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3.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omments7.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66925"/>
  <mc:AlternateContent xmlns:mc="http://schemas.openxmlformats.org/markup-compatibility/2006">
    <mc:Choice Requires="x15">
      <x15ac:absPath xmlns:x15ac="http://schemas.microsoft.com/office/spreadsheetml/2010/11/ac" url="X:\0-FY2024 - GAIN\FY-2024 NEW GAIN Website Documents\"/>
    </mc:Choice>
  </mc:AlternateContent>
  <xr:revisionPtr revIDLastSave="0" documentId="8_{0FC8C312-822E-4DC5-901A-DA7C088C3860}" xr6:coauthVersionLast="47" xr6:coauthVersionMax="47" xr10:uidLastSave="{00000000-0000-0000-0000-000000000000}"/>
  <bookViews>
    <workbookView xWindow="57480" yWindow="-300" windowWidth="29040" windowHeight="15840" firstSheet="2" activeTab="4" xr2:uid="{CEBE7DB5-68D4-49CA-8169-6183AE167216}"/>
  </bookViews>
  <sheets>
    <sheet name="MASTER_DATA_MAPPED" sheetId="81" r:id="rId1"/>
    <sheet name="MASTER_DATA_ESCALATED" sheetId="82" r:id="rId2"/>
    <sheet name="MASTER_DATA_NORMALIZED" sheetId="83" r:id="rId3"/>
    <sheet name="MASTER_DATA_PROCESSED" sheetId="84" r:id="rId4"/>
    <sheet name="L2 Analysis %" sheetId="80" r:id="rId5"/>
    <sheet name="Data Grouping" sheetId="85" r:id="rId6"/>
    <sheet name="Additional Considerations" sheetId="60" r:id="rId7"/>
    <sheet name="Learning Rates" sheetId="76" state="hidden" r:id="rId8"/>
    <sheet name="Deployment Scenarios" sheetId="77" state="hidden" r:id="rId9"/>
    <sheet name="O&amp;M_Mapped" sheetId="86" r:id="rId10"/>
    <sheet name="O&amp;M_Esclated" sheetId="87" r:id="rId11"/>
    <sheet name="O&amp;M_Groupings" sheetId="88" r:id="rId12"/>
    <sheet name="Backend" sheetId="6" r:id="rId13"/>
    <sheet name="COA_Mappings" sheetId="30" r:id="rId14"/>
  </sheets>
  <externalReferences>
    <externalReference r:id="rId15"/>
  </externalReferences>
  <definedNames>
    <definedName name="_xlnm._FilterDatabase" localSheetId="13" hidden="1">COA_Mappings!#REF!</definedName>
    <definedName name="Build_Time">[1]Assumptions!$B$3</definedName>
    <definedName name="CAPEX_One">[1]Assumptions!$D$45</definedName>
    <definedName name="Wt_Debt">[1]Assumptions!$B$36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 i="6" l="1"/>
  <c r="S10" i="6"/>
  <c r="S44" i="6" s="1"/>
  <c r="C157" i="60"/>
  <c r="A64" i="80"/>
  <c r="A65" i="80"/>
  <c r="A66" i="80"/>
  <c r="A67" i="80"/>
  <c r="A68" i="80"/>
  <c r="A69" i="80"/>
  <c r="A70" i="80"/>
  <c r="A71" i="80"/>
  <c r="A72" i="80"/>
  <c r="A73" i="80"/>
  <c r="A74" i="80"/>
  <c r="A75" i="80"/>
  <c r="A76" i="80"/>
  <c r="A77" i="80"/>
  <c r="A78" i="80"/>
  <c r="A79" i="80"/>
  <c r="A80" i="80"/>
  <c r="A81" i="80"/>
  <c r="A82" i="80"/>
  <c r="A83" i="80"/>
  <c r="A84" i="80"/>
  <c r="A85" i="80"/>
  <c r="A86" i="80"/>
  <c r="A87" i="80"/>
  <c r="A88" i="80"/>
  <c r="A89" i="80"/>
  <c r="A90" i="80"/>
  <c r="A91" i="80"/>
  <c r="A92" i="80"/>
  <c r="A93" i="80"/>
  <c r="A94" i="80"/>
  <c r="A95" i="80"/>
  <c r="A96" i="80"/>
  <c r="A97" i="80"/>
  <c r="A98" i="80"/>
  <c r="A99" i="80"/>
  <c r="A100" i="80"/>
  <c r="A101" i="80"/>
  <c r="A102" i="80"/>
  <c r="A103" i="80"/>
  <c r="A104" i="80"/>
  <c r="D6" i="86"/>
  <c r="E6" i="86"/>
  <c r="F6" i="86"/>
  <c r="P40" i="77"/>
  <c r="C173" i="84"/>
  <c r="C174" i="84"/>
  <c r="C175" i="84"/>
  <c r="DL157" i="82"/>
  <c r="AB162" i="82"/>
  <c r="GN168" i="82"/>
  <c r="GN168" i="83" s="1"/>
  <c r="GN168" i="84" s="1"/>
  <c r="ER169" i="82"/>
  <c r="GV169" i="82"/>
  <c r="GV169" i="83" s="1"/>
  <c r="GV169" i="84" s="1"/>
  <c r="AZ170" i="82"/>
  <c r="AB178" i="82"/>
  <c r="CB178" i="82"/>
  <c r="CB178" i="83" s="1"/>
  <c r="CB178" i="84" s="1"/>
  <c r="CI182" i="84"/>
  <c r="DL183" i="82"/>
  <c r="EB183" i="82"/>
  <c r="EB183" i="83" s="1"/>
  <c r="EF177" i="82"/>
  <c r="EF177" i="83" s="1"/>
  <c r="EF177" i="84" s="1"/>
  <c r="EF176" i="84" s="1"/>
  <c r="EF186" i="84" s="1"/>
  <c r="FL178" i="82"/>
  <c r="FL178" i="83" s="1"/>
  <c r="FL178" i="84" s="1"/>
  <c r="FM180" i="84"/>
  <c r="FP183" i="82"/>
  <c r="FP183" i="83" s="1"/>
  <c r="GF178" i="82"/>
  <c r="GF178" i="83" s="1"/>
  <c r="GF178" i="84" s="1"/>
  <c r="GR183" i="82"/>
  <c r="GR183" i="83" s="1"/>
  <c r="D81" i="60"/>
  <c r="C106" i="60"/>
  <c r="E81" i="60"/>
  <c r="D106" i="60"/>
  <c r="F81" i="60"/>
  <c r="E106" i="60"/>
  <c r="G81" i="60"/>
  <c r="F106" i="60"/>
  <c r="H81" i="60"/>
  <c r="G106" i="60"/>
  <c r="I81" i="60"/>
  <c r="H106" i="60"/>
  <c r="D90" i="60"/>
  <c r="I106" i="60"/>
  <c r="E90" i="60"/>
  <c r="J106" i="60"/>
  <c r="F90" i="60"/>
  <c r="K106" i="60"/>
  <c r="G90" i="60"/>
  <c r="L106" i="60"/>
  <c r="M106" i="60"/>
  <c r="N106" i="60"/>
  <c r="O106" i="60"/>
  <c r="P106" i="60"/>
  <c r="Q106" i="60"/>
  <c r="R106" i="60"/>
  <c r="S106" i="60"/>
  <c r="T106" i="60"/>
  <c r="U106" i="60"/>
  <c r="V106" i="60"/>
  <c r="W106" i="60"/>
  <c r="X106" i="60"/>
  <c r="Y106" i="60"/>
  <c r="Z106" i="60"/>
  <c r="AA106" i="60"/>
  <c r="AB106" i="60"/>
  <c r="AC106" i="60"/>
  <c r="AD106" i="60"/>
  <c r="AE106" i="60"/>
  <c r="AF106" i="60"/>
  <c r="D82" i="60"/>
  <c r="C107" i="60"/>
  <c r="E82" i="60"/>
  <c r="D107" i="60"/>
  <c r="F82" i="60"/>
  <c r="E107" i="60"/>
  <c r="G82" i="60"/>
  <c r="F107" i="60"/>
  <c r="H82" i="60"/>
  <c r="G107" i="60"/>
  <c r="I82" i="60"/>
  <c r="H107" i="60"/>
  <c r="D91" i="60"/>
  <c r="I107" i="60"/>
  <c r="E91" i="60"/>
  <c r="J107" i="60"/>
  <c r="F91" i="60"/>
  <c r="K107" i="60"/>
  <c r="G91" i="60"/>
  <c r="L107" i="60"/>
  <c r="D102" i="60"/>
  <c r="D103" i="60"/>
  <c r="J81" i="60"/>
  <c r="J82" i="60"/>
  <c r="H90" i="60"/>
  <c r="H91" i="60"/>
  <c r="C180" i="82"/>
  <c r="B180" i="82"/>
  <c r="GV20" i="82"/>
  <c r="GV18" i="83"/>
  <c r="GV18" i="84"/>
  <c r="GU18" i="83"/>
  <c r="GU18" i="84"/>
  <c r="GT18" i="83"/>
  <c r="GT182" i="83" s="1"/>
  <c r="GT182" i="84" s="1"/>
  <c r="GT180" i="83"/>
  <c r="GT18" i="84"/>
  <c r="GS18" i="83"/>
  <c r="GS140" i="83" s="1"/>
  <c r="GS180" i="83"/>
  <c r="GS180" i="84" s="1"/>
  <c r="GS18" i="84"/>
  <c r="GR20" i="82"/>
  <c r="GR170" i="82" s="1"/>
  <c r="GR170" i="83" s="1"/>
  <c r="GR170" i="84" s="1"/>
  <c r="GR18" i="83"/>
  <c r="GR18" i="84"/>
  <c r="GQ18" i="83"/>
  <c r="GQ18" i="84"/>
  <c r="GP18" i="83"/>
  <c r="GP180" i="83"/>
  <c r="GP18" i="84"/>
  <c r="GP180" i="84" s="1"/>
  <c r="GO18" i="83"/>
  <c r="GO18" i="84"/>
  <c r="GN20" i="82"/>
  <c r="GN183" i="82" s="1"/>
  <c r="GN18" i="83"/>
  <c r="GN18" i="84"/>
  <c r="GM18" i="83"/>
  <c r="GM179" i="83" s="1"/>
  <c r="GM179" i="84" s="1"/>
  <c r="GM18" i="84"/>
  <c r="GL18" i="83"/>
  <c r="GL180" i="83"/>
  <c r="GL18" i="84"/>
  <c r="GL180" i="84" s="1"/>
  <c r="GK18" i="83"/>
  <c r="GK180" i="83" s="1"/>
  <c r="GK180" i="84" s="1"/>
  <c r="GK18" i="84"/>
  <c r="GJ20" i="82"/>
  <c r="GJ167" i="82" s="1"/>
  <c r="GJ167" i="83" s="1"/>
  <c r="GJ167" i="84" s="1"/>
  <c r="GJ18" i="83"/>
  <c r="GJ18" i="84"/>
  <c r="GI18" i="83"/>
  <c r="GI18" i="84"/>
  <c r="GH18" i="83"/>
  <c r="GH39" i="83" s="1"/>
  <c r="GH18" i="84"/>
  <c r="GG18" i="83"/>
  <c r="GG140" i="83" s="1"/>
  <c r="GG180" i="83"/>
  <c r="GG18" i="84"/>
  <c r="GF20" i="82"/>
  <c r="GF170" i="82" s="1"/>
  <c r="GF18" i="83"/>
  <c r="GF18" i="84"/>
  <c r="GE18" i="83"/>
  <c r="GE18" i="84"/>
  <c r="GD18" i="83"/>
  <c r="GD139" i="83" s="1"/>
  <c r="GD139" i="84" s="1"/>
  <c r="GD18" i="84"/>
  <c r="GC18" i="83"/>
  <c r="GC140" i="83" s="1"/>
  <c r="GC180" i="83"/>
  <c r="GC18" i="84"/>
  <c r="GB20" i="82"/>
  <c r="GB18" i="83"/>
  <c r="GB18" i="84"/>
  <c r="GA18" i="83"/>
  <c r="GA138" i="83" s="1"/>
  <c r="GA138" i="84" s="1"/>
  <c r="GA18" i="84"/>
  <c r="FZ18" i="83"/>
  <c r="FZ180" i="83"/>
  <c r="FZ180" i="84" s="1"/>
  <c r="FZ18" i="84"/>
  <c r="FY18" i="83"/>
  <c r="FY180" i="83"/>
  <c r="FY18" i="84"/>
  <c r="FY180" i="84" s="1"/>
  <c r="FX20" i="82"/>
  <c r="FX177" i="82" s="1"/>
  <c r="FX177" i="83" s="1"/>
  <c r="FX18" i="83"/>
  <c r="FX18" i="84"/>
  <c r="FW18" i="83"/>
  <c r="FW140" i="83" s="1"/>
  <c r="FW18" i="84"/>
  <c r="FV18" i="83"/>
  <c r="FV180" i="83" s="1"/>
  <c r="FV180" i="84" s="1"/>
  <c r="FV18" i="84"/>
  <c r="FU18" i="83"/>
  <c r="FU180" i="83" s="1"/>
  <c r="FU180" i="84" s="1"/>
  <c r="FU18" i="84"/>
  <c r="FT20" i="82"/>
  <c r="FT180" i="82" s="1"/>
  <c r="FT18" i="83"/>
  <c r="FT18" i="84"/>
  <c r="FS18" i="83"/>
  <c r="FS18" i="84"/>
  <c r="FR18" i="83"/>
  <c r="FR39" i="83" s="1"/>
  <c r="FR18" i="84"/>
  <c r="FQ18" i="83"/>
  <c r="FQ140" i="83" s="1"/>
  <c r="FQ18" i="84"/>
  <c r="FP20" i="82"/>
  <c r="FP18" i="83"/>
  <c r="FP18" i="84"/>
  <c r="FO18" i="83"/>
  <c r="FO138" i="83" s="1"/>
  <c r="FO138" i="84" s="1"/>
  <c r="FO18" i="84"/>
  <c r="FN18" i="83"/>
  <c r="FN140" i="83" s="1"/>
  <c r="FN18" i="84"/>
  <c r="FM18" i="83"/>
  <c r="FM140" i="83" s="1"/>
  <c r="FM180" i="83"/>
  <c r="FM18" i="84"/>
  <c r="FL20" i="82"/>
  <c r="FL18" i="83"/>
  <c r="FL18" i="84"/>
  <c r="FK18" i="83"/>
  <c r="FK18" i="84"/>
  <c r="FJ18" i="83"/>
  <c r="FJ180" i="83"/>
  <c r="FJ18" i="84"/>
  <c r="FI18" i="83"/>
  <c r="FI180" i="83" s="1"/>
  <c r="FI180" i="84" s="1"/>
  <c r="FI18" i="84"/>
  <c r="FH20" i="82"/>
  <c r="FH183" i="82" s="1"/>
  <c r="FH183" i="83" s="1"/>
  <c r="FH18" i="83"/>
  <c r="FG18" i="83"/>
  <c r="FG181" i="83" s="1"/>
  <c r="FG181" i="84" s="1"/>
  <c r="FG180" i="83"/>
  <c r="FG18" i="84"/>
  <c r="FF18" i="83"/>
  <c r="FF180" i="83" s="1"/>
  <c r="FF180" i="84" s="1"/>
  <c r="FF18" i="84"/>
  <c r="FE18" i="83"/>
  <c r="FE180" i="83" s="1"/>
  <c r="FE18" i="84"/>
  <c r="FD20" i="82"/>
  <c r="FD170" i="82" s="1"/>
  <c r="FD170" i="83" s="1"/>
  <c r="FD170" i="84" s="1"/>
  <c r="FD18" i="83"/>
  <c r="FC18" i="83"/>
  <c r="FC173" i="83" s="1"/>
  <c r="FC173" i="84" s="1"/>
  <c r="FC18" i="84"/>
  <c r="FB18" i="83"/>
  <c r="FB39" i="83" s="1"/>
  <c r="FB180" i="83"/>
  <c r="FB18" i="84"/>
  <c r="FA18" i="83"/>
  <c r="FA18" i="84"/>
  <c r="EZ20" i="82"/>
  <c r="EZ168" i="82" s="1"/>
  <c r="EZ168" i="83" s="1"/>
  <c r="EZ168" i="84" s="1"/>
  <c r="EZ18" i="83"/>
  <c r="EY18" i="83"/>
  <c r="EY18" i="84"/>
  <c r="EX18" i="83"/>
  <c r="EX180" i="83" s="1"/>
  <c r="EX180" i="84" s="1"/>
  <c r="EX18" i="84"/>
  <c r="EW18" i="83"/>
  <c r="EW140" i="83" s="1"/>
  <c r="EW180" i="83"/>
  <c r="EW18" i="84"/>
  <c r="EV20" i="82"/>
  <c r="EV18" i="83"/>
  <c r="EV18" i="84"/>
  <c r="EU18" i="83"/>
  <c r="EU138" i="83" s="1"/>
  <c r="EU138" i="84" s="1"/>
  <c r="EU18" i="84"/>
  <c r="ET18" i="83"/>
  <c r="ET180" i="83" s="1"/>
  <c r="ET180" i="84" s="1"/>
  <c r="ET18" i="84"/>
  <c r="ES18" i="83"/>
  <c r="ES173" i="83" s="1"/>
  <c r="ES173" i="84" s="1"/>
  <c r="ES18" i="84"/>
  <c r="ER20" i="82"/>
  <c r="ER18" i="83"/>
  <c r="ER18" i="84"/>
  <c r="EQ18" i="83"/>
  <c r="EQ18" i="84"/>
  <c r="EP18" i="83"/>
  <c r="EP180" i="83" s="1"/>
  <c r="EP180" i="84" s="1"/>
  <c r="EP18" i="84"/>
  <c r="EO18" i="83"/>
  <c r="EO180" i="83"/>
  <c r="EO180" i="84" s="1"/>
  <c r="EO18" i="84"/>
  <c r="EN20" i="82"/>
  <c r="EN18" i="83"/>
  <c r="EN18" i="84"/>
  <c r="EM18" i="83"/>
  <c r="EM18" i="84"/>
  <c r="EL18" i="83"/>
  <c r="EL180" i="83" s="1"/>
  <c r="EL18" i="84"/>
  <c r="EK18" i="83"/>
  <c r="EK180" i="83"/>
  <c r="EK180" i="84" s="1"/>
  <c r="EK18" i="84"/>
  <c r="EJ20" i="82"/>
  <c r="EJ169" i="82" s="1"/>
  <c r="EJ18" i="83"/>
  <c r="EJ18" i="84"/>
  <c r="EI18" i="83"/>
  <c r="EI18" i="84"/>
  <c r="EH18" i="83"/>
  <c r="EH180" i="83"/>
  <c r="EH180" i="84" s="1"/>
  <c r="EH18" i="84"/>
  <c r="EG18" i="83"/>
  <c r="EG140" i="83" s="1"/>
  <c r="EG18" i="84"/>
  <c r="EF20" i="82"/>
  <c r="EF178" i="82" s="1"/>
  <c r="EF178" i="83" s="1"/>
  <c r="EF178" i="84" s="1"/>
  <c r="EF18" i="83"/>
  <c r="EE18" i="83"/>
  <c r="EE139" i="83" s="1"/>
  <c r="EE139" i="84" s="1"/>
  <c r="ED18" i="83"/>
  <c r="ED180" i="83"/>
  <c r="ED180" i="84" s="1"/>
  <c r="EC18" i="83"/>
  <c r="EC173" i="83" s="1"/>
  <c r="EC173" i="84" s="1"/>
  <c r="EC172" i="84" s="1"/>
  <c r="EC180" i="83"/>
  <c r="EC180" i="84" s="1"/>
  <c r="EB20" i="82"/>
  <c r="EB168" i="82" s="1"/>
  <c r="EB168" i="83" s="1"/>
  <c r="EB168" i="84" s="1"/>
  <c r="EB18" i="83"/>
  <c r="EA18" i="83"/>
  <c r="EA181" i="83" s="1"/>
  <c r="EA181" i="84" s="1"/>
  <c r="EA18" i="84"/>
  <c r="DZ18" i="83"/>
  <c r="DZ180" i="83" s="1"/>
  <c r="DZ180" i="84" s="1"/>
  <c r="DZ18" i="84"/>
  <c r="DY18" i="83"/>
  <c r="DY180" i="83" s="1"/>
  <c r="DY18" i="84"/>
  <c r="DX20" i="82"/>
  <c r="DX170" i="82" s="1"/>
  <c r="DX18" i="83"/>
  <c r="DW18" i="83"/>
  <c r="DW18" i="84"/>
  <c r="DV18" i="83"/>
  <c r="DV180" i="83" s="1"/>
  <c r="DV180" i="84" s="1"/>
  <c r="DV18" i="84"/>
  <c r="DU18" i="83"/>
  <c r="DU180" i="83" s="1"/>
  <c r="DU18" i="84"/>
  <c r="DT20" i="82"/>
  <c r="DT170" i="82" s="1"/>
  <c r="DT170" i="83" s="1"/>
  <c r="DT170" i="84" s="1"/>
  <c r="DT18" i="83"/>
  <c r="DS18" i="83"/>
  <c r="DS140" i="83" s="1"/>
  <c r="DS18" i="84"/>
  <c r="DR18" i="83"/>
  <c r="DR18" i="84"/>
  <c r="DQ18" i="83"/>
  <c r="DQ140" i="83" s="1"/>
  <c r="DQ18" i="84"/>
  <c r="DP20" i="82"/>
  <c r="DP18" i="83"/>
  <c r="DO18" i="83"/>
  <c r="DO139" i="83" s="1"/>
  <c r="DO139" i="84" s="1"/>
  <c r="DO180" i="83"/>
  <c r="DO180" i="84" s="1"/>
  <c r="DO18" i="84"/>
  <c r="DN18" i="83"/>
  <c r="DN180" i="83"/>
  <c r="DN180" i="84" s="1"/>
  <c r="DN18" i="84"/>
  <c r="DM18" i="83"/>
  <c r="DM18" i="84"/>
  <c r="DL20" i="82"/>
  <c r="DL162" i="82" s="1"/>
  <c r="DL18" i="83"/>
  <c r="DK18" i="83"/>
  <c r="DK181" i="83" s="1"/>
  <c r="DK181" i="84" s="1"/>
  <c r="DK18" i="84"/>
  <c r="DJ18" i="83"/>
  <c r="DJ139" i="83" s="1"/>
  <c r="DJ139" i="84" s="1"/>
  <c r="DJ18" i="84"/>
  <c r="DI18" i="83"/>
  <c r="DI180" i="83" s="1"/>
  <c r="DI180" i="84" s="1"/>
  <c r="DI18" i="84"/>
  <c r="DH20" i="82"/>
  <c r="DH167" i="82" s="1"/>
  <c r="DH167" i="83" s="1"/>
  <c r="DH167" i="84" s="1"/>
  <c r="DH18" i="83"/>
  <c r="DG18" i="83"/>
  <c r="DG180" i="83"/>
  <c r="DG180" i="84" s="1"/>
  <c r="DG18" i="84"/>
  <c r="DF18" i="83"/>
  <c r="DF180" i="83" s="1"/>
  <c r="DF180" i="84" s="1"/>
  <c r="DF18" i="84"/>
  <c r="DE18" i="83"/>
  <c r="DE180" i="83" s="1"/>
  <c r="DE18" i="84"/>
  <c r="DD20" i="82"/>
  <c r="DD183" i="82" s="1"/>
  <c r="DD183" i="83" s="1"/>
  <c r="DD183" i="84" s="1"/>
  <c r="DD18" i="83"/>
  <c r="DC18" i="83"/>
  <c r="DC180" i="83"/>
  <c r="DC180" i="84" s="1"/>
  <c r="DB18" i="83"/>
  <c r="DB28" i="83" s="1"/>
  <c r="DB28" i="84" s="1"/>
  <c r="DA18" i="83"/>
  <c r="CZ20" i="82"/>
  <c r="CZ18" i="83"/>
  <c r="CZ18" i="84"/>
  <c r="CY18" i="83"/>
  <c r="CY180" i="83" s="1"/>
  <c r="CY18" i="84"/>
  <c r="CX18" i="83"/>
  <c r="CX180" i="83" s="1"/>
  <c r="CX18" i="84"/>
  <c r="CW18" i="83"/>
  <c r="CW173" i="83" s="1"/>
  <c r="CW173" i="84" s="1"/>
  <c r="CW180" i="83"/>
  <c r="CW18" i="84"/>
  <c r="CV20" i="82"/>
  <c r="CV170" i="82" s="1"/>
  <c r="CV18" i="83"/>
  <c r="CV18" i="84"/>
  <c r="CU18" i="83"/>
  <c r="CU181" i="83" s="1"/>
  <c r="CU181" i="84" s="1"/>
  <c r="CU18" i="84"/>
  <c r="CT18" i="83"/>
  <c r="CT18" i="84"/>
  <c r="CS18" i="83"/>
  <c r="CS39" i="83" s="1"/>
  <c r="CS180" i="83"/>
  <c r="CS18" i="84"/>
  <c r="CR20" i="82"/>
  <c r="CR170" i="82" s="1"/>
  <c r="CR170" i="83" s="1"/>
  <c r="CR170" i="84" s="1"/>
  <c r="CR18" i="83"/>
  <c r="CR18" i="84"/>
  <c r="CQ18" i="83"/>
  <c r="CQ180" i="83" s="1"/>
  <c r="CQ180" i="84" s="1"/>
  <c r="CQ18" i="84"/>
  <c r="CP18" i="83"/>
  <c r="CP180" i="83"/>
  <c r="CP18" i="84"/>
  <c r="CO18" i="83"/>
  <c r="CO180" i="83"/>
  <c r="CO18" i="84"/>
  <c r="CN20" i="82"/>
  <c r="CN18" i="83"/>
  <c r="CN18" i="84"/>
  <c r="CM18" i="83"/>
  <c r="CM180" i="83" s="1"/>
  <c r="CM180" i="84" s="1"/>
  <c r="CM18" i="84"/>
  <c r="CL18" i="83"/>
  <c r="CL180" i="83" s="1"/>
  <c r="CL180" i="84" s="1"/>
  <c r="CL18" i="84"/>
  <c r="CK18" i="83"/>
  <c r="CK140" i="83" s="1"/>
  <c r="CK18" i="84"/>
  <c r="CJ20" i="82"/>
  <c r="CJ18" i="83"/>
  <c r="CJ18" i="84"/>
  <c r="CI18" i="83"/>
  <c r="CI180" i="83" s="1"/>
  <c r="CI18" i="84"/>
  <c r="CH18" i="83"/>
  <c r="CH180" i="83" s="1"/>
  <c r="CH18" i="84"/>
  <c r="CG18" i="83"/>
  <c r="CG18" i="84"/>
  <c r="CF20" i="82"/>
  <c r="CF170" i="82" s="1"/>
  <c r="CF18" i="83"/>
  <c r="CF18" i="84"/>
  <c r="CE18" i="83"/>
  <c r="CE18" i="84"/>
  <c r="CD18" i="83"/>
  <c r="CD140" i="83" s="1"/>
  <c r="CD18" i="84"/>
  <c r="CC18" i="83"/>
  <c r="CC39" i="83" s="1"/>
  <c r="CC180" i="83"/>
  <c r="CC18" i="84"/>
  <c r="CB20" i="82"/>
  <c r="CB170" i="82" s="1"/>
  <c r="CB18" i="83"/>
  <c r="CB18" i="84"/>
  <c r="CA18" i="83"/>
  <c r="CA18" i="84"/>
  <c r="BZ18" i="83"/>
  <c r="BZ180" i="83"/>
  <c r="BZ18" i="84"/>
  <c r="BY18" i="83"/>
  <c r="BY180" i="83" s="1"/>
  <c r="BY18" i="84"/>
  <c r="BX20" i="82"/>
  <c r="BX169" i="82" s="1"/>
  <c r="BX18" i="83"/>
  <c r="BX18" i="84"/>
  <c r="BW18" i="83"/>
  <c r="BW180" i="83" s="1"/>
  <c r="BW18" i="84"/>
  <c r="BV18" i="83"/>
  <c r="BV18" i="84"/>
  <c r="BU18" i="83"/>
  <c r="BU140" i="83" s="1"/>
  <c r="BU18" i="84"/>
  <c r="BT20" i="82"/>
  <c r="BT18" i="83"/>
  <c r="BT18" i="84"/>
  <c r="BS18" i="83"/>
  <c r="BS180" i="83" s="1"/>
  <c r="BS18" i="84"/>
  <c r="BR18" i="83"/>
  <c r="BR180" i="83"/>
  <c r="BR18" i="84"/>
  <c r="BQ18" i="83"/>
  <c r="BQ173" i="83" s="1"/>
  <c r="BQ173" i="84" s="1"/>
  <c r="BQ18" i="84"/>
  <c r="BP20" i="82"/>
  <c r="BP169" i="82" s="1"/>
  <c r="BP18" i="83"/>
  <c r="BP18" i="84"/>
  <c r="BO18" i="83"/>
  <c r="BO181" i="83" s="1"/>
  <c r="BO181" i="84" s="1"/>
  <c r="BO18" i="84"/>
  <c r="BN18" i="83"/>
  <c r="BN140" i="83" s="1"/>
  <c r="BN180" i="83"/>
  <c r="BN18" i="84"/>
  <c r="BM18" i="83"/>
  <c r="BM39" i="83" s="1"/>
  <c r="BM180" i="83"/>
  <c r="BM18" i="84"/>
  <c r="BL20" i="82"/>
  <c r="BL169" i="82" s="1"/>
  <c r="BL169" i="83" s="1"/>
  <c r="BL169" i="84" s="1"/>
  <c r="BL18" i="83"/>
  <c r="BL18" i="84"/>
  <c r="BK18" i="83"/>
  <c r="BK180" i="83" s="1"/>
  <c r="BK180" i="84" s="1"/>
  <c r="BK18" i="84"/>
  <c r="BJ18" i="83"/>
  <c r="BJ180" i="83"/>
  <c r="BJ18" i="84"/>
  <c r="BI18" i="83"/>
  <c r="BI18" i="84"/>
  <c r="BH20" i="82"/>
  <c r="BH18" i="83"/>
  <c r="BH18" i="84"/>
  <c r="BG18" i="83"/>
  <c r="BG18" i="84"/>
  <c r="BF18" i="83"/>
  <c r="BF180" i="83"/>
  <c r="BF18" i="84"/>
  <c r="BE18" i="83"/>
  <c r="BE175" i="83" s="1"/>
  <c r="BE175" i="84" s="1"/>
  <c r="BE180" i="83"/>
  <c r="BE18" i="84"/>
  <c r="BD20" i="82"/>
  <c r="BD18" i="83"/>
  <c r="BD18" i="84"/>
  <c r="BC18" i="83"/>
  <c r="BC180" i="83" s="1"/>
  <c r="BC18" i="84"/>
  <c r="BB18" i="83"/>
  <c r="BB39" i="83" s="1"/>
  <c r="BB18" i="84"/>
  <c r="BA18" i="83"/>
  <c r="BA173" i="83" s="1"/>
  <c r="BA173" i="84" s="1"/>
  <c r="BA180" i="83"/>
  <c r="BA18" i="84"/>
  <c r="AZ20" i="82"/>
  <c r="AZ18" i="83"/>
  <c r="AZ18" i="84"/>
  <c r="AY18" i="83"/>
  <c r="AY181" i="83" s="1"/>
  <c r="AY181" i="84" s="1"/>
  <c r="AY18" i="84"/>
  <c r="AX18" i="83"/>
  <c r="AX18" i="84"/>
  <c r="AW18" i="83"/>
  <c r="AW180" i="83" s="1"/>
  <c r="AW18" i="84"/>
  <c r="AV20" i="82"/>
  <c r="AV18" i="83"/>
  <c r="AV18" i="84"/>
  <c r="AU18" i="83"/>
  <c r="AU180" i="83" s="1"/>
  <c r="AU180" i="84" s="1"/>
  <c r="AU18" i="84"/>
  <c r="AT18" i="83"/>
  <c r="AT180" i="83" s="1"/>
  <c r="AT18" i="84"/>
  <c r="AS18" i="83"/>
  <c r="AS180" i="83" s="1"/>
  <c r="AS180" i="84" s="1"/>
  <c r="AS18" i="84"/>
  <c r="AR20" i="82"/>
  <c r="AR18" i="83"/>
  <c r="AR18" i="84"/>
  <c r="C140" i="82"/>
  <c r="B140" i="82"/>
  <c r="L20" i="82"/>
  <c r="L18" i="83"/>
  <c r="M18" i="83"/>
  <c r="M39" i="83" s="1"/>
  <c r="N18" i="83"/>
  <c r="O18" i="83"/>
  <c r="O140" i="83" s="1"/>
  <c r="P20" i="82"/>
  <c r="P18" i="83"/>
  <c r="Q18" i="83"/>
  <c r="Q140" i="83" s="1"/>
  <c r="R18" i="83"/>
  <c r="S18" i="83"/>
  <c r="T20" i="82"/>
  <c r="T18" i="83"/>
  <c r="U18" i="83"/>
  <c r="U173" i="83" s="1"/>
  <c r="U173" i="84" s="1"/>
  <c r="U140" i="83"/>
  <c r="V18" i="83"/>
  <c r="V140" i="83"/>
  <c r="W18" i="83"/>
  <c r="W140" i="83" s="1"/>
  <c r="X20" i="82"/>
  <c r="X163" i="82" s="1"/>
  <c r="X18" i="83"/>
  <c r="Y18" i="83"/>
  <c r="Y25" i="83" s="1"/>
  <c r="Y25" i="84" s="1"/>
  <c r="Z18" i="83"/>
  <c r="Z140" i="83"/>
  <c r="AA18" i="83"/>
  <c r="AA39" i="83" s="1"/>
  <c r="AA140" i="83"/>
  <c r="AB20" i="82"/>
  <c r="AB18" i="83"/>
  <c r="AC18" i="83"/>
  <c r="AC140" i="83" s="1"/>
  <c r="AD18" i="83"/>
  <c r="AE18" i="83"/>
  <c r="AE39" i="83" s="1"/>
  <c r="AF20" i="82"/>
  <c r="AF18" i="83"/>
  <c r="AG18" i="83"/>
  <c r="AG140" i="83" s="1"/>
  <c r="AH18" i="83"/>
  <c r="AI18" i="83"/>
  <c r="AI181" i="83" s="1"/>
  <c r="AI181" i="84" s="1"/>
  <c r="AJ20" i="82"/>
  <c r="AJ18" i="83"/>
  <c r="AK18" i="83"/>
  <c r="AK173" i="83" s="1"/>
  <c r="AK173" i="84" s="1"/>
  <c r="AL18" i="83"/>
  <c r="AL38" i="83" s="1"/>
  <c r="AL38" i="84" s="1"/>
  <c r="AM18" i="83"/>
  <c r="AM140" i="83" s="1"/>
  <c r="AN20" i="82"/>
  <c r="AN177" i="82" s="1"/>
  <c r="AN18" i="83"/>
  <c r="AO18" i="83"/>
  <c r="AP18" i="83"/>
  <c r="AQ18" i="83"/>
  <c r="AQ140" i="83" s="1"/>
  <c r="AT140" i="83"/>
  <c r="AW140" i="83"/>
  <c r="AY140" i="83"/>
  <c r="BC140" i="83"/>
  <c r="BF140" i="83"/>
  <c r="BJ140" i="83"/>
  <c r="BK140" i="83"/>
  <c r="BM140" i="83"/>
  <c r="BO140" i="83"/>
  <c r="BS140" i="83"/>
  <c r="BY140" i="83"/>
  <c r="BZ140" i="83"/>
  <c r="CA140" i="83"/>
  <c r="CC140" i="83"/>
  <c r="CH140" i="83"/>
  <c r="CL140" i="83"/>
  <c r="CM140" i="83"/>
  <c r="CO140" i="83"/>
  <c r="CP140" i="83"/>
  <c r="CS140" i="83"/>
  <c r="CU140" i="83"/>
  <c r="CW140" i="83"/>
  <c r="CX140" i="83"/>
  <c r="CY140" i="83"/>
  <c r="DC140" i="83"/>
  <c r="DJ140" i="83"/>
  <c r="DM140" i="83"/>
  <c r="DN140" i="83"/>
  <c r="DO140" i="83"/>
  <c r="DU140" i="83"/>
  <c r="DV140" i="83"/>
  <c r="DW140" i="83"/>
  <c r="DY140" i="83"/>
  <c r="DZ140" i="83"/>
  <c r="ED140" i="83"/>
  <c r="EE140" i="83"/>
  <c r="EK140" i="83"/>
  <c r="EL140" i="83"/>
  <c r="EO140" i="83"/>
  <c r="EP140" i="83"/>
  <c r="ET140" i="83"/>
  <c r="FB140" i="83"/>
  <c r="FG140" i="83"/>
  <c r="FI140" i="83"/>
  <c r="FJ140" i="83"/>
  <c r="FK140" i="83"/>
  <c r="FR140" i="83"/>
  <c r="FS140" i="83"/>
  <c r="FU140" i="83"/>
  <c r="FV140" i="83"/>
  <c r="FY140" i="83"/>
  <c r="FZ140" i="83"/>
  <c r="GA140" i="83"/>
  <c r="GD140" i="83"/>
  <c r="GE140" i="83"/>
  <c r="GH140" i="83"/>
  <c r="GI140" i="83"/>
  <c r="GL140" i="83"/>
  <c r="GP140" i="83"/>
  <c r="GQ140" i="83"/>
  <c r="GT140" i="83"/>
  <c r="GU140" i="83"/>
  <c r="GW18" i="83"/>
  <c r="GW179" i="83" s="1"/>
  <c r="GW179" i="84" s="1"/>
  <c r="GW140" i="83"/>
  <c r="GX18" i="83"/>
  <c r="GX140" i="83"/>
  <c r="GY18" i="83"/>
  <c r="GY140" i="83"/>
  <c r="C39" i="82"/>
  <c r="B39" i="82"/>
  <c r="U39" i="83"/>
  <c r="V39" i="83"/>
  <c r="W39" i="83"/>
  <c r="AI39" i="83"/>
  <c r="AK39" i="83"/>
  <c r="AT39" i="83"/>
  <c r="AY39" i="83"/>
  <c r="BA39" i="83"/>
  <c r="BC39" i="83"/>
  <c r="BF39" i="83"/>
  <c r="BI39" i="83"/>
  <c r="BJ39" i="83"/>
  <c r="BO39" i="83"/>
  <c r="BQ39" i="83"/>
  <c r="BR39" i="83"/>
  <c r="BS39" i="83"/>
  <c r="BU39" i="83"/>
  <c r="BY39" i="83"/>
  <c r="BZ39" i="83"/>
  <c r="CD39" i="83"/>
  <c r="CH39" i="83"/>
  <c r="CI39" i="83"/>
  <c r="CK39" i="83"/>
  <c r="CL39" i="83"/>
  <c r="CO39" i="83"/>
  <c r="CP39" i="83"/>
  <c r="CU39" i="83"/>
  <c r="CW39" i="83"/>
  <c r="CX39" i="83"/>
  <c r="CY39" i="83"/>
  <c r="DC39" i="83"/>
  <c r="DM39" i="83"/>
  <c r="DN39" i="83"/>
  <c r="DO39" i="83"/>
  <c r="DQ39" i="83"/>
  <c r="DU39" i="83"/>
  <c r="DY39" i="83"/>
  <c r="DZ39" i="83"/>
  <c r="ED39" i="83"/>
  <c r="EE39" i="83"/>
  <c r="EG39" i="83"/>
  <c r="EH39" i="83"/>
  <c r="EK39" i="83"/>
  <c r="EO39" i="83"/>
  <c r="ES39" i="83"/>
  <c r="ET39" i="83"/>
  <c r="EW39" i="83"/>
  <c r="FC39" i="83"/>
  <c r="FE39" i="83"/>
  <c r="FG39" i="83"/>
  <c r="FI39" i="83"/>
  <c r="FJ39" i="83"/>
  <c r="FM39" i="83"/>
  <c r="FN39" i="83"/>
  <c r="FS39" i="83"/>
  <c r="FU39" i="83"/>
  <c r="FV39" i="83"/>
  <c r="FW39" i="83"/>
  <c r="FY39" i="83"/>
  <c r="FZ39" i="83"/>
  <c r="GC39" i="83"/>
  <c r="GE39" i="83"/>
  <c r="GG39" i="83"/>
  <c r="GL39" i="83"/>
  <c r="GP39" i="83"/>
  <c r="GQ39" i="83"/>
  <c r="GS39" i="83"/>
  <c r="GT39" i="83"/>
  <c r="GU39" i="83"/>
  <c r="GW39" i="83"/>
  <c r="GY39" i="83"/>
  <c r="C140" i="84"/>
  <c r="C40" i="82"/>
  <c r="B40" i="82"/>
  <c r="C72" i="82"/>
  <c r="B72" i="82"/>
  <c r="C97" i="82"/>
  <c r="B97" i="82"/>
  <c r="C118" i="82"/>
  <c r="B118" i="82"/>
  <c r="C125" i="82"/>
  <c r="B125" i="82"/>
  <c r="AR4" i="84"/>
  <c r="C131" i="82"/>
  <c r="B131" i="82"/>
  <c r="C137" i="84"/>
  <c r="C137" i="82"/>
  <c r="B137" i="82"/>
  <c r="C138" i="84"/>
  <c r="C138" i="82"/>
  <c r="B138" i="82"/>
  <c r="M138" i="83"/>
  <c r="M138" i="84" s="1"/>
  <c r="V138" i="83"/>
  <c r="V138" i="84" s="1"/>
  <c r="W138" i="83"/>
  <c r="W138" i="84" s="1"/>
  <c r="AI138" i="83"/>
  <c r="AI138" i="84" s="1"/>
  <c r="AK138" i="83"/>
  <c r="AK138" i="84" s="1"/>
  <c r="AO138" i="83"/>
  <c r="AO138" i="84" s="1"/>
  <c r="AQ138" i="83"/>
  <c r="AQ138" i="84" s="1"/>
  <c r="AT138" i="83"/>
  <c r="AT138" i="84" s="1"/>
  <c r="AY138" i="83"/>
  <c r="AY138" i="84" s="1"/>
  <c r="BA138" i="83"/>
  <c r="BA138" i="84" s="1"/>
  <c r="BB138" i="83"/>
  <c r="BB138" i="84" s="1"/>
  <c r="BC138" i="83"/>
  <c r="BC138" i="84" s="1"/>
  <c r="BF138" i="83"/>
  <c r="BF138" i="84" s="1"/>
  <c r="BI138" i="83"/>
  <c r="BI138" i="84" s="1"/>
  <c r="BJ138" i="83"/>
  <c r="BJ138" i="84" s="1"/>
  <c r="BO138" i="83"/>
  <c r="BO138" i="84" s="1"/>
  <c r="BS138" i="83"/>
  <c r="BS138" i="84" s="1"/>
  <c r="BU138" i="83"/>
  <c r="BU138" i="84" s="1"/>
  <c r="BY138" i="83"/>
  <c r="BY138" i="84" s="1"/>
  <c r="BZ138" i="83"/>
  <c r="BZ138" i="84" s="1"/>
  <c r="CC138" i="83"/>
  <c r="CC138" i="84" s="1"/>
  <c r="CH138" i="83"/>
  <c r="CH138" i="84" s="1"/>
  <c r="CI138" i="83"/>
  <c r="CI138" i="84" s="1"/>
  <c r="CK138" i="83"/>
  <c r="CK138" i="84" s="1"/>
  <c r="CL138" i="83"/>
  <c r="CL138" i="84" s="1"/>
  <c r="CO138" i="83"/>
  <c r="CO138" i="84" s="1"/>
  <c r="CP138" i="83"/>
  <c r="CP138" i="84" s="1"/>
  <c r="CS138" i="83"/>
  <c r="CS138" i="84" s="1"/>
  <c r="CT138" i="83"/>
  <c r="CT138" i="84" s="1"/>
  <c r="CX138" i="83"/>
  <c r="CX138" i="84" s="1"/>
  <c r="CY138" i="83"/>
  <c r="CY138" i="84" s="1"/>
  <c r="DC138" i="83"/>
  <c r="DC138" i="84" s="1"/>
  <c r="DE138" i="83"/>
  <c r="DE138" i="84" s="1"/>
  <c r="DF138" i="83"/>
  <c r="DF138" i="84" s="1"/>
  <c r="DI138" i="83"/>
  <c r="DI138" i="84" s="1"/>
  <c r="DN138" i="83"/>
  <c r="DN138" i="84" s="1"/>
  <c r="DO138" i="83"/>
  <c r="DO138" i="84" s="1"/>
  <c r="DQ138" i="83"/>
  <c r="DQ138" i="84" s="1"/>
  <c r="DR138" i="83"/>
  <c r="DR138" i="84" s="1"/>
  <c r="DU138" i="83"/>
  <c r="DU138" i="84" s="1"/>
  <c r="DV138" i="83"/>
  <c r="DV138" i="84" s="1"/>
  <c r="DY138" i="83"/>
  <c r="DY138" i="84" s="1"/>
  <c r="DZ138" i="83"/>
  <c r="DZ138" i="84" s="1"/>
  <c r="EC138" i="83"/>
  <c r="EC138" i="84" s="1"/>
  <c r="ED138" i="83"/>
  <c r="ED138" i="84" s="1"/>
  <c r="EE138" i="83"/>
  <c r="EE138" i="84" s="1"/>
  <c r="EI138" i="83"/>
  <c r="EI138" i="84" s="1"/>
  <c r="EK138" i="83"/>
  <c r="EK138" i="84" s="1"/>
  <c r="EL138" i="83"/>
  <c r="EL138" i="84" s="1"/>
  <c r="EO138" i="83"/>
  <c r="EO138" i="84" s="1"/>
  <c r="EP138" i="83"/>
  <c r="EP138" i="84" s="1"/>
  <c r="EW138" i="83"/>
  <c r="EW138" i="84" s="1"/>
  <c r="EY138" i="83"/>
  <c r="EY138" i="84" s="1"/>
  <c r="FB138" i="83"/>
  <c r="FB138" i="84" s="1"/>
  <c r="FC138" i="83"/>
  <c r="FC138" i="84" s="1"/>
  <c r="FE138" i="83"/>
  <c r="FE138" i="84" s="1"/>
  <c r="FG138" i="83"/>
  <c r="FG138" i="84" s="1"/>
  <c r="FI138" i="83"/>
  <c r="FI138" i="84" s="1"/>
  <c r="FJ138" i="83"/>
  <c r="FJ138" i="84" s="1"/>
  <c r="FM138" i="83"/>
  <c r="FM138" i="84" s="1"/>
  <c r="FN138" i="83"/>
  <c r="FN138" i="84" s="1"/>
  <c r="FR138" i="83"/>
  <c r="FR138" i="84" s="1"/>
  <c r="FU138" i="83"/>
  <c r="FU138" i="84" s="1"/>
  <c r="FV138" i="83"/>
  <c r="FV138" i="84" s="1"/>
  <c r="FW138" i="83"/>
  <c r="FW138" i="84" s="1"/>
  <c r="FY138" i="83"/>
  <c r="FY138" i="84" s="1"/>
  <c r="FZ138" i="83"/>
  <c r="FZ138" i="84" s="1"/>
  <c r="GC138" i="83"/>
  <c r="GC138" i="84" s="1"/>
  <c r="GE138" i="83"/>
  <c r="GE138" i="84" s="1"/>
  <c r="GH138" i="83"/>
  <c r="GH138" i="84" s="1"/>
  <c r="GL138" i="83"/>
  <c r="GL138" i="84" s="1"/>
  <c r="GP138" i="83"/>
  <c r="GP138" i="84" s="1"/>
  <c r="GQ138" i="83"/>
  <c r="GQ138" i="84" s="1"/>
  <c r="GS138" i="83"/>
  <c r="GS138" i="84" s="1"/>
  <c r="GT138" i="83"/>
  <c r="GT138" i="84" s="1"/>
  <c r="GU138" i="83"/>
  <c r="GU138" i="84" s="1"/>
  <c r="GX138" i="83"/>
  <c r="GX138" i="84" s="1"/>
  <c r="C139" i="84"/>
  <c r="C139" i="82"/>
  <c r="B139" i="82"/>
  <c r="M139" i="83"/>
  <c r="M139" i="84" s="1"/>
  <c r="Q139" i="83"/>
  <c r="Q139" i="84" s="1"/>
  <c r="U139" i="83"/>
  <c r="U139" i="84" s="1"/>
  <c r="V139" i="83"/>
  <c r="V139" i="84" s="1"/>
  <c r="AA139" i="83"/>
  <c r="AA139" i="84" s="1"/>
  <c r="AC139" i="83"/>
  <c r="AC139" i="84" s="1"/>
  <c r="AD139" i="83"/>
  <c r="AD139" i="84" s="1"/>
  <c r="AE139" i="83"/>
  <c r="AE139" i="84" s="1"/>
  <c r="AK139" i="83"/>
  <c r="AK139" i="84" s="1"/>
  <c r="AP139" i="83"/>
  <c r="AP139" i="84" s="1"/>
  <c r="AQ139" i="83"/>
  <c r="AQ139" i="84" s="1"/>
  <c r="AT139" i="83"/>
  <c r="AT139" i="84" s="1"/>
  <c r="AU139" i="83"/>
  <c r="AU139" i="84" s="1"/>
  <c r="AY139" i="83"/>
  <c r="AY139" i="84" s="1"/>
  <c r="BB139" i="83"/>
  <c r="BB139" i="84" s="1"/>
  <c r="BF139" i="83"/>
  <c r="BF139" i="84" s="1"/>
  <c r="BJ139" i="83"/>
  <c r="BJ139" i="84" s="1"/>
  <c r="BK139" i="83"/>
  <c r="BK139" i="84" s="1"/>
  <c r="BM139" i="83"/>
  <c r="BM139" i="84" s="1"/>
  <c r="BO139" i="83"/>
  <c r="BO139" i="84" s="1"/>
  <c r="BU139" i="83"/>
  <c r="BU139" i="84" s="1"/>
  <c r="BY139" i="83"/>
  <c r="BY139" i="84" s="1"/>
  <c r="BZ139" i="83"/>
  <c r="BZ139" i="84" s="1"/>
  <c r="CA139" i="83"/>
  <c r="CA139" i="84" s="1"/>
  <c r="CC139" i="83"/>
  <c r="CC139" i="84" s="1"/>
  <c r="CD139" i="83"/>
  <c r="CD139" i="84" s="1"/>
  <c r="CH139" i="83"/>
  <c r="CH139" i="84" s="1"/>
  <c r="CK139" i="83"/>
  <c r="CK139" i="84" s="1"/>
  <c r="CL139" i="83"/>
  <c r="CL139" i="84" s="1"/>
  <c r="CM139" i="83"/>
  <c r="CM139" i="84" s="1"/>
  <c r="CO139" i="83"/>
  <c r="CO139" i="84" s="1"/>
  <c r="CP139" i="83"/>
  <c r="CP139" i="84" s="1"/>
  <c r="CQ139" i="83"/>
  <c r="CQ139" i="84" s="1"/>
  <c r="CS139" i="83"/>
  <c r="CS139" i="84" s="1"/>
  <c r="CT139" i="83"/>
  <c r="CT139" i="84" s="1"/>
  <c r="CU139" i="83"/>
  <c r="CU139" i="84" s="1"/>
  <c r="CX139" i="83"/>
  <c r="CX139" i="84" s="1"/>
  <c r="DC139" i="83"/>
  <c r="DC139" i="84" s="1"/>
  <c r="DE139" i="83"/>
  <c r="DE139" i="84" s="1"/>
  <c r="DF139" i="83"/>
  <c r="DF139" i="84" s="1"/>
  <c r="DI139" i="83"/>
  <c r="DI139" i="84" s="1"/>
  <c r="DN139" i="83"/>
  <c r="DN139" i="84" s="1"/>
  <c r="DQ139" i="83"/>
  <c r="DQ139" i="84" s="1"/>
  <c r="DR139" i="83"/>
  <c r="DR139" i="84" s="1"/>
  <c r="DV139" i="83"/>
  <c r="DV139" i="84" s="1"/>
  <c r="DY139" i="83"/>
  <c r="DY139" i="84" s="1"/>
  <c r="DZ139" i="83"/>
  <c r="DZ139" i="84" s="1"/>
  <c r="EA139" i="83"/>
  <c r="EA139" i="84" s="1"/>
  <c r="ED139" i="83"/>
  <c r="ED139" i="84" s="1"/>
  <c r="EG139" i="83"/>
  <c r="EG139" i="84" s="1"/>
  <c r="EK139" i="83"/>
  <c r="EK139" i="84" s="1"/>
  <c r="EM139" i="83"/>
  <c r="EM139" i="84" s="1"/>
  <c r="EO139" i="83"/>
  <c r="EO139" i="84" s="1"/>
  <c r="EP139" i="83"/>
  <c r="EP139" i="84" s="1"/>
  <c r="ET139" i="83"/>
  <c r="ET139" i="84" s="1"/>
  <c r="EW139" i="83"/>
  <c r="EW139" i="84" s="1"/>
  <c r="EY139" i="83"/>
  <c r="EY139" i="84" s="1"/>
  <c r="FB139" i="83"/>
  <c r="FB139" i="84" s="1"/>
  <c r="FE139" i="83"/>
  <c r="FE139" i="84" s="1"/>
  <c r="FG139" i="83"/>
  <c r="FG139" i="84" s="1"/>
  <c r="FI139" i="83"/>
  <c r="FI139" i="84" s="1"/>
  <c r="FJ139" i="83"/>
  <c r="FJ139" i="84" s="1"/>
  <c r="FM139" i="83"/>
  <c r="FM139" i="84" s="1"/>
  <c r="FN139" i="83"/>
  <c r="FN139" i="84" s="1"/>
  <c r="FR139" i="83"/>
  <c r="FR139" i="84" s="1"/>
  <c r="FS139" i="83"/>
  <c r="FS139" i="84" s="1"/>
  <c r="FU139" i="83"/>
  <c r="FU139" i="84" s="1"/>
  <c r="FV139" i="83"/>
  <c r="FV139" i="84" s="1"/>
  <c r="FW139" i="83"/>
  <c r="FW139" i="84" s="1"/>
  <c r="FY139" i="83"/>
  <c r="FY139" i="84" s="1"/>
  <c r="FZ139" i="83"/>
  <c r="FZ139" i="84" s="1"/>
  <c r="GC139" i="83"/>
  <c r="GC139" i="84" s="1"/>
  <c r="GE139" i="83"/>
  <c r="GE139" i="84" s="1"/>
  <c r="GH139" i="83"/>
  <c r="GH139" i="84" s="1"/>
  <c r="GI139" i="83"/>
  <c r="GI139" i="84" s="1"/>
  <c r="GL139" i="83"/>
  <c r="GL139" i="84" s="1"/>
  <c r="GP139" i="83"/>
  <c r="GP139" i="84" s="1"/>
  <c r="GS139" i="83"/>
  <c r="GS139" i="84" s="1"/>
  <c r="GT139" i="83"/>
  <c r="GT139" i="84" s="1"/>
  <c r="GU139" i="83"/>
  <c r="GU139" i="84" s="1"/>
  <c r="GX139" i="83"/>
  <c r="GX139" i="84" s="1"/>
  <c r="GY139" i="83"/>
  <c r="GY139" i="84" s="1"/>
  <c r="AQ133" i="83"/>
  <c r="AQ133" i="84" s="1"/>
  <c r="C141" i="82"/>
  <c r="B141" i="82"/>
  <c r="C151" i="82"/>
  <c r="B151" i="82"/>
  <c r="C152" i="82"/>
  <c r="B152" i="82"/>
  <c r="C155" i="82"/>
  <c r="B155" i="82"/>
  <c r="C161" i="82"/>
  <c r="B161" i="82"/>
  <c r="C165" i="82"/>
  <c r="B165" i="82"/>
  <c r="C171" i="82"/>
  <c r="B171" i="82"/>
  <c r="C179" i="84"/>
  <c r="C179" i="82"/>
  <c r="B179" i="82"/>
  <c r="M179" i="83"/>
  <c r="M179" i="84" s="1"/>
  <c r="O179" i="83"/>
  <c r="O179" i="84" s="1"/>
  <c r="Q179" i="83"/>
  <c r="Q179" i="84" s="1"/>
  <c r="U179" i="83"/>
  <c r="U179" i="84" s="1"/>
  <c r="V179" i="83"/>
  <c r="V179" i="84" s="1"/>
  <c r="W179" i="83"/>
  <c r="W179" i="84" s="1"/>
  <c r="Y179" i="83"/>
  <c r="Y179" i="84" s="1"/>
  <c r="AC179" i="83"/>
  <c r="AC179" i="84" s="1"/>
  <c r="AE179" i="83"/>
  <c r="AE179" i="84" s="1"/>
  <c r="AI179" i="83"/>
  <c r="AI179" i="84" s="1"/>
  <c r="AK179" i="83"/>
  <c r="AK179" i="84" s="1"/>
  <c r="AT179" i="83"/>
  <c r="AT179" i="84" s="1"/>
  <c r="AY179" i="83"/>
  <c r="AY179" i="84" s="1"/>
  <c r="BB179" i="83"/>
  <c r="BB179" i="84" s="1"/>
  <c r="BC179" i="83"/>
  <c r="BC179" i="84" s="1"/>
  <c r="BF179" i="83"/>
  <c r="BF179" i="84" s="1"/>
  <c r="BI179" i="83"/>
  <c r="BI179" i="84" s="1"/>
  <c r="BJ179" i="83"/>
  <c r="BJ179" i="84" s="1"/>
  <c r="BK179" i="83"/>
  <c r="BK179" i="84" s="1"/>
  <c r="BM179" i="83"/>
  <c r="BM179" i="84" s="1"/>
  <c r="BO179" i="83"/>
  <c r="BO179" i="84" s="1"/>
  <c r="BQ179" i="83"/>
  <c r="BQ179" i="84" s="1"/>
  <c r="BS179" i="83"/>
  <c r="BS179" i="84" s="1"/>
  <c r="BU179" i="83"/>
  <c r="BU179" i="84" s="1"/>
  <c r="BY179" i="83"/>
  <c r="BY179" i="84" s="1"/>
  <c r="BZ179" i="83"/>
  <c r="BZ179" i="84" s="1"/>
  <c r="CA179" i="83"/>
  <c r="CA179" i="84" s="1"/>
  <c r="CC179" i="83"/>
  <c r="CC179" i="84" s="1"/>
  <c r="CD179" i="83"/>
  <c r="CD179" i="84" s="1"/>
  <c r="CH179" i="83"/>
  <c r="CH179" i="84" s="1"/>
  <c r="CI179" i="83"/>
  <c r="CI179" i="84" s="1"/>
  <c r="CK179" i="83"/>
  <c r="CK179" i="84" s="1"/>
  <c r="CL179" i="83"/>
  <c r="CL179" i="84" s="1"/>
  <c r="CO179" i="83"/>
  <c r="CO179" i="84" s="1"/>
  <c r="CP179" i="83"/>
  <c r="CP179" i="84" s="1"/>
  <c r="CQ179" i="83"/>
  <c r="CQ179" i="84" s="1"/>
  <c r="CS179" i="83"/>
  <c r="CS179" i="84" s="1"/>
  <c r="CU179" i="83"/>
  <c r="CU179" i="84" s="1"/>
  <c r="CX179" i="83"/>
  <c r="CX179" i="84" s="1"/>
  <c r="CY179" i="83"/>
  <c r="CY179" i="84" s="1"/>
  <c r="DC179" i="83"/>
  <c r="DC179" i="84" s="1"/>
  <c r="DF179" i="83"/>
  <c r="DF179" i="84" s="1"/>
  <c r="DI179" i="83"/>
  <c r="DI179" i="84" s="1"/>
  <c r="DJ179" i="83"/>
  <c r="DJ179" i="84" s="1"/>
  <c r="DK179" i="83"/>
  <c r="DK179" i="84" s="1"/>
  <c r="DN179" i="83"/>
  <c r="DN179" i="84" s="1"/>
  <c r="DO179" i="83"/>
  <c r="DO179" i="84" s="1"/>
  <c r="DQ179" i="83"/>
  <c r="DQ179" i="84" s="1"/>
  <c r="DR179" i="83"/>
  <c r="DR179" i="84" s="1"/>
  <c r="DU179" i="83"/>
  <c r="DU179" i="84" s="1"/>
  <c r="DV179" i="83"/>
  <c r="DV179" i="84" s="1"/>
  <c r="DY179" i="83"/>
  <c r="DY179" i="84" s="1"/>
  <c r="DZ179" i="83"/>
  <c r="DZ179" i="84" s="1"/>
  <c r="EA179" i="83"/>
  <c r="EA179" i="84" s="1"/>
  <c r="EC179" i="83"/>
  <c r="EC179" i="84" s="1"/>
  <c r="EC187" i="84" s="1"/>
  <c r="ED179" i="83"/>
  <c r="ED179" i="84" s="1"/>
  <c r="EG179" i="83"/>
  <c r="EG179" i="84" s="1"/>
  <c r="EK179" i="83"/>
  <c r="EK179" i="84" s="1"/>
  <c r="EL179" i="83"/>
  <c r="EL179" i="84" s="1"/>
  <c r="EO179" i="83"/>
  <c r="EO179" i="84" s="1"/>
  <c r="EP179" i="83"/>
  <c r="EP179" i="84" s="1"/>
  <c r="ES179" i="83"/>
  <c r="ES179" i="84" s="1"/>
  <c r="ET179" i="83"/>
  <c r="ET179" i="84" s="1"/>
  <c r="EU179" i="83"/>
  <c r="EU179" i="84" s="1"/>
  <c r="EW179" i="83"/>
  <c r="EW179" i="84" s="1"/>
  <c r="FB179" i="83"/>
  <c r="FB179" i="84" s="1"/>
  <c r="FE179" i="83"/>
  <c r="FE179" i="84" s="1"/>
  <c r="FG179" i="83"/>
  <c r="FG179" i="84" s="1"/>
  <c r="FI179" i="83"/>
  <c r="FI179" i="84" s="1"/>
  <c r="FJ179" i="83"/>
  <c r="FJ179" i="84" s="1"/>
  <c r="FM179" i="83"/>
  <c r="FM179" i="84" s="1"/>
  <c r="FN179" i="83"/>
  <c r="FN179" i="84" s="1"/>
  <c r="FQ179" i="83"/>
  <c r="FQ179" i="84" s="1"/>
  <c r="FR179" i="83"/>
  <c r="FR179" i="84" s="1"/>
  <c r="FS179" i="83"/>
  <c r="FS179" i="84" s="1"/>
  <c r="FU179" i="83"/>
  <c r="FU179" i="84" s="1"/>
  <c r="FV179" i="83"/>
  <c r="FV179" i="84" s="1"/>
  <c r="FW179" i="83"/>
  <c r="FW179" i="84" s="1"/>
  <c r="FY179" i="83"/>
  <c r="FY179" i="84" s="1"/>
  <c r="FZ179" i="83"/>
  <c r="FZ179" i="84" s="1"/>
  <c r="GA179" i="83"/>
  <c r="GA179" i="84" s="1"/>
  <c r="GC179" i="83"/>
  <c r="GC179" i="84" s="1"/>
  <c r="GD179" i="83"/>
  <c r="GD179" i="84" s="1"/>
  <c r="GG179" i="83"/>
  <c r="GG179" i="84" s="1"/>
  <c r="GH179" i="83"/>
  <c r="GH179" i="84" s="1"/>
  <c r="GI179" i="83"/>
  <c r="GI179" i="84" s="1"/>
  <c r="GL179" i="83"/>
  <c r="GL179" i="84" s="1"/>
  <c r="GO179" i="83"/>
  <c r="GO179" i="84" s="1"/>
  <c r="GP179" i="83"/>
  <c r="GP179" i="84" s="1"/>
  <c r="GQ179" i="83"/>
  <c r="GQ179" i="84" s="1"/>
  <c r="GS179" i="83"/>
  <c r="GS179" i="84" s="1"/>
  <c r="GT179" i="83"/>
  <c r="GT179" i="84" s="1"/>
  <c r="GX179" i="83"/>
  <c r="GX179" i="84" s="1"/>
  <c r="GY179" i="83"/>
  <c r="GY179" i="84" s="1"/>
  <c r="GY187" i="84" s="1"/>
  <c r="C181" i="84"/>
  <c r="C181" i="82"/>
  <c r="B181" i="82"/>
  <c r="O181" i="83"/>
  <c r="O181" i="84" s="1"/>
  <c r="R181" i="83"/>
  <c r="R181" i="84" s="1"/>
  <c r="U181" i="83"/>
  <c r="U181" i="84" s="1"/>
  <c r="V181" i="83"/>
  <c r="V181" i="84" s="1"/>
  <c r="W181" i="83"/>
  <c r="W181" i="84" s="1"/>
  <c r="AA181" i="83"/>
  <c r="AA181" i="84" s="1"/>
  <c r="AC181" i="83"/>
  <c r="AC181" i="84" s="1"/>
  <c r="AD181" i="83"/>
  <c r="AD181" i="84" s="1"/>
  <c r="AE181" i="83"/>
  <c r="AE181" i="84" s="1"/>
  <c r="AK181" i="83"/>
  <c r="AK181" i="84" s="1"/>
  <c r="AQ181" i="83"/>
  <c r="AQ181" i="84" s="1"/>
  <c r="AT181" i="83"/>
  <c r="AT181" i="84" s="1"/>
  <c r="BA181" i="83"/>
  <c r="BA181" i="84" s="1"/>
  <c r="BB181" i="83"/>
  <c r="BB181" i="84" s="1"/>
  <c r="BC181" i="83"/>
  <c r="BC181" i="84" s="1"/>
  <c r="BF181" i="83"/>
  <c r="BF181" i="84" s="1"/>
  <c r="BJ181" i="83"/>
  <c r="BJ181" i="84" s="1"/>
  <c r="BK181" i="83"/>
  <c r="BK181" i="84" s="1"/>
  <c r="BM181" i="83"/>
  <c r="BM181" i="84" s="1"/>
  <c r="BS181" i="83"/>
  <c r="BS181" i="84" s="1"/>
  <c r="BU181" i="83"/>
  <c r="BU181" i="84" s="1"/>
  <c r="BV181" i="83"/>
  <c r="BV181" i="84" s="1"/>
  <c r="BW181" i="83"/>
  <c r="BW181" i="84" s="1"/>
  <c r="BY181" i="83"/>
  <c r="BY181" i="84" s="1"/>
  <c r="BZ181" i="83"/>
  <c r="BZ181" i="84" s="1"/>
  <c r="CC181" i="83"/>
  <c r="CC181" i="84" s="1"/>
  <c r="CD181" i="83"/>
  <c r="CD181" i="84" s="1"/>
  <c r="CH181" i="83"/>
  <c r="CH181" i="84" s="1"/>
  <c r="CI181" i="83"/>
  <c r="CI181" i="84" s="1"/>
  <c r="CK181" i="83"/>
  <c r="CK181" i="84" s="1"/>
  <c r="CL181" i="83"/>
  <c r="CL181" i="84" s="1"/>
  <c r="CM181" i="83"/>
  <c r="CM181" i="84" s="1"/>
  <c r="CO181" i="83"/>
  <c r="CO181" i="84" s="1"/>
  <c r="CP181" i="83"/>
  <c r="CP181" i="84" s="1"/>
  <c r="CQ181" i="83"/>
  <c r="CQ181" i="84" s="1"/>
  <c r="CS181" i="83"/>
  <c r="CS181" i="84" s="1"/>
  <c r="CT181" i="83"/>
  <c r="CT181" i="84" s="1"/>
  <c r="CX181" i="83"/>
  <c r="CX181" i="84" s="1"/>
  <c r="CY181" i="83"/>
  <c r="CY181" i="84" s="1"/>
  <c r="DC181" i="83"/>
  <c r="DC181" i="84" s="1"/>
  <c r="DE181" i="83"/>
  <c r="DE181" i="84" s="1"/>
  <c r="DF181" i="83"/>
  <c r="DF181" i="84" s="1"/>
  <c r="DI181" i="83"/>
  <c r="DI181" i="84" s="1"/>
  <c r="DJ181" i="83"/>
  <c r="DJ181" i="84" s="1"/>
  <c r="DM181" i="83"/>
  <c r="DM181" i="84" s="1"/>
  <c r="DN181" i="83"/>
  <c r="DN181" i="84" s="1"/>
  <c r="DO181" i="83"/>
  <c r="DO181" i="84" s="1"/>
  <c r="DQ181" i="83"/>
  <c r="DQ181" i="84" s="1"/>
  <c r="DS181" i="83"/>
  <c r="DS181" i="84" s="1"/>
  <c r="DU181" i="83"/>
  <c r="DU181" i="84" s="1"/>
  <c r="DV181" i="83"/>
  <c r="DV181" i="84" s="1"/>
  <c r="DY181" i="83"/>
  <c r="DY181" i="84" s="1"/>
  <c r="DZ181" i="83"/>
  <c r="DZ181" i="84" s="1"/>
  <c r="ED181" i="83"/>
  <c r="ED181" i="84" s="1"/>
  <c r="EG181" i="83"/>
  <c r="EG181" i="84" s="1"/>
  <c r="EK181" i="83"/>
  <c r="EK181" i="84" s="1"/>
  <c r="EL181" i="83"/>
  <c r="EL181" i="84" s="1"/>
  <c r="EM181" i="83"/>
  <c r="EM181" i="84" s="1"/>
  <c r="EO181" i="83"/>
  <c r="EO181" i="84" s="1"/>
  <c r="EP181" i="83"/>
  <c r="EP181" i="84" s="1"/>
  <c r="ET181" i="83"/>
  <c r="ET181" i="84" s="1"/>
  <c r="EU181" i="83"/>
  <c r="EU181" i="84" s="1"/>
  <c r="EW181" i="83"/>
  <c r="EW181" i="84" s="1"/>
  <c r="EX181" i="83"/>
  <c r="EX181" i="84" s="1"/>
  <c r="EY181" i="83"/>
  <c r="EY181" i="84" s="1"/>
  <c r="FB181" i="83"/>
  <c r="FB181" i="84" s="1"/>
  <c r="FE181" i="83"/>
  <c r="FE181" i="84" s="1"/>
  <c r="FI181" i="83"/>
  <c r="FI181" i="84" s="1"/>
  <c r="FJ181" i="83"/>
  <c r="FJ181" i="84" s="1"/>
  <c r="FK181" i="83"/>
  <c r="FK181" i="84" s="1"/>
  <c r="FM181" i="83"/>
  <c r="FM181" i="84" s="1"/>
  <c r="FN181" i="83"/>
  <c r="FN181" i="84" s="1"/>
  <c r="FR181" i="83"/>
  <c r="FR181" i="84" s="1"/>
  <c r="FS181" i="83"/>
  <c r="FS181" i="84" s="1"/>
  <c r="FU181" i="83"/>
  <c r="FU181" i="84" s="1"/>
  <c r="FV181" i="83"/>
  <c r="FV181" i="84" s="1"/>
  <c r="FY181" i="83"/>
  <c r="FY181" i="84" s="1"/>
  <c r="FZ181" i="83"/>
  <c r="FZ181" i="84" s="1"/>
  <c r="GA181" i="83"/>
  <c r="GA181" i="84" s="1"/>
  <c r="GC181" i="83"/>
  <c r="GC181" i="84" s="1"/>
  <c r="GD181" i="83"/>
  <c r="GD181" i="84" s="1"/>
  <c r="GE181" i="83"/>
  <c r="GE181" i="84" s="1"/>
  <c r="GH181" i="83"/>
  <c r="GH181" i="84" s="1"/>
  <c r="GI181" i="83"/>
  <c r="GI181" i="84" s="1"/>
  <c r="GK181" i="83"/>
  <c r="GK181" i="84" s="1"/>
  <c r="GL181" i="83"/>
  <c r="GL181" i="84" s="1"/>
  <c r="GP181" i="83"/>
  <c r="GP181" i="84" s="1"/>
  <c r="GQ181" i="83"/>
  <c r="GQ181" i="84" s="1"/>
  <c r="GS181" i="83"/>
  <c r="GS181" i="84" s="1"/>
  <c r="GT181" i="83"/>
  <c r="GT181" i="84" s="1"/>
  <c r="GU181" i="83"/>
  <c r="GU181" i="84" s="1"/>
  <c r="GX181" i="83"/>
  <c r="GX181" i="84" s="1"/>
  <c r="GY181" i="83"/>
  <c r="GY181" i="84" s="1"/>
  <c r="C182" i="84"/>
  <c r="C182" i="82"/>
  <c r="B182" i="82"/>
  <c r="M182" i="83"/>
  <c r="M182" i="84" s="1"/>
  <c r="O182" i="83"/>
  <c r="O182" i="84" s="1"/>
  <c r="U182" i="83"/>
  <c r="U182" i="84" s="1"/>
  <c r="V182" i="83"/>
  <c r="V182" i="84" s="1"/>
  <c r="W182" i="83"/>
  <c r="W182" i="84" s="1"/>
  <c r="AC182" i="83"/>
  <c r="AC182" i="84" s="1"/>
  <c r="AE182" i="83"/>
  <c r="AE182" i="84" s="1"/>
  <c r="AI182" i="83"/>
  <c r="AI182" i="84" s="1"/>
  <c r="AK182" i="83"/>
  <c r="AK182" i="84" s="1"/>
  <c r="AP182" i="83"/>
  <c r="AP182" i="84" s="1"/>
  <c r="AT182" i="83"/>
  <c r="AT182" i="84" s="1"/>
  <c r="AU182" i="83"/>
  <c r="AU182" i="84" s="1"/>
  <c r="AY182" i="83"/>
  <c r="AY182" i="84" s="1"/>
  <c r="BB182" i="83"/>
  <c r="BB182" i="84" s="1"/>
  <c r="BC182" i="83"/>
  <c r="BC182" i="84" s="1"/>
  <c r="BF182" i="83"/>
  <c r="BF182" i="84" s="1"/>
  <c r="BJ182" i="83"/>
  <c r="BJ182" i="84" s="1"/>
  <c r="BK182" i="83"/>
  <c r="BK182" i="84" s="1"/>
  <c r="BM182" i="83"/>
  <c r="BM182" i="84" s="1"/>
  <c r="BN182" i="83"/>
  <c r="BN182" i="84" s="1"/>
  <c r="BO182" i="83"/>
  <c r="BO182" i="84" s="1"/>
  <c r="BQ182" i="83"/>
  <c r="BQ182" i="84" s="1"/>
  <c r="BS182" i="83"/>
  <c r="BS182" i="84" s="1"/>
  <c r="BU182" i="83"/>
  <c r="BU182" i="84" s="1"/>
  <c r="BY182" i="83"/>
  <c r="BY182" i="84" s="1"/>
  <c r="BZ182" i="83"/>
  <c r="BZ182" i="84" s="1"/>
  <c r="CC182" i="83"/>
  <c r="CC182" i="84" s="1"/>
  <c r="CD182" i="83"/>
  <c r="CD182" i="84" s="1"/>
  <c r="CH182" i="83"/>
  <c r="CH182" i="84" s="1"/>
  <c r="CI182" i="83"/>
  <c r="CK182" i="83"/>
  <c r="CK182" i="84" s="1"/>
  <c r="CL182" i="83"/>
  <c r="CL182" i="84" s="1"/>
  <c r="CO182" i="83"/>
  <c r="CO182" i="84" s="1"/>
  <c r="CP182" i="83"/>
  <c r="CP182" i="84" s="1"/>
  <c r="CQ182" i="83"/>
  <c r="CQ182" i="84" s="1"/>
  <c r="CS182" i="83"/>
  <c r="CS182" i="84" s="1"/>
  <c r="CT182" i="83"/>
  <c r="CT182" i="84" s="1"/>
  <c r="CU182" i="83"/>
  <c r="CU182" i="84" s="1"/>
  <c r="CW182" i="83"/>
  <c r="CW182" i="84" s="1"/>
  <c r="CX182" i="83"/>
  <c r="CX182" i="84" s="1"/>
  <c r="CY182" i="83"/>
  <c r="CY182" i="84" s="1"/>
  <c r="DC182" i="83"/>
  <c r="DC182" i="84" s="1"/>
  <c r="DE182" i="83"/>
  <c r="DE182" i="84" s="1"/>
  <c r="DF182" i="83"/>
  <c r="DF182" i="84" s="1"/>
  <c r="DI182" i="83"/>
  <c r="DI182" i="84" s="1"/>
  <c r="DJ182" i="83"/>
  <c r="DJ182" i="84" s="1"/>
  <c r="DM182" i="83"/>
  <c r="DM182" i="84" s="1"/>
  <c r="DN182" i="83"/>
  <c r="DN182" i="84" s="1"/>
  <c r="DO182" i="83"/>
  <c r="DO182" i="84" s="1"/>
  <c r="DQ182" i="83"/>
  <c r="DQ182" i="84" s="1"/>
  <c r="DV182" i="83"/>
  <c r="DV182" i="84" s="1"/>
  <c r="DY182" i="83"/>
  <c r="DY182" i="84" s="1"/>
  <c r="DZ182" i="83"/>
  <c r="DZ182" i="84" s="1"/>
  <c r="EA182" i="83"/>
  <c r="EA182" i="84" s="1"/>
  <c r="ED182" i="83"/>
  <c r="ED182" i="84" s="1"/>
  <c r="EG182" i="83"/>
  <c r="EG182" i="84" s="1"/>
  <c r="EH182" i="83"/>
  <c r="EH182" i="84" s="1"/>
  <c r="EK182" i="83"/>
  <c r="EK182" i="84" s="1"/>
  <c r="EO182" i="83"/>
  <c r="EO182" i="84" s="1"/>
  <c r="EP182" i="83"/>
  <c r="EP182" i="84" s="1"/>
  <c r="ES182" i="83"/>
  <c r="ES182" i="84" s="1"/>
  <c r="ET182" i="83"/>
  <c r="ET182" i="84" s="1"/>
  <c r="EU182" i="83"/>
  <c r="EU182" i="84" s="1"/>
  <c r="EW182" i="83"/>
  <c r="EW182" i="84" s="1"/>
  <c r="EX182" i="83"/>
  <c r="EX182" i="84" s="1"/>
  <c r="FB182" i="83"/>
  <c r="FB182" i="84" s="1"/>
  <c r="FC182" i="83"/>
  <c r="FC182" i="84" s="1"/>
  <c r="FE182" i="83"/>
  <c r="FE182" i="84" s="1"/>
  <c r="FG182" i="83"/>
  <c r="FG182" i="84" s="1"/>
  <c r="FI182" i="83"/>
  <c r="FI182" i="84" s="1"/>
  <c r="FJ182" i="83"/>
  <c r="FJ182" i="84" s="1"/>
  <c r="FM182" i="83"/>
  <c r="FM182" i="84" s="1"/>
  <c r="FN182" i="83"/>
  <c r="FN182" i="84" s="1"/>
  <c r="FR182" i="83"/>
  <c r="FR182" i="84" s="1"/>
  <c r="FS182" i="83"/>
  <c r="FS182" i="84" s="1"/>
  <c r="FU182" i="83"/>
  <c r="FU182" i="84" s="1"/>
  <c r="FV182" i="83"/>
  <c r="FV182" i="84" s="1"/>
  <c r="FW182" i="83"/>
  <c r="FW182" i="84" s="1"/>
  <c r="FY182" i="83"/>
  <c r="FY182" i="84" s="1"/>
  <c r="FZ182" i="83"/>
  <c r="FZ182" i="84" s="1"/>
  <c r="GA182" i="83"/>
  <c r="GA182" i="84" s="1"/>
  <c r="GC182" i="83"/>
  <c r="GC182" i="84" s="1"/>
  <c r="GD182" i="83"/>
  <c r="GD182" i="84" s="1"/>
  <c r="GG182" i="83"/>
  <c r="GG182" i="84" s="1"/>
  <c r="GH182" i="83"/>
  <c r="GH182" i="84" s="1"/>
  <c r="GI182" i="83"/>
  <c r="GI182" i="84" s="1"/>
  <c r="GL182" i="83"/>
  <c r="GL182" i="84" s="1"/>
  <c r="GM182" i="83"/>
  <c r="GM182" i="84" s="1"/>
  <c r="GP182" i="83"/>
  <c r="GP182" i="84" s="1"/>
  <c r="GQ182" i="83"/>
  <c r="GQ182" i="84" s="1"/>
  <c r="GS182" i="83"/>
  <c r="GS182" i="84" s="1"/>
  <c r="GX182" i="83"/>
  <c r="GX182" i="84" s="1"/>
  <c r="GY182" i="83"/>
  <c r="GY182" i="84" s="1"/>
  <c r="C183" i="84"/>
  <c r="C183" i="82"/>
  <c r="B183" i="82"/>
  <c r="C184" i="84"/>
  <c r="C184" i="82"/>
  <c r="B184" i="82"/>
  <c r="M184" i="83"/>
  <c r="M184" i="84" s="1"/>
  <c r="U184" i="83"/>
  <c r="U184" i="84" s="1"/>
  <c r="V184" i="83"/>
  <c r="V184" i="84" s="1"/>
  <c r="W184" i="83"/>
  <c r="W184" i="84" s="1"/>
  <c r="AA184" i="83"/>
  <c r="AA184" i="84" s="1"/>
  <c r="AC184" i="83"/>
  <c r="AC184" i="84" s="1"/>
  <c r="AD184" i="83"/>
  <c r="AD184" i="84" s="1"/>
  <c r="AI184" i="83"/>
  <c r="AI184" i="84" s="1"/>
  <c r="AK184" i="83"/>
  <c r="AK184" i="84" s="1"/>
  <c r="AP184" i="83"/>
  <c r="AP184" i="84" s="1"/>
  <c r="AQ184" i="83"/>
  <c r="AQ184" i="84" s="1"/>
  <c r="AT184" i="83"/>
  <c r="AT184" i="84" s="1"/>
  <c r="AY184" i="83"/>
  <c r="AY184" i="84" s="1"/>
  <c r="BA184" i="83"/>
  <c r="BA184" i="84" s="1"/>
  <c r="BB184" i="83"/>
  <c r="BB184" i="84" s="1"/>
  <c r="BC184" i="83"/>
  <c r="BC184" i="84" s="1"/>
  <c r="BF184" i="83"/>
  <c r="BF184" i="84" s="1"/>
  <c r="BJ184" i="83"/>
  <c r="BJ184" i="84" s="1"/>
  <c r="BM184" i="83"/>
  <c r="BM184" i="84" s="1"/>
  <c r="BO184" i="83"/>
  <c r="BO184" i="84" s="1"/>
  <c r="BQ184" i="83"/>
  <c r="BQ184" i="84" s="1"/>
  <c r="BR184" i="83"/>
  <c r="BR184" i="84" s="1"/>
  <c r="BS184" i="83"/>
  <c r="BS184" i="84" s="1"/>
  <c r="BU184" i="83"/>
  <c r="BU184" i="84" s="1"/>
  <c r="BY184" i="83"/>
  <c r="BY184" i="84" s="1"/>
  <c r="BZ184" i="83"/>
  <c r="BZ184" i="84" s="1"/>
  <c r="CC184" i="83"/>
  <c r="CC184" i="84" s="1"/>
  <c r="CD184" i="83"/>
  <c r="CD184" i="84" s="1"/>
  <c r="CH184" i="83"/>
  <c r="CH184" i="84" s="1"/>
  <c r="CI184" i="83"/>
  <c r="CI184" i="84" s="1"/>
  <c r="CK184" i="83"/>
  <c r="CK184" i="84" s="1"/>
  <c r="CL184" i="83"/>
  <c r="CL184" i="84" s="1"/>
  <c r="CM184" i="83"/>
  <c r="CM184" i="84" s="1"/>
  <c r="CO184" i="83"/>
  <c r="CO184" i="84" s="1"/>
  <c r="CP184" i="83"/>
  <c r="CP184" i="84" s="1"/>
  <c r="CS184" i="83"/>
  <c r="CS184" i="84" s="1"/>
  <c r="CT184" i="83"/>
  <c r="CT184" i="84" s="1"/>
  <c r="CU184" i="83"/>
  <c r="CU184" i="84" s="1"/>
  <c r="CX184" i="83"/>
  <c r="CX184" i="84" s="1"/>
  <c r="CY184" i="83"/>
  <c r="CY184" i="84" s="1"/>
  <c r="DA184" i="83"/>
  <c r="DA184" i="84" s="1"/>
  <c r="DC184" i="83"/>
  <c r="DC184" i="84" s="1"/>
  <c r="DE184" i="83"/>
  <c r="DE184" i="84" s="1"/>
  <c r="DF184" i="83"/>
  <c r="DF184" i="84" s="1"/>
  <c r="DI184" i="83"/>
  <c r="DI184" i="84" s="1"/>
  <c r="DJ184" i="83"/>
  <c r="DJ184" i="84" s="1"/>
  <c r="DN184" i="83"/>
  <c r="DN184" i="84" s="1"/>
  <c r="DO184" i="83"/>
  <c r="DO184" i="84" s="1"/>
  <c r="DQ184" i="83"/>
  <c r="DQ184" i="84" s="1"/>
  <c r="DS184" i="83"/>
  <c r="DS184" i="84" s="1"/>
  <c r="DU184" i="83"/>
  <c r="DU184" i="84" s="1"/>
  <c r="DV184" i="83"/>
  <c r="DV184" i="84" s="1"/>
  <c r="DY184" i="83"/>
  <c r="DY184" i="84" s="1"/>
  <c r="DZ184" i="83"/>
  <c r="DZ184" i="84" s="1"/>
  <c r="EA184" i="83"/>
  <c r="EA184" i="84" s="1"/>
  <c r="ED184" i="83"/>
  <c r="ED184" i="84" s="1"/>
  <c r="EE184" i="83"/>
  <c r="EE184" i="84" s="1"/>
  <c r="EG184" i="83"/>
  <c r="EG184" i="84" s="1"/>
  <c r="EK184" i="83"/>
  <c r="EK184" i="84" s="1"/>
  <c r="EL184" i="83"/>
  <c r="EL184" i="84" s="1"/>
  <c r="EO184" i="83"/>
  <c r="EO184" i="84" s="1"/>
  <c r="EP184" i="83"/>
  <c r="EP184" i="84" s="1"/>
  <c r="ET184" i="83"/>
  <c r="ET184" i="84" s="1"/>
  <c r="EU184" i="83"/>
  <c r="EU184" i="84" s="1"/>
  <c r="EW184" i="83"/>
  <c r="EW184" i="84" s="1"/>
  <c r="EX184" i="83"/>
  <c r="EX184" i="84" s="1"/>
  <c r="EY184" i="83"/>
  <c r="EY184" i="84" s="1"/>
  <c r="FB184" i="83"/>
  <c r="FB184" i="84" s="1"/>
  <c r="FE184" i="83"/>
  <c r="FE184" i="84" s="1"/>
  <c r="FG184" i="83"/>
  <c r="FG184" i="84" s="1"/>
  <c r="FI184" i="83"/>
  <c r="FI184" i="84" s="1"/>
  <c r="FJ184" i="83"/>
  <c r="FJ184" i="84" s="1"/>
  <c r="FM184" i="83"/>
  <c r="FM184" i="84" s="1"/>
  <c r="FN184" i="83"/>
  <c r="FN184" i="84" s="1"/>
  <c r="FR184" i="83"/>
  <c r="FR184" i="84" s="1"/>
  <c r="FU184" i="83"/>
  <c r="FU184" i="84" s="1"/>
  <c r="FV184" i="83"/>
  <c r="FV184" i="84" s="1"/>
  <c r="FW184" i="83"/>
  <c r="FW184" i="84" s="1"/>
  <c r="FY184" i="83"/>
  <c r="FY184" i="84" s="1"/>
  <c r="FZ184" i="83"/>
  <c r="FZ184" i="84" s="1"/>
  <c r="GA184" i="83"/>
  <c r="GA184" i="84" s="1"/>
  <c r="GC184" i="83"/>
  <c r="GC184" i="84" s="1"/>
  <c r="GE184" i="83"/>
  <c r="GE184" i="84" s="1"/>
  <c r="GH184" i="83"/>
  <c r="GH184" i="84" s="1"/>
  <c r="GK184" i="83"/>
  <c r="GK184" i="84" s="1"/>
  <c r="GL184" i="83"/>
  <c r="GL184" i="84" s="1"/>
  <c r="GP184" i="83"/>
  <c r="GP184" i="84" s="1"/>
  <c r="GQ184" i="83"/>
  <c r="GQ184" i="84" s="1"/>
  <c r="GS184" i="83"/>
  <c r="GS184" i="84" s="1"/>
  <c r="GT184" i="83"/>
  <c r="GT184" i="84" s="1"/>
  <c r="GU184" i="83"/>
  <c r="GU184" i="84" s="1"/>
  <c r="GW184" i="83"/>
  <c r="GW184" i="84" s="1"/>
  <c r="GX184" i="83"/>
  <c r="GX184" i="84" s="1"/>
  <c r="C177" i="84"/>
  <c r="C177" i="82"/>
  <c r="B177" i="82"/>
  <c r="C173" i="82"/>
  <c r="B173" i="82"/>
  <c r="O173" i="83"/>
  <c r="O173" i="84" s="1"/>
  <c r="Q173" i="83"/>
  <c r="Q173" i="84" s="1"/>
  <c r="V173" i="83"/>
  <c r="V173" i="84" s="1"/>
  <c r="W173" i="83"/>
  <c r="W173" i="84" s="1"/>
  <c r="AA173" i="83"/>
  <c r="AA173" i="84" s="1"/>
  <c r="AC173" i="83"/>
  <c r="AC173" i="84" s="1"/>
  <c r="AD173" i="83"/>
  <c r="AD173" i="84" s="1"/>
  <c r="AE173" i="83"/>
  <c r="AE173" i="84" s="1"/>
  <c r="AI173" i="83"/>
  <c r="AI173" i="84" s="1"/>
  <c r="AP173" i="83"/>
  <c r="AP173" i="84" s="1"/>
  <c r="AQ173" i="83"/>
  <c r="AQ173" i="84" s="1"/>
  <c r="AT173" i="83"/>
  <c r="AT173" i="84" s="1"/>
  <c r="AU173" i="83"/>
  <c r="AU173" i="84" s="1"/>
  <c r="AY173" i="83"/>
  <c r="AY173" i="84" s="1"/>
  <c r="BB173" i="83"/>
  <c r="BB173" i="84" s="1"/>
  <c r="BC173" i="83"/>
  <c r="BC173" i="84" s="1"/>
  <c r="BF173" i="83"/>
  <c r="BF173" i="84" s="1"/>
  <c r="BI173" i="83"/>
  <c r="BI173" i="84" s="1"/>
  <c r="BJ173" i="83"/>
  <c r="BJ173" i="84" s="1"/>
  <c r="BK173" i="83"/>
  <c r="BK173" i="84" s="1"/>
  <c r="BM173" i="83"/>
  <c r="BM173" i="84" s="1"/>
  <c r="BN173" i="83"/>
  <c r="BN173" i="84" s="1"/>
  <c r="BO173" i="83"/>
  <c r="BO173" i="84" s="1"/>
  <c r="BS173" i="83"/>
  <c r="BS173" i="84" s="1"/>
  <c r="BU173" i="83"/>
  <c r="BU173" i="84" s="1"/>
  <c r="BY173" i="83"/>
  <c r="BY173" i="84" s="1"/>
  <c r="BZ173" i="83"/>
  <c r="BZ173" i="84" s="1"/>
  <c r="CA173" i="83"/>
  <c r="CA173" i="84" s="1"/>
  <c r="CC173" i="83"/>
  <c r="CC173" i="84" s="1"/>
  <c r="CD173" i="83"/>
  <c r="CD173" i="84" s="1"/>
  <c r="CH173" i="83"/>
  <c r="CH173" i="84" s="1"/>
  <c r="CI173" i="83"/>
  <c r="CI173" i="84" s="1"/>
  <c r="CK173" i="83"/>
  <c r="CK173" i="84" s="1"/>
  <c r="CL173" i="83"/>
  <c r="CL173" i="84" s="1"/>
  <c r="CM173" i="83"/>
  <c r="CM173" i="84" s="1"/>
  <c r="CO173" i="83"/>
  <c r="CO173" i="84" s="1"/>
  <c r="CP173" i="83"/>
  <c r="CP173" i="84" s="1"/>
  <c r="CQ173" i="83"/>
  <c r="CQ173" i="84" s="1"/>
  <c r="CS173" i="83"/>
  <c r="CS173" i="84" s="1"/>
  <c r="CT173" i="83"/>
  <c r="CT173" i="84" s="1"/>
  <c r="CU173" i="83"/>
  <c r="CU173" i="84" s="1"/>
  <c r="CX173" i="83"/>
  <c r="CX173" i="84" s="1"/>
  <c r="CY173" i="83"/>
  <c r="CY173" i="84" s="1"/>
  <c r="DC173" i="83"/>
  <c r="DC173" i="84" s="1"/>
  <c r="DC172" i="84" s="1"/>
  <c r="DE173" i="83"/>
  <c r="DE173" i="84" s="1"/>
  <c r="DF173" i="83"/>
  <c r="DF173" i="84" s="1"/>
  <c r="DI173" i="83"/>
  <c r="DI173" i="84" s="1"/>
  <c r="DJ173" i="83"/>
  <c r="DJ173" i="84" s="1"/>
  <c r="DN173" i="83"/>
  <c r="DN173" i="84" s="1"/>
  <c r="DO173" i="83"/>
  <c r="DO173" i="84" s="1"/>
  <c r="DQ173" i="83"/>
  <c r="DQ173" i="84" s="1"/>
  <c r="DS173" i="83"/>
  <c r="DS173" i="84" s="1"/>
  <c r="DU173" i="83"/>
  <c r="DU173" i="84" s="1"/>
  <c r="DV173" i="83"/>
  <c r="DV173" i="84" s="1"/>
  <c r="DY173" i="83"/>
  <c r="DY173" i="84" s="1"/>
  <c r="DZ173" i="83"/>
  <c r="DZ173" i="84" s="1"/>
  <c r="EA173" i="83"/>
  <c r="EA173" i="84" s="1"/>
  <c r="ED173" i="83"/>
  <c r="ED173" i="84" s="1"/>
  <c r="ED172" i="84" s="1"/>
  <c r="EG173" i="83"/>
  <c r="EG173" i="84" s="1"/>
  <c r="EH173" i="83"/>
  <c r="EH173" i="84" s="1"/>
  <c r="EK173" i="83"/>
  <c r="EK173" i="84" s="1"/>
  <c r="EL173" i="83"/>
  <c r="EL173" i="84" s="1"/>
  <c r="EO173" i="83"/>
  <c r="EO173" i="84" s="1"/>
  <c r="EP173" i="83"/>
  <c r="EP173" i="84" s="1"/>
  <c r="ET173" i="83"/>
  <c r="ET173" i="84" s="1"/>
  <c r="EU173" i="83"/>
  <c r="EU173" i="84" s="1"/>
  <c r="EW173" i="83"/>
  <c r="EW173" i="84" s="1"/>
  <c r="EX173" i="83"/>
  <c r="EX173" i="84" s="1"/>
  <c r="EY173" i="83"/>
  <c r="EY173" i="84" s="1"/>
  <c r="FB173" i="83"/>
  <c r="FB173" i="84" s="1"/>
  <c r="FE173" i="83"/>
  <c r="FE173" i="84" s="1"/>
  <c r="FG173" i="83"/>
  <c r="FG173" i="84" s="1"/>
  <c r="FI173" i="83"/>
  <c r="FI173" i="84" s="1"/>
  <c r="FJ173" i="83"/>
  <c r="FJ173" i="84" s="1"/>
  <c r="FM173" i="83"/>
  <c r="FM173" i="84" s="1"/>
  <c r="FN173" i="83"/>
  <c r="FN173" i="84" s="1"/>
  <c r="FQ173" i="83"/>
  <c r="FQ173" i="84" s="1"/>
  <c r="FR173" i="83"/>
  <c r="FR173" i="84" s="1"/>
  <c r="FS173" i="83"/>
  <c r="FS173" i="84" s="1"/>
  <c r="FU173" i="83"/>
  <c r="FU173" i="84" s="1"/>
  <c r="FV173" i="83"/>
  <c r="FV173" i="84" s="1"/>
  <c r="FW173" i="83"/>
  <c r="FW173" i="84" s="1"/>
  <c r="FY173" i="83"/>
  <c r="FY173" i="84" s="1"/>
  <c r="FZ173" i="83"/>
  <c r="FZ173" i="84" s="1"/>
  <c r="GA173" i="83"/>
  <c r="GA173" i="84" s="1"/>
  <c r="GC173" i="83"/>
  <c r="GC173" i="84" s="1"/>
  <c r="GE173" i="83"/>
  <c r="GE173" i="84" s="1"/>
  <c r="GG173" i="83"/>
  <c r="GG173" i="84" s="1"/>
  <c r="GH173" i="83"/>
  <c r="GH173" i="84" s="1"/>
  <c r="GI173" i="83"/>
  <c r="GI173" i="84" s="1"/>
  <c r="GK173" i="83"/>
  <c r="GK173" i="84" s="1"/>
  <c r="GL173" i="83"/>
  <c r="GL173" i="84" s="1"/>
  <c r="GM173" i="83"/>
  <c r="GM173" i="84" s="1"/>
  <c r="GP173" i="83"/>
  <c r="GP173" i="84" s="1"/>
  <c r="GQ173" i="83"/>
  <c r="GQ173" i="84" s="1"/>
  <c r="GS173" i="83"/>
  <c r="GS173" i="84" s="1"/>
  <c r="GU173" i="83"/>
  <c r="GU173" i="84" s="1"/>
  <c r="GX173" i="83"/>
  <c r="GX173" i="84" s="1"/>
  <c r="GX172" i="84" s="1"/>
  <c r="GY173" i="83"/>
  <c r="GY173" i="84" s="1"/>
  <c r="GY172" i="84" s="1"/>
  <c r="C174" i="82"/>
  <c r="B174" i="82"/>
  <c r="M174" i="83"/>
  <c r="M174" i="84" s="1"/>
  <c r="O174" i="83"/>
  <c r="O174" i="84" s="1"/>
  <c r="U174" i="83"/>
  <c r="U174" i="84" s="1"/>
  <c r="V174" i="83"/>
  <c r="V174" i="84" s="1"/>
  <c r="W174" i="83"/>
  <c r="W174" i="84" s="1"/>
  <c r="AA174" i="83"/>
  <c r="AA174" i="84" s="1"/>
  <c r="AC174" i="83"/>
  <c r="AC174" i="84" s="1"/>
  <c r="AE174" i="83"/>
  <c r="AE174" i="84" s="1"/>
  <c r="AI174" i="83"/>
  <c r="AI174" i="84" s="1"/>
  <c r="AK174" i="83"/>
  <c r="AK174" i="84" s="1"/>
  <c r="AP174" i="83"/>
  <c r="AP174" i="84" s="1"/>
  <c r="AQ174" i="83"/>
  <c r="AQ174" i="84" s="1"/>
  <c r="AT174" i="83"/>
  <c r="AT174" i="84" s="1"/>
  <c r="AX174" i="83"/>
  <c r="AX174" i="84" s="1"/>
  <c r="AY174" i="83"/>
  <c r="AY174" i="84" s="1"/>
  <c r="BA174" i="83"/>
  <c r="BA174" i="84" s="1"/>
  <c r="BB174" i="83"/>
  <c r="BB174" i="84" s="1"/>
  <c r="BC174" i="83"/>
  <c r="BC174" i="84" s="1"/>
  <c r="BF174" i="83"/>
  <c r="BF174" i="84" s="1"/>
  <c r="BI174" i="83"/>
  <c r="BI174" i="84" s="1"/>
  <c r="BJ174" i="83"/>
  <c r="BJ174" i="84" s="1"/>
  <c r="BK174" i="83"/>
  <c r="BK174" i="84" s="1"/>
  <c r="BM174" i="83"/>
  <c r="BM174" i="84" s="1"/>
  <c r="BN174" i="83"/>
  <c r="BN174" i="84" s="1"/>
  <c r="BO174" i="83"/>
  <c r="BO174" i="84" s="1"/>
  <c r="BQ174" i="83"/>
  <c r="BQ174" i="84" s="1"/>
  <c r="BR174" i="83"/>
  <c r="BR174" i="84" s="1"/>
  <c r="BS174" i="83"/>
  <c r="BS174" i="84" s="1"/>
  <c r="BU174" i="83"/>
  <c r="BU174" i="84" s="1"/>
  <c r="BW174" i="83"/>
  <c r="BW174" i="84" s="1"/>
  <c r="BY174" i="83"/>
  <c r="BY174" i="84" s="1"/>
  <c r="BZ174" i="83"/>
  <c r="BZ174" i="84" s="1"/>
  <c r="CC174" i="83"/>
  <c r="CC174" i="84" s="1"/>
  <c r="CD174" i="83"/>
  <c r="CD174" i="84" s="1"/>
  <c r="CE174" i="83"/>
  <c r="CE174" i="84" s="1"/>
  <c r="CG174" i="83"/>
  <c r="CG174" i="84" s="1"/>
  <c r="CH174" i="83"/>
  <c r="CH174" i="84" s="1"/>
  <c r="CI174" i="83"/>
  <c r="CI174" i="84" s="1"/>
  <c r="CK174" i="83"/>
  <c r="CK174" i="84" s="1"/>
  <c r="CL174" i="83"/>
  <c r="CL174" i="84" s="1"/>
  <c r="CM174" i="83"/>
  <c r="CM174" i="84" s="1"/>
  <c r="CO174" i="83"/>
  <c r="CO174" i="84" s="1"/>
  <c r="CP174" i="83"/>
  <c r="CP174" i="84" s="1"/>
  <c r="CQ174" i="83"/>
  <c r="CQ174" i="84" s="1"/>
  <c r="CS174" i="83"/>
  <c r="CS174" i="84" s="1"/>
  <c r="CT174" i="83"/>
  <c r="CT174" i="84" s="1"/>
  <c r="CU174" i="83"/>
  <c r="CU174" i="84" s="1"/>
  <c r="CW174" i="83"/>
  <c r="CW174" i="84" s="1"/>
  <c r="CX174" i="83"/>
  <c r="CX174" i="84" s="1"/>
  <c r="CY174" i="83"/>
  <c r="CY174" i="84" s="1"/>
  <c r="DC174" i="83"/>
  <c r="DC174" i="84" s="1"/>
  <c r="DE174" i="83"/>
  <c r="DE174" i="84" s="1"/>
  <c r="DG174" i="83"/>
  <c r="DG174" i="84" s="1"/>
  <c r="DI174" i="83"/>
  <c r="DI174" i="84" s="1"/>
  <c r="DJ174" i="83"/>
  <c r="DJ174" i="84" s="1"/>
  <c r="DM174" i="83"/>
  <c r="DM174" i="84" s="1"/>
  <c r="DN174" i="83"/>
  <c r="DN174" i="84" s="1"/>
  <c r="DO174" i="83"/>
  <c r="DO174" i="84" s="1"/>
  <c r="DQ174" i="83"/>
  <c r="DQ174" i="84" s="1"/>
  <c r="DS174" i="83"/>
  <c r="DS174" i="84" s="1"/>
  <c r="DU174" i="83"/>
  <c r="DU174" i="84" s="1"/>
  <c r="DW174" i="83"/>
  <c r="DW174" i="84" s="1"/>
  <c r="DY174" i="83"/>
  <c r="DY174" i="84" s="1"/>
  <c r="DZ174" i="83"/>
  <c r="DZ174" i="84" s="1"/>
  <c r="EA174" i="83"/>
  <c r="EA174" i="84" s="1"/>
  <c r="ED174" i="83"/>
  <c r="ED174" i="84" s="1"/>
  <c r="EG174" i="83"/>
  <c r="EG174" i="84" s="1"/>
  <c r="EH174" i="83"/>
  <c r="EH174" i="84" s="1"/>
  <c r="EK174" i="83"/>
  <c r="EK174" i="84" s="1"/>
  <c r="EO174" i="83"/>
  <c r="EO174" i="84" s="1"/>
  <c r="EP174" i="83"/>
  <c r="EP174" i="84" s="1"/>
  <c r="EQ174" i="83"/>
  <c r="EQ174" i="84" s="1"/>
  <c r="ES174" i="83"/>
  <c r="ES174" i="84" s="1"/>
  <c r="ET174" i="83"/>
  <c r="ET174" i="84" s="1"/>
  <c r="EU174" i="83"/>
  <c r="EU174" i="84" s="1"/>
  <c r="EW174" i="83"/>
  <c r="EW174" i="84" s="1"/>
  <c r="EX174" i="83"/>
  <c r="EX174" i="84" s="1"/>
  <c r="EY174" i="83"/>
  <c r="EY174" i="84" s="1"/>
  <c r="FC174" i="83"/>
  <c r="FC174" i="84" s="1"/>
  <c r="FE174" i="83"/>
  <c r="FE174" i="84" s="1"/>
  <c r="FG174" i="83"/>
  <c r="FG174" i="84" s="1"/>
  <c r="FI174" i="83"/>
  <c r="FI174" i="84" s="1"/>
  <c r="FJ174" i="83"/>
  <c r="FJ174" i="84" s="1"/>
  <c r="FK174" i="83"/>
  <c r="FK174" i="84" s="1"/>
  <c r="FM174" i="83"/>
  <c r="FM174" i="84" s="1"/>
  <c r="FN174" i="83"/>
  <c r="FN174" i="84" s="1"/>
  <c r="FR174" i="83"/>
  <c r="FR174" i="84" s="1"/>
  <c r="FS174" i="83"/>
  <c r="FS174" i="84" s="1"/>
  <c r="FU174" i="83"/>
  <c r="FU174" i="84" s="1"/>
  <c r="FV174" i="83"/>
  <c r="FV174" i="84" s="1"/>
  <c r="FW174" i="83"/>
  <c r="FW174" i="84" s="1"/>
  <c r="FY174" i="83"/>
  <c r="FY174" i="84" s="1"/>
  <c r="FZ174" i="83"/>
  <c r="FZ174" i="84" s="1"/>
  <c r="GA174" i="83"/>
  <c r="GA174" i="84" s="1"/>
  <c r="GC174" i="83"/>
  <c r="GC174" i="84" s="1"/>
  <c r="GD174" i="83"/>
  <c r="GD174" i="84" s="1"/>
  <c r="GE174" i="83"/>
  <c r="GE174" i="84" s="1"/>
  <c r="GH174" i="83"/>
  <c r="GH174" i="84" s="1"/>
  <c r="GI174" i="83"/>
  <c r="GI174" i="84" s="1"/>
  <c r="GK174" i="83"/>
  <c r="GK174" i="84" s="1"/>
  <c r="GL174" i="83"/>
  <c r="GL174" i="84" s="1"/>
  <c r="GM174" i="83"/>
  <c r="GM174" i="84" s="1"/>
  <c r="GP174" i="83"/>
  <c r="GP174" i="84" s="1"/>
  <c r="GQ174" i="83"/>
  <c r="GQ174" i="84" s="1"/>
  <c r="GS174" i="83"/>
  <c r="GS174" i="84" s="1"/>
  <c r="GT174" i="83"/>
  <c r="GT174" i="84" s="1"/>
  <c r="GU174" i="83"/>
  <c r="GU174" i="84" s="1"/>
  <c r="GY174" i="83"/>
  <c r="GY174" i="84" s="1"/>
  <c r="C175" i="82"/>
  <c r="B175" i="82"/>
  <c r="M175" i="83"/>
  <c r="M175" i="84" s="1"/>
  <c r="O175" i="83"/>
  <c r="O175" i="84" s="1"/>
  <c r="Q175" i="83"/>
  <c r="Q175" i="84" s="1"/>
  <c r="U175" i="83"/>
  <c r="U175" i="84" s="1"/>
  <c r="V175" i="83"/>
  <c r="V175" i="84" s="1"/>
  <c r="Y175" i="83"/>
  <c r="Y175" i="84" s="1"/>
  <c r="AA175" i="83"/>
  <c r="AA175" i="84" s="1"/>
  <c r="AC175" i="83"/>
  <c r="AC175" i="84" s="1"/>
  <c r="AE175" i="83"/>
  <c r="AE175" i="84" s="1"/>
  <c r="AH175" i="83"/>
  <c r="AH175" i="84" s="1"/>
  <c r="AI175" i="83"/>
  <c r="AI175" i="84" s="1"/>
  <c r="AK175" i="83"/>
  <c r="AK175" i="84" s="1"/>
  <c r="AQ175" i="83"/>
  <c r="AQ175" i="84" s="1"/>
  <c r="AT175" i="83"/>
  <c r="AT175" i="84" s="1"/>
  <c r="AU175" i="83"/>
  <c r="AU175" i="84" s="1"/>
  <c r="AX175" i="83"/>
  <c r="AX175" i="84" s="1"/>
  <c r="AY175" i="83"/>
  <c r="AY175" i="84" s="1"/>
  <c r="BB175" i="83"/>
  <c r="BB175" i="84" s="1"/>
  <c r="BF175" i="83"/>
  <c r="BF175" i="84" s="1"/>
  <c r="BG175" i="83"/>
  <c r="BG175" i="84" s="1"/>
  <c r="BI175" i="83"/>
  <c r="BI175" i="84" s="1"/>
  <c r="BJ175" i="83"/>
  <c r="BJ175" i="84" s="1"/>
  <c r="BK175" i="83"/>
  <c r="BK175" i="84" s="1"/>
  <c r="BM175" i="83"/>
  <c r="BM175" i="84" s="1"/>
  <c r="BN175" i="83"/>
  <c r="BN175" i="84" s="1"/>
  <c r="BO175" i="83"/>
  <c r="BO175" i="84" s="1"/>
  <c r="BQ175" i="83"/>
  <c r="BQ175" i="84" s="1"/>
  <c r="BU175" i="83"/>
  <c r="BU175" i="84" s="1"/>
  <c r="BV175" i="83"/>
  <c r="BV175" i="84" s="1"/>
  <c r="BW175" i="83"/>
  <c r="BW175" i="84" s="1"/>
  <c r="BY175" i="83"/>
  <c r="BY175" i="84" s="1"/>
  <c r="BZ175" i="83"/>
  <c r="BZ175" i="84" s="1"/>
  <c r="CC175" i="83"/>
  <c r="CC175" i="84" s="1"/>
  <c r="CD175" i="83"/>
  <c r="CD175" i="84" s="1"/>
  <c r="CG175" i="83"/>
  <c r="CG175" i="84" s="1"/>
  <c r="CH175" i="83"/>
  <c r="CH175" i="84" s="1"/>
  <c r="CK175" i="83"/>
  <c r="CK175" i="84" s="1"/>
  <c r="CL175" i="83"/>
  <c r="CL175" i="84" s="1"/>
  <c r="CM175" i="83"/>
  <c r="CM175" i="84" s="1"/>
  <c r="CO175" i="83"/>
  <c r="CO175" i="84" s="1"/>
  <c r="CP175" i="83"/>
  <c r="CP175" i="84" s="1"/>
  <c r="CQ175" i="83"/>
  <c r="CQ175" i="84" s="1"/>
  <c r="CS175" i="83"/>
  <c r="CS175" i="84" s="1"/>
  <c r="CU175" i="83"/>
  <c r="CU175" i="84" s="1"/>
  <c r="CW175" i="83"/>
  <c r="CW175" i="84" s="1"/>
  <c r="CX175" i="83"/>
  <c r="CX175" i="84" s="1"/>
  <c r="DA175" i="83"/>
  <c r="DA175" i="84" s="1"/>
  <c r="DC175" i="83"/>
  <c r="DC175" i="84" s="1"/>
  <c r="DE175" i="83"/>
  <c r="DE175" i="84" s="1"/>
  <c r="DF175" i="83"/>
  <c r="DF175" i="84" s="1"/>
  <c r="DG175" i="83"/>
  <c r="DG175" i="84" s="1"/>
  <c r="DI175" i="83"/>
  <c r="DI175" i="84" s="1"/>
  <c r="DJ175" i="83"/>
  <c r="DJ175" i="84" s="1"/>
  <c r="DK175" i="83"/>
  <c r="DK175" i="84" s="1"/>
  <c r="DN175" i="83"/>
  <c r="DN175" i="84" s="1"/>
  <c r="DO175" i="83"/>
  <c r="DO175" i="84" s="1"/>
  <c r="DQ175" i="83"/>
  <c r="DQ175" i="84" s="1"/>
  <c r="DR175" i="83"/>
  <c r="DR175" i="84" s="1"/>
  <c r="DS175" i="83"/>
  <c r="DS175" i="84" s="1"/>
  <c r="DU175" i="83"/>
  <c r="DU175" i="84" s="1"/>
  <c r="DV175" i="83"/>
  <c r="DV175" i="84" s="1"/>
  <c r="DW175" i="83"/>
  <c r="DW175" i="84" s="1"/>
  <c r="DY175" i="83"/>
  <c r="DY175" i="84" s="1"/>
  <c r="DZ175" i="83"/>
  <c r="DZ175" i="84" s="1"/>
  <c r="EA175" i="83"/>
  <c r="EA175" i="84" s="1"/>
  <c r="EC175" i="83"/>
  <c r="EC175" i="84" s="1"/>
  <c r="ED175" i="83"/>
  <c r="ED175" i="84" s="1"/>
  <c r="EG175" i="83"/>
  <c r="EG175" i="84" s="1"/>
  <c r="EH175" i="83"/>
  <c r="EH175" i="84" s="1"/>
  <c r="EK175" i="83"/>
  <c r="EK175" i="84" s="1"/>
  <c r="EL175" i="83"/>
  <c r="EL175" i="84" s="1"/>
  <c r="EO175" i="83"/>
  <c r="EO175" i="84" s="1"/>
  <c r="EP175" i="83"/>
  <c r="EP175" i="84" s="1"/>
  <c r="ES175" i="83"/>
  <c r="ES175" i="84" s="1"/>
  <c r="ET175" i="83"/>
  <c r="ET175" i="84" s="1"/>
  <c r="EU175" i="83"/>
  <c r="EU175" i="84" s="1"/>
  <c r="EW175" i="83"/>
  <c r="EW175" i="84" s="1"/>
  <c r="EX175" i="83"/>
  <c r="EX175" i="84" s="1"/>
  <c r="EY175" i="83"/>
  <c r="EY175" i="84" s="1"/>
  <c r="FB175" i="83"/>
  <c r="FB175" i="84" s="1"/>
  <c r="FE175" i="83"/>
  <c r="FE175" i="84" s="1"/>
  <c r="FF175" i="83"/>
  <c r="FF175" i="84" s="1"/>
  <c r="FG175" i="83"/>
  <c r="FG175" i="84" s="1"/>
  <c r="FI175" i="83"/>
  <c r="FI175" i="84" s="1"/>
  <c r="FJ175" i="83"/>
  <c r="FJ175" i="84" s="1"/>
  <c r="FM175" i="83"/>
  <c r="FM175" i="84" s="1"/>
  <c r="FN175" i="83"/>
  <c r="FN175" i="84" s="1"/>
  <c r="FQ175" i="83"/>
  <c r="FQ175" i="84" s="1"/>
  <c r="FR175" i="83"/>
  <c r="FR175" i="84" s="1"/>
  <c r="FS175" i="83"/>
  <c r="FS175" i="84" s="1"/>
  <c r="FU175" i="83"/>
  <c r="FU175" i="84" s="1"/>
  <c r="FV175" i="83"/>
  <c r="FV175" i="84" s="1"/>
  <c r="FW175" i="83"/>
  <c r="FW175" i="84" s="1"/>
  <c r="FY175" i="83"/>
  <c r="FY175" i="84" s="1"/>
  <c r="FZ175" i="83"/>
  <c r="FZ175" i="84" s="1"/>
  <c r="GA175" i="83"/>
  <c r="GA175" i="84" s="1"/>
  <c r="GC175" i="83"/>
  <c r="GC175" i="84" s="1"/>
  <c r="GD175" i="83"/>
  <c r="GD175" i="84" s="1"/>
  <c r="GE175" i="83"/>
  <c r="GE175" i="84" s="1"/>
  <c r="GG175" i="83"/>
  <c r="GG175" i="84" s="1"/>
  <c r="GH175" i="83"/>
  <c r="GH175" i="84" s="1"/>
  <c r="GI175" i="83"/>
  <c r="GI175" i="84" s="1"/>
  <c r="GL175" i="83"/>
  <c r="GL175" i="84" s="1"/>
  <c r="GM175" i="83"/>
  <c r="GM175" i="84" s="1"/>
  <c r="GP175" i="83"/>
  <c r="GP175" i="84" s="1"/>
  <c r="GQ175" i="83"/>
  <c r="GQ175" i="84" s="1"/>
  <c r="GS175" i="83"/>
  <c r="GS175" i="84" s="1"/>
  <c r="GT175" i="83"/>
  <c r="GT175" i="84" s="1"/>
  <c r="GU175" i="83"/>
  <c r="GU175" i="84" s="1"/>
  <c r="GX175" i="83"/>
  <c r="GX175" i="84" s="1"/>
  <c r="GY175" i="83"/>
  <c r="GY175" i="84" s="1"/>
  <c r="C24" i="84"/>
  <c r="C24" i="82"/>
  <c r="B24" i="82"/>
  <c r="C25" i="84"/>
  <c r="C25" i="82"/>
  <c r="B25" i="82"/>
  <c r="M25" i="83"/>
  <c r="M25" i="84" s="1"/>
  <c r="O25" i="83"/>
  <c r="O25" i="84" s="1"/>
  <c r="Q25" i="83"/>
  <c r="Q25" i="84" s="1"/>
  <c r="U25" i="83"/>
  <c r="U25" i="84" s="1"/>
  <c r="V25" i="83"/>
  <c r="V25" i="84" s="1"/>
  <c r="W25" i="83"/>
  <c r="W25" i="84" s="1"/>
  <c r="AA25" i="83"/>
  <c r="AA25" i="84" s="1"/>
  <c r="AC25" i="83"/>
  <c r="AC25" i="84" s="1"/>
  <c r="AD25" i="83"/>
  <c r="AD25" i="84" s="1"/>
  <c r="AE25" i="83"/>
  <c r="AE25" i="84" s="1"/>
  <c r="AI25" i="83"/>
  <c r="AI25" i="84" s="1"/>
  <c r="AK25" i="83"/>
  <c r="AK25" i="84" s="1"/>
  <c r="AM25" i="83"/>
  <c r="AM25" i="84" s="1"/>
  <c r="AO25" i="83"/>
  <c r="AO25" i="84" s="1"/>
  <c r="AP25" i="83"/>
  <c r="AP25" i="84" s="1"/>
  <c r="AQ25" i="83"/>
  <c r="AQ25" i="84" s="1"/>
  <c r="AT25" i="83"/>
  <c r="AT25" i="84" s="1"/>
  <c r="AU25" i="83"/>
  <c r="AU25" i="84" s="1"/>
  <c r="AX25" i="83"/>
  <c r="AX25" i="84" s="1"/>
  <c r="AY25" i="83"/>
  <c r="AY25" i="84" s="1"/>
  <c r="BA25" i="83"/>
  <c r="BA25" i="84" s="1"/>
  <c r="BB25" i="83"/>
  <c r="BB25" i="84" s="1"/>
  <c r="BC25" i="83"/>
  <c r="BC25" i="84" s="1"/>
  <c r="BF25" i="83"/>
  <c r="BF25" i="84" s="1"/>
  <c r="BI25" i="83"/>
  <c r="BI25" i="84" s="1"/>
  <c r="BJ25" i="83"/>
  <c r="BJ25" i="84" s="1"/>
  <c r="BK25" i="83"/>
  <c r="BK25" i="84" s="1"/>
  <c r="BM25" i="83"/>
  <c r="BM25" i="84" s="1"/>
  <c r="BN25" i="83"/>
  <c r="BN25" i="84" s="1"/>
  <c r="BO25" i="83"/>
  <c r="BO25" i="84" s="1"/>
  <c r="BQ25" i="83"/>
  <c r="BQ25" i="84" s="1"/>
  <c r="BS25" i="83"/>
  <c r="BS25" i="84" s="1"/>
  <c r="BU25" i="83"/>
  <c r="BU25" i="84" s="1"/>
  <c r="BV25" i="83"/>
  <c r="BV25" i="84" s="1"/>
  <c r="BW25" i="83"/>
  <c r="BW25" i="84" s="1"/>
  <c r="BY25" i="83"/>
  <c r="BY25" i="84" s="1"/>
  <c r="BZ25" i="83"/>
  <c r="BZ25" i="84" s="1"/>
  <c r="CC25" i="83"/>
  <c r="CC25" i="84" s="1"/>
  <c r="CD25" i="83"/>
  <c r="CD25" i="84" s="1"/>
  <c r="CG25" i="83"/>
  <c r="CG25" i="84" s="1"/>
  <c r="CH25" i="83"/>
  <c r="CH25" i="84" s="1"/>
  <c r="CI25" i="83"/>
  <c r="CI25" i="84" s="1"/>
  <c r="CK25" i="83"/>
  <c r="CK25" i="84" s="1"/>
  <c r="CL25" i="83"/>
  <c r="CL25" i="84" s="1"/>
  <c r="CM25" i="83"/>
  <c r="CM25" i="84" s="1"/>
  <c r="CO25" i="83"/>
  <c r="CO25" i="84" s="1"/>
  <c r="CP25" i="83"/>
  <c r="CP25" i="84" s="1"/>
  <c r="CQ25" i="83"/>
  <c r="CQ25" i="84" s="1"/>
  <c r="CS25" i="83"/>
  <c r="CS25" i="84" s="1"/>
  <c r="CT25" i="83"/>
  <c r="CT25" i="84" s="1"/>
  <c r="CU25" i="83"/>
  <c r="CU25" i="84" s="1"/>
  <c r="CW25" i="83"/>
  <c r="CW25" i="84" s="1"/>
  <c r="CX25" i="83"/>
  <c r="CX25" i="84" s="1"/>
  <c r="CY25" i="83"/>
  <c r="CY25" i="84" s="1"/>
  <c r="DC25" i="83"/>
  <c r="DC25" i="84" s="1"/>
  <c r="DE25" i="83"/>
  <c r="DE25" i="84" s="1"/>
  <c r="DF25" i="83"/>
  <c r="DF25" i="84" s="1"/>
  <c r="DI25" i="83"/>
  <c r="DI25" i="84" s="1"/>
  <c r="DJ25" i="83"/>
  <c r="DJ25" i="84" s="1"/>
  <c r="DK25" i="83"/>
  <c r="DK25" i="84" s="1"/>
  <c r="DM25" i="83"/>
  <c r="DM25" i="84" s="1"/>
  <c r="DN25" i="83"/>
  <c r="DN25" i="84" s="1"/>
  <c r="DO25" i="83"/>
  <c r="DO25" i="84" s="1"/>
  <c r="DQ25" i="83"/>
  <c r="DQ25" i="84" s="1"/>
  <c r="DS25" i="83"/>
  <c r="DS25" i="84" s="1"/>
  <c r="DU25" i="83"/>
  <c r="DU25" i="84" s="1"/>
  <c r="DV25" i="83"/>
  <c r="DV25" i="84" s="1"/>
  <c r="DY25" i="83"/>
  <c r="DY25" i="84" s="1"/>
  <c r="DZ25" i="83"/>
  <c r="DZ25" i="84" s="1"/>
  <c r="EA25" i="83"/>
  <c r="EA25" i="84" s="1"/>
  <c r="EC25" i="83"/>
  <c r="EC25" i="84" s="1"/>
  <c r="ED25" i="83"/>
  <c r="ED25" i="84" s="1"/>
  <c r="EE25" i="83"/>
  <c r="EE25" i="84" s="1"/>
  <c r="EG25" i="83"/>
  <c r="EG25" i="84" s="1"/>
  <c r="EK25" i="83"/>
  <c r="EK25" i="84" s="1"/>
  <c r="EL25" i="83"/>
  <c r="EL25" i="84" s="1"/>
  <c r="EM25" i="83"/>
  <c r="EM25" i="84" s="1"/>
  <c r="EO25" i="83"/>
  <c r="EO25" i="84" s="1"/>
  <c r="EP25" i="83"/>
  <c r="EP25" i="84" s="1"/>
  <c r="ES25" i="83"/>
  <c r="ES25" i="84" s="1"/>
  <c r="ET25" i="83"/>
  <c r="ET25" i="84" s="1"/>
  <c r="EU25" i="83"/>
  <c r="EU25" i="84" s="1"/>
  <c r="EW25" i="83"/>
  <c r="EW25" i="84" s="1"/>
  <c r="EX25" i="83"/>
  <c r="EX25" i="84" s="1"/>
  <c r="EY25" i="83"/>
  <c r="EY25" i="84" s="1"/>
  <c r="FB25" i="83"/>
  <c r="FB25" i="84" s="1"/>
  <c r="FC25" i="83"/>
  <c r="FC25" i="84" s="1"/>
  <c r="FE25" i="83"/>
  <c r="FE25" i="84" s="1"/>
  <c r="FG25" i="83"/>
  <c r="FG25" i="84" s="1"/>
  <c r="FI25" i="83"/>
  <c r="FI25" i="84" s="1"/>
  <c r="FJ25" i="83"/>
  <c r="FJ25" i="84" s="1"/>
  <c r="FK25" i="83"/>
  <c r="FK25" i="84" s="1"/>
  <c r="FM25" i="83"/>
  <c r="FM25" i="84" s="1"/>
  <c r="FN25" i="83"/>
  <c r="FN25" i="84" s="1"/>
  <c r="FQ25" i="83"/>
  <c r="FQ25" i="84" s="1"/>
  <c r="FR25" i="83"/>
  <c r="FR25" i="84" s="1"/>
  <c r="FS25" i="83"/>
  <c r="FS25" i="84" s="1"/>
  <c r="FU25" i="83"/>
  <c r="FU25" i="84" s="1"/>
  <c r="FV25" i="83"/>
  <c r="FV25" i="84" s="1"/>
  <c r="FW25" i="83"/>
  <c r="FW25" i="84" s="1"/>
  <c r="FY25" i="83"/>
  <c r="FY25" i="84" s="1"/>
  <c r="FZ25" i="83"/>
  <c r="FZ25" i="84" s="1"/>
  <c r="GA25" i="83"/>
  <c r="GA25" i="84" s="1"/>
  <c r="GC25" i="83"/>
  <c r="GC25" i="84" s="1"/>
  <c r="GD25" i="83"/>
  <c r="GD25" i="84" s="1"/>
  <c r="GE25" i="83"/>
  <c r="GE25" i="84" s="1"/>
  <c r="GG25" i="83"/>
  <c r="GG25" i="84" s="1"/>
  <c r="GH25" i="83"/>
  <c r="GH25" i="84" s="1"/>
  <c r="GI25" i="83"/>
  <c r="GI25" i="84" s="1"/>
  <c r="GK25" i="83"/>
  <c r="GK25" i="84" s="1"/>
  <c r="GL25" i="83"/>
  <c r="GL25" i="84" s="1"/>
  <c r="GM25" i="83"/>
  <c r="GM25" i="84" s="1"/>
  <c r="GP25" i="83"/>
  <c r="GP25" i="84" s="1"/>
  <c r="GQ25" i="83"/>
  <c r="GQ25" i="84" s="1"/>
  <c r="GS25" i="83"/>
  <c r="GS25" i="84" s="1"/>
  <c r="GT25" i="83"/>
  <c r="GT25" i="84" s="1"/>
  <c r="GU25" i="83"/>
  <c r="GU25" i="84" s="1"/>
  <c r="GW25" i="83"/>
  <c r="GW25" i="84" s="1"/>
  <c r="GX25" i="83"/>
  <c r="GX25" i="84" s="1"/>
  <c r="GY25" i="83"/>
  <c r="GY25" i="84" s="1"/>
  <c r="C29" i="84"/>
  <c r="C29" i="82"/>
  <c r="B29" i="82"/>
  <c r="M29" i="83"/>
  <c r="M29" i="84" s="1"/>
  <c r="O29" i="83"/>
  <c r="O29" i="84" s="1"/>
  <c r="Q29" i="83"/>
  <c r="Q29" i="84" s="1"/>
  <c r="U29" i="83"/>
  <c r="U29" i="84" s="1"/>
  <c r="V29" i="83"/>
  <c r="V29" i="84" s="1"/>
  <c r="W29" i="83"/>
  <c r="W29" i="84" s="1"/>
  <c r="AA29" i="83"/>
  <c r="AA29" i="84" s="1"/>
  <c r="AC29" i="83"/>
  <c r="AC29" i="84" s="1"/>
  <c r="AD29" i="83"/>
  <c r="AD29" i="84" s="1"/>
  <c r="AE29" i="83"/>
  <c r="AE29" i="84" s="1"/>
  <c r="AI29" i="83"/>
  <c r="AI29" i="84" s="1"/>
  <c r="AK29" i="83"/>
  <c r="AK29" i="84" s="1"/>
  <c r="AP29" i="83"/>
  <c r="AP29" i="84" s="1"/>
  <c r="AQ29" i="83"/>
  <c r="AQ29" i="84" s="1"/>
  <c r="AT29" i="83"/>
  <c r="AT29" i="84" s="1"/>
  <c r="AU29" i="83"/>
  <c r="AU29" i="84" s="1"/>
  <c r="AX29" i="83"/>
  <c r="AX29" i="84" s="1"/>
  <c r="AY29" i="83"/>
  <c r="AY29" i="84" s="1"/>
  <c r="BA29" i="83"/>
  <c r="BA29" i="84" s="1"/>
  <c r="BB29" i="83"/>
  <c r="BB29" i="84" s="1"/>
  <c r="BC29" i="83"/>
  <c r="BC29" i="84" s="1"/>
  <c r="BE29" i="83"/>
  <c r="BE29" i="84" s="1"/>
  <c r="BF29" i="83"/>
  <c r="BF29" i="84" s="1"/>
  <c r="BG29" i="83"/>
  <c r="BG29" i="84" s="1"/>
  <c r="BI29" i="83"/>
  <c r="BI29" i="84" s="1"/>
  <c r="BJ29" i="83"/>
  <c r="BJ29" i="84" s="1"/>
  <c r="BK29" i="83"/>
  <c r="BK29" i="84" s="1"/>
  <c r="BM29" i="83"/>
  <c r="BM29" i="84" s="1"/>
  <c r="BN29" i="83"/>
  <c r="BN29" i="84" s="1"/>
  <c r="BO29" i="83"/>
  <c r="BO29" i="84" s="1"/>
  <c r="BQ29" i="83"/>
  <c r="BQ29" i="84" s="1"/>
  <c r="BS29" i="83"/>
  <c r="BS29" i="84" s="1"/>
  <c r="BU29" i="83"/>
  <c r="BU29" i="84" s="1"/>
  <c r="BV29" i="83"/>
  <c r="BV29" i="84" s="1"/>
  <c r="BW29" i="83"/>
  <c r="BW29" i="84" s="1"/>
  <c r="BY29" i="83"/>
  <c r="BY29" i="84" s="1"/>
  <c r="BZ29" i="83"/>
  <c r="BZ29" i="84" s="1"/>
  <c r="CA29" i="83"/>
  <c r="CA29" i="84" s="1"/>
  <c r="CC29" i="83"/>
  <c r="CC29" i="84" s="1"/>
  <c r="CD29" i="83"/>
  <c r="CD29" i="84" s="1"/>
  <c r="CE29" i="83"/>
  <c r="CE29" i="84" s="1"/>
  <c r="CG29" i="83"/>
  <c r="CG29" i="84" s="1"/>
  <c r="CH29" i="83"/>
  <c r="CH29" i="84" s="1"/>
  <c r="CI29" i="83"/>
  <c r="CI29" i="84" s="1"/>
  <c r="CK29" i="83"/>
  <c r="CK29" i="84" s="1"/>
  <c r="CL29" i="83"/>
  <c r="CL29" i="84" s="1"/>
  <c r="CM29" i="83"/>
  <c r="CM29" i="84" s="1"/>
  <c r="CO29" i="83"/>
  <c r="CO29" i="84" s="1"/>
  <c r="CP29" i="83"/>
  <c r="CP29" i="84" s="1"/>
  <c r="CQ29" i="83"/>
  <c r="CQ29" i="84" s="1"/>
  <c r="CS29" i="83"/>
  <c r="CS29" i="84" s="1"/>
  <c r="CT29" i="83"/>
  <c r="CT29" i="84" s="1"/>
  <c r="CU29" i="83"/>
  <c r="CU29" i="84" s="1"/>
  <c r="CW29" i="83"/>
  <c r="CW29" i="84" s="1"/>
  <c r="CX29" i="83"/>
  <c r="CX29" i="84" s="1"/>
  <c r="CY29" i="83"/>
  <c r="CY29" i="84" s="1"/>
  <c r="DA29" i="83"/>
  <c r="DA29" i="84" s="1"/>
  <c r="DC29" i="83"/>
  <c r="DC29" i="84" s="1"/>
  <c r="DE29" i="83"/>
  <c r="DE29" i="84" s="1"/>
  <c r="DF29" i="83"/>
  <c r="DF29" i="84" s="1"/>
  <c r="DI29" i="83"/>
  <c r="DI29" i="84" s="1"/>
  <c r="DJ29" i="83"/>
  <c r="DJ29" i="84" s="1"/>
  <c r="DM29" i="83"/>
  <c r="DM29" i="84" s="1"/>
  <c r="DN29" i="83"/>
  <c r="DN29" i="84" s="1"/>
  <c r="DO29" i="83"/>
  <c r="DO29" i="84" s="1"/>
  <c r="DQ29" i="83"/>
  <c r="DQ29" i="84" s="1"/>
  <c r="DS29" i="83"/>
  <c r="DS29" i="84" s="1"/>
  <c r="DU29" i="83"/>
  <c r="DU29" i="84" s="1"/>
  <c r="DV29" i="83"/>
  <c r="DV29" i="84" s="1"/>
  <c r="DW29" i="83"/>
  <c r="DW29" i="84" s="1"/>
  <c r="DY29" i="83"/>
  <c r="DY29" i="84" s="1"/>
  <c r="DZ29" i="83"/>
  <c r="DZ29" i="84" s="1"/>
  <c r="EA29" i="83"/>
  <c r="EA29" i="84" s="1"/>
  <c r="EC29" i="83"/>
  <c r="EC29" i="84" s="1"/>
  <c r="ED29" i="83"/>
  <c r="ED29" i="84" s="1"/>
  <c r="EE29" i="83"/>
  <c r="EE29" i="84" s="1"/>
  <c r="EG29" i="83"/>
  <c r="EG29" i="84" s="1"/>
  <c r="EI29" i="83"/>
  <c r="EI29" i="84" s="1"/>
  <c r="EK29" i="83"/>
  <c r="EK29" i="84" s="1"/>
  <c r="EL29" i="83"/>
  <c r="EL29" i="84" s="1"/>
  <c r="EM29" i="83"/>
  <c r="EM29" i="84" s="1"/>
  <c r="EO29" i="83"/>
  <c r="EO29" i="84" s="1"/>
  <c r="EP29" i="83"/>
  <c r="EP29" i="84" s="1"/>
  <c r="ES29" i="83"/>
  <c r="ES29" i="84" s="1"/>
  <c r="ET29" i="83"/>
  <c r="ET29" i="84" s="1"/>
  <c r="EU29" i="83"/>
  <c r="EU29" i="84" s="1"/>
  <c r="EW29" i="83"/>
  <c r="EW29" i="84" s="1"/>
  <c r="EY29" i="83"/>
  <c r="EY29" i="84" s="1"/>
  <c r="FB29" i="83"/>
  <c r="FB29" i="84" s="1"/>
  <c r="FC29" i="83"/>
  <c r="FC29" i="84" s="1"/>
  <c r="FE29" i="83"/>
  <c r="FE29" i="84" s="1"/>
  <c r="FG29" i="83"/>
  <c r="FG29" i="84" s="1"/>
  <c r="FI29" i="83"/>
  <c r="FI29" i="84" s="1"/>
  <c r="FJ29" i="83"/>
  <c r="FJ29" i="84" s="1"/>
  <c r="FK29" i="83"/>
  <c r="FK29" i="84" s="1"/>
  <c r="FM29" i="83"/>
  <c r="FM29" i="84" s="1"/>
  <c r="FN29" i="83"/>
  <c r="FN29" i="84" s="1"/>
  <c r="FR29" i="83"/>
  <c r="FR29" i="84" s="1"/>
  <c r="FS29" i="83"/>
  <c r="FS29" i="84" s="1"/>
  <c r="FU29" i="83"/>
  <c r="FU29" i="84" s="1"/>
  <c r="FV29" i="83"/>
  <c r="FV29" i="84" s="1"/>
  <c r="FW29" i="83"/>
  <c r="FW29" i="84" s="1"/>
  <c r="FY29" i="83"/>
  <c r="FY29" i="84" s="1"/>
  <c r="FZ29" i="83"/>
  <c r="FZ29" i="84" s="1"/>
  <c r="GA29" i="83"/>
  <c r="GA29" i="84" s="1"/>
  <c r="GC29" i="83"/>
  <c r="GC29" i="84" s="1"/>
  <c r="GD29" i="83"/>
  <c r="GD29" i="84" s="1"/>
  <c r="GE29" i="83"/>
  <c r="GE29" i="84" s="1"/>
  <c r="GG29" i="83"/>
  <c r="GG29" i="84" s="1"/>
  <c r="GH29" i="83"/>
  <c r="GH29" i="84" s="1"/>
  <c r="GI29" i="83"/>
  <c r="GI29" i="84" s="1"/>
  <c r="GK29" i="83"/>
  <c r="GK29" i="84" s="1"/>
  <c r="GL29" i="83"/>
  <c r="GL29" i="84" s="1"/>
  <c r="GM29" i="83"/>
  <c r="GM29" i="84" s="1"/>
  <c r="GP29" i="83"/>
  <c r="GP29" i="84" s="1"/>
  <c r="GQ29" i="83"/>
  <c r="GQ29" i="84" s="1"/>
  <c r="GS29" i="83"/>
  <c r="GS29" i="84" s="1"/>
  <c r="GT29" i="83"/>
  <c r="GT29" i="84" s="1"/>
  <c r="GU29" i="83"/>
  <c r="GU29" i="84" s="1"/>
  <c r="GX29" i="83"/>
  <c r="GX29" i="84" s="1"/>
  <c r="GY29" i="83"/>
  <c r="GY29" i="84" s="1"/>
  <c r="C33" i="84"/>
  <c r="C33" i="82"/>
  <c r="B33" i="82"/>
  <c r="M33" i="83"/>
  <c r="M33" i="84" s="1"/>
  <c r="O33" i="83"/>
  <c r="O33" i="84" s="1"/>
  <c r="Q33" i="83"/>
  <c r="Q33" i="84" s="1"/>
  <c r="R33" i="83"/>
  <c r="R33" i="84" s="1"/>
  <c r="S33" i="83"/>
  <c r="S33" i="84" s="1"/>
  <c r="U33" i="83"/>
  <c r="U33" i="84" s="1"/>
  <c r="V33" i="83"/>
  <c r="V33" i="84" s="1"/>
  <c r="W33" i="83"/>
  <c r="W33" i="84" s="1"/>
  <c r="AA33" i="83"/>
  <c r="AA33" i="84" s="1"/>
  <c r="AC33" i="83"/>
  <c r="AC33" i="84" s="1"/>
  <c r="AD33" i="83"/>
  <c r="AD33" i="84" s="1"/>
  <c r="AE33" i="83"/>
  <c r="AE33" i="84" s="1"/>
  <c r="AI33" i="83"/>
  <c r="AI33" i="84" s="1"/>
  <c r="AK33" i="83"/>
  <c r="AK33" i="84" s="1"/>
  <c r="AL33" i="83"/>
  <c r="AL33" i="84" s="1"/>
  <c r="AM33" i="83"/>
  <c r="AM33" i="84" s="1"/>
  <c r="AO33" i="83"/>
  <c r="AO33" i="84" s="1"/>
  <c r="AQ33" i="83"/>
  <c r="AQ33" i="84" s="1"/>
  <c r="AT33" i="83"/>
  <c r="AT33" i="84" s="1"/>
  <c r="AU33" i="83"/>
  <c r="AU33" i="84" s="1"/>
  <c r="AX33" i="83"/>
  <c r="AX33" i="84" s="1"/>
  <c r="AY33" i="83"/>
  <c r="AY33" i="84" s="1"/>
  <c r="BA33" i="83"/>
  <c r="BA33" i="84" s="1"/>
  <c r="BB33" i="83"/>
  <c r="BB33" i="84" s="1"/>
  <c r="BC33" i="83"/>
  <c r="BC33" i="84" s="1"/>
  <c r="BE33" i="83"/>
  <c r="BE33" i="84" s="1"/>
  <c r="BF33" i="83"/>
  <c r="BF33" i="84" s="1"/>
  <c r="BG33" i="83"/>
  <c r="BG33" i="84" s="1"/>
  <c r="BJ33" i="83"/>
  <c r="BJ33" i="84" s="1"/>
  <c r="BK33" i="83"/>
  <c r="BK33" i="84" s="1"/>
  <c r="BM33" i="83"/>
  <c r="BM33" i="84" s="1"/>
  <c r="BN33" i="83"/>
  <c r="BN33" i="84" s="1"/>
  <c r="BO33" i="83"/>
  <c r="BO33" i="84" s="1"/>
  <c r="BQ33" i="83"/>
  <c r="BQ33" i="84" s="1"/>
  <c r="BR33" i="83"/>
  <c r="BR33" i="84" s="1"/>
  <c r="BS33" i="83"/>
  <c r="BS33" i="84" s="1"/>
  <c r="BU33" i="83"/>
  <c r="BU33" i="84" s="1"/>
  <c r="BV33" i="83"/>
  <c r="BV33" i="84" s="1"/>
  <c r="BW33" i="83"/>
  <c r="BW33" i="84" s="1"/>
  <c r="BY33" i="83"/>
  <c r="BY33" i="84" s="1"/>
  <c r="BZ33" i="83"/>
  <c r="BZ33" i="84" s="1"/>
  <c r="CA33" i="83"/>
  <c r="CA33" i="84" s="1"/>
  <c r="CC33" i="83"/>
  <c r="CC33" i="84" s="1"/>
  <c r="CD33" i="83"/>
  <c r="CD33" i="84" s="1"/>
  <c r="CG33" i="83"/>
  <c r="CG33" i="84" s="1"/>
  <c r="CH33" i="83"/>
  <c r="CH33" i="84" s="1"/>
  <c r="CI33" i="83"/>
  <c r="CI33" i="84" s="1"/>
  <c r="CK33" i="83"/>
  <c r="CK33" i="84" s="1"/>
  <c r="CL33" i="83"/>
  <c r="CL33" i="84" s="1"/>
  <c r="CM33" i="83"/>
  <c r="CM33" i="84" s="1"/>
  <c r="CO33" i="83"/>
  <c r="CO33" i="84" s="1"/>
  <c r="CP33" i="83"/>
  <c r="CP33" i="84" s="1"/>
  <c r="CQ33" i="83"/>
  <c r="CQ33" i="84" s="1"/>
  <c r="CS33" i="83"/>
  <c r="CS33" i="84" s="1"/>
  <c r="CT33" i="83"/>
  <c r="CT33" i="84" s="1"/>
  <c r="CU33" i="83"/>
  <c r="CU33" i="84" s="1"/>
  <c r="CW33" i="83"/>
  <c r="CW33" i="84" s="1"/>
  <c r="CX33" i="83"/>
  <c r="CX33" i="84" s="1"/>
  <c r="CY33" i="83"/>
  <c r="CY33" i="84" s="1"/>
  <c r="DA33" i="83"/>
  <c r="DA33" i="84" s="1"/>
  <c r="DC33" i="83"/>
  <c r="DC33" i="84" s="1"/>
  <c r="DE33" i="83"/>
  <c r="DE33" i="84" s="1"/>
  <c r="DF33" i="83"/>
  <c r="DF33" i="84" s="1"/>
  <c r="DI33" i="83"/>
  <c r="DI33" i="84" s="1"/>
  <c r="DJ33" i="83"/>
  <c r="DJ33" i="84" s="1"/>
  <c r="DK33" i="83"/>
  <c r="DK33" i="84" s="1"/>
  <c r="DM33" i="83"/>
  <c r="DM33" i="84" s="1"/>
  <c r="DN33" i="83"/>
  <c r="DN33" i="84" s="1"/>
  <c r="DO33" i="83"/>
  <c r="DO33" i="84" s="1"/>
  <c r="DQ33" i="83"/>
  <c r="DQ33" i="84" s="1"/>
  <c r="DR33" i="83"/>
  <c r="DR33" i="84" s="1"/>
  <c r="DS33" i="83"/>
  <c r="DS33" i="84" s="1"/>
  <c r="DU33" i="83"/>
  <c r="DU33" i="84" s="1"/>
  <c r="DV33" i="83"/>
  <c r="DV33" i="84" s="1"/>
  <c r="DY33" i="83"/>
  <c r="DY33" i="84" s="1"/>
  <c r="DZ33" i="83"/>
  <c r="DZ33" i="84" s="1"/>
  <c r="EA33" i="83"/>
  <c r="EA33" i="84" s="1"/>
  <c r="EC33" i="83"/>
  <c r="EC33" i="84" s="1"/>
  <c r="ED33" i="83"/>
  <c r="ED33" i="84" s="1"/>
  <c r="EE33" i="83"/>
  <c r="EE33" i="84" s="1"/>
  <c r="EG33" i="83"/>
  <c r="EG33" i="84" s="1"/>
  <c r="EH33" i="83"/>
  <c r="EH33" i="84" s="1"/>
  <c r="EK33" i="83"/>
  <c r="EK33" i="84" s="1"/>
  <c r="EL33" i="83"/>
  <c r="EL33" i="84" s="1"/>
  <c r="EO33" i="83"/>
  <c r="EO33" i="84" s="1"/>
  <c r="EP33" i="83"/>
  <c r="EP33" i="84" s="1"/>
  <c r="EQ33" i="83"/>
  <c r="EQ33" i="84" s="1"/>
  <c r="ES33" i="83"/>
  <c r="ES33" i="84" s="1"/>
  <c r="ET33" i="83"/>
  <c r="ET33" i="84" s="1"/>
  <c r="EU33" i="83"/>
  <c r="EU33" i="84" s="1"/>
  <c r="EW33" i="83"/>
  <c r="EW33" i="84" s="1"/>
  <c r="EY33" i="83"/>
  <c r="EY33" i="84" s="1"/>
  <c r="FB33" i="83"/>
  <c r="FB33" i="84" s="1"/>
  <c r="FE33" i="83"/>
  <c r="FE33" i="84" s="1"/>
  <c r="FG33" i="83"/>
  <c r="FG33" i="84" s="1"/>
  <c r="FI33" i="83"/>
  <c r="FI33" i="84" s="1"/>
  <c r="FJ33" i="83"/>
  <c r="FJ33" i="84" s="1"/>
  <c r="FK33" i="83"/>
  <c r="FK33" i="84" s="1"/>
  <c r="FM33" i="83"/>
  <c r="FM33" i="84" s="1"/>
  <c r="FN33" i="83"/>
  <c r="FN33" i="84" s="1"/>
  <c r="FR33" i="83"/>
  <c r="FR33" i="84" s="1"/>
  <c r="FS33" i="83"/>
  <c r="FS33" i="84" s="1"/>
  <c r="FU33" i="83"/>
  <c r="FU33" i="84" s="1"/>
  <c r="FV33" i="83"/>
  <c r="FV33" i="84" s="1"/>
  <c r="FW33" i="83"/>
  <c r="FW33" i="84" s="1"/>
  <c r="FY33" i="83"/>
  <c r="FY33" i="84" s="1"/>
  <c r="FZ33" i="83"/>
  <c r="FZ33" i="84" s="1"/>
  <c r="GA33" i="83"/>
  <c r="GA33" i="84" s="1"/>
  <c r="GC33" i="83"/>
  <c r="GC33" i="84" s="1"/>
  <c r="GD33" i="83"/>
  <c r="GD33" i="84" s="1"/>
  <c r="GE33" i="83"/>
  <c r="GE33" i="84" s="1"/>
  <c r="GG33" i="83"/>
  <c r="GG33" i="84" s="1"/>
  <c r="GH33" i="83"/>
  <c r="GH33" i="84" s="1"/>
  <c r="GI33" i="83"/>
  <c r="GI33" i="84" s="1"/>
  <c r="GK33" i="83"/>
  <c r="GK33" i="84" s="1"/>
  <c r="GL33" i="83"/>
  <c r="GL33" i="84" s="1"/>
  <c r="GM33" i="83"/>
  <c r="GM33" i="84" s="1"/>
  <c r="GP33" i="83"/>
  <c r="GP33" i="84" s="1"/>
  <c r="GQ33" i="83"/>
  <c r="GQ33" i="84" s="1"/>
  <c r="GS33" i="83"/>
  <c r="GS33" i="84" s="1"/>
  <c r="GT33" i="83"/>
  <c r="GT33" i="84" s="1"/>
  <c r="GU33" i="83"/>
  <c r="GU33" i="84" s="1"/>
  <c r="GW33" i="83"/>
  <c r="GW33" i="84" s="1"/>
  <c r="GX33" i="83"/>
  <c r="GX33" i="84" s="1"/>
  <c r="GY33" i="83"/>
  <c r="GY33" i="84" s="1"/>
  <c r="C34" i="84"/>
  <c r="C34" i="82"/>
  <c r="B34" i="82"/>
  <c r="M34" i="83"/>
  <c r="M34" i="84" s="1"/>
  <c r="N34" i="83"/>
  <c r="N34" i="84" s="1"/>
  <c r="O34" i="83"/>
  <c r="O34" i="84" s="1"/>
  <c r="Q34" i="83"/>
  <c r="Q34" i="84" s="1"/>
  <c r="R34" i="83"/>
  <c r="R34" i="84" s="1"/>
  <c r="U34" i="83"/>
  <c r="U34" i="84" s="1"/>
  <c r="V34" i="83"/>
  <c r="V34" i="84" s="1"/>
  <c r="W34" i="83"/>
  <c r="W34" i="84" s="1"/>
  <c r="AA34" i="83"/>
  <c r="AA34" i="84" s="1"/>
  <c r="AC34" i="83"/>
  <c r="AC34" i="84" s="1"/>
  <c r="AE34" i="83"/>
  <c r="AE34" i="84" s="1"/>
  <c r="AI34" i="83"/>
  <c r="AI34" i="84" s="1"/>
  <c r="AK34" i="83"/>
  <c r="AK34" i="84" s="1"/>
  <c r="AL34" i="83"/>
  <c r="AL34" i="84" s="1"/>
  <c r="AP34" i="83"/>
  <c r="AP34" i="84" s="1"/>
  <c r="AQ34" i="83"/>
  <c r="AQ34" i="84" s="1"/>
  <c r="AT34" i="83"/>
  <c r="AT34" i="84" s="1"/>
  <c r="AU34" i="83"/>
  <c r="AU34" i="84" s="1"/>
  <c r="AX34" i="83"/>
  <c r="AX34" i="84" s="1"/>
  <c r="AY34" i="83"/>
  <c r="AY34" i="84" s="1"/>
  <c r="BA34" i="83"/>
  <c r="BA34" i="84" s="1"/>
  <c r="BB34" i="83"/>
  <c r="BB34" i="84" s="1"/>
  <c r="BC34" i="83"/>
  <c r="BC34" i="84" s="1"/>
  <c r="BF34" i="83"/>
  <c r="BF34" i="84" s="1"/>
  <c r="BG34" i="83"/>
  <c r="BG34" i="84" s="1"/>
  <c r="BI34" i="83"/>
  <c r="BI34" i="84" s="1"/>
  <c r="BJ34" i="83"/>
  <c r="BJ34" i="84" s="1"/>
  <c r="BK34" i="83"/>
  <c r="BK34" i="84" s="1"/>
  <c r="BM34" i="83"/>
  <c r="BM34" i="84" s="1"/>
  <c r="BN34" i="83"/>
  <c r="BN34" i="84" s="1"/>
  <c r="BO34" i="83"/>
  <c r="BO34" i="84" s="1"/>
  <c r="BQ34" i="83"/>
  <c r="BQ34" i="84" s="1"/>
  <c r="BR34" i="83"/>
  <c r="BR34" i="84" s="1"/>
  <c r="BS34" i="83"/>
  <c r="BS34" i="84" s="1"/>
  <c r="BU34" i="83"/>
  <c r="BU34" i="84" s="1"/>
  <c r="BV34" i="83"/>
  <c r="BV34" i="84" s="1"/>
  <c r="BW34" i="83"/>
  <c r="BW34" i="84" s="1"/>
  <c r="BY34" i="83"/>
  <c r="BY34" i="84" s="1"/>
  <c r="BZ34" i="83"/>
  <c r="BZ34" i="84" s="1"/>
  <c r="CA34" i="83"/>
  <c r="CA34" i="84" s="1"/>
  <c r="CC34" i="83"/>
  <c r="CC34" i="84" s="1"/>
  <c r="CD34" i="83"/>
  <c r="CD34" i="84" s="1"/>
  <c r="CH34" i="83"/>
  <c r="CH34" i="84" s="1"/>
  <c r="CI34" i="83"/>
  <c r="CI34" i="84" s="1"/>
  <c r="CK34" i="83"/>
  <c r="CK34" i="84" s="1"/>
  <c r="CL34" i="83"/>
  <c r="CL34" i="84" s="1"/>
  <c r="CM34" i="83"/>
  <c r="CM34" i="84" s="1"/>
  <c r="CO34" i="83"/>
  <c r="CO34" i="84" s="1"/>
  <c r="CP34" i="83"/>
  <c r="CP34" i="84" s="1"/>
  <c r="CQ34" i="83"/>
  <c r="CQ34" i="84" s="1"/>
  <c r="CS34" i="83"/>
  <c r="CS34" i="84" s="1"/>
  <c r="CT34" i="83"/>
  <c r="CT34" i="84" s="1"/>
  <c r="CU34" i="83"/>
  <c r="CU34" i="84" s="1"/>
  <c r="CW34" i="83"/>
  <c r="CW34" i="84" s="1"/>
  <c r="CX34" i="83"/>
  <c r="CX34" i="84" s="1"/>
  <c r="CY34" i="83"/>
  <c r="CY34" i="84" s="1"/>
  <c r="DA34" i="83"/>
  <c r="DA34" i="84" s="1"/>
  <c r="DC34" i="83"/>
  <c r="DC34" i="84" s="1"/>
  <c r="DE34" i="83"/>
  <c r="DE34" i="84" s="1"/>
  <c r="DF34" i="83"/>
  <c r="DF34" i="84" s="1"/>
  <c r="DI34" i="83"/>
  <c r="DI34" i="84" s="1"/>
  <c r="DJ34" i="83"/>
  <c r="DJ34" i="84" s="1"/>
  <c r="DM34" i="83"/>
  <c r="DM34" i="84" s="1"/>
  <c r="DN34" i="83"/>
  <c r="DN34" i="84" s="1"/>
  <c r="DO34" i="83"/>
  <c r="DO34" i="84" s="1"/>
  <c r="DQ34" i="83"/>
  <c r="DQ34" i="84" s="1"/>
  <c r="DR34" i="83"/>
  <c r="DR34" i="84" s="1"/>
  <c r="DS34" i="83"/>
  <c r="DS34" i="84" s="1"/>
  <c r="DU34" i="83"/>
  <c r="DU34" i="84" s="1"/>
  <c r="DV34" i="83"/>
  <c r="DV34" i="84" s="1"/>
  <c r="DW34" i="83"/>
  <c r="DW34" i="84" s="1"/>
  <c r="DY34" i="83"/>
  <c r="DY34" i="84" s="1"/>
  <c r="DZ34" i="83"/>
  <c r="DZ34" i="84" s="1"/>
  <c r="EA34" i="83"/>
  <c r="EA34" i="84" s="1"/>
  <c r="EC34" i="83"/>
  <c r="EC34" i="84" s="1"/>
  <c r="ED34" i="83"/>
  <c r="ED34" i="84" s="1"/>
  <c r="EE34" i="83"/>
  <c r="EE34" i="84" s="1"/>
  <c r="EG34" i="83"/>
  <c r="EG34" i="84" s="1"/>
  <c r="EH34" i="83"/>
  <c r="EH34" i="84" s="1"/>
  <c r="EI34" i="83"/>
  <c r="EI34" i="84" s="1"/>
  <c r="EK34" i="83"/>
  <c r="EK34" i="84" s="1"/>
  <c r="EL34" i="83"/>
  <c r="EL34" i="84" s="1"/>
  <c r="EM34" i="83"/>
  <c r="EM34" i="84" s="1"/>
  <c r="EO34" i="83"/>
  <c r="EO34" i="84" s="1"/>
  <c r="EP34" i="83"/>
  <c r="EP34" i="84" s="1"/>
  <c r="EQ34" i="83"/>
  <c r="EQ34" i="84" s="1"/>
  <c r="ES34" i="83"/>
  <c r="ES34" i="84" s="1"/>
  <c r="ET34" i="83"/>
  <c r="ET34" i="84" s="1"/>
  <c r="EU34" i="83"/>
  <c r="EU34" i="84" s="1"/>
  <c r="EW34" i="83"/>
  <c r="EW34" i="84" s="1"/>
  <c r="EX34" i="83"/>
  <c r="EX34" i="84" s="1"/>
  <c r="EY34" i="83"/>
  <c r="EY34" i="84" s="1"/>
  <c r="FB34" i="83"/>
  <c r="FB34" i="84" s="1"/>
  <c r="FC34" i="83"/>
  <c r="FC34" i="84" s="1"/>
  <c r="FE34" i="83"/>
  <c r="FE34" i="84" s="1"/>
  <c r="FG34" i="83"/>
  <c r="FG34" i="84" s="1"/>
  <c r="FI34" i="83"/>
  <c r="FI34" i="84" s="1"/>
  <c r="FJ34" i="83"/>
  <c r="FJ34" i="84" s="1"/>
  <c r="FK34" i="83"/>
  <c r="FK34" i="84" s="1"/>
  <c r="FM34" i="83"/>
  <c r="FM34" i="84" s="1"/>
  <c r="FN34" i="83"/>
  <c r="FN34" i="84" s="1"/>
  <c r="FO34" i="83"/>
  <c r="FO34" i="84" s="1"/>
  <c r="FQ34" i="83"/>
  <c r="FQ34" i="84" s="1"/>
  <c r="FR34" i="83"/>
  <c r="FR34" i="84" s="1"/>
  <c r="FS34" i="83"/>
  <c r="FS34" i="84" s="1"/>
  <c r="FU34" i="83"/>
  <c r="FU34" i="84" s="1"/>
  <c r="FV34" i="83"/>
  <c r="FV34" i="84" s="1"/>
  <c r="FW34" i="83"/>
  <c r="FW34" i="84" s="1"/>
  <c r="FY34" i="83"/>
  <c r="FY34" i="84" s="1"/>
  <c r="FZ34" i="83"/>
  <c r="FZ34" i="84" s="1"/>
  <c r="GA34" i="83"/>
  <c r="GA34" i="84" s="1"/>
  <c r="GC34" i="83"/>
  <c r="GC34" i="84" s="1"/>
  <c r="GE34" i="83"/>
  <c r="GE34" i="84" s="1"/>
  <c r="GG34" i="83"/>
  <c r="GG34" i="84" s="1"/>
  <c r="GH34" i="83"/>
  <c r="GH34" i="84" s="1"/>
  <c r="GI34" i="83"/>
  <c r="GI34" i="84" s="1"/>
  <c r="GK34" i="83"/>
  <c r="GK34" i="84" s="1"/>
  <c r="GL34" i="83"/>
  <c r="GL34" i="84" s="1"/>
  <c r="GM34" i="83"/>
  <c r="GM34" i="84" s="1"/>
  <c r="GO34" i="83"/>
  <c r="GO34" i="84" s="1"/>
  <c r="GP34" i="83"/>
  <c r="GP34" i="84" s="1"/>
  <c r="GQ34" i="83"/>
  <c r="GQ34" i="84" s="1"/>
  <c r="GS34" i="83"/>
  <c r="GS34" i="84" s="1"/>
  <c r="GT34" i="83"/>
  <c r="GT34" i="84" s="1"/>
  <c r="GU34" i="83"/>
  <c r="GU34" i="84" s="1"/>
  <c r="GX34" i="83"/>
  <c r="GX34" i="84" s="1"/>
  <c r="GY34" i="83"/>
  <c r="GY34" i="84" s="1"/>
  <c r="C35" i="84"/>
  <c r="C35" i="82"/>
  <c r="B35" i="82"/>
  <c r="M35" i="83"/>
  <c r="M35" i="84" s="1"/>
  <c r="N35" i="83"/>
  <c r="N35" i="84" s="1"/>
  <c r="O35" i="83"/>
  <c r="O35" i="84" s="1"/>
  <c r="Q35" i="83"/>
  <c r="Q35" i="84" s="1"/>
  <c r="U35" i="83"/>
  <c r="U35" i="84" s="1"/>
  <c r="V35" i="83"/>
  <c r="V35" i="84" s="1"/>
  <c r="W35" i="83"/>
  <c r="W35" i="84" s="1"/>
  <c r="Y35" i="83"/>
  <c r="Y35" i="84" s="1"/>
  <c r="AA35" i="83"/>
  <c r="AA35" i="84" s="1"/>
  <c r="AC35" i="83"/>
  <c r="AC35" i="84" s="1"/>
  <c r="AE35" i="83"/>
  <c r="AE35" i="84" s="1"/>
  <c r="AI35" i="83"/>
  <c r="AI35" i="84" s="1"/>
  <c r="AK35" i="83"/>
  <c r="AK35" i="84" s="1"/>
  <c r="AM35" i="83"/>
  <c r="AM35" i="84" s="1"/>
  <c r="AO35" i="83"/>
  <c r="AO35" i="84" s="1"/>
  <c r="AP35" i="83"/>
  <c r="AP35" i="84" s="1"/>
  <c r="AQ35" i="83"/>
  <c r="AQ35" i="84" s="1"/>
  <c r="AS35" i="83"/>
  <c r="AS35" i="84" s="1"/>
  <c r="AT35" i="83"/>
  <c r="AT35" i="84" s="1"/>
  <c r="AU35" i="83"/>
  <c r="AU35" i="84" s="1"/>
  <c r="AX35" i="83"/>
  <c r="AX35" i="84" s="1"/>
  <c r="AY35" i="83"/>
  <c r="AY35" i="84" s="1"/>
  <c r="BA35" i="83"/>
  <c r="BA35" i="84" s="1"/>
  <c r="BB35" i="83"/>
  <c r="BB35" i="84" s="1"/>
  <c r="BC35" i="83"/>
  <c r="BC35" i="84" s="1"/>
  <c r="BE35" i="83"/>
  <c r="BE35" i="84" s="1"/>
  <c r="BF35" i="83"/>
  <c r="BF35" i="84" s="1"/>
  <c r="BI35" i="83"/>
  <c r="BI35" i="84" s="1"/>
  <c r="BJ35" i="83"/>
  <c r="BJ35" i="84" s="1"/>
  <c r="BK35" i="83"/>
  <c r="BK35" i="84" s="1"/>
  <c r="BM35" i="83"/>
  <c r="BM35" i="84" s="1"/>
  <c r="BN35" i="83"/>
  <c r="BN35" i="84" s="1"/>
  <c r="BO35" i="83"/>
  <c r="BO35" i="84" s="1"/>
  <c r="BQ35" i="83"/>
  <c r="BQ35" i="84" s="1"/>
  <c r="BS35" i="83"/>
  <c r="BS35" i="84" s="1"/>
  <c r="BU35" i="83"/>
  <c r="BU35" i="84" s="1"/>
  <c r="BV35" i="83"/>
  <c r="BV35" i="84" s="1"/>
  <c r="BW35" i="83"/>
  <c r="BW35" i="84" s="1"/>
  <c r="BY35" i="83"/>
  <c r="BY35" i="84" s="1"/>
  <c r="BZ35" i="83"/>
  <c r="BZ35" i="84" s="1"/>
  <c r="CA35" i="83"/>
  <c r="CA35" i="84" s="1"/>
  <c r="CC35" i="83"/>
  <c r="CC35" i="84" s="1"/>
  <c r="CD35" i="83"/>
  <c r="CD35" i="84" s="1"/>
  <c r="CE35" i="83"/>
  <c r="CE35" i="84" s="1"/>
  <c r="CG35" i="83"/>
  <c r="CG35" i="84" s="1"/>
  <c r="CH35" i="83"/>
  <c r="CH35" i="84" s="1"/>
  <c r="CI35" i="83"/>
  <c r="CI35" i="84" s="1"/>
  <c r="CK35" i="83"/>
  <c r="CK35" i="84" s="1"/>
  <c r="CL35" i="83"/>
  <c r="CL35" i="84" s="1"/>
  <c r="CM35" i="83"/>
  <c r="CM35" i="84" s="1"/>
  <c r="CO35" i="83"/>
  <c r="CO35" i="84" s="1"/>
  <c r="CP35" i="83"/>
  <c r="CP35" i="84" s="1"/>
  <c r="CQ35" i="83"/>
  <c r="CQ35" i="84" s="1"/>
  <c r="CS35" i="83"/>
  <c r="CS35" i="84" s="1"/>
  <c r="CT35" i="83"/>
  <c r="CT35" i="84" s="1"/>
  <c r="CU35" i="83"/>
  <c r="CU35" i="84" s="1"/>
  <c r="CW35" i="83"/>
  <c r="CW35" i="84" s="1"/>
  <c r="CX35" i="83"/>
  <c r="CX35" i="84" s="1"/>
  <c r="CY35" i="83"/>
  <c r="CY35" i="84" s="1"/>
  <c r="DA35" i="83"/>
  <c r="DA35" i="84" s="1"/>
  <c r="DC35" i="83"/>
  <c r="DC35" i="84" s="1"/>
  <c r="DE35" i="83"/>
  <c r="DE35" i="84" s="1"/>
  <c r="DF35" i="83"/>
  <c r="DF35" i="84" s="1"/>
  <c r="DG35" i="83"/>
  <c r="DG35" i="84" s="1"/>
  <c r="DI35" i="83"/>
  <c r="DI35" i="84" s="1"/>
  <c r="DJ35" i="83"/>
  <c r="DJ35" i="84" s="1"/>
  <c r="DK35" i="83"/>
  <c r="DK35" i="84" s="1"/>
  <c r="DM35" i="83"/>
  <c r="DM35" i="84" s="1"/>
  <c r="DN35" i="83"/>
  <c r="DN35" i="84" s="1"/>
  <c r="DO35" i="83"/>
  <c r="DO35" i="84" s="1"/>
  <c r="DQ35" i="83"/>
  <c r="DQ35" i="84" s="1"/>
  <c r="DR35" i="83"/>
  <c r="DR35" i="84" s="1"/>
  <c r="DS35" i="83"/>
  <c r="DS35" i="84" s="1"/>
  <c r="DU35" i="83"/>
  <c r="DU35" i="84" s="1"/>
  <c r="DV35" i="83"/>
  <c r="DV35" i="84" s="1"/>
  <c r="DW35" i="83"/>
  <c r="DW35" i="84" s="1"/>
  <c r="DY35" i="83"/>
  <c r="DY35" i="84" s="1"/>
  <c r="DZ35" i="83"/>
  <c r="DZ35" i="84" s="1"/>
  <c r="EA35" i="83"/>
  <c r="EA35" i="84" s="1"/>
  <c r="EC35" i="83"/>
  <c r="EC35" i="84" s="1"/>
  <c r="ED35" i="83"/>
  <c r="ED35" i="84" s="1"/>
  <c r="EE35" i="83"/>
  <c r="EE35" i="84" s="1"/>
  <c r="EG35" i="83"/>
  <c r="EG35" i="84" s="1"/>
  <c r="EH35" i="83"/>
  <c r="EH35" i="84" s="1"/>
  <c r="EK35" i="83"/>
  <c r="EK35" i="84" s="1"/>
  <c r="EL35" i="83"/>
  <c r="EL35" i="84" s="1"/>
  <c r="EM35" i="83"/>
  <c r="EM35" i="84" s="1"/>
  <c r="EO35" i="83"/>
  <c r="EO35" i="84" s="1"/>
  <c r="EP35" i="83"/>
  <c r="EP35" i="84" s="1"/>
  <c r="ES35" i="83"/>
  <c r="ES35" i="84" s="1"/>
  <c r="ET35" i="83"/>
  <c r="ET35" i="84" s="1"/>
  <c r="EU35" i="83"/>
  <c r="EU35" i="84" s="1"/>
  <c r="EW35" i="83"/>
  <c r="EW35" i="84" s="1"/>
  <c r="EY35" i="83"/>
  <c r="EY35" i="84" s="1"/>
  <c r="FB35" i="83"/>
  <c r="FB35" i="84" s="1"/>
  <c r="FC35" i="83"/>
  <c r="FC35" i="84" s="1"/>
  <c r="FE35" i="83"/>
  <c r="FE35" i="84" s="1"/>
  <c r="FG35" i="83"/>
  <c r="FG35" i="84" s="1"/>
  <c r="FI35" i="83"/>
  <c r="FI35" i="84" s="1"/>
  <c r="FJ35" i="83"/>
  <c r="FJ35" i="84" s="1"/>
  <c r="FK35" i="83"/>
  <c r="FK35" i="84" s="1"/>
  <c r="FM35" i="83"/>
  <c r="FM35" i="84" s="1"/>
  <c r="FN35" i="83"/>
  <c r="FN35" i="84" s="1"/>
  <c r="FR35" i="83"/>
  <c r="FR35" i="84" s="1"/>
  <c r="FS35" i="83"/>
  <c r="FS35" i="84" s="1"/>
  <c r="FU35" i="83"/>
  <c r="FU35" i="84" s="1"/>
  <c r="FV35" i="83"/>
  <c r="FV35" i="84" s="1"/>
  <c r="FW35" i="83"/>
  <c r="FW35" i="84" s="1"/>
  <c r="FY35" i="83"/>
  <c r="FY35" i="84" s="1"/>
  <c r="FZ35" i="83"/>
  <c r="FZ35" i="84" s="1"/>
  <c r="GA35" i="83"/>
  <c r="GA35" i="84" s="1"/>
  <c r="GC35" i="83"/>
  <c r="GC35" i="84" s="1"/>
  <c r="GD35" i="83"/>
  <c r="GD35" i="84" s="1"/>
  <c r="GE35" i="83"/>
  <c r="GE35" i="84" s="1"/>
  <c r="GG35" i="83"/>
  <c r="GG35" i="84" s="1"/>
  <c r="GH35" i="83"/>
  <c r="GH35" i="84" s="1"/>
  <c r="GI35" i="83"/>
  <c r="GI35" i="84" s="1"/>
  <c r="GK35" i="83"/>
  <c r="GK35" i="84" s="1"/>
  <c r="GL35" i="83"/>
  <c r="GL35" i="84" s="1"/>
  <c r="GM35" i="83"/>
  <c r="GM35" i="84" s="1"/>
  <c r="GO35" i="83"/>
  <c r="GO35" i="84" s="1"/>
  <c r="GP35" i="83"/>
  <c r="GP35" i="84" s="1"/>
  <c r="GQ35" i="83"/>
  <c r="GQ35" i="84" s="1"/>
  <c r="GS35" i="83"/>
  <c r="GS35" i="84" s="1"/>
  <c r="GT35" i="83"/>
  <c r="GT35" i="84" s="1"/>
  <c r="GU35" i="83"/>
  <c r="GU35" i="84" s="1"/>
  <c r="GW35" i="83"/>
  <c r="GW35" i="84" s="1"/>
  <c r="GX35" i="83"/>
  <c r="GX35" i="84" s="1"/>
  <c r="GY35" i="83"/>
  <c r="GY35" i="84" s="1"/>
  <c r="C36" i="84"/>
  <c r="C36" i="82"/>
  <c r="B36" i="82"/>
  <c r="M36" i="83"/>
  <c r="M36" i="84" s="1"/>
  <c r="O36" i="83"/>
  <c r="O36" i="84" s="1"/>
  <c r="Q36" i="83"/>
  <c r="Q36" i="84" s="1"/>
  <c r="U36" i="83"/>
  <c r="U36" i="84" s="1"/>
  <c r="V36" i="83"/>
  <c r="V36" i="84" s="1"/>
  <c r="W36" i="83"/>
  <c r="W36" i="84" s="1"/>
  <c r="AA36" i="83"/>
  <c r="AA36" i="84" s="1"/>
  <c r="AC36" i="83"/>
  <c r="AC36" i="84" s="1"/>
  <c r="AD36" i="83"/>
  <c r="AD36" i="84" s="1"/>
  <c r="AE36" i="83"/>
  <c r="AE36" i="84" s="1"/>
  <c r="AI36" i="83"/>
  <c r="AI36" i="84" s="1"/>
  <c r="AK36" i="83"/>
  <c r="AK36" i="84" s="1"/>
  <c r="AQ36" i="83"/>
  <c r="AQ36" i="84" s="1"/>
  <c r="AT36" i="83"/>
  <c r="AT36" i="84" s="1"/>
  <c r="AU36" i="83"/>
  <c r="AU36" i="84" s="1"/>
  <c r="AX36" i="83"/>
  <c r="AX36" i="84" s="1"/>
  <c r="AY36" i="83"/>
  <c r="AY36" i="84" s="1"/>
  <c r="BA36" i="83"/>
  <c r="BA36" i="84" s="1"/>
  <c r="BB36" i="83"/>
  <c r="BB36" i="84" s="1"/>
  <c r="BC36" i="83"/>
  <c r="BC36" i="84" s="1"/>
  <c r="BE36" i="83"/>
  <c r="BE36" i="84" s="1"/>
  <c r="BF36" i="83"/>
  <c r="BF36" i="84" s="1"/>
  <c r="BG36" i="83"/>
  <c r="BG36" i="84" s="1"/>
  <c r="BJ36" i="83"/>
  <c r="BJ36" i="84" s="1"/>
  <c r="BK36" i="83"/>
  <c r="BK36" i="84" s="1"/>
  <c r="BM36" i="83"/>
  <c r="BM36" i="84" s="1"/>
  <c r="BN36" i="83"/>
  <c r="BN36" i="84" s="1"/>
  <c r="BO36" i="83"/>
  <c r="BO36" i="84" s="1"/>
  <c r="BQ36" i="83"/>
  <c r="BQ36" i="84" s="1"/>
  <c r="BR36" i="83"/>
  <c r="BR36" i="84" s="1"/>
  <c r="BS36" i="83"/>
  <c r="BS36" i="84" s="1"/>
  <c r="BU36" i="83"/>
  <c r="BU36" i="84" s="1"/>
  <c r="BV36" i="83"/>
  <c r="BV36" i="84" s="1"/>
  <c r="BW36" i="83"/>
  <c r="BW36" i="84" s="1"/>
  <c r="BY36" i="83"/>
  <c r="BY36" i="84" s="1"/>
  <c r="BZ36" i="83"/>
  <c r="BZ36" i="84" s="1"/>
  <c r="CA36" i="83"/>
  <c r="CA36" i="84" s="1"/>
  <c r="CC36" i="83"/>
  <c r="CC36" i="84" s="1"/>
  <c r="CD36" i="83"/>
  <c r="CD36" i="84" s="1"/>
  <c r="CE36" i="83"/>
  <c r="CE36" i="84" s="1"/>
  <c r="CG36" i="83"/>
  <c r="CG36" i="84" s="1"/>
  <c r="CH36" i="83"/>
  <c r="CH36" i="84" s="1"/>
  <c r="CI36" i="83"/>
  <c r="CI36" i="84" s="1"/>
  <c r="CK36" i="83"/>
  <c r="CK36" i="84" s="1"/>
  <c r="CL36" i="83"/>
  <c r="CL36" i="84" s="1"/>
  <c r="CM36" i="83"/>
  <c r="CM36" i="84" s="1"/>
  <c r="CO36" i="83"/>
  <c r="CO36" i="84" s="1"/>
  <c r="CP36" i="83"/>
  <c r="CP36" i="84" s="1"/>
  <c r="CQ36" i="83"/>
  <c r="CQ36" i="84" s="1"/>
  <c r="CS36" i="83"/>
  <c r="CS36" i="84" s="1"/>
  <c r="CT36" i="83"/>
  <c r="CT36" i="84" s="1"/>
  <c r="CU36" i="83"/>
  <c r="CU36" i="84" s="1"/>
  <c r="CW36" i="83"/>
  <c r="CW36" i="84" s="1"/>
  <c r="CX36" i="83"/>
  <c r="CX36" i="84" s="1"/>
  <c r="CY36" i="83"/>
  <c r="CY36" i="84" s="1"/>
  <c r="DA36" i="83"/>
  <c r="DA36" i="84" s="1"/>
  <c r="DC36" i="83"/>
  <c r="DC36" i="84" s="1"/>
  <c r="DE36" i="83"/>
  <c r="DE36" i="84" s="1"/>
  <c r="DF36" i="83"/>
  <c r="DF36" i="84" s="1"/>
  <c r="DI36" i="83"/>
  <c r="DI36" i="84" s="1"/>
  <c r="DJ36" i="83"/>
  <c r="DJ36" i="84" s="1"/>
  <c r="DM36" i="83"/>
  <c r="DM36" i="84" s="1"/>
  <c r="DN36" i="83"/>
  <c r="DN36" i="84" s="1"/>
  <c r="DO36" i="83"/>
  <c r="DO36" i="84" s="1"/>
  <c r="DQ36" i="83"/>
  <c r="DQ36" i="84" s="1"/>
  <c r="DS36" i="83"/>
  <c r="DS36" i="84" s="1"/>
  <c r="DU36" i="83"/>
  <c r="DU36" i="84" s="1"/>
  <c r="DV36" i="83"/>
  <c r="DV36" i="84" s="1"/>
  <c r="DY36" i="83"/>
  <c r="DY36" i="84" s="1"/>
  <c r="DZ36" i="83"/>
  <c r="DZ36" i="84" s="1"/>
  <c r="EA36" i="83"/>
  <c r="EA36" i="84" s="1"/>
  <c r="EC36" i="83"/>
  <c r="EC36" i="84" s="1"/>
  <c r="ED36" i="83"/>
  <c r="ED36" i="84" s="1"/>
  <c r="EE36" i="83"/>
  <c r="EE36" i="84" s="1"/>
  <c r="EG36" i="83"/>
  <c r="EG36" i="84" s="1"/>
  <c r="EI36" i="83"/>
  <c r="EI36" i="84" s="1"/>
  <c r="EK36" i="83"/>
  <c r="EK36" i="84" s="1"/>
  <c r="EL36" i="83"/>
  <c r="EL36" i="84" s="1"/>
  <c r="EO36" i="83"/>
  <c r="EO36" i="84" s="1"/>
  <c r="EP36" i="83"/>
  <c r="EP36" i="84" s="1"/>
  <c r="ES36" i="83"/>
  <c r="ES36" i="84" s="1"/>
  <c r="ET36" i="83"/>
  <c r="ET36" i="84" s="1"/>
  <c r="EU36" i="83"/>
  <c r="EU36" i="84" s="1"/>
  <c r="EW36" i="83"/>
  <c r="EW36" i="84" s="1"/>
  <c r="EX36" i="83"/>
  <c r="EX36" i="84" s="1"/>
  <c r="EY36" i="83"/>
  <c r="EY36" i="84" s="1"/>
  <c r="FB36" i="83"/>
  <c r="FB36" i="84" s="1"/>
  <c r="FC36" i="83"/>
  <c r="FC36" i="84" s="1"/>
  <c r="FE36" i="83"/>
  <c r="FE36" i="84" s="1"/>
  <c r="FG36" i="83"/>
  <c r="FG36" i="84" s="1"/>
  <c r="FI36" i="83"/>
  <c r="FI36" i="84" s="1"/>
  <c r="FJ36" i="83"/>
  <c r="FJ36" i="84" s="1"/>
  <c r="FK36" i="83"/>
  <c r="FK36" i="84" s="1"/>
  <c r="FM36" i="83"/>
  <c r="FM36" i="84" s="1"/>
  <c r="FN36" i="83"/>
  <c r="FN36" i="84" s="1"/>
  <c r="FO36" i="83"/>
  <c r="FO36" i="84" s="1"/>
  <c r="FQ36" i="83"/>
  <c r="FQ36" i="84" s="1"/>
  <c r="FR36" i="83"/>
  <c r="FR36" i="84" s="1"/>
  <c r="FS36" i="83"/>
  <c r="FS36" i="84" s="1"/>
  <c r="FU36" i="83"/>
  <c r="FU36" i="84" s="1"/>
  <c r="FV36" i="83"/>
  <c r="FV36" i="84" s="1"/>
  <c r="FW36" i="83"/>
  <c r="FW36" i="84" s="1"/>
  <c r="FY36" i="83"/>
  <c r="FY36" i="84" s="1"/>
  <c r="FZ36" i="83"/>
  <c r="FZ36" i="84" s="1"/>
  <c r="GA36" i="83"/>
  <c r="GA36" i="84" s="1"/>
  <c r="GC36" i="83"/>
  <c r="GC36" i="84" s="1"/>
  <c r="GD36" i="83"/>
  <c r="GD36" i="84" s="1"/>
  <c r="GE36" i="83"/>
  <c r="GE36" i="84" s="1"/>
  <c r="GG36" i="83"/>
  <c r="GG36" i="84" s="1"/>
  <c r="GH36" i="83"/>
  <c r="GH36" i="84" s="1"/>
  <c r="GI36" i="83"/>
  <c r="GI36" i="84" s="1"/>
  <c r="GK36" i="83"/>
  <c r="GK36" i="84" s="1"/>
  <c r="GL36" i="83"/>
  <c r="GL36" i="84" s="1"/>
  <c r="GM36" i="83"/>
  <c r="GM36" i="84" s="1"/>
  <c r="GP36" i="83"/>
  <c r="GP36" i="84" s="1"/>
  <c r="GQ36" i="83"/>
  <c r="GQ36" i="84" s="1"/>
  <c r="GS36" i="83"/>
  <c r="GS36" i="84" s="1"/>
  <c r="GT36" i="83"/>
  <c r="GT36" i="84" s="1"/>
  <c r="GU36" i="83"/>
  <c r="GU36" i="84" s="1"/>
  <c r="GX36" i="83"/>
  <c r="GX36" i="84" s="1"/>
  <c r="GY36" i="83"/>
  <c r="GY36" i="84" s="1"/>
  <c r="C37" i="84"/>
  <c r="C37" i="82"/>
  <c r="B37" i="82"/>
  <c r="M37" i="83"/>
  <c r="M37" i="84" s="1"/>
  <c r="N37" i="83"/>
  <c r="N37" i="84" s="1"/>
  <c r="O37" i="83"/>
  <c r="O37" i="84" s="1"/>
  <c r="Q37" i="83"/>
  <c r="Q37" i="84" s="1"/>
  <c r="R37" i="83"/>
  <c r="R37" i="84" s="1"/>
  <c r="U37" i="83"/>
  <c r="U37" i="84" s="1"/>
  <c r="V37" i="83"/>
  <c r="V37" i="84" s="1"/>
  <c r="W37" i="83"/>
  <c r="W37" i="84" s="1"/>
  <c r="Y37" i="83"/>
  <c r="Y37" i="84" s="1"/>
  <c r="AA37" i="83"/>
  <c r="AA37" i="84" s="1"/>
  <c r="AC37" i="83"/>
  <c r="AC37" i="84" s="1"/>
  <c r="AE37" i="83"/>
  <c r="AE37" i="84" s="1"/>
  <c r="AI37" i="83"/>
  <c r="AI37" i="84" s="1"/>
  <c r="AK37" i="83"/>
  <c r="AK37" i="84" s="1"/>
  <c r="AL37" i="83"/>
  <c r="AL37" i="84" s="1"/>
  <c r="AM37" i="83"/>
  <c r="AM37" i="84" s="1"/>
  <c r="AP37" i="83"/>
  <c r="AP37" i="84" s="1"/>
  <c r="AQ37" i="83"/>
  <c r="AQ37" i="84" s="1"/>
  <c r="AS37" i="83"/>
  <c r="AS37" i="84" s="1"/>
  <c r="AT37" i="83"/>
  <c r="AT37" i="84" s="1"/>
  <c r="AU37" i="83"/>
  <c r="AU37" i="84" s="1"/>
  <c r="AX37" i="83"/>
  <c r="AX37" i="84" s="1"/>
  <c r="AY37" i="83"/>
  <c r="AY37" i="84" s="1"/>
  <c r="BA37" i="83"/>
  <c r="BA37" i="84" s="1"/>
  <c r="BB37" i="83"/>
  <c r="BB37" i="84" s="1"/>
  <c r="BC37" i="83"/>
  <c r="BC37" i="84" s="1"/>
  <c r="BE37" i="83"/>
  <c r="BE37" i="84" s="1"/>
  <c r="BF37" i="83"/>
  <c r="BF37" i="84" s="1"/>
  <c r="BG37" i="83"/>
  <c r="BG37" i="84" s="1"/>
  <c r="BI37" i="83"/>
  <c r="BI37" i="84" s="1"/>
  <c r="BJ37" i="83"/>
  <c r="BJ37" i="84" s="1"/>
  <c r="BK37" i="83"/>
  <c r="BK37" i="84" s="1"/>
  <c r="BM37" i="83"/>
  <c r="BM37" i="84" s="1"/>
  <c r="BN37" i="83"/>
  <c r="BN37" i="84" s="1"/>
  <c r="BO37" i="83"/>
  <c r="BO37" i="84" s="1"/>
  <c r="BQ37" i="83"/>
  <c r="BQ37" i="84" s="1"/>
  <c r="BR37" i="83"/>
  <c r="BR37" i="84" s="1"/>
  <c r="BS37" i="83"/>
  <c r="BS37" i="84" s="1"/>
  <c r="BU37" i="83"/>
  <c r="BU37" i="84" s="1"/>
  <c r="BW37" i="83"/>
  <c r="BW37" i="84" s="1"/>
  <c r="BY37" i="83"/>
  <c r="BY37" i="84" s="1"/>
  <c r="BZ37" i="83"/>
  <c r="BZ37" i="84" s="1"/>
  <c r="CC37" i="83"/>
  <c r="CC37" i="84" s="1"/>
  <c r="CD37" i="83"/>
  <c r="CD37" i="84" s="1"/>
  <c r="CE37" i="83"/>
  <c r="CE37" i="84" s="1"/>
  <c r="CG37" i="83"/>
  <c r="CG37" i="84" s="1"/>
  <c r="CH37" i="83"/>
  <c r="CH37" i="84" s="1"/>
  <c r="CI37" i="83"/>
  <c r="CI37" i="84" s="1"/>
  <c r="CK37" i="83"/>
  <c r="CK37" i="84" s="1"/>
  <c r="CL37" i="83"/>
  <c r="CL37" i="84" s="1"/>
  <c r="CM37" i="83"/>
  <c r="CM37" i="84" s="1"/>
  <c r="CO37" i="83"/>
  <c r="CO37" i="84" s="1"/>
  <c r="CP37" i="83"/>
  <c r="CP37" i="84" s="1"/>
  <c r="CQ37" i="83"/>
  <c r="CQ37" i="84" s="1"/>
  <c r="CS37" i="83"/>
  <c r="CS37" i="84" s="1"/>
  <c r="CT37" i="83"/>
  <c r="CT37" i="84" s="1"/>
  <c r="CU37" i="83"/>
  <c r="CU37" i="84" s="1"/>
  <c r="CW37" i="83"/>
  <c r="CW37" i="84" s="1"/>
  <c r="CX37" i="83"/>
  <c r="CX37" i="84" s="1"/>
  <c r="CY37" i="83"/>
  <c r="CY37" i="84" s="1"/>
  <c r="DA37" i="83"/>
  <c r="DA37" i="84" s="1"/>
  <c r="DC37" i="83"/>
  <c r="DC37" i="84" s="1"/>
  <c r="DE37" i="83"/>
  <c r="DE37" i="84" s="1"/>
  <c r="DF37" i="83"/>
  <c r="DF37" i="84" s="1"/>
  <c r="DG37" i="83"/>
  <c r="DG37" i="84" s="1"/>
  <c r="DI37" i="83"/>
  <c r="DI37" i="84" s="1"/>
  <c r="DJ37" i="83"/>
  <c r="DJ37" i="84" s="1"/>
  <c r="DK37" i="83"/>
  <c r="DK37" i="84" s="1"/>
  <c r="DM37" i="83"/>
  <c r="DM37" i="84" s="1"/>
  <c r="DN37" i="83"/>
  <c r="DN37" i="84" s="1"/>
  <c r="DO37" i="83"/>
  <c r="DO37" i="84" s="1"/>
  <c r="DQ37" i="83"/>
  <c r="DQ37" i="84" s="1"/>
  <c r="DR37" i="83"/>
  <c r="DR37" i="84" s="1"/>
  <c r="DS37" i="83"/>
  <c r="DS37" i="84" s="1"/>
  <c r="DU37" i="83"/>
  <c r="DU37" i="84" s="1"/>
  <c r="DV37" i="83"/>
  <c r="DV37" i="84" s="1"/>
  <c r="DW37" i="83"/>
  <c r="DW37" i="84" s="1"/>
  <c r="DY37" i="83"/>
  <c r="DY37" i="84" s="1"/>
  <c r="DZ37" i="83"/>
  <c r="DZ37" i="84" s="1"/>
  <c r="EA37" i="83"/>
  <c r="EA37" i="84" s="1"/>
  <c r="EC37" i="83"/>
  <c r="EC37" i="84" s="1"/>
  <c r="ED37" i="83"/>
  <c r="ED37" i="84" s="1"/>
  <c r="EE37" i="83"/>
  <c r="EE37" i="84" s="1"/>
  <c r="EG37" i="83"/>
  <c r="EG37" i="84" s="1"/>
  <c r="EH37" i="83"/>
  <c r="EH37" i="84" s="1"/>
  <c r="EK37" i="83"/>
  <c r="EK37" i="84" s="1"/>
  <c r="EL37" i="83"/>
  <c r="EL37" i="84" s="1"/>
  <c r="EM37" i="83"/>
  <c r="EM37" i="84" s="1"/>
  <c r="EO37" i="83"/>
  <c r="EO37" i="84" s="1"/>
  <c r="EP37" i="83"/>
  <c r="EP37" i="84" s="1"/>
  <c r="ES37" i="83"/>
  <c r="ES37" i="84" s="1"/>
  <c r="ET37" i="83"/>
  <c r="ET37" i="84" s="1"/>
  <c r="EU37" i="83"/>
  <c r="EU37" i="84" s="1"/>
  <c r="EW37" i="83"/>
  <c r="EW37" i="84" s="1"/>
  <c r="EX37" i="83"/>
  <c r="EX37" i="84" s="1"/>
  <c r="EY37" i="83"/>
  <c r="EY37" i="84" s="1"/>
  <c r="FB37" i="83"/>
  <c r="FB37" i="84" s="1"/>
  <c r="FC37" i="83"/>
  <c r="FC37" i="84" s="1"/>
  <c r="FE37" i="83"/>
  <c r="FE37" i="84" s="1"/>
  <c r="FG37" i="83"/>
  <c r="FG37" i="84" s="1"/>
  <c r="FI37" i="83"/>
  <c r="FI37" i="84" s="1"/>
  <c r="FJ37" i="83"/>
  <c r="FJ37" i="84" s="1"/>
  <c r="FK37" i="83"/>
  <c r="FK37" i="84" s="1"/>
  <c r="FM37" i="83"/>
  <c r="FM37" i="84" s="1"/>
  <c r="FN37" i="83"/>
  <c r="FN37" i="84" s="1"/>
  <c r="FQ37" i="83"/>
  <c r="FQ37" i="84" s="1"/>
  <c r="FR37" i="83"/>
  <c r="FR37" i="84" s="1"/>
  <c r="FS37" i="83"/>
  <c r="FS37" i="84" s="1"/>
  <c r="FU37" i="83"/>
  <c r="FU37" i="84" s="1"/>
  <c r="FV37" i="83"/>
  <c r="FV37" i="84" s="1"/>
  <c r="FW37" i="83"/>
  <c r="FW37" i="84" s="1"/>
  <c r="FY37" i="83"/>
  <c r="FY37" i="84" s="1"/>
  <c r="FZ37" i="83"/>
  <c r="FZ37" i="84" s="1"/>
  <c r="GA37" i="83"/>
  <c r="GA37" i="84" s="1"/>
  <c r="GC37" i="83"/>
  <c r="GC37" i="84" s="1"/>
  <c r="GD37" i="83"/>
  <c r="GD37" i="84" s="1"/>
  <c r="GE37" i="83"/>
  <c r="GE37" i="84" s="1"/>
  <c r="GG37" i="83"/>
  <c r="GG37" i="84" s="1"/>
  <c r="GH37" i="83"/>
  <c r="GH37" i="84" s="1"/>
  <c r="GI37" i="83"/>
  <c r="GI37" i="84" s="1"/>
  <c r="GK37" i="83"/>
  <c r="GK37" i="84" s="1"/>
  <c r="GL37" i="83"/>
  <c r="GL37" i="84" s="1"/>
  <c r="GM37" i="83"/>
  <c r="GM37" i="84" s="1"/>
  <c r="GP37" i="83"/>
  <c r="GP37" i="84" s="1"/>
  <c r="GQ37" i="83"/>
  <c r="GQ37" i="84" s="1"/>
  <c r="GS37" i="83"/>
  <c r="GS37" i="84" s="1"/>
  <c r="GT37" i="83"/>
  <c r="GT37" i="84" s="1"/>
  <c r="GU37" i="83"/>
  <c r="GU37" i="84" s="1"/>
  <c r="GW37" i="83"/>
  <c r="GW37" i="84" s="1"/>
  <c r="GX37" i="83"/>
  <c r="GX37" i="84" s="1"/>
  <c r="GY37" i="83"/>
  <c r="GY37" i="84" s="1"/>
  <c r="C38" i="84"/>
  <c r="C38" i="82"/>
  <c r="B38" i="82"/>
  <c r="M38" i="83"/>
  <c r="M38" i="84" s="1"/>
  <c r="N38" i="83"/>
  <c r="N38" i="84" s="1"/>
  <c r="O38" i="83"/>
  <c r="O38" i="84" s="1"/>
  <c r="Q38" i="83"/>
  <c r="Q38" i="84" s="1"/>
  <c r="S38" i="83"/>
  <c r="S38" i="84" s="1"/>
  <c r="U38" i="83"/>
  <c r="U38" i="84" s="1"/>
  <c r="V38" i="83"/>
  <c r="V38" i="84" s="1"/>
  <c r="W38" i="83"/>
  <c r="W38" i="84" s="1"/>
  <c r="AA38" i="83"/>
  <c r="AA38" i="84" s="1"/>
  <c r="AC38" i="83"/>
  <c r="AC38" i="84" s="1"/>
  <c r="AD38" i="83"/>
  <c r="AD38" i="84" s="1"/>
  <c r="AE38" i="83"/>
  <c r="AE38" i="84" s="1"/>
  <c r="AI38" i="83"/>
  <c r="AI38" i="84" s="1"/>
  <c r="AK38" i="83"/>
  <c r="AK38" i="84" s="1"/>
  <c r="AO38" i="83"/>
  <c r="AO38" i="84" s="1"/>
  <c r="AP38" i="83"/>
  <c r="AP38" i="84" s="1"/>
  <c r="AQ38" i="83"/>
  <c r="AQ38" i="84" s="1"/>
  <c r="AT38" i="83"/>
  <c r="AT38" i="84" s="1"/>
  <c r="AU38" i="83"/>
  <c r="AU38" i="84" s="1"/>
  <c r="AX38" i="83"/>
  <c r="AX38" i="84" s="1"/>
  <c r="AY38" i="83"/>
  <c r="AY38" i="84" s="1"/>
  <c r="BA38" i="83"/>
  <c r="BA38" i="84" s="1"/>
  <c r="BB38" i="83"/>
  <c r="BB38" i="84" s="1"/>
  <c r="BC38" i="83"/>
  <c r="BC38" i="84" s="1"/>
  <c r="BE38" i="83"/>
  <c r="BE38" i="84" s="1"/>
  <c r="BF38" i="83"/>
  <c r="BF38" i="84" s="1"/>
  <c r="BG38" i="83"/>
  <c r="BG38" i="84" s="1"/>
  <c r="BI38" i="83"/>
  <c r="BI38" i="84" s="1"/>
  <c r="BJ38" i="83"/>
  <c r="BJ38" i="84" s="1"/>
  <c r="BK38" i="83"/>
  <c r="BK38" i="84" s="1"/>
  <c r="BM38" i="83"/>
  <c r="BM38" i="84" s="1"/>
  <c r="BN38" i="83"/>
  <c r="BN38" i="84" s="1"/>
  <c r="BO38" i="83"/>
  <c r="BO38" i="84" s="1"/>
  <c r="BQ38" i="83"/>
  <c r="BQ38" i="84" s="1"/>
  <c r="BR38" i="83"/>
  <c r="BR38" i="84" s="1"/>
  <c r="BS38" i="83"/>
  <c r="BS38" i="84" s="1"/>
  <c r="BU38" i="83"/>
  <c r="BU38" i="84" s="1"/>
  <c r="BV38" i="83"/>
  <c r="BV38" i="84" s="1"/>
  <c r="BW38" i="83"/>
  <c r="BW38" i="84" s="1"/>
  <c r="BY38" i="83"/>
  <c r="BY38" i="84" s="1"/>
  <c r="BZ38" i="83"/>
  <c r="BZ38" i="84" s="1"/>
  <c r="CA38" i="83"/>
  <c r="CA38" i="84" s="1"/>
  <c r="CC38" i="83"/>
  <c r="CC38" i="84" s="1"/>
  <c r="CD38" i="83"/>
  <c r="CD38" i="84" s="1"/>
  <c r="CE38" i="83"/>
  <c r="CE38" i="84" s="1"/>
  <c r="CH38" i="83"/>
  <c r="CH38" i="84" s="1"/>
  <c r="CI38" i="83"/>
  <c r="CI38" i="84" s="1"/>
  <c r="CK38" i="83"/>
  <c r="CK38" i="84" s="1"/>
  <c r="CL38" i="83"/>
  <c r="CL38" i="84" s="1"/>
  <c r="CM38" i="83"/>
  <c r="CM38" i="84" s="1"/>
  <c r="CO38" i="83"/>
  <c r="CO38" i="84" s="1"/>
  <c r="CP38" i="83"/>
  <c r="CP38" i="84" s="1"/>
  <c r="CQ38" i="83"/>
  <c r="CQ38" i="84" s="1"/>
  <c r="CS38" i="83"/>
  <c r="CS38" i="84" s="1"/>
  <c r="CT38" i="83"/>
  <c r="CT38" i="84" s="1"/>
  <c r="CU38" i="83"/>
  <c r="CU38" i="84" s="1"/>
  <c r="CW38" i="83"/>
  <c r="CW38" i="84" s="1"/>
  <c r="CX38" i="83"/>
  <c r="CX38" i="84" s="1"/>
  <c r="CY38" i="83"/>
  <c r="CY38" i="84" s="1"/>
  <c r="DA38" i="83"/>
  <c r="DA38" i="84" s="1"/>
  <c r="DC38" i="83"/>
  <c r="DC38" i="84" s="1"/>
  <c r="DE38" i="83"/>
  <c r="DE38" i="84" s="1"/>
  <c r="DF38" i="83"/>
  <c r="DF38" i="84" s="1"/>
  <c r="DG38" i="83"/>
  <c r="DG38" i="84" s="1"/>
  <c r="DI38" i="83"/>
  <c r="DI38" i="84" s="1"/>
  <c r="DJ38" i="83"/>
  <c r="DJ38" i="84" s="1"/>
  <c r="DM38" i="83"/>
  <c r="DM38" i="84" s="1"/>
  <c r="DN38" i="83"/>
  <c r="DN38" i="84" s="1"/>
  <c r="DO38" i="83"/>
  <c r="DO38" i="84" s="1"/>
  <c r="DQ38" i="83"/>
  <c r="DQ38" i="84" s="1"/>
  <c r="DR38" i="83"/>
  <c r="DR38" i="84" s="1"/>
  <c r="DS38" i="83"/>
  <c r="DS38" i="84" s="1"/>
  <c r="DU38" i="83"/>
  <c r="DU38" i="84" s="1"/>
  <c r="DV38" i="83"/>
  <c r="DV38" i="84" s="1"/>
  <c r="DW38" i="83"/>
  <c r="DW38" i="84" s="1"/>
  <c r="DY38" i="83"/>
  <c r="DY38" i="84" s="1"/>
  <c r="DZ38" i="83"/>
  <c r="DZ38" i="84" s="1"/>
  <c r="EA38" i="83"/>
  <c r="EA38" i="84" s="1"/>
  <c r="EC38" i="83"/>
  <c r="EC38" i="84" s="1"/>
  <c r="ED38" i="83"/>
  <c r="ED38" i="84" s="1"/>
  <c r="EE38" i="83"/>
  <c r="EE38" i="84" s="1"/>
  <c r="EG38" i="83"/>
  <c r="EG38" i="84" s="1"/>
  <c r="EH38" i="83"/>
  <c r="EH38" i="84" s="1"/>
  <c r="EI38" i="83"/>
  <c r="EI38" i="84" s="1"/>
  <c r="EK38" i="83"/>
  <c r="EK38" i="84" s="1"/>
  <c r="EL38" i="83"/>
  <c r="EL38" i="84" s="1"/>
  <c r="EM38" i="83"/>
  <c r="EM38" i="84" s="1"/>
  <c r="EO38" i="83"/>
  <c r="EO38" i="84" s="1"/>
  <c r="EP38" i="83"/>
  <c r="EP38" i="84" s="1"/>
  <c r="ES38" i="83"/>
  <c r="ES38" i="84" s="1"/>
  <c r="ET38" i="83"/>
  <c r="ET38" i="84" s="1"/>
  <c r="EU38" i="83"/>
  <c r="EU38" i="84" s="1"/>
  <c r="EW38" i="83"/>
  <c r="EW38" i="84" s="1"/>
  <c r="EX38" i="83"/>
  <c r="EX38" i="84" s="1"/>
  <c r="EY38" i="83"/>
  <c r="EY38" i="84" s="1"/>
  <c r="FB38" i="83"/>
  <c r="FB38" i="84" s="1"/>
  <c r="FC38" i="83"/>
  <c r="FC38" i="84" s="1"/>
  <c r="FE38" i="83"/>
  <c r="FE38" i="84" s="1"/>
  <c r="FG38" i="83"/>
  <c r="FG38" i="84" s="1"/>
  <c r="FI38" i="83"/>
  <c r="FI38" i="84" s="1"/>
  <c r="FJ38" i="83"/>
  <c r="FJ38" i="84" s="1"/>
  <c r="FK38" i="83"/>
  <c r="FK38" i="84" s="1"/>
  <c r="FM38" i="83"/>
  <c r="FM38" i="84" s="1"/>
  <c r="FN38" i="83"/>
  <c r="FN38" i="84" s="1"/>
  <c r="FQ38" i="83"/>
  <c r="FQ38" i="84" s="1"/>
  <c r="FR38" i="83"/>
  <c r="FR38" i="84" s="1"/>
  <c r="FS38" i="83"/>
  <c r="FS38" i="84" s="1"/>
  <c r="FU38" i="83"/>
  <c r="FU38" i="84" s="1"/>
  <c r="FV38" i="83"/>
  <c r="FV38" i="84" s="1"/>
  <c r="FW38" i="83"/>
  <c r="FW38" i="84" s="1"/>
  <c r="FY38" i="83"/>
  <c r="FY38" i="84" s="1"/>
  <c r="FZ38" i="83"/>
  <c r="FZ38" i="84" s="1"/>
  <c r="GA38" i="83"/>
  <c r="GA38" i="84" s="1"/>
  <c r="GC38" i="83"/>
  <c r="GC38" i="84" s="1"/>
  <c r="GD38" i="83"/>
  <c r="GD38" i="84" s="1"/>
  <c r="GE38" i="83"/>
  <c r="GE38" i="84" s="1"/>
  <c r="GG38" i="83"/>
  <c r="GG38" i="84" s="1"/>
  <c r="GH38" i="83"/>
  <c r="GH38" i="84" s="1"/>
  <c r="GI38" i="83"/>
  <c r="GI38" i="84" s="1"/>
  <c r="GK38" i="83"/>
  <c r="GK38" i="84" s="1"/>
  <c r="GL38" i="83"/>
  <c r="GL38" i="84" s="1"/>
  <c r="GM38" i="83"/>
  <c r="GM38" i="84" s="1"/>
  <c r="GP38" i="83"/>
  <c r="GP38" i="84" s="1"/>
  <c r="GQ38" i="83"/>
  <c r="GQ38" i="84" s="1"/>
  <c r="GS38" i="83"/>
  <c r="GS38" i="84" s="1"/>
  <c r="GT38" i="83"/>
  <c r="GT38" i="84" s="1"/>
  <c r="GU38" i="83"/>
  <c r="GU38" i="84" s="1"/>
  <c r="GX38" i="83"/>
  <c r="GX38" i="84" s="1"/>
  <c r="GY38" i="83"/>
  <c r="GY38" i="84" s="1"/>
  <c r="C178" i="84"/>
  <c r="C178" i="82"/>
  <c r="B178" i="82"/>
  <c r="AV4" i="84"/>
  <c r="AU133" i="83"/>
  <c r="AU133" i="84" s="1"/>
  <c r="AZ4" i="84"/>
  <c r="AY133" i="83"/>
  <c r="AY133" i="84" s="1"/>
  <c r="BD4" i="84"/>
  <c r="BC133" i="83"/>
  <c r="BC133" i="84" s="1"/>
  <c r="BH4" i="84"/>
  <c r="BG133" i="83"/>
  <c r="BG133" i="84" s="1"/>
  <c r="BL4" i="84"/>
  <c r="BK133" i="83"/>
  <c r="BK133" i="84" s="1"/>
  <c r="CV4" i="84"/>
  <c r="CU133" i="83"/>
  <c r="CU133" i="84" s="1"/>
  <c r="CZ4" i="84"/>
  <c r="CY133" i="83"/>
  <c r="CY133" i="84" s="1"/>
  <c r="AS178" i="83"/>
  <c r="AS178" i="84" s="1"/>
  <c r="AT178" i="83"/>
  <c r="AT178" i="84" s="1"/>
  <c r="AT177" i="83"/>
  <c r="AT177" i="84" s="1"/>
  <c r="AT183" i="83"/>
  <c r="AT183" i="84" s="1"/>
  <c r="AU178" i="83"/>
  <c r="AU178" i="84" s="1"/>
  <c r="AU177" i="83"/>
  <c r="AU177" i="84" s="1"/>
  <c r="AU183" i="83"/>
  <c r="AU183" i="84" s="1"/>
  <c r="AW177" i="83"/>
  <c r="AW177" i="84" s="1"/>
  <c r="AW183" i="83"/>
  <c r="AW183" i="84" s="1"/>
  <c r="AX178" i="83"/>
  <c r="AX178" i="84" s="1"/>
  <c r="AX177" i="83"/>
  <c r="AX177" i="84" s="1"/>
  <c r="AX183" i="83"/>
  <c r="AX183" i="84" s="1"/>
  <c r="AY178" i="83"/>
  <c r="AY178" i="84" s="1"/>
  <c r="AY177" i="83"/>
  <c r="AY177" i="84" s="1"/>
  <c r="AY183" i="83"/>
  <c r="AY183" i="84" s="1"/>
  <c r="BA178" i="83"/>
  <c r="BA178" i="84" s="1"/>
  <c r="BA177" i="83"/>
  <c r="BA177" i="84" s="1"/>
  <c r="BA183" i="83"/>
  <c r="BA183" i="84" s="1"/>
  <c r="BB178" i="83"/>
  <c r="BB178" i="84" s="1"/>
  <c r="BB177" i="83"/>
  <c r="BB177" i="84" s="1"/>
  <c r="BB183" i="83"/>
  <c r="BB183" i="84" s="1"/>
  <c r="BC178" i="83"/>
  <c r="BC178" i="84" s="1"/>
  <c r="BC177" i="83"/>
  <c r="BC177" i="84" s="1"/>
  <c r="BC183" i="83"/>
  <c r="BC183" i="84" s="1"/>
  <c r="BE177" i="83"/>
  <c r="BE177" i="84" s="1"/>
  <c r="BE183" i="83"/>
  <c r="BE183" i="84" s="1"/>
  <c r="BF178" i="83"/>
  <c r="BF178" i="84" s="1"/>
  <c r="BF177" i="83"/>
  <c r="BF177" i="84" s="1"/>
  <c r="BF183" i="83"/>
  <c r="BF183" i="84" s="1"/>
  <c r="BG178" i="83"/>
  <c r="BG178" i="84" s="1"/>
  <c r="BG177" i="83"/>
  <c r="BG177" i="84" s="1"/>
  <c r="BG183" i="83"/>
  <c r="BG183" i="84" s="1"/>
  <c r="BI178" i="83"/>
  <c r="BI178" i="84" s="1"/>
  <c r="BI177" i="83"/>
  <c r="BI177" i="84" s="1"/>
  <c r="BI183" i="83"/>
  <c r="BI183" i="84" s="1"/>
  <c r="BJ178" i="83"/>
  <c r="BJ178" i="84" s="1"/>
  <c r="BJ177" i="83"/>
  <c r="BJ177" i="84" s="1"/>
  <c r="BJ183" i="83"/>
  <c r="BJ183" i="84" s="1"/>
  <c r="BK178" i="83"/>
  <c r="BK178" i="84" s="1"/>
  <c r="BK177" i="83"/>
  <c r="BK177" i="84" s="1"/>
  <c r="BK183" i="83"/>
  <c r="BK183" i="84" s="1"/>
  <c r="BM178" i="83"/>
  <c r="BM178" i="84" s="1"/>
  <c r="BM177" i="83"/>
  <c r="BM177" i="84" s="1"/>
  <c r="BM183" i="83"/>
  <c r="BM183" i="84" s="1"/>
  <c r="BN178" i="83"/>
  <c r="BN178" i="84" s="1"/>
  <c r="BN177" i="83"/>
  <c r="BN177" i="84" s="1"/>
  <c r="BN183" i="83"/>
  <c r="BN183" i="84" s="1"/>
  <c r="BO178" i="83"/>
  <c r="BO178" i="84" s="1"/>
  <c r="BO177" i="83"/>
  <c r="BO177" i="84" s="1"/>
  <c r="BO183" i="83"/>
  <c r="BO183" i="84" s="1"/>
  <c r="BQ178" i="83"/>
  <c r="BQ178" i="84" s="1"/>
  <c r="BQ177" i="83"/>
  <c r="BQ177" i="84" s="1"/>
  <c r="BQ183" i="83"/>
  <c r="BQ183" i="84" s="1"/>
  <c r="BR178" i="83"/>
  <c r="BR178" i="84" s="1"/>
  <c r="BR177" i="83"/>
  <c r="BR177" i="84" s="1"/>
  <c r="BR183" i="83"/>
  <c r="BR183" i="84" s="1"/>
  <c r="BS178" i="83"/>
  <c r="BS178" i="84" s="1"/>
  <c r="BS177" i="83"/>
  <c r="BS177" i="84" s="1"/>
  <c r="BS183" i="83"/>
  <c r="BS183" i="84" s="1"/>
  <c r="BU178" i="83"/>
  <c r="BU178" i="84" s="1"/>
  <c r="BU177" i="83"/>
  <c r="BU177" i="84" s="1"/>
  <c r="BU183" i="83"/>
  <c r="BU183" i="84" s="1"/>
  <c r="BV177" i="83"/>
  <c r="BV177" i="84" s="1"/>
  <c r="BV183" i="83"/>
  <c r="BV183" i="84" s="1"/>
  <c r="BW178" i="83"/>
  <c r="BW178" i="84" s="1"/>
  <c r="BW177" i="83"/>
  <c r="BW177" i="84" s="1"/>
  <c r="BW183" i="83"/>
  <c r="BW183" i="84" s="1"/>
  <c r="BY178" i="83"/>
  <c r="BY178" i="84" s="1"/>
  <c r="BY177" i="83"/>
  <c r="BY177" i="84" s="1"/>
  <c r="BY183" i="83"/>
  <c r="BY183" i="84" s="1"/>
  <c r="BZ178" i="83"/>
  <c r="BZ178" i="84" s="1"/>
  <c r="BZ177" i="83"/>
  <c r="BZ177" i="84" s="1"/>
  <c r="BZ183" i="83"/>
  <c r="BZ183" i="84" s="1"/>
  <c r="CA177" i="83"/>
  <c r="CA177" i="84" s="1"/>
  <c r="CA183" i="83"/>
  <c r="CA183" i="84" s="1"/>
  <c r="CC178" i="83"/>
  <c r="CC178" i="84" s="1"/>
  <c r="CC177" i="83"/>
  <c r="CC177" i="84" s="1"/>
  <c r="CC183" i="83"/>
  <c r="CC183" i="84" s="1"/>
  <c r="CD178" i="83"/>
  <c r="CD178" i="84" s="1"/>
  <c r="CD177" i="83"/>
  <c r="CD177" i="84" s="1"/>
  <c r="CD183" i="83"/>
  <c r="CD183" i="84" s="1"/>
  <c r="CE178" i="83"/>
  <c r="CE178" i="84" s="1"/>
  <c r="CG177" i="83"/>
  <c r="CG177" i="84" s="1"/>
  <c r="CG183" i="83"/>
  <c r="CG183" i="84" s="1"/>
  <c r="CH178" i="83"/>
  <c r="CH178" i="84" s="1"/>
  <c r="CH177" i="83"/>
  <c r="CH177" i="84" s="1"/>
  <c r="CH183" i="83"/>
  <c r="CH183" i="84" s="1"/>
  <c r="CI178" i="83"/>
  <c r="CI178" i="84" s="1"/>
  <c r="CI177" i="83"/>
  <c r="CI177" i="84" s="1"/>
  <c r="CI183" i="83"/>
  <c r="CI183" i="84" s="1"/>
  <c r="CI133" i="83"/>
  <c r="CJ4" i="84"/>
  <c r="CK178" i="83"/>
  <c r="CK178" i="84" s="1"/>
  <c r="CK177" i="83"/>
  <c r="CK177" i="84" s="1"/>
  <c r="CK183" i="83"/>
  <c r="CK183" i="84" s="1"/>
  <c r="CL178" i="83"/>
  <c r="CL178" i="84" s="1"/>
  <c r="CL177" i="83"/>
  <c r="CL177" i="84" s="1"/>
  <c r="CL183" i="83"/>
  <c r="CL183" i="84" s="1"/>
  <c r="CM178" i="83"/>
  <c r="CM178" i="84" s="1"/>
  <c r="CM177" i="83"/>
  <c r="CM177" i="84" s="1"/>
  <c r="CM183" i="83"/>
  <c r="CM183" i="84" s="1"/>
  <c r="CM133" i="83"/>
  <c r="CN4" i="84"/>
  <c r="CO178" i="83"/>
  <c r="CO178" i="84" s="1"/>
  <c r="CO177" i="83"/>
  <c r="CO177" i="84" s="1"/>
  <c r="CO183" i="83"/>
  <c r="CO183" i="84" s="1"/>
  <c r="CP178" i="83"/>
  <c r="CP178" i="84" s="1"/>
  <c r="CP177" i="83"/>
  <c r="CP177" i="84" s="1"/>
  <c r="CP183" i="83"/>
  <c r="CP183" i="84" s="1"/>
  <c r="CQ178" i="83"/>
  <c r="CQ178" i="84" s="1"/>
  <c r="CQ177" i="83"/>
  <c r="CQ177" i="84" s="1"/>
  <c r="CQ183" i="83"/>
  <c r="CQ183" i="84" s="1"/>
  <c r="CQ133" i="83"/>
  <c r="CR4" i="84"/>
  <c r="CS178" i="83"/>
  <c r="CS178" i="84" s="1"/>
  <c r="CS177" i="83"/>
  <c r="CS177" i="84" s="1"/>
  <c r="CS183" i="83"/>
  <c r="CS183" i="84" s="1"/>
  <c r="CT177" i="83"/>
  <c r="CT177" i="84" s="1"/>
  <c r="CT183" i="83"/>
  <c r="CT183" i="84" s="1"/>
  <c r="CU178" i="83"/>
  <c r="CU178" i="84" s="1"/>
  <c r="CU177" i="83"/>
  <c r="CU177" i="84" s="1"/>
  <c r="CU183" i="83"/>
  <c r="CU183" i="84" s="1"/>
  <c r="CW178" i="83"/>
  <c r="CW178" i="84" s="1"/>
  <c r="CW177" i="83"/>
  <c r="CW177" i="84" s="1"/>
  <c r="CW183" i="83"/>
  <c r="CW183" i="84" s="1"/>
  <c r="CX178" i="83"/>
  <c r="CX178" i="84" s="1"/>
  <c r="CX177" i="83"/>
  <c r="CX177" i="84" s="1"/>
  <c r="CX183" i="83"/>
  <c r="CX183" i="84" s="1"/>
  <c r="CY178" i="83"/>
  <c r="CY178" i="84" s="1"/>
  <c r="CY177" i="83"/>
  <c r="CY177" i="84" s="1"/>
  <c r="CY183" i="83"/>
  <c r="CY183" i="84" s="1"/>
  <c r="DA177" i="83"/>
  <c r="DA177" i="84" s="1"/>
  <c r="DA176" i="84" s="1"/>
  <c r="DA186" i="84" s="1"/>
  <c r="DB177" i="83"/>
  <c r="DB177" i="84" s="1"/>
  <c r="DB176" i="84" s="1"/>
  <c r="DB186" i="84" s="1"/>
  <c r="DC177" i="83"/>
  <c r="DC177" i="84" s="1"/>
  <c r="DC176" i="84" s="1"/>
  <c r="DC186" i="84" s="1"/>
  <c r="DE178" i="83"/>
  <c r="DE178" i="84" s="1"/>
  <c r="DE177" i="83"/>
  <c r="DE177" i="84" s="1"/>
  <c r="DE183" i="83"/>
  <c r="DE183" i="84" s="1"/>
  <c r="DF178" i="83"/>
  <c r="DF178" i="84" s="1"/>
  <c r="DF177" i="83"/>
  <c r="DF177" i="84" s="1"/>
  <c r="DF183" i="83"/>
  <c r="DF183" i="84" s="1"/>
  <c r="DG177" i="83"/>
  <c r="DG177" i="84" s="1"/>
  <c r="DG183" i="83"/>
  <c r="DG183" i="84" s="1"/>
  <c r="DI178" i="83"/>
  <c r="DI178" i="84" s="1"/>
  <c r="DI177" i="83"/>
  <c r="DI177" i="84" s="1"/>
  <c r="DI183" i="83"/>
  <c r="DI183" i="84" s="1"/>
  <c r="DJ178" i="83"/>
  <c r="DJ178" i="84" s="1"/>
  <c r="DJ177" i="83"/>
  <c r="DJ177" i="84" s="1"/>
  <c r="DJ183" i="83"/>
  <c r="DJ183" i="84" s="1"/>
  <c r="DK178" i="83"/>
  <c r="DK178" i="84" s="1"/>
  <c r="DK177" i="83"/>
  <c r="DK177" i="84" s="1"/>
  <c r="DK183" i="83"/>
  <c r="DK183" i="84" s="1"/>
  <c r="DM177" i="83"/>
  <c r="DM177" i="84" s="1"/>
  <c r="DM183" i="83"/>
  <c r="DM183" i="84" s="1"/>
  <c r="DN178" i="83"/>
  <c r="DN178" i="84" s="1"/>
  <c r="DN177" i="83"/>
  <c r="DN177" i="84" s="1"/>
  <c r="DN183" i="83"/>
  <c r="DN183" i="84" s="1"/>
  <c r="DO178" i="83"/>
  <c r="DO178" i="84" s="1"/>
  <c r="DO177" i="83"/>
  <c r="DO177" i="84" s="1"/>
  <c r="DO183" i="83"/>
  <c r="DO183" i="84" s="1"/>
  <c r="DQ178" i="83"/>
  <c r="DQ178" i="84" s="1"/>
  <c r="DQ177" i="83"/>
  <c r="DQ177" i="84" s="1"/>
  <c r="DQ183" i="83"/>
  <c r="DQ183" i="84" s="1"/>
  <c r="DR177" i="83"/>
  <c r="DR177" i="84" s="1"/>
  <c r="DR183" i="83"/>
  <c r="DR183" i="84" s="1"/>
  <c r="DS178" i="83"/>
  <c r="DS178" i="84" s="1"/>
  <c r="DS177" i="83"/>
  <c r="DS177" i="84" s="1"/>
  <c r="DS183" i="83"/>
  <c r="DS183" i="84" s="1"/>
  <c r="DU178" i="83"/>
  <c r="DU178" i="84" s="1"/>
  <c r="DU177" i="83"/>
  <c r="DU177" i="84" s="1"/>
  <c r="DU183" i="83"/>
  <c r="DU183" i="84" s="1"/>
  <c r="DV178" i="83"/>
  <c r="DV178" i="84" s="1"/>
  <c r="DV177" i="83"/>
  <c r="DV177" i="84" s="1"/>
  <c r="DV183" i="83"/>
  <c r="DV183" i="84" s="1"/>
  <c r="DW177" i="83"/>
  <c r="DW177" i="84" s="1"/>
  <c r="DW183" i="83"/>
  <c r="DW183" i="84" s="1"/>
  <c r="DY178" i="83"/>
  <c r="DY178" i="84" s="1"/>
  <c r="DY177" i="83"/>
  <c r="DY177" i="84" s="1"/>
  <c r="DY183" i="83"/>
  <c r="DY183" i="84" s="1"/>
  <c r="DZ178" i="83"/>
  <c r="DZ178" i="84" s="1"/>
  <c r="DZ177" i="83"/>
  <c r="DZ177" i="84" s="1"/>
  <c r="DZ183" i="83"/>
  <c r="DZ183" i="84" s="1"/>
  <c r="EA178" i="83"/>
  <c r="EA178" i="84" s="1"/>
  <c r="EA177" i="83"/>
  <c r="EA177" i="84" s="1"/>
  <c r="EA183" i="83"/>
  <c r="EA183" i="84" s="1"/>
  <c r="EC177" i="83"/>
  <c r="EC177" i="84" s="1"/>
  <c r="EC176" i="84" s="1"/>
  <c r="EC186" i="84" s="1"/>
  <c r="ED177" i="83"/>
  <c r="ED177" i="84" s="1"/>
  <c r="ED176" i="84" s="1"/>
  <c r="ED186" i="84" s="1"/>
  <c r="EE177" i="83"/>
  <c r="EE177" i="84" s="1"/>
  <c r="EE176" i="84" s="1"/>
  <c r="EE186" i="84" s="1"/>
  <c r="EG178" i="83"/>
  <c r="EG178" i="84" s="1"/>
  <c r="EG177" i="83"/>
  <c r="EG177" i="84" s="1"/>
  <c r="EG183" i="83"/>
  <c r="EG183" i="84" s="1"/>
  <c r="EH178" i="83"/>
  <c r="EH178" i="84" s="1"/>
  <c r="EH177" i="83"/>
  <c r="EH177" i="84" s="1"/>
  <c r="EH183" i="83"/>
  <c r="EH183" i="84" s="1"/>
  <c r="EI178" i="83"/>
  <c r="EI178" i="84" s="1"/>
  <c r="EI177" i="83"/>
  <c r="EI177" i="84" s="1"/>
  <c r="EI183" i="83"/>
  <c r="EI183" i="84" s="1"/>
  <c r="EI133" i="83"/>
  <c r="EJ4" i="84"/>
  <c r="EK178" i="83"/>
  <c r="EK178" i="84" s="1"/>
  <c r="EK177" i="83"/>
  <c r="EK177" i="84" s="1"/>
  <c r="EK183" i="83"/>
  <c r="EK183" i="84" s="1"/>
  <c r="EL178" i="83"/>
  <c r="EL178" i="84" s="1"/>
  <c r="EL177" i="83"/>
  <c r="EL177" i="84" s="1"/>
  <c r="EL183" i="83"/>
  <c r="EL183" i="84" s="1"/>
  <c r="EM178" i="83"/>
  <c r="EM178" i="84" s="1"/>
  <c r="EM177" i="83"/>
  <c r="EM177" i="84" s="1"/>
  <c r="EM183" i="83"/>
  <c r="EM183" i="84" s="1"/>
  <c r="EM133" i="83"/>
  <c r="EN4" i="84"/>
  <c r="EO178" i="83"/>
  <c r="EO178" i="84" s="1"/>
  <c r="EO177" i="83"/>
  <c r="EO177" i="84" s="1"/>
  <c r="EO183" i="83"/>
  <c r="EO183" i="84" s="1"/>
  <c r="EP178" i="83"/>
  <c r="EP178" i="84" s="1"/>
  <c r="EP177" i="83"/>
  <c r="EP177" i="84" s="1"/>
  <c r="EP183" i="83"/>
  <c r="EP183" i="84" s="1"/>
  <c r="EQ178" i="83"/>
  <c r="EQ178" i="84" s="1"/>
  <c r="EQ177" i="83"/>
  <c r="EQ177" i="84" s="1"/>
  <c r="ER4" i="84"/>
  <c r="ES178" i="83"/>
  <c r="ES178" i="84" s="1"/>
  <c r="ES177" i="83"/>
  <c r="ES177" i="84" s="1"/>
  <c r="ES183" i="83"/>
  <c r="ES183" i="84" s="1"/>
  <c r="ET178" i="83"/>
  <c r="ET178" i="84" s="1"/>
  <c r="ET177" i="83"/>
  <c r="ET177" i="84" s="1"/>
  <c r="ET183" i="83"/>
  <c r="ET183" i="84" s="1"/>
  <c r="EU178" i="83"/>
  <c r="EU178" i="84" s="1"/>
  <c r="EU177" i="83"/>
  <c r="EU177" i="84" s="1"/>
  <c r="EU183" i="83"/>
  <c r="EU183" i="84" s="1"/>
  <c r="EU133" i="83"/>
  <c r="EV4" i="84"/>
  <c r="EW178" i="83"/>
  <c r="EW178" i="84" s="1"/>
  <c r="EW177" i="83"/>
  <c r="EW177" i="84" s="1"/>
  <c r="EW183" i="83"/>
  <c r="EW183" i="84" s="1"/>
  <c r="EX178" i="83"/>
  <c r="EX178" i="84" s="1"/>
  <c r="EX177" i="83"/>
  <c r="EX177" i="84" s="1"/>
  <c r="EX183" i="83"/>
  <c r="EX183" i="84" s="1"/>
  <c r="EY178" i="83"/>
  <c r="EY178" i="84" s="1"/>
  <c r="EY177" i="83"/>
  <c r="EY177" i="84" s="1"/>
  <c r="EY183" i="83"/>
  <c r="EY183" i="84" s="1"/>
  <c r="FA177" i="83"/>
  <c r="FA177" i="84" s="1"/>
  <c r="FB178" i="83"/>
  <c r="FB178" i="84" s="1"/>
  <c r="FB177" i="83"/>
  <c r="FB177" i="84" s="1"/>
  <c r="FB183" i="83"/>
  <c r="FB183" i="84" s="1"/>
  <c r="FC178" i="83"/>
  <c r="FC178" i="84" s="1"/>
  <c r="FC177" i="83"/>
  <c r="FC177" i="84" s="1"/>
  <c r="FC183" i="83"/>
  <c r="FC183" i="84" s="1"/>
  <c r="FE178" i="83"/>
  <c r="FE178" i="84" s="1"/>
  <c r="FE177" i="83"/>
  <c r="FE177" i="84" s="1"/>
  <c r="FE183" i="83"/>
  <c r="FE183" i="84" s="1"/>
  <c r="FF177" i="83"/>
  <c r="FF177" i="84" s="1"/>
  <c r="FF183" i="83"/>
  <c r="FF183" i="84" s="1"/>
  <c r="FG178" i="83"/>
  <c r="FG178" i="84" s="1"/>
  <c r="FG177" i="83"/>
  <c r="FG177" i="84" s="1"/>
  <c r="FG183" i="83"/>
  <c r="FG183" i="84" s="1"/>
  <c r="FI178" i="83"/>
  <c r="FI178" i="84" s="1"/>
  <c r="FI177" i="83"/>
  <c r="FI177" i="84" s="1"/>
  <c r="FI183" i="83"/>
  <c r="FI183" i="84" s="1"/>
  <c r="FJ178" i="83"/>
  <c r="FJ178" i="84" s="1"/>
  <c r="FJ177" i="83"/>
  <c r="FJ177" i="84" s="1"/>
  <c r="FJ183" i="83"/>
  <c r="FJ183" i="84" s="1"/>
  <c r="FK178" i="83"/>
  <c r="FK178" i="84" s="1"/>
  <c r="FK177" i="83"/>
  <c r="FK177" i="84" s="1"/>
  <c r="FK183" i="83"/>
  <c r="FK183" i="84" s="1"/>
  <c r="FM178" i="83"/>
  <c r="FM178" i="84" s="1"/>
  <c r="FM177" i="83"/>
  <c r="FM177" i="84" s="1"/>
  <c r="FM183" i="83"/>
  <c r="FM183" i="84" s="1"/>
  <c r="FN178" i="83"/>
  <c r="FN178" i="84" s="1"/>
  <c r="FN177" i="83"/>
  <c r="FN177" i="84" s="1"/>
  <c r="FN183" i="83"/>
  <c r="FN183" i="84" s="1"/>
  <c r="FO178" i="83"/>
  <c r="FO178" i="84" s="1"/>
  <c r="FQ178" i="83"/>
  <c r="FQ178" i="84" s="1"/>
  <c r="FQ177" i="83"/>
  <c r="FQ177" i="84" s="1"/>
  <c r="FQ183" i="83"/>
  <c r="FQ183" i="84" s="1"/>
  <c r="FR178" i="83"/>
  <c r="FR178" i="84" s="1"/>
  <c r="FR177" i="83"/>
  <c r="FR177" i="84" s="1"/>
  <c r="FR183" i="83"/>
  <c r="FR183" i="84" s="1"/>
  <c r="FS178" i="83"/>
  <c r="FS178" i="84" s="1"/>
  <c r="FS177" i="83"/>
  <c r="FS177" i="84" s="1"/>
  <c r="FS183" i="83"/>
  <c r="FS183" i="84" s="1"/>
  <c r="FU178" i="83"/>
  <c r="FU178" i="84" s="1"/>
  <c r="FU177" i="83"/>
  <c r="FU177" i="84" s="1"/>
  <c r="FU183" i="83"/>
  <c r="FU183" i="84" s="1"/>
  <c r="FV178" i="83"/>
  <c r="FV178" i="84" s="1"/>
  <c r="FV177" i="83"/>
  <c r="FV177" i="84" s="1"/>
  <c r="FV183" i="83"/>
  <c r="FV183" i="84" s="1"/>
  <c r="FW178" i="83"/>
  <c r="FW178" i="84" s="1"/>
  <c r="FW177" i="83"/>
  <c r="FW177" i="84" s="1"/>
  <c r="FW183" i="83"/>
  <c r="FW183" i="84" s="1"/>
  <c r="FY178" i="83"/>
  <c r="FY178" i="84" s="1"/>
  <c r="FY177" i="83"/>
  <c r="FY177" i="84" s="1"/>
  <c r="FY183" i="83"/>
  <c r="FY183" i="84" s="1"/>
  <c r="FZ178" i="83"/>
  <c r="FZ178" i="84" s="1"/>
  <c r="FZ177" i="83"/>
  <c r="FZ177" i="84" s="1"/>
  <c r="FZ183" i="83"/>
  <c r="FZ183" i="84" s="1"/>
  <c r="GA178" i="83"/>
  <c r="GA178" i="84" s="1"/>
  <c r="GA177" i="83"/>
  <c r="GA177" i="84" s="1"/>
  <c r="GA183" i="83"/>
  <c r="GA183" i="84" s="1"/>
  <c r="GC178" i="83"/>
  <c r="GC178" i="84" s="1"/>
  <c r="GC177" i="83"/>
  <c r="GC177" i="84" s="1"/>
  <c r="GC183" i="83"/>
  <c r="GC183" i="84" s="1"/>
  <c r="GD178" i="83"/>
  <c r="GD178" i="84" s="1"/>
  <c r="GD177" i="83"/>
  <c r="GD177" i="84" s="1"/>
  <c r="GD183" i="83"/>
  <c r="GD183" i="84" s="1"/>
  <c r="GE178" i="83"/>
  <c r="GE178" i="84" s="1"/>
  <c r="GE177" i="83"/>
  <c r="GE177" i="84" s="1"/>
  <c r="GE183" i="83"/>
  <c r="GE183" i="84" s="1"/>
  <c r="GG178" i="83"/>
  <c r="GG178" i="84" s="1"/>
  <c r="GG177" i="83"/>
  <c r="GG177" i="84" s="1"/>
  <c r="GG183" i="83"/>
  <c r="GG183" i="84" s="1"/>
  <c r="GH178" i="83"/>
  <c r="GH178" i="84" s="1"/>
  <c r="GH177" i="83"/>
  <c r="GH177" i="84" s="1"/>
  <c r="GH183" i="83"/>
  <c r="GH183" i="84" s="1"/>
  <c r="GI178" i="83"/>
  <c r="GI178" i="84" s="1"/>
  <c r="GI177" i="83"/>
  <c r="GI177" i="84" s="1"/>
  <c r="GI183" i="83"/>
  <c r="GI183" i="84" s="1"/>
  <c r="GK178" i="83"/>
  <c r="GK178" i="84" s="1"/>
  <c r="GK177" i="83"/>
  <c r="GK177" i="84" s="1"/>
  <c r="GK183" i="83"/>
  <c r="GK183" i="84" s="1"/>
  <c r="GL178" i="83"/>
  <c r="GL178" i="84" s="1"/>
  <c r="GL177" i="83"/>
  <c r="GL177" i="84" s="1"/>
  <c r="GL183" i="83"/>
  <c r="GL183" i="84" s="1"/>
  <c r="GM178" i="83"/>
  <c r="GM178" i="84" s="1"/>
  <c r="GM177" i="83"/>
  <c r="GM177" i="84" s="1"/>
  <c r="GM183" i="83"/>
  <c r="GM183" i="84" s="1"/>
  <c r="GO178" i="83"/>
  <c r="GO178" i="84" s="1"/>
  <c r="GO183" i="83"/>
  <c r="GO183" i="84" s="1"/>
  <c r="GP178" i="83"/>
  <c r="GP178" i="84" s="1"/>
  <c r="GP177" i="83"/>
  <c r="GP177" i="84" s="1"/>
  <c r="GP183" i="83"/>
  <c r="GP183" i="84" s="1"/>
  <c r="GQ178" i="83"/>
  <c r="GQ178" i="84" s="1"/>
  <c r="GQ177" i="83"/>
  <c r="GQ177" i="84" s="1"/>
  <c r="GQ183" i="83"/>
  <c r="GQ183" i="84" s="1"/>
  <c r="GS178" i="83"/>
  <c r="GS178" i="84" s="1"/>
  <c r="GS177" i="83"/>
  <c r="GS177" i="84" s="1"/>
  <c r="GS183" i="83"/>
  <c r="GS183" i="84" s="1"/>
  <c r="GT178" i="83"/>
  <c r="GT178" i="84" s="1"/>
  <c r="GT177" i="83"/>
  <c r="GT177" i="84" s="1"/>
  <c r="GT183" i="83"/>
  <c r="GT183" i="84" s="1"/>
  <c r="GU178" i="83"/>
  <c r="GU178" i="84" s="1"/>
  <c r="GU177" i="83"/>
  <c r="GU177" i="84" s="1"/>
  <c r="GU183" i="83"/>
  <c r="GU183" i="84" s="1"/>
  <c r="DA178" i="83"/>
  <c r="DA178" i="84" s="1"/>
  <c r="DC178" i="83"/>
  <c r="DC178" i="84" s="1"/>
  <c r="EC178" i="83"/>
  <c r="EC178" i="84" s="1"/>
  <c r="ED178" i="83"/>
  <c r="ED178" i="84" s="1"/>
  <c r="EE178" i="83"/>
  <c r="EE178" i="84" s="1"/>
  <c r="C26" i="84"/>
  <c r="C26" i="82"/>
  <c r="B26" i="82"/>
  <c r="C27" i="84"/>
  <c r="C27" i="82"/>
  <c r="B27" i="82"/>
  <c r="C28" i="84"/>
  <c r="C28" i="82"/>
  <c r="B28" i="82"/>
  <c r="C23" i="84"/>
  <c r="I18" i="83"/>
  <c r="I24" i="83" s="1"/>
  <c r="I24" i="84" s="1"/>
  <c r="J18" i="83"/>
  <c r="J29" i="83" s="1"/>
  <c r="J29" i="84" s="1"/>
  <c r="J24" i="83"/>
  <c r="J24" i="84" s="1"/>
  <c r="J25" i="83"/>
  <c r="J25" i="84" s="1"/>
  <c r="J34" i="83"/>
  <c r="J34" i="84" s="1"/>
  <c r="J35" i="83"/>
  <c r="J35" i="84" s="1"/>
  <c r="J36" i="83"/>
  <c r="J36" i="84" s="1"/>
  <c r="J37" i="83"/>
  <c r="J37" i="84" s="1"/>
  <c r="K18" i="83"/>
  <c r="K24" i="83" s="1"/>
  <c r="K24" i="84" s="1"/>
  <c r="K25" i="83"/>
  <c r="K25" i="84" s="1"/>
  <c r="K29" i="83"/>
  <c r="K29" i="84" s="1"/>
  <c r="K33" i="83"/>
  <c r="K33" i="84" s="1"/>
  <c r="K34" i="83"/>
  <c r="K34" i="84" s="1"/>
  <c r="K35" i="83"/>
  <c r="K35" i="84" s="1"/>
  <c r="K36" i="83"/>
  <c r="K36" i="84" s="1"/>
  <c r="K37" i="83"/>
  <c r="K37" i="84" s="1"/>
  <c r="K38" i="83"/>
  <c r="K38" i="84" s="1"/>
  <c r="M24" i="83"/>
  <c r="M24" i="84" s="1"/>
  <c r="O24" i="83"/>
  <c r="O24" i="84" s="1"/>
  <c r="Q24" i="83"/>
  <c r="Q24" i="84" s="1"/>
  <c r="U24" i="83"/>
  <c r="U24" i="84" s="1"/>
  <c r="V24" i="83"/>
  <c r="V24" i="84" s="1"/>
  <c r="W24" i="83"/>
  <c r="W24" i="84" s="1"/>
  <c r="Y24" i="83"/>
  <c r="Y24" i="84" s="1"/>
  <c r="AA24" i="83"/>
  <c r="AA24" i="84" s="1"/>
  <c r="AC24" i="83"/>
  <c r="AC24" i="84" s="1"/>
  <c r="AD24" i="83"/>
  <c r="AD24" i="84" s="1"/>
  <c r="AE24" i="83"/>
  <c r="AE24" i="84" s="1"/>
  <c r="AG24" i="83"/>
  <c r="AG24" i="84" s="1"/>
  <c r="AI24" i="83"/>
  <c r="AI24" i="84" s="1"/>
  <c r="AK24" i="83"/>
  <c r="AK24" i="84" s="1"/>
  <c r="AL24" i="83"/>
  <c r="AL24" i="84" s="1"/>
  <c r="AO24" i="83"/>
  <c r="AO24" i="84" s="1"/>
  <c r="AP24" i="83"/>
  <c r="AP24" i="84" s="1"/>
  <c r="AQ24" i="83"/>
  <c r="AQ24" i="84" s="1"/>
  <c r="AS24" i="83"/>
  <c r="AS24" i="84" s="1"/>
  <c r="AT24" i="83"/>
  <c r="AT24" i="84" s="1"/>
  <c r="AU24" i="83"/>
  <c r="AU24" i="84" s="1"/>
  <c r="AW24" i="83"/>
  <c r="AW24" i="84" s="1"/>
  <c r="AX24" i="83"/>
  <c r="AX24" i="84" s="1"/>
  <c r="AY24" i="83"/>
  <c r="AY24" i="84" s="1"/>
  <c r="BA24" i="83"/>
  <c r="BA24" i="84" s="1"/>
  <c r="BB24" i="83"/>
  <c r="BB24" i="84" s="1"/>
  <c r="BC24" i="83"/>
  <c r="BC24" i="84" s="1"/>
  <c r="BE24" i="83"/>
  <c r="BE24" i="84" s="1"/>
  <c r="BF24" i="83"/>
  <c r="BF24" i="84" s="1"/>
  <c r="BG24" i="83"/>
  <c r="BG24" i="84" s="1"/>
  <c r="BI24" i="83"/>
  <c r="BI24" i="84" s="1"/>
  <c r="BJ24" i="83"/>
  <c r="BJ24" i="84" s="1"/>
  <c r="BK24" i="83"/>
  <c r="BK24" i="84" s="1"/>
  <c r="BM24" i="83"/>
  <c r="BM24" i="84" s="1"/>
  <c r="BN24" i="83"/>
  <c r="BN24" i="84" s="1"/>
  <c r="BO24" i="83"/>
  <c r="BO24" i="84" s="1"/>
  <c r="BQ24" i="83"/>
  <c r="BQ24" i="84" s="1"/>
  <c r="BR24" i="83"/>
  <c r="BR24" i="84" s="1"/>
  <c r="BS24" i="83"/>
  <c r="BS24" i="84" s="1"/>
  <c r="BU24" i="83"/>
  <c r="BU24" i="84" s="1"/>
  <c r="BV24" i="83"/>
  <c r="BV24" i="84" s="1"/>
  <c r="BW24" i="83"/>
  <c r="BW24" i="84" s="1"/>
  <c r="BY24" i="83"/>
  <c r="BY24" i="84" s="1"/>
  <c r="BZ24" i="83"/>
  <c r="BZ24" i="84" s="1"/>
  <c r="CA24" i="83"/>
  <c r="CA24" i="84" s="1"/>
  <c r="CC24" i="83"/>
  <c r="CC24" i="84" s="1"/>
  <c r="CD24" i="83"/>
  <c r="CD24" i="84" s="1"/>
  <c r="CE24" i="83"/>
  <c r="CE24" i="84" s="1"/>
  <c r="CG24" i="83"/>
  <c r="CG24" i="84" s="1"/>
  <c r="CH24" i="83"/>
  <c r="CH24" i="84" s="1"/>
  <c r="CI24" i="83"/>
  <c r="CI24" i="84" s="1"/>
  <c r="CK24" i="83"/>
  <c r="CK24" i="84" s="1"/>
  <c r="CL24" i="83"/>
  <c r="CL24" i="84" s="1"/>
  <c r="CM24" i="83"/>
  <c r="CM24" i="84" s="1"/>
  <c r="CO24" i="83"/>
  <c r="CO24" i="84" s="1"/>
  <c r="CP24" i="83"/>
  <c r="CP24" i="84" s="1"/>
  <c r="CQ24" i="83"/>
  <c r="CQ24" i="84" s="1"/>
  <c r="CS24" i="83"/>
  <c r="CS24" i="84" s="1"/>
  <c r="CT24" i="83"/>
  <c r="CT24" i="84" s="1"/>
  <c r="CU24" i="83"/>
  <c r="CU24" i="84" s="1"/>
  <c r="CW24" i="83"/>
  <c r="CW24" i="84" s="1"/>
  <c r="CX24" i="83"/>
  <c r="CX24" i="84" s="1"/>
  <c r="CY24" i="83"/>
  <c r="CY24" i="84" s="1"/>
  <c r="DA24" i="83"/>
  <c r="DA24" i="84" s="1"/>
  <c r="DA23" i="84" s="1"/>
  <c r="DA185" i="84" s="1"/>
  <c r="DC24" i="83"/>
  <c r="DC24" i="84" s="1"/>
  <c r="DC23" i="84" s="1"/>
  <c r="DC185" i="84" s="1"/>
  <c r="DE24" i="83"/>
  <c r="DE24" i="84" s="1"/>
  <c r="DF24" i="83"/>
  <c r="DF24" i="84" s="1"/>
  <c r="DG24" i="83"/>
  <c r="DG24" i="84" s="1"/>
  <c r="DI24" i="83"/>
  <c r="DI24" i="84" s="1"/>
  <c r="DJ24" i="83"/>
  <c r="DJ24" i="84" s="1"/>
  <c r="DK24" i="83"/>
  <c r="DK24" i="84" s="1"/>
  <c r="DM24" i="83"/>
  <c r="DM24" i="84" s="1"/>
  <c r="DN24" i="83"/>
  <c r="DN24" i="84" s="1"/>
  <c r="DO24" i="83"/>
  <c r="DO24" i="84" s="1"/>
  <c r="DQ24" i="83"/>
  <c r="DQ24" i="84" s="1"/>
  <c r="DR24" i="83"/>
  <c r="DR24" i="84" s="1"/>
  <c r="DS24" i="83"/>
  <c r="DS24" i="84" s="1"/>
  <c r="DU24" i="83"/>
  <c r="DU24" i="84" s="1"/>
  <c r="DV24" i="83"/>
  <c r="DV24" i="84" s="1"/>
  <c r="DW24" i="83"/>
  <c r="DW24" i="84" s="1"/>
  <c r="DY24" i="83"/>
  <c r="DY24" i="84" s="1"/>
  <c r="DZ24" i="83"/>
  <c r="DZ24" i="84" s="1"/>
  <c r="EA24" i="83"/>
  <c r="EA24" i="84" s="1"/>
  <c r="EC24" i="83"/>
  <c r="EC24" i="84" s="1"/>
  <c r="EC23" i="84" s="1"/>
  <c r="ED24" i="83"/>
  <c r="ED24" i="84" s="1"/>
  <c r="ED23" i="84" s="1"/>
  <c r="EE24" i="83"/>
  <c r="EE24" i="84" s="1"/>
  <c r="EE23" i="84" s="1"/>
  <c r="EE185" i="84" s="1"/>
  <c r="EG24" i="83"/>
  <c r="EG24" i="84" s="1"/>
  <c r="EH24" i="83"/>
  <c r="EH24" i="84" s="1"/>
  <c r="EI24" i="83"/>
  <c r="EI24" i="84" s="1"/>
  <c r="EK24" i="83"/>
  <c r="EK24" i="84" s="1"/>
  <c r="EL24" i="83"/>
  <c r="EL24" i="84" s="1"/>
  <c r="EM24" i="83"/>
  <c r="EM24" i="84" s="1"/>
  <c r="EO24" i="83"/>
  <c r="EO24" i="84" s="1"/>
  <c r="EP24" i="83"/>
  <c r="EP24" i="84" s="1"/>
  <c r="ES24" i="83"/>
  <c r="ES24" i="84" s="1"/>
  <c r="ET24" i="83"/>
  <c r="ET24" i="84" s="1"/>
  <c r="EU24" i="83"/>
  <c r="EU24" i="84" s="1"/>
  <c r="EW24" i="83"/>
  <c r="EW24" i="84" s="1"/>
  <c r="EX24" i="83"/>
  <c r="EX24" i="84" s="1"/>
  <c r="EY24" i="83"/>
  <c r="EY24" i="84" s="1"/>
  <c r="FB24" i="83"/>
  <c r="FB24" i="84" s="1"/>
  <c r="FC24" i="83"/>
  <c r="FC24" i="84" s="1"/>
  <c r="FE24" i="83"/>
  <c r="FE24" i="84" s="1"/>
  <c r="FF24" i="83"/>
  <c r="FF24" i="84" s="1"/>
  <c r="FG24" i="83"/>
  <c r="FG24" i="84" s="1"/>
  <c r="FI24" i="83"/>
  <c r="FI24" i="84" s="1"/>
  <c r="FJ24" i="83"/>
  <c r="FJ24" i="84" s="1"/>
  <c r="FK24" i="83"/>
  <c r="FK24" i="84" s="1"/>
  <c r="FM24" i="83"/>
  <c r="FM24" i="84" s="1"/>
  <c r="FN24" i="83"/>
  <c r="FN24" i="84" s="1"/>
  <c r="FO24" i="83"/>
  <c r="FO24" i="84" s="1"/>
  <c r="FQ24" i="83"/>
  <c r="FQ24" i="84" s="1"/>
  <c r="FR24" i="83"/>
  <c r="FR24" i="84" s="1"/>
  <c r="FS24" i="83"/>
  <c r="FS24" i="84" s="1"/>
  <c r="FU24" i="83"/>
  <c r="FU24" i="84" s="1"/>
  <c r="FV24" i="83"/>
  <c r="FV24" i="84" s="1"/>
  <c r="FW24" i="83"/>
  <c r="FW24" i="84" s="1"/>
  <c r="FY24" i="83"/>
  <c r="FY24" i="84" s="1"/>
  <c r="FZ24" i="83"/>
  <c r="FZ24" i="84" s="1"/>
  <c r="GA24" i="83"/>
  <c r="GA24" i="84" s="1"/>
  <c r="GC24" i="83"/>
  <c r="GC24" i="84" s="1"/>
  <c r="GD24" i="83"/>
  <c r="GD24" i="84" s="1"/>
  <c r="GE24" i="83"/>
  <c r="GE24" i="84" s="1"/>
  <c r="GG24" i="83"/>
  <c r="GG24" i="84" s="1"/>
  <c r="GH24" i="83"/>
  <c r="GH24" i="84" s="1"/>
  <c r="GI24" i="83"/>
  <c r="GI24" i="84" s="1"/>
  <c r="GK24" i="83"/>
  <c r="GK24" i="84" s="1"/>
  <c r="GL24" i="83"/>
  <c r="GL24" i="84" s="1"/>
  <c r="GM24" i="83"/>
  <c r="GM24" i="84" s="1"/>
  <c r="GO24" i="83"/>
  <c r="GO24" i="84" s="1"/>
  <c r="GP24" i="83"/>
  <c r="GP24" i="84" s="1"/>
  <c r="GQ24" i="83"/>
  <c r="GQ24" i="84" s="1"/>
  <c r="GS24" i="83"/>
  <c r="GS24" i="84" s="1"/>
  <c r="GT24" i="83"/>
  <c r="GT24" i="84" s="1"/>
  <c r="GU24" i="83"/>
  <c r="GU24" i="84" s="1"/>
  <c r="GW24" i="83"/>
  <c r="GW24" i="84" s="1"/>
  <c r="GW23" i="84" s="1"/>
  <c r="GW185" i="84" s="1"/>
  <c r="GX24" i="83"/>
  <c r="GX24" i="84" s="1"/>
  <c r="GX23" i="84" s="1"/>
  <c r="GY24" i="83"/>
  <c r="GY24" i="84" s="1"/>
  <c r="GY23" i="84" s="1"/>
  <c r="J26" i="83"/>
  <c r="J26" i="84" s="1"/>
  <c r="K26" i="83"/>
  <c r="K26" i="84" s="1"/>
  <c r="M26" i="83"/>
  <c r="M26" i="84" s="1"/>
  <c r="O26" i="83"/>
  <c r="O26" i="84" s="1"/>
  <c r="Q26" i="83"/>
  <c r="Q26" i="84" s="1"/>
  <c r="R26" i="83"/>
  <c r="R26" i="84" s="1"/>
  <c r="U26" i="83"/>
  <c r="U26" i="84" s="1"/>
  <c r="V26" i="83"/>
  <c r="V26" i="84" s="1"/>
  <c r="W26" i="83"/>
  <c r="W26" i="84" s="1"/>
  <c r="Y26" i="83"/>
  <c r="Y26" i="84" s="1"/>
  <c r="Z26" i="83"/>
  <c r="Z26" i="84" s="1"/>
  <c r="AA26" i="83"/>
  <c r="AA26" i="84" s="1"/>
  <c r="AC26" i="83"/>
  <c r="AC26" i="84" s="1"/>
  <c r="AD26" i="83"/>
  <c r="AD26" i="84" s="1"/>
  <c r="AE26" i="83"/>
  <c r="AE26" i="84" s="1"/>
  <c r="AH26" i="83"/>
  <c r="AH26" i="84" s="1"/>
  <c r="AI26" i="83"/>
  <c r="AI26" i="84" s="1"/>
  <c r="AK26" i="83"/>
  <c r="AK26" i="84" s="1"/>
  <c r="AO26" i="83"/>
  <c r="AO26" i="84" s="1"/>
  <c r="AP26" i="83"/>
  <c r="AP26" i="84" s="1"/>
  <c r="AQ26" i="83"/>
  <c r="AQ26" i="84" s="1"/>
  <c r="AS26" i="83"/>
  <c r="AS26" i="84" s="1"/>
  <c r="AT26" i="83"/>
  <c r="AT26" i="84" s="1"/>
  <c r="AU26" i="83"/>
  <c r="AU26" i="84" s="1"/>
  <c r="AX26" i="83"/>
  <c r="AX26" i="84" s="1"/>
  <c r="AY26" i="83"/>
  <c r="AY26" i="84" s="1"/>
  <c r="BA26" i="83"/>
  <c r="BA26" i="84" s="1"/>
  <c r="BB26" i="83"/>
  <c r="BB26" i="84" s="1"/>
  <c r="BC26" i="83"/>
  <c r="BC26" i="84" s="1"/>
  <c r="BE26" i="83"/>
  <c r="BE26" i="84" s="1"/>
  <c r="BF26" i="83"/>
  <c r="BF26" i="84" s="1"/>
  <c r="BG26" i="83"/>
  <c r="BG26" i="84" s="1"/>
  <c r="BI26" i="83"/>
  <c r="BI26" i="84" s="1"/>
  <c r="BJ26" i="83"/>
  <c r="BJ26" i="84" s="1"/>
  <c r="BK26" i="83"/>
  <c r="BK26" i="84" s="1"/>
  <c r="BM26" i="83"/>
  <c r="BM26" i="84" s="1"/>
  <c r="BN26" i="83"/>
  <c r="BN26" i="84" s="1"/>
  <c r="BO26" i="83"/>
  <c r="BO26" i="84" s="1"/>
  <c r="BQ26" i="83"/>
  <c r="BQ26" i="84" s="1"/>
  <c r="BR26" i="83"/>
  <c r="BR26" i="84" s="1"/>
  <c r="BS26" i="83"/>
  <c r="BS26" i="84" s="1"/>
  <c r="BU26" i="83"/>
  <c r="BU26" i="84" s="1"/>
  <c r="BV26" i="83"/>
  <c r="BV26" i="84" s="1"/>
  <c r="BW26" i="83"/>
  <c r="BW26" i="84" s="1"/>
  <c r="BY26" i="83"/>
  <c r="BY26" i="84" s="1"/>
  <c r="BZ26" i="83"/>
  <c r="BZ26" i="84" s="1"/>
  <c r="CA26" i="83"/>
  <c r="CA26" i="84" s="1"/>
  <c r="CC26" i="83"/>
  <c r="CC26" i="84" s="1"/>
  <c r="CD26" i="83"/>
  <c r="CD26" i="84" s="1"/>
  <c r="CE26" i="83"/>
  <c r="CE26" i="84" s="1"/>
  <c r="CG26" i="83"/>
  <c r="CG26" i="84" s="1"/>
  <c r="CH26" i="83"/>
  <c r="CH26" i="84" s="1"/>
  <c r="CI26" i="83"/>
  <c r="CI26" i="84" s="1"/>
  <c r="CK26" i="83"/>
  <c r="CK26" i="84" s="1"/>
  <c r="CL26" i="83"/>
  <c r="CL26" i="84" s="1"/>
  <c r="CM26" i="83"/>
  <c r="CM26" i="84" s="1"/>
  <c r="CO26" i="83"/>
  <c r="CO26" i="84" s="1"/>
  <c r="CP26" i="83"/>
  <c r="CP26" i="84" s="1"/>
  <c r="CQ26" i="83"/>
  <c r="CQ26" i="84" s="1"/>
  <c r="CS26" i="83"/>
  <c r="CS26" i="84" s="1"/>
  <c r="CT26" i="83"/>
  <c r="CT26" i="84" s="1"/>
  <c r="CU26" i="83"/>
  <c r="CU26" i="84" s="1"/>
  <c r="CW26" i="83"/>
  <c r="CW26" i="84" s="1"/>
  <c r="CX26" i="83"/>
  <c r="CX26" i="84" s="1"/>
  <c r="CY26" i="83"/>
  <c r="CY26" i="84" s="1"/>
  <c r="DA26" i="83"/>
  <c r="DA26" i="84" s="1"/>
  <c r="DB26" i="83"/>
  <c r="DB26" i="84" s="1"/>
  <c r="DC26" i="83"/>
  <c r="DC26" i="84" s="1"/>
  <c r="DE26" i="83"/>
  <c r="DE26" i="84" s="1"/>
  <c r="DF26" i="83"/>
  <c r="DF26" i="84" s="1"/>
  <c r="DG26" i="83"/>
  <c r="DG26" i="84" s="1"/>
  <c r="DI26" i="83"/>
  <c r="DI26" i="84" s="1"/>
  <c r="DJ26" i="83"/>
  <c r="DJ26" i="84" s="1"/>
  <c r="DK26" i="83"/>
  <c r="DK26" i="84" s="1"/>
  <c r="DM26" i="83"/>
  <c r="DM26" i="84" s="1"/>
  <c r="DN26" i="83"/>
  <c r="DN26" i="84" s="1"/>
  <c r="DO26" i="83"/>
  <c r="DO26" i="84" s="1"/>
  <c r="DQ26" i="83"/>
  <c r="DQ26" i="84" s="1"/>
  <c r="DR26" i="83"/>
  <c r="DR26" i="84" s="1"/>
  <c r="DS26" i="83"/>
  <c r="DS26" i="84" s="1"/>
  <c r="DU26" i="83"/>
  <c r="DU26" i="84" s="1"/>
  <c r="DV26" i="83"/>
  <c r="DV26" i="84" s="1"/>
  <c r="DW26" i="83"/>
  <c r="DW26" i="84" s="1"/>
  <c r="DY26" i="83"/>
  <c r="DY26" i="84" s="1"/>
  <c r="DZ26" i="83"/>
  <c r="DZ26" i="84" s="1"/>
  <c r="EA26" i="83"/>
  <c r="EA26" i="84" s="1"/>
  <c r="EC26" i="83"/>
  <c r="EC26" i="84" s="1"/>
  <c r="ED26" i="83"/>
  <c r="ED26" i="84" s="1"/>
  <c r="EE26" i="83"/>
  <c r="EE26" i="84" s="1"/>
  <c r="EG26" i="83"/>
  <c r="EG26" i="84" s="1"/>
  <c r="EH26" i="83"/>
  <c r="EH26" i="84" s="1"/>
  <c r="EI26" i="83"/>
  <c r="EI26" i="84" s="1"/>
  <c r="EK26" i="83"/>
  <c r="EK26" i="84" s="1"/>
  <c r="EL26" i="83"/>
  <c r="EL26" i="84" s="1"/>
  <c r="EM26" i="83"/>
  <c r="EM26" i="84" s="1"/>
  <c r="EO26" i="83"/>
  <c r="EO26" i="84" s="1"/>
  <c r="EP26" i="83"/>
  <c r="EP26" i="84" s="1"/>
  <c r="ES26" i="83"/>
  <c r="ES26" i="84" s="1"/>
  <c r="ET26" i="83"/>
  <c r="ET26" i="84" s="1"/>
  <c r="EU26" i="83"/>
  <c r="EU26" i="84" s="1"/>
  <c r="EW26" i="83"/>
  <c r="EW26" i="84" s="1"/>
  <c r="EX26" i="83"/>
  <c r="EX26" i="84" s="1"/>
  <c r="EY26" i="83"/>
  <c r="EY26" i="84" s="1"/>
  <c r="FB26" i="83"/>
  <c r="FB26" i="84" s="1"/>
  <c r="FC26" i="83"/>
  <c r="FC26" i="84" s="1"/>
  <c r="FE26" i="83"/>
  <c r="FE26" i="84" s="1"/>
  <c r="FF26" i="83"/>
  <c r="FF26" i="84" s="1"/>
  <c r="FG26" i="83"/>
  <c r="FG26" i="84" s="1"/>
  <c r="FI26" i="83"/>
  <c r="FI26" i="84" s="1"/>
  <c r="FJ26" i="83"/>
  <c r="FJ26" i="84" s="1"/>
  <c r="FK26" i="83"/>
  <c r="FK26" i="84" s="1"/>
  <c r="FM26" i="83"/>
  <c r="FM26" i="84" s="1"/>
  <c r="FN26" i="83"/>
  <c r="FN26" i="84" s="1"/>
  <c r="FO26" i="83"/>
  <c r="FO26" i="84" s="1"/>
  <c r="FQ26" i="83"/>
  <c r="FQ26" i="84" s="1"/>
  <c r="FR26" i="83"/>
  <c r="FR26" i="84" s="1"/>
  <c r="FS26" i="83"/>
  <c r="FS26" i="84" s="1"/>
  <c r="FU26" i="83"/>
  <c r="FU26" i="84" s="1"/>
  <c r="FV26" i="83"/>
  <c r="FV26" i="84" s="1"/>
  <c r="FW26" i="83"/>
  <c r="FW26" i="84" s="1"/>
  <c r="FY26" i="83"/>
  <c r="FY26" i="84" s="1"/>
  <c r="FZ26" i="83"/>
  <c r="FZ26" i="84" s="1"/>
  <c r="GA26" i="83"/>
  <c r="GA26" i="84" s="1"/>
  <c r="GC26" i="83"/>
  <c r="GC26" i="84" s="1"/>
  <c r="GD26" i="83"/>
  <c r="GD26" i="84" s="1"/>
  <c r="GE26" i="83"/>
  <c r="GE26" i="84" s="1"/>
  <c r="GG26" i="83"/>
  <c r="GG26" i="84" s="1"/>
  <c r="GH26" i="83"/>
  <c r="GH26" i="84" s="1"/>
  <c r="GI26" i="83"/>
  <c r="GI26" i="84" s="1"/>
  <c r="GK26" i="83"/>
  <c r="GK26" i="84" s="1"/>
  <c r="GL26" i="83"/>
  <c r="GL26" i="84" s="1"/>
  <c r="GM26" i="83"/>
  <c r="GM26" i="84" s="1"/>
  <c r="GO26" i="83"/>
  <c r="GO26" i="84" s="1"/>
  <c r="GP26" i="83"/>
  <c r="GP26" i="84" s="1"/>
  <c r="GQ26" i="83"/>
  <c r="GQ26" i="84" s="1"/>
  <c r="GS26" i="83"/>
  <c r="GS26" i="84" s="1"/>
  <c r="GT26" i="83"/>
  <c r="GT26" i="84" s="1"/>
  <c r="GU26" i="83"/>
  <c r="GU26" i="84" s="1"/>
  <c r="GW26" i="83"/>
  <c r="GW26" i="84" s="1"/>
  <c r="GX26" i="83"/>
  <c r="GX26" i="84" s="1"/>
  <c r="GY26" i="83"/>
  <c r="GY26" i="84" s="1"/>
  <c r="K27" i="83"/>
  <c r="K27" i="84" s="1"/>
  <c r="M27" i="83"/>
  <c r="M27" i="84" s="1"/>
  <c r="O27" i="83"/>
  <c r="O27" i="84" s="1"/>
  <c r="Q27" i="83"/>
  <c r="Q27" i="84" s="1"/>
  <c r="U27" i="83"/>
  <c r="U27" i="84" s="1"/>
  <c r="V27" i="83"/>
  <c r="V27" i="84" s="1"/>
  <c r="W27" i="83"/>
  <c r="W27" i="84" s="1"/>
  <c r="Y27" i="83"/>
  <c r="Y27" i="84" s="1"/>
  <c r="AA27" i="83"/>
  <c r="AA27" i="84" s="1"/>
  <c r="AC27" i="83"/>
  <c r="AC27" i="84" s="1"/>
  <c r="AD27" i="83"/>
  <c r="AD27" i="84" s="1"/>
  <c r="AE27" i="83"/>
  <c r="AE27" i="84" s="1"/>
  <c r="AG27" i="83"/>
  <c r="AG27" i="84" s="1"/>
  <c r="AI27" i="83"/>
  <c r="AI27" i="84" s="1"/>
  <c r="AK27" i="83"/>
  <c r="AK27" i="84" s="1"/>
  <c r="AL27" i="83"/>
  <c r="AL27" i="84" s="1"/>
  <c r="AO27" i="83"/>
  <c r="AO27" i="84" s="1"/>
  <c r="AP27" i="83"/>
  <c r="AP27" i="84" s="1"/>
  <c r="AQ27" i="83"/>
  <c r="AQ27" i="84" s="1"/>
  <c r="AS27" i="83"/>
  <c r="AS27" i="84" s="1"/>
  <c r="AT27" i="83"/>
  <c r="AT27" i="84" s="1"/>
  <c r="AU27" i="83"/>
  <c r="AU27" i="84" s="1"/>
  <c r="AW27" i="83"/>
  <c r="AW27" i="84" s="1"/>
  <c r="AX27" i="83"/>
  <c r="AX27" i="84" s="1"/>
  <c r="AY27" i="83"/>
  <c r="AY27" i="84" s="1"/>
  <c r="BA27" i="83"/>
  <c r="BA27" i="84" s="1"/>
  <c r="BB27" i="83"/>
  <c r="BB27" i="84" s="1"/>
  <c r="BC27" i="83"/>
  <c r="BC27" i="84" s="1"/>
  <c r="BE27" i="83"/>
  <c r="BE27" i="84" s="1"/>
  <c r="BF27" i="83"/>
  <c r="BF27" i="84" s="1"/>
  <c r="BG27" i="83"/>
  <c r="BG27" i="84" s="1"/>
  <c r="BI27" i="83"/>
  <c r="BI27" i="84" s="1"/>
  <c r="BJ27" i="83"/>
  <c r="BJ27" i="84" s="1"/>
  <c r="BK27" i="83"/>
  <c r="BK27" i="84" s="1"/>
  <c r="BM27" i="83"/>
  <c r="BM27" i="84" s="1"/>
  <c r="BN27" i="83"/>
  <c r="BN27" i="84" s="1"/>
  <c r="BO27" i="83"/>
  <c r="BO27" i="84" s="1"/>
  <c r="BQ27" i="83"/>
  <c r="BQ27" i="84" s="1"/>
  <c r="BR27" i="83"/>
  <c r="BR27" i="84" s="1"/>
  <c r="BS27" i="83"/>
  <c r="BS27" i="84" s="1"/>
  <c r="BU27" i="83"/>
  <c r="BU27" i="84" s="1"/>
  <c r="BV27" i="83"/>
  <c r="BV27" i="84" s="1"/>
  <c r="BW27" i="83"/>
  <c r="BW27" i="84" s="1"/>
  <c r="BY27" i="83"/>
  <c r="BY27" i="84" s="1"/>
  <c r="BZ27" i="83"/>
  <c r="BZ27" i="84" s="1"/>
  <c r="CA27" i="83"/>
  <c r="CA27" i="84" s="1"/>
  <c r="CC27" i="83"/>
  <c r="CC27" i="84" s="1"/>
  <c r="CD27" i="83"/>
  <c r="CD27" i="84" s="1"/>
  <c r="CE27" i="83"/>
  <c r="CE27" i="84" s="1"/>
  <c r="CG27" i="83"/>
  <c r="CG27" i="84" s="1"/>
  <c r="CH27" i="83"/>
  <c r="CH27" i="84" s="1"/>
  <c r="CI27" i="83"/>
  <c r="CI27" i="84" s="1"/>
  <c r="CK27" i="83"/>
  <c r="CK27" i="84" s="1"/>
  <c r="CL27" i="83"/>
  <c r="CL27" i="84" s="1"/>
  <c r="CM27" i="83"/>
  <c r="CM27" i="84" s="1"/>
  <c r="CO27" i="83"/>
  <c r="CO27" i="84" s="1"/>
  <c r="CP27" i="83"/>
  <c r="CP27" i="84" s="1"/>
  <c r="CQ27" i="83"/>
  <c r="CQ27" i="84" s="1"/>
  <c r="CS27" i="83"/>
  <c r="CS27" i="84" s="1"/>
  <c r="CT27" i="83"/>
  <c r="CT27" i="84" s="1"/>
  <c r="CU27" i="83"/>
  <c r="CU27" i="84" s="1"/>
  <c r="CW27" i="83"/>
  <c r="CW27" i="84" s="1"/>
  <c r="CX27" i="83"/>
  <c r="CX27" i="84" s="1"/>
  <c r="CY27" i="83"/>
  <c r="CY27" i="84" s="1"/>
  <c r="DA27" i="83"/>
  <c r="DA27" i="84" s="1"/>
  <c r="DB27" i="83"/>
  <c r="DB27" i="84" s="1"/>
  <c r="DC27" i="83"/>
  <c r="DC27" i="84" s="1"/>
  <c r="DE27" i="83"/>
  <c r="DE27" i="84" s="1"/>
  <c r="DF27" i="83"/>
  <c r="DF27" i="84" s="1"/>
  <c r="DG27" i="83"/>
  <c r="DG27" i="84" s="1"/>
  <c r="DI27" i="83"/>
  <c r="DI27" i="84" s="1"/>
  <c r="DJ27" i="83"/>
  <c r="DJ27" i="84" s="1"/>
  <c r="DK27" i="83"/>
  <c r="DK27" i="84" s="1"/>
  <c r="DM27" i="83"/>
  <c r="DM27" i="84" s="1"/>
  <c r="DN27" i="83"/>
  <c r="DN27" i="84" s="1"/>
  <c r="DO27" i="83"/>
  <c r="DO27" i="84" s="1"/>
  <c r="DQ27" i="83"/>
  <c r="DQ27" i="84" s="1"/>
  <c r="DR27" i="83"/>
  <c r="DR27" i="84" s="1"/>
  <c r="DS27" i="83"/>
  <c r="DS27" i="84" s="1"/>
  <c r="DU27" i="83"/>
  <c r="DU27" i="84" s="1"/>
  <c r="DV27" i="83"/>
  <c r="DV27" i="84" s="1"/>
  <c r="DW27" i="83"/>
  <c r="DW27" i="84" s="1"/>
  <c r="DY27" i="83"/>
  <c r="DY27" i="84" s="1"/>
  <c r="DZ27" i="83"/>
  <c r="DZ27" i="84" s="1"/>
  <c r="EA27" i="83"/>
  <c r="EA27" i="84" s="1"/>
  <c r="EC27" i="83"/>
  <c r="EC27" i="84" s="1"/>
  <c r="ED27" i="83"/>
  <c r="ED27" i="84" s="1"/>
  <c r="EE27" i="83"/>
  <c r="EE27" i="84" s="1"/>
  <c r="EG27" i="83"/>
  <c r="EG27" i="84" s="1"/>
  <c r="EH27" i="83"/>
  <c r="EH27" i="84" s="1"/>
  <c r="EI27" i="83"/>
  <c r="EI27" i="84" s="1"/>
  <c r="EK27" i="83"/>
  <c r="EK27" i="84" s="1"/>
  <c r="EL27" i="83"/>
  <c r="EL27" i="84" s="1"/>
  <c r="EM27" i="83"/>
  <c r="EM27" i="84" s="1"/>
  <c r="EO27" i="83"/>
  <c r="EO27" i="84" s="1"/>
  <c r="EP27" i="83"/>
  <c r="EP27" i="84" s="1"/>
  <c r="ES27" i="83"/>
  <c r="ES27" i="84" s="1"/>
  <c r="ET27" i="83"/>
  <c r="ET27" i="84" s="1"/>
  <c r="EU27" i="83"/>
  <c r="EU27" i="84" s="1"/>
  <c r="EW27" i="83"/>
  <c r="EW27" i="84" s="1"/>
  <c r="EX27" i="83"/>
  <c r="EX27" i="84" s="1"/>
  <c r="EY27" i="83"/>
  <c r="EY27" i="84" s="1"/>
  <c r="FB27" i="83"/>
  <c r="FB27" i="84" s="1"/>
  <c r="FC27" i="83"/>
  <c r="FC27" i="84" s="1"/>
  <c r="FE27" i="83"/>
  <c r="FE27" i="84" s="1"/>
  <c r="FF27" i="83"/>
  <c r="FF27" i="84" s="1"/>
  <c r="FG27" i="83"/>
  <c r="FG27" i="84" s="1"/>
  <c r="FI27" i="83"/>
  <c r="FI27" i="84" s="1"/>
  <c r="FJ27" i="83"/>
  <c r="FJ27" i="84" s="1"/>
  <c r="FK27" i="83"/>
  <c r="FK27" i="84" s="1"/>
  <c r="FM27" i="83"/>
  <c r="FM27" i="84" s="1"/>
  <c r="FN27" i="83"/>
  <c r="FN27" i="84" s="1"/>
  <c r="FO27" i="83"/>
  <c r="FO27" i="84" s="1"/>
  <c r="FQ27" i="83"/>
  <c r="FQ27" i="84" s="1"/>
  <c r="FR27" i="83"/>
  <c r="FR27" i="84" s="1"/>
  <c r="FS27" i="83"/>
  <c r="FS27" i="84" s="1"/>
  <c r="FU27" i="83"/>
  <c r="FU27" i="84" s="1"/>
  <c r="FV27" i="83"/>
  <c r="FV27" i="84" s="1"/>
  <c r="FW27" i="83"/>
  <c r="FW27" i="84" s="1"/>
  <c r="FY27" i="83"/>
  <c r="FY27" i="84" s="1"/>
  <c r="FZ27" i="83"/>
  <c r="FZ27" i="84" s="1"/>
  <c r="GA27" i="83"/>
  <c r="GA27" i="84" s="1"/>
  <c r="GC27" i="83"/>
  <c r="GC27" i="84" s="1"/>
  <c r="GD27" i="83"/>
  <c r="GD27" i="84" s="1"/>
  <c r="GE27" i="83"/>
  <c r="GE27" i="84" s="1"/>
  <c r="GG27" i="83"/>
  <c r="GG27" i="84" s="1"/>
  <c r="GH27" i="83"/>
  <c r="GH27" i="84" s="1"/>
  <c r="GI27" i="83"/>
  <c r="GI27" i="84" s="1"/>
  <c r="GK27" i="83"/>
  <c r="GK27" i="84" s="1"/>
  <c r="GL27" i="83"/>
  <c r="GL27" i="84" s="1"/>
  <c r="GM27" i="83"/>
  <c r="GM27" i="84" s="1"/>
  <c r="GO27" i="83"/>
  <c r="GO27" i="84" s="1"/>
  <c r="GP27" i="83"/>
  <c r="GP27" i="84" s="1"/>
  <c r="GQ27" i="83"/>
  <c r="GQ27" i="84" s="1"/>
  <c r="GS27" i="83"/>
  <c r="GS27" i="84" s="1"/>
  <c r="GT27" i="83"/>
  <c r="GT27" i="84" s="1"/>
  <c r="GU27" i="83"/>
  <c r="GU27" i="84" s="1"/>
  <c r="GW27" i="83"/>
  <c r="GW27" i="84" s="1"/>
  <c r="GX27" i="83"/>
  <c r="GX27" i="84" s="1"/>
  <c r="GY27" i="83"/>
  <c r="GY27" i="84" s="1"/>
  <c r="J28" i="83"/>
  <c r="J28" i="84" s="1"/>
  <c r="K28" i="83"/>
  <c r="K28" i="84" s="1"/>
  <c r="M28" i="83"/>
  <c r="M28" i="84" s="1"/>
  <c r="O28" i="83"/>
  <c r="O28" i="84" s="1"/>
  <c r="Q28" i="83"/>
  <c r="Q28" i="84" s="1"/>
  <c r="R28" i="83"/>
  <c r="R28" i="84" s="1"/>
  <c r="U28" i="83"/>
  <c r="U28" i="84" s="1"/>
  <c r="V28" i="83"/>
  <c r="V28" i="84" s="1"/>
  <c r="W28" i="83"/>
  <c r="W28" i="84" s="1"/>
  <c r="Y28" i="83"/>
  <c r="Y28" i="84" s="1"/>
  <c r="AA28" i="83"/>
  <c r="AA28" i="84" s="1"/>
  <c r="AC28" i="83"/>
  <c r="AC28" i="84" s="1"/>
  <c r="AD28" i="83"/>
  <c r="AD28" i="84" s="1"/>
  <c r="AE28" i="83"/>
  <c r="AE28" i="84" s="1"/>
  <c r="AI28" i="83"/>
  <c r="AI28" i="84" s="1"/>
  <c r="AK28" i="83"/>
  <c r="AK28" i="84" s="1"/>
  <c r="AL28" i="83"/>
  <c r="AL28" i="84" s="1"/>
  <c r="AO28" i="83"/>
  <c r="AO28" i="84" s="1"/>
  <c r="AP28" i="83"/>
  <c r="AP28" i="84" s="1"/>
  <c r="AQ28" i="83"/>
  <c r="AQ28" i="84" s="1"/>
  <c r="AS28" i="83"/>
  <c r="AS28" i="84" s="1"/>
  <c r="AT28" i="83"/>
  <c r="AT28" i="84" s="1"/>
  <c r="AU28" i="83"/>
  <c r="AU28" i="84" s="1"/>
  <c r="AX28" i="83"/>
  <c r="AX28" i="84" s="1"/>
  <c r="AY28" i="83"/>
  <c r="AY28" i="84" s="1"/>
  <c r="BA28" i="83"/>
  <c r="BA28" i="84" s="1"/>
  <c r="BB28" i="83"/>
  <c r="BB28" i="84" s="1"/>
  <c r="BC28" i="83"/>
  <c r="BC28" i="84" s="1"/>
  <c r="BE28" i="83"/>
  <c r="BE28" i="84" s="1"/>
  <c r="BF28" i="83"/>
  <c r="BF28" i="84" s="1"/>
  <c r="BG28" i="83"/>
  <c r="BG28" i="84" s="1"/>
  <c r="BI28" i="83"/>
  <c r="BI28" i="84" s="1"/>
  <c r="BJ28" i="83"/>
  <c r="BJ28" i="84" s="1"/>
  <c r="BK28" i="83"/>
  <c r="BK28" i="84" s="1"/>
  <c r="BM28" i="83"/>
  <c r="BM28" i="84" s="1"/>
  <c r="BN28" i="83"/>
  <c r="BN28" i="84" s="1"/>
  <c r="BO28" i="83"/>
  <c r="BO28" i="84" s="1"/>
  <c r="BQ28" i="83"/>
  <c r="BQ28" i="84" s="1"/>
  <c r="BR28" i="83"/>
  <c r="BR28" i="84" s="1"/>
  <c r="BS28" i="83"/>
  <c r="BS28" i="84" s="1"/>
  <c r="BU28" i="83"/>
  <c r="BU28" i="84" s="1"/>
  <c r="BV28" i="83"/>
  <c r="BV28" i="84" s="1"/>
  <c r="BW28" i="83"/>
  <c r="BW28" i="84" s="1"/>
  <c r="BY28" i="83"/>
  <c r="BY28" i="84" s="1"/>
  <c r="BZ28" i="83"/>
  <c r="BZ28" i="84" s="1"/>
  <c r="CA28" i="83"/>
  <c r="CA28" i="84" s="1"/>
  <c r="CC28" i="83"/>
  <c r="CC28" i="84" s="1"/>
  <c r="CD28" i="83"/>
  <c r="CD28" i="84" s="1"/>
  <c r="CE28" i="83"/>
  <c r="CE28" i="84" s="1"/>
  <c r="CG28" i="83"/>
  <c r="CG28" i="84" s="1"/>
  <c r="CH28" i="83"/>
  <c r="CH28" i="84" s="1"/>
  <c r="CI28" i="83"/>
  <c r="CI28" i="84" s="1"/>
  <c r="CK28" i="83"/>
  <c r="CK28" i="84" s="1"/>
  <c r="CL28" i="83"/>
  <c r="CL28" i="84" s="1"/>
  <c r="CM28" i="83"/>
  <c r="CM28" i="84" s="1"/>
  <c r="CO28" i="83"/>
  <c r="CO28" i="84" s="1"/>
  <c r="CP28" i="83"/>
  <c r="CP28" i="84" s="1"/>
  <c r="CQ28" i="83"/>
  <c r="CQ28" i="84" s="1"/>
  <c r="CS28" i="83"/>
  <c r="CS28" i="84" s="1"/>
  <c r="CT28" i="83"/>
  <c r="CT28" i="84" s="1"/>
  <c r="CU28" i="83"/>
  <c r="CU28" i="84" s="1"/>
  <c r="CW28" i="83"/>
  <c r="CW28" i="84" s="1"/>
  <c r="CX28" i="83"/>
  <c r="CX28" i="84" s="1"/>
  <c r="CY28" i="83"/>
  <c r="CY28" i="84" s="1"/>
  <c r="DA28" i="83"/>
  <c r="DA28" i="84" s="1"/>
  <c r="DC28" i="83"/>
  <c r="DC28" i="84" s="1"/>
  <c r="DE28" i="83"/>
  <c r="DE28" i="84" s="1"/>
  <c r="DF28" i="83"/>
  <c r="DF28" i="84" s="1"/>
  <c r="DG28" i="83"/>
  <c r="DG28" i="84" s="1"/>
  <c r="DI28" i="83"/>
  <c r="DI28" i="84" s="1"/>
  <c r="DJ28" i="83"/>
  <c r="DJ28" i="84" s="1"/>
  <c r="DK28" i="83"/>
  <c r="DK28" i="84" s="1"/>
  <c r="DM28" i="83"/>
  <c r="DM28" i="84" s="1"/>
  <c r="DN28" i="83"/>
  <c r="DN28" i="84" s="1"/>
  <c r="DO28" i="83"/>
  <c r="DO28" i="84" s="1"/>
  <c r="DQ28" i="83"/>
  <c r="DQ28" i="84" s="1"/>
  <c r="DR28" i="83"/>
  <c r="DR28" i="84" s="1"/>
  <c r="DS28" i="83"/>
  <c r="DS28" i="84" s="1"/>
  <c r="DU28" i="83"/>
  <c r="DU28" i="84" s="1"/>
  <c r="DV28" i="83"/>
  <c r="DV28" i="84" s="1"/>
  <c r="DW28" i="83"/>
  <c r="DW28" i="84" s="1"/>
  <c r="DY28" i="83"/>
  <c r="DY28" i="84" s="1"/>
  <c r="DZ28" i="83"/>
  <c r="DZ28" i="84" s="1"/>
  <c r="EA28" i="83"/>
  <c r="EA28" i="84" s="1"/>
  <c r="EC28" i="83"/>
  <c r="EC28" i="84" s="1"/>
  <c r="ED28" i="83"/>
  <c r="ED28" i="84" s="1"/>
  <c r="EE28" i="83"/>
  <c r="EE28" i="84" s="1"/>
  <c r="EG28" i="83"/>
  <c r="EG28" i="84" s="1"/>
  <c r="EH28" i="83"/>
  <c r="EH28" i="84" s="1"/>
  <c r="EI28" i="83"/>
  <c r="EI28" i="84" s="1"/>
  <c r="EK28" i="83"/>
  <c r="EK28" i="84" s="1"/>
  <c r="EL28" i="83"/>
  <c r="EL28" i="84" s="1"/>
  <c r="EM28" i="83"/>
  <c r="EM28" i="84" s="1"/>
  <c r="EO28" i="83"/>
  <c r="EO28" i="84" s="1"/>
  <c r="EP28" i="83"/>
  <c r="EP28" i="84" s="1"/>
  <c r="ES28" i="83"/>
  <c r="ES28" i="84" s="1"/>
  <c r="ET28" i="83"/>
  <c r="ET28" i="84" s="1"/>
  <c r="EU28" i="83"/>
  <c r="EU28" i="84" s="1"/>
  <c r="EW28" i="83"/>
  <c r="EW28" i="84" s="1"/>
  <c r="EX28" i="83"/>
  <c r="EX28" i="84" s="1"/>
  <c r="EY28" i="83"/>
  <c r="EY28" i="84" s="1"/>
  <c r="FB28" i="83"/>
  <c r="FB28" i="84" s="1"/>
  <c r="FC28" i="83"/>
  <c r="FC28" i="84" s="1"/>
  <c r="FE28" i="83"/>
  <c r="FE28" i="84" s="1"/>
  <c r="FF28" i="83"/>
  <c r="FF28" i="84" s="1"/>
  <c r="FG28" i="83"/>
  <c r="FG28" i="84" s="1"/>
  <c r="FI28" i="83"/>
  <c r="FI28" i="84" s="1"/>
  <c r="FJ28" i="83"/>
  <c r="FJ28" i="84" s="1"/>
  <c r="FK28" i="83"/>
  <c r="FK28" i="84" s="1"/>
  <c r="FM28" i="83"/>
  <c r="FM28" i="84" s="1"/>
  <c r="FN28" i="83"/>
  <c r="FN28" i="84" s="1"/>
  <c r="FQ28" i="83"/>
  <c r="FQ28" i="84" s="1"/>
  <c r="FR28" i="83"/>
  <c r="FR28" i="84" s="1"/>
  <c r="FS28" i="83"/>
  <c r="FS28" i="84" s="1"/>
  <c r="FU28" i="83"/>
  <c r="FU28" i="84" s="1"/>
  <c r="FV28" i="83"/>
  <c r="FV28" i="84" s="1"/>
  <c r="FW28" i="83"/>
  <c r="FW28" i="84" s="1"/>
  <c r="FY28" i="83"/>
  <c r="FY28" i="84" s="1"/>
  <c r="FZ28" i="83"/>
  <c r="FZ28" i="84" s="1"/>
  <c r="GA28" i="83"/>
  <c r="GA28" i="84" s="1"/>
  <c r="GC28" i="83"/>
  <c r="GC28" i="84" s="1"/>
  <c r="GD28" i="83"/>
  <c r="GD28" i="84" s="1"/>
  <c r="GE28" i="83"/>
  <c r="GE28" i="84" s="1"/>
  <c r="GG28" i="83"/>
  <c r="GG28" i="84" s="1"/>
  <c r="GH28" i="83"/>
  <c r="GH28" i="84" s="1"/>
  <c r="GI28" i="83"/>
  <c r="GI28" i="84" s="1"/>
  <c r="GK28" i="83"/>
  <c r="GK28" i="84" s="1"/>
  <c r="GL28" i="83"/>
  <c r="GL28" i="84" s="1"/>
  <c r="GM28" i="83"/>
  <c r="GM28" i="84" s="1"/>
  <c r="GO28" i="83"/>
  <c r="GO28" i="84" s="1"/>
  <c r="GP28" i="83"/>
  <c r="GP28" i="84" s="1"/>
  <c r="GQ28" i="83"/>
  <c r="GQ28" i="84" s="1"/>
  <c r="GS28" i="83"/>
  <c r="GS28" i="84" s="1"/>
  <c r="GT28" i="83"/>
  <c r="GT28" i="84" s="1"/>
  <c r="GU28" i="83"/>
  <c r="GU28" i="84" s="1"/>
  <c r="GW28" i="83"/>
  <c r="GW28" i="84" s="1"/>
  <c r="GX28" i="83"/>
  <c r="GX28" i="84" s="1"/>
  <c r="GY28" i="83"/>
  <c r="GY28" i="84" s="1"/>
  <c r="C30" i="84"/>
  <c r="J30" i="83"/>
  <c r="J30" i="84" s="1"/>
  <c r="K30" i="83"/>
  <c r="K30" i="84" s="1"/>
  <c r="C30" i="82"/>
  <c r="B30" i="82"/>
  <c r="M30" i="83"/>
  <c r="M30" i="84" s="1"/>
  <c r="O30" i="83"/>
  <c r="O30" i="84" s="1"/>
  <c r="Q30" i="83"/>
  <c r="Q30" i="84" s="1"/>
  <c r="U30" i="83"/>
  <c r="U30" i="84" s="1"/>
  <c r="V30" i="83"/>
  <c r="V30" i="84" s="1"/>
  <c r="W30" i="83"/>
  <c r="W30" i="84" s="1"/>
  <c r="Y30" i="83"/>
  <c r="Y30" i="84" s="1"/>
  <c r="AA30" i="83"/>
  <c r="AA30" i="84" s="1"/>
  <c r="AC30" i="83"/>
  <c r="AC30" i="84" s="1"/>
  <c r="AD30" i="83"/>
  <c r="AD30" i="84" s="1"/>
  <c r="AE30" i="83"/>
  <c r="AE30" i="84" s="1"/>
  <c r="AG30" i="83"/>
  <c r="AG30" i="84" s="1"/>
  <c r="AI30" i="83"/>
  <c r="AI30" i="84" s="1"/>
  <c r="AK30" i="83"/>
  <c r="AK30" i="84" s="1"/>
  <c r="AL30" i="83"/>
  <c r="AL30" i="84" s="1"/>
  <c r="AM30" i="83"/>
  <c r="AM30" i="84" s="1"/>
  <c r="AO30" i="83"/>
  <c r="AO30" i="84" s="1"/>
  <c r="AP30" i="83"/>
  <c r="AP30" i="84" s="1"/>
  <c r="AQ30" i="83"/>
  <c r="AQ30" i="84" s="1"/>
  <c r="AS30" i="83"/>
  <c r="AS30" i="84" s="1"/>
  <c r="AT30" i="83"/>
  <c r="AT30" i="84" s="1"/>
  <c r="AU30" i="83"/>
  <c r="AU30" i="84" s="1"/>
  <c r="AW30" i="83"/>
  <c r="AW30" i="84" s="1"/>
  <c r="AX30" i="83"/>
  <c r="AX30" i="84" s="1"/>
  <c r="AY30" i="83"/>
  <c r="AY30" i="84" s="1"/>
  <c r="BA30" i="83"/>
  <c r="BA30" i="84" s="1"/>
  <c r="BB30" i="83"/>
  <c r="BB30" i="84" s="1"/>
  <c r="BC30" i="83"/>
  <c r="BC30" i="84" s="1"/>
  <c r="BE30" i="83"/>
  <c r="BE30" i="84" s="1"/>
  <c r="BF30" i="83"/>
  <c r="BF30" i="84" s="1"/>
  <c r="BG30" i="83"/>
  <c r="BG30" i="84" s="1"/>
  <c r="BI30" i="83"/>
  <c r="BI30" i="84" s="1"/>
  <c r="BJ30" i="83"/>
  <c r="BJ30" i="84" s="1"/>
  <c r="BK30" i="83"/>
  <c r="BK30" i="84" s="1"/>
  <c r="BM30" i="83"/>
  <c r="BM30" i="84" s="1"/>
  <c r="BN30" i="83"/>
  <c r="BN30" i="84" s="1"/>
  <c r="BO30" i="83"/>
  <c r="BO30" i="84" s="1"/>
  <c r="BQ30" i="83"/>
  <c r="BQ30" i="84" s="1"/>
  <c r="BR30" i="83"/>
  <c r="BR30" i="84" s="1"/>
  <c r="BS30" i="83"/>
  <c r="BS30" i="84" s="1"/>
  <c r="BU30" i="83"/>
  <c r="BU30" i="84" s="1"/>
  <c r="BV30" i="83"/>
  <c r="BV30" i="84" s="1"/>
  <c r="BW30" i="83"/>
  <c r="BW30" i="84" s="1"/>
  <c r="BY30" i="83"/>
  <c r="BY30" i="84" s="1"/>
  <c r="BZ30" i="83"/>
  <c r="BZ30" i="84" s="1"/>
  <c r="CA30" i="83"/>
  <c r="CA30" i="84" s="1"/>
  <c r="CC30" i="83"/>
  <c r="CC30" i="84" s="1"/>
  <c r="CD30" i="83"/>
  <c r="CD30" i="84" s="1"/>
  <c r="CE30" i="83"/>
  <c r="CE30" i="84" s="1"/>
  <c r="CG30" i="83"/>
  <c r="CG30" i="84" s="1"/>
  <c r="CH30" i="83"/>
  <c r="CH30" i="84" s="1"/>
  <c r="CI30" i="83"/>
  <c r="CI30" i="84" s="1"/>
  <c r="CK30" i="83"/>
  <c r="CK30" i="84" s="1"/>
  <c r="CL30" i="83"/>
  <c r="CL30" i="84" s="1"/>
  <c r="CM30" i="83"/>
  <c r="CM30" i="84" s="1"/>
  <c r="CO30" i="83"/>
  <c r="CO30" i="84" s="1"/>
  <c r="CP30" i="83"/>
  <c r="CP30" i="84" s="1"/>
  <c r="CQ30" i="83"/>
  <c r="CQ30" i="84" s="1"/>
  <c r="CS30" i="83"/>
  <c r="CS30" i="84" s="1"/>
  <c r="CT30" i="83"/>
  <c r="CT30" i="84" s="1"/>
  <c r="CU30" i="83"/>
  <c r="CU30" i="84" s="1"/>
  <c r="CW30" i="83"/>
  <c r="CW30" i="84" s="1"/>
  <c r="CX30" i="83"/>
  <c r="CX30" i="84" s="1"/>
  <c r="CY30" i="83"/>
  <c r="CY30" i="84" s="1"/>
  <c r="DA30" i="83"/>
  <c r="DA30" i="84" s="1"/>
  <c r="DC30" i="83"/>
  <c r="DC30" i="84" s="1"/>
  <c r="DE30" i="83"/>
  <c r="DE30" i="84" s="1"/>
  <c r="DF30" i="83"/>
  <c r="DF30" i="84" s="1"/>
  <c r="DG30" i="83"/>
  <c r="DG30" i="84" s="1"/>
  <c r="DI30" i="83"/>
  <c r="DI30" i="84" s="1"/>
  <c r="DJ30" i="83"/>
  <c r="DJ30" i="84" s="1"/>
  <c r="DM30" i="83"/>
  <c r="DM30" i="84" s="1"/>
  <c r="DN30" i="83"/>
  <c r="DN30" i="84" s="1"/>
  <c r="DO30" i="83"/>
  <c r="DO30" i="84" s="1"/>
  <c r="DQ30" i="83"/>
  <c r="DQ30" i="84" s="1"/>
  <c r="DR30" i="83"/>
  <c r="DR30" i="84" s="1"/>
  <c r="DS30" i="83"/>
  <c r="DS30" i="84" s="1"/>
  <c r="DU30" i="83"/>
  <c r="DU30" i="84" s="1"/>
  <c r="DV30" i="83"/>
  <c r="DV30" i="84" s="1"/>
  <c r="DW30" i="83"/>
  <c r="DW30" i="84" s="1"/>
  <c r="DY30" i="83"/>
  <c r="DY30" i="84" s="1"/>
  <c r="DZ30" i="83"/>
  <c r="DZ30" i="84" s="1"/>
  <c r="EA30" i="83"/>
  <c r="EA30" i="84" s="1"/>
  <c r="EC30" i="83"/>
  <c r="EC30" i="84" s="1"/>
  <c r="ED30" i="83"/>
  <c r="ED30" i="84" s="1"/>
  <c r="EE30" i="83"/>
  <c r="EE30" i="84" s="1"/>
  <c r="EG30" i="83"/>
  <c r="EG30" i="84" s="1"/>
  <c r="EH30" i="83"/>
  <c r="EH30" i="84" s="1"/>
  <c r="EK30" i="83"/>
  <c r="EK30" i="84" s="1"/>
  <c r="EL30" i="83"/>
  <c r="EL30" i="84" s="1"/>
  <c r="EM30" i="83"/>
  <c r="EM30" i="84" s="1"/>
  <c r="EO30" i="83"/>
  <c r="EO30" i="84" s="1"/>
  <c r="EP30" i="83"/>
  <c r="EP30" i="84" s="1"/>
  <c r="EQ30" i="83"/>
  <c r="EQ30" i="84" s="1"/>
  <c r="ES30" i="83"/>
  <c r="ES30" i="84" s="1"/>
  <c r="ET30" i="83"/>
  <c r="ET30" i="84" s="1"/>
  <c r="EU30" i="83"/>
  <c r="EU30" i="84" s="1"/>
  <c r="EW30" i="83"/>
  <c r="EW30" i="84" s="1"/>
  <c r="EX30" i="83"/>
  <c r="EX30" i="84" s="1"/>
  <c r="EY30" i="83"/>
  <c r="EY30" i="84" s="1"/>
  <c r="FB30" i="83"/>
  <c r="FB30" i="84" s="1"/>
  <c r="FC30" i="83"/>
  <c r="FC30" i="84" s="1"/>
  <c r="FE30" i="83"/>
  <c r="FE30" i="84" s="1"/>
  <c r="FF30" i="83"/>
  <c r="FF30" i="84" s="1"/>
  <c r="FG30" i="83"/>
  <c r="FG30" i="84" s="1"/>
  <c r="FI30" i="83"/>
  <c r="FI30" i="84" s="1"/>
  <c r="FJ30" i="83"/>
  <c r="FJ30" i="84" s="1"/>
  <c r="FK30" i="83"/>
  <c r="FK30" i="84" s="1"/>
  <c r="FM30" i="83"/>
  <c r="FM30" i="84" s="1"/>
  <c r="FN30" i="83"/>
  <c r="FN30" i="84" s="1"/>
  <c r="FQ30" i="83"/>
  <c r="FQ30" i="84" s="1"/>
  <c r="FR30" i="83"/>
  <c r="FR30" i="84" s="1"/>
  <c r="FS30" i="83"/>
  <c r="FS30" i="84" s="1"/>
  <c r="FU30" i="83"/>
  <c r="FU30" i="84" s="1"/>
  <c r="FV30" i="83"/>
  <c r="FV30" i="84" s="1"/>
  <c r="FW30" i="83"/>
  <c r="FW30" i="84" s="1"/>
  <c r="FY30" i="83"/>
  <c r="FY30" i="84" s="1"/>
  <c r="FZ30" i="83"/>
  <c r="FZ30" i="84" s="1"/>
  <c r="GA30" i="83"/>
  <c r="GA30" i="84" s="1"/>
  <c r="GC30" i="83"/>
  <c r="GC30" i="84" s="1"/>
  <c r="GD30" i="83"/>
  <c r="GD30" i="84" s="1"/>
  <c r="GE30" i="83"/>
  <c r="GE30" i="84" s="1"/>
  <c r="GG30" i="83"/>
  <c r="GG30" i="84" s="1"/>
  <c r="GH30" i="83"/>
  <c r="GH30" i="84" s="1"/>
  <c r="GI30" i="83"/>
  <c r="GI30" i="84" s="1"/>
  <c r="GK30" i="83"/>
  <c r="GK30" i="84" s="1"/>
  <c r="GL30" i="83"/>
  <c r="GL30" i="84" s="1"/>
  <c r="GM30" i="83"/>
  <c r="GM30" i="84" s="1"/>
  <c r="GO30" i="83"/>
  <c r="GO30" i="84" s="1"/>
  <c r="GP30" i="83"/>
  <c r="GP30" i="84" s="1"/>
  <c r="GQ30" i="83"/>
  <c r="GQ30" i="84" s="1"/>
  <c r="GS30" i="83"/>
  <c r="GS30" i="84" s="1"/>
  <c r="GT30" i="83"/>
  <c r="GT30" i="84" s="1"/>
  <c r="GU30" i="83"/>
  <c r="GU30" i="84" s="1"/>
  <c r="GW30" i="83"/>
  <c r="GW30" i="84" s="1"/>
  <c r="GX30" i="83"/>
  <c r="GX30" i="84" s="1"/>
  <c r="GY30" i="83"/>
  <c r="GY30" i="84" s="1"/>
  <c r="C31" i="84"/>
  <c r="K31" i="83"/>
  <c r="K31" i="84" s="1"/>
  <c r="C31" i="82"/>
  <c r="B31" i="82"/>
  <c r="M31" i="83"/>
  <c r="M31" i="84" s="1"/>
  <c r="O31" i="83"/>
  <c r="O31" i="84" s="1"/>
  <c r="Q31" i="83"/>
  <c r="Q31" i="84" s="1"/>
  <c r="S31" i="83"/>
  <c r="S31" i="84" s="1"/>
  <c r="U31" i="83"/>
  <c r="U31" i="84" s="1"/>
  <c r="V31" i="83"/>
  <c r="V31" i="84" s="1"/>
  <c r="W31" i="83"/>
  <c r="W31" i="84" s="1"/>
  <c r="Y31" i="83"/>
  <c r="Y31" i="84" s="1"/>
  <c r="Z31" i="83"/>
  <c r="Z31" i="84" s="1"/>
  <c r="AA31" i="83"/>
  <c r="AA31" i="84" s="1"/>
  <c r="AC31" i="83"/>
  <c r="AC31" i="84" s="1"/>
  <c r="AD31" i="83"/>
  <c r="AD31" i="84" s="1"/>
  <c r="AE31" i="83"/>
  <c r="AE31" i="84" s="1"/>
  <c r="AG31" i="83"/>
  <c r="AG31" i="84" s="1"/>
  <c r="AI31" i="83"/>
  <c r="AI31" i="84" s="1"/>
  <c r="AK31" i="83"/>
  <c r="AK31" i="84" s="1"/>
  <c r="AO31" i="83"/>
  <c r="AO31" i="84" s="1"/>
  <c r="AP31" i="83"/>
  <c r="AP31" i="84" s="1"/>
  <c r="AQ31" i="83"/>
  <c r="AQ31" i="84" s="1"/>
  <c r="AS31" i="83"/>
  <c r="AS31" i="84" s="1"/>
  <c r="AT31" i="83"/>
  <c r="AT31" i="84" s="1"/>
  <c r="AU31" i="83"/>
  <c r="AU31" i="84" s="1"/>
  <c r="AW31" i="83"/>
  <c r="AW31" i="84" s="1"/>
  <c r="AX31" i="83"/>
  <c r="AX31" i="84" s="1"/>
  <c r="AY31" i="83"/>
  <c r="AY31" i="84" s="1"/>
  <c r="BA31" i="83"/>
  <c r="BA31" i="84" s="1"/>
  <c r="BB31" i="83"/>
  <c r="BB31" i="84" s="1"/>
  <c r="BC31" i="83"/>
  <c r="BC31" i="84" s="1"/>
  <c r="BE31" i="83"/>
  <c r="BE31" i="84" s="1"/>
  <c r="BF31" i="83"/>
  <c r="BF31" i="84" s="1"/>
  <c r="BG31" i="83"/>
  <c r="BG31" i="84" s="1"/>
  <c r="BI31" i="83"/>
  <c r="BI31" i="84" s="1"/>
  <c r="BJ31" i="83"/>
  <c r="BJ31" i="84" s="1"/>
  <c r="BK31" i="83"/>
  <c r="BK31" i="84" s="1"/>
  <c r="BM31" i="83"/>
  <c r="BM31" i="84" s="1"/>
  <c r="BN31" i="83"/>
  <c r="BN31" i="84" s="1"/>
  <c r="BO31" i="83"/>
  <c r="BO31" i="84" s="1"/>
  <c r="BQ31" i="83"/>
  <c r="BQ31" i="84" s="1"/>
  <c r="BR31" i="83"/>
  <c r="BR31" i="84" s="1"/>
  <c r="BS31" i="83"/>
  <c r="BS31" i="84" s="1"/>
  <c r="BU31" i="83"/>
  <c r="BU31" i="84" s="1"/>
  <c r="BV31" i="83"/>
  <c r="BV31" i="84" s="1"/>
  <c r="BW31" i="83"/>
  <c r="BW31" i="84" s="1"/>
  <c r="BY31" i="83"/>
  <c r="BY31" i="84" s="1"/>
  <c r="BZ31" i="83"/>
  <c r="BZ31" i="84" s="1"/>
  <c r="CA31" i="83"/>
  <c r="CA31" i="84" s="1"/>
  <c r="CC31" i="83"/>
  <c r="CC31" i="84" s="1"/>
  <c r="CD31" i="83"/>
  <c r="CD31" i="84" s="1"/>
  <c r="CE31" i="83"/>
  <c r="CE31" i="84" s="1"/>
  <c r="CG31" i="83"/>
  <c r="CG31" i="84" s="1"/>
  <c r="CH31" i="83"/>
  <c r="CH31" i="84" s="1"/>
  <c r="CI31" i="83"/>
  <c r="CI31" i="84" s="1"/>
  <c r="CK31" i="83"/>
  <c r="CK31" i="84" s="1"/>
  <c r="CL31" i="83"/>
  <c r="CL31" i="84" s="1"/>
  <c r="CM31" i="83"/>
  <c r="CM31" i="84" s="1"/>
  <c r="CO31" i="83"/>
  <c r="CO31" i="84" s="1"/>
  <c r="CP31" i="83"/>
  <c r="CP31" i="84" s="1"/>
  <c r="CQ31" i="83"/>
  <c r="CQ31" i="84" s="1"/>
  <c r="CS31" i="83"/>
  <c r="CS31" i="84" s="1"/>
  <c r="CT31" i="83"/>
  <c r="CT31" i="84" s="1"/>
  <c r="CU31" i="83"/>
  <c r="CU31" i="84" s="1"/>
  <c r="CW31" i="83"/>
  <c r="CW31" i="84" s="1"/>
  <c r="CX31" i="83"/>
  <c r="CX31" i="84" s="1"/>
  <c r="CY31" i="83"/>
  <c r="CY31" i="84" s="1"/>
  <c r="DA31" i="83"/>
  <c r="DA31" i="84" s="1"/>
  <c r="DB31" i="83"/>
  <c r="DB31" i="84" s="1"/>
  <c r="DC31" i="83"/>
  <c r="DC31" i="84" s="1"/>
  <c r="DE31" i="83"/>
  <c r="DE31" i="84" s="1"/>
  <c r="DF31" i="83"/>
  <c r="DF31" i="84" s="1"/>
  <c r="DG31" i="83"/>
  <c r="DG31" i="84" s="1"/>
  <c r="DI31" i="83"/>
  <c r="DI31" i="84" s="1"/>
  <c r="DJ31" i="83"/>
  <c r="DJ31" i="84" s="1"/>
  <c r="DK31" i="83"/>
  <c r="DK31" i="84" s="1"/>
  <c r="DM31" i="83"/>
  <c r="DM31" i="84" s="1"/>
  <c r="DN31" i="83"/>
  <c r="DN31" i="84" s="1"/>
  <c r="DO31" i="83"/>
  <c r="DO31" i="84" s="1"/>
  <c r="DQ31" i="83"/>
  <c r="DQ31" i="84" s="1"/>
  <c r="DR31" i="83"/>
  <c r="DR31" i="84" s="1"/>
  <c r="DS31" i="83"/>
  <c r="DS31" i="84" s="1"/>
  <c r="DU31" i="83"/>
  <c r="DU31" i="84" s="1"/>
  <c r="DV31" i="83"/>
  <c r="DV31" i="84" s="1"/>
  <c r="DW31" i="83"/>
  <c r="DW31" i="84" s="1"/>
  <c r="DY31" i="83"/>
  <c r="DY31" i="84" s="1"/>
  <c r="DZ31" i="83"/>
  <c r="DZ31" i="84" s="1"/>
  <c r="EA31" i="83"/>
  <c r="EA31" i="84" s="1"/>
  <c r="EC31" i="83"/>
  <c r="EC31" i="84" s="1"/>
  <c r="ED31" i="83"/>
  <c r="ED31" i="84" s="1"/>
  <c r="EE31" i="83"/>
  <c r="EE31" i="84" s="1"/>
  <c r="EG31" i="83"/>
  <c r="EG31" i="84" s="1"/>
  <c r="EH31" i="83"/>
  <c r="EH31" i="84" s="1"/>
  <c r="EI31" i="83"/>
  <c r="EI31" i="84" s="1"/>
  <c r="EK31" i="83"/>
  <c r="EK31" i="84" s="1"/>
  <c r="EL31" i="83"/>
  <c r="EL31" i="84" s="1"/>
  <c r="EM31" i="83"/>
  <c r="EM31" i="84" s="1"/>
  <c r="EO31" i="83"/>
  <c r="EO31" i="84" s="1"/>
  <c r="EP31" i="83"/>
  <c r="EP31" i="84" s="1"/>
  <c r="ES31" i="83"/>
  <c r="ES31" i="84" s="1"/>
  <c r="ET31" i="83"/>
  <c r="ET31" i="84" s="1"/>
  <c r="EU31" i="83"/>
  <c r="EU31" i="84" s="1"/>
  <c r="EW31" i="83"/>
  <c r="EW31" i="84" s="1"/>
  <c r="EX31" i="83"/>
  <c r="EX31" i="84" s="1"/>
  <c r="EY31" i="83"/>
  <c r="EY31" i="84" s="1"/>
  <c r="FB31" i="83"/>
  <c r="FB31" i="84" s="1"/>
  <c r="FC31" i="83"/>
  <c r="FC31" i="84" s="1"/>
  <c r="FE31" i="83"/>
  <c r="FE31" i="84" s="1"/>
  <c r="FF31" i="83"/>
  <c r="FF31" i="84" s="1"/>
  <c r="FG31" i="83"/>
  <c r="FG31" i="84" s="1"/>
  <c r="FI31" i="83"/>
  <c r="FI31" i="84" s="1"/>
  <c r="FJ31" i="83"/>
  <c r="FJ31" i="84" s="1"/>
  <c r="FK31" i="83"/>
  <c r="FK31" i="84" s="1"/>
  <c r="FM31" i="83"/>
  <c r="FM31" i="84" s="1"/>
  <c r="FN31" i="83"/>
  <c r="FN31" i="84" s="1"/>
  <c r="FO31" i="83"/>
  <c r="FO31" i="84" s="1"/>
  <c r="FQ31" i="83"/>
  <c r="FQ31" i="84" s="1"/>
  <c r="FR31" i="83"/>
  <c r="FR31" i="84" s="1"/>
  <c r="FS31" i="83"/>
  <c r="FS31" i="84" s="1"/>
  <c r="FU31" i="83"/>
  <c r="FU31" i="84" s="1"/>
  <c r="FV31" i="83"/>
  <c r="FV31" i="84" s="1"/>
  <c r="FW31" i="83"/>
  <c r="FW31" i="84" s="1"/>
  <c r="FY31" i="83"/>
  <c r="FY31" i="84" s="1"/>
  <c r="FZ31" i="83"/>
  <c r="FZ31" i="84" s="1"/>
  <c r="GA31" i="83"/>
  <c r="GA31" i="84" s="1"/>
  <c r="GC31" i="83"/>
  <c r="GC31" i="84" s="1"/>
  <c r="GD31" i="83"/>
  <c r="GD31" i="84" s="1"/>
  <c r="GE31" i="83"/>
  <c r="GE31" i="84" s="1"/>
  <c r="GG31" i="83"/>
  <c r="GG31" i="84" s="1"/>
  <c r="GH31" i="83"/>
  <c r="GH31" i="84" s="1"/>
  <c r="GI31" i="83"/>
  <c r="GI31" i="84" s="1"/>
  <c r="GK31" i="83"/>
  <c r="GK31" i="84" s="1"/>
  <c r="GL31" i="83"/>
  <c r="GL31" i="84" s="1"/>
  <c r="GM31" i="83"/>
  <c r="GM31" i="84" s="1"/>
  <c r="GO31" i="83"/>
  <c r="GO31" i="84" s="1"/>
  <c r="GP31" i="83"/>
  <c r="GP31" i="84" s="1"/>
  <c r="GQ31" i="83"/>
  <c r="GQ31" i="84" s="1"/>
  <c r="GS31" i="83"/>
  <c r="GS31" i="84" s="1"/>
  <c r="GT31" i="83"/>
  <c r="GT31" i="84" s="1"/>
  <c r="GU31" i="83"/>
  <c r="GU31" i="84" s="1"/>
  <c r="GW31" i="83"/>
  <c r="GW31" i="84" s="1"/>
  <c r="GX31" i="83"/>
  <c r="GX31" i="84" s="1"/>
  <c r="GY31" i="83"/>
  <c r="GY31" i="84" s="1"/>
  <c r="C32" i="84"/>
  <c r="K32" i="83"/>
  <c r="K32" i="84" s="1"/>
  <c r="C32" i="82"/>
  <c r="B32" i="82"/>
  <c r="M32" i="83"/>
  <c r="M32" i="84" s="1"/>
  <c r="N32" i="83"/>
  <c r="N32" i="84" s="1"/>
  <c r="O32" i="83"/>
  <c r="O32" i="84" s="1"/>
  <c r="Q32" i="83"/>
  <c r="Q32" i="84" s="1"/>
  <c r="S32" i="83"/>
  <c r="S32" i="84" s="1"/>
  <c r="U32" i="83"/>
  <c r="U32" i="84" s="1"/>
  <c r="V32" i="83"/>
  <c r="V32" i="84" s="1"/>
  <c r="W32" i="83"/>
  <c r="W32" i="84" s="1"/>
  <c r="Y32" i="83"/>
  <c r="Y32" i="84" s="1"/>
  <c r="Z32" i="83"/>
  <c r="Z32" i="84" s="1"/>
  <c r="AA32" i="83"/>
  <c r="AA32" i="84" s="1"/>
  <c r="AC32" i="83"/>
  <c r="AC32" i="84" s="1"/>
  <c r="AD32" i="83"/>
  <c r="AD32" i="84" s="1"/>
  <c r="AE32" i="83"/>
  <c r="AE32" i="84" s="1"/>
  <c r="AG32" i="83"/>
  <c r="AG32" i="84" s="1"/>
  <c r="AI32" i="83"/>
  <c r="AI32" i="84" s="1"/>
  <c r="AK32" i="83"/>
  <c r="AK32" i="84" s="1"/>
  <c r="AM32" i="83"/>
  <c r="AM32" i="84" s="1"/>
  <c r="AO32" i="83"/>
  <c r="AO32" i="84" s="1"/>
  <c r="AP32" i="83"/>
  <c r="AP32" i="84" s="1"/>
  <c r="AQ32" i="83"/>
  <c r="AQ32" i="84" s="1"/>
  <c r="AS32" i="83"/>
  <c r="AS32" i="84" s="1"/>
  <c r="AT32" i="83"/>
  <c r="AT32" i="84" s="1"/>
  <c r="AU32" i="83"/>
  <c r="AU32" i="84" s="1"/>
  <c r="AW32" i="83"/>
  <c r="AW32" i="84" s="1"/>
  <c r="AX32" i="83"/>
  <c r="AX32" i="84" s="1"/>
  <c r="AY32" i="83"/>
  <c r="AY32" i="84" s="1"/>
  <c r="BA32" i="83"/>
  <c r="BA32" i="84" s="1"/>
  <c r="BB32" i="83"/>
  <c r="BB32" i="84" s="1"/>
  <c r="BC32" i="83"/>
  <c r="BC32" i="84" s="1"/>
  <c r="BE32" i="83"/>
  <c r="BE32" i="84" s="1"/>
  <c r="BF32" i="83"/>
  <c r="BF32" i="84" s="1"/>
  <c r="BG32" i="83"/>
  <c r="BG32" i="84" s="1"/>
  <c r="BI32" i="83"/>
  <c r="BI32" i="84" s="1"/>
  <c r="BJ32" i="83"/>
  <c r="BJ32" i="84" s="1"/>
  <c r="BK32" i="83"/>
  <c r="BK32" i="84" s="1"/>
  <c r="BM32" i="83"/>
  <c r="BM32" i="84" s="1"/>
  <c r="BN32" i="83"/>
  <c r="BN32" i="84" s="1"/>
  <c r="BO32" i="83"/>
  <c r="BO32" i="84" s="1"/>
  <c r="BQ32" i="83"/>
  <c r="BQ32" i="84" s="1"/>
  <c r="BR32" i="83"/>
  <c r="BR32" i="84" s="1"/>
  <c r="BS32" i="83"/>
  <c r="BS32" i="84" s="1"/>
  <c r="BU32" i="83"/>
  <c r="BU32" i="84" s="1"/>
  <c r="BV32" i="83"/>
  <c r="BV32" i="84" s="1"/>
  <c r="BW32" i="83"/>
  <c r="BW32" i="84" s="1"/>
  <c r="BY32" i="83"/>
  <c r="BY32" i="84" s="1"/>
  <c r="BZ32" i="83"/>
  <c r="BZ32" i="84" s="1"/>
  <c r="CA32" i="83"/>
  <c r="CA32" i="84" s="1"/>
  <c r="CC32" i="83"/>
  <c r="CC32" i="84" s="1"/>
  <c r="CD32" i="83"/>
  <c r="CD32" i="84" s="1"/>
  <c r="CE32" i="83"/>
  <c r="CE32" i="84" s="1"/>
  <c r="CG32" i="83"/>
  <c r="CG32" i="84" s="1"/>
  <c r="CH32" i="83"/>
  <c r="CH32" i="84" s="1"/>
  <c r="CI32" i="83"/>
  <c r="CI32" i="84" s="1"/>
  <c r="CK32" i="83"/>
  <c r="CK32" i="84" s="1"/>
  <c r="CL32" i="83"/>
  <c r="CL32" i="84" s="1"/>
  <c r="CM32" i="83"/>
  <c r="CM32" i="84" s="1"/>
  <c r="CO32" i="83"/>
  <c r="CO32" i="84" s="1"/>
  <c r="CP32" i="83"/>
  <c r="CP32" i="84" s="1"/>
  <c r="CQ32" i="83"/>
  <c r="CQ32" i="84" s="1"/>
  <c r="CS32" i="83"/>
  <c r="CS32" i="84" s="1"/>
  <c r="CT32" i="83"/>
  <c r="CT32" i="84" s="1"/>
  <c r="CU32" i="83"/>
  <c r="CU32" i="84" s="1"/>
  <c r="CW32" i="83"/>
  <c r="CW32" i="84" s="1"/>
  <c r="CX32" i="83"/>
  <c r="CX32" i="84" s="1"/>
  <c r="CY32" i="83"/>
  <c r="CY32" i="84" s="1"/>
  <c r="DA32" i="83"/>
  <c r="DA32" i="84" s="1"/>
  <c r="DB32" i="83"/>
  <c r="DB32" i="84" s="1"/>
  <c r="DC32" i="83"/>
  <c r="DC32" i="84" s="1"/>
  <c r="DE32" i="83"/>
  <c r="DE32" i="84" s="1"/>
  <c r="DF32" i="83"/>
  <c r="DF32" i="84" s="1"/>
  <c r="DG32" i="83"/>
  <c r="DG32" i="84" s="1"/>
  <c r="DI32" i="83"/>
  <c r="DI32" i="84" s="1"/>
  <c r="DJ32" i="83"/>
  <c r="DJ32" i="84" s="1"/>
  <c r="DM32" i="83"/>
  <c r="DM32" i="84" s="1"/>
  <c r="DN32" i="83"/>
  <c r="DN32" i="84" s="1"/>
  <c r="DO32" i="83"/>
  <c r="DO32" i="84" s="1"/>
  <c r="DQ32" i="83"/>
  <c r="DQ32" i="84" s="1"/>
  <c r="DR32" i="83"/>
  <c r="DR32" i="84" s="1"/>
  <c r="DS32" i="83"/>
  <c r="DS32" i="84" s="1"/>
  <c r="DU32" i="83"/>
  <c r="DU32" i="84" s="1"/>
  <c r="DV32" i="83"/>
  <c r="DV32" i="84" s="1"/>
  <c r="DW32" i="83"/>
  <c r="DW32" i="84" s="1"/>
  <c r="DY32" i="83"/>
  <c r="DY32" i="84" s="1"/>
  <c r="DZ32" i="83"/>
  <c r="DZ32" i="84" s="1"/>
  <c r="EA32" i="83"/>
  <c r="EA32" i="84" s="1"/>
  <c r="EC32" i="83"/>
  <c r="EC32" i="84" s="1"/>
  <c r="ED32" i="83"/>
  <c r="ED32" i="84" s="1"/>
  <c r="EE32" i="83"/>
  <c r="EE32" i="84" s="1"/>
  <c r="EG32" i="83"/>
  <c r="EG32" i="84" s="1"/>
  <c r="EH32" i="83"/>
  <c r="EH32" i="84" s="1"/>
  <c r="EI32" i="83"/>
  <c r="EI32" i="84" s="1"/>
  <c r="EK32" i="83"/>
  <c r="EK32" i="84" s="1"/>
  <c r="EL32" i="83"/>
  <c r="EL32" i="84" s="1"/>
  <c r="EM32" i="83"/>
  <c r="EM32" i="84" s="1"/>
  <c r="EO32" i="83"/>
  <c r="EO32" i="84" s="1"/>
  <c r="EP32" i="83"/>
  <c r="EP32" i="84" s="1"/>
  <c r="ES32" i="83"/>
  <c r="ES32" i="84" s="1"/>
  <c r="ET32" i="83"/>
  <c r="ET32" i="84" s="1"/>
  <c r="EU32" i="83"/>
  <c r="EU32" i="84" s="1"/>
  <c r="EW32" i="83"/>
  <c r="EW32" i="84" s="1"/>
  <c r="EX32" i="83"/>
  <c r="EX32" i="84" s="1"/>
  <c r="EY32" i="83"/>
  <c r="EY32" i="84" s="1"/>
  <c r="FA32" i="83"/>
  <c r="FA32" i="84" s="1"/>
  <c r="FB32" i="83"/>
  <c r="FB32" i="84" s="1"/>
  <c r="FC32" i="83"/>
  <c r="FC32" i="84" s="1"/>
  <c r="FE32" i="83"/>
  <c r="FE32" i="84" s="1"/>
  <c r="FG32" i="83"/>
  <c r="FG32" i="84" s="1"/>
  <c r="FI32" i="83"/>
  <c r="FI32" i="84" s="1"/>
  <c r="FJ32" i="83"/>
  <c r="FJ32" i="84" s="1"/>
  <c r="FK32" i="83"/>
  <c r="FK32" i="84" s="1"/>
  <c r="FM32" i="83"/>
  <c r="FM32" i="84" s="1"/>
  <c r="FN32" i="83"/>
  <c r="FN32" i="84" s="1"/>
  <c r="FO32" i="83"/>
  <c r="FO32" i="84" s="1"/>
  <c r="FQ32" i="83"/>
  <c r="FQ32" i="84" s="1"/>
  <c r="FR32" i="83"/>
  <c r="FR32" i="84" s="1"/>
  <c r="FS32" i="83"/>
  <c r="FS32" i="84" s="1"/>
  <c r="FU32" i="83"/>
  <c r="FU32" i="84" s="1"/>
  <c r="FV32" i="83"/>
  <c r="FV32" i="84" s="1"/>
  <c r="FW32" i="83"/>
  <c r="FW32" i="84" s="1"/>
  <c r="FY32" i="83"/>
  <c r="FY32" i="84" s="1"/>
  <c r="FZ32" i="83"/>
  <c r="FZ32" i="84" s="1"/>
  <c r="GA32" i="83"/>
  <c r="GA32" i="84" s="1"/>
  <c r="GC32" i="83"/>
  <c r="GC32" i="84" s="1"/>
  <c r="GD32" i="83"/>
  <c r="GD32" i="84" s="1"/>
  <c r="GE32" i="83"/>
  <c r="GE32" i="84" s="1"/>
  <c r="GG32" i="83"/>
  <c r="GG32" i="84" s="1"/>
  <c r="GH32" i="83"/>
  <c r="GH32" i="84" s="1"/>
  <c r="GI32" i="83"/>
  <c r="GI32" i="84" s="1"/>
  <c r="GK32" i="83"/>
  <c r="GK32" i="84" s="1"/>
  <c r="GL32" i="83"/>
  <c r="GL32" i="84" s="1"/>
  <c r="GM32" i="83"/>
  <c r="GM32" i="84" s="1"/>
  <c r="GO32" i="83"/>
  <c r="GO32" i="84" s="1"/>
  <c r="GP32" i="83"/>
  <c r="GP32" i="84" s="1"/>
  <c r="GQ32" i="83"/>
  <c r="GQ32" i="84" s="1"/>
  <c r="GS32" i="83"/>
  <c r="GS32" i="84" s="1"/>
  <c r="GT32" i="83"/>
  <c r="GT32" i="84" s="1"/>
  <c r="GU32" i="83"/>
  <c r="GU32" i="84" s="1"/>
  <c r="GW32" i="83"/>
  <c r="GW32" i="84" s="1"/>
  <c r="GX32" i="83"/>
  <c r="GX32" i="84" s="1"/>
  <c r="GY32" i="83"/>
  <c r="GY32" i="84" s="1"/>
  <c r="C39" i="84"/>
  <c r="I4" i="84"/>
  <c r="J40" i="83"/>
  <c r="J40" i="84" s="1"/>
  <c r="J72" i="83"/>
  <c r="J72" i="84" s="1"/>
  <c r="J4" i="84"/>
  <c r="J131" i="83"/>
  <c r="J131" i="84" s="1"/>
  <c r="J137" i="83"/>
  <c r="J137" i="84" s="1"/>
  <c r="J138" i="83"/>
  <c r="J138" i="84" s="1"/>
  <c r="J139" i="83"/>
  <c r="J139" i="84" s="1"/>
  <c r="K40" i="83"/>
  <c r="K40" i="84" s="1"/>
  <c r="K72" i="83"/>
  <c r="K72" i="84" s="1"/>
  <c r="K97" i="83"/>
  <c r="K97" i="84" s="1"/>
  <c r="K118" i="83"/>
  <c r="K118" i="84" s="1"/>
  <c r="K125" i="83"/>
  <c r="K125" i="84" s="1" a="1"/>
  <c r="K125" i="84" s="1"/>
  <c r="K4" i="84"/>
  <c r="K131" i="83"/>
  <c r="K131" i="84" s="1"/>
  <c r="K137" i="83"/>
  <c r="K137" i="84" s="1"/>
  <c r="K138" i="83"/>
  <c r="K138" i="84" s="1"/>
  <c r="K139" i="83"/>
  <c r="K139" i="84" s="1"/>
  <c r="C118" i="84"/>
  <c r="M118" i="83"/>
  <c r="M118" i="84" s="1"/>
  <c r="N118" i="83"/>
  <c r="N118" i="84" s="1"/>
  <c r="O118" i="83"/>
  <c r="O118" i="84" s="1"/>
  <c r="Q118" i="83"/>
  <c r="Q118" i="84" s="1"/>
  <c r="S118" i="83"/>
  <c r="S118" i="84" s="1"/>
  <c r="U118" i="83"/>
  <c r="U118" i="84" s="1"/>
  <c r="V118" i="83"/>
  <c r="V118" i="84" s="1"/>
  <c r="W118" i="83"/>
  <c r="W118" i="84" s="1"/>
  <c r="Y118" i="83"/>
  <c r="Y118" i="84" s="1"/>
  <c r="Z118" i="83"/>
  <c r="Z118" i="84" s="1"/>
  <c r="AA118" i="83"/>
  <c r="AA118" i="84" s="1"/>
  <c r="AC118" i="83"/>
  <c r="AC118" i="84" s="1"/>
  <c r="AD118" i="83"/>
  <c r="AD118" i="84" s="1"/>
  <c r="AE118" i="83"/>
  <c r="AE118" i="84" s="1"/>
  <c r="AG118" i="83"/>
  <c r="AG118" i="84" s="1"/>
  <c r="AI118" i="83"/>
  <c r="AI118" i="84" s="1"/>
  <c r="AK118" i="83"/>
  <c r="AK118" i="84" s="1"/>
  <c r="AM118" i="83"/>
  <c r="AM118" i="84" s="1"/>
  <c r="AO118" i="83"/>
  <c r="AO118" i="84" s="1"/>
  <c r="AP118" i="83"/>
  <c r="AP118" i="84" s="1"/>
  <c r="AQ118" i="83"/>
  <c r="AQ118" i="84" s="1"/>
  <c r="AT118" i="83"/>
  <c r="AT118" i="84" s="1"/>
  <c r="AU118" i="83"/>
  <c r="AU118" i="84" s="1"/>
  <c r="AW118" i="83"/>
  <c r="AW118" i="84" s="1"/>
  <c r="AX118" i="83"/>
  <c r="AX118" i="84" s="1"/>
  <c r="AY118" i="83"/>
  <c r="AY118" i="84" s="1"/>
  <c r="BA118" i="83"/>
  <c r="BA118" i="84" s="1"/>
  <c r="BB118" i="83"/>
  <c r="BB118" i="84" s="1"/>
  <c r="BC118" i="83"/>
  <c r="BC118" i="84" s="1"/>
  <c r="BE118" i="83"/>
  <c r="BE118" i="84" s="1"/>
  <c r="BF118" i="83"/>
  <c r="BF118" i="84" s="1"/>
  <c r="BG118" i="83"/>
  <c r="BG118" i="84" s="1"/>
  <c r="BI118" i="83"/>
  <c r="BI118" i="84" s="1"/>
  <c r="BJ118" i="83"/>
  <c r="BJ118" i="84" s="1"/>
  <c r="BK118" i="83"/>
  <c r="BK118" i="84" s="1"/>
  <c r="BM118" i="83"/>
  <c r="BM118" i="84" s="1"/>
  <c r="BN118" i="83"/>
  <c r="BN118" i="84" s="1"/>
  <c r="BO118" i="83"/>
  <c r="BO118" i="84" s="1"/>
  <c r="BQ118" i="83"/>
  <c r="BQ118" i="84" s="1"/>
  <c r="BR118" i="83"/>
  <c r="BR118" i="84" s="1"/>
  <c r="BS118" i="83"/>
  <c r="BS118" i="84" s="1"/>
  <c r="BU118" i="83"/>
  <c r="BU118" i="84" s="1"/>
  <c r="BV118" i="83"/>
  <c r="BV118" i="84" s="1"/>
  <c r="BW118" i="83"/>
  <c r="BW118" i="84" s="1"/>
  <c r="BY118" i="83"/>
  <c r="BY118" i="84" s="1"/>
  <c r="BZ118" i="83"/>
  <c r="BZ118" i="84" s="1"/>
  <c r="CA118" i="83"/>
  <c r="CA118" i="84" s="1"/>
  <c r="CC118" i="83"/>
  <c r="CC118" i="84" s="1"/>
  <c r="CD118" i="83"/>
  <c r="CD118" i="84" s="1"/>
  <c r="CE118" i="83"/>
  <c r="CE118" i="84" s="1"/>
  <c r="CG118" i="83"/>
  <c r="CG118" i="84" s="1"/>
  <c r="CH118" i="83"/>
  <c r="CH118" i="84" s="1"/>
  <c r="CI118" i="83"/>
  <c r="CI118" i="84" s="1"/>
  <c r="CK118" i="83"/>
  <c r="CK118" i="84" s="1"/>
  <c r="CL118" i="83"/>
  <c r="CL118" i="84" s="1"/>
  <c r="CM118" i="83"/>
  <c r="CM118" i="84" s="1"/>
  <c r="CO118" i="83"/>
  <c r="CO118" i="84" s="1"/>
  <c r="CP118" i="83"/>
  <c r="CP118" i="84" s="1"/>
  <c r="CQ118" i="83"/>
  <c r="CQ118" i="84" s="1"/>
  <c r="CS118" i="83"/>
  <c r="CS118" i="84" s="1"/>
  <c r="CT118" i="83"/>
  <c r="CT118" i="84" s="1"/>
  <c r="CU118" i="83"/>
  <c r="CU118" i="84" s="1"/>
  <c r="CW118" i="83"/>
  <c r="CW118" i="84" s="1"/>
  <c r="CX118" i="83"/>
  <c r="CX118" i="84" s="1"/>
  <c r="CY118" i="83"/>
  <c r="CY118" i="84" s="1"/>
  <c r="DA118" i="83"/>
  <c r="DA118" i="84" s="1"/>
  <c r="DB118" i="83"/>
  <c r="DB118" i="84" s="1"/>
  <c r="DC118" i="83"/>
  <c r="DC118" i="84" s="1"/>
  <c r="DE118" i="83"/>
  <c r="DE118" i="84" s="1"/>
  <c r="DF118" i="83"/>
  <c r="DF118" i="84" s="1"/>
  <c r="DG118" i="83"/>
  <c r="DG118" i="84" s="1"/>
  <c r="DI118" i="83"/>
  <c r="DI118" i="84" s="1"/>
  <c r="DJ118" i="83"/>
  <c r="DJ118" i="84" s="1"/>
  <c r="DM118" i="83"/>
  <c r="DM118" i="84" s="1"/>
  <c r="DN118" i="83"/>
  <c r="DN118" i="84" s="1"/>
  <c r="DO118" i="83"/>
  <c r="DO118" i="84" s="1"/>
  <c r="DQ118" i="83"/>
  <c r="DQ118" i="84" s="1"/>
  <c r="DR118" i="83"/>
  <c r="DR118" i="84" s="1"/>
  <c r="DS118" i="83"/>
  <c r="DS118" i="84" s="1"/>
  <c r="DU118" i="83"/>
  <c r="DU118" i="84" s="1"/>
  <c r="DV118" i="83"/>
  <c r="DV118" i="84" s="1"/>
  <c r="DW118" i="83"/>
  <c r="DW118" i="84" s="1"/>
  <c r="DY118" i="83"/>
  <c r="DY118" i="84" s="1"/>
  <c r="DZ118" i="83"/>
  <c r="DZ118" i="84" s="1"/>
  <c r="EA118" i="83"/>
  <c r="EA118" i="84" s="1"/>
  <c r="EC118" i="83"/>
  <c r="EC118" i="84" s="1"/>
  <c r="ED118" i="83"/>
  <c r="ED118" i="84" s="1"/>
  <c r="EE118" i="83"/>
  <c r="EE118" i="84" s="1"/>
  <c r="EG118" i="83"/>
  <c r="EG118" i="84" s="1"/>
  <c r="EH118" i="83"/>
  <c r="EH118" i="84" s="1"/>
  <c r="EI118" i="83"/>
  <c r="EI118" i="84" s="1"/>
  <c r="EK118" i="83"/>
  <c r="EK118" i="84" s="1"/>
  <c r="EL118" i="83"/>
  <c r="EL118" i="84" s="1"/>
  <c r="EM118" i="83"/>
  <c r="EM118" i="84" s="1"/>
  <c r="EO118" i="83"/>
  <c r="EO118" i="84" s="1"/>
  <c r="EP118" i="83"/>
  <c r="EP118" i="84" s="1"/>
  <c r="EQ118" i="83"/>
  <c r="EQ118" i="84" s="1"/>
  <c r="ES118" i="83"/>
  <c r="ES118" i="84" s="1"/>
  <c r="ET118" i="83"/>
  <c r="ET118" i="84" s="1"/>
  <c r="EU118" i="83"/>
  <c r="EU118" i="84" s="1"/>
  <c r="EW118" i="83"/>
  <c r="EW118" i="84" s="1"/>
  <c r="EX118" i="83"/>
  <c r="EX118" i="84" s="1"/>
  <c r="EY118" i="83"/>
  <c r="EY118" i="84" s="1"/>
  <c r="FA118" i="83"/>
  <c r="FA118" i="84" s="1"/>
  <c r="FB118" i="83"/>
  <c r="FB118" i="84" s="1"/>
  <c r="FC118" i="83"/>
  <c r="FC118" i="84" s="1"/>
  <c r="FE118" i="83"/>
  <c r="FE118" i="84" s="1"/>
  <c r="FF118" i="83"/>
  <c r="FF118" i="84" s="1"/>
  <c r="FG118" i="83"/>
  <c r="FG118" i="84" s="1"/>
  <c r="FI118" i="83"/>
  <c r="FI118" i="84" s="1"/>
  <c r="FJ118" i="83"/>
  <c r="FJ118" i="84" s="1"/>
  <c r="FK118" i="83"/>
  <c r="FK118" i="84" s="1"/>
  <c r="FM118" i="83"/>
  <c r="FM118" i="84" s="1"/>
  <c r="FN118" i="83"/>
  <c r="FN118" i="84" s="1"/>
  <c r="FO118" i="83"/>
  <c r="FO118" i="84" s="1"/>
  <c r="FQ118" i="83"/>
  <c r="FQ118" i="84" s="1"/>
  <c r="FR118" i="83"/>
  <c r="FR118" i="84" s="1"/>
  <c r="FS118" i="83"/>
  <c r="FS118" i="84" s="1"/>
  <c r="FU118" i="83"/>
  <c r="FU118" i="84" s="1"/>
  <c r="FV118" i="83"/>
  <c r="FV118" i="84" s="1"/>
  <c r="FW118" i="83"/>
  <c r="FW118" i="84" s="1"/>
  <c r="FY118" i="83"/>
  <c r="FY118" i="84" s="1"/>
  <c r="FZ118" i="83"/>
  <c r="FZ118" i="84" s="1"/>
  <c r="GA118" i="83"/>
  <c r="GA118" i="84" s="1"/>
  <c r="GC118" i="83"/>
  <c r="GC118" i="84" s="1"/>
  <c r="GD118" i="83"/>
  <c r="GD118" i="84" s="1"/>
  <c r="GE118" i="83"/>
  <c r="GE118" i="84" s="1"/>
  <c r="GG118" i="83"/>
  <c r="GG118" i="84" s="1"/>
  <c r="GH118" i="83"/>
  <c r="GH118" i="84" s="1"/>
  <c r="GI118" i="83"/>
  <c r="GI118" i="84" s="1"/>
  <c r="GK118" i="83"/>
  <c r="GK118" i="84" s="1"/>
  <c r="GL118" i="83"/>
  <c r="GL118" i="84" s="1"/>
  <c r="GM118" i="83"/>
  <c r="GM118" i="84" s="1"/>
  <c r="GO118" i="83"/>
  <c r="GO118" i="84" s="1"/>
  <c r="GP118" i="83"/>
  <c r="GP118" i="84" s="1"/>
  <c r="GQ118" i="83"/>
  <c r="GQ118" i="84" s="1"/>
  <c r="GS118" i="83"/>
  <c r="GS118" i="84" s="1"/>
  <c r="GT118" i="83"/>
  <c r="GT118" i="84" s="1"/>
  <c r="GU118" i="83"/>
  <c r="GU118" i="84" s="1"/>
  <c r="GW118" i="83"/>
  <c r="GW118" i="84" s="1"/>
  <c r="GX118" i="83"/>
  <c r="GX118" i="84" s="1"/>
  <c r="GY118" i="83"/>
  <c r="GY118" i="84" s="1"/>
  <c r="L4" i="84"/>
  <c r="C131" i="84"/>
  <c r="M131" i="83"/>
  <c r="M131" i="84" s="1"/>
  <c r="O131" i="83"/>
  <c r="O131" i="84" s="1"/>
  <c r="Q131" i="83"/>
  <c r="Q131" i="84" s="1"/>
  <c r="U131" i="83"/>
  <c r="U131" i="84" s="1"/>
  <c r="V131" i="83"/>
  <c r="V131" i="84" s="1"/>
  <c r="W131" i="83"/>
  <c r="W131" i="84" s="1"/>
  <c r="Y131" i="83"/>
  <c r="Y131" i="84" s="1"/>
  <c r="AA131" i="83"/>
  <c r="AA131" i="84" s="1"/>
  <c r="AC131" i="83"/>
  <c r="AC131" i="84" s="1"/>
  <c r="AD131" i="83"/>
  <c r="AD131" i="84" s="1"/>
  <c r="AE131" i="83"/>
  <c r="AE131" i="84" s="1"/>
  <c r="AG131" i="83"/>
  <c r="AG131" i="84" s="1"/>
  <c r="AI131" i="83"/>
  <c r="AI131" i="84" s="1"/>
  <c r="AK131" i="83"/>
  <c r="AK131" i="84" s="1"/>
  <c r="AL131" i="83"/>
  <c r="AL131" i="84" s="1"/>
  <c r="AM131" i="83"/>
  <c r="AM131" i="84" s="1"/>
  <c r="AO131" i="83"/>
  <c r="AO131" i="84" s="1"/>
  <c r="AP131" i="83"/>
  <c r="AP131" i="84" s="1"/>
  <c r="AQ131" i="83"/>
  <c r="AQ131" i="84" s="1"/>
  <c r="AT131" i="83"/>
  <c r="AT131" i="84" s="1"/>
  <c r="AU131" i="83"/>
  <c r="AU131" i="84" s="1"/>
  <c r="AW131" i="83"/>
  <c r="AW131" i="84" s="1"/>
  <c r="AX131" i="83"/>
  <c r="AX131" i="84" s="1"/>
  <c r="AY131" i="83"/>
  <c r="AY131" i="84" s="1"/>
  <c r="BA131" i="83"/>
  <c r="BA131" i="84" s="1"/>
  <c r="BB131" i="83"/>
  <c r="BB131" i="84" s="1"/>
  <c r="BC131" i="83"/>
  <c r="BC131" i="84" s="1"/>
  <c r="BE131" i="83"/>
  <c r="BE131" i="84" s="1"/>
  <c r="BF131" i="83"/>
  <c r="BF131" i="84" s="1"/>
  <c r="BG131" i="83"/>
  <c r="BG131" i="84" s="1"/>
  <c r="BI131" i="83"/>
  <c r="BI131" i="84" s="1"/>
  <c r="BJ131" i="83"/>
  <c r="BJ131" i="84" s="1"/>
  <c r="BK131" i="83"/>
  <c r="BK131" i="84" s="1"/>
  <c r="BM131" i="83"/>
  <c r="BM131" i="84" s="1"/>
  <c r="BN131" i="83"/>
  <c r="BN131" i="84" s="1"/>
  <c r="BO131" i="83"/>
  <c r="BO131" i="84" s="1"/>
  <c r="BQ131" i="83"/>
  <c r="BQ131" i="84" s="1"/>
  <c r="BR131" i="83"/>
  <c r="BR131" i="84" s="1"/>
  <c r="BS131" i="83"/>
  <c r="BS131" i="84" s="1"/>
  <c r="BU131" i="83"/>
  <c r="BU131" i="84" s="1"/>
  <c r="BV131" i="83"/>
  <c r="BV131" i="84" s="1"/>
  <c r="BW131" i="83"/>
  <c r="BW131" i="84" s="1"/>
  <c r="BY131" i="83"/>
  <c r="BY131" i="84" s="1"/>
  <c r="BZ131" i="83"/>
  <c r="BZ131" i="84" s="1"/>
  <c r="CA131" i="83"/>
  <c r="CA131" i="84" s="1"/>
  <c r="CC131" i="83"/>
  <c r="CC131" i="84" s="1"/>
  <c r="CD131" i="83"/>
  <c r="CD131" i="84" s="1"/>
  <c r="CE131" i="83"/>
  <c r="CE131" i="84" s="1"/>
  <c r="CG131" i="83"/>
  <c r="CG131" i="84" s="1"/>
  <c r="CH131" i="83"/>
  <c r="CH131" i="84" s="1"/>
  <c r="CI131" i="83"/>
  <c r="CI131" i="84" s="1"/>
  <c r="CK131" i="83"/>
  <c r="CK131" i="84" s="1"/>
  <c r="CL131" i="83"/>
  <c r="CL131" i="84" s="1"/>
  <c r="CM131" i="83"/>
  <c r="CM131" i="84" s="1"/>
  <c r="CO131" i="83"/>
  <c r="CO131" i="84" s="1"/>
  <c r="CP131" i="83"/>
  <c r="CP131" i="84" s="1"/>
  <c r="CQ131" i="83"/>
  <c r="CQ131" i="84" s="1"/>
  <c r="CS131" i="83"/>
  <c r="CS131" i="84" s="1"/>
  <c r="CT131" i="83"/>
  <c r="CT131" i="84" s="1"/>
  <c r="CU131" i="83"/>
  <c r="CU131" i="84" s="1"/>
  <c r="CW131" i="83"/>
  <c r="CW131" i="84" s="1"/>
  <c r="CX131" i="83"/>
  <c r="CX131" i="84" s="1"/>
  <c r="CY131" i="83"/>
  <c r="CY131" i="84" s="1"/>
  <c r="DA131" i="83"/>
  <c r="DA131" i="84" s="1"/>
  <c r="DB131" i="83"/>
  <c r="DB131" i="84" s="1"/>
  <c r="DC131" i="83"/>
  <c r="DC131" i="84" s="1"/>
  <c r="DE131" i="83"/>
  <c r="DE131" i="84" s="1"/>
  <c r="DF131" i="83"/>
  <c r="DF131" i="84" s="1"/>
  <c r="DG131" i="83"/>
  <c r="DG131" i="84" s="1"/>
  <c r="DI131" i="83"/>
  <c r="DI131" i="84" s="1"/>
  <c r="DJ131" i="83"/>
  <c r="DJ131" i="84" s="1"/>
  <c r="DK131" i="83"/>
  <c r="DK131" i="84" s="1"/>
  <c r="DM131" i="83"/>
  <c r="DM131" i="84" s="1"/>
  <c r="DN131" i="83"/>
  <c r="DN131" i="84" s="1"/>
  <c r="DO131" i="83"/>
  <c r="DO131" i="84" s="1"/>
  <c r="DQ131" i="83"/>
  <c r="DQ131" i="84" s="1"/>
  <c r="DR131" i="83"/>
  <c r="DR131" i="84" s="1"/>
  <c r="DS131" i="83"/>
  <c r="DS131" i="84" s="1"/>
  <c r="DU131" i="83"/>
  <c r="DU131" i="84" s="1"/>
  <c r="DV131" i="83"/>
  <c r="DV131" i="84" s="1"/>
  <c r="DW131" i="83"/>
  <c r="DW131" i="84" s="1"/>
  <c r="DY131" i="83"/>
  <c r="DY131" i="84" s="1"/>
  <c r="DZ131" i="83"/>
  <c r="DZ131" i="84" s="1"/>
  <c r="EA131" i="83"/>
  <c r="EA131" i="84" s="1"/>
  <c r="EC131" i="83"/>
  <c r="EC131" i="84" s="1"/>
  <c r="ED131" i="83"/>
  <c r="ED131" i="84" s="1"/>
  <c r="EE131" i="83"/>
  <c r="EE131" i="84" s="1"/>
  <c r="EG131" i="83"/>
  <c r="EG131" i="84" s="1"/>
  <c r="EH131" i="83"/>
  <c r="EH131" i="84" s="1"/>
  <c r="EI131" i="83"/>
  <c r="EI131" i="84" s="1"/>
  <c r="EK131" i="83"/>
  <c r="EK131" i="84" s="1"/>
  <c r="EL131" i="83"/>
  <c r="EL131" i="84" s="1"/>
  <c r="EM131" i="83"/>
  <c r="EM131" i="84" s="1"/>
  <c r="EO131" i="83"/>
  <c r="EO131" i="84" s="1"/>
  <c r="EP131" i="83"/>
  <c r="EP131" i="84" s="1"/>
  <c r="ES131" i="83"/>
  <c r="ES131" i="84" s="1"/>
  <c r="ET131" i="83"/>
  <c r="ET131" i="84" s="1"/>
  <c r="EU131" i="83"/>
  <c r="EU131" i="84" s="1"/>
  <c r="EW131" i="83"/>
  <c r="EW131" i="84" s="1"/>
  <c r="EX131" i="83"/>
  <c r="EX131" i="84" s="1"/>
  <c r="EY131" i="83"/>
  <c r="EY131" i="84" s="1"/>
  <c r="FB131" i="83"/>
  <c r="FB131" i="84" s="1"/>
  <c r="FC131" i="83"/>
  <c r="FC131" i="84" s="1"/>
  <c r="FE131" i="83"/>
  <c r="FE131" i="84" s="1"/>
  <c r="FF131" i="83"/>
  <c r="FF131" i="84" s="1"/>
  <c r="FG131" i="83"/>
  <c r="FG131" i="84" s="1"/>
  <c r="FI131" i="83"/>
  <c r="FI131" i="84" s="1"/>
  <c r="FJ131" i="83"/>
  <c r="FJ131" i="84" s="1"/>
  <c r="FK131" i="83"/>
  <c r="FK131" i="84" s="1"/>
  <c r="FM131" i="83"/>
  <c r="FM131" i="84" s="1"/>
  <c r="FN131" i="83"/>
  <c r="FN131" i="84" s="1"/>
  <c r="FO131" i="83"/>
  <c r="FO131" i="84" s="1"/>
  <c r="FQ131" i="83"/>
  <c r="FQ131" i="84" s="1"/>
  <c r="FR131" i="83"/>
  <c r="FR131" i="84" s="1"/>
  <c r="FS131" i="83"/>
  <c r="FS131" i="84" s="1"/>
  <c r="FU131" i="83"/>
  <c r="FU131" i="84" s="1"/>
  <c r="FV131" i="83"/>
  <c r="FV131" i="84" s="1"/>
  <c r="FW131" i="83"/>
  <c r="FW131" i="84" s="1"/>
  <c r="FY131" i="83"/>
  <c r="FY131" i="84" s="1"/>
  <c r="FZ131" i="83"/>
  <c r="FZ131" i="84" s="1"/>
  <c r="GA131" i="83"/>
  <c r="GA131" i="84" s="1"/>
  <c r="GC131" i="83"/>
  <c r="GC131" i="84" s="1"/>
  <c r="GD131" i="83"/>
  <c r="GD131" i="84" s="1"/>
  <c r="GE131" i="83"/>
  <c r="GE131" i="84" s="1"/>
  <c r="GG131" i="83"/>
  <c r="GG131" i="84" s="1"/>
  <c r="GH131" i="83"/>
  <c r="GH131" i="84" s="1"/>
  <c r="GI131" i="83"/>
  <c r="GI131" i="84" s="1"/>
  <c r="GK131" i="83"/>
  <c r="GK131" i="84" s="1"/>
  <c r="GL131" i="83"/>
  <c r="GL131" i="84" s="1"/>
  <c r="GM131" i="83"/>
  <c r="GM131" i="84" s="1"/>
  <c r="GO131" i="83"/>
  <c r="GO131" i="84" s="1"/>
  <c r="GP131" i="83"/>
  <c r="GP131" i="84" s="1"/>
  <c r="GQ131" i="83"/>
  <c r="GQ131" i="84" s="1"/>
  <c r="GS131" i="83"/>
  <c r="GS131" i="84" s="1"/>
  <c r="GT131" i="83"/>
  <c r="GT131" i="84" s="1"/>
  <c r="GU131" i="83"/>
  <c r="GU131" i="84" s="1"/>
  <c r="GX131" i="83"/>
  <c r="GX131" i="84" s="1"/>
  <c r="GY131" i="83"/>
  <c r="GY131" i="84" s="1"/>
  <c r="M40" i="83"/>
  <c r="M40" i="84" s="1"/>
  <c r="M72" i="83"/>
  <c r="M72" i="84" s="1"/>
  <c r="M97" i="83"/>
  <c r="M97" i="84" s="1"/>
  <c r="M125" i="83"/>
  <c r="M125" i="84" s="1" a="1"/>
  <c r="M125" i="84" s="1"/>
  <c r="M4" i="84"/>
  <c r="M137" i="83"/>
  <c r="M137" i="84" s="1"/>
  <c r="N40" i="83"/>
  <c r="N40" i="84" s="1"/>
  <c r="N72" i="83"/>
  <c r="N72" i="84" s="1"/>
  <c r="N97" i="83"/>
  <c r="N97" i="84" s="1"/>
  <c r="N4" i="84"/>
  <c r="N137" i="83"/>
  <c r="N137" i="84" s="1"/>
  <c r="O40" i="83"/>
  <c r="O40" i="84" s="1"/>
  <c r="O72" i="83"/>
  <c r="O72" i="84" s="1"/>
  <c r="O97" i="83"/>
  <c r="O97" i="84" s="1"/>
  <c r="O125" i="83"/>
  <c r="O125" i="84" s="1" a="1"/>
  <c r="O125" i="84" s="1"/>
  <c r="O4" i="84"/>
  <c r="O137" i="83"/>
  <c r="O137" i="84" s="1"/>
  <c r="P4" i="84"/>
  <c r="Q40" i="83"/>
  <c r="Q40" i="84" s="1"/>
  <c r="Q72" i="83"/>
  <c r="Q72" i="84" s="1"/>
  <c r="Q97" i="83"/>
  <c r="Q97" i="84" s="1"/>
  <c r="Q125" i="83"/>
  <c r="Q4" i="84"/>
  <c r="Q137" i="83"/>
  <c r="Q137" i="84" s="1"/>
  <c r="R40" i="83"/>
  <c r="R40" i="84" s="1"/>
  <c r="R97" i="83"/>
  <c r="R97" i="84" s="1"/>
  <c r="R4" i="84"/>
  <c r="S72" i="83"/>
  <c r="S72" i="84" s="1"/>
  <c r="S97" i="83"/>
  <c r="S97" i="84" s="1"/>
  <c r="S4" i="84"/>
  <c r="T4" i="84"/>
  <c r="U40" i="83"/>
  <c r="U40" i="84" s="1"/>
  <c r="U72" i="83"/>
  <c r="U72" i="84" s="1"/>
  <c r="U97" i="83"/>
  <c r="U97" i="84" s="1"/>
  <c r="U125" i="83"/>
  <c r="U4" i="84"/>
  <c r="U137" i="83"/>
  <c r="U137" i="84" s="1"/>
  <c r="V40" i="83"/>
  <c r="V40" i="84" s="1"/>
  <c r="V72" i="83"/>
  <c r="V72" i="84" s="1"/>
  <c r="V97" i="83"/>
  <c r="V97" i="84" s="1"/>
  <c r="V125" i="83"/>
  <c r="V4" i="84"/>
  <c r="V137" i="83"/>
  <c r="V137" i="84" s="1"/>
  <c r="W40" i="83"/>
  <c r="W40" i="84" s="1"/>
  <c r="W72" i="83"/>
  <c r="W72" i="84" s="1"/>
  <c r="W97" i="83"/>
  <c r="W97" i="84" s="1"/>
  <c r="W125" i="83"/>
  <c r="W4" i="84"/>
  <c r="W137" i="83"/>
  <c r="W137" i="84" s="1"/>
  <c r="X4" i="84"/>
  <c r="Y40" i="83"/>
  <c r="Y40" i="84" s="1"/>
  <c r="Y72" i="83"/>
  <c r="Y72" i="84" s="1"/>
  <c r="Y97" i="83"/>
  <c r="Y97" i="84" s="1"/>
  <c r="Y125" i="83"/>
  <c r="Y4" i="84"/>
  <c r="Y137" i="83"/>
  <c r="Y137" i="84" s="1"/>
  <c r="Z40" i="83"/>
  <c r="Z40" i="84" s="1"/>
  <c r="Z4" i="84"/>
  <c r="Z137" i="83"/>
  <c r="Z137" i="84" s="1"/>
  <c r="AA40" i="83"/>
  <c r="AA40" i="84" s="1"/>
  <c r="AA72" i="83"/>
  <c r="AA72" i="84" s="1"/>
  <c r="AA97" i="83"/>
  <c r="AA97" i="84" s="1"/>
  <c r="AA125" i="83"/>
  <c r="AA4" i="84"/>
  <c r="AA137" i="83"/>
  <c r="AA137" i="84" s="1"/>
  <c r="AB4" i="84"/>
  <c r="AC40" i="83"/>
  <c r="AC40" i="84" s="1"/>
  <c r="AC72" i="83"/>
  <c r="AC72" i="84" s="1"/>
  <c r="AC97" i="83"/>
  <c r="AC97" i="84" s="1"/>
  <c r="AC125" i="83"/>
  <c r="AC4" i="84"/>
  <c r="AC137" i="83"/>
  <c r="AC137" i="84" s="1"/>
  <c r="AD40" i="83"/>
  <c r="AD40" i="84" s="1"/>
  <c r="AD72" i="83"/>
  <c r="AD72" i="84" s="1"/>
  <c r="AD97" i="83"/>
  <c r="AD97" i="84" s="1"/>
  <c r="AD125" i="83"/>
  <c r="AD4" i="84"/>
  <c r="AD137" i="83"/>
  <c r="AD137" i="84" s="1"/>
  <c r="AE40" i="83"/>
  <c r="AE40" i="84" s="1"/>
  <c r="AE72" i="83"/>
  <c r="AE72" i="84" s="1"/>
  <c r="AE97" i="83"/>
  <c r="AE97" i="84" s="1"/>
  <c r="AE125" i="83"/>
  <c r="AE4" i="84"/>
  <c r="AE137" i="83"/>
  <c r="AE137" i="84" s="1"/>
  <c r="AF4" i="84"/>
  <c r="AG40" i="83"/>
  <c r="AG40" i="84" s="1"/>
  <c r="AG72" i="83"/>
  <c r="AG72" i="84" s="1"/>
  <c r="AG97" i="83"/>
  <c r="AG97" i="84" s="1"/>
  <c r="AG125" i="83"/>
  <c r="AG4" i="84"/>
  <c r="AH4" i="84"/>
  <c r="AH137" i="83"/>
  <c r="AH137" i="84" s="1"/>
  <c r="AI40" i="83"/>
  <c r="AI40" i="84" s="1"/>
  <c r="AI72" i="83"/>
  <c r="AI72" i="84" s="1"/>
  <c r="AI97" i="83"/>
  <c r="AI97" i="84" s="1"/>
  <c r="AI125" i="83"/>
  <c r="AI125" i="84" s="1" a="1"/>
  <c r="AI125" i="84" s="1"/>
  <c r="AI4" i="84"/>
  <c r="AI137" i="83"/>
  <c r="AI137" i="84" s="1"/>
  <c r="AJ4" i="84"/>
  <c r="AK40" i="83"/>
  <c r="AK40" i="84" s="1"/>
  <c r="AK72" i="83"/>
  <c r="AK72" i="84" s="1"/>
  <c r="AK97" i="83"/>
  <c r="AK97" i="84" s="1"/>
  <c r="AK125" i="83"/>
  <c r="AK4" i="84"/>
  <c r="AK137" i="83"/>
  <c r="AK137" i="84" s="1"/>
  <c r="AL72" i="83"/>
  <c r="AL72" i="84" s="1"/>
  <c r="AL97" i="83"/>
  <c r="AL97" i="84" s="1"/>
  <c r="AL125" i="83"/>
  <c r="AL4" i="84"/>
  <c r="AL137" i="83"/>
  <c r="AL137" i="84" s="1"/>
  <c r="AM40" i="83"/>
  <c r="AM40" i="84" s="1"/>
  <c r="AM72" i="83"/>
  <c r="AM72" i="84" s="1"/>
  <c r="AM97" i="83"/>
  <c r="AM97" i="84" s="1"/>
  <c r="AM4" i="84"/>
  <c r="AM137" i="83"/>
  <c r="AM137" i="84" s="1"/>
  <c r="AN4" i="84"/>
  <c r="AO40" i="83"/>
  <c r="AO40" i="84" s="1"/>
  <c r="AO72" i="83"/>
  <c r="AO72" i="84" s="1"/>
  <c r="AO97" i="83"/>
  <c r="AO97" i="84" s="1"/>
  <c r="AO125" i="83"/>
  <c r="AO4" i="84"/>
  <c r="AO137" i="83"/>
  <c r="AO137" i="84" s="1"/>
  <c r="AP40" i="83"/>
  <c r="AP40" i="84" s="1"/>
  <c r="AP72" i="83"/>
  <c r="AP72" i="84" s="1"/>
  <c r="AP97" i="83"/>
  <c r="AP97" i="84" s="1"/>
  <c r="AP125" i="83"/>
  <c r="AP4" i="84"/>
  <c r="AP137" i="83"/>
  <c r="AP137" i="84" s="1"/>
  <c r="AQ40" i="83"/>
  <c r="AQ40" i="84" s="1"/>
  <c r="AQ72" i="83"/>
  <c r="AQ72" i="84" s="1"/>
  <c r="AQ97" i="83"/>
  <c r="AQ97" i="84" s="1"/>
  <c r="AQ125" i="83"/>
  <c r="AQ4" i="84"/>
  <c r="AQ137" i="83"/>
  <c r="AQ137" i="84" s="1"/>
  <c r="AS40" i="83"/>
  <c r="AS40" i="84" s="1"/>
  <c r="AS72" i="83"/>
  <c r="AS72" i="84" s="1"/>
  <c r="AS4" i="84"/>
  <c r="AS137" i="83"/>
  <c r="AS137" i="84" s="1"/>
  <c r="AT40" i="83"/>
  <c r="AT40" i="84" s="1"/>
  <c r="AT72" i="83"/>
  <c r="AT72" i="84" s="1"/>
  <c r="AT97" i="83"/>
  <c r="AT97" i="84" s="1"/>
  <c r="AT125" i="83"/>
  <c r="AT4" i="84"/>
  <c r="AT137" i="83"/>
  <c r="AT137" i="84" s="1"/>
  <c r="AU40" i="83"/>
  <c r="AU40" i="84" s="1"/>
  <c r="AU72" i="83"/>
  <c r="AU72" i="84" s="1"/>
  <c r="AU97" i="83"/>
  <c r="AU97" i="84" s="1"/>
  <c r="AU125" i="83"/>
  <c r="AU4" i="84"/>
  <c r="AU137" i="83"/>
  <c r="AU137" i="84" s="1"/>
  <c r="AW40" i="83"/>
  <c r="AW40" i="84" s="1"/>
  <c r="AW72" i="83"/>
  <c r="AW72" i="84" s="1"/>
  <c r="AW97" i="83"/>
  <c r="AW97" i="84" s="1"/>
  <c r="AW4" i="84"/>
  <c r="AW137" i="83"/>
  <c r="AW137" i="84" s="1"/>
  <c r="AX40" i="83"/>
  <c r="AX40" i="84" s="1"/>
  <c r="AX72" i="83"/>
  <c r="AX72" i="84" s="1"/>
  <c r="AX97" i="83"/>
  <c r="AX97" i="84" s="1"/>
  <c r="AX125" i="83"/>
  <c r="AX4" i="84"/>
  <c r="AX137" i="83"/>
  <c r="AX137" i="84" s="1"/>
  <c r="AY40" i="83"/>
  <c r="AY40" i="84" s="1"/>
  <c r="AY72" i="83"/>
  <c r="AY72" i="84" s="1"/>
  <c r="AY97" i="83"/>
  <c r="AY97" i="84" s="1"/>
  <c r="AY125" i="83"/>
  <c r="AY4" i="84"/>
  <c r="AY137" i="83"/>
  <c r="AY137" i="84" s="1"/>
  <c r="BA40" i="83"/>
  <c r="BA40" i="84" s="1"/>
  <c r="BA72" i="83"/>
  <c r="BA72" i="84" s="1"/>
  <c r="BA97" i="83"/>
  <c r="BA97" i="84" s="1"/>
  <c r="BA125" i="83"/>
  <c r="BA4" i="84"/>
  <c r="BA137" i="83"/>
  <c r="BA137" i="84" s="1"/>
  <c r="BB40" i="83"/>
  <c r="BB40" i="84" s="1"/>
  <c r="BB72" i="83"/>
  <c r="BB72" i="84" s="1"/>
  <c r="BB97" i="83"/>
  <c r="BB97" i="84" s="1"/>
  <c r="BB125" i="83"/>
  <c r="BB4" i="84"/>
  <c r="BB137" i="83"/>
  <c r="BB137" i="84" s="1"/>
  <c r="BC40" i="83"/>
  <c r="BC40" i="84" s="1"/>
  <c r="BC72" i="83"/>
  <c r="BC72" i="84" s="1"/>
  <c r="BC97" i="83"/>
  <c r="BC97" i="84" s="1"/>
  <c r="BC125" i="83"/>
  <c r="BC4" i="84"/>
  <c r="BC137" i="83"/>
  <c r="BC137" i="84" s="1"/>
  <c r="BE40" i="83"/>
  <c r="BE40" i="84" s="1"/>
  <c r="BE72" i="83"/>
  <c r="BE72" i="84" s="1"/>
  <c r="BE97" i="83"/>
  <c r="BE97" i="84" s="1"/>
  <c r="BE125" i="83"/>
  <c r="BE4" i="84"/>
  <c r="BE137" i="83"/>
  <c r="BE137" i="84" s="1"/>
  <c r="BF40" i="83"/>
  <c r="BF40" i="84" s="1"/>
  <c r="BF72" i="83"/>
  <c r="BF72" i="84" s="1"/>
  <c r="BF97" i="83"/>
  <c r="BF97" i="84" s="1"/>
  <c r="BF125" i="83"/>
  <c r="BF4" i="84"/>
  <c r="BF137" i="83"/>
  <c r="BF137" i="84" s="1"/>
  <c r="BG40" i="83"/>
  <c r="BG40" i="84" s="1"/>
  <c r="BG72" i="83"/>
  <c r="BG72" i="84" s="1"/>
  <c r="BG97" i="83"/>
  <c r="BG97" i="84" s="1"/>
  <c r="BG125" i="83"/>
  <c r="BG4" i="84"/>
  <c r="BG137" i="83"/>
  <c r="BG137" i="84" s="1"/>
  <c r="BI40" i="83"/>
  <c r="BI40" i="84" s="1"/>
  <c r="BI72" i="83"/>
  <c r="BI72" i="84" s="1"/>
  <c r="BI97" i="83"/>
  <c r="BI97" i="84" s="1"/>
  <c r="BI125" i="83"/>
  <c r="BI4" i="84"/>
  <c r="BI137" i="83"/>
  <c r="BI137" i="84" s="1"/>
  <c r="BJ40" i="83"/>
  <c r="BJ40" i="84" s="1"/>
  <c r="BJ72" i="83"/>
  <c r="BJ72" i="84" s="1"/>
  <c r="BJ97" i="83"/>
  <c r="BJ97" i="84" s="1"/>
  <c r="BJ125" i="83"/>
  <c r="BJ4" i="84"/>
  <c r="BJ137" i="83"/>
  <c r="BJ137" i="84" s="1"/>
  <c r="BK40" i="83"/>
  <c r="BK40" i="84" s="1"/>
  <c r="BK72" i="83"/>
  <c r="BK72" i="84" s="1"/>
  <c r="BK97" i="83"/>
  <c r="BK97" i="84" s="1"/>
  <c r="BK125" i="83"/>
  <c r="BK4" i="84"/>
  <c r="BK137" i="83"/>
  <c r="BK137" i="84" s="1"/>
  <c r="BM40" i="83"/>
  <c r="BM40" i="84" s="1"/>
  <c r="BM72" i="83"/>
  <c r="BM72" i="84" s="1"/>
  <c r="BM97" i="83"/>
  <c r="BM97" i="84" s="1"/>
  <c r="BM125" i="83"/>
  <c r="BM4" i="84"/>
  <c r="BM137" i="83"/>
  <c r="BM137" i="84" s="1"/>
  <c r="BN40" i="83"/>
  <c r="BN40" i="84" s="1"/>
  <c r="BN72" i="83"/>
  <c r="BN72" i="84" s="1"/>
  <c r="BN97" i="83"/>
  <c r="BN97" i="84" s="1"/>
  <c r="BN125" i="83"/>
  <c r="BN4" i="84"/>
  <c r="BN137" i="83"/>
  <c r="BN137" i="84" s="1"/>
  <c r="BO40" i="83"/>
  <c r="BO40" i="84" s="1"/>
  <c r="BO72" i="83"/>
  <c r="BO72" i="84" s="1"/>
  <c r="BO97" i="83"/>
  <c r="BO97" i="84" s="1"/>
  <c r="BO125" i="83"/>
  <c r="BO4" i="84"/>
  <c r="BO137" i="83"/>
  <c r="BO137" i="84" s="1"/>
  <c r="BP4" i="84"/>
  <c r="BQ40" i="83"/>
  <c r="BQ40" i="84" s="1"/>
  <c r="BQ72" i="83"/>
  <c r="BQ72" i="84" s="1"/>
  <c r="BQ97" i="83"/>
  <c r="BQ97" i="84" s="1"/>
  <c r="BQ125" i="83"/>
  <c r="BQ4" i="84"/>
  <c r="BQ137" i="83"/>
  <c r="BQ137" i="84" s="1"/>
  <c r="BR40" i="83"/>
  <c r="BR40" i="84" s="1"/>
  <c r="BR72" i="83"/>
  <c r="BR72" i="84" s="1"/>
  <c r="BR97" i="83"/>
  <c r="BR97" i="84" s="1"/>
  <c r="BR125" i="83"/>
  <c r="BR4" i="84"/>
  <c r="BR137" i="83"/>
  <c r="BR137" i="84" s="1"/>
  <c r="BS40" i="83"/>
  <c r="BS40" i="84" s="1"/>
  <c r="BS72" i="83"/>
  <c r="BS72" i="84" s="1"/>
  <c r="BS97" i="83"/>
  <c r="BS97" i="84" s="1"/>
  <c r="BS125" i="83"/>
  <c r="BS4" i="84"/>
  <c r="BS137" i="83"/>
  <c r="BS137" i="84" s="1"/>
  <c r="BT4" i="84"/>
  <c r="BU40" i="83"/>
  <c r="BU40" i="84" s="1"/>
  <c r="BU72" i="83"/>
  <c r="BU72" i="84" s="1"/>
  <c r="BU97" i="83"/>
  <c r="BU97" i="84" s="1"/>
  <c r="BU125" i="83"/>
  <c r="BU4" i="84"/>
  <c r="BU137" i="83"/>
  <c r="BU137" i="84" s="1"/>
  <c r="BV40" i="83"/>
  <c r="BV40" i="84" s="1"/>
  <c r="BV72" i="83"/>
  <c r="BV72" i="84" s="1"/>
  <c r="BV97" i="83"/>
  <c r="BV97" i="84" s="1"/>
  <c r="BV125" i="83"/>
  <c r="BV4" i="84"/>
  <c r="BV137" i="83"/>
  <c r="BV137" i="84" s="1"/>
  <c r="BW40" i="83"/>
  <c r="BW40" i="84" s="1"/>
  <c r="BW72" i="83"/>
  <c r="BW72" i="84" s="1"/>
  <c r="BW97" i="83"/>
  <c r="BW97" i="84" s="1"/>
  <c r="BW125" i="83"/>
  <c r="BW4" i="84"/>
  <c r="BW137" i="83"/>
  <c r="BW137" i="84" s="1"/>
  <c r="BX4" i="84"/>
  <c r="BY40" i="83"/>
  <c r="BY40" i="84" s="1"/>
  <c r="BY72" i="83"/>
  <c r="BY72" i="84" s="1"/>
  <c r="BY97" i="83"/>
  <c r="BY97" i="84" s="1"/>
  <c r="BY125" i="83"/>
  <c r="BY4" i="84"/>
  <c r="BY137" i="83"/>
  <c r="BY137" i="84" s="1"/>
  <c r="BZ40" i="83"/>
  <c r="BZ40" i="84" s="1"/>
  <c r="BZ72" i="83"/>
  <c r="BZ72" i="84" s="1"/>
  <c r="BZ97" i="83"/>
  <c r="BZ97" i="84" s="1"/>
  <c r="BZ125" i="83"/>
  <c r="BZ4" i="84"/>
  <c r="BZ137" i="83"/>
  <c r="BZ137" i="84" s="1"/>
  <c r="CA40" i="83"/>
  <c r="CA40" i="84" s="1"/>
  <c r="CA72" i="83"/>
  <c r="CA72" i="84" s="1"/>
  <c r="CA97" i="83"/>
  <c r="CA97" i="84" s="1"/>
  <c r="CA125" i="83"/>
  <c r="CA4" i="84"/>
  <c r="CA137" i="83"/>
  <c r="CA137" i="84" s="1"/>
  <c r="CB4" i="84"/>
  <c r="CC40" i="83"/>
  <c r="CC40" i="84" s="1"/>
  <c r="CC72" i="83"/>
  <c r="CC72" i="84" s="1"/>
  <c r="CC97" i="83"/>
  <c r="CC97" i="84" s="1"/>
  <c r="CC125" i="83"/>
  <c r="CC125" i="84" s="1" a="1"/>
  <c r="CC125" i="84" s="1"/>
  <c r="CC4" i="84"/>
  <c r="CC137" i="83"/>
  <c r="CC137" i="84" s="1"/>
  <c r="CD40" i="83"/>
  <c r="CD40" i="84" s="1"/>
  <c r="CD72" i="83"/>
  <c r="CD72" i="84" s="1"/>
  <c r="CD97" i="83"/>
  <c r="CD97" i="84" s="1"/>
  <c r="CD125" i="83"/>
  <c r="CD125" i="84" s="1" a="1"/>
  <c r="CD125" i="84" s="1"/>
  <c r="CD4" i="84"/>
  <c r="CD137" i="83"/>
  <c r="CD137" i="84" s="1"/>
  <c r="CE40" i="83"/>
  <c r="CE40" i="84" s="1"/>
  <c r="CE72" i="83"/>
  <c r="CE72" i="84" s="1"/>
  <c r="CE97" i="83"/>
  <c r="CE97" i="84" s="1"/>
  <c r="CE125" i="83"/>
  <c r="CE125" i="84" s="1" a="1"/>
  <c r="CE125" i="84" s="1"/>
  <c r="CE4" i="84"/>
  <c r="CE137" i="83"/>
  <c r="CE137" i="84" s="1"/>
  <c r="CF4" i="84"/>
  <c r="CG40" i="83"/>
  <c r="CG40" i="84" s="1"/>
  <c r="CG72" i="83"/>
  <c r="CG72" i="84" s="1"/>
  <c r="CG97" i="83"/>
  <c r="CG97" i="84" s="1"/>
  <c r="CG125" i="83"/>
  <c r="CG4" i="84"/>
  <c r="CG137" i="83"/>
  <c r="CG137" i="84" s="1"/>
  <c r="CH40" i="83"/>
  <c r="CH40" i="84" s="1"/>
  <c r="CH72" i="83"/>
  <c r="CH72" i="84" s="1"/>
  <c r="CH97" i="83"/>
  <c r="CH97" i="84" s="1"/>
  <c r="CH125" i="83"/>
  <c r="CH4" i="84"/>
  <c r="CH137" i="83"/>
  <c r="CH137" i="84" s="1"/>
  <c r="CI40" i="83"/>
  <c r="CI40" i="84" s="1"/>
  <c r="CI72" i="83"/>
  <c r="CI72" i="84" s="1"/>
  <c r="CI97" i="83"/>
  <c r="CI97" i="84" s="1"/>
  <c r="CI125" i="83"/>
  <c r="CI4" i="84"/>
  <c r="CI137" i="83"/>
  <c r="CI137" i="84" s="1"/>
  <c r="CK40" i="83"/>
  <c r="CK40" i="84" s="1"/>
  <c r="CK72" i="83"/>
  <c r="CK72" i="84" s="1"/>
  <c r="CK97" i="83"/>
  <c r="CK97" i="84" s="1"/>
  <c r="CK125" i="83"/>
  <c r="CK4" i="84"/>
  <c r="CK137" i="83"/>
  <c r="CK137" i="84" s="1"/>
  <c r="CL40" i="83"/>
  <c r="CL40" i="84" s="1"/>
  <c r="CL72" i="83"/>
  <c r="CL72" i="84" s="1"/>
  <c r="CL97" i="83"/>
  <c r="CL97" i="84" s="1"/>
  <c r="CL125" i="83"/>
  <c r="CL4" i="84"/>
  <c r="CL137" i="83"/>
  <c r="CL137" i="84" s="1"/>
  <c r="CM40" i="83"/>
  <c r="CM40" i="84" s="1"/>
  <c r="CM72" i="83"/>
  <c r="CM72" i="84" s="1"/>
  <c r="CM97" i="83"/>
  <c r="CM97" i="84" s="1"/>
  <c r="CM125" i="83"/>
  <c r="CM4" i="84"/>
  <c r="CM137" i="83"/>
  <c r="CM137" i="84" s="1"/>
  <c r="CO40" i="83"/>
  <c r="CO40" i="84" s="1"/>
  <c r="CO72" i="83"/>
  <c r="CO72" i="84" s="1"/>
  <c r="CO97" i="83"/>
  <c r="CO97" i="84" s="1"/>
  <c r="CO125" i="83"/>
  <c r="CO4" i="84"/>
  <c r="CO137" i="83"/>
  <c r="CO137" i="84" s="1"/>
  <c r="CP40" i="83"/>
  <c r="CP40" i="84" s="1"/>
  <c r="CP72" i="83"/>
  <c r="CP72" i="84" s="1"/>
  <c r="CP97" i="83"/>
  <c r="CP97" i="84" s="1"/>
  <c r="CP125" i="83"/>
  <c r="CP4" i="84"/>
  <c r="CP137" i="83"/>
  <c r="CP137" i="84" s="1"/>
  <c r="CQ40" i="83"/>
  <c r="CQ40" i="84" s="1"/>
  <c r="CQ72" i="83"/>
  <c r="CQ72" i="84" s="1"/>
  <c r="CQ97" i="83"/>
  <c r="CQ97" i="84" s="1"/>
  <c r="CQ125" i="83"/>
  <c r="CQ4" i="84"/>
  <c r="CQ137" i="83"/>
  <c r="CQ137" i="84" s="1"/>
  <c r="CS40" i="83"/>
  <c r="CS40" i="84" s="1"/>
  <c r="CS72" i="83"/>
  <c r="CS72" i="84" s="1"/>
  <c r="CS97" i="83"/>
  <c r="CS97" i="84" s="1"/>
  <c r="CS125" i="83"/>
  <c r="CS4" i="84"/>
  <c r="CS137" i="83"/>
  <c r="CS137" i="84" s="1"/>
  <c r="CT40" i="83"/>
  <c r="CT40" i="84" s="1"/>
  <c r="CT72" i="83"/>
  <c r="CT72" i="84" s="1"/>
  <c r="CT97" i="83"/>
  <c r="CT97" i="84" s="1"/>
  <c r="CT125" i="83"/>
  <c r="CT4" i="84"/>
  <c r="CT137" i="83"/>
  <c r="CT137" i="84" s="1"/>
  <c r="CU40" i="83"/>
  <c r="CU40" i="84" s="1"/>
  <c r="CU72" i="83"/>
  <c r="CU72" i="84" s="1"/>
  <c r="CU97" i="83"/>
  <c r="CU97" i="84" s="1"/>
  <c r="CU125" i="83"/>
  <c r="CU4" i="84"/>
  <c r="CU137" i="83"/>
  <c r="CU137" i="84" s="1"/>
  <c r="CW40" i="83"/>
  <c r="CW40" i="84" s="1"/>
  <c r="CW72" i="83"/>
  <c r="CW72" i="84" s="1"/>
  <c r="CW97" i="83"/>
  <c r="CW97" i="84" s="1"/>
  <c r="CW125" i="83"/>
  <c r="CW4" i="84"/>
  <c r="CW137" i="83"/>
  <c r="CW137" i="84" s="1"/>
  <c r="CX40" i="83"/>
  <c r="CX40" i="84" s="1"/>
  <c r="CX72" i="83"/>
  <c r="CX72" i="84" s="1"/>
  <c r="CX97" i="83"/>
  <c r="CX97" i="84" s="1"/>
  <c r="CX125" i="83"/>
  <c r="CX4" i="84"/>
  <c r="CX137" i="83"/>
  <c r="CX137" i="84" s="1"/>
  <c r="CY40" i="83"/>
  <c r="CY40" i="84" s="1"/>
  <c r="CY72" i="83"/>
  <c r="CY72" i="84" s="1"/>
  <c r="CY97" i="83"/>
  <c r="CY97" i="84" s="1"/>
  <c r="CY125" i="83"/>
  <c r="CY4" i="84"/>
  <c r="CY137" i="83"/>
  <c r="CY137" i="84" s="1"/>
  <c r="DA40" i="83"/>
  <c r="DA40" i="84" s="1"/>
  <c r="DA39" i="84" s="1"/>
  <c r="DB40" i="83"/>
  <c r="DB40" i="84" s="1"/>
  <c r="DB39" i="84" s="1"/>
  <c r="DC40" i="83"/>
  <c r="DC40" i="84" s="1"/>
  <c r="DC39" i="84" s="1"/>
  <c r="DE40" i="83"/>
  <c r="DE40" i="84" s="1"/>
  <c r="DE72" i="83"/>
  <c r="DE72" i="84" s="1"/>
  <c r="DE97" i="83"/>
  <c r="DE97" i="84" s="1"/>
  <c r="DE125" i="83"/>
  <c r="DE4" i="84"/>
  <c r="DE137" i="83"/>
  <c r="DE137" i="84" s="1"/>
  <c r="DF40" i="83"/>
  <c r="DF40" i="84" s="1"/>
  <c r="DF72" i="83"/>
  <c r="DF72" i="84" s="1"/>
  <c r="DF97" i="83"/>
  <c r="DF97" i="84" s="1"/>
  <c r="DF125" i="83"/>
  <c r="DF4" i="84"/>
  <c r="DF137" i="83"/>
  <c r="DF137" i="84" s="1"/>
  <c r="DG40" i="83"/>
  <c r="DG40" i="84" s="1"/>
  <c r="DG72" i="83"/>
  <c r="DG72" i="84" s="1"/>
  <c r="DG97" i="83"/>
  <c r="DG97" i="84" s="1"/>
  <c r="DG125" i="83"/>
  <c r="DG4" i="84"/>
  <c r="DG137" i="83"/>
  <c r="DG137" i="84" s="1"/>
  <c r="DH4" i="84"/>
  <c r="DI40" i="83"/>
  <c r="DI40" i="84" s="1"/>
  <c r="DI72" i="83"/>
  <c r="DI72" i="84" s="1"/>
  <c r="DI97" i="83"/>
  <c r="DI97" i="84" s="1"/>
  <c r="DI125" i="83"/>
  <c r="DI4" i="84"/>
  <c r="DI137" i="83"/>
  <c r="DI137" i="84" s="1"/>
  <c r="DJ40" i="83"/>
  <c r="DJ40" i="84" s="1"/>
  <c r="DJ72" i="83"/>
  <c r="DJ72" i="84" s="1"/>
  <c r="DJ97" i="83"/>
  <c r="DJ97" i="84" s="1"/>
  <c r="DJ125" i="83"/>
  <c r="DJ4" i="84"/>
  <c r="DJ137" i="83"/>
  <c r="DJ137" i="84" s="1"/>
  <c r="DK40" i="83"/>
  <c r="DK40" i="84" s="1"/>
  <c r="DK72" i="83"/>
  <c r="DK72" i="84" s="1"/>
  <c r="DK97" i="83"/>
  <c r="DK97" i="84" s="1"/>
  <c r="DK125" i="83"/>
  <c r="DK4" i="84"/>
  <c r="DK137" i="83"/>
  <c r="DK137" i="84" s="1"/>
  <c r="DL4" i="84"/>
  <c r="DM40" i="83"/>
  <c r="DM40" i="84" s="1"/>
  <c r="DM72" i="83"/>
  <c r="DM72" i="84" s="1"/>
  <c r="DM97" i="83"/>
  <c r="DM97" i="84" s="1"/>
  <c r="DM125" i="83"/>
  <c r="DM125" i="84" s="1" a="1"/>
  <c r="DM125" i="84" s="1"/>
  <c r="DM4" i="84"/>
  <c r="DM137" i="83"/>
  <c r="DM137" i="84" s="1"/>
  <c r="DN40" i="83"/>
  <c r="DN40" i="84" s="1"/>
  <c r="DN72" i="83"/>
  <c r="DN72" i="84" s="1"/>
  <c r="DN97" i="83"/>
  <c r="DN97" i="84" s="1"/>
  <c r="DN125" i="83"/>
  <c r="DN125" i="84" s="1" a="1"/>
  <c r="DN125" i="84" s="1"/>
  <c r="DN4" i="84"/>
  <c r="DN137" i="83"/>
  <c r="DN137" i="84" s="1"/>
  <c r="DO40" i="83"/>
  <c r="DO40" i="84" s="1"/>
  <c r="DO72" i="83"/>
  <c r="DO72" i="84" s="1"/>
  <c r="DO97" i="83"/>
  <c r="DO97" i="84" s="1"/>
  <c r="DO125" i="83"/>
  <c r="DO125" i="84" s="1" a="1"/>
  <c r="DO125" i="84" s="1"/>
  <c r="DO4" i="84"/>
  <c r="DO137" i="83"/>
  <c r="DO137" i="84" s="1"/>
  <c r="DP4" i="84"/>
  <c r="DQ40" i="83"/>
  <c r="DQ40" i="84" s="1"/>
  <c r="DQ72" i="83"/>
  <c r="DQ72" i="84" s="1"/>
  <c r="DQ97" i="83"/>
  <c r="DQ97" i="84" s="1"/>
  <c r="DQ125" i="83"/>
  <c r="DQ4" i="84"/>
  <c r="DQ137" i="83"/>
  <c r="DQ137" i="84" s="1"/>
  <c r="DR40" i="83"/>
  <c r="DR40" i="84" s="1"/>
  <c r="DR72" i="83"/>
  <c r="DR72" i="84" s="1"/>
  <c r="DR97" i="83"/>
  <c r="DR97" i="84" s="1"/>
  <c r="DR125" i="83"/>
  <c r="DR4" i="84"/>
  <c r="DR137" i="83"/>
  <c r="DR137" i="84" s="1"/>
  <c r="DS40" i="83"/>
  <c r="DS40" i="84" s="1"/>
  <c r="DS72" i="83"/>
  <c r="DS72" i="84" s="1"/>
  <c r="DS97" i="83"/>
  <c r="DS97" i="84" s="1"/>
  <c r="DS125" i="83"/>
  <c r="DS4" i="84"/>
  <c r="DS137" i="83"/>
  <c r="DS137" i="84" s="1"/>
  <c r="DT4" i="84"/>
  <c r="DU40" i="83"/>
  <c r="DU40" i="84" s="1"/>
  <c r="DU72" i="83"/>
  <c r="DU72" i="84" s="1"/>
  <c r="DU97" i="83"/>
  <c r="DU97" i="84" s="1"/>
  <c r="DU125" i="83"/>
  <c r="DU4" i="84"/>
  <c r="DU137" i="83"/>
  <c r="DU137" i="84" s="1"/>
  <c r="DV40" i="83"/>
  <c r="DV40" i="84" s="1"/>
  <c r="DV72" i="83"/>
  <c r="DV72" i="84" s="1"/>
  <c r="DV97" i="83"/>
  <c r="DV97" i="84" s="1"/>
  <c r="DV125" i="83"/>
  <c r="DV4" i="84"/>
  <c r="DV137" i="83"/>
  <c r="DV137" i="84" s="1"/>
  <c r="DW40" i="83"/>
  <c r="DW40" i="84" s="1"/>
  <c r="DW72" i="83"/>
  <c r="DW72" i="84" s="1"/>
  <c r="DW97" i="83"/>
  <c r="DW97" i="84" s="1"/>
  <c r="DW125" i="83"/>
  <c r="DW4" i="84"/>
  <c r="DW137" i="83"/>
  <c r="DW137" i="84" s="1"/>
  <c r="DX4" i="84"/>
  <c r="DY40" i="83"/>
  <c r="DY40" i="84" s="1"/>
  <c r="DY72" i="83"/>
  <c r="DY72" i="84" s="1"/>
  <c r="DY97" i="83"/>
  <c r="DY97" i="84" s="1"/>
  <c r="DY125" i="83"/>
  <c r="DY4" i="84"/>
  <c r="DY137" i="83"/>
  <c r="DY137" i="84" s="1"/>
  <c r="DZ40" i="83"/>
  <c r="DZ40" i="84" s="1"/>
  <c r="DZ72" i="83"/>
  <c r="DZ72" i="84" s="1"/>
  <c r="DZ97" i="83"/>
  <c r="DZ97" i="84" s="1"/>
  <c r="DZ125" i="83"/>
  <c r="DZ4" i="84"/>
  <c r="DZ137" i="83"/>
  <c r="DZ137" i="84" s="1"/>
  <c r="EA40" i="83"/>
  <c r="EA40" i="84" s="1"/>
  <c r="EA72" i="83"/>
  <c r="EA72" i="84" s="1"/>
  <c r="EA97" i="83"/>
  <c r="EA97" i="84" s="1"/>
  <c r="EA125" i="83"/>
  <c r="EA4" i="84"/>
  <c r="EA137" i="83"/>
  <c r="EA137" i="84" s="1"/>
  <c r="EB4" i="84"/>
  <c r="EC40" i="83"/>
  <c r="EC40" i="84" s="1"/>
  <c r="EC39" i="84" s="1"/>
  <c r="ED40" i="83"/>
  <c r="ED40" i="84" s="1"/>
  <c r="ED39" i="84" s="1"/>
  <c r="EE40" i="83"/>
  <c r="EE40" i="84" s="1"/>
  <c r="EE39" i="84" s="1"/>
  <c r="EG40" i="83"/>
  <c r="EG40" i="84" s="1"/>
  <c r="EG72" i="83"/>
  <c r="EG72" i="84" s="1"/>
  <c r="EG97" i="83"/>
  <c r="EG97" i="84" s="1"/>
  <c r="EG125" i="83"/>
  <c r="EG4" i="84"/>
  <c r="EG137" i="83"/>
  <c r="EG137" i="84" s="1"/>
  <c r="EH40" i="83"/>
  <c r="EH40" i="84" s="1"/>
  <c r="EH72" i="83"/>
  <c r="EH72" i="84" s="1"/>
  <c r="EH97" i="83"/>
  <c r="EH97" i="84" s="1"/>
  <c r="EH125" i="83"/>
  <c r="EH4" i="84"/>
  <c r="EH137" i="83"/>
  <c r="EH137" i="84" s="1"/>
  <c r="EI40" i="83"/>
  <c r="EI40" i="84" s="1"/>
  <c r="EI72" i="83"/>
  <c r="EI72" i="84" s="1"/>
  <c r="EI97" i="83"/>
  <c r="EI97" i="84" s="1"/>
  <c r="EI125" i="83"/>
  <c r="EI4" i="84"/>
  <c r="EI137" i="83"/>
  <c r="EI137" i="84" s="1"/>
  <c r="EK40" i="83"/>
  <c r="EK40" i="84" s="1"/>
  <c r="EK72" i="83"/>
  <c r="EK72" i="84" s="1"/>
  <c r="EK97" i="83"/>
  <c r="EK97" i="84" s="1"/>
  <c r="EK125" i="83"/>
  <c r="EK4" i="84"/>
  <c r="EK137" i="83"/>
  <c r="EK137" i="84" s="1"/>
  <c r="EL40" i="83"/>
  <c r="EL40" i="84" s="1"/>
  <c r="EL72" i="83"/>
  <c r="EL72" i="84" s="1"/>
  <c r="EL97" i="83"/>
  <c r="EL97" i="84" s="1"/>
  <c r="EL125" i="83"/>
  <c r="EL4" i="84"/>
  <c r="EL137" i="83"/>
  <c r="EL137" i="84" s="1"/>
  <c r="EM40" i="83"/>
  <c r="EM40" i="84" s="1"/>
  <c r="EM72" i="83"/>
  <c r="EM72" i="84" s="1"/>
  <c r="EM97" i="83"/>
  <c r="EM97" i="84" s="1"/>
  <c r="EM125" i="83"/>
  <c r="EM4" i="84"/>
  <c r="EM137" i="83"/>
  <c r="EM137" i="84" s="1"/>
  <c r="EO40" i="83"/>
  <c r="EO40" i="84" s="1"/>
  <c r="EO72" i="83"/>
  <c r="EO72" i="84" s="1"/>
  <c r="EO97" i="83"/>
  <c r="EO97" i="84" s="1"/>
  <c r="EO125" i="83"/>
  <c r="EO4" i="84"/>
  <c r="EO137" i="83"/>
  <c r="EO137" i="84" s="1"/>
  <c r="EP40" i="83"/>
  <c r="EP40" i="84" s="1"/>
  <c r="EP72" i="83"/>
  <c r="EP72" i="84" s="1"/>
  <c r="EP97" i="83"/>
  <c r="EP97" i="84" s="1"/>
  <c r="EP125" i="83"/>
  <c r="EP4" i="84"/>
  <c r="EP137" i="83"/>
  <c r="EP137" i="84" s="1"/>
  <c r="EQ40" i="83"/>
  <c r="EQ40" i="84" s="1"/>
  <c r="EQ72" i="83"/>
  <c r="EQ72" i="84" s="1"/>
  <c r="EQ97" i="83"/>
  <c r="EQ97" i="84" s="1"/>
  <c r="EQ125" i="83"/>
  <c r="EQ4" i="84"/>
  <c r="ES40" i="83"/>
  <c r="ES40" i="84" s="1"/>
  <c r="ES72" i="83"/>
  <c r="ES72" i="84" s="1"/>
  <c r="ES97" i="83"/>
  <c r="ES97" i="84" s="1"/>
  <c r="ES125" i="83"/>
  <c r="ES4" i="84"/>
  <c r="ES137" i="83"/>
  <c r="ES137" i="84" s="1"/>
  <c r="ET40" i="83"/>
  <c r="ET40" i="84" s="1"/>
  <c r="ET72" i="83"/>
  <c r="ET72" i="84" s="1"/>
  <c r="ET97" i="83"/>
  <c r="ET97" i="84" s="1"/>
  <c r="ET125" i="83"/>
  <c r="ET4" i="84"/>
  <c r="ET137" i="83"/>
  <c r="ET137" i="84" s="1"/>
  <c r="EU40" i="83"/>
  <c r="EU40" i="84" s="1"/>
  <c r="EU72" i="83"/>
  <c r="EU72" i="84" s="1"/>
  <c r="EU97" i="83"/>
  <c r="EU97" i="84" s="1"/>
  <c r="EU125" i="83"/>
  <c r="EU4" i="84"/>
  <c r="EU137" i="83"/>
  <c r="EU137" i="84" s="1"/>
  <c r="EW40" i="83"/>
  <c r="EW40" i="84" s="1"/>
  <c r="EW72" i="83"/>
  <c r="EW72" i="84" s="1"/>
  <c r="EW97" i="83"/>
  <c r="EW97" i="84" s="1"/>
  <c r="EW125" i="83"/>
  <c r="EW4" i="84"/>
  <c r="EW137" i="83"/>
  <c r="EW137" i="84" s="1"/>
  <c r="EX40" i="83"/>
  <c r="EX40" i="84" s="1"/>
  <c r="EX72" i="83"/>
  <c r="EX72" i="84" s="1"/>
  <c r="EX97" i="83"/>
  <c r="EX97" i="84" s="1"/>
  <c r="EX125" i="83"/>
  <c r="EX4" i="84"/>
  <c r="EX137" i="83"/>
  <c r="EX137" i="84" s="1"/>
  <c r="EY40" i="83"/>
  <c r="EY40" i="84" s="1"/>
  <c r="EY72" i="83"/>
  <c r="EY72" i="84" s="1"/>
  <c r="EY97" i="83"/>
  <c r="EY97" i="84" s="1"/>
  <c r="EY125" i="83"/>
  <c r="EY4" i="84"/>
  <c r="EY137" i="83"/>
  <c r="EY137" i="84" s="1"/>
  <c r="EZ4" i="84"/>
  <c r="FA40" i="83"/>
  <c r="FA40" i="84" s="1"/>
  <c r="FA72" i="83"/>
  <c r="FA72" i="84" s="1"/>
  <c r="FA4" i="84"/>
  <c r="FA137" i="83"/>
  <c r="FA137" i="84" s="1"/>
  <c r="FB40" i="83"/>
  <c r="FB40" i="84" s="1"/>
  <c r="FB72" i="83"/>
  <c r="FB72" i="84" s="1"/>
  <c r="FB97" i="83"/>
  <c r="FB97" i="84" s="1"/>
  <c r="FB125" i="83"/>
  <c r="FB4" i="84"/>
  <c r="FB137" i="83"/>
  <c r="FB137" i="84" s="1"/>
  <c r="FC40" i="83"/>
  <c r="FC40" i="84" s="1"/>
  <c r="FC72" i="83"/>
  <c r="FC72" i="84" s="1"/>
  <c r="FC97" i="83"/>
  <c r="FC97" i="84" s="1"/>
  <c r="FC125" i="83"/>
  <c r="FC4" i="84"/>
  <c r="FC137" i="83"/>
  <c r="FC137" i="84" s="1"/>
  <c r="FD4" i="84"/>
  <c r="FE40" i="83"/>
  <c r="FE40" i="84" s="1"/>
  <c r="FE72" i="83"/>
  <c r="FE72" i="84" s="1"/>
  <c r="FE97" i="83"/>
  <c r="FE97" i="84" s="1"/>
  <c r="FE125" i="83"/>
  <c r="FE4" i="84"/>
  <c r="FE137" i="83"/>
  <c r="FE137" i="84" s="1"/>
  <c r="FF40" i="83"/>
  <c r="FF40" i="84" s="1"/>
  <c r="FF72" i="83"/>
  <c r="FF72" i="84" s="1"/>
  <c r="FF97" i="83"/>
  <c r="FF97" i="84" s="1"/>
  <c r="FF125" i="83"/>
  <c r="FF4" i="84"/>
  <c r="FF137" i="83"/>
  <c r="FF137" i="84" s="1"/>
  <c r="FG40" i="83"/>
  <c r="FG40" i="84" s="1"/>
  <c r="FG72" i="83"/>
  <c r="FG72" i="84" s="1"/>
  <c r="FG97" i="83"/>
  <c r="FG97" i="84" s="1"/>
  <c r="FG125" i="83"/>
  <c r="FG4" i="84"/>
  <c r="FG137" i="83"/>
  <c r="FG137" i="84" s="1"/>
  <c r="FH4" i="84"/>
  <c r="FI40" i="83"/>
  <c r="FI40" i="84" s="1"/>
  <c r="FI72" i="83"/>
  <c r="FI72" i="84" s="1"/>
  <c r="FI97" i="83"/>
  <c r="FI97" i="84" s="1"/>
  <c r="FI125" i="83"/>
  <c r="FI4" i="84"/>
  <c r="FI137" i="83"/>
  <c r="FI137" i="84" s="1"/>
  <c r="FJ40" i="83"/>
  <c r="FJ40" i="84" s="1"/>
  <c r="FJ72" i="83"/>
  <c r="FJ72" i="84" s="1"/>
  <c r="FJ97" i="83"/>
  <c r="FJ97" i="84" s="1"/>
  <c r="FJ125" i="83"/>
  <c r="FJ4" i="84"/>
  <c r="FJ137" i="83"/>
  <c r="FJ137" i="84" s="1"/>
  <c r="FK40" i="83"/>
  <c r="FK40" i="84" s="1"/>
  <c r="FK72" i="83"/>
  <c r="FK72" i="84" s="1"/>
  <c r="FK97" i="83"/>
  <c r="FK97" i="84" s="1"/>
  <c r="FK125" i="83"/>
  <c r="FK4" i="84"/>
  <c r="FK137" i="83"/>
  <c r="FK137" i="84" s="1"/>
  <c r="FL4" i="84"/>
  <c r="FM40" i="83"/>
  <c r="FM40" i="84" s="1"/>
  <c r="FM72" i="83"/>
  <c r="FM72" i="84" s="1"/>
  <c r="FM97" i="83"/>
  <c r="FM97" i="84" s="1"/>
  <c r="FM125" i="83"/>
  <c r="FM4" i="84"/>
  <c r="FM137" i="83"/>
  <c r="FM137" i="84" s="1"/>
  <c r="FN40" i="83"/>
  <c r="FN40" i="84" s="1"/>
  <c r="FN72" i="83"/>
  <c r="FN72" i="84" s="1"/>
  <c r="FN97" i="83"/>
  <c r="FN97" i="84" s="1"/>
  <c r="FN125" i="83"/>
  <c r="FN4" i="84"/>
  <c r="FN137" i="83"/>
  <c r="FN137" i="84" s="1"/>
  <c r="FO40" i="83"/>
  <c r="FO40" i="84" s="1"/>
  <c r="FO72" i="83"/>
  <c r="FO72" i="84" s="1"/>
  <c r="FO97" i="83"/>
  <c r="FO97" i="84" s="1"/>
  <c r="FO125" i="83"/>
  <c r="FO4" i="84"/>
  <c r="FO137" i="83"/>
  <c r="FO137" i="84" s="1"/>
  <c r="FP4" i="84"/>
  <c r="FQ40" i="83"/>
  <c r="FQ40" i="84" s="1"/>
  <c r="FQ72" i="83"/>
  <c r="FQ72" i="84" s="1"/>
  <c r="FQ97" i="83"/>
  <c r="FQ97" i="84" s="1"/>
  <c r="FQ125" i="83"/>
  <c r="FQ125" i="84" s="1" a="1"/>
  <c r="FQ125" i="84" s="1"/>
  <c r="FQ4" i="84"/>
  <c r="FQ137" i="83"/>
  <c r="FQ137" i="84" s="1"/>
  <c r="FR40" i="83"/>
  <c r="FR40" i="84" s="1"/>
  <c r="FR72" i="83"/>
  <c r="FR72" i="84" s="1"/>
  <c r="FR97" i="83"/>
  <c r="FR97" i="84" s="1"/>
  <c r="FR125" i="83"/>
  <c r="FR125" i="84" s="1" a="1"/>
  <c r="FR125" i="84" s="1"/>
  <c r="FR4" i="84"/>
  <c r="FR137" i="83"/>
  <c r="FR137" i="84" s="1"/>
  <c r="FS40" i="83"/>
  <c r="FS40" i="84" s="1"/>
  <c r="FS72" i="83"/>
  <c r="FS72" i="84" s="1"/>
  <c r="FS97" i="83"/>
  <c r="FS97" i="84" s="1"/>
  <c r="FS125" i="83"/>
  <c r="FS125" i="84" s="1" a="1"/>
  <c r="FS125" i="84" s="1"/>
  <c r="FS4" i="84"/>
  <c r="FS137" i="83"/>
  <c r="FS137" i="84" s="1"/>
  <c r="FT4" i="84"/>
  <c r="FU40" i="83"/>
  <c r="FU40" i="84" s="1"/>
  <c r="FU72" i="83"/>
  <c r="FU72" i="84" s="1"/>
  <c r="FU97" i="83"/>
  <c r="FU97" i="84" s="1"/>
  <c r="FU125" i="83"/>
  <c r="FU4" i="84"/>
  <c r="FU137" i="83"/>
  <c r="FU137" i="84" s="1"/>
  <c r="FV40" i="83"/>
  <c r="FV40" i="84" s="1"/>
  <c r="FV72" i="83"/>
  <c r="FV72" i="84" s="1"/>
  <c r="FV97" i="83"/>
  <c r="FV97" i="84" s="1"/>
  <c r="FV125" i="83"/>
  <c r="FV4" i="84"/>
  <c r="FV137" i="83"/>
  <c r="FV137" i="84" s="1"/>
  <c r="FW40" i="83"/>
  <c r="FW40" i="84" s="1"/>
  <c r="FW72" i="83"/>
  <c r="FW72" i="84" s="1"/>
  <c r="FW97" i="83"/>
  <c r="FW97" i="84" s="1"/>
  <c r="FW125" i="83"/>
  <c r="FW4" i="84"/>
  <c r="FW137" i="83"/>
  <c r="FW137" i="84" s="1"/>
  <c r="FX4" i="84"/>
  <c r="FY40" i="83"/>
  <c r="FY40" i="84" s="1"/>
  <c r="FY72" i="83"/>
  <c r="FY72" i="84" s="1"/>
  <c r="FY97" i="83"/>
  <c r="FY97" i="84" s="1"/>
  <c r="FY125" i="83"/>
  <c r="FY4" i="84"/>
  <c r="FY137" i="83"/>
  <c r="FY137" i="84" s="1"/>
  <c r="FZ40" i="83"/>
  <c r="FZ40" i="84" s="1"/>
  <c r="FZ72" i="83"/>
  <c r="FZ72" i="84" s="1"/>
  <c r="FZ97" i="83"/>
  <c r="FZ97" i="84" s="1"/>
  <c r="FZ125" i="83"/>
  <c r="FZ4" i="84"/>
  <c r="FZ137" i="83"/>
  <c r="FZ137" i="84" s="1"/>
  <c r="GA40" i="83"/>
  <c r="GA40" i="84" s="1"/>
  <c r="GA72" i="83"/>
  <c r="GA72" i="84" s="1"/>
  <c r="GA97" i="83"/>
  <c r="GA97" i="84" s="1"/>
  <c r="GA125" i="83"/>
  <c r="GA4" i="84"/>
  <c r="GA137" i="83"/>
  <c r="GA137" i="84" s="1"/>
  <c r="GB4" i="84"/>
  <c r="GC40" i="83"/>
  <c r="GC40" i="84" s="1"/>
  <c r="GC72" i="83"/>
  <c r="GC72" i="84" s="1"/>
  <c r="GC97" i="83"/>
  <c r="GC97" i="84" s="1"/>
  <c r="GC125" i="83"/>
  <c r="GC4" i="84"/>
  <c r="GC137" i="83"/>
  <c r="GC137" i="84" s="1"/>
  <c r="GD40" i="83"/>
  <c r="GD40" i="84" s="1"/>
  <c r="GD72" i="83"/>
  <c r="GD72" i="84" s="1"/>
  <c r="GD97" i="83"/>
  <c r="GD97" i="84" s="1"/>
  <c r="GD125" i="83"/>
  <c r="GD4" i="84"/>
  <c r="GD137" i="83"/>
  <c r="GD137" i="84" s="1"/>
  <c r="GE40" i="83"/>
  <c r="GE40" i="84" s="1"/>
  <c r="GE72" i="83"/>
  <c r="GE72" i="84" s="1"/>
  <c r="GE97" i="83"/>
  <c r="GE97" i="84" s="1"/>
  <c r="GE125" i="83"/>
  <c r="GE4" i="84"/>
  <c r="GE137" i="83"/>
  <c r="GE137" i="84" s="1"/>
  <c r="GF4" i="84"/>
  <c r="GG40" i="83"/>
  <c r="GG40" i="84" s="1"/>
  <c r="GG72" i="83"/>
  <c r="GG72" i="84" s="1"/>
  <c r="GG97" i="83"/>
  <c r="GG97" i="84" s="1"/>
  <c r="GG125" i="83"/>
  <c r="GG4" i="84"/>
  <c r="GG137" i="83"/>
  <c r="GG137" i="84" s="1"/>
  <c r="GH40" i="83"/>
  <c r="GH40" i="84" s="1"/>
  <c r="GH72" i="83"/>
  <c r="GH72" i="84" s="1"/>
  <c r="GH97" i="83"/>
  <c r="GH97" i="84" s="1"/>
  <c r="GH125" i="83"/>
  <c r="GH4" i="84"/>
  <c r="GH137" i="83"/>
  <c r="GH137" i="84" s="1"/>
  <c r="GI40" i="83"/>
  <c r="GI40" i="84" s="1"/>
  <c r="GI72" i="83"/>
  <c r="GI72" i="84" s="1"/>
  <c r="GI97" i="83"/>
  <c r="GI97" i="84" s="1"/>
  <c r="GI125" i="83"/>
  <c r="GI4" i="84"/>
  <c r="GI137" i="83"/>
  <c r="GI137" i="84" s="1"/>
  <c r="GJ4" i="84"/>
  <c r="GK40" i="83"/>
  <c r="GK40" i="84" s="1"/>
  <c r="GK72" i="83"/>
  <c r="GK72" i="84" s="1"/>
  <c r="GK97" i="83"/>
  <c r="GK97" i="84" s="1"/>
  <c r="GK125" i="83"/>
  <c r="GK4" i="84"/>
  <c r="GK137" i="83"/>
  <c r="GK137" i="84" s="1"/>
  <c r="GL40" i="83"/>
  <c r="GL40" i="84" s="1"/>
  <c r="GL72" i="83"/>
  <c r="GL72" i="84" s="1"/>
  <c r="GL97" i="83"/>
  <c r="GL97" i="84" s="1"/>
  <c r="GL125" i="83"/>
  <c r="GL4" i="84"/>
  <c r="GL137" i="83"/>
  <c r="GL137" i="84" s="1"/>
  <c r="GM40" i="83"/>
  <c r="GM40" i="84" s="1"/>
  <c r="GM72" i="83"/>
  <c r="GM72" i="84" s="1"/>
  <c r="GM97" i="83"/>
  <c r="GM97" i="84" s="1"/>
  <c r="GM125" i="83"/>
  <c r="GM4" i="84"/>
  <c r="GM137" i="83"/>
  <c r="GM137" i="84" s="1"/>
  <c r="GN4" i="84"/>
  <c r="GO40" i="83"/>
  <c r="GO40" i="84" s="1"/>
  <c r="GO72" i="83"/>
  <c r="GO72" i="84" s="1"/>
  <c r="GO97" i="83"/>
  <c r="GO97" i="84" s="1"/>
  <c r="GO125" i="83"/>
  <c r="GO125" i="84" s="1" a="1"/>
  <c r="GO125" i="84" s="1"/>
  <c r="GO4" i="84"/>
  <c r="GO137" i="83"/>
  <c r="GO137" i="84" s="1"/>
  <c r="GP40" i="83"/>
  <c r="GP40" i="84" s="1"/>
  <c r="GP72" i="83"/>
  <c r="GP72" i="84" s="1"/>
  <c r="GP97" i="83"/>
  <c r="GP97" i="84" s="1"/>
  <c r="GP125" i="83"/>
  <c r="GP125" i="84" s="1" a="1"/>
  <c r="GP125" i="84" s="1"/>
  <c r="GP4" i="84"/>
  <c r="GP137" i="83"/>
  <c r="GP137" i="84" s="1"/>
  <c r="GQ40" i="83"/>
  <c r="GQ40" i="84" s="1"/>
  <c r="GQ72" i="83"/>
  <c r="GQ72" i="84" s="1"/>
  <c r="GQ97" i="83"/>
  <c r="GQ97" i="84" s="1"/>
  <c r="GQ125" i="83"/>
  <c r="GQ125" i="84" s="1" a="1"/>
  <c r="GQ125" i="84" s="1"/>
  <c r="GQ4" i="84"/>
  <c r="GQ137" i="83"/>
  <c r="GQ137" i="84" s="1"/>
  <c r="GR4" i="84"/>
  <c r="GS40" i="83"/>
  <c r="GS40" i="84" s="1"/>
  <c r="GS72" i="83"/>
  <c r="GS72" i="84" s="1"/>
  <c r="GS97" i="83"/>
  <c r="GS97" i="84" s="1"/>
  <c r="GS125" i="83"/>
  <c r="GS4" i="84"/>
  <c r="GS137" i="83"/>
  <c r="GS137" i="84" s="1"/>
  <c r="GT40" i="83"/>
  <c r="GT40" i="84" s="1"/>
  <c r="GT72" i="83"/>
  <c r="GT72" i="84" s="1"/>
  <c r="GT97" i="83"/>
  <c r="GT97" i="84" s="1"/>
  <c r="GT125" i="83"/>
  <c r="GT4" i="84"/>
  <c r="GT137" i="83"/>
  <c r="GT137" i="84" s="1"/>
  <c r="GU40" i="83"/>
  <c r="GU40" i="84" s="1"/>
  <c r="GU72" i="83"/>
  <c r="GU72" i="84" s="1"/>
  <c r="GU97" i="83"/>
  <c r="GU97" i="84" s="1"/>
  <c r="GU125" i="83"/>
  <c r="GU4" i="84"/>
  <c r="GU137" i="83"/>
  <c r="GU137" i="84" s="1"/>
  <c r="GV4" i="84"/>
  <c r="GW40" i="83"/>
  <c r="GW40" i="84" s="1"/>
  <c r="GW39" i="84" s="1"/>
  <c r="GX40" i="83"/>
  <c r="GX40" i="84" s="1"/>
  <c r="GX39" i="84" s="1"/>
  <c r="GY40" i="83"/>
  <c r="GY40" i="84" s="1"/>
  <c r="GY39" i="84" s="1"/>
  <c r="C40" i="84"/>
  <c r="C41" i="84"/>
  <c r="I41" i="83"/>
  <c r="I41" i="84" s="1"/>
  <c r="J41" i="83"/>
  <c r="J41" i="84" s="1"/>
  <c r="K41" i="83"/>
  <c r="K41" i="84" s="1"/>
  <c r="C41" i="82"/>
  <c r="B41" i="82"/>
  <c r="M41" i="83"/>
  <c r="M41" i="84" s="1"/>
  <c r="N41" i="83"/>
  <c r="N41" i="84" s="1"/>
  <c r="O41" i="83"/>
  <c r="O41" i="84" s="1"/>
  <c r="Q41" i="83"/>
  <c r="Q41" i="84" s="1"/>
  <c r="U41" i="83"/>
  <c r="U41" i="84" s="1"/>
  <c r="V41" i="83"/>
  <c r="V41" i="84" s="1"/>
  <c r="W41" i="83"/>
  <c r="W41" i="84" s="1"/>
  <c r="Y41" i="83"/>
  <c r="Y41" i="84" s="1"/>
  <c r="Z41" i="83"/>
  <c r="Z41" i="84" s="1"/>
  <c r="AA41" i="83"/>
  <c r="AA41" i="84" s="1"/>
  <c r="AC41" i="83"/>
  <c r="AC41" i="84" s="1"/>
  <c r="AD41" i="83"/>
  <c r="AD41" i="84" s="1"/>
  <c r="AE41" i="83"/>
  <c r="AE41" i="84" s="1"/>
  <c r="AG41" i="83"/>
  <c r="AG41" i="84" s="1"/>
  <c r="AI41" i="83"/>
  <c r="AI41" i="84" s="1"/>
  <c r="AK41" i="83"/>
  <c r="AK41" i="84" s="1"/>
  <c r="AL41" i="83"/>
  <c r="AL41" i="84" s="1"/>
  <c r="AM41" i="83"/>
  <c r="AM41" i="84" s="1"/>
  <c r="AO41" i="83"/>
  <c r="AO41" i="84" s="1"/>
  <c r="AP41" i="83"/>
  <c r="AP41" i="84" s="1"/>
  <c r="AQ41" i="83"/>
  <c r="AQ41" i="84" s="1"/>
  <c r="AS41" i="83"/>
  <c r="AS41" i="84" s="1"/>
  <c r="AT41" i="83"/>
  <c r="AT41" i="84" s="1"/>
  <c r="AU41" i="83"/>
  <c r="AU41" i="84" s="1"/>
  <c r="AW41" i="83"/>
  <c r="AW41" i="84" s="1"/>
  <c r="AX41" i="83"/>
  <c r="AX41" i="84" s="1"/>
  <c r="AY41" i="83"/>
  <c r="AY41" i="84" s="1"/>
  <c r="BA41" i="83"/>
  <c r="BA41" i="84" s="1"/>
  <c r="BB41" i="83"/>
  <c r="BB41" i="84" s="1"/>
  <c r="BC41" i="83"/>
  <c r="BC41" i="84" s="1"/>
  <c r="BE41" i="83"/>
  <c r="BE41" i="84" s="1"/>
  <c r="BF41" i="83"/>
  <c r="BF41" i="84" s="1"/>
  <c r="BG41" i="83"/>
  <c r="BG41" i="84" s="1"/>
  <c r="BI41" i="83"/>
  <c r="BI41" i="84" s="1"/>
  <c r="BJ41" i="83"/>
  <c r="BJ41" i="84" s="1"/>
  <c r="BK41" i="83"/>
  <c r="BK41" i="84" s="1"/>
  <c r="BM41" i="83"/>
  <c r="BM41" i="84" s="1"/>
  <c r="BN41" i="83"/>
  <c r="BN41" i="84" s="1"/>
  <c r="BO41" i="83"/>
  <c r="BO41" i="84" s="1"/>
  <c r="BQ41" i="83"/>
  <c r="BQ41" i="84" s="1"/>
  <c r="BR41" i="83"/>
  <c r="BR41" i="84" s="1"/>
  <c r="BS41" i="83"/>
  <c r="BS41" i="84" s="1"/>
  <c r="BU41" i="83"/>
  <c r="BU41" i="84" s="1"/>
  <c r="BV41" i="83"/>
  <c r="BV41" i="84" s="1"/>
  <c r="BW41" i="83"/>
  <c r="BW41" i="84" s="1"/>
  <c r="BY41" i="83"/>
  <c r="BY41" i="84" s="1"/>
  <c r="BZ41" i="83"/>
  <c r="BZ41" i="84" s="1"/>
  <c r="CA41" i="83"/>
  <c r="CA41" i="84" s="1"/>
  <c r="CC41" i="83"/>
  <c r="CC41" i="84" s="1"/>
  <c r="CD41" i="83"/>
  <c r="CD41" i="84" s="1"/>
  <c r="CE41" i="83"/>
  <c r="CE41" i="84" s="1"/>
  <c r="CG41" i="83"/>
  <c r="CG41" i="84" s="1"/>
  <c r="CH41" i="83"/>
  <c r="CH41" i="84" s="1"/>
  <c r="CI41" i="83"/>
  <c r="CI41" i="84" s="1"/>
  <c r="CK41" i="83"/>
  <c r="CK41" i="84" s="1"/>
  <c r="CL41" i="83"/>
  <c r="CL41" i="84" s="1"/>
  <c r="CM41" i="83"/>
  <c r="CM41" i="84" s="1"/>
  <c r="CO41" i="83"/>
  <c r="CO41" i="84" s="1"/>
  <c r="CP41" i="83"/>
  <c r="CP41" i="84" s="1"/>
  <c r="CQ41" i="83"/>
  <c r="CQ41" i="84" s="1"/>
  <c r="CS41" i="83"/>
  <c r="CS41" i="84" s="1"/>
  <c r="CT41" i="83"/>
  <c r="CT41" i="84" s="1"/>
  <c r="CU41" i="83"/>
  <c r="CU41" i="84" s="1"/>
  <c r="CW41" i="83"/>
  <c r="CW41" i="84" s="1"/>
  <c r="CX41" i="83"/>
  <c r="CX41" i="84" s="1"/>
  <c r="CY41" i="83"/>
  <c r="CY41" i="84" s="1"/>
  <c r="DA41" i="83"/>
  <c r="DA41" i="84" s="1"/>
  <c r="DB41" i="83"/>
  <c r="DB41" i="84" s="1"/>
  <c r="DC41" i="83"/>
  <c r="DC41" i="84" s="1"/>
  <c r="DE41" i="83"/>
  <c r="DE41" i="84" s="1"/>
  <c r="DF41" i="83"/>
  <c r="DF41" i="84" s="1"/>
  <c r="DG41" i="83"/>
  <c r="DG41" i="84" s="1"/>
  <c r="DI41" i="83"/>
  <c r="DI41" i="84" s="1"/>
  <c r="DJ41" i="83"/>
  <c r="DJ41" i="84" s="1"/>
  <c r="DK41" i="83"/>
  <c r="DK41" i="84" s="1"/>
  <c r="DM41" i="83"/>
  <c r="DM41" i="84" s="1"/>
  <c r="DN41" i="83"/>
  <c r="DN41" i="84" s="1"/>
  <c r="DO41" i="83"/>
  <c r="DO41" i="84" s="1"/>
  <c r="DQ41" i="83"/>
  <c r="DQ41" i="84" s="1"/>
  <c r="DR41" i="83"/>
  <c r="DR41" i="84" s="1"/>
  <c r="DS41" i="83"/>
  <c r="DS41" i="84" s="1"/>
  <c r="DU41" i="83"/>
  <c r="DU41" i="84" s="1"/>
  <c r="DV41" i="83"/>
  <c r="DV41" i="84" s="1"/>
  <c r="DW41" i="83"/>
  <c r="DW41" i="84" s="1"/>
  <c r="DY41" i="83"/>
  <c r="DY41" i="84" s="1"/>
  <c r="DZ41" i="83"/>
  <c r="DZ41" i="84" s="1"/>
  <c r="EA41" i="83"/>
  <c r="EA41" i="84" s="1"/>
  <c r="EC41" i="83"/>
  <c r="EC41" i="84" s="1"/>
  <c r="ED41" i="83"/>
  <c r="ED41" i="84" s="1"/>
  <c r="EE41" i="83"/>
  <c r="EE41" i="84" s="1"/>
  <c r="EG41" i="83"/>
  <c r="EG41" i="84" s="1"/>
  <c r="EH41" i="83"/>
  <c r="EH41" i="84" s="1"/>
  <c r="EI41" i="83"/>
  <c r="EI41" i="84" s="1"/>
  <c r="EK41" i="83"/>
  <c r="EK41" i="84" s="1"/>
  <c r="EL41" i="83"/>
  <c r="EL41" i="84" s="1"/>
  <c r="EM41" i="83"/>
  <c r="EM41" i="84" s="1"/>
  <c r="EO41" i="83"/>
  <c r="EO41" i="84" s="1"/>
  <c r="EP41" i="83"/>
  <c r="EP41" i="84" s="1"/>
  <c r="ES41" i="83"/>
  <c r="ES41" i="84" s="1"/>
  <c r="ET41" i="83"/>
  <c r="ET41" i="84" s="1"/>
  <c r="EU41" i="83"/>
  <c r="EU41" i="84" s="1"/>
  <c r="EW41" i="83"/>
  <c r="EW41" i="84" s="1"/>
  <c r="EX41" i="83"/>
  <c r="EX41" i="84" s="1"/>
  <c r="EY41" i="83"/>
  <c r="EY41" i="84" s="1"/>
  <c r="FB41" i="83"/>
  <c r="FB41" i="84" s="1"/>
  <c r="FC41" i="83"/>
  <c r="FC41" i="84" s="1"/>
  <c r="FE41" i="83"/>
  <c r="FE41" i="84" s="1"/>
  <c r="FF41" i="83"/>
  <c r="FF41" i="84" s="1"/>
  <c r="FG41" i="83"/>
  <c r="FG41" i="84" s="1"/>
  <c r="FI41" i="83"/>
  <c r="FI41" i="84" s="1"/>
  <c r="FJ41" i="83"/>
  <c r="FJ41" i="84" s="1"/>
  <c r="FK41" i="83"/>
  <c r="FK41" i="84" s="1"/>
  <c r="FM41" i="83"/>
  <c r="FM41" i="84" s="1"/>
  <c r="FN41" i="83"/>
  <c r="FN41" i="84" s="1"/>
  <c r="FO41" i="83"/>
  <c r="FO41" i="84" s="1"/>
  <c r="FQ41" i="83"/>
  <c r="FQ41" i="84" s="1"/>
  <c r="FR41" i="83"/>
  <c r="FR41" i="84" s="1"/>
  <c r="FS41" i="83"/>
  <c r="FS41" i="84" s="1"/>
  <c r="FU41" i="83"/>
  <c r="FU41" i="84" s="1"/>
  <c r="FV41" i="83"/>
  <c r="FV41" i="84" s="1"/>
  <c r="FW41" i="83"/>
  <c r="FW41" i="84" s="1"/>
  <c r="FY41" i="83"/>
  <c r="FY41" i="84" s="1"/>
  <c r="FZ41" i="83"/>
  <c r="FZ41" i="84" s="1"/>
  <c r="GA41" i="83"/>
  <c r="GA41" i="84" s="1"/>
  <c r="GC41" i="83"/>
  <c r="GC41" i="84" s="1"/>
  <c r="GD41" i="83"/>
  <c r="GD41" i="84" s="1"/>
  <c r="GE41" i="83"/>
  <c r="GE41" i="84" s="1"/>
  <c r="GG41" i="83"/>
  <c r="GG41" i="84" s="1"/>
  <c r="GH41" i="83"/>
  <c r="GH41" i="84" s="1"/>
  <c r="GI41" i="83"/>
  <c r="GI41" i="84" s="1"/>
  <c r="GK41" i="83"/>
  <c r="GK41" i="84" s="1"/>
  <c r="GL41" i="83"/>
  <c r="GL41" i="84" s="1"/>
  <c r="GM41" i="83"/>
  <c r="GM41" i="84" s="1"/>
  <c r="GO41" i="83"/>
  <c r="GO41" i="84" s="1"/>
  <c r="GP41" i="83"/>
  <c r="GP41" i="84" s="1"/>
  <c r="GQ41" i="83"/>
  <c r="GQ41" i="84" s="1"/>
  <c r="GS41" i="83"/>
  <c r="GS41" i="84" s="1"/>
  <c r="GT41" i="83"/>
  <c r="GT41" i="84" s="1"/>
  <c r="GU41" i="83"/>
  <c r="GU41" i="84" s="1"/>
  <c r="GW41" i="83"/>
  <c r="GW41" i="84" s="1"/>
  <c r="GX41" i="83"/>
  <c r="GX41" i="84" s="1"/>
  <c r="GY41" i="83"/>
  <c r="GY41" i="84" s="1"/>
  <c r="C42" i="84"/>
  <c r="J42" i="83"/>
  <c r="J42" i="84" s="1"/>
  <c r="K42" i="83"/>
  <c r="K42" i="84" s="1"/>
  <c r="C42" i="82"/>
  <c r="B42" i="82"/>
  <c r="M42" i="83"/>
  <c r="M42" i="84" s="1"/>
  <c r="O42" i="83"/>
  <c r="O42" i="84" s="1"/>
  <c r="Q42" i="83"/>
  <c r="Q42" i="84" s="1"/>
  <c r="U42" i="83"/>
  <c r="U42" i="84" s="1"/>
  <c r="V42" i="83"/>
  <c r="V42" i="84" s="1"/>
  <c r="W42" i="83"/>
  <c r="W42" i="84" s="1"/>
  <c r="Y42" i="83"/>
  <c r="Y42" i="84" s="1"/>
  <c r="AA42" i="83"/>
  <c r="AA42" i="84" s="1"/>
  <c r="AC42" i="83"/>
  <c r="AC42" i="84" s="1"/>
  <c r="AD42" i="83"/>
  <c r="AD42" i="84" s="1"/>
  <c r="AE42" i="83"/>
  <c r="AE42" i="84" s="1"/>
  <c r="AG42" i="83"/>
  <c r="AG42" i="84" s="1"/>
  <c r="AI42" i="83"/>
  <c r="AI42" i="84" s="1"/>
  <c r="AK42" i="83"/>
  <c r="AK42" i="84" s="1"/>
  <c r="AL42" i="83"/>
  <c r="AL42" i="84" s="1"/>
  <c r="AM42" i="83"/>
  <c r="AM42" i="84" s="1"/>
  <c r="AO42" i="83"/>
  <c r="AO42" i="84" s="1"/>
  <c r="AP42" i="83"/>
  <c r="AP42" i="84" s="1"/>
  <c r="AQ42" i="83"/>
  <c r="AQ42" i="84" s="1"/>
  <c r="AS42" i="83"/>
  <c r="AS42" i="84" s="1"/>
  <c r="AT42" i="83"/>
  <c r="AT42" i="84" s="1"/>
  <c r="AU42" i="83"/>
  <c r="AU42" i="84" s="1"/>
  <c r="AW42" i="83"/>
  <c r="AW42" i="84" s="1"/>
  <c r="AX42" i="83"/>
  <c r="AX42" i="84" s="1"/>
  <c r="AY42" i="83"/>
  <c r="AY42" i="84" s="1"/>
  <c r="BA42" i="83"/>
  <c r="BA42" i="84" s="1"/>
  <c r="BB42" i="83"/>
  <c r="BB42" i="84" s="1"/>
  <c r="BC42" i="83"/>
  <c r="BC42" i="84" s="1"/>
  <c r="BE42" i="83"/>
  <c r="BE42" i="84" s="1"/>
  <c r="BF42" i="83"/>
  <c r="BF42" i="84" s="1"/>
  <c r="BG42" i="83"/>
  <c r="BG42" i="84" s="1"/>
  <c r="BI42" i="83"/>
  <c r="BI42" i="84" s="1"/>
  <c r="BJ42" i="83"/>
  <c r="BJ42" i="84" s="1"/>
  <c r="BK42" i="83"/>
  <c r="BK42" i="84" s="1"/>
  <c r="BM42" i="83"/>
  <c r="BM42" i="84" s="1"/>
  <c r="BN42" i="83"/>
  <c r="BN42" i="84" s="1"/>
  <c r="BO42" i="83"/>
  <c r="BO42" i="84" s="1"/>
  <c r="BQ42" i="83"/>
  <c r="BQ42" i="84" s="1"/>
  <c r="BR42" i="83"/>
  <c r="BR42" i="84" s="1"/>
  <c r="BS42" i="83"/>
  <c r="BS42" i="84" s="1"/>
  <c r="BU42" i="83"/>
  <c r="BU42" i="84" s="1"/>
  <c r="BV42" i="83"/>
  <c r="BV42" i="84" s="1"/>
  <c r="BW42" i="83"/>
  <c r="BW42" i="84" s="1"/>
  <c r="BY42" i="83"/>
  <c r="BY42" i="84" s="1"/>
  <c r="BZ42" i="83"/>
  <c r="BZ42" i="84" s="1"/>
  <c r="CA42" i="83"/>
  <c r="CA42" i="84" s="1"/>
  <c r="CC42" i="83"/>
  <c r="CC42" i="84" s="1"/>
  <c r="CD42" i="83"/>
  <c r="CD42" i="84" s="1"/>
  <c r="CE42" i="83"/>
  <c r="CE42" i="84" s="1"/>
  <c r="CG42" i="83"/>
  <c r="CG42" i="84" s="1"/>
  <c r="CH42" i="83"/>
  <c r="CH42" i="84" s="1"/>
  <c r="CI42" i="83"/>
  <c r="CI42" i="84" s="1"/>
  <c r="CK42" i="83"/>
  <c r="CK42" i="84" s="1"/>
  <c r="CL42" i="83"/>
  <c r="CL42" i="84" s="1"/>
  <c r="CM42" i="83"/>
  <c r="CM42" i="84" s="1"/>
  <c r="CO42" i="83"/>
  <c r="CO42" i="84" s="1"/>
  <c r="CP42" i="83"/>
  <c r="CP42" i="84" s="1"/>
  <c r="CQ42" i="83"/>
  <c r="CQ42" i="84" s="1"/>
  <c r="CS42" i="83"/>
  <c r="CS42" i="84" s="1"/>
  <c r="CT42" i="83"/>
  <c r="CT42" i="84" s="1"/>
  <c r="CU42" i="83"/>
  <c r="CU42" i="84" s="1"/>
  <c r="CW42" i="83"/>
  <c r="CW42" i="84" s="1"/>
  <c r="CX42" i="83"/>
  <c r="CX42" i="84" s="1"/>
  <c r="CY42" i="83"/>
  <c r="CY42" i="84" s="1"/>
  <c r="DA42" i="83"/>
  <c r="DA42" i="84" s="1"/>
  <c r="DB42" i="83"/>
  <c r="DB42" i="84" s="1"/>
  <c r="DC42" i="83"/>
  <c r="DC42" i="84" s="1"/>
  <c r="DE42" i="83"/>
  <c r="DE42" i="84" s="1"/>
  <c r="DF42" i="83"/>
  <c r="DF42" i="84" s="1"/>
  <c r="DG42" i="83"/>
  <c r="DG42" i="84" s="1"/>
  <c r="DI42" i="83"/>
  <c r="DI42" i="84" s="1"/>
  <c r="DJ42" i="83"/>
  <c r="DJ42" i="84" s="1"/>
  <c r="DK42" i="83"/>
  <c r="DK42" i="84" s="1"/>
  <c r="DM42" i="83"/>
  <c r="DM42" i="84" s="1"/>
  <c r="DN42" i="83"/>
  <c r="DN42" i="84" s="1"/>
  <c r="DO42" i="83"/>
  <c r="DO42" i="84" s="1"/>
  <c r="DQ42" i="83"/>
  <c r="DQ42" i="84" s="1"/>
  <c r="DR42" i="83"/>
  <c r="DR42" i="84" s="1"/>
  <c r="DS42" i="83"/>
  <c r="DS42" i="84" s="1"/>
  <c r="DU42" i="83"/>
  <c r="DU42" i="84" s="1"/>
  <c r="DV42" i="83"/>
  <c r="DV42" i="84" s="1"/>
  <c r="DW42" i="83"/>
  <c r="DW42" i="84" s="1"/>
  <c r="DY42" i="83"/>
  <c r="DY42" i="84" s="1"/>
  <c r="DZ42" i="83"/>
  <c r="DZ42" i="84" s="1"/>
  <c r="EA42" i="83"/>
  <c r="EA42" i="84" s="1"/>
  <c r="EC42" i="83"/>
  <c r="EC42" i="84" s="1"/>
  <c r="ED42" i="83"/>
  <c r="ED42" i="84" s="1"/>
  <c r="EE42" i="83"/>
  <c r="EE42" i="84" s="1"/>
  <c r="EG42" i="83"/>
  <c r="EG42" i="84" s="1"/>
  <c r="EH42" i="83"/>
  <c r="EH42" i="84" s="1"/>
  <c r="EI42" i="83"/>
  <c r="EI42" i="84" s="1"/>
  <c r="EK42" i="83"/>
  <c r="EK42" i="84" s="1"/>
  <c r="EL42" i="83"/>
  <c r="EL42" i="84" s="1"/>
  <c r="EM42" i="83"/>
  <c r="EM42" i="84" s="1"/>
  <c r="EO42" i="83"/>
  <c r="EO42" i="84" s="1"/>
  <c r="EP42" i="83"/>
  <c r="EP42" i="84" s="1"/>
  <c r="ES42" i="83"/>
  <c r="ES42" i="84" s="1"/>
  <c r="ET42" i="83"/>
  <c r="ET42" i="84" s="1"/>
  <c r="EU42" i="83"/>
  <c r="EU42" i="84" s="1"/>
  <c r="EW42" i="83"/>
  <c r="EW42" i="84" s="1"/>
  <c r="EX42" i="83"/>
  <c r="EX42" i="84" s="1"/>
  <c r="EY42" i="83"/>
  <c r="EY42" i="84" s="1"/>
  <c r="FA42" i="83"/>
  <c r="FA42" i="84" s="1"/>
  <c r="FB42" i="83"/>
  <c r="FB42" i="84" s="1"/>
  <c r="FC42" i="83"/>
  <c r="FC42" i="84" s="1"/>
  <c r="FE42" i="83"/>
  <c r="FE42" i="84" s="1"/>
  <c r="FF42" i="83"/>
  <c r="FF42" i="84" s="1"/>
  <c r="FG42" i="83"/>
  <c r="FG42" i="84" s="1"/>
  <c r="FI42" i="83"/>
  <c r="FI42" i="84" s="1"/>
  <c r="FJ42" i="83"/>
  <c r="FJ42" i="84" s="1"/>
  <c r="FK42" i="83"/>
  <c r="FK42" i="84" s="1"/>
  <c r="FM42" i="83"/>
  <c r="FM42" i="84" s="1"/>
  <c r="FN42" i="83"/>
  <c r="FN42" i="84" s="1"/>
  <c r="FO42" i="83"/>
  <c r="FO42" i="84" s="1"/>
  <c r="FQ42" i="83"/>
  <c r="FQ42" i="84" s="1"/>
  <c r="FR42" i="83"/>
  <c r="FR42" i="84" s="1"/>
  <c r="FS42" i="83"/>
  <c r="FS42" i="84" s="1"/>
  <c r="FU42" i="83"/>
  <c r="FU42" i="84" s="1"/>
  <c r="FV42" i="83"/>
  <c r="FV42" i="84" s="1"/>
  <c r="FW42" i="83"/>
  <c r="FW42" i="84" s="1"/>
  <c r="FY42" i="83"/>
  <c r="FY42" i="84" s="1"/>
  <c r="FZ42" i="83"/>
  <c r="FZ42" i="84" s="1"/>
  <c r="GA42" i="83"/>
  <c r="GA42" i="84" s="1"/>
  <c r="GC42" i="83"/>
  <c r="GC42" i="84" s="1"/>
  <c r="GD42" i="83"/>
  <c r="GD42" i="84" s="1"/>
  <c r="GE42" i="83"/>
  <c r="GE42" i="84" s="1"/>
  <c r="GG42" i="83"/>
  <c r="GG42" i="84" s="1"/>
  <c r="GH42" i="83"/>
  <c r="GH42" i="84" s="1"/>
  <c r="GI42" i="83"/>
  <c r="GI42" i="84" s="1"/>
  <c r="GK42" i="83"/>
  <c r="GK42" i="84" s="1"/>
  <c r="GL42" i="83"/>
  <c r="GL42" i="84" s="1"/>
  <c r="GM42" i="83"/>
  <c r="GM42" i="84" s="1"/>
  <c r="GO42" i="83"/>
  <c r="GO42" i="84" s="1"/>
  <c r="GP42" i="83"/>
  <c r="GP42" i="84" s="1"/>
  <c r="GQ42" i="83"/>
  <c r="GQ42" i="84" s="1"/>
  <c r="GS42" i="83"/>
  <c r="GS42" i="84" s="1"/>
  <c r="GT42" i="83"/>
  <c r="GT42" i="84" s="1"/>
  <c r="GU42" i="83"/>
  <c r="GU42" i="84" s="1"/>
  <c r="GW42" i="83"/>
  <c r="GW42" i="84" s="1"/>
  <c r="GX42" i="83"/>
  <c r="GX42" i="84" s="1"/>
  <c r="GY42" i="83"/>
  <c r="GY42" i="84" s="1"/>
  <c r="C43" i="84"/>
  <c r="J43" i="83"/>
  <c r="J43" i="84" s="1"/>
  <c r="K43" i="83"/>
  <c r="K43" i="84" s="1"/>
  <c r="C43" i="82"/>
  <c r="B43" i="82"/>
  <c r="M43" i="83"/>
  <c r="M43" i="84" s="1"/>
  <c r="N43" i="83"/>
  <c r="N43" i="84" s="1"/>
  <c r="O43" i="83"/>
  <c r="O43" i="84" s="1"/>
  <c r="Q43" i="83"/>
  <c r="Q43" i="84" s="1"/>
  <c r="R43" i="83"/>
  <c r="R43" i="84" s="1"/>
  <c r="S43" i="83"/>
  <c r="S43" i="84" s="1"/>
  <c r="U43" i="83"/>
  <c r="U43" i="84" s="1"/>
  <c r="V43" i="83"/>
  <c r="V43" i="84" s="1"/>
  <c r="W43" i="83"/>
  <c r="W43" i="84" s="1"/>
  <c r="Y43" i="83"/>
  <c r="Y43" i="84" s="1"/>
  <c r="Z43" i="83"/>
  <c r="Z43" i="84" s="1"/>
  <c r="AA43" i="83"/>
  <c r="AA43" i="84" s="1"/>
  <c r="AC43" i="83"/>
  <c r="AC43" i="84" s="1"/>
  <c r="AD43" i="83"/>
  <c r="AD43" i="84" s="1"/>
  <c r="AE43" i="83"/>
  <c r="AE43" i="84" s="1"/>
  <c r="AG43" i="83"/>
  <c r="AG43" i="84" s="1"/>
  <c r="AH43" i="83"/>
  <c r="AH43" i="84" s="1"/>
  <c r="AI43" i="83"/>
  <c r="AI43" i="84" s="1"/>
  <c r="AK43" i="83"/>
  <c r="AK43" i="84" s="1"/>
  <c r="AM43" i="83"/>
  <c r="AM43" i="84" s="1"/>
  <c r="AO43" i="83"/>
  <c r="AO43" i="84" s="1"/>
  <c r="AP43" i="83"/>
  <c r="AP43" i="84" s="1"/>
  <c r="AQ43" i="83"/>
  <c r="AQ43" i="84" s="1"/>
  <c r="AS43" i="83"/>
  <c r="AS43" i="84" s="1"/>
  <c r="AT43" i="83"/>
  <c r="AT43" i="84" s="1"/>
  <c r="AU43" i="83"/>
  <c r="AU43" i="84" s="1"/>
  <c r="AW43" i="83"/>
  <c r="AW43" i="84" s="1"/>
  <c r="AX43" i="83"/>
  <c r="AX43" i="84" s="1"/>
  <c r="AY43" i="83"/>
  <c r="AY43" i="84" s="1"/>
  <c r="BA43" i="83"/>
  <c r="BA43" i="84" s="1"/>
  <c r="BB43" i="83"/>
  <c r="BB43" i="84" s="1"/>
  <c r="BC43" i="83"/>
  <c r="BC43" i="84" s="1"/>
  <c r="BE43" i="83"/>
  <c r="BE43" i="84" s="1"/>
  <c r="BF43" i="83"/>
  <c r="BF43" i="84" s="1"/>
  <c r="BG43" i="83"/>
  <c r="BG43" i="84" s="1"/>
  <c r="BI43" i="83"/>
  <c r="BI43" i="84" s="1"/>
  <c r="BJ43" i="83"/>
  <c r="BJ43" i="84" s="1"/>
  <c r="BK43" i="83"/>
  <c r="BK43" i="84" s="1"/>
  <c r="BM43" i="83"/>
  <c r="BM43" i="84" s="1"/>
  <c r="BN43" i="83"/>
  <c r="BN43" i="84" s="1"/>
  <c r="BO43" i="83"/>
  <c r="BO43" i="84" s="1"/>
  <c r="BQ43" i="83"/>
  <c r="BQ43" i="84" s="1"/>
  <c r="BR43" i="83"/>
  <c r="BR43" i="84" s="1"/>
  <c r="BS43" i="83"/>
  <c r="BS43" i="84" s="1"/>
  <c r="BU43" i="83"/>
  <c r="BU43" i="84" s="1"/>
  <c r="BV43" i="83"/>
  <c r="BV43" i="84" s="1"/>
  <c r="BW43" i="83"/>
  <c r="BW43" i="84" s="1"/>
  <c r="BY43" i="83"/>
  <c r="BY43" i="84" s="1"/>
  <c r="BZ43" i="83"/>
  <c r="BZ43" i="84" s="1"/>
  <c r="CA43" i="83"/>
  <c r="CA43" i="84" s="1"/>
  <c r="CC43" i="83"/>
  <c r="CC43" i="84" s="1"/>
  <c r="CD43" i="83"/>
  <c r="CD43" i="84" s="1"/>
  <c r="CE43" i="83"/>
  <c r="CE43" i="84" s="1"/>
  <c r="CG43" i="83"/>
  <c r="CG43" i="84" s="1"/>
  <c r="CH43" i="83"/>
  <c r="CH43" i="84" s="1"/>
  <c r="CI43" i="83"/>
  <c r="CI43" i="84" s="1"/>
  <c r="CK43" i="83"/>
  <c r="CK43" i="84" s="1"/>
  <c r="CL43" i="83"/>
  <c r="CL43" i="84" s="1"/>
  <c r="CM43" i="83"/>
  <c r="CM43" i="84" s="1"/>
  <c r="CO43" i="83"/>
  <c r="CO43" i="84" s="1"/>
  <c r="CP43" i="83"/>
  <c r="CP43" i="84" s="1"/>
  <c r="CQ43" i="83"/>
  <c r="CQ43" i="84" s="1"/>
  <c r="CS43" i="83"/>
  <c r="CS43" i="84" s="1"/>
  <c r="CT43" i="83"/>
  <c r="CT43" i="84" s="1"/>
  <c r="CU43" i="83"/>
  <c r="CU43" i="84" s="1"/>
  <c r="CW43" i="83"/>
  <c r="CW43" i="84" s="1"/>
  <c r="CX43" i="83"/>
  <c r="CX43" i="84" s="1"/>
  <c r="CY43" i="83"/>
  <c r="CY43" i="84" s="1"/>
  <c r="DA43" i="83"/>
  <c r="DA43" i="84" s="1"/>
  <c r="DB43" i="83"/>
  <c r="DB43" i="84" s="1"/>
  <c r="DC43" i="83"/>
  <c r="DC43" i="84" s="1"/>
  <c r="DE43" i="83"/>
  <c r="DE43" i="84" s="1"/>
  <c r="DF43" i="83"/>
  <c r="DF43" i="84" s="1"/>
  <c r="DG43" i="83"/>
  <c r="DG43" i="84" s="1"/>
  <c r="DI43" i="83"/>
  <c r="DI43" i="84" s="1"/>
  <c r="DJ43" i="83"/>
  <c r="DJ43" i="84" s="1"/>
  <c r="DK43" i="83"/>
  <c r="DK43" i="84" s="1"/>
  <c r="DM43" i="83"/>
  <c r="DM43" i="84" s="1"/>
  <c r="DN43" i="83"/>
  <c r="DN43" i="84" s="1"/>
  <c r="DO43" i="83"/>
  <c r="DO43" i="84" s="1"/>
  <c r="DQ43" i="83"/>
  <c r="DQ43" i="84" s="1"/>
  <c r="DR43" i="83"/>
  <c r="DR43" i="84" s="1"/>
  <c r="DS43" i="83"/>
  <c r="DS43" i="84" s="1"/>
  <c r="DU43" i="83"/>
  <c r="DU43" i="84" s="1"/>
  <c r="DV43" i="83"/>
  <c r="DV43" i="84" s="1"/>
  <c r="DW43" i="83"/>
  <c r="DW43" i="84" s="1"/>
  <c r="DY43" i="83"/>
  <c r="DY43" i="84" s="1"/>
  <c r="DZ43" i="83"/>
  <c r="DZ43" i="84" s="1"/>
  <c r="EA43" i="83"/>
  <c r="EA43" i="84" s="1"/>
  <c r="EC43" i="83"/>
  <c r="EC43" i="84" s="1"/>
  <c r="ED43" i="83"/>
  <c r="ED43" i="84" s="1"/>
  <c r="EE43" i="83"/>
  <c r="EE43" i="84" s="1"/>
  <c r="EG43" i="83"/>
  <c r="EG43" i="84" s="1"/>
  <c r="EH43" i="83"/>
  <c r="EH43" i="84" s="1"/>
  <c r="EI43" i="83"/>
  <c r="EI43" i="84" s="1"/>
  <c r="EK43" i="83"/>
  <c r="EK43" i="84" s="1"/>
  <c r="EL43" i="83"/>
  <c r="EL43" i="84" s="1"/>
  <c r="EM43" i="83"/>
  <c r="EM43" i="84" s="1"/>
  <c r="EO43" i="83"/>
  <c r="EO43" i="84" s="1"/>
  <c r="EP43" i="83"/>
  <c r="EP43" i="84" s="1"/>
  <c r="EQ43" i="83"/>
  <c r="EQ43" i="84" s="1"/>
  <c r="ES43" i="83"/>
  <c r="ES43" i="84" s="1"/>
  <c r="ET43" i="83"/>
  <c r="ET43" i="84" s="1"/>
  <c r="EU43" i="83"/>
  <c r="EU43" i="84" s="1"/>
  <c r="EW43" i="83"/>
  <c r="EW43" i="84" s="1"/>
  <c r="EX43" i="83"/>
  <c r="EX43" i="84" s="1"/>
  <c r="EY43" i="83"/>
  <c r="EY43" i="84" s="1"/>
  <c r="FB43" i="83"/>
  <c r="FB43" i="84" s="1"/>
  <c r="FC43" i="83"/>
  <c r="FC43" i="84" s="1"/>
  <c r="FE43" i="83"/>
  <c r="FE43" i="84" s="1"/>
  <c r="FF43" i="83"/>
  <c r="FF43" i="84" s="1"/>
  <c r="FG43" i="83"/>
  <c r="FG43" i="84" s="1"/>
  <c r="FI43" i="83"/>
  <c r="FI43" i="84" s="1"/>
  <c r="FJ43" i="83"/>
  <c r="FJ43" i="84" s="1"/>
  <c r="FK43" i="83"/>
  <c r="FK43" i="84" s="1"/>
  <c r="FM43" i="83"/>
  <c r="FM43" i="84" s="1"/>
  <c r="FN43" i="83"/>
  <c r="FN43" i="84" s="1"/>
  <c r="FO43" i="83"/>
  <c r="FO43" i="84" s="1"/>
  <c r="FQ43" i="83"/>
  <c r="FQ43" i="84" s="1"/>
  <c r="FR43" i="83"/>
  <c r="FR43" i="84" s="1"/>
  <c r="FS43" i="83"/>
  <c r="FS43" i="84" s="1"/>
  <c r="FU43" i="83"/>
  <c r="FU43" i="84" s="1"/>
  <c r="FV43" i="83"/>
  <c r="FV43" i="84" s="1"/>
  <c r="FW43" i="83"/>
  <c r="FW43" i="84" s="1"/>
  <c r="FY43" i="83"/>
  <c r="FY43" i="84" s="1"/>
  <c r="FZ43" i="83"/>
  <c r="FZ43" i="84" s="1"/>
  <c r="GA43" i="83"/>
  <c r="GA43" i="84" s="1"/>
  <c r="GC43" i="83"/>
  <c r="GC43" i="84" s="1"/>
  <c r="GD43" i="83"/>
  <c r="GD43" i="84" s="1"/>
  <c r="GE43" i="83"/>
  <c r="GE43" i="84" s="1"/>
  <c r="GG43" i="83"/>
  <c r="GG43" i="84" s="1"/>
  <c r="GH43" i="83"/>
  <c r="GH43" i="84" s="1"/>
  <c r="GI43" i="83"/>
  <c r="GI43" i="84" s="1"/>
  <c r="GK43" i="83"/>
  <c r="GK43" i="84" s="1"/>
  <c r="GL43" i="83"/>
  <c r="GL43" i="84" s="1"/>
  <c r="GM43" i="83"/>
  <c r="GM43" i="84" s="1"/>
  <c r="GO43" i="83"/>
  <c r="GO43" i="84" s="1"/>
  <c r="GP43" i="83"/>
  <c r="GP43" i="84" s="1"/>
  <c r="GQ43" i="83"/>
  <c r="GQ43" i="84" s="1"/>
  <c r="GS43" i="83"/>
  <c r="GS43" i="84" s="1"/>
  <c r="GT43" i="83"/>
  <c r="GT43" i="84" s="1"/>
  <c r="GU43" i="83"/>
  <c r="GU43" i="84" s="1"/>
  <c r="GW43" i="83"/>
  <c r="GW43" i="84" s="1"/>
  <c r="GX43" i="83"/>
  <c r="GX43" i="84" s="1"/>
  <c r="GY43" i="83"/>
  <c r="GY43" i="84" s="1"/>
  <c r="C44" i="84"/>
  <c r="J44" i="83"/>
  <c r="J44" i="84" s="1"/>
  <c r="K44" i="83"/>
  <c r="K44" i="84" s="1"/>
  <c r="C44" i="82"/>
  <c r="B44" i="82"/>
  <c r="M44" i="83"/>
  <c r="M44" i="84" s="1"/>
  <c r="N44" i="83"/>
  <c r="N44" i="84" s="1"/>
  <c r="O44" i="83"/>
  <c r="O44" i="84" s="1"/>
  <c r="Q44" i="83"/>
  <c r="Q44" i="84" s="1"/>
  <c r="U44" i="83"/>
  <c r="U44" i="84" s="1"/>
  <c r="V44" i="83"/>
  <c r="V44" i="84" s="1"/>
  <c r="W44" i="83"/>
  <c r="W44" i="84" s="1"/>
  <c r="Y44" i="83"/>
  <c r="Y44" i="84" s="1"/>
  <c r="Z44" i="83"/>
  <c r="Z44" i="84" s="1"/>
  <c r="AA44" i="83"/>
  <c r="AA44" i="84" s="1"/>
  <c r="AC44" i="83"/>
  <c r="AC44" i="84" s="1"/>
  <c r="AD44" i="83"/>
  <c r="AD44" i="84" s="1"/>
  <c r="AE44" i="83"/>
  <c r="AE44" i="84" s="1"/>
  <c r="AG44" i="83"/>
  <c r="AG44" i="84" s="1"/>
  <c r="AI44" i="83"/>
  <c r="AI44" i="84" s="1"/>
  <c r="AK44" i="83"/>
  <c r="AK44" i="84" s="1"/>
  <c r="AL44" i="83"/>
  <c r="AL44" i="84" s="1"/>
  <c r="AM44" i="83"/>
  <c r="AM44" i="84" s="1"/>
  <c r="AO44" i="83"/>
  <c r="AO44" i="84" s="1"/>
  <c r="AP44" i="83"/>
  <c r="AP44" i="84" s="1"/>
  <c r="AQ44" i="83"/>
  <c r="AQ44" i="84" s="1"/>
  <c r="AS44" i="83"/>
  <c r="AS44" i="84" s="1"/>
  <c r="AT44" i="83"/>
  <c r="AT44" i="84" s="1"/>
  <c r="AU44" i="83"/>
  <c r="AU44" i="84" s="1"/>
  <c r="AW44" i="83"/>
  <c r="AW44" i="84" s="1"/>
  <c r="AX44" i="83"/>
  <c r="AX44" i="84" s="1"/>
  <c r="AY44" i="83"/>
  <c r="AY44" i="84" s="1"/>
  <c r="BA44" i="83"/>
  <c r="BA44" i="84" s="1"/>
  <c r="BB44" i="83"/>
  <c r="BB44" i="84" s="1"/>
  <c r="BC44" i="83"/>
  <c r="BC44" i="84" s="1"/>
  <c r="BE44" i="83"/>
  <c r="BE44" i="84" s="1"/>
  <c r="BF44" i="83"/>
  <c r="BF44" i="84" s="1"/>
  <c r="BG44" i="83"/>
  <c r="BG44" i="84" s="1"/>
  <c r="BI44" i="83"/>
  <c r="BI44" i="84" s="1"/>
  <c r="BJ44" i="83"/>
  <c r="BJ44" i="84" s="1"/>
  <c r="BK44" i="83"/>
  <c r="BK44" i="84" s="1"/>
  <c r="BM44" i="83"/>
  <c r="BM44" i="84" s="1"/>
  <c r="BN44" i="83"/>
  <c r="BN44" i="84" s="1"/>
  <c r="BO44" i="83"/>
  <c r="BO44" i="84" s="1"/>
  <c r="BQ44" i="83"/>
  <c r="BQ44" i="84" s="1"/>
  <c r="BR44" i="83"/>
  <c r="BR44" i="84" s="1"/>
  <c r="BS44" i="83"/>
  <c r="BS44" i="84" s="1"/>
  <c r="BU44" i="83"/>
  <c r="BU44" i="84" s="1"/>
  <c r="BV44" i="83"/>
  <c r="BV44" i="84" s="1"/>
  <c r="BW44" i="83"/>
  <c r="BW44" i="84" s="1"/>
  <c r="BY44" i="83"/>
  <c r="BY44" i="84" s="1"/>
  <c r="BZ44" i="83"/>
  <c r="BZ44" i="84" s="1"/>
  <c r="CA44" i="83"/>
  <c r="CA44" i="84" s="1"/>
  <c r="CC44" i="83"/>
  <c r="CC44" i="84" s="1"/>
  <c r="CD44" i="83"/>
  <c r="CD44" i="84" s="1"/>
  <c r="CE44" i="83"/>
  <c r="CE44" i="84" s="1"/>
  <c r="CG44" i="83"/>
  <c r="CG44" i="84" s="1"/>
  <c r="CH44" i="83"/>
  <c r="CH44" i="84" s="1"/>
  <c r="CI44" i="83"/>
  <c r="CI44" i="84" s="1"/>
  <c r="CK44" i="83"/>
  <c r="CK44" i="84" s="1"/>
  <c r="CL44" i="83"/>
  <c r="CL44" i="84" s="1"/>
  <c r="CM44" i="83"/>
  <c r="CM44" i="84" s="1"/>
  <c r="CO44" i="83"/>
  <c r="CO44" i="84" s="1"/>
  <c r="CP44" i="83"/>
  <c r="CP44" i="84" s="1"/>
  <c r="CQ44" i="83"/>
  <c r="CQ44" i="84" s="1"/>
  <c r="CS44" i="83"/>
  <c r="CS44" i="84" s="1"/>
  <c r="CT44" i="83"/>
  <c r="CT44" i="84" s="1"/>
  <c r="CU44" i="83"/>
  <c r="CU44" i="84" s="1"/>
  <c r="CW44" i="83"/>
  <c r="CW44" i="84" s="1"/>
  <c r="CX44" i="83"/>
  <c r="CX44" i="84" s="1"/>
  <c r="CY44" i="83"/>
  <c r="CY44" i="84" s="1"/>
  <c r="DA44" i="83"/>
  <c r="DA44" i="84" s="1"/>
  <c r="DB44" i="83"/>
  <c r="DB44" i="84" s="1"/>
  <c r="DC44" i="83"/>
  <c r="DC44" i="84" s="1"/>
  <c r="DE44" i="83"/>
  <c r="DE44" i="84" s="1"/>
  <c r="DF44" i="83"/>
  <c r="DF44" i="84" s="1"/>
  <c r="DG44" i="83"/>
  <c r="DG44" i="84" s="1"/>
  <c r="DI44" i="83"/>
  <c r="DI44" i="84" s="1"/>
  <c r="DJ44" i="83"/>
  <c r="DJ44" i="84" s="1"/>
  <c r="DK44" i="83"/>
  <c r="DK44" i="84" s="1"/>
  <c r="DM44" i="83"/>
  <c r="DM44" i="84" s="1"/>
  <c r="DN44" i="83"/>
  <c r="DN44" i="84" s="1"/>
  <c r="DO44" i="83"/>
  <c r="DO44" i="84" s="1"/>
  <c r="DQ44" i="83"/>
  <c r="DQ44" i="84" s="1"/>
  <c r="DR44" i="83"/>
  <c r="DR44" i="84" s="1"/>
  <c r="DS44" i="83"/>
  <c r="DS44" i="84" s="1"/>
  <c r="DU44" i="83"/>
  <c r="DU44" i="84" s="1"/>
  <c r="DV44" i="83"/>
  <c r="DV44" i="84" s="1"/>
  <c r="DW44" i="83"/>
  <c r="DW44" i="84" s="1"/>
  <c r="DY44" i="83"/>
  <c r="DY44" i="84" s="1"/>
  <c r="DZ44" i="83"/>
  <c r="DZ44" i="84" s="1"/>
  <c r="EA44" i="83"/>
  <c r="EA44" i="84" s="1"/>
  <c r="EC44" i="83"/>
  <c r="EC44" i="84" s="1"/>
  <c r="ED44" i="83"/>
  <c r="ED44" i="84" s="1"/>
  <c r="EE44" i="83"/>
  <c r="EE44" i="84" s="1"/>
  <c r="EG44" i="83"/>
  <c r="EG44" i="84" s="1"/>
  <c r="EH44" i="83"/>
  <c r="EH44" i="84" s="1"/>
  <c r="EI44" i="83"/>
  <c r="EI44" i="84" s="1"/>
  <c r="EK44" i="83"/>
  <c r="EK44" i="84" s="1"/>
  <c r="EL44" i="83"/>
  <c r="EL44" i="84" s="1"/>
  <c r="EM44" i="83"/>
  <c r="EM44" i="84" s="1"/>
  <c r="EO44" i="83"/>
  <c r="EO44" i="84" s="1"/>
  <c r="EP44" i="83"/>
  <c r="EP44" i="84" s="1"/>
  <c r="ES44" i="83"/>
  <c r="ES44" i="84" s="1"/>
  <c r="ET44" i="83"/>
  <c r="ET44" i="84" s="1"/>
  <c r="EU44" i="83"/>
  <c r="EU44" i="84" s="1"/>
  <c r="EW44" i="83"/>
  <c r="EW44" i="84" s="1"/>
  <c r="EX44" i="83"/>
  <c r="EX44" i="84" s="1"/>
  <c r="EY44" i="83"/>
  <c r="EY44" i="84" s="1"/>
  <c r="FB44" i="83"/>
  <c r="FB44" i="84" s="1"/>
  <c r="FC44" i="83"/>
  <c r="FC44" i="84" s="1"/>
  <c r="FE44" i="83"/>
  <c r="FE44" i="84" s="1"/>
  <c r="FF44" i="83"/>
  <c r="FF44" i="84" s="1"/>
  <c r="FG44" i="83"/>
  <c r="FG44" i="84" s="1"/>
  <c r="FI44" i="83"/>
  <c r="FI44" i="84" s="1"/>
  <c r="FJ44" i="83"/>
  <c r="FJ44" i="84" s="1"/>
  <c r="FK44" i="83"/>
  <c r="FK44" i="84" s="1"/>
  <c r="FM44" i="83"/>
  <c r="FM44" i="84" s="1"/>
  <c r="FN44" i="83"/>
  <c r="FN44" i="84" s="1"/>
  <c r="FO44" i="83"/>
  <c r="FO44" i="84" s="1"/>
  <c r="FQ44" i="83"/>
  <c r="FQ44" i="84" s="1"/>
  <c r="FR44" i="83"/>
  <c r="FR44" i="84" s="1"/>
  <c r="FS44" i="83"/>
  <c r="FS44" i="84" s="1"/>
  <c r="FU44" i="83"/>
  <c r="FU44" i="84" s="1"/>
  <c r="FV44" i="83"/>
  <c r="FV44" i="84" s="1"/>
  <c r="FW44" i="83"/>
  <c r="FW44" i="84" s="1"/>
  <c r="FY44" i="83"/>
  <c r="FY44" i="84" s="1"/>
  <c r="FZ44" i="83"/>
  <c r="FZ44" i="84" s="1"/>
  <c r="GA44" i="83"/>
  <c r="GA44" i="84" s="1"/>
  <c r="GC44" i="83"/>
  <c r="GC44" i="84" s="1"/>
  <c r="GD44" i="83"/>
  <c r="GD44" i="84" s="1"/>
  <c r="GE44" i="83"/>
  <c r="GE44" i="84" s="1"/>
  <c r="GG44" i="83"/>
  <c r="GG44" i="84" s="1"/>
  <c r="GH44" i="83"/>
  <c r="GH44" i="84" s="1"/>
  <c r="GI44" i="83"/>
  <c r="GI44" i="84" s="1"/>
  <c r="GK44" i="83"/>
  <c r="GK44" i="84" s="1"/>
  <c r="GL44" i="83"/>
  <c r="GL44" i="84" s="1"/>
  <c r="GM44" i="83"/>
  <c r="GM44" i="84" s="1"/>
  <c r="GO44" i="83"/>
  <c r="GO44" i="84" s="1"/>
  <c r="GP44" i="83"/>
  <c r="GP44" i="84" s="1"/>
  <c r="GQ44" i="83"/>
  <c r="GQ44" i="84" s="1"/>
  <c r="GS44" i="83"/>
  <c r="GS44" i="84" s="1"/>
  <c r="GT44" i="83"/>
  <c r="GT44" i="84" s="1"/>
  <c r="GU44" i="83"/>
  <c r="GU44" i="84" s="1"/>
  <c r="GW44" i="83"/>
  <c r="GW44" i="84" s="1"/>
  <c r="GX44" i="83"/>
  <c r="GX44" i="84" s="1"/>
  <c r="GY44" i="83"/>
  <c r="GY44" i="84" s="1"/>
  <c r="C45" i="84"/>
  <c r="J45" i="83"/>
  <c r="J45" i="84" s="1"/>
  <c r="K45" i="83"/>
  <c r="K45" i="84" s="1"/>
  <c r="C45" i="82"/>
  <c r="B45" i="82"/>
  <c r="M45" i="83"/>
  <c r="M45" i="84" s="1"/>
  <c r="N45" i="83"/>
  <c r="N45" i="84" s="1"/>
  <c r="O45" i="83"/>
  <c r="O45" i="84" s="1"/>
  <c r="Q45" i="83"/>
  <c r="Q45" i="84" s="1"/>
  <c r="R45" i="83"/>
  <c r="R45" i="84" s="1"/>
  <c r="S45" i="83"/>
  <c r="S45" i="84" s="1"/>
  <c r="U45" i="83"/>
  <c r="U45" i="84" s="1"/>
  <c r="V45" i="83"/>
  <c r="V45" i="84" s="1"/>
  <c r="W45" i="83"/>
  <c r="W45" i="84" s="1"/>
  <c r="Y45" i="83"/>
  <c r="Y45" i="84" s="1"/>
  <c r="Z45" i="83"/>
  <c r="Z45" i="84" s="1"/>
  <c r="AA45" i="83"/>
  <c r="AA45" i="84" s="1"/>
  <c r="AC45" i="83"/>
  <c r="AC45" i="84" s="1"/>
  <c r="AD45" i="83"/>
  <c r="AD45" i="84" s="1"/>
  <c r="AE45" i="83"/>
  <c r="AE45" i="84" s="1"/>
  <c r="AG45" i="83"/>
  <c r="AG45" i="84" s="1"/>
  <c r="AH45" i="83"/>
  <c r="AH45" i="84" s="1"/>
  <c r="AI45" i="83"/>
  <c r="AI45" i="84" s="1"/>
  <c r="AK45" i="83"/>
  <c r="AK45" i="84" s="1"/>
  <c r="AL45" i="83"/>
  <c r="AL45" i="84" s="1"/>
  <c r="AM45" i="83"/>
  <c r="AM45" i="84" s="1"/>
  <c r="AO45" i="83"/>
  <c r="AO45" i="84" s="1"/>
  <c r="AP45" i="83"/>
  <c r="AP45" i="84" s="1"/>
  <c r="AQ45" i="83"/>
  <c r="AQ45" i="84" s="1"/>
  <c r="AS45" i="83"/>
  <c r="AS45" i="84" s="1"/>
  <c r="AT45" i="83"/>
  <c r="AT45" i="84" s="1"/>
  <c r="AU45" i="83"/>
  <c r="AU45" i="84" s="1"/>
  <c r="AW45" i="83"/>
  <c r="AW45" i="84" s="1"/>
  <c r="AX45" i="83"/>
  <c r="AX45" i="84" s="1"/>
  <c r="AY45" i="83"/>
  <c r="AY45" i="84" s="1"/>
  <c r="BA45" i="83"/>
  <c r="BA45" i="84" s="1"/>
  <c r="BB45" i="83"/>
  <c r="BB45" i="84" s="1"/>
  <c r="BC45" i="83"/>
  <c r="BC45" i="84" s="1"/>
  <c r="BE45" i="83"/>
  <c r="BE45" i="84" s="1"/>
  <c r="BF45" i="83"/>
  <c r="BF45" i="84" s="1"/>
  <c r="BG45" i="83"/>
  <c r="BG45" i="84" s="1"/>
  <c r="BI45" i="83"/>
  <c r="BI45" i="84" s="1"/>
  <c r="BJ45" i="83"/>
  <c r="BJ45" i="84" s="1"/>
  <c r="BK45" i="83"/>
  <c r="BK45" i="84" s="1"/>
  <c r="BM45" i="83"/>
  <c r="BM45" i="84" s="1"/>
  <c r="BN45" i="83"/>
  <c r="BN45" i="84" s="1"/>
  <c r="BO45" i="83"/>
  <c r="BO45" i="84" s="1"/>
  <c r="BQ45" i="83"/>
  <c r="BQ45" i="84" s="1"/>
  <c r="BR45" i="83"/>
  <c r="BR45" i="84" s="1"/>
  <c r="BS45" i="83"/>
  <c r="BS45" i="84" s="1"/>
  <c r="BU45" i="83"/>
  <c r="BU45" i="84" s="1"/>
  <c r="BV45" i="83"/>
  <c r="BV45" i="84" s="1"/>
  <c r="BW45" i="83"/>
  <c r="BW45" i="84" s="1"/>
  <c r="BY45" i="83"/>
  <c r="BY45" i="84" s="1"/>
  <c r="BZ45" i="83"/>
  <c r="BZ45" i="84" s="1"/>
  <c r="CA45" i="83"/>
  <c r="CA45" i="84" s="1"/>
  <c r="CC45" i="83"/>
  <c r="CC45" i="84" s="1"/>
  <c r="CD45" i="83"/>
  <c r="CD45" i="84" s="1"/>
  <c r="CE45" i="83"/>
  <c r="CE45" i="84" s="1"/>
  <c r="CG45" i="83"/>
  <c r="CG45" i="84" s="1"/>
  <c r="CH45" i="83"/>
  <c r="CH45" i="84" s="1"/>
  <c r="CI45" i="83"/>
  <c r="CI45" i="84" s="1"/>
  <c r="CK45" i="83"/>
  <c r="CK45" i="84" s="1"/>
  <c r="CL45" i="83"/>
  <c r="CL45" i="84" s="1"/>
  <c r="CM45" i="83"/>
  <c r="CM45" i="84" s="1"/>
  <c r="CO45" i="83"/>
  <c r="CO45" i="84" s="1"/>
  <c r="CP45" i="83"/>
  <c r="CP45" i="84" s="1"/>
  <c r="CQ45" i="83"/>
  <c r="CQ45" i="84" s="1"/>
  <c r="CS45" i="83"/>
  <c r="CS45" i="84" s="1"/>
  <c r="CT45" i="83"/>
  <c r="CT45" i="84" s="1"/>
  <c r="CU45" i="83"/>
  <c r="CU45" i="84" s="1"/>
  <c r="CW45" i="83"/>
  <c r="CW45" i="84" s="1"/>
  <c r="CX45" i="83"/>
  <c r="CX45" i="84" s="1"/>
  <c r="CY45" i="83"/>
  <c r="CY45" i="84" s="1"/>
  <c r="DA45" i="83"/>
  <c r="DA45" i="84" s="1"/>
  <c r="DB45" i="83"/>
  <c r="DB45" i="84" s="1"/>
  <c r="DC45" i="83"/>
  <c r="DC45" i="84" s="1"/>
  <c r="DE45" i="83"/>
  <c r="DE45" i="84" s="1"/>
  <c r="DF45" i="83"/>
  <c r="DF45" i="84" s="1"/>
  <c r="DG45" i="83"/>
  <c r="DG45" i="84" s="1"/>
  <c r="DI45" i="83"/>
  <c r="DI45" i="84" s="1"/>
  <c r="DJ45" i="83"/>
  <c r="DJ45" i="84" s="1"/>
  <c r="DK45" i="83"/>
  <c r="DK45" i="84" s="1"/>
  <c r="DM45" i="83"/>
  <c r="DM45" i="84" s="1"/>
  <c r="DN45" i="83"/>
  <c r="DN45" i="84" s="1"/>
  <c r="DO45" i="83"/>
  <c r="DO45" i="84" s="1"/>
  <c r="DQ45" i="83"/>
  <c r="DQ45" i="84" s="1"/>
  <c r="DR45" i="83"/>
  <c r="DR45" i="84" s="1"/>
  <c r="DS45" i="83"/>
  <c r="DS45" i="84" s="1"/>
  <c r="DU45" i="83"/>
  <c r="DU45" i="84" s="1"/>
  <c r="DV45" i="83"/>
  <c r="DV45" i="84" s="1"/>
  <c r="DW45" i="83"/>
  <c r="DW45" i="84" s="1"/>
  <c r="DY45" i="83"/>
  <c r="DY45" i="84" s="1"/>
  <c r="DZ45" i="83"/>
  <c r="DZ45" i="84" s="1"/>
  <c r="EA45" i="83"/>
  <c r="EA45" i="84" s="1"/>
  <c r="EC45" i="83"/>
  <c r="EC45" i="84" s="1"/>
  <c r="ED45" i="83"/>
  <c r="ED45" i="84" s="1"/>
  <c r="EE45" i="83"/>
  <c r="EE45" i="84" s="1"/>
  <c r="EG45" i="83"/>
  <c r="EG45" i="84" s="1"/>
  <c r="EH45" i="83"/>
  <c r="EH45" i="84" s="1"/>
  <c r="EI45" i="83"/>
  <c r="EI45" i="84" s="1"/>
  <c r="EK45" i="83"/>
  <c r="EK45" i="84" s="1"/>
  <c r="EL45" i="83"/>
  <c r="EL45" i="84" s="1"/>
  <c r="EM45" i="83"/>
  <c r="EM45" i="84" s="1"/>
  <c r="EO45" i="83"/>
  <c r="EO45" i="84" s="1"/>
  <c r="EP45" i="83"/>
  <c r="EP45" i="84" s="1"/>
  <c r="EQ45" i="83"/>
  <c r="EQ45" i="84" s="1"/>
  <c r="ES45" i="83"/>
  <c r="ES45" i="84" s="1"/>
  <c r="ET45" i="83"/>
  <c r="ET45" i="84" s="1"/>
  <c r="EU45" i="83"/>
  <c r="EU45" i="84" s="1"/>
  <c r="EW45" i="83"/>
  <c r="EW45" i="84" s="1"/>
  <c r="EX45" i="83"/>
  <c r="EX45" i="84" s="1"/>
  <c r="EY45" i="83"/>
  <c r="EY45" i="84" s="1"/>
  <c r="FA45" i="83"/>
  <c r="FA45" i="84" s="1"/>
  <c r="FB45" i="83"/>
  <c r="FB45" i="84" s="1"/>
  <c r="FC45" i="83"/>
  <c r="FC45" i="84" s="1"/>
  <c r="FE45" i="83"/>
  <c r="FE45" i="84" s="1"/>
  <c r="FF45" i="83"/>
  <c r="FF45" i="84" s="1"/>
  <c r="FG45" i="83"/>
  <c r="FG45" i="84" s="1"/>
  <c r="FI45" i="83"/>
  <c r="FI45" i="84" s="1"/>
  <c r="FJ45" i="83"/>
  <c r="FJ45" i="84" s="1"/>
  <c r="FK45" i="83"/>
  <c r="FK45" i="84" s="1"/>
  <c r="FM45" i="83"/>
  <c r="FM45" i="84" s="1"/>
  <c r="FN45" i="83"/>
  <c r="FN45" i="84" s="1"/>
  <c r="FO45" i="83"/>
  <c r="FO45" i="84" s="1"/>
  <c r="FQ45" i="83"/>
  <c r="FQ45" i="84" s="1"/>
  <c r="FR45" i="83"/>
  <c r="FR45" i="84" s="1"/>
  <c r="FS45" i="83"/>
  <c r="FS45" i="84" s="1"/>
  <c r="FU45" i="83"/>
  <c r="FU45" i="84" s="1"/>
  <c r="FV45" i="83"/>
  <c r="FV45" i="84" s="1"/>
  <c r="FW45" i="83"/>
  <c r="FW45" i="84" s="1"/>
  <c r="FY45" i="83"/>
  <c r="FY45" i="84" s="1"/>
  <c r="FZ45" i="83"/>
  <c r="FZ45" i="84" s="1"/>
  <c r="GA45" i="83"/>
  <c r="GA45" i="84" s="1"/>
  <c r="GC45" i="83"/>
  <c r="GC45" i="84" s="1"/>
  <c r="GD45" i="83"/>
  <c r="GD45" i="84" s="1"/>
  <c r="GE45" i="83"/>
  <c r="GE45" i="84" s="1"/>
  <c r="GG45" i="83"/>
  <c r="GG45" i="84" s="1"/>
  <c r="GH45" i="83"/>
  <c r="GH45" i="84" s="1"/>
  <c r="GI45" i="83"/>
  <c r="GI45" i="84" s="1"/>
  <c r="GK45" i="83"/>
  <c r="GK45" i="84" s="1"/>
  <c r="GL45" i="83"/>
  <c r="GL45" i="84" s="1"/>
  <c r="GM45" i="83"/>
  <c r="GM45" i="84" s="1"/>
  <c r="GO45" i="83"/>
  <c r="GO45" i="84" s="1"/>
  <c r="GP45" i="83"/>
  <c r="GP45" i="84" s="1"/>
  <c r="GQ45" i="83"/>
  <c r="GQ45" i="84" s="1"/>
  <c r="GS45" i="83"/>
  <c r="GS45" i="84" s="1"/>
  <c r="GT45" i="83"/>
  <c r="GT45" i="84" s="1"/>
  <c r="GU45" i="83"/>
  <c r="GU45" i="84" s="1"/>
  <c r="GW45" i="83"/>
  <c r="GW45" i="84" s="1"/>
  <c r="GX45" i="83"/>
  <c r="GX45" i="84" s="1"/>
  <c r="GY45" i="83"/>
  <c r="GY45" i="84" s="1"/>
  <c r="C46" i="84"/>
  <c r="J46" i="83"/>
  <c r="J46" i="84" s="1"/>
  <c r="K46" i="83"/>
  <c r="K46" i="84" s="1"/>
  <c r="C46" i="82"/>
  <c r="B46" i="82"/>
  <c r="M46" i="83"/>
  <c r="M46" i="84" s="1"/>
  <c r="N46" i="83"/>
  <c r="N46" i="84" s="1"/>
  <c r="O46" i="83"/>
  <c r="O46" i="84" s="1"/>
  <c r="Q46" i="83"/>
  <c r="Q46" i="84" s="1"/>
  <c r="R46" i="83"/>
  <c r="R46" i="84" s="1"/>
  <c r="S46" i="83"/>
  <c r="S46" i="84" s="1"/>
  <c r="U46" i="83"/>
  <c r="U46" i="84" s="1"/>
  <c r="V46" i="83"/>
  <c r="V46" i="84" s="1"/>
  <c r="W46" i="83"/>
  <c r="W46" i="84" s="1"/>
  <c r="Y46" i="83"/>
  <c r="Y46" i="84" s="1"/>
  <c r="Z46" i="83"/>
  <c r="Z46" i="84" s="1"/>
  <c r="AA46" i="83"/>
  <c r="AA46" i="84" s="1"/>
  <c r="AC46" i="83"/>
  <c r="AC46" i="84" s="1"/>
  <c r="AD46" i="83"/>
  <c r="AD46" i="84" s="1"/>
  <c r="AE46" i="83"/>
  <c r="AE46" i="84" s="1"/>
  <c r="AG46" i="83"/>
  <c r="AG46" i="84" s="1"/>
  <c r="AH46" i="83"/>
  <c r="AH46" i="84" s="1"/>
  <c r="AI46" i="83"/>
  <c r="AI46" i="84" s="1"/>
  <c r="AK46" i="83"/>
  <c r="AK46" i="84" s="1"/>
  <c r="AM46" i="83"/>
  <c r="AM46" i="84" s="1"/>
  <c r="AO46" i="83"/>
  <c r="AO46" i="84" s="1"/>
  <c r="AP46" i="83"/>
  <c r="AP46" i="84" s="1"/>
  <c r="AQ46" i="83"/>
  <c r="AQ46" i="84" s="1"/>
  <c r="AS46" i="83"/>
  <c r="AS46" i="84" s="1"/>
  <c r="AT46" i="83"/>
  <c r="AT46" i="84" s="1"/>
  <c r="AU46" i="83"/>
  <c r="AU46" i="84" s="1"/>
  <c r="AW46" i="83"/>
  <c r="AW46" i="84" s="1"/>
  <c r="AX46" i="83"/>
  <c r="AX46" i="84" s="1"/>
  <c r="AY46" i="83"/>
  <c r="AY46" i="84" s="1"/>
  <c r="BA46" i="83"/>
  <c r="BA46" i="84" s="1"/>
  <c r="BB46" i="83"/>
  <c r="BB46" i="84" s="1"/>
  <c r="BC46" i="83"/>
  <c r="BC46" i="84" s="1"/>
  <c r="BE46" i="83"/>
  <c r="BE46" i="84" s="1"/>
  <c r="BF46" i="83"/>
  <c r="BF46" i="84" s="1"/>
  <c r="BG46" i="83"/>
  <c r="BG46" i="84" s="1"/>
  <c r="BI46" i="83"/>
  <c r="BI46" i="84" s="1"/>
  <c r="BJ46" i="83"/>
  <c r="BJ46" i="84" s="1"/>
  <c r="BK46" i="83"/>
  <c r="BK46" i="84" s="1"/>
  <c r="BM46" i="83"/>
  <c r="BM46" i="84" s="1"/>
  <c r="BN46" i="83"/>
  <c r="BN46" i="84" s="1"/>
  <c r="BO46" i="83"/>
  <c r="BO46" i="84" s="1"/>
  <c r="BQ46" i="83"/>
  <c r="BQ46" i="84" s="1"/>
  <c r="BR46" i="83"/>
  <c r="BR46" i="84" s="1"/>
  <c r="BS46" i="83"/>
  <c r="BS46" i="84" s="1"/>
  <c r="BU46" i="83"/>
  <c r="BU46" i="84" s="1"/>
  <c r="BV46" i="83"/>
  <c r="BV46" i="84" s="1"/>
  <c r="BW46" i="83"/>
  <c r="BW46" i="84" s="1"/>
  <c r="BY46" i="83"/>
  <c r="BY46" i="84" s="1"/>
  <c r="BZ46" i="83"/>
  <c r="BZ46" i="84" s="1"/>
  <c r="CA46" i="83"/>
  <c r="CA46" i="84" s="1"/>
  <c r="CC46" i="83"/>
  <c r="CC46" i="84" s="1"/>
  <c r="CD46" i="83"/>
  <c r="CD46" i="84" s="1"/>
  <c r="CE46" i="83"/>
  <c r="CE46" i="84" s="1"/>
  <c r="CG46" i="83"/>
  <c r="CG46" i="84" s="1"/>
  <c r="CH46" i="83"/>
  <c r="CH46" i="84" s="1"/>
  <c r="CI46" i="83"/>
  <c r="CI46" i="84" s="1"/>
  <c r="CK46" i="83"/>
  <c r="CK46" i="84" s="1"/>
  <c r="CL46" i="83"/>
  <c r="CL46" i="84" s="1"/>
  <c r="CM46" i="83"/>
  <c r="CM46" i="84" s="1"/>
  <c r="CO46" i="83"/>
  <c r="CO46" i="84" s="1"/>
  <c r="CP46" i="83"/>
  <c r="CP46" i="84" s="1"/>
  <c r="CQ46" i="83"/>
  <c r="CQ46" i="84" s="1"/>
  <c r="CS46" i="83"/>
  <c r="CS46" i="84" s="1"/>
  <c r="CT46" i="83"/>
  <c r="CT46" i="84" s="1"/>
  <c r="CU46" i="83"/>
  <c r="CU46" i="84" s="1"/>
  <c r="CW46" i="83"/>
  <c r="CW46" i="84" s="1"/>
  <c r="CX46" i="83"/>
  <c r="CX46" i="84" s="1"/>
  <c r="CY46" i="83"/>
  <c r="CY46" i="84" s="1"/>
  <c r="DA46" i="83"/>
  <c r="DA46" i="84" s="1"/>
  <c r="DB46" i="83"/>
  <c r="DB46" i="84" s="1"/>
  <c r="DC46" i="83"/>
  <c r="DC46" i="84" s="1"/>
  <c r="DE46" i="83"/>
  <c r="DE46" i="84" s="1"/>
  <c r="DF46" i="83"/>
  <c r="DF46" i="84" s="1"/>
  <c r="DG46" i="83"/>
  <c r="DG46" i="84" s="1"/>
  <c r="DI46" i="83"/>
  <c r="DI46" i="84" s="1"/>
  <c r="DJ46" i="83"/>
  <c r="DJ46" i="84" s="1"/>
  <c r="DK46" i="83"/>
  <c r="DK46" i="84" s="1"/>
  <c r="DM46" i="83"/>
  <c r="DM46" i="84" s="1"/>
  <c r="DN46" i="83"/>
  <c r="DN46" i="84" s="1"/>
  <c r="DO46" i="83"/>
  <c r="DO46" i="84" s="1"/>
  <c r="DQ46" i="83"/>
  <c r="DQ46" i="84" s="1"/>
  <c r="DR46" i="83"/>
  <c r="DR46" i="84" s="1"/>
  <c r="DS46" i="83"/>
  <c r="DS46" i="84" s="1"/>
  <c r="DU46" i="83"/>
  <c r="DU46" i="84" s="1"/>
  <c r="DV46" i="83"/>
  <c r="DV46" i="84" s="1"/>
  <c r="DW46" i="83"/>
  <c r="DW46" i="84" s="1"/>
  <c r="DY46" i="83"/>
  <c r="DY46" i="84" s="1"/>
  <c r="DZ46" i="83"/>
  <c r="DZ46" i="84" s="1"/>
  <c r="EA46" i="83"/>
  <c r="EA46" i="84" s="1"/>
  <c r="EC46" i="83"/>
  <c r="EC46" i="84" s="1"/>
  <c r="ED46" i="83"/>
  <c r="ED46" i="84" s="1"/>
  <c r="EE46" i="83"/>
  <c r="EE46" i="84" s="1"/>
  <c r="EG46" i="83"/>
  <c r="EG46" i="84" s="1"/>
  <c r="EH46" i="83"/>
  <c r="EH46" i="84" s="1"/>
  <c r="EI46" i="83"/>
  <c r="EI46" i="84" s="1"/>
  <c r="EK46" i="83"/>
  <c r="EK46" i="84" s="1"/>
  <c r="EL46" i="83"/>
  <c r="EL46" i="84" s="1"/>
  <c r="EM46" i="83"/>
  <c r="EM46" i="84" s="1"/>
  <c r="EO46" i="83"/>
  <c r="EO46" i="84" s="1"/>
  <c r="EP46" i="83"/>
  <c r="EP46" i="84" s="1"/>
  <c r="EQ46" i="83"/>
  <c r="EQ46" i="84" s="1"/>
  <c r="ES46" i="83"/>
  <c r="ES46" i="84" s="1"/>
  <c r="ET46" i="83"/>
  <c r="ET46" i="84" s="1"/>
  <c r="EU46" i="83"/>
  <c r="EU46" i="84" s="1"/>
  <c r="EW46" i="83"/>
  <c r="EW46" i="84" s="1"/>
  <c r="EX46" i="83"/>
  <c r="EX46" i="84" s="1"/>
  <c r="EY46" i="83"/>
  <c r="EY46" i="84" s="1"/>
  <c r="FB46" i="83"/>
  <c r="FB46" i="84" s="1"/>
  <c r="FC46" i="83"/>
  <c r="FC46" i="84" s="1"/>
  <c r="FE46" i="83"/>
  <c r="FE46" i="84" s="1"/>
  <c r="FF46" i="83"/>
  <c r="FF46" i="84" s="1"/>
  <c r="FG46" i="83"/>
  <c r="FG46" i="84" s="1"/>
  <c r="FI46" i="83"/>
  <c r="FI46" i="84" s="1"/>
  <c r="FJ46" i="83"/>
  <c r="FJ46" i="84" s="1"/>
  <c r="FK46" i="83"/>
  <c r="FK46" i="84" s="1"/>
  <c r="FM46" i="83"/>
  <c r="FM46" i="84" s="1"/>
  <c r="FN46" i="83"/>
  <c r="FN46" i="84" s="1"/>
  <c r="FO46" i="83"/>
  <c r="FO46" i="84" s="1"/>
  <c r="FQ46" i="83"/>
  <c r="FQ46" i="84" s="1"/>
  <c r="FR46" i="83"/>
  <c r="FR46" i="84" s="1"/>
  <c r="FS46" i="83"/>
  <c r="FS46" i="84" s="1"/>
  <c r="FU46" i="83"/>
  <c r="FU46" i="84" s="1"/>
  <c r="FV46" i="83"/>
  <c r="FV46" i="84" s="1"/>
  <c r="FW46" i="83"/>
  <c r="FW46" i="84" s="1"/>
  <c r="FY46" i="83"/>
  <c r="FY46" i="84" s="1"/>
  <c r="FZ46" i="83"/>
  <c r="FZ46" i="84" s="1"/>
  <c r="GA46" i="83"/>
  <c r="GA46" i="84" s="1"/>
  <c r="GC46" i="83"/>
  <c r="GC46" i="84" s="1"/>
  <c r="GD46" i="83"/>
  <c r="GD46" i="84" s="1"/>
  <c r="GE46" i="83"/>
  <c r="GE46" i="84" s="1"/>
  <c r="GG46" i="83"/>
  <c r="GG46" i="84" s="1"/>
  <c r="GH46" i="83"/>
  <c r="GH46" i="84" s="1"/>
  <c r="GI46" i="83"/>
  <c r="GI46" i="84" s="1"/>
  <c r="GK46" i="83"/>
  <c r="GK46" i="84" s="1"/>
  <c r="GL46" i="83"/>
  <c r="GL46" i="84" s="1"/>
  <c r="GM46" i="83"/>
  <c r="GM46" i="84" s="1"/>
  <c r="GO46" i="83"/>
  <c r="GO46" i="84" s="1"/>
  <c r="GP46" i="83"/>
  <c r="GP46" i="84" s="1"/>
  <c r="GQ46" i="83"/>
  <c r="GQ46" i="84" s="1"/>
  <c r="GS46" i="83"/>
  <c r="GS46" i="84" s="1"/>
  <c r="GT46" i="83"/>
  <c r="GT46" i="84" s="1"/>
  <c r="GU46" i="83"/>
  <c r="GU46" i="84" s="1"/>
  <c r="GW46" i="83"/>
  <c r="GW46" i="84" s="1"/>
  <c r="GX46" i="83"/>
  <c r="GX46" i="84" s="1"/>
  <c r="GY46" i="83"/>
  <c r="GY46" i="84" s="1"/>
  <c r="C47" i="84"/>
  <c r="I47" i="83"/>
  <c r="I47" i="84" s="1"/>
  <c r="J47" i="83"/>
  <c r="J47" i="84" s="1"/>
  <c r="K47" i="83"/>
  <c r="K47" i="84" s="1"/>
  <c r="C47" i="82"/>
  <c r="B47" i="82"/>
  <c r="M47" i="83"/>
  <c r="M47" i="84" s="1"/>
  <c r="N47" i="83"/>
  <c r="N47" i="84" s="1"/>
  <c r="O47" i="83"/>
  <c r="O47" i="84" s="1"/>
  <c r="Q47" i="83"/>
  <c r="Q47" i="84" s="1"/>
  <c r="R47" i="83"/>
  <c r="R47" i="84" s="1"/>
  <c r="S47" i="83"/>
  <c r="S47" i="84" s="1"/>
  <c r="U47" i="83"/>
  <c r="U47" i="84" s="1"/>
  <c r="V47" i="83"/>
  <c r="V47" i="84" s="1"/>
  <c r="W47" i="83"/>
  <c r="W47" i="84" s="1"/>
  <c r="Y47" i="83"/>
  <c r="Y47" i="84" s="1"/>
  <c r="AA47" i="83"/>
  <c r="AA47" i="84" s="1"/>
  <c r="AC47" i="83"/>
  <c r="AC47" i="84" s="1"/>
  <c r="AD47" i="83"/>
  <c r="AD47" i="84" s="1"/>
  <c r="AE47" i="83"/>
  <c r="AE47" i="84" s="1"/>
  <c r="AG47" i="83"/>
  <c r="AG47" i="84" s="1"/>
  <c r="AH47" i="83"/>
  <c r="AH47" i="84" s="1"/>
  <c r="AI47" i="83"/>
  <c r="AI47" i="84" s="1"/>
  <c r="AK47" i="83"/>
  <c r="AK47" i="84" s="1"/>
  <c r="AL47" i="83"/>
  <c r="AL47" i="84" s="1"/>
  <c r="AM47" i="83"/>
  <c r="AM47" i="84" s="1"/>
  <c r="AO47" i="83"/>
  <c r="AO47" i="84" s="1"/>
  <c r="AP47" i="83"/>
  <c r="AP47" i="84" s="1"/>
  <c r="AQ47" i="83"/>
  <c r="AQ47" i="84" s="1"/>
  <c r="AS47" i="83"/>
  <c r="AS47" i="84" s="1"/>
  <c r="AT47" i="83"/>
  <c r="AT47" i="84" s="1"/>
  <c r="AU47" i="83"/>
  <c r="AU47" i="84" s="1"/>
  <c r="AW47" i="83"/>
  <c r="AW47" i="84" s="1"/>
  <c r="AX47" i="83"/>
  <c r="AX47" i="84" s="1"/>
  <c r="AY47" i="83"/>
  <c r="AY47" i="84" s="1"/>
  <c r="BA47" i="83"/>
  <c r="BA47" i="84" s="1"/>
  <c r="BB47" i="83"/>
  <c r="BB47" i="84" s="1"/>
  <c r="BC47" i="83"/>
  <c r="BC47" i="84" s="1"/>
  <c r="BE47" i="83"/>
  <c r="BE47" i="84" s="1"/>
  <c r="BF47" i="83"/>
  <c r="BF47" i="84" s="1"/>
  <c r="BG47" i="83"/>
  <c r="BG47" i="84" s="1"/>
  <c r="BI47" i="83"/>
  <c r="BI47" i="84" s="1"/>
  <c r="BJ47" i="83"/>
  <c r="BJ47" i="84" s="1"/>
  <c r="BK47" i="83"/>
  <c r="BK47" i="84" s="1"/>
  <c r="BM47" i="83"/>
  <c r="BM47" i="84" s="1"/>
  <c r="BN47" i="83"/>
  <c r="BN47" i="84" s="1"/>
  <c r="BO47" i="83"/>
  <c r="BO47" i="84" s="1"/>
  <c r="BQ47" i="83"/>
  <c r="BQ47" i="84" s="1"/>
  <c r="BR47" i="83"/>
  <c r="BR47" i="84" s="1"/>
  <c r="BS47" i="83"/>
  <c r="BS47" i="84" s="1"/>
  <c r="BU47" i="83"/>
  <c r="BU47" i="84" s="1"/>
  <c r="BV47" i="83"/>
  <c r="BV47" i="84" s="1"/>
  <c r="BW47" i="83"/>
  <c r="BW47" i="84" s="1"/>
  <c r="BY47" i="83"/>
  <c r="BY47" i="84" s="1"/>
  <c r="BZ47" i="83"/>
  <c r="BZ47" i="84" s="1"/>
  <c r="CA47" i="83"/>
  <c r="CA47" i="84" s="1"/>
  <c r="CC47" i="83"/>
  <c r="CC47" i="84" s="1"/>
  <c r="CD47" i="83"/>
  <c r="CD47" i="84" s="1"/>
  <c r="CE47" i="83"/>
  <c r="CE47" i="84" s="1"/>
  <c r="CG47" i="83"/>
  <c r="CG47" i="84" s="1"/>
  <c r="CH47" i="83"/>
  <c r="CH47" i="84" s="1"/>
  <c r="CI47" i="83"/>
  <c r="CI47" i="84" s="1"/>
  <c r="CK47" i="83"/>
  <c r="CK47" i="84" s="1"/>
  <c r="CL47" i="83"/>
  <c r="CL47" i="84" s="1"/>
  <c r="CM47" i="83"/>
  <c r="CM47" i="84" s="1"/>
  <c r="CO47" i="83"/>
  <c r="CO47" i="84" s="1"/>
  <c r="CP47" i="83"/>
  <c r="CP47" i="84" s="1"/>
  <c r="CQ47" i="83"/>
  <c r="CQ47" i="84" s="1"/>
  <c r="CS47" i="83"/>
  <c r="CS47" i="84" s="1"/>
  <c r="CT47" i="83"/>
  <c r="CT47" i="84" s="1"/>
  <c r="CU47" i="83"/>
  <c r="CU47" i="84" s="1"/>
  <c r="CW47" i="83"/>
  <c r="CW47" i="84" s="1"/>
  <c r="CX47" i="83"/>
  <c r="CX47" i="84" s="1"/>
  <c r="CY47" i="83"/>
  <c r="CY47" i="84" s="1"/>
  <c r="DA47" i="83"/>
  <c r="DA47" i="84" s="1"/>
  <c r="DC47" i="83"/>
  <c r="DC47" i="84" s="1"/>
  <c r="DE47" i="83"/>
  <c r="DE47" i="84" s="1"/>
  <c r="DF47" i="83"/>
  <c r="DF47" i="84" s="1"/>
  <c r="DG47" i="83"/>
  <c r="DG47" i="84" s="1"/>
  <c r="DI47" i="83"/>
  <c r="DI47" i="84" s="1"/>
  <c r="DJ47" i="83"/>
  <c r="DJ47" i="84" s="1"/>
  <c r="DK47" i="83"/>
  <c r="DK47" i="84" s="1"/>
  <c r="DM47" i="83"/>
  <c r="DM47" i="84" s="1"/>
  <c r="DN47" i="83"/>
  <c r="DN47" i="84" s="1"/>
  <c r="DO47" i="83"/>
  <c r="DO47" i="84" s="1"/>
  <c r="DQ47" i="83"/>
  <c r="DQ47" i="84" s="1"/>
  <c r="DR47" i="83"/>
  <c r="DR47" i="84" s="1"/>
  <c r="DS47" i="83"/>
  <c r="DS47" i="84" s="1"/>
  <c r="DU47" i="83"/>
  <c r="DU47" i="84" s="1"/>
  <c r="DV47" i="83"/>
  <c r="DV47" i="84" s="1"/>
  <c r="DW47" i="83"/>
  <c r="DW47" i="84" s="1"/>
  <c r="DY47" i="83"/>
  <c r="DY47" i="84" s="1"/>
  <c r="DZ47" i="83"/>
  <c r="DZ47" i="84" s="1"/>
  <c r="EA47" i="83"/>
  <c r="EA47" i="84" s="1"/>
  <c r="EC47" i="83"/>
  <c r="EC47" i="84" s="1"/>
  <c r="ED47" i="83"/>
  <c r="ED47" i="84" s="1"/>
  <c r="EE47" i="83"/>
  <c r="EE47" i="84" s="1"/>
  <c r="EG47" i="83"/>
  <c r="EG47" i="84" s="1"/>
  <c r="EH47" i="83"/>
  <c r="EH47" i="84" s="1"/>
  <c r="EI47" i="83"/>
  <c r="EI47" i="84" s="1"/>
  <c r="EK47" i="83"/>
  <c r="EK47" i="84" s="1"/>
  <c r="EL47" i="83"/>
  <c r="EL47" i="84" s="1"/>
  <c r="EM47" i="83"/>
  <c r="EM47" i="84" s="1"/>
  <c r="EO47" i="83"/>
  <c r="EO47" i="84" s="1"/>
  <c r="EP47" i="83"/>
  <c r="EP47" i="84" s="1"/>
  <c r="EQ47" i="83"/>
  <c r="EQ47" i="84" s="1"/>
  <c r="ES47" i="83"/>
  <c r="ES47" i="84" s="1"/>
  <c r="ET47" i="83"/>
  <c r="ET47" i="84" s="1"/>
  <c r="EU47" i="83"/>
  <c r="EU47" i="84" s="1"/>
  <c r="EW47" i="83"/>
  <c r="EW47" i="84" s="1"/>
  <c r="EX47" i="83"/>
  <c r="EX47" i="84" s="1"/>
  <c r="EY47" i="83"/>
  <c r="EY47" i="84" s="1"/>
  <c r="FA47" i="83"/>
  <c r="FA47" i="84" s="1"/>
  <c r="FB47" i="83"/>
  <c r="FB47" i="84" s="1"/>
  <c r="FC47" i="83"/>
  <c r="FC47" i="84" s="1"/>
  <c r="FE47" i="83"/>
  <c r="FE47" i="84" s="1"/>
  <c r="FF47" i="83"/>
  <c r="FF47" i="84" s="1"/>
  <c r="FG47" i="83"/>
  <c r="FG47" i="84" s="1"/>
  <c r="FI47" i="83"/>
  <c r="FI47" i="84" s="1"/>
  <c r="FJ47" i="83"/>
  <c r="FJ47" i="84" s="1"/>
  <c r="FK47" i="83"/>
  <c r="FK47" i="84" s="1"/>
  <c r="FM47" i="83"/>
  <c r="FM47" i="84" s="1"/>
  <c r="FN47" i="83"/>
  <c r="FN47" i="84" s="1"/>
  <c r="FO47" i="83"/>
  <c r="FO47" i="84" s="1"/>
  <c r="FQ47" i="83"/>
  <c r="FQ47" i="84" s="1"/>
  <c r="FR47" i="83"/>
  <c r="FR47" i="84" s="1"/>
  <c r="FS47" i="83"/>
  <c r="FS47" i="84" s="1"/>
  <c r="FU47" i="83"/>
  <c r="FU47" i="84" s="1"/>
  <c r="FV47" i="83"/>
  <c r="FV47" i="84" s="1"/>
  <c r="FW47" i="83"/>
  <c r="FW47" i="84" s="1"/>
  <c r="FY47" i="83"/>
  <c r="FY47" i="84" s="1"/>
  <c r="FZ47" i="83"/>
  <c r="FZ47" i="84" s="1"/>
  <c r="GA47" i="83"/>
  <c r="GA47" i="84" s="1"/>
  <c r="GC47" i="83"/>
  <c r="GC47" i="84" s="1"/>
  <c r="GD47" i="83"/>
  <c r="GD47" i="84" s="1"/>
  <c r="GE47" i="83"/>
  <c r="GE47" i="84" s="1"/>
  <c r="GG47" i="83"/>
  <c r="GG47" i="84" s="1"/>
  <c r="GH47" i="83"/>
  <c r="GH47" i="84" s="1"/>
  <c r="GI47" i="83"/>
  <c r="GI47" i="84" s="1"/>
  <c r="GK47" i="83"/>
  <c r="GK47" i="84" s="1"/>
  <c r="GL47" i="83"/>
  <c r="GL47" i="84" s="1"/>
  <c r="GM47" i="83"/>
  <c r="GM47" i="84" s="1"/>
  <c r="GO47" i="83"/>
  <c r="GO47" i="84" s="1"/>
  <c r="GP47" i="83"/>
  <c r="GP47" i="84" s="1"/>
  <c r="GQ47" i="83"/>
  <c r="GQ47" i="84" s="1"/>
  <c r="GS47" i="83"/>
  <c r="GS47" i="84" s="1"/>
  <c r="GT47" i="83"/>
  <c r="GT47" i="84" s="1"/>
  <c r="GU47" i="83"/>
  <c r="GU47" i="84" s="1"/>
  <c r="GW47" i="83"/>
  <c r="GW47" i="84" s="1"/>
  <c r="GX47" i="83"/>
  <c r="GX47" i="84" s="1"/>
  <c r="GY47" i="83"/>
  <c r="GY47" i="84" s="1"/>
  <c r="C48" i="84"/>
  <c r="J48" i="83"/>
  <c r="J48" i="84" s="1"/>
  <c r="K48" i="83"/>
  <c r="K48" i="84" s="1"/>
  <c r="C48" i="82"/>
  <c r="B48" i="82"/>
  <c r="M48" i="83"/>
  <c r="M48" i="84" s="1"/>
  <c r="N48" i="83"/>
  <c r="N48" i="84" s="1"/>
  <c r="O48" i="83"/>
  <c r="O48" i="84" s="1"/>
  <c r="Q48" i="83"/>
  <c r="Q48" i="84" s="1"/>
  <c r="R48" i="83"/>
  <c r="R48" i="84" s="1"/>
  <c r="U48" i="83"/>
  <c r="U48" i="84" s="1"/>
  <c r="V48" i="83"/>
  <c r="V48" i="84" s="1"/>
  <c r="W48" i="83"/>
  <c r="W48" i="84" s="1"/>
  <c r="Y48" i="83"/>
  <c r="Y48" i="84" s="1"/>
  <c r="Z48" i="83"/>
  <c r="Z48" i="84" s="1"/>
  <c r="AA48" i="83"/>
  <c r="AA48" i="84" s="1"/>
  <c r="AC48" i="83"/>
  <c r="AC48" i="84" s="1"/>
  <c r="AD48" i="83"/>
  <c r="AD48" i="84" s="1"/>
  <c r="AE48" i="83"/>
  <c r="AE48" i="84" s="1"/>
  <c r="AG48" i="83"/>
  <c r="AG48" i="84" s="1"/>
  <c r="AH48" i="83"/>
  <c r="AH48" i="84" s="1"/>
  <c r="AI48" i="83"/>
  <c r="AI48" i="84" s="1"/>
  <c r="AK48" i="83"/>
  <c r="AK48" i="84" s="1"/>
  <c r="AL48" i="83"/>
  <c r="AL48" i="84" s="1"/>
  <c r="AM48" i="83"/>
  <c r="AM48" i="84" s="1"/>
  <c r="AO48" i="83"/>
  <c r="AO48" i="84" s="1"/>
  <c r="AP48" i="83"/>
  <c r="AP48" i="84" s="1"/>
  <c r="AQ48" i="83"/>
  <c r="AQ48" i="84" s="1"/>
  <c r="AS48" i="83"/>
  <c r="AS48" i="84" s="1"/>
  <c r="AT48" i="83"/>
  <c r="AT48" i="84" s="1"/>
  <c r="AU48" i="83"/>
  <c r="AU48" i="84" s="1"/>
  <c r="AW48" i="83"/>
  <c r="AW48" i="84" s="1"/>
  <c r="AX48" i="83"/>
  <c r="AX48" i="84" s="1"/>
  <c r="AY48" i="83"/>
  <c r="AY48" i="84" s="1"/>
  <c r="BA48" i="83"/>
  <c r="BA48" i="84" s="1"/>
  <c r="BB48" i="83"/>
  <c r="BB48" i="84" s="1"/>
  <c r="BC48" i="83"/>
  <c r="BC48" i="84" s="1"/>
  <c r="BE48" i="83"/>
  <c r="BE48" i="84" s="1"/>
  <c r="BF48" i="83"/>
  <c r="BF48" i="84" s="1"/>
  <c r="BG48" i="83"/>
  <c r="BG48" i="84" s="1"/>
  <c r="BI48" i="83"/>
  <c r="BI48" i="84" s="1"/>
  <c r="BJ48" i="83"/>
  <c r="BJ48" i="84" s="1"/>
  <c r="BK48" i="83"/>
  <c r="BK48" i="84" s="1"/>
  <c r="BM48" i="83"/>
  <c r="BM48" i="84" s="1"/>
  <c r="BN48" i="83"/>
  <c r="BN48" i="84" s="1"/>
  <c r="BO48" i="83"/>
  <c r="BO48" i="84" s="1"/>
  <c r="BQ48" i="83"/>
  <c r="BQ48" i="84" s="1"/>
  <c r="BR48" i="83"/>
  <c r="BR48" i="84" s="1"/>
  <c r="BS48" i="83"/>
  <c r="BS48" i="84" s="1"/>
  <c r="BU48" i="83"/>
  <c r="BU48" i="84" s="1"/>
  <c r="BV48" i="83"/>
  <c r="BV48" i="84" s="1"/>
  <c r="BW48" i="83"/>
  <c r="BW48" i="84" s="1"/>
  <c r="BY48" i="83"/>
  <c r="BY48" i="84" s="1"/>
  <c r="BZ48" i="83"/>
  <c r="BZ48" i="84" s="1"/>
  <c r="CA48" i="83"/>
  <c r="CA48" i="84" s="1"/>
  <c r="CC48" i="83"/>
  <c r="CC48" i="84" s="1"/>
  <c r="CD48" i="83"/>
  <c r="CD48" i="84" s="1"/>
  <c r="CE48" i="83"/>
  <c r="CE48" i="84" s="1"/>
  <c r="CG48" i="83"/>
  <c r="CG48" i="84" s="1"/>
  <c r="CH48" i="83"/>
  <c r="CH48" i="84" s="1"/>
  <c r="CI48" i="83"/>
  <c r="CI48" i="84" s="1"/>
  <c r="CK48" i="83"/>
  <c r="CK48" i="84" s="1"/>
  <c r="CL48" i="83"/>
  <c r="CL48" i="84" s="1"/>
  <c r="CM48" i="83"/>
  <c r="CM48" i="84" s="1"/>
  <c r="CO48" i="83"/>
  <c r="CO48" i="84" s="1"/>
  <c r="CP48" i="83"/>
  <c r="CP48" i="84" s="1"/>
  <c r="CQ48" i="83"/>
  <c r="CQ48" i="84" s="1"/>
  <c r="CS48" i="83"/>
  <c r="CS48" i="84" s="1"/>
  <c r="CT48" i="83"/>
  <c r="CT48" i="84" s="1"/>
  <c r="CU48" i="83"/>
  <c r="CU48" i="84" s="1"/>
  <c r="CW48" i="83"/>
  <c r="CW48" i="84" s="1"/>
  <c r="CX48" i="83"/>
  <c r="CX48" i="84" s="1"/>
  <c r="CY48" i="83"/>
  <c r="CY48" i="84" s="1"/>
  <c r="DA48" i="83"/>
  <c r="DA48" i="84" s="1"/>
  <c r="DB48" i="83"/>
  <c r="DB48" i="84" s="1"/>
  <c r="DC48" i="83"/>
  <c r="DC48" i="84" s="1"/>
  <c r="DE48" i="83"/>
  <c r="DE48" i="84" s="1"/>
  <c r="DF48" i="83"/>
  <c r="DF48" i="84" s="1"/>
  <c r="DG48" i="83"/>
  <c r="DG48" i="84" s="1"/>
  <c r="DI48" i="83"/>
  <c r="DI48" i="84" s="1"/>
  <c r="DJ48" i="83"/>
  <c r="DJ48" i="84" s="1"/>
  <c r="DK48" i="83"/>
  <c r="DK48" i="84" s="1"/>
  <c r="DM48" i="83"/>
  <c r="DM48" i="84" s="1"/>
  <c r="DN48" i="83"/>
  <c r="DN48" i="84" s="1"/>
  <c r="DO48" i="83"/>
  <c r="DO48" i="84" s="1"/>
  <c r="DQ48" i="83"/>
  <c r="DQ48" i="84" s="1"/>
  <c r="DR48" i="83"/>
  <c r="DR48" i="84" s="1"/>
  <c r="DS48" i="83"/>
  <c r="DS48" i="84" s="1"/>
  <c r="DU48" i="83"/>
  <c r="DU48" i="84" s="1"/>
  <c r="DV48" i="83"/>
  <c r="DV48" i="84" s="1"/>
  <c r="DW48" i="83"/>
  <c r="DW48" i="84" s="1"/>
  <c r="DY48" i="83"/>
  <c r="DY48" i="84" s="1"/>
  <c r="DZ48" i="83"/>
  <c r="DZ48" i="84" s="1"/>
  <c r="EA48" i="83"/>
  <c r="EA48" i="84" s="1"/>
  <c r="EC48" i="83"/>
  <c r="EC48" i="84" s="1"/>
  <c r="ED48" i="83"/>
  <c r="ED48" i="84" s="1"/>
  <c r="EE48" i="83"/>
  <c r="EE48" i="84" s="1"/>
  <c r="EG48" i="83"/>
  <c r="EG48" i="84" s="1"/>
  <c r="EH48" i="83"/>
  <c r="EH48" i="84" s="1"/>
  <c r="EI48" i="83"/>
  <c r="EI48" i="84" s="1"/>
  <c r="EK48" i="83"/>
  <c r="EK48" i="84" s="1"/>
  <c r="EL48" i="83"/>
  <c r="EL48" i="84" s="1"/>
  <c r="EM48" i="83"/>
  <c r="EM48" i="84" s="1"/>
  <c r="EO48" i="83"/>
  <c r="EO48" i="84" s="1"/>
  <c r="EP48" i="83"/>
  <c r="EP48" i="84" s="1"/>
  <c r="ES48" i="83"/>
  <c r="ES48" i="84" s="1"/>
  <c r="ET48" i="83"/>
  <c r="ET48" i="84" s="1"/>
  <c r="EU48" i="83"/>
  <c r="EU48" i="84" s="1"/>
  <c r="EW48" i="83"/>
  <c r="EW48" i="84" s="1"/>
  <c r="EX48" i="83"/>
  <c r="EX48" i="84" s="1"/>
  <c r="EY48" i="83"/>
  <c r="EY48" i="84" s="1"/>
  <c r="FB48" i="83"/>
  <c r="FB48" i="84" s="1"/>
  <c r="FC48" i="83"/>
  <c r="FC48" i="84" s="1"/>
  <c r="FE48" i="83"/>
  <c r="FE48" i="84" s="1"/>
  <c r="FF48" i="83"/>
  <c r="FF48" i="84" s="1"/>
  <c r="FG48" i="83"/>
  <c r="FG48" i="84" s="1"/>
  <c r="FI48" i="83"/>
  <c r="FI48" i="84" s="1"/>
  <c r="FJ48" i="83"/>
  <c r="FJ48" i="84" s="1"/>
  <c r="FK48" i="83"/>
  <c r="FK48" i="84" s="1"/>
  <c r="FM48" i="83"/>
  <c r="FM48" i="84" s="1"/>
  <c r="FN48" i="83"/>
  <c r="FN48" i="84" s="1"/>
  <c r="FO48" i="83"/>
  <c r="FO48" i="84" s="1"/>
  <c r="FQ48" i="83"/>
  <c r="FQ48" i="84" s="1"/>
  <c r="FR48" i="83"/>
  <c r="FR48" i="84" s="1"/>
  <c r="FS48" i="83"/>
  <c r="FS48" i="84" s="1"/>
  <c r="FU48" i="83"/>
  <c r="FU48" i="84" s="1"/>
  <c r="FV48" i="83"/>
  <c r="FV48" i="84" s="1"/>
  <c r="FW48" i="83"/>
  <c r="FW48" i="84" s="1"/>
  <c r="FY48" i="83"/>
  <c r="FY48" i="84" s="1"/>
  <c r="FZ48" i="83"/>
  <c r="FZ48" i="84" s="1"/>
  <c r="GA48" i="83"/>
  <c r="GA48" i="84" s="1"/>
  <c r="GC48" i="83"/>
  <c r="GC48" i="84" s="1"/>
  <c r="GD48" i="83"/>
  <c r="GD48" i="84" s="1"/>
  <c r="GE48" i="83"/>
  <c r="GE48" i="84" s="1"/>
  <c r="GG48" i="83"/>
  <c r="GG48" i="84" s="1"/>
  <c r="GH48" i="83"/>
  <c r="GH48" i="84" s="1"/>
  <c r="GI48" i="83"/>
  <c r="GI48" i="84" s="1"/>
  <c r="GK48" i="83"/>
  <c r="GK48" i="84" s="1"/>
  <c r="GL48" i="83"/>
  <c r="GL48" i="84" s="1"/>
  <c r="GM48" i="83"/>
  <c r="GM48" i="84" s="1"/>
  <c r="GO48" i="83"/>
  <c r="GO48" i="84" s="1"/>
  <c r="GP48" i="83"/>
  <c r="GP48" i="84" s="1"/>
  <c r="GQ48" i="83"/>
  <c r="GQ48" i="84" s="1"/>
  <c r="GS48" i="83"/>
  <c r="GS48" i="84" s="1"/>
  <c r="GT48" i="83"/>
  <c r="GT48" i="84" s="1"/>
  <c r="GU48" i="83"/>
  <c r="GU48" i="84" s="1"/>
  <c r="GW48" i="83"/>
  <c r="GW48" i="84" s="1"/>
  <c r="GX48" i="83"/>
  <c r="GX48" i="84" s="1"/>
  <c r="GY48" i="83"/>
  <c r="GY48" i="84" s="1"/>
  <c r="C49" i="84"/>
  <c r="I49" i="83"/>
  <c r="I49" i="84" s="1"/>
  <c r="J49" i="83"/>
  <c r="J49" i="84" s="1"/>
  <c r="K49" i="83"/>
  <c r="K49" i="84" s="1"/>
  <c r="C49" i="82"/>
  <c r="B49" i="82"/>
  <c r="M49" i="83"/>
  <c r="M49" i="84" s="1"/>
  <c r="N49" i="83"/>
  <c r="N49" i="84" s="1"/>
  <c r="O49" i="83"/>
  <c r="O49" i="84" s="1"/>
  <c r="Q49" i="83"/>
  <c r="Q49" i="84" s="1"/>
  <c r="S49" i="83"/>
  <c r="S49" i="84" s="1"/>
  <c r="U49" i="83"/>
  <c r="U49" i="84" s="1"/>
  <c r="V49" i="83"/>
  <c r="V49" i="84" s="1"/>
  <c r="W49" i="83"/>
  <c r="W49" i="84" s="1"/>
  <c r="Y49" i="83"/>
  <c r="Y49" i="84" s="1"/>
  <c r="Z49" i="83"/>
  <c r="Z49" i="84" s="1"/>
  <c r="AA49" i="83"/>
  <c r="AA49" i="84" s="1"/>
  <c r="AC49" i="83"/>
  <c r="AC49" i="84" s="1"/>
  <c r="AD49" i="83"/>
  <c r="AD49" i="84" s="1"/>
  <c r="AE49" i="83"/>
  <c r="AE49" i="84" s="1"/>
  <c r="AG49" i="83"/>
  <c r="AG49" i="84" s="1"/>
  <c r="AI49" i="83"/>
  <c r="AI49" i="84" s="1"/>
  <c r="AK49" i="83"/>
  <c r="AK49" i="84" s="1"/>
  <c r="AL49" i="83"/>
  <c r="AL49" i="84" s="1"/>
  <c r="AM49" i="83"/>
  <c r="AM49" i="84" s="1"/>
  <c r="AO49" i="83"/>
  <c r="AO49" i="84" s="1"/>
  <c r="AP49" i="83"/>
  <c r="AP49" i="84" s="1"/>
  <c r="AQ49" i="83"/>
  <c r="AQ49" i="84" s="1"/>
  <c r="AS49" i="83"/>
  <c r="AS49" i="84" s="1"/>
  <c r="AT49" i="83"/>
  <c r="AT49" i="84" s="1"/>
  <c r="AU49" i="83"/>
  <c r="AU49" i="84" s="1"/>
  <c r="AW49" i="83"/>
  <c r="AW49" i="84" s="1"/>
  <c r="AX49" i="83"/>
  <c r="AX49" i="84" s="1"/>
  <c r="AY49" i="83"/>
  <c r="AY49" i="84" s="1"/>
  <c r="BA49" i="83"/>
  <c r="BA49" i="84" s="1"/>
  <c r="BB49" i="83"/>
  <c r="BB49" i="84" s="1"/>
  <c r="BC49" i="83"/>
  <c r="BC49" i="84" s="1"/>
  <c r="BE49" i="83"/>
  <c r="BE49" i="84" s="1"/>
  <c r="BF49" i="83"/>
  <c r="BF49" i="84" s="1"/>
  <c r="BG49" i="83"/>
  <c r="BG49" i="84" s="1"/>
  <c r="BI49" i="83"/>
  <c r="BI49" i="84" s="1"/>
  <c r="BJ49" i="83"/>
  <c r="BJ49" i="84" s="1"/>
  <c r="BK49" i="83"/>
  <c r="BK49" i="84" s="1"/>
  <c r="BM49" i="83"/>
  <c r="BM49" i="84" s="1"/>
  <c r="BN49" i="83"/>
  <c r="BN49" i="84" s="1"/>
  <c r="BO49" i="83"/>
  <c r="BO49" i="84" s="1"/>
  <c r="BQ49" i="83"/>
  <c r="BQ49" i="84" s="1"/>
  <c r="BR49" i="83"/>
  <c r="BR49" i="84" s="1"/>
  <c r="BS49" i="83"/>
  <c r="BS49" i="84" s="1"/>
  <c r="BU49" i="83"/>
  <c r="BU49" i="84" s="1"/>
  <c r="BV49" i="83"/>
  <c r="BV49" i="84" s="1"/>
  <c r="BW49" i="83"/>
  <c r="BW49" i="84" s="1"/>
  <c r="BY49" i="83"/>
  <c r="BY49" i="84" s="1"/>
  <c r="BZ49" i="83"/>
  <c r="BZ49" i="84" s="1"/>
  <c r="CA49" i="83"/>
  <c r="CA49" i="84" s="1"/>
  <c r="CC49" i="83"/>
  <c r="CC49" i="84" s="1"/>
  <c r="CD49" i="83"/>
  <c r="CD49" i="84" s="1"/>
  <c r="CE49" i="83"/>
  <c r="CE49" i="84" s="1"/>
  <c r="CG49" i="83"/>
  <c r="CG49" i="84" s="1"/>
  <c r="CH49" i="83"/>
  <c r="CH49" i="84" s="1"/>
  <c r="CI49" i="83"/>
  <c r="CI49" i="84" s="1"/>
  <c r="CK49" i="83"/>
  <c r="CK49" i="84" s="1"/>
  <c r="CL49" i="83"/>
  <c r="CL49" i="84" s="1"/>
  <c r="CM49" i="83"/>
  <c r="CM49" i="84" s="1"/>
  <c r="CO49" i="83"/>
  <c r="CO49" i="84" s="1"/>
  <c r="CP49" i="83"/>
  <c r="CP49" i="84" s="1"/>
  <c r="CQ49" i="83"/>
  <c r="CQ49" i="84" s="1"/>
  <c r="CS49" i="83"/>
  <c r="CS49" i="84" s="1"/>
  <c r="CT49" i="83"/>
  <c r="CT49" i="84" s="1"/>
  <c r="CU49" i="83"/>
  <c r="CU49" i="84" s="1"/>
  <c r="CW49" i="83"/>
  <c r="CW49" i="84" s="1"/>
  <c r="CX49" i="83"/>
  <c r="CX49" i="84" s="1"/>
  <c r="CY49" i="83"/>
  <c r="CY49" i="84" s="1"/>
  <c r="DA49" i="83"/>
  <c r="DA49" i="84" s="1"/>
  <c r="DB49" i="83"/>
  <c r="DB49" i="84" s="1"/>
  <c r="DC49" i="83"/>
  <c r="DC49" i="84" s="1"/>
  <c r="DE49" i="83"/>
  <c r="DE49" i="84" s="1"/>
  <c r="DF49" i="83"/>
  <c r="DF49" i="84" s="1"/>
  <c r="DG49" i="83"/>
  <c r="DG49" i="84" s="1"/>
  <c r="DI49" i="83"/>
  <c r="DI49" i="84" s="1"/>
  <c r="DJ49" i="83"/>
  <c r="DJ49" i="84" s="1"/>
  <c r="DK49" i="83"/>
  <c r="DK49" i="84" s="1"/>
  <c r="DM49" i="83"/>
  <c r="DM49" i="84" s="1"/>
  <c r="DN49" i="83"/>
  <c r="DN49" i="84" s="1"/>
  <c r="DO49" i="83"/>
  <c r="DO49" i="84" s="1"/>
  <c r="DQ49" i="83"/>
  <c r="DQ49" i="84" s="1"/>
  <c r="DR49" i="83"/>
  <c r="DR49" i="84" s="1"/>
  <c r="DS49" i="83"/>
  <c r="DS49" i="84" s="1"/>
  <c r="DU49" i="83"/>
  <c r="DU49" i="84" s="1"/>
  <c r="DV49" i="83"/>
  <c r="DV49" i="84" s="1"/>
  <c r="DW49" i="83"/>
  <c r="DW49" i="84" s="1"/>
  <c r="DY49" i="83"/>
  <c r="DY49" i="84" s="1"/>
  <c r="DZ49" i="83"/>
  <c r="DZ49" i="84" s="1"/>
  <c r="EA49" i="83"/>
  <c r="EA49" i="84" s="1"/>
  <c r="EC49" i="83"/>
  <c r="EC49" i="84" s="1"/>
  <c r="ED49" i="83"/>
  <c r="ED49" i="84" s="1"/>
  <c r="EE49" i="83"/>
  <c r="EE49" i="84" s="1"/>
  <c r="EG49" i="83"/>
  <c r="EG49" i="84" s="1"/>
  <c r="EH49" i="83"/>
  <c r="EH49" i="84" s="1"/>
  <c r="EI49" i="83"/>
  <c r="EI49" i="84" s="1"/>
  <c r="EK49" i="83"/>
  <c r="EK49" i="84" s="1"/>
  <c r="EL49" i="83"/>
  <c r="EL49" i="84" s="1"/>
  <c r="EM49" i="83"/>
  <c r="EM49" i="84" s="1"/>
  <c r="EO49" i="83"/>
  <c r="EO49" i="84" s="1"/>
  <c r="EP49" i="83"/>
  <c r="EP49" i="84" s="1"/>
  <c r="EQ49" i="83"/>
  <c r="EQ49" i="84" s="1"/>
  <c r="ES49" i="83"/>
  <c r="ES49" i="84" s="1"/>
  <c r="ET49" i="83"/>
  <c r="ET49" i="84" s="1"/>
  <c r="EU49" i="83"/>
  <c r="EU49" i="84" s="1"/>
  <c r="EW49" i="83"/>
  <c r="EW49" i="84" s="1"/>
  <c r="EX49" i="83"/>
  <c r="EX49" i="84" s="1"/>
  <c r="EY49" i="83"/>
  <c r="EY49" i="84" s="1"/>
  <c r="FA49" i="83"/>
  <c r="FA49" i="84" s="1"/>
  <c r="FB49" i="83"/>
  <c r="FB49" i="84" s="1"/>
  <c r="FC49" i="83"/>
  <c r="FC49" i="84" s="1"/>
  <c r="FE49" i="83"/>
  <c r="FE49" i="84" s="1"/>
  <c r="FF49" i="83"/>
  <c r="FF49" i="84" s="1"/>
  <c r="FG49" i="83"/>
  <c r="FG49" i="84" s="1"/>
  <c r="FI49" i="83"/>
  <c r="FI49" i="84" s="1"/>
  <c r="FJ49" i="83"/>
  <c r="FJ49" i="84" s="1"/>
  <c r="FK49" i="83"/>
  <c r="FK49" i="84" s="1"/>
  <c r="FM49" i="83"/>
  <c r="FM49" i="84" s="1"/>
  <c r="FN49" i="83"/>
  <c r="FN49" i="84" s="1"/>
  <c r="FO49" i="83"/>
  <c r="FO49" i="84" s="1"/>
  <c r="FQ49" i="83"/>
  <c r="FQ49" i="84" s="1"/>
  <c r="FR49" i="83"/>
  <c r="FR49" i="84" s="1"/>
  <c r="FS49" i="83"/>
  <c r="FS49" i="84" s="1"/>
  <c r="FU49" i="83"/>
  <c r="FU49" i="84" s="1"/>
  <c r="FV49" i="83"/>
  <c r="FV49" i="84" s="1"/>
  <c r="FW49" i="83"/>
  <c r="FW49" i="84" s="1"/>
  <c r="FY49" i="83"/>
  <c r="FY49" i="84" s="1"/>
  <c r="FZ49" i="83"/>
  <c r="FZ49" i="84" s="1"/>
  <c r="GA49" i="83"/>
  <c r="GA49" i="84" s="1"/>
  <c r="GC49" i="83"/>
  <c r="GC49" i="84" s="1"/>
  <c r="GD49" i="83"/>
  <c r="GD49" i="84" s="1"/>
  <c r="GE49" i="83"/>
  <c r="GE49" i="84" s="1"/>
  <c r="GG49" i="83"/>
  <c r="GG49" i="84" s="1"/>
  <c r="GH49" i="83"/>
  <c r="GH49" i="84" s="1"/>
  <c r="GI49" i="83"/>
  <c r="GI49" i="84" s="1"/>
  <c r="GK49" i="83"/>
  <c r="GK49" i="84" s="1"/>
  <c r="GL49" i="83"/>
  <c r="GL49" i="84" s="1"/>
  <c r="GM49" i="83"/>
  <c r="GM49" i="84" s="1"/>
  <c r="GO49" i="83"/>
  <c r="GO49" i="84" s="1"/>
  <c r="GP49" i="83"/>
  <c r="GP49" i="84" s="1"/>
  <c r="GQ49" i="83"/>
  <c r="GQ49" i="84" s="1"/>
  <c r="GS49" i="83"/>
  <c r="GS49" i="84" s="1"/>
  <c r="GT49" i="83"/>
  <c r="GT49" i="84" s="1"/>
  <c r="GU49" i="83"/>
  <c r="GU49" i="84" s="1"/>
  <c r="GW49" i="83"/>
  <c r="GW49" i="84" s="1"/>
  <c r="GX49" i="83"/>
  <c r="GX49" i="84" s="1"/>
  <c r="GY49" i="83"/>
  <c r="GY49" i="84" s="1"/>
  <c r="C50" i="84"/>
  <c r="J50" i="83"/>
  <c r="J50" i="84" s="1"/>
  <c r="K50" i="83"/>
  <c r="K50" i="84" s="1"/>
  <c r="C50" i="82"/>
  <c r="B50" i="82"/>
  <c r="M50" i="83"/>
  <c r="M50" i="84" s="1"/>
  <c r="N50" i="83"/>
  <c r="N50" i="84" s="1"/>
  <c r="O50" i="83"/>
  <c r="O50" i="84" s="1"/>
  <c r="Q50" i="83"/>
  <c r="Q50" i="84" s="1"/>
  <c r="R50" i="83"/>
  <c r="R50" i="84" s="1"/>
  <c r="S50" i="83"/>
  <c r="S50" i="84" s="1"/>
  <c r="U50" i="83"/>
  <c r="U50" i="84" s="1"/>
  <c r="V50" i="83"/>
  <c r="V50" i="84" s="1"/>
  <c r="W50" i="83"/>
  <c r="W50" i="84" s="1"/>
  <c r="Y50" i="83"/>
  <c r="Y50" i="84" s="1"/>
  <c r="Z50" i="83"/>
  <c r="Z50" i="84" s="1"/>
  <c r="AA50" i="83"/>
  <c r="AA50" i="84" s="1"/>
  <c r="AC50" i="83"/>
  <c r="AC50" i="84" s="1"/>
  <c r="AD50" i="83"/>
  <c r="AD50" i="84" s="1"/>
  <c r="AE50" i="83"/>
  <c r="AE50" i="84" s="1"/>
  <c r="AG50" i="83"/>
  <c r="AG50" i="84" s="1"/>
  <c r="AH50" i="83"/>
  <c r="AH50" i="84" s="1"/>
  <c r="AI50" i="83"/>
  <c r="AI50" i="84" s="1"/>
  <c r="AK50" i="83"/>
  <c r="AK50" i="84" s="1"/>
  <c r="AM50" i="83"/>
  <c r="AM50" i="84" s="1"/>
  <c r="AO50" i="83"/>
  <c r="AO50" i="84" s="1"/>
  <c r="AP50" i="83"/>
  <c r="AP50" i="84" s="1"/>
  <c r="AQ50" i="83"/>
  <c r="AQ50" i="84" s="1"/>
  <c r="AS50" i="83"/>
  <c r="AS50" i="84" s="1"/>
  <c r="AT50" i="83"/>
  <c r="AT50" i="84" s="1"/>
  <c r="AU50" i="83"/>
  <c r="AU50" i="84" s="1"/>
  <c r="AW50" i="83"/>
  <c r="AW50" i="84" s="1"/>
  <c r="AX50" i="83"/>
  <c r="AX50" i="84" s="1"/>
  <c r="AY50" i="83"/>
  <c r="AY50" i="84" s="1"/>
  <c r="BA50" i="83"/>
  <c r="BA50" i="84" s="1"/>
  <c r="BB50" i="83"/>
  <c r="BB50" i="84" s="1"/>
  <c r="BC50" i="83"/>
  <c r="BC50" i="84" s="1"/>
  <c r="BE50" i="83"/>
  <c r="BE50" i="84" s="1"/>
  <c r="BF50" i="83"/>
  <c r="BF50" i="84" s="1"/>
  <c r="BG50" i="83"/>
  <c r="BG50" i="84" s="1"/>
  <c r="BI50" i="83"/>
  <c r="BI50" i="84" s="1"/>
  <c r="BJ50" i="83"/>
  <c r="BJ50" i="84" s="1"/>
  <c r="BK50" i="83"/>
  <c r="BK50" i="84" s="1"/>
  <c r="BM50" i="83"/>
  <c r="BM50" i="84" s="1"/>
  <c r="BN50" i="83"/>
  <c r="BN50" i="84" s="1"/>
  <c r="BO50" i="83"/>
  <c r="BO50" i="84" s="1"/>
  <c r="BQ50" i="83"/>
  <c r="BQ50" i="84" s="1"/>
  <c r="BR50" i="83"/>
  <c r="BR50" i="84" s="1"/>
  <c r="BS50" i="83"/>
  <c r="BS50" i="84" s="1"/>
  <c r="BU50" i="83"/>
  <c r="BU50" i="84" s="1"/>
  <c r="BV50" i="83"/>
  <c r="BV50" i="84" s="1"/>
  <c r="BW50" i="83"/>
  <c r="BW50" i="84" s="1"/>
  <c r="BY50" i="83"/>
  <c r="BY50" i="84" s="1"/>
  <c r="BZ50" i="83"/>
  <c r="BZ50" i="84" s="1"/>
  <c r="CA50" i="83"/>
  <c r="CA50" i="84" s="1"/>
  <c r="CC50" i="83"/>
  <c r="CC50" i="84" s="1"/>
  <c r="CD50" i="83"/>
  <c r="CD50" i="84" s="1"/>
  <c r="CE50" i="83"/>
  <c r="CE50" i="84" s="1"/>
  <c r="CG50" i="83"/>
  <c r="CG50" i="84" s="1"/>
  <c r="CH50" i="83"/>
  <c r="CH50" i="84" s="1"/>
  <c r="CI50" i="83"/>
  <c r="CI50" i="84" s="1"/>
  <c r="CK50" i="83"/>
  <c r="CK50" i="84" s="1"/>
  <c r="CL50" i="83"/>
  <c r="CL50" i="84" s="1"/>
  <c r="CM50" i="83"/>
  <c r="CM50" i="84" s="1"/>
  <c r="CO50" i="83"/>
  <c r="CO50" i="84" s="1"/>
  <c r="CP50" i="83"/>
  <c r="CP50" i="84" s="1"/>
  <c r="CQ50" i="83"/>
  <c r="CQ50" i="84" s="1"/>
  <c r="CS50" i="83"/>
  <c r="CS50" i="84" s="1"/>
  <c r="CT50" i="83"/>
  <c r="CT50" i="84" s="1"/>
  <c r="CU50" i="83"/>
  <c r="CU50" i="84" s="1"/>
  <c r="CW50" i="83"/>
  <c r="CW50" i="84" s="1"/>
  <c r="CX50" i="83"/>
  <c r="CX50" i="84" s="1"/>
  <c r="CY50" i="83"/>
  <c r="CY50" i="84" s="1"/>
  <c r="DA50" i="83"/>
  <c r="DA50" i="84" s="1"/>
  <c r="DB50" i="83"/>
  <c r="DB50" i="84" s="1"/>
  <c r="DC50" i="83"/>
  <c r="DC50" i="84" s="1"/>
  <c r="DE50" i="83"/>
  <c r="DE50" i="84" s="1"/>
  <c r="DF50" i="83"/>
  <c r="DF50" i="84" s="1"/>
  <c r="DG50" i="83"/>
  <c r="DG50" i="84" s="1"/>
  <c r="DI50" i="83"/>
  <c r="DI50" i="84" s="1"/>
  <c r="DJ50" i="83"/>
  <c r="DJ50" i="84" s="1"/>
  <c r="DK50" i="83"/>
  <c r="DK50" i="84" s="1"/>
  <c r="DM50" i="83"/>
  <c r="DM50" i="84" s="1"/>
  <c r="DN50" i="83"/>
  <c r="DN50" i="84" s="1"/>
  <c r="DO50" i="83"/>
  <c r="DO50" i="84" s="1"/>
  <c r="DQ50" i="83"/>
  <c r="DQ50" i="84" s="1"/>
  <c r="DR50" i="83"/>
  <c r="DR50" i="84" s="1"/>
  <c r="DS50" i="83"/>
  <c r="DS50" i="84" s="1"/>
  <c r="DU50" i="83"/>
  <c r="DU50" i="84" s="1"/>
  <c r="DV50" i="83"/>
  <c r="DV50" i="84" s="1"/>
  <c r="DW50" i="83"/>
  <c r="DW50" i="84" s="1"/>
  <c r="DY50" i="83"/>
  <c r="DY50" i="84" s="1"/>
  <c r="DZ50" i="83"/>
  <c r="DZ50" i="84" s="1"/>
  <c r="EA50" i="83"/>
  <c r="EA50" i="84" s="1"/>
  <c r="EC50" i="83"/>
  <c r="EC50" i="84" s="1"/>
  <c r="ED50" i="83"/>
  <c r="ED50" i="84" s="1"/>
  <c r="EE50" i="83"/>
  <c r="EE50" i="84" s="1"/>
  <c r="EG50" i="83"/>
  <c r="EG50" i="84" s="1"/>
  <c r="EH50" i="83"/>
  <c r="EH50" i="84" s="1"/>
  <c r="EI50" i="83"/>
  <c r="EI50" i="84" s="1"/>
  <c r="EK50" i="83"/>
  <c r="EK50" i="84" s="1"/>
  <c r="EL50" i="83"/>
  <c r="EL50" i="84" s="1"/>
  <c r="EM50" i="83"/>
  <c r="EM50" i="84" s="1"/>
  <c r="EO50" i="83"/>
  <c r="EO50" i="84" s="1"/>
  <c r="EP50" i="83"/>
  <c r="EP50" i="84" s="1"/>
  <c r="EQ50" i="83"/>
  <c r="EQ50" i="84" s="1"/>
  <c r="ES50" i="83"/>
  <c r="ES50" i="84" s="1"/>
  <c r="ET50" i="83"/>
  <c r="ET50" i="84" s="1"/>
  <c r="EU50" i="83"/>
  <c r="EU50" i="84" s="1"/>
  <c r="EW50" i="83"/>
  <c r="EW50" i="84" s="1"/>
  <c r="EX50" i="83"/>
  <c r="EX50" i="84" s="1"/>
  <c r="EY50" i="83"/>
  <c r="EY50" i="84" s="1"/>
  <c r="FA50" i="83"/>
  <c r="FA50" i="84" s="1"/>
  <c r="FB50" i="83"/>
  <c r="FB50" i="84" s="1"/>
  <c r="FC50" i="83"/>
  <c r="FC50" i="84" s="1"/>
  <c r="FE50" i="83"/>
  <c r="FE50" i="84" s="1"/>
  <c r="FF50" i="83"/>
  <c r="FF50" i="84" s="1"/>
  <c r="FG50" i="83"/>
  <c r="FG50" i="84" s="1"/>
  <c r="FI50" i="83"/>
  <c r="FI50" i="84" s="1"/>
  <c r="FJ50" i="83"/>
  <c r="FJ50" i="84" s="1"/>
  <c r="FK50" i="83"/>
  <c r="FK50" i="84" s="1"/>
  <c r="FM50" i="83"/>
  <c r="FM50" i="84" s="1"/>
  <c r="FN50" i="83"/>
  <c r="FN50" i="84" s="1"/>
  <c r="FO50" i="83"/>
  <c r="FO50" i="84" s="1"/>
  <c r="FQ50" i="83"/>
  <c r="FQ50" i="84" s="1"/>
  <c r="FR50" i="83"/>
  <c r="FR50" i="84" s="1"/>
  <c r="FS50" i="83"/>
  <c r="FS50" i="84" s="1"/>
  <c r="FU50" i="83"/>
  <c r="FU50" i="84" s="1"/>
  <c r="FV50" i="83"/>
  <c r="FV50" i="84" s="1"/>
  <c r="FW50" i="83"/>
  <c r="FW50" i="84" s="1"/>
  <c r="FY50" i="83"/>
  <c r="FY50" i="84" s="1"/>
  <c r="FZ50" i="83"/>
  <c r="FZ50" i="84" s="1"/>
  <c r="GA50" i="83"/>
  <c r="GA50" i="84" s="1"/>
  <c r="GC50" i="83"/>
  <c r="GC50" i="84" s="1"/>
  <c r="GD50" i="83"/>
  <c r="GD50" i="84" s="1"/>
  <c r="GE50" i="83"/>
  <c r="GE50" i="84" s="1"/>
  <c r="GG50" i="83"/>
  <c r="GG50" i="84" s="1"/>
  <c r="GH50" i="83"/>
  <c r="GH50" i="84" s="1"/>
  <c r="GI50" i="83"/>
  <c r="GI50" i="84" s="1"/>
  <c r="GK50" i="83"/>
  <c r="GK50" i="84" s="1"/>
  <c r="GL50" i="83"/>
  <c r="GL50" i="84" s="1"/>
  <c r="GM50" i="83"/>
  <c r="GM50" i="84" s="1"/>
  <c r="GO50" i="83"/>
  <c r="GO50" i="84" s="1"/>
  <c r="GP50" i="83"/>
  <c r="GP50" i="84" s="1"/>
  <c r="GQ50" i="83"/>
  <c r="GQ50" i="84" s="1"/>
  <c r="GS50" i="83"/>
  <c r="GS50" i="84" s="1"/>
  <c r="GT50" i="83"/>
  <c r="GT50" i="84" s="1"/>
  <c r="GU50" i="83"/>
  <c r="GU50" i="84" s="1"/>
  <c r="GW50" i="83"/>
  <c r="GW50" i="84" s="1"/>
  <c r="GX50" i="83"/>
  <c r="GX50" i="84" s="1"/>
  <c r="GY50" i="83"/>
  <c r="GY50" i="84" s="1"/>
  <c r="C51" i="84"/>
  <c r="I51" i="83"/>
  <c r="I51" i="84" s="1"/>
  <c r="J51" i="83"/>
  <c r="J51" i="84" s="1"/>
  <c r="K51" i="83"/>
  <c r="K51" i="84" s="1"/>
  <c r="C51" i="82"/>
  <c r="B51" i="82"/>
  <c r="M51" i="83"/>
  <c r="M51" i="84" s="1"/>
  <c r="N51" i="83"/>
  <c r="N51" i="84" s="1"/>
  <c r="O51" i="83"/>
  <c r="O51" i="84" s="1"/>
  <c r="Q51" i="83"/>
  <c r="Q51" i="84" s="1"/>
  <c r="R51" i="83"/>
  <c r="R51" i="84" s="1"/>
  <c r="S51" i="83"/>
  <c r="S51" i="84" s="1"/>
  <c r="U51" i="83"/>
  <c r="U51" i="84" s="1"/>
  <c r="V51" i="83"/>
  <c r="V51" i="84" s="1"/>
  <c r="W51" i="83"/>
  <c r="W51" i="84" s="1"/>
  <c r="Y51" i="83"/>
  <c r="Y51" i="84" s="1"/>
  <c r="AA51" i="83"/>
  <c r="AA51" i="84" s="1"/>
  <c r="AC51" i="83"/>
  <c r="AC51" i="84" s="1"/>
  <c r="AD51" i="83"/>
  <c r="AD51" i="84" s="1"/>
  <c r="AE51" i="83"/>
  <c r="AE51" i="84" s="1"/>
  <c r="AG51" i="83"/>
  <c r="AG51" i="84" s="1"/>
  <c r="AH51" i="83"/>
  <c r="AH51" i="84" s="1"/>
  <c r="AI51" i="83"/>
  <c r="AI51" i="84" s="1"/>
  <c r="AK51" i="83"/>
  <c r="AK51" i="84" s="1"/>
  <c r="AL51" i="83"/>
  <c r="AL51" i="84" s="1"/>
  <c r="AM51" i="83"/>
  <c r="AM51" i="84" s="1"/>
  <c r="AO51" i="83"/>
  <c r="AO51" i="84" s="1"/>
  <c r="AP51" i="83"/>
  <c r="AP51" i="84" s="1"/>
  <c r="AQ51" i="83"/>
  <c r="AQ51" i="84" s="1"/>
  <c r="AS51" i="83"/>
  <c r="AS51" i="84" s="1"/>
  <c r="AT51" i="83"/>
  <c r="AT51" i="84" s="1"/>
  <c r="AU51" i="83"/>
  <c r="AU51" i="84" s="1"/>
  <c r="AW51" i="83"/>
  <c r="AW51" i="84" s="1"/>
  <c r="AX51" i="83"/>
  <c r="AX51" i="84" s="1"/>
  <c r="AY51" i="83"/>
  <c r="AY51" i="84" s="1"/>
  <c r="BA51" i="83"/>
  <c r="BA51" i="84" s="1"/>
  <c r="BB51" i="83"/>
  <c r="BB51" i="84" s="1"/>
  <c r="BC51" i="83"/>
  <c r="BC51" i="84" s="1"/>
  <c r="BE51" i="83"/>
  <c r="BE51" i="84" s="1"/>
  <c r="BF51" i="83"/>
  <c r="BF51" i="84" s="1"/>
  <c r="BG51" i="83"/>
  <c r="BG51" i="84" s="1"/>
  <c r="BI51" i="83"/>
  <c r="BI51" i="84" s="1"/>
  <c r="BJ51" i="83"/>
  <c r="BJ51" i="84" s="1"/>
  <c r="BK51" i="83"/>
  <c r="BK51" i="84" s="1"/>
  <c r="BM51" i="83"/>
  <c r="BM51" i="84" s="1"/>
  <c r="BN51" i="83"/>
  <c r="BN51" i="84" s="1"/>
  <c r="BO51" i="83"/>
  <c r="BO51" i="84" s="1"/>
  <c r="BQ51" i="83"/>
  <c r="BQ51" i="84" s="1"/>
  <c r="BR51" i="83"/>
  <c r="BR51" i="84" s="1"/>
  <c r="BS51" i="83"/>
  <c r="BS51" i="84" s="1"/>
  <c r="BU51" i="83"/>
  <c r="BU51" i="84" s="1"/>
  <c r="BV51" i="83"/>
  <c r="BV51" i="84" s="1"/>
  <c r="BW51" i="83"/>
  <c r="BW51" i="84" s="1"/>
  <c r="BY51" i="83"/>
  <c r="BY51" i="84" s="1"/>
  <c r="BZ51" i="83"/>
  <c r="BZ51" i="84" s="1"/>
  <c r="CA51" i="83"/>
  <c r="CA51" i="84" s="1"/>
  <c r="CC51" i="83"/>
  <c r="CC51" i="84" s="1"/>
  <c r="CD51" i="83"/>
  <c r="CD51" i="84" s="1"/>
  <c r="CE51" i="83"/>
  <c r="CE51" i="84" s="1"/>
  <c r="CG51" i="83"/>
  <c r="CG51" i="84" s="1"/>
  <c r="CH51" i="83"/>
  <c r="CH51" i="84" s="1"/>
  <c r="CI51" i="83"/>
  <c r="CI51" i="84" s="1"/>
  <c r="CK51" i="83"/>
  <c r="CK51" i="84" s="1"/>
  <c r="CL51" i="83"/>
  <c r="CL51" i="84" s="1"/>
  <c r="CM51" i="83"/>
  <c r="CM51" i="84" s="1"/>
  <c r="CO51" i="83"/>
  <c r="CO51" i="84" s="1"/>
  <c r="CP51" i="83"/>
  <c r="CP51" i="84" s="1"/>
  <c r="CQ51" i="83"/>
  <c r="CQ51" i="84" s="1"/>
  <c r="CS51" i="83"/>
  <c r="CS51" i="84" s="1"/>
  <c r="CT51" i="83"/>
  <c r="CT51" i="84" s="1"/>
  <c r="CU51" i="83"/>
  <c r="CU51" i="84" s="1"/>
  <c r="CW51" i="83"/>
  <c r="CW51" i="84" s="1"/>
  <c r="CX51" i="83"/>
  <c r="CX51" i="84" s="1"/>
  <c r="CY51" i="83"/>
  <c r="CY51" i="84" s="1"/>
  <c r="DA51" i="83"/>
  <c r="DA51" i="84" s="1"/>
  <c r="DC51" i="83"/>
  <c r="DC51" i="84" s="1"/>
  <c r="DE51" i="83"/>
  <c r="DE51" i="84" s="1"/>
  <c r="DF51" i="83"/>
  <c r="DF51" i="84" s="1"/>
  <c r="DG51" i="83"/>
  <c r="DG51" i="84" s="1"/>
  <c r="DI51" i="83"/>
  <c r="DI51" i="84" s="1"/>
  <c r="DJ51" i="83"/>
  <c r="DJ51" i="84" s="1"/>
  <c r="DK51" i="83"/>
  <c r="DK51" i="84" s="1"/>
  <c r="DM51" i="83"/>
  <c r="DM51" i="84" s="1"/>
  <c r="DN51" i="83"/>
  <c r="DN51" i="84" s="1"/>
  <c r="DO51" i="83"/>
  <c r="DO51" i="84" s="1"/>
  <c r="DQ51" i="83"/>
  <c r="DQ51" i="84" s="1"/>
  <c r="DR51" i="83"/>
  <c r="DR51" i="84" s="1"/>
  <c r="DS51" i="83"/>
  <c r="DS51" i="84" s="1"/>
  <c r="DU51" i="83"/>
  <c r="DU51" i="84" s="1"/>
  <c r="DV51" i="83"/>
  <c r="DV51" i="84" s="1"/>
  <c r="DW51" i="83"/>
  <c r="DW51" i="84" s="1"/>
  <c r="DY51" i="83"/>
  <c r="DY51" i="84" s="1"/>
  <c r="DZ51" i="83"/>
  <c r="DZ51" i="84" s="1"/>
  <c r="EA51" i="83"/>
  <c r="EA51" i="84" s="1"/>
  <c r="EC51" i="83"/>
  <c r="EC51" i="84" s="1"/>
  <c r="ED51" i="83"/>
  <c r="ED51" i="84" s="1"/>
  <c r="EE51" i="83"/>
  <c r="EE51" i="84" s="1"/>
  <c r="EG51" i="83"/>
  <c r="EG51" i="84" s="1"/>
  <c r="EH51" i="83"/>
  <c r="EH51" i="84" s="1"/>
  <c r="EI51" i="83"/>
  <c r="EI51" i="84" s="1"/>
  <c r="EK51" i="83"/>
  <c r="EK51" i="84" s="1"/>
  <c r="EL51" i="83"/>
  <c r="EL51" i="84" s="1"/>
  <c r="EM51" i="83"/>
  <c r="EM51" i="84" s="1"/>
  <c r="EO51" i="83"/>
  <c r="EO51" i="84" s="1"/>
  <c r="EP51" i="83"/>
  <c r="EP51" i="84" s="1"/>
  <c r="EQ51" i="83"/>
  <c r="EQ51" i="84" s="1"/>
  <c r="ES51" i="83"/>
  <c r="ES51" i="84" s="1"/>
  <c r="ET51" i="83"/>
  <c r="ET51" i="84" s="1"/>
  <c r="EU51" i="83"/>
  <c r="EU51" i="84" s="1"/>
  <c r="EW51" i="83"/>
  <c r="EW51" i="84" s="1"/>
  <c r="EX51" i="83"/>
  <c r="EX51" i="84" s="1"/>
  <c r="EY51" i="83"/>
  <c r="EY51" i="84" s="1"/>
  <c r="FA51" i="83"/>
  <c r="FA51" i="84" s="1"/>
  <c r="FB51" i="83"/>
  <c r="FB51" i="84" s="1"/>
  <c r="FC51" i="83"/>
  <c r="FC51" i="84" s="1"/>
  <c r="FE51" i="83"/>
  <c r="FE51" i="84" s="1"/>
  <c r="FF51" i="83"/>
  <c r="FF51" i="84" s="1"/>
  <c r="FG51" i="83"/>
  <c r="FG51" i="84" s="1"/>
  <c r="FI51" i="83"/>
  <c r="FI51" i="84" s="1"/>
  <c r="FJ51" i="83"/>
  <c r="FJ51" i="84" s="1"/>
  <c r="FK51" i="83"/>
  <c r="FK51" i="84" s="1"/>
  <c r="FM51" i="83"/>
  <c r="FM51" i="84" s="1"/>
  <c r="FN51" i="83"/>
  <c r="FN51" i="84" s="1"/>
  <c r="FO51" i="83"/>
  <c r="FO51" i="84" s="1"/>
  <c r="FQ51" i="83"/>
  <c r="FQ51" i="84" s="1"/>
  <c r="FR51" i="83"/>
  <c r="FR51" i="84" s="1"/>
  <c r="FS51" i="83"/>
  <c r="FS51" i="84" s="1"/>
  <c r="FU51" i="83"/>
  <c r="FU51" i="84" s="1"/>
  <c r="FV51" i="83"/>
  <c r="FV51" i="84" s="1"/>
  <c r="FW51" i="83"/>
  <c r="FW51" i="84" s="1"/>
  <c r="FY51" i="83"/>
  <c r="FY51" i="84" s="1"/>
  <c r="FZ51" i="83"/>
  <c r="FZ51" i="84" s="1"/>
  <c r="GA51" i="83"/>
  <c r="GA51" i="84" s="1"/>
  <c r="GC51" i="83"/>
  <c r="GC51" i="84" s="1"/>
  <c r="GD51" i="83"/>
  <c r="GD51" i="84" s="1"/>
  <c r="GE51" i="83"/>
  <c r="GE51" i="84" s="1"/>
  <c r="GG51" i="83"/>
  <c r="GG51" i="84" s="1"/>
  <c r="GH51" i="83"/>
  <c r="GH51" i="84" s="1"/>
  <c r="GI51" i="83"/>
  <c r="GI51" i="84" s="1"/>
  <c r="GK51" i="83"/>
  <c r="GK51" i="84" s="1"/>
  <c r="GL51" i="83"/>
  <c r="GL51" i="84" s="1"/>
  <c r="GM51" i="83"/>
  <c r="GM51" i="84" s="1"/>
  <c r="GO51" i="83"/>
  <c r="GO51" i="84" s="1"/>
  <c r="GP51" i="83"/>
  <c r="GP51" i="84" s="1"/>
  <c r="GQ51" i="83"/>
  <c r="GQ51" i="84" s="1"/>
  <c r="GS51" i="83"/>
  <c r="GS51" i="84" s="1"/>
  <c r="GT51" i="83"/>
  <c r="GT51" i="84" s="1"/>
  <c r="GU51" i="83"/>
  <c r="GU51" i="84" s="1"/>
  <c r="GW51" i="83"/>
  <c r="GW51" i="84" s="1"/>
  <c r="GX51" i="83"/>
  <c r="GX51" i="84" s="1"/>
  <c r="GY51" i="83"/>
  <c r="GY51" i="84" s="1"/>
  <c r="C52" i="84"/>
  <c r="I52" i="83"/>
  <c r="I52" i="84" s="1"/>
  <c r="J52" i="83"/>
  <c r="J52" i="84" s="1"/>
  <c r="K52" i="83"/>
  <c r="K52" i="84" s="1"/>
  <c r="C52" i="82"/>
  <c r="B52" i="82"/>
  <c r="M52" i="83"/>
  <c r="M52" i="84" s="1"/>
  <c r="N52" i="83"/>
  <c r="N52" i="84" s="1"/>
  <c r="O52" i="83"/>
  <c r="O52" i="84" s="1"/>
  <c r="Q52" i="83"/>
  <c r="Q52" i="84" s="1"/>
  <c r="R52" i="83"/>
  <c r="R52" i="84" s="1"/>
  <c r="U52" i="83"/>
  <c r="U52" i="84" s="1"/>
  <c r="V52" i="83"/>
  <c r="V52" i="84" s="1"/>
  <c r="W52" i="83"/>
  <c r="W52" i="84" s="1"/>
  <c r="Y52" i="83"/>
  <c r="Y52" i="84" s="1"/>
  <c r="Z52" i="83"/>
  <c r="Z52" i="84" s="1"/>
  <c r="AA52" i="83"/>
  <c r="AA52" i="84" s="1"/>
  <c r="AC52" i="83"/>
  <c r="AC52" i="84" s="1"/>
  <c r="AD52" i="83"/>
  <c r="AD52" i="84" s="1"/>
  <c r="AE52" i="83"/>
  <c r="AE52" i="84" s="1"/>
  <c r="AG52" i="83"/>
  <c r="AG52" i="84" s="1"/>
  <c r="AH52" i="83"/>
  <c r="AH52" i="84" s="1"/>
  <c r="AI52" i="83"/>
  <c r="AI52" i="84" s="1"/>
  <c r="AK52" i="83"/>
  <c r="AK52" i="84" s="1"/>
  <c r="AL52" i="83"/>
  <c r="AL52" i="84" s="1"/>
  <c r="AM52" i="83"/>
  <c r="AM52" i="84" s="1"/>
  <c r="AO52" i="83"/>
  <c r="AO52" i="84" s="1"/>
  <c r="AP52" i="83"/>
  <c r="AP52" i="84" s="1"/>
  <c r="AQ52" i="83"/>
  <c r="AQ52" i="84" s="1"/>
  <c r="AS52" i="83"/>
  <c r="AS52" i="84" s="1"/>
  <c r="AT52" i="83"/>
  <c r="AT52" i="84" s="1"/>
  <c r="AU52" i="83"/>
  <c r="AU52" i="84" s="1"/>
  <c r="AW52" i="83"/>
  <c r="AW52" i="84" s="1"/>
  <c r="AX52" i="83"/>
  <c r="AX52" i="84" s="1"/>
  <c r="AY52" i="83"/>
  <c r="AY52" i="84" s="1"/>
  <c r="BA52" i="83"/>
  <c r="BA52" i="84" s="1"/>
  <c r="BB52" i="83"/>
  <c r="BB52" i="84" s="1"/>
  <c r="BC52" i="83"/>
  <c r="BC52" i="84" s="1"/>
  <c r="BE52" i="83"/>
  <c r="BE52" i="84" s="1"/>
  <c r="BF52" i="83"/>
  <c r="BF52" i="84" s="1"/>
  <c r="BG52" i="83"/>
  <c r="BG52" i="84" s="1"/>
  <c r="BI52" i="83"/>
  <c r="BI52" i="84" s="1"/>
  <c r="BJ52" i="83"/>
  <c r="BJ52" i="84" s="1"/>
  <c r="BK52" i="83"/>
  <c r="BK52" i="84" s="1"/>
  <c r="BM52" i="83"/>
  <c r="BM52" i="84" s="1"/>
  <c r="BN52" i="83"/>
  <c r="BN52" i="84" s="1"/>
  <c r="BO52" i="83"/>
  <c r="BO52" i="84" s="1"/>
  <c r="BQ52" i="83"/>
  <c r="BQ52" i="84" s="1"/>
  <c r="BR52" i="83"/>
  <c r="BR52" i="84" s="1"/>
  <c r="BS52" i="83"/>
  <c r="BS52" i="84" s="1"/>
  <c r="BU52" i="83"/>
  <c r="BU52" i="84" s="1"/>
  <c r="BV52" i="83"/>
  <c r="BV52" i="84" s="1"/>
  <c r="BW52" i="83"/>
  <c r="BW52" i="84" s="1"/>
  <c r="BY52" i="83"/>
  <c r="BY52" i="84" s="1"/>
  <c r="BZ52" i="83"/>
  <c r="BZ52" i="84" s="1"/>
  <c r="CA52" i="83"/>
  <c r="CA52" i="84" s="1"/>
  <c r="CC52" i="83"/>
  <c r="CC52" i="84" s="1"/>
  <c r="CD52" i="83"/>
  <c r="CD52" i="84" s="1"/>
  <c r="CE52" i="83"/>
  <c r="CE52" i="84" s="1"/>
  <c r="CG52" i="83"/>
  <c r="CG52" i="84" s="1"/>
  <c r="CH52" i="83"/>
  <c r="CH52" i="84" s="1"/>
  <c r="CI52" i="83"/>
  <c r="CI52" i="84" s="1"/>
  <c r="CK52" i="83"/>
  <c r="CK52" i="84" s="1"/>
  <c r="CL52" i="83"/>
  <c r="CL52" i="84" s="1"/>
  <c r="CM52" i="83"/>
  <c r="CM52" i="84" s="1"/>
  <c r="CO52" i="83"/>
  <c r="CO52" i="84" s="1"/>
  <c r="CP52" i="83"/>
  <c r="CP52" i="84" s="1"/>
  <c r="CQ52" i="83"/>
  <c r="CQ52" i="84" s="1"/>
  <c r="CS52" i="83"/>
  <c r="CS52" i="84" s="1"/>
  <c r="CT52" i="83"/>
  <c r="CT52" i="84" s="1"/>
  <c r="CU52" i="83"/>
  <c r="CU52" i="84" s="1"/>
  <c r="CW52" i="83"/>
  <c r="CW52" i="84" s="1"/>
  <c r="CX52" i="83"/>
  <c r="CX52" i="84" s="1"/>
  <c r="CY52" i="83"/>
  <c r="CY52" i="84" s="1"/>
  <c r="DA52" i="83"/>
  <c r="DA52" i="84" s="1"/>
  <c r="DB52" i="83"/>
  <c r="DB52" i="84" s="1"/>
  <c r="DC52" i="83"/>
  <c r="DC52" i="84" s="1"/>
  <c r="DE52" i="83"/>
  <c r="DE52" i="84" s="1"/>
  <c r="DF52" i="83"/>
  <c r="DF52" i="84" s="1"/>
  <c r="DG52" i="83"/>
  <c r="DG52" i="84" s="1"/>
  <c r="DI52" i="83"/>
  <c r="DI52" i="84" s="1"/>
  <c r="DJ52" i="83"/>
  <c r="DJ52" i="84" s="1"/>
  <c r="DK52" i="83"/>
  <c r="DK52" i="84" s="1"/>
  <c r="DM52" i="83"/>
  <c r="DM52" i="84" s="1"/>
  <c r="DN52" i="83"/>
  <c r="DN52" i="84" s="1"/>
  <c r="DO52" i="83"/>
  <c r="DO52" i="84" s="1"/>
  <c r="DQ52" i="83"/>
  <c r="DQ52" i="84" s="1"/>
  <c r="DR52" i="83"/>
  <c r="DR52" i="84" s="1"/>
  <c r="DS52" i="83"/>
  <c r="DS52" i="84" s="1"/>
  <c r="DU52" i="83"/>
  <c r="DU52" i="84" s="1"/>
  <c r="DV52" i="83"/>
  <c r="DV52" i="84" s="1"/>
  <c r="DW52" i="83"/>
  <c r="DW52" i="84" s="1"/>
  <c r="DY52" i="83"/>
  <c r="DY52" i="84" s="1"/>
  <c r="DZ52" i="83"/>
  <c r="DZ52" i="84" s="1"/>
  <c r="EA52" i="83"/>
  <c r="EA52" i="84" s="1"/>
  <c r="EC52" i="83"/>
  <c r="EC52" i="84" s="1"/>
  <c r="ED52" i="83"/>
  <c r="ED52" i="84" s="1"/>
  <c r="EE52" i="83"/>
  <c r="EE52" i="84" s="1"/>
  <c r="EG52" i="83"/>
  <c r="EG52" i="84" s="1"/>
  <c r="EH52" i="83"/>
  <c r="EH52" i="84" s="1"/>
  <c r="EI52" i="83"/>
  <c r="EI52" i="84" s="1"/>
  <c r="EK52" i="83"/>
  <c r="EK52" i="84" s="1"/>
  <c r="EL52" i="83"/>
  <c r="EL52" i="84" s="1"/>
  <c r="EM52" i="83"/>
  <c r="EM52" i="84" s="1"/>
  <c r="EO52" i="83"/>
  <c r="EO52" i="84" s="1"/>
  <c r="EP52" i="83"/>
  <c r="EP52" i="84" s="1"/>
  <c r="EQ52" i="83"/>
  <c r="EQ52" i="84" s="1"/>
  <c r="ES52" i="83"/>
  <c r="ES52" i="84" s="1"/>
  <c r="ET52" i="83"/>
  <c r="ET52" i="84" s="1"/>
  <c r="EU52" i="83"/>
  <c r="EU52" i="84" s="1"/>
  <c r="EW52" i="83"/>
  <c r="EW52" i="84" s="1"/>
  <c r="EX52" i="83"/>
  <c r="EX52" i="84" s="1"/>
  <c r="EY52" i="83"/>
  <c r="EY52" i="84" s="1"/>
  <c r="FB52" i="83"/>
  <c r="FB52" i="84" s="1"/>
  <c r="FC52" i="83"/>
  <c r="FC52" i="84" s="1"/>
  <c r="FE52" i="83"/>
  <c r="FE52" i="84" s="1"/>
  <c r="FF52" i="83"/>
  <c r="FF52" i="84" s="1"/>
  <c r="FG52" i="83"/>
  <c r="FG52" i="84" s="1"/>
  <c r="FI52" i="83"/>
  <c r="FI52" i="84" s="1"/>
  <c r="FJ52" i="83"/>
  <c r="FJ52" i="84" s="1"/>
  <c r="FK52" i="83"/>
  <c r="FK52" i="84" s="1"/>
  <c r="FM52" i="83"/>
  <c r="FM52" i="84" s="1"/>
  <c r="FN52" i="83"/>
  <c r="FN52" i="84" s="1"/>
  <c r="FO52" i="83"/>
  <c r="FO52" i="84" s="1"/>
  <c r="FQ52" i="83"/>
  <c r="FQ52" i="84" s="1"/>
  <c r="FR52" i="83"/>
  <c r="FR52" i="84" s="1"/>
  <c r="FS52" i="83"/>
  <c r="FS52" i="84" s="1"/>
  <c r="FU52" i="83"/>
  <c r="FU52" i="84" s="1"/>
  <c r="FV52" i="83"/>
  <c r="FV52" i="84" s="1"/>
  <c r="FW52" i="83"/>
  <c r="FW52" i="84" s="1"/>
  <c r="FY52" i="83"/>
  <c r="FY52" i="84" s="1"/>
  <c r="FZ52" i="83"/>
  <c r="FZ52" i="84" s="1"/>
  <c r="GA52" i="83"/>
  <c r="GA52" i="84" s="1"/>
  <c r="GC52" i="83"/>
  <c r="GC52" i="84" s="1"/>
  <c r="GD52" i="83"/>
  <c r="GD52" i="84" s="1"/>
  <c r="GE52" i="83"/>
  <c r="GE52" i="84" s="1"/>
  <c r="GG52" i="83"/>
  <c r="GG52" i="84" s="1"/>
  <c r="GH52" i="83"/>
  <c r="GH52" i="84" s="1"/>
  <c r="GI52" i="83"/>
  <c r="GI52" i="84" s="1"/>
  <c r="GK52" i="83"/>
  <c r="GK52" i="84" s="1"/>
  <c r="GL52" i="83"/>
  <c r="GL52" i="84" s="1"/>
  <c r="GM52" i="83"/>
  <c r="GM52" i="84" s="1"/>
  <c r="GO52" i="83"/>
  <c r="GO52" i="84" s="1"/>
  <c r="GP52" i="83"/>
  <c r="GP52" i="84" s="1"/>
  <c r="GQ52" i="83"/>
  <c r="GQ52" i="84" s="1"/>
  <c r="GS52" i="83"/>
  <c r="GS52" i="84" s="1"/>
  <c r="GT52" i="83"/>
  <c r="GT52" i="84" s="1"/>
  <c r="GU52" i="83"/>
  <c r="GU52" i="84" s="1"/>
  <c r="GW52" i="83"/>
  <c r="GW52" i="84" s="1"/>
  <c r="GX52" i="83"/>
  <c r="GX52" i="84" s="1"/>
  <c r="GY52" i="83"/>
  <c r="GY52" i="84" s="1"/>
  <c r="C53" i="84"/>
  <c r="I53" i="83"/>
  <c r="I53" i="84" s="1"/>
  <c r="J53" i="83"/>
  <c r="J53" i="84" s="1"/>
  <c r="K53" i="83"/>
  <c r="K53" i="84" s="1"/>
  <c r="C53" i="82"/>
  <c r="B53" i="82"/>
  <c r="M53" i="83"/>
  <c r="M53" i="84" s="1"/>
  <c r="N53" i="83"/>
  <c r="N53" i="84" s="1"/>
  <c r="O53" i="83"/>
  <c r="O53" i="84" s="1"/>
  <c r="Q53" i="83"/>
  <c r="Q53" i="84" s="1"/>
  <c r="S53" i="83"/>
  <c r="S53" i="84" s="1"/>
  <c r="U53" i="83"/>
  <c r="U53" i="84" s="1"/>
  <c r="V53" i="83"/>
  <c r="V53" i="84" s="1"/>
  <c r="W53" i="83"/>
  <c r="W53" i="84" s="1"/>
  <c r="Y53" i="83"/>
  <c r="Y53" i="84" s="1"/>
  <c r="Z53" i="83"/>
  <c r="Z53" i="84" s="1"/>
  <c r="AA53" i="83"/>
  <c r="AA53" i="84" s="1"/>
  <c r="AC53" i="83"/>
  <c r="AC53" i="84" s="1"/>
  <c r="AD53" i="83"/>
  <c r="AD53" i="84" s="1"/>
  <c r="AE53" i="83"/>
  <c r="AE53" i="84" s="1"/>
  <c r="AG53" i="83"/>
  <c r="AG53" i="84" s="1"/>
  <c r="AI53" i="83"/>
  <c r="AI53" i="84" s="1"/>
  <c r="AK53" i="83"/>
  <c r="AK53" i="84" s="1"/>
  <c r="AL53" i="83"/>
  <c r="AL53" i="84" s="1"/>
  <c r="AM53" i="83"/>
  <c r="AM53" i="84" s="1"/>
  <c r="AO53" i="83"/>
  <c r="AO53" i="84" s="1"/>
  <c r="AP53" i="83"/>
  <c r="AP53" i="84" s="1"/>
  <c r="AQ53" i="83"/>
  <c r="AQ53" i="84" s="1"/>
  <c r="AS53" i="83"/>
  <c r="AS53" i="84" s="1"/>
  <c r="AT53" i="83"/>
  <c r="AT53" i="84" s="1"/>
  <c r="AU53" i="83"/>
  <c r="AU53" i="84" s="1"/>
  <c r="AW53" i="83"/>
  <c r="AW53" i="84" s="1"/>
  <c r="AX53" i="83"/>
  <c r="AX53" i="84" s="1"/>
  <c r="AY53" i="83"/>
  <c r="AY53" i="84" s="1"/>
  <c r="BA53" i="83"/>
  <c r="BA53" i="84" s="1"/>
  <c r="BB53" i="83"/>
  <c r="BB53" i="84" s="1"/>
  <c r="BC53" i="83"/>
  <c r="BC53" i="84" s="1"/>
  <c r="BE53" i="83"/>
  <c r="BE53" i="84" s="1"/>
  <c r="BF53" i="83"/>
  <c r="BF53" i="84" s="1"/>
  <c r="BG53" i="83"/>
  <c r="BG53" i="84" s="1"/>
  <c r="BI53" i="83"/>
  <c r="BI53" i="84" s="1"/>
  <c r="BJ53" i="83"/>
  <c r="BJ53" i="84" s="1"/>
  <c r="BK53" i="83"/>
  <c r="BK53" i="84" s="1"/>
  <c r="BM53" i="83"/>
  <c r="BM53" i="84" s="1"/>
  <c r="BN53" i="83"/>
  <c r="BN53" i="84" s="1"/>
  <c r="BO53" i="83"/>
  <c r="BO53" i="84" s="1"/>
  <c r="BQ53" i="83"/>
  <c r="BQ53" i="84" s="1"/>
  <c r="BR53" i="83"/>
  <c r="BR53" i="84" s="1"/>
  <c r="BS53" i="83"/>
  <c r="BS53" i="84" s="1"/>
  <c r="BU53" i="83"/>
  <c r="BU53" i="84" s="1"/>
  <c r="BV53" i="83"/>
  <c r="BV53" i="84" s="1"/>
  <c r="BW53" i="83"/>
  <c r="BW53" i="84" s="1"/>
  <c r="BY53" i="83"/>
  <c r="BY53" i="84" s="1"/>
  <c r="BZ53" i="83"/>
  <c r="BZ53" i="84" s="1"/>
  <c r="CA53" i="83"/>
  <c r="CA53" i="84" s="1"/>
  <c r="CC53" i="83"/>
  <c r="CC53" i="84" s="1"/>
  <c r="CD53" i="83"/>
  <c r="CD53" i="84" s="1"/>
  <c r="CE53" i="83"/>
  <c r="CE53" i="84" s="1"/>
  <c r="CG53" i="83"/>
  <c r="CG53" i="84" s="1"/>
  <c r="CH53" i="83"/>
  <c r="CH53" i="84" s="1"/>
  <c r="CI53" i="83"/>
  <c r="CI53" i="84" s="1"/>
  <c r="CK53" i="83"/>
  <c r="CK53" i="84" s="1"/>
  <c r="CL53" i="83"/>
  <c r="CL53" i="84" s="1"/>
  <c r="CM53" i="83"/>
  <c r="CM53" i="84" s="1"/>
  <c r="CO53" i="83"/>
  <c r="CO53" i="84" s="1"/>
  <c r="CP53" i="83"/>
  <c r="CP53" i="84" s="1"/>
  <c r="CQ53" i="83"/>
  <c r="CQ53" i="84" s="1"/>
  <c r="CS53" i="83"/>
  <c r="CS53" i="84" s="1"/>
  <c r="CT53" i="83"/>
  <c r="CT53" i="84" s="1"/>
  <c r="CU53" i="83"/>
  <c r="CU53" i="84" s="1"/>
  <c r="CW53" i="83"/>
  <c r="CW53" i="84" s="1"/>
  <c r="CX53" i="83"/>
  <c r="CX53" i="84" s="1"/>
  <c r="CY53" i="83"/>
  <c r="CY53" i="84" s="1"/>
  <c r="DA53" i="83"/>
  <c r="DA53" i="84" s="1"/>
  <c r="DB53" i="83"/>
  <c r="DB53" i="84" s="1"/>
  <c r="DC53" i="83"/>
  <c r="DC53" i="84" s="1"/>
  <c r="DE53" i="83"/>
  <c r="DE53" i="84" s="1"/>
  <c r="DF53" i="83"/>
  <c r="DF53" i="84" s="1"/>
  <c r="DG53" i="83"/>
  <c r="DG53" i="84" s="1"/>
  <c r="DI53" i="83"/>
  <c r="DI53" i="84" s="1"/>
  <c r="DJ53" i="83"/>
  <c r="DJ53" i="84" s="1"/>
  <c r="DK53" i="83"/>
  <c r="DK53" i="84" s="1"/>
  <c r="DM53" i="83"/>
  <c r="DM53" i="84" s="1"/>
  <c r="DN53" i="83"/>
  <c r="DN53" i="84" s="1"/>
  <c r="DO53" i="83"/>
  <c r="DO53" i="84" s="1"/>
  <c r="DQ53" i="83"/>
  <c r="DQ53" i="84" s="1"/>
  <c r="DR53" i="83"/>
  <c r="DR53" i="84" s="1"/>
  <c r="DS53" i="83"/>
  <c r="DS53" i="84" s="1"/>
  <c r="DU53" i="83"/>
  <c r="DU53" i="84" s="1"/>
  <c r="DV53" i="83"/>
  <c r="DV53" i="84" s="1"/>
  <c r="DW53" i="83"/>
  <c r="DW53" i="84" s="1"/>
  <c r="DY53" i="83"/>
  <c r="DY53" i="84" s="1"/>
  <c r="DZ53" i="83"/>
  <c r="DZ53" i="84" s="1"/>
  <c r="EA53" i="83"/>
  <c r="EA53" i="84" s="1"/>
  <c r="EC53" i="83"/>
  <c r="EC53" i="84" s="1"/>
  <c r="ED53" i="83"/>
  <c r="ED53" i="84" s="1"/>
  <c r="EE53" i="83"/>
  <c r="EE53" i="84" s="1"/>
  <c r="EG53" i="83"/>
  <c r="EG53" i="84" s="1"/>
  <c r="EH53" i="83"/>
  <c r="EH53" i="84" s="1"/>
  <c r="EI53" i="83"/>
  <c r="EI53" i="84" s="1"/>
  <c r="EK53" i="83"/>
  <c r="EK53" i="84" s="1"/>
  <c r="EL53" i="83"/>
  <c r="EL53" i="84" s="1"/>
  <c r="EM53" i="83"/>
  <c r="EM53" i="84" s="1"/>
  <c r="EO53" i="83"/>
  <c r="EO53" i="84" s="1"/>
  <c r="EP53" i="83"/>
  <c r="EP53" i="84" s="1"/>
  <c r="EQ53" i="83"/>
  <c r="EQ53" i="84" s="1"/>
  <c r="ES53" i="83"/>
  <c r="ES53" i="84" s="1"/>
  <c r="ET53" i="83"/>
  <c r="ET53" i="84" s="1"/>
  <c r="EU53" i="83"/>
  <c r="EU53" i="84" s="1"/>
  <c r="EW53" i="83"/>
  <c r="EW53" i="84" s="1"/>
  <c r="EX53" i="83"/>
  <c r="EX53" i="84" s="1"/>
  <c r="EY53" i="83"/>
  <c r="EY53" i="84" s="1"/>
  <c r="FA53" i="83"/>
  <c r="FA53" i="84" s="1"/>
  <c r="FB53" i="83"/>
  <c r="FB53" i="84" s="1"/>
  <c r="FC53" i="83"/>
  <c r="FC53" i="84" s="1"/>
  <c r="FE53" i="83"/>
  <c r="FE53" i="84" s="1"/>
  <c r="FF53" i="83"/>
  <c r="FF53" i="84" s="1"/>
  <c r="FG53" i="83"/>
  <c r="FG53" i="84" s="1"/>
  <c r="FI53" i="83"/>
  <c r="FI53" i="84" s="1"/>
  <c r="FJ53" i="83"/>
  <c r="FJ53" i="84" s="1"/>
  <c r="FK53" i="83"/>
  <c r="FK53" i="84" s="1"/>
  <c r="FM53" i="83"/>
  <c r="FM53" i="84" s="1"/>
  <c r="FN53" i="83"/>
  <c r="FN53" i="84" s="1"/>
  <c r="FO53" i="83"/>
  <c r="FO53" i="84" s="1"/>
  <c r="FQ53" i="83"/>
  <c r="FQ53" i="84" s="1"/>
  <c r="FR53" i="83"/>
  <c r="FR53" i="84" s="1"/>
  <c r="FS53" i="83"/>
  <c r="FS53" i="84" s="1"/>
  <c r="FU53" i="83"/>
  <c r="FU53" i="84" s="1"/>
  <c r="FV53" i="83"/>
  <c r="FV53" i="84" s="1"/>
  <c r="FW53" i="83"/>
  <c r="FW53" i="84" s="1"/>
  <c r="FY53" i="83"/>
  <c r="FY53" i="84" s="1"/>
  <c r="FZ53" i="83"/>
  <c r="FZ53" i="84" s="1"/>
  <c r="GA53" i="83"/>
  <c r="GA53" i="84" s="1"/>
  <c r="GC53" i="83"/>
  <c r="GC53" i="84" s="1"/>
  <c r="GD53" i="83"/>
  <c r="GD53" i="84" s="1"/>
  <c r="GE53" i="83"/>
  <c r="GE53" i="84" s="1"/>
  <c r="GG53" i="83"/>
  <c r="GG53" i="84" s="1"/>
  <c r="GH53" i="83"/>
  <c r="GH53" i="84" s="1"/>
  <c r="GI53" i="83"/>
  <c r="GI53" i="84" s="1"/>
  <c r="GK53" i="83"/>
  <c r="GK53" i="84" s="1"/>
  <c r="GL53" i="83"/>
  <c r="GL53" i="84" s="1"/>
  <c r="GM53" i="83"/>
  <c r="GM53" i="84" s="1"/>
  <c r="GO53" i="83"/>
  <c r="GO53" i="84" s="1"/>
  <c r="GP53" i="83"/>
  <c r="GP53" i="84" s="1"/>
  <c r="GQ53" i="83"/>
  <c r="GQ53" i="84" s="1"/>
  <c r="GS53" i="83"/>
  <c r="GS53" i="84" s="1"/>
  <c r="GT53" i="83"/>
  <c r="GT53" i="84" s="1"/>
  <c r="GU53" i="83"/>
  <c r="GU53" i="84" s="1"/>
  <c r="GW53" i="83"/>
  <c r="GW53" i="84" s="1"/>
  <c r="GX53" i="83"/>
  <c r="GX53" i="84" s="1"/>
  <c r="GY53" i="83"/>
  <c r="GY53" i="84" s="1"/>
  <c r="C54" i="84"/>
  <c r="J54" i="83"/>
  <c r="J54" i="84" s="1"/>
  <c r="K54" i="83"/>
  <c r="K54" i="84" s="1"/>
  <c r="C54" i="82"/>
  <c r="B54" i="82"/>
  <c r="M54" i="83"/>
  <c r="M54" i="84" s="1"/>
  <c r="N54" i="83"/>
  <c r="N54" i="84" s="1"/>
  <c r="O54" i="83"/>
  <c r="O54" i="84" s="1"/>
  <c r="Q54" i="83"/>
  <c r="Q54" i="84" s="1"/>
  <c r="R54" i="83"/>
  <c r="R54" i="84" s="1"/>
  <c r="S54" i="83"/>
  <c r="S54" i="84" s="1"/>
  <c r="U54" i="83"/>
  <c r="U54" i="84" s="1"/>
  <c r="V54" i="83"/>
  <c r="V54" i="84" s="1"/>
  <c r="W54" i="83"/>
  <c r="W54" i="84" s="1"/>
  <c r="Y54" i="83"/>
  <c r="Y54" i="84" s="1"/>
  <c r="Z54" i="83"/>
  <c r="Z54" i="84" s="1"/>
  <c r="AA54" i="83"/>
  <c r="AA54" i="84" s="1"/>
  <c r="AC54" i="83"/>
  <c r="AC54" i="84" s="1"/>
  <c r="AD54" i="83"/>
  <c r="AD54" i="84" s="1"/>
  <c r="AE54" i="83"/>
  <c r="AE54" i="84" s="1"/>
  <c r="AG54" i="83"/>
  <c r="AG54" i="84" s="1"/>
  <c r="AH54" i="83"/>
  <c r="AH54" i="84" s="1"/>
  <c r="AI54" i="83"/>
  <c r="AI54" i="84" s="1"/>
  <c r="AK54" i="83"/>
  <c r="AK54" i="84" s="1"/>
  <c r="AL54" i="83"/>
  <c r="AL54" i="84" s="1"/>
  <c r="AM54" i="83"/>
  <c r="AM54" i="84" s="1"/>
  <c r="AO54" i="83"/>
  <c r="AO54" i="84" s="1"/>
  <c r="AP54" i="83"/>
  <c r="AP54" i="84" s="1"/>
  <c r="AQ54" i="83"/>
  <c r="AQ54" i="84" s="1"/>
  <c r="AS54" i="83"/>
  <c r="AS54" i="84" s="1"/>
  <c r="AT54" i="83"/>
  <c r="AT54" i="84" s="1"/>
  <c r="AU54" i="83"/>
  <c r="AU54" i="84" s="1"/>
  <c r="AW54" i="83"/>
  <c r="AW54" i="84" s="1"/>
  <c r="AX54" i="83"/>
  <c r="AX54" i="84" s="1"/>
  <c r="AY54" i="83"/>
  <c r="AY54" i="84" s="1"/>
  <c r="BA54" i="83"/>
  <c r="BA54" i="84" s="1"/>
  <c r="BB54" i="83"/>
  <c r="BB54" i="84" s="1"/>
  <c r="BC54" i="83"/>
  <c r="BC54" i="84" s="1"/>
  <c r="BE54" i="83"/>
  <c r="BE54" i="84" s="1"/>
  <c r="BF54" i="83"/>
  <c r="BF54" i="84" s="1"/>
  <c r="BG54" i="83"/>
  <c r="BG54" i="84" s="1"/>
  <c r="BI54" i="83"/>
  <c r="BI54" i="84" s="1"/>
  <c r="BJ54" i="83"/>
  <c r="BJ54" i="84" s="1"/>
  <c r="BK54" i="83"/>
  <c r="BK54" i="84" s="1"/>
  <c r="BM54" i="83"/>
  <c r="BM54" i="84" s="1"/>
  <c r="BN54" i="83"/>
  <c r="BN54" i="84" s="1"/>
  <c r="BO54" i="83"/>
  <c r="BO54" i="84" s="1"/>
  <c r="BQ54" i="83"/>
  <c r="BQ54" i="84" s="1"/>
  <c r="BR54" i="83"/>
  <c r="BR54" i="84" s="1"/>
  <c r="BS54" i="83"/>
  <c r="BS54" i="84" s="1"/>
  <c r="BU54" i="83"/>
  <c r="BU54" i="84" s="1"/>
  <c r="BV54" i="83"/>
  <c r="BV54" i="84" s="1"/>
  <c r="BW54" i="83"/>
  <c r="BW54" i="84" s="1"/>
  <c r="BY54" i="83"/>
  <c r="BY54" i="84" s="1"/>
  <c r="BZ54" i="83"/>
  <c r="BZ54" i="84" s="1"/>
  <c r="CA54" i="83"/>
  <c r="CA54" i="84" s="1"/>
  <c r="CC54" i="83"/>
  <c r="CC54" i="84" s="1"/>
  <c r="CD54" i="83"/>
  <c r="CD54" i="84" s="1"/>
  <c r="CE54" i="83"/>
  <c r="CE54" i="84" s="1"/>
  <c r="CG54" i="83"/>
  <c r="CG54" i="84" s="1"/>
  <c r="CH54" i="83"/>
  <c r="CH54" i="84" s="1"/>
  <c r="CI54" i="83"/>
  <c r="CI54" i="84" s="1"/>
  <c r="CK54" i="83"/>
  <c r="CK54" i="84" s="1"/>
  <c r="CL54" i="83"/>
  <c r="CL54" i="84" s="1"/>
  <c r="CM54" i="83"/>
  <c r="CM54" i="84" s="1"/>
  <c r="CO54" i="83"/>
  <c r="CO54" i="84" s="1"/>
  <c r="CP54" i="83"/>
  <c r="CP54" i="84" s="1"/>
  <c r="CQ54" i="83"/>
  <c r="CQ54" i="84" s="1"/>
  <c r="CS54" i="83"/>
  <c r="CS54" i="84" s="1"/>
  <c r="CT54" i="83"/>
  <c r="CT54" i="84" s="1"/>
  <c r="CU54" i="83"/>
  <c r="CU54" i="84" s="1"/>
  <c r="CW54" i="83"/>
  <c r="CW54" i="84" s="1"/>
  <c r="CX54" i="83"/>
  <c r="CX54" i="84" s="1"/>
  <c r="CY54" i="83"/>
  <c r="CY54" i="84" s="1"/>
  <c r="DA54" i="83"/>
  <c r="DA54" i="84" s="1"/>
  <c r="DB54" i="83"/>
  <c r="DB54" i="84" s="1"/>
  <c r="DC54" i="83"/>
  <c r="DC54" i="84" s="1"/>
  <c r="DE54" i="83"/>
  <c r="DE54" i="84" s="1"/>
  <c r="DF54" i="83"/>
  <c r="DF54" i="84" s="1"/>
  <c r="DG54" i="83"/>
  <c r="DG54" i="84" s="1"/>
  <c r="DI54" i="83"/>
  <c r="DI54" i="84" s="1"/>
  <c r="DJ54" i="83"/>
  <c r="DJ54" i="84" s="1"/>
  <c r="DK54" i="83"/>
  <c r="DK54" i="84" s="1"/>
  <c r="DM54" i="83"/>
  <c r="DM54" i="84" s="1"/>
  <c r="DN54" i="83"/>
  <c r="DN54" i="84" s="1"/>
  <c r="DO54" i="83"/>
  <c r="DO54" i="84" s="1"/>
  <c r="DQ54" i="83"/>
  <c r="DQ54" i="84" s="1"/>
  <c r="DR54" i="83"/>
  <c r="DR54" i="84" s="1"/>
  <c r="DS54" i="83"/>
  <c r="DS54" i="84" s="1"/>
  <c r="DU54" i="83"/>
  <c r="DU54" i="84" s="1"/>
  <c r="DV54" i="83"/>
  <c r="DV54" i="84" s="1"/>
  <c r="DW54" i="83"/>
  <c r="DW54" i="84" s="1"/>
  <c r="DY54" i="83"/>
  <c r="DY54" i="84" s="1"/>
  <c r="DZ54" i="83"/>
  <c r="DZ54" i="84" s="1"/>
  <c r="EA54" i="83"/>
  <c r="EA54" i="84" s="1"/>
  <c r="EC54" i="83"/>
  <c r="EC54" i="84" s="1"/>
  <c r="ED54" i="83"/>
  <c r="ED54" i="84" s="1"/>
  <c r="EE54" i="83"/>
  <c r="EE54" i="84" s="1"/>
  <c r="EG54" i="83"/>
  <c r="EG54" i="84" s="1"/>
  <c r="EH54" i="83"/>
  <c r="EH54" i="84" s="1"/>
  <c r="EI54" i="83"/>
  <c r="EI54" i="84" s="1"/>
  <c r="EK54" i="83"/>
  <c r="EK54" i="84" s="1"/>
  <c r="EL54" i="83"/>
  <c r="EL54" i="84" s="1"/>
  <c r="EM54" i="83"/>
  <c r="EM54" i="84" s="1"/>
  <c r="EO54" i="83"/>
  <c r="EO54" i="84" s="1"/>
  <c r="EP54" i="83"/>
  <c r="EP54" i="84" s="1"/>
  <c r="EQ54" i="83"/>
  <c r="EQ54" i="84" s="1"/>
  <c r="ES54" i="83"/>
  <c r="ES54" i="84" s="1"/>
  <c r="ET54" i="83"/>
  <c r="ET54" i="84" s="1"/>
  <c r="EU54" i="83"/>
  <c r="EU54" i="84" s="1"/>
  <c r="EW54" i="83"/>
  <c r="EW54" i="84" s="1"/>
  <c r="EX54" i="83"/>
  <c r="EX54" i="84" s="1"/>
  <c r="EY54" i="83"/>
  <c r="EY54" i="84" s="1"/>
  <c r="FA54" i="83"/>
  <c r="FA54" i="84" s="1"/>
  <c r="FB54" i="83"/>
  <c r="FB54" i="84" s="1"/>
  <c r="FC54" i="83"/>
  <c r="FC54" i="84" s="1"/>
  <c r="FE54" i="83"/>
  <c r="FE54" i="84" s="1"/>
  <c r="FF54" i="83"/>
  <c r="FF54" i="84" s="1"/>
  <c r="FG54" i="83"/>
  <c r="FG54" i="84" s="1"/>
  <c r="FI54" i="83"/>
  <c r="FI54" i="84" s="1"/>
  <c r="FJ54" i="83"/>
  <c r="FJ54" i="84" s="1"/>
  <c r="FK54" i="83"/>
  <c r="FK54" i="84" s="1"/>
  <c r="FM54" i="83"/>
  <c r="FM54" i="84" s="1"/>
  <c r="FN54" i="83"/>
  <c r="FN54" i="84" s="1"/>
  <c r="FO54" i="83"/>
  <c r="FO54" i="84" s="1"/>
  <c r="FQ54" i="83"/>
  <c r="FQ54" i="84" s="1"/>
  <c r="FR54" i="83"/>
  <c r="FR54" i="84" s="1"/>
  <c r="FS54" i="83"/>
  <c r="FS54" i="84" s="1"/>
  <c r="FU54" i="83"/>
  <c r="FU54" i="84" s="1"/>
  <c r="FV54" i="83"/>
  <c r="FV54" i="84" s="1"/>
  <c r="FW54" i="83"/>
  <c r="FW54" i="84" s="1"/>
  <c r="FY54" i="83"/>
  <c r="FY54" i="84" s="1"/>
  <c r="FZ54" i="83"/>
  <c r="FZ54" i="84" s="1"/>
  <c r="GA54" i="83"/>
  <c r="GA54" i="84" s="1"/>
  <c r="GC54" i="83"/>
  <c r="GC54" i="84" s="1"/>
  <c r="GD54" i="83"/>
  <c r="GD54" i="84" s="1"/>
  <c r="GE54" i="83"/>
  <c r="GE54" i="84" s="1"/>
  <c r="GG54" i="83"/>
  <c r="GG54" i="84" s="1"/>
  <c r="GH54" i="83"/>
  <c r="GH54" i="84" s="1"/>
  <c r="GI54" i="83"/>
  <c r="GI54" i="84" s="1"/>
  <c r="GK54" i="83"/>
  <c r="GK54" i="84" s="1"/>
  <c r="GL54" i="83"/>
  <c r="GL54" i="84" s="1"/>
  <c r="GM54" i="83"/>
  <c r="GM54" i="84" s="1"/>
  <c r="GO54" i="83"/>
  <c r="GO54" i="84" s="1"/>
  <c r="GP54" i="83"/>
  <c r="GP54" i="84" s="1"/>
  <c r="GQ54" i="83"/>
  <c r="GQ54" i="84" s="1"/>
  <c r="GS54" i="83"/>
  <c r="GS54" i="84" s="1"/>
  <c r="GT54" i="83"/>
  <c r="GT54" i="84" s="1"/>
  <c r="GU54" i="83"/>
  <c r="GU54" i="84" s="1"/>
  <c r="GW54" i="83"/>
  <c r="GW54" i="84" s="1"/>
  <c r="GX54" i="83"/>
  <c r="GX54" i="84" s="1"/>
  <c r="GY54" i="83"/>
  <c r="GY54" i="84" s="1"/>
  <c r="C55" i="84"/>
  <c r="I55" i="83"/>
  <c r="I55" i="84" s="1"/>
  <c r="J55" i="83"/>
  <c r="J55" i="84" s="1"/>
  <c r="K55" i="83"/>
  <c r="K55" i="84" s="1"/>
  <c r="C55" i="82"/>
  <c r="B55" i="82"/>
  <c r="M55" i="83"/>
  <c r="M55" i="84" s="1"/>
  <c r="N55" i="83"/>
  <c r="N55" i="84" s="1"/>
  <c r="O55" i="83"/>
  <c r="O55" i="84" s="1"/>
  <c r="Q55" i="83"/>
  <c r="Q55" i="84" s="1"/>
  <c r="R55" i="83"/>
  <c r="R55" i="84" s="1"/>
  <c r="S55" i="83"/>
  <c r="S55" i="84" s="1"/>
  <c r="U55" i="83"/>
  <c r="U55" i="84" s="1"/>
  <c r="V55" i="83"/>
  <c r="V55" i="84" s="1"/>
  <c r="W55" i="83"/>
  <c r="W55" i="84" s="1"/>
  <c r="Y55" i="83"/>
  <c r="Y55" i="84" s="1"/>
  <c r="AA55" i="83"/>
  <c r="AA55" i="84" s="1"/>
  <c r="AC55" i="83"/>
  <c r="AC55" i="84" s="1"/>
  <c r="AD55" i="83"/>
  <c r="AD55" i="84" s="1"/>
  <c r="AE55" i="83"/>
  <c r="AE55" i="84" s="1"/>
  <c r="AG55" i="83"/>
  <c r="AG55" i="84" s="1"/>
  <c r="AH55" i="83"/>
  <c r="AH55" i="84" s="1"/>
  <c r="AI55" i="83"/>
  <c r="AI55" i="84" s="1"/>
  <c r="AK55" i="83"/>
  <c r="AK55" i="84" s="1"/>
  <c r="AL55" i="83"/>
  <c r="AL55" i="84" s="1"/>
  <c r="AM55" i="83"/>
  <c r="AM55" i="84" s="1"/>
  <c r="AO55" i="83"/>
  <c r="AO55" i="84" s="1"/>
  <c r="AP55" i="83"/>
  <c r="AP55" i="84" s="1"/>
  <c r="AQ55" i="83"/>
  <c r="AQ55" i="84" s="1"/>
  <c r="AS55" i="83"/>
  <c r="AS55" i="84" s="1"/>
  <c r="AT55" i="83"/>
  <c r="AT55" i="84" s="1"/>
  <c r="AU55" i="83"/>
  <c r="AU55" i="84" s="1"/>
  <c r="AW55" i="83"/>
  <c r="AW55" i="84" s="1"/>
  <c r="AX55" i="83"/>
  <c r="AX55" i="84" s="1"/>
  <c r="AY55" i="83"/>
  <c r="AY55" i="84" s="1"/>
  <c r="BA55" i="83"/>
  <c r="BA55" i="84" s="1"/>
  <c r="BB55" i="83"/>
  <c r="BB55" i="84" s="1"/>
  <c r="BC55" i="83"/>
  <c r="BC55" i="84" s="1"/>
  <c r="BE55" i="83"/>
  <c r="BE55" i="84" s="1"/>
  <c r="BF55" i="83"/>
  <c r="BF55" i="84" s="1"/>
  <c r="BG55" i="83"/>
  <c r="BG55" i="84" s="1"/>
  <c r="BI55" i="83"/>
  <c r="BI55" i="84" s="1"/>
  <c r="BJ55" i="83"/>
  <c r="BJ55" i="84" s="1"/>
  <c r="BK55" i="83"/>
  <c r="BK55" i="84" s="1"/>
  <c r="BM55" i="83"/>
  <c r="BM55" i="84" s="1"/>
  <c r="BN55" i="83"/>
  <c r="BN55" i="84" s="1"/>
  <c r="BO55" i="83"/>
  <c r="BO55" i="84" s="1"/>
  <c r="BQ55" i="83"/>
  <c r="BQ55" i="84" s="1"/>
  <c r="BR55" i="83"/>
  <c r="BR55" i="84" s="1"/>
  <c r="BS55" i="83"/>
  <c r="BS55" i="84" s="1"/>
  <c r="BU55" i="83"/>
  <c r="BU55" i="84" s="1"/>
  <c r="BV55" i="83"/>
  <c r="BV55" i="84" s="1"/>
  <c r="BW55" i="83"/>
  <c r="BW55" i="84" s="1"/>
  <c r="BY55" i="83"/>
  <c r="BY55" i="84" s="1"/>
  <c r="BZ55" i="83"/>
  <c r="BZ55" i="84" s="1"/>
  <c r="CA55" i="83"/>
  <c r="CA55" i="84" s="1"/>
  <c r="CC55" i="83"/>
  <c r="CC55" i="84" s="1"/>
  <c r="CD55" i="83"/>
  <c r="CD55" i="84" s="1"/>
  <c r="CE55" i="83"/>
  <c r="CE55" i="84" s="1"/>
  <c r="CG55" i="83"/>
  <c r="CG55" i="84" s="1"/>
  <c r="CH55" i="83"/>
  <c r="CH55" i="84" s="1"/>
  <c r="CI55" i="83"/>
  <c r="CI55" i="84" s="1"/>
  <c r="CK55" i="83"/>
  <c r="CK55" i="84" s="1"/>
  <c r="CL55" i="83"/>
  <c r="CL55" i="84" s="1"/>
  <c r="CM55" i="83"/>
  <c r="CM55" i="84" s="1"/>
  <c r="CO55" i="83"/>
  <c r="CO55" i="84" s="1"/>
  <c r="CP55" i="83"/>
  <c r="CP55" i="84" s="1"/>
  <c r="CQ55" i="83"/>
  <c r="CQ55" i="84" s="1"/>
  <c r="CS55" i="83"/>
  <c r="CS55" i="84" s="1"/>
  <c r="CT55" i="83"/>
  <c r="CT55" i="84" s="1"/>
  <c r="CU55" i="83"/>
  <c r="CU55" i="84" s="1"/>
  <c r="CW55" i="83"/>
  <c r="CW55" i="84" s="1"/>
  <c r="CX55" i="83"/>
  <c r="CX55" i="84" s="1"/>
  <c r="CY55" i="83"/>
  <c r="CY55" i="84" s="1"/>
  <c r="DA55" i="83"/>
  <c r="DA55" i="84" s="1"/>
  <c r="DB55" i="83"/>
  <c r="DB55" i="84" s="1"/>
  <c r="DC55" i="83"/>
  <c r="DC55" i="84" s="1"/>
  <c r="DE55" i="83"/>
  <c r="DE55" i="84" s="1"/>
  <c r="DF55" i="83"/>
  <c r="DF55" i="84" s="1"/>
  <c r="DG55" i="83"/>
  <c r="DG55" i="84" s="1"/>
  <c r="DI55" i="83"/>
  <c r="DI55" i="84" s="1"/>
  <c r="DJ55" i="83"/>
  <c r="DJ55" i="84" s="1"/>
  <c r="DK55" i="83"/>
  <c r="DK55" i="84" s="1"/>
  <c r="DM55" i="83"/>
  <c r="DM55" i="84" s="1"/>
  <c r="DN55" i="83"/>
  <c r="DN55" i="84" s="1"/>
  <c r="DO55" i="83"/>
  <c r="DO55" i="84" s="1"/>
  <c r="DQ55" i="83"/>
  <c r="DQ55" i="84" s="1"/>
  <c r="DR55" i="83"/>
  <c r="DR55" i="84" s="1"/>
  <c r="DS55" i="83"/>
  <c r="DS55" i="84" s="1"/>
  <c r="DU55" i="83"/>
  <c r="DU55" i="84" s="1"/>
  <c r="DV55" i="83"/>
  <c r="DV55" i="84" s="1"/>
  <c r="DW55" i="83"/>
  <c r="DW55" i="84" s="1"/>
  <c r="DY55" i="83"/>
  <c r="DY55" i="84" s="1"/>
  <c r="DZ55" i="83"/>
  <c r="DZ55" i="84" s="1"/>
  <c r="EA55" i="83"/>
  <c r="EA55" i="84" s="1"/>
  <c r="EC55" i="83"/>
  <c r="EC55" i="84" s="1"/>
  <c r="ED55" i="83"/>
  <c r="ED55" i="84" s="1"/>
  <c r="EE55" i="83"/>
  <c r="EE55" i="84" s="1"/>
  <c r="EG55" i="83"/>
  <c r="EG55" i="84" s="1"/>
  <c r="EH55" i="83"/>
  <c r="EH55" i="84" s="1"/>
  <c r="EI55" i="83"/>
  <c r="EI55" i="84" s="1"/>
  <c r="EK55" i="83"/>
  <c r="EK55" i="84" s="1"/>
  <c r="EL55" i="83"/>
  <c r="EL55" i="84" s="1"/>
  <c r="EM55" i="83"/>
  <c r="EM55" i="84" s="1"/>
  <c r="EO55" i="83"/>
  <c r="EO55" i="84" s="1"/>
  <c r="EP55" i="83"/>
  <c r="EP55" i="84" s="1"/>
  <c r="EQ55" i="83"/>
  <c r="EQ55" i="84" s="1"/>
  <c r="ES55" i="83"/>
  <c r="ES55" i="84" s="1"/>
  <c r="ET55" i="83"/>
  <c r="ET55" i="84" s="1"/>
  <c r="EU55" i="83"/>
  <c r="EU55" i="84" s="1"/>
  <c r="EW55" i="83"/>
  <c r="EW55" i="84" s="1"/>
  <c r="EX55" i="83"/>
  <c r="EX55" i="84" s="1"/>
  <c r="EY55" i="83"/>
  <c r="EY55" i="84" s="1"/>
  <c r="FA55" i="83"/>
  <c r="FA55" i="84" s="1"/>
  <c r="FB55" i="83"/>
  <c r="FB55" i="84" s="1"/>
  <c r="FC55" i="83"/>
  <c r="FC55" i="84" s="1"/>
  <c r="FE55" i="83"/>
  <c r="FE55" i="84" s="1"/>
  <c r="FF55" i="83"/>
  <c r="FF55" i="84" s="1"/>
  <c r="FG55" i="83"/>
  <c r="FG55" i="84" s="1"/>
  <c r="FI55" i="83"/>
  <c r="FI55" i="84" s="1"/>
  <c r="FJ55" i="83"/>
  <c r="FJ55" i="84" s="1"/>
  <c r="FK55" i="83"/>
  <c r="FK55" i="84" s="1"/>
  <c r="FM55" i="83"/>
  <c r="FM55" i="84" s="1"/>
  <c r="FN55" i="83"/>
  <c r="FN55" i="84" s="1"/>
  <c r="FO55" i="83"/>
  <c r="FO55" i="84" s="1"/>
  <c r="FQ55" i="83"/>
  <c r="FQ55" i="84" s="1"/>
  <c r="FR55" i="83"/>
  <c r="FR55" i="84" s="1"/>
  <c r="FS55" i="83"/>
  <c r="FS55" i="84" s="1"/>
  <c r="FU55" i="83"/>
  <c r="FU55" i="84" s="1"/>
  <c r="FV55" i="83"/>
  <c r="FV55" i="84" s="1"/>
  <c r="FW55" i="83"/>
  <c r="FW55" i="84" s="1"/>
  <c r="FY55" i="83"/>
  <c r="FY55" i="84" s="1"/>
  <c r="FZ55" i="83"/>
  <c r="FZ55" i="84" s="1"/>
  <c r="GA55" i="83"/>
  <c r="GA55" i="84" s="1"/>
  <c r="GC55" i="83"/>
  <c r="GC55" i="84" s="1"/>
  <c r="GD55" i="83"/>
  <c r="GD55" i="84" s="1"/>
  <c r="GE55" i="83"/>
  <c r="GE55" i="84" s="1"/>
  <c r="GG55" i="83"/>
  <c r="GG55" i="84" s="1"/>
  <c r="GH55" i="83"/>
  <c r="GH55" i="84" s="1"/>
  <c r="GI55" i="83"/>
  <c r="GI55" i="84" s="1"/>
  <c r="GK55" i="83"/>
  <c r="GK55" i="84" s="1"/>
  <c r="GL55" i="83"/>
  <c r="GL55" i="84" s="1"/>
  <c r="GM55" i="83"/>
  <c r="GM55" i="84" s="1"/>
  <c r="GO55" i="83"/>
  <c r="GO55" i="84" s="1"/>
  <c r="GP55" i="83"/>
  <c r="GP55" i="84" s="1"/>
  <c r="GQ55" i="83"/>
  <c r="GQ55" i="84" s="1"/>
  <c r="GS55" i="83"/>
  <c r="GS55" i="84" s="1"/>
  <c r="GT55" i="83"/>
  <c r="GT55" i="84" s="1"/>
  <c r="GU55" i="83"/>
  <c r="GU55" i="84" s="1"/>
  <c r="GW55" i="83"/>
  <c r="GW55" i="84" s="1"/>
  <c r="GX55" i="83"/>
  <c r="GX55" i="84" s="1"/>
  <c r="GY55" i="83"/>
  <c r="GY55" i="84" s="1"/>
  <c r="C56" i="84"/>
  <c r="I56" i="83"/>
  <c r="I56" i="84" s="1"/>
  <c r="J56" i="83"/>
  <c r="J56" i="84" s="1"/>
  <c r="K56" i="83"/>
  <c r="K56" i="84" s="1"/>
  <c r="C56" i="82"/>
  <c r="B56" i="82"/>
  <c r="M56" i="83"/>
  <c r="M56" i="84" s="1"/>
  <c r="N56" i="83"/>
  <c r="N56" i="84" s="1"/>
  <c r="O56" i="83"/>
  <c r="O56" i="84" s="1"/>
  <c r="Q56" i="83"/>
  <c r="Q56" i="84" s="1"/>
  <c r="R56" i="83"/>
  <c r="R56" i="84" s="1"/>
  <c r="S56" i="83"/>
  <c r="S56" i="84" s="1"/>
  <c r="U56" i="83"/>
  <c r="U56" i="84" s="1"/>
  <c r="V56" i="83"/>
  <c r="V56" i="84" s="1"/>
  <c r="W56" i="83"/>
  <c r="W56" i="84" s="1"/>
  <c r="Y56" i="83"/>
  <c r="Y56" i="84" s="1"/>
  <c r="Z56" i="83"/>
  <c r="Z56" i="84" s="1"/>
  <c r="AA56" i="83"/>
  <c r="AA56" i="84" s="1"/>
  <c r="AC56" i="83"/>
  <c r="AC56" i="84" s="1"/>
  <c r="AD56" i="83"/>
  <c r="AD56" i="84" s="1"/>
  <c r="AE56" i="83"/>
  <c r="AE56" i="84" s="1"/>
  <c r="AG56" i="83"/>
  <c r="AG56" i="84" s="1"/>
  <c r="AH56" i="83"/>
  <c r="AH56" i="84" s="1"/>
  <c r="AI56" i="83"/>
  <c r="AI56" i="84" s="1"/>
  <c r="AK56" i="83"/>
  <c r="AK56" i="84" s="1"/>
  <c r="AL56" i="83"/>
  <c r="AL56" i="84" s="1"/>
  <c r="AM56" i="83"/>
  <c r="AM56" i="84" s="1"/>
  <c r="AO56" i="83"/>
  <c r="AO56" i="84" s="1"/>
  <c r="AP56" i="83"/>
  <c r="AP56" i="84" s="1"/>
  <c r="AQ56" i="83"/>
  <c r="AQ56" i="84" s="1"/>
  <c r="AS56" i="83"/>
  <c r="AS56" i="84" s="1"/>
  <c r="AT56" i="83"/>
  <c r="AT56" i="84" s="1"/>
  <c r="AU56" i="83"/>
  <c r="AU56" i="84" s="1"/>
  <c r="AW56" i="83"/>
  <c r="AW56" i="84" s="1"/>
  <c r="AX56" i="83"/>
  <c r="AX56" i="84" s="1"/>
  <c r="AY56" i="83"/>
  <c r="AY56" i="84" s="1"/>
  <c r="BA56" i="83"/>
  <c r="BA56" i="84" s="1"/>
  <c r="BB56" i="83"/>
  <c r="BB56" i="84" s="1"/>
  <c r="BC56" i="83"/>
  <c r="BC56" i="84" s="1"/>
  <c r="BE56" i="83"/>
  <c r="BE56" i="84" s="1"/>
  <c r="BF56" i="83"/>
  <c r="BF56" i="84" s="1"/>
  <c r="BG56" i="83"/>
  <c r="BG56" i="84" s="1"/>
  <c r="BI56" i="83"/>
  <c r="BI56" i="84" s="1"/>
  <c r="BJ56" i="83"/>
  <c r="BJ56" i="84" s="1"/>
  <c r="BK56" i="83"/>
  <c r="BK56" i="84" s="1"/>
  <c r="BM56" i="83"/>
  <c r="BM56" i="84" s="1"/>
  <c r="BN56" i="83"/>
  <c r="BN56" i="84" s="1"/>
  <c r="BO56" i="83"/>
  <c r="BO56" i="84" s="1"/>
  <c r="BQ56" i="83"/>
  <c r="BQ56" i="84" s="1"/>
  <c r="BR56" i="83"/>
  <c r="BR56" i="84" s="1"/>
  <c r="BS56" i="83"/>
  <c r="BS56" i="84" s="1"/>
  <c r="BU56" i="83"/>
  <c r="BU56" i="84" s="1"/>
  <c r="BV56" i="83"/>
  <c r="BV56" i="84" s="1"/>
  <c r="BW56" i="83"/>
  <c r="BW56" i="84" s="1"/>
  <c r="BY56" i="83"/>
  <c r="BY56" i="84" s="1"/>
  <c r="BZ56" i="83"/>
  <c r="BZ56" i="84" s="1"/>
  <c r="CA56" i="83"/>
  <c r="CA56" i="84" s="1"/>
  <c r="CC56" i="83"/>
  <c r="CC56" i="84" s="1"/>
  <c r="CD56" i="83"/>
  <c r="CD56" i="84" s="1"/>
  <c r="CE56" i="83"/>
  <c r="CE56" i="84" s="1"/>
  <c r="CG56" i="83"/>
  <c r="CG56" i="84" s="1"/>
  <c r="CH56" i="83"/>
  <c r="CH56" i="84" s="1"/>
  <c r="CI56" i="83"/>
  <c r="CI56" i="84" s="1"/>
  <c r="CK56" i="83"/>
  <c r="CK56" i="84" s="1"/>
  <c r="CL56" i="83"/>
  <c r="CL56" i="84" s="1"/>
  <c r="CM56" i="83"/>
  <c r="CM56" i="84" s="1"/>
  <c r="CO56" i="83"/>
  <c r="CO56" i="84" s="1"/>
  <c r="CP56" i="83"/>
  <c r="CP56" i="84" s="1"/>
  <c r="CQ56" i="83"/>
  <c r="CQ56" i="84" s="1"/>
  <c r="CS56" i="83"/>
  <c r="CS56" i="84" s="1"/>
  <c r="CT56" i="83"/>
  <c r="CT56" i="84" s="1"/>
  <c r="CU56" i="83"/>
  <c r="CU56" i="84" s="1"/>
  <c r="CW56" i="83"/>
  <c r="CW56" i="84" s="1"/>
  <c r="CX56" i="83"/>
  <c r="CX56" i="84" s="1"/>
  <c r="CY56" i="83"/>
  <c r="CY56" i="84" s="1"/>
  <c r="DA56" i="83"/>
  <c r="DA56" i="84" s="1"/>
  <c r="DB56" i="83"/>
  <c r="DB56" i="84" s="1"/>
  <c r="DC56" i="83"/>
  <c r="DC56" i="84" s="1"/>
  <c r="DE56" i="83"/>
  <c r="DE56" i="84" s="1"/>
  <c r="DF56" i="83"/>
  <c r="DF56" i="84" s="1"/>
  <c r="DG56" i="83"/>
  <c r="DG56" i="84" s="1"/>
  <c r="DI56" i="83"/>
  <c r="DI56" i="84" s="1"/>
  <c r="DJ56" i="83"/>
  <c r="DJ56" i="84" s="1"/>
  <c r="DK56" i="83"/>
  <c r="DK56" i="84" s="1"/>
  <c r="DM56" i="83"/>
  <c r="DM56" i="84" s="1"/>
  <c r="DN56" i="83"/>
  <c r="DN56" i="84" s="1"/>
  <c r="DO56" i="83"/>
  <c r="DO56" i="84" s="1"/>
  <c r="DQ56" i="83"/>
  <c r="DQ56" i="84" s="1"/>
  <c r="DR56" i="83"/>
  <c r="DR56" i="84" s="1"/>
  <c r="DS56" i="83"/>
  <c r="DS56" i="84" s="1"/>
  <c r="DU56" i="83"/>
  <c r="DU56" i="84" s="1"/>
  <c r="DV56" i="83"/>
  <c r="DV56" i="84" s="1"/>
  <c r="DW56" i="83"/>
  <c r="DW56" i="84" s="1"/>
  <c r="DY56" i="83"/>
  <c r="DY56" i="84" s="1"/>
  <c r="DZ56" i="83"/>
  <c r="DZ56" i="84" s="1"/>
  <c r="EA56" i="83"/>
  <c r="EA56" i="84" s="1"/>
  <c r="EC56" i="83"/>
  <c r="EC56" i="84" s="1"/>
  <c r="ED56" i="83"/>
  <c r="ED56" i="84" s="1"/>
  <c r="EE56" i="83"/>
  <c r="EE56" i="84" s="1"/>
  <c r="EG56" i="83"/>
  <c r="EG56" i="84" s="1"/>
  <c r="EH56" i="83"/>
  <c r="EH56" i="84" s="1"/>
  <c r="EI56" i="83"/>
  <c r="EI56" i="84" s="1"/>
  <c r="EK56" i="83"/>
  <c r="EK56" i="84" s="1"/>
  <c r="EL56" i="83"/>
  <c r="EL56" i="84" s="1"/>
  <c r="EM56" i="83"/>
  <c r="EM56" i="84" s="1"/>
  <c r="EO56" i="83"/>
  <c r="EO56" i="84" s="1"/>
  <c r="EP56" i="83"/>
  <c r="EP56" i="84" s="1"/>
  <c r="EQ56" i="83"/>
  <c r="EQ56" i="84" s="1"/>
  <c r="ES56" i="83"/>
  <c r="ES56" i="84" s="1"/>
  <c r="ET56" i="83"/>
  <c r="ET56" i="84" s="1"/>
  <c r="EU56" i="83"/>
  <c r="EU56" i="84" s="1"/>
  <c r="EW56" i="83"/>
  <c r="EW56" i="84" s="1"/>
  <c r="EX56" i="83"/>
  <c r="EX56" i="84" s="1"/>
  <c r="EY56" i="83"/>
  <c r="EY56" i="84" s="1"/>
  <c r="FB56" i="83"/>
  <c r="FB56" i="84" s="1"/>
  <c r="FC56" i="83"/>
  <c r="FC56" i="84" s="1"/>
  <c r="FE56" i="83"/>
  <c r="FE56" i="84" s="1"/>
  <c r="FF56" i="83"/>
  <c r="FF56" i="84" s="1"/>
  <c r="FG56" i="83"/>
  <c r="FG56" i="84" s="1"/>
  <c r="FI56" i="83"/>
  <c r="FI56" i="84" s="1"/>
  <c r="FJ56" i="83"/>
  <c r="FJ56" i="84" s="1"/>
  <c r="FK56" i="83"/>
  <c r="FK56" i="84" s="1"/>
  <c r="FM56" i="83"/>
  <c r="FM56" i="84" s="1"/>
  <c r="FN56" i="83"/>
  <c r="FN56" i="84" s="1"/>
  <c r="FO56" i="83"/>
  <c r="FO56" i="84" s="1"/>
  <c r="FQ56" i="83"/>
  <c r="FQ56" i="84" s="1"/>
  <c r="FR56" i="83"/>
  <c r="FR56" i="84" s="1"/>
  <c r="FS56" i="83"/>
  <c r="FS56" i="84" s="1"/>
  <c r="FU56" i="83"/>
  <c r="FU56" i="84" s="1"/>
  <c r="FV56" i="83"/>
  <c r="FV56" i="84" s="1"/>
  <c r="FW56" i="83"/>
  <c r="FW56" i="84" s="1"/>
  <c r="FY56" i="83"/>
  <c r="FY56" i="84" s="1"/>
  <c r="FZ56" i="83"/>
  <c r="FZ56" i="84" s="1"/>
  <c r="GA56" i="83"/>
  <c r="GA56" i="84" s="1"/>
  <c r="GC56" i="83"/>
  <c r="GC56" i="84" s="1"/>
  <c r="GD56" i="83"/>
  <c r="GD56" i="84" s="1"/>
  <c r="GE56" i="83"/>
  <c r="GE56" i="84" s="1"/>
  <c r="GG56" i="83"/>
  <c r="GG56" i="84" s="1"/>
  <c r="GH56" i="83"/>
  <c r="GH56" i="84" s="1"/>
  <c r="GI56" i="83"/>
  <c r="GI56" i="84" s="1"/>
  <c r="GK56" i="83"/>
  <c r="GK56" i="84" s="1"/>
  <c r="GL56" i="83"/>
  <c r="GL56" i="84" s="1"/>
  <c r="GM56" i="83"/>
  <c r="GM56" i="84" s="1"/>
  <c r="GO56" i="83"/>
  <c r="GO56" i="84" s="1"/>
  <c r="GP56" i="83"/>
  <c r="GP56" i="84" s="1"/>
  <c r="GQ56" i="83"/>
  <c r="GQ56" i="84" s="1"/>
  <c r="GS56" i="83"/>
  <c r="GS56" i="84" s="1"/>
  <c r="GT56" i="83"/>
  <c r="GT56" i="84" s="1"/>
  <c r="GU56" i="83"/>
  <c r="GU56" i="84" s="1"/>
  <c r="GW56" i="83"/>
  <c r="GW56" i="84" s="1"/>
  <c r="GX56" i="83"/>
  <c r="GX56" i="84" s="1"/>
  <c r="GY56" i="83"/>
  <c r="GY56" i="84" s="1"/>
  <c r="C57" i="84"/>
  <c r="I57" i="83"/>
  <c r="I57" i="84" s="1"/>
  <c r="J57" i="83"/>
  <c r="J57" i="84" s="1"/>
  <c r="K57" i="83"/>
  <c r="K57" i="84" s="1"/>
  <c r="C57" i="82"/>
  <c r="B57" i="82"/>
  <c r="M57" i="83"/>
  <c r="M57" i="84" s="1"/>
  <c r="N57" i="83"/>
  <c r="N57" i="84" s="1"/>
  <c r="O57" i="83"/>
  <c r="O57" i="84" s="1"/>
  <c r="Q57" i="83"/>
  <c r="Q57" i="84" s="1"/>
  <c r="S57" i="83"/>
  <c r="S57" i="84" s="1"/>
  <c r="U57" i="83"/>
  <c r="U57" i="84" s="1"/>
  <c r="V57" i="83"/>
  <c r="V57" i="84" s="1"/>
  <c r="W57" i="83"/>
  <c r="W57" i="84" s="1"/>
  <c r="Y57" i="83"/>
  <c r="Y57" i="84" s="1"/>
  <c r="Z57" i="83"/>
  <c r="Z57" i="84" s="1"/>
  <c r="AA57" i="83"/>
  <c r="AA57" i="84" s="1"/>
  <c r="AC57" i="83"/>
  <c r="AC57" i="84" s="1"/>
  <c r="AD57" i="83"/>
  <c r="AD57" i="84" s="1"/>
  <c r="AE57" i="83"/>
  <c r="AE57" i="84" s="1"/>
  <c r="AG57" i="83"/>
  <c r="AG57" i="84" s="1"/>
  <c r="AI57" i="83"/>
  <c r="AI57" i="84" s="1"/>
  <c r="AK57" i="83"/>
  <c r="AK57" i="84" s="1"/>
  <c r="AL57" i="83"/>
  <c r="AL57" i="84" s="1"/>
  <c r="AM57" i="83"/>
  <c r="AM57" i="84" s="1"/>
  <c r="AO57" i="83"/>
  <c r="AO57" i="84" s="1"/>
  <c r="AP57" i="83"/>
  <c r="AP57" i="84" s="1"/>
  <c r="AQ57" i="83"/>
  <c r="AQ57" i="84" s="1"/>
  <c r="AS57" i="83"/>
  <c r="AS57" i="84" s="1"/>
  <c r="AT57" i="83"/>
  <c r="AT57" i="84" s="1"/>
  <c r="AU57" i="83"/>
  <c r="AU57" i="84" s="1"/>
  <c r="AW57" i="83"/>
  <c r="AW57" i="84" s="1"/>
  <c r="AX57" i="83"/>
  <c r="AX57" i="84" s="1"/>
  <c r="AY57" i="83"/>
  <c r="AY57" i="84" s="1"/>
  <c r="BA57" i="83"/>
  <c r="BA57" i="84" s="1"/>
  <c r="BB57" i="83"/>
  <c r="BB57" i="84" s="1"/>
  <c r="BC57" i="83"/>
  <c r="BC57" i="84" s="1"/>
  <c r="BE57" i="83"/>
  <c r="BE57" i="84" s="1"/>
  <c r="BF57" i="83"/>
  <c r="BF57" i="84" s="1"/>
  <c r="BG57" i="83"/>
  <c r="BG57" i="84" s="1"/>
  <c r="BI57" i="83"/>
  <c r="BI57" i="84" s="1"/>
  <c r="BJ57" i="83"/>
  <c r="BJ57" i="84" s="1"/>
  <c r="BK57" i="83"/>
  <c r="BK57" i="84" s="1"/>
  <c r="BM57" i="83"/>
  <c r="BM57" i="84" s="1"/>
  <c r="BN57" i="83"/>
  <c r="BN57" i="84" s="1"/>
  <c r="BO57" i="83"/>
  <c r="BO57" i="84" s="1"/>
  <c r="BQ57" i="83"/>
  <c r="BQ57" i="84" s="1"/>
  <c r="BR57" i="83"/>
  <c r="BR57" i="84" s="1"/>
  <c r="BS57" i="83"/>
  <c r="BS57" i="84" s="1"/>
  <c r="BU57" i="83"/>
  <c r="BU57" i="84" s="1"/>
  <c r="BV57" i="83"/>
  <c r="BV57" i="84" s="1"/>
  <c r="BW57" i="83"/>
  <c r="BW57" i="84" s="1"/>
  <c r="BY57" i="83"/>
  <c r="BY57" i="84" s="1"/>
  <c r="BZ57" i="83"/>
  <c r="BZ57" i="84" s="1"/>
  <c r="CA57" i="83"/>
  <c r="CA57" i="84" s="1"/>
  <c r="CC57" i="83"/>
  <c r="CC57" i="84" s="1"/>
  <c r="CD57" i="83"/>
  <c r="CD57" i="84" s="1"/>
  <c r="CE57" i="83"/>
  <c r="CE57" i="84" s="1"/>
  <c r="CG57" i="83"/>
  <c r="CG57" i="84" s="1"/>
  <c r="CH57" i="83"/>
  <c r="CH57" i="84" s="1"/>
  <c r="CI57" i="83"/>
  <c r="CI57" i="84" s="1"/>
  <c r="CK57" i="83"/>
  <c r="CK57" i="84" s="1"/>
  <c r="CL57" i="83"/>
  <c r="CL57" i="84" s="1"/>
  <c r="CM57" i="83"/>
  <c r="CM57" i="84" s="1"/>
  <c r="CO57" i="83"/>
  <c r="CO57" i="84" s="1"/>
  <c r="CP57" i="83"/>
  <c r="CP57" i="84" s="1"/>
  <c r="CQ57" i="83"/>
  <c r="CQ57" i="84" s="1"/>
  <c r="CS57" i="83"/>
  <c r="CS57" i="84" s="1"/>
  <c r="CT57" i="83"/>
  <c r="CT57" i="84" s="1"/>
  <c r="CU57" i="83"/>
  <c r="CU57" i="84" s="1"/>
  <c r="CW57" i="83"/>
  <c r="CW57" i="84" s="1"/>
  <c r="CX57" i="83"/>
  <c r="CX57" i="84" s="1"/>
  <c r="CY57" i="83"/>
  <c r="CY57" i="84" s="1"/>
  <c r="DA57" i="83"/>
  <c r="DA57" i="84" s="1"/>
  <c r="DB57" i="83"/>
  <c r="DB57" i="84" s="1"/>
  <c r="DC57" i="83"/>
  <c r="DC57" i="84" s="1"/>
  <c r="DE57" i="83"/>
  <c r="DE57" i="84" s="1"/>
  <c r="DF57" i="83"/>
  <c r="DF57" i="84" s="1"/>
  <c r="DG57" i="83"/>
  <c r="DG57" i="84" s="1"/>
  <c r="DI57" i="83"/>
  <c r="DI57" i="84" s="1"/>
  <c r="DJ57" i="83"/>
  <c r="DJ57" i="84" s="1"/>
  <c r="DK57" i="83"/>
  <c r="DK57" i="84" s="1"/>
  <c r="DM57" i="83"/>
  <c r="DM57" i="84" s="1"/>
  <c r="DN57" i="83"/>
  <c r="DN57" i="84" s="1"/>
  <c r="DO57" i="83"/>
  <c r="DO57" i="84" s="1"/>
  <c r="DQ57" i="83"/>
  <c r="DQ57" i="84" s="1"/>
  <c r="DR57" i="83"/>
  <c r="DR57" i="84" s="1"/>
  <c r="DS57" i="83"/>
  <c r="DS57" i="84" s="1"/>
  <c r="DU57" i="83"/>
  <c r="DU57" i="84" s="1"/>
  <c r="DV57" i="83"/>
  <c r="DV57" i="84" s="1"/>
  <c r="DW57" i="83"/>
  <c r="DW57" i="84" s="1"/>
  <c r="DY57" i="83"/>
  <c r="DY57" i="84" s="1"/>
  <c r="DZ57" i="83"/>
  <c r="DZ57" i="84" s="1"/>
  <c r="EA57" i="83"/>
  <c r="EA57" i="84" s="1"/>
  <c r="EC57" i="83"/>
  <c r="EC57" i="84" s="1"/>
  <c r="ED57" i="83"/>
  <c r="ED57" i="84" s="1"/>
  <c r="EE57" i="83"/>
  <c r="EE57" i="84" s="1"/>
  <c r="EG57" i="83"/>
  <c r="EG57" i="84" s="1"/>
  <c r="EH57" i="83"/>
  <c r="EH57" i="84" s="1"/>
  <c r="EI57" i="83"/>
  <c r="EI57" i="84" s="1"/>
  <c r="EK57" i="83"/>
  <c r="EK57" i="84" s="1"/>
  <c r="EL57" i="83"/>
  <c r="EL57" i="84" s="1"/>
  <c r="EM57" i="83"/>
  <c r="EM57" i="84" s="1"/>
  <c r="EO57" i="83"/>
  <c r="EO57" i="84" s="1"/>
  <c r="EP57" i="83"/>
  <c r="EP57" i="84" s="1"/>
  <c r="EQ57" i="83"/>
  <c r="EQ57" i="84" s="1"/>
  <c r="ES57" i="83"/>
  <c r="ES57" i="84" s="1"/>
  <c r="ET57" i="83"/>
  <c r="ET57" i="84" s="1"/>
  <c r="EU57" i="83"/>
  <c r="EU57" i="84" s="1"/>
  <c r="EW57" i="83"/>
  <c r="EW57" i="84" s="1"/>
  <c r="EX57" i="83"/>
  <c r="EX57" i="84" s="1"/>
  <c r="EY57" i="83"/>
  <c r="EY57" i="84" s="1"/>
  <c r="FA57" i="83"/>
  <c r="FA57" i="84" s="1"/>
  <c r="FB57" i="83"/>
  <c r="FB57" i="84" s="1"/>
  <c r="FC57" i="83"/>
  <c r="FC57" i="84" s="1"/>
  <c r="FE57" i="83"/>
  <c r="FE57" i="84" s="1"/>
  <c r="FF57" i="83"/>
  <c r="FF57" i="84" s="1"/>
  <c r="FG57" i="83"/>
  <c r="FG57" i="84" s="1"/>
  <c r="FI57" i="83"/>
  <c r="FI57" i="84" s="1"/>
  <c r="FJ57" i="83"/>
  <c r="FJ57" i="84" s="1"/>
  <c r="FK57" i="83"/>
  <c r="FK57" i="84" s="1"/>
  <c r="FM57" i="83"/>
  <c r="FM57" i="84" s="1"/>
  <c r="FN57" i="83"/>
  <c r="FN57" i="84" s="1"/>
  <c r="FO57" i="83"/>
  <c r="FO57" i="84" s="1"/>
  <c r="FQ57" i="83"/>
  <c r="FQ57" i="84" s="1"/>
  <c r="FR57" i="83"/>
  <c r="FR57" i="84" s="1"/>
  <c r="FS57" i="83"/>
  <c r="FS57" i="84" s="1"/>
  <c r="FU57" i="83"/>
  <c r="FU57" i="84" s="1"/>
  <c r="FV57" i="83"/>
  <c r="FV57" i="84" s="1"/>
  <c r="FW57" i="83"/>
  <c r="FW57" i="84" s="1"/>
  <c r="FY57" i="83"/>
  <c r="FY57" i="84" s="1"/>
  <c r="FZ57" i="83"/>
  <c r="FZ57" i="84" s="1"/>
  <c r="GA57" i="83"/>
  <c r="GA57" i="84" s="1"/>
  <c r="GC57" i="83"/>
  <c r="GC57" i="84" s="1"/>
  <c r="GD57" i="83"/>
  <c r="GD57" i="84" s="1"/>
  <c r="GE57" i="83"/>
  <c r="GE57" i="84" s="1"/>
  <c r="GG57" i="83"/>
  <c r="GG57" i="84" s="1"/>
  <c r="GH57" i="83"/>
  <c r="GH57" i="84" s="1"/>
  <c r="GI57" i="83"/>
  <c r="GI57" i="84" s="1"/>
  <c r="GK57" i="83"/>
  <c r="GK57" i="84" s="1"/>
  <c r="GL57" i="83"/>
  <c r="GL57" i="84" s="1"/>
  <c r="GM57" i="83"/>
  <c r="GM57" i="84" s="1"/>
  <c r="GO57" i="83"/>
  <c r="GO57" i="84" s="1"/>
  <c r="GP57" i="83"/>
  <c r="GP57" i="84" s="1"/>
  <c r="GQ57" i="83"/>
  <c r="GQ57" i="84" s="1"/>
  <c r="GS57" i="83"/>
  <c r="GS57" i="84" s="1"/>
  <c r="GT57" i="83"/>
  <c r="GT57" i="84" s="1"/>
  <c r="GU57" i="83"/>
  <c r="GU57" i="84" s="1"/>
  <c r="GW57" i="83"/>
  <c r="GW57" i="84" s="1"/>
  <c r="GX57" i="83"/>
  <c r="GX57" i="84" s="1"/>
  <c r="GY57" i="83"/>
  <c r="GY57" i="84" s="1"/>
  <c r="C58" i="84"/>
  <c r="J58" i="83"/>
  <c r="J58" i="84" s="1"/>
  <c r="K58" i="83"/>
  <c r="K58" i="84" s="1"/>
  <c r="C58" i="82"/>
  <c r="B58" i="82"/>
  <c r="M58" i="83"/>
  <c r="M58" i="84" s="1"/>
  <c r="N58" i="83"/>
  <c r="N58" i="84" s="1"/>
  <c r="O58" i="83"/>
  <c r="O58" i="84" s="1"/>
  <c r="Q58" i="83"/>
  <c r="Q58" i="84" s="1"/>
  <c r="R58" i="83"/>
  <c r="R58" i="84" s="1"/>
  <c r="S58" i="83"/>
  <c r="S58" i="84" s="1"/>
  <c r="U58" i="83"/>
  <c r="U58" i="84" s="1"/>
  <c r="V58" i="83"/>
  <c r="V58" i="84" s="1"/>
  <c r="W58" i="83"/>
  <c r="W58" i="84" s="1"/>
  <c r="Y58" i="83"/>
  <c r="Y58" i="84" s="1"/>
  <c r="Z58" i="83"/>
  <c r="Z58" i="84" s="1"/>
  <c r="AA58" i="83"/>
  <c r="AA58" i="84" s="1"/>
  <c r="AC58" i="83"/>
  <c r="AC58" i="84" s="1"/>
  <c r="AD58" i="83"/>
  <c r="AD58" i="84" s="1"/>
  <c r="AE58" i="83"/>
  <c r="AE58" i="84" s="1"/>
  <c r="AG58" i="83"/>
  <c r="AG58" i="84" s="1"/>
  <c r="AH58" i="83"/>
  <c r="AH58" i="84" s="1"/>
  <c r="AI58" i="83"/>
  <c r="AI58" i="84" s="1"/>
  <c r="AK58" i="83"/>
  <c r="AK58" i="84" s="1"/>
  <c r="AL58" i="83"/>
  <c r="AL58" i="84" s="1"/>
  <c r="AM58" i="83"/>
  <c r="AM58" i="84" s="1"/>
  <c r="AO58" i="83"/>
  <c r="AO58" i="84" s="1"/>
  <c r="AP58" i="83"/>
  <c r="AP58" i="84" s="1"/>
  <c r="AQ58" i="83"/>
  <c r="AQ58" i="84" s="1"/>
  <c r="AS58" i="83"/>
  <c r="AS58" i="84" s="1"/>
  <c r="AT58" i="83"/>
  <c r="AT58" i="84" s="1"/>
  <c r="AU58" i="83"/>
  <c r="AU58" i="84" s="1"/>
  <c r="AW58" i="83"/>
  <c r="AW58" i="84" s="1"/>
  <c r="AX58" i="83"/>
  <c r="AX58" i="84" s="1"/>
  <c r="AY58" i="83"/>
  <c r="AY58" i="84" s="1"/>
  <c r="BA58" i="83"/>
  <c r="BA58" i="84" s="1"/>
  <c r="BB58" i="83"/>
  <c r="BB58" i="84" s="1"/>
  <c r="BC58" i="83"/>
  <c r="BC58" i="84" s="1"/>
  <c r="BE58" i="83"/>
  <c r="BE58" i="84" s="1"/>
  <c r="BF58" i="83"/>
  <c r="BF58" i="84" s="1"/>
  <c r="BG58" i="83"/>
  <c r="BG58" i="84" s="1"/>
  <c r="BI58" i="83"/>
  <c r="BI58" i="84" s="1"/>
  <c r="BJ58" i="83"/>
  <c r="BJ58" i="84" s="1"/>
  <c r="BK58" i="83"/>
  <c r="BK58" i="84" s="1"/>
  <c r="BM58" i="83"/>
  <c r="BM58" i="84" s="1"/>
  <c r="BN58" i="83"/>
  <c r="BN58" i="84" s="1"/>
  <c r="BO58" i="83"/>
  <c r="BO58" i="84" s="1"/>
  <c r="BQ58" i="83"/>
  <c r="BQ58" i="84" s="1"/>
  <c r="BR58" i="83"/>
  <c r="BR58" i="84" s="1"/>
  <c r="BS58" i="83"/>
  <c r="BS58" i="84" s="1"/>
  <c r="BU58" i="83"/>
  <c r="BU58" i="84" s="1"/>
  <c r="BV58" i="83"/>
  <c r="BV58" i="84" s="1"/>
  <c r="BW58" i="83"/>
  <c r="BW58" i="84" s="1"/>
  <c r="BY58" i="83"/>
  <c r="BY58" i="84" s="1"/>
  <c r="BZ58" i="83"/>
  <c r="BZ58" i="84" s="1"/>
  <c r="CA58" i="83"/>
  <c r="CA58" i="84" s="1"/>
  <c r="CC58" i="83"/>
  <c r="CC58" i="84" s="1"/>
  <c r="CD58" i="83"/>
  <c r="CD58" i="84" s="1"/>
  <c r="CE58" i="83"/>
  <c r="CE58" i="84" s="1"/>
  <c r="CG58" i="83"/>
  <c r="CG58" i="84" s="1"/>
  <c r="CH58" i="83"/>
  <c r="CH58" i="84" s="1"/>
  <c r="CI58" i="83"/>
  <c r="CI58" i="84" s="1"/>
  <c r="CK58" i="83"/>
  <c r="CK58" i="84" s="1"/>
  <c r="CL58" i="83"/>
  <c r="CL58" i="84" s="1"/>
  <c r="CM58" i="83"/>
  <c r="CM58" i="84" s="1"/>
  <c r="CO58" i="83"/>
  <c r="CO58" i="84" s="1"/>
  <c r="CP58" i="83"/>
  <c r="CP58" i="84" s="1"/>
  <c r="CQ58" i="83"/>
  <c r="CQ58" i="84" s="1"/>
  <c r="CS58" i="83"/>
  <c r="CS58" i="84" s="1"/>
  <c r="CT58" i="83"/>
  <c r="CT58" i="84" s="1"/>
  <c r="CU58" i="83"/>
  <c r="CU58" i="84" s="1"/>
  <c r="CW58" i="83"/>
  <c r="CW58" i="84" s="1"/>
  <c r="CX58" i="83"/>
  <c r="CX58" i="84" s="1"/>
  <c r="CY58" i="83"/>
  <c r="CY58" i="84" s="1"/>
  <c r="DA58" i="83"/>
  <c r="DA58" i="84" s="1"/>
  <c r="DB58" i="83"/>
  <c r="DB58" i="84" s="1"/>
  <c r="DC58" i="83"/>
  <c r="DC58" i="84" s="1"/>
  <c r="DE58" i="83"/>
  <c r="DE58" i="84" s="1"/>
  <c r="DF58" i="83"/>
  <c r="DF58" i="84" s="1"/>
  <c r="DG58" i="83"/>
  <c r="DG58" i="84" s="1"/>
  <c r="DI58" i="83"/>
  <c r="DI58" i="84" s="1"/>
  <c r="DJ58" i="83"/>
  <c r="DJ58" i="84" s="1"/>
  <c r="DK58" i="83"/>
  <c r="DK58" i="84" s="1"/>
  <c r="DM58" i="83"/>
  <c r="DM58" i="84" s="1"/>
  <c r="DN58" i="83"/>
  <c r="DN58" i="84" s="1"/>
  <c r="DO58" i="83"/>
  <c r="DO58" i="84" s="1"/>
  <c r="DQ58" i="83"/>
  <c r="DQ58" i="84" s="1"/>
  <c r="DR58" i="83"/>
  <c r="DR58" i="84" s="1"/>
  <c r="DS58" i="83"/>
  <c r="DS58" i="84" s="1"/>
  <c r="DU58" i="83"/>
  <c r="DU58" i="84" s="1"/>
  <c r="DV58" i="83"/>
  <c r="DV58" i="84" s="1"/>
  <c r="DW58" i="83"/>
  <c r="DW58" i="84" s="1"/>
  <c r="DY58" i="83"/>
  <c r="DY58" i="84" s="1"/>
  <c r="DZ58" i="83"/>
  <c r="DZ58" i="84" s="1"/>
  <c r="EA58" i="83"/>
  <c r="EA58" i="84" s="1"/>
  <c r="EC58" i="83"/>
  <c r="EC58" i="84" s="1"/>
  <c r="ED58" i="83"/>
  <c r="ED58" i="84" s="1"/>
  <c r="EE58" i="83"/>
  <c r="EE58" i="84" s="1"/>
  <c r="EG58" i="83"/>
  <c r="EG58" i="84" s="1"/>
  <c r="EH58" i="83"/>
  <c r="EH58" i="84" s="1"/>
  <c r="EI58" i="83"/>
  <c r="EI58" i="84" s="1"/>
  <c r="EK58" i="83"/>
  <c r="EK58" i="84" s="1"/>
  <c r="EL58" i="83"/>
  <c r="EL58" i="84" s="1"/>
  <c r="EM58" i="83"/>
  <c r="EM58" i="84" s="1"/>
  <c r="EO58" i="83"/>
  <c r="EO58" i="84" s="1"/>
  <c r="EP58" i="83"/>
  <c r="EP58" i="84" s="1"/>
  <c r="EQ58" i="83"/>
  <c r="EQ58" i="84" s="1"/>
  <c r="ES58" i="83"/>
  <c r="ES58" i="84" s="1"/>
  <c r="ET58" i="83"/>
  <c r="ET58" i="84" s="1"/>
  <c r="EU58" i="83"/>
  <c r="EU58" i="84" s="1"/>
  <c r="EW58" i="83"/>
  <c r="EW58" i="84" s="1"/>
  <c r="EX58" i="83"/>
  <c r="EX58" i="84" s="1"/>
  <c r="EY58" i="83"/>
  <c r="EY58" i="84" s="1"/>
  <c r="FA58" i="83"/>
  <c r="FA58" i="84" s="1"/>
  <c r="FB58" i="83"/>
  <c r="FB58" i="84" s="1"/>
  <c r="FC58" i="83"/>
  <c r="FC58" i="84" s="1"/>
  <c r="FE58" i="83"/>
  <c r="FE58" i="84" s="1"/>
  <c r="FF58" i="83"/>
  <c r="FF58" i="84" s="1"/>
  <c r="FG58" i="83"/>
  <c r="FG58" i="84" s="1"/>
  <c r="FI58" i="83"/>
  <c r="FI58" i="84" s="1"/>
  <c r="FJ58" i="83"/>
  <c r="FJ58" i="84" s="1"/>
  <c r="FK58" i="83"/>
  <c r="FK58" i="84" s="1"/>
  <c r="FM58" i="83"/>
  <c r="FM58" i="84" s="1"/>
  <c r="FN58" i="83"/>
  <c r="FN58" i="84" s="1"/>
  <c r="FO58" i="83"/>
  <c r="FO58" i="84" s="1"/>
  <c r="FQ58" i="83"/>
  <c r="FQ58" i="84" s="1"/>
  <c r="FR58" i="83"/>
  <c r="FR58" i="84" s="1"/>
  <c r="FS58" i="83"/>
  <c r="FS58" i="84" s="1"/>
  <c r="FU58" i="83"/>
  <c r="FU58" i="84" s="1"/>
  <c r="FV58" i="83"/>
  <c r="FV58" i="84" s="1"/>
  <c r="FW58" i="83"/>
  <c r="FW58" i="84" s="1"/>
  <c r="FY58" i="83"/>
  <c r="FY58" i="84" s="1"/>
  <c r="FZ58" i="83"/>
  <c r="FZ58" i="84" s="1"/>
  <c r="GA58" i="83"/>
  <c r="GA58" i="84" s="1"/>
  <c r="GC58" i="83"/>
  <c r="GC58" i="84" s="1"/>
  <c r="GD58" i="83"/>
  <c r="GD58" i="84" s="1"/>
  <c r="GE58" i="83"/>
  <c r="GE58" i="84" s="1"/>
  <c r="GG58" i="83"/>
  <c r="GG58" i="84" s="1"/>
  <c r="GH58" i="83"/>
  <c r="GH58" i="84" s="1"/>
  <c r="GI58" i="83"/>
  <c r="GI58" i="84" s="1"/>
  <c r="GK58" i="83"/>
  <c r="GK58" i="84" s="1"/>
  <c r="GL58" i="83"/>
  <c r="GL58" i="84" s="1"/>
  <c r="GM58" i="83"/>
  <c r="GM58" i="84" s="1"/>
  <c r="GO58" i="83"/>
  <c r="GO58" i="84" s="1"/>
  <c r="GP58" i="83"/>
  <c r="GP58" i="84" s="1"/>
  <c r="GQ58" i="83"/>
  <c r="GQ58" i="84" s="1"/>
  <c r="GS58" i="83"/>
  <c r="GS58" i="84" s="1"/>
  <c r="GT58" i="83"/>
  <c r="GT58" i="84" s="1"/>
  <c r="GU58" i="83"/>
  <c r="GU58" i="84" s="1"/>
  <c r="GW58" i="83"/>
  <c r="GW58" i="84" s="1"/>
  <c r="GX58" i="83"/>
  <c r="GX58" i="84" s="1"/>
  <c r="GY58" i="83"/>
  <c r="GY58" i="84" s="1"/>
  <c r="C59" i="84"/>
  <c r="I59" i="83"/>
  <c r="I59" i="84" s="1"/>
  <c r="J59" i="83"/>
  <c r="J59" i="84" s="1"/>
  <c r="K59" i="83"/>
  <c r="K59" i="84" s="1"/>
  <c r="C59" i="82"/>
  <c r="B59" i="82"/>
  <c r="M59" i="83"/>
  <c r="M59" i="84" s="1"/>
  <c r="N59" i="83"/>
  <c r="N59" i="84" s="1"/>
  <c r="O59" i="83"/>
  <c r="O59" i="84" s="1"/>
  <c r="Q59" i="83"/>
  <c r="Q59" i="84" s="1"/>
  <c r="R59" i="83"/>
  <c r="R59" i="84" s="1"/>
  <c r="S59" i="83"/>
  <c r="S59" i="84" s="1"/>
  <c r="U59" i="83"/>
  <c r="U59" i="84" s="1"/>
  <c r="V59" i="83"/>
  <c r="V59" i="84" s="1"/>
  <c r="W59" i="83"/>
  <c r="W59" i="84" s="1"/>
  <c r="Y59" i="83"/>
  <c r="Y59" i="84" s="1"/>
  <c r="AA59" i="83"/>
  <c r="AA59" i="84" s="1"/>
  <c r="AC59" i="83"/>
  <c r="AC59" i="84" s="1"/>
  <c r="AD59" i="83"/>
  <c r="AD59" i="84" s="1"/>
  <c r="AE59" i="83"/>
  <c r="AE59" i="84" s="1"/>
  <c r="AG59" i="83"/>
  <c r="AG59" i="84" s="1"/>
  <c r="AH59" i="83"/>
  <c r="AH59" i="84" s="1"/>
  <c r="AI59" i="83"/>
  <c r="AI59" i="84" s="1"/>
  <c r="AK59" i="83"/>
  <c r="AK59" i="84" s="1"/>
  <c r="AL59" i="83"/>
  <c r="AL59" i="84" s="1"/>
  <c r="AM59" i="83"/>
  <c r="AM59" i="84" s="1"/>
  <c r="AO59" i="83"/>
  <c r="AO59" i="84" s="1"/>
  <c r="AP59" i="83"/>
  <c r="AP59" i="84" s="1"/>
  <c r="AQ59" i="83"/>
  <c r="AQ59" i="84" s="1"/>
  <c r="AS59" i="83"/>
  <c r="AS59" i="84" s="1"/>
  <c r="AT59" i="83"/>
  <c r="AT59" i="84" s="1"/>
  <c r="AU59" i="83"/>
  <c r="AU59" i="84" s="1"/>
  <c r="AW59" i="83"/>
  <c r="AW59" i="84" s="1"/>
  <c r="AX59" i="83"/>
  <c r="AX59" i="84" s="1"/>
  <c r="AY59" i="83"/>
  <c r="AY59" i="84" s="1"/>
  <c r="BA59" i="83"/>
  <c r="BA59" i="84" s="1"/>
  <c r="BB59" i="83"/>
  <c r="BB59" i="84" s="1"/>
  <c r="BC59" i="83"/>
  <c r="BC59" i="84" s="1"/>
  <c r="BE59" i="83"/>
  <c r="BE59" i="84" s="1"/>
  <c r="BF59" i="83"/>
  <c r="BF59" i="84" s="1"/>
  <c r="BG59" i="83"/>
  <c r="BG59" i="84" s="1"/>
  <c r="BI59" i="83"/>
  <c r="BI59" i="84" s="1"/>
  <c r="BJ59" i="83"/>
  <c r="BJ59" i="84" s="1"/>
  <c r="BK59" i="83"/>
  <c r="BK59" i="84" s="1"/>
  <c r="BM59" i="83"/>
  <c r="BM59" i="84" s="1"/>
  <c r="BN59" i="83"/>
  <c r="BN59" i="84" s="1"/>
  <c r="BO59" i="83"/>
  <c r="BO59" i="84" s="1"/>
  <c r="BQ59" i="83"/>
  <c r="BQ59" i="84" s="1"/>
  <c r="BR59" i="83"/>
  <c r="BR59" i="84" s="1"/>
  <c r="BS59" i="83"/>
  <c r="BS59" i="84" s="1"/>
  <c r="BU59" i="83"/>
  <c r="BU59" i="84" s="1"/>
  <c r="BV59" i="83"/>
  <c r="BV59" i="84" s="1"/>
  <c r="BW59" i="83"/>
  <c r="BW59" i="84" s="1"/>
  <c r="BY59" i="83"/>
  <c r="BY59" i="84" s="1"/>
  <c r="BZ59" i="83"/>
  <c r="BZ59" i="84" s="1"/>
  <c r="CA59" i="83"/>
  <c r="CA59" i="84" s="1"/>
  <c r="CC59" i="83"/>
  <c r="CC59" i="84" s="1"/>
  <c r="CD59" i="83"/>
  <c r="CD59" i="84" s="1"/>
  <c r="CE59" i="83"/>
  <c r="CE59" i="84" s="1"/>
  <c r="CG59" i="83"/>
  <c r="CG59" i="84" s="1"/>
  <c r="CH59" i="83"/>
  <c r="CH59" i="84" s="1"/>
  <c r="CI59" i="83"/>
  <c r="CI59" i="84" s="1"/>
  <c r="CK59" i="83"/>
  <c r="CK59" i="84" s="1"/>
  <c r="CL59" i="83"/>
  <c r="CL59" i="84" s="1"/>
  <c r="CM59" i="83"/>
  <c r="CM59" i="84" s="1"/>
  <c r="CO59" i="83"/>
  <c r="CO59" i="84" s="1"/>
  <c r="CP59" i="83"/>
  <c r="CP59" i="84" s="1"/>
  <c r="CQ59" i="83"/>
  <c r="CQ59" i="84" s="1"/>
  <c r="CS59" i="83"/>
  <c r="CS59" i="84" s="1"/>
  <c r="CT59" i="83"/>
  <c r="CT59" i="84" s="1"/>
  <c r="CU59" i="83"/>
  <c r="CU59" i="84" s="1"/>
  <c r="CW59" i="83"/>
  <c r="CW59" i="84" s="1"/>
  <c r="CX59" i="83"/>
  <c r="CX59" i="84" s="1"/>
  <c r="CY59" i="83"/>
  <c r="CY59" i="84" s="1"/>
  <c r="DA59" i="83"/>
  <c r="DA59" i="84" s="1"/>
  <c r="DB59" i="83"/>
  <c r="DB59" i="84" s="1"/>
  <c r="DC59" i="83"/>
  <c r="DC59" i="84" s="1"/>
  <c r="DE59" i="83"/>
  <c r="DE59" i="84" s="1"/>
  <c r="DF59" i="83"/>
  <c r="DF59" i="84" s="1"/>
  <c r="DG59" i="83"/>
  <c r="DG59" i="84" s="1"/>
  <c r="DI59" i="83"/>
  <c r="DI59" i="84" s="1"/>
  <c r="DJ59" i="83"/>
  <c r="DJ59" i="84" s="1"/>
  <c r="DK59" i="83"/>
  <c r="DK59" i="84" s="1"/>
  <c r="DM59" i="83"/>
  <c r="DM59" i="84" s="1"/>
  <c r="DN59" i="83"/>
  <c r="DN59" i="84" s="1"/>
  <c r="DO59" i="83"/>
  <c r="DO59" i="84" s="1"/>
  <c r="DQ59" i="83"/>
  <c r="DQ59" i="84" s="1"/>
  <c r="DR59" i="83"/>
  <c r="DR59" i="84" s="1"/>
  <c r="DS59" i="83"/>
  <c r="DS59" i="84" s="1"/>
  <c r="DU59" i="83"/>
  <c r="DU59" i="84" s="1"/>
  <c r="DV59" i="83"/>
  <c r="DV59" i="84" s="1"/>
  <c r="DW59" i="83"/>
  <c r="DW59" i="84" s="1"/>
  <c r="DY59" i="83"/>
  <c r="DY59" i="84" s="1"/>
  <c r="DZ59" i="83"/>
  <c r="DZ59" i="84" s="1"/>
  <c r="EA59" i="83"/>
  <c r="EA59" i="84" s="1"/>
  <c r="EC59" i="83"/>
  <c r="EC59" i="84" s="1"/>
  <c r="ED59" i="83"/>
  <c r="ED59" i="84" s="1"/>
  <c r="EE59" i="83"/>
  <c r="EE59" i="84" s="1"/>
  <c r="EG59" i="83"/>
  <c r="EG59" i="84" s="1"/>
  <c r="EH59" i="83"/>
  <c r="EH59" i="84" s="1"/>
  <c r="EI59" i="83"/>
  <c r="EI59" i="84" s="1"/>
  <c r="EK59" i="83"/>
  <c r="EK59" i="84" s="1"/>
  <c r="EL59" i="83"/>
  <c r="EL59" i="84" s="1"/>
  <c r="EM59" i="83"/>
  <c r="EM59" i="84" s="1"/>
  <c r="EO59" i="83"/>
  <c r="EO59" i="84" s="1"/>
  <c r="EP59" i="83"/>
  <c r="EP59" i="84" s="1"/>
  <c r="EQ59" i="83"/>
  <c r="EQ59" i="84" s="1"/>
  <c r="ES59" i="83"/>
  <c r="ES59" i="84" s="1"/>
  <c r="ET59" i="83"/>
  <c r="ET59" i="84" s="1"/>
  <c r="EU59" i="83"/>
  <c r="EU59" i="84" s="1"/>
  <c r="EW59" i="83"/>
  <c r="EW59" i="84" s="1"/>
  <c r="EX59" i="83"/>
  <c r="EX59" i="84" s="1"/>
  <c r="EY59" i="83"/>
  <c r="EY59" i="84" s="1"/>
  <c r="FA59" i="83"/>
  <c r="FA59" i="84" s="1"/>
  <c r="FB59" i="83"/>
  <c r="FB59" i="84" s="1"/>
  <c r="FC59" i="83"/>
  <c r="FC59" i="84" s="1"/>
  <c r="FE59" i="83"/>
  <c r="FE59" i="84" s="1"/>
  <c r="FF59" i="83"/>
  <c r="FF59" i="84" s="1"/>
  <c r="FG59" i="83"/>
  <c r="FG59" i="84" s="1"/>
  <c r="FI59" i="83"/>
  <c r="FI59" i="84" s="1"/>
  <c r="FJ59" i="83"/>
  <c r="FJ59" i="84" s="1"/>
  <c r="FK59" i="83"/>
  <c r="FK59" i="84" s="1"/>
  <c r="FM59" i="83"/>
  <c r="FM59" i="84" s="1"/>
  <c r="FN59" i="83"/>
  <c r="FN59" i="84" s="1"/>
  <c r="FO59" i="83"/>
  <c r="FO59" i="84" s="1"/>
  <c r="FQ59" i="83"/>
  <c r="FQ59" i="84" s="1"/>
  <c r="FR59" i="83"/>
  <c r="FR59" i="84" s="1"/>
  <c r="FS59" i="83"/>
  <c r="FS59" i="84" s="1"/>
  <c r="FU59" i="83"/>
  <c r="FU59" i="84" s="1"/>
  <c r="FV59" i="83"/>
  <c r="FV59" i="84" s="1"/>
  <c r="FW59" i="83"/>
  <c r="FW59" i="84" s="1"/>
  <c r="FY59" i="83"/>
  <c r="FY59" i="84" s="1"/>
  <c r="FZ59" i="83"/>
  <c r="FZ59" i="84" s="1"/>
  <c r="GA59" i="83"/>
  <c r="GA59" i="84" s="1"/>
  <c r="GC59" i="83"/>
  <c r="GC59" i="84" s="1"/>
  <c r="GD59" i="83"/>
  <c r="GD59" i="84" s="1"/>
  <c r="GE59" i="83"/>
  <c r="GE59" i="84" s="1"/>
  <c r="GG59" i="83"/>
  <c r="GG59" i="84" s="1"/>
  <c r="GH59" i="83"/>
  <c r="GH59" i="84" s="1"/>
  <c r="GI59" i="83"/>
  <c r="GI59" i="84" s="1"/>
  <c r="GK59" i="83"/>
  <c r="GK59" i="84" s="1"/>
  <c r="GL59" i="83"/>
  <c r="GL59" i="84" s="1"/>
  <c r="GM59" i="83"/>
  <c r="GM59" i="84" s="1"/>
  <c r="GO59" i="83"/>
  <c r="GO59" i="84" s="1"/>
  <c r="GP59" i="83"/>
  <c r="GP59" i="84" s="1"/>
  <c r="GQ59" i="83"/>
  <c r="GQ59" i="84" s="1"/>
  <c r="GS59" i="83"/>
  <c r="GS59" i="84" s="1"/>
  <c r="GT59" i="83"/>
  <c r="GT59" i="84" s="1"/>
  <c r="GU59" i="83"/>
  <c r="GU59" i="84" s="1"/>
  <c r="GW59" i="83"/>
  <c r="GW59" i="84" s="1"/>
  <c r="GX59" i="83"/>
  <c r="GX59" i="84" s="1"/>
  <c r="GY59" i="83"/>
  <c r="GY59" i="84" s="1"/>
  <c r="C60" i="84"/>
  <c r="I60" i="83"/>
  <c r="I60" i="84" s="1"/>
  <c r="J60" i="83"/>
  <c r="J60" i="84" s="1"/>
  <c r="K60" i="83"/>
  <c r="K60" i="84" s="1"/>
  <c r="C60" i="82"/>
  <c r="B60" i="82"/>
  <c r="M60" i="83"/>
  <c r="M60" i="84" s="1"/>
  <c r="N60" i="83"/>
  <c r="N60" i="84" s="1"/>
  <c r="O60" i="83"/>
  <c r="O60" i="84" s="1"/>
  <c r="Q60" i="83"/>
  <c r="Q60" i="84" s="1"/>
  <c r="R60" i="83"/>
  <c r="R60" i="84" s="1"/>
  <c r="S60" i="83"/>
  <c r="S60" i="84" s="1"/>
  <c r="U60" i="83"/>
  <c r="U60" i="84" s="1"/>
  <c r="V60" i="83"/>
  <c r="V60" i="84" s="1"/>
  <c r="W60" i="83"/>
  <c r="W60" i="84" s="1"/>
  <c r="Y60" i="83"/>
  <c r="Y60" i="84" s="1"/>
  <c r="Z60" i="83"/>
  <c r="Z60" i="84" s="1"/>
  <c r="AA60" i="83"/>
  <c r="AA60" i="84" s="1"/>
  <c r="AC60" i="83"/>
  <c r="AC60" i="84" s="1"/>
  <c r="AD60" i="83"/>
  <c r="AD60" i="84" s="1"/>
  <c r="AE60" i="83"/>
  <c r="AE60" i="84" s="1"/>
  <c r="AG60" i="83"/>
  <c r="AG60" i="84" s="1"/>
  <c r="AH60" i="83"/>
  <c r="AH60" i="84" s="1"/>
  <c r="AI60" i="83"/>
  <c r="AI60" i="84" s="1"/>
  <c r="AK60" i="83"/>
  <c r="AK60" i="84" s="1"/>
  <c r="AL60" i="83"/>
  <c r="AL60" i="84" s="1"/>
  <c r="AM60" i="83"/>
  <c r="AM60" i="84" s="1"/>
  <c r="AO60" i="83"/>
  <c r="AO60" i="84" s="1"/>
  <c r="AP60" i="83"/>
  <c r="AP60" i="84" s="1"/>
  <c r="AQ60" i="83"/>
  <c r="AQ60" i="84" s="1"/>
  <c r="AS60" i="83"/>
  <c r="AS60" i="84" s="1"/>
  <c r="AT60" i="83"/>
  <c r="AT60" i="84" s="1"/>
  <c r="AU60" i="83"/>
  <c r="AU60" i="84" s="1"/>
  <c r="AW60" i="83"/>
  <c r="AW60" i="84" s="1"/>
  <c r="AX60" i="83"/>
  <c r="AX60" i="84" s="1"/>
  <c r="AY60" i="83"/>
  <c r="AY60" i="84" s="1"/>
  <c r="BA60" i="83"/>
  <c r="BA60" i="84" s="1"/>
  <c r="BB60" i="83"/>
  <c r="BB60" i="84" s="1"/>
  <c r="BC60" i="83"/>
  <c r="BC60" i="84" s="1"/>
  <c r="BE60" i="83"/>
  <c r="BE60" i="84" s="1"/>
  <c r="BF60" i="83"/>
  <c r="BF60" i="84" s="1"/>
  <c r="BG60" i="83"/>
  <c r="BG60" i="84" s="1"/>
  <c r="BI60" i="83"/>
  <c r="BI60" i="84" s="1"/>
  <c r="BJ60" i="83"/>
  <c r="BJ60" i="84" s="1"/>
  <c r="BK60" i="83"/>
  <c r="BK60" i="84" s="1"/>
  <c r="BM60" i="83"/>
  <c r="BM60" i="84" s="1"/>
  <c r="BN60" i="83"/>
  <c r="BN60" i="84" s="1"/>
  <c r="BO60" i="83"/>
  <c r="BO60" i="84" s="1"/>
  <c r="BQ60" i="83"/>
  <c r="BQ60" i="84" s="1"/>
  <c r="BR60" i="83"/>
  <c r="BR60" i="84" s="1"/>
  <c r="BS60" i="83"/>
  <c r="BS60" i="84" s="1"/>
  <c r="BU60" i="83"/>
  <c r="BU60" i="84" s="1"/>
  <c r="BV60" i="83"/>
  <c r="BV60" i="84" s="1"/>
  <c r="BW60" i="83"/>
  <c r="BW60" i="84" s="1"/>
  <c r="BY60" i="83"/>
  <c r="BY60" i="84" s="1"/>
  <c r="BZ60" i="83"/>
  <c r="BZ60" i="84" s="1"/>
  <c r="CA60" i="83"/>
  <c r="CA60" i="84" s="1"/>
  <c r="CC60" i="83"/>
  <c r="CC60" i="84" s="1"/>
  <c r="CD60" i="83"/>
  <c r="CD60" i="84" s="1"/>
  <c r="CE60" i="83"/>
  <c r="CE60" i="84" s="1"/>
  <c r="CG60" i="83"/>
  <c r="CG60" i="84" s="1"/>
  <c r="CH60" i="83"/>
  <c r="CH60" i="84" s="1"/>
  <c r="CI60" i="83"/>
  <c r="CI60" i="84" s="1"/>
  <c r="CK60" i="83"/>
  <c r="CK60" i="84" s="1"/>
  <c r="CL60" i="83"/>
  <c r="CL60" i="84" s="1"/>
  <c r="CM60" i="83"/>
  <c r="CM60" i="84" s="1"/>
  <c r="CO60" i="83"/>
  <c r="CO60" i="84" s="1"/>
  <c r="CP60" i="83"/>
  <c r="CP60" i="84" s="1"/>
  <c r="CQ60" i="83"/>
  <c r="CQ60" i="84" s="1"/>
  <c r="CS60" i="83"/>
  <c r="CS60" i="84" s="1"/>
  <c r="CT60" i="83"/>
  <c r="CT60" i="84" s="1"/>
  <c r="CU60" i="83"/>
  <c r="CU60" i="84" s="1"/>
  <c r="CW60" i="83"/>
  <c r="CW60" i="84" s="1"/>
  <c r="CX60" i="83"/>
  <c r="CX60" i="84" s="1"/>
  <c r="CY60" i="83"/>
  <c r="CY60" i="84" s="1"/>
  <c r="DA60" i="83"/>
  <c r="DA60" i="84" s="1"/>
  <c r="DB60" i="83"/>
  <c r="DB60" i="84" s="1"/>
  <c r="DC60" i="83"/>
  <c r="DC60" i="84" s="1"/>
  <c r="DE60" i="83"/>
  <c r="DE60" i="84" s="1"/>
  <c r="DF60" i="83"/>
  <c r="DF60" i="84" s="1"/>
  <c r="DG60" i="83"/>
  <c r="DG60" i="84" s="1"/>
  <c r="DI60" i="83"/>
  <c r="DI60" i="84" s="1"/>
  <c r="DJ60" i="83"/>
  <c r="DJ60" i="84" s="1"/>
  <c r="DK60" i="83"/>
  <c r="DK60" i="84" s="1"/>
  <c r="DM60" i="83"/>
  <c r="DM60" i="84" s="1"/>
  <c r="DN60" i="83"/>
  <c r="DN60" i="84" s="1"/>
  <c r="DO60" i="83"/>
  <c r="DO60" i="84" s="1"/>
  <c r="DQ60" i="83"/>
  <c r="DQ60" i="84" s="1"/>
  <c r="DR60" i="83"/>
  <c r="DR60" i="84" s="1"/>
  <c r="DS60" i="83"/>
  <c r="DS60" i="84" s="1"/>
  <c r="DU60" i="83"/>
  <c r="DU60" i="84" s="1"/>
  <c r="DV60" i="83"/>
  <c r="DV60" i="84" s="1"/>
  <c r="DW60" i="83"/>
  <c r="DW60" i="84" s="1"/>
  <c r="DY60" i="83"/>
  <c r="DY60" i="84" s="1"/>
  <c r="DZ60" i="83"/>
  <c r="DZ60" i="84" s="1"/>
  <c r="EA60" i="83"/>
  <c r="EA60" i="84" s="1"/>
  <c r="EC60" i="83"/>
  <c r="EC60" i="84" s="1"/>
  <c r="ED60" i="83"/>
  <c r="ED60" i="84" s="1"/>
  <c r="EE60" i="83"/>
  <c r="EE60" i="84" s="1"/>
  <c r="EG60" i="83"/>
  <c r="EG60" i="84" s="1"/>
  <c r="EH60" i="83"/>
  <c r="EH60" i="84" s="1"/>
  <c r="EI60" i="83"/>
  <c r="EI60" i="84" s="1"/>
  <c r="EK60" i="83"/>
  <c r="EK60" i="84" s="1"/>
  <c r="EL60" i="83"/>
  <c r="EL60" i="84" s="1"/>
  <c r="EM60" i="83"/>
  <c r="EM60" i="84" s="1"/>
  <c r="EO60" i="83"/>
  <c r="EO60" i="84" s="1"/>
  <c r="EP60" i="83"/>
  <c r="EP60" i="84" s="1"/>
  <c r="EQ60" i="83"/>
  <c r="EQ60" i="84" s="1"/>
  <c r="ES60" i="83"/>
  <c r="ES60" i="84" s="1"/>
  <c r="ET60" i="83"/>
  <c r="ET60" i="84" s="1"/>
  <c r="EU60" i="83"/>
  <c r="EU60" i="84" s="1"/>
  <c r="EW60" i="83"/>
  <c r="EW60" i="84" s="1"/>
  <c r="EX60" i="83"/>
  <c r="EX60" i="84" s="1"/>
  <c r="EY60" i="83"/>
  <c r="EY60" i="84" s="1"/>
  <c r="FB60" i="83"/>
  <c r="FB60" i="84" s="1"/>
  <c r="FC60" i="83"/>
  <c r="FC60" i="84" s="1"/>
  <c r="FE60" i="83"/>
  <c r="FE60" i="84" s="1"/>
  <c r="FF60" i="83"/>
  <c r="FF60" i="84" s="1"/>
  <c r="FG60" i="83"/>
  <c r="FG60" i="84" s="1"/>
  <c r="FI60" i="83"/>
  <c r="FI60" i="84" s="1"/>
  <c r="FJ60" i="83"/>
  <c r="FJ60" i="84" s="1"/>
  <c r="FK60" i="83"/>
  <c r="FK60" i="84" s="1"/>
  <c r="FM60" i="83"/>
  <c r="FM60" i="84" s="1"/>
  <c r="FN60" i="83"/>
  <c r="FN60" i="84" s="1"/>
  <c r="FO60" i="83"/>
  <c r="FO60" i="84" s="1"/>
  <c r="FQ60" i="83"/>
  <c r="FQ60" i="84" s="1"/>
  <c r="FR60" i="83"/>
  <c r="FR60" i="84" s="1"/>
  <c r="FS60" i="83"/>
  <c r="FS60" i="84" s="1"/>
  <c r="FU60" i="83"/>
  <c r="FU60" i="84" s="1"/>
  <c r="FV60" i="83"/>
  <c r="FV60" i="84" s="1"/>
  <c r="FW60" i="83"/>
  <c r="FW60" i="84" s="1"/>
  <c r="FY60" i="83"/>
  <c r="FY60" i="84" s="1"/>
  <c r="FZ60" i="83"/>
  <c r="FZ60" i="84" s="1"/>
  <c r="GA60" i="83"/>
  <c r="GA60" i="84" s="1"/>
  <c r="GC60" i="83"/>
  <c r="GC60" i="84" s="1"/>
  <c r="GD60" i="83"/>
  <c r="GD60" i="84" s="1"/>
  <c r="GE60" i="83"/>
  <c r="GE60" i="84" s="1"/>
  <c r="GG60" i="83"/>
  <c r="GG60" i="84" s="1"/>
  <c r="GH60" i="83"/>
  <c r="GH60" i="84" s="1"/>
  <c r="GI60" i="83"/>
  <c r="GI60" i="84" s="1"/>
  <c r="GK60" i="83"/>
  <c r="GK60" i="84" s="1"/>
  <c r="GL60" i="83"/>
  <c r="GL60" i="84" s="1"/>
  <c r="GM60" i="83"/>
  <c r="GM60" i="84" s="1"/>
  <c r="GO60" i="83"/>
  <c r="GO60" i="84" s="1"/>
  <c r="GP60" i="83"/>
  <c r="GP60" i="84" s="1"/>
  <c r="GQ60" i="83"/>
  <c r="GQ60" i="84" s="1"/>
  <c r="GS60" i="83"/>
  <c r="GS60" i="84" s="1"/>
  <c r="GT60" i="83"/>
  <c r="GT60" i="84" s="1"/>
  <c r="GU60" i="83"/>
  <c r="GU60" i="84" s="1"/>
  <c r="GW60" i="83"/>
  <c r="GW60" i="84" s="1"/>
  <c r="GX60" i="83"/>
  <c r="GX60" i="84" s="1"/>
  <c r="GY60" i="83"/>
  <c r="GY60" i="84" s="1"/>
  <c r="C61" i="84"/>
  <c r="I61" i="83"/>
  <c r="I61" i="84" s="1"/>
  <c r="J61" i="83"/>
  <c r="J61" i="84" s="1"/>
  <c r="K61" i="83"/>
  <c r="K61" i="84" s="1"/>
  <c r="C61" i="82"/>
  <c r="B61" i="82"/>
  <c r="M61" i="83"/>
  <c r="M61" i="84" s="1"/>
  <c r="N61" i="83"/>
  <c r="N61" i="84" s="1"/>
  <c r="O61" i="83"/>
  <c r="O61" i="84" s="1"/>
  <c r="Q61" i="83"/>
  <c r="Q61" i="84" s="1"/>
  <c r="S61" i="83"/>
  <c r="S61" i="84" s="1"/>
  <c r="U61" i="83"/>
  <c r="U61" i="84" s="1"/>
  <c r="V61" i="83"/>
  <c r="V61" i="84" s="1"/>
  <c r="W61" i="83"/>
  <c r="W61" i="84" s="1"/>
  <c r="Y61" i="83"/>
  <c r="Y61" i="84" s="1"/>
  <c r="Z61" i="83"/>
  <c r="Z61" i="84" s="1"/>
  <c r="AA61" i="83"/>
  <c r="AA61" i="84" s="1"/>
  <c r="AC61" i="83"/>
  <c r="AC61" i="84" s="1"/>
  <c r="AD61" i="83"/>
  <c r="AD61" i="84" s="1"/>
  <c r="AE61" i="83"/>
  <c r="AE61" i="84" s="1"/>
  <c r="AG61" i="83"/>
  <c r="AG61" i="84" s="1"/>
  <c r="AI61" i="83"/>
  <c r="AI61" i="84" s="1"/>
  <c r="AK61" i="83"/>
  <c r="AK61" i="84" s="1"/>
  <c r="AL61" i="83"/>
  <c r="AL61" i="84" s="1"/>
  <c r="AM61" i="83"/>
  <c r="AM61" i="84" s="1"/>
  <c r="AO61" i="83"/>
  <c r="AO61" i="84" s="1"/>
  <c r="AP61" i="83"/>
  <c r="AP61" i="84" s="1"/>
  <c r="AQ61" i="83"/>
  <c r="AQ61" i="84" s="1"/>
  <c r="AS61" i="83"/>
  <c r="AS61" i="84" s="1"/>
  <c r="AT61" i="83"/>
  <c r="AT61" i="84" s="1"/>
  <c r="AU61" i="83"/>
  <c r="AU61" i="84" s="1"/>
  <c r="AW61" i="83"/>
  <c r="AW61" i="84" s="1"/>
  <c r="AX61" i="83"/>
  <c r="AX61" i="84" s="1"/>
  <c r="AY61" i="83"/>
  <c r="AY61" i="84" s="1"/>
  <c r="BA61" i="83"/>
  <c r="BA61" i="84" s="1"/>
  <c r="BB61" i="83"/>
  <c r="BB61" i="84" s="1"/>
  <c r="BC61" i="83"/>
  <c r="BC61" i="84" s="1"/>
  <c r="BE61" i="83"/>
  <c r="BE61" i="84" s="1"/>
  <c r="BF61" i="83"/>
  <c r="BF61" i="84" s="1"/>
  <c r="BG61" i="83"/>
  <c r="BG61" i="84" s="1"/>
  <c r="BI61" i="83"/>
  <c r="BI61" i="84" s="1"/>
  <c r="BJ61" i="83"/>
  <c r="BJ61" i="84" s="1"/>
  <c r="BK61" i="83"/>
  <c r="BK61" i="84" s="1"/>
  <c r="BM61" i="83"/>
  <c r="BM61" i="84" s="1"/>
  <c r="BN61" i="83"/>
  <c r="BN61" i="84" s="1"/>
  <c r="BO61" i="83"/>
  <c r="BO61" i="84" s="1"/>
  <c r="BQ61" i="83"/>
  <c r="BQ61" i="84" s="1"/>
  <c r="BR61" i="83"/>
  <c r="BR61" i="84" s="1"/>
  <c r="BS61" i="83"/>
  <c r="BS61" i="84" s="1"/>
  <c r="BU61" i="83"/>
  <c r="BU61" i="84" s="1"/>
  <c r="BV61" i="83"/>
  <c r="BV61" i="84" s="1"/>
  <c r="BW61" i="83"/>
  <c r="BW61" i="84" s="1"/>
  <c r="BY61" i="83"/>
  <c r="BY61" i="84" s="1"/>
  <c r="BZ61" i="83"/>
  <c r="BZ61" i="84" s="1"/>
  <c r="CA61" i="83"/>
  <c r="CA61" i="84" s="1"/>
  <c r="CC61" i="83"/>
  <c r="CC61" i="84" s="1"/>
  <c r="CD61" i="83"/>
  <c r="CD61" i="84" s="1"/>
  <c r="CE61" i="83"/>
  <c r="CE61" i="84" s="1"/>
  <c r="CG61" i="83"/>
  <c r="CG61" i="84" s="1"/>
  <c r="CH61" i="83"/>
  <c r="CH61" i="84" s="1"/>
  <c r="CI61" i="83"/>
  <c r="CI61" i="84" s="1"/>
  <c r="CK61" i="83"/>
  <c r="CK61" i="84" s="1"/>
  <c r="CL61" i="83"/>
  <c r="CL61" i="84" s="1"/>
  <c r="CM61" i="83"/>
  <c r="CM61" i="84" s="1"/>
  <c r="CO61" i="83"/>
  <c r="CO61" i="84" s="1"/>
  <c r="CP61" i="83"/>
  <c r="CP61" i="84" s="1"/>
  <c r="CQ61" i="83"/>
  <c r="CQ61" i="84" s="1"/>
  <c r="CS61" i="83"/>
  <c r="CS61" i="84" s="1"/>
  <c r="CT61" i="83"/>
  <c r="CT61" i="84" s="1"/>
  <c r="CU61" i="83"/>
  <c r="CU61" i="84" s="1"/>
  <c r="CW61" i="83"/>
  <c r="CW61" i="84" s="1"/>
  <c r="CX61" i="83"/>
  <c r="CX61" i="84" s="1"/>
  <c r="CY61" i="83"/>
  <c r="CY61" i="84" s="1"/>
  <c r="DA61" i="83"/>
  <c r="DA61" i="84" s="1"/>
  <c r="DB61" i="83"/>
  <c r="DB61" i="84" s="1"/>
  <c r="DC61" i="83"/>
  <c r="DC61" i="84" s="1"/>
  <c r="DE61" i="83"/>
  <c r="DE61" i="84" s="1"/>
  <c r="DF61" i="83"/>
  <c r="DF61" i="84" s="1"/>
  <c r="DG61" i="83"/>
  <c r="DG61" i="84" s="1"/>
  <c r="DI61" i="83"/>
  <c r="DI61" i="84" s="1"/>
  <c r="DJ61" i="83"/>
  <c r="DJ61" i="84" s="1"/>
  <c r="DK61" i="83"/>
  <c r="DK61" i="84" s="1"/>
  <c r="DM61" i="83"/>
  <c r="DM61" i="84" s="1"/>
  <c r="DN61" i="83"/>
  <c r="DN61" i="84" s="1"/>
  <c r="DO61" i="83"/>
  <c r="DO61" i="84" s="1"/>
  <c r="DQ61" i="83"/>
  <c r="DQ61" i="84" s="1"/>
  <c r="DR61" i="83"/>
  <c r="DR61" i="84" s="1"/>
  <c r="DS61" i="83"/>
  <c r="DS61" i="84" s="1"/>
  <c r="DU61" i="83"/>
  <c r="DU61" i="84" s="1"/>
  <c r="DV61" i="83"/>
  <c r="DV61" i="84" s="1"/>
  <c r="DW61" i="83"/>
  <c r="DW61" i="84" s="1"/>
  <c r="DY61" i="83"/>
  <c r="DY61" i="84" s="1"/>
  <c r="DZ61" i="83"/>
  <c r="DZ61" i="84" s="1"/>
  <c r="EA61" i="83"/>
  <c r="EA61" i="84" s="1"/>
  <c r="EC61" i="83"/>
  <c r="EC61" i="84" s="1"/>
  <c r="ED61" i="83"/>
  <c r="ED61" i="84" s="1"/>
  <c r="EE61" i="83"/>
  <c r="EE61" i="84" s="1"/>
  <c r="EG61" i="83"/>
  <c r="EG61" i="84" s="1"/>
  <c r="EH61" i="83"/>
  <c r="EH61" i="84" s="1"/>
  <c r="EI61" i="83"/>
  <c r="EI61" i="84" s="1"/>
  <c r="EK61" i="83"/>
  <c r="EK61" i="84" s="1"/>
  <c r="EL61" i="83"/>
  <c r="EL61" i="84" s="1"/>
  <c r="EM61" i="83"/>
  <c r="EM61" i="84" s="1"/>
  <c r="EO61" i="83"/>
  <c r="EO61" i="84" s="1"/>
  <c r="EP61" i="83"/>
  <c r="EP61" i="84" s="1"/>
  <c r="EQ61" i="83"/>
  <c r="EQ61" i="84" s="1"/>
  <c r="ES61" i="83"/>
  <c r="ES61" i="84" s="1"/>
  <c r="ET61" i="83"/>
  <c r="ET61" i="84" s="1"/>
  <c r="EU61" i="83"/>
  <c r="EU61" i="84" s="1"/>
  <c r="EW61" i="83"/>
  <c r="EW61" i="84" s="1"/>
  <c r="EX61" i="83"/>
  <c r="EX61" i="84" s="1"/>
  <c r="EY61" i="83"/>
  <c r="EY61" i="84" s="1"/>
  <c r="FA61" i="83"/>
  <c r="FA61" i="84" s="1"/>
  <c r="FB61" i="83"/>
  <c r="FB61" i="84" s="1"/>
  <c r="FC61" i="83"/>
  <c r="FC61" i="84" s="1"/>
  <c r="FE61" i="83"/>
  <c r="FE61" i="84" s="1"/>
  <c r="FF61" i="83"/>
  <c r="FF61" i="84" s="1"/>
  <c r="FG61" i="83"/>
  <c r="FG61" i="84" s="1"/>
  <c r="FI61" i="83"/>
  <c r="FI61" i="84" s="1"/>
  <c r="FJ61" i="83"/>
  <c r="FJ61" i="84" s="1"/>
  <c r="FK61" i="83"/>
  <c r="FK61" i="84" s="1"/>
  <c r="FM61" i="83"/>
  <c r="FM61" i="84" s="1"/>
  <c r="FN61" i="83"/>
  <c r="FN61" i="84" s="1"/>
  <c r="FO61" i="83"/>
  <c r="FO61" i="84" s="1"/>
  <c r="FQ61" i="83"/>
  <c r="FQ61" i="84" s="1"/>
  <c r="FR61" i="83"/>
  <c r="FR61" i="84" s="1"/>
  <c r="FS61" i="83"/>
  <c r="FS61" i="84" s="1"/>
  <c r="FU61" i="83"/>
  <c r="FU61" i="84" s="1"/>
  <c r="FV61" i="83"/>
  <c r="FV61" i="84" s="1"/>
  <c r="FW61" i="83"/>
  <c r="FW61" i="84" s="1"/>
  <c r="FY61" i="83"/>
  <c r="FY61" i="84" s="1"/>
  <c r="FZ61" i="83"/>
  <c r="FZ61" i="84" s="1"/>
  <c r="GA61" i="83"/>
  <c r="GA61" i="84" s="1"/>
  <c r="GC61" i="83"/>
  <c r="GC61" i="84" s="1"/>
  <c r="GD61" i="83"/>
  <c r="GD61" i="84" s="1"/>
  <c r="GE61" i="83"/>
  <c r="GE61" i="84" s="1"/>
  <c r="GG61" i="83"/>
  <c r="GG61" i="84" s="1"/>
  <c r="GH61" i="83"/>
  <c r="GH61" i="84" s="1"/>
  <c r="GI61" i="83"/>
  <c r="GI61" i="84" s="1"/>
  <c r="GK61" i="83"/>
  <c r="GK61" i="84" s="1"/>
  <c r="GL61" i="83"/>
  <c r="GL61" i="84" s="1"/>
  <c r="GM61" i="83"/>
  <c r="GM61" i="84" s="1"/>
  <c r="GO61" i="83"/>
  <c r="GO61" i="84" s="1"/>
  <c r="GP61" i="83"/>
  <c r="GP61" i="84" s="1"/>
  <c r="GQ61" i="83"/>
  <c r="GQ61" i="84" s="1"/>
  <c r="GS61" i="83"/>
  <c r="GS61" i="84" s="1"/>
  <c r="GT61" i="83"/>
  <c r="GT61" i="84" s="1"/>
  <c r="GU61" i="83"/>
  <c r="GU61" i="84" s="1"/>
  <c r="GW61" i="83"/>
  <c r="GW61" i="84" s="1"/>
  <c r="GX61" i="83"/>
  <c r="GX61" i="84" s="1"/>
  <c r="GY61" i="83"/>
  <c r="GY61" i="84" s="1"/>
  <c r="C62" i="84"/>
  <c r="J62" i="83"/>
  <c r="J62" i="84" s="1"/>
  <c r="K62" i="83"/>
  <c r="K62" i="84" s="1"/>
  <c r="C62" i="82"/>
  <c r="B62" i="82"/>
  <c r="M62" i="83"/>
  <c r="M62" i="84" s="1"/>
  <c r="N62" i="83"/>
  <c r="N62" i="84" s="1"/>
  <c r="O62" i="83"/>
  <c r="O62" i="84" s="1"/>
  <c r="Q62" i="83"/>
  <c r="Q62" i="84" s="1"/>
  <c r="R62" i="83"/>
  <c r="R62" i="84" s="1"/>
  <c r="S62" i="83"/>
  <c r="S62" i="84" s="1"/>
  <c r="U62" i="83"/>
  <c r="U62" i="84" s="1"/>
  <c r="V62" i="83"/>
  <c r="V62" i="84" s="1"/>
  <c r="W62" i="83"/>
  <c r="W62" i="84" s="1"/>
  <c r="Y62" i="83"/>
  <c r="Y62" i="84" s="1"/>
  <c r="Z62" i="83"/>
  <c r="Z62" i="84" s="1"/>
  <c r="AA62" i="83"/>
  <c r="AA62" i="84" s="1"/>
  <c r="AC62" i="83"/>
  <c r="AC62" i="84" s="1"/>
  <c r="AD62" i="83"/>
  <c r="AD62" i="84" s="1"/>
  <c r="AE62" i="83"/>
  <c r="AE62" i="84" s="1"/>
  <c r="AG62" i="83"/>
  <c r="AG62" i="84" s="1"/>
  <c r="AH62" i="83"/>
  <c r="AH62" i="84" s="1"/>
  <c r="AI62" i="83"/>
  <c r="AI62" i="84" s="1"/>
  <c r="AK62" i="83"/>
  <c r="AK62" i="84" s="1"/>
  <c r="AL62" i="83"/>
  <c r="AL62" i="84" s="1"/>
  <c r="AM62" i="83"/>
  <c r="AM62" i="84" s="1"/>
  <c r="AO62" i="83"/>
  <c r="AO62" i="84" s="1"/>
  <c r="AP62" i="83"/>
  <c r="AP62" i="84" s="1"/>
  <c r="AQ62" i="83"/>
  <c r="AQ62" i="84" s="1"/>
  <c r="AS62" i="83"/>
  <c r="AS62" i="84" s="1"/>
  <c r="AT62" i="83"/>
  <c r="AT62" i="84" s="1"/>
  <c r="AU62" i="83"/>
  <c r="AU62" i="84" s="1"/>
  <c r="AW62" i="83"/>
  <c r="AW62" i="84" s="1"/>
  <c r="AX62" i="83"/>
  <c r="AX62" i="84" s="1"/>
  <c r="AY62" i="83"/>
  <c r="AY62" i="84" s="1"/>
  <c r="BA62" i="83"/>
  <c r="BA62" i="84" s="1"/>
  <c r="BB62" i="83"/>
  <c r="BB62" i="84" s="1"/>
  <c r="BC62" i="83"/>
  <c r="BC62" i="84" s="1"/>
  <c r="BE62" i="83"/>
  <c r="BE62" i="84" s="1"/>
  <c r="BF62" i="83"/>
  <c r="BF62" i="84" s="1"/>
  <c r="BG62" i="83"/>
  <c r="BG62" i="84" s="1"/>
  <c r="BI62" i="83"/>
  <c r="BI62" i="84" s="1"/>
  <c r="BJ62" i="83"/>
  <c r="BJ62" i="84" s="1"/>
  <c r="BK62" i="83"/>
  <c r="BK62" i="84" s="1"/>
  <c r="BM62" i="83"/>
  <c r="BM62" i="84" s="1"/>
  <c r="BN62" i="83"/>
  <c r="BN62" i="84" s="1"/>
  <c r="BO62" i="83"/>
  <c r="BO62" i="84" s="1"/>
  <c r="BQ62" i="83"/>
  <c r="BQ62" i="84" s="1"/>
  <c r="BR62" i="83"/>
  <c r="BR62" i="84" s="1"/>
  <c r="BS62" i="83"/>
  <c r="BS62" i="84" s="1"/>
  <c r="BU62" i="83"/>
  <c r="BU62" i="84" s="1"/>
  <c r="BV62" i="83"/>
  <c r="BV62" i="84" s="1"/>
  <c r="BW62" i="83"/>
  <c r="BW62" i="84" s="1"/>
  <c r="BY62" i="83"/>
  <c r="BY62" i="84" s="1"/>
  <c r="BZ62" i="83"/>
  <c r="BZ62" i="84" s="1"/>
  <c r="CA62" i="83"/>
  <c r="CA62" i="84" s="1"/>
  <c r="CC62" i="83"/>
  <c r="CC62" i="84" s="1"/>
  <c r="CD62" i="83"/>
  <c r="CD62" i="84" s="1"/>
  <c r="CE62" i="83"/>
  <c r="CE62" i="84" s="1"/>
  <c r="CG62" i="83"/>
  <c r="CG62" i="84" s="1"/>
  <c r="CH62" i="83"/>
  <c r="CH62" i="84" s="1"/>
  <c r="CI62" i="83"/>
  <c r="CI62" i="84" s="1"/>
  <c r="CK62" i="83"/>
  <c r="CK62" i="84" s="1"/>
  <c r="CL62" i="83"/>
  <c r="CL62" i="84" s="1"/>
  <c r="CM62" i="83"/>
  <c r="CM62" i="84" s="1"/>
  <c r="CO62" i="83"/>
  <c r="CO62" i="84" s="1"/>
  <c r="CP62" i="83"/>
  <c r="CP62" i="84" s="1"/>
  <c r="CQ62" i="83"/>
  <c r="CQ62" i="84" s="1"/>
  <c r="CS62" i="83"/>
  <c r="CS62" i="84" s="1"/>
  <c r="CT62" i="83"/>
  <c r="CT62" i="84" s="1"/>
  <c r="CU62" i="83"/>
  <c r="CU62" i="84" s="1"/>
  <c r="CW62" i="83"/>
  <c r="CW62" i="84" s="1"/>
  <c r="CX62" i="83"/>
  <c r="CX62" i="84" s="1"/>
  <c r="CY62" i="83"/>
  <c r="CY62" i="84" s="1"/>
  <c r="DA62" i="83"/>
  <c r="DA62" i="84" s="1"/>
  <c r="DB62" i="83"/>
  <c r="DB62" i="84" s="1"/>
  <c r="DC62" i="83"/>
  <c r="DC62" i="84" s="1"/>
  <c r="DE62" i="83"/>
  <c r="DE62" i="84" s="1"/>
  <c r="DF62" i="83"/>
  <c r="DF62" i="84" s="1"/>
  <c r="DG62" i="83"/>
  <c r="DG62" i="84" s="1"/>
  <c r="DI62" i="83"/>
  <c r="DI62" i="84" s="1"/>
  <c r="DJ62" i="83"/>
  <c r="DJ62" i="84" s="1"/>
  <c r="DK62" i="83"/>
  <c r="DK62" i="84" s="1"/>
  <c r="DM62" i="83"/>
  <c r="DM62" i="84" s="1"/>
  <c r="DN62" i="83"/>
  <c r="DN62" i="84" s="1"/>
  <c r="DO62" i="83"/>
  <c r="DO62" i="84" s="1"/>
  <c r="DQ62" i="83"/>
  <c r="DQ62" i="84" s="1"/>
  <c r="DR62" i="83"/>
  <c r="DR62" i="84" s="1"/>
  <c r="DS62" i="83"/>
  <c r="DS62" i="84" s="1"/>
  <c r="DU62" i="83"/>
  <c r="DU62" i="84" s="1"/>
  <c r="DV62" i="83"/>
  <c r="DV62" i="84" s="1"/>
  <c r="DW62" i="83"/>
  <c r="DW62" i="84" s="1"/>
  <c r="DY62" i="83"/>
  <c r="DY62" i="84" s="1"/>
  <c r="DZ62" i="83"/>
  <c r="DZ62" i="84" s="1"/>
  <c r="EA62" i="83"/>
  <c r="EA62" i="84" s="1"/>
  <c r="EC62" i="83"/>
  <c r="EC62" i="84" s="1"/>
  <c r="ED62" i="83"/>
  <c r="ED62" i="84" s="1"/>
  <c r="EE62" i="83"/>
  <c r="EE62" i="84" s="1"/>
  <c r="EG62" i="83"/>
  <c r="EG62" i="84" s="1"/>
  <c r="EH62" i="83"/>
  <c r="EH62" i="84" s="1"/>
  <c r="EI62" i="83"/>
  <c r="EI62" i="84" s="1"/>
  <c r="EK62" i="83"/>
  <c r="EK62" i="84" s="1"/>
  <c r="EL62" i="83"/>
  <c r="EL62" i="84" s="1"/>
  <c r="EM62" i="83"/>
  <c r="EM62" i="84" s="1"/>
  <c r="EO62" i="83"/>
  <c r="EO62" i="84" s="1"/>
  <c r="EP62" i="83"/>
  <c r="EP62" i="84" s="1"/>
  <c r="EQ62" i="83"/>
  <c r="EQ62" i="84" s="1"/>
  <c r="ES62" i="83"/>
  <c r="ES62" i="84" s="1"/>
  <c r="ET62" i="83"/>
  <c r="ET62" i="84" s="1"/>
  <c r="EU62" i="83"/>
  <c r="EU62" i="84" s="1"/>
  <c r="EW62" i="83"/>
  <c r="EW62" i="84" s="1"/>
  <c r="EX62" i="83"/>
  <c r="EX62" i="84" s="1"/>
  <c r="EY62" i="83"/>
  <c r="EY62" i="84" s="1"/>
  <c r="FA62" i="83"/>
  <c r="FA62" i="84" s="1"/>
  <c r="FB62" i="83"/>
  <c r="FB62" i="84" s="1"/>
  <c r="FC62" i="83"/>
  <c r="FC62" i="84" s="1"/>
  <c r="FE62" i="83"/>
  <c r="FE62" i="84" s="1"/>
  <c r="FF62" i="83"/>
  <c r="FF62" i="84" s="1"/>
  <c r="FG62" i="83"/>
  <c r="FG62" i="84" s="1"/>
  <c r="FI62" i="83"/>
  <c r="FI62" i="84" s="1"/>
  <c r="FJ62" i="83"/>
  <c r="FJ62" i="84" s="1"/>
  <c r="FK62" i="83"/>
  <c r="FK62" i="84" s="1"/>
  <c r="FM62" i="83"/>
  <c r="FM62" i="84" s="1"/>
  <c r="FN62" i="83"/>
  <c r="FN62" i="84" s="1"/>
  <c r="FO62" i="83"/>
  <c r="FO62" i="84" s="1"/>
  <c r="FQ62" i="83"/>
  <c r="FQ62" i="84" s="1"/>
  <c r="FR62" i="83"/>
  <c r="FR62" i="84" s="1"/>
  <c r="FS62" i="83"/>
  <c r="FS62" i="84" s="1"/>
  <c r="FU62" i="83"/>
  <c r="FU62" i="84" s="1"/>
  <c r="FV62" i="83"/>
  <c r="FV62" i="84" s="1"/>
  <c r="FW62" i="83"/>
  <c r="FW62" i="84" s="1"/>
  <c r="FY62" i="83"/>
  <c r="FY62" i="84" s="1"/>
  <c r="FZ62" i="83"/>
  <c r="FZ62" i="84" s="1"/>
  <c r="GA62" i="83"/>
  <c r="GA62" i="84" s="1"/>
  <c r="GC62" i="83"/>
  <c r="GC62" i="84" s="1"/>
  <c r="GD62" i="83"/>
  <c r="GD62" i="84" s="1"/>
  <c r="GE62" i="83"/>
  <c r="GE62" i="84" s="1"/>
  <c r="GG62" i="83"/>
  <c r="GG62" i="84" s="1"/>
  <c r="GH62" i="83"/>
  <c r="GH62" i="84" s="1"/>
  <c r="GI62" i="83"/>
  <c r="GI62" i="84" s="1"/>
  <c r="GK62" i="83"/>
  <c r="GK62" i="84" s="1"/>
  <c r="GL62" i="83"/>
  <c r="GL62" i="84" s="1"/>
  <c r="GM62" i="83"/>
  <c r="GM62" i="84" s="1"/>
  <c r="GO62" i="83"/>
  <c r="GO62" i="84" s="1"/>
  <c r="GP62" i="83"/>
  <c r="GP62" i="84" s="1"/>
  <c r="GQ62" i="83"/>
  <c r="GQ62" i="84" s="1"/>
  <c r="GS62" i="83"/>
  <c r="GS62" i="84" s="1"/>
  <c r="GT62" i="83"/>
  <c r="GT62" i="84" s="1"/>
  <c r="GU62" i="83"/>
  <c r="GU62" i="84" s="1"/>
  <c r="GW62" i="83"/>
  <c r="GW62" i="84" s="1"/>
  <c r="GX62" i="83"/>
  <c r="GX62" i="84" s="1"/>
  <c r="GY62" i="83"/>
  <c r="GY62" i="84" s="1"/>
  <c r="C63" i="84"/>
  <c r="I63" i="83"/>
  <c r="I63" i="84" s="1"/>
  <c r="J63" i="83"/>
  <c r="J63" i="84" s="1"/>
  <c r="K63" i="83"/>
  <c r="K63" i="84" s="1"/>
  <c r="C63" i="82"/>
  <c r="B63" i="82"/>
  <c r="M63" i="83"/>
  <c r="M63" i="84" s="1"/>
  <c r="N63" i="83"/>
  <c r="N63" i="84" s="1"/>
  <c r="O63" i="83"/>
  <c r="O63" i="84" s="1"/>
  <c r="Q63" i="83"/>
  <c r="Q63" i="84" s="1"/>
  <c r="R63" i="83"/>
  <c r="R63" i="84" s="1"/>
  <c r="S63" i="83"/>
  <c r="S63" i="84" s="1"/>
  <c r="U63" i="83"/>
  <c r="U63" i="84" s="1"/>
  <c r="V63" i="83"/>
  <c r="V63" i="84" s="1"/>
  <c r="W63" i="83"/>
  <c r="W63" i="84" s="1"/>
  <c r="Y63" i="83"/>
  <c r="Y63" i="84" s="1"/>
  <c r="AA63" i="83"/>
  <c r="AA63" i="84" s="1"/>
  <c r="AC63" i="83"/>
  <c r="AC63" i="84" s="1"/>
  <c r="AD63" i="83"/>
  <c r="AD63" i="84" s="1"/>
  <c r="AE63" i="83"/>
  <c r="AE63" i="84" s="1"/>
  <c r="AG63" i="83"/>
  <c r="AG63" i="84" s="1"/>
  <c r="AH63" i="83"/>
  <c r="AH63" i="84" s="1"/>
  <c r="AI63" i="83"/>
  <c r="AI63" i="84" s="1"/>
  <c r="AK63" i="83"/>
  <c r="AK63" i="84" s="1"/>
  <c r="AL63" i="83"/>
  <c r="AL63" i="84" s="1"/>
  <c r="AM63" i="83"/>
  <c r="AM63" i="84" s="1"/>
  <c r="AO63" i="83"/>
  <c r="AO63" i="84" s="1"/>
  <c r="AP63" i="83"/>
  <c r="AP63" i="84" s="1"/>
  <c r="AQ63" i="83"/>
  <c r="AQ63" i="84" s="1"/>
  <c r="AS63" i="83"/>
  <c r="AS63" i="84" s="1"/>
  <c r="AT63" i="83"/>
  <c r="AT63" i="84" s="1"/>
  <c r="AU63" i="83"/>
  <c r="AU63" i="84" s="1"/>
  <c r="AW63" i="83"/>
  <c r="AW63" i="84" s="1"/>
  <c r="AX63" i="83"/>
  <c r="AX63" i="84" s="1"/>
  <c r="AY63" i="83"/>
  <c r="AY63" i="84" s="1"/>
  <c r="BA63" i="83"/>
  <c r="BA63" i="84" s="1"/>
  <c r="BB63" i="83"/>
  <c r="BB63" i="84" s="1"/>
  <c r="BC63" i="83"/>
  <c r="BC63" i="84" s="1"/>
  <c r="BE63" i="83"/>
  <c r="BE63" i="84" s="1"/>
  <c r="BF63" i="83"/>
  <c r="BF63" i="84" s="1"/>
  <c r="BG63" i="83"/>
  <c r="BG63" i="84" s="1"/>
  <c r="BI63" i="83"/>
  <c r="BI63" i="84" s="1"/>
  <c r="BJ63" i="83"/>
  <c r="BJ63" i="84" s="1"/>
  <c r="BK63" i="83"/>
  <c r="BK63" i="84" s="1"/>
  <c r="BM63" i="83"/>
  <c r="BM63" i="84" s="1"/>
  <c r="BN63" i="83"/>
  <c r="BN63" i="84" s="1"/>
  <c r="BO63" i="83"/>
  <c r="BO63" i="84" s="1"/>
  <c r="BQ63" i="83"/>
  <c r="BQ63" i="84" s="1"/>
  <c r="BR63" i="83"/>
  <c r="BR63" i="84" s="1"/>
  <c r="BS63" i="83"/>
  <c r="BS63" i="84" s="1"/>
  <c r="BU63" i="83"/>
  <c r="BU63" i="84" s="1"/>
  <c r="BV63" i="83"/>
  <c r="BV63" i="84" s="1"/>
  <c r="BW63" i="83"/>
  <c r="BW63" i="84" s="1"/>
  <c r="BY63" i="83"/>
  <c r="BY63" i="84" s="1"/>
  <c r="BZ63" i="83"/>
  <c r="BZ63" i="84" s="1"/>
  <c r="CA63" i="83"/>
  <c r="CA63" i="84" s="1"/>
  <c r="CC63" i="83"/>
  <c r="CC63" i="84" s="1"/>
  <c r="CD63" i="83"/>
  <c r="CD63" i="84" s="1"/>
  <c r="CE63" i="83"/>
  <c r="CE63" i="84" s="1"/>
  <c r="CG63" i="83"/>
  <c r="CG63" i="84" s="1"/>
  <c r="CH63" i="83"/>
  <c r="CH63" i="84" s="1"/>
  <c r="CI63" i="83"/>
  <c r="CI63" i="84" s="1"/>
  <c r="CK63" i="83"/>
  <c r="CK63" i="84" s="1"/>
  <c r="CL63" i="83"/>
  <c r="CL63" i="84" s="1"/>
  <c r="CM63" i="83"/>
  <c r="CM63" i="84" s="1"/>
  <c r="CO63" i="83"/>
  <c r="CO63" i="84" s="1"/>
  <c r="CP63" i="83"/>
  <c r="CP63" i="84" s="1"/>
  <c r="CQ63" i="83"/>
  <c r="CQ63" i="84" s="1"/>
  <c r="CS63" i="83"/>
  <c r="CS63" i="84" s="1"/>
  <c r="CT63" i="83"/>
  <c r="CT63" i="84" s="1"/>
  <c r="CU63" i="83"/>
  <c r="CU63" i="84" s="1"/>
  <c r="CW63" i="83"/>
  <c r="CW63" i="84" s="1"/>
  <c r="CX63" i="83"/>
  <c r="CX63" i="84" s="1"/>
  <c r="CY63" i="83"/>
  <c r="CY63" i="84" s="1"/>
  <c r="DA63" i="83"/>
  <c r="DA63" i="84" s="1"/>
  <c r="DB63" i="83"/>
  <c r="DB63" i="84" s="1"/>
  <c r="DC63" i="83"/>
  <c r="DC63" i="84" s="1"/>
  <c r="DE63" i="83"/>
  <c r="DE63" i="84" s="1"/>
  <c r="DF63" i="83"/>
  <c r="DF63" i="84" s="1"/>
  <c r="DG63" i="83"/>
  <c r="DG63" i="84" s="1"/>
  <c r="DI63" i="83"/>
  <c r="DI63" i="84" s="1"/>
  <c r="DJ63" i="83"/>
  <c r="DJ63" i="84" s="1"/>
  <c r="DK63" i="83"/>
  <c r="DK63" i="84" s="1"/>
  <c r="DM63" i="83"/>
  <c r="DM63" i="84" s="1"/>
  <c r="DN63" i="83"/>
  <c r="DN63" i="84" s="1"/>
  <c r="DO63" i="83"/>
  <c r="DO63" i="84" s="1"/>
  <c r="DQ63" i="83"/>
  <c r="DQ63" i="84" s="1"/>
  <c r="DR63" i="83"/>
  <c r="DR63" i="84" s="1"/>
  <c r="DS63" i="83"/>
  <c r="DS63" i="84" s="1"/>
  <c r="DU63" i="83"/>
  <c r="DU63" i="84" s="1"/>
  <c r="DV63" i="83"/>
  <c r="DV63" i="84" s="1"/>
  <c r="DW63" i="83"/>
  <c r="DW63" i="84" s="1"/>
  <c r="DY63" i="83"/>
  <c r="DY63" i="84" s="1"/>
  <c r="DZ63" i="83"/>
  <c r="DZ63" i="84" s="1"/>
  <c r="EA63" i="83"/>
  <c r="EA63" i="84" s="1"/>
  <c r="EC63" i="83"/>
  <c r="EC63" i="84" s="1"/>
  <c r="ED63" i="83"/>
  <c r="ED63" i="84" s="1"/>
  <c r="EE63" i="83"/>
  <c r="EE63" i="84" s="1"/>
  <c r="EG63" i="83"/>
  <c r="EG63" i="84" s="1"/>
  <c r="EH63" i="83"/>
  <c r="EH63" i="84" s="1"/>
  <c r="EI63" i="83"/>
  <c r="EI63" i="84" s="1"/>
  <c r="EK63" i="83"/>
  <c r="EK63" i="84" s="1"/>
  <c r="EL63" i="83"/>
  <c r="EL63" i="84" s="1"/>
  <c r="EM63" i="83"/>
  <c r="EM63" i="84" s="1"/>
  <c r="EO63" i="83"/>
  <c r="EO63" i="84" s="1"/>
  <c r="EP63" i="83"/>
  <c r="EP63" i="84" s="1"/>
  <c r="EQ63" i="83"/>
  <c r="EQ63" i="84" s="1"/>
  <c r="ES63" i="83"/>
  <c r="ES63" i="84" s="1"/>
  <c r="ET63" i="83"/>
  <c r="ET63" i="84" s="1"/>
  <c r="EU63" i="83"/>
  <c r="EU63" i="84" s="1"/>
  <c r="EW63" i="83"/>
  <c r="EW63" i="84" s="1"/>
  <c r="EX63" i="83"/>
  <c r="EX63" i="84" s="1"/>
  <c r="EY63" i="83"/>
  <c r="EY63" i="84" s="1"/>
  <c r="FA63" i="83"/>
  <c r="FA63" i="84" s="1"/>
  <c r="FB63" i="83"/>
  <c r="FB63" i="84" s="1"/>
  <c r="FC63" i="83"/>
  <c r="FC63" i="84" s="1"/>
  <c r="FE63" i="83"/>
  <c r="FE63" i="84" s="1"/>
  <c r="FF63" i="83"/>
  <c r="FF63" i="84" s="1"/>
  <c r="FG63" i="83"/>
  <c r="FG63" i="84" s="1"/>
  <c r="FI63" i="83"/>
  <c r="FI63" i="84" s="1"/>
  <c r="FJ63" i="83"/>
  <c r="FJ63" i="84" s="1"/>
  <c r="FK63" i="83"/>
  <c r="FK63" i="84" s="1"/>
  <c r="FM63" i="83"/>
  <c r="FM63" i="84" s="1"/>
  <c r="FN63" i="83"/>
  <c r="FN63" i="84" s="1"/>
  <c r="FO63" i="83"/>
  <c r="FO63" i="84" s="1"/>
  <c r="FQ63" i="83"/>
  <c r="FQ63" i="84" s="1"/>
  <c r="FR63" i="83"/>
  <c r="FR63" i="84" s="1"/>
  <c r="FS63" i="83"/>
  <c r="FS63" i="84" s="1"/>
  <c r="FU63" i="83"/>
  <c r="FU63" i="84" s="1"/>
  <c r="FV63" i="83"/>
  <c r="FV63" i="84" s="1"/>
  <c r="FW63" i="83"/>
  <c r="FW63" i="84" s="1"/>
  <c r="FY63" i="83"/>
  <c r="FY63" i="84" s="1"/>
  <c r="FZ63" i="83"/>
  <c r="FZ63" i="84" s="1"/>
  <c r="GA63" i="83"/>
  <c r="GA63" i="84" s="1"/>
  <c r="GC63" i="83"/>
  <c r="GC63" i="84" s="1"/>
  <c r="GD63" i="83"/>
  <c r="GD63" i="84" s="1"/>
  <c r="GE63" i="83"/>
  <c r="GE63" i="84" s="1"/>
  <c r="GG63" i="83"/>
  <c r="GG63" i="84" s="1"/>
  <c r="GH63" i="83"/>
  <c r="GH63" i="84" s="1"/>
  <c r="GI63" i="83"/>
  <c r="GI63" i="84" s="1"/>
  <c r="GK63" i="83"/>
  <c r="GK63" i="84" s="1"/>
  <c r="GL63" i="83"/>
  <c r="GL63" i="84" s="1"/>
  <c r="GM63" i="83"/>
  <c r="GM63" i="84" s="1"/>
  <c r="GO63" i="83"/>
  <c r="GO63" i="84" s="1"/>
  <c r="GP63" i="83"/>
  <c r="GP63" i="84" s="1"/>
  <c r="GQ63" i="83"/>
  <c r="GQ63" i="84" s="1"/>
  <c r="GS63" i="83"/>
  <c r="GS63" i="84" s="1"/>
  <c r="GT63" i="83"/>
  <c r="GT63" i="84" s="1"/>
  <c r="GU63" i="83"/>
  <c r="GU63" i="84" s="1"/>
  <c r="GW63" i="83"/>
  <c r="GW63" i="84" s="1"/>
  <c r="GX63" i="83"/>
  <c r="GX63" i="84" s="1"/>
  <c r="GY63" i="83"/>
  <c r="GY63" i="84" s="1"/>
  <c r="C64" i="84"/>
  <c r="I64" i="83"/>
  <c r="I64" i="84" s="1"/>
  <c r="J64" i="83"/>
  <c r="J64" i="84" s="1"/>
  <c r="K64" i="83"/>
  <c r="K64" i="84" s="1"/>
  <c r="C64" i="82"/>
  <c r="B64" i="82"/>
  <c r="M64" i="83"/>
  <c r="M64" i="84" s="1"/>
  <c r="N64" i="83"/>
  <c r="N64" i="84" s="1"/>
  <c r="O64" i="83"/>
  <c r="O64" i="84" s="1"/>
  <c r="Q64" i="83"/>
  <c r="Q64" i="84" s="1"/>
  <c r="R64" i="83"/>
  <c r="R64" i="84" s="1"/>
  <c r="S64" i="83"/>
  <c r="S64" i="84" s="1"/>
  <c r="U64" i="83"/>
  <c r="U64" i="84" s="1"/>
  <c r="V64" i="83"/>
  <c r="V64" i="84" s="1"/>
  <c r="W64" i="83"/>
  <c r="W64" i="84" s="1"/>
  <c r="Y64" i="83"/>
  <c r="Y64" i="84" s="1"/>
  <c r="Z64" i="83"/>
  <c r="Z64" i="84" s="1"/>
  <c r="AA64" i="83"/>
  <c r="AA64" i="84" s="1"/>
  <c r="AC64" i="83"/>
  <c r="AC64" i="84" s="1"/>
  <c r="AD64" i="83"/>
  <c r="AD64" i="84" s="1"/>
  <c r="AE64" i="83"/>
  <c r="AE64" i="84" s="1"/>
  <c r="AG64" i="83"/>
  <c r="AG64" i="84" s="1"/>
  <c r="AH64" i="83"/>
  <c r="AH64" i="84" s="1"/>
  <c r="AI64" i="83"/>
  <c r="AI64" i="84" s="1"/>
  <c r="AK64" i="83"/>
  <c r="AK64" i="84" s="1"/>
  <c r="AL64" i="83"/>
  <c r="AL64" i="84" s="1"/>
  <c r="AM64" i="83"/>
  <c r="AM64" i="84" s="1"/>
  <c r="AO64" i="83"/>
  <c r="AO64" i="84" s="1"/>
  <c r="AP64" i="83"/>
  <c r="AP64" i="84" s="1"/>
  <c r="AQ64" i="83"/>
  <c r="AQ64" i="84" s="1"/>
  <c r="AS64" i="83"/>
  <c r="AS64" i="84" s="1"/>
  <c r="AT64" i="83"/>
  <c r="AT64" i="84" s="1"/>
  <c r="AU64" i="83"/>
  <c r="AU64" i="84" s="1"/>
  <c r="AW64" i="83"/>
  <c r="AW64" i="84" s="1"/>
  <c r="AX64" i="83"/>
  <c r="AX64" i="84" s="1"/>
  <c r="AY64" i="83"/>
  <c r="AY64" i="84" s="1"/>
  <c r="BA64" i="83"/>
  <c r="BA64" i="84" s="1"/>
  <c r="BB64" i="83"/>
  <c r="BB64" i="84" s="1"/>
  <c r="BC64" i="83"/>
  <c r="BC64" i="84" s="1"/>
  <c r="BE64" i="83"/>
  <c r="BE64" i="84" s="1"/>
  <c r="BF64" i="83"/>
  <c r="BF64" i="84" s="1"/>
  <c r="BG64" i="83"/>
  <c r="BG64" i="84" s="1"/>
  <c r="BI64" i="83"/>
  <c r="BI64" i="84" s="1"/>
  <c r="BJ64" i="83"/>
  <c r="BJ64" i="84" s="1"/>
  <c r="BK64" i="83"/>
  <c r="BK64" i="84" s="1"/>
  <c r="BM64" i="83"/>
  <c r="BM64" i="84" s="1"/>
  <c r="BN64" i="83"/>
  <c r="BN64" i="84" s="1"/>
  <c r="BO64" i="83"/>
  <c r="BO64" i="84" s="1"/>
  <c r="BQ64" i="83"/>
  <c r="BQ64" i="84" s="1"/>
  <c r="BR64" i="83"/>
  <c r="BR64" i="84" s="1"/>
  <c r="BS64" i="83"/>
  <c r="BS64" i="84" s="1"/>
  <c r="BU64" i="83"/>
  <c r="BU64" i="84" s="1"/>
  <c r="BV64" i="83"/>
  <c r="BV64" i="84" s="1"/>
  <c r="BW64" i="83"/>
  <c r="BW64" i="84" s="1"/>
  <c r="BY64" i="83"/>
  <c r="BY64" i="84" s="1"/>
  <c r="BZ64" i="83"/>
  <c r="BZ64" i="84" s="1"/>
  <c r="CA64" i="83"/>
  <c r="CA64" i="84" s="1"/>
  <c r="CC64" i="83"/>
  <c r="CC64" i="84" s="1"/>
  <c r="CD64" i="83"/>
  <c r="CD64" i="84" s="1"/>
  <c r="CE64" i="83"/>
  <c r="CE64" i="84" s="1"/>
  <c r="CG64" i="83"/>
  <c r="CG64" i="84" s="1"/>
  <c r="CH64" i="83"/>
  <c r="CH64" i="84" s="1"/>
  <c r="CI64" i="83"/>
  <c r="CI64" i="84" s="1"/>
  <c r="CK64" i="83"/>
  <c r="CK64" i="84" s="1"/>
  <c r="CL64" i="83"/>
  <c r="CL64" i="84" s="1"/>
  <c r="CM64" i="83"/>
  <c r="CM64" i="84" s="1"/>
  <c r="CO64" i="83"/>
  <c r="CO64" i="84" s="1"/>
  <c r="CP64" i="83"/>
  <c r="CP64" i="84" s="1"/>
  <c r="CQ64" i="83"/>
  <c r="CQ64" i="84" s="1"/>
  <c r="CS64" i="83"/>
  <c r="CS64" i="84" s="1"/>
  <c r="CT64" i="83"/>
  <c r="CT64" i="84" s="1"/>
  <c r="CU64" i="83"/>
  <c r="CU64" i="84" s="1"/>
  <c r="CW64" i="83"/>
  <c r="CW64" i="84" s="1"/>
  <c r="CX64" i="83"/>
  <c r="CX64" i="84" s="1"/>
  <c r="CY64" i="83"/>
  <c r="CY64" i="84" s="1"/>
  <c r="DA64" i="83"/>
  <c r="DA64" i="84" s="1"/>
  <c r="DB64" i="83"/>
  <c r="DB64" i="84" s="1"/>
  <c r="DC64" i="83"/>
  <c r="DC64" i="84" s="1"/>
  <c r="DE64" i="83"/>
  <c r="DE64" i="84" s="1"/>
  <c r="DF64" i="83"/>
  <c r="DF64" i="84" s="1"/>
  <c r="DG64" i="83"/>
  <c r="DG64" i="84" s="1"/>
  <c r="DI64" i="83"/>
  <c r="DI64" i="84" s="1"/>
  <c r="DJ64" i="83"/>
  <c r="DJ64" i="84" s="1"/>
  <c r="DK64" i="83"/>
  <c r="DK64" i="84" s="1"/>
  <c r="DM64" i="83"/>
  <c r="DM64" i="84" s="1"/>
  <c r="DN64" i="83"/>
  <c r="DN64" i="84" s="1"/>
  <c r="DO64" i="83"/>
  <c r="DO64" i="84" s="1"/>
  <c r="DQ64" i="83"/>
  <c r="DQ64" i="84" s="1"/>
  <c r="DR64" i="83"/>
  <c r="DR64" i="84" s="1"/>
  <c r="DS64" i="83"/>
  <c r="DS64" i="84" s="1"/>
  <c r="DU64" i="83"/>
  <c r="DU64" i="84" s="1"/>
  <c r="DV64" i="83"/>
  <c r="DV64" i="84" s="1"/>
  <c r="DW64" i="83"/>
  <c r="DW64" i="84" s="1"/>
  <c r="DY64" i="83"/>
  <c r="DY64" i="84" s="1"/>
  <c r="DZ64" i="83"/>
  <c r="DZ64" i="84" s="1"/>
  <c r="EA64" i="83"/>
  <c r="EA64" i="84" s="1"/>
  <c r="EC64" i="83"/>
  <c r="EC64" i="84" s="1"/>
  <c r="ED64" i="83"/>
  <c r="ED64" i="84" s="1"/>
  <c r="EE64" i="83"/>
  <c r="EE64" i="84" s="1"/>
  <c r="EG64" i="83"/>
  <c r="EG64" i="84" s="1"/>
  <c r="EH64" i="83"/>
  <c r="EH64" i="84" s="1"/>
  <c r="EI64" i="83"/>
  <c r="EI64" i="84" s="1"/>
  <c r="EK64" i="83"/>
  <c r="EK64" i="84" s="1"/>
  <c r="EL64" i="83"/>
  <c r="EL64" i="84" s="1"/>
  <c r="EM64" i="83"/>
  <c r="EM64" i="84" s="1"/>
  <c r="EO64" i="83"/>
  <c r="EO64" i="84" s="1"/>
  <c r="EP64" i="83"/>
  <c r="EP64" i="84" s="1"/>
  <c r="EQ64" i="83"/>
  <c r="EQ64" i="84" s="1"/>
  <c r="ES64" i="83"/>
  <c r="ES64" i="84" s="1"/>
  <c r="ET64" i="83"/>
  <c r="ET64" i="84" s="1"/>
  <c r="EU64" i="83"/>
  <c r="EU64" i="84" s="1"/>
  <c r="EW64" i="83"/>
  <c r="EW64" i="84" s="1"/>
  <c r="EX64" i="83"/>
  <c r="EX64" i="84" s="1"/>
  <c r="EY64" i="83"/>
  <c r="EY64" i="84" s="1"/>
  <c r="FB64" i="83"/>
  <c r="FB64" i="84" s="1"/>
  <c r="FC64" i="83"/>
  <c r="FC64" i="84" s="1"/>
  <c r="FE64" i="83"/>
  <c r="FE64" i="84" s="1"/>
  <c r="FF64" i="83"/>
  <c r="FF64" i="84" s="1"/>
  <c r="FG64" i="83"/>
  <c r="FG64" i="84" s="1"/>
  <c r="FI64" i="83"/>
  <c r="FI64" i="84" s="1"/>
  <c r="FJ64" i="83"/>
  <c r="FJ64" i="84" s="1"/>
  <c r="FK64" i="83"/>
  <c r="FK64" i="84" s="1"/>
  <c r="FM64" i="83"/>
  <c r="FM64" i="84" s="1"/>
  <c r="FN64" i="83"/>
  <c r="FN64" i="84" s="1"/>
  <c r="FO64" i="83"/>
  <c r="FO64" i="84" s="1"/>
  <c r="FQ64" i="83"/>
  <c r="FQ64" i="84" s="1"/>
  <c r="FR64" i="83"/>
  <c r="FR64" i="84" s="1"/>
  <c r="FS64" i="83"/>
  <c r="FS64" i="84" s="1"/>
  <c r="FU64" i="83"/>
  <c r="FU64" i="84" s="1"/>
  <c r="FV64" i="83"/>
  <c r="FV64" i="84" s="1"/>
  <c r="FW64" i="83"/>
  <c r="FW64" i="84" s="1"/>
  <c r="FY64" i="83"/>
  <c r="FY64" i="84" s="1"/>
  <c r="FZ64" i="83"/>
  <c r="FZ64" i="84" s="1"/>
  <c r="GA64" i="83"/>
  <c r="GA64" i="84" s="1"/>
  <c r="GC64" i="83"/>
  <c r="GC64" i="84" s="1"/>
  <c r="GD64" i="83"/>
  <c r="GD64" i="84" s="1"/>
  <c r="GE64" i="83"/>
  <c r="GE64" i="84" s="1"/>
  <c r="GG64" i="83"/>
  <c r="GG64" i="84" s="1"/>
  <c r="GH64" i="83"/>
  <c r="GH64" i="84" s="1"/>
  <c r="GI64" i="83"/>
  <c r="GI64" i="84" s="1"/>
  <c r="GK64" i="83"/>
  <c r="GK64" i="84" s="1"/>
  <c r="GL64" i="83"/>
  <c r="GL64" i="84" s="1"/>
  <c r="GM64" i="83"/>
  <c r="GM64" i="84" s="1"/>
  <c r="GO64" i="83"/>
  <c r="GO64" i="84" s="1"/>
  <c r="GP64" i="83"/>
  <c r="GP64" i="84" s="1"/>
  <c r="GQ64" i="83"/>
  <c r="GQ64" i="84" s="1"/>
  <c r="GS64" i="83"/>
  <c r="GS64" i="84" s="1"/>
  <c r="GT64" i="83"/>
  <c r="GT64" i="84" s="1"/>
  <c r="GU64" i="83"/>
  <c r="GU64" i="84" s="1"/>
  <c r="GW64" i="83"/>
  <c r="GW64" i="84" s="1"/>
  <c r="GX64" i="83"/>
  <c r="GX64" i="84" s="1"/>
  <c r="GY64" i="83"/>
  <c r="GY64" i="84" s="1"/>
  <c r="C65" i="84"/>
  <c r="I65" i="83"/>
  <c r="I65" i="84" s="1"/>
  <c r="J65" i="83"/>
  <c r="J65" i="84" s="1"/>
  <c r="K65" i="83"/>
  <c r="K65" i="84" s="1"/>
  <c r="C65" i="82"/>
  <c r="B65" i="82"/>
  <c r="M65" i="83"/>
  <c r="M65" i="84" s="1"/>
  <c r="N65" i="83"/>
  <c r="N65" i="84" s="1"/>
  <c r="O65" i="83"/>
  <c r="O65" i="84" s="1"/>
  <c r="Q65" i="83"/>
  <c r="Q65" i="84" s="1"/>
  <c r="S65" i="83"/>
  <c r="S65" i="84" s="1"/>
  <c r="U65" i="83"/>
  <c r="U65" i="84" s="1"/>
  <c r="V65" i="83"/>
  <c r="V65" i="84" s="1"/>
  <c r="W65" i="83"/>
  <c r="W65" i="84" s="1"/>
  <c r="Y65" i="83"/>
  <c r="Y65" i="84" s="1"/>
  <c r="Z65" i="83"/>
  <c r="Z65" i="84" s="1"/>
  <c r="AA65" i="83"/>
  <c r="AA65" i="84" s="1"/>
  <c r="AC65" i="83"/>
  <c r="AC65" i="84" s="1"/>
  <c r="AD65" i="83"/>
  <c r="AD65" i="84" s="1"/>
  <c r="AE65" i="83"/>
  <c r="AE65" i="84" s="1"/>
  <c r="AG65" i="83"/>
  <c r="AG65" i="84" s="1"/>
  <c r="AI65" i="83"/>
  <c r="AI65" i="84" s="1"/>
  <c r="AK65" i="83"/>
  <c r="AK65" i="84" s="1"/>
  <c r="AL65" i="83"/>
  <c r="AL65" i="84" s="1"/>
  <c r="AM65" i="83"/>
  <c r="AM65" i="84" s="1"/>
  <c r="AO65" i="83"/>
  <c r="AO65" i="84" s="1"/>
  <c r="AP65" i="83"/>
  <c r="AP65" i="84" s="1"/>
  <c r="AQ65" i="83"/>
  <c r="AQ65" i="84" s="1"/>
  <c r="AS65" i="83"/>
  <c r="AS65" i="84" s="1"/>
  <c r="AT65" i="83"/>
  <c r="AT65" i="84" s="1"/>
  <c r="AU65" i="83"/>
  <c r="AU65" i="84" s="1"/>
  <c r="AW65" i="83"/>
  <c r="AW65" i="84" s="1"/>
  <c r="AX65" i="83"/>
  <c r="AX65" i="84" s="1"/>
  <c r="AY65" i="83"/>
  <c r="AY65" i="84" s="1"/>
  <c r="BA65" i="83"/>
  <c r="BA65" i="84" s="1"/>
  <c r="BB65" i="83"/>
  <c r="BB65" i="84" s="1"/>
  <c r="BC65" i="83"/>
  <c r="BC65" i="84" s="1"/>
  <c r="BE65" i="83"/>
  <c r="BE65" i="84" s="1"/>
  <c r="BF65" i="83"/>
  <c r="BF65" i="84" s="1"/>
  <c r="BG65" i="83"/>
  <c r="BG65" i="84" s="1"/>
  <c r="BI65" i="83"/>
  <c r="BI65" i="84" s="1"/>
  <c r="BJ65" i="83"/>
  <c r="BJ65" i="84" s="1"/>
  <c r="BK65" i="83"/>
  <c r="BK65" i="84" s="1"/>
  <c r="BM65" i="83"/>
  <c r="BM65" i="84" s="1"/>
  <c r="BN65" i="83"/>
  <c r="BN65" i="84" s="1"/>
  <c r="BO65" i="83"/>
  <c r="BO65" i="84" s="1"/>
  <c r="BQ65" i="83"/>
  <c r="BQ65" i="84" s="1"/>
  <c r="BR65" i="83"/>
  <c r="BR65" i="84" s="1"/>
  <c r="BS65" i="83"/>
  <c r="BS65" i="84" s="1"/>
  <c r="BU65" i="83"/>
  <c r="BU65" i="84" s="1"/>
  <c r="BV65" i="83"/>
  <c r="BV65" i="84" s="1"/>
  <c r="BW65" i="83"/>
  <c r="BW65" i="84" s="1"/>
  <c r="BY65" i="83"/>
  <c r="BY65" i="84" s="1"/>
  <c r="BZ65" i="83"/>
  <c r="BZ65" i="84" s="1"/>
  <c r="CA65" i="83"/>
  <c r="CA65" i="84" s="1"/>
  <c r="CC65" i="83"/>
  <c r="CC65" i="84" s="1"/>
  <c r="CD65" i="83"/>
  <c r="CD65" i="84" s="1"/>
  <c r="CE65" i="83"/>
  <c r="CE65" i="84" s="1"/>
  <c r="CG65" i="83"/>
  <c r="CG65" i="84" s="1"/>
  <c r="CH65" i="83"/>
  <c r="CH65" i="84" s="1"/>
  <c r="CI65" i="83"/>
  <c r="CI65" i="84" s="1"/>
  <c r="CK65" i="83"/>
  <c r="CK65" i="84" s="1"/>
  <c r="CL65" i="83"/>
  <c r="CL65" i="84" s="1"/>
  <c r="CM65" i="83"/>
  <c r="CM65" i="84" s="1"/>
  <c r="CO65" i="83"/>
  <c r="CO65" i="84" s="1"/>
  <c r="CP65" i="83"/>
  <c r="CP65" i="84" s="1"/>
  <c r="CQ65" i="83"/>
  <c r="CQ65" i="84" s="1"/>
  <c r="CS65" i="83"/>
  <c r="CS65" i="84" s="1"/>
  <c r="CT65" i="83"/>
  <c r="CT65" i="84" s="1"/>
  <c r="CU65" i="83"/>
  <c r="CU65" i="84" s="1"/>
  <c r="CW65" i="83"/>
  <c r="CW65" i="84" s="1"/>
  <c r="CX65" i="83"/>
  <c r="CX65" i="84" s="1"/>
  <c r="CY65" i="83"/>
  <c r="CY65" i="84" s="1"/>
  <c r="DA65" i="83"/>
  <c r="DA65" i="84" s="1"/>
  <c r="DB65" i="83"/>
  <c r="DB65" i="84" s="1"/>
  <c r="DC65" i="83"/>
  <c r="DC65" i="84" s="1"/>
  <c r="DE65" i="83"/>
  <c r="DE65" i="84" s="1"/>
  <c r="DF65" i="83"/>
  <c r="DF65" i="84" s="1"/>
  <c r="DG65" i="83"/>
  <c r="DG65" i="84" s="1"/>
  <c r="DI65" i="83"/>
  <c r="DI65" i="84" s="1"/>
  <c r="DJ65" i="83"/>
  <c r="DJ65" i="84" s="1"/>
  <c r="DK65" i="83"/>
  <c r="DK65" i="84" s="1"/>
  <c r="DM65" i="83"/>
  <c r="DM65" i="84" s="1"/>
  <c r="DN65" i="83"/>
  <c r="DN65" i="84" s="1"/>
  <c r="DO65" i="83"/>
  <c r="DO65" i="84" s="1"/>
  <c r="DQ65" i="83"/>
  <c r="DQ65" i="84" s="1"/>
  <c r="DR65" i="83"/>
  <c r="DR65" i="84" s="1"/>
  <c r="DS65" i="83"/>
  <c r="DS65" i="84" s="1"/>
  <c r="DU65" i="83"/>
  <c r="DU65" i="84" s="1"/>
  <c r="DV65" i="83"/>
  <c r="DV65" i="84" s="1"/>
  <c r="DW65" i="83"/>
  <c r="DW65" i="84" s="1"/>
  <c r="DY65" i="83"/>
  <c r="DY65" i="84" s="1"/>
  <c r="DZ65" i="83"/>
  <c r="DZ65" i="84" s="1"/>
  <c r="EA65" i="83"/>
  <c r="EA65" i="84" s="1"/>
  <c r="EC65" i="83"/>
  <c r="EC65" i="84" s="1"/>
  <c r="ED65" i="83"/>
  <c r="ED65" i="84" s="1"/>
  <c r="EE65" i="83"/>
  <c r="EE65" i="84" s="1"/>
  <c r="EG65" i="83"/>
  <c r="EG65" i="84" s="1"/>
  <c r="EH65" i="83"/>
  <c r="EH65" i="84" s="1"/>
  <c r="EI65" i="83"/>
  <c r="EI65" i="84" s="1"/>
  <c r="EK65" i="83"/>
  <c r="EK65" i="84" s="1"/>
  <c r="EL65" i="83"/>
  <c r="EL65" i="84" s="1"/>
  <c r="EM65" i="83"/>
  <c r="EM65" i="84" s="1"/>
  <c r="EO65" i="83"/>
  <c r="EO65" i="84" s="1"/>
  <c r="EP65" i="83"/>
  <c r="EP65" i="84" s="1"/>
  <c r="EQ65" i="83"/>
  <c r="EQ65" i="84" s="1"/>
  <c r="ES65" i="83"/>
  <c r="ES65" i="84" s="1"/>
  <c r="ET65" i="83"/>
  <c r="ET65" i="84" s="1"/>
  <c r="EU65" i="83"/>
  <c r="EU65" i="84" s="1"/>
  <c r="EW65" i="83"/>
  <c r="EW65" i="84" s="1"/>
  <c r="EX65" i="83"/>
  <c r="EX65" i="84" s="1"/>
  <c r="EY65" i="83"/>
  <c r="EY65" i="84" s="1"/>
  <c r="FA65" i="83"/>
  <c r="FA65" i="84" s="1"/>
  <c r="FB65" i="83"/>
  <c r="FB65" i="84" s="1"/>
  <c r="FC65" i="83"/>
  <c r="FC65" i="84" s="1"/>
  <c r="FE65" i="83"/>
  <c r="FE65" i="84" s="1"/>
  <c r="FF65" i="83"/>
  <c r="FF65" i="84" s="1"/>
  <c r="FG65" i="83"/>
  <c r="FG65" i="84" s="1"/>
  <c r="FI65" i="83"/>
  <c r="FI65" i="84" s="1"/>
  <c r="FJ65" i="83"/>
  <c r="FJ65" i="84" s="1"/>
  <c r="FK65" i="83"/>
  <c r="FK65" i="84" s="1"/>
  <c r="FM65" i="83"/>
  <c r="FM65" i="84" s="1"/>
  <c r="FN65" i="83"/>
  <c r="FN65" i="84" s="1"/>
  <c r="FO65" i="83"/>
  <c r="FO65" i="84" s="1"/>
  <c r="FQ65" i="83"/>
  <c r="FQ65" i="84" s="1"/>
  <c r="FR65" i="83"/>
  <c r="FR65" i="84" s="1"/>
  <c r="FS65" i="83"/>
  <c r="FS65" i="84" s="1"/>
  <c r="FU65" i="83"/>
  <c r="FU65" i="84" s="1"/>
  <c r="FV65" i="83"/>
  <c r="FV65" i="84" s="1"/>
  <c r="FW65" i="83"/>
  <c r="FW65" i="84" s="1"/>
  <c r="FY65" i="83"/>
  <c r="FY65" i="84" s="1"/>
  <c r="FZ65" i="83"/>
  <c r="FZ65" i="84" s="1"/>
  <c r="GA65" i="83"/>
  <c r="GA65" i="84" s="1"/>
  <c r="GC65" i="83"/>
  <c r="GC65" i="84" s="1"/>
  <c r="GD65" i="83"/>
  <c r="GD65" i="84" s="1"/>
  <c r="GE65" i="83"/>
  <c r="GE65" i="84" s="1"/>
  <c r="GG65" i="83"/>
  <c r="GG65" i="84" s="1"/>
  <c r="GH65" i="83"/>
  <c r="GH65" i="84" s="1"/>
  <c r="GI65" i="83"/>
  <c r="GI65" i="84" s="1"/>
  <c r="GK65" i="83"/>
  <c r="GK65" i="84" s="1"/>
  <c r="GL65" i="83"/>
  <c r="GL65" i="84" s="1"/>
  <c r="GM65" i="83"/>
  <c r="GM65" i="84" s="1"/>
  <c r="GO65" i="83"/>
  <c r="GO65" i="84" s="1"/>
  <c r="GP65" i="83"/>
  <c r="GP65" i="84" s="1"/>
  <c r="GQ65" i="83"/>
  <c r="GQ65" i="84" s="1"/>
  <c r="GS65" i="83"/>
  <c r="GS65" i="84" s="1"/>
  <c r="GT65" i="83"/>
  <c r="GT65" i="84" s="1"/>
  <c r="GU65" i="83"/>
  <c r="GU65" i="84" s="1"/>
  <c r="GW65" i="83"/>
  <c r="GW65" i="84" s="1"/>
  <c r="GX65" i="83"/>
  <c r="GX65" i="84" s="1"/>
  <c r="GY65" i="83"/>
  <c r="GY65" i="84" s="1"/>
  <c r="C66" i="84"/>
  <c r="J66" i="83"/>
  <c r="J66" i="84" s="1"/>
  <c r="K66" i="83"/>
  <c r="K66" i="84" s="1"/>
  <c r="C66" i="82"/>
  <c r="B66" i="82"/>
  <c r="M66" i="83"/>
  <c r="M66" i="84" s="1"/>
  <c r="N66" i="83"/>
  <c r="N66" i="84" s="1"/>
  <c r="O66" i="83"/>
  <c r="O66" i="84" s="1"/>
  <c r="Q66" i="83"/>
  <c r="Q66" i="84" s="1"/>
  <c r="R66" i="83"/>
  <c r="R66" i="84" s="1"/>
  <c r="S66" i="83"/>
  <c r="S66" i="84" s="1"/>
  <c r="U66" i="83"/>
  <c r="U66" i="84" s="1"/>
  <c r="V66" i="83"/>
  <c r="V66" i="84" s="1"/>
  <c r="W66" i="83"/>
  <c r="W66" i="84" s="1"/>
  <c r="Y66" i="83"/>
  <c r="Y66" i="84" s="1"/>
  <c r="Z66" i="83"/>
  <c r="Z66" i="84" s="1"/>
  <c r="AA66" i="83"/>
  <c r="AA66" i="84" s="1"/>
  <c r="AC66" i="83"/>
  <c r="AC66" i="84" s="1"/>
  <c r="AD66" i="83"/>
  <c r="AD66" i="84" s="1"/>
  <c r="AE66" i="83"/>
  <c r="AE66" i="84" s="1"/>
  <c r="AG66" i="83"/>
  <c r="AG66" i="84" s="1"/>
  <c r="AH66" i="83"/>
  <c r="AH66" i="84" s="1"/>
  <c r="AI66" i="83"/>
  <c r="AI66" i="84" s="1"/>
  <c r="AK66" i="83"/>
  <c r="AK66" i="84" s="1"/>
  <c r="AL66" i="83"/>
  <c r="AL66" i="84" s="1"/>
  <c r="AM66" i="83"/>
  <c r="AM66" i="84" s="1"/>
  <c r="AO66" i="83"/>
  <c r="AO66" i="84" s="1"/>
  <c r="AP66" i="83"/>
  <c r="AP66" i="84" s="1"/>
  <c r="AQ66" i="83"/>
  <c r="AQ66" i="84" s="1"/>
  <c r="AS66" i="83"/>
  <c r="AS66" i="84" s="1"/>
  <c r="AT66" i="83"/>
  <c r="AT66" i="84" s="1"/>
  <c r="AU66" i="83"/>
  <c r="AU66" i="84" s="1"/>
  <c r="AW66" i="83"/>
  <c r="AW66" i="84" s="1"/>
  <c r="AX66" i="83"/>
  <c r="AX66" i="84" s="1"/>
  <c r="AY66" i="83"/>
  <c r="AY66" i="84" s="1"/>
  <c r="BA66" i="83"/>
  <c r="BA66" i="84" s="1"/>
  <c r="BB66" i="83"/>
  <c r="BB66" i="84" s="1"/>
  <c r="BC66" i="83"/>
  <c r="BC66" i="84" s="1"/>
  <c r="BE66" i="83"/>
  <c r="BE66" i="84" s="1"/>
  <c r="BF66" i="83"/>
  <c r="BF66" i="84" s="1"/>
  <c r="BG66" i="83"/>
  <c r="BG66" i="84" s="1"/>
  <c r="BI66" i="83"/>
  <c r="BI66" i="84" s="1"/>
  <c r="BJ66" i="83"/>
  <c r="BJ66" i="84" s="1"/>
  <c r="BK66" i="83"/>
  <c r="BK66" i="84" s="1"/>
  <c r="BM66" i="83"/>
  <c r="BM66" i="84" s="1"/>
  <c r="BN66" i="83"/>
  <c r="BN66" i="84" s="1"/>
  <c r="BO66" i="83"/>
  <c r="BO66" i="84" s="1"/>
  <c r="BQ66" i="83"/>
  <c r="BQ66" i="84" s="1"/>
  <c r="BR66" i="83"/>
  <c r="BR66" i="84" s="1"/>
  <c r="BS66" i="83"/>
  <c r="BS66" i="84" s="1"/>
  <c r="BU66" i="83"/>
  <c r="BU66" i="84" s="1"/>
  <c r="BV66" i="83"/>
  <c r="BV66" i="84" s="1"/>
  <c r="BW66" i="83"/>
  <c r="BW66" i="84" s="1"/>
  <c r="BY66" i="83"/>
  <c r="BY66" i="84" s="1"/>
  <c r="BZ66" i="83"/>
  <c r="BZ66" i="84" s="1"/>
  <c r="CA66" i="83"/>
  <c r="CA66" i="84" s="1"/>
  <c r="CC66" i="83"/>
  <c r="CC66" i="84" s="1"/>
  <c r="CD66" i="83"/>
  <c r="CD66" i="84" s="1"/>
  <c r="CE66" i="83"/>
  <c r="CE66" i="84" s="1"/>
  <c r="CG66" i="83"/>
  <c r="CG66" i="84" s="1"/>
  <c r="CH66" i="83"/>
  <c r="CH66" i="84" s="1"/>
  <c r="CI66" i="83"/>
  <c r="CI66" i="84" s="1"/>
  <c r="CK66" i="83"/>
  <c r="CK66" i="84" s="1"/>
  <c r="CL66" i="83"/>
  <c r="CL66" i="84" s="1"/>
  <c r="CM66" i="83"/>
  <c r="CM66" i="84" s="1"/>
  <c r="CO66" i="83"/>
  <c r="CO66" i="84" s="1"/>
  <c r="CP66" i="83"/>
  <c r="CP66" i="84" s="1"/>
  <c r="CQ66" i="83"/>
  <c r="CQ66" i="84" s="1"/>
  <c r="CS66" i="83"/>
  <c r="CS66" i="84" s="1"/>
  <c r="CT66" i="83"/>
  <c r="CT66" i="84" s="1"/>
  <c r="CU66" i="83"/>
  <c r="CU66" i="84" s="1"/>
  <c r="CW66" i="83"/>
  <c r="CW66" i="84" s="1"/>
  <c r="CX66" i="83"/>
  <c r="CX66" i="84" s="1"/>
  <c r="CY66" i="83"/>
  <c r="CY66" i="84" s="1"/>
  <c r="DA66" i="83"/>
  <c r="DA66" i="84" s="1"/>
  <c r="DB66" i="83"/>
  <c r="DB66" i="84" s="1"/>
  <c r="DC66" i="83"/>
  <c r="DC66" i="84" s="1"/>
  <c r="DE66" i="83"/>
  <c r="DE66" i="84" s="1"/>
  <c r="DF66" i="83"/>
  <c r="DF66" i="84" s="1"/>
  <c r="DG66" i="83"/>
  <c r="DG66" i="84" s="1"/>
  <c r="DI66" i="83"/>
  <c r="DI66" i="84" s="1"/>
  <c r="DJ66" i="83"/>
  <c r="DJ66" i="84" s="1"/>
  <c r="DK66" i="83"/>
  <c r="DK66" i="84" s="1"/>
  <c r="DM66" i="83"/>
  <c r="DM66" i="84" s="1"/>
  <c r="DN66" i="83"/>
  <c r="DN66" i="84" s="1"/>
  <c r="DO66" i="83"/>
  <c r="DO66" i="84" s="1"/>
  <c r="DQ66" i="83"/>
  <c r="DQ66" i="84" s="1"/>
  <c r="DR66" i="83"/>
  <c r="DR66" i="84" s="1"/>
  <c r="DS66" i="83"/>
  <c r="DS66" i="84" s="1"/>
  <c r="DU66" i="83"/>
  <c r="DU66" i="84" s="1"/>
  <c r="DV66" i="83"/>
  <c r="DV66" i="84" s="1"/>
  <c r="DW66" i="83"/>
  <c r="DW66" i="84" s="1"/>
  <c r="DY66" i="83"/>
  <c r="DY66" i="84" s="1"/>
  <c r="DZ66" i="83"/>
  <c r="DZ66" i="84" s="1"/>
  <c r="EA66" i="83"/>
  <c r="EA66" i="84" s="1"/>
  <c r="EC66" i="83"/>
  <c r="EC66" i="84" s="1"/>
  <c r="ED66" i="83"/>
  <c r="ED66" i="84" s="1"/>
  <c r="EE66" i="83"/>
  <c r="EE66" i="84" s="1"/>
  <c r="EG66" i="83"/>
  <c r="EG66" i="84" s="1"/>
  <c r="EH66" i="83"/>
  <c r="EH66" i="84" s="1"/>
  <c r="EI66" i="83"/>
  <c r="EI66" i="84" s="1"/>
  <c r="EK66" i="83"/>
  <c r="EK66" i="84" s="1"/>
  <c r="EL66" i="83"/>
  <c r="EL66" i="84" s="1"/>
  <c r="EM66" i="83"/>
  <c r="EM66" i="84" s="1"/>
  <c r="EO66" i="83"/>
  <c r="EO66" i="84" s="1"/>
  <c r="EP66" i="83"/>
  <c r="EP66" i="84" s="1"/>
  <c r="EQ66" i="83"/>
  <c r="EQ66" i="84" s="1"/>
  <c r="ES66" i="83"/>
  <c r="ES66" i="84" s="1"/>
  <c r="ET66" i="83"/>
  <c r="ET66" i="84" s="1"/>
  <c r="EU66" i="83"/>
  <c r="EU66" i="84" s="1"/>
  <c r="EW66" i="83"/>
  <c r="EW66" i="84" s="1"/>
  <c r="EX66" i="83"/>
  <c r="EX66" i="84" s="1"/>
  <c r="EY66" i="83"/>
  <c r="EY66" i="84" s="1"/>
  <c r="FA66" i="83"/>
  <c r="FA66" i="84" s="1"/>
  <c r="FB66" i="83"/>
  <c r="FB66" i="84" s="1"/>
  <c r="FC66" i="83"/>
  <c r="FC66" i="84" s="1"/>
  <c r="FE66" i="83"/>
  <c r="FE66" i="84" s="1"/>
  <c r="FF66" i="83"/>
  <c r="FF66" i="84" s="1"/>
  <c r="FG66" i="83"/>
  <c r="FG66" i="84" s="1"/>
  <c r="FI66" i="83"/>
  <c r="FI66" i="84" s="1"/>
  <c r="FJ66" i="83"/>
  <c r="FJ66" i="84" s="1"/>
  <c r="FK66" i="83"/>
  <c r="FK66" i="84" s="1"/>
  <c r="FM66" i="83"/>
  <c r="FM66" i="84" s="1"/>
  <c r="FN66" i="83"/>
  <c r="FN66" i="84" s="1"/>
  <c r="FO66" i="83"/>
  <c r="FO66" i="84" s="1"/>
  <c r="FQ66" i="83"/>
  <c r="FQ66" i="84" s="1"/>
  <c r="FR66" i="83"/>
  <c r="FR66" i="84" s="1"/>
  <c r="FS66" i="83"/>
  <c r="FS66" i="84" s="1"/>
  <c r="FU66" i="83"/>
  <c r="FU66" i="84" s="1"/>
  <c r="FV66" i="83"/>
  <c r="FV66" i="84" s="1"/>
  <c r="FW66" i="83"/>
  <c r="FW66" i="84" s="1"/>
  <c r="FY66" i="83"/>
  <c r="FY66" i="84" s="1"/>
  <c r="FZ66" i="83"/>
  <c r="FZ66" i="84" s="1"/>
  <c r="GA66" i="83"/>
  <c r="GA66" i="84" s="1"/>
  <c r="GC66" i="83"/>
  <c r="GC66" i="84" s="1"/>
  <c r="GD66" i="83"/>
  <c r="GD66" i="84" s="1"/>
  <c r="GE66" i="83"/>
  <c r="GE66" i="84" s="1"/>
  <c r="GG66" i="83"/>
  <c r="GG66" i="84" s="1"/>
  <c r="GH66" i="83"/>
  <c r="GH66" i="84" s="1"/>
  <c r="GI66" i="83"/>
  <c r="GI66" i="84" s="1"/>
  <c r="GK66" i="83"/>
  <c r="GK66" i="84" s="1"/>
  <c r="GL66" i="83"/>
  <c r="GL66" i="84" s="1"/>
  <c r="GM66" i="83"/>
  <c r="GM66" i="84" s="1"/>
  <c r="GO66" i="83"/>
  <c r="GO66" i="84" s="1"/>
  <c r="GP66" i="83"/>
  <c r="GP66" i="84" s="1"/>
  <c r="GQ66" i="83"/>
  <c r="GQ66" i="84" s="1"/>
  <c r="GS66" i="83"/>
  <c r="GS66" i="84" s="1"/>
  <c r="GT66" i="83"/>
  <c r="GT66" i="84" s="1"/>
  <c r="GU66" i="83"/>
  <c r="GU66" i="84" s="1"/>
  <c r="GW66" i="83"/>
  <c r="GW66" i="84" s="1"/>
  <c r="GX66" i="83"/>
  <c r="GX66" i="84" s="1"/>
  <c r="GY66" i="83"/>
  <c r="GY66" i="84" s="1"/>
  <c r="C67" i="84"/>
  <c r="I67" i="83"/>
  <c r="I67" i="84" s="1"/>
  <c r="J67" i="83"/>
  <c r="J67" i="84" s="1"/>
  <c r="K67" i="83"/>
  <c r="K67" i="84" s="1"/>
  <c r="C67" i="82"/>
  <c r="B67" i="82"/>
  <c r="M67" i="83"/>
  <c r="M67" i="84" s="1"/>
  <c r="N67" i="83"/>
  <c r="N67" i="84" s="1"/>
  <c r="O67" i="83"/>
  <c r="O67" i="84" s="1"/>
  <c r="Q67" i="83"/>
  <c r="Q67" i="84" s="1"/>
  <c r="R67" i="83"/>
  <c r="R67" i="84" s="1"/>
  <c r="S67" i="83"/>
  <c r="S67" i="84" s="1"/>
  <c r="U67" i="83"/>
  <c r="U67" i="84" s="1"/>
  <c r="V67" i="83"/>
  <c r="V67" i="84" s="1"/>
  <c r="W67" i="83"/>
  <c r="W67" i="84" s="1"/>
  <c r="Y67" i="83"/>
  <c r="Y67" i="84" s="1"/>
  <c r="AA67" i="83"/>
  <c r="AA67" i="84" s="1"/>
  <c r="AC67" i="83"/>
  <c r="AC67" i="84" s="1"/>
  <c r="AD67" i="83"/>
  <c r="AD67" i="84" s="1"/>
  <c r="AE67" i="83"/>
  <c r="AE67" i="84" s="1"/>
  <c r="AG67" i="83"/>
  <c r="AG67" i="84" s="1"/>
  <c r="AH67" i="83"/>
  <c r="AH67" i="84" s="1"/>
  <c r="AI67" i="83"/>
  <c r="AI67" i="84" s="1"/>
  <c r="AK67" i="83"/>
  <c r="AK67" i="84" s="1"/>
  <c r="AL67" i="83"/>
  <c r="AL67" i="84" s="1"/>
  <c r="AM67" i="83"/>
  <c r="AM67" i="84" s="1"/>
  <c r="AO67" i="83"/>
  <c r="AO67" i="84" s="1"/>
  <c r="AP67" i="83"/>
  <c r="AP67" i="84" s="1"/>
  <c r="AQ67" i="83"/>
  <c r="AQ67" i="84" s="1"/>
  <c r="AS67" i="83"/>
  <c r="AS67" i="84" s="1"/>
  <c r="AT67" i="83"/>
  <c r="AT67" i="84" s="1"/>
  <c r="AU67" i="83"/>
  <c r="AU67" i="84" s="1"/>
  <c r="AW67" i="83"/>
  <c r="AW67" i="84" s="1"/>
  <c r="AX67" i="83"/>
  <c r="AX67" i="84" s="1"/>
  <c r="AY67" i="83"/>
  <c r="AY67" i="84" s="1"/>
  <c r="BA67" i="83"/>
  <c r="BA67" i="84" s="1"/>
  <c r="BB67" i="83"/>
  <c r="BB67" i="84" s="1"/>
  <c r="BC67" i="83"/>
  <c r="BC67" i="84" s="1"/>
  <c r="BE67" i="83"/>
  <c r="BE67" i="84" s="1"/>
  <c r="BF67" i="83"/>
  <c r="BF67" i="84" s="1"/>
  <c r="BG67" i="83"/>
  <c r="BG67" i="84" s="1"/>
  <c r="BI67" i="83"/>
  <c r="BI67" i="84" s="1"/>
  <c r="BJ67" i="83"/>
  <c r="BJ67" i="84" s="1"/>
  <c r="BK67" i="83"/>
  <c r="BK67" i="84" s="1"/>
  <c r="BM67" i="83"/>
  <c r="BM67" i="84" s="1"/>
  <c r="BN67" i="83"/>
  <c r="BN67" i="84" s="1"/>
  <c r="BO67" i="83"/>
  <c r="BO67" i="84" s="1"/>
  <c r="BQ67" i="83"/>
  <c r="BQ67" i="84" s="1"/>
  <c r="BR67" i="83"/>
  <c r="BR67" i="84" s="1"/>
  <c r="BS67" i="83"/>
  <c r="BS67" i="84" s="1"/>
  <c r="BU67" i="83"/>
  <c r="BU67" i="84" s="1"/>
  <c r="BV67" i="83"/>
  <c r="BV67" i="84" s="1"/>
  <c r="BW67" i="83"/>
  <c r="BW67" i="84" s="1"/>
  <c r="BY67" i="83"/>
  <c r="BY67" i="84" s="1"/>
  <c r="BZ67" i="83"/>
  <c r="BZ67" i="84" s="1"/>
  <c r="CA67" i="83"/>
  <c r="CA67" i="84" s="1"/>
  <c r="CC67" i="83"/>
  <c r="CC67" i="84" s="1"/>
  <c r="CD67" i="83"/>
  <c r="CD67" i="84" s="1"/>
  <c r="CE67" i="83"/>
  <c r="CE67" i="84" s="1"/>
  <c r="CG67" i="83"/>
  <c r="CG67" i="84" s="1"/>
  <c r="CH67" i="83"/>
  <c r="CH67" i="84" s="1"/>
  <c r="CI67" i="83"/>
  <c r="CI67" i="84" s="1"/>
  <c r="CK67" i="83"/>
  <c r="CK67" i="84" s="1"/>
  <c r="CL67" i="83"/>
  <c r="CL67" i="84" s="1"/>
  <c r="CM67" i="83"/>
  <c r="CM67" i="84" s="1"/>
  <c r="CO67" i="83"/>
  <c r="CO67" i="84" s="1"/>
  <c r="CP67" i="83"/>
  <c r="CP67" i="84" s="1"/>
  <c r="CQ67" i="83"/>
  <c r="CQ67" i="84" s="1"/>
  <c r="CS67" i="83"/>
  <c r="CS67" i="84" s="1"/>
  <c r="CT67" i="83"/>
  <c r="CT67" i="84" s="1"/>
  <c r="CU67" i="83"/>
  <c r="CU67" i="84" s="1"/>
  <c r="CW67" i="83"/>
  <c r="CW67" i="84" s="1"/>
  <c r="CX67" i="83"/>
  <c r="CX67" i="84" s="1"/>
  <c r="CY67" i="83"/>
  <c r="CY67" i="84" s="1"/>
  <c r="DA67" i="83"/>
  <c r="DA67" i="84" s="1"/>
  <c r="DB67" i="83"/>
  <c r="DB67" i="84" s="1"/>
  <c r="DC67" i="83"/>
  <c r="DC67" i="84" s="1"/>
  <c r="DE67" i="83"/>
  <c r="DE67" i="84" s="1"/>
  <c r="DF67" i="83"/>
  <c r="DF67" i="84" s="1"/>
  <c r="DG67" i="83"/>
  <c r="DG67" i="84" s="1"/>
  <c r="DI67" i="83"/>
  <c r="DI67" i="84" s="1"/>
  <c r="DJ67" i="83"/>
  <c r="DJ67" i="84" s="1"/>
  <c r="DK67" i="83"/>
  <c r="DK67" i="84" s="1"/>
  <c r="DM67" i="83"/>
  <c r="DM67" i="84" s="1"/>
  <c r="DN67" i="83"/>
  <c r="DN67" i="84" s="1"/>
  <c r="DO67" i="83"/>
  <c r="DO67" i="84" s="1"/>
  <c r="DQ67" i="83"/>
  <c r="DQ67" i="84" s="1"/>
  <c r="DR67" i="83"/>
  <c r="DR67" i="84" s="1"/>
  <c r="DS67" i="83"/>
  <c r="DS67" i="84" s="1"/>
  <c r="DU67" i="83"/>
  <c r="DU67" i="84" s="1"/>
  <c r="DV67" i="83"/>
  <c r="DV67" i="84" s="1"/>
  <c r="DW67" i="83"/>
  <c r="DW67" i="84" s="1"/>
  <c r="DY67" i="83"/>
  <c r="DY67" i="84" s="1"/>
  <c r="DZ67" i="83"/>
  <c r="DZ67" i="84" s="1"/>
  <c r="EA67" i="83"/>
  <c r="EA67" i="84" s="1"/>
  <c r="EC67" i="83"/>
  <c r="EC67" i="84" s="1"/>
  <c r="ED67" i="83"/>
  <c r="ED67" i="84" s="1"/>
  <c r="EE67" i="83"/>
  <c r="EE67" i="84" s="1"/>
  <c r="EG67" i="83"/>
  <c r="EG67" i="84" s="1"/>
  <c r="EH67" i="83"/>
  <c r="EH67" i="84" s="1"/>
  <c r="EI67" i="83"/>
  <c r="EI67" i="84" s="1"/>
  <c r="EK67" i="83"/>
  <c r="EK67" i="84" s="1"/>
  <c r="EL67" i="83"/>
  <c r="EL67" i="84" s="1"/>
  <c r="EM67" i="83"/>
  <c r="EM67" i="84" s="1"/>
  <c r="EO67" i="83"/>
  <c r="EO67" i="84" s="1"/>
  <c r="EP67" i="83"/>
  <c r="EP67" i="84" s="1"/>
  <c r="EQ67" i="83"/>
  <c r="EQ67" i="84" s="1"/>
  <c r="ES67" i="83"/>
  <c r="ES67" i="84" s="1"/>
  <c r="ET67" i="83"/>
  <c r="ET67" i="84" s="1"/>
  <c r="EU67" i="83"/>
  <c r="EU67" i="84" s="1"/>
  <c r="EW67" i="83"/>
  <c r="EW67" i="84" s="1"/>
  <c r="EX67" i="83"/>
  <c r="EX67" i="84" s="1"/>
  <c r="EY67" i="83"/>
  <c r="EY67" i="84" s="1"/>
  <c r="FA67" i="83"/>
  <c r="FA67" i="84" s="1"/>
  <c r="FB67" i="83"/>
  <c r="FB67" i="84" s="1"/>
  <c r="FC67" i="83"/>
  <c r="FC67" i="84" s="1"/>
  <c r="FE67" i="83"/>
  <c r="FE67" i="84" s="1"/>
  <c r="FF67" i="83"/>
  <c r="FF67" i="84" s="1"/>
  <c r="FG67" i="83"/>
  <c r="FG67" i="84" s="1"/>
  <c r="FI67" i="83"/>
  <c r="FI67" i="84" s="1"/>
  <c r="FJ67" i="83"/>
  <c r="FJ67" i="84" s="1"/>
  <c r="FK67" i="83"/>
  <c r="FK67" i="84" s="1"/>
  <c r="FM67" i="83"/>
  <c r="FM67" i="84" s="1"/>
  <c r="FN67" i="83"/>
  <c r="FN67" i="84" s="1"/>
  <c r="FO67" i="83"/>
  <c r="FO67" i="84" s="1"/>
  <c r="FQ67" i="83"/>
  <c r="FQ67" i="84" s="1"/>
  <c r="FR67" i="83"/>
  <c r="FR67" i="84" s="1"/>
  <c r="FS67" i="83"/>
  <c r="FS67" i="84" s="1"/>
  <c r="FU67" i="83"/>
  <c r="FU67" i="84" s="1"/>
  <c r="FV67" i="83"/>
  <c r="FV67" i="84" s="1"/>
  <c r="FW67" i="83"/>
  <c r="FW67" i="84" s="1"/>
  <c r="FY67" i="83"/>
  <c r="FY67" i="84" s="1"/>
  <c r="FZ67" i="83"/>
  <c r="FZ67" i="84" s="1"/>
  <c r="GA67" i="83"/>
  <c r="GA67" i="84" s="1"/>
  <c r="GC67" i="83"/>
  <c r="GC67" i="84" s="1"/>
  <c r="GD67" i="83"/>
  <c r="GD67" i="84" s="1"/>
  <c r="GE67" i="83"/>
  <c r="GE67" i="84" s="1"/>
  <c r="GG67" i="83"/>
  <c r="GG67" i="84" s="1"/>
  <c r="GH67" i="83"/>
  <c r="GH67" i="84" s="1"/>
  <c r="GI67" i="83"/>
  <c r="GI67" i="84" s="1"/>
  <c r="GK67" i="83"/>
  <c r="GK67" i="84" s="1"/>
  <c r="GL67" i="83"/>
  <c r="GL67" i="84" s="1"/>
  <c r="GM67" i="83"/>
  <c r="GM67" i="84" s="1"/>
  <c r="GO67" i="83"/>
  <c r="GO67" i="84" s="1"/>
  <c r="GP67" i="83"/>
  <c r="GP67" i="84" s="1"/>
  <c r="GQ67" i="83"/>
  <c r="GQ67" i="84" s="1"/>
  <c r="GS67" i="83"/>
  <c r="GS67" i="84" s="1"/>
  <c r="GT67" i="83"/>
  <c r="GT67" i="84" s="1"/>
  <c r="GU67" i="83"/>
  <c r="GU67" i="84" s="1"/>
  <c r="GW67" i="83"/>
  <c r="GW67" i="84" s="1"/>
  <c r="GX67" i="83"/>
  <c r="GX67" i="84" s="1"/>
  <c r="GY67" i="83"/>
  <c r="GY67" i="84" s="1"/>
  <c r="C68" i="84"/>
  <c r="I68" i="83"/>
  <c r="I68" i="84" s="1"/>
  <c r="J68" i="83"/>
  <c r="J68" i="84" s="1"/>
  <c r="K68" i="83"/>
  <c r="K68" i="84" s="1"/>
  <c r="C68" i="82"/>
  <c r="B68" i="82"/>
  <c r="M68" i="83"/>
  <c r="M68" i="84" s="1"/>
  <c r="N68" i="83"/>
  <c r="N68" i="84" s="1"/>
  <c r="O68" i="83"/>
  <c r="O68" i="84" s="1"/>
  <c r="Q68" i="83"/>
  <c r="Q68" i="84" s="1"/>
  <c r="R68" i="83"/>
  <c r="R68" i="84" s="1"/>
  <c r="S68" i="83"/>
  <c r="S68" i="84" s="1"/>
  <c r="U68" i="83"/>
  <c r="U68" i="84" s="1"/>
  <c r="V68" i="83"/>
  <c r="V68" i="84" s="1"/>
  <c r="W68" i="83"/>
  <c r="W68" i="84" s="1"/>
  <c r="Y68" i="83"/>
  <c r="Y68" i="84" s="1"/>
  <c r="Z68" i="83"/>
  <c r="Z68" i="84" s="1"/>
  <c r="AA68" i="83"/>
  <c r="AA68" i="84" s="1"/>
  <c r="AC68" i="83"/>
  <c r="AC68" i="84" s="1"/>
  <c r="AD68" i="83"/>
  <c r="AD68" i="84" s="1"/>
  <c r="AE68" i="83"/>
  <c r="AE68" i="84" s="1"/>
  <c r="AG68" i="83"/>
  <c r="AG68" i="84" s="1"/>
  <c r="AH68" i="83"/>
  <c r="AH68" i="84" s="1"/>
  <c r="AI68" i="83"/>
  <c r="AI68" i="84" s="1"/>
  <c r="AK68" i="83"/>
  <c r="AK68" i="84" s="1"/>
  <c r="AL68" i="83"/>
  <c r="AL68" i="84" s="1"/>
  <c r="AM68" i="83"/>
  <c r="AM68" i="84" s="1"/>
  <c r="AO68" i="83"/>
  <c r="AO68" i="84" s="1"/>
  <c r="AP68" i="83"/>
  <c r="AP68" i="84" s="1"/>
  <c r="AQ68" i="83"/>
  <c r="AQ68" i="84" s="1"/>
  <c r="AS68" i="83"/>
  <c r="AS68" i="84" s="1"/>
  <c r="AT68" i="83"/>
  <c r="AT68" i="84" s="1"/>
  <c r="AU68" i="83"/>
  <c r="AU68" i="84" s="1"/>
  <c r="AW68" i="83"/>
  <c r="AW68" i="84" s="1"/>
  <c r="AX68" i="83"/>
  <c r="AX68" i="84" s="1"/>
  <c r="AY68" i="83"/>
  <c r="AY68" i="84" s="1"/>
  <c r="BA68" i="83"/>
  <c r="BA68" i="84" s="1"/>
  <c r="BB68" i="83"/>
  <c r="BB68" i="84" s="1"/>
  <c r="BC68" i="83"/>
  <c r="BC68" i="84" s="1"/>
  <c r="BE68" i="83"/>
  <c r="BE68" i="84" s="1"/>
  <c r="BF68" i="83"/>
  <c r="BF68" i="84" s="1"/>
  <c r="BG68" i="83"/>
  <c r="BG68" i="84" s="1"/>
  <c r="BI68" i="83"/>
  <c r="BI68" i="84" s="1"/>
  <c r="BJ68" i="83"/>
  <c r="BJ68" i="84" s="1"/>
  <c r="BK68" i="83"/>
  <c r="BK68" i="84" s="1"/>
  <c r="BM68" i="83"/>
  <c r="BM68" i="84" s="1"/>
  <c r="BN68" i="83"/>
  <c r="BN68" i="84" s="1"/>
  <c r="BO68" i="83"/>
  <c r="BO68" i="84" s="1"/>
  <c r="BQ68" i="83"/>
  <c r="BQ68" i="84" s="1"/>
  <c r="BR68" i="83"/>
  <c r="BR68" i="84" s="1"/>
  <c r="BS68" i="83"/>
  <c r="BS68" i="84" s="1"/>
  <c r="BU68" i="83"/>
  <c r="BU68" i="84" s="1"/>
  <c r="BV68" i="83"/>
  <c r="BV68" i="84" s="1"/>
  <c r="BW68" i="83"/>
  <c r="BW68" i="84" s="1"/>
  <c r="BY68" i="83"/>
  <c r="BY68" i="84" s="1"/>
  <c r="BZ68" i="83"/>
  <c r="BZ68" i="84" s="1"/>
  <c r="CA68" i="83"/>
  <c r="CA68" i="84" s="1"/>
  <c r="CC68" i="83"/>
  <c r="CC68" i="84" s="1"/>
  <c r="CD68" i="83"/>
  <c r="CD68" i="84" s="1"/>
  <c r="CE68" i="83"/>
  <c r="CE68" i="84" s="1"/>
  <c r="CG68" i="83"/>
  <c r="CG68" i="84" s="1"/>
  <c r="CH68" i="83"/>
  <c r="CH68" i="84" s="1"/>
  <c r="CI68" i="83"/>
  <c r="CI68" i="84" s="1"/>
  <c r="CK68" i="83"/>
  <c r="CK68" i="84" s="1"/>
  <c r="CL68" i="83"/>
  <c r="CL68" i="84" s="1"/>
  <c r="CM68" i="83"/>
  <c r="CM68" i="84" s="1"/>
  <c r="CO68" i="83"/>
  <c r="CO68" i="84" s="1"/>
  <c r="CP68" i="83"/>
  <c r="CP68" i="84" s="1"/>
  <c r="CQ68" i="83"/>
  <c r="CQ68" i="84" s="1"/>
  <c r="CS68" i="83"/>
  <c r="CS68" i="84" s="1"/>
  <c r="CT68" i="83"/>
  <c r="CT68" i="84" s="1"/>
  <c r="CU68" i="83"/>
  <c r="CU68" i="84" s="1"/>
  <c r="CW68" i="83"/>
  <c r="CW68" i="84" s="1"/>
  <c r="CX68" i="83"/>
  <c r="CX68" i="84" s="1"/>
  <c r="CY68" i="83"/>
  <c r="CY68" i="84" s="1"/>
  <c r="DA68" i="83"/>
  <c r="DA68" i="84" s="1"/>
  <c r="DB68" i="83"/>
  <c r="DB68" i="84" s="1"/>
  <c r="DC68" i="83"/>
  <c r="DC68" i="84" s="1"/>
  <c r="DE68" i="83"/>
  <c r="DE68" i="84" s="1"/>
  <c r="DF68" i="83"/>
  <c r="DF68" i="84" s="1"/>
  <c r="DG68" i="83"/>
  <c r="DG68" i="84" s="1"/>
  <c r="DI68" i="83"/>
  <c r="DI68" i="84" s="1"/>
  <c r="DJ68" i="83"/>
  <c r="DJ68" i="84" s="1"/>
  <c r="DK68" i="83"/>
  <c r="DK68" i="84" s="1"/>
  <c r="DM68" i="83"/>
  <c r="DM68" i="84" s="1"/>
  <c r="DN68" i="83"/>
  <c r="DN68" i="84" s="1"/>
  <c r="DO68" i="83"/>
  <c r="DO68" i="84" s="1"/>
  <c r="DQ68" i="83"/>
  <c r="DQ68" i="84" s="1"/>
  <c r="DR68" i="83"/>
  <c r="DR68" i="84" s="1"/>
  <c r="DS68" i="83"/>
  <c r="DS68" i="84" s="1"/>
  <c r="DU68" i="83"/>
  <c r="DU68" i="84" s="1"/>
  <c r="DV68" i="83"/>
  <c r="DV68" i="84" s="1"/>
  <c r="DW68" i="83"/>
  <c r="DW68" i="84" s="1"/>
  <c r="DY68" i="83"/>
  <c r="DY68" i="84" s="1"/>
  <c r="DZ68" i="83"/>
  <c r="DZ68" i="84" s="1"/>
  <c r="EA68" i="83"/>
  <c r="EA68" i="84" s="1"/>
  <c r="EC68" i="83"/>
  <c r="EC68" i="84" s="1"/>
  <c r="ED68" i="83"/>
  <c r="ED68" i="84" s="1"/>
  <c r="EE68" i="83"/>
  <c r="EE68" i="84" s="1"/>
  <c r="EG68" i="83"/>
  <c r="EG68" i="84" s="1"/>
  <c r="EH68" i="83"/>
  <c r="EH68" i="84" s="1"/>
  <c r="EI68" i="83"/>
  <c r="EI68" i="84" s="1"/>
  <c r="EK68" i="83"/>
  <c r="EK68" i="84" s="1"/>
  <c r="EL68" i="83"/>
  <c r="EL68" i="84" s="1"/>
  <c r="EM68" i="83"/>
  <c r="EM68" i="84" s="1"/>
  <c r="EO68" i="83"/>
  <c r="EO68" i="84" s="1"/>
  <c r="EP68" i="83"/>
  <c r="EP68" i="84" s="1"/>
  <c r="EQ68" i="83"/>
  <c r="EQ68" i="84" s="1"/>
  <c r="ES68" i="83"/>
  <c r="ES68" i="84" s="1"/>
  <c r="ET68" i="83"/>
  <c r="ET68" i="84" s="1"/>
  <c r="EU68" i="83"/>
  <c r="EU68" i="84" s="1"/>
  <c r="EW68" i="83"/>
  <c r="EW68" i="84" s="1"/>
  <c r="EX68" i="83"/>
  <c r="EX68" i="84" s="1"/>
  <c r="EY68" i="83"/>
  <c r="EY68" i="84" s="1"/>
  <c r="FB68" i="83"/>
  <c r="FB68" i="84" s="1"/>
  <c r="FC68" i="83"/>
  <c r="FC68" i="84" s="1"/>
  <c r="FE68" i="83"/>
  <c r="FE68" i="84" s="1"/>
  <c r="FF68" i="83"/>
  <c r="FF68" i="84" s="1"/>
  <c r="FG68" i="83"/>
  <c r="FG68" i="84" s="1"/>
  <c r="FI68" i="83"/>
  <c r="FI68" i="84" s="1"/>
  <c r="FJ68" i="83"/>
  <c r="FJ68" i="84" s="1"/>
  <c r="FK68" i="83"/>
  <c r="FK68" i="84" s="1"/>
  <c r="FM68" i="83"/>
  <c r="FM68" i="84" s="1"/>
  <c r="FN68" i="83"/>
  <c r="FN68" i="84" s="1"/>
  <c r="FO68" i="83"/>
  <c r="FO68" i="84" s="1"/>
  <c r="FQ68" i="83"/>
  <c r="FQ68" i="84" s="1"/>
  <c r="FR68" i="83"/>
  <c r="FR68" i="84" s="1"/>
  <c r="FS68" i="83"/>
  <c r="FS68" i="84" s="1"/>
  <c r="FU68" i="83"/>
  <c r="FU68" i="84" s="1"/>
  <c r="FV68" i="83"/>
  <c r="FV68" i="84" s="1"/>
  <c r="FW68" i="83"/>
  <c r="FW68" i="84" s="1"/>
  <c r="FY68" i="83"/>
  <c r="FY68" i="84" s="1"/>
  <c r="FZ68" i="83"/>
  <c r="FZ68" i="84" s="1"/>
  <c r="GA68" i="83"/>
  <c r="GA68" i="84" s="1"/>
  <c r="GC68" i="83"/>
  <c r="GC68" i="84" s="1"/>
  <c r="GD68" i="83"/>
  <c r="GD68" i="84" s="1"/>
  <c r="GE68" i="83"/>
  <c r="GE68" i="84" s="1"/>
  <c r="GG68" i="83"/>
  <c r="GG68" i="84" s="1"/>
  <c r="GH68" i="83"/>
  <c r="GH68" i="84" s="1"/>
  <c r="GI68" i="83"/>
  <c r="GI68" i="84" s="1"/>
  <c r="GK68" i="83"/>
  <c r="GK68" i="84" s="1"/>
  <c r="GL68" i="83"/>
  <c r="GL68" i="84" s="1"/>
  <c r="GM68" i="83"/>
  <c r="GM68" i="84" s="1"/>
  <c r="GO68" i="83"/>
  <c r="GO68" i="84" s="1"/>
  <c r="GP68" i="83"/>
  <c r="GP68" i="84" s="1"/>
  <c r="GQ68" i="83"/>
  <c r="GQ68" i="84" s="1"/>
  <c r="GS68" i="83"/>
  <c r="GS68" i="84" s="1"/>
  <c r="GT68" i="83"/>
  <c r="GT68" i="84" s="1"/>
  <c r="GU68" i="83"/>
  <c r="GU68" i="84" s="1"/>
  <c r="GW68" i="83"/>
  <c r="GW68" i="84" s="1"/>
  <c r="GX68" i="83"/>
  <c r="GX68" i="84" s="1"/>
  <c r="GY68" i="83"/>
  <c r="GY68" i="84" s="1"/>
  <c r="C69" i="84"/>
  <c r="I69" i="83"/>
  <c r="I69" i="84" s="1"/>
  <c r="J69" i="83"/>
  <c r="J69" i="84" s="1"/>
  <c r="K69" i="83"/>
  <c r="K69" i="84" s="1"/>
  <c r="C69" i="82"/>
  <c r="B69" i="82"/>
  <c r="M69" i="83"/>
  <c r="M69" i="84" s="1"/>
  <c r="N69" i="83"/>
  <c r="N69" i="84" s="1"/>
  <c r="O69" i="83"/>
  <c r="O69" i="84" s="1"/>
  <c r="Q69" i="83"/>
  <c r="Q69" i="84" s="1"/>
  <c r="R69" i="83"/>
  <c r="R69" i="84" s="1"/>
  <c r="S69" i="83"/>
  <c r="S69" i="84" s="1"/>
  <c r="U69" i="83"/>
  <c r="U69" i="84" s="1"/>
  <c r="V69" i="83"/>
  <c r="V69" i="84" s="1"/>
  <c r="W69" i="83"/>
  <c r="W69" i="84" s="1"/>
  <c r="Y69" i="83"/>
  <c r="Y69" i="84" s="1"/>
  <c r="Z69" i="83"/>
  <c r="Z69" i="84" s="1"/>
  <c r="AA69" i="83"/>
  <c r="AA69" i="84" s="1"/>
  <c r="AC69" i="83"/>
  <c r="AC69" i="84" s="1"/>
  <c r="AD69" i="83"/>
  <c r="AD69" i="84" s="1"/>
  <c r="AE69" i="83"/>
  <c r="AE69" i="84" s="1"/>
  <c r="AG69" i="83"/>
  <c r="AG69" i="84" s="1"/>
  <c r="AH69" i="83"/>
  <c r="AH69" i="84" s="1"/>
  <c r="AI69" i="83"/>
  <c r="AI69" i="84" s="1"/>
  <c r="AK69" i="83"/>
  <c r="AK69" i="84" s="1"/>
  <c r="AL69" i="83"/>
  <c r="AL69" i="84" s="1"/>
  <c r="AM69" i="83"/>
  <c r="AM69" i="84" s="1"/>
  <c r="AO69" i="83"/>
  <c r="AO69" i="84" s="1"/>
  <c r="AP69" i="83"/>
  <c r="AP69" i="84" s="1"/>
  <c r="AQ69" i="83"/>
  <c r="AQ69" i="84" s="1"/>
  <c r="AS69" i="83"/>
  <c r="AS69" i="84" s="1"/>
  <c r="AT69" i="83"/>
  <c r="AT69" i="84" s="1"/>
  <c r="AU69" i="83"/>
  <c r="AU69" i="84" s="1"/>
  <c r="AW69" i="83"/>
  <c r="AW69" i="84" s="1"/>
  <c r="AX69" i="83"/>
  <c r="AX69" i="84" s="1"/>
  <c r="AY69" i="83"/>
  <c r="AY69" i="84" s="1"/>
  <c r="BA69" i="83"/>
  <c r="BA69" i="84" s="1"/>
  <c r="BB69" i="83"/>
  <c r="BB69" i="84" s="1"/>
  <c r="BC69" i="83"/>
  <c r="BC69" i="84" s="1"/>
  <c r="BE69" i="83"/>
  <c r="BE69" i="84" s="1"/>
  <c r="BF69" i="83"/>
  <c r="BF69" i="84" s="1"/>
  <c r="BG69" i="83"/>
  <c r="BG69" i="84" s="1"/>
  <c r="BI69" i="83"/>
  <c r="BI69" i="84" s="1"/>
  <c r="BJ69" i="83"/>
  <c r="BJ69" i="84" s="1"/>
  <c r="BK69" i="83"/>
  <c r="BK69" i="84" s="1"/>
  <c r="BM69" i="83"/>
  <c r="BM69" i="84" s="1"/>
  <c r="BN69" i="83"/>
  <c r="BN69" i="84" s="1"/>
  <c r="BO69" i="83"/>
  <c r="BO69" i="84" s="1"/>
  <c r="BQ69" i="83"/>
  <c r="BQ69" i="84" s="1"/>
  <c r="BR69" i="83"/>
  <c r="BR69" i="84" s="1"/>
  <c r="BS69" i="83"/>
  <c r="BS69" i="84" s="1"/>
  <c r="BU69" i="83"/>
  <c r="BU69" i="84" s="1"/>
  <c r="BV69" i="83"/>
  <c r="BV69" i="84" s="1"/>
  <c r="BW69" i="83"/>
  <c r="BW69" i="84" s="1"/>
  <c r="BY69" i="83"/>
  <c r="BY69" i="84" s="1"/>
  <c r="BZ69" i="83"/>
  <c r="BZ69" i="84" s="1"/>
  <c r="CA69" i="83"/>
  <c r="CA69" i="84" s="1"/>
  <c r="CC69" i="83"/>
  <c r="CC69" i="84" s="1"/>
  <c r="CD69" i="83"/>
  <c r="CD69" i="84" s="1"/>
  <c r="CE69" i="83"/>
  <c r="CE69" i="84" s="1"/>
  <c r="CG69" i="83"/>
  <c r="CG69" i="84" s="1"/>
  <c r="CH69" i="83"/>
  <c r="CH69" i="84" s="1"/>
  <c r="CI69" i="83"/>
  <c r="CI69" i="84" s="1"/>
  <c r="CK69" i="83"/>
  <c r="CK69" i="84" s="1"/>
  <c r="CL69" i="83"/>
  <c r="CL69" i="84" s="1"/>
  <c r="CM69" i="83"/>
  <c r="CM69" i="84" s="1"/>
  <c r="CO69" i="83"/>
  <c r="CO69" i="84" s="1"/>
  <c r="CP69" i="83"/>
  <c r="CP69" i="84" s="1"/>
  <c r="CQ69" i="83"/>
  <c r="CQ69" i="84" s="1"/>
  <c r="CS69" i="83"/>
  <c r="CS69" i="84" s="1"/>
  <c r="CT69" i="83"/>
  <c r="CT69" i="84" s="1"/>
  <c r="CU69" i="83"/>
  <c r="CU69" i="84" s="1"/>
  <c r="CW69" i="83"/>
  <c r="CW69" i="84" s="1"/>
  <c r="CX69" i="83"/>
  <c r="CX69" i="84" s="1"/>
  <c r="CY69" i="83"/>
  <c r="CY69" i="84" s="1"/>
  <c r="DA69" i="83"/>
  <c r="DA69" i="84" s="1"/>
  <c r="DB69" i="83"/>
  <c r="DB69" i="84" s="1"/>
  <c r="DC69" i="83"/>
  <c r="DC69" i="84" s="1"/>
  <c r="DE69" i="83"/>
  <c r="DE69" i="84" s="1"/>
  <c r="DF69" i="83"/>
  <c r="DF69" i="84" s="1"/>
  <c r="DG69" i="83"/>
  <c r="DG69" i="84" s="1"/>
  <c r="DI69" i="83"/>
  <c r="DI69" i="84" s="1"/>
  <c r="DJ69" i="83"/>
  <c r="DJ69" i="84" s="1"/>
  <c r="DK69" i="83"/>
  <c r="DK69" i="84" s="1"/>
  <c r="DM69" i="83"/>
  <c r="DM69" i="84" s="1"/>
  <c r="DN69" i="83"/>
  <c r="DN69" i="84" s="1"/>
  <c r="DO69" i="83"/>
  <c r="DO69" i="84" s="1"/>
  <c r="DQ69" i="83"/>
  <c r="DQ69" i="84" s="1"/>
  <c r="DR69" i="83"/>
  <c r="DR69" i="84" s="1"/>
  <c r="DS69" i="83"/>
  <c r="DS69" i="84" s="1"/>
  <c r="DU69" i="83"/>
  <c r="DU69" i="84" s="1"/>
  <c r="DV69" i="83"/>
  <c r="DV69" i="84" s="1"/>
  <c r="DW69" i="83"/>
  <c r="DW69" i="84" s="1"/>
  <c r="DY69" i="83"/>
  <c r="DY69" i="84" s="1"/>
  <c r="DZ69" i="83"/>
  <c r="DZ69" i="84" s="1"/>
  <c r="EA69" i="83"/>
  <c r="EA69" i="84" s="1"/>
  <c r="EC69" i="83"/>
  <c r="EC69" i="84" s="1"/>
  <c r="ED69" i="83"/>
  <c r="ED69" i="84" s="1"/>
  <c r="EE69" i="83"/>
  <c r="EE69" i="84" s="1"/>
  <c r="EG69" i="83"/>
  <c r="EG69" i="84" s="1"/>
  <c r="EH69" i="83"/>
  <c r="EH69" i="84" s="1"/>
  <c r="EI69" i="83"/>
  <c r="EI69" i="84" s="1"/>
  <c r="EK69" i="83"/>
  <c r="EK69" i="84" s="1"/>
  <c r="EL69" i="83"/>
  <c r="EL69" i="84" s="1"/>
  <c r="EM69" i="83"/>
  <c r="EM69" i="84" s="1"/>
  <c r="EO69" i="83"/>
  <c r="EO69" i="84" s="1"/>
  <c r="EP69" i="83"/>
  <c r="EP69" i="84" s="1"/>
  <c r="EQ69" i="83"/>
  <c r="EQ69" i="84" s="1"/>
  <c r="ES69" i="83"/>
  <c r="ES69" i="84" s="1"/>
  <c r="ET69" i="83"/>
  <c r="ET69" i="84" s="1"/>
  <c r="EU69" i="83"/>
  <c r="EU69" i="84" s="1"/>
  <c r="EW69" i="83"/>
  <c r="EW69" i="84" s="1"/>
  <c r="EX69" i="83"/>
  <c r="EX69" i="84" s="1"/>
  <c r="EY69" i="83"/>
  <c r="EY69" i="84" s="1"/>
  <c r="FA69" i="83"/>
  <c r="FA69" i="84" s="1"/>
  <c r="FB69" i="83"/>
  <c r="FB69" i="84" s="1"/>
  <c r="FC69" i="83"/>
  <c r="FC69" i="84" s="1"/>
  <c r="FE69" i="83"/>
  <c r="FE69" i="84" s="1"/>
  <c r="FF69" i="83"/>
  <c r="FF69" i="84" s="1"/>
  <c r="FG69" i="83"/>
  <c r="FG69" i="84" s="1"/>
  <c r="FI69" i="83"/>
  <c r="FI69" i="84" s="1"/>
  <c r="FJ69" i="83"/>
  <c r="FJ69" i="84" s="1"/>
  <c r="FK69" i="83"/>
  <c r="FK69" i="84" s="1"/>
  <c r="FM69" i="83"/>
  <c r="FM69" i="84" s="1"/>
  <c r="FN69" i="83"/>
  <c r="FN69" i="84" s="1"/>
  <c r="FO69" i="83"/>
  <c r="FO69" i="84" s="1"/>
  <c r="FQ69" i="83"/>
  <c r="FQ69" i="84" s="1"/>
  <c r="FR69" i="83"/>
  <c r="FR69" i="84" s="1"/>
  <c r="FS69" i="83"/>
  <c r="FS69" i="84" s="1"/>
  <c r="FU69" i="83"/>
  <c r="FU69" i="84" s="1"/>
  <c r="FV69" i="83"/>
  <c r="FV69" i="84" s="1"/>
  <c r="FW69" i="83"/>
  <c r="FW69" i="84" s="1"/>
  <c r="FY69" i="83"/>
  <c r="FY69" i="84" s="1"/>
  <c r="FZ69" i="83"/>
  <c r="FZ69" i="84" s="1"/>
  <c r="GA69" i="83"/>
  <c r="GA69" i="84" s="1"/>
  <c r="GC69" i="83"/>
  <c r="GC69" i="84" s="1"/>
  <c r="GD69" i="83"/>
  <c r="GD69" i="84" s="1"/>
  <c r="GE69" i="83"/>
  <c r="GE69" i="84" s="1"/>
  <c r="GG69" i="83"/>
  <c r="GG69" i="84" s="1"/>
  <c r="GH69" i="83"/>
  <c r="GH69" i="84" s="1"/>
  <c r="GI69" i="83"/>
  <c r="GI69" i="84" s="1"/>
  <c r="GK69" i="83"/>
  <c r="GK69" i="84" s="1"/>
  <c r="GL69" i="83"/>
  <c r="GL69" i="84" s="1"/>
  <c r="GM69" i="83"/>
  <c r="GM69" i="84" s="1"/>
  <c r="GO69" i="83"/>
  <c r="GO69" i="84" s="1"/>
  <c r="GP69" i="83"/>
  <c r="GP69" i="84" s="1"/>
  <c r="GQ69" i="83"/>
  <c r="GQ69" i="84" s="1"/>
  <c r="GS69" i="83"/>
  <c r="GS69" i="84" s="1"/>
  <c r="GT69" i="83"/>
  <c r="GT69" i="84" s="1"/>
  <c r="GU69" i="83"/>
  <c r="GU69" i="84" s="1"/>
  <c r="GW69" i="83"/>
  <c r="GW69" i="84" s="1"/>
  <c r="GX69" i="83"/>
  <c r="GX69" i="84" s="1"/>
  <c r="GY69" i="83"/>
  <c r="GY69" i="84" s="1"/>
  <c r="C70" i="84"/>
  <c r="J70" i="83"/>
  <c r="J70" i="84" s="1"/>
  <c r="K70" i="83"/>
  <c r="K70" i="84" s="1"/>
  <c r="C70" i="82"/>
  <c r="B70" i="82"/>
  <c r="M70" i="83"/>
  <c r="M70" i="84" s="1"/>
  <c r="N70" i="83"/>
  <c r="N70" i="84" s="1"/>
  <c r="O70" i="83"/>
  <c r="O70" i="84" s="1"/>
  <c r="Q70" i="83"/>
  <c r="Q70" i="84" s="1"/>
  <c r="R70" i="83"/>
  <c r="R70" i="84" s="1"/>
  <c r="S70" i="83"/>
  <c r="S70" i="84" s="1"/>
  <c r="U70" i="83"/>
  <c r="U70" i="84" s="1"/>
  <c r="V70" i="83"/>
  <c r="V70" i="84" s="1"/>
  <c r="W70" i="83"/>
  <c r="W70" i="84" s="1"/>
  <c r="Y70" i="83"/>
  <c r="Y70" i="84" s="1"/>
  <c r="Z70" i="83"/>
  <c r="Z70" i="84" s="1"/>
  <c r="AA70" i="83"/>
  <c r="AA70" i="84" s="1"/>
  <c r="AC70" i="83"/>
  <c r="AC70" i="84" s="1"/>
  <c r="AD70" i="83"/>
  <c r="AD70" i="84" s="1"/>
  <c r="AE70" i="83"/>
  <c r="AE70" i="84" s="1"/>
  <c r="AG70" i="83"/>
  <c r="AG70" i="84" s="1"/>
  <c r="AH70" i="83"/>
  <c r="AH70" i="84" s="1"/>
  <c r="AI70" i="83"/>
  <c r="AI70" i="84" s="1"/>
  <c r="AK70" i="83"/>
  <c r="AK70" i="84" s="1"/>
  <c r="AL70" i="83"/>
  <c r="AL70" i="84" s="1"/>
  <c r="AM70" i="83"/>
  <c r="AM70" i="84" s="1"/>
  <c r="AO70" i="83"/>
  <c r="AO70" i="84" s="1"/>
  <c r="AP70" i="83"/>
  <c r="AP70" i="84" s="1"/>
  <c r="AQ70" i="83"/>
  <c r="AQ70" i="84" s="1"/>
  <c r="AS70" i="83"/>
  <c r="AS70" i="84" s="1"/>
  <c r="AT70" i="83"/>
  <c r="AT70" i="84" s="1"/>
  <c r="AU70" i="83"/>
  <c r="AU70" i="84" s="1"/>
  <c r="AW70" i="83"/>
  <c r="AW70" i="84" s="1"/>
  <c r="AX70" i="83"/>
  <c r="AX70" i="84" s="1"/>
  <c r="AY70" i="83"/>
  <c r="AY70" i="84" s="1"/>
  <c r="BA70" i="83"/>
  <c r="BA70" i="84" s="1"/>
  <c r="BB70" i="83"/>
  <c r="BB70" i="84" s="1"/>
  <c r="BC70" i="83"/>
  <c r="BC70" i="84" s="1"/>
  <c r="BE70" i="83"/>
  <c r="BE70" i="84" s="1"/>
  <c r="BF70" i="83"/>
  <c r="BF70" i="84" s="1"/>
  <c r="BG70" i="83"/>
  <c r="BG70" i="84" s="1"/>
  <c r="BI70" i="83"/>
  <c r="BI70" i="84" s="1"/>
  <c r="BJ70" i="83"/>
  <c r="BJ70" i="84" s="1"/>
  <c r="BK70" i="83"/>
  <c r="BK70" i="84" s="1"/>
  <c r="BM70" i="83"/>
  <c r="BM70" i="84" s="1"/>
  <c r="BN70" i="83"/>
  <c r="BN70" i="84" s="1"/>
  <c r="BO70" i="83"/>
  <c r="BO70" i="84" s="1"/>
  <c r="BQ70" i="83"/>
  <c r="BQ70" i="84" s="1"/>
  <c r="BR70" i="83"/>
  <c r="BR70" i="84" s="1"/>
  <c r="BS70" i="83"/>
  <c r="BS70" i="84" s="1"/>
  <c r="BU70" i="83"/>
  <c r="BU70" i="84" s="1"/>
  <c r="BV70" i="83"/>
  <c r="BV70" i="84" s="1"/>
  <c r="BW70" i="83"/>
  <c r="BW70" i="84" s="1"/>
  <c r="BY70" i="83"/>
  <c r="BY70" i="84" s="1"/>
  <c r="BZ70" i="83"/>
  <c r="BZ70" i="84" s="1"/>
  <c r="CA70" i="83"/>
  <c r="CA70" i="84" s="1"/>
  <c r="CC70" i="83"/>
  <c r="CC70" i="84" s="1"/>
  <c r="CD70" i="83"/>
  <c r="CD70" i="84" s="1"/>
  <c r="CE70" i="83"/>
  <c r="CE70" i="84" s="1"/>
  <c r="CG70" i="83"/>
  <c r="CG70" i="84" s="1"/>
  <c r="CH70" i="83"/>
  <c r="CH70" i="84" s="1"/>
  <c r="CI70" i="83"/>
  <c r="CI70" i="84" s="1"/>
  <c r="CK70" i="83"/>
  <c r="CK70" i="84" s="1"/>
  <c r="CL70" i="83"/>
  <c r="CL70" i="84" s="1"/>
  <c r="CM70" i="83"/>
  <c r="CM70" i="84" s="1"/>
  <c r="CO70" i="83"/>
  <c r="CO70" i="84" s="1"/>
  <c r="CP70" i="83"/>
  <c r="CP70" i="84" s="1"/>
  <c r="CQ70" i="83"/>
  <c r="CQ70" i="84" s="1"/>
  <c r="CS70" i="83"/>
  <c r="CS70" i="84" s="1"/>
  <c r="CT70" i="83"/>
  <c r="CT70" i="84" s="1"/>
  <c r="CU70" i="83"/>
  <c r="CU70" i="84" s="1"/>
  <c r="CW70" i="83"/>
  <c r="CW70" i="84" s="1"/>
  <c r="CX70" i="83"/>
  <c r="CX70" i="84" s="1"/>
  <c r="CY70" i="83"/>
  <c r="CY70" i="84" s="1"/>
  <c r="DA70" i="83"/>
  <c r="DA70" i="84" s="1"/>
  <c r="DB70" i="83"/>
  <c r="DB70" i="84" s="1"/>
  <c r="DC70" i="83"/>
  <c r="DC70" i="84" s="1"/>
  <c r="DE70" i="83"/>
  <c r="DE70" i="84" s="1"/>
  <c r="DF70" i="83"/>
  <c r="DF70" i="84" s="1"/>
  <c r="DG70" i="83"/>
  <c r="DG70" i="84" s="1"/>
  <c r="DI70" i="83"/>
  <c r="DI70" i="84" s="1"/>
  <c r="DJ70" i="83"/>
  <c r="DJ70" i="84" s="1"/>
  <c r="DK70" i="83"/>
  <c r="DK70" i="84" s="1"/>
  <c r="DM70" i="83"/>
  <c r="DM70" i="84" s="1"/>
  <c r="DN70" i="83"/>
  <c r="DN70" i="84" s="1"/>
  <c r="DO70" i="83"/>
  <c r="DO70" i="84" s="1"/>
  <c r="DQ70" i="83"/>
  <c r="DQ70" i="84" s="1"/>
  <c r="DR70" i="83"/>
  <c r="DR70" i="84" s="1"/>
  <c r="DS70" i="83"/>
  <c r="DS70" i="84" s="1"/>
  <c r="DU70" i="83"/>
  <c r="DU70" i="84" s="1"/>
  <c r="DV70" i="83"/>
  <c r="DV70" i="84" s="1"/>
  <c r="DW70" i="83"/>
  <c r="DW70" i="84" s="1"/>
  <c r="DY70" i="83"/>
  <c r="DY70" i="84" s="1"/>
  <c r="DZ70" i="83"/>
  <c r="DZ70" i="84" s="1"/>
  <c r="EA70" i="83"/>
  <c r="EA70" i="84" s="1"/>
  <c r="EC70" i="83"/>
  <c r="EC70" i="84" s="1"/>
  <c r="ED70" i="83"/>
  <c r="ED70" i="84" s="1"/>
  <c r="EE70" i="83"/>
  <c r="EE70" i="84" s="1"/>
  <c r="EG70" i="83"/>
  <c r="EG70" i="84" s="1"/>
  <c r="EH70" i="83"/>
  <c r="EH70" i="84" s="1"/>
  <c r="EI70" i="83"/>
  <c r="EI70" i="84" s="1"/>
  <c r="EK70" i="83"/>
  <c r="EK70" i="84" s="1"/>
  <c r="EL70" i="83"/>
  <c r="EL70" i="84" s="1"/>
  <c r="EM70" i="83"/>
  <c r="EM70" i="84" s="1"/>
  <c r="EO70" i="83"/>
  <c r="EO70" i="84" s="1"/>
  <c r="EP70" i="83"/>
  <c r="EP70" i="84" s="1"/>
  <c r="EQ70" i="83"/>
  <c r="EQ70" i="84" s="1"/>
  <c r="ES70" i="83"/>
  <c r="ES70" i="84" s="1"/>
  <c r="ET70" i="83"/>
  <c r="ET70" i="84" s="1"/>
  <c r="EU70" i="83"/>
  <c r="EU70" i="84" s="1"/>
  <c r="EW70" i="83"/>
  <c r="EW70" i="84" s="1"/>
  <c r="EX70" i="83"/>
  <c r="EX70" i="84" s="1"/>
  <c r="EY70" i="83"/>
  <c r="EY70" i="84" s="1"/>
  <c r="FA70" i="83"/>
  <c r="FA70" i="84" s="1"/>
  <c r="FB70" i="83"/>
  <c r="FB70" i="84" s="1"/>
  <c r="FC70" i="83"/>
  <c r="FC70" i="84" s="1"/>
  <c r="FE70" i="83"/>
  <c r="FE70" i="84" s="1"/>
  <c r="FF70" i="83"/>
  <c r="FF70" i="84" s="1"/>
  <c r="FG70" i="83"/>
  <c r="FG70" i="84" s="1"/>
  <c r="FI70" i="83"/>
  <c r="FI70" i="84" s="1"/>
  <c r="FJ70" i="83"/>
  <c r="FJ70" i="84" s="1"/>
  <c r="FK70" i="83"/>
  <c r="FK70" i="84" s="1"/>
  <c r="FM70" i="83"/>
  <c r="FM70" i="84" s="1"/>
  <c r="FN70" i="83"/>
  <c r="FN70" i="84" s="1"/>
  <c r="FO70" i="83"/>
  <c r="FO70" i="84" s="1"/>
  <c r="FQ70" i="83"/>
  <c r="FQ70" i="84" s="1"/>
  <c r="FR70" i="83"/>
  <c r="FR70" i="84" s="1"/>
  <c r="FS70" i="83"/>
  <c r="FS70" i="84" s="1"/>
  <c r="FU70" i="83"/>
  <c r="FU70" i="84" s="1"/>
  <c r="FV70" i="83"/>
  <c r="FV70" i="84" s="1"/>
  <c r="FW70" i="83"/>
  <c r="FW70" i="84" s="1"/>
  <c r="FY70" i="83"/>
  <c r="FY70" i="84" s="1"/>
  <c r="FZ70" i="83"/>
  <c r="FZ70" i="84" s="1"/>
  <c r="GA70" i="83"/>
  <c r="GA70" i="84" s="1"/>
  <c r="GC70" i="83"/>
  <c r="GC70" i="84" s="1"/>
  <c r="GD70" i="83"/>
  <c r="GD70" i="84" s="1"/>
  <c r="GE70" i="83"/>
  <c r="GE70" i="84" s="1"/>
  <c r="GG70" i="83"/>
  <c r="GG70" i="84" s="1"/>
  <c r="GH70" i="83"/>
  <c r="GH70" i="84" s="1"/>
  <c r="GI70" i="83"/>
  <c r="GI70" i="84" s="1"/>
  <c r="GK70" i="83"/>
  <c r="GK70" i="84" s="1"/>
  <c r="GL70" i="83"/>
  <c r="GL70" i="84" s="1"/>
  <c r="GM70" i="83"/>
  <c r="GM70" i="84" s="1"/>
  <c r="GO70" i="83"/>
  <c r="GO70" i="84" s="1"/>
  <c r="GP70" i="83"/>
  <c r="GP70" i="84" s="1"/>
  <c r="GQ70" i="83"/>
  <c r="GQ70" i="84" s="1"/>
  <c r="GS70" i="83"/>
  <c r="GS70" i="84" s="1"/>
  <c r="GT70" i="83"/>
  <c r="GT70" i="84" s="1"/>
  <c r="GU70" i="83"/>
  <c r="GU70" i="84" s="1"/>
  <c r="GW70" i="83"/>
  <c r="GW70" i="84" s="1"/>
  <c r="GX70" i="83"/>
  <c r="GX70" i="84" s="1"/>
  <c r="GY70" i="83"/>
  <c r="GY70" i="84" s="1"/>
  <c r="C71" i="84"/>
  <c r="I71" i="83"/>
  <c r="I71" i="84" s="1"/>
  <c r="J71" i="83"/>
  <c r="J71" i="84" s="1"/>
  <c r="K71" i="83"/>
  <c r="K71" i="84" s="1"/>
  <c r="C71" i="82"/>
  <c r="B71" i="82"/>
  <c r="M71" i="83"/>
  <c r="M71" i="84" s="1"/>
  <c r="N71" i="83"/>
  <c r="N71" i="84" s="1"/>
  <c r="O71" i="83"/>
  <c r="O71" i="84" s="1"/>
  <c r="Q71" i="83"/>
  <c r="Q71" i="84" s="1"/>
  <c r="R71" i="83"/>
  <c r="R71" i="84" s="1"/>
  <c r="S71" i="83"/>
  <c r="S71" i="84" s="1"/>
  <c r="U71" i="83"/>
  <c r="U71" i="84" s="1"/>
  <c r="V71" i="83"/>
  <c r="V71" i="84" s="1"/>
  <c r="W71" i="83"/>
  <c r="W71" i="84" s="1"/>
  <c r="Y71" i="83"/>
  <c r="Y71" i="84" s="1"/>
  <c r="Z71" i="83"/>
  <c r="Z71" i="84" s="1"/>
  <c r="AA71" i="83"/>
  <c r="AA71" i="84" s="1"/>
  <c r="AC71" i="83"/>
  <c r="AC71" i="84" s="1"/>
  <c r="AD71" i="83"/>
  <c r="AD71" i="84" s="1"/>
  <c r="AE71" i="83"/>
  <c r="AE71" i="84" s="1"/>
  <c r="AG71" i="83"/>
  <c r="AG71" i="84" s="1"/>
  <c r="AH71" i="83"/>
  <c r="AH71" i="84" s="1"/>
  <c r="AI71" i="83"/>
  <c r="AI71" i="84" s="1"/>
  <c r="AK71" i="83"/>
  <c r="AK71" i="84" s="1"/>
  <c r="AL71" i="83"/>
  <c r="AL71" i="84" s="1"/>
  <c r="AM71" i="83"/>
  <c r="AM71" i="84" s="1"/>
  <c r="AO71" i="83"/>
  <c r="AO71" i="84" s="1"/>
  <c r="AP71" i="83"/>
  <c r="AP71" i="84" s="1"/>
  <c r="AQ71" i="83"/>
  <c r="AQ71" i="84" s="1"/>
  <c r="AS71" i="83"/>
  <c r="AS71" i="84" s="1"/>
  <c r="AT71" i="83"/>
  <c r="AT71" i="84" s="1"/>
  <c r="AU71" i="83"/>
  <c r="AU71" i="84" s="1"/>
  <c r="AW71" i="83"/>
  <c r="AW71" i="84" s="1"/>
  <c r="AX71" i="83"/>
  <c r="AX71" i="84" s="1"/>
  <c r="AY71" i="83"/>
  <c r="AY71" i="84" s="1"/>
  <c r="BA71" i="83"/>
  <c r="BA71" i="84" s="1"/>
  <c r="BB71" i="83"/>
  <c r="BB71" i="84" s="1"/>
  <c r="BC71" i="83"/>
  <c r="BC71" i="84" s="1"/>
  <c r="BE71" i="83"/>
  <c r="BE71" i="84" s="1"/>
  <c r="BF71" i="83"/>
  <c r="BF71" i="84" s="1"/>
  <c r="BG71" i="83"/>
  <c r="BG71" i="84" s="1"/>
  <c r="BI71" i="83"/>
  <c r="BI71" i="84" s="1"/>
  <c r="BJ71" i="83"/>
  <c r="BJ71" i="84" s="1"/>
  <c r="BK71" i="83"/>
  <c r="BK71" i="84" s="1"/>
  <c r="BM71" i="83"/>
  <c r="BM71" i="84" s="1"/>
  <c r="BN71" i="83"/>
  <c r="BN71" i="84" s="1"/>
  <c r="BO71" i="83"/>
  <c r="BO71" i="84" s="1"/>
  <c r="BQ71" i="83"/>
  <c r="BQ71" i="84" s="1"/>
  <c r="BR71" i="83"/>
  <c r="BR71" i="84" s="1"/>
  <c r="BS71" i="83"/>
  <c r="BS71" i="84" s="1"/>
  <c r="BU71" i="83"/>
  <c r="BU71" i="84" s="1"/>
  <c r="BV71" i="83"/>
  <c r="BV71" i="84" s="1"/>
  <c r="BW71" i="83"/>
  <c r="BW71" i="84" s="1"/>
  <c r="BY71" i="83"/>
  <c r="BY71" i="84" s="1"/>
  <c r="BZ71" i="83"/>
  <c r="BZ71" i="84" s="1"/>
  <c r="CA71" i="83"/>
  <c r="CA71" i="84" s="1"/>
  <c r="CC71" i="83"/>
  <c r="CC71" i="84" s="1"/>
  <c r="CD71" i="83"/>
  <c r="CD71" i="84" s="1"/>
  <c r="CE71" i="83"/>
  <c r="CE71" i="84" s="1"/>
  <c r="CG71" i="83"/>
  <c r="CG71" i="84" s="1"/>
  <c r="CH71" i="83"/>
  <c r="CH71" i="84" s="1"/>
  <c r="CI71" i="83"/>
  <c r="CI71" i="84" s="1"/>
  <c r="CK71" i="83"/>
  <c r="CK71" i="84" s="1"/>
  <c r="CL71" i="83"/>
  <c r="CL71" i="84" s="1"/>
  <c r="CM71" i="83"/>
  <c r="CM71" i="84" s="1"/>
  <c r="CO71" i="83"/>
  <c r="CO71" i="84" s="1"/>
  <c r="CP71" i="83"/>
  <c r="CP71" i="84" s="1"/>
  <c r="CQ71" i="83"/>
  <c r="CQ71" i="84" s="1"/>
  <c r="CS71" i="83"/>
  <c r="CS71" i="84" s="1"/>
  <c r="CT71" i="83"/>
  <c r="CT71" i="84" s="1"/>
  <c r="CU71" i="83"/>
  <c r="CU71" i="84" s="1"/>
  <c r="CW71" i="83"/>
  <c r="CW71" i="84" s="1"/>
  <c r="CX71" i="83"/>
  <c r="CX71" i="84" s="1"/>
  <c r="CY71" i="83"/>
  <c r="CY71" i="84" s="1"/>
  <c r="DA71" i="83"/>
  <c r="DA71" i="84" s="1"/>
  <c r="DB71" i="83"/>
  <c r="DB71" i="84" s="1"/>
  <c r="DC71" i="83"/>
  <c r="DC71" i="84" s="1"/>
  <c r="DE71" i="83"/>
  <c r="DE71" i="84" s="1"/>
  <c r="DF71" i="83"/>
  <c r="DF71" i="84" s="1"/>
  <c r="DG71" i="83"/>
  <c r="DG71" i="84" s="1"/>
  <c r="DI71" i="83"/>
  <c r="DI71" i="84" s="1"/>
  <c r="DJ71" i="83"/>
  <c r="DJ71" i="84" s="1"/>
  <c r="DK71" i="83"/>
  <c r="DK71" i="84" s="1"/>
  <c r="DM71" i="83"/>
  <c r="DM71" i="84" s="1"/>
  <c r="DN71" i="83"/>
  <c r="DN71" i="84" s="1"/>
  <c r="DO71" i="83"/>
  <c r="DO71" i="84" s="1"/>
  <c r="DQ71" i="83"/>
  <c r="DQ71" i="84" s="1"/>
  <c r="DR71" i="83"/>
  <c r="DR71" i="84" s="1"/>
  <c r="DS71" i="83"/>
  <c r="DS71" i="84" s="1"/>
  <c r="DU71" i="83"/>
  <c r="DU71" i="84" s="1"/>
  <c r="DV71" i="83"/>
  <c r="DV71" i="84" s="1"/>
  <c r="DW71" i="83"/>
  <c r="DW71" i="84" s="1"/>
  <c r="DY71" i="83"/>
  <c r="DY71" i="84" s="1"/>
  <c r="DZ71" i="83"/>
  <c r="DZ71" i="84" s="1"/>
  <c r="EA71" i="83"/>
  <c r="EA71" i="84" s="1"/>
  <c r="EC71" i="83"/>
  <c r="EC71" i="84" s="1"/>
  <c r="ED71" i="83"/>
  <c r="ED71" i="84" s="1"/>
  <c r="EE71" i="83"/>
  <c r="EE71" i="84" s="1"/>
  <c r="EG71" i="83"/>
  <c r="EG71" i="84" s="1"/>
  <c r="EH71" i="83"/>
  <c r="EH71" i="84" s="1"/>
  <c r="EI71" i="83"/>
  <c r="EI71" i="84" s="1"/>
  <c r="EK71" i="83"/>
  <c r="EK71" i="84" s="1"/>
  <c r="EL71" i="83"/>
  <c r="EL71" i="84" s="1"/>
  <c r="EM71" i="83"/>
  <c r="EM71" i="84" s="1"/>
  <c r="EO71" i="83"/>
  <c r="EO71" i="84" s="1"/>
  <c r="EP71" i="83"/>
  <c r="EP71" i="84" s="1"/>
  <c r="EQ71" i="83"/>
  <c r="EQ71" i="84" s="1"/>
  <c r="ES71" i="83"/>
  <c r="ES71" i="84" s="1"/>
  <c r="ET71" i="83"/>
  <c r="ET71" i="84" s="1"/>
  <c r="EU71" i="83"/>
  <c r="EU71" i="84" s="1"/>
  <c r="EW71" i="83"/>
  <c r="EW71" i="84" s="1"/>
  <c r="EX71" i="83"/>
  <c r="EX71" i="84" s="1"/>
  <c r="EY71" i="83"/>
  <c r="EY71" i="84" s="1"/>
  <c r="FA71" i="83"/>
  <c r="FA71" i="84" s="1"/>
  <c r="FB71" i="83"/>
  <c r="FB71" i="84" s="1"/>
  <c r="FC71" i="83"/>
  <c r="FC71" i="84" s="1"/>
  <c r="FE71" i="83"/>
  <c r="FE71" i="84" s="1"/>
  <c r="FF71" i="83"/>
  <c r="FF71" i="84" s="1"/>
  <c r="FG71" i="83"/>
  <c r="FG71" i="84" s="1"/>
  <c r="FI71" i="83"/>
  <c r="FI71" i="84" s="1"/>
  <c r="FJ71" i="83"/>
  <c r="FJ71" i="84" s="1"/>
  <c r="FK71" i="83"/>
  <c r="FK71" i="84" s="1"/>
  <c r="FM71" i="83"/>
  <c r="FM71" i="84" s="1"/>
  <c r="FN71" i="83"/>
  <c r="FN71" i="84" s="1"/>
  <c r="FO71" i="83"/>
  <c r="FO71" i="84" s="1"/>
  <c r="FQ71" i="83"/>
  <c r="FQ71" i="84" s="1"/>
  <c r="FR71" i="83"/>
  <c r="FR71" i="84" s="1"/>
  <c r="FS71" i="83"/>
  <c r="FS71" i="84" s="1"/>
  <c r="FU71" i="83"/>
  <c r="FU71" i="84" s="1"/>
  <c r="FV71" i="83"/>
  <c r="FV71" i="84" s="1"/>
  <c r="FW71" i="83"/>
  <c r="FW71" i="84" s="1"/>
  <c r="FY71" i="83"/>
  <c r="FY71" i="84" s="1"/>
  <c r="FZ71" i="83"/>
  <c r="FZ71" i="84" s="1"/>
  <c r="GA71" i="83"/>
  <c r="GA71" i="84" s="1"/>
  <c r="GC71" i="83"/>
  <c r="GC71" i="84" s="1"/>
  <c r="GD71" i="83"/>
  <c r="GD71" i="84" s="1"/>
  <c r="GE71" i="83"/>
  <c r="GE71" i="84" s="1"/>
  <c r="GG71" i="83"/>
  <c r="GG71" i="84" s="1"/>
  <c r="GH71" i="83"/>
  <c r="GH71" i="84" s="1"/>
  <c r="GI71" i="83"/>
  <c r="GI71" i="84" s="1"/>
  <c r="GK71" i="83"/>
  <c r="GK71" i="84" s="1"/>
  <c r="GL71" i="83"/>
  <c r="GL71" i="84" s="1"/>
  <c r="GM71" i="83"/>
  <c r="GM71" i="84" s="1"/>
  <c r="GO71" i="83"/>
  <c r="GO71" i="84" s="1"/>
  <c r="GP71" i="83"/>
  <c r="GP71" i="84" s="1"/>
  <c r="GQ71" i="83"/>
  <c r="GQ71" i="84" s="1"/>
  <c r="GS71" i="83"/>
  <c r="GS71" i="84" s="1"/>
  <c r="GT71" i="83"/>
  <c r="GT71" i="84" s="1"/>
  <c r="GU71" i="83"/>
  <c r="GU71" i="84" s="1"/>
  <c r="GW71" i="83"/>
  <c r="GW71" i="84" s="1"/>
  <c r="GX71" i="83"/>
  <c r="GX71" i="84" s="1"/>
  <c r="GY71" i="83"/>
  <c r="GY71" i="84" s="1"/>
  <c r="C72" i="84"/>
  <c r="DA72" i="83"/>
  <c r="DA72" i="84" s="1"/>
  <c r="DB72" i="83"/>
  <c r="DB72" i="84" s="1"/>
  <c r="DC72" i="83"/>
  <c r="DC72" i="84" s="1"/>
  <c r="EC72" i="83"/>
  <c r="EC72" i="84" s="1"/>
  <c r="ED72" i="83"/>
  <c r="ED72" i="84" s="1"/>
  <c r="EE72" i="83"/>
  <c r="EE72" i="84" s="1"/>
  <c r="GW72" i="83"/>
  <c r="GW72" i="84" s="1"/>
  <c r="GX72" i="83"/>
  <c r="GX72" i="84" s="1"/>
  <c r="GY72" i="83"/>
  <c r="GY72" i="84" s="1"/>
  <c r="C73" i="84"/>
  <c r="I73" i="83"/>
  <c r="I73" i="84" s="1"/>
  <c r="J73" i="83"/>
  <c r="J73" i="84" s="1"/>
  <c r="K73" i="83"/>
  <c r="K73" i="84" s="1"/>
  <c r="C73" i="82"/>
  <c r="B73" i="82"/>
  <c r="M73" i="83"/>
  <c r="M73" i="84" s="1"/>
  <c r="N73" i="83"/>
  <c r="N73" i="84" s="1"/>
  <c r="O73" i="83"/>
  <c r="O73" i="84" s="1"/>
  <c r="Q73" i="83"/>
  <c r="Q73" i="84" s="1"/>
  <c r="R73" i="83"/>
  <c r="R73" i="84" s="1"/>
  <c r="S73" i="83"/>
  <c r="S73" i="84" s="1"/>
  <c r="U73" i="83"/>
  <c r="U73" i="84" s="1"/>
  <c r="V73" i="83"/>
  <c r="V73" i="84" s="1"/>
  <c r="W73" i="83"/>
  <c r="W73" i="84" s="1"/>
  <c r="Y73" i="83"/>
  <c r="Y73" i="84" s="1"/>
  <c r="Z73" i="83"/>
  <c r="Z73" i="84" s="1"/>
  <c r="AA73" i="83"/>
  <c r="AA73" i="84" s="1"/>
  <c r="AC73" i="83"/>
  <c r="AC73" i="84" s="1"/>
  <c r="AD73" i="83"/>
  <c r="AD73" i="84" s="1"/>
  <c r="AE73" i="83"/>
  <c r="AE73" i="84" s="1"/>
  <c r="AG73" i="83"/>
  <c r="AG73" i="84" s="1"/>
  <c r="AH73" i="83"/>
  <c r="AH73" i="84" s="1"/>
  <c r="AI73" i="83"/>
  <c r="AI73" i="84" s="1"/>
  <c r="AK73" i="83"/>
  <c r="AK73" i="84" s="1"/>
  <c r="AL73" i="83"/>
  <c r="AL73" i="84" s="1"/>
  <c r="AM73" i="83"/>
  <c r="AM73" i="84" s="1"/>
  <c r="AO73" i="83"/>
  <c r="AO73" i="84" s="1"/>
  <c r="AP73" i="83"/>
  <c r="AP73" i="84" s="1"/>
  <c r="AQ73" i="83"/>
  <c r="AQ73" i="84" s="1"/>
  <c r="AS73" i="83"/>
  <c r="AS73" i="84" s="1"/>
  <c r="AT73" i="83"/>
  <c r="AT73" i="84" s="1"/>
  <c r="AU73" i="83"/>
  <c r="AU73" i="84" s="1"/>
  <c r="AW73" i="83"/>
  <c r="AW73" i="84" s="1"/>
  <c r="AX73" i="83"/>
  <c r="AX73" i="84" s="1"/>
  <c r="AY73" i="83"/>
  <c r="AY73" i="84" s="1"/>
  <c r="BA73" i="83"/>
  <c r="BA73" i="84" s="1"/>
  <c r="BB73" i="83"/>
  <c r="BB73" i="84" s="1"/>
  <c r="BC73" i="83"/>
  <c r="BC73" i="84" s="1"/>
  <c r="BE73" i="83"/>
  <c r="BE73" i="84" s="1"/>
  <c r="BF73" i="83"/>
  <c r="BF73" i="84" s="1"/>
  <c r="BG73" i="83"/>
  <c r="BG73" i="84" s="1"/>
  <c r="BI73" i="83"/>
  <c r="BI73" i="84" s="1"/>
  <c r="BJ73" i="83"/>
  <c r="BJ73" i="84" s="1"/>
  <c r="BK73" i="83"/>
  <c r="BK73" i="84" s="1"/>
  <c r="BM73" i="83"/>
  <c r="BM73" i="84" s="1"/>
  <c r="BN73" i="83"/>
  <c r="BN73" i="84" s="1"/>
  <c r="BO73" i="83"/>
  <c r="BO73" i="84" s="1"/>
  <c r="BQ73" i="83"/>
  <c r="BQ73" i="84" s="1"/>
  <c r="BR73" i="83"/>
  <c r="BR73" i="84" s="1"/>
  <c r="BS73" i="83"/>
  <c r="BS73" i="84" s="1"/>
  <c r="BU73" i="83"/>
  <c r="BU73" i="84" s="1"/>
  <c r="BV73" i="83"/>
  <c r="BV73" i="84" s="1"/>
  <c r="BW73" i="83"/>
  <c r="BW73" i="84" s="1"/>
  <c r="BY73" i="83"/>
  <c r="BY73" i="84" s="1"/>
  <c r="BZ73" i="83"/>
  <c r="BZ73" i="84" s="1"/>
  <c r="CA73" i="83"/>
  <c r="CA73" i="84" s="1"/>
  <c r="CC73" i="83"/>
  <c r="CC73" i="84" s="1"/>
  <c r="CD73" i="83"/>
  <c r="CD73" i="84" s="1"/>
  <c r="CE73" i="83"/>
  <c r="CE73" i="84" s="1"/>
  <c r="CG73" i="83"/>
  <c r="CG73" i="84" s="1"/>
  <c r="CH73" i="83"/>
  <c r="CH73" i="84" s="1"/>
  <c r="CI73" i="83"/>
  <c r="CI73" i="84" s="1"/>
  <c r="CK73" i="83"/>
  <c r="CK73" i="84" s="1"/>
  <c r="CL73" i="83"/>
  <c r="CL73" i="84" s="1"/>
  <c r="CM73" i="83"/>
  <c r="CM73" i="84" s="1"/>
  <c r="CO73" i="83"/>
  <c r="CO73" i="84" s="1"/>
  <c r="CP73" i="83"/>
  <c r="CP73" i="84" s="1"/>
  <c r="CQ73" i="83"/>
  <c r="CQ73" i="84" s="1"/>
  <c r="CS73" i="83"/>
  <c r="CS73" i="84" s="1"/>
  <c r="CT73" i="83"/>
  <c r="CT73" i="84" s="1"/>
  <c r="CU73" i="83"/>
  <c r="CU73" i="84" s="1"/>
  <c r="CW73" i="83"/>
  <c r="CW73" i="84" s="1"/>
  <c r="CX73" i="83"/>
  <c r="CX73" i="84" s="1"/>
  <c r="CY73" i="83"/>
  <c r="CY73" i="84" s="1"/>
  <c r="DA73" i="83"/>
  <c r="DA73" i="84" s="1"/>
  <c r="DB73" i="83"/>
  <c r="DB73" i="84" s="1"/>
  <c r="DC73" i="83"/>
  <c r="DC73" i="84" s="1"/>
  <c r="DE73" i="83"/>
  <c r="DE73" i="84" s="1"/>
  <c r="DF73" i="83"/>
  <c r="DF73" i="84" s="1"/>
  <c r="DG73" i="83"/>
  <c r="DG73" i="84" s="1"/>
  <c r="DI73" i="83"/>
  <c r="DI73" i="84" s="1"/>
  <c r="DJ73" i="83"/>
  <c r="DJ73" i="84" s="1"/>
  <c r="DK73" i="83"/>
  <c r="DK73" i="84" s="1"/>
  <c r="DM73" i="83"/>
  <c r="DM73" i="84" s="1"/>
  <c r="DN73" i="83"/>
  <c r="DN73" i="84" s="1"/>
  <c r="DO73" i="83"/>
  <c r="DO73" i="84" s="1"/>
  <c r="DQ73" i="83"/>
  <c r="DQ73" i="84" s="1"/>
  <c r="DR73" i="83"/>
  <c r="DR73" i="84" s="1"/>
  <c r="DS73" i="83"/>
  <c r="DS73" i="84" s="1"/>
  <c r="DU73" i="83"/>
  <c r="DU73" i="84" s="1"/>
  <c r="DV73" i="83"/>
  <c r="DV73" i="84" s="1"/>
  <c r="DW73" i="83"/>
  <c r="DW73" i="84" s="1"/>
  <c r="DY73" i="83"/>
  <c r="DY73" i="84" s="1"/>
  <c r="DZ73" i="83"/>
  <c r="DZ73" i="84" s="1"/>
  <c r="EA73" i="83"/>
  <c r="EA73" i="84" s="1"/>
  <c r="EC73" i="83"/>
  <c r="EC73" i="84" s="1"/>
  <c r="ED73" i="83"/>
  <c r="ED73" i="84" s="1"/>
  <c r="EE73" i="83"/>
  <c r="EE73" i="84" s="1"/>
  <c r="EG73" i="83"/>
  <c r="EG73" i="84" s="1"/>
  <c r="EH73" i="83"/>
  <c r="EH73" i="84" s="1"/>
  <c r="EI73" i="83"/>
  <c r="EI73" i="84" s="1"/>
  <c r="EK73" i="83"/>
  <c r="EK73" i="84" s="1"/>
  <c r="EL73" i="83"/>
  <c r="EL73" i="84" s="1"/>
  <c r="EM73" i="83"/>
  <c r="EM73" i="84" s="1"/>
  <c r="EO73" i="83"/>
  <c r="EO73" i="84" s="1"/>
  <c r="EP73" i="83"/>
  <c r="EP73" i="84" s="1"/>
  <c r="EQ73" i="83"/>
  <c r="EQ73" i="84" s="1"/>
  <c r="ES73" i="83"/>
  <c r="ES73" i="84" s="1"/>
  <c r="ET73" i="83"/>
  <c r="ET73" i="84" s="1"/>
  <c r="EU73" i="83"/>
  <c r="EU73" i="84" s="1"/>
  <c r="EW73" i="83"/>
  <c r="EW73" i="84" s="1"/>
  <c r="EX73" i="83"/>
  <c r="EX73" i="84" s="1"/>
  <c r="EY73" i="83"/>
  <c r="EY73" i="84" s="1"/>
  <c r="FA73" i="83"/>
  <c r="FA73" i="84" s="1"/>
  <c r="FB73" i="83"/>
  <c r="FB73" i="84" s="1"/>
  <c r="FC73" i="83"/>
  <c r="FC73" i="84" s="1"/>
  <c r="FE73" i="83"/>
  <c r="FE73" i="84" s="1"/>
  <c r="FF73" i="83"/>
  <c r="FF73" i="84" s="1"/>
  <c r="FG73" i="83"/>
  <c r="FG73" i="84" s="1"/>
  <c r="FI73" i="83"/>
  <c r="FI73" i="84" s="1"/>
  <c r="FJ73" i="83"/>
  <c r="FJ73" i="84" s="1"/>
  <c r="FK73" i="83"/>
  <c r="FK73" i="84" s="1"/>
  <c r="FM73" i="83"/>
  <c r="FM73" i="84" s="1"/>
  <c r="FN73" i="83"/>
  <c r="FN73" i="84" s="1"/>
  <c r="FO73" i="83"/>
  <c r="FO73" i="84" s="1"/>
  <c r="FQ73" i="83"/>
  <c r="FQ73" i="84" s="1"/>
  <c r="FR73" i="83"/>
  <c r="FR73" i="84" s="1"/>
  <c r="FS73" i="83"/>
  <c r="FS73" i="84" s="1"/>
  <c r="FU73" i="83"/>
  <c r="FU73" i="84" s="1"/>
  <c r="FV73" i="83"/>
  <c r="FV73" i="84" s="1"/>
  <c r="FW73" i="83"/>
  <c r="FW73" i="84" s="1"/>
  <c r="FY73" i="83"/>
  <c r="FY73" i="84" s="1"/>
  <c r="FZ73" i="83"/>
  <c r="FZ73" i="84" s="1"/>
  <c r="GA73" i="83"/>
  <c r="GA73" i="84" s="1"/>
  <c r="GC73" i="83"/>
  <c r="GC73" i="84" s="1"/>
  <c r="GD73" i="83"/>
  <c r="GD73" i="84" s="1"/>
  <c r="GE73" i="83"/>
  <c r="GE73" i="84" s="1"/>
  <c r="GG73" i="83"/>
  <c r="GG73" i="84" s="1"/>
  <c r="GH73" i="83"/>
  <c r="GH73" i="84" s="1"/>
  <c r="GI73" i="83"/>
  <c r="GI73" i="84" s="1"/>
  <c r="GK73" i="83"/>
  <c r="GK73" i="84" s="1"/>
  <c r="GL73" i="83"/>
  <c r="GL73" i="84" s="1"/>
  <c r="GM73" i="83"/>
  <c r="GM73" i="84" s="1"/>
  <c r="GO73" i="83"/>
  <c r="GO73" i="84" s="1"/>
  <c r="GP73" i="83"/>
  <c r="GP73" i="84" s="1"/>
  <c r="GQ73" i="83"/>
  <c r="GQ73" i="84" s="1"/>
  <c r="GS73" i="83"/>
  <c r="GS73" i="84" s="1"/>
  <c r="GT73" i="83"/>
  <c r="GT73" i="84" s="1"/>
  <c r="GU73" i="83"/>
  <c r="GU73" i="84" s="1"/>
  <c r="GW73" i="83"/>
  <c r="GW73" i="84" s="1"/>
  <c r="GX73" i="83"/>
  <c r="GX73" i="84" s="1"/>
  <c r="GY73" i="83"/>
  <c r="GY73" i="84" s="1"/>
  <c r="C74" i="84"/>
  <c r="I74" i="83"/>
  <c r="I74" i="84" s="1"/>
  <c r="J74" i="83"/>
  <c r="J74" i="84" s="1"/>
  <c r="K74" i="83"/>
  <c r="K74" i="84" s="1"/>
  <c r="C74" i="82"/>
  <c r="B74" i="82"/>
  <c r="M74" i="83"/>
  <c r="M74" i="84" s="1"/>
  <c r="N74" i="83"/>
  <c r="N74" i="84" s="1"/>
  <c r="O74" i="83"/>
  <c r="O74" i="84" s="1"/>
  <c r="Q74" i="83"/>
  <c r="Q74" i="84" s="1"/>
  <c r="R74" i="83"/>
  <c r="R74" i="84" s="1"/>
  <c r="S74" i="83"/>
  <c r="S74" i="84" s="1"/>
  <c r="U74" i="83"/>
  <c r="U74" i="84" s="1"/>
  <c r="V74" i="83"/>
  <c r="V74" i="84" s="1"/>
  <c r="W74" i="83"/>
  <c r="W74" i="84" s="1"/>
  <c r="Y74" i="83"/>
  <c r="Y74" i="84" s="1"/>
  <c r="Z74" i="83"/>
  <c r="Z74" i="84" s="1"/>
  <c r="AA74" i="83"/>
  <c r="AA74" i="84" s="1"/>
  <c r="AC74" i="83"/>
  <c r="AC74" i="84" s="1"/>
  <c r="AD74" i="83"/>
  <c r="AD74" i="84" s="1"/>
  <c r="AE74" i="83"/>
  <c r="AE74" i="84" s="1"/>
  <c r="AG74" i="83"/>
  <c r="AG74" i="84" s="1"/>
  <c r="AH74" i="83"/>
  <c r="AH74" i="84" s="1"/>
  <c r="AI74" i="83"/>
  <c r="AI74" i="84" s="1"/>
  <c r="AK74" i="83"/>
  <c r="AK74" i="84" s="1"/>
  <c r="AL74" i="83"/>
  <c r="AL74" i="84" s="1"/>
  <c r="AM74" i="83"/>
  <c r="AM74" i="84" s="1"/>
  <c r="AO74" i="83"/>
  <c r="AO74" i="84" s="1"/>
  <c r="AP74" i="83"/>
  <c r="AP74" i="84" s="1"/>
  <c r="AQ74" i="83"/>
  <c r="AQ74" i="84" s="1"/>
  <c r="AS74" i="83"/>
  <c r="AS74" i="84" s="1"/>
  <c r="AT74" i="83"/>
  <c r="AT74" i="84" s="1"/>
  <c r="AU74" i="83"/>
  <c r="AU74" i="84" s="1"/>
  <c r="AW74" i="83"/>
  <c r="AW74" i="84" s="1"/>
  <c r="AX74" i="83"/>
  <c r="AX74" i="84" s="1"/>
  <c r="AY74" i="83"/>
  <c r="AY74" i="84" s="1"/>
  <c r="BA74" i="83"/>
  <c r="BA74" i="84" s="1"/>
  <c r="BB74" i="83"/>
  <c r="BB74" i="84" s="1"/>
  <c r="BC74" i="83"/>
  <c r="BC74" i="84" s="1"/>
  <c r="BE74" i="83"/>
  <c r="BE74" i="84" s="1"/>
  <c r="BF74" i="83"/>
  <c r="BF74" i="84" s="1"/>
  <c r="BG74" i="83"/>
  <c r="BG74" i="84" s="1"/>
  <c r="BI74" i="83"/>
  <c r="BI74" i="84" s="1"/>
  <c r="BJ74" i="83"/>
  <c r="BJ74" i="84" s="1"/>
  <c r="BK74" i="83"/>
  <c r="BK74" i="84" s="1"/>
  <c r="BM74" i="83"/>
  <c r="BM74" i="84" s="1"/>
  <c r="BN74" i="83"/>
  <c r="BN74" i="84" s="1"/>
  <c r="BO74" i="83"/>
  <c r="BO74" i="84" s="1"/>
  <c r="BQ74" i="83"/>
  <c r="BQ74" i="84" s="1"/>
  <c r="BR74" i="83"/>
  <c r="BR74" i="84" s="1"/>
  <c r="BS74" i="83"/>
  <c r="BS74" i="84" s="1"/>
  <c r="BU74" i="83"/>
  <c r="BU74" i="84" s="1"/>
  <c r="BV74" i="83"/>
  <c r="BV74" i="84" s="1"/>
  <c r="BW74" i="83"/>
  <c r="BW74" i="84" s="1"/>
  <c r="BY74" i="83"/>
  <c r="BY74" i="84" s="1"/>
  <c r="BZ74" i="83"/>
  <c r="BZ74" i="84" s="1"/>
  <c r="CA74" i="83"/>
  <c r="CA74" i="84" s="1"/>
  <c r="CC74" i="83"/>
  <c r="CC74" i="84" s="1"/>
  <c r="CD74" i="83"/>
  <c r="CD74" i="84" s="1"/>
  <c r="CE74" i="83"/>
  <c r="CE74" i="84" s="1"/>
  <c r="CG74" i="83"/>
  <c r="CG74" i="84" s="1"/>
  <c r="CH74" i="83"/>
  <c r="CH74" i="84" s="1"/>
  <c r="CI74" i="83"/>
  <c r="CI74" i="84" s="1"/>
  <c r="CK74" i="83"/>
  <c r="CK74" i="84" s="1"/>
  <c r="CL74" i="83"/>
  <c r="CL74" i="84" s="1"/>
  <c r="CM74" i="83"/>
  <c r="CM74" i="84" s="1"/>
  <c r="CO74" i="83"/>
  <c r="CO74" i="84" s="1"/>
  <c r="CP74" i="83"/>
  <c r="CP74" i="84" s="1"/>
  <c r="CQ74" i="83"/>
  <c r="CQ74" i="84" s="1"/>
  <c r="CS74" i="83"/>
  <c r="CS74" i="84" s="1"/>
  <c r="CT74" i="83"/>
  <c r="CT74" i="84" s="1"/>
  <c r="CU74" i="83"/>
  <c r="CU74" i="84" s="1"/>
  <c r="CW74" i="83"/>
  <c r="CW74" i="84" s="1"/>
  <c r="CX74" i="83"/>
  <c r="CX74" i="84" s="1"/>
  <c r="CY74" i="83"/>
  <c r="CY74" i="84" s="1"/>
  <c r="DA74" i="83"/>
  <c r="DA74" i="84" s="1"/>
  <c r="DB74" i="83"/>
  <c r="DB74" i="84" s="1"/>
  <c r="DC74" i="83"/>
  <c r="DC74" i="84" s="1"/>
  <c r="DE74" i="83"/>
  <c r="DE74" i="84" s="1"/>
  <c r="DF74" i="83"/>
  <c r="DF74" i="84" s="1"/>
  <c r="DG74" i="83"/>
  <c r="DG74" i="84" s="1"/>
  <c r="DI74" i="83"/>
  <c r="DI74" i="84" s="1"/>
  <c r="DJ74" i="83"/>
  <c r="DJ74" i="84" s="1"/>
  <c r="DK74" i="83"/>
  <c r="DK74" i="84" s="1"/>
  <c r="DM74" i="83"/>
  <c r="DM74" i="84" s="1"/>
  <c r="DN74" i="83"/>
  <c r="DN74" i="84" s="1"/>
  <c r="DO74" i="83"/>
  <c r="DO74" i="84" s="1"/>
  <c r="DQ74" i="83"/>
  <c r="DQ74" i="84" s="1"/>
  <c r="DR74" i="83"/>
  <c r="DR74" i="84" s="1"/>
  <c r="DS74" i="83"/>
  <c r="DS74" i="84" s="1"/>
  <c r="DU74" i="83"/>
  <c r="DU74" i="84" s="1"/>
  <c r="DV74" i="83"/>
  <c r="DV74" i="84" s="1"/>
  <c r="DW74" i="83"/>
  <c r="DW74" i="84" s="1"/>
  <c r="DY74" i="83"/>
  <c r="DY74" i="84" s="1"/>
  <c r="DZ74" i="83"/>
  <c r="DZ74" i="84" s="1"/>
  <c r="EA74" i="83"/>
  <c r="EA74" i="84" s="1"/>
  <c r="EC74" i="83"/>
  <c r="EC74" i="84" s="1"/>
  <c r="ED74" i="83"/>
  <c r="ED74" i="84" s="1"/>
  <c r="EE74" i="83"/>
  <c r="EE74" i="84" s="1"/>
  <c r="EG74" i="83"/>
  <c r="EG74" i="84" s="1"/>
  <c r="EH74" i="83"/>
  <c r="EH74" i="84" s="1"/>
  <c r="EI74" i="83"/>
  <c r="EI74" i="84" s="1"/>
  <c r="EK74" i="83"/>
  <c r="EK74" i="84" s="1"/>
  <c r="EL74" i="83"/>
  <c r="EL74" i="84" s="1"/>
  <c r="EM74" i="83"/>
  <c r="EM74" i="84" s="1"/>
  <c r="EO74" i="83"/>
  <c r="EO74" i="84" s="1"/>
  <c r="EP74" i="83"/>
  <c r="EP74" i="84" s="1"/>
  <c r="EQ74" i="83"/>
  <c r="EQ74" i="84" s="1"/>
  <c r="ES74" i="83"/>
  <c r="ES74" i="84" s="1"/>
  <c r="ET74" i="83"/>
  <c r="ET74" i="84" s="1"/>
  <c r="EU74" i="83"/>
  <c r="EU74" i="84" s="1"/>
  <c r="EW74" i="83"/>
  <c r="EW74" i="84" s="1"/>
  <c r="EX74" i="83"/>
  <c r="EX74" i="84" s="1"/>
  <c r="EY74" i="83"/>
  <c r="EY74" i="84" s="1"/>
  <c r="FA74" i="83"/>
  <c r="FA74" i="84" s="1"/>
  <c r="FB74" i="83"/>
  <c r="FB74" i="84" s="1"/>
  <c r="FC74" i="83"/>
  <c r="FC74" i="84" s="1"/>
  <c r="FE74" i="83"/>
  <c r="FE74" i="84" s="1"/>
  <c r="FF74" i="83"/>
  <c r="FF74" i="84" s="1"/>
  <c r="FG74" i="83"/>
  <c r="FG74" i="84" s="1"/>
  <c r="FI74" i="83"/>
  <c r="FI74" i="84" s="1"/>
  <c r="FJ74" i="83"/>
  <c r="FJ74" i="84" s="1"/>
  <c r="FK74" i="83"/>
  <c r="FK74" i="84" s="1"/>
  <c r="FM74" i="83"/>
  <c r="FM74" i="84" s="1"/>
  <c r="FN74" i="83"/>
  <c r="FN74" i="84" s="1"/>
  <c r="FO74" i="83"/>
  <c r="FO74" i="84" s="1"/>
  <c r="FQ74" i="83"/>
  <c r="FQ74" i="84" s="1"/>
  <c r="FR74" i="83"/>
  <c r="FR74" i="84" s="1"/>
  <c r="FS74" i="83"/>
  <c r="FS74" i="84" s="1"/>
  <c r="FU74" i="83"/>
  <c r="FU74" i="84" s="1"/>
  <c r="FV74" i="83"/>
  <c r="FV74" i="84" s="1"/>
  <c r="FW74" i="83"/>
  <c r="FW74" i="84" s="1"/>
  <c r="FY74" i="83"/>
  <c r="FY74" i="84" s="1"/>
  <c r="FZ74" i="83"/>
  <c r="FZ74" i="84" s="1"/>
  <c r="GA74" i="83"/>
  <c r="GA74" i="84" s="1"/>
  <c r="GC74" i="83"/>
  <c r="GC74" i="84" s="1"/>
  <c r="GD74" i="83"/>
  <c r="GD74" i="84" s="1"/>
  <c r="GE74" i="83"/>
  <c r="GE74" i="84" s="1"/>
  <c r="GG74" i="83"/>
  <c r="GG74" i="84" s="1"/>
  <c r="GH74" i="83"/>
  <c r="GH74" i="84" s="1"/>
  <c r="GI74" i="83"/>
  <c r="GI74" i="84" s="1"/>
  <c r="GK74" i="83"/>
  <c r="GK74" i="84" s="1"/>
  <c r="GL74" i="83"/>
  <c r="GL74" i="84" s="1"/>
  <c r="GM74" i="83"/>
  <c r="GM74" i="84" s="1"/>
  <c r="GO74" i="83"/>
  <c r="GO74" i="84" s="1"/>
  <c r="GP74" i="83"/>
  <c r="GP74" i="84" s="1"/>
  <c r="GQ74" i="83"/>
  <c r="GQ74" i="84" s="1"/>
  <c r="GS74" i="83"/>
  <c r="GS74" i="84" s="1"/>
  <c r="GT74" i="83"/>
  <c r="GT74" i="84" s="1"/>
  <c r="GU74" i="83"/>
  <c r="GU74" i="84" s="1"/>
  <c r="GW74" i="83"/>
  <c r="GW74" i="84" s="1"/>
  <c r="GX74" i="83"/>
  <c r="GX74" i="84" s="1"/>
  <c r="GY74" i="83"/>
  <c r="GY74" i="84" s="1"/>
  <c r="C75" i="84"/>
  <c r="I75" i="83"/>
  <c r="I75" i="84" s="1"/>
  <c r="J75" i="83"/>
  <c r="J75" i="84" s="1"/>
  <c r="K75" i="83"/>
  <c r="K75" i="84" s="1"/>
  <c r="C75" i="82"/>
  <c r="B75" i="82"/>
  <c r="M75" i="83"/>
  <c r="M75" i="84" s="1"/>
  <c r="N75" i="83"/>
  <c r="N75" i="84" s="1"/>
  <c r="O75" i="83"/>
  <c r="O75" i="84" s="1"/>
  <c r="Q75" i="83"/>
  <c r="Q75" i="84" s="1"/>
  <c r="R75" i="83"/>
  <c r="R75" i="84" s="1"/>
  <c r="S75" i="83"/>
  <c r="S75" i="84" s="1"/>
  <c r="U75" i="83"/>
  <c r="U75" i="84" s="1"/>
  <c r="V75" i="83"/>
  <c r="V75" i="84" s="1"/>
  <c r="W75" i="83"/>
  <c r="W75" i="84" s="1"/>
  <c r="Y75" i="83"/>
  <c r="Y75" i="84" s="1"/>
  <c r="Z75" i="83"/>
  <c r="Z75" i="84" s="1"/>
  <c r="AA75" i="83"/>
  <c r="AA75" i="84" s="1"/>
  <c r="AC75" i="83"/>
  <c r="AC75" i="84" s="1"/>
  <c r="AD75" i="83"/>
  <c r="AD75" i="84" s="1"/>
  <c r="AE75" i="83"/>
  <c r="AE75" i="84" s="1"/>
  <c r="AG75" i="83"/>
  <c r="AG75" i="84" s="1"/>
  <c r="AH75" i="83"/>
  <c r="AH75" i="84" s="1"/>
  <c r="AI75" i="83"/>
  <c r="AI75" i="84" s="1"/>
  <c r="AK75" i="83"/>
  <c r="AK75" i="84" s="1"/>
  <c r="AL75" i="83"/>
  <c r="AL75" i="84" s="1"/>
  <c r="AM75" i="83"/>
  <c r="AM75" i="84" s="1"/>
  <c r="AO75" i="83"/>
  <c r="AO75" i="84" s="1"/>
  <c r="AP75" i="83"/>
  <c r="AP75" i="84" s="1"/>
  <c r="AQ75" i="83"/>
  <c r="AQ75" i="84" s="1"/>
  <c r="AS75" i="83"/>
  <c r="AS75" i="84" s="1"/>
  <c r="AT75" i="83"/>
  <c r="AT75" i="84" s="1"/>
  <c r="AU75" i="83"/>
  <c r="AU75" i="84" s="1"/>
  <c r="AW75" i="83"/>
  <c r="AW75" i="84" s="1"/>
  <c r="AX75" i="83"/>
  <c r="AX75" i="84" s="1"/>
  <c r="AY75" i="83"/>
  <c r="AY75" i="84" s="1"/>
  <c r="BA75" i="83"/>
  <c r="BA75" i="84" s="1"/>
  <c r="BB75" i="83"/>
  <c r="BB75" i="84" s="1"/>
  <c r="BC75" i="83"/>
  <c r="BC75" i="84" s="1"/>
  <c r="BE75" i="83"/>
  <c r="BE75" i="84" s="1"/>
  <c r="BF75" i="83"/>
  <c r="BF75" i="84" s="1"/>
  <c r="BG75" i="83"/>
  <c r="BG75" i="84" s="1"/>
  <c r="BI75" i="83"/>
  <c r="BI75" i="84" s="1"/>
  <c r="BJ75" i="83"/>
  <c r="BJ75" i="84" s="1"/>
  <c r="BK75" i="83"/>
  <c r="BK75" i="84" s="1"/>
  <c r="BM75" i="83"/>
  <c r="BM75" i="84" s="1"/>
  <c r="BN75" i="83"/>
  <c r="BN75" i="84" s="1"/>
  <c r="BO75" i="83"/>
  <c r="BO75" i="84" s="1"/>
  <c r="BQ75" i="83"/>
  <c r="BQ75" i="84" s="1"/>
  <c r="BR75" i="83"/>
  <c r="BR75" i="84" s="1"/>
  <c r="BS75" i="83"/>
  <c r="BS75" i="84" s="1"/>
  <c r="BU75" i="83"/>
  <c r="BU75" i="84" s="1"/>
  <c r="BV75" i="83"/>
  <c r="BV75" i="84" s="1"/>
  <c r="BW75" i="83"/>
  <c r="BW75" i="84" s="1"/>
  <c r="BY75" i="83"/>
  <c r="BY75" i="84" s="1"/>
  <c r="BZ75" i="83"/>
  <c r="BZ75" i="84" s="1"/>
  <c r="CA75" i="83"/>
  <c r="CA75" i="84" s="1"/>
  <c r="CC75" i="83"/>
  <c r="CC75" i="84" s="1"/>
  <c r="CD75" i="83"/>
  <c r="CD75" i="84" s="1"/>
  <c r="CE75" i="83"/>
  <c r="CE75" i="84" s="1"/>
  <c r="CG75" i="83"/>
  <c r="CG75" i="84" s="1"/>
  <c r="CH75" i="83"/>
  <c r="CH75" i="84" s="1"/>
  <c r="CI75" i="83"/>
  <c r="CI75" i="84" s="1"/>
  <c r="CK75" i="83"/>
  <c r="CK75" i="84" s="1"/>
  <c r="CL75" i="83"/>
  <c r="CL75" i="84" s="1"/>
  <c r="CM75" i="83"/>
  <c r="CM75" i="84" s="1"/>
  <c r="CO75" i="83"/>
  <c r="CO75" i="84" s="1"/>
  <c r="CP75" i="83"/>
  <c r="CP75" i="84" s="1"/>
  <c r="CQ75" i="83"/>
  <c r="CQ75" i="84" s="1"/>
  <c r="CS75" i="83"/>
  <c r="CS75" i="84" s="1"/>
  <c r="CT75" i="83"/>
  <c r="CT75" i="84" s="1"/>
  <c r="CU75" i="83"/>
  <c r="CU75" i="84" s="1"/>
  <c r="CW75" i="83"/>
  <c r="CW75" i="84" s="1"/>
  <c r="CX75" i="83"/>
  <c r="CX75" i="84" s="1"/>
  <c r="CY75" i="83"/>
  <c r="CY75" i="84" s="1"/>
  <c r="DA75" i="83"/>
  <c r="DA75" i="84" s="1"/>
  <c r="DB75" i="83"/>
  <c r="DB75" i="84" s="1"/>
  <c r="DC75" i="83"/>
  <c r="DC75" i="84" s="1"/>
  <c r="DE75" i="83"/>
  <c r="DE75" i="84" s="1"/>
  <c r="DF75" i="83"/>
  <c r="DF75" i="84" s="1"/>
  <c r="DG75" i="83"/>
  <c r="DG75" i="84" s="1"/>
  <c r="DI75" i="83"/>
  <c r="DI75" i="84" s="1"/>
  <c r="DJ75" i="83"/>
  <c r="DJ75" i="84" s="1"/>
  <c r="DK75" i="83"/>
  <c r="DK75" i="84" s="1"/>
  <c r="DM75" i="83"/>
  <c r="DM75" i="84" s="1"/>
  <c r="DN75" i="83"/>
  <c r="DN75" i="84" s="1"/>
  <c r="DO75" i="83"/>
  <c r="DO75" i="84" s="1"/>
  <c r="DQ75" i="83"/>
  <c r="DQ75" i="84" s="1"/>
  <c r="DR75" i="83"/>
  <c r="DR75" i="84" s="1"/>
  <c r="DS75" i="83"/>
  <c r="DS75" i="84" s="1"/>
  <c r="DU75" i="83"/>
  <c r="DU75" i="84" s="1"/>
  <c r="DV75" i="83"/>
  <c r="DV75" i="84" s="1"/>
  <c r="DW75" i="83"/>
  <c r="DW75" i="84" s="1"/>
  <c r="DY75" i="83"/>
  <c r="DY75" i="84" s="1"/>
  <c r="DZ75" i="83"/>
  <c r="DZ75" i="84" s="1"/>
  <c r="EA75" i="83"/>
  <c r="EA75" i="84" s="1"/>
  <c r="EC75" i="83"/>
  <c r="EC75" i="84" s="1"/>
  <c r="ED75" i="83"/>
  <c r="ED75" i="84" s="1"/>
  <c r="EE75" i="83"/>
  <c r="EE75" i="84" s="1"/>
  <c r="EG75" i="83"/>
  <c r="EG75" i="84" s="1"/>
  <c r="EH75" i="83"/>
  <c r="EH75" i="84" s="1"/>
  <c r="EI75" i="83"/>
  <c r="EI75" i="84" s="1"/>
  <c r="EK75" i="83"/>
  <c r="EK75" i="84" s="1"/>
  <c r="EL75" i="83"/>
  <c r="EL75" i="84" s="1"/>
  <c r="EM75" i="83"/>
  <c r="EM75" i="84" s="1"/>
  <c r="EO75" i="83"/>
  <c r="EO75" i="84" s="1"/>
  <c r="EP75" i="83"/>
  <c r="EP75" i="84" s="1"/>
  <c r="EQ75" i="83"/>
  <c r="EQ75" i="84" s="1"/>
  <c r="ES75" i="83"/>
  <c r="ES75" i="84" s="1"/>
  <c r="ET75" i="83"/>
  <c r="ET75" i="84" s="1"/>
  <c r="EU75" i="83"/>
  <c r="EU75" i="84" s="1"/>
  <c r="EW75" i="83"/>
  <c r="EW75" i="84" s="1"/>
  <c r="EX75" i="83"/>
  <c r="EX75" i="84" s="1"/>
  <c r="EY75" i="83"/>
  <c r="EY75" i="84" s="1"/>
  <c r="FA75" i="83"/>
  <c r="FA75" i="84" s="1"/>
  <c r="FB75" i="83"/>
  <c r="FB75" i="84" s="1"/>
  <c r="FC75" i="83"/>
  <c r="FC75" i="84" s="1"/>
  <c r="FE75" i="83"/>
  <c r="FE75" i="84" s="1"/>
  <c r="FF75" i="83"/>
  <c r="FF75" i="84" s="1"/>
  <c r="FG75" i="83"/>
  <c r="FG75" i="84" s="1"/>
  <c r="FI75" i="83"/>
  <c r="FI75" i="84" s="1"/>
  <c r="FJ75" i="83"/>
  <c r="FJ75" i="84" s="1"/>
  <c r="FK75" i="83"/>
  <c r="FK75" i="84" s="1"/>
  <c r="FM75" i="83"/>
  <c r="FM75" i="84" s="1"/>
  <c r="FN75" i="83"/>
  <c r="FN75" i="84" s="1"/>
  <c r="FO75" i="83"/>
  <c r="FO75" i="84" s="1"/>
  <c r="FQ75" i="83"/>
  <c r="FQ75" i="84" s="1"/>
  <c r="FR75" i="83"/>
  <c r="FR75" i="84" s="1"/>
  <c r="FS75" i="83"/>
  <c r="FS75" i="84" s="1"/>
  <c r="FU75" i="83"/>
  <c r="FU75" i="84" s="1"/>
  <c r="FV75" i="83"/>
  <c r="FV75" i="84" s="1"/>
  <c r="FW75" i="83"/>
  <c r="FW75" i="84" s="1"/>
  <c r="FY75" i="83"/>
  <c r="FY75" i="84" s="1"/>
  <c r="FZ75" i="83"/>
  <c r="FZ75" i="84" s="1"/>
  <c r="GA75" i="83"/>
  <c r="GA75" i="84" s="1"/>
  <c r="GC75" i="83"/>
  <c r="GC75" i="84" s="1"/>
  <c r="GD75" i="83"/>
  <c r="GD75" i="84" s="1"/>
  <c r="GE75" i="83"/>
  <c r="GE75" i="84" s="1"/>
  <c r="GG75" i="83"/>
  <c r="GG75" i="84" s="1"/>
  <c r="GH75" i="83"/>
  <c r="GH75" i="84" s="1"/>
  <c r="GI75" i="83"/>
  <c r="GI75" i="84" s="1"/>
  <c r="GK75" i="83"/>
  <c r="GK75" i="84" s="1"/>
  <c r="GL75" i="83"/>
  <c r="GL75" i="84" s="1"/>
  <c r="GM75" i="83"/>
  <c r="GM75" i="84" s="1"/>
  <c r="GO75" i="83"/>
  <c r="GO75" i="84" s="1"/>
  <c r="GP75" i="83"/>
  <c r="GP75" i="84" s="1"/>
  <c r="GQ75" i="83"/>
  <c r="GQ75" i="84" s="1"/>
  <c r="GS75" i="83"/>
  <c r="GS75" i="84" s="1"/>
  <c r="GT75" i="83"/>
  <c r="GT75" i="84" s="1"/>
  <c r="GU75" i="83"/>
  <c r="GU75" i="84" s="1"/>
  <c r="GW75" i="83"/>
  <c r="GW75" i="84" s="1"/>
  <c r="GX75" i="83"/>
  <c r="GX75" i="84" s="1"/>
  <c r="GY75" i="83"/>
  <c r="GY75" i="84" s="1"/>
  <c r="C76" i="84"/>
  <c r="I76" i="83"/>
  <c r="I76" i="84" s="1"/>
  <c r="J76" i="83"/>
  <c r="J76" i="84" s="1"/>
  <c r="K76" i="83"/>
  <c r="K76" i="84" s="1"/>
  <c r="C76" i="82"/>
  <c r="B76" i="82"/>
  <c r="M76" i="83"/>
  <c r="M76" i="84" s="1"/>
  <c r="N76" i="83"/>
  <c r="N76" i="84" s="1"/>
  <c r="O76" i="83"/>
  <c r="O76" i="84" s="1"/>
  <c r="Q76" i="83"/>
  <c r="Q76" i="84" s="1"/>
  <c r="R76" i="83"/>
  <c r="R76" i="84" s="1"/>
  <c r="S76" i="83"/>
  <c r="S76" i="84" s="1"/>
  <c r="U76" i="83"/>
  <c r="U76" i="84" s="1"/>
  <c r="V76" i="83"/>
  <c r="V76" i="84" s="1"/>
  <c r="W76" i="83"/>
  <c r="W76" i="84" s="1"/>
  <c r="Y76" i="83"/>
  <c r="Y76" i="84" s="1"/>
  <c r="Z76" i="83"/>
  <c r="Z76" i="84" s="1"/>
  <c r="AA76" i="83"/>
  <c r="AA76" i="84" s="1"/>
  <c r="AC76" i="83"/>
  <c r="AC76" i="84" s="1"/>
  <c r="AD76" i="83"/>
  <c r="AD76" i="84" s="1"/>
  <c r="AE76" i="83"/>
  <c r="AE76" i="84" s="1"/>
  <c r="AG76" i="83"/>
  <c r="AG76" i="84" s="1"/>
  <c r="AH76" i="83"/>
  <c r="AH76" i="84" s="1"/>
  <c r="AI76" i="83"/>
  <c r="AI76" i="84" s="1"/>
  <c r="AK76" i="83"/>
  <c r="AK76" i="84" s="1"/>
  <c r="AL76" i="83"/>
  <c r="AL76" i="84" s="1"/>
  <c r="AM76" i="83"/>
  <c r="AM76" i="84" s="1"/>
  <c r="AO76" i="83"/>
  <c r="AO76" i="84" s="1"/>
  <c r="AP76" i="83"/>
  <c r="AP76" i="84" s="1"/>
  <c r="AQ76" i="83"/>
  <c r="AQ76" i="84" s="1"/>
  <c r="AS76" i="83"/>
  <c r="AS76" i="84" s="1"/>
  <c r="AT76" i="83"/>
  <c r="AT76" i="84" s="1"/>
  <c r="AU76" i="83"/>
  <c r="AU76" i="84" s="1"/>
  <c r="AW76" i="83"/>
  <c r="AW76" i="84" s="1"/>
  <c r="AX76" i="83"/>
  <c r="AX76" i="84" s="1"/>
  <c r="AY76" i="83"/>
  <c r="AY76" i="84" s="1"/>
  <c r="BA76" i="83"/>
  <c r="BA76" i="84" s="1"/>
  <c r="BB76" i="83"/>
  <c r="BB76" i="84" s="1"/>
  <c r="BC76" i="83"/>
  <c r="BC76" i="84" s="1"/>
  <c r="BE76" i="83"/>
  <c r="BE76" i="84" s="1"/>
  <c r="BF76" i="83"/>
  <c r="BF76" i="84" s="1"/>
  <c r="BG76" i="83"/>
  <c r="BG76" i="84" s="1"/>
  <c r="BI76" i="83"/>
  <c r="BI76" i="84" s="1"/>
  <c r="BJ76" i="83"/>
  <c r="BJ76" i="84" s="1"/>
  <c r="BK76" i="83"/>
  <c r="BK76" i="84" s="1"/>
  <c r="BM76" i="83"/>
  <c r="BM76" i="84" s="1"/>
  <c r="BN76" i="83"/>
  <c r="BN76" i="84" s="1"/>
  <c r="BO76" i="83"/>
  <c r="BO76" i="84" s="1"/>
  <c r="BQ76" i="83"/>
  <c r="BQ76" i="84" s="1"/>
  <c r="BR76" i="83"/>
  <c r="BR76" i="84" s="1"/>
  <c r="BS76" i="83"/>
  <c r="BS76" i="84" s="1"/>
  <c r="BU76" i="83"/>
  <c r="BU76" i="84" s="1"/>
  <c r="BV76" i="83"/>
  <c r="BV76" i="84" s="1"/>
  <c r="BW76" i="83"/>
  <c r="BW76" i="84" s="1"/>
  <c r="BY76" i="83"/>
  <c r="BY76" i="84" s="1"/>
  <c r="BZ76" i="83"/>
  <c r="BZ76" i="84" s="1"/>
  <c r="CA76" i="83"/>
  <c r="CA76" i="84" s="1"/>
  <c r="CC76" i="83"/>
  <c r="CC76" i="84" s="1"/>
  <c r="CD76" i="83"/>
  <c r="CD76" i="84" s="1"/>
  <c r="CE76" i="83"/>
  <c r="CE76" i="84" s="1"/>
  <c r="CG76" i="83"/>
  <c r="CG76" i="84" s="1"/>
  <c r="CH76" i="83"/>
  <c r="CH76" i="84" s="1"/>
  <c r="CI76" i="83"/>
  <c r="CI76" i="84" s="1"/>
  <c r="CK76" i="83"/>
  <c r="CK76" i="84" s="1"/>
  <c r="CL76" i="83"/>
  <c r="CL76" i="84" s="1"/>
  <c r="CM76" i="83"/>
  <c r="CM76" i="84" s="1"/>
  <c r="CO76" i="83"/>
  <c r="CO76" i="84" s="1"/>
  <c r="CP76" i="83"/>
  <c r="CP76" i="84" s="1"/>
  <c r="CQ76" i="83"/>
  <c r="CQ76" i="84" s="1"/>
  <c r="CS76" i="83"/>
  <c r="CS76" i="84" s="1"/>
  <c r="CT76" i="83"/>
  <c r="CT76" i="84" s="1"/>
  <c r="CU76" i="83"/>
  <c r="CU76" i="84" s="1"/>
  <c r="CW76" i="83"/>
  <c r="CW76" i="84" s="1"/>
  <c r="CX76" i="83"/>
  <c r="CX76" i="84" s="1"/>
  <c r="CY76" i="83"/>
  <c r="CY76" i="84" s="1"/>
  <c r="DA76" i="83"/>
  <c r="DA76" i="84" s="1"/>
  <c r="DB76" i="83"/>
  <c r="DB76" i="84" s="1"/>
  <c r="DC76" i="83"/>
  <c r="DC76" i="84" s="1"/>
  <c r="DE76" i="83"/>
  <c r="DE76" i="84" s="1"/>
  <c r="DF76" i="83"/>
  <c r="DF76" i="84" s="1"/>
  <c r="DG76" i="83"/>
  <c r="DG76" i="84" s="1"/>
  <c r="DI76" i="83"/>
  <c r="DI76" i="84" s="1"/>
  <c r="DJ76" i="83"/>
  <c r="DJ76" i="84" s="1"/>
  <c r="DK76" i="83"/>
  <c r="DK76" i="84" s="1"/>
  <c r="DM76" i="83"/>
  <c r="DM76" i="84" s="1"/>
  <c r="DN76" i="83"/>
  <c r="DN76" i="84" s="1"/>
  <c r="DO76" i="83"/>
  <c r="DO76" i="84" s="1"/>
  <c r="DQ76" i="83"/>
  <c r="DQ76" i="84" s="1"/>
  <c r="DR76" i="83"/>
  <c r="DR76" i="84" s="1"/>
  <c r="DS76" i="83"/>
  <c r="DS76" i="84" s="1"/>
  <c r="DU76" i="83"/>
  <c r="DU76" i="84" s="1"/>
  <c r="DV76" i="83"/>
  <c r="DV76" i="84" s="1"/>
  <c r="DW76" i="83"/>
  <c r="DW76" i="84" s="1"/>
  <c r="DY76" i="83"/>
  <c r="DY76" i="84" s="1"/>
  <c r="DZ76" i="83"/>
  <c r="DZ76" i="84" s="1"/>
  <c r="EA76" i="83"/>
  <c r="EA76" i="84" s="1"/>
  <c r="EC76" i="83"/>
  <c r="EC76" i="84" s="1"/>
  <c r="ED76" i="83"/>
  <c r="ED76" i="84" s="1"/>
  <c r="EE76" i="83"/>
  <c r="EE76" i="84" s="1"/>
  <c r="EG76" i="83"/>
  <c r="EG76" i="84" s="1"/>
  <c r="EH76" i="83"/>
  <c r="EH76" i="84" s="1"/>
  <c r="EI76" i="83"/>
  <c r="EI76" i="84" s="1"/>
  <c r="EK76" i="83"/>
  <c r="EK76" i="84" s="1"/>
  <c r="EL76" i="83"/>
  <c r="EL76" i="84" s="1"/>
  <c r="EM76" i="83"/>
  <c r="EM76" i="84" s="1"/>
  <c r="EO76" i="83"/>
  <c r="EO76" i="84" s="1"/>
  <c r="EP76" i="83"/>
  <c r="EP76" i="84" s="1"/>
  <c r="EQ76" i="83"/>
  <c r="EQ76" i="84" s="1"/>
  <c r="ES76" i="83"/>
  <c r="ES76" i="84" s="1"/>
  <c r="ET76" i="83"/>
  <c r="ET76" i="84" s="1"/>
  <c r="EU76" i="83"/>
  <c r="EU76" i="84" s="1"/>
  <c r="EW76" i="83"/>
  <c r="EW76" i="84" s="1"/>
  <c r="EX76" i="83"/>
  <c r="EX76" i="84" s="1"/>
  <c r="EY76" i="83"/>
  <c r="EY76" i="84" s="1"/>
  <c r="FA76" i="83"/>
  <c r="FA76" i="84" s="1"/>
  <c r="FB76" i="83"/>
  <c r="FB76" i="84" s="1"/>
  <c r="FC76" i="83"/>
  <c r="FC76" i="84" s="1"/>
  <c r="FE76" i="83"/>
  <c r="FE76" i="84" s="1"/>
  <c r="FF76" i="83"/>
  <c r="FF76" i="84" s="1"/>
  <c r="FG76" i="83"/>
  <c r="FG76" i="84" s="1"/>
  <c r="FI76" i="83"/>
  <c r="FI76" i="84" s="1"/>
  <c r="FJ76" i="83"/>
  <c r="FJ76" i="84" s="1"/>
  <c r="FK76" i="83"/>
  <c r="FK76" i="84" s="1"/>
  <c r="FM76" i="83"/>
  <c r="FM76" i="84" s="1"/>
  <c r="FN76" i="83"/>
  <c r="FN76" i="84" s="1"/>
  <c r="FO76" i="83"/>
  <c r="FO76" i="84" s="1"/>
  <c r="FQ76" i="83"/>
  <c r="FQ76" i="84" s="1"/>
  <c r="FR76" i="83"/>
  <c r="FR76" i="84" s="1"/>
  <c r="FS76" i="83"/>
  <c r="FS76" i="84" s="1"/>
  <c r="FU76" i="83"/>
  <c r="FU76" i="84" s="1"/>
  <c r="FV76" i="83"/>
  <c r="FV76" i="84" s="1"/>
  <c r="FW76" i="83"/>
  <c r="FW76" i="84" s="1"/>
  <c r="FY76" i="83"/>
  <c r="FY76" i="84" s="1"/>
  <c r="FZ76" i="83"/>
  <c r="FZ76" i="84" s="1"/>
  <c r="GA76" i="83"/>
  <c r="GA76" i="84" s="1"/>
  <c r="GC76" i="83"/>
  <c r="GC76" i="84" s="1"/>
  <c r="GD76" i="83"/>
  <c r="GD76" i="84" s="1"/>
  <c r="GE76" i="83"/>
  <c r="GE76" i="84" s="1"/>
  <c r="GG76" i="83"/>
  <c r="GG76" i="84" s="1"/>
  <c r="GH76" i="83"/>
  <c r="GH76" i="84" s="1"/>
  <c r="GI76" i="83"/>
  <c r="GI76" i="84" s="1"/>
  <c r="GK76" i="83"/>
  <c r="GK76" i="84" s="1"/>
  <c r="GL76" i="83"/>
  <c r="GL76" i="84" s="1"/>
  <c r="GM76" i="83"/>
  <c r="GM76" i="84" s="1"/>
  <c r="GO76" i="83"/>
  <c r="GO76" i="84" s="1"/>
  <c r="GP76" i="83"/>
  <c r="GP76" i="84" s="1"/>
  <c r="GQ76" i="83"/>
  <c r="GQ76" i="84" s="1"/>
  <c r="GS76" i="83"/>
  <c r="GS76" i="84" s="1"/>
  <c r="GT76" i="83"/>
  <c r="GT76" i="84" s="1"/>
  <c r="GU76" i="83"/>
  <c r="GU76" i="84" s="1"/>
  <c r="GW76" i="83"/>
  <c r="GW76" i="84" s="1"/>
  <c r="GX76" i="83"/>
  <c r="GX76" i="84" s="1"/>
  <c r="GY76" i="83"/>
  <c r="GY76" i="84" s="1"/>
  <c r="C77" i="84"/>
  <c r="I77" i="83"/>
  <c r="I77" i="84" s="1"/>
  <c r="J77" i="83"/>
  <c r="J77" i="84" s="1"/>
  <c r="K77" i="83"/>
  <c r="K77" i="84" s="1"/>
  <c r="C77" i="82"/>
  <c r="B77" i="82"/>
  <c r="M77" i="83"/>
  <c r="M77" i="84" s="1"/>
  <c r="N77" i="83"/>
  <c r="N77" i="84" s="1"/>
  <c r="O77" i="83"/>
  <c r="O77" i="84" s="1"/>
  <c r="Q77" i="83"/>
  <c r="Q77" i="84" s="1"/>
  <c r="R77" i="83"/>
  <c r="R77" i="84" s="1"/>
  <c r="S77" i="83"/>
  <c r="S77" i="84" s="1"/>
  <c r="U77" i="83"/>
  <c r="U77" i="84" s="1"/>
  <c r="V77" i="83"/>
  <c r="V77" i="84" s="1"/>
  <c r="W77" i="83"/>
  <c r="W77" i="84" s="1"/>
  <c r="Y77" i="83"/>
  <c r="Y77" i="84" s="1"/>
  <c r="Z77" i="83"/>
  <c r="Z77" i="84" s="1"/>
  <c r="AA77" i="83"/>
  <c r="AA77" i="84" s="1"/>
  <c r="AC77" i="83"/>
  <c r="AC77" i="84" s="1"/>
  <c r="AD77" i="83"/>
  <c r="AD77" i="84" s="1"/>
  <c r="AE77" i="83"/>
  <c r="AE77" i="84" s="1"/>
  <c r="AG77" i="83"/>
  <c r="AG77" i="84" s="1"/>
  <c r="AH77" i="83"/>
  <c r="AH77" i="84" s="1"/>
  <c r="AI77" i="83"/>
  <c r="AI77" i="84" s="1"/>
  <c r="AK77" i="83"/>
  <c r="AK77" i="84" s="1"/>
  <c r="AL77" i="83"/>
  <c r="AL77" i="84" s="1"/>
  <c r="AM77" i="83"/>
  <c r="AM77" i="84" s="1"/>
  <c r="AO77" i="83"/>
  <c r="AO77" i="84" s="1"/>
  <c r="AP77" i="83"/>
  <c r="AP77" i="84" s="1"/>
  <c r="AQ77" i="83"/>
  <c r="AQ77" i="84" s="1"/>
  <c r="AS77" i="83"/>
  <c r="AS77" i="84" s="1"/>
  <c r="AT77" i="83"/>
  <c r="AT77" i="84" s="1"/>
  <c r="AU77" i="83"/>
  <c r="AU77" i="84" s="1"/>
  <c r="AW77" i="83"/>
  <c r="AW77" i="84" s="1"/>
  <c r="AX77" i="83"/>
  <c r="AX77" i="84" s="1"/>
  <c r="AY77" i="83"/>
  <c r="AY77" i="84" s="1"/>
  <c r="BA77" i="83"/>
  <c r="BA77" i="84" s="1"/>
  <c r="BB77" i="83"/>
  <c r="BB77" i="84" s="1"/>
  <c r="BC77" i="83"/>
  <c r="BC77" i="84" s="1"/>
  <c r="BE77" i="83"/>
  <c r="BE77" i="84" s="1"/>
  <c r="BF77" i="83"/>
  <c r="BF77" i="84" s="1"/>
  <c r="BG77" i="83"/>
  <c r="BG77" i="84" s="1"/>
  <c r="BI77" i="83"/>
  <c r="BI77" i="84" s="1"/>
  <c r="BJ77" i="83"/>
  <c r="BJ77" i="84" s="1"/>
  <c r="BK77" i="83"/>
  <c r="BK77" i="84" s="1"/>
  <c r="BM77" i="83"/>
  <c r="BM77" i="84" s="1"/>
  <c r="BN77" i="83"/>
  <c r="BN77" i="84" s="1"/>
  <c r="BO77" i="83"/>
  <c r="BO77" i="84" s="1"/>
  <c r="BQ77" i="83"/>
  <c r="BQ77" i="84" s="1"/>
  <c r="BR77" i="83"/>
  <c r="BR77" i="84" s="1"/>
  <c r="BS77" i="83"/>
  <c r="BS77" i="84" s="1"/>
  <c r="BU77" i="83"/>
  <c r="BU77" i="84" s="1"/>
  <c r="BV77" i="83"/>
  <c r="BV77" i="84" s="1"/>
  <c r="BW77" i="83"/>
  <c r="BW77" i="84" s="1"/>
  <c r="BY77" i="83"/>
  <c r="BY77" i="84" s="1"/>
  <c r="BZ77" i="83"/>
  <c r="BZ77" i="84" s="1"/>
  <c r="CA77" i="83"/>
  <c r="CA77" i="84" s="1"/>
  <c r="CC77" i="83"/>
  <c r="CC77" i="84" s="1"/>
  <c r="CD77" i="83"/>
  <c r="CD77" i="84" s="1"/>
  <c r="CE77" i="83"/>
  <c r="CE77" i="84" s="1"/>
  <c r="CG77" i="83"/>
  <c r="CG77" i="84" s="1"/>
  <c r="CH77" i="83"/>
  <c r="CH77" i="84" s="1"/>
  <c r="CI77" i="83"/>
  <c r="CI77" i="84" s="1"/>
  <c r="CK77" i="83"/>
  <c r="CK77" i="84" s="1"/>
  <c r="CL77" i="83"/>
  <c r="CL77" i="84" s="1"/>
  <c r="CM77" i="83"/>
  <c r="CM77" i="84" s="1"/>
  <c r="CO77" i="83"/>
  <c r="CO77" i="84" s="1"/>
  <c r="CP77" i="83"/>
  <c r="CP77" i="84" s="1"/>
  <c r="CQ77" i="83"/>
  <c r="CQ77" i="84" s="1"/>
  <c r="CS77" i="83"/>
  <c r="CS77" i="84" s="1"/>
  <c r="CT77" i="83"/>
  <c r="CT77" i="84" s="1"/>
  <c r="CU77" i="83"/>
  <c r="CU77" i="84" s="1"/>
  <c r="CW77" i="83"/>
  <c r="CW77" i="84" s="1"/>
  <c r="CX77" i="83"/>
  <c r="CX77" i="84" s="1"/>
  <c r="CY77" i="83"/>
  <c r="CY77" i="84" s="1"/>
  <c r="DA77" i="83"/>
  <c r="DA77" i="84" s="1"/>
  <c r="DB77" i="83"/>
  <c r="DB77" i="84" s="1"/>
  <c r="DC77" i="83"/>
  <c r="DC77" i="84" s="1"/>
  <c r="DE77" i="83"/>
  <c r="DE77" i="84" s="1"/>
  <c r="DF77" i="83"/>
  <c r="DF77" i="84" s="1"/>
  <c r="DG77" i="83"/>
  <c r="DG77" i="84" s="1"/>
  <c r="DI77" i="83"/>
  <c r="DI77" i="84" s="1"/>
  <c r="DJ77" i="83"/>
  <c r="DJ77" i="84" s="1"/>
  <c r="DK77" i="83"/>
  <c r="DK77" i="84" s="1"/>
  <c r="DM77" i="83"/>
  <c r="DM77" i="84" s="1"/>
  <c r="DN77" i="83"/>
  <c r="DN77" i="84" s="1"/>
  <c r="DO77" i="83"/>
  <c r="DO77" i="84" s="1"/>
  <c r="DQ77" i="83"/>
  <c r="DQ77" i="84" s="1"/>
  <c r="DR77" i="83"/>
  <c r="DR77" i="84" s="1"/>
  <c r="DS77" i="83"/>
  <c r="DS77" i="84" s="1"/>
  <c r="DU77" i="83"/>
  <c r="DU77" i="84" s="1"/>
  <c r="DV77" i="83"/>
  <c r="DV77" i="84" s="1"/>
  <c r="DW77" i="83"/>
  <c r="DW77" i="84" s="1"/>
  <c r="DY77" i="83"/>
  <c r="DY77" i="84" s="1"/>
  <c r="DZ77" i="83"/>
  <c r="DZ77" i="84" s="1"/>
  <c r="EA77" i="83"/>
  <c r="EA77" i="84" s="1"/>
  <c r="EC77" i="83"/>
  <c r="EC77" i="84" s="1"/>
  <c r="ED77" i="83"/>
  <c r="ED77" i="84" s="1"/>
  <c r="EE77" i="83"/>
  <c r="EE77" i="84" s="1"/>
  <c r="EG77" i="83"/>
  <c r="EG77" i="84" s="1"/>
  <c r="EH77" i="83"/>
  <c r="EH77" i="84" s="1"/>
  <c r="EI77" i="83"/>
  <c r="EI77" i="84" s="1"/>
  <c r="EK77" i="83"/>
  <c r="EK77" i="84" s="1"/>
  <c r="EL77" i="83"/>
  <c r="EL77" i="84" s="1"/>
  <c r="EM77" i="83"/>
  <c r="EM77" i="84" s="1"/>
  <c r="EO77" i="83"/>
  <c r="EO77" i="84" s="1"/>
  <c r="EP77" i="83"/>
  <c r="EP77" i="84" s="1"/>
  <c r="EQ77" i="83"/>
  <c r="EQ77" i="84" s="1"/>
  <c r="ES77" i="83"/>
  <c r="ES77" i="84" s="1"/>
  <c r="ET77" i="83"/>
  <c r="ET77" i="84" s="1"/>
  <c r="EU77" i="83"/>
  <c r="EU77" i="84" s="1"/>
  <c r="EW77" i="83"/>
  <c r="EW77" i="84" s="1"/>
  <c r="EX77" i="83"/>
  <c r="EX77" i="84" s="1"/>
  <c r="EY77" i="83"/>
  <c r="EY77" i="84" s="1"/>
  <c r="FA77" i="83"/>
  <c r="FA77" i="84" s="1"/>
  <c r="FB77" i="83"/>
  <c r="FB77" i="84" s="1"/>
  <c r="FC77" i="83"/>
  <c r="FC77" i="84" s="1"/>
  <c r="FE77" i="83"/>
  <c r="FE77" i="84" s="1"/>
  <c r="FF77" i="83"/>
  <c r="FF77" i="84" s="1"/>
  <c r="FG77" i="83"/>
  <c r="FG77" i="84" s="1"/>
  <c r="FI77" i="83"/>
  <c r="FI77" i="84" s="1"/>
  <c r="FJ77" i="83"/>
  <c r="FJ77" i="84" s="1"/>
  <c r="FK77" i="83"/>
  <c r="FK77" i="84" s="1"/>
  <c r="FM77" i="83"/>
  <c r="FM77" i="84" s="1"/>
  <c r="FN77" i="83"/>
  <c r="FN77" i="84" s="1"/>
  <c r="FO77" i="83"/>
  <c r="FO77" i="84" s="1"/>
  <c r="FQ77" i="83"/>
  <c r="FQ77" i="84" s="1"/>
  <c r="FR77" i="83"/>
  <c r="FR77" i="84" s="1"/>
  <c r="FS77" i="83"/>
  <c r="FS77" i="84" s="1"/>
  <c r="FU77" i="83"/>
  <c r="FU77" i="84" s="1"/>
  <c r="FV77" i="83"/>
  <c r="FV77" i="84" s="1"/>
  <c r="FW77" i="83"/>
  <c r="FW77" i="84" s="1"/>
  <c r="FY77" i="83"/>
  <c r="FY77" i="84" s="1"/>
  <c r="FZ77" i="83"/>
  <c r="FZ77" i="84" s="1"/>
  <c r="GA77" i="83"/>
  <c r="GA77" i="84" s="1"/>
  <c r="GC77" i="83"/>
  <c r="GC77" i="84" s="1"/>
  <c r="GD77" i="83"/>
  <c r="GD77" i="84" s="1"/>
  <c r="GE77" i="83"/>
  <c r="GE77" i="84" s="1"/>
  <c r="GG77" i="83"/>
  <c r="GG77" i="84" s="1"/>
  <c r="GH77" i="83"/>
  <c r="GH77" i="84" s="1"/>
  <c r="GI77" i="83"/>
  <c r="GI77" i="84" s="1"/>
  <c r="GK77" i="83"/>
  <c r="GK77" i="84" s="1"/>
  <c r="GL77" i="83"/>
  <c r="GL77" i="84" s="1"/>
  <c r="GM77" i="83"/>
  <c r="GM77" i="84" s="1"/>
  <c r="GO77" i="83"/>
  <c r="GO77" i="84" s="1"/>
  <c r="GP77" i="83"/>
  <c r="GP77" i="84" s="1"/>
  <c r="GQ77" i="83"/>
  <c r="GQ77" i="84" s="1"/>
  <c r="GS77" i="83"/>
  <c r="GS77" i="84" s="1"/>
  <c r="GT77" i="83"/>
  <c r="GT77" i="84" s="1"/>
  <c r="GU77" i="83"/>
  <c r="GU77" i="84" s="1"/>
  <c r="GW77" i="83"/>
  <c r="GW77" i="84" s="1"/>
  <c r="GX77" i="83"/>
  <c r="GX77" i="84" s="1"/>
  <c r="GY77" i="83"/>
  <c r="GY77" i="84" s="1"/>
  <c r="C78" i="84"/>
  <c r="I78" i="83"/>
  <c r="I78" i="84" s="1"/>
  <c r="J78" i="83"/>
  <c r="J78" i="84" s="1"/>
  <c r="K78" i="83"/>
  <c r="K78" i="84" s="1"/>
  <c r="C78" i="82"/>
  <c r="B78" i="82"/>
  <c r="M78" i="83"/>
  <c r="M78" i="84" s="1"/>
  <c r="N78" i="83"/>
  <c r="N78" i="84" s="1"/>
  <c r="O78" i="83"/>
  <c r="O78" i="84" s="1"/>
  <c r="Q78" i="83"/>
  <c r="Q78" i="84" s="1"/>
  <c r="R78" i="83"/>
  <c r="R78" i="84" s="1"/>
  <c r="S78" i="83"/>
  <c r="S78" i="84" s="1"/>
  <c r="U78" i="83"/>
  <c r="U78" i="84" s="1"/>
  <c r="V78" i="83"/>
  <c r="V78" i="84" s="1"/>
  <c r="W78" i="83"/>
  <c r="W78" i="84" s="1"/>
  <c r="Y78" i="83"/>
  <c r="Y78" i="84" s="1"/>
  <c r="Z78" i="83"/>
  <c r="Z78" i="84" s="1"/>
  <c r="AA78" i="83"/>
  <c r="AA78" i="84" s="1"/>
  <c r="AC78" i="83"/>
  <c r="AC78" i="84" s="1"/>
  <c r="AD78" i="83"/>
  <c r="AD78" i="84" s="1"/>
  <c r="AE78" i="83"/>
  <c r="AE78" i="84" s="1"/>
  <c r="AG78" i="83"/>
  <c r="AG78" i="84" s="1"/>
  <c r="AH78" i="83"/>
  <c r="AH78" i="84" s="1"/>
  <c r="AI78" i="83"/>
  <c r="AI78" i="84" s="1"/>
  <c r="AK78" i="83"/>
  <c r="AK78" i="84" s="1"/>
  <c r="AL78" i="83"/>
  <c r="AL78" i="84" s="1"/>
  <c r="AM78" i="83"/>
  <c r="AM78" i="84" s="1"/>
  <c r="AO78" i="83"/>
  <c r="AO78" i="84" s="1"/>
  <c r="AP78" i="83"/>
  <c r="AP78" i="84" s="1"/>
  <c r="AQ78" i="83"/>
  <c r="AQ78" i="84" s="1"/>
  <c r="AS78" i="83"/>
  <c r="AS78" i="84" s="1"/>
  <c r="AT78" i="83"/>
  <c r="AT78" i="84" s="1"/>
  <c r="AU78" i="83"/>
  <c r="AU78" i="84" s="1"/>
  <c r="AW78" i="83"/>
  <c r="AW78" i="84" s="1"/>
  <c r="AX78" i="83"/>
  <c r="AX78" i="84" s="1"/>
  <c r="AY78" i="83"/>
  <c r="AY78" i="84" s="1"/>
  <c r="BA78" i="83"/>
  <c r="BA78" i="84" s="1"/>
  <c r="BB78" i="83"/>
  <c r="BB78" i="84" s="1"/>
  <c r="BC78" i="83"/>
  <c r="BC78" i="84" s="1"/>
  <c r="BE78" i="83"/>
  <c r="BE78" i="84" s="1"/>
  <c r="BF78" i="83"/>
  <c r="BF78" i="84" s="1"/>
  <c r="BG78" i="83"/>
  <c r="BG78" i="84" s="1"/>
  <c r="BI78" i="83"/>
  <c r="BI78" i="84" s="1"/>
  <c r="BJ78" i="83"/>
  <c r="BJ78" i="84" s="1"/>
  <c r="BK78" i="83"/>
  <c r="BK78" i="84" s="1"/>
  <c r="BM78" i="83"/>
  <c r="BM78" i="84" s="1"/>
  <c r="BN78" i="83"/>
  <c r="BN78" i="84" s="1"/>
  <c r="BO78" i="83"/>
  <c r="BO78" i="84" s="1"/>
  <c r="BQ78" i="83"/>
  <c r="BQ78" i="84" s="1"/>
  <c r="BR78" i="83"/>
  <c r="BR78" i="84" s="1"/>
  <c r="BS78" i="83"/>
  <c r="BS78" i="84" s="1"/>
  <c r="BU78" i="83"/>
  <c r="BU78" i="84" s="1"/>
  <c r="BV78" i="83"/>
  <c r="BV78" i="84" s="1"/>
  <c r="BW78" i="83"/>
  <c r="BW78" i="84" s="1"/>
  <c r="BY78" i="83"/>
  <c r="BY78" i="84" s="1"/>
  <c r="BZ78" i="83"/>
  <c r="BZ78" i="84" s="1"/>
  <c r="CA78" i="83"/>
  <c r="CA78" i="84" s="1"/>
  <c r="CC78" i="83"/>
  <c r="CC78" i="84" s="1"/>
  <c r="CD78" i="83"/>
  <c r="CD78" i="84" s="1"/>
  <c r="CE78" i="83"/>
  <c r="CE78" i="84" s="1"/>
  <c r="CG78" i="83"/>
  <c r="CG78" i="84" s="1"/>
  <c r="CH78" i="83"/>
  <c r="CH78" i="84" s="1"/>
  <c r="CI78" i="83"/>
  <c r="CI78" i="84" s="1"/>
  <c r="CK78" i="83"/>
  <c r="CK78" i="84" s="1"/>
  <c r="CL78" i="83"/>
  <c r="CL78" i="84" s="1"/>
  <c r="CM78" i="83"/>
  <c r="CM78" i="84" s="1"/>
  <c r="CO78" i="83"/>
  <c r="CO78" i="84" s="1"/>
  <c r="CP78" i="83"/>
  <c r="CP78" i="84" s="1"/>
  <c r="CQ78" i="83"/>
  <c r="CQ78" i="84" s="1"/>
  <c r="CS78" i="83"/>
  <c r="CS78" i="84" s="1"/>
  <c r="CT78" i="83"/>
  <c r="CT78" i="84" s="1"/>
  <c r="CU78" i="83"/>
  <c r="CU78" i="84" s="1"/>
  <c r="CW78" i="83"/>
  <c r="CW78" i="84" s="1"/>
  <c r="CX78" i="83"/>
  <c r="CX78" i="84" s="1"/>
  <c r="CY78" i="83"/>
  <c r="CY78" i="84" s="1"/>
  <c r="DA78" i="83"/>
  <c r="DA78" i="84" s="1"/>
  <c r="DB78" i="83"/>
  <c r="DB78" i="84" s="1"/>
  <c r="DC78" i="83"/>
  <c r="DC78" i="84" s="1"/>
  <c r="DE78" i="83"/>
  <c r="DE78" i="84" s="1"/>
  <c r="DF78" i="83"/>
  <c r="DF78" i="84" s="1"/>
  <c r="DG78" i="83"/>
  <c r="DG78" i="84" s="1"/>
  <c r="DI78" i="83"/>
  <c r="DI78" i="84" s="1"/>
  <c r="DJ78" i="83"/>
  <c r="DJ78" i="84" s="1"/>
  <c r="DK78" i="83"/>
  <c r="DK78" i="84" s="1"/>
  <c r="DM78" i="83"/>
  <c r="DM78" i="84" s="1"/>
  <c r="DN78" i="83"/>
  <c r="DN78" i="84" s="1"/>
  <c r="DO78" i="83"/>
  <c r="DO78" i="84" s="1"/>
  <c r="DQ78" i="83"/>
  <c r="DQ78" i="84" s="1"/>
  <c r="DR78" i="83"/>
  <c r="DR78" i="84" s="1"/>
  <c r="DS78" i="83"/>
  <c r="DS78" i="84" s="1"/>
  <c r="DU78" i="83"/>
  <c r="DU78" i="84" s="1"/>
  <c r="DV78" i="83"/>
  <c r="DV78" i="84" s="1"/>
  <c r="DW78" i="83"/>
  <c r="DW78" i="84" s="1"/>
  <c r="DY78" i="83"/>
  <c r="DY78" i="84" s="1"/>
  <c r="DZ78" i="83"/>
  <c r="DZ78" i="84" s="1"/>
  <c r="EA78" i="83"/>
  <c r="EA78" i="84" s="1"/>
  <c r="EC78" i="83"/>
  <c r="EC78" i="84" s="1"/>
  <c r="ED78" i="83"/>
  <c r="ED78" i="84" s="1"/>
  <c r="EE78" i="83"/>
  <c r="EE78" i="84" s="1"/>
  <c r="EG78" i="83"/>
  <c r="EG78" i="84" s="1"/>
  <c r="EH78" i="83"/>
  <c r="EH78" i="84" s="1"/>
  <c r="EI78" i="83"/>
  <c r="EI78" i="84" s="1"/>
  <c r="EK78" i="83"/>
  <c r="EK78" i="84" s="1"/>
  <c r="EL78" i="83"/>
  <c r="EL78" i="84" s="1"/>
  <c r="EM78" i="83"/>
  <c r="EM78" i="84" s="1"/>
  <c r="EO78" i="83"/>
  <c r="EO78" i="84" s="1"/>
  <c r="EP78" i="83"/>
  <c r="EP78" i="84" s="1"/>
  <c r="EQ78" i="83"/>
  <c r="EQ78" i="84" s="1"/>
  <c r="ES78" i="83"/>
  <c r="ES78" i="84" s="1"/>
  <c r="ET78" i="83"/>
  <c r="ET78" i="84" s="1"/>
  <c r="EU78" i="83"/>
  <c r="EU78" i="84" s="1"/>
  <c r="EW78" i="83"/>
  <c r="EW78" i="84" s="1"/>
  <c r="EX78" i="83"/>
  <c r="EX78" i="84" s="1"/>
  <c r="EY78" i="83"/>
  <c r="EY78" i="84" s="1"/>
  <c r="FA78" i="83"/>
  <c r="FA78" i="84" s="1"/>
  <c r="FB78" i="83"/>
  <c r="FB78" i="84" s="1"/>
  <c r="FC78" i="83"/>
  <c r="FC78" i="84" s="1"/>
  <c r="FE78" i="83"/>
  <c r="FE78" i="84" s="1"/>
  <c r="FF78" i="83"/>
  <c r="FF78" i="84" s="1"/>
  <c r="FG78" i="83"/>
  <c r="FG78" i="84" s="1"/>
  <c r="FI78" i="83"/>
  <c r="FI78" i="84" s="1"/>
  <c r="FJ78" i="83"/>
  <c r="FJ78" i="84" s="1"/>
  <c r="FK78" i="83"/>
  <c r="FK78" i="84" s="1"/>
  <c r="FM78" i="83"/>
  <c r="FM78" i="84" s="1"/>
  <c r="FN78" i="83"/>
  <c r="FN78" i="84" s="1"/>
  <c r="FO78" i="83"/>
  <c r="FO78" i="84" s="1"/>
  <c r="FQ78" i="83"/>
  <c r="FQ78" i="84" s="1"/>
  <c r="FR78" i="83"/>
  <c r="FR78" i="84" s="1"/>
  <c r="FS78" i="83"/>
  <c r="FS78" i="84" s="1"/>
  <c r="FU78" i="83"/>
  <c r="FU78" i="84" s="1"/>
  <c r="FV78" i="83"/>
  <c r="FV78" i="84" s="1"/>
  <c r="FW78" i="83"/>
  <c r="FW78" i="84" s="1"/>
  <c r="FY78" i="83"/>
  <c r="FY78" i="84" s="1"/>
  <c r="FZ78" i="83"/>
  <c r="FZ78" i="84" s="1"/>
  <c r="GA78" i="83"/>
  <c r="GA78" i="84" s="1"/>
  <c r="GC78" i="83"/>
  <c r="GC78" i="84" s="1"/>
  <c r="GD78" i="83"/>
  <c r="GD78" i="84" s="1"/>
  <c r="GE78" i="83"/>
  <c r="GE78" i="84" s="1"/>
  <c r="GG78" i="83"/>
  <c r="GG78" i="84" s="1"/>
  <c r="GH78" i="83"/>
  <c r="GH78" i="84" s="1"/>
  <c r="GI78" i="83"/>
  <c r="GI78" i="84" s="1"/>
  <c r="GK78" i="83"/>
  <c r="GK78" i="84" s="1"/>
  <c r="GL78" i="83"/>
  <c r="GL78" i="84" s="1"/>
  <c r="GM78" i="83"/>
  <c r="GM78" i="84" s="1"/>
  <c r="GO78" i="83"/>
  <c r="GO78" i="84" s="1"/>
  <c r="GP78" i="83"/>
  <c r="GP78" i="84" s="1"/>
  <c r="GQ78" i="83"/>
  <c r="GQ78" i="84" s="1"/>
  <c r="GS78" i="83"/>
  <c r="GS78" i="84" s="1"/>
  <c r="GT78" i="83"/>
  <c r="GT78" i="84" s="1"/>
  <c r="GU78" i="83"/>
  <c r="GU78" i="84" s="1"/>
  <c r="GW78" i="83"/>
  <c r="GW78" i="84" s="1"/>
  <c r="GX78" i="83"/>
  <c r="GX78" i="84" s="1"/>
  <c r="GY78" i="83"/>
  <c r="GY78" i="84" s="1"/>
  <c r="C79" i="84"/>
  <c r="I79" i="83"/>
  <c r="I79" i="84" s="1"/>
  <c r="J79" i="83"/>
  <c r="J79" i="84" s="1"/>
  <c r="K79" i="83"/>
  <c r="K79" i="84" s="1"/>
  <c r="C79" i="82"/>
  <c r="B79" i="82"/>
  <c r="M79" i="83"/>
  <c r="M79" i="84" s="1"/>
  <c r="N79" i="83"/>
  <c r="N79" i="84" s="1"/>
  <c r="O79" i="83"/>
  <c r="O79" i="84" s="1"/>
  <c r="Q79" i="83"/>
  <c r="Q79" i="84" s="1"/>
  <c r="R79" i="83"/>
  <c r="R79" i="84" s="1"/>
  <c r="S79" i="83"/>
  <c r="S79" i="84" s="1"/>
  <c r="U79" i="83"/>
  <c r="U79" i="84" s="1"/>
  <c r="V79" i="83"/>
  <c r="V79" i="84" s="1"/>
  <c r="W79" i="83"/>
  <c r="W79" i="84" s="1"/>
  <c r="Y79" i="83"/>
  <c r="Y79" i="84" s="1"/>
  <c r="Z79" i="83"/>
  <c r="Z79" i="84" s="1"/>
  <c r="AA79" i="83"/>
  <c r="AA79" i="84" s="1"/>
  <c r="AC79" i="83"/>
  <c r="AC79" i="84" s="1"/>
  <c r="AD79" i="83"/>
  <c r="AD79" i="84" s="1"/>
  <c r="AE79" i="83"/>
  <c r="AE79" i="84" s="1"/>
  <c r="AG79" i="83"/>
  <c r="AG79" i="84" s="1"/>
  <c r="AH79" i="83"/>
  <c r="AH79" i="84" s="1"/>
  <c r="AI79" i="83"/>
  <c r="AI79" i="84" s="1"/>
  <c r="AK79" i="83"/>
  <c r="AK79" i="84" s="1"/>
  <c r="AL79" i="83"/>
  <c r="AL79" i="84" s="1"/>
  <c r="AM79" i="83"/>
  <c r="AM79" i="84" s="1"/>
  <c r="AO79" i="83"/>
  <c r="AO79" i="84" s="1"/>
  <c r="AP79" i="83"/>
  <c r="AP79" i="84" s="1"/>
  <c r="AQ79" i="83"/>
  <c r="AQ79" i="84" s="1"/>
  <c r="AS79" i="83"/>
  <c r="AS79" i="84" s="1"/>
  <c r="AT79" i="83"/>
  <c r="AT79" i="84" s="1"/>
  <c r="AU79" i="83"/>
  <c r="AU79" i="84" s="1"/>
  <c r="AW79" i="83"/>
  <c r="AW79" i="84" s="1"/>
  <c r="AX79" i="83"/>
  <c r="AX79" i="84" s="1"/>
  <c r="AY79" i="83"/>
  <c r="AY79" i="84" s="1"/>
  <c r="BA79" i="83"/>
  <c r="BA79" i="84" s="1"/>
  <c r="BB79" i="83"/>
  <c r="BB79" i="84" s="1"/>
  <c r="BC79" i="83"/>
  <c r="BC79" i="84" s="1"/>
  <c r="BE79" i="83"/>
  <c r="BE79" i="84" s="1"/>
  <c r="BF79" i="83"/>
  <c r="BF79" i="84" s="1"/>
  <c r="BG79" i="83"/>
  <c r="BG79" i="84" s="1"/>
  <c r="BI79" i="83"/>
  <c r="BI79" i="84" s="1"/>
  <c r="BJ79" i="83"/>
  <c r="BJ79" i="84" s="1"/>
  <c r="BK79" i="83"/>
  <c r="BK79" i="84" s="1"/>
  <c r="BM79" i="83"/>
  <c r="BM79" i="84" s="1"/>
  <c r="BN79" i="83"/>
  <c r="BN79" i="84" s="1"/>
  <c r="BO79" i="83"/>
  <c r="BO79" i="84" s="1"/>
  <c r="BQ79" i="83"/>
  <c r="BQ79" i="84" s="1"/>
  <c r="BR79" i="83"/>
  <c r="BR79" i="84" s="1"/>
  <c r="BS79" i="83"/>
  <c r="BS79" i="84" s="1"/>
  <c r="BU79" i="83"/>
  <c r="BU79" i="84" s="1"/>
  <c r="BV79" i="83"/>
  <c r="BV79" i="84" s="1"/>
  <c r="BW79" i="83"/>
  <c r="BW79" i="84" s="1"/>
  <c r="BY79" i="83"/>
  <c r="BY79" i="84" s="1"/>
  <c r="BZ79" i="83"/>
  <c r="BZ79" i="84" s="1"/>
  <c r="CA79" i="83"/>
  <c r="CA79" i="84" s="1"/>
  <c r="CC79" i="83"/>
  <c r="CC79" i="84" s="1"/>
  <c r="CD79" i="83"/>
  <c r="CD79" i="84" s="1"/>
  <c r="CE79" i="83"/>
  <c r="CE79" i="84" s="1"/>
  <c r="CG79" i="83"/>
  <c r="CG79" i="84" s="1"/>
  <c r="CH79" i="83"/>
  <c r="CH79" i="84" s="1"/>
  <c r="CI79" i="83"/>
  <c r="CI79" i="84" s="1"/>
  <c r="CK79" i="83"/>
  <c r="CK79" i="84" s="1"/>
  <c r="CL79" i="83"/>
  <c r="CL79" i="84" s="1"/>
  <c r="CM79" i="83"/>
  <c r="CM79" i="84" s="1"/>
  <c r="CO79" i="83"/>
  <c r="CO79" i="84" s="1"/>
  <c r="CP79" i="83"/>
  <c r="CP79" i="84" s="1"/>
  <c r="CQ79" i="83"/>
  <c r="CQ79" i="84" s="1"/>
  <c r="CS79" i="83"/>
  <c r="CS79" i="84" s="1"/>
  <c r="CT79" i="83"/>
  <c r="CT79" i="84" s="1"/>
  <c r="CU79" i="83"/>
  <c r="CU79" i="84" s="1"/>
  <c r="CW79" i="83"/>
  <c r="CW79" i="84" s="1"/>
  <c r="CX79" i="83"/>
  <c r="CX79" i="84" s="1"/>
  <c r="CY79" i="83"/>
  <c r="CY79" i="84" s="1"/>
  <c r="DA79" i="83"/>
  <c r="DA79" i="84" s="1"/>
  <c r="DB79" i="83"/>
  <c r="DB79" i="84" s="1"/>
  <c r="DC79" i="83"/>
  <c r="DC79" i="84" s="1"/>
  <c r="DE79" i="83"/>
  <c r="DE79" i="84" s="1"/>
  <c r="DF79" i="83"/>
  <c r="DF79" i="84" s="1"/>
  <c r="DG79" i="83"/>
  <c r="DG79" i="84" s="1"/>
  <c r="DI79" i="83"/>
  <c r="DI79" i="84" s="1"/>
  <c r="DJ79" i="83"/>
  <c r="DJ79" i="84" s="1"/>
  <c r="DK79" i="83"/>
  <c r="DK79" i="84" s="1"/>
  <c r="DM79" i="83"/>
  <c r="DM79" i="84" s="1"/>
  <c r="DN79" i="83"/>
  <c r="DN79" i="84" s="1"/>
  <c r="DO79" i="83"/>
  <c r="DO79" i="84" s="1"/>
  <c r="DQ79" i="83"/>
  <c r="DQ79" i="84" s="1"/>
  <c r="DR79" i="83"/>
  <c r="DR79" i="84" s="1"/>
  <c r="DS79" i="83"/>
  <c r="DS79" i="84" s="1"/>
  <c r="DU79" i="83"/>
  <c r="DU79" i="84" s="1"/>
  <c r="DV79" i="83"/>
  <c r="DV79" i="84" s="1"/>
  <c r="DW79" i="83"/>
  <c r="DW79" i="84" s="1"/>
  <c r="DY79" i="83"/>
  <c r="DY79" i="84" s="1"/>
  <c r="DZ79" i="83"/>
  <c r="DZ79" i="84" s="1"/>
  <c r="EA79" i="83"/>
  <c r="EA79" i="84" s="1"/>
  <c r="EC79" i="83"/>
  <c r="EC79" i="84" s="1"/>
  <c r="ED79" i="83"/>
  <c r="ED79" i="84" s="1"/>
  <c r="EE79" i="83"/>
  <c r="EE79" i="84" s="1"/>
  <c r="EG79" i="83"/>
  <c r="EG79" i="84" s="1"/>
  <c r="EH79" i="83"/>
  <c r="EH79" i="84" s="1"/>
  <c r="EI79" i="83"/>
  <c r="EI79" i="84" s="1"/>
  <c r="EK79" i="83"/>
  <c r="EK79" i="84" s="1"/>
  <c r="EL79" i="83"/>
  <c r="EL79" i="84" s="1"/>
  <c r="EM79" i="83"/>
  <c r="EM79" i="84" s="1"/>
  <c r="EO79" i="83"/>
  <c r="EO79" i="84" s="1"/>
  <c r="EP79" i="83"/>
  <c r="EP79" i="84" s="1"/>
  <c r="EQ79" i="83"/>
  <c r="EQ79" i="84" s="1"/>
  <c r="ES79" i="83"/>
  <c r="ES79" i="84" s="1"/>
  <c r="ET79" i="83"/>
  <c r="ET79" i="84" s="1"/>
  <c r="EU79" i="83"/>
  <c r="EU79" i="84" s="1"/>
  <c r="EW79" i="83"/>
  <c r="EW79" i="84" s="1"/>
  <c r="EX79" i="83"/>
  <c r="EX79" i="84" s="1"/>
  <c r="EY79" i="83"/>
  <c r="EY79" i="84" s="1"/>
  <c r="FA79" i="83"/>
  <c r="FA79" i="84" s="1"/>
  <c r="FB79" i="83"/>
  <c r="FB79" i="84" s="1"/>
  <c r="FC79" i="83"/>
  <c r="FC79" i="84" s="1"/>
  <c r="FE79" i="83"/>
  <c r="FE79" i="84" s="1"/>
  <c r="FF79" i="83"/>
  <c r="FF79" i="84" s="1"/>
  <c r="FG79" i="83"/>
  <c r="FG79" i="84" s="1"/>
  <c r="FI79" i="83"/>
  <c r="FI79" i="84" s="1"/>
  <c r="FJ79" i="83"/>
  <c r="FJ79" i="84" s="1"/>
  <c r="FK79" i="83"/>
  <c r="FK79" i="84" s="1"/>
  <c r="FM79" i="83"/>
  <c r="FM79" i="84" s="1"/>
  <c r="FN79" i="83"/>
  <c r="FN79" i="84" s="1"/>
  <c r="FO79" i="83"/>
  <c r="FO79" i="84" s="1"/>
  <c r="FQ79" i="83"/>
  <c r="FQ79" i="84" s="1"/>
  <c r="FR79" i="83"/>
  <c r="FR79" i="84" s="1"/>
  <c r="FS79" i="83"/>
  <c r="FS79" i="84" s="1"/>
  <c r="FU79" i="83"/>
  <c r="FU79" i="84" s="1"/>
  <c r="FV79" i="83"/>
  <c r="FV79" i="84" s="1"/>
  <c r="FW79" i="83"/>
  <c r="FW79" i="84" s="1"/>
  <c r="FY79" i="83"/>
  <c r="FY79" i="84" s="1"/>
  <c r="FZ79" i="83"/>
  <c r="FZ79" i="84" s="1"/>
  <c r="GA79" i="83"/>
  <c r="GA79" i="84" s="1"/>
  <c r="GC79" i="83"/>
  <c r="GC79" i="84" s="1"/>
  <c r="GD79" i="83"/>
  <c r="GD79" i="84" s="1"/>
  <c r="GE79" i="83"/>
  <c r="GE79" i="84" s="1"/>
  <c r="GG79" i="83"/>
  <c r="GG79" i="84" s="1"/>
  <c r="GH79" i="83"/>
  <c r="GH79" i="84" s="1"/>
  <c r="GI79" i="83"/>
  <c r="GI79" i="84" s="1"/>
  <c r="GK79" i="83"/>
  <c r="GK79" i="84" s="1"/>
  <c r="GL79" i="83"/>
  <c r="GL79" i="84" s="1"/>
  <c r="GM79" i="83"/>
  <c r="GM79" i="84" s="1"/>
  <c r="GO79" i="83"/>
  <c r="GO79" i="84" s="1"/>
  <c r="GP79" i="83"/>
  <c r="GP79" i="84" s="1"/>
  <c r="GQ79" i="83"/>
  <c r="GQ79" i="84" s="1"/>
  <c r="GS79" i="83"/>
  <c r="GS79" i="84" s="1"/>
  <c r="GT79" i="83"/>
  <c r="GT79" i="84" s="1"/>
  <c r="GU79" i="83"/>
  <c r="GU79" i="84" s="1"/>
  <c r="GW79" i="83"/>
  <c r="GW79" i="84" s="1"/>
  <c r="GX79" i="83"/>
  <c r="GX79" i="84" s="1"/>
  <c r="GY79" i="83"/>
  <c r="GY79" i="84" s="1"/>
  <c r="C80" i="84"/>
  <c r="I80" i="83"/>
  <c r="I80" i="84" s="1"/>
  <c r="J80" i="83"/>
  <c r="J80" i="84" s="1"/>
  <c r="K80" i="83"/>
  <c r="K80" i="84" s="1"/>
  <c r="C80" i="82"/>
  <c r="B80" i="82"/>
  <c r="M80" i="83"/>
  <c r="M80" i="84" s="1"/>
  <c r="N80" i="83"/>
  <c r="N80" i="84" s="1"/>
  <c r="O80" i="83"/>
  <c r="O80" i="84" s="1"/>
  <c r="Q80" i="83"/>
  <c r="Q80" i="84" s="1"/>
  <c r="R80" i="83"/>
  <c r="R80" i="84" s="1"/>
  <c r="S80" i="83"/>
  <c r="S80" i="84" s="1"/>
  <c r="U80" i="83"/>
  <c r="U80" i="84" s="1"/>
  <c r="V80" i="83"/>
  <c r="V80" i="84" s="1"/>
  <c r="W80" i="83"/>
  <c r="W80" i="84" s="1"/>
  <c r="Y80" i="83"/>
  <c r="Y80" i="84" s="1"/>
  <c r="Z80" i="83"/>
  <c r="Z80" i="84" s="1"/>
  <c r="AA80" i="83"/>
  <c r="AA80" i="84" s="1"/>
  <c r="AC80" i="83"/>
  <c r="AC80" i="84" s="1"/>
  <c r="AD80" i="83"/>
  <c r="AD80" i="84" s="1"/>
  <c r="AE80" i="83"/>
  <c r="AE80" i="84" s="1"/>
  <c r="AG80" i="83"/>
  <c r="AG80" i="84" s="1"/>
  <c r="AH80" i="83"/>
  <c r="AH80" i="84" s="1"/>
  <c r="AI80" i="83"/>
  <c r="AI80" i="84" s="1"/>
  <c r="AK80" i="83"/>
  <c r="AK80" i="84" s="1"/>
  <c r="AL80" i="83"/>
  <c r="AL80" i="84" s="1"/>
  <c r="AM80" i="83"/>
  <c r="AM80" i="84" s="1"/>
  <c r="AO80" i="83"/>
  <c r="AO80" i="84" s="1"/>
  <c r="AP80" i="83"/>
  <c r="AP80" i="84" s="1"/>
  <c r="AQ80" i="83"/>
  <c r="AQ80" i="84" s="1"/>
  <c r="AS80" i="83"/>
  <c r="AS80" i="84" s="1"/>
  <c r="AT80" i="83"/>
  <c r="AT80" i="84" s="1"/>
  <c r="AU80" i="83"/>
  <c r="AU80" i="84" s="1"/>
  <c r="AW80" i="83"/>
  <c r="AW80" i="84" s="1"/>
  <c r="AX80" i="83"/>
  <c r="AX80" i="84" s="1"/>
  <c r="AY80" i="83"/>
  <c r="AY80" i="84" s="1"/>
  <c r="BA80" i="83"/>
  <c r="BA80" i="84" s="1"/>
  <c r="BB80" i="83"/>
  <c r="BB80" i="84" s="1"/>
  <c r="BC80" i="83"/>
  <c r="BC80" i="84" s="1"/>
  <c r="BE80" i="83"/>
  <c r="BE80" i="84" s="1"/>
  <c r="BF80" i="83"/>
  <c r="BF80" i="84" s="1"/>
  <c r="BG80" i="83"/>
  <c r="BG80" i="84" s="1"/>
  <c r="BI80" i="83"/>
  <c r="BI80" i="84" s="1"/>
  <c r="BJ80" i="83"/>
  <c r="BJ80" i="84" s="1"/>
  <c r="BK80" i="83"/>
  <c r="BK80" i="84" s="1"/>
  <c r="BM80" i="83"/>
  <c r="BM80" i="84" s="1"/>
  <c r="BN80" i="83"/>
  <c r="BN80" i="84" s="1"/>
  <c r="BO80" i="83"/>
  <c r="BO80" i="84" s="1"/>
  <c r="BQ80" i="83"/>
  <c r="BQ80" i="84" s="1"/>
  <c r="BR80" i="83"/>
  <c r="BR80" i="84" s="1"/>
  <c r="BS80" i="83"/>
  <c r="BS80" i="84" s="1"/>
  <c r="BU80" i="83"/>
  <c r="BU80" i="84" s="1"/>
  <c r="BV80" i="83"/>
  <c r="BV80" i="84" s="1"/>
  <c r="BW80" i="83"/>
  <c r="BW80" i="84" s="1"/>
  <c r="BY80" i="83"/>
  <c r="BY80" i="84" s="1"/>
  <c r="BZ80" i="83"/>
  <c r="BZ80" i="84" s="1"/>
  <c r="CA80" i="83"/>
  <c r="CA80" i="84" s="1"/>
  <c r="CC80" i="83"/>
  <c r="CC80" i="84" s="1"/>
  <c r="CD80" i="83"/>
  <c r="CD80" i="84" s="1"/>
  <c r="CE80" i="83"/>
  <c r="CE80" i="84" s="1"/>
  <c r="CG80" i="83"/>
  <c r="CG80" i="84" s="1"/>
  <c r="CH80" i="83"/>
  <c r="CH80" i="84" s="1"/>
  <c r="CI80" i="83"/>
  <c r="CI80" i="84" s="1"/>
  <c r="CK80" i="83"/>
  <c r="CK80" i="84" s="1"/>
  <c r="CL80" i="83"/>
  <c r="CL80" i="84" s="1"/>
  <c r="CM80" i="83"/>
  <c r="CM80" i="84" s="1"/>
  <c r="CO80" i="83"/>
  <c r="CO80" i="84" s="1"/>
  <c r="CP80" i="83"/>
  <c r="CP80" i="84" s="1"/>
  <c r="CQ80" i="83"/>
  <c r="CQ80" i="84" s="1"/>
  <c r="CS80" i="83"/>
  <c r="CS80" i="84" s="1"/>
  <c r="CT80" i="83"/>
  <c r="CT80" i="84" s="1"/>
  <c r="CU80" i="83"/>
  <c r="CU80" i="84" s="1"/>
  <c r="CW80" i="83"/>
  <c r="CW80" i="84" s="1"/>
  <c r="CX80" i="83"/>
  <c r="CX80" i="84" s="1"/>
  <c r="CY80" i="83"/>
  <c r="CY80" i="84" s="1"/>
  <c r="DA80" i="83"/>
  <c r="DA80" i="84" s="1"/>
  <c r="DB80" i="83"/>
  <c r="DB80" i="84" s="1"/>
  <c r="DC80" i="83"/>
  <c r="DC80" i="84" s="1"/>
  <c r="DE80" i="83"/>
  <c r="DE80" i="84" s="1"/>
  <c r="DF80" i="83"/>
  <c r="DF80" i="84" s="1"/>
  <c r="DG80" i="83"/>
  <c r="DG80" i="84" s="1"/>
  <c r="DI80" i="83"/>
  <c r="DI80" i="84" s="1"/>
  <c r="DJ80" i="83"/>
  <c r="DJ80" i="84" s="1"/>
  <c r="DK80" i="83"/>
  <c r="DK80" i="84" s="1"/>
  <c r="DM80" i="83"/>
  <c r="DM80" i="84" s="1"/>
  <c r="DN80" i="83"/>
  <c r="DN80" i="84" s="1"/>
  <c r="DO80" i="83"/>
  <c r="DO80" i="84" s="1"/>
  <c r="DQ80" i="83"/>
  <c r="DQ80" i="84" s="1"/>
  <c r="DR80" i="83"/>
  <c r="DR80" i="84" s="1"/>
  <c r="DS80" i="83"/>
  <c r="DS80" i="84" s="1"/>
  <c r="DU80" i="83"/>
  <c r="DU80" i="84" s="1"/>
  <c r="DV80" i="83"/>
  <c r="DV80" i="84" s="1"/>
  <c r="DW80" i="83"/>
  <c r="DW80" i="84" s="1"/>
  <c r="DY80" i="83"/>
  <c r="DY80" i="84" s="1"/>
  <c r="DZ80" i="83"/>
  <c r="DZ80" i="84" s="1"/>
  <c r="EA80" i="83"/>
  <c r="EA80" i="84" s="1"/>
  <c r="EC80" i="83"/>
  <c r="EC80" i="84" s="1"/>
  <c r="ED80" i="83"/>
  <c r="ED80" i="84" s="1"/>
  <c r="EE80" i="83"/>
  <c r="EE80" i="84" s="1"/>
  <c r="EG80" i="83"/>
  <c r="EG80" i="84" s="1"/>
  <c r="EH80" i="83"/>
  <c r="EH80" i="84" s="1"/>
  <c r="EI80" i="83"/>
  <c r="EI80" i="84" s="1"/>
  <c r="EK80" i="83"/>
  <c r="EK80" i="84" s="1"/>
  <c r="EL80" i="83"/>
  <c r="EL80" i="84" s="1"/>
  <c r="EM80" i="83"/>
  <c r="EM80" i="84" s="1"/>
  <c r="EO80" i="83"/>
  <c r="EO80" i="84" s="1"/>
  <c r="EP80" i="83"/>
  <c r="EP80" i="84" s="1"/>
  <c r="EQ80" i="83"/>
  <c r="EQ80" i="84" s="1"/>
  <c r="ES80" i="83"/>
  <c r="ES80" i="84" s="1"/>
  <c r="ET80" i="83"/>
  <c r="ET80" i="84" s="1"/>
  <c r="EU80" i="83"/>
  <c r="EU80" i="84" s="1"/>
  <c r="EW80" i="83"/>
  <c r="EW80" i="84" s="1"/>
  <c r="EX80" i="83"/>
  <c r="EX80" i="84" s="1"/>
  <c r="EY80" i="83"/>
  <c r="EY80" i="84" s="1"/>
  <c r="FA80" i="83"/>
  <c r="FA80" i="84" s="1"/>
  <c r="FB80" i="83"/>
  <c r="FB80" i="84" s="1"/>
  <c r="FC80" i="83"/>
  <c r="FC80" i="84" s="1"/>
  <c r="FE80" i="83"/>
  <c r="FE80" i="84" s="1"/>
  <c r="FF80" i="83"/>
  <c r="FF80" i="84" s="1"/>
  <c r="FG80" i="83"/>
  <c r="FG80" i="84" s="1"/>
  <c r="FI80" i="83"/>
  <c r="FI80" i="84" s="1"/>
  <c r="FJ80" i="83"/>
  <c r="FJ80" i="84" s="1"/>
  <c r="FK80" i="83"/>
  <c r="FK80" i="84" s="1"/>
  <c r="FM80" i="83"/>
  <c r="FM80" i="84" s="1"/>
  <c r="FN80" i="83"/>
  <c r="FN80" i="84" s="1"/>
  <c r="FO80" i="83"/>
  <c r="FO80" i="84" s="1"/>
  <c r="FQ80" i="83"/>
  <c r="FQ80" i="84" s="1"/>
  <c r="FR80" i="83"/>
  <c r="FR80" i="84" s="1"/>
  <c r="FS80" i="83"/>
  <c r="FS80" i="84" s="1"/>
  <c r="FU80" i="83"/>
  <c r="FU80" i="84" s="1"/>
  <c r="FV80" i="83"/>
  <c r="FV80" i="84" s="1"/>
  <c r="FW80" i="83"/>
  <c r="FW80" i="84" s="1"/>
  <c r="FY80" i="83"/>
  <c r="FY80" i="84" s="1"/>
  <c r="FZ80" i="83"/>
  <c r="FZ80" i="84" s="1"/>
  <c r="GA80" i="83"/>
  <c r="GA80" i="84" s="1"/>
  <c r="GC80" i="83"/>
  <c r="GC80" i="84" s="1"/>
  <c r="GD80" i="83"/>
  <c r="GD80" i="84" s="1"/>
  <c r="GE80" i="83"/>
  <c r="GE80" i="84" s="1"/>
  <c r="GG80" i="83"/>
  <c r="GG80" i="84" s="1"/>
  <c r="GH80" i="83"/>
  <c r="GH80" i="84" s="1"/>
  <c r="GI80" i="83"/>
  <c r="GI80" i="84" s="1"/>
  <c r="GK80" i="83"/>
  <c r="GK80" i="84" s="1"/>
  <c r="GL80" i="83"/>
  <c r="GL80" i="84" s="1"/>
  <c r="GM80" i="83"/>
  <c r="GM80" i="84" s="1"/>
  <c r="GO80" i="83"/>
  <c r="GO80" i="84" s="1"/>
  <c r="GP80" i="83"/>
  <c r="GP80" i="84" s="1"/>
  <c r="GQ80" i="83"/>
  <c r="GQ80" i="84" s="1"/>
  <c r="GS80" i="83"/>
  <c r="GS80" i="84" s="1"/>
  <c r="GT80" i="83"/>
  <c r="GT80" i="84" s="1"/>
  <c r="GU80" i="83"/>
  <c r="GU80" i="84" s="1"/>
  <c r="GW80" i="83"/>
  <c r="GW80" i="84" s="1"/>
  <c r="GX80" i="83"/>
  <c r="GX80" i="84" s="1"/>
  <c r="GY80" i="83"/>
  <c r="GY80" i="84" s="1"/>
  <c r="C81" i="84"/>
  <c r="I81" i="83"/>
  <c r="I81" i="84" s="1"/>
  <c r="J81" i="83"/>
  <c r="J81" i="84" s="1"/>
  <c r="K81" i="83"/>
  <c r="K81" i="84" s="1"/>
  <c r="C81" i="82"/>
  <c r="B81" i="82"/>
  <c r="M81" i="83"/>
  <c r="M81" i="84" s="1"/>
  <c r="N81" i="83"/>
  <c r="N81" i="84" s="1"/>
  <c r="O81" i="83"/>
  <c r="O81" i="84" s="1"/>
  <c r="Q81" i="83"/>
  <c r="Q81" i="84" s="1"/>
  <c r="R81" i="83"/>
  <c r="R81" i="84" s="1"/>
  <c r="S81" i="83"/>
  <c r="S81" i="84" s="1"/>
  <c r="U81" i="83"/>
  <c r="U81" i="84" s="1"/>
  <c r="V81" i="83"/>
  <c r="V81" i="84" s="1"/>
  <c r="W81" i="83"/>
  <c r="W81" i="84" s="1"/>
  <c r="Y81" i="83"/>
  <c r="Y81" i="84" s="1"/>
  <c r="Z81" i="83"/>
  <c r="Z81" i="84" s="1"/>
  <c r="AA81" i="83"/>
  <c r="AA81" i="84" s="1"/>
  <c r="AC81" i="83"/>
  <c r="AC81" i="84" s="1"/>
  <c r="AD81" i="83"/>
  <c r="AD81" i="84" s="1"/>
  <c r="AE81" i="83"/>
  <c r="AE81" i="84" s="1"/>
  <c r="AG81" i="83"/>
  <c r="AG81" i="84" s="1"/>
  <c r="AH81" i="83"/>
  <c r="AH81" i="84" s="1"/>
  <c r="AI81" i="83"/>
  <c r="AI81" i="84" s="1"/>
  <c r="AK81" i="83"/>
  <c r="AK81" i="84" s="1"/>
  <c r="AL81" i="83"/>
  <c r="AL81" i="84" s="1"/>
  <c r="AM81" i="83"/>
  <c r="AM81" i="84" s="1"/>
  <c r="AO81" i="83"/>
  <c r="AO81" i="84" s="1"/>
  <c r="AP81" i="83"/>
  <c r="AP81" i="84" s="1"/>
  <c r="AQ81" i="83"/>
  <c r="AQ81" i="84" s="1"/>
  <c r="AS81" i="83"/>
  <c r="AS81" i="84" s="1"/>
  <c r="AT81" i="83"/>
  <c r="AT81" i="84" s="1"/>
  <c r="AU81" i="83"/>
  <c r="AU81" i="84" s="1"/>
  <c r="AW81" i="83"/>
  <c r="AW81" i="84" s="1"/>
  <c r="AX81" i="83"/>
  <c r="AX81" i="84" s="1"/>
  <c r="AY81" i="83"/>
  <c r="AY81" i="84" s="1"/>
  <c r="BA81" i="83"/>
  <c r="BA81" i="84" s="1"/>
  <c r="BB81" i="83"/>
  <c r="BB81" i="84" s="1"/>
  <c r="BC81" i="83"/>
  <c r="BC81" i="84" s="1"/>
  <c r="BE81" i="83"/>
  <c r="BE81" i="84" s="1"/>
  <c r="BF81" i="83"/>
  <c r="BF81" i="84" s="1"/>
  <c r="BG81" i="83"/>
  <c r="BG81" i="84" s="1"/>
  <c r="BI81" i="83"/>
  <c r="BI81" i="84" s="1"/>
  <c r="BJ81" i="83"/>
  <c r="BJ81" i="84" s="1"/>
  <c r="BK81" i="83"/>
  <c r="BK81" i="84" s="1"/>
  <c r="BM81" i="83"/>
  <c r="BM81" i="84" s="1"/>
  <c r="BN81" i="83"/>
  <c r="BN81" i="84" s="1"/>
  <c r="BO81" i="83"/>
  <c r="BO81" i="84" s="1"/>
  <c r="BQ81" i="83"/>
  <c r="BQ81" i="84" s="1"/>
  <c r="BR81" i="83"/>
  <c r="BR81" i="84" s="1"/>
  <c r="BS81" i="83"/>
  <c r="BS81" i="84" s="1"/>
  <c r="BU81" i="83"/>
  <c r="BU81" i="84" s="1"/>
  <c r="BV81" i="83"/>
  <c r="BV81" i="84" s="1"/>
  <c r="BW81" i="83"/>
  <c r="BW81" i="84" s="1"/>
  <c r="BY81" i="83"/>
  <c r="BY81" i="84" s="1"/>
  <c r="BZ81" i="83"/>
  <c r="BZ81" i="84" s="1"/>
  <c r="CA81" i="83"/>
  <c r="CA81" i="84" s="1"/>
  <c r="CC81" i="83"/>
  <c r="CC81" i="84" s="1"/>
  <c r="CD81" i="83"/>
  <c r="CD81" i="84" s="1"/>
  <c r="CE81" i="83"/>
  <c r="CE81" i="84" s="1"/>
  <c r="CG81" i="83"/>
  <c r="CG81" i="84" s="1"/>
  <c r="CH81" i="83"/>
  <c r="CH81" i="84" s="1"/>
  <c r="CI81" i="83"/>
  <c r="CI81" i="84" s="1"/>
  <c r="CK81" i="83"/>
  <c r="CK81" i="84" s="1"/>
  <c r="CL81" i="83"/>
  <c r="CL81" i="84" s="1"/>
  <c r="CM81" i="83"/>
  <c r="CM81" i="84" s="1"/>
  <c r="CO81" i="83"/>
  <c r="CO81" i="84" s="1"/>
  <c r="CP81" i="83"/>
  <c r="CP81" i="84" s="1"/>
  <c r="CQ81" i="83"/>
  <c r="CQ81" i="84" s="1"/>
  <c r="CS81" i="83"/>
  <c r="CS81" i="84" s="1"/>
  <c r="CT81" i="83"/>
  <c r="CT81" i="84" s="1"/>
  <c r="CU81" i="83"/>
  <c r="CU81" i="84" s="1"/>
  <c r="CW81" i="83"/>
  <c r="CW81" i="84" s="1"/>
  <c r="CX81" i="83"/>
  <c r="CX81" i="84" s="1"/>
  <c r="CY81" i="83"/>
  <c r="CY81" i="84" s="1"/>
  <c r="DA81" i="83"/>
  <c r="DA81" i="84" s="1"/>
  <c r="DB81" i="83"/>
  <c r="DB81" i="84" s="1"/>
  <c r="DC81" i="83"/>
  <c r="DC81" i="84" s="1"/>
  <c r="DE81" i="83"/>
  <c r="DE81" i="84" s="1"/>
  <c r="DF81" i="83"/>
  <c r="DF81" i="84" s="1"/>
  <c r="DG81" i="83"/>
  <c r="DG81" i="84" s="1"/>
  <c r="DI81" i="83"/>
  <c r="DI81" i="84" s="1"/>
  <c r="DJ81" i="83"/>
  <c r="DJ81" i="84" s="1"/>
  <c r="DK81" i="83"/>
  <c r="DK81" i="84" s="1"/>
  <c r="DM81" i="83"/>
  <c r="DM81" i="84" s="1"/>
  <c r="DN81" i="83"/>
  <c r="DN81" i="84" s="1"/>
  <c r="DO81" i="83"/>
  <c r="DO81" i="84" s="1"/>
  <c r="DQ81" i="83"/>
  <c r="DQ81" i="84" s="1"/>
  <c r="DR81" i="83"/>
  <c r="DR81" i="84" s="1"/>
  <c r="DS81" i="83"/>
  <c r="DS81" i="84" s="1"/>
  <c r="DU81" i="83"/>
  <c r="DU81" i="84" s="1"/>
  <c r="DV81" i="83"/>
  <c r="DV81" i="84" s="1"/>
  <c r="DW81" i="83"/>
  <c r="DW81" i="84" s="1"/>
  <c r="DY81" i="83"/>
  <c r="DY81" i="84" s="1"/>
  <c r="DZ81" i="83"/>
  <c r="DZ81" i="84" s="1"/>
  <c r="EA81" i="83"/>
  <c r="EA81" i="84" s="1"/>
  <c r="EC81" i="83"/>
  <c r="EC81" i="84" s="1"/>
  <c r="ED81" i="83"/>
  <c r="ED81" i="84" s="1"/>
  <c r="EE81" i="83"/>
  <c r="EE81" i="84" s="1"/>
  <c r="EG81" i="83"/>
  <c r="EG81" i="84" s="1"/>
  <c r="EH81" i="83"/>
  <c r="EH81" i="84" s="1"/>
  <c r="EI81" i="83"/>
  <c r="EI81" i="84" s="1"/>
  <c r="EK81" i="83"/>
  <c r="EK81" i="84" s="1"/>
  <c r="EL81" i="83"/>
  <c r="EL81" i="84" s="1"/>
  <c r="EM81" i="83"/>
  <c r="EM81" i="84" s="1"/>
  <c r="EO81" i="83"/>
  <c r="EO81" i="84" s="1"/>
  <c r="EP81" i="83"/>
  <c r="EP81" i="84" s="1"/>
  <c r="EQ81" i="83"/>
  <c r="EQ81" i="84" s="1"/>
  <c r="ES81" i="83"/>
  <c r="ES81" i="84" s="1"/>
  <c r="ET81" i="83"/>
  <c r="ET81" i="84" s="1"/>
  <c r="EU81" i="83"/>
  <c r="EU81" i="84" s="1"/>
  <c r="EW81" i="83"/>
  <c r="EW81" i="84" s="1"/>
  <c r="EX81" i="83"/>
  <c r="EX81" i="84" s="1"/>
  <c r="EY81" i="83"/>
  <c r="EY81" i="84" s="1"/>
  <c r="FA81" i="83"/>
  <c r="FA81" i="84" s="1"/>
  <c r="FB81" i="83"/>
  <c r="FB81" i="84" s="1"/>
  <c r="FC81" i="83"/>
  <c r="FC81" i="84" s="1"/>
  <c r="FE81" i="83"/>
  <c r="FE81" i="84" s="1"/>
  <c r="FF81" i="83"/>
  <c r="FF81" i="84" s="1"/>
  <c r="FG81" i="83"/>
  <c r="FG81" i="84" s="1"/>
  <c r="FI81" i="83"/>
  <c r="FI81" i="84" s="1"/>
  <c r="FJ81" i="83"/>
  <c r="FJ81" i="84" s="1"/>
  <c r="FK81" i="83"/>
  <c r="FK81" i="84" s="1"/>
  <c r="FM81" i="83"/>
  <c r="FM81" i="84" s="1"/>
  <c r="FN81" i="83"/>
  <c r="FN81" i="84" s="1"/>
  <c r="FO81" i="83"/>
  <c r="FO81" i="84" s="1"/>
  <c r="FQ81" i="83"/>
  <c r="FQ81" i="84" s="1"/>
  <c r="FR81" i="83"/>
  <c r="FR81" i="84" s="1"/>
  <c r="FS81" i="83"/>
  <c r="FS81" i="84" s="1"/>
  <c r="FU81" i="83"/>
  <c r="FU81" i="84" s="1"/>
  <c r="FV81" i="83"/>
  <c r="FV81" i="84" s="1"/>
  <c r="FW81" i="83"/>
  <c r="FW81" i="84" s="1"/>
  <c r="FY81" i="83"/>
  <c r="FY81" i="84" s="1"/>
  <c r="FZ81" i="83"/>
  <c r="FZ81" i="84" s="1"/>
  <c r="GA81" i="83"/>
  <c r="GA81" i="84" s="1"/>
  <c r="GC81" i="83"/>
  <c r="GC81" i="84" s="1"/>
  <c r="GD81" i="83"/>
  <c r="GD81" i="84" s="1"/>
  <c r="GE81" i="83"/>
  <c r="GE81" i="84" s="1"/>
  <c r="GG81" i="83"/>
  <c r="GG81" i="84" s="1"/>
  <c r="GH81" i="83"/>
  <c r="GH81" i="84" s="1"/>
  <c r="GI81" i="83"/>
  <c r="GI81" i="84" s="1"/>
  <c r="GK81" i="83"/>
  <c r="GK81" i="84" s="1"/>
  <c r="GL81" i="83"/>
  <c r="GL81" i="84" s="1"/>
  <c r="GM81" i="83"/>
  <c r="GM81" i="84" s="1"/>
  <c r="GO81" i="83"/>
  <c r="GO81" i="84" s="1"/>
  <c r="GP81" i="83"/>
  <c r="GP81" i="84" s="1"/>
  <c r="GQ81" i="83"/>
  <c r="GQ81" i="84" s="1"/>
  <c r="GS81" i="83"/>
  <c r="GS81" i="84" s="1"/>
  <c r="GT81" i="83"/>
  <c r="GT81" i="84" s="1"/>
  <c r="GU81" i="83"/>
  <c r="GU81" i="84" s="1"/>
  <c r="GW81" i="83"/>
  <c r="GW81" i="84" s="1"/>
  <c r="GX81" i="83"/>
  <c r="GX81" i="84" s="1"/>
  <c r="GY81" i="83"/>
  <c r="GY81" i="84" s="1"/>
  <c r="C82" i="84"/>
  <c r="I82" i="83"/>
  <c r="I82" i="84" s="1"/>
  <c r="J82" i="83"/>
  <c r="J82" i="84" s="1"/>
  <c r="K82" i="83"/>
  <c r="K82" i="84" s="1"/>
  <c r="C82" i="82"/>
  <c r="B82" i="82"/>
  <c r="M82" i="83"/>
  <c r="M82" i="84" s="1"/>
  <c r="N82" i="83"/>
  <c r="N82" i="84" s="1"/>
  <c r="O82" i="83"/>
  <c r="O82" i="84" s="1"/>
  <c r="Q82" i="83"/>
  <c r="Q82" i="84" s="1"/>
  <c r="R82" i="83"/>
  <c r="R82" i="84" s="1"/>
  <c r="S82" i="83"/>
  <c r="S82" i="84" s="1"/>
  <c r="U82" i="83"/>
  <c r="U82" i="84" s="1"/>
  <c r="V82" i="83"/>
  <c r="V82" i="84" s="1"/>
  <c r="W82" i="83"/>
  <c r="W82" i="84" s="1"/>
  <c r="Y82" i="83"/>
  <c r="Y82" i="84" s="1"/>
  <c r="Z82" i="83"/>
  <c r="Z82" i="84" s="1"/>
  <c r="AA82" i="83"/>
  <c r="AA82" i="84" s="1"/>
  <c r="AC82" i="83"/>
  <c r="AC82" i="84" s="1"/>
  <c r="AD82" i="83"/>
  <c r="AD82" i="84" s="1"/>
  <c r="AE82" i="83"/>
  <c r="AE82" i="84" s="1"/>
  <c r="AG82" i="83"/>
  <c r="AG82" i="84" s="1"/>
  <c r="AH82" i="83"/>
  <c r="AH82" i="84" s="1"/>
  <c r="AI82" i="83"/>
  <c r="AI82" i="84" s="1"/>
  <c r="AK82" i="83"/>
  <c r="AK82" i="84" s="1"/>
  <c r="AL82" i="83"/>
  <c r="AL82" i="84" s="1"/>
  <c r="AM82" i="83"/>
  <c r="AM82" i="84" s="1"/>
  <c r="AO82" i="83"/>
  <c r="AO82" i="84" s="1"/>
  <c r="AP82" i="83"/>
  <c r="AP82" i="84" s="1"/>
  <c r="AQ82" i="83"/>
  <c r="AQ82" i="84" s="1"/>
  <c r="AS82" i="83"/>
  <c r="AS82" i="84" s="1"/>
  <c r="AT82" i="83"/>
  <c r="AT82" i="84" s="1"/>
  <c r="AU82" i="83"/>
  <c r="AU82" i="84" s="1"/>
  <c r="AW82" i="83"/>
  <c r="AW82" i="84" s="1"/>
  <c r="AX82" i="83"/>
  <c r="AX82" i="84" s="1"/>
  <c r="AY82" i="83"/>
  <c r="AY82" i="84" s="1"/>
  <c r="BA82" i="83"/>
  <c r="BA82" i="84" s="1"/>
  <c r="BB82" i="83"/>
  <c r="BB82" i="84" s="1"/>
  <c r="BC82" i="83"/>
  <c r="BC82" i="84" s="1"/>
  <c r="BE82" i="83"/>
  <c r="BE82" i="84" s="1"/>
  <c r="BF82" i="83"/>
  <c r="BF82" i="84" s="1"/>
  <c r="BG82" i="83"/>
  <c r="BG82" i="84" s="1"/>
  <c r="BI82" i="83"/>
  <c r="BI82" i="84" s="1"/>
  <c r="BJ82" i="83"/>
  <c r="BJ82" i="84" s="1"/>
  <c r="BK82" i="83"/>
  <c r="BK82" i="84" s="1"/>
  <c r="BM82" i="83"/>
  <c r="BM82" i="84" s="1"/>
  <c r="BN82" i="83"/>
  <c r="BN82" i="84" s="1"/>
  <c r="BO82" i="83"/>
  <c r="BO82" i="84" s="1"/>
  <c r="BQ82" i="83"/>
  <c r="BQ82" i="84" s="1"/>
  <c r="BR82" i="83"/>
  <c r="BR82" i="84" s="1"/>
  <c r="BS82" i="83"/>
  <c r="BS82" i="84" s="1"/>
  <c r="BU82" i="83"/>
  <c r="BU82" i="84" s="1"/>
  <c r="BV82" i="83"/>
  <c r="BV82" i="84" s="1"/>
  <c r="BW82" i="83"/>
  <c r="BW82" i="84" s="1"/>
  <c r="BY82" i="83"/>
  <c r="BY82" i="84" s="1"/>
  <c r="BZ82" i="83"/>
  <c r="BZ82" i="84" s="1"/>
  <c r="CA82" i="83"/>
  <c r="CA82" i="84" s="1"/>
  <c r="CC82" i="83"/>
  <c r="CC82" i="84" s="1"/>
  <c r="CD82" i="83"/>
  <c r="CD82" i="84" s="1"/>
  <c r="CE82" i="83"/>
  <c r="CE82" i="84" s="1"/>
  <c r="CG82" i="83"/>
  <c r="CG82" i="84" s="1"/>
  <c r="CH82" i="83"/>
  <c r="CH82" i="84" s="1"/>
  <c r="CI82" i="83"/>
  <c r="CI82" i="84" s="1"/>
  <c r="CK82" i="83"/>
  <c r="CK82" i="84" s="1"/>
  <c r="CL82" i="83"/>
  <c r="CL82" i="84" s="1"/>
  <c r="CM82" i="83"/>
  <c r="CM82" i="84" s="1"/>
  <c r="CO82" i="83"/>
  <c r="CO82" i="84" s="1"/>
  <c r="CP82" i="83"/>
  <c r="CP82" i="84" s="1"/>
  <c r="CQ82" i="83"/>
  <c r="CQ82" i="84" s="1"/>
  <c r="CS82" i="83"/>
  <c r="CS82" i="84" s="1"/>
  <c r="CT82" i="83"/>
  <c r="CT82" i="84" s="1"/>
  <c r="CU82" i="83"/>
  <c r="CU82" i="84" s="1"/>
  <c r="CW82" i="83"/>
  <c r="CW82" i="84" s="1"/>
  <c r="CX82" i="83"/>
  <c r="CX82" i="84" s="1"/>
  <c r="CY82" i="83"/>
  <c r="CY82" i="84" s="1"/>
  <c r="DA82" i="83"/>
  <c r="DA82" i="84" s="1"/>
  <c r="DB82" i="83"/>
  <c r="DB82" i="84" s="1"/>
  <c r="DC82" i="83"/>
  <c r="DC82" i="84" s="1"/>
  <c r="DE82" i="83"/>
  <c r="DE82" i="84" s="1"/>
  <c r="DF82" i="83"/>
  <c r="DF82" i="84" s="1"/>
  <c r="DG82" i="83"/>
  <c r="DG82" i="84" s="1"/>
  <c r="DI82" i="83"/>
  <c r="DI82" i="84" s="1"/>
  <c r="DJ82" i="83"/>
  <c r="DJ82" i="84" s="1"/>
  <c r="DK82" i="83"/>
  <c r="DK82" i="84" s="1"/>
  <c r="DM82" i="83"/>
  <c r="DM82" i="84" s="1"/>
  <c r="DN82" i="83"/>
  <c r="DN82" i="84" s="1"/>
  <c r="DO82" i="83"/>
  <c r="DO82" i="84" s="1"/>
  <c r="DQ82" i="83"/>
  <c r="DQ82" i="84" s="1"/>
  <c r="DR82" i="83"/>
  <c r="DR82" i="84" s="1"/>
  <c r="DS82" i="83"/>
  <c r="DS82" i="84" s="1"/>
  <c r="DU82" i="83"/>
  <c r="DU82" i="84" s="1"/>
  <c r="DV82" i="83"/>
  <c r="DV82" i="84" s="1"/>
  <c r="DW82" i="83"/>
  <c r="DW82" i="84" s="1"/>
  <c r="DY82" i="83"/>
  <c r="DY82" i="84" s="1"/>
  <c r="DZ82" i="83"/>
  <c r="DZ82" i="84" s="1"/>
  <c r="EA82" i="83"/>
  <c r="EA82" i="84" s="1"/>
  <c r="EC82" i="83"/>
  <c r="EC82" i="84" s="1"/>
  <c r="ED82" i="83"/>
  <c r="ED82" i="84" s="1"/>
  <c r="EE82" i="83"/>
  <c r="EE82" i="84" s="1"/>
  <c r="EG82" i="83"/>
  <c r="EG82" i="84" s="1"/>
  <c r="EH82" i="83"/>
  <c r="EH82" i="84" s="1"/>
  <c r="EI82" i="83"/>
  <c r="EI82" i="84" s="1"/>
  <c r="EK82" i="83"/>
  <c r="EK82" i="84" s="1"/>
  <c r="EL82" i="83"/>
  <c r="EL82" i="84" s="1"/>
  <c r="EM82" i="83"/>
  <c r="EM82" i="84" s="1"/>
  <c r="EO82" i="83"/>
  <c r="EO82" i="84" s="1"/>
  <c r="EP82" i="83"/>
  <c r="EP82" i="84" s="1"/>
  <c r="EQ82" i="83"/>
  <c r="EQ82" i="84" s="1"/>
  <c r="ES82" i="83"/>
  <c r="ES82" i="84" s="1"/>
  <c r="ET82" i="83"/>
  <c r="ET82" i="84" s="1"/>
  <c r="EU82" i="83"/>
  <c r="EU82" i="84" s="1"/>
  <c r="EW82" i="83"/>
  <c r="EW82" i="84" s="1"/>
  <c r="EX82" i="83"/>
  <c r="EX82" i="84" s="1"/>
  <c r="EY82" i="83"/>
  <c r="EY82" i="84" s="1"/>
  <c r="FA82" i="83"/>
  <c r="FA82" i="84" s="1"/>
  <c r="FB82" i="83"/>
  <c r="FB82" i="84" s="1"/>
  <c r="FC82" i="83"/>
  <c r="FC82" i="84" s="1"/>
  <c r="FE82" i="83"/>
  <c r="FE82" i="84" s="1"/>
  <c r="FF82" i="83"/>
  <c r="FF82" i="84" s="1"/>
  <c r="FG82" i="83"/>
  <c r="FG82" i="84" s="1"/>
  <c r="FI82" i="83"/>
  <c r="FI82" i="84" s="1"/>
  <c r="FJ82" i="83"/>
  <c r="FJ82" i="84" s="1"/>
  <c r="FK82" i="83"/>
  <c r="FK82" i="84" s="1"/>
  <c r="FM82" i="83"/>
  <c r="FM82" i="84" s="1"/>
  <c r="FN82" i="83"/>
  <c r="FN82" i="84" s="1"/>
  <c r="FO82" i="83"/>
  <c r="FO82" i="84" s="1"/>
  <c r="FQ82" i="83"/>
  <c r="FQ82" i="84" s="1"/>
  <c r="FR82" i="83"/>
  <c r="FR82" i="84" s="1"/>
  <c r="FS82" i="83"/>
  <c r="FS82" i="84" s="1"/>
  <c r="FU82" i="83"/>
  <c r="FU82" i="84" s="1"/>
  <c r="FV82" i="83"/>
  <c r="FV82" i="84" s="1"/>
  <c r="FW82" i="83"/>
  <c r="FW82" i="84" s="1"/>
  <c r="FY82" i="83"/>
  <c r="FY82" i="84" s="1"/>
  <c r="FZ82" i="83"/>
  <c r="FZ82" i="84" s="1"/>
  <c r="GA82" i="83"/>
  <c r="GA82" i="84" s="1"/>
  <c r="GC82" i="83"/>
  <c r="GC82" i="84" s="1"/>
  <c r="GD82" i="83"/>
  <c r="GD82" i="84" s="1"/>
  <c r="GE82" i="83"/>
  <c r="GE82" i="84" s="1"/>
  <c r="GG82" i="83"/>
  <c r="GG82" i="84" s="1"/>
  <c r="GH82" i="83"/>
  <c r="GH82" i="84" s="1"/>
  <c r="GI82" i="83"/>
  <c r="GI82" i="84" s="1"/>
  <c r="GK82" i="83"/>
  <c r="GK82" i="84" s="1"/>
  <c r="GL82" i="83"/>
  <c r="GL82" i="84" s="1"/>
  <c r="GM82" i="83"/>
  <c r="GM82" i="84" s="1"/>
  <c r="GO82" i="83"/>
  <c r="GO82" i="84" s="1"/>
  <c r="GP82" i="83"/>
  <c r="GP82" i="84" s="1"/>
  <c r="GQ82" i="83"/>
  <c r="GQ82" i="84" s="1"/>
  <c r="GS82" i="83"/>
  <c r="GS82" i="84" s="1"/>
  <c r="GT82" i="83"/>
  <c r="GT82" i="84" s="1"/>
  <c r="GU82" i="83"/>
  <c r="GU82" i="84" s="1"/>
  <c r="GW82" i="83"/>
  <c r="GW82" i="84" s="1"/>
  <c r="GX82" i="83"/>
  <c r="GX82" i="84" s="1"/>
  <c r="GY82" i="83"/>
  <c r="GY82" i="84" s="1"/>
  <c r="C83" i="84"/>
  <c r="I83" i="83"/>
  <c r="I83" i="84" s="1"/>
  <c r="J83" i="83"/>
  <c r="J83" i="84" s="1"/>
  <c r="K83" i="83"/>
  <c r="K83" i="84" s="1"/>
  <c r="C83" i="82"/>
  <c r="B83" i="82"/>
  <c r="M83" i="83"/>
  <c r="M83" i="84" s="1"/>
  <c r="N83" i="83"/>
  <c r="N83" i="84" s="1"/>
  <c r="O83" i="83"/>
  <c r="O83" i="84" s="1"/>
  <c r="Q83" i="83"/>
  <c r="Q83" i="84" s="1"/>
  <c r="R83" i="83"/>
  <c r="R83" i="84" s="1"/>
  <c r="S83" i="83"/>
  <c r="S83" i="84" s="1"/>
  <c r="U83" i="83"/>
  <c r="U83" i="84" s="1"/>
  <c r="V83" i="83"/>
  <c r="V83" i="84" s="1"/>
  <c r="W83" i="83"/>
  <c r="W83" i="84" s="1"/>
  <c r="Y83" i="83"/>
  <c r="Y83" i="84" s="1"/>
  <c r="Z83" i="83"/>
  <c r="Z83" i="84" s="1"/>
  <c r="AA83" i="83"/>
  <c r="AA83" i="84" s="1"/>
  <c r="AC83" i="83"/>
  <c r="AC83" i="84" s="1"/>
  <c r="AD83" i="83"/>
  <c r="AD83" i="84" s="1"/>
  <c r="AE83" i="83"/>
  <c r="AE83" i="84" s="1"/>
  <c r="AG83" i="83"/>
  <c r="AG83" i="84" s="1"/>
  <c r="AH83" i="83"/>
  <c r="AH83" i="84" s="1"/>
  <c r="AI83" i="83"/>
  <c r="AI83" i="84" s="1"/>
  <c r="AK83" i="83"/>
  <c r="AK83" i="84" s="1"/>
  <c r="AL83" i="83"/>
  <c r="AL83" i="84" s="1"/>
  <c r="AM83" i="83"/>
  <c r="AM83" i="84" s="1"/>
  <c r="AO83" i="83"/>
  <c r="AO83" i="84" s="1"/>
  <c r="AP83" i="83"/>
  <c r="AP83" i="84" s="1"/>
  <c r="AQ83" i="83"/>
  <c r="AQ83" i="84" s="1"/>
  <c r="AS83" i="83"/>
  <c r="AS83" i="84" s="1"/>
  <c r="AT83" i="83"/>
  <c r="AT83" i="84" s="1"/>
  <c r="AU83" i="83"/>
  <c r="AU83" i="84" s="1"/>
  <c r="AW83" i="83"/>
  <c r="AW83" i="84" s="1"/>
  <c r="AX83" i="83"/>
  <c r="AX83" i="84" s="1"/>
  <c r="AY83" i="83"/>
  <c r="AY83" i="84" s="1"/>
  <c r="BA83" i="83"/>
  <c r="BA83" i="84" s="1"/>
  <c r="BB83" i="83"/>
  <c r="BB83" i="84" s="1"/>
  <c r="BC83" i="83"/>
  <c r="BC83" i="84" s="1"/>
  <c r="BE83" i="83"/>
  <c r="BE83" i="84" s="1"/>
  <c r="BF83" i="83"/>
  <c r="BF83" i="84" s="1"/>
  <c r="BG83" i="83"/>
  <c r="BG83" i="84" s="1"/>
  <c r="BI83" i="83"/>
  <c r="BI83" i="84" s="1"/>
  <c r="BJ83" i="83"/>
  <c r="BJ83" i="84" s="1"/>
  <c r="BK83" i="83"/>
  <c r="BK83" i="84" s="1"/>
  <c r="BM83" i="83"/>
  <c r="BM83" i="84" s="1"/>
  <c r="BN83" i="83"/>
  <c r="BN83" i="84" s="1"/>
  <c r="BO83" i="83"/>
  <c r="BO83" i="84" s="1"/>
  <c r="BQ83" i="83"/>
  <c r="BQ83" i="84" s="1"/>
  <c r="BR83" i="83"/>
  <c r="BR83" i="84" s="1"/>
  <c r="BS83" i="83"/>
  <c r="BS83" i="84" s="1"/>
  <c r="BU83" i="83"/>
  <c r="BU83" i="84" s="1"/>
  <c r="BV83" i="83"/>
  <c r="BV83" i="84" s="1"/>
  <c r="BW83" i="83"/>
  <c r="BW83" i="84" s="1"/>
  <c r="BY83" i="83"/>
  <c r="BY83" i="84" s="1"/>
  <c r="BZ83" i="83"/>
  <c r="BZ83" i="84" s="1"/>
  <c r="CA83" i="83"/>
  <c r="CA83" i="84" s="1"/>
  <c r="CC83" i="83"/>
  <c r="CC83" i="84" s="1"/>
  <c r="CD83" i="83"/>
  <c r="CD83" i="84" s="1"/>
  <c r="CE83" i="83"/>
  <c r="CE83" i="84" s="1"/>
  <c r="CG83" i="83"/>
  <c r="CG83" i="84" s="1"/>
  <c r="CH83" i="83"/>
  <c r="CH83" i="84" s="1"/>
  <c r="CI83" i="83"/>
  <c r="CI83" i="84" s="1"/>
  <c r="CK83" i="83"/>
  <c r="CK83" i="84" s="1"/>
  <c r="CL83" i="83"/>
  <c r="CL83" i="84" s="1"/>
  <c r="CM83" i="83"/>
  <c r="CM83" i="84" s="1"/>
  <c r="CO83" i="83"/>
  <c r="CO83" i="84" s="1"/>
  <c r="CP83" i="83"/>
  <c r="CP83" i="84" s="1"/>
  <c r="CQ83" i="83"/>
  <c r="CQ83" i="84" s="1"/>
  <c r="CS83" i="83"/>
  <c r="CS83" i="84" s="1"/>
  <c r="CT83" i="83"/>
  <c r="CT83" i="84" s="1"/>
  <c r="CU83" i="83"/>
  <c r="CU83" i="84" s="1"/>
  <c r="CW83" i="83"/>
  <c r="CW83" i="84" s="1"/>
  <c r="CX83" i="83"/>
  <c r="CX83" i="84" s="1"/>
  <c r="CY83" i="83"/>
  <c r="CY83" i="84" s="1"/>
  <c r="DA83" i="83"/>
  <c r="DA83" i="84" s="1"/>
  <c r="DB83" i="83"/>
  <c r="DB83" i="84" s="1"/>
  <c r="DC83" i="83"/>
  <c r="DC83" i="84" s="1"/>
  <c r="DE83" i="83"/>
  <c r="DE83" i="84" s="1"/>
  <c r="DF83" i="83"/>
  <c r="DF83" i="84" s="1"/>
  <c r="DG83" i="83"/>
  <c r="DG83" i="84" s="1"/>
  <c r="DI83" i="83"/>
  <c r="DI83" i="84" s="1"/>
  <c r="DJ83" i="83"/>
  <c r="DJ83" i="84" s="1"/>
  <c r="DK83" i="83"/>
  <c r="DK83" i="84" s="1"/>
  <c r="DM83" i="83"/>
  <c r="DM83" i="84" s="1"/>
  <c r="DN83" i="83"/>
  <c r="DN83" i="84" s="1"/>
  <c r="DO83" i="83"/>
  <c r="DO83" i="84" s="1"/>
  <c r="DQ83" i="83"/>
  <c r="DQ83" i="84" s="1"/>
  <c r="DR83" i="83"/>
  <c r="DR83" i="84" s="1"/>
  <c r="DS83" i="83"/>
  <c r="DS83" i="84" s="1"/>
  <c r="DU83" i="83"/>
  <c r="DU83" i="84" s="1"/>
  <c r="DV83" i="83"/>
  <c r="DV83" i="84" s="1"/>
  <c r="DW83" i="83"/>
  <c r="DW83" i="84" s="1"/>
  <c r="DY83" i="83"/>
  <c r="DY83" i="84" s="1"/>
  <c r="DZ83" i="83"/>
  <c r="DZ83" i="84" s="1"/>
  <c r="EA83" i="83"/>
  <c r="EA83" i="84" s="1"/>
  <c r="EC83" i="83"/>
  <c r="EC83" i="84" s="1"/>
  <c r="ED83" i="83"/>
  <c r="ED83" i="84" s="1"/>
  <c r="EE83" i="83"/>
  <c r="EE83" i="84" s="1"/>
  <c r="EG83" i="83"/>
  <c r="EG83" i="84" s="1"/>
  <c r="EH83" i="83"/>
  <c r="EH83" i="84" s="1"/>
  <c r="EI83" i="83"/>
  <c r="EI83" i="84" s="1"/>
  <c r="EK83" i="83"/>
  <c r="EK83" i="84" s="1"/>
  <c r="EL83" i="83"/>
  <c r="EL83" i="84" s="1"/>
  <c r="EM83" i="83"/>
  <c r="EM83" i="84" s="1"/>
  <c r="EO83" i="83"/>
  <c r="EO83" i="84" s="1"/>
  <c r="EP83" i="83"/>
  <c r="EP83" i="84" s="1"/>
  <c r="EQ83" i="83"/>
  <c r="EQ83" i="84" s="1"/>
  <c r="ES83" i="83"/>
  <c r="ES83" i="84" s="1"/>
  <c r="ET83" i="83"/>
  <c r="ET83" i="84" s="1"/>
  <c r="EU83" i="83"/>
  <c r="EU83" i="84" s="1"/>
  <c r="EW83" i="83"/>
  <c r="EW83" i="84" s="1"/>
  <c r="EX83" i="83"/>
  <c r="EX83" i="84" s="1"/>
  <c r="EY83" i="83"/>
  <c r="EY83" i="84" s="1"/>
  <c r="FA83" i="83"/>
  <c r="FA83" i="84" s="1"/>
  <c r="FB83" i="83"/>
  <c r="FB83" i="84" s="1"/>
  <c r="FC83" i="83"/>
  <c r="FC83" i="84" s="1"/>
  <c r="FE83" i="83"/>
  <c r="FE83" i="84" s="1"/>
  <c r="FF83" i="83"/>
  <c r="FF83" i="84" s="1"/>
  <c r="FG83" i="83"/>
  <c r="FG83" i="84" s="1"/>
  <c r="FI83" i="83"/>
  <c r="FI83" i="84" s="1"/>
  <c r="FJ83" i="83"/>
  <c r="FJ83" i="84" s="1"/>
  <c r="FK83" i="83"/>
  <c r="FK83" i="84" s="1"/>
  <c r="FM83" i="83"/>
  <c r="FM83" i="84" s="1"/>
  <c r="FN83" i="83"/>
  <c r="FN83" i="84" s="1"/>
  <c r="FO83" i="83"/>
  <c r="FO83" i="84" s="1"/>
  <c r="FQ83" i="83"/>
  <c r="FQ83" i="84" s="1"/>
  <c r="FR83" i="83"/>
  <c r="FR83" i="84" s="1"/>
  <c r="FS83" i="83"/>
  <c r="FS83" i="84" s="1"/>
  <c r="FU83" i="83"/>
  <c r="FU83" i="84" s="1"/>
  <c r="FV83" i="83"/>
  <c r="FV83" i="84" s="1"/>
  <c r="FW83" i="83"/>
  <c r="FW83" i="84" s="1"/>
  <c r="FY83" i="83"/>
  <c r="FY83" i="84" s="1"/>
  <c r="FZ83" i="83"/>
  <c r="FZ83" i="84" s="1"/>
  <c r="GA83" i="83"/>
  <c r="GA83" i="84" s="1"/>
  <c r="GC83" i="83"/>
  <c r="GC83" i="84" s="1"/>
  <c r="GD83" i="83"/>
  <c r="GD83" i="84" s="1"/>
  <c r="GE83" i="83"/>
  <c r="GE83" i="84" s="1"/>
  <c r="GG83" i="83"/>
  <c r="GG83" i="84" s="1"/>
  <c r="GH83" i="83"/>
  <c r="GH83" i="84" s="1"/>
  <c r="GI83" i="83"/>
  <c r="GI83" i="84" s="1"/>
  <c r="GK83" i="83"/>
  <c r="GK83" i="84" s="1"/>
  <c r="GL83" i="83"/>
  <c r="GL83" i="84" s="1"/>
  <c r="GM83" i="83"/>
  <c r="GM83" i="84" s="1"/>
  <c r="GO83" i="83"/>
  <c r="GO83" i="84" s="1"/>
  <c r="GP83" i="83"/>
  <c r="GP83" i="84" s="1"/>
  <c r="GQ83" i="83"/>
  <c r="GQ83" i="84" s="1"/>
  <c r="GS83" i="83"/>
  <c r="GS83" i="84" s="1"/>
  <c r="GT83" i="83"/>
  <c r="GT83" i="84" s="1"/>
  <c r="GU83" i="83"/>
  <c r="GU83" i="84" s="1"/>
  <c r="GW83" i="83"/>
  <c r="GW83" i="84" s="1"/>
  <c r="GX83" i="83"/>
  <c r="GX83" i="84" s="1"/>
  <c r="GY83" i="83"/>
  <c r="GY83" i="84" s="1"/>
  <c r="C84" i="84"/>
  <c r="I84" i="83"/>
  <c r="I84" i="84" s="1"/>
  <c r="J84" i="83"/>
  <c r="J84" i="84" s="1"/>
  <c r="K84" i="83"/>
  <c r="K84" i="84" s="1"/>
  <c r="C84" i="82"/>
  <c r="B84" i="82"/>
  <c r="M84" i="83"/>
  <c r="M84" i="84" s="1"/>
  <c r="N84" i="83"/>
  <c r="N84" i="84" s="1"/>
  <c r="O84" i="83"/>
  <c r="O84" i="84" s="1"/>
  <c r="Q84" i="83"/>
  <c r="Q84" i="84" s="1"/>
  <c r="R84" i="83"/>
  <c r="R84" i="84" s="1"/>
  <c r="S84" i="83"/>
  <c r="S84" i="84" s="1"/>
  <c r="U84" i="83"/>
  <c r="U84" i="84" s="1"/>
  <c r="V84" i="83"/>
  <c r="V84" i="84" s="1"/>
  <c r="W84" i="83"/>
  <c r="W84" i="84" s="1"/>
  <c r="Y84" i="83"/>
  <c r="Y84" i="84" s="1"/>
  <c r="Z84" i="83"/>
  <c r="Z84" i="84" s="1"/>
  <c r="AA84" i="83"/>
  <c r="AA84" i="84" s="1"/>
  <c r="AC84" i="83"/>
  <c r="AC84" i="84" s="1"/>
  <c r="AD84" i="83"/>
  <c r="AD84" i="84" s="1"/>
  <c r="AE84" i="83"/>
  <c r="AE84" i="84" s="1"/>
  <c r="AG84" i="83"/>
  <c r="AG84" i="84" s="1"/>
  <c r="AH84" i="83"/>
  <c r="AH84" i="84" s="1"/>
  <c r="AI84" i="83"/>
  <c r="AI84" i="84" s="1"/>
  <c r="AK84" i="83"/>
  <c r="AK84" i="84" s="1"/>
  <c r="AL84" i="83"/>
  <c r="AL84" i="84" s="1"/>
  <c r="AM84" i="83"/>
  <c r="AM84" i="84" s="1"/>
  <c r="AO84" i="83"/>
  <c r="AO84" i="84" s="1"/>
  <c r="AP84" i="83"/>
  <c r="AP84" i="84" s="1"/>
  <c r="AQ84" i="83"/>
  <c r="AQ84" i="84" s="1"/>
  <c r="AS84" i="83"/>
  <c r="AS84" i="84" s="1"/>
  <c r="AT84" i="83"/>
  <c r="AT84" i="84" s="1"/>
  <c r="AU84" i="83"/>
  <c r="AU84" i="84" s="1"/>
  <c r="AW84" i="83"/>
  <c r="AW84" i="84" s="1"/>
  <c r="AX84" i="83"/>
  <c r="AX84" i="84" s="1"/>
  <c r="AY84" i="83"/>
  <c r="AY84" i="84" s="1"/>
  <c r="BA84" i="83"/>
  <c r="BA84" i="84" s="1"/>
  <c r="BB84" i="83"/>
  <c r="BB84" i="84" s="1"/>
  <c r="BC84" i="83"/>
  <c r="BC84" i="84" s="1"/>
  <c r="BE84" i="83"/>
  <c r="BE84" i="84" s="1"/>
  <c r="BF84" i="83"/>
  <c r="BF84" i="84" s="1"/>
  <c r="BG84" i="83"/>
  <c r="BG84" i="84" s="1"/>
  <c r="BI84" i="83"/>
  <c r="BI84" i="84" s="1"/>
  <c r="BJ84" i="83"/>
  <c r="BJ84" i="84" s="1"/>
  <c r="BK84" i="83"/>
  <c r="BK84" i="84" s="1"/>
  <c r="BM84" i="83"/>
  <c r="BM84" i="84" s="1"/>
  <c r="BN84" i="83"/>
  <c r="BN84" i="84" s="1"/>
  <c r="BO84" i="83"/>
  <c r="BO84" i="84" s="1"/>
  <c r="BQ84" i="83"/>
  <c r="BQ84" i="84" s="1"/>
  <c r="BR84" i="83"/>
  <c r="BR84" i="84" s="1"/>
  <c r="BS84" i="83"/>
  <c r="BS84" i="84" s="1"/>
  <c r="BU84" i="83"/>
  <c r="BU84" i="84" s="1"/>
  <c r="BV84" i="83"/>
  <c r="BV84" i="84" s="1"/>
  <c r="BW84" i="83"/>
  <c r="BW84" i="84" s="1"/>
  <c r="BY84" i="83"/>
  <c r="BY84" i="84" s="1"/>
  <c r="BZ84" i="83"/>
  <c r="BZ84" i="84" s="1"/>
  <c r="CA84" i="83"/>
  <c r="CA84" i="84" s="1"/>
  <c r="CC84" i="83"/>
  <c r="CC84" i="84" s="1"/>
  <c r="CD84" i="83"/>
  <c r="CD84" i="84" s="1"/>
  <c r="CE84" i="83"/>
  <c r="CE84" i="84" s="1"/>
  <c r="CG84" i="83"/>
  <c r="CG84" i="84" s="1"/>
  <c r="CH84" i="83"/>
  <c r="CH84" i="84" s="1"/>
  <c r="CI84" i="83"/>
  <c r="CI84" i="84" s="1"/>
  <c r="CK84" i="83"/>
  <c r="CK84" i="84" s="1"/>
  <c r="CL84" i="83"/>
  <c r="CL84" i="84" s="1"/>
  <c r="CM84" i="83"/>
  <c r="CM84" i="84" s="1"/>
  <c r="CO84" i="83"/>
  <c r="CO84" i="84" s="1"/>
  <c r="CP84" i="83"/>
  <c r="CP84" i="84" s="1"/>
  <c r="CQ84" i="83"/>
  <c r="CQ84" i="84" s="1"/>
  <c r="CS84" i="83"/>
  <c r="CS84" i="84" s="1"/>
  <c r="CT84" i="83"/>
  <c r="CT84" i="84" s="1"/>
  <c r="CU84" i="83"/>
  <c r="CU84" i="84" s="1"/>
  <c r="CW84" i="83"/>
  <c r="CW84" i="84" s="1"/>
  <c r="CX84" i="83"/>
  <c r="CX84" i="84" s="1"/>
  <c r="CY84" i="83"/>
  <c r="CY84" i="84" s="1"/>
  <c r="DA84" i="83"/>
  <c r="DA84" i="84" s="1"/>
  <c r="DB84" i="83"/>
  <c r="DB84" i="84" s="1"/>
  <c r="DC84" i="83"/>
  <c r="DC84" i="84" s="1"/>
  <c r="DE84" i="83"/>
  <c r="DE84" i="84" s="1"/>
  <c r="DF84" i="83"/>
  <c r="DF84" i="84" s="1"/>
  <c r="DG84" i="83"/>
  <c r="DG84" i="84" s="1"/>
  <c r="DI84" i="83"/>
  <c r="DI84" i="84" s="1"/>
  <c r="DJ84" i="83"/>
  <c r="DJ84" i="84" s="1"/>
  <c r="DK84" i="83"/>
  <c r="DK84" i="84" s="1"/>
  <c r="DM84" i="83"/>
  <c r="DM84" i="84" s="1"/>
  <c r="DN84" i="83"/>
  <c r="DN84" i="84" s="1"/>
  <c r="DO84" i="83"/>
  <c r="DO84" i="84" s="1"/>
  <c r="DQ84" i="83"/>
  <c r="DQ84" i="84" s="1"/>
  <c r="DR84" i="83"/>
  <c r="DR84" i="84" s="1"/>
  <c r="DS84" i="83"/>
  <c r="DS84" i="84" s="1"/>
  <c r="DU84" i="83"/>
  <c r="DU84" i="84" s="1"/>
  <c r="DV84" i="83"/>
  <c r="DV84" i="84" s="1"/>
  <c r="DW84" i="83"/>
  <c r="DW84" i="84" s="1"/>
  <c r="DY84" i="83"/>
  <c r="DY84" i="84" s="1"/>
  <c r="DZ84" i="83"/>
  <c r="DZ84" i="84" s="1"/>
  <c r="EA84" i="83"/>
  <c r="EA84" i="84" s="1"/>
  <c r="EC84" i="83"/>
  <c r="EC84" i="84" s="1"/>
  <c r="ED84" i="83"/>
  <c r="ED84" i="84" s="1"/>
  <c r="EE84" i="83"/>
  <c r="EE84" i="84" s="1"/>
  <c r="EG84" i="83"/>
  <c r="EG84" i="84" s="1"/>
  <c r="EH84" i="83"/>
  <c r="EH84" i="84" s="1"/>
  <c r="EI84" i="83"/>
  <c r="EI84" i="84" s="1"/>
  <c r="EK84" i="83"/>
  <c r="EK84" i="84" s="1"/>
  <c r="EL84" i="83"/>
  <c r="EL84" i="84" s="1"/>
  <c r="EM84" i="83"/>
  <c r="EM84" i="84" s="1"/>
  <c r="EO84" i="83"/>
  <c r="EO84" i="84" s="1"/>
  <c r="EP84" i="83"/>
  <c r="EP84" i="84" s="1"/>
  <c r="EQ84" i="83"/>
  <c r="EQ84" i="84" s="1"/>
  <c r="ES84" i="83"/>
  <c r="ES84" i="84" s="1"/>
  <c r="ET84" i="83"/>
  <c r="ET84" i="84" s="1"/>
  <c r="EU84" i="83"/>
  <c r="EU84" i="84" s="1"/>
  <c r="EW84" i="83"/>
  <c r="EW84" i="84" s="1"/>
  <c r="EX84" i="83"/>
  <c r="EX84" i="84" s="1"/>
  <c r="EY84" i="83"/>
  <c r="EY84" i="84" s="1"/>
  <c r="FA84" i="83"/>
  <c r="FA84" i="84" s="1"/>
  <c r="FB84" i="83"/>
  <c r="FB84" i="84" s="1"/>
  <c r="FC84" i="83"/>
  <c r="FC84" i="84" s="1"/>
  <c r="FE84" i="83"/>
  <c r="FE84" i="84" s="1"/>
  <c r="FF84" i="83"/>
  <c r="FF84" i="84" s="1"/>
  <c r="FG84" i="83"/>
  <c r="FG84" i="84" s="1"/>
  <c r="FI84" i="83"/>
  <c r="FI84" i="84" s="1"/>
  <c r="FJ84" i="83"/>
  <c r="FJ84" i="84" s="1"/>
  <c r="FK84" i="83"/>
  <c r="FK84" i="84" s="1"/>
  <c r="FM84" i="83"/>
  <c r="FM84" i="84" s="1"/>
  <c r="FN84" i="83"/>
  <c r="FN84" i="84" s="1"/>
  <c r="FO84" i="83"/>
  <c r="FO84" i="84" s="1"/>
  <c r="FQ84" i="83"/>
  <c r="FQ84" i="84" s="1"/>
  <c r="FR84" i="83"/>
  <c r="FR84" i="84" s="1"/>
  <c r="FS84" i="83"/>
  <c r="FS84" i="84" s="1"/>
  <c r="FU84" i="83"/>
  <c r="FU84" i="84" s="1"/>
  <c r="FV84" i="83"/>
  <c r="FV84" i="84" s="1"/>
  <c r="FW84" i="83"/>
  <c r="FW84" i="84" s="1"/>
  <c r="FY84" i="83"/>
  <c r="FY84" i="84" s="1"/>
  <c r="FZ84" i="83"/>
  <c r="FZ84" i="84" s="1"/>
  <c r="GA84" i="83"/>
  <c r="GA84" i="84" s="1"/>
  <c r="GC84" i="83"/>
  <c r="GC84" i="84" s="1"/>
  <c r="GD84" i="83"/>
  <c r="GD84" i="84" s="1"/>
  <c r="GE84" i="83"/>
  <c r="GE84" i="84" s="1"/>
  <c r="GG84" i="83"/>
  <c r="GG84" i="84" s="1"/>
  <c r="GH84" i="83"/>
  <c r="GH84" i="84" s="1"/>
  <c r="GI84" i="83"/>
  <c r="GI84" i="84" s="1"/>
  <c r="GK84" i="83"/>
  <c r="GK84" i="84" s="1"/>
  <c r="GL84" i="83"/>
  <c r="GL84" i="84" s="1"/>
  <c r="GM84" i="83"/>
  <c r="GM84" i="84" s="1"/>
  <c r="GO84" i="83"/>
  <c r="GO84" i="84" s="1"/>
  <c r="GP84" i="83"/>
  <c r="GP84" i="84" s="1"/>
  <c r="GQ84" i="83"/>
  <c r="GQ84" i="84" s="1"/>
  <c r="GS84" i="83"/>
  <c r="GS84" i="84" s="1"/>
  <c r="GT84" i="83"/>
  <c r="GT84" i="84" s="1"/>
  <c r="GU84" i="83"/>
  <c r="GU84" i="84" s="1"/>
  <c r="GW84" i="83"/>
  <c r="GW84" i="84" s="1"/>
  <c r="GX84" i="83"/>
  <c r="GX84" i="84" s="1"/>
  <c r="GY84" i="83"/>
  <c r="GY84" i="84" s="1"/>
  <c r="C85" i="84"/>
  <c r="I85" i="83"/>
  <c r="I85" i="84" s="1"/>
  <c r="J85" i="83"/>
  <c r="J85" i="84" s="1"/>
  <c r="K85" i="83"/>
  <c r="K85" i="84" s="1"/>
  <c r="C85" i="82"/>
  <c r="B85" i="82"/>
  <c r="M85" i="83"/>
  <c r="M85" i="84" s="1"/>
  <c r="N85" i="83"/>
  <c r="N85" i="84" s="1"/>
  <c r="O85" i="83"/>
  <c r="O85" i="84" s="1"/>
  <c r="Q85" i="83"/>
  <c r="Q85" i="84" s="1"/>
  <c r="R85" i="83"/>
  <c r="R85" i="84" s="1"/>
  <c r="S85" i="83"/>
  <c r="S85" i="84" s="1"/>
  <c r="U85" i="83"/>
  <c r="U85" i="84" s="1"/>
  <c r="V85" i="83"/>
  <c r="V85" i="84" s="1"/>
  <c r="W85" i="83"/>
  <c r="W85" i="84" s="1"/>
  <c r="Y85" i="83"/>
  <c r="Y85" i="84" s="1"/>
  <c r="Z85" i="83"/>
  <c r="Z85" i="84" s="1"/>
  <c r="AA85" i="83"/>
  <c r="AA85" i="84" s="1"/>
  <c r="AC85" i="83"/>
  <c r="AC85" i="84" s="1"/>
  <c r="AD85" i="83"/>
  <c r="AD85" i="84" s="1"/>
  <c r="AE85" i="83"/>
  <c r="AE85" i="84" s="1"/>
  <c r="AG85" i="83"/>
  <c r="AG85" i="84" s="1"/>
  <c r="AH85" i="83"/>
  <c r="AH85" i="84" s="1"/>
  <c r="AI85" i="83"/>
  <c r="AI85" i="84" s="1"/>
  <c r="AK85" i="83"/>
  <c r="AK85" i="84" s="1"/>
  <c r="AL85" i="83"/>
  <c r="AL85" i="84" s="1"/>
  <c r="AM85" i="83"/>
  <c r="AM85" i="84" s="1"/>
  <c r="AO85" i="83"/>
  <c r="AO85" i="84" s="1"/>
  <c r="AP85" i="83"/>
  <c r="AP85" i="84" s="1"/>
  <c r="AQ85" i="83"/>
  <c r="AQ85" i="84" s="1"/>
  <c r="AS85" i="83"/>
  <c r="AS85" i="84" s="1"/>
  <c r="AT85" i="83"/>
  <c r="AT85" i="84" s="1"/>
  <c r="AU85" i="83"/>
  <c r="AU85" i="84" s="1"/>
  <c r="AW85" i="83"/>
  <c r="AW85" i="84" s="1"/>
  <c r="AX85" i="83"/>
  <c r="AX85" i="84" s="1"/>
  <c r="AY85" i="83"/>
  <c r="AY85" i="84" s="1"/>
  <c r="BA85" i="83"/>
  <c r="BA85" i="84" s="1"/>
  <c r="BB85" i="83"/>
  <c r="BB85" i="84" s="1"/>
  <c r="BC85" i="83"/>
  <c r="BC85" i="84" s="1"/>
  <c r="BE85" i="83"/>
  <c r="BE85" i="84" s="1"/>
  <c r="BF85" i="83"/>
  <c r="BF85" i="84" s="1"/>
  <c r="BG85" i="83"/>
  <c r="BG85" i="84" s="1"/>
  <c r="BI85" i="83"/>
  <c r="BI85" i="84" s="1"/>
  <c r="BJ85" i="83"/>
  <c r="BJ85" i="84" s="1"/>
  <c r="BK85" i="83"/>
  <c r="BK85" i="84" s="1"/>
  <c r="BM85" i="83"/>
  <c r="BM85" i="84" s="1"/>
  <c r="BN85" i="83"/>
  <c r="BN85" i="84" s="1"/>
  <c r="BO85" i="83"/>
  <c r="BO85" i="84" s="1"/>
  <c r="BQ85" i="83"/>
  <c r="BQ85" i="84" s="1"/>
  <c r="BR85" i="83"/>
  <c r="BR85" i="84" s="1"/>
  <c r="BS85" i="83"/>
  <c r="BS85" i="84" s="1"/>
  <c r="BU85" i="83"/>
  <c r="BU85" i="84" s="1"/>
  <c r="BV85" i="83"/>
  <c r="BV85" i="84" s="1"/>
  <c r="BW85" i="83"/>
  <c r="BW85" i="84" s="1"/>
  <c r="BY85" i="83"/>
  <c r="BY85" i="84" s="1"/>
  <c r="BZ85" i="83"/>
  <c r="BZ85" i="84" s="1"/>
  <c r="CA85" i="83"/>
  <c r="CA85" i="84" s="1"/>
  <c r="CC85" i="83"/>
  <c r="CC85" i="84" s="1"/>
  <c r="CD85" i="83"/>
  <c r="CD85" i="84" s="1"/>
  <c r="CE85" i="83"/>
  <c r="CE85" i="84" s="1"/>
  <c r="CG85" i="83"/>
  <c r="CG85" i="84" s="1"/>
  <c r="CH85" i="83"/>
  <c r="CH85" i="84" s="1"/>
  <c r="CI85" i="83"/>
  <c r="CI85" i="84" s="1"/>
  <c r="CK85" i="83"/>
  <c r="CK85" i="84" s="1"/>
  <c r="CL85" i="83"/>
  <c r="CL85" i="84" s="1"/>
  <c r="CM85" i="83"/>
  <c r="CM85" i="84" s="1"/>
  <c r="CO85" i="83"/>
  <c r="CO85" i="84" s="1"/>
  <c r="CP85" i="83"/>
  <c r="CP85" i="84" s="1"/>
  <c r="CQ85" i="83"/>
  <c r="CQ85" i="84" s="1"/>
  <c r="CS85" i="83"/>
  <c r="CS85" i="84" s="1"/>
  <c r="CT85" i="83"/>
  <c r="CT85" i="84" s="1"/>
  <c r="CU85" i="83"/>
  <c r="CU85" i="84" s="1"/>
  <c r="CW85" i="83"/>
  <c r="CW85" i="84" s="1"/>
  <c r="CX85" i="83"/>
  <c r="CX85" i="84" s="1"/>
  <c r="CY85" i="83"/>
  <c r="CY85" i="84" s="1"/>
  <c r="DA85" i="83"/>
  <c r="DA85" i="84" s="1"/>
  <c r="DB85" i="83"/>
  <c r="DB85" i="84" s="1"/>
  <c r="DC85" i="83"/>
  <c r="DC85" i="84" s="1"/>
  <c r="DE85" i="83"/>
  <c r="DE85" i="84" s="1"/>
  <c r="DF85" i="83"/>
  <c r="DF85" i="84" s="1"/>
  <c r="DG85" i="83"/>
  <c r="DG85" i="84" s="1"/>
  <c r="DI85" i="83"/>
  <c r="DI85" i="84" s="1"/>
  <c r="DJ85" i="83"/>
  <c r="DJ85" i="84" s="1"/>
  <c r="DK85" i="83"/>
  <c r="DK85" i="84" s="1"/>
  <c r="DM85" i="83"/>
  <c r="DM85" i="84" s="1"/>
  <c r="DN85" i="83"/>
  <c r="DN85" i="84" s="1"/>
  <c r="DO85" i="83"/>
  <c r="DO85" i="84" s="1"/>
  <c r="DQ85" i="83"/>
  <c r="DQ85" i="84" s="1"/>
  <c r="DR85" i="83"/>
  <c r="DR85" i="84" s="1"/>
  <c r="DS85" i="83"/>
  <c r="DS85" i="84" s="1"/>
  <c r="DU85" i="83"/>
  <c r="DU85" i="84" s="1"/>
  <c r="DV85" i="83"/>
  <c r="DV85" i="84" s="1"/>
  <c r="DW85" i="83"/>
  <c r="DW85" i="84" s="1"/>
  <c r="DY85" i="83"/>
  <c r="DY85" i="84" s="1"/>
  <c r="DZ85" i="83"/>
  <c r="DZ85" i="84" s="1"/>
  <c r="EA85" i="83"/>
  <c r="EA85" i="84" s="1"/>
  <c r="EC85" i="83"/>
  <c r="EC85" i="84" s="1"/>
  <c r="ED85" i="83"/>
  <c r="ED85" i="84" s="1"/>
  <c r="EE85" i="83"/>
  <c r="EE85" i="84" s="1"/>
  <c r="EG85" i="83"/>
  <c r="EG85" i="84" s="1"/>
  <c r="EH85" i="83"/>
  <c r="EH85" i="84" s="1"/>
  <c r="EI85" i="83"/>
  <c r="EI85" i="84" s="1"/>
  <c r="EK85" i="83"/>
  <c r="EK85" i="84" s="1"/>
  <c r="EL85" i="83"/>
  <c r="EL85" i="84" s="1"/>
  <c r="EM85" i="83"/>
  <c r="EM85" i="84" s="1"/>
  <c r="EO85" i="83"/>
  <c r="EO85" i="84" s="1"/>
  <c r="EP85" i="83"/>
  <c r="EP85" i="84" s="1"/>
  <c r="EQ85" i="83"/>
  <c r="EQ85" i="84" s="1"/>
  <c r="ES85" i="83"/>
  <c r="ES85" i="84" s="1"/>
  <c r="ET85" i="83"/>
  <c r="ET85" i="84" s="1"/>
  <c r="EU85" i="83"/>
  <c r="EU85" i="84" s="1"/>
  <c r="EW85" i="83"/>
  <c r="EW85" i="84" s="1"/>
  <c r="EX85" i="83"/>
  <c r="EX85" i="84" s="1"/>
  <c r="EY85" i="83"/>
  <c r="EY85" i="84" s="1"/>
  <c r="FA85" i="83"/>
  <c r="FA85" i="84" s="1"/>
  <c r="FB85" i="83"/>
  <c r="FB85" i="84" s="1"/>
  <c r="FC85" i="83"/>
  <c r="FC85" i="84" s="1"/>
  <c r="FE85" i="83"/>
  <c r="FE85" i="84" s="1"/>
  <c r="FF85" i="83"/>
  <c r="FF85" i="84" s="1"/>
  <c r="FG85" i="83"/>
  <c r="FG85" i="84" s="1"/>
  <c r="FI85" i="83"/>
  <c r="FI85" i="84" s="1"/>
  <c r="FJ85" i="83"/>
  <c r="FJ85" i="84" s="1"/>
  <c r="FK85" i="83"/>
  <c r="FK85" i="84" s="1"/>
  <c r="FM85" i="83"/>
  <c r="FM85" i="84" s="1"/>
  <c r="FN85" i="83"/>
  <c r="FN85" i="84" s="1"/>
  <c r="FO85" i="83"/>
  <c r="FO85" i="84" s="1"/>
  <c r="FQ85" i="83"/>
  <c r="FQ85" i="84" s="1"/>
  <c r="FR85" i="83"/>
  <c r="FR85" i="84" s="1"/>
  <c r="FS85" i="83"/>
  <c r="FS85" i="84" s="1"/>
  <c r="FU85" i="83"/>
  <c r="FU85" i="84" s="1"/>
  <c r="FV85" i="83"/>
  <c r="FV85" i="84" s="1"/>
  <c r="FW85" i="83"/>
  <c r="FW85" i="84" s="1"/>
  <c r="FY85" i="83"/>
  <c r="FY85" i="84" s="1"/>
  <c r="FZ85" i="83"/>
  <c r="FZ85" i="84" s="1"/>
  <c r="GA85" i="83"/>
  <c r="GA85" i="84" s="1"/>
  <c r="GC85" i="83"/>
  <c r="GC85" i="84" s="1"/>
  <c r="GD85" i="83"/>
  <c r="GD85" i="84" s="1"/>
  <c r="GE85" i="83"/>
  <c r="GE85" i="84" s="1"/>
  <c r="GG85" i="83"/>
  <c r="GG85" i="84" s="1"/>
  <c r="GH85" i="83"/>
  <c r="GH85" i="84" s="1"/>
  <c r="GI85" i="83"/>
  <c r="GI85" i="84" s="1"/>
  <c r="GK85" i="83"/>
  <c r="GK85" i="84" s="1"/>
  <c r="GL85" i="83"/>
  <c r="GL85" i="84" s="1"/>
  <c r="GM85" i="83"/>
  <c r="GM85" i="84" s="1"/>
  <c r="GO85" i="83"/>
  <c r="GO85" i="84" s="1"/>
  <c r="GP85" i="83"/>
  <c r="GP85" i="84" s="1"/>
  <c r="GQ85" i="83"/>
  <c r="GQ85" i="84" s="1"/>
  <c r="GS85" i="83"/>
  <c r="GS85" i="84" s="1"/>
  <c r="GT85" i="83"/>
  <c r="GT85" i="84" s="1"/>
  <c r="GU85" i="83"/>
  <c r="GU85" i="84" s="1"/>
  <c r="GW85" i="83"/>
  <c r="GW85" i="84" s="1"/>
  <c r="GX85" i="83"/>
  <c r="GX85" i="84" s="1"/>
  <c r="GY85" i="83"/>
  <c r="GY85" i="84" s="1"/>
  <c r="C86" i="84"/>
  <c r="I86" i="83"/>
  <c r="I86" i="84" s="1"/>
  <c r="J86" i="83"/>
  <c r="J86" i="84" s="1"/>
  <c r="K86" i="83"/>
  <c r="K86" i="84" s="1"/>
  <c r="C86" i="82"/>
  <c r="B86" i="82"/>
  <c r="M86" i="83"/>
  <c r="M86" i="84" s="1"/>
  <c r="N86" i="83"/>
  <c r="N86" i="84" s="1"/>
  <c r="O86" i="83"/>
  <c r="O86" i="84" s="1"/>
  <c r="Q86" i="83"/>
  <c r="Q86" i="84" s="1"/>
  <c r="R86" i="83"/>
  <c r="R86" i="84" s="1"/>
  <c r="S86" i="83"/>
  <c r="S86" i="84" s="1"/>
  <c r="U86" i="83"/>
  <c r="U86" i="84" s="1"/>
  <c r="V86" i="83"/>
  <c r="V86" i="84" s="1"/>
  <c r="W86" i="83"/>
  <c r="W86" i="84" s="1"/>
  <c r="Y86" i="83"/>
  <c r="Y86" i="84" s="1"/>
  <c r="Z86" i="83"/>
  <c r="Z86" i="84" s="1"/>
  <c r="AA86" i="83"/>
  <c r="AA86" i="84" s="1"/>
  <c r="AC86" i="83"/>
  <c r="AC86" i="84" s="1"/>
  <c r="AD86" i="83"/>
  <c r="AD86" i="84" s="1"/>
  <c r="AE86" i="83"/>
  <c r="AE86" i="84" s="1"/>
  <c r="AG86" i="83"/>
  <c r="AG86" i="84" s="1"/>
  <c r="AH86" i="83"/>
  <c r="AH86" i="84" s="1"/>
  <c r="AI86" i="83"/>
  <c r="AI86" i="84" s="1"/>
  <c r="AK86" i="83"/>
  <c r="AK86" i="84" s="1"/>
  <c r="AL86" i="83"/>
  <c r="AL86" i="84" s="1"/>
  <c r="AM86" i="83"/>
  <c r="AM86" i="84" s="1"/>
  <c r="AO86" i="83"/>
  <c r="AO86" i="84" s="1"/>
  <c r="AP86" i="83"/>
  <c r="AP86" i="84" s="1"/>
  <c r="AQ86" i="83"/>
  <c r="AQ86" i="84" s="1"/>
  <c r="AS86" i="83"/>
  <c r="AS86" i="84" s="1"/>
  <c r="AT86" i="83"/>
  <c r="AT86" i="84" s="1"/>
  <c r="AU86" i="83"/>
  <c r="AU86" i="84" s="1"/>
  <c r="AW86" i="83"/>
  <c r="AW86" i="84" s="1"/>
  <c r="AX86" i="83"/>
  <c r="AX86" i="84" s="1"/>
  <c r="AY86" i="83"/>
  <c r="AY86" i="84" s="1"/>
  <c r="BA86" i="83"/>
  <c r="BA86" i="84" s="1"/>
  <c r="BB86" i="83"/>
  <c r="BB86" i="84" s="1"/>
  <c r="BC86" i="83"/>
  <c r="BC86" i="84" s="1"/>
  <c r="BE86" i="83"/>
  <c r="BE86" i="84" s="1"/>
  <c r="BF86" i="83"/>
  <c r="BF86" i="84" s="1"/>
  <c r="BG86" i="83"/>
  <c r="BG86" i="84" s="1"/>
  <c r="BI86" i="83"/>
  <c r="BI86" i="84" s="1"/>
  <c r="BJ86" i="83"/>
  <c r="BJ86" i="84" s="1"/>
  <c r="BK86" i="83"/>
  <c r="BK86" i="84" s="1"/>
  <c r="BM86" i="83"/>
  <c r="BM86" i="84" s="1"/>
  <c r="BN86" i="83"/>
  <c r="BN86" i="84" s="1"/>
  <c r="BO86" i="83"/>
  <c r="BO86" i="84" s="1"/>
  <c r="BQ86" i="83"/>
  <c r="BQ86" i="84" s="1"/>
  <c r="BR86" i="83"/>
  <c r="BR86" i="84" s="1"/>
  <c r="BS86" i="83"/>
  <c r="BS86" i="84" s="1"/>
  <c r="BU86" i="83"/>
  <c r="BU86" i="84" s="1"/>
  <c r="BV86" i="83"/>
  <c r="BV86" i="84" s="1"/>
  <c r="BW86" i="83"/>
  <c r="BW86" i="84" s="1"/>
  <c r="BY86" i="83"/>
  <c r="BY86" i="84" s="1"/>
  <c r="BZ86" i="83"/>
  <c r="BZ86" i="84" s="1"/>
  <c r="CA86" i="83"/>
  <c r="CA86" i="84" s="1"/>
  <c r="CC86" i="83"/>
  <c r="CC86" i="84" s="1"/>
  <c r="CD86" i="83"/>
  <c r="CD86" i="84" s="1"/>
  <c r="CE86" i="83"/>
  <c r="CE86" i="84" s="1"/>
  <c r="CG86" i="83"/>
  <c r="CG86" i="84" s="1"/>
  <c r="CH86" i="83"/>
  <c r="CH86" i="84" s="1"/>
  <c r="CI86" i="83"/>
  <c r="CI86" i="84" s="1"/>
  <c r="CK86" i="83"/>
  <c r="CK86" i="84" s="1"/>
  <c r="CL86" i="83"/>
  <c r="CL86" i="84" s="1"/>
  <c r="CM86" i="83"/>
  <c r="CM86" i="84" s="1"/>
  <c r="CO86" i="83"/>
  <c r="CO86" i="84" s="1"/>
  <c r="CP86" i="83"/>
  <c r="CP86" i="84" s="1"/>
  <c r="CQ86" i="83"/>
  <c r="CQ86" i="84" s="1"/>
  <c r="CS86" i="83"/>
  <c r="CS86" i="84" s="1"/>
  <c r="CT86" i="83"/>
  <c r="CT86" i="84" s="1"/>
  <c r="CU86" i="83"/>
  <c r="CU86" i="84" s="1"/>
  <c r="CW86" i="83"/>
  <c r="CW86" i="84" s="1"/>
  <c r="CX86" i="83"/>
  <c r="CX86" i="84" s="1"/>
  <c r="CY86" i="83"/>
  <c r="CY86" i="84" s="1"/>
  <c r="DA86" i="83"/>
  <c r="DA86" i="84" s="1"/>
  <c r="DB86" i="83"/>
  <c r="DB86" i="84" s="1"/>
  <c r="DC86" i="83"/>
  <c r="DC86" i="84" s="1"/>
  <c r="DE86" i="83"/>
  <c r="DE86" i="84" s="1"/>
  <c r="DF86" i="83"/>
  <c r="DF86" i="84" s="1"/>
  <c r="DG86" i="83"/>
  <c r="DG86" i="84" s="1"/>
  <c r="DI86" i="83"/>
  <c r="DI86" i="84" s="1"/>
  <c r="DJ86" i="83"/>
  <c r="DJ86" i="84" s="1"/>
  <c r="DK86" i="83"/>
  <c r="DK86" i="84" s="1"/>
  <c r="DM86" i="83"/>
  <c r="DM86" i="84" s="1"/>
  <c r="DN86" i="83"/>
  <c r="DN86" i="84" s="1"/>
  <c r="DO86" i="83"/>
  <c r="DO86" i="84" s="1"/>
  <c r="DQ86" i="83"/>
  <c r="DQ86" i="84" s="1"/>
  <c r="DR86" i="83"/>
  <c r="DR86" i="84" s="1"/>
  <c r="DS86" i="83"/>
  <c r="DS86" i="84" s="1"/>
  <c r="DU86" i="83"/>
  <c r="DU86" i="84" s="1"/>
  <c r="DV86" i="83"/>
  <c r="DV86" i="84" s="1"/>
  <c r="DW86" i="83"/>
  <c r="DW86" i="84" s="1"/>
  <c r="DY86" i="83"/>
  <c r="DY86" i="84" s="1"/>
  <c r="DZ86" i="83"/>
  <c r="DZ86" i="84" s="1"/>
  <c r="EA86" i="83"/>
  <c r="EA86" i="84" s="1"/>
  <c r="EC86" i="83"/>
  <c r="EC86" i="84" s="1"/>
  <c r="ED86" i="83"/>
  <c r="ED86" i="84" s="1"/>
  <c r="EE86" i="83"/>
  <c r="EE86" i="84" s="1"/>
  <c r="EG86" i="83"/>
  <c r="EG86" i="84" s="1"/>
  <c r="EH86" i="83"/>
  <c r="EH86" i="84" s="1"/>
  <c r="EI86" i="83"/>
  <c r="EI86" i="84" s="1"/>
  <c r="EK86" i="83"/>
  <c r="EK86" i="84" s="1"/>
  <c r="EL86" i="83"/>
  <c r="EL86" i="84" s="1"/>
  <c r="EM86" i="83"/>
  <c r="EM86" i="84" s="1"/>
  <c r="EO86" i="83"/>
  <c r="EO86" i="84" s="1"/>
  <c r="EP86" i="83"/>
  <c r="EP86" i="84" s="1"/>
  <c r="EQ86" i="83"/>
  <c r="EQ86" i="84" s="1"/>
  <c r="ES86" i="83"/>
  <c r="ES86" i="84" s="1"/>
  <c r="ET86" i="83"/>
  <c r="ET86" i="84" s="1"/>
  <c r="EU86" i="83"/>
  <c r="EU86" i="84" s="1"/>
  <c r="EW86" i="83"/>
  <c r="EW86" i="84" s="1"/>
  <c r="EX86" i="83"/>
  <c r="EX86" i="84" s="1"/>
  <c r="EY86" i="83"/>
  <c r="EY86" i="84" s="1"/>
  <c r="FA86" i="83"/>
  <c r="FA86" i="84" s="1"/>
  <c r="FB86" i="83"/>
  <c r="FB86" i="84" s="1"/>
  <c r="FC86" i="83"/>
  <c r="FC86" i="84" s="1"/>
  <c r="FE86" i="83"/>
  <c r="FE86" i="84" s="1"/>
  <c r="FF86" i="83"/>
  <c r="FF86" i="84" s="1"/>
  <c r="FG86" i="83"/>
  <c r="FG86" i="84" s="1"/>
  <c r="FI86" i="83"/>
  <c r="FI86" i="84" s="1"/>
  <c r="FJ86" i="83"/>
  <c r="FJ86" i="84" s="1"/>
  <c r="FK86" i="83"/>
  <c r="FK86" i="84" s="1"/>
  <c r="FM86" i="83"/>
  <c r="FM86" i="84" s="1"/>
  <c r="FN86" i="83"/>
  <c r="FN86" i="84" s="1"/>
  <c r="FO86" i="83"/>
  <c r="FO86" i="84" s="1"/>
  <c r="FQ86" i="83"/>
  <c r="FQ86" i="84" s="1"/>
  <c r="FR86" i="83"/>
  <c r="FR86" i="84" s="1"/>
  <c r="FS86" i="83"/>
  <c r="FS86" i="84" s="1"/>
  <c r="FU86" i="83"/>
  <c r="FU86" i="84" s="1"/>
  <c r="FV86" i="83"/>
  <c r="FV86" i="84" s="1"/>
  <c r="FW86" i="83"/>
  <c r="FW86" i="84" s="1"/>
  <c r="FY86" i="83"/>
  <c r="FY86" i="84" s="1"/>
  <c r="FZ86" i="83"/>
  <c r="FZ86" i="84" s="1"/>
  <c r="GA86" i="83"/>
  <c r="GA86" i="84" s="1"/>
  <c r="GC86" i="83"/>
  <c r="GC86" i="84" s="1"/>
  <c r="GD86" i="83"/>
  <c r="GD86" i="84" s="1"/>
  <c r="GE86" i="83"/>
  <c r="GE86" i="84" s="1"/>
  <c r="GG86" i="83"/>
  <c r="GG86" i="84" s="1"/>
  <c r="GH86" i="83"/>
  <c r="GH86" i="84" s="1"/>
  <c r="GI86" i="83"/>
  <c r="GI86" i="84" s="1"/>
  <c r="GK86" i="83"/>
  <c r="GK86" i="84" s="1"/>
  <c r="GL86" i="83"/>
  <c r="GL86" i="84" s="1"/>
  <c r="GM86" i="83"/>
  <c r="GM86" i="84" s="1"/>
  <c r="GO86" i="83"/>
  <c r="GO86" i="84" s="1"/>
  <c r="GP86" i="83"/>
  <c r="GP86" i="84" s="1"/>
  <c r="GQ86" i="83"/>
  <c r="GQ86" i="84" s="1"/>
  <c r="GS86" i="83"/>
  <c r="GS86" i="84" s="1"/>
  <c r="GT86" i="83"/>
  <c r="GT86" i="84" s="1"/>
  <c r="GU86" i="83"/>
  <c r="GU86" i="84" s="1"/>
  <c r="GW86" i="83"/>
  <c r="GW86" i="84" s="1"/>
  <c r="GX86" i="83"/>
  <c r="GX86" i="84" s="1"/>
  <c r="GY86" i="83"/>
  <c r="GY86" i="84" s="1"/>
  <c r="C87" i="84"/>
  <c r="I87" i="83"/>
  <c r="I87" i="84" s="1"/>
  <c r="J87" i="83"/>
  <c r="J87" i="84" s="1"/>
  <c r="K87" i="83"/>
  <c r="K87" i="84" s="1"/>
  <c r="C87" i="82"/>
  <c r="B87" i="82"/>
  <c r="M87" i="83"/>
  <c r="M87" i="84" s="1"/>
  <c r="N87" i="83"/>
  <c r="N87" i="84" s="1"/>
  <c r="O87" i="83"/>
  <c r="O87" i="84" s="1"/>
  <c r="Q87" i="83"/>
  <c r="Q87" i="84" s="1"/>
  <c r="R87" i="83"/>
  <c r="R87" i="84" s="1"/>
  <c r="S87" i="83"/>
  <c r="S87" i="84" s="1"/>
  <c r="U87" i="83"/>
  <c r="U87" i="84" s="1"/>
  <c r="V87" i="83"/>
  <c r="V87" i="84" s="1"/>
  <c r="W87" i="83"/>
  <c r="W87" i="84" s="1"/>
  <c r="Y87" i="83"/>
  <c r="Y87" i="84" s="1"/>
  <c r="Z87" i="83"/>
  <c r="Z87" i="84" s="1"/>
  <c r="AA87" i="83"/>
  <c r="AA87" i="84" s="1"/>
  <c r="AC87" i="83"/>
  <c r="AC87" i="84" s="1"/>
  <c r="AD87" i="83"/>
  <c r="AD87" i="84" s="1"/>
  <c r="AE87" i="83"/>
  <c r="AE87" i="84" s="1"/>
  <c r="AG87" i="83"/>
  <c r="AG87" i="84" s="1"/>
  <c r="AH87" i="83"/>
  <c r="AH87" i="84" s="1"/>
  <c r="AI87" i="83"/>
  <c r="AI87" i="84" s="1"/>
  <c r="AK87" i="83"/>
  <c r="AK87" i="84" s="1"/>
  <c r="AL87" i="83"/>
  <c r="AL87" i="84" s="1"/>
  <c r="AM87" i="83"/>
  <c r="AM87" i="84" s="1"/>
  <c r="AO87" i="83"/>
  <c r="AO87" i="84" s="1"/>
  <c r="AP87" i="83"/>
  <c r="AP87" i="84" s="1"/>
  <c r="AQ87" i="83"/>
  <c r="AQ87" i="84" s="1"/>
  <c r="AS87" i="83"/>
  <c r="AS87" i="84" s="1"/>
  <c r="AT87" i="83"/>
  <c r="AT87" i="84" s="1"/>
  <c r="AU87" i="83"/>
  <c r="AU87" i="84" s="1"/>
  <c r="AW87" i="83"/>
  <c r="AW87" i="84" s="1"/>
  <c r="AX87" i="83"/>
  <c r="AX87" i="84" s="1"/>
  <c r="AY87" i="83"/>
  <c r="AY87" i="84" s="1"/>
  <c r="BA87" i="83"/>
  <c r="BA87" i="84" s="1"/>
  <c r="BB87" i="83"/>
  <c r="BB87" i="84" s="1"/>
  <c r="BC87" i="83"/>
  <c r="BC87" i="84" s="1"/>
  <c r="BE87" i="83"/>
  <c r="BE87" i="84" s="1"/>
  <c r="BF87" i="83"/>
  <c r="BF87" i="84" s="1"/>
  <c r="BG87" i="83"/>
  <c r="BG87" i="84" s="1"/>
  <c r="BI87" i="83"/>
  <c r="BI87" i="84" s="1"/>
  <c r="BJ87" i="83"/>
  <c r="BJ87" i="84" s="1"/>
  <c r="BK87" i="83"/>
  <c r="BK87" i="84" s="1"/>
  <c r="BM87" i="83"/>
  <c r="BM87" i="84" s="1"/>
  <c r="BN87" i="83"/>
  <c r="BN87" i="84" s="1"/>
  <c r="BO87" i="83"/>
  <c r="BO87" i="84" s="1"/>
  <c r="BQ87" i="83"/>
  <c r="BQ87" i="84" s="1"/>
  <c r="BR87" i="83"/>
  <c r="BR87" i="84" s="1"/>
  <c r="BS87" i="83"/>
  <c r="BS87" i="84" s="1"/>
  <c r="BU87" i="83"/>
  <c r="BU87" i="84" s="1"/>
  <c r="BV87" i="83"/>
  <c r="BV87" i="84" s="1"/>
  <c r="BW87" i="83"/>
  <c r="BW87" i="84" s="1"/>
  <c r="BY87" i="83"/>
  <c r="BY87" i="84" s="1"/>
  <c r="BZ87" i="83"/>
  <c r="BZ87" i="84" s="1"/>
  <c r="CA87" i="83"/>
  <c r="CA87" i="84" s="1"/>
  <c r="CC87" i="83"/>
  <c r="CC87" i="84" s="1"/>
  <c r="CD87" i="83"/>
  <c r="CD87" i="84" s="1"/>
  <c r="CE87" i="83"/>
  <c r="CE87" i="84" s="1"/>
  <c r="CG87" i="83"/>
  <c r="CG87" i="84" s="1"/>
  <c r="CH87" i="83"/>
  <c r="CH87" i="84" s="1"/>
  <c r="CI87" i="83"/>
  <c r="CI87" i="84" s="1"/>
  <c r="CK87" i="83"/>
  <c r="CK87" i="84" s="1"/>
  <c r="CL87" i="83"/>
  <c r="CL87" i="84" s="1"/>
  <c r="CM87" i="83"/>
  <c r="CM87" i="84" s="1"/>
  <c r="CO87" i="83"/>
  <c r="CO87" i="84" s="1"/>
  <c r="CP87" i="83"/>
  <c r="CP87" i="84" s="1"/>
  <c r="CQ87" i="83"/>
  <c r="CQ87" i="84" s="1"/>
  <c r="CS87" i="83"/>
  <c r="CS87" i="84" s="1"/>
  <c r="CT87" i="83"/>
  <c r="CT87" i="84" s="1"/>
  <c r="CU87" i="83"/>
  <c r="CU87" i="84" s="1"/>
  <c r="CW87" i="83"/>
  <c r="CW87" i="84" s="1"/>
  <c r="CX87" i="83"/>
  <c r="CX87" i="84" s="1"/>
  <c r="CY87" i="83"/>
  <c r="CY87" i="84" s="1"/>
  <c r="DA87" i="83"/>
  <c r="DA87" i="84" s="1"/>
  <c r="DB87" i="83"/>
  <c r="DB87" i="84" s="1"/>
  <c r="DC87" i="83"/>
  <c r="DC87" i="84" s="1"/>
  <c r="DE87" i="83"/>
  <c r="DE87" i="84" s="1"/>
  <c r="DF87" i="83"/>
  <c r="DF87" i="84" s="1"/>
  <c r="DG87" i="83"/>
  <c r="DG87" i="84" s="1"/>
  <c r="DI87" i="83"/>
  <c r="DI87" i="84" s="1"/>
  <c r="DJ87" i="83"/>
  <c r="DJ87" i="84" s="1"/>
  <c r="DK87" i="83"/>
  <c r="DK87" i="84" s="1"/>
  <c r="DM87" i="83"/>
  <c r="DM87" i="84" s="1"/>
  <c r="DN87" i="83"/>
  <c r="DN87" i="84" s="1"/>
  <c r="DO87" i="83"/>
  <c r="DO87" i="84" s="1"/>
  <c r="DQ87" i="83"/>
  <c r="DQ87" i="84" s="1"/>
  <c r="DR87" i="83"/>
  <c r="DR87" i="84" s="1"/>
  <c r="DS87" i="83"/>
  <c r="DS87" i="84" s="1"/>
  <c r="DU87" i="83"/>
  <c r="DU87" i="84" s="1"/>
  <c r="DV87" i="83"/>
  <c r="DV87" i="84" s="1"/>
  <c r="DW87" i="83"/>
  <c r="DW87" i="84" s="1"/>
  <c r="DY87" i="83"/>
  <c r="DY87" i="84" s="1"/>
  <c r="DZ87" i="83"/>
  <c r="DZ87" i="84" s="1"/>
  <c r="EA87" i="83"/>
  <c r="EA87" i="84" s="1"/>
  <c r="EC87" i="83"/>
  <c r="EC87" i="84" s="1"/>
  <c r="ED87" i="83"/>
  <c r="ED87" i="84" s="1"/>
  <c r="EE87" i="83"/>
  <c r="EE87" i="84" s="1"/>
  <c r="EG87" i="83"/>
  <c r="EG87" i="84" s="1"/>
  <c r="EH87" i="83"/>
  <c r="EH87" i="84" s="1"/>
  <c r="EI87" i="83"/>
  <c r="EI87" i="84" s="1"/>
  <c r="EK87" i="83"/>
  <c r="EK87" i="84" s="1"/>
  <c r="EL87" i="83"/>
  <c r="EL87" i="84" s="1"/>
  <c r="EM87" i="83"/>
  <c r="EM87" i="84" s="1"/>
  <c r="EO87" i="83"/>
  <c r="EO87" i="84" s="1"/>
  <c r="EP87" i="83"/>
  <c r="EP87" i="84" s="1"/>
  <c r="EQ87" i="83"/>
  <c r="EQ87" i="84" s="1"/>
  <c r="ES87" i="83"/>
  <c r="ES87" i="84" s="1"/>
  <c r="ET87" i="83"/>
  <c r="ET87" i="84" s="1"/>
  <c r="EU87" i="83"/>
  <c r="EU87" i="84" s="1"/>
  <c r="EW87" i="83"/>
  <c r="EW87" i="84" s="1"/>
  <c r="EX87" i="83"/>
  <c r="EX87" i="84" s="1"/>
  <c r="EY87" i="83"/>
  <c r="EY87" i="84" s="1"/>
  <c r="FA87" i="83"/>
  <c r="FA87" i="84" s="1"/>
  <c r="FB87" i="83"/>
  <c r="FB87" i="84" s="1"/>
  <c r="FC87" i="83"/>
  <c r="FC87" i="84" s="1"/>
  <c r="FE87" i="83"/>
  <c r="FE87" i="84" s="1"/>
  <c r="FF87" i="83"/>
  <c r="FF87" i="84" s="1"/>
  <c r="FG87" i="83"/>
  <c r="FG87" i="84" s="1"/>
  <c r="FI87" i="83"/>
  <c r="FI87" i="84" s="1"/>
  <c r="FJ87" i="83"/>
  <c r="FJ87" i="84" s="1"/>
  <c r="FK87" i="83"/>
  <c r="FK87" i="84" s="1"/>
  <c r="FM87" i="83"/>
  <c r="FM87" i="84" s="1"/>
  <c r="FN87" i="83"/>
  <c r="FN87" i="84" s="1"/>
  <c r="FO87" i="83"/>
  <c r="FO87" i="84" s="1"/>
  <c r="FQ87" i="83"/>
  <c r="FQ87" i="84" s="1"/>
  <c r="FR87" i="83"/>
  <c r="FR87" i="84" s="1"/>
  <c r="FS87" i="83"/>
  <c r="FS87" i="84" s="1"/>
  <c r="FU87" i="83"/>
  <c r="FU87" i="84" s="1"/>
  <c r="FV87" i="83"/>
  <c r="FV87" i="84" s="1"/>
  <c r="FW87" i="83"/>
  <c r="FW87" i="84" s="1"/>
  <c r="FY87" i="83"/>
  <c r="FY87" i="84" s="1"/>
  <c r="FZ87" i="83"/>
  <c r="FZ87" i="84" s="1"/>
  <c r="GA87" i="83"/>
  <c r="GA87" i="84" s="1"/>
  <c r="GC87" i="83"/>
  <c r="GC87" i="84" s="1"/>
  <c r="GD87" i="83"/>
  <c r="GD87" i="84" s="1"/>
  <c r="GE87" i="83"/>
  <c r="GE87" i="84" s="1"/>
  <c r="GG87" i="83"/>
  <c r="GG87" i="84" s="1"/>
  <c r="GH87" i="83"/>
  <c r="GH87" i="84" s="1"/>
  <c r="GI87" i="83"/>
  <c r="GI87" i="84" s="1"/>
  <c r="GK87" i="83"/>
  <c r="GK87" i="84" s="1"/>
  <c r="GL87" i="83"/>
  <c r="GL87" i="84" s="1"/>
  <c r="GM87" i="83"/>
  <c r="GM87" i="84" s="1"/>
  <c r="GO87" i="83"/>
  <c r="GO87" i="84" s="1"/>
  <c r="GP87" i="83"/>
  <c r="GP87" i="84" s="1"/>
  <c r="GQ87" i="83"/>
  <c r="GQ87" i="84" s="1"/>
  <c r="GS87" i="83"/>
  <c r="GS87" i="84" s="1"/>
  <c r="GT87" i="83"/>
  <c r="GT87" i="84" s="1"/>
  <c r="GU87" i="83"/>
  <c r="GU87" i="84" s="1"/>
  <c r="GW87" i="83"/>
  <c r="GW87" i="84" s="1"/>
  <c r="GX87" i="83"/>
  <c r="GX87" i="84" s="1"/>
  <c r="GY87" i="83"/>
  <c r="GY87" i="84" s="1"/>
  <c r="C88" i="84"/>
  <c r="I88" i="83"/>
  <c r="I88" i="84" s="1"/>
  <c r="J88" i="83"/>
  <c r="J88" i="84" s="1"/>
  <c r="K88" i="83"/>
  <c r="K88" i="84" s="1"/>
  <c r="C88" i="82"/>
  <c r="B88" i="82"/>
  <c r="M88" i="83"/>
  <c r="M88" i="84" s="1"/>
  <c r="N88" i="83"/>
  <c r="N88" i="84" s="1"/>
  <c r="O88" i="83"/>
  <c r="O88" i="84" s="1"/>
  <c r="Q88" i="83"/>
  <c r="Q88" i="84" s="1"/>
  <c r="R88" i="83"/>
  <c r="R88" i="84" s="1"/>
  <c r="S88" i="83"/>
  <c r="S88" i="84" s="1"/>
  <c r="U88" i="83"/>
  <c r="U88" i="84" s="1"/>
  <c r="V88" i="83"/>
  <c r="V88" i="84" s="1"/>
  <c r="W88" i="83"/>
  <c r="W88" i="84" s="1"/>
  <c r="Y88" i="83"/>
  <c r="Y88" i="84" s="1"/>
  <c r="Z88" i="83"/>
  <c r="Z88" i="84" s="1"/>
  <c r="AA88" i="83"/>
  <c r="AA88" i="84" s="1"/>
  <c r="AC88" i="83"/>
  <c r="AC88" i="84" s="1"/>
  <c r="AD88" i="83"/>
  <c r="AD88" i="84" s="1"/>
  <c r="AE88" i="83"/>
  <c r="AE88" i="84" s="1"/>
  <c r="AG88" i="83"/>
  <c r="AG88" i="84" s="1"/>
  <c r="AH88" i="83"/>
  <c r="AH88" i="84" s="1"/>
  <c r="AI88" i="83"/>
  <c r="AI88" i="84" s="1"/>
  <c r="AK88" i="83"/>
  <c r="AK88" i="84" s="1"/>
  <c r="AL88" i="83"/>
  <c r="AL88" i="84" s="1"/>
  <c r="AM88" i="83"/>
  <c r="AM88" i="84" s="1"/>
  <c r="AO88" i="83"/>
  <c r="AO88" i="84" s="1"/>
  <c r="AP88" i="83"/>
  <c r="AP88" i="84" s="1"/>
  <c r="AQ88" i="83"/>
  <c r="AQ88" i="84" s="1"/>
  <c r="AS88" i="83"/>
  <c r="AS88" i="84" s="1"/>
  <c r="AT88" i="83"/>
  <c r="AT88" i="84" s="1"/>
  <c r="AU88" i="83"/>
  <c r="AU88" i="84" s="1"/>
  <c r="AW88" i="83"/>
  <c r="AW88" i="84" s="1"/>
  <c r="AX88" i="83"/>
  <c r="AX88" i="84" s="1"/>
  <c r="AY88" i="83"/>
  <c r="AY88" i="84" s="1"/>
  <c r="BA88" i="83"/>
  <c r="BA88" i="84" s="1"/>
  <c r="BB88" i="83"/>
  <c r="BB88" i="84" s="1"/>
  <c r="BC88" i="83"/>
  <c r="BC88" i="84" s="1"/>
  <c r="BE88" i="83"/>
  <c r="BE88" i="84" s="1"/>
  <c r="BF88" i="83"/>
  <c r="BF88" i="84" s="1"/>
  <c r="BG88" i="83"/>
  <c r="BG88" i="84" s="1"/>
  <c r="BI88" i="83"/>
  <c r="BI88" i="84" s="1"/>
  <c r="BJ88" i="83"/>
  <c r="BJ88" i="84" s="1"/>
  <c r="BK88" i="83"/>
  <c r="BK88" i="84" s="1"/>
  <c r="BM88" i="83"/>
  <c r="BM88" i="84" s="1"/>
  <c r="BN88" i="83"/>
  <c r="BN88" i="84" s="1"/>
  <c r="BO88" i="83"/>
  <c r="BO88" i="84" s="1"/>
  <c r="BQ88" i="83"/>
  <c r="BQ88" i="84" s="1"/>
  <c r="BR88" i="83"/>
  <c r="BR88" i="84" s="1"/>
  <c r="BS88" i="83"/>
  <c r="BS88" i="84" s="1"/>
  <c r="BU88" i="83"/>
  <c r="BU88" i="84" s="1"/>
  <c r="BV88" i="83"/>
  <c r="BV88" i="84" s="1"/>
  <c r="BW88" i="83"/>
  <c r="BW88" i="84" s="1"/>
  <c r="BY88" i="83"/>
  <c r="BY88" i="84" s="1"/>
  <c r="BZ88" i="83"/>
  <c r="BZ88" i="84" s="1"/>
  <c r="CA88" i="83"/>
  <c r="CA88" i="84" s="1"/>
  <c r="CC88" i="83"/>
  <c r="CC88" i="84" s="1"/>
  <c r="CD88" i="83"/>
  <c r="CD88" i="84" s="1"/>
  <c r="CE88" i="83"/>
  <c r="CE88" i="84" s="1"/>
  <c r="CG88" i="83"/>
  <c r="CG88" i="84" s="1"/>
  <c r="CH88" i="83"/>
  <c r="CH88" i="84" s="1"/>
  <c r="CI88" i="83"/>
  <c r="CI88" i="84" s="1"/>
  <c r="CK88" i="83"/>
  <c r="CK88" i="84" s="1"/>
  <c r="CL88" i="83"/>
  <c r="CL88" i="84" s="1"/>
  <c r="CM88" i="83"/>
  <c r="CM88" i="84" s="1"/>
  <c r="CO88" i="83"/>
  <c r="CO88" i="84" s="1"/>
  <c r="CP88" i="83"/>
  <c r="CP88" i="84" s="1"/>
  <c r="CQ88" i="83"/>
  <c r="CQ88" i="84" s="1"/>
  <c r="CS88" i="83"/>
  <c r="CS88" i="84" s="1"/>
  <c r="CT88" i="83"/>
  <c r="CT88" i="84" s="1"/>
  <c r="CU88" i="83"/>
  <c r="CU88" i="84" s="1"/>
  <c r="CW88" i="83"/>
  <c r="CW88" i="84" s="1"/>
  <c r="CX88" i="83"/>
  <c r="CX88" i="84" s="1"/>
  <c r="CY88" i="83"/>
  <c r="CY88" i="84" s="1"/>
  <c r="DA88" i="83"/>
  <c r="DA88" i="84" s="1"/>
  <c r="DB88" i="83"/>
  <c r="DB88" i="84" s="1"/>
  <c r="DC88" i="83"/>
  <c r="DC88" i="84" s="1"/>
  <c r="DE88" i="83"/>
  <c r="DE88" i="84" s="1"/>
  <c r="DF88" i="83"/>
  <c r="DF88" i="84" s="1"/>
  <c r="DG88" i="83"/>
  <c r="DG88" i="84" s="1"/>
  <c r="DI88" i="83"/>
  <c r="DI88" i="84" s="1"/>
  <c r="DJ88" i="83"/>
  <c r="DJ88" i="84" s="1"/>
  <c r="DK88" i="83"/>
  <c r="DK88" i="84" s="1"/>
  <c r="DM88" i="83"/>
  <c r="DM88" i="84" s="1"/>
  <c r="DN88" i="83"/>
  <c r="DN88" i="84" s="1"/>
  <c r="DO88" i="83"/>
  <c r="DO88" i="84" s="1"/>
  <c r="DQ88" i="83"/>
  <c r="DQ88" i="84" s="1"/>
  <c r="DR88" i="83"/>
  <c r="DR88" i="84" s="1"/>
  <c r="DS88" i="83"/>
  <c r="DS88" i="84" s="1"/>
  <c r="DU88" i="83"/>
  <c r="DU88" i="84" s="1"/>
  <c r="DV88" i="83"/>
  <c r="DV88" i="84" s="1"/>
  <c r="DW88" i="83"/>
  <c r="DW88" i="84" s="1"/>
  <c r="DY88" i="83"/>
  <c r="DY88" i="84" s="1"/>
  <c r="DZ88" i="83"/>
  <c r="DZ88" i="84" s="1"/>
  <c r="EA88" i="83"/>
  <c r="EA88" i="84" s="1"/>
  <c r="EC88" i="83"/>
  <c r="EC88" i="84" s="1"/>
  <c r="ED88" i="83"/>
  <c r="ED88" i="84" s="1"/>
  <c r="EE88" i="83"/>
  <c r="EE88" i="84" s="1"/>
  <c r="EG88" i="83"/>
  <c r="EG88" i="84" s="1"/>
  <c r="EH88" i="83"/>
  <c r="EH88" i="84" s="1"/>
  <c r="EI88" i="83"/>
  <c r="EI88" i="84" s="1"/>
  <c r="EK88" i="83"/>
  <c r="EK88" i="84" s="1"/>
  <c r="EL88" i="83"/>
  <c r="EL88" i="84" s="1"/>
  <c r="EM88" i="83"/>
  <c r="EM88" i="84" s="1"/>
  <c r="EO88" i="83"/>
  <c r="EO88" i="84" s="1"/>
  <c r="EP88" i="83"/>
  <c r="EP88" i="84" s="1"/>
  <c r="EQ88" i="83"/>
  <c r="EQ88" i="84" s="1"/>
  <c r="ES88" i="83"/>
  <c r="ES88" i="84" s="1"/>
  <c r="ET88" i="83"/>
  <c r="ET88" i="84" s="1"/>
  <c r="EU88" i="83"/>
  <c r="EU88" i="84" s="1"/>
  <c r="EW88" i="83"/>
  <c r="EW88" i="84" s="1"/>
  <c r="EX88" i="83"/>
  <c r="EX88" i="84" s="1"/>
  <c r="EY88" i="83"/>
  <c r="EY88" i="84" s="1"/>
  <c r="FA88" i="83"/>
  <c r="FA88" i="84" s="1"/>
  <c r="FB88" i="83"/>
  <c r="FB88" i="84" s="1"/>
  <c r="FC88" i="83"/>
  <c r="FC88" i="84" s="1"/>
  <c r="FE88" i="83"/>
  <c r="FE88" i="84" s="1"/>
  <c r="FF88" i="83"/>
  <c r="FF88" i="84" s="1"/>
  <c r="FG88" i="83"/>
  <c r="FG88" i="84" s="1"/>
  <c r="FI88" i="83"/>
  <c r="FI88" i="84" s="1"/>
  <c r="FJ88" i="83"/>
  <c r="FJ88" i="84" s="1"/>
  <c r="FK88" i="83"/>
  <c r="FK88" i="84" s="1"/>
  <c r="FM88" i="83"/>
  <c r="FM88" i="84" s="1"/>
  <c r="FN88" i="83"/>
  <c r="FN88" i="84" s="1"/>
  <c r="FO88" i="83"/>
  <c r="FO88" i="84" s="1"/>
  <c r="FQ88" i="83"/>
  <c r="FQ88" i="84" s="1"/>
  <c r="FR88" i="83"/>
  <c r="FR88" i="84" s="1"/>
  <c r="FS88" i="83"/>
  <c r="FS88" i="84" s="1"/>
  <c r="FU88" i="83"/>
  <c r="FU88" i="84" s="1"/>
  <c r="FV88" i="83"/>
  <c r="FV88" i="84" s="1"/>
  <c r="FW88" i="83"/>
  <c r="FW88" i="84" s="1"/>
  <c r="FY88" i="83"/>
  <c r="FY88" i="84" s="1"/>
  <c r="FZ88" i="83"/>
  <c r="FZ88" i="84" s="1"/>
  <c r="GA88" i="83"/>
  <c r="GA88" i="84" s="1"/>
  <c r="GC88" i="83"/>
  <c r="GC88" i="84" s="1"/>
  <c r="GD88" i="83"/>
  <c r="GD88" i="84" s="1"/>
  <c r="GE88" i="83"/>
  <c r="GE88" i="84" s="1"/>
  <c r="GG88" i="83"/>
  <c r="GG88" i="84" s="1"/>
  <c r="GH88" i="83"/>
  <c r="GH88" i="84" s="1"/>
  <c r="GI88" i="83"/>
  <c r="GI88" i="84" s="1"/>
  <c r="GK88" i="83"/>
  <c r="GK88" i="84" s="1"/>
  <c r="GL88" i="83"/>
  <c r="GL88" i="84" s="1"/>
  <c r="GM88" i="83"/>
  <c r="GM88" i="84" s="1"/>
  <c r="GO88" i="83"/>
  <c r="GO88" i="84" s="1"/>
  <c r="GP88" i="83"/>
  <c r="GP88" i="84" s="1"/>
  <c r="GQ88" i="83"/>
  <c r="GQ88" i="84" s="1"/>
  <c r="GS88" i="83"/>
  <c r="GS88" i="84" s="1"/>
  <c r="GT88" i="83"/>
  <c r="GT88" i="84" s="1"/>
  <c r="GU88" i="83"/>
  <c r="GU88" i="84" s="1"/>
  <c r="GW88" i="83"/>
  <c r="GW88" i="84" s="1"/>
  <c r="GX88" i="83"/>
  <c r="GX88" i="84" s="1"/>
  <c r="GY88" i="83"/>
  <c r="GY88" i="84" s="1"/>
  <c r="C89" i="84"/>
  <c r="I89" i="83"/>
  <c r="I89" i="84" s="1"/>
  <c r="J89" i="83"/>
  <c r="J89" i="84" s="1"/>
  <c r="K89" i="83"/>
  <c r="K89" i="84" s="1"/>
  <c r="C89" i="82"/>
  <c r="B89" i="82"/>
  <c r="M89" i="83"/>
  <c r="M89" i="84" s="1"/>
  <c r="N89" i="83"/>
  <c r="N89" i="84" s="1"/>
  <c r="O89" i="83"/>
  <c r="O89" i="84" s="1"/>
  <c r="Q89" i="83"/>
  <c r="Q89" i="84" s="1"/>
  <c r="R89" i="83"/>
  <c r="R89" i="84" s="1"/>
  <c r="S89" i="83"/>
  <c r="S89" i="84" s="1"/>
  <c r="U89" i="83"/>
  <c r="U89" i="84" s="1"/>
  <c r="V89" i="83"/>
  <c r="V89" i="84" s="1"/>
  <c r="W89" i="83"/>
  <c r="W89" i="84" s="1"/>
  <c r="Y89" i="83"/>
  <c r="Y89" i="84" s="1"/>
  <c r="Z89" i="83"/>
  <c r="Z89" i="84" s="1"/>
  <c r="AA89" i="83"/>
  <c r="AA89" i="84" s="1"/>
  <c r="AC89" i="83"/>
  <c r="AC89" i="84" s="1"/>
  <c r="AD89" i="83"/>
  <c r="AD89" i="84" s="1"/>
  <c r="AE89" i="83"/>
  <c r="AE89" i="84" s="1"/>
  <c r="AG89" i="83"/>
  <c r="AG89" i="84" s="1"/>
  <c r="AH89" i="83"/>
  <c r="AH89" i="84" s="1"/>
  <c r="AI89" i="83"/>
  <c r="AI89" i="84" s="1"/>
  <c r="AK89" i="83"/>
  <c r="AK89" i="84" s="1"/>
  <c r="AL89" i="83"/>
  <c r="AL89" i="84" s="1"/>
  <c r="AM89" i="83"/>
  <c r="AM89" i="84" s="1"/>
  <c r="AO89" i="83"/>
  <c r="AO89" i="84" s="1"/>
  <c r="AP89" i="83"/>
  <c r="AP89" i="84" s="1"/>
  <c r="AQ89" i="83"/>
  <c r="AQ89" i="84" s="1"/>
  <c r="AS89" i="83"/>
  <c r="AS89" i="84" s="1"/>
  <c r="AT89" i="83"/>
  <c r="AT89" i="84" s="1"/>
  <c r="AU89" i="83"/>
  <c r="AU89" i="84" s="1"/>
  <c r="AW89" i="83"/>
  <c r="AW89" i="84" s="1"/>
  <c r="AX89" i="83"/>
  <c r="AX89" i="84" s="1"/>
  <c r="AY89" i="83"/>
  <c r="AY89" i="84" s="1"/>
  <c r="BA89" i="83"/>
  <c r="BA89" i="84" s="1"/>
  <c r="BB89" i="83"/>
  <c r="BB89" i="84" s="1"/>
  <c r="BC89" i="83"/>
  <c r="BC89" i="84" s="1"/>
  <c r="BE89" i="83"/>
  <c r="BE89" i="84" s="1"/>
  <c r="BF89" i="83"/>
  <c r="BF89" i="84" s="1"/>
  <c r="BG89" i="83"/>
  <c r="BG89" i="84" s="1"/>
  <c r="BI89" i="83"/>
  <c r="BI89" i="84" s="1"/>
  <c r="BJ89" i="83"/>
  <c r="BJ89" i="84" s="1"/>
  <c r="BK89" i="83"/>
  <c r="BK89" i="84" s="1"/>
  <c r="BM89" i="83"/>
  <c r="BM89" i="84" s="1"/>
  <c r="BN89" i="83"/>
  <c r="BN89" i="84" s="1"/>
  <c r="BO89" i="83"/>
  <c r="BO89" i="84" s="1"/>
  <c r="BQ89" i="83"/>
  <c r="BQ89" i="84" s="1"/>
  <c r="BR89" i="83"/>
  <c r="BR89" i="84" s="1"/>
  <c r="BS89" i="83"/>
  <c r="BS89" i="84" s="1"/>
  <c r="BU89" i="83"/>
  <c r="BU89" i="84" s="1"/>
  <c r="BV89" i="83"/>
  <c r="BV89" i="84" s="1"/>
  <c r="BW89" i="83"/>
  <c r="BW89" i="84" s="1"/>
  <c r="BY89" i="83"/>
  <c r="BY89" i="84" s="1"/>
  <c r="BZ89" i="83"/>
  <c r="BZ89" i="84" s="1"/>
  <c r="CA89" i="83"/>
  <c r="CA89" i="84" s="1"/>
  <c r="CC89" i="83"/>
  <c r="CC89" i="84" s="1"/>
  <c r="CD89" i="83"/>
  <c r="CD89" i="84" s="1"/>
  <c r="CE89" i="83"/>
  <c r="CE89" i="84" s="1"/>
  <c r="CG89" i="83"/>
  <c r="CG89" i="84" s="1"/>
  <c r="CH89" i="83"/>
  <c r="CH89" i="84" s="1"/>
  <c r="CI89" i="83"/>
  <c r="CI89" i="84" s="1"/>
  <c r="CK89" i="83"/>
  <c r="CK89" i="84" s="1"/>
  <c r="CL89" i="83"/>
  <c r="CL89" i="84" s="1"/>
  <c r="CM89" i="83"/>
  <c r="CM89" i="84" s="1"/>
  <c r="CO89" i="83"/>
  <c r="CO89" i="84" s="1"/>
  <c r="CP89" i="83"/>
  <c r="CP89" i="84" s="1"/>
  <c r="CQ89" i="83"/>
  <c r="CQ89" i="84" s="1"/>
  <c r="CS89" i="83"/>
  <c r="CS89" i="84" s="1"/>
  <c r="CT89" i="83"/>
  <c r="CT89" i="84" s="1"/>
  <c r="CU89" i="83"/>
  <c r="CU89" i="84" s="1"/>
  <c r="CW89" i="83"/>
  <c r="CW89" i="84" s="1"/>
  <c r="CX89" i="83"/>
  <c r="CX89" i="84" s="1"/>
  <c r="CY89" i="83"/>
  <c r="CY89" i="84" s="1"/>
  <c r="DA89" i="83"/>
  <c r="DA89" i="84" s="1"/>
  <c r="DB89" i="83"/>
  <c r="DB89" i="84" s="1"/>
  <c r="DC89" i="83"/>
  <c r="DC89" i="84" s="1"/>
  <c r="DE89" i="83"/>
  <c r="DE89" i="84" s="1"/>
  <c r="DF89" i="83"/>
  <c r="DF89" i="84" s="1"/>
  <c r="DG89" i="83"/>
  <c r="DG89" i="84" s="1"/>
  <c r="DI89" i="83"/>
  <c r="DI89" i="84" s="1"/>
  <c r="DJ89" i="83"/>
  <c r="DJ89" i="84" s="1"/>
  <c r="DK89" i="83"/>
  <c r="DK89" i="84" s="1"/>
  <c r="DM89" i="83"/>
  <c r="DM89" i="84" s="1"/>
  <c r="DN89" i="83"/>
  <c r="DN89" i="84" s="1"/>
  <c r="DO89" i="83"/>
  <c r="DO89" i="84" s="1"/>
  <c r="DQ89" i="83"/>
  <c r="DQ89" i="84" s="1"/>
  <c r="DR89" i="83"/>
  <c r="DR89" i="84" s="1"/>
  <c r="DS89" i="83"/>
  <c r="DS89" i="84" s="1"/>
  <c r="DU89" i="83"/>
  <c r="DU89" i="84" s="1"/>
  <c r="DV89" i="83"/>
  <c r="DV89" i="84" s="1"/>
  <c r="DW89" i="83"/>
  <c r="DW89" i="84" s="1"/>
  <c r="DY89" i="83"/>
  <c r="DY89" i="84" s="1"/>
  <c r="DZ89" i="83"/>
  <c r="DZ89" i="84" s="1"/>
  <c r="EA89" i="83"/>
  <c r="EA89" i="84" s="1"/>
  <c r="EC89" i="83"/>
  <c r="EC89" i="84" s="1"/>
  <c r="ED89" i="83"/>
  <c r="ED89" i="84" s="1"/>
  <c r="EE89" i="83"/>
  <c r="EE89" i="84" s="1"/>
  <c r="EG89" i="83"/>
  <c r="EG89" i="84" s="1"/>
  <c r="EH89" i="83"/>
  <c r="EH89" i="84" s="1"/>
  <c r="EI89" i="83"/>
  <c r="EI89" i="84" s="1"/>
  <c r="EK89" i="83"/>
  <c r="EK89" i="84" s="1"/>
  <c r="EL89" i="83"/>
  <c r="EL89" i="84" s="1"/>
  <c r="EM89" i="83"/>
  <c r="EM89" i="84" s="1"/>
  <c r="EO89" i="83"/>
  <c r="EO89" i="84" s="1"/>
  <c r="EP89" i="83"/>
  <c r="EP89" i="84" s="1"/>
  <c r="EQ89" i="83"/>
  <c r="EQ89" i="84" s="1"/>
  <c r="ES89" i="83"/>
  <c r="ES89" i="84" s="1"/>
  <c r="ET89" i="83"/>
  <c r="ET89" i="84" s="1"/>
  <c r="EU89" i="83"/>
  <c r="EU89" i="84" s="1"/>
  <c r="EW89" i="83"/>
  <c r="EW89" i="84" s="1"/>
  <c r="EX89" i="83"/>
  <c r="EX89" i="84" s="1"/>
  <c r="EY89" i="83"/>
  <c r="EY89" i="84" s="1"/>
  <c r="FA89" i="83"/>
  <c r="FA89" i="84" s="1"/>
  <c r="FB89" i="83"/>
  <c r="FB89" i="84" s="1"/>
  <c r="FC89" i="83"/>
  <c r="FC89" i="84" s="1"/>
  <c r="FE89" i="83"/>
  <c r="FE89" i="84" s="1"/>
  <c r="FF89" i="83"/>
  <c r="FF89" i="84" s="1"/>
  <c r="FG89" i="83"/>
  <c r="FG89" i="84" s="1"/>
  <c r="FI89" i="83"/>
  <c r="FI89" i="84" s="1"/>
  <c r="FJ89" i="83"/>
  <c r="FJ89" i="84" s="1"/>
  <c r="FK89" i="83"/>
  <c r="FK89" i="84" s="1"/>
  <c r="FM89" i="83"/>
  <c r="FM89" i="84" s="1"/>
  <c r="FN89" i="83"/>
  <c r="FN89" i="84" s="1"/>
  <c r="FO89" i="83"/>
  <c r="FO89" i="84" s="1"/>
  <c r="FQ89" i="83"/>
  <c r="FQ89" i="84" s="1"/>
  <c r="FR89" i="83"/>
  <c r="FR89" i="84" s="1"/>
  <c r="FS89" i="83"/>
  <c r="FS89" i="84" s="1"/>
  <c r="FU89" i="83"/>
  <c r="FU89" i="84" s="1"/>
  <c r="FV89" i="83"/>
  <c r="FV89" i="84" s="1"/>
  <c r="FW89" i="83"/>
  <c r="FW89" i="84" s="1"/>
  <c r="FY89" i="83"/>
  <c r="FY89" i="84" s="1"/>
  <c r="FZ89" i="83"/>
  <c r="FZ89" i="84" s="1"/>
  <c r="GA89" i="83"/>
  <c r="GA89" i="84" s="1"/>
  <c r="GC89" i="83"/>
  <c r="GC89" i="84" s="1"/>
  <c r="GD89" i="83"/>
  <c r="GD89" i="84" s="1"/>
  <c r="GE89" i="83"/>
  <c r="GE89" i="84" s="1"/>
  <c r="GG89" i="83"/>
  <c r="GG89" i="84" s="1"/>
  <c r="GH89" i="83"/>
  <c r="GH89" i="84" s="1"/>
  <c r="GI89" i="83"/>
  <c r="GI89" i="84" s="1"/>
  <c r="GK89" i="83"/>
  <c r="GK89" i="84" s="1"/>
  <c r="GL89" i="83"/>
  <c r="GL89" i="84" s="1"/>
  <c r="GM89" i="83"/>
  <c r="GM89" i="84" s="1"/>
  <c r="GO89" i="83"/>
  <c r="GO89" i="84" s="1"/>
  <c r="GP89" i="83"/>
  <c r="GP89" i="84" s="1"/>
  <c r="GQ89" i="83"/>
  <c r="GQ89" i="84" s="1"/>
  <c r="GS89" i="83"/>
  <c r="GS89" i="84" s="1"/>
  <c r="GT89" i="83"/>
  <c r="GT89" i="84" s="1"/>
  <c r="GU89" i="83"/>
  <c r="GU89" i="84" s="1"/>
  <c r="GW89" i="83"/>
  <c r="GW89" i="84" s="1"/>
  <c r="GX89" i="83"/>
  <c r="GX89" i="84" s="1"/>
  <c r="GY89" i="83"/>
  <c r="GY89" i="84" s="1"/>
  <c r="C90" i="84"/>
  <c r="I90" i="83"/>
  <c r="I90" i="84" s="1"/>
  <c r="J90" i="83"/>
  <c r="J90" i="84" s="1"/>
  <c r="K90" i="83"/>
  <c r="K90" i="84" s="1"/>
  <c r="C90" i="82"/>
  <c r="B90" i="82"/>
  <c r="M90" i="83"/>
  <c r="M90" i="84" s="1"/>
  <c r="N90" i="83"/>
  <c r="N90" i="84" s="1"/>
  <c r="O90" i="83"/>
  <c r="O90" i="84" s="1"/>
  <c r="Q90" i="83"/>
  <c r="Q90" i="84" s="1"/>
  <c r="R90" i="83"/>
  <c r="R90" i="84" s="1"/>
  <c r="S90" i="83"/>
  <c r="S90" i="84" s="1"/>
  <c r="U90" i="83"/>
  <c r="U90" i="84" s="1"/>
  <c r="V90" i="83"/>
  <c r="V90" i="84" s="1"/>
  <c r="W90" i="83"/>
  <c r="W90" i="84" s="1"/>
  <c r="Y90" i="83"/>
  <c r="Y90" i="84" s="1"/>
  <c r="Z90" i="83"/>
  <c r="Z90" i="84" s="1"/>
  <c r="AA90" i="83"/>
  <c r="AA90" i="84" s="1"/>
  <c r="AC90" i="83"/>
  <c r="AC90" i="84" s="1"/>
  <c r="AD90" i="83"/>
  <c r="AD90" i="84" s="1"/>
  <c r="AE90" i="83"/>
  <c r="AE90" i="84" s="1"/>
  <c r="AG90" i="83"/>
  <c r="AG90" i="84" s="1"/>
  <c r="AH90" i="83"/>
  <c r="AH90" i="84" s="1"/>
  <c r="AI90" i="83"/>
  <c r="AI90" i="84" s="1"/>
  <c r="AK90" i="83"/>
  <c r="AK90" i="84" s="1"/>
  <c r="AL90" i="83"/>
  <c r="AL90" i="84" s="1"/>
  <c r="AM90" i="83"/>
  <c r="AM90" i="84" s="1"/>
  <c r="AO90" i="83"/>
  <c r="AO90" i="84" s="1"/>
  <c r="AP90" i="83"/>
  <c r="AP90" i="84" s="1"/>
  <c r="AQ90" i="83"/>
  <c r="AQ90" i="84" s="1"/>
  <c r="AS90" i="83"/>
  <c r="AS90" i="84" s="1"/>
  <c r="AT90" i="83"/>
  <c r="AT90" i="84" s="1"/>
  <c r="AU90" i="83"/>
  <c r="AU90" i="84" s="1"/>
  <c r="AW90" i="83"/>
  <c r="AW90" i="84" s="1"/>
  <c r="AX90" i="83"/>
  <c r="AX90" i="84" s="1"/>
  <c r="AY90" i="83"/>
  <c r="AY90" i="84" s="1"/>
  <c r="BA90" i="83"/>
  <c r="BA90" i="84" s="1"/>
  <c r="BB90" i="83"/>
  <c r="BB90" i="84" s="1"/>
  <c r="BC90" i="83"/>
  <c r="BC90" i="84" s="1"/>
  <c r="BE90" i="83"/>
  <c r="BE90" i="84" s="1"/>
  <c r="BF90" i="83"/>
  <c r="BF90" i="84" s="1"/>
  <c r="BG90" i="83"/>
  <c r="BG90" i="84" s="1"/>
  <c r="BI90" i="83"/>
  <c r="BI90" i="84" s="1"/>
  <c r="BJ90" i="83"/>
  <c r="BJ90" i="84" s="1"/>
  <c r="BK90" i="83"/>
  <c r="BK90" i="84" s="1"/>
  <c r="BM90" i="83"/>
  <c r="BM90" i="84" s="1"/>
  <c r="BN90" i="83"/>
  <c r="BN90" i="84" s="1"/>
  <c r="BO90" i="83"/>
  <c r="BO90" i="84" s="1"/>
  <c r="BQ90" i="83"/>
  <c r="BQ90" i="84" s="1"/>
  <c r="BR90" i="83"/>
  <c r="BR90" i="84" s="1"/>
  <c r="BS90" i="83"/>
  <c r="BS90" i="84" s="1"/>
  <c r="BU90" i="83"/>
  <c r="BU90" i="84" s="1"/>
  <c r="BV90" i="83"/>
  <c r="BV90" i="84" s="1"/>
  <c r="BW90" i="83"/>
  <c r="BW90" i="84" s="1"/>
  <c r="BY90" i="83"/>
  <c r="BY90" i="84" s="1"/>
  <c r="BZ90" i="83"/>
  <c r="BZ90" i="84" s="1"/>
  <c r="CA90" i="83"/>
  <c r="CA90" i="84" s="1"/>
  <c r="CC90" i="83"/>
  <c r="CC90" i="84" s="1"/>
  <c r="CD90" i="83"/>
  <c r="CD90" i="84" s="1"/>
  <c r="CE90" i="83"/>
  <c r="CE90" i="84" s="1"/>
  <c r="CG90" i="83"/>
  <c r="CG90" i="84" s="1"/>
  <c r="CH90" i="83"/>
  <c r="CH90" i="84" s="1"/>
  <c r="CI90" i="83"/>
  <c r="CI90" i="84" s="1"/>
  <c r="CK90" i="83"/>
  <c r="CK90" i="84" s="1"/>
  <c r="CL90" i="83"/>
  <c r="CL90" i="84" s="1"/>
  <c r="CM90" i="83"/>
  <c r="CM90" i="84" s="1"/>
  <c r="CO90" i="83"/>
  <c r="CO90" i="84" s="1"/>
  <c r="CP90" i="83"/>
  <c r="CP90" i="84" s="1"/>
  <c r="CQ90" i="83"/>
  <c r="CQ90" i="84" s="1"/>
  <c r="CS90" i="83"/>
  <c r="CS90" i="84" s="1"/>
  <c r="CT90" i="83"/>
  <c r="CT90" i="84" s="1"/>
  <c r="CU90" i="83"/>
  <c r="CU90" i="84" s="1"/>
  <c r="CW90" i="83"/>
  <c r="CW90" i="84" s="1"/>
  <c r="CX90" i="83"/>
  <c r="CX90" i="84" s="1"/>
  <c r="CY90" i="83"/>
  <c r="CY90" i="84" s="1"/>
  <c r="DA90" i="83"/>
  <c r="DA90" i="84" s="1"/>
  <c r="DB90" i="83"/>
  <c r="DB90" i="84" s="1"/>
  <c r="DC90" i="83"/>
  <c r="DC90" i="84" s="1"/>
  <c r="DE90" i="83"/>
  <c r="DE90" i="84" s="1"/>
  <c r="DF90" i="83"/>
  <c r="DF90" i="84" s="1"/>
  <c r="DG90" i="83"/>
  <c r="DG90" i="84" s="1"/>
  <c r="DI90" i="83"/>
  <c r="DI90" i="84" s="1"/>
  <c r="DJ90" i="83"/>
  <c r="DJ90" i="84" s="1"/>
  <c r="DK90" i="83"/>
  <c r="DK90" i="84" s="1"/>
  <c r="DM90" i="83"/>
  <c r="DM90" i="84" s="1"/>
  <c r="DN90" i="83"/>
  <c r="DN90" i="84" s="1"/>
  <c r="DO90" i="83"/>
  <c r="DO90" i="84" s="1"/>
  <c r="DQ90" i="83"/>
  <c r="DQ90" i="84" s="1"/>
  <c r="DR90" i="83"/>
  <c r="DR90" i="84" s="1"/>
  <c r="DS90" i="83"/>
  <c r="DS90" i="84" s="1"/>
  <c r="DU90" i="83"/>
  <c r="DU90" i="84" s="1"/>
  <c r="DV90" i="83"/>
  <c r="DV90" i="84" s="1"/>
  <c r="DW90" i="83"/>
  <c r="DW90" i="84" s="1"/>
  <c r="DY90" i="83"/>
  <c r="DY90" i="84" s="1"/>
  <c r="DZ90" i="83"/>
  <c r="DZ90" i="84" s="1"/>
  <c r="EA90" i="83"/>
  <c r="EA90" i="84" s="1"/>
  <c r="EC90" i="83"/>
  <c r="EC90" i="84" s="1"/>
  <c r="ED90" i="83"/>
  <c r="ED90" i="84" s="1"/>
  <c r="EE90" i="83"/>
  <c r="EE90" i="84" s="1"/>
  <c r="EG90" i="83"/>
  <c r="EG90" i="84" s="1"/>
  <c r="EH90" i="83"/>
  <c r="EH90" i="84" s="1"/>
  <c r="EI90" i="83"/>
  <c r="EI90" i="84" s="1"/>
  <c r="EK90" i="83"/>
  <c r="EK90" i="84" s="1"/>
  <c r="EL90" i="83"/>
  <c r="EL90" i="84" s="1"/>
  <c r="EM90" i="83"/>
  <c r="EM90" i="84" s="1"/>
  <c r="EO90" i="83"/>
  <c r="EO90" i="84" s="1"/>
  <c r="EP90" i="83"/>
  <c r="EP90" i="84" s="1"/>
  <c r="EQ90" i="83"/>
  <c r="EQ90" i="84" s="1"/>
  <c r="ES90" i="83"/>
  <c r="ES90" i="84" s="1"/>
  <c r="ET90" i="83"/>
  <c r="ET90" i="84" s="1"/>
  <c r="EU90" i="83"/>
  <c r="EU90" i="84" s="1"/>
  <c r="EW90" i="83"/>
  <c r="EW90" i="84" s="1"/>
  <c r="EX90" i="83"/>
  <c r="EX90" i="84" s="1"/>
  <c r="EY90" i="83"/>
  <c r="EY90" i="84" s="1"/>
  <c r="FA90" i="83"/>
  <c r="FA90" i="84" s="1"/>
  <c r="FB90" i="83"/>
  <c r="FB90" i="84" s="1"/>
  <c r="FC90" i="83"/>
  <c r="FC90" i="84" s="1"/>
  <c r="FE90" i="83"/>
  <c r="FE90" i="84" s="1"/>
  <c r="FF90" i="83"/>
  <c r="FF90" i="84" s="1"/>
  <c r="FG90" i="83"/>
  <c r="FG90" i="84" s="1"/>
  <c r="FI90" i="83"/>
  <c r="FI90" i="84" s="1"/>
  <c r="FJ90" i="83"/>
  <c r="FJ90" i="84" s="1"/>
  <c r="FK90" i="83"/>
  <c r="FK90" i="84" s="1"/>
  <c r="FM90" i="83"/>
  <c r="FM90" i="84" s="1"/>
  <c r="FN90" i="83"/>
  <c r="FN90" i="84" s="1"/>
  <c r="FO90" i="83"/>
  <c r="FO90" i="84" s="1"/>
  <c r="FQ90" i="83"/>
  <c r="FQ90" i="84" s="1"/>
  <c r="FR90" i="83"/>
  <c r="FR90" i="84" s="1"/>
  <c r="FS90" i="83"/>
  <c r="FS90" i="84" s="1"/>
  <c r="FU90" i="83"/>
  <c r="FU90" i="84" s="1"/>
  <c r="FV90" i="83"/>
  <c r="FV90" i="84" s="1"/>
  <c r="FW90" i="83"/>
  <c r="FW90" i="84" s="1"/>
  <c r="FY90" i="83"/>
  <c r="FY90" i="84" s="1"/>
  <c r="FZ90" i="83"/>
  <c r="FZ90" i="84" s="1"/>
  <c r="GA90" i="83"/>
  <c r="GA90" i="84" s="1"/>
  <c r="GC90" i="83"/>
  <c r="GC90" i="84" s="1"/>
  <c r="GD90" i="83"/>
  <c r="GD90" i="84" s="1"/>
  <c r="GE90" i="83"/>
  <c r="GE90" i="84" s="1"/>
  <c r="GG90" i="83"/>
  <c r="GG90" i="84" s="1"/>
  <c r="GH90" i="83"/>
  <c r="GH90" i="84" s="1"/>
  <c r="GI90" i="83"/>
  <c r="GI90" i="84" s="1"/>
  <c r="GK90" i="83"/>
  <c r="GK90" i="84" s="1"/>
  <c r="GL90" i="83"/>
  <c r="GL90" i="84" s="1"/>
  <c r="GM90" i="83"/>
  <c r="GM90" i="84" s="1"/>
  <c r="GO90" i="83"/>
  <c r="GO90" i="84" s="1"/>
  <c r="GP90" i="83"/>
  <c r="GP90" i="84" s="1"/>
  <c r="GQ90" i="83"/>
  <c r="GQ90" i="84" s="1"/>
  <c r="GS90" i="83"/>
  <c r="GS90" i="84" s="1"/>
  <c r="GT90" i="83"/>
  <c r="GT90" i="84" s="1"/>
  <c r="GU90" i="83"/>
  <c r="GU90" i="84" s="1"/>
  <c r="GW90" i="83"/>
  <c r="GW90" i="84" s="1"/>
  <c r="GX90" i="83"/>
  <c r="GX90" i="84" s="1"/>
  <c r="GY90" i="83"/>
  <c r="GY90" i="84" s="1"/>
  <c r="C91" i="84"/>
  <c r="I91" i="83"/>
  <c r="I91" i="84" s="1"/>
  <c r="J91" i="83"/>
  <c r="J91" i="84" s="1"/>
  <c r="K91" i="83"/>
  <c r="K91" i="84" s="1"/>
  <c r="C91" i="82"/>
  <c r="B91" i="82"/>
  <c r="M91" i="83"/>
  <c r="M91" i="84" s="1"/>
  <c r="N91" i="83"/>
  <c r="N91" i="84" s="1"/>
  <c r="O91" i="83"/>
  <c r="O91" i="84" s="1"/>
  <c r="Q91" i="83"/>
  <c r="Q91" i="84" s="1"/>
  <c r="R91" i="83"/>
  <c r="R91" i="84" s="1"/>
  <c r="S91" i="83"/>
  <c r="S91" i="84" s="1"/>
  <c r="U91" i="83"/>
  <c r="U91" i="84" s="1"/>
  <c r="V91" i="83"/>
  <c r="V91" i="84" s="1"/>
  <c r="W91" i="83"/>
  <c r="W91" i="84" s="1"/>
  <c r="Y91" i="83"/>
  <c r="Y91" i="84" s="1"/>
  <c r="Z91" i="83"/>
  <c r="Z91" i="84" s="1"/>
  <c r="AA91" i="83"/>
  <c r="AA91" i="84" s="1"/>
  <c r="AC91" i="83"/>
  <c r="AC91" i="84" s="1"/>
  <c r="AD91" i="83"/>
  <c r="AD91" i="84" s="1"/>
  <c r="AE91" i="83"/>
  <c r="AE91" i="84" s="1"/>
  <c r="AG91" i="83"/>
  <c r="AG91" i="84" s="1"/>
  <c r="AH91" i="83"/>
  <c r="AH91" i="84" s="1"/>
  <c r="AI91" i="83"/>
  <c r="AI91" i="84" s="1"/>
  <c r="AK91" i="83"/>
  <c r="AK91" i="84" s="1"/>
  <c r="AL91" i="83"/>
  <c r="AL91" i="84" s="1"/>
  <c r="AM91" i="83"/>
  <c r="AM91" i="84" s="1"/>
  <c r="AO91" i="83"/>
  <c r="AO91" i="84" s="1"/>
  <c r="AP91" i="83"/>
  <c r="AP91" i="84" s="1"/>
  <c r="AQ91" i="83"/>
  <c r="AQ91" i="84" s="1"/>
  <c r="AS91" i="83"/>
  <c r="AS91" i="84" s="1"/>
  <c r="AT91" i="83"/>
  <c r="AT91" i="84" s="1"/>
  <c r="AU91" i="83"/>
  <c r="AU91" i="84" s="1"/>
  <c r="AW91" i="83"/>
  <c r="AW91" i="84" s="1"/>
  <c r="AX91" i="83"/>
  <c r="AX91" i="84" s="1"/>
  <c r="AY91" i="83"/>
  <c r="AY91" i="84" s="1"/>
  <c r="BA91" i="83"/>
  <c r="BA91" i="84" s="1"/>
  <c r="BB91" i="83"/>
  <c r="BB91" i="84" s="1"/>
  <c r="BC91" i="83"/>
  <c r="BC91" i="84" s="1"/>
  <c r="BE91" i="83"/>
  <c r="BE91" i="84" s="1"/>
  <c r="BF91" i="83"/>
  <c r="BF91" i="84" s="1"/>
  <c r="BG91" i="83"/>
  <c r="BG91" i="84" s="1"/>
  <c r="BI91" i="83"/>
  <c r="BI91" i="84" s="1"/>
  <c r="BJ91" i="83"/>
  <c r="BJ91" i="84" s="1"/>
  <c r="BK91" i="83"/>
  <c r="BK91" i="84" s="1"/>
  <c r="BM91" i="83"/>
  <c r="BM91" i="84" s="1"/>
  <c r="BN91" i="83"/>
  <c r="BN91" i="84" s="1"/>
  <c r="BO91" i="83"/>
  <c r="BO91" i="84" s="1"/>
  <c r="BQ91" i="83"/>
  <c r="BQ91" i="84" s="1"/>
  <c r="BR91" i="83"/>
  <c r="BR91" i="84" s="1"/>
  <c r="BS91" i="83"/>
  <c r="BS91" i="84" s="1"/>
  <c r="BU91" i="83"/>
  <c r="BU91" i="84" s="1"/>
  <c r="BV91" i="83"/>
  <c r="BV91" i="84" s="1"/>
  <c r="BW91" i="83"/>
  <c r="BW91" i="84" s="1"/>
  <c r="BY91" i="83"/>
  <c r="BY91" i="84" s="1"/>
  <c r="BZ91" i="83"/>
  <c r="BZ91" i="84" s="1"/>
  <c r="CA91" i="83"/>
  <c r="CA91" i="84" s="1"/>
  <c r="CC91" i="83"/>
  <c r="CC91" i="84" s="1"/>
  <c r="CD91" i="83"/>
  <c r="CD91" i="84" s="1"/>
  <c r="CE91" i="83"/>
  <c r="CE91" i="84" s="1"/>
  <c r="CG91" i="83"/>
  <c r="CG91" i="84" s="1"/>
  <c r="CH91" i="83"/>
  <c r="CH91" i="84" s="1"/>
  <c r="CI91" i="83"/>
  <c r="CI91" i="84" s="1"/>
  <c r="CK91" i="83"/>
  <c r="CK91" i="84" s="1"/>
  <c r="CL91" i="83"/>
  <c r="CL91" i="84" s="1"/>
  <c r="CM91" i="83"/>
  <c r="CM91" i="84" s="1"/>
  <c r="CO91" i="83"/>
  <c r="CO91" i="84" s="1"/>
  <c r="CP91" i="83"/>
  <c r="CP91" i="84" s="1"/>
  <c r="CQ91" i="83"/>
  <c r="CQ91" i="84" s="1"/>
  <c r="CS91" i="83"/>
  <c r="CS91" i="84" s="1"/>
  <c r="CT91" i="83"/>
  <c r="CT91" i="84" s="1"/>
  <c r="CU91" i="83"/>
  <c r="CU91" i="84" s="1"/>
  <c r="CW91" i="83"/>
  <c r="CW91" i="84" s="1"/>
  <c r="CX91" i="83"/>
  <c r="CX91" i="84" s="1"/>
  <c r="CY91" i="83"/>
  <c r="CY91" i="84" s="1"/>
  <c r="DA91" i="83"/>
  <c r="DA91" i="84" s="1"/>
  <c r="DB91" i="83"/>
  <c r="DB91" i="84" s="1"/>
  <c r="DC91" i="83"/>
  <c r="DC91" i="84" s="1"/>
  <c r="DE91" i="83"/>
  <c r="DE91" i="84" s="1"/>
  <c r="DF91" i="83"/>
  <c r="DF91" i="84" s="1"/>
  <c r="DG91" i="83"/>
  <c r="DG91" i="84" s="1"/>
  <c r="DI91" i="83"/>
  <c r="DI91" i="84" s="1"/>
  <c r="DJ91" i="83"/>
  <c r="DJ91" i="84" s="1"/>
  <c r="DK91" i="83"/>
  <c r="DK91" i="84" s="1"/>
  <c r="DM91" i="83"/>
  <c r="DM91" i="84" s="1"/>
  <c r="DN91" i="83"/>
  <c r="DN91" i="84" s="1"/>
  <c r="DO91" i="83"/>
  <c r="DO91" i="84" s="1"/>
  <c r="DQ91" i="83"/>
  <c r="DQ91" i="84" s="1"/>
  <c r="DR91" i="83"/>
  <c r="DR91" i="84" s="1"/>
  <c r="DS91" i="83"/>
  <c r="DS91" i="84" s="1"/>
  <c r="DU91" i="83"/>
  <c r="DU91" i="84" s="1"/>
  <c r="DV91" i="83"/>
  <c r="DV91" i="84" s="1"/>
  <c r="DW91" i="83"/>
  <c r="DW91" i="84" s="1"/>
  <c r="DY91" i="83"/>
  <c r="DY91" i="84" s="1"/>
  <c r="DZ91" i="83"/>
  <c r="DZ91" i="84" s="1"/>
  <c r="EA91" i="83"/>
  <c r="EA91" i="84" s="1"/>
  <c r="EC91" i="83"/>
  <c r="EC91" i="84" s="1"/>
  <c r="ED91" i="83"/>
  <c r="ED91" i="84" s="1"/>
  <c r="EE91" i="83"/>
  <c r="EE91" i="84" s="1"/>
  <c r="EG91" i="83"/>
  <c r="EG91" i="84" s="1"/>
  <c r="EH91" i="83"/>
  <c r="EH91" i="84" s="1"/>
  <c r="EI91" i="83"/>
  <c r="EI91" i="84" s="1"/>
  <c r="EK91" i="83"/>
  <c r="EK91" i="84" s="1"/>
  <c r="EL91" i="83"/>
  <c r="EL91" i="84" s="1"/>
  <c r="EM91" i="83"/>
  <c r="EM91" i="84" s="1"/>
  <c r="EO91" i="83"/>
  <c r="EO91" i="84" s="1"/>
  <c r="EP91" i="83"/>
  <c r="EP91" i="84" s="1"/>
  <c r="EQ91" i="83"/>
  <c r="EQ91" i="84" s="1"/>
  <c r="ES91" i="83"/>
  <c r="ES91" i="84" s="1"/>
  <c r="ET91" i="83"/>
  <c r="ET91" i="84" s="1"/>
  <c r="EU91" i="83"/>
  <c r="EU91" i="84" s="1"/>
  <c r="EW91" i="83"/>
  <c r="EW91" i="84" s="1"/>
  <c r="EX91" i="83"/>
  <c r="EX91" i="84" s="1"/>
  <c r="EY91" i="83"/>
  <c r="EY91" i="84" s="1"/>
  <c r="FA91" i="83"/>
  <c r="FA91" i="84" s="1"/>
  <c r="FB91" i="83"/>
  <c r="FB91" i="84" s="1"/>
  <c r="FC91" i="83"/>
  <c r="FC91" i="84" s="1"/>
  <c r="FE91" i="83"/>
  <c r="FE91" i="84" s="1"/>
  <c r="FF91" i="83"/>
  <c r="FF91" i="84" s="1"/>
  <c r="FG91" i="83"/>
  <c r="FG91" i="84" s="1"/>
  <c r="FI91" i="83"/>
  <c r="FI91" i="84" s="1"/>
  <c r="FJ91" i="83"/>
  <c r="FJ91" i="84" s="1"/>
  <c r="FK91" i="83"/>
  <c r="FK91" i="84" s="1"/>
  <c r="FM91" i="83"/>
  <c r="FM91" i="84" s="1"/>
  <c r="FN91" i="83"/>
  <c r="FN91" i="84" s="1"/>
  <c r="FO91" i="83"/>
  <c r="FO91" i="84" s="1"/>
  <c r="FQ91" i="83"/>
  <c r="FQ91" i="84" s="1"/>
  <c r="FR91" i="83"/>
  <c r="FR91" i="84" s="1"/>
  <c r="FS91" i="83"/>
  <c r="FS91" i="84" s="1"/>
  <c r="FU91" i="83"/>
  <c r="FU91" i="84" s="1"/>
  <c r="FV91" i="83"/>
  <c r="FV91" i="84" s="1"/>
  <c r="FW91" i="83"/>
  <c r="FW91" i="84" s="1"/>
  <c r="FY91" i="83"/>
  <c r="FY91" i="84" s="1"/>
  <c r="FZ91" i="83"/>
  <c r="FZ91" i="84" s="1"/>
  <c r="GA91" i="83"/>
  <c r="GA91" i="84" s="1"/>
  <c r="GC91" i="83"/>
  <c r="GC91" i="84" s="1"/>
  <c r="GD91" i="83"/>
  <c r="GD91" i="84" s="1"/>
  <c r="GE91" i="83"/>
  <c r="GE91" i="84" s="1"/>
  <c r="GG91" i="83"/>
  <c r="GG91" i="84" s="1"/>
  <c r="GH91" i="83"/>
  <c r="GH91" i="84" s="1"/>
  <c r="GI91" i="83"/>
  <c r="GI91" i="84" s="1"/>
  <c r="GK91" i="83"/>
  <c r="GK91" i="84" s="1"/>
  <c r="GL91" i="83"/>
  <c r="GL91" i="84" s="1"/>
  <c r="GM91" i="83"/>
  <c r="GM91" i="84" s="1"/>
  <c r="GO91" i="83"/>
  <c r="GO91" i="84" s="1"/>
  <c r="GP91" i="83"/>
  <c r="GP91" i="84" s="1"/>
  <c r="GQ91" i="83"/>
  <c r="GQ91" i="84" s="1"/>
  <c r="GS91" i="83"/>
  <c r="GS91" i="84" s="1"/>
  <c r="GT91" i="83"/>
  <c r="GT91" i="84" s="1"/>
  <c r="GU91" i="83"/>
  <c r="GU91" i="84" s="1"/>
  <c r="GW91" i="83"/>
  <c r="GW91" i="84" s="1"/>
  <c r="GX91" i="83"/>
  <c r="GX91" i="84" s="1"/>
  <c r="GY91" i="83"/>
  <c r="GY91" i="84" s="1"/>
  <c r="C92" i="84"/>
  <c r="I92" i="83"/>
  <c r="I92" i="84" s="1"/>
  <c r="J92" i="83"/>
  <c r="J92" i="84" s="1"/>
  <c r="K92" i="83"/>
  <c r="K92" i="84" s="1"/>
  <c r="C92" i="82"/>
  <c r="B92" i="82"/>
  <c r="M92" i="83"/>
  <c r="M92" i="84" s="1"/>
  <c r="N92" i="83"/>
  <c r="N92" i="84" s="1"/>
  <c r="O92" i="83"/>
  <c r="O92" i="84" s="1"/>
  <c r="Q92" i="83"/>
  <c r="Q92" i="84" s="1"/>
  <c r="R92" i="83"/>
  <c r="R92" i="84" s="1"/>
  <c r="S92" i="83"/>
  <c r="S92" i="84" s="1"/>
  <c r="U92" i="83"/>
  <c r="U92" i="84" s="1"/>
  <c r="V92" i="83"/>
  <c r="V92" i="84" s="1"/>
  <c r="W92" i="83"/>
  <c r="W92" i="84" s="1"/>
  <c r="Y92" i="83"/>
  <c r="Y92" i="84" s="1"/>
  <c r="Z92" i="83"/>
  <c r="Z92" i="84" s="1"/>
  <c r="AA92" i="83"/>
  <c r="AA92" i="84" s="1"/>
  <c r="AC92" i="83"/>
  <c r="AC92" i="84" s="1"/>
  <c r="AD92" i="83"/>
  <c r="AD92" i="84" s="1"/>
  <c r="AE92" i="83"/>
  <c r="AE92" i="84" s="1"/>
  <c r="AG92" i="83"/>
  <c r="AG92" i="84" s="1"/>
  <c r="AH92" i="83"/>
  <c r="AH92" i="84" s="1"/>
  <c r="AI92" i="83"/>
  <c r="AI92" i="84" s="1"/>
  <c r="AK92" i="83"/>
  <c r="AK92" i="84" s="1"/>
  <c r="AL92" i="83"/>
  <c r="AL92" i="84" s="1"/>
  <c r="AM92" i="83"/>
  <c r="AM92" i="84" s="1"/>
  <c r="AO92" i="83"/>
  <c r="AO92" i="84" s="1"/>
  <c r="AP92" i="83"/>
  <c r="AP92" i="84" s="1"/>
  <c r="AQ92" i="83"/>
  <c r="AQ92" i="84" s="1"/>
  <c r="AS92" i="83"/>
  <c r="AS92" i="84" s="1"/>
  <c r="AT92" i="83"/>
  <c r="AT92" i="84" s="1"/>
  <c r="AU92" i="83"/>
  <c r="AU92" i="84" s="1"/>
  <c r="AW92" i="83"/>
  <c r="AW92" i="84" s="1"/>
  <c r="AX92" i="83"/>
  <c r="AX92" i="84" s="1"/>
  <c r="AY92" i="83"/>
  <c r="AY92" i="84" s="1"/>
  <c r="BA92" i="83"/>
  <c r="BA92" i="84" s="1"/>
  <c r="BB92" i="83"/>
  <c r="BB92" i="84" s="1"/>
  <c r="BC92" i="83"/>
  <c r="BC92" i="84" s="1"/>
  <c r="BE92" i="83"/>
  <c r="BE92" i="84" s="1"/>
  <c r="BF92" i="83"/>
  <c r="BF92" i="84" s="1"/>
  <c r="BG92" i="83"/>
  <c r="BG92" i="84" s="1"/>
  <c r="BI92" i="83"/>
  <c r="BI92" i="84" s="1"/>
  <c r="BJ92" i="83"/>
  <c r="BJ92" i="84" s="1"/>
  <c r="BK92" i="83"/>
  <c r="BK92" i="84" s="1"/>
  <c r="BM92" i="83"/>
  <c r="BM92" i="84" s="1"/>
  <c r="BN92" i="83"/>
  <c r="BN92" i="84" s="1"/>
  <c r="BO92" i="83"/>
  <c r="BO92" i="84" s="1"/>
  <c r="BQ92" i="83"/>
  <c r="BQ92" i="84" s="1"/>
  <c r="BR92" i="83"/>
  <c r="BR92" i="84" s="1"/>
  <c r="BS92" i="83"/>
  <c r="BS92" i="84" s="1"/>
  <c r="BU92" i="83"/>
  <c r="BU92" i="84" s="1"/>
  <c r="BV92" i="83"/>
  <c r="BV92" i="84" s="1"/>
  <c r="BW92" i="83"/>
  <c r="BW92" i="84" s="1"/>
  <c r="BY92" i="83"/>
  <c r="BY92" i="84" s="1"/>
  <c r="BZ92" i="83"/>
  <c r="BZ92" i="84" s="1"/>
  <c r="CA92" i="83"/>
  <c r="CA92" i="84" s="1"/>
  <c r="CC92" i="83"/>
  <c r="CC92" i="84" s="1"/>
  <c r="CD92" i="83"/>
  <c r="CD92" i="84" s="1"/>
  <c r="CE92" i="83"/>
  <c r="CE92" i="84" s="1"/>
  <c r="CG92" i="83"/>
  <c r="CG92" i="84" s="1"/>
  <c r="CH92" i="83"/>
  <c r="CH92" i="84" s="1"/>
  <c r="CI92" i="83"/>
  <c r="CI92" i="84" s="1"/>
  <c r="CK92" i="83"/>
  <c r="CK92" i="84" s="1"/>
  <c r="CL92" i="83"/>
  <c r="CL92" i="84" s="1"/>
  <c r="CM92" i="83"/>
  <c r="CM92" i="84" s="1"/>
  <c r="CO92" i="83"/>
  <c r="CO92" i="84" s="1"/>
  <c r="CP92" i="83"/>
  <c r="CP92" i="84" s="1"/>
  <c r="CQ92" i="83"/>
  <c r="CQ92" i="84" s="1"/>
  <c r="CS92" i="83"/>
  <c r="CS92" i="84" s="1"/>
  <c r="CT92" i="83"/>
  <c r="CT92" i="84" s="1"/>
  <c r="CU92" i="83"/>
  <c r="CU92" i="84" s="1"/>
  <c r="CW92" i="83"/>
  <c r="CW92" i="84" s="1"/>
  <c r="CX92" i="83"/>
  <c r="CX92" i="84" s="1"/>
  <c r="CY92" i="83"/>
  <c r="CY92" i="84" s="1"/>
  <c r="DA92" i="83"/>
  <c r="DA92" i="84" s="1"/>
  <c r="DB92" i="83"/>
  <c r="DB92" i="84" s="1"/>
  <c r="DC92" i="83"/>
  <c r="DC92" i="84" s="1"/>
  <c r="DE92" i="83"/>
  <c r="DE92" i="84" s="1"/>
  <c r="DF92" i="83"/>
  <c r="DF92" i="84" s="1"/>
  <c r="DG92" i="83"/>
  <c r="DG92" i="84" s="1"/>
  <c r="DI92" i="83"/>
  <c r="DI92" i="84" s="1"/>
  <c r="DJ92" i="83"/>
  <c r="DJ92" i="84" s="1"/>
  <c r="DK92" i="83"/>
  <c r="DK92" i="84" s="1"/>
  <c r="DM92" i="83"/>
  <c r="DM92" i="84" s="1"/>
  <c r="DN92" i="83"/>
  <c r="DN92" i="84" s="1"/>
  <c r="DO92" i="83"/>
  <c r="DO92" i="84" s="1"/>
  <c r="DQ92" i="83"/>
  <c r="DQ92" i="84" s="1"/>
  <c r="DR92" i="83"/>
  <c r="DR92" i="84" s="1"/>
  <c r="DS92" i="83"/>
  <c r="DS92" i="84" s="1"/>
  <c r="DU92" i="83"/>
  <c r="DU92" i="84" s="1"/>
  <c r="DV92" i="83"/>
  <c r="DV92" i="84" s="1"/>
  <c r="DW92" i="83"/>
  <c r="DW92" i="84" s="1"/>
  <c r="DY92" i="83"/>
  <c r="DY92" i="84" s="1"/>
  <c r="DZ92" i="83"/>
  <c r="DZ92" i="84" s="1"/>
  <c r="EA92" i="83"/>
  <c r="EA92" i="84" s="1"/>
  <c r="EC92" i="83"/>
  <c r="EC92" i="84" s="1"/>
  <c r="ED92" i="83"/>
  <c r="ED92" i="84" s="1"/>
  <c r="EE92" i="83"/>
  <c r="EE92" i="84" s="1"/>
  <c r="EG92" i="83"/>
  <c r="EG92" i="84" s="1"/>
  <c r="EH92" i="83"/>
  <c r="EH92" i="84" s="1"/>
  <c r="EI92" i="83"/>
  <c r="EI92" i="84" s="1"/>
  <c r="EK92" i="83"/>
  <c r="EK92" i="84" s="1"/>
  <c r="EL92" i="83"/>
  <c r="EL92" i="84" s="1"/>
  <c r="EM92" i="83"/>
  <c r="EM92" i="84" s="1"/>
  <c r="EO92" i="83"/>
  <c r="EO92" i="84" s="1"/>
  <c r="EP92" i="83"/>
  <c r="EP92" i="84" s="1"/>
  <c r="EQ92" i="83"/>
  <c r="EQ92" i="84" s="1"/>
  <c r="ES92" i="83"/>
  <c r="ES92" i="84" s="1"/>
  <c r="ET92" i="83"/>
  <c r="ET92" i="84" s="1"/>
  <c r="EU92" i="83"/>
  <c r="EU92" i="84" s="1"/>
  <c r="EW92" i="83"/>
  <c r="EW92" i="84" s="1"/>
  <c r="EX92" i="83"/>
  <c r="EX92" i="84" s="1"/>
  <c r="EY92" i="83"/>
  <c r="EY92" i="84" s="1"/>
  <c r="FA92" i="83"/>
  <c r="FA92" i="84" s="1"/>
  <c r="FB92" i="83"/>
  <c r="FB92" i="84" s="1"/>
  <c r="FC92" i="83"/>
  <c r="FC92" i="84" s="1"/>
  <c r="FE92" i="83"/>
  <c r="FE92" i="84" s="1"/>
  <c r="FF92" i="83"/>
  <c r="FF92" i="84" s="1"/>
  <c r="FG92" i="83"/>
  <c r="FG92" i="84" s="1"/>
  <c r="FI92" i="83"/>
  <c r="FI92" i="84" s="1"/>
  <c r="FJ92" i="83"/>
  <c r="FJ92" i="84" s="1"/>
  <c r="FK92" i="83"/>
  <c r="FK92" i="84" s="1"/>
  <c r="FM92" i="83"/>
  <c r="FM92" i="84" s="1"/>
  <c r="FN92" i="83"/>
  <c r="FN92" i="84" s="1"/>
  <c r="FO92" i="83"/>
  <c r="FO92" i="84" s="1"/>
  <c r="FQ92" i="83"/>
  <c r="FQ92" i="84" s="1"/>
  <c r="FR92" i="83"/>
  <c r="FR92" i="84" s="1"/>
  <c r="FS92" i="83"/>
  <c r="FS92" i="84" s="1"/>
  <c r="FU92" i="83"/>
  <c r="FU92" i="84" s="1"/>
  <c r="FV92" i="83"/>
  <c r="FV92" i="84" s="1"/>
  <c r="FW92" i="83"/>
  <c r="FW92" i="84" s="1"/>
  <c r="FY92" i="83"/>
  <c r="FY92" i="84" s="1"/>
  <c r="FZ92" i="83"/>
  <c r="FZ92" i="84" s="1"/>
  <c r="GA92" i="83"/>
  <c r="GA92" i="84" s="1"/>
  <c r="GC92" i="83"/>
  <c r="GC92" i="84" s="1"/>
  <c r="GD92" i="83"/>
  <c r="GD92" i="84" s="1"/>
  <c r="GE92" i="83"/>
  <c r="GE92" i="84" s="1"/>
  <c r="GG92" i="83"/>
  <c r="GG92" i="84" s="1"/>
  <c r="GH92" i="83"/>
  <c r="GH92" i="84" s="1"/>
  <c r="GI92" i="83"/>
  <c r="GI92" i="84" s="1"/>
  <c r="GK92" i="83"/>
  <c r="GK92" i="84" s="1"/>
  <c r="GL92" i="83"/>
  <c r="GL92" i="84" s="1"/>
  <c r="GM92" i="83"/>
  <c r="GM92" i="84" s="1"/>
  <c r="GO92" i="83"/>
  <c r="GO92" i="84" s="1"/>
  <c r="GP92" i="83"/>
  <c r="GP92" i="84" s="1"/>
  <c r="GQ92" i="83"/>
  <c r="GQ92" i="84" s="1"/>
  <c r="GS92" i="83"/>
  <c r="GS92" i="84" s="1"/>
  <c r="GT92" i="83"/>
  <c r="GT92" i="84" s="1"/>
  <c r="GU92" i="83"/>
  <c r="GU92" i="84" s="1"/>
  <c r="GW92" i="83"/>
  <c r="GW92" i="84" s="1"/>
  <c r="GX92" i="83"/>
  <c r="GX92" i="84" s="1"/>
  <c r="GY92" i="83"/>
  <c r="GY92" i="84" s="1"/>
  <c r="C93" i="84"/>
  <c r="I93" i="83"/>
  <c r="I93" i="84" s="1"/>
  <c r="J93" i="83"/>
  <c r="J93" i="84" s="1"/>
  <c r="K93" i="83"/>
  <c r="K93" i="84" s="1"/>
  <c r="C93" i="82"/>
  <c r="B93" i="82"/>
  <c r="M93" i="83"/>
  <c r="M93" i="84" s="1"/>
  <c r="N93" i="83"/>
  <c r="N93" i="84" s="1"/>
  <c r="O93" i="83"/>
  <c r="O93" i="84" s="1"/>
  <c r="Q93" i="83"/>
  <c r="Q93" i="84" s="1"/>
  <c r="R93" i="83"/>
  <c r="R93" i="84" s="1"/>
  <c r="S93" i="83"/>
  <c r="S93" i="84" s="1"/>
  <c r="U93" i="83"/>
  <c r="U93" i="84" s="1"/>
  <c r="V93" i="83"/>
  <c r="V93" i="84" s="1"/>
  <c r="W93" i="83"/>
  <c r="W93" i="84" s="1"/>
  <c r="Y93" i="83"/>
  <c r="Y93" i="84" s="1"/>
  <c r="Z93" i="83"/>
  <c r="Z93" i="84" s="1"/>
  <c r="AA93" i="83"/>
  <c r="AA93" i="84" s="1"/>
  <c r="AC93" i="83"/>
  <c r="AC93" i="84" s="1"/>
  <c r="AD93" i="83"/>
  <c r="AD93" i="84" s="1"/>
  <c r="AE93" i="83"/>
  <c r="AE93" i="84" s="1"/>
  <c r="AG93" i="83"/>
  <c r="AG93" i="84" s="1"/>
  <c r="AH93" i="83"/>
  <c r="AH93" i="84" s="1"/>
  <c r="AI93" i="83"/>
  <c r="AI93" i="84" s="1"/>
  <c r="AK93" i="83"/>
  <c r="AK93" i="84" s="1"/>
  <c r="AL93" i="83"/>
  <c r="AL93" i="84" s="1"/>
  <c r="AM93" i="83"/>
  <c r="AM93" i="84" s="1"/>
  <c r="AO93" i="83"/>
  <c r="AO93" i="84" s="1"/>
  <c r="AP93" i="83"/>
  <c r="AP93" i="84" s="1"/>
  <c r="AQ93" i="83"/>
  <c r="AQ93" i="84" s="1"/>
  <c r="AS93" i="83"/>
  <c r="AS93" i="84" s="1"/>
  <c r="AT93" i="83"/>
  <c r="AT93" i="84" s="1"/>
  <c r="AU93" i="83"/>
  <c r="AU93" i="84" s="1"/>
  <c r="AW93" i="83"/>
  <c r="AW93" i="84" s="1"/>
  <c r="AX93" i="83"/>
  <c r="AX93" i="84" s="1"/>
  <c r="AY93" i="83"/>
  <c r="AY93" i="84" s="1"/>
  <c r="BA93" i="83"/>
  <c r="BA93" i="84" s="1"/>
  <c r="BB93" i="83"/>
  <c r="BB93" i="84" s="1"/>
  <c r="BC93" i="83"/>
  <c r="BC93" i="84" s="1"/>
  <c r="BE93" i="83"/>
  <c r="BE93" i="84" s="1"/>
  <c r="BF93" i="83"/>
  <c r="BF93" i="84" s="1"/>
  <c r="BG93" i="83"/>
  <c r="BG93" i="84" s="1"/>
  <c r="BI93" i="83"/>
  <c r="BI93" i="84" s="1"/>
  <c r="BJ93" i="83"/>
  <c r="BJ93" i="84" s="1"/>
  <c r="BK93" i="83"/>
  <c r="BK93" i="84" s="1"/>
  <c r="BM93" i="83"/>
  <c r="BM93" i="84" s="1"/>
  <c r="BN93" i="83"/>
  <c r="BN93" i="84" s="1"/>
  <c r="BO93" i="83"/>
  <c r="BO93" i="84" s="1"/>
  <c r="BQ93" i="83"/>
  <c r="BQ93" i="84" s="1"/>
  <c r="BR93" i="83"/>
  <c r="BR93" i="84" s="1"/>
  <c r="BS93" i="83"/>
  <c r="BS93" i="84" s="1"/>
  <c r="BU93" i="83"/>
  <c r="BU93" i="84" s="1"/>
  <c r="BV93" i="83"/>
  <c r="BV93" i="84" s="1"/>
  <c r="BW93" i="83"/>
  <c r="BW93" i="84" s="1"/>
  <c r="BY93" i="83"/>
  <c r="BY93" i="84" s="1"/>
  <c r="BZ93" i="83"/>
  <c r="BZ93" i="84" s="1"/>
  <c r="CA93" i="83"/>
  <c r="CA93" i="84" s="1"/>
  <c r="CC93" i="83"/>
  <c r="CC93" i="84" s="1"/>
  <c r="CD93" i="83"/>
  <c r="CD93" i="84" s="1"/>
  <c r="CE93" i="83"/>
  <c r="CE93" i="84" s="1"/>
  <c r="CG93" i="83"/>
  <c r="CG93" i="84" s="1"/>
  <c r="CH93" i="83"/>
  <c r="CH93" i="84" s="1"/>
  <c r="CI93" i="83"/>
  <c r="CI93" i="84" s="1"/>
  <c r="CK93" i="83"/>
  <c r="CK93" i="84" s="1"/>
  <c r="CL93" i="83"/>
  <c r="CL93" i="84" s="1"/>
  <c r="CM93" i="83"/>
  <c r="CM93" i="84" s="1"/>
  <c r="CO93" i="83"/>
  <c r="CO93" i="84" s="1"/>
  <c r="CP93" i="83"/>
  <c r="CP93" i="84" s="1"/>
  <c r="CQ93" i="83"/>
  <c r="CQ93" i="84" s="1"/>
  <c r="CS93" i="83"/>
  <c r="CS93" i="84" s="1"/>
  <c r="CT93" i="83"/>
  <c r="CT93" i="84" s="1"/>
  <c r="CU93" i="83"/>
  <c r="CU93" i="84" s="1"/>
  <c r="CW93" i="83"/>
  <c r="CW93" i="84" s="1"/>
  <c r="CX93" i="83"/>
  <c r="CX93" i="84" s="1"/>
  <c r="CY93" i="83"/>
  <c r="CY93" i="84" s="1"/>
  <c r="DA93" i="83"/>
  <c r="DA93" i="84" s="1"/>
  <c r="DB93" i="83"/>
  <c r="DB93" i="84" s="1"/>
  <c r="DC93" i="83"/>
  <c r="DC93" i="84" s="1"/>
  <c r="DE93" i="83"/>
  <c r="DE93" i="84" s="1"/>
  <c r="DF93" i="83"/>
  <c r="DF93" i="84" s="1"/>
  <c r="DG93" i="83"/>
  <c r="DG93" i="84" s="1"/>
  <c r="DI93" i="83"/>
  <c r="DI93" i="84" s="1"/>
  <c r="DJ93" i="83"/>
  <c r="DJ93" i="84" s="1"/>
  <c r="DK93" i="83"/>
  <c r="DK93" i="84" s="1"/>
  <c r="DM93" i="83"/>
  <c r="DM93" i="84" s="1"/>
  <c r="DN93" i="83"/>
  <c r="DN93" i="84" s="1"/>
  <c r="DO93" i="83"/>
  <c r="DO93" i="84" s="1"/>
  <c r="DQ93" i="83"/>
  <c r="DQ93" i="84" s="1"/>
  <c r="DR93" i="83"/>
  <c r="DR93" i="84" s="1"/>
  <c r="DS93" i="83"/>
  <c r="DS93" i="84" s="1"/>
  <c r="DU93" i="83"/>
  <c r="DU93" i="84" s="1"/>
  <c r="DV93" i="83"/>
  <c r="DV93" i="84" s="1"/>
  <c r="DW93" i="83"/>
  <c r="DW93" i="84" s="1"/>
  <c r="DY93" i="83"/>
  <c r="DY93" i="84" s="1"/>
  <c r="DZ93" i="83"/>
  <c r="DZ93" i="84" s="1"/>
  <c r="EA93" i="83"/>
  <c r="EA93" i="84" s="1"/>
  <c r="EC93" i="83"/>
  <c r="EC93" i="84" s="1"/>
  <c r="ED93" i="83"/>
  <c r="ED93" i="84" s="1"/>
  <c r="EE93" i="83"/>
  <c r="EE93" i="84" s="1"/>
  <c r="EG93" i="83"/>
  <c r="EG93" i="84" s="1"/>
  <c r="EH93" i="83"/>
  <c r="EH93" i="84" s="1"/>
  <c r="EI93" i="83"/>
  <c r="EI93" i="84" s="1"/>
  <c r="EK93" i="83"/>
  <c r="EK93" i="84" s="1"/>
  <c r="EL93" i="83"/>
  <c r="EL93" i="84" s="1"/>
  <c r="EM93" i="83"/>
  <c r="EM93" i="84" s="1"/>
  <c r="EO93" i="83"/>
  <c r="EO93" i="84" s="1"/>
  <c r="EP93" i="83"/>
  <c r="EP93" i="84" s="1"/>
  <c r="EQ93" i="83"/>
  <c r="EQ93" i="84" s="1"/>
  <c r="ES93" i="83"/>
  <c r="ES93" i="84" s="1"/>
  <c r="ET93" i="83"/>
  <c r="ET93" i="84" s="1"/>
  <c r="EU93" i="83"/>
  <c r="EU93" i="84" s="1"/>
  <c r="EW93" i="83"/>
  <c r="EW93" i="84" s="1"/>
  <c r="EX93" i="83"/>
  <c r="EX93" i="84" s="1"/>
  <c r="EY93" i="83"/>
  <c r="EY93" i="84" s="1"/>
  <c r="FA93" i="83"/>
  <c r="FA93" i="84" s="1"/>
  <c r="FB93" i="83"/>
  <c r="FB93" i="84" s="1"/>
  <c r="FC93" i="83"/>
  <c r="FC93" i="84" s="1"/>
  <c r="FE93" i="83"/>
  <c r="FE93" i="84" s="1"/>
  <c r="FF93" i="83"/>
  <c r="FF93" i="84" s="1"/>
  <c r="FG93" i="83"/>
  <c r="FG93" i="84" s="1"/>
  <c r="FI93" i="83"/>
  <c r="FI93" i="84" s="1"/>
  <c r="FJ93" i="83"/>
  <c r="FJ93" i="84" s="1"/>
  <c r="FK93" i="83"/>
  <c r="FK93" i="84" s="1"/>
  <c r="FM93" i="83"/>
  <c r="FM93" i="84" s="1"/>
  <c r="FN93" i="83"/>
  <c r="FN93" i="84" s="1"/>
  <c r="FO93" i="83"/>
  <c r="FO93" i="84" s="1"/>
  <c r="FQ93" i="83"/>
  <c r="FQ93" i="84" s="1"/>
  <c r="FR93" i="83"/>
  <c r="FR93" i="84" s="1"/>
  <c r="FS93" i="83"/>
  <c r="FS93" i="84" s="1"/>
  <c r="FU93" i="83"/>
  <c r="FU93" i="84" s="1"/>
  <c r="FV93" i="83"/>
  <c r="FV93" i="84" s="1"/>
  <c r="FW93" i="83"/>
  <c r="FW93" i="84" s="1"/>
  <c r="FY93" i="83"/>
  <c r="FY93" i="84" s="1"/>
  <c r="FZ93" i="83"/>
  <c r="FZ93" i="84" s="1"/>
  <c r="GA93" i="83"/>
  <c r="GA93" i="84" s="1"/>
  <c r="GC93" i="83"/>
  <c r="GC93" i="84" s="1"/>
  <c r="GD93" i="83"/>
  <c r="GD93" i="84" s="1"/>
  <c r="GE93" i="83"/>
  <c r="GE93" i="84" s="1"/>
  <c r="GG93" i="83"/>
  <c r="GG93" i="84" s="1"/>
  <c r="GH93" i="83"/>
  <c r="GH93" i="84" s="1"/>
  <c r="GI93" i="83"/>
  <c r="GI93" i="84" s="1"/>
  <c r="GK93" i="83"/>
  <c r="GK93" i="84" s="1"/>
  <c r="GL93" i="83"/>
  <c r="GL93" i="84" s="1"/>
  <c r="GM93" i="83"/>
  <c r="GM93" i="84" s="1"/>
  <c r="GO93" i="83"/>
  <c r="GO93" i="84" s="1"/>
  <c r="GP93" i="83"/>
  <c r="GP93" i="84" s="1"/>
  <c r="GQ93" i="83"/>
  <c r="GQ93" i="84" s="1"/>
  <c r="GS93" i="83"/>
  <c r="GS93" i="84" s="1"/>
  <c r="GT93" i="83"/>
  <c r="GT93" i="84" s="1"/>
  <c r="GU93" i="83"/>
  <c r="GU93" i="84" s="1"/>
  <c r="GW93" i="83"/>
  <c r="GW93" i="84" s="1"/>
  <c r="GX93" i="83"/>
  <c r="GX93" i="84" s="1"/>
  <c r="GY93" i="83"/>
  <c r="GY93" i="84" s="1"/>
  <c r="C94" i="84"/>
  <c r="I94" i="83"/>
  <c r="I94" i="84" s="1"/>
  <c r="J94" i="83"/>
  <c r="J94" i="84" s="1"/>
  <c r="K94" i="83"/>
  <c r="K94" i="84" s="1"/>
  <c r="C94" i="82"/>
  <c r="B94" i="82"/>
  <c r="M94" i="83"/>
  <c r="M94" i="84" s="1"/>
  <c r="N94" i="83"/>
  <c r="N94" i="84" s="1"/>
  <c r="O94" i="83"/>
  <c r="O94" i="84" s="1"/>
  <c r="Q94" i="83"/>
  <c r="Q94" i="84" s="1"/>
  <c r="R94" i="83"/>
  <c r="R94" i="84" s="1"/>
  <c r="S94" i="83"/>
  <c r="S94" i="84" s="1"/>
  <c r="U94" i="83"/>
  <c r="U94" i="84" s="1"/>
  <c r="V94" i="83"/>
  <c r="V94" i="84" s="1"/>
  <c r="W94" i="83"/>
  <c r="W94" i="84" s="1"/>
  <c r="Y94" i="83"/>
  <c r="Y94" i="84" s="1"/>
  <c r="Z94" i="83"/>
  <c r="Z94" i="84" s="1"/>
  <c r="AA94" i="83"/>
  <c r="AA94" i="84" s="1"/>
  <c r="AC94" i="83"/>
  <c r="AC94" i="84" s="1"/>
  <c r="AD94" i="83"/>
  <c r="AD94" i="84" s="1"/>
  <c r="AE94" i="83"/>
  <c r="AE94" i="84" s="1"/>
  <c r="AG94" i="83"/>
  <c r="AG94" i="84" s="1"/>
  <c r="AH94" i="83"/>
  <c r="AH94" i="84" s="1"/>
  <c r="AI94" i="83"/>
  <c r="AI94" i="84" s="1"/>
  <c r="AK94" i="83"/>
  <c r="AK94" i="84" s="1"/>
  <c r="AL94" i="83"/>
  <c r="AL94" i="84" s="1"/>
  <c r="AM94" i="83"/>
  <c r="AM94" i="84" s="1"/>
  <c r="AO94" i="83"/>
  <c r="AO94" i="84" s="1"/>
  <c r="AP94" i="83"/>
  <c r="AP94" i="84" s="1"/>
  <c r="AQ94" i="83"/>
  <c r="AQ94" i="84" s="1"/>
  <c r="AS94" i="83"/>
  <c r="AS94" i="84" s="1"/>
  <c r="AT94" i="83"/>
  <c r="AT94" i="84" s="1"/>
  <c r="AU94" i="83"/>
  <c r="AU94" i="84" s="1"/>
  <c r="AW94" i="83"/>
  <c r="AW94" i="84" s="1"/>
  <c r="AX94" i="83"/>
  <c r="AX94" i="84" s="1"/>
  <c r="AY94" i="83"/>
  <c r="AY94" i="84" s="1"/>
  <c r="BA94" i="83"/>
  <c r="BA94" i="84" s="1"/>
  <c r="BB94" i="83"/>
  <c r="BB94" i="84" s="1"/>
  <c r="BC94" i="83"/>
  <c r="BC94" i="84" s="1"/>
  <c r="BE94" i="83"/>
  <c r="BE94" i="84" s="1"/>
  <c r="BF94" i="83"/>
  <c r="BF94" i="84" s="1"/>
  <c r="BG94" i="83"/>
  <c r="BG94" i="84" s="1"/>
  <c r="BI94" i="83"/>
  <c r="BI94" i="84" s="1"/>
  <c r="BJ94" i="83"/>
  <c r="BJ94" i="84" s="1"/>
  <c r="BK94" i="83"/>
  <c r="BK94" i="84" s="1"/>
  <c r="BM94" i="83"/>
  <c r="BM94" i="84" s="1"/>
  <c r="BN94" i="83"/>
  <c r="BN94" i="84" s="1"/>
  <c r="BO94" i="83"/>
  <c r="BO94" i="84" s="1"/>
  <c r="BQ94" i="83"/>
  <c r="BQ94" i="84" s="1"/>
  <c r="BR94" i="83"/>
  <c r="BR94" i="84" s="1"/>
  <c r="BS94" i="83"/>
  <c r="BS94" i="84" s="1"/>
  <c r="BU94" i="83"/>
  <c r="BU94" i="84" s="1"/>
  <c r="BV94" i="83"/>
  <c r="BV94" i="84" s="1"/>
  <c r="BW94" i="83"/>
  <c r="BW94" i="84" s="1"/>
  <c r="BY94" i="83"/>
  <c r="BY94" i="84" s="1"/>
  <c r="BZ94" i="83"/>
  <c r="BZ94" i="84" s="1"/>
  <c r="CA94" i="83"/>
  <c r="CA94" i="84" s="1"/>
  <c r="CC94" i="83"/>
  <c r="CC94" i="84" s="1"/>
  <c r="CD94" i="83"/>
  <c r="CD94" i="84" s="1"/>
  <c r="CE94" i="83"/>
  <c r="CE94" i="84" s="1"/>
  <c r="CG94" i="83"/>
  <c r="CG94" i="84" s="1"/>
  <c r="CH94" i="83"/>
  <c r="CH94" i="84" s="1"/>
  <c r="CI94" i="83"/>
  <c r="CI94" i="84" s="1"/>
  <c r="CK94" i="83"/>
  <c r="CK94" i="84" s="1"/>
  <c r="CL94" i="83"/>
  <c r="CL94" i="84" s="1"/>
  <c r="CM94" i="83"/>
  <c r="CM94" i="84" s="1"/>
  <c r="CO94" i="83"/>
  <c r="CO94" i="84" s="1"/>
  <c r="CP94" i="83"/>
  <c r="CP94" i="84" s="1"/>
  <c r="CQ94" i="83"/>
  <c r="CQ94" i="84" s="1"/>
  <c r="CS94" i="83"/>
  <c r="CS94" i="84" s="1"/>
  <c r="CT94" i="83"/>
  <c r="CT94" i="84" s="1"/>
  <c r="CU94" i="83"/>
  <c r="CU94" i="84" s="1"/>
  <c r="CW94" i="83"/>
  <c r="CW94" i="84" s="1"/>
  <c r="CX94" i="83"/>
  <c r="CX94" i="84" s="1"/>
  <c r="CY94" i="83"/>
  <c r="CY94" i="84" s="1"/>
  <c r="DA94" i="83"/>
  <c r="DA94" i="84" s="1"/>
  <c r="DB94" i="83"/>
  <c r="DB94" i="84" s="1"/>
  <c r="DC94" i="83"/>
  <c r="DC94" i="84" s="1"/>
  <c r="DE94" i="83"/>
  <c r="DE94" i="84" s="1"/>
  <c r="DF94" i="83"/>
  <c r="DF94" i="84" s="1"/>
  <c r="DG94" i="83"/>
  <c r="DG94" i="84" s="1"/>
  <c r="DI94" i="83"/>
  <c r="DI94" i="84" s="1"/>
  <c r="DJ94" i="83"/>
  <c r="DJ94" i="84" s="1"/>
  <c r="DK94" i="83"/>
  <c r="DK94" i="84" s="1"/>
  <c r="DM94" i="83"/>
  <c r="DM94" i="84" s="1"/>
  <c r="DN94" i="83"/>
  <c r="DN94" i="84" s="1"/>
  <c r="DO94" i="83"/>
  <c r="DO94" i="84" s="1"/>
  <c r="DQ94" i="83"/>
  <c r="DQ94" i="84" s="1"/>
  <c r="DR94" i="83"/>
  <c r="DR94" i="84" s="1"/>
  <c r="DS94" i="83"/>
  <c r="DS94" i="84" s="1"/>
  <c r="DU94" i="83"/>
  <c r="DU94" i="84" s="1"/>
  <c r="DV94" i="83"/>
  <c r="DV94" i="84" s="1"/>
  <c r="DW94" i="83"/>
  <c r="DW94" i="84" s="1"/>
  <c r="DY94" i="83"/>
  <c r="DY94" i="84" s="1"/>
  <c r="DZ94" i="83"/>
  <c r="DZ94" i="84" s="1"/>
  <c r="EA94" i="83"/>
  <c r="EA94" i="84" s="1"/>
  <c r="EC94" i="83"/>
  <c r="EC94" i="84" s="1"/>
  <c r="ED94" i="83"/>
  <c r="ED94" i="84" s="1"/>
  <c r="EE94" i="83"/>
  <c r="EE94" i="84" s="1"/>
  <c r="EG94" i="83"/>
  <c r="EG94" i="84" s="1"/>
  <c r="EH94" i="83"/>
  <c r="EH94" i="84" s="1"/>
  <c r="EI94" i="83"/>
  <c r="EI94" i="84" s="1"/>
  <c r="EK94" i="83"/>
  <c r="EK94" i="84" s="1"/>
  <c r="EL94" i="83"/>
  <c r="EL94" i="84" s="1"/>
  <c r="EM94" i="83"/>
  <c r="EM94" i="84" s="1"/>
  <c r="EO94" i="83"/>
  <c r="EO94" i="84" s="1"/>
  <c r="EP94" i="83"/>
  <c r="EP94" i="84" s="1"/>
  <c r="EQ94" i="83"/>
  <c r="EQ94" i="84" s="1"/>
  <c r="ES94" i="83"/>
  <c r="ES94" i="84" s="1"/>
  <c r="ET94" i="83"/>
  <c r="ET94" i="84" s="1"/>
  <c r="EU94" i="83"/>
  <c r="EU94" i="84" s="1"/>
  <c r="EW94" i="83"/>
  <c r="EW94" i="84" s="1"/>
  <c r="EX94" i="83"/>
  <c r="EX94" i="84" s="1"/>
  <c r="EY94" i="83"/>
  <c r="EY94" i="84" s="1"/>
  <c r="FA94" i="83"/>
  <c r="FA94" i="84" s="1"/>
  <c r="FB94" i="83"/>
  <c r="FB94" i="84" s="1"/>
  <c r="FC94" i="83"/>
  <c r="FC94" i="84" s="1"/>
  <c r="FE94" i="83"/>
  <c r="FE94" i="84" s="1"/>
  <c r="FF94" i="83"/>
  <c r="FF94" i="84" s="1"/>
  <c r="FG94" i="83"/>
  <c r="FG94" i="84" s="1"/>
  <c r="FI94" i="83"/>
  <c r="FI94" i="84" s="1"/>
  <c r="FJ94" i="83"/>
  <c r="FJ94" i="84" s="1"/>
  <c r="FK94" i="83"/>
  <c r="FK94" i="84" s="1"/>
  <c r="FM94" i="83"/>
  <c r="FM94" i="84" s="1"/>
  <c r="FN94" i="83"/>
  <c r="FN94" i="84" s="1"/>
  <c r="FO94" i="83"/>
  <c r="FO94" i="84" s="1"/>
  <c r="FQ94" i="83"/>
  <c r="FQ94" i="84" s="1"/>
  <c r="FR94" i="83"/>
  <c r="FR94" i="84" s="1"/>
  <c r="FS94" i="83"/>
  <c r="FS94" i="84" s="1"/>
  <c r="FU94" i="83"/>
  <c r="FU94" i="84" s="1"/>
  <c r="FV94" i="83"/>
  <c r="FV94" i="84" s="1"/>
  <c r="FW94" i="83"/>
  <c r="FW94" i="84" s="1"/>
  <c r="FY94" i="83"/>
  <c r="FY94" i="84" s="1"/>
  <c r="FZ94" i="83"/>
  <c r="FZ94" i="84" s="1"/>
  <c r="GA94" i="83"/>
  <c r="GA94" i="84" s="1"/>
  <c r="GC94" i="83"/>
  <c r="GC94" i="84" s="1"/>
  <c r="GD94" i="83"/>
  <c r="GD94" i="84" s="1"/>
  <c r="GE94" i="83"/>
  <c r="GE94" i="84" s="1"/>
  <c r="GG94" i="83"/>
  <c r="GG94" i="84" s="1"/>
  <c r="GH94" i="83"/>
  <c r="GH94" i="84" s="1"/>
  <c r="GI94" i="83"/>
  <c r="GI94" i="84" s="1"/>
  <c r="GK94" i="83"/>
  <c r="GK94" i="84" s="1"/>
  <c r="GL94" i="83"/>
  <c r="GL94" i="84" s="1"/>
  <c r="GM94" i="83"/>
  <c r="GM94" i="84" s="1"/>
  <c r="GO94" i="83"/>
  <c r="GO94" i="84" s="1"/>
  <c r="GP94" i="83"/>
  <c r="GP94" i="84" s="1"/>
  <c r="GQ94" i="83"/>
  <c r="GQ94" i="84" s="1"/>
  <c r="GS94" i="83"/>
  <c r="GS94" i="84" s="1"/>
  <c r="GT94" i="83"/>
  <c r="GT94" i="84" s="1"/>
  <c r="GU94" i="83"/>
  <c r="GU94" i="84" s="1"/>
  <c r="GW94" i="83"/>
  <c r="GW94" i="84" s="1"/>
  <c r="GX94" i="83"/>
  <c r="GX94" i="84" s="1"/>
  <c r="GY94" i="83"/>
  <c r="GY94" i="84" s="1"/>
  <c r="C95" i="84"/>
  <c r="I95" i="83"/>
  <c r="I95" i="84" s="1"/>
  <c r="J95" i="83"/>
  <c r="J95" i="84" s="1"/>
  <c r="K95" i="83"/>
  <c r="K95" i="84" s="1"/>
  <c r="C95" i="82"/>
  <c r="B95" i="82"/>
  <c r="M95" i="83"/>
  <c r="M95" i="84" s="1"/>
  <c r="N95" i="83"/>
  <c r="N95" i="84" s="1"/>
  <c r="O95" i="83"/>
  <c r="O95" i="84" s="1"/>
  <c r="Q95" i="83"/>
  <c r="Q95" i="84" s="1"/>
  <c r="R95" i="83"/>
  <c r="R95" i="84" s="1"/>
  <c r="S95" i="83"/>
  <c r="S95" i="84" s="1"/>
  <c r="U95" i="83"/>
  <c r="U95" i="84" s="1"/>
  <c r="V95" i="83"/>
  <c r="V95" i="84" s="1"/>
  <c r="W95" i="83"/>
  <c r="W95" i="84" s="1"/>
  <c r="Y95" i="83"/>
  <c r="Y95" i="84" s="1"/>
  <c r="Z95" i="83"/>
  <c r="Z95" i="84" s="1"/>
  <c r="AA95" i="83"/>
  <c r="AA95" i="84" s="1"/>
  <c r="AC95" i="83"/>
  <c r="AC95" i="84" s="1"/>
  <c r="AD95" i="83"/>
  <c r="AD95" i="84" s="1"/>
  <c r="AE95" i="83"/>
  <c r="AE95" i="84" s="1"/>
  <c r="AG95" i="83"/>
  <c r="AG95" i="84" s="1"/>
  <c r="AH95" i="83"/>
  <c r="AH95" i="84" s="1"/>
  <c r="AI95" i="83"/>
  <c r="AI95" i="84" s="1"/>
  <c r="AK95" i="83"/>
  <c r="AK95" i="84" s="1"/>
  <c r="AL95" i="83"/>
  <c r="AL95" i="84" s="1"/>
  <c r="AM95" i="83"/>
  <c r="AM95" i="84" s="1"/>
  <c r="AO95" i="83"/>
  <c r="AO95" i="84" s="1"/>
  <c r="AP95" i="83"/>
  <c r="AP95" i="84" s="1"/>
  <c r="AQ95" i="83"/>
  <c r="AQ95" i="84" s="1"/>
  <c r="AS95" i="83"/>
  <c r="AS95" i="84" s="1"/>
  <c r="AT95" i="83"/>
  <c r="AT95" i="84" s="1"/>
  <c r="AU95" i="83"/>
  <c r="AU95" i="84" s="1"/>
  <c r="AW95" i="83"/>
  <c r="AW95" i="84" s="1"/>
  <c r="AX95" i="83"/>
  <c r="AX95" i="84" s="1"/>
  <c r="AY95" i="83"/>
  <c r="AY95" i="84" s="1"/>
  <c r="BA95" i="83"/>
  <c r="BA95" i="84" s="1"/>
  <c r="BB95" i="83"/>
  <c r="BB95" i="84" s="1"/>
  <c r="BC95" i="83"/>
  <c r="BC95" i="84" s="1"/>
  <c r="BE95" i="83"/>
  <c r="BE95" i="84" s="1"/>
  <c r="BF95" i="83"/>
  <c r="BF95" i="84" s="1"/>
  <c r="BG95" i="83"/>
  <c r="BG95" i="84" s="1"/>
  <c r="BI95" i="83"/>
  <c r="BI95" i="84" s="1"/>
  <c r="BJ95" i="83"/>
  <c r="BJ95" i="84" s="1"/>
  <c r="BK95" i="83"/>
  <c r="BK95" i="84" s="1"/>
  <c r="BM95" i="83"/>
  <c r="BM95" i="84" s="1"/>
  <c r="BN95" i="83"/>
  <c r="BN95" i="84" s="1"/>
  <c r="BO95" i="83"/>
  <c r="BO95" i="84" s="1"/>
  <c r="BQ95" i="83"/>
  <c r="BQ95" i="84" s="1"/>
  <c r="BR95" i="83"/>
  <c r="BR95" i="84" s="1"/>
  <c r="BS95" i="83"/>
  <c r="BS95" i="84" s="1"/>
  <c r="BU95" i="83"/>
  <c r="BU95" i="84" s="1"/>
  <c r="BV95" i="83"/>
  <c r="BV95" i="84" s="1"/>
  <c r="BW95" i="83"/>
  <c r="BW95" i="84" s="1"/>
  <c r="BY95" i="83"/>
  <c r="BY95" i="84" s="1"/>
  <c r="BZ95" i="83"/>
  <c r="BZ95" i="84" s="1"/>
  <c r="CA95" i="83"/>
  <c r="CA95" i="84" s="1"/>
  <c r="CC95" i="83"/>
  <c r="CC95" i="84" s="1"/>
  <c r="CD95" i="83"/>
  <c r="CD95" i="84" s="1"/>
  <c r="CE95" i="83"/>
  <c r="CE95" i="84" s="1"/>
  <c r="CG95" i="83"/>
  <c r="CG95" i="84" s="1"/>
  <c r="CH95" i="83"/>
  <c r="CH95" i="84" s="1"/>
  <c r="CI95" i="83"/>
  <c r="CI95" i="84" s="1"/>
  <c r="CK95" i="83"/>
  <c r="CK95" i="84" s="1"/>
  <c r="CL95" i="83"/>
  <c r="CL95" i="84" s="1"/>
  <c r="CM95" i="83"/>
  <c r="CM95" i="84" s="1"/>
  <c r="CO95" i="83"/>
  <c r="CO95" i="84" s="1"/>
  <c r="CP95" i="83"/>
  <c r="CP95" i="84" s="1"/>
  <c r="CQ95" i="83"/>
  <c r="CQ95" i="84" s="1"/>
  <c r="CS95" i="83"/>
  <c r="CS95" i="84" s="1"/>
  <c r="CT95" i="83"/>
  <c r="CT95" i="84" s="1"/>
  <c r="CU95" i="83"/>
  <c r="CU95" i="84" s="1"/>
  <c r="CW95" i="83"/>
  <c r="CW95" i="84" s="1"/>
  <c r="CX95" i="83"/>
  <c r="CX95" i="84" s="1"/>
  <c r="CY95" i="83"/>
  <c r="CY95" i="84" s="1"/>
  <c r="DA95" i="83"/>
  <c r="DA95" i="84" s="1"/>
  <c r="DB95" i="83"/>
  <c r="DB95" i="84" s="1"/>
  <c r="DC95" i="83"/>
  <c r="DC95" i="84" s="1"/>
  <c r="DE95" i="83"/>
  <c r="DE95" i="84" s="1"/>
  <c r="DF95" i="83"/>
  <c r="DF95" i="84" s="1"/>
  <c r="DG95" i="83"/>
  <c r="DG95" i="84" s="1"/>
  <c r="DI95" i="83"/>
  <c r="DI95" i="84" s="1"/>
  <c r="DJ95" i="83"/>
  <c r="DJ95" i="84" s="1"/>
  <c r="DK95" i="83"/>
  <c r="DK95" i="84" s="1"/>
  <c r="DM95" i="83"/>
  <c r="DM95" i="84" s="1"/>
  <c r="DN95" i="83"/>
  <c r="DN95" i="84" s="1"/>
  <c r="DO95" i="83"/>
  <c r="DO95" i="84" s="1"/>
  <c r="DQ95" i="83"/>
  <c r="DQ95" i="84" s="1"/>
  <c r="DR95" i="83"/>
  <c r="DR95" i="84" s="1"/>
  <c r="DS95" i="83"/>
  <c r="DS95" i="84" s="1"/>
  <c r="DU95" i="83"/>
  <c r="DU95" i="84" s="1"/>
  <c r="DV95" i="83"/>
  <c r="DV95" i="84" s="1"/>
  <c r="DW95" i="83"/>
  <c r="DW95" i="84" s="1"/>
  <c r="DY95" i="83"/>
  <c r="DY95" i="84" s="1"/>
  <c r="DZ95" i="83"/>
  <c r="DZ95" i="84" s="1"/>
  <c r="EA95" i="83"/>
  <c r="EA95" i="84" s="1"/>
  <c r="EC95" i="83"/>
  <c r="EC95" i="84" s="1"/>
  <c r="ED95" i="83"/>
  <c r="ED95" i="84" s="1"/>
  <c r="EE95" i="83"/>
  <c r="EE95" i="84" s="1"/>
  <c r="EG95" i="83"/>
  <c r="EG95" i="84" s="1"/>
  <c r="EH95" i="83"/>
  <c r="EH95" i="84" s="1"/>
  <c r="EI95" i="83"/>
  <c r="EI95" i="84" s="1"/>
  <c r="EK95" i="83"/>
  <c r="EK95" i="84" s="1"/>
  <c r="EL95" i="83"/>
  <c r="EL95" i="84" s="1"/>
  <c r="EM95" i="83"/>
  <c r="EM95" i="84" s="1"/>
  <c r="EO95" i="83"/>
  <c r="EO95" i="84" s="1"/>
  <c r="EP95" i="83"/>
  <c r="EP95" i="84" s="1"/>
  <c r="EQ95" i="83"/>
  <c r="EQ95" i="84" s="1"/>
  <c r="ES95" i="83"/>
  <c r="ES95" i="84" s="1"/>
  <c r="ET95" i="83"/>
  <c r="ET95" i="84" s="1"/>
  <c r="EU95" i="83"/>
  <c r="EU95" i="84" s="1"/>
  <c r="EW95" i="83"/>
  <c r="EW95" i="84" s="1"/>
  <c r="EX95" i="83"/>
  <c r="EX95" i="84" s="1"/>
  <c r="EY95" i="83"/>
  <c r="EY95" i="84" s="1"/>
  <c r="FA95" i="83"/>
  <c r="FA95" i="84" s="1"/>
  <c r="FB95" i="83"/>
  <c r="FB95" i="84" s="1"/>
  <c r="FC95" i="83"/>
  <c r="FC95" i="84" s="1"/>
  <c r="FE95" i="83"/>
  <c r="FE95" i="84" s="1"/>
  <c r="FF95" i="83"/>
  <c r="FF95" i="84" s="1"/>
  <c r="FG95" i="83"/>
  <c r="FG95" i="84" s="1"/>
  <c r="FI95" i="83"/>
  <c r="FI95" i="84" s="1"/>
  <c r="FJ95" i="83"/>
  <c r="FJ95" i="84" s="1"/>
  <c r="FK95" i="83"/>
  <c r="FK95" i="84" s="1"/>
  <c r="FM95" i="83"/>
  <c r="FM95" i="84" s="1"/>
  <c r="FN95" i="83"/>
  <c r="FN95" i="84" s="1"/>
  <c r="FO95" i="83"/>
  <c r="FO95" i="84" s="1"/>
  <c r="FQ95" i="83"/>
  <c r="FQ95" i="84" s="1"/>
  <c r="FR95" i="83"/>
  <c r="FR95" i="84" s="1"/>
  <c r="FS95" i="83"/>
  <c r="FS95" i="84" s="1"/>
  <c r="FU95" i="83"/>
  <c r="FU95" i="84" s="1"/>
  <c r="FV95" i="83"/>
  <c r="FV95" i="84" s="1"/>
  <c r="FW95" i="83"/>
  <c r="FW95" i="84" s="1"/>
  <c r="FY95" i="83"/>
  <c r="FY95" i="84" s="1"/>
  <c r="FZ95" i="83"/>
  <c r="FZ95" i="84" s="1"/>
  <c r="GA95" i="83"/>
  <c r="GA95" i="84" s="1"/>
  <c r="GC95" i="83"/>
  <c r="GC95" i="84" s="1"/>
  <c r="GD95" i="83"/>
  <c r="GD95" i="84" s="1"/>
  <c r="GE95" i="83"/>
  <c r="GE95" i="84" s="1"/>
  <c r="GG95" i="83"/>
  <c r="GG95" i="84" s="1"/>
  <c r="GH95" i="83"/>
  <c r="GH95" i="84" s="1"/>
  <c r="GI95" i="83"/>
  <c r="GI95" i="84" s="1"/>
  <c r="GK95" i="83"/>
  <c r="GK95" i="84" s="1"/>
  <c r="GL95" i="83"/>
  <c r="GL95" i="84" s="1"/>
  <c r="GM95" i="83"/>
  <c r="GM95" i="84" s="1"/>
  <c r="GO95" i="83"/>
  <c r="GO95" i="84" s="1"/>
  <c r="GP95" i="83"/>
  <c r="GP95" i="84" s="1"/>
  <c r="GQ95" i="83"/>
  <c r="GQ95" i="84" s="1"/>
  <c r="GS95" i="83"/>
  <c r="GS95" i="84" s="1"/>
  <c r="GT95" i="83"/>
  <c r="GT95" i="84" s="1"/>
  <c r="GU95" i="83"/>
  <c r="GU95" i="84" s="1"/>
  <c r="GW95" i="83"/>
  <c r="GW95" i="84" s="1"/>
  <c r="GX95" i="83"/>
  <c r="GX95" i="84" s="1"/>
  <c r="GY95" i="83"/>
  <c r="GY95" i="84" s="1"/>
  <c r="C96" i="84"/>
  <c r="I96" i="83"/>
  <c r="I96" i="84" s="1"/>
  <c r="J96" i="83"/>
  <c r="J96" i="84" s="1"/>
  <c r="K96" i="83"/>
  <c r="K96" i="84" s="1"/>
  <c r="C96" i="82"/>
  <c r="B96" i="82"/>
  <c r="M96" i="83"/>
  <c r="M96" i="84" s="1"/>
  <c r="N96" i="83"/>
  <c r="N96" i="84" s="1"/>
  <c r="O96" i="83"/>
  <c r="O96" i="84" s="1"/>
  <c r="Q96" i="83"/>
  <c r="Q96" i="84" s="1"/>
  <c r="R96" i="83"/>
  <c r="R96" i="84" s="1"/>
  <c r="S96" i="83"/>
  <c r="S96" i="84" s="1"/>
  <c r="U96" i="83"/>
  <c r="U96" i="84" s="1"/>
  <c r="V96" i="83"/>
  <c r="V96" i="84" s="1"/>
  <c r="W96" i="83"/>
  <c r="W96" i="84" s="1"/>
  <c r="Y96" i="83"/>
  <c r="Y96" i="84" s="1"/>
  <c r="Z96" i="83"/>
  <c r="Z96" i="84" s="1"/>
  <c r="AA96" i="83"/>
  <c r="AA96" i="84" s="1"/>
  <c r="AC96" i="83"/>
  <c r="AC96" i="84" s="1"/>
  <c r="AD96" i="83"/>
  <c r="AD96" i="84" s="1"/>
  <c r="AE96" i="83"/>
  <c r="AE96" i="84" s="1"/>
  <c r="AG96" i="83"/>
  <c r="AG96" i="84" s="1"/>
  <c r="AH96" i="83"/>
  <c r="AH96" i="84" s="1"/>
  <c r="AI96" i="83"/>
  <c r="AI96" i="84" s="1"/>
  <c r="AK96" i="83"/>
  <c r="AK96" i="84" s="1"/>
  <c r="AL96" i="83"/>
  <c r="AL96" i="84" s="1"/>
  <c r="AM96" i="83"/>
  <c r="AM96" i="84" s="1"/>
  <c r="AO96" i="83"/>
  <c r="AO96" i="84" s="1"/>
  <c r="AP96" i="83"/>
  <c r="AP96" i="84" s="1"/>
  <c r="AQ96" i="83"/>
  <c r="AQ96" i="84" s="1"/>
  <c r="AS96" i="83"/>
  <c r="AS96" i="84" s="1"/>
  <c r="AT96" i="83"/>
  <c r="AT96" i="84" s="1"/>
  <c r="AU96" i="83"/>
  <c r="AU96" i="84" s="1"/>
  <c r="AW96" i="83"/>
  <c r="AW96" i="84" s="1"/>
  <c r="AX96" i="83"/>
  <c r="AX96" i="84" s="1"/>
  <c r="AY96" i="83"/>
  <c r="AY96" i="84" s="1"/>
  <c r="BA96" i="83"/>
  <c r="BA96" i="84" s="1"/>
  <c r="BB96" i="83"/>
  <c r="BB96" i="84" s="1"/>
  <c r="BC96" i="83"/>
  <c r="BC96" i="84" s="1"/>
  <c r="BE96" i="83"/>
  <c r="BE96" i="84" s="1"/>
  <c r="BF96" i="83"/>
  <c r="BF96" i="84" s="1"/>
  <c r="BG96" i="83"/>
  <c r="BG96" i="84" s="1"/>
  <c r="BI96" i="83"/>
  <c r="BI96" i="84" s="1"/>
  <c r="BJ96" i="83"/>
  <c r="BJ96" i="84" s="1"/>
  <c r="BK96" i="83"/>
  <c r="BK96" i="84" s="1"/>
  <c r="BM96" i="83"/>
  <c r="BM96" i="84" s="1"/>
  <c r="BN96" i="83"/>
  <c r="BN96" i="84" s="1"/>
  <c r="BO96" i="83"/>
  <c r="BO96" i="84" s="1"/>
  <c r="BQ96" i="83"/>
  <c r="BQ96" i="84" s="1"/>
  <c r="BR96" i="83"/>
  <c r="BR96" i="84" s="1"/>
  <c r="BS96" i="83"/>
  <c r="BS96" i="84" s="1"/>
  <c r="BU96" i="83"/>
  <c r="BU96" i="84" s="1"/>
  <c r="BV96" i="83"/>
  <c r="BV96" i="84" s="1"/>
  <c r="BW96" i="83"/>
  <c r="BW96" i="84" s="1"/>
  <c r="BY96" i="83"/>
  <c r="BY96" i="84" s="1"/>
  <c r="BZ96" i="83"/>
  <c r="BZ96" i="84" s="1"/>
  <c r="CA96" i="83"/>
  <c r="CA96" i="84" s="1"/>
  <c r="CC96" i="83"/>
  <c r="CC96" i="84" s="1"/>
  <c r="CD96" i="83"/>
  <c r="CD96" i="84" s="1"/>
  <c r="CE96" i="83"/>
  <c r="CE96" i="84" s="1"/>
  <c r="CG96" i="83"/>
  <c r="CG96" i="84" s="1"/>
  <c r="CH96" i="83"/>
  <c r="CH96" i="84" s="1"/>
  <c r="CI96" i="83"/>
  <c r="CI96" i="84" s="1"/>
  <c r="CK96" i="83"/>
  <c r="CK96" i="84" s="1"/>
  <c r="CL96" i="83"/>
  <c r="CL96" i="84" s="1"/>
  <c r="CM96" i="83"/>
  <c r="CM96" i="84" s="1"/>
  <c r="CO96" i="83"/>
  <c r="CO96" i="84" s="1"/>
  <c r="CP96" i="83"/>
  <c r="CP96" i="84" s="1"/>
  <c r="CQ96" i="83"/>
  <c r="CQ96" i="84" s="1"/>
  <c r="CS96" i="83"/>
  <c r="CS96" i="84" s="1"/>
  <c r="CT96" i="83"/>
  <c r="CT96" i="84" s="1"/>
  <c r="CU96" i="83"/>
  <c r="CU96" i="84" s="1"/>
  <c r="CW96" i="83"/>
  <c r="CW96" i="84" s="1"/>
  <c r="CX96" i="83"/>
  <c r="CX96" i="84" s="1"/>
  <c r="CY96" i="83"/>
  <c r="CY96" i="84" s="1"/>
  <c r="DA96" i="83"/>
  <c r="DA96" i="84" s="1"/>
  <c r="DB96" i="83"/>
  <c r="DB96" i="84" s="1"/>
  <c r="DC96" i="83"/>
  <c r="DC96" i="84" s="1"/>
  <c r="DE96" i="83"/>
  <c r="DE96" i="84" s="1"/>
  <c r="DF96" i="83"/>
  <c r="DF96" i="84" s="1"/>
  <c r="DG96" i="83"/>
  <c r="DG96" i="84" s="1"/>
  <c r="DI96" i="83"/>
  <c r="DI96" i="84" s="1"/>
  <c r="DJ96" i="83"/>
  <c r="DJ96" i="84" s="1"/>
  <c r="DK96" i="83"/>
  <c r="DK96" i="84" s="1"/>
  <c r="DM96" i="83"/>
  <c r="DM96" i="84" s="1"/>
  <c r="DN96" i="83"/>
  <c r="DN96" i="84" s="1"/>
  <c r="DO96" i="83"/>
  <c r="DO96" i="84" s="1"/>
  <c r="DQ96" i="83"/>
  <c r="DQ96" i="84" s="1"/>
  <c r="DR96" i="83"/>
  <c r="DR96" i="84" s="1"/>
  <c r="DS96" i="83"/>
  <c r="DS96" i="84" s="1"/>
  <c r="DU96" i="83"/>
  <c r="DU96" i="84" s="1"/>
  <c r="DV96" i="83"/>
  <c r="DV96" i="84" s="1"/>
  <c r="DW96" i="83"/>
  <c r="DW96" i="84" s="1"/>
  <c r="DY96" i="83"/>
  <c r="DY96" i="84" s="1"/>
  <c r="DZ96" i="83"/>
  <c r="DZ96" i="84" s="1"/>
  <c r="EA96" i="83"/>
  <c r="EA96" i="84" s="1"/>
  <c r="EC96" i="83"/>
  <c r="EC96" i="84" s="1"/>
  <c r="ED96" i="83"/>
  <c r="ED96" i="84" s="1"/>
  <c r="EE96" i="83"/>
  <c r="EE96" i="84" s="1"/>
  <c r="EG96" i="83"/>
  <c r="EG96" i="84" s="1"/>
  <c r="EH96" i="83"/>
  <c r="EH96" i="84" s="1"/>
  <c r="EI96" i="83"/>
  <c r="EI96" i="84" s="1"/>
  <c r="EK96" i="83"/>
  <c r="EK96" i="84" s="1"/>
  <c r="EL96" i="83"/>
  <c r="EL96" i="84" s="1"/>
  <c r="EM96" i="83"/>
  <c r="EM96" i="84" s="1"/>
  <c r="EO96" i="83"/>
  <c r="EO96" i="84" s="1"/>
  <c r="EP96" i="83"/>
  <c r="EP96" i="84" s="1"/>
  <c r="EQ96" i="83"/>
  <c r="EQ96" i="84" s="1"/>
  <c r="ES96" i="83"/>
  <c r="ES96" i="84" s="1"/>
  <c r="ET96" i="83"/>
  <c r="ET96" i="84" s="1"/>
  <c r="EU96" i="83"/>
  <c r="EU96" i="84" s="1"/>
  <c r="EW96" i="83"/>
  <c r="EW96" i="84" s="1"/>
  <c r="EX96" i="83"/>
  <c r="EX96" i="84" s="1"/>
  <c r="EY96" i="83"/>
  <c r="EY96" i="84" s="1"/>
  <c r="FA96" i="83"/>
  <c r="FA96" i="84" s="1"/>
  <c r="FB96" i="83"/>
  <c r="FB96" i="84" s="1"/>
  <c r="FC96" i="83"/>
  <c r="FC96" i="84" s="1"/>
  <c r="FE96" i="83"/>
  <c r="FE96" i="84" s="1"/>
  <c r="FF96" i="83"/>
  <c r="FF96" i="84" s="1"/>
  <c r="FG96" i="83"/>
  <c r="FG96" i="84" s="1"/>
  <c r="FI96" i="83"/>
  <c r="FI96" i="84" s="1"/>
  <c r="FJ96" i="83"/>
  <c r="FJ96" i="84" s="1"/>
  <c r="FK96" i="83"/>
  <c r="FK96" i="84" s="1"/>
  <c r="FM96" i="83"/>
  <c r="FM96" i="84" s="1"/>
  <c r="FN96" i="83"/>
  <c r="FN96" i="84" s="1"/>
  <c r="FO96" i="83"/>
  <c r="FO96" i="84" s="1"/>
  <c r="FQ96" i="83"/>
  <c r="FQ96" i="84" s="1"/>
  <c r="FR96" i="83"/>
  <c r="FR96" i="84" s="1"/>
  <c r="FS96" i="83"/>
  <c r="FS96" i="84" s="1"/>
  <c r="FU96" i="83"/>
  <c r="FU96" i="84" s="1"/>
  <c r="FV96" i="83"/>
  <c r="FV96" i="84" s="1"/>
  <c r="FW96" i="83"/>
  <c r="FW96" i="84" s="1"/>
  <c r="FY96" i="83"/>
  <c r="FY96" i="84" s="1"/>
  <c r="FZ96" i="83"/>
  <c r="FZ96" i="84" s="1"/>
  <c r="GA96" i="83"/>
  <c r="GA96" i="84" s="1"/>
  <c r="GC96" i="83"/>
  <c r="GC96" i="84" s="1"/>
  <c r="GD96" i="83"/>
  <c r="GD96" i="84" s="1"/>
  <c r="GE96" i="83"/>
  <c r="GE96" i="84" s="1"/>
  <c r="GG96" i="83"/>
  <c r="GG96" i="84" s="1"/>
  <c r="GH96" i="83"/>
  <c r="GH96" i="84" s="1"/>
  <c r="GI96" i="83"/>
  <c r="GI96" i="84" s="1"/>
  <c r="GK96" i="83"/>
  <c r="GK96" i="84" s="1"/>
  <c r="GL96" i="83"/>
  <c r="GL96" i="84" s="1"/>
  <c r="GM96" i="83"/>
  <c r="GM96" i="84" s="1"/>
  <c r="GO96" i="83"/>
  <c r="GO96" i="84" s="1"/>
  <c r="GP96" i="83"/>
  <c r="GP96" i="84" s="1"/>
  <c r="GQ96" i="83"/>
  <c r="GQ96" i="84" s="1"/>
  <c r="GS96" i="83"/>
  <c r="GS96" i="84" s="1"/>
  <c r="GT96" i="83"/>
  <c r="GT96" i="84" s="1"/>
  <c r="GU96" i="83"/>
  <c r="GU96" i="84" s="1"/>
  <c r="GW96" i="83"/>
  <c r="GW96" i="84" s="1"/>
  <c r="GX96" i="83"/>
  <c r="GX96" i="84" s="1"/>
  <c r="GY96" i="83"/>
  <c r="GY96" i="84" s="1"/>
  <c r="C97" i="84"/>
  <c r="DA97" i="83"/>
  <c r="DA97" i="84" s="1"/>
  <c r="DB97" i="83"/>
  <c r="DB97" i="84" s="1"/>
  <c r="DC97" i="83"/>
  <c r="DC97" i="84" s="1"/>
  <c r="EC97" i="83"/>
  <c r="EC97" i="84" s="1"/>
  <c r="ED97" i="83"/>
  <c r="ED97" i="84" s="1"/>
  <c r="EE97" i="83"/>
  <c r="EE97" i="84" s="1"/>
  <c r="GW97" i="83"/>
  <c r="GW97" i="84" s="1"/>
  <c r="GX97" i="83"/>
  <c r="GX97" i="84" s="1"/>
  <c r="GY97" i="83"/>
  <c r="GY97" i="84" s="1"/>
  <c r="C98" i="84"/>
  <c r="I98" i="83"/>
  <c r="I98" i="84" s="1"/>
  <c r="J98" i="83"/>
  <c r="J98" i="84" s="1"/>
  <c r="K98" i="83"/>
  <c r="K98" i="84" s="1"/>
  <c r="C98" i="82"/>
  <c r="B98" i="82"/>
  <c r="M98" i="83"/>
  <c r="M98" i="84" s="1"/>
  <c r="N98" i="83"/>
  <c r="N98" i="84" s="1"/>
  <c r="O98" i="83"/>
  <c r="O98" i="84" s="1"/>
  <c r="Q98" i="83"/>
  <c r="Q98" i="84" s="1"/>
  <c r="R98" i="83"/>
  <c r="R98" i="84" s="1"/>
  <c r="S98" i="83"/>
  <c r="S98" i="84" s="1"/>
  <c r="U98" i="83"/>
  <c r="U98" i="84" s="1"/>
  <c r="V98" i="83"/>
  <c r="V98" i="84" s="1"/>
  <c r="W98" i="83"/>
  <c r="W98" i="84" s="1"/>
  <c r="Y98" i="83"/>
  <c r="Y98" i="84" s="1"/>
  <c r="Z98" i="83"/>
  <c r="Z98" i="84" s="1"/>
  <c r="AA98" i="83"/>
  <c r="AA98" i="84" s="1"/>
  <c r="AC98" i="83"/>
  <c r="AC98" i="84" s="1"/>
  <c r="AD98" i="83"/>
  <c r="AD98" i="84" s="1"/>
  <c r="AE98" i="83"/>
  <c r="AE98" i="84" s="1"/>
  <c r="AG98" i="83"/>
  <c r="AG98" i="84" s="1"/>
  <c r="AH98" i="83"/>
  <c r="AH98" i="84" s="1"/>
  <c r="AI98" i="83"/>
  <c r="AI98" i="84" s="1"/>
  <c r="AK98" i="83"/>
  <c r="AK98" i="84" s="1"/>
  <c r="AL98" i="83"/>
  <c r="AL98" i="84" s="1"/>
  <c r="AM98" i="83"/>
  <c r="AM98" i="84" s="1"/>
  <c r="AO98" i="83"/>
  <c r="AO98" i="84" s="1"/>
  <c r="AP98" i="83"/>
  <c r="AP98" i="84" s="1"/>
  <c r="AQ98" i="83"/>
  <c r="AQ98" i="84" s="1"/>
  <c r="AS98" i="83"/>
  <c r="AS98" i="84" s="1"/>
  <c r="AT98" i="83"/>
  <c r="AT98" i="84" s="1"/>
  <c r="AU98" i="83"/>
  <c r="AU98" i="84" s="1"/>
  <c r="AW98" i="83"/>
  <c r="AW98" i="84" s="1"/>
  <c r="AX98" i="83"/>
  <c r="AX98" i="84" s="1"/>
  <c r="AY98" i="83"/>
  <c r="AY98" i="84" s="1"/>
  <c r="BA98" i="83"/>
  <c r="BA98" i="84" s="1"/>
  <c r="BB98" i="83"/>
  <c r="BB98" i="84" s="1"/>
  <c r="BC98" i="83"/>
  <c r="BC98" i="84" s="1"/>
  <c r="BE98" i="83"/>
  <c r="BE98" i="84" s="1"/>
  <c r="BF98" i="83"/>
  <c r="BF98" i="84" s="1"/>
  <c r="BG98" i="83"/>
  <c r="BG98" i="84" s="1"/>
  <c r="BI98" i="83"/>
  <c r="BI98" i="84" s="1"/>
  <c r="BJ98" i="83"/>
  <c r="BJ98" i="84" s="1"/>
  <c r="BK98" i="83"/>
  <c r="BK98" i="84" s="1"/>
  <c r="BM98" i="83"/>
  <c r="BM98" i="84" s="1"/>
  <c r="BN98" i="83"/>
  <c r="BN98" i="84" s="1"/>
  <c r="BO98" i="83"/>
  <c r="BO98" i="84" s="1"/>
  <c r="BQ98" i="83"/>
  <c r="BQ98" i="84" s="1"/>
  <c r="BR98" i="83"/>
  <c r="BR98" i="84" s="1"/>
  <c r="BS98" i="83"/>
  <c r="BS98" i="84" s="1"/>
  <c r="BU98" i="83"/>
  <c r="BU98" i="84" s="1"/>
  <c r="BV98" i="83"/>
  <c r="BV98" i="84" s="1"/>
  <c r="BW98" i="83"/>
  <c r="BW98" i="84" s="1"/>
  <c r="BY98" i="83"/>
  <c r="BY98" i="84" s="1"/>
  <c r="BZ98" i="83"/>
  <c r="BZ98" i="84" s="1"/>
  <c r="CA98" i="83"/>
  <c r="CA98" i="84" s="1"/>
  <c r="CC98" i="83"/>
  <c r="CC98" i="84" s="1"/>
  <c r="CD98" i="83"/>
  <c r="CD98" i="84" s="1"/>
  <c r="CE98" i="83"/>
  <c r="CE98" i="84" s="1"/>
  <c r="CG98" i="83"/>
  <c r="CG98" i="84" s="1"/>
  <c r="CH98" i="83"/>
  <c r="CH98" i="84" s="1"/>
  <c r="CI98" i="83"/>
  <c r="CI98" i="84" s="1"/>
  <c r="CK98" i="83"/>
  <c r="CK98" i="84" s="1"/>
  <c r="CL98" i="83"/>
  <c r="CL98" i="84" s="1"/>
  <c r="CM98" i="83"/>
  <c r="CM98" i="84" s="1"/>
  <c r="CO98" i="83"/>
  <c r="CO98" i="84" s="1"/>
  <c r="CP98" i="83"/>
  <c r="CP98" i="84" s="1"/>
  <c r="CQ98" i="83"/>
  <c r="CQ98" i="84" s="1"/>
  <c r="CS98" i="83"/>
  <c r="CS98" i="84" s="1"/>
  <c r="CT98" i="83"/>
  <c r="CT98" i="84" s="1"/>
  <c r="CU98" i="83"/>
  <c r="CU98" i="84" s="1"/>
  <c r="CW98" i="83"/>
  <c r="CW98" i="84" s="1"/>
  <c r="CX98" i="83"/>
  <c r="CX98" i="84" s="1"/>
  <c r="CY98" i="83"/>
  <c r="CY98" i="84" s="1"/>
  <c r="DA98" i="83"/>
  <c r="DA98" i="84" s="1"/>
  <c r="DB98" i="83"/>
  <c r="DB98" i="84" s="1"/>
  <c r="DC98" i="83"/>
  <c r="DC98" i="84" s="1"/>
  <c r="DE98" i="83"/>
  <c r="DE98" i="84" s="1"/>
  <c r="DF98" i="83"/>
  <c r="DF98" i="84" s="1"/>
  <c r="DG98" i="83"/>
  <c r="DG98" i="84" s="1"/>
  <c r="DI98" i="83"/>
  <c r="DI98" i="84" s="1"/>
  <c r="DJ98" i="83"/>
  <c r="DJ98" i="84" s="1"/>
  <c r="DK98" i="83"/>
  <c r="DK98" i="84" s="1"/>
  <c r="DM98" i="83"/>
  <c r="DM98" i="84" s="1"/>
  <c r="DN98" i="83"/>
  <c r="DN98" i="84" s="1"/>
  <c r="DO98" i="83"/>
  <c r="DO98" i="84" s="1"/>
  <c r="DQ98" i="83"/>
  <c r="DQ98" i="84" s="1"/>
  <c r="DR98" i="83"/>
  <c r="DR98" i="84" s="1"/>
  <c r="DS98" i="83"/>
  <c r="DS98" i="84" s="1"/>
  <c r="DU98" i="83"/>
  <c r="DU98" i="84" s="1"/>
  <c r="DV98" i="83"/>
  <c r="DV98" i="84" s="1"/>
  <c r="DW98" i="83"/>
  <c r="DW98" i="84" s="1"/>
  <c r="DY98" i="83"/>
  <c r="DY98" i="84" s="1"/>
  <c r="DZ98" i="83"/>
  <c r="DZ98" i="84" s="1"/>
  <c r="EA98" i="83"/>
  <c r="EA98" i="84" s="1"/>
  <c r="EC98" i="83"/>
  <c r="EC98" i="84" s="1"/>
  <c r="ED98" i="83"/>
  <c r="ED98" i="84" s="1"/>
  <c r="EE98" i="83"/>
  <c r="EE98" i="84" s="1"/>
  <c r="EG98" i="83"/>
  <c r="EG98" i="84" s="1"/>
  <c r="EH98" i="83"/>
  <c r="EH98" i="84" s="1"/>
  <c r="EI98" i="83"/>
  <c r="EI98" i="84" s="1"/>
  <c r="EK98" i="83"/>
  <c r="EK98" i="84" s="1"/>
  <c r="EL98" i="83"/>
  <c r="EL98" i="84" s="1"/>
  <c r="EM98" i="83"/>
  <c r="EM98" i="84" s="1"/>
  <c r="EO98" i="83"/>
  <c r="EO98" i="84" s="1"/>
  <c r="EP98" i="83"/>
  <c r="EP98" i="84" s="1"/>
  <c r="EQ98" i="83"/>
  <c r="EQ98" i="84" s="1"/>
  <c r="ES98" i="83"/>
  <c r="ES98" i="84" s="1"/>
  <c r="ET98" i="83"/>
  <c r="ET98" i="84" s="1"/>
  <c r="EU98" i="83"/>
  <c r="EU98" i="84" s="1"/>
  <c r="EW98" i="83"/>
  <c r="EW98" i="84" s="1"/>
  <c r="EX98" i="83"/>
  <c r="EX98" i="84" s="1"/>
  <c r="EY98" i="83"/>
  <c r="EY98" i="84" s="1"/>
  <c r="FA98" i="83"/>
  <c r="FA98" i="84" s="1"/>
  <c r="FB98" i="83"/>
  <c r="FB98" i="84" s="1"/>
  <c r="FC98" i="83"/>
  <c r="FC98" i="84" s="1"/>
  <c r="FE98" i="83"/>
  <c r="FE98" i="84" s="1"/>
  <c r="FF98" i="83"/>
  <c r="FF98" i="84" s="1"/>
  <c r="FG98" i="83"/>
  <c r="FG98" i="84" s="1"/>
  <c r="FI98" i="83"/>
  <c r="FI98" i="84" s="1"/>
  <c r="FJ98" i="83"/>
  <c r="FJ98" i="84" s="1"/>
  <c r="FK98" i="83"/>
  <c r="FK98" i="84" s="1"/>
  <c r="FM98" i="83"/>
  <c r="FM98" i="84" s="1"/>
  <c r="FN98" i="83"/>
  <c r="FN98" i="84" s="1"/>
  <c r="FO98" i="83"/>
  <c r="FO98" i="84" s="1"/>
  <c r="FQ98" i="83"/>
  <c r="FQ98" i="84" s="1"/>
  <c r="FR98" i="83"/>
  <c r="FR98" i="84" s="1"/>
  <c r="FS98" i="83"/>
  <c r="FS98" i="84" s="1"/>
  <c r="FU98" i="83"/>
  <c r="FU98" i="84" s="1"/>
  <c r="FV98" i="83"/>
  <c r="FV98" i="84" s="1"/>
  <c r="FW98" i="83"/>
  <c r="FW98" i="84" s="1"/>
  <c r="FY98" i="83"/>
  <c r="FY98" i="84" s="1"/>
  <c r="FZ98" i="83"/>
  <c r="FZ98" i="84" s="1"/>
  <c r="GA98" i="83"/>
  <c r="GA98" i="84" s="1"/>
  <c r="GC98" i="83"/>
  <c r="GC98" i="84" s="1"/>
  <c r="GD98" i="83"/>
  <c r="GD98" i="84" s="1"/>
  <c r="GE98" i="83"/>
  <c r="GE98" i="84" s="1"/>
  <c r="GG98" i="83"/>
  <c r="GG98" i="84" s="1"/>
  <c r="GH98" i="83"/>
  <c r="GH98" i="84" s="1"/>
  <c r="GI98" i="83"/>
  <c r="GI98" i="84" s="1"/>
  <c r="GK98" i="83"/>
  <c r="GK98" i="84" s="1"/>
  <c r="GL98" i="83"/>
  <c r="GL98" i="84" s="1"/>
  <c r="GM98" i="83"/>
  <c r="GM98" i="84" s="1"/>
  <c r="GO98" i="83"/>
  <c r="GO98" i="84" s="1"/>
  <c r="GP98" i="83"/>
  <c r="GP98" i="84" s="1"/>
  <c r="GQ98" i="83"/>
  <c r="GQ98" i="84" s="1"/>
  <c r="GS98" i="83"/>
  <c r="GS98" i="84" s="1"/>
  <c r="GT98" i="83"/>
  <c r="GT98" i="84" s="1"/>
  <c r="GU98" i="83"/>
  <c r="GU98" i="84" s="1"/>
  <c r="GW98" i="83"/>
  <c r="GW98" i="84" s="1"/>
  <c r="GX98" i="83"/>
  <c r="GX98" i="84" s="1"/>
  <c r="GY98" i="83"/>
  <c r="GY98" i="84" s="1"/>
  <c r="C99" i="84"/>
  <c r="I99" i="83"/>
  <c r="I99" i="84" s="1"/>
  <c r="J99" i="83"/>
  <c r="J99" i="84" s="1"/>
  <c r="K99" i="83"/>
  <c r="K99" i="84" s="1"/>
  <c r="C99" i="82"/>
  <c r="B99" i="82"/>
  <c r="M99" i="83"/>
  <c r="M99" i="84" s="1"/>
  <c r="N99" i="83"/>
  <c r="N99" i="84" s="1"/>
  <c r="O99" i="83"/>
  <c r="O99" i="84" s="1"/>
  <c r="Q99" i="83"/>
  <c r="Q99" i="84" s="1"/>
  <c r="R99" i="83"/>
  <c r="R99" i="84" s="1"/>
  <c r="S99" i="83"/>
  <c r="S99" i="84" s="1"/>
  <c r="U99" i="83"/>
  <c r="U99" i="84" s="1"/>
  <c r="V99" i="83"/>
  <c r="V99" i="84" s="1"/>
  <c r="W99" i="83"/>
  <c r="W99" i="84" s="1"/>
  <c r="Y99" i="83"/>
  <c r="Y99" i="84" s="1"/>
  <c r="Z99" i="83"/>
  <c r="Z99" i="84" s="1"/>
  <c r="AA99" i="83"/>
  <c r="AA99" i="84" s="1"/>
  <c r="AC99" i="83"/>
  <c r="AC99" i="84" s="1"/>
  <c r="AD99" i="83"/>
  <c r="AD99" i="84" s="1"/>
  <c r="AE99" i="83"/>
  <c r="AE99" i="84" s="1"/>
  <c r="AG99" i="83"/>
  <c r="AG99" i="84" s="1"/>
  <c r="AH99" i="83"/>
  <c r="AH99" i="84" s="1"/>
  <c r="AI99" i="83"/>
  <c r="AI99" i="84" s="1"/>
  <c r="AK99" i="83"/>
  <c r="AK99" i="84" s="1"/>
  <c r="AL99" i="83"/>
  <c r="AL99" i="84" s="1"/>
  <c r="AM99" i="83"/>
  <c r="AM99" i="84" s="1"/>
  <c r="AO99" i="83"/>
  <c r="AO99" i="84" s="1"/>
  <c r="AP99" i="83"/>
  <c r="AP99" i="84" s="1"/>
  <c r="AQ99" i="83"/>
  <c r="AQ99" i="84" s="1"/>
  <c r="AS99" i="83"/>
  <c r="AS99" i="84" s="1"/>
  <c r="AT99" i="83"/>
  <c r="AT99" i="84" s="1"/>
  <c r="AU99" i="83"/>
  <c r="AU99" i="84" s="1"/>
  <c r="AW99" i="83"/>
  <c r="AW99" i="84" s="1"/>
  <c r="AX99" i="83"/>
  <c r="AX99" i="84" s="1"/>
  <c r="AY99" i="83"/>
  <c r="AY99" i="84" s="1"/>
  <c r="BA99" i="83"/>
  <c r="BA99" i="84" s="1"/>
  <c r="BB99" i="83"/>
  <c r="BB99" i="84" s="1"/>
  <c r="BC99" i="83"/>
  <c r="BC99" i="84" s="1"/>
  <c r="BE99" i="83"/>
  <c r="BE99" i="84" s="1"/>
  <c r="BF99" i="83"/>
  <c r="BF99" i="84" s="1"/>
  <c r="BG99" i="83"/>
  <c r="BG99" i="84" s="1"/>
  <c r="BI99" i="83"/>
  <c r="BI99" i="84" s="1"/>
  <c r="BJ99" i="83"/>
  <c r="BJ99" i="84" s="1"/>
  <c r="BK99" i="83"/>
  <c r="BK99" i="84" s="1"/>
  <c r="BM99" i="83"/>
  <c r="BM99" i="84" s="1"/>
  <c r="BN99" i="83"/>
  <c r="BN99" i="84" s="1"/>
  <c r="BO99" i="83"/>
  <c r="BO99" i="84" s="1"/>
  <c r="BQ99" i="83"/>
  <c r="BQ99" i="84" s="1"/>
  <c r="BR99" i="83"/>
  <c r="BR99" i="84" s="1"/>
  <c r="BS99" i="83"/>
  <c r="BS99" i="84" s="1"/>
  <c r="BU99" i="83"/>
  <c r="BU99" i="84" s="1"/>
  <c r="BV99" i="83"/>
  <c r="BV99" i="84" s="1"/>
  <c r="BW99" i="83"/>
  <c r="BW99" i="84" s="1"/>
  <c r="BY99" i="83"/>
  <c r="BY99" i="84" s="1"/>
  <c r="BZ99" i="83"/>
  <c r="BZ99" i="84" s="1"/>
  <c r="CA99" i="83"/>
  <c r="CA99" i="84" s="1"/>
  <c r="CC99" i="83"/>
  <c r="CC99" i="84" s="1"/>
  <c r="CD99" i="83"/>
  <c r="CD99" i="84" s="1"/>
  <c r="CE99" i="83"/>
  <c r="CE99" i="84" s="1"/>
  <c r="CG99" i="83"/>
  <c r="CG99" i="84" s="1"/>
  <c r="CH99" i="83"/>
  <c r="CH99" i="84" s="1"/>
  <c r="CI99" i="83"/>
  <c r="CI99" i="84" s="1"/>
  <c r="CK99" i="83"/>
  <c r="CK99" i="84" s="1"/>
  <c r="CL99" i="83"/>
  <c r="CL99" i="84" s="1"/>
  <c r="CM99" i="83"/>
  <c r="CM99" i="84" s="1"/>
  <c r="CO99" i="83"/>
  <c r="CO99" i="84" s="1"/>
  <c r="CP99" i="83"/>
  <c r="CP99" i="84" s="1"/>
  <c r="CQ99" i="83"/>
  <c r="CQ99" i="84" s="1"/>
  <c r="CS99" i="83"/>
  <c r="CS99" i="84" s="1"/>
  <c r="CT99" i="83"/>
  <c r="CT99" i="84" s="1"/>
  <c r="CU99" i="83"/>
  <c r="CU99" i="84" s="1"/>
  <c r="CW99" i="83"/>
  <c r="CW99" i="84" s="1"/>
  <c r="CX99" i="83"/>
  <c r="CX99" i="84" s="1"/>
  <c r="CY99" i="83"/>
  <c r="CY99" i="84" s="1"/>
  <c r="DA99" i="83"/>
  <c r="DA99" i="84" s="1"/>
  <c r="DB99" i="83"/>
  <c r="DB99" i="84" s="1"/>
  <c r="DC99" i="83"/>
  <c r="DC99" i="84" s="1"/>
  <c r="DE99" i="83"/>
  <c r="DE99" i="84" s="1"/>
  <c r="DF99" i="83"/>
  <c r="DF99" i="84" s="1"/>
  <c r="DG99" i="83"/>
  <c r="DG99" i="84" s="1"/>
  <c r="DI99" i="83"/>
  <c r="DI99" i="84" s="1"/>
  <c r="DJ99" i="83"/>
  <c r="DJ99" i="84" s="1"/>
  <c r="DK99" i="83"/>
  <c r="DK99" i="84" s="1"/>
  <c r="DM99" i="83"/>
  <c r="DM99" i="84" s="1"/>
  <c r="DN99" i="83"/>
  <c r="DN99" i="84" s="1"/>
  <c r="DO99" i="83"/>
  <c r="DO99" i="84" s="1"/>
  <c r="DQ99" i="83"/>
  <c r="DQ99" i="84" s="1"/>
  <c r="DR99" i="83"/>
  <c r="DR99" i="84" s="1"/>
  <c r="DS99" i="83"/>
  <c r="DS99" i="84" s="1"/>
  <c r="DU99" i="83"/>
  <c r="DU99" i="84" s="1"/>
  <c r="DV99" i="83"/>
  <c r="DV99" i="84" s="1"/>
  <c r="DW99" i="83"/>
  <c r="DW99" i="84" s="1"/>
  <c r="DY99" i="83"/>
  <c r="DY99" i="84" s="1"/>
  <c r="DZ99" i="83"/>
  <c r="DZ99" i="84" s="1"/>
  <c r="EA99" i="83"/>
  <c r="EA99" i="84" s="1"/>
  <c r="EC99" i="83"/>
  <c r="EC99" i="84" s="1"/>
  <c r="ED99" i="83"/>
  <c r="ED99" i="84" s="1"/>
  <c r="EE99" i="83"/>
  <c r="EE99" i="84" s="1"/>
  <c r="EG99" i="83"/>
  <c r="EG99" i="84" s="1"/>
  <c r="EH99" i="83"/>
  <c r="EH99" i="84" s="1"/>
  <c r="EI99" i="83"/>
  <c r="EI99" i="84" s="1"/>
  <c r="EK99" i="83"/>
  <c r="EK99" i="84" s="1"/>
  <c r="EL99" i="83"/>
  <c r="EL99" i="84" s="1"/>
  <c r="EM99" i="83"/>
  <c r="EM99" i="84" s="1"/>
  <c r="EO99" i="83"/>
  <c r="EO99" i="84" s="1"/>
  <c r="EP99" i="83"/>
  <c r="EP99" i="84" s="1"/>
  <c r="EQ99" i="83"/>
  <c r="EQ99" i="84" s="1"/>
  <c r="ES99" i="83"/>
  <c r="ES99" i="84" s="1"/>
  <c r="ET99" i="83"/>
  <c r="ET99" i="84" s="1"/>
  <c r="EU99" i="83"/>
  <c r="EU99" i="84" s="1"/>
  <c r="EW99" i="83"/>
  <c r="EW99" i="84" s="1"/>
  <c r="EX99" i="83"/>
  <c r="EX99" i="84" s="1"/>
  <c r="EY99" i="83"/>
  <c r="EY99" i="84" s="1"/>
  <c r="FA99" i="83"/>
  <c r="FA99" i="84" s="1"/>
  <c r="FB99" i="83"/>
  <c r="FB99" i="84" s="1"/>
  <c r="FC99" i="83"/>
  <c r="FC99" i="84" s="1"/>
  <c r="FE99" i="83"/>
  <c r="FE99" i="84" s="1"/>
  <c r="FF99" i="83"/>
  <c r="FF99" i="84" s="1"/>
  <c r="FG99" i="83"/>
  <c r="FG99" i="84" s="1"/>
  <c r="FI99" i="83"/>
  <c r="FI99" i="84" s="1"/>
  <c r="FJ99" i="83"/>
  <c r="FJ99" i="84" s="1"/>
  <c r="FK99" i="83"/>
  <c r="FK99" i="84" s="1"/>
  <c r="FM99" i="83"/>
  <c r="FM99" i="84" s="1"/>
  <c r="FN99" i="83"/>
  <c r="FN99" i="84" s="1"/>
  <c r="FO99" i="83"/>
  <c r="FO99" i="84" s="1"/>
  <c r="FQ99" i="83"/>
  <c r="FQ99" i="84" s="1"/>
  <c r="FR99" i="83"/>
  <c r="FR99" i="84" s="1"/>
  <c r="FS99" i="83"/>
  <c r="FS99" i="84" s="1"/>
  <c r="FU99" i="83"/>
  <c r="FU99" i="84" s="1"/>
  <c r="FV99" i="83"/>
  <c r="FV99" i="84" s="1"/>
  <c r="FW99" i="83"/>
  <c r="FW99" i="84" s="1"/>
  <c r="FY99" i="83"/>
  <c r="FY99" i="84" s="1"/>
  <c r="FZ99" i="83"/>
  <c r="FZ99" i="84" s="1"/>
  <c r="GA99" i="83"/>
  <c r="GA99" i="84" s="1"/>
  <c r="GC99" i="83"/>
  <c r="GC99" i="84" s="1"/>
  <c r="GD99" i="83"/>
  <c r="GD99" i="84" s="1"/>
  <c r="GE99" i="83"/>
  <c r="GE99" i="84" s="1"/>
  <c r="GG99" i="83"/>
  <c r="GG99" i="84" s="1"/>
  <c r="GH99" i="83"/>
  <c r="GH99" i="84" s="1"/>
  <c r="GI99" i="83"/>
  <c r="GI99" i="84" s="1"/>
  <c r="GK99" i="83"/>
  <c r="GK99" i="84" s="1"/>
  <c r="GL99" i="83"/>
  <c r="GL99" i="84" s="1"/>
  <c r="GM99" i="83"/>
  <c r="GM99" i="84" s="1"/>
  <c r="GO99" i="83"/>
  <c r="GO99" i="84" s="1"/>
  <c r="GP99" i="83"/>
  <c r="GP99" i="84" s="1"/>
  <c r="GQ99" i="83"/>
  <c r="GQ99" i="84" s="1"/>
  <c r="GS99" i="83"/>
  <c r="GS99" i="84" s="1"/>
  <c r="GT99" i="83"/>
  <c r="GT99" i="84" s="1"/>
  <c r="GU99" i="83"/>
  <c r="GU99" i="84" s="1"/>
  <c r="GW99" i="83"/>
  <c r="GW99" i="84" s="1"/>
  <c r="GX99" i="83"/>
  <c r="GX99" i="84" s="1"/>
  <c r="GY99" i="83"/>
  <c r="GY99" i="84" s="1"/>
  <c r="C100" i="84"/>
  <c r="I100" i="83"/>
  <c r="I100" i="84" s="1"/>
  <c r="J100" i="83"/>
  <c r="J100" i="84" s="1"/>
  <c r="K100" i="83"/>
  <c r="K100" i="84" s="1"/>
  <c r="C100" i="82"/>
  <c r="B100" i="82"/>
  <c r="M100" i="83"/>
  <c r="M100" i="84" s="1"/>
  <c r="N100" i="83"/>
  <c r="N100" i="84" s="1"/>
  <c r="O100" i="83"/>
  <c r="O100" i="84" s="1"/>
  <c r="Q100" i="83"/>
  <c r="Q100" i="84" s="1"/>
  <c r="R100" i="83"/>
  <c r="R100" i="84" s="1"/>
  <c r="S100" i="83"/>
  <c r="S100" i="84" s="1"/>
  <c r="U100" i="83"/>
  <c r="U100" i="84" s="1"/>
  <c r="V100" i="83"/>
  <c r="V100" i="84" s="1"/>
  <c r="W100" i="83"/>
  <c r="W100" i="84" s="1"/>
  <c r="Y100" i="83"/>
  <c r="Y100" i="84" s="1"/>
  <c r="Z100" i="83"/>
  <c r="Z100" i="84" s="1"/>
  <c r="AA100" i="83"/>
  <c r="AA100" i="84" s="1"/>
  <c r="AC100" i="83"/>
  <c r="AC100" i="84" s="1"/>
  <c r="AD100" i="83"/>
  <c r="AD100" i="84" s="1"/>
  <c r="AE100" i="83"/>
  <c r="AE100" i="84" s="1"/>
  <c r="AG100" i="83"/>
  <c r="AG100" i="84" s="1"/>
  <c r="AH100" i="83"/>
  <c r="AH100" i="84" s="1"/>
  <c r="AI100" i="83"/>
  <c r="AI100" i="84" s="1"/>
  <c r="AK100" i="83"/>
  <c r="AK100" i="84" s="1"/>
  <c r="AL100" i="83"/>
  <c r="AL100" i="84" s="1"/>
  <c r="AM100" i="83"/>
  <c r="AM100" i="84" s="1"/>
  <c r="AO100" i="83"/>
  <c r="AO100" i="84" s="1"/>
  <c r="AP100" i="83"/>
  <c r="AP100" i="84" s="1"/>
  <c r="AQ100" i="83"/>
  <c r="AQ100" i="84" s="1"/>
  <c r="AS100" i="83"/>
  <c r="AS100" i="84" s="1"/>
  <c r="AT100" i="83"/>
  <c r="AT100" i="84" s="1"/>
  <c r="AU100" i="83"/>
  <c r="AU100" i="84" s="1"/>
  <c r="AW100" i="83"/>
  <c r="AW100" i="84" s="1"/>
  <c r="AX100" i="83"/>
  <c r="AX100" i="84" s="1"/>
  <c r="AY100" i="83"/>
  <c r="AY100" i="84" s="1"/>
  <c r="BA100" i="83"/>
  <c r="BA100" i="84" s="1"/>
  <c r="BB100" i="83"/>
  <c r="BB100" i="84" s="1"/>
  <c r="BC100" i="83"/>
  <c r="BC100" i="84" s="1"/>
  <c r="BE100" i="83"/>
  <c r="BE100" i="84" s="1"/>
  <c r="BF100" i="83"/>
  <c r="BF100" i="84" s="1"/>
  <c r="BG100" i="83"/>
  <c r="BG100" i="84" s="1"/>
  <c r="BI100" i="83"/>
  <c r="BI100" i="84" s="1"/>
  <c r="BJ100" i="83"/>
  <c r="BJ100" i="84" s="1"/>
  <c r="BK100" i="83"/>
  <c r="BK100" i="84" s="1"/>
  <c r="BM100" i="83"/>
  <c r="BM100" i="84" s="1"/>
  <c r="BN100" i="83"/>
  <c r="BN100" i="84" s="1"/>
  <c r="BO100" i="83"/>
  <c r="BO100" i="84" s="1"/>
  <c r="BQ100" i="83"/>
  <c r="BQ100" i="84" s="1"/>
  <c r="BR100" i="83"/>
  <c r="BR100" i="84" s="1"/>
  <c r="BS100" i="83"/>
  <c r="BS100" i="84" s="1"/>
  <c r="BU100" i="83"/>
  <c r="BU100" i="84" s="1"/>
  <c r="BV100" i="83"/>
  <c r="BV100" i="84" s="1"/>
  <c r="BW100" i="83"/>
  <c r="BW100" i="84" s="1"/>
  <c r="BY100" i="83"/>
  <c r="BY100" i="84" s="1"/>
  <c r="BZ100" i="83"/>
  <c r="BZ100" i="84" s="1"/>
  <c r="CA100" i="83"/>
  <c r="CA100" i="84" s="1"/>
  <c r="CC100" i="83"/>
  <c r="CC100" i="84" s="1"/>
  <c r="CD100" i="83"/>
  <c r="CD100" i="84" s="1"/>
  <c r="CE100" i="83"/>
  <c r="CE100" i="84" s="1"/>
  <c r="CG100" i="83"/>
  <c r="CG100" i="84" s="1"/>
  <c r="CH100" i="83"/>
  <c r="CH100" i="84" s="1"/>
  <c r="CI100" i="83"/>
  <c r="CI100" i="84" s="1"/>
  <c r="CK100" i="83"/>
  <c r="CK100" i="84" s="1"/>
  <c r="CL100" i="83"/>
  <c r="CL100" i="84" s="1"/>
  <c r="CM100" i="83"/>
  <c r="CM100" i="84" s="1"/>
  <c r="CO100" i="83"/>
  <c r="CO100" i="84" s="1"/>
  <c r="CP100" i="83"/>
  <c r="CP100" i="84" s="1"/>
  <c r="CQ100" i="83"/>
  <c r="CQ100" i="84" s="1"/>
  <c r="CS100" i="83"/>
  <c r="CS100" i="84" s="1"/>
  <c r="CT100" i="83"/>
  <c r="CT100" i="84" s="1"/>
  <c r="CU100" i="83"/>
  <c r="CU100" i="84" s="1"/>
  <c r="CW100" i="83"/>
  <c r="CW100" i="84" s="1"/>
  <c r="CX100" i="83"/>
  <c r="CX100" i="84" s="1"/>
  <c r="CY100" i="83"/>
  <c r="CY100" i="84" s="1"/>
  <c r="DA100" i="83"/>
  <c r="DA100" i="84" s="1"/>
  <c r="DB100" i="83"/>
  <c r="DB100" i="84" s="1"/>
  <c r="DC100" i="83"/>
  <c r="DC100" i="84" s="1"/>
  <c r="DE100" i="83"/>
  <c r="DE100" i="84" s="1"/>
  <c r="DF100" i="83"/>
  <c r="DF100" i="84" s="1"/>
  <c r="DG100" i="83"/>
  <c r="DG100" i="84" s="1"/>
  <c r="DI100" i="83"/>
  <c r="DI100" i="84" s="1"/>
  <c r="DJ100" i="83"/>
  <c r="DJ100" i="84" s="1"/>
  <c r="DK100" i="83"/>
  <c r="DK100" i="84" s="1"/>
  <c r="DM100" i="83"/>
  <c r="DM100" i="84" s="1"/>
  <c r="DN100" i="83"/>
  <c r="DN100" i="84" s="1"/>
  <c r="DO100" i="83"/>
  <c r="DO100" i="84" s="1"/>
  <c r="DQ100" i="83"/>
  <c r="DQ100" i="84" s="1"/>
  <c r="DR100" i="83"/>
  <c r="DR100" i="84" s="1"/>
  <c r="DS100" i="83"/>
  <c r="DS100" i="84" s="1"/>
  <c r="DU100" i="83"/>
  <c r="DU100" i="84" s="1"/>
  <c r="DV100" i="83"/>
  <c r="DV100" i="84" s="1"/>
  <c r="DW100" i="83"/>
  <c r="DW100" i="84" s="1"/>
  <c r="DY100" i="83"/>
  <c r="DY100" i="84" s="1"/>
  <c r="DZ100" i="83"/>
  <c r="DZ100" i="84" s="1"/>
  <c r="EA100" i="83"/>
  <c r="EA100" i="84" s="1"/>
  <c r="EC100" i="83"/>
  <c r="EC100" i="84" s="1"/>
  <c r="ED100" i="83"/>
  <c r="ED100" i="84" s="1"/>
  <c r="EE100" i="83"/>
  <c r="EE100" i="84" s="1"/>
  <c r="EG100" i="83"/>
  <c r="EG100" i="84" s="1"/>
  <c r="EH100" i="83"/>
  <c r="EH100" i="84" s="1"/>
  <c r="EI100" i="83"/>
  <c r="EI100" i="84" s="1"/>
  <c r="EK100" i="83"/>
  <c r="EK100" i="84" s="1"/>
  <c r="EL100" i="83"/>
  <c r="EL100" i="84" s="1"/>
  <c r="EM100" i="83"/>
  <c r="EM100" i="84" s="1"/>
  <c r="EO100" i="83"/>
  <c r="EO100" i="84" s="1"/>
  <c r="EP100" i="83"/>
  <c r="EP100" i="84" s="1"/>
  <c r="EQ100" i="83"/>
  <c r="EQ100" i="84" s="1"/>
  <c r="ES100" i="83"/>
  <c r="ES100" i="84" s="1"/>
  <c r="ET100" i="83"/>
  <c r="ET100" i="84" s="1"/>
  <c r="EU100" i="83"/>
  <c r="EU100" i="84" s="1"/>
  <c r="EW100" i="83"/>
  <c r="EW100" i="84" s="1"/>
  <c r="EX100" i="83"/>
  <c r="EX100" i="84" s="1"/>
  <c r="EY100" i="83"/>
  <c r="EY100" i="84" s="1"/>
  <c r="FA100" i="83"/>
  <c r="FA100" i="84" s="1"/>
  <c r="FB100" i="83"/>
  <c r="FB100" i="84" s="1"/>
  <c r="FC100" i="83"/>
  <c r="FC100" i="84" s="1"/>
  <c r="FE100" i="83"/>
  <c r="FE100" i="84" s="1"/>
  <c r="FF100" i="83"/>
  <c r="FF100" i="84" s="1"/>
  <c r="FG100" i="83"/>
  <c r="FG100" i="84" s="1"/>
  <c r="FI100" i="83"/>
  <c r="FI100" i="84" s="1"/>
  <c r="FJ100" i="83"/>
  <c r="FJ100" i="84" s="1"/>
  <c r="FK100" i="83"/>
  <c r="FK100" i="84" s="1"/>
  <c r="FM100" i="83"/>
  <c r="FM100" i="84" s="1"/>
  <c r="FN100" i="83"/>
  <c r="FN100" i="84" s="1"/>
  <c r="FO100" i="83"/>
  <c r="FO100" i="84" s="1"/>
  <c r="FQ100" i="83"/>
  <c r="FQ100" i="84" s="1"/>
  <c r="FR100" i="83"/>
  <c r="FR100" i="84" s="1"/>
  <c r="FS100" i="83"/>
  <c r="FS100" i="84" s="1"/>
  <c r="FU100" i="83"/>
  <c r="FU100" i="84" s="1"/>
  <c r="FV100" i="83"/>
  <c r="FV100" i="84" s="1"/>
  <c r="FW100" i="83"/>
  <c r="FW100" i="84" s="1"/>
  <c r="FY100" i="83"/>
  <c r="FY100" i="84" s="1"/>
  <c r="FZ100" i="83"/>
  <c r="FZ100" i="84" s="1"/>
  <c r="GA100" i="83"/>
  <c r="GA100" i="84" s="1"/>
  <c r="GC100" i="83"/>
  <c r="GC100" i="84" s="1"/>
  <c r="GD100" i="83"/>
  <c r="GD100" i="84" s="1"/>
  <c r="GE100" i="83"/>
  <c r="GE100" i="84" s="1"/>
  <c r="GG100" i="83"/>
  <c r="GG100" i="84" s="1"/>
  <c r="GH100" i="83"/>
  <c r="GH100" i="84" s="1"/>
  <c r="GI100" i="83"/>
  <c r="GI100" i="84" s="1"/>
  <c r="GK100" i="83"/>
  <c r="GK100" i="84" s="1"/>
  <c r="GL100" i="83"/>
  <c r="GL100" i="84" s="1"/>
  <c r="GM100" i="83"/>
  <c r="GM100" i="84" s="1"/>
  <c r="GO100" i="83"/>
  <c r="GO100" i="84" s="1"/>
  <c r="GP100" i="83"/>
  <c r="GP100" i="84" s="1"/>
  <c r="GQ100" i="83"/>
  <c r="GQ100" i="84" s="1"/>
  <c r="GS100" i="83"/>
  <c r="GS100" i="84" s="1"/>
  <c r="GT100" i="83"/>
  <c r="GT100" i="84" s="1"/>
  <c r="GU100" i="83"/>
  <c r="GU100" i="84" s="1"/>
  <c r="GW100" i="83"/>
  <c r="GW100" i="84" s="1"/>
  <c r="GX100" i="83"/>
  <c r="GX100" i="84" s="1"/>
  <c r="GY100" i="83"/>
  <c r="GY100" i="84" s="1"/>
  <c r="C101" i="84"/>
  <c r="I101" i="83"/>
  <c r="I101" i="84" s="1"/>
  <c r="J101" i="83"/>
  <c r="J101" i="84" s="1"/>
  <c r="K101" i="83"/>
  <c r="K101" i="84" s="1"/>
  <c r="C101" i="82"/>
  <c r="B101" i="82"/>
  <c r="M101" i="83"/>
  <c r="M101" i="84" s="1"/>
  <c r="N101" i="83"/>
  <c r="N101" i="84" s="1"/>
  <c r="O101" i="83"/>
  <c r="O101" i="84" s="1"/>
  <c r="Q101" i="83"/>
  <c r="Q101" i="84" s="1"/>
  <c r="R101" i="83"/>
  <c r="R101" i="84" s="1"/>
  <c r="S101" i="83"/>
  <c r="S101" i="84" s="1"/>
  <c r="U101" i="83"/>
  <c r="U101" i="84" s="1"/>
  <c r="V101" i="83"/>
  <c r="V101" i="84" s="1"/>
  <c r="W101" i="83"/>
  <c r="W101" i="84" s="1"/>
  <c r="Y101" i="83"/>
  <c r="Y101" i="84" s="1"/>
  <c r="Z101" i="83"/>
  <c r="Z101" i="84" s="1"/>
  <c r="AA101" i="83"/>
  <c r="AA101" i="84" s="1"/>
  <c r="AC101" i="83"/>
  <c r="AC101" i="84" s="1"/>
  <c r="AD101" i="83"/>
  <c r="AD101" i="84" s="1"/>
  <c r="AE101" i="83"/>
  <c r="AE101" i="84" s="1"/>
  <c r="AG101" i="83"/>
  <c r="AG101" i="84" s="1"/>
  <c r="AH101" i="83"/>
  <c r="AH101" i="84" s="1"/>
  <c r="AI101" i="83"/>
  <c r="AI101" i="84" s="1"/>
  <c r="AK101" i="83"/>
  <c r="AK101" i="84" s="1"/>
  <c r="AL101" i="83"/>
  <c r="AL101" i="84" s="1"/>
  <c r="AM101" i="83"/>
  <c r="AM101" i="84" s="1"/>
  <c r="AO101" i="83"/>
  <c r="AO101" i="84" s="1"/>
  <c r="AP101" i="83"/>
  <c r="AP101" i="84" s="1"/>
  <c r="AQ101" i="83"/>
  <c r="AQ101" i="84" s="1"/>
  <c r="AS101" i="83"/>
  <c r="AS101" i="84" s="1"/>
  <c r="AT101" i="83"/>
  <c r="AT101" i="84" s="1"/>
  <c r="AU101" i="83"/>
  <c r="AU101" i="84" s="1"/>
  <c r="AW101" i="83"/>
  <c r="AW101" i="84" s="1"/>
  <c r="AX101" i="83"/>
  <c r="AX101" i="84" s="1"/>
  <c r="AY101" i="83"/>
  <c r="AY101" i="84" s="1"/>
  <c r="BA101" i="83"/>
  <c r="BA101" i="84" s="1"/>
  <c r="BB101" i="83"/>
  <c r="BB101" i="84" s="1"/>
  <c r="BC101" i="83"/>
  <c r="BC101" i="84" s="1"/>
  <c r="BE101" i="83"/>
  <c r="BE101" i="84" s="1"/>
  <c r="BF101" i="83"/>
  <c r="BF101" i="84" s="1"/>
  <c r="BG101" i="83"/>
  <c r="BG101" i="84" s="1"/>
  <c r="BI101" i="83"/>
  <c r="BI101" i="84" s="1"/>
  <c r="BJ101" i="83"/>
  <c r="BJ101" i="84" s="1"/>
  <c r="BK101" i="83"/>
  <c r="BK101" i="84" s="1"/>
  <c r="BM101" i="83"/>
  <c r="BM101" i="84" s="1"/>
  <c r="BN101" i="83"/>
  <c r="BN101" i="84" s="1"/>
  <c r="BO101" i="83"/>
  <c r="BO101" i="84" s="1"/>
  <c r="BQ101" i="83"/>
  <c r="BQ101" i="84" s="1"/>
  <c r="BR101" i="83"/>
  <c r="BR101" i="84" s="1"/>
  <c r="BS101" i="83"/>
  <c r="BS101" i="84" s="1"/>
  <c r="BU101" i="83"/>
  <c r="BU101" i="84" s="1"/>
  <c r="BV101" i="83"/>
  <c r="BV101" i="84" s="1"/>
  <c r="BW101" i="83"/>
  <c r="BW101" i="84" s="1"/>
  <c r="BY101" i="83"/>
  <c r="BY101" i="84" s="1"/>
  <c r="BZ101" i="83"/>
  <c r="BZ101" i="84" s="1"/>
  <c r="CA101" i="83"/>
  <c r="CA101" i="84" s="1"/>
  <c r="CC101" i="83"/>
  <c r="CC101" i="84" s="1"/>
  <c r="CD101" i="83"/>
  <c r="CD101" i="84" s="1"/>
  <c r="CE101" i="83"/>
  <c r="CE101" i="84" s="1"/>
  <c r="CG101" i="83"/>
  <c r="CG101" i="84" s="1"/>
  <c r="CH101" i="83"/>
  <c r="CH101" i="84" s="1"/>
  <c r="CI101" i="83"/>
  <c r="CI101" i="84" s="1"/>
  <c r="CK101" i="83"/>
  <c r="CK101" i="84" s="1"/>
  <c r="CL101" i="83"/>
  <c r="CL101" i="84" s="1"/>
  <c r="CM101" i="83"/>
  <c r="CM101" i="84" s="1"/>
  <c r="CO101" i="83"/>
  <c r="CO101" i="84" s="1"/>
  <c r="CP101" i="83"/>
  <c r="CP101" i="84" s="1"/>
  <c r="CQ101" i="83"/>
  <c r="CQ101" i="84" s="1"/>
  <c r="CS101" i="83"/>
  <c r="CS101" i="84" s="1"/>
  <c r="CT101" i="83"/>
  <c r="CT101" i="84" s="1"/>
  <c r="CU101" i="83"/>
  <c r="CU101" i="84" s="1"/>
  <c r="CW101" i="83"/>
  <c r="CW101" i="84" s="1"/>
  <c r="CX101" i="83"/>
  <c r="CX101" i="84" s="1"/>
  <c r="CY101" i="83"/>
  <c r="CY101" i="84" s="1"/>
  <c r="DA101" i="83"/>
  <c r="DA101" i="84" s="1"/>
  <c r="DB101" i="83"/>
  <c r="DB101" i="84" s="1"/>
  <c r="DC101" i="83"/>
  <c r="DC101" i="84" s="1"/>
  <c r="DE101" i="83"/>
  <c r="DE101" i="84" s="1"/>
  <c r="DF101" i="83"/>
  <c r="DF101" i="84" s="1"/>
  <c r="DG101" i="83"/>
  <c r="DG101" i="84" s="1"/>
  <c r="DI101" i="83"/>
  <c r="DI101" i="84" s="1"/>
  <c r="DJ101" i="83"/>
  <c r="DJ101" i="84" s="1"/>
  <c r="DK101" i="83"/>
  <c r="DK101" i="84" s="1"/>
  <c r="DM101" i="83"/>
  <c r="DM101" i="84" s="1"/>
  <c r="DN101" i="83"/>
  <c r="DN101" i="84" s="1"/>
  <c r="DO101" i="83"/>
  <c r="DO101" i="84" s="1"/>
  <c r="DQ101" i="83"/>
  <c r="DQ101" i="84" s="1"/>
  <c r="DR101" i="83"/>
  <c r="DR101" i="84" s="1"/>
  <c r="DS101" i="83"/>
  <c r="DS101" i="84" s="1"/>
  <c r="DU101" i="83"/>
  <c r="DU101" i="84" s="1"/>
  <c r="DV101" i="83"/>
  <c r="DV101" i="84" s="1"/>
  <c r="DW101" i="83"/>
  <c r="DW101" i="84" s="1"/>
  <c r="DY101" i="83"/>
  <c r="DY101" i="84" s="1"/>
  <c r="DZ101" i="83"/>
  <c r="DZ101" i="84" s="1"/>
  <c r="EA101" i="83"/>
  <c r="EA101" i="84" s="1"/>
  <c r="EC101" i="83"/>
  <c r="EC101" i="84" s="1"/>
  <c r="ED101" i="83"/>
  <c r="ED101" i="84" s="1"/>
  <c r="EE101" i="83"/>
  <c r="EE101" i="84" s="1"/>
  <c r="EG101" i="83"/>
  <c r="EG101" i="84" s="1"/>
  <c r="EH101" i="83"/>
  <c r="EH101" i="84" s="1"/>
  <c r="EI101" i="83"/>
  <c r="EI101" i="84" s="1"/>
  <c r="EK101" i="83"/>
  <c r="EK101" i="84" s="1"/>
  <c r="EL101" i="83"/>
  <c r="EL101" i="84" s="1"/>
  <c r="EM101" i="83"/>
  <c r="EM101" i="84" s="1"/>
  <c r="EO101" i="83"/>
  <c r="EO101" i="84" s="1"/>
  <c r="EP101" i="83"/>
  <c r="EP101" i="84" s="1"/>
  <c r="EQ101" i="83"/>
  <c r="EQ101" i="84" s="1"/>
  <c r="ES101" i="83"/>
  <c r="ES101" i="84" s="1"/>
  <c r="ET101" i="83"/>
  <c r="ET101" i="84" s="1"/>
  <c r="EU101" i="83"/>
  <c r="EU101" i="84" s="1"/>
  <c r="EW101" i="83"/>
  <c r="EW101" i="84" s="1"/>
  <c r="EX101" i="83"/>
  <c r="EX101" i="84" s="1"/>
  <c r="EY101" i="83"/>
  <c r="EY101" i="84" s="1"/>
  <c r="FA101" i="83"/>
  <c r="FA101" i="84" s="1"/>
  <c r="FB101" i="83"/>
  <c r="FB101" i="84" s="1"/>
  <c r="FC101" i="83"/>
  <c r="FC101" i="84" s="1"/>
  <c r="FE101" i="83"/>
  <c r="FE101" i="84" s="1"/>
  <c r="FF101" i="83"/>
  <c r="FF101" i="84" s="1"/>
  <c r="FG101" i="83"/>
  <c r="FG101" i="84" s="1"/>
  <c r="FI101" i="83"/>
  <c r="FI101" i="84" s="1"/>
  <c r="FJ101" i="83"/>
  <c r="FJ101" i="84" s="1"/>
  <c r="FK101" i="83"/>
  <c r="FK101" i="84" s="1"/>
  <c r="FM101" i="83"/>
  <c r="FM101" i="84" s="1"/>
  <c r="FN101" i="83"/>
  <c r="FN101" i="84" s="1"/>
  <c r="FO101" i="83"/>
  <c r="FO101" i="84" s="1"/>
  <c r="FQ101" i="83"/>
  <c r="FQ101" i="84" s="1"/>
  <c r="FR101" i="83"/>
  <c r="FR101" i="84" s="1"/>
  <c r="FS101" i="83"/>
  <c r="FS101" i="84" s="1"/>
  <c r="FU101" i="83"/>
  <c r="FU101" i="84" s="1"/>
  <c r="FV101" i="83"/>
  <c r="FV101" i="84" s="1"/>
  <c r="FW101" i="83"/>
  <c r="FW101" i="84" s="1"/>
  <c r="FY101" i="83"/>
  <c r="FY101" i="84" s="1"/>
  <c r="FZ101" i="83"/>
  <c r="FZ101" i="84" s="1"/>
  <c r="GA101" i="83"/>
  <c r="GA101" i="84" s="1"/>
  <c r="GC101" i="83"/>
  <c r="GC101" i="84" s="1"/>
  <c r="GD101" i="83"/>
  <c r="GD101" i="84" s="1"/>
  <c r="GE101" i="83"/>
  <c r="GE101" i="84" s="1"/>
  <c r="GG101" i="83"/>
  <c r="GG101" i="84" s="1"/>
  <c r="GH101" i="83"/>
  <c r="GH101" i="84" s="1"/>
  <c r="GI101" i="83"/>
  <c r="GI101" i="84" s="1"/>
  <c r="GK101" i="83"/>
  <c r="GK101" i="84" s="1"/>
  <c r="GL101" i="83"/>
  <c r="GL101" i="84" s="1"/>
  <c r="GM101" i="83"/>
  <c r="GM101" i="84" s="1"/>
  <c r="GO101" i="83"/>
  <c r="GO101" i="84" s="1"/>
  <c r="GP101" i="83"/>
  <c r="GP101" i="84" s="1"/>
  <c r="GQ101" i="83"/>
  <c r="GQ101" i="84" s="1"/>
  <c r="GS101" i="83"/>
  <c r="GS101" i="84" s="1"/>
  <c r="GT101" i="83"/>
  <c r="GT101" i="84" s="1"/>
  <c r="GU101" i="83"/>
  <c r="GU101" i="84" s="1"/>
  <c r="GW101" i="83"/>
  <c r="GW101" i="84" s="1"/>
  <c r="GX101" i="83"/>
  <c r="GX101" i="84" s="1"/>
  <c r="GY101" i="83"/>
  <c r="GY101" i="84" s="1"/>
  <c r="I102" i="83"/>
  <c r="I102" i="84" s="1"/>
  <c r="J102" i="83"/>
  <c r="J102" i="84" s="1"/>
  <c r="K102" i="83"/>
  <c r="K102" i="84" s="1"/>
  <c r="B102" i="82"/>
  <c r="M102" i="83"/>
  <c r="M102" i="84" s="1"/>
  <c r="N102" i="83"/>
  <c r="N102" i="84" s="1"/>
  <c r="O102" i="83"/>
  <c r="O102" i="84" s="1"/>
  <c r="Q102" i="83"/>
  <c r="Q102" i="84" s="1"/>
  <c r="R102" i="83"/>
  <c r="R102" i="84" s="1"/>
  <c r="S102" i="83"/>
  <c r="S102" i="84" s="1"/>
  <c r="U102" i="83"/>
  <c r="U102" i="84" s="1"/>
  <c r="V102" i="83"/>
  <c r="V102" i="84" s="1"/>
  <c r="W102" i="83"/>
  <c r="W102" i="84" s="1"/>
  <c r="Y102" i="83"/>
  <c r="Y102" i="84" s="1"/>
  <c r="Z102" i="83"/>
  <c r="Z102" i="84" s="1"/>
  <c r="AA102" i="83"/>
  <c r="AA102" i="84" s="1"/>
  <c r="AC102" i="83"/>
  <c r="AC102" i="84" s="1"/>
  <c r="AD102" i="83"/>
  <c r="AD102" i="84" s="1"/>
  <c r="AE102" i="83"/>
  <c r="AE102" i="84" s="1"/>
  <c r="AG102" i="83"/>
  <c r="AG102" i="84" s="1"/>
  <c r="AH102" i="83"/>
  <c r="AH102" i="84" s="1"/>
  <c r="AI102" i="83"/>
  <c r="AI102" i="84" s="1"/>
  <c r="AK102" i="83"/>
  <c r="AK102" i="84" s="1"/>
  <c r="AL102" i="83"/>
  <c r="AL102" i="84" s="1"/>
  <c r="AM102" i="83"/>
  <c r="AM102" i="84" s="1"/>
  <c r="AO102" i="83"/>
  <c r="AO102" i="84" s="1"/>
  <c r="AP102" i="83"/>
  <c r="AP102" i="84" s="1"/>
  <c r="AQ102" i="83"/>
  <c r="AQ102" i="84" s="1"/>
  <c r="AS102" i="83"/>
  <c r="AS102" i="84" s="1"/>
  <c r="AT102" i="83"/>
  <c r="AT102" i="84" s="1"/>
  <c r="AU102" i="83"/>
  <c r="AU102" i="84" s="1"/>
  <c r="AW102" i="83"/>
  <c r="AW102" i="84" s="1"/>
  <c r="AX102" i="83"/>
  <c r="AX102" i="84" s="1"/>
  <c r="AY102" i="83"/>
  <c r="AY102" i="84" s="1"/>
  <c r="BA102" i="83"/>
  <c r="BA102" i="84" s="1"/>
  <c r="BB102" i="83"/>
  <c r="BB102" i="84" s="1"/>
  <c r="BC102" i="83"/>
  <c r="BC102" i="84" s="1"/>
  <c r="BE102" i="83"/>
  <c r="BE102" i="84" s="1"/>
  <c r="BF102" i="83"/>
  <c r="BF102" i="84" s="1"/>
  <c r="BG102" i="83"/>
  <c r="BG102" i="84" s="1"/>
  <c r="BI102" i="83"/>
  <c r="BI102" i="84" s="1"/>
  <c r="BJ102" i="83"/>
  <c r="BJ102" i="84" s="1"/>
  <c r="BK102" i="83"/>
  <c r="BK102" i="84" s="1"/>
  <c r="BM102" i="83"/>
  <c r="BM102" i="84" s="1"/>
  <c r="BN102" i="83"/>
  <c r="BN102" i="84" s="1"/>
  <c r="BO102" i="83"/>
  <c r="BO102" i="84" s="1"/>
  <c r="BQ102" i="83"/>
  <c r="BQ102" i="84" s="1"/>
  <c r="BR102" i="83"/>
  <c r="BR102" i="84" s="1"/>
  <c r="BS102" i="83"/>
  <c r="BS102" i="84" s="1"/>
  <c r="BU102" i="83"/>
  <c r="BU102" i="84" s="1"/>
  <c r="BV102" i="83"/>
  <c r="BV102" i="84" s="1"/>
  <c r="BW102" i="83"/>
  <c r="BW102" i="84" s="1"/>
  <c r="BY102" i="83"/>
  <c r="BY102" i="84" s="1"/>
  <c r="BZ102" i="83"/>
  <c r="BZ102" i="84" s="1"/>
  <c r="CA102" i="83"/>
  <c r="CA102" i="84" s="1"/>
  <c r="CC102" i="83"/>
  <c r="CC102" i="84" s="1"/>
  <c r="CD102" i="83"/>
  <c r="CD102" i="84" s="1"/>
  <c r="CE102" i="83"/>
  <c r="CE102" i="84" s="1"/>
  <c r="CG102" i="83"/>
  <c r="CG102" i="84" s="1"/>
  <c r="CH102" i="83"/>
  <c r="CH102" i="84" s="1"/>
  <c r="CI102" i="83"/>
  <c r="CI102" i="84" s="1"/>
  <c r="CK102" i="83"/>
  <c r="CK102" i="84" s="1"/>
  <c r="CL102" i="83"/>
  <c r="CL102" i="84" s="1"/>
  <c r="CM102" i="83"/>
  <c r="CM102" i="84" s="1"/>
  <c r="CO102" i="83"/>
  <c r="CO102" i="84" s="1"/>
  <c r="CP102" i="83"/>
  <c r="CP102" i="84" s="1"/>
  <c r="CQ102" i="83"/>
  <c r="CQ102" i="84" s="1"/>
  <c r="CS102" i="83"/>
  <c r="CS102" i="84" s="1"/>
  <c r="CT102" i="83"/>
  <c r="CT102" i="84" s="1"/>
  <c r="CU102" i="83"/>
  <c r="CU102" i="84" s="1"/>
  <c r="CW102" i="83"/>
  <c r="CW102" i="84" s="1"/>
  <c r="CX102" i="83"/>
  <c r="CX102" i="84" s="1"/>
  <c r="CY102" i="83"/>
  <c r="CY102" i="84" s="1"/>
  <c r="DA102" i="83"/>
  <c r="DA102" i="84" s="1"/>
  <c r="DB102" i="83"/>
  <c r="DB102" i="84" s="1"/>
  <c r="DC102" i="83"/>
  <c r="DC102" i="84" s="1"/>
  <c r="DE102" i="83"/>
  <c r="DE102" i="84" s="1"/>
  <c r="DF102" i="83"/>
  <c r="DF102" i="84" s="1"/>
  <c r="DG102" i="83"/>
  <c r="DG102" i="84" s="1"/>
  <c r="DI102" i="83"/>
  <c r="DI102" i="84" s="1"/>
  <c r="DJ102" i="83"/>
  <c r="DJ102" i="84" s="1"/>
  <c r="DK102" i="83"/>
  <c r="DK102" i="84" s="1"/>
  <c r="DM102" i="83"/>
  <c r="DM102" i="84" s="1"/>
  <c r="DN102" i="83"/>
  <c r="DN102" i="84" s="1"/>
  <c r="DO102" i="83"/>
  <c r="DO102" i="84" s="1"/>
  <c r="DQ102" i="83"/>
  <c r="DQ102" i="84" s="1"/>
  <c r="DR102" i="83"/>
  <c r="DR102" i="84" s="1"/>
  <c r="DS102" i="83"/>
  <c r="DS102" i="84" s="1"/>
  <c r="DU102" i="83"/>
  <c r="DU102" i="84" s="1"/>
  <c r="DV102" i="83"/>
  <c r="DV102" i="84" s="1"/>
  <c r="DW102" i="83"/>
  <c r="DW102" i="84" s="1"/>
  <c r="DY102" i="83"/>
  <c r="DY102" i="84" s="1"/>
  <c r="DZ102" i="83"/>
  <c r="DZ102" i="84" s="1"/>
  <c r="EA102" i="83"/>
  <c r="EA102" i="84" s="1"/>
  <c r="EC102" i="83"/>
  <c r="EC102" i="84" s="1"/>
  <c r="ED102" i="83"/>
  <c r="ED102" i="84" s="1"/>
  <c r="EE102" i="83"/>
  <c r="EE102" i="84" s="1"/>
  <c r="EG102" i="83"/>
  <c r="EG102" i="84" s="1"/>
  <c r="EH102" i="83"/>
  <c r="EH102" i="84" s="1"/>
  <c r="EI102" i="83"/>
  <c r="EI102" i="84" s="1"/>
  <c r="EK102" i="83"/>
  <c r="EK102" i="84" s="1"/>
  <c r="EL102" i="83"/>
  <c r="EL102" i="84" s="1"/>
  <c r="EM102" i="83"/>
  <c r="EM102" i="84" s="1"/>
  <c r="EO102" i="83"/>
  <c r="EO102" i="84" s="1"/>
  <c r="EP102" i="83"/>
  <c r="EP102" i="84" s="1"/>
  <c r="EQ102" i="83"/>
  <c r="EQ102" i="84" s="1"/>
  <c r="ES102" i="83"/>
  <c r="ES102" i="84" s="1"/>
  <c r="ET102" i="83"/>
  <c r="ET102" i="84" s="1"/>
  <c r="EU102" i="83"/>
  <c r="EU102" i="84" s="1"/>
  <c r="EW102" i="83"/>
  <c r="EW102" i="84" s="1"/>
  <c r="EX102" i="83"/>
  <c r="EX102" i="84" s="1"/>
  <c r="EY102" i="83"/>
  <c r="EY102" i="84" s="1"/>
  <c r="FA102" i="83"/>
  <c r="FA102" i="84" s="1"/>
  <c r="FB102" i="83"/>
  <c r="FB102" i="84" s="1"/>
  <c r="FC102" i="83"/>
  <c r="FC102" i="84" s="1"/>
  <c r="FE102" i="83"/>
  <c r="FE102" i="84" s="1"/>
  <c r="FF102" i="83"/>
  <c r="FF102" i="84" s="1"/>
  <c r="FG102" i="83"/>
  <c r="FG102" i="84" s="1"/>
  <c r="FI102" i="83"/>
  <c r="FI102" i="84" s="1"/>
  <c r="FJ102" i="83"/>
  <c r="FJ102" i="84" s="1"/>
  <c r="FK102" i="83"/>
  <c r="FK102" i="84" s="1"/>
  <c r="FM102" i="83"/>
  <c r="FM102" i="84" s="1"/>
  <c r="FN102" i="83"/>
  <c r="FN102" i="84" s="1"/>
  <c r="FO102" i="83"/>
  <c r="FO102" i="84" s="1"/>
  <c r="FQ102" i="83"/>
  <c r="FQ102" i="84" s="1"/>
  <c r="FR102" i="83"/>
  <c r="FR102" i="84" s="1"/>
  <c r="FS102" i="83"/>
  <c r="FS102" i="84" s="1"/>
  <c r="FU102" i="83"/>
  <c r="FU102" i="84" s="1"/>
  <c r="FV102" i="83"/>
  <c r="FV102" i="84" s="1"/>
  <c r="FW102" i="83"/>
  <c r="FW102" i="84" s="1"/>
  <c r="FY102" i="83"/>
  <c r="FY102" i="84" s="1"/>
  <c r="FZ102" i="83"/>
  <c r="FZ102" i="84" s="1"/>
  <c r="GA102" i="83"/>
  <c r="GA102" i="84" s="1"/>
  <c r="GC102" i="83"/>
  <c r="GC102" i="84" s="1"/>
  <c r="GD102" i="83"/>
  <c r="GD102" i="84" s="1"/>
  <c r="GE102" i="83"/>
  <c r="GE102" i="84" s="1"/>
  <c r="GG102" i="83"/>
  <c r="GG102" i="84" s="1"/>
  <c r="GH102" i="83"/>
  <c r="GH102" i="84" s="1"/>
  <c r="GI102" i="83"/>
  <c r="GI102" i="84" s="1"/>
  <c r="GK102" i="83"/>
  <c r="GK102" i="84" s="1"/>
  <c r="GL102" i="83"/>
  <c r="GL102" i="84" s="1"/>
  <c r="GM102" i="83"/>
  <c r="GM102" i="84" s="1"/>
  <c r="GO102" i="83"/>
  <c r="GO102" i="84" s="1"/>
  <c r="GP102" i="83"/>
  <c r="GP102" i="84" s="1"/>
  <c r="GQ102" i="83"/>
  <c r="GQ102" i="84" s="1"/>
  <c r="GS102" i="83"/>
  <c r="GS102" i="84" s="1"/>
  <c r="GT102" i="83"/>
  <c r="GT102" i="84" s="1"/>
  <c r="GU102" i="83"/>
  <c r="GU102" i="84" s="1"/>
  <c r="GW102" i="83"/>
  <c r="GW102" i="84" s="1"/>
  <c r="GX102" i="83"/>
  <c r="GX102" i="84" s="1"/>
  <c r="GY102" i="83"/>
  <c r="GY102" i="84" s="1"/>
  <c r="I103" i="83"/>
  <c r="I103" i="84" s="1"/>
  <c r="J103" i="83"/>
  <c r="J103" i="84" s="1"/>
  <c r="K103" i="83"/>
  <c r="K103" i="84" s="1"/>
  <c r="B103" i="82"/>
  <c r="M103" i="83"/>
  <c r="M103" i="84" s="1"/>
  <c r="N103" i="83"/>
  <c r="N103" i="84" s="1"/>
  <c r="O103" i="83"/>
  <c r="O103" i="84" s="1"/>
  <c r="Q103" i="83"/>
  <c r="Q103" i="84" s="1"/>
  <c r="R103" i="83"/>
  <c r="R103" i="84" s="1"/>
  <c r="S103" i="83"/>
  <c r="S103" i="84" s="1"/>
  <c r="U103" i="83"/>
  <c r="U103" i="84" s="1"/>
  <c r="V103" i="83"/>
  <c r="V103" i="84" s="1"/>
  <c r="W103" i="83"/>
  <c r="W103" i="84" s="1"/>
  <c r="Y103" i="83"/>
  <c r="Y103" i="84" s="1"/>
  <c r="Z103" i="83"/>
  <c r="Z103" i="84" s="1"/>
  <c r="AA103" i="83"/>
  <c r="AA103" i="84" s="1"/>
  <c r="AC103" i="83"/>
  <c r="AC103" i="84" s="1"/>
  <c r="AD103" i="83"/>
  <c r="AD103" i="84" s="1"/>
  <c r="AE103" i="83"/>
  <c r="AE103" i="84" s="1"/>
  <c r="AG103" i="83"/>
  <c r="AG103" i="84" s="1"/>
  <c r="AH103" i="83"/>
  <c r="AH103" i="84" s="1"/>
  <c r="AI103" i="83"/>
  <c r="AI103" i="84" s="1"/>
  <c r="AK103" i="83"/>
  <c r="AK103" i="84" s="1"/>
  <c r="AL103" i="83"/>
  <c r="AL103" i="84" s="1"/>
  <c r="AM103" i="83"/>
  <c r="AM103" i="84" s="1"/>
  <c r="AO103" i="83"/>
  <c r="AO103" i="84" s="1"/>
  <c r="AP103" i="83"/>
  <c r="AP103" i="84" s="1"/>
  <c r="AQ103" i="83"/>
  <c r="AQ103" i="84" s="1"/>
  <c r="AS103" i="83"/>
  <c r="AS103" i="84" s="1"/>
  <c r="AT103" i="83"/>
  <c r="AT103" i="84" s="1"/>
  <c r="AU103" i="83"/>
  <c r="AU103" i="84" s="1"/>
  <c r="AW103" i="83"/>
  <c r="AW103" i="84" s="1"/>
  <c r="AX103" i="83"/>
  <c r="AX103" i="84" s="1"/>
  <c r="AY103" i="83"/>
  <c r="AY103" i="84" s="1"/>
  <c r="BA103" i="83"/>
  <c r="BA103" i="84" s="1"/>
  <c r="BB103" i="83"/>
  <c r="BB103" i="84" s="1"/>
  <c r="BC103" i="83"/>
  <c r="BC103" i="84" s="1"/>
  <c r="BE103" i="83"/>
  <c r="BE103" i="84" s="1"/>
  <c r="BF103" i="83"/>
  <c r="BF103" i="84" s="1"/>
  <c r="BG103" i="83"/>
  <c r="BG103" i="84" s="1"/>
  <c r="BI103" i="83"/>
  <c r="BI103" i="84" s="1"/>
  <c r="BJ103" i="83"/>
  <c r="BJ103" i="84" s="1"/>
  <c r="BK103" i="83"/>
  <c r="BK103" i="84" s="1"/>
  <c r="BM103" i="83"/>
  <c r="BM103" i="84" s="1"/>
  <c r="BN103" i="83"/>
  <c r="BN103" i="84" s="1"/>
  <c r="BO103" i="83"/>
  <c r="BO103" i="84" s="1"/>
  <c r="BQ103" i="83"/>
  <c r="BQ103" i="84" s="1"/>
  <c r="BR103" i="83"/>
  <c r="BR103" i="84" s="1"/>
  <c r="BS103" i="83"/>
  <c r="BS103" i="84" s="1"/>
  <c r="BU103" i="83"/>
  <c r="BU103" i="84" s="1"/>
  <c r="BV103" i="83"/>
  <c r="BV103" i="84" s="1"/>
  <c r="BW103" i="83"/>
  <c r="BW103" i="84" s="1"/>
  <c r="BY103" i="83"/>
  <c r="BY103" i="84" s="1"/>
  <c r="BZ103" i="83"/>
  <c r="BZ103" i="84" s="1"/>
  <c r="CA103" i="83"/>
  <c r="CA103" i="84" s="1"/>
  <c r="CC103" i="83"/>
  <c r="CC103" i="84" s="1"/>
  <c r="CD103" i="83"/>
  <c r="CD103" i="84" s="1"/>
  <c r="CE103" i="83"/>
  <c r="CE103" i="84" s="1"/>
  <c r="CG103" i="83"/>
  <c r="CG103" i="84" s="1"/>
  <c r="CH103" i="83"/>
  <c r="CH103" i="84" s="1"/>
  <c r="CI103" i="83"/>
  <c r="CI103" i="84" s="1"/>
  <c r="CK103" i="83"/>
  <c r="CK103" i="84" s="1"/>
  <c r="CL103" i="83"/>
  <c r="CL103" i="84" s="1"/>
  <c r="CM103" i="83"/>
  <c r="CM103" i="84" s="1"/>
  <c r="CO103" i="83"/>
  <c r="CO103" i="84" s="1"/>
  <c r="CP103" i="83"/>
  <c r="CP103" i="84" s="1"/>
  <c r="CQ103" i="83"/>
  <c r="CQ103" i="84" s="1"/>
  <c r="CS103" i="83"/>
  <c r="CS103" i="84" s="1"/>
  <c r="CT103" i="83"/>
  <c r="CT103" i="84" s="1"/>
  <c r="CU103" i="83"/>
  <c r="CU103" i="84" s="1"/>
  <c r="CW103" i="83"/>
  <c r="CW103" i="84" s="1"/>
  <c r="CX103" i="83"/>
  <c r="CX103" i="84" s="1"/>
  <c r="CY103" i="83"/>
  <c r="CY103" i="84" s="1"/>
  <c r="DA103" i="83"/>
  <c r="DA103" i="84" s="1"/>
  <c r="DB103" i="83"/>
  <c r="DB103" i="84" s="1"/>
  <c r="DC103" i="83"/>
  <c r="DC103" i="84" s="1"/>
  <c r="DE103" i="83"/>
  <c r="DE103" i="84" s="1"/>
  <c r="DF103" i="83"/>
  <c r="DF103" i="84" s="1"/>
  <c r="DG103" i="83"/>
  <c r="DG103" i="84" s="1"/>
  <c r="DI103" i="83"/>
  <c r="DI103" i="84" s="1"/>
  <c r="DJ103" i="83"/>
  <c r="DJ103" i="84" s="1"/>
  <c r="DK103" i="83"/>
  <c r="DK103" i="84" s="1"/>
  <c r="DM103" i="83"/>
  <c r="DM103" i="84" s="1"/>
  <c r="DN103" i="83"/>
  <c r="DN103" i="84" s="1"/>
  <c r="DO103" i="83"/>
  <c r="DO103" i="84" s="1"/>
  <c r="DQ103" i="83"/>
  <c r="DQ103" i="84" s="1"/>
  <c r="DR103" i="83"/>
  <c r="DR103" i="84" s="1"/>
  <c r="DS103" i="83"/>
  <c r="DS103" i="84" s="1"/>
  <c r="DU103" i="83"/>
  <c r="DU103" i="84" s="1"/>
  <c r="DV103" i="83"/>
  <c r="DV103" i="84" s="1"/>
  <c r="DW103" i="83"/>
  <c r="DW103" i="84" s="1"/>
  <c r="DY103" i="83"/>
  <c r="DY103" i="84" s="1"/>
  <c r="DZ103" i="83"/>
  <c r="DZ103" i="84" s="1"/>
  <c r="EA103" i="83"/>
  <c r="EA103" i="84" s="1"/>
  <c r="EC103" i="83"/>
  <c r="EC103" i="84" s="1"/>
  <c r="ED103" i="83"/>
  <c r="ED103" i="84" s="1"/>
  <c r="EE103" i="83"/>
  <c r="EE103" i="84" s="1"/>
  <c r="EG103" i="83"/>
  <c r="EG103" i="84" s="1"/>
  <c r="EH103" i="83"/>
  <c r="EH103" i="84" s="1"/>
  <c r="EI103" i="83"/>
  <c r="EI103" i="84" s="1"/>
  <c r="EK103" i="83"/>
  <c r="EK103" i="84" s="1"/>
  <c r="EL103" i="83"/>
  <c r="EL103" i="84" s="1"/>
  <c r="EM103" i="83"/>
  <c r="EM103" i="84" s="1"/>
  <c r="EO103" i="83"/>
  <c r="EO103" i="84" s="1"/>
  <c r="EP103" i="83"/>
  <c r="EP103" i="84" s="1"/>
  <c r="EQ103" i="83"/>
  <c r="EQ103" i="84" s="1"/>
  <c r="ES103" i="83"/>
  <c r="ES103" i="84" s="1"/>
  <c r="ET103" i="83"/>
  <c r="ET103" i="84" s="1"/>
  <c r="EU103" i="83"/>
  <c r="EU103" i="84" s="1"/>
  <c r="EW103" i="83"/>
  <c r="EW103" i="84" s="1"/>
  <c r="EX103" i="83"/>
  <c r="EX103" i="84" s="1"/>
  <c r="EY103" i="83"/>
  <c r="EY103" i="84" s="1"/>
  <c r="FA103" i="83"/>
  <c r="FA103" i="84" s="1"/>
  <c r="FB103" i="83"/>
  <c r="FB103" i="84" s="1"/>
  <c r="FC103" i="83"/>
  <c r="FC103" i="84" s="1"/>
  <c r="FE103" i="83"/>
  <c r="FE103" i="84" s="1"/>
  <c r="FF103" i="83"/>
  <c r="FF103" i="84" s="1"/>
  <c r="FG103" i="83"/>
  <c r="FG103" i="84" s="1"/>
  <c r="FI103" i="83"/>
  <c r="FI103" i="84" s="1"/>
  <c r="FJ103" i="83"/>
  <c r="FJ103" i="84" s="1"/>
  <c r="FK103" i="83"/>
  <c r="FK103" i="84" s="1"/>
  <c r="FM103" i="83"/>
  <c r="FM103" i="84" s="1"/>
  <c r="FN103" i="83"/>
  <c r="FN103" i="84" s="1"/>
  <c r="FO103" i="83"/>
  <c r="FO103" i="84" s="1"/>
  <c r="FQ103" i="83"/>
  <c r="FQ103" i="84" s="1"/>
  <c r="FR103" i="83"/>
  <c r="FR103" i="84" s="1"/>
  <c r="FS103" i="83"/>
  <c r="FS103" i="84" s="1"/>
  <c r="FU103" i="83"/>
  <c r="FU103" i="84" s="1"/>
  <c r="FV103" i="83"/>
  <c r="FV103" i="84" s="1"/>
  <c r="FW103" i="83"/>
  <c r="FW103" i="84" s="1"/>
  <c r="FY103" i="83"/>
  <c r="FY103" i="84" s="1"/>
  <c r="FZ103" i="83"/>
  <c r="FZ103" i="84" s="1"/>
  <c r="GA103" i="83"/>
  <c r="GA103" i="84" s="1"/>
  <c r="GC103" i="83"/>
  <c r="GC103" i="84" s="1"/>
  <c r="GD103" i="83"/>
  <c r="GD103" i="84" s="1"/>
  <c r="GE103" i="83"/>
  <c r="GE103" i="84" s="1"/>
  <c r="GG103" i="83"/>
  <c r="GG103" i="84" s="1"/>
  <c r="GH103" i="83"/>
  <c r="GH103" i="84" s="1"/>
  <c r="GI103" i="83"/>
  <c r="GI103" i="84" s="1"/>
  <c r="GK103" i="83"/>
  <c r="GK103" i="84" s="1"/>
  <c r="GL103" i="83"/>
  <c r="GL103" i="84" s="1"/>
  <c r="GM103" i="83"/>
  <c r="GM103" i="84" s="1"/>
  <c r="GO103" i="83"/>
  <c r="GO103" i="84" s="1"/>
  <c r="GP103" i="83"/>
  <c r="GP103" i="84" s="1"/>
  <c r="GQ103" i="83"/>
  <c r="GQ103" i="84" s="1"/>
  <c r="GS103" i="83"/>
  <c r="GS103" i="84" s="1"/>
  <c r="GT103" i="83"/>
  <c r="GT103" i="84" s="1"/>
  <c r="GU103" i="83"/>
  <c r="GU103" i="84" s="1"/>
  <c r="GW103" i="83"/>
  <c r="GW103" i="84" s="1"/>
  <c r="GX103" i="83"/>
  <c r="GX103" i="84" s="1"/>
  <c r="GY103" i="83"/>
  <c r="GY103" i="84" s="1"/>
  <c r="I104" i="83"/>
  <c r="I104" i="84" s="1"/>
  <c r="J104" i="83"/>
  <c r="J104" i="84" s="1"/>
  <c r="K104" i="83"/>
  <c r="K104" i="84" s="1"/>
  <c r="B104" i="82"/>
  <c r="M104" i="83"/>
  <c r="M104" i="84" s="1"/>
  <c r="N104" i="83"/>
  <c r="N104" i="84" s="1"/>
  <c r="O104" i="83"/>
  <c r="O104" i="84" s="1"/>
  <c r="Q104" i="83"/>
  <c r="Q104" i="84" s="1"/>
  <c r="R104" i="83"/>
  <c r="R104" i="84" s="1"/>
  <c r="S104" i="83"/>
  <c r="S104" i="84" s="1"/>
  <c r="U104" i="83"/>
  <c r="U104" i="84" s="1"/>
  <c r="V104" i="83"/>
  <c r="V104" i="84" s="1"/>
  <c r="W104" i="83"/>
  <c r="W104" i="84" s="1"/>
  <c r="Y104" i="83"/>
  <c r="Y104" i="84" s="1"/>
  <c r="Z104" i="83"/>
  <c r="Z104" i="84" s="1"/>
  <c r="AA104" i="83"/>
  <c r="AA104" i="84" s="1"/>
  <c r="AC104" i="83"/>
  <c r="AC104" i="84" s="1"/>
  <c r="AD104" i="83"/>
  <c r="AD104" i="84" s="1"/>
  <c r="AE104" i="83"/>
  <c r="AE104" i="84" s="1"/>
  <c r="AG104" i="83"/>
  <c r="AG104" i="84" s="1"/>
  <c r="AH104" i="83"/>
  <c r="AH104" i="84" s="1"/>
  <c r="AI104" i="83"/>
  <c r="AI104" i="84" s="1"/>
  <c r="AK104" i="83"/>
  <c r="AK104" i="84" s="1"/>
  <c r="AL104" i="83"/>
  <c r="AL104" i="84" s="1"/>
  <c r="AM104" i="83"/>
  <c r="AM104" i="84" s="1"/>
  <c r="AO104" i="83"/>
  <c r="AO104" i="84" s="1"/>
  <c r="AP104" i="83"/>
  <c r="AP104" i="84" s="1"/>
  <c r="AQ104" i="83"/>
  <c r="AQ104" i="84" s="1"/>
  <c r="AS104" i="83"/>
  <c r="AS104" i="84" s="1"/>
  <c r="AT104" i="83"/>
  <c r="AT104" i="84" s="1"/>
  <c r="AU104" i="83"/>
  <c r="AU104" i="84" s="1"/>
  <c r="AW104" i="83"/>
  <c r="AW104" i="84" s="1"/>
  <c r="AX104" i="83"/>
  <c r="AX104" i="84" s="1"/>
  <c r="AY104" i="83"/>
  <c r="AY104" i="84" s="1"/>
  <c r="BA104" i="83"/>
  <c r="BA104" i="84" s="1"/>
  <c r="BB104" i="83"/>
  <c r="BB104" i="84" s="1"/>
  <c r="BC104" i="83"/>
  <c r="BC104" i="84" s="1"/>
  <c r="BE104" i="83"/>
  <c r="BE104" i="84" s="1"/>
  <c r="BF104" i="83"/>
  <c r="BF104" i="84" s="1"/>
  <c r="BG104" i="83"/>
  <c r="BG104" i="84" s="1"/>
  <c r="BI104" i="83"/>
  <c r="BI104" i="84" s="1"/>
  <c r="BJ104" i="83"/>
  <c r="BJ104" i="84" s="1"/>
  <c r="BK104" i="83"/>
  <c r="BK104" i="84" s="1"/>
  <c r="BM104" i="83"/>
  <c r="BM104" i="84" s="1"/>
  <c r="BN104" i="83"/>
  <c r="BN104" i="84" s="1"/>
  <c r="BO104" i="83"/>
  <c r="BO104" i="84" s="1"/>
  <c r="BQ104" i="83"/>
  <c r="BQ104" i="84" s="1"/>
  <c r="BR104" i="83"/>
  <c r="BR104" i="84" s="1"/>
  <c r="BS104" i="83"/>
  <c r="BS104" i="84" s="1"/>
  <c r="BU104" i="83"/>
  <c r="BU104" i="84" s="1"/>
  <c r="BV104" i="83"/>
  <c r="BV104" i="84" s="1"/>
  <c r="BW104" i="83"/>
  <c r="BW104" i="84" s="1"/>
  <c r="BY104" i="83"/>
  <c r="BY104" i="84" s="1"/>
  <c r="BZ104" i="83"/>
  <c r="BZ104" i="84" s="1"/>
  <c r="CA104" i="83"/>
  <c r="CA104" i="84" s="1"/>
  <c r="CC104" i="83"/>
  <c r="CC104" i="84" s="1"/>
  <c r="CD104" i="83"/>
  <c r="CD104" i="84" s="1"/>
  <c r="CE104" i="83"/>
  <c r="CE104" i="84" s="1"/>
  <c r="CG104" i="83"/>
  <c r="CG104" i="84" s="1"/>
  <c r="CH104" i="83"/>
  <c r="CH104" i="84" s="1"/>
  <c r="CI104" i="83"/>
  <c r="CI104" i="84" s="1"/>
  <c r="CK104" i="83"/>
  <c r="CK104" i="84" s="1"/>
  <c r="CL104" i="83"/>
  <c r="CL104" i="84" s="1"/>
  <c r="CM104" i="83"/>
  <c r="CM104" i="84" s="1"/>
  <c r="CO104" i="83"/>
  <c r="CO104" i="84" s="1"/>
  <c r="CP104" i="83"/>
  <c r="CP104" i="84" s="1"/>
  <c r="CQ104" i="83"/>
  <c r="CQ104" i="84" s="1"/>
  <c r="CS104" i="83"/>
  <c r="CS104" i="84" s="1"/>
  <c r="CT104" i="83"/>
  <c r="CT104" i="84" s="1"/>
  <c r="CU104" i="83"/>
  <c r="CU104" i="84" s="1"/>
  <c r="CW104" i="83"/>
  <c r="CW104" i="84" s="1"/>
  <c r="CX104" i="83"/>
  <c r="CX104" i="84" s="1"/>
  <c r="CY104" i="83"/>
  <c r="CY104" i="84" s="1"/>
  <c r="DA104" i="83"/>
  <c r="DA104" i="84" s="1"/>
  <c r="DB104" i="83"/>
  <c r="DB104" i="84" s="1"/>
  <c r="DC104" i="83"/>
  <c r="DC104" i="84" s="1"/>
  <c r="DE104" i="83"/>
  <c r="DE104" i="84" s="1"/>
  <c r="DF104" i="83"/>
  <c r="DF104" i="84" s="1"/>
  <c r="DG104" i="83"/>
  <c r="DG104" i="84" s="1"/>
  <c r="DI104" i="83"/>
  <c r="DI104" i="84" s="1"/>
  <c r="DJ104" i="83"/>
  <c r="DJ104" i="84" s="1"/>
  <c r="DK104" i="83"/>
  <c r="DK104" i="84" s="1"/>
  <c r="DM104" i="83"/>
  <c r="DM104" i="84" s="1"/>
  <c r="DN104" i="83"/>
  <c r="DN104" i="84" s="1"/>
  <c r="DO104" i="83"/>
  <c r="DO104" i="84" s="1"/>
  <c r="DQ104" i="83"/>
  <c r="DQ104" i="84" s="1"/>
  <c r="DR104" i="83"/>
  <c r="DR104" i="84" s="1"/>
  <c r="DS104" i="83"/>
  <c r="DS104" i="84" s="1"/>
  <c r="DU104" i="83"/>
  <c r="DU104" i="84" s="1"/>
  <c r="DV104" i="83"/>
  <c r="DV104" i="84" s="1"/>
  <c r="DW104" i="83"/>
  <c r="DW104" i="84" s="1"/>
  <c r="DY104" i="83"/>
  <c r="DY104" i="84" s="1"/>
  <c r="DZ104" i="83"/>
  <c r="DZ104" i="84" s="1"/>
  <c r="EA104" i="83"/>
  <c r="EA104" i="84" s="1"/>
  <c r="EC104" i="83"/>
  <c r="EC104" i="84" s="1"/>
  <c r="ED104" i="83"/>
  <c r="ED104" i="84" s="1"/>
  <c r="EE104" i="83"/>
  <c r="EE104" i="84" s="1"/>
  <c r="EG104" i="83"/>
  <c r="EG104" i="84" s="1"/>
  <c r="EH104" i="83"/>
  <c r="EH104" i="84" s="1"/>
  <c r="EI104" i="83"/>
  <c r="EI104" i="84" s="1"/>
  <c r="EK104" i="83"/>
  <c r="EK104" i="84" s="1"/>
  <c r="EL104" i="83"/>
  <c r="EL104" i="84" s="1"/>
  <c r="EM104" i="83"/>
  <c r="EM104" i="84" s="1"/>
  <c r="EO104" i="83"/>
  <c r="EO104" i="84" s="1"/>
  <c r="EP104" i="83"/>
  <c r="EP104" i="84" s="1"/>
  <c r="EQ104" i="83"/>
  <c r="EQ104" i="84" s="1"/>
  <c r="ES104" i="83"/>
  <c r="ES104" i="84" s="1"/>
  <c r="ET104" i="83"/>
  <c r="ET104" i="84" s="1"/>
  <c r="EU104" i="83"/>
  <c r="EU104" i="84" s="1"/>
  <c r="EW104" i="83"/>
  <c r="EW104" i="84" s="1"/>
  <c r="EX104" i="83"/>
  <c r="EX104" i="84" s="1"/>
  <c r="EY104" i="83"/>
  <c r="EY104" i="84" s="1"/>
  <c r="FA104" i="83"/>
  <c r="FA104" i="84" s="1"/>
  <c r="FB104" i="83"/>
  <c r="FB104" i="84" s="1"/>
  <c r="FC104" i="83"/>
  <c r="FC104" i="84" s="1"/>
  <c r="FE104" i="83"/>
  <c r="FE104" i="84" s="1"/>
  <c r="FF104" i="83"/>
  <c r="FF104" i="84" s="1"/>
  <c r="FG104" i="83"/>
  <c r="FG104" i="84" s="1"/>
  <c r="FI104" i="83"/>
  <c r="FI104" i="84" s="1"/>
  <c r="FJ104" i="83"/>
  <c r="FJ104" i="84" s="1"/>
  <c r="FK104" i="83"/>
  <c r="FK104" i="84" s="1"/>
  <c r="FM104" i="83"/>
  <c r="FM104" i="84" s="1"/>
  <c r="FN104" i="83"/>
  <c r="FN104" i="84" s="1"/>
  <c r="FO104" i="83"/>
  <c r="FO104" i="84" s="1"/>
  <c r="FQ104" i="83"/>
  <c r="FQ104" i="84" s="1"/>
  <c r="FR104" i="83"/>
  <c r="FR104" i="84" s="1"/>
  <c r="FS104" i="83"/>
  <c r="FS104" i="84" s="1"/>
  <c r="FU104" i="83"/>
  <c r="FU104" i="84" s="1"/>
  <c r="FV104" i="83"/>
  <c r="FV104" i="84" s="1"/>
  <c r="FW104" i="83"/>
  <c r="FW104" i="84" s="1"/>
  <c r="FY104" i="83"/>
  <c r="FY104" i="84" s="1"/>
  <c r="FZ104" i="83"/>
  <c r="FZ104" i="84" s="1"/>
  <c r="GA104" i="83"/>
  <c r="GA104" i="84" s="1"/>
  <c r="GC104" i="83"/>
  <c r="GC104" i="84" s="1"/>
  <c r="GD104" i="83"/>
  <c r="GD104" i="84" s="1"/>
  <c r="GE104" i="83"/>
  <c r="GE104" i="84" s="1"/>
  <c r="GG104" i="83"/>
  <c r="GG104" i="84" s="1"/>
  <c r="GH104" i="83"/>
  <c r="GH104" i="84" s="1"/>
  <c r="GI104" i="83"/>
  <c r="GI104" i="84" s="1"/>
  <c r="GK104" i="83"/>
  <c r="GK104" i="84" s="1"/>
  <c r="GL104" i="83"/>
  <c r="GL104" i="84" s="1"/>
  <c r="GM104" i="83"/>
  <c r="GM104" i="84" s="1"/>
  <c r="GO104" i="83"/>
  <c r="GO104" i="84" s="1"/>
  <c r="GP104" i="83"/>
  <c r="GP104" i="84" s="1"/>
  <c r="GQ104" i="83"/>
  <c r="GQ104" i="84" s="1"/>
  <c r="GS104" i="83"/>
  <c r="GS104" i="84" s="1"/>
  <c r="GT104" i="83"/>
  <c r="GT104" i="84" s="1"/>
  <c r="GU104" i="83"/>
  <c r="GU104" i="84" s="1"/>
  <c r="GW104" i="83"/>
  <c r="GW104" i="84" s="1"/>
  <c r="GX104" i="83"/>
  <c r="GX104" i="84" s="1"/>
  <c r="GY104" i="83"/>
  <c r="GY104" i="84" s="1"/>
  <c r="I105" i="83"/>
  <c r="I105" i="84" s="1"/>
  <c r="J105" i="83"/>
  <c r="J105" i="84" s="1"/>
  <c r="K105" i="83"/>
  <c r="K105" i="84" s="1"/>
  <c r="B105" i="82"/>
  <c r="M105" i="83"/>
  <c r="M105" i="84" s="1"/>
  <c r="N105" i="83"/>
  <c r="N105" i="84" s="1"/>
  <c r="O105" i="83"/>
  <c r="O105" i="84" s="1"/>
  <c r="Q105" i="83"/>
  <c r="Q105" i="84" s="1"/>
  <c r="R105" i="83"/>
  <c r="R105" i="84" s="1"/>
  <c r="S105" i="83"/>
  <c r="S105" i="84" s="1"/>
  <c r="U105" i="83"/>
  <c r="U105" i="84" s="1"/>
  <c r="V105" i="83"/>
  <c r="V105" i="84" s="1"/>
  <c r="W105" i="83"/>
  <c r="W105" i="84" s="1"/>
  <c r="Y105" i="83"/>
  <c r="Y105" i="84" s="1"/>
  <c r="Z105" i="83"/>
  <c r="Z105" i="84" s="1"/>
  <c r="AA105" i="83"/>
  <c r="AA105" i="84" s="1"/>
  <c r="AC105" i="83"/>
  <c r="AC105" i="84" s="1"/>
  <c r="AD105" i="83"/>
  <c r="AD105" i="84" s="1"/>
  <c r="AE105" i="83"/>
  <c r="AE105" i="84" s="1"/>
  <c r="AG105" i="83"/>
  <c r="AG105" i="84" s="1"/>
  <c r="AH105" i="83"/>
  <c r="AH105" i="84" s="1"/>
  <c r="AI105" i="83"/>
  <c r="AI105" i="84" s="1"/>
  <c r="AK105" i="83"/>
  <c r="AK105" i="84" s="1"/>
  <c r="AL105" i="83"/>
  <c r="AL105" i="84" s="1"/>
  <c r="AM105" i="83"/>
  <c r="AM105" i="84" s="1"/>
  <c r="AO105" i="83"/>
  <c r="AO105" i="84" s="1"/>
  <c r="AP105" i="83"/>
  <c r="AP105" i="84" s="1"/>
  <c r="AQ105" i="83"/>
  <c r="AQ105" i="84" s="1"/>
  <c r="AS105" i="83"/>
  <c r="AS105" i="84" s="1"/>
  <c r="AT105" i="83"/>
  <c r="AT105" i="84" s="1"/>
  <c r="AU105" i="83"/>
  <c r="AU105" i="84" s="1"/>
  <c r="AW105" i="83"/>
  <c r="AW105" i="84" s="1"/>
  <c r="AX105" i="83"/>
  <c r="AX105" i="84" s="1"/>
  <c r="AY105" i="83"/>
  <c r="AY105" i="84" s="1"/>
  <c r="BA105" i="83"/>
  <c r="BA105" i="84" s="1"/>
  <c r="BB105" i="83"/>
  <c r="BB105" i="84" s="1"/>
  <c r="BC105" i="83"/>
  <c r="BC105" i="84" s="1"/>
  <c r="BE105" i="83"/>
  <c r="BE105" i="84" s="1"/>
  <c r="BF105" i="83"/>
  <c r="BF105" i="84" s="1"/>
  <c r="BG105" i="83"/>
  <c r="BG105" i="84" s="1"/>
  <c r="BI105" i="83"/>
  <c r="BI105" i="84" s="1"/>
  <c r="BJ105" i="83"/>
  <c r="BJ105" i="84" s="1"/>
  <c r="BK105" i="83"/>
  <c r="BK105" i="84" s="1"/>
  <c r="BM105" i="83"/>
  <c r="BM105" i="84" s="1"/>
  <c r="BN105" i="83"/>
  <c r="BN105" i="84" s="1"/>
  <c r="BO105" i="83"/>
  <c r="BO105" i="84" s="1"/>
  <c r="BQ105" i="83"/>
  <c r="BQ105" i="84" s="1"/>
  <c r="BR105" i="83"/>
  <c r="BR105" i="84" s="1"/>
  <c r="BS105" i="83"/>
  <c r="BS105" i="84" s="1"/>
  <c r="BU105" i="83"/>
  <c r="BU105" i="84" s="1"/>
  <c r="BV105" i="83"/>
  <c r="BV105" i="84" s="1"/>
  <c r="BW105" i="83"/>
  <c r="BW105" i="84" s="1"/>
  <c r="BY105" i="83"/>
  <c r="BY105" i="84" s="1"/>
  <c r="BZ105" i="83"/>
  <c r="BZ105" i="84" s="1"/>
  <c r="CA105" i="83"/>
  <c r="CA105" i="84" s="1"/>
  <c r="CC105" i="83"/>
  <c r="CC105" i="84" s="1"/>
  <c r="CD105" i="83"/>
  <c r="CD105" i="84" s="1"/>
  <c r="CE105" i="83"/>
  <c r="CE105" i="84" s="1"/>
  <c r="CG105" i="83"/>
  <c r="CG105" i="84" s="1"/>
  <c r="CH105" i="83"/>
  <c r="CH105" i="84" s="1"/>
  <c r="CI105" i="83"/>
  <c r="CI105" i="84" s="1"/>
  <c r="CK105" i="83"/>
  <c r="CK105" i="84" s="1"/>
  <c r="CL105" i="83"/>
  <c r="CL105" i="84" s="1"/>
  <c r="CM105" i="83"/>
  <c r="CM105" i="84" s="1"/>
  <c r="CO105" i="83"/>
  <c r="CO105" i="84" s="1"/>
  <c r="CP105" i="83"/>
  <c r="CP105" i="84" s="1"/>
  <c r="CQ105" i="83"/>
  <c r="CQ105" i="84" s="1"/>
  <c r="CS105" i="83"/>
  <c r="CS105" i="84" s="1"/>
  <c r="CT105" i="83"/>
  <c r="CT105" i="84" s="1"/>
  <c r="CU105" i="83"/>
  <c r="CU105" i="84" s="1"/>
  <c r="CW105" i="83"/>
  <c r="CW105" i="84" s="1"/>
  <c r="CX105" i="83"/>
  <c r="CX105" i="84" s="1"/>
  <c r="CY105" i="83"/>
  <c r="CY105" i="84" s="1"/>
  <c r="DA105" i="83"/>
  <c r="DA105" i="84" s="1"/>
  <c r="DB105" i="83"/>
  <c r="DB105" i="84" s="1"/>
  <c r="DC105" i="83"/>
  <c r="DC105" i="84" s="1"/>
  <c r="DE105" i="83"/>
  <c r="DE105" i="84" s="1"/>
  <c r="DF105" i="83"/>
  <c r="DF105" i="84" s="1"/>
  <c r="DG105" i="83"/>
  <c r="DG105" i="84" s="1"/>
  <c r="DI105" i="83"/>
  <c r="DI105" i="84" s="1"/>
  <c r="DJ105" i="83"/>
  <c r="DJ105" i="84" s="1"/>
  <c r="DK105" i="83"/>
  <c r="DK105" i="84" s="1"/>
  <c r="DM105" i="83"/>
  <c r="DM105" i="84" s="1"/>
  <c r="DN105" i="83"/>
  <c r="DN105" i="84" s="1"/>
  <c r="DO105" i="83"/>
  <c r="DO105" i="84" s="1"/>
  <c r="DQ105" i="83"/>
  <c r="DQ105" i="84" s="1"/>
  <c r="DR105" i="83"/>
  <c r="DR105" i="84" s="1"/>
  <c r="DS105" i="83"/>
  <c r="DS105" i="84" s="1"/>
  <c r="DU105" i="83"/>
  <c r="DU105" i="84" s="1"/>
  <c r="DV105" i="83"/>
  <c r="DV105" i="84" s="1"/>
  <c r="DW105" i="83"/>
  <c r="DW105" i="84" s="1"/>
  <c r="DY105" i="83"/>
  <c r="DY105" i="84" s="1"/>
  <c r="DZ105" i="83"/>
  <c r="DZ105" i="84" s="1"/>
  <c r="EA105" i="83"/>
  <c r="EA105" i="84" s="1"/>
  <c r="EC105" i="83"/>
  <c r="EC105" i="84" s="1"/>
  <c r="ED105" i="83"/>
  <c r="ED105" i="84" s="1"/>
  <c r="EE105" i="83"/>
  <c r="EE105" i="84" s="1"/>
  <c r="EG105" i="83"/>
  <c r="EG105" i="84" s="1"/>
  <c r="EH105" i="83"/>
  <c r="EH105" i="84" s="1"/>
  <c r="EI105" i="83"/>
  <c r="EI105" i="84" s="1"/>
  <c r="EK105" i="83"/>
  <c r="EK105" i="84" s="1"/>
  <c r="EL105" i="83"/>
  <c r="EL105" i="84" s="1"/>
  <c r="EM105" i="83"/>
  <c r="EM105" i="84" s="1"/>
  <c r="EO105" i="83"/>
  <c r="EO105" i="84" s="1"/>
  <c r="EP105" i="83"/>
  <c r="EP105" i="84" s="1"/>
  <c r="EQ105" i="83"/>
  <c r="EQ105" i="84" s="1"/>
  <c r="ES105" i="83"/>
  <c r="ES105" i="84" s="1"/>
  <c r="ET105" i="83"/>
  <c r="ET105" i="84" s="1"/>
  <c r="EU105" i="83"/>
  <c r="EU105" i="84" s="1"/>
  <c r="EW105" i="83"/>
  <c r="EW105" i="84" s="1"/>
  <c r="EX105" i="83"/>
  <c r="EX105" i="84" s="1"/>
  <c r="EY105" i="83"/>
  <c r="EY105" i="84" s="1"/>
  <c r="FA105" i="83"/>
  <c r="FA105" i="84" s="1"/>
  <c r="FB105" i="83"/>
  <c r="FB105" i="84" s="1"/>
  <c r="FC105" i="83"/>
  <c r="FC105" i="84" s="1"/>
  <c r="FE105" i="83"/>
  <c r="FE105" i="84" s="1"/>
  <c r="FF105" i="83"/>
  <c r="FF105" i="84" s="1"/>
  <c r="FG105" i="83"/>
  <c r="FG105" i="84" s="1"/>
  <c r="FI105" i="83"/>
  <c r="FI105" i="84" s="1"/>
  <c r="FJ105" i="83"/>
  <c r="FJ105" i="84" s="1"/>
  <c r="FK105" i="83"/>
  <c r="FK105" i="84" s="1"/>
  <c r="FM105" i="83"/>
  <c r="FM105" i="84" s="1"/>
  <c r="FN105" i="83"/>
  <c r="FN105" i="84" s="1"/>
  <c r="FO105" i="83"/>
  <c r="FO105" i="84" s="1"/>
  <c r="FQ105" i="83"/>
  <c r="FQ105" i="84" s="1"/>
  <c r="FR105" i="83"/>
  <c r="FR105" i="84" s="1"/>
  <c r="FS105" i="83"/>
  <c r="FS105" i="84" s="1"/>
  <c r="FU105" i="83"/>
  <c r="FU105" i="84" s="1"/>
  <c r="FV105" i="83"/>
  <c r="FV105" i="84" s="1"/>
  <c r="FW105" i="83"/>
  <c r="FW105" i="84" s="1"/>
  <c r="FY105" i="83"/>
  <c r="FY105" i="84" s="1"/>
  <c r="FZ105" i="83"/>
  <c r="FZ105" i="84" s="1"/>
  <c r="GA105" i="83"/>
  <c r="GA105" i="84" s="1"/>
  <c r="GC105" i="83"/>
  <c r="GC105" i="84" s="1"/>
  <c r="GD105" i="83"/>
  <c r="GD105" i="84" s="1"/>
  <c r="GE105" i="83"/>
  <c r="GE105" i="84" s="1"/>
  <c r="GG105" i="83"/>
  <c r="GG105" i="84" s="1"/>
  <c r="GH105" i="83"/>
  <c r="GH105" i="84" s="1"/>
  <c r="GI105" i="83"/>
  <c r="GI105" i="84" s="1"/>
  <c r="GK105" i="83"/>
  <c r="GK105" i="84" s="1"/>
  <c r="GL105" i="83"/>
  <c r="GL105" i="84" s="1"/>
  <c r="GM105" i="83"/>
  <c r="GM105" i="84" s="1"/>
  <c r="GO105" i="83"/>
  <c r="GO105" i="84" s="1"/>
  <c r="GP105" i="83"/>
  <c r="GP105" i="84" s="1"/>
  <c r="GQ105" i="83"/>
  <c r="GQ105" i="84" s="1"/>
  <c r="GS105" i="83"/>
  <c r="GS105" i="84" s="1"/>
  <c r="GT105" i="83"/>
  <c r="GT105" i="84" s="1"/>
  <c r="GU105" i="83"/>
  <c r="GU105" i="84" s="1"/>
  <c r="GW105" i="83"/>
  <c r="GW105" i="84" s="1"/>
  <c r="GX105" i="83"/>
  <c r="GX105" i="84" s="1"/>
  <c r="GY105" i="83"/>
  <c r="GY105" i="84" s="1"/>
  <c r="I106" i="83"/>
  <c r="I106" i="84" s="1"/>
  <c r="J106" i="83"/>
  <c r="J106" i="84" s="1"/>
  <c r="K106" i="83"/>
  <c r="K106" i="84" s="1"/>
  <c r="B106" i="82"/>
  <c r="M106" i="83"/>
  <c r="M106" i="84" s="1"/>
  <c r="N106" i="83"/>
  <c r="N106" i="84" s="1"/>
  <c r="O106" i="83"/>
  <c r="O106" i="84" s="1"/>
  <c r="Q106" i="83"/>
  <c r="Q106" i="84" s="1"/>
  <c r="R106" i="83"/>
  <c r="R106" i="84" s="1"/>
  <c r="S106" i="83"/>
  <c r="S106" i="84" s="1"/>
  <c r="U106" i="83"/>
  <c r="U106" i="84" s="1"/>
  <c r="V106" i="83"/>
  <c r="V106" i="84" s="1"/>
  <c r="W106" i="83"/>
  <c r="W106" i="84" s="1"/>
  <c r="Y106" i="83"/>
  <c r="Y106" i="84" s="1"/>
  <c r="Z106" i="83"/>
  <c r="Z106" i="84" s="1"/>
  <c r="AA106" i="83"/>
  <c r="AA106" i="84" s="1"/>
  <c r="AC106" i="83"/>
  <c r="AC106" i="84" s="1"/>
  <c r="AD106" i="83"/>
  <c r="AD106" i="84" s="1"/>
  <c r="AE106" i="83"/>
  <c r="AE106" i="84" s="1"/>
  <c r="AG106" i="83"/>
  <c r="AG106" i="84" s="1"/>
  <c r="AH106" i="83"/>
  <c r="AH106" i="84" s="1"/>
  <c r="AI106" i="83"/>
  <c r="AI106" i="84" s="1"/>
  <c r="AK106" i="83"/>
  <c r="AK106" i="84" s="1"/>
  <c r="AL106" i="83"/>
  <c r="AL106" i="84" s="1"/>
  <c r="AM106" i="83"/>
  <c r="AM106" i="84" s="1"/>
  <c r="AO106" i="83"/>
  <c r="AO106" i="84" s="1"/>
  <c r="AP106" i="83"/>
  <c r="AP106" i="84" s="1"/>
  <c r="AQ106" i="83"/>
  <c r="AQ106" i="84" s="1"/>
  <c r="AS106" i="83"/>
  <c r="AS106" i="84" s="1"/>
  <c r="AT106" i="83"/>
  <c r="AT106" i="84" s="1"/>
  <c r="AU106" i="83"/>
  <c r="AU106" i="84" s="1"/>
  <c r="AW106" i="83"/>
  <c r="AW106" i="84" s="1"/>
  <c r="AX106" i="83"/>
  <c r="AX106" i="84" s="1"/>
  <c r="AY106" i="83"/>
  <c r="AY106" i="84" s="1"/>
  <c r="BA106" i="83"/>
  <c r="BA106" i="84" s="1"/>
  <c r="BB106" i="83"/>
  <c r="BB106" i="84" s="1"/>
  <c r="BC106" i="83"/>
  <c r="BC106" i="84" s="1"/>
  <c r="BE106" i="83"/>
  <c r="BE106" i="84" s="1"/>
  <c r="BF106" i="83"/>
  <c r="BF106" i="84" s="1"/>
  <c r="BG106" i="83"/>
  <c r="BG106" i="84" s="1"/>
  <c r="BI106" i="83"/>
  <c r="BI106" i="84" s="1"/>
  <c r="BJ106" i="83"/>
  <c r="BJ106" i="84" s="1"/>
  <c r="BK106" i="83"/>
  <c r="BK106" i="84" s="1"/>
  <c r="BM106" i="83"/>
  <c r="BM106" i="84" s="1"/>
  <c r="BN106" i="83"/>
  <c r="BN106" i="84" s="1"/>
  <c r="BO106" i="83"/>
  <c r="BO106" i="84" s="1"/>
  <c r="BQ106" i="83"/>
  <c r="BQ106" i="84" s="1"/>
  <c r="BR106" i="83"/>
  <c r="BR106" i="84" s="1"/>
  <c r="BS106" i="83"/>
  <c r="BS106" i="84" s="1"/>
  <c r="BU106" i="83"/>
  <c r="BU106" i="84" s="1"/>
  <c r="BV106" i="83"/>
  <c r="BV106" i="84" s="1"/>
  <c r="BW106" i="83"/>
  <c r="BW106" i="84" s="1"/>
  <c r="BY106" i="83"/>
  <c r="BY106" i="84" s="1"/>
  <c r="BZ106" i="83"/>
  <c r="BZ106" i="84" s="1"/>
  <c r="CA106" i="83"/>
  <c r="CA106" i="84" s="1"/>
  <c r="CC106" i="83"/>
  <c r="CC106" i="84" s="1"/>
  <c r="CD106" i="83"/>
  <c r="CD106" i="84" s="1"/>
  <c r="CE106" i="83"/>
  <c r="CE106" i="84" s="1"/>
  <c r="CG106" i="83"/>
  <c r="CG106" i="84" s="1"/>
  <c r="CH106" i="83"/>
  <c r="CH106" i="84" s="1"/>
  <c r="CI106" i="83"/>
  <c r="CI106" i="84" s="1"/>
  <c r="CK106" i="83"/>
  <c r="CK106" i="84" s="1"/>
  <c r="CL106" i="83"/>
  <c r="CL106" i="84" s="1"/>
  <c r="CM106" i="83"/>
  <c r="CM106" i="84" s="1"/>
  <c r="CO106" i="83"/>
  <c r="CO106" i="84" s="1"/>
  <c r="CP106" i="83"/>
  <c r="CP106" i="84" s="1"/>
  <c r="CQ106" i="83"/>
  <c r="CQ106" i="84" s="1"/>
  <c r="CS106" i="83"/>
  <c r="CS106" i="84" s="1"/>
  <c r="CT106" i="83"/>
  <c r="CT106" i="84" s="1"/>
  <c r="CU106" i="83"/>
  <c r="CU106" i="84" s="1"/>
  <c r="CW106" i="83"/>
  <c r="CW106" i="84" s="1"/>
  <c r="CX106" i="83"/>
  <c r="CX106" i="84" s="1"/>
  <c r="CY106" i="83"/>
  <c r="CY106" i="84" s="1"/>
  <c r="DA106" i="83"/>
  <c r="DA106" i="84" s="1"/>
  <c r="DB106" i="83"/>
  <c r="DB106" i="84" s="1"/>
  <c r="DC106" i="83"/>
  <c r="DC106" i="84" s="1"/>
  <c r="DE106" i="83"/>
  <c r="DE106" i="84" s="1"/>
  <c r="DF106" i="83"/>
  <c r="DF106" i="84" s="1"/>
  <c r="DG106" i="83"/>
  <c r="DG106" i="84" s="1"/>
  <c r="DI106" i="83"/>
  <c r="DI106" i="84" s="1"/>
  <c r="DJ106" i="83"/>
  <c r="DJ106" i="84" s="1"/>
  <c r="DK106" i="83"/>
  <c r="DK106" i="84" s="1"/>
  <c r="DM106" i="83"/>
  <c r="DM106" i="84" s="1"/>
  <c r="DN106" i="83"/>
  <c r="DN106" i="84" s="1"/>
  <c r="DO106" i="83"/>
  <c r="DO106" i="84" s="1"/>
  <c r="DQ106" i="83"/>
  <c r="DQ106" i="84" s="1"/>
  <c r="DR106" i="83"/>
  <c r="DR106" i="84" s="1"/>
  <c r="DS106" i="83"/>
  <c r="DS106" i="84" s="1"/>
  <c r="DU106" i="83"/>
  <c r="DU106" i="84" s="1"/>
  <c r="DV106" i="83"/>
  <c r="DV106" i="84" s="1"/>
  <c r="DW106" i="83"/>
  <c r="DW106" i="84" s="1"/>
  <c r="DY106" i="83"/>
  <c r="DY106" i="84" s="1"/>
  <c r="DZ106" i="83"/>
  <c r="DZ106" i="84" s="1"/>
  <c r="EA106" i="83"/>
  <c r="EA106" i="84" s="1"/>
  <c r="EC106" i="83"/>
  <c r="EC106" i="84" s="1"/>
  <c r="ED106" i="83"/>
  <c r="ED106" i="84" s="1"/>
  <c r="EE106" i="83"/>
  <c r="EE106" i="84" s="1"/>
  <c r="EG106" i="83"/>
  <c r="EG106" i="84" s="1"/>
  <c r="EH106" i="83"/>
  <c r="EH106" i="84" s="1"/>
  <c r="EI106" i="83"/>
  <c r="EI106" i="84" s="1"/>
  <c r="EK106" i="83"/>
  <c r="EK106" i="84" s="1"/>
  <c r="EL106" i="83"/>
  <c r="EL106" i="84" s="1"/>
  <c r="EM106" i="83"/>
  <c r="EM106" i="84" s="1"/>
  <c r="EO106" i="83"/>
  <c r="EO106" i="84" s="1"/>
  <c r="EP106" i="83"/>
  <c r="EP106" i="84" s="1"/>
  <c r="EQ106" i="83"/>
  <c r="EQ106" i="84" s="1"/>
  <c r="ES106" i="83"/>
  <c r="ES106" i="84" s="1"/>
  <c r="ET106" i="83"/>
  <c r="ET106" i="84" s="1"/>
  <c r="EU106" i="83"/>
  <c r="EU106" i="84" s="1"/>
  <c r="EW106" i="83"/>
  <c r="EW106" i="84" s="1"/>
  <c r="EX106" i="83"/>
  <c r="EX106" i="84" s="1"/>
  <c r="EY106" i="83"/>
  <c r="EY106" i="84" s="1"/>
  <c r="FA106" i="83"/>
  <c r="FA106" i="84" s="1"/>
  <c r="FB106" i="83"/>
  <c r="FB106" i="84" s="1"/>
  <c r="FC106" i="83"/>
  <c r="FC106" i="84" s="1"/>
  <c r="FE106" i="83"/>
  <c r="FE106" i="84" s="1"/>
  <c r="FF106" i="83"/>
  <c r="FF106" i="84" s="1"/>
  <c r="FG106" i="83"/>
  <c r="FG106" i="84" s="1"/>
  <c r="FI106" i="83"/>
  <c r="FI106" i="84" s="1"/>
  <c r="FJ106" i="83"/>
  <c r="FJ106" i="84" s="1"/>
  <c r="FK106" i="83"/>
  <c r="FK106" i="84" s="1"/>
  <c r="FM106" i="83"/>
  <c r="FM106" i="84" s="1"/>
  <c r="FN106" i="83"/>
  <c r="FN106" i="84" s="1"/>
  <c r="FO106" i="83"/>
  <c r="FO106" i="84" s="1"/>
  <c r="FQ106" i="83"/>
  <c r="FQ106" i="84" s="1"/>
  <c r="FR106" i="83"/>
  <c r="FR106" i="84" s="1"/>
  <c r="FS106" i="83"/>
  <c r="FS106" i="84" s="1"/>
  <c r="FU106" i="83"/>
  <c r="FU106" i="84" s="1"/>
  <c r="FV106" i="83"/>
  <c r="FV106" i="84" s="1"/>
  <c r="FW106" i="83"/>
  <c r="FW106" i="84" s="1"/>
  <c r="FY106" i="83"/>
  <c r="FY106" i="84" s="1"/>
  <c r="FZ106" i="83"/>
  <c r="FZ106" i="84" s="1"/>
  <c r="GA106" i="83"/>
  <c r="GA106" i="84" s="1"/>
  <c r="GC106" i="83"/>
  <c r="GC106" i="84" s="1"/>
  <c r="GD106" i="83"/>
  <c r="GD106" i="84" s="1"/>
  <c r="GE106" i="83"/>
  <c r="GE106" i="84" s="1"/>
  <c r="GG106" i="83"/>
  <c r="GG106" i="84" s="1"/>
  <c r="GH106" i="83"/>
  <c r="GH106" i="84" s="1"/>
  <c r="GI106" i="83"/>
  <c r="GI106" i="84" s="1"/>
  <c r="GK106" i="83"/>
  <c r="GK106" i="84" s="1"/>
  <c r="GL106" i="83"/>
  <c r="GL106" i="84" s="1"/>
  <c r="GM106" i="83"/>
  <c r="GM106" i="84" s="1"/>
  <c r="GO106" i="83"/>
  <c r="GO106" i="84" s="1"/>
  <c r="GP106" i="83"/>
  <c r="GP106" i="84" s="1"/>
  <c r="GQ106" i="83"/>
  <c r="GQ106" i="84" s="1"/>
  <c r="GS106" i="83"/>
  <c r="GS106" i="84" s="1"/>
  <c r="GT106" i="83"/>
  <c r="GT106" i="84" s="1"/>
  <c r="GU106" i="83"/>
  <c r="GU106" i="84" s="1"/>
  <c r="GW106" i="83"/>
  <c r="GW106" i="84" s="1"/>
  <c r="GX106" i="83"/>
  <c r="GX106" i="84" s="1"/>
  <c r="GY106" i="83"/>
  <c r="GY106" i="84" s="1"/>
  <c r="I107" i="83"/>
  <c r="I107" i="84" s="1"/>
  <c r="J107" i="83"/>
  <c r="J107" i="84" s="1"/>
  <c r="K107" i="83"/>
  <c r="K107" i="84" s="1"/>
  <c r="B107" i="82"/>
  <c r="M107" i="83"/>
  <c r="M107" i="84" s="1"/>
  <c r="N107" i="83"/>
  <c r="N107" i="84" s="1"/>
  <c r="O107" i="83"/>
  <c r="O107" i="84" s="1"/>
  <c r="Q107" i="83"/>
  <c r="Q107" i="84" s="1"/>
  <c r="R107" i="83"/>
  <c r="R107" i="84" s="1"/>
  <c r="S107" i="83"/>
  <c r="S107" i="84" s="1"/>
  <c r="U107" i="83"/>
  <c r="U107" i="84" s="1"/>
  <c r="V107" i="83"/>
  <c r="V107" i="84" s="1"/>
  <c r="W107" i="83"/>
  <c r="W107" i="84" s="1"/>
  <c r="Y107" i="83"/>
  <c r="Y107" i="84" s="1"/>
  <c r="Z107" i="83"/>
  <c r="Z107" i="84" s="1"/>
  <c r="AA107" i="83"/>
  <c r="AA107" i="84" s="1"/>
  <c r="AC107" i="83"/>
  <c r="AC107" i="84" s="1"/>
  <c r="AD107" i="83"/>
  <c r="AD107" i="84" s="1"/>
  <c r="AE107" i="83"/>
  <c r="AE107" i="84" s="1"/>
  <c r="AG107" i="83"/>
  <c r="AG107" i="84" s="1"/>
  <c r="AH107" i="83"/>
  <c r="AH107" i="84" s="1"/>
  <c r="AI107" i="83"/>
  <c r="AI107" i="84" s="1"/>
  <c r="AK107" i="83"/>
  <c r="AK107" i="84" s="1"/>
  <c r="AL107" i="83"/>
  <c r="AL107" i="84" s="1"/>
  <c r="AM107" i="83"/>
  <c r="AM107" i="84" s="1"/>
  <c r="AO107" i="83"/>
  <c r="AO107" i="84" s="1"/>
  <c r="AP107" i="83"/>
  <c r="AP107" i="84" s="1"/>
  <c r="AQ107" i="83"/>
  <c r="AQ107" i="84" s="1"/>
  <c r="AS107" i="83"/>
  <c r="AS107" i="84" s="1"/>
  <c r="AT107" i="83"/>
  <c r="AT107" i="84" s="1"/>
  <c r="AU107" i="83"/>
  <c r="AU107" i="84" s="1"/>
  <c r="AW107" i="83"/>
  <c r="AW107" i="84" s="1"/>
  <c r="AX107" i="83"/>
  <c r="AX107" i="84" s="1"/>
  <c r="AY107" i="83"/>
  <c r="AY107" i="84" s="1"/>
  <c r="BA107" i="83"/>
  <c r="BA107" i="84" s="1"/>
  <c r="BB107" i="83"/>
  <c r="BB107" i="84" s="1"/>
  <c r="BC107" i="83"/>
  <c r="BC107" i="84" s="1"/>
  <c r="BE107" i="83"/>
  <c r="BE107" i="84" s="1"/>
  <c r="BF107" i="83"/>
  <c r="BF107" i="84" s="1"/>
  <c r="BG107" i="83"/>
  <c r="BG107" i="84" s="1"/>
  <c r="BI107" i="83"/>
  <c r="BI107" i="84" s="1"/>
  <c r="BJ107" i="83"/>
  <c r="BJ107" i="84" s="1"/>
  <c r="BK107" i="83"/>
  <c r="BK107" i="84" s="1"/>
  <c r="BM107" i="83"/>
  <c r="BM107" i="84" s="1"/>
  <c r="BN107" i="83"/>
  <c r="BN107" i="84" s="1"/>
  <c r="BO107" i="83"/>
  <c r="BO107" i="84" s="1"/>
  <c r="BQ107" i="83"/>
  <c r="BQ107" i="84" s="1"/>
  <c r="BR107" i="83"/>
  <c r="BR107" i="84" s="1"/>
  <c r="BS107" i="83"/>
  <c r="BS107" i="84" s="1"/>
  <c r="BU107" i="83"/>
  <c r="BU107" i="84" s="1"/>
  <c r="BV107" i="83"/>
  <c r="BV107" i="84" s="1"/>
  <c r="BW107" i="83"/>
  <c r="BW107" i="84" s="1"/>
  <c r="BY107" i="83"/>
  <c r="BY107" i="84" s="1"/>
  <c r="BZ107" i="83"/>
  <c r="BZ107" i="84" s="1"/>
  <c r="CA107" i="83"/>
  <c r="CA107" i="84" s="1"/>
  <c r="CC107" i="83"/>
  <c r="CC107" i="84" s="1"/>
  <c r="CD107" i="83"/>
  <c r="CD107" i="84" s="1"/>
  <c r="CE107" i="83"/>
  <c r="CE107" i="84" s="1"/>
  <c r="CG107" i="83"/>
  <c r="CG107" i="84" s="1"/>
  <c r="CH107" i="83"/>
  <c r="CH107" i="84" s="1"/>
  <c r="CI107" i="83"/>
  <c r="CI107" i="84" s="1"/>
  <c r="CK107" i="83"/>
  <c r="CK107" i="84" s="1"/>
  <c r="CL107" i="83"/>
  <c r="CL107" i="84" s="1"/>
  <c r="CM107" i="83"/>
  <c r="CM107" i="84" s="1"/>
  <c r="CO107" i="83"/>
  <c r="CO107" i="84" s="1"/>
  <c r="CP107" i="83"/>
  <c r="CP107" i="84" s="1"/>
  <c r="CQ107" i="83"/>
  <c r="CQ107" i="84" s="1"/>
  <c r="CS107" i="83"/>
  <c r="CS107" i="84" s="1"/>
  <c r="CT107" i="83"/>
  <c r="CT107" i="84" s="1"/>
  <c r="CU107" i="83"/>
  <c r="CU107" i="84" s="1"/>
  <c r="CW107" i="83"/>
  <c r="CW107" i="84" s="1"/>
  <c r="CX107" i="83"/>
  <c r="CX107" i="84" s="1"/>
  <c r="CY107" i="83"/>
  <c r="CY107" i="84" s="1"/>
  <c r="DA107" i="83"/>
  <c r="DA107" i="84" s="1"/>
  <c r="DB107" i="83"/>
  <c r="DB107" i="84" s="1"/>
  <c r="DC107" i="83"/>
  <c r="DC107" i="84" s="1"/>
  <c r="DE107" i="83"/>
  <c r="DE107" i="84" s="1"/>
  <c r="DF107" i="83"/>
  <c r="DF107" i="84" s="1"/>
  <c r="DG107" i="83"/>
  <c r="DG107" i="84" s="1"/>
  <c r="DI107" i="83"/>
  <c r="DI107" i="84" s="1"/>
  <c r="DJ107" i="83"/>
  <c r="DJ107" i="84" s="1"/>
  <c r="DK107" i="83"/>
  <c r="DK107" i="84" s="1"/>
  <c r="DM107" i="83"/>
  <c r="DM107" i="84" s="1"/>
  <c r="DN107" i="83"/>
  <c r="DN107" i="84" s="1"/>
  <c r="DO107" i="83"/>
  <c r="DO107" i="84" s="1"/>
  <c r="DQ107" i="83"/>
  <c r="DQ107" i="84" s="1"/>
  <c r="DR107" i="83"/>
  <c r="DR107" i="84" s="1"/>
  <c r="DS107" i="83"/>
  <c r="DS107" i="84" s="1"/>
  <c r="DU107" i="83"/>
  <c r="DU107" i="84" s="1"/>
  <c r="DV107" i="83"/>
  <c r="DV107" i="84" s="1"/>
  <c r="DW107" i="83"/>
  <c r="DW107" i="84" s="1"/>
  <c r="DY107" i="83"/>
  <c r="DY107" i="84" s="1"/>
  <c r="DZ107" i="83"/>
  <c r="DZ107" i="84" s="1"/>
  <c r="EA107" i="83"/>
  <c r="EA107" i="84" s="1"/>
  <c r="EC107" i="83"/>
  <c r="EC107" i="84" s="1"/>
  <c r="ED107" i="83"/>
  <c r="ED107" i="84" s="1"/>
  <c r="EE107" i="83"/>
  <c r="EE107" i="84" s="1"/>
  <c r="EG107" i="83"/>
  <c r="EG107" i="84" s="1"/>
  <c r="EH107" i="83"/>
  <c r="EH107" i="84" s="1"/>
  <c r="EI107" i="83"/>
  <c r="EI107" i="84" s="1"/>
  <c r="EK107" i="83"/>
  <c r="EK107" i="84" s="1"/>
  <c r="EL107" i="83"/>
  <c r="EL107" i="84" s="1"/>
  <c r="EM107" i="83"/>
  <c r="EM107" i="84" s="1"/>
  <c r="EO107" i="83"/>
  <c r="EO107" i="84" s="1"/>
  <c r="EP107" i="83"/>
  <c r="EP107" i="84" s="1"/>
  <c r="EQ107" i="83"/>
  <c r="EQ107" i="84" s="1"/>
  <c r="ES107" i="83"/>
  <c r="ES107" i="84" s="1"/>
  <c r="ET107" i="83"/>
  <c r="ET107" i="84" s="1"/>
  <c r="EU107" i="83"/>
  <c r="EU107" i="84" s="1"/>
  <c r="EW107" i="83"/>
  <c r="EW107" i="84" s="1"/>
  <c r="EX107" i="83"/>
  <c r="EX107" i="84" s="1"/>
  <c r="EY107" i="83"/>
  <c r="EY107" i="84" s="1"/>
  <c r="FA107" i="83"/>
  <c r="FA107" i="84" s="1"/>
  <c r="FB107" i="83"/>
  <c r="FB107" i="84" s="1"/>
  <c r="FC107" i="83"/>
  <c r="FC107" i="84" s="1"/>
  <c r="FE107" i="83"/>
  <c r="FE107" i="84" s="1"/>
  <c r="FF107" i="83"/>
  <c r="FF107" i="84" s="1"/>
  <c r="FG107" i="83"/>
  <c r="FG107" i="84" s="1"/>
  <c r="FI107" i="83"/>
  <c r="FI107" i="84" s="1"/>
  <c r="FJ107" i="83"/>
  <c r="FJ107" i="84" s="1"/>
  <c r="FK107" i="83"/>
  <c r="FK107" i="84" s="1"/>
  <c r="FM107" i="83"/>
  <c r="FM107" i="84" s="1"/>
  <c r="FN107" i="83"/>
  <c r="FN107" i="84" s="1"/>
  <c r="FO107" i="83"/>
  <c r="FO107" i="84" s="1"/>
  <c r="FQ107" i="83"/>
  <c r="FQ107" i="84" s="1"/>
  <c r="FR107" i="83"/>
  <c r="FR107" i="84" s="1"/>
  <c r="FS107" i="83"/>
  <c r="FS107" i="84" s="1"/>
  <c r="FU107" i="83"/>
  <c r="FU107" i="84" s="1"/>
  <c r="FV107" i="83"/>
  <c r="FV107" i="84" s="1"/>
  <c r="FW107" i="83"/>
  <c r="FW107" i="84" s="1"/>
  <c r="FY107" i="83"/>
  <c r="FY107" i="84" s="1"/>
  <c r="FZ107" i="83"/>
  <c r="FZ107" i="84" s="1"/>
  <c r="GA107" i="83"/>
  <c r="GA107" i="84" s="1"/>
  <c r="GC107" i="83"/>
  <c r="GC107" i="84" s="1"/>
  <c r="GD107" i="83"/>
  <c r="GD107" i="84" s="1"/>
  <c r="GE107" i="83"/>
  <c r="GE107" i="84" s="1"/>
  <c r="GG107" i="83"/>
  <c r="GG107" i="84" s="1"/>
  <c r="GH107" i="83"/>
  <c r="GH107" i="84" s="1"/>
  <c r="GI107" i="83"/>
  <c r="GI107" i="84" s="1"/>
  <c r="GK107" i="83"/>
  <c r="GK107" i="84" s="1"/>
  <c r="GL107" i="83"/>
  <c r="GL107" i="84" s="1"/>
  <c r="GM107" i="83"/>
  <c r="GM107" i="84" s="1"/>
  <c r="GO107" i="83"/>
  <c r="GO107" i="84" s="1"/>
  <c r="GP107" i="83"/>
  <c r="GP107" i="84" s="1"/>
  <c r="GQ107" i="83"/>
  <c r="GQ107" i="84" s="1"/>
  <c r="GS107" i="83"/>
  <c r="GS107" i="84" s="1"/>
  <c r="GT107" i="83"/>
  <c r="GT107" i="84" s="1"/>
  <c r="GU107" i="83"/>
  <c r="GU107" i="84" s="1"/>
  <c r="GW107" i="83"/>
  <c r="GW107" i="84" s="1"/>
  <c r="GX107" i="83"/>
  <c r="GX107" i="84" s="1"/>
  <c r="GY107" i="83"/>
  <c r="GY107" i="84" s="1"/>
  <c r="I108" i="83"/>
  <c r="I108" i="84" s="1"/>
  <c r="J108" i="83"/>
  <c r="J108" i="84" s="1"/>
  <c r="K108" i="83"/>
  <c r="K108" i="84" s="1"/>
  <c r="B108" i="82"/>
  <c r="M108" i="83"/>
  <c r="M108" i="84" s="1"/>
  <c r="N108" i="83"/>
  <c r="N108" i="84" s="1"/>
  <c r="O108" i="83"/>
  <c r="O108" i="84" s="1"/>
  <c r="Q108" i="83"/>
  <c r="Q108" i="84" s="1"/>
  <c r="R108" i="83"/>
  <c r="R108" i="84" s="1"/>
  <c r="S108" i="83"/>
  <c r="S108" i="84" s="1"/>
  <c r="U108" i="83"/>
  <c r="U108" i="84" s="1"/>
  <c r="V108" i="83"/>
  <c r="V108" i="84" s="1"/>
  <c r="W108" i="83"/>
  <c r="W108" i="84" s="1"/>
  <c r="Y108" i="83"/>
  <c r="Y108" i="84" s="1"/>
  <c r="Z108" i="83"/>
  <c r="Z108" i="84" s="1"/>
  <c r="AA108" i="83"/>
  <c r="AA108" i="84" s="1"/>
  <c r="AC108" i="83"/>
  <c r="AC108" i="84" s="1"/>
  <c r="AD108" i="83"/>
  <c r="AD108" i="84" s="1"/>
  <c r="AE108" i="83"/>
  <c r="AE108" i="84" s="1"/>
  <c r="AG108" i="83"/>
  <c r="AG108" i="84" s="1"/>
  <c r="AH108" i="83"/>
  <c r="AH108" i="84" s="1"/>
  <c r="AI108" i="83"/>
  <c r="AI108" i="84" s="1"/>
  <c r="AK108" i="83"/>
  <c r="AK108" i="84" s="1"/>
  <c r="AL108" i="83"/>
  <c r="AL108" i="84" s="1"/>
  <c r="AM108" i="83"/>
  <c r="AM108" i="84" s="1"/>
  <c r="AO108" i="83"/>
  <c r="AO108" i="84" s="1"/>
  <c r="AP108" i="83"/>
  <c r="AP108" i="84" s="1"/>
  <c r="AQ108" i="83"/>
  <c r="AQ108" i="84" s="1"/>
  <c r="AS108" i="83"/>
  <c r="AS108" i="84" s="1"/>
  <c r="AT108" i="83"/>
  <c r="AT108" i="84" s="1"/>
  <c r="AU108" i="83"/>
  <c r="AU108" i="84" s="1"/>
  <c r="AW108" i="83"/>
  <c r="AW108" i="84" s="1"/>
  <c r="AX108" i="83"/>
  <c r="AX108" i="84" s="1"/>
  <c r="AY108" i="83"/>
  <c r="AY108" i="84" s="1"/>
  <c r="BA108" i="83"/>
  <c r="BA108" i="84" s="1"/>
  <c r="BB108" i="83"/>
  <c r="BB108" i="84" s="1"/>
  <c r="BC108" i="83"/>
  <c r="BC108" i="84" s="1"/>
  <c r="BE108" i="83"/>
  <c r="BE108" i="84" s="1"/>
  <c r="BF108" i="83"/>
  <c r="BF108" i="84" s="1"/>
  <c r="BG108" i="83"/>
  <c r="BG108" i="84" s="1"/>
  <c r="BI108" i="83"/>
  <c r="BI108" i="84" s="1"/>
  <c r="BJ108" i="83"/>
  <c r="BJ108" i="84" s="1"/>
  <c r="BK108" i="83"/>
  <c r="BK108" i="84" s="1"/>
  <c r="BM108" i="83"/>
  <c r="BM108" i="84" s="1"/>
  <c r="BN108" i="83"/>
  <c r="BN108" i="84" s="1"/>
  <c r="BO108" i="83"/>
  <c r="BO108" i="84" s="1"/>
  <c r="BQ108" i="83"/>
  <c r="BQ108" i="84" s="1"/>
  <c r="BR108" i="83"/>
  <c r="BR108" i="84" s="1"/>
  <c r="BS108" i="83"/>
  <c r="BS108" i="84" s="1"/>
  <c r="BU108" i="83"/>
  <c r="BU108" i="84" s="1"/>
  <c r="BV108" i="83"/>
  <c r="BV108" i="84" s="1"/>
  <c r="BW108" i="83"/>
  <c r="BW108" i="84" s="1"/>
  <c r="BY108" i="83"/>
  <c r="BY108" i="84" s="1"/>
  <c r="BZ108" i="83"/>
  <c r="BZ108" i="84" s="1"/>
  <c r="CA108" i="83"/>
  <c r="CA108" i="84" s="1"/>
  <c r="CC108" i="83"/>
  <c r="CC108" i="84" s="1"/>
  <c r="CD108" i="83"/>
  <c r="CD108" i="84" s="1"/>
  <c r="CE108" i="83"/>
  <c r="CE108" i="84" s="1"/>
  <c r="CG108" i="83"/>
  <c r="CG108" i="84" s="1"/>
  <c r="CH108" i="83"/>
  <c r="CH108" i="84" s="1"/>
  <c r="CI108" i="83"/>
  <c r="CI108" i="84" s="1"/>
  <c r="CK108" i="83"/>
  <c r="CK108" i="84" s="1"/>
  <c r="CL108" i="83"/>
  <c r="CL108" i="84" s="1"/>
  <c r="CM108" i="83"/>
  <c r="CM108" i="84" s="1"/>
  <c r="CO108" i="83"/>
  <c r="CO108" i="84" s="1"/>
  <c r="CP108" i="83"/>
  <c r="CP108" i="84" s="1"/>
  <c r="CQ108" i="83"/>
  <c r="CQ108" i="84" s="1"/>
  <c r="CS108" i="83"/>
  <c r="CS108" i="84" s="1"/>
  <c r="CT108" i="83"/>
  <c r="CT108" i="84" s="1"/>
  <c r="CU108" i="83"/>
  <c r="CU108" i="84" s="1"/>
  <c r="CW108" i="83"/>
  <c r="CW108" i="84" s="1"/>
  <c r="CX108" i="83"/>
  <c r="CX108" i="84" s="1"/>
  <c r="CY108" i="83"/>
  <c r="CY108" i="84" s="1"/>
  <c r="DA108" i="83"/>
  <c r="DA108" i="84" s="1"/>
  <c r="DB108" i="83"/>
  <c r="DB108" i="84" s="1"/>
  <c r="DC108" i="83"/>
  <c r="DC108" i="84" s="1"/>
  <c r="DE108" i="83"/>
  <c r="DE108" i="84" s="1"/>
  <c r="DF108" i="83"/>
  <c r="DF108" i="84" s="1"/>
  <c r="DG108" i="83"/>
  <c r="DG108" i="84" s="1"/>
  <c r="DI108" i="83"/>
  <c r="DI108" i="84" s="1"/>
  <c r="DJ108" i="83"/>
  <c r="DJ108" i="84" s="1"/>
  <c r="DK108" i="83"/>
  <c r="DK108" i="84" s="1"/>
  <c r="DM108" i="83"/>
  <c r="DM108" i="84" s="1"/>
  <c r="DN108" i="83"/>
  <c r="DN108" i="84" s="1"/>
  <c r="DO108" i="83"/>
  <c r="DO108" i="84" s="1"/>
  <c r="DQ108" i="83"/>
  <c r="DQ108" i="84" s="1"/>
  <c r="DR108" i="83"/>
  <c r="DR108" i="84" s="1"/>
  <c r="DS108" i="83"/>
  <c r="DS108" i="84" s="1"/>
  <c r="DU108" i="83"/>
  <c r="DU108" i="84" s="1"/>
  <c r="DV108" i="83"/>
  <c r="DV108" i="84" s="1"/>
  <c r="DW108" i="83"/>
  <c r="DW108" i="84" s="1"/>
  <c r="DY108" i="83"/>
  <c r="DY108" i="84" s="1"/>
  <c r="DZ108" i="83"/>
  <c r="DZ108" i="84" s="1"/>
  <c r="EA108" i="83"/>
  <c r="EA108" i="84" s="1"/>
  <c r="EC108" i="83"/>
  <c r="EC108" i="84" s="1"/>
  <c r="ED108" i="83"/>
  <c r="ED108" i="84" s="1"/>
  <c r="EE108" i="83"/>
  <c r="EE108" i="84" s="1"/>
  <c r="EG108" i="83"/>
  <c r="EG108" i="84" s="1"/>
  <c r="EH108" i="83"/>
  <c r="EH108" i="84" s="1"/>
  <c r="EI108" i="83"/>
  <c r="EI108" i="84" s="1"/>
  <c r="EK108" i="83"/>
  <c r="EK108" i="84" s="1"/>
  <c r="EL108" i="83"/>
  <c r="EL108" i="84" s="1"/>
  <c r="EM108" i="83"/>
  <c r="EM108" i="84" s="1"/>
  <c r="EO108" i="83"/>
  <c r="EO108" i="84" s="1"/>
  <c r="EP108" i="83"/>
  <c r="EP108" i="84" s="1"/>
  <c r="EQ108" i="83"/>
  <c r="EQ108" i="84" s="1"/>
  <c r="ES108" i="83"/>
  <c r="ES108" i="84" s="1"/>
  <c r="ET108" i="83"/>
  <c r="ET108" i="84" s="1"/>
  <c r="EU108" i="83"/>
  <c r="EU108" i="84" s="1"/>
  <c r="EW108" i="83"/>
  <c r="EW108" i="84" s="1"/>
  <c r="EX108" i="83"/>
  <c r="EX108" i="84" s="1"/>
  <c r="EY108" i="83"/>
  <c r="EY108" i="84" s="1"/>
  <c r="FA108" i="83"/>
  <c r="FA108" i="84" s="1"/>
  <c r="FB108" i="83"/>
  <c r="FB108" i="84" s="1"/>
  <c r="FC108" i="83"/>
  <c r="FC108" i="84" s="1"/>
  <c r="FE108" i="83"/>
  <c r="FE108" i="84" s="1"/>
  <c r="FF108" i="83"/>
  <c r="FF108" i="84" s="1"/>
  <c r="FG108" i="83"/>
  <c r="FG108" i="84" s="1"/>
  <c r="FI108" i="83"/>
  <c r="FI108" i="84" s="1"/>
  <c r="FJ108" i="83"/>
  <c r="FJ108" i="84" s="1"/>
  <c r="FK108" i="83"/>
  <c r="FK108" i="84" s="1"/>
  <c r="FM108" i="83"/>
  <c r="FM108" i="84" s="1"/>
  <c r="FN108" i="83"/>
  <c r="FN108" i="84" s="1"/>
  <c r="FO108" i="83"/>
  <c r="FO108" i="84" s="1"/>
  <c r="FQ108" i="83"/>
  <c r="FQ108" i="84" s="1"/>
  <c r="FR108" i="83"/>
  <c r="FR108" i="84" s="1"/>
  <c r="FS108" i="83"/>
  <c r="FS108" i="84" s="1"/>
  <c r="FU108" i="83"/>
  <c r="FU108" i="84" s="1"/>
  <c r="FV108" i="83"/>
  <c r="FV108" i="84" s="1"/>
  <c r="FW108" i="83"/>
  <c r="FW108" i="84" s="1"/>
  <c r="FY108" i="83"/>
  <c r="FY108" i="84" s="1"/>
  <c r="FZ108" i="83"/>
  <c r="FZ108" i="84" s="1"/>
  <c r="GA108" i="83"/>
  <c r="GA108" i="84" s="1"/>
  <c r="GC108" i="83"/>
  <c r="GC108" i="84" s="1"/>
  <c r="GD108" i="83"/>
  <c r="GD108" i="84" s="1"/>
  <c r="GE108" i="83"/>
  <c r="GE108" i="84" s="1"/>
  <c r="GG108" i="83"/>
  <c r="GG108" i="84" s="1"/>
  <c r="GH108" i="83"/>
  <c r="GH108" i="84" s="1"/>
  <c r="GI108" i="83"/>
  <c r="GI108" i="84" s="1"/>
  <c r="GK108" i="83"/>
  <c r="GK108" i="84" s="1"/>
  <c r="GL108" i="83"/>
  <c r="GL108" i="84" s="1"/>
  <c r="GM108" i="83"/>
  <c r="GM108" i="84" s="1"/>
  <c r="GO108" i="83"/>
  <c r="GO108" i="84" s="1"/>
  <c r="GP108" i="83"/>
  <c r="GP108" i="84" s="1"/>
  <c r="GQ108" i="83"/>
  <c r="GQ108" i="84" s="1"/>
  <c r="GS108" i="83"/>
  <c r="GS108" i="84" s="1"/>
  <c r="GT108" i="83"/>
  <c r="GT108" i="84" s="1"/>
  <c r="GU108" i="83"/>
  <c r="GU108" i="84" s="1"/>
  <c r="GW108" i="83"/>
  <c r="GW108" i="84" s="1"/>
  <c r="GX108" i="83"/>
  <c r="GX108" i="84" s="1"/>
  <c r="GY108" i="83"/>
  <c r="GY108" i="84" s="1"/>
  <c r="I109" i="83"/>
  <c r="I109" i="84" s="1"/>
  <c r="J109" i="83"/>
  <c r="J109" i="84" s="1"/>
  <c r="K109" i="83"/>
  <c r="K109" i="84" s="1"/>
  <c r="B109" i="82"/>
  <c r="M109" i="83"/>
  <c r="M109" i="84" s="1"/>
  <c r="N109" i="83"/>
  <c r="N109" i="84" s="1"/>
  <c r="O109" i="83"/>
  <c r="O109" i="84" s="1"/>
  <c r="Q109" i="83"/>
  <c r="Q109" i="84" s="1"/>
  <c r="R109" i="83"/>
  <c r="R109" i="84" s="1"/>
  <c r="S109" i="83"/>
  <c r="S109" i="84" s="1"/>
  <c r="U109" i="83"/>
  <c r="U109" i="84" s="1"/>
  <c r="V109" i="83"/>
  <c r="V109" i="84" s="1"/>
  <c r="W109" i="83"/>
  <c r="W109" i="84" s="1"/>
  <c r="Y109" i="83"/>
  <c r="Y109" i="84" s="1"/>
  <c r="Z109" i="83"/>
  <c r="Z109" i="84" s="1"/>
  <c r="AA109" i="83"/>
  <c r="AA109" i="84" s="1"/>
  <c r="AC109" i="83"/>
  <c r="AC109" i="84" s="1"/>
  <c r="AD109" i="83"/>
  <c r="AD109" i="84" s="1"/>
  <c r="AE109" i="83"/>
  <c r="AE109" i="84" s="1"/>
  <c r="AG109" i="83"/>
  <c r="AG109" i="84" s="1"/>
  <c r="AH109" i="83"/>
  <c r="AH109" i="84" s="1"/>
  <c r="AI109" i="83"/>
  <c r="AI109" i="84" s="1"/>
  <c r="AK109" i="83"/>
  <c r="AK109" i="84" s="1"/>
  <c r="AL109" i="83"/>
  <c r="AL109" i="84" s="1"/>
  <c r="AM109" i="83"/>
  <c r="AM109" i="84" s="1"/>
  <c r="AO109" i="83"/>
  <c r="AO109" i="84" s="1"/>
  <c r="AP109" i="83"/>
  <c r="AP109" i="84" s="1"/>
  <c r="AQ109" i="83"/>
  <c r="AQ109" i="84" s="1"/>
  <c r="AS109" i="83"/>
  <c r="AS109" i="84" s="1"/>
  <c r="AT109" i="83"/>
  <c r="AT109" i="84" s="1"/>
  <c r="AU109" i="83"/>
  <c r="AU109" i="84" s="1"/>
  <c r="AW109" i="83"/>
  <c r="AW109" i="84" s="1"/>
  <c r="AX109" i="83"/>
  <c r="AX109" i="84" s="1"/>
  <c r="AY109" i="83"/>
  <c r="AY109" i="84" s="1"/>
  <c r="BA109" i="83"/>
  <c r="BA109" i="84" s="1"/>
  <c r="BB109" i="83"/>
  <c r="BB109" i="84" s="1"/>
  <c r="BC109" i="83"/>
  <c r="BC109" i="84" s="1"/>
  <c r="BE109" i="83"/>
  <c r="BE109" i="84" s="1"/>
  <c r="BF109" i="83"/>
  <c r="BF109" i="84" s="1"/>
  <c r="BG109" i="83"/>
  <c r="BG109" i="84" s="1"/>
  <c r="BI109" i="83"/>
  <c r="BI109" i="84" s="1"/>
  <c r="BJ109" i="83"/>
  <c r="BJ109" i="84" s="1"/>
  <c r="BK109" i="83"/>
  <c r="BK109" i="84" s="1"/>
  <c r="BM109" i="83"/>
  <c r="BM109" i="84" s="1"/>
  <c r="BN109" i="83"/>
  <c r="BN109" i="84" s="1"/>
  <c r="BO109" i="83"/>
  <c r="BO109" i="84" s="1"/>
  <c r="BQ109" i="83"/>
  <c r="BQ109" i="84" s="1"/>
  <c r="BR109" i="83"/>
  <c r="BR109" i="84" s="1"/>
  <c r="BS109" i="83"/>
  <c r="BS109" i="84" s="1"/>
  <c r="BU109" i="83"/>
  <c r="BU109" i="84" s="1"/>
  <c r="BV109" i="83"/>
  <c r="BV109" i="84" s="1"/>
  <c r="BW109" i="83"/>
  <c r="BW109" i="84" s="1"/>
  <c r="BY109" i="83"/>
  <c r="BY109" i="84" s="1"/>
  <c r="BZ109" i="83"/>
  <c r="BZ109" i="84" s="1"/>
  <c r="CA109" i="83"/>
  <c r="CA109" i="84" s="1"/>
  <c r="CC109" i="83"/>
  <c r="CC109" i="84" s="1"/>
  <c r="CD109" i="83"/>
  <c r="CD109" i="84" s="1"/>
  <c r="CE109" i="83"/>
  <c r="CE109" i="84" s="1"/>
  <c r="CG109" i="83"/>
  <c r="CG109" i="84" s="1"/>
  <c r="CH109" i="83"/>
  <c r="CH109" i="84" s="1"/>
  <c r="CI109" i="83"/>
  <c r="CI109" i="84" s="1"/>
  <c r="CK109" i="83"/>
  <c r="CK109" i="84" s="1"/>
  <c r="CL109" i="83"/>
  <c r="CL109" i="84" s="1"/>
  <c r="CM109" i="83"/>
  <c r="CM109" i="84" s="1"/>
  <c r="CO109" i="83"/>
  <c r="CO109" i="84" s="1"/>
  <c r="CP109" i="83"/>
  <c r="CP109" i="84" s="1"/>
  <c r="CQ109" i="83"/>
  <c r="CQ109" i="84" s="1"/>
  <c r="CS109" i="83"/>
  <c r="CS109" i="84" s="1"/>
  <c r="CT109" i="83"/>
  <c r="CT109" i="84" s="1"/>
  <c r="CU109" i="83"/>
  <c r="CU109" i="84" s="1"/>
  <c r="CW109" i="83"/>
  <c r="CW109" i="84" s="1"/>
  <c r="CX109" i="83"/>
  <c r="CX109" i="84" s="1"/>
  <c r="CY109" i="83"/>
  <c r="CY109" i="84" s="1"/>
  <c r="DA109" i="83"/>
  <c r="DA109" i="84" s="1"/>
  <c r="DB109" i="83"/>
  <c r="DB109" i="84" s="1"/>
  <c r="DC109" i="83"/>
  <c r="DC109" i="84" s="1"/>
  <c r="DE109" i="83"/>
  <c r="DE109" i="84" s="1"/>
  <c r="DF109" i="83"/>
  <c r="DF109" i="84" s="1"/>
  <c r="DG109" i="83"/>
  <c r="DG109" i="84" s="1"/>
  <c r="DI109" i="83"/>
  <c r="DI109" i="84" s="1"/>
  <c r="DJ109" i="83"/>
  <c r="DJ109" i="84" s="1"/>
  <c r="DK109" i="83"/>
  <c r="DK109" i="84" s="1"/>
  <c r="DM109" i="83"/>
  <c r="DM109" i="84" s="1"/>
  <c r="DN109" i="83"/>
  <c r="DN109" i="84" s="1"/>
  <c r="DO109" i="83"/>
  <c r="DO109" i="84" s="1"/>
  <c r="DQ109" i="83"/>
  <c r="DQ109" i="84" s="1"/>
  <c r="DR109" i="83"/>
  <c r="DR109" i="84" s="1"/>
  <c r="DS109" i="83"/>
  <c r="DS109" i="84" s="1"/>
  <c r="DU109" i="83"/>
  <c r="DU109" i="84" s="1"/>
  <c r="DV109" i="83"/>
  <c r="DV109" i="84" s="1"/>
  <c r="DW109" i="83"/>
  <c r="DW109" i="84" s="1"/>
  <c r="DY109" i="83"/>
  <c r="DY109" i="84" s="1"/>
  <c r="DZ109" i="83"/>
  <c r="DZ109" i="84" s="1"/>
  <c r="EA109" i="83"/>
  <c r="EA109" i="84" s="1"/>
  <c r="EC109" i="83"/>
  <c r="EC109" i="84" s="1"/>
  <c r="ED109" i="83"/>
  <c r="ED109" i="84" s="1"/>
  <c r="EE109" i="83"/>
  <c r="EE109" i="84" s="1"/>
  <c r="EG109" i="83"/>
  <c r="EG109" i="84" s="1"/>
  <c r="EH109" i="83"/>
  <c r="EH109" i="84" s="1"/>
  <c r="EI109" i="83"/>
  <c r="EI109" i="84" s="1"/>
  <c r="EK109" i="83"/>
  <c r="EK109" i="84" s="1"/>
  <c r="EL109" i="83"/>
  <c r="EL109" i="84" s="1"/>
  <c r="EM109" i="83"/>
  <c r="EM109" i="84" s="1"/>
  <c r="EO109" i="83"/>
  <c r="EO109" i="84" s="1"/>
  <c r="EP109" i="83"/>
  <c r="EP109" i="84" s="1"/>
  <c r="EQ109" i="83"/>
  <c r="EQ109" i="84" s="1"/>
  <c r="ES109" i="83"/>
  <c r="ES109" i="84" s="1"/>
  <c r="ET109" i="83"/>
  <c r="ET109" i="84" s="1"/>
  <c r="EU109" i="83"/>
  <c r="EU109" i="84" s="1"/>
  <c r="EW109" i="83"/>
  <c r="EW109" i="84" s="1"/>
  <c r="EX109" i="83"/>
  <c r="EX109" i="84" s="1"/>
  <c r="EY109" i="83"/>
  <c r="EY109" i="84" s="1"/>
  <c r="FA109" i="83"/>
  <c r="FA109" i="84" s="1"/>
  <c r="FB109" i="83"/>
  <c r="FB109" i="84" s="1"/>
  <c r="FC109" i="83"/>
  <c r="FC109" i="84" s="1"/>
  <c r="FE109" i="83"/>
  <c r="FE109" i="84" s="1"/>
  <c r="FF109" i="83"/>
  <c r="FF109" i="84" s="1"/>
  <c r="FG109" i="83"/>
  <c r="FG109" i="84" s="1"/>
  <c r="FI109" i="83"/>
  <c r="FI109" i="84" s="1"/>
  <c r="FJ109" i="83"/>
  <c r="FJ109" i="84" s="1"/>
  <c r="FK109" i="83"/>
  <c r="FK109" i="84" s="1"/>
  <c r="FM109" i="83"/>
  <c r="FM109" i="84" s="1"/>
  <c r="FN109" i="83"/>
  <c r="FN109" i="84" s="1"/>
  <c r="FO109" i="83"/>
  <c r="FO109" i="84" s="1"/>
  <c r="FQ109" i="83"/>
  <c r="FQ109" i="84" s="1"/>
  <c r="FR109" i="83"/>
  <c r="FR109" i="84" s="1"/>
  <c r="FS109" i="83"/>
  <c r="FS109" i="84" s="1"/>
  <c r="FU109" i="83"/>
  <c r="FU109" i="84" s="1"/>
  <c r="FV109" i="83"/>
  <c r="FV109" i="84" s="1"/>
  <c r="FW109" i="83"/>
  <c r="FW109" i="84" s="1"/>
  <c r="FY109" i="83"/>
  <c r="FY109" i="84" s="1"/>
  <c r="FZ109" i="83"/>
  <c r="FZ109" i="84" s="1"/>
  <c r="GA109" i="83"/>
  <c r="GA109" i="84" s="1"/>
  <c r="GC109" i="83"/>
  <c r="GC109" i="84" s="1"/>
  <c r="GD109" i="83"/>
  <c r="GD109" i="84" s="1"/>
  <c r="GE109" i="83"/>
  <c r="GE109" i="84" s="1"/>
  <c r="GG109" i="83"/>
  <c r="GG109" i="84" s="1"/>
  <c r="GH109" i="83"/>
  <c r="GH109" i="84" s="1"/>
  <c r="GI109" i="83"/>
  <c r="GI109" i="84" s="1"/>
  <c r="GK109" i="83"/>
  <c r="GK109" i="84" s="1"/>
  <c r="GL109" i="83"/>
  <c r="GL109" i="84" s="1"/>
  <c r="GM109" i="83"/>
  <c r="GM109" i="84" s="1"/>
  <c r="GO109" i="83"/>
  <c r="GO109" i="84" s="1"/>
  <c r="GP109" i="83"/>
  <c r="GP109" i="84" s="1"/>
  <c r="GQ109" i="83"/>
  <c r="GQ109" i="84" s="1"/>
  <c r="GS109" i="83"/>
  <c r="GS109" i="84" s="1"/>
  <c r="GT109" i="83"/>
  <c r="GT109" i="84" s="1"/>
  <c r="GU109" i="83"/>
  <c r="GU109" i="84" s="1"/>
  <c r="GW109" i="83"/>
  <c r="GW109" i="84" s="1"/>
  <c r="GX109" i="83"/>
  <c r="GX109" i="84" s="1"/>
  <c r="GY109" i="83"/>
  <c r="GY109" i="84" s="1"/>
  <c r="I110" i="83"/>
  <c r="I110" i="84" s="1"/>
  <c r="J110" i="83"/>
  <c r="J110" i="84" s="1"/>
  <c r="K110" i="83"/>
  <c r="K110" i="84" s="1"/>
  <c r="B110" i="82"/>
  <c r="M110" i="83"/>
  <c r="M110" i="84" s="1"/>
  <c r="N110" i="83"/>
  <c r="N110" i="84" s="1"/>
  <c r="O110" i="83"/>
  <c r="O110" i="84" s="1"/>
  <c r="Q110" i="83"/>
  <c r="Q110" i="84" s="1"/>
  <c r="R110" i="83"/>
  <c r="R110" i="84" s="1"/>
  <c r="S110" i="83"/>
  <c r="S110" i="84" s="1"/>
  <c r="U110" i="83"/>
  <c r="U110" i="84" s="1"/>
  <c r="V110" i="83"/>
  <c r="V110" i="84" s="1"/>
  <c r="W110" i="83"/>
  <c r="W110" i="84" s="1"/>
  <c r="Y110" i="83"/>
  <c r="Y110" i="84" s="1"/>
  <c r="Z110" i="83"/>
  <c r="Z110" i="84" s="1"/>
  <c r="AA110" i="83"/>
  <c r="AA110" i="84" s="1"/>
  <c r="AC110" i="83"/>
  <c r="AC110" i="84" s="1"/>
  <c r="AD110" i="83"/>
  <c r="AD110" i="84" s="1"/>
  <c r="AE110" i="83"/>
  <c r="AE110" i="84" s="1"/>
  <c r="AG110" i="83"/>
  <c r="AG110" i="84" s="1"/>
  <c r="AH110" i="83"/>
  <c r="AH110" i="84" s="1"/>
  <c r="AI110" i="83"/>
  <c r="AI110" i="84" s="1"/>
  <c r="AK110" i="83"/>
  <c r="AK110" i="84" s="1"/>
  <c r="AL110" i="83"/>
  <c r="AL110" i="84" s="1"/>
  <c r="AM110" i="83"/>
  <c r="AM110" i="84" s="1"/>
  <c r="AO110" i="83"/>
  <c r="AO110" i="84" s="1"/>
  <c r="AP110" i="83"/>
  <c r="AP110" i="84" s="1"/>
  <c r="AQ110" i="83"/>
  <c r="AQ110" i="84" s="1"/>
  <c r="AS110" i="83"/>
  <c r="AS110" i="84" s="1"/>
  <c r="AT110" i="83"/>
  <c r="AT110" i="84" s="1"/>
  <c r="AU110" i="83"/>
  <c r="AU110" i="84" s="1"/>
  <c r="AW110" i="83"/>
  <c r="AW110" i="84" s="1"/>
  <c r="AX110" i="83"/>
  <c r="AX110" i="84" s="1"/>
  <c r="AY110" i="83"/>
  <c r="AY110" i="84" s="1"/>
  <c r="BA110" i="83"/>
  <c r="BA110" i="84" s="1"/>
  <c r="BB110" i="83"/>
  <c r="BB110" i="84" s="1"/>
  <c r="BC110" i="83"/>
  <c r="BC110" i="84" s="1"/>
  <c r="BE110" i="83"/>
  <c r="BE110" i="84" s="1"/>
  <c r="BF110" i="83"/>
  <c r="BF110" i="84" s="1"/>
  <c r="BG110" i="83"/>
  <c r="BG110" i="84" s="1"/>
  <c r="BI110" i="83"/>
  <c r="BI110" i="84" s="1"/>
  <c r="BJ110" i="83"/>
  <c r="BJ110" i="84" s="1"/>
  <c r="BK110" i="83"/>
  <c r="BK110" i="84" s="1"/>
  <c r="BM110" i="83"/>
  <c r="BM110" i="84" s="1"/>
  <c r="BN110" i="83"/>
  <c r="BN110" i="84" s="1"/>
  <c r="BO110" i="83"/>
  <c r="BO110" i="84" s="1"/>
  <c r="BQ110" i="83"/>
  <c r="BQ110" i="84" s="1"/>
  <c r="BR110" i="83"/>
  <c r="BR110" i="84" s="1"/>
  <c r="BS110" i="83"/>
  <c r="BS110" i="84" s="1"/>
  <c r="BU110" i="83"/>
  <c r="BU110" i="84" s="1"/>
  <c r="BV110" i="83"/>
  <c r="BV110" i="84" s="1"/>
  <c r="BW110" i="83"/>
  <c r="BW110" i="84" s="1"/>
  <c r="BY110" i="83"/>
  <c r="BY110" i="84" s="1"/>
  <c r="BZ110" i="83"/>
  <c r="BZ110" i="84" s="1"/>
  <c r="CA110" i="83"/>
  <c r="CA110" i="84" s="1"/>
  <c r="CC110" i="83"/>
  <c r="CC110" i="84" s="1"/>
  <c r="CD110" i="83"/>
  <c r="CD110" i="84" s="1"/>
  <c r="CE110" i="83"/>
  <c r="CE110" i="84" s="1"/>
  <c r="CG110" i="83"/>
  <c r="CG110" i="84" s="1"/>
  <c r="CH110" i="83"/>
  <c r="CH110" i="84" s="1"/>
  <c r="CI110" i="83"/>
  <c r="CI110" i="84" s="1"/>
  <c r="CK110" i="83"/>
  <c r="CK110" i="84" s="1"/>
  <c r="CL110" i="83"/>
  <c r="CL110" i="84" s="1"/>
  <c r="CM110" i="83"/>
  <c r="CM110" i="84" s="1"/>
  <c r="CO110" i="83"/>
  <c r="CO110" i="84" s="1"/>
  <c r="CP110" i="83"/>
  <c r="CP110" i="84" s="1"/>
  <c r="CQ110" i="83"/>
  <c r="CQ110" i="84" s="1"/>
  <c r="CS110" i="83"/>
  <c r="CS110" i="84" s="1"/>
  <c r="CT110" i="83"/>
  <c r="CT110" i="84" s="1"/>
  <c r="CU110" i="83"/>
  <c r="CU110" i="84" s="1"/>
  <c r="CW110" i="83"/>
  <c r="CW110" i="84" s="1"/>
  <c r="CX110" i="83"/>
  <c r="CX110" i="84" s="1"/>
  <c r="CY110" i="83"/>
  <c r="CY110" i="84" s="1"/>
  <c r="DA110" i="83"/>
  <c r="DA110" i="84" s="1"/>
  <c r="DB110" i="83"/>
  <c r="DB110" i="84" s="1"/>
  <c r="DC110" i="83"/>
  <c r="DC110" i="84" s="1"/>
  <c r="DE110" i="83"/>
  <c r="DE110" i="84" s="1"/>
  <c r="DF110" i="83"/>
  <c r="DF110" i="84" s="1"/>
  <c r="DG110" i="83"/>
  <c r="DG110" i="84" s="1"/>
  <c r="DI110" i="83"/>
  <c r="DI110" i="84" s="1"/>
  <c r="DJ110" i="83"/>
  <c r="DJ110" i="84" s="1"/>
  <c r="DK110" i="83"/>
  <c r="DK110" i="84" s="1"/>
  <c r="DM110" i="83"/>
  <c r="DM110" i="84" s="1"/>
  <c r="DN110" i="83"/>
  <c r="DN110" i="84" s="1"/>
  <c r="DO110" i="83"/>
  <c r="DO110" i="84" s="1"/>
  <c r="DQ110" i="83"/>
  <c r="DQ110" i="84" s="1"/>
  <c r="DR110" i="83"/>
  <c r="DR110" i="84" s="1"/>
  <c r="DS110" i="83"/>
  <c r="DS110" i="84" s="1"/>
  <c r="DU110" i="83"/>
  <c r="DU110" i="84" s="1"/>
  <c r="DV110" i="83"/>
  <c r="DV110" i="84" s="1"/>
  <c r="DW110" i="83"/>
  <c r="DW110" i="84" s="1"/>
  <c r="DY110" i="83"/>
  <c r="DY110" i="84" s="1"/>
  <c r="DZ110" i="83"/>
  <c r="DZ110" i="84" s="1"/>
  <c r="EA110" i="83"/>
  <c r="EA110" i="84" s="1"/>
  <c r="EC110" i="83"/>
  <c r="EC110" i="84" s="1"/>
  <c r="ED110" i="83"/>
  <c r="ED110" i="84" s="1"/>
  <c r="EE110" i="83"/>
  <c r="EE110" i="84" s="1"/>
  <c r="EG110" i="83"/>
  <c r="EG110" i="84" s="1"/>
  <c r="EH110" i="83"/>
  <c r="EH110" i="84" s="1"/>
  <c r="EI110" i="83"/>
  <c r="EI110" i="84" s="1"/>
  <c r="EK110" i="83"/>
  <c r="EK110" i="84" s="1"/>
  <c r="EL110" i="83"/>
  <c r="EL110" i="84" s="1"/>
  <c r="EM110" i="83"/>
  <c r="EM110" i="84" s="1"/>
  <c r="EO110" i="83"/>
  <c r="EO110" i="84" s="1"/>
  <c r="EP110" i="83"/>
  <c r="EP110" i="84" s="1"/>
  <c r="EQ110" i="83"/>
  <c r="EQ110" i="84" s="1"/>
  <c r="ES110" i="83"/>
  <c r="ES110" i="84" s="1"/>
  <c r="ET110" i="83"/>
  <c r="ET110" i="84" s="1"/>
  <c r="EU110" i="83"/>
  <c r="EU110" i="84" s="1"/>
  <c r="EW110" i="83"/>
  <c r="EW110" i="84" s="1"/>
  <c r="EX110" i="83"/>
  <c r="EX110" i="84" s="1"/>
  <c r="EY110" i="83"/>
  <c r="EY110" i="84" s="1"/>
  <c r="FA110" i="83"/>
  <c r="FA110" i="84" s="1"/>
  <c r="FB110" i="83"/>
  <c r="FB110" i="84" s="1"/>
  <c r="FC110" i="83"/>
  <c r="FC110" i="84" s="1"/>
  <c r="FE110" i="83"/>
  <c r="FE110" i="84" s="1"/>
  <c r="FF110" i="83"/>
  <c r="FF110" i="84" s="1"/>
  <c r="FG110" i="83"/>
  <c r="FG110" i="84" s="1"/>
  <c r="FI110" i="83"/>
  <c r="FI110" i="84" s="1"/>
  <c r="FJ110" i="83"/>
  <c r="FJ110" i="84" s="1"/>
  <c r="FK110" i="83"/>
  <c r="FK110" i="84" s="1"/>
  <c r="FM110" i="83"/>
  <c r="FM110" i="84" s="1"/>
  <c r="FN110" i="83"/>
  <c r="FN110" i="84" s="1"/>
  <c r="FO110" i="83"/>
  <c r="FO110" i="84" s="1"/>
  <c r="FQ110" i="83"/>
  <c r="FQ110" i="84" s="1"/>
  <c r="FR110" i="83"/>
  <c r="FR110" i="84" s="1"/>
  <c r="FS110" i="83"/>
  <c r="FS110" i="84" s="1"/>
  <c r="FU110" i="83"/>
  <c r="FU110" i="84" s="1"/>
  <c r="FV110" i="83"/>
  <c r="FV110" i="84" s="1"/>
  <c r="FW110" i="83"/>
  <c r="FW110" i="84" s="1"/>
  <c r="FY110" i="83"/>
  <c r="FY110" i="84" s="1"/>
  <c r="FZ110" i="83"/>
  <c r="FZ110" i="84" s="1"/>
  <c r="GA110" i="83"/>
  <c r="GA110" i="84" s="1"/>
  <c r="GC110" i="83"/>
  <c r="GC110" i="84" s="1"/>
  <c r="GD110" i="83"/>
  <c r="GD110" i="84" s="1"/>
  <c r="GE110" i="83"/>
  <c r="GE110" i="84" s="1"/>
  <c r="GG110" i="83"/>
  <c r="GG110" i="84" s="1"/>
  <c r="GH110" i="83"/>
  <c r="GH110" i="84" s="1"/>
  <c r="GI110" i="83"/>
  <c r="GI110" i="84" s="1"/>
  <c r="GK110" i="83"/>
  <c r="GK110" i="84" s="1"/>
  <c r="GL110" i="83"/>
  <c r="GL110" i="84" s="1"/>
  <c r="GM110" i="83"/>
  <c r="GM110" i="84" s="1"/>
  <c r="GO110" i="83"/>
  <c r="GO110" i="84" s="1"/>
  <c r="GP110" i="83"/>
  <c r="GP110" i="84" s="1"/>
  <c r="GQ110" i="83"/>
  <c r="GQ110" i="84" s="1"/>
  <c r="GS110" i="83"/>
  <c r="GS110" i="84" s="1"/>
  <c r="GT110" i="83"/>
  <c r="GT110" i="84" s="1"/>
  <c r="GU110" i="83"/>
  <c r="GU110" i="84" s="1"/>
  <c r="GW110" i="83"/>
  <c r="GW110" i="84" s="1"/>
  <c r="GX110" i="83"/>
  <c r="GX110" i="84" s="1"/>
  <c r="GY110" i="83"/>
  <c r="GY110" i="84" s="1"/>
  <c r="C111" i="84"/>
  <c r="I111" i="83"/>
  <c r="I111" i="84" s="1"/>
  <c r="J111" i="83"/>
  <c r="J111" i="84" s="1"/>
  <c r="K111" i="83"/>
  <c r="K111" i="84" s="1"/>
  <c r="C111" i="82"/>
  <c r="B111" i="82"/>
  <c r="M111" i="83"/>
  <c r="M111" i="84" s="1"/>
  <c r="N111" i="83"/>
  <c r="N111" i="84" s="1"/>
  <c r="O111" i="83"/>
  <c r="O111" i="84" s="1"/>
  <c r="Q111" i="83"/>
  <c r="Q111" i="84" s="1"/>
  <c r="R111" i="83"/>
  <c r="R111" i="84" s="1"/>
  <c r="S111" i="83"/>
  <c r="S111" i="84" s="1"/>
  <c r="U111" i="83"/>
  <c r="U111" i="84" s="1"/>
  <c r="V111" i="83"/>
  <c r="V111" i="84" s="1"/>
  <c r="W111" i="83"/>
  <c r="W111" i="84" s="1"/>
  <c r="Y111" i="83"/>
  <c r="Y111" i="84" s="1"/>
  <c r="Z111" i="83"/>
  <c r="Z111" i="84" s="1"/>
  <c r="AA111" i="83"/>
  <c r="AA111" i="84" s="1"/>
  <c r="AC111" i="83"/>
  <c r="AC111" i="84" s="1"/>
  <c r="AD111" i="83"/>
  <c r="AD111" i="84" s="1"/>
  <c r="AE111" i="83"/>
  <c r="AE111" i="84" s="1"/>
  <c r="AG111" i="83"/>
  <c r="AG111" i="84" s="1"/>
  <c r="AH111" i="83"/>
  <c r="AH111" i="84" s="1"/>
  <c r="AI111" i="83"/>
  <c r="AI111" i="84" s="1"/>
  <c r="AK111" i="83"/>
  <c r="AK111" i="84" s="1"/>
  <c r="AL111" i="83"/>
  <c r="AL111" i="84" s="1"/>
  <c r="AM111" i="83"/>
  <c r="AM111" i="84" s="1"/>
  <c r="AO111" i="83"/>
  <c r="AO111" i="84" s="1"/>
  <c r="AP111" i="83"/>
  <c r="AP111" i="84" s="1"/>
  <c r="AQ111" i="83"/>
  <c r="AQ111" i="84" s="1"/>
  <c r="AS111" i="83"/>
  <c r="AS111" i="84" s="1"/>
  <c r="AT111" i="83"/>
  <c r="AT111" i="84" s="1"/>
  <c r="AU111" i="83"/>
  <c r="AU111" i="84" s="1"/>
  <c r="AW111" i="83"/>
  <c r="AW111" i="84" s="1"/>
  <c r="AX111" i="83"/>
  <c r="AX111" i="84" s="1"/>
  <c r="AY111" i="83"/>
  <c r="AY111" i="84" s="1"/>
  <c r="BA111" i="83"/>
  <c r="BA111" i="84" s="1"/>
  <c r="BB111" i="83"/>
  <c r="BB111" i="84" s="1"/>
  <c r="BC111" i="83"/>
  <c r="BC111" i="84" s="1"/>
  <c r="BE111" i="83"/>
  <c r="BE111" i="84" s="1"/>
  <c r="BF111" i="83"/>
  <c r="BF111" i="84" s="1"/>
  <c r="BG111" i="83"/>
  <c r="BG111" i="84" s="1"/>
  <c r="BI111" i="83"/>
  <c r="BI111" i="84" s="1"/>
  <c r="BJ111" i="83"/>
  <c r="BJ111" i="84" s="1"/>
  <c r="BK111" i="83"/>
  <c r="BK111" i="84" s="1"/>
  <c r="BM111" i="83"/>
  <c r="BM111" i="84" s="1"/>
  <c r="BN111" i="83"/>
  <c r="BN111" i="84" s="1"/>
  <c r="BO111" i="83"/>
  <c r="BO111" i="84" s="1"/>
  <c r="BQ111" i="83"/>
  <c r="BQ111" i="84" s="1"/>
  <c r="BR111" i="83"/>
  <c r="BR111" i="84" s="1"/>
  <c r="BS111" i="83"/>
  <c r="BS111" i="84" s="1"/>
  <c r="BU111" i="83"/>
  <c r="BU111" i="84" s="1"/>
  <c r="BV111" i="83"/>
  <c r="BV111" i="84" s="1"/>
  <c r="BW111" i="83"/>
  <c r="BW111" i="84" s="1"/>
  <c r="BY111" i="83"/>
  <c r="BY111" i="84" s="1"/>
  <c r="BZ111" i="83"/>
  <c r="BZ111" i="84" s="1"/>
  <c r="CA111" i="83"/>
  <c r="CA111" i="84" s="1"/>
  <c r="CC111" i="83"/>
  <c r="CC111" i="84" s="1"/>
  <c r="CD111" i="83"/>
  <c r="CD111" i="84" s="1"/>
  <c r="CE111" i="83"/>
  <c r="CE111" i="84" s="1"/>
  <c r="CG111" i="83"/>
  <c r="CG111" i="84" s="1"/>
  <c r="CH111" i="83"/>
  <c r="CH111" i="84" s="1"/>
  <c r="CI111" i="83"/>
  <c r="CI111" i="84" s="1"/>
  <c r="CK111" i="83"/>
  <c r="CK111" i="84" s="1"/>
  <c r="CL111" i="83"/>
  <c r="CL111" i="84" s="1"/>
  <c r="CM111" i="83"/>
  <c r="CM111" i="84" s="1"/>
  <c r="CO111" i="83"/>
  <c r="CO111" i="84" s="1"/>
  <c r="CP111" i="83"/>
  <c r="CP111" i="84" s="1"/>
  <c r="CQ111" i="83"/>
  <c r="CQ111" i="84" s="1"/>
  <c r="CS111" i="83"/>
  <c r="CS111" i="84" s="1"/>
  <c r="CT111" i="83"/>
  <c r="CT111" i="84" s="1"/>
  <c r="CU111" i="83"/>
  <c r="CU111" i="84" s="1"/>
  <c r="CW111" i="83"/>
  <c r="CW111" i="84" s="1"/>
  <c r="CX111" i="83"/>
  <c r="CX111" i="84" s="1"/>
  <c r="CY111" i="83"/>
  <c r="CY111" i="84" s="1"/>
  <c r="DA111" i="83"/>
  <c r="DA111" i="84" s="1"/>
  <c r="DB111" i="83"/>
  <c r="DB111" i="84" s="1"/>
  <c r="DC111" i="83"/>
  <c r="DC111" i="84" s="1"/>
  <c r="DE111" i="83"/>
  <c r="DE111" i="84" s="1"/>
  <c r="DF111" i="83"/>
  <c r="DF111" i="84" s="1"/>
  <c r="DG111" i="83"/>
  <c r="DG111" i="84" s="1"/>
  <c r="DI111" i="83"/>
  <c r="DI111" i="84" s="1"/>
  <c r="DJ111" i="83"/>
  <c r="DJ111" i="84" s="1"/>
  <c r="DK111" i="83"/>
  <c r="DK111" i="84" s="1"/>
  <c r="DM111" i="83"/>
  <c r="DM111" i="84" s="1"/>
  <c r="DN111" i="83"/>
  <c r="DN111" i="84" s="1"/>
  <c r="DO111" i="83"/>
  <c r="DO111" i="84" s="1"/>
  <c r="DQ111" i="83"/>
  <c r="DQ111" i="84" s="1"/>
  <c r="DR111" i="83"/>
  <c r="DR111" i="84" s="1"/>
  <c r="DS111" i="83"/>
  <c r="DS111" i="84" s="1"/>
  <c r="DU111" i="83"/>
  <c r="DU111" i="84" s="1"/>
  <c r="DV111" i="83"/>
  <c r="DV111" i="84" s="1"/>
  <c r="DW111" i="83"/>
  <c r="DW111" i="84" s="1"/>
  <c r="DY111" i="83"/>
  <c r="DY111" i="84" s="1"/>
  <c r="DZ111" i="83"/>
  <c r="DZ111" i="84" s="1"/>
  <c r="EA111" i="83"/>
  <c r="EA111" i="84" s="1"/>
  <c r="EC111" i="83"/>
  <c r="EC111" i="84" s="1"/>
  <c r="ED111" i="83"/>
  <c r="ED111" i="84" s="1"/>
  <c r="EE111" i="83"/>
  <c r="EE111" i="84" s="1"/>
  <c r="EG111" i="83"/>
  <c r="EG111" i="84" s="1"/>
  <c r="EH111" i="83"/>
  <c r="EH111" i="84" s="1"/>
  <c r="EI111" i="83"/>
  <c r="EI111" i="84" s="1"/>
  <c r="EK111" i="83"/>
  <c r="EK111" i="84" s="1"/>
  <c r="EL111" i="83"/>
  <c r="EL111" i="84" s="1"/>
  <c r="EM111" i="83"/>
  <c r="EM111" i="84" s="1"/>
  <c r="EO111" i="83"/>
  <c r="EO111" i="84" s="1"/>
  <c r="EP111" i="83"/>
  <c r="EP111" i="84" s="1"/>
  <c r="EQ111" i="83"/>
  <c r="EQ111" i="84" s="1"/>
  <c r="ES111" i="83"/>
  <c r="ES111" i="84" s="1"/>
  <c r="ET111" i="83"/>
  <c r="ET111" i="84" s="1"/>
  <c r="EU111" i="83"/>
  <c r="EU111" i="84" s="1"/>
  <c r="EW111" i="83"/>
  <c r="EW111" i="84" s="1"/>
  <c r="EX111" i="83"/>
  <c r="EX111" i="84" s="1"/>
  <c r="EY111" i="83"/>
  <c r="EY111" i="84" s="1"/>
  <c r="FA111" i="83"/>
  <c r="FA111" i="84" s="1"/>
  <c r="FB111" i="83"/>
  <c r="FB111" i="84" s="1"/>
  <c r="FC111" i="83"/>
  <c r="FC111" i="84" s="1"/>
  <c r="FE111" i="83"/>
  <c r="FE111" i="84" s="1"/>
  <c r="FF111" i="83"/>
  <c r="FF111" i="84" s="1"/>
  <c r="FG111" i="83"/>
  <c r="FG111" i="84" s="1"/>
  <c r="FI111" i="83"/>
  <c r="FI111" i="84" s="1"/>
  <c r="FJ111" i="83"/>
  <c r="FJ111" i="84" s="1"/>
  <c r="FK111" i="83"/>
  <c r="FK111" i="84" s="1"/>
  <c r="FM111" i="83"/>
  <c r="FM111" i="84" s="1"/>
  <c r="FN111" i="83"/>
  <c r="FN111" i="84" s="1"/>
  <c r="FO111" i="83"/>
  <c r="FO111" i="84" s="1"/>
  <c r="FQ111" i="83"/>
  <c r="FQ111" i="84" s="1"/>
  <c r="FR111" i="83"/>
  <c r="FR111" i="84" s="1"/>
  <c r="FS111" i="83"/>
  <c r="FS111" i="84" s="1"/>
  <c r="FU111" i="83"/>
  <c r="FU111" i="84" s="1"/>
  <c r="FV111" i="83"/>
  <c r="FV111" i="84" s="1"/>
  <c r="FW111" i="83"/>
  <c r="FW111" i="84" s="1"/>
  <c r="FY111" i="83"/>
  <c r="FY111" i="84" s="1"/>
  <c r="FZ111" i="83"/>
  <c r="FZ111" i="84" s="1"/>
  <c r="GA111" i="83"/>
  <c r="GA111" i="84" s="1"/>
  <c r="GC111" i="83"/>
  <c r="GC111" i="84" s="1"/>
  <c r="GD111" i="83"/>
  <c r="GD111" i="84" s="1"/>
  <c r="GE111" i="83"/>
  <c r="GE111" i="84" s="1"/>
  <c r="GG111" i="83"/>
  <c r="GG111" i="84" s="1"/>
  <c r="GH111" i="83"/>
  <c r="GH111" i="84" s="1"/>
  <c r="GI111" i="83"/>
  <c r="GI111" i="84" s="1"/>
  <c r="GK111" i="83"/>
  <c r="GK111" i="84" s="1"/>
  <c r="GL111" i="83"/>
  <c r="GL111" i="84" s="1"/>
  <c r="GM111" i="83"/>
  <c r="GM111" i="84" s="1"/>
  <c r="GO111" i="83"/>
  <c r="GO111" i="84" s="1"/>
  <c r="GP111" i="83"/>
  <c r="GP111" i="84" s="1"/>
  <c r="GQ111" i="83"/>
  <c r="GQ111" i="84" s="1"/>
  <c r="GS111" i="83"/>
  <c r="GS111" i="84" s="1"/>
  <c r="GT111" i="83"/>
  <c r="GT111" i="84" s="1"/>
  <c r="GU111" i="83"/>
  <c r="GU111" i="84" s="1"/>
  <c r="GW111" i="83"/>
  <c r="GW111" i="84" s="1"/>
  <c r="GX111" i="83"/>
  <c r="GX111" i="84" s="1"/>
  <c r="GY111" i="83"/>
  <c r="GY111" i="84" s="1"/>
  <c r="I112" i="83"/>
  <c r="I112" i="84" s="1"/>
  <c r="J112" i="83"/>
  <c r="J112" i="84" s="1"/>
  <c r="K112" i="83"/>
  <c r="K112" i="84" s="1"/>
  <c r="B112" i="82"/>
  <c r="M112" i="83"/>
  <c r="M112" i="84" s="1"/>
  <c r="N112" i="83"/>
  <c r="N112" i="84" s="1"/>
  <c r="O112" i="83"/>
  <c r="O112" i="84" s="1"/>
  <c r="Q112" i="83"/>
  <c r="Q112" i="84" s="1"/>
  <c r="R112" i="83"/>
  <c r="R112" i="84" s="1"/>
  <c r="S112" i="83"/>
  <c r="S112" i="84" s="1"/>
  <c r="U112" i="83"/>
  <c r="U112" i="84" s="1"/>
  <c r="V112" i="83"/>
  <c r="V112" i="84" s="1"/>
  <c r="W112" i="83"/>
  <c r="W112" i="84" s="1"/>
  <c r="Y112" i="83"/>
  <c r="Y112" i="84" s="1"/>
  <c r="Z112" i="83"/>
  <c r="Z112" i="84" s="1"/>
  <c r="AA112" i="83"/>
  <c r="AA112" i="84" s="1"/>
  <c r="AC112" i="83"/>
  <c r="AC112" i="84" s="1"/>
  <c r="AD112" i="83"/>
  <c r="AD112" i="84" s="1"/>
  <c r="AE112" i="83"/>
  <c r="AE112" i="84" s="1"/>
  <c r="AG112" i="83"/>
  <c r="AG112" i="84" s="1"/>
  <c r="AH112" i="83"/>
  <c r="AH112" i="84" s="1"/>
  <c r="AI112" i="83"/>
  <c r="AI112" i="84" s="1"/>
  <c r="AK112" i="83"/>
  <c r="AK112" i="84" s="1"/>
  <c r="AL112" i="83"/>
  <c r="AL112" i="84" s="1"/>
  <c r="AM112" i="83"/>
  <c r="AM112" i="84" s="1"/>
  <c r="AO112" i="83"/>
  <c r="AO112" i="84" s="1"/>
  <c r="AP112" i="83"/>
  <c r="AP112" i="84" s="1"/>
  <c r="AQ112" i="83"/>
  <c r="AQ112" i="84" s="1"/>
  <c r="AS112" i="83"/>
  <c r="AS112" i="84" s="1"/>
  <c r="AT112" i="83"/>
  <c r="AT112" i="84" s="1"/>
  <c r="AU112" i="83"/>
  <c r="AU112" i="84" s="1"/>
  <c r="AW112" i="83"/>
  <c r="AW112" i="84" s="1"/>
  <c r="AX112" i="83"/>
  <c r="AX112" i="84" s="1"/>
  <c r="AY112" i="83"/>
  <c r="AY112" i="84" s="1"/>
  <c r="BA112" i="83"/>
  <c r="BA112" i="84" s="1"/>
  <c r="BB112" i="83"/>
  <c r="BB112" i="84" s="1"/>
  <c r="BC112" i="83"/>
  <c r="BC112" i="84" s="1"/>
  <c r="BE112" i="83"/>
  <c r="BE112" i="84" s="1"/>
  <c r="BF112" i="83"/>
  <c r="BF112" i="84" s="1"/>
  <c r="BG112" i="83"/>
  <c r="BG112" i="84" s="1"/>
  <c r="BI112" i="83"/>
  <c r="BI112" i="84" s="1"/>
  <c r="BJ112" i="83"/>
  <c r="BJ112" i="84" s="1"/>
  <c r="BK112" i="83"/>
  <c r="BK112" i="84" s="1"/>
  <c r="BM112" i="83"/>
  <c r="BM112" i="84" s="1"/>
  <c r="BN112" i="83"/>
  <c r="BN112" i="84" s="1"/>
  <c r="BO112" i="83"/>
  <c r="BO112" i="84" s="1"/>
  <c r="BQ112" i="83"/>
  <c r="BQ112" i="84" s="1"/>
  <c r="BR112" i="83"/>
  <c r="BR112" i="84" s="1"/>
  <c r="BS112" i="83"/>
  <c r="BS112" i="84" s="1"/>
  <c r="BU112" i="83"/>
  <c r="BU112" i="84" s="1"/>
  <c r="BV112" i="83"/>
  <c r="BV112" i="84" s="1"/>
  <c r="BW112" i="83"/>
  <c r="BW112" i="84" s="1"/>
  <c r="BY112" i="83"/>
  <c r="BY112" i="84" s="1"/>
  <c r="BZ112" i="83"/>
  <c r="BZ112" i="84" s="1"/>
  <c r="CA112" i="83"/>
  <c r="CA112" i="84" s="1"/>
  <c r="CC112" i="83"/>
  <c r="CC112" i="84" s="1"/>
  <c r="CD112" i="83"/>
  <c r="CD112" i="84" s="1"/>
  <c r="CE112" i="83"/>
  <c r="CE112" i="84" s="1"/>
  <c r="CG112" i="83"/>
  <c r="CG112" i="84" s="1"/>
  <c r="CH112" i="83"/>
  <c r="CH112" i="84" s="1"/>
  <c r="CI112" i="83"/>
  <c r="CI112" i="84" s="1"/>
  <c r="CK112" i="83"/>
  <c r="CK112" i="84" s="1"/>
  <c r="CL112" i="83"/>
  <c r="CL112" i="84" s="1"/>
  <c r="CM112" i="83"/>
  <c r="CM112" i="84" s="1"/>
  <c r="CO112" i="83"/>
  <c r="CO112" i="84" s="1"/>
  <c r="CP112" i="83"/>
  <c r="CP112" i="84" s="1"/>
  <c r="CQ112" i="83"/>
  <c r="CQ112" i="84" s="1"/>
  <c r="CS112" i="83"/>
  <c r="CS112" i="84" s="1"/>
  <c r="CT112" i="83"/>
  <c r="CT112" i="84" s="1"/>
  <c r="CU112" i="83"/>
  <c r="CU112" i="84" s="1"/>
  <c r="CW112" i="83"/>
  <c r="CW112" i="84" s="1"/>
  <c r="CX112" i="83"/>
  <c r="CX112" i="84" s="1"/>
  <c r="CY112" i="83"/>
  <c r="CY112" i="84" s="1"/>
  <c r="DA112" i="83"/>
  <c r="DA112" i="84" s="1"/>
  <c r="DB112" i="83"/>
  <c r="DB112" i="84" s="1"/>
  <c r="DC112" i="83"/>
  <c r="DC112" i="84" s="1"/>
  <c r="DE112" i="83"/>
  <c r="DE112" i="84" s="1"/>
  <c r="DF112" i="83"/>
  <c r="DF112" i="84" s="1"/>
  <c r="DG112" i="83"/>
  <c r="DG112" i="84" s="1"/>
  <c r="DI112" i="83"/>
  <c r="DI112" i="84" s="1"/>
  <c r="DJ112" i="83"/>
  <c r="DJ112" i="84" s="1"/>
  <c r="DK112" i="83"/>
  <c r="DK112" i="84" s="1"/>
  <c r="DM112" i="83"/>
  <c r="DM112" i="84" s="1"/>
  <c r="DN112" i="83"/>
  <c r="DN112" i="84" s="1"/>
  <c r="DO112" i="83"/>
  <c r="DO112" i="84" s="1"/>
  <c r="DQ112" i="83"/>
  <c r="DQ112" i="84" s="1"/>
  <c r="DR112" i="83"/>
  <c r="DR112" i="84" s="1"/>
  <c r="DS112" i="83"/>
  <c r="DS112" i="84" s="1"/>
  <c r="DU112" i="83"/>
  <c r="DU112" i="84" s="1"/>
  <c r="DV112" i="83"/>
  <c r="DV112" i="84" s="1"/>
  <c r="DW112" i="83"/>
  <c r="DW112" i="84" s="1"/>
  <c r="DY112" i="83"/>
  <c r="DY112" i="84" s="1"/>
  <c r="DZ112" i="83"/>
  <c r="DZ112" i="84" s="1"/>
  <c r="EA112" i="83"/>
  <c r="EA112" i="84" s="1"/>
  <c r="EC112" i="83"/>
  <c r="EC112" i="84" s="1"/>
  <c r="ED112" i="83"/>
  <c r="ED112" i="84" s="1"/>
  <c r="EE112" i="83"/>
  <c r="EE112" i="84" s="1"/>
  <c r="EG112" i="83"/>
  <c r="EG112" i="84" s="1"/>
  <c r="EH112" i="83"/>
  <c r="EH112" i="84" s="1"/>
  <c r="EI112" i="83"/>
  <c r="EI112" i="84" s="1"/>
  <c r="EK112" i="83"/>
  <c r="EK112" i="84" s="1"/>
  <c r="EL112" i="83"/>
  <c r="EL112" i="84" s="1"/>
  <c r="EM112" i="83"/>
  <c r="EM112" i="84" s="1"/>
  <c r="EO112" i="83"/>
  <c r="EO112" i="84" s="1"/>
  <c r="EP112" i="83"/>
  <c r="EP112" i="84" s="1"/>
  <c r="EQ112" i="83"/>
  <c r="EQ112" i="84" s="1"/>
  <c r="ES112" i="83"/>
  <c r="ES112" i="84" s="1"/>
  <c r="ET112" i="83"/>
  <c r="ET112" i="84" s="1"/>
  <c r="EU112" i="83"/>
  <c r="EU112" i="84" s="1"/>
  <c r="EW112" i="83"/>
  <c r="EW112" i="84" s="1"/>
  <c r="EX112" i="83"/>
  <c r="EX112" i="84" s="1"/>
  <c r="EY112" i="83"/>
  <c r="EY112" i="84" s="1"/>
  <c r="FA112" i="83"/>
  <c r="FA112" i="84" s="1"/>
  <c r="FB112" i="83"/>
  <c r="FB112" i="84" s="1"/>
  <c r="FC112" i="83"/>
  <c r="FC112" i="84" s="1"/>
  <c r="FE112" i="83"/>
  <c r="FE112" i="84" s="1"/>
  <c r="FF112" i="83"/>
  <c r="FF112" i="84" s="1"/>
  <c r="FG112" i="83"/>
  <c r="FG112" i="84" s="1"/>
  <c r="FI112" i="83"/>
  <c r="FI112" i="84" s="1"/>
  <c r="FJ112" i="83"/>
  <c r="FJ112" i="84" s="1"/>
  <c r="FK112" i="83"/>
  <c r="FK112" i="84" s="1"/>
  <c r="FM112" i="83"/>
  <c r="FM112" i="84" s="1"/>
  <c r="FN112" i="83"/>
  <c r="FN112" i="84" s="1"/>
  <c r="FO112" i="83"/>
  <c r="FO112" i="84" s="1"/>
  <c r="FQ112" i="83"/>
  <c r="FQ112" i="84" s="1"/>
  <c r="FR112" i="83"/>
  <c r="FR112" i="84" s="1"/>
  <c r="FS112" i="83"/>
  <c r="FS112" i="84" s="1"/>
  <c r="FU112" i="83"/>
  <c r="FU112" i="84" s="1"/>
  <c r="FV112" i="83"/>
  <c r="FV112" i="84" s="1"/>
  <c r="FW112" i="83"/>
  <c r="FW112" i="84" s="1"/>
  <c r="FY112" i="83"/>
  <c r="FY112" i="84" s="1"/>
  <c r="FZ112" i="83"/>
  <c r="FZ112" i="84" s="1"/>
  <c r="GA112" i="83"/>
  <c r="GA112" i="84" s="1"/>
  <c r="GC112" i="83"/>
  <c r="GC112" i="84" s="1"/>
  <c r="GD112" i="83"/>
  <c r="GD112" i="84" s="1"/>
  <c r="GE112" i="83"/>
  <c r="GE112" i="84" s="1"/>
  <c r="GG112" i="83"/>
  <c r="GG112" i="84" s="1"/>
  <c r="GH112" i="83"/>
  <c r="GH112" i="84" s="1"/>
  <c r="GI112" i="83"/>
  <c r="GI112" i="84" s="1"/>
  <c r="GK112" i="83"/>
  <c r="GK112" i="84" s="1"/>
  <c r="GL112" i="83"/>
  <c r="GL112" i="84" s="1"/>
  <c r="GM112" i="83"/>
  <c r="GM112" i="84" s="1"/>
  <c r="GO112" i="83"/>
  <c r="GO112" i="84" s="1"/>
  <c r="GP112" i="83"/>
  <c r="GP112" i="84" s="1"/>
  <c r="GQ112" i="83"/>
  <c r="GQ112" i="84" s="1"/>
  <c r="GS112" i="83"/>
  <c r="GS112" i="84" s="1"/>
  <c r="GT112" i="83"/>
  <c r="GT112" i="84" s="1"/>
  <c r="GU112" i="83"/>
  <c r="GU112" i="84" s="1"/>
  <c r="GW112" i="83"/>
  <c r="GW112" i="84" s="1"/>
  <c r="GX112" i="83"/>
  <c r="GX112" i="84" s="1"/>
  <c r="GY112" i="83"/>
  <c r="GY112" i="84" s="1"/>
  <c r="I113" i="83"/>
  <c r="I113" i="84" s="1"/>
  <c r="J113" i="83"/>
  <c r="J113" i="84" s="1"/>
  <c r="K113" i="83"/>
  <c r="K113" i="84" s="1"/>
  <c r="B113" i="82"/>
  <c r="M113" i="83"/>
  <c r="M113" i="84" s="1"/>
  <c r="N113" i="83"/>
  <c r="N113" i="84" s="1"/>
  <c r="O113" i="83"/>
  <c r="O113" i="84" s="1"/>
  <c r="Q113" i="83"/>
  <c r="Q113" i="84" s="1"/>
  <c r="R113" i="83"/>
  <c r="R113" i="84" s="1"/>
  <c r="S113" i="83"/>
  <c r="S113" i="84" s="1"/>
  <c r="U113" i="83"/>
  <c r="U113" i="84" s="1"/>
  <c r="V113" i="83"/>
  <c r="V113" i="84" s="1"/>
  <c r="W113" i="83"/>
  <c r="W113" i="84" s="1"/>
  <c r="Y113" i="83"/>
  <c r="Y113" i="84" s="1"/>
  <c r="Z113" i="83"/>
  <c r="Z113" i="84" s="1"/>
  <c r="AA113" i="83"/>
  <c r="AA113" i="84" s="1"/>
  <c r="AC113" i="83"/>
  <c r="AC113" i="84" s="1"/>
  <c r="AD113" i="83"/>
  <c r="AD113" i="84" s="1"/>
  <c r="AE113" i="83"/>
  <c r="AE113" i="84" s="1"/>
  <c r="AG113" i="83"/>
  <c r="AG113" i="84" s="1"/>
  <c r="AH113" i="83"/>
  <c r="AH113" i="84" s="1"/>
  <c r="AI113" i="83"/>
  <c r="AI113" i="84" s="1"/>
  <c r="AK113" i="83"/>
  <c r="AK113" i="84" s="1"/>
  <c r="AL113" i="83"/>
  <c r="AL113" i="84" s="1"/>
  <c r="AM113" i="83"/>
  <c r="AM113" i="84" s="1"/>
  <c r="AO113" i="83"/>
  <c r="AO113" i="84" s="1"/>
  <c r="AP113" i="83"/>
  <c r="AP113" i="84" s="1"/>
  <c r="AQ113" i="83"/>
  <c r="AQ113" i="84" s="1"/>
  <c r="AS113" i="83"/>
  <c r="AS113" i="84" s="1"/>
  <c r="AT113" i="83"/>
  <c r="AT113" i="84" s="1"/>
  <c r="AU113" i="83"/>
  <c r="AU113" i="84" s="1"/>
  <c r="AW113" i="83"/>
  <c r="AW113" i="84" s="1"/>
  <c r="AX113" i="83"/>
  <c r="AX113" i="84" s="1"/>
  <c r="AY113" i="83"/>
  <c r="AY113" i="84" s="1"/>
  <c r="BA113" i="83"/>
  <c r="BA113" i="84" s="1"/>
  <c r="BB113" i="83"/>
  <c r="BB113" i="84" s="1"/>
  <c r="BC113" i="83"/>
  <c r="BC113" i="84" s="1"/>
  <c r="BE113" i="83"/>
  <c r="BE113" i="84" s="1"/>
  <c r="BF113" i="83"/>
  <c r="BF113" i="84" s="1"/>
  <c r="BG113" i="83"/>
  <c r="BG113" i="84" s="1"/>
  <c r="BI113" i="83"/>
  <c r="BI113" i="84" s="1"/>
  <c r="BJ113" i="83"/>
  <c r="BJ113" i="84" s="1"/>
  <c r="BK113" i="83"/>
  <c r="BK113" i="84" s="1"/>
  <c r="BM113" i="83"/>
  <c r="BM113" i="84" s="1"/>
  <c r="BN113" i="83"/>
  <c r="BN113" i="84" s="1"/>
  <c r="BO113" i="83"/>
  <c r="BO113" i="84" s="1"/>
  <c r="BQ113" i="83"/>
  <c r="BQ113" i="84" s="1"/>
  <c r="BR113" i="83"/>
  <c r="BR113" i="84" s="1"/>
  <c r="BS113" i="83"/>
  <c r="BS113" i="84" s="1"/>
  <c r="BU113" i="83"/>
  <c r="BU113" i="84" s="1"/>
  <c r="BV113" i="83"/>
  <c r="BV113" i="84" s="1"/>
  <c r="BW113" i="83"/>
  <c r="BW113" i="84" s="1"/>
  <c r="BY113" i="83"/>
  <c r="BY113" i="84" s="1"/>
  <c r="BZ113" i="83"/>
  <c r="BZ113" i="84" s="1"/>
  <c r="CA113" i="83"/>
  <c r="CA113" i="84" s="1"/>
  <c r="CC113" i="83"/>
  <c r="CC113" i="84" s="1"/>
  <c r="CD113" i="83"/>
  <c r="CD113" i="84" s="1"/>
  <c r="CE113" i="83"/>
  <c r="CE113" i="84" s="1"/>
  <c r="CG113" i="83"/>
  <c r="CG113" i="84" s="1"/>
  <c r="CH113" i="83"/>
  <c r="CH113" i="84" s="1"/>
  <c r="CI113" i="83"/>
  <c r="CI113" i="84" s="1"/>
  <c r="CK113" i="83"/>
  <c r="CK113" i="84" s="1"/>
  <c r="CL113" i="83"/>
  <c r="CL113" i="84" s="1"/>
  <c r="CM113" i="83"/>
  <c r="CM113" i="84" s="1"/>
  <c r="CO113" i="83"/>
  <c r="CO113" i="84" s="1"/>
  <c r="CP113" i="83"/>
  <c r="CP113" i="84" s="1"/>
  <c r="CQ113" i="83"/>
  <c r="CQ113" i="84" s="1"/>
  <c r="CS113" i="83"/>
  <c r="CS113" i="84" s="1"/>
  <c r="CT113" i="83"/>
  <c r="CT113" i="84" s="1"/>
  <c r="CU113" i="83"/>
  <c r="CU113" i="84" s="1"/>
  <c r="CW113" i="83"/>
  <c r="CW113" i="84" s="1"/>
  <c r="CX113" i="83"/>
  <c r="CX113" i="84" s="1"/>
  <c r="CY113" i="83"/>
  <c r="CY113" i="84" s="1"/>
  <c r="DA113" i="83"/>
  <c r="DA113" i="84" s="1"/>
  <c r="DB113" i="83"/>
  <c r="DB113" i="84" s="1"/>
  <c r="DC113" i="83"/>
  <c r="DC113" i="84" s="1"/>
  <c r="DE113" i="83"/>
  <c r="DE113" i="84" s="1"/>
  <c r="DF113" i="83"/>
  <c r="DF113" i="84" s="1"/>
  <c r="DG113" i="83"/>
  <c r="DG113" i="84" s="1"/>
  <c r="DI113" i="83"/>
  <c r="DI113" i="84" s="1"/>
  <c r="DJ113" i="83"/>
  <c r="DJ113" i="84" s="1"/>
  <c r="DK113" i="83"/>
  <c r="DK113" i="84" s="1"/>
  <c r="DM113" i="83"/>
  <c r="DM113" i="84" s="1"/>
  <c r="DN113" i="83"/>
  <c r="DN113" i="84" s="1"/>
  <c r="DO113" i="83"/>
  <c r="DO113" i="84" s="1"/>
  <c r="DQ113" i="83"/>
  <c r="DQ113" i="84" s="1"/>
  <c r="DR113" i="83"/>
  <c r="DR113" i="84" s="1"/>
  <c r="DS113" i="83"/>
  <c r="DS113" i="84" s="1"/>
  <c r="DU113" i="83"/>
  <c r="DU113" i="84" s="1"/>
  <c r="DV113" i="83"/>
  <c r="DV113" i="84" s="1"/>
  <c r="DW113" i="83"/>
  <c r="DW113" i="84" s="1"/>
  <c r="DY113" i="83"/>
  <c r="DY113" i="84" s="1"/>
  <c r="DZ113" i="83"/>
  <c r="DZ113" i="84" s="1"/>
  <c r="EA113" i="83"/>
  <c r="EA113" i="84" s="1"/>
  <c r="EC113" i="83"/>
  <c r="EC113" i="84" s="1"/>
  <c r="ED113" i="83"/>
  <c r="ED113" i="84" s="1"/>
  <c r="EE113" i="83"/>
  <c r="EE113" i="84" s="1"/>
  <c r="EG113" i="83"/>
  <c r="EG113" i="84" s="1"/>
  <c r="EH113" i="83"/>
  <c r="EH113" i="84" s="1"/>
  <c r="EI113" i="83"/>
  <c r="EI113" i="84" s="1"/>
  <c r="EK113" i="83"/>
  <c r="EK113" i="84" s="1"/>
  <c r="EL113" i="83"/>
  <c r="EL113" i="84" s="1"/>
  <c r="EM113" i="83"/>
  <c r="EM113" i="84" s="1"/>
  <c r="EO113" i="83"/>
  <c r="EO113" i="84" s="1"/>
  <c r="EP113" i="83"/>
  <c r="EP113" i="84" s="1"/>
  <c r="EQ113" i="83"/>
  <c r="EQ113" i="84" s="1"/>
  <c r="ES113" i="83"/>
  <c r="ES113" i="84" s="1"/>
  <c r="ET113" i="83"/>
  <c r="ET113" i="84" s="1"/>
  <c r="EU113" i="83"/>
  <c r="EU113" i="84" s="1"/>
  <c r="EW113" i="83"/>
  <c r="EW113" i="84" s="1"/>
  <c r="EX113" i="83"/>
  <c r="EX113" i="84" s="1"/>
  <c r="EY113" i="83"/>
  <c r="EY113" i="84" s="1"/>
  <c r="FA113" i="83"/>
  <c r="FA113" i="84" s="1"/>
  <c r="FB113" i="83"/>
  <c r="FB113" i="84" s="1"/>
  <c r="FC113" i="83"/>
  <c r="FC113" i="84" s="1"/>
  <c r="FE113" i="83"/>
  <c r="FE113" i="84" s="1"/>
  <c r="FF113" i="83"/>
  <c r="FF113" i="84" s="1"/>
  <c r="FG113" i="83"/>
  <c r="FG113" i="84" s="1"/>
  <c r="FI113" i="83"/>
  <c r="FI113" i="84" s="1"/>
  <c r="FJ113" i="83"/>
  <c r="FJ113" i="84" s="1"/>
  <c r="FK113" i="83"/>
  <c r="FK113" i="84" s="1"/>
  <c r="FM113" i="83"/>
  <c r="FM113" i="84" s="1"/>
  <c r="FN113" i="83"/>
  <c r="FN113" i="84" s="1"/>
  <c r="FO113" i="83"/>
  <c r="FO113" i="84" s="1"/>
  <c r="FQ113" i="83"/>
  <c r="FQ113" i="84" s="1"/>
  <c r="FR113" i="83"/>
  <c r="FR113" i="84" s="1"/>
  <c r="FS113" i="83"/>
  <c r="FS113" i="84" s="1"/>
  <c r="FU113" i="83"/>
  <c r="FU113" i="84" s="1"/>
  <c r="FV113" i="83"/>
  <c r="FV113" i="84" s="1"/>
  <c r="FW113" i="83"/>
  <c r="FW113" i="84" s="1"/>
  <c r="FY113" i="83"/>
  <c r="FY113" i="84" s="1"/>
  <c r="FZ113" i="83"/>
  <c r="FZ113" i="84" s="1"/>
  <c r="GA113" i="83"/>
  <c r="GA113" i="84" s="1"/>
  <c r="GC113" i="83"/>
  <c r="GC113" i="84" s="1"/>
  <c r="GD113" i="83"/>
  <c r="GD113" i="84" s="1"/>
  <c r="GE113" i="83"/>
  <c r="GE113" i="84" s="1"/>
  <c r="GG113" i="83"/>
  <c r="GG113" i="84" s="1"/>
  <c r="GH113" i="83"/>
  <c r="GH113" i="84" s="1"/>
  <c r="GI113" i="83"/>
  <c r="GI113" i="84" s="1"/>
  <c r="GK113" i="83"/>
  <c r="GK113" i="84" s="1"/>
  <c r="GL113" i="83"/>
  <c r="GL113" i="84" s="1"/>
  <c r="GM113" i="83"/>
  <c r="GM113" i="84" s="1"/>
  <c r="GO113" i="83"/>
  <c r="GO113" i="84" s="1"/>
  <c r="GP113" i="83"/>
  <c r="GP113" i="84" s="1"/>
  <c r="GQ113" i="83"/>
  <c r="GQ113" i="84" s="1"/>
  <c r="GS113" i="83"/>
  <c r="GS113" i="84" s="1"/>
  <c r="GT113" i="83"/>
  <c r="GT113" i="84" s="1"/>
  <c r="GU113" i="83"/>
  <c r="GU113" i="84" s="1"/>
  <c r="GW113" i="83"/>
  <c r="GW113" i="84" s="1"/>
  <c r="GX113" i="83"/>
  <c r="GX113" i="84" s="1"/>
  <c r="GY113" i="83"/>
  <c r="GY113" i="84" s="1"/>
  <c r="C114" i="84"/>
  <c r="I114" i="83"/>
  <c r="I114" i="84" s="1"/>
  <c r="J114" i="83"/>
  <c r="J114" i="84" s="1"/>
  <c r="K114" i="83"/>
  <c r="K114" i="84" s="1"/>
  <c r="C114" i="82"/>
  <c r="B114" i="82"/>
  <c r="M114" i="83"/>
  <c r="M114" i="84" s="1"/>
  <c r="N114" i="83"/>
  <c r="N114" i="84" s="1"/>
  <c r="O114" i="83"/>
  <c r="O114" i="84" s="1"/>
  <c r="Q114" i="83"/>
  <c r="Q114" i="84" s="1"/>
  <c r="R114" i="83"/>
  <c r="R114" i="84" s="1"/>
  <c r="S114" i="83"/>
  <c r="S114" i="84" s="1"/>
  <c r="U114" i="83"/>
  <c r="U114" i="84" s="1"/>
  <c r="V114" i="83"/>
  <c r="V114" i="84" s="1"/>
  <c r="W114" i="83"/>
  <c r="W114" i="84" s="1"/>
  <c r="Y114" i="83"/>
  <c r="Y114" i="84" s="1"/>
  <c r="Z114" i="83"/>
  <c r="Z114" i="84" s="1"/>
  <c r="AA114" i="83"/>
  <c r="AA114" i="84" s="1"/>
  <c r="AC114" i="83"/>
  <c r="AC114" i="84" s="1"/>
  <c r="AD114" i="83"/>
  <c r="AD114" i="84" s="1"/>
  <c r="AE114" i="83"/>
  <c r="AE114" i="84" s="1"/>
  <c r="AG114" i="83"/>
  <c r="AG114" i="84" s="1"/>
  <c r="AH114" i="83"/>
  <c r="AH114" i="84" s="1"/>
  <c r="AI114" i="83"/>
  <c r="AI114" i="84" s="1"/>
  <c r="AK114" i="83"/>
  <c r="AK114" i="84" s="1"/>
  <c r="AL114" i="83"/>
  <c r="AL114" i="84" s="1"/>
  <c r="AM114" i="83"/>
  <c r="AM114" i="84" s="1"/>
  <c r="AO114" i="83"/>
  <c r="AO114" i="84" s="1"/>
  <c r="AP114" i="83"/>
  <c r="AP114" i="84" s="1"/>
  <c r="AQ114" i="83"/>
  <c r="AQ114" i="84" s="1"/>
  <c r="AS114" i="83"/>
  <c r="AS114" i="84" s="1"/>
  <c r="AT114" i="83"/>
  <c r="AT114" i="84" s="1"/>
  <c r="AU114" i="83"/>
  <c r="AU114" i="84" s="1"/>
  <c r="AW114" i="83"/>
  <c r="AW114" i="84" s="1"/>
  <c r="AX114" i="83"/>
  <c r="AX114" i="84" s="1"/>
  <c r="AY114" i="83"/>
  <c r="AY114" i="84" s="1"/>
  <c r="BA114" i="83"/>
  <c r="BA114" i="84" s="1"/>
  <c r="BB114" i="83"/>
  <c r="BB114" i="84" s="1"/>
  <c r="BC114" i="83"/>
  <c r="BC114" i="84" s="1"/>
  <c r="BE114" i="83"/>
  <c r="BE114" i="84" s="1"/>
  <c r="BF114" i="83"/>
  <c r="BF114" i="84" s="1"/>
  <c r="BG114" i="83"/>
  <c r="BG114" i="84" s="1"/>
  <c r="BI114" i="83"/>
  <c r="BI114" i="84" s="1"/>
  <c r="BJ114" i="83"/>
  <c r="BJ114" i="84" s="1"/>
  <c r="BK114" i="83"/>
  <c r="BK114" i="84" s="1"/>
  <c r="BM114" i="83"/>
  <c r="BM114" i="84" s="1"/>
  <c r="BN114" i="83"/>
  <c r="BN114" i="84" s="1"/>
  <c r="BO114" i="83"/>
  <c r="BO114" i="84" s="1"/>
  <c r="BQ114" i="83"/>
  <c r="BQ114" i="84" s="1"/>
  <c r="BR114" i="83"/>
  <c r="BR114" i="84" s="1"/>
  <c r="BS114" i="83"/>
  <c r="BS114" i="84" s="1"/>
  <c r="BU114" i="83"/>
  <c r="BU114" i="84" s="1"/>
  <c r="BV114" i="83"/>
  <c r="BV114" i="84" s="1"/>
  <c r="BW114" i="83"/>
  <c r="BW114" i="84" s="1"/>
  <c r="BY114" i="83"/>
  <c r="BY114" i="84" s="1"/>
  <c r="BZ114" i="83"/>
  <c r="BZ114" i="84" s="1"/>
  <c r="CA114" i="83"/>
  <c r="CA114" i="84" s="1"/>
  <c r="CC114" i="83"/>
  <c r="CC114" i="84" s="1"/>
  <c r="CD114" i="83"/>
  <c r="CD114" i="84" s="1"/>
  <c r="CE114" i="83"/>
  <c r="CE114" i="84" s="1"/>
  <c r="CG114" i="83"/>
  <c r="CG114" i="84" s="1"/>
  <c r="CH114" i="83"/>
  <c r="CH114" i="84" s="1"/>
  <c r="CI114" i="83"/>
  <c r="CI114" i="84" s="1"/>
  <c r="CK114" i="83"/>
  <c r="CK114" i="84" s="1"/>
  <c r="CL114" i="83"/>
  <c r="CL114" i="84" s="1"/>
  <c r="CM114" i="83"/>
  <c r="CM114" i="84" s="1"/>
  <c r="CO114" i="83"/>
  <c r="CO114" i="84" s="1"/>
  <c r="CP114" i="83"/>
  <c r="CP114" i="84" s="1"/>
  <c r="CQ114" i="83"/>
  <c r="CQ114" i="84" s="1"/>
  <c r="CS114" i="83"/>
  <c r="CS114" i="84" s="1"/>
  <c r="CT114" i="83"/>
  <c r="CT114" i="84" s="1"/>
  <c r="CU114" i="83"/>
  <c r="CU114" i="84" s="1"/>
  <c r="CW114" i="83"/>
  <c r="CW114" i="84" s="1"/>
  <c r="CX114" i="83"/>
  <c r="CX114" i="84" s="1"/>
  <c r="CY114" i="83"/>
  <c r="CY114" i="84" s="1"/>
  <c r="DA114" i="83"/>
  <c r="DA114" i="84" s="1"/>
  <c r="DB114" i="83"/>
  <c r="DB114" i="84" s="1"/>
  <c r="DC114" i="83"/>
  <c r="DC114" i="84" s="1"/>
  <c r="DE114" i="83"/>
  <c r="DE114" i="84" s="1"/>
  <c r="DF114" i="83"/>
  <c r="DF114" i="84" s="1"/>
  <c r="DG114" i="83"/>
  <c r="DG114" i="84" s="1"/>
  <c r="DI114" i="83"/>
  <c r="DI114" i="84" s="1"/>
  <c r="DJ114" i="83"/>
  <c r="DJ114" i="84" s="1"/>
  <c r="DK114" i="83"/>
  <c r="DK114" i="84" s="1"/>
  <c r="DM114" i="83"/>
  <c r="DM114" i="84" s="1"/>
  <c r="DN114" i="83"/>
  <c r="DN114" i="84" s="1"/>
  <c r="DO114" i="83"/>
  <c r="DO114" i="84" s="1"/>
  <c r="DQ114" i="83"/>
  <c r="DQ114" i="84" s="1"/>
  <c r="DR114" i="83"/>
  <c r="DR114" i="84" s="1"/>
  <c r="DS114" i="83"/>
  <c r="DS114" i="84" s="1"/>
  <c r="DU114" i="83"/>
  <c r="DU114" i="84" s="1"/>
  <c r="DV114" i="83"/>
  <c r="DV114" i="84" s="1"/>
  <c r="DW114" i="83"/>
  <c r="DW114" i="84" s="1"/>
  <c r="DY114" i="83"/>
  <c r="DY114" i="84" s="1"/>
  <c r="DZ114" i="83"/>
  <c r="DZ114" i="84" s="1"/>
  <c r="EA114" i="83"/>
  <c r="EA114" i="84" s="1"/>
  <c r="EC114" i="83"/>
  <c r="EC114" i="84" s="1"/>
  <c r="ED114" i="83"/>
  <c r="ED114" i="84" s="1"/>
  <c r="EE114" i="83"/>
  <c r="EE114" i="84" s="1"/>
  <c r="EG114" i="83"/>
  <c r="EG114" i="84" s="1"/>
  <c r="EH114" i="83"/>
  <c r="EH114" i="84" s="1"/>
  <c r="EI114" i="83"/>
  <c r="EI114" i="84" s="1"/>
  <c r="EK114" i="83"/>
  <c r="EK114" i="84" s="1"/>
  <c r="EL114" i="83"/>
  <c r="EL114" i="84" s="1"/>
  <c r="EM114" i="83"/>
  <c r="EM114" i="84" s="1"/>
  <c r="EO114" i="83"/>
  <c r="EO114" i="84" s="1"/>
  <c r="EP114" i="83"/>
  <c r="EP114" i="84" s="1"/>
  <c r="EQ114" i="83"/>
  <c r="EQ114" i="84" s="1"/>
  <c r="ES114" i="83"/>
  <c r="ES114" i="84" s="1"/>
  <c r="ET114" i="83"/>
  <c r="ET114" i="84" s="1"/>
  <c r="EU114" i="83"/>
  <c r="EU114" i="84" s="1"/>
  <c r="EW114" i="83"/>
  <c r="EW114" i="84" s="1"/>
  <c r="EX114" i="83"/>
  <c r="EX114" i="84" s="1"/>
  <c r="EY114" i="83"/>
  <c r="EY114" i="84" s="1"/>
  <c r="FA114" i="83"/>
  <c r="FA114" i="84" s="1"/>
  <c r="FB114" i="83"/>
  <c r="FB114" i="84" s="1"/>
  <c r="FC114" i="83"/>
  <c r="FC114" i="84" s="1"/>
  <c r="FE114" i="83"/>
  <c r="FE114" i="84" s="1"/>
  <c r="FF114" i="83"/>
  <c r="FF114" i="84" s="1"/>
  <c r="FG114" i="83"/>
  <c r="FG114" i="84" s="1"/>
  <c r="FI114" i="83"/>
  <c r="FI114" i="84" s="1"/>
  <c r="FJ114" i="83"/>
  <c r="FJ114" i="84" s="1"/>
  <c r="FK114" i="83"/>
  <c r="FK114" i="84" s="1"/>
  <c r="FM114" i="83"/>
  <c r="FM114" i="84" s="1"/>
  <c r="FN114" i="83"/>
  <c r="FN114" i="84" s="1"/>
  <c r="FO114" i="83"/>
  <c r="FO114" i="84" s="1"/>
  <c r="FQ114" i="83"/>
  <c r="FQ114" i="84" s="1"/>
  <c r="FR114" i="83"/>
  <c r="FR114" i="84" s="1"/>
  <c r="FS114" i="83"/>
  <c r="FS114" i="84" s="1"/>
  <c r="FU114" i="83"/>
  <c r="FU114" i="84" s="1"/>
  <c r="FV114" i="83"/>
  <c r="FV114" i="84" s="1"/>
  <c r="FW114" i="83"/>
  <c r="FW114" i="84" s="1"/>
  <c r="FY114" i="83"/>
  <c r="FY114" i="84" s="1"/>
  <c r="FZ114" i="83"/>
  <c r="FZ114" i="84" s="1"/>
  <c r="GA114" i="83"/>
  <c r="GA114" i="84" s="1"/>
  <c r="GC114" i="83"/>
  <c r="GC114" i="84" s="1"/>
  <c r="GD114" i="83"/>
  <c r="GD114" i="84" s="1"/>
  <c r="GE114" i="83"/>
  <c r="GE114" i="84" s="1"/>
  <c r="GG114" i="83"/>
  <c r="GG114" i="84" s="1"/>
  <c r="GH114" i="83"/>
  <c r="GH114" i="84" s="1"/>
  <c r="GI114" i="83"/>
  <c r="GI114" i="84" s="1"/>
  <c r="GK114" i="83"/>
  <c r="GK114" i="84" s="1"/>
  <c r="GL114" i="83"/>
  <c r="GL114" i="84" s="1"/>
  <c r="GM114" i="83"/>
  <c r="GM114" i="84" s="1"/>
  <c r="GO114" i="83"/>
  <c r="GO114" i="84" s="1"/>
  <c r="GP114" i="83"/>
  <c r="GP114" i="84" s="1"/>
  <c r="GQ114" i="83"/>
  <c r="GQ114" i="84" s="1"/>
  <c r="GS114" i="83"/>
  <c r="GS114" i="84" s="1"/>
  <c r="GT114" i="83"/>
  <c r="GT114" i="84" s="1"/>
  <c r="GU114" i="83"/>
  <c r="GU114" i="84" s="1"/>
  <c r="GW114" i="83"/>
  <c r="GW114" i="84" s="1"/>
  <c r="GX114" i="83"/>
  <c r="GX114" i="84" s="1"/>
  <c r="GY114" i="83"/>
  <c r="GY114" i="84" s="1"/>
  <c r="C115" i="84"/>
  <c r="I115" i="83"/>
  <c r="I115" i="84" s="1"/>
  <c r="J115" i="83"/>
  <c r="J115" i="84" s="1"/>
  <c r="K115" i="83"/>
  <c r="K115" i="84" s="1"/>
  <c r="C115" i="82"/>
  <c r="B115" i="82"/>
  <c r="M115" i="83"/>
  <c r="M115" i="84" s="1"/>
  <c r="N115" i="83"/>
  <c r="N115" i="84" s="1"/>
  <c r="O115" i="83"/>
  <c r="O115" i="84" s="1"/>
  <c r="Q115" i="83"/>
  <c r="Q115" i="84" s="1"/>
  <c r="R115" i="83"/>
  <c r="R115" i="84" s="1"/>
  <c r="S115" i="83"/>
  <c r="S115" i="84" s="1"/>
  <c r="U115" i="83"/>
  <c r="U115" i="84" s="1"/>
  <c r="V115" i="83"/>
  <c r="V115" i="84" s="1"/>
  <c r="W115" i="83"/>
  <c r="W115" i="84" s="1"/>
  <c r="Y115" i="83"/>
  <c r="Y115" i="84" s="1"/>
  <c r="Z115" i="83"/>
  <c r="Z115" i="84" s="1"/>
  <c r="AA115" i="83"/>
  <c r="AA115" i="84" s="1"/>
  <c r="AC115" i="83"/>
  <c r="AC115" i="84" s="1"/>
  <c r="AD115" i="83"/>
  <c r="AD115" i="84" s="1"/>
  <c r="AE115" i="83"/>
  <c r="AE115" i="84" s="1"/>
  <c r="AG115" i="83"/>
  <c r="AG115" i="84" s="1"/>
  <c r="AH115" i="83"/>
  <c r="AH115" i="84" s="1"/>
  <c r="AI115" i="83"/>
  <c r="AI115" i="84" s="1"/>
  <c r="AK115" i="83"/>
  <c r="AK115" i="84" s="1"/>
  <c r="AL115" i="83"/>
  <c r="AL115" i="84" s="1"/>
  <c r="AM115" i="83"/>
  <c r="AM115" i="84" s="1"/>
  <c r="AO115" i="83"/>
  <c r="AO115" i="84" s="1"/>
  <c r="AP115" i="83"/>
  <c r="AP115" i="84" s="1"/>
  <c r="AQ115" i="83"/>
  <c r="AQ115" i="84" s="1"/>
  <c r="AS115" i="83"/>
  <c r="AS115" i="84" s="1"/>
  <c r="AT115" i="83"/>
  <c r="AT115" i="84" s="1"/>
  <c r="AU115" i="83"/>
  <c r="AU115" i="84" s="1"/>
  <c r="AW115" i="83"/>
  <c r="AW115" i="84" s="1"/>
  <c r="AX115" i="83"/>
  <c r="AX115" i="84" s="1"/>
  <c r="AY115" i="83"/>
  <c r="AY115" i="84" s="1"/>
  <c r="BA115" i="83"/>
  <c r="BA115" i="84" s="1"/>
  <c r="BB115" i="83"/>
  <c r="BB115" i="84" s="1"/>
  <c r="BC115" i="83"/>
  <c r="BC115" i="84" s="1"/>
  <c r="BE115" i="83"/>
  <c r="BE115" i="84" s="1"/>
  <c r="BF115" i="83"/>
  <c r="BF115" i="84" s="1"/>
  <c r="BG115" i="83"/>
  <c r="BG115" i="84" s="1"/>
  <c r="BI115" i="83"/>
  <c r="BI115" i="84" s="1"/>
  <c r="BJ115" i="83"/>
  <c r="BJ115" i="84" s="1"/>
  <c r="BK115" i="83"/>
  <c r="BK115" i="84" s="1"/>
  <c r="BM115" i="83"/>
  <c r="BM115" i="84" s="1"/>
  <c r="BN115" i="83"/>
  <c r="BN115" i="84" s="1"/>
  <c r="BO115" i="83"/>
  <c r="BO115" i="84" s="1"/>
  <c r="BQ115" i="83"/>
  <c r="BQ115" i="84" s="1"/>
  <c r="BR115" i="83"/>
  <c r="BR115" i="84" s="1"/>
  <c r="BS115" i="83"/>
  <c r="BS115" i="84" s="1"/>
  <c r="BU115" i="83"/>
  <c r="BU115" i="84" s="1"/>
  <c r="BV115" i="83"/>
  <c r="BV115" i="84" s="1"/>
  <c r="BW115" i="83"/>
  <c r="BW115" i="84" s="1"/>
  <c r="BY115" i="83"/>
  <c r="BY115" i="84" s="1"/>
  <c r="BZ115" i="83"/>
  <c r="BZ115" i="84" s="1"/>
  <c r="CA115" i="83"/>
  <c r="CA115" i="84" s="1"/>
  <c r="CC115" i="83"/>
  <c r="CC115" i="84" s="1"/>
  <c r="CD115" i="83"/>
  <c r="CD115" i="84" s="1"/>
  <c r="CE115" i="83"/>
  <c r="CE115" i="84" s="1"/>
  <c r="CG115" i="83"/>
  <c r="CG115" i="84" s="1"/>
  <c r="CH115" i="83"/>
  <c r="CH115" i="84" s="1"/>
  <c r="CI115" i="83"/>
  <c r="CI115" i="84" s="1"/>
  <c r="CK115" i="83"/>
  <c r="CK115" i="84" s="1"/>
  <c r="CL115" i="83"/>
  <c r="CL115" i="84" s="1"/>
  <c r="CM115" i="83"/>
  <c r="CM115" i="84" s="1"/>
  <c r="CO115" i="83"/>
  <c r="CO115" i="84" s="1"/>
  <c r="CP115" i="83"/>
  <c r="CP115" i="84" s="1"/>
  <c r="CQ115" i="83"/>
  <c r="CQ115" i="84" s="1"/>
  <c r="CS115" i="83"/>
  <c r="CS115" i="84" s="1"/>
  <c r="CT115" i="83"/>
  <c r="CT115" i="84" s="1"/>
  <c r="CU115" i="83"/>
  <c r="CU115" i="84" s="1"/>
  <c r="CW115" i="83"/>
  <c r="CW115" i="84" s="1"/>
  <c r="CX115" i="83"/>
  <c r="CX115" i="84" s="1"/>
  <c r="CY115" i="83"/>
  <c r="CY115" i="84" s="1"/>
  <c r="DA115" i="83"/>
  <c r="DA115" i="84" s="1"/>
  <c r="DB115" i="83"/>
  <c r="DB115" i="84" s="1"/>
  <c r="DC115" i="83"/>
  <c r="DC115" i="84" s="1"/>
  <c r="DE115" i="83"/>
  <c r="DE115" i="84" s="1"/>
  <c r="DF115" i="83"/>
  <c r="DF115" i="84" s="1"/>
  <c r="DG115" i="83"/>
  <c r="DG115" i="84" s="1"/>
  <c r="DI115" i="83"/>
  <c r="DI115" i="84" s="1"/>
  <c r="DJ115" i="83"/>
  <c r="DJ115" i="84" s="1"/>
  <c r="DK115" i="83"/>
  <c r="DK115" i="84" s="1"/>
  <c r="DM115" i="83"/>
  <c r="DM115" i="84" s="1"/>
  <c r="DN115" i="83"/>
  <c r="DN115" i="84" s="1"/>
  <c r="DO115" i="83"/>
  <c r="DO115" i="84" s="1"/>
  <c r="DQ115" i="83"/>
  <c r="DQ115" i="84" s="1"/>
  <c r="DR115" i="83"/>
  <c r="DR115" i="84" s="1"/>
  <c r="DS115" i="83"/>
  <c r="DS115" i="84" s="1"/>
  <c r="DU115" i="83"/>
  <c r="DU115" i="84" s="1"/>
  <c r="DV115" i="83"/>
  <c r="DV115" i="84" s="1"/>
  <c r="DW115" i="83"/>
  <c r="DW115" i="84" s="1"/>
  <c r="DY115" i="83"/>
  <c r="DY115" i="84" s="1"/>
  <c r="DZ115" i="83"/>
  <c r="DZ115" i="84" s="1"/>
  <c r="EA115" i="83"/>
  <c r="EA115" i="84" s="1"/>
  <c r="EC115" i="83"/>
  <c r="EC115" i="84" s="1"/>
  <c r="ED115" i="83"/>
  <c r="ED115" i="84" s="1"/>
  <c r="EE115" i="83"/>
  <c r="EE115" i="84" s="1"/>
  <c r="EG115" i="83"/>
  <c r="EG115" i="84" s="1"/>
  <c r="EH115" i="83"/>
  <c r="EH115" i="84" s="1"/>
  <c r="EI115" i="83"/>
  <c r="EI115" i="84" s="1"/>
  <c r="EK115" i="83"/>
  <c r="EK115" i="84" s="1"/>
  <c r="EL115" i="83"/>
  <c r="EL115" i="84" s="1"/>
  <c r="EM115" i="83"/>
  <c r="EM115" i="84" s="1"/>
  <c r="EO115" i="83"/>
  <c r="EO115" i="84" s="1"/>
  <c r="EP115" i="83"/>
  <c r="EP115" i="84" s="1"/>
  <c r="EQ115" i="83"/>
  <c r="EQ115" i="84" s="1"/>
  <c r="ES115" i="83"/>
  <c r="ES115" i="84" s="1"/>
  <c r="ET115" i="83"/>
  <c r="ET115" i="84" s="1"/>
  <c r="EU115" i="83"/>
  <c r="EU115" i="84" s="1"/>
  <c r="EW115" i="83"/>
  <c r="EW115" i="84" s="1"/>
  <c r="EX115" i="83"/>
  <c r="EX115" i="84" s="1"/>
  <c r="EY115" i="83"/>
  <c r="EY115" i="84" s="1"/>
  <c r="FA115" i="83"/>
  <c r="FA115" i="84" s="1"/>
  <c r="FB115" i="83"/>
  <c r="FB115" i="84" s="1"/>
  <c r="FC115" i="83"/>
  <c r="FC115" i="84" s="1"/>
  <c r="FE115" i="83"/>
  <c r="FE115" i="84" s="1"/>
  <c r="FF115" i="83"/>
  <c r="FF115" i="84" s="1"/>
  <c r="FG115" i="83"/>
  <c r="FG115" i="84" s="1"/>
  <c r="FI115" i="83"/>
  <c r="FI115" i="84" s="1"/>
  <c r="FJ115" i="83"/>
  <c r="FJ115" i="84" s="1"/>
  <c r="FK115" i="83"/>
  <c r="FK115" i="84" s="1"/>
  <c r="FM115" i="83"/>
  <c r="FM115" i="84" s="1"/>
  <c r="FN115" i="83"/>
  <c r="FN115" i="84" s="1"/>
  <c r="FO115" i="83"/>
  <c r="FO115" i="84" s="1"/>
  <c r="FQ115" i="83"/>
  <c r="FQ115" i="84" s="1"/>
  <c r="FR115" i="83"/>
  <c r="FR115" i="84" s="1"/>
  <c r="FS115" i="83"/>
  <c r="FS115" i="84" s="1"/>
  <c r="FU115" i="83"/>
  <c r="FU115" i="84" s="1"/>
  <c r="FV115" i="83"/>
  <c r="FV115" i="84" s="1"/>
  <c r="FW115" i="83"/>
  <c r="FW115" i="84" s="1"/>
  <c r="FY115" i="83"/>
  <c r="FY115" i="84" s="1"/>
  <c r="FZ115" i="83"/>
  <c r="FZ115" i="84" s="1"/>
  <c r="GA115" i="83"/>
  <c r="GA115" i="84" s="1"/>
  <c r="GC115" i="83"/>
  <c r="GC115" i="84" s="1"/>
  <c r="GD115" i="83"/>
  <c r="GD115" i="84" s="1"/>
  <c r="GE115" i="83"/>
  <c r="GE115" i="84" s="1"/>
  <c r="GG115" i="83"/>
  <c r="GG115" i="84" s="1"/>
  <c r="GH115" i="83"/>
  <c r="GH115" i="84" s="1"/>
  <c r="GI115" i="83"/>
  <c r="GI115" i="84" s="1"/>
  <c r="GK115" i="83"/>
  <c r="GK115" i="84" s="1"/>
  <c r="GL115" i="83"/>
  <c r="GL115" i="84" s="1"/>
  <c r="GM115" i="83"/>
  <c r="GM115" i="84" s="1"/>
  <c r="GO115" i="83"/>
  <c r="GO115" i="84" s="1"/>
  <c r="GP115" i="83"/>
  <c r="GP115" i="84" s="1"/>
  <c r="GQ115" i="83"/>
  <c r="GQ115" i="84" s="1"/>
  <c r="GS115" i="83"/>
  <c r="GS115" i="84" s="1"/>
  <c r="GT115" i="83"/>
  <c r="GT115" i="84" s="1"/>
  <c r="GU115" i="83"/>
  <c r="GU115" i="84" s="1"/>
  <c r="GW115" i="83"/>
  <c r="GW115" i="84" s="1"/>
  <c r="GX115" i="83"/>
  <c r="GX115" i="84" s="1"/>
  <c r="GY115" i="83"/>
  <c r="GY115" i="84" s="1"/>
  <c r="C116" i="84"/>
  <c r="I116" i="83"/>
  <c r="I116" i="84" s="1"/>
  <c r="J116" i="83"/>
  <c r="J116" i="84" s="1"/>
  <c r="K116" i="83"/>
  <c r="K116" i="84" s="1"/>
  <c r="C116" i="82"/>
  <c r="B116" i="82"/>
  <c r="M116" i="83"/>
  <c r="M116" i="84" s="1"/>
  <c r="N116" i="83"/>
  <c r="N116" i="84" s="1"/>
  <c r="O116" i="83"/>
  <c r="O116" i="84" s="1"/>
  <c r="Q116" i="83"/>
  <c r="Q116" i="84" s="1"/>
  <c r="R116" i="83"/>
  <c r="R116" i="84" s="1"/>
  <c r="S116" i="83"/>
  <c r="S116" i="84" s="1"/>
  <c r="U116" i="83"/>
  <c r="U116" i="84" s="1"/>
  <c r="V116" i="83"/>
  <c r="V116" i="84" s="1"/>
  <c r="W116" i="83"/>
  <c r="W116" i="84" s="1"/>
  <c r="Y116" i="83"/>
  <c r="Y116" i="84" s="1"/>
  <c r="Z116" i="83"/>
  <c r="Z116" i="84" s="1"/>
  <c r="AA116" i="83"/>
  <c r="AA116" i="84" s="1"/>
  <c r="AC116" i="83"/>
  <c r="AC116" i="84" s="1"/>
  <c r="AD116" i="83"/>
  <c r="AD116" i="84" s="1"/>
  <c r="AE116" i="83"/>
  <c r="AE116" i="84" s="1"/>
  <c r="AG116" i="83"/>
  <c r="AG116" i="84" s="1"/>
  <c r="AH116" i="83"/>
  <c r="AH116" i="84" s="1"/>
  <c r="AI116" i="83"/>
  <c r="AI116" i="84" s="1"/>
  <c r="AK116" i="83"/>
  <c r="AK116" i="84" s="1"/>
  <c r="AL116" i="83"/>
  <c r="AL116" i="84" s="1"/>
  <c r="AM116" i="83"/>
  <c r="AM116" i="84" s="1"/>
  <c r="AO116" i="83"/>
  <c r="AO116" i="84" s="1"/>
  <c r="AP116" i="83"/>
  <c r="AP116" i="84" s="1"/>
  <c r="AQ116" i="83"/>
  <c r="AQ116" i="84" s="1"/>
  <c r="AS116" i="83"/>
  <c r="AS116" i="84" s="1"/>
  <c r="AT116" i="83"/>
  <c r="AT116" i="84" s="1"/>
  <c r="AU116" i="83"/>
  <c r="AU116" i="84" s="1"/>
  <c r="AW116" i="83"/>
  <c r="AW116" i="84" s="1"/>
  <c r="AX116" i="83"/>
  <c r="AX116" i="84" s="1"/>
  <c r="AY116" i="83"/>
  <c r="AY116" i="84" s="1"/>
  <c r="BA116" i="83"/>
  <c r="BA116" i="84" s="1"/>
  <c r="BB116" i="83"/>
  <c r="BB116" i="84" s="1"/>
  <c r="BC116" i="83"/>
  <c r="BC116" i="84" s="1"/>
  <c r="BE116" i="83"/>
  <c r="BE116" i="84" s="1"/>
  <c r="BF116" i="83"/>
  <c r="BF116" i="84" s="1"/>
  <c r="BG116" i="83"/>
  <c r="BG116" i="84" s="1"/>
  <c r="BI116" i="83"/>
  <c r="BI116" i="84" s="1"/>
  <c r="BJ116" i="83"/>
  <c r="BJ116" i="84" s="1"/>
  <c r="BK116" i="83"/>
  <c r="BK116" i="84" s="1"/>
  <c r="BM116" i="83"/>
  <c r="BM116" i="84" s="1"/>
  <c r="BN116" i="83"/>
  <c r="BN116" i="84" s="1"/>
  <c r="BO116" i="83"/>
  <c r="BO116" i="84" s="1"/>
  <c r="BQ116" i="83"/>
  <c r="BQ116" i="84" s="1"/>
  <c r="BR116" i="83"/>
  <c r="BR116" i="84" s="1"/>
  <c r="BS116" i="83"/>
  <c r="BS116" i="84" s="1"/>
  <c r="BU116" i="83"/>
  <c r="BU116" i="84" s="1"/>
  <c r="BV116" i="83"/>
  <c r="BV116" i="84" s="1"/>
  <c r="BW116" i="83"/>
  <c r="BW116" i="84" s="1"/>
  <c r="BY116" i="83"/>
  <c r="BY116" i="84" s="1"/>
  <c r="BZ116" i="83"/>
  <c r="BZ116" i="84" s="1"/>
  <c r="CA116" i="83"/>
  <c r="CA116" i="84" s="1"/>
  <c r="CC116" i="83"/>
  <c r="CC116" i="84" s="1"/>
  <c r="CD116" i="83"/>
  <c r="CD116" i="84" s="1"/>
  <c r="CE116" i="83"/>
  <c r="CE116" i="84" s="1"/>
  <c r="CG116" i="83"/>
  <c r="CG116" i="84" s="1"/>
  <c r="CH116" i="83"/>
  <c r="CH116" i="84" s="1"/>
  <c r="CI116" i="83"/>
  <c r="CI116" i="84" s="1"/>
  <c r="CK116" i="83"/>
  <c r="CK116" i="84" s="1"/>
  <c r="CL116" i="83"/>
  <c r="CL116" i="84" s="1"/>
  <c r="CM116" i="83"/>
  <c r="CM116" i="84" s="1"/>
  <c r="CO116" i="83"/>
  <c r="CO116" i="84" s="1"/>
  <c r="CP116" i="83"/>
  <c r="CP116" i="84" s="1"/>
  <c r="CQ116" i="83"/>
  <c r="CQ116" i="84" s="1"/>
  <c r="CS116" i="83"/>
  <c r="CS116" i="84" s="1"/>
  <c r="CT116" i="83"/>
  <c r="CT116" i="84" s="1"/>
  <c r="CU116" i="83"/>
  <c r="CU116" i="84" s="1"/>
  <c r="CW116" i="83"/>
  <c r="CW116" i="84" s="1"/>
  <c r="CX116" i="83"/>
  <c r="CX116" i="84" s="1"/>
  <c r="CY116" i="83"/>
  <c r="CY116" i="84" s="1"/>
  <c r="DA116" i="83"/>
  <c r="DA116" i="84" s="1"/>
  <c r="DB116" i="83"/>
  <c r="DB116" i="84" s="1"/>
  <c r="DC116" i="83"/>
  <c r="DC116" i="84" s="1"/>
  <c r="DE116" i="83"/>
  <c r="DE116" i="84" s="1"/>
  <c r="DF116" i="83"/>
  <c r="DF116" i="84" s="1"/>
  <c r="DG116" i="83"/>
  <c r="DG116" i="84" s="1"/>
  <c r="DI116" i="83"/>
  <c r="DI116" i="84" s="1"/>
  <c r="DJ116" i="83"/>
  <c r="DJ116" i="84" s="1"/>
  <c r="DK116" i="83"/>
  <c r="DK116" i="84" s="1"/>
  <c r="DM116" i="83"/>
  <c r="DM116" i="84" s="1"/>
  <c r="DN116" i="83"/>
  <c r="DN116" i="84" s="1"/>
  <c r="DO116" i="83"/>
  <c r="DO116" i="84" s="1"/>
  <c r="DQ116" i="83"/>
  <c r="DQ116" i="84" s="1"/>
  <c r="DR116" i="83"/>
  <c r="DR116" i="84" s="1"/>
  <c r="DS116" i="83"/>
  <c r="DS116" i="84" s="1"/>
  <c r="DU116" i="83"/>
  <c r="DU116" i="84" s="1"/>
  <c r="DV116" i="83"/>
  <c r="DV116" i="84" s="1"/>
  <c r="DW116" i="83"/>
  <c r="DW116" i="84" s="1"/>
  <c r="DY116" i="83"/>
  <c r="DY116" i="84" s="1"/>
  <c r="DZ116" i="83"/>
  <c r="DZ116" i="84" s="1"/>
  <c r="EA116" i="83"/>
  <c r="EA116" i="84" s="1"/>
  <c r="EC116" i="83"/>
  <c r="EC116" i="84" s="1"/>
  <c r="ED116" i="83"/>
  <c r="ED116" i="84" s="1"/>
  <c r="EE116" i="83"/>
  <c r="EE116" i="84" s="1"/>
  <c r="EG116" i="83"/>
  <c r="EG116" i="84" s="1"/>
  <c r="EH116" i="83"/>
  <c r="EH116" i="84" s="1"/>
  <c r="EI116" i="83"/>
  <c r="EI116" i="84" s="1"/>
  <c r="EK116" i="83"/>
  <c r="EK116" i="84" s="1"/>
  <c r="EL116" i="83"/>
  <c r="EL116" i="84" s="1"/>
  <c r="EM116" i="83"/>
  <c r="EM116" i="84" s="1"/>
  <c r="EO116" i="83"/>
  <c r="EO116" i="84" s="1"/>
  <c r="EP116" i="83"/>
  <c r="EP116" i="84" s="1"/>
  <c r="EQ116" i="83"/>
  <c r="EQ116" i="84" s="1"/>
  <c r="ES116" i="83"/>
  <c r="ES116" i="84" s="1"/>
  <c r="ET116" i="83"/>
  <c r="ET116" i="84" s="1"/>
  <c r="EU116" i="83"/>
  <c r="EU116" i="84" s="1"/>
  <c r="EW116" i="83"/>
  <c r="EW116" i="84" s="1"/>
  <c r="EX116" i="83"/>
  <c r="EX116" i="84" s="1"/>
  <c r="EY116" i="83"/>
  <c r="EY116" i="84" s="1"/>
  <c r="FA116" i="83"/>
  <c r="FA116" i="84" s="1"/>
  <c r="FB116" i="83"/>
  <c r="FB116" i="84" s="1"/>
  <c r="FC116" i="83"/>
  <c r="FC116" i="84" s="1"/>
  <c r="FE116" i="83"/>
  <c r="FE116" i="84" s="1"/>
  <c r="FF116" i="83"/>
  <c r="FF116" i="84" s="1"/>
  <c r="FG116" i="83"/>
  <c r="FG116" i="84" s="1"/>
  <c r="FI116" i="83"/>
  <c r="FI116" i="84" s="1"/>
  <c r="FJ116" i="83"/>
  <c r="FJ116" i="84" s="1"/>
  <c r="FK116" i="83"/>
  <c r="FK116" i="84" s="1"/>
  <c r="FM116" i="83"/>
  <c r="FM116" i="84" s="1"/>
  <c r="FN116" i="83"/>
  <c r="FN116" i="84" s="1"/>
  <c r="FO116" i="83"/>
  <c r="FO116" i="84" s="1"/>
  <c r="FQ116" i="83"/>
  <c r="FQ116" i="84" s="1"/>
  <c r="FR116" i="83"/>
  <c r="FR116" i="84" s="1"/>
  <c r="FS116" i="83"/>
  <c r="FS116" i="84" s="1"/>
  <c r="FU116" i="83"/>
  <c r="FU116" i="84" s="1"/>
  <c r="FV116" i="83"/>
  <c r="FV116" i="84" s="1"/>
  <c r="FW116" i="83"/>
  <c r="FW116" i="84" s="1"/>
  <c r="FY116" i="83"/>
  <c r="FY116" i="84" s="1"/>
  <c r="FZ116" i="83"/>
  <c r="FZ116" i="84" s="1"/>
  <c r="GA116" i="83"/>
  <c r="GA116" i="84" s="1"/>
  <c r="GC116" i="83"/>
  <c r="GC116" i="84" s="1"/>
  <c r="GD116" i="83"/>
  <c r="GD116" i="84" s="1"/>
  <c r="GE116" i="83"/>
  <c r="GE116" i="84" s="1"/>
  <c r="GG116" i="83"/>
  <c r="GG116" i="84" s="1"/>
  <c r="GH116" i="83"/>
  <c r="GH116" i="84" s="1"/>
  <c r="GI116" i="83"/>
  <c r="GI116" i="84" s="1"/>
  <c r="GK116" i="83"/>
  <c r="GK116" i="84" s="1"/>
  <c r="GL116" i="83"/>
  <c r="GL116" i="84" s="1"/>
  <c r="GM116" i="83"/>
  <c r="GM116" i="84" s="1"/>
  <c r="GO116" i="83"/>
  <c r="GO116" i="84" s="1"/>
  <c r="GP116" i="83"/>
  <c r="GP116" i="84" s="1"/>
  <c r="GQ116" i="83"/>
  <c r="GQ116" i="84" s="1"/>
  <c r="GS116" i="83"/>
  <c r="GS116" i="84" s="1"/>
  <c r="GT116" i="83"/>
  <c r="GT116" i="84" s="1"/>
  <c r="GU116" i="83"/>
  <c r="GU116" i="84" s="1"/>
  <c r="GW116" i="83"/>
  <c r="GW116" i="84" s="1"/>
  <c r="GX116" i="83"/>
  <c r="GX116" i="84" s="1"/>
  <c r="GY116" i="83"/>
  <c r="GY116" i="84" s="1"/>
  <c r="C117" i="84"/>
  <c r="I117" i="83"/>
  <c r="I117" i="84" s="1"/>
  <c r="J117" i="83"/>
  <c r="J117" i="84" s="1"/>
  <c r="K117" i="83"/>
  <c r="K117" i="84" s="1"/>
  <c r="C117" i="82"/>
  <c r="B117" i="82"/>
  <c r="M117" i="83"/>
  <c r="M117" i="84" s="1"/>
  <c r="N117" i="83"/>
  <c r="N117" i="84" s="1"/>
  <c r="O117" i="83"/>
  <c r="O117" i="84" s="1"/>
  <c r="Q117" i="83"/>
  <c r="Q117" i="84" s="1"/>
  <c r="R117" i="83"/>
  <c r="R117" i="84" s="1"/>
  <c r="S117" i="83"/>
  <c r="S117" i="84" s="1"/>
  <c r="U117" i="83"/>
  <c r="U117" i="84" s="1"/>
  <c r="V117" i="83"/>
  <c r="V117" i="84" s="1"/>
  <c r="W117" i="83"/>
  <c r="W117" i="84" s="1"/>
  <c r="Y117" i="83"/>
  <c r="Y117" i="84" s="1"/>
  <c r="Z117" i="83"/>
  <c r="Z117" i="84" s="1"/>
  <c r="AA117" i="83"/>
  <c r="AA117" i="84" s="1"/>
  <c r="AC117" i="83"/>
  <c r="AC117" i="84" s="1"/>
  <c r="AD117" i="83"/>
  <c r="AD117" i="84" s="1"/>
  <c r="AE117" i="83"/>
  <c r="AE117" i="84" s="1"/>
  <c r="AG117" i="83"/>
  <c r="AG117" i="84" s="1"/>
  <c r="AH117" i="83"/>
  <c r="AH117" i="84" s="1"/>
  <c r="AI117" i="83"/>
  <c r="AI117" i="84" s="1"/>
  <c r="AK117" i="83"/>
  <c r="AK117" i="84" s="1"/>
  <c r="AL117" i="83"/>
  <c r="AL117" i="84" s="1"/>
  <c r="AM117" i="83"/>
  <c r="AM117" i="84" s="1"/>
  <c r="AO117" i="83"/>
  <c r="AO117" i="84" s="1"/>
  <c r="AP117" i="83"/>
  <c r="AP117" i="84" s="1"/>
  <c r="AQ117" i="83"/>
  <c r="AQ117" i="84" s="1"/>
  <c r="AS117" i="83"/>
  <c r="AS117" i="84" s="1"/>
  <c r="AT117" i="83"/>
  <c r="AT117" i="84" s="1"/>
  <c r="AU117" i="83"/>
  <c r="AU117" i="84" s="1"/>
  <c r="AW117" i="83"/>
  <c r="AW117" i="84" s="1"/>
  <c r="AX117" i="83"/>
  <c r="AX117" i="84" s="1"/>
  <c r="AY117" i="83"/>
  <c r="AY117" i="84" s="1"/>
  <c r="BA117" i="83"/>
  <c r="BA117" i="84" s="1"/>
  <c r="BB117" i="83"/>
  <c r="BB117" i="84" s="1"/>
  <c r="BC117" i="83"/>
  <c r="BC117" i="84" s="1"/>
  <c r="BE117" i="83"/>
  <c r="BE117" i="84" s="1"/>
  <c r="BF117" i="83"/>
  <c r="BF117" i="84" s="1"/>
  <c r="BG117" i="83"/>
  <c r="BG117" i="84" s="1"/>
  <c r="BI117" i="83"/>
  <c r="BI117" i="84" s="1"/>
  <c r="BJ117" i="83"/>
  <c r="BJ117" i="84" s="1"/>
  <c r="BK117" i="83"/>
  <c r="BK117" i="84" s="1"/>
  <c r="BM117" i="83"/>
  <c r="BM117" i="84" s="1"/>
  <c r="BN117" i="83"/>
  <c r="BN117" i="84" s="1"/>
  <c r="BO117" i="83"/>
  <c r="BO117" i="84" s="1"/>
  <c r="BQ117" i="83"/>
  <c r="BQ117" i="84" s="1"/>
  <c r="BR117" i="83"/>
  <c r="BR117" i="84" s="1"/>
  <c r="BS117" i="83"/>
  <c r="BS117" i="84" s="1"/>
  <c r="BU117" i="83"/>
  <c r="BU117" i="84" s="1"/>
  <c r="BV117" i="83"/>
  <c r="BV117" i="84" s="1"/>
  <c r="BW117" i="83"/>
  <c r="BW117" i="84" s="1"/>
  <c r="BY117" i="83"/>
  <c r="BY117" i="84" s="1"/>
  <c r="BZ117" i="83"/>
  <c r="BZ117" i="84" s="1"/>
  <c r="CA117" i="83"/>
  <c r="CA117" i="84" s="1"/>
  <c r="CC117" i="83"/>
  <c r="CC117" i="84" s="1"/>
  <c r="CD117" i="83"/>
  <c r="CD117" i="84" s="1"/>
  <c r="CE117" i="83"/>
  <c r="CE117" i="84" s="1"/>
  <c r="CG117" i="83"/>
  <c r="CG117" i="84" s="1"/>
  <c r="CH117" i="83"/>
  <c r="CH117" i="84" s="1"/>
  <c r="CI117" i="83"/>
  <c r="CI117" i="84" s="1"/>
  <c r="CK117" i="83"/>
  <c r="CK117" i="84" s="1"/>
  <c r="CL117" i="83"/>
  <c r="CL117" i="84" s="1"/>
  <c r="CM117" i="83"/>
  <c r="CM117" i="84" s="1"/>
  <c r="CO117" i="83"/>
  <c r="CO117" i="84" s="1"/>
  <c r="CP117" i="83"/>
  <c r="CP117" i="84" s="1"/>
  <c r="CQ117" i="83"/>
  <c r="CQ117" i="84" s="1"/>
  <c r="CS117" i="83"/>
  <c r="CS117" i="84" s="1"/>
  <c r="CT117" i="83"/>
  <c r="CT117" i="84" s="1"/>
  <c r="CU117" i="83"/>
  <c r="CU117" i="84" s="1"/>
  <c r="CW117" i="83"/>
  <c r="CW117" i="84" s="1"/>
  <c r="CX117" i="83"/>
  <c r="CX117" i="84" s="1"/>
  <c r="CY117" i="83"/>
  <c r="CY117" i="84" s="1"/>
  <c r="DA117" i="83"/>
  <c r="DA117" i="84" s="1"/>
  <c r="DB117" i="83"/>
  <c r="DB117" i="84" s="1"/>
  <c r="DC117" i="83"/>
  <c r="DC117" i="84" s="1"/>
  <c r="DE117" i="83"/>
  <c r="DE117" i="84" s="1"/>
  <c r="DF117" i="83"/>
  <c r="DF117" i="84" s="1"/>
  <c r="DG117" i="83"/>
  <c r="DG117" i="84" s="1"/>
  <c r="DI117" i="83"/>
  <c r="DI117" i="84" s="1"/>
  <c r="DJ117" i="83"/>
  <c r="DJ117" i="84" s="1"/>
  <c r="DK117" i="83"/>
  <c r="DK117" i="84" s="1"/>
  <c r="DM117" i="83"/>
  <c r="DM117" i="84" s="1"/>
  <c r="DN117" i="83"/>
  <c r="DN117" i="84" s="1"/>
  <c r="DO117" i="83"/>
  <c r="DO117" i="84" s="1"/>
  <c r="DQ117" i="83"/>
  <c r="DQ117" i="84" s="1"/>
  <c r="DR117" i="83"/>
  <c r="DR117" i="84" s="1"/>
  <c r="DS117" i="83"/>
  <c r="DS117" i="84" s="1"/>
  <c r="DU117" i="83"/>
  <c r="DU117" i="84" s="1"/>
  <c r="DV117" i="83"/>
  <c r="DV117" i="84" s="1"/>
  <c r="DW117" i="83"/>
  <c r="DW117" i="84" s="1"/>
  <c r="DY117" i="83"/>
  <c r="DY117" i="84" s="1"/>
  <c r="DZ117" i="83"/>
  <c r="DZ117" i="84" s="1"/>
  <c r="EA117" i="83"/>
  <c r="EA117" i="84" s="1"/>
  <c r="EC117" i="83"/>
  <c r="EC117" i="84" s="1"/>
  <c r="ED117" i="83"/>
  <c r="ED117" i="84" s="1"/>
  <c r="EE117" i="83"/>
  <c r="EE117" i="84" s="1"/>
  <c r="EG117" i="83"/>
  <c r="EG117" i="84" s="1"/>
  <c r="EH117" i="83"/>
  <c r="EH117" i="84" s="1"/>
  <c r="EI117" i="83"/>
  <c r="EI117" i="84" s="1"/>
  <c r="EK117" i="83"/>
  <c r="EK117" i="84" s="1"/>
  <c r="EL117" i="83"/>
  <c r="EL117" i="84" s="1"/>
  <c r="EM117" i="83"/>
  <c r="EM117" i="84" s="1"/>
  <c r="EO117" i="83"/>
  <c r="EO117" i="84" s="1"/>
  <c r="EP117" i="83"/>
  <c r="EP117" i="84" s="1"/>
  <c r="EQ117" i="83"/>
  <c r="EQ117" i="84" s="1"/>
  <c r="ES117" i="83"/>
  <c r="ES117" i="84" s="1"/>
  <c r="ET117" i="83"/>
  <c r="ET117" i="84" s="1"/>
  <c r="EU117" i="83"/>
  <c r="EU117" i="84" s="1"/>
  <c r="EW117" i="83"/>
  <c r="EW117" i="84" s="1"/>
  <c r="EX117" i="83"/>
  <c r="EX117" i="84" s="1"/>
  <c r="EY117" i="83"/>
  <c r="EY117" i="84" s="1"/>
  <c r="FA117" i="83"/>
  <c r="FA117" i="84" s="1"/>
  <c r="FB117" i="83"/>
  <c r="FB117" i="84" s="1"/>
  <c r="FC117" i="83"/>
  <c r="FC117" i="84" s="1"/>
  <c r="FE117" i="83"/>
  <c r="FE117" i="84" s="1"/>
  <c r="FF117" i="83"/>
  <c r="FF117" i="84" s="1"/>
  <c r="FG117" i="83"/>
  <c r="FG117" i="84" s="1"/>
  <c r="FI117" i="83"/>
  <c r="FI117" i="84" s="1"/>
  <c r="FJ117" i="83"/>
  <c r="FJ117" i="84" s="1"/>
  <c r="FK117" i="83"/>
  <c r="FK117" i="84" s="1"/>
  <c r="FM117" i="83"/>
  <c r="FM117" i="84" s="1"/>
  <c r="FN117" i="83"/>
  <c r="FN117" i="84" s="1"/>
  <c r="FO117" i="83"/>
  <c r="FO117" i="84" s="1"/>
  <c r="FQ117" i="83"/>
  <c r="FQ117" i="84" s="1"/>
  <c r="FR117" i="83"/>
  <c r="FR117" i="84" s="1"/>
  <c r="FS117" i="83"/>
  <c r="FS117" i="84" s="1"/>
  <c r="FU117" i="83"/>
  <c r="FU117" i="84" s="1"/>
  <c r="FV117" i="83"/>
  <c r="FV117" i="84" s="1"/>
  <c r="FW117" i="83"/>
  <c r="FW117" i="84" s="1"/>
  <c r="FY117" i="83"/>
  <c r="FY117" i="84" s="1"/>
  <c r="FZ117" i="83"/>
  <c r="FZ117" i="84" s="1"/>
  <c r="GA117" i="83"/>
  <c r="GA117" i="84" s="1"/>
  <c r="GC117" i="83"/>
  <c r="GC117" i="84" s="1"/>
  <c r="GD117" i="83"/>
  <c r="GD117" i="84" s="1"/>
  <c r="GE117" i="83"/>
  <c r="GE117" i="84" s="1"/>
  <c r="GG117" i="83"/>
  <c r="GG117" i="84" s="1"/>
  <c r="GH117" i="83"/>
  <c r="GH117" i="84" s="1"/>
  <c r="GI117" i="83"/>
  <c r="GI117" i="84" s="1"/>
  <c r="GK117" i="83"/>
  <c r="GK117" i="84" s="1"/>
  <c r="GL117" i="83"/>
  <c r="GL117" i="84" s="1"/>
  <c r="GM117" i="83"/>
  <c r="GM117" i="84" s="1"/>
  <c r="GO117" i="83"/>
  <c r="GO117" i="84" s="1"/>
  <c r="GP117" i="83"/>
  <c r="GP117" i="84" s="1"/>
  <c r="GQ117" i="83"/>
  <c r="GQ117" i="84" s="1"/>
  <c r="GS117" i="83"/>
  <c r="GS117" i="84" s="1"/>
  <c r="GT117" i="83"/>
  <c r="GT117" i="84" s="1"/>
  <c r="GU117" i="83"/>
  <c r="GU117" i="84" s="1"/>
  <c r="GW117" i="83"/>
  <c r="GW117" i="84" s="1"/>
  <c r="GX117" i="83"/>
  <c r="GX117" i="84" s="1"/>
  <c r="GY117" i="83"/>
  <c r="GY117" i="84" s="1"/>
  <c r="C119" i="84"/>
  <c r="I119" i="83"/>
  <c r="I119" i="84" s="1"/>
  <c r="J119" i="83"/>
  <c r="J119" i="84" s="1"/>
  <c r="K119" i="83"/>
  <c r="K119" i="84" s="1"/>
  <c r="C119" i="82"/>
  <c r="B119" i="82"/>
  <c r="M119" i="83"/>
  <c r="M119" i="84" s="1"/>
  <c r="N119" i="83"/>
  <c r="N119" i="84" s="1"/>
  <c r="O119" i="83"/>
  <c r="O119" i="84" s="1"/>
  <c r="Q119" i="83"/>
  <c r="Q119" i="84" s="1"/>
  <c r="R119" i="83"/>
  <c r="R119" i="84" s="1"/>
  <c r="S119" i="83"/>
  <c r="S119" i="84" s="1"/>
  <c r="U119" i="83"/>
  <c r="U119" i="84" s="1"/>
  <c r="V119" i="83"/>
  <c r="V119" i="84" s="1"/>
  <c r="W119" i="83"/>
  <c r="W119" i="84" s="1"/>
  <c r="Y119" i="83"/>
  <c r="Y119" i="84" s="1"/>
  <c r="Z119" i="83"/>
  <c r="Z119" i="84" s="1"/>
  <c r="AA119" i="83"/>
  <c r="AA119" i="84" s="1"/>
  <c r="AC119" i="83"/>
  <c r="AC119" i="84" s="1"/>
  <c r="AD119" i="83"/>
  <c r="AD119" i="84" s="1"/>
  <c r="AE119" i="83"/>
  <c r="AE119" i="84" s="1"/>
  <c r="AG119" i="83"/>
  <c r="AG119" i="84" s="1"/>
  <c r="AH119" i="83"/>
  <c r="AH119" i="84" s="1"/>
  <c r="AI119" i="83"/>
  <c r="AI119" i="84" s="1"/>
  <c r="AK119" i="83"/>
  <c r="AK119" i="84" s="1"/>
  <c r="AL119" i="83"/>
  <c r="AL119" i="84" s="1"/>
  <c r="AM119" i="83"/>
  <c r="AM119" i="84" s="1"/>
  <c r="AO119" i="83"/>
  <c r="AO119" i="84" s="1"/>
  <c r="AP119" i="83"/>
  <c r="AP119" i="84" s="1"/>
  <c r="AQ119" i="83"/>
  <c r="AQ119" i="84" s="1"/>
  <c r="AS119" i="83"/>
  <c r="AS119" i="84" s="1"/>
  <c r="AT119" i="83"/>
  <c r="AT119" i="84" s="1"/>
  <c r="AU119" i="83"/>
  <c r="AU119" i="84" s="1"/>
  <c r="AW119" i="83"/>
  <c r="AW119" i="84" s="1"/>
  <c r="AX119" i="83"/>
  <c r="AX119" i="84" s="1"/>
  <c r="AY119" i="83"/>
  <c r="AY119" i="84" s="1"/>
  <c r="BA119" i="83"/>
  <c r="BA119" i="84" s="1"/>
  <c r="BB119" i="83"/>
  <c r="BB119" i="84" s="1"/>
  <c r="BC119" i="83"/>
  <c r="BC119" i="84" s="1"/>
  <c r="BE119" i="83"/>
  <c r="BE119" i="84" s="1"/>
  <c r="BF119" i="83"/>
  <c r="BF119" i="84" s="1"/>
  <c r="BG119" i="83"/>
  <c r="BG119" i="84" s="1"/>
  <c r="BI119" i="83"/>
  <c r="BI119" i="84" s="1"/>
  <c r="BJ119" i="83"/>
  <c r="BJ119" i="84" s="1"/>
  <c r="BK119" i="83"/>
  <c r="BK119" i="84" s="1"/>
  <c r="BM119" i="83"/>
  <c r="BM119" i="84" s="1"/>
  <c r="BN119" i="83"/>
  <c r="BN119" i="84" s="1"/>
  <c r="BO119" i="83"/>
  <c r="BO119" i="84" s="1"/>
  <c r="BQ119" i="83"/>
  <c r="BQ119" i="84" s="1"/>
  <c r="BR119" i="83"/>
  <c r="BR119" i="84" s="1"/>
  <c r="BS119" i="83"/>
  <c r="BS119" i="84" s="1"/>
  <c r="BU119" i="83"/>
  <c r="BU119" i="84" s="1"/>
  <c r="BV119" i="83"/>
  <c r="BV119" i="84" s="1"/>
  <c r="BW119" i="83"/>
  <c r="BW119" i="84" s="1"/>
  <c r="BY119" i="83"/>
  <c r="BY119" i="84" s="1"/>
  <c r="BZ119" i="83"/>
  <c r="BZ119" i="84" s="1"/>
  <c r="CA119" i="83"/>
  <c r="CA119" i="84" s="1"/>
  <c r="CC119" i="83"/>
  <c r="CC119" i="84" s="1"/>
  <c r="CD119" i="83"/>
  <c r="CD119" i="84" s="1"/>
  <c r="CE119" i="83"/>
  <c r="CE119" i="84" s="1"/>
  <c r="CG119" i="83"/>
  <c r="CG119" i="84" s="1"/>
  <c r="CH119" i="83"/>
  <c r="CH119" i="84" s="1"/>
  <c r="CI119" i="83"/>
  <c r="CI119" i="84" s="1"/>
  <c r="CK119" i="83"/>
  <c r="CK119" i="84" s="1"/>
  <c r="CL119" i="83"/>
  <c r="CL119" i="84" s="1"/>
  <c r="CM119" i="83"/>
  <c r="CM119" i="84" s="1"/>
  <c r="CO119" i="83"/>
  <c r="CO119" i="84" s="1"/>
  <c r="CP119" i="83"/>
  <c r="CP119" i="84" s="1"/>
  <c r="CQ119" i="83"/>
  <c r="CQ119" i="84" s="1"/>
  <c r="CS119" i="83"/>
  <c r="CS119" i="84" s="1"/>
  <c r="CT119" i="83"/>
  <c r="CT119" i="84" s="1"/>
  <c r="CU119" i="83"/>
  <c r="CU119" i="84" s="1"/>
  <c r="CW119" i="83"/>
  <c r="CW119" i="84" s="1"/>
  <c r="CX119" i="83"/>
  <c r="CX119" i="84" s="1"/>
  <c r="CY119" i="83"/>
  <c r="CY119" i="84" s="1"/>
  <c r="DA119" i="83"/>
  <c r="DA119" i="84" s="1"/>
  <c r="DB119" i="83"/>
  <c r="DB119" i="84" s="1"/>
  <c r="DC119" i="83"/>
  <c r="DC119" i="84" s="1"/>
  <c r="DE119" i="83"/>
  <c r="DE119" i="84" s="1"/>
  <c r="DF119" i="83"/>
  <c r="DF119" i="84" s="1"/>
  <c r="DG119" i="83"/>
  <c r="DG119" i="84" s="1"/>
  <c r="DI119" i="83"/>
  <c r="DI119" i="84" s="1"/>
  <c r="DJ119" i="83"/>
  <c r="DJ119" i="84" s="1"/>
  <c r="DK119" i="83"/>
  <c r="DK119" i="84" s="1"/>
  <c r="DM119" i="83"/>
  <c r="DM119" i="84" s="1"/>
  <c r="DN119" i="83"/>
  <c r="DN119" i="84" s="1"/>
  <c r="DO119" i="83"/>
  <c r="DO119" i="84" s="1"/>
  <c r="DQ119" i="83"/>
  <c r="DQ119" i="84" s="1"/>
  <c r="DR119" i="83"/>
  <c r="DR119" i="84" s="1"/>
  <c r="DS119" i="83"/>
  <c r="DS119" i="84" s="1"/>
  <c r="DU119" i="83"/>
  <c r="DU119" i="84" s="1"/>
  <c r="DV119" i="83"/>
  <c r="DV119" i="84" s="1"/>
  <c r="DW119" i="83"/>
  <c r="DW119" i="84" s="1"/>
  <c r="DY119" i="83"/>
  <c r="DY119" i="84" s="1"/>
  <c r="DZ119" i="83"/>
  <c r="DZ119" i="84" s="1"/>
  <c r="EA119" i="83"/>
  <c r="EA119" i="84" s="1"/>
  <c r="EC119" i="83"/>
  <c r="EC119" i="84" s="1"/>
  <c r="ED119" i="83"/>
  <c r="ED119" i="84" s="1"/>
  <c r="EE119" i="83"/>
  <c r="EE119" i="84" s="1"/>
  <c r="EG119" i="83"/>
  <c r="EG119" i="84" s="1"/>
  <c r="EH119" i="83"/>
  <c r="EH119" i="84" s="1"/>
  <c r="EI119" i="83"/>
  <c r="EI119" i="84" s="1"/>
  <c r="EK119" i="83"/>
  <c r="EK119" i="84" s="1"/>
  <c r="EL119" i="83"/>
  <c r="EL119" i="84" s="1"/>
  <c r="EM119" i="83"/>
  <c r="EM119" i="84" s="1"/>
  <c r="EO119" i="83"/>
  <c r="EO119" i="84" s="1"/>
  <c r="EP119" i="83"/>
  <c r="EP119" i="84" s="1"/>
  <c r="EQ119" i="83"/>
  <c r="EQ119" i="84" s="1"/>
  <c r="ES119" i="83"/>
  <c r="ES119" i="84" s="1"/>
  <c r="ET119" i="83"/>
  <c r="ET119" i="84" s="1"/>
  <c r="EU119" i="83"/>
  <c r="EU119" i="84" s="1"/>
  <c r="EW119" i="83"/>
  <c r="EW119" i="84" s="1"/>
  <c r="EX119" i="83"/>
  <c r="EX119" i="84" s="1"/>
  <c r="EY119" i="83"/>
  <c r="EY119" i="84" s="1"/>
  <c r="FA119" i="83"/>
  <c r="FA119" i="84" s="1"/>
  <c r="FB119" i="83"/>
  <c r="FB119" i="84" s="1"/>
  <c r="FC119" i="83"/>
  <c r="FC119" i="84" s="1"/>
  <c r="FE119" i="83"/>
  <c r="FE119" i="84" s="1"/>
  <c r="FF119" i="83"/>
  <c r="FF119" i="84" s="1"/>
  <c r="FG119" i="83"/>
  <c r="FG119" i="84" s="1"/>
  <c r="FI119" i="83"/>
  <c r="FI119" i="84" s="1"/>
  <c r="FJ119" i="83"/>
  <c r="FJ119" i="84" s="1"/>
  <c r="FK119" i="83"/>
  <c r="FK119" i="84" s="1"/>
  <c r="FM119" i="83"/>
  <c r="FM119" i="84" s="1"/>
  <c r="FN119" i="83"/>
  <c r="FN119" i="84" s="1"/>
  <c r="FO119" i="83"/>
  <c r="FO119" i="84" s="1"/>
  <c r="FQ119" i="83"/>
  <c r="FQ119" i="84" s="1"/>
  <c r="FR119" i="83"/>
  <c r="FR119" i="84" s="1"/>
  <c r="FS119" i="83"/>
  <c r="FS119" i="84" s="1"/>
  <c r="FU119" i="83"/>
  <c r="FU119" i="84" s="1"/>
  <c r="FV119" i="83"/>
  <c r="FV119" i="84" s="1"/>
  <c r="FW119" i="83"/>
  <c r="FW119" i="84" s="1"/>
  <c r="FY119" i="83"/>
  <c r="FY119" i="84" s="1"/>
  <c r="FZ119" i="83"/>
  <c r="FZ119" i="84" s="1"/>
  <c r="GA119" i="83"/>
  <c r="GA119" i="84" s="1"/>
  <c r="GC119" i="83"/>
  <c r="GC119" i="84" s="1"/>
  <c r="GD119" i="83"/>
  <c r="GD119" i="84" s="1"/>
  <c r="GE119" i="83"/>
  <c r="GE119" i="84" s="1"/>
  <c r="GG119" i="83"/>
  <c r="GG119" i="84" s="1"/>
  <c r="GH119" i="83"/>
  <c r="GH119" i="84" s="1"/>
  <c r="GI119" i="83"/>
  <c r="GI119" i="84" s="1"/>
  <c r="GK119" i="83"/>
  <c r="GK119" i="84" s="1"/>
  <c r="GL119" i="83"/>
  <c r="GL119" i="84" s="1"/>
  <c r="GM119" i="83"/>
  <c r="GM119" i="84" s="1"/>
  <c r="GO119" i="83"/>
  <c r="GO119" i="84" s="1"/>
  <c r="GP119" i="83"/>
  <c r="GP119" i="84" s="1"/>
  <c r="GQ119" i="83"/>
  <c r="GQ119" i="84" s="1"/>
  <c r="GS119" i="83"/>
  <c r="GS119" i="84" s="1"/>
  <c r="GT119" i="83"/>
  <c r="GT119" i="84" s="1"/>
  <c r="GU119" i="83"/>
  <c r="GU119" i="84" s="1"/>
  <c r="GW119" i="83"/>
  <c r="GW119" i="84" s="1"/>
  <c r="GX119" i="83"/>
  <c r="GX119" i="84" s="1"/>
  <c r="GY119" i="83"/>
  <c r="GY119" i="84" s="1"/>
  <c r="C120" i="84"/>
  <c r="I120" i="83"/>
  <c r="I120" i="84" s="1"/>
  <c r="J120" i="83"/>
  <c r="J120" i="84" s="1"/>
  <c r="K120" i="83"/>
  <c r="K120" i="84" s="1"/>
  <c r="C120" i="82"/>
  <c r="B120" i="82"/>
  <c r="M120" i="83"/>
  <c r="M120" i="84" s="1"/>
  <c r="N120" i="83"/>
  <c r="N120" i="84" s="1"/>
  <c r="O120" i="83"/>
  <c r="O120" i="84" s="1"/>
  <c r="Q120" i="83"/>
  <c r="Q120" i="84" s="1"/>
  <c r="R120" i="83"/>
  <c r="R120" i="84" s="1"/>
  <c r="S120" i="83"/>
  <c r="S120" i="84" s="1"/>
  <c r="U120" i="83"/>
  <c r="U120" i="84" s="1"/>
  <c r="V120" i="83"/>
  <c r="V120" i="84" s="1"/>
  <c r="W120" i="83"/>
  <c r="W120" i="84" s="1"/>
  <c r="Y120" i="83"/>
  <c r="Y120" i="84" s="1"/>
  <c r="Z120" i="83"/>
  <c r="Z120" i="84" s="1"/>
  <c r="AA120" i="83"/>
  <c r="AA120" i="84" s="1"/>
  <c r="AC120" i="83"/>
  <c r="AC120" i="84" s="1"/>
  <c r="AD120" i="83"/>
  <c r="AD120" i="84" s="1"/>
  <c r="AE120" i="83"/>
  <c r="AE120" i="84" s="1"/>
  <c r="AG120" i="83"/>
  <c r="AG120" i="84" s="1"/>
  <c r="AH120" i="83"/>
  <c r="AH120" i="84" s="1"/>
  <c r="AI120" i="83"/>
  <c r="AI120" i="84" s="1"/>
  <c r="AK120" i="83"/>
  <c r="AK120" i="84" s="1"/>
  <c r="AL120" i="83"/>
  <c r="AL120" i="84" s="1"/>
  <c r="AM120" i="83"/>
  <c r="AM120" i="84" s="1"/>
  <c r="AO120" i="83"/>
  <c r="AO120" i="84" s="1"/>
  <c r="AP120" i="83"/>
  <c r="AP120" i="84" s="1"/>
  <c r="AQ120" i="83"/>
  <c r="AQ120" i="84" s="1"/>
  <c r="AS120" i="83"/>
  <c r="AS120" i="84" s="1"/>
  <c r="AT120" i="83"/>
  <c r="AT120" i="84" s="1"/>
  <c r="AU120" i="83"/>
  <c r="AU120" i="84" s="1"/>
  <c r="AW120" i="83"/>
  <c r="AW120" i="84" s="1"/>
  <c r="AX120" i="83"/>
  <c r="AX120" i="84" s="1"/>
  <c r="AY120" i="83"/>
  <c r="AY120" i="84" s="1"/>
  <c r="BA120" i="83"/>
  <c r="BA120" i="84" s="1"/>
  <c r="BB120" i="83"/>
  <c r="BB120" i="84" s="1"/>
  <c r="BC120" i="83"/>
  <c r="BC120" i="84" s="1"/>
  <c r="BE120" i="83"/>
  <c r="BE120" i="84" s="1"/>
  <c r="BF120" i="83"/>
  <c r="BF120" i="84" s="1"/>
  <c r="BG120" i="83"/>
  <c r="BG120" i="84" s="1"/>
  <c r="BI120" i="83"/>
  <c r="BI120" i="84" s="1"/>
  <c r="BJ120" i="83"/>
  <c r="BJ120" i="84" s="1"/>
  <c r="BK120" i="83"/>
  <c r="BK120" i="84" s="1"/>
  <c r="BM120" i="83"/>
  <c r="BM120" i="84" s="1"/>
  <c r="BN120" i="83"/>
  <c r="BN120" i="84" s="1"/>
  <c r="BO120" i="83"/>
  <c r="BO120" i="84" s="1"/>
  <c r="BQ120" i="83"/>
  <c r="BQ120" i="84" s="1"/>
  <c r="BR120" i="83"/>
  <c r="BR120" i="84" s="1"/>
  <c r="BS120" i="83"/>
  <c r="BS120" i="84" s="1"/>
  <c r="BU120" i="83"/>
  <c r="BU120" i="84" s="1"/>
  <c r="BV120" i="83"/>
  <c r="BV120" i="84" s="1"/>
  <c r="BW120" i="83"/>
  <c r="BW120" i="84" s="1"/>
  <c r="BY120" i="83"/>
  <c r="BY120" i="84" s="1"/>
  <c r="BZ120" i="83"/>
  <c r="BZ120" i="84" s="1"/>
  <c r="CA120" i="83"/>
  <c r="CA120" i="84" s="1"/>
  <c r="CC120" i="83"/>
  <c r="CC120" i="84" s="1"/>
  <c r="CD120" i="83"/>
  <c r="CD120" i="84" s="1"/>
  <c r="CE120" i="83"/>
  <c r="CE120" i="84" s="1"/>
  <c r="CG120" i="83"/>
  <c r="CG120" i="84" s="1"/>
  <c r="CH120" i="83"/>
  <c r="CH120" i="84" s="1"/>
  <c r="CI120" i="83"/>
  <c r="CI120" i="84" s="1"/>
  <c r="CK120" i="83"/>
  <c r="CK120" i="84" s="1"/>
  <c r="CL120" i="83"/>
  <c r="CL120" i="84" s="1"/>
  <c r="CM120" i="83"/>
  <c r="CM120" i="84" s="1"/>
  <c r="CO120" i="83"/>
  <c r="CO120" i="84" s="1"/>
  <c r="CP120" i="83"/>
  <c r="CP120" i="84" s="1"/>
  <c r="CQ120" i="83"/>
  <c r="CQ120" i="84" s="1"/>
  <c r="CS120" i="83"/>
  <c r="CS120" i="84" s="1"/>
  <c r="CT120" i="83"/>
  <c r="CT120" i="84" s="1"/>
  <c r="CU120" i="83"/>
  <c r="CU120" i="84" s="1"/>
  <c r="CW120" i="83"/>
  <c r="CW120" i="84" s="1"/>
  <c r="CX120" i="83"/>
  <c r="CX120" i="84" s="1"/>
  <c r="CY120" i="83"/>
  <c r="CY120" i="84" s="1"/>
  <c r="DA120" i="83"/>
  <c r="DA120" i="84" s="1"/>
  <c r="DB120" i="83"/>
  <c r="DB120" i="84" s="1"/>
  <c r="DC120" i="83"/>
  <c r="DC120" i="84" s="1"/>
  <c r="DE120" i="83"/>
  <c r="DE120" i="84" s="1"/>
  <c r="DF120" i="83"/>
  <c r="DF120" i="84" s="1"/>
  <c r="DG120" i="83"/>
  <c r="DG120" i="84" s="1"/>
  <c r="DI120" i="83"/>
  <c r="DI120" i="84" s="1"/>
  <c r="DJ120" i="83"/>
  <c r="DJ120" i="84" s="1"/>
  <c r="DK120" i="83"/>
  <c r="DK120" i="84" s="1"/>
  <c r="DM120" i="83"/>
  <c r="DM120" i="84" s="1"/>
  <c r="DN120" i="83"/>
  <c r="DN120" i="84" s="1"/>
  <c r="DO120" i="83"/>
  <c r="DO120" i="84" s="1"/>
  <c r="DQ120" i="83"/>
  <c r="DQ120" i="84" s="1"/>
  <c r="DR120" i="83"/>
  <c r="DR120" i="84" s="1"/>
  <c r="DS120" i="83"/>
  <c r="DS120" i="84" s="1"/>
  <c r="DU120" i="83"/>
  <c r="DU120" i="84" s="1"/>
  <c r="DV120" i="83"/>
  <c r="DV120" i="84" s="1"/>
  <c r="DW120" i="83"/>
  <c r="DW120" i="84" s="1"/>
  <c r="DY120" i="83"/>
  <c r="DY120" i="84" s="1"/>
  <c r="DZ120" i="83"/>
  <c r="DZ120" i="84" s="1"/>
  <c r="EA120" i="83"/>
  <c r="EA120" i="84" s="1"/>
  <c r="EC120" i="83"/>
  <c r="EC120" i="84" s="1"/>
  <c r="ED120" i="83"/>
  <c r="ED120" i="84" s="1"/>
  <c r="EE120" i="83"/>
  <c r="EE120" i="84" s="1"/>
  <c r="EG120" i="83"/>
  <c r="EG120" i="84" s="1"/>
  <c r="EH120" i="83"/>
  <c r="EH120" i="84" s="1"/>
  <c r="EI120" i="83"/>
  <c r="EI120" i="84" s="1"/>
  <c r="EK120" i="83"/>
  <c r="EK120" i="84" s="1"/>
  <c r="EL120" i="83"/>
  <c r="EL120" i="84" s="1"/>
  <c r="EM120" i="83"/>
  <c r="EM120" i="84" s="1"/>
  <c r="EO120" i="83"/>
  <c r="EO120" i="84" s="1"/>
  <c r="EP120" i="83"/>
  <c r="EP120" i="84" s="1"/>
  <c r="EQ120" i="83"/>
  <c r="EQ120" i="84" s="1"/>
  <c r="ES120" i="83"/>
  <c r="ES120" i="84" s="1"/>
  <c r="ET120" i="83"/>
  <c r="ET120" i="84" s="1"/>
  <c r="EU120" i="83"/>
  <c r="EU120" i="84" s="1"/>
  <c r="EW120" i="83"/>
  <c r="EW120" i="84" s="1"/>
  <c r="EX120" i="83"/>
  <c r="EX120" i="84" s="1"/>
  <c r="EY120" i="83"/>
  <c r="EY120" i="84" s="1"/>
  <c r="FA120" i="83"/>
  <c r="FA120" i="84" s="1"/>
  <c r="FB120" i="83"/>
  <c r="FB120" i="84" s="1"/>
  <c r="FC120" i="83"/>
  <c r="FC120" i="84" s="1"/>
  <c r="FE120" i="83"/>
  <c r="FE120" i="84" s="1"/>
  <c r="FF120" i="83"/>
  <c r="FF120" i="84" s="1"/>
  <c r="FG120" i="83"/>
  <c r="FG120" i="84" s="1"/>
  <c r="FI120" i="83"/>
  <c r="FI120" i="84" s="1"/>
  <c r="FJ120" i="83"/>
  <c r="FJ120" i="84" s="1"/>
  <c r="FK120" i="83"/>
  <c r="FK120" i="84" s="1"/>
  <c r="FM120" i="83"/>
  <c r="FM120" i="84" s="1"/>
  <c r="FN120" i="83"/>
  <c r="FN120" i="84" s="1"/>
  <c r="FO120" i="83"/>
  <c r="FO120" i="84" s="1"/>
  <c r="FQ120" i="83"/>
  <c r="FQ120" i="84" s="1"/>
  <c r="FR120" i="83"/>
  <c r="FR120" i="84" s="1"/>
  <c r="FS120" i="83"/>
  <c r="FS120" i="84" s="1"/>
  <c r="FU120" i="83"/>
  <c r="FU120" i="84" s="1"/>
  <c r="FV120" i="83"/>
  <c r="FV120" i="84" s="1"/>
  <c r="FW120" i="83"/>
  <c r="FW120" i="84" s="1"/>
  <c r="FY120" i="83"/>
  <c r="FY120" i="84" s="1"/>
  <c r="FZ120" i="83"/>
  <c r="FZ120" i="84" s="1"/>
  <c r="GA120" i="83"/>
  <c r="GA120" i="84" s="1"/>
  <c r="GC120" i="83"/>
  <c r="GC120" i="84" s="1"/>
  <c r="GD120" i="83"/>
  <c r="GD120" i="84" s="1"/>
  <c r="GE120" i="83"/>
  <c r="GE120" i="84" s="1"/>
  <c r="GG120" i="83"/>
  <c r="GG120" i="84" s="1"/>
  <c r="GH120" i="83"/>
  <c r="GH120" i="84" s="1"/>
  <c r="GI120" i="83"/>
  <c r="GI120" i="84" s="1"/>
  <c r="GK120" i="83"/>
  <c r="GK120" i="84" s="1"/>
  <c r="GL120" i="83"/>
  <c r="GL120" i="84" s="1"/>
  <c r="GM120" i="83"/>
  <c r="GM120" i="84" s="1"/>
  <c r="GO120" i="83"/>
  <c r="GO120" i="84" s="1"/>
  <c r="GP120" i="83"/>
  <c r="GP120" i="84" s="1"/>
  <c r="GQ120" i="83"/>
  <c r="GQ120" i="84" s="1"/>
  <c r="GS120" i="83"/>
  <c r="GS120" i="84" s="1"/>
  <c r="GT120" i="83"/>
  <c r="GT120" i="84" s="1"/>
  <c r="GU120" i="83"/>
  <c r="GU120" i="84" s="1"/>
  <c r="GW120" i="83"/>
  <c r="GW120" i="84" s="1"/>
  <c r="GX120" i="83"/>
  <c r="GX120" i="84" s="1"/>
  <c r="GY120" i="83"/>
  <c r="GY120" i="84" s="1"/>
  <c r="C121" i="84"/>
  <c r="I121" i="83"/>
  <c r="I121" i="84" s="1"/>
  <c r="J121" i="83"/>
  <c r="J121" i="84" s="1"/>
  <c r="K121" i="83"/>
  <c r="K121" i="84" s="1"/>
  <c r="C121" i="82"/>
  <c r="B121" i="82"/>
  <c r="M121" i="83"/>
  <c r="M121" i="84" s="1"/>
  <c r="N121" i="83"/>
  <c r="N121" i="84" s="1"/>
  <c r="O121" i="83"/>
  <c r="O121" i="84" s="1"/>
  <c r="Q121" i="83"/>
  <c r="Q121" i="84" s="1"/>
  <c r="R121" i="83"/>
  <c r="R121" i="84" s="1"/>
  <c r="S121" i="83"/>
  <c r="S121" i="84" s="1"/>
  <c r="U121" i="83"/>
  <c r="U121" i="84" s="1"/>
  <c r="V121" i="83"/>
  <c r="V121" i="84" s="1"/>
  <c r="W121" i="83"/>
  <c r="W121" i="84" s="1"/>
  <c r="Y121" i="83"/>
  <c r="Y121" i="84" s="1"/>
  <c r="Z121" i="83"/>
  <c r="Z121" i="84" s="1"/>
  <c r="AA121" i="83"/>
  <c r="AA121" i="84" s="1"/>
  <c r="AC121" i="83"/>
  <c r="AC121" i="84" s="1"/>
  <c r="AD121" i="83"/>
  <c r="AD121" i="84" s="1"/>
  <c r="AE121" i="83"/>
  <c r="AE121" i="84" s="1"/>
  <c r="AG121" i="83"/>
  <c r="AG121" i="84" s="1"/>
  <c r="AH121" i="83"/>
  <c r="AH121" i="84" s="1"/>
  <c r="AI121" i="83"/>
  <c r="AI121" i="84" s="1"/>
  <c r="AK121" i="83"/>
  <c r="AK121" i="84" s="1"/>
  <c r="AL121" i="83"/>
  <c r="AL121" i="84" s="1"/>
  <c r="AM121" i="83"/>
  <c r="AM121" i="84" s="1"/>
  <c r="AO121" i="83"/>
  <c r="AO121" i="84" s="1"/>
  <c r="AP121" i="83"/>
  <c r="AP121" i="84" s="1"/>
  <c r="AQ121" i="83"/>
  <c r="AQ121" i="84" s="1"/>
  <c r="AS121" i="83"/>
  <c r="AS121" i="84" s="1"/>
  <c r="AT121" i="83"/>
  <c r="AT121" i="84" s="1"/>
  <c r="AU121" i="83"/>
  <c r="AU121" i="84" s="1"/>
  <c r="AW121" i="83"/>
  <c r="AW121" i="84" s="1"/>
  <c r="AX121" i="83"/>
  <c r="AX121" i="84" s="1"/>
  <c r="AY121" i="83"/>
  <c r="AY121" i="84" s="1"/>
  <c r="BA121" i="83"/>
  <c r="BA121" i="84" s="1"/>
  <c r="BB121" i="83"/>
  <c r="BB121" i="84" s="1"/>
  <c r="BC121" i="83"/>
  <c r="BC121" i="84" s="1"/>
  <c r="BE121" i="83"/>
  <c r="BE121" i="84" s="1"/>
  <c r="BF121" i="83"/>
  <c r="BF121" i="84" s="1"/>
  <c r="BG121" i="83"/>
  <c r="BG121" i="84" s="1"/>
  <c r="BI121" i="83"/>
  <c r="BI121" i="84" s="1"/>
  <c r="BJ121" i="83"/>
  <c r="BJ121" i="84" s="1"/>
  <c r="BK121" i="83"/>
  <c r="BK121" i="84" s="1"/>
  <c r="BM121" i="83"/>
  <c r="BM121" i="84" s="1"/>
  <c r="BN121" i="83"/>
  <c r="BN121" i="84" s="1"/>
  <c r="BO121" i="83"/>
  <c r="BO121" i="84" s="1"/>
  <c r="BQ121" i="83"/>
  <c r="BQ121" i="84" s="1"/>
  <c r="BR121" i="83"/>
  <c r="BR121" i="84" s="1"/>
  <c r="BS121" i="83"/>
  <c r="BS121" i="84" s="1"/>
  <c r="BU121" i="83"/>
  <c r="BU121" i="84" s="1"/>
  <c r="BV121" i="83"/>
  <c r="BV121" i="84" s="1"/>
  <c r="BW121" i="83"/>
  <c r="BW121" i="84" s="1"/>
  <c r="BY121" i="83"/>
  <c r="BY121" i="84" s="1"/>
  <c r="BZ121" i="83"/>
  <c r="BZ121" i="84" s="1"/>
  <c r="CA121" i="83"/>
  <c r="CA121" i="84" s="1"/>
  <c r="CC121" i="83"/>
  <c r="CC121" i="84" s="1"/>
  <c r="CD121" i="83"/>
  <c r="CD121" i="84" s="1"/>
  <c r="CE121" i="83"/>
  <c r="CE121" i="84" s="1"/>
  <c r="CG121" i="83"/>
  <c r="CG121" i="84" s="1"/>
  <c r="CH121" i="83"/>
  <c r="CH121" i="84" s="1"/>
  <c r="CI121" i="83"/>
  <c r="CI121" i="84" s="1"/>
  <c r="CK121" i="83"/>
  <c r="CK121" i="84" s="1"/>
  <c r="CL121" i="83"/>
  <c r="CL121" i="84" s="1"/>
  <c r="CM121" i="83"/>
  <c r="CM121" i="84" s="1"/>
  <c r="CO121" i="83"/>
  <c r="CO121" i="84" s="1"/>
  <c r="CP121" i="83"/>
  <c r="CP121" i="84" s="1"/>
  <c r="CQ121" i="83"/>
  <c r="CQ121" i="84" s="1"/>
  <c r="CS121" i="83"/>
  <c r="CS121" i="84" s="1"/>
  <c r="CT121" i="83"/>
  <c r="CT121" i="84" s="1"/>
  <c r="CU121" i="83"/>
  <c r="CU121" i="84" s="1"/>
  <c r="CW121" i="83"/>
  <c r="CW121" i="84" s="1"/>
  <c r="CX121" i="83"/>
  <c r="CX121" i="84" s="1"/>
  <c r="CY121" i="83"/>
  <c r="CY121" i="84" s="1"/>
  <c r="DA121" i="83"/>
  <c r="DA121" i="84" s="1"/>
  <c r="DB121" i="83"/>
  <c r="DB121" i="84" s="1"/>
  <c r="DC121" i="83"/>
  <c r="DC121" i="84" s="1"/>
  <c r="DE121" i="83"/>
  <c r="DE121" i="84" s="1"/>
  <c r="DF121" i="83"/>
  <c r="DF121" i="84" s="1"/>
  <c r="DG121" i="83"/>
  <c r="DG121" i="84" s="1"/>
  <c r="DI121" i="83"/>
  <c r="DI121" i="84" s="1"/>
  <c r="DJ121" i="83"/>
  <c r="DJ121" i="84" s="1"/>
  <c r="DK121" i="83"/>
  <c r="DK121" i="84" s="1"/>
  <c r="DM121" i="83"/>
  <c r="DM121" i="84" s="1"/>
  <c r="DN121" i="83"/>
  <c r="DN121" i="84" s="1"/>
  <c r="DO121" i="83"/>
  <c r="DO121" i="84" s="1"/>
  <c r="DQ121" i="83"/>
  <c r="DQ121" i="84" s="1"/>
  <c r="DR121" i="83"/>
  <c r="DR121" i="84" s="1"/>
  <c r="DS121" i="83"/>
  <c r="DS121" i="84" s="1"/>
  <c r="DU121" i="83"/>
  <c r="DU121" i="84" s="1"/>
  <c r="DV121" i="83"/>
  <c r="DV121" i="84" s="1"/>
  <c r="DW121" i="83"/>
  <c r="DW121" i="84" s="1"/>
  <c r="DY121" i="83"/>
  <c r="DY121" i="84" s="1"/>
  <c r="DZ121" i="83"/>
  <c r="DZ121" i="84" s="1"/>
  <c r="EA121" i="83"/>
  <c r="EA121" i="84" s="1"/>
  <c r="EC121" i="83"/>
  <c r="EC121" i="84" s="1"/>
  <c r="ED121" i="83"/>
  <c r="ED121" i="84" s="1"/>
  <c r="EE121" i="83"/>
  <c r="EE121" i="84" s="1"/>
  <c r="EG121" i="83"/>
  <c r="EG121" i="84" s="1"/>
  <c r="EH121" i="83"/>
  <c r="EH121" i="84" s="1"/>
  <c r="EI121" i="83"/>
  <c r="EI121" i="84" s="1"/>
  <c r="EK121" i="83"/>
  <c r="EK121" i="84" s="1"/>
  <c r="EL121" i="83"/>
  <c r="EL121" i="84" s="1"/>
  <c r="EM121" i="83"/>
  <c r="EM121" i="84" s="1"/>
  <c r="EO121" i="83"/>
  <c r="EO121" i="84" s="1"/>
  <c r="EP121" i="83"/>
  <c r="EP121" i="84" s="1"/>
  <c r="EQ121" i="83"/>
  <c r="EQ121" i="84" s="1"/>
  <c r="ES121" i="83"/>
  <c r="ES121" i="84" s="1"/>
  <c r="ET121" i="83"/>
  <c r="ET121" i="84" s="1"/>
  <c r="EU121" i="83"/>
  <c r="EU121" i="84" s="1"/>
  <c r="EW121" i="83"/>
  <c r="EW121" i="84" s="1"/>
  <c r="EX121" i="83"/>
  <c r="EX121" i="84" s="1"/>
  <c r="EY121" i="83"/>
  <c r="EY121" i="84" s="1"/>
  <c r="FA121" i="83"/>
  <c r="FA121" i="84" s="1"/>
  <c r="FB121" i="83"/>
  <c r="FB121" i="84" s="1"/>
  <c r="FC121" i="83"/>
  <c r="FC121" i="84" s="1"/>
  <c r="FE121" i="83"/>
  <c r="FE121" i="84" s="1"/>
  <c r="FF121" i="83"/>
  <c r="FF121" i="84" s="1"/>
  <c r="FG121" i="83"/>
  <c r="FG121" i="84" s="1"/>
  <c r="FI121" i="83"/>
  <c r="FI121" i="84" s="1"/>
  <c r="FJ121" i="83"/>
  <c r="FJ121" i="84" s="1"/>
  <c r="FK121" i="83"/>
  <c r="FK121" i="84" s="1"/>
  <c r="FM121" i="83"/>
  <c r="FM121" i="84" s="1"/>
  <c r="FN121" i="83"/>
  <c r="FN121" i="84" s="1"/>
  <c r="FO121" i="83"/>
  <c r="FO121" i="84" s="1"/>
  <c r="FQ121" i="83"/>
  <c r="FQ121" i="84" s="1"/>
  <c r="FR121" i="83"/>
  <c r="FR121" i="84" s="1"/>
  <c r="FS121" i="83"/>
  <c r="FS121" i="84" s="1"/>
  <c r="FU121" i="83"/>
  <c r="FU121" i="84" s="1"/>
  <c r="FV121" i="83"/>
  <c r="FV121" i="84" s="1"/>
  <c r="FW121" i="83"/>
  <c r="FW121" i="84" s="1"/>
  <c r="FY121" i="83"/>
  <c r="FY121" i="84" s="1"/>
  <c r="FZ121" i="83"/>
  <c r="FZ121" i="84" s="1"/>
  <c r="GA121" i="83"/>
  <c r="GA121" i="84" s="1"/>
  <c r="GC121" i="83"/>
  <c r="GC121" i="84" s="1"/>
  <c r="GD121" i="83"/>
  <c r="GD121" i="84" s="1"/>
  <c r="GE121" i="83"/>
  <c r="GE121" i="84" s="1"/>
  <c r="GG121" i="83"/>
  <c r="GG121" i="84" s="1"/>
  <c r="GH121" i="83"/>
  <c r="GH121" i="84" s="1"/>
  <c r="GI121" i="83"/>
  <c r="GI121" i="84" s="1"/>
  <c r="GK121" i="83"/>
  <c r="GK121" i="84" s="1"/>
  <c r="GL121" i="83"/>
  <c r="GL121" i="84" s="1"/>
  <c r="GM121" i="83"/>
  <c r="GM121" i="84" s="1"/>
  <c r="GO121" i="83"/>
  <c r="GO121" i="84" s="1"/>
  <c r="GP121" i="83"/>
  <c r="GP121" i="84" s="1"/>
  <c r="GQ121" i="83"/>
  <c r="GQ121" i="84" s="1"/>
  <c r="GS121" i="83"/>
  <c r="GS121" i="84" s="1"/>
  <c r="GT121" i="83"/>
  <c r="GT121" i="84" s="1"/>
  <c r="GU121" i="83"/>
  <c r="GU121" i="84" s="1"/>
  <c r="GW121" i="83"/>
  <c r="GW121" i="84" s="1"/>
  <c r="GX121" i="83"/>
  <c r="GX121" i="84" s="1"/>
  <c r="GY121" i="83"/>
  <c r="GY121" i="84" s="1"/>
  <c r="C122" i="84"/>
  <c r="I122" i="83"/>
  <c r="I122" i="84" s="1"/>
  <c r="J122" i="83"/>
  <c r="J122" i="84" s="1"/>
  <c r="K122" i="83"/>
  <c r="K122" i="84" s="1"/>
  <c r="C122" i="82"/>
  <c r="B122" i="82"/>
  <c r="M122" i="83"/>
  <c r="M122" i="84" s="1"/>
  <c r="N122" i="83"/>
  <c r="N122" i="84" s="1"/>
  <c r="O122" i="83"/>
  <c r="O122" i="84" s="1"/>
  <c r="Q122" i="83"/>
  <c r="Q122" i="84" s="1"/>
  <c r="R122" i="83"/>
  <c r="R122" i="84" s="1"/>
  <c r="S122" i="83"/>
  <c r="S122" i="84" s="1"/>
  <c r="U122" i="83"/>
  <c r="U122" i="84" s="1"/>
  <c r="V122" i="83"/>
  <c r="V122" i="84" s="1"/>
  <c r="W122" i="83"/>
  <c r="W122" i="84" s="1"/>
  <c r="Y122" i="83"/>
  <c r="Y122" i="84" s="1"/>
  <c r="Z122" i="83"/>
  <c r="Z122" i="84" s="1"/>
  <c r="AA122" i="83"/>
  <c r="AA122" i="84" s="1"/>
  <c r="AC122" i="83"/>
  <c r="AC122" i="84" s="1"/>
  <c r="AD122" i="83"/>
  <c r="AD122" i="84" s="1"/>
  <c r="AE122" i="83"/>
  <c r="AE122" i="84" s="1"/>
  <c r="AG122" i="83"/>
  <c r="AG122" i="84" s="1"/>
  <c r="AH122" i="83"/>
  <c r="AH122" i="84" s="1"/>
  <c r="AI122" i="83"/>
  <c r="AI122" i="84" s="1"/>
  <c r="AK122" i="83"/>
  <c r="AK122" i="84" s="1"/>
  <c r="AL122" i="83"/>
  <c r="AL122" i="84" s="1"/>
  <c r="AM122" i="83"/>
  <c r="AM122" i="84" s="1"/>
  <c r="AO122" i="83"/>
  <c r="AO122" i="84" s="1"/>
  <c r="AP122" i="83"/>
  <c r="AP122" i="84" s="1"/>
  <c r="AQ122" i="83"/>
  <c r="AQ122" i="84" s="1"/>
  <c r="AS122" i="83"/>
  <c r="AS122" i="84" s="1"/>
  <c r="AT122" i="83"/>
  <c r="AT122" i="84" s="1"/>
  <c r="AU122" i="83"/>
  <c r="AU122" i="84" s="1"/>
  <c r="AW122" i="83"/>
  <c r="AW122" i="84" s="1"/>
  <c r="AX122" i="83"/>
  <c r="AX122" i="84" s="1"/>
  <c r="AY122" i="83"/>
  <c r="AY122" i="84" s="1"/>
  <c r="BA122" i="83"/>
  <c r="BA122" i="84" s="1"/>
  <c r="BB122" i="83"/>
  <c r="BB122" i="84" s="1"/>
  <c r="BC122" i="83"/>
  <c r="BC122" i="84" s="1"/>
  <c r="BE122" i="83"/>
  <c r="BE122" i="84" s="1"/>
  <c r="BF122" i="83"/>
  <c r="BF122" i="84" s="1"/>
  <c r="BG122" i="83"/>
  <c r="BG122" i="84" s="1"/>
  <c r="BI122" i="83"/>
  <c r="BI122" i="84" s="1"/>
  <c r="BJ122" i="83"/>
  <c r="BJ122" i="84" s="1"/>
  <c r="BK122" i="83"/>
  <c r="BK122" i="84" s="1"/>
  <c r="BM122" i="83"/>
  <c r="BM122" i="84" s="1"/>
  <c r="BN122" i="83"/>
  <c r="BN122" i="84" s="1"/>
  <c r="BO122" i="83"/>
  <c r="BO122" i="84" s="1"/>
  <c r="BQ122" i="83"/>
  <c r="BQ122" i="84" s="1"/>
  <c r="BR122" i="83"/>
  <c r="BR122" i="84" s="1"/>
  <c r="BS122" i="83"/>
  <c r="BS122" i="84" s="1"/>
  <c r="BU122" i="83"/>
  <c r="BU122" i="84" s="1"/>
  <c r="BV122" i="83"/>
  <c r="BV122" i="84" s="1"/>
  <c r="BW122" i="83"/>
  <c r="BW122" i="84" s="1"/>
  <c r="BY122" i="83"/>
  <c r="BY122" i="84" s="1"/>
  <c r="BZ122" i="83"/>
  <c r="BZ122" i="84" s="1"/>
  <c r="CA122" i="83"/>
  <c r="CA122" i="84" s="1"/>
  <c r="CC122" i="83"/>
  <c r="CC122" i="84" s="1"/>
  <c r="CD122" i="83"/>
  <c r="CD122" i="84" s="1"/>
  <c r="CE122" i="83"/>
  <c r="CE122" i="84" s="1"/>
  <c r="CG122" i="83"/>
  <c r="CG122" i="84" s="1"/>
  <c r="CH122" i="83"/>
  <c r="CH122" i="84" s="1"/>
  <c r="CI122" i="83"/>
  <c r="CI122" i="84" s="1"/>
  <c r="CK122" i="83"/>
  <c r="CK122" i="84" s="1"/>
  <c r="CL122" i="83"/>
  <c r="CL122" i="84" s="1"/>
  <c r="CM122" i="83"/>
  <c r="CM122" i="84" s="1"/>
  <c r="CO122" i="83"/>
  <c r="CO122" i="84" s="1"/>
  <c r="CP122" i="83"/>
  <c r="CP122" i="84" s="1"/>
  <c r="CQ122" i="83"/>
  <c r="CQ122" i="84" s="1"/>
  <c r="CS122" i="83"/>
  <c r="CS122" i="84" s="1"/>
  <c r="CT122" i="83"/>
  <c r="CT122" i="84" s="1"/>
  <c r="CU122" i="83"/>
  <c r="CU122" i="84" s="1"/>
  <c r="CW122" i="83"/>
  <c r="CW122" i="84" s="1"/>
  <c r="CX122" i="83"/>
  <c r="CX122" i="84" s="1"/>
  <c r="CY122" i="83"/>
  <c r="CY122" i="84" s="1"/>
  <c r="DA122" i="83"/>
  <c r="DA122" i="84" s="1"/>
  <c r="DB122" i="83"/>
  <c r="DB122" i="84" s="1"/>
  <c r="DC122" i="83"/>
  <c r="DC122" i="84" s="1"/>
  <c r="DE122" i="83"/>
  <c r="DE122" i="84" s="1"/>
  <c r="DF122" i="83"/>
  <c r="DF122" i="84" s="1"/>
  <c r="DG122" i="83"/>
  <c r="DG122" i="84" s="1"/>
  <c r="DI122" i="83"/>
  <c r="DI122" i="84" s="1"/>
  <c r="DJ122" i="83"/>
  <c r="DJ122" i="84" s="1"/>
  <c r="DK122" i="83"/>
  <c r="DK122" i="84" s="1"/>
  <c r="DM122" i="83"/>
  <c r="DM122" i="84" s="1"/>
  <c r="DN122" i="83"/>
  <c r="DN122" i="84" s="1"/>
  <c r="DO122" i="83"/>
  <c r="DO122" i="84" s="1"/>
  <c r="DQ122" i="83"/>
  <c r="DQ122" i="84" s="1"/>
  <c r="DR122" i="83"/>
  <c r="DR122" i="84" s="1"/>
  <c r="DS122" i="83"/>
  <c r="DS122" i="84" s="1"/>
  <c r="DU122" i="83"/>
  <c r="DU122" i="84" s="1"/>
  <c r="DV122" i="83"/>
  <c r="DV122" i="84" s="1"/>
  <c r="DW122" i="83"/>
  <c r="DW122" i="84" s="1"/>
  <c r="DY122" i="83"/>
  <c r="DY122" i="84" s="1"/>
  <c r="DZ122" i="83"/>
  <c r="DZ122" i="84" s="1"/>
  <c r="EA122" i="83"/>
  <c r="EA122" i="84" s="1"/>
  <c r="EC122" i="83"/>
  <c r="EC122" i="84" s="1"/>
  <c r="ED122" i="83"/>
  <c r="ED122" i="84" s="1"/>
  <c r="EE122" i="83"/>
  <c r="EE122" i="84" s="1"/>
  <c r="EG122" i="83"/>
  <c r="EG122" i="84" s="1"/>
  <c r="EH122" i="83"/>
  <c r="EH122" i="84" s="1"/>
  <c r="EI122" i="83"/>
  <c r="EI122" i="84" s="1"/>
  <c r="EK122" i="83"/>
  <c r="EK122" i="84" s="1"/>
  <c r="EL122" i="83"/>
  <c r="EL122" i="84" s="1"/>
  <c r="EM122" i="83"/>
  <c r="EM122" i="84" s="1"/>
  <c r="EO122" i="83"/>
  <c r="EO122" i="84" s="1"/>
  <c r="EP122" i="83"/>
  <c r="EP122" i="84" s="1"/>
  <c r="EQ122" i="83"/>
  <c r="EQ122" i="84" s="1"/>
  <c r="ES122" i="83"/>
  <c r="ES122" i="84" s="1"/>
  <c r="ET122" i="83"/>
  <c r="ET122" i="84" s="1"/>
  <c r="EU122" i="83"/>
  <c r="EU122" i="84" s="1"/>
  <c r="EW122" i="83"/>
  <c r="EW122" i="84" s="1"/>
  <c r="EX122" i="83"/>
  <c r="EX122" i="84" s="1"/>
  <c r="EY122" i="83"/>
  <c r="EY122" i="84" s="1"/>
  <c r="FA122" i="83"/>
  <c r="FA122" i="84" s="1"/>
  <c r="FB122" i="83"/>
  <c r="FB122" i="84" s="1"/>
  <c r="FC122" i="83"/>
  <c r="FC122" i="84" s="1"/>
  <c r="FE122" i="83"/>
  <c r="FE122" i="84" s="1"/>
  <c r="FF122" i="83"/>
  <c r="FF122" i="84" s="1"/>
  <c r="FG122" i="83"/>
  <c r="FG122" i="84" s="1"/>
  <c r="FI122" i="83"/>
  <c r="FI122" i="84" s="1"/>
  <c r="FJ122" i="83"/>
  <c r="FJ122" i="84" s="1"/>
  <c r="FK122" i="83"/>
  <c r="FK122" i="84" s="1"/>
  <c r="FM122" i="83"/>
  <c r="FM122" i="84" s="1"/>
  <c r="FN122" i="83"/>
  <c r="FN122" i="84" s="1"/>
  <c r="FO122" i="83"/>
  <c r="FO122" i="84" s="1"/>
  <c r="FQ122" i="83"/>
  <c r="FQ122" i="84" s="1"/>
  <c r="FR122" i="83"/>
  <c r="FR122" i="84" s="1"/>
  <c r="FS122" i="83"/>
  <c r="FS122" i="84" s="1"/>
  <c r="FU122" i="83"/>
  <c r="FU122" i="84" s="1"/>
  <c r="FV122" i="83"/>
  <c r="FV122" i="84" s="1"/>
  <c r="FW122" i="83"/>
  <c r="FW122" i="84" s="1"/>
  <c r="FY122" i="83"/>
  <c r="FY122" i="84" s="1"/>
  <c r="FZ122" i="83"/>
  <c r="FZ122" i="84" s="1"/>
  <c r="GA122" i="83"/>
  <c r="GA122" i="84" s="1"/>
  <c r="GC122" i="83"/>
  <c r="GC122" i="84" s="1"/>
  <c r="GD122" i="83"/>
  <c r="GD122" i="84" s="1"/>
  <c r="GE122" i="83"/>
  <c r="GE122" i="84" s="1"/>
  <c r="GG122" i="83"/>
  <c r="GG122" i="84" s="1"/>
  <c r="GH122" i="83"/>
  <c r="GH122" i="84" s="1"/>
  <c r="GI122" i="83"/>
  <c r="GI122" i="84" s="1"/>
  <c r="GK122" i="83"/>
  <c r="GK122" i="84" s="1"/>
  <c r="GL122" i="83"/>
  <c r="GL122" i="84" s="1"/>
  <c r="GM122" i="83"/>
  <c r="GM122" i="84" s="1"/>
  <c r="GO122" i="83"/>
  <c r="GO122" i="84" s="1"/>
  <c r="GP122" i="83"/>
  <c r="GP122" i="84" s="1"/>
  <c r="GQ122" i="83"/>
  <c r="GQ122" i="84" s="1"/>
  <c r="GS122" i="83"/>
  <c r="GS122" i="84" s="1"/>
  <c r="GT122" i="83"/>
  <c r="GT122" i="84" s="1"/>
  <c r="GU122" i="83"/>
  <c r="GU122" i="84" s="1"/>
  <c r="GW122" i="83"/>
  <c r="GW122" i="84" s="1"/>
  <c r="GX122" i="83"/>
  <c r="GX122" i="84" s="1"/>
  <c r="GY122" i="83"/>
  <c r="GY122" i="84" s="1"/>
  <c r="C123" i="84"/>
  <c r="I123" i="83"/>
  <c r="I123" i="84" s="1"/>
  <c r="J123" i="83"/>
  <c r="J123" i="84" s="1"/>
  <c r="K123" i="83"/>
  <c r="K123" i="84" s="1"/>
  <c r="C123" i="82"/>
  <c r="B123" i="82"/>
  <c r="M123" i="83"/>
  <c r="M123" i="84" s="1"/>
  <c r="N123" i="83"/>
  <c r="N123" i="84" s="1"/>
  <c r="O123" i="83"/>
  <c r="O123" i="84" s="1"/>
  <c r="Q123" i="83"/>
  <c r="Q123" i="84" s="1"/>
  <c r="R123" i="83"/>
  <c r="R123" i="84" s="1"/>
  <c r="S123" i="83"/>
  <c r="S123" i="84" s="1"/>
  <c r="U123" i="83"/>
  <c r="U123" i="84" s="1"/>
  <c r="V123" i="83"/>
  <c r="V123" i="84" s="1"/>
  <c r="W123" i="83"/>
  <c r="W123" i="84" s="1"/>
  <c r="Y123" i="83"/>
  <c r="Y123" i="84" s="1"/>
  <c r="Z123" i="83"/>
  <c r="Z123" i="84" s="1"/>
  <c r="AA123" i="83"/>
  <c r="AA123" i="84" s="1"/>
  <c r="AC123" i="83"/>
  <c r="AC123" i="84" s="1"/>
  <c r="AD123" i="83"/>
  <c r="AD123" i="84" s="1"/>
  <c r="AE123" i="83"/>
  <c r="AE123" i="84" s="1"/>
  <c r="AG123" i="83"/>
  <c r="AG123" i="84" s="1"/>
  <c r="AH123" i="83"/>
  <c r="AH123" i="84" s="1"/>
  <c r="AI123" i="83"/>
  <c r="AI123" i="84" s="1"/>
  <c r="AK123" i="83"/>
  <c r="AK123" i="84" s="1"/>
  <c r="AL123" i="83"/>
  <c r="AL123" i="84" s="1"/>
  <c r="AM123" i="83"/>
  <c r="AM123" i="84" s="1"/>
  <c r="AO123" i="83"/>
  <c r="AO123" i="84" s="1"/>
  <c r="AP123" i="83"/>
  <c r="AP123" i="84" s="1"/>
  <c r="AQ123" i="83"/>
  <c r="AQ123" i="84" s="1"/>
  <c r="AS123" i="83"/>
  <c r="AS123" i="84" s="1"/>
  <c r="AT123" i="83"/>
  <c r="AT123" i="84" s="1"/>
  <c r="AU123" i="83"/>
  <c r="AU123" i="84" s="1"/>
  <c r="AW123" i="83"/>
  <c r="AW123" i="84" s="1"/>
  <c r="AX123" i="83"/>
  <c r="AX123" i="84" s="1"/>
  <c r="AY123" i="83"/>
  <c r="AY123" i="84" s="1"/>
  <c r="BA123" i="83"/>
  <c r="BA123" i="84" s="1"/>
  <c r="BB123" i="83"/>
  <c r="BB123" i="84" s="1"/>
  <c r="BC123" i="83"/>
  <c r="BC123" i="84" s="1"/>
  <c r="BE123" i="83"/>
  <c r="BE123" i="84" s="1"/>
  <c r="BF123" i="83"/>
  <c r="BF123" i="84" s="1"/>
  <c r="BG123" i="83"/>
  <c r="BG123" i="84" s="1"/>
  <c r="BI123" i="83"/>
  <c r="BI123" i="84" s="1"/>
  <c r="BJ123" i="83"/>
  <c r="BJ123" i="84" s="1"/>
  <c r="BK123" i="83"/>
  <c r="BK123" i="84" s="1"/>
  <c r="BM123" i="83"/>
  <c r="BM123" i="84" s="1"/>
  <c r="BN123" i="83"/>
  <c r="BN123" i="84" s="1"/>
  <c r="BO123" i="83"/>
  <c r="BO123" i="84" s="1"/>
  <c r="BQ123" i="83"/>
  <c r="BQ123" i="84" s="1"/>
  <c r="BR123" i="83"/>
  <c r="BR123" i="84" s="1"/>
  <c r="BS123" i="83"/>
  <c r="BS123" i="84" s="1"/>
  <c r="BU123" i="83"/>
  <c r="BU123" i="84" s="1"/>
  <c r="BV123" i="83"/>
  <c r="BV123" i="84" s="1"/>
  <c r="BW123" i="83"/>
  <c r="BW123" i="84" s="1"/>
  <c r="BY123" i="83"/>
  <c r="BY123" i="84" s="1"/>
  <c r="BZ123" i="83"/>
  <c r="BZ123" i="84" s="1"/>
  <c r="CA123" i="83"/>
  <c r="CA123" i="84" s="1"/>
  <c r="CC123" i="83"/>
  <c r="CC123" i="84" s="1"/>
  <c r="CD123" i="83"/>
  <c r="CD123" i="84" s="1"/>
  <c r="CE123" i="83"/>
  <c r="CE123" i="84" s="1"/>
  <c r="CG123" i="83"/>
  <c r="CG123" i="84" s="1"/>
  <c r="CH123" i="83"/>
  <c r="CH123" i="84" s="1"/>
  <c r="CI123" i="83"/>
  <c r="CI123" i="84" s="1"/>
  <c r="CK123" i="83"/>
  <c r="CK123" i="84" s="1"/>
  <c r="CL123" i="83"/>
  <c r="CL123" i="84" s="1"/>
  <c r="CM123" i="83"/>
  <c r="CM123" i="84" s="1"/>
  <c r="CO123" i="83"/>
  <c r="CO123" i="84" s="1"/>
  <c r="CP123" i="83"/>
  <c r="CP123" i="84" s="1"/>
  <c r="CQ123" i="83"/>
  <c r="CQ123" i="84" s="1"/>
  <c r="CS123" i="83"/>
  <c r="CS123" i="84" s="1"/>
  <c r="CT123" i="83"/>
  <c r="CT123" i="84" s="1"/>
  <c r="CU123" i="83"/>
  <c r="CU123" i="84" s="1"/>
  <c r="CW123" i="83"/>
  <c r="CW123" i="84" s="1"/>
  <c r="CX123" i="83"/>
  <c r="CX123" i="84" s="1"/>
  <c r="CY123" i="83"/>
  <c r="CY123" i="84" s="1"/>
  <c r="DA123" i="83"/>
  <c r="DA123" i="84" s="1"/>
  <c r="DB123" i="83"/>
  <c r="DB123" i="84" s="1"/>
  <c r="DC123" i="83"/>
  <c r="DC123" i="84" s="1"/>
  <c r="DE123" i="83"/>
  <c r="DE123" i="84" s="1"/>
  <c r="DF123" i="83"/>
  <c r="DF123" i="84" s="1"/>
  <c r="DG123" i="83"/>
  <c r="DG123" i="84" s="1"/>
  <c r="DI123" i="83"/>
  <c r="DI123" i="84" s="1"/>
  <c r="DJ123" i="83"/>
  <c r="DJ123" i="84" s="1"/>
  <c r="DK123" i="83"/>
  <c r="DK123" i="84" s="1"/>
  <c r="DM123" i="83"/>
  <c r="DM123" i="84" s="1"/>
  <c r="DN123" i="83"/>
  <c r="DN123" i="84" s="1"/>
  <c r="DO123" i="83"/>
  <c r="DO123" i="84" s="1"/>
  <c r="DQ123" i="83"/>
  <c r="DQ123" i="84" s="1"/>
  <c r="DR123" i="83"/>
  <c r="DR123" i="84" s="1"/>
  <c r="DS123" i="83"/>
  <c r="DS123" i="84" s="1"/>
  <c r="DU123" i="83"/>
  <c r="DU123" i="84" s="1"/>
  <c r="DV123" i="83"/>
  <c r="DV123" i="84" s="1"/>
  <c r="DW123" i="83"/>
  <c r="DW123" i="84" s="1"/>
  <c r="DY123" i="83"/>
  <c r="DY123" i="84" s="1"/>
  <c r="DZ123" i="83"/>
  <c r="DZ123" i="84" s="1"/>
  <c r="EA123" i="83"/>
  <c r="EA123" i="84" s="1"/>
  <c r="EC123" i="83"/>
  <c r="EC123" i="84" s="1"/>
  <c r="ED123" i="83"/>
  <c r="ED123" i="84" s="1"/>
  <c r="EE123" i="83"/>
  <c r="EE123" i="84" s="1"/>
  <c r="EG123" i="83"/>
  <c r="EG123" i="84" s="1"/>
  <c r="EH123" i="83"/>
  <c r="EH123" i="84" s="1"/>
  <c r="EI123" i="83"/>
  <c r="EI123" i="84" s="1"/>
  <c r="EK123" i="83"/>
  <c r="EK123" i="84" s="1"/>
  <c r="EL123" i="83"/>
  <c r="EL123" i="84" s="1"/>
  <c r="EM123" i="83"/>
  <c r="EM123" i="84" s="1"/>
  <c r="EO123" i="83"/>
  <c r="EO123" i="84" s="1"/>
  <c r="EP123" i="83"/>
  <c r="EP123" i="84" s="1"/>
  <c r="EQ123" i="83"/>
  <c r="EQ123" i="84" s="1"/>
  <c r="ES123" i="83"/>
  <c r="ES123" i="84" s="1"/>
  <c r="ET123" i="83"/>
  <c r="ET123" i="84" s="1"/>
  <c r="EU123" i="83"/>
  <c r="EU123" i="84" s="1"/>
  <c r="EW123" i="83"/>
  <c r="EW123" i="84" s="1"/>
  <c r="EX123" i="83"/>
  <c r="EX123" i="84" s="1"/>
  <c r="EY123" i="83"/>
  <c r="EY123" i="84" s="1"/>
  <c r="FA123" i="83"/>
  <c r="FA123" i="84" s="1"/>
  <c r="FB123" i="83"/>
  <c r="FB123" i="84" s="1"/>
  <c r="FC123" i="83"/>
  <c r="FC123" i="84" s="1"/>
  <c r="FE123" i="83"/>
  <c r="FE123" i="84" s="1"/>
  <c r="FF123" i="83"/>
  <c r="FF123" i="84" s="1"/>
  <c r="FG123" i="83"/>
  <c r="FG123" i="84" s="1"/>
  <c r="FI123" i="83"/>
  <c r="FI123" i="84" s="1"/>
  <c r="FJ123" i="83"/>
  <c r="FJ123" i="84" s="1"/>
  <c r="FK123" i="83"/>
  <c r="FK123" i="84" s="1"/>
  <c r="FM123" i="83"/>
  <c r="FM123" i="84" s="1"/>
  <c r="FN123" i="83"/>
  <c r="FN123" i="84" s="1"/>
  <c r="FO123" i="83"/>
  <c r="FO123" i="84" s="1"/>
  <c r="FQ123" i="83"/>
  <c r="FQ123" i="84" s="1"/>
  <c r="FR123" i="83"/>
  <c r="FR123" i="84" s="1"/>
  <c r="FS123" i="83"/>
  <c r="FS123" i="84" s="1"/>
  <c r="FU123" i="83"/>
  <c r="FU123" i="84" s="1"/>
  <c r="FV123" i="83"/>
  <c r="FV123" i="84" s="1"/>
  <c r="FW123" i="83"/>
  <c r="FW123" i="84" s="1"/>
  <c r="FY123" i="83"/>
  <c r="FY123" i="84" s="1"/>
  <c r="FZ123" i="83"/>
  <c r="FZ123" i="84" s="1"/>
  <c r="GA123" i="83"/>
  <c r="GA123" i="84" s="1"/>
  <c r="GC123" i="83"/>
  <c r="GC123" i="84" s="1"/>
  <c r="GD123" i="83"/>
  <c r="GD123" i="84" s="1"/>
  <c r="GE123" i="83"/>
  <c r="GE123" i="84" s="1"/>
  <c r="GG123" i="83"/>
  <c r="GG123" i="84" s="1"/>
  <c r="GH123" i="83"/>
  <c r="GH123" i="84" s="1"/>
  <c r="GI123" i="83"/>
  <c r="GI123" i="84" s="1"/>
  <c r="GK123" i="83"/>
  <c r="GK123" i="84" s="1"/>
  <c r="GL123" i="83"/>
  <c r="GL123" i="84" s="1"/>
  <c r="GM123" i="83"/>
  <c r="GM123" i="84" s="1"/>
  <c r="GO123" i="83"/>
  <c r="GO123" i="84" s="1"/>
  <c r="GP123" i="83"/>
  <c r="GP123" i="84" s="1"/>
  <c r="GQ123" i="83"/>
  <c r="GQ123" i="84" s="1"/>
  <c r="GS123" i="83"/>
  <c r="GS123" i="84" s="1"/>
  <c r="GT123" i="83"/>
  <c r="GT123" i="84" s="1"/>
  <c r="GU123" i="83"/>
  <c r="GU123" i="84" s="1"/>
  <c r="GW123" i="83"/>
  <c r="GW123" i="84" s="1"/>
  <c r="GX123" i="83"/>
  <c r="GX123" i="84" s="1"/>
  <c r="GY123" i="83"/>
  <c r="GY123" i="84" s="1"/>
  <c r="C124" i="84"/>
  <c r="I124" i="83"/>
  <c r="I124" i="84" s="1"/>
  <c r="J124" i="83"/>
  <c r="J124" i="84" s="1"/>
  <c r="K124" i="83"/>
  <c r="K124" i="84" s="1"/>
  <c r="C124" i="82"/>
  <c r="B124" i="82"/>
  <c r="M124" i="83"/>
  <c r="M124" i="84" s="1"/>
  <c r="N124" i="83"/>
  <c r="N124" i="84" s="1"/>
  <c r="O124" i="83"/>
  <c r="O124" i="84" s="1"/>
  <c r="Q124" i="83"/>
  <c r="Q124" i="84" s="1"/>
  <c r="R124" i="83"/>
  <c r="R124" i="84" s="1"/>
  <c r="S124" i="83"/>
  <c r="S124" i="84" s="1"/>
  <c r="U124" i="83"/>
  <c r="U124" i="84" s="1"/>
  <c r="V124" i="83"/>
  <c r="V124" i="84" s="1"/>
  <c r="W124" i="83"/>
  <c r="W124" i="84" s="1"/>
  <c r="Y124" i="83"/>
  <c r="Y124" i="84" s="1"/>
  <c r="Z124" i="83"/>
  <c r="Z124" i="84" s="1"/>
  <c r="AA124" i="83"/>
  <c r="AA124" i="84" s="1"/>
  <c r="AC124" i="83"/>
  <c r="AC124" i="84" s="1"/>
  <c r="AD124" i="83"/>
  <c r="AD124" i="84" s="1"/>
  <c r="AE124" i="83"/>
  <c r="AE124" i="84" s="1"/>
  <c r="AG124" i="83"/>
  <c r="AG124" i="84" s="1"/>
  <c r="AH124" i="83"/>
  <c r="AH124" i="84" s="1"/>
  <c r="AI124" i="83"/>
  <c r="AI124" i="84" s="1"/>
  <c r="AK124" i="83"/>
  <c r="AK124" i="84" s="1"/>
  <c r="AL124" i="83"/>
  <c r="AL124" i="84" s="1"/>
  <c r="AM124" i="83"/>
  <c r="AM124" i="84" s="1"/>
  <c r="AO124" i="83"/>
  <c r="AO124" i="84" s="1"/>
  <c r="AP124" i="83"/>
  <c r="AP124" i="84" s="1"/>
  <c r="AQ124" i="83"/>
  <c r="AQ124" i="84" s="1"/>
  <c r="AS124" i="83"/>
  <c r="AS124" i="84" s="1"/>
  <c r="AT124" i="83"/>
  <c r="AT124" i="84" s="1"/>
  <c r="AU124" i="83"/>
  <c r="AU124" i="84" s="1"/>
  <c r="AW124" i="83"/>
  <c r="AW124" i="84" s="1"/>
  <c r="AX124" i="83"/>
  <c r="AX124" i="84" s="1"/>
  <c r="AY124" i="83"/>
  <c r="AY124" i="84" s="1"/>
  <c r="BA124" i="83"/>
  <c r="BA124" i="84" s="1"/>
  <c r="BB124" i="83"/>
  <c r="BB124" i="84" s="1"/>
  <c r="BC124" i="83"/>
  <c r="BC124" i="84" s="1"/>
  <c r="BE124" i="83"/>
  <c r="BE124" i="84" s="1"/>
  <c r="BF124" i="83"/>
  <c r="BF124" i="84" s="1"/>
  <c r="BG124" i="83"/>
  <c r="BG124" i="84" s="1"/>
  <c r="BI124" i="83"/>
  <c r="BI124" i="84" s="1"/>
  <c r="BJ124" i="83"/>
  <c r="BJ124" i="84" s="1"/>
  <c r="BK124" i="83"/>
  <c r="BK124" i="84" s="1"/>
  <c r="BM124" i="83"/>
  <c r="BM124" i="84" s="1"/>
  <c r="BN124" i="83"/>
  <c r="BN124" i="84" s="1"/>
  <c r="BO124" i="83"/>
  <c r="BO124" i="84" s="1"/>
  <c r="BQ124" i="83"/>
  <c r="BQ124" i="84" s="1"/>
  <c r="BR124" i="83"/>
  <c r="BR124" i="84" s="1"/>
  <c r="BS124" i="83"/>
  <c r="BS124" i="84" s="1"/>
  <c r="BU124" i="83"/>
  <c r="BU124" i="84" s="1"/>
  <c r="BV124" i="83"/>
  <c r="BV124" i="84" s="1"/>
  <c r="BW124" i="83"/>
  <c r="BW124" i="84" s="1"/>
  <c r="BY124" i="83"/>
  <c r="BY124" i="84" s="1"/>
  <c r="BZ124" i="83"/>
  <c r="BZ124" i="84" s="1"/>
  <c r="CA124" i="83"/>
  <c r="CA124" i="84" s="1"/>
  <c r="CC124" i="83"/>
  <c r="CC124" i="84" s="1"/>
  <c r="CD124" i="83"/>
  <c r="CD124" i="84" s="1"/>
  <c r="CE124" i="83"/>
  <c r="CE124" i="84" s="1"/>
  <c r="CG124" i="83"/>
  <c r="CG124" i="84" s="1"/>
  <c r="CH124" i="83"/>
  <c r="CH124" i="84" s="1"/>
  <c r="CI124" i="83"/>
  <c r="CI124" i="84" s="1"/>
  <c r="CK124" i="83"/>
  <c r="CK124" i="84" s="1"/>
  <c r="CL124" i="83"/>
  <c r="CL124" i="84" s="1"/>
  <c r="CM124" i="83"/>
  <c r="CM124" i="84" s="1"/>
  <c r="CO124" i="83"/>
  <c r="CO124" i="84" s="1"/>
  <c r="CP124" i="83"/>
  <c r="CP124" i="84" s="1"/>
  <c r="CQ124" i="83"/>
  <c r="CQ124" i="84" s="1"/>
  <c r="CS124" i="83"/>
  <c r="CS124" i="84" s="1"/>
  <c r="CT124" i="83"/>
  <c r="CT124" i="84" s="1"/>
  <c r="CU124" i="83"/>
  <c r="CU124" i="84" s="1"/>
  <c r="CW124" i="83"/>
  <c r="CW124" i="84" s="1"/>
  <c r="CX124" i="83"/>
  <c r="CX124" i="84" s="1"/>
  <c r="CY124" i="83"/>
  <c r="CY124" i="84" s="1"/>
  <c r="DA124" i="83"/>
  <c r="DA124" i="84" s="1"/>
  <c r="DB124" i="83"/>
  <c r="DB124" i="84" s="1"/>
  <c r="DC124" i="83"/>
  <c r="DC124" i="84" s="1"/>
  <c r="DE124" i="83"/>
  <c r="DE124" i="84" s="1"/>
  <c r="DF124" i="83"/>
  <c r="DF124" i="84" s="1"/>
  <c r="DG124" i="83"/>
  <c r="DG124" i="84" s="1"/>
  <c r="DI124" i="83"/>
  <c r="DI124" i="84" s="1"/>
  <c r="DJ124" i="83"/>
  <c r="DJ124" i="84" s="1"/>
  <c r="DK124" i="83"/>
  <c r="DK124" i="84" s="1"/>
  <c r="DM124" i="83"/>
  <c r="DM124" i="84" s="1"/>
  <c r="DN124" i="83"/>
  <c r="DN124" i="84" s="1"/>
  <c r="DO124" i="83"/>
  <c r="DO124" i="84" s="1"/>
  <c r="DQ124" i="83"/>
  <c r="DQ124" i="84" s="1"/>
  <c r="DR124" i="83"/>
  <c r="DR124" i="84" s="1"/>
  <c r="DS124" i="83"/>
  <c r="DS124" i="84" s="1"/>
  <c r="DU124" i="83"/>
  <c r="DU124" i="84" s="1"/>
  <c r="DV124" i="83"/>
  <c r="DV124" i="84" s="1"/>
  <c r="DW124" i="83"/>
  <c r="DW124" i="84" s="1"/>
  <c r="DY124" i="83"/>
  <c r="DY124" i="84" s="1"/>
  <c r="DZ124" i="83"/>
  <c r="DZ124" i="84" s="1"/>
  <c r="EA124" i="83"/>
  <c r="EA124" i="84" s="1"/>
  <c r="EC124" i="83"/>
  <c r="EC124" i="84" s="1"/>
  <c r="ED124" i="83"/>
  <c r="ED124" i="84" s="1"/>
  <c r="EE124" i="83"/>
  <c r="EE124" i="84" s="1"/>
  <c r="EG124" i="83"/>
  <c r="EG124" i="84" s="1"/>
  <c r="EH124" i="83"/>
  <c r="EH124" i="84" s="1"/>
  <c r="EI124" i="83"/>
  <c r="EI124" i="84" s="1"/>
  <c r="EK124" i="83"/>
  <c r="EK124" i="84" s="1"/>
  <c r="EL124" i="83"/>
  <c r="EL124" i="84" s="1"/>
  <c r="EM124" i="83"/>
  <c r="EM124" i="84" s="1"/>
  <c r="EO124" i="83"/>
  <c r="EO124" i="84" s="1"/>
  <c r="EP124" i="83"/>
  <c r="EP124" i="84" s="1"/>
  <c r="EQ124" i="83"/>
  <c r="EQ124" i="84" s="1"/>
  <c r="ES124" i="83"/>
  <c r="ES124" i="84" s="1"/>
  <c r="ET124" i="83"/>
  <c r="ET124" i="84" s="1"/>
  <c r="EU124" i="83"/>
  <c r="EU124" i="84" s="1"/>
  <c r="EW124" i="83"/>
  <c r="EW124" i="84" s="1"/>
  <c r="EX124" i="83"/>
  <c r="EX124" i="84" s="1"/>
  <c r="EY124" i="83"/>
  <c r="EY124" i="84" s="1"/>
  <c r="FA124" i="83"/>
  <c r="FA124" i="84" s="1"/>
  <c r="FB124" i="83"/>
  <c r="FB124" i="84" s="1"/>
  <c r="FC124" i="83"/>
  <c r="FC124" i="84" s="1"/>
  <c r="FE124" i="83"/>
  <c r="FE124" i="84" s="1"/>
  <c r="FF124" i="83"/>
  <c r="FF124" i="84" s="1"/>
  <c r="FG124" i="83"/>
  <c r="FG124" i="84" s="1"/>
  <c r="FI124" i="83"/>
  <c r="FI124" i="84" s="1"/>
  <c r="FJ124" i="83"/>
  <c r="FJ124" i="84" s="1"/>
  <c r="FK124" i="83"/>
  <c r="FK124" i="84" s="1"/>
  <c r="FM124" i="83"/>
  <c r="FM124" i="84" s="1"/>
  <c r="FN124" i="83"/>
  <c r="FN124" i="84" s="1"/>
  <c r="FO124" i="83"/>
  <c r="FO124" i="84" s="1"/>
  <c r="FQ124" i="83"/>
  <c r="FQ124" i="84" s="1"/>
  <c r="FR124" i="83"/>
  <c r="FR124" i="84" s="1"/>
  <c r="FS124" i="83"/>
  <c r="FS124" i="84" s="1"/>
  <c r="FU124" i="83"/>
  <c r="FU124" i="84" s="1"/>
  <c r="FV124" i="83"/>
  <c r="FV124" i="84" s="1"/>
  <c r="FW124" i="83"/>
  <c r="FW124" i="84" s="1"/>
  <c r="FY124" i="83"/>
  <c r="FY124" i="84" s="1"/>
  <c r="FZ124" i="83"/>
  <c r="FZ124" i="84" s="1"/>
  <c r="GA124" i="83"/>
  <c r="GA124" i="84" s="1"/>
  <c r="GC124" i="83"/>
  <c r="GC124" i="84" s="1"/>
  <c r="GD124" i="83"/>
  <c r="GD124" i="84" s="1"/>
  <c r="GE124" i="83"/>
  <c r="GE124" i="84" s="1"/>
  <c r="GG124" i="83"/>
  <c r="GG124" i="84" s="1"/>
  <c r="GH124" i="83"/>
  <c r="GH124" i="84" s="1"/>
  <c r="GI124" i="83"/>
  <c r="GI124" i="84" s="1"/>
  <c r="GK124" i="83"/>
  <c r="GK124" i="84" s="1"/>
  <c r="GL124" i="83"/>
  <c r="GL124" i="84" s="1"/>
  <c r="GM124" i="83"/>
  <c r="GM124" i="84" s="1"/>
  <c r="GO124" i="83"/>
  <c r="GO124" i="84" s="1"/>
  <c r="GP124" i="83"/>
  <c r="GP124" i="84" s="1"/>
  <c r="GQ124" i="83"/>
  <c r="GQ124" i="84" s="1"/>
  <c r="GS124" i="83"/>
  <c r="GS124" i="84" s="1"/>
  <c r="GT124" i="83"/>
  <c r="GT124" i="84" s="1"/>
  <c r="GU124" i="83"/>
  <c r="GU124" i="84" s="1"/>
  <c r="GW124" i="83"/>
  <c r="GW124" i="84" s="1"/>
  <c r="GX124" i="83"/>
  <c r="GX124" i="84" s="1"/>
  <c r="GY124" i="83"/>
  <c r="GY124" i="84" s="1"/>
  <c r="C125" i="84"/>
  <c r="DA125" i="83"/>
  <c r="DA125" i="84" s="1" a="1"/>
  <c r="DA125" i="84" s="1"/>
  <c r="DA4" i="84"/>
  <c r="DB125" i="83"/>
  <c r="DB4" i="84"/>
  <c r="DC125" i="83"/>
  <c r="DC4" i="84"/>
  <c r="DD4" i="84"/>
  <c r="EC125" i="83"/>
  <c r="EC4" i="84"/>
  <c r="ED125" i="83"/>
  <c r="ED4" i="84"/>
  <c r="EE125" i="83"/>
  <c r="EE4" i="84"/>
  <c r="EF4" i="84"/>
  <c r="GW125" i="83"/>
  <c r="GW4" i="84"/>
  <c r="GX125" i="83"/>
  <c r="GX4" i="84"/>
  <c r="GY125" i="83"/>
  <c r="GY4" i="84"/>
  <c r="C126" i="84"/>
  <c r="I126" i="83"/>
  <c r="I126" i="84" s="1"/>
  <c r="J126" i="83"/>
  <c r="J126" i="84" s="1"/>
  <c r="K126" i="83"/>
  <c r="K126" i="84" s="1"/>
  <c r="C126" i="82"/>
  <c r="B126" i="82"/>
  <c r="M126" i="83"/>
  <c r="M126" i="84" s="1"/>
  <c r="N126" i="83"/>
  <c r="N126" i="84" s="1"/>
  <c r="O126" i="83"/>
  <c r="O126" i="84" s="1"/>
  <c r="Q126" i="83"/>
  <c r="Q126" i="84" s="1"/>
  <c r="R126" i="83"/>
  <c r="R126" i="84" s="1"/>
  <c r="S126" i="83"/>
  <c r="S126" i="84" s="1"/>
  <c r="U126" i="83"/>
  <c r="U126" i="84" s="1"/>
  <c r="V126" i="83"/>
  <c r="V126" i="84" s="1"/>
  <c r="W126" i="83"/>
  <c r="W126" i="84" s="1"/>
  <c r="Y126" i="83"/>
  <c r="Y126" i="84" s="1"/>
  <c r="Z126" i="83"/>
  <c r="Z126" i="84" s="1"/>
  <c r="AA126" i="83"/>
  <c r="AA126" i="84" s="1"/>
  <c r="AC126" i="83"/>
  <c r="AC126" i="84" s="1"/>
  <c r="AD126" i="83"/>
  <c r="AD126" i="84" s="1"/>
  <c r="AE126" i="83"/>
  <c r="AE126" i="84" s="1"/>
  <c r="AG126" i="83"/>
  <c r="AG126" i="84" s="1"/>
  <c r="AH126" i="83"/>
  <c r="AH126" i="84" s="1"/>
  <c r="AI126" i="83"/>
  <c r="AI126" i="84" s="1"/>
  <c r="AK126" i="83"/>
  <c r="AK126" i="84" s="1"/>
  <c r="AL126" i="83"/>
  <c r="AL126" i="84" s="1"/>
  <c r="AM126" i="83"/>
  <c r="AM126" i="84" s="1"/>
  <c r="AO126" i="83"/>
  <c r="AO126" i="84" s="1"/>
  <c r="AP126" i="83"/>
  <c r="AP126" i="84" s="1"/>
  <c r="AQ126" i="83"/>
  <c r="AQ126" i="84" s="1"/>
  <c r="AS126" i="83"/>
  <c r="AS126" i="84" s="1"/>
  <c r="AT126" i="83"/>
  <c r="AT126" i="84" s="1"/>
  <c r="AU126" i="83"/>
  <c r="AU126" i="84" s="1"/>
  <c r="AW126" i="83"/>
  <c r="AW126" i="84" s="1"/>
  <c r="AX126" i="83"/>
  <c r="AX126" i="84" s="1"/>
  <c r="AY126" i="83"/>
  <c r="AY126" i="84" s="1"/>
  <c r="BA126" i="83"/>
  <c r="BA126" i="84" s="1"/>
  <c r="BB126" i="83"/>
  <c r="BB126" i="84" s="1"/>
  <c r="BC126" i="83"/>
  <c r="BC126" i="84" s="1"/>
  <c r="BE126" i="83"/>
  <c r="BE126" i="84" s="1"/>
  <c r="BF126" i="83"/>
  <c r="BF126" i="84" s="1"/>
  <c r="BG126" i="83"/>
  <c r="BG126" i="84" s="1"/>
  <c r="BI126" i="83"/>
  <c r="BI126" i="84" s="1"/>
  <c r="BJ126" i="83"/>
  <c r="BJ126" i="84" s="1"/>
  <c r="BK126" i="83"/>
  <c r="BK126" i="84" s="1"/>
  <c r="BM126" i="83"/>
  <c r="BM126" i="84" s="1"/>
  <c r="BN126" i="83"/>
  <c r="BN126" i="84" s="1"/>
  <c r="BO126" i="83"/>
  <c r="BO126" i="84" s="1"/>
  <c r="BQ126" i="83"/>
  <c r="BQ126" i="84" s="1"/>
  <c r="BR126" i="83"/>
  <c r="BR126" i="84" s="1"/>
  <c r="BS126" i="83"/>
  <c r="BS126" i="84" s="1"/>
  <c r="BU126" i="83"/>
  <c r="BU126" i="84" s="1"/>
  <c r="BV126" i="83"/>
  <c r="BV126" i="84" s="1"/>
  <c r="BW126" i="83"/>
  <c r="BW126" i="84" s="1"/>
  <c r="BY126" i="83"/>
  <c r="BY126" i="84" s="1"/>
  <c r="BZ126" i="83"/>
  <c r="BZ126" i="84" s="1"/>
  <c r="CA126" i="83"/>
  <c r="CA126" i="84" s="1"/>
  <c r="CC126" i="83"/>
  <c r="CC126" i="84" s="1"/>
  <c r="CD126" i="83"/>
  <c r="CD126" i="84" s="1"/>
  <c r="CE126" i="83"/>
  <c r="CE126" i="84" s="1"/>
  <c r="CG126" i="83"/>
  <c r="CG126" i="84" s="1"/>
  <c r="CH126" i="83"/>
  <c r="CH126" i="84" s="1"/>
  <c r="CI126" i="83"/>
  <c r="CI126" i="84" s="1"/>
  <c r="CK126" i="83"/>
  <c r="CK126" i="84" s="1"/>
  <c r="CL126" i="83"/>
  <c r="CL126" i="84" s="1"/>
  <c r="CM126" i="83"/>
  <c r="CM126" i="84" s="1"/>
  <c r="CO126" i="83"/>
  <c r="CO126" i="84" s="1"/>
  <c r="CP126" i="83"/>
  <c r="CP126" i="84" s="1"/>
  <c r="CQ126" i="83"/>
  <c r="CQ126" i="84" s="1"/>
  <c r="CS126" i="83"/>
  <c r="CS126" i="84" s="1"/>
  <c r="CT126" i="83"/>
  <c r="CT126" i="84" s="1"/>
  <c r="CU126" i="83"/>
  <c r="CU126" i="84" s="1"/>
  <c r="CW126" i="83"/>
  <c r="CW126" i="84" s="1"/>
  <c r="CX126" i="83"/>
  <c r="CX126" i="84" s="1"/>
  <c r="CY126" i="83"/>
  <c r="CY126" i="84" s="1"/>
  <c r="DA126" i="83"/>
  <c r="DA126" i="84" s="1"/>
  <c r="DB126" i="83"/>
  <c r="DB126" i="84" s="1"/>
  <c r="DC126" i="83"/>
  <c r="DC126" i="84" s="1"/>
  <c r="DE126" i="83"/>
  <c r="DE126" i="84" s="1"/>
  <c r="DF126" i="83"/>
  <c r="DF126" i="84" s="1"/>
  <c r="DG126" i="83"/>
  <c r="DG126" i="84" s="1"/>
  <c r="DI126" i="83"/>
  <c r="DI126" i="84" s="1"/>
  <c r="DJ126" i="83"/>
  <c r="DJ126" i="84" s="1"/>
  <c r="DK126" i="83"/>
  <c r="DK126" i="84" s="1"/>
  <c r="DM126" i="83"/>
  <c r="DM126" i="84" s="1"/>
  <c r="DN126" i="83"/>
  <c r="DN126" i="84" s="1"/>
  <c r="DO126" i="83"/>
  <c r="DO126" i="84" s="1"/>
  <c r="DQ126" i="83"/>
  <c r="DQ126" i="84" s="1"/>
  <c r="DR126" i="83"/>
  <c r="DR126" i="84" s="1"/>
  <c r="DS126" i="83"/>
  <c r="DS126" i="84" s="1"/>
  <c r="DU126" i="83"/>
  <c r="DU126" i="84" s="1"/>
  <c r="DV126" i="83"/>
  <c r="DV126" i="84" s="1"/>
  <c r="DW126" i="83"/>
  <c r="DW126" i="84" s="1"/>
  <c r="DY126" i="83"/>
  <c r="DY126" i="84" s="1"/>
  <c r="DZ126" i="83"/>
  <c r="DZ126" i="84" s="1"/>
  <c r="EA126" i="83"/>
  <c r="EA126" i="84" s="1"/>
  <c r="EC126" i="83"/>
  <c r="EC126" i="84" s="1"/>
  <c r="ED126" i="83"/>
  <c r="ED126" i="84" s="1"/>
  <c r="EE126" i="83"/>
  <c r="EE126" i="84" s="1"/>
  <c r="EG126" i="83"/>
  <c r="EG126" i="84" s="1"/>
  <c r="EH126" i="83"/>
  <c r="EH126" i="84" s="1"/>
  <c r="EI126" i="83"/>
  <c r="EI126" i="84" s="1"/>
  <c r="EK126" i="83"/>
  <c r="EK126" i="84" s="1"/>
  <c r="EL126" i="83"/>
  <c r="EL126" i="84" s="1"/>
  <c r="EM126" i="83"/>
  <c r="EM126" i="84" s="1"/>
  <c r="EO126" i="83"/>
  <c r="EO126" i="84" s="1"/>
  <c r="EP126" i="83"/>
  <c r="EP126" i="84" s="1"/>
  <c r="EQ126" i="83"/>
  <c r="EQ126" i="84" s="1"/>
  <c r="ES126" i="83"/>
  <c r="ES126" i="84" s="1"/>
  <c r="ET126" i="83"/>
  <c r="ET126" i="84" s="1"/>
  <c r="EU126" i="83"/>
  <c r="EU126" i="84" s="1"/>
  <c r="EW126" i="83"/>
  <c r="EW126" i="84" s="1"/>
  <c r="EX126" i="83"/>
  <c r="EX126" i="84" s="1"/>
  <c r="EY126" i="83"/>
  <c r="EY126" i="84" s="1"/>
  <c r="FA126" i="83"/>
  <c r="FA126" i="84" s="1"/>
  <c r="FB126" i="83"/>
  <c r="FB126" i="84" s="1"/>
  <c r="FC126" i="83"/>
  <c r="FC126" i="84" s="1"/>
  <c r="FE126" i="83"/>
  <c r="FE126" i="84" s="1"/>
  <c r="FF126" i="83"/>
  <c r="FF126" i="84" s="1"/>
  <c r="FG126" i="83"/>
  <c r="FG126" i="84" s="1"/>
  <c r="FI126" i="83"/>
  <c r="FI126" i="84" s="1"/>
  <c r="FJ126" i="83"/>
  <c r="FJ126" i="84" s="1"/>
  <c r="FK126" i="83"/>
  <c r="FK126" i="84" s="1"/>
  <c r="FM126" i="83"/>
  <c r="FM126" i="84" s="1"/>
  <c r="FN126" i="83"/>
  <c r="FN126" i="84" s="1"/>
  <c r="FO126" i="83"/>
  <c r="FO126" i="84" s="1"/>
  <c r="FQ126" i="83"/>
  <c r="FQ126" i="84" s="1"/>
  <c r="FR126" i="83"/>
  <c r="FR126" i="84" s="1"/>
  <c r="FS126" i="83"/>
  <c r="FS126" i="84" s="1"/>
  <c r="FU126" i="83"/>
  <c r="FU126" i="84" s="1"/>
  <c r="FV126" i="83"/>
  <c r="FV126" i="84" s="1"/>
  <c r="FW126" i="83"/>
  <c r="FW126" i="84" s="1"/>
  <c r="FY126" i="83"/>
  <c r="FY126" i="84" s="1"/>
  <c r="FZ126" i="83"/>
  <c r="FZ126" i="84" s="1"/>
  <c r="GA126" i="83"/>
  <c r="GA126" i="84" s="1"/>
  <c r="GC126" i="83"/>
  <c r="GC126" i="84" s="1"/>
  <c r="GD126" i="83"/>
  <c r="GD126" i="84" s="1"/>
  <c r="GE126" i="83"/>
  <c r="GE126" i="84" s="1"/>
  <c r="GG126" i="83"/>
  <c r="GG126" i="84" s="1"/>
  <c r="GH126" i="83"/>
  <c r="GH126" i="84" s="1"/>
  <c r="GI126" i="83"/>
  <c r="GI126" i="84" s="1"/>
  <c r="GK126" i="83"/>
  <c r="GK126" i="84" s="1"/>
  <c r="GL126" i="83"/>
  <c r="GL126" i="84" s="1"/>
  <c r="GM126" i="83"/>
  <c r="GM126" i="84" s="1"/>
  <c r="GO126" i="83"/>
  <c r="GO126" i="84" s="1"/>
  <c r="GP126" i="83"/>
  <c r="GP126" i="84" s="1"/>
  <c r="GQ126" i="83"/>
  <c r="GQ126" i="84" s="1"/>
  <c r="GS126" i="83"/>
  <c r="GS126" i="84" s="1"/>
  <c r="GT126" i="83"/>
  <c r="GT126" i="84" s="1"/>
  <c r="GU126" i="83"/>
  <c r="GU126" i="84" s="1"/>
  <c r="GW126" i="83"/>
  <c r="GW126" i="84" s="1"/>
  <c r="GX126" i="83"/>
  <c r="GX126" i="84" s="1"/>
  <c r="GY126" i="83"/>
  <c r="GY126" i="84" s="1"/>
  <c r="C127" i="84"/>
  <c r="I127" i="83"/>
  <c r="I127" i="84" s="1"/>
  <c r="J127" i="83"/>
  <c r="J127" i="84" s="1"/>
  <c r="K127" i="83"/>
  <c r="K127" i="84" s="1"/>
  <c r="C127" i="82"/>
  <c r="B127" i="82"/>
  <c r="M127" i="83"/>
  <c r="M127" i="84" s="1"/>
  <c r="N127" i="83"/>
  <c r="N127" i="84" s="1"/>
  <c r="O127" i="83"/>
  <c r="O127" i="84" s="1"/>
  <c r="Q127" i="83"/>
  <c r="Q127" i="84" s="1"/>
  <c r="R127" i="83"/>
  <c r="R127" i="84" s="1"/>
  <c r="S127" i="83"/>
  <c r="S127" i="84" s="1"/>
  <c r="U127" i="83"/>
  <c r="U127" i="84" s="1"/>
  <c r="V127" i="83"/>
  <c r="V127" i="84" s="1"/>
  <c r="W127" i="83"/>
  <c r="W127" i="84" s="1"/>
  <c r="Y127" i="83"/>
  <c r="Y127" i="84" s="1"/>
  <c r="Z127" i="83"/>
  <c r="Z127" i="84" s="1"/>
  <c r="AA127" i="83"/>
  <c r="AA127" i="84" s="1"/>
  <c r="AC127" i="83"/>
  <c r="AC127" i="84" s="1"/>
  <c r="AD127" i="83"/>
  <c r="AD127" i="84" s="1"/>
  <c r="AE127" i="83"/>
  <c r="AE127" i="84" s="1"/>
  <c r="AG127" i="83"/>
  <c r="AG127" i="84" s="1"/>
  <c r="AH127" i="83"/>
  <c r="AH127" i="84" s="1"/>
  <c r="AI127" i="83"/>
  <c r="AI127" i="84" s="1"/>
  <c r="AK127" i="83"/>
  <c r="AK127" i="84" s="1"/>
  <c r="AL127" i="83"/>
  <c r="AL127" i="84" s="1"/>
  <c r="AM127" i="83"/>
  <c r="AM127" i="84" s="1"/>
  <c r="AO127" i="83"/>
  <c r="AO127" i="84" s="1"/>
  <c r="AP127" i="83"/>
  <c r="AP127" i="84" s="1"/>
  <c r="AQ127" i="83"/>
  <c r="AQ127" i="84" s="1"/>
  <c r="AS127" i="83"/>
  <c r="AS127" i="84" s="1"/>
  <c r="AT127" i="83"/>
  <c r="AT127" i="84" s="1"/>
  <c r="AU127" i="83"/>
  <c r="AU127" i="84" s="1"/>
  <c r="AW127" i="83"/>
  <c r="AW127" i="84" s="1"/>
  <c r="AX127" i="83"/>
  <c r="AX127" i="84" s="1"/>
  <c r="AY127" i="83"/>
  <c r="AY127" i="84" s="1"/>
  <c r="BA127" i="83"/>
  <c r="BA127" i="84" s="1"/>
  <c r="BB127" i="83"/>
  <c r="BB127" i="84" s="1"/>
  <c r="BC127" i="83"/>
  <c r="BC127" i="84" s="1"/>
  <c r="BE127" i="83"/>
  <c r="BE127" i="84" s="1"/>
  <c r="BF127" i="83"/>
  <c r="BF127" i="84" s="1"/>
  <c r="BG127" i="83"/>
  <c r="BG127" i="84" s="1"/>
  <c r="BI127" i="83"/>
  <c r="BI127" i="84" s="1"/>
  <c r="BJ127" i="83"/>
  <c r="BJ127" i="84" s="1"/>
  <c r="BK127" i="83"/>
  <c r="BK127" i="84" s="1"/>
  <c r="BM127" i="83"/>
  <c r="BM127" i="84" s="1"/>
  <c r="BN127" i="83"/>
  <c r="BN127" i="84" s="1"/>
  <c r="BO127" i="83"/>
  <c r="BO127" i="84" s="1"/>
  <c r="BQ127" i="83"/>
  <c r="BQ127" i="84" s="1"/>
  <c r="BR127" i="83"/>
  <c r="BR127" i="84" s="1"/>
  <c r="BS127" i="83"/>
  <c r="BS127" i="84" s="1"/>
  <c r="BU127" i="83"/>
  <c r="BU127" i="84" s="1"/>
  <c r="BV127" i="83"/>
  <c r="BV127" i="84" s="1"/>
  <c r="BW127" i="83"/>
  <c r="BW127" i="84" s="1"/>
  <c r="BY127" i="83"/>
  <c r="BY127" i="84" s="1"/>
  <c r="BZ127" i="83"/>
  <c r="BZ127" i="84" s="1"/>
  <c r="CA127" i="83"/>
  <c r="CA127" i="84" s="1"/>
  <c r="CC127" i="83"/>
  <c r="CC127" i="84" s="1"/>
  <c r="CD127" i="83"/>
  <c r="CD127" i="84" s="1"/>
  <c r="CE127" i="83"/>
  <c r="CE127" i="84" s="1"/>
  <c r="CG127" i="83"/>
  <c r="CG127" i="84" s="1"/>
  <c r="CH127" i="83"/>
  <c r="CH127" i="84" s="1"/>
  <c r="CI127" i="83"/>
  <c r="CI127" i="84" s="1"/>
  <c r="CK127" i="83"/>
  <c r="CK127" i="84" s="1"/>
  <c r="CL127" i="83"/>
  <c r="CL127" i="84" s="1"/>
  <c r="CM127" i="83"/>
  <c r="CM127" i="84" s="1"/>
  <c r="CO127" i="83"/>
  <c r="CO127" i="84" s="1"/>
  <c r="CP127" i="83"/>
  <c r="CP127" i="84" s="1"/>
  <c r="CQ127" i="83"/>
  <c r="CQ127" i="84" s="1"/>
  <c r="CS127" i="83"/>
  <c r="CS127" i="84" s="1"/>
  <c r="CT127" i="83"/>
  <c r="CT127" i="84" s="1"/>
  <c r="CU127" i="83"/>
  <c r="CU127" i="84" s="1"/>
  <c r="CW127" i="83"/>
  <c r="CW127" i="84" s="1"/>
  <c r="CX127" i="83"/>
  <c r="CX127" i="84" s="1"/>
  <c r="CY127" i="83"/>
  <c r="CY127" i="84" s="1"/>
  <c r="DA127" i="83"/>
  <c r="DA127" i="84" s="1"/>
  <c r="DB127" i="83"/>
  <c r="DB127" i="84" s="1"/>
  <c r="DC127" i="83"/>
  <c r="DC127" i="84" s="1"/>
  <c r="DE127" i="83"/>
  <c r="DE127" i="84" s="1"/>
  <c r="DF127" i="83"/>
  <c r="DF127" i="84" s="1"/>
  <c r="DG127" i="83"/>
  <c r="DG127" i="84" s="1"/>
  <c r="DI127" i="83"/>
  <c r="DI127" i="84" s="1"/>
  <c r="DJ127" i="83"/>
  <c r="DJ127" i="84" s="1"/>
  <c r="DK127" i="83"/>
  <c r="DK127" i="84" s="1"/>
  <c r="DM127" i="83"/>
  <c r="DM127" i="84" s="1"/>
  <c r="DN127" i="83"/>
  <c r="DN127" i="84" s="1"/>
  <c r="DO127" i="83"/>
  <c r="DO127" i="84" s="1"/>
  <c r="DQ127" i="83"/>
  <c r="DQ127" i="84" s="1"/>
  <c r="DR127" i="83"/>
  <c r="DR127" i="84" s="1"/>
  <c r="DS127" i="83"/>
  <c r="DS127" i="84" s="1"/>
  <c r="DU127" i="83"/>
  <c r="DU127" i="84" s="1"/>
  <c r="DV127" i="83"/>
  <c r="DV127" i="84" s="1"/>
  <c r="DW127" i="83"/>
  <c r="DW127" i="84" s="1"/>
  <c r="DY127" i="83"/>
  <c r="DY127" i="84" s="1"/>
  <c r="DZ127" i="83"/>
  <c r="DZ127" i="84" s="1"/>
  <c r="EA127" i="83"/>
  <c r="EA127" i="84" s="1"/>
  <c r="EC127" i="83"/>
  <c r="EC127" i="84" s="1"/>
  <c r="ED127" i="83"/>
  <c r="ED127" i="84" s="1"/>
  <c r="EE127" i="83"/>
  <c r="EE127" i="84" s="1"/>
  <c r="EG127" i="83"/>
  <c r="EG127" i="84" s="1"/>
  <c r="EH127" i="83"/>
  <c r="EH127" i="84" s="1"/>
  <c r="EI127" i="83"/>
  <c r="EI127" i="84" s="1"/>
  <c r="EK127" i="83"/>
  <c r="EK127" i="84" s="1"/>
  <c r="EL127" i="83"/>
  <c r="EL127" i="84" s="1"/>
  <c r="EM127" i="83"/>
  <c r="EM127" i="84" s="1"/>
  <c r="EO127" i="83"/>
  <c r="EO127" i="84" s="1"/>
  <c r="EP127" i="83"/>
  <c r="EP127" i="84" s="1"/>
  <c r="EQ127" i="83"/>
  <c r="EQ127" i="84" s="1"/>
  <c r="ES127" i="83"/>
  <c r="ES127" i="84" s="1"/>
  <c r="ET127" i="83"/>
  <c r="ET127" i="84" s="1"/>
  <c r="EU127" i="83"/>
  <c r="EU127" i="84" s="1"/>
  <c r="EW127" i="83"/>
  <c r="EW127" i="84" s="1"/>
  <c r="EX127" i="83"/>
  <c r="EX127" i="84" s="1"/>
  <c r="EY127" i="83"/>
  <c r="EY127" i="84" s="1"/>
  <c r="FA127" i="83"/>
  <c r="FA127" i="84" s="1"/>
  <c r="FB127" i="83"/>
  <c r="FB127" i="84" s="1"/>
  <c r="FC127" i="83"/>
  <c r="FC127" i="84" s="1"/>
  <c r="FE127" i="83"/>
  <c r="FE127" i="84" s="1"/>
  <c r="FF127" i="83"/>
  <c r="FF127" i="84" s="1"/>
  <c r="FG127" i="83"/>
  <c r="FG127" i="84" s="1"/>
  <c r="FI127" i="83"/>
  <c r="FI127" i="84" s="1"/>
  <c r="FJ127" i="83"/>
  <c r="FJ127" i="84" s="1"/>
  <c r="FK127" i="83"/>
  <c r="FK127" i="84" s="1"/>
  <c r="FM127" i="83"/>
  <c r="FM127" i="84" s="1"/>
  <c r="FN127" i="83"/>
  <c r="FN127" i="84" s="1"/>
  <c r="FO127" i="83"/>
  <c r="FO127" i="84" s="1"/>
  <c r="FQ127" i="83"/>
  <c r="FQ127" i="84" s="1"/>
  <c r="FR127" i="83"/>
  <c r="FR127" i="84" s="1"/>
  <c r="FS127" i="83"/>
  <c r="FS127" i="84" s="1"/>
  <c r="FU127" i="83"/>
  <c r="FU127" i="84" s="1"/>
  <c r="FV127" i="83"/>
  <c r="FV127" i="84" s="1"/>
  <c r="FW127" i="83"/>
  <c r="FW127" i="84" s="1"/>
  <c r="FY127" i="83"/>
  <c r="FY127" i="84" s="1"/>
  <c r="FZ127" i="83"/>
  <c r="FZ127" i="84" s="1"/>
  <c r="GA127" i="83"/>
  <c r="GA127" i="84" s="1"/>
  <c r="GC127" i="83"/>
  <c r="GC127" i="84" s="1"/>
  <c r="GD127" i="83"/>
  <c r="GD127" i="84" s="1"/>
  <c r="GE127" i="83"/>
  <c r="GE127" i="84" s="1"/>
  <c r="GG127" i="83"/>
  <c r="GG127" i="84" s="1"/>
  <c r="GH127" i="83"/>
  <c r="GH127" i="84" s="1"/>
  <c r="GI127" i="83"/>
  <c r="GI127" i="84" s="1"/>
  <c r="GK127" i="83"/>
  <c r="GK127" i="84" s="1"/>
  <c r="GL127" i="83"/>
  <c r="GL127" i="84" s="1"/>
  <c r="GM127" i="83"/>
  <c r="GM127" i="84" s="1"/>
  <c r="GO127" i="83"/>
  <c r="GO127" i="84" s="1"/>
  <c r="GP127" i="83"/>
  <c r="GP127" i="84" s="1"/>
  <c r="GQ127" i="83"/>
  <c r="GQ127" i="84" s="1"/>
  <c r="GS127" i="83"/>
  <c r="GS127" i="84" s="1"/>
  <c r="GT127" i="83"/>
  <c r="GT127" i="84" s="1"/>
  <c r="GU127" i="83"/>
  <c r="GU127" i="84" s="1"/>
  <c r="GW127" i="83"/>
  <c r="GW127" i="84" s="1"/>
  <c r="GX127" i="83"/>
  <c r="GX127" i="84" s="1"/>
  <c r="GY127" i="83"/>
  <c r="GY127" i="84" s="1"/>
  <c r="C128" i="84"/>
  <c r="I128" i="83"/>
  <c r="I128" i="84" s="1"/>
  <c r="J128" i="83"/>
  <c r="J128" i="84" s="1"/>
  <c r="K128" i="83"/>
  <c r="K128" i="84" s="1"/>
  <c r="C128" i="82"/>
  <c r="B128" i="82"/>
  <c r="M128" i="83"/>
  <c r="M128" i="84" s="1"/>
  <c r="N128" i="83"/>
  <c r="N128" i="84" s="1"/>
  <c r="O128" i="83"/>
  <c r="O128" i="84" s="1"/>
  <c r="Q128" i="83"/>
  <c r="Q128" i="84" s="1"/>
  <c r="R128" i="83"/>
  <c r="R128" i="84" s="1"/>
  <c r="S128" i="83"/>
  <c r="S128" i="84" s="1"/>
  <c r="U128" i="83"/>
  <c r="U128" i="84" s="1"/>
  <c r="V128" i="83"/>
  <c r="V128" i="84" s="1"/>
  <c r="W128" i="83"/>
  <c r="W128" i="84" s="1"/>
  <c r="Y128" i="83"/>
  <c r="Y128" i="84" s="1"/>
  <c r="Z128" i="83"/>
  <c r="Z128" i="84" s="1"/>
  <c r="AA128" i="83"/>
  <c r="AA128" i="84" s="1"/>
  <c r="AC128" i="83"/>
  <c r="AC128" i="84" s="1"/>
  <c r="AD128" i="83"/>
  <c r="AD128" i="84" s="1"/>
  <c r="AE128" i="83"/>
  <c r="AE128" i="84" s="1"/>
  <c r="AG128" i="83"/>
  <c r="AG128" i="84" s="1"/>
  <c r="AH128" i="83"/>
  <c r="AH128" i="84" s="1"/>
  <c r="AI128" i="83"/>
  <c r="AI128" i="84" s="1"/>
  <c r="AK128" i="83"/>
  <c r="AK128" i="84" s="1"/>
  <c r="AL128" i="83"/>
  <c r="AL128" i="84" s="1"/>
  <c r="AM128" i="83"/>
  <c r="AM128" i="84" s="1"/>
  <c r="AO128" i="83"/>
  <c r="AO128" i="84" s="1"/>
  <c r="AP128" i="83"/>
  <c r="AP128" i="84" s="1"/>
  <c r="AQ128" i="83"/>
  <c r="AQ128" i="84" s="1"/>
  <c r="AS128" i="83"/>
  <c r="AS128" i="84" s="1"/>
  <c r="AT128" i="83"/>
  <c r="AT128" i="84" s="1"/>
  <c r="AU128" i="83"/>
  <c r="AU128" i="84" s="1"/>
  <c r="AW128" i="83"/>
  <c r="AW128" i="84" s="1"/>
  <c r="AX128" i="83"/>
  <c r="AX128" i="84" s="1"/>
  <c r="AY128" i="83"/>
  <c r="AY128" i="84" s="1"/>
  <c r="BA128" i="83"/>
  <c r="BA128" i="84" s="1"/>
  <c r="BB128" i="83"/>
  <c r="BB128" i="84" s="1"/>
  <c r="BC128" i="83"/>
  <c r="BC128" i="84" s="1"/>
  <c r="BE128" i="83"/>
  <c r="BE128" i="84" s="1"/>
  <c r="BF128" i="83"/>
  <c r="BF128" i="84" s="1"/>
  <c r="BG128" i="83"/>
  <c r="BG128" i="84" s="1"/>
  <c r="BI128" i="83"/>
  <c r="BI128" i="84" s="1"/>
  <c r="BJ128" i="83"/>
  <c r="BJ128" i="84" s="1"/>
  <c r="BK128" i="83"/>
  <c r="BK128" i="84" s="1"/>
  <c r="BM128" i="83"/>
  <c r="BM128" i="84" s="1"/>
  <c r="BN128" i="83"/>
  <c r="BN128" i="84" s="1"/>
  <c r="BO128" i="83"/>
  <c r="BO128" i="84" s="1"/>
  <c r="BQ128" i="83"/>
  <c r="BQ128" i="84" s="1"/>
  <c r="BR128" i="83"/>
  <c r="BR128" i="84" s="1"/>
  <c r="BS128" i="83"/>
  <c r="BS128" i="84" s="1"/>
  <c r="BU128" i="83"/>
  <c r="BU128" i="84" s="1"/>
  <c r="BV128" i="83"/>
  <c r="BV128" i="84" s="1"/>
  <c r="BW128" i="83"/>
  <c r="BW128" i="84" s="1"/>
  <c r="BY128" i="83"/>
  <c r="BY128" i="84" s="1"/>
  <c r="BZ128" i="83"/>
  <c r="BZ128" i="84" s="1"/>
  <c r="CA128" i="83"/>
  <c r="CA128" i="84" s="1"/>
  <c r="CC128" i="83"/>
  <c r="CC128" i="84" s="1"/>
  <c r="CD128" i="83"/>
  <c r="CD128" i="84" s="1"/>
  <c r="CE128" i="83"/>
  <c r="CE128" i="84" s="1"/>
  <c r="CG128" i="83"/>
  <c r="CG128" i="84" s="1"/>
  <c r="CH128" i="83"/>
  <c r="CH128" i="84" s="1"/>
  <c r="CI128" i="83"/>
  <c r="CI128" i="84" s="1"/>
  <c r="CK128" i="83"/>
  <c r="CK128" i="84" s="1"/>
  <c r="CL128" i="83"/>
  <c r="CL128" i="84" s="1"/>
  <c r="CM128" i="83"/>
  <c r="CM128" i="84" s="1"/>
  <c r="CO128" i="83"/>
  <c r="CO128" i="84" s="1"/>
  <c r="CP128" i="83"/>
  <c r="CP128" i="84" s="1"/>
  <c r="CQ128" i="83"/>
  <c r="CQ128" i="84" s="1"/>
  <c r="CS128" i="83"/>
  <c r="CS128" i="84" s="1"/>
  <c r="CT128" i="83"/>
  <c r="CT128" i="84" s="1"/>
  <c r="CU128" i="83"/>
  <c r="CU128" i="84" s="1"/>
  <c r="CW128" i="83"/>
  <c r="CW128" i="84" s="1"/>
  <c r="CX128" i="83"/>
  <c r="CX128" i="84" s="1"/>
  <c r="CY128" i="83"/>
  <c r="CY128" i="84" s="1"/>
  <c r="DA128" i="83"/>
  <c r="DA128" i="84" s="1"/>
  <c r="DB128" i="83"/>
  <c r="DB128" i="84" s="1"/>
  <c r="DC128" i="83"/>
  <c r="DC128" i="84" s="1"/>
  <c r="DE128" i="83"/>
  <c r="DE128" i="84" s="1"/>
  <c r="DF128" i="83"/>
  <c r="DF128" i="84" s="1"/>
  <c r="DG128" i="83"/>
  <c r="DG128" i="84" s="1"/>
  <c r="DI128" i="83"/>
  <c r="DI128" i="84" s="1"/>
  <c r="DJ128" i="83"/>
  <c r="DJ128" i="84" s="1"/>
  <c r="DK128" i="83"/>
  <c r="DK128" i="84" s="1"/>
  <c r="DM128" i="83"/>
  <c r="DM128" i="84" s="1"/>
  <c r="DN128" i="83"/>
  <c r="DN128" i="84" s="1"/>
  <c r="DO128" i="83"/>
  <c r="DO128" i="84" s="1"/>
  <c r="DQ128" i="83"/>
  <c r="DQ128" i="84" s="1"/>
  <c r="DR128" i="83"/>
  <c r="DR128" i="84" s="1"/>
  <c r="DS128" i="83"/>
  <c r="DS128" i="84" s="1"/>
  <c r="DU128" i="83"/>
  <c r="DU128" i="84" s="1"/>
  <c r="DV128" i="83"/>
  <c r="DV128" i="84" s="1"/>
  <c r="DW128" i="83"/>
  <c r="DW128" i="84" s="1"/>
  <c r="DY128" i="83"/>
  <c r="DY128" i="84" s="1"/>
  <c r="DZ128" i="83"/>
  <c r="DZ128" i="84" s="1"/>
  <c r="EA128" i="83"/>
  <c r="EA128" i="84" s="1"/>
  <c r="EC128" i="83"/>
  <c r="EC128" i="84" s="1"/>
  <c r="ED128" i="83"/>
  <c r="ED128" i="84" s="1"/>
  <c r="EE128" i="83"/>
  <c r="EE128" i="84" s="1"/>
  <c r="EG128" i="83"/>
  <c r="EG128" i="84" s="1"/>
  <c r="EH128" i="83"/>
  <c r="EH128" i="84" s="1"/>
  <c r="EI128" i="83"/>
  <c r="EI128" i="84" s="1"/>
  <c r="EK128" i="83"/>
  <c r="EK128" i="84" s="1"/>
  <c r="EL128" i="83"/>
  <c r="EL128" i="84" s="1"/>
  <c r="EM128" i="83"/>
  <c r="EM128" i="84" s="1"/>
  <c r="EO128" i="83"/>
  <c r="EO128" i="84" s="1"/>
  <c r="EP128" i="83"/>
  <c r="EP128" i="84" s="1"/>
  <c r="EQ128" i="83"/>
  <c r="EQ128" i="84" s="1"/>
  <c r="ES128" i="83"/>
  <c r="ES128" i="84" s="1"/>
  <c r="ET128" i="83"/>
  <c r="ET128" i="84" s="1"/>
  <c r="EU128" i="83"/>
  <c r="EU128" i="84" s="1"/>
  <c r="EW128" i="83"/>
  <c r="EW128" i="84" s="1"/>
  <c r="EX128" i="83"/>
  <c r="EX128" i="84" s="1"/>
  <c r="EY128" i="83"/>
  <c r="EY128" i="84" s="1"/>
  <c r="FA128" i="83"/>
  <c r="FA128" i="84" s="1"/>
  <c r="FB128" i="83"/>
  <c r="FB128" i="84" s="1"/>
  <c r="FC128" i="83"/>
  <c r="FC128" i="84" s="1"/>
  <c r="FE128" i="83"/>
  <c r="FE128" i="84" s="1"/>
  <c r="FF128" i="83"/>
  <c r="FF128" i="84" s="1"/>
  <c r="FG128" i="83"/>
  <c r="FG128" i="84" s="1"/>
  <c r="FI128" i="83"/>
  <c r="FI128" i="84" s="1"/>
  <c r="FJ128" i="83"/>
  <c r="FJ128" i="84" s="1"/>
  <c r="FK128" i="83"/>
  <c r="FK128" i="84" s="1"/>
  <c r="FM128" i="83"/>
  <c r="FM128" i="84" s="1"/>
  <c r="FN128" i="83"/>
  <c r="FN128" i="84" s="1"/>
  <c r="FO128" i="83"/>
  <c r="FO128" i="84" s="1"/>
  <c r="FQ128" i="83"/>
  <c r="FQ128" i="84" s="1"/>
  <c r="FR128" i="83"/>
  <c r="FR128" i="84" s="1"/>
  <c r="FS128" i="83"/>
  <c r="FS128" i="84" s="1"/>
  <c r="FU128" i="83"/>
  <c r="FU128" i="84" s="1"/>
  <c r="FV128" i="83"/>
  <c r="FV128" i="84" s="1"/>
  <c r="FW128" i="83"/>
  <c r="FW128" i="84" s="1"/>
  <c r="FY128" i="83"/>
  <c r="FY128" i="84" s="1"/>
  <c r="FZ128" i="83"/>
  <c r="FZ128" i="84" s="1"/>
  <c r="GA128" i="83"/>
  <c r="GA128" i="84" s="1"/>
  <c r="GC128" i="83"/>
  <c r="GC128" i="84" s="1"/>
  <c r="GD128" i="83"/>
  <c r="GD128" i="84" s="1"/>
  <c r="GE128" i="83"/>
  <c r="GE128" i="84" s="1"/>
  <c r="GG128" i="83"/>
  <c r="GG128" i="84" s="1"/>
  <c r="GH128" i="83"/>
  <c r="GH128" i="84" s="1"/>
  <c r="GI128" i="83"/>
  <c r="GI128" i="84" s="1"/>
  <c r="GK128" i="83"/>
  <c r="GK128" i="84" s="1"/>
  <c r="GL128" i="83"/>
  <c r="GL128" i="84" s="1"/>
  <c r="GM128" i="83"/>
  <c r="GM128" i="84" s="1"/>
  <c r="GO128" i="83"/>
  <c r="GO128" i="84" s="1"/>
  <c r="GP128" i="83"/>
  <c r="GP128" i="84" s="1"/>
  <c r="GQ128" i="83"/>
  <c r="GQ128" i="84" s="1"/>
  <c r="GS128" i="83"/>
  <c r="GS128" i="84" s="1"/>
  <c r="GT128" i="83"/>
  <c r="GT128" i="84" s="1"/>
  <c r="GU128" i="83"/>
  <c r="GU128" i="84" s="1"/>
  <c r="GW128" i="83"/>
  <c r="GW128" i="84" s="1"/>
  <c r="GX128" i="83"/>
  <c r="GX128" i="84" s="1"/>
  <c r="GY128" i="83"/>
  <c r="GY128" i="84" s="1"/>
  <c r="C129" i="84"/>
  <c r="I129" i="83"/>
  <c r="I129" i="84" s="1"/>
  <c r="J129" i="83"/>
  <c r="J129" i="84" s="1"/>
  <c r="K129" i="83"/>
  <c r="K129" i="84" s="1"/>
  <c r="C129" i="82"/>
  <c r="B129" i="82"/>
  <c r="M129" i="83"/>
  <c r="M129" i="84" s="1"/>
  <c r="N129" i="83"/>
  <c r="N129" i="84" s="1"/>
  <c r="O129" i="83"/>
  <c r="O129" i="84" s="1"/>
  <c r="Q129" i="83"/>
  <c r="Q129" i="84" s="1"/>
  <c r="R129" i="83"/>
  <c r="R129" i="84" s="1"/>
  <c r="S129" i="83"/>
  <c r="S129" i="84" s="1"/>
  <c r="U129" i="83"/>
  <c r="U129" i="84" s="1"/>
  <c r="V129" i="83"/>
  <c r="V129" i="84" s="1"/>
  <c r="W129" i="83"/>
  <c r="W129" i="84" s="1"/>
  <c r="Y129" i="83"/>
  <c r="Y129" i="84" s="1"/>
  <c r="Z129" i="83"/>
  <c r="Z129" i="84" s="1"/>
  <c r="AA129" i="83"/>
  <c r="AA129" i="84" s="1"/>
  <c r="AC129" i="83"/>
  <c r="AC129" i="84" s="1"/>
  <c r="AD129" i="83"/>
  <c r="AD129" i="84" s="1"/>
  <c r="AE129" i="83"/>
  <c r="AE129" i="84" s="1"/>
  <c r="AG129" i="83"/>
  <c r="AG129" i="84" s="1"/>
  <c r="AH129" i="83"/>
  <c r="AH129" i="84" s="1"/>
  <c r="AI129" i="83"/>
  <c r="AI129" i="84" s="1"/>
  <c r="AK129" i="83"/>
  <c r="AK129" i="84" s="1"/>
  <c r="AL129" i="83"/>
  <c r="AL129" i="84" s="1"/>
  <c r="AM129" i="83"/>
  <c r="AM129" i="84" s="1"/>
  <c r="AO129" i="83"/>
  <c r="AO129" i="84" s="1"/>
  <c r="AP129" i="83"/>
  <c r="AP129" i="84" s="1"/>
  <c r="AQ129" i="83"/>
  <c r="AQ129" i="84" s="1"/>
  <c r="AS129" i="83"/>
  <c r="AS129" i="84" s="1"/>
  <c r="AT129" i="83"/>
  <c r="AT129" i="84" s="1"/>
  <c r="AU129" i="83"/>
  <c r="AU129" i="84" s="1"/>
  <c r="AW129" i="83"/>
  <c r="AW129" i="84" s="1"/>
  <c r="AX129" i="83"/>
  <c r="AX129" i="84" s="1"/>
  <c r="AY129" i="83"/>
  <c r="AY129" i="84" s="1"/>
  <c r="BA129" i="83"/>
  <c r="BA129" i="84" s="1"/>
  <c r="BB129" i="83"/>
  <c r="BB129" i="84" s="1"/>
  <c r="BC129" i="83"/>
  <c r="BC129" i="84" s="1"/>
  <c r="BE129" i="83"/>
  <c r="BE129" i="84" s="1"/>
  <c r="BF129" i="83"/>
  <c r="BF129" i="84" s="1"/>
  <c r="BG129" i="83"/>
  <c r="BG129" i="84" s="1"/>
  <c r="BI129" i="83"/>
  <c r="BI129" i="84" s="1"/>
  <c r="BJ129" i="83"/>
  <c r="BJ129" i="84" s="1"/>
  <c r="BK129" i="83"/>
  <c r="BK129" i="84" s="1"/>
  <c r="BM129" i="83"/>
  <c r="BM129" i="84" s="1"/>
  <c r="BN129" i="83"/>
  <c r="BN129" i="84" s="1"/>
  <c r="BO129" i="83"/>
  <c r="BO129" i="84" s="1"/>
  <c r="BQ129" i="83"/>
  <c r="BQ129" i="84" s="1"/>
  <c r="BR129" i="83"/>
  <c r="BR129" i="84" s="1"/>
  <c r="BS129" i="83"/>
  <c r="BS129" i="84" s="1"/>
  <c r="BU129" i="83"/>
  <c r="BU129" i="84" s="1"/>
  <c r="BV129" i="83"/>
  <c r="BV129" i="84" s="1"/>
  <c r="BW129" i="83"/>
  <c r="BW129" i="84" s="1"/>
  <c r="BY129" i="83"/>
  <c r="BY129" i="84" s="1"/>
  <c r="BZ129" i="83"/>
  <c r="BZ129" i="84" s="1"/>
  <c r="CA129" i="83"/>
  <c r="CA129" i="84" s="1"/>
  <c r="CC129" i="83"/>
  <c r="CC129" i="84" s="1"/>
  <c r="CD129" i="83"/>
  <c r="CD129" i="84" s="1"/>
  <c r="CE129" i="83"/>
  <c r="CE129" i="84" s="1"/>
  <c r="CG129" i="83"/>
  <c r="CG129" i="84" s="1"/>
  <c r="CH129" i="83"/>
  <c r="CH129" i="84" s="1"/>
  <c r="CI129" i="83"/>
  <c r="CI129" i="84" s="1"/>
  <c r="CK129" i="83"/>
  <c r="CK129" i="84" s="1"/>
  <c r="CL129" i="83"/>
  <c r="CL129" i="84" s="1"/>
  <c r="CM129" i="83"/>
  <c r="CM129" i="84" s="1"/>
  <c r="CO129" i="83"/>
  <c r="CO129" i="84" s="1"/>
  <c r="CP129" i="83"/>
  <c r="CP129" i="84" s="1"/>
  <c r="CQ129" i="83"/>
  <c r="CQ129" i="84" s="1"/>
  <c r="CS129" i="83"/>
  <c r="CS129" i="84" s="1"/>
  <c r="CT129" i="83"/>
  <c r="CT129" i="84" s="1"/>
  <c r="CU129" i="83"/>
  <c r="CU129" i="84" s="1"/>
  <c r="CW129" i="83"/>
  <c r="CW129" i="84" s="1"/>
  <c r="CX129" i="83"/>
  <c r="CX129" i="84" s="1"/>
  <c r="CY129" i="83"/>
  <c r="CY129" i="84" s="1"/>
  <c r="DA129" i="83"/>
  <c r="DA129" i="84" s="1"/>
  <c r="DB129" i="83"/>
  <c r="DB129" i="84" s="1"/>
  <c r="DC129" i="83"/>
  <c r="DC129" i="84" s="1"/>
  <c r="DE129" i="83"/>
  <c r="DE129" i="84" s="1"/>
  <c r="DF129" i="83"/>
  <c r="DF129" i="84" s="1"/>
  <c r="DG129" i="83"/>
  <c r="DG129" i="84" s="1"/>
  <c r="DI129" i="83"/>
  <c r="DI129" i="84" s="1"/>
  <c r="DJ129" i="83"/>
  <c r="DJ129" i="84" s="1"/>
  <c r="DK129" i="83"/>
  <c r="DK129" i="84" s="1"/>
  <c r="DM129" i="83"/>
  <c r="DM129" i="84" s="1"/>
  <c r="DN129" i="83"/>
  <c r="DN129" i="84" s="1"/>
  <c r="DO129" i="83"/>
  <c r="DO129" i="84" s="1"/>
  <c r="DQ129" i="83"/>
  <c r="DQ129" i="84" s="1"/>
  <c r="DR129" i="83"/>
  <c r="DR129" i="84" s="1"/>
  <c r="DS129" i="83"/>
  <c r="DS129" i="84" s="1"/>
  <c r="DU129" i="83"/>
  <c r="DU129" i="84" s="1"/>
  <c r="DV129" i="83"/>
  <c r="DV129" i="84" s="1"/>
  <c r="DW129" i="83"/>
  <c r="DW129" i="84" s="1"/>
  <c r="DY129" i="83"/>
  <c r="DY129" i="84" s="1"/>
  <c r="DZ129" i="83"/>
  <c r="DZ129" i="84" s="1"/>
  <c r="EA129" i="83"/>
  <c r="EA129" i="84" s="1"/>
  <c r="EC129" i="83"/>
  <c r="EC129" i="84" s="1"/>
  <c r="ED129" i="83"/>
  <c r="ED129" i="84" s="1"/>
  <c r="EE129" i="83"/>
  <c r="EE129" i="84" s="1"/>
  <c r="EG129" i="83"/>
  <c r="EG129" i="84" s="1"/>
  <c r="EH129" i="83"/>
  <c r="EH129" i="84" s="1"/>
  <c r="EI129" i="83"/>
  <c r="EI129" i="84" s="1"/>
  <c r="EK129" i="83"/>
  <c r="EK129" i="84" s="1"/>
  <c r="EL129" i="83"/>
  <c r="EL129" i="84" s="1"/>
  <c r="EM129" i="83"/>
  <c r="EM129" i="84" s="1"/>
  <c r="EO129" i="83"/>
  <c r="EO129" i="84" s="1"/>
  <c r="EP129" i="83"/>
  <c r="EP129" i="84" s="1"/>
  <c r="EQ129" i="83"/>
  <c r="EQ129" i="84" s="1"/>
  <c r="ES129" i="83"/>
  <c r="ES129" i="84" s="1"/>
  <c r="ET129" i="83"/>
  <c r="ET129" i="84" s="1"/>
  <c r="EU129" i="83"/>
  <c r="EU129" i="84" s="1"/>
  <c r="EW129" i="83"/>
  <c r="EW129" i="84" s="1"/>
  <c r="EX129" i="83"/>
  <c r="EX129" i="84" s="1"/>
  <c r="EY129" i="83"/>
  <c r="EY129" i="84" s="1"/>
  <c r="FA129" i="83"/>
  <c r="FA129" i="84" s="1"/>
  <c r="FB129" i="83"/>
  <c r="FB129" i="84" s="1"/>
  <c r="FC129" i="83"/>
  <c r="FC129" i="84" s="1"/>
  <c r="FE129" i="83"/>
  <c r="FE129" i="84" s="1"/>
  <c r="FF129" i="83"/>
  <c r="FF129" i="84" s="1"/>
  <c r="FG129" i="83"/>
  <c r="FG129" i="84" s="1"/>
  <c r="FI129" i="83"/>
  <c r="FI129" i="84" s="1"/>
  <c r="FJ129" i="83"/>
  <c r="FJ129" i="84" s="1"/>
  <c r="FK129" i="83"/>
  <c r="FK129" i="84" s="1"/>
  <c r="FM129" i="83"/>
  <c r="FM129" i="84" s="1"/>
  <c r="FN129" i="83"/>
  <c r="FN129" i="84" s="1"/>
  <c r="FO129" i="83"/>
  <c r="FO129" i="84" s="1"/>
  <c r="FQ129" i="83"/>
  <c r="FQ129" i="84" s="1"/>
  <c r="FR129" i="83"/>
  <c r="FR129" i="84" s="1"/>
  <c r="FS129" i="83"/>
  <c r="FS129" i="84" s="1"/>
  <c r="FU129" i="83"/>
  <c r="FU129" i="84" s="1"/>
  <c r="FV129" i="83"/>
  <c r="FV129" i="84" s="1"/>
  <c r="FW129" i="83"/>
  <c r="FW129" i="84" s="1"/>
  <c r="FY129" i="83"/>
  <c r="FY129" i="84" s="1"/>
  <c r="FZ129" i="83"/>
  <c r="FZ129" i="84" s="1"/>
  <c r="GA129" i="83"/>
  <c r="GA129" i="84" s="1"/>
  <c r="GC129" i="83"/>
  <c r="GC129" i="84" s="1"/>
  <c r="GD129" i="83"/>
  <c r="GD129" i="84" s="1"/>
  <c r="GE129" i="83"/>
  <c r="GE129" i="84" s="1"/>
  <c r="GG129" i="83"/>
  <c r="GG129" i="84" s="1"/>
  <c r="GH129" i="83"/>
  <c r="GH129" i="84" s="1"/>
  <c r="GI129" i="83"/>
  <c r="GI129" i="84" s="1"/>
  <c r="GK129" i="83"/>
  <c r="GK129" i="84" s="1"/>
  <c r="GL129" i="83"/>
  <c r="GL129" i="84" s="1"/>
  <c r="GM129" i="83"/>
  <c r="GM129" i="84" s="1"/>
  <c r="GO129" i="83"/>
  <c r="GO129" i="84" s="1"/>
  <c r="GP129" i="83"/>
  <c r="GP129" i="84" s="1"/>
  <c r="GQ129" i="83"/>
  <c r="GQ129" i="84" s="1"/>
  <c r="GS129" i="83"/>
  <c r="GS129" i="84" s="1"/>
  <c r="GT129" i="83"/>
  <c r="GT129" i="84" s="1"/>
  <c r="GU129" i="83"/>
  <c r="GU129" i="84" s="1"/>
  <c r="GW129" i="83"/>
  <c r="GW129" i="84" s="1"/>
  <c r="GX129" i="83"/>
  <c r="GX129" i="84" s="1"/>
  <c r="GY129" i="83"/>
  <c r="GY129" i="84" s="1"/>
  <c r="C130" i="84"/>
  <c r="I130" i="83"/>
  <c r="I130" i="84" s="1"/>
  <c r="J130" i="83"/>
  <c r="J130" i="84" s="1"/>
  <c r="K130" i="83"/>
  <c r="K130" i="84" s="1"/>
  <c r="C130" i="82"/>
  <c r="B130" i="82"/>
  <c r="M130" i="83"/>
  <c r="M130" i="84" s="1"/>
  <c r="N130" i="83"/>
  <c r="N130" i="84" s="1"/>
  <c r="O130" i="83"/>
  <c r="O130" i="84" s="1"/>
  <c r="Q130" i="83"/>
  <c r="Q130" i="84" s="1"/>
  <c r="R130" i="83"/>
  <c r="R130" i="84" s="1"/>
  <c r="S130" i="83"/>
  <c r="S130" i="84" s="1"/>
  <c r="U130" i="83"/>
  <c r="U130" i="84" s="1"/>
  <c r="V130" i="83"/>
  <c r="V130" i="84" s="1"/>
  <c r="W130" i="83"/>
  <c r="W130" i="84" s="1"/>
  <c r="Y130" i="83"/>
  <c r="Y130" i="84" s="1"/>
  <c r="Z130" i="83"/>
  <c r="Z130" i="84" s="1"/>
  <c r="AA130" i="83"/>
  <c r="AA130" i="84" s="1"/>
  <c r="AC130" i="83"/>
  <c r="AC130" i="84" s="1"/>
  <c r="AD130" i="83"/>
  <c r="AD130" i="84" s="1"/>
  <c r="AE130" i="83"/>
  <c r="AE130" i="84" s="1"/>
  <c r="AG130" i="83"/>
  <c r="AG130" i="84" s="1"/>
  <c r="AH130" i="83"/>
  <c r="AH130" i="84" s="1"/>
  <c r="AI130" i="83"/>
  <c r="AI130" i="84" s="1"/>
  <c r="AK130" i="83"/>
  <c r="AK130" i="84" s="1"/>
  <c r="AL130" i="83"/>
  <c r="AL130" i="84" s="1"/>
  <c r="AM130" i="83"/>
  <c r="AM130" i="84" s="1"/>
  <c r="AO130" i="83"/>
  <c r="AO130" i="84" s="1"/>
  <c r="AP130" i="83"/>
  <c r="AP130" i="84" s="1"/>
  <c r="AQ130" i="83"/>
  <c r="AQ130" i="84" s="1"/>
  <c r="AS130" i="83"/>
  <c r="AS130" i="84" s="1"/>
  <c r="AT130" i="83"/>
  <c r="AT130" i="84" s="1"/>
  <c r="AU130" i="83"/>
  <c r="AU130" i="84" s="1"/>
  <c r="AW130" i="83"/>
  <c r="AW130" i="84" s="1"/>
  <c r="AX130" i="83"/>
  <c r="AX130" i="84" s="1"/>
  <c r="AY130" i="83"/>
  <c r="AY130" i="84" s="1"/>
  <c r="BA130" i="83"/>
  <c r="BA130" i="84" s="1"/>
  <c r="BB130" i="83"/>
  <c r="BB130" i="84" s="1"/>
  <c r="BC130" i="83"/>
  <c r="BC130" i="84" s="1"/>
  <c r="BE130" i="83"/>
  <c r="BE130" i="84" s="1"/>
  <c r="BF130" i="83"/>
  <c r="BF130" i="84" s="1"/>
  <c r="BG130" i="83"/>
  <c r="BG130" i="84" s="1"/>
  <c r="BI130" i="83"/>
  <c r="BI130" i="84" s="1"/>
  <c r="BJ130" i="83"/>
  <c r="BJ130" i="84" s="1"/>
  <c r="BK130" i="83"/>
  <c r="BK130" i="84" s="1"/>
  <c r="BM130" i="83"/>
  <c r="BM130" i="84" s="1"/>
  <c r="BN130" i="83"/>
  <c r="BN130" i="84" s="1"/>
  <c r="BO130" i="83"/>
  <c r="BO130" i="84" s="1"/>
  <c r="BQ130" i="83"/>
  <c r="BQ130" i="84" s="1"/>
  <c r="BR130" i="83"/>
  <c r="BR130" i="84" s="1"/>
  <c r="BS130" i="83"/>
  <c r="BS130" i="84" s="1"/>
  <c r="BU130" i="83"/>
  <c r="BU130" i="84" s="1"/>
  <c r="BV130" i="83"/>
  <c r="BV130" i="84" s="1"/>
  <c r="BW130" i="83"/>
  <c r="BW130" i="84" s="1"/>
  <c r="BY130" i="83"/>
  <c r="BY130" i="84" s="1"/>
  <c r="BZ130" i="83"/>
  <c r="BZ130" i="84" s="1"/>
  <c r="CA130" i="83"/>
  <c r="CA130" i="84" s="1"/>
  <c r="CC130" i="83"/>
  <c r="CC130" i="84" s="1"/>
  <c r="CD130" i="83"/>
  <c r="CD130" i="84" s="1"/>
  <c r="CE130" i="83"/>
  <c r="CE130" i="84" s="1"/>
  <c r="CG130" i="83"/>
  <c r="CG130" i="84" s="1"/>
  <c r="CH130" i="83"/>
  <c r="CH130" i="84" s="1"/>
  <c r="CI130" i="83"/>
  <c r="CI130" i="84" s="1"/>
  <c r="CK130" i="83"/>
  <c r="CK130" i="84" s="1"/>
  <c r="CL130" i="83"/>
  <c r="CL130" i="84" s="1"/>
  <c r="CM130" i="83"/>
  <c r="CM130" i="84" s="1"/>
  <c r="CO130" i="83"/>
  <c r="CO130" i="84" s="1"/>
  <c r="CP130" i="83"/>
  <c r="CP130" i="84" s="1"/>
  <c r="CQ130" i="83"/>
  <c r="CQ130" i="84" s="1"/>
  <c r="CS130" i="83"/>
  <c r="CS130" i="84" s="1"/>
  <c r="CT130" i="83"/>
  <c r="CT130" i="84" s="1"/>
  <c r="CU130" i="83"/>
  <c r="CU130" i="84" s="1"/>
  <c r="CW130" i="83"/>
  <c r="CW130" i="84" s="1"/>
  <c r="CX130" i="83"/>
  <c r="CX130" i="84" s="1"/>
  <c r="CY130" i="83"/>
  <c r="CY130" i="84" s="1"/>
  <c r="DA130" i="83"/>
  <c r="DA130" i="84" s="1"/>
  <c r="DB130" i="83"/>
  <c r="DB130" i="84" s="1"/>
  <c r="DC130" i="83"/>
  <c r="DC130" i="84" s="1"/>
  <c r="DE130" i="83"/>
  <c r="DE130" i="84" s="1"/>
  <c r="DF130" i="83"/>
  <c r="DF130" i="84" s="1"/>
  <c r="DG130" i="83"/>
  <c r="DG130" i="84" s="1"/>
  <c r="DI130" i="83"/>
  <c r="DI130" i="84" s="1"/>
  <c r="DJ130" i="83"/>
  <c r="DJ130" i="84" s="1"/>
  <c r="DK130" i="83"/>
  <c r="DK130" i="84" s="1"/>
  <c r="DM130" i="83"/>
  <c r="DM130" i="84" s="1"/>
  <c r="DN130" i="83"/>
  <c r="DN130" i="84" s="1"/>
  <c r="DO130" i="83"/>
  <c r="DO130" i="84" s="1"/>
  <c r="DQ130" i="83"/>
  <c r="DQ130" i="84" s="1"/>
  <c r="DR130" i="83"/>
  <c r="DR130" i="84" s="1"/>
  <c r="DS130" i="83"/>
  <c r="DS130" i="84" s="1"/>
  <c r="DU130" i="83"/>
  <c r="DU130" i="84" s="1"/>
  <c r="DV130" i="83"/>
  <c r="DV130" i="84" s="1"/>
  <c r="DW130" i="83"/>
  <c r="DW130" i="84" s="1"/>
  <c r="DY130" i="83"/>
  <c r="DY130" i="84" s="1"/>
  <c r="DZ130" i="83"/>
  <c r="DZ130" i="84" s="1"/>
  <c r="EA130" i="83"/>
  <c r="EA130" i="84" s="1"/>
  <c r="EC130" i="83"/>
  <c r="EC130" i="84" s="1"/>
  <c r="ED130" i="83"/>
  <c r="ED130" i="84" s="1"/>
  <c r="EE130" i="83"/>
  <c r="EE130" i="84" s="1"/>
  <c r="EG130" i="83"/>
  <c r="EG130" i="84" s="1"/>
  <c r="EH130" i="83"/>
  <c r="EH130" i="84" s="1"/>
  <c r="EI130" i="83"/>
  <c r="EI130" i="84" s="1"/>
  <c r="EK130" i="83"/>
  <c r="EK130" i="84" s="1"/>
  <c r="EL130" i="83"/>
  <c r="EL130" i="84" s="1"/>
  <c r="EM130" i="83"/>
  <c r="EM130" i="84" s="1"/>
  <c r="EO130" i="83"/>
  <c r="EO130" i="84" s="1"/>
  <c r="EP130" i="83"/>
  <c r="EP130" i="84" s="1"/>
  <c r="EQ130" i="83"/>
  <c r="EQ130" i="84" s="1"/>
  <c r="ES130" i="83"/>
  <c r="ES130" i="84" s="1"/>
  <c r="ET130" i="83"/>
  <c r="ET130" i="84" s="1"/>
  <c r="EU130" i="83"/>
  <c r="EU130" i="84" s="1"/>
  <c r="EW130" i="83"/>
  <c r="EW130" i="84" s="1"/>
  <c r="EX130" i="83"/>
  <c r="EX130" i="84" s="1"/>
  <c r="EY130" i="83"/>
  <c r="EY130" i="84" s="1"/>
  <c r="FA130" i="83"/>
  <c r="FA130" i="84" s="1"/>
  <c r="FB130" i="83"/>
  <c r="FB130" i="84" s="1"/>
  <c r="FC130" i="83"/>
  <c r="FC130" i="84" s="1"/>
  <c r="FE130" i="83"/>
  <c r="FE130" i="84" s="1"/>
  <c r="FF130" i="83"/>
  <c r="FF130" i="84" s="1"/>
  <c r="FG130" i="83"/>
  <c r="FG130" i="84" s="1"/>
  <c r="FI130" i="83"/>
  <c r="FI130" i="84" s="1"/>
  <c r="FJ130" i="83"/>
  <c r="FJ130" i="84" s="1"/>
  <c r="FK130" i="83"/>
  <c r="FK130" i="84" s="1"/>
  <c r="FM130" i="83"/>
  <c r="FM130" i="84" s="1"/>
  <c r="FN130" i="83"/>
  <c r="FN130" i="84" s="1"/>
  <c r="FO130" i="83"/>
  <c r="FO130" i="84" s="1"/>
  <c r="FQ130" i="83"/>
  <c r="FQ130" i="84" s="1"/>
  <c r="FR130" i="83"/>
  <c r="FR130" i="84" s="1"/>
  <c r="FS130" i="83"/>
  <c r="FS130" i="84" s="1"/>
  <c r="FU130" i="83"/>
  <c r="FU130" i="84" s="1"/>
  <c r="FV130" i="83"/>
  <c r="FV130" i="84" s="1"/>
  <c r="FW130" i="83"/>
  <c r="FW130" i="84" s="1"/>
  <c r="FY130" i="83"/>
  <c r="FY130" i="84" s="1"/>
  <c r="FZ130" i="83"/>
  <c r="FZ130" i="84" s="1"/>
  <c r="GA130" i="83"/>
  <c r="GA130" i="84" s="1"/>
  <c r="GC130" i="83"/>
  <c r="GC130" i="84" s="1"/>
  <c r="GD130" i="83"/>
  <c r="GD130" i="84" s="1"/>
  <c r="GE130" i="83"/>
  <c r="GE130" i="84" s="1"/>
  <c r="GG130" i="83"/>
  <c r="GG130" i="84" s="1"/>
  <c r="GH130" i="83"/>
  <c r="GH130" i="84" s="1"/>
  <c r="GI130" i="83"/>
  <c r="GI130" i="84" s="1"/>
  <c r="GK130" i="83"/>
  <c r="GK130" i="84" s="1"/>
  <c r="GL130" i="83"/>
  <c r="GL130" i="84" s="1"/>
  <c r="GM130" i="83"/>
  <c r="GM130" i="84" s="1"/>
  <c r="GO130" i="83"/>
  <c r="GO130" i="84" s="1"/>
  <c r="GP130" i="83"/>
  <c r="GP130" i="84" s="1"/>
  <c r="GQ130" i="83"/>
  <c r="GQ130" i="84" s="1"/>
  <c r="GS130" i="83"/>
  <c r="GS130" i="84" s="1"/>
  <c r="GT130" i="83"/>
  <c r="GT130" i="84" s="1"/>
  <c r="GU130" i="83"/>
  <c r="GU130" i="84" s="1"/>
  <c r="GW130" i="83"/>
  <c r="GW130" i="84" s="1"/>
  <c r="GX130" i="83"/>
  <c r="GX130" i="84" s="1"/>
  <c r="GY130" i="83"/>
  <c r="GY130" i="84" s="1"/>
  <c r="C132" i="84"/>
  <c r="I132" i="83"/>
  <c r="I132" i="84" s="1"/>
  <c r="J132" i="83"/>
  <c r="J132" i="84" s="1"/>
  <c r="K132" i="83"/>
  <c r="K132" i="84" s="1"/>
  <c r="C132" i="82"/>
  <c r="B132" i="82"/>
  <c r="M132" i="83"/>
  <c r="M132" i="84" s="1"/>
  <c r="N132" i="83"/>
  <c r="N132" i="84" s="1"/>
  <c r="O132" i="83"/>
  <c r="O132" i="84" s="1"/>
  <c r="Q132" i="83"/>
  <c r="Q132" i="84" s="1"/>
  <c r="R132" i="83"/>
  <c r="R132" i="84" s="1"/>
  <c r="S132" i="83"/>
  <c r="S132" i="84" s="1"/>
  <c r="U132" i="83"/>
  <c r="U132" i="84" s="1"/>
  <c r="V132" i="83"/>
  <c r="V132" i="84" s="1"/>
  <c r="W132" i="83"/>
  <c r="W132" i="84" s="1"/>
  <c r="Y132" i="83"/>
  <c r="Y132" i="84" s="1"/>
  <c r="Z132" i="83"/>
  <c r="Z132" i="84" s="1"/>
  <c r="AA132" i="83"/>
  <c r="AA132" i="84" s="1"/>
  <c r="AC132" i="83"/>
  <c r="AC132" i="84" s="1"/>
  <c r="AD132" i="83"/>
  <c r="AD132" i="84" s="1"/>
  <c r="AE132" i="83"/>
  <c r="AE132" i="84" s="1"/>
  <c r="AG132" i="83"/>
  <c r="AG132" i="84" s="1"/>
  <c r="AH132" i="83"/>
  <c r="AH132" i="84" s="1"/>
  <c r="AI132" i="83"/>
  <c r="AI132" i="84" s="1"/>
  <c r="AK132" i="83"/>
  <c r="AK132" i="84" s="1"/>
  <c r="AL132" i="83"/>
  <c r="AL132" i="84" s="1"/>
  <c r="AM132" i="83"/>
  <c r="AM132" i="84" s="1"/>
  <c r="AO132" i="83"/>
  <c r="AO132" i="84" s="1"/>
  <c r="AP132" i="83"/>
  <c r="AP132" i="84" s="1"/>
  <c r="AQ132" i="83"/>
  <c r="AQ132" i="84" s="1"/>
  <c r="AS132" i="83"/>
  <c r="AS132" i="84" s="1"/>
  <c r="AT132" i="83"/>
  <c r="AT132" i="84" s="1"/>
  <c r="AU132" i="83"/>
  <c r="AU132" i="84" s="1"/>
  <c r="AW132" i="83"/>
  <c r="AW132" i="84" s="1"/>
  <c r="AX132" i="83"/>
  <c r="AX132" i="84" s="1"/>
  <c r="AY132" i="83"/>
  <c r="AY132" i="84" s="1"/>
  <c r="BA132" i="83"/>
  <c r="BA132" i="84" s="1"/>
  <c r="BB132" i="83"/>
  <c r="BB132" i="84" s="1"/>
  <c r="BC132" i="83"/>
  <c r="BC132" i="84" s="1"/>
  <c r="BE132" i="83"/>
  <c r="BE132" i="84" s="1"/>
  <c r="BF132" i="83"/>
  <c r="BF132" i="84" s="1"/>
  <c r="BG132" i="83"/>
  <c r="BG132" i="84" s="1"/>
  <c r="BI132" i="83"/>
  <c r="BI132" i="84" s="1"/>
  <c r="BJ132" i="83"/>
  <c r="BJ132" i="84" s="1"/>
  <c r="BK132" i="83"/>
  <c r="BK132" i="84" s="1"/>
  <c r="BM132" i="83"/>
  <c r="BM132" i="84" s="1"/>
  <c r="BN132" i="83"/>
  <c r="BN132" i="84" s="1"/>
  <c r="BO132" i="83"/>
  <c r="BO132" i="84" s="1"/>
  <c r="BQ132" i="83"/>
  <c r="BQ132" i="84" s="1"/>
  <c r="BR132" i="83"/>
  <c r="BR132" i="84" s="1"/>
  <c r="BS132" i="83"/>
  <c r="BS132" i="84" s="1"/>
  <c r="BU132" i="83"/>
  <c r="BU132" i="84" s="1"/>
  <c r="BV132" i="83"/>
  <c r="BV132" i="84" s="1"/>
  <c r="BW132" i="83"/>
  <c r="BW132" i="84" s="1"/>
  <c r="BY132" i="83"/>
  <c r="BY132" i="84" s="1"/>
  <c r="BZ132" i="83"/>
  <c r="BZ132" i="84" s="1"/>
  <c r="CA132" i="83"/>
  <c r="CA132" i="84" s="1"/>
  <c r="CC132" i="83"/>
  <c r="CC132" i="84" s="1"/>
  <c r="CD132" i="83"/>
  <c r="CD132" i="84" s="1"/>
  <c r="CE132" i="83"/>
  <c r="CE132" i="84" s="1"/>
  <c r="CG132" i="83"/>
  <c r="CG132" i="84" s="1"/>
  <c r="CH132" i="83"/>
  <c r="CH132" i="84" s="1"/>
  <c r="CI132" i="83"/>
  <c r="CI132" i="84" s="1"/>
  <c r="CK132" i="83"/>
  <c r="CK132" i="84" s="1"/>
  <c r="CL132" i="83"/>
  <c r="CL132" i="84" s="1"/>
  <c r="CM132" i="83"/>
  <c r="CM132" i="84" s="1"/>
  <c r="CO132" i="83"/>
  <c r="CO132" i="84" s="1"/>
  <c r="CP132" i="83"/>
  <c r="CP132" i="84" s="1"/>
  <c r="CQ132" i="83"/>
  <c r="CQ132" i="84" s="1"/>
  <c r="CS132" i="83"/>
  <c r="CS132" i="84" s="1"/>
  <c r="CT132" i="83"/>
  <c r="CT132" i="84" s="1"/>
  <c r="CU132" i="83"/>
  <c r="CU132" i="84" s="1"/>
  <c r="CW132" i="83"/>
  <c r="CW132" i="84" s="1"/>
  <c r="CX132" i="83"/>
  <c r="CX132" i="84" s="1"/>
  <c r="CY132" i="83"/>
  <c r="CY132" i="84" s="1"/>
  <c r="DA132" i="83"/>
  <c r="DA132" i="84" s="1"/>
  <c r="DB132" i="83"/>
  <c r="DB132" i="84" s="1"/>
  <c r="DC132" i="83"/>
  <c r="DC132" i="84" s="1"/>
  <c r="DE132" i="83"/>
  <c r="DE132" i="84" s="1"/>
  <c r="DF132" i="83"/>
  <c r="DF132" i="84" s="1"/>
  <c r="DG132" i="83"/>
  <c r="DG132" i="84" s="1"/>
  <c r="DI132" i="83"/>
  <c r="DI132" i="84" s="1"/>
  <c r="DJ132" i="83"/>
  <c r="DJ132" i="84" s="1"/>
  <c r="DK132" i="83"/>
  <c r="DK132" i="84" s="1"/>
  <c r="DM132" i="83"/>
  <c r="DM132" i="84" s="1"/>
  <c r="DN132" i="83"/>
  <c r="DN132" i="84" s="1"/>
  <c r="DO132" i="83"/>
  <c r="DO132" i="84" s="1"/>
  <c r="DQ132" i="83"/>
  <c r="DQ132" i="84" s="1"/>
  <c r="DR132" i="83"/>
  <c r="DR132" i="84" s="1"/>
  <c r="DS132" i="83"/>
  <c r="DS132" i="84" s="1"/>
  <c r="DU132" i="83"/>
  <c r="DU132" i="84" s="1"/>
  <c r="DV132" i="83"/>
  <c r="DV132" i="84" s="1"/>
  <c r="DW132" i="83"/>
  <c r="DW132" i="84" s="1"/>
  <c r="DY132" i="83"/>
  <c r="DY132" i="84" s="1"/>
  <c r="DZ132" i="83"/>
  <c r="DZ132" i="84" s="1"/>
  <c r="EA132" i="83"/>
  <c r="EA132" i="84" s="1"/>
  <c r="EC132" i="83"/>
  <c r="EC132" i="84" s="1"/>
  <c r="ED132" i="83"/>
  <c r="ED132" i="84" s="1"/>
  <c r="EE132" i="83"/>
  <c r="EE132" i="84" s="1"/>
  <c r="EG132" i="83"/>
  <c r="EG132" i="84" s="1"/>
  <c r="EH132" i="83"/>
  <c r="EH132" i="84" s="1"/>
  <c r="EI132" i="83"/>
  <c r="EI132" i="84" s="1"/>
  <c r="EK132" i="83"/>
  <c r="EK132" i="84" s="1"/>
  <c r="EL132" i="83"/>
  <c r="EL132" i="84" s="1"/>
  <c r="EM132" i="83"/>
  <c r="EM132" i="84" s="1"/>
  <c r="EO132" i="83"/>
  <c r="EO132" i="84" s="1"/>
  <c r="EP132" i="83"/>
  <c r="EP132" i="84" s="1"/>
  <c r="EQ132" i="83"/>
  <c r="EQ132" i="84" s="1"/>
  <c r="ES132" i="83"/>
  <c r="ES132" i="84" s="1"/>
  <c r="ET132" i="83"/>
  <c r="ET132" i="84" s="1"/>
  <c r="EU132" i="83"/>
  <c r="EU132" i="84" s="1"/>
  <c r="EW132" i="83"/>
  <c r="EW132" i="84" s="1"/>
  <c r="EX132" i="83"/>
  <c r="EX132" i="84" s="1"/>
  <c r="EY132" i="83"/>
  <c r="EY132" i="84" s="1"/>
  <c r="FA132" i="83"/>
  <c r="FA132" i="84" s="1"/>
  <c r="FB132" i="83"/>
  <c r="FB132" i="84" s="1"/>
  <c r="FC132" i="83"/>
  <c r="FC132" i="84" s="1"/>
  <c r="FE132" i="83"/>
  <c r="FE132" i="84" s="1"/>
  <c r="FF132" i="83"/>
  <c r="FF132" i="84" s="1"/>
  <c r="FG132" i="83"/>
  <c r="FG132" i="84" s="1"/>
  <c r="FI132" i="83"/>
  <c r="FI132" i="84" s="1"/>
  <c r="FJ132" i="83"/>
  <c r="FJ132" i="84" s="1"/>
  <c r="FK132" i="83"/>
  <c r="FK132" i="84" s="1"/>
  <c r="FM132" i="83"/>
  <c r="FM132" i="84" s="1"/>
  <c r="FN132" i="83"/>
  <c r="FN132" i="84" s="1"/>
  <c r="FO132" i="83"/>
  <c r="FO132" i="84" s="1"/>
  <c r="FQ132" i="83"/>
  <c r="FQ132" i="84" s="1"/>
  <c r="FR132" i="83"/>
  <c r="FR132" i="84" s="1"/>
  <c r="FS132" i="83"/>
  <c r="FS132" i="84" s="1"/>
  <c r="FU132" i="83"/>
  <c r="FU132" i="84" s="1"/>
  <c r="FV132" i="83"/>
  <c r="FV132" i="84" s="1"/>
  <c r="FW132" i="83"/>
  <c r="FW132" i="84" s="1"/>
  <c r="FY132" i="83"/>
  <c r="FY132" i="84" s="1"/>
  <c r="FZ132" i="83"/>
  <c r="FZ132" i="84" s="1"/>
  <c r="GA132" i="83"/>
  <c r="GA132" i="84" s="1"/>
  <c r="GC132" i="83"/>
  <c r="GC132" i="84" s="1"/>
  <c r="GD132" i="83"/>
  <c r="GD132" i="84" s="1"/>
  <c r="GE132" i="83"/>
  <c r="GE132" i="84" s="1"/>
  <c r="GG132" i="83"/>
  <c r="GG132" i="84" s="1"/>
  <c r="GH132" i="83"/>
  <c r="GH132" i="84" s="1"/>
  <c r="GI132" i="83"/>
  <c r="GI132" i="84" s="1"/>
  <c r="GK132" i="83"/>
  <c r="GK132" i="84" s="1"/>
  <c r="GL132" i="83"/>
  <c r="GL132" i="84" s="1"/>
  <c r="GM132" i="83"/>
  <c r="GM132" i="84" s="1"/>
  <c r="GO132" i="83"/>
  <c r="GO132" i="84" s="1"/>
  <c r="GP132" i="83"/>
  <c r="GP132" i="84" s="1"/>
  <c r="GQ132" i="83"/>
  <c r="GQ132" i="84" s="1"/>
  <c r="GS132" i="83"/>
  <c r="GS132" i="84" s="1"/>
  <c r="GT132" i="83"/>
  <c r="GT132" i="84" s="1"/>
  <c r="GU132" i="83"/>
  <c r="GU132" i="84" s="1"/>
  <c r="GW132" i="83"/>
  <c r="GW132" i="84" s="1"/>
  <c r="GX132" i="83"/>
  <c r="GX132" i="84" s="1"/>
  <c r="GY132" i="83"/>
  <c r="GY132" i="84" s="1"/>
  <c r="C133" i="84"/>
  <c r="I133" i="83"/>
  <c r="I133" i="84" s="1"/>
  <c r="J133" i="83"/>
  <c r="J133" i="84" s="1"/>
  <c r="K133" i="83"/>
  <c r="C133" i="82"/>
  <c r="B133" i="82"/>
  <c r="M133" i="83"/>
  <c r="N133" i="83"/>
  <c r="O133" i="83"/>
  <c r="Q133" i="83"/>
  <c r="R133" i="83"/>
  <c r="S133" i="83"/>
  <c r="U133" i="83"/>
  <c r="V133" i="83"/>
  <c r="W133" i="83"/>
  <c r="Y133" i="83"/>
  <c r="Z133" i="83"/>
  <c r="AA133" i="83"/>
  <c r="AC133" i="83"/>
  <c r="AD133" i="83"/>
  <c r="AE133" i="83"/>
  <c r="AG133" i="83"/>
  <c r="AH133" i="83"/>
  <c r="AI133" i="83"/>
  <c r="AK133" i="83"/>
  <c r="AL133" i="83"/>
  <c r="AM133" i="83"/>
  <c r="AO133" i="83"/>
  <c r="AP133" i="83"/>
  <c r="AS133" i="83"/>
  <c r="AT133" i="83"/>
  <c r="AW133" i="83"/>
  <c r="AX133" i="83"/>
  <c r="BA133" i="83"/>
  <c r="BB133" i="83"/>
  <c r="BE133" i="83"/>
  <c r="BF133" i="83"/>
  <c r="BI133" i="83"/>
  <c r="BJ133" i="83"/>
  <c r="BM133" i="83"/>
  <c r="BN133" i="83"/>
  <c r="BO133" i="83"/>
  <c r="BQ133" i="83"/>
  <c r="BR133" i="83"/>
  <c r="BS133" i="83"/>
  <c r="BU133" i="83"/>
  <c r="BV133" i="83"/>
  <c r="BW133" i="83"/>
  <c r="BY133" i="83"/>
  <c r="BZ133" i="83"/>
  <c r="CA133" i="83"/>
  <c r="CC133" i="83"/>
  <c r="CD133" i="83"/>
  <c r="CE133" i="83"/>
  <c r="CG133" i="83"/>
  <c r="CH133" i="83"/>
  <c r="CK133" i="83"/>
  <c r="CL133" i="83"/>
  <c r="CO133" i="83"/>
  <c r="CP133" i="83"/>
  <c r="CS133" i="83"/>
  <c r="CT133" i="83"/>
  <c r="CW133" i="83"/>
  <c r="CX133" i="83"/>
  <c r="DA133" i="83"/>
  <c r="DB133" i="83"/>
  <c r="DC133" i="83"/>
  <c r="DE133" i="83"/>
  <c r="DF133" i="83"/>
  <c r="DG133" i="83"/>
  <c r="DI133" i="83"/>
  <c r="DJ133" i="83"/>
  <c r="DK133" i="83"/>
  <c r="DM133" i="83"/>
  <c r="DN133" i="83"/>
  <c r="DO133" i="83"/>
  <c r="DQ133" i="83"/>
  <c r="DR133" i="83"/>
  <c r="DS133" i="83"/>
  <c r="DU133" i="83"/>
  <c r="DV133" i="83"/>
  <c r="DW133" i="83"/>
  <c r="DY133" i="83"/>
  <c r="DZ133" i="83"/>
  <c r="EA133" i="83"/>
  <c r="EC133" i="83"/>
  <c r="ED133" i="83"/>
  <c r="EE133" i="83"/>
  <c r="EG133" i="83"/>
  <c r="EH133" i="83"/>
  <c r="EK133" i="83"/>
  <c r="EL133" i="83"/>
  <c r="EO133" i="83"/>
  <c r="EP133" i="83"/>
  <c r="ES133" i="83"/>
  <c r="ET133" i="83"/>
  <c r="EW133" i="83"/>
  <c r="EX133" i="83"/>
  <c r="EY133" i="83"/>
  <c r="FA133" i="83"/>
  <c r="FB133" i="83"/>
  <c r="FC133" i="83"/>
  <c r="FE133" i="83"/>
  <c r="FF133" i="83"/>
  <c r="FG133" i="83"/>
  <c r="FI133" i="83"/>
  <c r="FJ133" i="83"/>
  <c r="FK133" i="83"/>
  <c r="FM133" i="83"/>
  <c r="FN133" i="83"/>
  <c r="FO133" i="83"/>
  <c r="FQ133" i="83"/>
  <c r="FR133" i="83"/>
  <c r="FS133" i="83"/>
  <c r="FU133" i="83"/>
  <c r="FV133" i="83"/>
  <c r="FW133" i="83"/>
  <c r="FY133" i="83"/>
  <c r="FZ133" i="83"/>
  <c r="GA133" i="83"/>
  <c r="GC133" i="83"/>
  <c r="GD133" i="83"/>
  <c r="GE133" i="83"/>
  <c r="GG133" i="83"/>
  <c r="GH133" i="83"/>
  <c r="GI133" i="83"/>
  <c r="GK133" i="83"/>
  <c r="GL133" i="83"/>
  <c r="GM133" i="83"/>
  <c r="GO133" i="83"/>
  <c r="GP133" i="83"/>
  <c r="GQ133" i="83"/>
  <c r="GS133" i="83"/>
  <c r="GT133" i="83"/>
  <c r="GU133" i="83"/>
  <c r="GW133" i="83"/>
  <c r="GX133" i="83"/>
  <c r="GY133" i="83"/>
  <c r="GY133" i="84" s="1"/>
  <c r="C134" i="84"/>
  <c r="I134" i="83"/>
  <c r="J134" i="83"/>
  <c r="K134" i="83"/>
  <c r="K134" i="84" s="1"/>
  <c r="C134" i="82"/>
  <c r="B134" i="82"/>
  <c r="M134" i="83"/>
  <c r="M134" i="84" s="1"/>
  <c r="N134" i="83"/>
  <c r="N134" i="84" s="1"/>
  <c r="O134" i="83"/>
  <c r="O134" i="84" s="1"/>
  <c r="Q134" i="83"/>
  <c r="Q134" i="84" s="1"/>
  <c r="R134" i="83"/>
  <c r="R134" i="84" s="1"/>
  <c r="S134" i="83"/>
  <c r="S134" i="84" s="1"/>
  <c r="U134" i="83"/>
  <c r="U134" i="84" s="1"/>
  <c r="V134" i="83"/>
  <c r="V134" i="84" s="1"/>
  <c r="W134" i="83"/>
  <c r="W134" i="84" s="1"/>
  <c r="Y134" i="83"/>
  <c r="Y134" i="84" s="1"/>
  <c r="Z134" i="83"/>
  <c r="Z134" i="84" s="1"/>
  <c r="AA134" i="83"/>
  <c r="AA134" i="84" s="1"/>
  <c r="AC134" i="83"/>
  <c r="AC134" i="84" s="1"/>
  <c r="AD134" i="83"/>
  <c r="AD134" i="84" s="1"/>
  <c r="AE134" i="83"/>
  <c r="AE134" i="84" s="1"/>
  <c r="AG134" i="83"/>
  <c r="AG134" i="84" s="1"/>
  <c r="AH134" i="83"/>
  <c r="AH134" i="84" s="1"/>
  <c r="AI134" i="83"/>
  <c r="AI134" i="84" s="1"/>
  <c r="AK134" i="83"/>
  <c r="AK134" i="84" s="1"/>
  <c r="AL134" i="83"/>
  <c r="AL134" i="84" s="1"/>
  <c r="AM134" i="83"/>
  <c r="AM134" i="84" s="1"/>
  <c r="AO134" i="83"/>
  <c r="AO134" i="84" s="1"/>
  <c r="AP134" i="83"/>
  <c r="AP134" i="84" s="1"/>
  <c r="AQ134" i="83"/>
  <c r="AQ134" i="84" s="1"/>
  <c r="AS134" i="83"/>
  <c r="AS134" i="84" s="1"/>
  <c r="AT134" i="83"/>
  <c r="AT134" i="84" s="1"/>
  <c r="AU134" i="83"/>
  <c r="AU134" i="84" s="1"/>
  <c r="AW134" i="83"/>
  <c r="AW134" i="84" s="1"/>
  <c r="AX134" i="83"/>
  <c r="AX134" i="84" s="1"/>
  <c r="AY134" i="83"/>
  <c r="AY134" i="84" s="1"/>
  <c r="BA134" i="83"/>
  <c r="BA134" i="84" s="1"/>
  <c r="BB134" i="83"/>
  <c r="BB134" i="84" s="1"/>
  <c r="BC134" i="83"/>
  <c r="BC134" i="84" s="1"/>
  <c r="BE134" i="83"/>
  <c r="BE134" i="84" s="1"/>
  <c r="BF134" i="83"/>
  <c r="BF134" i="84" s="1"/>
  <c r="BG134" i="83"/>
  <c r="BG134" i="84" s="1"/>
  <c r="BI134" i="83"/>
  <c r="BI134" i="84" s="1"/>
  <c r="BJ134" i="83"/>
  <c r="BJ134" i="84" s="1"/>
  <c r="BK134" i="83"/>
  <c r="BK134" i="84" s="1"/>
  <c r="BM134" i="83"/>
  <c r="BM134" i="84" s="1"/>
  <c r="BN134" i="83"/>
  <c r="BN134" i="84" s="1"/>
  <c r="BO134" i="83"/>
  <c r="BO134" i="84" s="1"/>
  <c r="BQ134" i="83"/>
  <c r="BQ134" i="84" s="1"/>
  <c r="BR134" i="83"/>
  <c r="BR134" i="84" s="1"/>
  <c r="BS134" i="83"/>
  <c r="BS134" i="84" s="1"/>
  <c r="BU134" i="83"/>
  <c r="BU134" i="84" s="1"/>
  <c r="BV134" i="83"/>
  <c r="BV134" i="84" s="1"/>
  <c r="BW134" i="83"/>
  <c r="BW134" i="84" s="1"/>
  <c r="BY134" i="83"/>
  <c r="BY134" i="84" s="1"/>
  <c r="BZ134" i="83"/>
  <c r="BZ134" i="84" s="1"/>
  <c r="CA134" i="83"/>
  <c r="CA134" i="84" s="1"/>
  <c r="CC134" i="83"/>
  <c r="CC134" i="84" s="1"/>
  <c r="CD134" i="83"/>
  <c r="CD134" i="84" s="1"/>
  <c r="CE134" i="83"/>
  <c r="CE134" i="84" s="1"/>
  <c r="CG134" i="83"/>
  <c r="CG134" i="84" s="1"/>
  <c r="CH134" i="83"/>
  <c r="CH134" i="84" s="1"/>
  <c r="CI134" i="83"/>
  <c r="CI134" i="84" s="1"/>
  <c r="CK134" i="83"/>
  <c r="CK134" i="84" s="1"/>
  <c r="CL134" i="83"/>
  <c r="CL134" i="84" s="1"/>
  <c r="CM134" i="83"/>
  <c r="CM134" i="84" s="1"/>
  <c r="CO134" i="83"/>
  <c r="CO134" i="84" s="1"/>
  <c r="CP134" i="83"/>
  <c r="CP134" i="84" s="1"/>
  <c r="CQ134" i="83"/>
  <c r="CQ134" i="84" s="1"/>
  <c r="CS134" i="83"/>
  <c r="CS134" i="84" s="1"/>
  <c r="CT134" i="83"/>
  <c r="CT134" i="84" s="1"/>
  <c r="CU134" i="83"/>
  <c r="CU134" i="84" s="1"/>
  <c r="CW134" i="83"/>
  <c r="CW134" i="84" s="1"/>
  <c r="CX134" i="83"/>
  <c r="CX134" i="84" s="1"/>
  <c r="CY134" i="83"/>
  <c r="CY134" i="84" s="1"/>
  <c r="DA134" i="83"/>
  <c r="DA134" i="84" s="1"/>
  <c r="DB134" i="83"/>
  <c r="DB134" i="84" s="1"/>
  <c r="DC134" i="83"/>
  <c r="DC134" i="84" s="1"/>
  <c r="DE134" i="83"/>
  <c r="DE134" i="84" s="1"/>
  <c r="DF134" i="83"/>
  <c r="DF134" i="84" s="1"/>
  <c r="DG134" i="83"/>
  <c r="DG134" i="84" s="1"/>
  <c r="DI134" i="83"/>
  <c r="DI134" i="84" s="1"/>
  <c r="DJ134" i="83"/>
  <c r="DJ134" i="84" s="1"/>
  <c r="DK134" i="83"/>
  <c r="DK134" i="84" s="1"/>
  <c r="DM134" i="83"/>
  <c r="DM134" i="84" s="1"/>
  <c r="DN134" i="83"/>
  <c r="DN134" i="84" s="1"/>
  <c r="DO134" i="83"/>
  <c r="DO134" i="84" s="1"/>
  <c r="DQ134" i="83"/>
  <c r="DQ134" i="84" s="1"/>
  <c r="DR134" i="83"/>
  <c r="DR134" i="84" s="1"/>
  <c r="DS134" i="83"/>
  <c r="DS134" i="84" s="1"/>
  <c r="DU134" i="83"/>
  <c r="DU134" i="84" s="1"/>
  <c r="DV134" i="83"/>
  <c r="DV134" i="84" s="1"/>
  <c r="DW134" i="83"/>
  <c r="DW134" i="84" s="1"/>
  <c r="DY134" i="83"/>
  <c r="DY134" i="84" s="1"/>
  <c r="DZ134" i="83"/>
  <c r="DZ134" i="84" s="1"/>
  <c r="EA134" i="83"/>
  <c r="EA134" i="84" s="1"/>
  <c r="EC134" i="83"/>
  <c r="EC134" i="84" s="1"/>
  <c r="ED134" i="83"/>
  <c r="ED134" i="84" s="1"/>
  <c r="EE134" i="83"/>
  <c r="EE134" i="84" s="1"/>
  <c r="EG134" i="83"/>
  <c r="EG134" i="84" s="1"/>
  <c r="EH134" i="83"/>
  <c r="EH134" i="84" s="1"/>
  <c r="EI134" i="83"/>
  <c r="EI134" i="84" s="1"/>
  <c r="EK134" i="83"/>
  <c r="EK134" i="84" s="1"/>
  <c r="EL134" i="83"/>
  <c r="EL134" i="84" s="1"/>
  <c r="EM134" i="83"/>
  <c r="EM134" i="84" s="1"/>
  <c r="EO134" i="83"/>
  <c r="EO134" i="84" s="1"/>
  <c r="EP134" i="83"/>
  <c r="EP134" i="84" s="1"/>
  <c r="EQ134" i="83"/>
  <c r="EQ134" i="84" s="1"/>
  <c r="ES134" i="83"/>
  <c r="ES134" i="84" s="1"/>
  <c r="ET134" i="83"/>
  <c r="ET134" i="84" s="1"/>
  <c r="EU134" i="83"/>
  <c r="EU134" i="84" s="1"/>
  <c r="EW134" i="83"/>
  <c r="EW134" i="84" s="1"/>
  <c r="EX134" i="83"/>
  <c r="EX134" i="84" s="1"/>
  <c r="EY134" i="83"/>
  <c r="EY134" i="84" s="1"/>
  <c r="FA134" i="83"/>
  <c r="FA134" i="84" s="1"/>
  <c r="FB134" i="83"/>
  <c r="FB134" i="84" s="1"/>
  <c r="FC134" i="83"/>
  <c r="FC134" i="84" s="1"/>
  <c r="FE134" i="83"/>
  <c r="FE134" i="84" s="1"/>
  <c r="FF134" i="83"/>
  <c r="FF134" i="84" s="1"/>
  <c r="FG134" i="83"/>
  <c r="FG134" i="84" s="1"/>
  <c r="FI134" i="83"/>
  <c r="FI134" i="84" s="1"/>
  <c r="FJ134" i="83"/>
  <c r="FJ134" i="84" s="1"/>
  <c r="FK134" i="83"/>
  <c r="FK134" i="84" s="1"/>
  <c r="FM134" i="83"/>
  <c r="FM134" i="84" s="1"/>
  <c r="FN134" i="83"/>
  <c r="FN134" i="84" s="1"/>
  <c r="FO134" i="83"/>
  <c r="FO134" i="84" s="1"/>
  <c r="FQ134" i="83"/>
  <c r="FQ134" i="84" s="1"/>
  <c r="FR134" i="83"/>
  <c r="FR134" i="84" s="1"/>
  <c r="FS134" i="83"/>
  <c r="FS134" i="84" s="1"/>
  <c r="FU134" i="83"/>
  <c r="FU134" i="84" s="1"/>
  <c r="FV134" i="83"/>
  <c r="FV134" i="84" s="1"/>
  <c r="FW134" i="83"/>
  <c r="FW134" i="84" s="1"/>
  <c r="FY134" i="83"/>
  <c r="FY134" i="84" s="1"/>
  <c r="FZ134" i="83"/>
  <c r="FZ134" i="84" s="1"/>
  <c r="GA134" i="83"/>
  <c r="GA134" i="84" s="1"/>
  <c r="GC134" i="83"/>
  <c r="GC134" i="84" s="1"/>
  <c r="GD134" i="83"/>
  <c r="GD134" i="84" s="1"/>
  <c r="GE134" i="83"/>
  <c r="GE134" i="84" s="1"/>
  <c r="GG134" i="83"/>
  <c r="GG134" i="84" s="1"/>
  <c r="GH134" i="83"/>
  <c r="GH134" i="84" s="1"/>
  <c r="GI134" i="83"/>
  <c r="GI134" i="84" s="1"/>
  <c r="GK134" i="83"/>
  <c r="GK134" i="84" s="1"/>
  <c r="GL134" i="83"/>
  <c r="GL134" i="84" s="1"/>
  <c r="GM134" i="83"/>
  <c r="GM134" i="84" s="1"/>
  <c r="GO134" i="83"/>
  <c r="GO134" i="84" s="1"/>
  <c r="GP134" i="83"/>
  <c r="GP134" i="84" s="1"/>
  <c r="GQ134" i="83"/>
  <c r="GQ134" i="84" s="1"/>
  <c r="GS134" i="83"/>
  <c r="GS134" i="84" s="1"/>
  <c r="GT134" i="83"/>
  <c r="GT134" i="84" s="1"/>
  <c r="GU134" i="83"/>
  <c r="GU134" i="84" s="1"/>
  <c r="GW134" i="83"/>
  <c r="GW134" i="84" s="1"/>
  <c r="GX134" i="83"/>
  <c r="GX134" i="84" s="1"/>
  <c r="GY134" i="83"/>
  <c r="GY134" i="84" s="1"/>
  <c r="C135" i="84"/>
  <c r="I135" i="83"/>
  <c r="J135" i="83"/>
  <c r="K135" i="83"/>
  <c r="K135" i="84" s="1"/>
  <c r="C135" i="82"/>
  <c r="B135" i="82"/>
  <c r="M135" i="83"/>
  <c r="M135" i="84" s="1"/>
  <c r="N135" i="83"/>
  <c r="N135" i="84" s="1"/>
  <c r="O135" i="83"/>
  <c r="O135" i="84" s="1"/>
  <c r="Q135" i="83"/>
  <c r="Q135" i="84" s="1"/>
  <c r="R135" i="83"/>
  <c r="R135" i="84" s="1"/>
  <c r="S135" i="83"/>
  <c r="S135" i="84" s="1"/>
  <c r="U135" i="83"/>
  <c r="U135" i="84" s="1"/>
  <c r="V135" i="83"/>
  <c r="V135" i="84" s="1"/>
  <c r="W135" i="83"/>
  <c r="W135" i="84" s="1"/>
  <c r="Y135" i="83"/>
  <c r="Y135" i="84" s="1"/>
  <c r="Z135" i="83"/>
  <c r="Z135" i="84" s="1"/>
  <c r="AA135" i="83"/>
  <c r="AA135" i="84" s="1"/>
  <c r="AC135" i="83"/>
  <c r="AC135" i="84" s="1"/>
  <c r="AD135" i="83"/>
  <c r="AD135" i="84" s="1"/>
  <c r="AE135" i="83"/>
  <c r="AE135" i="84" s="1"/>
  <c r="AG135" i="83"/>
  <c r="AG135" i="84" s="1"/>
  <c r="AH135" i="83"/>
  <c r="AH135" i="84" s="1"/>
  <c r="AI135" i="83"/>
  <c r="AI135" i="84" s="1"/>
  <c r="AK135" i="83"/>
  <c r="AK135" i="84" s="1"/>
  <c r="AL135" i="83"/>
  <c r="AL135" i="84" s="1"/>
  <c r="AM135" i="83"/>
  <c r="AM135" i="84" s="1"/>
  <c r="AO135" i="83"/>
  <c r="AO135" i="84" s="1"/>
  <c r="AP135" i="83"/>
  <c r="AP135" i="84" s="1"/>
  <c r="AQ135" i="83"/>
  <c r="AQ135" i="84" s="1"/>
  <c r="AS135" i="83"/>
  <c r="AS135" i="84" s="1"/>
  <c r="AT135" i="83"/>
  <c r="AT135" i="84" s="1"/>
  <c r="AU135" i="83"/>
  <c r="AU135" i="84" s="1"/>
  <c r="AW135" i="83"/>
  <c r="AW135" i="84" s="1"/>
  <c r="AX135" i="83"/>
  <c r="AX135" i="84" s="1"/>
  <c r="AY135" i="83"/>
  <c r="AY135" i="84" s="1"/>
  <c r="BA135" i="83"/>
  <c r="BA135" i="84" s="1"/>
  <c r="BB135" i="83"/>
  <c r="BB135" i="84" s="1"/>
  <c r="BC135" i="83"/>
  <c r="BC135" i="84" s="1"/>
  <c r="BE135" i="83"/>
  <c r="BE135" i="84" s="1"/>
  <c r="BF135" i="83"/>
  <c r="BF135" i="84" s="1"/>
  <c r="BG135" i="83"/>
  <c r="BG135" i="84" s="1"/>
  <c r="BI135" i="83"/>
  <c r="BI135" i="84" s="1"/>
  <c r="BJ135" i="83"/>
  <c r="BJ135" i="84" s="1"/>
  <c r="BK135" i="83"/>
  <c r="BK135" i="84" s="1"/>
  <c r="BM135" i="83"/>
  <c r="BM135" i="84" s="1"/>
  <c r="BN135" i="83"/>
  <c r="BN135" i="84" s="1"/>
  <c r="BO135" i="83"/>
  <c r="BO135" i="84" s="1"/>
  <c r="BQ135" i="83"/>
  <c r="BQ135" i="84" s="1"/>
  <c r="BR135" i="83"/>
  <c r="BR135" i="84" s="1"/>
  <c r="BS135" i="83"/>
  <c r="BS135" i="84" s="1"/>
  <c r="BU135" i="83"/>
  <c r="BU135" i="84" s="1"/>
  <c r="BV135" i="83"/>
  <c r="BV135" i="84" s="1"/>
  <c r="BW135" i="83"/>
  <c r="BW135" i="84" s="1"/>
  <c r="BY135" i="83"/>
  <c r="BY135" i="84" s="1"/>
  <c r="BZ135" i="83"/>
  <c r="BZ135" i="84" s="1"/>
  <c r="CA135" i="83"/>
  <c r="CA135" i="84" s="1"/>
  <c r="CC135" i="83"/>
  <c r="CC135" i="84" s="1"/>
  <c r="CD135" i="83"/>
  <c r="CD135" i="84" s="1"/>
  <c r="CE135" i="83"/>
  <c r="CE135" i="84" s="1"/>
  <c r="CG135" i="83"/>
  <c r="CG135" i="84" s="1"/>
  <c r="CH135" i="83"/>
  <c r="CH135" i="84" s="1"/>
  <c r="CI135" i="83"/>
  <c r="CI135" i="84" s="1"/>
  <c r="CK135" i="83"/>
  <c r="CK135" i="84" s="1"/>
  <c r="CL135" i="83"/>
  <c r="CL135" i="84" s="1"/>
  <c r="CM135" i="83"/>
  <c r="CM135" i="84" s="1"/>
  <c r="CO135" i="83"/>
  <c r="CO135" i="84" s="1"/>
  <c r="CP135" i="83"/>
  <c r="CP135" i="84" s="1"/>
  <c r="CQ135" i="83"/>
  <c r="CQ135" i="84" s="1"/>
  <c r="CS135" i="83"/>
  <c r="CS135" i="84" s="1"/>
  <c r="CT135" i="83"/>
  <c r="CT135" i="84" s="1"/>
  <c r="CU135" i="83"/>
  <c r="CU135" i="84" s="1"/>
  <c r="CW135" i="83"/>
  <c r="CW135" i="84" s="1"/>
  <c r="CX135" i="83"/>
  <c r="CX135" i="84" s="1"/>
  <c r="CY135" i="83"/>
  <c r="CY135" i="84" s="1"/>
  <c r="DA135" i="83"/>
  <c r="DA135" i="84" s="1"/>
  <c r="DB135" i="83"/>
  <c r="DB135" i="84" s="1"/>
  <c r="DC135" i="83"/>
  <c r="DC135" i="84" s="1"/>
  <c r="DE135" i="83"/>
  <c r="DE135" i="84" s="1"/>
  <c r="DF135" i="83"/>
  <c r="DF135" i="84" s="1"/>
  <c r="DG135" i="83"/>
  <c r="DG135" i="84" s="1"/>
  <c r="DI135" i="83"/>
  <c r="DI135" i="84" s="1"/>
  <c r="DJ135" i="83"/>
  <c r="DJ135" i="84" s="1"/>
  <c r="DK135" i="83"/>
  <c r="DK135" i="84" s="1"/>
  <c r="DM135" i="83"/>
  <c r="DM135" i="84" s="1"/>
  <c r="DN135" i="83"/>
  <c r="DN135" i="84" s="1"/>
  <c r="DO135" i="83"/>
  <c r="DO135" i="84" s="1"/>
  <c r="DQ135" i="83"/>
  <c r="DQ135" i="84" s="1"/>
  <c r="DR135" i="83"/>
  <c r="DR135" i="84" s="1"/>
  <c r="DS135" i="83"/>
  <c r="DS135" i="84" s="1"/>
  <c r="DU135" i="83"/>
  <c r="DU135" i="84" s="1"/>
  <c r="DV135" i="83"/>
  <c r="DV135" i="84" s="1"/>
  <c r="DW135" i="83"/>
  <c r="DW135" i="84" s="1"/>
  <c r="DY135" i="83"/>
  <c r="DY135" i="84" s="1"/>
  <c r="DZ135" i="83"/>
  <c r="DZ135" i="84" s="1"/>
  <c r="EA135" i="83"/>
  <c r="EA135" i="84" s="1"/>
  <c r="EC135" i="83"/>
  <c r="EC135" i="84" s="1"/>
  <c r="ED135" i="83"/>
  <c r="ED135" i="84" s="1"/>
  <c r="EE135" i="83"/>
  <c r="EE135" i="84" s="1"/>
  <c r="EG135" i="83"/>
  <c r="EG135" i="84" s="1"/>
  <c r="EH135" i="83"/>
  <c r="EH135" i="84" s="1"/>
  <c r="EI135" i="83"/>
  <c r="EI135" i="84" s="1"/>
  <c r="EK135" i="83"/>
  <c r="EK135" i="84" s="1"/>
  <c r="EL135" i="83"/>
  <c r="EL135" i="84" s="1"/>
  <c r="EM135" i="83"/>
  <c r="EM135" i="84" s="1"/>
  <c r="EO135" i="83"/>
  <c r="EO135" i="84" s="1"/>
  <c r="EP135" i="83"/>
  <c r="EP135" i="84" s="1"/>
  <c r="EQ135" i="83"/>
  <c r="EQ135" i="84" s="1"/>
  <c r="ES135" i="83"/>
  <c r="ES135" i="84" s="1"/>
  <c r="ET135" i="83"/>
  <c r="ET135" i="84" s="1"/>
  <c r="EU135" i="83"/>
  <c r="EU135" i="84" s="1"/>
  <c r="EW135" i="83"/>
  <c r="EW135" i="84" s="1"/>
  <c r="EX135" i="83"/>
  <c r="EX135" i="84" s="1"/>
  <c r="EY135" i="83"/>
  <c r="EY135" i="84" s="1"/>
  <c r="FA135" i="83"/>
  <c r="FA135" i="84" s="1"/>
  <c r="FB135" i="83"/>
  <c r="FB135" i="84" s="1"/>
  <c r="FC135" i="83"/>
  <c r="FC135" i="84" s="1"/>
  <c r="FE135" i="83"/>
  <c r="FE135" i="84" s="1"/>
  <c r="FF135" i="83"/>
  <c r="FF135" i="84" s="1"/>
  <c r="FG135" i="83"/>
  <c r="FG135" i="84" s="1"/>
  <c r="FI135" i="83"/>
  <c r="FI135" i="84" s="1"/>
  <c r="FJ135" i="83"/>
  <c r="FJ135" i="84" s="1"/>
  <c r="FK135" i="83"/>
  <c r="FK135" i="84" s="1"/>
  <c r="FM135" i="83"/>
  <c r="FM135" i="84" s="1"/>
  <c r="FN135" i="83"/>
  <c r="FN135" i="84" s="1"/>
  <c r="FO135" i="83"/>
  <c r="FO135" i="84" s="1"/>
  <c r="FQ135" i="83"/>
  <c r="FQ135" i="84" s="1"/>
  <c r="FR135" i="83"/>
  <c r="FR135" i="84" s="1"/>
  <c r="FS135" i="83"/>
  <c r="FS135" i="84" s="1"/>
  <c r="FU135" i="83"/>
  <c r="FU135" i="84" s="1"/>
  <c r="FV135" i="83"/>
  <c r="FV135" i="84" s="1"/>
  <c r="FW135" i="83"/>
  <c r="FW135" i="84" s="1"/>
  <c r="FY135" i="83"/>
  <c r="FY135" i="84" s="1"/>
  <c r="FZ135" i="83"/>
  <c r="FZ135" i="84" s="1"/>
  <c r="GA135" i="83"/>
  <c r="GA135" i="84" s="1"/>
  <c r="GC135" i="83"/>
  <c r="GC135" i="84" s="1"/>
  <c r="GD135" i="83"/>
  <c r="GD135" i="84" s="1"/>
  <c r="GE135" i="83"/>
  <c r="GE135" i="84" s="1"/>
  <c r="GG135" i="83"/>
  <c r="GG135" i="84" s="1"/>
  <c r="GH135" i="83"/>
  <c r="GH135" i="84" s="1"/>
  <c r="GI135" i="83"/>
  <c r="GI135" i="84" s="1"/>
  <c r="GK135" i="83"/>
  <c r="GK135" i="84" s="1"/>
  <c r="GL135" i="83"/>
  <c r="GL135" i="84" s="1"/>
  <c r="GM135" i="83"/>
  <c r="GM135" i="84" s="1"/>
  <c r="GO135" i="83"/>
  <c r="GO135" i="84" s="1"/>
  <c r="GP135" i="83"/>
  <c r="GP135" i="84" s="1"/>
  <c r="GQ135" i="83"/>
  <c r="GQ135" i="84" s="1"/>
  <c r="GS135" i="83"/>
  <c r="GS135" i="84" s="1"/>
  <c r="GT135" i="83"/>
  <c r="GT135" i="84" s="1"/>
  <c r="GU135" i="83"/>
  <c r="GU135" i="84" s="1"/>
  <c r="GW135" i="83"/>
  <c r="GW135" i="84" s="1"/>
  <c r="GX135" i="83"/>
  <c r="GX135" i="84" s="1"/>
  <c r="GY135" i="83"/>
  <c r="GY135" i="84" s="1"/>
  <c r="C136" i="84"/>
  <c r="I136" i="83"/>
  <c r="I136" i="84" s="1"/>
  <c r="J136" i="83"/>
  <c r="K136" i="83"/>
  <c r="K136" i="84" s="1"/>
  <c r="C136" i="82"/>
  <c r="B136" i="82"/>
  <c r="M136" i="83"/>
  <c r="M136" i="84" s="1"/>
  <c r="N136" i="83"/>
  <c r="N136" i="84" s="1"/>
  <c r="O136" i="83"/>
  <c r="O136" i="84" s="1"/>
  <c r="Q136" i="83"/>
  <c r="Q136" i="84" s="1"/>
  <c r="R136" i="83"/>
  <c r="R136" i="84" s="1"/>
  <c r="S136" i="83"/>
  <c r="S136" i="84" s="1"/>
  <c r="U136" i="83"/>
  <c r="U136" i="84" s="1"/>
  <c r="V136" i="83"/>
  <c r="V136" i="84" s="1"/>
  <c r="W136" i="83"/>
  <c r="W136" i="84" s="1"/>
  <c r="Y136" i="83"/>
  <c r="Y136" i="84" s="1"/>
  <c r="Z136" i="83"/>
  <c r="Z136" i="84" s="1"/>
  <c r="AA136" i="83"/>
  <c r="AA136" i="84" s="1"/>
  <c r="AC136" i="83"/>
  <c r="AC136" i="84" s="1"/>
  <c r="AD136" i="83"/>
  <c r="AD136" i="84" s="1"/>
  <c r="AE136" i="83"/>
  <c r="AE136" i="84" s="1"/>
  <c r="AG136" i="83"/>
  <c r="AG136" i="84" s="1"/>
  <c r="AH136" i="83"/>
  <c r="AH136" i="84" s="1"/>
  <c r="AI136" i="83"/>
  <c r="AI136" i="84" s="1"/>
  <c r="AK136" i="83"/>
  <c r="AK136" i="84" s="1"/>
  <c r="AL136" i="83"/>
  <c r="AL136" i="84" s="1"/>
  <c r="AM136" i="83"/>
  <c r="AM136" i="84" s="1"/>
  <c r="AO136" i="83"/>
  <c r="AO136" i="84" s="1"/>
  <c r="AP136" i="83"/>
  <c r="AP136" i="84" s="1"/>
  <c r="AQ136" i="83"/>
  <c r="AQ136" i="84" s="1"/>
  <c r="AS136" i="83"/>
  <c r="AS136" i="84" s="1"/>
  <c r="AT136" i="83"/>
  <c r="AT136" i="84" s="1"/>
  <c r="AU136" i="83"/>
  <c r="AU136" i="84" s="1"/>
  <c r="AW136" i="83"/>
  <c r="AW136" i="84" s="1"/>
  <c r="AX136" i="83"/>
  <c r="AX136" i="84" s="1"/>
  <c r="AY136" i="83"/>
  <c r="AY136" i="84" s="1"/>
  <c r="BA136" i="83"/>
  <c r="BA136" i="84" s="1"/>
  <c r="BB136" i="83"/>
  <c r="BB136" i="84" s="1"/>
  <c r="BC136" i="83"/>
  <c r="BC136" i="84" s="1"/>
  <c r="BE136" i="83"/>
  <c r="BE136" i="84" s="1"/>
  <c r="BF136" i="83"/>
  <c r="BF136" i="84" s="1"/>
  <c r="BG136" i="83"/>
  <c r="BG136" i="84" s="1"/>
  <c r="BI136" i="83"/>
  <c r="BI136" i="84" s="1"/>
  <c r="BJ136" i="83"/>
  <c r="BJ136" i="84" s="1"/>
  <c r="BK136" i="83"/>
  <c r="BK136" i="84" s="1"/>
  <c r="BM136" i="83"/>
  <c r="BM136" i="84" s="1"/>
  <c r="BN136" i="83"/>
  <c r="BN136" i="84" s="1"/>
  <c r="BO136" i="83"/>
  <c r="BO136" i="84" s="1"/>
  <c r="BQ136" i="83"/>
  <c r="BQ136" i="84" s="1"/>
  <c r="BR136" i="83"/>
  <c r="BR136" i="84" s="1"/>
  <c r="BS136" i="83"/>
  <c r="BS136" i="84" s="1"/>
  <c r="BU136" i="83"/>
  <c r="BU136" i="84" s="1"/>
  <c r="BV136" i="83"/>
  <c r="BV136" i="84" s="1"/>
  <c r="BW136" i="83"/>
  <c r="BW136" i="84" s="1"/>
  <c r="BY136" i="83"/>
  <c r="BY136" i="84" s="1"/>
  <c r="BZ136" i="83"/>
  <c r="BZ136" i="84" s="1"/>
  <c r="CA136" i="83"/>
  <c r="CA136" i="84" s="1"/>
  <c r="CC136" i="83"/>
  <c r="CC136" i="84" s="1"/>
  <c r="CD136" i="83"/>
  <c r="CD136" i="84" s="1"/>
  <c r="CE136" i="83"/>
  <c r="CE136" i="84" s="1"/>
  <c r="CG136" i="83"/>
  <c r="CG136" i="84" s="1"/>
  <c r="CH136" i="83"/>
  <c r="CH136" i="84" s="1"/>
  <c r="CI136" i="83"/>
  <c r="CI136" i="84" s="1"/>
  <c r="CK136" i="83"/>
  <c r="CK136" i="84" s="1"/>
  <c r="CL136" i="83"/>
  <c r="CL136" i="84" s="1"/>
  <c r="CM136" i="83"/>
  <c r="CM136" i="84" s="1"/>
  <c r="CO136" i="83"/>
  <c r="CO136" i="84" s="1"/>
  <c r="CP136" i="83"/>
  <c r="CP136" i="84" s="1"/>
  <c r="CQ136" i="83"/>
  <c r="CQ136" i="84" s="1"/>
  <c r="CS136" i="83"/>
  <c r="CS136" i="84" s="1"/>
  <c r="CT136" i="83"/>
  <c r="CT136" i="84" s="1"/>
  <c r="CU136" i="83"/>
  <c r="CU136" i="84" s="1"/>
  <c r="CW136" i="83"/>
  <c r="CW136" i="84" s="1"/>
  <c r="CX136" i="83"/>
  <c r="CX136" i="84" s="1"/>
  <c r="CY136" i="83"/>
  <c r="CY136" i="84" s="1"/>
  <c r="DA136" i="83"/>
  <c r="DA136" i="84" s="1"/>
  <c r="DB136" i="83"/>
  <c r="DB136" i="84" s="1"/>
  <c r="DC136" i="83"/>
  <c r="DC136" i="84" s="1"/>
  <c r="DE136" i="83"/>
  <c r="DE136" i="84" s="1"/>
  <c r="DF136" i="83"/>
  <c r="DF136" i="84" s="1"/>
  <c r="DG136" i="83"/>
  <c r="DG136" i="84" s="1"/>
  <c r="DI136" i="83"/>
  <c r="DI136" i="84" s="1"/>
  <c r="DJ136" i="83"/>
  <c r="DJ136" i="84" s="1"/>
  <c r="DK136" i="83"/>
  <c r="DK136" i="84" s="1"/>
  <c r="DM136" i="83"/>
  <c r="DM136" i="84" s="1"/>
  <c r="DN136" i="83"/>
  <c r="DN136" i="84" s="1"/>
  <c r="DO136" i="83"/>
  <c r="DO136" i="84" s="1"/>
  <c r="DQ136" i="83"/>
  <c r="DQ136" i="84" s="1"/>
  <c r="DR136" i="83"/>
  <c r="DR136" i="84" s="1"/>
  <c r="DS136" i="83"/>
  <c r="DS136" i="84" s="1"/>
  <c r="DU136" i="83"/>
  <c r="DU136" i="84" s="1"/>
  <c r="DV136" i="83"/>
  <c r="DV136" i="84" s="1"/>
  <c r="DW136" i="83"/>
  <c r="DW136" i="84" s="1"/>
  <c r="DY136" i="83"/>
  <c r="DY136" i="84" s="1"/>
  <c r="DZ136" i="83"/>
  <c r="DZ136" i="84" s="1"/>
  <c r="EA136" i="83"/>
  <c r="EA136" i="84" s="1"/>
  <c r="EC136" i="83"/>
  <c r="EC136" i="84" s="1"/>
  <c r="ED136" i="83"/>
  <c r="ED136" i="84" s="1"/>
  <c r="EE136" i="83"/>
  <c r="EE136" i="84" s="1"/>
  <c r="EG136" i="83"/>
  <c r="EG136" i="84" s="1"/>
  <c r="EH136" i="83"/>
  <c r="EH136" i="84" s="1"/>
  <c r="EI136" i="83"/>
  <c r="EI136" i="84" s="1"/>
  <c r="EK136" i="83"/>
  <c r="EK136" i="84" s="1"/>
  <c r="EL136" i="83"/>
  <c r="EL136" i="84" s="1"/>
  <c r="EM136" i="83"/>
  <c r="EM136" i="84" s="1"/>
  <c r="EO136" i="83"/>
  <c r="EO136" i="84" s="1"/>
  <c r="EP136" i="83"/>
  <c r="EP136" i="84" s="1"/>
  <c r="EQ136" i="83"/>
  <c r="EQ136" i="84" s="1"/>
  <c r="ES136" i="83"/>
  <c r="ES136" i="84" s="1"/>
  <c r="ET136" i="83"/>
  <c r="ET136" i="84" s="1"/>
  <c r="EU136" i="83"/>
  <c r="EU136" i="84" s="1"/>
  <c r="EW136" i="83"/>
  <c r="EW136" i="84" s="1"/>
  <c r="EX136" i="83"/>
  <c r="EX136" i="84" s="1"/>
  <c r="EY136" i="83"/>
  <c r="EY136" i="84" s="1"/>
  <c r="FA136" i="83"/>
  <c r="FA136" i="84" s="1"/>
  <c r="FB136" i="83"/>
  <c r="FB136" i="84" s="1"/>
  <c r="FC136" i="83"/>
  <c r="FC136" i="84" s="1"/>
  <c r="FE136" i="83"/>
  <c r="FE136" i="84" s="1"/>
  <c r="FF136" i="83"/>
  <c r="FF136" i="84" s="1"/>
  <c r="FG136" i="83"/>
  <c r="FG136" i="84" s="1"/>
  <c r="FI136" i="83"/>
  <c r="FI136" i="84" s="1"/>
  <c r="FJ136" i="83"/>
  <c r="FJ136" i="84" s="1"/>
  <c r="FK136" i="83"/>
  <c r="FK136" i="84" s="1"/>
  <c r="FM136" i="83"/>
  <c r="FM136" i="84" s="1"/>
  <c r="FN136" i="83"/>
  <c r="FN136" i="84" s="1"/>
  <c r="FO136" i="83"/>
  <c r="FO136" i="84" s="1"/>
  <c r="FQ136" i="83"/>
  <c r="FQ136" i="84" s="1"/>
  <c r="FR136" i="83"/>
  <c r="FR136" i="84" s="1"/>
  <c r="FS136" i="83"/>
  <c r="FS136" i="84" s="1"/>
  <c r="FU136" i="83"/>
  <c r="FU136" i="84" s="1"/>
  <c r="FV136" i="83"/>
  <c r="FV136" i="84" s="1"/>
  <c r="FW136" i="83"/>
  <c r="FW136" i="84" s="1"/>
  <c r="FY136" i="83"/>
  <c r="FY136" i="84" s="1"/>
  <c r="FZ136" i="83"/>
  <c r="FZ136" i="84" s="1"/>
  <c r="GA136" i="83"/>
  <c r="GA136" i="84" s="1"/>
  <c r="GC136" i="83"/>
  <c r="GC136" i="84" s="1"/>
  <c r="GD136" i="83"/>
  <c r="GD136" i="84" s="1"/>
  <c r="GE136" i="83"/>
  <c r="GE136" i="84" s="1"/>
  <c r="GG136" i="83"/>
  <c r="GG136" i="84" s="1"/>
  <c r="GH136" i="83"/>
  <c r="GH136" i="84" s="1"/>
  <c r="GI136" i="83"/>
  <c r="GI136" i="84" s="1"/>
  <c r="GK136" i="83"/>
  <c r="GK136" i="84" s="1"/>
  <c r="GL136" i="83"/>
  <c r="GL136" i="84" s="1"/>
  <c r="GM136" i="83"/>
  <c r="GM136" i="84" s="1"/>
  <c r="GO136" i="83"/>
  <c r="GO136" i="84" s="1"/>
  <c r="GP136" i="83"/>
  <c r="GP136" i="84" s="1"/>
  <c r="GQ136" i="83"/>
  <c r="GQ136" i="84" s="1"/>
  <c r="GS136" i="83"/>
  <c r="GS136" i="84" s="1"/>
  <c r="GT136" i="83"/>
  <c r="GT136" i="84" s="1"/>
  <c r="GU136" i="83"/>
  <c r="GU136" i="84" s="1"/>
  <c r="GW136" i="83"/>
  <c r="GW136" i="84" s="1"/>
  <c r="GX136" i="83"/>
  <c r="GX136" i="84" s="1"/>
  <c r="GY136" i="83"/>
  <c r="GY136" i="84" s="1"/>
  <c r="DA137" i="83"/>
  <c r="DA137" i="84" s="1"/>
  <c r="DB137" i="83"/>
  <c r="DB137" i="84" s="1"/>
  <c r="DC137" i="83"/>
  <c r="DC137" i="84" s="1"/>
  <c r="EC137" i="83"/>
  <c r="EC137" i="84" s="1"/>
  <c r="ED137" i="83"/>
  <c r="ED137" i="84" s="1"/>
  <c r="EE137" i="83"/>
  <c r="EE137" i="84" s="1"/>
  <c r="GW137" i="83"/>
  <c r="GW137" i="84" s="1"/>
  <c r="GX137" i="83"/>
  <c r="GX137" i="84" s="1"/>
  <c r="GY137" i="83"/>
  <c r="GY137" i="84" s="1"/>
  <c r="I144" i="83"/>
  <c r="I151" i="84" s="1"/>
  <c r="I145" i="83"/>
  <c r="I152" i="84" s="1"/>
  <c r="I148" i="83"/>
  <c r="I155" i="84" s="1"/>
  <c r="I154" i="83"/>
  <c r="I161" i="84"/>
  <c r="I158" i="83"/>
  <c r="I165" i="84"/>
  <c r="I164" i="83"/>
  <c r="I171" i="84"/>
  <c r="J144" i="83"/>
  <c r="J151" i="84"/>
  <c r="J145" i="83"/>
  <c r="J152" i="84"/>
  <c r="J148" i="83"/>
  <c r="J155" i="84" s="1"/>
  <c r="J154" i="83"/>
  <c r="J161" i="84" s="1"/>
  <c r="J158" i="83"/>
  <c r="J165" i="84" s="1"/>
  <c r="J164" i="83"/>
  <c r="J171" i="84" s="1"/>
  <c r="K144" i="83"/>
  <c r="K151" i="84"/>
  <c r="K145" i="83"/>
  <c r="K152" i="84"/>
  <c r="K148" i="83"/>
  <c r="K155" i="84" s="1"/>
  <c r="K154" i="83"/>
  <c r="K161" i="84" s="1"/>
  <c r="K158" i="83"/>
  <c r="K165" i="84" s="1"/>
  <c r="K164" i="83"/>
  <c r="K171" i="84"/>
  <c r="M141" i="83"/>
  <c r="M141" i="84" s="1"/>
  <c r="M151" i="83"/>
  <c r="M151" i="84" s="1"/>
  <c r="M152" i="83"/>
  <c r="M152" i="84" s="1"/>
  <c r="M155" i="83"/>
  <c r="M155" i="84" s="1"/>
  <c r="M161" i="83"/>
  <c r="M161" i="84" s="1"/>
  <c r="M165" i="83"/>
  <c r="M165" i="84" s="1"/>
  <c r="M171" i="83"/>
  <c r="M171" i="84" s="1"/>
  <c r="N141" i="83"/>
  <c r="N141" i="84"/>
  <c r="N151" i="83"/>
  <c r="N151" i="84"/>
  <c r="N152" i="83"/>
  <c r="N152" i="84"/>
  <c r="N155" i="83"/>
  <c r="N155" i="84"/>
  <c r="N161" i="83"/>
  <c r="N161" i="84" s="1"/>
  <c r="N165" i="83"/>
  <c r="N165" i="84" s="1"/>
  <c r="N171" i="83"/>
  <c r="N171" i="84"/>
  <c r="O141" i="83"/>
  <c r="O141" i="84" s="1"/>
  <c r="O151" i="83"/>
  <c r="O151" i="84" s="1"/>
  <c r="O152" i="83"/>
  <c r="O152" i="84" s="1"/>
  <c r="O155" i="83"/>
  <c r="O155" i="84" s="1"/>
  <c r="O161" i="83"/>
  <c r="O161" i="84" s="1"/>
  <c r="O165" i="83"/>
  <c r="O165" i="84" s="1"/>
  <c r="O171" i="83"/>
  <c r="O171" i="84" s="1"/>
  <c r="Q141" i="83"/>
  <c r="Q141" i="84" s="1"/>
  <c r="Q151" i="83"/>
  <c r="Q151" i="84" s="1"/>
  <c r="Q152" i="83"/>
  <c r="Q152" i="84" s="1"/>
  <c r="Q155" i="83"/>
  <c r="Q155" i="84" s="1"/>
  <c r="Q161" i="83"/>
  <c r="Q161" i="84"/>
  <c r="Q165" i="83"/>
  <c r="Q165" i="84" s="1"/>
  <c r="Q171" i="83"/>
  <c r="Q171" i="84" s="1"/>
  <c r="R141" i="83"/>
  <c r="R141" i="84" s="1"/>
  <c r="R151" i="83"/>
  <c r="R151" i="84" s="1"/>
  <c r="R152" i="83"/>
  <c r="R152" i="84" s="1"/>
  <c r="R155" i="83"/>
  <c r="R155" i="84" s="1"/>
  <c r="R161" i="83"/>
  <c r="R161" i="84" s="1"/>
  <c r="R165" i="83"/>
  <c r="R165" i="84" s="1"/>
  <c r="R171" i="83"/>
  <c r="R171" i="84" s="1"/>
  <c r="S141" i="83"/>
  <c r="S141" i="84"/>
  <c r="S151" i="83"/>
  <c r="S151" i="84" s="1"/>
  <c r="S152" i="83"/>
  <c r="S152" i="84" s="1"/>
  <c r="S155" i="83"/>
  <c r="S155" i="84" s="1"/>
  <c r="S161" i="83"/>
  <c r="S161" i="84" s="1"/>
  <c r="S165" i="83"/>
  <c r="S165" i="84" s="1"/>
  <c r="S171" i="83"/>
  <c r="S171" i="84" s="1"/>
  <c r="U141" i="83"/>
  <c r="U141" i="84" s="1"/>
  <c r="U151" i="83"/>
  <c r="U151" i="84"/>
  <c r="U152" i="83"/>
  <c r="U152" i="84" s="1"/>
  <c r="U155" i="83"/>
  <c r="U155" i="84" s="1"/>
  <c r="U161" i="83"/>
  <c r="U161" i="84" s="1"/>
  <c r="U165" i="83"/>
  <c r="U165" i="84" s="1"/>
  <c r="U171" i="83"/>
  <c r="U171" i="84" s="1"/>
  <c r="V141" i="83"/>
  <c r="V141" i="84" s="1"/>
  <c r="V151" i="83"/>
  <c r="V151" i="84" s="1"/>
  <c r="V152" i="83"/>
  <c r="V152" i="84"/>
  <c r="V155" i="83"/>
  <c r="V155" i="84"/>
  <c r="V161" i="83"/>
  <c r="V161" i="84" s="1"/>
  <c r="V165" i="83"/>
  <c r="V165" i="84" s="1"/>
  <c r="V171" i="83"/>
  <c r="V171" i="84"/>
  <c r="W141" i="83"/>
  <c r="W141" i="84"/>
  <c r="W151" i="83"/>
  <c r="W151" i="84" s="1"/>
  <c r="W152" i="83"/>
  <c r="W152" i="84" s="1"/>
  <c r="W155" i="83"/>
  <c r="W155" i="84" s="1"/>
  <c r="W161" i="83"/>
  <c r="W161" i="84" s="1"/>
  <c r="W165" i="83"/>
  <c r="W165" i="84" s="1"/>
  <c r="W171" i="83"/>
  <c r="W171" i="84" s="1"/>
  <c r="Y141" i="83"/>
  <c r="Y141" i="84" s="1"/>
  <c r="Y151" i="83"/>
  <c r="Y151" i="84" s="1"/>
  <c r="Y152" i="83"/>
  <c r="Y152" i="84" s="1"/>
  <c r="Y155" i="83"/>
  <c r="Y155" i="84" s="1"/>
  <c r="Y161" i="83"/>
  <c r="Y161" i="84"/>
  <c r="Y165" i="83"/>
  <c r="Y165" i="84"/>
  <c r="Y171" i="83"/>
  <c r="Y171" i="84"/>
  <c r="Z141" i="83"/>
  <c r="Z141" i="84" s="1"/>
  <c r="Z151" i="83"/>
  <c r="Z151" i="84" s="1"/>
  <c r="Z152" i="83"/>
  <c r="Z152" i="84" s="1"/>
  <c r="Z155" i="83"/>
  <c r="Z155" i="84" s="1"/>
  <c r="Z161" i="83"/>
  <c r="Z161" i="84" s="1"/>
  <c r="Z165" i="83"/>
  <c r="Z165" i="84" s="1"/>
  <c r="Z171" i="83"/>
  <c r="Z171" i="84" s="1"/>
  <c r="AA141" i="83"/>
  <c r="AA141" i="84" s="1"/>
  <c r="AA151" i="83"/>
  <c r="AA151" i="84" s="1"/>
  <c r="AA152" i="83"/>
  <c r="AA152" i="84" s="1"/>
  <c r="AA155" i="83"/>
  <c r="AA155" i="84" s="1"/>
  <c r="AA161" i="83"/>
  <c r="AA161" i="84"/>
  <c r="AA165" i="83"/>
  <c r="AA165" i="84"/>
  <c r="AA171" i="83"/>
  <c r="AA171" i="84" s="1"/>
  <c r="AC141" i="83"/>
  <c r="AC141" i="84" s="1"/>
  <c r="AC151" i="83"/>
  <c r="AC151" i="84"/>
  <c r="AC152" i="83"/>
  <c r="AC152" i="84" s="1"/>
  <c r="AC155" i="83"/>
  <c r="AC155" i="84" s="1"/>
  <c r="AC161" i="83"/>
  <c r="AC161" i="84" s="1"/>
  <c r="AC165" i="83"/>
  <c r="AC165" i="84" s="1"/>
  <c r="AC171" i="83"/>
  <c r="AC171" i="84" s="1"/>
  <c r="AD141" i="83"/>
  <c r="AD141" i="84" s="1"/>
  <c r="AD151" i="83"/>
  <c r="AD151" i="84"/>
  <c r="AD152" i="83"/>
  <c r="AD152" i="84"/>
  <c r="AD155" i="83"/>
  <c r="AD155" i="84"/>
  <c r="AD161" i="83"/>
  <c r="AD161" i="84" s="1"/>
  <c r="AD165" i="83"/>
  <c r="AD165" i="84" s="1"/>
  <c r="AD171" i="83"/>
  <c r="AD171" i="84" s="1"/>
  <c r="AE141" i="83"/>
  <c r="AE141" i="84"/>
  <c r="AE151" i="83"/>
  <c r="AE151" i="84" s="1"/>
  <c r="AE152" i="83"/>
  <c r="AE152" i="84" s="1"/>
  <c r="AE155" i="83"/>
  <c r="AE155" i="84" s="1"/>
  <c r="AE161" i="83"/>
  <c r="AE161" i="84" s="1"/>
  <c r="AE165" i="83"/>
  <c r="AE165" i="84" s="1"/>
  <c r="AE171" i="83"/>
  <c r="AE171" i="84" s="1"/>
  <c r="AG141" i="83"/>
  <c r="AG141" i="84"/>
  <c r="AG151" i="83"/>
  <c r="AG151" i="84" s="1"/>
  <c r="AG152" i="83"/>
  <c r="AG152" i="84"/>
  <c r="AG155" i="83"/>
  <c r="AG155" i="84" s="1"/>
  <c r="AG161" i="83"/>
  <c r="AG161" i="84" s="1"/>
  <c r="AG165" i="83"/>
  <c r="AG165" i="84" s="1"/>
  <c r="AG171" i="83"/>
  <c r="AG171" i="84" s="1"/>
  <c r="AH141" i="83"/>
  <c r="AH141" i="84" s="1"/>
  <c r="AH151" i="83"/>
  <c r="AH151" i="84" s="1"/>
  <c r="AH152" i="83"/>
  <c r="AH152" i="84" s="1"/>
  <c r="AH155" i="83"/>
  <c r="AH155" i="84" s="1"/>
  <c r="AH161" i="83"/>
  <c r="AH161" i="84" s="1"/>
  <c r="AH165" i="83"/>
  <c r="AH165" i="84" s="1"/>
  <c r="AH171" i="83"/>
  <c r="AH171" i="84"/>
  <c r="AI141" i="83"/>
  <c r="AI141" i="84"/>
  <c r="AI151" i="83"/>
  <c r="AI151" i="84" s="1"/>
  <c r="AI152" i="83"/>
  <c r="AI152" i="84" s="1"/>
  <c r="AI155" i="83"/>
  <c r="AI155" i="84" s="1"/>
  <c r="AI161" i="83"/>
  <c r="AI161" i="84" s="1"/>
  <c r="AI165" i="83"/>
  <c r="AI165" i="84"/>
  <c r="AI171" i="83"/>
  <c r="AI171" i="84" s="1"/>
  <c r="AK141" i="83"/>
  <c r="AK141" i="84" s="1"/>
  <c r="AK151" i="83"/>
  <c r="AK151" i="84" s="1"/>
  <c r="AK152" i="83"/>
  <c r="AK152" i="84"/>
  <c r="AK155" i="83"/>
  <c r="AK155" i="84" s="1"/>
  <c r="AK161" i="83"/>
  <c r="AK161" i="84" s="1"/>
  <c r="AK165" i="83"/>
  <c r="AK165" i="84"/>
  <c r="AK171" i="83"/>
  <c r="AK171" i="84" s="1"/>
  <c r="AL141" i="83"/>
  <c r="AL141" i="84" s="1"/>
  <c r="AL151" i="83"/>
  <c r="AL151" i="84" s="1"/>
  <c r="AL152" i="83"/>
  <c r="AL152" i="84" s="1"/>
  <c r="AL155" i="83"/>
  <c r="AL155" i="84" s="1"/>
  <c r="AL161" i="83"/>
  <c r="AL161" i="84" s="1"/>
  <c r="AL165" i="83"/>
  <c r="AL165" i="84" s="1"/>
  <c r="AL171" i="83"/>
  <c r="AL171" i="84" s="1"/>
  <c r="AM141" i="83"/>
  <c r="AM141" i="84"/>
  <c r="AM151" i="83"/>
  <c r="AM151" i="84"/>
  <c r="AM152" i="83"/>
  <c r="AM152" i="84" s="1"/>
  <c r="AM155" i="83"/>
  <c r="AM155" i="84" s="1"/>
  <c r="AM161" i="83"/>
  <c r="AM161" i="84" s="1"/>
  <c r="AM165" i="83"/>
  <c r="AM165" i="84" s="1"/>
  <c r="AM171" i="83"/>
  <c r="AM171" i="84" s="1"/>
  <c r="AO141" i="83"/>
  <c r="AO141" i="84" s="1"/>
  <c r="AO151" i="83"/>
  <c r="AO151" i="84" s="1"/>
  <c r="AO152" i="83"/>
  <c r="AO152" i="84" s="1"/>
  <c r="AO155" i="83"/>
  <c r="AO155" i="84" s="1"/>
  <c r="AO161" i="83"/>
  <c r="AO161" i="84"/>
  <c r="AO165" i="83"/>
  <c r="AO165" i="84" s="1"/>
  <c r="AO171" i="83"/>
  <c r="AO171" i="84"/>
  <c r="AP141" i="83"/>
  <c r="AP141" i="84"/>
  <c r="AP151" i="83"/>
  <c r="AP151" i="84" s="1"/>
  <c r="AP152" i="83"/>
  <c r="AP152" i="84" s="1"/>
  <c r="AP155" i="83"/>
  <c r="AP155" i="84"/>
  <c r="AP161" i="83"/>
  <c r="AP161" i="84" s="1"/>
  <c r="AP165" i="83"/>
  <c r="AP165" i="84" s="1"/>
  <c r="AP171" i="83"/>
  <c r="AP171" i="84" s="1"/>
  <c r="AQ141" i="83"/>
  <c r="AQ141" i="84" s="1"/>
  <c r="AQ151" i="83"/>
  <c r="AQ151" i="84" s="1"/>
  <c r="AQ152" i="83"/>
  <c r="AQ152" i="84" s="1"/>
  <c r="AQ155" i="83"/>
  <c r="AQ155" i="84"/>
  <c r="AQ161" i="83"/>
  <c r="AQ161" i="84" s="1"/>
  <c r="AQ165" i="83"/>
  <c r="AQ165" i="84"/>
  <c r="AQ171" i="83"/>
  <c r="AQ171" i="84" s="1"/>
  <c r="AS141" i="83"/>
  <c r="AS141" i="84" s="1"/>
  <c r="AS151" i="83"/>
  <c r="AS151" i="84" s="1"/>
  <c r="AS152" i="83"/>
  <c r="AS152" i="84"/>
  <c r="AS155" i="83"/>
  <c r="AS155" i="84" s="1"/>
  <c r="AS161" i="83"/>
  <c r="AS161" i="84" s="1"/>
  <c r="AS165" i="83"/>
  <c r="AS165" i="84" s="1"/>
  <c r="AS171" i="83"/>
  <c r="AS171" i="84" s="1"/>
  <c r="AT141" i="83"/>
  <c r="AT141" i="84" s="1"/>
  <c r="AT151" i="83"/>
  <c r="AT151" i="84" s="1"/>
  <c r="AT152" i="83"/>
  <c r="AT152" i="84" s="1"/>
  <c r="AT155" i="83"/>
  <c r="AT155" i="84"/>
  <c r="AT161" i="83"/>
  <c r="AT161" i="84"/>
  <c r="AT165" i="83"/>
  <c r="AT165" i="84" s="1"/>
  <c r="AT171" i="83"/>
  <c r="AT171" i="84" s="1"/>
  <c r="AU141" i="83"/>
  <c r="AU141" i="84"/>
  <c r="AU151" i="83"/>
  <c r="AU151" i="84" s="1"/>
  <c r="AU152" i="83"/>
  <c r="AU152" i="84" s="1"/>
  <c r="AU155" i="83"/>
  <c r="AU155" i="84" s="1"/>
  <c r="AU161" i="83"/>
  <c r="AU161" i="84" s="1"/>
  <c r="AU165" i="83"/>
  <c r="AU165" i="84" s="1"/>
  <c r="AU171" i="83"/>
  <c r="AU171" i="84" s="1"/>
  <c r="AW141" i="83"/>
  <c r="AW141" i="84" s="1"/>
  <c r="AW151" i="83"/>
  <c r="AW151" i="84" s="1"/>
  <c r="AW152" i="83"/>
  <c r="AW152" i="84"/>
  <c r="AW155" i="83"/>
  <c r="AW155" i="84" s="1"/>
  <c r="AW161" i="83"/>
  <c r="AW161" i="84" s="1"/>
  <c r="AW165" i="83"/>
  <c r="AW165" i="84" s="1"/>
  <c r="AW171" i="83"/>
  <c r="AW171" i="84" s="1"/>
  <c r="AX141" i="83"/>
  <c r="AX141" i="84" s="1"/>
  <c r="AX151" i="83"/>
  <c r="AX151" i="84" s="1"/>
  <c r="AX152" i="83"/>
  <c r="AX152" i="84" s="1"/>
  <c r="AX155" i="83"/>
  <c r="AX155" i="84" s="1"/>
  <c r="AX161" i="83"/>
  <c r="AX161" i="84"/>
  <c r="AX165" i="83"/>
  <c r="AX165" i="84" s="1"/>
  <c r="AX171" i="83"/>
  <c r="AX171" i="84" s="1"/>
  <c r="AY141" i="83"/>
  <c r="AY141" i="84" s="1"/>
  <c r="AY151" i="83"/>
  <c r="AY151" i="84" s="1"/>
  <c r="AY152" i="83"/>
  <c r="AY152" i="84" s="1"/>
  <c r="AY155" i="83"/>
  <c r="AY155" i="84" s="1"/>
  <c r="AY161" i="83"/>
  <c r="AY161" i="84" s="1"/>
  <c r="AY165" i="83"/>
  <c r="AY165" i="84" s="1"/>
  <c r="AY171" i="83"/>
  <c r="AY171" i="84"/>
  <c r="BA141" i="83"/>
  <c r="BA141" i="84" s="1"/>
  <c r="BA151" i="83"/>
  <c r="BA151" i="84" s="1"/>
  <c r="BA152" i="83"/>
  <c r="BA152" i="84"/>
  <c r="BA155" i="83"/>
  <c r="BA155" i="84" s="1"/>
  <c r="BA161" i="83"/>
  <c r="BA161" i="84" s="1"/>
  <c r="BA165" i="83"/>
  <c r="BA165" i="84" s="1"/>
  <c r="BA171" i="83"/>
  <c r="BA171" i="84" s="1"/>
  <c r="BB141" i="83"/>
  <c r="BB141" i="84" s="1"/>
  <c r="BB151" i="83"/>
  <c r="BB151" i="84" s="1"/>
  <c r="BB152" i="83"/>
  <c r="BB152" i="84" s="1"/>
  <c r="BB155" i="83"/>
  <c r="BB155" i="84" s="1"/>
  <c r="BB161" i="83"/>
  <c r="BB161" i="84" s="1"/>
  <c r="BB165" i="83"/>
  <c r="BB165" i="84" s="1"/>
  <c r="BB171" i="83"/>
  <c r="BB171" i="84" s="1"/>
  <c r="BC141" i="83"/>
  <c r="BC141" i="84"/>
  <c r="BC151" i="83"/>
  <c r="BC151" i="84"/>
  <c r="BC152" i="83"/>
  <c r="BC152" i="84"/>
  <c r="BC155" i="83"/>
  <c r="BC155" i="84" s="1"/>
  <c r="BC161" i="83"/>
  <c r="BC161" i="84" s="1"/>
  <c r="BC165" i="83"/>
  <c r="BC165" i="84" s="1"/>
  <c r="BC171" i="83"/>
  <c r="BC171" i="84" s="1"/>
  <c r="BE141" i="83"/>
  <c r="BE141" i="84" s="1"/>
  <c r="BE151" i="83"/>
  <c r="BE151" i="84" s="1"/>
  <c r="BE152" i="83"/>
  <c r="BE152" i="84" s="1"/>
  <c r="BE155" i="83"/>
  <c r="BE155" i="84" s="1"/>
  <c r="BE161" i="83"/>
  <c r="BE161" i="84" s="1"/>
  <c r="BE165" i="83"/>
  <c r="BE165" i="84" s="1"/>
  <c r="BE171" i="83"/>
  <c r="BE171" i="84"/>
  <c r="BF141" i="83"/>
  <c r="BF141" i="84" s="1"/>
  <c r="BF151" i="83"/>
  <c r="BF151" i="84" s="1"/>
  <c r="BF152" i="83"/>
  <c r="BF152" i="84" s="1"/>
  <c r="BF155" i="83"/>
  <c r="BF155" i="84"/>
  <c r="BF161" i="83"/>
  <c r="BF161" i="84"/>
  <c r="BF165" i="83"/>
  <c r="BF165" i="84" s="1"/>
  <c r="BF171" i="83"/>
  <c r="BF171" i="84" s="1"/>
  <c r="BG141" i="83"/>
  <c r="BG141" i="84" s="1"/>
  <c r="BG151" i="83"/>
  <c r="BG151" i="84" s="1"/>
  <c r="BG152" i="83"/>
  <c r="BG152" i="84" s="1"/>
  <c r="BG155" i="83"/>
  <c r="BG155" i="84" s="1"/>
  <c r="BG161" i="83"/>
  <c r="BG161" i="84"/>
  <c r="BG165" i="83"/>
  <c r="BG165" i="84"/>
  <c r="BG171" i="83"/>
  <c r="BG171" i="84"/>
  <c r="BI141" i="83"/>
  <c r="BI141" i="84" s="1"/>
  <c r="BI151" i="83"/>
  <c r="BI151" i="84" s="1"/>
  <c r="BI152" i="83"/>
  <c r="BI152" i="84"/>
  <c r="BI155" i="83"/>
  <c r="BI155" i="84" s="1"/>
  <c r="BI161" i="83"/>
  <c r="BI161" i="84" s="1"/>
  <c r="BI165" i="83"/>
  <c r="BI165" i="84" s="1"/>
  <c r="BI171" i="83"/>
  <c r="BI171" i="84" s="1"/>
  <c r="BJ141" i="83"/>
  <c r="BJ141" i="84"/>
  <c r="BJ151" i="83"/>
  <c r="BJ151" i="84" s="1"/>
  <c r="BJ152" i="83"/>
  <c r="BJ152" i="84" s="1"/>
  <c r="BJ155" i="83"/>
  <c r="BJ155" i="84"/>
  <c r="BJ161" i="83"/>
  <c r="BJ161" i="84"/>
  <c r="BJ165" i="83"/>
  <c r="BJ165" i="84" s="1"/>
  <c r="BJ171" i="83"/>
  <c r="BJ171" i="84" s="1"/>
  <c r="BK141" i="83"/>
  <c r="BK141" i="84" s="1"/>
  <c r="BK151" i="83"/>
  <c r="BK151" i="84" s="1"/>
  <c r="BK152" i="83"/>
  <c r="BK152" i="84" s="1"/>
  <c r="BK155" i="83"/>
  <c r="BK155" i="84" s="1"/>
  <c r="BK161" i="83"/>
  <c r="BK161" i="84" s="1"/>
  <c r="BK165" i="83"/>
  <c r="BK165" i="84" s="1"/>
  <c r="BK171" i="83"/>
  <c r="BK171" i="84" s="1"/>
  <c r="BM141" i="83"/>
  <c r="BM141" i="84" s="1"/>
  <c r="BM151" i="83"/>
  <c r="BM151" i="84" s="1"/>
  <c r="BM152" i="83"/>
  <c r="BM152" i="84"/>
  <c r="BM155" i="83"/>
  <c r="BM155" i="84" s="1"/>
  <c r="BM161" i="83"/>
  <c r="BM161" i="84" s="1"/>
  <c r="BM165" i="83"/>
  <c r="BM165" i="84" s="1"/>
  <c r="BM171" i="83"/>
  <c r="BM171" i="84" s="1"/>
  <c r="BN141" i="83"/>
  <c r="BN141" i="84"/>
  <c r="BN151" i="83"/>
  <c r="BN151" i="84" s="1"/>
  <c r="BN152" i="83"/>
  <c r="BN152" i="84" s="1"/>
  <c r="BN155" i="83"/>
  <c r="BN155" i="84" s="1"/>
  <c r="BN161" i="83"/>
  <c r="BN161" i="84"/>
  <c r="BN165" i="83"/>
  <c r="BN165" i="84"/>
  <c r="BN171" i="83"/>
  <c r="BN171" i="84" s="1"/>
  <c r="BO141" i="83"/>
  <c r="BO141" i="84" s="1"/>
  <c r="BO151" i="83"/>
  <c r="BO151" i="84" s="1"/>
  <c r="BO152" i="83"/>
  <c r="BO152" i="84" s="1"/>
  <c r="BO155" i="83"/>
  <c r="BO155" i="84" s="1"/>
  <c r="BO161" i="83"/>
  <c r="BO161" i="84" s="1"/>
  <c r="BO165" i="83"/>
  <c r="BO165" i="84" s="1"/>
  <c r="BO171" i="83"/>
  <c r="BO171" i="84"/>
  <c r="BQ141" i="83"/>
  <c r="BQ141" i="84" s="1"/>
  <c r="BQ151" i="83"/>
  <c r="BQ151" i="84"/>
  <c r="BQ152" i="83"/>
  <c r="BQ152" i="84"/>
  <c r="BQ155" i="83"/>
  <c r="BQ155" i="84"/>
  <c r="BQ161" i="83"/>
  <c r="BQ161" i="84" s="1"/>
  <c r="BQ165" i="83"/>
  <c r="BQ165" i="84" s="1"/>
  <c r="BQ171" i="83"/>
  <c r="BQ171" i="84" s="1"/>
  <c r="BR141" i="83"/>
  <c r="BR141" i="84"/>
  <c r="BR151" i="83"/>
  <c r="BR151" i="84" s="1"/>
  <c r="BR152" i="83"/>
  <c r="BR152" i="84" s="1"/>
  <c r="BR155" i="83"/>
  <c r="BR155" i="84" s="1"/>
  <c r="BR161" i="83"/>
  <c r="BR161" i="84" s="1"/>
  <c r="BR165" i="83"/>
  <c r="BR165" i="84" s="1"/>
  <c r="BR171" i="83"/>
  <c r="BR171" i="84" s="1"/>
  <c r="BS141" i="83"/>
  <c r="BS141" i="84" s="1"/>
  <c r="BS151" i="83"/>
  <c r="BS151" i="84" s="1"/>
  <c r="BS152" i="83"/>
  <c r="BS152" i="84" s="1"/>
  <c r="BS155" i="83"/>
  <c r="BS155" i="84"/>
  <c r="BS161" i="83"/>
  <c r="BS161" i="84" s="1"/>
  <c r="BS165" i="83"/>
  <c r="BS165" i="84"/>
  <c r="BS171" i="83"/>
  <c r="BS171" i="84"/>
  <c r="BU141" i="83"/>
  <c r="BU141" i="84" s="1"/>
  <c r="BU151" i="83"/>
  <c r="BU151" i="84" s="1"/>
  <c r="BU152" i="83"/>
  <c r="BU152" i="84" s="1"/>
  <c r="BU155" i="83"/>
  <c r="BU155" i="84" s="1"/>
  <c r="BU161" i="83"/>
  <c r="BU161" i="84" s="1"/>
  <c r="BU165" i="83"/>
  <c r="BU165" i="84" s="1"/>
  <c r="BU171" i="83"/>
  <c r="BU171" i="84" s="1"/>
  <c r="BV141" i="83"/>
  <c r="BV141" i="84" s="1"/>
  <c r="BV151" i="83"/>
  <c r="BV151" i="84" s="1"/>
  <c r="BV152" i="83"/>
  <c r="BV152" i="84" s="1"/>
  <c r="BV155" i="83"/>
  <c r="BV155" i="84" s="1"/>
  <c r="BV161" i="83"/>
  <c r="BV161" i="84" s="1"/>
  <c r="BV165" i="83"/>
  <c r="BV165" i="84"/>
  <c r="BV171" i="83"/>
  <c r="BV171" i="84" s="1"/>
  <c r="BW141" i="83"/>
  <c r="BW141" i="84" s="1"/>
  <c r="BW151" i="83"/>
  <c r="BW151" i="84" s="1"/>
  <c r="BW152" i="83"/>
  <c r="BW152" i="84" s="1"/>
  <c r="BW155" i="83"/>
  <c r="BW155" i="84" s="1"/>
  <c r="BW161" i="83"/>
  <c r="BW161" i="84" s="1"/>
  <c r="BW165" i="83"/>
  <c r="BW165" i="84" s="1"/>
  <c r="BW171" i="83"/>
  <c r="BW171" i="84" s="1"/>
  <c r="BY141" i="83"/>
  <c r="BY141" i="84" s="1"/>
  <c r="BY151" i="83"/>
  <c r="BY151" i="84" s="1"/>
  <c r="BY152" i="83"/>
  <c r="BY152" i="84" s="1"/>
  <c r="BY155" i="83"/>
  <c r="BY155" i="84" s="1"/>
  <c r="BY161" i="83"/>
  <c r="BY161" i="84"/>
  <c r="BY165" i="83"/>
  <c r="BY165" i="84" s="1"/>
  <c r="BY171" i="83"/>
  <c r="BY171" i="84" s="1"/>
  <c r="BZ141" i="83"/>
  <c r="BZ141" i="84"/>
  <c r="BZ151" i="83"/>
  <c r="BZ151" i="84"/>
  <c r="BZ152" i="83"/>
  <c r="BZ152" i="84" s="1"/>
  <c r="BZ155" i="83"/>
  <c r="BZ155" i="84" s="1"/>
  <c r="BZ161" i="83"/>
  <c r="BZ161" i="84" s="1"/>
  <c r="BZ165" i="83"/>
  <c r="BZ165" i="84" s="1"/>
  <c r="BZ171" i="83"/>
  <c r="BZ171" i="84" s="1"/>
  <c r="CA141" i="83"/>
  <c r="CA141" i="84" s="1"/>
  <c r="CA151" i="83"/>
  <c r="CA151" i="84" s="1"/>
  <c r="CA152" i="83"/>
  <c r="CA152" i="84" s="1"/>
  <c r="CA155" i="83"/>
  <c r="CA155" i="84" s="1"/>
  <c r="CA161" i="83"/>
  <c r="CA161" i="84" s="1"/>
  <c r="CA165" i="83"/>
  <c r="CA165" i="84"/>
  <c r="CA171" i="83"/>
  <c r="CA171" i="84"/>
  <c r="CC141" i="83"/>
  <c r="CC141" i="84" s="1"/>
  <c r="CC151" i="83"/>
  <c r="CC151" i="84" s="1"/>
  <c r="CC152" i="83"/>
  <c r="CC152" i="84" s="1"/>
  <c r="CC155" i="83"/>
  <c r="CC155" i="84" s="1"/>
  <c r="CC161" i="83"/>
  <c r="CC161" i="84" s="1"/>
  <c r="CC165" i="83"/>
  <c r="CC165" i="84" s="1"/>
  <c r="CC171" i="83"/>
  <c r="CC171" i="84" s="1"/>
  <c r="CD141" i="83"/>
  <c r="CD141" i="84" s="1"/>
  <c r="CD151" i="83"/>
  <c r="CD151" i="84" s="1"/>
  <c r="CD152" i="83"/>
  <c r="CD152" i="84" s="1"/>
  <c r="CD155" i="83"/>
  <c r="CD155" i="84" s="1"/>
  <c r="CD161" i="83"/>
  <c r="CD161" i="84"/>
  <c r="CD165" i="83"/>
  <c r="CD165" i="84"/>
  <c r="CD171" i="83"/>
  <c r="CD171" i="84" s="1"/>
  <c r="CE141" i="83"/>
  <c r="CE141" i="84" s="1"/>
  <c r="CE151" i="83"/>
  <c r="CE151" i="84" s="1"/>
  <c r="CE152" i="83"/>
  <c r="CE152" i="84" s="1"/>
  <c r="CE155" i="83"/>
  <c r="CE155" i="84" s="1"/>
  <c r="CE161" i="83"/>
  <c r="CE161" i="84" s="1"/>
  <c r="CE165" i="83"/>
  <c r="CE165" i="84" s="1"/>
  <c r="CE171" i="83"/>
  <c r="CE171" i="84" s="1"/>
  <c r="CG141" i="83"/>
  <c r="CG141" i="84" s="1"/>
  <c r="CG151" i="83"/>
  <c r="CG151" i="84" s="1"/>
  <c r="CG152" i="83"/>
  <c r="CG152" i="84" s="1"/>
  <c r="CG155" i="83"/>
  <c r="CG155" i="84"/>
  <c r="CG161" i="83"/>
  <c r="CG161" i="84"/>
  <c r="CG165" i="83"/>
  <c r="CG165" i="84"/>
  <c r="CG171" i="83"/>
  <c r="CG171" i="84" s="1"/>
  <c r="CH141" i="83"/>
  <c r="CH141" i="84" s="1"/>
  <c r="CH151" i="83"/>
  <c r="CH151" i="84"/>
  <c r="CH152" i="83"/>
  <c r="CH152" i="84" s="1"/>
  <c r="CH155" i="83"/>
  <c r="CH155" i="84" s="1"/>
  <c r="CH161" i="83"/>
  <c r="CH161" i="84" s="1"/>
  <c r="CH165" i="83"/>
  <c r="CH165" i="84" s="1"/>
  <c r="CH171" i="83"/>
  <c r="CH171" i="84" s="1"/>
  <c r="CI141" i="83"/>
  <c r="CI141" i="84" s="1"/>
  <c r="CI151" i="83"/>
  <c r="CI151" i="84"/>
  <c r="CI152" i="83"/>
  <c r="CI152" i="84" s="1"/>
  <c r="CI155" i="83"/>
  <c r="CI155" i="84"/>
  <c r="CI161" i="83"/>
  <c r="CI161" i="84" s="1"/>
  <c r="CI165" i="83"/>
  <c r="CI165" i="84" s="1"/>
  <c r="CI171" i="83"/>
  <c r="CI171" i="84"/>
  <c r="CK141" i="83"/>
  <c r="CK141" i="84" s="1"/>
  <c r="CK151" i="83"/>
  <c r="CK151" i="84" s="1"/>
  <c r="CK152" i="83"/>
  <c r="CK152" i="84" s="1"/>
  <c r="CK155" i="83"/>
  <c r="CK155" i="84" s="1"/>
  <c r="CK161" i="83"/>
  <c r="CK161" i="84"/>
  <c r="CK165" i="83"/>
  <c r="CK165" i="84" s="1"/>
  <c r="CK171" i="83"/>
  <c r="CK171" i="84" s="1"/>
  <c r="CL141" i="83"/>
  <c r="CL141" i="84" s="1"/>
  <c r="CL151" i="83"/>
  <c r="CL151" i="84" s="1"/>
  <c r="CL152" i="83"/>
  <c r="CL152" i="84" s="1"/>
  <c r="CL155" i="83"/>
  <c r="CL155" i="84" s="1"/>
  <c r="CL161" i="83"/>
  <c r="CL161" i="84" s="1"/>
  <c r="CL165" i="83"/>
  <c r="CL165" i="84" s="1"/>
  <c r="CL171" i="83"/>
  <c r="CL171" i="84" s="1"/>
  <c r="CM141" i="83"/>
  <c r="CM141" i="84" s="1"/>
  <c r="CM151" i="83"/>
  <c r="CM151" i="84" s="1"/>
  <c r="CM152" i="83"/>
  <c r="CM152" i="84" s="1"/>
  <c r="CM155" i="83"/>
  <c r="CM155" i="84"/>
  <c r="CM161" i="83"/>
  <c r="CM161" i="84" s="1"/>
  <c r="CM165" i="83"/>
  <c r="CM165" i="84" s="1"/>
  <c r="CM171" i="83"/>
  <c r="CM171" i="84" s="1"/>
  <c r="CO141" i="83"/>
  <c r="CO141" i="84" s="1"/>
  <c r="CO151" i="83"/>
  <c r="CO151" i="84" s="1"/>
  <c r="CO152" i="83"/>
  <c r="CO152" i="84" s="1"/>
  <c r="CO155" i="83"/>
  <c r="CO155" i="84" s="1"/>
  <c r="CO161" i="83"/>
  <c r="CO161" i="84" s="1"/>
  <c r="CO165" i="83"/>
  <c r="CO165" i="84"/>
  <c r="CO171" i="83"/>
  <c r="CO171" i="84" s="1"/>
  <c r="CP141" i="83"/>
  <c r="CP141" i="84" s="1"/>
  <c r="CP151" i="83"/>
  <c r="CP151" i="84"/>
  <c r="CP152" i="83"/>
  <c r="CP152" i="84" s="1"/>
  <c r="CP155" i="83"/>
  <c r="CP155" i="84" s="1"/>
  <c r="CP161" i="83"/>
  <c r="CP161" i="84" s="1"/>
  <c r="CP165" i="83"/>
  <c r="CP165" i="84" s="1"/>
  <c r="CP171" i="83"/>
  <c r="CP171" i="84" s="1"/>
  <c r="CQ141" i="83"/>
  <c r="CQ141" i="84" s="1"/>
  <c r="CQ151" i="83"/>
  <c r="CQ151" i="84" s="1"/>
  <c r="CQ152" i="83"/>
  <c r="CQ152" i="84" s="1"/>
  <c r="CQ155" i="83"/>
  <c r="CQ155" i="84" s="1"/>
  <c r="CQ161" i="83"/>
  <c r="CQ161" i="84" s="1"/>
  <c r="CQ165" i="83"/>
  <c r="CQ165" i="84"/>
  <c r="CQ171" i="83"/>
  <c r="CQ171" i="84"/>
  <c r="CS141" i="83"/>
  <c r="CS141" i="84" s="1"/>
  <c r="CS151" i="83"/>
  <c r="CS151" i="84"/>
  <c r="CS152" i="83"/>
  <c r="CS152" i="84" s="1"/>
  <c r="CS155" i="83"/>
  <c r="CS155" i="84" s="1"/>
  <c r="CS161" i="83"/>
  <c r="CS161" i="84" s="1"/>
  <c r="CS165" i="83"/>
  <c r="CS165" i="84" s="1"/>
  <c r="CS171" i="83"/>
  <c r="CS171" i="84" s="1"/>
  <c r="CT141" i="83"/>
  <c r="CT141" i="84" s="1"/>
  <c r="CT151" i="83"/>
  <c r="CT151" i="84" s="1"/>
  <c r="CT152" i="83"/>
  <c r="CT152" i="84" s="1"/>
  <c r="CT155" i="83"/>
  <c r="CT155" i="84" s="1"/>
  <c r="CT161" i="83"/>
  <c r="CT161" i="84"/>
  <c r="CT165" i="83"/>
  <c r="CT165" i="84" s="1"/>
  <c r="CT171" i="83"/>
  <c r="CT171" i="84" s="1"/>
  <c r="CU141" i="83"/>
  <c r="CU141" i="84" s="1"/>
  <c r="CU151" i="83"/>
  <c r="CU151" i="84" s="1"/>
  <c r="CU152" i="83"/>
  <c r="CU152" i="84"/>
  <c r="CU155" i="83"/>
  <c r="CU155" i="84" s="1"/>
  <c r="CU161" i="83"/>
  <c r="CU161" i="84" s="1"/>
  <c r="CU165" i="83"/>
  <c r="CU165" i="84" s="1"/>
  <c r="CU171" i="83"/>
  <c r="CU171" i="84" s="1"/>
  <c r="CW141" i="83"/>
  <c r="CW141" i="84" s="1"/>
  <c r="CW151" i="83"/>
  <c r="CW151" i="84" s="1"/>
  <c r="CW152" i="83"/>
  <c r="CW152" i="84" s="1"/>
  <c r="CW155" i="83"/>
  <c r="CW155" i="84" s="1"/>
  <c r="CW161" i="83"/>
  <c r="CW161" i="84"/>
  <c r="CW165" i="83"/>
  <c r="CW165" i="84" s="1"/>
  <c r="CW171" i="83"/>
  <c r="CW171" i="84" s="1"/>
  <c r="CX141" i="83"/>
  <c r="CX141" i="84" s="1"/>
  <c r="CX151" i="83"/>
  <c r="CX151" i="84"/>
  <c r="CX152" i="83"/>
  <c r="CX152" i="84" s="1"/>
  <c r="CX155" i="83"/>
  <c r="CX155" i="84" s="1"/>
  <c r="CX161" i="83"/>
  <c r="CX161" i="84" s="1"/>
  <c r="CX165" i="83"/>
  <c r="CX165" i="84" s="1"/>
  <c r="CX171" i="83"/>
  <c r="CX171" i="84"/>
  <c r="CY141" i="83"/>
  <c r="CY141" i="84" s="1"/>
  <c r="CY151" i="83"/>
  <c r="CY151" i="84" s="1"/>
  <c r="CY152" i="83"/>
  <c r="CY152" i="84" s="1"/>
  <c r="CY155" i="83"/>
  <c r="CY155" i="84"/>
  <c r="CY161" i="83"/>
  <c r="CY161" i="84" s="1"/>
  <c r="CY165" i="83"/>
  <c r="CY165" i="84" s="1"/>
  <c r="CY171" i="83"/>
  <c r="CY171" i="84" s="1"/>
  <c r="DA141" i="83"/>
  <c r="DA141" i="84"/>
  <c r="DB141" i="83"/>
  <c r="DB141" i="84"/>
  <c r="DC141" i="83"/>
  <c r="DC141" i="84" s="1"/>
  <c r="DE141" i="83"/>
  <c r="DE141" i="84" s="1"/>
  <c r="DE151" i="83"/>
  <c r="DE151" i="84" s="1"/>
  <c r="DE152" i="83"/>
  <c r="DE152" i="84"/>
  <c r="DE155" i="83"/>
  <c r="DE155" i="84" s="1"/>
  <c r="DE161" i="83"/>
  <c r="DE161" i="84" s="1"/>
  <c r="DE165" i="83"/>
  <c r="DE165" i="84" s="1"/>
  <c r="DE171" i="83"/>
  <c r="DE171" i="84" s="1"/>
  <c r="DF141" i="83"/>
  <c r="DF141" i="84" s="1"/>
  <c r="DF151" i="83"/>
  <c r="DF151" i="84" s="1"/>
  <c r="DF152" i="83"/>
  <c r="DF152" i="84" s="1"/>
  <c r="DF155" i="83"/>
  <c r="DF155" i="84"/>
  <c r="DF161" i="83"/>
  <c r="DF161" i="84"/>
  <c r="DF165" i="83"/>
  <c r="DF165" i="84" s="1"/>
  <c r="DF171" i="83"/>
  <c r="DF171" i="84"/>
  <c r="DG141" i="83"/>
  <c r="DG141" i="84"/>
  <c r="DG151" i="83"/>
  <c r="DG151" i="84"/>
  <c r="DG152" i="83"/>
  <c r="DG152" i="84" s="1"/>
  <c r="DG155" i="83"/>
  <c r="DG155" i="84" s="1"/>
  <c r="DG161" i="83"/>
  <c r="DG161" i="84" s="1"/>
  <c r="DG165" i="83"/>
  <c r="DG165" i="84" s="1"/>
  <c r="DG171" i="83"/>
  <c r="DG171" i="84" s="1"/>
  <c r="DI141" i="83"/>
  <c r="DI141" i="84" s="1"/>
  <c r="DI151" i="83"/>
  <c r="DI151" i="84" s="1"/>
  <c r="DI152" i="83"/>
  <c r="DI152" i="84" s="1"/>
  <c r="DI155" i="83"/>
  <c r="DI155" i="84" s="1"/>
  <c r="DI161" i="83"/>
  <c r="DI161" i="84"/>
  <c r="DI165" i="83"/>
  <c r="DI165" i="84" s="1"/>
  <c r="DI171" i="83"/>
  <c r="DI171" i="84" s="1"/>
  <c r="DJ141" i="83"/>
  <c r="DJ141" i="84"/>
  <c r="DJ151" i="83"/>
  <c r="DJ151" i="84" s="1"/>
  <c r="DJ152" i="83"/>
  <c r="DJ152" i="84" s="1"/>
  <c r="DJ155" i="83"/>
  <c r="DJ155" i="84" s="1"/>
  <c r="DJ161" i="83"/>
  <c r="DJ161" i="84" s="1"/>
  <c r="DJ165" i="83"/>
  <c r="DJ165" i="84" s="1"/>
  <c r="DJ171" i="83"/>
  <c r="DJ171" i="84" s="1"/>
  <c r="DK141" i="83"/>
  <c r="DK141" i="84" s="1"/>
  <c r="DK151" i="83"/>
  <c r="DK151" i="84" s="1"/>
  <c r="DK152" i="83"/>
  <c r="DK152" i="84" s="1"/>
  <c r="DK155" i="83"/>
  <c r="DK155" i="84"/>
  <c r="DK161" i="83"/>
  <c r="DK161" i="84" s="1"/>
  <c r="DK165" i="83"/>
  <c r="DK165" i="84" s="1"/>
  <c r="DK171" i="83"/>
  <c r="DK171" i="84" s="1"/>
  <c r="DM141" i="83"/>
  <c r="DM141" i="84" s="1"/>
  <c r="DM151" i="83"/>
  <c r="DM151" i="84"/>
  <c r="DM152" i="83"/>
  <c r="DM152" i="84" s="1"/>
  <c r="DM155" i="83"/>
  <c r="DM155" i="84" s="1"/>
  <c r="DM161" i="83"/>
  <c r="DM161" i="84" s="1"/>
  <c r="DM165" i="83"/>
  <c r="DM165" i="84" s="1"/>
  <c r="DM171" i="83"/>
  <c r="DM171" i="84" s="1"/>
  <c r="DN141" i="83"/>
  <c r="DN141" i="84" s="1"/>
  <c r="DN151" i="83"/>
  <c r="DN151" i="84" s="1"/>
  <c r="DN152" i="83"/>
  <c r="DN152" i="84" s="1"/>
  <c r="DN155" i="83"/>
  <c r="DN155" i="84"/>
  <c r="DN161" i="83"/>
  <c r="DN161" i="84" s="1"/>
  <c r="DN165" i="83"/>
  <c r="DN165" i="84" s="1"/>
  <c r="DN171" i="83"/>
  <c r="DN171" i="84" s="1"/>
  <c r="DO141" i="83"/>
  <c r="DO141" i="84" s="1"/>
  <c r="DO151" i="83"/>
  <c r="DO151" i="84" s="1"/>
  <c r="DO152" i="83"/>
  <c r="DO152" i="84" s="1"/>
  <c r="DO155" i="83"/>
  <c r="DO155" i="84" s="1"/>
  <c r="DO161" i="83"/>
  <c r="DO161" i="84" s="1"/>
  <c r="DO165" i="83"/>
  <c r="DO165" i="84"/>
  <c r="DO171" i="83"/>
  <c r="DO171" i="84" s="1"/>
  <c r="DQ141" i="83"/>
  <c r="DQ141" i="84" s="1"/>
  <c r="DQ151" i="83"/>
  <c r="DQ151" i="84"/>
  <c r="DQ152" i="83"/>
  <c r="DQ152" i="84"/>
  <c r="DQ155" i="83"/>
  <c r="DQ155" i="84" s="1"/>
  <c r="DQ161" i="83"/>
  <c r="DQ161" i="84" s="1"/>
  <c r="DQ165" i="83"/>
  <c r="DQ165" i="84" s="1"/>
  <c r="DQ171" i="83"/>
  <c r="DQ171" i="84"/>
  <c r="DR141" i="83"/>
  <c r="DR141" i="84" s="1"/>
  <c r="DR151" i="83"/>
  <c r="DR151" i="84" s="1"/>
  <c r="DR152" i="83"/>
  <c r="DR152" i="84" s="1"/>
  <c r="DR155" i="83"/>
  <c r="DR155" i="84" s="1"/>
  <c r="DR161" i="83"/>
  <c r="DR161" i="84" s="1"/>
  <c r="DR165" i="83"/>
  <c r="DR165" i="84" s="1"/>
  <c r="DR171" i="83"/>
  <c r="DR171" i="84" s="1"/>
  <c r="DS141" i="83"/>
  <c r="DS141" i="84"/>
  <c r="DS151" i="83"/>
  <c r="DS151" i="84" s="1"/>
  <c r="DS152" i="83"/>
  <c r="DS152" i="84" s="1"/>
  <c r="DS155" i="83"/>
  <c r="DS155" i="84" s="1"/>
  <c r="DS161" i="83"/>
  <c r="DS161" i="84" s="1"/>
  <c r="DS165" i="83"/>
  <c r="DS165" i="84" s="1"/>
  <c r="DS171" i="83"/>
  <c r="DS171" i="84" s="1"/>
  <c r="DU141" i="83"/>
  <c r="DU141" i="84" s="1"/>
  <c r="DU151" i="83"/>
  <c r="DU151" i="84" s="1"/>
  <c r="DU152" i="83"/>
  <c r="DU152" i="84" s="1"/>
  <c r="DU155" i="83"/>
  <c r="DU155" i="84" s="1"/>
  <c r="DU161" i="83"/>
  <c r="DU161" i="84" s="1"/>
  <c r="DU165" i="83"/>
  <c r="DU165" i="84" s="1"/>
  <c r="DU171" i="83"/>
  <c r="DU171" i="84" s="1"/>
  <c r="DV141" i="83"/>
  <c r="DV141" i="84" s="1"/>
  <c r="DV151" i="83"/>
  <c r="DV151" i="84" s="1"/>
  <c r="DV152" i="83"/>
  <c r="DV152" i="84" s="1"/>
  <c r="DV155" i="83"/>
  <c r="DV155" i="84" s="1"/>
  <c r="DV161" i="83"/>
  <c r="DV161" i="84"/>
  <c r="DV165" i="83"/>
  <c r="DV165" i="84" s="1"/>
  <c r="DV171" i="83"/>
  <c r="DV171" i="84" s="1"/>
  <c r="DW141" i="83"/>
  <c r="DW141" i="84"/>
  <c r="DW151" i="83"/>
  <c r="DW151" i="84" s="1"/>
  <c r="DW152" i="83"/>
  <c r="DW152" i="84" s="1"/>
  <c r="DW155" i="83"/>
  <c r="DW155" i="84" s="1"/>
  <c r="DW161" i="83"/>
  <c r="DW161" i="84" s="1"/>
  <c r="DW165" i="83"/>
  <c r="DW165" i="84" s="1"/>
  <c r="DW171" i="83"/>
  <c r="DW171" i="84" s="1"/>
  <c r="DY141" i="83"/>
  <c r="DY141" i="84" s="1"/>
  <c r="DY151" i="83"/>
  <c r="DY151" i="84" s="1"/>
  <c r="DY152" i="83"/>
  <c r="DY152" i="84" s="1"/>
  <c r="DY155" i="83"/>
  <c r="DY155" i="84" s="1"/>
  <c r="DY161" i="83"/>
  <c r="DY161" i="84" s="1"/>
  <c r="DY165" i="83"/>
  <c r="DY165" i="84" s="1"/>
  <c r="DY171" i="83"/>
  <c r="DY171" i="84" s="1"/>
  <c r="DZ141" i="83"/>
  <c r="DZ141" i="84"/>
  <c r="DZ151" i="83"/>
  <c r="DZ151" i="84"/>
  <c r="DZ152" i="83"/>
  <c r="DZ152" i="84" s="1"/>
  <c r="DZ155" i="83"/>
  <c r="DZ155" i="84"/>
  <c r="DZ161" i="83"/>
  <c r="DZ161" i="84" s="1"/>
  <c r="DZ165" i="83"/>
  <c r="DZ165" i="84" s="1"/>
  <c r="DZ171" i="83"/>
  <c r="DZ171" i="84" s="1"/>
  <c r="EA141" i="83"/>
  <c r="EA141" i="84" s="1"/>
  <c r="EA151" i="83"/>
  <c r="EA151" i="84" s="1"/>
  <c r="EA152" i="83"/>
  <c r="EA152" i="84" s="1"/>
  <c r="EA155" i="83"/>
  <c r="EA155" i="84" s="1"/>
  <c r="EA161" i="83"/>
  <c r="EA161" i="84" s="1"/>
  <c r="EA165" i="83"/>
  <c r="EA165" i="84" s="1"/>
  <c r="EA171" i="83"/>
  <c r="EA171" i="84"/>
  <c r="EC141" i="83"/>
  <c r="EC141" i="84" s="1"/>
  <c r="ED141" i="83"/>
  <c r="ED141" i="84" s="1"/>
  <c r="EE141" i="83"/>
  <c r="EE141" i="84" s="1"/>
  <c r="EG141" i="83"/>
  <c r="EG141" i="84" s="1"/>
  <c r="EG151" i="83"/>
  <c r="EG151" i="84" s="1"/>
  <c r="EG152" i="83"/>
  <c r="EG152" i="84" s="1"/>
  <c r="EG155" i="83"/>
  <c r="EG155" i="84" s="1"/>
  <c r="EG161" i="83"/>
  <c r="EG161" i="84" s="1"/>
  <c r="EG165" i="83"/>
  <c r="EG165" i="84" s="1"/>
  <c r="EG171" i="83"/>
  <c r="EG171" i="84" s="1"/>
  <c r="EH141" i="83"/>
  <c r="EH141" i="84" s="1"/>
  <c r="EH151" i="83"/>
  <c r="EH151" i="84" s="1"/>
  <c r="EH152" i="83"/>
  <c r="EH152" i="84" s="1"/>
  <c r="EH155" i="83"/>
  <c r="EH155" i="84" s="1"/>
  <c r="EH161" i="83"/>
  <c r="EH161" i="84" s="1"/>
  <c r="EH165" i="83"/>
  <c r="EH165" i="84" s="1"/>
  <c r="EH171" i="83"/>
  <c r="EH171" i="84" s="1"/>
  <c r="EI141" i="83"/>
  <c r="EI141" i="84" s="1"/>
  <c r="EI151" i="83"/>
  <c r="EI151" i="84" s="1"/>
  <c r="EI152" i="83"/>
  <c r="EI152" i="84" s="1"/>
  <c r="EI155" i="83"/>
  <c r="EI155" i="84"/>
  <c r="EI161" i="83"/>
  <c r="EI161" i="84" s="1"/>
  <c r="EI165" i="83"/>
  <c r="EI165" i="84" s="1"/>
  <c r="EI171" i="83"/>
  <c r="EI171" i="84" s="1"/>
  <c r="EK141" i="83"/>
  <c r="EK141" i="84" s="1"/>
  <c r="EK151" i="83"/>
  <c r="EK151" i="84" s="1"/>
  <c r="EK152" i="83"/>
  <c r="EK152" i="84" s="1"/>
  <c r="EK155" i="83"/>
  <c r="EK155" i="84" s="1"/>
  <c r="EK161" i="83"/>
  <c r="EK161" i="84"/>
  <c r="EK165" i="83"/>
  <c r="EK165" i="84" s="1"/>
  <c r="EK171" i="83"/>
  <c r="EK171" i="84" s="1"/>
  <c r="EL141" i="83"/>
  <c r="EL141" i="84" s="1"/>
  <c r="EL151" i="83"/>
  <c r="EL151" i="84" s="1"/>
  <c r="EL152" i="83"/>
  <c r="EL152" i="84" s="1"/>
  <c r="EL155" i="83"/>
  <c r="EL155" i="84" s="1"/>
  <c r="EL161" i="83"/>
  <c r="EL161" i="84" s="1"/>
  <c r="EL165" i="83"/>
  <c r="EL165" i="84" s="1"/>
  <c r="EL171" i="83"/>
  <c r="EL171" i="84" s="1"/>
  <c r="EM141" i="83"/>
  <c r="EM141" i="84" s="1"/>
  <c r="EM151" i="83"/>
  <c r="EM151" i="84" s="1"/>
  <c r="EM152" i="83"/>
  <c r="EM152" i="84" s="1"/>
  <c r="EM155" i="83"/>
  <c r="EM155" i="84"/>
  <c r="EM161" i="83"/>
  <c r="EM161" i="84" s="1"/>
  <c r="EM165" i="83"/>
  <c r="EM165" i="84" s="1"/>
  <c r="EM171" i="83"/>
  <c r="EM171" i="84"/>
  <c r="EO141" i="83"/>
  <c r="EO141" i="84" s="1"/>
  <c r="EO151" i="83"/>
  <c r="EO151" i="84"/>
  <c r="EO152" i="83"/>
  <c r="EO152" i="84" s="1"/>
  <c r="EO155" i="83"/>
  <c r="EO155" i="84" s="1"/>
  <c r="EO161" i="83"/>
  <c r="EO161" i="84"/>
  <c r="EO165" i="83"/>
  <c r="EO165" i="84" s="1"/>
  <c r="EO171" i="83"/>
  <c r="EO171" i="84" s="1"/>
  <c r="EP141" i="83"/>
  <c r="EP141" i="84" s="1"/>
  <c r="EP151" i="83"/>
  <c r="EP151" i="84" s="1"/>
  <c r="EP152" i="83"/>
  <c r="EP152" i="84" s="1"/>
  <c r="EP155" i="83"/>
  <c r="EP155" i="84" s="1"/>
  <c r="EP161" i="83"/>
  <c r="EP161" i="84"/>
  <c r="EP165" i="83"/>
  <c r="EP165" i="84"/>
  <c r="EP171" i="83"/>
  <c r="EP171" i="84"/>
  <c r="EQ141" i="83"/>
  <c r="EQ141" i="84"/>
  <c r="EQ151" i="83"/>
  <c r="EQ151" i="84" s="1"/>
  <c r="EQ152" i="83"/>
  <c r="EQ152" i="84"/>
  <c r="EQ155" i="83"/>
  <c r="EQ155" i="84" s="1"/>
  <c r="EQ161" i="83"/>
  <c r="EQ161" i="84" s="1"/>
  <c r="EQ165" i="83"/>
  <c r="EQ165" i="84" s="1"/>
  <c r="EQ171" i="83"/>
  <c r="EQ171" i="84" s="1"/>
  <c r="ES141" i="83"/>
  <c r="ES141" i="84" s="1"/>
  <c r="ES151" i="83"/>
  <c r="ES151" i="84" s="1"/>
  <c r="ES152" i="83"/>
  <c r="ES152" i="84" s="1"/>
  <c r="ES155" i="83"/>
  <c r="ES155" i="84"/>
  <c r="ES161" i="83"/>
  <c r="ES161" i="84"/>
  <c r="ES165" i="83"/>
  <c r="ES165" i="84" s="1"/>
  <c r="ES171" i="83"/>
  <c r="ES171" i="84" s="1"/>
  <c r="ET141" i="83"/>
  <c r="ET141" i="84" s="1"/>
  <c r="ET151" i="83"/>
  <c r="ET151" i="84" s="1"/>
  <c r="ET152" i="83"/>
  <c r="ET152" i="84" s="1"/>
  <c r="ET155" i="83"/>
  <c r="ET155" i="84" s="1"/>
  <c r="ET161" i="83"/>
  <c r="ET161" i="84" s="1"/>
  <c r="ET165" i="83"/>
  <c r="ET165" i="84" s="1"/>
  <c r="ET171" i="83"/>
  <c r="ET171" i="84" s="1"/>
  <c r="EU141" i="83"/>
  <c r="EU141" i="84" s="1"/>
  <c r="EU151" i="83"/>
  <c r="EU151" i="84" s="1"/>
  <c r="EU152" i="83"/>
  <c r="EU152" i="84"/>
  <c r="EU155" i="83"/>
  <c r="EU155" i="84" s="1"/>
  <c r="EU161" i="83"/>
  <c r="EU161" i="84" s="1"/>
  <c r="EU165" i="83"/>
  <c r="EU165" i="84" s="1"/>
  <c r="EU171" i="83"/>
  <c r="EU171" i="84" s="1"/>
  <c r="EW141" i="83"/>
  <c r="EW141" i="84"/>
  <c r="EW151" i="83"/>
  <c r="EW151" i="84" s="1"/>
  <c r="EW152" i="83"/>
  <c r="EW152" i="84" s="1"/>
  <c r="EW155" i="83"/>
  <c r="EW155" i="84" s="1"/>
  <c r="EW161" i="83"/>
  <c r="EW161" i="84"/>
  <c r="EW165" i="83"/>
  <c r="EW165" i="84" s="1"/>
  <c r="EW171" i="83"/>
  <c r="EW171" i="84" s="1"/>
  <c r="EX141" i="83"/>
  <c r="EX141" i="84" s="1"/>
  <c r="EX151" i="83"/>
  <c r="EX151" i="84" s="1"/>
  <c r="EX152" i="83"/>
  <c r="EX152" i="84" s="1"/>
  <c r="EX155" i="83"/>
  <c r="EX155" i="84" s="1"/>
  <c r="EX161" i="83"/>
  <c r="EX161" i="84" s="1"/>
  <c r="EX165" i="83"/>
  <c r="EX165" i="84" s="1"/>
  <c r="EX171" i="83"/>
  <c r="EX171" i="84"/>
  <c r="EY141" i="83"/>
  <c r="EY141" i="84" s="1"/>
  <c r="EY151" i="83"/>
  <c r="EY151" i="84" s="1"/>
  <c r="EY152" i="83"/>
  <c r="EY152" i="84"/>
  <c r="EY155" i="83"/>
  <c r="EY155" i="84" s="1"/>
  <c r="EY161" i="83"/>
  <c r="EY161" i="84"/>
  <c r="EY165" i="83"/>
  <c r="EY165" i="84" s="1"/>
  <c r="EY171" i="83"/>
  <c r="EY171" i="84" s="1"/>
  <c r="FA141" i="83"/>
  <c r="FA141" i="84" s="1"/>
  <c r="FA151" i="83"/>
  <c r="FA151" i="84" s="1"/>
  <c r="FA152" i="83"/>
  <c r="FA152" i="84" s="1"/>
  <c r="FA155" i="83"/>
  <c r="FA155" i="84" s="1"/>
  <c r="FA161" i="83"/>
  <c r="FA161" i="84" s="1"/>
  <c r="FA165" i="83"/>
  <c r="FA165" i="84"/>
  <c r="FA171" i="83"/>
  <c r="FA171" i="84" s="1"/>
  <c r="FB141" i="83"/>
  <c r="FB141" i="84"/>
  <c r="FB151" i="83"/>
  <c r="FB151" i="84" s="1"/>
  <c r="FB152" i="83"/>
  <c r="FB152" i="84"/>
  <c r="FB155" i="83"/>
  <c r="FB155" i="84" s="1"/>
  <c r="FB161" i="83"/>
  <c r="FB161" i="84" s="1"/>
  <c r="FB165" i="83"/>
  <c r="FB165" i="84" s="1"/>
  <c r="FB171" i="83"/>
  <c r="FB171" i="84" s="1"/>
  <c r="FC141" i="83"/>
  <c r="FC141" i="84" s="1"/>
  <c r="FC151" i="83"/>
  <c r="FC151" i="84" s="1"/>
  <c r="FC152" i="83"/>
  <c r="FC152" i="84" s="1"/>
  <c r="FC155" i="83"/>
  <c r="FC155" i="84" s="1"/>
  <c r="FC161" i="83"/>
  <c r="FC161" i="84" s="1"/>
  <c r="FC165" i="83"/>
  <c r="FC165" i="84" s="1"/>
  <c r="FC171" i="83"/>
  <c r="FC171" i="84"/>
  <c r="FE141" i="83"/>
  <c r="FE141" i="84"/>
  <c r="FE151" i="83"/>
  <c r="FE151" i="84" s="1"/>
  <c r="FE152" i="83"/>
  <c r="FE152" i="84"/>
  <c r="FE155" i="83"/>
  <c r="FE155" i="84" s="1"/>
  <c r="FE161" i="83"/>
  <c r="FE161" i="84"/>
  <c r="FE165" i="83"/>
  <c r="FE165" i="84" s="1"/>
  <c r="FE171" i="83"/>
  <c r="FE171" i="84" s="1"/>
  <c r="FF141" i="83"/>
  <c r="FF141" i="84" s="1"/>
  <c r="FF151" i="83"/>
  <c r="FF151" i="84" s="1"/>
  <c r="FF152" i="83"/>
  <c r="FF152" i="84" s="1"/>
  <c r="FF155" i="83"/>
  <c r="FF155" i="84" s="1"/>
  <c r="FF161" i="83"/>
  <c r="FF161" i="84" s="1"/>
  <c r="FF165" i="83"/>
  <c r="FF165" i="84" s="1"/>
  <c r="FF171" i="83"/>
  <c r="FF171" i="84" s="1"/>
  <c r="FG141" i="83"/>
  <c r="FG141" i="84"/>
  <c r="FG151" i="83"/>
  <c r="FG151" i="84" s="1"/>
  <c r="FG152" i="83"/>
  <c r="FG152" i="84" s="1"/>
  <c r="FG155" i="83"/>
  <c r="FG155" i="84" s="1"/>
  <c r="FG161" i="83"/>
  <c r="FG161" i="84" s="1"/>
  <c r="FG165" i="83"/>
  <c r="FG165" i="84" s="1"/>
  <c r="FG171" i="83"/>
  <c r="FG171" i="84" s="1"/>
  <c r="FI141" i="83"/>
  <c r="FI141" i="84" s="1"/>
  <c r="FI151" i="83"/>
  <c r="FI151" i="84" s="1"/>
  <c r="FI152" i="83"/>
  <c r="FI152" i="84" s="1"/>
  <c r="FI155" i="83"/>
  <c r="FI155" i="84" s="1"/>
  <c r="FI161" i="83"/>
  <c r="FI161" i="84" s="1"/>
  <c r="FI165" i="83"/>
  <c r="FI165" i="84"/>
  <c r="FI171" i="83"/>
  <c r="FI171" i="84" s="1"/>
  <c r="FJ141" i="83"/>
  <c r="FJ141" i="84" s="1"/>
  <c r="FJ151" i="83"/>
  <c r="FJ151" i="84" s="1"/>
  <c r="FJ152" i="83"/>
  <c r="FJ152" i="84" s="1"/>
  <c r="FJ155" i="83"/>
  <c r="FJ155" i="84" s="1"/>
  <c r="FJ161" i="83"/>
  <c r="FJ161" i="84" s="1"/>
  <c r="FJ165" i="83"/>
  <c r="FJ165" i="84" s="1"/>
  <c r="FJ171" i="83"/>
  <c r="FJ171" i="84"/>
  <c r="FK141" i="83"/>
  <c r="FK141" i="84" s="1"/>
  <c r="FK151" i="83"/>
  <c r="FK151" i="84" s="1"/>
  <c r="FK152" i="83"/>
  <c r="FK152" i="84" s="1"/>
  <c r="FK155" i="83"/>
  <c r="FK155" i="84" s="1"/>
  <c r="FK161" i="83"/>
  <c r="FK161" i="84" s="1"/>
  <c r="FK165" i="83"/>
  <c r="FK165" i="84" s="1"/>
  <c r="FK171" i="83"/>
  <c r="FK171" i="84" s="1"/>
  <c r="FM141" i="83"/>
  <c r="FM141" i="84" s="1"/>
  <c r="FM151" i="83"/>
  <c r="FM151" i="84" s="1"/>
  <c r="FM152" i="83"/>
  <c r="FM152" i="84"/>
  <c r="FM155" i="83"/>
  <c r="FM155" i="84" s="1"/>
  <c r="FM161" i="83"/>
  <c r="FM161" i="84" s="1"/>
  <c r="FM165" i="83"/>
  <c r="FM165" i="84"/>
  <c r="FM171" i="83"/>
  <c r="FM171" i="84"/>
  <c r="FN141" i="83"/>
  <c r="FN141" i="84" s="1"/>
  <c r="FN151" i="83"/>
  <c r="FN151" i="84" s="1"/>
  <c r="FN152" i="83"/>
  <c r="FN152" i="84" s="1"/>
  <c r="FN155" i="83"/>
  <c r="FN155" i="84" s="1"/>
  <c r="FN161" i="83"/>
  <c r="FN161" i="84" s="1"/>
  <c r="FN165" i="83"/>
  <c r="FN165" i="84" s="1"/>
  <c r="FN171" i="83"/>
  <c r="FN171" i="84" s="1"/>
  <c r="FO141" i="83"/>
  <c r="FO141" i="84"/>
  <c r="FO151" i="83"/>
  <c r="FO151" i="84" s="1"/>
  <c r="FO152" i="83"/>
  <c r="FO152" i="84"/>
  <c r="FO155" i="83"/>
  <c r="FO155" i="84"/>
  <c r="FO161" i="83"/>
  <c r="FO161" i="84" s="1"/>
  <c r="FO165" i="83"/>
  <c r="FO165" i="84"/>
  <c r="FO171" i="83"/>
  <c r="FO171" i="84" s="1"/>
  <c r="FQ141" i="83"/>
  <c r="FQ141" i="84" s="1"/>
  <c r="FQ151" i="83"/>
  <c r="FQ151" i="84"/>
  <c r="FQ152" i="83"/>
  <c r="FQ152" i="84" s="1"/>
  <c r="FQ155" i="83"/>
  <c r="FQ155" i="84" s="1"/>
  <c r="FQ161" i="83"/>
  <c r="FQ161" i="84" s="1"/>
  <c r="FQ165" i="83"/>
  <c r="FQ165" i="84" s="1"/>
  <c r="FQ171" i="83"/>
  <c r="FQ171" i="84" s="1"/>
  <c r="FR141" i="83"/>
  <c r="FR141" i="84" s="1"/>
  <c r="FR151" i="83"/>
  <c r="FR151" i="84"/>
  <c r="FR152" i="83"/>
  <c r="FR152" i="84" s="1"/>
  <c r="FR155" i="83"/>
  <c r="FR155" i="84" s="1"/>
  <c r="FR161" i="83"/>
  <c r="FR161" i="84" s="1"/>
  <c r="FR165" i="83"/>
  <c r="FR165" i="84" s="1"/>
  <c r="FR171" i="83"/>
  <c r="FR171" i="84"/>
  <c r="FS141" i="83"/>
  <c r="FS141" i="84" s="1"/>
  <c r="FS151" i="83"/>
  <c r="FS151" i="84" s="1"/>
  <c r="FS152" i="83"/>
  <c r="FS152" i="84" s="1"/>
  <c r="FS155" i="83"/>
  <c r="FS155" i="84" s="1"/>
  <c r="FS161" i="83"/>
  <c r="FS161" i="84" s="1"/>
  <c r="FS165" i="83"/>
  <c r="FS165" i="84" s="1"/>
  <c r="FS171" i="83"/>
  <c r="FS171" i="84" s="1"/>
  <c r="FU141" i="83"/>
  <c r="FU141" i="84"/>
  <c r="FU151" i="83"/>
  <c r="FU151" i="84"/>
  <c r="FU152" i="83"/>
  <c r="FU152" i="84" s="1"/>
  <c r="FU155" i="83"/>
  <c r="FU155" i="84" s="1"/>
  <c r="FU161" i="83"/>
  <c r="FU161" i="84" s="1"/>
  <c r="FU165" i="83"/>
  <c r="FU165" i="84"/>
  <c r="FU171" i="83"/>
  <c r="FU171" i="84"/>
  <c r="FV141" i="83"/>
  <c r="FV141" i="84" s="1"/>
  <c r="FV151" i="83"/>
  <c r="FV151" i="84" s="1"/>
  <c r="FV152" i="83"/>
  <c r="FV152" i="84" s="1"/>
  <c r="FV155" i="83"/>
  <c r="FV155" i="84" s="1"/>
  <c r="FV161" i="83"/>
  <c r="FV161" i="84" s="1"/>
  <c r="FV165" i="83"/>
  <c r="FV165" i="84" s="1"/>
  <c r="FV171" i="83"/>
  <c r="FV171" i="84" s="1"/>
  <c r="FW141" i="83"/>
  <c r="FW141" i="84"/>
  <c r="FW151" i="83"/>
  <c r="FW151" i="84" s="1"/>
  <c r="FW152" i="83"/>
  <c r="FW152" i="84" s="1"/>
  <c r="FW155" i="83"/>
  <c r="FW155" i="84" s="1"/>
  <c r="FW161" i="83"/>
  <c r="FW161" i="84" s="1"/>
  <c r="FW165" i="83"/>
  <c r="FW165" i="84"/>
  <c r="FW171" i="83"/>
  <c r="FW171" i="84" s="1"/>
  <c r="FY141" i="83"/>
  <c r="FY141" i="84" s="1"/>
  <c r="FY151" i="83"/>
  <c r="FY151" i="84"/>
  <c r="FY152" i="83"/>
  <c r="FY152" i="84" s="1"/>
  <c r="FY155" i="83"/>
  <c r="FY155" i="84" s="1"/>
  <c r="FY161" i="83"/>
  <c r="FY161" i="84" s="1"/>
  <c r="FY165" i="83"/>
  <c r="FY165" i="84" s="1"/>
  <c r="FY171" i="83"/>
  <c r="FY171" i="84" s="1"/>
  <c r="FZ141" i="83"/>
  <c r="FZ141" i="84" s="1"/>
  <c r="FZ151" i="83"/>
  <c r="FZ151" i="84" s="1"/>
  <c r="FZ152" i="83"/>
  <c r="FZ152" i="84" s="1"/>
  <c r="FZ155" i="83"/>
  <c r="FZ155" i="84"/>
  <c r="FZ161" i="83"/>
  <c r="FZ161" i="84" s="1"/>
  <c r="FZ165" i="83"/>
  <c r="FZ165" i="84" s="1"/>
  <c r="FZ171" i="83"/>
  <c r="FZ171" i="84"/>
  <c r="GA141" i="83"/>
  <c r="GA141" i="84"/>
  <c r="GA151" i="83"/>
  <c r="GA151" i="84" s="1"/>
  <c r="GA152" i="83"/>
  <c r="GA152" i="84" s="1"/>
  <c r="GA155" i="83"/>
  <c r="GA155" i="84" s="1"/>
  <c r="GA161" i="83"/>
  <c r="GA161" i="84" s="1"/>
  <c r="GA165" i="83"/>
  <c r="GA165" i="84" s="1"/>
  <c r="GA171" i="83"/>
  <c r="GA171" i="84" s="1"/>
  <c r="GC141" i="83"/>
  <c r="GC141" i="84" s="1"/>
  <c r="GC151" i="83"/>
  <c r="GC151" i="84" s="1"/>
  <c r="GC152" i="83"/>
  <c r="GC152" i="84" s="1"/>
  <c r="GC155" i="83"/>
  <c r="GC155" i="84" s="1"/>
  <c r="GC161" i="83"/>
  <c r="GC161" i="84" s="1"/>
  <c r="GC165" i="83"/>
  <c r="GC165" i="84" s="1"/>
  <c r="GC171" i="83"/>
  <c r="GC171" i="84" s="1"/>
  <c r="GD141" i="83"/>
  <c r="GD141" i="84" s="1"/>
  <c r="GD151" i="83"/>
  <c r="GD151" i="84" s="1"/>
  <c r="GD152" i="83"/>
  <c r="GD152" i="84" s="1"/>
  <c r="GD155" i="83"/>
  <c r="GD155" i="84" s="1"/>
  <c r="GD161" i="83"/>
  <c r="GD161" i="84" s="1"/>
  <c r="GD165" i="83"/>
  <c r="GD165" i="84" s="1"/>
  <c r="GD171" i="83"/>
  <c r="GD171" i="84" s="1"/>
  <c r="GE141" i="83"/>
  <c r="GE141" i="84" s="1"/>
  <c r="GE151" i="83"/>
  <c r="GE151" i="84" s="1"/>
  <c r="GE152" i="83"/>
  <c r="GE152" i="84" s="1"/>
  <c r="GE155" i="83"/>
  <c r="GE155" i="84" s="1"/>
  <c r="GE161" i="83"/>
  <c r="GE161" i="84" s="1"/>
  <c r="GE165" i="83"/>
  <c r="GE165" i="84" s="1"/>
  <c r="GE171" i="83"/>
  <c r="GE171" i="84"/>
  <c r="GG141" i="83"/>
  <c r="GG141" i="84" s="1"/>
  <c r="GG151" i="83"/>
  <c r="GG151" i="84"/>
  <c r="GG152" i="83"/>
  <c r="GG152" i="84"/>
  <c r="GG155" i="83"/>
  <c r="GG155" i="84" s="1"/>
  <c r="GG161" i="83"/>
  <c r="GG161" i="84" s="1"/>
  <c r="GG165" i="83"/>
  <c r="GG165" i="84" s="1"/>
  <c r="GG171" i="83"/>
  <c r="GG171" i="84" s="1"/>
  <c r="GH141" i="83"/>
  <c r="GH141" i="84" s="1"/>
  <c r="GH151" i="83"/>
  <c r="GH151" i="84" s="1"/>
  <c r="GH152" i="83"/>
  <c r="GH152" i="84" s="1"/>
  <c r="GH155" i="83"/>
  <c r="GH155" i="84" s="1"/>
  <c r="GH161" i="83"/>
  <c r="GH161" i="84"/>
  <c r="GH165" i="83"/>
  <c r="GH165" i="84" s="1"/>
  <c r="GH171" i="83"/>
  <c r="GH171" i="84" s="1"/>
  <c r="GI141" i="83"/>
  <c r="GI141" i="84"/>
  <c r="GI151" i="83"/>
  <c r="GI151" i="84"/>
  <c r="GI152" i="83"/>
  <c r="GI152" i="84" s="1"/>
  <c r="GI155" i="83"/>
  <c r="GI155" i="84" s="1"/>
  <c r="GI161" i="83"/>
  <c r="GI161" i="84" s="1"/>
  <c r="GI165" i="83"/>
  <c r="GI165" i="84"/>
  <c r="GI171" i="83"/>
  <c r="GI171" i="84" s="1"/>
  <c r="GK141" i="83"/>
  <c r="GK141" i="84" s="1"/>
  <c r="GK151" i="83"/>
  <c r="GK151" i="84" s="1"/>
  <c r="GK152" i="83"/>
  <c r="GK152" i="84"/>
  <c r="GK155" i="83"/>
  <c r="GK155" i="84" s="1"/>
  <c r="GK161" i="83"/>
  <c r="GK161" i="84" s="1"/>
  <c r="GK165" i="83"/>
  <c r="GK165" i="84" s="1"/>
  <c r="GK171" i="83"/>
  <c r="GK171" i="84" s="1"/>
  <c r="GL141" i="83"/>
  <c r="GL141" i="84"/>
  <c r="GL151" i="83"/>
  <c r="GL151" i="84" s="1"/>
  <c r="GL152" i="83"/>
  <c r="GL152" i="84" s="1"/>
  <c r="GL155" i="83"/>
  <c r="GL155" i="84"/>
  <c r="GL161" i="83"/>
  <c r="GL161" i="84"/>
  <c r="GL165" i="83"/>
  <c r="GL165" i="84" s="1"/>
  <c r="GL171" i="83"/>
  <c r="GL171" i="84" s="1"/>
  <c r="GM141" i="83"/>
  <c r="GM141" i="84" s="1"/>
  <c r="GM151" i="83"/>
  <c r="GM151" i="84" s="1"/>
  <c r="GM152" i="83"/>
  <c r="GM152" i="84" s="1"/>
  <c r="GM155" i="83"/>
  <c r="GM155" i="84" s="1"/>
  <c r="GM161" i="83"/>
  <c r="GM161" i="84" s="1"/>
  <c r="GM165" i="83"/>
  <c r="GM165" i="84" s="1"/>
  <c r="GM171" i="83"/>
  <c r="GM171" i="84" s="1"/>
  <c r="GO141" i="83"/>
  <c r="GO141" i="84" s="1"/>
  <c r="GO151" i="83"/>
  <c r="GO151" i="84"/>
  <c r="GO152" i="83"/>
  <c r="GO152" i="84" s="1"/>
  <c r="GO155" i="83"/>
  <c r="GO155" i="84"/>
  <c r="GO161" i="83"/>
  <c r="GO161" i="84" s="1"/>
  <c r="GO165" i="83"/>
  <c r="GO165" i="84" s="1"/>
  <c r="GO171" i="83"/>
  <c r="GO171" i="84" s="1"/>
  <c r="GP141" i="83"/>
  <c r="GP141" i="84" s="1"/>
  <c r="GP151" i="83"/>
  <c r="GP151" i="84" s="1"/>
  <c r="GP152" i="83"/>
  <c r="GP152" i="84" s="1"/>
  <c r="GP155" i="83"/>
  <c r="GP155" i="84" s="1"/>
  <c r="GP161" i="83"/>
  <c r="GP161" i="84"/>
  <c r="GP165" i="83"/>
  <c r="GP165" i="84" s="1"/>
  <c r="GP171" i="83"/>
  <c r="GP171" i="84"/>
  <c r="GQ141" i="83"/>
  <c r="GQ141" i="84"/>
  <c r="GQ151" i="83"/>
  <c r="GQ151" i="84" s="1"/>
  <c r="GQ152" i="83"/>
  <c r="GQ152" i="84" s="1"/>
  <c r="GQ155" i="83"/>
  <c r="GQ155" i="84" s="1"/>
  <c r="GQ161" i="83"/>
  <c r="GQ161" i="84" s="1"/>
  <c r="GQ165" i="83"/>
  <c r="GQ165" i="84" s="1"/>
  <c r="GQ171" i="83"/>
  <c r="GQ171" i="84" s="1"/>
  <c r="GS141" i="83"/>
  <c r="GS141" i="84" s="1"/>
  <c r="GS151" i="83"/>
  <c r="GS151" i="84" s="1"/>
  <c r="GS152" i="83"/>
  <c r="GS152" i="84" s="1"/>
  <c r="GS155" i="83"/>
  <c r="GS155" i="84" s="1"/>
  <c r="GS161" i="83"/>
  <c r="GS161" i="84" s="1"/>
  <c r="GS165" i="83"/>
  <c r="GS165" i="84"/>
  <c r="GS171" i="83"/>
  <c r="GS171" i="84"/>
  <c r="GT141" i="83"/>
  <c r="GT141" i="84" s="1"/>
  <c r="GT151" i="83"/>
  <c r="GT151" i="84"/>
  <c r="GT152" i="83"/>
  <c r="GT152" i="84" s="1"/>
  <c r="GT155" i="83"/>
  <c r="GT155" i="84" s="1"/>
  <c r="GT161" i="83"/>
  <c r="GT161" i="84"/>
  <c r="GT165" i="83"/>
  <c r="GT165" i="84" s="1"/>
  <c r="GT171" i="83"/>
  <c r="GT171" i="84" s="1"/>
  <c r="GU141" i="83"/>
  <c r="GU141" i="84" s="1"/>
  <c r="GU151" i="83"/>
  <c r="GU151" i="84" s="1"/>
  <c r="GU152" i="83"/>
  <c r="GU152" i="84" s="1"/>
  <c r="GU155" i="83"/>
  <c r="GU155" i="84" s="1"/>
  <c r="GU161" i="83"/>
  <c r="GU161" i="84"/>
  <c r="GU165" i="83"/>
  <c r="GU165" i="84" s="1"/>
  <c r="GU171" i="83"/>
  <c r="GU171" i="84"/>
  <c r="GW141" i="83"/>
  <c r="GW141" i="84" s="1"/>
  <c r="GX141" i="83"/>
  <c r="GX141" i="84" s="1"/>
  <c r="GY141" i="83"/>
  <c r="GY141" i="84"/>
  <c r="C141" i="84"/>
  <c r="C142" i="84"/>
  <c r="C143" i="84"/>
  <c r="B143" i="84" s="1"/>
  <c r="C144" i="84"/>
  <c r="C145" i="84"/>
  <c r="C146" i="84"/>
  <c r="C147" i="84"/>
  <c r="C148" i="84"/>
  <c r="C149" i="84"/>
  <c r="C150" i="84"/>
  <c r="C151" i="84"/>
  <c r="C152" i="84"/>
  <c r="C153" i="84"/>
  <c r="C154" i="84"/>
  <c r="C155" i="84"/>
  <c r="B155" i="84" s="1"/>
  <c r="C156" i="84"/>
  <c r="C157" i="84"/>
  <c r="C158" i="84"/>
  <c r="C159" i="84"/>
  <c r="C160" i="84"/>
  <c r="C161" i="84"/>
  <c r="C162" i="84"/>
  <c r="C163" i="84"/>
  <c r="C164" i="84"/>
  <c r="C165" i="84"/>
  <c r="C166" i="84"/>
  <c r="C167" i="84"/>
  <c r="B167" i="84" s="1"/>
  <c r="C168" i="84"/>
  <c r="C169" i="84"/>
  <c r="C170" i="84"/>
  <c r="C171" i="84"/>
  <c r="C172" i="84"/>
  <c r="I173" i="83"/>
  <c r="I173" i="84" s="1"/>
  <c r="I174" i="83"/>
  <c r="I174" i="84" s="1"/>
  <c r="I175" i="83"/>
  <c r="I175" i="84" s="1"/>
  <c r="J173" i="83"/>
  <c r="J173" i="84" s="1"/>
  <c r="J174" i="83"/>
  <c r="J174" i="84" s="1"/>
  <c r="J175" i="83"/>
  <c r="J175" i="84" s="1"/>
  <c r="K173" i="83"/>
  <c r="K173" i="84" s="1"/>
  <c r="K174" i="83"/>
  <c r="K174" i="84" s="1"/>
  <c r="K175" i="83"/>
  <c r="K175" i="84" s="1"/>
  <c r="C176" i="84"/>
  <c r="I177" i="83"/>
  <c r="I177" i="84" s="1"/>
  <c r="I178" i="83"/>
  <c r="I178" i="84" s="1"/>
  <c r="I179" i="83"/>
  <c r="I179" i="84" s="1"/>
  <c r="I180" i="83"/>
  <c r="I180" i="84" s="1"/>
  <c r="I18" i="84"/>
  <c r="I181" i="83"/>
  <c r="I181" i="84" s="1"/>
  <c r="I182" i="83"/>
  <c r="I182" i="84" s="1"/>
  <c r="I183" i="83"/>
  <c r="I183" i="84" s="1"/>
  <c r="I184" i="83"/>
  <c r="I184" i="84" s="1"/>
  <c r="J177" i="83"/>
  <c r="J177" i="84" s="1"/>
  <c r="J178" i="83"/>
  <c r="J178" i="84" s="1"/>
  <c r="J179" i="83"/>
  <c r="J179" i="84" s="1"/>
  <c r="J180" i="83"/>
  <c r="J18" i="84"/>
  <c r="J181" i="83"/>
  <c r="J181" i="84" s="1"/>
  <c r="J182" i="83"/>
  <c r="J182" i="84" s="1"/>
  <c r="J183" i="83"/>
  <c r="J183" i="84" s="1"/>
  <c r="J184" i="83"/>
  <c r="J184" i="84" s="1"/>
  <c r="K177" i="83"/>
  <c r="K177" i="84" s="1"/>
  <c r="K178" i="83"/>
  <c r="K178" i="84" s="1"/>
  <c r="K179" i="83"/>
  <c r="K179" i="84" s="1"/>
  <c r="K180" i="83"/>
  <c r="K18" i="84"/>
  <c r="K181" i="83"/>
  <c r="K181" i="84" s="1"/>
  <c r="K182" i="83"/>
  <c r="K182" i="84" s="1"/>
  <c r="K183" i="83"/>
  <c r="K183" i="84" s="1"/>
  <c r="K184" i="83"/>
  <c r="K184" i="84" s="1"/>
  <c r="M177" i="83"/>
  <c r="M177" i="84" s="1"/>
  <c r="M178" i="83"/>
  <c r="M178" i="84" s="1"/>
  <c r="M180" i="83"/>
  <c r="M180" i="84" s="1"/>
  <c r="M18" i="84"/>
  <c r="M183" i="83"/>
  <c r="M183" i="84" s="1"/>
  <c r="N177" i="83"/>
  <c r="N177" i="84" s="1"/>
  <c r="N178" i="83"/>
  <c r="N178" i="84" s="1"/>
  <c r="N180" i="83"/>
  <c r="N180" i="84" s="1"/>
  <c r="N18" i="84"/>
  <c r="N183" i="83"/>
  <c r="N183" i="84" s="1"/>
  <c r="O177" i="83"/>
  <c r="O177" i="84" s="1"/>
  <c r="O178" i="83"/>
  <c r="O178" i="84" s="1"/>
  <c r="O180" i="83"/>
  <c r="O180" i="84" s="1"/>
  <c r="O18" i="84"/>
  <c r="O183" i="83"/>
  <c r="O183" i="84" s="1"/>
  <c r="Q177" i="83"/>
  <c r="Q177" i="84" s="1"/>
  <c r="Q178" i="83"/>
  <c r="Q178" i="84" s="1"/>
  <c r="Q180" i="83"/>
  <c r="Q18" i="84"/>
  <c r="Q183" i="83"/>
  <c r="Q183" i="84" s="1"/>
  <c r="R177" i="83"/>
  <c r="R177" i="84" s="1"/>
  <c r="R178" i="83"/>
  <c r="R178" i="84" s="1"/>
  <c r="R180" i="83"/>
  <c r="R18" i="84"/>
  <c r="R183" i="83"/>
  <c r="R183" i="84" s="1"/>
  <c r="S177" i="83"/>
  <c r="S177" i="84" s="1"/>
  <c r="S178" i="83"/>
  <c r="S178" i="84" s="1"/>
  <c r="S180" i="83"/>
  <c r="S18" i="84"/>
  <c r="S183" i="83"/>
  <c r="S183" i="84" s="1"/>
  <c r="U177" i="83"/>
  <c r="U177" i="84" s="1"/>
  <c r="U178" i="83"/>
  <c r="U178" i="84" s="1"/>
  <c r="U180" i="83"/>
  <c r="U18" i="84"/>
  <c r="U183" i="83"/>
  <c r="U183" i="84" s="1"/>
  <c r="V177" i="83"/>
  <c r="V177" i="84" s="1"/>
  <c r="V178" i="83"/>
  <c r="V178" i="84" s="1"/>
  <c r="V180" i="83"/>
  <c r="V18" i="84"/>
  <c r="V183" i="83"/>
  <c r="V183" i="84" s="1"/>
  <c r="W177" i="83"/>
  <c r="W177" i="84" s="1"/>
  <c r="W178" i="83"/>
  <c r="W178" i="84" s="1"/>
  <c r="W180" i="83"/>
  <c r="W18" i="84"/>
  <c r="W183" i="83"/>
  <c r="W183" i="84" s="1"/>
  <c r="Y177" i="83"/>
  <c r="Y177" i="84" s="1"/>
  <c r="Y178" i="83"/>
  <c r="Y178" i="84" s="1"/>
  <c r="Y180" i="83"/>
  <c r="Y18" i="84"/>
  <c r="Y183" i="83"/>
  <c r="Y183" i="84" s="1"/>
  <c r="Z177" i="83"/>
  <c r="Z177" i="84" s="1"/>
  <c r="Z178" i="83"/>
  <c r="Z178" i="84" s="1"/>
  <c r="Z180" i="83"/>
  <c r="Z18" i="84"/>
  <c r="Z183" i="83"/>
  <c r="Z183" i="84" s="1"/>
  <c r="AA177" i="83"/>
  <c r="AA177" i="84" s="1"/>
  <c r="AA178" i="83"/>
  <c r="AA178" i="84" s="1"/>
  <c r="AA180" i="83"/>
  <c r="AA18" i="84"/>
  <c r="AA183" i="83"/>
  <c r="AA183" i="84" s="1"/>
  <c r="AC177" i="83"/>
  <c r="AC177" i="84" s="1"/>
  <c r="AC178" i="83"/>
  <c r="AC178" i="84" s="1"/>
  <c r="AC180" i="83"/>
  <c r="AC180" i="84" s="1"/>
  <c r="AC18" i="84"/>
  <c r="AC183" i="83"/>
  <c r="AC183" i="84" s="1"/>
  <c r="AD177" i="83"/>
  <c r="AD177" i="84" s="1"/>
  <c r="AD178" i="83"/>
  <c r="AD178" i="84" s="1"/>
  <c r="AD180" i="83"/>
  <c r="AD180" i="84" s="1"/>
  <c r="AD18" i="84"/>
  <c r="AD183" i="83"/>
  <c r="AD183" i="84" s="1"/>
  <c r="AE177" i="83"/>
  <c r="AE177" i="84" s="1"/>
  <c r="AE178" i="83"/>
  <c r="AE178" i="84" s="1"/>
  <c r="AE180" i="83"/>
  <c r="AE180" i="84" s="1"/>
  <c r="AE18" i="84"/>
  <c r="AE183" i="83"/>
  <c r="AE183" i="84" s="1"/>
  <c r="AG177" i="83"/>
  <c r="AG177" i="84" s="1"/>
  <c r="AG178" i="83"/>
  <c r="AG178" i="84" s="1"/>
  <c r="AG180" i="83"/>
  <c r="AG18" i="84"/>
  <c r="AG183" i="83"/>
  <c r="AG183" i="84" s="1"/>
  <c r="AH177" i="83"/>
  <c r="AH177" i="84" s="1"/>
  <c r="AH178" i="83"/>
  <c r="AH178" i="84" s="1"/>
  <c r="AH180" i="83"/>
  <c r="AH18" i="84"/>
  <c r="AH183" i="83"/>
  <c r="AH183" i="84" s="1"/>
  <c r="AI177" i="83"/>
  <c r="AI177" i="84" s="1"/>
  <c r="AI178" i="83"/>
  <c r="AI178" i="84" s="1"/>
  <c r="AI180" i="83"/>
  <c r="AI18" i="84"/>
  <c r="AI183" i="83"/>
  <c r="AI183" i="84" s="1"/>
  <c r="AK177" i="83"/>
  <c r="AK177" i="84" s="1"/>
  <c r="AK178" i="83"/>
  <c r="AK178" i="84" s="1"/>
  <c r="AK180" i="83"/>
  <c r="AK18" i="84"/>
  <c r="AK183" i="83"/>
  <c r="AK183" i="84" s="1"/>
  <c r="AL177" i="83"/>
  <c r="AL177" i="84" s="1"/>
  <c r="AL178" i="83"/>
  <c r="AL178" i="84" s="1"/>
  <c r="AL180" i="83"/>
  <c r="AL18" i="84"/>
  <c r="AL183" i="83"/>
  <c r="AL183" i="84" s="1"/>
  <c r="AM177" i="83"/>
  <c r="AM177" i="84" s="1"/>
  <c r="AM178" i="83"/>
  <c r="AM178" i="84" s="1"/>
  <c r="AM180" i="83"/>
  <c r="AM18" i="84"/>
  <c r="AM183" i="83"/>
  <c r="AM183" i="84" s="1"/>
  <c r="AO177" i="83"/>
  <c r="AO177" i="84" s="1"/>
  <c r="AO178" i="83"/>
  <c r="AO178" i="84" s="1"/>
  <c r="AO180" i="83"/>
  <c r="AO18" i="84"/>
  <c r="AO183" i="83"/>
  <c r="AO183" i="84" s="1"/>
  <c r="AP177" i="83"/>
  <c r="AP177" i="84" s="1"/>
  <c r="AP178" i="83"/>
  <c r="AP178" i="84" s="1"/>
  <c r="AP180" i="83"/>
  <c r="AP18" i="84"/>
  <c r="AP183" i="83"/>
  <c r="AP183" i="84" s="1"/>
  <c r="AQ177" i="83"/>
  <c r="AQ177" i="84" s="1"/>
  <c r="AQ178" i="83"/>
  <c r="AQ178" i="84" s="1"/>
  <c r="AQ180" i="83"/>
  <c r="AQ18" i="84"/>
  <c r="AQ183" i="83"/>
  <c r="AQ183" i="84" s="1"/>
  <c r="GW177" i="83"/>
  <c r="GW177" i="84" s="1"/>
  <c r="GW176" i="84" s="1"/>
  <c r="GW186" i="84" s="1"/>
  <c r="GX177" i="83"/>
  <c r="GX177" i="84" s="1"/>
  <c r="GX176" i="84" s="1"/>
  <c r="GX186" i="84" s="1"/>
  <c r="GY177" i="83"/>
  <c r="GY177" i="84" s="1"/>
  <c r="GY176" i="84" s="1"/>
  <c r="GY186" i="84" s="1"/>
  <c r="GW178" i="83"/>
  <c r="GW178" i="84" s="1"/>
  <c r="GX178" i="83"/>
  <c r="GX178" i="84" s="1"/>
  <c r="GY178" i="83"/>
  <c r="GY178" i="84" s="1"/>
  <c r="C180" i="84"/>
  <c r="GW180" i="83"/>
  <c r="GW180" i="84" s="1"/>
  <c r="GX180" i="83"/>
  <c r="GX180" i="84" s="1"/>
  <c r="GY180" i="83"/>
  <c r="GY180" i="84" s="1"/>
  <c r="DA183" i="83"/>
  <c r="DA183" i="84" s="1"/>
  <c r="DB183" i="83"/>
  <c r="DB183" i="84" s="1"/>
  <c r="DC183" i="83"/>
  <c r="DC183" i="84" s="1"/>
  <c r="EC183" i="83"/>
  <c r="EC183" i="84" s="1"/>
  <c r="ED183" i="83"/>
  <c r="ED183" i="84" s="1"/>
  <c r="EE183" i="83"/>
  <c r="EE183" i="84" s="1"/>
  <c r="GW183" i="83"/>
  <c r="GW183" i="84" s="1"/>
  <c r="GX183" i="83"/>
  <c r="GX183" i="84" s="1"/>
  <c r="GY183" i="83"/>
  <c r="GY183" i="84" s="1"/>
  <c r="C142" i="82"/>
  <c r="B142" i="82"/>
  <c r="C143" i="82"/>
  <c r="B143" i="82"/>
  <c r="C144" i="82"/>
  <c r="B144" i="82"/>
  <c r="C145" i="82"/>
  <c r="B145" i="82"/>
  <c r="K142" i="84"/>
  <c r="M142" i="83"/>
  <c r="M142" i="84" s="1"/>
  <c r="N142" i="83"/>
  <c r="N142" i="84"/>
  <c r="O142" i="83"/>
  <c r="O142" i="84" s="1"/>
  <c r="Q142" i="83"/>
  <c r="Q142" i="84" s="1"/>
  <c r="R142" i="83"/>
  <c r="R142" i="84" s="1"/>
  <c r="S142" i="83"/>
  <c r="S142" i="84" s="1"/>
  <c r="U142" i="83"/>
  <c r="U142" i="84" s="1"/>
  <c r="V142" i="83"/>
  <c r="V142" i="84"/>
  <c r="W142" i="83"/>
  <c r="W142" i="84" s="1"/>
  <c r="Y142" i="83"/>
  <c r="Y142" i="84" s="1"/>
  <c r="Z142" i="83"/>
  <c r="Z142" i="84"/>
  <c r="AA142" i="83"/>
  <c r="AA142" i="84" s="1"/>
  <c r="AC142" i="83"/>
  <c r="AC142" i="84" s="1"/>
  <c r="AD142" i="83"/>
  <c r="AD142" i="84" s="1"/>
  <c r="AE142" i="83"/>
  <c r="AE142" i="84" s="1"/>
  <c r="AG142" i="83"/>
  <c r="AG142" i="84" s="1"/>
  <c r="AH142" i="83"/>
  <c r="AH142" i="84" s="1"/>
  <c r="AI142" i="83"/>
  <c r="AI142" i="84" s="1"/>
  <c r="AK142" i="83"/>
  <c r="AK142" i="84" s="1"/>
  <c r="AL142" i="83"/>
  <c r="AL142" i="84" s="1"/>
  <c r="AM142" i="83"/>
  <c r="AM142" i="84" s="1"/>
  <c r="AO142" i="83"/>
  <c r="AO142" i="84" s="1"/>
  <c r="AP142" i="83"/>
  <c r="AP142" i="84"/>
  <c r="AQ142" i="83"/>
  <c r="AQ142" i="84" s="1"/>
  <c r="AS142" i="83"/>
  <c r="AS142" i="84" s="1"/>
  <c r="AT142" i="83"/>
  <c r="AT142" i="84" s="1"/>
  <c r="AU142" i="83"/>
  <c r="AU142" i="84" s="1"/>
  <c r="AW142" i="83"/>
  <c r="AW142" i="84" s="1"/>
  <c r="AX142" i="83"/>
  <c r="AX142" i="84" s="1"/>
  <c r="AY142" i="83"/>
  <c r="AY142" i="84" s="1"/>
  <c r="BA142" i="83"/>
  <c r="BA142" i="84" s="1"/>
  <c r="BB142" i="83"/>
  <c r="BB142" i="84" s="1"/>
  <c r="BC142" i="83"/>
  <c r="BC142" i="84" s="1"/>
  <c r="BE142" i="83"/>
  <c r="BE142" i="84" s="1"/>
  <c r="BF142" i="83"/>
  <c r="BF142" i="84" s="1"/>
  <c r="BG142" i="83"/>
  <c r="BG142" i="84" s="1"/>
  <c r="BI142" i="83"/>
  <c r="BI142" i="84" s="1"/>
  <c r="BJ142" i="83"/>
  <c r="BJ142" i="84" s="1"/>
  <c r="BK142" i="83"/>
  <c r="BK142" i="84" s="1"/>
  <c r="BM142" i="83"/>
  <c r="BM142" i="84" s="1"/>
  <c r="BN142" i="83"/>
  <c r="BN142" i="84" s="1"/>
  <c r="BO142" i="83"/>
  <c r="BO142" i="84" s="1"/>
  <c r="BQ142" i="83"/>
  <c r="BQ142" i="84" s="1"/>
  <c r="BR142" i="83"/>
  <c r="BR142" i="84" s="1"/>
  <c r="BS142" i="83"/>
  <c r="BS142" i="84" s="1"/>
  <c r="BU142" i="83"/>
  <c r="BU142" i="84" s="1"/>
  <c r="BV142" i="83"/>
  <c r="BV142" i="84" s="1"/>
  <c r="BW142" i="83"/>
  <c r="BW142" i="84" s="1"/>
  <c r="BY142" i="83"/>
  <c r="BY142" i="84" s="1"/>
  <c r="BZ142" i="83"/>
  <c r="BZ142" i="84" s="1"/>
  <c r="CA142" i="83"/>
  <c r="CA142" i="84" s="1"/>
  <c r="CC142" i="83"/>
  <c r="CC142" i="84" s="1"/>
  <c r="CD142" i="83"/>
  <c r="CD142" i="84"/>
  <c r="CE142" i="83"/>
  <c r="CE142" i="84" s="1"/>
  <c r="CG142" i="83"/>
  <c r="CG142" i="84" s="1"/>
  <c r="CH142" i="83"/>
  <c r="CH142" i="84" s="1"/>
  <c r="CI142" i="83"/>
  <c r="CI142" i="84" s="1"/>
  <c r="CK142" i="83"/>
  <c r="CK142" i="84" s="1"/>
  <c r="CL142" i="83"/>
  <c r="CL142" i="84" s="1"/>
  <c r="CM142" i="83"/>
  <c r="CM142" i="84" s="1"/>
  <c r="CO142" i="83"/>
  <c r="CO142" i="84" s="1"/>
  <c r="CP142" i="83"/>
  <c r="CP142" i="84"/>
  <c r="CQ142" i="83"/>
  <c r="CQ142" i="84"/>
  <c r="CS142" i="83"/>
  <c r="CS142" i="84" s="1"/>
  <c r="CT142" i="83"/>
  <c r="CT142" i="84" s="1"/>
  <c r="CU142" i="83"/>
  <c r="CU142" i="84"/>
  <c r="CW142" i="83"/>
  <c r="CW142" i="84"/>
  <c r="CX142" i="83"/>
  <c r="CX142" i="84" s="1"/>
  <c r="CY142" i="83"/>
  <c r="CY142" i="84" s="1"/>
  <c r="DA142" i="83"/>
  <c r="DA142" i="84" s="1"/>
  <c r="DB142" i="83"/>
  <c r="DB142" i="84" s="1"/>
  <c r="DC142" i="83"/>
  <c r="DC142" i="84" s="1"/>
  <c r="DE142" i="83"/>
  <c r="DE142" i="84" s="1"/>
  <c r="DF142" i="83"/>
  <c r="DF142" i="84" s="1"/>
  <c r="DG142" i="83"/>
  <c r="DG142" i="84" s="1"/>
  <c r="DI142" i="83"/>
  <c r="DI142" i="84" s="1"/>
  <c r="DJ142" i="83"/>
  <c r="DJ142" i="84" s="1"/>
  <c r="DK142" i="83"/>
  <c r="DK142" i="84" s="1"/>
  <c r="DM142" i="83"/>
  <c r="DM142" i="84"/>
  <c r="DN142" i="83"/>
  <c r="DN142" i="84"/>
  <c r="DO142" i="83"/>
  <c r="DO142" i="84" s="1"/>
  <c r="DQ142" i="83"/>
  <c r="DQ142" i="84" s="1"/>
  <c r="DR142" i="83"/>
  <c r="DR142" i="84"/>
  <c r="DS142" i="83"/>
  <c r="DS142" i="84"/>
  <c r="DU142" i="83"/>
  <c r="DU142" i="84" s="1"/>
  <c r="DV142" i="83"/>
  <c r="DV142" i="84" s="1"/>
  <c r="DW142" i="83"/>
  <c r="DW142" i="84" s="1"/>
  <c r="DY142" i="83"/>
  <c r="DY142" i="84" s="1"/>
  <c r="DZ142" i="83"/>
  <c r="DZ142" i="84" s="1"/>
  <c r="EA142" i="83"/>
  <c r="EA142" i="84" s="1"/>
  <c r="EC142" i="83"/>
  <c r="EC142" i="84" s="1"/>
  <c r="ED142" i="83"/>
  <c r="ED142" i="84" s="1"/>
  <c r="EE142" i="83"/>
  <c r="EE142" i="84" s="1"/>
  <c r="EG142" i="83"/>
  <c r="EG142" i="84" s="1"/>
  <c r="EH142" i="83"/>
  <c r="EH142" i="84" s="1"/>
  <c r="EI142" i="83"/>
  <c r="EI142" i="84"/>
  <c r="EK142" i="83"/>
  <c r="EK142" i="84"/>
  <c r="EL142" i="83"/>
  <c r="EL142" i="84" s="1"/>
  <c r="EM142" i="83"/>
  <c r="EM142" i="84" s="1"/>
  <c r="EO142" i="83"/>
  <c r="EO142" i="84" s="1"/>
  <c r="EP142" i="83"/>
  <c r="EP142" i="84" s="1"/>
  <c r="EQ142" i="83"/>
  <c r="EQ142" i="84" s="1"/>
  <c r="ES142" i="83"/>
  <c r="ES142" i="84" s="1"/>
  <c r="ET142" i="83"/>
  <c r="ET142" i="84" s="1"/>
  <c r="EU142" i="83"/>
  <c r="EU142" i="84"/>
  <c r="EW142" i="83"/>
  <c r="EW142" i="84" s="1"/>
  <c r="EX142" i="83"/>
  <c r="EX142" i="84" s="1"/>
  <c r="EY142" i="83"/>
  <c r="EY142" i="84" s="1"/>
  <c r="FA142" i="83"/>
  <c r="FA142" i="84"/>
  <c r="FB142" i="83"/>
  <c r="FB142" i="84"/>
  <c r="FC142" i="83"/>
  <c r="FC142" i="84" s="1"/>
  <c r="FE142" i="83"/>
  <c r="FE142" i="84" s="1"/>
  <c r="FF142" i="83"/>
  <c r="FF142" i="84"/>
  <c r="FG142" i="83"/>
  <c r="FG142" i="84" s="1"/>
  <c r="FI142" i="83"/>
  <c r="FI142" i="84" s="1"/>
  <c r="FJ142" i="83"/>
  <c r="FJ142" i="84" s="1"/>
  <c r="FK142" i="83"/>
  <c r="FK142" i="84" s="1"/>
  <c r="FM142" i="83"/>
  <c r="FM142" i="84" s="1"/>
  <c r="FN142" i="83"/>
  <c r="FN142" i="84" s="1"/>
  <c r="FO142" i="83"/>
  <c r="FO142" i="84" s="1"/>
  <c r="FQ142" i="83"/>
  <c r="FQ142" i="84" s="1"/>
  <c r="FR142" i="83"/>
  <c r="FR142" i="84" s="1"/>
  <c r="FS142" i="83"/>
  <c r="FS142" i="84" s="1"/>
  <c r="FU142" i="83"/>
  <c r="FU142" i="84" s="1"/>
  <c r="FV142" i="83"/>
  <c r="FV142" i="84" s="1"/>
  <c r="FW142" i="83"/>
  <c r="FW142" i="84" s="1"/>
  <c r="FY142" i="83"/>
  <c r="FY142" i="84" s="1"/>
  <c r="FZ142" i="83"/>
  <c r="FZ142" i="84" s="1"/>
  <c r="GA142" i="83"/>
  <c r="GA142" i="84" s="1"/>
  <c r="GC142" i="83"/>
  <c r="GC142" i="84" s="1"/>
  <c r="GD142" i="83"/>
  <c r="GD142" i="84" s="1"/>
  <c r="GE142" i="83"/>
  <c r="GE142" i="84" s="1"/>
  <c r="GG142" i="83"/>
  <c r="GG142" i="84"/>
  <c r="GH142" i="83"/>
  <c r="GH142" i="84"/>
  <c r="GI142" i="83"/>
  <c r="GI142" i="84" s="1"/>
  <c r="GK142" i="83"/>
  <c r="GK142" i="84" s="1"/>
  <c r="GL142" i="83"/>
  <c r="GL142" i="84" s="1"/>
  <c r="GM142" i="83"/>
  <c r="GM142" i="84" s="1"/>
  <c r="GO142" i="83"/>
  <c r="GO142" i="84"/>
  <c r="GP142" i="83"/>
  <c r="GP142" i="84" s="1"/>
  <c r="GQ142" i="83"/>
  <c r="GQ142" i="84" s="1"/>
  <c r="GS142" i="83"/>
  <c r="GS142" i="84" s="1"/>
  <c r="GT142" i="83"/>
  <c r="GT142" i="84" s="1"/>
  <c r="GU142" i="83"/>
  <c r="GU142" i="84" s="1"/>
  <c r="GW142" i="83"/>
  <c r="GW142" i="84" s="1"/>
  <c r="GX142" i="83"/>
  <c r="GX142" i="84" s="1"/>
  <c r="GY142" i="83"/>
  <c r="GY142" i="84" s="1"/>
  <c r="M143" i="83"/>
  <c r="M143" i="84"/>
  <c r="N143" i="83"/>
  <c r="N143" i="84" s="1"/>
  <c r="O143" i="83"/>
  <c r="O143" i="84" s="1"/>
  <c r="Q143" i="83"/>
  <c r="Q143" i="84" s="1"/>
  <c r="R143" i="83"/>
  <c r="R143" i="84" s="1"/>
  <c r="S143" i="83"/>
  <c r="S143" i="84"/>
  <c r="U143" i="83"/>
  <c r="U143" i="84" s="1"/>
  <c r="V143" i="83"/>
  <c r="V143" i="84" s="1"/>
  <c r="W143" i="83"/>
  <c r="W143" i="84" s="1"/>
  <c r="Y143" i="83"/>
  <c r="Y143" i="84" s="1"/>
  <c r="Z143" i="83"/>
  <c r="Z143" i="84" s="1"/>
  <c r="AA143" i="83"/>
  <c r="AA143" i="84"/>
  <c r="AC143" i="83"/>
  <c r="AC143" i="84"/>
  <c r="AD143" i="83"/>
  <c r="AD143" i="84" s="1"/>
  <c r="AE143" i="83"/>
  <c r="AE143" i="84" s="1"/>
  <c r="AG143" i="83"/>
  <c r="AG143" i="84"/>
  <c r="AH143" i="83"/>
  <c r="AH143" i="84" s="1"/>
  <c r="AI143" i="83"/>
  <c r="AI143" i="84" s="1"/>
  <c r="AK143" i="83"/>
  <c r="AK143" i="84"/>
  <c r="AL143" i="83"/>
  <c r="AL143" i="84" s="1"/>
  <c r="AM143" i="83"/>
  <c r="AM143" i="84" s="1"/>
  <c r="AO143" i="83"/>
  <c r="AO143" i="84" s="1"/>
  <c r="AP143" i="83"/>
  <c r="AP143" i="84" s="1"/>
  <c r="AQ143" i="83"/>
  <c r="AQ143" i="84"/>
  <c r="AS143" i="83"/>
  <c r="AS143" i="84"/>
  <c r="AT143" i="83"/>
  <c r="AT143" i="84" s="1"/>
  <c r="AU143" i="83"/>
  <c r="AU143" i="84" s="1"/>
  <c r="AW143" i="83"/>
  <c r="AW143" i="84"/>
  <c r="AX143" i="83"/>
  <c r="AX143" i="84" s="1"/>
  <c r="AY143" i="83"/>
  <c r="AY143" i="84" s="1"/>
  <c r="BA143" i="83"/>
  <c r="BA143" i="84" s="1"/>
  <c r="BB143" i="83"/>
  <c r="BB143" i="84" s="1"/>
  <c r="BC143" i="83"/>
  <c r="BC143" i="84" s="1"/>
  <c r="BE143" i="83"/>
  <c r="BE143" i="84"/>
  <c r="BF143" i="83"/>
  <c r="BF143" i="84"/>
  <c r="BG143" i="83"/>
  <c r="BG143" i="84" s="1"/>
  <c r="BI143" i="83"/>
  <c r="BI143" i="84" s="1"/>
  <c r="BJ143" i="83"/>
  <c r="BJ143" i="84" s="1"/>
  <c r="BK143" i="83"/>
  <c r="BK143" i="84" s="1"/>
  <c r="BM143" i="83"/>
  <c r="BM143" i="84" s="1"/>
  <c r="BN143" i="83"/>
  <c r="BN143" i="84" s="1"/>
  <c r="BO143" i="83"/>
  <c r="BO143" i="84"/>
  <c r="BQ143" i="83"/>
  <c r="BQ143" i="84"/>
  <c r="BR143" i="83"/>
  <c r="BR143" i="84" s="1"/>
  <c r="BS143" i="83"/>
  <c r="BS143" i="84" s="1"/>
  <c r="BU143" i="83"/>
  <c r="BU143" i="84" s="1"/>
  <c r="BV143" i="83"/>
  <c r="BV143" i="84"/>
  <c r="BW143" i="83"/>
  <c r="BW143" i="84"/>
  <c r="BY143" i="83"/>
  <c r="BY143" i="84"/>
  <c r="BZ143" i="83"/>
  <c r="BZ143" i="84" s="1"/>
  <c r="CA143" i="83"/>
  <c r="CA143" i="84" s="1"/>
  <c r="CC143" i="83"/>
  <c r="CC143" i="84"/>
  <c r="CD143" i="83"/>
  <c r="CD143" i="84" s="1"/>
  <c r="CE143" i="83"/>
  <c r="CE143" i="84" s="1"/>
  <c r="CG143" i="83"/>
  <c r="CG143" i="84" s="1"/>
  <c r="CH143" i="83"/>
  <c r="CH143" i="84" s="1"/>
  <c r="CI143" i="83"/>
  <c r="CI143" i="84" s="1"/>
  <c r="CK143" i="83"/>
  <c r="CK143" i="84" s="1"/>
  <c r="CL143" i="83"/>
  <c r="CL143" i="84" s="1"/>
  <c r="CM143" i="83"/>
  <c r="CM143" i="84" s="1"/>
  <c r="CO143" i="83"/>
  <c r="CO143" i="84"/>
  <c r="CP143" i="83"/>
  <c r="CP143" i="84" s="1"/>
  <c r="CQ143" i="83"/>
  <c r="CQ143" i="84" s="1"/>
  <c r="CS143" i="83"/>
  <c r="CS143" i="84" s="1"/>
  <c r="CT143" i="83"/>
  <c r="CT143" i="84" s="1"/>
  <c r="CU143" i="83"/>
  <c r="CU143" i="84" s="1"/>
  <c r="CW143" i="83"/>
  <c r="CW143" i="84" s="1"/>
  <c r="CX143" i="83"/>
  <c r="CX143" i="84" s="1"/>
  <c r="CY143" i="83"/>
  <c r="CY143" i="84" s="1"/>
  <c r="DA143" i="83"/>
  <c r="DA143" i="84" s="1"/>
  <c r="DB143" i="83"/>
  <c r="DB143" i="84"/>
  <c r="DC143" i="83"/>
  <c r="DC143" i="84"/>
  <c r="DE143" i="83"/>
  <c r="DE143" i="84"/>
  <c r="DF143" i="83"/>
  <c r="DF143" i="84" s="1"/>
  <c r="DG143" i="83"/>
  <c r="DG143" i="84" s="1"/>
  <c r="DI143" i="83"/>
  <c r="DI143" i="84" s="1"/>
  <c r="DJ143" i="83"/>
  <c r="DJ143" i="84"/>
  <c r="DK143" i="83"/>
  <c r="DK143" i="84" s="1"/>
  <c r="DM143" i="83"/>
  <c r="DM143" i="84" s="1"/>
  <c r="DN143" i="83"/>
  <c r="DN143" i="84" s="1"/>
  <c r="DO143" i="83"/>
  <c r="DO143" i="84" s="1"/>
  <c r="DQ143" i="83"/>
  <c r="DQ143" i="84" s="1"/>
  <c r="DR143" i="83"/>
  <c r="DR143" i="84" s="1"/>
  <c r="DS143" i="83"/>
  <c r="DS143" i="84"/>
  <c r="DU143" i="83"/>
  <c r="DU143" i="84" s="1"/>
  <c r="DV143" i="83"/>
  <c r="DV143" i="84" s="1"/>
  <c r="DW143" i="83"/>
  <c r="DW143" i="84" s="1"/>
  <c r="DY143" i="83"/>
  <c r="DY143" i="84" s="1"/>
  <c r="DZ143" i="83"/>
  <c r="DZ143" i="84"/>
  <c r="EA143" i="83"/>
  <c r="EA143" i="84" s="1"/>
  <c r="EC143" i="83"/>
  <c r="EC143" i="84"/>
  <c r="ED143" i="83"/>
  <c r="ED143" i="84" s="1"/>
  <c r="EE143" i="83"/>
  <c r="EE143" i="84" s="1"/>
  <c r="EG143" i="83"/>
  <c r="EG143" i="84" s="1"/>
  <c r="EH143" i="83"/>
  <c r="EH143" i="84" s="1"/>
  <c r="EI143" i="83"/>
  <c r="EI143" i="84" s="1"/>
  <c r="EK143" i="83"/>
  <c r="EK143" i="84" s="1"/>
  <c r="EL143" i="83"/>
  <c r="EL143" i="84" s="1"/>
  <c r="EM143" i="83"/>
  <c r="EM143" i="84" s="1"/>
  <c r="EO143" i="83"/>
  <c r="EO143" i="84"/>
  <c r="EP143" i="83"/>
  <c r="EP143" i="84"/>
  <c r="EQ143" i="83"/>
  <c r="EQ143" i="84" s="1"/>
  <c r="ES143" i="83"/>
  <c r="ES143" i="84" s="1"/>
  <c r="ET143" i="83"/>
  <c r="ET143" i="84" s="1"/>
  <c r="EU143" i="83"/>
  <c r="EU143" i="84" s="1"/>
  <c r="EW143" i="83"/>
  <c r="EW143" i="84" s="1"/>
  <c r="EX143" i="83"/>
  <c r="EX143" i="84" s="1"/>
  <c r="EY143" i="83"/>
  <c r="EY143" i="84"/>
  <c r="FA143" i="83"/>
  <c r="FA143" i="84"/>
  <c r="FB143" i="83"/>
  <c r="FB143" i="84" s="1"/>
  <c r="FC143" i="83"/>
  <c r="FC143" i="84" s="1"/>
  <c r="FE143" i="83"/>
  <c r="FE143" i="84" s="1"/>
  <c r="FF143" i="83"/>
  <c r="FF143" i="84" s="1"/>
  <c r="FG143" i="83"/>
  <c r="FG143" i="84"/>
  <c r="FI143" i="83"/>
  <c r="FI143" i="84" s="1"/>
  <c r="FJ143" i="83"/>
  <c r="FJ143" i="84" s="1"/>
  <c r="FK143" i="83"/>
  <c r="FK143" i="84" s="1"/>
  <c r="FM143" i="83"/>
  <c r="FM143" i="84" s="1"/>
  <c r="FN143" i="83"/>
  <c r="FN143" i="84" s="1"/>
  <c r="FO143" i="83"/>
  <c r="FO143" i="84" s="1"/>
  <c r="FQ143" i="83"/>
  <c r="FQ143" i="84" s="1"/>
  <c r="FR143" i="83"/>
  <c r="FR143" i="84" s="1"/>
  <c r="FS143" i="83"/>
  <c r="FS143" i="84" s="1"/>
  <c r="FU143" i="83"/>
  <c r="FU143" i="84" s="1"/>
  <c r="FV143" i="83"/>
  <c r="FV143" i="84"/>
  <c r="FW143" i="83"/>
  <c r="FW143" i="84" s="1"/>
  <c r="FY143" i="83"/>
  <c r="FY143" i="84"/>
  <c r="FZ143" i="83"/>
  <c r="FZ143" i="84" s="1"/>
  <c r="GA143" i="83"/>
  <c r="GA143" i="84" s="1"/>
  <c r="GC143" i="83"/>
  <c r="GC143" i="84" s="1"/>
  <c r="GD143" i="83"/>
  <c r="GD143" i="84" s="1"/>
  <c r="GE143" i="83"/>
  <c r="GE143" i="84"/>
  <c r="GG143" i="83"/>
  <c r="GG143" i="84" s="1"/>
  <c r="GH143" i="83"/>
  <c r="GH143" i="84" s="1"/>
  <c r="GI143" i="83"/>
  <c r="GI143" i="84" s="1"/>
  <c r="GK143" i="83"/>
  <c r="GK143" i="84" s="1"/>
  <c r="GL143" i="83"/>
  <c r="GL143" i="84"/>
  <c r="GM143" i="83"/>
  <c r="GM143" i="84"/>
  <c r="GO143" i="83"/>
  <c r="GO143" i="84" s="1"/>
  <c r="GP143" i="83"/>
  <c r="GP143" i="84" s="1"/>
  <c r="GQ143" i="83"/>
  <c r="GQ143" i="84" s="1"/>
  <c r="GS143" i="83"/>
  <c r="GS143" i="84" s="1"/>
  <c r="GT143" i="83"/>
  <c r="GT143" i="84" s="1"/>
  <c r="GU143" i="83"/>
  <c r="GU143" i="84"/>
  <c r="GW143" i="83"/>
  <c r="GW143" i="84"/>
  <c r="GX143" i="83"/>
  <c r="GX143" i="84" s="1"/>
  <c r="GY143" i="83"/>
  <c r="GY143" i="84" s="1"/>
  <c r="J144" i="84"/>
  <c r="K144" i="84"/>
  <c r="M144" i="83"/>
  <c r="M144" i="84" s="1"/>
  <c r="N144" i="83"/>
  <c r="N144" i="84" s="1"/>
  <c r="O144" i="83"/>
  <c r="O144" i="84" s="1"/>
  <c r="Q144" i="83"/>
  <c r="Q144" i="84" s="1"/>
  <c r="R144" i="83"/>
  <c r="R144" i="84" s="1"/>
  <c r="S144" i="83"/>
  <c r="S144" i="84" s="1"/>
  <c r="U144" i="83"/>
  <c r="U144" i="84" s="1"/>
  <c r="V144" i="83"/>
  <c r="V144" i="84" s="1"/>
  <c r="W144" i="83"/>
  <c r="W144" i="84" s="1"/>
  <c r="Y144" i="83"/>
  <c r="Y144" i="84" s="1"/>
  <c r="Z144" i="83"/>
  <c r="Z144" i="84"/>
  <c r="AA144" i="83"/>
  <c r="AA144" i="84" s="1"/>
  <c r="AC144" i="83"/>
  <c r="AC144" i="84" s="1"/>
  <c r="AD144" i="83"/>
  <c r="AD144" i="84"/>
  <c r="AE144" i="83"/>
  <c r="AE144" i="84"/>
  <c r="AG144" i="83"/>
  <c r="AG144" i="84" s="1"/>
  <c r="AH144" i="83"/>
  <c r="AH144" i="84" s="1"/>
  <c r="AI144" i="83"/>
  <c r="AI144" i="84" s="1"/>
  <c r="AK144" i="83"/>
  <c r="AK144" i="84" s="1"/>
  <c r="AL144" i="83"/>
  <c r="AL144" i="84" s="1"/>
  <c r="AM144" i="83"/>
  <c r="AM144" i="84" s="1"/>
  <c r="AO144" i="83"/>
  <c r="AO144" i="84" s="1"/>
  <c r="AP144" i="83"/>
  <c r="AP144" i="84" s="1"/>
  <c r="AQ144" i="83"/>
  <c r="AQ144" i="84" s="1"/>
  <c r="AS144" i="83"/>
  <c r="AS144" i="84" s="1"/>
  <c r="AT144" i="83"/>
  <c r="AT144" i="84" s="1"/>
  <c r="AU144" i="83"/>
  <c r="AU144" i="84" s="1"/>
  <c r="AW144" i="83"/>
  <c r="AW144" i="84"/>
  <c r="AX144" i="83"/>
  <c r="AX144" i="84" s="1"/>
  <c r="AY144" i="83"/>
  <c r="AY144" i="84" s="1"/>
  <c r="BA144" i="83"/>
  <c r="BA144" i="84" s="1"/>
  <c r="BB144" i="83"/>
  <c r="BB144" i="84"/>
  <c r="BC144" i="83"/>
  <c r="BC144" i="84" s="1"/>
  <c r="BE144" i="83"/>
  <c r="BE144" i="84" s="1"/>
  <c r="BF144" i="83"/>
  <c r="BF144" i="84" s="1"/>
  <c r="BG144" i="83"/>
  <c r="BG144" i="84" s="1"/>
  <c r="BI144" i="83"/>
  <c r="BI144" i="84" s="1"/>
  <c r="BJ144" i="83"/>
  <c r="BJ144" i="84" s="1"/>
  <c r="BK144" i="83"/>
  <c r="BK144" i="84" s="1"/>
  <c r="BM144" i="83"/>
  <c r="BM144" i="84"/>
  <c r="BN144" i="83"/>
  <c r="BN144" i="84" s="1"/>
  <c r="BO144" i="83"/>
  <c r="BO144" i="84" s="1"/>
  <c r="BQ144" i="83"/>
  <c r="BQ144" i="84" s="1"/>
  <c r="BR144" i="83"/>
  <c r="BR144" i="84"/>
  <c r="BS144" i="83"/>
  <c r="BS144" i="84" s="1"/>
  <c r="BU144" i="83"/>
  <c r="BU144" i="84" s="1"/>
  <c r="BV144" i="83"/>
  <c r="BV144" i="84" s="1"/>
  <c r="BW144" i="83"/>
  <c r="BW144" i="84" s="1"/>
  <c r="BY144" i="83"/>
  <c r="BY144" i="84" s="1"/>
  <c r="BZ144" i="83"/>
  <c r="BZ144" i="84" s="1"/>
  <c r="CA144" i="83"/>
  <c r="CA144" i="84" s="1"/>
  <c r="CC144" i="83"/>
  <c r="CC144" i="84"/>
  <c r="CD144" i="83"/>
  <c r="CD144" i="84"/>
  <c r="CE144" i="83"/>
  <c r="CE144" i="84" s="1"/>
  <c r="CG144" i="83"/>
  <c r="CG144" i="84" s="1"/>
  <c r="CH144" i="83"/>
  <c r="CH144" i="84" s="1"/>
  <c r="CI144" i="83"/>
  <c r="CI144" i="84"/>
  <c r="CK144" i="83"/>
  <c r="CK144" i="84"/>
  <c r="CL144" i="83"/>
  <c r="CL144" i="84" s="1"/>
  <c r="CM144" i="83"/>
  <c r="CM144" i="84" s="1"/>
  <c r="CO144" i="83"/>
  <c r="CO144" i="84" s="1"/>
  <c r="CP144" i="83"/>
  <c r="CP144" i="84"/>
  <c r="CQ144" i="83"/>
  <c r="CQ144" i="84" s="1"/>
  <c r="CS144" i="83"/>
  <c r="CS144" i="84" s="1"/>
  <c r="CT144" i="83"/>
  <c r="CT144" i="84"/>
  <c r="CU144" i="83"/>
  <c r="CU144" i="84" s="1"/>
  <c r="CW144" i="83"/>
  <c r="CW144" i="84" s="1"/>
  <c r="CX144" i="83"/>
  <c r="CX144" i="84" s="1"/>
  <c r="CY144" i="83"/>
  <c r="CY144" i="84" s="1"/>
  <c r="DA144" i="83"/>
  <c r="DA144" i="84" s="1"/>
  <c r="DB144" i="83"/>
  <c r="DB144" i="84" s="1"/>
  <c r="DC144" i="83"/>
  <c r="DC144" i="84" s="1"/>
  <c r="DE144" i="83"/>
  <c r="DE144" i="84" s="1"/>
  <c r="DF144" i="83"/>
  <c r="DF144" i="84"/>
  <c r="DG144" i="83"/>
  <c r="DG144" i="84"/>
  <c r="DI144" i="83"/>
  <c r="DI144" i="84" s="1"/>
  <c r="DJ144" i="83"/>
  <c r="DJ144" i="84" s="1"/>
  <c r="DK144" i="83"/>
  <c r="DK144" i="84"/>
  <c r="DM144" i="83"/>
  <c r="DM144" i="84" s="1"/>
  <c r="DN144" i="83"/>
  <c r="DN144" i="84" s="1"/>
  <c r="DO144" i="83"/>
  <c r="DO144" i="84" s="1"/>
  <c r="DQ144" i="83"/>
  <c r="DQ144" i="84" s="1"/>
  <c r="DR144" i="83"/>
  <c r="DR144" i="84"/>
  <c r="DS144" i="83"/>
  <c r="DS144" i="84"/>
  <c r="DU144" i="83"/>
  <c r="DU144" i="84" s="1"/>
  <c r="DV144" i="83"/>
  <c r="DV144" i="84" s="1"/>
  <c r="DW144" i="83"/>
  <c r="DW144" i="84" s="1"/>
  <c r="DY144" i="83"/>
  <c r="DY144" i="84" s="1"/>
  <c r="DZ144" i="83"/>
  <c r="DZ144" i="84" s="1"/>
  <c r="EA144" i="83"/>
  <c r="EA144" i="84" s="1"/>
  <c r="EC144" i="83"/>
  <c r="EC144" i="84" s="1"/>
  <c r="ED144" i="83"/>
  <c r="ED144" i="84" s="1"/>
  <c r="EE144" i="83"/>
  <c r="EE144" i="84" s="1"/>
  <c r="EG144" i="83"/>
  <c r="EG144" i="84" s="1"/>
  <c r="EH144" i="83"/>
  <c r="EH144" i="84" s="1"/>
  <c r="EI144" i="83"/>
  <c r="EI144" i="84" s="1"/>
  <c r="EK144" i="83"/>
  <c r="EK144" i="84" s="1"/>
  <c r="EL144" i="83"/>
  <c r="EL144" i="84" s="1"/>
  <c r="EM144" i="83"/>
  <c r="EM144" i="84"/>
  <c r="EO144" i="83"/>
  <c r="EO144" i="84" s="1"/>
  <c r="EP144" i="83"/>
  <c r="EP144" i="84" s="1"/>
  <c r="EQ144" i="83"/>
  <c r="EQ144" i="84" s="1"/>
  <c r="ES144" i="83"/>
  <c r="ES144" i="84" s="1"/>
  <c r="ET144" i="83"/>
  <c r="ET144" i="84"/>
  <c r="EU144" i="83"/>
  <c r="EU144" i="84" s="1"/>
  <c r="EW144" i="83"/>
  <c r="EW144" i="84" s="1"/>
  <c r="EX144" i="83"/>
  <c r="EX144" i="84" s="1"/>
  <c r="EY144" i="83"/>
  <c r="EY144" i="84" s="1"/>
  <c r="FA144" i="83"/>
  <c r="FA144" i="84" s="1"/>
  <c r="FB144" i="83"/>
  <c r="FB144" i="84" s="1"/>
  <c r="FC144" i="83"/>
  <c r="FC144" i="84" s="1"/>
  <c r="FE144" i="83"/>
  <c r="FE144" i="84"/>
  <c r="FF144" i="83"/>
  <c r="FF144" i="84"/>
  <c r="FG144" i="83"/>
  <c r="FG144" i="84" s="1"/>
  <c r="FI144" i="83"/>
  <c r="FI144" i="84" s="1"/>
  <c r="FJ144" i="83"/>
  <c r="FJ144" i="84"/>
  <c r="FK144" i="83"/>
  <c r="FK144" i="84"/>
  <c r="FM144" i="83"/>
  <c r="FM144" i="84" s="1"/>
  <c r="FN144" i="83"/>
  <c r="FN144" i="84" s="1"/>
  <c r="FO144" i="83"/>
  <c r="FO144" i="84" s="1"/>
  <c r="FQ144" i="83"/>
  <c r="FQ144" i="84" s="1"/>
  <c r="FR144" i="83"/>
  <c r="FR144" i="84" s="1"/>
  <c r="FS144" i="83"/>
  <c r="FS144" i="84" s="1"/>
  <c r="FU144" i="83"/>
  <c r="FU144" i="84" s="1"/>
  <c r="FV144" i="83"/>
  <c r="FV144" i="84"/>
  <c r="FW144" i="83"/>
  <c r="FW144" i="84"/>
  <c r="FY144" i="83"/>
  <c r="FY144" i="84" s="1"/>
  <c r="FZ144" i="83"/>
  <c r="FZ144" i="84" s="1"/>
  <c r="GA144" i="83"/>
  <c r="GA144" i="84"/>
  <c r="GC144" i="83"/>
  <c r="GC144" i="84"/>
  <c r="GD144" i="83"/>
  <c r="GD144" i="84" s="1"/>
  <c r="GE144" i="83"/>
  <c r="GE144" i="84" s="1"/>
  <c r="GG144" i="83"/>
  <c r="GG144" i="84" s="1"/>
  <c r="GH144" i="83"/>
  <c r="GH144" i="84"/>
  <c r="GI144" i="83"/>
  <c r="GI144" i="84" s="1"/>
  <c r="GK144" i="83"/>
  <c r="GK144" i="84" s="1"/>
  <c r="GL144" i="83"/>
  <c r="GL144" i="84" s="1"/>
  <c r="GM144" i="83"/>
  <c r="GM144" i="84"/>
  <c r="GO144" i="83"/>
  <c r="GO144" i="84" s="1"/>
  <c r="GP144" i="83"/>
  <c r="GP144" i="84" s="1"/>
  <c r="GQ144" i="83"/>
  <c r="GQ144" i="84" s="1"/>
  <c r="GS144" i="83"/>
  <c r="GS144" i="84" s="1"/>
  <c r="GT144" i="83"/>
  <c r="GT144" i="84" s="1"/>
  <c r="GU144" i="83"/>
  <c r="GU144" i="84" s="1"/>
  <c r="GW144" i="83"/>
  <c r="GW144" i="84" s="1"/>
  <c r="GX144" i="83"/>
  <c r="GX144" i="84"/>
  <c r="GY144" i="83"/>
  <c r="GY144" i="84"/>
  <c r="J145" i="84"/>
  <c r="K145" i="84"/>
  <c r="M145" i="83"/>
  <c r="M145" i="84" s="1"/>
  <c r="N145" i="83"/>
  <c r="N145" i="84" s="1"/>
  <c r="O145" i="83"/>
  <c r="O145" i="84" s="1"/>
  <c r="Q145" i="83"/>
  <c r="Q145" i="84" s="1"/>
  <c r="R145" i="83"/>
  <c r="R145" i="84" s="1"/>
  <c r="S145" i="83"/>
  <c r="S145" i="84"/>
  <c r="U145" i="83"/>
  <c r="U145" i="84"/>
  <c r="V145" i="83"/>
  <c r="V145" i="84" s="1"/>
  <c r="W145" i="83"/>
  <c r="W145" i="84" s="1"/>
  <c r="Y145" i="83"/>
  <c r="Y145" i="84" s="1"/>
  <c r="Z145" i="83"/>
  <c r="Z145" i="84" s="1"/>
  <c r="AA145" i="83"/>
  <c r="AA145" i="84" s="1"/>
  <c r="AC145" i="83"/>
  <c r="AC145" i="84"/>
  <c r="AD145" i="83"/>
  <c r="AD145" i="84" s="1"/>
  <c r="AE145" i="83"/>
  <c r="AE145" i="84" s="1"/>
  <c r="AG145" i="83"/>
  <c r="AG145" i="84" s="1"/>
  <c r="AH145" i="83"/>
  <c r="AH145" i="84" s="1"/>
  <c r="AI145" i="83"/>
  <c r="AI145" i="84"/>
  <c r="AK145" i="83"/>
  <c r="AK145" i="84"/>
  <c r="AL145" i="83"/>
  <c r="AL145" i="84" s="1"/>
  <c r="AM145" i="83"/>
  <c r="AM145" i="84"/>
  <c r="AO145" i="83"/>
  <c r="AO145" i="84" s="1"/>
  <c r="AP145" i="83"/>
  <c r="AP145" i="84" s="1"/>
  <c r="AQ145" i="83"/>
  <c r="AQ145" i="84"/>
  <c r="AS145" i="83"/>
  <c r="AS145" i="84" s="1"/>
  <c r="AT145" i="83"/>
  <c r="AT145" i="84" s="1"/>
  <c r="AU145" i="83"/>
  <c r="AU145" i="84" s="1"/>
  <c r="AW145" i="83"/>
  <c r="AW145" i="84" s="1"/>
  <c r="AX145" i="83"/>
  <c r="AX145" i="84" s="1"/>
  <c r="AY145" i="83"/>
  <c r="AY145" i="84"/>
  <c r="BA145" i="83"/>
  <c r="BA145" i="84" s="1"/>
  <c r="BB145" i="83"/>
  <c r="BB145" i="84" s="1"/>
  <c r="BC145" i="83"/>
  <c r="BC145" i="84" s="1"/>
  <c r="BE145" i="83"/>
  <c r="BE145" i="84" s="1"/>
  <c r="BF145" i="83"/>
  <c r="BF145" i="84" s="1"/>
  <c r="BG145" i="83"/>
  <c r="BG145" i="84" s="1"/>
  <c r="BI145" i="83"/>
  <c r="BI145" i="84" s="1"/>
  <c r="BJ145" i="83"/>
  <c r="BJ145" i="84" s="1"/>
  <c r="BK145" i="83"/>
  <c r="BK145" i="84" s="1"/>
  <c r="BM145" i="83"/>
  <c r="BM145" i="84" s="1"/>
  <c r="BN145" i="83"/>
  <c r="BN145" i="84" s="1"/>
  <c r="BO145" i="83"/>
  <c r="BO145" i="84"/>
  <c r="BQ145" i="83"/>
  <c r="BQ145" i="84" s="1"/>
  <c r="BR145" i="83"/>
  <c r="BR145" i="84" s="1"/>
  <c r="BS145" i="83"/>
  <c r="BS145" i="84" s="1"/>
  <c r="BU145" i="83"/>
  <c r="BU145" i="84" s="1"/>
  <c r="BV145" i="83"/>
  <c r="BV145" i="84" s="1"/>
  <c r="BW145" i="83"/>
  <c r="BW145" i="84" s="1"/>
  <c r="BY145" i="83"/>
  <c r="BY145" i="84" s="1"/>
  <c r="BZ145" i="83"/>
  <c r="BZ145" i="84" s="1"/>
  <c r="CA145" i="83"/>
  <c r="CA145" i="84"/>
  <c r="CC145" i="83"/>
  <c r="CC145" i="84" s="1"/>
  <c r="CD145" i="83"/>
  <c r="CD145" i="84" s="1"/>
  <c r="CE145" i="83"/>
  <c r="CE145" i="84" s="1"/>
  <c r="CG145" i="83"/>
  <c r="CG145" i="84"/>
  <c r="CH145" i="83"/>
  <c r="CH145" i="84" s="1"/>
  <c r="CI145" i="83"/>
  <c r="CI145" i="84" s="1"/>
  <c r="CK145" i="83"/>
  <c r="CK145" i="84" s="1"/>
  <c r="CL145" i="83"/>
  <c r="CL145" i="84" s="1"/>
  <c r="CM145" i="83"/>
  <c r="CM145" i="84"/>
  <c r="CO145" i="83"/>
  <c r="CO145" i="84"/>
  <c r="CP145" i="83"/>
  <c r="CP145" i="84" s="1"/>
  <c r="CQ145" i="83"/>
  <c r="CQ145" i="84"/>
  <c r="CS145" i="83"/>
  <c r="CS145" i="84" s="1"/>
  <c r="CT145" i="83"/>
  <c r="CT145" i="84" s="1"/>
  <c r="CU145" i="83"/>
  <c r="CU145" i="84"/>
  <c r="CW145" i="83"/>
  <c r="CW145" i="84" s="1"/>
  <c r="CX145" i="83"/>
  <c r="CX145" i="84" s="1"/>
  <c r="CY145" i="83"/>
  <c r="CY145" i="84"/>
  <c r="DA145" i="83"/>
  <c r="DA145" i="84" s="1"/>
  <c r="DB145" i="83"/>
  <c r="DB145" i="84" s="1"/>
  <c r="DC145" i="83"/>
  <c r="DC145" i="84"/>
  <c r="DE145" i="83"/>
  <c r="DE145" i="84" s="1"/>
  <c r="DF145" i="83"/>
  <c r="DF145" i="84" s="1"/>
  <c r="DG145" i="83"/>
  <c r="DG145" i="84"/>
  <c r="DI145" i="83"/>
  <c r="DI145" i="84" s="1"/>
  <c r="DJ145" i="83"/>
  <c r="DJ145" i="84" s="1"/>
  <c r="DK145" i="83"/>
  <c r="DK145" i="84"/>
  <c r="DM145" i="83"/>
  <c r="DM145" i="84" s="1"/>
  <c r="DN145" i="83"/>
  <c r="DN145" i="84" s="1"/>
  <c r="DO145" i="83"/>
  <c r="DO145" i="84" s="1"/>
  <c r="DQ145" i="83"/>
  <c r="DQ145" i="84" s="1"/>
  <c r="DR145" i="83"/>
  <c r="DR145" i="84" s="1"/>
  <c r="DS145" i="83"/>
  <c r="DS145" i="84"/>
  <c r="DU145" i="83"/>
  <c r="DU145" i="84"/>
  <c r="DV145" i="83"/>
  <c r="DV145" i="84" s="1"/>
  <c r="DW145" i="83"/>
  <c r="DW145" i="84"/>
  <c r="DY145" i="83"/>
  <c r="DY145" i="84" s="1"/>
  <c r="DZ145" i="83"/>
  <c r="DZ145" i="84" s="1"/>
  <c r="EA145" i="83"/>
  <c r="EA145" i="84"/>
  <c r="EC145" i="83"/>
  <c r="EC145" i="84" s="1"/>
  <c r="ED145" i="83"/>
  <c r="ED145" i="84" s="1"/>
  <c r="EE145" i="83"/>
  <c r="EE145" i="84"/>
  <c r="EG145" i="83"/>
  <c r="EG145" i="84" s="1"/>
  <c r="EH145" i="83"/>
  <c r="EH145" i="84" s="1"/>
  <c r="EI145" i="83"/>
  <c r="EI145" i="84" s="1"/>
  <c r="EK145" i="83"/>
  <c r="EK145" i="84" s="1"/>
  <c r="EL145" i="83"/>
  <c r="EL145" i="84" s="1"/>
  <c r="EM145" i="83"/>
  <c r="EM145" i="84" s="1"/>
  <c r="EO145" i="83"/>
  <c r="EO145" i="84" s="1"/>
  <c r="EP145" i="83"/>
  <c r="EP145" i="84" s="1"/>
  <c r="EQ145" i="83"/>
  <c r="EQ145" i="84"/>
  <c r="ES145" i="83"/>
  <c r="ES145" i="84"/>
  <c r="ET145" i="83"/>
  <c r="ET145" i="84" s="1"/>
  <c r="EU145" i="83"/>
  <c r="EU145" i="84" s="1"/>
  <c r="EW145" i="83"/>
  <c r="EW145" i="84" s="1"/>
  <c r="EX145" i="83"/>
  <c r="EX145" i="84" s="1"/>
  <c r="EY145" i="83"/>
  <c r="EY145" i="84" s="1"/>
  <c r="FA145" i="83"/>
  <c r="FA145" i="84"/>
  <c r="FB145" i="83"/>
  <c r="FB145" i="84" s="1"/>
  <c r="FC145" i="83"/>
  <c r="FC145" i="84" s="1"/>
  <c r="FE145" i="83"/>
  <c r="FE145" i="84" s="1"/>
  <c r="FF145" i="83"/>
  <c r="FF145" i="84" s="1"/>
  <c r="FG145" i="83"/>
  <c r="FG145" i="84"/>
  <c r="FI145" i="83"/>
  <c r="FI145" i="84" s="1"/>
  <c r="FJ145" i="83"/>
  <c r="FJ145" i="84" s="1"/>
  <c r="FK145" i="83"/>
  <c r="FK145" i="84"/>
  <c r="FM145" i="83"/>
  <c r="FM145" i="84" s="1"/>
  <c r="FN145" i="83"/>
  <c r="FN145" i="84" s="1"/>
  <c r="FO145" i="83"/>
  <c r="FO145" i="84"/>
  <c r="FQ145" i="83"/>
  <c r="FQ145" i="84" s="1"/>
  <c r="FR145" i="83"/>
  <c r="FR145" i="84" s="1"/>
  <c r="FS145" i="83"/>
  <c r="FS145" i="84"/>
  <c r="FU145" i="83"/>
  <c r="FU145" i="84" s="1"/>
  <c r="FV145" i="83"/>
  <c r="FV145" i="84" s="1"/>
  <c r="FW145" i="83"/>
  <c r="FW145" i="84"/>
  <c r="FY145" i="83"/>
  <c r="FY145" i="84"/>
  <c r="FZ145" i="83"/>
  <c r="FZ145" i="84" s="1"/>
  <c r="GA145" i="83"/>
  <c r="GA145" i="84" s="1"/>
  <c r="GC145" i="83"/>
  <c r="GC145" i="84" s="1"/>
  <c r="GD145" i="83"/>
  <c r="GD145" i="84" s="1"/>
  <c r="GE145" i="83"/>
  <c r="GE145" i="84"/>
  <c r="GG145" i="83"/>
  <c r="GG145" i="84" s="1"/>
  <c r="GH145" i="83"/>
  <c r="GH145" i="84" s="1"/>
  <c r="GI145" i="83"/>
  <c r="GI145" i="84" s="1"/>
  <c r="GK145" i="83"/>
  <c r="GK145" i="84" s="1"/>
  <c r="GL145" i="83"/>
  <c r="GL145" i="84" s="1"/>
  <c r="GM145" i="83"/>
  <c r="GM145" i="84"/>
  <c r="GO145" i="83"/>
  <c r="GO145" i="84"/>
  <c r="GP145" i="83"/>
  <c r="GP145" i="84" s="1"/>
  <c r="GQ145" i="83"/>
  <c r="GQ145" i="84" s="1"/>
  <c r="GS145" i="83"/>
  <c r="GS145" i="84" s="1"/>
  <c r="GT145" i="83"/>
  <c r="GT145" i="84" s="1"/>
  <c r="GU145" i="83"/>
  <c r="GU145" i="84"/>
  <c r="GW145" i="83"/>
  <c r="GW145" i="84" s="1"/>
  <c r="GX145" i="83"/>
  <c r="GX145" i="84" s="1"/>
  <c r="GY145" i="83"/>
  <c r="GY145" i="84" s="1"/>
  <c r="J146" i="84"/>
  <c r="K146" i="84"/>
  <c r="C146" i="82"/>
  <c r="B146" i="82"/>
  <c r="M146" i="83"/>
  <c r="M146" i="84" s="1"/>
  <c r="N146" i="83"/>
  <c r="N146" i="84" s="1"/>
  <c r="O146" i="83"/>
  <c r="O146" i="84" s="1"/>
  <c r="Q146" i="83"/>
  <c r="Q146" i="84" s="1"/>
  <c r="R146" i="83"/>
  <c r="R146" i="84" s="1"/>
  <c r="S146" i="83"/>
  <c r="S146" i="84" s="1"/>
  <c r="U146" i="83"/>
  <c r="U146" i="84"/>
  <c r="V146" i="83"/>
  <c r="V146" i="84" s="1"/>
  <c r="W146" i="83"/>
  <c r="W146" i="84" s="1"/>
  <c r="Y146" i="83"/>
  <c r="Y146" i="84"/>
  <c r="Z146" i="83"/>
  <c r="Z146" i="84" s="1"/>
  <c r="AA146" i="83"/>
  <c r="AA146" i="84"/>
  <c r="AC146" i="83"/>
  <c r="AC146" i="84" s="1"/>
  <c r="AD146" i="83"/>
  <c r="AD146" i="84" s="1"/>
  <c r="AE146" i="83"/>
  <c r="AE146" i="84" s="1"/>
  <c r="AG146" i="83"/>
  <c r="AG146" i="84" s="1"/>
  <c r="AH146" i="83"/>
  <c r="AH146" i="84" s="1"/>
  <c r="AI146" i="83"/>
  <c r="AI146" i="84" s="1"/>
  <c r="AK146" i="83"/>
  <c r="AK146" i="84" s="1"/>
  <c r="AL146" i="83"/>
  <c r="AL146" i="84" s="1"/>
  <c r="AM146" i="83"/>
  <c r="AM146" i="84" s="1"/>
  <c r="AO146" i="83"/>
  <c r="AO146" i="84" s="1"/>
  <c r="AP146" i="83"/>
  <c r="AP146" i="84"/>
  <c r="AQ146" i="83"/>
  <c r="AQ146" i="84"/>
  <c r="AS146" i="83"/>
  <c r="AS146" i="84"/>
  <c r="AT146" i="83"/>
  <c r="AT146" i="84" s="1"/>
  <c r="AU146" i="83"/>
  <c r="AU146" i="84" s="1"/>
  <c r="AW146" i="83"/>
  <c r="AW146" i="84" s="1"/>
  <c r="AX146" i="83"/>
  <c r="AX146" i="84" s="1"/>
  <c r="AY146" i="83"/>
  <c r="AY146" i="84" s="1"/>
  <c r="BA146" i="83"/>
  <c r="BA146" i="84" s="1"/>
  <c r="BB146" i="83"/>
  <c r="BB146" i="84" s="1"/>
  <c r="BC146" i="83"/>
  <c r="BC146" i="84" s="1"/>
  <c r="BE146" i="83"/>
  <c r="BE146" i="84" s="1"/>
  <c r="BF146" i="83"/>
  <c r="BF146" i="84" s="1"/>
  <c r="BG146" i="83"/>
  <c r="BG146" i="84"/>
  <c r="BI146" i="83"/>
  <c r="BI146" i="84" s="1"/>
  <c r="BJ146" i="83"/>
  <c r="BJ146" i="84" s="1"/>
  <c r="BK146" i="83"/>
  <c r="BK146" i="84" s="1"/>
  <c r="BM146" i="83"/>
  <c r="BM146" i="84" s="1"/>
  <c r="BN146" i="83"/>
  <c r="BN146" i="84" s="1"/>
  <c r="BO146" i="83"/>
  <c r="BO146" i="84" s="1"/>
  <c r="BQ146" i="83"/>
  <c r="BQ146" i="84" s="1"/>
  <c r="BR146" i="83"/>
  <c r="BR146" i="84" s="1"/>
  <c r="BS146" i="83"/>
  <c r="BS146" i="84" s="1"/>
  <c r="BU146" i="83"/>
  <c r="BU146" i="84" s="1"/>
  <c r="BV146" i="83"/>
  <c r="BV146" i="84" s="1"/>
  <c r="BW146" i="83"/>
  <c r="BW146" i="84" s="1"/>
  <c r="BY146" i="83"/>
  <c r="BY146" i="84"/>
  <c r="BZ146" i="83"/>
  <c r="BZ146" i="84"/>
  <c r="CA146" i="83"/>
  <c r="CA146" i="84" s="1"/>
  <c r="CC146" i="83"/>
  <c r="CC146" i="84" s="1"/>
  <c r="CD146" i="83"/>
  <c r="CD146" i="84"/>
  <c r="CE146" i="83"/>
  <c r="CE146" i="84" s="1"/>
  <c r="CG146" i="83"/>
  <c r="CG146" i="84" s="1"/>
  <c r="CH146" i="83"/>
  <c r="CH146" i="84" s="1"/>
  <c r="CI146" i="83"/>
  <c r="CI146" i="84" s="1"/>
  <c r="CK146" i="83"/>
  <c r="CK146" i="84" s="1"/>
  <c r="CL146" i="83"/>
  <c r="CL146" i="84" s="1"/>
  <c r="CM146" i="83"/>
  <c r="CM146" i="84" s="1"/>
  <c r="CO146" i="83"/>
  <c r="CO146" i="84"/>
  <c r="CP146" i="83"/>
  <c r="CP146" i="84"/>
  <c r="CQ146" i="83"/>
  <c r="CQ146" i="84" s="1"/>
  <c r="CS146" i="83"/>
  <c r="CS146" i="84" s="1"/>
  <c r="CT146" i="83"/>
  <c r="CT146" i="84" s="1"/>
  <c r="CU146" i="83"/>
  <c r="CU146" i="84"/>
  <c r="CW146" i="83"/>
  <c r="CW146" i="84"/>
  <c r="CX146" i="83"/>
  <c r="CX146" i="84" s="1"/>
  <c r="CY146" i="83"/>
  <c r="CY146" i="84" s="1"/>
  <c r="DA146" i="83"/>
  <c r="DA146" i="84" s="1"/>
  <c r="DB146" i="83"/>
  <c r="DB146" i="84" s="1"/>
  <c r="DC146" i="83"/>
  <c r="DC146" i="84" s="1"/>
  <c r="DE146" i="83"/>
  <c r="DE146" i="84" s="1"/>
  <c r="DF146" i="83"/>
  <c r="DF146" i="84" s="1"/>
  <c r="DG146" i="83"/>
  <c r="DG146" i="84" s="1"/>
  <c r="DI146" i="83"/>
  <c r="DI146" i="84" s="1"/>
  <c r="DJ146" i="83"/>
  <c r="DJ146" i="84" s="1"/>
  <c r="DK146" i="83"/>
  <c r="DK146" i="84" s="1"/>
  <c r="DM146" i="83"/>
  <c r="DM146" i="84" s="1"/>
  <c r="DN146" i="83"/>
  <c r="DN146" i="84" s="1"/>
  <c r="DO146" i="83"/>
  <c r="DO146" i="84" s="1"/>
  <c r="DQ146" i="83"/>
  <c r="DQ146" i="84"/>
  <c r="DR146" i="83"/>
  <c r="DR146" i="84" s="1"/>
  <c r="DS146" i="83"/>
  <c r="DS146" i="84" s="1"/>
  <c r="DU146" i="83"/>
  <c r="DU146" i="84" s="1"/>
  <c r="DV146" i="83"/>
  <c r="DV146" i="84" s="1"/>
  <c r="DW146" i="83"/>
  <c r="DW146" i="84" s="1"/>
  <c r="DY146" i="83"/>
  <c r="DY146" i="84" s="1"/>
  <c r="DZ146" i="83"/>
  <c r="DZ146" i="84" s="1"/>
  <c r="EA146" i="83"/>
  <c r="EA146" i="84" s="1"/>
  <c r="EC146" i="83"/>
  <c r="EC146" i="84" s="1"/>
  <c r="ED146" i="83"/>
  <c r="ED146" i="84" s="1"/>
  <c r="EE146" i="83"/>
  <c r="EE146" i="84" s="1"/>
  <c r="EG146" i="83"/>
  <c r="EG146" i="84" s="1"/>
  <c r="EH146" i="83"/>
  <c r="EH146" i="84"/>
  <c r="EI146" i="83"/>
  <c r="EI146" i="84"/>
  <c r="EK146" i="83"/>
  <c r="EK146" i="84" s="1"/>
  <c r="EL146" i="83"/>
  <c r="EL146" i="84" s="1"/>
  <c r="EM146" i="83"/>
  <c r="EM146" i="84" s="1"/>
  <c r="EO146" i="83"/>
  <c r="EO146" i="84"/>
  <c r="EP146" i="83"/>
  <c r="EP146" i="84" s="1"/>
  <c r="EQ146" i="83"/>
  <c r="EQ146" i="84" s="1"/>
  <c r="ES146" i="83"/>
  <c r="ES146" i="84" s="1"/>
  <c r="ET146" i="83"/>
  <c r="ET146" i="84" s="1"/>
  <c r="EU146" i="83"/>
  <c r="EU146" i="84" s="1"/>
  <c r="EW146" i="83"/>
  <c r="EW146" i="84" s="1"/>
  <c r="EX146" i="83"/>
  <c r="EX146" i="84" s="1"/>
  <c r="EY146" i="83"/>
  <c r="EY146" i="84" s="1"/>
  <c r="FA146" i="83"/>
  <c r="FA146" i="84"/>
  <c r="FB146" i="83"/>
  <c r="FB146" i="84"/>
  <c r="FC146" i="83"/>
  <c r="FC146" i="84" s="1"/>
  <c r="FE146" i="83"/>
  <c r="FE146" i="84" s="1"/>
  <c r="FF146" i="83"/>
  <c r="FF146" i="84"/>
  <c r="FG146" i="83"/>
  <c r="FG146" i="84" s="1"/>
  <c r="FI146" i="83"/>
  <c r="FI146" i="84" s="1"/>
  <c r="FJ146" i="83"/>
  <c r="FJ146" i="84" s="1"/>
  <c r="FK146" i="83"/>
  <c r="FK146" i="84" s="1"/>
  <c r="FM146" i="83"/>
  <c r="FM146" i="84" s="1"/>
  <c r="FN146" i="83"/>
  <c r="FN146" i="84" s="1"/>
  <c r="FO146" i="83"/>
  <c r="FO146" i="84" s="1"/>
  <c r="FQ146" i="83"/>
  <c r="FQ146" i="84"/>
  <c r="FR146" i="83"/>
  <c r="FR146" i="84"/>
  <c r="FS146" i="83"/>
  <c r="FS146" i="84" s="1"/>
  <c r="FU146" i="83"/>
  <c r="FU146" i="84" s="1"/>
  <c r="FV146" i="83"/>
  <c r="FV146" i="84" s="1"/>
  <c r="FW146" i="83"/>
  <c r="FW146" i="84"/>
  <c r="FY146" i="83"/>
  <c r="FY146" i="84" s="1"/>
  <c r="FZ146" i="83"/>
  <c r="FZ146" i="84" s="1"/>
  <c r="GA146" i="83"/>
  <c r="GA146" i="84" s="1"/>
  <c r="GC146" i="83"/>
  <c r="GC146" i="84" s="1"/>
  <c r="GD146" i="83"/>
  <c r="GD146" i="84" s="1"/>
  <c r="GE146" i="83"/>
  <c r="GE146" i="84" s="1"/>
  <c r="GG146" i="83"/>
  <c r="GG146" i="84" s="1"/>
  <c r="GH146" i="83"/>
  <c r="GH146" i="84"/>
  <c r="GI146" i="83"/>
  <c r="GI146" i="84" s="1"/>
  <c r="GK146" i="83"/>
  <c r="GK146" i="84" s="1"/>
  <c r="GL146" i="83"/>
  <c r="GL146" i="84" s="1"/>
  <c r="GM146" i="83"/>
  <c r="GM146" i="84"/>
  <c r="GO146" i="83"/>
  <c r="GO146" i="84"/>
  <c r="GP146" i="83"/>
  <c r="GP146" i="84" s="1"/>
  <c r="GQ146" i="83"/>
  <c r="GQ146" i="84" s="1"/>
  <c r="GS146" i="83"/>
  <c r="GS146" i="84"/>
  <c r="GT146" i="83"/>
  <c r="GT146" i="84"/>
  <c r="GU146" i="83"/>
  <c r="GU146" i="84" s="1"/>
  <c r="GW146" i="83"/>
  <c r="GW146" i="84" s="1"/>
  <c r="GX146" i="83"/>
  <c r="GX146" i="84"/>
  <c r="GY146" i="83"/>
  <c r="GY146" i="84" s="1"/>
  <c r="I140" i="83"/>
  <c r="I147" i="84" s="1"/>
  <c r="J140" i="83"/>
  <c r="J147" i="84" s="1"/>
  <c r="K140" i="83"/>
  <c r="K147" i="84" s="1"/>
  <c r="C147" i="82"/>
  <c r="B147" i="82"/>
  <c r="M147" i="83"/>
  <c r="M147" i="84"/>
  <c r="N147" i="83"/>
  <c r="N147" i="84" s="1"/>
  <c r="O147" i="83"/>
  <c r="O147" i="84" s="1"/>
  <c r="Q147" i="83"/>
  <c r="Q147" i="84" s="1"/>
  <c r="R147" i="83"/>
  <c r="R147" i="84" s="1"/>
  <c r="S147" i="83"/>
  <c r="S147" i="84" s="1"/>
  <c r="U147" i="83"/>
  <c r="U147" i="84" s="1"/>
  <c r="V147" i="83"/>
  <c r="V147" i="84" s="1"/>
  <c r="W147" i="83"/>
  <c r="W147" i="84" s="1"/>
  <c r="Y147" i="83"/>
  <c r="Y147" i="84" s="1"/>
  <c r="Z147" i="83"/>
  <c r="Z147" i="84" s="1"/>
  <c r="AA147" i="83"/>
  <c r="AA147" i="84"/>
  <c r="AC147" i="83"/>
  <c r="AC147" i="84"/>
  <c r="AD147" i="83"/>
  <c r="AD147" i="84" s="1"/>
  <c r="AE147" i="83"/>
  <c r="AE147" i="84" s="1"/>
  <c r="AG147" i="83"/>
  <c r="AG147" i="84"/>
  <c r="AH147" i="83"/>
  <c r="AH147" i="84" s="1"/>
  <c r="AI147" i="83"/>
  <c r="AI147" i="84"/>
  <c r="AK147" i="83"/>
  <c r="AK147" i="84" s="1"/>
  <c r="AL147" i="83"/>
  <c r="AL147" i="84" s="1"/>
  <c r="AM147" i="83"/>
  <c r="AM147" i="84"/>
  <c r="AO147" i="83"/>
  <c r="AO147" i="84" s="1"/>
  <c r="AP147" i="83"/>
  <c r="AP147" i="84" s="1"/>
  <c r="AQ147" i="83"/>
  <c r="AQ147" i="84" s="1"/>
  <c r="AS147" i="83"/>
  <c r="AS147" i="84" s="1"/>
  <c r="AT147" i="83"/>
  <c r="AT147" i="84" s="1"/>
  <c r="AU147" i="83"/>
  <c r="AU147" i="84" s="1"/>
  <c r="AW147" i="83"/>
  <c r="AW147" i="84"/>
  <c r="AX147" i="83"/>
  <c r="AX147" i="84"/>
  <c r="AY147" i="83"/>
  <c r="AY147" i="84"/>
  <c r="BA147" i="83"/>
  <c r="BA147" i="84" s="1"/>
  <c r="BB147" i="83"/>
  <c r="BB147" i="84" s="1"/>
  <c r="BC147" i="83"/>
  <c r="BC147" i="84" s="1"/>
  <c r="BE147" i="83"/>
  <c r="BE147" i="84" s="1"/>
  <c r="BF147" i="83"/>
  <c r="BF147" i="84" s="1"/>
  <c r="BG147" i="83"/>
  <c r="BG147" i="84" s="1"/>
  <c r="BI147" i="83"/>
  <c r="BI147" i="84" s="1"/>
  <c r="BJ147" i="83"/>
  <c r="BJ147" i="84" s="1"/>
  <c r="BK147" i="83"/>
  <c r="BK147" i="84" s="1"/>
  <c r="BM147" i="83"/>
  <c r="BM147" i="84" s="1"/>
  <c r="BN147" i="83"/>
  <c r="BN147" i="84"/>
  <c r="BO147" i="83"/>
  <c r="BO147" i="84"/>
  <c r="BQ147" i="83"/>
  <c r="BQ147" i="84" s="1"/>
  <c r="BR147" i="83"/>
  <c r="BR147" i="84" s="1"/>
  <c r="BS147" i="83"/>
  <c r="BS147" i="84" s="1"/>
  <c r="BU147" i="83"/>
  <c r="BU147" i="84" s="1"/>
  <c r="BV147" i="83"/>
  <c r="BV147" i="84" s="1"/>
  <c r="BW147" i="83"/>
  <c r="BW147" i="84" s="1"/>
  <c r="BY147" i="83"/>
  <c r="BY147" i="84" s="1"/>
  <c r="BZ147" i="83"/>
  <c r="BZ147" i="84" s="1"/>
  <c r="CA147" i="83"/>
  <c r="CA147" i="84" s="1"/>
  <c r="CC147" i="83"/>
  <c r="CC147" i="84" s="1"/>
  <c r="CD147" i="83"/>
  <c r="CD147" i="84" s="1"/>
  <c r="CE147" i="83"/>
  <c r="CE147" i="84"/>
  <c r="CG147" i="83"/>
  <c r="CG147" i="84" s="1"/>
  <c r="CH147" i="83"/>
  <c r="CH147" i="84" s="1"/>
  <c r="CI147" i="83"/>
  <c r="CI147" i="84" s="1"/>
  <c r="CK147" i="83"/>
  <c r="CK147" i="84" s="1"/>
  <c r="CL147" i="83"/>
  <c r="CL147" i="84" s="1"/>
  <c r="CM147" i="83"/>
  <c r="CM147" i="84"/>
  <c r="CO147" i="83"/>
  <c r="CO147" i="84" s="1"/>
  <c r="CP147" i="83"/>
  <c r="CP147" i="84" s="1"/>
  <c r="CQ147" i="83"/>
  <c r="CQ147" i="84"/>
  <c r="CS147" i="83"/>
  <c r="CS147" i="84" s="1"/>
  <c r="CT147" i="83"/>
  <c r="CT147" i="84" s="1"/>
  <c r="CU147" i="83"/>
  <c r="CU147" i="84" s="1"/>
  <c r="CW147" i="83"/>
  <c r="CW147" i="84" s="1"/>
  <c r="CX147" i="83"/>
  <c r="CX147" i="84" s="1"/>
  <c r="CY147" i="83"/>
  <c r="CY147" i="84" s="1"/>
  <c r="DA147" i="83"/>
  <c r="DA147" i="84" s="1"/>
  <c r="DB147" i="83"/>
  <c r="DB147" i="84" s="1"/>
  <c r="DC147" i="83"/>
  <c r="DC147" i="84"/>
  <c r="DE147" i="83"/>
  <c r="DE147" i="84" s="1"/>
  <c r="DF147" i="83"/>
  <c r="DF147" i="84" s="1"/>
  <c r="DG147" i="83"/>
  <c r="DG147" i="84"/>
  <c r="DI147" i="83"/>
  <c r="DI147" i="84"/>
  <c r="DJ147" i="83"/>
  <c r="DJ147" i="84" s="1"/>
  <c r="DK147" i="83"/>
  <c r="DK147" i="84" s="1"/>
  <c r="DM147" i="83"/>
  <c r="DM147" i="84" s="1"/>
  <c r="DN147" i="83"/>
  <c r="DN147" i="84" s="1"/>
  <c r="DO147" i="83"/>
  <c r="DO147" i="84" s="1"/>
  <c r="DQ147" i="83"/>
  <c r="DQ147" i="84" s="1"/>
  <c r="DR147" i="83"/>
  <c r="DR147" i="84" s="1"/>
  <c r="DS147" i="83"/>
  <c r="DS147" i="84" s="1"/>
  <c r="DU147" i="83"/>
  <c r="DU147" i="84" s="1"/>
  <c r="DV147" i="83"/>
  <c r="DV147" i="84" s="1"/>
  <c r="DW147" i="83"/>
  <c r="DW147" i="84" s="1"/>
  <c r="DY147" i="83"/>
  <c r="DY147" i="84" s="1"/>
  <c r="DZ147" i="83"/>
  <c r="DZ147" i="84"/>
  <c r="EA147" i="83"/>
  <c r="EA147" i="84" s="1"/>
  <c r="EC147" i="83"/>
  <c r="EC147" i="84" s="1"/>
  <c r="ED147" i="83"/>
  <c r="ED147" i="84" s="1"/>
  <c r="EE147" i="83"/>
  <c r="EE147" i="84" s="1"/>
  <c r="EG147" i="83"/>
  <c r="EG147" i="84" s="1"/>
  <c r="EH147" i="83"/>
  <c r="EH147" i="84" s="1"/>
  <c r="EI147" i="83"/>
  <c r="EI147" i="84" s="1"/>
  <c r="EK147" i="83"/>
  <c r="EK147" i="84" s="1"/>
  <c r="EL147" i="83"/>
  <c r="EL147" i="84" s="1"/>
  <c r="EM147" i="83"/>
  <c r="EM147" i="84" s="1"/>
  <c r="EO147" i="83"/>
  <c r="EO147" i="84" s="1"/>
  <c r="EP147" i="83"/>
  <c r="EP147" i="84" s="1"/>
  <c r="EQ147" i="83"/>
  <c r="EQ147" i="84" s="1"/>
  <c r="ES147" i="83"/>
  <c r="ES147" i="84" s="1"/>
  <c r="ET147" i="83"/>
  <c r="ET147" i="84" s="1"/>
  <c r="EU147" i="83"/>
  <c r="EU147" i="84" s="1"/>
  <c r="EW147" i="83"/>
  <c r="EW147" i="84" s="1"/>
  <c r="EX147" i="83"/>
  <c r="EX147" i="84" s="1"/>
  <c r="EY147" i="83"/>
  <c r="EY147" i="84" s="1"/>
  <c r="FA147" i="83"/>
  <c r="FA147" i="84" s="1"/>
  <c r="FB147" i="83"/>
  <c r="FB147" i="84" s="1"/>
  <c r="FC147" i="83"/>
  <c r="FC147" i="84" s="1"/>
  <c r="FE147" i="83"/>
  <c r="FE147" i="84" s="1"/>
  <c r="FF147" i="83"/>
  <c r="FF147" i="84" s="1"/>
  <c r="FG147" i="83"/>
  <c r="FG147" i="84" s="1"/>
  <c r="FI147" i="83"/>
  <c r="FI147" i="84" s="1"/>
  <c r="FJ147" i="83"/>
  <c r="FJ147" i="84" s="1"/>
  <c r="FK147" i="83"/>
  <c r="FK147" i="84" s="1"/>
  <c r="FM147" i="83"/>
  <c r="FM147" i="84"/>
  <c r="FN147" i="83"/>
  <c r="FN147" i="84"/>
  <c r="FO147" i="83"/>
  <c r="FO147" i="84" s="1"/>
  <c r="FQ147" i="83"/>
  <c r="FQ147" i="84" s="1"/>
  <c r="FR147" i="83"/>
  <c r="FR147" i="84" s="1"/>
  <c r="FS147" i="83"/>
  <c r="FS147" i="84" s="1"/>
  <c r="FU147" i="83"/>
  <c r="FU147" i="84" s="1"/>
  <c r="FV147" i="83"/>
  <c r="FV147" i="84" s="1"/>
  <c r="FW147" i="83"/>
  <c r="FW147" i="84" s="1"/>
  <c r="FY147" i="83"/>
  <c r="FY147" i="84"/>
  <c r="FZ147" i="83"/>
  <c r="FZ147" i="84" s="1"/>
  <c r="GA147" i="83"/>
  <c r="GA147" i="84" s="1"/>
  <c r="GC147" i="83"/>
  <c r="GC147" i="84" s="1"/>
  <c r="GD147" i="83"/>
  <c r="GD147" i="84" s="1"/>
  <c r="GE147" i="83"/>
  <c r="GE147" i="84" s="1"/>
  <c r="GG147" i="83"/>
  <c r="GG147" i="84" s="1"/>
  <c r="GH147" i="83"/>
  <c r="GH147" i="84" s="1"/>
  <c r="GI147" i="83"/>
  <c r="GI147" i="84"/>
  <c r="GK147" i="83"/>
  <c r="GK147" i="84" s="1"/>
  <c r="GL147" i="83"/>
  <c r="GL147" i="84" s="1"/>
  <c r="GM147" i="83"/>
  <c r="GM147" i="84" s="1"/>
  <c r="GO147" i="83"/>
  <c r="GO147" i="84"/>
  <c r="GP147" i="83"/>
  <c r="GP147" i="84" s="1"/>
  <c r="GQ147" i="83"/>
  <c r="GQ147" i="84" s="1"/>
  <c r="GS147" i="83"/>
  <c r="GS147" i="84" s="1"/>
  <c r="GT147" i="83"/>
  <c r="GT147" i="84"/>
  <c r="GU147" i="83"/>
  <c r="GU147" i="84"/>
  <c r="GW147" i="83"/>
  <c r="GW147" i="84"/>
  <c r="GX147" i="83"/>
  <c r="GX147" i="84" s="1"/>
  <c r="GY147" i="83"/>
  <c r="GY147" i="84"/>
  <c r="I141" i="83"/>
  <c r="I148" i="84"/>
  <c r="J141" i="83"/>
  <c r="J148" i="84" s="1"/>
  <c r="K141" i="83"/>
  <c r="K148" i="84" s="1"/>
  <c r="C148" i="82"/>
  <c r="B148" i="82"/>
  <c r="M148" i="83"/>
  <c r="M148" i="84" s="1"/>
  <c r="N148" i="83"/>
  <c r="N148" i="84" s="1"/>
  <c r="O148" i="83"/>
  <c r="O148" i="84" s="1"/>
  <c r="Q148" i="83"/>
  <c r="Q148" i="84" s="1"/>
  <c r="R148" i="83"/>
  <c r="R148" i="84" s="1"/>
  <c r="S148" i="83"/>
  <c r="S148" i="84" s="1"/>
  <c r="U148" i="83"/>
  <c r="U148" i="84" s="1"/>
  <c r="V148" i="83"/>
  <c r="V148" i="84"/>
  <c r="W148" i="83"/>
  <c r="W148" i="84" s="1"/>
  <c r="Y148" i="83"/>
  <c r="Y148" i="84" s="1"/>
  <c r="Z148" i="83"/>
  <c r="Z148" i="84" s="1"/>
  <c r="AA148" i="83"/>
  <c r="AA148" i="84" s="1"/>
  <c r="AC148" i="83"/>
  <c r="AC148" i="84" s="1"/>
  <c r="AD148" i="83"/>
  <c r="AD148" i="84"/>
  <c r="AE148" i="83"/>
  <c r="AE148" i="84" s="1"/>
  <c r="AG148" i="83"/>
  <c r="AG148" i="84" s="1"/>
  <c r="AH148" i="83"/>
  <c r="AH148" i="84" s="1"/>
  <c r="AI148" i="83"/>
  <c r="AI148" i="84" s="1"/>
  <c r="AK148" i="83"/>
  <c r="AK148" i="84" s="1"/>
  <c r="AL148" i="83"/>
  <c r="AL148" i="84" s="1"/>
  <c r="AM148" i="83"/>
  <c r="AM148" i="84" s="1"/>
  <c r="AO148" i="83"/>
  <c r="AO148" i="84" s="1"/>
  <c r="AP148" i="83"/>
  <c r="AP148" i="84"/>
  <c r="AQ148" i="83"/>
  <c r="AQ148" i="84"/>
  <c r="AS148" i="83"/>
  <c r="AS148" i="84" s="1"/>
  <c r="AT148" i="83"/>
  <c r="AT148" i="84" s="1"/>
  <c r="AU148" i="83"/>
  <c r="AU148" i="84"/>
  <c r="AW148" i="83"/>
  <c r="AW148" i="84" s="1"/>
  <c r="AX148" i="83"/>
  <c r="AX148" i="84" s="1"/>
  <c r="AY148" i="83"/>
  <c r="AY148" i="84" s="1"/>
  <c r="BA148" i="83"/>
  <c r="BA148" i="84" s="1"/>
  <c r="BB148" i="83"/>
  <c r="BB148" i="84" s="1"/>
  <c r="BC148" i="83"/>
  <c r="BC148" i="84" s="1"/>
  <c r="BE148" i="83"/>
  <c r="BE148" i="84" s="1"/>
  <c r="BF148" i="83"/>
  <c r="BF148" i="84"/>
  <c r="BG148" i="83"/>
  <c r="BG148" i="84" s="1"/>
  <c r="BI148" i="83"/>
  <c r="BI148" i="84" s="1"/>
  <c r="BJ148" i="83"/>
  <c r="BJ148" i="84" s="1"/>
  <c r="BK148" i="83"/>
  <c r="BK148" i="84" s="1"/>
  <c r="BM148" i="83"/>
  <c r="BM148" i="84" s="1"/>
  <c r="BN148" i="83"/>
  <c r="BN148" i="84" s="1"/>
  <c r="BO148" i="83"/>
  <c r="BO148" i="84" s="1"/>
  <c r="BQ148" i="83"/>
  <c r="BQ148" i="84" s="1"/>
  <c r="BR148" i="83"/>
  <c r="BR148" i="84"/>
  <c r="BS148" i="83"/>
  <c r="BS148" i="84" s="1"/>
  <c r="BU148" i="83"/>
  <c r="BU148" i="84" s="1"/>
  <c r="BV148" i="83"/>
  <c r="BV148" i="84" s="1"/>
  <c r="BW148" i="83"/>
  <c r="BW148" i="84" s="1"/>
  <c r="BY148" i="83"/>
  <c r="BY148" i="84" s="1"/>
  <c r="BZ148" i="83"/>
  <c r="BZ148" i="84" s="1"/>
  <c r="CA148" i="83"/>
  <c r="CA148" i="84" s="1"/>
  <c r="CC148" i="83"/>
  <c r="CC148" i="84"/>
  <c r="CD148" i="83"/>
  <c r="CD148" i="84"/>
  <c r="CE148" i="83"/>
  <c r="CE148" i="84" s="1"/>
  <c r="CG148" i="83"/>
  <c r="CG148" i="84" s="1"/>
  <c r="CH148" i="83"/>
  <c r="CH148" i="84"/>
  <c r="CI148" i="83"/>
  <c r="CI148" i="84" s="1"/>
  <c r="CK148" i="83"/>
  <c r="CK148" i="84" s="1"/>
  <c r="CL148" i="83"/>
  <c r="CL148" i="84" s="1"/>
  <c r="CM148" i="83"/>
  <c r="CM148" i="84"/>
  <c r="CO148" i="83"/>
  <c r="CO148" i="84" s="1"/>
  <c r="CP148" i="83"/>
  <c r="CP148" i="84" s="1"/>
  <c r="CQ148" i="83"/>
  <c r="CQ148" i="84" s="1"/>
  <c r="CS148" i="83"/>
  <c r="CS148" i="84" s="1"/>
  <c r="CT148" i="83"/>
  <c r="CT148" i="84"/>
  <c r="CU148" i="83"/>
  <c r="CU148" i="84" s="1"/>
  <c r="CW148" i="83"/>
  <c r="CW148" i="84" s="1"/>
  <c r="CX148" i="83"/>
  <c r="CX148" i="84"/>
  <c r="CY148" i="83"/>
  <c r="CY148" i="84" s="1"/>
  <c r="DA148" i="83"/>
  <c r="DA148" i="84"/>
  <c r="DB148" i="83"/>
  <c r="DB148" i="84" s="1"/>
  <c r="DC148" i="83"/>
  <c r="DC148" i="84" s="1"/>
  <c r="DE148" i="83"/>
  <c r="DE148" i="84" s="1"/>
  <c r="DF148" i="83"/>
  <c r="DF148" i="84" s="1"/>
  <c r="DG148" i="83"/>
  <c r="DG148" i="84" s="1"/>
  <c r="DI148" i="83"/>
  <c r="DI148" i="84" s="1"/>
  <c r="DJ148" i="83"/>
  <c r="DJ148" i="84"/>
  <c r="DK148" i="83"/>
  <c r="DK148" i="84" s="1"/>
  <c r="DM148" i="83"/>
  <c r="DM148" i="84" s="1"/>
  <c r="DN148" i="83"/>
  <c r="DN148" i="84" s="1"/>
  <c r="DO148" i="83"/>
  <c r="DO148" i="84"/>
  <c r="DQ148" i="83"/>
  <c r="DQ148" i="84" s="1"/>
  <c r="DR148" i="83"/>
  <c r="DR148" i="84"/>
  <c r="DS148" i="83"/>
  <c r="DS148" i="84" s="1"/>
  <c r="DU148" i="83"/>
  <c r="DU148" i="84" s="1"/>
  <c r="DV148" i="83"/>
  <c r="DV148" i="84" s="1"/>
  <c r="DW148" i="83"/>
  <c r="DW148" i="84" s="1"/>
  <c r="DY148" i="83"/>
  <c r="DY148" i="84" s="1"/>
  <c r="DZ148" i="83"/>
  <c r="DZ148" i="84" s="1"/>
  <c r="EA148" i="83"/>
  <c r="EA148" i="84" s="1"/>
  <c r="EC148" i="83"/>
  <c r="EC148" i="84" s="1"/>
  <c r="ED148" i="83"/>
  <c r="ED148" i="84" s="1"/>
  <c r="EE148" i="83"/>
  <c r="EE148" i="84"/>
  <c r="EG148" i="83"/>
  <c r="EG148" i="84"/>
  <c r="EH148" i="83"/>
  <c r="EH148" i="84" s="1"/>
  <c r="EI148" i="83"/>
  <c r="EI148" i="84" s="1"/>
  <c r="EK148" i="83"/>
  <c r="EK148" i="84" s="1"/>
  <c r="EL148" i="83"/>
  <c r="EL148" i="84" s="1"/>
  <c r="EM148" i="83"/>
  <c r="EM148" i="84" s="1"/>
  <c r="EO148" i="83"/>
  <c r="EO148" i="84" s="1"/>
  <c r="EP148" i="83"/>
  <c r="EP148" i="84" s="1"/>
  <c r="EQ148" i="83"/>
  <c r="EQ148" i="84" s="1"/>
  <c r="ES148" i="83"/>
  <c r="ES148" i="84" s="1"/>
  <c r="ET148" i="83"/>
  <c r="ET148" i="84" s="1"/>
  <c r="EU148" i="83"/>
  <c r="EU148" i="84" s="1"/>
  <c r="EW148" i="83"/>
  <c r="EW148" i="84" s="1"/>
  <c r="EX148" i="83"/>
  <c r="EX148" i="84" s="1"/>
  <c r="EY148" i="83"/>
  <c r="EY148" i="84" s="1"/>
  <c r="FA148" i="83"/>
  <c r="FA148" i="84" s="1"/>
  <c r="FB148" i="83"/>
  <c r="FB148" i="84"/>
  <c r="FC148" i="83"/>
  <c r="FC148" i="84" s="1"/>
  <c r="FE148" i="83"/>
  <c r="FE148" i="84" s="1"/>
  <c r="FF148" i="83"/>
  <c r="FF148" i="84" s="1"/>
  <c r="FG148" i="83"/>
  <c r="FG148" i="84" s="1"/>
  <c r="FI148" i="83"/>
  <c r="FI148" i="84" s="1"/>
  <c r="FJ148" i="83"/>
  <c r="FJ148" i="84" s="1"/>
  <c r="FK148" i="83"/>
  <c r="FK148" i="84" s="1"/>
  <c r="FM148" i="83"/>
  <c r="FM148" i="84" s="1"/>
  <c r="FN148" i="83"/>
  <c r="FN148" i="84" s="1"/>
  <c r="FO148" i="83"/>
  <c r="FO148" i="84"/>
  <c r="FQ148" i="83"/>
  <c r="FQ148" i="84" s="1"/>
  <c r="FR148" i="83"/>
  <c r="FR148" i="84" s="1"/>
  <c r="FS148" i="83"/>
  <c r="FS148" i="84"/>
  <c r="FU148" i="83"/>
  <c r="FU148" i="84"/>
  <c r="FV148" i="83"/>
  <c r="FV148" i="84"/>
  <c r="FW148" i="83"/>
  <c r="FW148" i="84" s="1"/>
  <c r="FY148" i="83"/>
  <c r="FY148" i="84" s="1"/>
  <c r="FZ148" i="83"/>
  <c r="FZ148" i="84"/>
  <c r="GA148" i="83"/>
  <c r="GA148" i="84" s="1"/>
  <c r="GC148" i="83"/>
  <c r="GC148" i="84" s="1"/>
  <c r="GD148" i="83"/>
  <c r="GD148" i="84" s="1"/>
  <c r="GE148" i="83"/>
  <c r="GE148" i="84" s="1"/>
  <c r="GG148" i="83"/>
  <c r="GG148" i="84" s="1"/>
  <c r="GH148" i="83"/>
  <c r="GH148" i="84" s="1"/>
  <c r="GI148" i="83"/>
  <c r="GI148" i="84" s="1"/>
  <c r="GK148" i="83"/>
  <c r="GK148" i="84" s="1"/>
  <c r="GL148" i="83"/>
  <c r="GL148" i="84"/>
  <c r="GM148" i="83"/>
  <c r="GM148" i="84"/>
  <c r="GO148" i="83"/>
  <c r="GO148" i="84" s="1"/>
  <c r="GP148" i="83"/>
  <c r="GP148" i="84"/>
  <c r="GQ148" i="83"/>
  <c r="GQ148" i="84"/>
  <c r="GS148" i="83"/>
  <c r="GS148" i="84"/>
  <c r="GT148" i="83"/>
  <c r="GT148" i="84" s="1"/>
  <c r="GU148" i="83"/>
  <c r="GU148" i="84" s="1"/>
  <c r="GW148" i="83"/>
  <c r="GW148" i="84" s="1"/>
  <c r="GX148" i="83"/>
  <c r="GX148" i="84" s="1"/>
  <c r="GY148" i="83"/>
  <c r="GY148" i="84" s="1"/>
  <c r="I142" i="83"/>
  <c r="I149" i="84" s="1"/>
  <c r="J142" i="83"/>
  <c r="J149" i="84" s="1"/>
  <c r="K142" i="83"/>
  <c r="K149" i="84" s="1"/>
  <c r="C149" i="82"/>
  <c r="B149" i="82"/>
  <c r="M149" i="83"/>
  <c r="M149" i="84" s="1"/>
  <c r="N149" i="83"/>
  <c r="N149" i="84" s="1"/>
  <c r="O149" i="83"/>
  <c r="O149" i="84" s="1"/>
  <c r="Q149" i="83"/>
  <c r="Q149" i="84" s="1"/>
  <c r="R149" i="83"/>
  <c r="R149" i="84"/>
  <c r="S149" i="83"/>
  <c r="S149" i="84" s="1"/>
  <c r="U149" i="83"/>
  <c r="U149" i="84" s="1"/>
  <c r="V149" i="83"/>
  <c r="V149" i="84" s="1"/>
  <c r="W149" i="83"/>
  <c r="W149" i="84" s="1"/>
  <c r="Y149" i="83"/>
  <c r="Y149" i="84" s="1"/>
  <c r="Z149" i="83"/>
  <c r="Z149" i="84" s="1"/>
  <c r="AA149" i="83"/>
  <c r="AA149" i="84" s="1"/>
  <c r="AC149" i="83"/>
  <c r="AC149" i="84"/>
  <c r="AD149" i="83"/>
  <c r="AD149" i="84" s="1"/>
  <c r="AE149" i="83"/>
  <c r="AE149" i="84" s="1"/>
  <c r="AG149" i="83"/>
  <c r="AG149" i="84" s="1"/>
  <c r="AH149" i="83"/>
  <c r="AH149" i="84" s="1"/>
  <c r="AI149" i="83"/>
  <c r="AI149" i="84" s="1"/>
  <c r="AK149" i="83"/>
  <c r="AK149" i="84" s="1"/>
  <c r="AL149" i="83"/>
  <c r="AL149" i="84" s="1"/>
  <c r="AM149" i="83"/>
  <c r="AM149" i="84"/>
  <c r="AO149" i="83"/>
  <c r="AO149" i="84"/>
  <c r="AP149" i="83"/>
  <c r="AP149" i="84" s="1"/>
  <c r="AQ149" i="83"/>
  <c r="AQ149" i="84" s="1"/>
  <c r="AS149" i="83"/>
  <c r="AS149" i="84"/>
  <c r="AT149" i="83"/>
  <c r="AT149" i="84" s="1"/>
  <c r="AU149" i="83"/>
  <c r="AU149" i="84" s="1"/>
  <c r="AW149" i="83"/>
  <c r="AW149" i="84" s="1"/>
  <c r="AX149" i="83"/>
  <c r="AX149" i="84" s="1"/>
  <c r="AY149" i="83"/>
  <c r="AY149" i="84" s="1"/>
  <c r="BA149" i="83"/>
  <c r="BA149" i="84" s="1"/>
  <c r="BB149" i="83"/>
  <c r="BB149" i="84" s="1"/>
  <c r="BC149" i="83"/>
  <c r="BC149" i="84" s="1"/>
  <c r="BE149" i="83"/>
  <c r="BE149" i="84"/>
  <c r="BF149" i="83"/>
  <c r="BF149" i="84"/>
  <c r="BG149" i="83"/>
  <c r="BG149" i="84" s="1"/>
  <c r="BI149" i="83"/>
  <c r="BI149" i="84" s="1"/>
  <c r="BJ149" i="83"/>
  <c r="BJ149" i="84" s="1"/>
  <c r="BK149" i="83"/>
  <c r="BK149" i="84" s="1"/>
  <c r="BM149" i="83"/>
  <c r="BM149" i="84" s="1"/>
  <c r="BN149" i="83"/>
  <c r="BN149" i="84" s="1"/>
  <c r="BO149" i="83"/>
  <c r="BO149" i="84" s="1"/>
  <c r="BQ149" i="83"/>
  <c r="BQ149" i="84" s="1"/>
  <c r="BR149" i="83"/>
  <c r="BR149" i="84" s="1"/>
  <c r="BS149" i="83"/>
  <c r="BS149" i="84" s="1"/>
  <c r="BU149" i="83"/>
  <c r="BU149" i="84" s="1"/>
  <c r="BV149" i="83"/>
  <c r="BV149" i="84" s="1"/>
  <c r="BW149" i="83"/>
  <c r="BW149" i="84" s="1"/>
  <c r="BY149" i="83"/>
  <c r="BY149" i="84" s="1"/>
  <c r="BZ149" i="83"/>
  <c r="BZ149" i="84"/>
  <c r="CA149" i="83"/>
  <c r="CA149" i="84"/>
  <c r="CC149" i="83"/>
  <c r="CC149" i="84"/>
  <c r="CD149" i="83"/>
  <c r="CD149" i="84" s="1"/>
  <c r="CE149" i="83"/>
  <c r="CE149" i="84" s="1"/>
  <c r="CG149" i="83"/>
  <c r="CG149" i="84" s="1"/>
  <c r="CH149" i="83"/>
  <c r="CH149" i="84" s="1"/>
  <c r="CI149" i="83"/>
  <c r="CI149" i="84" s="1"/>
  <c r="CK149" i="83"/>
  <c r="CK149" i="84" s="1"/>
  <c r="CL149" i="83"/>
  <c r="CL149" i="84"/>
  <c r="CM149" i="83"/>
  <c r="CM149" i="84" s="1"/>
  <c r="CO149" i="83"/>
  <c r="CO149" i="84" s="1"/>
  <c r="CP149" i="83"/>
  <c r="CP149" i="84" s="1"/>
  <c r="CQ149" i="83"/>
  <c r="CQ149" i="84" s="1"/>
  <c r="CS149" i="83"/>
  <c r="CS149" i="84" s="1"/>
  <c r="CT149" i="83"/>
  <c r="CT149" i="84"/>
  <c r="CU149" i="83"/>
  <c r="CU149" i="84" s="1"/>
  <c r="CW149" i="83"/>
  <c r="CW149" i="84"/>
  <c r="CX149" i="83"/>
  <c r="CX149" i="84"/>
  <c r="CY149" i="83"/>
  <c r="CY149" i="84"/>
  <c r="DA149" i="83"/>
  <c r="DA149" i="84" s="1"/>
  <c r="DB149" i="83"/>
  <c r="DB149" i="84" s="1"/>
  <c r="DC149" i="83"/>
  <c r="DC149" i="84" s="1"/>
  <c r="DE149" i="83"/>
  <c r="DE149" i="84" s="1"/>
  <c r="DF149" i="83"/>
  <c r="DF149" i="84" s="1"/>
  <c r="DG149" i="83"/>
  <c r="DG149" i="84" s="1"/>
  <c r="DI149" i="83"/>
  <c r="DI149" i="84"/>
  <c r="DJ149" i="83"/>
  <c r="DJ149" i="84"/>
  <c r="DK149" i="83"/>
  <c r="DK149" i="84" s="1"/>
  <c r="DM149" i="83"/>
  <c r="DM149" i="84" s="1"/>
  <c r="DN149" i="83"/>
  <c r="DN149" i="84" s="1"/>
  <c r="DO149" i="83"/>
  <c r="DO149" i="84"/>
  <c r="DQ149" i="83"/>
  <c r="DQ149" i="84" s="1"/>
  <c r="DR149" i="83"/>
  <c r="DR149" i="84" s="1"/>
  <c r="DS149" i="83"/>
  <c r="DS149" i="84" s="1"/>
  <c r="DU149" i="83"/>
  <c r="DU149" i="84" s="1"/>
  <c r="DV149" i="83"/>
  <c r="DV149" i="84" s="1"/>
  <c r="DW149" i="83"/>
  <c r="DW149" i="84" s="1"/>
  <c r="DY149" i="83"/>
  <c r="DY149" i="84" s="1"/>
  <c r="DZ149" i="83"/>
  <c r="DZ149" i="84" s="1"/>
  <c r="EA149" i="83"/>
  <c r="EA149" i="84" s="1"/>
  <c r="EC149" i="83"/>
  <c r="EC149" i="84" s="1"/>
  <c r="ED149" i="83"/>
  <c r="ED149" i="84"/>
  <c r="EE149" i="83"/>
  <c r="EE149" i="84"/>
  <c r="EG149" i="83"/>
  <c r="EG149" i="84" s="1"/>
  <c r="EH149" i="83"/>
  <c r="EH149" i="84" s="1"/>
  <c r="EI149" i="83"/>
  <c r="EI149" i="84" s="1"/>
  <c r="EK149" i="83"/>
  <c r="EK149" i="84" s="1"/>
  <c r="EL149" i="83"/>
  <c r="EL149" i="84" s="1"/>
  <c r="EM149" i="83"/>
  <c r="EM149" i="84" s="1"/>
  <c r="EO149" i="83"/>
  <c r="EO149" i="84" s="1"/>
  <c r="EP149" i="83"/>
  <c r="EP149" i="84" s="1"/>
  <c r="EQ149" i="83"/>
  <c r="EQ149" i="84" s="1"/>
  <c r="ES149" i="83"/>
  <c r="ES149" i="84" s="1"/>
  <c r="ET149" i="83"/>
  <c r="ET149" i="84" s="1"/>
  <c r="EU149" i="83"/>
  <c r="EU149" i="84"/>
  <c r="EW149" i="83"/>
  <c r="EW149" i="84"/>
  <c r="EX149" i="83"/>
  <c r="EX149" i="84" s="1"/>
  <c r="EY149" i="83"/>
  <c r="EY149" i="84" s="1"/>
  <c r="FA149" i="83"/>
  <c r="FA149" i="84"/>
  <c r="FB149" i="83"/>
  <c r="FB149" i="84" s="1"/>
  <c r="FC149" i="83"/>
  <c r="FC149" i="84"/>
  <c r="FE149" i="83"/>
  <c r="FE149" i="84" s="1"/>
  <c r="FF149" i="83"/>
  <c r="FF149" i="84" s="1"/>
  <c r="FG149" i="83"/>
  <c r="FG149" i="84" s="1"/>
  <c r="FI149" i="83"/>
  <c r="FI149" i="84"/>
  <c r="FJ149" i="83"/>
  <c r="FJ149" i="84" s="1"/>
  <c r="FK149" i="83"/>
  <c r="FK149" i="84" s="1"/>
  <c r="FM149" i="83"/>
  <c r="FM149" i="84" s="1"/>
  <c r="FN149" i="83"/>
  <c r="FN149" i="84" s="1"/>
  <c r="FO149" i="83"/>
  <c r="FO149" i="84" s="1"/>
  <c r="FQ149" i="83"/>
  <c r="FQ149" i="84" s="1"/>
  <c r="FR149" i="83"/>
  <c r="FR149" i="84" s="1"/>
  <c r="FS149" i="83"/>
  <c r="FS149" i="84"/>
  <c r="FU149" i="83"/>
  <c r="FU149" i="84"/>
  <c r="FV149" i="83"/>
  <c r="FV149" i="84" s="1"/>
  <c r="FW149" i="83"/>
  <c r="FW149" i="84" s="1"/>
  <c r="FY149" i="83"/>
  <c r="FY149" i="84"/>
  <c r="FZ149" i="83"/>
  <c r="FZ149" i="84"/>
  <c r="GA149" i="83"/>
  <c r="GA149" i="84" s="1"/>
  <c r="GC149" i="83"/>
  <c r="GC149" i="84" s="1"/>
  <c r="GD149" i="83"/>
  <c r="GD149" i="84"/>
  <c r="GE149" i="83"/>
  <c r="GE149" i="84" s="1"/>
  <c r="GG149" i="83"/>
  <c r="GG149" i="84" s="1"/>
  <c r="GH149" i="83"/>
  <c r="GH149" i="84" s="1"/>
  <c r="GI149" i="83"/>
  <c r="GI149" i="84" s="1"/>
  <c r="GK149" i="83"/>
  <c r="GK149" i="84"/>
  <c r="GL149" i="83"/>
  <c r="GL149" i="84"/>
  <c r="GM149" i="83"/>
  <c r="GM149" i="84" s="1"/>
  <c r="GO149" i="83"/>
  <c r="GO149" i="84" s="1"/>
  <c r="GP149" i="83"/>
  <c r="GP149" i="84"/>
  <c r="GQ149" i="83"/>
  <c r="GQ149" i="84"/>
  <c r="GS149" i="83"/>
  <c r="GS149" i="84" s="1"/>
  <c r="GT149" i="83"/>
  <c r="GT149" i="84" s="1"/>
  <c r="GU149" i="83"/>
  <c r="GU149" i="84" s="1"/>
  <c r="GW149" i="83"/>
  <c r="GW149" i="84" s="1"/>
  <c r="GX149" i="83"/>
  <c r="GX149" i="84" s="1"/>
  <c r="GY149" i="83"/>
  <c r="GY149" i="84" s="1"/>
  <c r="I143" i="83"/>
  <c r="I150" i="84" s="1"/>
  <c r="J143" i="83"/>
  <c r="J150" i="84"/>
  <c r="K143" i="83"/>
  <c r="K150" i="84" s="1"/>
  <c r="C150" i="82"/>
  <c r="B150" i="82"/>
  <c r="M150" i="83"/>
  <c r="M150" i="84"/>
  <c r="N150" i="83"/>
  <c r="N150" i="84"/>
  <c r="O150" i="83"/>
  <c r="O150" i="84"/>
  <c r="Q150" i="83"/>
  <c r="Q150" i="84" s="1"/>
  <c r="R150" i="83"/>
  <c r="R150" i="84" s="1"/>
  <c r="S150" i="83"/>
  <c r="S150" i="84"/>
  <c r="U150" i="83"/>
  <c r="U150" i="84" s="1"/>
  <c r="V150" i="83"/>
  <c r="V150" i="84" s="1"/>
  <c r="W150" i="83"/>
  <c r="W150" i="84" s="1"/>
  <c r="Y150" i="83"/>
  <c r="Y150" i="84" s="1"/>
  <c r="Z150" i="83"/>
  <c r="Z150" i="84" s="1"/>
  <c r="AA150" i="83"/>
  <c r="AA150" i="84" s="1"/>
  <c r="AC150" i="83"/>
  <c r="AC150" i="84"/>
  <c r="AD150" i="83"/>
  <c r="AD150" i="84"/>
  <c r="AE150" i="83"/>
  <c r="AE150" i="84"/>
  <c r="AG150" i="83"/>
  <c r="AG150" i="84" s="1"/>
  <c r="AH150" i="83"/>
  <c r="AH150" i="84" s="1"/>
  <c r="AI150" i="83"/>
  <c r="AI150" i="84"/>
  <c r="AK150" i="83"/>
  <c r="AK150" i="84" s="1"/>
  <c r="AL150" i="83"/>
  <c r="AL150" i="84" s="1"/>
  <c r="AM150" i="83"/>
  <c r="AM150" i="84" s="1"/>
  <c r="AO150" i="83"/>
  <c r="AO150" i="84" s="1"/>
  <c r="AP150" i="83"/>
  <c r="AP150" i="84" s="1"/>
  <c r="AQ150" i="83"/>
  <c r="AQ150" i="84" s="1"/>
  <c r="AS150" i="83"/>
  <c r="AS150" i="84" s="1"/>
  <c r="AT150" i="83"/>
  <c r="AT150" i="84" s="1"/>
  <c r="AU150" i="83"/>
  <c r="AU150" i="84" s="1"/>
  <c r="AW150" i="83"/>
  <c r="AW150" i="84"/>
  <c r="AX150" i="83"/>
  <c r="AX150" i="84" s="1"/>
  <c r="AY150" i="83"/>
  <c r="AY150" i="84" s="1"/>
  <c r="BA150" i="83"/>
  <c r="BA150" i="84" s="1"/>
  <c r="BB150" i="83"/>
  <c r="BB150" i="84" s="1"/>
  <c r="BC150" i="83"/>
  <c r="BC150" i="84" s="1"/>
  <c r="BE150" i="83"/>
  <c r="BE150" i="84" s="1"/>
  <c r="BF150" i="83"/>
  <c r="BF150" i="84" s="1"/>
  <c r="BG150" i="83"/>
  <c r="BG150" i="84"/>
  <c r="BI150" i="83"/>
  <c r="BI150" i="84" s="1"/>
  <c r="BJ150" i="83"/>
  <c r="BJ150" i="84" s="1"/>
  <c r="BK150" i="83"/>
  <c r="BK150" i="84"/>
  <c r="BM150" i="83"/>
  <c r="BM150" i="84"/>
  <c r="BN150" i="83"/>
  <c r="BN150" i="84" s="1"/>
  <c r="BO150" i="83"/>
  <c r="BO150" i="84" s="1"/>
  <c r="BQ150" i="83"/>
  <c r="BQ150" i="84" s="1"/>
  <c r="BR150" i="83"/>
  <c r="BR150" i="84" s="1"/>
  <c r="BS150" i="83"/>
  <c r="BS150" i="84"/>
  <c r="BU150" i="83"/>
  <c r="BU150" i="84" s="1"/>
  <c r="BV150" i="83"/>
  <c r="BV150" i="84" s="1"/>
  <c r="BW150" i="83"/>
  <c r="BW150" i="84"/>
  <c r="BY150" i="83"/>
  <c r="BY150" i="84"/>
  <c r="BZ150" i="83"/>
  <c r="BZ150" i="84" s="1"/>
  <c r="CA150" i="83"/>
  <c r="CA150" i="84" s="1"/>
  <c r="CC150" i="83"/>
  <c r="CC150" i="84" s="1"/>
  <c r="CD150" i="83"/>
  <c r="CD150" i="84" s="1"/>
  <c r="CE150" i="83"/>
  <c r="CE150" i="84" s="1"/>
  <c r="CG150" i="83"/>
  <c r="CG150" i="84" s="1"/>
  <c r="CH150" i="83"/>
  <c r="CH150" i="84" s="1"/>
  <c r="CI150" i="83"/>
  <c r="CI150" i="84" s="1"/>
  <c r="CK150" i="83"/>
  <c r="CK150" i="84" s="1"/>
  <c r="CL150" i="83"/>
  <c r="CL150" i="84" s="1"/>
  <c r="CM150" i="83"/>
  <c r="CM150" i="84"/>
  <c r="CO150" i="83"/>
  <c r="CO150" i="84"/>
  <c r="CP150" i="83"/>
  <c r="CP150" i="84"/>
  <c r="CQ150" i="83"/>
  <c r="CQ150" i="84" s="1"/>
  <c r="CS150" i="83"/>
  <c r="CS150" i="84" s="1"/>
  <c r="CT150" i="83"/>
  <c r="CT150" i="84" s="1"/>
  <c r="CU150" i="83"/>
  <c r="CU150" i="84" s="1"/>
  <c r="CW150" i="83"/>
  <c r="CW150" i="84" s="1"/>
  <c r="CX150" i="83"/>
  <c r="CX150" i="84" s="1"/>
  <c r="CY150" i="83"/>
  <c r="CY150" i="84"/>
  <c r="DA150" i="83"/>
  <c r="DA150" i="84"/>
  <c r="DB150" i="83"/>
  <c r="DB150" i="84" s="1"/>
  <c r="DC150" i="83"/>
  <c r="DC150" i="84" s="1"/>
  <c r="DE150" i="83"/>
  <c r="DE150" i="84" s="1"/>
  <c r="DF150" i="83"/>
  <c r="DF150" i="84"/>
  <c r="DG150" i="83"/>
  <c r="DG150" i="84"/>
  <c r="DI150" i="83"/>
  <c r="DI150" i="84" s="1"/>
  <c r="DJ150" i="83"/>
  <c r="DJ150" i="84" s="1"/>
  <c r="DK150" i="83"/>
  <c r="DK150" i="84"/>
  <c r="DM150" i="83"/>
  <c r="DM150" i="84" s="1"/>
  <c r="DN150" i="83"/>
  <c r="DN150" i="84" s="1"/>
  <c r="DO150" i="83"/>
  <c r="DO150" i="84" s="1"/>
  <c r="DQ150" i="83"/>
  <c r="DQ150" i="84" s="1"/>
  <c r="DR150" i="83"/>
  <c r="DR150" i="84" s="1"/>
  <c r="DS150" i="83"/>
  <c r="DS150" i="84" s="1"/>
  <c r="DU150" i="83"/>
  <c r="DU150" i="84"/>
  <c r="DV150" i="83"/>
  <c r="DV150" i="84"/>
  <c r="DW150" i="83"/>
  <c r="DW150" i="84"/>
  <c r="DY150" i="83"/>
  <c r="DY150" i="84"/>
  <c r="DZ150" i="83"/>
  <c r="DZ150" i="84" s="1"/>
  <c r="EA150" i="83"/>
  <c r="EA150" i="84" s="1"/>
  <c r="EC150" i="83"/>
  <c r="EC150" i="84" s="1"/>
  <c r="ED150" i="83"/>
  <c r="ED150" i="84" s="1"/>
  <c r="EE150" i="83"/>
  <c r="EE150" i="84" s="1"/>
  <c r="EG150" i="83"/>
  <c r="EG150" i="84" s="1"/>
  <c r="EH150" i="83"/>
  <c r="EH150" i="84" s="1"/>
  <c r="EI150" i="83"/>
  <c r="EI150" i="84" s="1"/>
  <c r="EK150" i="83"/>
  <c r="EK150" i="84" s="1"/>
  <c r="EL150" i="83"/>
  <c r="EL150" i="84" s="1"/>
  <c r="EM150" i="83"/>
  <c r="EM150" i="84" s="1"/>
  <c r="EO150" i="83"/>
  <c r="EO150" i="84" s="1"/>
  <c r="EP150" i="83"/>
  <c r="EP150" i="84" s="1"/>
  <c r="EQ150" i="83"/>
  <c r="EQ150" i="84"/>
  <c r="ES150" i="83"/>
  <c r="ES150" i="84"/>
  <c r="ET150" i="83"/>
  <c r="ET150" i="84"/>
  <c r="EU150" i="83"/>
  <c r="EU150" i="84" s="1"/>
  <c r="EW150" i="83"/>
  <c r="EW150" i="84" s="1"/>
  <c r="EX150" i="83"/>
  <c r="EX150" i="84" s="1"/>
  <c r="EY150" i="83"/>
  <c r="EY150" i="84" s="1"/>
  <c r="FA150" i="83"/>
  <c r="FA150" i="84" s="1"/>
  <c r="FB150" i="83"/>
  <c r="FB150" i="84" s="1"/>
  <c r="FC150" i="83"/>
  <c r="FC150" i="84" s="1"/>
  <c r="FE150" i="83"/>
  <c r="FE150" i="84"/>
  <c r="FF150" i="83"/>
  <c r="FF150" i="84" s="1"/>
  <c r="FG150" i="83"/>
  <c r="FG150" i="84" s="1"/>
  <c r="FI150" i="83"/>
  <c r="FI150" i="84" s="1"/>
  <c r="FJ150" i="83"/>
  <c r="FJ150" i="84"/>
  <c r="FK150" i="83"/>
  <c r="FK150" i="84"/>
  <c r="FM150" i="83"/>
  <c r="FM150" i="84" s="1"/>
  <c r="FN150" i="83"/>
  <c r="FN150" i="84" s="1"/>
  <c r="FO150" i="83"/>
  <c r="FO150" i="84"/>
  <c r="FQ150" i="83"/>
  <c r="FQ150" i="84"/>
  <c r="FR150" i="83"/>
  <c r="FR150" i="84" s="1"/>
  <c r="FS150" i="83"/>
  <c r="FS150" i="84" s="1"/>
  <c r="FU150" i="83"/>
  <c r="FU150" i="84" s="1"/>
  <c r="FV150" i="83"/>
  <c r="FV150" i="84" s="1"/>
  <c r="FW150" i="83"/>
  <c r="FW150" i="84" s="1"/>
  <c r="FY150" i="83"/>
  <c r="FY150" i="84" s="1"/>
  <c r="FZ150" i="83"/>
  <c r="FZ150" i="84"/>
  <c r="GA150" i="83"/>
  <c r="GA150" i="84"/>
  <c r="GC150" i="83"/>
  <c r="GC150" i="84"/>
  <c r="GD150" i="83"/>
  <c r="GD150" i="84" s="1"/>
  <c r="GE150" i="83"/>
  <c r="GE150" i="84" s="1"/>
  <c r="GG150" i="83"/>
  <c r="GG150" i="84" s="1"/>
  <c r="GH150" i="83"/>
  <c r="GH150" i="84"/>
  <c r="GI150" i="83"/>
  <c r="GI150" i="84" s="1"/>
  <c r="GK150" i="83"/>
  <c r="GK150" i="84" s="1"/>
  <c r="GL150" i="83"/>
  <c r="GL150" i="84" s="1"/>
  <c r="GM150" i="83"/>
  <c r="GM150" i="84" s="1"/>
  <c r="GO150" i="83"/>
  <c r="GO150" i="84" s="1"/>
  <c r="GP150" i="83"/>
  <c r="GP150" i="84" s="1"/>
  <c r="GQ150" i="83"/>
  <c r="GQ150" i="84" s="1"/>
  <c r="GS150" i="83"/>
  <c r="GS150" i="84"/>
  <c r="GT150" i="83"/>
  <c r="GT150" i="84" s="1"/>
  <c r="GU150" i="83"/>
  <c r="GU150" i="84"/>
  <c r="GW150" i="83"/>
  <c r="GW150" i="84" s="1"/>
  <c r="GX150" i="83"/>
  <c r="GX150" i="84" s="1"/>
  <c r="GY150" i="83"/>
  <c r="GY150" i="84"/>
  <c r="DA151" i="83"/>
  <c r="DA151" i="84" s="1"/>
  <c r="DB151" i="83"/>
  <c r="DB151" i="84" s="1"/>
  <c r="DC151" i="83"/>
  <c r="DC151" i="84"/>
  <c r="EC151" i="83"/>
  <c r="EC151" i="84" s="1"/>
  <c r="ED151" i="83"/>
  <c r="ED151" i="84" s="1"/>
  <c r="EE151" i="83"/>
  <c r="EE151" i="84" s="1"/>
  <c r="GW151" i="83"/>
  <c r="GW151" i="84"/>
  <c r="GX151" i="83"/>
  <c r="GX151" i="84" s="1"/>
  <c r="GY151" i="83"/>
  <c r="GY151" i="84" s="1"/>
  <c r="DA152" i="83"/>
  <c r="DA152" i="84" s="1"/>
  <c r="DB152" i="83"/>
  <c r="DB152" i="84" s="1"/>
  <c r="DC152" i="83"/>
  <c r="DC152" i="84"/>
  <c r="EC152" i="83"/>
  <c r="EC152" i="84"/>
  <c r="ED152" i="83"/>
  <c r="ED152" i="84" s="1"/>
  <c r="EE152" i="83"/>
  <c r="EE152" i="84"/>
  <c r="GW152" i="83"/>
  <c r="GW152" i="84"/>
  <c r="GX152" i="83"/>
  <c r="GX152" i="84" s="1"/>
  <c r="GY152" i="83"/>
  <c r="GY152" i="84" s="1"/>
  <c r="I146" i="83"/>
  <c r="I153" i="84" s="1"/>
  <c r="J146" i="83"/>
  <c r="J153" i="84" s="1"/>
  <c r="K146" i="83"/>
  <c r="K153" i="84" s="1"/>
  <c r="C153" i="82"/>
  <c r="B153" i="82"/>
  <c r="M153" i="83"/>
  <c r="M153" i="84" s="1"/>
  <c r="N153" i="83"/>
  <c r="N153" i="84"/>
  <c r="O153" i="83"/>
  <c r="O153" i="84"/>
  <c r="Q153" i="83"/>
  <c r="Q153" i="84" s="1"/>
  <c r="R153" i="83"/>
  <c r="R153" i="84" s="1"/>
  <c r="S153" i="83"/>
  <c r="S153" i="84"/>
  <c r="U153" i="83"/>
  <c r="U153" i="84"/>
  <c r="V153" i="83"/>
  <c r="V153" i="84" s="1"/>
  <c r="W153" i="83"/>
  <c r="W153" i="84" s="1"/>
  <c r="Y153" i="83"/>
  <c r="Y153" i="84" s="1"/>
  <c r="Z153" i="83"/>
  <c r="Z153" i="84"/>
  <c r="AA153" i="83"/>
  <c r="AA153" i="84" s="1"/>
  <c r="AC153" i="83"/>
  <c r="AC153" i="84" s="1"/>
  <c r="AD153" i="83"/>
  <c r="AD153" i="84" s="1"/>
  <c r="AE153" i="83"/>
  <c r="AE153" i="84"/>
  <c r="AG153" i="83"/>
  <c r="AG153" i="84" s="1"/>
  <c r="AH153" i="83"/>
  <c r="AH153" i="84" s="1"/>
  <c r="AI153" i="83"/>
  <c r="AI153" i="84"/>
  <c r="AK153" i="83"/>
  <c r="AK153" i="84" s="1"/>
  <c r="AL153" i="83"/>
  <c r="AL153" i="84"/>
  <c r="AM153" i="83"/>
  <c r="AM153" i="84" s="1"/>
  <c r="AO153" i="83"/>
  <c r="AO153" i="84" s="1"/>
  <c r="AP153" i="83"/>
  <c r="AP153" i="84"/>
  <c r="AQ153" i="83"/>
  <c r="AQ153" i="84"/>
  <c r="AS153" i="83"/>
  <c r="AS153" i="84" s="1"/>
  <c r="AT153" i="83"/>
  <c r="AT153" i="84" s="1"/>
  <c r="AU153" i="83"/>
  <c r="AU153" i="84" s="1"/>
  <c r="AW153" i="83"/>
  <c r="AW153" i="84" s="1"/>
  <c r="AX153" i="83"/>
  <c r="AX153" i="84" s="1"/>
  <c r="AY153" i="83"/>
  <c r="AY153" i="84" s="1"/>
  <c r="BA153" i="83"/>
  <c r="BA153" i="84" s="1"/>
  <c r="BB153" i="83"/>
  <c r="BB153" i="84"/>
  <c r="BC153" i="83"/>
  <c r="BC153" i="84"/>
  <c r="BE153" i="83"/>
  <c r="BE153" i="84" s="1"/>
  <c r="BF153" i="83"/>
  <c r="BF153" i="84"/>
  <c r="BG153" i="83"/>
  <c r="BG153" i="84"/>
  <c r="BI153" i="83"/>
  <c r="BI153" i="84"/>
  <c r="BJ153" i="83"/>
  <c r="BJ153" i="84" s="1"/>
  <c r="BK153" i="83"/>
  <c r="BK153" i="84" s="1"/>
  <c r="BM153" i="83"/>
  <c r="BM153" i="84" s="1"/>
  <c r="BN153" i="83"/>
  <c r="BN153" i="84" s="1"/>
  <c r="BO153" i="83"/>
  <c r="BO153" i="84" s="1"/>
  <c r="BQ153" i="83"/>
  <c r="BQ153" i="84" s="1"/>
  <c r="BR153" i="83"/>
  <c r="BR153" i="84" s="1"/>
  <c r="BS153" i="83"/>
  <c r="BS153" i="84" s="1"/>
  <c r="BU153" i="83"/>
  <c r="BU153" i="84" s="1"/>
  <c r="BV153" i="83"/>
  <c r="BV153" i="84"/>
  <c r="BW153" i="83"/>
  <c r="BW153" i="84" s="1"/>
  <c r="BY153" i="83"/>
  <c r="BY153" i="84" s="1"/>
  <c r="BZ153" i="83"/>
  <c r="BZ153" i="84" s="1"/>
  <c r="CA153" i="83"/>
  <c r="CA153" i="84" s="1"/>
  <c r="CC153" i="83"/>
  <c r="CC153" i="84" s="1"/>
  <c r="CD153" i="83"/>
  <c r="CD153" i="84" s="1"/>
  <c r="CE153" i="83"/>
  <c r="CE153" i="84" s="1"/>
  <c r="CG153" i="83"/>
  <c r="CG153" i="84" s="1"/>
  <c r="CH153" i="83"/>
  <c r="CH153" i="84" s="1"/>
  <c r="CI153" i="83"/>
  <c r="CI153" i="84" s="1"/>
  <c r="CK153" i="83"/>
  <c r="CK153" i="84" s="1"/>
  <c r="CL153" i="83"/>
  <c r="CL153" i="84" s="1"/>
  <c r="CM153" i="83"/>
  <c r="CM153" i="84" s="1"/>
  <c r="CO153" i="83"/>
  <c r="CO153" i="84" s="1"/>
  <c r="CP153" i="83"/>
  <c r="CP153" i="84" s="1"/>
  <c r="CQ153" i="83"/>
  <c r="CQ153" i="84"/>
  <c r="CS153" i="83"/>
  <c r="CS153" i="84" s="1"/>
  <c r="CT153" i="83"/>
  <c r="CT153" i="84" s="1"/>
  <c r="CU153" i="83"/>
  <c r="CU153" i="84" s="1"/>
  <c r="CW153" i="83"/>
  <c r="CW153" i="84" s="1"/>
  <c r="CX153" i="83"/>
  <c r="CX153" i="84" s="1"/>
  <c r="CY153" i="83"/>
  <c r="CY153" i="84" s="1"/>
  <c r="DA153" i="83"/>
  <c r="DA153" i="84" s="1"/>
  <c r="DB153" i="83"/>
  <c r="DB153" i="84" s="1"/>
  <c r="DC153" i="83"/>
  <c r="DC153" i="84" s="1"/>
  <c r="DE153" i="83"/>
  <c r="DE153" i="84" s="1"/>
  <c r="DF153" i="83"/>
  <c r="DF153" i="84" s="1"/>
  <c r="DG153" i="83"/>
  <c r="DG153" i="84"/>
  <c r="DI153" i="83"/>
  <c r="DI153" i="84" s="1"/>
  <c r="DJ153" i="83"/>
  <c r="DJ153" i="84"/>
  <c r="DK153" i="83"/>
  <c r="DK153" i="84"/>
  <c r="DM153" i="83"/>
  <c r="DM153" i="84"/>
  <c r="DN153" i="83"/>
  <c r="DN153" i="84" s="1"/>
  <c r="DO153" i="83"/>
  <c r="DO153" i="84" s="1"/>
  <c r="DQ153" i="83"/>
  <c r="DQ153" i="84" s="1"/>
  <c r="DR153" i="83"/>
  <c r="DR153" i="84"/>
  <c r="DS153" i="83"/>
  <c r="DS153" i="84" s="1"/>
  <c r="DU153" i="83"/>
  <c r="DU153" i="84" s="1"/>
  <c r="DV153" i="83"/>
  <c r="DV153" i="84"/>
  <c r="DW153" i="83"/>
  <c r="DW153" i="84" s="1"/>
  <c r="DY153" i="83"/>
  <c r="DY153" i="84" s="1"/>
  <c r="DZ153" i="83"/>
  <c r="DZ153" i="84" s="1"/>
  <c r="EA153" i="83"/>
  <c r="EA153" i="84" s="1"/>
  <c r="EC153" i="83"/>
  <c r="EC153" i="84" s="1"/>
  <c r="ED153" i="83"/>
  <c r="ED153" i="84" s="1"/>
  <c r="EE153" i="83"/>
  <c r="EE153" i="84" s="1"/>
  <c r="EG153" i="83"/>
  <c r="EG153" i="84" s="1"/>
  <c r="EH153" i="83"/>
  <c r="EH153" i="84"/>
  <c r="EI153" i="83"/>
  <c r="EI153" i="84"/>
  <c r="EK153" i="83"/>
  <c r="EK153" i="84" s="1"/>
  <c r="EL153" i="83"/>
  <c r="EL153" i="84" s="1"/>
  <c r="EM153" i="83"/>
  <c r="EM153" i="84" s="1"/>
  <c r="EO153" i="83"/>
  <c r="EO153" i="84" s="1"/>
  <c r="EP153" i="83"/>
  <c r="EP153" i="84" s="1"/>
  <c r="EQ153" i="83"/>
  <c r="EQ153" i="84" s="1"/>
  <c r="ES153" i="83"/>
  <c r="ES153" i="84" s="1"/>
  <c r="ET153" i="83"/>
  <c r="ET153" i="84"/>
  <c r="EU153" i="83"/>
  <c r="EU153" i="84" s="1"/>
  <c r="EW153" i="83"/>
  <c r="EW153" i="84" s="1"/>
  <c r="EX153" i="83"/>
  <c r="EX153" i="84"/>
  <c r="EY153" i="83"/>
  <c r="EY153" i="84" s="1"/>
  <c r="FA153" i="83"/>
  <c r="FA153" i="84" s="1"/>
  <c r="FB153" i="83"/>
  <c r="FB153" i="84" s="1"/>
  <c r="FC153" i="83"/>
  <c r="FC153" i="84" s="1"/>
  <c r="FE153" i="83"/>
  <c r="FE153" i="84" s="1"/>
  <c r="FF153" i="83"/>
  <c r="FF153" i="84" s="1"/>
  <c r="FG153" i="83"/>
  <c r="FG153" i="84" s="1"/>
  <c r="FI153" i="83"/>
  <c r="FI153" i="84" s="1"/>
  <c r="FJ153" i="83"/>
  <c r="FJ153" i="84" s="1"/>
  <c r="FK153" i="83"/>
  <c r="FK153" i="84"/>
  <c r="FM153" i="83"/>
  <c r="FM153" i="84" s="1"/>
  <c r="FN153" i="83"/>
  <c r="FN153" i="84" s="1"/>
  <c r="FO153" i="83"/>
  <c r="FO153" i="84" s="1"/>
  <c r="FQ153" i="83"/>
  <c r="FQ153" i="84"/>
  <c r="FR153" i="83"/>
  <c r="FR153" i="84"/>
  <c r="FS153" i="83"/>
  <c r="FS153" i="84" s="1"/>
  <c r="FU153" i="83"/>
  <c r="FU153" i="84" s="1"/>
  <c r="FV153" i="83"/>
  <c r="FV153" i="84" s="1"/>
  <c r="FW153" i="83"/>
  <c r="FW153" i="84" s="1"/>
  <c r="FY153" i="83"/>
  <c r="FY153" i="84" s="1"/>
  <c r="FZ153" i="83"/>
  <c r="FZ153" i="84" s="1"/>
  <c r="GA153" i="83"/>
  <c r="GA153" i="84" s="1"/>
  <c r="GC153" i="83"/>
  <c r="GC153" i="84" s="1"/>
  <c r="GD153" i="83"/>
  <c r="GD153" i="84" s="1"/>
  <c r="GE153" i="83"/>
  <c r="GE153" i="84" s="1"/>
  <c r="GG153" i="83"/>
  <c r="GG153" i="84" s="1"/>
  <c r="GH153" i="83"/>
  <c r="GH153" i="84"/>
  <c r="GI153" i="83"/>
  <c r="GI153" i="84" s="1"/>
  <c r="GK153" i="83"/>
  <c r="GK153" i="84" s="1"/>
  <c r="GL153" i="83"/>
  <c r="GL153" i="84" s="1"/>
  <c r="GM153" i="83"/>
  <c r="GM153" i="84"/>
  <c r="GO153" i="83"/>
  <c r="GO153" i="84" s="1"/>
  <c r="GP153" i="83"/>
  <c r="GP153" i="84" s="1"/>
  <c r="GQ153" i="83"/>
  <c r="GQ153" i="84" s="1"/>
  <c r="GS153" i="83"/>
  <c r="GS153" i="84" s="1"/>
  <c r="GT153" i="83"/>
  <c r="GT153" i="84" s="1"/>
  <c r="GU153" i="83"/>
  <c r="GU153" i="84" s="1"/>
  <c r="GW153" i="83"/>
  <c r="GW153" i="84" s="1"/>
  <c r="GX153" i="83"/>
  <c r="GX153" i="84" s="1"/>
  <c r="GY153" i="83"/>
  <c r="GY153" i="84"/>
  <c r="I147" i="83"/>
  <c r="I154" i="84" s="1"/>
  <c r="J147" i="83"/>
  <c r="J154" i="84" s="1"/>
  <c r="K147" i="83"/>
  <c r="K154" i="84" s="1"/>
  <c r="C154" i="82"/>
  <c r="B154" i="82"/>
  <c r="M154" i="83"/>
  <c r="M154" i="84" s="1"/>
  <c r="N154" i="83"/>
  <c r="N154" i="84" s="1"/>
  <c r="O154" i="83"/>
  <c r="O154" i="84" s="1"/>
  <c r="Q154" i="83"/>
  <c r="Q154" i="84"/>
  <c r="R154" i="83"/>
  <c r="R154" i="84" s="1"/>
  <c r="S154" i="83"/>
  <c r="S154" i="84" s="1"/>
  <c r="U154" i="83"/>
  <c r="U154" i="84" s="1"/>
  <c r="V154" i="83"/>
  <c r="V154" i="84"/>
  <c r="W154" i="83"/>
  <c r="W154" i="84" s="1"/>
  <c r="Y154" i="83"/>
  <c r="Y154" i="84" s="1"/>
  <c r="Z154" i="83"/>
  <c r="Z154" i="84" s="1"/>
  <c r="AA154" i="83"/>
  <c r="AA154" i="84"/>
  <c r="AC154" i="83"/>
  <c r="AC154" i="84"/>
  <c r="AD154" i="83"/>
  <c r="AD154" i="84" s="1"/>
  <c r="AE154" i="83"/>
  <c r="AE154" i="84" s="1"/>
  <c r="AG154" i="83"/>
  <c r="AG154" i="84"/>
  <c r="AH154" i="83"/>
  <c r="AH154" i="84"/>
  <c r="AI154" i="83"/>
  <c r="AI154" i="84" s="1"/>
  <c r="AK154" i="83"/>
  <c r="AK154" i="84" s="1"/>
  <c r="AL154" i="83"/>
  <c r="AL154" i="84"/>
  <c r="AM154" i="83"/>
  <c r="AM154" i="84" s="1"/>
  <c r="AO154" i="83"/>
  <c r="AO154" i="84" s="1"/>
  <c r="AP154" i="83"/>
  <c r="AP154" i="84" s="1"/>
  <c r="AQ154" i="83"/>
  <c r="AQ154" i="84" s="1"/>
  <c r="AS154" i="83"/>
  <c r="AS154" i="84"/>
  <c r="AT154" i="83"/>
  <c r="AT154" i="84"/>
  <c r="AU154" i="83"/>
  <c r="AU154" i="84" s="1"/>
  <c r="AW154" i="83"/>
  <c r="AW154" i="84"/>
  <c r="AX154" i="83"/>
  <c r="AX154" i="84"/>
  <c r="AY154" i="83"/>
  <c r="AY154" i="84" s="1"/>
  <c r="BA154" i="83"/>
  <c r="BA154" i="84" s="1"/>
  <c r="BB154" i="83"/>
  <c r="BB154" i="84" s="1"/>
  <c r="BC154" i="83"/>
  <c r="BC154" i="84" s="1"/>
  <c r="BE154" i="83"/>
  <c r="BE154" i="84" s="1"/>
  <c r="BF154" i="83"/>
  <c r="BF154" i="84" s="1"/>
  <c r="BG154" i="83"/>
  <c r="BG154" i="84" s="1"/>
  <c r="BI154" i="83"/>
  <c r="BI154" i="84"/>
  <c r="BJ154" i="83"/>
  <c r="BJ154" i="84"/>
  <c r="BK154" i="83"/>
  <c r="BK154" i="84" s="1"/>
  <c r="BM154" i="83"/>
  <c r="BM154" i="84" s="1"/>
  <c r="BN154" i="83"/>
  <c r="BN154" i="84"/>
  <c r="BO154" i="83"/>
  <c r="BO154" i="84" s="1"/>
  <c r="BQ154" i="83"/>
  <c r="BQ154" i="84" s="1"/>
  <c r="BR154" i="83"/>
  <c r="BR154" i="84" s="1"/>
  <c r="BS154" i="83"/>
  <c r="BS154" i="84" s="1"/>
  <c r="BU154" i="83"/>
  <c r="BU154" i="84" s="1"/>
  <c r="BV154" i="83"/>
  <c r="BV154" i="84" s="1"/>
  <c r="BW154" i="83"/>
  <c r="BW154" i="84" s="1"/>
  <c r="BY154" i="83"/>
  <c r="BY154" i="84" s="1"/>
  <c r="BZ154" i="83"/>
  <c r="BZ154" i="84" s="1"/>
  <c r="CA154" i="83"/>
  <c r="CA154" i="84" s="1"/>
  <c r="CC154" i="83"/>
  <c r="CC154" i="84" s="1"/>
  <c r="CD154" i="83"/>
  <c r="CD154" i="84" s="1"/>
  <c r="CE154" i="83"/>
  <c r="CE154" i="84"/>
  <c r="CG154" i="83"/>
  <c r="CG154" i="84"/>
  <c r="CH154" i="83"/>
  <c r="CH154" i="84"/>
  <c r="CI154" i="83"/>
  <c r="CI154" i="84" s="1"/>
  <c r="CK154" i="83"/>
  <c r="CK154" i="84"/>
  <c r="CL154" i="83"/>
  <c r="CL154" i="84"/>
  <c r="CM154" i="83"/>
  <c r="CM154" i="84" s="1"/>
  <c r="CO154" i="83"/>
  <c r="CO154" i="84" s="1"/>
  <c r="CP154" i="83"/>
  <c r="CP154" i="84" s="1"/>
  <c r="CQ154" i="83"/>
  <c r="CQ154" i="84" s="1"/>
  <c r="CS154" i="83"/>
  <c r="CS154" i="84" s="1"/>
  <c r="CT154" i="83"/>
  <c r="CT154" i="84" s="1"/>
  <c r="CU154" i="83"/>
  <c r="CU154" i="84"/>
  <c r="CW154" i="83"/>
  <c r="CW154" i="84"/>
  <c r="CX154" i="83"/>
  <c r="CX154" i="84"/>
  <c r="CY154" i="83"/>
  <c r="CY154" i="84" s="1"/>
  <c r="DA154" i="83"/>
  <c r="DA154" i="84" s="1"/>
  <c r="DB154" i="83"/>
  <c r="DB154" i="84" s="1"/>
  <c r="DC154" i="83"/>
  <c r="DC154" i="84"/>
  <c r="DE154" i="83"/>
  <c r="DE154" i="84" s="1"/>
  <c r="DF154" i="83"/>
  <c r="DF154" i="84" s="1"/>
  <c r="DG154" i="83"/>
  <c r="DG154" i="84" s="1"/>
  <c r="DI154" i="83"/>
  <c r="DI154" i="84"/>
  <c r="DJ154" i="83"/>
  <c r="DJ154" i="84" s="1"/>
  <c r="DK154" i="83"/>
  <c r="DK154" i="84" s="1"/>
  <c r="DM154" i="83"/>
  <c r="DM154" i="84"/>
  <c r="DN154" i="83"/>
  <c r="DN154" i="84"/>
  <c r="DO154" i="83"/>
  <c r="DO154" i="84" s="1"/>
  <c r="DQ154" i="83"/>
  <c r="DQ154" i="84" s="1"/>
  <c r="DR154" i="83"/>
  <c r="DR154" i="84" s="1"/>
  <c r="DS154" i="83"/>
  <c r="DS154" i="84"/>
  <c r="DU154" i="83"/>
  <c r="DU154" i="84" s="1"/>
  <c r="DV154" i="83"/>
  <c r="DV154" i="84" s="1"/>
  <c r="DW154" i="83"/>
  <c r="DW154" i="84" s="1"/>
  <c r="DY154" i="83"/>
  <c r="DY154" i="84" s="1"/>
  <c r="DZ154" i="83"/>
  <c r="DZ154" i="84"/>
  <c r="EA154" i="83"/>
  <c r="EA154" i="84" s="1"/>
  <c r="EC154" i="83"/>
  <c r="EC154" i="84" s="1"/>
  <c r="ED154" i="83"/>
  <c r="ED154" i="84" s="1"/>
  <c r="EE154" i="83"/>
  <c r="EE154" i="84" s="1"/>
  <c r="EG154" i="83"/>
  <c r="EG154" i="84" s="1"/>
  <c r="EH154" i="83"/>
  <c r="EH154" i="84" s="1"/>
  <c r="EI154" i="83"/>
  <c r="EI154" i="84"/>
  <c r="EK154" i="83"/>
  <c r="EK154" i="84" s="1"/>
  <c r="EL154" i="83"/>
  <c r="EL154" i="84" s="1"/>
  <c r="EM154" i="83"/>
  <c r="EM154" i="84" s="1"/>
  <c r="EO154" i="83"/>
  <c r="EO154" i="84" s="1"/>
  <c r="EP154" i="83"/>
  <c r="EP154" i="84"/>
  <c r="EQ154" i="83"/>
  <c r="EQ154" i="84" s="1"/>
  <c r="ES154" i="83"/>
  <c r="ES154" i="84" s="1"/>
  <c r="ET154" i="83"/>
  <c r="ET154" i="84" s="1"/>
  <c r="EU154" i="83"/>
  <c r="EU154" i="84" s="1"/>
  <c r="EW154" i="83"/>
  <c r="EW154" i="84" s="1"/>
  <c r="EX154" i="83"/>
  <c r="EX154" i="84" s="1"/>
  <c r="EY154" i="83"/>
  <c r="EY154" i="84" s="1"/>
  <c r="FA154" i="83"/>
  <c r="FA154" i="84" s="1"/>
  <c r="FB154" i="83"/>
  <c r="FB154" i="84" s="1"/>
  <c r="FC154" i="83"/>
  <c r="FC154" i="84" s="1"/>
  <c r="FE154" i="83"/>
  <c r="FE154" i="84" s="1"/>
  <c r="FF154" i="83"/>
  <c r="FF154" i="84"/>
  <c r="FG154" i="83"/>
  <c r="FG154" i="84"/>
  <c r="FI154" i="83"/>
  <c r="FI154" i="84"/>
  <c r="FJ154" i="83"/>
  <c r="FJ154" i="84" s="1"/>
  <c r="FK154" i="83"/>
  <c r="FK154" i="84" s="1"/>
  <c r="FM154" i="83"/>
  <c r="FM154" i="84" s="1"/>
  <c r="FN154" i="83"/>
  <c r="FN154" i="84" s="1"/>
  <c r="FO154" i="83"/>
  <c r="FO154" i="84" s="1"/>
  <c r="FQ154" i="83"/>
  <c r="FQ154" i="84" s="1"/>
  <c r="FR154" i="83"/>
  <c r="FR154" i="84" s="1"/>
  <c r="FS154" i="83"/>
  <c r="FS154" i="84" s="1"/>
  <c r="FU154" i="83"/>
  <c r="FU154" i="84" s="1"/>
  <c r="FV154" i="83"/>
  <c r="FV154" i="84" s="1"/>
  <c r="FW154" i="83"/>
  <c r="FW154" i="84"/>
  <c r="FY154" i="83"/>
  <c r="FY154" i="84" s="1"/>
  <c r="FZ154" i="83"/>
  <c r="FZ154" i="84" s="1"/>
  <c r="GA154" i="83"/>
  <c r="GA154" i="84" s="1"/>
  <c r="GC154" i="83"/>
  <c r="GC154" i="84"/>
  <c r="GD154" i="83"/>
  <c r="GD154" i="84"/>
  <c r="GE154" i="83"/>
  <c r="GE154" i="84" s="1"/>
  <c r="GG154" i="83"/>
  <c r="GG154" i="84" s="1"/>
  <c r="GH154" i="83"/>
  <c r="GH154" i="84" s="1"/>
  <c r="GI154" i="83"/>
  <c r="GI154" i="84" s="1"/>
  <c r="GK154" i="83"/>
  <c r="GK154" i="84" s="1"/>
  <c r="GL154" i="83"/>
  <c r="GL154" i="84" s="1"/>
  <c r="GM154" i="83"/>
  <c r="GM154" i="84" s="1"/>
  <c r="GO154" i="83"/>
  <c r="GO154" i="84"/>
  <c r="GP154" i="83"/>
  <c r="GP154" i="84" s="1"/>
  <c r="GQ154" i="83"/>
  <c r="GQ154" i="84" s="1"/>
  <c r="GS154" i="83"/>
  <c r="GS154" i="84" s="1"/>
  <c r="GT154" i="83"/>
  <c r="GT154" i="84" s="1"/>
  <c r="GU154" i="83"/>
  <c r="GU154" i="84" s="1"/>
  <c r="GW154" i="83"/>
  <c r="GW154" i="84" s="1"/>
  <c r="GX154" i="83"/>
  <c r="GX154" i="84" s="1"/>
  <c r="GY154" i="83"/>
  <c r="GY154" i="84" s="1"/>
  <c r="DA155" i="83"/>
  <c r="DA155" i="84"/>
  <c r="DB155" i="83"/>
  <c r="DB155" i="84" s="1"/>
  <c r="DC155" i="83"/>
  <c r="DC155" i="84" s="1"/>
  <c r="EC155" i="83"/>
  <c r="EC155" i="84" s="1"/>
  <c r="ED155" i="83"/>
  <c r="ED155" i="84" s="1"/>
  <c r="EE155" i="83"/>
  <c r="EE155" i="84" s="1"/>
  <c r="GW155" i="83"/>
  <c r="GW155" i="84" s="1"/>
  <c r="GX155" i="83"/>
  <c r="GX155" i="84" s="1"/>
  <c r="GY155" i="83"/>
  <c r="GY155" i="84"/>
  <c r="I149" i="83"/>
  <c r="I156" i="84"/>
  <c r="J149" i="83"/>
  <c r="J156" i="84" s="1"/>
  <c r="K149" i="83"/>
  <c r="K156" i="84" s="1"/>
  <c r="C156" i="82"/>
  <c r="B156" i="82"/>
  <c r="M156" i="83"/>
  <c r="M156" i="84" s="1"/>
  <c r="N156" i="83"/>
  <c r="N156" i="84" s="1"/>
  <c r="O156" i="83"/>
  <c r="O156" i="84" s="1"/>
  <c r="Q156" i="83"/>
  <c r="Q156" i="84"/>
  <c r="R156" i="83"/>
  <c r="R156" i="84" s="1"/>
  <c r="S156" i="83"/>
  <c r="S156" i="84" s="1"/>
  <c r="U156" i="83"/>
  <c r="U156" i="84" s="1"/>
  <c r="V156" i="83"/>
  <c r="V156" i="84" s="1"/>
  <c r="W156" i="83"/>
  <c r="W156" i="84"/>
  <c r="Y156" i="83"/>
  <c r="Y156" i="84" s="1"/>
  <c r="Z156" i="83"/>
  <c r="Z156" i="84" s="1"/>
  <c r="AA156" i="83"/>
  <c r="AA156" i="84"/>
  <c r="AC156" i="83"/>
  <c r="AC156" i="84" s="1"/>
  <c r="AD156" i="83"/>
  <c r="AD156" i="84"/>
  <c r="AE156" i="83"/>
  <c r="AE156" i="84" s="1"/>
  <c r="AG156" i="83"/>
  <c r="AG156" i="84" s="1"/>
  <c r="AH156" i="83"/>
  <c r="AH156" i="84" s="1"/>
  <c r="AI156" i="83"/>
  <c r="AI156" i="84" s="1"/>
  <c r="AK156" i="83"/>
  <c r="AK156" i="84" s="1"/>
  <c r="AL156" i="83"/>
  <c r="AL156" i="84" s="1"/>
  <c r="AM156" i="83"/>
  <c r="AM156" i="84"/>
  <c r="AO156" i="83"/>
  <c r="AO156" i="84" s="1"/>
  <c r="AP156" i="83"/>
  <c r="AP156" i="84" s="1"/>
  <c r="AQ156" i="83"/>
  <c r="AQ156" i="84" s="1"/>
  <c r="AS156" i="83"/>
  <c r="AS156" i="84"/>
  <c r="AT156" i="83"/>
  <c r="AT156" i="84" s="1"/>
  <c r="AU156" i="83"/>
  <c r="AU156" i="84" s="1"/>
  <c r="AW156" i="83"/>
  <c r="AW156" i="84" s="1"/>
  <c r="AX156" i="83"/>
  <c r="AX156" i="84" s="1"/>
  <c r="AY156" i="83"/>
  <c r="AY156" i="84"/>
  <c r="BA156" i="83"/>
  <c r="BA156" i="84" s="1"/>
  <c r="BB156" i="83"/>
  <c r="BB156" i="84" s="1"/>
  <c r="BC156" i="83"/>
  <c r="BC156" i="84" s="1"/>
  <c r="BE156" i="83"/>
  <c r="BE156" i="84" s="1"/>
  <c r="BF156" i="83"/>
  <c r="BF156" i="84" s="1"/>
  <c r="BG156" i="83"/>
  <c r="BG156" i="84" s="1"/>
  <c r="BI156" i="83"/>
  <c r="BI156" i="84" s="1"/>
  <c r="BJ156" i="83"/>
  <c r="BJ156" i="84"/>
  <c r="BK156" i="83"/>
  <c r="BK156" i="84" s="1"/>
  <c r="BM156" i="83"/>
  <c r="BM156" i="84" s="1"/>
  <c r="BN156" i="83"/>
  <c r="BN156" i="84" s="1"/>
  <c r="BO156" i="83"/>
  <c r="BO156" i="84"/>
  <c r="BQ156" i="83"/>
  <c r="BQ156" i="84"/>
  <c r="BR156" i="83"/>
  <c r="BR156" i="84" s="1"/>
  <c r="BS156" i="83"/>
  <c r="BS156" i="84" s="1"/>
  <c r="BU156" i="83"/>
  <c r="BU156" i="84" s="1"/>
  <c r="BV156" i="83"/>
  <c r="BV156" i="84" s="1"/>
  <c r="BW156" i="83"/>
  <c r="BW156" i="84" s="1"/>
  <c r="BY156" i="83"/>
  <c r="BY156" i="84" s="1"/>
  <c r="BZ156" i="83"/>
  <c r="BZ156" i="84"/>
  <c r="CA156" i="83"/>
  <c r="CA156" i="84"/>
  <c r="CC156" i="83"/>
  <c r="CC156" i="84"/>
  <c r="CD156" i="83"/>
  <c r="CD156" i="84" s="1"/>
  <c r="CE156" i="83"/>
  <c r="CE156" i="84"/>
  <c r="CG156" i="83"/>
  <c r="CG156" i="84"/>
  <c r="CH156" i="83"/>
  <c r="CH156" i="84" s="1"/>
  <c r="CI156" i="83"/>
  <c r="CI156" i="84" s="1"/>
  <c r="CK156" i="83"/>
  <c r="CK156" i="84" s="1"/>
  <c r="CL156" i="83"/>
  <c r="CL156" i="84" s="1"/>
  <c r="CM156" i="83"/>
  <c r="CM156" i="84" s="1"/>
  <c r="CO156" i="83"/>
  <c r="CO156" i="84" s="1"/>
  <c r="CP156" i="83"/>
  <c r="CP156" i="84" s="1"/>
  <c r="CQ156" i="83"/>
  <c r="CQ156" i="84" s="1"/>
  <c r="CS156" i="83"/>
  <c r="CS156" i="84" s="1"/>
  <c r="CT156" i="83"/>
  <c r="CT156" i="84" s="1"/>
  <c r="CU156" i="83"/>
  <c r="CU156" i="84" s="1"/>
  <c r="CW156" i="83"/>
  <c r="CW156" i="84" s="1"/>
  <c r="CX156" i="83"/>
  <c r="CX156" i="84"/>
  <c r="CY156" i="83"/>
  <c r="CY156" i="84" s="1"/>
  <c r="DA156" i="83"/>
  <c r="DA156" i="84" s="1"/>
  <c r="DB156" i="83"/>
  <c r="DB156" i="84" s="1"/>
  <c r="DC156" i="83"/>
  <c r="DC156" i="84"/>
  <c r="DE156" i="83"/>
  <c r="DE156" i="84" s="1"/>
  <c r="DF156" i="83"/>
  <c r="DF156" i="84" s="1"/>
  <c r="DG156" i="83"/>
  <c r="DG156" i="84" s="1"/>
  <c r="DI156" i="83"/>
  <c r="DI156" i="84" s="1"/>
  <c r="DJ156" i="83"/>
  <c r="DJ156" i="84" s="1"/>
  <c r="DK156" i="83"/>
  <c r="DK156" i="84" s="1"/>
  <c r="DM156" i="83"/>
  <c r="DM156" i="84" s="1"/>
  <c r="DN156" i="83"/>
  <c r="DN156" i="84" s="1"/>
  <c r="DO156" i="83"/>
  <c r="DO156" i="84"/>
  <c r="DQ156" i="83"/>
  <c r="DQ156" i="84" s="1"/>
  <c r="DR156" i="83"/>
  <c r="DR156" i="84" s="1"/>
  <c r="DS156" i="83"/>
  <c r="DS156" i="84"/>
  <c r="DU156" i="83"/>
  <c r="DU156" i="84"/>
  <c r="DV156" i="83"/>
  <c r="DV156" i="84" s="1"/>
  <c r="DW156" i="83"/>
  <c r="DW156" i="84" s="1"/>
  <c r="DY156" i="83"/>
  <c r="DY156" i="84" s="1"/>
  <c r="DZ156" i="83"/>
  <c r="DZ156" i="84" s="1"/>
  <c r="EA156" i="83"/>
  <c r="EA156" i="84" s="1"/>
  <c r="EC156" i="83"/>
  <c r="EC156" i="84" s="1"/>
  <c r="ED156" i="83"/>
  <c r="ED156" i="84" s="1"/>
  <c r="EE156" i="83"/>
  <c r="EE156" i="84" s="1"/>
  <c r="EG156" i="83"/>
  <c r="EG156" i="84"/>
  <c r="EH156" i="83"/>
  <c r="EH156" i="84" s="1"/>
  <c r="EI156" i="83"/>
  <c r="EI156" i="84" s="1"/>
  <c r="EK156" i="83"/>
  <c r="EK156" i="84"/>
  <c r="EL156" i="83"/>
  <c r="EL156" i="84" s="1"/>
  <c r="EM156" i="83"/>
  <c r="EM156" i="84"/>
  <c r="EO156" i="83"/>
  <c r="EO156" i="84" s="1"/>
  <c r="EP156" i="83"/>
  <c r="EP156" i="84" s="1"/>
  <c r="EQ156" i="83"/>
  <c r="EQ156" i="84"/>
  <c r="ES156" i="83"/>
  <c r="ES156" i="84" s="1"/>
  <c r="ET156" i="83"/>
  <c r="ET156" i="84" s="1"/>
  <c r="EU156" i="83"/>
  <c r="EU156" i="84" s="1"/>
  <c r="EW156" i="83"/>
  <c r="EW156" i="84"/>
  <c r="EX156" i="83"/>
  <c r="EX156" i="84" s="1"/>
  <c r="EY156" i="83"/>
  <c r="EY156" i="84" s="1"/>
  <c r="FA156" i="83"/>
  <c r="FA156" i="84" s="1"/>
  <c r="FB156" i="83"/>
  <c r="FB156" i="84" s="1"/>
  <c r="FC156" i="83"/>
  <c r="FC156" i="84"/>
  <c r="FE156" i="83"/>
  <c r="FE156" i="84"/>
  <c r="FF156" i="83"/>
  <c r="FF156" i="84" s="1"/>
  <c r="FG156" i="83"/>
  <c r="FG156" i="84"/>
  <c r="FI156" i="83"/>
  <c r="FI156" i="84"/>
  <c r="FJ156" i="83"/>
  <c r="FJ156" i="84" s="1"/>
  <c r="FK156" i="83"/>
  <c r="FK156" i="84" s="1"/>
  <c r="FM156" i="83"/>
  <c r="FM156" i="84" s="1"/>
  <c r="FN156" i="83"/>
  <c r="FN156" i="84" s="1"/>
  <c r="FO156" i="83"/>
  <c r="FO156" i="84" s="1"/>
  <c r="FQ156" i="83"/>
  <c r="FQ156" i="84" s="1"/>
  <c r="FR156" i="83"/>
  <c r="FR156" i="84" s="1"/>
  <c r="FS156" i="83"/>
  <c r="FS156" i="84"/>
  <c r="FU156" i="83"/>
  <c r="FU156" i="84"/>
  <c r="FV156" i="83"/>
  <c r="FV156" i="84" s="1"/>
  <c r="FW156" i="83"/>
  <c r="FW156" i="84" s="1"/>
  <c r="FY156" i="83"/>
  <c r="FY156" i="84" s="1"/>
  <c r="FZ156" i="83"/>
  <c r="FZ156" i="84" s="1"/>
  <c r="GA156" i="83"/>
  <c r="GA156" i="84" s="1"/>
  <c r="GC156" i="83"/>
  <c r="GC156" i="84" s="1"/>
  <c r="GD156" i="83"/>
  <c r="GD156" i="84" s="1"/>
  <c r="GE156" i="83"/>
  <c r="GE156" i="84" s="1"/>
  <c r="GG156" i="83"/>
  <c r="GG156" i="84" s="1"/>
  <c r="GH156" i="83"/>
  <c r="GH156" i="84" s="1"/>
  <c r="GI156" i="83"/>
  <c r="GI156" i="84"/>
  <c r="GK156" i="83"/>
  <c r="GK156" i="84"/>
  <c r="GL156" i="83"/>
  <c r="GL156" i="84" s="1"/>
  <c r="GM156" i="83"/>
  <c r="GM156" i="84" s="1"/>
  <c r="GO156" i="83"/>
  <c r="GO156" i="84" s="1"/>
  <c r="GP156" i="83"/>
  <c r="GP156" i="84"/>
  <c r="GQ156" i="83"/>
  <c r="GQ156" i="84"/>
  <c r="GS156" i="83"/>
  <c r="GS156" i="84" s="1"/>
  <c r="GT156" i="83"/>
  <c r="GT156" i="84" s="1"/>
  <c r="GU156" i="83"/>
  <c r="GU156" i="84" s="1"/>
  <c r="GW156" i="83"/>
  <c r="GW156" i="84" s="1"/>
  <c r="GX156" i="83"/>
  <c r="GX156" i="84" s="1"/>
  <c r="GY156" i="83"/>
  <c r="GY156" i="84" s="1"/>
  <c r="I150" i="83"/>
  <c r="I157" i="84" s="1"/>
  <c r="J150" i="83"/>
  <c r="J157" i="84" s="1"/>
  <c r="K150" i="83"/>
  <c r="K157" i="84" s="1"/>
  <c r="C157" i="82"/>
  <c r="B157" i="82"/>
  <c r="M157" i="83"/>
  <c r="M157" i="84" s="1"/>
  <c r="N157" i="83"/>
  <c r="N157" i="84" s="1"/>
  <c r="O157" i="83"/>
  <c r="O157" i="84" s="1"/>
  <c r="Q157" i="83"/>
  <c r="Q157" i="84" s="1"/>
  <c r="R157" i="83"/>
  <c r="R157" i="84" s="1"/>
  <c r="S157" i="83"/>
  <c r="S157" i="84" s="1"/>
  <c r="U157" i="83"/>
  <c r="U157" i="84"/>
  <c r="V157" i="83"/>
  <c r="V157" i="84" s="1"/>
  <c r="W157" i="83"/>
  <c r="W157" i="84" s="1"/>
  <c r="Y157" i="83"/>
  <c r="Y157" i="84" s="1"/>
  <c r="Z157" i="83"/>
  <c r="Z157" i="84" s="1"/>
  <c r="AA157" i="83"/>
  <c r="AA157" i="84" s="1"/>
  <c r="AC157" i="83"/>
  <c r="AC157" i="84" s="1"/>
  <c r="AD157" i="83"/>
  <c r="AD157" i="84" s="1"/>
  <c r="AE157" i="83"/>
  <c r="AE157" i="84" s="1"/>
  <c r="AG157" i="83"/>
  <c r="AG157" i="84" s="1"/>
  <c r="AH157" i="83"/>
  <c r="AH157" i="84" s="1"/>
  <c r="AI157" i="83"/>
  <c r="AI157" i="84" s="1"/>
  <c r="AK157" i="83"/>
  <c r="AK157" i="84" s="1"/>
  <c r="AL157" i="83"/>
  <c r="AL157" i="84" s="1"/>
  <c r="AM157" i="83"/>
  <c r="AM157" i="84" s="1"/>
  <c r="AO157" i="83"/>
  <c r="AO157" i="84" s="1"/>
  <c r="AP157" i="83"/>
  <c r="AP157" i="84"/>
  <c r="AQ157" i="83"/>
  <c r="AQ157" i="84" s="1"/>
  <c r="AS157" i="83"/>
  <c r="AS157" i="84" s="1"/>
  <c r="AT157" i="83"/>
  <c r="AT157" i="84" s="1"/>
  <c r="AU157" i="83"/>
  <c r="AU157" i="84"/>
  <c r="AW157" i="83"/>
  <c r="AW157" i="84" s="1"/>
  <c r="AX157" i="83"/>
  <c r="AX157" i="84" s="1"/>
  <c r="AY157" i="83"/>
  <c r="AY157" i="84" s="1"/>
  <c r="BA157" i="83"/>
  <c r="BA157" i="84"/>
  <c r="BB157" i="83"/>
  <c r="BB157" i="84"/>
  <c r="BC157" i="83"/>
  <c r="BC157" i="84"/>
  <c r="BE157" i="83"/>
  <c r="BE157" i="84" s="1"/>
  <c r="BF157" i="83"/>
  <c r="BF157" i="84"/>
  <c r="BG157" i="83"/>
  <c r="BG157" i="84"/>
  <c r="BI157" i="83"/>
  <c r="BI157" i="84" s="1"/>
  <c r="BJ157" i="83"/>
  <c r="BJ157" i="84" s="1"/>
  <c r="BK157" i="83"/>
  <c r="BK157" i="84" s="1"/>
  <c r="BM157" i="83"/>
  <c r="BM157" i="84" s="1"/>
  <c r="BN157" i="83"/>
  <c r="BN157" i="84" s="1"/>
  <c r="BO157" i="83"/>
  <c r="BO157" i="84" s="1"/>
  <c r="BQ157" i="83"/>
  <c r="BQ157" i="84"/>
  <c r="BR157" i="83"/>
  <c r="BR157" i="84"/>
  <c r="BS157" i="83"/>
  <c r="BS157" i="84"/>
  <c r="BU157" i="83"/>
  <c r="BU157" i="84" s="1"/>
  <c r="BV157" i="83"/>
  <c r="BV157" i="84" s="1"/>
  <c r="BW157" i="83"/>
  <c r="BW157" i="84" s="1"/>
  <c r="BY157" i="83"/>
  <c r="BY157" i="84" s="1"/>
  <c r="BZ157" i="83"/>
  <c r="BZ157" i="84" s="1"/>
  <c r="CA157" i="83"/>
  <c r="CA157" i="84" s="1"/>
  <c r="CC157" i="83"/>
  <c r="CC157" i="84" s="1"/>
  <c r="CD157" i="83"/>
  <c r="CD157" i="84" s="1"/>
  <c r="CE157" i="83"/>
  <c r="CE157" i="84" s="1"/>
  <c r="CG157" i="83"/>
  <c r="CG157" i="84" s="1"/>
  <c r="CH157" i="83"/>
  <c r="CH157" i="84" s="1"/>
  <c r="CI157" i="83"/>
  <c r="CI157" i="84"/>
  <c r="CK157" i="83"/>
  <c r="CK157" i="84" s="1"/>
  <c r="CL157" i="83"/>
  <c r="CL157" i="84" s="1"/>
  <c r="CM157" i="83"/>
  <c r="CM157" i="84" s="1"/>
  <c r="CO157" i="83"/>
  <c r="CO157" i="84" s="1"/>
  <c r="CP157" i="83"/>
  <c r="CP157" i="84"/>
  <c r="CQ157" i="83"/>
  <c r="CQ157" i="84" s="1"/>
  <c r="CS157" i="83"/>
  <c r="CS157" i="84" s="1"/>
  <c r="CT157" i="83"/>
  <c r="CT157" i="84"/>
  <c r="CU157" i="83"/>
  <c r="CU157" i="84" s="1"/>
  <c r="CW157" i="83"/>
  <c r="CW157" i="84" s="1"/>
  <c r="CX157" i="83"/>
  <c r="CX157" i="84" s="1"/>
  <c r="CY157" i="83"/>
  <c r="CY157" i="84" s="1"/>
  <c r="DA157" i="83"/>
  <c r="DA157" i="84" s="1"/>
  <c r="DB157" i="83"/>
  <c r="DB157" i="84" s="1"/>
  <c r="DC157" i="83"/>
  <c r="DC157" i="84" s="1"/>
  <c r="DE157" i="83"/>
  <c r="DE157" i="84" s="1"/>
  <c r="DF157" i="83"/>
  <c r="DF157" i="84"/>
  <c r="DG157" i="83"/>
  <c r="DG157" i="84"/>
  <c r="DI157" i="83"/>
  <c r="DI157" i="84" s="1"/>
  <c r="DJ157" i="83"/>
  <c r="DJ157" i="84"/>
  <c r="DK157" i="83"/>
  <c r="DK157" i="84" s="1"/>
  <c r="DM157" i="83"/>
  <c r="DM157" i="84"/>
  <c r="DN157" i="83"/>
  <c r="DN157" i="84" s="1"/>
  <c r="DO157" i="83"/>
  <c r="DO157" i="84"/>
  <c r="DQ157" i="83"/>
  <c r="DQ157" i="84" s="1"/>
  <c r="DR157" i="83"/>
  <c r="DR157" i="84" s="1"/>
  <c r="DS157" i="83"/>
  <c r="DS157" i="84" s="1"/>
  <c r="DU157" i="83"/>
  <c r="DU157" i="84" s="1"/>
  <c r="DV157" i="83"/>
  <c r="DV157" i="84" s="1"/>
  <c r="DW157" i="83"/>
  <c r="DW157" i="84" s="1"/>
  <c r="DY157" i="83"/>
  <c r="DY157" i="84" s="1"/>
  <c r="DZ157" i="83"/>
  <c r="DZ157" i="84" s="1"/>
  <c r="EA157" i="83"/>
  <c r="EA157" i="84"/>
  <c r="EC157" i="83"/>
  <c r="EC157" i="84" s="1"/>
  <c r="ED157" i="83"/>
  <c r="ED157" i="84" s="1"/>
  <c r="EE157" i="83"/>
  <c r="EE157" i="84" s="1"/>
  <c r="EG157" i="83"/>
  <c r="EG157" i="84" s="1"/>
  <c r="EH157" i="83"/>
  <c r="EH157" i="84"/>
  <c r="EI157" i="83"/>
  <c r="EI157" i="84" s="1"/>
  <c r="EK157" i="83"/>
  <c r="EK157" i="84" s="1"/>
  <c r="EL157" i="83"/>
  <c r="EL157" i="84" s="1"/>
  <c r="EM157" i="83"/>
  <c r="EM157" i="84" s="1"/>
  <c r="EO157" i="83"/>
  <c r="EO157" i="84" s="1"/>
  <c r="EP157" i="83"/>
  <c r="EP157" i="84" s="1"/>
  <c r="EQ157" i="83"/>
  <c r="EQ157" i="84"/>
  <c r="ES157" i="83"/>
  <c r="ES157" i="84"/>
  <c r="ET157" i="83"/>
  <c r="ET157" i="84" s="1"/>
  <c r="EU157" i="83"/>
  <c r="EU157" i="84" s="1"/>
  <c r="EW157" i="83"/>
  <c r="EW157" i="84" s="1"/>
  <c r="EX157" i="83"/>
  <c r="EX157" i="84"/>
  <c r="EY157" i="83"/>
  <c r="EY157" i="84" s="1"/>
  <c r="FA157" i="83"/>
  <c r="FA157" i="84" s="1"/>
  <c r="FB157" i="83"/>
  <c r="FB157" i="84" s="1"/>
  <c r="FC157" i="83"/>
  <c r="FC157" i="84" s="1"/>
  <c r="FE157" i="83"/>
  <c r="FE157" i="84" s="1"/>
  <c r="FF157" i="83"/>
  <c r="FF157" i="84" s="1"/>
  <c r="FG157" i="83"/>
  <c r="FG157" i="84"/>
  <c r="FI157" i="83"/>
  <c r="FI157" i="84" s="1"/>
  <c r="FJ157" i="83"/>
  <c r="FJ157" i="84" s="1"/>
  <c r="FK157" i="83"/>
  <c r="FK157" i="84" s="1"/>
  <c r="FM157" i="83"/>
  <c r="FM157" i="84" s="1"/>
  <c r="FN157" i="83"/>
  <c r="FN157" i="84" s="1"/>
  <c r="FO157" i="83"/>
  <c r="FO157" i="84"/>
  <c r="FQ157" i="83"/>
  <c r="FQ157" i="84" s="1"/>
  <c r="FR157" i="83"/>
  <c r="FR157" i="84" s="1"/>
  <c r="FS157" i="83"/>
  <c r="FS157" i="84" s="1"/>
  <c r="FU157" i="83"/>
  <c r="FU157" i="84" s="1"/>
  <c r="FV157" i="83"/>
  <c r="FV157" i="84" s="1"/>
  <c r="FW157" i="83"/>
  <c r="FW157" i="84" s="1"/>
  <c r="FY157" i="83"/>
  <c r="FY157" i="84" s="1"/>
  <c r="FZ157" i="83"/>
  <c r="FZ157" i="84"/>
  <c r="GA157" i="83"/>
  <c r="GA157" i="84"/>
  <c r="GC157" i="83"/>
  <c r="GC157" i="84" s="1"/>
  <c r="GD157" i="83"/>
  <c r="GD157" i="84" s="1"/>
  <c r="GE157" i="83"/>
  <c r="GE157" i="84" s="1"/>
  <c r="GG157" i="83"/>
  <c r="GG157" i="84" s="1"/>
  <c r="GH157" i="83"/>
  <c r="GH157" i="84" s="1"/>
  <c r="GI157" i="83"/>
  <c r="GI157" i="84" s="1"/>
  <c r="GK157" i="83"/>
  <c r="GK157" i="84" s="1"/>
  <c r="GL157" i="83"/>
  <c r="GL157" i="84"/>
  <c r="GM157" i="83"/>
  <c r="GM157" i="84"/>
  <c r="GO157" i="83"/>
  <c r="GO157" i="84" s="1"/>
  <c r="GP157" i="83"/>
  <c r="GP157" i="84" s="1"/>
  <c r="GQ157" i="83"/>
  <c r="GQ157" i="84" s="1"/>
  <c r="GS157" i="83"/>
  <c r="GS157" i="84" s="1"/>
  <c r="GT157" i="83"/>
  <c r="GT157" i="84" s="1"/>
  <c r="GU157" i="83"/>
  <c r="GU157" i="84" s="1"/>
  <c r="GW157" i="83"/>
  <c r="GW157" i="84"/>
  <c r="GX157" i="83"/>
  <c r="GX157" i="84"/>
  <c r="GY157" i="83"/>
  <c r="GY157" i="84" s="1"/>
  <c r="I151" i="83"/>
  <c r="I158" i="84" s="1"/>
  <c r="J151" i="83"/>
  <c r="J158" i="84"/>
  <c r="K151" i="83"/>
  <c r="K158" i="84" s="1"/>
  <c r="C158" i="82"/>
  <c r="B158" i="82"/>
  <c r="M158" i="83"/>
  <c r="M158" i="84" s="1"/>
  <c r="N158" i="83"/>
  <c r="N158" i="84" s="1"/>
  <c r="O158" i="83"/>
  <c r="O158" i="84" s="1"/>
  <c r="Q158" i="83"/>
  <c r="Q158" i="84" s="1"/>
  <c r="R158" i="83"/>
  <c r="R158" i="84" s="1"/>
  <c r="S158" i="83"/>
  <c r="S158" i="84" s="1"/>
  <c r="U158" i="83"/>
  <c r="U158" i="84" s="1"/>
  <c r="V158" i="83"/>
  <c r="V158" i="84" s="1"/>
  <c r="W158" i="83"/>
  <c r="W158" i="84" s="1"/>
  <c r="Y158" i="83"/>
  <c r="Y158" i="84" s="1"/>
  <c r="Z158" i="83"/>
  <c r="Z158" i="84"/>
  <c r="AA158" i="83"/>
  <c r="AA158" i="84"/>
  <c r="AC158" i="83"/>
  <c r="AC158" i="84"/>
  <c r="AD158" i="83"/>
  <c r="AD158" i="84" s="1"/>
  <c r="AE158" i="83"/>
  <c r="AE158" i="84" s="1"/>
  <c r="AG158" i="83"/>
  <c r="AG158" i="84" s="1"/>
  <c r="AH158" i="83"/>
  <c r="AH158" i="84" s="1"/>
  <c r="AI158" i="83"/>
  <c r="AI158" i="84" s="1"/>
  <c r="AK158" i="83"/>
  <c r="AK158" i="84" s="1"/>
  <c r="AL158" i="83"/>
  <c r="AL158" i="84" s="1"/>
  <c r="AM158" i="83"/>
  <c r="AM158" i="84" s="1"/>
  <c r="AO158" i="83"/>
  <c r="AO158" i="84" s="1"/>
  <c r="AP158" i="83"/>
  <c r="AP158" i="84" s="1"/>
  <c r="AQ158" i="83"/>
  <c r="AQ158" i="84"/>
  <c r="AS158" i="83"/>
  <c r="AS158" i="84" s="1"/>
  <c r="AT158" i="83"/>
  <c r="AT158" i="84" s="1"/>
  <c r="AU158" i="83"/>
  <c r="AU158" i="84" s="1"/>
  <c r="AW158" i="83"/>
  <c r="AW158" i="84" s="1"/>
  <c r="AX158" i="83"/>
  <c r="AX158" i="84" s="1"/>
  <c r="AY158" i="83"/>
  <c r="AY158" i="84" s="1"/>
  <c r="BA158" i="83"/>
  <c r="BA158" i="84" s="1"/>
  <c r="BB158" i="83"/>
  <c r="BB158" i="84" s="1"/>
  <c r="BC158" i="83"/>
  <c r="BC158" i="84" s="1"/>
  <c r="BE158" i="83"/>
  <c r="BE158" i="84" s="1"/>
  <c r="BF158" i="83"/>
  <c r="BF158" i="84" s="1"/>
  <c r="BG158" i="83"/>
  <c r="BG158" i="84" s="1"/>
  <c r="BI158" i="83"/>
  <c r="BI158" i="84"/>
  <c r="BJ158" i="83"/>
  <c r="BJ158" i="84" s="1"/>
  <c r="BK158" i="83"/>
  <c r="BK158" i="84" s="1"/>
  <c r="BM158" i="83"/>
  <c r="BM158" i="84" s="1"/>
  <c r="BN158" i="83"/>
  <c r="BN158" i="84"/>
  <c r="BO158" i="83"/>
  <c r="BO158" i="84" s="1"/>
  <c r="BQ158" i="83"/>
  <c r="BQ158" i="84" s="1"/>
  <c r="BR158" i="83"/>
  <c r="BR158" i="84" s="1"/>
  <c r="BS158" i="83"/>
  <c r="BS158" i="84" s="1"/>
  <c r="BU158" i="83"/>
  <c r="BU158" i="84" s="1"/>
  <c r="BV158" i="83"/>
  <c r="BV158" i="84" s="1"/>
  <c r="BW158" i="83"/>
  <c r="BW158" i="84"/>
  <c r="BY158" i="83"/>
  <c r="BY158" i="84"/>
  <c r="BZ158" i="83"/>
  <c r="BZ158" i="84" s="1"/>
  <c r="CA158" i="83"/>
  <c r="CA158" i="84" s="1"/>
  <c r="CC158" i="83"/>
  <c r="CC158" i="84" s="1"/>
  <c r="CD158" i="83"/>
  <c r="CD158" i="84" s="1"/>
  <c r="CE158" i="83"/>
  <c r="CE158" i="84" s="1"/>
  <c r="CG158" i="83"/>
  <c r="CG158" i="84" s="1"/>
  <c r="CH158" i="83"/>
  <c r="CH158" i="84" s="1"/>
  <c r="CI158" i="83"/>
  <c r="CI158" i="84" s="1"/>
  <c r="CK158" i="83"/>
  <c r="CK158" i="84"/>
  <c r="CL158" i="83"/>
  <c r="CL158" i="84" s="1"/>
  <c r="CM158" i="83"/>
  <c r="CM158" i="84" s="1"/>
  <c r="CO158" i="83"/>
  <c r="CO158" i="84" s="1"/>
  <c r="CP158" i="83"/>
  <c r="CP158" i="84" s="1"/>
  <c r="CQ158" i="83"/>
  <c r="CQ158" i="84" s="1"/>
  <c r="CS158" i="83"/>
  <c r="CS158" i="84" s="1"/>
  <c r="CT158" i="83"/>
  <c r="CT158" i="84" s="1"/>
  <c r="CU158" i="83"/>
  <c r="CU158" i="84" s="1"/>
  <c r="CW158" i="83"/>
  <c r="CW158" i="84"/>
  <c r="CX158" i="83"/>
  <c r="CX158" i="84" s="1"/>
  <c r="CY158" i="83"/>
  <c r="CY158" i="84" s="1"/>
  <c r="DA158" i="83"/>
  <c r="DA158" i="84"/>
  <c r="DB158" i="83"/>
  <c r="DB158" i="84" s="1"/>
  <c r="DC158" i="83"/>
  <c r="DC158" i="84" s="1"/>
  <c r="DE158" i="83"/>
  <c r="DE158" i="84" s="1"/>
  <c r="DF158" i="83"/>
  <c r="DF158" i="84" s="1"/>
  <c r="DG158" i="83"/>
  <c r="DG158" i="84" s="1"/>
  <c r="DI158" i="83"/>
  <c r="DI158" i="84" s="1"/>
  <c r="DJ158" i="83"/>
  <c r="DJ158" i="84" s="1"/>
  <c r="DK158" i="83"/>
  <c r="DK158" i="84" s="1"/>
  <c r="DM158" i="83"/>
  <c r="DM158" i="84"/>
  <c r="DN158" i="83"/>
  <c r="DN158" i="84" s="1"/>
  <c r="DO158" i="83"/>
  <c r="DO158" i="84" s="1"/>
  <c r="DQ158" i="83"/>
  <c r="DQ158" i="84"/>
  <c r="DR158" i="83"/>
  <c r="DR158" i="84"/>
  <c r="DS158" i="83"/>
  <c r="DS158" i="84"/>
  <c r="DU158" i="83"/>
  <c r="DU158" i="84" s="1"/>
  <c r="DV158" i="83"/>
  <c r="DV158" i="84" s="1"/>
  <c r="DW158" i="83"/>
  <c r="DW158" i="84" s="1"/>
  <c r="DY158" i="83"/>
  <c r="DY158" i="84" s="1"/>
  <c r="DZ158" i="83"/>
  <c r="DZ158" i="84" s="1"/>
  <c r="EA158" i="83"/>
  <c r="EA158" i="84" s="1"/>
  <c r="EC158" i="83"/>
  <c r="EC158" i="84" s="1"/>
  <c r="ED158" i="83"/>
  <c r="ED158" i="84" s="1"/>
  <c r="EE158" i="83"/>
  <c r="EE158" i="84" s="1"/>
  <c r="EG158" i="83"/>
  <c r="EG158" i="84" s="1"/>
  <c r="EH158" i="83"/>
  <c r="EH158" i="84" s="1"/>
  <c r="EI158" i="83"/>
  <c r="EI158" i="84"/>
  <c r="EK158" i="83"/>
  <c r="EK158" i="84"/>
  <c r="EL158" i="83"/>
  <c r="EL158" i="84" s="1"/>
  <c r="EM158" i="83"/>
  <c r="EM158" i="84" s="1"/>
  <c r="EO158" i="83"/>
  <c r="EO158" i="84"/>
  <c r="EP158" i="83"/>
  <c r="EP158" i="84"/>
  <c r="EQ158" i="83"/>
  <c r="EQ158" i="84" s="1"/>
  <c r="ES158" i="83"/>
  <c r="ES158" i="84" s="1"/>
  <c r="ET158" i="83"/>
  <c r="ET158" i="84" s="1"/>
  <c r="EU158" i="83"/>
  <c r="EU158" i="84" s="1"/>
  <c r="EW158" i="83"/>
  <c r="EW158" i="84" s="1"/>
  <c r="EX158" i="83"/>
  <c r="EX158" i="84" s="1"/>
  <c r="EY158" i="83"/>
  <c r="EY158" i="84" s="1"/>
  <c r="FA158" i="83"/>
  <c r="FA158" i="84"/>
  <c r="FB158" i="83"/>
  <c r="FB158" i="84" s="1"/>
  <c r="FC158" i="83"/>
  <c r="FC158" i="84" s="1"/>
  <c r="FE158" i="83"/>
  <c r="FE158" i="84" s="1"/>
  <c r="FF158" i="83"/>
  <c r="FF158" i="84"/>
  <c r="FG158" i="83"/>
  <c r="FG158" i="84" s="1"/>
  <c r="FI158" i="83"/>
  <c r="FI158" i="84" s="1"/>
  <c r="FJ158" i="83"/>
  <c r="FJ158" i="84" s="1"/>
  <c r="FK158" i="83"/>
  <c r="FK158" i="84" s="1"/>
  <c r="FM158" i="83"/>
  <c r="FM158" i="84"/>
  <c r="FN158" i="83"/>
  <c r="FN158" i="84" s="1"/>
  <c r="FO158" i="83"/>
  <c r="FO158" i="84" s="1"/>
  <c r="FQ158" i="83"/>
  <c r="FQ158" i="84" s="1"/>
  <c r="FR158" i="83"/>
  <c r="FR158" i="84"/>
  <c r="FS158" i="83"/>
  <c r="FS158" i="84" s="1"/>
  <c r="FU158" i="83"/>
  <c r="FU158" i="84" s="1"/>
  <c r="FV158" i="83"/>
  <c r="FV158" i="84" s="1"/>
  <c r="FW158" i="83"/>
  <c r="FW158" i="84" s="1"/>
  <c r="FY158" i="83"/>
  <c r="FY158" i="84" s="1"/>
  <c r="FZ158" i="83"/>
  <c r="FZ158" i="84" s="1"/>
  <c r="GA158" i="83"/>
  <c r="GA158" i="84" s="1"/>
  <c r="GC158" i="83"/>
  <c r="GC158" i="84" s="1"/>
  <c r="GD158" i="83"/>
  <c r="GD158" i="84"/>
  <c r="GE158" i="83"/>
  <c r="GE158" i="84" s="1"/>
  <c r="GG158" i="83"/>
  <c r="GG158" i="84" s="1"/>
  <c r="GH158" i="83"/>
  <c r="GH158" i="84" s="1"/>
  <c r="GI158" i="83"/>
  <c r="GI158" i="84" s="1"/>
  <c r="GK158" i="83"/>
  <c r="GK158" i="84" s="1"/>
  <c r="GL158" i="83"/>
  <c r="GL158" i="84" s="1"/>
  <c r="GM158" i="83"/>
  <c r="GM158" i="84" s="1"/>
  <c r="GO158" i="83"/>
  <c r="GO158" i="84" s="1"/>
  <c r="GP158" i="83"/>
  <c r="GP158" i="84"/>
  <c r="GQ158" i="83"/>
  <c r="GQ158" i="84" s="1"/>
  <c r="GS158" i="83"/>
  <c r="GS158" i="84"/>
  <c r="GT158" i="83"/>
  <c r="GT158" i="84"/>
  <c r="GU158" i="83"/>
  <c r="GU158" i="84"/>
  <c r="GW158" i="83"/>
  <c r="GW158" i="84" s="1"/>
  <c r="GX158" i="83"/>
  <c r="GX158" i="84" s="1"/>
  <c r="GY158" i="83"/>
  <c r="GY158" i="84" s="1"/>
  <c r="I152" i="83"/>
  <c r="I159" i="84" s="1"/>
  <c r="J152" i="83"/>
  <c r="J159" i="84" s="1"/>
  <c r="K152" i="83"/>
  <c r="K159" i="84" s="1"/>
  <c r="C159" i="82"/>
  <c r="B159" i="82"/>
  <c r="M159" i="83"/>
  <c r="M159" i="84" s="1"/>
  <c r="N159" i="83"/>
  <c r="N159" i="84" s="1"/>
  <c r="O159" i="83"/>
  <c r="O159" i="84" s="1"/>
  <c r="Q159" i="83"/>
  <c r="Q159" i="84" s="1"/>
  <c r="R159" i="83"/>
  <c r="R159" i="84"/>
  <c r="S159" i="83"/>
  <c r="S159" i="84"/>
  <c r="U159" i="83"/>
  <c r="U159" i="84" s="1"/>
  <c r="V159" i="83"/>
  <c r="V159" i="84" s="1"/>
  <c r="W159" i="83"/>
  <c r="W159" i="84" s="1"/>
  <c r="Y159" i="83"/>
  <c r="Y159" i="84" s="1"/>
  <c r="Z159" i="83"/>
  <c r="Z159" i="84" s="1"/>
  <c r="AA159" i="83"/>
  <c r="AA159" i="84" s="1"/>
  <c r="AC159" i="83"/>
  <c r="AC159" i="84" s="1"/>
  <c r="AD159" i="83"/>
  <c r="AD159" i="84" s="1"/>
  <c r="AE159" i="83"/>
  <c r="AE159" i="84" s="1"/>
  <c r="AG159" i="83"/>
  <c r="AG159" i="84" s="1"/>
  <c r="AH159" i="83"/>
  <c r="AH159" i="84"/>
  <c r="AI159" i="83"/>
  <c r="AI159" i="84"/>
  <c r="AK159" i="83"/>
  <c r="AK159" i="84"/>
  <c r="AL159" i="83"/>
  <c r="AL159" i="84" s="1"/>
  <c r="AM159" i="83"/>
  <c r="AM159" i="84"/>
  <c r="AO159" i="83"/>
  <c r="AO159" i="84" s="1"/>
  <c r="AP159" i="83"/>
  <c r="AP159" i="84" s="1"/>
  <c r="AQ159" i="83"/>
  <c r="AQ159" i="84" s="1"/>
  <c r="AS159" i="83"/>
  <c r="AS159" i="84" s="1"/>
  <c r="AT159" i="83"/>
  <c r="AT159" i="84" s="1"/>
  <c r="AU159" i="83"/>
  <c r="AU159" i="84" s="1"/>
  <c r="AW159" i="83"/>
  <c r="AW159" i="84" s="1"/>
  <c r="AX159" i="83"/>
  <c r="AX159" i="84" s="1"/>
  <c r="AY159" i="83"/>
  <c r="AY159" i="84" s="1"/>
  <c r="BA159" i="83"/>
  <c r="BA159" i="84"/>
  <c r="BB159" i="83"/>
  <c r="BB159" i="84" s="1"/>
  <c r="BC159" i="83"/>
  <c r="BC159" i="84" s="1"/>
  <c r="BE159" i="83"/>
  <c r="BE159" i="84"/>
  <c r="BF159" i="83"/>
  <c r="BF159" i="84"/>
  <c r="BG159" i="83"/>
  <c r="BG159" i="84" s="1"/>
  <c r="BI159" i="83"/>
  <c r="BI159" i="84" s="1"/>
  <c r="BJ159" i="83"/>
  <c r="BJ159" i="84" s="1"/>
  <c r="BK159" i="83"/>
  <c r="BK159" i="84"/>
  <c r="BM159" i="83"/>
  <c r="BM159" i="84" s="1"/>
  <c r="BN159" i="83"/>
  <c r="BN159" i="84" s="1"/>
  <c r="BO159" i="83"/>
  <c r="BO159" i="84" s="1"/>
  <c r="BQ159" i="83"/>
  <c r="BQ159" i="84" s="1"/>
  <c r="BR159" i="83"/>
  <c r="BR159" i="84" s="1"/>
  <c r="BS159" i="83"/>
  <c r="BS159" i="84" s="1"/>
  <c r="BU159" i="83"/>
  <c r="BU159" i="84" s="1"/>
  <c r="BV159" i="83"/>
  <c r="BV159" i="84" s="1"/>
  <c r="BW159" i="83"/>
  <c r="BW159" i="84" s="1"/>
  <c r="BY159" i="83"/>
  <c r="BY159" i="84" s="1"/>
  <c r="BZ159" i="83"/>
  <c r="BZ159" i="84" s="1"/>
  <c r="CA159" i="83"/>
  <c r="CA159" i="84" s="1"/>
  <c r="CC159" i="83"/>
  <c r="CC159" i="84" s="1"/>
  <c r="CD159" i="83"/>
  <c r="CD159" i="84" s="1"/>
  <c r="CE159" i="83"/>
  <c r="CE159" i="84" s="1"/>
  <c r="CG159" i="83"/>
  <c r="CG159" i="84" s="1"/>
  <c r="CH159" i="83"/>
  <c r="CH159" i="84" s="1"/>
  <c r="CI159" i="83"/>
  <c r="CI159" i="84" s="1"/>
  <c r="CK159" i="83"/>
  <c r="CK159" i="84" s="1"/>
  <c r="CL159" i="83"/>
  <c r="CL159" i="84" s="1"/>
  <c r="CM159" i="83"/>
  <c r="CM159" i="84" s="1"/>
  <c r="CO159" i="83"/>
  <c r="CO159" i="84" s="1"/>
  <c r="CP159" i="83"/>
  <c r="CP159" i="84" s="1"/>
  <c r="CQ159" i="83"/>
  <c r="CQ159" i="84" s="1"/>
  <c r="CS159" i="83"/>
  <c r="CS159" i="84"/>
  <c r="CT159" i="83"/>
  <c r="CT159" i="84" s="1"/>
  <c r="CU159" i="83"/>
  <c r="CU159" i="84" s="1"/>
  <c r="CW159" i="83"/>
  <c r="CW159" i="84"/>
  <c r="CX159" i="83"/>
  <c r="CX159" i="84" s="1"/>
  <c r="CY159" i="83"/>
  <c r="CY159" i="84" s="1"/>
  <c r="DA159" i="83"/>
  <c r="DA159" i="84" s="1"/>
  <c r="DB159" i="83"/>
  <c r="DB159" i="84" s="1"/>
  <c r="DC159" i="83"/>
  <c r="DC159" i="84" s="1"/>
  <c r="DE159" i="83"/>
  <c r="DE159" i="84"/>
  <c r="DF159" i="83"/>
  <c r="DF159" i="84" s="1"/>
  <c r="DG159" i="83"/>
  <c r="DG159" i="84" s="1"/>
  <c r="DI159" i="83"/>
  <c r="DI159" i="84" s="1"/>
  <c r="DJ159" i="83"/>
  <c r="DJ159" i="84" s="1"/>
  <c r="DK159" i="83"/>
  <c r="DK159" i="84"/>
  <c r="DM159" i="83"/>
  <c r="DM159" i="84" s="1"/>
  <c r="DN159" i="83"/>
  <c r="DN159" i="84" s="1"/>
  <c r="DO159" i="83"/>
  <c r="DO159" i="84"/>
  <c r="DQ159" i="83"/>
  <c r="DQ159" i="84" s="1"/>
  <c r="DR159" i="83"/>
  <c r="DR159" i="84" s="1"/>
  <c r="DS159" i="83"/>
  <c r="DS159" i="84" s="1"/>
  <c r="DU159" i="83"/>
  <c r="DU159" i="84" s="1"/>
  <c r="DV159" i="83"/>
  <c r="DV159" i="84" s="1"/>
  <c r="DW159" i="83"/>
  <c r="DW159" i="84"/>
  <c r="DY159" i="83"/>
  <c r="DY159" i="84" s="1"/>
  <c r="DZ159" i="83"/>
  <c r="DZ159" i="84" s="1"/>
  <c r="EA159" i="83"/>
  <c r="EA159" i="84"/>
  <c r="EC159" i="83"/>
  <c r="EC159" i="84" s="1"/>
  <c r="ED159" i="83"/>
  <c r="ED159" i="84" s="1"/>
  <c r="EE159" i="83"/>
  <c r="EE159" i="84"/>
  <c r="EG159" i="83"/>
  <c r="EG159" i="84" s="1"/>
  <c r="EH159" i="83"/>
  <c r="EH159" i="84" s="1"/>
  <c r="EI159" i="83"/>
  <c r="EI159" i="84" s="1"/>
  <c r="EK159" i="83"/>
  <c r="EK159" i="84" s="1"/>
  <c r="EL159" i="83"/>
  <c r="EL159" i="84" s="1"/>
  <c r="EM159" i="83"/>
  <c r="EM159" i="84" s="1"/>
  <c r="EO159" i="83"/>
  <c r="EO159" i="84" s="1"/>
  <c r="EP159" i="83"/>
  <c r="EP159" i="84" s="1"/>
  <c r="EQ159" i="83"/>
  <c r="EQ159" i="84" s="1"/>
  <c r="ES159" i="83"/>
  <c r="ES159" i="84" s="1"/>
  <c r="ET159" i="83"/>
  <c r="ET159" i="84" s="1"/>
  <c r="EU159" i="83"/>
  <c r="EU159" i="84" s="1"/>
  <c r="EW159" i="83"/>
  <c r="EW159" i="84" s="1"/>
  <c r="EX159" i="83"/>
  <c r="EX159" i="84" s="1"/>
  <c r="EY159" i="83"/>
  <c r="EY159" i="84" s="1"/>
  <c r="FA159" i="83"/>
  <c r="FA159" i="84" s="1"/>
  <c r="FB159" i="83"/>
  <c r="FB159" i="84" s="1"/>
  <c r="FC159" i="83"/>
  <c r="FC159" i="84"/>
  <c r="FE159" i="83"/>
  <c r="FE159" i="84" s="1"/>
  <c r="FF159" i="83"/>
  <c r="FF159" i="84"/>
  <c r="FG159" i="83"/>
  <c r="FG159" i="84" s="1"/>
  <c r="FI159" i="83"/>
  <c r="FI159" i="84"/>
  <c r="FJ159" i="83"/>
  <c r="FJ159" i="84" s="1"/>
  <c r="FK159" i="83"/>
  <c r="FK159" i="84" s="1"/>
  <c r="FM159" i="83"/>
  <c r="FM159" i="84" s="1"/>
  <c r="FN159" i="83"/>
  <c r="FN159" i="84"/>
  <c r="FO159" i="83"/>
  <c r="FO159" i="84"/>
  <c r="FQ159" i="83"/>
  <c r="FQ159" i="84" s="1"/>
  <c r="FR159" i="83"/>
  <c r="FR159" i="84" s="1"/>
  <c r="FS159" i="83"/>
  <c r="FS159" i="84" s="1"/>
  <c r="FU159" i="83"/>
  <c r="FU159" i="84"/>
  <c r="FV159" i="83"/>
  <c r="FV159" i="84" s="1"/>
  <c r="FW159" i="83"/>
  <c r="FW159" i="84" s="1"/>
  <c r="FY159" i="83"/>
  <c r="FY159" i="84"/>
  <c r="FZ159" i="83"/>
  <c r="FZ159" i="84" s="1"/>
  <c r="GA159" i="83"/>
  <c r="GA159" i="84" s="1"/>
  <c r="GC159" i="83"/>
  <c r="GC159" i="84" s="1"/>
  <c r="GD159" i="83"/>
  <c r="GD159" i="84" s="1"/>
  <c r="GE159" i="83"/>
  <c r="GE159" i="84" s="1"/>
  <c r="GG159" i="83"/>
  <c r="GG159" i="84" s="1"/>
  <c r="GH159" i="83"/>
  <c r="GH159" i="84" s="1"/>
  <c r="GI159" i="83"/>
  <c r="GI159" i="84" s="1"/>
  <c r="GK159" i="83"/>
  <c r="GK159" i="84"/>
  <c r="GL159" i="83"/>
  <c r="GL159" i="84"/>
  <c r="GM159" i="83"/>
  <c r="GM159" i="84" s="1"/>
  <c r="GO159" i="83"/>
  <c r="GO159" i="84" s="1"/>
  <c r="GP159" i="83"/>
  <c r="GP159" i="84" s="1"/>
  <c r="GQ159" i="83"/>
  <c r="GQ159" i="84" s="1"/>
  <c r="GS159" i="83"/>
  <c r="GS159" i="84" s="1"/>
  <c r="GT159" i="83"/>
  <c r="GT159" i="84" s="1"/>
  <c r="GU159" i="83"/>
  <c r="GU159" i="84" s="1"/>
  <c r="GW159" i="83"/>
  <c r="GW159" i="84"/>
  <c r="GX159" i="83"/>
  <c r="GX159" i="84" s="1"/>
  <c r="GY159" i="83"/>
  <c r="GY159" i="84"/>
  <c r="I153" i="83"/>
  <c r="I160" i="84"/>
  <c r="J153" i="83"/>
  <c r="J160" i="84"/>
  <c r="K153" i="83"/>
  <c r="K160" i="84"/>
  <c r="C160" i="82"/>
  <c r="B160" i="82"/>
  <c r="M160" i="83"/>
  <c r="M160" i="84" s="1"/>
  <c r="N160" i="83"/>
  <c r="N160" i="84" s="1"/>
  <c r="O160" i="83"/>
  <c r="O160" i="84" s="1"/>
  <c r="Q160" i="83"/>
  <c r="Q160" i="84" s="1"/>
  <c r="R160" i="83"/>
  <c r="R160" i="84" s="1"/>
  <c r="S160" i="83"/>
  <c r="S160" i="84" s="1"/>
  <c r="U160" i="83"/>
  <c r="U160" i="84" s="1"/>
  <c r="V160" i="83"/>
  <c r="V160" i="84"/>
  <c r="W160" i="83"/>
  <c r="W160" i="84" s="1"/>
  <c r="Y160" i="83"/>
  <c r="Y160" i="84"/>
  <c r="Z160" i="83"/>
  <c r="Z160" i="84"/>
  <c r="AA160" i="83"/>
  <c r="AA160" i="84" s="1"/>
  <c r="AC160" i="83"/>
  <c r="AC160" i="84" s="1"/>
  <c r="AD160" i="83"/>
  <c r="AD160" i="84"/>
  <c r="AE160" i="83"/>
  <c r="AE160" i="84" s="1"/>
  <c r="AG160" i="83"/>
  <c r="AG160" i="84" s="1"/>
  <c r="AH160" i="83"/>
  <c r="AH160" i="84" s="1"/>
  <c r="AI160" i="83"/>
  <c r="AI160" i="84" s="1"/>
  <c r="AK160" i="83"/>
  <c r="AK160" i="84" s="1"/>
  <c r="AL160" i="83"/>
  <c r="AL160" i="84" s="1"/>
  <c r="AM160" i="83"/>
  <c r="AM160" i="84" s="1"/>
  <c r="AO160" i="83"/>
  <c r="AO160" i="84" s="1"/>
  <c r="AP160" i="83"/>
  <c r="AP160" i="84" s="1"/>
  <c r="AQ160" i="83"/>
  <c r="AQ160" i="84"/>
  <c r="AS160" i="83"/>
  <c r="AS160" i="84" s="1"/>
  <c r="AT160" i="83"/>
  <c r="AT160" i="84" s="1"/>
  <c r="AU160" i="83"/>
  <c r="AU160" i="84" s="1"/>
  <c r="AW160" i="83"/>
  <c r="AW160" i="84" s="1"/>
  <c r="AX160" i="83"/>
  <c r="AX160" i="84" s="1"/>
  <c r="AY160" i="83"/>
  <c r="AY160" i="84" s="1"/>
  <c r="BA160" i="83"/>
  <c r="BA160" i="84" s="1"/>
  <c r="BB160" i="83"/>
  <c r="BB160" i="84"/>
  <c r="BC160" i="83"/>
  <c r="BC160" i="84" s="1"/>
  <c r="BE160" i="83"/>
  <c r="BE160" i="84" s="1"/>
  <c r="BF160" i="83"/>
  <c r="BF160" i="84"/>
  <c r="BG160" i="83"/>
  <c r="BG160" i="84"/>
  <c r="BI160" i="83"/>
  <c r="BI160" i="84" s="1"/>
  <c r="BJ160" i="83"/>
  <c r="BJ160" i="84" s="1"/>
  <c r="BK160" i="83"/>
  <c r="BK160" i="84" s="1"/>
  <c r="BM160" i="83"/>
  <c r="BM160" i="84"/>
  <c r="BN160" i="83"/>
  <c r="BN160" i="84"/>
  <c r="BO160" i="83"/>
  <c r="BO160" i="84" s="1"/>
  <c r="BQ160" i="83"/>
  <c r="BQ160" i="84" s="1"/>
  <c r="BR160" i="83"/>
  <c r="BR160" i="84" s="1"/>
  <c r="BS160" i="83"/>
  <c r="BS160" i="84" s="1"/>
  <c r="BU160" i="83"/>
  <c r="BU160" i="84" s="1"/>
  <c r="BV160" i="83"/>
  <c r="BV160" i="84" s="1"/>
  <c r="BW160" i="83"/>
  <c r="BW160" i="84" s="1"/>
  <c r="BY160" i="83"/>
  <c r="BY160" i="84" s="1"/>
  <c r="BZ160" i="83"/>
  <c r="BZ160" i="84" s="1"/>
  <c r="CA160" i="83"/>
  <c r="CA160" i="84" s="1"/>
  <c r="CC160" i="83"/>
  <c r="CC160" i="84" s="1"/>
  <c r="CD160" i="83"/>
  <c r="CD160" i="84" s="1"/>
  <c r="CE160" i="83"/>
  <c r="CE160" i="84" s="1"/>
  <c r="CG160" i="83"/>
  <c r="CG160" i="84" s="1"/>
  <c r="CH160" i="83"/>
  <c r="CH160" i="84" s="1"/>
  <c r="CI160" i="83"/>
  <c r="CI160" i="84"/>
  <c r="CK160" i="83"/>
  <c r="CK160" i="84"/>
  <c r="CL160" i="83"/>
  <c r="CL160" i="84" s="1"/>
  <c r="CM160" i="83"/>
  <c r="CM160" i="84"/>
  <c r="CO160" i="83"/>
  <c r="CO160" i="84" s="1"/>
  <c r="CP160" i="83"/>
  <c r="CP160" i="84" s="1"/>
  <c r="CQ160" i="83"/>
  <c r="CQ160" i="84" s="1"/>
  <c r="CS160" i="83"/>
  <c r="CS160" i="84" s="1"/>
  <c r="CT160" i="83"/>
  <c r="CT160" i="84" s="1"/>
  <c r="CU160" i="83"/>
  <c r="CU160" i="84"/>
  <c r="CW160" i="83"/>
  <c r="CW160" i="84" s="1"/>
  <c r="CX160" i="83"/>
  <c r="CX160" i="84" s="1"/>
  <c r="CY160" i="83"/>
  <c r="CY160" i="84" s="1"/>
  <c r="DA160" i="83"/>
  <c r="DA160" i="84"/>
  <c r="DB160" i="83"/>
  <c r="DB160" i="84"/>
  <c r="DC160" i="83"/>
  <c r="DC160" i="84" s="1"/>
  <c r="DE160" i="83"/>
  <c r="DE160" i="84" s="1"/>
  <c r="DF160" i="83"/>
  <c r="DF160" i="84" s="1"/>
  <c r="DG160" i="83"/>
  <c r="DG160" i="84" s="1"/>
  <c r="DI160" i="83"/>
  <c r="DI160" i="84" s="1"/>
  <c r="DJ160" i="83"/>
  <c r="DJ160" i="84" s="1"/>
  <c r="DK160" i="83"/>
  <c r="DK160" i="84" s="1"/>
  <c r="DM160" i="83"/>
  <c r="DM160" i="84" s="1"/>
  <c r="DN160" i="83"/>
  <c r="DN160" i="84" s="1"/>
  <c r="DO160" i="83"/>
  <c r="DO160" i="84" s="1"/>
  <c r="DQ160" i="83"/>
  <c r="DQ160" i="84"/>
  <c r="DR160" i="83"/>
  <c r="DR160" i="84"/>
  <c r="DS160" i="83"/>
  <c r="DS160" i="84" s="1"/>
  <c r="DU160" i="83"/>
  <c r="DU160" i="84" s="1"/>
  <c r="DV160" i="83"/>
  <c r="DV160" i="84"/>
  <c r="DW160" i="83"/>
  <c r="DW160" i="84"/>
  <c r="DY160" i="83"/>
  <c r="DY160" i="84" s="1"/>
  <c r="DZ160" i="83"/>
  <c r="DZ160" i="84" s="1"/>
  <c r="EA160" i="83"/>
  <c r="EA160" i="84" s="1"/>
  <c r="EC160" i="83"/>
  <c r="EC160" i="84" s="1"/>
  <c r="ED160" i="83"/>
  <c r="ED160" i="84" s="1"/>
  <c r="EE160" i="83"/>
  <c r="EE160" i="84" s="1"/>
  <c r="EG160" i="83"/>
  <c r="EG160" i="84" s="1"/>
  <c r="EH160" i="83"/>
  <c r="EH160" i="84"/>
  <c r="EI160" i="83"/>
  <c r="EI160" i="84"/>
  <c r="EK160" i="83"/>
  <c r="EK160" i="84" s="1"/>
  <c r="EL160" i="83"/>
  <c r="EL160" i="84" s="1"/>
  <c r="EM160" i="83"/>
  <c r="EM160" i="84"/>
  <c r="EO160" i="83"/>
  <c r="EO160" i="84" s="1"/>
  <c r="EP160" i="83"/>
  <c r="EP160" i="84" s="1"/>
  <c r="EQ160" i="83"/>
  <c r="EQ160" i="84" s="1"/>
  <c r="ES160" i="83"/>
  <c r="ES160" i="84" s="1"/>
  <c r="ET160" i="83"/>
  <c r="ET160" i="84"/>
  <c r="EU160" i="83"/>
  <c r="EU160" i="84" s="1"/>
  <c r="EW160" i="83"/>
  <c r="EW160" i="84" s="1"/>
  <c r="EX160" i="83"/>
  <c r="EX160" i="84" s="1"/>
  <c r="EY160" i="83"/>
  <c r="EY160" i="84"/>
  <c r="FA160" i="83"/>
  <c r="FA160" i="84" s="1"/>
  <c r="FB160" i="83"/>
  <c r="FB160" i="84" s="1"/>
  <c r="FC160" i="83"/>
  <c r="FC160" i="84" s="1"/>
  <c r="FE160" i="83"/>
  <c r="FE160" i="84" s="1"/>
  <c r="FF160" i="83"/>
  <c r="FF160" i="84" s="1"/>
  <c r="FG160" i="83"/>
  <c r="FG160" i="84" s="1"/>
  <c r="FI160" i="83"/>
  <c r="FI160" i="84" s="1"/>
  <c r="FJ160" i="83"/>
  <c r="FJ160" i="84" s="1"/>
  <c r="FK160" i="83"/>
  <c r="FK160" i="84"/>
  <c r="FM160" i="83"/>
  <c r="FM160" i="84" s="1"/>
  <c r="FN160" i="83"/>
  <c r="FN160" i="84" s="1"/>
  <c r="FO160" i="83"/>
  <c r="FO160" i="84" s="1"/>
  <c r="FQ160" i="83"/>
  <c r="FQ160" i="84" s="1"/>
  <c r="FR160" i="83"/>
  <c r="FR160" i="84" s="1"/>
  <c r="FS160" i="83"/>
  <c r="FS160" i="84" s="1"/>
  <c r="FU160" i="83"/>
  <c r="FU160" i="84" s="1"/>
  <c r="FV160" i="83"/>
  <c r="FV160" i="84"/>
  <c r="FW160" i="83"/>
  <c r="FW160" i="84"/>
  <c r="FY160" i="83"/>
  <c r="FY160" i="84" s="1"/>
  <c r="FZ160" i="83"/>
  <c r="FZ160" i="84" s="1"/>
  <c r="GA160" i="83"/>
  <c r="GA160" i="84"/>
  <c r="GC160" i="83"/>
  <c r="GC160" i="84" s="1"/>
  <c r="GD160" i="83"/>
  <c r="GD160" i="84" s="1"/>
  <c r="GE160" i="83"/>
  <c r="GE160" i="84" s="1"/>
  <c r="GG160" i="83"/>
  <c r="GG160" i="84" s="1"/>
  <c r="GH160" i="83"/>
  <c r="GH160" i="84" s="1"/>
  <c r="GI160" i="83"/>
  <c r="GI160" i="84" s="1"/>
  <c r="GK160" i="83"/>
  <c r="GK160" i="84" s="1"/>
  <c r="GL160" i="83"/>
  <c r="GL160" i="84" s="1"/>
  <c r="GM160" i="83"/>
  <c r="GM160" i="84" s="1"/>
  <c r="GO160" i="83"/>
  <c r="GO160" i="84" s="1"/>
  <c r="GP160" i="83"/>
  <c r="GP160" i="84"/>
  <c r="GQ160" i="83"/>
  <c r="GQ160" i="84"/>
  <c r="GS160" i="83"/>
  <c r="GS160" i="84" s="1"/>
  <c r="GT160" i="83"/>
  <c r="GT160" i="84"/>
  <c r="GU160" i="83"/>
  <c r="GU160" i="84" s="1"/>
  <c r="GW160" i="83"/>
  <c r="GW160" i="84" s="1"/>
  <c r="GX160" i="83"/>
  <c r="GX160" i="84"/>
  <c r="GY160" i="83"/>
  <c r="GY160" i="84" s="1"/>
  <c r="DA161" i="83"/>
  <c r="DA161" i="84" s="1"/>
  <c r="DB161" i="83"/>
  <c r="DB161" i="84" s="1"/>
  <c r="DC161" i="83"/>
  <c r="DC161" i="84"/>
  <c r="EC161" i="83"/>
  <c r="EC161" i="84" s="1"/>
  <c r="ED161" i="83"/>
  <c r="ED161" i="84" s="1"/>
  <c r="EE161" i="83"/>
  <c r="EE161" i="84" s="1"/>
  <c r="GW161" i="83"/>
  <c r="GW161" i="84" s="1"/>
  <c r="GX161" i="83"/>
  <c r="GX161" i="84" s="1"/>
  <c r="GY161" i="83"/>
  <c r="GY161" i="84" s="1"/>
  <c r="I155" i="83"/>
  <c r="I162" i="84" s="1"/>
  <c r="J155" i="83"/>
  <c r="J162" i="84" s="1"/>
  <c r="K155" i="83"/>
  <c r="K162" i="84" s="1"/>
  <c r="C162" i="82"/>
  <c r="B162" i="82"/>
  <c r="M162" i="83"/>
  <c r="M162" i="84" s="1"/>
  <c r="N162" i="83"/>
  <c r="N162" i="84" s="1"/>
  <c r="O162" i="83"/>
  <c r="O162" i="84" s="1"/>
  <c r="Q162" i="83"/>
  <c r="Q162" i="84" s="1"/>
  <c r="R162" i="83"/>
  <c r="R162" i="84" s="1"/>
  <c r="S162" i="83"/>
  <c r="S162" i="84"/>
  <c r="U162" i="83"/>
  <c r="U162" i="84"/>
  <c r="V162" i="83"/>
  <c r="V162" i="84"/>
  <c r="W162" i="83"/>
  <c r="W162" i="84" s="1"/>
  <c r="Y162" i="83"/>
  <c r="Y162" i="84"/>
  <c r="Z162" i="83"/>
  <c r="Z162" i="84" s="1"/>
  <c r="AA162" i="83"/>
  <c r="AA162" i="84" s="1"/>
  <c r="AC162" i="83"/>
  <c r="AC162" i="84" s="1"/>
  <c r="AD162" i="83"/>
  <c r="AD162" i="84" s="1"/>
  <c r="AE162" i="83"/>
  <c r="AE162" i="84" s="1"/>
  <c r="AG162" i="83"/>
  <c r="AG162" i="84"/>
  <c r="AH162" i="83"/>
  <c r="AH162" i="84" s="1"/>
  <c r="AI162" i="83"/>
  <c r="AI162" i="84" s="1"/>
  <c r="AK162" i="83"/>
  <c r="AK162" i="84" s="1"/>
  <c r="AL162" i="83"/>
  <c r="AL162" i="84"/>
  <c r="AM162" i="83"/>
  <c r="AM162" i="84" s="1"/>
  <c r="AO162" i="83"/>
  <c r="AO162" i="84" s="1"/>
  <c r="AP162" i="83"/>
  <c r="AP162" i="84" s="1"/>
  <c r="AQ162" i="83"/>
  <c r="AQ162" i="84"/>
  <c r="AS162" i="83"/>
  <c r="AS162" i="84" s="1"/>
  <c r="AT162" i="83"/>
  <c r="AT162" i="84" s="1"/>
  <c r="AU162" i="83"/>
  <c r="AU162" i="84" s="1"/>
  <c r="AW162" i="83"/>
  <c r="AW162" i="84"/>
  <c r="AX162" i="83"/>
  <c r="AX162" i="84" s="1"/>
  <c r="AY162" i="83"/>
  <c r="AY162" i="84" s="1"/>
  <c r="BA162" i="83"/>
  <c r="BA162" i="84"/>
  <c r="BB162" i="83"/>
  <c r="BB162" i="84" s="1"/>
  <c r="BC162" i="83"/>
  <c r="BC162" i="84" s="1"/>
  <c r="BE162" i="83"/>
  <c r="BE162" i="84" s="1"/>
  <c r="BF162" i="83"/>
  <c r="BF162" i="84" s="1"/>
  <c r="BG162" i="83"/>
  <c r="BG162" i="84" s="1"/>
  <c r="BI162" i="83"/>
  <c r="BI162" i="84"/>
  <c r="BJ162" i="83"/>
  <c r="BJ162" i="84" s="1"/>
  <c r="BK162" i="83"/>
  <c r="BK162" i="84" s="1"/>
  <c r="BM162" i="83"/>
  <c r="BM162" i="84"/>
  <c r="BN162" i="83"/>
  <c r="BN162" i="84"/>
  <c r="BO162" i="83"/>
  <c r="BO162" i="84" s="1"/>
  <c r="BQ162" i="83"/>
  <c r="BQ162" i="84" s="1"/>
  <c r="BR162" i="83"/>
  <c r="BR162" i="84" s="1"/>
  <c r="BS162" i="83"/>
  <c r="BS162" i="84" s="1"/>
  <c r="BU162" i="83"/>
  <c r="BU162" i="84" s="1"/>
  <c r="BV162" i="83"/>
  <c r="BV162" i="84" s="1"/>
  <c r="BW162" i="83"/>
  <c r="BW162" i="84" s="1"/>
  <c r="BY162" i="83"/>
  <c r="BY162" i="84"/>
  <c r="BZ162" i="83"/>
  <c r="BZ162" i="84" s="1"/>
  <c r="CA162" i="83"/>
  <c r="CA162" i="84" s="1"/>
  <c r="CC162" i="83"/>
  <c r="CC162" i="84"/>
  <c r="CD162" i="83"/>
  <c r="CD162" i="84" s="1"/>
  <c r="CE162" i="83"/>
  <c r="CE162" i="84"/>
  <c r="CG162" i="83"/>
  <c r="CG162" i="84" s="1"/>
  <c r="CH162" i="83"/>
  <c r="CH162" i="84" s="1"/>
  <c r="CI162" i="83"/>
  <c r="CI162" i="84" s="1"/>
  <c r="CK162" i="83"/>
  <c r="CK162" i="84" s="1"/>
  <c r="CL162" i="83"/>
  <c r="CL162" i="84" s="1"/>
  <c r="CM162" i="83"/>
  <c r="CM162" i="84" s="1"/>
  <c r="CO162" i="83"/>
  <c r="CO162" i="84" s="1"/>
  <c r="CP162" i="83"/>
  <c r="CP162" i="84" s="1"/>
  <c r="CQ162" i="83"/>
  <c r="CQ162" i="84" s="1"/>
  <c r="CS162" i="83"/>
  <c r="CS162" i="84" s="1"/>
  <c r="CT162" i="83"/>
  <c r="CT162" i="84" s="1"/>
  <c r="CU162" i="83"/>
  <c r="CU162" i="84"/>
  <c r="CW162" i="83"/>
  <c r="CW162" i="84" s="1"/>
  <c r="CX162" i="83"/>
  <c r="CX162" i="84"/>
  <c r="CY162" i="83"/>
  <c r="CY162" i="84" s="1"/>
  <c r="DA162" i="83"/>
  <c r="DA162" i="84" s="1"/>
  <c r="DB162" i="83"/>
  <c r="DB162" i="84"/>
  <c r="DC162" i="83"/>
  <c r="DC162" i="84" s="1"/>
  <c r="DE162" i="83"/>
  <c r="DE162" i="84" s="1"/>
  <c r="DF162" i="83"/>
  <c r="DF162" i="84" s="1"/>
  <c r="DG162" i="83"/>
  <c r="DG162" i="84" s="1"/>
  <c r="DI162" i="83"/>
  <c r="DI162" i="84" s="1"/>
  <c r="DJ162" i="83"/>
  <c r="DJ162" i="84" s="1"/>
  <c r="DK162" i="83"/>
  <c r="DK162" i="84"/>
  <c r="DM162" i="83"/>
  <c r="DM162" i="84" s="1"/>
  <c r="DN162" i="83"/>
  <c r="DN162" i="84"/>
  <c r="DO162" i="83"/>
  <c r="DO162" i="84" s="1"/>
  <c r="DQ162" i="83"/>
  <c r="DQ162" i="84" s="1"/>
  <c r="DR162" i="83"/>
  <c r="DR162" i="84"/>
  <c r="DS162" i="83"/>
  <c r="DS162" i="84" s="1"/>
  <c r="DU162" i="83"/>
  <c r="DU162" i="84" s="1"/>
  <c r="DV162" i="83"/>
  <c r="DV162" i="84" s="1"/>
  <c r="DW162" i="83"/>
  <c r="DW162" i="84" s="1"/>
  <c r="DY162" i="83"/>
  <c r="DY162" i="84" s="1"/>
  <c r="DZ162" i="83"/>
  <c r="DZ162" i="84"/>
  <c r="EA162" i="83"/>
  <c r="EA162" i="84"/>
  <c r="EC162" i="83"/>
  <c r="EC162" i="84" s="1"/>
  <c r="ED162" i="83"/>
  <c r="ED162" i="84" s="1"/>
  <c r="EE162" i="83"/>
  <c r="EE162" i="84" s="1"/>
  <c r="EG162" i="83"/>
  <c r="EG162" i="84"/>
  <c r="EH162" i="83"/>
  <c r="EH162" i="84"/>
  <c r="EI162" i="83"/>
  <c r="EI162" i="84" s="1"/>
  <c r="EK162" i="83"/>
  <c r="EK162" i="84" s="1"/>
  <c r="EL162" i="83"/>
  <c r="EL162" i="84" s="1"/>
  <c r="EM162" i="83"/>
  <c r="EM162" i="84" s="1"/>
  <c r="EO162" i="83"/>
  <c r="EO162" i="84" s="1"/>
  <c r="EP162" i="83"/>
  <c r="EP162" i="84" s="1"/>
  <c r="EQ162" i="83"/>
  <c r="EQ162" i="84" s="1"/>
  <c r="ES162" i="83"/>
  <c r="ES162" i="84" s="1"/>
  <c r="ET162" i="83"/>
  <c r="ET162" i="84" s="1"/>
  <c r="EU162" i="83"/>
  <c r="EU162" i="84" s="1"/>
  <c r="EW162" i="83"/>
  <c r="EW162" i="84" s="1"/>
  <c r="EX162" i="83"/>
  <c r="EX162" i="84" s="1"/>
  <c r="EY162" i="83"/>
  <c r="EY162" i="84" s="1"/>
  <c r="FA162" i="83"/>
  <c r="FA162" i="84" s="1"/>
  <c r="FB162" i="83"/>
  <c r="FB162" i="84" s="1"/>
  <c r="FC162" i="83"/>
  <c r="FC162" i="84" s="1"/>
  <c r="FE162" i="83"/>
  <c r="FE162" i="84" s="1"/>
  <c r="FF162" i="83"/>
  <c r="FF162" i="84"/>
  <c r="FG162" i="83"/>
  <c r="FG162" i="84" s="1"/>
  <c r="FI162" i="83"/>
  <c r="FI162" i="84" s="1"/>
  <c r="FJ162" i="83"/>
  <c r="FJ162" i="84" s="1"/>
  <c r="FK162" i="83"/>
  <c r="FK162" i="84" s="1"/>
  <c r="FM162" i="83"/>
  <c r="FM162" i="84"/>
  <c r="FN162" i="83"/>
  <c r="FN162" i="84" s="1"/>
  <c r="FO162" i="83"/>
  <c r="FO162" i="84" s="1"/>
  <c r="FQ162" i="83"/>
  <c r="FQ162" i="84" s="1"/>
  <c r="FR162" i="83"/>
  <c r="FR162" i="84" s="1"/>
  <c r="FS162" i="83"/>
  <c r="FS162" i="84" s="1"/>
  <c r="FU162" i="83"/>
  <c r="FU162" i="84" s="1"/>
  <c r="FV162" i="83"/>
  <c r="FV162" i="84"/>
  <c r="FW162" i="83"/>
  <c r="FW162" i="84" s="1"/>
  <c r="FY162" i="83"/>
  <c r="FY162" i="84" s="1"/>
  <c r="FZ162" i="83"/>
  <c r="FZ162" i="84" s="1"/>
  <c r="GA162" i="83"/>
  <c r="GA162" i="84" s="1"/>
  <c r="GC162" i="83"/>
  <c r="GC162" i="84" s="1"/>
  <c r="GD162" i="83"/>
  <c r="GD162" i="84" s="1"/>
  <c r="GE162" i="83"/>
  <c r="GE162" i="84" s="1"/>
  <c r="GG162" i="83"/>
  <c r="GG162" i="84" s="1"/>
  <c r="GH162" i="83"/>
  <c r="GH162" i="84" s="1"/>
  <c r="GI162" i="83"/>
  <c r="GI162" i="84" s="1"/>
  <c r="GK162" i="83"/>
  <c r="GK162" i="84" s="1"/>
  <c r="GL162" i="83"/>
  <c r="GL162" i="84"/>
  <c r="GM162" i="83"/>
  <c r="GM162" i="84" s="1"/>
  <c r="GO162" i="83"/>
  <c r="GO162" i="84" s="1"/>
  <c r="GP162" i="83"/>
  <c r="GP162" i="84" s="1"/>
  <c r="GQ162" i="83"/>
  <c r="GQ162" i="84" s="1"/>
  <c r="GS162" i="83"/>
  <c r="GS162" i="84"/>
  <c r="GT162" i="83"/>
  <c r="GT162" i="84"/>
  <c r="GU162" i="83"/>
  <c r="GU162" i="84" s="1"/>
  <c r="GW162" i="83"/>
  <c r="GW162" i="84" s="1"/>
  <c r="GX162" i="83"/>
  <c r="GX162" i="84" s="1"/>
  <c r="GY162" i="83"/>
  <c r="GY162" i="84" s="1"/>
  <c r="I156" i="83"/>
  <c r="I163" i="84" s="1"/>
  <c r="J156" i="83"/>
  <c r="J163" i="84" s="1"/>
  <c r="K156" i="83"/>
  <c r="K163" i="84" s="1"/>
  <c r="C163" i="82"/>
  <c r="B163" i="82"/>
  <c r="M163" i="83"/>
  <c r="M163" i="84" s="1"/>
  <c r="N163" i="83"/>
  <c r="N163" i="84" s="1"/>
  <c r="O163" i="83"/>
  <c r="O163" i="84" s="1"/>
  <c r="Q163" i="83"/>
  <c r="Q163" i="84"/>
  <c r="R163" i="83"/>
  <c r="R163" i="84"/>
  <c r="S163" i="83"/>
  <c r="S163" i="84" s="1"/>
  <c r="U163" i="83"/>
  <c r="U163" i="84" s="1"/>
  <c r="V163" i="83"/>
  <c r="V163" i="84" s="1"/>
  <c r="W163" i="83"/>
  <c r="W163" i="84" s="1"/>
  <c r="Y163" i="83"/>
  <c r="Y163" i="84"/>
  <c r="Z163" i="83"/>
  <c r="Z163" i="84" s="1"/>
  <c r="AA163" i="83"/>
  <c r="AA163" i="84" s="1"/>
  <c r="AC163" i="83"/>
  <c r="AC163" i="84" s="1"/>
  <c r="AD163" i="83"/>
  <c r="AD163" i="84" s="1"/>
  <c r="AE163" i="83"/>
  <c r="AE163" i="84" s="1"/>
  <c r="AG163" i="83"/>
  <c r="AG163" i="84" s="1"/>
  <c r="AH163" i="83"/>
  <c r="AH163" i="84"/>
  <c r="AI163" i="83"/>
  <c r="AI163" i="84" s="1"/>
  <c r="AK163" i="83"/>
  <c r="AK163" i="84" s="1"/>
  <c r="AL163" i="83"/>
  <c r="AL163" i="84" s="1"/>
  <c r="AM163" i="83"/>
  <c r="AM163" i="84" s="1"/>
  <c r="AO163" i="83"/>
  <c r="AO163" i="84"/>
  <c r="AP163" i="83"/>
  <c r="AP163" i="84" s="1"/>
  <c r="AQ163" i="83"/>
  <c r="AQ163" i="84" s="1"/>
  <c r="AS163" i="83"/>
  <c r="AS163" i="84" s="1"/>
  <c r="AT163" i="83"/>
  <c r="AT163" i="84" s="1"/>
  <c r="AU163" i="83"/>
  <c r="AU163" i="84" s="1"/>
  <c r="AW163" i="83"/>
  <c r="AW163" i="84" s="1"/>
  <c r="AX163" i="83"/>
  <c r="AX163" i="84"/>
  <c r="AY163" i="83"/>
  <c r="AY163" i="84" s="1"/>
  <c r="BA163" i="83"/>
  <c r="BA163" i="84" s="1"/>
  <c r="BB163" i="83"/>
  <c r="BB163" i="84" s="1"/>
  <c r="BC163" i="83"/>
  <c r="BC163" i="84" s="1"/>
  <c r="BE163" i="83"/>
  <c r="BE163" i="84" s="1"/>
  <c r="BF163" i="83"/>
  <c r="BF163" i="84" s="1"/>
  <c r="BG163" i="83"/>
  <c r="BG163" i="84" s="1"/>
  <c r="BI163" i="83"/>
  <c r="BI163" i="84" s="1"/>
  <c r="BJ163" i="83"/>
  <c r="BJ163" i="84" s="1"/>
  <c r="BK163" i="83"/>
  <c r="BK163" i="84" s="1"/>
  <c r="BM163" i="83"/>
  <c r="BM163" i="84"/>
  <c r="BN163" i="83"/>
  <c r="BN163" i="84" s="1"/>
  <c r="BO163" i="83"/>
  <c r="BO163" i="84" s="1"/>
  <c r="BQ163" i="83"/>
  <c r="BQ163" i="84" s="1"/>
  <c r="BR163" i="83"/>
  <c r="BR163" i="84" s="1"/>
  <c r="BS163" i="83"/>
  <c r="BS163" i="84" s="1"/>
  <c r="BU163" i="83"/>
  <c r="BU163" i="84" s="1"/>
  <c r="BV163" i="83"/>
  <c r="BV163" i="84"/>
  <c r="BW163" i="83"/>
  <c r="BW163" i="84" s="1"/>
  <c r="BY163" i="83"/>
  <c r="BY163" i="84" s="1"/>
  <c r="BZ163" i="83"/>
  <c r="BZ163" i="84" s="1"/>
  <c r="CA163" i="83"/>
  <c r="CA163" i="84"/>
  <c r="CC163" i="83"/>
  <c r="CC163" i="84"/>
  <c r="CD163" i="83"/>
  <c r="CD163" i="84"/>
  <c r="CE163" i="83"/>
  <c r="CE163" i="84" s="1"/>
  <c r="CG163" i="83"/>
  <c r="CG163" i="84" s="1"/>
  <c r="CH163" i="83"/>
  <c r="CH163" i="84" s="1"/>
  <c r="CI163" i="83"/>
  <c r="CI163" i="84" s="1"/>
  <c r="CK163" i="83"/>
  <c r="CK163" i="84" s="1"/>
  <c r="CL163" i="83"/>
  <c r="CL163" i="84" s="1"/>
  <c r="CM163" i="83"/>
  <c r="CM163" i="84" s="1"/>
  <c r="CO163" i="83"/>
  <c r="CO163" i="84" s="1"/>
  <c r="CP163" i="83"/>
  <c r="CP163" i="84" s="1"/>
  <c r="CQ163" i="83"/>
  <c r="CQ163" i="84" s="1"/>
  <c r="CS163" i="83"/>
  <c r="CS163" i="84" s="1"/>
  <c r="CT163" i="83"/>
  <c r="CT163" i="84"/>
  <c r="CU163" i="83"/>
  <c r="CU163" i="84" s="1"/>
  <c r="CW163" i="83"/>
  <c r="CW163" i="84" s="1"/>
  <c r="CX163" i="83"/>
  <c r="CX163" i="84" s="1"/>
  <c r="CY163" i="83"/>
  <c r="CY163" i="84"/>
  <c r="DA163" i="83"/>
  <c r="DA163" i="84"/>
  <c r="DB163" i="83"/>
  <c r="DB163" i="84"/>
  <c r="DC163" i="83"/>
  <c r="DC163" i="84" s="1"/>
  <c r="DE163" i="83"/>
  <c r="DE163" i="84" s="1"/>
  <c r="DF163" i="83"/>
  <c r="DF163" i="84" s="1"/>
  <c r="DG163" i="83"/>
  <c r="DG163" i="84"/>
  <c r="DI163" i="83"/>
  <c r="DI163" i="84" s="1"/>
  <c r="DJ163" i="83"/>
  <c r="DJ163" i="84"/>
  <c r="DK163" i="83"/>
  <c r="DK163" i="84" s="1"/>
  <c r="DM163" i="83"/>
  <c r="DM163" i="84" s="1"/>
  <c r="DN163" i="83"/>
  <c r="DN163" i="84" s="1"/>
  <c r="DO163" i="83"/>
  <c r="DO163" i="84" s="1"/>
  <c r="DQ163" i="83"/>
  <c r="DQ163" i="84"/>
  <c r="DR163" i="83"/>
  <c r="DR163" i="84" s="1"/>
  <c r="DS163" i="83"/>
  <c r="DS163" i="84" s="1"/>
  <c r="DU163" i="83"/>
  <c r="DU163" i="84" s="1"/>
  <c r="DV163" i="83"/>
  <c r="DV163" i="84" s="1"/>
  <c r="DW163" i="83"/>
  <c r="DW163" i="84" s="1"/>
  <c r="DY163" i="83"/>
  <c r="DY163" i="84" s="1"/>
  <c r="DZ163" i="83"/>
  <c r="DZ163" i="84" s="1"/>
  <c r="EA163" i="83"/>
  <c r="EA163" i="84" s="1"/>
  <c r="EC163" i="83"/>
  <c r="EC163" i="84" s="1"/>
  <c r="ED163" i="83"/>
  <c r="ED163" i="84" s="1"/>
  <c r="EE163" i="83"/>
  <c r="EE163" i="84"/>
  <c r="EG163" i="83"/>
  <c r="EG163" i="84" s="1"/>
  <c r="EH163" i="83"/>
  <c r="EH163" i="84"/>
  <c r="EI163" i="83"/>
  <c r="EI163" i="84" s="1"/>
  <c r="EK163" i="83"/>
  <c r="EK163" i="84" s="1"/>
  <c r="EL163" i="83"/>
  <c r="EL163" i="84" s="1"/>
  <c r="EM163" i="83"/>
  <c r="EM163" i="84" s="1"/>
  <c r="EO163" i="83"/>
  <c r="EO163" i="84"/>
  <c r="EP163" i="83"/>
  <c r="EP163" i="84" s="1"/>
  <c r="EQ163" i="83"/>
  <c r="EQ163" i="84" s="1"/>
  <c r="ES163" i="83"/>
  <c r="ES163" i="84" s="1"/>
  <c r="ET163" i="83"/>
  <c r="ET163" i="84" s="1"/>
  <c r="EU163" i="83"/>
  <c r="EU163" i="84" s="1"/>
  <c r="EW163" i="83"/>
  <c r="EW163" i="84" s="1"/>
  <c r="EX163" i="83"/>
  <c r="EX163" i="84" s="1"/>
  <c r="EY163" i="83"/>
  <c r="EY163" i="84" s="1"/>
  <c r="FA163" i="83"/>
  <c r="FA163" i="84" s="1"/>
  <c r="FB163" i="83"/>
  <c r="FB163" i="84" s="1"/>
  <c r="FC163" i="83"/>
  <c r="FC163" i="84" s="1"/>
  <c r="FE163" i="83"/>
  <c r="FE163" i="84" s="1"/>
  <c r="FF163" i="83"/>
  <c r="FF163" i="84"/>
  <c r="FG163" i="83"/>
  <c r="FG163" i="84" s="1"/>
  <c r="FI163" i="83"/>
  <c r="FI163" i="84" s="1"/>
  <c r="FJ163" i="83"/>
  <c r="FJ163" i="84" s="1"/>
  <c r="FK163" i="83"/>
  <c r="FK163" i="84" s="1"/>
  <c r="FM163" i="83"/>
  <c r="FM163" i="84"/>
  <c r="FN163" i="83"/>
  <c r="FN163" i="84" s="1"/>
  <c r="FO163" i="83"/>
  <c r="FO163" i="84" s="1"/>
  <c r="FQ163" i="83"/>
  <c r="FQ163" i="84" s="1"/>
  <c r="FR163" i="83"/>
  <c r="FR163" i="84" s="1"/>
  <c r="FS163" i="83"/>
  <c r="FS163" i="84" s="1"/>
  <c r="FU163" i="83"/>
  <c r="FU163" i="84"/>
  <c r="FV163" i="83"/>
  <c r="FV163" i="84"/>
  <c r="FW163" i="83"/>
  <c r="FW163" i="84" s="1"/>
  <c r="FY163" i="83"/>
  <c r="FY163" i="84" s="1"/>
  <c r="FZ163" i="83"/>
  <c r="FZ163" i="84" s="1"/>
  <c r="GA163" i="83"/>
  <c r="GA163" i="84" s="1"/>
  <c r="GC163" i="83"/>
  <c r="GC163" i="84"/>
  <c r="GD163" i="83"/>
  <c r="GD163" i="84" s="1"/>
  <c r="GE163" i="83"/>
  <c r="GE163" i="84" s="1"/>
  <c r="GG163" i="83"/>
  <c r="GG163" i="84" s="1"/>
  <c r="GH163" i="83"/>
  <c r="GH163" i="84" s="1"/>
  <c r="GI163" i="83"/>
  <c r="GI163" i="84" s="1"/>
  <c r="GK163" i="83"/>
  <c r="GK163" i="84"/>
  <c r="GL163" i="83"/>
  <c r="GL163" i="84" s="1"/>
  <c r="GM163" i="83"/>
  <c r="GM163" i="84" s="1"/>
  <c r="GO163" i="83"/>
  <c r="GO163" i="84" s="1"/>
  <c r="GP163" i="83"/>
  <c r="GP163" i="84" s="1"/>
  <c r="GQ163" i="83"/>
  <c r="GQ163" i="84" s="1"/>
  <c r="GS163" i="83"/>
  <c r="GS163" i="84"/>
  <c r="GT163" i="83"/>
  <c r="GT163" i="84"/>
  <c r="GU163" i="83"/>
  <c r="GU163" i="84" s="1"/>
  <c r="GW163" i="83"/>
  <c r="GW163" i="84" s="1"/>
  <c r="GX163" i="83"/>
  <c r="GX163" i="84" s="1"/>
  <c r="GY163" i="83"/>
  <c r="GY163" i="84"/>
  <c r="I157" i="83"/>
  <c r="I164" i="84"/>
  <c r="J157" i="83"/>
  <c r="J164" i="84"/>
  <c r="K157" i="83"/>
  <c r="K164" i="84" s="1"/>
  <c r="C164" i="82"/>
  <c r="B164" i="82"/>
  <c r="M164" i="83"/>
  <c r="M164" i="84" s="1"/>
  <c r="N164" i="83"/>
  <c r="N164" i="84" s="1"/>
  <c r="O164" i="83"/>
  <c r="O164" i="84"/>
  <c r="Q164" i="83"/>
  <c r="Q164" i="84" s="1"/>
  <c r="R164" i="83"/>
  <c r="R164" i="84" s="1"/>
  <c r="S164" i="83"/>
  <c r="S164" i="84" s="1"/>
  <c r="U164" i="83"/>
  <c r="U164" i="84" s="1"/>
  <c r="V164" i="83"/>
  <c r="V164" i="84" s="1"/>
  <c r="W164" i="83"/>
  <c r="W164" i="84"/>
  <c r="Y164" i="83"/>
  <c r="Y164" i="84" s="1"/>
  <c r="Z164" i="83"/>
  <c r="Z164" i="84" s="1"/>
  <c r="AA164" i="83"/>
  <c r="AA164" i="84" s="1"/>
  <c r="AC164" i="83"/>
  <c r="AC164" i="84" s="1"/>
  <c r="AD164" i="83"/>
  <c r="AD164" i="84"/>
  <c r="AE164" i="83"/>
  <c r="AE164" i="84" s="1"/>
  <c r="AG164" i="83"/>
  <c r="AG164" i="84" s="1"/>
  <c r="AH164" i="83"/>
  <c r="AH164" i="84" s="1"/>
  <c r="AI164" i="83"/>
  <c r="AI164" i="84" s="1"/>
  <c r="AK164" i="83"/>
  <c r="AK164" i="84" s="1"/>
  <c r="AL164" i="83"/>
  <c r="AL164" i="84" s="1"/>
  <c r="AM164" i="83"/>
  <c r="AM164" i="84" s="1"/>
  <c r="AO164" i="83"/>
  <c r="AO164" i="84"/>
  <c r="AP164" i="83"/>
  <c r="AP164" i="84" s="1"/>
  <c r="AQ164" i="83"/>
  <c r="AQ164" i="84" s="1"/>
  <c r="AS164" i="83"/>
  <c r="AS164" i="84" s="1"/>
  <c r="AT164" i="83"/>
  <c r="AT164" i="84" s="1"/>
  <c r="AU164" i="83"/>
  <c r="AU164" i="84"/>
  <c r="AW164" i="83"/>
  <c r="AW164" i="84"/>
  <c r="AX164" i="83"/>
  <c r="AX164" i="84" s="1"/>
  <c r="AY164" i="83"/>
  <c r="AY164" i="84" s="1"/>
  <c r="BA164" i="83"/>
  <c r="BA164" i="84" s="1"/>
  <c r="BB164" i="83"/>
  <c r="BB164" i="84" s="1"/>
  <c r="BC164" i="83"/>
  <c r="BC164" i="84"/>
  <c r="BE164" i="83"/>
  <c r="BE164" i="84" s="1"/>
  <c r="BF164" i="83"/>
  <c r="BF164" i="84" s="1"/>
  <c r="BG164" i="83"/>
  <c r="BG164" i="84"/>
  <c r="BI164" i="83"/>
  <c r="BI164" i="84" s="1"/>
  <c r="BJ164" i="83"/>
  <c r="BJ164" i="84" s="1"/>
  <c r="BK164" i="83"/>
  <c r="BK164" i="84"/>
  <c r="BM164" i="83"/>
  <c r="BM164" i="84" s="1"/>
  <c r="BN164" i="83"/>
  <c r="BN164" i="84" s="1"/>
  <c r="BO164" i="83"/>
  <c r="BO164" i="84" s="1"/>
  <c r="BQ164" i="83"/>
  <c r="BQ164" i="84" s="1"/>
  <c r="BR164" i="83"/>
  <c r="BR164" i="84" s="1"/>
  <c r="BS164" i="83"/>
  <c r="BS164" i="84"/>
  <c r="BU164" i="83"/>
  <c r="BU164" i="84" s="1"/>
  <c r="BV164" i="83"/>
  <c r="BV164" i="84" s="1"/>
  <c r="BW164" i="83"/>
  <c r="BW164" i="84"/>
  <c r="BY164" i="83"/>
  <c r="BY164" i="84" s="1"/>
  <c r="BZ164" i="83"/>
  <c r="BZ164" i="84" s="1"/>
  <c r="CA164" i="83"/>
  <c r="CA164" i="84"/>
  <c r="CC164" i="83"/>
  <c r="CC164" i="84"/>
  <c r="CD164" i="83"/>
  <c r="CD164" i="84" s="1"/>
  <c r="CE164" i="83"/>
  <c r="CE164" i="84"/>
  <c r="CG164" i="83"/>
  <c r="CG164" i="84" s="1"/>
  <c r="CH164" i="83"/>
  <c r="CH164" i="84" s="1"/>
  <c r="CI164" i="83"/>
  <c r="CI164" i="84"/>
  <c r="CK164" i="83"/>
  <c r="CK164" i="84"/>
  <c r="CL164" i="83"/>
  <c r="CL164" i="84" s="1"/>
  <c r="CM164" i="83"/>
  <c r="CM164" i="84" s="1"/>
  <c r="CO164" i="83"/>
  <c r="CO164" i="84" s="1"/>
  <c r="CP164" i="83"/>
  <c r="CP164" i="84" s="1"/>
  <c r="CQ164" i="83"/>
  <c r="CQ164" i="84"/>
  <c r="CS164" i="83"/>
  <c r="CS164" i="84"/>
  <c r="CT164" i="83"/>
  <c r="CT164" i="84" s="1"/>
  <c r="CU164" i="83"/>
  <c r="CU164" i="84" s="1"/>
  <c r="CW164" i="83"/>
  <c r="CW164" i="84" s="1"/>
  <c r="CX164" i="83"/>
  <c r="CX164" i="84" s="1"/>
  <c r="CY164" i="83"/>
  <c r="CY164" i="84" s="1"/>
  <c r="DA164" i="83"/>
  <c r="DA164" i="84" s="1"/>
  <c r="DB164" i="83"/>
  <c r="DB164" i="84" s="1"/>
  <c r="DC164" i="83"/>
  <c r="DC164" i="84" s="1"/>
  <c r="DE164" i="83"/>
  <c r="DE164" i="84" s="1"/>
  <c r="DF164" i="83"/>
  <c r="DF164" i="84"/>
  <c r="DG164" i="83"/>
  <c r="DG164" i="84"/>
  <c r="DI164" i="83"/>
  <c r="DI164" i="84" s="1"/>
  <c r="DJ164" i="83"/>
  <c r="DJ164" i="84" s="1"/>
  <c r="DK164" i="83"/>
  <c r="DK164" i="84" s="1"/>
  <c r="DM164" i="83"/>
  <c r="DM164" i="84" s="1"/>
  <c r="DN164" i="83"/>
  <c r="DN164" i="84"/>
  <c r="DO164" i="83"/>
  <c r="DO164" i="84" s="1"/>
  <c r="DQ164" i="83"/>
  <c r="DQ164" i="84" s="1"/>
  <c r="DR164" i="83"/>
  <c r="DR164" i="84" s="1"/>
  <c r="DS164" i="83"/>
  <c r="DS164" i="84" s="1"/>
  <c r="DU164" i="83"/>
  <c r="DU164" i="84" s="1"/>
  <c r="DV164" i="83"/>
  <c r="DV164" i="84" s="1"/>
  <c r="DW164" i="83"/>
  <c r="DW164" i="84"/>
  <c r="DY164" i="83"/>
  <c r="DY164" i="84"/>
  <c r="DZ164" i="83"/>
  <c r="DZ164" i="84" s="1"/>
  <c r="EA164" i="83"/>
  <c r="EA164" i="84"/>
  <c r="EC164" i="83"/>
  <c r="EC164" i="84" s="1"/>
  <c r="ED164" i="83"/>
  <c r="ED164" i="84" s="1"/>
  <c r="EE164" i="83"/>
  <c r="EE164" i="84"/>
  <c r="EG164" i="83"/>
  <c r="EG164" i="84"/>
  <c r="EH164" i="83"/>
  <c r="EH164" i="84" s="1"/>
  <c r="EI164" i="83"/>
  <c r="EI164" i="84" s="1"/>
  <c r="EK164" i="83"/>
  <c r="EK164" i="84" s="1"/>
  <c r="EL164" i="83"/>
  <c r="EL164" i="84" s="1"/>
  <c r="EM164" i="83"/>
  <c r="EM164" i="84"/>
  <c r="EO164" i="83"/>
  <c r="EO164" i="84"/>
  <c r="EP164" i="83"/>
  <c r="EP164" i="84" s="1"/>
  <c r="EQ164" i="83"/>
  <c r="EQ164" i="84" s="1"/>
  <c r="ES164" i="83"/>
  <c r="ES164" i="84" s="1"/>
  <c r="ET164" i="83"/>
  <c r="ET164" i="84" s="1"/>
  <c r="EU164" i="83"/>
  <c r="EU164" i="84" s="1"/>
  <c r="EW164" i="83"/>
  <c r="EW164" i="84" s="1"/>
  <c r="EX164" i="83"/>
  <c r="EX164" i="84" s="1"/>
  <c r="EY164" i="83"/>
  <c r="EY164" i="84"/>
  <c r="FA164" i="83"/>
  <c r="FA164" i="84" s="1"/>
  <c r="FB164" i="83"/>
  <c r="FB164" i="84" s="1"/>
  <c r="FC164" i="83"/>
  <c r="FC164" i="84" s="1"/>
  <c r="FE164" i="83"/>
  <c r="FE164" i="84" s="1"/>
  <c r="FF164" i="83"/>
  <c r="FF164" i="84" s="1"/>
  <c r="FG164" i="83"/>
  <c r="FG164" i="84" s="1"/>
  <c r="FI164" i="83"/>
  <c r="FI164" i="84" s="1"/>
  <c r="FJ164" i="83"/>
  <c r="FJ164" i="84"/>
  <c r="FK164" i="83"/>
  <c r="FK164" i="84"/>
  <c r="FM164" i="83"/>
  <c r="FM164" i="84" s="1"/>
  <c r="FN164" i="83"/>
  <c r="FN164" i="84" s="1"/>
  <c r="FO164" i="83"/>
  <c r="FO164" i="84" s="1"/>
  <c r="FQ164" i="83"/>
  <c r="FQ164" i="84" s="1"/>
  <c r="FR164" i="83"/>
  <c r="FR164" i="84"/>
  <c r="FS164" i="83"/>
  <c r="FS164" i="84" s="1"/>
  <c r="FU164" i="83"/>
  <c r="FU164" i="84"/>
  <c r="FV164" i="83"/>
  <c r="FV164" i="84" s="1"/>
  <c r="FW164" i="83"/>
  <c r="FW164" i="84"/>
  <c r="FY164" i="83"/>
  <c r="FY164" i="84" s="1"/>
  <c r="FZ164" i="83"/>
  <c r="FZ164" i="84" s="1"/>
  <c r="GA164" i="83"/>
  <c r="GA164" i="84"/>
  <c r="GC164" i="83"/>
  <c r="GC164" i="84"/>
  <c r="GD164" i="83"/>
  <c r="GD164" i="84" s="1"/>
  <c r="GE164" i="83"/>
  <c r="GE164" i="84" s="1"/>
  <c r="GG164" i="83"/>
  <c r="GG164" i="84" s="1"/>
  <c r="GH164" i="83"/>
  <c r="GH164" i="84" s="1"/>
  <c r="GI164" i="83"/>
  <c r="GI164" i="84"/>
  <c r="GK164" i="83"/>
  <c r="GK164" i="84" s="1"/>
  <c r="GL164" i="83"/>
  <c r="GL164" i="84" s="1"/>
  <c r="GM164" i="83"/>
  <c r="GM164" i="84" s="1"/>
  <c r="GO164" i="83"/>
  <c r="GO164" i="84" s="1"/>
  <c r="GP164" i="83"/>
  <c r="GP164" i="84" s="1"/>
  <c r="GQ164" i="83"/>
  <c r="GQ164" i="84"/>
  <c r="GS164" i="83"/>
  <c r="GS164" i="84" s="1"/>
  <c r="GT164" i="83"/>
  <c r="GT164" i="84" s="1"/>
  <c r="GU164" i="83"/>
  <c r="GU164" i="84" s="1"/>
  <c r="GW164" i="83"/>
  <c r="GW164" i="84" s="1"/>
  <c r="GX164" i="83"/>
  <c r="GX164" i="84"/>
  <c r="GY164" i="83"/>
  <c r="GY164" i="84"/>
  <c r="DA165" i="83"/>
  <c r="DA165" i="84" s="1"/>
  <c r="DB165" i="83"/>
  <c r="DB165" i="84" s="1"/>
  <c r="DC165" i="83"/>
  <c r="DC165" i="84" s="1"/>
  <c r="EC165" i="83"/>
  <c r="EC165" i="84" s="1"/>
  <c r="ED165" i="83"/>
  <c r="ED165" i="84"/>
  <c r="EE165" i="83"/>
  <c r="EE165" i="84"/>
  <c r="GW165" i="83"/>
  <c r="GW165" i="84" s="1"/>
  <c r="GX165" i="83"/>
  <c r="GX165" i="84" s="1"/>
  <c r="GY165" i="83"/>
  <c r="GY165" i="84"/>
  <c r="I159" i="83"/>
  <c r="I166" i="84" s="1"/>
  <c r="J159" i="83"/>
  <c r="J166" i="84"/>
  <c r="K159" i="83"/>
  <c r="K166" i="84"/>
  <c r="C166" i="82"/>
  <c r="B166" i="82"/>
  <c r="M166" i="83"/>
  <c r="M166" i="84" s="1"/>
  <c r="N166" i="83"/>
  <c r="N166" i="84"/>
  <c r="O166" i="83"/>
  <c r="O166" i="84" s="1"/>
  <c r="Q166" i="83"/>
  <c r="Q166" i="84" s="1"/>
  <c r="R166" i="83"/>
  <c r="R166" i="84" s="1"/>
  <c r="S166" i="83"/>
  <c r="S166" i="84"/>
  <c r="U166" i="83"/>
  <c r="U166" i="84" s="1"/>
  <c r="V166" i="83"/>
  <c r="V166" i="84" s="1"/>
  <c r="W166" i="83"/>
  <c r="W166" i="84" s="1"/>
  <c r="Y166" i="83"/>
  <c r="Y166" i="84" s="1"/>
  <c r="Z166" i="83"/>
  <c r="Z166" i="84"/>
  <c r="AA166" i="83"/>
  <c r="AA166" i="84" s="1"/>
  <c r="AC166" i="83"/>
  <c r="AC166" i="84" s="1"/>
  <c r="AD166" i="83"/>
  <c r="AD166" i="84" s="1"/>
  <c r="AE166" i="83"/>
  <c r="AE166" i="84" s="1"/>
  <c r="AG166" i="83"/>
  <c r="AG166" i="84" s="1"/>
  <c r="AH166" i="83"/>
  <c r="AH166" i="84"/>
  <c r="AI166" i="83"/>
  <c r="AI166" i="84" s="1"/>
  <c r="AK166" i="83"/>
  <c r="AK166" i="84" s="1"/>
  <c r="AL166" i="83"/>
  <c r="AL166" i="84"/>
  <c r="AM166" i="83"/>
  <c r="AM166" i="84" s="1"/>
  <c r="AO166" i="83"/>
  <c r="AO166" i="84"/>
  <c r="AP166" i="83"/>
  <c r="AP166" i="84"/>
  <c r="AQ166" i="83"/>
  <c r="AQ166" i="84" s="1"/>
  <c r="AS166" i="83"/>
  <c r="AS166" i="84" s="1"/>
  <c r="AT166" i="83"/>
  <c r="AT166" i="84" s="1"/>
  <c r="AU166" i="83"/>
  <c r="AU166" i="84" s="1"/>
  <c r="AW166" i="83"/>
  <c r="AW166" i="84" s="1"/>
  <c r="AX166" i="83"/>
  <c r="AX166" i="84"/>
  <c r="AY166" i="83"/>
  <c r="AY166" i="84" s="1"/>
  <c r="BA166" i="83"/>
  <c r="BA166" i="84" s="1"/>
  <c r="BB166" i="83"/>
  <c r="BB166" i="84"/>
  <c r="BC166" i="83"/>
  <c r="BC166" i="84" s="1"/>
  <c r="BE166" i="83"/>
  <c r="BE166" i="84" s="1"/>
  <c r="BF166" i="83"/>
  <c r="BF166" i="84"/>
  <c r="BG166" i="83"/>
  <c r="BG166" i="84"/>
  <c r="BI166" i="83"/>
  <c r="BI166" i="84" s="1"/>
  <c r="BJ166" i="83"/>
  <c r="BJ166" i="84" s="1"/>
  <c r="BK166" i="83"/>
  <c r="BK166" i="84" s="1"/>
  <c r="BM166" i="83"/>
  <c r="BM166" i="84" s="1"/>
  <c r="BN166" i="83"/>
  <c r="BN166" i="84"/>
  <c r="BO166" i="83"/>
  <c r="BO166" i="84"/>
  <c r="BQ166" i="83"/>
  <c r="BQ166" i="84" s="1"/>
  <c r="BR166" i="83"/>
  <c r="BR166" i="84" s="1"/>
  <c r="BS166" i="83"/>
  <c r="BS166" i="84" s="1"/>
  <c r="BU166" i="83"/>
  <c r="BU166" i="84" s="1"/>
  <c r="BV166" i="83"/>
  <c r="BV166" i="84" s="1"/>
  <c r="BW166" i="83"/>
  <c r="BW166" i="84"/>
  <c r="BY166" i="83"/>
  <c r="BY166" i="84" s="1"/>
  <c r="BZ166" i="83"/>
  <c r="BZ166" i="84" s="1"/>
  <c r="CA166" i="83"/>
  <c r="CA166" i="84" s="1"/>
  <c r="CC166" i="83"/>
  <c r="CC166" i="84" s="1"/>
  <c r="CD166" i="83"/>
  <c r="CD166" i="84" s="1"/>
  <c r="CE166" i="83"/>
  <c r="CE166" i="84" s="1"/>
  <c r="CG166" i="83"/>
  <c r="CG166" i="84" s="1"/>
  <c r="CH166" i="83"/>
  <c r="CH166" i="84"/>
  <c r="CI166" i="83"/>
  <c r="CI166" i="84" s="1"/>
  <c r="CK166" i="83"/>
  <c r="CK166" i="84" s="1"/>
  <c r="CL166" i="83"/>
  <c r="CL166" i="84"/>
  <c r="CM166" i="83"/>
  <c r="CM166" i="84" s="1"/>
  <c r="CO166" i="83"/>
  <c r="CO166" i="84" s="1"/>
  <c r="CP166" i="83"/>
  <c r="CP166" i="84" s="1"/>
  <c r="CQ166" i="83"/>
  <c r="CQ166" i="84" s="1"/>
  <c r="CS166" i="83"/>
  <c r="CS166" i="84" s="1"/>
  <c r="CT166" i="83"/>
  <c r="CT166" i="84" s="1"/>
  <c r="CU166" i="83"/>
  <c r="CU166" i="84" s="1"/>
  <c r="CW166" i="83"/>
  <c r="CW166" i="84" s="1"/>
  <c r="CX166" i="83"/>
  <c r="CX166" i="84"/>
  <c r="CY166" i="83"/>
  <c r="CY166" i="84" s="1"/>
  <c r="DA166" i="83"/>
  <c r="DA166" i="84" s="1"/>
  <c r="DB166" i="83"/>
  <c r="DB166" i="84"/>
  <c r="DC166" i="83"/>
  <c r="DC166" i="84"/>
  <c r="DE166" i="83"/>
  <c r="DE166" i="84" s="1"/>
  <c r="DF166" i="83"/>
  <c r="DF166" i="84" s="1"/>
  <c r="DG166" i="83"/>
  <c r="DG166" i="84" s="1"/>
  <c r="DI166" i="83"/>
  <c r="DI166" i="84" s="1"/>
  <c r="DJ166" i="83"/>
  <c r="DJ166" i="84"/>
  <c r="DK166" i="83"/>
  <c r="DK166" i="84"/>
  <c r="DM166" i="83"/>
  <c r="DM166" i="84" s="1"/>
  <c r="DN166" i="83"/>
  <c r="DN166" i="84" s="1"/>
  <c r="DO166" i="83"/>
  <c r="DO166" i="84" s="1"/>
  <c r="DQ166" i="83"/>
  <c r="DQ166" i="84" s="1"/>
  <c r="DR166" i="83"/>
  <c r="DR166" i="84" s="1"/>
  <c r="DS166" i="83"/>
  <c r="DS166" i="84"/>
  <c r="DU166" i="83"/>
  <c r="DU166" i="84" s="1"/>
  <c r="DV166" i="83"/>
  <c r="DV166" i="84" s="1"/>
  <c r="DW166" i="83"/>
  <c r="DW166" i="84" s="1"/>
  <c r="DY166" i="83"/>
  <c r="DY166" i="84" s="1"/>
  <c r="DZ166" i="83"/>
  <c r="DZ166" i="84" s="1"/>
  <c r="EA166" i="83"/>
  <c r="EA166" i="84" s="1"/>
  <c r="EC166" i="83"/>
  <c r="EC166" i="84" s="1"/>
  <c r="ED166" i="83"/>
  <c r="ED166" i="84" s="1"/>
  <c r="EE166" i="83"/>
  <c r="EE166" i="84" s="1"/>
  <c r="EG166" i="83"/>
  <c r="EG166" i="84" s="1"/>
  <c r="EH166" i="83"/>
  <c r="EH166" i="84" s="1"/>
  <c r="EI166" i="83"/>
  <c r="EI166" i="84" s="1"/>
  <c r="EK166" i="83"/>
  <c r="EK166" i="84" s="1"/>
  <c r="EL166" i="83"/>
  <c r="EL166" i="84" s="1"/>
  <c r="EM166" i="83"/>
  <c r="EM166" i="84" s="1"/>
  <c r="EO166" i="83"/>
  <c r="EO166" i="84"/>
  <c r="EP166" i="83"/>
  <c r="EP166" i="84" s="1"/>
  <c r="EQ166" i="83"/>
  <c r="EQ166" i="84" s="1"/>
  <c r="ES166" i="83"/>
  <c r="ES166" i="84" s="1"/>
  <c r="ET166" i="83"/>
  <c r="ET166" i="84" s="1"/>
  <c r="EU166" i="83"/>
  <c r="EU166" i="84" s="1"/>
  <c r="EW166" i="83"/>
  <c r="EW166" i="84" s="1"/>
  <c r="EX166" i="83"/>
  <c r="EX166" i="84"/>
  <c r="EY166" i="83"/>
  <c r="EY166" i="84"/>
  <c r="FA166" i="83"/>
  <c r="FA166" i="84" s="1"/>
  <c r="FB166" i="83"/>
  <c r="FB166" i="84"/>
  <c r="FC166" i="83"/>
  <c r="FC166" i="84" s="1"/>
  <c r="FE166" i="83"/>
  <c r="FE166" i="84" s="1"/>
  <c r="FF166" i="83"/>
  <c r="FF166" i="84"/>
  <c r="FG166" i="83"/>
  <c r="FG166" i="84"/>
  <c r="FI166" i="83"/>
  <c r="FI166" i="84" s="1"/>
  <c r="FJ166" i="83"/>
  <c r="FJ166" i="84" s="1"/>
  <c r="FK166" i="83"/>
  <c r="FK166" i="84" s="1"/>
  <c r="FM166" i="83"/>
  <c r="FM166" i="84" s="1"/>
  <c r="FN166" i="83"/>
  <c r="FN166" i="84" s="1"/>
  <c r="FO166" i="83"/>
  <c r="FO166" i="84" s="1"/>
  <c r="FQ166" i="83"/>
  <c r="FQ166" i="84" s="1"/>
  <c r="FR166" i="83"/>
  <c r="FR166" i="84" s="1"/>
  <c r="FS166" i="83"/>
  <c r="FS166" i="84" s="1"/>
  <c r="FU166" i="83"/>
  <c r="FU166" i="84" s="1"/>
  <c r="FV166" i="83"/>
  <c r="FV166" i="84" s="1"/>
  <c r="FW166" i="83"/>
  <c r="FW166" i="84" s="1"/>
  <c r="FY166" i="83"/>
  <c r="FY166" i="84" s="1"/>
  <c r="FZ166" i="83"/>
  <c r="FZ166" i="84" s="1"/>
  <c r="GA166" i="83"/>
  <c r="GA166" i="84" s="1"/>
  <c r="GC166" i="83"/>
  <c r="GC166" i="84"/>
  <c r="GD166" i="83"/>
  <c r="GD166" i="84" s="1"/>
  <c r="GE166" i="83"/>
  <c r="GE166" i="84" s="1"/>
  <c r="GG166" i="83"/>
  <c r="GG166" i="84" s="1"/>
  <c r="GH166" i="83"/>
  <c r="GH166" i="84" s="1"/>
  <c r="GI166" i="83"/>
  <c r="GI166" i="84" s="1"/>
  <c r="GK166" i="83"/>
  <c r="GK166" i="84"/>
  <c r="GL166" i="83"/>
  <c r="GL166" i="84" s="1"/>
  <c r="GM166" i="83"/>
  <c r="GM166" i="84" s="1"/>
  <c r="GO166" i="83"/>
  <c r="GO166" i="84" s="1"/>
  <c r="GP166" i="83"/>
  <c r="GP166" i="84"/>
  <c r="GQ166" i="83"/>
  <c r="GQ166" i="84" s="1"/>
  <c r="GS166" i="83"/>
  <c r="GS166" i="84" s="1"/>
  <c r="GT166" i="83"/>
  <c r="GT166" i="84"/>
  <c r="GU166" i="83"/>
  <c r="GU166" i="84"/>
  <c r="GW166" i="83"/>
  <c r="GW166" i="84" s="1"/>
  <c r="GX166" i="83"/>
  <c r="GX166" i="84"/>
  <c r="GY166" i="83"/>
  <c r="GY166" i="84" s="1"/>
  <c r="I160" i="83"/>
  <c r="I167" i="84" s="1"/>
  <c r="J160" i="83"/>
  <c r="J167" i="84" s="1"/>
  <c r="K160" i="83"/>
  <c r="K167" i="84"/>
  <c r="C167" i="82"/>
  <c r="B167" i="82"/>
  <c r="M167" i="83"/>
  <c r="M167" i="84" s="1"/>
  <c r="N167" i="83"/>
  <c r="N167" i="84" s="1"/>
  <c r="O167" i="83"/>
  <c r="O167" i="84"/>
  <c r="Q167" i="83"/>
  <c r="Q167" i="84" s="1"/>
  <c r="R167" i="83"/>
  <c r="R167" i="84"/>
  <c r="S167" i="83"/>
  <c r="S167" i="84" s="1"/>
  <c r="U167" i="83"/>
  <c r="U167" i="84"/>
  <c r="V167" i="83"/>
  <c r="V167" i="84" s="1"/>
  <c r="W167" i="83"/>
  <c r="W167" i="84"/>
  <c r="Y167" i="83"/>
  <c r="Y167" i="84"/>
  <c r="Z167" i="83"/>
  <c r="Z167" i="84" s="1"/>
  <c r="AA167" i="83"/>
  <c r="AA167" i="84" s="1"/>
  <c r="AC167" i="83"/>
  <c r="AC167" i="84"/>
  <c r="AD167" i="83"/>
  <c r="AD167" i="84" s="1"/>
  <c r="AE167" i="83"/>
  <c r="AE167" i="84" s="1"/>
  <c r="AG167" i="83"/>
  <c r="AG167" i="84"/>
  <c r="AH167" i="83"/>
  <c r="AH167" i="84"/>
  <c r="AI167" i="83"/>
  <c r="AI167" i="84" s="1"/>
  <c r="AK167" i="83"/>
  <c r="AK167" i="84"/>
  <c r="AL167" i="83"/>
  <c r="AL167" i="84" s="1"/>
  <c r="AM167" i="83"/>
  <c r="AM167" i="84" s="1"/>
  <c r="AO167" i="83"/>
  <c r="AO167" i="84" s="1"/>
  <c r="AP167" i="83"/>
  <c r="AP167" i="84" s="1"/>
  <c r="AQ167" i="83"/>
  <c r="AQ167" i="84" s="1"/>
  <c r="AS167" i="83"/>
  <c r="AS167" i="84" s="1"/>
  <c r="AT167" i="83"/>
  <c r="AT167" i="84" s="1"/>
  <c r="AU167" i="83"/>
  <c r="AU167" i="84"/>
  <c r="AW167" i="83"/>
  <c r="AW167" i="84"/>
  <c r="AX167" i="83"/>
  <c r="AX167" i="84" s="1"/>
  <c r="AY167" i="83"/>
  <c r="AY167" i="84" s="1"/>
  <c r="BA167" i="83"/>
  <c r="BA167" i="84" s="1"/>
  <c r="BB167" i="83"/>
  <c r="BB167" i="84" s="1"/>
  <c r="BC167" i="83"/>
  <c r="BC167" i="84" s="1"/>
  <c r="BE167" i="83"/>
  <c r="BE167" i="84" s="1"/>
  <c r="BF167" i="83"/>
  <c r="BF167" i="84" s="1"/>
  <c r="BG167" i="83"/>
  <c r="BG167" i="84" s="1"/>
  <c r="BI167" i="83"/>
  <c r="BI167" i="84" s="1"/>
  <c r="BJ167" i="83"/>
  <c r="BJ167" i="84" s="1"/>
  <c r="BK167" i="83"/>
  <c r="BK167" i="84"/>
  <c r="BM167" i="83"/>
  <c r="BM167" i="84" s="1"/>
  <c r="BN167" i="83"/>
  <c r="BN167" i="84"/>
  <c r="BO167" i="83"/>
  <c r="BO167" i="84" s="1"/>
  <c r="BQ167" i="83"/>
  <c r="BQ167" i="84" s="1"/>
  <c r="BR167" i="83"/>
  <c r="BR167" i="84" s="1"/>
  <c r="BS167" i="83"/>
  <c r="BS167" i="84" s="1"/>
  <c r="BU167" i="83"/>
  <c r="BU167" i="84" s="1"/>
  <c r="BV167" i="83"/>
  <c r="BV167" i="84" s="1"/>
  <c r="BW167" i="83"/>
  <c r="BW167" i="84" s="1"/>
  <c r="BY167" i="83"/>
  <c r="BY167" i="84" s="1"/>
  <c r="BZ167" i="83"/>
  <c r="BZ167" i="84" s="1"/>
  <c r="CA167" i="83"/>
  <c r="CA167" i="84" s="1"/>
  <c r="CC167" i="83"/>
  <c r="CC167" i="84" s="1"/>
  <c r="CD167" i="83"/>
  <c r="CD167" i="84"/>
  <c r="CE167" i="83"/>
  <c r="CE167" i="84" s="1"/>
  <c r="CG167" i="83"/>
  <c r="CG167" i="84" s="1"/>
  <c r="CH167" i="83"/>
  <c r="CH167" i="84" s="1"/>
  <c r="CI167" i="83"/>
  <c r="CI167" i="84"/>
  <c r="CK167" i="83"/>
  <c r="CK167" i="84" s="1"/>
  <c r="CL167" i="83"/>
  <c r="CL167" i="84" s="1"/>
  <c r="CM167" i="83"/>
  <c r="CM167" i="84" s="1"/>
  <c r="CO167" i="83"/>
  <c r="CO167" i="84"/>
  <c r="CP167" i="83"/>
  <c r="CP167" i="84" s="1"/>
  <c r="CQ167" i="83"/>
  <c r="CQ167" i="84" s="1"/>
  <c r="CS167" i="83"/>
  <c r="CS167" i="84" s="1"/>
  <c r="CT167" i="83"/>
  <c r="CT167" i="84" s="1"/>
  <c r="CU167" i="83"/>
  <c r="CU167" i="84" s="1"/>
  <c r="CW167" i="83"/>
  <c r="CW167" i="84" s="1"/>
  <c r="CX167" i="83"/>
  <c r="CX167" i="84" s="1"/>
  <c r="CY167" i="83"/>
  <c r="CY167" i="84" s="1"/>
  <c r="DA167" i="83"/>
  <c r="DA167" i="84"/>
  <c r="DB167" i="83"/>
  <c r="DB167" i="84" s="1"/>
  <c r="DC167" i="83"/>
  <c r="DC167" i="84" s="1"/>
  <c r="DE167" i="83"/>
  <c r="DE167" i="84"/>
  <c r="DF167" i="83"/>
  <c r="DF167" i="84"/>
  <c r="DG167" i="83"/>
  <c r="DG167" i="84" s="1"/>
  <c r="DI167" i="83"/>
  <c r="DI167" i="84" s="1"/>
  <c r="DJ167" i="83"/>
  <c r="DJ167" i="84" s="1"/>
  <c r="DK167" i="83"/>
  <c r="DK167" i="84" s="1"/>
  <c r="DM167" i="83"/>
  <c r="DM167" i="84"/>
  <c r="DN167" i="83"/>
  <c r="DN167" i="84" s="1"/>
  <c r="DO167" i="83"/>
  <c r="DO167" i="84" s="1"/>
  <c r="DQ167" i="83"/>
  <c r="DQ167" i="84"/>
  <c r="DR167" i="83"/>
  <c r="DR167" i="84"/>
  <c r="DS167" i="83"/>
  <c r="DS167" i="84" s="1"/>
  <c r="DU167" i="83"/>
  <c r="DU167" i="84" s="1"/>
  <c r="DV167" i="83"/>
  <c r="DV167" i="84"/>
  <c r="DW167" i="83"/>
  <c r="DW167" i="84" s="1"/>
  <c r="DY167" i="83"/>
  <c r="DY167" i="84" s="1"/>
  <c r="DZ167" i="83"/>
  <c r="DZ167" i="84" s="1"/>
  <c r="EA167" i="83"/>
  <c r="EA167" i="84" s="1"/>
  <c r="EC167" i="83"/>
  <c r="EC167" i="84" s="1"/>
  <c r="ED167" i="83"/>
  <c r="ED167" i="84"/>
  <c r="EE167" i="83"/>
  <c r="EE167" i="84" s="1"/>
  <c r="EG167" i="83"/>
  <c r="EG167" i="84" s="1"/>
  <c r="EH167" i="83"/>
  <c r="EH167" i="84"/>
  <c r="EI167" i="83"/>
  <c r="EI167" i="84" s="1"/>
  <c r="EK167" i="83"/>
  <c r="EK167" i="84" s="1"/>
  <c r="EL167" i="83"/>
  <c r="EL167" i="84" s="1"/>
  <c r="EM167" i="83"/>
  <c r="EM167" i="84" s="1"/>
  <c r="EO167" i="83"/>
  <c r="EO167" i="84"/>
  <c r="EP167" i="83"/>
  <c r="EP167" i="84" s="1"/>
  <c r="EQ167" i="83"/>
  <c r="EQ167" i="84" s="1"/>
  <c r="ES167" i="83"/>
  <c r="ES167" i="84"/>
  <c r="ET167" i="83"/>
  <c r="ET167" i="84" s="1"/>
  <c r="EU167" i="83"/>
  <c r="EU167" i="84" s="1"/>
  <c r="EW167" i="83"/>
  <c r="EW167" i="84" s="1"/>
  <c r="EX167" i="83"/>
  <c r="EX167" i="84" s="1"/>
  <c r="EY167" i="83"/>
  <c r="EY167" i="84" s="1"/>
  <c r="FA167" i="83"/>
  <c r="FA167" i="84" s="1"/>
  <c r="FB167" i="83"/>
  <c r="FB167" i="84" s="1"/>
  <c r="FC167" i="83"/>
  <c r="FC167" i="84"/>
  <c r="FE167" i="83"/>
  <c r="FE167" i="84"/>
  <c r="FF167" i="83"/>
  <c r="FF167" i="84"/>
  <c r="FG167" i="83"/>
  <c r="FG167" i="84" s="1"/>
  <c r="FI167" i="83"/>
  <c r="FI167" i="84" s="1"/>
  <c r="FJ167" i="83"/>
  <c r="FJ167" i="84"/>
  <c r="FK167" i="83"/>
  <c r="FK167" i="84" s="1"/>
  <c r="FM167" i="83"/>
  <c r="FM167" i="84"/>
  <c r="FN167" i="83"/>
  <c r="FN167" i="84" s="1"/>
  <c r="FO167" i="83"/>
  <c r="FO167" i="84" s="1"/>
  <c r="FQ167" i="83"/>
  <c r="FQ167" i="84" s="1"/>
  <c r="FR167" i="83"/>
  <c r="FR167" i="84" s="1"/>
  <c r="FS167" i="83"/>
  <c r="FS167" i="84" s="1"/>
  <c r="FU167" i="83"/>
  <c r="FU167" i="84" s="1"/>
  <c r="FV167" i="83"/>
  <c r="FV167" i="84"/>
  <c r="FW167" i="83"/>
  <c r="FW167" i="84" s="1"/>
  <c r="FY167" i="83"/>
  <c r="FY167" i="84" s="1"/>
  <c r="FZ167" i="83"/>
  <c r="FZ167" i="84" s="1"/>
  <c r="GA167" i="83"/>
  <c r="GA167" i="84"/>
  <c r="GC167" i="83"/>
  <c r="GC167" i="84" s="1"/>
  <c r="GD167" i="83"/>
  <c r="GD167" i="84" s="1"/>
  <c r="GE167" i="83"/>
  <c r="GE167" i="84" s="1"/>
  <c r="GG167" i="83"/>
  <c r="GG167" i="84"/>
  <c r="GH167" i="83"/>
  <c r="GH167" i="84" s="1"/>
  <c r="GI167" i="83"/>
  <c r="GI167" i="84" s="1"/>
  <c r="GK167" i="83"/>
  <c r="GK167" i="84" s="1"/>
  <c r="GL167" i="83"/>
  <c r="GL167" i="84"/>
  <c r="GM167" i="83"/>
  <c r="GM167" i="84" s="1"/>
  <c r="GO167" i="83"/>
  <c r="GO167" i="84" s="1"/>
  <c r="GP167" i="83"/>
  <c r="GP167" i="84" s="1"/>
  <c r="GQ167" i="83"/>
  <c r="GQ167" i="84"/>
  <c r="GS167" i="83"/>
  <c r="GS167" i="84"/>
  <c r="GT167" i="83"/>
  <c r="GT167" i="84" s="1"/>
  <c r="GU167" i="83"/>
  <c r="GU167" i="84" s="1"/>
  <c r="GW167" i="83"/>
  <c r="GW167" i="84" s="1"/>
  <c r="GX167" i="83"/>
  <c r="GX167" i="84" s="1"/>
  <c r="GY167" i="83"/>
  <c r="GY167" i="84" s="1"/>
  <c r="I161" i="83"/>
  <c r="I168" i="84" s="1"/>
  <c r="J161" i="83"/>
  <c r="J168" i="84" s="1"/>
  <c r="K161" i="83"/>
  <c r="K168" i="84" s="1"/>
  <c r="C168" i="82"/>
  <c r="B168" i="82"/>
  <c r="M168" i="83"/>
  <c r="M168" i="84" s="1"/>
  <c r="N168" i="83"/>
  <c r="N168" i="84" s="1"/>
  <c r="O168" i="83"/>
  <c r="O168" i="84" s="1"/>
  <c r="Q168" i="83"/>
  <c r="Q168" i="84"/>
  <c r="R168" i="83"/>
  <c r="R168" i="84" s="1"/>
  <c r="S168" i="83"/>
  <c r="S168" i="84" s="1"/>
  <c r="U168" i="83"/>
  <c r="U168" i="84" s="1"/>
  <c r="V168" i="83"/>
  <c r="V168" i="84"/>
  <c r="W168" i="83"/>
  <c r="W168" i="84" s="1"/>
  <c r="Y168" i="83"/>
  <c r="Y168" i="84" s="1"/>
  <c r="Z168" i="83"/>
  <c r="Z168" i="84" s="1"/>
  <c r="AA168" i="83"/>
  <c r="AA168" i="84" s="1"/>
  <c r="AC168" i="83"/>
  <c r="AC168" i="84"/>
  <c r="AD168" i="83"/>
  <c r="AD168" i="84" s="1"/>
  <c r="AE168" i="83"/>
  <c r="AE168" i="84" s="1"/>
  <c r="AG168" i="83"/>
  <c r="AG168" i="84" s="1"/>
  <c r="AH168" i="83"/>
  <c r="AH168" i="84" s="1"/>
  <c r="AI168" i="83"/>
  <c r="AI168" i="84" s="1"/>
  <c r="AK168" i="83"/>
  <c r="AK168" i="84" s="1"/>
  <c r="AL168" i="83"/>
  <c r="AL168" i="84"/>
  <c r="AM168" i="83"/>
  <c r="AM168" i="84"/>
  <c r="AO168" i="83"/>
  <c r="AO168" i="84" s="1"/>
  <c r="AP168" i="83"/>
  <c r="AP168" i="84" s="1"/>
  <c r="AQ168" i="83"/>
  <c r="AQ168" i="84" s="1"/>
  <c r="AS168" i="83"/>
  <c r="AS168" i="84" s="1"/>
  <c r="AT168" i="83"/>
  <c r="AT168" i="84" s="1"/>
  <c r="AU168" i="83"/>
  <c r="AU168" i="84" s="1"/>
  <c r="AW168" i="83"/>
  <c r="AW168" i="84" s="1"/>
  <c r="AX168" i="83"/>
  <c r="AX168" i="84" s="1"/>
  <c r="AY168" i="83"/>
  <c r="AY168" i="84" s="1"/>
  <c r="BA168" i="83"/>
  <c r="BA168" i="84" s="1"/>
  <c r="BB168" i="83"/>
  <c r="BB168" i="84"/>
  <c r="BC168" i="83"/>
  <c r="BC168" i="84" s="1"/>
  <c r="BE168" i="83"/>
  <c r="BE168" i="84"/>
  <c r="BF168" i="83"/>
  <c r="BF168" i="84" s="1"/>
  <c r="BG168" i="83"/>
  <c r="BG168" i="84" s="1"/>
  <c r="BI168" i="83"/>
  <c r="BI168" i="84" s="1"/>
  <c r="BJ168" i="83"/>
  <c r="BJ168" i="84" s="1"/>
  <c r="BK168" i="83"/>
  <c r="BK168" i="84" s="1"/>
  <c r="BM168" i="83"/>
  <c r="BM168" i="84" s="1"/>
  <c r="BN168" i="83"/>
  <c r="BN168" i="84" s="1"/>
  <c r="BO168" i="83"/>
  <c r="BO168" i="84" s="1"/>
  <c r="BQ168" i="83"/>
  <c r="BQ168" i="84" s="1"/>
  <c r="BR168" i="83"/>
  <c r="BR168" i="84" s="1"/>
  <c r="BS168" i="83"/>
  <c r="BS168" i="84" s="1"/>
  <c r="BU168" i="83"/>
  <c r="BU168" i="84"/>
  <c r="BV168" i="83"/>
  <c r="BV168" i="84" s="1"/>
  <c r="BW168" i="83"/>
  <c r="BW168" i="84" s="1"/>
  <c r="BY168" i="83"/>
  <c r="BY168" i="84" s="1"/>
  <c r="BZ168" i="83"/>
  <c r="BZ168" i="84"/>
  <c r="CA168" i="83"/>
  <c r="CA168" i="84" s="1"/>
  <c r="CC168" i="83"/>
  <c r="CC168" i="84" s="1"/>
  <c r="CD168" i="83"/>
  <c r="CD168" i="84" s="1"/>
  <c r="CE168" i="83"/>
  <c r="CE168" i="84"/>
  <c r="CG168" i="83"/>
  <c r="CG168" i="84" s="1"/>
  <c r="CH168" i="83"/>
  <c r="CH168" i="84" s="1"/>
  <c r="CI168" i="83"/>
  <c r="CI168" i="84" s="1"/>
  <c r="CK168" i="83"/>
  <c r="CK168" i="84" s="1"/>
  <c r="CL168" i="83"/>
  <c r="CL168" i="84" s="1"/>
  <c r="CM168" i="83"/>
  <c r="CM168" i="84" s="1"/>
  <c r="CO168" i="83"/>
  <c r="CO168" i="84" s="1"/>
  <c r="CP168" i="83"/>
  <c r="CP168" i="84" s="1"/>
  <c r="CQ168" i="83"/>
  <c r="CQ168" i="84"/>
  <c r="CS168" i="83"/>
  <c r="CS168" i="84" s="1"/>
  <c r="CT168" i="83"/>
  <c r="CT168" i="84" s="1"/>
  <c r="CU168" i="83"/>
  <c r="CU168" i="84"/>
  <c r="CW168" i="83"/>
  <c r="CW168" i="84"/>
  <c r="CX168" i="83"/>
  <c r="CX168" i="84" s="1"/>
  <c r="CY168" i="83"/>
  <c r="CY168" i="84" s="1"/>
  <c r="DA168" i="83"/>
  <c r="DA168" i="84" s="1"/>
  <c r="DB168" i="83"/>
  <c r="DB168" i="84" s="1"/>
  <c r="DC168" i="83"/>
  <c r="DC168" i="84"/>
  <c r="DE168" i="83"/>
  <c r="DE168" i="84" s="1"/>
  <c r="DF168" i="83"/>
  <c r="DF168" i="84" s="1"/>
  <c r="DG168" i="83"/>
  <c r="DG168" i="84"/>
  <c r="DI168" i="83"/>
  <c r="DI168" i="84"/>
  <c r="DJ168" i="83"/>
  <c r="DJ168" i="84" s="1"/>
  <c r="DK168" i="83"/>
  <c r="DK168" i="84" s="1"/>
  <c r="DM168" i="83"/>
  <c r="DM168" i="84"/>
  <c r="DN168" i="83"/>
  <c r="DN168" i="84" s="1"/>
  <c r="DO168" i="83"/>
  <c r="DO168" i="84" s="1"/>
  <c r="DQ168" i="83"/>
  <c r="DQ168" i="84" s="1"/>
  <c r="DR168" i="83"/>
  <c r="DR168" i="84" s="1"/>
  <c r="DS168" i="83"/>
  <c r="DS168" i="84" s="1"/>
  <c r="DU168" i="83"/>
  <c r="DU168" i="84"/>
  <c r="DV168" i="83"/>
  <c r="DV168" i="84" s="1"/>
  <c r="DW168" i="83"/>
  <c r="DW168" i="84" s="1"/>
  <c r="DY168" i="83"/>
  <c r="DY168" i="84"/>
  <c r="DZ168" i="83"/>
  <c r="DZ168" i="84" s="1"/>
  <c r="EA168" i="83"/>
  <c r="EA168" i="84" s="1"/>
  <c r="EC168" i="83"/>
  <c r="EC168" i="84" s="1"/>
  <c r="ED168" i="83"/>
  <c r="ED168" i="84" s="1"/>
  <c r="EE168" i="83"/>
  <c r="EE168" i="84"/>
  <c r="EG168" i="83"/>
  <c r="EG168" i="84" s="1"/>
  <c r="EH168" i="83"/>
  <c r="EH168" i="84" s="1"/>
  <c r="EI168" i="83"/>
  <c r="EI168" i="84"/>
  <c r="EK168" i="83"/>
  <c r="EK168" i="84" s="1"/>
  <c r="EL168" i="83"/>
  <c r="EL168" i="84" s="1"/>
  <c r="EM168" i="83"/>
  <c r="EM168" i="84" s="1"/>
  <c r="EO168" i="83"/>
  <c r="EO168" i="84" s="1"/>
  <c r="EP168" i="83"/>
  <c r="EP168" i="84" s="1"/>
  <c r="EQ168" i="83"/>
  <c r="EQ168" i="84" s="1"/>
  <c r="ES168" i="83"/>
  <c r="ES168" i="84" s="1"/>
  <c r="ET168" i="83"/>
  <c r="ET168" i="84"/>
  <c r="EU168" i="83"/>
  <c r="EU168" i="84"/>
  <c r="EW168" i="83"/>
  <c r="EW168" i="84"/>
  <c r="EX168" i="83"/>
  <c r="EX168" i="84" s="1"/>
  <c r="EY168" i="83"/>
  <c r="EY168" i="84" s="1"/>
  <c r="FA168" i="83"/>
  <c r="FA168" i="84"/>
  <c r="FB168" i="83"/>
  <c r="FB168" i="84" s="1"/>
  <c r="FC168" i="83"/>
  <c r="FC168" i="84"/>
  <c r="FE168" i="83"/>
  <c r="FE168" i="84" s="1"/>
  <c r="FF168" i="83"/>
  <c r="FF168" i="84" s="1"/>
  <c r="FG168" i="83"/>
  <c r="FG168" i="84" s="1"/>
  <c r="FI168" i="83"/>
  <c r="FI168" i="84" s="1"/>
  <c r="FJ168" i="83"/>
  <c r="FJ168" i="84" s="1"/>
  <c r="FK168" i="83"/>
  <c r="FK168" i="84" s="1"/>
  <c r="FM168" i="83"/>
  <c r="FM168" i="84"/>
  <c r="FN168" i="83"/>
  <c r="FN168" i="84" s="1"/>
  <c r="FO168" i="83"/>
  <c r="FO168" i="84" s="1"/>
  <c r="FQ168" i="83"/>
  <c r="FQ168" i="84" s="1"/>
  <c r="FR168" i="83"/>
  <c r="FR168" i="84"/>
  <c r="FS168" i="83"/>
  <c r="FS168" i="84" s="1"/>
  <c r="FU168" i="83"/>
  <c r="FU168" i="84" s="1"/>
  <c r="FV168" i="83"/>
  <c r="FV168" i="84" s="1"/>
  <c r="FW168" i="83"/>
  <c r="FW168" i="84"/>
  <c r="FY168" i="83"/>
  <c r="FY168" i="84" s="1"/>
  <c r="FZ168" i="83"/>
  <c r="FZ168" i="84" s="1"/>
  <c r="GA168" i="83"/>
  <c r="GA168" i="84" s="1"/>
  <c r="GC168" i="83"/>
  <c r="GC168" i="84"/>
  <c r="GD168" i="83"/>
  <c r="GD168" i="84" s="1"/>
  <c r="GE168" i="83"/>
  <c r="GE168" i="84" s="1"/>
  <c r="GG168" i="83"/>
  <c r="GG168" i="84" s="1"/>
  <c r="GH168" i="83"/>
  <c r="GH168" i="84"/>
  <c r="GI168" i="83"/>
  <c r="GI168" i="84"/>
  <c r="GK168" i="83"/>
  <c r="GK168" i="84" s="1"/>
  <c r="GL168" i="83"/>
  <c r="GL168" i="84" s="1"/>
  <c r="GM168" i="83"/>
  <c r="GM168" i="84" s="1"/>
  <c r="GO168" i="83"/>
  <c r="GO168" i="84" s="1"/>
  <c r="GP168" i="83"/>
  <c r="GP168" i="84" s="1"/>
  <c r="GQ168" i="83"/>
  <c r="GQ168" i="84" s="1"/>
  <c r="GS168" i="83"/>
  <c r="GS168" i="84" s="1"/>
  <c r="GT168" i="83"/>
  <c r="GT168" i="84" s="1"/>
  <c r="GU168" i="83"/>
  <c r="GU168" i="84"/>
  <c r="GW168" i="83"/>
  <c r="GW168" i="84" s="1"/>
  <c r="GX168" i="83"/>
  <c r="GX168" i="84" s="1"/>
  <c r="GY168" i="83"/>
  <c r="GY168" i="84" s="1"/>
  <c r="I162" i="83"/>
  <c r="I169" i="84"/>
  <c r="J162" i="83"/>
  <c r="J169" i="84" s="1"/>
  <c r="K162" i="83"/>
  <c r="K169" i="84" s="1"/>
  <c r="C169" i="82"/>
  <c r="B169" i="82"/>
  <c r="M169" i="83"/>
  <c r="M169" i="84"/>
  <c r="N169" i="83"/>
  <c r="N169" i="84" s="1"/>
  <c r="O169" i="83"/>
  <c r="O169" i="84" s="1"/>
  <c r="Q169" i="83"/>
  <c r="Q169" i="84" s="1"/>
  <c r="R169" i="83"/>
  <c r="R169" i="84" s="1"/>
  <c r="S169" i="83"/>
  <c r="S169" i="84" s="1"/>
  <c r="U169" i="83"/>
  <c r="U169" i="84" s="1"/>
  <c r="V169" i="83"/>
  <c r="V169" i="84" s="1"/>
  <c r="W169" i="83"/>
  <c r="W169" i="84" s="1"/>
  <c r="Y169" i="83"/>
  <c r="Y169" i="84" s="1"/>
  <c r="Z169" i="83"/>
  <c r="Z169" i="84" s="1"/>
  <c r="AA169" i="83"/>
  <c r="AA169" i="84"/>
  <c r="AC169" i="83"/>
  <c r="AC169" i="84"/>
  <c r="AD169" i="83"/>
  <c r="AD169" i="84"/>
  <c r="AE169" i="83"/>
  <c r="AE169" i="84" s="1"/>
  <c r="AG169" i="83"/>
  <c r="AG169" i="84" s="1"/>
  <c r="AH169" i="83"/>
  <c r="AH169" i="84" s="1"/>
  <c r="AI169" i="83"/>
  <c r="AI169" i="84" s="1"/>
  <c r="AK169" i="83"/>
  <c r="AK169" i="84"/>
  <c r="AL169" i="83"/>
  <c r="AL169" i="84" s="1"/>
  <c r="AM169" i="83"/>
  <c r="AM169" i="84" s="1"/>
  <c r="AO169" i="83"/>
  <c r="AO169" i="84" s="1"/>
  <c r="AP169" i="83"/>
  <c r="AP169" i="84" s="1"/>
  <c r="AQ169" i="83"/>
  <c r="AQ169" i="84" s="1"/>
  <c r="AS169" i="83"/>
  <c r="AS169" i="84" s="1"/>
  <c r="AT169" i="83"/>
  <c r="AT169" i="84" s="1"/>
  <c r="AU169" i="83"/>
  <c r="AU169" i="84"/>
  <c r="AW169" i="83"/>
  <c r="AW169" i="84" s="1"/>
  <c r="AX169" i="83"/>
  <c r="AX169" i="84" s="1"/>
  <c r="AY169" i="83"/>
  <c r="AY169" i="84"/>
  <c r="BA169" i="83"/>
  <c r="BA169" i="84" s="1"/>
  <c r="BB169" i="83"/>
  <c r="BB169" i="84"/>
  <c r="BC169" i="83"/>
  <c r="BC169" i="84" s="1"/>
  <c r="BE169" i="83"/>
  <c r="BE169" i="84" s="1"/>
  <c r="BF169" i="83"/>
  <c r="BF169" i="84" s="1"/>
  <c r="BG169" i="83"/>
  <c r="BG169" i="84" s="1"/>
  <c r="BI169" i="83"/>
  <c r="BI169" i="84" s="1"/>
  <c r="BJ169" i="83"/>
  <c r="BJ169" i="84" s="1"/>
  <c r="BK169" i="83"/>
  <c r="BK169" i="84" s="1"/>
  <c r="BM169" i="83"/>
  <c r="BM169" i="84" s="1"/>
  <c r="BN169" i="83"/>
  <c r="BN169" i="84" s="1"/>
  <c r="BO169" i="83"/>
  <c r="BO169" i="84"/>
  <c r="BQ169" i="83"/>
  <c r="BQ169" i="84"/>
  <c r="BR169" i="83"/>
  <c r="BR169" i="84" s="1"/>
  <c r="BS169" i="83"/>
  <c r="BS169" i="84"/>
  <c r="BU169" i="83"/>
  <c r="BU169" i="84" s="1"/>
  <c r="BV169" i="83"/>
  <c r="BV169" i="84" s="1"/>
  <c r="BW169" i="83"/>
  <c r="BW169" i="84" s="1"/>
  <c r="BY169" i="83"/>
  <c r="BY169" i="84" s="1"/>
  <c r="BZ169" i="83"/>
  <c r="BZ169" i="84" s="1"/>
  <c r="CA169" i="83"/>
  <c r="CA169" i="84" s="1"/>
  <c r="CC169" i="83"/>
  <c r="CC169" i="84" s="1"/>
  <c r="CD169" i="83"/>
  <c r="CD169" i="84" s="1"/>
  <c r="CE169" i="83"/>
  <c r="CE169" i="84" s="1"/>
  <c r="CG169" i="83"/>
  <c r="CG169" i="84" s="1"/>
  <c r="CH169" i="83"/>
  <c r="CH169" i="84" s="1"/>
  <c r="CI169" i="83"/>
  <c r="CI169" i="84" s="1"/>
  <c r="CK169" i="83"/>
  <c r="CK169" i="84" s="1"/>
  <c r="CL169" i="83"/>
  <c r="CL169" i="84"/>
  <c r="CM169" i="83"/>
  <c r="CM169" i="84"/>
  <c r="CO169" i="83"/>
  <c r="CO169" i="84" s="1"/>
  <c r="CP169" i="83"/>
  <c r="CP169" i="84" s="1"/>
  <c r="CQ169" i="83"/>
  <c r="CQ169" i="84" s="1"/>
  <c r="CS169" i="83"/>
  <c r="CS169" i="84" s="1"/>
  <c r="CT169" i="83"/>
  <c r="CT169" i="84" s="1"/>
  <c r="CU169" i="83"/>
  <c r="CU169" i="84" s="1"/>
  <c r="CW169" i="83"/>
  <c r="CW169" i="84" s="1"/>
  <c r="CX169" i="83"/>
  <c r="CX169" i="84"/>
  <c r="CY169" i="83"/>
  <c r="CY169" i="84"/>
  <c r="DA169" i="83"/>
  <c r="DA169" i="84" s="1"/>
  <c r="DB169" i="83"/>
  <c r="DB169" i="84" s="1"/>
  <c r="DC169" i="83"/>
  <c r="DC169" i="84"/>
  <c r="DE169" i="83"/>
  <c r="DE169" i="84"/>
  <c r="DF169" i="83"/>
  <c r="DF169" i="84" s="1"/>
  <c r="DG169" i="83"/>
  <c r="DG169" i="84" s="1"/>
  <c r="DI169" i="83"/>
  <c r="DI169" i="84" s="1"/>
  <c r="DJ169" i="83"/>
  <c r="DJ169" i="84" s="1"/>
  <c r="DK169" i="83"/>
  <c r="DK169" i="84"/>
  <c r="DM169" i="83"/>
  <c r="DM169" i="84" s="1"/>
  <c r="DN169" i="83"/>
  <c r="DN169" i="84" s="1"/>
  <c r="DO169" i="83"/>
  <c r="DO169" i="84"/>
  <c r="DQ169" i="83"/>
  <c r="DQ169" i="84" s="1"/>
  <c r="DR169" i="83"/>
  <c r="DR169" i="84" s="1"/>
  <c r="DS169" i="83"/>
  <c r="DS169" i="84"/>
  <c r="DU169" i="83"/>
  <c r="DU169" i="84" s="1"/>
  <c r="DV169" i="83"/>
  <c r="DV169" i="84"/>
  <c r="DW169" i="83"/>
  <c r="DW169" i="84" s="1"/>
  <c r="DY169" i="83"/>
  <c r="DY169" i="84" s="1"/>
  <c r="DZ169" i="83"/>
  <c r="DZ169" i="84"/>
  <c r="EA169" i="83"/>
  <c r="EA169" i="84" s="1"/>
  <c r="EC169" i="83"/>
  <c r="EC169" i="84"/>
  <c r="ED169" i="83"/>
  <c r="ED169" i="84" s="1"/>
  <c r="EE169" i="83"/>
  <c r="EE169" i="84" s="1"/>
  <c r="EG169" i="83"/>
  <c r="EG169" i="84" s="1"/>
  <c r="EH169" i="83"/>
  <c r="EH169" i="84" s="1"/>
  <c r="EI169" i="83"/>
  <c r="EI169" i="84" s="1"/>
  <c r="EK169" i="83"/>
  <c r="EK169" i="84" s="1"/>
  <c r="EL169" i="83"/>
  <c r="EL169" i="84"/>
  <c r="EM169" i="83"/>
  <c r="EM169" i="84" s="1"/>
  <c r="EO169" i="83"/>
  <c r="EO169" i="84" s="1"/>
  <c r="EP169" i="83"/>
  <c r="EP169" i="84"/>
  <c r="EQ169" i="83"/>
  <c r="EQ169" i="84"/>
  <c r="ES169" i="83"/>
  <c r="ES169" i="84" s="1"/>
  <c r="ET169" i="83"/>
  <c r="ET169" i="84" s="1"/>
  <c r="EU169" i="83"/>
  <c r="EU169" i="84" s="1"/>
  <c r="EW169" i="83"/>
  <c r="EW169" i="84" s="1"/>
  <c r="EX169" i="83"/>
  <c r="EX169" i="84" s="1"/>
  <c r="EY169" i="83"/>
  <c r="EY169" i="84" s="1"/>
  <c r="FA169" i="83"/>
  <c r="FA169" i="84" s="1"/>
  <c r="FB169" i="83"/>
  <c r="FB169" i="84"/>
  <c r="FC169" i="83"/>
  <c r="FC169" i="84"/>
  <c r="FE169" i="83"/>
  <c r="FE169" i="84" s="1"/>
  <c r="FF169" i="83"/>
  <c r="FF169" i="84" s="1"/>
  <c r="FG169" i="83"/>
  <c r="FG169" i="84" s="1"/>
  <c r="FI169" i="83"/>
  <c r="FI169" i="84" s="1"/>
  <c r="FJ169" i="83"/>
  <c r="FJ169" i="84" s="1"/>
  <c r="FK169" i="83"/>
  <c r="FK169" i="84"/>
  <c r="FM169" i="83"/>
  <c r="FM169" i="84" s="1"/>
  <c r="FN169" i="83"/>
  <c r="FN169" i="84"/>
  <c r="FO169" i="83"/>
  <c r="FO169" i="84" s="1"/>
  <c r="FQ169" i="83"/>
  <c r="FQ169" i="84" s="1"/>
  <c r="FR169" i="83"/>
  <c r="FR169" i="84" s="1"/>
  <c r="FS169" i="83"/>
  <c r="FS169" i="84"/>
  <c r="FU169" i="83"/>
  <c r="FU169" i="84" s="1"/>
  <c r="FV169" i="83"/>
  <c r="FV169" i="84" s="1"/>
  <c r="FW169" i="83"/>
  <c r="FW169" i="84" s="1"/>
  <c r="FY169" i="83"/>
  <c r="FY169" i="84" s="1"/>
  <c r="FZ169" i="83"/>
  <c r="FZ169" i="84"/>
  <c r="GA169" i="83"/>
  <c r="GA169" i="84" s="1"/>
  <c r="GC169" i="83"/>
  <c r="GC169" i="84" s="1"/>
  <c r="GD169" i="83"/>
  <c r="GD169" i="84" s="1"/>
  <c r="GE169" i="83"/>
  <c r="GE169" i="84" s="1"/>
  <c r="GG169" i="83"/>
  <c r="GG169" i="84" s="1"/>
  <c r="GH169" i="83"/>
  <c r="GH169" i="84" s="1"/>
  <c r="GI169" i="83"/>
  <c r="GI169" i="84" s="1"/>
  <c r="GK169" i="83"/>
  <c r="GK169" i="84" s="1"/>
  <c r="GL169" i="83"/>
  <c r="GL169" i="84"/>
  <c r="GM169" i="83"/>
  <c r="GM169" i="84" s="1"/>
  <c r="GO169" i="83"/>
  <c r="GO169" i="84" s="1"/>
  <c r="GP169" i="83"/>
  <c r="GP169" i="84" s="1"/>
  <c r="GQ169" i="83"/>
  <c r="GQ169" i="84" s="1"/>
  <c r="GS169" i="83"/>
  <c r="GS169" i="84" s="1"/>
  <c r="GT169" i="83"/>
  <c r="GT169" i="84"/>
  <c r="GU169" i="83"/>
  <c r="GU169" i="84" s="1"/>
  <c r="GW169" i="83"/>
  <c r="GW169" i="84"/>
  <c r="GX169" i="83"/>
  <c r="GX169" i="84" s="1"/>
  <c r="GY169" i="83"/>
  <c r="GY169" i="84" s="1"/>
  <c r="I163" i="83"/>
  <c r="I170" i="84" s="1"/>
  <c r="J163" i="83"/>
  <c r="J170" i="84" s="1"/>
  <c r="K163" i="83"/>
  <c r="K170" i="84" s="1"/>
  <c r="C170" i="82"/>
  <c r="B170" i="82"/>
  <c r="M170" i="83"/>
  <c r="M170" i="84" s="1"/>
  <c r="N170" i="83"/>
  <c r="N170" i="84"/>
  <c r="O170" i="83"/>
  <c r="O170" i="84" s="1"/>
  <c r="Q170" i="83"/>
  <c r="Q170" i="84" s="1"/>
  <c r="R170" i="83"/>
  <c r="R170" i="84" s="1"/>
  <c r="S170" i="83"/>
  <c r="S170" i="84"/>
  <c r="U170" i="83"/>
  <c r="U170" i="84" s="1"/>
  <c r="V170" i="83"/>
  <c r="V170" i="84" s="1"/>
  <c r="W170" i="83"/>
  <c r="W170" i="84" s="1"/>
  <c r="Y170" i="83"/>
  <c r="Y170" i="84"/>
  <c r="Z170" i="83"/>
  <c r="Z170" i="84" s="1"/>
  <c r="AA170" i="83"/>
  <c r="AA170" i="84"/>
  <c r="AC170" i="83"/>
  <c r="AC170" i="84" s="1"/>
  <c r="AD170" i="83"/>
  <c r="AD170" i="84" s="1"/>
  <c r="AE170" i="83"/>
  <c r="AE170" i="84" s="1"/>
  <c r="AG170" i="83"/>
  <c r="AG170" i="84" s="1"/>
  <c r="AH170" i="83"/>
  <c r="AH170" i="84" s="1"/>
  <c r="AI170" i="83"/>
  <c r="AI170" i="84" s="1"/>
  <c r="AK170" i="83"/>
  <c r="AK170" i="84"/>
  <c r="AL170" i="83"/>
  <c r="AL170" i="84" s="1"/>
  <c r="AM170" i="83"/>
  <c r="AM170" i="84" s="1"/>
  <c r="AO170" i="83"/>
  <c r="AO170" i="84"/>
  <c r="AP170" i="83"/>
  <c r="AP170" i="84"/>
  <c r="AQ170" i="83"/>
  <c r="AQ170" i="84" s="1"/>
  <c r="AS170" i="83"/>
  <c r="AS170" i="84" s="1"/>
  <c r="AT170" i="83"/>
  <c r="AT170" i="84" s="1"/>
  <c r="AU170" i="83"/>
  <c r="AU170" i="84" s="1"/>
  <c r="AW170" i="83"/>
  <c r="AW170" i="84" s="1"/>
  <c r="AX170" i="83"/>
  <c r="AX170" i="84" s="1"/>
  <c r="AY170" i="83"/>
  <c r="AY170" i="84" s="1"/>
  <c r="BA170" i="83"/>
  <c r="BA170" i="84"/>
  <c r="BB170" i="83"/>
  <c r="BB170" i="84"/>
  <c r="BC170" i="83"/>
  <c r="BC170" i="84" s="1"/>
  <c r="BE170" i="83"/>
  <c r="BE170" i="84" s="1"/>
  <c r="BF170" i="83"/>
  <c r="BF170" i="84" s="1"/>
  <c r="BG170" i="83"/>
  <c r="BG170" i="84"/>
  <c r="BI170" i="83"/>
  <c r="BI170" i="84" s="1"/>
  <c r="BJ170" i="83"/>
  <c r="BJ170" i="84" s="1"/>
  <c r="BK170" i="83"/>
  <c r="BK170" i="84" s="1"/>
  <c r="BM170" i="83"/>
  <c r="BM170" i="84" s="1"/>
  <c r="BN170" i="83"/>
  <c r="BN170" i="84" s="1"/>
  <c r="BO170" i="83"/>
  <c r="BO170" i="84" s="1"/>
  <c r="BQ170" i="83"/>
  <c r="BQ170" i="84" s="1"/>
  <c r="BR170" i="83"/>
  <c r="BR170" i="84"/>
  <c r="BS170" i="83"/>
  <c r="BS170" i="84" s="1"/>
  <c r="BU170" i="83"/>
  <c r="BU170" i="84" s="1"/>
  <c r="BV170" i="83"/>
  <c r="BV170" i="84" s="1"/>
  <c r="BW170" i="83"/>
  <c r="BW170" i="84"/>
  <c r="BY170" i="83"/>
  <c r="BY170" i="84" s="1"/>
  <c r="BZ170" i="83"/>
  <c r="BZ170" i="84" s="1"/>
  <c r="CA170" i="83"/>
  <c r="CA170" i="84" s="1"/>
  <c r="CC170" i="83"/>
  <c r="CC170" i="84" s="1"/>
  <c r="CD170" i="83"/>
  <c r="CD170" i="84"/>
  <c r="CE170" i="83"/>
  <c r="CE170" i="84" s="1"/>
  <c r="CG170" i="83"/>
  <c r="CG170" i="84" s="1"/>
  <c r="CH170" i="83"/>
  <c r="CH170" i="84" s="1"/>
  <c r="CI170" i="83"/>
  <c r="CI170" i="84" s="1"/>
  <c r="CK170" i="83"/>
  <c r="CK170" i="84"/>
  <c r="CL170" i="83"/>
  <c r="CL170" i="84" s="1"/>
  <c r="CM170" i="83"/>
  <c r="CM170" i="84" s="1"/>
  <c r="CO170" i="83"/>
  <c r="CO170" i="84" s="1"/>
  <c r="CP170" i="83"/>
  <c r="CP170" i="84"/>
  <c r="CQ170" i="83"/>
  <c r="CQ170" i="84" s="1"/>
  <c r="CS170" i="83"/>
  <c r="CS170" i="84" s="1"/>
  <c r="CT170" i="83"/>
  <c r="CT170" i="84"/>
  <c r="CU170" i="83"/>
  <c r="CU170" i="84"/>
  <c r="CW170" i="83"/>
  <c r="CW170" i="84" s="1"/>
  <c r="CX170" i="83"/>
  <c r="CX170" i="84" s="1"/>
  <c r="CY170" i="83"/>
  <c r="CY170" i="84" s="1"/>
  <c r="DA170" i="83"/>
  <c r="DA170" i="84" s="1"/>
  <c r="DB170" i="83"/>
  <c r="DB170" i="84" s="1"/>
  <c r="DC170" i="83"/>
  <c r="DC170" i="84" s="1"/>
  <c r="DE170" i="83"/>
  <c r="DE170" i="84" s="1"/>
  <c r="DF170" i="83"/>
  <c r="DF170" i="84"/>
  <c r="DG170" i="83"/>
  <c r="DG170" i="84" s="1"/>
  <c r="DI170" i="83"/>
  <c r="DI170" i="84" s="1"/>
  <c r="DJ170" i="83"/>
  <c r="DJ170" i="84" s="1"/>
  <c r="DK170" i="83"/>
  <c r="DK170" i="84"/>
  <c r="DM170" i="83"/>
  <c r="DM170" i="84" s="1"/>
  <c r="DN170" i="83"/>
  <c r="DN170" i="84" s="1"/>
  <c r="DO170" i="83"/>
  <c r="DO170" i="84" s="1"/>
  <c r="DQ170" i="83"/>
  <c r="DQ170" i="84"/>
  <c r="DR170" i="83"/>
  <c r="DR170" i="84" s="1"/>
  <c r="DS170" i="83"/>
  <c r="DS170" i="84"/>
  <c r="DU170" i="83"/>
  <c r="DU170" i="84" s="1"/>
  <c r="DV170" i="83"/>
  <c r="DV170" i="84" s="1"/>
  <c r="DW170" i="83"/>
  <c r="DW170" i="84" s="1"/>
  <c r="DY170" i="83"/>
  <c r="DY170" i="84" s="1"/>
  <c r="DZ170" i="83"/>
  <c r="DZ170" i="84" s="1"/>
  <c r="EA170" i="83"/>
  <c r="EA170" i="84" s="1"/>
  <c r="EC170" i="83"/>
  <c r="EC170" i="84" s="1"/>
  <c r="ED170" i="83"/>
  <c r="ED170" i="84" s="1"/>
  <c r="EE170" i="83"/>
  <c r="EE170" i="84" s="1"/>
  <c r="EG170" i="83"/>
  <c r="EG170" i="84" s="1"/>
  <c r="EH170" i="83"/>
  <c r="EH170" i="84"/>
  <c r="EI170" i="83"/>
  <c r="EI170" i="84" s="1"/>
  <c r="EK170" i="83"/>
  <c r="EK170" i="84" s="1"/>
  <c r="EL170" i="83"/>
  <c r="EL170" i="84" s="1"/>
  <c r="EM170" i="83"/>
  <c r="EM170" i="84" s="1"/>
  <c r="EO170" i="83"/>
  <c r="EO170" i="84" s="1"/>
  <c r="EP170" i="83"/>
  <c r="EP170" i="84" s="1"/>
  <c r="EQ170" i="83"/>
  <c r="EQ170" i="84" s="1"/>
  <c r="ES170" i="83"/>
  <c r="ES170" i="84" s="1"/>
  <c r="ET170" i="83"/>
  <c r="ET170" i="84"/>
  <c r="EU170" i="83"/>
  <c r="EU170" i="84" s="1"/>
  <c r="EW170" i="83"/>
  <c r="EW170" i="84" s="1"/>
  <c r="EX170" i="83"/>
  <c r="EX170" i="84"/>
  <c r="EY170" i="83"/>
  <c r="EY170" i="84" s="1"/>
  <c r="FA170" i="83"/>
  <c r="FA170" i="84" s="1"/>
  <c r="FB170" i="83"/>
  <c r="FB170" i="84"/>
  <c r="FC170" i="83"/>
  <c r="FC170" i="84" s="1"/>
  <c r="FE170" i="83"/>
  <c r="FE170" i="84"/>
  <c r="FF170" i="83"/>
  <c r="FF170" i="84" s="1"/>
  <c r="FG170" i="83"/>
  <c r="FG170" i="84" s="1"/>
  <c r="FI170" i="83"/>
  <c r="FI170" i="84" s="1"/>
  <c r="FJ170" i="83"/>
  <c r="FJ170" i="84"/>
  <c r="FK170" i="83"/>
  <c r="FK170" i="84" s="1"/>
  <c r="FM170" i="83"/>
  <c r="FM170" i="84" s="1"/>
  <c r="FN170" i="83"/>
  <c r="FN170" i="84" s="1"/>
  <c r="FO170" i="83"/>
  <c r="FO170" i="84" s="1"/>
  <c r="FQ170" i="83"/>
  <c r="FQ170" i="84"/>
  <c r="FR170" i="83"/>
  <c r="FR170" i="84" s="1"/>
  <c r="FS170" i="83"/>
  <c r="FS170" i="84" s="1"/>
  <c r="FU170" i="83"/>
  <c r="FU170" i="84"/>
  <c r="FV170" i="83"/>
  <c r="FV170" i="84"/>
  <c r="FW170" i="83"/>
  <c r="FW170" i="84" s="1"/>
  <c r="FY170" i="83"/>
  <c r="FY170" i="84" s="1"/>
  <c r="FZ170" i="83"/>
  <c r="FZ170" i="84" s="1"/>
  <c r="GA170" i="83"/>
  <c r="GA170" i="84" s="1"/>
  <c r="GC170" i="83"/>
  <c r="GC170" i="84"/>
  <c r="GD170" i="83"/>
  <c r="GD170" i="84" s="1"/>
  <c r="GE170" i="83"/>
  <c r="GE170" i="84" s="1"/>
  <c r="GG170" i="83"/>
  <c r="GG170" i="84"/>
  <c r="GH170" i="83"/>
  <c r="GH170" i="84"/>
  <c r="GI170" i="83"/>
  <c r="GI170" i="84" s="1"/>
  <c r="GK170" i="83"/>
  <c r="GK170" i="84" s="1"/>
  <c r="GL170" i="83"/>
  <c r="GL170" i="84"/>
  <c r="GM170" i="83"/>
  <c r="GM170" i="84"/>
  <c r="GO170" i="83"/>
  <c r="GO170" i="84" s="1"/>
  <c r="GP170" i="83"/>
  <c r="GP170" i="84" s="1"/>
  <c r="GQ170" i="83"/>
  <c r="GQ170" i="84" s="1"/>
  <c r="GS170" i="83"/>
  <c r="GS170" i="84" s="1"/>
  <c r="GT170" i="83"/>
  <c r="GT170" i="84" s="1"/>
  <c r="GU170" i="83"/>
  <c r="GU170" i="84" s="1"/>
  <c r="GW170" i="83"/>
  <c r="GW170" i="84" s="1"/>
  <c r="GX170" i="83"/>
  <c r="GX170" i="84"/>
  <c r="GY170" i="83"/>
  <c r="GY170" i="84" s="1"/>
  <c r="DA171" i="83"/>
  <c r="DA171" i="84" s="1"/>
  <c r="DB171" i="83"/>
  <c r="DB171" i="84" s="1"/>
  <c r="DC171" i="83"/>
  <c r="DC171" i="84"/>
  <c r="EC171" i="83"/>
  <c r="EC171" i="84"/>
  <c r="ED171" i="83"/>
  <c r="ED171" i="84" s="1"/>
  <c r="EE171" i="83"/>
  <c r="EE171" i="84" s="1"/>
  <c r="GW171" i="83"/>
  <c r="GW171" i="84"/>
  <c r="GX171" i="83"/>
  <c r="GX171" i="84" s="1"/>
  <c r="GY171" i="83"/>
  <c r="GY171" i="84"/>
  <c r="I10" i="84"/>
  <c r="J10" i="84"/>
  <c r="K10" i="84"/>
  <c r="L10" i="84"/>
  <c r="I2" i="84"/>
  <c r="J2" i="84"/>
  <c r="K2" i="84"/>
  <c r="L2" i="84"/>
  <c r="M2" i="84"/>
  <c r="N2" i="84"/>
  <c r="O2" i="84"/>
  <c r="P2" i="84"/>
  <c r="Q2" i="84"/>
  <c r="R2" i="84"/>
  <c r="S2" i="84"/>
  <c r="T2" i="84"/>
  <c r="U2" i="84"/>
  <c r="V2" i="84"/>
  <c r="W2" i="84"/>
  <c r="X2" i="84"/>
  <c r="Y2" i="84"/>
  <c r="Z2" i="84"/>
  <c r="AA2" i="84"/>
  <c r="AB2" i="84"/>
  <c r="AC2" i="84"/>
  <c r="AD2" i="84"/>
  <c r="AE2" i="84"/>
  <c r="AF2" i="84"/>
  <c r="AG2" i="84"/>
  <c r="AH2" i="84"/>
  <c r="AI2" i="84"/>
  <c r="AJ2" i="84"/>
  <c r="AK2" i="84"/>
  <c r="AL2" i="84"/>
  <c r="AM2" i="84"/>
  <c r="AN2" i="84"/>
  <c r="AO2" i="84"/>
  <c r="AP2" i="84"/>
  <c r="AQ2" i="84"/>
  <c r="AR2" i="84"/>
  <c r="AS2" i="84"/>
  <c r="AT2" i="84"/>
  <c r="AU2" i="84"/>
  <c r="AV2" i="84"/>
  <c r="AW2" i="84"/>
  <c r="AX2" i="84"/>
  <c r="AY2" i="84"/>
  <c r="AZ2" i="84"/>
  <c r="BA2" i="84"/>
  <c r="BB2" i="84"/>
  <c r="BC2" i="84"/>
  <c r="BD2" i="84"/>
  <c r="BE2" i="84"/>
  <c r="BF2" i="84"/>
  <c r="BG2" i="84"/>
  <c r="BH2" i="84"/>
  <c r="BI2" i="84"/>
  <c r="BJ2" i="84"/>
  <c r="BK2" i="84"/>
  <c r="BL2" i="84"/>
  <c r="BM2" i="84"/>
  <c r="BN2" i="84"/>
  <c r="BO2" i="84"/>
  <c r="BP2" i="84"/>
  <c r="BQ2" i="84"/>
  <c r="BR2" i="84"/>
  <c r="BS2" i="84"/>
  <c r="BT2" i="84"/>
  <c r="BU2" i="84"/>
  <c r="BV2" i="84"/>
  <c r="BW2" i="84"/>
  <c r="BX2" i="84"/>
  <c r="BY2" i="84"/>
  <c r="BZ2" i="84"/>
  <c r="CA2" i="84"/>
  <c r="CB2" i="84"/>
  <c r="CC2" i="84"/>
  <c r="CD2" i="84"/>
  <c r="CE2" i="84"/>
  <c r="CF2" i="84"/>
  <c r="CG2" i="84"/>
  <c r="CH2" i="84"/>
  <c r="CI2" i="84"/>
  <c r="CJ2" i="84"/>
  <c r="CK2" i="84"/>
  <c r="CL2" i="84"/>
  <c r="CM2" i="84"/>
  <c r="CN2" i="84"/>
  <c r="CO2" i="84"/>
  <c r="CP2" i="84"/>
  <c r="CQ2" i="84"/>
  <c r="CR2" i="84"/>
  <c r="CS2" i="84"/>
  <c r="CT2" i="84"/>
  <c r="CU2" i="84"/>
  <c r="CV2" i="84"/>
  <c r="CW2" i="84"/>
  <c r="CX2" i="84"/>
  <c r="CY2" i="84"/>
  <c r="CZ2" i="84"/>
  <c r="DA2" i="84"/>
  <c r="DB2" i="84"/>
  <c r="DC2" i="84"/>
  <c r="DD2" i="84"/>
  <c r="DE2" i="84"/>
  <c r="DF2" i="84"/>
  <c r="DG2" i="84"/>
  <c r="DH2" i="84"/>
  <c r="DI2" i="84"/>
  <c r="DJ2" i="84"/>
  <c r="DK2" i="84"/>
  <c r="DL2" i="84"/>
  <c r="DM2" i="84"/>
  <c r="DN2" i="84"/>
  <c r="DO2" i="84"/>
  <c r="DP2" i="84"/>
  <c r="DQ2" i="84"/>
  <c r="DR2" i="84"/>
  <c r="DS2" i="84"/>
  <c r="DT2" i="84"/>
  <c r="DU2" i="84"/>
  <c r="DV2" i="84"/>
  <c r="DW2" i="84"/>
  <c r="DX2" i="84"/>
  <c r="DY2" i="84"/>
  <c r="DZ2" i="84"/>
  <c r="EA2" i="84"/>
  <c r="EB2" i="84"/>
  <c r="EC2" i="84"/>
  <c r="ED2" i="84"/>
  <c r="EE2" i="84"/>
  <c r="EF2" i="84"/>
  <c r="EG2" i="84"/>
  <c r="EH2" i="84"/>
  <c r="EI2" i="84"/>
  <c r="EJ2" i="84"/>
  <c r="EK2" i="84"/>
  <c r="EL2" i="84"/>
  <c r="EM2" i="84"/>
  <c r="EN2" i="84"/>
  <c r="EO2" i="84"/>
  <c r="EP2" i="84"/>
  <c r="EQ2" i="84"/>
  <c r="ER2" i="84"/>
  <c r="ES2" i="84"/>
  <c r="ET2" i="84"/>
  <c r="EU2" i="84"/>
  <c r="EV2" i="84"/>
  <c r="EW2" i="84"/>
  <c r="EX2" i="84"/>
  <c r="EY2" i="84"/>
  <c r="EZ2" i="84"/>
  <c r="FA2" i="84"/>
  <c r="FB2" i="84"/>
  <c r="FC2" i="84"/>
  <c r="FD2" i="84"/>
  <c r="FE2" i="84"/>
  <c r="FF2" i="84"/>
  <c r="FG2" i="84"/>
  <c r="FH2" i="84"/>
  <c r="FI2" i="84"/>
  <c r="FJ2" i="84"/>
  <c r="FK2" i="84"/>
  <c r="FL2" i="84"/>
  <c r="FM2" i="84"/>
  <c r="FN2" i="84"/>
  <c r="FO2" i="84"/>
  <c r="FP2" i="84"/>
  <c r="FQ2" i="84"/>
  <c r="FR2" i="84"/>
  <c r="FS2" i="84"/>
  <c r="FT2" i="84"/>
  <c r="FU2" i="84"/>
  <c r="FV2" i="84"/>
  <c r="FW2" i="84"/>
  <c r="FX2" i="84"/>
  <c r="FY2" i="84"/>
  <c r="FZ2" i="84"/>
  <c r="GA2" i="84"/>
  <c r="GB2" i="84"/>
  <c r="GC2" i="84"/>
  <c r="GD2" i="84"/>
  <c r="GE2" i="84"/>
  <c r="GF2" i="84"/>
  <c r="GG2" i="84"/>
  <c r="GH2" i="84"/>
  <c r="GI2" i="84"/>
  <c r="GJ2" i="84"/>
  <c r="GK2" i="84"/>
  <c r="GL2" i="84"/>
  <c r="GM2" i="84"/>
  <c r="GN2" i="84"/>
  <c r="GO2" i="84"/>
  <c r="GP2" i="84"/>
  <c r="GQ2" i="84"/>
  <c r="GR2" i="84"/>
  <c r="GS2" i="84"/>
  <c r="GT2" i="84"/>
  <c r="GU2" i="84"/>
  <c r="GV2" i="84"/>
  <c r="GW2" i="84"/>
  <c r="GX2" i="84"/>
  <c r="GY2" i="84"/>
  <c r="I3" i="84"/>
  <c r="J3" i="84"/>
  <c r="K3" i="84"/>
  <c r="L3" i="84"/>
  <c r="M3" i="84"/>
  <c r="N3" i="84"/>
  <c r="O3" i="84"/>
  <c r="P3" i="84"/>
  <c r="Q3" i="84"/>
  <c r="R3" i="84"/>
  <c r="S3" i="84"/>
  <c r="T3" i="84"/>
  <c r="U3" i="84"/>
  <c r="V3" i="84"/>
  <c r="W3" i="84"/>
  <c r="X3" i="84"/>
  <c r="Y3" i="84"/>
  <c r="Z3" i="84"/>
  <c r="AA3" i="84"/>
  <c r="AB3" i="84"/>
  <c r="AC3" i="84"/>
  <c r="AD3" i="84"/>
  <c r="AE3" i="84"/>
  <c r="AF3" i="84"/>
  <c r="AG3" i="84"/>
  <c r="AH3" i="84"/>
  <c r="AI3" i="84"/>
  <c r="AJ3" i="84"/>
  <c r="AK3" i="84"/>
  <c r="AL3" i="84"/>
  <c r="AM3" i="84"/>
  <c r="AN3" i="84"/>
  <c r="AO3" i="84"/>
  <c r="AP3" i="84"/>
  <c r="AQ3" i="84"/>
  <c r="AR3" i="84"/>
  <c r="AS3" i="84"/>
  <c r="AT3" i="84"/>
  <c r="AU3" i="84"/>
  <c r="AV3" i="84"/>
  <c r="AW3" i="84"/>
  <c r="AX3" i="84"/>
  <c r="AY3" i="84"/>
  <c r="AZ3" i="84"/>
  <c r="BA3" i="84"/>
  <c r="BB3" i="84"/>
  <c r="BC3" i="84"/>
  <c r="BD3" i="84"/>
  <c r="BE3" i="84"/>
  <c r="BF3" i="84"/>
  <c r="BG3" i="84"/>
  <c r="BH3" i="84"/>
  <c r="BI3" i="84"/>
  <c r="BJ3" i="84"/>
  <c r="BK3" i="84"/>
  <c r="BL3" i="84"/>
  <c r="BM3" i="84"/>
  <c r="BN3" i="84"/>
  <c r="BO3" i="84"/>
  <c r="BP3" i="84"/>
  <c r="BQ3" i="84"/>
  <c r="BR3" i="84"/>
  <c r="BS3" i="84"/>
  <c r="BT3" i="84"/>
  <c r="BU3" i="84"/>
  <c r="BV3" i="84"/>
  <c r="BW3" i="84"/>
  <c r="BX3" i="84"/>
  <c r="BY3" i="84"/>
  <c r="BZ3" i="84"/>
  <c r="CA3" i="84"/>
  <c r="CB3" i="84"/>
  <c r="CC3" i="84"/>
  <c r="CD3" i="84"/>
  <c r="CE3" i="84"/>
  <c r="CF3" i="84"/>
  <c r="CG3" i="84"/>
  <c r="CH3" i="84"/>
  <c r="CI3" i="84"/>
  <c r="CJ3" i="84"/>
  <c r="CK3" i="84"/>
  <c r="CL3" i="84"/>
  <c r="CM3" i="84"/>
  <c r="CN3" i="84"/>
  <c r="CO3" i="84"/>
  <c r="CP3" i="84"/>
  <c r="CQ3" i="84"/>
  <c r="CR3" i="84"/>
  <c r="CS3" i="84"/>
  <c r="CT3" i="84"/>
  <c r="CU3" i="84"/>
  <c r="CV3" i="84"/>
  <c r="CW3" i="84"/>
  <c r="CX3" i="84"/>
  <c r="CY3" i="84"/>
  <c r="CZ3" i="84"/>
  <c r="DA3" i="84"/>
  <c r="DB3" i="84"/>
  <c r="DC3" i="84"/>
  <c r="DD3" i="84"/>
  <c r="DE3" i="84"/>
  <c r="DF3" i="84"/>
  <c r="DG3" i="84"/>
  <c r="DH3" i="84"/>
  <c r="DI3" i="84"/>
  <c r="DJ3" i="84"/>
  <c r="DK3" i="84"/>
  <c r="DL3" i="84"/>
  <c r="DM3" i="84"/>
  <c r="DN3" i="84"/>
  <c r="DO3" i="84"/>
  <c r="DP3" i="84"/>
  <c r="DQ3" i="84"/>
  <c r="DR3" i="84"/>
  <c r="DS3" i="84"/>
  <c r="DT3" i="84"/>
  <c r="DU3" i="84"/>
  <c r="DV3" i="84"/>
  <c r="DW3" i="84"/>
  <c r="DX3" i="84"/>
  <c r="DY3" i="84"/>
  <c r="DZ3" i="84"/>
  <c r="EA3" i="84"/>
  <c r="EB3" i="84"/>
  <c r="EC3" i="84"/>
  <c r="ED3" i="84"/>
  <c r="EE3" i="84"/>
  <c r="EF3" i="84"/>
  <c r="EG3" i="84"/>
  <c r="EH3" i="84"/>
  <c r="EI3" i="84"/>
  <c r="EJ3" i="84"/>
  <c r="EK3" i="84"/>
  <c r="EL3" i="84"/>
  <c r="EM3" i="84"/>
  <c r="EN3" i="84"/>
  <c r="EO3" i="84"/>
  <c r="EP3" i="84"/>
  <c r="EQ3" i="84"/>
  <c r="ER3" i="84"/>
  <c r="ES3" i="84"/>
  <c r="ET3" i="84"/>
  <c r="EU3" i="84"/>
  <c r="EV3" i="84"/>
  <c r="EW3" i="84"/>
  <c r="EX3" i="84"/>
  <c r="EY3" i="84"/>
  <c r="EZ3" i="84"/>
  <c r="FA3" i="84"/>
  <c r="FB3" i="84"/>
  <c r="FC3" i="84"/>
  <c r="FD3" i="84"/>
  <c r="FE3" i="84"/>
  <c r="FF3" i="84"/>
  <c r="FG3" i="84"/>
  <c r="FH3" i="84"/>
  <c r="FI3" i="84"/>
  <c r="FJ3" i="84"/>
  <c r="FK3" i="84"/>
  <c r="FL3" i="84"/>
  <c r="FM3" i="84"/>
  <c r="FN3" i="84"/>
  <c r="FO3" i="84"/>
  <c r="FP3" i="84"/>
  <c r="FQ3" i="84"/>
  <c r="FR3" i="84"/>
  <c r="FS3" i="84"/>
  <c r="FT3" i="84"/>
  <c r="FU3" i="84"/>
  <c r="FV3" i="84"/>
  <c r="FW3" i="84"/>
  <c r="FX3" i="84"/>
  <c r="FY3" i="84"/>
  <c r="FZ3" i="84"/>
  <c r="GA3" i="84"/>
  <c r="GB3" i="84"/>
  <c r="GC3" i="84"/>
  <c r="GD3" i="84"/>
  <c r="GE3" i="84"/>
  <c r="GF3" i="84"/>
  <c r="GG3" i="84"/>
  <c r="GH3" i="84"/>
  <c r="GI3" i="84"/>
  <c r="GJ3" i="84"/>
  <c r="GK3" i="84"/>
  <c r="GL3" i="84"/>
  <c r="GM3" i="84"/>
  <c r="GN3" i="84"/>
  <c r="GO3" i="84"/>
  <c r="GP3" i="84"/>
  <c r="GQ3" i="84"/>
  <c r="GR3" i="84"/>
  <c r="GS3" i="84"/>
  <c r="GT3" i="84"/>
  <c r="GU3" i="84"/>
  <c r="GV3" i="84"/>
  <c r="GW3" i="84"/>
  <c r="GX3" i="84"/>
  <c r="GY3" i="84"/>
  <c r="I5" i="84"/>
  <c r="J5" i="84"/>
  <c r="K5" i="84"/>
  <c r="L5" i="84"/>
  <c r="M5" i="84"/>
  <c r="N5" i="84"/>
  <c r="O5" i="84"/>
  <c r="P5" i="84"/>
  <c r="Q5" i="84"/>
  <c r="R5" i="84"/>
  <c r="S5" i="84"/>
  <c r="T5" i="84"/>
  <c r="U5" i="84"/>
  <c r="V5" i="84"/>
  <c r="W5" i="84"/>
  <c r="X5" i="84"/>
  <c r="Y5" i="84"/>
  <c r="Z5" i="84"/>
  <c r="AA5" i="84"/>
  <c r="AB5" i="84"/>
  <c r="AC5" i="84"/>
  <c r="AD5" i="84"/>
  <c r="AE5" i="84"/>
  <c r="AF5" i="84"/>
  <c r="AG5" i="84"/>
  <c r="AH5" i="84"/>
  <c r="AI5" i="84"/>
  <c r="AJ5" i="84"/>
  <c r="AK5" i="84"/>
  <c r="AL5" i="84"/>
  <c r="AM5" i="84"/>
  <c r="AN5" i="84"/>
  <c r="AO5" i="84"/>
  <c r="AP5" i="84"/>
  <c r="AQ5" i="84"/>
  <c r="AR5" i="84"/>
  <c r="AS5" i="84"/>
  <c r="AT5" i="84"/>
  <c r="AU5" i="84"/>
  <c r="AV5" i="84"/>
  <c r="AW5" i="84"/>
  <c r="AX5" i="84"/>
  <c r="AY5" i="84"/>
  <c r="AZ5" i="84"/>
  <c r="BA5" i="84"/>
  <c r="BB5" i="84"/>
  <c r="BC5" i="84"/>
  <c r="BD5" i="84"/>
  <c r="BE5" i="84"/>
  <c r="BF5" i="84"/>
  <c r="BG5" i="84"/>
  <c r="BH5" i="84"/>
  <c r="BI5" i="84"/>
  <c r="BJ5" i="84"/>
  <c r="BK5" i="84"/>
  <c r="BL5" i="84"/>
  <c r="BM5" i="84"/>
  <c r="BN5" i="84"/>
  <c r="BO5" i="84"/>
  <c r="BP5" i="84"/>
  <c r="BQ5" i="84"/>
  <c r="BR5" i="84"/>
  <c r="BS5" i="84"/>
  <c r="BT5" i="84"/>
  <c r="BU5" i="84"/>
  <c r="BV5" i="84"/>
  <c r="BW5" i="84"/>
  <c r="BX5" i="84"/>
  <c r="BY5" i="84"/>
  <c r="BZ5" i="84"/>
  <c r="CA5" i="84"/>
  <c r="CB5" i="84"/>
  <c r="CC5" i="84"/>
  <c r="CD5" i="84"/>
  <c r="CE5" i="84"/>
  <c r="CF5" i="84"/>
  <c r="CG5" i="84"/>
  <c r="CH5" i="84"/>
  <c r="CI5" i="84"/>
  <c r="CJ5" i="84"/>
  <c r="CK5" i="84"/>
  <c r="CL5" i="84"/>
  <c r="CM5" i="84"/>
  <c r="CN5" i="84"/>
  <c r="CO5" i="84"/>
  <c r="CP5" i="84"/>
  <c r="CQ5" i="84"/>
  <c r="CR5" i="84"/>
  <c r="CS5" i="84"/>
  <c r="CT5" i="84"/>
  <c r="CU5" i="84"/>
  <c r="CV5" i="84"/>
  <c r="CW5" i="84"/>
  <c r="CX5" i="84"/>
  <c r="CY5" i="84"/>
  <c r="CZ5" i="84"/>
  <c r="DA5" i="84"/>
  <c r="DB5" i="84"/>
  <c r="DC5" i="84"/>
  <c r="DD5" i="84"/>
  <c r="DE5" i="84"/>
  <c r="DF5" i="84"/>
  <c r="DG5" i="84"/>
  <c r="DH5" i="84"/>
  <c r="DI5" i="84"/>
  <c r="DJ5" i="84"/>
  <c r="DK5" i="84"/>
  <c r="DL5" i="84"/>
  <c r="DM5" i="84"/>
  <c r="DN5" i="84"/>
  <c r="DO5" i="84"/>
  <c r="DP5" i="84"/>
  <c r="DQ5" i="84"/>
  <c r="DR5" i="84"/>
  <c r="DS5" i="84"/>
  <c r="DT5" i="84"/>
  <c r="DU5" i="84"/>
  <c r="DV5" i="84"/>
  <c r="DW5" i="84"/>
  <c r="DX5" i="84"/>
  <c r="DY5" i="84"/>
  <c r="DZ5" i="84"/>
  <c r="EA5" i="84"/>
  <c r="EB5" i="84"/>
  <c r="EC5" i="84"/>
  <c r="ED5" i="84"/>
  <c r="EE5" i="84"/>
  <c r="EF5" i="84"/>
  <c r="EG5" i="84"/>
  <c r="EH5" i="84"/>
  <c r="EI5" i="84"/>
  <c r="EJ5" i="84"/>
  <c r="EK5" i="84"/>
  <c r="EL5" i="84"/>
  <c r="EM5" i="84"/>
  <c r="EN5" i="84"/>
  <c r="EO5" i="84"/>
  <c r="EP5" i="84"/>
  <c r="EQ5" i="84"/>
  <c r="ER5" i="84"/>
  <c r="ES5" i="84"/>
  <c r="ET5" i="84"/>
  <c r="EU5" i="84"/>
  <c r="EV5" i="84"/>
  <c r="EW5" i="84"/>
  <c r="EX5" i="84"/>
  <c r="EY5" i="84"/>
  <c r="EZ5" i="84"/>
  <c r="FA5" i="84"/>
  <c r="FB5" i="84"/>
  <c r="FC5" i="84"/>
  <c r="FD5" i="84"/>
  <c r="FE5" i="84"/>
  <c r="FF5" i="84"/>
  <c r="FG5" i="84"/>
  <c r="FH5" i="84"/>
  <c r="FI5" i="84"/>
  <c r="FJ5" i="84"/>
  <c r="FK5" i="84"/>
  <c r="FL5" i="84"/>
  <c r="FM5" i="84"/>
  <c r="FN5" i="84"/>
  <c r="FO5" i="84"/>
  <c r="FP5" i="84"/>
  <c r="FQ5" i="84"/>
  <c r="FR5" i="84"/>
  <c r="FS5" i="84"/>
  <c r="FT5" i="84"/>
  <c r="FU5" i="84"/>
  <c r="FV5" i="84"/>
  <c r="FW5" i="84"/>
  <c r="FX5" i="84"/>
  <c r="FY5" i="84"/>
  <c r="FZ5" i="84"/>
  <c r="GA5" i="84"/>
  <c r="GB5" i="84"/>
  <c r="GC5" i="84"/>
  <c r="GD5" i="84"/>
  <c r="GE5" i="84"/>
  <c r="GF5" i="84"/>
  <c r="GG5" i="84"/>
  <c r="GH5" i="84"/>
  <c r="GI5" i="84"/>
  <c r="GJ5" i="84"/>
  <c r="GK5" i="84"/>
  <c r="GL5" i="84"/>
  <c r="GM5" i="84"/>
  <c r="GN5" i="84"/>
  <c r="GO5" i="84"/>
  <c r="GP5" i="84"/>
  <c r="GQ5" i="84"/>
  <c r="GR5" i="84"/>
  <c r="GS5" i="84"/>
  <c r="GT5" i="84"/>
  <c r="GU5" i="84"/>
  <c r="GV5" i="84"/>
  <c r="GW5" i="84"/>
  <c r="GX5" i="84"/>
  <c r="GY5" i="84"/>
  <c r="I6" i="84"/>
  <c r="J6" i="84"/>
  <c r="K6" i="84"/>
  <c r="L6" i="84"/>
  <c r="M6" i="84"/>
  <c r="N6" i="84"/>
  <c r="O6" i="84"/>
  <c r="P6" i="84"/>
  <c r="Q6" i="84"/>
  <c r="R6" i="84"/>
  <c r="S6" i="84"/>
  <c r="T6" i="84"/>
  <c r="U6" i="84"/>
  <c r="V6" i="84"/>
  <c r="W6" i="84"/>
  <c r="X6" i="84"/>
  <c r="Y6" i="84"/>
  <c r="Z6" i="84"/>
  <c r="AA6" i="84"/>
  <c r="AB6" i="84"/>
  <c r="AC6" i="84"/>
  <c r="AD6" i="84"/>
  <c r="AE6" i="84"/>
  <c r="AF6" i="84"/>
  <c r="AG6" i="84"/>
  <c r="AH6" i="84"/>
  <c r="AI6" i="84"/>
  <c r="AJ6" i="84"/>
  <c r="AK6" i="84"/>
  <c r="AL6" i="84"/>
  <c r="AM6" i="84"/>
  <c r="AN6" i="84"/>
  <c r="AO6" i="84"/>
  <c r="AP6" i="84"/>
  <c r="AQ6" i="84"/>
  <c r="AR6" i="84"/>
  <c r="AS6" i="84"/>
  <c r="AT6" i="84"/>
  <c r="AU6" i="84"/>
  <c r="AV6" i="84"/>
  <c r="AW6" i="84"/>
  <c r="AX6" i="84"/>
  <c r="AY6" i="84"/>
  <c r="AZ6" i="84"/>
  <c r="BA6" i="84"/>
  <c r="BB6" i="84"/>
  <c r="BC6" i="84"/>
  <c r="BD6" i="84"/>
  <c r="BE6" i="84"/>
  <c r="BF6" i="84"/>
  <c r="BG6" i="84"/>
  <c r="BH6" i="84"/>
  <c r="BI6" i="84"/>
  <c r="BJ6" i="84"/>
  <c r="BK6" i="84"/>
  <c r="BL6" i="84"/>
  <c r="BM6" i="84"/>
  <c r="BN6" i="84"/>
  <c r="BO6" i="84"/>
  <c r="BP6" i="84"/>
  <c r="BQ6" i="84"/>
  <c r="BR6" i="84"/>
  <c r="BS6" i="84"/>
  <c r="BT6" i="84"/>
  <c r="BU6" i="84"/>
  <c r="BV6" i="84"/>
  <c r="BW6" i="84"/>
  <c r="BX6" i="84"/>
  <c r="BY6" i="84"/>
  <c r="BZ6" i="84"/>
  <c r="CA6" i="84"/>
  <c r="CB6" i="84"/>
  <c r="CC6" i="84"/>
  <c r="CD6" i="84"/>
  <c r="CE6" i="84"/>
  <c r="CF6" i="84"/>
  <c r="CG6" i="84"/>
  <c r="CH6" i="84"/>
  <c r="CI6" i="84"/>
  <c r="CJ6" i="84"/>
  <c r="CK6" i="84"/>
  <c r="CL6" i="84"/>
  <c r="CM6" i="84"/>
  <c r="CN6" i="84"/>
  <c r="CO6" i="84"/>
  <c r="CP6" i="84"/>
  <c r="CQ6" i="84"/>
  <c r="CR6" i="84"/>
  <c r="CS6" i="84"/>
  <c r="CT6" i="84"/>
  <c r="CU6" i="84"/>
  <c r="CV6" i="84"/>
  <c r="CW6" i="84"/>
  <c r="CX6" i="84"/>
  <c r="CY6" i="84"/>
  <c r="CZ6" i="84"/>
  <c r="DA6" i="84"/>
  <c r="DB6" i="84"/>
  <c r="DC6" i="84"/>
  <c r="DD6" i="84"/>
  <c r="DE6" i="84"/>
  <c r="DF6" i="84"/>
  <c r="DG6" i="84"/>
  <c r="DH6" i="84"/>
  <c r="DI6" i="84"/>
  <c r="DJ6" i="84"/>
  <c r="DK6" i="84"/>
  <c r="DL6" i="84"/>
  <c r="DM6" i="84"/>
  <c r="DN6" i="84"/>
  <c r="DO6" i="84"/>
  <c r="DP6" i="84"/>
  <c r="DQ6" i="84"/>
  <c r="DR6" i="84"/>
  <c r="DS6" i="84"/>
  <c r="DT6" i="84"/>
  <c r="DU6" i="84"/>
  <c r="DV6" i="84"/>
  <c r="DW6" i="84"/>
  <c r="DX6" i="84"/>
  <c r="DY6" i="84"/>
  <c r="DZ6" i="84"/>
  <c r="EA6" i="84"/>
  <c r="EB6" i="84"/>
  <c r="EC6" i="84"/>
  <c r="ED6" i="84"/>
  <c r="EE6" i="84"/>
  <c r="EF6" i="84"/>
  <c r="EG6" i="84"/>
  <c r="EH6" i="84"/>
  <c r="EI6" i="84"/>
  <c r="EJ6" i="84"/>
  <c r="EK6" i="84"/>
  <c r="EL6" i="84"/>
  <c r="EM6" i="84"/>
  <c r="EN6" i="84"/>
  <c r="EO6" i="84"/>
  <c r="EP6" i="84"/>
  <c r="EQ6" i="84"/>
  <c r="ER6" i="84"/>
  <c r="ES6" i="84"/>
  <c r="ET6" i="84"/>
  <c r="EU6" i="84"/>
  <c r="EV6" i="84"/>
  <c r="EW6" i="84"/>
  <c r="EX6" i="84"/>
  <c r="EY6" i="84"/>
  <c r="EZ6" i="84"/>
  <c r="FA6" i="84"/>
  <c r="FB6" i="84"/>
  <c r="FC6" i="84"/>
  <c r="FD6" i="84"/>
  <c r="FE6" i="84"/>
  <c r="FF6" i="84"/>
  <c r="FG6" i="84"/>
  <c r="FH6" i="84"/>
  <c r="FI6" i="84"/>
  <c r="FJ6" i="84"/>
  <c r="FK6" i="84"/>
  <c r="FL6" i="84"/>
  <c r="FM6" i="84"/>
  <c r="FN6" i="84"/>
  <c r="FO6" i="84"/>
  <c r="FP6" i="84"/>
  <c r="FQ6" i="84"/>
  <c r="FR6" i="84"/>
  <c r="FS6" i="84"/>
  <c r="FT6" i="84"/>
  <c r="FU6" i="84"/>
  <c r="FV6" i="84"/>
  <c r="FW6" i="84"/>
  <c r="FX6" i="84"/>
  <c r="FY6" i="84"/>
  <c r="FZ6" i="84"/>
  <c r="GA6" i="84"/>
  <c r="GB6" i="84"/>
  <c r="GC6" i="84"/>
  <c r="GD6" i="84"/>
  <c r="GE6" i="84"/>
  <c r="GF6" i="84"/>
  <c r="GG6" i="84"/>
  <c r="GH6" i="84"/>
  <c r="GI6" i="84"/>
  <c r="GJ6" i="84"/>
  <c r="GK6" i="84"/>
  <c r="GL6" i="84"/>
  <c r="GM6" i="84"/>
  <c r="GN6" i="84"/>
  <c r="GO6" i="84"/>
  <c r="GP6" i="84"/>
  <c r="GQ6" i="84"/>
  <c r="GR6" i="84"/>
  <c r="GS6" i="84"/>
  <c r="GT6" i="84"/>
  <c r="GU6" i="84"/>
  <c r="GV6" i="84"/>
  <c r="GW6" i="84"/>
  <c r="GX6" i="84"/>
  <c r="GY6" i="84"/>
  <c r="I7" i="84"/>
  <c r="J7" i="84"/>
  <c r="K7" i="84"/>
  <c r="L7" i="84"/>
  <c r="M7" i="84"/>
  <c r="N7" i="84"/>
  <c r="O7" i="84"/>
  <c r="P7" i="84"/>
  <c r="Q7" i="84"/>
  <c r="R7" i="84"/>
  <c r="S7" i="84"/>
  <c r="T7" i="84"/>
  <c r="U7" i="84"/>
  <c r="V7" i="84"/>
  <c r="W7" i="84"/>
  <c r="X7" i="84"/>
  <c r="Y7" i="84"/>
  <c r="Z7" i="84"/>
  <c r="AA7" i="84"/>
  <c r="AB7" i="84"/>
  <c r="AC7" i="84"/>
  <c r="AD7" i="84"/>
  <c r="AE7" i="84"/>
  <c r="AF7" i="84"/>
  <c r="AG7" i="84"/>
  <c r="AH7" i="84"/>
  <c r="AI7" i="84"/>
  <c r="AJ7" i="84"/>
  <c r="AK7" i="84"/>
  <c r="AL7" i="84"/>
  <c r="AM7" i="84"/>
  <c r="AN7" i="84"/>
  <c r="AO7" i="84"/>
  <c r="AP7" i="84"/>
  <c r="AQ7" i="84"/>
  <c r="AR7" i="84"/>
  <c r="AS7" i="84"/>
  <c r="AT7" i="84"/>
  <c r="AU7" i="84"/>
  <c r="AV7" i="84"/>
  <c r="AW7" i="84"/>
  <c r="AX7" i="84"/>
  <c r="AY7" i="84"/>
  <c r="AZ7" i="84"/>
  <c r="BA7" i="84"/>
  <c r="BB7" i="84"/>
  <c r="BC7" i="84"/>
  <c r="BD7" i="84"/>
  <c r="BE7" i="84"/>
  <c r="BF7" i="84"/>
  <c r="BG7" i="84"/>
  <c r="BH7" i="84"/>
  <c r="BI7" i="84"/>
  <c r="BJ7" i="84"/>
  <c r="BK7" i="84"/>
  <c r="BL7" i="84"/>
  <c r="BM7" i="84"/>
  <c r="BN7" i="84"/>
  <c r="BO7" i="84"/>
  <c r="BP7" i="84"/>
  <c r="BQ7" i="84"/>
  <c r="BR7" i="84"/>
  <c r="BS7" i="84"/>
  <c r="BT7" i="84"/>
  <c r="BU7" i="84"/>
  <c r="BV7" i="84"/>
  <c r="BW7" i="84"/>
  <c r="BX7" i="84"/>
  <c r="BY7" i="84"/>
  <c r="BZ7" i="84"/>
  <c r="CA7" i="84"/>
  <c r="CB7" i="84"/>
  <c r="CC7" i="84"/>
  <c r="CD7" i="84"/>
  <c r="CE7" i="84"/>
  <c r="CF7" i="84"/>
  <c r="CG7" i="84"/>
  <c r="CH7" i="84"/>
  <c r="CI7" i="84"/>
  <c r="CJ7" i="84"/>
  <c r="CK7" i="84"/>
  <c r="CL7" i="84"/>
  <c r="CM7" i="84"/>
  <c r="CN7" i="84"/>
  <c r="CO7" i="84"/>
  <c r="CP7" i="84"/>
  <c r="CQ7" i="84"/>
  <c r="CR7" i="84"/>
  <c r="CS7" i="84"/>
  <c r="CT7" i="84"/>
  <c r="CU7" i="84"/>
  <c r="CV7" i="84"/>
  <c r="CW7" i="84"/>
  <c r="CX7" i="84"/>
  <c r="CY7" i="84"/>
  <c r="CZ7" i="84"/>
  <c r="DA7" i="84"/>
  <c r="DB7" i="84"/>
  <c r="DC7" i="84"/>
  <c r="DD7" i="84"/>
  <c r="DE7" i="84"/>
  <c r="DF7" i="84"/>
  <c r="DG7" i="84"/>
  <c r="DH7" i="84"/>
  <c r="DI7" i="84"/>
  <c r="DJ7" i="84"/>
  <c r="DK7" i="84"/>
  <c r="DL7" i="84"/>
  <c r="DM7" i="84"/>
  <c r="DN7" i="84"/>
  <c r="DO7" i="84"/>
  <c r="DP7" i="84"/>
  <c r="DQ7" i="84"/>
  <c r="DR7" i="84"/>
  <c r="DS7" i="84"/>
  <c r="DT7" i="84"/>
  <c r="DU7" i="84"/>
  <c r="DV7" i="84"/>
  <c r="DW7" i="84"/>
  <c r="DX7" i="84"/>
  <c r="DY7" i="84"/>
  <c r="DZ7" i="84"/>
  <c r="EA7" i="84"/>
  <c r="EB7" i="84"/>
  <c r="EC7" i="84"/>
  <c r="ED7" i="84"/>
  <c r="EE7" i="84"/>
  <c r="EF7" i="84"/>
  <c r="EG7" i="84"/>
  <c r="EH7" i="84"/>
  <c r="EI7" i="84"/>
  <c r="EJ7" i="84"/>
  <c r="EK7" i="84"/>
  <c r="EL7" i="84"/>
  <c r="EM7" i="84"/>
  <c r="EN7" i="84"/>
  <c r="EO7" i="84"/>
  <c r="EP7" i="84"/>
  <c r="EQ7" i="84"/>
  <c r="ER7" i="84"/>
  <c r="ES7" i="84"/>
  <c r="ET7" i="84"/>
  <c r="EU7" i="84"/>
  <c r="EV7" i="84"/>
  <c r="EW7" i="84"/>
  <c r="EX7" i="84"/>
  <c r="EY7" i="84"/>
  <c r="EZ7" i="84"/>
  <c r="FA7" i="84"/>
  <c r="FB7" i="84"/>
  <c r="FC7" i="84"/>
  <c r="FD7" i="84"/>
  <c r="FE7" i="84"/>
  <c r="FF7" i="84"/>
  <c r="FG7" i="84"/>
  <c r="FH7" i="84"/>
  <c r="FI7" i="84"/>
  <c r="FJ7" i="84"/>
  <c r="FK7" i="84"/>
  <c r="FL7" i="84"/>
  <c r="FM7" i="84"/>
  <c r="FN7" i="84"/>
  <c r="FO7" i="84"/>
  <c r="FP7" i="84"/>
  <c r="FQ7" i="84"/>
  <c r="FR7" i="84"/>
  <c r="FS7" i="84"/>
  <c r="FT7" i="84"/>
  <c r="FU7" i="84"/>
  <c r="FV7" i="84"/>
  <c r="FW7" i="84"/>
  <c r="FX7" i="84"/>
  <c r="FY7" i="84"/>
  <c r="FZ7" i="84"/>
  <c r="GA7" i="84"/>
  <c r="GB7" i="84"/>
  <c r="GC7" i="84"/>
  <c r="GD7" i="84"/>
  <c r="GE7" i="84"/>
  <c r="GF7" i="84"/>
  <c r="GG7" i="84"/>
  <c r="GH7" i="84"/>
  <c r="GI7" i="84"/>
  <c r="GJ7" i="84"/>
  <c r="GK7" i="84"/>
  <c r="GL7" i="84"/>
  <c r="GM7" i="84"/>
  <c r="GN7" i="84"/>
  <c r="GO7" i="84"/>
  <c r="GP7" i="84"/>
  <c r="GQ7" i="84"/>
  <c r="GR7" i="84"/>
  <c r="GS7" i="84"/>
  <c r="GT7" i="84"/>
  <c r="GU7" i="84"/>
  <c r="GV7" i="84"/>
  <c r="GW7" i="84"/>
  <c r="GX7" i="84"/>
  <c r="GY7" i="84"/>
  <c r="I8" i="84"/>
  <c r="J8" i="84"/>
  <c r="K8" i="84"/>
  <c r="L8" i="84"/>
  <c r="M8" i="84"/>
  <c r="N8" i="84"/>
  <c r="O8" i="84"/>
  <c r="P8" i="84"/>
  <c r="Q8" i="84"/>
  <c r="R8" i="84"/>
  <c r="S8" i="84"/>
  <c r="T8" i="84"/>
  <c r="U8" i="84"/>
  <c r="V8" i="84"/>
  <c r="W8" i="84"/>
  <c r="X8" i="84"/>
  <c r="Y8" i="84"/>
  <c r="Z8" i="84"/>
  <c r="AA8" i="84"/>
  <c r="AB8" i="84"/>
  <c r="AC8" i="84"/>
  <c r="AD8" i="84"/>
  <c r="AE8" i="84"/>
  <c r="AF8" i="84"/>
  <c r="AG8" i="84"/>
  <c r="AH8" i="84"/>
  <c r="AI8" i="84"/>
  <c r="AJ8" i="84"/>
  <c r="AK8" i="84"/>
  <c r="AL8" i="84"/>
  <c r="AM8" i="84"/>
  <c r="AN8" i="84"/>
  <c r="AO8" i="84"/>
  <c r="AP8" i="84"/>
  <c r="AQ8" i="84"/>
  <c r="AR8" i="84"/>
  <c r="AS8" i="84"/>
  <c r="AT8" i="84"/>
  <c r="AU8" i="84"/>
  <c r="AV8" i="84"/>
  <c r="AW8" i="84"/>
  <c r="AX8" i="84"/>
  <c r="AY8" i="84"/>
  <c r="AZ8" i="84"/>
  <c r="BA8" i="84"/>
  <c r="BB8" i="84"/>
  <c r="BC8" i="84"/>
  <c r="BD8" i="84"/>
  <c r="BE8" i="84"/>
  <c r="BF8" i="84"/>
  <c r="BG8" i="84"/>
  <c r="BH8" i="84"/>
  <c r="BI8" i="84"/>
  <c r="BJ8" i="84"/>
  <c r="BK8" i="84"/>
  <c r="BL8" i="84"/>
  <c r="BM8" i="84"/>
  <c r="BN8" i="84"/>
  <c r="BO8" i="84"/>
  <c r="BP8" i="84"/>
  <c r="BQ8" i="84"/>
  <c r="BR8" i="84"/>
  <c r="BS8" i="84"/>
  <c r="BT8" i="84"/>
  <c r="BU8" i="84"/>
  <c r="BV8" i="84"/>
  <c r="BW8" i="84"/>
  <c r="BX8" i="84"/>
  <c r="BY8" i="84"/>
  <c r="BZ8" i="84"/>
  <c r="CA8" i="84"/>
  <c r="CB8" i="84"/>
  <c r="CC8" i="84"/>
  <c r="CD8" i="84"/>
  <c r="CE8" i="84"/>
  <c r="CF8" i="84"/>
  <c r="CG8" i="84"/>
  <c r="CH8" i="84"/>
  <c r="CI8" i="84"/>
  <c r="CJ8" i="84"/>
  <c r="CK8" i="84"/>
  <c r="CL8" i="84"/>
  <c r="CM8" i="84"/>
  <c r="CN8" i="84"/>
  <c r="CO8" i="84"/>
  <c r="CP8" i="84"/>
  <c r="CQ8" i="84"/>
  <c r="CR8" i="84"/>
  <c r="CS8" i="84"/>
  <c r="CT8" i="84"/>
  <c r="CU8" i="84"/>
  <c r="CV8" i="84"/>
  <c r="CW8" i="84"/>
  <c r="CX8" i="84"/>
  <c r="CY8" i="84"/>
  <c r="CZ8" i="84"/>
  <c r="DA8" i="84"/>
  <c r="DB8" i="84"/>
  <c r="DC8" i="84"/>
  <c r="DD8" i="84"/>
  <c r="DE8" i="84"/>
  <c r="DF8" i="84"/>
  <c r="DG8" i="84"/>
  <c r="DH8" i="84"/>
  <c r="DI8" i="84"/>
  <c r="DJ8" i="84"/>
  <c r="DK8" i="84"/>
  <c r="DL8" i="84"/>
  <c r="DM8" i="84"/>
  <c r="DN8" i="84"/>
  <c r="DO8" i="84"/>
  <c r="DP8" i="84"/>
  <c r="DQ8" i="84"/>
  <c r="DR8" i="84"/>
  <c r="DS8" i="84"/>
  <c r="DT8" i="84"/>
  <c r="DU8" i="84"/>
  <c r="DV8" i="84"/>
  <c r="DW8" i="84"/>
  <c r="DX8" i="84"/>
  <c r="DY8" i="84"/>
  <c r="DZ8" i="84"/>
  <c r="EA8" i="84"/>
  <c r="EB8" i="84"/>
  <c r="EC8" i="84"/>
  <c r="ED8" i="84"/>
  <c r="EE8" i="84"/>
  <c r="EF8" i="84"/>
  <c r="EG8" i="84"/>
  <c r="EH8" i="84"/>
  <c r="EI8" i="84"/>
  <c r="EJ8" i="84"/>
  <c r="EK8" i="84"/>
  <c r="EL8" i="84"/>
  <c r="EM8" i="84"/>
  <c r="EN8" i="84"/>
  <c r="EO8" i="84"/>
  <c r="EP8" i="84"/>
  <c r="EQ8" i="84"/>
  <c r="ER8" i="84"/>
  <c r="ES8" i="84"/>
  <c r="ET8" i="84"/>
  <c r="EU8" i="84"/>
  <c r="EV8" i="84"/>
  <c r="EW8" i="84"/>
  <c r="EX8" i="84"/>
  <c r="EY8" i="84"/>
  <c r="EZ8" i="84"/>
  <c r="FA8" i="84"/>
  <c r="FB8" i="84"/>
  <c r="FC8" i="84"/>
  <c r="FD8" i="84"/>
  <c r="FE8" i="84"/>
  <c r="FF8" i="84"/>
  <c r="FG8" i="84"/>
  <c r="FH8" i="84"/>
  <c r="FI8" i="84"/>
  <c r="FJ8" i="84"/>
  <c r="FK8" i="84"/>
  <c r="FL8" i="84"/>
  <c r="FM8" i="84"/>
  <c r="FN8" i="84"/>
  <c r="FO8" i="84"/>
  <c r="FP8" i="84"/>
  <c r="FQ8" i="84"/>
  <c r="FR8" i="84"/>
  <c r="FS8" i="84"/>
  <c r="FT8" i="84"/>
  <c r="FU8" i="84"/>
  <c r="FV8" i="84"/>
  <c r="FW8" i="84"/>
  <c r="FX8" i="84"/>
  <c r="FY8" i="84"/>
  <c r="FZ8" i="84"/>
  <c r="GA8" i="84"/>
  <c r="GB8" i="84"/>
  <c r="GC8" i="84"/>
  <c r="GD8" i="84"/>
  <c r="GE8" i="84"/>
  <c r="GF8" i="84"/>
  <c r="GG8" i="84"/>
  <c r="GH8" i="84"/>
  <c r="GI8" i="84"/>
  <c r="GJ8" i="84"/>
  <c r="GK8" i="84"/>
  <c r="GL8" i="84"/>
  <c r="GM8" i="84"/>
  <c r="GN8" i="84"/>
  <c r="GO8" i="84"/>
  <c r="GP8" i="84"/>
  <c r="GQ8" i="84"/>
  <c r="GR8" i="84"/>
  <c r="GS8" i="84"/>
  <c r="GT8" i="84"/>
  <c r="GU8" i="84"/>
  <c r="GV8" i="84"/>
  <c r="GW8" i="84"/>
  <c r="GX8" i="84"/>
  <c r="GY8" i="84"/>
  <c r="I9" i="84"/>
  <c r="J9" i="84"/>
  <c r="K9" i="84"/>
  <c r="L9" i="84"/>
  <c r="M9" i="84"/>
  <c r="N9" i="84"/>
  <c r="O9" i="84"/>
  <c r="P9" i="84"/>
  <c r="Q9" i="84"/>
  <c r="R9" i="84"/>
  <c r="S9" i="84"/>
  <c r="T9" i="84"/>
  <c r="U9" i="84"/>
  <c r="V9" i="84"/>
  <c r="W9" i="84"/>
  <c r="X9" i="84"/>
  <c r="Y9" i="84"/>
  <c r="Z9" i="84"/>
  <c r="AA9" i="84"/>
  <c r="AB9" i="84"/>
  <c r="AC9" i="84"/>
  <c r="AD9" i="84"/>
  <c r="AE9" i="84"/>
  <c r="AF9" i="84"/>
  <c r="AG9" i="84"/>
  <c r="AH9" i="84"/>
  <c r="AI9" i="84"/>
  <c r="AJ9" i="84"/>
  <c r="AK9" i="84"/>
  <c r="AL9" i="84"/>
  <c r="AM9" i="84"/>
  <c r="AN9" i="84"/>
  <c r="AO9" i="84"/>
  <c r="AP9" i="84"/>
  <c r="AQ9" i="84"/>
  <c r="AR9" i="84"/>
  <c r="AS9" i="84"/>
  <c r="AT9" i="84"/>
  <c r="AU9" i="84"/>
  <c r="AV9" i="84"/>
  <c r="AW9" i="84"/>
  <c r="AX9" i="84"/>
  <c r="AY9" i="84"/>
  <c r="AZ9" i="84"/>
  <c r="BA9" i="84"/>
  <c r="BB9" i="84"/>
  <c r="BC9" i="84"/>
  <c r="BD9" i="84"/>
  <c r="BE9" i="84"/>
  <c r="BF9" i="84"/>
  <c r="BG9" i="84"/>
  <c r="BH9" i="84"/>
  <c r="BI9" i="84"/>
  <c r="BJ9" i="84"/>
  <c r="BK9" i="84"/>
  <c r="BL9" i="84"/>
  <c r="BM9" i="84"/>
  <c r="BN9" i="84"/>
  <c r="BO9" i="84"/>
  <c r="BP9" i="84"/>
  <c r="BQ9" i="84"/>
  <c r="BR9" i="84"/>
  <c r="BS9" i="84"/>
  <c r="BT9" i="84"/>
  <c r="BU9" i="84"/>
  <c r="BV9" i="84"/>
  <c r="BW9" i="84"/>
  <c r="BX9" i="84"/>
  <c r="BY9" i="84"/>
  <c r="BZ9" i="84"/>
  <c r="CA9" i="84"/>
  <c r="CB9" i="84"/>
  <c r="CC9" i="84"/>
  <c r="CD9" i="84"/>
  <c r="CE9" i="84"/>
  <c r="CF9" i="84"/>
  <c r="CG9" i="84"/>
  <c r="CH9" i="84"/>
  <c r="CI9" i="84"/>
  <c r="CJ9" i="84"/>
  <c r="CK9" i="84"/>
  <c r="CL9" i="84"/>
  <c r="CM9" i="84"/>
  <c r="CN9" i="84"/>
  <c r="CO9" i="84"/>
  <c r="CP9" i="84"/>
  <c r="CQ9" i="84"/>
  <c r="CR9" i="84"/>
  <c r="CS9" i="84"/>
  <c r="CT9" i="84"/>
  <c r="CU9" i="84"/>
  <c r="CV9" i="84"/>
  <c r="CW9" i="84"/>
  <c r="CX9" i="84"/>
  <c r="CY9" i="84"/>
  <c r="CZ9" i="84"/>
  <c r="DA9" i="84"/>
  <c r="DB9" i="84"/>
  <c r="DC9" i="84"/>
  <c r="DD9" i="84"/>
  <c r="DE9" i="84"/>
  <c r="DF9" i="84"/>
  <c r="DG9" i="84"/>
  <c r="DH9" i="84"/>
  <c r="DI9" i="84"/>
  <c r="DJ9" i="84"/>
  <c r="DK9" i="84"/>
  <c r="DL9" i="84"/>
  <c r="DM9" i="84"/>
  <c r="DN9" i="84"/>
  <c r="DO9" i="84"/>
  <c r="DP9" i="84"/>
  <c r="DQ9" i="84"/>
  <c r="DR9" i="84"/>
  <c r="DS9" i="84"/>
  <c r="DT9" i="84"/>
  <c r="DU9" i="84"/>
  <c r="DV9" i="84"/>
  <c r="DW9" i="84"/>
  <c r="DX9" i="84"/>
  <c r="DY9" i="84"/>
  <c r="DZ9" i="84"/>
  <c r="EA9" i="84"/>
  <c r="EB9" i="84"/>
  <c r="EC9" i="84"/>
  <c r="ED9" i="84"/>
  <c r="EE9" i="84"/>
  <c r="EF9" i="84"/>
  <c r="EG9" i="84"/>
  <c r="EH9" i="84"/>
  <c r="EI9" i="84"/>
  <c r="EJ9" i="84"/>
  <c r="EK9" i="84"/>
  <c r="EL9" i="84"/>
  <c r="EM9" i="84"/>
  <c r="EN9" i="84"/>
  <c r="EO9" i="84"/>
  <c r="EP9" i="84"/>
  <c r="EQ9" i="84"/>
  <c r="ER9" i="84"/>
  <c r="ES9" i="84"/>
  <c r="ET9" i="84"/>
  <c r="EU9" i="84"/>
  <c r="EV9" i="84"/>
  <c r="EW9" i="84"/>
  <c r="EX9" i="84"/>
  <c r="EY9" i="84"/>
  <c r="EZ9" i="84"/>
  <c r="FA9" i="84"/>
  <c r="FB9" i="84"/>
  <c r="FC9" i="84"/>
  <c r="FD9" i="84"/>
  <c r="FE9" i="84"/>
  <c r="FF9" i="84"/>
  <c r="FG9" i="84"/>
  <c r="FH9" i="84"/>
  <c r="FI9" i="84"/>
  <c r="FJ9" i="84"/>
  <c r="FK9" i="84"/>
  <c r="FL9" i="84"/>
  <c r="FM9" i="84"/>
  <c r="FN9" i="84"/>
  <c r="FO9" i="84"/>
  <c r="FP9" i="84"/>
  <c r="FQ9" i="84"/>
  <c r="FR9" i="84"/>
  <c r="FS9" i="84"/>
  <c r="FT9" i="84"/>
  <c r="FU9" i="84"/>
  <c r="FV9" i="84"/>
  <c r="FW9" i="84"/>
  <c r="FX9" i="84"/>
  <c r="FY9" i="84"/>
  <c r="FZ9" i="84"/>
  <c r="GA9" i="84"/>
  <c r="GB9" i="84"/>
  <c r="GC9" i="84"/>
  <c r="GD9" i="84"/>
  <c r="GE9" i="84"/>
  <c r="GF9" i="84"/>
  <c r="GG9" i="84"/>
  <c r="GH9" i="84"/>
  <c r="GI9" i="84"/>
  <c r="GJ9" i="84"/>
  <c r="GK9" i="84"/>
  <c r="GL9" i="84"/>
  <c r="GM9" i="84"/>
  <c r="GN9" i="84"/>
  <c r="GO9" i="84"/>
  <c r="GP9" i="84"/>
  <c r="GQ9" i="84"/>
  <c r="GR9" i="84"/>
  <c r="GS9" i="84"/>
  <c r="GT9" i="84"/>
  <c r="GU9" i="84"/>
  <c r="GV9" i="84"/>
  <c r="GW9" i="84"/>
  <c r="GX9" i="84"/>
  <c r="GY9" i="84"/>
  <c r="M10" i="84"/>
  <c r="N10" i="84"/>
  <c r="O10" i="84"/>
  <c r="P10" i="84"/>
  <c r="Q10" i="84"/>
  <c r="R10" i="84"/>
  <c r="S10" i="84"/>
  <c r="T10" i="84"/>
  <c r="U10" i="84"/>
  <c r="V10" i="84"/>
  <c r="W10" i="84"/>
  <c r="X10" i="84"/>
  <c r="Y10" i="84"/>
  <c r="Z10" i="84"/>
  <c r="AA10" i="84"/>
  <c r="AB10" i="84"/>
  <c r="AC10" i="84"/>
  <c r="AD10" i="84"/>
  <c r="AE10" i="84"/>
  <c r="AF10" i="84"/>
  <c r="AG10" i="84"/>
  <c r="AH10" i="84"/>
  <c r="AI10" i="84"/>
  <c r="AJ10" i="84"/>
  <c r="AK10" i="84"/>
  <c r="AL10" i="84"/>
  <c r="AM10" i="84"/>
  <c r="AN10" i="84"/>
  <c r="AO10" i="84"/>
  <c r="AP10" i="84"/>
  <c r="AQ10" i="84"/>
  <c r="AR10" i="84"/>
  <c r="AS10" i="84"/>
  <c r="AT10" i="84"/>
  <c r="AU10" i="84"/>
  <c r="AV10" i="84"/>
  <c r="AW10" i="84"/>
  <c r="AX10" i="84"/>
  <c r="AY10" i="84"/>
  <c r="AZ10" i="84"/>
  <c r="BA10" i="84"/>
  <c r="BB10" i="84"/>
  <c r="BC10" i="84"/>
  <c r="BD10" i="84"/>
  <c r="BE10" i="84"/>
  <c r="BF10" i="84"/>
  <c r="BG10" i="84"/>
  <c r="BH10" i="84"/>
  <c r="BI10" i="84"/>
  <c r="BJ10" i="84"/>
  <c r="BK10" i="84"/>
  <c r="BL10" i="84"/>
  <c r="BM10" i="84"/>
  <c r="BN10" i="84"/>
  <c r="BO10" i="84"/>
  <c r="BP10" i="84"/>
  <c r="BQ10" i="84"/>
  <c r="BR10" i="84"/>
  <c r="BS10" i="84"/>
  <c r="BT10" i="84"/>
  <c r="BU10" i="84"/>
  <c r="BV10" i="84"/>
  <c r="BW10" i="84"/>
  <c r="BX10" i="84"/>
  <c r="BY10" i="84"/>
  <c r="BZ10" i="84"/>
  <c r="CA10" i="84"/>
  <c r="CB10" i="84"/>
  <c r="CC10" i="84"/>
  <c r="CD10" i="84"/>
  <c r="CE10" i="84"/>
  <c r="CF10" i="84"/>
  <c r="CG10" i="84"/>
  <c r="CH10" i="84"/>
  <c r="CI10" i="84"/>
  <c r="CJ10" i="84"/>
  <c r="CK10" i="84"/>
  <c r="CL10" i="84"/>
  <c r="CM10" i="84"/>
  <c r="CN10" i="84"/>
  <c r="CO10" i="84"/>
  <c r="CP10" i="84"/>
  <c r="CQ10" i="84"/>
  <c r="CR10" i="84"/>
  <c r="CS10" i="84"/>
  <c r="CT10" i="84"/>
  <c r="CU10" i="84"/>
  <c r="CV10" i="84"/>
  <c r="CW10" i="84"/>
  <c r="CX10" i="84"/>
  <c r="CY10" i="84"/>
  <c r="CZ10" i="84"/>
  <c r="DA10" i="84"/>
  <c r="DB10" i="84"/>
  <c r="DC10" i="84"/>
  <c r="DD10" i="84"/>
  <c r="DE10" i="84"/>
  <c r="DF10" i="84"/>
  <c r="DG10" i="84"/>
  <c r="DH10" i="84"/>
  <c r="DI10" i="84"/>
  <c r="DJ10" i="84"/>
  <c r="DK10" i="84"/>
  <c r="DL10" i="84"/>
  <c r="DM10" i="84"/>
  <c r="DN10" i="84"/>
  <c r="DO10" i="84"/>
  <c r="DP10" i="84"/>
  <c r="DQ10" i="84"/>
  <c r="DR10" i="84"/>
  <c r="DS10" i="84"/>
  <c r="DT10" i="84"/>
  <c r="DU10" i="84"/>
  <c r="DV10" i="84"/>
  <c r="DW10" i="84"/>
  <c r="DX10" i="84"/>
  <c r="DY10" i="84"/>
  <c r="DZ10" i="84"/>
  <c r="EA10" i="84"/>
  <c r="EB10" i="84"/>
  <c r="EC10" i="84"/>
  <c r="ED10" i="84"/>
  <c r="EE10" i="84"/>
  <c r="EF10" i="84"/>
  <c r="EG10" i="84"/>
  <c r="EH10" i="84"/>
  <c r="EI10" i="84"/>
  <c r="EJ10" i="84"/>
  <c r="EK10" i="84"/>
  <c r="EL10" i="84"/>
  <c r="EM10" i="84"/>
  <c r="EN10" i="84"/>
  <c r="EO10" i="84"/>
  <c r="EP10" i="84"/>
  <c r="EQ10" i="84"/>
  <c r="ER10" i="84"/>
  <c r="ES10" i="84"/>
  <c r="ET10" i="84"/>
  <c r="EU10" i="84"/>
  <c r="EV10" i="84"/>
  <c r="EW10" i="84"/>
  <c r="EX10" i="84"/>
  <c r="EY10" i="84"/>
  <c r="EZ10" i="84"/>
  <c r="FA10" i="84"/>
  <c r="FB10" i="84"/>
  <c r="FC10" i="84"/>
  <c r="FD10" i="84"/>
  <c r="FE10" i="84"/>
  <c r="FF10" i="84"/>
  <c r="FG10" i="84"/>
  <c r="FH10" i="84"/>
  <c r="FI10" i="84"/>
  <c r="FJ10" i="84"/>
  <c r="FK10" i="84"/>
  <c r="FL10" i="84"/>
  <c r="FM10" i="84"/>
  <c r="FN10" i="84"/>
  <c r="FO10" i="84"/>
  <c r="FP10" i="84"/>
  <c r="FQ10" i="84"/>
  <c r="FR10" i="84"/>
  <c r="FS10" i="84"/>
  <c r="FT10" i="84"/>
  <c r="FU10" i="84"/>
  <c r="FV10" i="84"/>
  <c r="FW10" i="84"/>
  <c r="FX10" i="84"/>
  <c r="FY10" i="84"/>
  <c r="FZ10" i="84"/>
  <c r="GA10" i="84"/>
  <c r="GB10" i="84"/>
  <c r="GC10" i="84"/>
  <c r="GD10" i="84"/>
  <c r="GE10" i="84"/>
  <c r="GF10" i="84"/>
  <c r="GG10" i="84"/>
  <c r="GH10" i="84"/>
  <c r="GI10" i="84"/>
  <c r="GJ10" i="84"/>
  <c r="GK10" i="84"/>
  <c r="GL10" i="84"/>
  <c r="GM10" i="84"/>
  <c r="GN10" i="84"/>
  <c r="GO10" i="84"/>
  <c r="GP10" i="84"/>
  <c r="GQ10" i="84"/>
  <c r="GR10" i="84"/>
  <c r="GS10" i="84"/>
  <c r="GT10" i="84"/>
  <c r="GU10" i="84"/>
  <c r="GV10" i="84"/>
  <c r="GW10" i="84"/>
  <c r="GX10" i="84"/>
  <c r="GY10" i="84"/>
  <c r="I11" i="84"/>
  <c r="J11" i="84"/>
  <c r="K11" i="84"/>
  <c r="L11" i="84"/>
  <c r="M11" i="84"/>
  <c r="N11" i="84"/>
  <c r="O11" i="84"/>
  <c r="P11" i="84"/>
  <c r="Q11" i="84"/>
  <c r="R11" i="84"/>
  <c r="S11" i="84"/>
  <c r="T11" i="84"/>
  <c r="U11" i="84"/>
  <c r="V11" i="84"/>
  <c r="W11" i="84"/>
  <c r="X11" i="84"/>
  <c r="Y11" i="84"/>
  <c r="Z11" i="84"/>
  <c r="AA11" i="84"/>
  <c r="AB11" i="84"/>
  <c r="AC11" i="84"/>
  <c r="AD11" i="84"/>
  <c r="AE11" i="84"/>
  <c r="AF11" i="84"/>
  <c r="AG11" i="84"/>
  <c r="AH11" i="84"/>
  <c r="AI11" i="84"/>
  <c r="AJ11" i="84"/>
  <c r="AK11" i="84"/>
  <c r="AL11" i="84"/>
  <c r="AM11" i="84"/>
  <c r="AN11" i="84"/>
  <c r="AO11" i="84"/>
  <c r="AP11" i="84"/>
  <c r="AQ11" i="84"/>
  <c r="AR11" i="84"/>
  <c r="AS11" i="84"/>
  <c r="AT11" i="84"/>
  <c r="AU11" i="84"/>
  <c r="AV11" i="84"/>
  <c r="AW11" i="84"/>
  <c r="AX11" i="84"/>
  <c r="AY11" i="84"/>
  <c r="AZ11" i="84"/>
  <c r="BA11" i="84"/>
  <c r="BB11" i="84"/>
  <c r="BC11" i="84"/>
  <c r="BD11" i="84"/>
  <c r="BE11" i="84"/>
  <c r="BF11" i="84"/>
  <c r="BG11" i="84"/>
  <c r="BH11" i="84"/>
  <c r="BI11" i="84"/>
  <c r="BJ11" i="84"/>
  <c r="BK11" i="84"/>
  <c r="BL11" i="84"/>
  <c r="BM11" i="84"/>
  <c r="BN11" i="84"/>
  <c r="BO11" i="84"/>
  <c r="BP11" i="84"/>
  <c r="BQ11" i="84"/>
  <c r="BR11" i="84"/>
  <c r="BS11" i="84"/>
  <c r="BT11" i="84"/>
  <c r="BU11" i="84"/>
  <c r="BV11" i="84"/>
  <c r="BW11" i="84"/>
  <c r="BX11" i="84"/>
  <c r="BY11" i="84"/>
  <c r="BZ11" i="84"/>
  <c r="CA11" i="84"/>
  <c r="CB11" i="84"/>
  <c r="CC11" i="84"/>
  <c r="CD11" i="84"/>
  <c r="CE11" i="84"/>
  <c r="CF11" i="84"/>
  <c r="CG11" i="84"/>
  <c r="CH11" i="84"/>
  <c r="CI11" i="84"/>
  <c r="CJ11" i="84"/>
  <c r="CK11" i="84"/>
  <c r="CL11" i="84"/>
  <c r="CM11" i="84"/>
  <c r="CN11" i="84"/>
  <c r="CO11" i="84"/>
  <c r="CP11" i="84"/>
  <c r="CQ11" i="84"/>
  <c r="CR11" i="84"/>
  <c r="CS11" i="84"/>
  <c r="CT11" i="84"/>
  <c r="CU11" i="84"/>
  <c r="CV11" i="84"/>
  <c r="CW11" i="84"/>
  <c r="CX11" i="84"/>
  <c r="CY11" i="84"/>
  <c r="CZ11" i="84"/>
  <c r="DA11" i="84"/>
  <c r="DB11" i="84"/>
  <c r="DC11" i="84"/>
  <c r="DD11" i="84"/>
  <c r="DE11" i="84"/>
  <c r="DF11" i="84"/>
  <c r="DG11" i="84"/>
  <c r="DH11" i="84"/>
  <c r="DI11" i="84"/>
  <c r="DJ11" i="84"/>
  <c r="DK11" i="84"/>
  <c r="DL11" i="84"/>
  <c r="DM11" i="84"/>
  <c r="DN11" i="84"/>
  <c r="DO11" i="84"/>
  <c r="DP11" i="84"/>
  <c r="DQ11" i="84"/>
  <c r="DR11" i="84"/>
  <c r="DS11" i="84"/>
  <c r="DT11" i="84"/>
  <c r="DU11" i="84"/>
  <c r="DV11" i="84"/>
  <c r="DW11" i="84"/>
  <c r="DX11" i="84"/>
  <c r="DY11" i="84"/>
  <c r="DZ11" i="84"/>
  <c r="EA11" i="84"/>
  <c r="EB11" i="84"/>
  <c r="EC11" i="84"/>
  <c r="ED11" i="84"/>
  <c r="EE11" i="84"/>
  <c r="EF11" i="84"/>
  <c r="EG11" i="84"/>
  <c r="EH11" i="84"/>
  <c r="EI11" i="84"/>
  <c r="EJ11" i="84"/>
  <c r="EK11" i="84"/>
  <c r="EL11" i="84"/>
  <c r="EM11" i="84"/>
  <c r="EN11" i="84"/>
  <c r="EO11" i="84"/>
  <c r="EP11" i="84"/>
  <c r="EQ11" i="84"/>
  <c r="ER11" i="84"/>
  <c r="ES11" i="84"/>
  <c r="ET11" i="84"/>
  <c r="EU11" i="84"/>
  <c r="EV11" i="84"/>
  <c r="EW11" i="84"/>
  <c r="EX11" i="84"/>
  <c r="EY11" i="84"/>
  <c r="EZ11" i="84"/>
  <c r="FA11" i="84"/>
  <c r="FB11" i="84"/>
  <c r="FC11" i="84"/>
  <c r="FD11" i="84"/>
  <c r="FE11" i="84"/>
  <c r="FF11" i="84"/>
  <c r="FG11" i="84"/>
  <c r="FH11" i="84"/>
  <c r="FI11" i="84"/>
  <c r="FJ11" i="84"/>
  <c r="FK11" i="84"/>
  <c r="FL11" i="84"/>
  <c r="FM11" i="84"/>
  <c r="FN11" i="84"/>
  <c r="FO11" i="84"/>
  <c r="FP11" i="84"/>
  <c r="FQ11" i="84"/>
  <c r="FR11" i="84"/>
  <c r="FS11" i="84"/>
  <c r="FT11" i="84"/>
  <c r="FU11" i="84"/>
  <c r="FV11" i="84"/>
  <c r="FW11" i="84"/>
  <c r="FX11" i="84"/>
  <c r="FY11" i="84"/>
  <c r="FZ11" i="84"/>
  <c r="GA11" i="84"/>
  <c r="GB11" i="84"/>
  <c r="GC11" i="84"/>
  <c r="GD11" i="84"/>
  <c r="GE11" i="84"/>
  <c r="GF11" i="84"/>
  <c r="GG11" i="84"/>
  <c r="GH11" i="84"/>
  <c r="GI11" i="84"/>
  <c r="GJ11" i="84"/>
  <c r="GK11" i="84"/>
  <c r="GL11" i="84"/>
  <c r="GM11" i="84"/>
  <c r="GN11" i="84"/>
  <c r="GO11" i="84"/>
  <c r="GP11" i="84"/>
  <c r="GQ11" i="84"/>
  <c r="GR11" i="84"/>
  <c r="GS11" i="84"/>
  <c r="GT11" i="84"/>
  <c r="GU11" i="84"/>
  <c r="GV11" i="84"/>
  <c r="GW11" i="84"/>
  <c r="GX11" i="84"/>
  <c r="GY11" i="84"/>
  <c r="I12" i="84"/>
  <c r="J12" i="84"/>
  <c r="K12" i="84"/>
  <c r="L12" i="84"/>
  <c r="M12" i="84"/>
  <c r="N12" i="84"/>
  <c r="O12" i="84"/>
  <c r="P12" i="84"/>
  <c r="Q12" i="84"/>
  <c r="R12" i="84"/>
  <c r="S12" i="84"/>
  <c r="T12" i="84"/>
  <c r="U12" i="84"/>
  <c r="V12" i="84"/>
  <c r="W12" i="84"/>
  <c r="X12" i="84"/>
  <c r="Y12" i="84"/>
  <c r="Z12" i="84"/>
  <c r="AA12" i="84"/>
  <c r="AB12" i="84"/>
  <c r="AC12" i="84"/>
  <c r="AD12" i="84"/>
  <c r="AE12" i="84"/>
  <c r="AF12" i="84"/>
  <c r="AG12" i="84"/>
  <c r="AH12" i="84"/>
  <c r="AI12" i="84"/>
  <c r="AJ12" i="84"/>
  <c r="AK12" i="84"/>
  <c r="AL12" i="84"/>
  <c r="AM12" i="84"/>
  <c r="AN12" i="84"/>
  <c r="AO12" i="84"/>
  <c r="AP12" i="84"/>
  <c r="AQ12" i="84"/>
  <c r="AR12" i="84"/>
  <c r="AS12" i="84"/>
  <c r="AT12" i="84"/>
  <c r="AU12" i="84"/>
  <c r="AV12" i="84"/>
  <c r="AW12" i="84"/>
  <c r="AX12" i="84"/>
  <c r="AY12" i="84"/>
  <c r="AZ12" i="84"/>
  <c r="BA12" i="84"/>
  <c r="BB12" i="84"/>
  <c r="BC12" i="84"/>
  <c r="BD12" i="84"/>
  <c r="BE12" i="84"/>
  <c r="BF12" i="84"/>
  <c r="BG12" i="84"/>
  <c r="BH12" i="84"/>
  <c r="BI12" i="84"/>
  <c r="BJ12" i="84"/>
  <c r="BK12" i="84"/>
  <c r="BL12" i="84"/>
  <c r="BM12" i="84"/>
  <c r="BN12" i="84"/>
  <c r="BO12" i="84"/>
  <c r="BP12" i="84"/>
  <c r="BQ12" i="84"/>
  <c r="BR12" i="84"/>
  <c r="BS12" i="84"/>
  <c r="BT12" i="84"/>
  <c r="BU12" i="84"/>
  <c r="BV12" i="84"/>
  <c r="BW12" i="84"/>
  <c r="BX12" i="84"/>
  <c r="BY12" i="84"/>
  <c r="BZ12" i="84"/>
  <c r="CA12" i="84"/>
  <c r="CB12" i="84"/>
  <c r="CC12" i="84"/>
  <c r="CD12" i="84"/>
  <c r="CE12" i="84"/>
  <c r="CF12" i="84"/>
  <c r="CG12" i="84"/>
  <c r="CH12" i="84"/>
  <c r="CI12" i="84"/>
  <c r="CJ12" i="84"/>
  <c r="CK12" i="84"/>
  <c r="CL12" i="84"/>
  <c r="CM12" i="84"/>
  <c r="CN12" i="84"/>
  <c r="CO12" i="84"/>
  <c r="CP12" i="84"/>
  <c r="CQ12" i="84"/>
  <c r="CR12" i="84"/>
  <c r="CS12" i="84"/>
  <c r="CT12" i="84"/>
  <c r="CU12" i="84"/>
  <c r="CV12" i="84"/>
  <c r="CW12" i="84"/>
  <c r="CX12" i="84"/>
  <c r="CY12" i="84"/>
  <c r="CZ12" i="84"/>
  <c r="DA12" i="84"/>
  <c r="DB12" i="84"/>
  <c r="DC12" i="84"/>
  <c r="DD12" i="84"/>
  <c r="DE12" i="84"/>
  <c r="DF12" i="84"/>
  <c r="DG12" i="84"/>
  <c r="DH12" i="84"/>
  <c r="DI12" i="84"/>
  <c r="DJ12" i="84"/>
  <c r="DK12" i="84"/>
  <c r="DL12" i="84"/>
  <c r="DM12" i="84"/>
  <c r="DN12" i="84"/>
  <c r="DO12" i="84"/>
  <c r="DP12" i="84"/>
  <c r="DQ12" i="84"/>
  <c r="DR12" i="84"/>
  <c r="DS12" i="84"/>
  <c r="DT12" i="84"/>
  <c r="DU12" i="84"/>
  <c r="DV12" i="84"/>
  <c r="DW12" i="84"/>
  <c r="DX12" i="84"/>
  <c r="DY12" i="84"/>
  <c r="DZ12" i="84"/>
  <c r="EA12" i="84"/>
  <c r="EB12" i="84"/>
  <c r="EC12" i="84"/>
  <c r="ED12" i="84"/>
  <c r="EE12" i="84"/>
  <c r="EF12" i="84"/>
  <c r="EG12" i="84"/>
  <c r="EH12" i="84"/>
  <c r="EI12" i="84"/>
  <c r="EJ12" i="84"/>
  <c r="EK12" i="84"/>
  <c r="EL12" i="84"/>
  <c r="EM12" i="84"/>
  <c r="EN12" i="84"/>
  <c r="EO12" i="84"/>
  <c r="EP12" i="84"/>
  <c r="EQ12" i="84"/>
  <c r="ER12" i="84"/>
  <c r="ES12" i="84"/>
  <c r="ET12" i="84"/>
  <c r="EU12" i="84"/>
  <c r="EV12" i="84"/>
  <c r="EW12" i="84"/>
  <c r="EX12" i="84"/>
  <c r="EY12" i="84"/>
  <c r="EZ12" i="84"/>
  <c r="FA12" i="84"/>
  <c r="FB12" i="84"/>
  <c r="FC12" i="84"/>
  <c r="FD12" i="84"/>
  <c r="FE12" i="84"/>
  <c r="FF12" i="84"/>
  <c r="FG12" i="84"/>
  <c r="FH12" i="84"/>
  <c r="FI12" i="84"/>
  <c r="FJ12" i="84"/>
  <c r="FK12" i="84"/>
  <c r="FL12" i="84"/>
  <c r="FM12" i="84"/>
  <c r="FN12" i="84"/>
  <c r="FO12" i="84"/>
  <c r="FP12" i="84"/>
  <c r="FQ12" i="84"/>
  <c r="FR12" i="84"/>
  <c r="FS12" i="84"/>
  <c r="FT12" i="84"/>
  <c r="FU12" i="84"/>
  <c r="FV12" i="84"/>
  <c r="FW12" i="84"/>
  <c r="FX12" i="84"/>
  <c r="FY12" i="84"/>
  <c r="FZ12" i="84"/>
  <c r="GA12" i="84"/>
  <c r="GB12" i="84"/>
  <c r="GC12" i="84"/>
  <c r="GD12" i="84"/>
  <c r="GE12" i="84"/>
  <c r="GF12" i="84"/>
  <c r="GG12" i="84"/>
  <c r="GH12" i="84"/>
  <c r="GI12" i="84"/>
  <c r="GJ12" i="84"/>
  <c r="GK12" i="84"/>
  <c r="GL12" i="84"/>
  <c r="GM12" i="84"/>
  <c r="GN12" i="84"/>
  <c r="GO12" i="84"/>
  <c r="GP12" i="84"/>
  <c r="GQ12" i="84"/>
  <c r="GR12" i="84"/>
  <c r="GS12" i="84"/>
  <c r="GT12" i="84"/>
  <c r="GU12" i="84"/>
  <c r="GV12" i="84"/>
  <c r="GW12" i="84"/>
  <c r="GX12" i="84"/>
  <c r="GY12" i="84"/>
  <c r="I13" i="84"/>
  <c r="J13" i="84"/>
  <c r="K13" i="84"/>
  <c r="L13" i="84"/>
  <c r="M13" i="84"/>
  <c r="N13" i="84"/>
  <c r="O13" i="84"/>
  <c r="P13" i="84"/>
  <c r="Q13" i="84"/>
  <c r="R13" i="84"/>
  <c r="S13" i="84"/>
  <c r="T13" i="84"/>
  <c r="U13" i="84"/>
  <c r="V13" i="84"/>
  <c r="W13" i="84"/>
  <c r="X13" i="84"/>
  <c r="Y13" i="84"/>
  <c r="Z13" i="84"/>
  <c r="AA13" i="84"/>
  <c r="AB13" i="84"/>
  <c r="AC13" i="84"/>
  <c r="AD13" i="84"/>
  <c r="AE13" i="84"/>
  <c r="AF13" i="84"/>
  <c r="AG13" i="84"/>
  <c r="AH13" i="84"/>
  <c r="AI13" i="84"/>
  <c r="AJ13" i="84"/>
  <c r="AK13" i="84"/>
  <c r="AL13" i="84"/>
  <c r="AM13" i="84"/>
  <c r="AN13" i="84"/>
  <c r="AO13" i="84"/>
  <c r="AP13" i="84"/>
  <c r="AQ13" i="84"/>
  <c r="AR13" i="84"/>
  <c r="AS13" i="84"/>
  <c r="AT13" i="84"/>
  <c r="AU13" i="84"/>
  <c r="AV13" i="84"/>
  <c r="AW13" i="84"/>
  <c r="AX13" i="84"/>
  <c r="AY13" i="84"/>
  <c r="AZ13" i="84"/>
  <c r="BA13" i="84"/>
  <c r="BB13" i="84"/>
  <c r="BC13" i="84"/>
  <c r="BD13" i="84"/>
  <c r="BE13" i="84"/>
  <c r="BF13" i="84"/>
  <c r="BG13" i="84"/>
  <c r="BH13" i="84"/>
  <c r="BI13" i="84"/>
  <c r="BJ13" i="84"/>
  <c r="BK13" i="84"/>
  <c r="BL13" i="84"/>
  <c r="BM13" i="84"/>
  <c r="BN13" i="84"/>
  <c r="BO13" i="84"/>
  <c r="BP13" i="84"/>
  <c r="BQ13" i="84"/>
  <c r="BR13" i="84"/>
  <c r="BS13" i="84"/>
  <c r="BT13" i="84"/>
  <c r="BU13" i="84"/>
  <c r="BV13" i="84"/>
  <c r="BW13" i="84"/>
  <c r="BX13" i="84"/>
  <c r="BY13" i="84"/>
  <c r="BZ13" i="84"/>
  <c r="CA13" i="84"/>
  <c r="CB13" i="84"/>
  <c r="CC13" i="84"/>
  <c r="CD13" i="84"/>
  <c r="CE13" i="84"/>
  <c r="CF13" i="84"/>
  <c r="CG13" i="84"/>
  <c r="CH13" i="84"/>
  <c r="CI13" i="84"/>
  <c r="CJ13" i="84"/>
  <c r="CK13" i="84"/>
  <c r="CL13" i="84"/>
  <c r="CM13" i="84"/>
  <c r="CN13" i="84"/>
  <c r="CO13" i="84"/>
  <c r="CP13" i="84"/>
  <c r="CQ13" i="84"/>
  <c r="CR13" i="84"/>
  <c r="CS13" i="84"/>
  <c r="CT13" i="84"/>
  <c r="CU13" i="84"/>
  <c r="CV13" i="84"/>
  <c r="CW13" i="84"/>
  <c r="CX13" i="84"/>
  <c r="CY13" i="84"/>
  <c r="CZ13" i="84"/>
  <c r="DA13" i="84"/>
  <c r="DB13" i="84"/>
  <c r="DC13" i="84"/>
  <c r="DD13" i="84"/>
  <c r="DE13" i="84"/>
  <c r="DF13" i="84"/>
  <c r="DG13" i="84"/>
  <c r="DH13" i="84"/>
  <c r="DI13" i="84"/>
  <c r="DJ13" i="84"/>
  <c r="DK13" i="84"/>
  <c r="DL13" i="84"/>
  <c r="DM13" i="84"/>
  <c r="DN13" i="84"/>
  <c r="DO13" i="84"/>
  <c r="DP13" i="84"/>
  <c r="DQ13" i="84"/>
  <c r="DR13" i="84"/>
  <c r="DS13" i="84"/>
  <c r="DT13" i="84"/>
  <c r="DU13" i="84"/>
  <c r="DV13" i="84"/>
  <c r="DW13" i="84"/>
  <c r="DX13" i="84"/>
  <c r="DY13" i="84"/>
  <c r="DZ13" i="84"/>
  <c r="EA13" i="84"/>
  <c r="EB13" i="84"/>
  <c r="EC13" i="84"/>
  <c r="ED13" i="84"/>
  <c r="EE13" i="84"/>
  <c r="EF13" i="84"/>
  <c r="EG13" i="84"/>
  <c r="EH13" i="84"/>
  <c r="EI13" i="84"/>
  <c r="EJ13" i="84"/>
  <c r="EK13" i="84"/>
  <c r="EL13" i="84"/>
  <c r="EM13" i="84"/>
  <c r="EN13" i="84"/>
  <c r="EO13" i="84"/>
  <c r="EP13" i="84"/>
  <c r="EQ13" i="84"/>
  <c r="ER13" i="84"/>
  <c r="ES13" i="84"/>
  <c r="ET13" i="84"/>
  <c r="EU13" i="84"/>
  <c r="EV13" i="84"/>
  <c r="EW13" i="84"/>
  <c r="EX13" i="84"/>
  <c r="EY13" i="84"/>
  <c r="EZ13" i="84"/>
  <c r="FA13" i="84"/>
  <c r="FB13" i="84"/>
  <c r="FC13" i="84"/>
  <c r="FD13" i="84"/>
  <c r="FE13" i="84"/>
  <c r="FF13" i="84"/>
  <c r="FG13" i="84"/>
  <c r="FH13" i="84"/>
  <c r="FI13" i="84"/>
  <c r="FJ13" i="84"/>
  <c r="FK13" i="84"/>
  <c r="FL13" i="84"/>
  <c r="FM13" i="84"/>
  <c r="FN13" i="84"/>
  <c r="FO13" i="84"/>
  <c r="FP13" i="84"/>
  <c r="FQ13" i="84"/>
  <c r="FR13" i="84"/>
  <c r="FS13" i="84"/>
  <c r="FT13" i="84"/>
  <c r="FU13" i="84"/>
  <c r="FV13" i="84"/>
  <c r="FW13" i="84"/>
  <c r="FX13" i="84"/>
  <c r="FY13" i="84"/>
  <c r="FZ13" i="84"/>
  <c r="GA13" i="84"/>
  <c r="GB13" i="84"/>
  <c r="GC13" i="84"/>
  <c r="GD13" i="84"/>
  <c r="GE13" i="84"/>
  <c r="GF13" i="84"/>
  <c r="GG13" i="84"/>
  <c r="GH13" i="84"/>
  <c r="GI13" i="84"/>
  <c r="GJ13" i="84"/>
  <c r="GK13" i="84"/>
  <c r="GL13" i="84"/>
  <c r="GM13" i="84"/>
  <c r="GN13" i="84"/>
  <c r="GO13" i="84"/>
  <c r="GP13" i="84"/>
  <c r="GQ13" i="84"/>
  <c r="GR13" i="84"/>
  <c r="GS13" i="84"/>
  <c r="GT13" i="84"/>
  <c r="GU13" i="84"/>
  <c r="GV13" i="84"/>
  <c r="GW13" i="84"/>
  <c r="GX13" i="84"/>
  <c r="GY13" i="84"/>
  <c r="I14" i="84"/>
  <c r="J14" i="84"/>
  <c r="K14" i="84"/>
  <c r="L14" i="84"/>
  <c r="M14" i="84"/>
  <c r="N14" i="84"/>
  <c r="O14" i="84"/>
  <c r="P14" i="84"/>
  <c r="Q14" i="84"/>
  <c r="R14" i="84"/>
  <c r="S14" i="84"/>
  <c r="T14" i="84"/>
  <c r="U14" i="84"/>
  <c r="V14" i="84"/>
  <c r="W14" i="84"/>
  <c r="X14" i="84"/>
  <c r="Y14" i="84"/>
  <c r="Z14" i="84"/>
  <c r="AA14" i="84"/>
  <c r="AB14" i="84"/>
  <c r="AC14" i="84"/>
  <c r="AD14" i="84"/>
  <c r="AE14" i="84"/>
  <c r="AF14" i="84"/>
  <c r="AG14" i="84"/>
  <c r="AH14" i="84"/>
  <c r="AI14" i="84"/>
  <c r="AJ14" i="84"/>
  <c r="AK14" i="84"/>
  <c r="AL14" i="84"/>
  <c r="AM14" i="84"/>
  <c r="AN14" i="84"/>
  <c r="AO14" i="84"/>
  <c r="AP14" i="84"/>
  <c r="AQ14" i="84"/>
  <c r="AR14" i="84"/>
  <c r="AS14" i="84"/>
  <c r="AT14" i="84"/>
  <c r="AU14" i="84"/>
  <c r="AV14" i="84"/>
  <c r="AW14" i="84"/>
  <c r="AX14" i="84"/>
  <c r="AY14" i="84"/>
  <c r="AZ14" i="84"/>
  <c r="BA14" i="84"/>
  <c r="BB14" i="84"/>
  <c r="BC14" i="84"/>
  <c r="BD14" i="84"/>
  <c r="BE14" i="84"/>
  <c r="BF14" i="84"/>
  <c r="BG14" i="84"/>
  <c r="BH14" i="84"/>
  <c r="BI14" i="84"/>
  <c r="BJ14" i="84"/>
  <c r="BK14" i="84"/>
  <c r="BL14" i="84"/>
  <c r="BM14" i="84"/>
  <c r="BN14" i="84"/>
  <c r="BO14" i="84"/>
  <c r="BP14" i="84"/>
  <c r="BQ14" i="84"/>
  <c r="BR14" i="84"/>
  <c r="BS14" i="84"/>
  <c r="BT14" i="84"/>
  <c r="BU14" i="84"/>
  <c r="BV14" i="84"/>
  <c r="BW14" i="84"/>
  <c r="BX14" i="84"/>
  <c r="BY14" i="84"/>
  <c r="BZ14" i="84"/>
  <c r="CA14" i="84"/>
  <c r="CB14" i="84"/>
  <c r="CC14" i="84"/>
  <c r="CD14" i="84"/>
  <c r="CE14" i="84"/>
  <c r="CF14" i="84"/>
  <c r="CG14" i="84"/>
  <c r="CH14" i="84"/>
  <c r="CI14" i="84"/>
  <c r="CJ14" i="84"/>
  <c r="CK14" i="84"/>
  <c r="CL14" i="84"/>
  <c r="CM14" i="84"/>
  <c r="CN14" i="84"/>
  <c r="CO14" i="84"/>
  <c r="CP14" i="84"/>
  <c r="CQ14" i="84"/>
  <c r="CR14" i="84"/>
  <c r="CS14" i="84"/>
  <c r="CT14" i="84"/>
  <c r="CU14" i="84"/>
  <c r="CV14" i="84"/>
  <c r="CW14" i="84"/>
  <c r="CX14" i="84"/>
  <c r="CY14" i="84"/>
  <c r="CZ14" i="84"/>
  <c r="DA14" i="84"/>
  <c r="DB14" i="84"/>
  <c r="DC14" i="84"/>
  <c r="DD14" i="84"/>
  <c r="DE14" i="84"/>
  <c r="DF14" i="84"/>
  <c r="DG14" i="84"/>
  <c r="DH14" i="84"/>
  <c r="DI14" i="84"/>
  <c r="DJ14" i="84"/>
  <c r="DK14" i="84"/>
  <c r="DL14" i="84"/>
  <c r="DM14" i="84"/>
  <c r="DN14" i="84"/>
  <c r="DO14" i="84"/>
  <c r="DP14" i="84"/>
  <c r="DQ14" i="84"/>
  <c r="DR14" i="84"/>
  <c r="DS14" i="84"/>
  <c r="DT14" i="84"/>
  <c r="DU14" i="84"/>
  <c r="DV14" i="84"/>
  <c r="DW14" i="84"/>
  <c r="DX14" i="84"/>
  <c r="DY14" i="84"/>
  <c r="DZ14" i="84"/>
  <c r="EA14" i="84"/>
  <c r="EB14" i="84"/>
  <c r="EC14" i="84"/>
  <c r="ED14" i="84"/>
  <c r="EE14" i="84"/>
  <c r="EF14" i="84"/>
  <c r="EG14" i="84"/>
  <c r="EH14" i="84"/>
  <c r="EI14" i="84"/>
  <c r="EJ14" i="84"/>
  <c r="EK14" i="84"/>
  <c r="EL14" i="84"/>
  <c r="EM14" i="84"/>
  <c r="EN14" i="84"/>
  <c r="EO14" i="84"/>
  <c r="EP14" i="84"/>
  <c r="EQ14" i="84"/>
  <c r="ER14" i="84"/>
  <c r="ES14" i="84"/>
  <c r="ET14" i="84"/>
  <c r="EU14" i="84"/>
  <c r="EV14" i="84"/>
  <c r="EW14" i="84"/>
  <c r="EX14" i="84"/>
  <c r="EY14" i="84"/>
  <c r="EZ14" i="84"/>
  <c r="FA14" i="84"/>
  <c r="FB14" i="84"/>
  <c r="FC14" i="84"/>
  <c r="FD14" i="84"/>
  <c r="FE14" i="84"/>
  <c r="FF14" i="84"/>
  <c r="FG14" i="84"/>
  <c r="FH14" i="84"/>
  <c r="FI14" i="84"/>
  <c r="FJ14" i="84"/>
  <c r="FK14" i="84"/>
  <c r="FL14" i="84"/>
  <c r="FM14" i="84"/>
  <c r="FN14" i="84"/>
  <c r="FO14" i="84"/>
  <c r="FP14" i="84"/>
  <c r="FQ14" i="84"/>
  <c r="FR14" i="84"/>
  <c r="FS14" i="84"/>
  <c r="FT14" i="84"/>
  <c r="FU14" i="84"/>
  <c r="FV14" i="84"/>
  <c r="FW14" i="84"/>
  <c r="FX14" i="84"/>
  <c r="FY14" i="84"/>
  <c r="FZ14" i="84"/>
  <c r="GA14" i="84"/>
  <c r="GB14" i="84"/>
  <c r="GC14" i="84"/>
  <c r="GD14" i="84"/>
  <c r="GE14" i="84"/>
  <c r="GF14" i="84"/>
  <c r="GG14" i="84"/>
  <c r="GH14" i="84"/>
  <c r="GI14" i="84"/>
  <c r="GJ14" i="84"/>
  <c r="GK14" i="84"/>
  <c r="GL14" i="84"/>
  <c r="GM14" i="84"/>
  <c r="GN14" i="84"/>
  <c r="GO14" i="84"/>
  <c r="GP14" i="84"/>
  <c r="GQ14" i="84"/>
  <c r="GR14" i="84"/>
  <c r="GS14" i="84"/>
  <c r="GT14" i="84"/>
  <c r="GU14" i="84"/>
  <c r="GV14" i="84"/>
  <c r="GW14" i="84"/>
  <c r="GX14" i="84"/>
  <c r="GY14" i="84"/>
  <c r="I15" i="84"/>
  <c r="J15" i="84"/>
  <c r="K15" i="84"/>
  <c r="L15" i="84"/>
  <c r="M15" i="84"/>
  <c r="N15" i="84"/>
  <c r="O15" i="84"/>
  <c r="P15" i="84"/>
  <c r="Q15" i="84"/>
  <c r="R15" i="84"/>
  <c r="S15" i="84"/>
  <c r="T15" i="84"/>
  <c r="U15" i="84"/>
  <c r="V15" i="84"/>
  <c r="W15" i="84"/>
  <c r="X15" i="84"/>
  <c r="Y15" i="84"/>
  <c r="Z15" i="84"/>
  <c r="AA15" i="84"/>
  <c r="AB15" i="84"/>
  <c r="AC15" i="84"/>
  <c r="AD15" i="84"/>
  <c r="AE15" i="84"/>
  <c r="AF15" i="84"/>
  <c r="AG15" i="84"/>
  <c r="AH15" i="84"/>
  <c r="AI15" i="84"/>
  <c r="AJ15" i="84"/>
  <c r="AK15" i="84"/>
  <c r="AL15" i="84"/>
  <c r="AM15" i="84"/>
  <c r="AN15" i="84"/>
  <c r="AO15" i="84"/>
  <c r="AP15" i="84"/>
  <c r="AQ15" i="84"/>
  <c r="AR15" i="84"/>
  <c r="AS15" i="84"/>
  <c r="AT15" i="84"/>
  <c r="AU15" i="84"/>
  <c r="AV15" i="84"/>
  <c r="AW15" i="84"/>
  <c r="AX15" i="84"/>
  <c r="AY15" i="84"/>
  <c r="AZ15" i="84"/>
  <c r="BA15" i="84"/>
  <c r="BB15" i="84"/>
  <c r="BC15" i="84"/>
  <c r="BD15" i="84"/>
  <c r="BE15" i="84"/>
  <c r="BF15" i="84"/>
  <c r="BG15" i="84"/>
  <c r="BH15" i="84"/>
  <c r="BI15" i="84"/>
  <c r="BJ15" i="84"/>
  <c r="BK15" i="84"/>
  <c r="BL15" i="84"/>
  <c r="BM15" i="84"/>
  <c r="BN15" i="84"/>
  <c r="BO15" i="84"/>
  <c r="BP15" i="84"/>
  <c r="BQ15" i="84"/>
  <c r="BR15" i="84"/>
  <c r="BS15" i="84"/>
  <c r="BT15" i="84"/>
  <c r="BU15" i="84"/>
  <c r="BV15" i="84"/>
  <c r="BW15" i="84"/>
  <c r="BX15" i="84"/>
  <c r="BY15" i="84"/>
  <c r="BZ15" i="84"/>
  <c r="CA15" i="84"/>
  <c r="CB15" i="84"/>
  <c r="CC15" i="84"/>
  <c r="CD15" i="84"/>
  <c r="CE15" i="84"/>
  <c r="CF15" i="84"/>
  <c r="CG15" i="84"/>
  <c r="CH15" i="84"/>
  <c r="CI15" i="84"/>
  <c r="CJ15" i="84"/>
  <c r="CK15" i="84"/>
  <c r="CL15" i="84"/>
  <c r="CM15" i="84"/>
  <c r="CN15" i="84"/>
  <c r="CO15" i="84"/>
  <c r="CP15" i="84"/>
  <c r="CQ15" i="84"/>
  <c r="CR15" i="84"/>
  <c r="CS15" i="84"/>
  <c r="CT15" i="84"/>
  <c r="CU15" i="84"/>
  <c r="CV15" i="84"/>
  <c r="CW15" i="84"/>
  <c r="CX15" i="84"/>
  <c r="CY15" i="84"/>
  <c r="CZ15" i="84"/>
  <c r="DA15" i="84"/>
  <c r="DB15" i="84"/>
  <c r="DC15" i="84"/>
  <c r="DD15" i="84"/>
  <c r="DE15" i="84"/>
  <c r="DF15" i="84"/>
  <c r="DG15" i="84"/>
  <c r="DH15" i="84"/>
  <c r="DI15" i="84"/>
  <c r="DJ15" i="84"/>
  <c r="DK15" i="84"/>
  <c r="DL15" i="84"/>
  <c r="DM15" i="84"/>
  <c r="DN15" i="84"/>
  <c r="DO15" i="84"/>
  <c r="DP15" i="84"/>
  <c r="DQ15" i="84"/>
  <c r="DR15" i="84"/>
  <c r="DS15" i="84"/>
  <c r="DT15" i="84"/>
  <c r="DU15" i="84"/>
  <c r="DV15" i="84"/>
  <c r="DW15" i="84"/>
  <c r="DX15" i="84"/>
  <c r="DY15" i="84"/>
  <c r="DZ15" i="84"/>
  <c r="EA15" i="84"/>
  <c r="EB15" i="84"/>
  <c r="EC15" i="84"/>
  <c r="ED15" i="84"/>
  <c r="EE15" i="84"/>
  <c r="EF15" i="84"/>
  <c r="EG15" i="84"/>
  <c r="EH15" i="84"/>
  <c r="EI15" i="84"/>
  <c r="EJ15" i="84"/>
  <c r="EK15" i="84"/>
  <c r="EL15" i="84"/>
  <c r="EM15" i="84"/>
  <c r="EN15" i="84"/>
  <c r="EO15" i="84"/>
  <c r="EP15" i="84"/>
  <c r="EQ15" i="84"/>
  <c r="ER15" i="84"/>
  <c r="ES15" i="84"/>
  <c r="ET15" i="84"/>
  <c r="EU15" i="84"/>
  <c r="EV15" i="84"/>
  <c r="EW15" i="84"/>
  <c r="EX15" i="84"/>
  <c r="EY15" i="84"/>
  <c r="EZ15" i="84"/>
  <c r="FA15" i="84"/>
  <c r="FB15" i="84"/>
  <c r="FC15" i="84"/>
  <c r="FD15" i="84"/>
  <c r="FE15" i="84"/>
  <c r="FF15" i="84"/>
  <c r="FG15" i="84"/>
  <c r="FH15" i="84"/>
  <c r="FI15" i="84"/>
  <c r="FJ15" i="84"/>
  <c r="FK15" i="84"/>
  <c r="FL15" i="84"/>
  <c r="FM15" i="84"/>
  <c r="FN15" i="84"/>
  <c r="FO15" i="84"/>
  <c r="FP15" i="84"/>
  <c r="FQ15" i="84"/>
  <c r="FR15" i="84"/>
  <c r="FS15" i="84"/>
  <c r="FT15" i="84"/>
  <c r="FU15" i="84"/>
  <c r="FV15" i="84"/>
  <c r="FW15" i="84"/>
  <c r="FX15" i="84"/>
  <c r="FY15" i="84"/>
  <c r="FZ15" i="84"/>
  <c r="GA15" i="84"/>
  <c r="GB15" i="84"/>
  <c r="GC15" i="84"/>
  <c r="GD15" i="84"/>
  <c r="GE15" i="84"/>
  <c r="GF15" i="84"/>
  <c r="GG15" i="84"/>
  <c r="GH15" i="84"/>
  <c r="GI15" i="84"/>
  <c r="GJ15" i="84"/>
  <c r="GK15" i="84"/>
  <c r="GL15" i="84"/>
  <c r="GM15" i="84"/>
  <c r="GN15" i="84"/>
  <c r="GO15" i="84"/>
  <c r="GP15" i="84"/>
  <c r="GQ15" i="84"/>
  <c r="GR15" i="84"/>
  <c r="GS15" i="84"/>
  <c r="GT15" i="84"/>
  <c r="GU15" i="84"/>
  <c r="GV15" i="84"/>
  <c r="GW15" i="84"/>
  <c r="GX15" i="84"/>
  <c r="GY15" i="84"/>
  <c r="I16" i="84"/>
  <c r="J16" i="84"/>
  <c r="K16" i="84"/>
  <c r="L16" i="84"/>
  <c r="M16" i="84"/>
  <c r="N16" i="84"/>
  <c r="O16" i="84"/>
  <c r="P16" i="84"/>
  <c r="Q16" i="84"/>
  <c r="R16" i="84"/>
  <c r="S16" i="84"/>
  <c r="T16" i="84"/>
  <c r="U16" i="84"/>
  <c r="V16" i="84"/>
  <c r="W16" i="84"/>
  <c r="X16" i="84"/>
  <c r="Y16" i="84"/>
  <c r="Z16" i="84"/>
  <c r="AA16" i="84"/>
  <c r="AB16" i="84"/>
  <c r="AC16" i="84"/>
  <c r="AD16" i="84"/>
  <c r="AE16" i="84"/>
  <c r="AF16" i="84"/>
  <c r="AG16" i="84"/>
  <c r="AH16" i="84"/>
  <c r="AI16" i="84"/>
  <c r="AJ16" i="84"/>
  <c r="AK16" i="84"/>
  <c r="AL16" i="84"/>
  <c r="AM16" i="84"/>
  <c r="AN16" i="84"/>
  <c r="AO16" i="84"/>
  <c r="AP16" i="84"/>
  <c r="AQ16" i="84"/>
  <c r="AR16" i="84"/>
  <c r="AS16" i="84"/>
  <c r="AT16" i="84"/>
  <c r="AU16" i="84"/>
  <c r="AV16" i="84"/>
  <c r="AW16" i="84"/>
  <c r="AX16" i="84"/>
  <c r="AY16" i="84"/>
  <c r="AZ16" i="84"/>
  <c r="BA16" i="84"/>
  <c r="BB16" i="84"/>
  <c r="BC16" i="84"/>
  <c r="BD16" i="84"/>
  <c r="BE16" i="84"/>
  <c r="BF16" i="84"/>
  <c r="BG16" i="84"/>
  <c r="BH16" i="84"/>
  <c r="BI16" i="84"/>
  <c r="BJ16" i="84"/>
  <c r="BK16" i="84"/>
  <c r="BL16" i="84"/>
  <c r="BM16" i="84"/>
  <c r="BN16" i="84"/>
  <c r="BO16" i="84"/>
  <c r="BP16" i="84"/>
  <c r="BQ16" i="84"/>
  <c r="BR16" i="84"/>
  <c r="BS16" i="84"/>
  <c r="BT16" i="84"/>
  <c r="BU16" i="84"/>
  <c r="BV16" i="84"/>
  <c r="BW16" i="84"/>
  <c r="BX16" i="84"/>
  <c r="BY16" i="84"/>
  <c r="BZ16" i="84"/>
  <c r="CA16" i="84"/>
  <c r="CB16" i="84"/>
  <c r="CC16" i="84"/>
  <c r="CD16" i="84"/>
  <c r="CE16" i="84"/>
  <c r="CF16" i="84"/>
  <c r="CG16" i="84"/>
  <c r="CH16" i="84"/>
  <c r="CI16" i="84"/>
  <c r="CJ16" i="84"/>
  <c r="CK16" i="84"/>
  <c r="CL16" i="84"/>
  <c r="CM16" i="84"/>
  <c r="CN16" i="84"/>
  <c r="CO16" i="84"/>
  <c r="CP16" i="84"/>
  <c r="CQ16" i="84"/>
  <c r="CR16" i="84"/>
  <c r="CS16" i="84"/>
  <c r="CT16" i="84"/>
  <c r="CU16" i="84"/>
  <c r="CV16" i="84"/>
  <c r="CW16" i="84"/>
  <c r="CX16" i="84"/>
  <c r="CY16" i="84"/>
  <c r="CZ16" i="84"/>
  <c r="DA16" i="84"/>
  <c r="DB16" i="84"/>
  <c r="DC16" i="84"/>
  <c r="DD16" i="84"/>
  <c r="DE16" i="84"/>
  <c r="DF16" i="84"/>
  <c r="DG16" i="84"/>
  <c r="DH16" i="84"/>
  <c r="DI16" i="84"/>
  <c r="DJ16" i="84"/>
  <c r="DK16" i="84"/>
  <c r="DL16" i="84"/>
  <c r="DM16" i="84"/>
  <c r="DN16" i="84"/>
  <c r="DO16" i="84"/>
  <c r="DP16" i="84"/>
  <c r="DQ16" i="84"/>
  <c r="DR16" i="84"/>
  <c r="DS16" i="84"/>
  <c r="DT16" i="84"/>
  <c r="DU16" i="84"/>
  <c r="DV16" i="84"/>
  <c r="DW16" i="84"/>
  <c r="DX16" i="84"/>
  <c r="DY16" i="84"/>
  <c r="DZ16" i="84"/>
  <c r="EA16" i="84"/>
  <c r="EB16" i="84"/>
  <c r="EC16" i="84"/>
  <c r="ED16" i="84"/>
  <c r="EE16" i="84"/>
  <c r="EF16" i="84"/>
  <c r="EG16" i="84"/>
  <c r="EH16" i="84"/>
  <c r="EI16" i="84"/>
  <c r="EJ16" i="84"/>
  <c r="EK16" i="84"/>
  <c r="EL16" i="84"/>
  <c r="EM16" i="84"/>
  <c r="EN16" i="84"/>
  <c r="EO16" i="84"/>
  <c r="EP16" i="84"/>
  <c r="EQ16" i="84"/>
  <c r="ER16" i="84"/>
  <c r="ES16" i="84"/>
  <c r="ET16" i="84"/>
  <c r="EU16" i="84"/>
  <c r="EV16" i="84"/>
  <c r="EW16" i="84"/>
  <c r="EX16" i="84"/>
  <c r="EY16" i="84"/>
  <c r="EZ16" i="84"/>
  <c r="FA16" i="84"/>
  <c r="FB16" i="84"/>
  <c r="FC16" i="84"/>
  <c r="FD16" i="84"/>
  <c r="FE16" i="84"/>
  <c r="FF16" i="84"/>
  <c r="FG16" i="84"/>
  <c r="FH16" i="84"/>
  <c r="FI16" i="84"/>
  <c r="FJ16" i="84"/>
  <c r="FK16" i="84"/>
  <c r="FL16" i="84"/>
  <c r="FM16" i="84"/>
  <c r="FN16" i="84"/>
  <c r="FO16" i="84"/>
  <c r="FP16" i="84"/>
  <c r="FQ16" i="84"/>
  <c r="FR16" i="84"/>
  <c r="FS16" i="84"/>
  <c r="FT16" i="84"/>
  <c r="FU16" i="84"/>
  <c r="FV16" i="84"/>
  <c r="FW16" i="84"/>
  <c r="FX16" i="84"/>
  <c r="FY16" i="84"/>
  <c r="FZ16" i="84"/>
  <c r="GA16" i="84"/>
  <c r="GB16" i="84"/>
  <c r="GC16" i="84"/>
  <c r="GD16" i="84"/>
  <c r="GE16" i="84"/>
  <c r="GF16" i="84"/>
  <c r="GG16" i="84"/>
  <c r="GH16" i="84"/>
  <c r="GI16" i="84"/>
  <c r="GJ16" i="84"/>
  <c r="GK16" i="84"/>
  <c r="GL16" i="84"/>
  <c r="GM16" i="84"/>
  <c r="GN16" i="84"/>
  <c r="GO16" i="84"/>
  <c r="GP16" i="84"/>
  <c r="GQ16" i="84"/>
  <c r="GR16" i="84"/>
  <c r="GS16" i="84"/>
  <c r="GT16" i="84"/>
  <c r="GU16" i="84"/>
  <c r="GV16" i="84"/>
  <c r="GW16" i="84"/>
  <c r="GX16" i="84"/>
  <c r="GY16" i="84"/>
  <c r="I17" i="84"/>
  <c r="J17" i="84"/>
  <c r="K17" i="84"/>
  <c r="L17" i="84"/>
  <c r="M17" i="84"/>
  <c r="N17" i="84"/>
  <c r="O17" i="84"/>
  <c r="P17" i="84"/>
  <c r="Q17" i="84"/>
  <c r="R17" i="84"/>
  <c r="S17" i="84"/>
  <c r="T17" i="84"/>
  <c r="U17" i="84"/>
  <c r="V17" i="84"/>
  <c r="W17" i="84"/>
  <c r="X17" i="84"/>
  <c r="Y17" i="84"/>
  <c r="Z17" i="84"/>
  <c r="AA17" i="84"/>
  <c r="AB17" i="84"/>
  <c r="AC17" i="84"/>
  <c r="AD17" i="84"/>
  <c r="AE17" i="84"/>
  <c r="AF17" i="84"/>
  <c r="AG17" i="84"/>
  <c r="AH17" i="84"/>
  <c r="AI17" i="84"/>
  <c r="AJ17" i="84"/>
  <c r="AK17" i="84"/>
  <c r="AL17" i="84"/>
  <c r="AM17" i="84"/>
  <c r="AN17" i="84"/>
  <c r="AO17" i="84"/>
  <c r="AP17" i="84"/>
  <c r="AQ17" i="84"/>
  <c r="AR17" i="84"/>
  <c r="AS17" i="84"/>
  <c r="AT17" i="84"/>
  <c r="AU17" i="84"/>
  <c r="AV17" i="84"/>
  <c r="AW17" i="84"/>
  <c r="AX17" i="84"/>
  <c r="AY17" i="84"/>
  <c r="AZ17" i="84"/>
  <c r="BA17" i="84"/>
  <c r="BB17" i="84"/>
  <c r="BC17" i="84"/>
  <c r="BD17" i="84"/>
  <c r="BE17" i="84"/>
  <c r="BF17" i="84"/>
  <c r="BG17" i="84"/>
  <c r="BH17" i="84"/>
  <c r="BI17" i="84"/>
  <c r="BJ17" i="84"/>
  <c r="BK17" i="84"/>
  <c r="BL17" i="84"/>
  <c r="BM17" i="84"/>
  <c r="BN17" i="84"/>
  <c r="BO17" i="84"/>
  <c r="BP17" i="84"/>
  <c r="BQ17" i="84"/>
  <c r="BR17" i="84"/>
  <c r="BS17" i="84"/>
  <c r="BT17" i="84"/>
  <c r="BU17" i="84"/>
  <c r="BV17" i="84"/>
  <c r="BW17" i="84"/>
  <c r="BX17" i="84"/>
  <c r="BY17" i="84"/>
  <c r="BZ17" i="84"/>
  <c r="CA17" i="84"/>
  <c r="CB17" i="84"/>
  <c r="CC17" i="84"/>
  <c r="CD17" i="84"/>
  <c r="CE17" i="84"/>
  <c r="CF17" i="84"/>
  <c r="CG17" i="84"/>
  <c r="CH17" i="84"/>
  <c r="CI17" i="84"/>
  <c r="CJ17" i="84"/>
  <c r="CK17" i="84"/>
  <c r="CL17" i="84"/>
  <c r="CM17" i="84"/>
  <c r="CN17" i="84"/>
  <c r="CO17" i="84"/>
  <c r="CP17" i="84"/>
  <c r="CQ17" i="84"/>
  <c r="CR17" i="84"/>
  <c r="CS17" i="84"/>
  <c r="CT17" i="84"/>
  <c r="CU17" i="84"/>
  <c r="CV17" i="84"/>
  <c r="CW17" i="84"/>
  <c r="CX17" i="84"/>
  <c r="CY17" i="84"/>
  <c r="CZ17" i="84"/>
  <c r="DA17" i="84"/>
  <c r="DB17" i="84"/>
  <c r="DC17" i="84"/>
  <c r="DD17" i="84"/>
  <c r="DE17" i="84"/>
  <c r="DF17" i="84"/>
  <c r="DG17" i="84"/>
  <c r="DH17" i="84"/>
  <c r="DI17" i="84"/>
  <c r="DJ17" i="84"/>
  <c r="DK17" i="84"/>
  <c r="DL17" i="84"/>
  <c r="DM17" i="84"/>
  <c r="DN17" i="84"/>
  <c r="DO17" i="84"/>
  <c r="DP17" i="84"/>
  <c r="DQ17" i="84"/>
  <c r="DR17" i="84"/>
  <c r="DS17" i="84"/>
  <c r="DT17" i="84"/>
  <c r="DU17" i="84"/>
  <c r="DV17" i="84"/>
  <c r="DW17" i="84"/>
  <c r="DX17" i="84"/>
  <c r="DY17" i="84"/>
  <c r="DZ17" i="84"/>
  <c r="EA17" i="84"/>
  <c r="EB17" i="84"/>
  <c r="EC17" i="84"/>
  <c r="ED17" i="84"/>
  <c r="EE17" i="84"/>
  <c r="EF17" i="84"/>
  <c r="EG17" i="84"/>
  <c r="EH17" i="84"/>
  <c r="EI17" i="84"/>
  <c r="EJ17" i="84"/>
  <c r="EK17" i="84"/>
  <c r="EL17" i="84"/>
  <c r="EM17" i="84"/>
  <c r="EN17" i="84"/>
  <c r="EO17" i="84"/>
  <c r="EP17" i="84"/>
  <c r="EQ17" i="84"/>
  <c r="ER17" i="84"/>
  <c r="ES17" i="84"/>
  <c r="ET17" i="84"/>
  <c r="EU17" i="84"/>
  <c r="EV17" i="84"/>
  <c r="EW17" i="84"/>
  <c r="EX17" i="84"/>
  <c r="EY17" i="84"/>
  <c r="EZ17" i="84"/>
  <c r="FA17" i="84"/>
  <c r="FB17" i="84"/>
  <c r="FC17" i="84"/>
  <c r="FD17" i="84"/>
  <c r="FE17" i="84"/>
  <c r="FF17" i="84"/>
  <c r="FG17" i="84"/>
  <c r="FH17" i="84"/>
  <c r="FI17" i="84"/>
  <c r="FJ17" i="84"/>
  <c r="FK17" i="84"/>
  <c r="FL17" i="84"/>
  <c r="FM17" i="84"/>
  <c r="FN17" i="84"/>
  <c r="FO17" i="84"/>
  <c r="FP17" i="84"/>
  <c r="FQ17" i="84"/>
  <c r="FR17" i="84"/>
  <c r="FS17" i="84"/>
  <c r="FT17" i="84"/>
  <c r="FU17" i="84"/>
  <c r="FV17" i="84"/>
  <c r="FW17" i="84"/>
  <c r="FX17" i="84"/>
  <c r="FY17" i="84"/>
  <c r="FZ17" i="84"/>
  <c r="GA17" i="84"/>
  <c r="GB17" i="84"/>
  <c r="GC17" i="84"/>
  <c r="GD17" i="84"/>
  <c r="GE17" i="84"/>
  <c r="GF17" i="84"/>
  <c r="GG17" i="84"/>
  <c r="GH17" i="84"/>
  <c r="GI17" i="84"/>
  <c r="GJ17" i="84"/>
  <c r="GK17" i="84"/>
  <c r="GL17" i="84"/>
  <c r="GM17" i="84"/>
  <c r="GN17" i="84"/>
  <c r="GO17" i="84"/>
  <c r="GP17" i="84"/>
  <c r="GQ17" i="84"/>
  <c r="GR17" i="84"/>
  <c r="GS17" i="84"/>
  <c r="GT17" i="84"/>
  <c r="GU17" i="84"/>
  <c r="GV17" i="84"/>
  <c r="GW17" i="84"/>
  <c r="GX17" i="84"/>
  <c r="GY17" i="84"/>
  <c r="L18" i="84"/>
  <c r="P18" i="84"/>
  <c r="T18" i="84"/>
  <c r="X18" i="84"/>
  <c r="AB18" i="84"/>
  <c r="AF18" i="84"/>
  <c r="AJ18" i="84"/>
  <c r="AN18" i="84"/>
  <c r="DA18" i="84"/>
  <c r="DB18" i="84"/>
  <c r="DC18" i="84"/>
  <c r="DD18" i="84"/>
  <c r="DH18" i="84"/>
  <c r="DL18" i="84"/>
  <c r="DP18" i="84"/>
  <c r="DT18" i="84"/>
  <c r="DX18" i="84"/>
  <c r="EB18" i="84"/>
  <c r="EC18" i="84"/>
  <c r="ED18" i="84"/>
  <c r="EE18" i="84"/>
  <c r="EF18" i="84"/>
  <c r="EZ18" i="84"/>
  <c r="FD18" i="84"/>
  <c r="FH18" i="84"/>
  <c r="GW18" i="84"/>
  <c r="GX18" i="84"/>
  <c r="GY18" i="84"/>
  <c r="I19" i="84"/>
  <c r="J19" i="84"/>
  <c r="K19" i="84"/>
  <c r="L19" i="84"/>
  <c r="M19" i="84"/>
  <c r="N19" i="84"/>
  <c r="O19" i="84"/>
  <c r="P19" i="84"/>
  <c r="Q19" i="84"/>
  <c r="R19" i="84"/>
  <c r="S19" i="84"/>
  <c r="T19" i="84"/>
  <c r="U19" i="84"/>
  <c r="V19" i="84"/>
  <c r="W19" i="84"/>
  <c r="X19" i="84"/>
  <c r="Y19" i="84"/>
  <c r="Z19" i="84"/>
  <c r="AA19" i="84"/>
  <c r="AB19" i="84"/>
  <c r="AC19" i="84"/>
  <c r="AD19" i="84"/>
  <c r="AE19" i="84"/>
  <c r="AF19" i="84"/>
  <c r="AG19" i="84"/>
  <c r="AH19" i="84"/>
  <c r="AI19" i="84"/>
  <c r="AJ19" i="84"/>
  <c r="AK19" i="84"/>
  <c r="AL19" i="84"/>
  <c r="AM19" i="84"/>
  <c r="AN19" i="84"/>
  <c r="AO19" i="84"/>
  <c r="AP19" i="84"/>
  <c r="AQ19" i="84"/>
  <c r="AR19" i="84"/>
  <c r="AS19" i="84"/>
  <c r="AT19" i="84"/>
  <c r="AU19" i="84"/>
  <c r="AV19" i="84"/>
  <c r="AW19" i="84"/>
  <c r="AX19" i="84"/>
  <c r="AY19" i="84"/>
  <c r="AZ19" i="84"/>
  <c r="BA19" i="84"/>
  <c r="BB19" i="84"/>
  <c r="BC19" i="84"/>
  <c r="BD19" i="84"/>
  <c r="BE19" i="84"/>
  <c r="BF19" i="84"/>
  <c r="BG19" i="84"/>
  <c r="BH19" i="84"/>
  <c r="BI19" i="84"/>
  <c r="BJ19" i="84"/>
  <c r="BK19" i="84"/>
  <c r="BL19" i="84"/>
  <c r="BM19" i="84"/>
  <c r="BN19" i="84"/>
  <c r="BO19" i="84"/>
  <c r="BP19" i="84"/>
  <c r="BQ19" i="84"/>
  <c r="BR19" i="84"/>
  <c r="BS19" i="84"/>
  <c r="BT19" i="84"/>
  <c r="BU19" i="84"/>
  <c r="BV19" i="84"/>
  <c r="BW19" i="84"/>
  <c r="BX19" i="84"/>
  <c r="BY19" i="84"/>
  <c r="BZ19" i="84"/>
  <c r="CA19" i="84"/>
  <c r="CB19" i="84"/>
  <c r="CC19" i="84"/>
  <c r="CD19" i="84"/>
  <c r="CE19" i="84"/>
  <c r="CF19" i="84"/>
  <c r="CG19" i="84"/>
  <c r="CH19" i="84"/>
  <c r="CI19" i="84"/>
  <c r="CJ19" i="84"/>
  <c r="CK19" i="84"/>
  <c r="CL19" i="84"/>
  <c r="CM19" i="84"/>
  <c r="CN19" i="84"/>
  <c r="CO19" i="84"/>
  <c r="CP19" i="84"/>
  <c r="CQ19" i="84"/>
  <c r="CR19" i="84"/>
  <c r="CS19" i="84"/>
  <c r="CT19" i="84"/>
  <c r="CU19" i="84"/>
  <c r="CV19" i="84"/>
  <c r="CW19" i="84"/>
  <c r="CX19" i="84"/>
  <c r="CY19" i="84"/>
  <c r="CZ19" i="84"/>
  <c r="DA19" i="84"/>
  <c r="DB19" i="84"/>
  <c r="DC19" i="84"/>
  <c r="DD19" i="84"/>
  <c r="DE19" i="84"/>
  <c r="DF19" i="84"/>
  <c r="DG19" i="84"/>
  <c r="DH19" i="84"/>
  <c r="DI19" i="84"/>
  <c r="DJ19" i="84"/>
  <c r="DK19" i="84"/>
  <c r="DL19" i="84"/>
  <c r="DM19" i="84"/>
  <c r="DN19" i="84"/>
  <c r="DO19" i="84"/>
  <c r="DP19" i="84"/>
  <c r="DQ19" i="84"/>
  <c r="DR19" i="84"/>
  <c r="DS19" i="84"/>
  <c r="DT19" i="84"/>
  <c r="DU19" i="84"/>
  <c r="DV19" i="84"/>
  <c r="DW19" i="84"/>
  <c r="DX19" i="84"/>
  <c r="DY19" i="84"/>
  <c r="DZ19" i="84"/>
  <c r="EA19" i="84"/>
  <c r="EB19" i="84"/>
  <c r="EC19" i="84"/>
  <c r="ED19" i="84"/>
  <c r="EE19" i="84"/>
  <c r="EF19" i="84"/>
  <c r="EG19" i="84"/>
  <c r="EH19" i="84"/>
  <c r="EI19" i="84"/>
  <c r="EJ19" i="84"/>
  <c r="EK19" i="84"/>
  <c r="EL19" i="84"/>
  <c r="EM19" i="84"/>
  <c r="EN19" i="84"/>
  <c r="EO19" i="84"/>
  <c r="EP19" i="84"/>
  <c r="EQ19" i="84"/>
  <c r="ER19" i="84"/>
  <c r="ES19" i="84"/>
  <c r="ET19" i="84"/>
  <c r="EU19" i="84"/>
  <c r="EV19" i="84"/>
  <c r="EW19" i="84"/>
  <c r="EX19" i="84"/>
  <c r="EY19" i="84"/>
  <c r="EZ19" i="84"/>
  <c r="FA19" i="84"/>
  <c r="FB19" i="84"/>
  <c r="FC19" i="84"/>
  <c r="FD19" i="84"/>
  <c r="FE19" i="84"/>
  <c r="FF19" i="84"/>
  <c r="FG19" i="84"/>
  <c r="FH19" i="84"/>
  <c r="FI19" i="84"/>
  <c r="FJ19" i="84"/>
  <c r="FK19" i="84"/>
  <c r="FL19" i="84"/>
  <c r="FM19" i="84"/>
  <c r="FN19" i="84"/>
  <c r="FO19" i="84"/>
  <c r="FP19" i="84"/>
  <c r="FQ19" i="84"/>
  <c r="FR19" i="84"/>
  <c r="FS19" i="84"/>
  <c r="FT19" i="84"/>
  <c r="FU19" i="84"/>
  <c r="FV19" i="84"/>
  <c r="FW19" i="84"/>
  <c r="FX19" i="84"/>
  <c r="FY19" i="84"/>
  <c r="FZ19" i="84"/>
  <c r="GA19" i="84"/>
  <c r="GB19" i="84"/>
  <c r="GC19" i="84"/>
  <c r="GD19" i="84"/>
  <c r="GE19" i="84"/>
  <c r="GF19" i="84"/>
  <c r="GG19" i="84"/>
  <c r="GH19" i="84"/>
  <c r="GI19" i="84"/>
  <c r="GJ19" i="84"/>
  <c r="GK19" i="84"/>
  <c r="GL19" i="84"/>
  <c r="GM19" i="84"/>
  <c r="GN19" i="84"/>
  <c r="GO19" i="84"/>
  <c r="GP19" i="84"/>
  <c r="GQ19" i="84"/>
  <c r="GR19" i="84"/>
  <c r="GS19" i="84"/>
  <c r="GT19" i="84"/>
  <c r="GU19" i="84"/>
  <c r="GV19" i="84"/>
  <c r="GW19" i="84"/>
  <c r="GX19" i="84"/>
  <c r="GY19" i="84"/>
  <c r="I20" i="84"/>
  <c r="J20" i="84"/>
  <c r="K20" i="84"/>
  <c r="L20" i="84"/>
  <c r="M20" i="84"/>
  <c r="N20" i="84"/>
  <c r="O20" i="84"/>
  <c r="P20" i="84"/>
  <c r="Q20" i="84"/>
  <c r="R20" i="84"/>
  <c r="S20" i="84"/>
  <c r="T20" i="84"/>
  <c r="U20" i="84"/>
  <c r="V20" i="84"/>
  <c r="W20" i="84"/>
  <c r="X20" i="84"/>
  <c r="Y20" i="84"/>
  <c r="Z20" i="84"/>
  <c r="AA20" i="84"/>
  <c r="AB20" i="84"/>
  <c r="AC20" i="84"/>
  <c r="AD20" i="84"/>
  <c r="AE20" i="84"/>
  <c r="AF20" i="84"/>
  <c r="AG20" i="84"/>
  <c r="AH20" i="84"/>
  <c r="AI20" i="84"/>
  <c r="AJ20" i="84"/>
  <c r="AK20" i="84"/>
  <c r="AL20" i="84"/>
  <c r="AM20" i="84"/>
  <c r="AN20" i="84"/>
  <c r="AO20" i="84"/>
  <c r="AP20" i="84"/>
  <c r="AQ20" i="84"/>
  <c r="AR20" i="84"/>
  <c r="AS20" i="84"/>
  <c r="AT20" i="84"/>
  <c r="AU20" i="84"/>
  <c r="AV20" i="84"/>
  <c r="AW20" i="84"/>
  <c r="AX20" i="84"/>
  <c r="AY20" i="84"/>
  <c r="AZ20" i="84"/>
  <c r="BA20" i="84"/>
  <c r="BB20" i="84"/>
  <c r="BC20" i="84"/>
  <c r="BD20" i="84"/>
  <c r="BE20" i="84"/>
  <c r="BF20" i="84"/>
  <c r="BG20" i="84"/>
  <c r="BH20" i="84"/>
  <c r="BI20" i="84"/>
  <c r="BJ20" i="84"/>
  <c r="BK20" i="84"/>
  <c r="BL20" i="84"/>
  <c r="BM20" i="84"/>
  <c r="BN20" i="84"/>
  <c r="BO20" i="84"/>
  <c r="BP20" i="84"/>
  <c r="BQ20" i="84"/>
  <c r="BR20" i="84"/>
  <c r="BS20" i="84"/>
  <c r="BT20" i="84"/>
  <c r="BU20" i="84"/>
  <c r="BV20" i="84"/>
  <c r="BW20" i="84"/>
  <c r="BX20" i="84"/>
  <c r="BY20" i="84"/>
  <c r="BZ20" i="84"/>
  <c r="CA20" i="84"/>
  <c r="CB20" i="84"/>
  <c r="CC20" i="84"/>
  <c r="CD20" i="84"/>
  <c r="CE20" i="84"/>
  <c r="CF20" i="84"/>
  <c r="CG20" i="84"/>
  <c r="CH20" i="84"/>
  <c r="CI20" i="84"/>
  <c r="CJ20" i="84"/>
  <c r="CK20" i="84"/>
  <c r="CL20" i="84"/>
  <c r="CM20" i="84"/>
  <c r="CN20" i="84"/>
  <c r="CO20" i="84"/>
  <c r="CP20" i="84"/>
  <c r="CQ20" i="84"/>
  <c r="CR20" i="84"/>
  <c r="CS20" i="84"/>
  <c r="CT20" i="84"/>
  <c r="CU20" i="84"/>
  <c r="CV20" i="84"/>
  <c r="CW20" i="84"/>
  <c r="CX20" i="84"/>
  <c r="CY20" i="84"/>
  <c r="CZ20" i="84"/>
  <c r="DA20" i="84"/>
  <c r="DB20" i="84"/>
  <c r="DC20" i="84"/>
  <c r="DD20" i="84"/>
  <c r="DE20" i="84"/>
  <c r="DF20" i="84"/>
  <c r="DG20" i="84"/>
  <c r="DH20" i="84"/>
  <c r="DI20" i="84"/>
  <c r="DJ20" i="84"/>
  <c r="DK20" i="84"/>
  <c r="DL20" i="84"/>
  <c r="DM20" i="84"/>
  <c r="DN20" i="84"/>
  <c r="DO20" i="84"/>
  <c r="DP20" i="84"/>
  <c r="DQ20" i="84"/>
  <c r="DR20" i="84"/>
  <c r="DS20" i="84"/>
  <c r="DT20" i="84"/>
  <c r="DU20" i="84"/>
  <c r="DV20" i="84"/>
  <c r="DW20" i="84"/>
  <c r="DX20" i="84"/>
  <c r="DY20" i="84"/>
  <c r="DZ20" i="84"/>
  <c r="EA20" i="84"/>
  <c r="EB20" i="84"/>
  <c r="EC20" i="84"/>
  <c r="ED20" i="84"/>
  <c r="EE20" i="84"/>
  <c r="EF20" i="84"/>
  <c r="EG20" i="84"/>
  <c r="EH20" i="84"/>
  <c r="EI20" i="84"/>
  <c r="EJ20" i="84"/>
  <c r="EK20" i="84"/>
  <c r="EL20" i="84"/>
  <c r="EM20" i="84"/>
  <c r="EN20" i="84"/>
  <c r="EO20" i="84"/>
  <c r="EP20" i="84"/>
  <c r="EQ20" i="84"/>
  <c r="ER20" i="84"/>
  <c r="ES20" i="84"/>
  <c r="ET20" i="84"/>
  <c r="EU20" i="84"/>
  <c r="EV20" i="84"/>
  <c r="EW20" i="84"/>
  <c r="EX20" i="84"/>
  <c r="EY20" i="84"/>
  <c r="EZ20" i="84"/>
  <c r="FA20" i="84"/>
  <c r="FB20" i="84"/>
  <c r="FC20" i="84"/>
  <c r="FD20" i="84"/>
  <c r="FE20" i="84"/>
  <c r="FF20" i="84"/>
  <c r="FG20" i="84"/>
  <c r="FH20" i="84"/>
  <c r="FI20" i="84"/>
  <c r="FJ20" i="84"/>
  <c r="FK20" i="84"/>
  <c r="FL20" i="84"/>
  <c r="FM20" i="84"/>
  <c r="FN20" i="84"/>
  <c r="FO20" i="84"/>
  <c r="FP20" i="84"/>
  <c r="FQ20" i="84"/>
  <c r="FR20" i="84"/>
  <c r="FS20" i="84"/>
  <c r="FT20" i="84"/>
  <c r="FU20" i="84"/>
  <c r="FV20" i="84"/>
  <c r="FW20" i="84"/>
  <c r="FX20" i="84"/>
  <c r="FY20" i="84"/>
  <c r="FZ20" i="84"/>
  <c r="GA20" i="84"/>
  <c r="GB20" i="84"/>
  <c r="GC20" i="84"/>
  <c r="GD20" i="84"/>
  <c r="GE20" i="84"/>
  <c r="GF20" i="84"/>
  <c r="GG20" i="84"/>
  <c r="GH20" i="84"/>
  <c r="GI20" i="84"/>
  <c r="GJ20" i="84"/>
  <c r="GK20" i="84"/>
  <c r="GL20" i="84"/>
  <c r="GM20" i="84"/>
  <c r="GN20" i="84"/>
  <c r="GO20" i="84"/>
  <c r="GP20" i="84"/>
  <c r="GQ20" i="84"/>
  <c r="GR20" i="84"/>
  <c r="GS20" i="84"/>
  <c r="GT20" i="84"/>
  <c r="GU20" i="84"/>
  <c r="GV20" i="84"/>
  <c r="GW20" i="84"/>
  <c r="GX20" i="84"/>
  <c r="GY20" i="84"/>
  <c r="I21" i="84"/>
  <c r="J21" i="84"/>
  <c r="K21" i="84"/>
  <c r="L21" i="84"/>
  <c r="M21" i="84"/>
  <c r="N21" i="84"/>
  <c r="O21" i="84"/>
  <c r="P21" i="84"/>
  <c r="Q21" i="84"/>
  <c r="R21" i="84"/>
  <c r="S21" i="84"/>
  <c r="T21" i="84"/>
  <c r="U21" i="84"/>
  <c r="V21" i="84"/>
  <c r="W21" i="84"/>
  <c r="X21" i="84"/>
  <c r="Y21" i="84"/>
  <c r="Z21" i="84"/>
  <c r="AA21" i="84"/>
  <c r="AB21" i="84"/>
  <c r="AC21" i="84"/>
  <c r="AD21" i="84"/>
  <c r="AE21" i="84"/>
  <c r="AF21" i="84"/>
  <c r="AG21" i="84"/>
  <c r="AH21" i="84"/>
  <c r="AI21" i="84"/>
  <c r="AJ21" i="84"/>
  <c r="AK21" i="84"/>
  <c r="AL21" i="84"/>
  <c r="AM21" i="84"/>
  <c r="AN21" i="84"/>
  <c r="AO21" i="84"/>
  <c r="AP21" i="84"/>
  <c r="AQ21" i="84"/>
  <c r="AR21" i="84"/>
  <c r="AS21" i="84"/>
  <c r="AT21" i="84"/>
  <c r="AU21" i="84"/>
  <c r="AV21" i="84"/>
  <c r="AW21" i="84"/>
  <c r="AX21" i="84"/>
  <c r="AY21" i="84"/>
  <c r="AZ21" i="84"/>
  <c r="BA21" i="84"/>
  <c r="BB21" i="84"/>
  <c r="BC21" i="84"/>
  <c r="BD21" i="84"/>
  <c r="BE21" i="84"/>
  <c r="BF21" i="84"/>
  <c r="BG21" i="84"/>
  <c r="BH21" i="84"/>
  <c r="BI21" i="84"/>
  <c r="BJ21" i="84"/>
  <c r="BK21" i="84"/>
  <c r="BL21" i="84"/>
  <c r="BM21" i="84"/>
  <c r="BN21" i="84"/>
  <c r="BO21" i="84"/>
  <c r="BP21" i="84"/>
  <c r="BQ21" i="84"/>
  <c r="BR21" i="84"/>
  <c r="BS21" i="84"/>
  <c r="BT21" i="84"/>
  <c r="BU21" i="84"/>
  <c r="BV21" i="84"/>
  <c r="BW21" i="84"/>
  <c r="BX21" i="84"/>
  <c r="BY21" i="84"/>
  <c r="BZ21" i="84"/>
  <c r="CA21" i="84"/>
  <c r="CB21" i="84"/>
  <c r="CC21" i="84"/>
  <c r="CD21" i="84"/>
  <c r="CE21" i="84"/>
  <c r="CF21" i="84"/>
  <c r="CG21" i="84"/>
  <c r="CH21" i="84"/>
  <c r="CI21" i="84"/>
  <c r="CJ21" i="84"/>
  <c r="CK21" i="84"/>
  <c r="CL21" i="84"/>
  <c r="CM21" i="84"/>
  <c r="CN21" i="84"/>
  <c r="CO21" i="84"/>
  <c r="CP21" i="84"/>
  <c r="CQ21" i="84"/>
  <c r="CR21" i="84"/>
  <c r="CS21" i="84"/>
  <c r="CT21" i="84"/>
  <c r="CU21" i="84"/>
  <c r="CV21" i="84"/>
  <c r="CW21" i="84"/>
  <c r="CX21" i="84"/>
  <c r="CY21" i="84"/>
  <c r="CZ21" i="84"/>
  <c r="DA21" i="84"/>
  <c r="DB21" i="84"/>
  <c r="DC21" i="84"/>
  <c r="DD21" i="84"/>
  <c r="DE21" i="84"/>
  <c r="DF21" i="84"/>
  <c r="DG21" i="84"/>
  <c r="DH21" i="84"/>
  <c r="DI21" i="84"/>
  <c r="DJ21" i="84"/>
  <c r="DK21" i="84"/>
  <c r="DL21" i="84"/>
  <c r="DM21" i="84"/>
  <c r="DN21" i="84"/>
  <c r="DO21" i="84"/>
  <c r="DP21" i="84"/>
  <c r="DQ21" i="84"/>
  <c r="DR21" i="84"/>
  <c r="DS21" i="84"/>
  <c r="DT21" i="84"/>
  <c r="DU21" i="84"/>
  <c r="DV21" i="84"/>
  <c r="DW21" i="84"/>
  <c r="DX21" i="84"/>
  <c r="DY21" i="84"/>
  <c r="DZ21" i="84"/>
  <c r="EA21" i="84"/>
  <c r="EB21" i="84"/>
  <c r="EC21" i="84"/>
  <c r="ED21" i="84"/>
  <c r="EE21" i="84"/>
  <c r="EF21" i="84"/>
  <c r="EG21" i="84"/>
  <c r="EH21" i="84"/>
  <c r="EI21" i="84"/>
  <c r="EJ21" i="84"/>
  <c r="EK21" i="84"/>
  <c r="EL21" i="84"/>
  <c r="EM21" i="84"/>
  <c r="EN21" i="84"/>
  <c r="EO21" i="84"/>
  <c r="EP21" i="84"/>
  <c r="EQ21" i="84"/>
  <c r="ER21" i="84"/>
  <c r="ES21" i="84"/>
  <c r="ET21" i="84"/>
  <c r="EU21" i="84"/>
  <c r="EV21" i="84"/>
  <c r="EW21" i="84"/>
  <c r="EX21" i="84"/>
  <c r="EY21" i="84"/>
  <c r="EZ21" i="84"/>
  <c r="FA21" i="84"/>
  <c r="FB21" i="84"/>
  <c r="FC21" i="84"/>
  <c r="FD21" i="84"/>
  <c r="FE21" i="84"/>
  <c r="FF21" i="84"/>
  <c r="FG21" i="84"/>
  <c r="FH21" i="84"/>
  <c r="FI21" i="84"/>
  <c r="FJ21" i="84"/>
  <c r="FK21" i="84"/>
  <c r="FL21" i="84"/>
  <c r="FM21" i="84"/>
  <c r="FN21" i="84"/>
  <c r="FO21" i="84"/>
  <c r="FP21" i="84"/>
  <c r="FQ21" i="84"/>
  <c r="FR21" i="84"/>
  <c r="FS21" i="84"/>
  <c r="FT21" i="84"/>
  <c r="FU21" i="84"/>
  <c r="FV21" i="84"/>
  <c r="FW21" i="84"/>
  <c r="FX21" i="84"/>
  <c r="FY21" i="84"/>
  <c r="FZ21" i="84"/>
  <c r="GA21" i="84"/>
  <c r="GB21" i="84"/>
  <c r="GC21" i="84"/>
  <c r="GD21" i="84"/>
  <c r="GE21" i="84"/>
  <c r="GF21" i="84"/>
  <c r="GG21" i="84"/>
  <c r="GH21" i="84"/>
  <c r="GI21" i="84"/>
  <c r="GJ21" i="84"/>
  <c r="GK21" i="84"/>
  <c r="GL21" i="84"/>
  <c r="GM21" i="84"/>
  <c r="GN21" i="84"/>
  <c r="GO21" i="84"/>
  <c r="GP21" i="84"/>
  <c r="GQ21" i="84"/>
  <c r="GR21" i="84"/>
  <c r="GS21" i="84"/>
  <c r="GT21" i="84"/>
  <c r="GU21" i="84"/>
  <c r="GV21" i="84"/>
  <c r="GW21" i="84"/>
  <c r="GX21" i="84"/>
  <c r="GY21" i="84"/>
  <c r="I176" i="83"/>
  <c r="J176" i="83"/>
  <c r="K176" i="83"/>
  <c r="C176" i="82"/>
  <c r="B176" i="82"/>
  <c r="L176" i="82"/>
  <c r="L176" i="83" s="1"/>
  <c r="M176" i="83"/>
  <c r="N176" i="83"/>
  <c r="O176" i="83"/>
  <c r="P176" i="82"/>
  <c r="P176" i="83" s="1"/>
  <c r="Q176" i="83"/>
  <c r="R176" i="83"/>
  <c r="S176" i="83"/>
  <c r="T176" i="82"/>
  <c r="T176" i="83" s="1"/>
  <c r="U176" i="83"/>
  <c r="V176" i="83"/>
  <c r="W176" i="83"/>
  <c r="X176" i="82"/>
  <c r="X176" i="83" s="1"/>
  <c r="Y176" i="83"/>
  <c r="Z176" i="83"/>
  <c r="AA176" i="83"/>
  <c r="AB176" i="82"/>
  <c r="AB176" i="83" s="1"/>
  <c r="AC176" i="83"/>
  <c r="AD176" i="83"/>
  <c r="AE176" i="83"/>
  <c r="AF176" i="82"/>
  <c r="AF176" i="83" s="1"/>
  <c r="AG176" i="83"/>
  <c r="AH176" i="83"/>
  <c r="AI176" i="83"/>
  <c r="AJ176" i="82"/>
  <c r="AJ176" i="83" s="1"/>
  <c r="AK176" i="83"/>
  <c r="AL176" i="83"/>
  <c r="AM176" i="83"/>
  <c r="AN176" i="82"/>
  <c r="AN176" i="83"/>
  <c r="AO176" i="83"/>
  <c r="AP176" i="83"/>
  <c r="AQ176" i="83"/>
  <c r="AR176" i="82"/>
  <c r="AR176" i="83" s="1"/>
  <c r="AS176" i="83"/>
  <c r="AT176" i="83"/>
  <c r="AU176" i="83"/>
  <c r="AV176" i="82"/>
  <c r="AV176" i="83"/>
  <c r="AW176" i="83"/>
  <c r="AX176" i="83"/>
  <c r="AY176" i="83"/>
  <c r="AZ176" i="82"/>
  <c r="AZ176" i="83"/>
  <c r="BA176" i="83"/>
  <c r="BB176" i="83"/>
  <c r="BC176" i="83"/>
  <c r="BD176" i="82"/>
  <c r="BD176" i="83" s="1"/>
  <c r="BE176" i="83"/>
  <c r="BF176" i="83"/>
  <c r="BG176" i="83"/>
  <c r="BH176" i="82"/>
  <c r="BH176" i="83" s="1"/>
  <c r="BI176" i="83"/>
  <c r="BJ176" i="83"/>
  <c r="BK176" i="83"/>
  <c r="BL176" i="82"/>
  <c r="BL176" i="83" s="1"/>
  <c r="BM176" i="83"/>
  <c r="BN176" i="83"/>
  <c r="BO176" i="83"/>
  <c r="BP176" i="82"/>
  <c r="BP176" i="83" s="1"/>
  <c r="BQ176" i="83"/>
  <c r="BR176" i="83"/>
  <c r="BS176" i="83"/>
  <c r="BT176" i="82"/>
  <c r="BT176" i="83" s="1"/>
  <c r="BU176" i="83"/>
  <c r="BV176" i="83"/>
  <c r="BW176" i="83"/>
  <c r="BX176" i="82"/>
  <c r="BX176" i="83"/>
  <c r="BY176" i="83"/>
  <c r="BZ176" i="83"/>
  <c r="CA176" i="83"/>
  <c r="CB176" i="82"/>
  <c r="CB176" i="83" s="1"/>
  <c r="CC176" i="83"/>
  <c r="CD176" i="83"/>
  <c r="CE176" i="83"/>
  <c r="CF176" i="82"/>
  <c r="CF176" i="83" s="1"/>
  <c r="CG176" i="83"/>
  <c r="CH176" i="83"/>
  <c r="CI176" i="83"/>
  <c r="CJ176" i="82"/>
  <c r="CJ176" i="83" s="1"/>
  <c r="CK176" i="83"/>
  <c r="CL176" i="83"/>
  <c r="CM176" i="83"/>
  <c r="CN176" i="82"/>
  <c r="CN176" i="83" s="1"/>
  <c r="CO176" i="83"/>
  <c r="CP176" i="83"/>
  <c r="CQ176" i="83"/>
  <c r="CR176" i="82"/>
  <c r="CR176" i="83" s="1"/>
  <c r="CS176" i="83"/>
  <c r="CT176" i="83"/>
  <c r="CU176" i="83"/>
  <c r="CV176" i="82"/>
  <c r="CV176" i="83" s="1"/>
  <c r="CW176" i="83"/>
  <c r="CX176" i="83"/>
  <c r="CY176" i="83"/>
  <c r="CZ176" i="82"/>
  <c r="CZ176" i="83" s="1"/>
  <c r="DA176" i="83"/>
  <c r="DB176" i="83"/>
  <c r="DC176" i="83"/>
  <c r="DD176" i="82"/>
  <c r="DD176" i="83" s="1"/>
  <c r="DE176" i="83"/>
  <c r="DF176" i="83"/>
  <c r="DG176" i="83"/>
  <c r="DH176" i="82"/>
  <c r="DH176" i="83" s="1"/>
  <c r="DI176" i="83"/>
  <c r="DJ176" i="83"/>
  <c r="DK176" i="83"/>
  <c r="DL176" i="82"/>
  <c r="DL176" i="83" s="1"/>
  <c r="DM176" i="83"/>
  <c r="DN176" i="83"/>
  <c r="DO176" i="83"/>
  <c r="DP176" i="82"/>
  <c r="DP176" i="83"/>
  <c r="DQ176" i="83"/>
  <c r="DR176" i="83"/>
  <c r="DS176" i="83"/>
  <c r="DT176" i="82"/>
  <c r="DT176" i="83" s="1"/>
  <c r="DU176" i="83"/>
  <c r="DV176" i="83"/>
  <c r="DW176" i="83"/>
  <c r="DX176" i="82"/>
  <c r="DX176" i="83" s="1"/>
  <c r="DY176" i="83"/>
  <c r="DZ176" i="83"/>
  <c r="EA176" i="83"/>
  <c r="EB176" i="82"/>
  <c r="EB176" i="83"/>
  <c r="EC176" i="83"/>
  <c r="ED176" i="83"/>
  <c r="EE176" i="83"/>
  <c r="EF176" i="82"/>
  <c r="EF176" i="83" s="1"/>
  <c r="EG176" i="83"/>
  <c r="EH176" i="83"/>
  <c r="EI176" i="83"/>
  <c r="EJ176" i="82"/>
  <c r="EJ176" i="83" s="1"/>
  <c r="EK176" i="83"/>
  <c r="EL176" i="83"/>
  <c r="EM176" i="83"/>
  <c r="EN176" i="82"/>
  <c r="EN176" i="83" s="1"/>
  <c r="EO176" i="83"/>
  <c r="EP176" i="83"/>
  <c r="EQ176" i="83"/>
  <c r="ER176" i="82"/>
  <c r="ER176" i="83"/>
  <c r="ES176" i="83"/>
  <c r="ET176" i="83"/>
  <c r="EU176" i="83"/>
  <c r="EV176" i="82"/>
  <c r="EV176" i="83" s="1"/>
  <c r="EW176" i="83"/>
  <c r="EX176" i="83"/>
  <c r="EY176" i="83"/>
  <c r="EZ176" i="82"/>
  <c r="EZ176" i="83" s="1"/>
  <c r="FA176" i="83"/>
  <c r="FB176" i="83"/>
  <c r="FC176" i="83"/>
  <c r="FD176" i="82"/>
  <c r="FD176" i="83" s="1"/>
  <c r="FE176" i="83"/>
  <c r="FF176" i="83"/>
  <c r="FG176" i="83"/>
  <c r="FH176" i="82"/>
  <c r="FH176" i="83"/>
  <c r="FI176" i="83"/>
  <c r="FJ176" i="83"/>
  <c r="FK176" i="83"/>
  <c r="FL176" i="82"/>
  <c r="FL176" i="83" s="1"/>
  <c r="FM176" i="83"/>
  <c r="FN176" i="83"/>
  <c r="FO176" i="83"/>
  <c r="FP176" i="82"/>
  <c r="FP176" i="83" s="1"/>
  <c r="FQ176" i="83"/>
  <c r="FR176" i="83"/>
  <c r="FS176" i="83"/>
  <c r="FT176" i="82"/>
  <c r="FT176" i="83" s="1"/>
  <c r="FU176" i="83"/>
  <c r="FV176" i="83"/>
  <c r="FW176" i="83"/>
  <c r="FX176" i="82"/>
  <c r="FX176" i="83" s="1"/>
  <c r="FY176" i="83"/>
  <c r="FZ176" i="83"/>
  <c r="GA176" i="83"/>
  <c r="GB176" i="82"/>
  <c r="GB176" i="83"/>
  <c r="GC176" i="83"/>
  <c r="GD176" i="83"/>
  <c r="GE176" i="83"/>
  <c r="GF176" i="82"/>
  <c r="GF176" i="83" s="1"/>
  <c r="GG176" i="83"/>
  <c r="GH176" i="83"/>
  <c r="GI176" i="83"/>
  <c r="GJ176" i="82"/>
  <c r="GJ176" i="83" s="1"/>
  <c r="GK176" i="83"/>
  <c r="GL176" i="83"/>
  <c r="GM176" i="83"/>
  <c r="GN176" i="82"/>
  <c r="GN176" i="83" s="1"/>
  <c r="GO176" i="83"/>
  <c r="GP176" i="83"/>
  <c r="GQ176" i="83"/>
  <c r="GR176" i="82"/>
  <c r="GR176" i="83"/>
  <c r="GS176" i="83"/>
  <c r="GT176" i="83"/>
  <c r="GU176" i="83"/>
  <c r="GV176" i="82"/>
  <c r="GV176" i="83"/>
  <c r="GW176" i="83"/>
  <c r="GX176" i="83"/>
  <c r="GY176" i="83"/>
  <c r="I172" i="83"/>
  <c r="J172" i="83"/>
  <c r="K172" i="83"/>
  <c r="C172" i="82"/>
  <c r="B172" i="82"/>
  <c r="L172" i="82"/>
  <c r="L172" i="83" s="1"/>
  <c r="M172" i="83"/>
  <c r="N172" i="83"/>
  <c r="O172" i="83"/>
  <c r="P172" i="82"/>
  <c r="P172" i="83" s="1"/>
  <c r="Q172" i="83"/>
  <c r="R172" i="83"/>
  <c r="S172" i="83"/>
  <c r="T172" i="82"/>
  <c r="T172" i="83" s="1"/>
  <c r="U172" i="83"/>
  <c r="V172" i="83"/>
  <c r="W172" i="83"/>
  <c r="X172" i="82"/>
  <c r="X172" i="83"/>
  <c r="Y172" i="83"/>
  <c r="Z172" i="83"/>
  <c r="AA172" i="83"/>
  <c r="AB172" i="82"/>
  <c r="AB172" i="83"/>
  <c r="AC172" i="83"/>
  <c r="AD172" i="83"/>
  <c r="AE172" i="83"/>
  <c r="AF172" i="82"/>
  <c r="AF172" i="83"/>
  <c r="AG172" i="83"/>
  <c r="AH172" i="83"/>
  <c r="AI172" i="83"/>
  <c r="AJ172" i="82"/>
  <c r="AJ172" i="83"/>
  <c r="AK172" i="83"/>
  <c r="AL172" i="83"/>
  <c r="AM172" i="83"/>
  <c r="AN172" i="82"/>
  <c r="AN172" i="83"/>
  <c r="AO172" i="83"/>
  <c r="AP172" i="83"/>
  <c r="AQ172" i="83"/>
  <c r="AR172" i="82"/>
  <c r="AR172" i="83" s="1"/>
  <c r="AS172" i="83"/>
  <c r="AT172" i="83"/>
  <c r="AU172" i="83"/>
  <c r="AV172" i="82"/>
  <c r="AV172" i="83" s="1"/>
  <c r="AW172" i="83"/>
  <c r="AX172" i="83"/>
  <c r="AY172" i="83"/>
  <c r="AZ172" i="82"/>
  <c r="AZ172" i="83" s="1"/>
  <c r="BA172" i="83"/>
  <c r="BB172" i="83"/>
  <c r="BC172" i="83"/>
  <c r="BD172" i="82"/>
  <c r="BD172" i="83" s="1"/>
  <c r="BE172" i="83"/>
  <c r="BF172" i="83"/>
  <c r="BG172" i="83"/>
  <c r="BH172" i="82"/>
  <c r="BH172" i="83"/>
  <c r="BI172" i="83"/>
  <c r="BJ172" i="83"/>
  <c r="BK172" i="83"/>
  <c r="BL172" i="82"/>
  <c r="BL172" i="83" s="1"/>
  <c r="BM172" i="83"/>
  <c r="BN172" i="83"/>
  <c r="BO172" i="83"/>
  <c r="BP172" i="82"/>
  <c r="BP172" i="83" s="1"/>
  <c r="BQ172" i="83"/>
  <c r="BR172" i="83"/>
  <c r="BS172" i="83"/>
  <c r="BT172" i="82"/>
  <c r="BT172" i="83" s="1"/>
  <c r="BU172" i="83"/>
  <c r="BV172" i="83"/>
  <c r="BW172" i="83"/>
  <c r="BX172" i="82"/>
  <c r="BX172" i="83" s="1"/>
  <c r="BY172" i="83"/>
  <c r="BZ172" i="83"/>
  <c r="CA172" i="83"/>
  <c r="CB172" i="82"/>
  <c r="CB172" i="83"/>
  <c r="CC172" i="83"/>
  <c r="CD172" i="83"/>
  <c r="CE172" i="83"/>
  <c r="CF172" i="82"/>
  <c r="CF172" i="83" s="1"/>
  <c r="CG172" i="83"/>
  <c r="CH172" i="83"/>
  <c r="CI172" i="83"/>
  <c r="CJ172" i="82"/>
  <c r="CJ172" i="83"/>
  <c r="CK172" i="83"/>
  <c r="CL172" i="83"/>
  <c r="CM172" i="83"/>
  <c r="CN172" i="82"/>
  <c r="CN172" i="83" s="1"/>
  <c r="CO172" i="83"/>
  <c r="CP172" i="83"/>
  <c r="CQ172" i="83"/>
  <c r="CR172" i="82"/>
  <c r="CR172" i="83" s="1"/>
  <c r="CS172" i="83"/>
  <c r="CT172" i="83"/>
  <c r="CU172" i="83"/>
  <c r="CV172" i="82"/>
  <c r="CV172" i="83" s="1"/>
  <c r="CW172" i="83"/>
  <c r="CX172" i="83"/>
  <c r="CY172" i="83"/>
  <c r="CZ172" i="82"/>
  <c r="CZ172" i="83" s="1"/>
  <c r="DA172" i="83"/>
  <c r="DB172" i="83"/>
  <c r="DC172" i="83"/>
  <c r="DD172" i="82"/>
  <c r="DD172" i="83" s="1"/>
  <c r="DE172" i="83"/>
  <c r="DF172" i="83"/>
  <c r="DG172" i="83"/>
  <c r="DH172" i="82"/>
  <c r="DH172" i="83" s="1"/>
  <c r="DI172" i="83"/>
  <c r="DJ172" i="83"/>
  <c r="DK172" i="83"/>
  <c r="DL172" i="82"/>
  <c r="DL172" i="83" s="1"/>
  <c r="DM172" i="83"/>
  <c r="DN172" i="83"/>
  <c r="DO172" i="83"/>
  <c r="DP172" i="82"/>
  <c r="DP172" i="83"/>
  <c r="DQ172" i="83"/>
  <c r="DR172" i="83"/>
  <c r="DS172" i="83"/>
  <c r="DT172" i="82"/>
  <c r="DT172" i="83"/>
  <c r="DU172" i="83"/>
  <c r="DV172" i="83"/>
  <c r="DW172" i="83"/>
  <c r="DX172" i="82"/>
  <c r="DX172" i="83" s="1"/>
  <c r="DY172" i="83"/>
  <c r="DZ172" i="83"/>
  <c r="EA172" i="83"/>
  <c r="EB172" i="82"/>
  <c r="EB172" i="83"/>
  <c r="EC172" i="83"/>
  <c r="ED172" i="83"/>
  <c r="EE172" i="83"/>
  <c r="EF172" i="82"/>
  <c r="EF172" i="83"/>
  <c r="EG172" i="83"/>
  <c r="EH172" i="83"/>
  <c r="EI172" i="83"/>
  <c r="EJ172" i="82"/>
  <c r="EJ172" i="83" s="1"/>
  <c r="EK172" i="83"/>
  <c r="EL172" i="83"/>
  <c r="EM172" i="83"/>
  <c r="EN172" i="82"/>
  <c r="EN172" i="83" s="1"/>
  <c r="EO172" i="83"/>
  <c r="EP172" i="83"/>
  <c r="EQ172" i="83"/>
  <c r="ER172" i="82"/>
  <c r="ER172" i="83" s="1"/>
  <c r="ES172" i="83"/>
  <c r="ET172" i="83"/>
  <c r="EU172" i="83"/>
  <c r="EV172" i="82"/>
  <c r="EV172" i="83" s="1"/>
  <c r="EW172" i="83"/>
  <c r="EX172" i="83"/>
  <c r="EY172" i="83"/>
  <c r="EZ172" i="82"/>
  <c r="EZ172" i="83"/>
  <c r="FA172" i="83"/>
  <c r="FB172" i="83"/>
  <c r="FC172" i="83"/>
  <c r="FD172" i="82"/>
  <c r="FD172" i="83" s="1"/>
  <c r="FE172" i="83"/>
  <c r="FF172" i="83"/>
  <c r="FG172" i="83"/>
  <c r="FH172" i="82"/>
  <c r="FH172" i="83" s="1"/>
  <c r="FI172" i="83"/>
  <c r="FJ172" i="83"/>
  <c r="FK172" i="83"/>
  <c r="FL172" i="82"/>
  <c r="FL172" i="83" s="1"/>
  <c r="FM172" i="83"/>
  <c r="FN172" i="83"/>
  <c r="FO172" i="83"/>
  <c r="FP172" i="82"/>
  <c r="FP172" i="83" s="1"/>
  <c r="FQ172" i="83"/>
  <c r="FR172" i="83"/>
  <c r="FS172" i="83"/>
  <c r="FT172" i="82"/>
  <c r="FT172" i="83" s="1"/>
  <c r="FU172" i="83"/>
  <c r="FV172" i="83"/>
  <c r="FW172" i="83"/>
  <c r="FX172" i="82"/>
  <c r="FX172" i="83" s="1"/>
  <c r="FY172" i="83"/>
  <c r="FZ172" i="83"/>
  <c r="GA172" i="83"/>
  <c r="GB172" i="82"/>
  <c r="GB172" i="83" s="1"/>
  <c r="GC172" i="83"/>
  <c r="GD172" i="83"/>
  <c r="GE172" i="83"/>
  <c r="GF172" i="82"/>
  <c r="GF172" i="83" s="1"/>
  <c r="GG172" i="83"/>
  <c r="GH172" i="83"/>
  <c r="GI172" i="83"/>
  <c r="GJ172" i="82"/>
  <c r="GJ172" i="83" s="1"/>
  <c r="GK172" i="83"/>
  <c r="GL172" i="83"/>
  <c r="GM172" i="83"/>
  <c r="GN172" i="82"/>
  <c r="GN172" i="83" s="1"/>
  <c r="GO172" i="83"/>
  <c r="GP172" i="83"/>
  <c r="GQ172" i="83"/>
  <c r="GR172" i="82"/>
  <c r="GR172" i="83" s="1"/>
  <c r="GS172" i="83"/>
  <c r="GT172" i="83"/>
  <c r="GU172" i="83"/>
  <c r="GV172" i="82"/>
  <c r="GV172" i="83" s="1"/>
  <c r="GW172" i="83"/>
  <c r="GX172" i="83"/>
  <c r="GY172" i="83"/>
  <c r="I23" i="83"/>
  <c r="J23" i="83"/>
  <c r="K23" i="83"/>
  <c r="C23" i="82"/>
  <c r="B23" i="82"/>
  <c r="L23" i="82"/>
  <c r="L23" i="83"/>
  <c r="M23" i="83"/>
  <c r="N23" i="83"/>
  <c r="O23" i="83"/>
  <c r="P23" i="82"/>
  <c r="P23" i="83" s="1"/>
  <c r="Q23" i="83"/>
  <c r="R23" i="83"/>
  <c r="S23" i="83"/>
  <c r="T23" i="82"/>
  <c r="T23" i="83" s="1"/>
  <c r="U23" i="83"/>
  <c r="V23" i="83"/>
  <c r="W23" i="83"/>
  <c r="X23" i="82"/>
  <c r="X23" i="83" s="1"/>
  <c r="Y23" i="83"/>
  <c r="Z23" i="83"/>
  <c r="AA23" i="83"/>
  <c r="AB23" i="82"/>
  <c r="AB23" i="83" s="1"/>
  <c r="AC23" i="83"/>
  <c r="AD23" i="83"/>
  <c r="AE23" i="83"/>
  <c r="AF23" i="82"/>
  <c r="AF23" i="83" s="1"/>
  <c r="AG23" i="83"/>
  <c r="AH23" i="83"/>
  <c r="AI23" i="83"/>
  <c r="AJ23" i="82"/>
  <c r="AJ23" i="83" s="1"/>
  <c r="AK23" i="83"/>
  <c r="AL23" i="83"/>
  <c r="AM23" i="83"/>
  <c r="AN23" i="82"/>
  <c r="AN23" i="83" s="1"/>
  <c r="AO23" i="83"/>
  <c r="AP23" i="83"/>
  <c r="AQ23" i="83"/>
  <c r="AR23" i="82"/>
  <c r="AR23" i="83"/>
  <c r="AS23" i="83"/>
  <c r="AT23" i="83"/>
  <c r="AU23" i="83"/>
  <c r="AV23" i="82"/>
  <c r="AV23" i="83"/>
  <c r="AW23" i="83"/>
  <c r="AX23" i="83"/>
  <c r="AY23" i="83"/>
  <c r="AZ23" i="82"/>
  <c r="AZ23" i="83"/>
  <c r="BA23" i="83"/>
  <c r="BB23" i="83"/>
  <c r="BC23" i="83"/>
  <c r="BD23" i="82"/>
  <c r="BD23" i="83"/>
  <c r="BE23" i="83"/>
  <c r="BF23" i="83"/>
  <c r="BG23" i="83"/>
  <c r="BH23" i="82"/>
  <c r="BH23" i="83" s="1"/>
  <c r="BI23" i="83"/>
  <c r="BJ23" i="83"/>
  <c r="BK23" i="83"/>
  <c r="BL23" i="82"/>
  <c r="BL23" i="83" s="1"/>
  <c r="BM23" i="83"/>
  <c r="BN23" i="83"/>
  <c r="BO23" i="83"/>
  <c r="BP23" i="82"/>
  <c r="BP23" i="83" s="1"/>
  <c r="BQ23" i="83"/>
  <c r="BR23" i="83"/>
  <c r="BS23" i="83"/>
  <c r="BT23" i="82"/>
  <c r="BT23" i="83" s="1"/>
  <c r="BU23" i="83"/>
  <c r="BV23" i="83"/>
  <c r="BW23" i="83"/>
  <c r="BX23" i="82"/>
  <c r="BX23" i="83" s="1"/>
  <c r="BY23" i="83"/>
  <c r="BZ23" i="83"/>
  <c r="CA23" i="83"/>
  <c r="CB23" i="82"/>
  <c r="CB23" i="83"/>
  <c r="CC23" i="83"/>
  <c r="CD23" i="83"/>
  <c r="CE23" i="83"/>
  <c r="CF23" i="82"/>
  <c r="CF23" i="83" s="1"/>
  <c r="CG23" i="83"/>
  <c r="CH23" i="83"/>
  <c r="CI23" i="83"/>
  <c r="CJ23" i="82"/>
  <c r="CJ23" i="83" s="1"/>
  <c r="CK23" i="83"/>
  <c r="CL23" i="83"/>
  <c r="CM23" i="83"/>
  <c r="CN23" i="82"/>
  <c r="CN23" i="83"/>
  <c r="CO23" i="83"/>
  <c r="CP23" i="83"/>
  <c r="CQ23" i="83"/>
  <c r="CR23" i="82"/>
  <c r="CR23" i="83" s="1"/>
  <c r="CS23" i="83"/>
  <c r="CT23" i="83"/>
  <c r="CU23" i="83"/>
  <c r="CV23" i="82"/>
  <c r="CV23" i="83" s="1"/>
  <c r="CW23" i="83"/>
  <c r="CX23" i="83"/>
  <c r="CY23" i="83"/>
  <c r="CZ23" i="82"/>
  <c r="CZ23" i="83" s="1"/>
  <c r="DA23" i="83"/>
  <c r="DB23" i="83"/>
  <c r="DC23" i="83"/>
  <c r="DD23" i="82"/>
  <c r="DD23" i="83"/>
  <c r="DE23" i="83"/>
  <c r="DF23" i="83"/>
  <c r="DG23" i="83"/>
  <c r="DH23" i="82"/>
  <c r="DH23" i="83" s="1"/>
  <c r="DI23" i="83"/>
  <c r="DJ23" i="83"/>
  <c r="DK23" i="83"/>
  <c r="DL23" i="82"/>
  <c r="DL23" i="83" s="1"/>
  <c r="DM23" i="83"/>
  <c r="DN23" i="83"/>
  <c r="DO23" i="83"/>
  <c r="DP23" i="82"/>
  <c r="DP23" i="83" s="1"/>
  <c r="DQ23" i="83"/>
  <c r="DR23" i="83"/>
  <c r="DS23" i="83"/>
  <c r="DT23" i="82"/>
  <c r="DT23" i="83" s="1"/>
  <c r="DU23" i="83"/>
  <c r="DV23" i="83"/>
  <c r="DW23" i="83"/>
  <c r="DX23" i="82"/>
  <c r="DX23" i="83" s="1"/>
  <c r="DY23" i="83"/>
  <c r="DZ23" i="83"/>
  <c r="EA23" i="83"/>
  <c r="EB23" i="82"/>
  <c r="EB23" i="83" s="1"/>
  <c r="EC23" i="83"/>
  <c r="ED23" i="83"/>
  <c r="EE23" i="83"/>
  <c r="EF23" i="82"/>
  <c r="EF23" i="83" s="1"/>
  <c r="EG23" i="83"/>
  <c r="EH23" i="83"/>
  <c r="EI23" i="83"/>
  <c r="EJ23" i="82"/>
  <c r="EJ23" i="83"/>
  <c r="EK23" i="83"/>
  <c r="EL23" i="83"/>
  <c r="EM23" i="83"/>
  <c r="EN23" i="82"/>
  <c r="EN23" i="83"/>
  <c r="EO23" i="83"/>
  <c r="EP23" i="83"/>
  <c r="EQ23" i="83"/>
  <c r="ER23" i="82"/>
  <c r="ER23" i="83" s="1"/>
  <c r="ES23" i="83"/>
  <c r="ET23" i="83"/>
  <c r="EU23" i="83"/>
  <c r="EV23" i="82"/>
  <c r="EV23" i="83"/>
  <c r="EW23" i="83"/>
  <c r="EX23" i="83"/>
  <c r="EY23" i="83"/>
  <c r="EZ23" i="82"/>
  <c r="EZ23" i="83"/>
  <c r="FA23" i="83"/>
  <c r="FB23" i="83"/>
  <c r="FC23" i="83"/>
  <c r="FD23" i="82"/>
  <c r="FD23" i="83" s="1"/>
  <c r="FE23" i="83"/>
  <c r="FF23" i="83"/>
  <c r="FG23" i="83"/>
  <c r="FH23" i="82"/>
  <c r="FH23" i="83" s="1"/>
  <c r="FI23" i="83"/>
  <c r="FJ23" i="83"/>
  <c r="FK23" i="83"/>
  <c r="FL23" i="82"/>
  <c r="FL23" i="83" s="1"/>
  <c r="FM23" i="83"/>
  <c r="FN23" i="83"/>
  <c r="FO23" i="83"/>
  <c r="FP23" i="82"/>
  <c r="FP23" i="83" s="1"/>
  <c r="FQ23" i="83"/>
  <c r="FR23" i="83"/>
  <c r="FS23" i="83"/>
  <c r="FT23" i="82"/>
  <c r="FT23" i="83"/>
  <c r="FU23" i="83"/>
  <c r="FV23" i="83"/>
  <c r="FW23" i="83"/>
  <c r="FX23" i="82"/>
  <c r="FX23" i="83" s="1"/>
  <c r="FY23" i="83"/>
  <c r="FZ23" i="83"/>
  <c r="GA23" i="83"/>
  <c r="GB23" i="82"/>
  <c r="GB23" i="83" s="1"/>
  <c r="GC23" i="83"/>
  <c r="GD23" i="83"/>
  <c r="GE23" i="83"/>
  <c r="GF23" i="82"/>
  <c r="GF23" i="83"/>
  <c r="GG23" i="83"/>
  <c r="GH23" i="83"/>
  <c r="GI23" i="83"/>
  <c r="GJ23" i="82"/>
  <c r="GJ23" i="83" s="1"/>
  <c r="GK23" i="83"/>
  <c r="GL23" i="83"/>
  <c r="GM23" i="83"/>
  <c r="GN23" i="82"/>
  <c r="GN23" i="83" s="1"/>
  <c r="GO23" i="83"/>
  <c r="GP23" i="83"/>
  <c r="GQ23" i="83"/>
  <c r="GR23" i="82"/>
  <c r="GR23" i="83" s="1"/>
  <c r="GS23" i="83"/>
  <c r="GT23" i="83"/>
  <c r="GU23" i="83"/>
  <c r="GV23" i="82"/>
  <c r="GV23" i="83" s="1"/>
  <c r="GW23" i="83"/>
  <c r="GX23" i="83"/>
  <c r="GY23" i="83"/>
  <c r="M131" i="60"/>
  <c r="M113" i="60"/>
  <c r="M132" i="60"/>
  <c r="O113" i="60"/>
  <c r="N113" i="60"/>
  <c r="R113" i="60"/>
  <c r="E33" i="60"/>
  <c r="P33" i="60"/>
  <c r="Q33" i="60"/>
  <c r="G9" i="60"/>
  <c r="Q25" i="60"/>
  <c r="Q17" i="60"/>
  <c r="M114" i="60"/>
  <c r="O114" i="60"/>
  <c r="N114" i="60"/>
  <c r="R114" i="60"/>
  <c r="J11" i="87"/>
  <c r="C13" i="88"/>
  <c r="E115" i="60" s="1"/>
  <c r="H115" i="60" s="1"/>
  <c r="K11" i="87"/>
  <c r="D13" i="88" s="1"/>
  <c r="L11" i="87"/>
  <c r="E13" i="88" s="1"/>
  <c r="L131" i="60"/>
  <c r="M115" i="60"/>
  <c r="L132" i="60"/>
  <c r="O115" i="60"/>
  <c r="N115" i="60"/>
  <c r="R115" i="60"/>
  <c r="K9" i="87"/>
  <c r="D11" i="88" s="1"/>
  <c r="K7" i="87"/>
  <c r="D9" i="88" s="1"/>
  <c r="C9" i="88" s="1"/>
  <c r="G131" i="60"/>
  <c r="K131" i="60"/>
  <c r="M116" i="60"/>
  <c r="G132" i="60"/>
  <c r="K132" i="60"/>
  <c r="O116" i="60"/>
  <c r="N116" i="60"/>
  <c r="R116" i="60"/>
  <c r="D4" i="87"/>
  <c r="C5" i="88" s="1"/>
  <c r="E4" i="87"/>
  <c r="D5" i="88" s="1"/>
  <c r="N148" i="60" s="1"/>
  <c r="F4" i="87"/>
  <c r="E5" i="88" s="1"/>
  <c r="G117" i="60" s="1"/>
  <c r="J117" i="60" s="1"/>
  <c r="J131" i="60"/>
  <c r="M117" i="60"/>
  <c r="J132" i="60"/>
  <c r="O117" i="60"/>
  <c r="N117" i="60"/>
  <c r="M137" i="60"/>
  <c r="M118" i="60"/>
  <c r="M138" i="60"/>
  <c r="O118" i="60"/>
  <c r="N118" i="60"/>
  <c r="F33" i="60"/>
  <c r="F25" i="60"/>
  <c r="F17" i="60"/>
  <c r="M119" i="60"/>
  <c r="O119" i="60"/>
  <c r="N119" i="60"/>
  <c r="G11" i="87"/>
  <c r="J13" i="88" s="1"/>
  <c r="H11" i="87"/>
  <c r="K13" i="88" s="1"/>
  <c r="I11" i="87"/>
  <c r="L13" i="88" s="1"/>
  <c r="P11" i="87"/>
  <c r="M13" i="88" s="1"/>
  <c r="Q11" i="87"/>
  <c r="N13" i="88" s="1"/>
  <c r="R11" i="87"/>
  <c r="O13" i="88" s="1"/>
  <c r="M11" i="87"/>
  <c r="M38" i="87" s="1"/>
  <c r="N11" i="87"/>
  <c r="N38" i="87" s="1"/>
  <c r="O11" i="87"/>
  <c r="O38" i="87" s="1"/>
  <c r="L137" i="60"/>
  <c r="M120" i="60"/>
  <c r="L138" i="60"/>
  <c r="O120" i="60"/>
  <c r="N120" i="60"/>
  <c r="G137" i="60"/>
  <c r="K137" i="60"/>
  <c r="M121" i="60"/>
  <c r="G138" i="60"/>
  <c r="K138" i="60"/>
  <c r="O121" i="60"/>
  <c r="N121" i="60"/>
  <c r="J137" i="60"/>
  <c r="M122" i="60"/>
  <c r="J138" i="60"/>
  <c r="O122" i="60"/>
  <c r="N122" i="60"/>
  <c r="O130" i="60"/>
  <c r="P130" i="60"/>
  <c r="Q130" i="60"/>
  <c r="O131" i="60"/>
  <c r="P131" i="60"/>
  <c r="Q131" i="60"/>
  <c r="O132" i="60"/>
  <c r="P132" i="60"/>
  <c r="Q132" i="60"/>
  <c r="O133" i="60"/>
  <c r="P133" i="60"/>
  <c r="Q133" i="60"/>
  <c r="M134" i="60"/>
  <c r="G134" i="60"/>
  <c r="J134" i="60"/>
  <c r="K134" i="60"/>
  <c r="L134" i="60"/>
  <c r="O134" i="60"/>
  <c r="P134" i="60"/>
  <c r="Q134" i="60"/>
  <c r="M135" i="60"/>
  <c r="G135" i="60"/>
  <c r="J135" i="60"/>
  <c r="K135" i="60"/>
  <c r="L135" i="60"/>
  <c r="O135" i="60"/>
  <c r="P135" i="60"/>
  <c r="Q135" i="60"/>
  <c r="O136" i="60"/>
  <c r="P136" i="60"/>
  <c r="Q136" i="60"/>
  <c r="O137" i="60"/>
  <c r="P137" i="60"/>
  <c r="Q137" i="60"/>
  <c r="O138" i="60"/>
  <c r="P138" i="60"/>
  <c r="Q138" i="60"/>
  <c r="S182" i="60"/>
  <c r="S181" i="60"/>
  <c r="T183" i="60"/>
  <c r="T182" i="60"/>
  <c r="T181" i="60"/>
  <c r="S183" i="60"/>
  <c r="Q158" i="60"/>
  <c r="Q159" i="60"/>
  <c r="Q160" i="60"/>
  <c r="Q161" i="60"/>
  <c r="Q162" i="60"/>
  <c r="Q163" i="60"/>
  <c r="Q164" i="60"/>
  <c r="Q165" i="60"/>
  <c r="Q166" i="60"/>
  <c r="Q167" i="60"/>
  <c r="Q168" i="60"/>
  <c r="Q169" i="60"/>
  <c r="Q170" i="60"/>
  <c r="B157" i="60"/>
  <c r="Q157" i="60"/>
  <c r="I183" i="60"/>
  <c r="J183" i="60"/>
  <c r="K183" i="60"/>
  <c r="L183" i="60"/>
  <c r="I184" i="60"/>
  <c r="J184" i="60"/>
  <c r="K184" i="60"/>
  <c r="L184" i="60"/>
  <c r="I185" i="60"/>
  <c r="J185" i="60"/>
  <c r="K185" i="60"/>
  <c r="L185" i="60"/>
  <c r="I178" i="60"/>
  <c r="J178" i="60"/>
  <c r="K178" i="60"/>
  <c r="I179" i="60"/>
  <c r="J179" i="60"/>
  <c r="K179" i="60"/>
  <c r="U181" i="60"/>
  <c r="V181" i="60"/>
  <c r="U182" i="60"/>
  <c r="V182" i="60"/>
  <c r="E183" i="60"/>
  <c r="F183" i="60"/>
  <c r="G183" i="60"/>
  <c r="H183" i="60"/>
  <c r="U183" i="60"/>
  <c r="V183" i="60"/>
  <c r="E184" i="60"/>
  <c r="F184" i="60"/>
  <c r="G184" i="60"/>
  <c r="H184" i="60"/>
  <c r="E185" i="60"/>
  <c r="F185" i="60"/>
  <c r="G185" i="60"/>
  <c r="H185" i="60"/>
  <c r="G4" i="87"/>
  <c r="H4" i="87"/>
  <c r="I4" i="87"/>
  <c r="L5" i="88" s="1"/>
  <c r="J4" i="87"/>
  <c r="K4" i="87"/>
  <c r="L4" i="87"/>
  <c r="M4" i="87"/>
  <c r="M31" i="87" s="1"/>
  <c r="N4" i="87"/>
  <c r="N31" i="87" s="1"/>
  <c r="O4" i="87"/>
  <c r="O31" i="87" s="1"/>
  <c r="P4" i="87"/>
  <c r="P18" i="87" s="1"/>
  <c r="Q4" i="87"/>
  <c r="Q18" i="87" s="1"/>
  <c r="R4" i="87"/>
  <c r="R18" i="87" s="1"/>
  <c r="S4" i="87"/>
  <c r="S18" i="87" s="1"/>
  <c r="T4" i="87"/>
  <c r="T18" i="87" s="1"/>
  <c r="U4" i="87"/>
  <c r="U18" i="87" s="1"/>
  <c r="V4" i="87"/>
  <c r="V18" i="87" s="1"/>
  <c r="W4" i="87"/>
  <c r="W18" i="87" s="1"/>
  <c r="X4" i="87"/>
  <c r="X18" i="87" s="1"/>
  <c r="Y4" i="87"/>
  <c r="Y18" i="87" s="1"/>
  <c r="Z4" i="87"/>
  <c r="Z18" i="87" s="1"/>
  <c r="AA4" i="87"/>
  <c r="AA18" i="87" s="1"/>
  <c r="AB4" i="87"/>
  <c r="AB18" i="87" s="1"/>
  <c r="AC4" i="87"/>
  <c r="AC18" i="87" s="1"/>
  <c r="AD4" i="87"/>
  <c r="AD18" i="87" s="1"/>
  <c r="AE4" i="87"/>
  <c r="AE31" i="87" s="1"/>
  <c r="AF4" i="87"/>
  <c r="AF31" i="87" s="1"/>
  <c r="AG4" i="87"/>
  <c r="AG31" i="87" s="1"/>
  <c r="AH4" i="87"/>
  <c r="AH31" i="87" s="1"/>
  <c r="AI4" i="87"/>
  <c r="AI18" i="87" s="1"/>
  <c r="AJ4" i="87"/>
  <c r="AJ18" i="87" s="1"/>
  <c r="AK4" i="87"/>
  <c r="AK18" i="87" s="1"/>
  <c r="AL4" i="87"/>
  <c r="AM4" i="87"/>
  <c r="AM31" i="87" s="1"/>
  <c r="AN4" i="87"/>
  <c r="AN31" i="87" s="1"/>
  <c r="AO4" i="87"/>
  <c r="AO31" i="87" s="1"/>
  <c r="AP4" i="87"/>
  <c r="AP31" i="87" s="1"/>
  <c r="G5" i="87"/>
  <c r="J6" i="88" s="1"/>
  <c r="H5" i="87"/>
  <c r="K6" i="88" s="1"/>
  <c r="I5" i="87"/>
  <c r="L6" i="88" s="1"/>
  <c r="J5" i="87"/>
  <c r="K5" i="87"/>
  <c r="L5" i="87"/>
  <c r="M5" i="87"/>
  <c r="M32" i="87" s="1"/>
  <c r="N5" i="87"/>
  <c r="N32" i="87" s="1"/>
  <c r="O5" i="87"/>
  <c r="O32" i="87" s="1"/>
  <c r="P5" i="87"/>
  <c r="P19" i="87" s="1"/>
  <c r="Q5" i="87"/>
  <c r="Q19" i="87" s="1"/>
  <c r="R5" i="87"/>
  <c r="R19" i="87" s="1"/>
  <c r="S5" i="87"/>
  <c r="S19" i="87" s="1"/>
  <c r="T5" i="87"/>
  <c r="T19" i="87" s="1"/>
  <c r="U5" i="87"/>
  <c r="U19" i="87" s="1"/>
  <c r="V5" i="87"/>
  <c r="V19" i="87" s="1"/>
  <c r="W5" i="87"/>
  <c r="W19" i="87" s="1"/>
  <c r="X5" i="87"/>
  <c r="X19" i="87" s="1"/>
  <c r="Y5" i="87"/>
  <c r="Y19" i="87" s="1"/>
  <c r="Z5" i="87"/>
  <c r="Z19" i="87" s="1"/>
  <c r="AA5" i="87"/>
  <c r="AA19" i="87" s="1"/>
  <c r="AB5" i="87"/>
  <c r="AB19" i="87" s="1"/>
  <c r="AC5" i="87"/>
  <c r="AC19" i="87" s="1"/>
  <c r="AD5" i="87"/>
  <c r="AD19" i="87" s="1"/>
  <c r="AE5" i="87"/>
  <c r="AE32" i="87" s="1"/>
  <c r="AF5" i="87"/>
  <c r="AF32" i="87" s="1"/>
  <c r="AG5" i="87"/>
  <c r="AG32" i="87" s="1"/>
  <c r="AH5" i="87"/>
  <c r="AH32" i="87" s="1"/>
  <c r="AI5" i="87"/>
  <c r="AI19" i="87" s="1"/>
  <c r="AJ5" i="87"/>
  <c r="AJ19" i="87" s="1"/>
  <c r="AK5" i="87"/>
  <c r="AK19" i="87" s="1"/>
  <c r="AL5" i="87"/>
  <c r="AM5" i="87"/>
  <c r="AM32" i="87" s="1"/>
  <c r="AN5" i="87"/>
  <c r="AN32" i="87" s="1"/>
  <c r="AO5" i="87"/>
  <c r="AO32" i="87" s="1"/>
  <c r="AP5" i="87"/>
  <c r="AP32" i="87" s="1"/>
  <c r="M151" i="60"/>
  <c r="N151" i="60"/>
  <c r="O151" i="60"/>
  <c r="P151" i="60"/>
  <c r="Q151" i="60"/>
  <c r="R151" i="60"/>
  <c r="D157" i="60"/>
  <c r="E157" i="60"/>
  <c r="F157" i="60"/>
  <c r="G157" i="60"/>
  <c r="H157" i="60"/>
  <c r="C158" i="60"/>
  <c r="D158" i="60"/>
  <c r="E158" i="60"/>
  <c r="F158" i="60"/>
  <c r="G158" i="60"/>
  <c r="H158" i="60"/>
  <c r="C159" i="60"/>
  <c r="D159" i="60"/>
  <c r="E159" i="60"/>
  <c r="F159" i="60"/>
  <c r="G159" i="60"/>
  <c r="H159" i="60"/>
  <c r="C160" i="60"/>
  <c r="D160" i="60"/>
  <c r="E160" i="60"/>
  <c r="F160" i="60"/>
  <c r="G160" i="60"/>
  <c r="H160" i="60"/>
  <c r="C161" i="60"/>
  <c r="D161" i="60"/>
  <c r="E161" i="60"/>
  <c r="F161" i="60"/>
  <c r="G161" i="60"/>
  <c r="H161" i="60"/>
  <c r="C162" i="60"/>
  <c r="D162" i="60"/>
  <c r="E162" i="60"/>
  <c r="F162" i="60"/>
  <c r="G162" i="60"/>
  <c r="H162" i="60"/>
  <c r="C163" i="60"/>
  <c r="D163" i="60"/>
  <c r="E163" i="60"/>
  <c r="F163" i="60"/>
  <c r="G163" i="60"/>
  <c r="H163" i="60"/>
  <c r="C164" i="60"/>
  <c r="D164" i="60"/>
  <c r="E164" i="60"/>
  <c r="F164" i="60"/>
  <c r="G164" i="60"/>
  <c r="H164" i="60"/>
  <c r="C165" i="60"/>
  <c r="D165" i="60"/>
  <c r="E165" i="60"/>
  <c r="F165" i="60"/>
  <c r="G165" i="60"/>
  <c r="H165" i="60"/>
  <c r="C166" i="60"/>
  <c r="D166" i="60"/>
  <c r="E166" i="60"/>
  <c r="F166" i="60"/>
  <c r="G166" i="60"/>
  <c r="H166" i="60"/>
  <c r="C167" i="60"/>
  <c r="D167" i="60"/>
  <c r="E167" i="60"/>
  <c r="F167" i="60"/>
  <c r="G167" i="60"/>
  <c r="H167" i="60"/>
  <c r="C168" i="60"/>
  <c r="D168" i="60"/>
  <c r="E168" i="60"/>
  <c r="F168" i="60"/>
  <c r="G168" i="60"/>
  <c r="H168" i="60"/>
  <c r="C169" i="60"/>
  <c r="D169" i="60"/>
  <c r="E169" i="60"/>
  <c r="F169" i="60"/>
  <c r="G169" i="60"/>
  <c r="H169" i="60"/>
  <c r="C170" i="60"/>
  <c r="D170" i="60"/>
  <c r="E170" i="60"/>
  <c r="F170" i="60"/>
  <c r="G170" i="60"/>
  <c r="H170" i="60"/>
  <c r="J157" i="60"/>
  <c r="K157" i="60"/>
  <c r="L157" i="60"/>
  <c r="M157" i="60"/>
  <c r="N157" i="60"/>
  <c r="O157" i="60"/>
  <c r="J158" i="60"/>
  <c r="K158" i="60"/>
  <c r="L158" i="60"/>
  <c r="M158" i="60"/>
  <c r="N158" i="60"/>
  <c r="O158" i="60"/>
  <c r="J159" i="60"/>
  <c r="K159" i="60"/>
  <c r="L159" i="60"/>
  <c r="M159" i="60"/>
  <c r="N159" i="60"/>
  <c r="O159" i="60"/>
  <c r="J160" i="60"/>
  <c r="K160" i="60"/>
  <c r="L160" i="60"/>
  <c r="M160" i="60"/>
  <c r="N160" i="60"/>
  <c r="O160" i="60"/>
  <c r="J161" i="60"/>
  <c r="K161" i="60"/>
  <c r="L161" i="60"/>
  <c r="M161" i="60"/>
  <c r="N161" i="60"/>
  <c r="O161" i="60"/>
  <c r="J162" i="60"/>
  <c r="K162" i="60"/>
  <c r="L162" i="60"/>
  <c r="M162" i="60"/>
  <c r="N162" i="60"/>
  <c r="O162" i="60"/>
  <c r="J163" i="60"/>
  <c r="K163" i="60"/>
  <c r="L163" i="60"/>
  <c r="M163" i="60"/>
  <c r="N163" i="60"/>
  <c r="O163" i="60"/>
  <c r="J164" i="60"/>
  <c r="K164" i="60"/>
  <c r="L164" i="60"/>
  <c r="M164" i="60"/>
  <c r="N164" i="60"/>
  <c r="O164" i="60"/>
  <c r="J165" i="60"/>
  <c r="K165" i="60"/>
  <c r="L165" i="60"/>
  <c r="M165" i="60"/>
  <c r="N165" i="60"/>
  <c r="O165" i="60"/>
  <c r="J166" i="60"/>
  <c r="K166" i="60"/>
  <c r="L166" i="60"/>
  <c r="M166" i="60"/>
  <c r="N166" i="60"/>
  <c r="O166" i="60"/>
  <c r="J167" i="60"/>
  <c r="K167" i="60"/>
  <c r="L167" i="60"/>
  <c r="M167" i="60"/>
  <c r="N167" i="60"/>
  <c r="O167" i="60"/>
  <c r="J168" i="60"/>
  <c r="K168" i="60"/>
  <c r="L168" i="60"/>
  <c r="M168" i="60"/>
  <c r="N168" i="60"/>
  <c r="O168" i="60"/>
  <c r="J169" i="60"/>
  <c r="K169" i="60"/>
  <c r="L169" i="60"/>
  <c r="M169" i="60"/>
  <c r="N169" i="60"/>
  <c r="O169" i="60"/>
  <c r="J170" i="60"/>
  <c r="K170" i="60"/>
  <c r="L170" i="60"/>
  <c r="M170" i="60"/>
  <c r="N170" i="60"/>
  <c r="O170" i="60"/>
  <c r="R157" i="60"/>
  <c r="S157" i="60"/>
  <c r="T157" i="60"/>
  <c r="U157" i="60"/>
  <c r="V157" i="60"/>
  <c r="W157" i="60"/>
  <c r="R158" i="60"/>
  <c r="S158" i="60"/>
  <c r="T158" i="60"/>
  <c r="U158" i="60"/>
  <c r="V158" i="60"/>
  <c r="W158" i="60"/>
  <c r="R159" i="60"/>
  <c r="S159" i="60"/>
  <c r="T159" i="60"/>
  <c r="U159" i="60"/>
  <c r="V159" i="60"/>
  <c r="W159" i="60"/>
  <c r="R160" i="60"/>
  <c r="S160" i="60"/>
  <c r="T160" i="60"/>
  <c r="U160" i="60"/>
  <c r="V160" i="60"/>
  <c r="W160" i="60"/>
  <c r="R161" i="60"/>
  <c r="S161" i="60"/>
  <c r="T161" i="60"/>
  <c r="U161" i="60"/>
  <c r="V161" i="60"/>
  <c r="W161" i="60"/>
  <c r="R162" i="60"/>
  <c r="S162" i="60"/>
  <c r="T162" i="60"/>
  <c r="U162" i="60"/>
  <c r="V162" i="60"/>
  <c r="W162" i="60"/>
  <c r="R163" i="60"/>
  <c r="S163" i="60"/>
  <c r="T163" i="60"/>
  <c r="U163" i="60"/>
  <c r="V163" i="60"/>
  <c r="W163" i="60"/>
  <c r="R164" i="60"/>
  <c r="S164" i="60"/>
  <c r="T164" i="60"/>
  <c r="U164" i="60"/>
  <c r="V164" i="60"/>
  <c r="W164" i="60"/>
  <c r="R165" i="60"/>
  <c r="S165" i="60"/>
  <c r="T165" i="60"/>
  <c r="U165" i="60"/>
  <c r="V165" i="60"/>
  <c r="W165" i="60"/>
  <c r="R166" i="60"/>
  <c r="S166" i="60"/>
  <c r="T166" i="60"/>
  <c r="U166" i="60"/>
  <c r="V166" i="60"/>
  <c r="W166" i="60"/>
  <c r="R167" i="60"/>
  <c r="S167" i="60"/>
  <c r="T167" i="60"/>
  <c r="U167" i="60"/>
  <c r="V167" i="60"/>
  <c r="W167" i="60"/>
  <c r="R168" i="60"/>
  <c r="S168" i="60"/>
  <c r="T168" i="60"/>
  <c r="U168" i="60"/>
  <c r="V168" i="60"/>
  <c r="W168" i="60"/>
  <c r="R169" i="60"/>
  <c r="S169" i="60"/>
  <c r="T169" i="60"/>
  <c r="U169" i="60"/>
  <c r="V169" i="60"/>
  <c r="W169" i="60"/>
  <c r="R170" i="60"/>
  <c r="S170" i="60"/>
  <c r="T170" i="60"/>
  <c r="U170" i="60"/>
  <c r="V170" i="60"/>
  <c r="W170" i="60"/>
  <c r="Y157" i="60"/>
  <c r="Z157" i="60"/>
  <c r="AA157" i="60"/>
  <c r="AB157" i="60"/>
  <c r="AC157" i="60"/>
  <c r="AD157" i="60"/>
  <c r="Y158" i="60"/>
  <c r="Z158" i="60"/>
  <c r="AA158" i="60"/>
  <c r="AB158" i="60"/>
  <c r="AC158" i="60"/>
  <c r="AD158" i="60"/>
  <c r="Y159" i="60"/>
  <c r="Z159" i="60"/>
  <c r="AA159" i="60"/>
  <c r="AB159" i="60"/>
  <c r="AC159" i="60"/>
  <c r="AD159" i="60"/>
  <c r="Y160" i="60"/>
  <c r="Z160" i="60"/>
  <c r="AA160" i="60"/>
  <c r="AB160" i="60"/>
  <c r="AC160" i="60"/>
  <c r="AD160" i="60"/>
  <c r="Y161" i="60"/>
  <c r="Z161" i="60"/>
  <c r="AA161" i="60"/>
  <c r="AB161" i="60"/>
  <c r="AC161" i="60"/>
  <c r="AD161" i="60"/>
  <c r="Y162" i="60"/>
  <c r="Z162" i="60"/>
  <c r="AA162" i="60"/>
  <c r="AB162" i="60"/>
  <c r="AC162" i="60"/>
  <c r="AD162" i="60"/>
  <c r="Y163" i="60"/>
  <c r="Z163" i="60"/>
  <c r="AA163" i="60"/>
  <c r="AB163" i="60"/>
  <c r="AC163" i="60"/>
  <c r="AD163" i="60"/>
  <c r="Y164" i="60"/>
  <c r="Z164" i="60"/>
  <c r="AA164" i="60"/>
  <c r="AB164" i="60"/>
  <c r="AC164" i="60"/>
  <c r="AD164" i="60"/>
  <c r="Y165" i="60"/>
  <c r="Z165" i="60"/>
  <c r="AA165" i="60"/>
  <c r="AB165" i="60"/>
  <c r="AC165" i="60"/>
  <c r="AD165" i="60"/>
  <c r="Y166" i="60"/>
  <c r="Z166" i="60"/>
  <c r="AA166" i="60"/>
  <c r="AB166" i="60"/>
  <c r="AC166" i="60"/>
  <c r="AD166" i="60"/>
  <c r="Y167" i="60"/>
  <c r="Z167" i="60"/>
  <c r="AA167" i="60"/>
  <c r="AB167" i="60"/>
  <c r="AC167" i="60"/>
  <c r="AD167" i="60"/>
  <c r="Y168" i="60"/>
  <c r="Z168" i="60"/>
  <c r="AA168" i="60"/>
  <c r="AB168" i="60"/>
  <c r="AC168" i="60"/>
  <c r="AD168" i="60"/>
  <c r="Y169" i="60"/>
  <c r="Z169" i="60"/>
  <c r="AA169" i="60"/>
  <c r="AB169" i="60"/>
  <c r="AC169" i="60"/>
  <c r="AD169" i="60"/>
  <c r="Y170" i="60"/>
  <c r="Z170" i="60"/>
  <c r="AA170" i="60"/>
  <c r="AB170" i="60"/>
  <c r="AC170" i="60"/>
  <c r="AD170" i="60"/>
  <c r="AF157" i="60"/>
  <c r="AF158" i="60"/>
  <c r="AF159" i="60"/>
  <c r="AF160" i="60"/>
  <c r="AF161" i="60"/>
  <c r="AF162" i="60"/>
  <c r="AF163" i="60"/>
  <c r="AF164" i="60"/>
  <c r="AF165" i="60"/>
  <c r="AF166" i="60"/>
  <c r="AF167" i="60"/>
  <c r="AF168" i="60"/>
  <c r="AF169" i="60"/>
  <c r="AF170" i="60"/>
  <c r="GY21" i="83"/>
  <c r="GX21" i="83"/>
  <c r="GW21" i="83"/>
  <c r="GV21" i="83"/>
  <c r="GU21" i="83"/>
  <c r="GT21" i="83"/>
  <c r="GS21" i="83"/>
  <c r="GR21" i="83"/>
  <c r="GQ21" i="83"/>
  <c r="GP21" i="83"/>
  <c r="GO21" i="83"/>
  <c r="GN21" i="83"/>
  <c r="GM21" i="83"/>
  <c r="GL21" i="83"/>
  <c r="GK21" i="83"/>
  <c r="GJ21" i="83"/>
  <c r="GI21" i="83"/>
  <c r="GH21" i="83"/>
  <c r="GG21" i="83"/>
  <c r="GF21" i="83"/>
  <c r="GE21" i="83"/>
  <c r="GD21" i="83"/>
  <c r="GC21" i="83"/>
  <c r="GB21" i="83"/>
  <c r="GA21" i="83"/>
  <c r="FZ21" i="83"/>
  <c r="FY21" i="83"/>
  <c r="FX21" i="83"/>
  <c r="FW21" i="83"/>
  <c r="FV21" i="83"/>
  <c r="FU21" i="83"/>
  <c r="FT21" i="83"/>
  <c r="FS21" i="83"/>
  <c r="FR21" i="83"/>
  <c r="FQ21" i="83"/>
  <c r="FP21" i="83"/>
  <c r="FO21" i="83"/>
  <c r="FN21" i="83"/>
  <c r="FM21" i="83"/>
  <c r="FL21" i="83"/>
  <c r="FK21" i="83"/>
  <c r="FJ21" i="83"/>
  <c r="FI21" i="83"/>
  <c r="FH21" i="83"/>
  <c r="FG21" i="83"/>
  <c r="FF21" i="83"/>
  <c r="FE21" i="83"/>
  <c r="FD21" i="83"/>
  <c r="FC21" i="83"/>
  <c r="FB21" i="83"/>
  <c r="FA21" i="83"/>
  <c r="EZ21" i="83"/>
  <c r="EY21" i="83"/>
  <c r="EX21" i="83"/>
  <c r="EW21" i="83"/>
  <c r="EV21" i="83"/>
  <c r="EU21" i="83"/>
  <c r="ET21" i="83"/>
  <c r="ES21" i="83"/>
  <c r="ER21" i="83"/>
  <c r="EQ21" i="83"/>
  <c r="EP21" i="83"/>
  <c r="EO21" i="83"/>
  <c r="EN21" i="83"/>
  <c r="EM21" i="83"/>
  <c r="EL21" i="83"/>
  <c r="EK21" i="83"/>
  <c r="EJ21" i="83"/>
  <c r="EI21" i="83"/>
  <c r="EH21" i="83"/>
  <c r="EG21" i="83"/>
  <c r="EF21" i="83"/>
  <c r="EE21" i="83"/>
  <c r="ED21" i="83"/>
  <c r="EC21" i="83"/>
  <c r="EB21" i="83"/>
  <c r="EA21" i="83"/>
  <c r="DZ21" i="83"/>
  <c r="DY21" i="83"/>
  <c r="DX21" i="83"/>
  <c r="DW21" i="83"/>
  <c r="DV21" i="83"/>
  <c r="DU21" i="83"/>
  <c r="DT21" i="83"/>
  <c r="DS21" i="83"/>
  <c r="DR21" i="83"/>
  <c r="DQ21" i="83"/>
  <c r="DP21" i="83"/>
  <c r="DO21" i="83"/>
  <c r="DN21" i="83"/>
  <c r="DM21" i="83"/>
  <c r="DL21" i="83"/>
  <c r="DK21" i="83"/>
  <c r="DJ21" i="83"/>
  <c r="DI21" i="83"/>
  <c r="DH21" i="83"/>
  <c r="DG21" i="83"/>
  <c r="DF21" i="83"/>
  <c r="DE21" i="83"/>
  <c r="DD21" i="83"/>
  <c r="DC21" i="83"/>
  <c r="DB21" i="83"/>
  <c r="DA21" i="83"/>
  <c r="CZ21" i="83"/>
  <c r="CY21" i="83"/>
  <c r="CX21" i="83"/>
  <c r="CW21" i="83"/>
  <c r="CV21" i="83"/>
  <c r="CU21" i="83"/>
  <c r="CT21" i="83"/>
  <c r="CS21" i="83"/>
  <c r="CR21" i="83"/>
  <c r="CQ21" i="83"/>
  <c r="CP21" i="83"/>
  <c r="CO21" i="83"/>
  <c r="CN21" i="83"/>
  <c r="CM21" i="83"/>
  <c r="CL21" i="83"/>
  <c r="CK21" i="83"/>
  <c r="CJ21" i="83"/>
  <c r="CI21" i="83"/>
  <c r="CH21" i="83"/>
  <c r="CG21" i="83"/>
  <c r="CF21" i="83"/>
  <c r="CE21" i="83"/>
  <c r="CD21" i="83"/>
  <c r="CC21" i="83"/>
  <c r="CB21" i="83"/>
  <c r="CA21" i="83"/>
  <c r="BZ21" i="83"/>
  <c r="BY21" i="83"/>
  <c r="BX21" i="83"/>
  <c r="BW21" i="83"/>
  <c r="BV21" i="83"/>
  <c r="BU21" i="83"/>
  <c r="BT21" i="83"/>
  <c r="BS21" i="83"/>
  <c r="BR21" i="83"/>
  <c r="BQ21" i="83"/>
  <c r="BP21" i="83"/>
  <c r="BO21" i="83"/>
  <c r="BN21" i="83"/>
  <c r="BM21" i="83"/>
  <c r="BL21" i="83"/>
  <c r="BK21" i="83"/>
  <c r="BJ21" i="83"/>
  <c r="BI21" i="83"/>
  <c r="BH21" i="83"/>
  <c r="BG21" i="83"/>
  <c r="BF21" i="83"/>
  <c r="BE21" i="83"/>
  <c r="BD21" i="83"/>
  <c r="BC21" i="83"/>
  <c r="BB21" i="83"/>
  <c r="BA21" i="83"/>
  <c r="AZ21" i="83"/>
  <c r="AY21" i="83"/>
  <c r="AX21" i="83"/>
  <c r="AW21" i="83"/>
  <c r="AV21" i="83"/>
  <c r="AU21" i="83"/>
  <c r="AT21" i="83"/>
  <c r="AS21" i="83"/>
  <c r="AR21" i="83"/>
  <c r="AQ21" i="83"/>
  <c r="AP21" i="83"/>
  <c r="AO21" i="83"/>
  <c r="AN21"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I21" i="83"/>
  <c r="GY20" i="83"/>
  <c r="GX20" i="83"/>
  <c r="GW20" i="83"/>
  <c r="GV20" i="83"/>
  <c r="GU20" i="83"/>
  <c r="GT20" i="83"/>
  <c r="GS20" i="83"/>
  <c r="GR20" i="83"/>
  <c r="GQ20" i="83"/>
  <c r="GP20" i="83"/>
  <c r="GO20" i="83"/>
  <c r="GN20" i="83"/>
  <c r="GM20" i="83"/>
  <c r="GL20" i="83"/>
  <c r="GK20" i="83"/>
  <c r="GJ20" i="83"/>
  <c r="GI20" i="83"/>
  <c r="GH20" i="83"/>
  <c r="GG20" i="83"/>
  <c r="GF20" i="83"/>
  <c r="GE20" i="83"/>
  <c r="GD20" i="83"/>
  <c r="GC20" i="83"/>
  <c r="GB20" i="83"/>
  <c r="GA20" i="83"/>
  <c r="FZ20" i="83"/>
  <c r="FY20" i="83"/>
  <c r="FX20" i="83"/>
  <c r="FW20" i="83"/>
  <c r="FV20" i="83"/>
  <c r="FU20" i="83"/>
  <c r="FT20" i="83"/>
  <c r="FS20" i="83"/>
  <c r="FR20" i="83"/>
  <c r="FQ20" i="83"/>
  <c r="FP20" i="83"/>
  <c r="FO20" i="83"/>
  <c r="FN20" i="83"/>
  <c r="FM20" i="83"/>
  <c r="FL20" i="83"/>
  <c r="FK20" i="83"/>
  <c r="FJ20" i="83"/>
  <c r="FI20" i="83"/>
  <c r="FH20" i="83"/>
  <c r="FG20" i="83"/>
  <c r="FF20" i="83"/>
  <c r="FE20" i="83"/>
  <c r="FD20" i="83"/>
  <c r="FC20" i="83"/>
  <c r="FB20" i="83"/>
  <c r="FA20" i="83"/>
  <c r="EZ20" i="83"/>
  <c r="EY20" i="83"/>
  <c r="EX20" i="83"/>
  <c r="EW20" i="83"/>
  <c r="EV20" i="83"/>
  <c r="EU20" i="83"/>
  <c r="ET20" i="83"/>
  <c r="ES20" i="83"/>
  <c r="ER20" i="83"/>
  <c r="EQ20" i="83"/>
  <c r="EP20" i="83"/>
  <c r="EO20" i="83"/>
  <c r="EN20" i="83"/>
  <c r="EM20" i="83"/>
  <c r="EL20" i="83"/>
  <c r="EK20" i="83"/>
  <c r="EJ20" i="83"/>
  <c r="EI20" i="83"/>
  <c r="EH20" i="83"/>
  <c r="EG20" i="83"/>
  <c r="EF20" i="83"/>
  <c r="EE20" i="83"/>
  <c r="ED20" i="83"/>
  <c r="EC20" i="83"/>
  <c r="EB20" i="83"/>
  <c r="EA20" i="83"/>
  <c r="DZ20" i="83"/>
  <c r="DY20" i="83"/>
  <c r="DX20" i="83"/>
  <c r="DW20" i="83"/>
  <c r="DV20" i="83"/>
  <c r="DU20" i="83"/>
  <c r="DT20" i="83"/>
  <c r="DS20" i="83"/>
  <c r="DR20" i="83"/>
  <c r="DQ20" i="83"/>
  <c r="DP20" i="83"/>
  <c r="DO20" i="83"/>
  <c r="DN20" i="83"/>
  <c r="DM20" i="83"/>
  <c r="DL20" i="83"/>
  <c r="DK20" i="83"/>
  <c r="DJ20" i="83"/>
  <c r="DI20" i="83"/>
  <c r="DH20" i="83"/>
  <c r="DG20" i="83"/>
  <c r="DF20" i="83"/>
  <c r="DE20" i="83"/>
  <c r="DD20" i="83"/>
  <c r="DC20" i="83"/>
  <c r="DB20" i="83"/>
  <c r="DA20" i="83"/>
  <c r="CZ20" i="83"/>
  <c r="CY20" i="83"/>
  <c r="CX20" i="83"/>
  <c r="CW20" i="83"/>
  <c r="CV20" i="83"/>
  <c r="CU20" i="83"/>
  <c r="CT20" i="83"/>
  <c r="CS20" i="83"/>
  <c r="CR20" i="83"/>
  <c r="CQ20" i="83"/>
  <c r="CP20" i="83"/>
  <c r="CO20" i="83"/>
  <c r="CN20" i="83"/>
  <c r="CM20" i="83"/>
  <c r="CL20" i="83"/>
  <c r="CK20" i="83"/>
  <c r="CJ20" i="83"/>
  <c r="CI20" i="83"/>
  <c r="CH20" i="83"/>
  <c r="CG20" i="83"/>
  <c r="CF20" i="83"/>
  <c r="CE20" i="83"/>
  <c r="CD20" i="83"/>
  <c r="CC20" i="83"/>
  <c r="CB20" i="83"/>
  <c r="CA20" i="83"/>
  <c r="BZ20" i="83"/>
  <c r="BY20" i="83"/>
  <c r="BX20" i="83"/>
  <c r="BW20" i="83"/>
  <c r="BV20" i="83"/>
  <c r="BU20" i="83"/>
  <c r="BT20" i="83"/>
  <c r="BS20" i="83"/>
  <c r="BR20" i="83"/>
  <c r="BQ20" i="83"/>
  <c r="BP20" i="83"/>
  <c r="BO20" i="83"/>
  <c r="BN20" i="83"/>
  <c r="BM20" i="83"/>
  <c r="BL20" i="83"/>
  <c r="BK20" i="83"/>
  <c r="BJ20" i="83"/>
  <c r="BI20" i="83"/>
  <c r="BH20" i="83"/>
  <c r="BG20" i="83"/>
  <c r="BF20" i="83"/>
  <c r="BE20" i="83"/>
  <c r="BD20" i="83"/>
  <c r="BC20" i="83"/>
  <c r="BB20" i="83"/>
  <c r="BA20" i="83"/>
  <c r="AZ20" i="83"/>
  <c r="AY20" i="83"/>
  <c r="AX20" i="83"/>
  <c r="AW20" i="83"/>
  <c r="AV20" i="83"/>
  <c r="AU20" i="83"/>
  <c r="AT20" i="83"/>
  <c r="AS20" i="83"/>
  <c r="AR20" i="83"/>
  <c r="AQ20" i="83"/>
  <c r="AP20" i="83"/>
  <c r="AO20" i="83"/>
  <c r="AN20"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GY19" i="83"/>
  <c r="GX19" i="83"/>
  <c r="GW19" i="83"/>
  <c r="GV19" i="83"/>
  <c r="GU19" i="83"/>
  <c r="GT19" i="83"/>
  <c r="GS19" i="83"/>
  <c r="GR19" i="83"/>
  <c r="GQ19" i="83"/>
  <c r="GP19" i="83"/>
  <c r="GO19" i="83"/>
  <c r="GN19" i="83"/>
  <c r="GM19" i="83"/>
  <c r="GL19" i="83"/>
  <c r="GK19" i="83"/>
  <c r="GJ19" i="83"/>
  <c r="GI19" i="83"/>
  <c r="GH19" i="83"/>
  <c r="GG19" i="83"/>
  <c r="GF19" i="83"/>
  <c r="GE19" i="83"/>
  <c r="GD19" i="83"/>
  <c r="GC19" i="83"/>
  <c r="GB19" i="83"/>
  <c r="GA19" i="83"/>
  <c r="FZ19" i="83"/>
  <c r="FY19" i="83"/>
  <c r="FX19" i="83"/>
  <c r="FW19" i="83"/>
  <c r="FV19" i="83"/>
  <c r="FU19" i="83"/>
  <c r="FT19" i="83"/>
  <c r="FS19" i="83"/>
  <c r="FR19" i="83"/>
  <c r="FQ19" i="83"/>
  <c r="FP19" i="83"/>
  <c r="FO19" i="83"/>
  <c r="FN19" i="83"/>
  <c r="FM19" i="83"/>
  <c r="FL19" i="83"/>
  <c r="FK19" i="83"/>
  <c r="FJ19" i="83"/>
  <c r="FI19" i="83"/>
  <c r="FH19" i="83"/>
  <c r="FG19" i="83"/>
  <c r="FF19" i="83"/>
  <c r="FE19" i="83"/>
  <c r="FD19" i="83"/>
  <c r="FC19" i="83"/>
  <c r="FB19" i="83"/>
  <c r="FA19" i="83"/>
  <c r="EZ19" i="83"/>
  <c r="EY19" i="83"/>
  <c r="EX19" i="83"/>
  <c r="EW19" i="83"/>
  <c r="EV19" i="83"/>
  <c r="EU19" i="83"/>
  <c r="ET19" i="83"/>
  <c r="ES19" i="83"/>
  <c r="ER19" i="83"/>
  <c r="EQ19" i="83"/>
  <c r="EP19" i="83"/>
  <c r="EO19" i="83"/>
  <c r="EN19" i="83"/>
  <c r="EM19" i="83"/>
  <c r="EL19" i="83"/>
  <c r="EK19" i="83"/>
  <c r="EJ19" i="83"/>
  <c r="EI19" i="83"/>
  <c r="EH19" i="83"/>
  <c r="EG19" i="83"/>
  <c r="EF19" i="83"/>
  <c r="EE19" i="83"/>
  <c r="ED19" i="83"/>
  <c r="EC19" i="83"/>
  <c r="EB19" i="83"/>
  <c r="EA19" i="83"/>
  <c r="DZ19" i="83"/>
  <c r="DY19" i="83"/>
  <c r="DX19" i="83"/>
  <c r="DW19" i="83"/>
  <c r="DV19" i="83"/>
  <c r="DU19" i="83"/>
  <c r="DT19" i="83"/>
  <c r="DS19" i="83"/>
  <c r="DR19" i="83"/>
  <c r="DQ19" i="83"/>
  <c r="DP19" i="83"/>
  <c r="DO19" i="83"/>
  <c r="DN19" i="83"/>
  <c r="DM19" i="83"/>
  <c r="DL19" i="83"/>
  <c r="DK19" i="83"/>
  <c r="DJ19" i="83"/>
  <c r="DI19" i="83"/>
  <c r="DH19" i="83"/>
  <c r="DG19" i="83"/>
  <c r="DF19" i="83"/>
  <c r="DE19" i="83"/>
  <c r="DD19" i="83"/>
  <c r="DC19" i="83"/>
  <c r="DB19" i="83"/>
  <c r="DA19" i="83"/>
  <c r="CZ19" i="83"/>
  <c r="CY19" i="83"/>
  <c r="CX19" i="83"/>
  <c r="CW19" i="83"/>
  <c r="CV19" i="83"/>
  <c r="CU19" i="83"/>
  <c r="CT19" i="83"/>
  <c r="CS19" i="83"/>
  <c r="CR19" i="83"/>
  <c r="CQ19" i="83"/>
  <c r="CP19" i="83"/>
  <c r="CO19" i="83"/>
  <c r="CN19" i="83"/>
  <c r="CM19" i="83"/>
  <c r="CL19" i="83"/>
  <c r="CK19" i="83"/>
  <c r="CJ19" i="83"/>
  <c r="CI19" i="83"/>
  <c r="CH19" i="83"/>
  <c r="CG19" i="83"/>
  <c r="CF19" i="83"/>
  <c r="CE19" i="83"/>
  <c r="CD19" i="83"/>
  <c r="CC19" i="83"/>
  <c r="CB19" i="83"/>
  <c r="CA19" i="83"/>
  <c r="BZ19" i="83"/>
  <c r="BY19" i="83"/>
  <c r="BX19" i="83"/>
  <c r="BW19" i="83"/>
  <c r="BV19" i="83"/>
  <c r="BU19" i="83"/>
  <c r="BT19" i="83"/>
  <c r="BS19" i="83"/>
  <c r="BR19" i="83"/>
  <c r="BQ19" i="83"/>
  <c r="BP19" i="83"/>
  <c r="BO19" i="83"/>
  <c r="BN19" i="83"/>
  <c r="BM19" i="83"/>
  <c r="BL19" i="83"/>
  <c r="BK19" i="83"/>
  <c r="BJ19" i="83"/>
  <c r="BI19" i="83"/>
  <c r="BH19" i="83"/>
  <c r="BG19" i="83"/>
  <c r="BF19" i="83"/>
  <c r="BE19" i="83"/>
  <c r="BD19" i="83"/>
  <c r="BC19" i="83"/>
  <c r="BB19" i="83"/>
  <c r="BA19" i="83"/>
  <c r="AZ19" i="83"/>
  <c r="AY19" i="83"/>
  <c r="AX19" i="83"/>
  <c r="AW19" i="83"/>
  <c r="AV19" i="83"/>
  <c r="AU19" i="83"/>
  <c r="AT19" i="83"/>
  <c r="AS19" i="83"/>
  <c r="AR19" i="83"/>
  <c r="AQ19" i="83"/>
  <c r="AP19" i="83"/>
  <c r="AO19" i="83"/>
  <c r="AN19"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I19" i="83"/>
  <c r="GY17" i="83"/>
  <c r="GX17" i="83"/>
  <c r="GW17" i="83"/>
  <c r="GV17" i="83"/>
  <c r="GU17" i="83"/>
  <c r="GT17" i="83"/>
  <c r="GS17" i="83"/>
  <c r="GR17" i="83"/>
  <c r="GQ17" i="83"/>
  <c r="GP17" i="83"/>
  <c r="GO17" i="83"/>
  <c r="GN17" i="83"/>
  <c r="GM17" i="83"/>
  <c r="GL17" i="83"/>
  <c r="GK17" i="83"/>
  <c r="GJ17" i="83"/>
  <c r="GI17" i="83"/>
  <c r="GH17" i="83"/>
  <c r="GG17" i="83"/>
  <c r="GF17" i="83"/>
  <c r="GE17" i="83"/>
  <c r="GD17" i="83"/>
  <c r="GC17" i="83"/>
  <c r="GB17" i="83"/>
  <c r="GA17" i="83"/>
  <c r="FZ17" i="83"/>
  <c r="FY17" i="83"/>
  <c r="FX17" i="83"/>
  <c r="FW17" i="83"/>
  <c r="FV17" i="83"/>
  <c r="FU17" i="83"/>
  <c r="FT17" i="83"/>
  <c r="FS17" i="83"/>
  <c r="FR17" i="83"/>
  <c r="FQ17" i="83"/>
  <c r="FP17" i="83"/>
  <c r="FO17" i="83"/>
  <c r="FN17" i="83"/>
  <c r="FM17" i="83"/>
  <c r="FL17" i="83"/>
  <c r="FK17" i="83"/>
  <c r="FJ17" i="83"/>
  <c r="FI17" i="83"/>
  <c r="FH17" i="83"/>
  <c r="FG17" i="83"/>
  <c r="FF17" i="83"/>
  <c r="FE17" i="83"/>
  <c r="FD17" i="83"/>
  <c r="FC17" i="83"/>
  <c r="FB17" i="83"/>
  <c r="FA17" i="83"/>
  <c r="EZ17" i="83"/>
  <c r="EY17" i="83"/>
  <c r="EX17" i="83"/>
  <c r="EW17" i="83"/>
  <c r="EV17" i="83"/>
  <c r="EU17" i="83"/>
  <c r="ET17" i="83"/>
  <c r="ES17" i="83"/>
  <c r="ER17" i="83"/>
  <c r="EQ17" i="83"/>
  <c r="EP17" i="83"/>
  <c r="EO17" i="83"/>
  <c r="EN17" i="83"/>
  <c r="EM17" i="83"/>
  <c r="EL17" i="83"/>
  <c r="EK17" i="83"/>
  <c r="EJ17" i="83"/>
  <c r="EI17" i="83"/>
  <c r="EH17" i="83"/>
  <c r="EG17" i="83"/>
  <c r="EF17" i="83"/>
  <c r="EE17" i="83"/>
  <c r="ED17" i="83"/>
  <c r="EC17" i="83"/>
  <c r="EB17" i="83"/>
  <c r="EA17" i="83"/>
  <c r="DZ17" i="83"/>
  <c r="DY17" i="83"/>
  <c r="DX17" i="83"/>
  <c r="DW17" i="83"/>
  <c r="DV17" i="83"/>
  <c r="DU17" i="83"/>
  <c r="DT17" i="83"/>
  <c r="DS17" i="83"/>
  <c r="DR17" i="83"/>
  <c r="DQ17" i="83"/>
  <c r="DP17" i="83"/>
  <c r="DO17" i="83"/>
  <c r="DN17" i="83"/>
  <c r="DM17" i="83"/>
  <c r="DL17" i="83"/>
  <c r="DK17" i="83"/>
  <c r="DJ17" i="83"/>
  <c r="DI17" i="83"/>
  <c r="DH17" i="83"/>
  <c r="DG17" i="83"/>
  <c r="DF17" i="83"/>
  <c r="DE17" i="83"/>
  <c r="DD17" i="83"/>
  <c r="DC17" i="83"/>
  <c r="DB17" i="83"/>
  <c r="DA17" i="83"/>
  <c r="CZ17" i="83"/>
  <c r="CY17" i="83"/>
  <c r="CX17" i="83"/>
  <c r="CW17" i="83"/>
  <c r="CV17" i="83"/>
  <c r="CU17" i="83"/>
  <c r="CT17" i="83"/>
  <c r="CS17" i="83"/>
  <c r="CR17" i="83"/>
  <c r="CQ17" i="83"/>
  <c r="CP17" i="83"/>
  <c r="CO17" i="83"/>
  <c r="CN17" i="83"/>
  <c r="CM17" i="83"/>
  <c r="CL17" i="83"/>
  <c r="CK17" i="83"/>
  <c r="CJ17" i="83"/>
  <c r="CI17" i="83"/>
  <c r="CH17" i="83"/>
  <c r="CG17" i="83"/>
  <c r="CF17" i="83"/>
  <c r="CE17" i="83"/>
  <c r="CD17" i="83"/>
  <c r="CC17" i="83"/>
  <c r="CB17" i="83"/>
  <c r="CA17" i="83"/>
  <c r="BZ17" i="83"/>
  <c r="BY17" i="83"/>
  <c r="BX17" i="83"/>
  <c r="BW17" i="83"/>
  <c r="BV17" i="83"/>
  <c r="BU17" i="83"/>
  <c r="BT17" i="83"/>
  <c r="BS17" i="83"/>
  <c r="BR17" i="83"/>
  <c r="BQ17" i="83"/>
  <c r="BP17" i="83"/>
  <c r="BO17" i="83"/>
  <c r="BN17" i="83"/>
  <c r="BM17" i="83"/>
  <c r="BL17" i="83"/>
  <c r="BK17" i="83"/>
  <c r="BJ17" i="83"/>
  <c r="BI17" i="83"/>
  <c r="BH17" i="83"/>
  <c r="BG17" i="83"/>
  <c r="BF17" i="83"/>
  <c r="BE17" i="83"/>
  <c r="BD17" i="83"/>
  <c r="BC17" i="83"/>
  <c r="BB17" i="83"/>
  <c r="BA17" i="83"/>
  <c r="AZ17" i="83"/>
  <c r="AY17" i="83"/>
  <c r="AX17" i="83"/>
  <c r="AW17" i="83"/>
  <c r="AV17" i="83"/>
  <c r="AU17" i="83"/>
  <c r="AT17" i="83"/>
  <c r="AS17" i="83"/>
  <c r="AR17" i="83"/>
  <c r="AQ17" i="83"/>
  <c r="AP17" i="83"/>
  <c r="AO17" i="83"/>
  <c r="AN17"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I17" i="83"/>
  <c r="GY16" i="83"/>
  <c r="GX16" i="83"/>
  <c r="GW16" i="83"/>
  <c r="GV16" i="83"/>
  <c r="GU16" i="83"/>
  <c r="GT16" i="83"/>
  <c r="GS16" i="83"/>
  <c r="GR16" i="83"/>
  <c r="GQ16" i="83"/>
  <c r="GP16" i="83"/>
  <c r="GO16" i="83"/>
  <c r="GN16" i="83"/>
  <c r="GM16" i="83"/>
  <c r="GL16" i="83"/>
  <c r="GK16" i="83"/>
  <c r="GJ16" i="83"/>
  <c r="GI16" i="83"/>
  <c r="GH16" i="83"/>
  <c r="GG16" i="83"/>
  <c r="GF16" i="83"/>
  <c r="GE16" i="83"/>
  <c r="GD16" i="83"/>
  <c r="GC16" i="83"/>
  <c r="GB16" i="83"/>
  <c r="GA16" i="83"/>
  <c r="FZ16" i="83"/>
  <c r="FY16" i="83"/>
  <c r="FX16" i="83"/>
  <c r="FW16" i="83"/>
  <c r="FV16" i="83"/>
  <c r="FU16" i="83"/>
  <c r="FT16" i="83"/>
  <c r="FS16" i="83"/>
  <c r="FR16" i="83"/>
  <c r="FQ16" i="83"/>
  <c r="FP16" i="83"/>
  <c r="FO16" i="83"/>
  <c r="FN16" i="83"/>
  <c r="FM16" i="83"/>
  <c r="FL16" i="83"/>
  <c r="FK16" i="83"/>
  <c r="FJ16" i="83"/>
  <c r="FI16" i="83"/>
  <c r="FH16" i="83"/>
  <c r="FG16" i="83"/>
  <c r="FF16" i="83"/>
  <c r="FE16" i="83"/>
  <c r="FD16" i="83"/>
  <c r="FC16" i="83"/>
  <c r="FB16" i="83"/>
  <c r="FA16" i="83"/>
  <c r="EZ16" i="83"/>
  <c r="EY16" i="83"/>
  <c r="EX16" i="83"/>
  <c r="EW16" i="83"/>
  <c r="EV16" i="83"/>
  <c r="EU16" i="83"/>
  <c r="ET16" i="83"/>
  <c r="ES16" i="83"/>
  <c r="ER16" i="83"/>
  <c r="EQ16" i="83"/>
  <c r="EP16" i="83"/>
  <c r="EO16" i="83"/>
  <c r="EN16" i="83"/>
  <c r="EM16" i="83"/>
  <c r="EL16" i="83"/>
  <c r="EK16" i="83"/>
  <c r="EJ16" i="83"/>
  <c r="EI16" i="83"/>
  <c r="EH16" i="83"/>
  <c r="EG16" i="83"/>
  <c r="EF16" i="83"/>
  <c r="EE16" i="83"/>
  <c r="ED16" i="83"/>
  <c r="EC16" i="83"/>
  <c r="EB16" i="83"/>
  <c r="EA16" i="83"/>
  <c r="DZ16" i="83"/>
  <c r="DY16" i="83"/>
  <c r="DX16" i="83"/>
  <c r="DW16" i="83"/>
  <c r="DV16" i="83"/>
  <c r="DU16" i="83"/>
  <c r="DT16" i="83"/>
  <c r="DS16" i="83"/>
  <c r="DR16" i="83"/>
  <c r="DQ16" i="83"/>
  <c r="DP16" i="83"/>
  <c r="DO16" i="83"/>
  <c r="DN16" i="83"/>
  <c r="DM16" i="83"/>
  <c r="DL16" i="83"/>
  <c r="DK16" i="83"/>
  <c r="DJ16" i="83"/>
  <c r="DI16" i="83"/>
  <c r="DH16" i="83"/>
  <c r="DG16" i="83"/>
  <c r="DF16" i="83"/>
  <c r="DE16" i="83"/>
  <c r="DD16" i="83"/>
  <c r="DC16" i="83"/>
  <c r="DB16" i="83"/>
  <c r="DA16" i="83"/>
  <c r="CZ16" i="83"/>
  <c r="CY16" i="83"/>
  <c r="CX16" i="83"/>
  <c r="CW16" i="83"/>
  <c r="CV16" i="83"/>
  <c r="CU16" i="83"/>
  <c r="CT16" i="83"/>
  <c r="CS16" i="83"/>
  <c r="CR16" i="83"/>
  <c r="CQ16" i="83"/>
  <c r="CP16" i="83"/>
  <c r="CO16" i="83"/>
  <c r="CN16" i="83"/>
  <c r="CM16" i="83"/>
  <c r="CL16" i="83"/>
  <c r="CK16" i="83"/>
  <c r="CJ16" i="83"/>
  <c r="CI16" i="83"/>
  <c r="CH16" i="83"/>
  <c r="CG16" i="83"/>
  <c r="CF16" i="83"/>
  <c r="CE16" i="83"/>
  <c r="CD16" i="83"/>
  <c r="CC16" i="83"/>
  <c r="CB16" i="83"/>
  <c r="CA16" i="83"/>
  <c r="BZ16" i="83"/>
  <c r="BY16" i="83"/>
  <c r="BX16" i="83"/>
  <c r="BW16" i="83"/>
  <c r="BV16" i="83"/>
  <c r="BU16" i="83"/>
  <c r="BT16" i="83"/>
  <c r="BS16" i="83"/>
  <c r="BR16" i="83"/>
  <c r="BQ16" i="83"/>
  <c r="BP16" i="83"/>
  <c r="BO16" i="83"/>
  <c r="BN16" i="83"/>
  <c r="BM16" i="83"/>
  <c r="BL16" i="83"/>
  <c r="BK16" i="83"/>
  <c r="BJ16" i="83"/>
  <c r="BI16" i="83"/>
  <c r="BH16" i="83"/>
  <c r="BG16" i="83"/>
  <c r="BF16" i="83"/>
  <c r="BE16" i="83"/>
  <c r="BD16" i="83"/>
  <c r="BC16" i="83"/>
  <c r="BB16" i="83"/>
  <c r="BA16" i="83"/>
  <c r="AZ16" i="83"/>
  <c r="AY16" i="83"/>
  <c r="AX16" i="83"/>
  <c r="AW16" i="83"/>
  <c r="AV16" i="83"/>
  <c r="AU16" i="83"/>
  <c r="AT16" i="83"/>
  <c r="AS16" i="83"/>
  <c r="AR16" i="83"/>
  <c r="AQ16" i="83"/>
  <c r="AP16" i="83"/>
  <c r="AO16" i="83"/>
  <c r="AN16"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I16" i="83"/>
  <c r="GY15" i="83"/>
  <c r="GX15" i="83"/>
  <c r="GW15" i="83"/>
  <c r="GV15" i="83"/>
  <c r="GU15" i="83"/>
  <c r="GT15" i="83"/>
  <c r="GS15" i="83"/>
  <c r="GR15" i="83"/>
  <c r="GQ15" i="83"/>
  <c r="GP15" i="83"/>
  <c r="GO15" i="83"/>
  <c r="GN15" i="83"/>
  <c r="GM15" i="83"/>
  <c r="GL15" i="83"/>
  <c r="GK15" i="83"/>
  <c r="GJ15" i="83"/>
  <c r="GI15" i="83"/>
  <c r="GH15" i="83"/>
  <c r="GG15" i="83"/>
  <c r="GF15" i="83"/>
  <c r="GE15" i="83"/>
  <c r="GD15" i="83"/>
  <c r="GC15" i="83"/>
  <c r="GB15" i="83"/>
  <c r="GA15" i="83"/>
  <c r="FZ15" i="83"/>
  <c r="FY15" i="83"/>
  <c r="FX15" i="83"/>
  <c r="FW15" i="83"/>
  <c r="FV15" i="83"/>
  <c r="FU15" i="83"/>
  <c r="FT15" i="83"/>
  <c r="FS15" i="83"/>
  <c r="FR15" i="83"/>
  <c r="FQ15" i="83"/>
  <c r="FP15" i="83"/>
  <c r="FO15" i="83"/>
  <c r="FN15" i="83"/>
  <c r="FM15" i="83"/>
  <c r="FL15" i="83"/>
  <c r="FK15" i="83"/>
  <c r="FJ15" i="83"/>
  <c r="FI15" i="83"/>
  <c r="FH15" i="83"/>
  <c r="FG15" i="83"/>
  <c r="FF15" i="83"/>
  <c r="FE15" i="83"/>
  <c r="FD15" i="83"/>
  <c r="FC15" i="83"/>
  <c r="FB15" i="83"/>
  <c r="FA15" i="83"/>
  <c r="EZ15" i="83"/>
  <c r="EY15" i="83"/>
  <c r="EX15" i="83"/>
  <c r="EW15" i="83"/>
  <c r="EV15" i="83"/>
  <c r="EU15" i="83"/>
  <c r="ET15" i="83"/>
  <c r="ES15" i="83"/>
  <c r="ER15" i="83"/>
  <c r="EQ15" i="83"/>
  <c r="EP15" i="83"/>
  <c r="EO15" i="83"/>
  <c r="EN15" i="83"/>
  <c r="EM15" i="83"/>
  <c r="EL15" i="83"/>
  <c r="EK15" i="83"/>
  <c r="EJ15" i="83"/>
  <c r="EI15" i="83"/>
  <c r="EH15" i="83"/>
  <c r="EG15" i="83"/>
  <c r="EF15" i="83"/>
  <c r="EE15" i="83"/>
  <c r="ED15" i="83"/>
  <c r="EC15" i="83"/>
  <c r="EB15" i="83"/>
  <c r="EA15" i="83"/>
  <c r="DZ15" i="83"/>
  <c r="DY15" i="83"/>
  <c r="DX15" i="83"/>
  <c r="DW15" i="83"/>
  <c r="DV15" i="83"/>
  <c r="DU15" i="83"/>
  <c r="DT15" i="83"/>
  <c r="DS15" i="83"/>
  <c r="DR15" i="83"/>
  <c r="DQ15" i="83"/>
  <c r="DP15" i="83"/>
  <c r="DO15" i="83"/>
  <c r="DN15" i="83"/>
  <c r="DM15" i="83"/>
  <c r="DL15" i="83"/>
  <c r="DK15" i="83"/>
  <c r="DJ15" i="83"/>
  <c r="DI15" i="83"/>
  <c r="DH15" i="83"/>
  <c r="DG15" i="83"/>
  <c r="DF15" i="83"/>
  <c r="DE15" i="83"/>
  <c r="DD15" i="83"/>
  <c r="DC15" i="83"/>
  <c r="DB15" i="83"/>
  <c r="DA15" i="83"/>
  <c r="CZ15" i="83"/>
  <c r="CY15" i="83"/>
  <c r="CX15" i="83"/>
  <c r="CW15" i="83"/>
  <c r="CV15" i="83"/>
  <c r="CU15" i="83"/>
  <c r="CT15" i="83"/>
  <c r="CS15" i="83"/>
  <c r="CR15" i="83"/>
  <c r="CQ15" i="83"/>
  <c r="CP15" i="83"/>
  <c r="CO15" i="83"/>
  <c r="CN15" i="83"/>
  <c r="CM15" i="83"/>
  <c r="CL15" i="83"/>
  <c r="CK15" i="83"/>
  <c r="CJ15" i="83"/>
  <c r="CI15" i="83"/>
  <c r="CH15" i="83"/>
  <c r="CG15" i="83"/>
  <c r="CF15" i="83"/>
  <c r="CE15" i="83"/>
  <c r="CD15" i="83"/>
  <c r="CC15" i="83"/>
  <c r="CB15" i="83"/>
  <c r="CA15" i="83"/>
  <c r="BZ15" i="83"/>
  <c r="BY15" i="83"/>
  <c r="BX15" i="83"/>
  <c r="BW15" i="83"/>
  <c r="BV15" i="83"/>
  <c r="BU15" i="83"/>
  <c r="BT15" i="83"/>
  <c r="BS15" i="83"/>
  <c r="BR15" i="83"/>
  <c r="BQ15" i="83"/>
  <c r="BP15" i="83"/>
  <c r="BO15" i="83"/>
  <c r="BN15" i="83"/>
  <c r="BM15" i="83"/>
  <c r="BL15" i="83"/>
  <c r="BK15" i="83"/>
  <c r="BJ15" i="83"/>
  <c r="BI15" i="83"/>
  <c r="BH15" i="83"/>
  <c r="BG15" i="83"/>
  <c r="BF15" i="83"/>
  <c r="BE15" i="83"/>
  <c r="BD15" i="83"/>
  <c r="BC15" i="83"/>
  <c r="BB15" i="83"/>
  <c r="BA15" i="83"/>
  <c r="AZ15" i="83"/>
  <c r="AY15" i="83"/>
  <c r="AX15" i="83"/>
  <c r="AW15" i="83"/>
  <c r="AV15" i="83"/>
  <c r="AU15" i="83"/>
  <c r="AT15" i="83"/>
  <c r="AS15" i="83"/>
  <c r="AR15" i="83"/>
  <c r="AQ15" i="83"/>
  <c r="AP15" i="83"/>
  <c r="AO15" i="83"/>
  <c r="AN15"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I15" i="83"/>
  <c r="GY14" i="83"/>
  <c r="GX14" i="83"/>
  <c r="GW14" i="83"/>
  <c r="GV14" i="83"/>
  <c r="GU14" i="83"/>
  <c r="GT14" i="83"/>
  <c r="GS14" i="83"/>
  <c r="GR14" i="83"/>
  <c r="GQ14" i="83"/>
  <c r="GP14" i="83"/>
  <c r="GO14" i="83"/>
  <c r="GN14" i="83"/>
  <c r="GM14" i="83"/>
  <c r="GL14" i="83"/>
  <c r="GK14" i="83"/>
  <c r="GJ14" i="83"/>
  <c r="GI14" i="83"/>
  <c r="GH14" i="83"/>
  <c r="GG14" i="83"/>
  <c r="GF14" i="83"/>
  <c r="GE14" i="83"/>
  <c r="GD14" i="83"/>
  <c r="GC14" i="83"/>
  <c r="GB14" i="83"/>
  <c r="GA14" i="83"/>
  <c r="FZ14" i="83"/>
  <c r="FY14" i="83"/>
  <c r="FX14" i="83"/>
  <c r="FW14" i="83"/>
  <c r="FV14" i="83"/>
  <c r="FU14" i="83"/>
  <c r="FT14" i="83"/>
  <c r="FS14" i="83"/>
  <c r="FR14" i="83"/>
  <c r="FQ14" i="83"/>
  <c r="FP14" i="83"/>
  <c r="FO14" i="83"/>
  <c r="FN14" i="83"/>
  <c r="FM14" i="83"/>
  <c r="FL14" i="83"/>
  <c r="FK14" i="83"/>
  <c r="FJ14" i="83"/>
  <c r="FI14" i="83"/>
  <c r="FH14" i="83"/>
  <c r="FG14" i="83"/>
  <c r="FF14" i="83"/>
  <c r="FE14" i="83"/>
  <c r="FD14" i="83"/>
  <c r="FC14" i="83"/>
  <c r="FB14" i="83"/>
  <c r="FA14" i="83"/>
  <c r="EZ14" i="83"/>
  <c r="EY14" i="83"/>
  <c r="EX14" i="83"/>
  <c r="EW14" i="83"/>
  <c r="EV14" i="83"/>
  <c r="EU14" i="83"/>
  <c r="ET14" i="83"/>
  <c r="ES14" i="83"/>
  <c r="ER14" i="83"/>
  <c r="EQ14" i="83"/>
  <c r="EP14" i="83"/>
  <c r="EO14" i="83"/>
  <c r="EN14" i="83"/>
  <c r="EM14" i="83"/>
  <c r="EL14" i="83"/>
  <c r="EK14" i="83"/>
  <c r="EJ14" i="83"/>
  <c r="EI14" i="83"/>
  <c r="EH14" i="83"/>
  <c r="EG14" i="83"/>
  <c r="EF14" i="83"/>
  <c r="EE14" i="83"/>
  <c r="ED14" i="83"/>
  <c r="EC14" i="83"/>
  <c r="EB14" i="83"/>
  <c r="EA14" i="83"/>
  <c r="DZ14" i="83"/>
  <c r="DY14" i="83"/>
  <c r="DX14" i="83"/>
  <c r="DW14" i="83"/>
  <c r="DV14" i="83"/>
  <c r="DU14" i="83"/>
  <c r="DT14" i="83"/>
  <c r="DS14" i="83"/>
  <c r="DR14" i="83"/>
  <c r="DQ14" i="83"/>
  <c r="DP14" i="83"/>
  <c r="DO14" i="83"/>
  <c r="DN14" i="83"/>
  <c r="DM14" i="83"/>
  <c r="DL14" i="83"/>
  <c r="DK14" i="83"/>
  <c r="DJ14" i="83"/>
  <c r="DI14" i="83"/>
  <c r="DH14" i="83"/>
  <c r="DG14" i="83"/>
  <c r="DF14" i="83"/>
  <c r="DE14" i="83"/>
  <c r="DD14" i="83"/>
  <c r="DC14" i="83"/>
  <c r="DB14" i="83"/>
  <c r="DA14" i="83"/>
  <c r="CZ14" i="83"/>
  <c r="CY14" i="83"/>
  <c r="CX14" i="83"/>
  <c r="CW14" i="83"/>
  <c r="CV14" i="83"/>
  <c r="CU14" i="83"/>
  <c r="CT14" i="83"/>
  <c r="CS14" i="83"/>
  <c r="CR14" i="83"/>
  <c r="CQ14" i="83"/>
  <c r="CP14" i="83"/>
  <c r="CO14" i="83"/>
  <c r="CN14" i="83"/>
  <c r="CM14" i="83"/>
  <c r="CL14" i="83"/>
  <c r="CK14" i="83"/>
  <c r="CJ14" i="83"/>
  <c r="CI14" i="83"/>
  <c r="CH14" i="83"/>
  <c r="CG14" i="83"/>
  <c r="CF14" i="83"/>
  <c r="CE14" i="83"/>
  <c r="CD14" i="83"/>
  <c r="CC14" i="83"/>
  <c r="CB14" i="83"/>
  <c r="CA14" i="83"/>
  <c r="BZ14" i="83"/>
  <c r="BY14" i="83"/>
  <c r="BX14" i="83"/>
  <c r="BW14" i="83"/>
  <c r="BV14" i="83"/>
  <c r="BU14" i="83"/>
  <c r="BT14" i="83"/>
  <c r="BS14" i="83"/>
  <c r="BR14" i="83"/>
  <c r="BQ14" i="83"/>
  <c r="BP14" i="83"/>
  <c r="BO14" i="83"/>
  <c r="BN14" i="83"/>
  <c r="BM14" i="83"/>
  <c r="BL14" i="83"/>
  <c r="BK14" i="83"/>
  <c r="BJ14" i="83"/>
  <c r="BI14" i="83"/>
  <c r="BH14" i="83"/>
  <c r="BG14" i="83"/>
  <c r="BF14" i="83"/>
  <c r="BE14" i="83"/>
  <c r="BD14" i="83"/>
  <c r="BC14" i="83"/>
  <c r="BB14" i="83"/>
  <c r="BA14" i="83"/>
  <c r="AZ14" i="83"/>
  <c r="AY14" i="83"/>
  <c r="AX14" i="83"/>
  <c r="AW14" i="83"/>
  <c r="AV14" i="83"/>
  <c r="AU14" i="83"/>
  <c r="AT14" i="83"/>
  <c r="AS14" i="83"/>
  <c r="AR14" i="83"/>
  <c r="AQ14" i="83"/>
  <c r="AP14" i="83"/>
  <c r="AO14" i="83"/>
  <c r="AN14"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I14" i="83"/>
  <c r="GY13" i="83"/>
  <c r="GX13" i="83"/>
  <c r="GW13" i="83"/>
  <c r="GV13" i="83"/>
  <c r="GU13" i="83"/>
  <c r="GT13" i="83"/>
  <c r="GS13" i="83"/>
  <c r="GR13" i="83"/>
  <c r="GQ13" i="83"/>
  <c r="GP13" i="83"/>
  <c r="GO13" i="83"/>
  <c r="GN13" i="83"/>
  <c r="GM13" i="83"/>
  <c r="GL13" i="83"/>
  <c r="GK13" i="83"/>
  <c r="GJ13" i="83"/>
  <c r="GI13" i="83"/>
  <c r="GH13" i="83"/>
  <c r="GG13" i="83"/>
  <c r="GF13" i="83"/>
  <c r="GE13" i="83"/>
  <c r="GD13" i="83"/>
  <c r="GC13" i="83"/>
  <c r="GB13" i="83"/>
  <c r="GA13" i="83"/>
  <c r="FZ13" i="83"/>
  <c r="FY13" i="83"/>
  <c r="FX13" i="83"/>
  <c r="FW13" i="83"/>
  <c r="FV13" i="83"/>
  <c r="FU13" i="83"/>
  <c r="FT13" i="83"/>
  <c r="FS13" i="83"/>
  <c r="FR13" i="83"/>
  <c r="FQ13" i="83"/>
  <c r="FP13" i="83"/>
  <c r="FO13" i="83"/>
  <c r="FN13" i="83"/>
  <c r="FM13" i="83"/>
  <c r="FL13" i="83"/>
  <c r="FK13" i="83"/>
  <c r="FJ13" i="83"/>
  <c r="FI13" i="83"/>
  <c r="FH13" i="83"/>
  <c r="FG13" i="83"/>
  <c r="FF13" i="83"/>
  <c r="FE13" i="83"/>
  <c r="FD13" i="83"/>
  <c r="FC13" i="83"/>
  <c r="FB13" i="83"/>
  <c r="FA13" i="83"/>
  <c r="EZ13" i="83"/>
  <c r="EY13" i="83"/>
  <c r="EX13" i="83"/>
  <c r="EW13" i="83"/>
  <c r="EV13" i="83"/>
  <c r="EU13" i="83"/>
  <c r="ET13" i="83"/>
  <c r="ES13" i="83"/>
  <c r="ER13" i="83"/>
  <c r="EQ13" i="83"/>
  <c r="EP13" i="83"/>
  <c r="EO13" i="83"/>
  <c r="EN13" i="83"/>
  <c r="EM13" i="83"/>
  <c r="EL13" i="83"/>
  <c r="EK13" i="83"/>
  <c r="EJ13" i="83"/>
  <c r="EI13" i="83"/>
  <c r="EH13" i="83"/>
  <c r="EG13" i="83"/>
  <c r="EF13" i="83"/>
  <c r="EE13" i="83"/>
  <c r="ED13" i="83"/>
  <c r="EC13" i="83"/>
  <c r="EB13" i="83"/>
  <c r="EA13" i="83"/>
  <c r="DZ13" i="83"/>
  <c r="DY13" i="83"/>
  <c r="DX13" i="83"/>
  <c r="DW13" i="83"/>
  <c r="DV13" i="83"/>
  <c r="DU13" i="83"/>
  <c r="DT13" i="83"/>
  <c r="DS13" i="83"/>
  <c r="DR13" i="83"/>
  <c r="DQ13" i="83"/>
  <c r="DP13" i="83"/>
  <c r="DO13" i="83"/>
  <c r="DN13" i="83"/>
  <c r="DM13" i="83"/>
  <c r="DL13" i="83"/>
  <c r="DK13" i="83"/>
  <c r="DJ13" i="83"/>
  <c r="DI13" i="83"/>
  <c r="DH13" i="83"/>
  <c r="DG13" i="83"/>
  <c r="DF13" i="83"/>
  <c r="DE13" i="83"/>
  <c r="DD13" i="83"/>
  <c r="DC13" i="83"/>
  <c r="DB13" i="83"/>
  <c r="DA13" i="83"/>
  <c r="CZ13" i="83"/>
  <c r="CY13" i="83"/>
  <c r="CX13" i="83"/>
  <c r="CW13" i="83"/>
  <c r="CV13" i="83"/>
  <c r="CU13" i="83"/>
  <c r="CT13" i="83"/>
  <c r="CS13" i="83"/>
  <c r="CR13" i="83"/>
  <c r="CQ13" i="83"/>
  <c r="CP13" i="83"/>
  <c r="CO13" i="83"/>
  <c r="CN13" i="83"/>
  <c r="CM13" i="83"/>
  <c r="CL13" i="83"/>
  <c r="CK13" i="83"/>
  <c r="CJ13" i="83"/>
  <c r="CI13" i="83"/>
  <c r="CH13" i="83"/>
  <c r="CG13" i="83"/>
  <c r="CF13" i="83"/>
  <c r="CE13" i="83"/>
  <c r="CD13" i="83"/>
  <c r="CC13" i="83"/>
  <c r="CB13" i="83"/>
  <c r="CA13" i="83"/>
  <c r="BZ13" i="83"/>
  <c r="BY13" i="83"/>
  <c r="BX13" i="83"/>
  <c r="BW13" i="83"/>
  <c r="BV13" i="83"/>
  <c r="BU13" i="83"/>
  <c r="BT13" i="83"/>
  <c r="BS13" i="83"/>
  <c r="BR13" i="83"/>
  <c r="BQ13" i="83"/>
  <c r="BP13" i="83"/>
  <c r="BO13" i="83"/>
  <c r="BN13" i="83"/>
  <c r="BM13" i="83"/>
  <c r="BL13" i="83"/>
  <c r="BK13" i="83"/>
  <c r="BJ13" i="83"/>
  <c r="BI13" i="83"/>
  <c r="BH13" i="83"/>
  <c r="BG13" i="83"/>
  <c r="BF13" i="83"/>
  <c r="BE13" i="83"/>
  <c r="BD13" i="83"/>
  <c r="BC13" i="83"/>
  <c r="BB13" i="83"/>
  <c r="BA13" i="83"/>
  <c r="AZ13" i="83"/>
  <c r="AY13" i="83"/>
  <c r="AX13" i="83"/>
  <c r="AW13" i="83"/>
  <c r="AV13" i="83"/>
  <c r="AU13" i="83"/>
  <c r="AT13" i="83"/>
  <c r="AS13" i="83"/>
  <c r="AR13" i="83"/>
  <c r="AQ13" i="83"/>
  <c r="AP13" i="83"/>
  <c r="AO13" i="83"/>
  <c r="AN13"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I13" i="83"/>
  <c r="GY12" i="83"/>
  <c r="GX12" i="83"/>
  <c r="GW12" i="83"/>
  <c r="GV12" i="83"/>
  <c r="GU12" i="83"/>
  <c r="GT12" i="83"/>
  <c r="GS12" i="83"/>
  <c r="GR12" i="83"/>
  <c r="GQ12" i="83"/>
  <c r="GP12" i="83"/>
  <c r="GO12" i="83"/>
  <c r="GN12" i="83"/>
  <c r="GM12" i="83"/>
  <c r="GL12" i="83"/>
  <c r="GK12" i="83"/>
  <c r="GJ12" i="83"/>
  <c r="GI12" i="83"/>
  <c r="GH12" i="83"/>
  <c r="GG12" i="83"/>
  <c r="GF12" i="83"/>
  <c r="GE12" i="83"/>
  <c r="GD12" i="83"/>
  <c r="GC12" i="83"/>
  <c r="GB12" i="83"/>
  <c r="GA12" i="83"/>
  <c r="FZ12" i="83"/>
  <c r="FY12" i="83"/>
  <c r="FX12" i="83"/>
  <c r="FW12" i="83"/>
  <c r="FV12" i="83"/>
  <c r="FU12" i="83"/>
  <c r="FT12" i="83"/>
  <c r="FS12" i="83"/>
  <c r="FR12" i="83"/>
  <c r="FQ12" i="83"/>
  <c r="FP12" i="83"/>
  <c r="FO12" i="83"/>
  <c r="FN12" i="83"/>
  <c r="FM12" i="83"/>
  <c r="FL12" i="83"/>
  <c r="FK12" i="83"/>
  <c r="FJ12" i="83"/>
  <c r="FI12" i="83"/>
  <c r="FH12" i="83"/>
  <c r="FG12" i="83"/>
  <c r="FF12" i="83"/>
  <c r="FE12" i="83"/>
  <c r="FD12" i="83"/>
  <c r="FC12" i="83"/>
  <c r="FB12" i="83"/>
  <c r="FA12" i="83"/>
  <c r="EZ12" i="83"/>
  <c r="EY12" i="83"/>
  <c r="EX12" i="83"/>
  <c r="EW12" i="83"/>
  <c r="EV12" i="83"/>
  <c r="EU12" i="83"/>
  <c r="ET12" i="83"/>
  <c r="ES12" i="83"/>
  <c r="ER12" i="83"/>
  <c r="EQ12" i="83"/>
  <c r="EP12" i="83"/>
  <c r="EO12" i="83"/>
  <c r="EN12" i="83"/>
  <c r="EM12" i="83"/>
  <c r="EL12" i="83"/>
  <c r="EK12" i="83"/>
  <c r="EJ12" i="83"/>
  <c r="EI12" i="83"/>
  <c r="EH12" i="83"/>
  <c r="EG12" i="83"/>
  <c r="EF12" i="83"/>
  <c r="EE12" i="83"/>
  <c r="ED12" i="83"/>
  <c r="EC12" i="83"/>
  <c r="EB12" i="83"/>
  <c r="EA12" i="83"/>
  <c r="DZ12" i="83"/>
  <c r="DY12" i="83"/>
  <c r="DX12" i="83"/>
  <c r="DW12" i="83"/>
  <c r="DV12" i="83"/>
  <c r="DU12" i="83"/>
  <c r="DT12" i="83"/>
  <c r="DS12" i="83"/>
  <c r="DR12" i="83"/>
  <c r="DQ12" i="83"/>
  <c r="DP12" i="83"/>
  <c r="DO12" i="83"/>
  <c r="DN12" i="83"/>
  <c r="DM12" i="83"/>
  <c r="DL12" i="83"/>
  <c r="DK12" i="83"/>
  <c r="DJ12" i="83"/>
  <c r="DI12" i="83"/>
  <c r="DH12" i="83"/>
  <c r="DG12" i="83"/>
  <c r="DF12" i="83"/>
  <c r="DE12" i="83"/>
  <c r="DD12" i="83"/>
  <c r="DC12" i="83"/>
  <c r="DB12" i="83"/>
  <c r="DA12" i="83"/>
  <c r="CZ12" i="83"/>
  <c r="CY12" i="83"/>
  <c r="CX12" i="83"/>
  <c r="CW12" i="83"/>
  <c r="CV12" i="83"/>
  <c r="CU12" i="83"/>
  <c r="CT12" i="83"/>
  <c r="CS12" i="83"/>
  <c r="CR12" i="83"/>
  <c r="CQ12" i="83"/>
  <c r="CP12" i="83"/>
  <c r="CO12" i="83"/>
  <c r="CN12" i="83"/>
  <c r="CM12" i="83"/>
  <c r="CL12" i="83"/>
  <c r="CK12" i="83"/>
  <c r="CJ12" i="83"/>
  <c r="CI12" i="83"/>
  <c r="CH12" i="83"/>
  <c r="CG12" i="83"/>
  <c r="CF12" i="83"/>
  <c r="CE12" i="83"/>
  <c r="CD12" i="83"/>
  <c r="CC12" i="83"/>
  <c r="CB12" i="83"/>
  <c r="CA12" i="83"/>
  <c r="BZ12" i="83"/>
  <c r="BY12" i="83"/>
  <c r="BX12" i="83"/>
  <c r="BW12" i="83"/>
  <c r="BV12" i="83"/>
  <c r="BU12" i="83"/>
  <c r="BT12" i="83"/>
  <c r="BS12" i="83"/>
  <c r="BR12" i="83"/>
  <c r="BQ12" i="83"/>
  <c r="BP12" i="83"/>
  <c r="BO12" i="83"/>
  <c r="BN12" i="83"/>
  <c r="BM12" i="83"/>
  <c r="BL12" i="83"/>
  <c r="BK12" i="83"/>
  <c r="BJ12" i="83"/>
  <c r="BI12" i="83"/>
  <c r="BH12" i="83"/>
  <c r="BG12" i="83"/>
  <c r="BF12" i="83"/>
  <c r="BE12" i="83"/>
  <c r="BD12" i="83"/>
  <c r="BC12" i="83"/>
  <c r="BB12" i="83"/>
  <c r="BA12" i="83"/>
  <c r="AZ12" i="83"/>
  <c r="AY12" i="83"/>
  <c r="AX12" i="83"/>
  <c r="AW12" i="83"/>
  <c r="AV12" i="83"/>
  <c r="AU12" i="83"/>
  <c r="AT12" i="83"/>
  <c r="AS12" i="83"/>
  <c r="AR12" i="83"/>
  <c r="AQ12" i="83"/>
  <c r="AP12" i="83"/>
  <c r="AO12" i="83"/>
  <c r="AN12"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I12" i="83"/>
  <c r="GY11" i="83"/>
  <c r="GX11" i="83"/>
  <c r="GW11" i="83"/>
  <c r="GV11" i="83"/>
  <c r="GU11" i="83"/>
  <c r="GT11" i="83"/>
  <c r="GS11" i="83"/>
  <c r="GR11" i="83"/>
  <c r="GQ11" i="83"/>
  <c r="GP11" i="83"/>
  <c r="GO11" i="83"/>
  <c r="GN11" i="83"/>
  <c r="GM11" i="83"/>
  <c r="GL11" i="83"/>
  <c r="GK11" i="83"/>
  <c r="GJ11" i="83"/>
  <c r="GI11" i="83"/>
  <c r="GH11" i="83"/>
  <c r="GG11" i="83"/>
  <c r="GF11" i="83"/>
  <c r="GE11" i="83"/>
  <c r="GD11" i="83"/>
  <c r="GC11" i="83"/>
  <c r="GB11" i="83"/>
  <c r="GA11" i="83"/>
  <c r="FZ11" i="83"/>
  <c r="FY11" i="83"/>
  <c r="FX11" i="83"/>
  <c r="FW11" i="83"/>
  <c r="FV11" i="83"/>
  <c r="FU11" i="83"/>
  <c r="FT11" i="83"/>
  <c r="FS11" i="83"/>
  <c r="FR11" i="83"/>
  <c r="FQ11" i="83"/>
  <c r="FP11" i="83"/>
  <c r="FO11" i="83"/>
  <c r="FN11" i="83"/>
  <c r="FM11" i="83"/>
  <c r="FL11" i="83"/>
  <c r="FK11" i="83"/>
  <c r="FJ11" i="83"/>
  <c r="FI11" i="83"/>
  <c r="FH11" i="83"/>
  <c r="FG11" i="83"/>
  <c r="FF11" i="83"/>
  <c r="FE11" i="83"/>
  <c r="FD11" i="83"/>
  <c r="FC11" i="83"/>
  <c r="FB11" i="83"/>
  <c r="FA11" i="83"/>
  <c r="EZ11" i="83"/>
  <c r="EY11" i="83"/>
  <c r="EX11" i="83"/>
  <c r="EW11" i="83"/>
  <c r="EV11" i="83"/>
  <c r="EU11" i="83"/>
  <c r="ET11" i="83"/>
  <c r="ES11" i="83"/>
  <c r="ER11" i="83"/>
  <c r="EQ11" i="83"/>
  <c r="EP11" i="83"/>
  <c r="EO11" i="83"/>
  <c r="EN11" i="83"/>
  <c r="EM11" i="83"/>
  <c r="EL11" i="83"/>
  <c r="EK11" i="83"/>
  <c r="EJ11" i="83"/>
  <c r="EI11" i="83"/>
  <c r="EH11" i="83"/>
  <c r="EG11" i="83"/>
  <c r="EF11" i="83"/>
  <c r="EE11" i="83"/>
  <c r="ED11" i="83"/>
  <c r="EC11" i="83"/>
  <c r="EB11" i="83"/>
  <c r="EA11" i="83"/>
  <c r="DZ11" i="83"/>
  <c r="DY11" i="83"/>
  <c r="DX11" i="83"/>
  <c r="DW11" i="83"/>
  <c r="DV11" i="83"/>
  <c r="DU11" i="83"/>
  <c r="DT11" i="83"/>
  <c r="DS11" i="83"/>
  <c r="DR11" i="83"/>
  <c r="DQ11" i="83"/>
  <c r="DP11" i="83"/>
  <c r="DO11" i="83"/>
  <c r="DN11" i="83"/>
  <c r="DM11" i="83"/>
  <c r="DL11" i="83"/>
  <c r="DK11" i="83"/>
  <c r="DJ11" i="83"/>
  <c r="DI11" i="83"/>
  <c r="DH11" i="83"/>
  <c r="DG11" i="83"/>
  <c r="DF11" i="83"/>
  <c r="DE11" i="83"/>
  <c r="DD11" i="83"/>
  <c r="DC11" i="83"/>
  <c r="DB11" i="83"/>
  <c r="DA11" i="83"/>
  <c r="CZ11" i="83"/>
  <c r="CY11" i="83"/>
  <c r="CX11" i="83"/>
  <c r="CW11" i="83"/>
  <c r="CV11" i="83"/>
  <c r="CU11" i="83"/>
  <c r="CT11" i="83"/>
  <c r="CS11" i="83"/>
  <c r="CR11" i="83"/>
  <c r="CQ11" i="83"/>
  <c r="CP11" i="83"/>
  <c r="CO11" i="83"/>
  <c r="CN11" i="83"/>
  <c r="CM11" i="83"/>
  <c r="CL11" i="83"/>
  <c r="CK11" i="83"/>
  <c r="CJ11" i="83"/>
  <c r="CI11" i="83"/>
  <c r="CH11" i="83"/>
  <c r="CG11" i="83"/>
  <c r="CF11" i="83"/>
  <c r="CE11" i="83"/>
  <c r="CD11" i="83"/>
  <c r="CC11" i="83"/>
  <c r="CB11" i="83"/>
  <c r="CA11" i="83"/>
  <c r="BZ11" i="83"/>
  <c r="BY11" i="83"/>
  <c r="BX11" i="83"/>
  <c r="BW11" i="83"/>
  <c r="BV11" i="83"/>
  <c r="BU11" i="83"/>
  <c r="BT11" i="83"/>
  <c r="BS11" i="83"/>
  <c r="BR11" i="83"/>
  <c r="BQ11" i="83"/>
  <c r="BP11" i="83"/>
  <c r="BO11" i="83"/>
  <c r="BN11" i="83"/>
  <c r="BM11" i="83"/>
  <c r="BL11" i="83"/>
  <c r="BK11" i="83"/>
  <c r="BJ11" i="83"/>
  <c r="BI11" i="83"/>
  <c r="BH11" i="83"/>
  <c r="BG11" i="83"/>
  <c r="BF11" i="83"/>
  <c r="BE11" i="83"/>
  <c r="BD11" i="83"/>
  <c r="BC11" i="83"/>
  <c r="BB11" i="83"/>
  <c r="BA11" i="83"/>
  <c r="AZ11" i="83"/>
  <c r="AY11" i="83"/>
  <c r="AX11" i="83"/>
  <c r="AW11" i="83"/>
  <c r="AV11" i="83"/>
  <c r="AU11" i="83"/>
  <c r="AT11" i="83"/>
  <c r="AS11" i="83"/>
  <c r="AR11" i="83"/>
  <c r="AQ11" i="83"/>
  <c r="AP11" i="83"/>
  <c r="AO11" i="83"/>
  <c r="AN11"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I11" i="83"/>
  <c r="GY10" i="83"/>
  <c r="GX10" i="83"/>
  <c r="GW10" i="83"/>
  <c r="GV10" i="83"/>
  <c r="GU10" i="83"/>
  <c r="GT10" i="83"/>
  <c r="GS10" i="83"/>
  <c r="GR10" i="83"/>
  <c r="GQ10" i="83"/>
  <c r="GP10" i="83"/>
  <c r="GO10" i="83"/>
  <c r="GN10" i="83"/>
  <c r="GM10" i="83"/>
  <c r="GL10" i="83"/>
  <c r="GK10" i="83"/>
  <c r="GJ10" i="83"/>
  <c r="GI10" i="83"/>
  <c r="GH10" i="83"/>
  <c r="GG10" i="83"/>
  <c r="GF10" i="83"/>
  <c r="GE10" i="83"/>
  <c r="GD10" i="83"/>
  <c r="GC10" i="83"/>
  <c r="GB10" i="83"/>
  <c r="GA10" i="83"/>
  <c r="FZ10" i="83"/>
  <c r="FY10" i="83"/>
  <c r="FX10" i="83"/>
  <c r="FW10" i="83"/>
  <c r="FV10" i="83"/>
  <c r="FU10" i="83"/>
  <c r="FT10" i="83"/>
  <c r="FS10" i="83"/>
  <c r="FR10" i="83"/>
  <c r="FQ10" i="83"/>
  <c r="FP10" i="83"/>
  <c r="FO10" i="83"/>
  <c r="FN10" i="83"/>
  <c r="FM10" i="83"/>
  <c r="FL10" i="83"/>
  <c r="FK10" i="83"/>
  <c r="FJ10" i="83"/>
  <c r="FI10" i="83"/>
  <c r="FH10" i="83"/>
  <c r="FG10" i="83"/>
  <c r="FF10" i="83"/>
  <c r="FE10" i="83"/>
  <c r="FD10" i="83"/>
  <c r="FC10" i="83"/>
  <c r="FB10" i="83"/>
  <c r="FA10" i="83"/>
  <c r="EZ10" i="83"/>
  <c r="EY10" i="83"/>
  <c r="EX10" i="83"/>
  <c r="EW10" i="83"/>
  <c r="EV10" i="83"/>
  <c r="EU10" i="83"/>
  <c r="ET10" i="83"/>
  <c r="ES10" i="83"/>
  <c r="ER10" i="83"/>
  <c r="EQ10" i="83"/>
  <c r="EP10" i="83"/>
  <c r="EO10" i="83"/>
  <c r="EN10" i="83"/>
  <c r="EM10" i="83"/>
  <c r="EL10" i="83"/>
  <c r="EK10" i="83"/>
  <c r="EJ10" i="83"/>
  <c r="EI10" i="83"/>
  <c r="EH10" i="83"/>
  <c r="EG10" i="83"/>
  <c r="EF10" i="83"/>
  <c r="EE10" i="83"/>
  <c r="ED10" i="83"/>
  <c r="EC10" i="83"/>
  <c r="EB10" i="83"/>
  <c r="EA10" i="83"/>
  <c r="DZ10" i="83"/>
  <c r="DY10" i="83"/>
  <c r="DX10" i="83"/>
  <c r="DW10" i="83"/>
  <c r="DV10" i="83"/>
  <c r="DU10" i="83"/>
  <c r="DT10" i="83"/>
  <c r="DS10" i="83"/>
  <c r="DR10" i="83"/>
  <c r="DQ10" i="83"/>
  <c r="DP10" i="83"/>
  <c r="DO10" i="83"/>
  <c r="DN10" i="83"/>
  <c r="DM10" i="83"/>
  <c r="DL10" i="83"/>
  <c r="DK10" i="83"/>
  <c r="DJ10" i="83"/>
  <c r="DI10" i="83"/>
  <c r="DH10" i="83"/>
  <c r="DG10" i="83"/>
  <c r="DF10" i="83"/>
  <c r="DE10" i="83"/>
  <c r="DD10" i="83"/>
  <c r="DC10" i="83"/>
  <c r="DB10" i="83"/>
  <c r="DA10" i="83"/>
  <c r="CZ10" i="83"/>
  <c r="CY10" i="83"/>
  <c r="CX10" i="83"/>
  <c r="CW10" i="83"/>
  <c r="CV10" i="83"/>
  <c r="CU10" i="83"/>
  <c r="CT10" i="83"/>
  <c r="CS10" i="83"/>
  <c r="CR10" i="83"/>
  <c r="CQ10" i="83"/>
  <c r="CP10" i="83"/>
  <c r="CO10" i="83"/>
  <c r="CN10" i="83"/>
  <c r="CM10" i="83"/>
  <c r="CL10" i="83"/>
  <c r="CK10" i="83"/>
  <c r="CJ10" i="83"/>
  <c r="CI10" i="83"/>
  <c r="CH10" i="83"/>
  <c r="CG10" i="83"/>
  <c r="CF10" i="83"/>
  <c r="CE10" i="83"/>
  <c r="CD10" i="83"/>
  <c r="CC10" i="83"/>
  <c r="CB10" i="83"/>
  <c r="CA10" i="83"/>
  <c r="BZ10" i="83"/>
  <c r="BY10" i="83"/>
  <c r="BX10" i="83"/>
  <c r="BW10" i="83"/>
  <c r="BV10" i="83"/>
  <c r="BU10" i="83"/>
  <c r="BT10" i="83"/>
  <c r="BS10" i="83"/>
  <c r="BR10" i="83"/>
  <c r="BQ10" i="83"/>
  <c r="BP10" i="83"/>
  <c r="BO10" i="83"/>
  <c r="BN10" i="83"/>
  <c r="BM10" i="83"/>
  <c r="BL10" i="83"/>
  <c r="BK10" i="83"/>
  <c r="BJ10" i="83"/>
  <c r="BI10" i="83"/>
  <c r="BH10" i="83"/>
  <c r="BG10" i="83"/>
  <c r="BF10" i="83"/>
  <c r="BE10" i="83"/>
  <c r="BD10" i="83"/>
  <c r="BC10" i="83"/>
  <c r="BB10" i="83"/>
  <c r="BA10" i="83"/>
  <c r="AZ10" i="83"/>
  <c r="AY10" i="83"/>
  <c r="AX10" i="83"/>
  <c r="AW10" i="83"/>
  <c r="AV10" i="83"/>
  <c r="AU10" i="83"/>
  <c r="AT10" i="83"/>
  <c r="AS10" i="83"/>
  <c r="AR10" i="83"/>
  <c r="AQ10" i="83"/>
  <c r="AP10" i="83"/>
  <c r="AO10" i="83"/>
  <c r="AN10"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I10" i="83"/>
  <c r="GY9" i="83"/>
  <c r="GX9" i="83"/>
  <c r="GW9" i="83"/>
  <c r="GV9" i="83"/>
  <c r="GU9" i="83"/>
  <c r="GT9" i="83"/>
  <c r="GS9" i="83"/>
  <c r="GR9" i="83"/>
  <c r="GQ9" i="83"/>
  <c r="GP9" i="83"/>
  <c r="GO9" i="83"/>
  <c r="GN9" i="83"/>
  <c r="GM9" i="83"/>
  <c r="GL9" i="83"/>
  <c r="GK9" i="83"/>
  <c r="GJ9" i="83"/>
  <c r="GI9" i="83"/>
  <c r="GH9" i="83"/>
  <c r="GG9" i="83"/>
  <c r="GF9" i="83"/>
  <c r="GE9" i="83"/>
  <c r="GD9" i="83"/>
  <c r="GC9" i="83"/>
  <c r="GB9" i="83"/>
  <c r="GA9" i="83"/>
  <c r="FZ9" i="83"/>
  <c r="FY9" i="83"/>
  <c r="FX9" i="83"/>
  <c r="FW9" i="83"/>
  <c r="FV9" i="83"/>
  <c r="FU9" i="83"/>
  <c r="FT9" i="83"/>
  <c r="FS9" i="83"/>
  <c r="FR9" i="83"/>
  <c r="FQ9" i="83"/>
  <c r="FP9" i="83"/>
  <c r="FO9" i="83"/>
  <c r="FN9" i="83"/>
  <c r="FM9" i="83"/>
  <c r="FL9" i="83"/>
  <c r="FK9" i="83"/>
  <c r="FJ9" i="83"/>
  <c r="FI9" i="83"/>
  <c r="FH9" i="83"/>
  <c r="FG9" i="83"/>
  <c r="FF9" i="83"/>
  <c r="FE9" i="83"/>
  <c r="FD9" i="83"/>
  <c r="FC9" i="83"/>
  <c r="FB9" i="83"/>
  <c r="FA9" i="83"/>
  <c r="EZ9" i="83"/>
  <c r="EY9" i="83"/>
  <c r="EX9" i="83"/>
  <c r="EW9" i="83"/>
  <c r="EV9" i="83"/>
  <c r="EU9" i="83"/>
  <c r="ET9" i="83"/>
  <c r="ES9" i="83"/>
  <c r="ER9" i="83"/>
  <c r="EQ9" i="83"/>
  <c r="EP9" i="83"/>
  <c r="EO9" i="83"/>
  <c r="EN9" i="83"/>
  <c r="EM9" i="83"/>
  <c r="EL9" i="83"/>
  <c r="EK9" i="83"/>
  <c r="EJ9" i="83"/>
  <c r="EI9" i="83"/>
  <c r="EH9" i="83"/>
  <c r="EG9" i="83"/>
  <c r="EF9" i="83"/>
  <c r="EE9" i="83"/>
  <c r="ED9" i="83"/>
  <c r="EC9" i="83"/>
  <c r="EB9" i="83"/>
  <c r="EA9" i="83"/>
  <c r="DZ9" i="83"/>
  <c r="DY9" i="83"/>
  <c r="DX9" i="83"/>
  <c r="DW9" i="83"/>
  <c r="DV9" i="83"/>
  <c r="DU9" i="83"/>
  <c r="DT9" i="83"/>
  <c r="DS9" i="83"/>
  <c r="DR9" i="83"/>
  <c r="DQ9" i="83"/>
  <c r="DP9" i="83"/>
  <c r="DO9" i="83"/>
  <c r="DN9" i="83"/>
  <c r="DM9" i="83"/>
  <c r="DL9" i="83"/>
  <c r="DK9" i="83"/>
  <c r="DJ9" i="83"/>
  <c r="DI9" i="83"/>
  <c r="DH9" i="83"/>
  <c r="DG9" i="83"/>
  <c r="DF9" i="83"/>
  <c r="DE9" i="83"/>
  <c r="DD9" i="83"/>
  <c r="DC9" i="83"/>
  <c r="DB9" i="83"/>
  <c r="DA9" i="83"/>
  <c r="CZ9" i="83"/>
  <c r="CY9" i="83"/>
  <c r="CX9" i="83"/>
  <c r="CW9" i="83"/>
  <c r="CV9" i="83"/>
  <c r="CU9" i="83"/>
  <c r="CT9" i="83"/>
  <c r="CS9" i="83"/>
  <c r="CR9" i="83"/>
  <c r="CQ9" i="83"/>
  <c r="CP9" i="83"/>
  <c r="CO9" i="83"/>
  <c r="CN9" i="83"/>
  <c r="CM9" i="83"/>
  <c r="CL9" i="83"/>
  <c r="CK9" i="83"/>
  <c r="CJ9" i="83"/>
  <c r="CI9" i="83"/>
  <c r="CH9" i="83"/>
  <c r="CG9" i="83"/>
  <c r="CF9" i="83"/>
  <c r="CE9" i="83"/>
  <c r="CD9" i="83"/>
  <c r="CC9" i="83"/>
  <c r="CB9" i="83"/>
  <c r="CA9" i="83"/>
  <c r="BZ9" i="83"/>
  <c r="BY9" i="83"/>
  <c r="BX9" i="83"/>
  <c r="BW9" i="83"/>
  <c r="BV9" i="83"/>
  <c r="BU9" i="83"/>
  <c r="BT9" i="83"/>
  <c r="BS9" i="83"/>
  <c r="BR9" i="83"/>
  <c r="BQ9" i="83"/>
  <c r="BP9" i="83"/>
  <c r="BO9" i="83"/>
  <c r="BN9" i="83"/>
  <c r="BM9" i="83"/>
  <c r="BL9" i="83"/>
  <c r="BK9" i="83"/>
  <c r="BJ9" i="83"/>
  <c r="BI9" i="83"/>
  <c r="BH9" i="83"/>
  <c r="BG9" i="83"/>
  <c r="BF9" i="83"/>
  <c r="BE9" i="83"/>
  <c r="BD9" i="83"/>
  <c r="BC9" i="83"/>
  <c r="BB9" i="83"/>
  <c r="BA9" i="83"/>
  <c r="AZ9" i="83"/>
  <c r="AY9" i="83"/>
  <c r="AX9" i="83"/>
  <c r="AW9" i="83"/>
  <c r="AV9" i="83"/>
  <c r="AU9" i="83"/>
  <c r="AT9" i="83"/>
  <c r="AS9" i="83"/>
  <c r="AR9" i="83"/>
  <c r="AQ9" i="83"/>
  <c r="AP9" i="83"/>
  <c r="AO9" i="83"/>
  <c r="AN9"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I9" i="83"/>
  <c r="GY8" i="83"/>
  <c r="GX8" i="83"/>
  <c r="GW8" i="83"/>
  <c r="GV8" i="83"/>
  <c r="GU8" i="83"/>
  <c r="GT8" i="83"/>
  <c r="GS8" i="83"/>
  <c r="GR8" i="83"/>
  <c r="GQ8" i="83"/>
  <c r="GP8" i="83"/>
  <c r="GO8" i="83"/>
  <c r="GN8" i="83"/>
  <c r="GM8" i="83"/>
  <c r="GL8" i="83"/>
  <c r="GK8" i="83"/>
  <c r="GJ8" i="83"/>
  <c r="GI8" i="83"/>
  <c r="GH8" i="83"/>
  <c r="GG8" i="83"/>
  <c r="GF8" i="83"/>
  <c r="GE8" i="83"/>
  <c r="GD8" i="83"/>
  <c r="GC8" i="83"/>
  <c r="GB8" i="83"/>
  <c r="GA8" i="83"/>
  <c r="FZ8" i="83"/>
  <c r="FY8" i="83"/>
  <c r="FX8" i="83"/>
  <c r="FW8" i="83"/>
  <c r="FV8" i="83"/>
  <c r="FU8" i="83"/>
  <c r="FT8" i="83"/>
  <c r="FS8" i="83"/>
  <c r="FR8" i="83"/>
  <c r="FQ8" i="83"/>
  <c r="FP8" i="83"/>
  <c r="FO8" i="83"/>
  <c r="FN8" i="83"/>
  <c r="FM8" i="83"/>
  <c r="FL8" i="83"/>
  <c r="FK8" i="83"/>
  <c r="FJ8" i="83"/>
  <c r="FI8" i="83"/>
  <c r="FH8" i="83"/>
  <c r="FG8" i="83"/>
  <c r="FF8" i="83"/>
  <c r="FE8" i="83"/>
  <c r="FD8" i="83"/>
  <c r="FC8" i="83"/>
  <c r="FB8" i="83"/>
  <c r="FA8" i="83"/>
  <c r="EZ8" i="83"/>
  <c r="EY8" i="83"/>
  <c r="EX8" i="83"/>
  <c r="EW8" i="83"/>
  <c r="EV8" i="83"/>
  <c r="EU8" i="83"/>
  <c r="ET8" i="83"/>
  <c r="ES8" i="83"/>
  <c r="ER8" i="83"/>
  <c r="EQ8" i="83"/>
  <c r="EP8" i="83"/>
  <c r="EO8" i="83"/>
  <c r="EN8" i="83"/>
  <c r="EM8" i="83"/>
  <c r="EL8" i="83"/>
  <c r="EK8" i="83"/>
  <c r="EJ8" i="83"/>
  <c r="EI8" i="83"/>
  <c r="EH8" i="83"/>
  <c r="EG8" i="83"/>
  <c r="EF8" i="83"/>
  <c r="EE8" i="83"/>
  <c r="ED8" i="83"/>
  <c r="EC8" i="83"/>
  <c r="EB8" i="83"/>
  <c r="EA8" i="83"/>
  <c r="DZ8" i="83"/>
  <c r="DY8" i="83"/>
  <c r="DX8" i="83"/>
  <c r="DW8" i="83"/>
  <c r="DV8" i="83"/>
  <c r="DU8" i="83"/>
  <c r="DT8" i="83"/>
  <c r="DS8" i="83"/>
  <c r="DR8" i="83"/>
  <c r="DQ8" i="83"/>
  <c r="DP8" i="83"/>
  <c r="DO8" i="83"/>
  <c r="DN8" i="83"/>
  <c r="DM8" i="83"/>
  <c r="DL8" i="83"/>
  <c r="DK8" i="83"/>
  <c r="DJ8" i="83"/>
  <c r="DI8" i="83"/>
  <c r="DH8" i="83"/>
  <c r="DG8" i="83"/>
  <c r="DF8" i="83"/>
  <c r="DE8" i="83"/>
  <c r="DD8" i="83"/>
  <c r="DC8" i="83"/>
  <c r="DB8" i="83"/>
  <c r="DA8" i="83"/>
  <c r="CZ8" i="83"/>
  <c r="CY8" i="83"/>
  <c r="CX8" i="83"/>
  <c r="CW8" i="83"/>
  <c r="CV8" i="83"/>
  <c r="CU8" i="83"/>
  <c r="CT8" i="83"/>
  <c r="CS8" i="83"/>
  <c r="CR8" i="83"/>
  <c r="CQ8" i="83"/>
  <c r="CP8" i="83"/>
  <c r="CO8" i="83"/>
  <c r="CN8" i="83"/>
  <c r="CM8" i="83"/>
  <c r="CL8" i="83"/>
  <c r="CK8" i="83"/>
  <c r="CJ8" i="83"/>
  <c r="CI8" i="83"/>
  <c r="CH8" i="83"/>
  <c r="CG8" i="83"/>
  <c r="CF8" i="83"/>
  <c r="CE8" i="83"/>
  <c r="CD8" i="83"/>
  <c r="CC8" i="83"/>
  <c r="CB8" i="83"/>
  <c r="CA8" i="83"/>
  <c r="BZ8" i="83"/>
  <c r="BY8" i="83"/>
  <c r="BX8" i="83"/>
  <c r="BW8" i="83"/>
  <c r="BV8" i="83"/>
  <c r="BU8" i="83"/>
  <c r="BT8" i="83"/>
  <c r="BS8" i="83"/>
  <c r="BR8" i="83"/>
  <c r="BQ8" i="83"/>
  <c r="BP8" i="83"/>
  <c r="BO8" i="83"/>
  <c r="BN8" i="83"/>
  <c r="BM8" i="83"/>
  <c r="BL8" i="83"/>
  <c r="BK8" i="83"/>
  <c r="BJ8" i="83"/>
  <c r="BI8" i="83"/>
  <c r="BH8" i="83"/>
  <c r="BG8" i="83"/>
  <c r="BF8" i="83"/>
  <c r="BE8" i="83"/>
  <c r="BD8" i="83"/>
  <c r="BC8" i="83"/>
  <c r="BB8" i="83"/>
  <c r="BA8" i="83"/>
  <c r="AZ8" i="83"/>
  <c r="AY8" i="83"/>
  <c r="AX8" i="83"/>
  <c r="AW8" i="83"/>
  <c r="AV8" i="83"/>
  <c r="AU8" i="83"/>
  <c r="AT8" i="83"/>
  <c r="AS8" i="83"/>
  <c r="AR8" i="83"/>
  <c r="AQ8" i="83"/>
  <c r="AP8" i="83"/>
  <c r="AO8" i="83"/>
  <c r="AN8"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I8" i="83"/>
  <c r="GY7" i="83"/>
  <c r="GX7" i="83"/>
  <c r="GW7" i="83"/>
  <c r="GV7" i="83"/>
  <c r="GU7" i="83"/>
  <c r="GT7" i="83"/>
  <c r="GS7" i="83"/>
  <c r="GR7" i="83"/>
  <c r="GQ7" i="83"/>
  <c r="GP7" i="83"/>
  <c r="GO7" i="83"/>
  <c r="GN7" i="83"/>
  <c r="GM7" i="83"/>
  <c r="GL7" i="83"/>
  <c r="GK7" i="83"/>
  <c r="GJ7" i="83"/>
  <c r="GI7" i="83"/>
  <c r="GH7" i="83"/>
  <c r="GG7" i="83"/>
  <c r="GF7" i="83"/>
  <c r="GE7" i="83"/>
  <c r="GD7" i="83"/>
  <c r="GC7" i="83"/>
  <c r="GB7" i="83"/>
  <c r="GA7" i="83"/>
  <c r="FZ7" i="83"/>
  <c r="FY7" i="83"/>
  <c r="FX7" i="83"/>
  <c r="FW7" i="83"/>
  <c r="FV7" i="83"/>
  <c r="FU7" i="83"/>
  <c r="FT7" i="83"/>
  <c r="FS7" i="83"/>
  <c r="FR7" i="83"/>
  <c r="FQ7" i="83"/>
  <c r="FP7" i="83"/>
  <c r="FO7" i="83"/>
  <c r="FN7" i="83"/>
  <c r="FM7" i="83"/>
  <c r="FL7" i="83"/>
  <c r="FK7" i="83"/>
  <c r="FJ7" i="83"/>
  <c r="FI7" i="83"/>
  <c r="FH7" i="83"/>
  <c r="FG7" i="83"/>
  <c r="FF7" i="83"/>
  <c r="FE7" i="83"/>
  <c r="FD7" i="83"/>
  <c r="FC7" i="83"/>
  <c r="FB7" i="83"/>
  <c r="FA7" i="83"/>
  <c r="EZ7" i="83"/>
  <c r="EY7" i="83"/>
  <c r="EX7" i="83"/>
  <c r="EW7" i="83"/>
  <c r="EV7" i="83"/>
  <c r="EU7" i="83"/>
  <c r="ET7" i="83"/>
  <c r="ES7" i="83"/>
  <c r="ER7" i="83"/>
  <c r="EQ7" i="83"/>
  <c r="EP7" i="83"/>
  <c r="EO7" i="83"/>
  <c r="EN7" i="83"/>
  <c r="EM7" i="83"/>
  <c r="EL7" i="83"/>
  <c r="EK7" i="83"/>
  <c r="EJ7" i="83"/>
  <c r="EI7" i="83"/>
  <c r="EH7" i="83"/>
  <c r="EG7" i="83"/>
  <c r="EF7" i="83"/>
  <c r="EE7" i="83"/>
  <c r="ED7" i="83"/>
  <c r="EC7" i="83"/>
  <c r="EB7" i="83"/>
  <c r="EA7" i="83"/>
  <c r="DZ7" i="83"/>
  <c r="DY7" i="83"/>
  <c r="DX7" i="83"/>
  <c r="DW7" i="83"/>
  <c r="DV7" i="83"/>
  <c r="DU7" i="83"/>
  <c r="DT7" i="83"/>
  <c r="DS7" i="83"/>
  <c r="DR7" i="83"/>
  <c r="DQ7" i="83"/>
  <c r="DP7" i="83"/>
  <c r="DO7" i="83"/>
  <c r="DN7" i="83"/>
  <c r="DM7" i="83"/>
  <c r="DL7" i="83"/>
  <c r="DK7" i="83"/>
  <c r="DJ7" i="83"/>
  <c r="DI7" i="83"/>
  <c r="DH7" i="83"/>
  <c r="DG7" i="83"/>
  <c r="DF7" i="83"/>
  <c r="DE7" i="83"/>
  <c r="DD7" i="83"/>
  <c r="DC7" i="83"/>
  <c r="DB7" i="83"/>
  <c r="DA7" i="83"/>
  <c r="CZ7" i="83"/>
  <c r="CY7" i="83"/>
  <c r="CX7" i="83"/>
  <c r="CW7" i="83"/>
  <c r="CV7" i="83"/>
  <c r="CU7" i="83"/>
  <c r="CT7" i="83"/>
  <c r="CS7" i="83"/>
  <c r="CR7" i="83"/>
  <c r="CQ7" i="83"/>
  <c r="CP7" i="83"/>
  <c r="CO7" i="83"/>
  <c r="CN7" i="83"/>
  <c r="CM7" i="83"/>
  <c r="CL7" i="83"/>
  <c r="CK7" i="83"/>
  <c r="CJ7" i="83"/>
  <c r="CI7" i="83"/>
  <c r="CH7" i="83"/>
  <c r="CG7" i="83"/>
  <c r="CF7" i="83"/>
  <c r="CE7" i="83"/>
  <c r="CD7" i="83"/>
  <c r="CC7" i="83"/>
  <c r="CB7" i="83"/>
  <c r="CA7" i="83"/>
  <c r="BZ7" i="83"/>
  <c r="BY7" i="83"/>
  <c r="BX7" i="83"/>
  <c r="BW7" i="83"/>
  <c r="BV7" i="83"/>
  <c r="BU7" i="83"/>
  <c r="BT7" i="83"/>
  <c r="BS7" i="83"/>
  <c r="BR7" i="83"/>
  <c r="BQ7" i="83"/>
  <c r="BP7" i="83"/>
  <c r="BO7" i="83"/>
  <c r="BN7" i="83"/>
  <c r="BM7" i="83"/>
  <c r="BL7" i="83"/>
  <c r="BK7" i="83"/>
  <c r="BJ7" i="83"/>
  <c r="BI7" i="83"/>
  <c r="BH7" i="83"/>
  <c r="BG7" i="83"/>
  <c r="BF7" i="83"/>
  <c r="BE7" i="83"/>
  <c r="BD7" i="83"/>
  <c r="BC7" i="83"/>
  <c r="BB7" i="83"/>
  <c r="BA7" i="83"/>
  <c r="AZ7" i="83"/>
  <c r="AY7" i="83"/>
  <c r="AX7" i="83"/>
  <c r="AW7" i="83"/>
  <c r="AV7" i="83"/>
  <c r="AU7" i="83"/>
  <c r="AT7" i="83"/>
  <c r="AS7" i="83"/>
  <c r="AR7" i="83"/>
  <c r="AQ7" i="83"/>
  <c r="AP7" i="83"/>
  <c r="AO7" i="83"/>
  <c r="AN7"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I7" i="83"/>
  <c r="GY6" i="83"/>
  <c r="GX6" i="83"/>
  <c r="GW6" i="83"/>
  <c r="GV6" i="83"/>
  <c r="GU6" i="83"/>
  <c r="GT6" i="83"/>
  <c r="GS6" i="83"/>
  <c r="GR6" i="83"/>
  <c r="GQ6" i="83"/>
  <c r="GP6" i="83"/>
  <c r="GO6" i="83"/>
  <c r="GN6" i="83"/>
  <c r="GM6" i="83"/>
  <c r="GL6" i="83"/>
  <c r="GK6" i="83"/>
  <c r="GJ6" i="83"/>
  <c r="GI6" i="83"/>
  <c r="GH6" i="83"/>
  <c r="GG6" i="83"/>
  <c r="GF6" i="83"/>
  <c r="GE6" i="83"/>
  <c r="GD6" i="83"/>
  <c r="GC6" i="83"/>
  <c r="GB6" i="83"/>
  <c r="GA6" i="83"/>
  <c r="FZ6" i="83"/>
  <c r="FY6" i="83"/>
  <c r="FX6" i="83"/>
  <c r="FW6" i="83"/>
  <c r="FV6" i="83"/>
  <c r="FU6" i="83"/>
  <c r="FT6" i="83"/>
  <c r="FS6" i="83"/>
  <c r="FR6" i="83"/>
  <c r="FQ6" i="83"/>
  <c r="FP6" i="83"/>
  <c r="FO6" i="83"/>
  <c r="FN6" i="83"/>
  <c r="FM6" i="83"/>
  <c r="FL6" i="83"/>
  <c r="FK6" i="83"/>
  <c r="FJ6" i="83"/>
  <c r="FI6" i="83"/>
  <c r="FH6" i="83"/>
  <c r="FG6" i="83"/>
  <c r="FF6" i="83"/>
  <c r="FE6" i="83"/>
  <c r="FD6" i="83"/>
  <c r="FC6" i="83"/>
  <c r="FB6" i="83"/>
  <c r="FA6" i="83"/>
  <c r="EZ6" i="83"/>
  <c r="EY6" i="83"/>
  <c r="EX6" i="83"/>
  <c r="EW6" i="83"/>
  <c r="EV6" i="83"/>
  <c r="EU6" i="83"/>
  <c r="ET6" i="83"/>
  <c r="ES6" i="83"/>
  <c r="ER6" i="83"/>
  <c r="EQ6" i="83"/>
  <c r="EP6" i="83"/>
  <c r="EO6" i="83"/>
  <c r="EN6" i="83"/>
  <c r="EM6" i="83"/>
  <c r="EL6" i="83"/>
  <c r="EK6" i="83"/>
  <c r="EJ6" i="83"/>
  <c r="EI6" i="83"/>
  <c r="EH6" i="83"/>
  <c r="EG6" i="83"/>
  <c r="EF6" i="83"/>
  <c r="EE6" i="83"/>
  <c r="ED6" i="83"/>
  <c r="EC6" i="83"/>
  <c r="EB6" i="83"/>
  <c r="EA6" i="83"/>
  <c r="DZ6" i="83"/>
  <c r="DY6" i="83"/>
  <c r="DX6" i="83"/>
  <c r="DW6" i="83"/>
  <c r="DV6" i="83"/>
  <c r="DU6" i="83"/>
  <c r="DT6" i="83"/>
  <c r="DS6" i="83"/>
  <c r="DR6" i="83"/>
  <c r="DQ6" i="83"/>
  <c r="DP6" i="83"/>
  <c r="DO6" i="83"/>
  <c r="DN6" i="83"/>
  <c r="DM6" i="83"/>
  <c r="DL6" i="83"/>
  <c r="DK6" i="83"/>
  <c r="DJ6" i="83"/>
  <c r="DI6" i="83"/>
  <c r="DH6" i="83"/>
  <c r="DG6" i="83"/>
  <c r="DF6" i="83"/>
  <c r="DE6" i="83"/>
  <c r="DD6" i="83"/>
  <c r="DC6" i="83"/>
  <c r="DB6" i="83"/>
  <c r="DA6" i="83"/>
  <c r="CZ6" i="83"/>
  <c r="CY6" i="83"/>
  <c r="CX6" i="83"/>
  <c r="CW6" i="83"/>
  <c r="CV6" i="83"/>
  <c r="CU6" i="83"/>
  <c r="CT6" i="83"/>
  <c r="CS6" i="83"/>
  <c r="CR6" i="83"/>
  <c r="CQ6" i="83"/>
  <c r="CP6" i="83"/>
  <c r="CO6" i="83"/>
  <c r="CN6" i="83"/>
  <c r="CM6" i="83"/>
  <c r="CL6" i="83"/>
  <c r="CK6" i="83"/>
  <c r="CJ6"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GY5" i="83"/>
  <c r="GX5" i="83"/>
  <c r="GW5" i="83"/>
  <c r="GV5" i="83"/>
  <c r="GU5" i="83"/>
  <c r="GT5" i="83"/>
  <c r="GS5" i="83"/>
  <c r="GR5" i="83"/>
  <c r="GQ5" i="83"/>
  <c r="GP5" i="83"/>
  <c r="GO5" i="83"/>
  <c r="GN5" i="83"/>
  <c r="GM5" i="83"/>
  <c r="GL5" i="83"/>
  <c r="GK5" i="83"/>
  <c r="GJ5" i="83"/>
  <c r="GI5" i="83"/>
  <c r="GH5" i="83"/>
  <c r="GG5" i="83"/>
  <c r="GF5" i="83"/>
  <c r="GE5" i="83"/>
  <c r="GD5" i="83"/>
  <c r="GC5" i="83"/>
  <c r="GB5" i="83"/>
  <c r="GA5" i="83"/>
  <c r="FZ5" i="83"/>
  <c r="FY5" i="83"/>
  <c r="FX5" i="83"/>
  <c r="FW5" i="83"/>
  <c r="FV5" i="83"/>
  <c r="FU5" i="83"/>
  <c r="FT5" i="83"/>
  <c r="FS5" i="83"/>
  <c r="FR5" i="83"/>
  <c r="FQ5" i="83"/>
  <c r="FP5" i="83"/>
  <c r="FO5" i="83"/>
  <c r="FN5" i="83"/>
  <c r="FM5" i="83"/>
  <c r="FL5" i="83"/>
  <c r="FK5" i="83"/>
  <c r="FJ5" i="83"/>
  <c r="FI5" i="83"/>
  <c r="FH5" i="83"/>
  <c r="FG5" i="83"/>
  <c r="FF5" i="83"/>
  <c r="FE5" i="83"/>
  <c r="FD5" i="83"/>
  <c r="FC5" i="83"/>
  <c r="FB5" i="83"/>
  <c r="FA5" i="83"/>
  <c r="EZ5" i="83"/>
  <c r="EY5" i="83"/>
  <c r="EX5" i="83"/>
  <c r="EW5" i="83"/>
  <c r="EV5" i="83"/>
  <c r="EU5" i="83"/>
  <c r="ET5" i="83"/>
  <c r="ES5" i="83"/>
  <c r="ER5" i="83"/>
  <c r="EQ5" i="83"/>
  <c r="EP5" i="83"/>
  <c r="EO5" i="83"/>
  <c r="EN5" i="83"/>
  <c r="EM5" i="83"/>
  <c r="EL5" i="83"/>
  <c r="EK5" i="83"/>
  <c r="EJ5" i="83"/>
  <c r="EI5" i="83"/>
  <c r="EH5" i="83"/>
  <c r="EG5" i="83"/>
  <c r="EF5" i="83"/>
  <c r="EE5" i="83"/>
  <c r="ED5" i="83"/>
  <c r="EC5" i="83"/>
  <c r="EB5" i="83"/>
  <c r="EA5" i="83"/>
  <c r="DZ5" i="83"/>
  <c r="DY5" i="83"/>
  <c r="DX5" i="83"/>
  <c r="DW5" i="83"/>
  <c r="DV5" i="83"/>
  <c r="DU5" i="83"/>
  <c r="DT5" i="83"/>
  <c r="DS5" i="83"/>
  <c r="DR5" i="83"/>
  <c r="DQ5" i="83"/>
  <c r="DP5" i="83"/>
  <c r="DO5" i="83"/>
  <c r="DN5" i="83"/>
  <c r="DM5" i="83"/>
  <c r="DL5" i="83"/>
  <c r="DK5" i="83"/>
  <c r="DJ5" i="83"/>
  <c r="DI5" i="83"/>
  <c r="DH5" i="83"/>
  <c r="DG5" i="83"/>
  <c r="DF5" i="83"/>
  <c r="DE5" i="83"/>
  <c r="DD5" i="83"/>
  <c r="DC5" i="83"/>
  <c r="DB5" i="83"/>
  <c r="DA5" i="83"/>
  <c r="CZ5" i="83"/>
  <c r="CY5" i="83"/>
  <c r="CX5" i="83"/>
  <c r="CW5" i="83"/>
  <c r="CV5" i="83"/>
  <c r="CU5" i="83"/>
  <c r="CT5" i="83"/>
  <c r="CS5" i="83"/>
  <c r="CR5" i="83"/>
  <c r="CQ5" i="83"/>
  <c r="CP5" i="83"/>
  <c r="CO5" i="83"/>
  <c r="CN5" i="83"/>
  <c r="CM5" i="83"/>
  <c r="CL5" i="83"/>
  <c r="CK5" i="83"/>
  <c r="CJ5" i="83"/>
  <c r="CI5" i="83"/>
  <c r="CH5" i="83"/>
  <c r="CG5" i="83"/>
  <c r="CF5" i="83"/>
  <c r="CE5" i="83"/>
  <c r="CD5" i="83"/>
  <c r="CC5" i="83"/>
  <c r="CB5" i="83"/>
  <c r="CA5" i="83"/>
  <c r="BZ5" i="83"/>
  <c r="BY5" i="83"/>
  <c r="BX5" i="83"/>
  <c r="BW5" i="83"/>
  <c r="BV5" i="83"/>
  <c r="BU5" i="83"/>
  <c r="BT5" i="83"/>
  <c r="BS5" i="83"/>
  <c r="BR5" i="83"/>
  <c r="BQ5" i="83"/>
  <c r="BP5" i="83"/>
  <c r="BO5" i="83"/>
  <c r="BN5" i="83"/>
  <c r="BM5" i="83"/>
  <c r="BL5" i="83"/>
  <c r="BK5" i="83"/>
  <c r="BJ5" i="83"/>
  <c r="BI5" i="83"/>
  <c r="BH5" i="83"/>
  <c r="BG5" i="83"/>
  <c r="BF5" i="83"/>
  <c r="BE5" i="83"/>
  <c r="BD5" i="83"/>
  <c r="BC5" i="83"/>
  <c r="BB5" i="83"/>
  <c r="BA5" i="83"/>
  <c r="AZ5" i="83"/>
  <c r="AY5" i="83"/>
  <c r="AX5" i="83"/>
  <c r="AW5" i="83"/>
  <c r="AV5" i="83"/>
  <c r="AU5" i="83"/>
  <c r="AT5" i="83"/>
  <c r="AS5" i="83"/>
  <c r="AR5" i="83"/>
  <c r="AQ5" i="83"/>
  <c r="AP5" i="83"/>
  <c r="AO5" i="83"/>
  <c r="AN5" i="83"/>
  <c r="AM5" i="83"/>
  <c r="AL5" i="83"/>
  <c r="AK5" i="83"/>
  <c r="AJ5" i="83"/>
  <c r="AI5" i="83"/>
  <c r="AH5" i="83"/>
  <c r="AG5" i="83"/>
  <c r="AF5" i="83"/>
  <c r="AE5" i="83"/>
  <c r="AD5" i="83"/>
  <c r="AC5" i="83"/>
  <c r="AB5" i="83"/>
  <c r="AA5" i="83"/>
  <c r="Z5" i="83"/>
  <c r="Y5" i="83"/>
  <c r="X5" i="83"/>
  <c r="W5" i="83"/>
  <c r="V5" i="83"/>
  <c r="U5" i="83"/>
  <c r="T5" i="83"/>
  <c r="S5" i="83"/>
  <c r="R5" i="83"/>
  <c r="Q5" i="83"/>
  <c r="P5" i="83"/>
  <c r="O5" i="83"/>
  <c r="N5" i="83"/>
  <c r="M5" i="83"/>
  <c r="L5" i="83"/>
  <c r="K5" i="83"/>
  <c r="J5" i="83"/>
  <c r="I5" i="83"/>
  <c r="GY4" i="83"/>
  <c r="GX4" i="83"/>
  <c r="GW4" i="83"/>
  <c r="GV4" i="83"/>
  <c r="GU4" i="83"/>
  <c r="GT4" i="83"/>
  <c r="GS4" i="83"/>
  <c r="GR4" i="83"/>
  <c r="GQ4" i="83"/>
  <c r="GP4" i="83"/>
  <c r="GO4" i="83"/>
  <c r="GN4" i="83"/>
  <c r="GM4" i="83"/>
  <c r="GL4" i="83"/>
  <c r="GK4" i="83"/>
  <c r="GJ4" i="83"/>
  <c r="GI4" i="83"/>
  <c r="GH4" i="83"/>
  <c r="GG4" i="83"/>
  <c r="GF4" i="83"/>
  <c r="GE4" i="83"/>
  <c r="GD4" i="83"/>
  <c r="GC4" i="83"/>
  <c r="GB4" i="83"/>
  <c r="GA4" i="83"/>
  <c r="FZ4" i="83"/>
  <c r="FY4" i="83"/>
  <c r="FX4" i="83"/>
  <c r="FW4" i="83"/>
  <c r="FV4" i="83"/>
  <c r="FU4" i="83"/>
  <c r="FT4" i="83"/>
  <c r="FS4" i="83"/>
  <c r="FR4" i="83"/>
  <c r="FQ4" i="83"/>
  <c r="FP4" i="83"/>
  <c r="FO4" i="83"/>
  <c r="FN4" i="83"/>
  <c r="FM4" i="83"/>
  <c r="FL4" i="83"/>
  <c r="FK4" i="83"/>
  <c r="FJ4" i="83"/>
  <c r="FI4" i="83"/>
  <c r="FH4" i="83"/>
  <c r="FG4" i="83"/>
  <c r="FF4" i="83"/>
  <c r="FE4" i="83"/>
  <c r="FD4" i="83"/>
  <c r="FC4" i="83"/>
  <c r="FB4" i="83"/>
  <c r="FA4" i="83"/>
  <c r="EZ4" i="83"/>
  <c r="EY4" i="83"/>
  <c r="EX4" i="83"/>
  <c r="EW4" i="83"/>
  <c r="EV4" i="83"/>
  <c r="EU4" i="83"/>
  <c r="ET4" i="83"/>
  <c r="ES4" i="83"/>
  <c r="ER4" i="83"/>
  <c r="EQ4" i="83"/>
  <c r="EP4" i="83"/>
  <c r="EO4" i="83"/>
  <c r="EN4" i="83"/>
  <c r="EM4" i="83"/>
  <c r="EL4" i="83"/>
  <c r="EK4" i="83"/>
  <c r="EJ4" i="83"/>
  <c r="EI4" i="83"/>
  <c r="EH4" i="83"/>
  <c r="EG4" i="83"/>
  <c r="EF4" i="83"/>
  <c r="EE4" i="83"/>
  <c r="ED4" i="83"/>
  <c r="EC4" i="83"/>
  <c r="EB4" i="83"/>
  <c r="EA4" i="83"/>
  <c r="DZ4" i="83"/>
  <c r="DY4" i="83"/>
  <c r="DX4" i="83"/>
  <c r="DW4" i="83"/>
  <c r="DV4" i="83"/>
  <c r="DU4" i="83"/>
  <c r="DT4" i="83"/>
  <c r="DS4" i="83"/>
  <c r="DR4" i="83"/>
  <c r="DQ4" i="83"/>
  <c r="DP4" i="83"/>
  <c r="DO4" i="83"/>
  <c r="DN4" i="83"/>
  <c r="DM4" i="83"/>
  <c r="DL4" i="83"/>
  <c r="DK4" i="83"/>
  <c r="DJ4" i="83"/>
  <c r="DI4" i="83"/>
  <c r="DH4" i="83"/>
  <c r="DG4" i="83"/>
  <c r="DF4" i="83"/>
  <c r="DE4" i="83"/>
  <c r="DD4" i="83"/>
  <c r="DC4" i="83"/>
  <c r="DB4" i="83"/>
  <c r="DA4" i="83"/>
  <c r="CZ4" i="83"/>
  <c r="CY4" i="83"/>
  <c r="CX4" i="83"/>
  <c r="CW4" i="83"/>
  <c r="CV4" i="83"/>
  <c r="CU4" i="83"/>
  <c r="CT4" i="83"/>
  <c r="CS4" i="83"/>
  <c r="CR4" i="83"/>
  <c r="CQ4" i="83"/>
  <c r="CP4" i="83"/>
  <c r="CO4" i="83"/>
  <c r="CN4" i="83"/>
  <c r="CM4" i="83"/>
  <c r="CL4" i="83"/>
  <c r="CK4" i="83"/>
  <c r="CJ4" i="83"/>
  <c r="CI4" i="83"/>
  <c r="CH4" i="83"/>
  <c r="CG4" i="83"/>
  <c r="CF4" i="83"/>
  <c r="CE4" i="83"/>
  <c r="CD4" i="83"/>
  <c r="CC4" i="83"/>
  <c r="CB4" i="83"/>
  <c r="CA4" i="83"/>
  <c r="BZ4" i="83"/>
  <c r="BY4" i="83"/>
  <c r="BX4" i="83"/>
  <c r="BW4" i="83"/>
  <c r="BV4" i="83"/>
  <c r="BU4" i="83"/>
  <c r="BT4" i="83"/>
  <c r="BS4" i="83"/>
  <c r="BR4" i="83"/>
  <c r="BQ4" i="83"/>
  <c r="BP4" i="83"/>
  <c r="BO4" i="83"/>
  <c r="BN4" i="83"/>
  <c r="BM4" i="83"/>
  <c r="BL4" i="83"/>
  <c r="BK4" i="83"/>
  <c r="BJ4" i="83"/>
  <c r="BI4" i="83"/>
  <c r="BH4" i="83"/>
  <c r="BG4" i="83"/>
  <c r="BF4" i="83"/>
  <c r="BE4" i="83"/>
  <c r="BD4" i="83"/>
  <c r="BC4" i="83"/>
  <c r="BB4" i="83"/>
  <c r="BA4" i="83"/>
  <c r="AZ4" i="83"/>
  <c r="AY4" i="83"/>
  <c r="AX4" i="83"/>
  <c r="AW4" i="83"/>
  <c r="AV4" i="83"/>
  <c r="AU4" i="83"/>
  <c r="AT4" i="83"/>
  <c r="AS4" i="83"/>
  <c r="AR4" i="83"/>
  <c r="AQ4" i="83"/>
  <c r="AP4" i="83"/>
  <c r="AO4" i="83"/>
  <c r="AN4" i="83"/>
  <c r="AM4" i="83"/>
  <c r="AL4" i="83"/>
  <c r="AK4" i="83"/>
  <c r="AJ4" i="83"/>
  <c r="AI4" i="83"/>
  <c r="AH4" i="83"/>
  <c r="AG4" i="83"/>
  <c r="AF4" i="83"/>
  <c r="AE4" i="83"/>
  <c r="AD4" i="83"/>
  <c r="AC4" i="83"/>
  <c r="AB4" i="83"/>
  <c r="AA4" i="83"/>
  <c r="Z4" i="83"/>
  <c r="Y4" i="83"/>
  <c r="X4" i="83"/>
  <c r="W4" i="83"/>
  <c r="V4" i="83"/>
  <c r="U4" i="83"/>
  <c r="T4" i="83"/>
  <c r="S4" i="83"/>
  <c r="R4" i="83"/>
  <c r="Q4" i="83"/>
  <c r="P4" i="83"/>
  <c r="O4" i="83"/>
  <c r="N4" i="83"/>
  <c r="M4" i="83"/>
  <c r="L4" i="83"/>
  <c r="K4" i="83"/>
  <c r="J4" i="83"/>
  <c r="I4" i="83"/>
  <c r="GY3" i="83"/>
  <c r="GX3" i="83"/>
  <c r="GW3" i="83"/>
  <c r="GV3" i="83"/>
  <c r="GU3" i="83"/>
  <c r="GT3" i="83"/>
  <c r="GS3" i="83"/>
  <c r="GR3" i="83"/>
  <c r="GQ3" i="83"/>
  <c r="GP3" i="83"/>
  <c r="GO3" i="83"/>
  <c r="GN3" i="83"/>
  <c r="GM3" i="83"/>
  <c r="GL3" i="83"/>
  <c r="GK3" i="83"/>
  <c r="GJ3" i="83"/>
  <c r="GI3" i="83"/>
  <c r="GH3" i="83"/>
  <c r="GG3" i="83"/>
  <c r="GF3" i="83"/>
  <c r="GE3" i="83"/>
  <c r="GD3" i="83"/>
  <c r="GC3" i="83"/>
  <c r="GB3" i="83"/>
  <c r="GA3" i="83"/>
  <c r="FZ3" i="83"/>
  <c r="FY3" i="83"/>
  <c r="FX3" i="83"/>
  <c r="FW3" i="83"/>
  <c r="FV3" i="83"/>
  <c r="FU3" i="83"/>
  <c r="FT3" i="83"/>
  <c r="FS3" i="83"/>
  <c r="FR3" i="83"/>
  <c r="FQ3" i="83"/>
  <c r="FP3" i="83"/>
  <c r="FO3" i="83"/>
  <c r="FN3" i="83"/>
  <c r="FM3" i="83"/>
  <c r="FL3" i="83"/>
  <c r="FK3" i="83"/>
  <c r="FJ3" i="83"/>
  <c r="FI3" i="83"/>
  <c r="FH3" i="83"/>
  <c r="FG3" i="83"/>
  <c r="FF3" i="83"/>
  <c r="FE3" i="83"/>
  <c r="FD3" i="83"/>
  <c r="FC3" i="83"/>
  <c r="FB3" i="83"/>
  <c r="FA3" i="83"/>
  <c r="EZ3" i="83"/>
  <c r="EY3" i="83"/>
  <c r="EX3" i="83"/>
  <c r="EW3" i="83"/>
  <c r="EV3" i="83"/>
  <c r="EU3" i="83"/>
  <c r="ET3" i="83"/>
  <c r="ES3" i="83"/>
  <c r="ER3" i="83"/>
  <c r="EQ3" i="83"/>
  <c r="EP3" i="83"/>
  <c r="EO3" i="83"/>
  <c r="EN3" i="83"/>
  <c r="EM3" i="83"/>
  <c r="EL3" i="83"/>
  <c r="EK3" i="83"/>
  <c r="EJ3" i="83"/>
  <c r="EI3" i="83"/>
  <c r="EH3" i="83"/>
  <c r="EG3" i="83"/>
  <c r="EF3" i="83"/>
  <c r="EE3" i="83"/>
  <c r="ED3" i="83"/>
  <c r="EC3" i="83"/>
  <c r="EB3" i="83"/>
  <c r="EA3" i="83"/>
  <c r="DZ3" i="83"/>
  <c r="DY3" i="83"/>
  <c r="DX3" i="83"/>
  <c r="DW3" i="83"/>
  <c r="DV3" i="83"/>
  <c r="DU3" i="83"/>
  <c r="DT3" i="83"/>
  <c r="DS3" i="83"/>
  <c r="DR3" i="83"/>
  <c r="DQ3" i="83"/>
  <c r="DP3" i="83"/>
  <c r="DO3" i="83"/>
  <c r="DN3" i="83"/>
  <c r="DM3" i="83"/>
  <c r="DL3" i="83"/>
  <c r="DK3" i="83"/>
  <c r="DJ3" i="83"/>
  <c r="DI3" i="83"/>
  <c r="DH3" i="83"/>
  <c r="DG3" i="83"/>
  <c r="DF3" i="83"/>
  <c r="DE3" i="83"/>
  <c r="DD3" i="83"/>
  <c r="DC3" i="83"/>
  <c r="DB3" i="83"/>
  <c r="DA3" i="83"/>
  <c r="CZ3" i="83"/>
  <c r="CY3" i="83"/>
  <c r="CX3" i="83"/>
  <c r="CW3" i="83"/>
  <c r="CV3" i="83"/>
  <c r="CU3" i="83"/>
  <c r="CT3" i="83"/>
  <c r="CS3" i="83"/>
  <c r="CR3" i="83"/>
  <c r="CQ3" i="83"/>
  <c r="CP3" i="83"/>
  <c r="CO3" i="83"/>
  <c r="CN3" i="83"/>
  <c r="CM3" i="83"/>
  <c r="CL3" i="83"/>
  <c r="CK3" i="83"/>
  <c r="CJ3" i="83"/>
  <c r="CI3" i="83"/>
  <c r="CH3" i="83"/>
  <c r="CG3" i="83"/>
  <c r="CF3" i="83"/>
  <c r="CE3" i="83"/>
  <c r="CD3" i="83"/>
  <c r="CC3" i="83"/>
  <c r="CB3" i="83"/>
  <c r="CA3" i="83"/>
  <c r="BZ3" i="83"/>
  <c r="BY3" i="83"/>
  <c r="BX3" i="83"/>
  <c r="BW3" i="83"/>
  <c r="BV3" i="83"/>
  <c r="BU3" i="83"/>
  <c r="BT3" i="83"/>
  <c r="BS3" i="83"/>
  <c r="BR3" i="83"/>
  <c r="BQ3" i="83"/>
  <c r="BP3" i="83"/>
  <c r="BO3" i="83"/>
  <c r="BN3" i="83"/>
  <c r="BM3" i="83"/>
  <c r="BL3" i="83"/>
  <c r="BK3" i="83"/>
  <c r="BJ3" i="83"/>
  <c r="BI3" i="83"/>
  <c r="BH3" i="83"/>
  <c r="BG3" i="83"/>
  <c r="BF3" i="83"/>
  <c r="BE3" i="83"/>
  <c r="BD3" i="83"/>
  <c r="BC3" i="83"/>
  <c r="BB3" i="83"/>
  <c r="BA3" i="83"/>
  <c r="AZ3" i="83"/>
  <c r="AY3" i="83"/>
  <c r="AX3" i="83"/>
  <c r="AW3" i="83"/>
  <c r="AV3" i="83"/>
  <c r="AU3" i="83"/>
  <c r="AT3" i="83"/>
  <c r="AS3" i="83"/>
  <c r="AR3" i="83"/>
  <c r="AQ3" i="83"/>
  <c r="AP3" i="83"/>
  <c r="AO3" i="83"/>
  <c r="AN3" i="83"/>
  <c r="AM3" i="83"/>
  <c r="AL3" i="83"/>
  <c r="AK3" i="83"/>
  <c r="AJ3" i="83"/>
  <c r="AI3" i="83"/>
  <c r="AH3" i="83"/>
  <c r="AG3" i="83"/>
  <c r="AF3" i="83"/>
  <c r="AE3" i="83"/>
  <c r="AD3" i="83"/>
  <c r="AC3" i="83"/>
  <c r="AB3" i="83"/>
  <c r="AA3" i="83"/>
  <c r="Z3" i="83"/>
  <c r="Y3" i="83"/>
  <c r="X3" i="83"/>
  <c r="W3" i="83"/>
  <c r="V3" i="83"/>
  <c r="U3" i="83"/>
  <c r="T3" i="83"/>
  <c r="S3" i="83"/>
  <c r="R3" i="83"/>
  <c r="Q3" i="83"/>
  <c r="P3" i="83"/>
  <c r="O3" i="83"/>
  <c r="N3" i="83"/>
  <c r="M3" i="83"/>
  <c r="L3" i="83"/>
  <c r="K3" i="83"/>
  <c r="J3" i="83"/>
  <c r="I3" i="83"/>
  <c r="GY2" i="83"/>
  <c r="GX2" i="83"/>
  <c r="GW2" i="83"/>
  <c r="GV2" i="83"/>
  <c r="GU2" i="83"/>
  <c r="GT2" i="83"/>
  <c r="GS2" i="83"/>
  <c r="GR2" i="83"/>
  <c r="GQ2" i="83"/>
  <c r="GP2" i="83"/>
  <c r="GO2" i="83"/>
  <c r="GN2" i="83"/>
  <c r="GM2" i="83"/>
  <c r="GL2" i="83"/>
  <c r="GK2" i="83"/>
  <c r="GJ2" i="83"/>
  <c r="GI2" i="83"/>
  <c r="GH2" i="83"/>
  <c r="GG2" i="83"/>
  <c r="GF2" i="83"/>
  <c r="GE2" i="83"/>
  <c r="GD2" i="83"/>
  <c r="GC2" i="83"/>
  <c r="GB2" i="83"/>
  <c r="GA2" i="83"/>
  <c r="FZ2" i="83"/>
  <c r="FY2" i="83"/>
  <c r="FX2" i="83"/>
  <c r="FW2" i="83"/>
  <c r="FV2" i="83"/>
  <c r="FU2" i="83"/>
  <c r="FT2" i="83"/>
  <c r="FS2" i="83"/>
  <c r="FR2" i="83"/>
  <c r="FQ2" i="83"/>
  <c r="FP2" i="83"/>
  <c r="FO2" i="83"/>
  <c r="FN2" i="83"/>
  <c r="FM2" i="83"/>
  <c r="FL2" i="83"/>
  <c r="FK2" i="83"/>
  <c r="FJ2" i="83"/>
  <c r="FI2" i="83"/>
  <c r="FH2" i="83"/>
  <c r="FG2" i="83"/>
  <c r="FF2" i="83"/>
  <c r="FE2" i="83"/>
  <c r="FD2" i="83"/>
  <c r="FC2" i="83"/>
  <c r="FB2" i="83"/>
  <c r="FA2" i="83"/>
  <c r="EZ2" i="83"/>
  <c r="EY2" i="83"/>
  <c r="EX2" i="83"/>
  <c r="EW2" i="83"/>
  <c r="EV2" i="83"/>
  <c r="EU2" i="83"/>
  <c r="ET2" i="83"/>
  <c r="ES2" i="83"/>
  <c r="ER2" i="83"/>
  <c r="EQ2" i="83"/>
  <c r="EP2" i="83"/>
  <c r="EO2" i="83"/>
  <c r="EN2" i="83"/>
  <c r="EM2" i="83"/>
  <c r="EL2" i="83"/>
  <c r="EK2" i="83"/>
  <c r="EJ2" i="83"/>
  <c r="EI2" i="83"/>
  <c r="EH2" i="83"/>
  <c r="EG2" i="83"/>
  <c r="EF2" i="83"/>
  <c r="EE2" i="83"/>
  <c r="ED2" i="83"/>
  <c r="EC2" i="83"/>
  <c r="EB2" i="83"/>
  <c r="EA2" i="83"/>
  <c r="DZ2" i="83"/>
  <c r="DY2" i="83"/>
  <c r="DX2" i="83"/>
  <c r="DW2" i="83"/>
  <c r="DV2" i="83"/>
  <c r="DU2" i="83"/>
  <c r="DT2" i="83"/>
  <c r="DS2" i="83"/>
  <c r="DR2" i="83"/>
  <c r="DQ2" i="83"/>
  <c r="DP2" i="83"/>
  <c r="DO2" i="83"/>
  <c r="DN2" i="83"/>
  <c r="DM2" i="83"/>
  <c r="DL2" i="83"/>
  <c r="DK2" i="83"/>
  <c r="DJ2" i="83"/>
  <c r="DI2" i="83"/>
  <c r="DH2" i="83"/>
  <c r="DG2" i="83"/>
  <c r="DF2" i="83"/>
  <c r="DE2" i="83"/>
  <c r="DD2" i="83"/>
  <c r="DC2" i="83"/>
  <c r="DB2" i="83"/>
  <c r="DA2" i="83"/>
  <c r="CZ2" i="83"/>
  <c r="CY2" i="83"/>
  <c r="CX2" i="83"/>
  <c r="CW2" i="83"/>
  <c r="CV2" i="83"/>
  <c r="CU2" i="83"/>
  <c r="CT2" i="83"/>
  <c r="CS2" i="83"/>
  <c r="CR2" i="83"/>
  <c r="CQ2" i="83"/>
  <c r="CP2" i="83"/>
  <c r="CO2" i="83"/>
  <c r="CN2" i="83"/>
  <c r="CM2" i="83"/>
  <c r="CL2" i="83"/>
  <c r="CK2" i="83"/>
  <c r="CJ2" i="83"/>
  <c r="CI2" i="83"/>
  <c r="CH2" i="83"/>
  <c r="CG2" i="83"/>
  <c r="CF2" i="83"/>
  <c r="CE2" i="83"/>
  <c r="CD2" i="83"/>
  <c r="CC2" i="83"/>
  <c r="CB2" i="83"/>
  <c r="CA2" i="83"/>
  <c r="BZ2" i="83"/>
  <c r="BY2" i="83"/>
  <c r="BX2" i="83"/>
  <c r="BW2" i="83"/>
  <c r="BV2" i="83"/>
  <c r="BU2" i="83"/>
  <c r="BT2" i="83"/>
  <c r="BS2" i="83"/>
  <c r="BR2" i="83"/>
  <c r="BQ2" i="83"/>
  <c r="BP2" i="83"/>
  <c r="BO2" i="83"/>
  <c r="BN2" i="83"/>
  <c r="BM2" i="83"/>
  <c r="BL2" i="83"/>
  <c r="BK2" i="83"/>
  <c r="BJ2" i="83"/>
  <c r="BI2" i="83"/>
  <c r="BH2" i="83"/>
  <c r="BG2" i="83"/>
  <c r="BF2" i="83"/>
  <c r="BE2" i="83"/>
  <c r="BD2" i="83"/>
  <c r="BC2" i="83"/>
  <c r="BB2" i="83"/>
  <c r="BA2" i="83"/>
  <c r="AZ2" i="83"/>
  <c r="AY2" i="83"/>
  <c r="AX2" i="83"/>
  <c r="AW2" i="83"/>
  <c r="AV2" i="83"/>
  <c r="AU2" i="83"/>
  <c r="AT2" i="83"/>
  <c r="AS2" i="83"/>
  <c r="AR2" i="83"/>
  <c r="AQ2" i="83"/>
  <c r="AP2" i="83"/>
  <c r="AO2" i="83"/>
  <c r="AN2" i="83"/>
  <c r="AM2" i="83"/>
  <c r="AL2" i="83"/>
  <c r="AK2" i="83"/>
  <c r="AJ2" i="83"/>
  <c r="AI2" i="83"/>
  <c r="AH2" i="83"/>
  <c r="AG2" i="83"/>
  <c r="AF2" i="83"/>
  <c r="AE2" i="83"/>
  <c r="AD2" i="83"/>
  <c r="AC2" i="83"/>
  <c r="AB2" i="83"/>
  <c r="AA2" i="83"/>
  <c r="Z2" i="83"/>
  <c r="Y2" i="83"/>
  <c r="X2" i="83"/>
  <c r="W2" i="83"/>
  <c r="V2" i="83"/>
  <c r="U2" i="83"/>
  <c r="T2" i="83"/>
  <c r="S2" i="83"/>
  <c r="R2" i="83"/>
  <c r="Q2" i="83"/>
  <c r="P2" i="83"/>
  <c r="O2" i="83"/>
  <c r="N2" i="83"/>
  <c r="M2" i="83"/>
  <c r="L2" i="83"/>
  <c r="K2" i="83"/>
  <c r="J2" i="83"/>
  <c r="I2" i="83"/>
  <c r="GV21" i="82"/>
  <c r="GU21" i="82"/>
  <c r="GT21" i="82"/>
  <c r="GS21" i="82"/>
  <c r="GR21" i="82"/>
  <c r="GQ21" i="82"/>
  <c r="GP21" i="82"/>
  <c r="GO21" i="82"/>
  <c r="GN21" i="82"/>
  <c r="GM21" i="82"/>
  <c r="GL21" i="82"/>
  <c r="GK21" i="82"/>
  <c r="GJ21" i="82"/>
  <c r="GI21" i="82"/>
  <c r="GH21" i="82"/>
  <c r="GG21" i="82"/>
  <c r="GF21" i="82"/>
  <c r="GE21" i="82"/>
  <c r="GD21" i="82"/>
  <c r="GC21" i="82"/>
  <c r="GB21" i="82"/>
  <c r="GA21" i="82"/>
  <c r="FZ21" i="82"/>
  <c r="FY21" i="82"/>
  <c r="FX21" i="82"/>
  <c r="FW21" i="82"/>
  <c r="FV21" i="82"/>
  <c r="FU21" i="82"/>
  <c r="FT21" i="82"/>
  <c r="FS21" i="82"/>
  <c r="FR21" i="82"/>
  <c r="FQ21" i="82"/>
  <c r="FP21" i="82"/>
  <c r="FO21" i="82"/>
  <c r="FN21" i="82"/>
  <c r="FM21" i="82"/>
  <c r="FL21" i="82"/>
  <c r="FK21" i="82"/>
  <c r="FJ21" i="82"/>
  <c r="FI21" i="82"/>
  <c r="FH21" i="82"/>
  <c r="FG21" i="82"/>
  <c r="FF21" i="82"/>
  <c r="FE21" i="82"/>
  <c r="FD21" i="82"/>
  <c r="FC21" i="82"/>
  <c r="FB21" i="82"/>
  <c r="FA21" i="82"/>
  <c r="EZ21" i="82"/>
  <c r="EY21" i="82"/>
  <c r="EX21" i="82"/>
  <c r="EW21" i="82"/>
  <c r="EV21" i="82"/>
  <c r="EU21" i="82"/>
  <c r="ET21" i="82"/>
  <c r="ES21" i="82"/>
  <c r="ER21" i="82"/>
  <c r="EQ21" i="82"/>
  <c r="EP21" i="82"/>
  <c r="EO21" i="82"/>
  <c r="EN21" i="82"/>
  <c r="EM21" i="82"/>
  <c r="EL21" i="82"/>
  <c r="EK21" i="82"/>
  <c r="EJ21" i="82"/>
  <c r="EI21" i="82"/>
  <c r="EH21" i="82"/>
  <c r="EG21" i="82"/>
  <c r="EF21" i="82"/>
  <c r="EE21" i="82"/>
  <c r="ED21" i="82"/>
  <c r="EC21" i="82"/>
  <c r="EB21" i="82"/>
  <c r="EA21" i="82"/>
  <c r="DZ21" i="82"/>
  <c r="DY21" i="82"/>
  <c r="DX21" i="82"/>
  <c r="DW21" i="82"/>
  <c r="DV21" i="82"/>
  <c r="DU21" i="82"/>
  <c r="DT21" i="82"/>
  <c r="DS21" i="82"/>
  <c r="DR21" i="82"/>
  <c r="DQ21" i="82"/>
  <c r="DP21" i="82"/>
  <c r="DO21" i="82"/>
  <c r="DN21" i="82"/>
  <c r="DM21" i="82"/>
  <c r="DL21" i="82"/>
  <c r="DK21" i="82"/>
  <c r="DJ21" i="82"/>
  <c r="DI21" i="82"/>
  <c r="DH21" i="82"/>
  <c r="DG21" i="82"/>
  <c r="DF21" i="82"/>
  <c r="DE21" i="82"/>
  <c r="DD21" i="82"/>
  <c r="DC21" i="82"/>
  <c r="DB21" i="82"/>
  <c r="DA21" i="82"/>
  <c r="CZ21" i="82"/>
  <c r="CY21" i="82"/>
  <c r="CX21" i="82"/>
  <c r="CW21" i="82"/>
  <c r="CV21" i="82"/>
  <c r="CU21" i="82"/>
  <c r="CT21" i="82"/>
  <c r="CS21" i="82"/>
  <c r="CR21" i="82"/>
  <c r="CQ21" i="82"/>
  <c r="CP21" i="82"/>
  <c r="CO21" i="82"/>
  <c r="CN21" i="82"/>
  <c r="CM21" i="82"/>
  <c r="CL21" i="82"/>
  <c r="CK21" i="82"/>
  <c r="CJ21" i="82"/>
  <c r="CI21" i="82"/>
  <c r="CH21" i="82"/>
  <c r="CG21" i="82"/>
  <c r="CF21" i="82"/>
  <c r="CE21" i="82"/>
  <c r="CD21" i="82"/>
  <c r="CC21" i="82"/>
  <c r="CB21" i="82"/>
  <c r="CA21" i="82"/>
  <c r="BZ21" i="82"/>
  <c r="BY21" i="82"/>
  <c r="BX21" i="82"/>
  <c r="BW21" i="82"/>
  <c r="BV21" i="82"/>
  <c r="BU21" i="82"/>
  <c r="BT21" i="82"/>
  <c r="BS21" i="82"/>
  <c r="BR21" i="82"/>
  <c r="BQ21" i="82"/>
  <c r="BP21" i="82"/>
  <c r="BO21" i="82"/>
  <c r="BN21" i="82"/>
  <c r="BM21" i="82"/>
  <c r="BL21" i="82"/>
  <c r="BK21" i="82"/>
  <c r="BJ21" i="82"/>
  <c r="BI21" i="82"/>
  <c r="BH21" i="82"/>
  <c r="BG21" i="82"/>
  <c r="BF21" i="82"/>
  <c r="BE21" i="82"/>
  <c r="BD21" i="82"/>
  <c r="BC21" i="82"/>
  <c r="BB21" i="82"/>
  <c r="BA21" i="82"/>
  <c r="AZ21" i="82"/>
  <c r="AY21" i="82"/>
  <c r="AX21" i="82"/>
  <c r="AW21" i="82"/>
  <c r="AV21" i="82"/>
  <c r="AU21" i="82"/>
  <c r="AT21" i="82"/>
  <c r="AS21" i="82"/>
  <c r="AR21" i="82"/>
  <c r="AQ21" i="82"/>
  <c r="AP21" i="82"/>
  <c r="AO21" i="82"/>
  <c r="AN21" i="82"/>
  <c r="AM21" i="82"/>
  <c r="AL21" i="82"/>
  <c r="AK21" i="82"/>
  <c r="AJ21" i="82"/>
  <c r="AI21" i="82"/>
  <c r="AH21" i="82"/>
  <c r="AG21" i="82"/>
  <c r="AF21" i="82"/>
  <c r="AE21" i="82"/>
  <c r="AD21" i="82"/>
  <c r="AC21" i="82"/>
  <c r="AB21" i="82"/>
  <c r="AA21" i="82"/>
  <c r="Z21" i="82"/>
  <c r="Y21" i="82"/>
  <c r="X21" i="82"/>
  <c r="W21" i="82"/>
  <c r="V21" i="82"/>
  <c r="U21" i="82"/>
  <c r="T21" i="82"/>
  <c r="S21" i="82"/>
  <c r="R21" i="82"/>
  <c r="Q21" i="82"/>
  <c r="P21" i="82"/>
  <c r="O21" i="82"/>
  <c r="N21" i="82"/>
  <c r="M21" i="82"/>
  <c r="L21" i="82"/>
  <c r="K21" i="82"/>
  <c r="J21" i="82"/>
  <c r="I21" i="82"/>
  <c r="GU20" i="82"/>
  <c r="GT20" i="82"/>
  <c r="GS20" i="82"/>
  <c r="GQ20" i="82"/>
  <c r="GP20" i="82"/>
  <c r="GO20" i="82"/>
  <c r="GM20" i="82"/>
  <c r="GL20" i="82"/>
  <c r="GK20" i="82"/>
  <c r="GI20" i="82"/>
  <c r="GH20" i="82"/>
  <c r="GG20" i="82"/>
  <c r="GE20" i="82"/>
  <c r="GD20" i="82"/>
  <c r="GC20" i="82"/>
  <c r="GA20" i="82"/>
  <c r="FZ20" i="82"/>
  <c r="FY20" i="82"/>
  <c r="FW20" i="82"/>
  <c r="FV20" i="82"/>
  <c r="FU20" i="82"/>
  <c r="FS20" i="82"/>
  <c r="FR20" i="82"/>
  <c r="FQ20" i="82"/>
  <c r="FO20" i="82"/>
  <c r="FN20" i="82"/>
  <c r="FM20" i="82"/>
  <c r="FK20" i="82"/>
  <c r="FJ20" i="82"/>
  <c r="FI20" i="82"/>
  <c r="FG20" i="82"/>
  <c r="FF20" i="82"/>
  <c r="FE20" i="82"/>
  <c r="FC20" i="82"/>
  <c r="FB20" i="82"/>
  <c r="FA20" i="82"/>
  <c r="EY20" i="82"/>
  <c r="EX20" i="82"/>
  <c r="EW20" i="82"/>
  <c r="EU20" i="82"/>
  <c r="ET20" i="82"/>
  <c r="ES20" i="82"/>
  <c r="EQ20" i="82"/>
  <c r="EP20" i="82"/>
  <c r="EO20" i="82"/>
  <c r="EM20" i="82"/>
  <c r="EL20" i="82"/>
  <c r="EK20" i="82"/>
  <c r="EI20" i="82"/>
  <c r="EH20" i="82"/>
  <c r="EG20" i="82"/>
  <c r="EE20" i="82"/>
  <c r="ED20" i="82"/>
  <c r="EC20" i="82"/>
  <c r="EA20" i="82"/>
  <c r="DZ20" i="82"/>
  <c r="DY20" i="82"/>
  <c r="DW20" i="82"/>
  <c r="DV20" i="82"/>
  <c r="DU20" i="82"/>
  <c r="DS20" i="82"/>
  <c r="DR20" i="82"/>
  <c r="DQ20" i="82"/>
  <c r="DO20" i="82"/>
  <c r="DN20" i="82"/>
  <c r="DM20" i="82"/>
  <c r="DK20" i="82"/>
  <c r="DJ20" i="82"/>
  <c r="DI20" i="82"/>
  <c r="DG20" i="82"/>
  <c r="DF20" i="82"/>
  <c r="DE20" i="82"/>
  <c r="DC20" i="82"/>
  <c r="DB20" i="82"/>
  <c r="DA20" i="82"/>
  <c r="CY20" i="82"/>
  <c r="CX20" i="82"/>
  <c r="CW20" i="82"/>
  <c r="CU20" i="82"/>
  <c r="CT20" i="82"/>
  <c r="CS20" i="82"/>
  <c r="CQ20" i="82"/>
  <c r="CP20" i="82"/>
  <c r="CO20" i="82"/>
  <c r="CM20" i="82"/>
  <c r="CL20" i="82"/>
  <c r="CK20" i="82"/>
  <c r="CI20" i="82"/>
  <c r="CH20" i="82"/>
  <c r="CG20" i="82"/>
  <c r="CE20" i="82"/>
  <c r="CD20" i="82"/>
  <c r="CC20" i="82"/>
  <c r="CA20" i="82"/>
  <c r="BZ20" i="82"/>
  <c r="BY20" i="82"/>
  <c r="BW20" i="82"/>
  <c r="BV20" i="82"/>
  <c r="BU20" i="82"/>
  <c r="BS20" i="82"/>
  <c r="BR20" i="82"/>
  <c r="BQ20" i="82"/>
  <c r="BO20" i="82"/>
  <c r="BN20" i="82"/>
  <c r="BM20" i="82"/>
  <c r="BK20" i="82"/>
  <c r="BJ20" i="82"/>
  <c r="BI20" i="82"/>
  <c r="BG20" i="82"/>
  <c r="BF20" i="82"/>
  <c r="BE20" i="82"/>
  <c r="BC20" i="82"/>
  <c r="BB20" i="82"/>
  <c r="BA20" i="82"/>
  <c r="AY20" i="82"/>
  <c r="AX20" i="82"/>
  <c r="AW20" i="82"/>
  <c r="AU20" i="82"/>
  <c r="AT20" i="82"/>
  <c r="AS20" i="82"/>
  <c r="AQ20" i="82"/>
  <c r="AP20" i="82"/>
  <c r="AO20" i="82"/>
  <c r="AM20" i="82"/>
  <c r="AL20" i="82"/>
  <c r="AK20" i="82"/>
  <c r="AI20" i="82"/>
  <c r="AH20" i="82"/>
  <c r="AG20" i="82"/>
  <c r="AE20" i="82"/>
  <c r="AD20" i="82"/>
  <c r="AC20" i="82"/>
  <c r="AA20" i="82"/>
  <c r="Z20" i="82"/>
  <c r="Y20" i="82"/>
  <c r="W20" i="82"/>
  <c r="V20" i="82"/>
  <c r="U20" i="82"/>
  <c r="S20" i="82"/>
  <c r="R20" i="82"/>
  <c r="Q20" i="82"/>
  <c r="O20" i="82"/>
  <c r="N20" i="82"/>
  <c r="M20" i="82"/>
  <c r="K20" i="82"/>
  <c r="J20" i="82"/>
  <c r="I20" i="82"/>
  <c r="GV19" i="82"/>
  <c r="GU19" i="82"/>
  <c r="GT19" i="82"/>
  <c r="GS19" i="82"/>
  <c r="GR19" i="82"/>
  <c r="GQ19" i="82"/>
  <c r="GP19" i="82"/>
  <c r="GO19" i="82"/>
  <c r="GN19" i="82"/>
  <c r="GM19" i="82"/>
  <c r="GL19" i="82"/>
  <c r="GK19" i="82"/>
  <c r="GJ19" i="82"/>
  <c r="GI19" i="82"/>
  <c r="GH19" i="82"/>
  <c r="GG19" i="82"/>
  <c r="GF19" i="82"/>
  <c r="GE19" i="82"/>
  <c r="GD19" i="82"/>
  <c r="GC19" i="82"/>
  <c r="GB19" i="82"/>
  <c r="GA19" i="82"/>
  <c r="FZ19" i="82"/>
  <c r="FY19" i="82"/>
  <c r="FX19" i="82"/>
  <c r="FW19" i="82"/>
  <c r="FV19" i="82"/>
  <c r="FU19" i="82"/>
  <c r="FT19" i="82"/>
  <c r="FS19" i="82"/>
  <c r="FR19" i="82"/>
  <c r="FQ19" i="82"/>
  <c r="FP19" i="82"/>
  <c r="FO19" i="82"/>
  <c r="FN19" i="82"/>
  <c r="FM19" i="82"/>
  <c r="FL19" i="82"/>
  <c r="FK19" i="82"/>
  <c r="FJ19" i="82"/>
  <c r="FI19" i="82"/>
  <c r="FH19" i="82"/>
  <c r="FG19" i="82"/>
  <c r="FF19" i="82"/>
  <c r="FE19" i="82"/>
  <c r="FD19" i="82"/>
  <c r="FC19" i="82"/>
  <c r="FB19" i="82"/>
  <c r="FA19" i="82"/>
  <c r="EZ19" i="82"/>
  <c r="EY19" i="82"/>
  <c r="EX19" i="82"/>
  <c r="EW19" i="82"/>
  <c r="EV19" i="82"/>
  <c r="EU19" i="82"/>
  <c r="ET19" i="82"/>
  <c r="ES19" i="82"/>
  <c r="ER19" i="82"/>
  <c r="EQ19" i="82"/>
  <c r="EP19" i="82"/>
  <c r="EO19" i="82"/>
  <c r="EN19" i="82"/>
  <c r="EM19" i="82"/>
  <c r="EL19" i="82"/>
  <c r="EK19" i="82"/>
  <c r="EJ19" i="82"/>
  <c r="EI19" i="82"/>
  <c r="EH19" i="82"/>
  <c r="EG19" i="82"/>
  <c r="EF19" i="82"/>
  <c r="EE19" i="82"/>
  <c r="ED19" i="82"/>
  <c r="EC19" i="82"/>
  <c r="EB19" i="82"/>
  <c r="EA19" i="82"/>
  <c r="DZ19" i="82"/>
  <c r="DY19" i="82"/>
  <c r="DX19" i="82"/>
  <c r="DW19" i="82"/>
  <c r="DV19" i="82"/>
  <c r="DU19" i="82"/>
  <c r="DT19" i="82"/>
  <c r="DS19" i="82"/>
  <c r="DR19" i="82"/>
  <c r="DQ19" i="82"/>
  <c r="DP19" i="82"/>
  <c r="DO19" i="82"/>
  <c r="DN19" i="82"/>
  <c r="DM19" i="82"/>
  <c r="DL19" i="82"/>
  <c r="DK19" i="82"/>
  <c r="DJ19" i="82"/>
  <c r="DI19" i="82"/>
  <c r="DH19" i="82"/>
  <c r="DG19" i="82"/>
  <c r="DF19" i="82"/>
  <c r="DE19" i="82"/>
  <c r="DD19" i="82"/>
  <c r="DC19" i="82"/>
  <c r="DB19" i="82"/>
  <c r="DA19" i="82"/>
  <c r="CZ19" i="82"/>
  <c r="CY19" i="82"/>
  <c r="CX19" i="82"/>
  <c r="CW19" i="82"/>
  <c r="CV19" i="82"/>
  <c r="CU19" i="82"/>
  <c r="CT19" i="82"/>
  <c r="CS19" i="82"/>
  <c r="CR19" i="82"/>
  <c r="CQ19" i="82"/>
  <c r="CP19" i="82"/>
  <c r="CO19" i="82"/>
  <c r="CN19" i="82"/>
  <c r="CM19" i="82"/>
  <c r="CL19" i="82"/>
  <c r="CK19" i="82"/>
  <c r="CJ19" i="82"/>
  <c r="CI19" i="82"/>
  <c r="CH19" i="82"/>
  <c r="CG19" i="82"/>
  <c r="CF19" i="82"/>
  <c r="CE19" i="82"/>
  <c r="CD19" i="82"/>
  <c r="CC19" i="82"/>
  <c r="CB19" i="82"/>
  <c r="CA19" i="82"/>
  <c r="BZ19" i="82"/>
  <c r="BY19" i="82"/>
  <c r="BX19" i="82"/>
  <c r="BW19" i="82"/>
  <c r="BV19" i="82"/>
  <c r="BU19" i="82"/>
  <c r="BT19" i="82"/>
  <c r="BS19" i="82"/>
  <c r="BR19" i="82"/>
  <c r="BQ19" i="82"/>
  <c r="BP19" i="82"/>
  <c r="BO19" i="82"/>
  <c r="BN19" i="82"/>
  <c r="BM19" i="82"/>
  <c r="BL19" i="82"/>
  <c r="BK19" i="82"/>
  <c r="BJ19" i="82"/>
  <c r="BI19" i="82"/>
  <c r="BH19" i="82"/>
  <c r="BG19" i="82"/>
  <c r="BF19" i="82"/>
  <c r="BE19" i="82"/>
  <c r="BD19" i="82"/>
  <c r="BC19" i="82"/>
  <c r="BB19" i="82"/>
  <c r="BA19" i="82"/>
  <c r="AZ19" i="82"/>
  <c r="AY19" i="82"/>
  <c r="AX19" i="82"/>
  <c r="AW19" i="82"/>
  <c r="AV19" i="82"/>
  <c r="AU19" i="82"/>
  <c r="AT19" i="82"/>
  <c r="AS19" i="82"/>
  <c r="AR19" i="82"/>
  <c r="AQ19" i="82"/>
  <c r="AP19" i="82"/>
  <c r="AO19" i="82"/>
  <c r="AN19" i="82"/>
  <c r="AM19" i="82"/>
  <c r="AL19" i="82"/>
  <c r="AK19" i="82"/>
  <c r="AJ19" i="82"/>
  <c r="AI19" i="82"/>
  <c r="AH19" i="82"/>
  <c r="AG19" i="82"/>
  <c r="AF19" i="82"/>
  <c r="AE19" i="82"/>
  <c r="AD19" i="82"/>
  <c r="AC19" i="82"/>
  <c r="AB19" i="82"/>
  <c r="AA19" i="82"/>
  <c r="Z19" i="82"/>
  <c r="Y19" i="82"/>
  <c r="X19" i="82"/>
  <c r="W19" i="82"/>
  <c r="V19" i="82"/>
  <c r="U19" i="82"/>
  <c r="T19" i="82"/>
  <c r="S19" i="82"/>
  <c r="R19" i="82"/>
  <c r="Q19" i="82"/>
  <c r="P19" i="82"/>
  <c r="O19" i="82"/>
  <c r="N19" i="82"/>
  <c r="M19" i="82"/>
  <c r="L19" i="82"/>
  <c r="K19" i="82"/>
  <c r="J19" i="82"/>
  <c r="I19" i="82"/>
  <c r="GV18" i="82"/>
  <c r="GU18" i="82"/>
  <c r="GT18" i="82"/>
  <c r="GS18" i="82"/>
  <c r="GR18" i="82"/>
  <c r="GQ18" i="82"/>
  <c r="GP18" i="82"/>
  <c r="GO18" i="82"/>
  <c r="GN18" i="82"/>
  <c r="GM18" i="82"/>
  <c r="GL18" i="82"/>
  <c r="GK18" i="82"/>
  <c r="GJ18" i="82"/>
  <c r="GI18" i="82"/>
  <c r="GH18" i="82"/>
  <c r="GG18" i="82"/>
  <c r="GF18" i="82"/>
  <c r="GE18" i="82"/>
  <c r="GD18" i="82"/>
  <c r="GC18" i="82"/>
  <c r="GB18" i="82"/>
  <c r="GA18" i="82"/>
  <c r="FZ18" i="82"/>
  <c r="FY18" i="82"/>
  <c r="FX18" i="82"/>
  <c r="FW18" i="82"/>
  <c r="FV18" i="82"/>
  <c r="FU18" i="82"/>
  <c r="FT18" i="82"/>
  <c r="FS18" i="82"/>
  <c r="FR18" i="82"/>
  <c r="FQ18" i="82"/>
  <c r="FP18" i="82"/>
  <c r="FO18" i="82"/>
  <c r="FN18" i="82"/>
  <c r="FM18" i="82"/>
  <c r="FL18" i="82"/>
  <c r="FK18" i="82"/>
  <c r="FJ18" i="82"/>
  <c r="FI18" i="82"/>
  <c r="FH18" i="82"/>
  <c r="FG18" i="82"/>
  <c r="FF18" i="82"/>
  <c r="FE18" i="82"/>
  <c r="FD18" i="82"/>
  <c r="FC18" i="82"/>
  <c r="FB18" i="82"/>
  <c r="FA18" i="82"/>
  <c r="EZ18" i="82"/>
  <c r="EY18" i="82"/>
  <c r="EX18" i="82"/>
  <c r="EW18" i="82"/>
  <c r="EV18" i="82"/>
  <c r="EU18" i="82"/>
  <c r="ET18" i="82"/>
  <c r="ES18" i="82"/>
  <c r="ER18" i="82"/>
  <c r="EQ18" i="82"/>
  <c r="EP18" i="82"/>
  <c r="EO18" i="82"/>
  <c r="EN18" i="82"/>
  <c r="EM18" i="82"/>
  <c r="EL18" i="82"/>
  <c r="EK18" i="82"/>
  <c r="EJ18" i="82"/>
  <c r="EI18" i="82"/>
  <c r="EH18" i="82"/>
  <c r="EG18" i="82"/>
  <c r="EF18" i="82"/>
  <c r="EE18" i="82"/>
  <c r="ED18" i="82"/>
  <c r="EC18" i="82"/>
  <c r="EB18" i="82"/>
  <c r="EA18" i="82"/>
  <c r="DZ18" i="82"/>
  <c r="DY18" i="82"/>
  <c r="DX18" i="82"/>
  <c r="DW18" i="82"/>
  <c r="DV18" i="82"/>
  <c r="DU18" i="82"/>
  <c r="DT18" i="82"/>
  <c r="DS18" i="82"/>
  <c r="DR18" i="82"/>
  <c r="DQ18" i="82"/>
  <c r="DP18" i="82"/>
  <c r="DO18" i="82"/>
  <c r="DN18" i="82"/>
  <c r="DM18" i="82"/>
  <c r="DL18" i="82"/>
  <c r="DK18" i="82"/>
  <c r="DJ18" i="82"/>
  <c r="DI18" i="82"/>
  <c r="DH18" i="82"/>
  <c r="DG18" i="82"/>
  <c r="DF18" i="82"/>
  <c r="DE18" i="82"/>
  <c r="DD18" i="82"/>
  <c r="DC18" i="82"/>
  <c r="DB18" i="82"/>
  <c r="DA18" i="82"/>
  <c r="CZ18" i="82"/>
  <c r="CY18" i="82"/>
  <c r="CX18" i="82"/>
  <c r="CW18" i="82"/>
  <c r="CV18" i="82"/>
  <c r="CU18" i="82"/>
  <c r="CT18" i="82"/>
  <c r="CS18" i="82"/>
  <c r="CR18" i="82"/>
  <c r="CQ18" i="82"/>
  <c r="CP18" i="82"/>
  <c r="CO18" i="82"/>
  <c r="CN18" i="82"/>
  <c r="CM18" i="82"/>
  <c r="CL18" i="82"/>
  <c r="CK18" i="82"/>
  <c r="CJ18" i="82"/>
  <c r="CI18" i="82"/>
  <c r="CH18" i="82"/>
  <c r="CG18" i="82"/>
  <c r="CF18" i="82"/>
  <c r="CE18" i="82"/>
  <c r="CD18" i="82"/>
  <c r="CC18" i="82"/>
  <c r="CB18" i="82"/>
  <c r="CA18" i="82"/>
  <c r="BZ18" i="82"/>
  <c r="BY18" i="82"/>
  <c r="BX18" i="82"/>
  <c r="BW18" i="82"/>
  <c r="BV18" i="82"/>
  <c r="BU18" i="82"/>
  <c r="BT18" i="82"/>
  <c r="BS18" i="82"/>
  <c r="BR18" i="82"/>
  <c r="BQ18" i="82"/>
  <c r="BP18" i="82"/>
  <c r="BO18" i="82"/>
  <c r="BN18" i="82"/>
  <c r="BM18" i="82"/>
  <c r="BL18" i="82"/>
  <c r="BK18" i="82"/>
  <c r="BJ18" i="82"/>
  <c r="BI18" i="82"/>
  <c r="BH18" i="82"/>
  <c r="BG18" i="82"/>
  <c r="BF18" i="82"/>
  <c r="BE18" i="82"/>
  <c r="BD18" i="82"/>
  <c r="BC18" i="82"/>
  <c r="BB18" i="82"/>
  <c r="BA18" i="82"/>
  <c r="AZ18" i="82"/>
  <c r="AY18" i="82"/>
  <c r="AX18" i="82"/>
  <c r="AW18" i="82"/>
  <c r="AV18" i="82"/>
  <c r="AU18" i="82"/>
  <c r="AT18" i="82"/>
  <c r="AS18" i="82"/>
  <c r="AR18" i="82"/>
  <c r="AQ18" i="82"/>
  <c r="AP18" i="82"/>
  <c r="AO18" i="82"/>
  <c r="AN18" i="82"/>
  <c r="AM18" i="82"/>
  <c r="AL18" i="82"/>
  <c r="AK18" i="82"/>
  <c r="AJ18" i="82"/>
  <c r="AI18" i="82"/>
  <c r="AH18" i="82"/>
  <c r="AG18" i="82"/>
  <c r="AF18" i="82"/>
  <c r="AE18" i="82"/>
  <c r="AD18" i="82"/>
  <c r="AC18" i="82"/>
  <c r="AB18" i="82"/>
  <c r="AA18" i="82"/>
  <c r="Z18" i="82"/>
  <c r="Y18" i="82"/>
  <c r="X18" i="82"/>
  <c r="W18" i="82"/>
  <c r="V18" i="82"/>
  <c r="U18" i="82"/>
  <c r="T18" i="82"/>
  <c r="S18" i="82"/>
  <c r="R18" i="82"/>
  <c r="Q18" i="82"/>
  <c r="P18" i="82"/>
  <c r="O18" i="82"/>
  <c r="N18" i="82"/>
  <c r="M18" i="82"/>
  <c r="L18" i="82"/>
  <c r="K18" i="82"/>
  <c r="J18" i="82"/>
  <c r="I18" i="82"/>
  <c r="GV17" i="82"/>
  <c r="GU17" i="82"/>
  <c r="GT17" i="82"/>
  <c r="GS17" i="82"/>
  <c r="GR17" i="82"/>
  <c r="GQ17" i="82"/>
  <c r="GP17" i="82"/>
  <c r="GO17" i="82"/>
  <c r="GN17" i="82"/>
  <c r="GM17" i="82"/>
  <c r="GL17" i="82"/>
  <c r="GK17" i="82"/>
  <c r="GJ17" i="82"/>
  <c r="GI17" i="82"/>
  <c r="GH17" i="82"/>
  <c r="GG17" i="82"/>
  <c r="GF17" i="82"/>
  <c r="GE17" i="82"/>
  <c r="GD17" i="82"/>
  <c r="GC17" i="82"/>
  <c r="GB17" i="82"/>
  <c r="GA17" i="82"/>
  <c r="FZ17" i="82"/>
  <c r="FY17" i="82"/>
  <c r="FX17" i="82"/>
  <c r="FW17" i="82"/>
  <c r="FV17" i="82"/>
  <c r="FU17" i="82"/>
  <c r="FT17" i="82"/>
  <c r="FS17" i="82"/>
  <c r="FR17" i="82"/>
  <c r="FQ17" i="82"/>
  <c r="FP17" i="82"/>
  <c r="FO17" i="82"/>
  <c r="FN17" i="82"/>
  <c r="FM17" i="82"/>
  <c r="FL17" i="82"/>
  <c r="FK17" i="82"/>
  <c r="FJ17" i="82"/>
  <c r="FI17" i="82"/>
  <c r="FH17" i="82"/>
  <c r="FG17" i="82"/>
  <c r="FF17" i="82"/>
  <c r="FE17" i="82"/>
  <c r="FD17" i="82"/>
  <c r="FC17" i="82"/>
  <c r="FB17" i="82"/>
  <c r="FA17" i="82"/>
  <c r="EZ17" i="82"/>
  <c r="EY17" i="82"/>
  <c r="EX17" i="82"/>
  <c r="EW17" i="82"/>
  <c r="EV17" i="82"/>
  <c r="EU17" i="82"/>
  <c r="ET17" i="82"/>
  <c r="ES17" i="82"/>
  <c r="ER17" i="82"/>
  <c r="EQ17" i="82"/>
  <c r="EP17" i="82"/>
  <c r="EO17" i="82"/>
  <c r="EN17" i="82"/>
  <c r="EM17" i="82"/>
  <c r="EL17" i="82"/>
  <c r="EK17" i="82"/>
  <c r="EJ17" i="82"/>
  <c r="EI17" i="82"/>
  <c r="EH17" i="82"/>
  <c r="EG17" i="82"/>
  <c r="EF17" i="82"/>
  <c r="EE17" i="82"/>
  <c r="ED17" i="82"/>
  <c r="EC17" i="82"/>
  <c r="EB17" i="82"/>
  <c r="EA17" i="82"/>
  <c r="DZ17" i="82"/>
  <c r="DY17" i="82"/>
  <c r="DX17" i="82"/>
  <c r="DW17" i="82"/>
  <c r="DV17" i="82"/>
  <c r="DU17" i="82"/>
  <c r="DT17" i="82"/>
  <c r="DS17" i="82"/>
  <c r="DR17" i="82"/>
  <c r="DQ17" i="82"/>
  <c r="DP17" i="82"/>
  <c r="DO17" i="82"/>
  <c r="DN17" i="82"/>
  <c r="DM17" i="82"/>
  <c r="DL17" i="82"/>
  <c r="DK17" i="82"/>
  <c r="DJ17" i="82"/>
  <c r="DI17" i="82"/>
  <c r="DH17" i="82"/>
  <c r="DG17" i="82"/>
  <c r="DF17" i="82"/>
  <c r="DE17" i="82"/>
  <c r="DD17" i="82"/>
  <c r="DC17" i="82"/>
  <c r="DB17" i="82"/>
  <c r="DA17" i="82"/>
  <c r="CZ17" i="82"/>
  <c r="CY17" i="82"/>
  <c r="CX17" i="82"/>
  <c r="CW17" i="82"/>
  <c r="CV17" i="82"/>
  <c r="CU17" i="82"/>
  <c r="CT17" i="82"/>
  <c r="CS17" i="82"/>
  <c r="CR17" i="82"/>
  <c r="CQ17" i="82"/>
  <c r="CP17" i="82"/>
  <c r="CO17" i="82"/>
  <c r="CN17" i="82"/>
  <c r="CM17" i="82"/>
  <c r="CL17" i="82"/>
  <c r="CK17" i="82"/>
  <c r="CJ17" i="82"/>
  <c r="CI17" i="82"/>
  <c r="CH17" i="82"/>
  <c r="CG17" i="82"/>
  <c r="CF17" i="82"/>
  <c r="CE17" i="82"/>
  <c r="CD17" i="82"/>
  <c r="CC17" i="82"/>
  <c r="CB17" i="82"/>
  <c r="CA17" i="82"/>
  <c r="BZ17" i="82"/>
  <c r="BY17" i="82"/>
  <c r="BX17" i="82"/>
  <c r="BW17" i="82"/>
  <c r="BV17" i="82"/>
  <c r="BU17" i="82"/>
  <c r="BT17" i="82"/>
  <c r="BS17" i="82"/>
  <c r="BR17" i="82"/>
  <c r="BQ17" i="82"/>
  <c r="BP17" i="82"/>
  <c r="BO17" i="82"/>
  <c r="BN17" i="82"/>
  <c r="BM17" i="82"/>
  <c r="BL17" i="82"/>
  <c r="BK17" i="82"/>
  <c r="BJ17" i="82"/>
  <c r="BI17" i="82"/>
  <c r="BH17" i="82"/>
  <c r="BG17" i="82"/>
  <c r="BF17" i="82"/>
  <c r="BE17" i="82"/>
  <c r="BD17" i="82"/>
  <c r="BC17" i="82"/>
  <c r="BB17" i="82"/>
  <c r="BA17" i="82"/>
  <c r="AZ17" i="82"/>
  <c r="AY17" i="82"/>
  <c r="AX17" i="82"/>
  <c r="AW17" i="82"/>
  <c r="AV17" i="82"/>
  <c r="AU17" i="82"/>
  <c r="AT17" i="82"/>
  <c r="AS17" i="82"/>
  <c r="AR17" i="82"/>
  <c r="AQ17" i="82"/>
  <c r="AP17" i="82"/>
  <c r="AO17" i="82"/>
  <c r="AN17" i="82"/>
  <c r="AM17" i="82"/>
  <c r="AL17" i="82"/>
  <c r="AK17" i="82"/>
  <c r="AJ17" i="82"/>
  <c r="AI17" i="82"/>
  <c r="AH17" i="82"/>
  <c r="AG17" i="82"/>
  <c r="AF17" i="82"/>
  <c r="AE17" i="82"/>
  <c r="AD17" i="82"/>
  <c r="AC17" i="82"/>
  <c r="AB17" i="82"/>
  <c r="AA17" i="82"/>
  <c r="Z17" i="82"/>
  <c r="Y17" i="82"/>
  <c r="X17" i="82"/>
  <c r="W17" i="82"/>
  <c r="V17" i="82"/>
  <c r="U17" i="82"/>
  <c r="T17" i="82"/>
  <c r="S17" i="82"/>
  <c r="R17" i="82"/>
  <c r="Q17" i="82"/>
  <c r="P17" i="82"/>
  <c r="O17" i="82"/>
  <c r="N17" i="82"/>
  <c r="M17" i="82"/>
  <c r="L17" i="82"/>
  <c r="K17" i="82"/>
  <c r="J17" i="82"/>
  <c r="I17" i="82"/>
  <c r="GV16" i="82"/>
  <c r="GU16" i="82"/>
  <c r="GT16" i="82"/>
  <c r="GS16" i="82"/>
  <c r="GR16" i="82"/>
  <c r="GQ16" i="82"/>
  <c r="GP16" i="82"/>
  <c r="GO16" i="82"/>
  <c r="GN16" i="82"/>
  <c r="GM16" i="82"/>
  <c r="GL16" i="82"/>
  <c r="GK16" i="82"/>
  <c r="GJ16" i="82"/>
  <c r="GI16" i="82"/>
  <c r="GH16" i="82"/>
  <c r="GG16" i="82"/>
  <c r="GF16" i="82"/>
  <c r="GE16" i="82"/>
  <c r="GD16" i="82"/>
  <c r="GC16" i="82"/>
  <c r="GB16" i="82"/>
  <c r="GA16" i="82"/>
  <c r="FZ16" i="82"/>
  <c r="FY16" i="82"/>
  <c r="FX16" i="82"/>
  <c r="FW16" i="82"/>
  <c r="FV16" i="82"/>
  <c r="FU16" i="82"/>
  <c r="FT16" i="82"/>
  <c r="FS16" i="82"/>
  <c r="FR16" i="82"/>
  <c r="FQ16" i="82"/>
  <c r="FP16" i="82"/>
  <c r="FO16" i="82"/>
  <c r="FN16" i="82"/>
  <c r="FM16" i="82"/>
  <c r="FL16" i="82"/>
  <c r="FK16" i="82"/>
  <c r="FJ16" i="82"/>
  <c r="FI16" i="82"/>
  <c r="FH16" i="82"/>
  <c r="FG16" i="82"/>
  <c r="FF16" i="82"/>
  <c r="FE16" i="82"/>
  <c r="FD16" i="82"/>
  <c r="FC16" i="82"/>
  <c r="FB16" i="82"/>
  <c r="FA16" i="82"/>
  <c r="EZ16" i="82"/>
  <c r="EY16" i="82"/>
  <c r="EX16" i="82"/>
  <c r="EW16" i="82"/>
  <c r="EV16" i="82"/>
  <c r="EU16" i="82"/>
  <c r="ET16" i="82"/>
  <c r="ES16" i="82"/>
  <c r="ER16" i="82"/>
  <c r="EQ16" i="82"/>
  <c r="EP16" i="82"/>
  <c r="EO16" i="82"/>
  <c r="EN16" i="82"/>
  <c r="EM16" i="82"/>
  <c r="EL16" i="82"/>
  <c r="EK16" i="82"/>
  <c r="EJ16" i="82"/>
  <c r="EI16" i="82"/>
  <c r="EH16" i="82"/>
  <c r="EG16" i="82"/>
  <c r="EF16" i="82"/>
  <c r="EE16" i="82"/>
  <c r="ED16" i="82"/>
  <c r="EC16" i="82"/>
  <c r="EB16" i="82"/>
  <c r="EA16" i="82"/>
  <c r="DZ16" i="82"/>
  <c r="DY16" i="82"/>
  <c r="DX16" i="82"/>
  <c r="DW16" i="82"/>
  <c r="DV16" i="82"/>
  <c r="DU16" i="82"/>
  <c r="DT16" i="82"/>
  <c r="DS16" i="82"/>
  <c r="DR16" i="82"/>
  <c r="DQ16" i="82"/>
  <c r="DP16" i="82"/>
  <c r="DO16" i="82"/>
  <c r="DN16" i="82"/>
  <c r="DM16" i="82"/>
  <c r="DL16" i="82"/>
  <c r="DK16" i="82"/>
  <c r="DJ16" i="82"/>
  <c r="DI16" i="82"/>
  <c r="DH16" i="82"/>
  <c r="DG16" i="82"/>
  <c r="DF16" i="82"/>
  <c r="DE16" i="82"/>
  <c r="DD16" i="82"/>
  <c r="DC16" i="82"/>
  <c r="DB16" i="82"/>
  <c r="DA16" i="82"/>
  <c r="CZ16" i="82"/>
  <c r="CY16" i="82"/>
  <c r="CX16" i="82"/>
  <c r="CW16" i="82"/>
  <c r="CV16" i="82"/>
  <c r="CU16" i="82"/>
  <c r="CT16" i="82"/>
  <c r="CS16" i="82"/>
  <c r="CR16" i="82"/>
  <c r="CQ16" i="82"/>
  <c r="CP16" i="82"/>
  <c r="CO16" i="82"/>
  <c r="CN16" i="82"/>
  <c r="CM16" i="82"/>
  <c r="CL16" i="82"/>
  <c r="CK16" i="82"/>
  <c r="CJ16" i="82"/>
  <c r="CI16" i="82"/>
  <c r="CH16" i="82"/>
  <c r="CG16" i="82"/>
  <c r="CF16" i="82"/>
  <c r="CE16" i="82"/>
  <c r="CD16" i="82"/>
  <c r="CC16" i="82"/>
  <c r="CB16" i="82"/>
  <c r="CA16" i="82"/>
  <c r="BZ16" i="82"/>
  <c r="BY16" i="82"/>
  <c r="BX16" i="82"/>
  <c r="BW16" i="82"/>
  <c r="BV16" i="82"/>
  <c r="BU16" i="82"/>
  <c r="BT16" i="82"/>
  <c r="BS16" i="82"/>
  <c r="BR16" i="82"/>
  <c r="BQ16" i="82"/>
  <c r="BP16" i="82"/>
  <c r="BO16" i="82"/>
  <c r="BN16" i="82"/>
  <c r="BM16" i="82"/>
  <c r="BL16" i="82"/>
  <c r="BK16" i="82"/>
  <c r="BJ16" i="82"/>
  <c r="BI16" i="82"/>
  <c r="BH16" i="82"/>
  <c r="BG16" i="82"/>
  <c r="BF16" i="82"/>
  <c r="BE16" i="82"/>
  <c r="BD16" i="82"/>
  <c r="BC16" i="82"/>
  <c r="BB16" i="82"/>
  <c r="BA16" i="82"/>
  <c r="AZ16" i="82"/>
  <c r="AY16" i="82"/>
  <c r="AX16" i="82"/>
  <c r="AW16" i="82"/>
  <c r="AV16" i="82"/>
  <c r="AU16" i="82"/>
  <c r="AT16" i="82"/>
  <c r="AS16" i="82"/>
  <c r="AR16" i="82"/>
  <c r="AQ16" i="82"/>
  <c r="AP16" i="82"/>
  <c r="AO16" i="82"/>
  <c r="AN16" i="82"/>
  <c r="AM16" i="82"/>
  <c r="AL16" i="82"/>
  <c r="AK16" i="82"/>
  <c r="AJ16" i="82"/>
  <c r="AI16" i="82"/>
  <c r="AH16" i="82"/>
  <c r="AG16" i="82"/>
  <c r="AF16" i="82"/>
  <c r="AE16" i="82"/>
  <c r="AD16" i="82"/>
  <c r="AC16" i="82"/>
  <c r="AB16" i="82"/>
  <c r="AA16" i="82"/>
  <c r="Z16" i="82"/>
  <c r="Y16" i="82"/>
  <c r="X16" i="82"/>
  <c r="W16" i="82"/>
  <c r="V16" i="82"/>
  <c r="U16" i="82"/>
  <c r="T16" i="82"/>
  <c r="S16" i="82"/>
  <c r="R16" i="82"/>
  <c r="Q16" i="82"/>
  <c r="P16" i="82"/>
  <c r="O16" i="82"/>
  <c r="N16" i="82"/>
  <c r="M16" i="82"/>
  <c r="L16" i="82"/>
  <c r="K16" i="82"/>
  <c r="J16" i="82"/>
  <c r="I16" i="82"/>
  <c r="GV15" i="82"/>
  <c r="GU15" i="82"/>
  <c r="GT15" i="82"/>
  <c r="GS15" i="82"/>
  <c r="GR15" i="82"/>
  <c r="GQ15" i="82"/>
  <c r="GP15" i="82"/>
  <c r="GO15" i="82"/>
  <c r="GN15" i="82"/>
  <c r="GM15" i="82"/>
  <c r="GL15" i="82"/>
  <c r="GK15" i="82"/>
  <c r="GJ15" i="82"/>
  <c r="GI15" i="82"/>
  <c r="GH15" i="82"/>
  <c r="GG15" i="82"/>
  <c r="GF15" i="82"/>
  <c r="GE15" i="82"/>
  <c r="GD15" i="82"/>
  <c r="GC15" i="82"/>
  <c r="GB15" i="82"/>
  <c r="GA15" i="82"/>
  <c r="FZ15" i="82"/>
  <c r="FY15" i="82"/>
  <c r="FX15" i="82"/>
  <c r="FW15" i="82"/>
  <c r="FV15" i="82"/>
  <c r="FU15" i="82"/>
  <c r="FT15" i="82"/>
  <c r="FS15" i="82"/>
  <c r="FR15" i="82"/>
  <c r="FQ15" i="82"/>
  <c r="FP15" i="82"/>
  <c r="FO15" i="82"/>
  <c r="FN15" i="82"/>
  <c r="FM15" i="82"/>
  <c r="FL15" i="82"/>
  <c r="FK15" i="82"/>
  <c r="FJ15" i="82"/>
  <c r="FI15" i="82"/>
  <c r="FH15" i="82"/>
  <c r="FG15" i="82"/>
  <c r="FF15" i="82"/>
  <c r="FE15" i="82"/>
  <c r="FD15" i="82"/>
  <c r="FC15" i="82"/>
  <c r="FB15" i="82"/>
  <c r="FA15" i="82"/>
  <c r="EZ15" i="82"/>
  <c r="EY15" i="82"/>
  <c r="EX15" i="82"/>
  <c r="EW15" i="82"/>
  <c r="EV15" i="82"/>
  <c r="EU15" i="82"/>
  <c r="ET15" i="82"/>
  <c r="ES15" i="82"/>
  <c r="ER15" i="82"/>
  <c r="EQ15" i="82"/>
  <c r="EP15" i="82"/>
  <c r="EO15" i="82"/>
  <c r="EN15" i="82"/>
  <c r="EM15" i="82"/>
  <c r="EL15" i="82"/>
  <c r="EK15" i="82"/>
  <c r="EJ15" i="82"/>
  <c r="EI15" i="82"/>
  <c r="EH15" i="82"/>
  <c r="EG15" i="82"/>
  <c r="EF15" i="82"/>
  <c r="EE15" i="82"/>
  <c r="ED15" i="82"/>
  <c r="EC15" i="82"/>
  <c r="EB15" i="82"/>
  <c r="EA15" i="82"/>
  <c r="DZ15" i="82"/>
  <c r="DY15" i="82"/>
  <c r="DX15" i="82"/>
  <c r="DW15" i="82"/>
  <c r="DV15" i="82"/>
  <c r="DU15" i="82"/>
  <c r="DT15" i="82"/>
  <c r="DS15" i="82"/>
  <c r="DR15" i="82"/>
  <c r="DQ15" i="82"/>
  <c r="DP15" i="82"/>
  <c r="DO15" i="82"/>
  <c r="DN15" i="82"/>
  <c r="DM15" i="82"/>
  <c r="DL15" i="82"/>
  <c r="DK15" i="82"/>
  <c r="DJ15" i="82"/>
  <c r="DI15" i="82"/>
  <c r="DH15" i="82"/>
  <c r="DG15" i="82"/>
  <c r="DF15" i="82"/>
  <c r="DE15" i="82"/>
  <c r="DD15" i="82"/>
  <c r="DC15" i="82"/>
  <c r="DB15" i="82"/>
  <c r="DA15" i="82"/>
  <c r="CZ15" i="82"/>
  <c r="CY15" i="82"/>
  <c r="CX15" i="82"/>
  <c r="CW15" i="82"/>
  <c r="CV15" i="82"/>
  <c r="CU15" i="82"/>
  <c r="CT15" i="82"/>
  <c r="CS15" i="82"/>
  <c r="CR15" i="82"/>
  <c r="CQ15" i="82"/>
  <c r="CP15" i="82"/>
  <c r="CO15" i="82"/>
  <c r="CN15" i="82"/>
  <c r="CM15" i="82"/>
  <c r="CL15" i="82"/>
  <c r="CK15" i="82"/>
  <c r="CJ15" i="82"/>
  <c r="CI15" i="82"/>
  <c r="CH15" i="82"/>
  <c r="CG15" i="82"/>
  <c r="CF15" i="82"/>
  <c r="CE15" i="82"/>
  <c r="CD15" i="82"/>
  <c r="CC15" i="82"/>
  <c r="CB15" i="82"/>
  <c r="CA15" i="82"/>
  <c r="BZ15" i="82"/>
  <c r="BY15" i="82"/>
  <c r="BX15" i="82"/>
  <c r="BW15" i="82"/>
  <c r="BV15" i="82"/>
  <c r="BU15" i="82"/>
  <c r="BT15" i="82"/>
  <c r="BS15" i="82"/>
  <c r="BR15" i="82"/>
  <c r="BQ15" i="82"/>
  <c r="BP15" i="82"/>
  <c r="BO15" i="82"/>
  <c r="BN15" i="82"/>
  <c r="BM15" i="82"/>
  <c r="BL15" i="82"/>
  <c r="BK15" i="82"/>
  <c r="BJ15" i="82"/>
  <c r="BI15" i="82"/>
  <c r="BH15" i="82"/>
  <c r="BG15" i="82"/>
  <c r="BF15" i="82"/>
  <c r="BE15" i="82"/>
  <c r="BD15" i="82"/>
  <c r="BC15" i="82"/>
  <c r="BB15" i="82"/>
  <c r="BA15" i="82"/>
  <c r="AZ15" i="82"/>
  <c r="AY15" i="82"/>
  <c r="AX15" i="82"/>
  <c r="AW15" i="82"/>
  <c r="AV15" i="82"/>
  <c r="AU15" i="82"/>
  <c r="AT15" i="82"/>
  <c r="AS15" i="82"/>
  <c r="AR15" i="82"/>
  <c r="AQ15" i="82"/>
  <c r="AP15" i="82"/>
  <c r="AO15" i="82"/>
  <c r="AN15" i="82"/>
  <c r="AM15" i="82"/>
  <c r="AL15" i="82"/>
  <c r="AK15" i="82"/>
  <c r="AJ15" i="82"/>
  <c r="AI15" i="82"/>
  <c r="AH15" i="82"/>
  <c r="AG15" i="82"/>
  <c r="AF15" i="82"/>
  <c r="AE15" i="82"/>
  <c r="AD15" i="82"/>
  <c r="AC15" i="82"/>
  <c r="AB15" i="82"/>
  <c r="AA15" i="82"/>
  <c r="Z15" i="82"/>
  <c r="Y15" i="82"/>
  <c r="X15" i="82"/>
  <c r="W15" i="82"/>
  <c r="V15" i="82"/>
  <c r="U15" i="82"/>
  <c r="T15" i="82"/>
  <c r="S15" i="82"/>
  <c r="R15" i="82"/>
  <c r="Q15" i="82"/>
  <c r="P15" i="82"/>
  <c r="O15" i="82"/>
  <c r="N15" i="82"/>
  <c r="M15" i="82"/>
  <c r="L15" i="82"/>
  <c r="K15" i="82"/>
  <c r="J15" i="82"/>
  <c r="I15" i="82"/>
  <c r="GV14" i="82"/>
  <c r="GU14" i="82"/>
  <c r="GT14" i="82"/>
  <c r="GS14" i="82"/>
  <c r="GR14" i="82"/>
  <c r="GQ14" i="82"/>
  <c r="GP14" i="82"/>
  <c r="GO14" i="82"/>
  <c r="GN14" i="82"/>
  <c r="GM14" i="82"/>
  <c r="GL14" i="82"/>
  <c r="GK14" i="82"/>
  <c r="GJ14" i="82"/>
  <c r="GI14" i="82"/>
  <c r="GH14" i="82"/>
  <c r="GG14" i="82"/>
  <c r="GF14" i="82"/>
  <c r="GE14" i="82"/>
  <c r="GD14" i="82"/>
  <c r="GC14" i="82"/>
  <c r="GB14" i="82"/>
  <c r="GA14" i="82"/>
  <c r="FZ14" i="82"/>
  <c r="FY14" i="82"/>
  <c r="FX14" i="82"/>
  <c r="FW14" i="82"/>
  <c r="FV14" i="82"/>
  <c r="FU14" i="82"/>
  <c r="FT14" i="82"/>
  <c r="FS14" i="82"/>
  <c r="FR14" i="82"/>
  <c r="FQ14" i="82"/>
  <c r="FP14" i="82"/>
  <c r="FO14" i="82"/>
  <c r="FN14" i="82"/>
  <c r="FM14" i="82"/>
  <c r="FL14" i="82"/>
  <c r="FK14" i="82"/>
  <c r="FJ14" i="82"/>
  <c r="FI14" i="82"/>
  <c r="FH14" i="82"/>
  <c r="FG14" i="82"/>
  <c r="FF14" i="82"/>
  <c r="FE14" i="82"/>
  <c r="FD14" i="82"/>
  <c r="FC14" i="82"/>
  <c r="FB14" i="82"/>
  <c r="FA14" i="82"/>
  <c r="EZ14" i="82"/>
  <c r="EY14" i="82"/>
  <c r="EX14" i="82"/>
  <c r="EW14" i="82"/>
  <c r="EV14" i="82"/>
  <c r="EU14" i="82"/>
  <c r="ET14" i="82"/>
  <c r="ES14" i="82"/>
  <c r="ER14" i="82"/>
  <c r="EQ14" i="82"/>
  <c r="EP14" i="82"/>
  <c r="EO14" i="82"/>
  <c r="EN14" i="82"/>
  <c r="EM14" i="82"/>
  <c r="EL14" i="82"/>
  <c r="EK14" i="82"/>
  <c r="EJ14" i="82"/>
  <c r="EI14" i="82"/>
  <c r="EH14" i="82"/>
  <c r="EG14" i="82"/>
  <c r="EF14" i="82"/>
  <c r="EE14" i="82"/>
  <c r="ED14" i="82"/>
  <c r="EC14" i="82"/>
  <c r="EB14" i="82"/>
  <c r="EA14" i="82"/>
  <c r="DZ14" i="82"/>
  <c r="DY14" i="82"/>
  <c r="DX14" i="82"/>
  <c r="DW14" i="82"/>
  <c r="DV14" i="82"/>
  <c r="DU14" i="82"/>
  <c r="DT14" i="82"/>
  <c r="DS14" i="82"/>
  <c r="DR14" i="82"/>
  <c r="DQ14" i="82"/>
  <c r="DP14" i="82"/>
  <c r="DO14" i="82"/>
  <c r="DN14" i="82"/>
  <c r="DM14" i="82"/>
  <c r="DL14" i="82"/>
  <c r="DK14" i="82"/>
  <c r="DJ14" i="82"/>
  <c r="DI14" i="82"/>
  <c r="DH14" i="82"/>
  <c r="DG14" i="82"/>
  <c r="DF14" i="82"/>
  <c r="DE14" i="82"/>
  <c r="DD14" i="82"/>
  <c r="DC14" i="82"/>
  <c r="DB14" i="82"/>
  <c r="DA14" i="82"/>
  <c r="CZ14" i="82"/>
  <c r="CY14" i="82"/>
  <c r="CX14" i="82"/>
  <c r="CW14" i="82"/>
  <c r="CV14" i="82"/>
  <c r="CU14" i="82"/>
  <c r="CT14" i="82"/>
  <c r="CS14" i="82"/>
  <c r="CR14" i="82"/>
  <c r="CQ14" i="82"/>
  <c r="CP14" i="82"/>
  <c r="CO14" i="82"/>
  <c r="CN14" i="82"/>
  <c r="CM14" i="82"/>
  <c r="CL14" i="82"/>
  <c r="CK14" i="82"/>
  <c r="CJ14" i="82"/>
  <c r="CI14" i="82"/>
  <c r="CH14" i="82"/>
  <c r="CG14" i="82"/>
  <c r="CF14" i="82"/>
  <c r="CE14" i="82"/>
  <c r="CD14" i="82"/>
  <c r="CC14" i="82"/>
  <c r="CB14" i="82"/>
  <c r="CA14" i="82"/>
  <c r="BZ14" i="82"/>
  <c r="BY14" i="82"/>
  <c r="BX14" i="82"/>
  <c r="BW14" i="82"/>
  <c r="BV14" i="82"/>
  <c r="BU14" i="82"/>
  <c r="BT14" i="82"/>
  <c r="BS14" i="82"/>
  <c r="BR14" i="82"/>
  <c r="BQ14" i="82"/>
  <c r="BP14" i="82"/>
  <c r="BO14" i="82"/>
  <c r="BN14" i="82"/>
  <c r="BM14" i="82"/>
  <c r="BL14" i="82"/>
  <c r="BK14" i="82"/>
  <c r="BJ14" i="82"/>
  <c r="BI14" i="82"/>
  <c r="BH14" i="82"/>
  <c r="BG14" i="82"/>
  <c r="BF14" i="82"/>
  <c r="BE14" i="82"/>
  <c r="BD14" i="82"/>
  <c r="BC14" i="82"/>
  <c r="BB14" i="82"/>
  <c r="BA14" i="82"/>
  <c r="AZ14" i="82"/>
  <c r="AY14" i="82"/>
  <c r="AX14" i="82"/>
  <c r="AW14" i="82"/>
  <c r="AV14" i="82"/>
  <c r="AU14" i="82"/>
  <c r="AT14" i="82"/>
  <c r="AS14" i="82"/>
  <c r="AR14" i="82"/>
  <c r="AQ14" i="82"/>
  <c r="AP14" i="82"/>
  <c r="AO14" i="82"/>
  <c r="AN14" i="82"/>
  <c r="AM14" i="82"/>
  <c r="AL14" i="82"/>
  <c r="AK14" i="82"/>
  <c r="AJ14" i="82"/>
  <c r="AI14" i="82"/>
  <c r="AH14" i="82"/>
  <c r="AG14" i="82"/>
  <c r="AF14" i="82"/>
  <c r="AE14" i="82"/>
  <c r="AD14" i="82"/>
  <c r="AC14" i="82"/>
  <c r="AB14" i="82"/>
  <c r="AA14" i="82"/>
  <c r="Z14" i="82"/>
  <c r="Y14" i="82"/>
  <c r="X14" i="82"/>
  <c r="W14" i="82"/>
  <c r="V14" i="82"/>
  <c r="U14" i="82"/>
  <c r="T14" i="82"/>
  <c r="S14" i="82"/>
  <c r="R14" i="82"/>
  <c r="Q14" i="82"/>
  <c r="P14" i="82"/>
  <c r="O14" i="82"/>
  <c r="N14" i="82"/>
  <c r="M14" i="82"/>
  <c r="L14" i="82"/>
  <c r="K14" i="82"/>
  <c r="J14" i="82"/>
  <c r="I14" i="82"/>
  <c r="GV13" i="82"/>
  <c r="GU13" i="82"/>
  <c r="GT13" i="82"/>
  <c r="GS13" i="82"/>
  <c r="GR13" i="82"/>
  <c r="GQ13" i="82"/>
  <c r="GP13" i="82"/>
  <c r="GO13" i="82"/>
  <c r="GN13" i="82"/>
  <c r="GM13" i="82"/>
  <c r="GL13" i="82"/>
  <c r="GK13" i="82"/>
  <c r="GJ13" i="82"/>
  <c r="GI13" i="82"/>
  <c r="GH13" i="82"/>
  <c r="GG13" i="82"/>
  <c r="GF13" i="82"/>
  <c r="GE13" i="82"/>
  <c r="GD13" i="82"/>
  <c r="GC13" i="82"/>
  <c r="GB13" i="82"/>
  <c r="GA13" i="82"/>
  <c r="FZ13" i="82"/>
  <c r="FY13" i="82"/>
  <c r="FX13" i="82"/>
  <c r="FW13" i="82"/>
  <c r="FV13" i="82"/>
  <c r="FU13" i="82"/>
  <c r="FT13" i="82"/>
  <c r="FS13" i="82"/>
  <c r="FR13" i="82"/>
  <c r="FQ13" i="82"/>
  <c r="FP13" i="82"/>
  <c r="FO13" i="82"/>
  <c r="FN13" i="82"/>
  <c r="FM13" i="82"/>
  <c r="FL13" i="82"/>
  <c r="FK13" i="82"/>
  <c r="FJ13" i="82"/>
  <c r="FI13" i="82"/>
  <c r="FH13" i="82"/>
  <c r="FG13" i="82"/>
  <c r="FF13" i="82"/>
  <c r="FE13" i="82"/>
  <c r="FD13" i="82"/>
  <c r="FC13" i="82"/>
  <c r="FB13" i="82"/>
  <c r="FA13" i="82"/>
  <c r="EZ13" i="82"/>
  <c r="EY13" i="82"/>
  <c r="EX13" i="82"/>
  <c r="EW13" i="82"/>
  <c r="EV13" i="82"/>
  <c r="EU13" i="82"/>
  <c r="ET13" i="82"/>
  <c r="ES13" i="82"/>
  <c r="ER13" i="82"/>
  <c r="EQ13" i="82"/>
  <c r="EP13" i="82"/>
  <c r="EO13" i="82"/>
  <c r="EN13" i="82"/>
  <c r="EM13" i="82"/>
  <c r="EL13" i="82"/>
  <c r="EK13" i="82"/>
  <c r="EJ13" i="82"/>
  <c r="EI13" i="82"/>
  <c r="EH13" i="82"/>
  <c r="EG13" i="82"/>
  <c r="EF13" i="82"/>
  <c r="EE13" i="82"/>
  <c r="ED13" i="82"/>
  <c r="EC13" i="82"/>
  <c r="EB13" i="82"/>
  <c r="EA13" i="82"/>
  <c r="DZ13" i="82"/>
  <c r="DY13" i="82"/>
  <c r="DX13" i="82"/>
  <c r="DW13" i="82"/>
  <c r="DV13" i="82"/>
  <c r="DU13" i="82"/>
  <c r="DT13" i="82"/>
  <c r="DS13" i="82"/>
  <c r="DR13" i="82"/>
  <c r="DQ13" i="82"/>
  <c r="DP13" i="82"/>
  <c r="DO13" i="82"/>
  <c r="DN13" i="82"/>
  <c r="DM13" i="82"/>
  <c r="DL13" i="82"/>
  <c r="DK13" i="82"/>
  <c r="DJ13" i="82"/>
  <c r="DI13" i="82"/>
  <c r="DH13" i="82"/>
  <c r="DG13" i="82"/>
  <c r="DF13" i="82"/>
  <c r="DE13" i="82"/>
  <c r="DD13" i="82"/>
  <c r="DC13" i="82"/>
  <c r="DB13" i="82"/>
  <c r="DA13" i="82"/>
  <c r="CZ13" i="82"/>
  <c r="CY13" i="82"/>
  <c r="CX13" i="82"/>
  <c r="CW13" i="82"/>
  <c r="CV13" i="82"/>
  <c r="CU13" i="82"/>
  <c r="CT13" i="82"/>
  <c r="CS13" i="82"/>
  <c r="CR13" i="82"/>
  <c r="CQ13" i="82"/>
  <c r="CP13" i="82"/>
  <c r="CO13" i="82"/>
  <c r="CN13" i="82"/>
  <c r="CM13" i="82"/>
  <c r="CL13" i="82"/>
  <c r="CK13" i="82"/>
  <c r="CJ13" i="82"/>
  <c r="CI13" i="82"/>
  <c r="CH13" i="82"/>
  <c r="CG13" i="82"/>
  <c r="CF13" i="82"/>
  <c r="CE13" i="82"/>
  <c r="CD13" i="82"/>
  <c r="CC13" i="82"/>
  <c r="CB13" i="82"/>
  <c r="CA13" i="82"/>
  <c r="BZ13" i="82"/>
  <c r="BY13" i="82"/>
  <c r="BX13" i="82"/>
  <c r="BW13" i="82"/>
  <c r="BV13" i="82"/>
  <c r="BU13" i="82"/>
  <c r="BT13" i="82"/>
  <c r="BS13" i="82"/>
  <c r="BR13" i="82"/>
  <c r="BQ13" i="82"/>
  <c r="BP13" i="82"/>
  <c r="BO13" i="82"/>
  <c r="BN13" i="82"/>
  <c r="BM13" i="82"/>
  <c r="BL13" i="82"/>
  <c r="BK13" i="82"/>
  <c r="BJ13" i="82"/>
  <c r="BI13" i="82"/>
  <c r="BH13" i="82"/>
  <c r="BG13" i="82"/>
  <c r="BF13" i="82"/>
  <c r="BE13" i="82"/>
  <c r="BD13" i="82"/>
  <c r="BC13" i="82"/>
  <c r="BB13" i="82"/>
  <c r="BA13" i="82"/>
  <c r="AZ13" i="82"/>
  <c r="AY13" i="82"/>
  <c r="AX13" i="82"/>
  <c r="AW13" i="82"/>
  <c r="AV13" i="82"/>
  <c r="AU13" i="82"/>
  <c r="AT13" i="82"/>
  <c r="AS13" i="82"/>
  <c r="AR13" i="82"/>
  <c r="AQ13" i="82"/>
  <c r="AP13" i="82"/>
  <c r="AO13" i="82"/>
  <c r="AN13" i="82"/>
  <c r="AM13" i="82"/>
  <c r="AL13" i="82"/>
  <c r="AK13" i="82"/>
  <c r="AJ13" i="82"/>
  <c r="AI13" i="82"/>
  <c r="AH13" i="82"/>
  <c r="AG13" i="82"/>
  <c r="AF13" i="82"/>
  <c r="AE13" i="82"/>
  <c r="AD13" i="82"/>
  <c r="AC13" i="82"/>
  <c r="AB13" i="82"/>
  <c r="AA13" i="82"/>
  <c r="Z13" i="82"/>
  <c r="Y13" i="82"/>
  <c r="X13" i="82"/>
  <c r="W13" i="82"/>
  <c r="V13" i="82"/>
  <c r="U13" i="82"/>
  <c r="T13" i="82"/>
  <c r="S13" i="82"/>
  <c r="R13" i="82"/>
  <c r="Q13" i="82"/>
  <c r="P13" i="82"/>
  <c r="O13" i="82"/>
  <c r="N13" i="82"/>
  <c r="M13" i="82"/>
  <c r="L13" i="82"/>
  <c r="K13" i="82"/>
  <c r="J13" i="82"/>
  <c r="I13" i="82"/>
  <c r="GV12" i="82"/>
  <c r="GU12" i="82"/>
  <c r="GT12" i="82"/>
  <c r="GS12" i="82"/>
  <c r="GR12" i="82"/>
  <c r="GQ12" i="82"/>
  <c r="GP12" i="82"/>
  <c r="GO12" i="82"/>
  <c r="GN12" i="82"/>
  <c r="GM12" i="82"/>
  <c r="GL12" i="82"/>
  <c r="GK12" i="82"/>
  <c r="GJ12" i="82"/>
  <c r="GI12" i="82"/>
  <c r="GH12" i="82"/>
  <c r="GG12" i="82"/>
  <c r="GF12" i="82"/>
  <c r="GE12" i="82"/>
  <c r="GD12" i="82"/>
  <c r="GC12" i="82"/>
  <c r="GB12" i="82"/>
  <c r="GA12" i="82"/>
  <c r="FZ12" i="82"/>
  <c r="FY12" i="82"/>
  <c r="FX12" i="82"/>
  <c r="FW12" i="82"/>
  <c r="FV12" i="82"/>
  <c r="FU12" i="82"/>
  <c r="FT12" i="82"/>
  <c r="FS12" i="82"/>
  <c r="FR12" i="82"/>
  <c r="FQ12" i="82"/>
  <c r="FP12" i="82"/>
  <c r="FO12" i="82"/>
  <c r="FN12" i="82"/>
  <c r="FM12" i="82"/>
  <c r="FL12" i="82"/>
  <c r="FK12" i="82"/>
  <c r="FJ12" i="82"/>
  <c r="FI12" i="82"/>
  <c r="FH12" i="82"/>
  <c r="FG12" i="82"/>
  <c r="FF12" i="82"/>
  <c r="FE12" i="82"/>
  <c r="FD12" i="82"/>
  <c r="FC12" i="82"/>
  <c r="FB12" i="82"/>
  <c r="FA12" i="82"/>
  <c r="EZ12" i="82"/>
  <c r="EY12" i="82"/>
  <c r="EX12" i="82"/>
  <c r="EW12" i="82"/>
  <c r="EV12" i="82"/>
  <c r="EU12" i="82"/>
  <c r="ET12" i="82"/>
  <c r="ES12" i="82"/>
  <c r="ER12" i="82"/>
  <c r="EQ12" i="82"/>
  <c r="EP12" i="82"/>
  <c r="EO12" i="82"/>
  <c r="EN12" i="82"/>
  <c r="EM12" i="82"/>
  <c r="EL12" i="82"/>
  <c r="EK12" i="82"/>
  <c r="EJ12" i="82"/>
  <c r="EI12" i="82"/>
  <c r="EH12" i="82"/>
  <c r="EG12" i="82"/>
  <c r="EF12" i="82"/>
  <c r="EE12" i="82"/>
  <c r="ED12" i="82"/>
  <c r="EC12" i="82"/>
  <c r="EB12" i="82"/>
  <c r="EA12" i="82"/>
  <c r="DZ12" i="82"/>
  <c r="DY12" i="82"/>
  <c r="DX12" i="82"/>
  <c r="DW12" i="82"/>
  <c r="DV12" i="82"/>
  <c r="DU12" i="82"/>
  <c r="DT12" i="82"/>
  <c r="DS12" i="82"/>
  <c r="DR12" i="82"/>
  <c r="DQ12" i="82"/>
  <c r="DP12" i="82"/>
  <c r="DO12" i="82"/>
  <c r="DN12" i="82"/>
  <c r="DM12" i="82"/>
  <c r="DL12" i="82"/>
  <c r="DK12" i="82"/>
  <c r="DJ12" i="82"/>
  <c r="DI12" i="82"/>
  <c r="DH12" i="82"/>
  <c r="DG12" i="82"/>
  <c r="DF12" i="82"/>
  <c r="DE12" i="82"/>
  <c r="DD12" i="82"/>
  <c r="DC12" i="82"/>
  <c r="DB12" i="82"/>
  <c r="DA12" i="82"/>
  <c r="CZ12" i="82"/>
  <c r="CY12" i="82"/>
  <c r="CX12" i="82"/>
  <c r="CW12" i="82"/>
  <c r="CV12" i="82"/>
  <c r="CU12" i="82"/>
  <c r="CT12" i="82"/>
  <c r="CS12" i="82"/>
  <c r="CR12" i="82"/>
  <c r="CQ12" i="82"/>
  <c r="CP12" i="82"/>
  <c r="CO12" i="82"/>
  <c r="CN12" i="82"/>
  <c r="CM12" i="82"/>
  <c r="CL12" i="82"/>
  <c r="CK12" i="82"/>
  <c r="CJ12" i="82"/>
  <c r="CI12" i="82"/>
  <c r="CH12" i="82"/>
  <c r="CG12" i="82"/>
  <c r="CF12" i="82"/>
  <c r="CE12" i="82"/>
  <c r="CD12" i="82"/>
  <c r="CC12" i="82"/>
  <c r="CB12" i="82"/>
  <c r="CA12" i="82"/>
  <c r="BZ12" i="82"/>
  <c r="BY12" i="82"/>
  <c r="BX12" i="82"/>
  <c r="BW12" i="82"/>
  <c r="BV12" i="82"/>
  <c r="BU12" i="82"/>
  <c r="BT12" i="82"/>
  <c r="BS12" i="82"/>
  <c r="BR12" i="82"/>
  <c r="BQ12" i="82"/>
  <c r="BP12" i="82"/>
  <c r="BO12" i="82"/>
  <c r="BN12" i="82"/>
  <c r="BM12" i="82"/>
  <c r="BL12" i="82"/>
  <c r="BK12" i="82"/>
  <c r="BJ12" i="82"/>
  <c r="BI12" i="82"/>
  <c r="BH12" i="82"/>
  <c r="BG12" i="82"/>
  <c r="BF12" i="82"/>
  <c r="BE12" i="82"/>
  <c r="BD12" i="82"/>
  <c r="BC12" i="82"/>
  <c r="BB12" i="82"/>
  <c r="BA12" i="82"/>
  <c r="AZ12" i="82"/>
  <c r="AY12" i="82"/>
  <c r="AX12" i="82"/>
  <c r="AW12" i="82"/>
  <c r="AV12" i="82"/>
  <c r="AU12" i="82"/>
  <c r="AT12" i="82"/>
  <c r="AS12" i="82"/>
  <c r="AR12" i="82"/>
  <c r="AQ12" i="82"/>
  <c r="AP12" i="82"/>
  <c r="AO12" i="82"/>
  <c r="AN12" i="82"/>
  <c r="AM12" i="82"/>
  <c r="AL12" i="82"/>
  <c r="AK12" i="82"/>
  <c r="AJ12" i="82"/>
  <c r="AI12" i="82"/>
  <c r="AH12" i="82"/>
  <c r="AG12" i="82"/>
  <c r="AF12" i="82"/>
  <c r="AE12" i="82"/>
  <c r="AD12" i="82"/>
  <c r="AC12" i="82"/>
  <c r="AB12" i="82"/>
  <c r="AA12" i="82"/>
  <c r="Z12" i="82"/>
  <c r="Y12" i="82"/>
  <c r="X12" i="82"/>
  <c r="W12" i="82"/>
  <c r="V12" i="82"/>
  <c r="U12" i="82"/>
  <c r="T12" i="82"/>
  <c r="S12" i="82"/>
  <c r="R12" i="82"/>
  <c r="Q12" i="82"/>
  <c r="P12" i="82"/>
  <c r="O12" i="82"/>
  <c r="N12" i="82"/>
  <c r="M12" i="82"/>
  <c r="L12" i="82"/>
  <c r="K12" i="82"/>
  <c r="J12" i="82"/>
  <c r="I12" i="82"/>
  <c r="GV11" i="82"/>
  <c r="GU11" i="82"/>
  <c r="GT11" i="82"/>
  <c r="GS11" i="82"/>
  <c r="GR11" i="82"/>
  <c r="GQ11" i="82"/>
  <c r="GP11" i="82"/>
  <c r="GO11" i="82"/>
  <c r="GN11" i="82"/>
  <c r="GM11" i="82"/>
  <c r="GL11" i="82"/>
  <c r="GK11" i="82"/>
  <c r="GJ11" i="82"/>
  <c r="GI11" i="82"/>
  <c r="GH11" i="82"/>
  <c r="GG11" i="82"/>
  <c r="GF11" i="82"/>
  <c r="GE11" i="82"/>
  <c r="GD11" i="82"/>
  <c r="GC11" i="82"/>
  <c r="GB11" i="82"/>
  <c r="GA11" i="82"/>
  <c r="FZ11" i="82"/>
  <c r="FY11" i="82"/>
  <c r="FX11" i="82"/>
  <c r="FW11" i="82"/>
  <c r="FV11" i="82"/>
  <c r="FU11" i="82"/>
  <c r="FT11" i="82"/>
  <c r="FS11" i="82"/>
  <c r="FR11" i="82"/>
  <c r="FQ11" i="82"/>
  <c r="FP11" i="82"/>
  <c r="FO11" i="82"/>
  <c r="FN11" i="82"/>
  <c r="FM11" i="82"/>
  <c r="FL11" i="82"/>
  <c r="FK11" i="82"/>
  <c r="FJ11" i="82"/>
  <c r="FI11" i="82"/>
  <c r="FH11" i="82"/>
  <c r="FG11" i="82"/>
  <c r="FF11" i="82"/>
  <c r="FE11" i="82"/>
  <c r="FD11" i="82"/>
  <c r="FC11" i="82"/>
  <c r="FB11" i="82"/>
  <c r="FA11" i="82"/>
  <c r="EZ11" i="82"/>
  <c r="EY11" i="82"/>
  <c r="EX11" i="82"/>
  <c r="EW11" i="82"/>
  <c r="EV11" i="82"/>
  <c r="EU11" i="82"/>
  <c r="ET11" i="82"/>
  <c r="ES11" i="82"/>
  <c r="ER11" i="82"/>
  <c r="EQ11" i="82"/>
  <c r="EP11" i="82"/>
  <c r="EO11" i="82"/>
  <c r="EN11" i="82"/>
  <c r="EM11" i="82"/>
  <c r="EL11" i="82"/>
  <c r="EK11" i="82"/>
  <c r="EJ11" i="82"/>
  <c r="EI11" i="82"/>
  <c r="EH11" i="82"/>
  <c r="EG11" i="82"/>
  <c r="EF11" i="82"/>
  <c r="EE11" i="82"/>
  <c r="ED11" i="82"/>
  <c r="EC11" i="82"/>
  <c r="EB11" i="82"/>
  <c r="EA11" i="82"/>
  <c r="DZ11" i="82"/>
  <c r="DY11" i="82"/>
  <c r="DX11" i="82"/>
  <c r="DW11" i="82"/>
  <c r="DV11" i="82"/>
  <c r="DU11" i="82"/>
  <c r="DT11" i="82"/>
  <c r="DS11" i="82"/>
  <c r="DR11" i="82"/>
  <c r="DQ11" i="82"/>
  <c r="DP11" i="82"/>
  <c r="DO11" i="82"/>
  <c r="DN11" i="82"/>
  <c r="DM11" i="82"/>
  <c r="DL11" i="82"/>
  <c r="DK11" i="82"/>
  <c r="DJ11" i="82"/>
  <c r="DI11" i="82"/>
  <c r="DH11" i="82"/>
  <c r="DG11" i="82"/>
  <c r="DF11" i="82"/>
  <c r="DE11" i="82"/>
  <c r="DD11" i="82"/>
  <c r="DC11" i="82"/>
  <c r="DB11" i="82"/>
  <c r="DA11" i="82"/>
  <c r="CZ11" i="82"/>
  <c r="CY11" i="82"/>
  <c r="CX11" i="82"/>
  <c r="CW11" i="82"/>
  <c r="CV11" i="82"/>
  <c r="CU11" i="82"/>
  <c r="CT11" i="82"/>
  <c r="CS11" i="82"/>
  <c r="CR11" i="82"/>
  <c r="CQ11" i="82"/>
  <c r="CP11" i="82"/>
  <c r="CO11" i="82"/>
  <c r="CN11" i="82"/>
  <c r="CM11" i="82"/>
  <c r="CL11" i="82"/>
  <c r="CK11" i="82"/>
  <c r="CJ11" i="82"/>
  <c r="CI11" i="82"/>
  <c r="CH11" i="82"/>
  <c r="CG11" i="82"/>
  <c r="CF11" i="82"/>
  <c r="CE11" i="82"/>
  <c r="CD11" i="82"/>
  <c r="CC11" i="82"/>
  <c r="CB11" i="82"/>
  <c r="CA11" i="82"/>
  <c r="BZ11" i="82"/>
  <c r="BY11" i="82"/>
  <c r="BX11" i="82"/>
  <c r="BW11" i="82"/>
  <c r="BV11" i="82"/>
  <c r="BU11" i="82"/>
  <c r="BT11" i="82"/>
  <c r="BS11" i="82"/>
  <c r="BR11" i="82"/>
  <c r="BQ11" i="82"/>
  <c r="BP11" i="82"/>
  <c r="BO11" i="82"/>
  <c r="BN11" i="82"/>
  <c r="BM11" i="82"/>
  <c r="BL11" i="82"/>
  <c r="BK11" i="82"/>
  <c r="BJ11" i="82"/>
  <c r="BI11" i="82"/>
  <c r="BH11" i="82"/>
  <c r="BG11" i="82"/>
  <c r="BF11" i="82"/>
  <c r="BE11" i="82"/>
  <c r="BD11" i="82"/>
  <c r="BC11" i="82"/>
  <c r="BB11" i="82"/>
  <c r="BA11" i="82"/>
  <c r="AZ11" i="82"/>
  <c r="AY11" i="82"/>
  <c r="AX11" i="82"/>
  <c r="AW11" i="82"/>
  <c r="AV11" i="82"/>
  <c r="AU11" i="82"/>
  <c r="AT11" i="82"/>
  <c r="AS11" i="82"/>
  <c r="AR11" i="82"/>
  <c r="AQ11" i="82"/>
  <c r="AP11" i="82"/>
  <c r="AO11" i="82"/>
  <c r="AN11" i="82"/>
  <c r="AM11" i="82"/>
  <c r="AL11" i="82"/>
  <c r="AK11" i="82"/>
  <c r="AJ11" i="82"/>
  <c r="AI11" i="82"/>
  <c r="AH11" i="82"/>
  <c r="AG11" i="82"/>
  <c r="AF11" i="82"/>
  <c r="AE11" i="82"/>
  <c r="AD11" i="82"/>
  <c r="AC11" i="82"/>
  <c r="AB11" i="82"/>
  <c r="AA11" i="82"/>
  <c r="Z11" i="82"/>
  <c r="Y11" i="82"/>
  <c r="X11" i="82"/>
  <c r="W11" i="82"/>
  <c r="V11" i="82"/>
  <c r="U11" i="82"/>
  <c r="T11" i="82"/>
  <c r="S11" i="82"/>
  <c r="R11" i="82"/>
  <c r="Q11" i="82"/>
  <c r="P11" i="82"/>
  <c r="O11" i="82"/>
  <c r="N11" i="82"/>
  <c r="M11" i="82"/>
  <c r="L11" i="82"/>
  <c r="K11" i="82"/>
  <c r="J11" i="82"/>
  <c r="I11" i="82"/>
  <c r="GV10" i="82"/>
  <c r="GU10" i="82"/>
  <c r="GT10" i="82"/>
  <c r="GS10" i="82"/>
  <c r="GR10" i="82"/>
  <c r="GQ10" i="82"/>
  <c r="GP10" i="82"/>
  <c r="GO10" i="82"/>
  <c r="GN10" i="82"/>
  <c r="GM10" i="82"/>
  <c r="GL10" i="82"/>
  <c r="GK10" i="82"/>
  <c r="GJ10" i="82"/>
  <c r="GI10" i="82"/>
  <c r="GH10" i="82"/>
  <c r="GG10" i="82"/>
  <c r="GF10" i="82"/>
  <c r="GE10" i="82"/>
  <c r="GD10" i="82"/>
  <c r="GC10" i="82"/>
  <c r="GB10" i="82"/>
  <c r="GA10" i="82"/>
  <c r="FZ10" i="82"/>
  <c r="FY10" i="82"/>
  <c r="FX10" i="82"/>
  <c r="FW10" i="82"/>
  <c r="FV10" i="82"/>
  <c r="FU10" i="82"/>
  <c r="FT10" i="82"/>
  <c r="FS10" i="82"/>
  <c r="FR10" i="82"/>
  <c r="FQ10" i="82"/>
  <c r="FP10" i="82"/>
  <c r="FO10" i="82"/>
  <c r="FN10" i="82"/>
  <c r="FM10" i="82"/>
  <c r="FL10" i="82"/>
  <c r="FK10" i="82"/>
  <c r="FJ10" i="82"/>
  <c r="FI10" i="82"/>
  <c r="FH10" i="82"/>
  <c r="FG10" i="82"/>
  <c r="FF10" i="82"/>
  <c r="FE10" i="82"/>
  <c r="FD10" i="82"/>
  <c r="FC10" i="82"/>
  <c r="FB10" i="82"/>
  <c r="FA10" i="82"/>
  <c r="EZ10" i="82"/>
  <c r="EY10" i="82"/>
  <c r="EX10" i="82"/>
  <c r="EW10" i="82"/>
  <c r="EV10" i="82"/>
  <c r="EU10" i="82"/>
  <c r="ET10" i="82"/>
  <c r="ES10" i="82"/>
  <c r="ER10" i="82"/>
  <c r="EQ10" i="82"/>
  <c r="EP10" i="82"/>
  <c r="EO10" i="82"/>
  <c r="EN10" i="82"/>
  <c r="EM10" i="82"/>
  <c r="EL10" i="82"/>
  <c r="EK10" i="82"/>
  <c r="EJ10" i="82"/>
  <c r="EI10" i="82"/>
  <c r="EH10" i="82"/>
  <c r="EG10" i="82"/>
  <c r="EF10" i="82"/>
  <c r="EE10" i="82"/>
  <c r="ED10" i="82"/>
  <c r="EC10" i="82"/>
  <c r="EB10" i="82"/>
  <c r="EA10" i="82"/>
  <c r="DZ10" i="82"/>
  <c r="DY10" i="82"/>
  <c r="DX10" i="82"/>
  <c r="DW10" i="82"/>
  <c r="DV10" i="82"/>
  <c r="DU10" i="82"/>
  <c r="DT10" i="82"/>
  <c r="DS10" i="82"/>
  <c r="DR10" i="82"/>
  <c r="DQ10" i="82"/>
  <c r="DP10" i="82"/>
  <c r="DO10" i="82"/>
  <c r="DN10" i="82"/>
  <c r="DM10" i="82"/>
  <c r="DL10" i="82"/>
  <c r="DK10" i="82"/>
  <c r="DJ10" i="82"/>
  <c r="DI10" i="82"/>
  <c r="DH10" i="82"/>
  <c r="DG10" i="82"/>
  <c r="DF10" i="82"/>
  <c r="DE10" i="82"/>
  <c r="DD10" i="82"/>
  <c r="DC10" i="82"/>
  <c r="DB10" i="82"/>
  <c r="DA10" i="82"/>
  <c r="CZ10" i="82"/>
  <c r="CY10" i="82"/>
  <c r="CX10" i="82"/>
  <c r="CW10" i="82"/>
  <c r="CV10" i="82"/>
  <c r="CU10" i="82"/>
  <c r="CT10" i="82"/>
  <c r="CS10" i="82"/>
  <c r="CR10" i="82"/>
  <c r="CQ10" i="82"/>
  <c r="CP10" i="82"/>
  <c r="CO10" i="82"/>
  <c r="CN10" i="82"/>
  <c r="CM10" i="82"/>
  <c r="CL10" i="82"/>
  <c r="CK10" i="82"/>
  <c r="CJ10" i="82"/>
  <c r="CI10" i="82"/>
  <c r="CH10" i="82"/>
  <c r="CG10" i="82"/>
  <c r="CF10" i="82"/>
  <c r="CE10" i="82"/>
  <c r="CD10" i="82"/>
  <c r="CC10" i="82"/>
  <c r="CB10" i="82"/>
  <c r="CA10" i="82"/>
  <c r="BZ10" i="82"/>
  <c r="BY10" i="82"/>
  <c r="BX10" i="82"/>
  <c r="BW10" i="82"/>
  <c r="BV10" i="82"/>
  <c r="BU10" i="82"/>
  <c r="BT10" i="82"/>
  <c r="BS10" i="82"/>
  <c r="BR10" i="82"/>
  <c r="BQ10" i="82"/>
  <c r="BP10" i="82"/>
  <c r="BO10" i="82"/>
  <c r="BN10" i="82"/>
  <c r="BM10" i="82"/>
  <c r="BL10" i="82"/>
  <c r="BK10" i="82"/>
  <c r="BJ10" i="82"/>
  <c r="BI10" i="82"/>
  <c r="BH10" i="82"/>
  <c r="BG10" i="82"/>
  <c r="BF10" i="82"/>
  <c r="BE10" i="82"/>
  <c r="BD10" i="82"/>
  <c r="BC10" i="82"/>
  <c r="BB10" i="82"/>
  <c r="BA10" i="82"/>
  <c r="AZ10" i="82"/>
  <c r="AY10" i="82"/>
  <c r="AX10" i="82"/>
  <c r="AW10" i="82"/>
  <c r="AV10" i="82"/>
  <c r="AU10" i="82"/>
  <c r="AT10" i="82"/>
  <c r="AS10" i="82"/>
  <c r="AR10" i="82"/>
  <c r="AQ10" i="82"/>
  <c r="AP10" i="82"/>
  <c r="AO10" i="82"/>
  <c r="AN10" i="82"/>
  <c r="AM10" i="82"/>
  <c r="AL10" i="82"/>
  <c r="AK10" i="82"/>
  <c r="AJ10" i="82"/>
  <c r="AI10" i="82"/>
  <c r="AH10" i="82"/>
  <c r="AG10" i="82"/>
  <c r="AF10" i="82"/>
  <c r="AE10" i="82"/>
  <c r="AD10" i="82"/>
  <c r="AC10" i="82"/>
  <c r="AB10" i="82"/>
  <c r="AA10" i="82"/>
  <c r="Z10" i="82"/>
  <c r="Y10" i="82"/>
  <c r="X10" i="82"/>
  <c r="W10" i="82"/>
  <c r="V10" i="82"/>
  <c r="U10" i="82"/>
  <c r="T10" i="82"/>
  <c r="S10" i="82"/>
  <c r="R10" i="82"/>
  <c r="Q10" i="82"/>
  <c r="P10" i="82"/>
  <c r="O10" i="82"/>
  <c r="N10" i="82"/>
  <c r="M10" i="82"/>
  <c r="L10" i="82"/>
  <c r="K10" i="82"/>
  <c r="J10" i="82"/>
  <c r="I10" i="82"/>
  <c r="GV9" i="82"/>
  <c r="GU9" i="82"/>
  <c r="GT9" i="82"/>
  <c r="GS9" i="82"/>
  <c r="GR9" i="82"/>
  <c r="GQ9" i="82"/>
  <c r="GP9" i="82"/>
  <c r="GO9" i="82"/>
  <c r="GN9" i="82"/>
  <c r="GM9" i="82"/>
  <c r="GL9" i="82"/>
  <c r="GK9" i="82"/>
  <c r="GJ9" i="82"/>
  <c r="GI9" i="82"/>
  <c r="GH9" i="82"/>
  <c r="GG9" i="82"/>
  <c r="GF9" i="82"/>
  <c r="GE9" i="82"/>
  <c r="GD9" i="82"/>
  <c r="GC9" i="82"/>
  <c r="GB9" i="82"/>
  <c r="GA9" i="82"/>
  <c r="FZ9" i="82"/>
  <c r="FY9" i="82"/>
  <c r="FX9" i="82"/>
  <c r="FW9" i="82"/>
  <c r="FV9" i="82"/>
  <c r="FU9" i="82"/>
  <c r="FT9" i="82"/>
  <c r="FS9" i="82"/>
  <c r="FR9" i="82"/>
  <c r="FQ9" i="82"/>
  <c r="FP9" i="82"/>
  <c r="FO9" i="82"/>
  <c r="FN9" i="82"/>
  <c r="FM9" i="82"/>
  <c r="FL9" i="82"/>
  <c r="FK9" i="82"/>
  <c r="FJ9" i="82"/>
  <c r="FI9" i="82"/>
  <c r="FH9" i="82"/>
  <c r="FG9" i="82"/>
  <c r="FF9" i="82"/>
  <c r="FE9" i="82"/>
  <c r="FD9" i="82"/>
  <c r="FC9" i="82"/>
  <c r="FB9" i="82"/>
  <c r="FA9" i="82"/>
  <c r="EZ9" i="82"/>
  <c r="EY9" i="82"/>
  <c r="EX9" i="82"/>
  <c r="EW9" i="82"/>
  <c r="EV9" i="82"/>
  <c r="EU9" i="82"/>
  <c r="ET9" i="82"/>
  <c r="ES9" i="82"/>
  <c r="ER9" i="82"/>
  <c r="EQ9" i="82"/>
  <c r="EP9" i="82"/>
  <c r="EO9" i="82"/>
  <c r="EN9" i="82"/>
  <c r="EM9" i="82"/>
  <c r="EL9" i="82"/>
  <c r="EK9" i="82"/>
  <c r="EJ9" i="82"/>
  <c r="EI9" i="82"/>
  <c r="EH9" i="82"/>
  <c r="EG9" i="82"/>
  <c r="EF9" i="82"/>
  <c r="EE9" i="82"/>
  <c r="ED9" i="82"/>
  <c r="EC9" i="82"/>
  <c r="EB9" i="82"/>
  <c r="EA9" i="82"/>
  <c r="DZ9" i="82"/>
  <c r="DY9" i="82"/>
  <c r="DX9" i="82"/>
  <c r="DW9" i="82"/>
  <c r="DV9" i="82"/>
  <c r="DU9" i="82"/>
  <c r="DT9" i="82"/>
  <c r="DS9" i="82"/>
  <c r="DR9" i="82"/>
  <c r="DQ9" i="82"/>
  <c r="DP9" i="82"/>
  <c r="DO9" i="82"/>
  <c r="DN9" i="82"/>
  <c r="DM9" i="82"/>
  <c r="DL9" i="82"/>
  <c r="DK9" i="82"/>
  <c r="DJ9" i="82"/>
  <c r="DI9" i="82"/>
  <c r="DH9" i="82"/>
  <c r="DG9" i="82"/>
  <c r="DF9" i="82"/>
  <c r="DE9" i="82"/>
  <c r="DD9" i="82"/>
  <c r="DC9" i="82"/>
  <c r="DB9" i="82"/>
  <c r="DA9" i="82"/>
  <c r="CZ9" i="82"/>
  <c r="CY9" i="82"/>
  <c r="CX9" i="82"/>
  <c r="CW9" i="82"/>
  <c r="CV9" i="82"/>
  <c r="CU9" i="82"/>
  <c r="CT9" i="82"/>
  <c r="CS9" i="82"/>
  <c r="CR9" i="82"/>
  <c r="CQ9" i="82"/>
  <c r="CP9" i="82"/>
  <c r="CO9" i="82"/>
  <c r="CN9" i="82"/>
  <c r="CM9" i="82"/>
  <c r="CL9" i="82"/>
  <c r="CK9" i="82"/>
  <c r="CJ9" i="82"/>
  <c r="CI9" i="82"/>
  <c r="CH9" i="82"/>
  <c r="CG9" i="82"/>
  <c r="CF9" i="82"/>
  <c r="CE9" i="82"/>
  <c r="CD9" i="82"/>
  <c r="CC9" i="82"/>
  <c r="CB9" i="82"/>
  <c r="CA9" i="82"/>
  <c r="BZ9" i="82"/>
  <c r="BY9" i="82"/>
  <c r="BX9" i="82"/>
  <c r="BW9" i="82"/>
  <c r="BV9" i="82"/>
  <c r="BU9" i="82"/>
  <c r="BT9" i="82"/>
  <c r="BS9" i="82"/>
  <c r="BR9" i="82"/>
  <c r="BQ9" i="82"/>
  <c r="BP9" i="82"/>
  <c r="BO9" i="82"/>
  <c r="BN9" i="82"/>
  <c r="BM9" i="82"/>
  <c r="BL9" i="82"/>
  <c r="BK9" i="82"/>
  <c r="BJ9" i="82"/>
  <c r="BI9" i="82"/>
  <c r="BH9" i="82"/>
  <c r="BG9" i="82"/>
  <c r="BF9" i="82"/>
  <c r="BE9" i="82"/>
  <c r="BD9" i="82"/>
  <c r="BC9" i="82"/>
  <c r="BB9" i="82"/>
  <c r="BA9" i="82"/>
  <c r="AZ9" i="82"/>
  <c r="AY9" i="82"/>
  <c r="AX9" i="82"/>
  <c r="AW9" i="82"/>
  <c r="AV9" i="82"/>
  <c r="AU9" i="82"/>
  <c r="AT9" i="82"/>
  <c r="AS9" i="82"/>
  <c r="AR9" i="82"/>
  <c r="AQ9" i="82"/>
  <c r="AP9" i="82"/>
  <c r="AO9" i="82"/>
  <c r="AN9" i="82"/>
  <c r="AM9" i="82"/>
  <c r="AL9" i="82"/>
  <c r="AK9" i="82"/>
  <c r="AJ9" i="82"/>
  <c r="AI9" i="82"/>
  <c r="AH9" i="82"/>
  <c r="AG9" i="82"/>
  <c r="AF9" i="82"/>
  <c r="AE9" i="82"/>
  <c r="AD9" i="82"/>
  <c r="AC9" i="82"/>
  <c r="AB9" i="82"/>
  <c r="AA9" i="82"/>
  <c r="Z9" i="82"/>
  <c r="Y9" i="82"/>
  <c r="X9" i="82"/>
  <c r="W9" i="82"/>
  <c r="V9" i="82"/>
  <c r="U9" i="82"/>
  <c r="T9" i="82"/>
  <c r="S9" i="82"/>
  <c r="R9" i="82"/>
  <c r="Q9" i="82"/>
  <c r="P9" i="82"/>
  <c r="O9" i="82"/>
  <c r="N9" i="82"/>
  <c r="M9" i="82"/>
  <c r="L9" i="82"/>
  <c r="K9" i="82"/>
  <c r="J9" i="82"/>
  <c r="I9" i="82"/>
  <c r="GV8" i="82"/>
  <c r="GU8" i="82"/>
  <c r="GT8" i="82"/>
  <c r="GS8" i="82"/>
  <c r="GR8" i="82"/>
  <c r="GQ8" i="82"/>
  <c r="GP8" i="82"/>
  <c r="GO8" i="82"/>
  <c r="GN8" i="82"/>
  <c r="GM8" i="82"/>
  <c r="GL8" i="82"/>
  <c r="GK8" i="82"/>
  <c r="GJ8" i="82"/>
  <c r="GI8" i="82"/>
  <c r="GH8" i="82"/>
  <c r="GG8" i="82"/>
  <c r="GF8" i="82"/>
  <c r="GE8" i="82"/>
  <c r="GD8" i="82"/>
  <c r="GC8" i="82"/>
  <c r="GB8" i="82"/>
  <c r="GA8" i="82"/>
  <c r="FZ8" i="82"/>
  <c r="FY8" i="82"/>
  <c r="FX8" i="82"/>
  <c r="FW8" i="82"/>
  <c r="FV8" i="82"/>
  <c r="FU8" i="82"/>
  <c r="FT8" i="82"/>
  <c r="FS8" i="82"/>
  <c r="FR8" i="82"/>
  <c r="FQ8" i="82"/>
  <c r="FP8" i="82"/>
  <c r="FO8" i="82"/>
  <c r="FN8" i="82"/>
  <c r="FM8" i="82"/>
  <c r="FL8" i="82"/>
  <c r="FK8" i="82"/>
  <c r="FJ8" i="82"/>
  <c r="FI8" i="82"/>
  <c r="FH8" i="82"/>
  <c r="FG8" i="82"/>
  <c r="FF8" i="82"/>
  <c r="FE8" i="82"/>
  <c r="FD8" i="82"/>
  <c r="FC8" i="82"/>
  <c r="FB8" i="82"/>
  <c r="FA8" i="82"/>
  <c r="EZ8" i="82"/>
  <c r="EY8" i="82"/>
  <c r="EX8" i="82"/>
  <c r="EW8" i="82"/>
  <c r="EV8" i="82"/>
  <c r="EU8" i="82"/>
  <c r="ET8" i="82"/>
  <c r="ES8" i="82"/>
  <c r="ER8" i="82"/>
  <c r="EQ8" i="82"/>
  <c r="EP8" i="82"/>
  <c r="EO8" i="82"/>
  <c r="EN8" i="82"/>
  <c r="EM8" i="82"/>
  <c r="EL8" i="82"/>
  <c r="EK8" i="82"/>
  <c r="EJ8" i="82"/>
  <c r="EI8" i="82"/>
  <c r="EH8" i="82"/>
  <c r="EG8" i="82"/>
  <c r="EF8" i="82"/>
  <c r="EE8" i="82"/>
  <c r="ED8" i="82"/>
  <c r="EC8" i="82"/>
  <c r="EB8" i="82"/>
  <c r="EA8" i="82"/>
  <c r="DZ8" i="82"/>
  <c r="DY8" i="82"/>
  <c r="DX8" i="82"/>
  <c r="DW8" i="82"/>
  <c r="DV8" i="82"/>
  <c r="DU8" i="82"/>
  <c r="DT8" i="82"/>
  <c r="DS8" i="82"/>
  <c r="DR8" i="82"/>
  <c r="DQ8" i="82"/>
  <c r="DP8" i="82"/>
  <c r="DO8" i="82"/>
  <c r="DN8" i="82"/>
  <c r="DM8" i="82"/>
  <c r="DL8" i="82"/>
  <c r="DK8" i="82"/>
  <c r="DJ8" i="82"/>
  <c r="DI8" i="82"/>
  <c r="DH8" i="82"/>
  <c r="DG8" i="82"/>
  <c r="DF8" i="82"/>
  <c r="DE8" i="82"/>
  <c r="DD8" i="82"/>
  <c r="DC8" i="82"/>
  <c r="DB8" i="82"/>
  <c r="DA8" i="82"/>
  <c r="CZ8" i="82"/>
  <c r="CY8" i="82"/>
  <c r="CX8" i="82"/>
  <c r="CW8" i="82"/>
  <c r="CV8" i="82"/>
  <c r="CU8" i="82"/>
  <c r="CT8" i="82"/>
  <c r="CS8" i="82"/>
  <c r="CR8" i="82"/>
  <c r="CQ8" i="82"/>
  <c r="CP8" i="82"/>
  <c r="CO8" i="82"/>
  <c r="CN8" i="82"/>
  <c r="CM8" i="82"/>
  <c r="CL8" i="82"/>
  <c r="CK8" i="82"/>
  <c r="CJ8" i="82"/>
  <c r="CI8" i="82"/>
  <c r="CH8" i="82"/>
  <c r="CG8" i="82"/>
  <c r="CF8" i="82"/>
  <c r="CE8" i="82"/>
  <c r="CD8" i="82"/>
  <c r="CC8" i="82"/>
  <c r="CB8" i="82"/>
  <c r="CA8" i="82"/>
  <c r="BZ8" i="82"/>
  <c r="BY8" i="82"/>
  <c r="BX8" i="82"/>
  <c r="BW8" i="82"/>
  <c r="BV8" i="82"/>
  <c r="BU8" i="82"/>
  <c r="BT8" i="82"/>
  <c r="BS8" i="82"/>
  <c r="BR8" i="82"/>
  <c r="BQ8" i="82"/>
  <c r="BP8" i="82"/>
  <c r="BO8" i="82"/>
  <c r="BN8" i="82"/>
  <c r="BM8" i="82"/>
  <c r="BL8" i="82"/>
  <c r="BK8" i="82"/>
  <c r="BJ8" i="82"/>
  <c r="BI8" i="82"/>
  <c r="BH8" i="82"/>
  <c r="BG8" i="82"/>
  <c r="BF8" i="82"/>
  <c r="BE8" i="82"/>
  <c r="BD8" i="82"/>
  <c r="BC8" i="82"/>
  <c r="BB8" i="82"/>
  <c r="BA8" i="82"/>
  <c r="AZ8" i="82"/>
  <c r="AY8" i="82"/>
  <c r="AX8" i="82"/>
  <c r="AW8" i="82"/>
  <c r="AV8" i="82"/>
  <c r="AU8" i="82"/>
  <c r="AT8" i="82"/>
  <c r="AS8" i="82"/>
  <c r="AR8" i="82"/>
  <c r="AQ8" i="82"/>
  <c r="AP8" i="82"/>
  <c r="AO8" i="82"/>
  <c r="AN8" i="82"/>
  <c r="AM8" i="82"/>
  <c r="AL8" i="82"/>
  <c r="AK8" i="82"/>
  <c r="AJ8" i="82"/>
  <c r="AI8" i="82"/>
  <c r="AH8" i="82"/>
  <c r="AG8" i="82"/>
  <c r="AF8" i="82"/>
  <c r="AE8" i="82"/>
  <c r="AD8" i="82"/>
  <c r="AC8" i="82"/>
  <c r="AB8" i="82"/>
  <c r="AA8" i="82"/>
  <c r="Z8" i="82"/>
  <c r="Y8" i="82"/>
  <c r="X8" i="82"/>
  <c r="W8" i="82"/>
  <c r="V8" i="82"/>
  <c r="U8" i="82"/>
  <c r="T8" i="82"/>
  <c r="S8" i="82"/>
  <c r="R8" i="82"/>
  <c r="Q8" i="82"/>
  <c r="P8" i="82"/>
  <c r="O8" i="82"/>
  <c r="N8" i="82"/>
  <c r="M8" i="82"/>
  <c r="L8" i="82"/>
  <c r="K8" i="82"/>
  <c r="J8" i="82"/>
  <c r="I8" i="82"/>
  <c r="GV7" i="82"/>
  <c r="GU7" i="82"/>
  <c r="GT7" i="82"/>
  <c r="GS7" i="82"/>
  <c r="GR7" i="82"/>
  <c r="GQ7" i="82"/>
  <c r="GP7" i="82"/>
  <c r="GO7" i="82"/>
  <c r="GN7" i="82"/>
  <c r="GM7" i="82"/>
  <c r="GL7" i="82"/>
  <c r="GK7" i="82"/>
  <c r="GJ7" i="82"/>
  <c r="GI7" i="82"/>
  <c r="GH7" i="82"/>
  <c r="GG7" i="82"/>
  <c r="GF7" i="82"/>
  <c r="GE7" i="82"/>
  <c r="GD7" i="82"/>
  <c r="GC7" i="82"/>
  <c r="GB7" i="82"/>
  <c r="GA7" i="82"/>
  <c r="FZ7" i="82"/>
  <c r="FY7" i="82"/>
  <c r="FX7" i="82"/>
  <c r="FW7" i="82"/>
  <c r="FV7" i="82"/>
  <c r="FU7" i="82"/>
  <c r="FT7" i="82"/>
  <c r="FS7" i="82"/>
  <c r="FR7" i="82"/>
  <c r="FQ7" i="82"/>
  <c r="FP7" i="82"/>
  <c r="FO7" i="82"/>
  <c r="FN7" i="82"/>
  <c r="FM7" i="82"/>
  <c r="FL7" i="82"/>
  <c r="FK7" i="82"/>
  <c r="FJ7" i="82"/>
  <c r="FI7" i="82"/>
  <c r="FH7" i="82"/>
  <c r="FG7" i="82"/>
  <c r="FF7" i="82"/>
  <c r="FE7" i="82"/>
  <c r="FD7" i="82"/>
  <c r="FC7" i="82"/>
  <c r="FB7" i="82"/>
  <c r="FA7" i="82"/>
  <c r="EZ7" i="82"/>
  <c r="EY7" i="82"/>
  <c r="EX7" i="82"/>
  <c r="EW7" i="82"/>
  <c r="EV7" i="82"/>
  <c r="EU7" i="82"/>
  <c r="ET7" i="82"/>
  <c r="ES7" i="82"/>
  <c r="ER7" i="82"/>
  <c r="EQ7" i="82"/>
  <c r="EP7" i="82"/>
  <c r="EO7" i="82"/>
  <c r="EN7" i="82"/>
  <c r="EM7" i="82"/>
  <c r="EL7" i="82"/>
  <c r="EK7" i="82"/>
  <c r="EJ7" i="82"/>
  <c r="EI7" i="82"/>
  <c r="EH7" i="82"/>
  <c r="EG7" i="82"/>
  <c r="EF7" i="82"/>
  <c r="EE7" i="82"/>
  <c r="ED7" i="82"/>
  <c r="EC7" i="82"/>
  <c r="EB7" i="82"/>
  <c r="EA7" i="82"/>
  <c r="DZ7" i="82"/>
  <c r="DY7" i="82"/>
  <c r="DX7" i="82"/>
  <c r="DW7" i="82"/>
  <c r="DV7" i="82"/>
  <c r="DU7" i="82"/>
  <c r="DT7" i="82"/>
  <c r="DS7" i="82"/>
  <c r="DR7" i="82"/>
  <c r="DQ7" i="82"/>
  <c r="DP7" i="82"/>
  <c r="DO7" i="82"/>
  <c r="DN7" i="82"/>
  <c r="DM7" i="82"/>
  <c r="DL7" i="82"/>
  <c r="DK7" i="82"/>
  <c r="DJ7" i="82"/>
  <c r="DI7" i="82"/>
  <c r="DH7" i="82"/>
  <c r="DG7" i="82"/>
  <c r="DF7" i="82"/>
  <c r="DE7" i="82"/>
  <c r="DD7" i="82"/>
  <c r="DC7" i="82"/>
  <c r="DB7" i="82"/>
  <c r="DA7" i="82"/>
  <c r="CZ7" i="82"/>
  <c r="CY7" i="82"/>
  <c r="CX7" i="82"/>
  <c r="CW7" i="82"/>
  <c r="CV7" i="82"/>
  <c r="CU7" i="82"/>
  <c r="CT7" i="82"/>
  <c r="CS7" i="82"/>
  <c r="CR7" i="82"/>
  <c r="CQ7" i="82"/>
  <c r="CP7" i="82"/>
  <c r="CO7" i="82"/>
  <c r="CN7" i="82"/>
  <c r="CM7" i="82"/>
  <c r="CL7" i="82"/>
  <c r="CK7" i="82"/>
  <c r="CJ7" i="82"/>
  <c r="CI7" i="82"/>
  <c r="CH7" i="82"/>
  <c r="CG7" i="82"/>
  <c r="CF7" i="82"/>
  <c r="CE7" i="82"/>
  <c r="CD7" i="82"/>
  <c r="CC7" i="82"/>
  <c r="CB7" i="82"/>
  <c r="CA7" i="82"/>
  <c r="BZ7" i="82"/>
  <c r="BY7" i="82"/>
  <c r="BX7" i="82"/>
  <c r="BW7" i="82"/>
  <c r="BV7" i="82"/>
  <c r="BU7" i="82"/>
  <c r="BT7" i="82"/>
  <c r="BS7" i="82"/>
  <c r="BR7" i="82"/>
  <c r="BQ7" i="82"/>
  <c r="BP7" i="82"/>
  <c r="BO7" i="82"/>
  <c r="BN7" i="82"/>
  <c r="BM7" i="82"/>
  <c r="BL7" i="82"/>
  <c r="BK7" i="82"/>
  <c r="BJ7" i="82"/>
  <c r="BI7" i="82"/>
  <c r="BH7" i="82"/>
  <c r="BG7" i="82"/>
  <c r="BF7" i="82"/>
  <c r="BE7" i="82"/>
  <c r="BD7" i="82"/>
  <c r="BC7" i="82"/>
  <c r="BB7" i="82"/>
  <c r="BA7" i="82"/>
  <c r="AZ7" i="82"/>
  <c r="AY7" i="82"/>
  <c r="AX7" i="82"/>
  <c r="AW7" i="82"/>
  <c r="AV7" i="82"/>
  <c r="AU7" i="82"/>
  <c r="AT7" i="82"/>
  <c r="AS7" i="82"/>
  <c r="AR7" i="82"/>
  <c r="AQ7" i="82"/>
  <c r="AP7" i="82"/>
  <c r="AO7" i="82"/>
  <c r="AN7" i="82"/>
  <c r="AM7" i="82"/>
  <c r="AL7" i="82"/>
  <c r="AK7" i="82"/>
  <c r="AJ7" i="82"/>
  <c r="AI7" i="82"/>
  <c r="AH7" i="82"/>
  <c r="AG7" i="82"/>
  <c r="AF7" i="82"/>
  <c r="AE7" i="82"/>
  <c r="AD7" i="82"/>
  <c r="AC7" i="82"/>
  <c r="AB7" i="82"/>
  <c r="AA7" i="82"/>
  <c r="Z7" i="82"/>
  <c r="Y7" i="82"/>
  <c r="X7" i="82"/>
  <c r="W7" i="82"/>
  <c r="V7" i="82"/>
  <c r="U7" i="82"/>
  <c r="T7" i="82"/>
  <c r="S7" i="82"/>
  <c r="R7" i="82"/>
  <c r="Q7" i="82"/>
  <c r="P7" i="82"/>
  <c r="O7" i="82"/>
  <c r="N7" i="82"/>
  <c r="M7" i="82"/>
  <c r="L7" i="82"/>
  <c r="K7" i="82"/>
  <c r="J7" i="82"/>
  <c r="I7" i="82"/>
  <c r="GV6" i="82"/>
  <c r="GU6" i="82"/>
  <c r="GT6" i="82"/>
  <c r="GS6" i="82"/>
  <c r="GR6" i="82"/>
  <c r="GQ6" i="82"/>
  <c r="GP6" i="82"/>
  <c r="GO6" i="82"/>
  <c r="GN6" i="82"/>
  <c r="GM6" i="82"/>
  <c r="GL6" i="82"/>
  <c r="GK6" i="82"/>
  <c r="GJ6" i="82"/>
  <c r="GI6" i="82"/>
  <c r="GH6" i="82"/>
  <c r="GG6" i="82"/>
  <c r="GF6" i="82"/>
  <c r="GE6" i="82"/>
  <c r="GD6" i="82"/>
  <c r="GC6" i="82"/>
  <c r="GB6" i="82"/>
  <c r="GA6" i="82"/>
  <c r="FZ6" i="82"/>
  <c r="FY6" i="82"/>
  <c r="FX6" i="82"/>
  <c r="FW6" i="82"/>
  <c r="FV6" i="82"/>
  <c r="FU6" i="82"/>
  <c r="FT6" i="82"/>
  <c r="FS6" i="82"/>
  <c r="FR6" i="82"/>
  <c r="FQ6" i="82"/>
  <c r="FP6" i="82"/>
  <c r="FO6" i="82"/>
  <c r="FN6" i="82"/>
  <c r="FM6" i="82"/>
  <c r="FL6" i="82"/>
  <c r="FK6" i="82"/>
  <c r="FJ6" i="82"/>
  <c r="FI6" i="82"/>
  <c r="FH6" i="82"/>
  <c r="FG6" i="82"/>
  <c r="FF6" i="82"/>
  <c r="FE6" i="82"/>
  <c r="FD6" i="82"/>
  <c r="FC6" i="82"/>
  <c r="FB6" i="82"/>
  <c r="FA6" i="82"/>
  <c r="EZ6" i="82"/>
  <c r="EY6" i="82"/>
  <c r="EX6" i="82"/>
  <c r="EW6" i="82"/>
  <c r="EV6" i="82"/>
  <c r="EU6" i="82"/>
  <c r="ET6" i="82"/>
  <c r="ES6" i="82"/>
  <c r="ER6" i="82"/>
  <c r="EQ6" i="82"/>
  <c r="EP6" i="82"/>
  <c r="EO6" i="82"/>
  <c r="EN6" i="82"/>
  <c r="EM6" i="82"/>
  <c r="EL6" i="82"/>
  <c r="EK6" i="82"/>
  <c r="EJ6" i="82"/>
  <c r="EI6" i="82"/>
  <c r="EH6" i="82"/>
  <c r="EG6" i="82"/>
  <c r="EF6" i="82"/>
  <c r="EE6" i="82"/>
  <c r="ED6" i="82"/>
  <c r="EC6" i="82"/>
  <c r="EB6" i="82"/>
  <c r="EA6" i="82"/>
  <c r="DZ6" i="82"/>
  <c r="DY6" i="82"/>
  <c r="DX6" i="82"/>
  <c r="DW6" i="82"/>
  <c r="DV6" i="82"/>
  <c r="DU6" i="82"/>
  <c r="DT6" i="82"/>
  <c r="DS6" i="82"/>
  <c r="DR6" i="82"/>
  <c r="DQ6" i="82"/>
  <c r="DP6" i="82"/>
  <c r="DO6" i="82"/>
  <c r="DN6" i="82"/>
  <c r="DM6" i="82"/>
  <c r="DL6" i="82"/>
  <c r="DK6" i="82"/>
  <c r="DJ6" i="82"/>
  <c r="DI6" i="82"/>
  <c r="DH6" i="82"/>
  <c r="DG6" i="82"/>
  <c r="DF6" i="82"/>
  <c r="DE6" i="82"/>
  <c r="DD6" i="82"/>
  <c r="DC6" i="82"/>
  <c r="DB6" i="82"/>
  <c r="DA6" i="82"/>
  <c r="CZ6" i="82"/>
  <c r="CY6" i="82"/>
  <c r="CX6" i="82"/>
  <c r="CW6" i="82"/>
  <c r="CV6" i="82"/>
  <c r="CU6" i="82"/>
  <c r="CT6" i="82"/>
  <c r="CS6" i="82"/>
  <c r="CR6" i="82"/>
  <c r="CQ6" i="82"/>
  <c r="CP6" i="82"/>
  <c r="CO6" i="82"/>
  <c r="CN6" i="82"/>
  <c r="CM6" i="82"/>
  <c r="CL6" i="82"/>
  <c r="CK6" i="82"/>
  <c r="CJ6" i="82"/>
  <c r="CI6" i="82"/>
  <c r="CH6" i="82"/>
  <c r="CG6" i="82"/>
  <c r="CF6" i="82"/>
  <c r="CE6" i="82"/>
  <c r="CD6" i="82"/>
  <c r="CC6" i="82"/>
  <c r="CB6" i="82"/>
  <c r="CA6" i="82"/>
  <c r="BZ6" i="82"/>
  <c r="BY6" i="82"/>
  <c r="BX6" i="82"/>
  <c r="BW6" i="82"/>
  <c r="BV6" i="82"/>
  <c r="BU6" i="82"/>
  <c r="BT6" i="82"/>
  <c r="BS6" i="82"/>
  <c r="BR6" i="82"/>
  <c r="BQ6" i="82"/>
  <c r="BP6" i="82"/>
  <c r="BO6" i="82"/>
  <c r="BN6" i="82"/>
  <c r="BM6" i="82"/>
  <c r="BL6" i="82"/>
  <c r="BK6" i="82"/>
  <c r="BJ6" i="82"/>
  <c r="BI6" i="82"/>
  <c r="BH6" i="82"/>
  <c r="BG6" i="82"/>
  <c r="BF6" i="82"/>
  <c r="BE6" i="82"/>
  <c r="BD6" i="82"/>
  <c r="BC6" i="82"/>
  <c r="BB6" i="82"/>
  <c r="BA6" i="82"/>
  <c r="AZ6" i="82"/>
  <c r="AY6" i="82"/>
  <c r="AX6" i="82"/>
  <c r="AW6" i="82"/>
  <c r="AV6" i="82"/>
  <c r="AU6" i="82"/>
  <c r="AT6" i="82"/>
  <c r="AS6" i="82"/>
  <c r="AR6" i="82"/>
  <c r="AQ6" i="82"/>
  <c r="AP6" i="82"/>
  <c r="AO6" i="82"/>
  <c r="AN6" i="82"/>
  <c r="AM6" i="82"/>
  <c r="AL6" i="82"/>
  <c r="AK6" i="82"/>
  <c r="AJ6" i="82"/>
  <c r="AI6" i="82"/>
  <c r="AH6" i="82"/>
  <c r="AG6" i="82"/>
  <c r="AF6" i="82"/>
  <c r="AE6" i="82"/>
  <c r="AD6" i="82"/>
  <c r="AC6" i="82"/>
  <c r="AB6" i="82"/>
  <c r="AA6" i="82"/>
  <c r="Z6" i="82"/>
  <c r="Y6" i="82"/>
  <c r="X6" i="82"/>
  <c r="W6" i="82"/>
  <c r="V6" i="82"/>
  <c r="U6" i="82"/>
  <c r="T6" i="82"/>
  <c r="S6" i="82"/>
  <c r="R6" i="82"/>
  <c r="Q6" i="82"/>
  <c r="P6" i="82"/>
  <c r="O6" i="82"/>
  <c r="N6" i="82"/>
  <c r="M6" i="82"/>
  <c r="L6" i="82"/>
  <c r="K6" i="82"/>
  <c r="J6" i="82"/>
  <c r="I6" i="82"/>
  <c r="GV5" i="82"/>
  <c r="GU5" i="82"/>
  <c r="GT5" i="82"/>
  <c r="GS5" i="82"/>
  <c r="GR5" i="82"/>
  <c r="GQ5" i="82"/>
  <c r="GP5" i="82"/>
  <c r="GO5" i="82"/>
  <c r="GN5" i="82"/>
  <c r="GM5" i="82"/>
  <c r="GL5" i="82"/>
  <c r="GK5" i="82"/>
  <c r="GJ5" i="82"/>
  <c r="GI5" i="82"/>
  <c r="GH5" i="82"/>
  <c r="GG5" i="82"/>
  <c r="GF5" i="82"/>
  <c r="GE5" i="82"/>
  <c r="GD5" i="82"/>
  <c r="GC5" i="82"/>
  <c r="GB5" i="82"/>
  <c r="GA5" i="82"/>
  <c r="FZ5" i="82"/>
  <c r="FY5" i="82"/>
  <c r="FX5" i="82"/>
  <c r="FW5" i="82"/>
  <c r="FV5" i="82"/>
  <c r="FU5" i="82"/>
  <c r="FT5" i="82"/>
  <c r="FS5" i="82"/>
  <c r="FR5" i="82"/>
  <c r="FQ5" i="82"/>
  <c r="FP5" i="82"/>
  <c r="FO5" i="82"/>
  <c r="FN5" i="82"/>
  <c r="FM5" i="82"/>
  <c r="FL5" i="82"/>
  <c r="FK5" i="82"/>
  <c r="FJ5" i="82"/>
  <c r="FI5" i="82"/>
  <c r="FH5" i="82"/>
  <c r="FG5" i="82"/>
  <c r="FF5" i="82"/>
  <c r="FE5" i="82"/>
  <c r="FD5" i="82"/>
  <c r="FC5" i="82"/>
  <c r="FB5" i="82"/>
  <c r="FA5" i="82"/>
  <c r="EZ5" i="82"/>
  <c r="EY5" i="82"/>
  <c r="EX5" i="82"/>
  <c r="EW5" i="82"/>
  <c r="EV5" i="82"/>
  <c r="EU5" i="82"/>
  <c r="ET5" i="82"/>
  <c r="ES5" i="82"/>
  <c r="ER5" i="82"/>
  <c r="EQ5" i="82"/>
  <c r="EP5" i="82"/>
  <c r="EO5" i="82"/>
  <c r="EN5" i="82"/>
  <c r="EM5" i="82"/>
  <c r="EL5" i="82"/>
  <c r="EK5" i="82"/>
  <c r="EJ5" i="82"/>
  <c r="EI5" i="82"/>
  <c r="EH5" i="82"/>
  <c r="EG5" i="82"/>
  <c r="EF5" i="82"/>
  <c r="EE5" i="82"/>
  <c r="ED5" i="82"/>
  <c r="EC5" i="82"/>
  <c r="EB5" i="82"/>
  <c r="EA5" i="82"/>
  <c r="DZ5" i="82"/>
  <c r="DY5" i="82"/>
  <c r="DX5" i="82"/>
  <c r="DW5" i="82"/>
  <c r="DV5" i="82"/>
  <c r="DU5" i="82"/>
  <c r="DT5" i="82"/>
  <c r="DS5" i="82"/>
  <c r="DR5" i="82"/>
  <c r="DQ5" i="82"/>
  <c r="DP5" i="82"/>
  <c r="DO5" i="82"/>
  <c r="DN5" i="82"/>
  <c r="DM5" i="82"/>
  <c r="DL5" i="82"/>
  <c r="DK5" i="82"/>
  <c r="DJ5" i="82"/>
  <c r="DI5" i="82"/>
  <c r="DH5" i="82"/>
  <c r="DG5" i="82"/>
  <c r="DF5" i="82"/>
  <c r="DE5" i="82"/>
  <c r="DD5" i="82"/>
  <c r="DC5" i="82"/>
  <c r="DB5" i="82"/>
  <c r="DA5" i="82"/>
  <c r="CZ5" i="82"/>
  <c r="CY5" i="82"/>
  <c r="CX5" i="82"/>
  <c r="CW5" i="82"/>
  <c r="CV5" i="82"/>
  <c r="CU5" i="82"/>
  <c r="CT5" i="82"/>
  <c r="CS5" i="82"/>
  <c r="CR5" i="82"/>
  <c r="CQ5" i="82"/>
  <c r="CP5" i="82"/>
  <c r="CO5" i="82"/>
  <c r="CN5" i="82"/>
  <c r="CM5" i="82"/>
  <c r="CL5" i="82"/>
  <c r="CK5" i="82"/>
  <c r="CJ5" i="82"/>
  <c r="CI5" i="82"/>
  <c r="CH5" i="82"/>
  <c r="CG5" i="82"/>
  <c r="CF5" i="82"/>
  <c r="CE5" i="82"/>
  <c r="CD5" i="82"/>
  <c r="CC5" i="82"/>
  <c r="CB5" i="82"/>
  <c r="CA5" i="82"/>
  <c r="BZ5" i="82"/>
  <c r="BY5" i="82"/>
  <c r="BX5" i="82"/>
  <c r="BW5" i="82"/>
  <c r="BV5" i="82"/>
  <c r="BU5" i="82"/>
  <c r="BT5" i="82"/>
  <c r="BS5" i="82"/>
  <c r="BR5" i="82"/>
  <c r="BQ5" i="82"/>
  <c r="BP5" i="82"/>
  <c r="BO5" i="82"/>
  <c r="BN5" i="82"/>
  <c r="BM5" i="82"/>
  <c r="BL5" i="82"/>
  <c r="BK5" i="82"/>
  <c r="BJ5" i="82"/>
  <c r="BI5" i="82"/>
  <c r="BH5" i="82"/>
  <c r="BG5" i="82"/>
  <c r="BF5" i="82"/>
  <c r="BE5" i="82"/>
  <c r="BD5" i="82"/>
  <c r="BC5" i="82"/>
  <c r="BB5" i="82"/>
  <c r="BA5" i="82"/>
  <c r="AZ5" i="82"/>
  <c r="AY5" i="82"/>
  <c r="AX5" i="82"/>
  <c r="AW5" i="82"/>
  <c r="AV5" i="82"/>
  <c r="AU5" i="82"/>
  <c r="AT5" i="82"/>
  <c r="AS5" i="82"/>
  <c r="AR5" i="82"/>
  <c r="AQ5" i="82"/>
  <c r="AP5" i="82"/>
  <c r="AO5" i="82"/>
  <c r="AN5" i="82"/>
  <c r="AM5" i="82"/>
  <c r="AL5" i="82"/>
  <c r="AK5" i="82"/>
  <c r="AJ5" i="82"/>
  <c r="AI5" i="82"/>
  <c r="AH5" i="82"/>
  <c r="AG5" i="82"/>
  <c r="AF5" i="82"/>
  <c r="AE5" i="82"/>
  <c r="AD5" i="82"/>
  <c r="AC5" i="82"/>
  <c r="AB5" i="82"/>
  <c r="AA5" i="82"/>
  <c r="Z5" i="82"/>
  <c r="Y5" i="82"/>
  <c r="X5" i="82"/>
  <c r="W5" i="82"/>
  <c r="V5" i="82"/>
  <c r="U5" i="82"/>
  <c r="T5" i="82"/>
  <c r="S5" i="82"/>
  <c r="R5" i="82"/>
  <c r="Q5" i="82"/>
  <c r="P5" i="82"/>
  <c r="O5" i="82"/>
  <c r="N5" i="82"/>
  <c r="M5" i="82"/>
  <c r="L5" i="82"/>
  <c r="K5" i="82"/>
  <c r="J5" i="82"/>
  <c r="I5" i="82"/>
  <c r="GV4" i="82"/>
  <c r="GU4" i="82"/>
  <c r="GT4" i="82"/>
  <c r="GS4" i="82"/>
  <c r="GR4" i="82"/>
  <c r="GQ4" i="82"/>
  <c r="GP4" i="82"/>
  <c r="GO4" i="82"/>
  <c r="GN4" i="82"/>
  <c r="GM4" i="82"/>
  <c r="GL4" i="82"/>
  <c r="GK4" i="82"/>
  <c r="GJ4" i="82"/>
  <c r="GI4" i="82"/>
  <c r="GH4" i="82"/>
  <c r="GG4" i="82"/>
  <c r="GF4" i="82"/>
  <c r="GE4" i="82"/>
  <c r="GD4" i="82"/>
  <c r="GC4" i="82"/>
  <c r="GB4" i="82"/>
  <c r="GA4" i="82"/>
  <c r="FZ4" i="82"/>
  <c r="FY4" i="82"/>
  <c r="FX4" i="82"/>
  <c r="FW4" i="82"/>
  <c r="FV4" i="82"/>
  <c r="FU4" i="82"/>
  <c r="FT4" i="82"/>
  <c r="FS4" i="82"/>
  <c r="FR4" i="82"/>
  <c r="FQ4" i="82"/>
  <c r="FP4" i="82"/>
  <c r="FO4" i="82"/>
  <c r="FN4" i="82"/>
  <c r="FM4" i="82"/>
  <c r="FL4" i="82"/>
  <c r="FK4" i="82"/>
  <c r="FJ4" i="82"/>
  <c r="FI4" i="82"/>
  <c r="FH4" i="82"/>
  <c r="FG4" i="82"/>
  <c r="FF4" i="82"/>
  <c r="FE4" i="82"/>
  <c r="FD4" i="82"/>
  <c r="FC4" i="82"/>
  <c r="FB4" i="82"/>
  <c r="FA4" i="82"/>
  <c r="EZ4" i="82"/>
  <c r="EY4" i="82"/>
  <c r="EX4" i="82"/>
  <c r="EW4" i="82"/>
  <c r="EV4" i="82"/>
  <c r="EU4" i="82"/>
  <c r="ET4" i="82"/>
  <c r="ES4" i="82"/>
  <c r="ER4" i="82"/>
  <c r="EQ4" i="82"/>
  <c r="EP4" i="82"/>
  <c r="EO4" i="82"/>
  <c r="EN4" i="82"/>
  <c r="EM4" i="82"/>
  <c r="EL4" i="82"/>
  <c r="EK4" i="82"/>
  <c r="EJ4" i="82"/>
  <c r="EI4" i="82"/>
  <c r="EH4" i="82"/>
  <c r="EG4" i="82"/>
  <c r="EF4" i="82"/>
  <c r="EE4" i="82"/>
  <c r="ED4" i="82"/>
  <c r="EC4" i="82"/>
  <c r="EB4" i="82"/>
  <c r="EA4" i="82"/>
  <c r="DZ4" i="82"/>
  <c r="DY4" i="82"/>
  <c r="DX4" i="82"/>
  <c r="DW4" i="82"/>
  <c r="DV4" i="82"/>
  <c r="DU4" i="82"/>
  <c r="DT4" i="82"/>
  <c r="DS4" i="82"/>
  <c r="DR4" i="82"/>
  <c r="DQ4" i="82"/>
  <c r="DP4" i="82"/>
  <c r="DO4" i="82"/>
  <c r="DN4" i="82"/>
  <c r="DM4" i="82"/>
  <c r="DL4" i="82"/>
  <c r="DK4" i="82"/>
  <c r="DJ4" i="82"/>
  <c r="DI4" i="82"/>
  <c r="DH4" i="82"/>
  <c r="DG4" i="82"/>
  <c r="DF4" i="82"/>
  <c r="DE4" i="82"/>
  <c r="DD4" i="82"/>
  <c r="DC4" i="82"/>
  <c r="DB4" i="82"/>
  <c r="DA4" i="82"/>
  <c r="CZ4" i="82"/>
  <c r="CY4" i="82"/>
  <c r="CX4" i="82"/>
  <c r="CW4" i="82"/>
  <c r="CV4" i="82"/>
  <c r="CU4" i="82"/>
  <c r="CT4" i="82"/>
  <c r="CS4" i="82"/>
  <c r="CR4" i="82"/>
  <c r="CQ4" i="82"/>
  <c r="CP4" i="82"/>
  <c r="CO4" i="82"/>
  <c r="CN4" i="82"/>
  <c r="CM4" i="82"/>
  <c r="CL4" i="82"/>
  <c r="CK4" i="82"/>
  <c r="CJ4" i="82"/>
  <c r="CI4" i="82"/>
  <c r="CH4" i="82"/>
  <c r="CG4" i="82"/>
  <c r="CF4" i="82"/>
  <c r="CE4" i="82"/>
  <c r="CD4" i="82"/>
  <c r="CC4" i="82"/>
  <c r="CB4" i="82"/>
  <c r="CA4" i="82"/>
  <c r="BZ4" i="82"/>
  <c r="BY4" i="82"/>
  <c r="BX4" i="82"/>
  <c r="BW4" i="82"/>
  <c r="BV4" i="82"/>
  <c r="BU4" i="82"/>
  <c r="BT4" i="82"/>
  <c r="BS4" i="82"/>
  <c r="BR4" i="82"/>
  <c r="BQ4" i="82"/>
  <c r="BP4" i="82"/>
  <c r="BO4" i="82"/>
  <c r="BN4" i="82"/>
  <c r="BM4" i="82"/>
  <c r="BL4" i="82"/>
  <c r="BK4" i="82"/>
  <c r="BJ4" i="82"/>
  <c r="BI4" i="82"/>
  <c r="BH4" i="82"/>
  <c r="BG4" i="82"/>
  <c r="BF4" i="82"/>
  <c r="BE4" i="82"/>
  <c r="BD4" i="82"/>
  <c r="BC4" i="82"/>
  <c r="BB4" i="82"/>
  <c r="BA4" i="82"/>
  <c r="AZ4" i="82"/>
  <c r="AY4" i="82"/>
  <c r="AX4" i="82"/>
  <c r="AW4" i="82"/>
  <c r="AV4" i="82"/>
  <c r="AU4" i="82"/>
  <c r="AT4" i="82"/>
  <c r="AS4" i="82"/>
  <c r="AR4" i="82"/>
  <c r="AQ4" i="82"/>
  <c r="AP4" i="82"/>
  <c r="AO4" i="82"/>
  <c r="AN4" i="82"/>
  <c r="AM4" i="82"/>
  <c r="AL4" i="82"/>
  <c r="AK4" i="82"/>
  <c r="AJ4" i="82"/>
  <c r="AI4" i="82"/>
  <c r="AH4" i="82"/>
  <c r="AG4" i="82"/>
  <c r="AF4" i="82"/>
  <c r="AE4" i="82"/>
  <c r="AD4" i="82"/>
  <c r="AC4" i="82"/>
  <c r="AB4" i="82"/>
  <c r="AA4" i="82"/>
  <c r="Z4" i="82"/>
  <c r="Y4" i="82"/>
  <c r="X4" i="82"/>
  <c r="W4" i="82"/>
  <c r="V4" i="82"/>
  <c r="U4" i="82"/>
  <c r="T4" i="82"/>
  <c r="S4" i="82"/>
  <c r="R4" i="82"/>
  <c r="Q4" i="82"/>
  <c r="P4" i="82"/>
  <c r="O4" i="82"/>
  <c r="N4" i="82"/>
  <c r="M4" i="82"/>
  <c r="L4" i="82"/>
  <c r="K4" i="82"/>
  <c r="J4" i="82"/>
  <c r="I4" i="82"/>
  <c r="GV3" i="82"/>
  <c r="GU3" i="82"/>
  <c r="GT3" i="82"/>
  <c r="GS3" i="82"/>
  <c r="GR3" i="82"/>
  <c r="GQ3" i="82"/>
  <c r="GP3" i="82"/>
  <c r="GO3" i="82"/>
  <c r="GN3" i="82"/>
  <c r="GM3" i="82"/>
  <c r="GL3" i="82"/>
  <c r="GK3" i="82"/>
  <c r="GJ3" i="82"/>
  <c r="GI3" i="82"/>
  <c r="GH3" i="82"/>
  <c r="GG3" i="82"/>
  <c r="GF3" i="82"/>
  <c r="GE3" i="82"/>
  <c r="GD3" i="82"/>
  <c r="GC3" i="82"/>
  <c r="GB3" i="82"/>
  <c r="GA3" i="82"/>
  <c r="FZ3" i="82"/>
  <c r="FY3" i="82"/>
  <c r="FX3" i="82"/>
  <c r="FW3" i="82"/>
  <c r="FV3" i="82"/>
  <c r="FU3" i="82"/>
  <c r="FT3" i="82"/>
  <c r="FS3" i="82"/>
  <c r="FR3" i="82"/>
  <c r="FQ3" i="82"/>
  <c r="FP3" i="82"/>
  <c r="FO3" i="82"/>
  <c r="FN3" i="82"/>
  <c r="FM3" i="82"/>
  <c r="FL3" i="82"/>
  <c r="FK3" i="82"/>
  <c r="FJ3" i="82"/>
  <c r="FI3" i="82"/>
  <c r="FH3" i="82"/>
  <c r="FG3" i="82"/>
  <c r="FF3" i="82"/>
  <c r="FE3" i="82"/>
  <c r="FD3" i="82"/>
  <c r="FC3" i="82"/>
  <c r="FB3" i="82"/>
  <c r="FA3" i="82"/>
  <c r="EZ3" i="82"/>
  <c r="EY3" i="82"/>
  <c r="EX3" i="82"/>
  <c r="EW3" i="82"/>
  <c r="EV3" i="82"/>
  <c r="EU3" i="82"/>
  <c r="ET3" i="82"/>
  <c r="ES3" i="82"/>
  <c r="ER3" i="82"/>
  <c r="EQ3" i="82"/>
  <c r="EP3" i="82"/>
  <c r="EO3" i="82"/>
  <c r="EN3" i="82"/>
  <c r="EM3" i="82"/>
  <c r="EL3" i="82"/>
  <c r="EK3" i="82"/>
  <c r="EJ3" i="82"/>
  <c r="EI3" i="82"/>
  <c r="EH3" i="82"/>
  <c r="EG3" i="82"/>
  <c r="EF3" i="82"/>
  <c r="EE3" i="82"/>
  <c r="ED3" i="82"/>
  <c r="EC3" i="82"/>
  <c r="EB3" i="82"/>
  <c r="EA3" i="82"/>
  <c r="DZ3" i="82"/>
  <c r="DY3" i="82"/>
  <c r="DX3" i="82"/>
  <c r="DW3" i="82"/>
  <c r="DV3" i="82"/>
  <c r="DU3" i="82"/>
  <c r="DT3" i="82"/>
  <c r="DS3" i="82"/>
  <c r="DR3" i="82"/>
  <c r="DQ3" i="82"/>
  <c r="DP3" i="82"/>
  <c r="DO3" i="82"/>
  <c r="DN3" i="82"/>
  <c r="DM3" i="82"/>
  <c r="DL3" i="82"/>
  <c r="DK3" i="82"/>
  <c r="DJ3" i="82"/>
  <c r="DI3" i="82"/>
  <c r="DH3" i="82"/>
  <c r="DG3" i="82"/>
  <c r="DF3" i="82"/>
  <c r="DE3" i="82"/>
  <c r="DD3" i="82"/>
  <c r="DC3" i="82"/>
  <c r="DB3" i="82"/>
  <c r="DA3" i="82"/>
  <c r="CZ3" i="82"/>
  <c r="CY3" i="82"/>
  <c r="CX3" i="82"/>
  <c r="CW3" i="82"/>
  <c r="CV3" i="82"/>
  <c r="CU3" i="82"/>
  <c r="CT3" i="82"/>
  <c r="CS3" i="82"/>
  <c r="CR3" i="82"/>
  <c r="CQ3" i="82"/>
  <c r="CP3" i="82"/>
  <c r="CO3" i="82"/>
  <c r="CN3" i="82"/>
  <c r="CM3" i="82"/>
  <c r="CL3" i="82"/>
  <c r="CK3" i="82"/>
  <c r="CJ3" i="82"/>
  <c r="CI3" i="82"/>
  <c r="CH3" i="82"/>
  <c r="CG3" i="82"/>
  <c r="CF3" i="82"/>
  <c r="CE3" i="82"/>
  <c r="CD3" i="82"/>
  <c r="CC3" i="82"/>
  <c r="CB3" i="82"/>
  <c r="CA3" i="82"/>
  <c r="BZ3" i="82"/>
  <c r="BY3" i="82"/>
  <c r="BX3" i="82"/>
  <c r="BW3" i="82"/>
  <c r="BV3" i="82"/>
  <c r="BU3" i="82"/>
  <c r="BT3" i="82"/>
  <c r="BS3" i="82"/>
  <c r="BR3" i="82"/>
  <c r="BQ3" i="82"/>
  <c r="BP3" i="82"/>
  <c r="BO3" i="82"/>
  <c r="BN3" i="82"/>
  <c r="BM3" i="82"/>
  <c r="BL3" i="82"/>
  <c r="BK3" i="82"/>
  <c r="BJ3" i="82"/>
  <c r="BI3" i="82"/>
  <c r="BH3" i="82"/>
  <c r="BG3" i="82"/>
  <c r="BF3" i="82"/>
  <c r="BE3" i="82"/>
  <c r="BD3" i="82"/>
  <c r="BC3" i="82"/>
  <c r="BB3" i="82"/>
  <c r="BA3" i="82"/>
  <c r="AZ3" i="82"/>
  <c r="AY3" i="82"/>
  <c r="AX3" i="82"/>
  <c r="AW3" i="82"/>
  <c r="AV3" i="82"/>
  <c r="AU3" i="82"/>
  <c r="AT3" i="82"/>
  <c r="AS3" i="82"/>
  <c r="AR3" i="82"/>
  <c r="AQ3" i="82"/>
  <c r="AP3" i="82"/>
  <c r="AO3" i="82"/>
  <c r="AN3" i="82"/>
  <c r="AM3" i="82"/>
  <c r="AL3" i="82"/>
  <c r="AK3" i="82"/>
  <c r="AJ3" i="82"/>
  <c r="AI3" i="82"/>
  <c r="AH3" i="82"/>
  <c r="AG3" i="82"/>
  <c r="AF3" i="82"/>
  <c r="AE3" i="82"/>
  <c r="AD3" i="82"/>
  <c r="AC3" i="82"/>
  <c r="AB3" i="82"/>
  <c r="AA3" i="82"/>
  <c r="Z3" i="82"/>
  <c r="Y3" i="82"/>
  <c r="X3" i="82"/>
  <c r="W3" i="82"/>
  <c r="V3" i="82"/>
  <c r="U3" i="82"/>
  <c r="T3" i="82"/>
  <c r="S3" i="82"/>
  <c r="R3" i="82"/>
  <c r="Q3" i="82"/>
  <c r="P3" i="82"/>
  <c r="O3" i="82"/>
  <c r="N3" i="82"/>
  <c r="M3" i="82"/>
  <c r="L3" i="82"/>
  <c r="K3" i="82"/>
  <c r="J3" i="82"/>
  <c r="I3" i="82"/>
  <c r="GV2" i="82"/>
  <c r="GU2" i="82"/>
  <c r="GT2" i="82"/>
  <c r="GS2" i="82"/>
  <c r="GR2" i="82"/>
  <c r="GQ2" i="82"/>
  <c r="GP2" i="82"/>
  <c r="GO2" i="82"/>
  <c r="GN2" i="82"/>
  <c r="GM2" i="82"/>
  <c r="GL2" i="82"/>
  <c r="GK2" i="82"/>
  <c r="GJ2" i="82"/>
  <c r="GI2" i="82"/>
  <c r="GH2" i="82"/>
  <c r="GG2" i="82"/>
  <c r="GF2" i="82"/>
  <c r="GE2" i="82"/>
  <c r="GD2" i="82"/>
  <c r="GC2" i="82"/>
  <c r="GB2" i="82"/>
  <c r="GA2" i="82"/>
  <c r="FZ2" i="82"/>
  <c r="FY2" i="82"/>
  <c r="FX2" i="82"/>
  <c r="FW2" i="82"/>
  <c r="FV2" i="82"/>
  <c r="FU2" i="82"/>
  <c r="FT2" i="82"/>
  <c r="FS2" i="82"/>
  <c r="FR2" i="82"/>
  <c r="FQ2" i="82"/>
  <c r="FP2" i="82"/>
  <c r="FO2" i="82"/>
  <c r="FN2" i="82"/>
  <c r="FM2" i="82"/>
  <c r="FL2" i="82"/>
  <c r="FK2" i="82"/>
  <c r="FJ2" i="82"/>
  <c r="FI2" i="82"/>
  <c r="FH2" i="82"/>
  <c r="FG2" i="82"/>
  <c r="FF2" i="82"/>
  <c r="FE2" i="82"/>
  <c r="FD2" i="82"/>
  <c r="FC2" i="82"/>
  <c r="FB2" i="82"/>
  <c r="FA2" i="82"/>
  <c r="EZ2" i="82"/>
  <c r="EY2" i="82"/>
  <c r="EX2" i="82"/>
  <c r="EW2" i="82"/>
  <c r="EV2" i="82"/>
  <c r="EU2" i="82"/>
  <c r="ET2" i="82"/>
  <c r="ES2" i="82"/>
  <c r="ER2" i="82"/>
  <c r="EQ2" i="82"/>
  <c r="EP2" i="82"/>
  <c r="EO2" i="82"/>
  <c r="EN2" i="82"/>
  <c r="EM2" i="82"/>
  <c r="EL2" i="82"/>
  <c r="EK2" i="82"/>
  <c r="EJ2" i="82"/>
  <c r="EI2" i="82"/>
  <c r="EH2" i="82"/>
  <c r="EG2" i="82"/>
  <c r="EF2" i="82"/>
  <c r="EE2" i="82"/>
  <c r="ED2" i="82"/>
  <c r="EC2" i="82"/>
  <c r="EB2" i="82"/>
  <c r="EA2" i="82"/>
  <c r="DZ2" i="82"/>
  <c r="DY2" i="82"/>
  <c r="DX2" i="82"/>
  <c r="DW2" i="82"/>
  <c r="DV2" i="82"/>
  <c r="DU2" i="82"/>
  <c r="DT2" i="82"/>
  <c r="DS2" i="82"/>
  <c r="DR2" i="82"/>
  <c r="DQ2" i="82"/>
  <c r="DP2" i="82"/>
  <c r="DO2" i="82"/>
  <c r="DN2" i="82"/>
  <c r="DM2" i="82"/>
  <c r="DL2" i="82"/>
  <c r="DK2" i="82"/>
  <c r="DJ2" i="82"/>
  <c r="DI2" i="82"/>
  <c r="DH2" i="82"/>
  <c r="DG2" i="82"/>
  <c r="DF2" i="82"/>
  <c r="DE2" i="82"/>
  <c r="DD2" i="82"/>
  <c r="DC2" i="82"/>
  <c r="DB2" i="82"/>
  <c r="DA2" i="82"/>
  <c r="CZ2" i="82"/>
  <c r="CY2" i="82"/>
  <c r="CX2" i="82"/>
  <c r="CW2" i="82"/>
  <c r="CV2" i="82"/>
  <c r="CU2" i="82"/>
  <c r="CT2" i="82"/>
  <c r="CS2" i="82"/>
  <c r="CR2" i="82"/>
  <c r="CQ2" i="82"/>
  <c r="CP2" i="82"/>
  <c r="CO2" i="82"/>
  <c r="CN2" i="82"/>
  <c r="CM2" i="82"/>
  <c r="CL2" i="82"/>
  <c r="CK2" i="82"/>
  <c r="CJ2" i="82"/>
  <c r="CI2" i="82"/>
  <c r="CH2" i="82"/>
  <c r="CG2" i="82"/>
  <c r="CF2" i="82"/>
  <c r="CE2" i="82"/>
  <c r="CD2" i="82"/>
  <c r="CC2" i="82"/>
  <c r="CB2" i="82"/>
  <c r="CA2" i="82"/>
  <c r="BZ2" i="82"/>
  <c r="BY2" i="82"/>
  <c r="BX2" i="82"/>
  <c r="BW2" i="82"/>
  <c r="BV2" i="82"/>
  <c r="BU2" i="82"/>
  <c r="BT2" i="82"/>
  <c r="BS2" i="82"/>
  <c r="BR2" i="82"/>
  <c r="BQ2" i="82"/>
  <c r="BP2" i="82"/>
  <c r="BO2" i="82"/>
  <c r="BN2" i="82"/>
  <c r="BM2" i="82"/>
  <c r="BL2" i="82"/>
  <c r="BK2" i="82"/>
  <c r="BJ2" i="82"/>
  <c r="BI2" i="82"/>
  <c r="BH2" i="82"/>
  <c r="BG2" i="82"/>
  <c r="BF2" i="82"/>
  <c r="BE2" i="82"/>
  <c r="BD2" i="82"/>
  <c r="BC2" i="82"/>
  <c r="BB2" i="82"/>
  <c r="BA2" i="82"/>
  <c r="AZ2" i="82"/>
  <c r="AY2" i="82"/>
  <c r="AX2" i="82"/>
  <c r="AW2" i="82"/>
  <c r="AV2" i="82"/>
  <c r="AU2" i="82"/>
  <c r="AT2" i="82"/>
  <c r="AS2" i="82"/>
  <c r="AR2" i="82"/>
  <c r="AQ2" i="82"/>
  <c r="AP2" i="82"/>
  <c r="AO2" i="82"/>
  <c r="AN2" i="82"/>
  <c r="AM2" i="82"/>
  <c r="AL2" i="82"/>
  <c r="AK2" i="82"/>
  <c r="AJ2" i="82"/>
  <c r="AI2" i="82"/>
  <c r="AH2" i="82"/>
  <c r="AG2" i="82"/>
  <c r="AF2" i="82"/>
  <c r="AE2" i="82"/>
  <c r="AD2" i="82"/>
  <c r="AC2" i="82"/>
  <c r="AB2" i="82"/>
  <c r="AA2" i="82"/>
  <c r="Z2" i="82"/>
  <c r="Y2" i="82"/>
  <c r="X2" i="82"/>
  <c r="W2" i="82"/>
  <c r="V2" i="82"/>
  <c r="U2" i="82"/>
  <c r="T2" i="82"/>
  <c r="S2" i="82"/>
  <c r="R2" i="82"/>
  <c r="Q2" i="82"/>
  <c r="P2" i="82"/>
  <c r="O2" i="82"/>
  <c r="N2" i="82"/>
  <c r="M2" i="82"/>
  <c r="L2" i="82"/>
  <c r="K2" i="82"/>
  <c r="J2" i="82"/>
  <c r="I2" i="82"/>
  <c r="E32" i="77"/>
  <c r="E31" i="77"/>
  <c r="P10" i="87"/>
  <c r="P24" i="87" s="1"/>
  <c r="Q10" i="87"/>
  <c r="Q24" i="87" s="1"/>
  <c r="R10" i="87"/>
  <c r="R24" i="87" s="1"/>
  <c r="S10" i="87"/>
  <c r="S24" i="87" s="1"/>
  <c r="T10" i="87"/>
  <c r="T24" i="87" s="1"/>
  <c r="U10" i="87"/>
  <c r="U24" i="87" s="1"/>
  <c r="V10" i="87"/>
  <c r="V24" i="87" s="1"/>
  <c r="W10" i="87"/>
  <c r="W24" i="87" s="1"/>
  <c r="X10" i="87"/>
  <c r="X24" i="87" s="1"/>
  <c r="Y10" i="87"/>
  <c r="Y24" i="87" s="1"/>
  <c r="Z10" i="87"/>
  <c r="Z24" i="87" s="1"/>
  <c r="AA10" i="87"/>
  <c r="AA24" i="87" s="1"/>
  <c r="AB10" i="87"/>
  <c r="AB24" i="87" s="1"/>
  <c r="AC10" i="87"/>
  <c r="AC24" i="87" s="1"/>
  <c r="AD10" i="87"/>
  <c r="AD24" i="87" s="1"/>
  <c r="M10" i="87"/>
  <c r="M37" i="87" s="1"/>
  <c r="N10" i="87"/>
  <c r="N37" i="87" s="1"/>
  <c r="O10" i="87"/>
  <c r="O37" i="87" s="1"/>
  <c r="AE10" i="87"/>
  <c r="AE37" i="87" s="1"/>
  <c r="AF10" i="87"/>
  <c r="AF37" i="87" s="1"/>
  <c r="AG10" i="87"/>
  <c r="AG37" i="87" s="1"/>
  <c r="AH10" i="87"/>
  <c r="AH37" i="87" s="1"/>
  <c r="AM10" i="87"/>
  <c r="AM37" i="87" s="1"/>
  <c r="AN10" i="87"/>
  <c r="AN37" i="87" s="1"/>
  <c r="AO10" i="87"/>
  <c r="AO37" i="87" s="1"/>
  <c r="AP10" i="87"/>
  <c r="AP37" i="87" s="1"/>
  <c r="Q21" i="60"/>
  <c r="Q22" i="60"/>
  <c r="E30" i="60"/>
  <c r="P30" i="60"/>
  <c r="E31" i="60"/>
  <c r="P31" i="60"/>
  <c r="C92" i="77"/>
  <c r="C93" i="77"/>
  <c r="C94" i="77"/>
  <c r="E32" i="60"/>
  <c r="P32" i="60"/>
  <c r="C90" i="77"/>
  <c r="Q23" i="60"/>
  <c r="Q24" i="60"/>
  <c r="F22" i="60"/>
  <c r="F23" i="60"/>
  <c r="F24" i="60"/>
  <c r="Q32" i="60"/>
  <c r="Q31" i="60"/>
  <c r="Q30" i="60"/>
  <c r="F32" i="60"/>
  <c r="F31" i="60"/>
  <c r="F30" i="60"/>
  <c r="B93" i="77"/>
  <c r="B94" i="77"/>
  <c r="B95" i="77"/>
  <c r="B92" i="77"/>
  <c r="B90" i="77"/>
  <c r="F83" i="77"/>
  <c r="F82" i="77"/>
  <c r="F84" i="77"/>
  <c r="F85" i="77"/>
  <c r="F86" i="77"/>
  <c r="F81" i="77"/>
  <c r="Q14" i="60"/>
  <c r="D11" i="87"/>
  <c r="B61" i="6"/>
  <c r="H7" i="77"/>
  <c r="AE5" i="80"/>
  <c r="AE60" i="80"/>
  <c r="AI42" i="80"/>
  <c r="AP12" i="87"/>
  <c r="AP39" i="87" s="1"/>
  <c r="AO12" i="87"/>
  <c r="AO39" i="87" s="1"/>
  <c r="AN12" i="87"/>
  <c r="AN39" i="87" s="1"/>
  <c r="AM12" i="87"/>
  <c r="AM39" i="87" s="1"/>
  <c r="AL12" i="87"/>
  <c r="AK12" i="87"/>
  <c r="AK26" i="87" s="1"/>
  <c r="AJ12" i="87"/>
  <c r="AJ26" i="87" s="1"/>
  <c r="AI12" i="87"/>
  <c r="AI26" i="87" s="1"/>
  <c r="AH12" i="87"/>
  <c r="AH39" i="87" s="1"/>
  <c r="AG12" i="87"/>
  <c r="AG39" i="87" s="1"/>
  <c r="AF12" i="87"/>
  <c r="AF39" i="87" s="1"/>
  <c r="AE12" i="87"/>
  <c r="AE39" i="87" s="1"/>
  <c r="AD12" i="87"/>
  <c r="AD26" i="87" s="1"/>
  <c r="AC12" i="87"/>
  <c r="AC26" i="87" s="1"/>
  <c r="AB12" i="87"/>
  <c r="AB26" i="87" s="1"/>
  <c r="AA12" i="87"/>
  <c r="AA26" i="87" s="1"/>
  <c r="Z12" i="87"/>
  <c r="Z26" i="87" s="1"/>
  <c r="Y12" i="87"/>
  <c r="Y26" i="87" s="1"/>
  <c r="X12" i="87"/>
  <c r="X26" i="87" s="1"/>
  <c r="W12" i="87"/>
  <c r="W26" i="87" s="1"/>
  <c r="V12" i="87"/>
  <c r="V26" i="87" s="1"/>
  <c r="U12" i="87"/>
  <c r="U26" i="87" s="1"/>
  <c r="T12" i="87"/>
  <c r="T26" i="87" s="1"/>
  <c r="S12" i="87"/>
  <c r="S26" i="87" s="1"/>
  <c r="R12" i="87"/>
  <c r="R26" i="87" s="1"/>
  <c r="Q12" i="87"/>
  <c r="Q26" i="87" s="1"/>
  <c r="P12" i="87"/>
  <c r="P26" i="87" s="1"/>
  <c r="O12" i="87"/>
  <c r="O39" i="87" s="1"/>
  <c r="N12" i="87"/>
  <c r="N39" i="87" s="1"/>
  <c r="M12" i="87"/>
  <c r="M39" i="87" s="1"/>
  <c r="L12" i="87"/>
  <c r="K12" i="87"/>
  <c r="J12" i="87"/>
  <c r="I12" i="87"/>
  <c r="H12" i="87"/>
  <c r="G12" i="87"/>
  <c r="F12" i="87"/>
  <c r="E12" i="87"/>
  <c r="D12" i="87"/>
  <c r="AP11" i="87"/>
  <c r="AP38" i="87" s="1"/>
  <c r="AO11" i="87"/>
  <c r="AO38" i="87" s="1"/>
  <c r="AN11" i="87"/>
  <c r="AN38" i="87" s="1"/>
  <c r="AM11" i="87"/>
  <c r="AM38" i="87" s="1"/>
  <c r="AL11" i="87"/>
  <c r="AK11" i="87"/>
  <c r="AK25" i="87" s="1"/>
  <c r="AJ11" i="87"/>
  <c r="AJ25" i="87" s="1"/>
  <c r="AI11" i="87"/>
  <c r="AI25" i="87" s="1"/>
  <c r="AH11" i="87"/>
  <c r="AH38" i="87" s="1"/>
  <c r="AG11" i="87"/>
  <c r="AG38" i="87" s="1"/>
  <c r="AF11" i="87"/>
  <c r="AF38" i="87" s="1"/>
  <c r="AE11" i="87"/>
  <c r="AE38" i="87" s="1"/>
  <c r="AD11" i="87"/>
  <c r="AD25" i="87" s="1"/>
  <c r="AC11" i="87"/>
  <c r="AC25" i="87" s="1"/>
  <c r="AB11" i="87"/>
  <c r="AB25" i="87" s="1"/>
  <c r="AA11" i="87"/>
  <c r="AA25" i="87" s="1"/>
  <c r="Z11" i="87"/>
  <c r="Z25" i="87" s="1"/>
  <c r="Y11" i="87"/>
  <c r="Y25" i="87" s="1"/>
  <c r="X11" i="87"/>
  <c r="X25" i="87" s="1"/>
  <c r="W11" i="87"/>
  <c r="W25" i="87" s="1"/>
  <c r="V11" i="87"/>
  <c r="V25" i="87" s="1"/>
  <c r="U11" i="87"/>
  <c r="U25" i="87" s="1"/>
  <c r="T11" i="87"/>
  <c r="T25" i="87" s="1"/>
  <c r="S11" i="87"/>
  <c r="S25" i="87" s="1"/>
  <c r="F11" i="87"/>
  <c r="E11" i="87"/>
  <c r="AL10" i="87"/>
  <c r="L10" i="87"/>
  <c r="K10" i="87"/>
  <c r="J10" i="87"/>
  <c r="AP9" i="87"/>
  <c r="AP36" i="87" s="1"/>
  <c r="AO9" i="87"/>
  <c r="AO36" i="87" s="1"/>
  <c r="AN9" i="87"/>
  <c r="AN36" i="87" s="1"/>
  <c r="AM9" i="87"/>
  <c r="AM36" i="87" s="1"/>
  <c r="AL9" i="87"/>
  <c r="AK9" i="87"/>
  <c r="AK23" i="87" s="1"/>
  <c r="AJ9" i="87"/>
  <c r="AJ23" i="87" s="1"/>
  <c r="AI9" i="87"/>
  <c r="AI23" i="87" s="1"/>
  <c r="AH9" i="87"/>
  <c r="AH36" i="87" s="1"/>
  <c r="AG9" i="87"/>
  <c r="AG36" i="87" s="1"/>
  <c r="AF9" i="87"/>
  <c r="AF36" i="87" s="1"/>
  <c r="AE9" i="87"/>
  <c r="AE36" i="87" s="1"/>
  <c r="AD9" i="87"/>
  <c r="AD23" i="87" s="1"/>
  <c r="AC9" i="87"/>
  <c r="AC23" i="87" s="1"/>
  <c r="AB9" i="87"/>
  <c r="AB23" i="87" s="1"/>
  <c r="AA9" i="87"/>
  <c r="AA23" i="87" s="1"/>
  <c r="Z9" i="87"/>
  <c r="Z23" i="87" s="1"/>
  <c r="Y9" i="87"/>
  <c r="Y23" i="87" s="1"/>
  <c r="X9" i="87"/>
  <c r="X23" i="87" s="1"/>
  <c r="W9" i="87"/>
  <c r="W23" i="87" s="1"/>
  <c r="V9" i="87"/>
  <c r="V23" i="87" s="1"/>
  <c r="U9" i="87"/>
  <c r="U23" i="87" s="1"/>
  <c r="T9" i="87"/>
  <c r="T23" i="87" s="1"/>
  <c r="S9" i="87"/>
  <c r="S23" i="87" s="1"/>
  <c r="R9" i="87"/>
  <c r="R23" i="87" s="1"/>
  <c r="P9" i="87"/>
  <c r="P23" i="87" s="1"/>
  <c r="O9" i="87"/>
  <c r="O36" i="87" s="1"/>
  <c r="M9" i="87"/>
  <c r="M36" i="87" s="1"/>
  <c r="L9" i="87"/>
  <c r="J9" i="87"/>
  <c r="I9" i="87"/>
  <c r="H9" i="87"/>
  <c r="G9" i="87"/>
  <c r="F9" i="87"/>
  <c r="E9" i="87"/>
  <c r="D9" i="87"/>
  <c r="AP8" i="87"/>
  <c r="AP35" i="87" s="1"/>
  <c r="AO8" i="87"/>
  <c r="AO35" i="87" s="1"/>
  <c r="AN8" i="87"/>
  <c r="AN35" i="87" s="1"/>
  <c r="AM8" i="87"/>
  <c r="AM35" i="87" s="1"/>
  <c r="AL8" i="87"/>
  <c r="AK8" i="87"/>
  <c r="AK22" i="87" s="1"/>
  <c r="AJ8" i="87"/>
  <c r="AJ22" i="87" s="1"/>
  <c r="AI8" i="87"/>
  <c r="AI22" i="87" s="1"/>
  <c r="AH8" i="87"/>
  <c r="AH35" i="87" s="1"/>
  <c r="AG8" i="87"/>
  <c r="AG35" i="87" s="1"/>
  <c r="AF8" i="87"/>
  <c r="AF35" i="87" s="1"/>
  <c r="AE8" i="87"/>
  <c r="AE35" i="87" s="1"/>
  <c r="AD8" i="87"/>
  <c r="AD22" i="87" s="1"/>
  <c r="AC8" i="87"/>
  <c r="AC22" i="87" s="1"/>
  <c r="AB8" i="87"/>
  <c r="AB22" i="87" s="1"/>
  <c r="AA8" i="87"/>
  <c r="AA22" i="87" s="1"/>
  <c r="Z8" i="87"/>
  <c r="Z22" i="87" s="1"/>
  <c r="Y8" i="87"/>
  <c r="Y22" i="87" s="1"/>
  <c r="X8" i="87"/>
  <c r="X22" i="87" s="1"/>
  <c r="W8" i="87"/>
  <c r="W22" i="87" s="1"/>
  <c r="V8" i="87"/>
  <c r="V22" i="87" s="1"/>
  <c r="U8" i="87"/>
  <c r="U22" i="87" s="1"/>
  <c r="T8" i="87"/>
  <c r="T22" i="87" s="1"/>
  <c r="S8" i="87"/>
  <c r="S22" i="87" s="1"/>
  <c r="R8" i="87"/>
  <c r="R22" i="87" s="1"/>
  <c r="P8" i="87"/>
  <c r="P22" i="87" s="1"/>
  <c r="O8" i="87"/>
  <c r="O35" i="87" s="1"/>
  <c r="M8" i="87"/>
  <c r="M35" i="87" s="1"/>
  <c r="L8" i="87"/>
  <c r="J8" i="87"/>
  <c r="I8" i="87"/>
  <c r="H8" i="87"/>
  <c r="G8" i="87"/>
  <c r="F8" i="87"/>
  <c r="E8" i="87"/>
  <c r="D8" i="87"/>
  <c r="AP7" i="87"/>
  <c r="AP34" i="87" s="1"/>
  <c r="AO7" i="87"/>
  <c r="AO34" i="87" s="1"/>
  <c r="AN7" i="87"/>
  <c r="AN34" i="87" s="1"/>
  <c r="AM7" i="87"/>
  <c r="AM34" i="87" s="1"/>
  <c r="AL7" i="87"/>
  <c r="AK7" i="87"/>
  <c r="AK21" i="87" s="1"/>
  <c r="AJ7" i="87"/>
  <c r="AJ21" i="87" s="1"/>
  <c r="AI7" i="87"/>
  <c r="AI21" i="87" s="1"/>
  <c r="AH7" i="87"/>
  <c r="AH34" i="87" s="1"/>
  <c r="AG7" i="87"/>
  <c r="AG34" i="87" s="1"/>
  <c r="AF7" i="87"/>
  <c r="AF34" i="87" s="1"/>
  <c r="AE7" i="87"/>
  <c r="AE34" i="87" s="1"/>
  <c r="AD7" i="87"/>
  <c r="AD21" i="87" s="1"/>
  <c r="AC7" i="87"/>
  <c r="AC21" i="87" s="1"/>
  <c r="AB7" i="87"/>
  <c r="AB21" i="87" s="1"/>
  <c r="AA7" i="87"/>
  <c r="AA21" i="87" s="1"/>
  <c r="Z7" i="87"/>
  <c r="Z21" i="87" s="1"/>
  <c r="Y7" i="87"/>
  <c r="Y21" i="87" s="1"/>
  <c r="X7" i="87"/>
  <c r="X21" i="87" s="1"/>
  <c r="W7" i="87"/>
  <c r="W21" i="87" s="1"/>
  <c r="V7" i="87"/>
  <c r="V21" i="87" s="1"/>
  <c r="U7" i="87"/>
  <c r="U21" i="87" s="1"/>
  <c r="T7" i="87"/>
  <c r="T21" i="87" s="1"/>
  <c r="S7" i="87"/>
  <c r="S21" i="87" s="1"/>
  <c r="R7" i="87"/>
  <c r="R21" i="87" s="1"/>
  <c r="Q7" i="87"/>
  <c r="Q21" i="87" s="1"/>
  <c r="P7" i="87"/>
  <c r="P21" i="87" s="1"/>
  <c r="O7" i="87"/>
  <c r="O34" i="87" s="1"/>
  <c r="N7" i="87"/>
  <c r="N34" i="87" s="1"/>
  <c r="M7" i="87"/>
  <c r="M34" i="87" s="1"/>
  <c r="L7" i="87"/>
  <c r="J7" i="87"/>
  <c r="I7" i="87"/>
  <c r="H7" i="87"/>
  <c r="G7" i="87"/>
  <c r="F7" i="87"/>
  <c r="E7" i="87"/>
  <c r="D7" i="87"/>
  <c r="AP6" i="87"/>
  <c r="AP33" i="87" s="1"/>
  <c r="AO6" i="87"/>
  <c r="AO33" i="87" s="1"/>
  <c r="AN6" i="87"/>
  <c r="AN33" i="87" s="1"/>
  <c r="AM6" i="87"/>
  <c r="AM33" i="87" s="1"/>
  <c r="AL6" i="87"/>
  <c r="AH6" i="87"/>
  <c r="AH33" i="87" s="1"/>
  <c r="AG6" i="87"/>
  <c r="AG33" i="87" s="1"/>
  <c r="AF6" i="87"/>
  <c r="AF33" i="87" s="1"/>
  <c r="AE6" i="87"/>
  <c r="AE33" i="87" s="1"/>
  <c r="AD6" i="87"/>
  <c r="AD20" i="87" s="1"/>
  <c r="AC6" i="87"/>
  <c r="AC20" i="87" s="1"/>
  <c r="AB6" i="87"/>
  <c r="AB20" i="87" s="1"/>
  <c r="AA6" i="87"/>
  <c r="AA20" i="87" s="1"/>
  <c r="Z6" i="87"/>
  <c r="Z20" i="87" s="1"/>
  <c r="Y6" i="87"/>
  <c r="Y20" i="87" s="1"/>
  <c r="X6" i="87"/>
  <c r="X20" i="87" s="1"/>
  <c r="W6" i="87"/>
  <c r="W20" i="87" s="1"/>
  <c r="V6" i="87"/>
  <c r="V20" i="87" s="1"/>
  <c r="U6" i="87"/>
  <c r="U20" i="87" s="1"/>
  <c r="T6" i="87"/>
  <c r="T20" i="87" s="1"/>
  <c r="S6" i="87"/>
  <c r="S20" i="87" s="1"/>
  <c r="R6" i="87"/>
  <c r="R20" i="87" s="1"/>
  <c r="Q6" i="87"/>
  <c r="Q20" i="87" s="1"/>
  <c r="P6" i="87"/>
  <c r="P20" i="87" s="1"/>
  <c r="O6" i="87"/>
  <c r="O33" i="87" s="1"/>
  <c r="N6" i="87"/>
  <c r="N33" i="87" s="1"/>
  <c r="M6" i="87"/>
  <c r="M33" i="87" s="1"/>
  <c r="L6" i="87"/>
  <c r="K6" i="87"/>
  <c r="J6" i="87"/>
  <c r="D13" i="87"/>
  <c r="E13" i="87"/>
  <c r="F13" i="87"/>
  <c r="G13" i="87"/>
  <c r="H13" i="87"/>
  <c r="I13" i="87"/>
  <c r="J13" i="87"/>
  <c r="K13" i="87"/>
  <c r="D15" i="88" s="1"/>
  <c r="L13" i="87"/>
  <c r="M13" i="87"/>
  <c r="M40" i="87" s="1"/>
  <c r="N13" i="87"/>
  <c r="N40" i="87" s="1"/>
  <c r="O13" i="87"/>
  <c r="O40" i="87" s="1"/>
  <c r="P13" i="87"/>
  <c r="P27" i="87" s="1"/>
  <c r="Q13" i="87"/>
  <c r="Q27" i="87" s="1"/>
  <c r="R13" i="87"/>
  <c r="R27" i="87" s="1"/>
  <c r="S13" i="87"/>
  <c r="S27" i="87" s="1"/>
  <c r="T13" i="87"/>
  <c r="T27" i="87" s="1"/>
  <c r="U13" i="87"/>
  <c r="U27" i="87" s="1"/>
  <c r="V13" i="87"/>
  <c r="V27" i="87" s="1"/>
  <c r="W13" i="87"/>
  <c r="W27" i="87" s="1"/>
  <c r="X13" i="87"/>
  <c r="X27" i="87" s="1"/>
  <c r="Y13" i="87"/>
  <c r="Y27" i="87" s="1"/>
  <c r="Z13" i="87"/>
  <c r="Z27" i="87" s="1"/>
  <c r="AA13" i="87"/>
  <c r="AA27" i="87" s="1"/>
  <c r="AB13" i="87"/>
  <c r="AB27" i="87" s="1"/>
  <c r="AC13" i="87"/>
  <c r="AC27" i="87" s="1"/>
  <c r="AD13" i="87"/>
  <c r="AD27" i="87" s="1"/>
  <c r="AE13" i="87"/>
  <c r="AE40" i="87" s="1"/>
  <c r="AF13" i="87"/>
  <c r="AF40" i="87" s="1"/>
  <c r="AG13" i="87"/>
  <c r="AG40" i="87" s="1"/>
  <c r="AH13" i="87"/>
  <c r="AH40" i="87" s="1"/>
  <c r="AI13" i="87"/>
  <c r="AI27" i="87" s="1"/>
  <c r="AJ13" i="87"/>
  <c r="AJ27" i="87" s="1"/>
  <c r="AK13" i="87"/>
  <c r="AK27" i="87" s="1"/>
  <c r="AL13" i="87"/>
  <c r="AM13" i="87"/>
  <c r="AM40" i="87" s="1"/>
  <c r="AN13" i="87"/>
  <c r="AN40" i="87" s="1"/>
  <c r="AO13" i="87"/>
  <c r="AO40" i="87" s="1"/>
  <c r="AP13" i="87"/>
  <c r="AP40" i="87" s="1"/>
  <c r="P18" i="88"/>
  <c r="M18" i="88"/>
  <c r="J18" i="88"/>
  <c r="F18" i="88"/>
  <c r="C18" i="88"/>
  <c r="AP3" i="87"/>
  <c r="AO3" i="87"/>
  <c r="AN3" i="87"/>
  <c r="AM3" i="87"/>
  <c r="AL3" i="87"/>
  <c r="AK3" i="87"/>
  <c r="AJ3" i="87"/>
  <c r="AI3" i="87"/>
  <c r="AH3" i="87"/>
  <c r="AG3" i="87"/>
  <c r="AF3" i="87"/>
  <c r="AE3" i="87"/>
  <c r="AD3" i="87"/>
  <c r="AC3" i="87"/>
  <c r="AB3" i="87"/>
  <c r="AA3" i="87"/>
  <c r="Z3" i="87"/>
  <c r="Y3" i="87"/>
  <c r="X3" i="87"/>
  <c r="W3" i="87"/>
  <c r="V3" i="87"/>
  <c r="U3" i="87"/>
  <c r="T3" i="87"/>
  <c r="S3" i="87"/>
  <c r="R3" i="87"/>
  <c r="Q3" i="87"/>
  <c r="P3" i="87"/>
  <c r="O3" i="87"/>
  <c r="R4" i="88" s="1"/>
  <c r="H4" i="88" s="1"/>
  <c r="N3" i="87"/>
  <c r="Q4" i="88" s="1"/>
  <c r="G4" i="88" s="1"/>
  <c r="M3" i="87"/>
  <c r="P4" i="88" s="1"/>
  <c r="F4" i="88" s="1"/>
  <c r="L3" i="87"/>
  <c r="O4" i="88" s="1"/>
  <c r="K3" i="87"/>
  <c r="N4" i="88" s="1"/>
  <c r="J3" i="87"/>
  <c r="M4" i="88" s="1"/>
  <c r="I3" i="87"/>
  <c r="L4" i="88" s="1"/>
  <c r="H3" i="87"/>
  <c r="K4" i="88" s="1"/>
  <c r="G3" i="87"/>
  <c r="J4" i="88" s="1"/>
  <c r="F3" i="87"/>
  <c r="E4" i="88" s="1"/>
  <c r="E3" i="87"/>
  <c r="D4" i="88" s="1"/>
  <c r="D3" i="87"/>
  <c r="C4" i="88" s="1"/>
  <c r="F7" i="86"/>
  <c r="D24" i="86"/>
  <c r="D25" i="86"/>
  <c r="K16" i="86"/>
  <c r="H16" i="86"/>
  <c r="K10" i="86"/>
  <c r="Q9" i="86"/>
  <c r="Q8" i="87" s="1"/>
  <c r="Q22" i="87" s="1"/>
  <c r="N9" i="86"/>
  <c r="N8" i="87" s="1"/>
  <c r="N35" i="87" s="1"/>
  <c r="K9" i="86"/>
  <c r="K8" i="87" s="1"/>
  <c r="D10" i="88" s="1"/>
  <c r="C10" i="88" s="1"/>
  <c r="AK7" i="86"/>
  <c r="AK11" i="86" s="1"/>
  <c r="AK10" i="87" s="1"/>
  <c r="AK24" i="87" s="1"/>
  <c r="AJ7" i="86"/>
  <c r="AJ6" i="87" s="1"/>
  <c r="AJ20" i="87" s="1"/>
  <c r="AJ11" i="86"/>
  <c r="AJ10" i="87" s="1"/>
  <c r="AJ24" i="87" s="1"/>
  <c r="AI7" i="86"/>
  <c r="AI6" i="87" s="1"/>
  <c r="AI20" i="87" s="1"/>
  <c r="I7" i="86"/>
  <c r="I6" i="87" s="1"/>
  <c r="H7" i="86"/>
  <c r="G7" i="86"/>
  <c r="N10" i="86"/>
  <c r="N9" i="87" s="1"/>
  <c r="N36" i="87" s="1"/>
  <c r="Q10" i="86"/>
  <c r="Q9" i="87" s="1"/>
  <c r="Q23" i="87" s="1"/>
  <c r="H67" i="77"/>
  <c r="G67" i="77"/>
  <c r="F15" i="60"/>
  <c r="F16" i="60"/>
  <c r="F14" i="60"/>
  <c r="C184" i="85"/>
  <c r="B184" i="85" s="1"/>
  <c r="C183" i="85"/>
  <c r="B183" i="85"/>
  <c r="C182" i="85"/>
  <c r="B182" i="85" s="1"/>
  <c r="C181" i="85"/>
  <c r="B181" i="85" s="1"/>
  <c r="C180" i="85"/>
  <c r="B180" i="85"/>
  <c r="C179" i="85"/>
  <c r="B179" i="85" s="1"/>
  <c r="C178" i="85"/>
  <c r="B178" i="85" s="1"/>
  <c r="C177" i="85"/>
  <c r="B177" i="85"/>
  <c r="C176" i="85"/>
  <c r="B176" i="85" s="1"/>
  <c r="C175" i="85"/>
  <c r="B175" i="85" s="1"/>
  <c r="C174" i="85"/>
  <c r="B174" i="85"/>
  <c r="C173" i="85"/>
  <c r="B173" i="85" s="1"/>
  <c r="C172" i="85"/>
  <c r="B172" i="85" s="1"/>
  <c r="C171" i="85"/>
  <c r="B171" i="85"/>
  <c r="C170" i="85"/>
  <c r="B170" i="85" s="1"/>
  <c r="C169" i="85"/>
  <c r="B169" i="85" s="1"/>
  <c r="C168" i="85"/>
  <c r="B168" i="85"/>
  <c r="C167" i="85"/>
  <c r="B167" i="85" s="1"/>
  <c r="C166" i="85"/>
  <c r="B166" i="85" s="1"/>
  <c r="C165" i="85"/>
  <c r="B165" i="85"/>
  <c r="C164" i="85"/>
  <c r="B164" i="85" s="1"/>
  <c r="C163" i="85"/>
  <c r="B163" i="85" s="1"/>
  <c r="C162" i="85"/>
  <c r="B162" i="85"/>
  <c r="C161" i="85"/>
  <c r="B161" i="85" s="1"/>
  <c r="C160" i="85"/>
  <c r="B160" i="85" s="1"/>
  <c r="C159" i="85"/>
  <c r="B159" i="85"/>
  <c r="C158" i="85"/>
  <c r="B158" i="85" s="1"/>
  <c r="C157" i="85"/>
  <c r="B157" i="85" s="1"/>
  <c r="C156" i="85"/>
  <c r="B156" i="85"/>
  <c r="C155" i="85"/>
  <c r="B155" i="85" s="1"/>
  <c r="C154" i="85"/>
  <c r="B154" i="85" s="1"/>
  <c r="C153" i="85"/>
  <c r="B153" i="85"/>
  <c r="C152" i="85"/>
  <c r="B152" i="85" s="1"/>
  <c r="C151" i="85"/>
  <c r="B151" i="85" s="1"/>
  <c r="C150" i="85"/>
  <c r="B150" i="85"/>
  <c r="C149" i="85"/>
  <c r="B149" i="85" s="1"/>
  <c r="C148" i="85"/>
  <c r="B148" i="85" s="1"/>
  <c r="C147" i="85"/>
  <c r="B147" i="85"/>
  <c r="C146" i="85"/>
  <c r="B146" i="85" s="1"/>
  <c r="C145" i="85"/>
  <c r="B145" i="85" s="1"/>
  <c r="C144" i="85"/>
  <c r="B144" i="85"/>
  <c r="C143" i="85"/>
  <c r="B143" i="85" s="1"/>
  <c r="C142" i="85"/>
  <c r="B142" i="85" s="1"/>
  <c r="C141" i="85"/>
  <c r="B141" i="85"/>
  <c r="C140" i="85"/>
  <c r="B140" i="85" s="1"/>
  <c r="C139" i="85"/>
  <c r="B139" i="85" s="1"/>
  <c r="C138" i="85"/>
  <c r="B138" i="85"/>
  <c r="C137" i="85"/>
  <c r="B137" i="85" s="1"/>
  <c r="C136" i="85"/>
  <c r="B136" i="85" s="1"/>
  <c r="C135" i="85"/>
  <c r="B135" i="85"/>
  <c r="C134" i="85"/>
  <c r="B134" i="85" s="1"/>
  <c r="C133" i="85"/>
  <c r="B133" i="85" s="1"/>
  <c r="C132" i="85"/>
  <c r="B132" i="85"/>
  <c r="C131" i="85"/>
  <c r="B131" i="85" s="1"/>
  <c r="C130" i="85"/>
  <c r="B130" i="85" s="1"/>
  <c r="C129" i="85"/>
  <c r="B129" i="85"/>
  <c r="C128" i="85"/>
  <c r="B128" i="85" s="1"/>
  <c r="C127" i="85"/>
  <c r="B127" i="85" s="1"/>
  <c r="C126" i="85"/>
  <c r="B126" i="85"/>
  <c r="C125" i="85"/>
  <c r="B125" i="85" s="1"/>
  <c r="C124" i="85"/>
  <c r="B124" i="85" s="1"/>
  <c r="C123" i="85"/>
  <c r="B123" i="85"/>
  <c r="C122" i="85"/>
  <c r="B122" i="85" s="1"/>
  <c r="C121" i="85"/>
  <c r="B121" i="85" s="1"/>
  <c r="C120" i="85"/>
  <c r="B120" i="85"/>
  <c r="C119" i="85"/>
  <c r="B119" i="85" s="1"/>
  <c r="C118" i="85"/>
  <c r="B118" i="85" s="1"/>
  <c r="C117" i="85"/>
  <c r="B117" i="85"/>
  <c r="C116" i="85"/>
  <c r="B116" i="85" s="1"/>
  <c r="C115" i="85"/>
  <c r="B115" i="85"/>
  <c r="C114" i="85"/>
  <c r="B114" i="85"/>
  <c r="B113" i="85"/>
  <c r="B112" i="85"/>
  <c r="C111" i="85"/>
  <c r="B111" i="85" s="1"/>
  <c r="B110" i="85"/>
  <c r="B109" i="85"/>
  <c r="B108" i="85"/>
  <c r="B107" i="85"/>
  <c r="B106" i="85"/>
  <c r="B105" i="85"/>
  <c r="B104" i="85"/>
  <c r="B103" i="85"/>
  <c r="B102" i="85"/>
  <c r="C101" i="85"/>
  <c r="B101" i="85"/>
  <c r="C100" i="85"/>
  <c r="B100" i="85"/>
  <c r="C99" i="85"/>
  <c r="B99" i="85" s="1"/>
  <c r="C98" i="85"/>
  <c r="B98" i="85" s="1"/>
  <c r="C97" i="85"/>
  <c r="B97" i="85"/>
  <c r="C96" i="85"/>
  <c r="B96" i="85"/>
  <c r="C95" i="85"/>
  <c r="B95" i="85"/>
  <c r="C94" i="85"/>
  <c r="B94" i="85"/>
  <c r="C93" i="85"/>
  <c r="B93" i="85" s="1"/>
  <c r="C92" i="85"/>
  <c r="B92" i="85" s="1"/>
  <c r="C91" i="85"/>
  <c r="B91" i="85"/>
  <c r="C90" i="85"/>
  <c r="B90" i="85"/>
  <c r="C89" i="85"/>
  <c r="B89" i="85"/>
  <c r="C88" i="85"/>
  <c r="B88" i="85"/>
  <c r="C87" i="85"/>
  <c r="B87" i="85" s="1"/>
  <c r="C86" i="85"/>
  <c r="B86" i="85" s="1"/>
  <c r="C85" i="85"/>
  <c r="B85" i="85"/>
  <c r="C84" i="85"/>
  <c r="B84" i="85"/>
  <c r="C83" i="85"/>
  <c r="B83" i="85"/>
  <c r="C82" i="85"/>
  <c r="B82" i="85"/>
  <c r="C81" i="85"/>
  <c r="B81" i="85" s="1"/>
  <c r="C80" i="85"/>
  <c r="B80" i="85" s="1"/>
  <c r="C79" i="85"/>
  <c r="B79" i="85"/>
  <c r="C78" i="85"/>
  <c r="B78" i="85"/>
  <c r="C77" i="85"/>
  <c r="B77" i="85"/>
  <c r="C76" i="85"/>
  <c r="B76" i="85"/>
  <c r="C75" i="85"/>
  <c r="B75" i="85" s="1"/>
  <c r="C74" i="85"/>
  <c r="B74" i="85" s="1"/>
  <c r="C73" i="85"/>
  <c r="B73" i="85"/>
  <c r="C72" i="85"/>
  <c r="B72" i="85"/>
  <c r="C71" i="85"/>
  <c r="B71" i="85"/>
  <c r="C70" i="85"/>
  <c r="B70" i="85"/>
  <c r="C69" i="85"/>
  <c r="B69" i="85" s="1"/>
  <c r="C68" i="85"/>
  <c r="B68" i="85" s="1"/>
  <c r="C67" i="85"/>
  <c r="B67" i="85"/>
  <c r="C66" i="85"/>
  <c r="B66" i="85"/>
  <c r="C65" i="85"/>
  <c r="B65" i="85"/>
  <c r="C64" i="85"/>
  <c r="B64" i="85"/>
  <c r="C63" i="85"/>
  <c r="B63" i="85" s="1"/>
  <c r="C62" i="85"/>
  <c r="B62" i="85" s="1"/>
  <c r="C61" i="85"/>
  <c r="B61" i="85"/>
  <c r="C60" i="85"/>
  <c r="B60" i="85"/>
  <c r="C59" i="85"/>
  <c r="B59" i="85"/>
  <c r="C58" i="85"/>
  <c r="B58" i="85"/>
  <c r="C57" i="85"/>
  <c r="B57" i="85" s="1"/>
  <c r="C56" i="85"/>
  <c r="B56" i="85" s="1"/>
  <c r="C55" i="85"/>
  <c r="B55" i="85"/>
  <c r="C54" i="85"/>
  <c r="B54" i="85"/>
  <c r="C53" i="85"/>
  <c r="B53" i="85"/>
  <c r="C52" i="85"/>
  <c r="B52" i="85"/>
  <c r="C51" i="85"/>
  <c r="B51" i="85" s="1"/>
  <c r="C50" i="85"/>
  <c r="B50" i="85" s="1"/>
  <c r="C49" i="85"/>
  <c r="B49" i="85"/>
  <c r="C48" i="85"/>
  <c r="B48" i="85"/>
  <c r="C47" i="85"/>
  <c r="B47" i="85"/>
  <c r="C46" i="85"/>
  <c r="B46" i="85"/>
  <c r="C45" i="85"/>
  <c r="B45" i="85" s="1"/>
  <c r="C44" i="85"/>
  <c r="B44" i="85" s="1"/>
  <c r="C43" i="85"/>
  <c r="B43" i="85"/>
  <c r="C42" i="85"/>
  <c r="B42" i="85"/>
  <c r="C41" i="85"/>
  <c r="B41" i="85"/>
  <c r="C40" i="85"/>
  <c r="B40" i="85"/>
  <c r="C39" i="85"/>
  <c r="B39" i="85" s="1"/>
  <c r="C38" i="85"/>
  <c r="B38" i="85" s="1"/>
  <c r="C37" i="85"/>
  <c r="B37" i="85" s="1"/>
  <c r="C36" i="85"/>
  <c r="B36" i="85" s="1"/>
  <c r="C35" i="85"/>
  <c r="B35" i="85" s="1"/>
  <c r="C34" i="85"/>
  <c r="B34" i="85" s="1"/>
  <c r="C33" i="85"/>
  <c r="B33" i="85" s="1"/>
  <c r="C32" i="85"/>
  <c r="B32" i="85" s="1"/>
  <c r="C31" i="85"/>
  <c r="B31" i="85"/>
  <c r="C30" i="85"/>
  <c r="B30" i="85" s="1"/>
  <c r="C29" i="85"/>
  <c r="B29" i="85" s="1"/>
  <c r="C28" i="85"/>
  <c r="B28" i="85"/>
  <c r="C27" i="85"/>
  <c r="B27" i="85" s="1"/>
  <c r="C26" i="85"/>
  <c r="B26" i="85" s="1"/>
  <c r="C25" i="85"/>
  <c r="B25" i="85" s="1"/>
  <c r="C24" i="85"/>
  <c r="B24" i="85" s="1"/>
  <c r="C23" i="85"/>
  <c r="B23" i="85"/>
  <c r="B184" i="84"/>
  <c r="B182" i="84"/>
  <c r="B180" i="84"/>
  <c r="B179" i="84"/>
  <c r="B177" i="84"/>
  <c r="B176" i="84"/>
  <c r="B175" i="84"/>
  <c r="B174" i="84"/>
  <c r="B173" i="84"/>
  <c r="B172" i="84"/>
  <c r="B171" i="84"/>
  <c r="B170" i="84"/>
  <c r="B169" i="84"/>
  <c r="B168" i="84"/>
  <c r="B166" i="84"/>
  <c r="B165" i="84"/>
  <c r="B164" i="84"/>
  <c r="B163" i="84"/>
  <c r="B162" i="84"/>
  <c r="B161" i="84"/>
  <c r="B160" i="84"/>
  <c r="B159" i="84"/>
  <c r="B158" i="84"/>
  <c r="B157" i="84"/>
  <c r="B156" i="84"/>
  <c r="B154" i="84"/>
  <c r="B153" i="84"/>
  <c r="B152" i="84"/>
  <c r="B151" i="84"/>
  <c r="B150" i="84"/>
  <c r="B149" i="84"/>
  <c r="B148" i="84"/>
  <c r="B147" i="84"/>
  <c r="B146" i="84"/>
  <c r="B145" i="84"/>
  <c r="B144" i="84"/>
  <c r="B142" i="84"/>
  <c r="B141" i="84"/>
  <c r="B140" i="84"/>
  <c r="B139" i="84"/>
  <c r="B138" i="84"/>
  <c r="B136" i="84"/>
  <c r="B135" i="84"/>
  <c r="B133" i="84"/>
  <c r="B132" i="84"/>
  <c r="B131" i="84"/>
  <c r="B130" i="84"/>
  <c r="B129" i="84"/>
  <c r="B128" i="84"/>
  <c r="B127" i="84"/>
  <c r="B125" i="84"/>
  <c r="B124" i="84"/>
  <c r="B123" i="84"/>
  <c r="B121" i="84"/>
  <c r="B120" i="84"/>
  <c r="B119" i="84"/>
  <c r="B118" i="84"/>
  <c r="B117" i="84"/>
  <c r="B116" i="84"/>
  <c r="B115" i="84"/>
  <c r="B114" i="84"/>
  <c r="B113" i="84"/>
  <c r="B112" i="84"/>
  <c r="B111" i="84"/>
  <c r="B110" i="84"/>
  <c r="B109" i="84"/>
  <c r="B108" i="84"/>
  <c r="B107" i="84"/>
  <c r="B106" i="84"/>
  <c r="B105" i="84"/>
  <c r="B104" i="84"/>
  <c r="B103" i="84"/>
  <c r="B102" i="84"/>
  <c r="B101" i="84"/>
  <c r="B99" i="84"/>
  <c r="B98" i="84"/>
  <c r="B97" i="84"/>
  <c r="B95" i="84"/>
  <c r="B94" i="84"/>
  <c r="B93" i="84"/>
  <c r="B91" i="84"/>
  <c r="B90" i="84"/>
  <c r="B89" i="84"/>
  <c r="B87" i="84"/>
  <c r="B86" i="84"/>
  <c r="B85" i="84"/>
  <c r="B83" i="84"/>
  <c r="B82" i="84"/>
  <c r="B81" i="84"/>
  <c r="B79" i="84"/>
  <c r="B78" i="84"/>
  <c r="B77" i="84"/>
  <c r="B75" i="84"/>
  <c r="B74" i="84"/>
  <c r="B73" i="84"/>
  <c r="B72" i="84"/>
  <c r="B71" i="84"/>
  <c r="B70" i="84"/>
  <c r="B69" i="84"/>
  <c r="B68" i="84"/>
  <c r="B67" i="84"/>
  <c r="B66" i="84"/>
  <c r="B65" i="84"/>
  <c r="B64" i="84"/>
  <c r="B63" i="84"/>
  <c r="B62" i="84"/>
  <c r="B61" i="84"/>
  <c r="B60" i="84"/>
  <c r="B59" i="84"/>
  <c r="B58" i="84"/>
  <c r="B57" i="84"/>
  <c r="B56" i="84"/>
  <c r="B55" i="84"/>
  <c r="B54" i="84"/>
  <c r="B53" i="84"/>
  <c r="B52" i="84"/>
  <c r="B51" i="84"/>
  <c r="B50" i="84"/>
  <c r="B49" i="84"/>
  <c r="B48" i="84"/>
  <c r="B47" i="84"/>
  <c r="B46" i="84"/>
  <c r="B45" i="84"/>
  <c r="B44" i="84"/>
  <c r="B43" i="84"/>
  <c r="B42" i="84"/>
  <c r="B41" i="84"/>
  <c r="B40" i="84"/>
  <c r="B39" i="84"/>
  <c r="B37" i="84"/>
  <c r="B35" i="84"/>
  <c r="B34" i="84"/>
  <c r="B33" i="84"/>
  <c r="B32" i="84"/>
  <c r="B31" i="84"/>
  <c r="B30" i="84"/>
  <c r="B27" i="84"/>
  <c r="B26" i="84"/>
  <c r="B25" i="84"/>
  <c r="B24" i="84"/>
  <c r="B23" i="84"/>
  <c r="C184" i="83"/>
  <c r="B184" i="83"/>
  <c r="C183" i="83"/>
  <c r="B183" i="83"/>
  <c r="C182" i="83"/>
  <c r="B182" i="83"/>
  <c r="C181" i="83"/>
  <c r="B181" i="83"/>
  <c r="C180" i="83"/>
  <c r="B180" i="83"/>
  <c r="C179" i="83"/>
  <c r="B179" i="83"/>
  <c r="C178" i="83"/>
  <c r="B178" i="83"/>
  <c r="C177" i="83"/>
  <c r="B177" i="83"/>
  <c r="C176" i="83"/>
  <c r="B176" i="83"/>
  <c r="C175" i="83"/>
  <c r="B175" i="83"/>
  <c r="C174" i="83"/>
  <c r="B174" i="83"/>
  <c r="C173" i="83"/>
  <c r="B173" i="83"/>
  <c r="C172" i="83"/>
  <c r="B172" i="83"/>
  <c r="C171" i="83"/>
  <c r="B171" i="83"/>
  <c r="C170" i="83"/>
  <c r="B170" i="83"/>
  <c r="C169" i="83"/>
  <c r="B169" i="83"/>
  <c r="C168" i="83"/>
  <c r="B168" i="83"/>
  <c r="C167" i="83"/>
  <c r="B167" i="83"/>
  <c r="C166" i="83"/>
  <c r="B166" i="83"/>
  <c r="C165" i="83"/>
  <c r="B165" i="83"/>
  <c r="C164" i="83"/>
  <c r="B164" i="83"/>
  <c r="C163" i="83"/>
  <c r="B163" i="83"/>
  <c r="C162" i="83"/>
  <c r="B162" i="83"/>
  <c r="C161" i="83"/>
  <c r="B161" i="83"/>
  <c r="C160" i="83"/>
  <c r="B160" i="83"/>
  <c r="C159" i="83"/>
  <c r="B159" i="83"/>
  <c r="C158" i="83"/>
  <c r="B158" i="83"/>
  <c r="C157" i="83"/>
  <c r="B157" i="83"/>
  <c r="C156" i="83"/>
  <c r="B156" i="83"/>
  <c r="C155" i="83"/>
  <c r="B155" i="83"/>
  <c r="C154" i="83"/>
  <c r="B154" i="83"/>
  <c r="C153" i="83"/>
  <c r="B153" i="83"/>
  <c r="C152" i="83"/>
  <c r="B152" i="83"/>
  <c r="C151" i="83"/>
  <c r="B151" i="83"/>
  <c r="C150" i="83"/>
  <c r="B150" i="83"/>
  <c r="C149" i="83"/>
  <c r="B149" i="83"/>
  <c r="C148" i="83"/>
  <c r="B148" i="83"/>
  <c r="C147" i="83"/>
  <c r="B147" i="83"/>
  <c r="C146" i="83"/>
  <c r="B146" i="83"/>
  <c r="C145" i="83"/>
  <c r="B145" i="83"/>
  <c r="C144" i="83"/>
  <c r="B144" i="83"/>
  <c r="C143" i="83"/>
  <c r="B143" i="83"/>
  <c r="C142" i="83"/>
  <c r="B142" i="83"/>
  <c r="C141" i="83"/>
  <c r="B141" i="83"/>
  <c r="C140" i="83"/>
  <c r="B140" i="83"/>
  <c r="C139" i="83"/>
  <c r="B139" i="83"/>
  <c r="C138" i="83"/>
  <c r="B138" i="83"/>
  <c r="C137" i="83"/>
  <c r="B137" i="83"/>
  <c r="C136" i="83"/>
  <c r="B136" i="83"/>
  <c r="C135" i="83"/>
  <c r="B135" i="83"/>
  <c r="C134" i="83"/>
  <c r="B134" i="83"/>
  <c r="C133" i="83"/>
  <c r="B133" i="83"/>
  <c r="C132" i="83"/>
  <c r="B132" i="83"/>
  <c r="C131" i="83"/>
  <c r="B131" i="83"/>
  <c r="C130" i="83"/>
  <c r="B130" i="83"/>
  <c r="C129" i="83"/>
  <c r="B129" i="83"/>
  <c r="C128" i="83"/>
  <c r="B128" i="83"/>
  <c r="C127" i="83"/>
  <c r="B127" i="83"/>
  <c r="C126" i="83"/>
  <c r="B126" i="83"/>
  <c r="C125" i="83"/>
  <c r="B125" i="83"/>
  <c r="C124" i="83"/>
  <c r="B124" i="83"/>
  <c r="C123" i="83"/>
  <c r="B123" i="83"/>
  <c r="C122" i="83"/>
  <c r="B122" i="83"/>
  <c r="C121" i="83"/>
  <c r="B121" i="83"/>
  <c r="C120" i="83"/>
  <c r="B120" i="83"/>
  <c r="C119" i="83"/>
  <c r="B119" i="83"/>
  <c r="C118" i="83"/>
  <c r="B118" i="83"/>
  <c r="C117" i="83"/>
  <c r="B117" i="83"/>
  <c r="C116" i="83"/>
  <c r="B116" i="83"/>
  <c r="C115" i="83"/>
  <c r="B115" i="83"/>
  <c r="C114" i="83"/>
  <c r="B114" i="83"/>
  <c r="B113" i="83"/>
  <c r="B112" i="83"/>
  <c r="C111" i="83"/>
  <c r="B111" i="83"/>
  <c r="B110" i="83"/>
  <c r="B109" i="83"/>
  <c r="B108" i="83"/>
  <c r="B107" i="83"/>
  <c r="B106" i="83"/>
  <c r="B105" i="83"/>
  <c r="B104" i="83"/>
  <c r="B103" i="83"/>
  <c r="B102" i="83"/>
  <c r="C101" i="83"/>
  <c r="B101" i="83"/>
  <c r="C100" i="83"/>
  <c r="B100" i="83"/>
  <c r="C99" i="83"/>
  <c r="B99" i="83"/>
  <c r="C98" i="83"/>
  <c r="B98" i="83"/>
  <c r="C97" i="83"/>
  <c r="B97" i="83"/>
  <c r="C96" i="83"/>
  <c r="B96" i="83"/>
  <c r="C95" i="83"/>
  <c r="B95" i="83"/>
  <c r="C94" i="83"/>
  <c r="B94" i="83"/>
  <c r="C93" i="83"/>
  <c r="B93" i="83"/>
  <c r="C92" i="83"/>
  <c r="B92" i="83"/>
  <c r="C91" i="83"/>
  <c r="B91" i="83"/>
  <c r="C90" i="83"/>
  <c r="B90" i="83"/>
  <c r="C89" i="83"/>
  <c r="B89" i="83"/>
  <c r="C88" i="83"/>
  <c r="B88" i="83"/>
  <c r="C87" i="83"/>
  <c r="B87" i="83"/>
  <c r="C86" i="83"/>
  <c r="B86" i="83"/>
  <c r="C85" i="83"/>
  <c r="B85" i="83"/>
  <c r="C84" i="83"/>
  <c r="B84" i="83"/>
  <c r="C83" i="83"/>
  <c r="B83" i="83"/>
  <c r="C82" i="83"/>
  <c r="B82" i="83"/>
  <c r="C81" i="83"/>
  <c r="B81" i="83"/>
  <c r="C80" i="83"/>
  <c r="B80" i="83"/>
  <c r="C79" i="83"/>
  <c r="B79" i="83"/>
  <c r="C78" i="83"/>
  <c r="B78" i="83"/>
  <c r="C77" i="83"/>
  <c r="B77" i="83"/>
  <c r="C76" i="83"/>
  <c r="B76" i="83"/>
  <c r="C75" i="83"/>
  <c r="B75" i="83"/>
  <c r="C74" i="83"/>
  <c r="B74" i="83"/>
  <c r="C73" i="83"/>
  <c r="B73" i="83"/>
  <c r="C72" i="83"/>
  <c r="B72" i="83"/>
  <c r="C71" i="83"/>
  <c r="B71" i="83"/>
  <c r="C70" i="83"/>
  <c r="B70" i="83"/>
  <c r="C69" i="83"/>
  <c r="B69" i="83"/>
  <c r="C68" i="83"/>
  <c r="B68" i="83"/>
  <c r="C67" i="83"/>
  <c r="B67" i="83"/>
  <c r="C66" i="83"/>
  <c r="B66" i="83"/>
  <c r="C65" i="83"/>
  <c r="B65" i="83"/>
  <c r="C64" i="83"/>
  <c r="B64" i="83"/>
  <c r="C63" i="83"/>
  <c r="B63" i="83"/>
  <c r="C62" i="83"/>
  <c r="B62" i="83"/>
  <c r="C61" i="83"/>
  <c r="B61" i="83"/>
  <c r="C60" i="83"/>
  <c r="B60" i="83"/>
  <c r="C59" i="83"/>
  <c r="B59" i="83"/>
  <c r="C58" i="83"/>
  <c r="B58" i="83"/>
  <c r="C57" i="83"/>
  <c r="B57" i="83"/>
  <c r="C56" i="83"/>
  <c r="B56" i="83"/>
  <c r="C55" i="83"/>
  <c r="B55" i="83"/>
  <c r="C54" i="83"/>
  <c r="B54" i="83"/>
  <c r="C53" i="83"/>
  <c r="B53" i="83"/>
  <c r="C52" i="83"/>
  <c r="B52" i="83"/>
  <c r="C51" i="83"/>
  <c r="B51" i="83"/>
  <c r="C50" i="83"/>
  <c r="B50" i="83"/>
  <c r="C49" i="83"/>
  <c r="B49" i="83"/>
  <c r="C48" i="83"/>
  <c r="B48" i="83"/>
  <c r="C47" i="83"/>
  <c r="B47" i="83"/>
  <c r="C46" i="83"/>
  <c r="B46" i="83"/>
  <c r="C45" i="83"/>
  <c r="B45" i="83"/>
  <c r="C44" i="83"/>
  <c r="B44" i="83"/>
  <c r="C43" i="83"/>
  <c r="B43" i="83"/>
  <c r="C42" i="83"/>
  <c r="B42" i="83"/>
  <c r="C41" i="83"/>
  <c r="B41" i="83"/>
  <c r="C40" i="83"/>
  <c r="B40" i="83"/>
  <c r="C39" i="83"/>
  <c r="B39" i="83"/>
  <c r="C38" i="83"/>
  <c r="B38" i="83"/>
  <c r="C37" i="83"/>
  <c r="B37" i="83"/>
  <c r="C36" i="83"/>
  <c r="B36" i="83"/>
  <c r="C35" i="83"/>
  <c r="B35" i="83"/>
  <c r="C34" i="83"/>
  <c r="B34" i="83"/>
  <c r="C33" i="83"/>
  <c r="B33" i="83"/>
  <c r="C32" i="83"/>
  <c r="B32" i="83"/>
  <c r="C31" i="83"/>
  <c r="B31" i="83"/>
  <c r="C30" i="83"/>
  <c r="B30" i="83"/>
  <c r="C29" i="83"/>
  <c r="B29" i="83"/>
  <c r="C28" i="83"/>
  <c r="B28" i="83"/>
  <c r="C27" i="83"/>
  <c r="B27" i="83"/>
  <c r="C26" i="83"/>
  <c r="B26" i="83"/>
  <c r="C25" i="83"/>
  <c r="B25" i="83"/>
  <c r="C24" i="83"/>
  <c r="B24" i="83"/>
  <c r="C23" i="83"/>
  <c r="B23" i="83"/>
  <c r="B178" i="84"/>
  <c r="D31" i="77"/>
  <c r="Q15" i="60"/>
  <c r="Q16" i="60"/>
  <c r="D32" i="77"/>
  <c r="F29" i="60"/>
  <c r="Q29" i="60"/>
  <c r="C83" i="77"/>
  <c r="D83" i="77"/>
  <c r="E83" i="77"/>
  <c r="C84" i="77"/>
  <c r="D84" i="77"/>
  <c r="E84" i="77"/>
  <c r="C85" i="77"/>
  <c r="D85" i="77"/>
  <c r="E85" i="77"/>
  <c r="C86" i="77"/>
  <c r="D86" i="77"/>
  <c r="E86" i="77"/>
  <c r="B83" i="77"/>
  <c r="B84" i="77"/>
  <c r="B85" i="77"/>
  <c r="B86" i="77"/>
  <c r="C29" i="77"/>
  <c r="D29" i="77"/>
  <c r="E29" i="77"/>
  <c r="F29" i="77"/>
  <c r="C30" i="77"/>
  <c r="D30" i="77"/>
  <c r="E30" i="77"/>
  <c r="F30" i="77"/>
  <c r="C31" i="77"/>
  <c r="F31" i="77"/>
  <c r="C32" i="77"/>
  <c r="F32" i="77"/>
  <c r="C33" i="77"/>
  <c r="D33" i="77"/>
  <c r="E33" i="77"/>
  <c r="F33" i="77"/>
  <c r="C34" i="77"/>
  <c r="D34" i="77"/>
  <c r="E34" i="77"/>
  <c r="F34" i="77"/>
  <c r="C35" i="77"/>
  <c r="D35" i="77"/>
  <c r="E35" i="77"/>
  <c r="F35" i="77"/>
  <c r="B30" i="77"/>
  <c r="B31" i="77"/>
  <c r="B32" i="77"/>
  <c r="B33" i="77"/>
  <c r="B34" i="77"/>
  <c r="B35" i="77"/>
  <c r="B29" i="77"/>
  <c r="AC50" i="60"/>
  <c r="AD50" i="60"/>
  <c r="AE50" i="60"/>
  <c r="AC49" i="60"/>
  <c r="AD49" i="60"/>
  <c r="AE49" i="60"/>
  <c r="AC48" i="60"/>
  <c r="AD48" i="60"/>
  <c r="AE48" i="60"/>
  <c r="AC44" i="60"/>
  <c r="AD44" i="60"/>
  <c r="AE44" i="60"/>
  <c r="AC43" i="60"/>
  <c r="AD43" i="60"/>
  <c r="AE43" i="60"/>
  <c r="AC42" i="60"/>
  <c r="AD42" i="60"/>
  <c r="AE42" i="60"/>
  <c r="T44" i="60"/>
  <c r="U44" i="60"/>
  <c r="V44" i="60"/>
  <c r="T43" i="60"/>
  <c r="U43" i="60"/>
  <c r="V43" i="60"/>
  <c r="T42" i="60"/>
  <c r="U42" i="60"/>
  <c r="V42" i="60"/>
  <c r="T50" i="60"/>
  <c r="U50" i="60"/>
  <c r="V50" i="60"/>
  <c r="T49" i="60"/>
  <c r="U49" i="60"/>
  <c r="V49" i="60"/>
  <c r="T48" i="60"/>
  <c r="U48" i="60"/>
  <c r="V48" i="60"/>
  <c r="W46" i="6"/>
  <c r="H21" i="77"/>
  <c r="N21" i="77"/>
  <c r="H20" i="77"/>
  <c r="N20" i="77"/>
  <c r="H17" i="77"/>
  <c r="H18" i="77"/>
  <c r="H19" i="77"/>
  <c r="N19" i="77"/>
  <c r="I17" i="77"/>
  <c r="J17" i="77"/>
  <c r="K17" i="77"/>
  <c r="L17" i="77"/>
  <c r="I18" i="77"/>
  <c r="J18" i="77"/>
  <c r="K18" i="77"/>
  <c r="L18" i="77"/>
  <c r="I19" i="77"/>
  <c r="O19" i="77"/>
  <c r="J19" i="77"/>
  <c r="P19" i="77"/>
  <c r="K19" i="77"/>
  <c r="Q19" i="77"/>
  <c r="L19" i="77"/>
  <c r="X19" i="77"/>
  <c r="I20" i="77"/>
  <c r="O20" i="77"/>
  <c r="J20" i="77"/>
  <c r="P20" i="77"/>
  <c r="K20" i="77"/>
  <c r="W20" i="77"/>
  <c r="L20" i="77"/>
  <c r="X20" i="77"/>
  <c r="I21" i="77"/>
  <c r="U21" i="77"/>
  <c r="J21" i="77"/>
  <c r="P21" i="77"/>
  <c r="K21" i="77"/>
  <c r="W21" i="77"/>
  <c r="L21" i="77"/>
  <c r="X21" i="77"/>
  <c r="H22" i="77"/>
  <c r="T22" i="77"/>
  <c r="I22" i="77"/>
  <c r="U22" i="77"/>
  <c r="J22" i="77"/>
  <c r="P22" i="77"/>
  <c r="K22" i="77"/>
  <c r="Q22" i="77"/>
  <c r="L22" i="77"/>
  <c r="R22" i="77"/>
  <c r="H23" i="77"/>
  <c r="N23" i="77"/>
  <c r="I23" i="77"/>
  <c r="O23" i="77"/>
  <c r="J23" i="77"/>
  <c r="P23" i="77"/>
  <c r="K23" i="77"/>
  <c r="Q23" i="77"/>
  <c r="L23" i="77"/>
  <c r="X23" i="77"/>
  <c r="I7" i="77"/>
  <c r="J7" i="77"/>
  <c r="K7" i="77"/>
  <c r="L7" i="77"/>
  <c r="H8" i="77"/>
  <c r="I8" i="77"/>
  <c r="J8" i="77"/>
  <c r="K8" i="77"/>
  <c r="L8" i="77"/>
  <c r="H9" i="77"/>
  <c r="I9" i="77"/>
  <c r="J9" i="77"/>
  <c r="K9" i="77"/>
  <c r="L9" i="77"/>
  <c r="H10" i="77"/>
  <c r="I10" i="77"/>
  <c r="J10" i="77"/>
  <c r="K10" i="77"/>
  <c r="L10" i="77"/>
  <c r="H11" i="77"/>
  <c r="I11" i="77"/>
  <c r="J11" i="77"/>
  <c r="K11" i="77"/>
  <c r="L11" i="77"/>
  <c r="H12" i="77"/>
  <c r="I12" i="77"/>
  <c r="J12" i="77"/>
  <c r="K12" i="77"/>
  <c r="L12" i="77"/>
  <c r="H13" i="77"/>
  <c r="I13" i="77"/>
  <c r="J13" i="77"/>
  <c r="K13" i="77"/>
  <c r="L13" i="77"/>
  <c r="H57" i="77"/>
  <c r="N57" i="77"/>
  <c r="I57" i="77"/>
  <c r="U57" i="77"/>
  <c r="J57" i="77"/>
  <c r="V57" i="77"/>
  <c r="K57" i="77"/>
  <c r="W57" i="77"/>
  <c r="L57" i="77"/>
  <c r="X57" i="77"/>
  <c r="H58" i="77"/>
  <c r="T58" i="77"/>
  <c r="I58" i="77"/>
  <c r="O58" i="77"/>
  <c r="J58" i="77"/>
  <c r="P58" i="77"/>
  <c r="K58" i="77"/>
  <c r="Q58" i="77"/>
  <c r="L58" i="77"/>
  <c r="X58" i="77"/>
  <c r="H53" i="77"/>
  <c r="I53" i="77"/>
  <c r="J53" i="77"/>
  <c r="K53" i="77"/>
  <c r="L53" i="77"/>
  <c r="H54" i="77"/>
  <c r="T54" i="77"/>
  <c r="I54" i="77"/>
  <c r="O54" i="77"/>
  <c r="J54" i="77"/>
  <c r="P54" i="77"/>
  <c r="K54" i="77"/>
  <c r="Q54" i="77"/>
  <c r="L54" i="77"/>
  <c r="R54" i="77"/>
  <c r="H55" i="77"/>
  <c r="N55" i="77"/>
  <c r="I55" i="77"/>
  <c r="U55" i="77"/>
  <c r="J55" i="77"/>
  <c r="V55" i="77"/>
  <c r="K55" i="77"/>
  <c r="W55" i="77"/>
  <c r="L55" i="77"/>
  <c r="X55" i="77"/>
  <c r="H56" i="77"/>
  <c r="N56" i="77"/>
  <c r="I56" i="77"/>
  <c r="O56" i="77"/>
  <c r="J56" i="77"/>
  <c r="P56" i="77"/>
  <c r="K56" i="77"/>
  <c r="Q56" i="77"/>
  <c r="L56" i="77"/>
  <c r="R56" i="77"/>
  <c r="I52" i="77"/>
  <c r="J52" i="77"/>
  <c r="K52" i="77"/>
  <c r="L52" i="77"/>
  <c r="H52" i="77"/>
  <c r="H43" i="77"/>
  <c r="I43" i="77"/>
  <c r="J43" i="77"/>
  <c r="K43" i="77"/>
  <c r="L43" i="77"/>
  <c r="H44" i="77"/>
  <c r="I44" i="77"/>
  <c r="J44" i="77"/>
  <c r="K44" i="77"/>
  <c r="L44" i="77"/>
  <c r="H45" i="77"/>
  <c r="I45" i="77"/>
  <c r="J45" i="77"/>
  <c r="K45" i="77"/>
  <c r="L45" i="77"/>
  <c r="H46" i="77"/>
  <c r="I46" i="77"/>
  <c r="J46" i="77"/>
  <c r="K46" i="77"/>
  <c r="L46" i="77"/>
  <c r="H47" i="77"/>
  <c r="I47" i="77"/>
  <c r="J47" i="77"/>
  <c r="K47" i="77"/>
  <c r="L47" i="77"/>
  <c r="H48" i="77"/>
  <c r="I48" i="77"/>
  <c r="J48" i="77"/>
  <c r="K48" i="77"/>
  <c r="L48" i="77"/>
  <c r="I42" i="77"/>
  <c r="J42" i="77"/>
  <c r="K42" i="77"/>
  <c r="L42" i="77"/>
  <c r="H42" i="77"/>
  <c r="O11" i="76"/>
  <c r="O4" i="76"/>
  <c r="Q9" i="60"/>
  <c r="P5" i="77"/>
  <c r="D65" i="77"/>
  <c r="V5" i="77"/>
  <c r="D64" i="77"/>
  <c r="T21" i="77"/>
  <c r="R19" i="77"/>
  <c r="V40" i="77"/>
  <c r="N22" i="77"/>
  <c r="U23" i="77"/>
  <c r="T23" i="77"/>
  <c r="R23" i="77"/>
  <c r="V20" i="77"/>
  <c r="U19" i="77"/>
  <c r="V21" i="77"/>
  <c r="U20" i="77"/>
  <c r="T19" i="77"/>
  <c r="R21" i="77"/>
  <c r="R20" i="77"/>
  <c r="X22" i="77"/>
  <c r="Q21" i="77"/>
  <c r="Q20" i="77"/>
  <c r="R58" i="77"/>
  <c r="W22" i="77"/>
  <c r="O21" i="77"/>
  <c r="O22" i="77"/>
  <c r="W23" i="77"/>
  <c r="T20" i="77"/>
  <c r="W19" i="77"/>
  <c r="V23" i="77"/>
  <c r="V19" i="77"/>
  <c r="V22" i="77"/>
  <c r="T57" i="77"/>
  <c r="W54" i="77"/>
  <c r="X56" i="77"/>
  <c r="W56" i="77"/>
  <c r="U56" i="77"/>
  <c r="T55" i="77"/>
  <c r="X54" i="77"/>
  <c r="V56" i="77"/>
  <c r="V54" i="77"/>
  <c r="W58" i="77"/>
  <c r="U54" i="77"/>
  <c r="V58" i="77"/>
  <c r="U58" i="77"/>
  <c r="R57" i="77"/>
  <c r="R55" i="77"/>
  <c r="Q57" i="77"/>
  <c r="Q55" i="77"/>
  <c r="P57" i="77"/>
  <c r="P55" i="77"/>
  <c r="O57" i="77"/>
  <c r="O55" i="77"/>
  <c r="N58" i="77"/>
  <c r="N54" i="77"/>
  <c r="T56" i="77"/>
  <c r="DC187" i="84"/>
  <c r="E68" i="60"/>
  <c r="GX187" i="84"/>
  <c r="GX185" i="84"/>
  <c r="GY185" i="84"/>
  <c r="EC185" i="84"/>
  <c r="ED187" i="84"/>
  <c r="ED185" i="84"/>
  <c r="J167" i="83"/>
  <c r="J168" i="83"/>
  <c r="J169" i="83"/>
  <c r="J170" i="83"/>
  <c r="J165" i="83"/>
  <c r="J171" i="83"/>
  <c r="J166" i="83"/>
  <c r="J39" i="83"/>
  <c r="K166" i="83"/>
  <c r="K168" i="83"/>
  <c r="K170" i="83"/>
  <c r="K165" i="83"/>
  <c r="K169" i="83"/>
  <c r="K171" i="83"/>
  <c r="K167" i="83"/>
  <c r="K39" i="83"/>
  <c r="I168" i="83"/>
  <c r="I166" i="83"/>
  <c r="I167" i="83"/>
  <c r="I169" i="83"/>
  <c r="I170" i="83"/>
  <c r="I171" i="83"/>
  <c r="I39" i="83"/>
  <c r="I165" i="83"/>
  <c r="L180" i="82"/>
  <c r="L180" i="83" s="1"/>
  <c r="T180" i="82"/>
  <c r="T180" i="83" s="1"/>
  <c r="AJ180" i="82"/>
  <c r="AJ180" i="83" s="1"/>
  <c r="X180" i="82"/>
  <c r="X180" i="83" s="1"/>
  <c r="AN180" i="82"/>
  <c r="AN180" i="83" s="1"/>
  <c r="AB180" i="82"/>
  <c r="AB180" i="83" s="1"/>
  <c r="AF180" i="82"/>
  <c r="AF180" i="83" s="1"/>
  <c r="P180" i="82"/>
  <c r="P180" i="83" s="1"/>
  <c r="GW187" i="84"/>
  <c r="A48" i="80"/>
  <c r="A32" i="80"/>
  <c r="A15" i="80"/>
  <c r="A25" i="80"/>
  <c r="A44" i="80"/>
  <c r="A14" i="80"/>
  <c r="A31" i="80"/>
  <c r="A16" i="80"/>
  <c r="A13" i="80"/>
  <c r="A26" i="80"/>
  <c r="A28" i="80"/>
  <c r="A18" i="80"/>
  <c r="A11" i="80"/>
  <c r="A38" i="80"/>
  <c r="A34" i="80"/>
  <c r="A17" i="80"/>
  <c r="A40" i="80"/>
  <c r="A35" i="80"/>
  <c r="A27" i="80"/>
  <c r="A20" i="80"/>
  <c r="A42" i="80"/>
  <c r="A41" i="80"/>
  <c r="A33" i="80"/>
  <c r="A37" i="80"/>
  <c r="A21" i="80"/>
  <c r="A47" i="80"/>
  <c r="A39" i="80"/>
  <c r="A10" i="80"/>
  <c r="A22" i="80"/>
  <c r="A30" i="80"/>
  <c r="A45" i="80"/>
  <c r="A46" i="80"/>
  <c r="A23" i="80"/>
  <c r="A49" i="80"/>
  <c r="A36" i="80"/>
  <c r="A12" i="80"/>
  <c r="A24" i="80"/>
  <c r="A19" i="80"/>
  <c r="AE3" i="80"/>
  <c r="AE2" i="80"/>
  <c r="A9" i="80"/>
  <c r="A29" i="80"/>
  <c r="AE4" i="80"/>
  <c r="A43" i="80"/>
  <c r="AE57" i="80"/>
  <c r="AE58" i="80"/>
  <c r="AE59" i="80"/>
  <c r="AI43" i="80"/>
  <c r="CK172" i="84" l="1"/>
  <c r="FX177" i="84"/>
  <c r="I134" i="84"/>
  <c r="I141" i="84"/>
  <c r="J135" i="84"/>
  <c r="J142" i="84"/>
  <c r="K141" i="84"/>
  <c r="I143" i="84"/>
  <c r="AO180" i="84"/>
  <c r="Y180" i="84"/>
  <c r="I135" i="84"/>
  <c r="I142" i="84"/>
  <c r="AQ180" i="84"/>
  <c r="AA180" i="84"/>
  <c r="J180" i="84"/>
  <c r="AG180" i="84"/>
  <c r="Q180" i="84"/>
  <c r="S181" i="83"/>
  <c r="S181" i="84" s="1"/>
  <c r="S175" i="83"/>
  <c r="S175" i="84" s="1"/>
  <c r="S36" i="83"/>
  <c r="S36" i="84" s="1"/>
  <c r="S35" i="83"/>
  <c r="S35" i="84" s="1"/>
  <c r="BT168" i="82"/>
  <c r="BT168" i="83" s="1"/>
  <c r="BT168" i="84" s="1"/>
  <c r="BT180" i="82"/>
  <c r="FA180" i="83"/>
  <c r="FA180" i="84" s="1"/>
  <c r="FA37" i="83"/>
  <c r="FA37" i="84" s="1"/>
  <c r="FA138" i="83"/>
  <c r="FA138" i="84" s="1"/>
  <c r="AH140" i="83"/>
  <c r="AH181" i="83"/>
  <c r="AH181" i="84" s="1"/>
  <c r="AH174" i="83"/>
  <c r="AH174" i="84" s="1"/>
  <c r="AH39" i="83"/>
  <c r="AH36" i="83"/>
  <c r="AH36" i="84" s="1"/>
  <c r="AH182" i="83"/>
  <c r="AH182" i="84" s="1"/>
  <c r="AH139" i="83"/>
  <c r="AH139" i="84" s="1"/>
  <c r="AH173" i="83"/>
  <c r="AH173" i="84" s="1"/>
  <c r="AH138" i="83"/>
  <c r="AH138" i="84" s="1"/>
  <c r="AH29" i="83"/>
  <c r="AH29" i="84" s="1"/>
  <c r="AH179" i="83"/>
  <c r="AH179" i="84" s="1"/>
  <c r="Z25" i="83"/>
  <c r="Z25" i="84" s="1"/>
  <c r="Z139" i="83"/>
  <c r="Z139" i="84" s="1"/>
  <c r="Z182" i="83"/>
  <c r="Z182" i="84" s="1"/>
  <c r="R140" i="83"/>
  <c r="R179" i="83"/>
  <c r="R179" i="84" s="1"/>
  <c r="R175" i="83"/>
  <c r="R175" i="84" s="1"/>
  <c r="R138" i="83"/>
  <c r="R138" i="84" s="1"/>
  <c r="R25" i="83"/>
  <c r="R25" i="84" s="1"/>
  <c r="R184" i="83"/>
  <c r="R184" i="84" s="1"/>
  <c r="R35" i="83"/>
  <c r="R35" i="84" s="1"/>
  <c r="R39" i="83"/>
  <c r="R182" i="83"/>
  <c r="R182" i="84" s="1"/>
  <c r="EQ140" i="83"/>
  <c r="EQ139" i="83"/>
  <c r="EQ139" i="84" s="1"/>
  <c r="EQ138" i="83"/>
  <c r="EQ138" i="84" s="1"/>
  <c r="EQ29" i="83"/>
  <c r="EQ29" i="84" s="1"/>
  <c r="EQ35" i="83"/>
  <c r="EQ35" i="84" s="1"/>
  <c r="EQ39" i="83"/>
  <c r="EQ182" i="83"/>
  <c r="EQ182" i="84" s="1"/>
  <c r="EQ173" i="83"/>
  <c r="EQ173" i="84" s="1"/>
  <c r="EQ179" i="83"/>
  <c r="EQ179" i="84" s="1"/>
  <c r="AH125" i="83"/>
  <c r="AH125" i="84" s="1" a="1"/>
  <c r="AH125" i="84" s="1"/>
  <c r="AE125" i="84" a="1"/>
  <c r="AE125" i="84" s="1"/>
  <c r="AC125" i="84" a="1"/>
  <c r="AC125" i="84" s="1"/>
  <c r="S40" i="83"/>
  <c r="S40" i="84" s="1"/>
  <c r="EQ31" i="83"/>
  <c r="EQ31" i="84" s="1"/>
  <c r="AH31" i="83"/>
  <c r="AH31" i="84" s="1"/>
  <c r="R31" i="83"/>
  <c r="R31" i="84" s="1"/>
  <c r="S30" i="83"/>
  <c r="S30" i="84" s="1"/>
  <c r="Z28" i="83"/>
  <c r="Z28" i="84" s="1"/>
  <c r="EQ26" i="83"/>
  <c r="EQ26" i="84" s="1"/>
  <c r="S24" i="83"/>
  <c r="S24" i="84" s="1"/>
  <c r="EQ36" i="83"/>
  <c r="EQ36" i="84" s="1"/>
  <c r="R174" i="83"/>
  <c r="R174" i="84" s="1"/>
  <c r="AL173" i="83"/>
  <c r="AL173" i="84" s="1"/>
  <c r="EQ184" i="83"/>
  <c r="EQ184" i="84" s="1"/>
  <c r="BG180" i="83"/>
  <c r="BG180" i="84" s="1"/>
  <c r="BG181" i="83"/>
  <c r="BG181" i="84" s="1"/>
  <c r="BG184" i="83"/>
  <c r="BG184" i="84" s="1"/>
  <c r="BG39" i="83"/>
  <c r="BG139" i="83"/>
  <c r="BG139" i="84" s="1"/>
  <c r="BG173" i="83"/>
  <c r="BG173" i="84" s="1"/>
  <c r="CE181" i="83"/>
  <c r="CE181" i="84" s="1"/>
  <c r="CE140" i="83"/>
  <c r="CE138" i="83"/>
  <c r="CE138" i="84" s="1"/>
  <c r="CE139" i="83"/>
  <c r="CE139" i="84" s="1"/>
  <c r="CE173" i="83"/>
  <c r="CE173" i="84" s="1"/>
  <c r="CE179" i="83"/>
  <c r="CE179" i="84" s="1"/>
  <c r="CE39" i="83"/>
  <c r="CE184" i="83"/>
  <c r="CE184" i="84" s="1"/>
  <c r="CE34" i="83"/>
  <c r="CE34" i="84" s="1"/>
  <c r="GO180" i="83"/>
  <c r="GO180" i="84" s="1"/>
  <c r="GO174" i="83"/>
  <c r="GO174" i="84" s="1"/>
  <c r="GO173" i="83"/>
  <c r="GO173" i="84" s="1"/>
  <c r="GO140" i="83"/>
  <c r="GO181" i="83"/>
  <c r="GO181" i="84" s="1"/>
  <c r="GO37" i="83"/>
  <c r="GO37" i="84" s="1"/>
  <c r="GO177" i="83"/>
  <c r="GO177" i="84" s="1"/>
  <c r="GO184" i="83"/>
  <c r="GO184" i="84" s="1"/>
  <c r="GO25" i="83"/>
  <c r="GO25" i="84" s="1"/>
  <c r="GO39" i="83"/>
  <c r="GO138" i="83"/>
  <c r="GO138" i="84" s="1"/>
  <c r="GO139" i="83"/>
  <c r="GO139" i="84" s="1"/>
  <c r="I70" i="83"/>
  <c r="I70" i="84" s="1"/>
  <c r="Z67" i="83"/>
  <c r="Z67" i="84" s="1"/>
  <c r="I66" i="83"/>
  <c r="I66" i="84" s="1"/>
  <c r="AH65" i="83"/>
  <c r="AH65" i="84" s="1"/>
  <c r="R65" i="83"/>
  <c r="R65" i="84" s="1"/>
  <c r="Z63" i="83"/>
  <c r="Z63" i="84" s="1"/>
  <c r="I62" i="83"/>
  <c r="I62" i="84" s="1"/>
  <c r="AH61" i="83"/>
  <c r="AH61" i="84" s="1"/>
  <c r="R61" i="83"/>
  <c r="R61" i="84" s="1"/>
  <c r="Z59" i="83"/>
  <c r="Z59" i="84" s="1"/>
  <c r="I58" i="83"/>
  <c r="I58" i="84" s="1"/>
  <c r="AH57" i="83"/>
  <c r="AH57" i="84" s="1"/>
  <c r="R57" i="83"/>
  <c r="R57" i="84" s="1"/>
  <c r="Z55" i="83"/>
  <c r="Z55" i="84" s="1"/>
  <c r="I54" i="83"/>
  <c r="I54" i="84" s="1"/>
  <c r="AH53" i="83"/>
  <c r="AH53" i="84" s="1"/>
  <c r="R53" i="83"/>
  <c r="R53" i="84" s="1"/>
  <c r="DB51" i="83"/>
  <c r="DB51" i="84" s="1"/>
  <c r="Z51" i="83"/>
  <c r="Z51" i="84" s="1"/>
  <c r="AL50" i="83"/>
  <c r="AL50" i="84" s="1"/>
  <c r="I50" i="83"/>
  <c r="I50" i="84" s="1"/>
  <c r="AH49" i="83"/>
  <c r="AH49" i="84" s="1"/>
  <c r="R49" i="83"/>
  <c r="R49" i="84" s="1"/>
  <c r="DB47" i="83"/>
  <c r="DB47" i="84" s="1"/>
  <c r="Z47" i="83"/>
  <c r="Z47" i="84" s="1"/>
  <c r="AL46" i="83"/>
  <c r="AL46" i="84" s="1"/>
  <c r="FA44" i="83"/>
  <c r="FA44" i="84" s="1"/>
  <c r="EQ42" i="83"/>
  <c r="EQ42" i="84" s="1"/>
  <c r="S42" i="83"/>
  <c r="S42" i="84" s="1"/>
  <c r="FA41" i="83"/>
  <c r="FA41" i="84" s="1"/>
  <c r="GD125" i="84" a="1"/>
  <c r="GD125" i="84" s="1"/>
  <c r="FG125" i="84" a="1"/>
  <c r="FG125" i="84" s="1"/>
  <c r="FE125" i="84" a="1"/>
  <c r="FE125" i="84" s="1"/>
  <c r="EQ137" i="83"/>
  <c r="EQ137" i="84" s="1"/>
  <c r="EA125" i="84" a="1"/>
  <c r="EA125" i="84" s="1"/>
  <c r="DY125" i="84" a="1"/>
  <c r="DY125" i="84" s="1"/>
  <c r="BS125" i="84" a="1"/>
  <c r="BS125" i="84" s="1"/>
  <c r="BQ125" i="84" a="1"/>
  <c r="BQ125" i="84" s="1"/>
  <c r="AH97" i="83"/>
  <c r="AH97" i="84" s="1"/>
  <c r="Z125" i="83"/>
  <c r="R137" i="83"/>
  <c r="R137" i="84" s="1"/>
  <c r="J32" i="83"/>
  <c r="J32" i="84" s="1"/>
  <c r="R30" i="83"/>
  <c r="R30" i="84" s="1"/>
  <c r="FA28" i="83"/>
  <c r="FA28" i="84" s="1"/>
  <c r="EQ24" i="83"/>
  <c r="EQ24" i="84" s="1"/>
  <c r="AH24" i="83"/>
  <c r="AH24" i="84" s="1"/>
  <c r="R24" i="83"/>
  <c r="R24" i="84" s="1"/>
  <c r="DB178" i="83"/>
  <c r="DB178" i="84" s="1"/>
  <c r="CE183" i="83"/>
  <c r="CE183" i="84" s="1"/>
  <c r="BE178" i="83"/>
  <c r="BE178" i="84" s="1"/>
  <c r="EQ38" i="83"/>
  <c r="EQ38" i="84" s="1"/>
  <c r="AH37" i="83"/>
  <c r="AH37" i="84" s="1"/>
  <c r="GO36" i="83"/>
  <c r="GO36" i="84" s="1"/>
  <c r="FA35" i="83"/>
  <c r="FA35" i="84" s="1"/>
  <c r="BE34" i="83"/>
  <c r="BE34" i="84" s="1"/>
  <c r="GO29" i="83"/>
  <c r="GO29" i="84" s="1"/>
  <c r="FA25" i="83"/>
  <c r="FA25" i="84" s="1"/>
  <c r="CE25" i="83"/>
  <c r="CE25" i="84" s="1"/>
  <c r="DB173" i="83"/>
  <c r="DB173" i="84" s="1"/>
  <c r="DB172" i="84" s="1"/>
  <c r="S39" i="83"/>
  <c r="AP140" i="83"/>
  <c r="AP138" i="83"/>
  <c r="AP138" i="84" s="1"/>
  <c r="AP179" i="83"/>
  <c r="AP179" i="84" s="1"/>
  <c r="AP175" i="83"/>
  <c r="AP175" i="84" s="1"/>
  <c r="AP181" i="83"/>
  <c r="AP181" i="84" s="1"/>
  <c r="AP33" i="83"/>
  <c r="AP33" i="84" s="1"/>
  <c r="AP36" i="83"/>
  <c r="AP36" i="84" s="1"/>
  <c r="AX182" i="83"/>
  <c r="AX182" i="84" s="1"/>
  <c r="AX139" i="83"/>
  <c r="AX139" i="84" s="1"/>
  <c r="AX173" i="83"/>
  <c r="AX173" i="84" s="1"/>
  <c r="AX138" i="83"/>
  <c r="AX138" i="84" s="1"/>
  <c r="AX140" i="83"/>
  <c r="AX179" i="83"/>
  <c r="AX179" i="84" s="1"/>
  <c r="AX180" i="83"/>
  <c r="AX181" i="83"/>
  <c r="AX181" i="84" s="1"/>
  <c r="AX184" i="83"/>
  <c r="AX184" i="84" s="1"/>
  <c r="AX39" i="83"/>
  <c r="CT179" i="83"/>
  <c r="CT179" i="84" s="1"/>
  <c r="CT175" i="83"/>
  <c r="CT175" i="84" s="1"/>
  <c r="CT39" i="83"/>
  <c r="CT180" i="83"/>
  <c r="CT178" i="83"/>
  <c r="CT178" i="84" s="1"/>
  <c r="CT140" i="83"/>
  <c r="EH179" i="83"/>
  <c r="EH179" i="84" s="1"/>
  <c r="EH25" i="83"/>
  <c r="EH25" i="84" s="1"/>
  <c r="EH36" i="83"/>
  <c r="EH36" i="84" s="1"/>
  <c r="EH140" i="83"/>
  <c r="EH181" i="83"/>
  <c r="EH181" i="84" s="1"/>
  <c r="EH184" i="83"/>
  <c r="EH184" i="84" s="1"/>
  <c r="EH29" i="83"/>
  <c r="EH29" i="84" s="1"/>
  <c r="EH138" i="83"/>
  <c r="EH138" i="84" s="1"/>
  <c r="EH139" i="83"/>
  <c r="EH139" i="84" s="1"/>
  <c r="EM39" i="83"/>
  <c r="EM182" i="83"/>
  <c r="EM182" i="84" s="1"/>
  <c r="EM174" i="83"/>
  <c r="EM174" i="84" s="1"/>
  <c r="EM173" i="83"/>
  <c r="EM173" i="84" s="1"/>
  <c r="EM179" i="83"/>
  <c r="EM179" i="84" s="1"/>
  <c r="EM33" i="83"/>
  <c r="EM33" i="84" s="1"/>
  <c r="EM36" i="83"/>
  <c r="EM36" i="84" s="1"/>
  <c r="EM175" i="83"/>
  <c r="EM175" i="84" s="1"/>
  <c r="EM140" i="83"/>
  <c r="GT180" i="84"/>
  <c r="FA68" i="83"/>
  <c r="FA68" i="84" s="1"/>
  <c r="FA64" i="83"/>
  <c r="FA64" i="84" s="1"/>
  <c r="FA60" i="83"/>
  <c r="FA60" i="84" s="1"/>
  <c r="FA56" i="83"/>
  <c r="FA56" i="84" s="1"/>
  <c r="FA52" i="83"/>
  <c r="FA52" i="84" s="1"/>
  <c r="FA48" i="83"/>
  <c r="FA48" i="84" s="1"/>
  <c r="AL43" i="83"/>
  <c r="AL43" i="84" s="1"/>
  <c r="I43" i="83"/>
  <c r="I43" i="84" s="1"/>
  <c r="AH42" i="83"/>
  <c r="AH42" i="84" s="1"/>
  <c r="R42" i="83"/>
  <c r="R42" i="84" s="1"/>
  <c r="AH72" i="83"/>
  <c r="AH72" i="84" s="1"/>
  <c r="Z97" i="83"/>
  <c r="Z97" i="84" s="1"/>
  <c r="S131" i="83"/>
  <c r="S131" i="84" s="1"/>
  <c r="AL118" i="83"/>
  <c r="AL118" i="84" s="1"/>
  <c r="J125" i="83"/>
  <c r="J125" i="84" s="1" a="1"/>
  <c r="J125" i="84" s="1"/>
  <c r="AL32" i="83"/>
  <c r="AL32" i="84" s="1"/>
  <c r="AH30" i="83"/>
  <c r="AH30" i="84" s="1"/>
  <c r="FO28" i="83"/>
  <c r="FO28" i="84" s="1"/>
  <c r="FA27" i="83"/>
  <c r="FA27" i="84" s="1"/>
  <c r="J27" i="83"/>
  <c r="J27" i="84" s="1"/>
  <c r="FO177" i="83"/>
  <c r="FO177" i="84" s="1"/>
  <c r="CE177" i="83"/>
  <c r="CE177" i="84" s="1"/>
  <c r="GO38" i="83"/>
  <c r="GO38" i="84" s="1"/>
  <c r="AH35" i="83"/>
  <c r="AH35" i="84" s="1"/>
  <c r="AH34" i="83"/>
  <c r="AH34" i="84" s="1"/>
  <c r="GO33" i="83"/>
  <c r="GO33" i="84" s="1"/>
  <c r="AH33" i="83"/>
  <c r="AH33" i="84" s="1"/>
  <c r="AL174" i="83"/>
  <c r="AL174" i="84" s="1"/>
  <c r="AO39" i="83"/>
  <c r="AO37" i="83"/>
  <c r="AO37" i="84" s="1"/>
  <c r="AO184" i="83"/>
  <c r="AO184" i="84" s="1"/>
  <c r="AO182" i="83"/>
  <c r="AO182" i="84" s="1"/>
  <c r="BV180" i="83"/>
  <c r="BV180" i="84" s="1"/>
  <c r="BV39" i="83"/>
  <c r="BV184" i="83"/>
  <c r="BV184" i="84" s="1"/>
  <c r="BV174" i="83"/>
  <c r="BV174" i="84" s="1"/>
  <c r="BV37" i="83"/>
  <c r="BV37" i="84" s="1"/>
  <c r="BV140" i="83"/>
  <c r="BV139" i="83"/>
  <c r="BV139" i="84" s="1"/>
  <c r="BV182" i="83"/>
  <c r="BV182" i="84" s="1"/>
  <c r="BV173" i="83"/>
  <c r="BV173" i="84" s="1"/>
  <c r="BV138" i="83"/>
  <c r="BV138" i="84" s="1"/>
  <c r="BV178" i="83"/>
  <c r="BV178" i="84" s="1"/>
  <c r="BV179" i="83"/>
  <c r="BV179" i="84" s="1"/>
  <c r="CA180" i="83"/>
  <c r="CA180" i="84" s="1"/>
  <c r="CA175" i="83"/>
  <c r="CA175" i="84" s="1"/>
  <c r="CA181" i="83"/>
  <c r="CA181" i="84" s="1"/>
  <c r="CA174" i="83"/>
  <c r="CA174" i="84" s="1"/>
  <c r="CA37" i="83"/>
  <c r="CA37" i="84" s="1"/>
  <c r="CA178" i="83"/>
  <c r="CA178" i="84" s="1"/>
  <c r="CA25" i="83"/>
  <c r="CA25" i="84" s="1"/>
  <c r="CA182" i="83"/>
  <c r="CA182" i="84" s="1"/>
  <c r="GK179" i="83"/>
  <c r="GK179" i="84" s="1"/>
  <c r="GK140" i="83"/>
  <c r="GK39" i="83"/>
  <c r="GK138" i="83"/>
  <c r="GK138" i="84" s="1"/>
  <c r="GK139" i="83"/>
  <c r="GK139" i="84" s="1"/>
  <c r="GK175" i="83"/>
  <c r="GK175" i="84" s="1"/>
  <c r="GK182" i="83"/>
  <c r="GK182" i="84" s="1"/>
  <c r="AH40" i="83"/>
  <c r="AH40" i="84" s="1"/>
  <c r="Z72" i="83"/>
  <c r="Z72" i="84" s="1"/>
  <c r="R125" i="83"/>
  <c r="EQ131" i="83"/>
  <c r="EQ131" i="84" s="1"/>
  <c r="AH131" i="83"/>
  <c r="AH131" i="84" s="1"/>
  <c r="R131" i="83"/>
  <c r="R131" i="84" s="1"/>
  <c r="Z27" i="83"/>
  <c r="Z27" i="84" s="1"/>
  <c r="AL179" i="83"/>
  <c r="AL179" i="84" s="1"/>
  <c r="DW138" i="83"/>
  <c r="DW138" i="84" s="1"/>
  <c r="DW180" i="83"/>
  <c r="DW180" i="84" s="1"/>
  <c r="DW181" i="83"/>
  <c r="DW181" i="84" s="1"/>
  <c r="DW139" i="83"/>
  <c r="DW139" i="84" s="1"/>
  <c r="DW39" i="83"/>
  <c r="DW182" i="83"/>
  <c r="DW182" i="84" s="1"/>
  <c r="DW173" i="83"/>
  <c r="DW173" i="84" s="1"/>
  <c r="DW25" i="83"/>
  <c r="DW25" i="84" s="1"/>
  <c r="DW36" i="83"/>
  <c r="DW36" i="84" s="1"/>
  <c r="DW178" i="83"/>
  <c r="DW178" i="84" s="1"/>
  <c r="DW179" i="83"/>
  <c r="DW179" i="84" s="1"/>
  <c r="DW33" i="83"/>
  <c r="DW33" i="84" s="1"/>
  <c r="GG180" i="84"/>
  <c r="FA33" i="83"/>
  <c r="FA33" i="84" s="1"/>
  <c r="S25" i="83"/>
  <c r="S25" i="84" s="1"/>
  <c r="BG174" i="83"/>
  <c r="BG174" i="84" s="1"/>
  <c r="GO182" i="83"/>
  <c r="GO182" i="84" s="1"/>
  <c r="BG138" i="83"/>
  <c r="BG138" i="84" s="1"/>
  <c r="AD35" i="83"/>
  <c r="AD35" i="84" s="1"/>
  <c r="AD182" i="83"/>
  <c r="AD182" i="84" s="1"/>
  <c r="AD138" i="83"/>
  <c r="AD138" i="84" s="1"/>
  <c r="AD179" i="83"/>
  <c r="AD179" i="84" s="1"/>
  <c r="AD175" i="83"/>
  <c r="AD175" i="84" s="1"/>
  <c r="AD34" i="83"/>
  <c r="AD34" i="84" s="1"/>
  <c r="AD37" i="83"/>
  <c r="AD37" i="84" s="1"/>
  <c r="N140" i="83"/>
  <c r="N184" i="83"/>
  <c r="N184" i="84" s="1"/>
  <c r="N36" i="83"/>
  <c r="N36" i="84" s="1"/>
  <c r="GM125" i="84" a="1"/>
  <c r="GM125" i="84" s="1"/>
  <c r="GK125" i="84" a="1"/>
  <c r="GK125" i="84" s="1"/>
  <c r="FN125" i="84" a="1"/>
  <c r="FN125" i="84" s="1"/>
  <c r="DK125" i="84" a="1"/>
  <c r="DK125" i="84" s="1"/>
  <c r="DI125" i="84" a="1"/>
  <c r="DI125" i="84" s="1"/>
  <c r="BZ125" i="84" a="1"/>
  <c r="BZ125" i="84" s="1"/>
  <c r="AL125" i="84" a="1"/>
  <c r="AL125" i="84" s="1"/>
  <c r="AG125" i="84" a="1"/>
  <c r="AG125" i="84" s="1"/>
  <c r="R72" i="83"/>
  <c r="R72" i="84" s="1"/>
  <c r="AH118" i="83"/>
  <c r="AH118" i="84" s="1"/>
  <c r="R118" i="83"/>
  <c r="R118" i="84" s="1"/>
  <c r="I139" i="83"/>
  <c r="EQ32" i="83"/>
  <c r="EQ32" i="84" s="1"/>
  <c r="AH32" i="83"/>
  <c r="AH32" i="84" s="1"/>
  <c r="R32" i="83"/>
  <c r="R32" i="84" s="1"/>
  <c r="FA31" i="83"/>
  <c r="FA31" i="84" s="1"/>
  <c r="S28" i="83"/>
  <c r="S28" i="84" s="1"/>
  <c r="FA26" i="83"/>
  <c r="FA26" i="84" s="1"/>
  <c r="R38" i="83"/>
  <c r="R38" i="84" s="1"/>
  <c r="CE33" i="83"/>
  <c r="CE33" i="84" s="1"/>
  <c r="BG25" i="83"/>
  <c r="BG25" i="84" s="1"/>
  <c r="EQ175" i="83"/>
  <c r="EQ175" i="84" s="1"/>
  <c r="CE182" i="83"/>
  <c r="CE182" i="84" s="1"/>
  <c r="R139" i="83"/>
  <c r="R139" i="84" s="1"/>
  <c r="BI140" i="83"/>
  <c r="BI180" i="83"/>
  <c r="BI181" i="83"/>
  <c r="BI181" i="84" s="1"/>
  <c r="BI184" i="83"/>
  <c r="BI184" i="84" s="1"/>
  <c r="BI33" i="83"/>
  <c r="BI33" i="84" s="1"/>
  <c r="BI36" i="83"/>
  <c r="BI36" i="84" s="1"/>
  <c r="BI182" i="83"/>
  <c r="BI182" i="84" s="1"/>
  <c r="BI139" i="83"/>
  <c r="BI139" i="84" s="1"/>
  <c r="BR25" i="83"/>
  <c r="BR25" i="84" s="1"/>
  <c r="BR182" i="83"/>
  <c r="BR182" i="84" s="1"/>
  <c r="BR173" i="83"/>
  <c r="BR173" i="84" s="1"/>
  <c r="BR140" i="83"/>
  <c r="BR138" i="83"/>
  <c r="BR138" i="84" s="1"/>
  <c r="BR139" i="83"/>
  <c r="BR139" i="84" s="1"/>
  <c r="BR179" i="83"/>
  <c r="BR179" i="84" s="1"/>
  <c r="BR175" i="83"/>
  <c r="BR175" i="84" s="1"/>
  <c r="BR29" i="83"/>
  <c r="BR29" i="84" s="1"/>
  <c r="BR35" i="83"/>
  <c r="BR35" i="84" s="1"/>
  <c r="BR181" i="83"/>
  <c r="BR181" i="84" s="1"/>
  <c r="CG173" i="83"/>
  <c r="CG173" i="84" s="1"/>
  <c r="CG182" i="83"/>
  <c r="CG182" i="84" s="1"/>
  <c r="CG140" i="83"/>
  <c r="CG138" i="83"/>
  <c r="CG138" i="84" s="1"/>
  <c r="CG139" i="83"/>
  <c r="CG139" i="84" s="1"/>
  <c r="CG179" i="83"/>
  <c r="CG179" i="84" s="1"/>
  <c r="CG180" i="83"/>
  <c r="CG180" i="84" s="1"/>
  <c r="CG39" i="83"/>
  <c r="CG181" i="83"/>
  <c r="CG181" i="84" s="1"/>
  <c r="CG38" i="83"/>
  <c r="CG38" i="84" s="1"/>
  <c r="CG178" i="83"/>
  <c r="CG178" i="84" s="1"/>
  <c r="CG184" i="83"/>
  <c r="CG184" i="84" s="1"/>
  <c r="CG34" i="83"/>
  <c r="CG34" i="84" s="1"/>
  <c r="DA140" i="83"/>
  <c r="DA180" i="83"/>
  <c r="DA180" i="84" s="1"/>
  <c r="DA174" i="83"/>
  <c r="DA174" i="84" s="1"/>
  <c r="DA138" i="83"/>
  <c r="DA138" i="84" s="1"/>
  <c r="DA139" i="83"/>
  <c r="DA139" i="84" s="1"/>
  <c r="DA182" i="83"/>
  <c r="DA182" i="84" s="1"/>
  <c r="DA173" i="83"/>
  <c r="DA173" i="84" s="1"/>
  <c r="DA172" i="84" s="1"/>
  <c r="DA25" i="83"/>
  <c r="DA25" i="84" s="1"/>
  <c r="DA179" i="83"/>
  <c r="DA179" i="84" s="1"/>
  <c r="DA187" i="84" s="1"/>
  <c r="DA39" i="83"/>
  <c r="DA181" i="83"/>
  <c r="DA181" i="84" s="1"/>
  <c r="DG29" i="83"/>
  <c r="DG29" i="84" s="1"/>
  <c r="DG181" i="83"/>
  <c r="DG181" i="84" s="1"/>
  <c r="DG34" i="83"/>
  <c r="DG34" i="84" s="1"/>
  <c r="DG139" i="83"/>
  <c r="DG139" i="84" s="1"/>
  <c r="DG182" i="83"/>
  <c r="DG182" i="84" s="1"/>
  <c r="DG25" i="83"/>
  <c r="DG25" i="84" s="1"/>
  <c r="DG178" i="83"/>
  <c r="DG178" i="84" s="1"/>
  <c r="DG173" i="83"/>
  <c r="DG173" i="84" s="1"/>
  <c r="DG33" i="83"/>
  <c r="DG33" i="84" s="1"/>
  <c r="DG36" i="83"/>
  <c r="DG36" i="84" s="1"/>
  <c r="DG179" i="83"/>
  <c r="DG179" i="84" s="1"/>
  <c r="DM173" i="83"/>
  <c r="DM173" i="84" s="1"/>
  <c r="DM179" i="83"/>
  <c r="DM179" i="84" s="1"/>
  <c r="DM175" i="83"/>
  <c r="DM175" i="84" s="1"/>
  <c r="DM184" i="83"/>
  <c r="DM184" i="84" s="1"/>
  <c r="DM178" i="83"/>
  <c r="DM178" i="84" s="1"/>
  <c r="DM139" i="83"/>
  <c r="DM139" i="84" s="1"/>
  <c r="DR180" i="83"/>
  <c r="DR180" i="84" s="1"/>
  <c r="DR174" i="83"/>
  <c r="DR174" i="84" s="1"/>
  <c r="DR39" i="83"/>
  <c r="DR182" i="83"/>
  <c r="DR182" i="84" s="1"/>
  <c r="DR173" i="83"/>
  <c r="DR173" i="84" s="1"/>
  <c r="DR25" i="83"/>
  <c r="DR25" i="84" s="1"/>
  <c r="DR36" i="83"/>
  <c r="DR36" i="84" s="1"/>
  <c r="DR178" i="83"/>
  <c r="DR178" i="84" s="1"/>
  <c r="DR140" i="83"/>
  <c r="DR184" i="83"/>
  <c r="DR184" i="84" s="1"/>
  <c r="DR29" i="83"/>
  <c r="DR29" i="84" s="1"/>
  <c r="DR181" i="83"/>
  <c r="DR181" i="84" s="1"/>
  <c r="FA24" i="83"/>
  <c r="FA24" i="84" s="1"/>
  <c r="EQ37" i="83"/>
  <c r="EQ37" i="84" s="1"/>
  <c r="S29" i="83"/>
  <c r="S29" i="84" s="1"/>
  <c r="AL138" i="83"/>
  <c r="AL138" i="84" s="1"/>
  <c r="AL181" i="83"/>
  <c r="AL181" i="84" s="1"/>
  <c r="AL184" i="83"/>
  <c r="AL184" i="84" s="1"/>
  <c r="AL25" i="83"/>
  <c r="AL25" i="84" s="1"/>
  <c r="AL140" i="83"/>
  <c r="AL39" i="83"/>
  <c r="AL35" i="83"/>
  <c r="AL35" i="84" s="1"/>
  <c r="AL139" i="83"/>
  <c r="AL139" i="84" s="1"/>
  <c r="DB180" i="83"/>
  <c r="DB180" i="84" s="1"/>
  <c r="DB174" i="83"/>
  <c r="DB174" i="84" s="1"/>
  <c r="I48" i="83"/>
  <c r="I48" i="84" s="1"/>
  <c r="S137" i="83"/>
  <c r="S137" i="84" s="1"/>
  <c r="I125" i="83"/>
  <c r="AH28" i="83"/>
  <c r="AH28" i="84" s="1"/>
  <c r="Z24" i="83"/>
  <c r="Z24" i="84" s="1"/>
  <c r="R36" i="83"/>
  <c r="R36" i="84" s="1"/>
  <c r="R29" i="83"/>
  <c r="R29" i="84" s="1"/>
  <c r="BE140" i="83"/>
  <c r="BE184" i="83"/>
  <c r="BE184" i="84" s="1"/>
  <c r="BE39" i="83"/>
  <c r="BE174" i="83"/>
  <c r="BE174" i="84" s="1"/>
  <c r="BE25" i="83"/>
  <c r="BE25" i="84" s="1"/>
  <c r="BE139" i="83"/>
  <c r="BE139" i="84" s="1"/>
  <c r="BE182" i="83"/>
  <c r="BE182" i="84" s="1"/>
  <c r="BE173" i="83"/>
  <c r="BE173" i="84" s="1"/>
  <c r="BE138" i="83"/>
  <c r="BE138" i="84" s="1"/>
  <c r="BE179" i="83"/>
  <c r="BE179" i="84" s="1"/>
  <c r="FO140" i="83"/>
  <c r="FO39" i="83"/>
  <c r="FO29" i="83"/>
  <c r="FO29" i="84" s="1"/>
  <c r="FA46" i="83"/>
  <c r="FA46" i="84" s="1"/>
  <c r="EQ44" i="83"/>
  <c r="EQ44" i="84" s="1"/>
  <c r="S44" i="83"/>
  <c r="S44" i="84" s="1"/>
  <c r="Z42" i="83"/>
  <c r="Z42" i="84" s="1"/>
  <c r="EQ41" i="83"/>
  <c r="EQ41" i="84" s="1"/>
  <c r="S41" i="83"/>
  <c r="S41" i="84" s="1"/>
  <c r="FA125" i="83"/>
  <c r="AL40" i="83"/>
  <c r="AL40" i="84" s="1"/>
  <c r="V125" i="84" a="1"/>
  <c r="V125" i="84" s="1"/>
  <c r="FA131" i="83"/>
  <c r="FA131" i="84" s="1"/>
  <c r="EQ28" i="83"/>
  <c r="EQ28" i="84" s="1"/>
  <c r="S27" i="83"/>
  <c r="S27" i="84" s="1"/>
  <c r="AL26" i="83"/>
  <c r="AL26" i="84" s="1"/>
  <c r="DB24" i="83"/>
  <c r="DB24" i="84" s="1"/>
  <c r="DB23" i="84" s="1"/>
  <c r="DB185" i="84" s="1"/>
  <c r="EQ133" i="83"/>
  <c r="AH38" i="83"/>
  <c r="AH38" i="84" s="1"/>
  <c r="AL29" i="83"/>
  <c r="AL29" i="84" s="1"/>
  <c r="EQ25" i="83"/>
  <c r="EQ25" i="84" s="1"/>
  <c r="AH25" i="83"/>
  <c r="AH25" i="84" s="1"/>
  <c r="Z174" i="83"/>
  <c r="Z174" i="84" s="1"/>
  <c r="S173" i="83"/>
  <c r="S173" i="84" s="1"/>
  <c r="AH184" i="83"/>
  <c r="AH184" i="84" s="1"/>
  <c r="S182" i="83"/>
  <c r="S182" i="84" s="1"/>
  <c r="DB181" i="83"/>
  <c r="DB181" i="84" s="1"/>
  <c r="CW180" i="84"/>
  <c r="S52" i="83"/>
  <c r="S52" i="84" s="1"/>
  <c r="EQ48" i="83"/>
  <c r="EQ48" i="84" s="1"/>
  <c r="S48" i="83"/>
  <c r="S48" i="84" s="1"/>
  <c r="I45" i="83"/>
  <c r="I45" i="84" s="1"/>
  <c r="AH44" i="83"/>
  <c r="AH44" i="84" s="1"/>
  <c r="R44" i="83"/>
  <c r="R44" i="84" s="1"/>
  <c r="FA43" i="83"/>
  <c r="FA43" i="84" s="1"/>
  <c r="AH41" i="83"/>
  <c r="AH41" i="84" s="1"/>
  <c r="R41" i="83"/>
  <c r="R41" i="84" s="1"/>
  <c r="GT125" i="84" a="1"/>
  <c r="GT125" i="84" s="1"/>
  <c r="FW125" i="84" a="1"/>
  <c r="FW125" i="84" s="1"/>
  <c r="FU125" i="84" a="1"/>
  <c r="FU125" i="84" s="1"/>
  <c r="FA97" i="83"/>
  <c r="FA97" i="84" s="1"/>
  <c r="EX125" i="84" a="1"/>
  <c r="EX125" i="84" s="1"/>
  <c r="EU125" i="84" a="1"/>
  <c r="EU125" i="84" s="1"/>
  <c r="ES125" i="84" a="1"/>
  <c r="ES125" i="84" s="1"/>
  <c r="EP125" i="84" a="1"/>
  <c r="EP125" i="84" s="1"/>
  <c r="EM125" i="84" a="1"/>
  <c r="EM125" i="84" s="1"/>
  <c r="EK125" i="84" a="1"/>
  <c r="EK125" i="84" s="1"/>
  <c r="EH125" i="84" a="1"/>
  <c r="EH125" i="84" s="1"/>
  <c r="DR125" i="84" a="1"/>
  <c r="DR125" i="84" s="1"/>
  <c r="CY125" i="84" a="1"/>
  <c r="CY125" i="84" s="1"/>
  <c r="CW125" i="84" a="1"/>
  <c r="CW125" i="84" s="1"/>
  <c r="CT125" i="84" a="1"/>
  <c r="CT125" i="84" s="1"/>
  <c r="CQ125" i="84" a="1"/>
  <c r="CQ125" i="84" s="1"/>
  <c r="CO125" i="84" a="1"/>
  <c r="CO125" i="84" s="1"/>
  <c r="CL125" i="84" a="1"/>
  <c r="CL125" i="84" s="1"/>
  <c r="CI125" i="84" a="1"/>
  <c r="CI125" i="84" s="1"/>
  <c r="CG125" i="84" a="1"/>
  <c r="CG125" i="84" s="1"/>
  <c r="S125" i="83"/>
  <c r="Z131" i="83"/>
  <c r="Z131" i="84" s="1"/>
  <c r="AL31" i="83"/>
  <c r="AL31" i="84" s="1"/>
  <c r="FA30" i="83"/>
  <c r="FA30" i="84" s="1"/>
  <c r="I30" i="83"/>
  <c r="I30" i="84" s="1"/>
  <c r="EQ27" i="83"/>
  <c r="EQ27" i="84" s="1"/>
  <c r="AH27" i="83"/>
  <c r="AH27" i="84" s="1"/>
  <c r="R27" i="83"/>
  <c r="R27" i="84" s="1"/>
  <c r="S26" i="83"/>
  <c r="S26" i="84" s="1"/>
  <c r="FA183" i="83"/>
  <c r="FA183" i="84" s="1"/>
  <c r="EQ183" i="83"/>
  <c r="EQ183" i="84" s="1"/>
  <c r="FO38" i="83"/>
  <c r="FO38" i="84" s="1"/>
  <c r="S37" i="83"/>
  <c r="S37" i="84" s="1"/>
  <c r="AL36" i="83"/>
  <c r="AL36" i="84" s="1"/>
  <c r="BG35" i="83"/>
  <c r="BG35" i="84" s="1"/>
  <c r="S34" i="83"/>
  <c r="S34" i="84" s="1"/>
  <c r="GO175" i="83"/>
  <c r="GO175" i="84" s="1"/>
  <c r="CE175" i="83"/>
  <c r="CE175" i="84" s="1"/>
  <c r="R173" i="83"/>
  <c r="R173" i="84" s="1"/>
  <c r="AG184" i="83"/>
  <c r="AG184" i="84" s="1"/>
  <c r="BE181" i="83"/>
  <c r="BE181" i="84" s="1"/>
  <c r="BY180" i="84"/>
  <c r="FK184" i="83"/>
  <c r="FK184" i="84" s="1"/>
  <c r="FK175" i="83"/>
  <c r="FK175" i="84" s="1"/>
  <c r="FK39" i="83"/>
  <c r="FK182" i="83"/>
  <c r="FK182" i="84" s="1"/>
  <c r="FK173" i="83"/>
  <c r="FK173" i="84" s="1"/>
  <c r="FK179" i="83"/>
  <c r="FK179" i="84" s="1"/>
  <c r="FC139" i="83"/>
  <c r="FC139" i="84" s="1"/>
  <c r="EX39" i="83"/>
  <c r="BW180" i="84"/>
  <c r="CS180" i="84"/>
  <c r="DX170" i="83"/>
  <c r="DX170" i="84" s="1"/>
  <c r="FB180" i="84"/>
  <c r="FG180" i="84"/>
  <c r="FT180" i="83"/>
  <c r="FT180" i="84" s="1"/>
  <c r="GC180" i="84"/>
  <c r="BX183" i="82"/>
  <c r="BX183" i="83" s="1"/>
  <c r="ER169" i="83"/>
  <c r="ER169" i="84" s="1"/>
  <c r="FQ35" i="83"/>
  <c r="FQ35" i="84" s="1"/>
  <c r="EX35" i="83"/>
  <c r="EX35" i="84" s="1"/>
  <c r="GD34" i="83"/>
  <c r="GD34" i="84" s="1"/>
  <c r="FQ29" i="83"/>
  <c r="FQ29" i="84" s="1"/>
  <c r="EX29" i="83"/>
  <c r="EX29" i="84" s="1"/>
  <c r="EC174" i="83"/>
  <c r="EC174" i="84" s="1"/>
  <c r="AU174" i="83"/>
  <c r="AU174" i="84" s="1"/>
  <c r="Y174" i="83"/>
  <c r="Y174" i="84" s="1"/>
  <c r="FC184" i="83"/>
  <c r="FC184" i="84" s="1"/>
  <c r="EC182" i="83"/>
  <c r="EC182" i="84" s="1"/>
  <c r="Q182" i="83"/>
  <c r="Q182" i="84" s="1"/>
  <c r="FC181" i="83"/>
  <c r="FC181" i="84" s="1"/>
  <c r="BQ181" i="83"/>
  <c r="BQ181" i="84" s="1"/>
  <c r="GM139" i="83"/>
  <c r="GM139" i="84" s="1"/>
  <c r="O139" i="83"/>
  <c r="O139" i="84" s="1"/>
  <c r="GM138" i="83"/>
  <c r="GM138" i="84" s="1"/>
  <c r="EG138" i="83"/>
  <c r="EG138" i="84" s="1"/>
  <c r="BW138" i="83"/>
  <c r="BW138" i="84" s="1"/>
  <c r="GM39" i="83"/>
  <c r="Q39" i="83"/>
  <c r="AN177" i="83"/>
  <c r="AW180" i="84"/>
  <c r="BS180" i="84"/>
  <c r="CF170" i="83"/>
  <c r="CF170" i="84" s="1"/>
  <c r="EW180" i="84"/>
  <c r="BX178" i="82"/>
  <c r="FC33" i="83"/>
  <c r="FC33" i="84" s="1"/>
  <c r="FC175" i="83"/>
  <c r="FC175" i="84" s="1"/>
  <c r="BA175" i="83"/>
  <c r="BA175" i="84" s="1"/>
  <c r="GG174" i="83"/>
  <c r="GG174" i="84" s="1"/>
  <c r="FQ174" i="83"/>
  <c r="FQ174" i="84" s="1"/>
  <c r="GT173" i="83"/>
  <c r="GT173" i="84" s="1"/>
  <c r="GD173" i="83"/>
  <c r="GD173" i="84" s="1"/>
  <c r="BW173" i="83"/>
  <c r="BW173" i="84" s="1"/>
  <c r="GM184" i="83"/>
  <c r="GM184" i="84" s="1"/>
  <c r="CW184" i="83"/>
  <c r="CW184" i="84" s="1"/>
  <c r="BN184" i="83"/>
  <c r="BN184" i="84" s="1"/>
  <c r="FQ182" i="83"/>
  <c r="FQ182" i="84" s="1"/>
  <c r="BN181" i="83"/>
  <c r="BN181" i="84" s="1"/>
  <c r="AU181" i="83"/>
  <c r="AU181" i="84" s="1"/>
  <c r="BW139" i="83"/>
  <c r="BW139" i="84" s="1"/>
  <c r="CM138" i="83"/>
  <c r="CM138" i="84" s="1"/>
  <c r="FQ39" i="83"/>
  <c r="EU39" i="83"/>
  <c r="EC39" i="83"/>
  <c r="BN39" i="83"/>
  <c r="AQ39" i="83"/>
  <c r="FE140" i="83"/>
  <c r="BW140" i="83"/>
  <c r="BB140" i="83"/>
  <c r="AE140" i="83"/>
  <c r="X163" i="83"/>
  <c r="X163" i="84" s="1"/>
  <c r="BB180" i="83"/>
  <c r="CB170" i="83"/>
  <c r="CB170" i="84" s="1"/>
  <c r="CK180" i="83"/>
  <c r="GH180" i="83"/>
  <c r="GH180" i="84" s="1"/>
  <c r="EF183" i="82"/>
  <c r="EF183" i="83" s="1"/>
  <c r="EF183" i="84" s="1"/>
  <c r="GJ183" i="82"/>
  <c r="GJ183" i="83" s="1"/>
  <c r="FD180" i="82"/>
  <c r="DL169" i="82"/>
  <c r="CW181" i="83"/>
  <c r="CW181" i="84" s="1"/>
  <c r="BA179" i="83"/>
  <c r="BA179" i="84" s="1"/>
  <c r="EX139" i="83"/>
  <c r="EX139" i="84" s="1"/>
  <c r="EC139" i="83"/>
  <c r="EC139" i="84" s="1"/>
  <c r="FQ138" i="83"/>
  <c r="FQ138" i="84" s="1"/>
  <c r="EX138" i="83"/>
  <c r="EX138" i="84" s="1"/>
  <c r="GM140" i="83"/>
  <c r="FC140" i="83"/>
  <c r="BA140" i="83"/>
  <c r="ES180" i="83"/>
  <c r="FC180" i="83"/>
  <c r="FC180" i="84" s="1"/>
  <c r="FQ180" i="83"/>
  <c r="FQ180" i="84" s="1"/>
  <c r="GD180" i="83"/>
  <c r="GD180" i="84" s="1"/>
  <c r="GF183" i="82"/>
  <c r="GF183" i="83" s="1"/>
  <c r="FQ184" i="83"/>
  <c r="FQ184" i="84" s="1"/>
  <c r="EC181" i="83"/>
  <c r="EC181" i="84" s="1"/>
  <c r="Q181" i="83"/>
  <c r="Q181" i="84" s="1"/>
  <c r="FC179" i="83"/>
  <c r="FC179" i="84" s="1"/>
  <c r="FQ139" i="83"/>
  <c r="FQ139" i="84" s="1"/>
  <c r="BA139" i="83"/>
  <c r="BA139" i="84" s="1"/>
  <c r="GG138" i="83"/>
  <c r="GG138" i="84" s="1"/>
  <c r="ES138" i="83"/>
  <c r="ES138" i="84" s="1"/>
  <c r="EA138" i="83"/>
  <c r="EA138" i="84" s="1"/>
  <c r="U138" i="83"/>
  <c r="U138" i="84" s="1"/>
  <c r="EX140" i="83"/>
  <c r="AK140" i="83"/>
  <c r="M140" i="83"/>
  <c r="BC180" i="84"/>
  <c r="BP169" i="83"/>
  <c r="BP169" i="84" s="1"/>
  <c r="CY180" i="84"/>
  <c r="DE180" i="84"/>
  <c r="EF180" i="82"/>
  <c r="EF180" i="83" s="1"/>
  <c r="EF180" i="84" s="1"/>
  <c r="EZ178" i="82"/>
  <c r="EZ178" i="83" s="1"/>
  <c r="EZ178" i="84" s="1"/>
  <c r="DL178" i="82"/>
  <c r="FQ33" i="83"/>
  <c r="FQ33" i="84" s="1"/>
  <c r="EX33" i="83"/>
  <c r="EX33" i="84" s="1"/>
  <c r="Q174" i="83"/>
  <c r="Q174" i="84" s="1"/>
  <c r="GG184" i="83"/>
  <c r="GG184" i="84" s="1"/>
  <c r="EC184" i="83"/>
  <c r="EC184" i="84" s="1"/>
  <c r="Q184" i="83"/>
  <c r="Q184" i="84" s="1"/>
  <c r="BA182" i="83"/>
  <c r="BA182" i="84" s="1"/>
  <c r="FQ181" i="83"/>
  <c r="FQ181" i="84" s="1"/>
  <c r="CW179" i="83"/>
  <c r="CW179" i="84" s="1"/>
  <c r="BN179" i="83"/>
  <c r="BN179" i="84" s="1"/>
  <c r="AU179" i="83"/>
  <c r="AU179" i="84" s="1"/>
  <c r="GG139" i="83"/>
  <c r="GG139" i="84" s="1"/>
  <c r="ES139" i="83"/>
  <c r="ES139" i="84" s="1"/>
  <c r="BQ139" i="83"/>
  <c r="BQ139" i="84" s="1"/>
  <c r="BQ138" i="83"/>
  <c r="BQ138" i="84" s="1"/>
  <c r="GD39" i="83"/>
  <c r="EP39" i="83"/>
  <c r="EU140" i="83"/>
  <c r="EC140" i="83"/>
  <c r="DF140" i="83"/>
  <c r="BQ140" i="83"/>
  <c r="BU180" i="83"/>
  <c r="FR180" i="83"/>
  <c r="FR180" i="84" s="1"/>
  <c r="BP168" i="82"/>
  <c r="BW184" i="83"/>
  <c r="BW184" i="84" s="1"/>
  <c r="GG181" i="83"/>
  <c r="GG181" i="84" s="1"/>
  <c r="EX179" i="83"/>
  <c r="EX179" i="84" s="1"/>
  <c r="GD138" i="83"/>
  <c r="GD138" i="84" s="1"/>
  <c r="Q138" i="83"/>
  <c r="Q138" i="84" s="1"/>
  <c r="BW39" i="83"/>
  <c r="EA140" i="83"/>
  <c r="AU140" i="83"/>
  <c r="BQ180" i="83"/>
  <c r="BQ180" i="84" s="1"/>
  <c r="CD180" i="83"/>
  <c r="CD180" i="84" s="1"/>
  <c r="EG180" i="83"/>
  <c r="EG180" i="84" s="1"/>
  <c r="FE180" i="84"/>
  <c r="FJ180" i="84"/>
  <c r="FN180" i="83"/>
  <c r="FN180" i="84" s="1"/>
  <c r="GN183" i="83"/>
  <c r="DH183" i="82"/>
  <c r="DH183" i="83" s="1"/>
  <c r="DD171" i="82"/>
  <c r="DD171" i="83" s="1"/>
  <c r="DD171" i="84" s="1"/>
  <c r="GD184" i="83"/>
  <c r="GD184" i="84" s="1"/>
  <c r="ES184" i="83"/>
  <c r="ES184" i="84" s="1"/>
  <c r="ES181" i="83"/>
  <c r="ES181" i="84" s="1"/>
  <c r="CW139" i="83"/>
  <c r="CW139" i="84" s="1"/>
  <c r="BN139" i="83"/>
  <c r="BN139" i="84" s="1"/>
  <c r="Y139" i="83"/>
  <c r="Y139" i="84" s="1"/>
  <c r="BN138" i="83"/>
  <c r="BN138" i="84" s="1"/>
  <c r="ES140" i="83"/>
  <c r="CF164" i="82"/>
  <c r="CW138" i="83"/>
  <c r="CW138" i="84" s="1"/>
  <c r="CD138" i="83"/>
  <c r="CD138" i="84" s="1"/>
  <c r="CM39" i="83"/>
  <c r="CI180" i="84"/>
  <c r="CV170" i="83"/>
  <c r="CV170" i="84" s="1"/>
  <c r="EL180" i="84"/>
  <c r="GF170" i="83"/>
  <c r="GF170" i="84" s="1"/>
  <c r="DL170" i="82"/>
  <c r="AC152" i="6" a="1"/>
  <c r="AC152" i="6" s="1"/>
  <c r="AB152" i="6"/>
  <c r="S37" i="6" s="1"/>
  <c r="AC156" i="6" a="1"/>
  <c r="AC156" i="6" s="1"/>
  <c r="AB156" i="6"/>
  <c r="S43" i="6" s="1"/>
  <c r="AC3" i="6" a="1"/>
  <c r="AC3" i="6" s="1"/>
  <c r="AB3" i="6"/>
  <c r="S9" i="6" s="1"/>
  <c r="S3" i="6"/>
  <c r="S7" i="6"/>
  <c r="S6" i="6"/>
  <c r="GQ140" i="84"/>
  <c r="GP133" i="84"/>
  <c r="GA140" i="84"/>
  <c r="FZ133" i="84"/>
  <c r="FJ133" i="84"/>
  <c r="FK140" i="84"/>
  <c r="ES133" i="84"/>
  <c r="ET140" i="84"/>
  <c r="DY133" i="84"/>
  <c r="DZ140" i="84"/>
  <c r="DJ140" i="84"/>
  <c r="DI133" i="84"/>
  <c r="CP140" i="84"/>
  <c r="CO133" i="84"/>
  <c r="BW140" i="84"/>
  <c r="BV133" i="84"/>
  <c r="BB133" i="84"/>
  <c r="BC140" i="84"/>
  <c r="AH133" i="84"/>
  <c r="AI140" i="84"/>
  <c r="R133" i="84"/>
  <c r="S140" i="84"/>
  <c r="J134" i="84"/>
  <c r="J141" i="84"/>
  <c r="J140" i="84" s="1"/>
  <c r="GM133" i="84"/>
  <c r="FW133" i="84"/>
  <c r="FG133" i="84"/>
  <c r="EO133" i="84"/>
  <c r="EP140" i="84"/>
  <c r="DV133" i="84"/>
  <c r="DW140" i="84"/>
  <c r="DG140" i="84"/>
  <c r="DF133" i="84"/>
  <c r="CK133" i="84"/>
  <c r="CL140" i="84"/>
  <c r="BS133" i="84"/>
  <c r="AX133" i="84"/>
  <c r="AY140" i="84"/>
  <c r="AE133" i="84"/>
  <c r="O133" i="84"/>
  <c r="AP180" i="84"/>
  <c r="Z180" i="84"/>
  <c r="K143" i="84"/>
  <c r="K140" i="84"/>
  <c r="GX140" i="84"/>
  <c r="GW133" i="84"/>
  <c r="GH140" i="84"/>
  <c r="GG133" i="84"/>
  <c r="FQ133" i="84"/>
  <c r="FR140" i="84"/>
  <c r="FB140" i="84"/>
  <c r="FA133" i="84"/>
  <c r="EE133" i="84"/>
  <c r="DO133" i="84"/>
  <c r="CX133" i="84"/>
  <c r="CY140" i="84"/>
  <c r="CD140" i="84"/>
  <c r="CC133" i="84"/>
  <c r="BM133" i="84"/>
  <c r="BN140" i="84"/>
  <c r="AP140" i="84"/>
  <c r="AO133" i="84"/>
  <c r="Z140" i="84"/>
  <c r="Y133" i="84"/>
  <c r="K133" i="84"/>
  <c r="GQ133" i="84"/>
  <c r="GA133" i="84"/>
  <c r="FK133" i="84"/>
  <c r="ET133" i="84"/>
  <c r="EU140" i="84"/>
  <c r="DZ133" i="84"/>
  <c r="EA140" i="84"/>
  <c r="DJ133" i="84"/>
  <c r="DK140" i="84"/>
  <c r="CP133" i="84"/>
  <c r="CQ140" i="84"/>
  <c r="BW133" i="84"/>
  <c r="BF140" i="84"/>
  <c r="BE133" i="84"/>
  <c r="AI133" i="84"/>
  <c r="S133" i="84"/>
  <c r="AI180" i="84"/>
  <c r="S180" i="84"/>
  <c r="GP140" i="84"/>
  <c r="GO133" i="84"/>
  <c r="FY133" i="84"/>
  <c r="FZ140" i="84"/>
  <c r="FI133" i="84"/>
  <c r="FJ140" i="84"/>
  <c r="EQ140" i="84"/>
  <c r="EP133" i="84"/>
  <c r="DW133" i="84"/>
  <c r="DG133" i="84"/>
  <c r="CM140" i="84"/>
  <c r="CL133" i="84"/>
  <c r="BU133" i="84"/>
  <c r="BV140" i="84"/>
  <c r="BB140" i="84"/>
  <c r="BA133" i="84"/>
  <c r="AG133" i="84"/>
  <c r="AH140" i="84"/>
  <c r="Q133" i="84"/>
  <c r="R140" i="84"/>
  <c r="EE125" i="84" a="1"/>
  <c r="EE125" i="84" s="1"/>
  <c r="AL180" i="84"/>
  <c r="V180" i="84"/>
  <c r="GL133" i="84"/>
  <c r="GM140" i="84"/>
  <c r="FV133" i="84"/>
  <c r="FW140" i="84"/>
  <c r="FF133" i="84"/>
  <c r="FG140" i="84"/>
  <c r="EM140" i="84"/>
  <c r="EL133" i="84"/>
  <c r="DV140" i="84"/>
  <c r="DU133" i="84"/>
  <c r="DF140" i="84"/>
  <c r="DE133" i="84"/>
  <c r="CH133" i="84"/>
  <c r="CI140" i="84"/>
  <c r="BR133" i="84"/>
  <c r="BS140" i="84"/>
  <c r="AW133" i="84"/>
  <c r="AX140" i="84"/>
  <c r="AE140" i="84"/>
  <c r="AD133" i="84"/>
  <c r="N133" i="84"/>
  <c r="O140" i="84"/>
  <c r="ED125" i="84" a="1"/>
  <c r="ED125" i="84" s="1"/>
  <c r="I140" i="84"/>
  <c r="GK133" i="84"/>
  <c r="GL140" i="84"/>
  <c r="FU133" i="84"/>
  <c r="FV140" i="84"/>
  <c r="FF140" i="84"/>
  <c r="FE133" i="84"/>
  <c r="EL140" i="84"/>
  <c r="EK133" i="84"/>
  <c r="DS133" i="84"/>
  <c r="DC133" i="84"/>
  <c r="CG133" i="84"/>
  <c r="CH140" i="84"/>
  <c r="BQ133" i="84"/>
  <c r="BR140" i="84"/>
  <c r="AU140" i="84"/>
  <c r="AT133" i="84"/>
  <c r="AD140" i="84"/>
  <c r="AC133" i="84"/>
  <c r="M133" i="84"/>
  <c r="N140" i="84"/>
  <c r="GI133" i="84"/>
  <c r="FS133" i="84"/>
  <c r="FC133" i="84"/>
  <c r="EH133" i="84"/>
  <c r="EI140" i="84"/>
  <c r="DR133" i="84"/>
  <c r="DS140" i="84"/>
  <c r="DB133" i="84"/>
  <c r="DC140" i="84"/>
  <c r="CE133" i="84"/>
  <c r="BO133" i="84"/>
  <c r="AS133" i="84"/>
  <c r="AT140" i="84"/>
  <c r="AA133" i="84"/>
  <c r="EC125" i="84" a="1"/>
  <c r="EC125" i="84" s="1"/>
  <c r="AK180" i="84"/>
  <c r="U180" i="84"/>
  <c r="J136" i="84"/>
  <c r="J143" i="84"/>
  <c r="GU133" i="84"/>
  <c r="GE133" i="84"/>
  <c r="FO133" i="84"/>
  <c r="EY133" i="84"/>
  <c r="ED133" i="84"/>
  <c r="EE140" i="84"/>
  <c r="DO140" i="84"/>
  <c r="DN133" i="84"/>
  <c r="CW133" i="84"/>
  <c r="CX140" i="84"/>
  <c r="CA133" i="84"/>
  <c r="BK140" i="84"/>
  <c r="BJ133" i="84"/>
  <c r="AM133" i="84"/>
  <c r="W133" i="84"/>
  <c r="GX125" i="84" a="1"/>
  <c r="GX125" i="84" s="1"/>
  <c r="DC125" i="84" a="1"/>
  <c r="DC125" i="84" s="1"/>
  <c r="GU140" i="84"/>
  <c r="GT133" i="84"/>
  <c r="GD133" i="84"/>
  <c r="GE140" i="84"/>
  <c r="FO140" i="84"/>
  <c r="FN133" i="84"/>
  <c r="EY140" i="84"/>
  <c r="EX133" i="84"/>
  <c r="ED140" i="84"/>
  <c r="EC133" i="84"/>
  <c r="DM133" i="84"/>
  <c r="DN140" i="84"/>
  <c r="CT133" i="84"/>
  <c r="CU140" i="84"/>
  <c r="CA140" i="84"/>
  <c r="BZ133" i="84"/>
  <c r="BJ140" i="84"/>
  <c r="BI133" i="84"/>
  <c r="AL133" i="84"/>
  <c r="AM140" i="84"/>
  <c r="V133" i="84"/>
  <c r="W140" i="84"/>
  <c r="AM180" i="84"/>
  <c r="W180" i="84"/>
  <c r="K180" i="84"/>
  <c r="GL125" i="84" a="1"/>
  <c r="GL125" i="84" s="1"/>
  <c r="FO125" i="84" a="1"/>
  <c r="FO125" i="84" s="1"/>
  <c r="FM125" i="84" a="1"/>
  <c r="FM125" i="84" s="1"/>
  <c r="DJ125" i="84" a="1"/>
  <c r="DJ125" i="84" s="1"/>
  <c r="CA125" i="84" a="1"/>
  <c r="CA125" i="84" s="1"/>
  <c r="BY125" i="84" a="1"/>
  <c r="BY125" i="84" s="1"/>
  <c r="AD125" i="84" a="1"/>
  <c r="AD125" i="84" s="1"/>
  <c r="I125" i="84" a="1"/>
  <c r="I125" i="84" s="1"/>
  <c r="EM133" i="84"/>
  <c r="N29" i="83"/>
  <c r="N29" i="84" s="1"/>
  <c r="AS175" i="83"/>
  <c r="AS175" i="84" s="1"/>
  <c r="AW184" i="83"/>
  <c r="AW184" i="84" s="1"/>
  <c r="AS182" i="83"/>
  <c r="AS182" i="84" s="1"/>
  <c r="T175" i="82"/>
  <c r="T175" i="83" s="1"/>
  <c r="T173" i="82"/>
  <c r="T173" i="83" s="1"/>
  <c r="T179" i="82"/>
  <c r="T179" i="83" s="1"/>
  <c r="T184" i="82"/>
  <c r="T184" i="83" s="1"/>
  <c r="T140" i="82"/>
  <c r="T140" i="83" s="1"/>
  <c r="T174" i="82"/>
  <c r="T174" i="83" s="1"/>
  <c r="T34" i="82"/>
  <c r="T34" i="83" s="1"/>
  <c r="T39" i="82"/>
  <c r="T39" i="83" s="1"/>
  <c r="T138" i="82"/>
  <c r="T138" i="83" s="1"/>
  <c r="T25" i="82"/>
  <c r="T25" i="83" s="1"/>
  <c r="T139" i="82"/>
  <c r="T139" i="83" s="1"/>
  <c r="T139" i="84" s="1"/>
  <c r="T181" i="82"/>
  <c r="T181" i="83" s="1"/>
  <c r="T182" i="82"/>
  <c r="T182" i="83" s="1"/>
  <c r="T29" i="82"/>
  <c r="T29" i="83" s="1"/>
  <c r="T29" i="84" s="1"/>
  <c r="T38" i="82"/>
  <c r="T38" i="83" s="1"/>
  <c r="T33" i="82"/>
  <c r="T33" i="83" s="1"/>
  <c r="T33" i="84" s="1"/>
  <c r="T37" i="82"/>
  <c r="T37" i="83" s="1"/>
  <c r="T37" i="84" s="1"/>
  <c r="T24" i="82"/>
  <c r="T24" i="83" s="1"/>
  <c r="T24" i="84" s="1"/>
  <c r="T35" i="82"/>
  <c r="T35" i="83" s="1"/>
  <c r="T36" i="82"/>
  <c r="T36" i="83" s="1"/>
  <c r="T27" i="82"/>
  <c r="T27" i="83" s="1"/>
  <c r="T26" i="82"/>
  <c r="T26" i="83" s="1"/>
  <c r="T30" i="82"/>
  <c r="T30" i="83" s="1"/>
  <c r="T30" i="84" s="1"/>
  <c r="T131" i="82"/>
  <c r="T131" i="83" s="1"/>
  <c r="T72" i="82"/>
  <c r="T72" i="83" s="1"/>
  <c r="T72" i="84" s="1"/>
  <c r="T28" i="82"/>
  <c r="T28" i="83" s="1"/>
  <c r="T31" i="82"/>
  <c r="T31" i="83" s="1"/>
  <c r="T31" i="84" s="1"/>
  <c r="T125" i="82"/>
  <c r="T125" i="83" s="1"/>
  <c r="T125" i="84" s="1" a="1"/>
  <c r="T125" i="84" s="1"/>
  <c r="T118" i="82"/>
  <c r="T118" i="83" s="1"/>
  <c r="T137" i="82"/>
  <c r="T137" i="83" s="1"/>
  <c r="T32" i="82"/>
  <c r="T32" i="83" s="1"/>
  <c r="T32" i="84" s="1"/>
  <c r="T97" i="82"/>
  <c r="T97" i="83" s="1"/>
  <c r="T97" i="84" s="1"/>
  <c r="T43" i="82"/>
  <c r="T43" i="83" s="1"/>
  <c r="T40" i="82"/>
  <c r="T40" i="83" s="1"/>
  <c r="T40" i="84" s="1"/>
  <c r="T42" i="82"/>
  <c r="T42" i="83" s="1"/>
  <c r="T41" i="82"/>
  <c r="T41" i="83" s="1"/>
  <c r="T44" i="82"/>
  <c r="T44" i="83" s="1"/>
  <c r="T46" i="82"/>
  <c r="T46" i="83" s="1"/>
  <c r="T47" i="82"/>
  <c r="T47" i="83" s="1"/>
  <c r="T51" i="82"/>
  <c r="T51" i="83" s="1"/>
  <c r="T50" i="82"/>
  <c r="T50" i="83" s="1"/>
  <c r="T45" i="82"/>
  <c r="T45" i="83" s="1"/>
  <c r="T52" i="82"/>
  <c r="T52" i="83" s="1"/>
  <c r="T54" i="82"/>
  <c r="T54" i="83" s="1"/>
  <c r="T48" i="82"/>
  <c r="T48" i="83" s="1"/>
  <c r="T53" i="82"/>
  <c r="T53" i="83" s="1"/>
  <c r="T49" i="82"/>
  <c r="T49" i="83" s="1"/>
  <c r="T57" i="82"/>
  <c r="T57" i="83" s="1"/>
  <c r="T58" i="82"/>
  <c r="T58" i="83" s="1"/>
  <c r="T56" i="82"/>
  <c r="T56" i="83" s="1"/>
  <c r="T60" i="82"/>
  <c r="T60" i="83" s="1"/>
  <c r="T59" i="82"/>
  <c r="T59" i="83" s="1"/>
  <c r="T55" i="82"/>
  <c r="T55" i="83" s="1"/>
  <c r="T63" i="82"/>
  <c r="T63" i="83" s="1"/>
  <c r="T66" i="82"/>
  <c r="T66" i="83" s="1"/>
  <c r="T65" i="82"/>
  <c r="T65" i="83" s="1"/>
  <c r="T64" i="82"/>
  <c r="T64" i="83" s="1"/>
  <c r="T62" i="82"/>
  <c r="T62" i="83" s="1"/>
  <c r="T70" i="82"/>
  <c r="T70" i="83" s="1"/>
  <c r="T61" i="82"/>
  <c r="T61" i="83" s="1"/>
  <c r="T67" i="82"/>
  <c r="T67" i="83" s="1"/>
  <c r="T75" i="82"/>
  <c r="T75" i="83" s="1"/>
  <c r="T75" i="84" s="1"/>
  <c r="T71" i="82"/>
  <c r="T71" i="83" s="1"/>
  <c r="T73" i="82"/>
  <c r="T73" i="83" s="1"/>
  <c r="T73" i="84" s="1"/>
  <c r="T76" i="82"/>
  <c r="T76" i="83" s="1"/>
  <c r="T76" i="84" s="1"/>
  <c r="T74" i="82"/>
  <c r="T74" i="83" s="1"/>
  <c r="T69" i="82"/>
  <c r="T69" i="83" s="1"/>
  <c r="T78" i="82"/>
  <c r="T78" i="83" s="1"/>
  <c r="T68" i="82"/>
  <c r="T68" i="83" s="1"/>
  <c r="T77" i="82"/>
  <c r="T77" i="83" s="1"/>
  <c r="T79" i="82"/>
  <c r="T79" i="83" s="1"/>
  <c r="T80" i="82"/>
  <c r="T80" i="83" s="1"/>
  <c r="T80" i="84" s="1"/>
  <c r="T84" i="82"/>
  <c r="T84" i="83" s="1"/>
  <c r="T88" i="82"/>
  <c r="T88" i="83" s="1"/>
  <c r="T94" i="82"/>
  <c r="T94" i="83" s="1"/>
  <c r="T81" i="82"/>
  <c r="T81" i="83" s="1"/>
  <c r="T81" i="84" s="1"/>
  <c r="T82" i="82"/>
  <c r="T82" i="83" s="1"/>
  <c r="T87" i="82"/>
  <c r="T87" i="83" s="1"/>
  <c r="T85" i="82"/>
  <c r="T85" i="83" s="1"/>
  <c r="T85" i="84" s="1"/>
  <c r="T91" i="82"/>
  <c r="T91" i="83" s="1"/>
  <c r="T86" i="82"/>
  <c r="T86" i="83" s="1"/>
  <c r="T92" i="82"/>
  <c r="T92" i="83" s="1"/>
  <c r="T92" i="84" s="1"/>
  <c r="T89" i="82"/>
  <c r="T89" i="83" s="1"/>
  <c r="T90" i="82"/>
  <c r="T90" i="83" s="1"/>
  <c r="T90" i="84" s="1"/>
  <c r="T96" i="82"/>
  <c r="T96" i="83" s="1"/>
  <c r="T83" i="82"/>
  <c r="T83" i="83" s="1"/>
  <c r="T83" i="84" s="1"/>
  <c r="T98" i="82"/>
  <c r="T98" i="83" s="1"/>
  <c r="T93" i="82"/>
  <c r="T93" i="83" s="1"/>
  <c r="T93" i="84" s="1"/>
  <c r="T99" i="82"/>
  <c r="T99" i="83" s="1"/>
  <c r="T102" i="82"/>
  <c r="T102" i="83" s="1"/>
  <c r="T102" i="84" s="1"/>
  <c r="T105" i="82"/>
  <c r="T105" i="83" s="1"/>
  <c r="T105" i="84" s="1"/>
  <c r="T101" i="82"/>
  <c r="T101" i="83" s="1"/>
  <c r="T101" i="84" s="1"/>
  <c r="T100" i="82"/>
  <c r="T100" i="83" s="1"/>
  <c r="T95" i="82"/>
  <c r="T95" i="83" s="1"/>
  <c r="T112" i="82"/>
  <c r="T112" i="83" s="1"/>
  <c r="T112" i="84" s="1"/>
  <c r="T103" i="82"/>
  <c r="T103" i="83" s="1"/>
  <c r="T103" i="84" s="1"/>
  <c r="T106" i="82"/>
  <c r="T106" i="83" s="1"/>
  <c r="T106" i="84" s="1"/>
  <c r="T109" i="82"/>
  <c r="T109" i="83" s="1"/>
  <c r="T109" i="84" s="1"/>
  <c r="T113" i="82"/>
  <c r="T113" i="83" s="1"/>
  <c r="T113" i="84" s="1"/>
  <c r="T107" i="82"/>
  <c r="T107" i="83" s="1"/>
  <c r="T107" i="84" s="1"/>
  <c r="T110" i="82"/>
  <c r="T110" i="83" s="1"/>
  <c r="T110" i="84" s="1"/>
  <c r="T104" i="82"/>
  <c r="T104" i="83" s="1"/>
  <c r="T104" i="84" s="1"/>
  <c r="T114" i="82"/>
  <c r="T114" i="83" s="1"/>
  <c r="T108" i="82"/>
  <c r="T108" i="83" s="1"/>
  <c r="T108" i="84" s="1"/>
  <c r="T111" i="82"/>
  <c r="T111" i="83" s="1"/>
  <c r="T111" i="84" s="1"/>
  <c r="T122" i="82"/>
  <c r="T122" i="83" s="1"/>
  <c r="T116" i="82"/>
  <c r="T116" i="83" s="1"/>
  <c r="T121" i="82"/>
  <c r="T121" i="83" s="1"/>
  <c r="T115" i="82"/>
  <c r="T115" i="83" s="1"/>
  <c r="T117" i="82"/>
  <c r="T117" i="83" s="1"/>
  <c r="T117" i="84" s="1"/>
  <c r="T124" i="82"/>
  <c r="T124" i="83" s="1"/>
  <c r="T127" i="82"/>
  <c r="T127" i="83" s="1"/>
  <c r="T119" i="82"/>
  <c r="T119" i="83" s="1"/>
  <c r="T123" i="82"/>
  <c r="T123" i="83" s="1"/>
  <c r="T126" i="82"/>
  <c r="T126" i="83" s="1"/>
  <c r="T129" i="82"/>
  <c r="T129" i="83" s="1"/>
  <c r="T152" i="82"/>
  <c r="T152" i="83" s="1"/>
  <c r="T152" i="84" s="1"/>
  <c r="T171" i="82"/>
  <c r="T171" i="83" s="1"/>
  <c r="T171" i="84" s="1"/>
  <c r="T132" i="82"/>
  <c r="T132" i="83" s="1"/>
  <c r="T128" i="82"/>
  <c r="T128" i="83" s="1"/>
  <c r="T120" i="82"/>
  <c r="T120" i="83" s="1"/>
  <c r="T161" i="82"/>
  <c r="T161" i="83" s="1"/>
  <c r="T161" i="84" s="1"/>
  <c r="T150" i="82"/>
  <c r="T150" i="83" s="1"/>
  <c r="T150" i="84" s="1"/>
  <c r="T135" i="82"/>
  <c r="T135" i="83" s="1"/>
  <c r="T165" i="82"/>
  <c r="T165" i="83" s="1"/>
  <c r="T165" i="84" s="1"/>
  <c r="T133" i="82"/>
  <c r="T133" i="83" s="1"/>
  <c r="U140" i="84" s="1"/>
  <c r="T134" i="82"/>
  <c r="T134" i="83" s="1"/>
  <c r="T136" i="82"/>
  <c r="T136" i="83" s="1"/>
  <c r="T147" i="82"/>
  <c r="T147" i="83" s="1"/>
  <c r="T147" i="84" s="1"/>
  <c r="T153" i="82"/>
  <c r="T153" i="83" s="1"/>
  <c r="T153" i="84" s="1"/>
  <c r="T156" i="82"/>
  <c r="T156" i="83" s="1"/>
  <c r="T156" i="84" s="1"/>
  <c r="T160" i="82"/>
  <c r="T160" i="83" s="1"/>
  <c r="T160" i="84" s="1"/>
  <c r="T163" i="82"/>
  <c r="T163" i="83" s="1"/>
  <c r="T163" i="84" s="1"/>
  <c r="T166" i="82"/>
  <c r="T166" i="83" s="1"/>
  <c r="T166" i="84" s="1"/>
  <c r="T141" i="82"/>
  <c r="T141" i="83" s="1"/>
  <c r="T141" i="84" s="1"/>
  <c r="T130" i="82"/>
  <c r="T130" i="83" s="1"/>
  <c r="T145" i="82"/>
  <c r="T145" i="83" s="1"/>
  <c r="T145" i="84" s="1"/>
  <c r="T142" i="82"/>
  <c r="T142" i="83" s="1"/>
  <c r="T142" i="84" s="1"/>
  <c r="T143" i="82"/>
  <c r="T143" i="83" s="1"/>
  <c r="T143" i="84" s="1"/>
  <c r="T146" i="82"/>
  <c r="T146" i="83" s="1"/>
  <c r="T146" i="84" s="1"/>
  <c r="T151" i="82"/>
  <c r="T151" i="83" s="1"/>
  <c r="T151" i="84" s="1"/>
  <c r="T155" i="82"/>
  <c r="T155" i="83" s="1"/>
  <c r="T155" i="84" s="1"/>
  <c r="T162" i="82"/>
  <c r="T162" i="83" s="1"/>
  <c r="T162" i="84" s="1"/>
  <c r="T158" i="82"/>
  <c r="T158" i="83" s="1"/>
  <c r="T158" i="84" s="1"/>
  <c r="T144" i="82"/>
  <c r="T144" i="83" s="1"/>
  <c r="T144" i="84" s="1"/>
  <c r="T148" i="82"/>
  <c r="T148" i="83" s="1"/>
  <c r="T148" i="84" s="1"/>
  <c r="T154" i="82"/>
  <c r="T154" i="83" s="1"/>
  <c r="T154" i="84" s="1"/>
  <c r="T157" i="82"/>
  <c r="T157" i="83" s="1"/>
  <c r="T157" i="84" s="1"/>
  <c r="T164" i="82"/>
  <c r="T164" i="83" s="1"/>
  <c r="T164" i="84" s="1"/>
  <c r="T167" i="82"/>
  <c r="T167" i="83" s="1"/>
  <c r="T167" i="84" s="1"/>
  <c r="T149" i="82"/>
  <c r="T149" i="83" s="1"/>
  <c r="T149" i="84" s="1"/>
  <c r="T168" i="82"/>
  <c r="T168" i="83" s="1"/>
  <c r="T168" i="84" s="1"/>
  <c r="T169" i="82"/>
  <c r="T169" i="83" s="1"/>
  <c r="T169" i="84" s="1"/>
  <c r="T183" i="82"/>
  <c r="T183" i="83" s="1"/>
  <c r="EI180" i="83"/>
  <c r="EI180" i="84" s="1"/>
  <c r="EI179" i="83"/>
  <c r="EI179" i="84" s="1"/>
  <c r="EI182" i="83"/>
  <c r="EI182" i="84" s="1"/>
  <c r="EV182" i="82"/>
  <c r="EV182" i="83" s="1"/>
  <c r="EV174" i="82"/>
  <c r="EV174" i="83" s="1"/>
  <c r="EV140" i="82"/>
  <c r="EV140" i="83" s="1"/>
  <c r="EV184" i="82"/>
  <c r="EV184" i="83" s="1"/>
  <c r="EV39" i="82"/>
  <c r="EV39" i="83" s="1"/>
  <c r="EV173" i="82"/>
  <c r="EV173" i="83" s="1"/>
  <c r="EV139" i="82"/>
  <c r="EV139" i="83" s="1"/>
  <c r="EV181" i="82"/>
  <c r="EV181" i="83" s="1"/>
  <c r="EV33" i="82"/>
  <c r="EV33" i="83" s="1"/>
  <c r="EV179" i="82"/>
  <c r="EV179" i="83" s="1"/>
  <c r="EV138" i="82"/>
  <c r="EV138" i="83" s="1"/>
  <c r="EV175" i="82"/>
  <c r="EV175" i="83" s="1"/>
  <c r="EV34" i="82"/>
  <c r="EV34" i="83" s="1"/>
  <c r="EV36" i="82"/>
  <c r="EV36" i="83" s="1"/>
  <c r="EV37" i="82"/>
  <c r="EV37" i="83" s="1"/>
  <c r="EV35" i="82"/>
  <c r="EV35" i="83" s="1"/>
  <c r="EV25" i="82"/>
  <c r="EV25" i="83" s="1"/>
  <c r="EV38" i="82"/>
  <c r="EV38" i="83" s="1"/>
  <c r="EV29" i="82"/>
  <c r="EV29" i="83" s="1"/>
  <c r="EV27" i="82"/>
  <c r="EV27" i="83" s="1"/>
  <c r="EV24" i="82"/>
  <c r="EV24" i="83" s="1"/>
  <c r="EV24" i="84" s="1"/>
  <c r="EV26" i="82"/>
  <c r="EV26" i="83" s="1"/>
  <c r="EV31" i="82"/>
  <c r="EV31" i="83" s="1"/>
  <c r="EV28" i="82"/>
  <c r="EV28" i="83" s="1"/>
  <c r="EV30" i="82"/>
  <c r="EV30" i="83" s="1"/>
  <c r="EV131" i="82"/>
  <c r="EV131" i="83" s="1"/>
  <c r="EV131" i="84" s="1"/>
  <c r="EV118" i="82"/>
  <c r="EV118" i="83" s="1"/>
  <c r="EV118" i="84" s="1"/>
  <c r="EV125" i="82"/>
  <c r="EV125" i="83" s="1"/>
  <c r="EV125" i="84" s="1" a="1"/>
  <c r="EV125" i="84" s="1"/>
  <c r="EV40" i="82"/>
  <c r="EV40" i="83" s="1"/>
  <c r="EV40" i="84" s="1"/>
  <c r="EV137" i="82"/>
  <c r="EV137" i="83" s="1"/>
  <c r="EV137" i="84" s="1"/>
  <c r="EV42" i="82"/>
  <c r="EV42" i="83" s="1"/>
  <c r="EV42" i="84" s="1"/>
  <c r="EV32" i="82"/>
  <c r="EV32" i="83" s="1"/>
  <c r="EV72" i="82"/>
  <c r="EV72" i="83" s="1"/>
  <c r="EV72" i="84" s="1"/>
  <c r="EV46" i="82"/>
  <c r="EV46" i="83" s="1"/>
  <c r="EV46" i="84" s="1"/>
  <c r="EV44" i="82"/>
  <c r="EV44" i="83" s="1"/>
  <c r="EV44" i="84" s="1"/>
  <c r="EV45" i="82"/>
  <c r="EV45" i="83" s="1"/>
  <c r="EV45" i="84" s="1"/>
  <c r="EV43" i="82"/>
  <c r="EV43" i="83" s="1"/>
  <c r="EV43" i="84" s="1"/>
  <c r="EV97" i="82"/>
  <c r="EV97" i="83" s="1"/>
  <c r="EV97" i="84" s="1"/>
  <c r="EV41" i="82"/>
  <c r="EV41" i="83" s="1"/>
  <c r="EV41" i="84" s="1"/>
  <c r="EV50" i="82"/>
  <c r="EV50" i="83" s="1"/>
  <c r="EV48" i="82"/>
  <c r="EV48" i="83" s="1"/>
  <c r="EV48" i="84" s="1"/>
  <c r="EV47" i="82"/>
  <c r="EV47" i="83" s="1"/>
  <c r="EV47" i="84" s="1"/>
  <c r="EV51" i="82"/>
  <c r="EV51" i="83" s="1"/>
  <c r="EV51" i="84" s="1"/>
  <c r="EV56" i="82"/>
  <c r="EV56" i="83" s="1"/>
  <c r="EV56" i="84" s="1"/>
  <c r="EV57" i="82"/>
  <c r="EV57" i="83" s="1"/>
  <c r="EV52" i="82"/>
  <c r="EV52" i="83" s="1"/>
  <c r="EV53" i="82"/>
  <c r="EV53" i="83" s="1"/>
  <c r="EV53" i="84" s="1"/>
  <c r="EV55" i="82"/>
  <c r="EV55" i="83" s="1"/>
  <c r="EV49" i="82"/>
  <c r="EV49" i="83" s="1"/>
  <c r="EV60" i="82"/>
  <c r="EV60" i="83" s="1"/>
  <c r="EV60" i="84" s="1"/>
  <c r="EV58" i="82"/>
  <c r="EV58" i="83" s="1"/>
  <c r="EV59" i="82"/>
  <c r="EV59" i="83" s="1"/>
  <c r="EV54" i="82"/>
  <c r="EV54" i="83" s="1"/>
  <c r="EV54" i="84" s="1"/>
  <c r="EV63" i="82"/>
  <c r="EV63" i="83" s="1"/>
  <c r="EV63" i="84" s="1"/>
  <c r="EV61" i="82"/>
  <c r="EV61" i="83" s="1"/>
  <c r="EV61" i="84" s="1"/>
  <c r="EV62" i="82"/>
  <c r="EV62" i="83" s="1"/>
  <c r="EV62" i="84" s="1"/>
  <c r="EV70" i="82"/>
  <c r="EV70" i="83" s="1"/>
  <c r="EV65" i="82"/>
  <c r="EV65" i="83" s="1"/>
  <c r="EV66" i="82"/>
  <c r="EV66" i="83" s="1"/>
  <c r="EV66" i="84" s="1"/>
  <c r="EV67" i="82"/>
  <c r="EV67" i="83" s="1"/>
  <c r="EV68" i="82"/>
  <c r="EV68" i="83" s="1"/>
  <c r="EV64" i="82"/>
  <c r="EV64" i="83" s="1"/>
  <c r="EV64" i="84" s="1"/>
  <c r="EV76" i="82"/>
  <c r="EV76" i="83" s="1"/>
  <c r="EV73" i="82"/>
  <c r="EV73" i="83" s="1"/>
  <c r="EV73" i="84" s="1"/>
  <c r="EV69" i="82"/>
  <c r="EV69" i="83" s="1"/>
  <c r="EV71" i="82"/>
  <c r="EV71" i="83" s="1"/>
  <c r="EV74" i="82"/>
  <c r="EV74" i="83" s="1"/>
  <c r="EV80" i="82"/>
  <c r="EV80" i="83" s="1"/>
  <c r="EV79" i="82"/>
  <c r="EV79" i="83" s="1"/>
  <c r="EV78" i="82"/>
  <c r="EV78" i="83" s="1"/>
  <c r="EV75" i="82"/>
  <c r="EV75" i="83" s="1"/>
  <c r="EV77" i="82"/>
  <c r="EV77" i="83" s="1"/>
  <c r="EV84" i="82"/>
  <c r="EV84" i="83" s="1"/>
  <c r="EV91" i="82"/>
  <c r="EV91" i="83" s="1"/>
  <c r="EV91" i="84" s="1"/>
  <c r="EV85" i="82"/>
  <c r="EV85" i="83" s="1"/>
  <c r="EV85" i="84" s="1"/>
  <c r="EV87" i="82"/>
  <c r="EV87" i="83" s="1"/>
  <c r="EV86" i="82"/>
  <c r="EV86" i="83" s="1"/>
  <c r="EV82" i="82"/>
  <c r="EV82" i="83" s="1"/>
  <c r="EV83" i="82"/>
  <c r="EV83" i="83" s="1"/>
  <c r="EV81" i="82"/>
  <c r="EV81" i="83" s="1"/>
  <c r="EV81" i="84" s="1"/>
  <c r="EV92" i="82"/>
  <c r="EV92" i="83" s="1"/>
  <c r="EV92" i="84" s="1"/>
  <c r="EV90" i="82"/>
  <c r="EV90" i="83" s="1"/>
  <c r="EV88" i="82"/>
  <c r="EV88" i="83" s="1"/>
  <c r="EV89" i="82"/>
  <c r="EV89" i="83" s="1"/>
  <c r="EV93" i="82"/>
  <c r="EV93" i="83" s="1"/>
  <c r="EV94" i="82"/>
  <c r="EV94" i="83" s="1"/>
  <c r="EV94" i="84" s="1"/>
  <c r="EV96" i="82"/>
  <c r="EV96" i="83" s="1"/>
  <c r="EV96" i="84" s="1"/>
  <c r="EV98" i="82"/>
  <c r="EV98" i="83" s="1"/>
  <c r="EV99" i="82"/>
  <c r="EV99" i="83" s="1"/>
  <c r="EV95" i="82"/>
  <c r="EV95" i="83" s="1"/>
  <c r="EV95" i="84" s="1"/>
  <c r="EV109" i="82"/>
  <c r="EV109" i="83" s="1"/>
  <c r="EV109" i="84" s="1"/>
  <c r="EV102" i="82"/>
  <c r="EV102" i="83" s="1"/>
  <c r="EV102" i="84" s="1"/>
  <c r="EV105" i="82"/>
  <c r="EV105" i="83" s="1"/>
  <c r="EV105" i="84" s="1"/>
  <c r="EV100" i="82"/>
  <c r="EV100" i="83" s="1"/>
  <c r="EV107" i="82"/>
  <c r="EV107" i="83" s="1"/>
  <c r="EV107" i="84" s="1"/>
  <c r="EV110" i="82"/>
  <c r="EV110" i="83" s="1"/>
  <c r="EV110" i="84" s="1"/>
  <c r="EV103" i="82"/>
  <c r="EV103" i="83" s="1"/>
  <c r="EV103" i="84" s="1"/>
  <c r="EV106" i="82"/>
  <c r="EV106" i="83" s="1"/>
  <c r="EV106" i="84" s="1"/>
  <c r="EV114" i="82"/>
  <c r="EV114" i="83" s="1"/>
  <c r="EV114" i="84" s="1"/>
  <c r="EV101" i="82"/>
  <c r="EV101" i="83" s="1"/>
  <c r="EV101" i="84" s="1"/>
  <c r="EV113" i="82"/>
  <c r="EV113" i="83" s="1"/>
  <c r="EV113" i="84" s="1"/>
  <c r="EV108" i="82"/>
  <c r="EV108" i="83" s="1"/>
  <c r="EV108" i="84" s="1"/>
  <c r="EV112" i="82"/>
  <c r="EV112" i="83" s="1"/>
  <c r="EV112" i="84" s="1"/>
  <c r="EV104" i="82"/>
  <c r="EV104" i="83" s="1"/>
  <c r="EV104" i="84" s="1"/>
  <c r="EV111" i="82"/>
  <c r="EV111" i="83" s="1"/>
  <c r="EV111" i="84" s="1"/>
  <c r="EV117" i="82"/>
  <c r="EV117" i="83" s="1"/>
  <c r="EV120" i="82"/>
  <c r="EV120" i="83" s="1"/>
  <c r="EV120" i="84" s="1"/>
  <c r="EV124" i="82"/>
  <c r="EV124" i="83" s="1"/>
  <c r="EV124" i="84" s="1"/>
  <c r="EV116" i="82"/>
  <c r="EV116" i="83" s="1"/>
  <c r="EV116" i="84" s="1"/>
  <c r="EV119" i="82"/>
  <c r="EV119" i="83" s="1"/>
  <c r="EV119" i="84" s="1"/>
  <c r="EV127" i="82"/>
  <c r="EV127" i="83" s="1"/>
  <c r="EV122" i="82"/>
  <c r="EV122" i="83" s="1"/>
  <c r="EV122" i="84" s="1"/>
  <c r="EV115" i="82"/>
  <c r="EV115" i="83" s="1"/>
  <c r="EV126" i="82"/>
  <c r="EV126" i="83" s="1"/>
  <c r="EV121" i="82"/>
  <c r="EV121" i="83" s="1"/>
  <c r="EV121" i="84" s="1"/>
  <c r="EV123" i="82"/>
  <c r="EV123" i="83" s="1"/>
  <c r="EV123" i="84" s="1"/>
  <c r="EV129" i="82"/>
  <c r="EV129" i="83" s="1"/>
  <c r="EV141" i="82"/>
  <c r="EV141" i="83" s="1"/>
  <c r="EV141" i="84" s="1"/>
  <c r="EV161" i="82"/>
  <c r="EV161" i="83" s="1"/>
  <c r="EV161" i="84" s="1"/>
  <c r="EV130" i="82"/>
  <c r="EV130" i="83" s="1"/>
  <c r="EV130" i="84" s="1"/>
  <c r="EV128" i="82"/>
  <c r="EV128" i="83" s="1"/>
  <c r="EV152" i="82"/>
  <c r="EV152" i="83" s="1"/>
  <c r="EV152" i="84" s="1"/>
  <c r="EV144" i="82"/>
  <c r="EV144" i="83" s="1"/>
  <c r="EV144" i="84" s="1"/>
  <c r="EV149" i="82"/>
  <c r="EV149" i="83" s="1"/>
  <c r="EV149" i="84" s="1"/>
  <c r="EV155" i="82"/>
  <c r="EV155" i="83" s="1"/>
  <c r="EV155" i="84" s="1"/>
  <c r="EV132" i="82"/>
  <c r="EV132" i="83" s="1"/>
  <c r="EV145" i="82"/>
  <c r="EV145" i="83" s="1"/>
  <c r="EV145" i="84" s="1"/>
  <c r="EV150" i="82"/>
  <c r="EV150" i="83" s="1"/>
  <c r="EV150" i="84" s="1"/>
  <c r="EV159" i="82"/>
  <c r="EV159" i="83" s="1"/>
  <c r="EV159" i="84" s="1"/>
  <c r="EV162" i="82"/>
  <c r="EV162" i="83" s="1"/>
  <c r="EV162" i="84" s="1"/>
  <c r="EV134" i="82"/>
  <c r="EV134" i="83" s="1"/>
  <c r="EV135" i="82"/>
  <c r="EV135" i="83" s="1"/>
  <c r="EV136" i="82"/>
  <c r="EV136" i="83" s="1"/>
  <c r="EV133" i="82"/>
  <c r="EV133" i="83" s="1"/>
  <c r="EW140" i="84" s="1"/>
  <c r="EV143" i="82"/>
  <c r="EV143" i="83" s="1"/>
  <c r="EV143" i="84" s="1"/>
  <c r="EV160" i="82"/>
  <c r="EV160" i="83" s="1"/>
  <c r="EV160" i="84" s="1"/>
  <c r="EV156" i="82"/>
  <c r="EV156" i="83" s="1"/>
  <c r="EV156" i="84" s="1"/>
  <c r="EV157" i="82"/>
  <c r="EV157" i="83" s="1"/>
  <c r="EV157" i="84" s="1"/>
  <c r="EV151" i="82"/>
  <c r="EV151" i="83" s="1"/>
  <c r="EV151" i="84" s="1"/>
  <c r="EV165" i="82"/>
  <c r="EV165" i="83" s="1"/>
  <c r="EV165" i="84" s="1"/>
  <c r="EV171" i="82"/>
  <c r="EV171" i="83" s="1"/>
  <c r="EV171" i="84" s="1"/>
  <c r="EV142" i="82"/>
  <c r="EV142" i="83" s="1"/>
  <c r="EV142" i="84" s="1"/>
  <c r="EV146" i="82"/>
  <c r="EV146" i="83" s="1"/>
  <c r="EV146" i="84" s="1"/>
  <c r="EV147" i="82"/>
  <c r="EV147" i="83" s="1"/>
  <c r="EV147" i="84" s="1"/>
  <c r="EV153" i="82"/>
  <c r="EV153" i="83" s="1"/>
  <c r="EV153" i="84" s="1"/>
  <c r="EV180" i="82"/>
  <c r="EV180" i="83" s="1"/>
  <c r="EV180" i="84" s="1"/>
  <c r="EV158" i="82"/>
  <c r="EV158" i="83" s="1"/>
  <c r="EV158" i="84" s="1"/>
  <c r="EV170" i="82"/>
  <c r="EV170" i="83" s="1"/>
  <c r="EV170" i="84" s="1"/>
  <c r="EV166" i="82"/>
  <c r="EV166" i="83" s="1"/>
  <c r="EV166" i="84" s="1"/>
  <c r="EV163" i="82"/>
  <c r="EV163" i="83" s="1"/>
  <c r="EV163" i="84" s="1"/>
  <c r="EV167" i="82"/>
  <c r="EV167" i="83" s="1"/>
  <c r="EV167" i="84" s="1"/>
  <c r="EV148" i="82"/>
  <c r="EV148" i="83" s="1"/>
  <c r="EV148" i="84" s="1"/>
  <c r="EV164" i="82"/>
  <c r="EV164" i="83" s="1"/>
  <c r="EV164" i="84" s="1"/>
  <c r="EV168" i="82"/>
  <c r="EV168" i="83" s="1"/>
  <c r="EV168" i="84" s="1"/>
  <c r="EV154" i="82"/>
  <c r="EV154" i="83" s="1"/>
  <c r="EV154" i="84" s="1"/>
  <c r="EV177" i="82"/>
  <c r="EV177" i="83" s="1"/>
  <c r="FO180" i="83"/>
  <c r="FO180" i="84" s="1"/>
  <c r="FO179" i="83"/>
  <c r="FO179" i="84" s="1"/>
  <c r="FO182" i="83"/>
  <c r="FO182" i="84" s="1"/>
  <c r="GB174" i="82"/>
  <c r="GB174" i="83" s="1"/>
  <c r="GB140" i="82"/>
  <c r="GB140" i="83" s="1"/>
  <c r="GB181" i="82"/>
  <c r="GB181" i="83" s="1"/>
  <c r="GB138" i="82"/>
  <c r="GB138" i="83" s="1"/>
  <c r="GB182" i="82"/>
  <c r="GB182" i="83" s="1"/>
  <c r="GB39" i="82"/>
  <c r="GB39" i="83" s="1"/>
  <c r="GB175" i="82"/>
  <c r="GB175" i="83" s="1"/>
  <c r="GB29" i="82"/>
  <c r="GB29" i="83" s="1"/>
  <c r="GB139" i="82"/>
  <c r="GB139" i="83" s="1"/>
  <c r="GB179" i="82"/>
  <c r="GB179" i="83" s="1"/>
  <c r="GB184" i="82"/>
  <c r="GB184" i="83" s="1"/>
  <c r="GB25" i="82"/>
  <c r="GB25" i="83" s="1"/>
  <c r="GB25" i="84" s="1"/>
  <c r="GB173" i="82"/>
  <c r="GB173" i="83" s="1"/>
  <c r="GB173" i="84" s="1"/>
  <c r="GB33" i="82"/>
  <c r="GB33" i="83" s="1"/>
  <c r="GB34" i="82"/>
  <c r="GB34" i="83" s="1"/>
  <c r="GB38" i="82"/>
  <c r="GB38" i="83" s="1"/>
  <c r="GB37" i="82"/>
  <c r="GB37" i="83" s="1"/>
  <c r="GB35" i="82"/>
  <c r="GB35" i="83" s="1"/>
  <c r="GB36" i="82"/>
  <c r="GB36" i="83" s="1"/>
  <c r="GB26" i="82"/>
  <c r="GB26" i="83" s="1"/>
  <c r="GB30" i="82"/>
  <c r="GB30" i="83" s="1"/>
  <c r="GB24" i="82"/>
  <c r="GB24" i="83" s="1"/>
  <c r="GB28" i="82"/>
  <c r="GB28" i="83" s="1"/>
  <c r="GB27" i="82"/>
  <c r="GB27" i="83" s="1"/>
  <c r="GB131" i="82"/>
  <c r="GB131" i="83" s="1"/>
  <c r="GB32" i="82"/>
  <c r="GB32" i="83" s="1"/>
  <c r="GB118" i="82"/>
  <c r="GB118" i="83" s="1"/>
  <c r="GB118" i="84" s="1"/>
  <c r="GB97" i="82"/>
  <c r="GB97" i="83" s="1"/>
  <c r="GB97" i="84" s="1"/>
  <c r="GB31" i="82"/>
  <c r="GB31" i="83" s="1"/>
  <c r="GB40" i="82"/>
  <c r="GB40" i="83" s="1"/>
  <c r="GB40" i="84" s="1"/>
  <c r="GB137" i="82"/>
  <c r="GB137" i="83" s="1"/>
  <c r="GB42" i="82"/>
  <c r="GB42" i="83" s="1"/>
  <c r="GB42" i="84" s="1"/>
  <c r="GB41" i="82"/>
  <c r="GB41" i="83" s="1"/>
  <c r="GB41" i="84" s="1"/>
  <c r="GB72" i="82"/>
  <c r="GB72" i="83" s="1"/>
  <c r="GB72" i="84" s="1"/>
  <c r="GB45" i="82"/>
  <c r="GB45" i="83" s="1"/>
  <c r="GB46" i="82"/>
  <c r="GB46" i="83" s="1"/>
  <c r="GB44" i="82"/>
  <c r="GB44" i="83" s="1"/>
  <c r="GB44" i="84" s="1"/>
  <c r="GB47" i="82"/>
  <c r="GB47" i="83" s="1"/>
  <c r="GB43" i="82"/>
  <c r="GB43" i="83" s="1"/>
  <c r="GB43" i="84" s="1"/>
  <c r="GB50" i="82"/>
  <c r="GB50" i="83" s="1"/>
  <c r="GB50" i="84" s="1"/>
  <c r="GB51" i="82"/>
  <c r="GB51" i="83" s="1"/>
  <c r="GB52" i="82"/>
  <c r="GB52" i="83" s="1"/>
  <c r="GB48" i="82"/>
  <c r="GB48" i="83" s="1"/>
  <c r="GB48" i="84" s="1"/>
  <c r="GB49" i="82"/>
  <c r="GB49" i="83" s="1"/>
  <c r="GB125" i="82"/>
  <c r="GB125" i="83" s="1"/>
  <c r="GB125" i="84" s="1" a="1"/>
  <c r="GB125" i="84" s="1"/>
  <c r="GB55" i="82"/>
  <c r="GB55" i="83" s="1"/>
  <c r="GB56" i="82"/>
  <c r="GB56" i="83" s="1"/>
  <c r="GB56" i="84" s="1"/>
  <c r="GB54" i="82"/>
  <c r="GB54" i="83" s="1"/>
  <c r="GB60" i="82"/>
  <c r="GB60" i="83" s="1"/>
  <c r="GB60" i="84" s="1"/>
  <c r="GB53" i="82"/>
  <c r="GB53" i="83" s="1"/>
  <c r="GB61" i="82"/>
  <c r="GB61" i="83" s="1"/>
  <c r="GB57" i="82"/>
  <c r="GB57" i="83" s="1"/>
  <c r="GB58" i="82"/>
  <c r="GB58" i="83" s="1"/>
  <c r="GB63" i="82"/>
  <c r="GB63" i="83" s="1"/>
  <c r="GB59" i="82"/>
  <c r="GB59" i="83" s="1"/>
  <c r="GB64" i="82"/>
  <c r="GB64" i="83" s="1"/>
  <c r="GB62" i="82"/>
  <c r="GB62" i="83" s="1"/>
  <c r="GB62" i="84" s="1"/>
  <c r="GB65" i="82"/>
  <c r="GB65" i="83" s="1"/>
  <c r="GB66" i="82"/>
  <c r="GB66" i="83" s="1"/>
  <c r="GB66" i="84" s="1"/>
  <c r="GB67" i="82"/>
  <c r="GB67" i="83" s="1"/>
  <c r="GB69" i="82"/>
  <c r="GB69" i="83" s="1"/>
  <c r="GB71" i="82"/>
  <c r="GB71" i="83" s="1"/>
  <c r="GB68" i="82"/>
  <c r="GB68" i="83" s="1"/>
  <c r="GB73" i="82"/>
  <c r="GB73" i="83" s="1"/>
  <c r="GB73" i="84" s="1"/>
  <c r="GB74" i="82"/>
  <c r="GB74" i="83" s="1"/>
  <c r="GB74" i="84" s="1"/>
  <c r="GB78" i="82"/>
  <c r="GB78" i="83" s="1"/>
  <c r="GB76" i="82"/>
  <c r="GB76" i="83" s="1"/>
  <c r="GB77" i="82"/>
  <c r="GB77" i="83" s="1"/>
  <c r="GB70" i="82"/>
  <c r="GB70" i="83" s="1"/>
  <c r="GB75" i="82"/>
  <c r="GB75" i="83" s="1"/>
  <c r="GB79" i="82"/>
  <c r="GB79" i="83" s="1"/>
  <c r="GB81" i="82"/>
  <c r="GB81" i="83" s="1"/>
  <c r="GB81" i="84" s="1"/>
  <c r="GB85" i="82"/>
  <c r="GB85" i="83" s="1"/>
  <c r="GB85" i="84" s="1"/>
  <c r="GB84" i="82"/>
  <c r="GB84" i="83" s="1"/>
  <c r="GB90" i="82"/>
  <c r="GB90" i="83" s="1"/>
  <c r="GB90" i="84" s="1"/>
  <c r="GB80" i="82"/>
  <c r="GB80" i="83" s="1"/>
  <c r="GB82" i="82"/>
  <c r="GB82" i="83" s="1"/>
  <c r="GB83" i="82"/>
  <c r="GB83" i="83" s="1"/>
  <c r="GB98" i="82"/>
  <c r="GB98" i="83" s="1"/>
  <c r="GB91" i="82"/>
  <c r="GB91" i="83" s="1"/>
  <c r="GB92" i="82"/>
  <c r="GB92" i="83" s="1"/>
  <c r="GB92" i="84" s="1"/>
  <c r="GB88" i="82"/>
  <c r="GB88" i="83" s="1"/>
  <c r="GB88" i="84" s="1"/>
  <c r="GB89" i="82"/>
  <c r="GB89" i="83" s="1"/>
  <c r="GB87" i="82"/>
  <c r="GB87" i="83" s="1"/>
  <c r="GB96" i="82"/>
  <c r="GB96" i="83" s="1"/>
  <c r="GB96" i="84" s="1"/>
  <c r="GB86" i="82"/>
  <c r="GB86" i="83" s="1"/>
  <c r="GB95" i="82"/>
  <c r="GB95" i="83" s="1"/>
  <c r="GB95" i="84" s="1"/>
  <c r="GB99" i="82"/>
  <c r="GB99" i="83" s="1"/>
  <c r="GB94" i="82"/>
  <c r="GB94" i="83" s="1"/>
  <c r="GB93" i="82"/>
  <c r="GB93" i="83" s="1"/>
  <c r="GB100" i="82"/>
  <c r="GB100" i="83" s="1"/>
  <c r="GB101" i="82"/>
  <c r="GB101" i="83" s="1"/>
  <c r="GB101" i="84" s="1"/>
  <c r="GB106" i="82"/>
  <c r="GB106" i="83" s="1"/>
  <c r="GB106" i="84" s="1"/>
  <c r="GB109" i="82"/>
  <c r="GB109" i="83" s="1"/>
  <c r="GB109" i="84" s="1"/>
  <c r="GB102" i="82"/>
  <c r="GB102" i="83" s="1"/>
  <c r="GB102" i="84" s="1"/>
  <c r="GB105" i="82"/>
  <c r="GB105" i="83" s="1"/>
  <c r="GB105" i="84" s="1"/>
  <c r="GB108" i="82"/>
  <c r="GB108" i="83" s="1"/>
  <c r="GB108" i="84" s="1"/>
  <c r="GB114" i="82"/>
  <c r="GB114" i="83" s="1"/>
  <c r="GB114" i="84" s="1"/>
  <c r="GB115" i="82"/>
  <c r="GB115" i="83" s="1"/>
  <c r="GB112" i="82"/>
  <c r="GB112" i="83" s="1"/>
  <c r="GB112" i="84" s="1"/>
  <c r="GB103" i="82"/>
  <c r="GB103" i="83" s="1"/>
  <c r="GB103" i="84" s="1"/>
  <c r="GB110" i="82"/>
  <c r="GB110" i="83" s="1"/>
  <c r="GB110" i="84" s="1"/>
  <c r="GB111" i="82"/>
  <c r="GB111" i="83" s="1"/>
  <c r="GB111" i="84" s="1"/>
  <c r="GB104" i="82"/>
  <c r="GB104" i="83" s="1"/>
  <c r="GB104" i="84" s="1"/>
  <c r="GB107" i="82"/>
  <c r="GB107" i="83" s="1"/>
  <c r="GB107" i="84" s="1"/>
  <c r="GB113" i="82"/>
  <c r="GB113" i="83" s="1"/>
  <c r="GB113" i="84" s="1"/>
  <c r="GB116" i="82"/>
  <c r="GB116" i="83" s="1"/>
  <c r="GB126" i="82"/>
  <c r="GB126" i="83" s="1"/>
  <c r="GB120" i="82"/>
  <c r="GB120" i="83" s="1"/>
  <c r="GB120" i="84" s="1"/>
  <c r="GB124" i="82"/>
  <c r="GB124" i="83" s="1"/>
  <c r="GB124" i="84" s="1"/>
  <c r="GB119" i="82"/>
  <c r="GB119" i="83" s="1"/>
  <c r="GB119" i="84" s="1"/>
  <c r="GB122" i="82"/>
  <c r="GB122" i="83" s="1"/>
  <c r="GB122" i="84" s="1"/>
  <c r="GB117" i="82"/>
  <c r="GB117" i="83" s="1"/>
  <c r="GB117" i="84" s="1"/>
  <c r="GB128" i="82"/>
  <c r="GB128" i="83" s="1"/>
  <c r="GB127" i="82"/>
  <c r="GB127" i="83" s="1"/>
  <c r="GB121" i="82"/>
  <c r="GB121" i="83" s="1"/>
  <c r="GB121" i="84" s="1"/>
  <c r="GB123" i="82"/>
  <c r="GB123" i="83" s="1"/>
  <c r="GB123" i="84" s="1"/>
  <c r="GB129" i="82"/>
  <c r="GB129" i="83" s="1"/>
  <c r="GB132" i="82"/>
  <c r="GB132" i="83" s="1"/>
  <c r="GB134" i="82"/>
  <c r="GB134" i="83" s="1"/>
  <c r="GB136" i="82"/>
  <c r="GB136" i="83" s="1"/>
  <c r="GB149" i="82"/>
  <c r="GB149" i="83" s="1"/>
  <c r="GB149" i="84" s="1"/>
  <c r="GB141" i="82"/>
  <c r="GB141" i="83" s="1"/>
  <c r="GB141" i="84" s="1"/>
  <c r="GB140" i="84" s="1"/>
  <c r="GB165" i="82"/>
  <c r="GB165" i="83" s="1"/>
  <c r="GB165" i="84" s="1"/>
  <c r="GB145" i="82"/>
  <c r="GB145" i="83" s="1"/>
  <c r="GB145" i="84" s="1"/>
  <c r="GB171" i="82"/>
  <c r="GB171" i="83" s="1"/>
  <c r="GB171" i="84" s="1"/>
  <c r="GB142" i="82"/>
  <c r="GB142" i="83" s="1"/>
  <c r="GB142" i="84" s="1"/>
  <c r="GB150" i="82"/>
  <c r="GB150" i="83" s="1"/>
  <c r="GB150" i="84" s="1"/>
  <c r="GB159" i="82"/>
  <c r="GB159" i="83" s="1"/>
  <c r="GB159" i="84" s="1"/>
  <c r="GB162" i="82"/>
  <c r="GB162" i="83" s="1"/>
  <c r="GB162" i="84" s="1"/>
  <c r="GB151" i="82"/>
  <c r="GB151" i="83" s="1"/>
  <c r="GB151" i="84" s="1"/>
  <c r="GB130" i="82"/>
  <c r="GB130" i="83" s="1"/>
  <c r="GB143" i="82"/>
  <c r="GB143" i="83" s="1"/>
  <c r="GB143" i="84" s="1"/>
  <c r="GB155" i="82"/>
  <c r="GB155" i="83" s="1"/>
  <c r="GB155" i="84" s="1"/>
  <c r="GB133" i="82"/>
  <c r="GB133" i="83" s="1"/>
  <c r="GC140" i="84" s="1"/>
  <c r="GB135" i="82"/>
  <c r="GB135" i="83" s="1"/>
  <c r="GB161" i="82"/>
  <c r="GB161" i="83" s="1"/>
  <c r="GB161" i="84" s="1"/>
  <c r="GB156" i="82"/>
  <c r="GB156" i="83" s="1"/>
  <c r="GB156" i="84" s="1"/>
  <c r="GB164" i="82"/>
  <c r="GB164" i="83" s="1"/>
  <c r="GB164" i="84" s="1"/>
  <c r="GB144" i="82"/>
  <c r="GB144" i="83" s="1"/>
  <c r="GB144" i="84" s="1"/>
  <c r="GB157" i="82"/>
  <c r="GB157" i="83" s="1"/>
  <c r="GB157" i="84" s="1"/>
  <c r="GB152" i="82"/>
  <c r="GB152" i="83" s="1"/>
  <c r="GB152" i="84" s="1"/>
  <c r="GB146" i="82"/>
  <c r="GB146" i="83" s="1"/>
  <c r="GB146" i="84" s="1"/>
  <c r="GB158" i="82"/>
  <c r="GB158" i="83" s="1"/>
  <c r="GB158" i="84" s="1"/>
  <c r="GB147" i="82"/>
  <c r="GB147" i="83" s="1"/>
  <c r="GB147" i="84" s="1"/>
  <c r="GB153" i="82"/>
  <c r="GB153" i="83" s="1"/>
  <c r="GB153" i="84" s="1"/>
  <c r="GB154" i="82"/>
  <c r="GB154" i="83" s="1"/>
  <c r="GB154" i="84" s="1"/>
  <c r="GB163" i="82"/>
  <c r="GB163" i="83" s="1"/>
  <c r="GB163" i="84" s="1"/>
  <c r="GB166" i="82"/>
  <c r="GB166" i="83" s="1"/>
  <c r="GB166" i="84" s="1"/>
  <c r="GB168" i="82"/>
  <c r="GB168" i="83" s="1"/>
  <c r="GB168" i="84" s="1"/>
  <c r="GB167" i="82"/>
  <c r="GB167" i="83" s="1"/>
  <c r="GB167" i="84" s="1"/>
  <c r="GB160" i="82"/>
  <c r="GB160" i="83" s="1"/>
  <c r="GB160" i="84" s="1"/>
  <c r="GB170" i="82"/>
  <c r="GB170" i="83" s="1"/>
  <c r="GB170" i="84" s="1"/>
  <c r="GB148" i="82"/>
  <c r="GB148" i="83" s="1"/>
  <c r="GB148" i="84" s="1"/>
  <c r="GB180" i="82"/>
  <c r="GB180" i="83" s="1"/>
  <c r="GB180" i="84" s="1"/>
  <c r="GI125" i="84" a="1"/>
  <c r="GI125" i="84" s="1"/>
  <c r="GG125" i="84" a="1"/>
  <c r="GG125" i="84" s="1"/>
  <c r="FJ125" i="84" a="1"/>
  <c r="FJ125" i="84" s="1"/>
  <c r="DG125" i="84" a="1"/>
  <c r="DG125" i="84" s="1"/>
  <c r="DE125" i="84" a="1"/>
  <c r="DE125" i="84" s="1"/>
  <c r="BV125" i="84" a="1"/>
  <c r="BV125" i="84" s="1"/>
  <c r="AA125" i="84" a="1"/>
  <c r="AA125" i="84" s="1"/>
  <c r="Y125" i="84" a="1"/>
  <c r="Y125" i="84" s="1"/>
  <c r="I118" i="83"/>
  <c r="I118" i="84" s="1"/>
  <c r="I32" i="83"/>
  <c r="I32" i="84" s="1"/>
  <c r="N30" i="83"/>
  <c r="N30" i="84" s="1"/>
  <c r="EQ133" i="84"/>
  <c r="GW38" i="83"/>
  <c r="GW38" i="84" s="1"/>
  <c r="FA38" i="83"/>
  <c r="FA38" i="84" s="1"/>
  <c r="AS38" i="83"/>
  <c r="AS38" i="84" s="1"/>
  <c r="GW36" i="83"/>
  <c r="GW36" i="84" s="1"/>
  <c r="FA36" i="83"/>
  <c r="FA36" i="84" s="1"/>
  <c r="AS36" i="83"/>
  <c r="AS36" i="84" s="1"/>
  <c r="GW34" i="83"/>
  <c r="GW34" i="84" s="1"/>
  <c r="FA34" i="83"/>
  <c r="FA34" i="84" s="1"/>
  <c r="AS34" i="83"/>
  <c r="AS34" i="84" s="1"/>
  <c r="GW29" i="83"/>
  <c r="GW29" i="84" s="1"/>
  <c r="FA29" i="83"/>
  <c r="FA29" i="84" s="1"/>
  <c r="AS29" i="83"/>
  <c r="AS29" i="84" s="1"/>
  <c r="Z175" i="83"/>
  <c r="Z175" i="84" s="1"/>
  <c r="FA174" i="83"/>
  <c r="FA174" i="84" s="1"/>
  <c r="EI174" i="83"/>
  <c r="EI174" i="84" s="1"/>
  <c r="AO174" i="83"/>
  <c r="AO174" i="84" s="1"/>
  <c r="GW173" i="83"/>
  <c r="GW173" i="84" s="1"/>
  <c r="GW172" i="84" s="1"/>
  <c r="FA173" i="83"/>
  <c r="FA173" i="84" s="1"/>
  <c r="EI173" i="83"/>
  <c r="EI173" i="84" s="1"/>
  <c r="Y182" i="83"/>
  <c r="Y182" i="84" s="1"/>
  <c r="FA181" i="83"/>
  <c r="FA181" i="84" s="1"/>
  <c r="EI181" i="83"/>
  <c r="EI181" i="84" s="1"/>
  <c r="AS179" i="83"/>
  <c r="AS179" i="84" s="1"/>
  <c r="Z179" i="83"/>
  <c r="Z179" i="84" s="1"/>
  <c r="FF139" i="83"/>
  <c r="FF139" i="84" s="1"/>
  <c r="AO139" i="83"/>
  <c r="AO139" i="84" s="1"/>
  <c r="GW138" i="83"/>
  <c r="GW138" i="84" s="1"/>
  <c r="AG138" i="83"/>
  <c r="AG138" i="84" s="1"/>
  <c r="N138" i="83"/>
  <c r="N138" i="84" s="1"/>
  <c r="DK140" i="83"/>
  <c r="AF181" i="82"/>
  <c r="AF181" i="83" s="1"/>
  <c r="AF140" i="82"/>
  <c r="AF140" i="83" s="1"/>
  <c r="AF174" i="82"/>
  <c r="AF174" i="83" s="1"/>
  <c r="AF25" i="82"/>
  <c r="AF25" i="83" s="1"/>
  <c r="AF39" i="82"/>
  <c r="AF39" i="83" s="1"/>
  <c r="AF138" i="82"/>
  <c r="AF138" i="83" s="1"/>
  <c r="AF182" i="82"/>
  <c r="AF182" i="83" s="1"/>
  <c r="AF175" i="82"/>
  <c r="AF175" i="83" s="1"/>
  <c r="AF173" i="82"/>
  <c r="AF173" i="83" s="1"/>
  <c r="AF139" i="82"/>
  <c r="AF139" i="83" s="1"/>
  <c r="AF139" i="84" s="1"/>
  <c r="AF179" i="82"/>
  <c r="AF179" i="83" s="1"/>
  <c r="AF184" i="82"/>
  <c r="AF184" i="83" s="1"/>
  <c r="AF33" i="82"/>
  <c r="AF33" i="83" s="1"/>
  <c r="AF33" i="84" s="1"/>
  <c r="AF34" i="82"/>
  <c r="AF34" i="83" s="1"/>
  <c r="AF37" i="82"/>
  <c r="AF37" i="83" s="1"/>
  <c r="AF37" i="84" s="1"/>
  <c r="AF29" i="82"/>
  <c r="AF29" i="83" s="1"/>
  <c r="AF29" i="84" s="1"/>
  <c r="AF36" i="82"/>
  <c r="AF36" i="83" s="1"/>
  <c r="AF35" i="82"/>
  <c r="AF35" i="83" s="1"/>
  <c r="AF38" i="82"/>
  <c r="AF38" i="83" s="1"/>
  <c r="AF24" i="82"/>
  <c r="AF24" i="83" s="1"/>
  <c r="AF24" i="84" s="1"/>
  <c r="AF26" i="82"/>
  <c r="AF26" i="83" s="1"/>
  <c r="AF31" i="82"/>
  <c r="AF31" i="83" s="1"/>
  <c r="AF31" i="84" s="1"/>
  <c r="AF27" i="82"/>
  <c r="AF27" i="83" s="1"/>
  <c r="AF28" i="82"/>
  <c r="AF28" i="83" s="1"/>
  <c r="AF30" i="82"/>
  <c r="AF30" i="83" s="1"/>
  <c r="AF30" i="84" s="1"/>
  <c r="AF131" i="82"/>
  <c r="AF131" i="83" s="1"/>
  <c r="AF118" i="82"/>
  <c r="AF118" i="83" s="1"/>
  <c r="AF40" i="82"/>
  <c r="AF40" i="83" s="1"/>
  <c r="AF40" i="84" s="1"/>
  <c r="AF137" i="82"/>
  <c r="AF137" i="83" s="1"/>
  <c r="AF97" i="82"/>
  <c r="AF97" i="83" s="1"/>
  <c r="AF97" i="84" s="1"/>
  <c r="AF72" i="82"/>
  <c r="AF72" i="83" s="1"/>
  <c r="AF72" i="84" s="1"/>
  <c r="AF32" i="82"/>
  <c r="AF32" i="83" s="1"/>
  <c r="AF32" i="84" s="1"/>
  <c r="AF125" i="82"/>
  <c r="AF125" i="83" s="1"/>
  <c r="AF125" i="84" s="1" a="1"/>
  <c r="AF125" i="84" s="1"/>
  <c r="AF41" i="82"/>
  <c r="AF41" i="83" s="1"/>
  <c r="AF44" i="82"/>
  <c r="AF44" i="83" s="1"/>
  <c r="AF48" i="82"/>
  <c r="AF48" i="83" s="1"/>
  <c r="AF46" i="82"/>
  <c r="AF46" i="83" s="1"/>
  <c r="AF45" i="82"/>
  <c r="AF45" i="83" s="1"/>
  <c r="AF42" i="82"/>
  <c r="AF42" i="83" s="1"/>
  <c r="AF43" i="82"/>
  <c r="AF43" i="83" s="1"/>
  <c r="AF47" i="82"/>
  <c r="AF47" i="83" s="1"/>
  <c r="AF49" i="82"/>
  <c r="AF49" i="83" s="1"/>
  <c r="AF53" i="82"/>
  <c r="AF53" i="83" s="1"/>
  <c r="AF51" i="82"/>
  <c r="AF51" i="83" s="1"/>
  <c r="AF52" i="82"/>
  <c r="AF52" i="83" s="1"/>
  <c r="AF50" i="82"/>
  <c r="AF50" i="83" s="1"/>
  <c r="AF54" i="82"/>
  <c r="AF54" i="83" s="1"/>
  <c r="AF58" i="82"/>
  <c r="AF58" i="83" s="1"/>
  <c r="AF55" i="82"/>
  <c r="AF55" i="83" s="1"/>
  <c r="AF56" i="82"/>
  <c r="AF56" i="83" s="1"/>
  <c r="AF57" i="82"/>
  <c r="AF57" i="83" s="1"/>
  <c r="AF60" i="82"/>
  <c r="AF60" i="83" s="1"/>
  <c r="AF63" i="82"/>
  <c r="AF63" i="83" s="1"/>
  <c r="AF62" i="82"/>
  <c r="AF62" i="83" s="1"/>
  <c r="AF64" i="82"/>
  <c r="AF64" i="83" s="1"/>
  <c r="AF68" i="82"/>
  <c r="AF68" i="83" s="1"/>
  <c r="AF59" i="82"/>
  <c r="AF59" i="83" s="1"/>
  <c r="AF67" i="82"/>
  <c r="AF67" i="83" s="1"/>
  <c r="AF61" i="82"/>
  <c r="AF61" i="83" s="1"/>
  <c r="AF65" i="82"/>
  <c r="AF65" i="83" s="1"/>
  <c r="AF66" i="82"/>
  <c r="AF66" i="83" s="1"/>
  <c r="AF69" i="82"/>
  <c r="AF69" i="83" s="1"/>
  <c r="AF76" i="82"/>
  <c r="AF76" i="83" s="1"/>
  <c r="AF76" i="84" s="1"/>
  <c r="AF71" i="82"/>
  <c r="AF71" i="83" s="1"/>
  <c r="AF77" i="82"/>
  <c r="AF77" i="83" s="1"/>
  <c r="AF75" i="82"/>
  <c r="AF75" i="83" s="1"/>
  <c r="AF75" i="84" s="1"/>
  <c r="AF73" i="82"/>
  <c r="AF73" i="83" s="1"/>
  <c r="AF73" i="84" s="1"/>
  <c r="AF74" i="82"/>
  <c r="AF74" i="83" s="1"/>
  <c r="AF84" i="82"/>
  <c r="AF84" i="83" s="1"/>
  <c r="AF78" i="82"/>
  <c r="AF78" i="83" s="1"/>
  <c r="AF70" i="82"/>
  <c r="AF70" i="83" s="1"/>
  <c r="AF82" i="82"/>
  <c r="AF82" i="83" s="1"/>
  <c r="AF79" i="82"/>
  <c r="AF79" i="83" s="1"/>
  <c r="AF83" i="82"/>
  <c r="AF83" i="83" s="1"/>
  <c r="AF83" i="84" s="1"/>
  <c r="AF85" i="82"/>
  <c r="AF85" i="83" s="1"/>
  <c r="AF85" i="84" s="1"/>
  <c r="AF81" i="82"/>
  <c r="AF81" i="83" s="1"/>
  <c r="AF81" i="84" s="1"/>
  <c r="AF88" i="82"/>
  <c r="AF88" i="83" s="1"/>
  <c r="AF94" i="82"/>
  <c r="AF94" i="83" s="1"/>
  <c r="AF80" i="82"/>
  <c r="AF80" i="83" s="1"/>
  <c r="AF80" i="84" s="1"/>
  <c r="AF98" i="82"/>
  <c r="AF98" i="83" s="1"/>
  <c r="AF91" i="82"/>
  <c r="AF91" i="83" s="1"/>
  <c r="AF93" i="82"/>
  <c r="AF93" i="83" s="1"/>
  <c r="AF93" i="84" s="1"/>
  <c r="AF87" i="82"/>
  <c r="AF87" i="83" s="1"/>
  <c r="AF89" i="82"/>
  <c r="AF89" i="83" s="1"/>
  <c r="AF92" i="82"/>
  <c r="AF92" i="83" s="1"/>
  <c r="AF92" i="84" s="1"/>
  <c r="AF86" i="82"/>
  <c r="AF86" i="83" s="1"/>
  <c r="AF95" i="82"/>
  <c r="AF95" i="83" s="1"/>
  <c r="AF99" i="82"/>
  <c r="AF99" i="83" s="1"/>
  <c r="AF100" i="82"/>
  <c r="AF100" i="83" s="1"/>
  <c r="AF96" i="82"/>
  <c r="AF96" i="83" s="1"/>
  <c r="AF90" i="82"/>
  <c r="AF90" i="83" s="1"/>
  <c r="AF90" i="84" s="1"/>
  <c r="AF103" i="82"/>
  <c r="AF103" i="83" s="1"/>
  <c r="AF103" i="84" s="1"/>
  <c r="AF102" i="82"/>
  <c r="AF102" i="83" s="1"/>
  <c r="AF102" i="84" s="1"/>
  <c r="AF104" i="82"/>
  <c r="AF104" i="83" s="1"/>
  <c r="AF104" i="84" s="1"/>
  <c r="AF107" i="82"/>
  <c r="AF107" i="83" s="1"/>
  <c r="AF107" i="84" s="1"/>
  <c r="AF106" i="82"/>
  <c r="AF106" i="83" s="1"/>
  <c r="AF106" i="84" s="1"/>
  <c r="AF111" i="82"/>
  <c r="AF111" i="83" s="1"/>
  <c r="AF115" i="82"/>
  <c r="AF115" i="83" s="1"/>
  <c r="AF110" i="82"/>
  <c r="AF110" i="83" s="1"/>
  <c r="AF110" i="84" s="1"/>
  <c r="AF108" i="82"/>
  <c r="AF108" i="83" s="1"/>
  <c r="AF108" i="84" s="1"/>
  <c r="AF105" i="82"/>
  <c r="AF105" i="83" s="1"/>
  <c r="AF105" i="84" s="1"/>
  <c r="AF109" i="82"/>
  <c r="AF109" i="83" s="1"/>
  <c r="AF109" i="84" s="1"/>
  <c r="AF112" i="82"/>
  <c r="AF112" i="83" s="1"/>
  <c r="AF112" i="84" s="1"/>
  <c r="AF114" i="82"/>
  <c r="AF114" i="83" s="1"/>
  <c r="AF101" i="82"/>
  <c r="AF101" i="83" s="1"/>
  <c r="AF101" i="84" s="1"/>
  <c r="AF122" i="82"/>
  <c r="AF122" i="83" s="1"/>
  <c r="AF116" i="82"/>
  <c r="AF116" i="83" s="1"/>
  <c r="AF113" i="82"/>
  <c r="AF113" i="83" s="1"/>
  <c r="AF113" i="84" s="1"/>
  <c r="AF121" i="82"/>
  <c r="AF121" i="83" s="1"/>
  <c r="AF120" i="82"/>
  <c r="AF120" i="83" s="1"/>
  <c r="AF120" i="84" s="1"/>
  <c r="AF117" i="82"/>
  <c r="AF117" i="83" s="1"/>
  <c r="AF117" i="84" s="1"/>
  <c r="AF119" i="82"/>
  <c r="AF119" i="83" s="1"/>
  <c r="AF127" i="82"/>
  <c r="AF127" i="83" s="1"/>
  <c r="AF151" i="82"/>
  <c r="AF151" i="83" s="1"/>
  <c r="AF151" i="84" s="1"/>
  <c r="AF165" i="82"/>
  <c r="AF165" i="83" s="1"/>
  <c r="AF165" i="84" s="1"/>
  <c r="AF130" i="82"/>
  <c r="AF130" i="83" s="1"/>
  <c r="AF124" i="82"/>
  <c r="AF124" i="83" s="1"/>
  <c r="AF128" i="82"/>
  <c r="AF128" i="83" s="1"/>
  <c r="AF126" i="82"/>
  <c r="AF126" i="83" s="1"/>
  <c r="AF129" i="82"/>
  <c r="AF129" i="83" s="1"/>
  <c r="AF132" i="82"/>
  <c r="AF132" i="83" s="1"/>
  <c r="AF134" i="82"/>
  <c r="AF134" i="83" s="1"/>
  <c r="AF136" i="82"/>
  <c r="AF136" i="83" s="1"/>
  <c r="AF123" i="82"/>
  <c r="AF123" i="83" s="1"/>
  <c r="AF133" i="82"/>
  <c r="AF133" i="83" s="1"/>
  <c r="AG140" i="84" s="1"/>
  <c r="AF135" i="82"/>
  <c r="AF135" i="83" s="1"/>
  <c r="AF155" i="82"/>
  <c r="AF155" i="83" s="1"/>
  <c r="AF155" i="84" s="1"/>
  <c r="AF147" i="82"/>
  <c r="AF147" i="83" s="1"/>
  <c r="AF147" i="84" s="1"/>
  <c r="AF153" i="82"/>
  <c r="AF153" i="83" s="1"/>
  <c r="AF153" i="84" s="1"/>
  <c r="AF156" i="82"/>
  <c r="AF156" i="83" s="1"/>
  <c r="AF156" i="84" s="1"/>
  <c r="AF161" i="82"/>
  <c r="AF161" i="83" s="1"/>
  <c r="AF161" i="84" s="1"/>
  <c r="AF144" i="82"/>
  <c r="AF144" i="83" s="1"/>
  <c r="AF144" i="84" s="1"/>
  <c r="AF148" i="82"/>
  <c r="AF148" i="83" s="1"/>
  <c r="AF148" i="84" s="1"/>
  <c r="AF154" i="82"/>
  <c r="AF154" i="83" s="1"/>
  <c r="AF154" i="84" s="1"/>
  <c r="AF157" i="82"/>
  <c r="AF157" i="83" s="1"/>
  <c r="AF157" i="84" s="1"/>
  <c r="AF164" i="82"/>
  <c r="AF164" i="83" s="1"/>
  <c r="AF164" i="84" s="1"/>
  <c r="AF167" i="82"/>
  <c r="AF167" i="83" s="1"/>
  <c r="AF167" i="84" s="1"/>
  <c r="AF146" i="82"/>
  <c r="AF146" i="83" s="1"/>
  <c r="AF146" i="84" s="1"/>
  <c r="AF168" i="82"/>
  <c r="AF168" i="83" s="1"/>
  <c r="AF168" i="84" s="1"/>
  <c r="AF142" i="82"/>
  <c r="AF142" i="83" s="1"/>
  <c r="AF142" i="84" s="1"/>
  <c r="AF158" i="82"/>
  <c r="AF158" i="83" s="1"/>
  <c r="AF158" i="84" s="1"/>
  <c r="AF163" i="82"/>
  <c r="AF163" i="83" s="1"/>
  <c r="AF163" i="84" s="1"/>
  <c r="AF178" i="82"/>
  <c r="AF178" i="83" s="1"/>
  <c r="AF159" i="82"/>
  <c r="AF159" i="83" s="1"/>
  <c r="AF159" i="84" s="1"/>
  <c r="AF141" i="82"/>
  <c r="AF141" i="83" s="1"/>
  <c r="AF141" i="84" s="1"/>
  <c r="AF143" i="82"/>
  <c r="AF143" i="83" s="1"/>
  <c r="AF143" i="84" s="1"/>
  <c r="AF149" i="82"/>
  <c r="AF149" i="83" s="1"/>
  <c r="AF149" i="84" s="1"/>
  <c r="AF152" i="82"/>
  <c r="AF152" i="83" s="1"/>
  <c r="AF152" i="84" s="1"/>
  <c r="AF150" i="82"/>
  <c r="AF150" i="83" s="1"/>
  <c r="AF150" i="84" s="1"/>
  <c r="AF171" i="82"/>
  <c r="AF171" i="83" s="1"/>
  <c r="AF171" i="84" s="1"/>
  <c r="AF145" i="82"/>
  <c r="AF145" i="83" s="1"/>
  <c r="AF145" i="84" s="1"/>
  <c r="AF169" i="82"/>
  <c r="AF169" i="83" s="1"/>
  <c r="AF169" i="84" s="1"/>
  <c r="AF160" i="82"/>
  <c r="AF160" i="83" s="1"/>
  <c r="AF160" i="84" s="1"/>
  <c r="AF162" i="82"/>
  <c r="AF162" i="83" s="1"/>
  <c r="AF162" i="84" s="1"/>
  <c r="AF183" i="82"/>
  <c r="AF183" i="83" s="1"/>
  <c r="Y140" i="83"/>
  <c r="S140" i="83"/>
  <c r="AT180" i="84"/>
  <c r="AX180" i="84"/>
  <c r="BB180" i="84"/>
  <c r="BF180" i="84"/>
  <c r="BJ180" i="84"/>
  <c r="BN180" i="84"/>
  <c r="BR180" i="84"/>
  <c r="BZ180" i="84"/>
  <c r="CH180" i="84"/>
  <c r="CP180" i="84"/>
  <c r="CT180" i="84"/>
  <c r="CX180" i="84"/>
  <c r="DG138" i="83"/>
  <c r="DG138" i="84" s="1"/>
  <c r="DG184" i="83"/>
  <c r="DG184" i="84" s="1"/>
  <c r="DP181" i="82"/>
  <c r="DP181" i="83" s="1"/>
  <c r="DP39" i="82"/>
  <c r="DP39" i="83" s="1"/>
  <c r="DP175" i="82"/>
  <c r="DP175" i="83" s="1"/>
  <c r="DP175" i="84" s="1"/>
  <c r="DP173" i="82"/>
  <c r="DP173" i="83" s="1"/>
  <c r="DP173" i="84" s="1"/>
  <c r="DP182" i="82"/>
  <c r="DP182" i="83" s="1"/>
  <c r="DP179" i="82"/>
  <c r="DP179" i="83" s="1"/>
  <c r="DP184" i="82"/>
  <c r="DP184" i="83" s="1"/>
  <c r="DP184" i="84" s="1"/>
  <c r="DP174" i="82"/>
  <c r="DP174" i="83" s="1"/>
  <c r="DP174" i="84" s="1"/>
  <c r="DP34" i="82"/>
  <c r="DP34" i="83" s="1"/>
  <c r="DP34" i="84" s="1"/>
  <c r="DP25" i="82"/>
  <c r="DP25" i="83" s="1"/>
  <c r="DP25" i="84" s="1"/>
  <c r="DP140" i="82"/>
  <c r="DP140" i="83" s="1"/>
  <c r="DP138" i="82"/>
  <c r="DP138" i="83" s="1"/>
  <c r="DP138" i="84" s="1"/>
  <c r="DP139" i="82"/>
  <c r="DP139" i="83" s="1"/>
  <c r="DP139" i="84" s="1"/>
  <c r="DP33" i="82"/>
  <c r="DP33" i="83" s="1"/>
  <c r="DP33" i="84" s="1"/>
  <c r="DP29" i="82"/>
  <c r="DP29" i="83" s="1"/>
  <c r="DP29" i="84" s="1"/>
  <c r="DP37" i="82"/>
  <c r="DP37" i="83" s="1"/>
  <c r="DP37" i="84" s="1"/>
  <c r="DP36" i="82"/>
  <c r="DP36" i="83" s="1"/>
  <c r="DP38" i="82"/>
  <c r="DP38" i="83" s="1"/>
  <c r="DP38" i="84" s="1"/>
  <c r="DP35" i="82"/>
  <c r="DP35" i="83" s="1"/>
  <c r="DP35" i="84" s="1"/>
  <c r="DP24" i="82"/>
  <c r="DP24" i="83" s="1"/>
  <c r="DP24" i="84" s="1"/>
  <c r="DP26" i="82"/>
  <c r="DP26" i="83" s="1"/>
  <c r="DP27" i="82"/>
  <c r="DP27" i="83" s="1"/>
  <c r="DP131" i="82"/>
  <c r="DP131" i="83" s="1"/>
  <c r="DP131" i="84" s="1"/>
  <c r="DP28" i="82"/>
  <c r="DP28" i="83" s="1"/>
  <c r="DP30" i="82"/>
  <c r="DP30" i="83" s="1"/>
  <c r="DP137" i="82"/>
  <c r="DP137" i="83" s="1"/>
  <c r="DP72" i="82"/>
  <c r="DP72" i="83" s="1"/>
  <c r="DP72" i="84" s="1"/>
  <c r="DP32" i="82"/>
  <c r="DP32" i="83" s="1"/>
  <c r="DP31" i="82"/>
  <c r="DP31" i="83" s="1"/>
  <c r="DP125" i="82"/>
  <c r="DP125" i="83" s="1"/>
  <c r="DP125" i="84" s="1" a="1"/>
  <c r="DP125" i="84" s="1"/>
  <c r="DP118" i="82"/>
  <c r="DP118" i="83" s="1"/>
  <c r="DP118" i="84" s="1"/>
  <c r="DP40" i="82"/>
  <c r="DP40" i="83" s="1"/>
  <c r="DP40" i="84" s="1"/>
  <c r="DP41" i="82"/>
  <c r="DP41" i="83" s="1"/>
  <c r="DP97" i="82"/>
  <c r="DP97" i="83" s="1"/>
  <c r="DP97" i="84" s="1"/>
  <c r="DP42" i="82"/>
  <c r="DP42" i="83" s="1"/>
  <c r="DP43" i="82"/>
  <c r="DP43" i="83" s="1"/>
  <c r="DP44" i="82"/>
  <c r="DP44" i="83" s="1"/>
  <c r="DP46" i="82"/>
  <c r="DP46" i="83" s="1"/>
  <c r="DP51" i="82"/>
  <c r="DP51" i="83" s="1"/>
  <c r="DP52" i="82"/>
  <c r="DP52" i="83" s="1"/>
  <c r="DP48" i="82"/>
  <c r="DP48" i="83" s="1"/>
  <c r="DP45" i="82"/>
  <c r="DP45" i="83" s="1"/>
  <c r="DP47" i="82"/>
  <c r="DP47" i="83" s="1"/>
  <c r="DP54" i="82"/>
  <c r="DP54" i="83" s="1"/>
  <c r="DP50" i="82"/>
  <c r="DP50" i="83" s="1"/>
  <c r="DP53" i="82"/>
  <c r="DP53" i="83" s="1"/>
  <c r="DP49" i="82"/>
  <c r="DP49" i="83" s="1"/>
  <c r="DP56" i="82"/>
  <c r="DP56" i="83" s="1"/>
  <c r="DP58" i="82"/>
  <c r="DP58" i="83" s="1"/>
  <c r="DP55" i="82"/>
  <c r="DP55" i="83" s="1"/>
  <c r="DP59" i="82"/>
  <c r="DP59" i="83" s="1"/>
  <c r="DP62" i="82"/>
  <c r="DP62" i="83" s="1"/>
  <c r="DP57" i="82"/>
  <c r="DP57" i="83" s="1"/>
  <c r="DP61" i="82"/>
  <c r="DP61" i="83" s="1"/>
  <c r="DP66" i="82"/>
  <c r="DP66" i="83" s="1"/>
  <c r="DP64" i="82"/>
  <c r="DP64" i="83" s="1"/>
  <c r="DP65" i="82"/>
  <c r="DP65" i="83" s="1"/>
  <c r="DP60" i="82"/>
  <c r="DP60" i="83" s="1"/>
  <c r="DP63" i="82"/>
  <c r="DP63" i="83" s="1"/>
  <c r="DP68" i="82"/>
  <c r="DP68" i="83" s="1"/>
  <c r="DP67" i="82"/>
  <c r="DP67" i="83" s="1"/>
  <c r="DP75" i="82"/>
  <c r="DP75" i="83" s="1"/>
  <c r="DP70" i="82"/>
  <c r="DP70" i="83" s="1"/>
  <c r="DP76" i="82"/>
  <c r="DP76" i="83" s="1"/>
  <c r="DP69" i="82"/>
  <c r="DP69" i="83" s="1"/>
  <c r="DP73" i="82"/>
  <c r="DP73" i="83" s="1"/>
  <c r="DP71" i="82"/>
  <c r="DP71" i="83" s="1"/>
  <c r="DP74" i="82"/>
  <c r="DP74" i="83" s="1"/>
  <c r="DP78" i="82"/>
  <c r="DP78" i="83" s="1"/>
  <c r="DP80" i="82"/>
  <c r="DP80" i="83" s="1"/>
  <c r="DP77" i="82"/>
  <c r="DP77" i="83" s="1"/>
  <c r="DP85" i="82"/>
  <c r="DP85" i="83" s="1"/>
  <c r="DP83" i="82"/>
  <c r="DP83" i="83" s="1"/>
  <c r="DP86" i="82"/>
  <c r="DP86" i="83" s="1"/>
  <c r="DP82" i="82"/>
  <c r="DP82" i="83" s="1"/>
  <c r="DP81" i="82"/>
  <c r="DP81" i="83" s="1"/>
  <c r="DP88" i="82"/>
  <c r="DP88" i="83" s="1"/>
  <c r="DP93" i="82"/>
  <c r="DP93" i="83" s="1"/>
  <c r="DP92" i="82"/>
  <c r="DP92" i="83" s="1"/>
  <c r="DP89" i="82"/>
  <c r="DP89" i="83" s="1"/>
  <c r="DP91" i="82"/>
  <c r="DP91" i="83" s="1"/>
  <c r="DP84" i="82"/>
  <c r="DP84" i="83" s="1"/>
  <c r="DP87" i="82"/>
  <c r="DP87" i="83" s="1"/>
  <c r="DP79" i="82"/>
  <c r="DP79" i="83" s="1"/>
  <c r="DP94" i="82"/>
  <c r="DP94" i="83" s="1"/>
  <c r="DP95" i="82"/>
  <c r="DP95" i="83" s="1"/>
  <c r="DP100" i="82"/>
  <c r="DP100" i="83" s="1"/>
  <c r="DP96" i="82"/>
  <c r="DP96" i="83" s="1"/>
  <c r="DP99" i="82"/>
  <c r="DP99" i="83" s="1"/>
  <c r="DP90" i="82"/>
  <c r="DP90" i="83" s="1"/>
  <c r="DP98" i="82"/>
  <c r="DP98" i="83" s="1"/>
  <c r="DP101" i="82"/>
  <c r="DP101" i="83" s="1"/>
  <c r="DP106" i="82"/>
  <c r="DP106" i="83" s="1"/>
  <c r="DP106" i="84" s="1"/>
  <c r="DP105" i="82"/>
  <c r="DP105" i="83" s="1"/>
  <c r="DP105" i="84" s="1"/>
  <c r="DP108" i="82"/>
  <c r="DP108" i="83" s="1"/>
  <c r="DP108" i="84" s="1"/>
  <c r="DP104" i="82"/>
  <c r="DP104" i="83" s="1"/>
  <c r="DP104" i="84" s="1"/>
  <c r="DP107" i="82"/>
  <c r="DP107" i="83" s="1"/>
  <c r="DP107" i="84" s="1"/>
  <c r="DP111" i="82"/>
  <c r="DP111" i="83" s="1"/>
  <c r="DP111" i="84" s="1"/>
  <c r="DP102" i="82"/>
  <c r="DP102" i="83" s="1"/>
  <c r="DP102" i="84" s="1"/>
  <c r="DP103" i="82"/>
  <c r="DP103" i="83" s="1"/>
  <c r="DP103" i="84" s="1"/>
  <c r="DP109" i="82"/>
  <c r="DP109" i="83" s="1"/>
  <c r="DP109" i="84" s="1"/>
  <c r="DP110" i="82"/>
  <c r="DP110" i="83" s="1"/>
  <c r="DP110" i="84" s="1"/>
  <c r="DP114" i="82"/>
  <c r="DP114" i="83" s="1"/>
  <c r="DP112" i="82"/>
  <c r="DP112" i="83" s="1"/>
  <c r="DP112" i="84" s="1"/>
  <c r="DP130" i="82"/>
  <c r="DP130" i="83" s="1"/>
  <c r="DP117" i="82"/>
  <c r="DP117" i="83" s="1"/>
  <c r="DP122" i="82"/>
  <c r="DP122" i="83" s="1"/>
  <c r="DP113" i="82"/>
  <c r="DP113" i="83" s="1"/>
  <c r="DP113" i="84" s="1"/>
  <c r="DP116" i="82"/>
  <c r="DP116" i="83" s="1"/>
  <c r="DP115" i="82"/>
  <c r="DP115" i="83" s="1"/>
  <c r="DP120" i="82"/>
  <c r="DP120" i="83" s="1"/>
  <c r="DP124" i="82"/>
  <c r="DP124" i="83" s="1"/>
  <c r="DP119" i="82"/>
  <c r="DP119" i="83" s="1"/>
  <c r="DP123" i="82"/>
  <c r="DP123" i="83" s="1"/>
  <c r="DP155" i="82"/>
  <c r="DP155" i="83" s="1"/>
  <c r="DP155" i="84" s="1"/>
  <c r="DP126" i="82"/>
  <c r="DP126" i="83" s="1"/>
  <c r="DP127" i="82"/>
  <c r="DP127" i="83" s="1"/>
  <c r="DP129" i="82"/>
  <c r="DP129" i="83" s="1"/>
  <c r="DP128" i="82"/>
  <c r="DP128" i="83" s="1"/>
  <c r="DP151" i="82"/>
  <c r="DP151" i="83" s="1"/>
  <c r="DP151" i="84" s="1"/>
  <c r="DP165" i="82"/>
  <c r="DP165" i="83" s="1"/>
  <c r="DP165" i="84" s="1"/>
  <c r="DP161" i="82"/>
  <c r="DP161" i="83" s="1"/>
  <c r="DP161" i="84" s="1"/>
  <c r="DP149" i="82"/>
  <c r="DP149" i="83" s="1"/>
  <c r="DP149" i="84" s="1"/>
  <c r="DP144" i="82"/>
  <c r="DP144" i="83" s="1"/>
  <c r="DP144" i="84" s="1"/>
  <c r="DP132" i="82"/>
  <c r="DP132" i="83" s="1"/>
  <c r="DP134" i="82"/>
  <c r="DP134" i="83" s="1"/>
  <c r="DP135" i="82"/>
  <c r="DP135" i="83" s="1"/>
  <c r="DP136" i="82"/>
  <c r="DP136" i="83" s="1"/>
  <c r="DP141" i="82"/>
  <c r="DP141" i="83" s="1"/>
  <c r="DP141" i="84" s="1"/>
  <c r="DP150" i="82"/>
  <c r="DP150" i="83" s="1"/>
  <c r="DP150" i="84" s="1"/>
  <c r="DP159" i="82"/>
  <c r="DP159" i="83" s="1"/>
  <c r="DP159" i="84" s="1"/>
  <c r="DP162" i="82"/>
  <c r="DP162" i="83" s="1"/>
  <c r="DP162" i="84" s="1"/>
  <c r="DP171" i="82"/>
  <c r="DP171" i="83" s="1"/>
  <c r="DP171" i="84" s="1"/>
  <c r="DP133" i="82"/>
  <c r="DP133" i="83" s="1"/>
  <c r="DQ140" i="84" s="1"/>
  <c r="DP152" i="82"/>
  <c r="DP152" i="83" s="1"/>
  <c r="DP152" i="84" s="1"/>
  <c r="DP121" i="82"/>
  <c r="DP121" i="83" s="1"/>
  <c r="DP146" i="82"/>
  <c r="DP146" i="83" s="1"/>
  <c r="DP146" i="84" s="1"/>
  <c r="DP142" i="82"/>
  <c r="DP142" i="83" s="1"/>
  <c r="DP142" i="84" s="1"/>
  <c r="DP157" i="82"/>
  <c r="DP157" i="83" s="1"/>
  <c r="DP157" i="84" s="1"/>
  <c r="DP143" i="82"/>
  <c r="DP143" i="83" s="1"/>
  <c r="DP143" i="84" s="1"/>
  <c r="DP145" i="82"/>
  <c r="DP145" i="83" s="1"/>
  <c r="DP145" i="84" s="1"/>
  <c r="DP167" i="82"/>
  <c r="DP167" i="83" s="1"/>
  <c r="DP167" i="84" s="1"/>
  <c r="DP156" i="82"/>
  <c r="DP156" i="83" s="1"/>
  <c r="DP156" i="84" s="1"/>
  <c r="DP158" i="82"/>
  <c r="DP158" i="83" s="1"/>
  <c r="DP158" i="84" s="1"/>
  <c r="DP164" i="82"/>
  <c r="DP164" i="83" s="1"/>
  <c r="DP164" i="84" s="1"/>
  <c r="DP147" i="82"/>
  <c r="DP147" i="83" s="1"/>
  <c r="DP147" i="84" s="1"/>
  <c r="DP153" i="82"/>
  <c r="DP153" i="83" s="1"/>
  <c r="DP153" i="84" s="1"/>
  <c r="DP168" i="82"/>
  <c r="DP168" i="83" s="1"/>
  <c r="DP168" i="84" s="1"/>
  <c r="DP148" i="82"/>
  <c r="DP148" i="83" s="1"/>
  <c r="DP148" i="84" s="1"/>
  <c r="DP160" i="82"/>
  <c r="DP160" i="83" s="1"/>
  <c r="DP160" i="84" s="1"/>
  <c r="DP163" i="82"/>
  <c r="DP163" i="83" s="1"/>
  <c r="DP163" i="84" s="1"/>
  <c r="DP166" i="82"/>
  <c r="DP166" i="83" s="1"/>
  <c r="DP166" i="84" s="1"/>
  <c r="DP169" i="82"/>
  <c r="DP169" i="83" s="1"/>
  <c r="DP169" i="84" s="1"/>
  <c r="DP180" i="82"/>
  <c r="DP180" i="83" s="1"/>
  <c r="DP180" i="84" s="1"/>
  <c r="DP154" i="82"/>
  <c r="DP154" i="83" s="1"/>
  <c r="DP154" i="84" s="1"/>
  <c r="DP170" i="82"/>
  <c r="DP170" i="83" s="1"/>
  <c r="DP170" i="84" s="1"/>
  <c r="DP183" i="82"/>
  <c r="DP183" i="83" s="1"/>
  <c r="DU180" i="84"/>
  <c r="EE180" i="83"/>
  <c r="EE180" i="84" s="1"/>
  <c r="ER140" i="82"/>
  <c r="ER140" i="83" s="1"/>
  <c r="ER138" i="82"/>
  <c r="ER138" i="83" s="1"/>
  <c r="ER184" i="82"/>
  <c r="ER184" i="83" s="1"/>
  <c r="ER179" i="82"/>
  <c r="ER179" i="83" s="1"/>
  <c r="ER173" i="82"/>
  <c r="ER173" i="83" s="1"/>
  <c r="ER139" i="82"/>
  <c r="ER139" i="83" s="1"/>
  <c r="ER181" i="82"/>
  <c r="ER181" i="83" s="1"/>
  <c r="ER25" i="82"/>
  <c r="ER25" i="83" s="1"/>
  <c r="ER34" i="82"/>
  <c r="ER34" i="83" s="1"/>
  <c r="ER182" i="82"/>
  <c r="ER182" i="83" s="1"/>
  <c r="ER29" i="82"/>
  <c r="ER29" i="83" s="1"/>
  <c r="ER35" i="82"/>
  <c r="ER35" i="83" s="1"/>
  <c r="ER174" i="82"/>
  <c r="ER174" i="83" s="1"/>
  <c r="ER175" i="82"/>
  <c r="ER175" i="83" s="1"/>
  <c r="ER39" i="82"/>
  <c r="ER39" i="83" s="1"/>
  <c r="ER37" i="82"/>
  <c r="ER37" i="83" s="1"/>
  <c r="ER38" i="82"/>
  <c r="ER38" i="83" s="1"/>
  <c r="ER33" i="82"/>
  <c r="ER33" i="83" s="1"/>
  <c r="ER36" i="82"/>
  <c r="ER36" i="83" s="1"/>
  <c r="ER26" i="82"/>
  <c r="ER26" i="83" s="1"/>
  <c r="ER27" i="82"/>
  <c r="ER27" i="83" s="1"/>
  <c r="ER24" i="82"/>
  <c r="ER24" i="83" s="1"/>
  <c r="ER24" i="84" s="1"/>
  <c r="ER32" i="82"/>
  <c r="ER32" i="83" s="1"/>
  <c r="ER30" i="82"/>
  <c r="ER30" i="83" s="1"/>
  <c r="ER118" i="82"/>
  <c r="ER118" i="83" s="1"/>
  <c r="ER118" i="84" s="1"/>
  <c r="ER28" i="82"/>
  <c r="ER28" i="83" s="1"/>
  <c r="ER72" i="82"/>
  <c r="ER72" i="83" s="1"/>
  <c r="ER72" i="84" s="1"/>
  <c r="ER125" i="82"/>
  <c r="ER125" i="83" s="1"/>
  <c r="ER125" i="84" s="1" a="1"/>
  <c r="ER125" i="84" s="1"/>
  <c r="ER31" i="82"/>
  <c r="ER31" i="83" s="1"/>
  <c r="ER44" i="82"/>
  <c r="ER44" i="83" s="1"/>
  <c r="ER44" i="84" s="1"/>
  <c r="ER137" i="82"/>
  <c r="ER137" i="83" s="1"/>
  <c r="ER137" i="84" s="1"/>
  <c r="ER43" i="82"/>
  <c r="ER43" i="83" s="1"/>
  <c r="ER43" i="84" s="1"/>
  <c r="ER41" i="82"/>
  <c r="ER41" i="83" s="1"/>
  <c r="ER41" i="84" s="1"/>
  <c r="ER42" i="82"/>
  <c r="ER42" i="83" s="1"/>
  <c r="ER42" i="84" s="1"/>
  <c r="ER131" i="82"/>
  <c r="ER131" i="83" s="1"/>
  <c r="ER131" i="84" s="1"/>
  <c r="ER40" i="82"/>
  <c r="ER40" i="83" s="1"/>
  <c r="ER40" i="84" s="1"/>
  <c r="ER97" i="82"/>
  <c r="ER97" i="83" s="1"/>
  <c r="ER97" i="84" s="1"/>
  <c r="ER46" i="82"/>
  <c r="ER46" i="83" s="1"/>
  <c r="ER46" i="84" s="1"/>
  <c r="ER51" i="82"/>
  <c r="ER51" i="83" s="1"/>
  <c r="ER51" i="84" s="1"/>
  <c r="ER52" i="82"/>
  <c r="ER52" i="83" s="1"/>
  <c r="ER47" i="82"/>
  <c r="ER47" i="83" s="1"/>
  <c r="ER47" i="84" s="1"/>
  <c r="ER45" i="82"/>
  <c r="ER45" i="83" s="1"/>
  <c r="ER45" i="84" s="1"/>
  <c r="ER50" i="82"/>
  <c r="ER50" i="83" s="1"/>
  <c r="ER48" i="82"/>
  <c r="ER48" i="83" s="1"/>
  <c r="ER48" i="84" s="1"/>
  <c r="ER49" i="82"/>
  <c r="ER49" i="83" s="1"/>
  <c r="ER56" i="82"/>
  <c r="ER56" i="83" s="1"/>
  <c r="ER56" i="84" s="1"/>
  <c r="ER53" i="82"/>
  <c r="ER53" i="83" s="1"/>
  <c r="ER53" i="84" s="1"/>
  <c r="ER58" i="82"/>
  <c r="ER58" i="83" s="1"/>
  <c r="ER55" i="82"/>
  <c r="ER55" i="83" s="1"/>
  <c r="ER59" i="82"/>
  <c r="ER59" i="83" s="1"/>
  <c r="ER62" i="82"/>
  <c r="ER62" i="83" s="1"/>
  <c r="ER62" i="84" s="1"/>
  <c r="ER60" i="82"/>
  <c r="ER60" i="83" s="1"/>
  <c r="ER60" i="84" s="1"/>
  <c r="ER54" i="82"/>
  <c r="ER54" i="83" s="1"/>
  <c r="ER54" i="84" s="1"/>
  <c r="ER57" i="82"/>
  <c r="ER57" i="83" s="1"/>
  <c r="ER61" i="82"/>
  <c r="ER61" i="83" s="1"/>
  <c r="ER61" i="84" s="1"/>
  <c r="ER64" i="82"/>
  <c r="ER64" i="83" s="1"/>
  <c r="ER64" i="84" s="1"/>
  <c r="ER66" i="82"/>
  <c r="ER66" i="83" s="1"/>
  <c r="ER66" i="84" s="1"/>
  <c r="ER63" i="82"/>
  <c r="ER63" i="83" s="1"/>
  <c r="ER63" i="84" s="1"/>
  <c r="ER65" i="82"/>
  <c r="ER65" i="83" s="1"/>
  <c r="ER67" i="82"/>
  <c r="ER67" i="83" s="1"/>
  <c r="ER68" i="82"/>
  <c r="ER68" i="83" s="1"/>
  <c r="ER69" i="82"/>
  <c r="ER69" i="83" s="1"/>
  <c r="ER75" i="82"/>
  <c r="ER75" i="83" s="1"/>
  <c r="ER70" i="82"/>
  <c r="ER70" i="83" s="1"/>
  <c r="ER76" i="82"/>
  <c r="ER76" i="83" s="1"/>
  <c r="ER73" i="82"/>
  <c r="ER73" i="83" s="1"/>
  <c r="ER73" i="84" s="1"/>
  <c r="ER78" i="82"/>
  <c r="ER78" i="83" s="1"/>
  <c r="ER77" i="82"/>
  <c r="ER77" i="83" s="1"/>
  <c r="ER80" i="82"/>
  <c r="ER80" i="83" s="1"/>
  <c r="ER71" i="82"/>
  <c r="ER71" i="83" s="1"/>
  <c r="ER81" i="82"/>
  <c r="ER81" i="83" s="1"/>
  <c r="ER81" i="84" s="1"/>
  <c r="ER74" i="82"/>
  <c r="ER74" i="83" s="1"/>
  <c r="ER82" i="82"/>
  <c r="ER82" i="83" s="1"/>
  <c r="ER86" i="82"/>
  <c r="ER86" i="83" s="1"/>
  <c r="ER83" i="82"/>
  <c r="ER83" i="83" s="1"/>
  <c r="ER84" i="82"/>
  <c r="ER84" i="83" s="1"/>
  <c r="ER88" i="82"/>
  <c r="ER88" i="83" s="1"/>
  <c r="ER90" i="82"/>
  <c r="ER90" i="83" s="1"/>
  <c r="ER87" i="82"/>
  <c r="ER87" i="83" s="1"/>
  <c r="ER89" i="82"/>
  <c r="ER89" i="83" s="1"/>
  <c r="ER94" i="82"/>
  <c r="ER94" i="83" s="1"/>
  <c r="ER94" i="84" s="1"/>
  <c r="ER96" i="82"/>
  <c r="ER96" i="83" s="1"/>
  <c r="ER96" i="84" s="1"/>
  <c r="ER93" i="82"/>
  <c r="ER93" i="83" s="1"/>
  <c r="ER79" i="82"/>
  <c r="ER79" i="83" s="1"/>
  <c r="ER85" i="82"/>
  <c r="ER85" i="83" s="1"/>
  <c r="ER85" i="84" s="1"/>
  <c r="ER91" i="82"/>
  <c r="ER91" i="83" s="1"/>
  <c r="ER91" i="84" s="1"/>
  <c r="ER95" i="82"/>
  <c r="ER95" i="83" s="1"/>
  <c r="ER95" i="84" s="1"/>
  <c r="ER100" i="82"/>
  <c r="ER100" i="83" s="1"/>
  <c r="ER101" i="82"/>
  <c r="ER101" i="83" s="1"/>
  <c r="ER101" i="84" s="1"/>
  <c r="ER104" i="82"/>
  <c r="ER104" i="83" s="1"/>
  <c r="ER104" i="84" s="1"/>
  <c r="ER99" i="82"/>
  <c r="ER99" i="83" s="1"/>
  <c r="ER103" i="82"/>
  <c r="ER103" i="83" s="1"/>
  <c r="ER103" i="84" s="1"/>
  <c r="ER102" i="82"/>
  <c r="ER102" i="83" s="1"/>
  <c r="ER102" i="84" s="1"/>
  <c r="ER112" i="82"/>
  <c r="ER112" i="83" s="1"/>
  <c r="ER112" i="84" s="1"/>
  <c r="ER98" i="82"/>
  <c r="ER98" i="83" s="1"/>
  <c r="ER105" i="82"/>
  <c r="ER105" i="83" s="1"/>
  <c r="ER105" i="84" s="1"/>
  <c r="ER108" i="82"/>
  <c r="ER108" i="83" s="1"/>
  <c r="ER108" i="84" s="1"/>
  <c r="ER92" i="82"/>
  <c r="ER92" i="83" s="1"/>
  <c r="ER92" i="84" s="1"/>
  <c r="ER111" i="82"/>
  <c r="ER111" i="83" s="1"/>
  <c r="ER111" i="84" s="1"/>
  <c r="ER109" i="82"/>
  <c r="ER109" i="83" s="1"/>
  <c r="ER109" i="84" s="1"/>
  <c r="ER110" i="82"/>
  <c r="ER110" i="83" s="1"/>
  <c r="ER110" i="84" s="1"/>
  <c r="ER106" i="82"/>
  <c r="ER106" i="83" s="1"/>
  <c r="ER106" i="84" s="1"/>
  <c r="ER107" i="82"/>
  <c r="ER107" i="83" s="1"/>
  <c r="ER107" i="84" s="1"/>
  <c r="ER113" i="82"/>
  <c r="ER113" i="83" s="1"/>
  <c r="ER113" i="84" s="1"/>
  <c r="ER130" i="82"/>
  <c r="ER130" i="83" s="1"/>
  <c r="ER122" i="82"/>
  <c r="ER122" i="83" s="1"/>
  <c r="ER122" i="84" s="1"/>
  <c r="ER126" i="82"/>
  <c r="ER126" i="83" s="1"/>
  <c r="ER115" i="82"/>
  <c r="ER115" i="83" s="1"/>
  <c r="ER114" i="82"/>
  <c r="ER114" i="83" s="1"/>
  <c r="ER114" i="84" s="1"/>
  <c r="ER120" i="82"/>
  <c r="ER120" i="83" s="1"/>
  <c r="ER120" i="84" s="1"/>
  <c r="ER117" i="82"/>
  <c r="ER117" i="83" s="1"/>
  <c r="ER119" i="82"/>
  <c r="ER119" i="83" s="1"/>
  <c r="ER119" i="84" s="1"/>
  <c r="ER116" i="82"/>
  <c r="ER116" i="83" s="1"/>
  <c r="ER116" i="84" s="1"/>
  <c r="ER123" i="82"/>
  <c r="ER123" i="83" s="1"/>
  <c r="ER123" i="84" s="1"/>
  <c r="ER127" i="82"/>
  <c r="ER127" i="83" s="1"/>
  <c r="ER129" i="82"/>
  <c r="ER129" i="83" s="1"/>
  <c r="ER124" i="82"/>
  <c r="ER124" i="83" s="1"/>
  <c r="ER124" i="84" s="1"/>
  <c r="ER128" i="82"/>
  <c r="ER128" i="83" s="1"/>
  <c r="ER132" i="82"/>
  <c r="ER132" i="83" s="1"/>
  <c r="ER145" i="82"/>
  <c r="ER145" i="83" s="1"/>
  <c r="ER145" i="84" s="1"/>
  <c r="ER150" i="82"/>
  <c r="ER150" i="83" s="1"/>
  <c r="ER150" i="84" s="1"/>
  <c r="ER141" i="82"/>
  <c r="ER141" i="83" s="1"/>
  <c r="ER141" i="84" s="1"/>
  <c r="ER151" i="82"/>
  <c r="ER151" i="83" s="1"/>
  <c r="ER151" i="84" s="1"/>
  <c r="ER171" i="82"/>
  <c r="ER171" i="83" s="1"/>
  <c r="ER171" i="84" s="1"/>
  <c r="ER133" i="82"/>
  <c r="ER133" i="83" s="1"/>
  <c r="ER134" i="82"/>
  <c r="ER134" i="83" s="1"/>
  <c r="ER135" i="82"/>
  <c r="ER135" i="83" s="1"/>
  <c r="ER136" i="82"/>
  <c r="ER136" i="83" s="1"/>
  <c r="ER142" i="82"/>
  <c r="ER142" i="83" s="1"/>
  <c r="ER142" i="84" s="1"/>
  <c r="ER146" i="82"/>
  <c r="ER146" i="83" s="1"/>
  <c r="ER146" i="84" s="1"/>
  <c r="ER147" i="82"/>
  <c r="ER147" i="83" s="1"/>
  <c r="ER147" i="84" s="1"/>
  <c r="ER153" i="82"/>
  <c r="ER153" i="83" s="1"/>
  <c r="ER153" i="84" s="1"/>
  <c r="ER156" i="82"/>
  <c r="ER156" i="83" s="1"/>
  <c r="ER156" i="84" s="1"/>
  <c r="ER160" i="82"/>
  <c r="ER160" i="83" s="1"/>
  <c r="ER160" i="84" s="1"/>
  <c r="ER163" i="82"/>
  <c r="ER163" i="83" s="1"/>
  <c r="ER163" i="84" s="1"/>
  <c r="ER166" i="82"/>
  <c r="ER166" i="83" s="1"/>
  <c r="ER166" i="84" s="1"/>
  <c r="ER155" i="82"/>
  <c r="ER155" i="83" s="1"/>
  <c r="ER155" i="84" s="1"/>
  <c r="ER143" i="82"/>
  <c r="ER143" i="83" s="1"/>
  <c r="ER143" i="84" s="1"/>
  <c r="ER121" i="82"/>
  <c r="ER121" i="83" s="1"/>
  <c r="ER121" i="84" s="1"/>
  <c r="ER161" i="82"/>
  <c r="ER161" i="83" s="1"/>
  <c r="ER161" i="84" s="1"/>
  <c r="ER165" i="82"/>
  <c r="ER165" i="83" s="1"/>
  <c r="ER165" i="84" s="1"/>
  <c r="ER157" i="82"/>
  <c r="ER157" i="83" s="1"/>
  <c r="ER157" i="84" s="1"/>
  <c r="ER158" i="82"/>
  <c r="ER158" i="83" s="1"/>
  <c r="ER158" i="84" s="1"/>
  <c r="ER144" i="82"/>
  <c r="ER144" i="83" s="1"/>
  <c r="ER144" i="84" s="1"/>
  <c r="ER162" i="82"/>
  <c r="ER162" i="83" s="1"/>
  <c r="ER162" i="84" s="1"/>
  <c r="ER148" i="82"/>
  <c r="ER148" i="83" s="1"/>
  <c r="ER148" i="84" s="1"/>
  <c r="ER154" i="82"/>
  <c r="ER154" i="83" s="1"/>
  <c r="ER154" i="84" s="1"/>
  <c r="ER152" i="82"/>
  <c r="ER152" i="83" s="1"/>
  <c r="ER152" i="84" s="1"/>
  <c r="ER149" i="82"/>
  <c r="ER149" i="83" s="1"/>
  <c r="ER149" i="84" s="1"/>
  <c r="ER159" i="82"/>
  <c r="ER159" i="83" s="1"/>
  <c r="ER159" i="84" s="1"/>
  <c r="ER167" i="82"/>
  <c r="ER167" i="83" s="1"/>
  <c r="ER167" i="84" s="1"/>
  <c r="ER164" i="82"/>
  <c r="ER164" i="83" s="1"/>
  <c r="ER164" i="84" s="1"/>
  <c r="ER168" i="82"/>
  <c r="ER168" i="83" s="1"/>
  <c r="ER168" i="84" s="1"/>
  <c r="ER177" i="82"/>
  <c r="ER177" i="83" s="1"/>
  <c r="ER178" i="82"/>
  <c r="ER178" i="83" s="1"/>
  <c r="FK180" i="83"/>
  <c r="FK180" i="84" s="1"/>
  <c r="FK139" i="83"/>
  <c r="FK139" i="84" s="1"/>
  <c r="FX174" i="82"/>
  <c r="FX174" i="83" s="1"/>
  <c r="FX140" i="82"/>
  <c r="FX140" i="83" s="1"/>
  <c r="FX138" i="82"/>
  <c r="FX138" i="83" s="1"/>
  <c r="FX181" i="82"/>
  <c r="FX181" i="83" s="1"/>
  <c r="FX39" i="82"/>
  <c r="FX39" i="83" s="1"/>
  <c r="FX182" i="82"/>
  <c r="FX182" i="83" s="1"/>
  <c r="FX175" i="82"/>
  <c r="FX175" i="83" s="1"/>
  <c r="FX173" i="82"/>
  <c r="FX173" i="83" s="1"/>
  <c r="FX173" i="84" s="1"/>
  <c r="FX139" i="82"/>
  <c r="FX139" i="83" s="1"/>
  <c r="FX184" i="82"/>
  <c r="FX184" i="83" s="1"/>
  <c r="FX33" i="82"/>
  <c r="FX33" i="83" s="1"/>
  <c r="FX179" i="82"/>
  <c r="FX179" i="83" s="1"/>
  <c r="FX25" i="82"/>
  <c r="FX25" i="83" s="1"/>
  <c r="FX25" i="84" s="1"/>
  <c r="FX34" i="82"/>
  <c r="FX34" i="83" s="1"/>
  <c r="FX37" i="82"/>
  <c r="FX37" i="83" s="1"/>
  <c r="FX29" i="82"/>
  <c r="FX29" i="83" s="1"/>
  <c r="FX36" i="82"/>
  <c r="FX36" i="83" s="1"/>
  <c r="FX35" i="82"/>
  <c r="FX35" i="83" s="1"/>
  <c r="FX38" i="82"/>
  <c r="FX38" i="83" s="1"/>
  <c r="FX26" i="82"/>
  <c r="FX26" i="83" s="1"/>
  <c r="FX24" i="82"/>
  <c r="FX24" i="83" s="1"/>
  <c r="FX31" i="82"/>
  <c r="FX31" i="83" s="1"/>
  <c r="FX28" i="82"/>
  <c r="FX28" i="83" s="1"/>
  <c r="FX118" i="82"/>
  <c r="FX118" i="83" s="1"/>
  <c r="FX118" i="84" s="1"/>
  <c r="FX32" i="82"/>
  <c r="FX32" i="83" s="1"/>
  <c r="FX131" i="82"/>
  <c r="FX131" i="83" s="1"/>
  <c r="FX97" i="82"/>
  <c r="FX97" i="83" s="1"/>
  <c r="FX97" i="84" s="1"/>
  <c r="FX27" i="82"/>
  <c r="FX27" i="83" s="1"/>
  <c r="FX30" i="82"/>
  <c r="FX30" i="83" s="1"/>
  <c r="FX125" i="82"/>
  <c r="FX125" i="83" s="1"/>
  <c r="FX125" i="84" s="1" a="1"/>
  <c r="FX125" i="84" s="1"/>
  <c r="FX40" i="82"/>
  <c r="FX40" i="83" s="1"/>
  <c r="FX40" i="84" s="1"/>
  <c r="FX44" i="82"/>
  <c r="FX44" i="83" s="1"/>
  <c r="FX44" i="84" s="1"/>
  <c r="FX72" i="82"/>
  <c r="FX72" i="83" s="1"/>
  <c r="FX72" i="84" s="1"/>
  <c r="FX43" i="82"/>
  <c r="FX43" i="83" s="1"/>
  <c r="FX43" i="84" s="1"/>
  <c r="FX42" i="82"/>
  <c r="FX42" i="83" s="1"/>
  <c r="FX42" i="84" s="1"/>
  <c r="FX137" i="82"/>
  <c r="FX137" i="83" s="1"/>
  <c r="FX41" i="82"/>
  <c r="FX41" i="83" s="1"/>
  <c r="FX41" i="84" s="1"/>
  <c r="FX48" i="82"/>
  <c r="FX48" i="83" s="1"/>
  <c r="FX48" i="84" s="1"/>
  <c r="FX45" i="82"/>
  <c r="FX45" i="83" s="1"/>
  <c r="FX49" i="82"/>
  <c r="FX49" i="83" s="1"/>
  <c r="FX51" i="82"/>
  <c r="FX51" i="83" s="1"/>
  <c r="FX46" i="82"/>
  <c r="FX46" i="83" s="1"/>
  <c r="FX53" i="82"/>
  <c r="FX53" i="83" s="1"/>
  <c r="FX47" i="82"/>
  <c r="FX47" i="83" s="1"/>
  <c r="FX57" i="82"/>
  <c r="FX57" i="83" s="1"/>
  <c r="FX55" i="82"/>
  <c r="FX55" i="83" s="1"/>
  <c r="FX56" i="82"/>
  <c r="FX56" i="83" s="1"/>
  <c r="FX56" i="84" s="1"/>
  <c r="FX52" i="82"/>
  <c r="FX52" i="83" s="1"/>
  <c r="FX54" i="82"/>
  <c r="FX54" i="83" s="1"/>
  <c r="FX62" i="82"/>
  <c r="FX62" i="83" s="1"/>
  <c r="FX62" i="84" s="1"/>
  <c r="FX50" i="82"/>
  <c r="FX50" i="83" s="1"/>
  <c r="FX50" i="84" s="1"/>
  <c r="FX58" i="82"/>
  <c r="FX58" i="83" s="1"/>
  <c r="FX59" i="82"/>
  <c r="FX59" i="83" s="1"/>
  <c r="FX60" i="82"/>
  <c r="FX60" i="83" s="1"/>
  <c r="FX60" i="84" s="1"/>
  <c r="FX65" i="82"/>
  <c r="FX65" i="83" s="1"/>
  <c r="FX66" i="82"/>
  <c r="FX66" i="83" s="1"/>
  <c r="FX66" i="84" s="1"/>
  <c r="FX61" i="82"/>
  <c r="FX61" i="83" s="1"/>
  <c r="FX63" i="82"/>
  <c r="FX63" i="83" s="1"/>
  <c r="FX64" i="82"/>
  <c r="FX64" i="83" s="1"/>
  <c r="FX67" i="82"/>
  <c r="FX67" i="83" s="1"/>
  <c r="FX69" i="82"/>
  <c r="FX69" i="83" s="1"/>
  <c r="FX70" i="82"/>
  <c r="FX70" i="83" s="1"/>
  <c r="FX71" i="82"/>
  <c r="FX71" i="83" s="1"/>
  <c r="FX74" i="82"/>
  <c r="FX74" i="83" s="1"/>
  <c r="FX74" i="84" s="1"/>
  <c r="FX68" i="82"/>
  <c r="FX68" i="83" s="1"/>
  <c r="FX77" i="82"/>
  <c r="FX77" i="83" s="1"/>
  <c r="FX76" i="82"/>
  <c r="FX76" i="83" s="1"/>
  <c r="FX80" i="82"/>
  <c r="FX80" i="83" s="1"/>
  <c r="FX78" i="82"/>
  <c r="FX78" i="83" s="1"/>
  <c r="FX75" i="82"/>
  <c r="FX75" i="83" s="1"/>
  <c r="FX81" i="82"/>
  <c r="FX81" i="83" s="1"/>
  <c r="FX81" i="84" s="1"/>
  <c r="FX73" i="82"/>
  <c r="FX73" i="83" s="1"/>
  <c r="FX73" i="84" s="1"/>
  <c r="FX82" i="82"/>
  <c r="FX82" i="83" s="1"/>
  <c r="FX87" i="82"/>
  <c r="FX87" i="83" s="1"/>
  <c r="FX93" i="82"/>
  <c r="FX93" i="83" s="1"/>
  <c r="FX79" i="82"/>
  <c r="FX79" i="83" s="1"/>
  <c r="FX86" i="82"/>
  <c r="FX86" i="83" s="1"/>
  <c r="FX83" i="82"/>
  <c r="FX83" i="83" s="1"/>
  <c r="FX85" i="82"/>
  <c r="FX85" i="83" s="1"/>
  <c r="FX85" i="84" s="1"/>
  <c r="FX88" i="82"/>
  <c r="FX88" i="83" s="1"/>
  <c r="FX88" i="84" s="1"/>
  <c r="FX92" i="82"/>
  <c r="FX92" i="83" s="1"/>
  <c r="FX92" i="84" s="1"/>
  <c r="FX89" i="82"/>
  <c r="FX89" i="83" s="1"/>
  <c r="FX90" i="82"/>
  <c r="FX90" i="83" s="1"/>
  <c r="FX90" i="84" s="1"/>
  <c r="FX94" i="82"/>
  <c r="FX94" i="83" s="1"/>
  <c r="FX84" i="82"/>
  <c r="FX84" i="83" s="1"/>
  <c r="FX91" i="82"/>
  <c r="FX91" i="83" s="1"/>
  <c r="FX91" i="84" s="1"/>
  <c r="FX95" i="82"/>
  <c r="FX95" i="83" s="1"/>
  <c r="FX95" i="84" s="1"/>
  <c r="FX98" i="82"/>
  <c r="FX98" i="83" s="1"/>
  <c r="FX96" i="82"/>
  <c r="FX96" i="83" s="1"/>
  <c r="FX96" i="84" s="1"/>
  <c r="FX100" i="82"/>
  <c r="FX100" i="83" s="1"/>
  <c r="FX99" i="82"/>
  <c r="FX99" i="83" s="1"/>
  <c r="FX103" i="82"/>
  <c r="FX103" i="83" s="1"/>
  <c r="FX103" i="84" s="1"/>
  <c r="FX106" i="82"/>
  <c r="FX106" i="83" s="1"/>
  <c r="FX106" i="84" s="1"/>
  <c r="FX101" i="82"/>
  <c r="FX101" i="83" s="1"/>
  <c r="FX101" i="84" s="1"/>
  <c r="FX112" i="82"/>
  <c r="FX112" i="83" s="1"/>
  <c r="FX112" i="84" s="1"/>
  <c r="FX104" i="82"/>
  <c r="FX104" i="83" s="1"/>
  <c r="FX104" i="84" s="1"/>
  <c r="FX107" i="82"/>
  <c r="FX107" i="83" s="1"/>
  <c r="FX107" i="84" s="1"/>
  <c r="FX111" i="82"/>
  <c r="FX111" i="83" s="1"/>
  <c r="FX111" i="84" s="1"/>
  <c r="FX105" i="82"/>
  <c r="FX105" i="83" s="1"/>
  <c r="FX105" i="84" s="1"/>
  <c r="FX102" i="82"/>
  <c r="FX102" i="83" s="1"/>
  <c r="FX102" i="84" s="1"/>
  <c r="FX108" i="82"/>
  <c r="FX108" i="83" s="1"/>
  <c r="FX108" i="84" s="1"/>
  <c r="FX109" i="82"/>
  <c r="FX109" i="83" s="1"/>
  <c r="FX109" i="84" s="1"/>
  <c r="FX110" i="82"/>
  <c r="FX110" i="83" s="1"/>
  <c r="FX110" i="84" s="1"/>
  <c r="FX122" i="82"/>
  <c r="FX122" i="83" s="1"/>
  <c r="FX122" i="84" s="1"/>
  <c r="FX117" i="82"/>
  <c r="FX117" i="83" s="1"/>
  <c r="FX117" i="84" s="1"/>
  <c r="FX116" i="82"/>
  <c r="FX116" i="83" s="1"/>
  <c r="FX116" i="84" s="1"/>
  <c r="FX126" i="82"/>
  <c r="FX126" i="83" s="1"/>
  <c r="FX128" i="82"/>
  <c r="FX128" i="83" s="1"/>
  <c r="FX120" i="82"/>
  <c r="FX120" i="83" s="1"/>
  <c r="FX120" i="84" s="1"/>
  <c r="FX113" i="82"/>
  <c r="FX113" i="83" s="1"/>
  <c r="FX113" i="84" s="1"/>
  <c r="FX119" i="82"/>
  <c r="FX119" i="83" s="1"/>
  <c r="FX119" i="84" s="1"/>
  <c r="FX114" i="82"/>
  <c r="FX114" i="83" s="1"/>
  <c r="FX114" i="84" s="1"/>
  <c r="FX115" i="82"/>
  <c r="FX115" i="83" s="1"/>
  <c r="FX123" i="82"/>
  <c r="FX123" i="83" s="1"/>
  <c r="FX123" i="84" s="1"/>
  <c r="FX127" i="82"/>
  <c r="FX127" i="83" s="1"/>
  <c r="FX141" i="82"/>
  <c r="FX141" i="83" s="1"/>
  <c r="FX141" i="84" s="1"/>
  <c r="FX161" i="82"/>
  <c r="FX161" i="83" s="1"/>
  <c r="FX161" i="84" s="1"/>
  <c r="FX121" i="82"/>
  <c r="FX121" i="83" s="1"/>
  <c r="FX121" i="84" s="1"/>
  <c r="FX129" i="82"/>
  <c r="FX129" i="83" s="1"/>
  <c r="FX124" i="82"/>
  <c r="FX124" i="83" s="1"/>
  <c r="FX124" i="84" s="1"/>
  <c r="FX152" i="82"/>
  <c r="FX152" i="83" s="1"/>
  <c r="FX152" i="84" s="1"/>
  <c r="FX171" i="82"/>
  <c r="FX171" i="83" s="1"/>
  <c r="FX171" i="84" s="1"/>
  <c r="FX150" i="82"/>
  <c r="FX150" i="83" s="1"/>
  <c r="FX150" i="84" s="1"/>
  <c r="FX155" i="82"/>
  <c r="FX155" i="83" s="1"/>
  <c r="FX155" i="84" s="1"/>
  <c r="FX146" i="82"/>
  <c r="FX146" i="83" s="1"/>
  <c r="FX146" i="84" s="1"/>
  <c r="FX130" i="82"/>
  <c r="FX130" i="83" s="1"/>
  <c r="FX147" i="82"/>
  <c r="FX147" i="83" s="1"/>
  <c r="FX147" i="84" s="1"/>
  <c r="FX153" i="82"/>
  <c r="FX153" i="83" s="1"/>
  <c r="FX153" i="84" s="1"/>
  <c r="FX156" i="82"/>
  <c r="FX156" i="83" s="1"/>
  <c r="FX156" i="84" s="1"/>
  <c r="FX160" i="82"/>
  <c r="FX160" i="83" s="1"/>
  <c r="FX160" i="84" s="1"/>
  <c r="FX163" i="82"/>
  <c r="FX163" i="83" s="1"/>
  <c r="FX163" i="84" s="1"/>
  <c r="FX166" i="82"/>
  <c r="FX166" i="83" s="1"/>
  <c r="FX166" i="84" s="1"/>
  <c r="FX134" i="82"/>
  <c r="FX134" i="83" s="1"/>
  <c r="FX133" i="82"/>
  <c r="FX133" i="83" s="1"/>
  <c r="FY140" i="84" s="1"/>
  <c r="FX135" i="82"/>
  <c r="FX135" i="83" s="1"/>
  <c r="FX144" i="82"/>
  <c r="FX144" i="83" s="1"/>
  <c r="FX144" i="84" s="1"/>
  <c r="FX145" i="82"/>
  <c r="FX145" i="83" s="1"/>
  <c r="FX145" i="84" s="1"/>
  <c r="FX151" i="82"/>
  <c r="FX151" i="83" s="1"/>
  <c r="FX151" i="84" s="1"/>
  <c r="FX165" i="82"/>
  <c r="FX165" i="83" s="1"/>
  <c r="FX165" i="84" s="1"/>
  <c r="FX142" i="82"/>
  <c r="FX142" i="83" s="1"/>
  <c r="FX142" i="84" s="1"/>
  <c r="FX157" i="82"/>
  <c r="FX157" i="83" s="1"/>
  <c r="FX157" i="84" s="1"/>
  <c r="FX136" i="82"/>
  <c r="FX136" i="83" s="1"/>
  <c r="FX143" i="82"/>
  <c r="FX143" i="83" s="1"/>
  <c r="FX143" i="84" s="1"/>
  <c r="FX132" i="82"/>
  <c r="FX132" i="83" s="1"/>
  <c r="FX148" i="82"/>
  <c r="FX148" i="83" s="1"/>
  <c r="FX148" i="84" s="1"/>
  <c r="FX154" i="82"/>
  <c r="FX154" i="83" s="1"/>
  <c r="FX154" i="84" s="1"/>
  <c r="FX168" i="82"/>
  <c r="FX168" i="83" s="1"/>
  <c r="FX168" i="84" s="1"/>
  <c r="FX169" i="82"/>
  <c r="FX169" i="83" s="1"/>
  <c r="FX169" i="84" s="1"/>
  <c r="FX149" i="82"/>
  <c r="FX149" i="83" s="1"/>
  <c r="FX149" i="84" s="1"/>
  <c r="FX158" i="82"/>
  <c r="FX158" i="83" s="1"/>
  <c r="FX158" i="84" s="1"/>
  <c r="FX164" i="82"/>
  <c r="FX164" i="83" s="1"/>
  <c r="FX164" i="84" s="1"/>
  <c r="FX167" i="82"/>
  <c r="FX167" i="83" s="1"/>
  <c r="FX167" i="84" s="1"/>
  <c r="FX180" i="82"/>
  <c r="FX180" i="83" s="1"/>
  <c r="FX180" i="84" s="1"/>
  <c r="FX183" i="82"/>
  <c r="FX183" i="83" s="1"/>
  <c r="FX159" i="82"/>
  <c r="FX159" i="83" s="1"/>
  <c r="FX159" i="84" s="1"/>
  <c r="FX162" i="82"/>
  <c r="FX162" i="83" s="1"/>
  <c r="FX162" i="84" s="1"/>
  <c r="EV183" i="82"/>
  <c r="EV183" i="83" s="1"/>
  <c r="BX178" i="83"/>
  <c r="BX178" i="84" s="1"/>
  <c r="BT180" i="83"/>
  <c r="BT180" i="84" s="1"/>
  <c r="AB178" i="83"/>
  <c r="AZ170" i="83"/>
  <c r="AZ170" i="84" s="1"/>
  <c r="GN169" i="82"/>
  <c r="GN169" i="83" s="1"/>
  <c r="GN169" i="84" s="1"/>
  <c r="EJ169" i="83"/>
  <c r="EJ169" i="84" s="1"/>
  <c r="BX169" i="83"/>
  <c r="BX169" i="84" s="1"/>
  <c r="BP168" i="83"/>
  <c r="BP168" i="84" s="1"/>
  <c r="CF164" i="83"/>
  <c r="CF164" i="84" s="1"/>
  <c r="AB162" i="83"/>
  <c r="AB162" i="84" s="1"/>
  <c r="I97" i="83"/>
  <c r="I97" i="84" s="1"/>
  <c r="I28" i="83"/>
  <c r="I28" i="84" s="1"/>
  <c r="I26" i="83"/>
  <c r="I26" i="84" s="1"/>
  <c r="I38" i="83"/>
  <c r="I38" i="84" s="1"/>
  <c r="EU133" i="84"/>
  <c r="CI133" i="84"/>
  <c r="GW174" i="83"/>
  <c r="GW174" i="84" s="1"/>
  <c r="AM174" i="83"/>
  <c r="AM174" i="84" s="1"/>
  <c r="FO173" i="83"/>
  <c r="FO173" i="84" s="1"/>
  <c r="AG173" i="83"/>
  <c r="AG173" i="84" s="1"/>
  <c r="DK184" i="83"/>
  <c r="DK184" i="84" s="1"/>
  <c r="AS184" i="83"/>
  <c r="AS184" i="84" s="1"/>
  <c r="FF182" i="83"/>
  <c r="FF182" i="84" s="1"/>
  <c r="AG181" i="83"/>
  <c r="AG181" i="84" s="1"/>
  <c r="AW138" i="83"/>
  <c r="AW138" i="84" s="1"/>
  <c r="DK39" i="83"/>
  <c r="AS140" i="83"/>
  <c r="EN184" i="82"/>
  <c r="EN184" i="83" s="1"/>
  <c r="EN39" i="82"/>
  <c r="EN39" i="83" s="1"/>
  <c r="EN179" i="82"/>
  <c r="EN179" i="83" s="1"/>
  <c r="EN175" i="82"/>
  <c r="EN175" i="83" s="1"/>
  <c r="EN173" i="82"/>
  <c r="EN173" i="83" s="1"/>
  <c r="EN181" i="82"/>
  <c r="EN181" i="83" s="1"/>
  <c r="EN174" i="82"/>
  <c r="EN174" i="83" s="1"/>
  <c r="EN25" i="82"/>
  <c r="EN25" i="83" s="1"/>
  <c r="EN34" i="82"/>
  <c r="EN34" i="83" s="1"/>
  <c r="EN182" i="82"/>
  <c r="EN182" i="83" s="1"/>
  <c r="EN140" i="82"/>
  <c r="EN140" i="83" s="1"/>
  <c r="EN138" i="82"/>
  <c r="EN138" i="83" s="1"/>
  <c r="EN139" i="82"/>
  <c r="EN139" i="83" s="1"/>
  <c r="EN35" i="82"/>
  <c r="EN35" i="83" s="1"/>
  <c r="EN38" i="82"/>
  <c r="EN38" i="83" s="1"/>
  <c r="EN29" i="82"/>
  <c r="EN29" i="83" s="1"/>
  <c r="EN33" i="82"/>
  <c r="EN33" i="83" s="1"/>
  <c r="EN37" i="82"/>
  <c r="EN37" i="83" s="1"/>
  <c r="EN36" i="82"/>
  <c r="EN36" i="83" s="1"/>
  <c r="EN28" i="82"/>
  <c r="EN28" i="83" s="1"/>
  <c r="EN26" i="82"/>
  <c r="EN26" i="83" s="1"/>
  <c r="EN131" i="82"/>
  <c r="EN131" i="83" s="1"/>
  <c r="EN131" i="84" s="1"/>
  <c r="EN27" i="82"/>
  <c r="EN27" i="83" s="1"/>
  <c r="EN24" i="82"/>
  <c r="EN24" i="83" s="1"/>
  <c r="EN30" i="82"/>
  <c r="EN30" i="83" s="1"/>
  <c r="EN118" i="82"/>
  <c r="EN118" i="83" s="1"/>
  <c r="EN118" i="84" s="1"/>
  <c r="EN31" i="82"/>
  <c r="EN31" i="83" s="1"/>
  <c r="EN32" i="82"/>
  <c r="EN32" i="83" s="1"/>
  <c r="EN40" i="82"/>
  <c r="EN40" i="83" s="1"/>
  <c r="EN40" i="84" s="1"/>
  <c r="EN137" i="82"/>
  <c r="EN137" i="83" s="1"/>
  <c r="EN42" i="82"/>
  <c r="EN42" i="83" s="1"/>
  <c r="EN42" i="84" s="1"/>
  <c r="EN41" i="82"/>
  <c r="EN41" i="83" s="1"/>
  <c r="EN41" i="84" s="1"/>
  <c r="EN72" i="82"/>
  <c r="EN72" i="83" s="1"/>
  <c r="EN72" i="84" s="1"/>
  <c r="EN97" i="82"/>
  <c r="EN97" i="83" s="1"/>
  <c r="EN97" i="84" s="1"/>
  <c r="EN125" i="82"/>
  <c r="EN125" i="83" s="1"/>
  <c r="EN125" i="84" s="1" a="1"/>
  <c r="EN125" i="84" s="1"/>
  <c r="EN46" i="82"/>
  <c r="EN46" i="83" s="1"/>
  <c r="EN44" i="82"/>
  <c r="EN44" i="83" s="1"/>
  <c r="EN44" i="84" s="1"/>
  <c r="EN45" i="82"/>
  <c r="EN45" i="83" s="1"/>
  <c r="EN43" i="82"/>
  <c r="EN43" i="83" s="1"/>
  <c r="EN43" i="84" s="1"/>
  <c r="EN47" i="82"/>
  <c r="EN47" i="83" s="1"/>
  <c r="EN48" i="82"/>
  <c r="EN48" i="83" s="1"/>
  <c r="EN48" i="84" s="1"/>
  <c r="EN51" i="82"/>
  <c r="EN51" i="83" s="1"/>
  <c r="EN52" i="82"/>
  <c r="EN52" i="83" s="1"/>
  <c r="EN50" i="82"/>
  <c r="EN50" i="83" s="1"/>
  <c r="EN56" i="82"/>
  <c r="EN56" i="83" s="1"/>
  <c r="EN56" i="84" s="1"/>
  <c r="EN49" i="82"/>
  <c r="EN49" i="83" s="1"/>
  <c r="EN53" i="82"/>
  <c r="EN53" i="83" s="1"/>
  <c r="EN54" i="82"/>
  <c r="EN54" i="83" s="1"/>
  <c r="EN55" i="82"/>
  <c r="EN55" i="83" s="1"/>
  <c r="EN60" i="82"/>
  <c r="EN60" i="83" s="1"/>
  <c r="EN60" i="84" s="1"/>
  <c r="EN58" i="82"/>
  <c r="EN58" i="83" s="1"/>
  <c r="EN57" i="82"/>
  <c r="EN57" i="83" s="1"/>
  <c r="EN59" i="82"/>
  <c r="EN59" i="83" s="1"/>
  <c r="EN61" i="82"/>
  <c r="EN61" i="83" s="1"/>
  <c r="EN61" i="84" s="1"/>
  <c r="EN62" i="82"/>
  <c r="EN62" i="83" s="1"/>
  <c r="EN64" i="82"/>
  <c r="EN64" i="83" s="1"/>
  <c r="EN67" i="82"/>
  <c r="EN67" i="83" s="1"/>
  <c r="EN63" i="82"/>
  <c r="EN63" i="83" s="1"/>
  <c r="EN65" i="82"/>
  <c r="EN65" i="83" s="1"/>
  <c r="EN77" i="82"/>
  <c r="EN77" i="83" s="1"/>
  <c r="EN77" i="84" s="1"/>
  <c r="EN71" i="82"/>
  <c r="EN71" i="83" s="1"/>
  <c r="EN76" i="82"/>
  <c r="EN76" i="83" s="1"/>
  <c r="EN76" i="84" s="1"/>
  <c r="EN70" i="82"/>
  <c r="EN70" i="83" s="1"/>
  <c r="EN73" i="82"/>
  <c r="EN73" i="83" s="1"/>
  <c r="EN73" i="84" s="1"/>
  <c r="EN66" i="82"/>
  <c r="EN66" i="83" s="1"/>
  <c r="EN75" i="82"/>
  <c r="EN75" i="83" s="1"/>
  <c r="EN69" i="82"/>
  <c r="EN69" i="83" s="1"/>
  <c r="EN68" i="82"/>
  <c r="EN68" i="83" s="1"/>
  <c r="EN74" i="82"/>
  <c r="EN74" i="83" s="1"/>
  <c r="EN74" i="84" s="1"/>
  <c r="EN83" i="82"/>
  <c r="EN83" i="83" s="1"/>
  <c r="EN79" i="82"/>
  <c r="EN79" i="83" s="1"/>
  <c r="EN78" i="82"/>
  <c r="EN78" i="83" s="1"/>
  <c r="EN81" i="82"/>
  <c r="EN81" i="83" s="1"/>
  <c r="EN81" i="84" s="1"/>
  <c r="EN82" i="82"/>
  <c r="EN82" i="83" s="1"/>
  <c r="EN82" i="84" s="1"/>
  <c r="EN84" i="82"/>
  <c r="EN84" i="83" s="1"/>
  <c r="EN84" i="84" s="1"/>
  <c r="EN89" i="82"/>
  <c r="EN89" i="83" s="1"/>
  <c r="EN91" i="82"/>
  <c r="EN91" i="83" s="1"/>
  <c r="EN91" i="84" s="1"/>
  <c r="EN85" i="82"/>
  <c r="EN85" i="83" s="1"/>
  <c r="EN87" i="82"/>
  <c r="EN87" i="83" s="1"/>
  <c r="EN93" i="82"/>
  <c r="EN93" i="83" s="1"/>
  <c r="EN80" i="82"/>
  <c r="EN80" i="83" s="1"/>
  <c r="EN94" i="82"/>
  <c r="EN94" i="83" s="1"/>
  <c r="EN94" i="84" s="1"/>
  <c r="EN96" i="82"/>
  <c r="EN96" i="83" s="1"/>
  <c r="EN92" i="82"/>
  <c r="EN92" i="83" s="1"/>
  <c r="EN95" i="82"/>
  <c r="EN95" i="83" s="1"/>
  <c r="EN95" i="84" s="1"/>
  <c r="EN86" i="82"/>
  <c r="EN86" i="83" s="1"/>
  <c r="EN90" i="82"/>
  <c r="EN90" i="83" s="1"/>
  <c r="EN88" i="82"/>
  <c r="EN88" i="83" s="1"/>
  <c r="EN99" i="82"/>
  <c r="EN99" i="83" s="1"/>
  <c r="EN98" i="82"/>
  <c r="EN98" i="83" s="1"/>
  <c r="EN106" i="82"/>
  <c r="EN106" i="83" s="1"/>
  <c r="EN106" i="84" s="1"/>
  <c r="EN102" i="82"/>
  <c r="EN102" i="83" s="1"/>
  <c r="EN102" i="84" s="1"/>
  <c r="EN101" i="82"/>
  <c r="EN101" i="83" s="1"/>
  <c r="EN101" i="84" s="1"/>
  <c r="EN104" i="82"/>
  <c r="EN104" i="83" s="1"/>
  <c r="EN104" i="84" s="1"/>
  <c r="EN100" i="82"/>
  <c r="EN100" i="83" s="1"/>
  <c r="EN107" i="82"/>
  <c r="EN107" i="83" s="1"/>
  <c r="EN107" i="84" s="1"/>
  <c r="EN114" i="82"/>
  <c r="EN114" i="83" s="1"/>
  <c r="EN103" i="82"/>
  <c r="EN103" i="83" s="1"/>
  <c r="EN103" i="84" s="1"/>
  <c r="EN109" i="82"/>
  <c r="EN109" i="83" s="1"/>
  <c r="EN109" i="84" s="1"/>
  <c r="EN110" i="82"/>
  <c r="EN110" i="83" s="1"/>
  <c r="EN110" i="84" s="1"/>
  <c r="EN113" i="82"/>
  <c r="EN113" i="83" s="1"/>
  <c r="EN113" i="84" s="1"/>
  <c r="EN112" i="82"/>
  <c r="EN112" i="83" s="1"/>
  <c r="EN112" i="84" s="1"/>
  <c r="EN105" i="82"/>
  <c r="EN105" i="83" s="1"/>
  <c r="EN105" i="84" s="1"/>
  <c r="EN108" i="82"/>
  <c r="EN108" i="83" s="1"/>
  <c r="EN108" i="84" s="1"/>
  <c r="EN111" i="82"/>
  <c r="EN111" i="83" s="1"/>
  <c r="EN111" i="84" s="1"/>
  <c r="EN121" i="82"/>
  <c r="EN121" i="83" s="1"/>
  <c r="EN115" i="82"/>
  <c r="EN115" i="83" s="1"/>
  <c r="EN120" i="82"/>
  <c r="EN120" i="83" s="1"/>
  <c r="EN120" i="84" s="1"/>
  <c r="EN124" i="82"/>
  <c r="EN124" i="83" s="1"/>
  <c r="EN124" i="84" s="1"/>
  <c r="EN119" i="82"/>
  <c r="EN119" i="83" s="1"/>
  <c r="EN119" i="84" s="1"/>
  <c r="EN116" i="82"/>
  <c r="EN116" i="83" s="1"/>
  <c r="EN122" i="82"/>
  <c r="EN122" i="83" s="1"/>
  <c r="EN127" i="82"/>
  <c r="EN127" i="83" s="1"/>
  <c r="EN155" i="82"/>
  <c r="EN155" i="83" s="1"/>
  <c r="EN155" i="84" s="1"/>
  <c r="EN117" i="82"/>
  <c r="EN117" i="83" s="1"/>
  <c r="EN128" i="82"/>
  <c r="EN128" i="83" s="1"/>
  <c r="EN151" i="82"/>
  <c r="EN151" i="83" s="1"/>
  <c r="EN151" i="84" s="1"/>
  <c r="EN165" i="82"/>
  <c r="EN165" i="83" s="1"/>
  <c r="EN165" i="84" s="1"/>
  <c r="EN126" i="82"/>
  <c r="EN126" i="83" s="1"/>
  <c r="EN129" i="82"/>
  <c r="EN129" i="83" s="1"/>
  <c r="EN133" i="82"/>
  <c r="EN133" i="83" s="1"/>
  <c r="EO140" i="84" s="1"/>
  <c r="EN134" i="82"/>
  <c r="EN134" i="83" s="1"/>
  <c r="EN135" i="82"/>
  <c r="EN135" i="83" s="1"/>
  <c r="EN136" i="82"/>
  <c r="EN136" i="83" s="1"/>
  <c r="EN142" i="82"/>
  <c r="EN142" i="83" s="1"/>
  <c r="EN142" i="84" s="1"/>
  <c r="EN146" i="82"/>
  <c r="EN146" i="83" s="1"/>
  <c r="EN146" i="84" s="1"/>
  <c r="EN147" i="82"/>
  <c r="EN147" i="83" s="1"/>
  <c r="EN147" i="84" s="1"/>
  <c r="EN153" i="82"/>
  <c r="EN153" i="83" s="1"/>
  <c r="EN153" i="84" s="1"/>
  <c r="EN156" i="82"/>
  <c r="EN156" i="83" s="1"/>
  <c r="EN156" i="84" s="1"/>
  <c r="EN123" i="82"/>
  <c r="EN123" i="83" s="1"/>
  <c r="EN123" i="84" s="1"/>
  <c r="EN161" i="82"/>
  <c r="EN161" i="83" s="1"/>
  <c r="EN161" i="84" s="1"/>
  <c r="EN148" i="82"/>
  <c r="EN148" i="83" s="1"/>
  <c r="EN148" i="84" s="1"/>
  <c r="EN154" i="82"/>
  <c r="EN154" i="83" s="1"/>
  <c r="EN154" i="84" s="1"/>
  <c r="EN157" i="82"/>
  <c r="EN157" i="83" s="1"/>
  <c r="EN157" i="84" s="1"/>
  <c r="EN164" i="82"/>
  <c r="EN164" i="83" s="1"/>
  <c r="EN164" i="84" s="1"/>
  <c r="EN130" i="82"/>
  <c r="EN130" i="83" s="1"/>
  <c r="EN171" i="82"/>
  <c r="EN171" i="83" s="1"/>
  <c r="EN171" i="84" s="1"/>
  <c r="EN144" i="82"/>
  <c r="EN144" i="83" s="1"/>
  <c r="EN144" i="84" s="1"/>
  <c r="EN152" i="82"/>
  <c r="EN152" i="83" s="1"/>
  <c r="EN152" i="84" s="1"/>
  <c r="EN162" i="82"/>
  <c r="EN162" i="83" s="1"/>
  <c r="EN162" i="84" s="1"/>
  <c r="EN166" i="82"/>
  <c r="EN166" i="83" s="1"/>
  <c r="EN166" i="84" s="1"/>
  <c r="EN158" i="82"/>
  <c r="EN158" i="83" s="1"/>
  <c r="EN158" i="84" s="1"/>
  <c r="EN141" i="82"/>
  <c r="EN141" i="83" s="1"/>
  <c r="EN141" i="84" s="1"/>
  <c r="EN140" i="84" s="1"/>
  <c r="EN159" i="82"/>
  <c r="EN159" i="83" s="1"/>
  <c r="EN159" i="84" s="1"/>
  <c r="EN132" i="82"/>
  <c r="EN132" i="83" s="1"/>
  <c r="EN163" i="82"/>
  <c r="EN163" i="83" s="1"/>
  <c r="EN163" i="84" s="1"/>
  <c r="EN143" i="82"/>
  <c r="EN143" i="83" s="1"/>
  <c r="EN143" i="84" s="1"/>
  <c r="EN149" i="82"/>
  <c r="EN149" i="83" s="1"/>
  <c r="EN149" i="84" s="1"/>
  <c r="EN167" i="82"/>
  <c r="EN167" i="83" s="1"/>
  <c r="EN167" i="84" s="1"/>
  <c r="EN145" i="82"/>
  <c r="EN145" i="83" s="1"/>
  <c r="EN145" i="84" s="1"/>
  <c r="EN178" i="82"/>
  <c r="EN178" i="83" s="1"/>
  <c r="EN168" i="82"/>
  <c r="EN168" i="83" s="1"/>
  <c r="EN168" i="84" s="1"/>
  <c r="EN169" i="82"/>
  <c r="EN169" i="83" s="1"/>
  <c r="EN169" i="84" s="1"/>
  <c r="EN150" i="82"/>
  <c r="EN150" i="83" s="1"/>
  <c r="EN150" i="84" s="1"/>
  <c r="EN160" i="82"/>
  <c r="EN160" i="83" s="1"/>
  <c r="EN160" i="84" s="1"/>
  <c r="FT174" i="82"/>
  <c r="FT174" i="83" s="1"/>
  <c r="FT140" i="82"/>
  <c r="FT140" i="83" s="1"/>
  <c r="FT181" i="82"/>
  <c r="FT181" i="83" s="1"/>
  <c r="FT39" i="82"/>
  <c r="FT39" i="83" s="1"/>
  <c r="FT182" i="82"/>
  <c r="FT182" i="83" s="1"/>
  <c r="FT173" i="82"/>
  <c r="FT173" i="83" s="1"/>
  <c r="FT173" i="84" s="1"/>
  <c r="FT139" i="82"/>
  <c r="FT139" i="83" s="1"/>
  <c r="FT184" i="82"/>
  <c r="FT184" i="83" s="1"/>
  <c r="FT179" i="82"/>
  <c r="FT179" i="83" s="1"/>
  <c r="FT138" i="82"/>
  <c r="FT138" i="83" s="1"/>
  <c r="FT33" i="82"/>
  <c r="FT33" i="83" s="1"/>
  <c r="FT175" i="82"/>
  <c r="FT175" i="83" s="1"/>
  <c r="FT34" i="82"/>
  <c r="FT34" i="83" s="1"/>
  <c r="FT25" i="82"/>
  <c r="FT25" i="83" s="1"/>
  <c r="FT25" i="84" s="1"/>
  <c r="FT36" i="82"/>
  <c r="FT36" i="83" s="1"/>
  <c r="FT35" i="82"/>
  <c r="FT35" i="83" s="1"/>
  <c r="FT37" i="82"/>
  <c r="FT37" i="83" s="1"/>
  <c r="FT29" i="82"/>
  <c r="FT29" i="83" s="1"/>
  <c r="FT38" i="82"/>
  <c r="FT38" i="83" s="1"/>
  <c r="FT26" i="82"/>
  <c r="FT26" i="83" s="1"/>
  <c r="FT24" i="82"/>
  <c r="FT24" i="83" s="1"/>
  <c r="FT30" i="82"/>
  <c r="FT30" i="83" s="1"/>
  <c r="FT32" i="82"/>
  <c r="FT32" i="83" s="1"/>
  <c r="FT28" i="82"/>
  <c r="FT28" i="83" s="1"/>
  <c r="FT27" i="82"/>
  <c r="FT27" i="83" s="1"/>
  <c r="FT31" i="82"/>
  <c r="FT31" i="83" s="1"/>
  <c r="FT118" i="82"/>
  <c r="FT118" i="83" s="1"/>
  <c r="FT118" i="84" s="1"/>
  <c r="FT125" i="82"/>
  <c r="FT125" i="83" s="1"/>
  <c r="FT125" i="84" s="1" a="1"/>
  <c r="FT125" i="84" s="1"/>
  <c r="FT40" i="82"/>
  <c r="FT40" i="83" s="1"/>
  <c r="FT40" i="84" s="1"/>
  <c r="FT131" i="82"/>
  <c r="FT131" i="83" s="1"/>
  <c r="FT42" i="82"/>
  <c r="FT42" i="83" s="1"/>
  <c r="FT42" i="84" s="1"/>
  <c r="FT72" i="82"/>
  <c r="FT72" i="83" s="1"/>
  <c r="FT72" i="84" s="1"/>
  <c r="FT97" i="82"/>
  <c r="FT97" i="83" s="1"/>
  <c r="FT97" i="84" s="1"/>
  <c r="FT41" i="82"/>
  <c r="FT41" i="83" s="1"/>
  <c r="FT41" i="84" s="1"/>
  <c r="FT137" i="82"/>
  <c r="FT137" i="83" s="1"/>
  <c r="FT45" i="82"/>
  <c r="FT45" i="83" s="1"/>
  <c r="FT43" i="82"/>
  <c r="FT43" i="83" s="1"/>
  <c r="FT43" i="84" s="1"/>
  <c r="FT44" i="82"/>
  <c r="FT44" i="83" s="1"/>
  <c r="FT44" i="84" s="1"/>
  <c r="FT50" i="82"/>
  <c r="FT50" i="83" s="1"/>
  <c r="FT50" i="84" s="1"/>
  <c r="FT51" i="82"/>
  <c r="FT51" i="83" s="1"/>
  <c r="FT46" i="82"/>
  <c r="FT46" i="83" s="1"/>
  <c r="FT47" i="82"/>
  <c r="FT47" i="83" s="1"/>
  <c r="FT48" i="82"/>
  <c r="FT48" i="83" s="1"/>
  <c r="FT48" i="84" s="1"/>
  <c r="FT54" i="82"/>
  <c r="FT54" i="83" s="1"/>
  <c r="FT56" i="82"/>
  <c r="FT56" i="83" s="1"/>
  <c r="FT56" i="84" s="1"/>
  <c r="FT55" i="82"/>
  <c r="FT55" i="83" s="1"/>
  <c r="FT49" i="82"/>
  <c r="FT49" i="83" s="1"/>
  <c r="FT53" i="82"/>
  <c r="FT53" i="83" s="1"/>
  <c r="FT52" i="82"/>
  <c r="FT52" i="83" s="1"/>
  <c r="FT60" i="82"/>
  <c r="FT60" i="83" s="1"/>
  <c r="FT60" i="84" s="1"/>
  <c r="FT58" i="82"/>
  <c r="FT58" i="83" s="1"/>
  <c r="FT57" i="82"/>
  <c r="FT57" i="83" s="1"/>
  <c r="FT61" i="82"/>
  <c r="FT61" i="83" s="1"/>
  <c r="FT62" i="82"/>
  <c r="FT62" i="83" s="1"/>
  <c r="FT62" i="84" s="1"/>
  <c r="FT59" i="82"/>
  <c r="FT59" i="83" s="1"/>
  <c r="FT65" i="82"/>
  <c r="FT65" i="83" s="1"/>
  <c r="FT63" i="82"/>
  <c r="FT63" i="83" s="1"/>
  <c r="FT64" i="82"/>
  <c r="FT64" i="83" s="1"/>
  <c r="FT70" i="82"/>
  <c r="FT70" i="83" s="1"/>
  <c r="FT66" i="82"/>
  <c r="FT66" i="83" s="1"/>
  <c r="FT66" i="84" s="1"/>
  <c r="FT69" i="82"/>
  <c r="FT69" i="83" s="1"/>
  <c r="FT68" i="82"/>
  <c r="FT68" i="83" s="1"/>
  <c r="FT76" i="82"/>
  <c r="FT76" i="83" s="1"/>
  <c r="FT67" i="82"/>
  <c r="FT67" i="83" s="1"/>
  <c r="FT71" i="82"/>
  <c r="FT71" i="83" s="1"/>
  <c r="FT73" i="82"/>
  <c r="FT73" i="83" s="1"/>
  <c r="FT73" i="84" s="1"/>
  <c r="FT75" i="82"/>
  <c r="FT75" i="83" s="1"/>
  <c r="FT79" i="82"/>
  <c r="FT79" i="83" s="1"/>
  <c r="FT78" i="82"/>
  <c r="FT78" i="83" s="1"/>
  <c r="FT80" i="82"/>
  <c r="FT80" i="83" s="1"/>
  <c r="FT74" i="82"/>
  <c r="FT74" i="83" s="1"/>
  <c r="FT74" i="84" s="1"/>
  <c r="FT77" i="82"/>
  <c r="FT77" i="83" s="1"/>
  <c r="FT86" i="82"/>
  <c r="FT86" i="83" s="1"/>
  <c r="FT82" i="82"/>
  <c r="FT82" i="83" s="1"/>
  <c r="FT85" i="82"/>
  <c r="FT85" i="83" s="1"/>
  <c r="FT85" i="84" s="1"/>
  <c r="FT83" i="82"/>
  <c r="FT83" i="83" s="1"/>
  <c r="FT81" i="82"/>
  <c r="FT81" i="83" s="1"/>
  <c r="FT81" i="84" s="1"/>
  <c r="FT84" i="82"/>
  <c r="FT84" i="83" s="1"/>
  <c r="FT90" i="82"/>
  <c r="FT90" i="83" s="1"/>
  <c r="FT90" i="84" s="1"/>
  <c r="FT94" i="82"/>
  <c r="FT94" i="83" s="1"/>
  <c r="FT89" i="82"/>
  <c r="FT89" i="83" s="1"/>
  <c r="FT93" i="82"/>
  <c r="FT93" i="83" s="1"/>
  <c r="FT87" i="82"/>
  <c r="FT87" i="83" s="1"/>
  <c r="FT92" i="82"/>
  <c r="FT92" i="83" s="1"/>
  <c r="FT92" i="84" s="1"/>
  <c r="FT91" i="82"/>
  <c r="FT91" i="83" s="1"/>
  <c r="FT95" i="82"/>
  <c r="FT95" i="83" s="1"/>
  <c r="FT95" i="84" s="1"/>
  <c r="FT100" i="82"/>
  <c r="FT100" i="83" s="1"/>
  <c r="FT96" i="82"/>
  <c r="FT96" i="83" s="1"/>
  <c r="FT96" i="84" s="1"/>
  <c r="FT88" i="82"/>
  <c r="FT88" i="83" s="1"/>
  <c r="FT88" i="84" s="1"/>
  <c r="FT99" i="82"/>
  <c r="FT99" i="83" s="1"/>
  <c r="FT98" i="82"/>
  <c r="FT98" i="83" s="1"/>
  <c r="FT105" i="82"/>
  <c r="FT105" i="83" s="1"/>
  <c r="FT105" i="84" s="1"/>
  <c r="FT108" i="82"/>
  <c r="FT108" i="83" s="1"/>
  <c r="FT108" i="84" s="1"/>
  <c r="FT101" i="82"/>
  <c r="FT101" i="83" s="1"/>
  <c r="FT101" i="84" s="1"/>
  <c r="FT104" i="82"/>
  <c r="FT104" i="83" s="1"/>
  <c r="FT104" i="84" s="1"/>
  <c r="FT103" i="82"/>
  <c r="FT103" i="83" s="1"/>
  <c r="FT103" i="84" s="1"/>
  <c r="FT106" i="82"/>
  <c r="FT106" i="83" s="1"/>
  <c r="FT106" i="84" s="1"/>
  <c r="FT102" i="82"/>
  <c r="FT102" i="83" s="1"/>
  <c r="FT102" i="84" s="1"/>
  <c r="FT114" i="82"/>
  <c r="FT114" i="83" s="1"/>
  <c r="FT114" i="84" s="1"/>
  <c r="FT112" i="82"/>
  <c r="FT112" i="83" s="1"/>
  <c r="FT112" i="84" s="1"/>
  <c r="FT107" i="82"/>
  <c r="FT107" i="83" s="1"/>
  <c r="FT107" i="84" s="1"/>
  <c r="FT109" i="82"/>
  <c r="FT109" i="83" s="1"/>
  <c r="FT109" i="84" s="1"/>
  <c r="FT110" i="82"/>
  <c r="FT110" i="83" s="1"/>
  <c r="FT110" i="84" s="1"/>
  <c r="FT111" i="82"/>
  <c r="FT111" i="83" s="1"/>
  <c r="FT111" i="84" s="1"/>
  <c r="FT113" i="82"/>
  <c r="FT113" i="83" s="1"/>
  <c r="FT113" i="84" s="1"/>
  <c r="FT127" i="82"/>
  <c r="FT127" i="83" s="1"/>
  <c r="FT116" i="82"/>
  <c r="FT116" i="83" s="1"/>
  <c r="FT116" i="84" s="1"/>
  <c r="FT120" i="82"/>
  <c r="FT120" i="83" s="1"/>
  <c r="FT120" i="84" s="1"/>
  <c r="FT124" i="82"/>
  <c r="FT124" i="83" s="1"/>
  <c r="FT124" i="84" s="1"/>
  <c r="FT128" i="82"/>
  <c r="FT128" i="83" s="1"/>
  <c r="FT119" i="82"/>
  <c r="FT119" i="83" s="1"/>
  <c r="FT119" i="84" s="1"/>
  <c r="FT115" i="82"/>
  <c r="FT115" i="83" s="1"/>
  <c r="FT122" i="82"/>
  <c r="FT122" i="83" s="1"/>
  <c r="FT122" i="84" s="1"/>
  <c r="FT117" i="82"/>
  <c r="FT117" i="83" s="1"/>
  <c r="FT117" i="84" s="1"/>
  <c r="FT133" i="82"/>
  <c r="FT133" i="83" s="1"/>
  <c r="FU140" i="84" s="1"/>
  <c r="FT135" i="82"/>
  <c r="FT135" i="83" s="1"/>
  <c r="FT121" i="82"/>
  <c r="FT121" i="83" s="1"/>
  <c r="FT121" i="84" s="1"/>
  <c r="FT152" i="82"/>
  <c r="FT152" i="83" s="1"/>
  <c r="FT152" i="84" s="1"/>
  <c r="FT171" i="82"/>
  <c r="FT171" i="83" s="1"/>
  <c r="FT171" i="84" s="1"/>
  <c r="FT126" i="82"/>
  <c r="FT126" i="83" s="1"/>
  <c r="FT129" i="82"/>
  <c r="FT129" i="83" s="1"/>
  <c r="FT130" i="82"/>
  <c r="FT130" i="83" s="1"/>
  <c r="FT141" i="82"/>
  <c r="FT141" i="83" s="1"/>
  <c r="FT141" i="84" s="1"/>
  <c r="FT147" i="82"/>
  <c r="FT147" i="83" s="1"/>
  <c r="FT147" i="84" s="1"/>
  <c r="FT153" i="82"/>
  <c r="FT153" i="83" s="1"/>
  <c r="FT153" i="84" s="1"/>
  <c r="FT134" i="82"/>
  <c r="FT134" i="83" s="1"/>
  <c r="FT136" i="82"/>
  <c r="FT136" i="83" s="1"/>
  <c r="FT151" i="82"/>
  <c r="FT151" i="83" s="1"/>
  <c r="FT151" i="84" s="1"/>
  <c r="FT143" i="82"/>
  <c r="FT143" i="83" s="1"/>
  <c r="FT143" i="84" s="1"/>
  <c r="FT123" i="82"/>
  <c r="FT123" i="83" s="1"/>
  <c r="FT123" i="84" s="1"/>
  <c r="FT148" i="82"/>
  <c r="FT148" i="83" s="1"/>
  <c r="FT148" i="84" s="1"/>
  <c r="FT154" i="82"/>
  <c r="FT154" i="83" s="1"/>
  <c r="FT154" i="84" s="1"/>
  <c r="FT157" i="82"/>
  <c r="FT157" i="83" s="1"/>
  <c r="FT157" i="84" s="1"/>
  <c r="FT164" i="82"/>
  <c r="FT164" i="83" s="1"/>
  <c r="FT164" i="84" s="1"/>
  <c r="FT145" i="82"/>
  <c r="FT145" i="83" s="1"/>
  <c r="FT145" i="84" s="1"/>
  <c r="FT132" i="82"/>
  <c r="FT132" i="83" s="1"/>
  <c r="FT142" i="82"/>
  <c r="FT142" i="83" s="1"/>
  <c r="FT142" i="84" s="1"/>
  <c r="FT156" i="82"/>
  <c r="FT156" i="83" s="1"/>
  <c r="FT156" i="84" s="1"/>
  <c r="FT144" i="82"/>
  <c r="FT144" i="83" s="1"/>
  <c r="FT144" i="84" s="1"/>
  <c r="FT160" i="82"/>
  <c r="FT160" i="83" s="1"/>
  <c r="FT160" i="84" s="1"/>
  <c r="FT158" i="82"/>
  <c r="FT158" i="83" s="1"/>
  <c r="FT158" i="84" s="1"/>
  <c r="FT146" i="82"/>
  <c r="FT146" i="83" s="1"/>
  <c r="FT146" i="84" s="1"/>
  <c r="FT155" i="82"/>
  <c r="FT155" i="83" s="1"/>
  <c r="FT155" i="84" s="1"/>
  <c r="FT162" i="82"/>
  <c r="FT162" i="83" s="1"/>
  <c r="FT162" i="84" s="1"/>
  <c r="FT166" i="82"/>
  <c r="FT166" i="83" s="1"/>
  <c r="FT166" i="84" s="1"/>
  <c r="FT161" i="82"/>
  <c r="FT161" i="83" s="1"/>
  <c r="FT161" i="84" s="1"/>
  <c r="FT165" i="82"/>
  <c r="FT165" i="83" s="1"/>
  <c r="FT165" i="84" s="1"/>
  <c r="FT149" i="82"/>
  <c r="FT149" i="83" s="1"/>
  <c r="FT149" i="84" s="1"/>
  <c r="FT169" i="82"/>
  <c r="FT169" i="83" s="1"/>
  <c r="FT169" i="84" s="1"/>
  <c r="FT177" i="82"/>
  <c r="FT177" i="83" s="1"/>
  <c r="FT167" i="82"/>
  <c r="FT167" i="83" s="1"/>
  <c r="FT167" i="84" s="1"/>
  <c r="FT178" i="82"/>
  <c r="FT178" i="83" s="1"/>
  <c r="FT178" i="84" s="1"/>
  <c r="FT170" i="82"/>
  <c r="FT170" i="83" s="1"/>
  <c r="FT170" i="84" s="1"/>
  <c r="FT183" i="82"/>
  <c r="FT183" i="83" s="1"/>
  <c r="FT159" i="82"/>
  <c r="FT159" i="83" s="1"/>
  <c r="FT159" i="84" s="1"/>
  <c r="FT150" i="82"/>
  <c r="FT150" i="83" s="1"/>
  <c r="FT150" i="84" s="1"/>
  <c r="FT168" i="82"/>
  <c r="FT168" i="83" s="1"/>
  <c r="FT168" i="84" s="1"/>
  <c r="EV178" i="82"/>
  <c r="EV178" i="83" s="1"/>
  <c r="DX183" i="82"/>
  <c r="DX183" i="83" s="1"/>
  <c r="ER170" i="82"/>
  <c r="ER170" i="83" s="1"/>
  <c r="ER170" i="84" s="1"/>
  <c r="GJ169" i="82"/>
  <c r="GJ169" i="83" s="1"/>
  <c r="GJ169" i="84" s="1"/>
  <c r="EB169" i="82"/>
  <c r="EB169" i="83" s="1"/>
  <c r="EB169" i="84" s="1"/>
  <c r="GA125" i="84" a="1"/>
  <c r="GA125" i="84" s="1"/>
  <c r="FY125" i="84" a="1"/>
  <c r="FY125" i="84" s="1"/>
  <c r="FB125" i="84" a="1"/>
  <c r="FB125" i="84" s="1"/>
  <c r="DV125" i="84" a="1"/>
  <c r="DV125" i="84" s="1"/>
  <c r="BN125" i="84" a="1"/>
  <c r="BN125" i="84" s="1"/>
  <c r="BK125" i="84" a="1"/>
  <c r="BK125" i="84" s="1"/>
  <c r="BI125" i="84" a="1"/>
  <c r="BI125" i="84" s="1"/>
  <c r="BF125" i="84" a="1"/>
  <c r="BF125" i="84" s="1"/>
  <c r="BC125" i="84" a="1"/>
  <c r="BC125" i="84" s="1"/>
  <c r="BA125" i="84" a="1"/>
  <c r="BA125" i="84" s="1"/>
  <c r="AX125" i="84" a="1"/>
  <c r="AX125" i="84" s="1"/>
  <c r="AU125" i="84" a="1"/>
  <c r="AU125" i="84" s="1"/>
  <c r="AS125" i="83"/>
  <c r="AS125" i="84" s="1" a="1"/>
  <c r="AS125" i="84" s="1"/>
  <c r="AP125" i="84" a="1"/>
  <c r="AP125" i="84" s="1"/>
  <c r="S125" i="84" a="1"/>
  <c r="S125" i="84" s="1"/>
  <c r="Q125" i="84" a="1"/>
  <c r="Q125" i="84" s="1"/>
  <c r="N131" i="83"/>
  <c r="N131" i="84" s="1"/>
  <c r="J118" i="83"/>
  <c r="J118" i="84" s="1"/>
  <c r="I72" i="83"/>
  <c r="I72" i="84" s="1"/>
  <c r="DK32" i="83"/>
  <c r="DK32" i="84" s="1"/>
  <c r="FO30" i="83"/>
  <c r="FO30" i="84" s="1"/>
  <c r="EI30" i="83"/>
  <c r="EI30" i="84" s="1"/>
  <c r="AM28" i="83"/>
  <c r="AM28" i="84" s="1"/>
  <c r="AM26" i="83"/>
  <c r="AM26" i="84" s="1"/>
  <c r="I37" i="83"/>
  <c r="I37" i="84" s="1"/>
  <c r="FF178" i="83"/>
  <c r="FF178" i="84" s="1"/>
  <c r="FA178" i="83"/>
  <c r="FA178" i="84" s="1"/>
  <c r="CM133" i="84"/>
  <c r="AS183" i="83"/>
  <c r="AS183" i="84" s="1"/>
  <c r="DB38" i="83"/>
  <c r="DB38" i="84" s="1"/>
  <c r="Z38" i="83"/>
  <c r="Z38" i="84" s="1"/>
  <c r="FF37" i="83"/>
  <c r="FF37" i="84" s="1"/>
  <c r="DB36" i="83"/>
  <c r="DB36" i="84" s="1"/>
  <c r="Z36" i="83"/>
  <c r="Z36" i="84" s="1"/>
  <c r="FF35" i="83"/>
  <c r="FF35" i="84" s="1"/>
  <c r="DB34" i="83"/>
  <c r="DB34" i="84" s="1"/>
  <c r="Z34" i="83"/>
  <c r="Z34" i="84" s="1"/>
  <c r="FF33" i="83"/>
  <c r="FF33" i="84" s="1"/>
  <c r="DB29" i="83"/>
  <c r="DB29" i="84" s="1"/>
  <c r="Z29" i="83"/>
  <c r="Z29" i="84" s="1"/>
  <c r="FF25" i="83"/>
  <c r="FF25" i="84" s="1"/>
  <c r="AO175" i="83"/>
  <c r="AO175" i="84" s="1"/>
  <c r="FO174" i="83"/>
  <c r="FO174" i="84" s="1"/>
  <c r="CX172" i="84"/>
  <c r="AW173" i="83"/>
  <c r="AW173" i="84" s="1"/>
  <c r="N173" i="83"/>
  <c r="N173" i="84" s="1"/>
  <c r="Z184" i="83"/>
  <c r="Z184" i="84" s="1"/>
  <c r="AM182" i="83"/>
  <c r="AM182" i="84" s="1"/>
  <c r="FO181" i="83"/>
  <c r="FO181" i="84" s="1"/>
  <c r="AW181" i="83"/>
  <c r="AW181" i="84" s="1"/>
  <c r="N181" i="83"/>
  <c r="N181" i="84" s="1"/>
  <c r="FF179" i="83"/>
  <c r="FF179" i="84" s="1"/>
  <c r="AO179" i="83"/>
  <c r="AO179" i="84" s="1"/>
  <c r="EL139" i="83"/>
  <c r="EL139" i="84" s="1"/>
  <c r="DU139" i="83"/>
  <c r="DU139" i="84" s="1"/>
  <c r="S139" i="83"/>
  <c r="S139" i="84" s="1"/>
  <c r="FK138" i="83"/>
  <c r="FK138" i="84" s="1"/>
  <c r="DM138" i="83"/>
  <c r="DM138" i="84" s="1"/>
  <c r="CU138" i="83"/>
  <c r="CU138" i="84" s="1"/>
  <c r="BM138" i="83"/>
  <c r="BM138" i="84" s="1"/>
  <c r="AC138" i="83"/>
  <c r="AC138" i="84" s="1"/>
  <c r="GA39" i="83"/>
  <c r="EA39" i="83"/>
  <c r="DJ39" i="83"/>
  <c r="AW39" i="83"/>
  <c r="AG39" i="83"/>
  <c r="O39" i="83"/>
  <c r="DI140" i="83"/>
  <c r="CQ140" i="83"/>
  <c r="AE138" i="83"/>
  <c r="AE138" i="84" s="1"/>
  <c r="AE184" i="83"/>
  <c r="AE184" i="84" s="1"/>
  <c r="L182" i="82"/>
  <c r="L182" i="83" s="1"/>
  <c r="L140" i="82"/>
  <c r="L140" i="83" s="1"/>
  <c r="L184" i="82"/>
  <c r="L184" i="83" s="1"/>
  <c r="L174" i="82"/>
  <c r="L174" i="83" s="1"/>
  <c r="L39" i="82"/>
  <c r="L39" i="83" s="1"/>
  <c r="L138" i="82"/>
  <c r="L138" i="83" s="1"/>
  <c r="L181" i="82"/>
  <c r="L181" i="83" s="1"/>
  <c r="L175" i="82"/>
  <c r="L175" i="83" s="1"/>
  <c r="L173" i="82"/>
  <c r="L173" i="83" s="1"/>
  <c r="L29" i="82"/>
  <c r="L29" i="83" s="1"/>
  <c r="L25" i="82"/>
  <c r="L25" i="83" s="1"/>
  <c r="L139" i="82"/>
  <c r="L139" i="83" s="1"/>
  <c r="L179" i="82"/>
  <c r="L179" i="83" s="1"/>
  <c r="L28" i="82"/>
  <c r="L28" i="83" s="1"/>
  <c r="L35" i="82"/>
  <c r="L35" i="83" s="1"/>
  <c r="L24" i="82"/>
  <c r="L24" i="83" s="1"/>
  <c r="L33" i="82"/>
  <c r="L33" i="83" s="1"/>
  <c r="L37" i="82"/>
  <c r="L37" i="83" s="1"/>
  <c r="L34" i="82"/>
  <c r="L34" i="83" s="1"/>
  <c r="L36" i="82"/>
  <c r="L36" i="83" s="1"/>
  <c r="L26" i="82"/>
  <c r="L26" i="83" s="1"/>
  <c r="L38" i="82"/>
  <c r="L38" i="83" s="1"/>
  <c r="L27" i="82"/>
  <c r="L27" i="83" s="1"/>
  <c r="L118" i="82"/>
  <c r="L118" i="83" s="1"/>
  <c r="L30" i="82"/>
  <c r="L30" i="83" s="1"/>
  <c r="L72" i="82"/>
  <c r="L72" i="83" s="1"/>
  <c r="L32" i="82"/>
  <c r="L32" i="83" s="1"/>
  <c r="L125" i="82"/>
  <c r="L125" i="83" s="1"/>
  <c r="L137" i="82"/>
  <c r="L137" i="83" s="1"/>
  <c r="L40" i="82"/>
  <c r="L40" i="83" s="1"/>
  <c r="L97" i="82"/>
  <c r="L97" i="83" s="1"/>
  <c r="L131" i="82"/>
  <c r="L131" i="83" s="1"/>
  <c r="L31" i="82"/>
  <c r="L31" i="83" s="1"/>
  <c r="L44" i="82"/>
  <c r="L44" i="83" s="1"/>
  <c r="L43" i="82"/>
  <c r="L43" i="83" s="1"/>
  <c r="L41" i="82"/>
  <c r="L41" i="83" s="1"/>
  <c r="L42" i="82"/>
  <c r="L42" i="83" s="1"/>
  <c r="L45" i="82"/>
  <c r="L45" i="83" s="1"/>
  <c r="L46" i="82"/>
  <c r="L46" i="83" s="1"/>
  <c r="L47" i="82"/>
  <c r="L47" i="83" s="1"/>
  <c r="L48" i="82"/>
  <c r="L48" i="83" s="1"/>
  <c r="L49" i="82"/>
  <c r="L49" i="83" s="1"/>
  <c r="L50" i="82"/>
  <c r="L50" i="83" s="1"/>
  <c r="L54" i="82"/>
  <c r="L54" i="83" s="1"/>
  <c r="L57" i="82"/>
  <c r="L57" i="83" s="1"/>
  <c r="L53" i="82"/>
  <c r="L53" i="83" s="1"/>
  <c r="L58" i="82"/>
  <c r="L58" i="83" s="1"/>
  <c r="L55" i="82"/>
  <c r="L55" i="83" s="1"/>
  <c r="L52" i="82"/>
  <c r="L52" i="83" s="1"/>
  <c r="L56" i="82"/>
  <c r="L56" i="83" s="1"/>
  <c r="L59" i="82"/>
  <c r="L59" i="83" s="1"/>
  <c r="L61" i="82"/>
  <c r="L61" i="83" s="1"/>
  <c r="L51" i="82"/>
  <c r="L51" i="83" s="1"/>
  <c r="L64" i="82"/>
  <c r="L64" i="83" s="1"/>
  <c r="L60" i="82"/>
  <c r="L60" i="83" s="1"/>
  <c r="L63" i="82"/>
  <c r="L63" i="83" s="1"/>
  <c r="L62" i="82"/>
  <c r="L62" i="83" s="1"/>
  <c r="L68" i="82"/>
  <c r="L68" i="83" s="1"/>
  <c r="L71" i="82"/>
  <c r="L71" i="83" s="1"/>
  <c r="L65" i="82"/>
  <c r="L65" i="83" s="1"/>
  <c r="L66" i="82"/>
  <c r="L66" i="83" s="1"/>
  <c r="L75" i="82"/>
  <c r="L75" i="83" s="1"/>
  <c r="L78" i="82"/>
  <c r="L78" i="83" s="1"/>
  <c r="L67" i="82"/>
  <c r="L67" i="83" s="1"/>
  <c r="L69" i="82"/>
  <c r="L69" i="83" s="1"/>
  <c r="L76" i="82"/>
  <c r="L76" i="83" s="1"/>
  <c r="L70" i="82"/>
  <c r="L70" i="83" s="1"/>
  <c r="L77" i="82"/>
  <c r="L77" i="83" s="1"/>
  <c r="L74" i="82"/>
  <c r="L74" i="83" s="1"/>
  <c r="L80" i="82"/>
  <c r="L80" i="83" s="1"/>
  <c r="L73" i="82"/>
  <c r="L73" i="83" s="1"/>
  <c r="L84" i="82"/>
  <c r="L84" i="83" s="1"/>
  <c r="L82" i="82"/>
  <c r="L82" i="83" s="1"/>
  <c r="L86" i="82"/>
  <c r="L86" i="83" s="1"/>
  <c r="L79" i="82"/>
  <c r="L79" i="83" s="1"/>
  <c r="L83" i="82"/>
  <c r="L83" i="83" s="1"/>
  <c r="L88" i="82"/>
  <c r="L88" i="83" s="1"/>
  <c r="L87" i="82"/>
  <c r="L87" i="83" s="1"/>
  <c r="L85" i="82"/>
  <c r="L85" i="83" s="1"/>
  <c r="L94" i="82"/>
  <c r="L94" i="83" s="1"/>
  <c r="L98" i="82"/>
  <c r="L98" i="83" s="1"/>
  <c r="L93" i="82"/>
  <c r="L93" i="83" s="1"/>
  <c r="L95" i="82"/>
  <c r="L95" i="83" s="1"/>
  <c r="L91" i="82"/>
  <c r="L91" i="83" s="1"/>
  <c r="L92" i="82"/>
  <c r="L92" i="83" s="1"/>
  <c r="L81" i="82"/>
  <c r="L81" i="83" s="1"/>
  <c r="L89" i="82"/>
  <c r="L89" i="83" s="1"/>
  <c r="L96" i="82"/>
  <c r="L96" i="83" s="1"/>
  <c r="L99" i="82"/>
  <c r="L99" i="83" s="1"/>
  <c r="L90" i="82"/>
  <c r="L90" i="83" s="1"/>
  <c r="L100" i="82"/>
  <c r="L100" i="83" s="1"/>
  <c r="L102" i="82"/>
  <c r="L102" i="83" s="1"/>
  <c r="L101" i="82"/>
  <c r="L101" i="83" s="1"/>
  <c r="L107" i="82"/>
  <c r="L107" i="83" s="1"/>
  <c r="L110" i="82"/>
  <c r="L110" i="83" s="1"/>
  <c r="L112" i="82"/>
  <c r="L112" i="83" s="1"/>
  <c r="L103" i="82"/>
  <c r="L103" i="83" s="1"/>
  <c r="L106" i="82"/>
  <c r="L106" i="83" s="1"/>
  <c r="L109" i="82"/>
  <c r="L109" i="83" s="1"/>
  <c r="L115" i="82"/>
  <c r="L115" i="83" s="1"/>
  <c r="L111" i="82"/>
  <c r="L111" i="83" s="1"/>
  <c r="L113" i="82"/>
  <c r="L113" i="83" s="1"/>
  <c r="L108" i="82"/>
  <c r="L108" i="83" s="1"/>
  <c r="L104" i="82"/>
  <c r="L104" i="83" s="1"/>
  <c r="L105" i="82"/>
  <c r="L105" i="83" s="1"/>
  <c r="L114" i="82"/>
  <c r="L114" i="83" s="1"/>
  <c r="L121" i="82"/>
  <c r="L121" i="83" s="1"/>
  <c r="L116" i="82"/>
  <c r="L116" i="83" s="1"/>
  <c r="L117" i="82"/>
  <c r="L117" i="83" s="1"/>
  <c r="L120" i="82"/>
  <c r="L120" i="83" s="1"/>
  <c r="L124" i="82"/>
  <c r="L124" i="83" s="1"/>
  <c r="L128" i="82"/>
  <c r="L128" i="83" s="1"/>
  <c r="L119" i="82"/>
  <c r="L119" i="83" s="1"/>
  <c r="L123" i="82"/>
  <c r="L123" i="83" s="1"/>
  <c r="L126" i="82"/>
  <c r="L126" i="83" s="1"/>
  <c r="L130" i="82"/>
  <c r="L130" i="83" s="1"/>
  <c r="L133" i="82"/>
  <c r="L133" i="83" s="1"/>
  <c r="L122" i="82"/>
  <c r="L122" i="83" s="1"/>
  <c r="L132" i="82"/>
  <c r="L132" i="83" s="1"/>
  <c r="L134" i="82"/>
  <c r="L134" i="83" s="1"/>
  <c r="L136" i="82"/>
  <c r="L136" i="83" s="1"/>
  <c r="L151" i="82"/>
  <c r="L151" i="83" s="1"/>
  <c r="L165" i="82"/>
  <c r="L165" i="83" s="1"/>
  <c r="L127" i="82"/>
  <c r="L127" i="83" s="1"/>
  <c r="L129" i="82"/>
  <c r="L129" i="83" s="1"/>
  <c r="L155" i="82"/>
  <c r="L155" i="83" s="1"/>
  <c r="L144" i="82"/>
  <c r="L144" i="83" s="1"/>
  <c r="L148" i="82"/>
  <c r="L148" i="83" s="1"/>
  <c r="L154" i="82"/>
  <c r="L154" i="83" s="1"/>
  <c r="L161" i="82"/>
  <c r="L161" i="83" s="1"/>
  <c r="L145" i="82"/>
  <c r="L145" i="83" s="1"/>
  <c r="L149" i="82"/>
  <c r="L149" i="83" s="1"/>
  <c r="L158" i="82"/>
  <c r="L158" i="83" s="1"/>
  <c r="L141" i="82"/>
  <c r="L141" i="83" s="1"/>
  <c r="L171" i="82"/>
  <c r="L171" i="83" s="1"/>
  <c r="L135" i="82"/>
  <c r="L135" i="83" s="1"/>
  <c r="L152" i="82"/>
  <c r="L152" i="83" s="1"/>
  <c r="L183" i="82"/>
  <c r="L183" i="83" s="1"/>
  <c r="L163" i="82"/>
  <c r="L163" i="83" s="1"/>
  <c r="L167" i="82"/>
  <c r="L167" i="83" s="1"/>
  <c r="L157" i="82"/>
  <c r="L157" i="83" s="1"/>
  <c r="L147" i="82"/>
  <c r="L147" i="83" s="1"/>
  <c r="L153" i="82"/>
  <c r="L153" i="83" s="1"/>
  <c r="L164" i="82"/>
  <c r="L164" i="83" s="1"/>
  <c r="L160" i="82"/>
  <c r="L160" i="83" s="1"/>
  <c r="L142" i="82"/>
  <c r="L142" i="83" s="1"/>
  <c r="L146" i="82"/>
  <c r="L146" i="83" s="1"/>
  <c r="L143" i="82"/>
  <c r="L143" i="83" s="1"/>
  <c r="L150" i="82"/>
  <c r="L150" i="83" s="1"/>
  <c r="L156" i="82"/>
  <c r="L156" i="83" s="1"/>
  <c r="L166" i="82"/>
  <c r="L166" i="83" s="1"/>
  <c r="L162" i="82"/>
  <c r="L162" i="83" s="1"/>
  <c r="L168" i="82"/>
  <c r="L168" i="83" s="1"/>
  <c r="L170" i="82"/>
  <c r="L170" i="83" s="1"/>
  <c r="DH182" i="82"/>
  <c r="DH182" i="83" s="1"/>
  <c r="DH179" i="82"/>
  <c r="DH179" i="83" s="1"/>
  <c r="DH184" i="82"/>
  <c r="DH184" i="83" s="1"/>
  <c r="DH184" i="84" s="1"/>
  <c r="DH174" i="82"/>
  <c r="DH174" i="83" s="1"/>
  <c r="DH174" i="84" s="1"/>
  <c r="DH140" i="82"/>
  <c r="DH140" i="83" s="1"/>
  <c r="DH138" i="82"/>
  <c r="DH138" i="83" s="1"/>
  <c r="DH138" i="84" s="1"/>
  <c r="DH39" i="82"/>
  <c r="DH39" i="83" s="1"/>
  <c r="DH175" i="82"/>
  <c r="DH175" i="83" s="1"/>
  <c r="DH175" i="84" s="1"/>
  <c r="DH181" i="82"/>
  <c r="DH181" i="83" s="1"/>
  <c r="DH173" i="82"/>
  <c r="DH173" i="83" s="1"/>
  <c r="DH173" i="84" s="1"/>
  <c r="DH29" i="82"/>
  <c r="DH29" i="83" s="1"/>
  <c r="DH29" i="84" s="1"/>
  <c r="DH139" i="82"/>
  <c r="DH139" i="83" s="1"/>
  <c r="DH139" i="84" s="1"/>
  <c r="DH25" i="82"/>
  <c r="DH25" i="83" s="1"/>
  <c r="DH25" i="84" s="1"/>
  <c r="DH36" i="82"/>
  <c r="DH36" i="83" s="1"/>
  <c r="DH35" i="82"/>
  <c r="DH35" i="83" s="1"/>
  <c r="DH35" i="84" s="1"/>
  <c r="DH33" i="82"/>
  <c r="DH33" i="83" s="1"/>
  <c r="DH33" i="84" s="1"/>
  <c r="DH34" i="82"/>
  <c r="DH34" i="83" s="1"/>
  <c r="DH34" i="84" s="1"/>
  <c r="DH37" i="82"/>
  <c r="DH37" i="83" s="1"/>
  <c r="DH37" i="84" s="1"/>
  <c r="DH38" i="82"/>
  <c r="DH38" i="83" s="1"/>
  <c r="DH38" i="84" s="1"/>
  <c r="DH24" i="82"/>
  <c r="DH24" i="83" s="1"/>
  <c r="DH24" i="84" s="1"/>
  <c r="DH28" i="82"/>
  <c r="DH28" i="83" s="1"/>
  <c r="DH30" i="82"/>
  <c r="DH30" i="83" s="1"/>
  <c r="DH27" i="82"/>
  <c r="DH27" i="83" s="1"/>
  <c r="DH26" i="82"/>
  <c r="DH26" i="83" s="1"/>
  <c r="DH131" i="82"/>
  <c r="DH131" i="83" s="1"/>
  <c r="DH131" i="84" s="1"/>
  <c r="DH31" i="82"/>
  <c r="DH31" i="83" s="1"/>
  <c r="DH40" i="82"/>
  <c r="DH40" i="83" s="1"/>
  <c r="DH40" i="84" s="1"/>
  <c r="DH137" i="82"/>
  <c r="DH137" i="83" s="1"/>
  <c r="DH118" i="82"/>
  <c r="DH118" i="83" s="1"/>
  <c r="DH118" i="84" s="1"/>
  <c r="DH32" i="82"/>
  <c r="DH32" i="83" s="1"/>
  <c r="DH72" i="82"/>
  <c r="DH72" i="83" s="1"/>
  <c r="DH72" i="84" s="1"/>
  <c r="DH41" i="82"/>
  <c r="DH41" i="83" s="1"/>
  <c r="DH97" i="82"/>
  <c r="DH97" i="83" s="1"/>
  <c r="DH97" i="84" s="1"/>
  <c r="DH125" i="82"/>
  <c r="DH125" i="83" s="1"/>
  <c r="DH125" i="84" s="1" a="1"/>
  <c r="DH125" i="84" s="1"/>
  <c r="DH42" i="82"/>
  <c r="DH42" i="83" s="1"/>
  <c r="DH46" i="82"/>
  <c r="DH46" i="83" s="1"/>
  <c r="DH45" i="82"/>
  <c r="DH45" i="83" s="1"/>
  <c r="DH49" i="82"/>
  <c r="DH49" i="83" s="1"/>
  <c r="DH43" i="82"/>
  <c r="DH43" i="83" s="1"/>
  <c r="DH53" i="82"/>
  <c r="DH53" i="83" s="1"/>
  <c r="DH47" i="82"/>
  <c r="DH47" i="83" s="1"/>
  <c r="DH48" i="82"/>
  <c r="DH48" i="83" s="1"/>
  <c r="DH44" i="82"/>
  <c r="DH44" i="83" s="1"/>
  <c r="DH50" i="82"/>
  <c r="DH50" i="83" s="1"/>
  <c r="DH58" i="82"/>
  <c r="DH58" i="83" s="1"/>
  <c r="DH55" i="82"/>
  <c r="DH55" i="83" s="1"/>
  <c r="DH54" i="82"/>
  <c r="DH54" i="83" s="1"/>
  <c r="DH57" i="82"/>
  <c r="DH57" i="83" s="1"/>
  <c r="DH52" i="82"/>
  <c r="DH52" i="83" s="1"/>
  <c r="DH59" i="82"/>
  <c r="DH59" i="83" s="1"/>
  <c r="DH51" i="82"/>
  <c r="DH51" i="83" s="1"/>
  <c r="DH60" i="82"/>
  <c r="DH60" i="83" s="1"/>
  <c r="DH61" i="82"/>
  <c r="DH61" i="83" s="1"/>
  <c r="DH56" i="82"/>
  <c r="DH56" i="83" s="1"/>
  <c r="DH62" i="82"/>
  <c r="DH62" i="83" s="1"/>
  <c r="DH63" i="82"/>
  <c r="DH63" i="83" s="1"/>
  <c r="DH64" i="82"/>
  <c r="DH64" i="83" s="1"/>
  <c r="DH65" i="82"/>
  <c r="DH65" i="83" s="1"/>
  <c r="DH66" i="82"/>
  <c r="DH66" i="83" s="1"/>
  <c r="DH73" i="82"/>
  <c r="DH73" i="83" s="1"/>
  <c r="DH69" i="82"/>
  <c r="DH69" i="83" s="1"/>
  <c r="DH71" i="82"/>
  <c r="DH71" i="83" s="1"/>
  <c r="DH75" i="82"/>
  <c r="DH75" i="83" s="1"/>
  <c r="DH68" i="82"/>
  <c r="DH68" i="83" s="1"/>
  <c r="DH74" i="82"/>
  <c r="DH74" i="83" s="1"/>
  <c r="DH76" i="82"/>
  <c r="DH76" i="83" s="1"/>
  <c r="DH70" i="82"/>
  <c r="DH70" i="83" s="1"/>
  <c r="DH67" i="82"/>
  <c r="DH67" i="83" s="1"/>
  <c r="DH77" i="82"/>
  <c r="DH77" i="83" s="1"/>
  <c r="DH82" i="82"/>
  <c r="DH82" i="83" s="1"/>
  <c r="DH79" i="82"/>
  <c r="DH79" i="83" s="1"/>
  <c r="DH83" i="82"/>
  <c r="DH83" i="83" s="1"/>
  <c r="DH86" i="82"/>
  <c r="DH86" i="83" s="1"/>
  <c r="DH87" i="82"/>
  <c r="DH87" i="83" s="1"/>
  <c r="DH81" i="82"/>
  <c r="DH81" i="83" s="1"/>
  <c r="DH84" i="82"/>
  <c r="DH84" i="83" s="1"/>
  <c r="DH80" i="82"/>
  <c r="DH80" i="83" s="1"/>
  <c r="DH95" i="82"/>
  <c r="DH95" i="83" s="1"/>
  <c r="DH85" i="82"/>
  <c r="DH85" i="83" s="1"/>
  <c r="DH94" i="82"/>
  <c r="DH94" i="83" s="1"/>
  <c r="DH96" i="82"/>
  <c r="DH96" i="83" s="1"/>
  <c r="DH78" i="82"/>
  <c r="DH78" i="83" s="1"/>
  <c r="DH92" i="82"/>
  <c r="DH92" i="83" s="1"/>
  <c r="DH93" i="82"/>
  <c r="DH93" i="83" s="1"/>
  <c r="DH98" i="82"/>
  <c r="DH98" i="83" s="1"/>
  <c r="DH88" i="82"/>
  <c r="DH88" i="83" s="1"/>
  <c r="DH90" i="82"/>
  <c r="DH90" i="83" s="1"/>
  <c r="DH89" i="82"/>
  <c r="DH89" i="83" s="1"/>
  <c r="DH91" i="82"/>
  <c r="DH91" i="83" s="1"/>
  <c r="DH100" i="82"/>
  <c r="DH100" i="83" s="1"/>
  <c r="DH107" i="82"/>
  <c r="DH107" i="83" s="1"/>
  <c r="DH107" i="84" s="1"/>
  <c r="DH103" i="82"/>
  <c r="DH103" i="83" s="1"/>
  <c r="DH103" i="84" s="1"/>
  <c r="DH101" i="82"/>
  <c r="DH101" i="83" s="1"/>
  <c r="DH102" i="82"/>
  <c r="DH102" i="83" s="1"/>
  <c r="DH102" i="84" s="1"/>
  <c r="DH105" i="82"/>
  <c r="DH105" i="83" s="1"/>
  <c r="DH105" i="84" s="1"/>
  <c r="DH108" i="82"/>
  <c r="DH108" i="83" s="1"/>
  <c r="DH108" i="84" s="1"/>
  <c r="DH99" i="82"/>
  <c r="DH99" i="83" s="1"/>
  <c r="DH104" i="82"/>
  <c r="DH104" i="83" s="1"/>
  <c r="DH104" i="84" s="1"/>
  <c r="DH114" i="82"/>
  <c r="DH114" i="83" s="1"/>
  <c r="DH109" i="82"/>
  <c r="DH109" i="83" s="1"/>
  <c r="DH109" i="84" s="1"/>
  <c r="DH111" i="82"/>
  <c r="DH111" i="83" s="1"/>
  <c r="DH111" i="84" s="1"/>
  <c r="DH113" i="82"/>
  <c r="DH113" i="83" s="1"/>
  <c r="DH113" i="84" s="1"/>
  <c r="DH110" i="82"/>
  <c r="DH110" i="83" s="1"/>
  <c r="DH110" i="84" s="1"/>
  <c r="DH106" i="82"/>
  <c r="DH106" i="83" s="1"/>
  <c r="DH106" i="84" s="1"/>
  <c r="DH112" i="82"/>
  <c r="DH112" i="83" s="1"/>
  <c r="DH112" i="84" s="1"/>
  <c r="DH122" i="82"/>
  <c r="DH122" i="83" s="1"/>
  <c r="DH127" i="82"/>
  <c r="DH127" i="83" s="1"/>
  <c r="DH128" i="82"/>
  <c r="DH128" i="83" s="1"/>
  <c r="DH117" i="82"/>
  <c r="DH117" i="83" s="1"/>
  <c r="DH121" i="82"/>
  <c r="DH121" i="83" s="1"/>
  <c r="DH115" i="82"/>
  <c r="DH115" i="83" s="1"/>
  <c r="DH120" i="82"/>
  <c r="DH120" i="83" s="1"/>
  <c r="DH123" i="82"/>
  <c r="DH123" i="83" s="1"/>
  <c r="DH119" i="82"/>
  <c r="DH119" i="83" s="1"/>
  <c r="DH124" i="82"/>
  <c r="DH124" i="83" s="1"/>
  <c r="DH116" i="82"/>
  <c r="DH116" i="83" s="1"/>
  <c r="DH126" i="82"/>
  <c r="DH126" i="83" s="1"/>
  <c r="DH129" i="82"/>
  <c r="DH129" i="83" s="1"/>
  <c r="DH133" i="82"/>
  <c r="DH133" i="83" s="1"/>
  <c r="DI140" i="84" s="1"/>
  <c r="DH147" i="82"/>
  <c r="DH147" i="83" s="1"/>
  <c r="DH147" i="84" s="1"/>
  <c r="DH153" i="82"/>
  <c r="DH153" i="83" s="1"/>
  <c r="DH153" i="84" s="1"/>
  <c r="DH156" i="82"/>
  <c r="DH156" i="83" s="1"/>
  <c r="DH156" i="84" s="1"/>
  <c r="DH141" i="82"/>
  <c r="DH141" i="83" s="1"/>
  <c r="DH141" i="84" s="1"/>
  <c r="DH165" i="82"/>
  <c r="DH165" i="83" s="1"/>
  <c r="DH165" i="84" s="1"/>
  <c r="DH171" i="82"/>
  <c r="DH171" i="83" s="1"/>
  <c r="DH171" i="84" s="1"/>
  <c r="DH146" i="82"/>
  <c r="DH146" i="83" s="1"/>
  <c r="DH146" i="84" s="1"/>
  <c r="DH148" i="82"/>
  <c r="DH148" i="83" s="1"/>
  <c r="DH148" i="84" s="1"/>
  <c r="DH154" i="82"/>
  <c r="DH154" i="83" s="1"/>
  <c r="DH154" i="84" s="1"/>
  <c r="DH157" i="82"/>
  <c r="DH157" i="83" s="1"/>
  <c r="DH157" i="84" s="1"/>
  <c r="DH164" i="82"/>
  <c r="DH164" i="83" s="1"/>
  <c r="DH164" i="84" s="1"/>
  <c r="DH151" i="82"/>
  <c r="DH151" i="83" s="1"/>
  <c r="DH151" i="84" s="1"/>
  <c r="DH143" i="82"/>
  <c r="DH143" i="83" s="1"/>
  <c r="DH143" i="84" s="1"/>
  <c r="DH130" i="82"/>
  <c r="DH130" i="83" s="1"/>
  <c r="DH134" i="82"/>
  <c r="DH134" i="83" s="1"/>
  <c r="DH135" i="82"/>
  <c r="DH135" i="83" s="1"/>
  <c r="DH136" i="82"/>
  <c r="DH136" i="83" s="1"/>
  <c r="DH155" i="82"/>
  <c r="DH155" i="83" s="1"/>
  <c r="DH155" i="84" s="1"/>
  <c r="DH161" i="82"/>
  <c r="DH161" i="83" s="1"/>
  <c r="DH161" i="84" s="1"/>
  <c r="DH132" i="82"/>
  <c r="DH132" i="83" s="1"/>
  <c r="DH145" i="82"/>
  <c r="DH145" i="83" s="1"/>
  <c r="DH145" i="84" s="1"/>
  <c r="DH159" i="82"/>
  <c r="DH159" i="83" s="1"/>
  <c r="DH159" i="84" s="1"/>
  <c r="DH144" i="82"/>
  <c r="DH144" i="83" s="1"/>
  <c r="DH144" i="84" s="1"/>
  <c r="DH162" i="82"/>
  <c r="DH162" i="83" s="1"/>
  <c r="DH162" i="84" s="1"/>
  <c r="DH166" i="82"/>
  <c r="DH166" i="83" s="1"/>
  <c r="DH166" i="84" s="1"/>
  <c r="DH142" i="82"/>
  <c r="DH142" i="83" s="1"/>
  <c r="DH142" i="84" s="1"/>
  <c r="DH152" i="82"/>
  <c r="DH152" i="83" s="1"/>
  <c r="DH152" i="84" s="1"/>
  <c r="DH149" i="82"/>
  <c r="DH149" i="83" s="1"/>
  <c r="DH149" i="84" s="1"/>
  <c r="DH169" i="82"/>
  <c r="DH169" i="83" s="1"/>
  <c r="DH169" i="84" s="1"/>
  <c r="DH178" i="82"/>
  <c r="DH178" i="83" s="1"/>
  <c r="DH178" i="84" s="1"/>
  <c r="DH160" i="82"/>
  <c r="DH160" i="83" s="1"/>
  <c r="DH160" i="84" s="1"/>
  <c r="DH180" i="82"/>
  <c r="DH180" i="83" s="1"/>
  <c r="DH180" i="84" s="1"/>
  <c r="DH163" i="82"/>
  <c r="DH163" i="83" s="1"/>
  <c r="DH163" i="84" s="1"/>
  <c r="DH170" i="82"/>
  <c r="DH170" i="83" s="1"/>
  <c r="DH170" i="84" s="1"/>
  <c r="DH150" i="82"/>
  <c r="DH150" i="83" s="1"/>
  <c r="DH150" i="84" s="1"/>
  <c r="DH158" i="82"/>
  <c r="DH158" i="83" s="1"/>
  <c r="DH158" i="84" s="1"/>
  <c r="DH168" i="82"/>
  <c r="DH168" i="83" s="1"/>
  <c r="DH168" i="84" s="1"/>
  <c r="DQ180" i="83"/>
  <c r="DQ180" i="84" s="1"/>
  <c r="EJ179" i="82"/>
  <c r="EJ179" i="83" s="1"/>
  <c r="EJ173" i="82"/>
  <c r="EJ173" i="83" s="1"/>
  <c r="EJ139" i="82"/>
  <c r="EJ139" i="83" s="1"/>
  <c r="EJ181" i="82"/>
  <c r="EJ181" i="83" s="1"/>
  <c r="EJ174" i="82"/>
  <c r="EJ174" i="83" s="1"/>
  <c r="EJ140" i="82"/>
  <c r="EJ140" i="83" s="1"/>
  <c r="EJ138" i="82"/>
  <c r="EJ138" i="83" s="1"/>
  <c r="EJ182" i="82"/>
  <c r="EJ182" i="83" s="1"/>
  <c r="EJ29" i="82"/>
  <c r="EJ29" i="83" s="1"/>
  <c r="EJ184" i="82"/>
  <c r="EJ184" i="83" s="1"/>
  <c r="EJ175" i="82"/>
  <c r="EJ175" i="83" s="1"/>
  <c r="EJ33" i="82"/>
  <c r="EJ33" i="83" s="1"/>
  <c r="EJ36" i="82"/>
  <c r="EJ36" i="83" s="1"/>
  <c r="EJ39" i="82"/>
  <c r="EJ39" i="83" s="1"/>
  <c r="EJ25" i="82"/>
  <c r="EJ25" i="83" s="1"/>
  <c r="EJ37" i="82"/>
  <c r="EJ37" i="83" s="1"/>
  <c r="EJ38" i="82"/>
  <c r="EJ38" i="83" s="1"/>
  <c r="EJ34" i="82"/>
  <c r="EJ34" i="83" s="1"/>
  <c r="EJ35" i="82"/>
  <c r="EJ35" i="83" s="1"/>
  <c r="EJ24" i="82"/>
  <c r="EJ24" i="83" s="1"/>
  <c r="EJ26" i="82"/>
  <c r="EJ26" i="83" s="1"/>
  <c r="EJ28" i="82"/>
  <c r="EJ28" i="83" s="1"/>
  <c r="EJ30" i="82"/>
  <c r="EJ30" i="83" s="1"/>
  <c r="EJ27" i="82"/>
  <c r="EJ27" i="83" s="1"/>
  <c r="EJ31" i="82"/>
  <c r="EJ31" i="83" s="1"/>
  <c r="EJ72" i="82"/>
  <c r="EJ72" i="83" s="1"/>
  <c r="EJ72" i="84" s="1"/>
  <c r="EJ131" i="82"/>
  <c r="EJ131" i="83" s="1"/>
  <c r="EJ131" i="84" s="1"/>
  <c r="EJ32" i="82"/>
  <c r="EJ32" i="83" s="1"/>
  <c r="EJ40" i="82"/>
  <c r="EJ40" i="83" s="1"/>
  <c r="EJ40" i="84" s="1"/>
  <c r="EJ137" i="82"/>
  <c r="EJ137" i="83" s="1"/>
  <c r="EJ97" i="82"/>
  <c r="EJ97" i="83" s="1"/>
  <c r="EJ97" i="84" s="1"/>
  <c r="EJ118" i="82"/>
  <c r="EJ118" i="83" s="1"/>
  <c r="EJ118" i="84" s="1"/>
  <c r="EJ41" i="82"/>
  <c r="EJ41" i="83" s="1"/>
  <c r="EJ42" i="82"/>
  <c r="EJ42" i="83" s="1"/>
  <c r="EJ125" i="82"/>
  <c r="EJ125" i="83" s="1"/>
  <c r="EJ125" i="84" s="1" a="1"/>
  <c r="EJ125" i="84" s="1"/>
  <c r="EJ44" i="82"/>
  <c r="EJ44" i="83" s="1"/>
  <c r="EJ45" i="82"/>
  <c r="EJ45" i="83" s="1"/>
  <c r="EJ43" i="82"/>
  <c r="EJ43" i="83" s="1"/>
  <c r="EJ48" i="82"/>
  <c r="EJ48" i="83" s="1"/>
  <c r="EJ49" i="82"/>
  <c r="EJ49" i="83" s="1"/>
  <c r="EJ53" i="82"/>
  <c r="EJ53" i="83" s="1"/>
  <c r="EJ46" i="82"/>
  <c r="EJ46" i="83" s="1"/>
  <c r="EJ47" i="82"/>
  <c r="EJ47" i="83" s="1"/>
  <c r="EJ50" i="82"/>
  <c r="EJ50" i="83" s="1"/>
  <c r="EJ58" i="82"/>
  <c r="EJ58" i="83" s="1"/>
  <c r="EJ54" i="82"/>
  <c r="EJ54" i="83" s="1"/>
  <c r="EJ55" i="82"/>
  <c r="EJ55" i="83" s="1"/>
  <c r="EJ57" i="82"/>
  <c r="EJ57" i="83" s="1"/>
  <c r="EJ56" i="82"/>
  <c r="EJ56" i="83" s="1"/>
  <c r="EJ59" i="82"/>
  <c r="EJ59" i="83" s="1"/>
  <c r="EJ52" i="82"/>
  <c r="EJ52" i="83" s="1"/>
  <c r="EJ60" i="82"/>
  <c r="EJ60" i="83" s="1"/>
  <c r="EJ51" i="82"/>
  <c r="EJ51" i="83" s="1"/>
  <c r="EJ61" i="82"/>
  <c r="EJ61" i="83" s="1"/>
  <c r="EJ62" i="82"/>
  <c r="EJ62" i="83" s="1"/>
  <c r="EJ63" i="82"/>
  <c r="EJ63" i="83" s="1"/>
  <c r="EJ64" i="82"/>
  <c r="EJ64" i="83" s="1"/>
  <c r="EJ65" i="82"/>
  <c r="EJ65" i="83" s="1"/>
  <c r="EJ66" i="82"/>
  <c r="EJ66" i="83" s="1"/>
  <c r="EJ68" i="82"/>
  <c r="EJ68" i="83" s="1"/>
  <c r="EJ70" i="82"/>
  <c r="EJ70" i="83" s="1"/>
  <c r="EJ75" i="82"/>
  <c r="EJ75" i="83" s="1"/>
  <c r="EJ74" i="82"/>
  <c r="EJ74" i="83" s="1"/>
  <c r="EJ67" i="82"/>
  <c r="EJ67" i="83" s="1"/>
  <c r="EJ71" i="82"/>
  <c r="EJ71" i="83" s="1"/>
  <c r="EJ76" i="82"/>
  <c r="EJ76" i="83" s="1"/>
  <c r="EJ73" i="82"/>
  <c r="EJ73" i="83" s="1"/>
  <c r="EJ69" i="82"/>
  <c r="EJ69" i="83" s="1"/>
  <c r="EJ77" i="82"/>
  <c r="EJ77" i="83" s="1"/>
  <c r="EJ82" i="82"/>
  <c r="EJ82" i="83" s="1"/>
  <c r="EJ79" i="82"/>
  <c r="EJ79" i="83" s="1"/>
  <c r="EJ83" i="82"/>
  <c r="EJ83" i="83" s="1"/>
  <c r="EJ86" i="82"/>
  <c r="EJ86" i="83" s="1"/>
  <c r="EJ87" i="82"/>
  <c r="EJ87" i="83" s="1"/>
  <c r="EJ85" i="82"/>
  <c r="EJ85" i="83" s="1"/>
  <c r="EJ95" i="82"/>
  <c r="EJ95" i="83" s="1"/>
  <c r="EJ80" i="82"/>
  <c r="EJ80" i="83" s="1"/>
  <c r="EJ94" i="82"/>
  <c r="EJ94" i="83" s="1"/>
  <c r="EJ81" i="82"/>
  <c r="EJ81" i="83" s="1"/>
  <c r="EJ91" i="82"/>
  <c r="EJ91" i="83" s="1"/>
  <c r="EJ90" i="82"/>
  <c r="EJ90" i="83" s="1"/>
  <c r="EJ98" i="82"/>
  <c r="EJ98" i="83" s="1"/>
  <c r="EJ78" i="82"/>
  <c r="EJ78" i="83" s="1"/>
  <c r="EJ88" i="82"/>
  <c r="EJ88" i="83" s="1"/>
  <c r="EJ84" i="82"/>
  <c r="EJ84" i="83" s="1"/>
  <c r="EJ89" i="82"/>
  <c r="EJ89" i="83" s="1"/>
  <c r="EJ92" i="82"/>
  <c r="EJ92" i="83" s="1"/>
  <c r="EJ93" i="82"/>
  <c r="EJ93" i="83" s="1"/>
  <c r="EJ99" i="82"/>
  <c r="EJ99" i="83" s="1"/>
  <c r="EJ96" i="82"/>
  <c r="EJ96" i="83" s="1"/>
  <c r="EJ101" i="82"/>
  <c r="EJ101" i="83" s="1"/>
  <c r="EJ101" i="84" s="1"/>
  <c r="EJ100" i="82"/>
  <c r="EJ100" i="83" s="1"/>
  <c r="EJ109" i="82"/>
  <c r="EJ109" i="83" s="1"/>
  <c r="EJ109" i="84" s="1"/>
  <c r="EJ112" i="82"/>
  <c r="EJ112" i="83" s="1"/>
  <c r="EJ112" i="84" s="1"/>
  <c r="EJ102" i="82"/>
  <c r="EJ102" i="83" s="1"/>
  <c r="EJ102" i="84" s="1"/>
  <c r="EJ105" i="82"/>
  <c r="EJ105" i="83" s="1"/>
  <c r="EJ105" i="84" s="1"/>
  <c r="EJ108" i="82"/>
  <c r="EJ108" i="83" s="1"/>
  <c r="EJ108" i="84" s="1"/>
  <c r="EJ104" i="82"/>
  <c r="EJ104" i="83" s="1"/>
  <c r="EJ104" i="84" s="1"/>
  <c r="EJ107" i="82"/>
  <c r="EJ107" i="83" s="1"/>
  <c r="EJ107" i="84" s="1"/>
  <c r="EJ106" i="82"/>
  <c r="EJ106" i="83" s="1"/>
  <c r="EJ106" i="84" s="1"/>
  <c r="EJ111" i="82"/>
  <c r="EJ111" i="83" s="1"/>
  <c r="EJ111" i="84" s="1"/>
  <c r="EJ110" i="82"/>
  <c r="EJ110" i="83" s="1"/>
  <c r="EJ110" i="84" s="1"/>
  <c r="EJ113" i="82"/>
  <c r="EJ113" i="83" s="1"/>
  <c r="EJ113" i="84" s="1"/>
  <c r="EJ103" i="82"/>
  <c r="EJ103" i="83" s="1"/>
  <c r="EJ103" i="84" s="1"/>
  <c r="EJ114" i="82"/>
  <c r="EJ114" i="83" s="1"/>
  <c r="EJ117" i="82"/>
  <c r="EJ117" i="83" s="1"/>
  <c r="EJ116" i="82"/>
  <c r="EJ116" i="83" s="1"/>
  <c r="EJ122" i="82"/>
  <c r="EJ122" i="83" s="1"/>
  <c r="EJ127" i="82"/>
  <c r="EJ127" i="83" s="1"/>
  <c r="EJ121" i="82"/>
  <c r="EJ121" i="83" s="1"/>
  <c r="EJ115" i="82"/>
  <c r="EJ115" i="83" s="1"/>
  <c r="EJ120" i="82"/>
  <c r="EJ120" i="83" s="1"/>
  <c r="EJ128" i="82"/>
  <c r="EJ128" i="83" s="1"/>
  <c r="EJ128" i="84" s="1"/>
  <c r="EJ124" i="82"/>
  <c r="EJ124" i="83" s="1"/>
  <c r="EJ119" i="82"/>
  <c r="EJ119" i="83" s="1"/>
  <c r="EJ129" i="82"/>
  <c r="EJ129" i="83" s="1"/>
  <c r="EJ126" i="82"/>
  <c r="EJ126" i="83" s="1"/>
  <c r="EJ151" i="82"/>
  <c r="EJ151" i="83" s="1"/>
  <c r="EJ151" i="84" s="1"/>
  <c r="EJ165" i="82"/>
  <c r="EJ165" i="83" s="1"/>
  <c r="EJ165" i="84" s="1"/>
  <c r="EJ123" i="82"/>
  <c r="EJ123" i="83" s="1"/>
  <c r="EJ171" i="82"/>
  <c r="EJ171" i="83" s="1"/>
  <c r="EJ171" i="84" s="1"/>
  <c r="EJ148" i="82"/>
  <c r="EJ148" i="83" s="1"/>
  <c r="EJ148" i="84" s="1"/>
  <c r="EJ154" i="82"/>
  <c r="EJ154" i="83" s="1"/>
  <c r="EJ154" i="84" s="1"/>
  <c r="EJ130" i="82"/>
  <c r="EJ130" i="83" s="1"/>
  <c r="EJ143" i="82"/>
  <c r="EJ143" i="83" s="1"/>
  <c r="EJ143" i="84" s="1"/>
  <c r="EJ152" i="82"/>
  <c r="EJ152" i="83" s="1"/>
  <c r="EJ152" i="84" s="1"/>
  <c r="EJ149" i="82"/>
  <c r="EJ149" i="83" s="1"/>
  <c r="EJ149" i="84" s="1"/>
  <c r="EJ158" i="82"/>
  <c r="EJ158" i="83" s="1"/>
  <c r="EJ158" i="84" s="1"/>
  <c r="EJ132" i="82"/>
  <c r="EJ132" i="83" s="1"/>
  <c r="EJ145" i="82"/>
  <c r="EJ145" i="83" s="1"/>
  <c r="EJ145" i="84" s="1"/>
  <c r="EJ134" i="82"/>
  <c r="EJ134" i="83" s="1"/>
  <c r="EJ135" i="82"/>
  <c r="EJ135" i="83" s="1"/>
  <c r="EJ136" i="82"/>
  <c r="EJ136" i="83" s="1"/>
  <c r="EJ161" i="82"/>
  <c r="EJ161" i="83" s="1"/>
  <c r="EJ161" i="84" s="1"/>
  <c r="EJ155" i="82"/>
  <c r="EJ155" i="83" s="1"/>
  <c r="EJ155" i="84" s="1"/>
  <c r="EJ157" i="82"/>
  <c r="EJ157" i="83" s="1"/>
  <c r="EJ157" i="84" s="1"/>
  <c r="EJ144" i="82"/>
  <c r="EJ144" i="83" s="1"/>
  <c r="EJ144" i="84" s="1"/>
  <c r="EJ163" i="82"/>
  <c r="EJ163" i="83" s="1"/>
  <c r="EJ163" i="84" s="1"/>
  <c r="EJ159" i="82"/>
  <c r="EJ159" i="83" s="1"/>
  <c r="EJ159" i="84" s="1"/>
  <c r="EJ133" i="82"/>
  <c r="EJ133" i="83" s="1"/>
  <c r="EK140" i="84" s="1"/>
  <c r="EJ142" i="82"/>
  <c r="EJ142" i="83" s="1"/>
  <c r="EJ142" i="84" s="1"/>
  <c r="EJ146" i="82"/>
  <c r="EJ146" i="83" s="1"/>
  <c r="EJ146" i="84" s="1"/>
  <c r="EJ147" i="82"/>
  <c r="EJ147" i="83" s="1"/>
  <c r="EJ147" i="84" s="1"/>
  <c r="EJ153" i="82"/>
  <c r="EJ153" i="83" s="1"/>
  <c r="EJ153" i="84" s="1"/>
  <c r="EJ164" i="82"/>
  <c r="EJ164" i="83" s="1"/>
  <c r="EJ164" i="84" s="1"/>
  <c r="EJ160" i="82"/>
  <c r="EJ160" i="83" s="1"/>
  <c r="EJ160" i="84" s="1"/>
  <c r="EJ141" i="82"/>
  <c r="EJ141" i="83" s="1"/>
  <c r="EJ141" i="84" s="1"/>
  <c r="EJ150" i="82"/>
  <c r="EJ150" i="83" s="1"/>
  <c r="EJ150" i="84" s="1"/>
  <c r="EJ180" i="82"/>
  <c r="EJ180" i="83" s="1"/>
  <c r="EJ180" i="84" s="1"/>
  <c r="EJ183" i="82"/>
  <c r="EJ183" i="83" s="1"/>
  <c r="EJ168" i="82"/>
  <c r="EJ168" i="83" s="1"/>
  <c r="EJ168" i="84" s="1"/>
  <c r="EJ156" i="82"/>
  <c r="EJ156" i="83" s="1"/>
  <c r="EJ156" i="84" s="1"/>
  <c r="EJ170" i="82"/>
  <c r="EJ170" i="83" s="1"/>
  <c r="EJ170" i="84" s="1"/>
  <c r="EJ162" i="82"/>
  <c r="EJ162" i="83" s="1"/>
  <c r="EJ162" i="84" s="1"/>
  <c r="EJ166" i="82"/>
  <c r="EJ166" i="83" s="1"/>
  <c r="EJ166" i="84" s="1"/>
  <c r="EJ177" i="82"/>
  <c r="EJ177" i="83" s="1"/>
  <c r="EJ177" i="84" s="1"/>
  <c r="ES180" i="84"/>
  <c r="FP140" i="82"/>
  <c r="FP140" i="83" s="1"/>
  <c r="FP138" i="82"/>
  <c r="FP138" i="83" s="1"/>
  <c r="FP181" i="82"/>
  <c r="FP181" i="83" s="1"/>
  <c r="FP173" i="82"/>
  <c r="FP173" i="83" s="1"/>
  <c r="FP173" i="84" s="1"/>
  <c r="FP139" i="82"/>
  <c r="FP139" i="83" s="1"/>
  <c r="FP182" i="82"/>
  <c r="FP182" i="83" s="1"/>
  <c r="FP184" i="82"/>
  <c r="FP184" i="83" s="1"/>
  <c r="FP179" i="82"/>
  <c r="FP179" i="83" s="1"/>
  <c r="FP39" i="82"/>
  <c r="FP39" i="83" s="1"/>
  <c r="FP175" i="82"/>
  <c r="FP175" i="83" s="1"/>
  <c r="FP25" i="82"/>
  <c r="FP25" i="83" s="1"/>
  <c r="FP25" i="84" s="1"/>
  <c r="FP34" i="82"/>
  <c r="FP34" i="83" s="1"/>
  <c r="FP29" i="82"/>
  <c r="FP29" i="83" s="1"/>
  <c r="FP35" i="82"/>
  <c r="FP35" i="83" s="1"/>
  <c r="FP174" i="82"/>
  <c r="FP174" i="83" s="1"/>
  <c r="FP38" i="82"/>
  <c r="FP38" i="83" s="1"/>
  <c r="FP36" i="82"/>
  <c r="FP36" i="83" s="1"/>
  <c r="FP37" i="82"/>
  <c r="FP37" i="83" s="1"/>
  <c r="FP33" i="82"/>
  <c r="FP33" i="83" s="1"/>
  <c r="FP27" i="82"/>
  <c r="FP27" i="83" s="1"/>
  <c r="FP26" i="82"/>
  <c r="FP26" i="83" s="1"/>
  <c r="FP24" i="82"/>
  <c r="FP24" i="83" s="1"/>
  <c r="FP28" i="82"/>
  <c r="FP28" i="83" s="1"/>
  <c r="FP32" i="82"/>
  <c r="FP32" i="83" s="1"/>
  <c r="FP31" i="82"/>
  <c r="FP31" i="83" s="1"/>
  <c r="FP30" i="82"/>
  <c r="FP30" i="83" s="1"/>
  <c r="FP131" i="82"/>
  <c r="FP131" i="83" s="1"/>
  <c r="FP125" i="82"/>
  <c r="FP125" i="83" s="1"/>
  <c r="FP125" i="84" s="1" a="1"/>
  <c r="FP125" i="84" s="1"/>
  <c r="FP72" i="82"/>
  <c r="FP72" i="83" s="1"/>
  <c r="FP72" i="84" s="1"/>
  <c r="FP41" i="82"/>
  <c r="FP41" i="83" s="1"/>
  <c r="FP41" i="84" s="1"/>
  <c r="FP44" i="82"/>
  <c r="FP44" i="83" s="1"/>
  <c r="FP44" i="84" s="1"/>
  <c r="FP97" i="82"/>
  <c r="FP97" i="83" s="1"/>
  <c r="FP97" i="84" s="1"/>
  <c r="FP43" i="82"/>
  <c r="FP43" i="83" s="1"/>
  <c r="FP43" i="84" s="1"/>
  <c r="FP137" i="82"/>
  <c r="FP137" i="83" s="1"/>
  <c r="FP42" i="82"/>
  <c r="FP42" i="83" s="1"/>
  <c r="FP42" i="84" s="1"/>
  <c r="FP45" i="82"/>
  <c r="FP45" i="83" s="1"/>
  <c r="FP46" i="82"/>
  <c r="FP46" i="83" s="1"/>
  <c r="FP40" i="82"/>
  <c r="FP40" i="83" s="1"/>
  <c r="FP40" i="84" s="1"/>
  <c r="FP118" i="82"/>
  <c r="FP118" i="83" s="1"/>
  <c r="FP118" i="84" s="1"/>
  <c r="FP47" i="82"/>
  <c r="FP47" i="83" s="1"/>
  <c r="FP48" i="82"/>
  <c r="FP48" i="83" s="1"/>
  <c r="FP48" i="84" s="1"/>
  <c r="FP49" i="82"/>
  <c r="FP49" i="83" s="1"/>
  <c r="FP53" i="82"/>
  <c r="FP53" i="83" s="1"/>
  <c r="FP52" i="82"/>
  <c r="FP52" i="83" s="1"/>
  <c r="FP50" i="82"/>
  <c r="FP50" i="83" s="1"/>
  <c r="FP50" i="84" s="1"/>
  <c r="FP57" i="82"/>
  <c r="FP57" i="83" s="1"/>
  <c r="FP54" i="82"/>
  <c r="FP54" i="83" s="1"/>
  <c r="FP56" i="82"/>
  <c r="FP56" i="83" s="1"/>
  <c r="FP56" i="84" s="1"/>
  <c r="FP51" i="82"/>
  <c r="FP51" i="83" s="1"/>
  <c r="FP55" i="82"/>
  <c r="FP55" i="83" s="1"/>
  <c r="FP62" i="82"/>
  <c r="FP62" i="83" s="1"/>
  <c r="FP62" i="84" s="1"/>
  <c r="FP60" i="82"/>
  <c r="FP60" i="83" s="1"/>
  <c r="FP60" i="84" s="1"/>
  <c r="FP63" i="82"/>
  <c r="FP63" i="83" s="1"/>
  <c r="FP59" i="82"/>
  <c r="FP59" i="83" s="1"/>
  <c r="FP66" i="82"/>
  <c r="FP66" i="83" s="1"/>
  <c r="FP66" i="84" s="1"/>
  <c r="FP58" i="82"/>
  <c r="FP58" i="83" s="1"/>
  <c r="FP64" i="82"/>
  <c r="FP64" i="83" s="1"/>
  <c r="FP61" i="82"/>
  <c r="FP61" i="83" s="1"/>
  <c r="FP70" i="82"/>
  <c r="FP70" i="83" s="1"/>
  <c r="FP67" i="82"/>
  <c r="FP67" i="83" s="1"/>
  <c r="FP68" i="82"/>
  <c r="FP68" i="83" s="1"/>
  <c r="FP65" i="82"/>
  <c r="FP65" i="83" s="1"/>
  <c r="FP77" i="82"/>
  <c r="FP77" i="83" s="1"/>
  <c r="FP74" i="82"/>
  <c r="FP74" i="83" s="1"/>
  <c r="FP74" i="84" s="1"/>
  <c r="FP71" i="82"/>
  <c r="FP71" i="83" s="1"/>
  <c r="FP75" i="82"/>
  <c r="FP75" i="83" s="1"/>
  <c r="FP69" i="82"/>
  <c r="FP69" i="83" s="1"/>
  <c r="FP79" i="82"/>
  <c r="FP79" i="83" s="1"/>
  <c r="FP73" i="82"/>
  <c r="FP73" i="83" s="1"/>
  <c r="FP73" i="84" s="1"/>
  <c r="FP76" i="82"/>
  <c r="FP76" i="83" s="1"/>
  <c r="FP81" i="82"/>
  <c r="FP81" i="83" s="1"/>
  <c r="FP81" i="84" s="1"/>
  <c r="FP83" i="82"/>
  <c r="FP83" i="83" s="1"/>
  <c r="FP84" i="82"/>
  <c r="FP84" i="83" s="1"/>
  <c r="FP87" i="82"/>
  <c r="FP87" i="83" s="1"/>
  <c r="FP86" i="82"/>
  <c r="FP86" i="83" s="1"/>
  <c r="FP88" i="82"/>
  <c r="FP88" i="83" s="1"/>
  <c r="FP88" i="84" s="1"/>
  <c r="FP78" i="82"/>
  <c r="FP78" i="83" s="1"/>
  <c r="FP91" i="82"/>
  <c r="FP91" i="83" s="1"/>
  <c r="FP91" i="84" s="1"/>
  <c r="FP92" i="82"/>
  <c r="FP92" i="83" s="1"/>
  <c r="FP92" i="84" s="1"/>
  <c r="FP80" i="82"/>
  <c r="FP80" i="83" s="1"/>
  <c r="FP89" i="82"/>
  <c r="FP89" i="83" s="1"/>
  <c r="FP90" i="82"/>
  <c r="FP90" i="83" s="1"/>
  <c r="FP90" i="84" s="1"/>
  <c r="FP95" i="82"/>
  <c r="FP95" i="83" s="1"/>
  <c r="FP95" i="84" s="1"/>
  <c r="FP85" i="82"/>
  <c r="FP85" i="83" s="1"/>
  <c r="FP85" i="84" s="1"/>
  <c r="FP82" i="82"/>
  <c r="FP82" i="83" s="1"/>
  <c r="FP98" i="82"/>
  <c r="FP98" i="83" s="1"/>
  <c r="FP94" i="82"/>
  <c r="FP94" i="83" s="1"/>
  <c r="FP93" i="82"/>
  <c r="FP93" i="83" s="1"/>
  <c r="FP100" i="82"/>
  <c r="FP100" i="83" s="1"/>
  <c r="FP99" i="82"/>
  <c r="FP99" i="83" s="1"/>
  <c r="FP96" i="82"/>
  <c r="FP96" i="83" s="1"/>
  <c r="FP96" i="84" s="1"/>
  <c r="FP102" i="82"/>
  <c r="FP102" i="83" s="1"/>
  <c r="FP102" i="84" s="1"/>
  <c r="FP108" i="82"/>
  <c r="FP108" i="83" s="1"/>
  <c r="FP108" i="84" s="1"/>
  <c r="FP112" i="82"/>
  <c r="FP112" i="83" s="1"/>
  <c r="FP112" i="84" s="1"/>
  <c r="FP101" i="82"/>
  <c r="FP101" i="83" s="1"/>
  <c r="FP101" i="84" s="1"/>
  <c r="FP104" i="82"/>
  <c r="FP104" i="83" s="1"/>
  <c r="FP104" i="84" s="1"/>
  <c r="FP107" i="82"/>
  <c r="FP107" i="83" s="1"/>
  <c r="FP107" i="84" s="1"/>
  <c r="FP105" i="82"/>
  <c r="FP105" i="83" s="1"/>
  <c r="FP105" i="84" s="1"/>
  <c r="FP109" i="82"/>
  <c r="FP109" i="83" s="1"/>
  <c r="FP109" i="84" s="1"/>
  <c r="FP110" i="82"/>
  <c r="FP110" i="83" s="1"/>
  <c r="FP110" i="84" s="1"/>
  <c r="FP111" i="82"/>
  <c r="FP111" i="83" s="1"/>
  <c r="FP111" i="84" s="1"/>
  <c r="FP103" i="82"/>
  <c r="FP103" i="83" s="1"/>
  <c r="FP103" i="84" s="1"/>
  <c r="FP106" i="82"/>
  <c r="FP106" i="83" s="1"/>
  <c r="FP106" i="84" s="1"/>
  <c r="FP122" i="82"/>
  <c r="FP122" i="83" s="1"/>
  <c r="FP122" i="84" s="1"/>
  <c r="FP117" i="82"/>
  <c r="FP117" i="83" s="1"/>
  <c r="FP117" i="84" s="1"/>
  <c r="FP115" i="82"/>
  <c r="FP115" i="83" s="1"/>
  <c r="FP114" i="82"/>
  <c r="FP114" i="83" s="1"/>
  <c r="FP114" i="84" s="1"/>
  <c r="FP127" i="82"/>
  <c r="FP127" i="83" s="1"/>
  <c r="FP113" i="82"/>
  <c r="FP113" i="83" s="1"/>
  <c r="FP113" i="84" s="1"/>
  <c r="FP116" i="82"/>
  <c r="FP116" i="83" s="1"/>
  <c r="FP116" i="84" s="1"/>
  <c r="FP120" i="82"/>
  <c r="FP120" i="83" s="1"/>
  <c r="FP120" i="84" s="1"/>
  <c r="FP119" i="82"/>
  <c r="FP119" i="83" s="1"/>
  <c r="FP119" i="84" s="1"/>
  <c r="FP124" i="82"/>
  <c r="FP124" i="83" s="1"/>
  <c r="FP124" i="84" s="1"/>
  <c r="FP128" i="82"/>
  <c r="FP128" i="83" s="1"/>
  <c r="FP126" i="82"/>
  <c r="FP126" i="83" s="1"/>
  <c r="FP132" i="82"/>
  <c r="FP132" i="83" s="1"/>
  <c r="FP133" i="82"/>
  <c r="FP133" i="83" s="1"/>
  <c r="FQ140" i="84" s="1"/>
  <c r="FP135" i="82"/>
  <c r="FP135" i="83" s="1"/>
  <c r="FP123" i="82"/>
  <c r="FP123" i="83" s="1"/>
  <c r="FP123" i="84" s="1"/>
  <c r="FP130" i="82"/>
  <c r="FP130" i="83" s="1"/>
  <c r="FP148" i="82"/>
  <c r="FP148" i="83" s="1"/>
  <c r="FP148" i="84" s="1"/>
  <c r="FP154" i="82"/>
  <c r="FP154" i="83" s="1"/>
  <c r="FP154" i="84" s="1"/>
  <c r="FP161" i="82"/>
  <c r="FP161" i="83" s="1"/>
  <c r="FP161" i="84" s="1"/>
  <c r="FP144" i="82"/>
  <c r="FP144" i="83" s="1"/>
  <c r="FP144" i="84" s="1"/>
  <c r="FP149" i="82"/>
  <c r="FP149" i="83" s="1"/>
  <c r="FP149" i="84" s="1"/>
  <c r="FP158" i="82"/>
  <c r="FP158" i="83" s="1"/>
  <c r="FP158" i="84" s="1"/>
  <c r="FP129" i="82"/>
  <c r="FP129" i="83" s="1"/>
  <c r="FP165" i="82"/>
  <c r="FP165" i="83" s="1"/>
  <c r="FP165" i="84" s="1"/>
  <c r="FP151" i="82"/>
  <c r="FP151" i="83" s="1"/>
  <c r="FP151" i="84" s="1"/>
  <c r="FP171" i="82"/>
  <c r="FP171" i="83" s="1"/>
  <c r="FP171" i="84" s="1"/>
  <c r="FP146" i="82"/>
  <c r="FP146" i="83" s="1"/>
  <c r="FP146" i="84" s="1"/>
  <c r="FP121" i="82"/>
  <c r="FP121" i="83" s="1"/>
  <c r="FP121" i="84" s="1"/>
  <c r="FP152" i="82"/>
  <c r="FP152" i="83" s="1"/>
  <c r="FP152" i="84" s="1"/>
  <c r="FP160" i="82"/>
  <c r="FP160" i="83" s="1"/>
  <c r="FP160" i="84" s="1"/>
  <c r="FP167" i="82"/>
  <c r="FP167" i="83" s="1"/>
  <c r="FP167" i="84" s="1"/>
  <c r="FP142" i="82"/>
  <c r="FP142" i="83" s="1"/>
  <c r="FP142" i="84" s="1"/>
  <c r="FP134" i="82"/>
  <c r="FP134" i="83" s="1"/>
  <c r="FP155" i="82"/>
  <c r="FP155" i="83" s="1"/>
  <c r="FP155" i="84" s="1"/>
  <c r="FP157" i="82"/>
  <c r="FP157" i="83" s="1"/>
  <c r="FP157" i="84" s="1"/>
  <c r="FP147" i="82"/>
  <c r="FP147" i="83" s="1"/>
  <c r="FP147" i="84" s="1"/>
  <c r="FP153" i="82"/>
  <c r="FP153" i="83" s="1"/>
  <c r="FP153" i="84" s="1"/>
  <c r="FP159" i="82"/>
  <c r="FP159" i="83" s="1"/>
  <c r="FP159" i="84" s="1"/>
  <c r="FP166" i="82"/>
  <c r="FP166" i="83" s="1"/>
  <c r="FP166" i="84" s="1"/>
  <c r="FP136" i="82"/>
  <c r="FP136" i="83" s="1"/>
  <c r="FP143" i="82"/>
  <c r="FP143" i="83" s="1"/>
  <c r="FP143" i="84" s="1"/>
  <c r="FP163" i="82"/>
  <c r="FP163" i="83" s="1"/>
  <c r="FP163" i="84" s="1"/>
  <c r="FP145" i="82"/>
  <c r="FP145" i="83" s="1"/>
  <c r="FP145" i="84" s="1"/>
  <c r="FP150" i="82"/>
  <c r="FP150" i="83" s="1"/>
  <c r="FP150" i="84" s="1"/>
  <c r="FP170" i="82"/>
  <c r="FP170" i="83" s="1"/>
  <c r="FP170" i="84" s="1"/>
  <c r="FP164" i="82"/>
  <c r="FP164" i="83" s="1"/>
  <c r="FP164" i="84" s="1"/>
  <c r="FP141" i="82"/>
  <c r="FP141" i="83" s="1"/>
  <c r="FP141" i="84" s="1"/>
  <c r="FP140" i="84" s="1"/>
  <c r="FP162" i="82"/>
  <c r="FP162" i="83" s="1"/>
  <c r="FP162" i="84" s="1"/>
  <c r="FP156" i="82"/>
  <c r="FP156" i="83" s="1"/>
  <c r="FP156" i="84" s="1"/>
  <c r="FP168" i="82"/>
  <c r="FP168" i="83" s="1"/>
  <c r="FP168" i="84" s="1"/>
  <c r="FP169" i="82"/>
  <c r="FP169" i="83" s="1"/>
  <c r="FP169" i="84" s="1"/>
  <c r="FP180" i="82"/>
  <c r="FP180" i="83" s="1"/>
  <c r="FP180" i="84" s="1"/>
  <c r="GR178" i="82"/>
  <c r="GR178" i="83" s="1"/>
  <c r="GR178" i="84" s="1"/>
  <c r="GJ177" i="82"/>
  <c r="GJ177" i="83" s="1"/>
  <c r="GJ177" i="84" s="1"/>
  <c r="FP178" i="82"/>
  <c r="FP178" i="83" s="1"/>
  <c r="FP178" i="84" s="1"/>
  <c r="ER183" i="82"/>
  <c r="ER183" i="83" s="1"/>
  <c r="DX177" i="82"/>
  <c r="DX177" i="83" s="1"/>
  <c r="DX177" i="84" s="1"/>
  <c r="DT183" i="82"/>
  <c r="DT183" i="83" s="1"/>
  <c r="AF177" i="82"/>
  <c r="AF177" i="83" s="1"/>
  <c r="AF177" i="84" s="1"/>
  <c r="DX169" i="82"/>
  <c r="DX169" i="83" s="1"/>
  <c r="DX169" i="84" s="1"/>
  <c r="I44" i="83"/>
  <c r="I44" i="84" s="1"/>
  <c r="N42" i="83"/>
  <c r="N42" i="84" s="1"/>
  <c r="GU125" i="84" a="1"/>
  <c r="GU125" i="84" s="1"/>
  <c r="GS125" i="84" a="1"/>
  <c r="GS125" i="84" s="1"/>
  <c r="FV125" i="84" a="1"/>
  <c r="FV125" i="84" s="1"/>
  <c r="EY125" i="84" a="1"/>
  <c r="EY125" i="84" s="1"/>
  <c r="EW125" i="84" a="1"/>
  <c r="EW125" i="84" s="1"/>
  <c r="ET125" i="84" a="1"/>
  <c r="ET125" i="84" s="1"/>
  <c r="EQ125" i="84" a="1"/>
  <c r="EQ125" i="84" s="1"/>
  <c r="EO125" i="84" a="1"/>
  <c r="EO125" i="84" s="1"/>
  <c r="EL125" i="84" a="1"/>
  <c r="EL125" i="84" s="1"/>
  <c r="EI125" i="84" a="1"/>
  <c r="EI125" i="84" s="1"/>
  <c r="EG125" i="84" a="1"/>
  <c r="EG125" i="84" s="1"/>
  <c r="DS125" i="84" a="1"/>
  <c r="DS125" i="84" s="1"/>
  <c r="DQ125" i="84" a="1"/>
  <c r="DQ125" i="84" s="1"/>
  <c r="CX125" i="84" a="1"/>
  <c r="CX125" i="84" s="1"/>
  <c r="CU125" i="84" a="1"/>
  <c r="CU125" i="84" s="1"/>
  <c r="CS125" i="84" a="1"/>
  <c r="CS125" i="84" s="1"/>
  <c r="CP125" i="84" a="1"/>
  <c r="CP125" i="84" s="1"/>
  <c r="CM125" i="84" a="1"/>
  <c r="CM125" i="84" s="1"/>
  <c r="CK125" i="84" a="1"/>
  <c r="CK125" i="84" s="1"/>
  <c r="CH125" i="84" a="1"/>
  <c r="CH125" i="84" s="1"/>
  <c r="AS97" i="83"/>
  <c r="AS97" i="84" s="1"/>
  <c r="AM125" i="83"/>
  <c r="AM125" i="84" s="1" a="1"/>
  <c r="AM125" i="84" s="1"/>
  <c r="AK125" i="84" a="1"/>
  <c r="AK125" i="84" s="1"/>
  <c r="N125" i="83"/>
  <c r="N125" i="84" s="1" a="1"/>
  <c r="N125" i="84" s="1"/>
  <c r="GW131" i="83"/>
  <c r="GW131" i="84" s="1"/>
  <c r="AS131" i="83"/>
  <c r="AS131" i="84" s="1"/>
  <c r="DK118" i="83"/>
  <c r="DK118" i="84" s="1"/>
  <c r="J97" i="83"/>
  <c r="J97" i="84" s="1"/>
  <c r="I40" i="83"/>
  <c r="I40" i="84" s="1"/>
  <c r="FF32" i="83"/>
  <c r="FF32" i="84" s="1"/>
  <c r="N31" i="83"/>
  <c r="N31" i="84" s="1"/>
  <c r="DB30" i="83"/>
  <c r="DB30" i="84" s="1"/>
  <c r="Z30" i="83"/>
  <c r="Z30" i="84" s="1"/>
  <c r="N27" i="83"/>
  <c r="N27" i="84" s="1"/>
  <c r="N24" i="83"/>
  <c r="N24" i="84" s="1"/>
  <c r="J38" i="83"/>
  <c r="J38" i="84" s="1"/>
  <c r="I36" i="83"/>
  <c r="I36" i="84" s="1"/>
  <c r="FO183" i="83"/>
  <c r="FO183" i="84" s="1"/>
  <c r="CQ133" i="84"/>
  <c r="AS177" i="83"/>
  <c r="AS177" i="84" s="1"/>
  <c r="Y38" i="83"/>
  <c r="Y38" i="84" s="1"/>
  <c r="AW37" i="83"/>
  <c r="AW37" i="84" s="1"/>
  <c r="AG37" i="83"/>
  <c r="AG37" i="84" s="1"/>
  <c r="AO36" i="83"/>
  <c r="AO36" i="84" s="1"/>
  <c r="Y36" i="83"/>
  <c r="Y36" i="84" s="1"/>
  <c r="AW35" i="83"/>
  <c r="AW35" i="84" s="1"/>
  <c r="AG35" i="83"/>
  <c r="AG35" i="84" s="1"/>
  <c r="AO34" i="83"/>
  <c r="AO34" i="84" s="1"/>
  <c r="Y34" i="83"/>
  <c r="Y34" i="84" s="1"/>
  <c r="AW33" i="83"/>
  <c r="AW33" i="84" s="1"/>
  <c r="AG33" i="83"/>
  <c r="AG33" i="84" s="1"/>
  <c r="AO29" i="83"/>
  <c r="AO29" i="84" s="1"/>
  <c r="Y29" i="83"/>
  <c r="Y29" i="84" s="1"/>
  <c r="AW25" i="83"/>
  <c r="AW25" i="84" s="1"/>
  <c r="AG25" i="83"/>
  <c r="AG25" i="84" s="1"/>
  <c r="GW175" i="83"/>
  <c r="GW175" i="84" s="1"/>
  <c r="FA175" i="83"/>
  <c r="FA175" i="84" s="1"/>
  <c r="AL175" i="83"/>
  <c r="AL175" i="84" s="1"/>
  <c r="EE174" i="83"/>
  <c r="EE174" i="84" s="1"/>
  <c r="S174" i="83"/>
  <c r="S174" i="84" s="1"/>
  <c r="EE173" i="83"/>
  <c r="EE173" i="84" s="1"/>
  <c r="EE172" i="84" s="1"/>
  <c r="M173" i="83"/>
  <c r="M173" i="84" s="1"/>
  <c r="Y184" i="83"/>
  <c r="Y184" i="84" s="1"/>
  <c r="EL182" i="83"/>
  <c r="EL182" i="84" s="1"/>
  <c r="DU182" i="83"/>
  <c r="DU182" i="84" s="1"/>
  <c r="AL182" i="83"/>
  <c r="AL182" i="84" s="1"/>
  <c r="GW181" i="83"/>
  <c r="GW181" i="84" s="1"/>
  <c r="EE181" i="83"/>
  <c r="EE181" i="84" s="1"/>
  <c r="M181" i="83"/>
  <c r="M181" i="84" s="1"/>
  <c r="DE179" i="83"/>
  <c r="DE179" i="84" s="1"/>
  <c r="AM179" i="83"/>
  <c r="AM179" i="84" s="1"/>
  <c r="DS139" i="83"/>
  <c r="DS139" i="84" s="1"/>
  <c r="DB139" i="83"/>
  <c r="DB139" i="84" s="1"/>
  <c r="AI139" i="83"/>
  <c r="AI139" i="84" s="1"/>
  <c r="ET138" i="83"/>
  <c r="ET138" i="84" s="1"/>
  <c r="DK138" i="83"/>
  <c r="DK138" i="84" s="1"/>
  <c r="AS138" i="83"/>
  <c r="AS138" i="84" s="1"/>
  <c r="AA138" i="83"/>
  <c r="AA138" i="84" s="1"/>
  <c r="DI39" i="83"/>
  <c r="CQ39" i="83"/>
  <c r="CA39" i="83"/>
  <c r="BK39" i="83"/>
  <c r="AU39" i="83"/>
  <c r="DG140" i="83"/>
  <c r="BG140" i="83"/>
  <c r="AQ179" i="83"/>
  <c r="AQ179" i="84" s="1"/>
  <c r="AQ182" i="83"/>
  <c r="AQ182" i="84" s="1"/>
  <c r="AD140" i="83"/>
  <c r="AD39" i="83"/>
  <c r="AD174" i="83"/>
  <c r="AD174" i="84" s="1"/>
  <c r="X39" i="82"/>
  <c r="X39" i="83" s="1"/>
  <c r="X138" i="82"/>
  <c r="X138" i="83" s="1"/>
  <c r="X182" i="82"/>
  <c r="X182" i="83" s="1"/>
  <c r="X173" i="82"/>
  <c r="X173" i="83" s="1"/>
  <c r="X139" i="82"/>
  <c r="X139" i="83" s="1"/>
  <c r="X139" i="84" s="1"/>
  <c r="X179" i="82"/>
  <c r="X179" i="83" s="1"/>
  <c r="X184" i="82"/>
  <c r="X184" i="83" s="1"/>
  <c r="X34" i="82"/>
  <c r="X34" i="83" s="1"/>
  <c r="X140" i="82"/>
  <c r="X140" i="83" s="1"/>
  <c r="X174" i="82"/>
  <c r="X174" i="83" s="1"/>
  <c r="X25" i="82"/>
  <c r="X25" i="83" s="1"/>
  <c r="X29" i="82"/>
  <c r="X29" i="83" s="1"/>
  <c r="X29" i="84" s="1"/>
  <c r="X35" i="82"/>
  <c r="X35" i="83" s="1"/>
  <c r="X38" i="82"/>
  <c r="X38" i="83" s="1"/>
  <c r="X181" i="82"/>
  <c r="X181" i="83" s="1"/>
  <c r="X175" i="82"/>
  <c r="X175" i="83" s="1"/>
  <c r="X36" i="82"/>
  <c r="X36" i="83" s="1"/>
  <c r="X24" i="82"/>
  <c r="X24" i="83" s="1"/>
  <c r="X24" i="84" s="1"/>
  <c r="X33" i="82"/>
  <c r="X33" i="83" s="1"/>
  <c r="X33" i="84" s="1"/>
  <c r="X37" i="82"/>
  <c r="X37" i="83" s="1"/>
  <c r="X37" i="84" s="1"/>
  <c r="X26" i="82"/>
  <c r="X26" i="83" s="1"/>
  <c r="X27" i="82"/>
  <c r="X27" i="83" s="1"/>
  <c r="X28" i="82"/>
  <c r="X28" i="83" s="1"/>
  <c r="X72" i="82"/>
  <c r="X72" i="83" s="1"/>
  <c r="X72" i="84" s="1"/>
  <c r="X31" i="82"/>
  <c r="X31" i="83" s="1"/>
  <c r="X31" i="84" s="1"/>
  <c r="X137" i="82"/>
  <c r="X137" i="83" s="1"/>
  <c r="X40" i="82"/>
  <c r="X40" i="83" s="1"/>
  <c r="X40" i="84" s="1"/>
  <c r="X30" i="82"/>
  <c r="X30" i="83" s="1"/>
  <c r="X30" i="84" s="1"/>
  <c r="X97" i="82"/>
  <c r="X97" i="83" s="1"/>
  <c r="X97" i="84" s="1"/>
  <c r="X32" i="82"/>
  <c r="X32" i="83" s="1"/>
  <c r="X32" i="84" s="1"/>
  <c r="X118" i="82"/>
  <c r="X118" i="83" s="1"/>
  <c r="X125" i="82"/>
  <c r="X125" i="83" s="1"/>
  <c r="X125" i="84" s="1" a="1"/>
  <c r="X125" i="84" s="1"/>
  <c r="X131" i="82"/>
  <c r="X131" i="83" s="1"/>
  <c r="X42" i="82"/>
  <c r="X42" i="83" s="1"/>
  <c r="X45" i="82"/>
  <c r="X45" i="83" s="1"/>
  <c r="X41" i="82"/>
  <c r="X41" i="83" s="1"/>
  <c r="X44" i="82"/>
  <c r="X44" i="83" s="1"/>
  <c r="X43" i="82"/>
  <c r="X43" i="83" s="1"/>
  <c r="X48" i="82"/>
  <c r="X48" i="83" s="1"/>
  <c r="X46" i="82"/>
  <c r="X46" i="83" s="1"/>
  <c r="X52" i="82"/>
  <c r="X52" i="83" s="1"/>
  <c r="X50" i="82"/>
  <c r="X50" i="83" s="1"/>
  <c r="X47" i="82"/>
  <c r="X47" i="83" s="1"/>
  <c r="X51" i="82"/>
  <c r="X51" i="83" s="1"/>
  <c r="X56" i="82"/>
  <c r="X56" i="83" s="1"/>
  <c r="X49" i="82"/>
  <c r="X49" i="83" s="1"/>
  <c r="X53" i="82"/>
  <c r="X53" i="83" s="1"/>
  <c r="X57" i="82"/>
  <c r="X57" i="83" s="1"/>
  <c r="X55" i="82"/>
  <c r="X55" i="83" s="1"/>
  <c r="X59" i="82"/>
  <c r="X59" i="83" s="1"/>
  <c r="X63" i="82"/>
  <c r="X63" i="83" s="1"/>
  <c r="X61" i="82"/>
  <c r="X61" i="83" s="1"/>
  <c r="X62" i="82"/>
  <c r="X62" i="83" s="1"/>
  <c r="X54" i="82"/>
  <c r="X54" i="83" s="1"/>
  <c r="X58" i="82"/>
  <c r="X58" i="83" s="1"/>
  <c r="X67" i="82"/>
  <c r="X67" i="83" s="1"/>
  <c r="X60" i="82"/>
  <c r="X60" i="83" s="1"/>
  <c r="X64" i="82"/>
  <c r="X64" i="83" s="1"/>
  <c r="X65" i="82"/>
  <c r="X65" i="83" s="1"/>
  <c r="X68" i="82"/>
  <c r="X68" i="83" s="1"/>
  <c r="X70" i="82"/>
  <c r="X70" i="83" s="1"/>
  <c r="X66" i="82"/>
  <c r="X66" i="83" s="1"/>
  <c r="X69" i="82"/>
  <c r="X69" i="83" s="1"/>
  <c r="X76" i="82"/>
  <c r="X76" i="83" s="1"/>
  <c r="X76" i="84" s="1"/>
  <c r="X71" i="82"/>
  <c r="X71" i="83" s="1"/>
  <c r="X75" i="82"/>
  <c r="X75" i="83" s="1"/>
  <c r="X75" i="84" s="1"/>
  <c r="X73" i="82"/>
  <c r="X73" i="83" s="1"/>
  <c r="X73" i="84" s="1"/>
  <c r="X74" i="82"/>
  <c r="X74" i="83" s="1"/>
  <c r="X77" i="82"/>
  <c r="X77" i="83" s="1"/>
  <c r="X79" i="82"/>
  <c r="X79" i="83" s="1"/>
  <c r="X78" i="82"/>
  <c r="X78" i="83" s="1"/>
  <c r="X82" i="82"/>
  <c r="X82" i="83" s="1"/>
  <c r="X83" i="82"/>
  <c r="X83" i="83" s="1"/>
  <c r="X83" i="84" s="1"/>
  <c r="X85" i="82"/>
  <c r="X85" i="83" s="1"/>
  <c r="X85" i="84" s="1"/>
  <c r="X80" i="82"/>
  <c r="X80" i="83" s="1"/>
  <c r="X80" i="84" s="1"/>
  <c r="X86" i="82"/>
  <c r="X86" i="83" s="1"/>
  <c r="X84" i="82"/>
  <c r="X84" i="83" s="1"/>
  <c r="X89" i="82"/>
  <c r="X89" i="83" s="1"/>
  <c r="X94" i="82"/>
  <c r="X94" i="83" s="1"/>
  <c r="X96" i="82"/>
  <c r="X96" i="83" s="1"/>
  <c r="X87" i="82"/>
  <c r="X87" i="83" s="1"/>
  <c r="X95" i="82"/>
  <c r="X95" i="83" s="1"/>
  <c r="X99" i="82"/>
  <c r="X99" i="83" s="1"/>
  <c r="X88" i="82"/>
  <c r="X88" i="83" s="1"/>
  <c r="X93" i="82"/>
  <c r="X93" i="83" s="1"/>
  <c r="X93" i="84" s="1"/>
  <c r="X91" i="82"/>
  <c r="X91" i="83" s="1"/>
  <c r="X90" i="82"/>
  <c r="X90" i="83" s="1"/>
  <c r="X90" i="84" s="1"/>
  <c r="X81" i="82"/>
  <c r="X81" i="83" s="1"/>
  <c r="X81" i="84" s="1"/>
  <c r="X92" i="82"/>
  <c r="X92" i="83" s="1"/>
  <c r="X92" i="84" s="1"/>
  <c r="X98" i="82"/>
  <c r="X98" i="83" s="1"/>
  <c r="X100" i="82"/>
  <c r="X100" i="83" s="1"/>
  <c r="X110" i="82"/>
  <c r="X110" i="83" s="1"/>
  <c r="X110" i="84" s="1"/>
  <c r="X103" i="82"/>
  <c r="X103" i="83" s="1"/>
  <c r="X103" i="84" s="1"/>
  <c r="X106" i="82"/>
  <c r="X106" i="83" s="1"/>
  <c r="X106" i="84" s="1"/>
  <c r="X105" i="82"/>
  <c r="X105" i="83" s="1"/>
  <c r="X105" i="84" s="1"/>
  <c r="X108" i="82"/>
  <c r="X108" i="83" s="1"/>
  <c r="X108" i="84" s="1"/>
  <c r="X101" i="82"/>
  <c r="X101" i="83" s="1"/>
  <c r="X101" i="84" s="1"/>
  <c r="X111" i="82"/>
  <c r="X111" i="83" s="1"/>
  <c r="X111" i="84" s="1"/>
  <c r="X104" i="82"/>
  <c r="X104" i="83" s="1"/>
  <c r="X104" i="84" s="1"/>
  <c r="X107" i="82"/>
  <c r="X107" i="83" s="1"/>
  <c r="X107" i="84" s="1"/>
  <c r="X114" i="82"/>
  <c r="X114" i="83" s="1"/>
  <c r="X116" i="82"/>
  <c r="X116" i="83" s="1"/>
  <c r="X109" i="82"/>
  <c r="X109" i="83" s="1"/>
  <c r="X109" i="84" s="1"/>
  <c r="X102" i="82"/>
  <c r="X102" i="83" s="1"/>
  <c r="X102" i="84" s="1"/>
  <c r="X112" i="82"/>
  <c r="X112" i="83" s="1"/>
  <c r="X112" i="84" s="1"/>
  <c r="X127" i="82"/>
  <c r="X127" i="83" s="1"/>
  <c r="X119" i="82"/>
  <c r="X119" i="83" s="1"/>
  <c r="X123" i="82"/>
  <c r="X123" i="83" s="1"/>
  <c r="X126" i="82"/>
  <c r="X126" i="83" s="1"/>
  <c r="X126" i="84" s="1"/>
  <c r="X113" i="82"/>
  <c r="X113" i="83" s="1"/>
  <c r="X113" i="84" s="1"/>
  <c r="X115" i="82"/>
  <c r="X115" i="83" s="1"/>
  <c r="X121" i="82"/>
  <c r="X121" i="83" s="1"/>
  <c r="X120" i="82"/>
  <c r="X120" i="83" s="1"/>
  <c r="X117" i="82"/>
  <c r="X117" i="83" s="1"/>
  <c r="X117" i="84" s="1"/>
  <c r="X130" i="82"/>
  <c r="X130" i="83" s="1"/>
  <c r="X141" i="82"/>
  <c r="X141" i="83" s="1"/>
  <c r="X141" i="84" s="1"/>
  <c r="X161" i="82"/>
  <c r="X161" i="83" s="1"/>
  <c r="X161" i="84" s="1"/>
  <c r="X128" i="82"/>
  <c r="X128" i="83" s="1"/>
  <c r="X129" i="82"/>
  <c r="X129" i="83" s="1"/>
  <c r="X133" i="82"/>
  <c r="X133" i="83" s="1"/>
  <c r="Y140" i="84" s="1"/>
  <c r="X135" i="82"/>
  <c r="X135" i="83" s="1"/>
  <c r="X124" i="82"/>
  <c r="X124" i="83" s="1"/>
  <c r="X124" i="84" s="1"/>
  <c r="X122" i="82"/>
  <c r="X122" i="83" s="1"/>
  <c r="X152" i="82"/>
  <c r="X152" i="83" s="1"/>
  <c r="X152" i="84" s="1"/>
  <c r="X149" i="82"/>
  <c r="X149" i="83" s="1"/>
  <c r="X149" i="84" s="1"/>
  <c r="X142" i="82"/>
  <c r="X142" i="83" s="1"/>
  <c r="X142" i="84" s="1"/>
  <c r="X155" i="82"/>
  <c r="X155" i="83" s="1"/>
  <c r="X155" i="84" s="1"/>
  <c r="X146" i="82"/>
  <c r="X146" i="83" s="1"/>
  <c r="X146" i="84" s="1"/>
  <c r="X150" i="82"/>
  <c r="X150" i="83" s="1"/>
  <c r="X150" i="84" s="1"/>
  <c r="X159" i="82"/>
  <c r="X159" i="83" s="1"/>
  <c r="X159" i="84" s="1"/>
  <c r="X162" i="82"/>
  <c r="X162" i="83" s="1"/>
  <c r="X162" i="84" s="1"/>
  <c r="X132" i="82"/>
  <c r="X132" i="83" s="1"/>
  <c r="X134" i="82"/>
  <c r="X134" i="83" s="1"/>
  <c r="X136" i="82"/>
  <c r="X136" i="83" s="1"/>
  <c r="X165" i="82"/>
  <c r="X165" i="83" s="1"/>
  <c r="X165" i="84" s="1"/>
  <c r="X171" i="82"/>
  <c r="X171" i="83" s="1"/>
  <c r="X171" i="84" s="1"/>
  <c r="X144" i="82"/>
  <c r="X144" i="83" s="1"/>
  <c r="X144" i="84" s="1"/>
  <c r="X151" i="82"/>
  <c r="X151" i="83" s="1"/>
  <c r="X151" i="84" s="1"/>
  <c r="X143" i="82"/>
  <c r="X143" i="83" s="1"/>
  <c r="X143" i="84" s="1"/>
  <c r="X160" i="82"/>
  <c r="X160" i="83" s="1"/>
  <c r="X160" i="84" s="1"/>
  <c r="X156" i="82"/>
  <c r="X156" i="83" s="1"/>
  <c r="X156" i="84" s="1"/>
  <c r="X145" i="82"/>
  <c r="X145" i="83" s="1"/>
  <c r="X145" i="84" s="1"/>
  <c r="X157" i="82"/>
  <c r="X157" i="83" s="1"/>
  <c r="X157" i="84" s="1"/>
  <c r="X167" i="82"/>
  <c r="X167" i="83" s="1"/>
  <c r="X167" i="84" s="1"/>
  <c r="X178" i="82"/>
  <c r="X178" i="83" s="1"/>
  <c r="X147" i="82"/>
  <c r="X147" i="83" s="1"/>
  <c r="X147" i="84" s="1"/>
  <c r="X153" i="82"/>
  <c r="X153" i="83" s="1"/>
  <c r="X153" i="84" s="1"/>
  <c r="X164" i="82"/>
  <c r="X164" i="83" s="1"/>
  <c r="X164" i="84" s="1"/>
  <c r="X170" i="82"/>
  <c r="X170" i="83" s="1"/>
  <c r="X170" i="84" s="1"/>
  <c r="X183" i="82"/>
  <c r="X183" i="83" s="1"/>
  <c r="X148" i="82"/>
  <c r="X148" i="83" s="1"/>
  <c r="X148" i="84" s="1"/>
  <c r="X166" i="82"/>
  <c r="X166" i="83" s="1"/>
  <c r="X166" i="84" s="1"/>
  <c r="X154" i="82"/>
  <c r="X154" i="83" s="1"/>
  <c r="X154" i="84" s="1"/>
  <c r="X158" i="82"/>
  <c r="X158" i="83" s="1"/>
  <c r="X158" i="84" s="1"/>
  <c r="X168" i="82"/>
  <c r="X168" i="83" s="1"/>
  <c r="X168" i="84" s="1"/>
  <c r="AY180" i="83"/>
  <c r="AY180" i="84" s="1"/>
  <c r="BO180" i="83"/>
  <c r="BO180" i="84" s="1"/>
  <c r="CE180" i="83"/>
  <c r="CE180" i="84" s="1"/>
  <c r="CU180" i="83"/>
  <c r="CU180" i="84" s="1"/>
  <c r="DD182" i="82"/>
  <c r="DD182" i="83" s="1"/>
  <c r="DD182" i="84" s="1"/>
  <c r="DD174" i="82"/>
  <c r="DD174" i="83" s="1"/>
  <c r="DD174" i="84" s="1"/>
  <c r="DD25" i="82"/>
  <c r="DD25" i="83" s="1"/>
  <c r="DD25" i="84" s="1"/>
  <c r="DD140" i="82"/>
  <c r="DD140" i="83" s="1"/>
  <c r="DD138" i="82"/>
  <c r="DD138" i="83" s="1"/>
  <c r="DD138" i="84" s="1"/>
  <c r="DD39" i="82"/>
  <c r="DD39" i="83" s="1"/>
  <c r="DD175" i="82"/>
  <c r="DD175" i="83" s="1"/>
  <c r="DD175" i="84" s="1"/>
  <c r="DD173" i="82"/>
  <c r="DD173" i="83" s="1"/>
  <c r="DD173" i="84" s="1"/>
  <c r="DD172" i="84" s="1"/>
  <c r="DD139" i="82"/>
  <c r="DD139" i="83" s="1"/>
  <c r="DD139" i="84" s="1"/>
  <c r="DD181" i="82"/>
  <c r="DD181" i="83" s="1"/>
  <c r="DD181" i="84" s="1"/>
  <c r="DD179" i="82"/>
  <c r="DD179" i="83" s="1"/>
  <c r="DD179" i="84" s="1"/>
  <c r="DD187" i="84" s="1"/>
  <c r="DD184" i="82"/>
  <c r="DD184" i="83" s="1"/>
  <c r="DD184" i="84" s="1"/>
  <c r="DD33" i="82"/>
  <c r="DD33" i="83" s="1"/>
  <c r="DD33" i="84" s="1"/>
  <c r="DD34" i="82"/>
  <c r="DD34" i="83" s="1"/>
  <c r="DD34" i="84" s="1"/>
  <c r="DD37" i="82"/>
  <c r="DD37" i="83" s="1"/>
  <c r="DD37" i="84" s="1"/>
  <c r="DD29" i="82"/>
  <c r="DD29" i="83" s="1"/>
  <c r="DD29" i="84" s="1"/>
  <c r="DD36" i="82"/>
  <c r="DD36" i="83" s="1"/>
  <c r="DD36" i="84" s="1"/>
  <c r="DD35" i="82"/>
  <c r="DD35" i="83" s="1"/>
  <c r="DD35" i="84" s="1"/>
  <c r="DD24" i="82"/>
  <c r="DD24" i="83" s="1"/>
  <c r="DD24" i="84" s="1"/>
  <c r="DD23" i="84" s="1"/>
  <c r="DD185" i="84" s="1"/>
  <c r="DD38" i="82"/>
  <c r="DD38" i="83" s="1"/>
  <c r="DD38" i="84" s="1"/>
  <c r="DD26" i="82"/>
  <c r="DD26" i="83" s="1"/>
  <c r="DD26" i="84" s="1"/>
  <c r="DD27" i="82"/>
  <c r="DD27" i="83" s="1"/>
  <c r="DD27" i="84" s="1"/>
  <c r="DD28" i="82"/>
  <c r="DD28" i="83" s="1"/>
  <c r="DD28" i="84" s="1"/>
  <c r="DD31" i="82"/>
  <c r="DD31" i="83" s="1"/>
  <c r="DD31" i="84" s="1"/>
  <c r="DD118" i="82"/>
  <c r="DD118" i="83" s="1"/>
  <c r="DD118" i="84" s="1"/>
  <c r="DD30" i="82"/>
  <c r="DD30" i="83" s="1"/>
  <c r="DD30" i="84" s="1"/>
  <c r="DD131" i="82"/>
  <c r="DD131" i="83" s="1"/>
  <c r="DD131" i="84" s="1"/>
  <c r="DD32" i="82"/>
  <c r="DD32" i="83" s="1"/>
  <c r="DD32" i="84" s="1"/>
  <c r="DD40" i="82"/>
  <c r="DD40" i="83" s="1"/>
  <c r="DD40" i="84" s="1"/>
  <c r="DD39" i="84" s="1"/>
  <c r="DD41" i="82"/>
  <c r="DD41" i="83" s="1"/>
  <c r="DD41" i="84" s="1"/>
  <c r="DD42" i="82"/>
  <c r="DD42" i="83" s="1"/>
  <c r="DD42" i="84" s="1"/>
  <c r="DD45" i="82"/>
  <c r="DD45" i="83" s="1"/>
  <c r="DD45" i="84" s="1"/>
  <c r="DD43" i="82"/>
  <c r="DD43" i="83" s="1"/>
  <c r="DD43" i="84" s="1"/>
  <c r="DD44" i="82"/>
  <c r="DD44" i="83" s="1"/>
  <c r="DD44" i="84" s="1"/>
  <c r="DD46" i="82"/>
  <c r="DD46" i="83" s="1"/>
  <c r="DD46" i="84" s="1"/>
  <c r="DD48" i="82"/>
  <c r="DD48" i="83" s="1"/>
  <c r="DD48" i="84" s="1"/>
  <c r="DD50" i="82"/>
  <c r="DD50" i="83" s="1"/>
  <c r="DD50" i="84" s="1"/>
  <c r="DD49" i="82"/>
  <c r="DD49" i="83" s="1"/>
  <c r="DD49" i="84" s="1"/>
  <c r="DD47" i="82"/>
  <c r="DD47" i="83" s="1"/>
  <c r="DD47" i="84" s="1"/>
  <c r="DD56" i="82"/>
  <c r="DD56" i="83" s="1"/>
  <c r="DD56" i="84" s="1"/>
  <c r="DD51" i="82"/>
  <c r="DD51" i="83" s="1"/>
  <c r="DD51" i="84" s="1"/>
  <c r="DD57" i="82"/>
  <c r="DD57" i="83" s="1"/>
  <c r="DD57" i="84" s="1"/>
  <c r="DD58" i="82"/>
  <c r="DD58" i="83" s="1"/>
  <c r="DD58" i="84" s="1"/>
  <c r="DD55" i="82"/>
  <c r="DD55" i="83" s="1"/>
  <c r="DD55" i="84" s="1"/>
  <c r="DD52" i="82"/>
  <c r="DD52" i="83" s="1"/>
  <c r="DD52" i="84" s="1"/>
  <c r="DD53" i="82"/>
  <c r="DD53" i="83" s="1"/>
  <c r="DD53" i="84" s="1"/>
  <c r="DD54" i="82"/>
  <c r="DD54" i="83" s="1"/>
  <c r="DD54" i="84" s="1"/>
  <c r="DD61" i="82"/>
  <c r="DD61" i="83" s="1"/>
  <c r="DD61" i="84" s="1"/>
  <c r="DD63" i="82"/>
  <c r="DD63" i="83" s="1"/>
  <c r="DD63" i="84" s="1"/>
  <c r="DD59" i="82"/>
  <c r="DD59" i="83" s="1"/>
  <c r="DD59" i="84" s="1"/>
  <c r="DD60" i="82"/>
  <c r="DD60" i="83" s="1"/>
  <c r="DD60" i="84" s="1"/>
  <c r="DD62" i="82"/>
  <c r="DD62" i="83" s="1"/>
  <c r="DD62" i="84" s="1"/>
  <c r="DD66" i="82"/>
  <c r="DD66" i="83" s="1"/>
  <c r="DD66" i="84" s="1"/>
  <c r="DD71" i="82"/>
  <c r="DD71" i="83" s="1"/>
  <c r="DD71" i="84" s="1"/>
  <c r="DD67" i="82"/>
  <c r="DD67" i="83" s="1"/>
  <c r="DD67" i="84" s="1"/>
  <c r="DD65" i="82"/>
  <c r="DD65" i="83" s="1"/>
  <c r="DD65" i="84" s="1"/>
  <c r="DD64" i="82"/>
  <c r="DD64" i="83" s="1"/>
  <c r="DD64" i="84" s="1"/>
  <c r="DD74" i="82"/>
  <c r="DD74" i="83" s="1"/>
  <c r="DD74" i="84" s="1"/>
  <c r="DD68" i="82"/>
  <c r="DD68" i="83" s="1"/>
  <c r="DD68" i="84" s="1"/>
  <c r="DD72" i="82"/>
  <c r="DD72" i="83" s="1"/>
  <c r="DD72" i="84" s="1"/>
  <c r="DD76" i="82"/>
  <c r="DD76" i="83" s="1"/>
  <c r="DD76" i="84" s="1"/>
  <c r="DD70" i="82"/>
  <c r="DD70" i="83" s="1"/>
  <c r="DD70" i="84" s="1"/>
  <c r="DD73" i="82"/>
  <c r="DD73" i="83" s="1"/>
  <c r="DD73" i="84" s="1"/>
  <c r="DD75" i="82"/>
  <c r="DD75" i="83" s="1"/>
  <c r="DD75" i="84" s="1"/>
  <c r="DD69" i="82"/>
  <c r="DD69" i="83" s="1"/>
  <c r="DD69" i="84" s="1"/>
  <c r="DD78" i="82"/>
  <c r="DD78" i="83" s="1"/>
  <c r="DD78" i="84" s="1"/>
  <c r="DD83" i="82"/>
  <c r="DD83" i="83" s="1"/>
  <c r="DD83" i="84" s="1"/>
  <c r="DD80" i="82"/>
  <c r="DD80" i="83" s="1"/>
  <c r="DD80" i="84" s="1"/>
  <c r="DD77" i="82"/>
  <c r="DD77" i="83" s="1"/>
  <c r="DD77" i="84" s="1"/>
  <c r="DD86" i="82"/>
  <c r="DD86" i="83" s="1"/>
  <c r="DD86" i="84" s="1"/>
  <c r="DD88" i="82"/>
  <c r="DD88" i="83" s="1"/>
  <c r="DD88" i="84" s="1"/>
  <c r="DD79" i="82"/>
  <c r="DD79" i="83" s="1"/>
  <c r="DD79" i="84" s="1"/>
  <c r="DD87" i="82"/>
  <c r="DD87" i="83" s="1"/>
  <c r="DD87" i="84" s="1"/>
  <c r="DD84" i="82"/>
  <c r="DD84" i="83" s="1"/>
  <c r="DD84" i="84" s="1"/>
  <c r="DD81" i="82"/>
  <c r="DD81" i="83" s="1"/>
  <c r="DD81" i="84" s="1"/>
  <c r="DD92" i="82"/>
  <c r="DD92" i="83" s="1"/>
  <c r="DD92" i="84" s="1"/>
  <c r="DD98" i="82"/>
  <c r="DD98" i="83" s="1"/>
  <c r="DD98" i="84" s="1"/>
  <c r="DD91" i="82"/>
  <c r="DD91" i="83" s="1"/>
  <c r="DD91" i="84" s="1"/>
  <c r="DD89" i="82"/>
  <c r="DD89" i="83" s="1"/>
  <c r="DD89" i="84" s="1"/>
  <c r="DD85" i="82"/>
  <c r="DD85" i="83" s="1"/>
  <c r="DD85" i="84" s="1"/>
  <c r="DD90" i="82"/>
  <c r="DD90" i="83" s="1"/>
  <c r="DD90" i="84" s="1"/>
  <c r="DD96" i="82"/>
  <c r="DD96" i="83" s="1"/>
  <c r="DD96" i="84" s="1"/>
  <c r="DD82" i="82"/>
  <c r="DD82" i="83" s="1"/>
  <c r="DD82" i="84" s="1"/>
  <c r="DD94" i="82"/>
  <c r="DD94" i="83" s="1"/>
  <c r="DD94" i="84" s="1"/>
  <c r="DD99" i="82"/>
  <c r="DD99" i="83" s="1"/>
  <c r="DD99" i="84" s="1"/>
  <c r="DD93" i="82"/>
  <c r="DD93" i="83" s="1"/>
  <c r="DD93" i="84" s="1"/>
  <c r="DD97" i="82"/>
  <c r="DD97" i="83" s="1"/>
  <c r="DD97" i="84" s="1"/>
  <c r="DD95" i="82"/>
  <c r="DD95" i="83" s="1"/>
  <c r="DD95" i="84" s="1"/>
  <c r="DD102" i="82"/>
  <c r="DD102" i="83" s="1"/>
  <c r="DD102" i="84" s="1"/>
  <c r="DD107" i="82"/>
  <c r="DD107" i="83" s="1"/>
  <c r="DD107" i="84" s="1"/>
  <c r="DD112" i="82"/>
  <c r="DD112" i="83" s="1"/>
  <c r="DD112" i="84" s="1"/>
  <c r="DD100" i="82"/>
  <c r="DD100" i="83" s="1"/>
  <c r="DD100" i="84" s="1"/>
  <c r="DD103" i="82"/>
  <c r="DD103" i="83" s="1"/>
  <c r="DD103" i="84" s="1"/>
  <c r="DD106" i="82"/>
  <c r="DD106" i="83" s="1"/>
  <c r="DD106" i="84" s="1"/>
  <c r="DD101" i="82"/>
  <c r="DD101" i="83" s="1"/>
  <c r="DD101" i="84" s="1"/>
  <c r="DD109" i="82"/>
  <c r="DD109" i="83" s="1"/>
  <c r="DD109" i="84" s="1"/>
  <c r="DD104" i="82"/>
  <c r="DD104" i="83" s="1"/>
  <c r="DD104" i="84" s="1"/>
  <c r="DD115" i="82"/>
  <c r="DD115" i="83" s="1"/>
  <c r="DD115" i="84" s="1"/>
  <c r="DD113" i="82"/>
  <c r="DD113" i="83" s="1"/>
  <c r="DD113" i="84" s="1"/>
  <c r="DD110" i="82"/>
  <c r="DD110" i="83" s="1"/>
  <c r="DD110" i="84" s="1"/>
  <c r="DD105" i="82"/>
  <c r="DD105" i="83" s="1"/>
  <c r="DD105" i="84" s="1"/>
  <c r="DD108" i="82"/>
  <c r="DD108" i="83" s="1"/>
  <c r="DD108" i="84" s="1"/>
  <c r="DD111" i="82"/>
  <c r="DD111" i="83" s="1"/>
  <c r="DD111" i="84" s="1"/>
  <c r="DD121" i="82"/>
  <c r="DD121" i="83" s="1"/>
  <c r="DD121" i="84" s="1"/>
  <c r="DD120" i="82"/>
  <c r="DD120" i="83" s="1"/>
  <c r="DD120" i="84" s="1"/>
  <c r="DD114" i="82"/>
  <c r="DD114" i="83" s="1"/>
  <c r="DD114" i="84" s="1"/>
  <c r="DD125" i="82"/>
  <c r="DD125" i="83" s="1"/>
  <c r="DD125" i="84" s="1" a="1"/>
  <c r="DD125" i="84" s="1"/>
  <c r="DD122" i="82"/>
  <c r="DD122" i="83" s="1"/>
  <c r="DD122" i="84" s="1"/>
  <c r="DD117" i="82"/>
  <c r="DD117" i="83" s="1"/>
  <c r="DD117" i="84" s="1"/>
  <c r="DD116" i="82"/>
  <c r="DD116" i="83" s="1"/>
  <c r="DD116" i="84" s="1"/>
  <c r="DD123" i="82"/>
  <c r="DD123" i="83" s="1"/>
  <c r="DD123" i="84" s="1"/>
  <c r="DD124" i="82"/>
  <c r="DD124" i="83" s="1"/>
  <c r="DD124" i="84" s="1"/>
  <c r="DD126" i="82"/>
  <c r="DD126" i="83" s="1"/>
  <c r="DD126" i="84" s="1"/>
  <c r="DD119" i="82"/>
  <c r="DD119" i="83" s="1"/>
  <c r="DD119" i="84" s="1"/>
  <c r="DD127" i="82"/>
  <c r="DD127" i="83" s="1"/>
  <c r="DD127" i="84" s="1"/>
  <c r="DD132" i="82"/>
  <c r="DD132" i="83" s="1"/>
  <c r="DD132" i="84" s="1"/>
  <c r="DD133" i="82"/>
  <c r="DD133" i="83" s="1"/>
  <c r="DD134" i="82"/>
  <c r="DD134" i="83" s="1"/>
  <c r="DD134" i="84" s="1"/>
  <c r="DD135" i="82"/>
  <c r="DD135" i="83" s="1"/>
  <c r="DD135" i="84" s="1"/>
  <c r="DD136" i="82"/>
  <c r="DD136" i="83" s="1"/>
  <c r="DD136" i="84" s="1"/>
  <c r="DD141" i="82"/>
  <c r="DD141" i="83" s="1"/>
  <c r="DD141" i="84" s="1"/>
  <c r="DD140" i="84" s="1"/>
  <c r="DD128" i="82"/>
  <c r="DD128" i="83" s="1"/>
  <c r="DD128" i="84" s="1"/>
  <c r="DD148" i="82"/>
  <c r="DD148" i="83" s="1"/>
  <c r="DD148" i="84" s="1"/>
  <c r="DD154" i="82"/>
  <c r="DD154" i="83" s="1"/>
  <c r="DD154" i="84" s="1"/>
  <c r="DD142" i="82"/>
  <c r="DD142" i="83" s="1"/>
  <c r="DD142" i="84" s="1"/>
  <c r="DD149" i="82"/>
  <c r="DD149" i="83" s="1"/>
  <c r="DD149" i="84" s="1"/>
  <c r="DD152" i="82"/>
  <c r="DD152" i="83" s="1"/>
  <c r="DD152" i="84" s="1"/>
  <c r="DD155" i="82"/>
  <c r="DD155" i="83" s="1"/>
  <c r="DD155" i="84" s="1"/>
  <c r="DD158" i="82"/>
  <c r="DD158" i="83" s="1"/>
  <c r="DD158" i="84" s="1"/>
  <c r="DD165" i="82"/>
  <c r="DD165" i="83" s="1"/>
  <c r="DD165" i="84" s="1"/>
  <c r="DD129" i="82"/>
  <c r="DD129" i="83" s="1"/>
  <c r="DD129" i="84" s="1"/>
  <c r="DD130" i="82"/>
  <c r="DD130" i="83" s="1"/>
  <c r="DD130" i="84" s="1"/>
  <c r="DD137" i="82"/>
  <c r="DD137" i="83" s="1"/>
  <c r="DD137" i="84" s="1"/>
  <c r="DD144" i="82"/>
  <c r="DD144" i="83" s="1"/>
  <c r="DD144" i="84" s="1"/>
  <c r="DD160" i="82"/>
  <c r="DD160" i="83" s="1"/>
  <c r="DD160" i="84" s="1"/>
  <c r="DD147" i="82"/>
  <c r="DD147" i="83" s="1"/>
  <c r="DD147" i="84" s="1"/>
  <c r="DD153" i="82"/>
  <c r="DD153" i="83" s="1"/>
  <c r="DD153" i="84" s="1"/>
  <c r="DD166" i="82"/>
  <c r="DD166" i="83" s="1"/>
  <c r="DD166" i="84" s="1"/>
  <c r="DD161" i="82"/>
  <c r="DD161" i="83" s="1"/>
  <c r="DD161" i="84" s="1"/>
  <c r="DD163" i="82"/>
  <c r="DD163" i="83" s="1"/>
  <c r="DD163" i="84" s="1"/>
  <c r="DD167" i="82"/>
  <c r="DD167" i="83" s="1"/>
  <c r="DD167" i="84" s="1"/>
  <c r="DD150" i="82"/>
  <c r="DD150" i="83" s="1"/>
  <c r="DD150" i="84" s="1"/>
  <c r="DD157" i="82"/>
  <c r="DD157" i="83" s="1"/>
  <c r="DD157" i="84" s="1"/>
  <c r="DD170" i="82"/>
  <c r="DD170" i="83" s="1"/>
  <c r="DD170" i="84" s="1"/>
  <c r="DD177" i="82"/>
  <c r="DD177" i="83" s="1"/>
  <c r="DD177" i="84" s="1"/>
  <c r="DD176" i="84" s="1"/>
  <c r="DD186" i="84" s="1"/>
  <c r="DD145" i="82"/>
  <c r="DD145" i="83" s="1"/>
  <c r="DD145" i="84" s="1"/>
  <c r="DD151" i="82"/>
  <c r="DD151" i="83" s="1"/>
  <c r="DD151" i="84" s="1"/>
  <c r="DD156" i="82"/>
  <c r="DD156" i="83" s="1"/>
  <c r="DD156" i="84" s="1"/>
  <c r="DD180" i="82"/>
  <c r="DD180" i="83" s="1"/>
  <c r="DD180" i="84" s="1"/>
  <c r="DD143" i="82"/>
  <c r="DD143" i="83" s="1"/>
  <c r="DD143" i="84" s="1"/>
  <c r="DD178" i="82"/>
  <c r="DD178" i="83" s="1"/>
  <c r="DD178" i="84" s="1"/>
  <c r="DD159" i="82"/>
  <c r="DD159" i="83" s="1"/>
  <c r="DD159" i="84" s="1"/>
  <c r="DD164" i="82"/>
  <c r="DD164" i="83" s="1"/>
  <c r="DD164" i="84" s="1"/>
  <c r="DD146" i="82"/>
  <c r="DD146" i="83" s="1"/>
  <c r="DD146" i="84" s="1"/>
  <c r="DD162" i="82"/>
  <c r="DD162" i="83" s="1"/>
  <c r="DD162" i="84" s="1"/>
  <c r="DD168" i="82"/>
  <c r="DD168" i="83" s="1"/>
  <c r="DD168" i="84" s="1"/>
  <c r="DD169" i="82"/>
  <c r="DD169" i="83" s="1"/>
  <c r="DD169" i="84" s="1"/>
  <c r="DM180" i="83"/>
  <c r="DM180" i="84" s="1"/>
  <c r="DV39" i="83"/>
  <c r="DV174" i="83"/>
  <c r="DV174" i="84" s="1"/>
  <c r="EF181" i="82"/>
  <c r="EF181" i="83" s="1"/>
  <c r="EF181" i="84" s="1"/>
  <c r="EF174" i="82"/>
  <c r="EF174" i="83" s="1"/>
  <c r="EF174" i="84" s="1"/>
  <c r="EF140" i="82"/>
  <c r="EF140" i="83" s="1"/>
  <c r="EF138" i="82"/>
  <c r="EF138" i="83" s="1"/>
  <c r="EF138" i="84" s="1"/>
  <c r="EF182" i="82"/>
  <c r="EF182" i="83" s="1"/>
  <c r="EF182" i="84" s="1"/>
  <c r="EF39" i="82"/>
  <c r="EF39" i="83" s="1"/>
  <c r="EF175" i="82"/>
  <c r="EF175" i="83" s="1"/>
  <c r="EF175" i="84" s="1"/>
  <c r="EF29" i="82"/>
  <c r="EF29" i="83" s="1"/>
  <c r="EF29" i="84" s="1"/>
  <c r="EF179" i="82"/>
  <c r="EF179" i="83" s="1"/>
  <c r="EF179" i="84" s="1"/>
  <c r="EF187" i="84" s="1"/>
  <c r="EF184" i="82"/>
  <c r="EF184" i="83" s="1"/>
  <c r="EF184" i="84" s="1"/>
  <c r="EF173" i="82"/>
  <c r="EF173" i="83" s="1"/>
  <c r="EF173" i="84" s="1"/>
  <c r="EF172" i="84" s="1"/>
  <c r="EF139" i="82"/>
  <c r="EF139" i="83" s="1"/>
  <c r="EF139" i="84" s="1"/>
  <c r="EF25" i="82"/>
  <c r="EF25" i="83" s="1"/>
  <c r="EF25" i="84" s="1"/>
  <c r="EF33" i="82"/>
  <c r="EF33" i="83" s="1"/>
  <c r="EF33" i="84" s="1"/>
  <c r="EF37" i="82"/>
  <c r="EF37" i="83" s="1"/>
  <c r="EF37" i="84" s="1"/>
  <c r="EF36" i="82"/>
  <c r="EF36" i="83" s="1"/>
  <c r="EF36" i="84" s="1"/>
  <c r="EF34" i="82"/>
  <c r="EF34" i="83" s="1"/>
  <c r="EF34" i="84" s="1"/>
  <c r="EF35" i="82"/>
  <c r="EF35" i="83" s="1"/>
  <c r="EF35" i="84" s="1"/>
  <c r="EF38" i="82"/>
  <c r="EF38" i="83" s="1"/>
  <c r="EF38" i="84" s="1"/>
  <c r="EF24" i="82"/>
  <c r="EF24" i="83" s="1"/>
  <c r="EF24" i="84" s="1"/>
  <c r="EF23" i="84" s="1"/>
  <c r="EF185" i="84" s="1"/>
  <c r="EF26" i="82"/>
  <c r="EF26" i="83" s="1"/>
  <c r="EF26" i="84" s="1"/>
  <c r="EF27" i="82"/>
  <c r="EF27" i="83" s="1"/>
  <c r="EF27" i="84" s="1"/>
  <c r="EF28" i="82"/>
  <c r="EF28" i="83" s="1"/>
  <c r="EF28" i="84" s="1"/>
  <c r="EF30" i="82"/>
  <c r="EF30" i="83" s="1"/>
  <c r="EF30" i="84" s="1"/>
  <c r="EF31" i="82"/>
  <c r="EF31" i="83" s="1"/>
  <c r="EF31" i="84" s="1"/>
  <c r="EF131" i="82"/>
  <c r="EF131" i="83" s="1"/>
  <c r="EF131" i="84" s="1"/>
  <c r="EF42" i="82"/>
  <c r="EF42" i="83" s="1"/>
  <c r="EF42" i="84" s="1"/>
  <c r="EF32" i="82"/>
  <c r="EF32" i="83" s="1"/>
  <c r="EF32" i="84" s="1"/>
  <c r="EF41" i="82"/>
  <c r="EF41" i="83" s="1"/>
  <c r="EF41" i="84" s="1"/>
  <c r="EF40" i="82"/>
  <c r="EF40" i="83" s="1"/>
  <c r="EF40" i="84" s="1"/>
  <c r="EF39" i="84" s="1"/>
  <c r="EF118" i="82"/>
  <c r="EF118" i="83" s="1"/>
  <c r="EF118" i="84" s="1"/>
  <c r="EF47" i="82"/>
  <c r="EF47" i="83" s="1"/>
  <c r="EF47" i="84" s="1"/>
  <c r="EF43" i="82"/>
  <c r="EF43" i="83" s="1"/>
  <c r="EF43" i="84" s="1"/>
  <c r="EF44" i="82"/>
  <c r="EF44" i="83" s="1"/>
  <c r="EF44" i="84" s="1"/>
  <c r="EF50" i="82"/>
  <c r="EF50" i="83" s="1"/>
  <c r="EF50" i="84" s="1"/>
  <c r="EF46" i="82"/>
  <c r="EF46" i="83" s="1"/>
  <c r="EF46" i="84" s="1"/>
  <c r="EF49" i="82"/>
  <c r="EF49" i="83" s="1"/>
  <c r="EF49" i="84" s="1"/>
  <c r="EF48" i="82"/>
  <c r="EF48" i="83" s="1"/>
  <c r="EF48" i="84" s="1"/>
  <c r="EF45" i="82"/>
  <c r="EF45" i="83" s="1"/>
  <c r="EF45" i="84" s="1"/>
  <c r="EF56" i="82"/>
  <c r="EF56" i="83" s="1"/>
  <c r="EF56" i="84" s="1"/>
  <c r="EF52" i="82"/>
  <c r="EF52" i="83" s="1"/>
  <c r="EF52" i="84" s="1"/>
  <c r="EF57" i="82"/>
  <c r="EF57" i="83" s="1"/>
  <c r="EF57" i="84" s="1"/>
  <c r="EF58" i="82"/>
  <c r="EF58" i="83" s="1"/>
  <c r="EF58" i="84" s="1"/>
  <c r="EF55" i="82"/>
  <c r="EF55" i="83" s="1"/>
  <c r="EF55" i="84" s="1"/>
  <c r="EF54" i="82"/>
  <c r="EF54" i="83" s="1"/>
  <c r="EF54" i="84" s="1"/>
  <c r="EF51" i="82"/>
  <c r="EF51" i="83" s="1"/>
  <c r="EF51" i="84" s="1"/>
  <c r="EF53" i="82"/>
  <c r="EF53" i="83" s="1"/>
  <c r="EF53" i="84" s="1"/>
  <c r="EF61" i="82"/>
  <c r="EF61" i="83" s="1"/>
  <c r="EF61" i="84" s="1"/>
  <c r="EF63" i="82"/>
  <c r="EF63" i="83" s="1"/>
  <c r="EF63" i="84" s="1"/>
  <c r="EF59" i="82"/>
  <c r="EF59" i="83" s="1"/>
  <c r="EF59" i="84" s="1"/>
  <c r="EF60" i="82"/>
  <c r="EF60" i="83" s="1"/>
  <c r="EF60" i="84" s="1"/>
  <c r="EF62" i="82"/>
  <c r="EF62" i="83" s="1"/>
  <c r="EF62" i="84" s="1"/>
  <c r="EF66" i="82"/>
  <c r="EF66" i="83" s="1"/>
  <c r="EF66" i="84" s="1"/>
  <c r="EF64" i="82"/>
  <c r="EF64" i="83" s="1"/>
  <c r="EF64" i="84" s="1"/>
  <c r="EF71" i="82"/>
  <c r="EF71" i="83" s="1"/>
  <c r="EF71" i="84" s="1"/>
  <c r="EF65" i="82"/>
  <c r="EF65" i="83" s="1"/>
  <c r="EF65" i="84" s="1"/>
  <c r="EF68" i="82"/>
  <c r="EF68" i="83" s="1"/>
  <c r="EF68" i="84" s="1"/>
  <c r="EF69" i="82"/>
  <c r="EF69" i="83" s="1"/>
  <c r="EF69" i="84" s="1"/>
  <c r="EF74" i="82"/>
  <c r="EF74" i="83" s="1"/>
  <c r="EF74" i="84" s="1"/>
  <c r="EF76" i="82"/>
  <c r="EF76" i="83" s="1"/>
  <c r="EF76" i="84" s="1"/>
  <c r="EF67" i="82"/>
  <c r="EF67" i="83" s="1"/>
  <c r="EF67" i="84" s="1"/>
  <c r="EF70" i="82"/>
  <c r="EF70" i="83" s="1"/>
  <c r="EF70" i="84" s="1"/>
  <c r="EF72" i="82"/>
  <c r="EF72" i="83" s="1"/>
  <c r="EF72" i="84" s="1"/>
  <c r="EF75" i="82"/>
  <c r="EF75" i="83" s="1"/>
  <c r="EF75" i="84" s="1"/>
  <c r="EF78" i="82"/>
  <c r="EF78" i="83" s="1"/>
  <c r="EF78" i="84" s="1"/>
  <c r="EF73" i="82"/>
  <c r="EF73" i="83" s="1"/>
  <c r="EF73" i="84" s="1"/>
  <c r="EF83" i="82"/>
  <c r="EF83" i="83" s="1"/>
  <c r="EF83" i="84" s="1"/>
  <c r="EF80" i="82"/>
  <c r="EF80" i="83" s="1"/>
  <c r="EF80" i="84" s="1"/>
  <c r="EF77" i="82"/>
  <c r="EF77" i="83" s="1"/>
  <c r="EF77" i="84" s="1"/>
  <c r="EF84" i="82"/>
  <c r="EF84" i="83" s="1"/>
  <c r="EF84" i="84" s="1"/>
  <c r="EF88" i="82"/>
  <c r="EF88" i="83" s="1"/>
  <c r="EF88" i="84" s="1"/>
  <c r="EF79" i="82"/>
  <c r="EF79" i="83" s="1"/>
  <c r="EF79" i="84" s="1"/>
  <c r="EF81" i="82"/>
  <c r="EF81" i="83" s="1"/>
  <c r="EF81" i="84" s="1"/>
  <c r="EF82" i="82"/>
  <c r="EF82" i="83" s="1"/>
  <c r="EF82" i="84" s="1"/>
  <c r="EF87" i="82"/>
  <c r="EF87" i="83" s="1"/>
  <c r="EF87" i="84" s="1"/>
  <c r="EF90" i="82"/>
  <c r="EF90" i="83" s="1"/>
  <c r="EF90" i="84" s="1"/>
  <c r="EF98" i="82"/>
  <c r="EF98" i="83" s="1"/>
  <c r="EF98" i="84" s="1"/>
  <c r="EF86" i="82"/>
  <c r="EF86" i="83" s="1"/>
  <c r="EF86" i="84" s="1"/>
  <c r="EF85" i="82"/>
  <c r="EF85" i="83" s="1"/>
  <c r="EF85" i="84" s="1"/>
  <c r="EF94" i="82"/>
  <c r="EF94" i="83" s="1"/>
  <c r="EF94" i="84" s="1"/>
  <c r="EF93" i="82"/>
  <c r="EF93" i="83" s="1"/>
  <c r="EF93" i="84" s="1"/>
  <c r="EF92" i="82"/>
  <c r="EF92" i="83" s="1"/>
  <c r="EF92" i="84" s="1"/>
  <c r="EF89" i="82"/>
  <c r="EF89" i="83" s="1"/>
  <c r="EF89" i="84" s="1"/>
  <c r="EF91" i="82"/>
  <c r="EF91" i="83" s="1"/>
  <c r="EF91" i="84" s="1"/>
  <c r="EF99" i="82"/>
  <c r="EF99" i="83" s="1"/>
  <c r="EF99" i="84" s="1"/>
  <c r="EF97" i="82"/>
  <c r="EF97" i="83" s="1"/>
  <c r="EF97" i="84" s="1"/>
  <c r="EF95" i="82"/>
  <c r="EF95" i="83" s="1"/>
  <c r="EF95" i="84" s="1"/>
  <c r="EF96" i="82"/>
  <c r="EF96" i="83" s="1"/>
  <c r="EF96" i="84" s="1"/>
  <c r="EF103" i="82"/>
  <c r="EF103" i="83" s="1"/>
  <c r="EF103" i="84" s="1"/>
  <c r="EF106" i="82"/>
  <c r="EF106" i="83" s="1"/>
  <c r="EF106" i="84" s="1"/>
  <c r="EF101" i="82"/>
  <c r="EF101" i="83" s="1"/>
  <c r="EF101" i="84" s="1"/>
  <c r="EF104" i="82"/>
  <c r="EF104" i="83" s="1"/>
  <c r="EF104" i="84" s="1"/>
  <c r="EF100" i="82"/>
  <c r="EF100" i="83" s="1"/>
  <c r="EF100" i="84" s="1"/>
  <c r="EF111" i="82"/>
  <c r="EF111" i="83" s="1"/>
  <c r="EF111" i="84" s="1"/>
  <c r="EF115" i="82"/>
  <c r="EF115" i="83" s="1"/>
  <c r="EF115" i="84" s="1"/>
  <c r="EF107" i="82"/>
  <c r="EF107" i="83" s="1"/>
  <c r="EF107" i="84" s="1"/>
  <c r="EF110" i="82"/>
  <c r="EF110" i="83" s="1"/>
  <c r="EF110" i="84" s="1"/>
  <c r="EF108" i="82"/>
  <c r="EF108" i="83" s="1"/>
  <c r="EF108" i="84" s="1"/>
  <c r="EF102" i="82"/>
  <c r="EF102" i="83" s="1"/>
  <c r="EF102" i="84" s="1"/>
  <c r="EF105" i="82"/>
  <c r="EF105" i="83" s="1"/>
  <c r="EF105" i="84" s="1"/>
  <c r="EF109" i="82"/>
  <c r="EF109" i="83" s="1"/>
  <c r="EF109" i="84" s="1"/>
  <c r="EF112" i="82"/>
  <c r="EF112" i="83" s="1"/>
  <c r="EF112" i="84" s="1"/>
  <c r="EF125" i="82"/>
  <c r="EF125" i="83" s="1"/>
  <c r="EF125" i="84" s="1" a="1"/>
  <c r="EF125" i="84" s="1"/>
  <c r="EF121" i="82"/>
  <c r="EF121" i="83" s="1"/>
  <c r="EF121" i="84" s="1"/>
  <c r="EF120" i="82"/>
  <c r="EF120" i="83" s="1"/>
  <c r="EF120" i="84" s="1"/>
  <c r="EF113" i="82"/>
  <c r="EF113" i="83" s="1"/>
  <c r="EF113" i="84" s="1"/>
  <c r="EF117" i="82"/>
  <c r="EF117" i="83" s="1"/>
  <c r="EF117" i="84" s="1"/>
  <c r="EF116" i="82"/>
  <c r="EF116" i="83" s="1"/>
  <c r="EF116" i="84" s="1"/>
  <c r="EF114" i="82"/>
  <c r="EF114" i="83" s="1"/>
  <c r="EF114" i="84" s="1"/>
  <c r="EF122" i="82"/>
  <c r="EF122" i="83" s="1"/>
  <c r="EF122" i="84" s="1"/>
  <c r="EF129" i="82"/>
  <c r="EF129" i="83" s="1"/>
  <c r="EF129" i="84" s="1"/>
  <c r="EF130" i="82"/>
  <c r="EF130" i="83" s="1"/>
  <c r="EF130" i="84" s="1"/>
  <c r="EF119" i="82"/>
  <c r="EF119" i="83" s="1"/>
  <c r="EF119" i="84" s="1"/>
  <c r="EF126" i="82"/>
  <c r="EF126" i="83" s="1"/>
  <c r="EF126" i="84" s="1"/>
  <c r="EF127" i="82"/>
  <c r="EF127" i="83" s="1"/>
  <c r="EF127" i="84" s="1"/>
  <c r="EF123" i="82"/>
  <c r="EF123" i="83" s="1"/>
  <c r="EF123" i="84" s="1"/>
  <c r="EF132" i="82"/>
  <c r="EF132" i="83" s="1"/>
  <c r="EF132" i="84" s="1"/>
  <c r="EF133" i="82"/>
  <c r="EF133" i="83" s="1"/>
  <c r="EF134" i="82"/>
  <c r="EF134" i="83" s="1"/>
  <c r="EF134" i="84" s="1"/>
  <c r="EF135" i="82"/>
  <c r="EF135" i="83" s="1"/>
  <c r="EF135" i="84" s="1"/>
  <c r="EF136" i="82"/>
  <c r="EF136" i="83" s="1"/>
  <c r="EF136" i="84" s="1"/>
  <c r="EF128" i="82"/>
  <c r="EF128" i="83" s="1"/>
  <c r="EF128" i="84" s="1"/>
  <c r="EF124" i="82"/>
  <c r="EF124" i="83" s="1"/>
  <c r="EF124" i="84" s="1"/>
  <c r="EF149" i="82"/>
  <c r="EF149" i="83" s="1"/>
  <c r="EF149" i="84" s="1"/>
  <c r="EF151" i="82"/>
  <c r="EF151" i="83" s="1"/>
  <c r="EF151" i="84" s="1"/>
  <c r="EF144" i="82"/>
  <c r="EF144" i="83" s="1"/>
  <c r="EF144" i="84" s="1"/>
  <c r="EF150" i="82"/>
  <c r="EF150" i="83" s="1"/>
  <c r="EF150" i="84" s="1"/>
  <c r="EF159" i="82"/>
  <c r="EF159" i="83" s="1"/>
  <c r="EF159" i="84" s="1"/>
  <c r="EF161" i="82"/>
  <c r="EF161" i="83" s="1"/>
  <c r="EF161" i="84" s="1"/>
  <c r="EF162" i="82"/>
  <c r="EF162" i="83" s="1"/>
  <c r="EF162" i="84" s="1"/>
  <c r="EF146" i="82"/>
  <c r="EF146" i="83" s="1"/>
  <c r="EF146" i="84" s="1"/>
  <c r="EF142" i="82"/>
  <c r="EF142" i="83" s="1"/>
  <c r="EF142" i="84" s="1"/>
  <c r="EF143" i="82"/>
  <c r="EF143" i="83" s="1"/>
  <c r="EF143" i="84" s="1"/>
  <c r="EF158" i="82"/>
  <c r="EF158" i="83" s="1"/>
  <c r="EF158" i="84" s="1"/>
  <c r="EF164" i="82"/>
  <c r="EF164" i="83" s="1"/>
  <c r="EF164" i="84" s="1"/>
  <c r="EF137" i="82"/>
  <c r="EF137" i="83" s="1"/>
  <c r="EF137" i="84" s="1"/>
  <c r="EF147" i="82"/>
  <c r="EF147" i="83" s="1"/>
  <c r="EF147" i="84" s="1"/>
  <c r="EF152" i="82"/>
  <c r="EF152" i="83" s="1"/>
  <c r="EF152" i="84" s="1"/>
  <c r="EF153" i="82"/>
  <c r="EF153" i="83" s="1"/>
  <c r="EF153" i="84" s="1"/>
  <c r="EF148" i="82"/>
  <c r="EF148" i="83" s="1"/>
  <c r="EF148" i="84" s="1"/>
  <c r="EF154" i="82"/>
  <c r="EF154" i="83" s="1"/>
  <c r="EF154" i="84" s="1"/>
  <c r="EF141" i="82"/>
  <c r="EF141" i="83" s="1"/>
  <c r="EF141" i="84" s="1"/>
  <c r="EF140" i="84" s="1"/>
  <c r="EF145" i="82"/>
  <c r="EF145" i="83" s="1"/>
  <c r="EF145" i="84" s="1"/>
  <c r="EF157" i="82"/>
  <c r="EF157" i="83" s="1"/>
  <c r="EF157" i="84" s="1"/>
  <c r="EF155" i="82"/>
  <c r="EF155" i="83" s="1"/>
  <c r="EF155" i="84" s="1"/>
  <c r="EF156" i="82"/>
  <c r="EF156" i="83" s="1"/>
  <c r="EF156" i="84" s="1"/>
  <c r="EF169" i="82"/>
  <c r="EF169" i="83" s="1"/>
  <c r="EF169" i="84" s="1"/>
  <c r="EF165" i="82"/>
  <c r="EF165" i="83" s="1"/>
  <c r="EF165" i="84" s="1"/>
  <c r="EF160" i="82"/>
  <c r="EF160" i="83" s="1"/>
  <c r="EF160" i="84" s="1"/>
  <c r="EF167" i="82"/>
  <c r="EF167" i="83" s="1"/>
  <c r="EF167" i="84" s="1"/>
  <c r="EF163" i="82"/>
  <c r="EF163" i="83" s="1"/>
  <c r="EF163" i="84" s="1"/>
  <c r="FL39" i="82"/>
  <c r="FL39" i="83" s="1"/>
  <c r="FL181" i="82"/>
  <c r="FL181" i="83" s="1"/>
  <c r="FL175" i="82"/>
  <c r="FL175" i="83" s="1"/>
  <c r="FL173" i="82"/>
  <c r="FL173" i="83" s="1"/>
  <c r="FL173" i="84" s="1"/>
  <c r="FL182" i="82"/>
  <c r="FL182" i="83" s="1"/>
  <c r="FL184" i="82"/>
  <c r="FL184" i="83" s="1"/>
  <c r="FL179" i="82"/>
  <c r="FL179" i="83" s="1"/>
  <c r="FL174" i="82"/>
  <c r="FL174" i="83" s="1"/>
  <c r="FL139" i="82"/>
  <c r="FL139" i="83" s="1"/>
  <c r="FL25" i="82"/>
  <c r="FL25" i="83" s="1"/>
  <c r="FL25" i="84" s="1"/>
  <c r="FL34" i="82"/>
  <c r="FL34" i="83" s="1"/>
  <c r="FL140" i="82"/>
  <c r="FL140" i="83" s="1"/>
  <c r="FL38" i="82"/>
  <c r="FL38" i="83" s="1"/>
  <c r="FL36" i="82"/>
  <c r="FL36" i="83" s="1"/>
  <c r="FL35" i="82"/>
  <c r="FL35" i="83" s="1"/>
  <c r="FL29" i="82"/>
  <c r="FL29" i="83" s="1"/>
  <c r="FL138" i="82"/>
  <c r="FL138" i="83" s="1"/>
  <c r="FL37" i="82"/>
  <c r="FL37" i="83" s="1"/>
  <c r="FL33" i="82"/>
  <c r="FL33" i="83" s="1"/>
  <c r="FL24" i="82"/>
  <c r="FL24" i="83" s="1"/>
  <c r="FL27" i="82"/>
  <c r="FL27" i="83" s="1"/>
  <c r="FL30" i="82"/>
  <c r="FL30" i="83" s="1"/>
  <c r="FL26" i="82"/>
  <c r="FL26" i="83" s="1"/>
  <c r="FL131" i="82"/>
  <c r="FL131" i="83" s="1"/>
  <c r="FL131" i="84" s="1"/>
  <c r="FL28" i="82"/>
  <c r="FL28" i="83" s="1"/>
  <c r="FL31" i="82"/>
  <c r="FL31" i="83" s="1"/>
  <c r="FL72" i="82"/>
  <c r="FL72" i="83" s="1"/>
  <c r="FL72" i="84" s="1"/>
  <c r="FL32" i="82"/>
  <c r="FL32" i="83" s="1"/>
  <c r="FL125" i="82"/>
  <c r="FL125" i="83" s="1"/>
  <c r="FL125" i="84" s="1" a="1"/>
  <c r="FL125" i="84" s="1"/>
  <c r="FL118" i="82"/>
  <c r="FL118" i="83" s="1"/>
  <c r="FL118" i="84" s="1"/>
  <c r="FL42" i="82"/>
  <c r="FL42" i="83" s="1"/>
  <c r="FL42" i="84" s="1"/>
  <c r="FL137" i="82"/>
  <c r="FL137" i="83" s="1"/>
  <c r="FL41" i="82"/>
  <c r="FL41" i="83" s="1"/>
  <c r="FL41" i="84" s="1"/>
  <c r="FL40" i="82"/>
  <c r="FL40" i="83" s="1"/>
  <c r="FL40" i="84" s="1"/>
  <c r="FL43" i="82"/>
  <c r="FL43" i="83" s="1"/>
  <c r="FL43" i="84" s="1"/>
  <c r="FL46" i="82"/>
  <c r="FL46" i="83" s="1"/>
  <c r="FL44" i="82"/>
  <c r="FL44" i="83" s="1"/>
  <c r="FL44" i="84" s="1"/>
  <c r="FL97" i="82"/>
  <c r="FL97" i="83" s="1"/>
  <c r="FL97" i="84" s="1"/>
  <c r="FL50" i="82"/>
  <c r="FL50" i="83" s="1"/>
  <c r="FL50" i="84" s="1"/>
  <c r="FL45" i="82"/>
  <c r="FL45" i="83" s="1"/>
  <c r="FL47" i="82"/>
  <c r="FL47" i="83" s="1"/>
  <c r="FL48" i="82"/>
  <c r="FL48" i="83" s="1"/>
  <c r="FL48" i="84" s="1"/>
  <c r="FL57" i="82"/>
  <c r="FL57" i="83" s="1"/>
  <c r="FL57" i="84" s="1"/>
  <c r="FL49" i="82"/>
  <c r="FL49" i="83" s="1"/>
  <c r="FL52" i="82"/>
  <c r="FL52" i="83" s="1"/>
  <c r="FL52" i="84" s="1"/>
  <c r="FL56" i="82"/>
  <c r="FL56" i="83" s="1"/>
  <c r="FL56" i="84" s="1"/>
  <c r="FL54" i="82"/>
  <c r="FL54" i="83" s="1"/>
  <c r="FL51" i="82"/>
  <c r="FL51" i="83" s="1"/>
  <c r="FL53" i="82"/>
  <c r="FL53" i="83" s="1"/>
  <c r="FL53" i="84" s="1"/>
  <c r="FL60" i="82"/>
  <c r="FL60" i="83" s="1"/>
  <c r="FL60" i="84" s="1"/>
  <c r="FL59" i="82"/>
  <c r="FL59" i="83" s="1"/>
  <c r="FL58" i="82"/>
  <c r="FL58" i="83" s="1"/>
  <c r="FL55" i="82"/>
  <c r="FL55" i="83" s="1"/>
  <c r="FL55" i="84" s="1"/>
  <c r="FL64" i="82"/>
  <c r="FL64" i="83" s="1"/>
  <c r="FL64" i="84" s="1"/>
  <c r="FL62" i="82"/>
  <c r="FL62" i="83" s="1"/>
  <c r="FL62" i="84" s="1"/>
  <c r="FL61" i="82"/>
  <c r="FL61" i="83" s="1"/>
  <c r="FL65" i="82"/>
  <c r="FL65" i="83" s="1"/>
  <c r="FL68" i="82"/>
  <c r="FL68" i="83" s="1"/>
  <c r="FL71" i="82"/>
  <c r="FL71" i="83" s="1"/>
  <c r="FL63" i="82"/>
  <c r="FL63" i="83" s="1"/>
  <c r="FL66" i="82"/>
  <c r="FL66" i="83" s="1"/>
  <c r="FL66" i="84" s="1"/>
  <c r="FL67" i="82"/>
  <c r="FL67" i="83" s="1"/>
  <c r="FL73" i="82"/>
  <c r="FL73" i="83" s="1"/>
  <c r="FL73" i="84" s="1"/>
  <c r="FL75" i="82"/>
  <c r="FL75" i="83" s="1"/>
  <c r="FL70" i="82"/>
  <c r="FL70" i="83" s="1"/>
  <c r="FL69" i="82"/>
  <c r="FL69" i="83" s="1"/>
  <c r="FL76" i="82"/>
  <c r="FL76" i="83" s="1"/>
  <c r="FL82" i="82"/>
  <c r="FL82" i="83" s="1"/>
  <c r="FL77" i="82"/>
  <c r="FL77" i="83" s="1"/>
  <c r="FL74" i="82"/>
  <c r="FL74" i="83" s="1"/>
  <c r="FL74" i="84" s="1"/>
  <c r="FL80" i="82"/>
  <c r="FL80" i="83" s="1"/>
  <c r="FL87" i="82"/>
  <c r="FL87" i="83" s="1"/>
  <c r="FL85" i="82"/>
  <c r="FL85" i="83" s="1"/>
  <c r="FL85" i="84" s="1"/>
  <c r="FL86" i="82"/>
  <c r="FL86" i="83" s="1"/>
  <c r="FL90" i="82"/>
  <c r="FL90" i="83" s="1"/>
  <c r="FL90" i="84" s="1"/>
  <c r="FL78" i="82"/>
  <c r="FL78" i="83" s="1"/>
  <c r="FL83" i="82"/>
  <c r="FL83" i="83" s="1"/>
  <c r="FL84" i="82"/>
  <c r="FL84" i="83" s="1"/>
  <c r="FL95" i="82"/>
  <c r="FL95" i="83" s="1"/>
  <c r="FL95" i="84" s="1"/>
  <c r="FL89" i="82"/>
  <c r="FL89" i="83" s="1"/>
  <c r="FL93" i="82"/>
  <c r="FL93" i="83" s="1"/>
  <c r="FL93" i="84" s="1"/>
  <c r="FL81" i="82"/>
  <c r="FL81" i="83" s="1"/>
  <c r="FL81" i="84" s="1"/>
  <c r="FL91" i="82"/>
  <c r="FL91" i="83" s="1"/>
  <c r="FL79" i="82"/>
  <c r="FL79" i="83" s="1"/>
  <c r="FL88" i="82"/>
  <c r="FL88" i="83" s="1"/>
  <c r="FL88" i="84" s="1"/>
  <c r="FL92" i="82"/>
  <c r="FL92" i="83" s="1"/>
  <c r="FL92" i="84" s="1"/>
  <c r="FL98" i="82"/>
  <c r="FL98" i="83" s="1"/>
  <c r="FL94" i="82"/>
  <c r="FL94" i="83" s="1"/>
  <c r="FL99" i="82"/>
  <c r="FL99" i="83" s="1"/>
  <c r="FL96" i="82"/>
  <c r="FL96" i="83" s="1"/>
  <c r="FL96" i="84" s="1"/>
  <c r="FL102" i="82"/>
  <c r="FL102" i="83" s="1"/>
  <c r="FL102" i="84" s="1"/>
  <c r="FL105" i="82"/>
  <c r="FL105" i="83" s="1"/>
  <c r="FL105" i="84" s="1"/>
  <c r="FL103" i="82"/>
  <c r="FL103" i="83" s="1"/>
  <c r="FL103" i="84" s="1"/>
  <c r="FL100" i="82"/>
  <c r="FL100" i="83" s="1"/>
  <c r="FL109" i="82"/>
  <c r="FL109" i="83" s="1"/>
  <c r="FL109" i="84" s="1"/>
  <c r="FL113" i="82"/>
  <c r="FL113" i="83" s="1"/>
  <c r="FL113" i="84" s="1"/>
  <c r="FL114" i="82"/>
  <c r="FL114" i="83" s="1"/>
  <c r="FL114" i="84" s="1"/>
  <c r="FL104" i="82"/>
  <c r="FL104" i="83" s="1"/>
  <c r="FL104" i="84" s="1"/>
  <c r="FL101" i="82"/>
  <c r="FL101" i="83" s="1"/>
  <c r="FL101" i="84" s="1"/>
  <c r="FL108" i="82"/>
  <c r="FL108" i="83" s="1"/>
  <c r="FL108" i="84" s="1"/>
  <c r="FL106" i="82"/>
  <c r="FL106" i="83" s="1"/>
  <c r="FL106" i="84" s="1"/>
  <c r="FL110" i="82"/>
  <c r="FL110" i="83" s="1"/>
  <c r="FL110" i="84" s="1"/>
  <c r="FL111" i="82"/>
  <c r="FL111" i="83" s="1"/>
  <c r="FL111" i="84" s="1"/>
  <c r="FL107" i="82"/>
  <c r="FL107" i="83" s="1"/>
  <c r="FL107" i="84" s="1"/>
  <c r="FL116" i="82"/>
  <c r="FL116" i="83" s="1"/>
  <c r="FL116" i="84" s="1"/>
  <c r="FL112" i="82"/>
  <c r="FL112" i="83" s="1"/>
  <c r="FL112" i="84" s="1"/>
  <c r="FL120" i="82"/>
  <c r="FL120" i="83" s="1"/>
  <c r="FL120" i="84" s="1"/>
  <c r="FL124" i="82"/>
  <c r="FL124" i="83" s="1"/>
  <c r="FL124" i="84" s="1"/>
  <c r="FL119" i="82"/>
  <c r="FL119" i="83" s="1"/>
  <c r="FL119" i="84" s="1"/>
  <c r="FL122" i="82"/>
  <c r="FL122" i="83" s="1"/>
  <c r="FL122" i="84" s="1"/>
  <c r="FL117" i="82"/>
  <c r="FL117" i="83" s="1"/>
  <c r="FL115" i="82"/>
  <c r="FL115" i="83" s="1"/>
  <c r="FL132" i="82"/>
  <c r="FL132" i="83" s="1"/>
  <c r="FL134" i="82"/>
  <c r="FL134" i="83" s="1"/>
  <c r="FL136" i="82"/>
  <c r="FL136" i="83" s="1"/>
  <c r="FL129" i="82"/>
  <c r="FL129" i="83" s="1"/>
  <c r="FL133" i="82"/>
  <c r="FL133" i="83" s="1"/>
  <c r="FM140" i="84" s="1"/>
  <c r="FL151" i="82"/>
  <c r="FL151" i="83" s="1"/>
  <c r="FL151" i="84" s="1"/>
  <c r="FL165" i="82"/>
  <c r="FL165" i="83" s="1"/>
  <c r="FL165" i="84" s="1"/>
  <c r="FL126" i="82"/>
  <c r="FL126" i="83" s="1"/>
  <c r="FL123" i="82"/>
  <c r="FL123" i="83" s="1"/>
  <c r="FL123" i="84" s="1"/>
  <c r="FL127" i="82"/>
  <c r="FL127" i="83" s="1"/>
  <c r="FL155" i="82"/>
  <c r="FL155" i="83" s="1"/>
  <c r="FL155" i="84" s="1"/>
  <c r="FL121" i="82"/>
  <c r="FL121" i="83" s="1"/>
  <c r="FL121" i="84" s="1"/>
  <c r="FL171" i="82"/>
  <c r="FL171" i="83" s="1"/>
  <c r="FL171" i="84" s="1"/>
  <c r="FL149" i="82"/>
  <c r="FL149" i="83" s="1"/>
  <c r="FL149" i="84" s="1"/>
  <c r="FL145" i="82"/>
  <c r="FL145" i="83" s="1"/>
  <c r="FL145" i="84" s="1"/>
  <c r="FL152" i="82"/>
  <c r="FL152" i="83" s="1"/>
  <c r="FL152" i="84" s="1"/>
  <c r="FL150" i="82"/>
  <c r="FL150" i="83" s="1"/>
  <c r="FL150" i="84" s="1"/>
  <c r="FL159" i="82"/>
  <c r="FL159" i="83" s="1"/>
  <c r="FL159" i="84" s="1"/>
  <c r="FL162" i="82"/>
  <c r="FL162" i="83" s="1"/>
  <c r="FL162" i="84" s="1"/>
  <c r="FL130" i="82"/>
  <c r="FL130" i="83" s="1"/>
  <c r="FL128" i="82"/>
  <c r="FL128" i="83" s="1"/>
  <c r="FL161" i="82"/>
  <c r="FL161" i="83" s="1"/>
  <c r="FL161" i="84" s="1"/>
  <c r="FL135" i="82"/>
  <c r="FL135" i="83" s="1"/>
  <c r="FL135" i="84" s="1"/>
  <c r="FL143" i="82"/>
  <c r="FL143" i="83" s="1"/>
  <c r="FL143" i="84" s="1"/>
  <c r="FL141" i="82"/>
  <c r="FL141" i="83" s="1"/>
  <c r="FL141" i="84" s="1"/>
  <c r="FL140" i="84" s="1"/>
  <c r="FL142" i="82"/>
  <c r="FL142" i="83" s="1"/>
  <c r="FL142" i="84" s="1"/>
  <c r="FL144" i="82"/>
  <c r="FL144" i="83" s="1"/>
  <c r="FL144" i="84" s="1"/>
  <c r="FL158" i="82"/>
  <c r="FL158" i="83" s="1"/>
  <c r="FL158" i="84" s="1"/>
  <c r="FL146" i="82"/>
  <c r="FL146" i="83" s="1"/>
  <c r="FL146" i="84" s="1"/>
  <c r="FL147" i="82"/>
  <c r="FL147" i="83" s="1"/>
  <c r="FL147" i="84" s="1"/>
  <c r="FL153" i="82"/>
  <c r="FL153" i="83" s="1"/>
  <c r="FL153" i="84" s="1"/>
  <c r="FL148" i="82"/>
  <c r="FL148" i="83" s="1"/>
  <c r="FL148" i="84" s="1"/>
  <c r="FL154" i="82"/>
  <c r="FL154" i="83" s="1"/>
  <c r="FL154" i="84" s="1"/>
  <c r="FL164" i="82"/>
  <c r="FL164" i="83" s="1"/>
  <c r="FL164" i="84" s="1"/>
  <c r="FL156" i="82"/>
  <c r="FL156" i="83" s="1"/>
  <c r="FL156" i="84" s="1"/>
  <c r="FL177" i="82"/>
  <c r="FL177" i="83" s="1"/>
  <c r="FL177" i="84" s="1"/>
  <c r="FL157" i="82"/>
  <c r="FL157" i="83" s="1"/>
  <c r="FL157" i="84" s="1"/>
  <c r="FL160" i="82"/>
  <c r="FL160" i="83" s="1"/>
  <c r="FL160" i="84" s="1"/>
  <c r="FL168" i="82"/>
  <c r="FL168" i="83" s="1"/>
  <c r="FL168" i="84" s="1"/>
  <c r="FL166" i="82"/>
  <c r="FL166" i="83" s="1"/>
  <c r="FL166" i="84" s="1"/>
  <c r="FL183" i="82"/>
  <c r="FL183" i="83" s="1"/>
  <c r="FL163" i="82"/>
  <c r="FL163" i="83" s="1"/>
  <c r="FL163" i="84" s="1"/>
  <c r="FL170" i="82"/>
  <c r="FL170" i="83" s="1"/>
  <c r="FL170" i="84" s="1"/>
  <c r="GU180" i="83"/>
  <c r="GU180" i="84" s="1"/>
  <c r="GU179" i="83"/>
  <c r="GU179" i="84" s="1"/>
  <c r="GU182" i="83"/>
  <c r="GU182" i="84" s="1"/>
  <c r="FP177" i="82"/>
  <c r="FP177" i="83" s="1"/>
  <c r="ER180" i="82"/>
  <c r="ER180" i="83" s="1"/>
  <c r="ER180" i="84" s="1"/>
  <c r="DT180" i="82"/>
  <c r="DT180" i="83" s="1"/>
  <c r="DT180" i="84" s="1"/>
  <c r="GJ170" i="82"/>
  <c r="GJ170" i="83" s="1"/>
  <c r="GJ170" i="84" s="1"/>
  <c r="EN170" i="82"/>
  <c r="EN170" i="83" s="1"/>
  <c r="EN170" i="84" s="1"/>
  <c r="GB169" i="82"/>
  <c r="GB169" i="83" s="1"/>
  <c r="GB169" i="84" s="1"/>
  <c r="AF166" i="82"/>
  <c r="AF166" i="83" s="1"/>
  <c r="AF166" i="84" s="1"/>
  <c r="T159" i="82"/>
  <c r="T159" i="83" s="1"/>
  <c r="T159" i="84" s="1"/>
  <c r="I35" i="83"/>
  <c r="I35" i="84" s="1"/>
  <c r="AM38" i="83"/>
  <c r="AM38" i="84" s="1"/>
  <c r="AM36" i="83"/>
  <c r="AM36" i="84" s="1"/>
  <c r="AM34" i="83"/>
  <c r="AM34" i="84" s="1"/>
  <c r="AM29" i="83"/>
  <c r="AM29" i="84" s="1"/>
  <c r="FO175" i="83"/>
  <c r="FO175" i="84" s="1"/>
  <c r="EI175" i="83"/>
  <c r="EI175" i="84" s="1"/>
  <c r="DK173" i="83"/>
  <c r="DK173" i="84" s="1"/>
  <c r="FF184" i="83"/>
  <c r="FF184" i="84" s="1"/>
  <c r="DB182" i="83"/>
  <c r="DB182" i="84" s="1"/>
  <c r="FA139" i="83"/>
  <c r="FA139" i="84" s="1"/>
  <c r="EI139" i="83"/>
  <c r="EI139" i="84" s="1"/>
  <c r="DJ138" i="83"/>
  <c r="DJ138" i="84" s="1"/>
  <c r="Z138" i="83"/>
  <c r="Z138" i="84" s="1"/>
  <c r="DG39" i="83"/>
  <c r="AC39" i="83"/>
  <c r="FF140" i="83"/>
  <c r="AJ181" i="82"/>
  <c r="AJ181" i="83" s="1"/>
  <c r="AJ140" i="82"/>
  <c r="AJ140" i="83" s="1"/>
  <c r="AJ174" i="82"/>
  <c r="AJ174" i="83" s="1"/>
  <c r="AJ39" i="82"/>
  <c r="AJ39" i="83" s="1"/>
  <c r="AJ138" i="82"/>
  <c r="AJ138" i="83" s="1"/>
  <c r="AJ182" i="82"/>
  <c r="AJ182" i="83" s="1"/>
  <c r="AJ175" i="82"/>
  <c r="AJ175" i="83" s="1"/>
  <c r="AJ29" i="82"/>
  <c r="AJ29" i="83" s="1"/>
  <c r="AJ29" i="84" s="1"/>
  <c r="AJ173" i="82"/>
  <c r="AJ173" i="83" s="1"/>
  <c r="AJ179" i="82"/>
  <c r="AJ179" i="83" s="1"/>
  <c r="AJ139" i="82"/>
  <c r="AJ139" i="83" s="1"/>
  <c r="AJ139" i="84" s="1"/>
  <c r="AJ184" i="82"/>
  <c r="AJ184" i="83" s="1"/>
  <c r="AJ25" i="82"/>
  <c r="AJ25" i="83" s="1"/>
  <c r="AJ34" i="82"/>
  <c r="AJ34" i="83" s="1"/>
  <c r="AJ37" i="82"/>
  <c r="AJ37" i="83" s="1"/>
  <c r="AJ37" i="84" s="1"/>
  <c r="AJ35" i="82"/>
  <c r="AJ35" i="83" s="1"/>
  <c r="AJ38" i="82"/>
  <c r="AJ38" i="83" s="1"/>
  <c r="AJ33" i="82"/>
  <c r="AJ33" i="83" s="1"/>
  <c r="AJ33" i="84" s="1"/>
  <c r="AJ24" i="82"/>
  <c r="AJ24" i="83" s="1"/>
  <c r="AJ24" i="84" s="1"/>
  <c r="AJ36" i="82"/>
  <c r="AJ36" i="83" s="1"/>
  <c r="AJ26" i="82"/>
  <c r="AJ26" i="83" s="1"/>
  <c r="AJ28" i="82"/>
  <c r="AJ28" i="83" s="1"/>
  <c r="AJ27" i="82"/>
  <c r="AJ27" i="83" s="1"/>
  <c r="AJ31" i="82"/>
  <c r="AJ31" i="83" s="1"/>
  <c r="AJ31" i="84" s="1"/>
  <c r="AJ72" i="82"/>
  <c r="AJ72" i="83" s="1"/>
  <c r="AJ72" i="84" s="1"/>
  <c r="AJ118" i="82"/>
  <c r="AJ118" i="83" s="1"/>
  <c r="AJ32" i="82"/>
  <c r="AJ32" i="83" s="1"/>
  <c r="AJ32" i="84" s="1"/>
  <c r="AJ125" i="82"/>
  <c r="AJ125" i="83" s="1"/>
  <c r="AJ125" i="84" s="1" a="1"/>
  <c r="AJ125" i="84" s="1"/>
  <c r="AJ30" i="82"/>
  <c r="AJ30" i="83" s="1"/>
  <c r="AJ30" i="84" s="1"/>
  <c r="AJ131" i="82"/>
  <c r="AJ131" i="83" s="1"/>
  <c r="AJ40" i="82"/>
  <c r="AJ40" i="83" s="1"/>
  <c r="AJ40" i="84" s="1"/>
  <c r="AJ137" i="82"/>
  <c r="AJ137" i="83" s="1"/>
  <c r="AJ41" i="82"/>
  <c r="AJ41" i="83" s="1"/>
  <c r="AJ42" i="82"/>
  <c r="AJ42" i="83" s="1"/>
  <c r="AJ97" i="82"/>
  <c r="AJ97" i="83" s="1"/>
  <c r="AJ97" i="84" s="1"/>
  <c r="AJ47" i="82"/>
  <c r="AJ47" i="83" s="1"/>
  <c r="AJ44" i="82"/>
  <c r="AJ44" i="83" s="1"/>
  <c r="AJ46" i="82"/>
  <c r="AJ46" i="83" s="1"/>
  <c r="AJ45" i="82"/>
  <c r="AJ45" i="83" s="1"/>
  <c r="AJ43" i="82"/>
  <c r="AJ43" i="83" s="1"/>
  <c r="AJ48" i="82"/>
  <c r="AJ48" i="83" s="1"/>
  <c r="AJ49" i="82"/>
  <c r="AJ49" i="83" s="1"/>
  <c r="AJ50" i="82"/>
  <c r="AJ50" i="83" s="1"/>
  <c r="AJ53" i="82"/>
  <c r="AJ53" i="83" s="1"/>
  <c r="AJ58" i="82"/>
  <c r="AJ58" i="83" s="1"/>
  <c r="AJ55" i="82"/>
  <c r="AJ55" i="83" s="1"/>
  <c r="AJ51" i="82"/>
  <c r="AJ51" i="83" s="1"/>
  <c r="AJ57" i="82"/>
  <c r="AJ57" i="83" s="1"/>
  <c r="AJ59" i="82"/>
  <c r="AJ59" i="83" s="1"/>
  <c r="AJ56" i="82"/>
  <c r="AJ56" i="83" s="1"/>
  <c r="AJ60" i="82"/>
  <c r="AJ60" i="83" s="1"/>
  <c r="AJ52" i="82"/>
  <c r="AJ52" i="83" s="1"/>
  <c r="AJ61" i="82"/>
  <c r="AJ61" i="83" s="1"/>
  <c r="AJ54" i="82"/>
  <c r="AJ54" i="83" s="1"/>
  <c r="AJ62" i="82"/>
  <c r="AJ62" i="83" s="1"/>
  <c r="AJ64" i="82"/>
  <c r="AJ64" i="83" s="1"/>
  <c r="AJ66" i="82"/>
  <c r="AJ66" i="83" s="1"/>
  <c r="AJ65" i="82"/>
  <c r="AJ65" i="83" s="1"/>
  <c r="AJ63" i="82"/>
  <c r="AJ63" i="83" s="1"/>
  <c r="AJ67" i="82"/>
  <c r="AJ67" i="83" s="1"/>
  <c r="AJ69" i="82"/>
  <c r="AJ69" i="83" s="1"/>
  <c r="AJ75" i="82"/>
  <c r="AJ75" i="83" s="1"/>
  <c r="AJ75" i="84" s="1"/>
  <c r="AJ73" i="82"/>
  <c r="AJ73" i="83" s="1"/>
  <c r="AJ73" i="84" s="1"/>
  <c r="AJ74" i="82"/>
  <c r="AJ74" i="83" s="1"/>
  <c r="AJ71" i="82"/>
  <c r="AJ71" i="83" s="1"/>
  <c r="AJ76" i="82"/>
  <c r="AJ76" i="83" s="1"/>
  <c r="AJ76" i="84" s="1"/>
  <c r="AJ68" i="82"/>
  <c r="AJ68" i="83" s="1"/>
  <c r="AJ70" i="82"/>
  <c r="AJ70" i="83" s="1"/>
  <c r="AJ82" i="82"/>
  <c r="AJ82" i="83" s="1"/>
  <c r="AJ79" i="82"/>
  <c r="AJ79" i="83" s="1"/>
  <c r="AJ77" i="82"/>
  <c r="AJ77" i="83" s="1"/>
  <c r="AJ86" i="82"/>
  <c r="AJ86" i="83" s="1"/>
  <c r="AJ80" i="82"/>
  <c r="AJ80" i="83" s="1"/>
  <c r="AJ80" i="84" s="1"/>
  <c r="AJ78" i="82"/>
  <c r="AJ78" i="83" s="1"/>
  <c r="AJ87" i="82"/>
  <c r="AJ87" i="83" s="1"/>
  <c r="AJ83" i="82"/>
  <c r="AJ83" i="83" s="1"/>
  <c r="AJ83" i="84" s="1"/>
  <c r="AJ91" i="82"/>
  <c r="AJ91" i="83" s="1"/>
  <c r="AJ91" i="84" s="1"/>
  <c r="AJ81" i="82"/>
  <c r="AJ81" i="83" s="1"/>
  <c r="AJ81" i="84" s="1"/>
  <c r="AJ85" i="82"/>
  <c r="AJ85" i="83" s="1"/>
  <c r="AJ85" i="84" s="1"/>
  <c r="AJ84" i="82"/>
  <c r="AJ84" i="83" s="1"/>
  <c r="AJ88" i="82"/>
  <c r="AJ88" i="83" s="1"/>
  <c r="AJ92" i="82"/>
  <c r="AJ92" i="83" s="1"/>
  <c r="AJ92" i="84" s="1"/>
  <c r="AJ94" i="82"/>
  <c r="AJ94" i="83" s="1"/>
  <c r="AJ96" i="82"/>
  <c r="AJ96" i="83" s="1"/>
  <c r="AJ90" i="82"/>
  <c r="AJ90" i="83" s="1"/>
  <c r="AJ90" i="84" s="1"/>
  <c r="AJ95" i="82"/>
  <c r="AJ95" i="83" s="1"/>
  <c r="AJ98" i="82"/>
  <c r="AJ98" i="83" s="1"/>
  <c r="AJ93" i="82"/>
  <c r="AJ93" i="83" s="1"/>
  <c r="AJ93" i="84" s="1"/>
  <c r="AJ89" i="82"/>
  <c r="AJ89" i="83" s="1"/>
  <c r="AJ108" i="82"/>
  <c r="AJ108" i="83" s="1"/>
  <c r="AJ108" i="84" s="1"/>
  <c r="AJ100" i="82"/>
  <c r="AJ100" i="83" s="1"/>
  <c r="AJ104" i="82"/>
  <c r="AJ104" i="83" s="1"/>
  <c r="AJ104" i="84" s="1"/>
  <c r="AJ103" i="82"/>
  <c r="AJ103" i="83" s="1"/>
  <c r="AJ103" i="84" s="1"/>
  <c r="AJ106" i="82"/>
  <c r="AJ106" i="83" s="1"/>
  <c r="AJ106" i="84" s="1"/>
  <c r="AJ109" i="82"/>
  <c r="AJ109" i="83" s="1"/>
  <c r="AJ109" i="84" s="1"/>
  <c r="AJ112" i="82"/>
  <c r="AJ112" i="83" s="1"/>
  <c r="AJ112" i="84" s="1"/>
  <c r="AJ114" i="82"/>
  <c r="AJ114" i="83" s="1"/>
  <c r="AJ99" i="82"/>
  <c r="AJ99" i="83" s="1"/>
  <c r="AJ102" i="82"/>
  <c r="AJ102" i="83" s="1"/>
  <c r="AJ102" i="84" s="1"/>
  <c r="AJ101" i="82"/>
  <c r="AJ101" i="83" s="1"/>
  <c r="AJ101" i="84" s="1"/>
  <c r="AJ105" i="82"/>
  <c r="AJ105" i="83" s="1"/>
  <c r="AJ105" i="84" s="1"/>
  <c r="AJ107" i="82"/>
  <c r="AJ107" i="83" s="1"/>
  <c r="AJ107" i="84" s="1"/>
  <c r="AJ111" i="82"/>
  <c r="AJ111" i="83" s="1"/>
  <c r="AJ111" i="84" s="1"/>
  <c r="AJ110" i="82"/>
  <c r="AJ110" i="83" s="1"/>
  <c r="AJ110" i="84" s="1"/>
  <c r="AJ113" i="82"/>
  <c r="AJ113" i="83" s="1"/>
  <c r="AJ113" i="84" s="1"/>
  <c r="AJ121" i="82"/>
  <c r="AJ121" i="83" s="1"/>
  <c r="AJ124" i="82"/>
  <c r="AJ124" i="83" s="1"/>
  <c r="AJ127" i="82"/>
  <c r="AJ127" i="83" s="1"/>
  <c r="AJ117" i="82"/>
  <c r="AJ117" i="83" s="1"/>
  <c r="AJ117" i="84" s="1"/>
  <c r="AJ119" i="82"/>
  <c r="AJ119" i="83" s="1"/>
  <c r="AJ123" i="82"/>
  <c r="AJ123" i="83" s="1"/>
  <c r="AJ115" i="82"/>
  <c r="AJ115" i="83" s="1"/>
  <c r="AJ116" i="82"/>
  <c r="AJ116" i="83" s="1"/>
  <c r="AJ122" i="82"/>
  <c r="AJ122" i="83" s="1"/>
  <c r="AJ120" i="82"/>
  <c r="AJ120" i="83" s="1"/>
  <c r="AJ126" i="82"/>
  <c r="AJ126" i="83" s="1"/>
  <c r="AJ130" i="82"/>
  <c r="AJ130" i="83" s="1"/>
  <c r="AJ128" i="82"/>
  <c r="AJ128" i="83" s="1"/>
  <c r="AJ128" i="84" s="1"/>
  <c r="AJ155" i="82"/>
  <c r="AJ155" i="83" s="1"/>
  <c r="AJ155" i="84" s="1"/>
  <c r="AJ151" i="82"/>
  <c r="AJ151" i="83" s="1"/>
  <c r="AJ151" i="84" s="1"/>
  <c r="AJ150" i="82"/>
  <c r="AJ150" i="83" s="1"/>
  <c r="AJ150" i="84" s="1"/>
  <c r="AJ132" i="82"/>
  <c r="AJ132" i="83" s="1"/>
  <c r="AJ152" i="82"/>
  <c r="AJ152" i="83" s="1"/>
  <c r="AJ152" i="84" s="1"/>
  <c r="AJ133" i="82"/>
  <c r="AJ133" i="83" s="1"/>
  <c r="AK140" i="84" s="1"/>
  <c r="AJ135" i="82"/>
  <c r="AJ135" i="83" s="1"/>
  <c r="AJ147" i="82"/>
  <c r="AJ147" i="83" s="1"/>
  <c r="AJ147" i="84" s="1"/>
  <c r="AJ153" i="82"/>
  <c r="AJ153" i="83" s="1"/>
  <c r="AJ153" i="84" s="1"/>
  <c r="AJ156" i="82"/>
  <c r="AJ156" i="83" s="1"/>
  <c r="AJ156" i="84" s="1"/>
  <c r="AJ160" i="82"/>
  <c r="AJ160" i="83" s="1"/>
  <c r="AJ160" i="84" s="1"/>
  <c r="AJ163" i="82"/>
  <c r="AJ163" i="83" s="1"/>
  <c r="AJ163" i="84" s="1"/>
  <c r="AJ166" i="82"/>
  <c r="AJ166" i="83" s="1"/>
  <c r="AJ166" i="84" s="1"/>
  <c r="AJ129" i="82"/>
  <c r="AJ129" i="83" s="1"/>
  <c r="AJ134" i="82"/>
  <c r="AJ134" i="83" s="1"/>
  <c r="AJ136" i="82"/>
  <c r="AJ136" i="83" s="1"/>
  <c r="AJ161" i="82"/>
  <c r="AJ161" i="83" s="1"/>
  <c r="AJ161" i="84" s="1"/>
  <c r="AJ142" i="82"/>
  <c r="AJ142" i="83" s="1"/>
  <c r="AJ142" i="84" s="1"/>
  <c r="AJ145" i="82"/>
  <c r="AJ145" i="83" s="1"/>
  <c r="AJ145" i="84" s="1"/>
  <c r="AJ165" i="82"/>
  <c r="AJ165" i="83" s="1"/>
  <c r="AJ165" i="84" s="1"/>
  <c r="AJ143" i="82"/>
  <c r="AJ143" i="83" s="1"/>
  <c r="AJ143" i="84" s="1"/>
  <c r="AJ141" i="82"/>
  <c r="AJ141" i="83" s="1"/>
  <c r="AJ141" i="84" s="1"/>
  <c r="AJ171" i="82"/>
  <c r="AJ171" i="83" s="1"/>
  <c r="AJ171" i="84" s="1"/>
  <c r="AJ144" i="82"/>
  <c r="AJ144" i="83" s="1"/>
  <c r="AJ144" i="84" s="1"/>
  <c r="AJ157" i="82"/>
  <c r="AJ157" i="83" s="1"/>
  <c r="AJ157" i="84" s="1"/>
  <c r="AJ162" i="82"/>
  <c r="AJ162" i="83" s="1"/>
  <c r="AJ162" i="84" s="1"/>
  <c r="AJ158" i="82"/>
  <c r="AJ158" i="83" s="1"/>
  <c r="AJ158" i="84" s="1"/>
  <c r="AJ148" i="82"/>
  <c r="AJ148" i="83" s="1"/>
  <c r="AJ148" i="84" s="1"/>
  <c r="AJ154" i="82"/>
  <c r="AJ154" i="83" s="1"/>
  <c r="AJ154" i="84" s="1"/>
  <c r="AJ149" i="82"/>
  <c r="AJ149" i="83" s="1"/>
  <c r="AJ149" i="84" s="1"/>
  <c r="AJ146" i="82"/>
  <c r="AJ146" i="83" s="1"/>
  <c r="AJ146" i="84" s="1"/>
  <c r="AJ159" i="82"/>
  <c r="AJ159" i="83" s="1"/>
  <c r="AJ159" i="84" s="1"/>
  <c r="AJ168" i="82"/>
  <c r="AJ168" i="83" s="1"/>
  <c r="AJ168" i="84" s="1"/>
  <c r="AJ164" i="82"/>
  <c r="AJ164" i="83" s="1"/>
  <c r="AJ164" i="84" s="1"/>
  <c r="AJ167" i="82"/>
  <c r="AJ167" i="83" s="1"/>
  <c r="AJ167" i="84" s="1"/>
  <c r="AJ169" i="82"/>
  <c r="AJ169" i="83" s="1"/>
  <c r="AJ169" i="84" s="1"/>
  <c r="AJ178" i="82"/>
  <c r="AJ178" i="83" s="1"/>
  <c r="AJ183" i="82"/>
  <c r="AJ183" i="83" s="1"/>
  <c r="AU138" i="83"/>
  <c r="AU138" i="84" s="1"/>
  <c r="AU184" i="83"/>
  <c r="AU184" i="84" s="1"/>
  <c r="BC139" i="83"/>
  <c r="BC139" i="84" s="1"/>
  <c r="BC175" i="83"/>
  <c r="BC175" i="84" s="1"/>
  <c r="BG179" i="83"/>
  <c r="BG179" i="84" s="1"/>
  <c r="BG182" i="83"/>
  <c r="BG182" i="84" s="1"/>
  <c r="BK138" i="83"/>
  <c r="BK138" i="84" s="1"/>
  <c r="BK184" i="83"/>
  <c r="BK184" i="84" s="1"/>
  <c r="BS139" i="83"/>
  <c r="BS139" i="84" s="1"/>
  <c r="BS175" i="83"/>
  <c r="BS175" i="84" s="1"/>
  <c r="BW179" i="83"/>
  <c r="BW179" i="84" s="1"/>
  <c r="BW182" i="83"/>
  <c r="BW182" i="84" s="1"/>
  <c r="CA138" i="83"/>
  <c r="CA138" i="84" s="1"/>
  <c r="CA184" i="83"/>
  <c r="CA184" i="84" s="1"/>
  <c r="CI139" i="83"/>
  <c r="CI139" i="84" s="1"/>
  <c r="CI175" i="83"/>
  <c r="CI175" i="84" s="1"/>
  <c r="CM179" i="83"/>
  <c r="CM179" i="84" s="1"/>
  <c r="CM182" i="83"/>
  <c r="CM182" i="84" s="1"/>
  <c r="CQ138" i="83"/>
  <c r="CQ138" i="84" s="1"/>
  <c r="CQ184" i="83"/>
  <c r="CQ184" i="84" s="1"/>
  <c r="CY139" i="83"/>
  <c r="CY139" i="84" s="1"/>
  <c r="CY175" i="83"/>
  <c r="CY175" i="84" s="1"/>
  <c r="EA180" i="83"/>
  <c r="EA180" i="84" s="1"/>
  <c r="FH181" i="82"/>
  <c r="FH181" i="83" s="1"/>
  <c r="FH173" i="82"/>
  <c r="FH173" i="83" s="1"/>
  <c r="FH173" i="84" s="1"/>
  <c r="FH139" i="82"/>
  <c r="FH139" i="83" s="1"/>
  <c r="FH184" i="82"/>
  <c r="FH184" i="83" s="1"/>
  <c r="FH179" i="82"/>
  <c r="FH179" i="83" s="1"/>
  <c r="FH174" i="82"/>
  <c r="FH174" i="83" s="1"/>
  <c r="FH140" i="82"/>
  <c r="FH140" i="83" s="1"/>
  <c r="FH138" i="82"/>
  <c r="FH138" i="83" s="1"/>
  <c r="FH175" i="82"/>
  <c r="FH175" i="83" s="1"/>
  <c r="FH29" i="82"/>
  <c r="FH29" i="83" s="1"/>
  <c r="FH182" i="82"/>
  <c r="FH182" i="83" s="1"/>
  <c r="FH33" i="82"/>
  <c r="FH33" i="83" s="1"/>
  <c r="FH36" i="82"/>
  <c r="FH36" i="83" s="1"/>
  <c r="FH34" i="82"/>
  <c r="FH34" i="83" s="1"/>
  <c r="FH37" i="82"/>
  <c r="FH37" i="83" s="1"/>
  <c r="FH25" i="82"/>
  <c r="FH25" i="83" s="1"/>
  <c r="FH25" i="84" s="1"/>
  <c r="FH35" i="82"/>
  <c r="FH35" i="83" s="1"/>
  <c r="FH39" i="82"/>
  <c r="FH39" i="83" s="1"/>
  <c r="FH38" i="82"/>
  <c r="FH38" i="83" s="1"/>
  <c r="FH24" i="82"/>
  <c r="FH24" i="83" s="1"/>
  <c r="FH26" i="82"/>
  <c r="FH26" i="83" s="1"/>
  <c r="FH30" i="82"/>
  <c r="FH30" i="83" s="1"/>
  <c r="FH27" i="82"/>
  <c r="FH27" i="83" s="1"/>
  <c r="FH28" i="82"/>
  <c r="FH28" i="83" s="1"/>
  <c r="FH131" i="82"/>
  <c r="FH131" i="83" s="1"/>
  <c r="FH131" i="84" s="1"/>
  <c r="FH32" i="82"/>
  <c r="FH32" i="83" s="1"/>
  <c r="FH118" i="82"/>
  <c r="FH118" i="83" s="1"/>
  <c r="FH118" i="84" s="1"/>
  <c r="FH31" i="82"/>
  <c r="FH31" i="83" s="1"/>
  <c r="FH137" i="82"/>
  <c r="FH137" i="83" s="1"/>
  <c r="FH72" i="82"/>
  <c r="FH72" i="83" s="1"/>
  <c r="FH72" i="84" s="1"/>
  <c r="FH44" i="82"/>
  <c r="FH44" i="83" s="1"/>
  <c r="FH44" i="84" s="1"/>
  <c r="FH46" i="82"/>
  <c r="FH46" i="83" s="1"/>
  <c r="FH41" i="82"/>
  <c r="FH41" i="83" s="1"/>
  <c r="FH41" i="84" s="1"/>
  <c r="FH43" i="82"/>
  <c r="FH43" i="83" s="1"/>
  <c r="FH43" i="84" s="1"/>
  <c r="FH40" i="82"/>
  <c r="FH40" i="83" s="1"/>
  <c r="FH40" i="84" s="1"/>
  <c r="FH42" i="82"/>
  <c r="FH42" i="83" s="1"/>
  <c r="FH42" i="84" s="1"/>
  <c r="FH97" i="82"/>
  <c r="FH97" i="83" s="1"/>
  <c r="FH97" i="84" s="1"/>
  <c r="FH125" i="82"/>
  <c r="FH125" i="83" s="1"/>
  <c r="FH125" i="84" s="1" a="1"/>
  <c r="FH125" i="84" s="1"/>
  <c r="FH48" i="82"/>
  <c r="FH48" i="83" s="1"/>
  <c r="FH48" i="84" s="1"/>
  <c r="FH47" i="82"/>
  <c r="FH47" i="83" s="1"/>
  <c r="FH49" i="82"/>
  <c r="FH49" i="83" s="1"/>
  <c r="FH45" i="82"/>
  <c r="FH45" i="83" s="1"/>
  <c r="FH50" i="82"/>
  <c r="FH50" i="83" s="1"/>
  <c r="FH50" i="84" s="1"/>
  <c r="FH53" i="82"/>
  <c r="FH53" i="83" s="1"/>
  <c r="FH53" i="84" s="1"/>
  <c r="FH51" i="82"/>
  <c r="FH51" i="83" s="1"/>
  <c r="FH57" i="82"/>
  <c r="FH57" i="83" s="1"/>
  <c r="FH57" i="84" s="1"/>
  <c r="FH58" i="82"/>
  <c r="FH58" i="83" s="1"/>
  <c r="FH56" i="82"/>
  <c r="FH56" i="83" s="1"/>
  <c r="FH56" i="84" s="1"/>
  <c r="FH54" i="82"/>
  <c r="FH54" i="83" s="1"/>
  <c r="FH55" i="82"/>
  <c r="FH55" i="83" s="1"/>
  <c r="FH55" i="84" s="1"/>
  <c r="FH52" i="82"/>
  <c r="FH52" i="83" s="1"/>
  <c r="FH52" i="84" s="1"/>
  <c r="FH62" i="82"/>
  <c r="FH62" i="83" s="1"/>
  <c r="FH62" i="84" s="1"/>
  <c r="FH60" i="82"/>
  <c r="FH60" i="83" s="1"/>
  <c r="FH60" i="84" s="1"/>
  <c r="FH61" i="82"/>
  <c r="FH61" i="83" s="1"/>
  <c r="FH59" i="82"/>
  <c r="FH59" i="83" s="1"/>
  <c r="FH66" i="82"/>
  <c r="FH66" i="83" s="1"/>
  <c r="FH66" i="84" s="1"/>
  <c r="FH64" i="82"/>
  <c r="FH64" i="83" s="1"/>
  <c r="FH64" i="84" s="1"/>
  <c r="FH63" i="82"/>
  <c r="FH63" i="83" s="1"/>
  <c r="FH65" i="82"/>
  <c r="FH65" i="83" s="1"/>
  <c r="FH71" i="82"/>
  <c r="FH71" i="83" s="1"/>
  <c r="FH67" i="82"/>
  <c r="FH67" i="83" s="1"/>
  <c r="FH69" i="82"/>
  <c r="FH69" i="83" s="1"/>
  <c r="FH74" i="82"/>
  <c r="FH74" i="83" s="1"/>
  <c r="FH74" i="84" s="1"/>
  <c r="FH73" i="82"/>
  <c r="FH73" i="83" s="1"/>
  <c r="FH73" i="84" s="1"/>
  <c r="FH75" i="82"/>
  <c r="FH75" i="83" s="1"/>
  <c r="FH68" i="82"/>
  <c r="FH68" i="83" s="1"/>
  <c r="FH70" i="82"/>
  <c r="FH70" i="83" s="1"/>
  <c r="FH78" i="82"/>
  <c r="FH78" i="83" s="1"/>
  <c r="FH83" i="82"/>
  <c r="FH83" i="83" s="1"/>
  <c r="FH80" i="82"/>
  <c r="FH80" i="83" s="1"/>
  <c r="FH76" i="82"/>
  <c r="FH76" i="83" s="1"/>
  <c r="FH82" i="82"/>
  <c r="FH82" i="83" s="1"/>
  <c r="FH77" i="82"/>
  <c r="FH77" i="83" s="1"/>
  <c r="FH81" i="82"/>
  <c r="FH81" i="83" s="1"/>
  <c r="FH81" i="84" s="1"/>
  <c r="FH84" i="82"/>
  <c r="FH84" i="83" s="1"/>
  <c r="FH94" i="82"/>
  <c r="FH94" i="83" s="1"/>
  <c r="FH79" i="82"/>
  <c r="FH79" i="83" s="1"/>
  <c r="FH87" i="82"/>
  <c r="FH87" i="83" s="1"/>
  <c r="FH88" i="82"/>
  <c r="FH88" i="83" s="1"/>
  <c r="FH88" i="84" s="1"/>
  <c r="FH86" i="82"/>
  <c r="FH86" i="83" s="1"/>
  <c r="FH98" i="82"/>
  <c r="FH98" i="83" s="1"/>
  <c r="FH85" i="82"/>
  <c r="FH85" i="83" s="1"/>
  <c r="FH85" i="84" s="1"/>
  <c r="FH92" i="82"/>
  <c r="FH92" i="83" s="1"/>
  <c r="FH92" i="84" s="1"/>
  <c r="FH91" i="82"/>
  <c r="FH91" i="83" s="1"/>
  <c r="FH95" i="82"/>
  <c r="FH95" i="83" s="1"/>
  <c r="FH95" i="84" s="1"/>
  <c r="FH89" i="82"/>
  <c r="FH89" i="83" s="1"/>
  <c r="FH99" i="82"/>
  <c r="FH99" i="83" s="1"/>
  <c r="FH93" i="82"/>
  <c r="FH93" i="83" s="1"/>
  <c r="FH96" i="82"/>
  <c r="FH96" i="83" s="1"/>
  <c r="FH96" i="84" s="1"/>
  <c r="FH90" i="82"/>
  <c r="FH90" i="83" s="1"/>
  <c r="FH90" i="84" s="1"/>
  <c r="FH107" i="82"/>
  <c r="FH107" i="83" s="1"/>
  <c r="FH107" i="84" s="1"/>
  <c r="FH103" i="82"/>
  <c r="FH103" i="83" s="1"/>
  <c r="FH103" i="84" s="1"/>
  <c r="FH106" i="82"/>
  <c r="FH106" i="83" s="1"/>
  <c r="FH106" i="84" s="1"/>
  <c r="FH100" i="82"/>
  <c r="FH100" i="83" s="1"/>
  <c r="FH105" i="82"/>
  <c r="FH105" i="83" s="1"/>
  <c r="FH105" i="84" s="1"/>
  <c r="FH108" i="82"/>
  <c r="FH108" i="83" s="1"/>
  <c r="FH108" i="84" s="1"/>
  <c r="FH112" i="82"/>
  <c r="FH112" i="83" s="1"/>
  <c r="FH112" i="84" s="1"/>
  <c r="FH101" i="82"/>
  <c r="FH101" i="83" s="1"/>
  <c r="FH101" i="84" s="1"/>
  <c r="FH104" i="82"/>
  <c r="FH104" i="83" s="1"/>
  <c r="FH104" i="84" s="1"/>
  <c r="FH115" i="82"/>
  <c r="FH115" i="83" s="1"/>
  <c r="FH102" i="82"/>
  <c r="FH102" i="83" s="1"/>
  <c r="FH102" i="84" s="1"/>
  <c r="FH110" i="82"/>
  <c r="FH110" i="83" s="1"/>
  <c r="FH110" i="84" s="1"/>
  <c r="FH111" i="82"/>
  <c r="FH111" i="83" s="1"/>
  <c r="FH111" i="84" s="1"/>
  <c r="FH109" i="82"/>
  <c r="FH109" i="83" s="1"/>
  <c r="FH109" i="84" s="1"/>
  <c r="FH113" i="82"/>
  <c r="FH113" i="83" s="1"/>
  <c r="FH113" i="84" s="1"/>
  <c r="FH128" i="82"/>
  <c r="FH128" i="83" s="1"/>
  <c r="FH122" i="82"/>
  <c r="FH122" i="83" s="1"/>
  <c r="FH122" i="84" s="1"/>
  <c r="FH117" i="82"/>
  <c r="FH117" i="83" s="1"/>
  <c r="FH114" i="82"/>
  <c r="FH114" i="83" s="1"/>
  <c r="FH114" i="84" s="1"/>
  <c r="FH116" i="82"/>
  <c r="FH116" i="83" s="1"/>
  <c r="FH116" i="84" s="1"/>
  <c r="FH120" i="82"/>
  <c r="FH120" i="83" s="1"/>
  <c r="FH120" i="84" s="1"/>
  <c r="FH119" i="82"/>
  <c r="FH119" i="83" s="1"/>
  <c r="FH119" i="84" s="1"/>
  <c r="FH126" i="82"/>
  <c r="FH126" i="83" s="1"/>
  <c r="FH127" i="82"/>
  <c r="FH127" i="83" s="1"/>
  <c r="FH123" i="82"/>
  <c r="FH123" i="83" s="1"/>
  <c r="FH123" i="84" s="1"/>
  <c r="FH121" i="82"/>
  <c r="FH121" i="83" s="1"/>
  <c r="FH121" i="84" s="1"/>
  <c r="FH124" i="82"/>
  <c r="FH124" i="83" s="1"/>
  <c r="FH124" i="84" s="1"/>
  <c r="FH132" i="82"/>
  <c r="FH132" i="83" s="1"/>
  <c r="FH134" i="82"/>
  <c r="FH134" i="83" s="1"/>
  <c r="FH136" i="82"/>
  <c r="FH136" i="83" s="1"/>
  <c r="FH155" i="82"/>
  <c r="FH155" i="83" s="1"/>
  <c r="FH155" i="84" s="1"/>
  <c r="FH135" i="82"/>
  <c r="FH135" i="83" s="1"/>
  <c r="FH129" i="82"/>
  <c r="FH129" i="83" s="1"/>
  <c r="FH161" i="82"/>
  <c r="FH161" i="83" s="1"/>
  <c r="FH161" i="84" s="1"/>
  <c r="FH150" i="82"/>
  <c r="FH150" i="83" s="1"/>
  <c r="FH150" i="84" s="1"/>
  <c r="FH142" i="82"/>
  <c r="FH142" i="83" s="1"/>
  <c r="FH142" i="84" s="1"/>
  <c r="FH146" i="82"/>
  <c r="FH146" i="83" s="1"/>
  <c r="FH146" i="84" s="1"/>
  <c r="FH130" i="82"/>
  <c r="FH130" i="83" s="1"/>
  <c r="FH141" i="82"/>
  <c r="FH141" i="83" s="1"/>
  <c r="FH141" i="84" s="1"/>
  <c r="FH165" i="82"/>
  <c r="FH165" i="83" s="1"/>
  <c r="FH165" i="84" s="1"/>
  <c r="FH147" i="82"/>
  <c r="FH147" i="83" s="1"/>
  <c r="FH147" i="84" s="1"/>
  <c r="FH153" i="82"/>
  <c r="FH153" i="83" s="1"/>
  <c r="FH153" i="84" s="1"/>
  <c r="FH156" i="82"/>
  <c r="FH156" i="83" s="1"/>
  <c r="FH156" i="84" s="1"/>
  <c r="FH160" i="82"/>
  <c r="FH160" i="83" s="1"/>
  <c r="FH160" i="84" s="1"/>
  <c r="FH163" i="82"/>
  <c r="FH163" i="83" s="1"/>
  <c r="FH163" i="84" s="1"/>
  <c r="FH166" i="82"/>
  <c r="FH166" i="83" s="1"/>
  <c r="FH166" i="84" s="1"/>
  <c r="FH133" i="82"/>
  <c r="FH133" i="83" s="1"/>
  <c r="FI140" i="84" s="1"/>
  <c r="FH152" i="82"/>
  <c r="FH152" i="83" s="1"/>
  <c r="FH152" i="84" s="1"/>
  <c r="FH144" i="82"/>
  <c r="FH144" i="83" s="1"/>
  <c r="FH144" i="84" s="1"/>
  <c r="FH151" i="82"/>
  <c r="FH151" i="83" s="1"/>
  <c r="FH151" i="84" s="1"/>
  <c r="FH159" i="82"/>
  <c r="FH159" i="83" s="1"/>
  <c r="FH159" i="84" s="1"/>
  <c r="FH162" i="82"/>
  <c r="FH162" i="83" s="1"/>
  <c r="FH162" i="84" s="1"/>
  <c r="FH171" i="82"/>
  <c r="FH171" i="83" s="1"/>
  <c r="FH171" i="84" s="1"/>
  <c r="FH143" i="82"/>
  <c r="FH143" i="83" s="1"/>
  <c r="FH143" i="84" s="1"/>
  <c r="FH148" i="82"/>
  <c r="FH148" i="83" s="1"/>
  <c r="FH148" i="84" s="1"/>
  <c r="FH154" i="82"/>
  <c r="FH154" i="83" s="1"/>
  <c r="FH154" i="84" s="1"/>
  <c r="FH149" i="82"/>
  <c r="FH149" i="83" s="1"/>
  <c r="FH149" i="84" s="1"/>
  <c r="FH145" i="82"/>
  <c r="FH145" i="83" s="1"/>
  <c r="FH145" i="84" s="1"/>
  <c r="FH167" i="82"/>
  <c r="FH167" i="83" s="1"/>
  <c r="FH167" i="84" s="1"/>
  <c r="FH157" i="82"/>
  <c r="FH157" i="83" s="1"/>
  <c r="FH157" i="84" s="1"/>
  <c r="FH178" i="82"/>
  <c r="FH178" i="83" s="1"/>
  <c r="FH178" i="84" s="1"/>
  <c r="FH180" i="82"/>
  <c r="FH180" i="83" s="1"/>
  <c r="FH180" i="84" s="1"/>
  <c r="FH158" i="82"/>
  <c r="FH158" i="83" s="1"/>
  <c r="FH158" i="84" s="1"/>
  <c r="FH168" i="82"/>
  <c r="FH168" i="83" s="1"/>
  <c r="FH168" i="84" s="1"/>
  <c r="FH169" i="82"/>
  <c r="FH169" i="83" s="1"/>
  <c r="FH169" i="84" s="1"/>
  <c r="GQ180" i="83"/>
  <c r="GQ180" i="84" s="1"/>
  <c r="GQ139" i="83"/>
  <c r="GQ139" i="84" s="1"/>
  <c r="FL180" i="82"/>
  <c r="FL180" i="83" s="1"/>
  <c r="FL180" i="84" s="1"/>
  <c r="EN183" i="82"/>
  <c r="EN183" i="83" s="1"/>
  <c r="DP178" i="82"/>
  <c r="DP178" i="83" s="1"/>
  <c r="DP178" i="84" s="1"/>
  <c r="AJ177" i="82"/>
  <c r="AJ177" i="83" s="1"/>
  <c r="L178" i="82"/>
  <c r="L178" i="83" s="1"/>
  <c r="AJ170" i="82"/>
  <c r="AJ170" i="83" s="1"/>
  <c r="AJ170" i="84" s="1"/>
  <c r="L159" i="82"/>
  <c r="L159" i="83" s="1"/>
  <c r="GX133" i="84"/>
  <c r="GY140" i="84"/>
  <c r="GI140" i="84"/>
  <c r="GH133" i="84"/>
  <c r="FR133" i="84"/>
  <c r="FS140" i="84"/>
  <c r="FB133" i="84"/>
  <c r="FC140" i="84"/>
  <c r="EH140" i="84"/>
  <c r="EG133" i="84"/>
  <c r="DQ133" i="84"/>
  <c r="DR140" i="84"/>
  <c r="DA133" i="84"/>
  <c r="DB140" i="84"/>
  <c r="CE140" i="84"/>
  <c r="CD133" i="84"/>
  <c r="BN133" i="84"/>
  <c r="BO140" i="84"/>
  <c r="AP133" i="84"/>
  <c r="AQ140" i="84"/>
  <c r="AA140" i="84"/>
  <c r="Z133" i="84"/>
  <c r="GY125" i="84" a="1"/>
  <c r="GY125" i="84" s="1"/>
  <c r="I34" i="83"/>
  <c r="I34" i="84" s="1"/>
  <c r="N33" i="83"/>
  <c r="N33" i="84" s="1"/>
  <c r="N25" i="83"/>
  <c r="N25" i="84" s="1"/>
  <c r="DB175" i="83"/>
  <c r="DB175" i="84" s="1"/>
  <c r="DK174" i="83"/>
  <c r="DK174" i="84" s="1"/>
  <c r="AS173" i="83"/>
  <c r="AS173" i="84" s="1"/>
  <c r="AM184" i="83"/>
  <c r="AM184" i="84" s="1"/>
  <c r="FA182" i="83"/>
  <c r="FA182" i="84" s="1"/>
  <c r="AS181" i="83"/>
  <c r="AS181" i="84" s="1"/>
  <c r="DB179" i="83"/>
  <c r="DB179" i="84" s="1"/>
  <c r="DB187" i="84" s="1"/>
  <c r="S179" i="83"/>
  <c r="S179" i="84" s="1"/>
  <c r="AG139" i="83"/>
  <c r="AG139" i="84" s="1"/>
  <c r="Y138" i="83"/>
  <c r="Y138" i="84" s="1"/>
  <c r="FF39" i="83"/>
  <c r="DE39" i="83"/>
  <c r="AS39" i="83"/>
  <c r="DE140" i="83"/>
  <c r="AO140" i="83"/>
  <c r="AI140" i="83"/>
  <c r="W139" i="83"/>
  <c r="W139" i="84" s="1"/>
  <c r="W175" i="83"/>
  <c r="W175" i="84" s="1"/>
  <c r="GM180" i="83"/>
  <c r="GM180" i="84" s="1"/>
  <c r="GM181" i="83"/>
  <c r="GM181" i="84" s="1"/>
  <c r="EN180" i="82"/>
  <c r="EN180" i="83" s="1"/>
  <c r="EN180" i="84" s="1"/>
  <c r="DP177" i="82"/>
  <c r="DP177" i="83" s="1"/>
  <c r="DP177" i="84" s="1"/>
  <c r="DL183" i="83"/>
  <c r="L177" i="82"/>
  <c r="L177" i="83" s="1"/>
  <c r="EF170" i="82"/>
  <c r="EF170" i="83" s="1"/>
  <c r="EF170" i="84" s="1"/>
  <c r="AF170" i="82"/>
  <c r="AF170" i="83" s="1"/>
  <c r="AF170" i="84" s="1"/>
  <c r="DL169" i="83"/>
  <c r="DL169" i="84" s="1"/>
  <c r="EF168" i="82"/>
  <c r="EF168" i="83" s="1"/>
  <c r="EF168" i="84" s="1"/>
  <c r="GN167" i="82"/>
  <c r="GN167" i="83" s="1"/>
  <c r="GN167" i="84" s="1"/>
  <c r="FT163" i="82"/>
  <c r="FT163" i="83" s="1"/>
  <c r="FT163" i="84" s="1"/>
  <c r="GH125" i="84" a="1"/>
  <c r="GH125" i="84" s="1"/>
  <c r="FK125" i="84" a="1"/>
  <c r="FK125" i="84" s="1"/>
  <c r="FI125" i="84" a="1"/>
  <c r="FI125" i="84" s="1"/>
  <c r="DF125" i="84" a="1"/>
  <c r="DF125" i="84" s="1"/>
  <c r="BW125" i="84" a="1"/>
  <c r="BW125" i="84" s="1"/>
  <c r="BU125" i="84" a="1"/>
  <c r="BU125" i="84" s="1"/>
  <c r="Z125" i="84" a="1"/>
  <c r="Z125" i="84" s="1"/>
  <c r="I33" i="83"/>
  <c r="I33" i="84" s="1"/>
  <c r="AS33" i="83"/>
  <c r="AS33" i="84" s="1"/>
  <c r="AS25" i="83"/>
  <c r="AS25" i="84" s="1"/>
  <c r="AW174" i="83"/>
  <c r="AW174" i="84" s="1"/>
  <c r="AG174" i="83"/>
  <c r="AG174" i="84" s="1"/>
  <c r="Z173" i="83"/>
  <c r="Z173" i="84" s="1"/>
  <c r="Z181" i="83"/>
  <c r="Z181" i="84" s="1"/>
  <c r="FA179" i="83"/>
  <c r="FA179" i="84" s="1"/>
  <c r="FO139" i="83"/>
  <c r="FO139" i="84" s="1"/>
  <c r="AW139" i="83"/>
  <c r="AW139" i="84" s="1"/>
  <c r="N139" i="83"/>
  <c r="N139" i="84" s="1"/>
  <c r="FF138" i="83"/>
  <c r="FF138" i="84" s="1"/>
  <c r="Z39" i="83"/>
  <c r="P173" i="82"/>
  <c r="P173" i="83" s="1"/>
  <c r="P139" i="82"/>
  <c r="P139" i="83" s="1"/>
  <c r="P139" i="84" s="1"/>
  <c r="P182" i="82"/>
  <c r="P182" i="83" s="1"/>
  <c r="P179" i="82"/>
  <c r="P179" i="83" s="1"/>
  <c r="P184" i="82"/>
  <c r="P184" i="83" s="1"/>
  <c r="P140" i="82"/>
  <c r="P140" i="83" s="1"/>
  <c r="P174" i="82"/>
  <c r="P174" i="83" s="1"/>
  <c r="P25" i="82"/>
  <c r="P25" i="83" s="1"/>
  <c r="P39" i="82"/>
  <c r="P39" i="83" s="1"/>
  <c r="P138" i="82"/>
  <c r="P138" i="83" s="1"/>
  <c r="P181" i="82"/>
  <c r="P181" i="83" s="1"/>
  <c r="P29" i="82"/>
  <c r="P29" i="83" s="1"/>
  <c r="P29" i="84" s="1"/>
  <c r="P35" i="82"/>
  <c r="P35" i="83" s="1"/>
  <c r="P175" i="82"/>
  <c r="P175" i="83" s="1"/>
  <c r="P33" i="82"/>
  <c r="P33" i="83" s="1"/>
  <c r="P33" i="84" s="1"/>
  <c r="P36" i="82"/>
  <c r="P36" i="83" s="1"/>
  <c r="P38" i="82"/>
  <c r="P38" i="83" s="1"/>
  <c r="P37" i="82"/>
  <c r="P37" i="83" s="1"/>
  <c r="P37" i="84" s="1"/>
  <c r="P34" i="82"/>
  <c r="P34" i="83" s="1"/>
  <c r="P24" i="82"/>
  <c r="P24" i="83" s="1"/>
  <c r="P24" i="84" s="1"/>
  <c r="P26" i="82"/>
  <c r="P26" i="83" s="1"/>
  <c r="P27" i="82"/>
  <c r="P27" i="83" s="1"/>
  <c r="P28" i="82"/>
  <c r="P28" i="83" s="1"/>
  <c r="P31" i="82"/>
  <c r="P31" i="83" s="1"/>
  <c r="P31" i="84" s="1"/>
  <c r="P131" i="82"/>
  <c r="P131" i="83" s="1"/>
  <c r="P97" i="82"/>
  <c r="P97" i="83" s="1"/>
  <c r="P97" i="84" s="1"/>
  <c r="P30" i="82"/>
  <c r="P30" i="83" s="1"/>
  <c r="P30" i="84" s="1"/>
  <c r="P32" i="82"/>
  <c r="P32" i="83" s="1"/>
  <c r="P32" i="84" s="1"/>
  <c r="P72" i="82"/>
  <c r="P72" i="83" s="1"/>
  <c r="P72" i="84" s="1"/>
  <c r="P118" i="82"/>
  <c r="P118" i="83" s="1"/>
  <c r="P125" i="82"/>
  <c r="P125" i="83" s="1"/>
  <c r="P125" i="84" s="1" a="1"/>
  <c r="P125" i="84" s="1"/>
  <c r="P137" i="82"/>
  <c r="P137" i="83" s="1"/>
  <c r="P40" i="82"/>
  <c r="P40" i="83" s="1"/>
  <c r="P40" i="84" s="1"/>
  <c r="P42" i="82"/>
  <c r="P42" i="83" s="1"/>
  <c r="P44" i="82"/>
  <c r="P44" i="83" s="1"/>
  <c r="P41" i="82"/>
  <c r="P41" i="83" s="1"/>
  <c r="P43" i="82"/>
  <c r="P43" i="83" s="1"/>
  <c r="P46" i="82"/>
  <c r="P46" i="83" s="1"/>
  <c r="P45" i="82"/>
  <c r="P45" i="83" s="1"/>
  <c r="P47" i="82"/>
  <c r="P47" i="83" s="1"/>
  <c r="P52" i="82"/>
  <c r="P52" i="83" s="1"/>
  <c r="P48" i="82"/>
  <c r="P48" i="83" s="1"/>
  <c r="P49" i="82"/>
  <c r="P49" i="83" s="1"/>
  <c r="P51" i="82"/>
  <c r="P51" i="83" s="1"/>
  <c r="P55" i="82"/>
  <c r="P55" i="83" s="1"/>
  <c r="P56" i="82"/>
  <c r="P56" i="83" s="1"/>
  <c r="P54" i="82"/>
  <c r="P54" i="83" s="1"/>
  <c r="P50" i="82"/>
  <c r="P50" i="83" s="1"/>
  <c r="P53" i="82"/>
  <c r="P53" i="83" s="1"/>
  <c r="P58" i="82"/>
  <c r="P58" i="83" s="1"/>
  <c r="P59" i="82"/>
  <c r="P59" i="83" s="1"/>
  <c r="P61" i="82"/>
  <c r="P61" i="83" s="1"/>
  <c r="P62" i="82"/>
  <c r="P62" i="83" s="1"/>
  <c r="P57" i="82"/>
  <c r="P57" i="83" s="1"/>
  <c r="P66" i="82"/>
  <c r="P66" i="83" s="1"/>
  <c r="P63" i="82"/>
  <c r="P63" i="83" s="1"/>
  <c r="P65" i="82"/>
  <c r="P65" i="83" s="1"/>
  <c r="P60" i="82"/>
  <c r="P60" i="83" s="1"/>
  <c r="P64" i="82"/>
  <c r="P64" i="83" s="1"/>
  <c r="P67" i="82"/>
  <c r="P67" i="83" s="1"/>
  <c r="P68" i="82"/>
  <c r="P68" i="83" s="1"/>
  <c r="P71" i="82"/>
  <c r="P71" i="83" s="1"/>
  <c r="P76" i="82"/>
  <c r="P76" i="83" s="1"/>
  <c r="P76" i="84" s="1"/>
  <c r="P70" i="82"/>
  <c r="P70" i="83" s="1"/>
  <c r="P74" i="82"/>
  <c r="P74" i="83" s="1"/>
  <c r="P75" i="82"/>
  <c r="P75" i="83" s="1"/>
  <c r="P75" i="84" s="1"/>
  <c r="P77" i="82"/>
  <c r="P77" i="83" s="1"/>
  <c r="P69" i="82"/>
  <c r="P69" i="83" s="1"/>
  <c r="P73" i="82"/>
  <c r="P73" i="83" s="1"/>
  <c r="P73" i="84" s="1"/>
  <c r="P79" i="82"/>
  <c r="P79" i="83" s="1"/>
  <c r="P78" i="82"/>
  <c r="P78" i="83" s="1"/>
  <c r="P82" i="82"/>
  <c r="P82" i="83" s="1"/>
  <c r="P83" i="82"/>
  <c r="P83" i="83" s="1"/>
  <c r="P83" i="84" s="1"/>
  <c r="P87" i="82"/>
  <c r="P87" i="83" s="1"/>
  <c r="P85" i="82"/>
  <c r="P85" i="83" s="1"/>
  <c r="P85" i="84" s="1"/>
  <c r="P81" i="82"/>
  <c r="P81" i="83" s="1"/>
  <c r="P81" i="84" s="1"/>
  <c r="P86" i="82"/>
  <c r="P86" i="83" s="1"/>
  <c r="P95" i="82"/>
  <c r="P95" i="83" s="1"/>
  <c r="P90" i="82"/>
  <c r="P90" i="83" s="1"/>
  <c r="P90" i="84" s="1"/>
  <c r="P89" i="82"/>
  <c r="P89" i="83" s="1"/>
  <c r="P92" i="82"/>
  <c r="P92" i="83" s="1"/>
  <c r="P92" i="84" s="1"/>
  <c r="P84" i="82"/>
  <c r="P84" i="83" s="1"/>
  <c r="P80" i="82"/>
  <c r="P80" i="83" s="1"/>
  <c r="P80" i="84" s="1"/>
  <c r="P94" i="82"/>
  <c r="P94" i="83" s="1"/>
  <c r="P93" i="82"/>
  <c r="P93" i="83" s="1"/>
  <c r="P93" i="84" s="1"/>
  <c r="P91" i="82"/>
  <c r="P91" i="83" s="1"/>
  <c r="P88" i="82"/>
  <c r="P88" i="83" s="1"/>
  <c r="P98" i="82"/>
  <c r="P98" i="83" s="1"/>
  <c r="P99" i="82"/>
  <c r="P99" i="83" s="1"/>
  <c r="P96" i="82"/>
  <c r="P96" i="83" s="1"/>
  <c r="P107" i="82"/>
  <c r="P107" i="83" s="1"/>
  <c r="P107" i="84" s="1"/>
  <c r="P100" i="82"/>
  <c r="P100" i="83" s="1"/>
  <c r="P103" i="82"/>
  <c r="P103" i="83" s="1"/>
  <c r="P103" i="84" s="1"/>
  <c r="P102" i="82"/>
  <c r="P102" i="83" s="1"/>
  <c r="P102" i="84" s="1"/>
  <c r="P105" i="82"/>
  <c r="P105" i="83" s="1"/>
  <c r="P105" i="84" s="1"/>
  <c r="P108" i="82"/>
  <c r="P108" i="83" s="1"/>
  <c r="P108" i="84" s="1"/>
  <c r="P101" i="82"/>
  <c r="P101" i="83" s="1"/>
  <c r="P101" i="84" s="1"/>
  <c r="P104" i="82"/>
  <c r="P104" i="83" s="1"/>
  <c r="P104" i="84" s="1"/>
  <c r="P110" i="82"/>
  <c r="P110" i="83" s="1"/>
  <c r="P110" i="84" s="1"/>
  <c r="P114" i="82"/>
  <c r="P114" i="83" s="1"/>
  <c r="P111" i="82"/>
  <c r="P111" i="83" s="1"/>
  <c r="P111" i="84" s="1"/>
  <c r="P106" i="82"/>
  <c r="P106" i="83" s="1"/>
  <c r="P106" i="84" s="1"/>
  <c r="P113" i="82"/>
  <c r="P113" i="83" s="1"/>
  <c r="P113" i="84" s="1"/>
  <c r="P109" i="82"/>
  <c r="P109" i="83" s="1"/>
  <c r="P109" i="84" s="1"/>
  <c r="P112" i="82"/>
  <c r="P112" i="83" s="1"/>
  <c r="P112" i="84" s="1"/>
  <c r="P117" i="82"/>
  <c r="P117" i="83" s="1"/>
  <c r="P117" i="84" s="1"/>
  <c r="P120" i="82"/>
  <c r="P120" i="83" s="1"/>
  <c r="P124" i="82"/>
  <c r="P124" i="83" s="1"/>
  <c r="P124" i="84" s="1"/>
  <c r="P128" i="82"/>
  <c r="P128" i="83" s="1"/>
  <c r="P115" i="82"/>
  <c r="P115" i="83" s="1"/>
  <c r="P119" i="82"/>
  <c r="P119" i="83" s="1"/>
  <c r="P123" i="82"/>
  <c r="P123" i="83" s="1"/>
  <c r="P129" i="82"/>
  <c r="P129" i="83" s="1"/>
  <c r="P122" i="82"/>
  <c r="P122" i="83" s="1"/>
  <c r="P116" i="82"/>
  <c r="P116" i="83" s="1"/>
  <c r="P132" i="82"/>
  <c r="P132" i="83" s="1"/>
  <c r="P134" i="82"/>
  <c r="P134" i="83" s="1"/>
  <c r="P136" i="82"/>
  <c r="P136" i="83" s="1"/>
  <c r="P121" i="82"/>
  <c r="P121" i="83" s="1"/>
  <c r="P127" i="82"/>
  <c r="P127" i="83" s="1"/>
  <c r="P155" i="82"/>
  <c r="P155" i="83" s="1"/>
  <c r="P155" i="84" s="1"/>
  <c r="P126" i="82"/>
  <c r="P126" i="83" s="1"/>
  <c r="P126" i="84" s="1"/>
  <c r="P151" i="82"/>
  <c r="P151" i="83" s="1"/>
  <c r="P151" i="84" s="1"/>
  <c r="P165" i="82"/>
  <c r="P165" i="83" s="1"/>
  <c r="P165" i="84" s="1"/>
  <c r="P133" i="82"/>
  <c r="P133" i="83" s="1"/>
  <c r="Q140" i="84" s="1"/>
  <c r="P147" i="82"/>
  <c r="P147" i="83" s="1"/>
  <c r="P147" i="84" s="1"/>
  <c r="P153" i="82"/>
  <c r="P153" i="83" s="1"/>
  <c r="P153" i="84" s="1"/>
  <c r="P156" i="82"/>
  <c r="P156" i="83" s="1"/>
  <c r="P156" i="84" s="1"/>
  <c r="P152" i="82"/>
  <c r="P152" i="83" s="1"/>
  <c r="P152" i="84" s="1"/>
  <c r="P144" i="82"/>
  <c r="P144" i="83" s="1"/>
  <c r="P144" i="84" s="1"/>
  <c r="P148" i="82"/>
  <c r="P148" i="83" s="1"/>
  <c r="P148" i="84" s="1"/>
  <c r="P154" i="82"/>
  <c r="P154" i="83" s="1"/>
  <c r="P154" i="84" s="1"/>
  <c r="P157" i="82"/>
  <c r="P157" i="83" s="1"/>
  <c r="P157" i="84" s="1"/>
  <c r="P164" i="82"/>
  <c r="P164" i="83" s="1"/>
  <c r="P164" i="84" s="1"/>
  <c r="P167" i="82"/>
  <c r="P167" i="83" s="1"/>
  <c r="P167" i="84" s="1"/>
  <c r="P130" i="82"/>
  <c r="P130" i="83" s="1"/>
  <c r="P161" i="82"/>
  <c r="P161" i="83" s="1"/>
  <c r="P161" i="84" s="1"/>
  <c r="P143" i="82"/>
  <c r="P143" i="83" s="1"/>
  <c r="P143" i="84" s="1"/>
  <c r="P142" i="82"/>
  <c r="P142" i="83" s="1"/>
  <c r="P142" i="84" s="1"/>
  <c r="P146" i="82"/>
  <c r="P146" i="83" s="1"/>
  <c r="P146" i="84" s="1"/>
  <c r="P135" i="82"/>
  <c r="P135" i="83" s="1"/>
  <c r="P141" i="82"/>
  <c r="P141" i="83" s="1"/>
  <c r="P141" i="84" s="1"/>
  <c r="P140" i="84" s="1"/>
  <c r="P162" i="82"/>
  <c r="P162" i="83" s="1"/>
  <c r="P162" i="84" s="1"/>
  <c r="P166" i="82"/>
  <c r="P166" i="83" s="1"/>
  <c r="P166" i="84" s="1"/>
  <c r="P168" i="82"/>
  <c r="P168" i="83" s="1"/>
  <c r="P168" i="84" s="1"/>
  <c r="P178" i="82"/>
  <c r="P178" i="83" s="1"/>
  <c r="P171" i="82"/>
  <c r="P171" i="83" s="1"/>
  <c r="P171" i="84" s="1"/>
  <c r="P145" i="82"/>
  <c r="P145" i="83" s="1"/>
  <c r="P145" i="84" s="1"/>
  <c r="P163" i="82"/>
  <c r="P163" i="83" s="1"/>
  <c r="P163" i="84" s="1"/>
  <c r="P159" i="82"/>
  <c r="P159" i="83" s="1"/>
  <c r="P159" i="84" s="1"/>
  <c r="P149" i="82"/>
  <c r="P149" i="83" s="1"/>
  <c r="P149" i="84" s="1"/>
  <c r="P177" i="82"/>
  <c r="P177" i="83" s="1"/>
  <c r="P177" i="84" s="1"/>
  <c r="P183" i="82"/>
  <c r="P183" i="83" s="1"/>
  <c r="P160" i="82"/>
  <c r="P160" i="83" s="1"/>
  <c r="P160" i="84" s="1"/>
  <c r="P169" i="82"/>
  <c r="P169" i="83" s="1"/>
  <c r="P169" i="84" s="1"/>
  <c r="P150" i="82"/>
  <c r="P150" i="83" s="1"/>
  <c r="P150" i="84" s="1"/>
  <c r="P158" i="82"/>
  <c r="P158" i="83" s="1"/>
  <c r="P158" i="84" s="1"/>
  <c r="EY180" i="83"/>
  <c r="EY180" i="84" s="1"/>
  <c r="EY179" i="83"/>
  <c r="EY179" i="84" s="1"/>
  <c r="EY182" i="83"/>
  <c r="EY182" i="84" s="1"/>
  <c r="GI180" i="83"/>
  <c r="GI180" i="84" s="1"/>
  <c r="GI138" i="83"/>
  <c r="GI138" i="84" s="1"/>
  <c r="GI184" i="83"/>
  <c r="GI184" i="84" s="1"/>
  <c r="GV182" i="82"/>
  <c r="GV182" i="83" s="1"/>
  <c r="GV174" i="82"/>
  <c r="GV174" i="83" s="1"/>
  <c r="GV140" i="82"/>
  <c r="GV140" i="83" s="1"/>
  <c r="GV138" i="82"/>
  <c r="GV138" i="83" s="1"/>
  <c r="GV179" i="82"/>
  <c r="GV179" i="83" s="1"/>
  <c r="GV39" i="82"/>
  <c r="GV39" i="83" s="1"/>
  <c r="GV175" i="82"/>
  <c r="GV175" i="83" s="1"/>
  <c r="GV173" i="82"/>
  <c r="GV173" i="83" s="1"/>
  <c r="GV173" i="84" s="1"/>
  <c r="GV139" i="82"/>
  <c r="GV139" i="83" s="1"/>
  <c r="GV33" i="82"/>
  <c r="GV33" i="83" s="1"/>
  <c r="GV25" i="82"/>
  <c r="GV25" i="83" s="1"/>
  <c r="GV25" i="84" s="1"/>
  <c r="GV34" i="82"/>
  <c r="GV34" i="83" s="1"/>
  <c r="GV37" i="82"/>
  <c r="GV37" i="83" s="1"/>
  <c r="GV181" i="82"/>
  <c r="GV181" i="83" s="1"/>
  <c r="GV184" i="82"/>
  <c r="GV184" i="83" s="1"/>
  <c r="GV29" i="82"/>
  <c r="GV29" i="83" s="1"/>
  <c r="GV35" i="82"/>
  <c r="GV35" i="83" s="1"/>
  <c r="GV38" i="82"/>
  <c r="GV38" i="83" s="1"/>
  <c r="GV36" i="82"/>
  <c r="GV36" i="83" s="1"/>
  <c r="GV24" i="82"/>
  <c r="GV24" i="83" s="1"/>
  <c r="GV26" i="82"/>
  <c r="GV26" i="83" s="1"/>
  <c r="GV30" i="82"/>
  <c r="GV30" i="83" s="1"/>
  <c r="GV32" i="82"/>
  <c r="GV32" i="83" s="1"/>
  <c r="GV27" i="82"/>
  <c r="GV27" i="83" s="1"/>
  <c r="GV28" i="82"/>
  <c r="GV28" i="83" s="1"/>
  <c r="GV118" i="82"/>
  <c r="GV118" i="83" s="1"/>
  <c r="GV118" i="84" s="1"/>
  <c r="GV97" i="82"/>
  <c r="GV97" i="83" s="1"/>
  <c r="GV97" i="84" s="1"/>
  <c r="GV44" i="82"/>
  <c r="GV44" i="83" s="1"/>
  <c r="GV44" i="84" s="1"/>
  <c r="GV40" i="82"/>
  <c r="GV40" i="83" s="1"/>
  <c r="GV40" i="84" s="1"/>
  <c r="GV43" i="82"/>
  <c r="GV43" i="83" s="1"/>
  <c r="GV43" i="84" s="1"/>
  <c r="GV31" i="82"/>
  <c r="GV31" i="83" s="1"/>
  <c r="GV72" i="82"/>
  <c r="GV72" i="83" s="1"/>
  <c r="GV72" i="84" s="1"/>
  <c r="GV41" i="82"/>
  <c r="GV41" i="83" s="1"/>
  <c r="GV41" i="84" s="1"/>
  <c r="GV42" i="82"/>
  <c r="GV42" i="83" s="1"/>
  <c r="GV42" i="84" s="1"/>
  <c r="GV125" i="82"/>
  <c r="GV125" i="83" s="1"/>
  <c r="GV125" i="84" s="1" a="1"/>
  <c r="GV125" i="84" s="1"/>
  <c r="GV46" i="82"/>
  <c r="GV46" i="83" s="1"/>
  <c r="GV131" i="82"/>
  <c r="GV131" i="83" s="1"/>
  <c r="GV137" i="82"/>
  <c r="GV137" i="83" s="1"/>
  <c r="GV51" i="82"/>
  <c r="GV51" i="83" s="1"/>
  <c r="GV47" i="82"/>
  <c r="GV47" i="83" s="1"/>
  <c r="GV48" i="82"/>
  <c r="GV48" i="83" s="1"/>
  <c r="GV48" i="84" s="1"/>
  <c r="GV49" i="82"/>
  <c r="GV49" i="83" s="1"/>
  <c r="GV52" i="82"/>
  <c r="GV52" i="83" s="1"/>
  <c r="GV55" i="82"/>
  <c r="GV55" i="83" s="1"/>
  <c r="GV50" i="82"/>
  <c r="GV50" i="83" s="1"/>
  <c r="GV50" i="84" s="1"/>
  <c r="GV53" i="82"/>
  <c r="GV53" i="83" s="1"/>
  <c r="GV56" i="82"/>
  <c r="GV56" i="83" s="1"/>
  <c r="GV56" i="84" s="1"/>
  <c r="GV45" i="82"/>
  <c r="GV45" i="83" s="1"/>
  <c r="GV57" i="82"/>
  <c r="GV57" i="83" s="1"/>
  <c r="GV59" i="82"/>
  <c r="GV59" i="83" s="1"/>
  <c r="GV62" i="82"/>
  <c r="GV62" i="83" s="1"/>
  <c r="GV62" i="84" s="1"/>
  <c r="GV60" i="82"/>
  <c r="GV60" i="83" s="1"/>
  <c r="GV60" i="84" s="1"/>
  <c r="GV58" i="82"/>
  <c r="GV58" i="83" s="1"/>
  <c r="GV54" i="82"/>
  <c r="GV54" i="83" s="1"/>
  <c r="GV61" i="82"/>
  <c r="GV61" i="83" s="1"/>
  <c r="GV66" i="82"/>
  <c r="GV66" i="83" s="1"/>
  <c r="GV66" i="84" s="1"/>
  <c r="GV64" i="82"/>
  <c r="GV64" i="83" s="1"/>
  <c r="GV67" i="82"/>
  <c r="GV67" i="83" s="1"/>
  <c r="GV63" i="82"/>
  <c r="GV63" i="83" s="1"/>
  <c r="GV65" i="82"/>
  <c r="GV65" i="83" s="1"/>
  <c r="GV70" i="82"/>
  <c r="GV70" i="83" s="1"/>
  <c r="GV73" i="82"/>
  <c r="GV73" i="83" s="1"/>
  <c r="GV73" i="84" s="1"/>
  <c r="GV74" i="82"/>
  <c r="GV74" i="83" s="1"/>
  <c r="GV74" i="84" s="1"/>
  <c r="GV69" i="82"/>
  <c r="GV69" i="83" s="1"/>
  <c r="GV71" i="82"/>
  <c r="GV71" i="83" s="1"/>
  <c r="GV75" i="82"/>
  <c r="GV75" i="83" s="1"/>
  <c r="GV68" i="82"/>
  <c r="GV68" i="83" s="1"/>
  <c r="GV77" i="82"/>
  <c r="GV77" i="83" s="1"/>
  <c r="GV79" i="82"/>
  <c r="GV79" i="83" s="1"/>
  <c r="GV76" i="82"/>
  <c r="GV76" i="83" s="1"/>
  <c r="GV81" i="82"/>
  <c r="GV81" i="83" s="1"/>
  <c r="GV81" i="84" s="1"/>
  <c r="GV83" i="82"/>
  <c r="GV83" i="83" s="1"/>
  <c r="GV84" i="82"/>
  <c r="GV84" i="83" s="1"/>
  <c r="GV85" i="82"/>
  <c r="GV85" i="83" s="1"/>
  <c r="GV85" i="84" s="1"/>
  <c r="GV89" i="82"/>
  <c r="GV89" i="83" s="1"/>
  <c r="GV88" i="82"/>
  <c r="GV88" i="83" s="1"/>
  <c r="GV88" i="84" s="1"/>
  <c r="GV80" i="82"/>
  <c r="GV80" i="83" s="1"/>
  <c r="GV78" i="82"/>
  <c r="GV78" i="83" s="1"/>
  <c r="GV96" i="82"/>
  <c r="GV96" i="83" s="1"/>
  <c r="GV96" i="84" s="1"/>
  <c r="GV91" i="82"/>
  <c r="GV91" i="83" s="1"/>
  <c r="GV82" i="82"/>
  <c r="GV82" i="83" s="1"/>
  <c r="GV87" i="82"/>
  <c r="GV87" i="83" s="1"/>
  <c r="GV93" i="82"/>
  <c r="GV93" i="83" s="1"/>
  <c r="GV86" i="82"/>
  <c r="GV86" i="83" s="1"/>
  <c r="GV92" i="82"/>
  <c r="GV92" i="83" s="1"/>
  <c r="GV92" i="84" s="1"/>
  <c r="GV94" i="82"/>
  <c r="GV94" i="83" s="1"/>
  <c r="GV90" i="82"/>
  <c r="GV90" i="83" s="1"/>
  <c r="GV90" i="84" s="1"/>
  <c r="GV95" i="82"/>
  <c r="GV95" i="83" s="1"/>
  <c r="GV95" i="84" s="1"/>
  <c r="GV98" i="82"/>
  <c r="GV98" i="83" s="1"/>
  <c r="GV102" i="82"/>
  <c r="GV102" i="83" s="1"/>
  <c r="GV102" i="84" s="1"/>
  <c r="GV101" i="82"/>
  <c r="GV101" i="83" s="1"/>
  <c r="GV101" i="84" s="1"/>
  <c r="GV107" i="82"/>
  <c r="GV107" i="83" s="1"/>
  <c r="GV107" i="84" s="1"/>
  <c r="GV112" i="82"/>
  <c r="GV112" i="83" s="1"/>
  <c r="GV112" i="84" s="1"/>
  <c r="GV99" i="82"/>
  <c r="GV99" i="83" s="1"/>
  <c r="GV103" i="82"/>
  <c r="GV103" i="83" s="1"/>
  <c r="GV103" i="84" s="1"/>
  <c r="GV106" i="82"/>
  <c r="GV106" i="83" s="1"/>
  <c r="GV106" i="84" s="1"/>
  <c r="GV100" i="82"/>
  <c r="GV100" i="83" s="1"/>
  <c r="GV105" i="82"/>
  <c r="GV105" i="83" s="1"/>
  <c r="GV105" i="84" s="1"/>
  <c r="GV113" i="82"/>
  <c r="GV113" i="83" s="1"/>
  <c r="GV113" i="84" s="1"/>
  <c r="GV109" i="82"/>
  <c r="GV109" i="83" s="1"/>
  <c r="GV109" i="84" s="1"/>
  <c r="GV110" i="82"/>
  <c r="GV110" i="83" s="1"/>
  <c r="GV110" i="84" s="1"/>
  <c r="GV104" i="82"/>
  <c r="GV104" i="83" s="1"/>
  <c r="GV104" i="84" s="1"/>
  <c r="GV111" i="82"/>
  <c r="GV111" i="83" s="1"/>
  <c r="GV111" i="84" s="1"/>
  <c r="GV108" i="82"/>
  <c r="GV108" i="83" s="1"/>
  <c r="GV108" i="84" s="1"/>
  <c r="GV115" i="82"/>
  <c r="GV115" i="83" s="1"/>
  <c r="GV129" i="82"/>
  <c r="GV129" i="83" s="1"/>
  <c r="GV122" i="82"/>
  <c r="GV122" i="83" s="1"/>
  <c r="GV122" i="84" s="1"/>
  <c r="GV117" i="82"/>
  <c r="GV117" i="83" s="1"/>
  <c r="GV117" i="84" s="1"/>
  <c r="GV114" i="82"/>
  <c r="GV114" i="83" s="1"/>
  <c r="GV120" i="82"/>
  <c r="GV120" i="83" s="1"/>
  <c r="GV120" i="84" s="1"/>
  <c r="GV119" i="82"/>
  <c r="GV119" i="83" s="1"/>
  <c r="GV119" i="84" s="1"/>
  <c r="GV130" i="82"/>
  <c r="GV130" i="83" s="1"/>
  <c r="GV124" i="82"/>
  <c r="GV124" i="83" s="1"/>
  <c r="GV124" i="84" s="1"/>
  <c r="GV152" i="82"/>
  <c r="GV152" i="83" s="1"/>
  <c r="GV152" i="84" s="1"/>
  <c r="GV171" i="82"/>
  <c r="GV171" i="83" s="1"/>
  <c r="GV171" i="84" s="1"/>
  <c r="GV121" i="82"/>
  <c r="GV121" i="83" s="1"/>
  <c r="GV121" i="84" s="1"/>
  <c r="GV126" i="82"/>
  <c r="GV126" i="83" s="1"/>
  <c r="GV128" i="82"/>
  <c r="GV128" i="83" s="1"/>
  <c r="GV127" i="82"/>
  <c r="GV127" i="83" s="1"/>
  <c r="GV123" i="82"/>
  <c r="GV123" i="83" s="1"/>
  <c r="GV123" i="84" s="1"/>
  <c r="GV141" i="82"/>
  <c r="GV141" i="83" s="1"/>
  <c r="GV141" i="84" s="1"/>
  <c r="GV140" i="84" s="1"/>
  <c r="GV161" i="82"/>
  <c r="GV161" i="83" s="1"/>
  <c r="GV161" i="84" s="1"/>
  <c r="GV116" i="82"/>
  <c r="GV116" i="83" s="1"/>
  <c r="GV144" i="82"/>
  <c r="GV144" i="83" s="1"/>
  <c r="GV144" i="84" s="1"/>
  <c r="GV148" i="82"/>
  <c r="GV148" i="83" s="1"/>
  <c r="GV148" i="84" s="1"/>
  <c r="GV154" i="82"/>
  <c r="GV154" i="83" s="1"/>
  <c r="GV154" i="84" s="1"/>
  <c r="GV134" i="82"/>
  <c r="GV134" i="83" s="1"/>
  <c r="GV136" i="82"/>
  <c r="GV136" i="83" s="1"/>
  <c r="GV151" i="82"/>
  <c r="GV151" i="83" s="1"/>
  <c r="GV151" i="84" s="1"/>
  <c r="GV142" i="82"/>
  <c r="GV142" i="83" s="1"/>
  <c r="GV142" i="84" s="1"/>
  <c r="GV133" i="82"/>
  <c r="GV133" i="83" s="1"/>
  <c r="GW140" i="84" s="1"/>
  <c r="GV135" i="82"/>
  <c r="GV135" i="83" s="1"/>
  <c r="GV145" i="82"/>
  <c r="GV145" i="83" s="1"/>
  <c r="GV145" i="84" s="1"/>
  <c r="GV149" i="82"/>
  <c r="GV149" i="83" s="1"/>
  <c r="GV149" i="84" s="1"/>
  <c r="GV158" i="82"/>
  <c r="GV158" i="83" s="1"/>
  <c r="GV158" i="84" s="1"/>
  <c r="GV132" i="82"/>
  <c r="GV132" i="83" s="1"/>
  <c r="GV165" i="82"/>
  <c r="GV165" i="83" s="1"/>
  <c r="GV165" i="84" s="1"/>
  <c r="GV163" i="82"/>
  <c r="GV163" i="83" s="1"/>
  <c r="GV163" i="84" s="1"/>
  <c r="GV146" i="82"/>
  <c r="GV146" i="83" s="1"/>
  <c r="GV146" i="84" s="1"/>
  <c r="GV157" i="82"/>
  <c r="GV157" i="83" s="1"/>
  <c r="GV157" i="84" s="1"/>
  <c r="GV155" i="82"/>
  <c r="GV155" i="83" s="1"/>
  <c r="GV155" i="84" s="1"/>
  <c r="GV143" i="82"/>
  <c r="GV143" i="83" s="1"/>
  <c r="GV143" i="84" s="1"/>
  <c r="GV147" i="82"/>
  <c r="GV147" i="83" s="1"/>
  <c r="GV147" i="84" s="1"/>
  <c r="GV153" i="82"/>
  <c r="GV153" i="83" s="1"/>
  <c r="GV153" i="84" s="1"/>
  <c r="GV160" i="82"/>
  <c r="GV160" i="83" s="1"/>
  <c r="GV160" i="84" s="1"/>
  <c r="GV164" i="82"/>
  <c r="GV164" i="83" s="1"/>
  <c r="GV164" i="84" s="1"/>
  <c r="GV167" i="82"/>
  <c r="GV167" i="83" s="1"/>
  <c r="GV167" i="84" s="1"/>
  <c r="GV150" i="82"/>
  <c r="GV150" i="83" s="1"/>
  <c r="GV150" i="84" s="1"/>
  <c r="GV159" i="82"/>
  <c r="GV159" i="83" s="1"/>
  <c r="GV159" i="84" s="1"/>
  <c r="GV168" i="82"/>
  <c r="GV168" i="83" s="1"/>
  <c r="GV168" i="84" s="1"/>
  <c r="GV162" i="82"/>
  <c r="GV162" i="83" s="1"/>
  <c r="GV162" i="84" s="1"/>
  <c r="GV170" i="82"/>
  <c r="GV170" i="83" s="1"/>
  <c r="GV170" i="84" s="1"/>
  <c r="GV178" i="82"/>
  <c r="GV178" i="83" s="1"/>
  <c r="GV178" i="84" s="1"/>
  <c r="GV166" i="82"/>
  <c r="GV166" i="83" s="1"/>
  <c r="GV166" i="84" s="1"/>
  <c r="GV183" i="82"/>
  <c r="GV183" i="83" s="1"/>
  <c r="GV183" i="84" s="1"/>
  <c r="EN177" i="82"/>
  <c r="EN177" i="83" s="1"/>
  <c r="DL178" i="83"/>
  <c r="DL178" i="84" s="1"/>
  <c r="FX170" i="82"/>
  <c r="FX170" i="83" s="1"/>
  <c r="FX170" i="84" s="1"/>
  <c r="GE125" i="84" a="1"/>
  <c r="GE125" i="84" s="1"/>
  <c r="GC125" i="84" a="1"/>
  <c r="GC125" i="84" s="1"/>
  <c r="FF125" i="84" a="1"/>
  <c r="FF125" i="84" s="1"/>
  <c r="DZ125" i="84" a="1"/>
  <c r="DZ125" i="84" s="1"/>
  <c r="BR125" i="84" a="1"/>
  <c r="BR125" i="84" s="1"/>
  <c r="W125" i="84" a="1"/>
  <c r="W125" i="84" s="1"/>
  <c r="U125" i="84" a="1"/>
  <c r="U125" i="84" s="1"/>
  <c r="I138" i="83"/>
  <c r="AW28" i="83"/>
  <c r="AW28" i="84" s="1"/>
  <c r="AG28" i="83"/>
  <c r="AG28" i="84" s="1"/>
  <c r="I27" i="83"/>
  <c r="I27" i="84" s="1"/>
  <c r="AW26" i="83"/>
  <c r="AW26" i="84" s="1"/>
  <c r="AG26" i="83"/>
  <c r="AG26" i="84" s="1"/>
  <c r="I29" i="83"/>
  <c r="I29" i="84" s="1"/>
  <c r="AW178" i="83"/>
  <c r="AW178" i="84" s="1"/>
  <c r="DK38" i="83"/>
  <c r="DK38" i="84" s="1"/>
  <c r="FO37" i="83"/>
  <c r="FO37" i="84" s="1"/>
  <c r="EI37" i="83"/>
  <c r="EI37" i="84" s="1"/>
  <c r="DK36" i="83"/>
  <c r="DK36" i="84" s="1"/>
  <c r="FO35" i="83"/>
  <c r="FO35" i="84" s="1"/>
  <c r="EI35" i="83"/>
  <c r="EI35" i="84" s="1"/>
  <c r="DK34" i="83"/>
  <c r="DK34" i="84" s="1"/>
  <c r="FO33" i="83"/>
  <c r="FO33" i="84" s="1"/>
  <c r="EI33" i="83"/>
  <c r="EI33" i="84" s="1"/>
  <c r="DK29" i="83"/>
  <c r="DK29" i="84" s="1"/>
  <c r="FO25" i="83"/>
  <c r="FO25" i="84" s="1"/>
  <c r="EI25" i="83"/>
  <c r="EI25" i="84" s="1"/>
  <c r="EE175" i="83"/>
  <c r="EE175" i="84" s="1"/>
  <c r="AG175" i="83"/>
  <c r="AG175" i="84" s="1"/>
  <c r="Y173" i="83"/>
  <c r="Y173" i="84" s="1"/>
  <c r="DB184" i="83"/>
  <c r="DB184" i="84" s="1"/>
  <c r="S184" i="83"/>
  <c r="S184" i="84" s="1"/>
  <c r="EE182" i="83"/>
  <c r="EE182" i="84" s="1"/>
  <c r="AG182" i="83"/>
  <c r="AG182" i="84" s="1"/>
  <c r="Y181" i="83"/>
  <c r="Y181" i="84" s="1"/>
  <c r="GW139" i="83"/>
  <c r="GW139" i="84" s="1"/>
  <c r="AM138" i="83"/>
  <c r="AM138" i="84" s="1"/>
  <c r="DS39" i="83"/>
  <c r="DB39" i="83"/>
  <c r="AP39" i="83"/>
  <c r="Y39" i="83"/>
  <c r="GY138" i="83"/>
  <c r="GY138" i="84" s="1"/>
  <c r="GY184" i="83"/>
  <c r="GY184" i="84" s="1"/>
  <c r="DB140" i="83"/>
  <c r="CI140" i="83"/>
  <c r="AB140" i="82"/>
  <c r="AB140" i="83" s="1"/>
  <c r="AB181" i="82"/>
  <c r="AB181" i="83" s="1"/>
  <c r="AB174" i="82"/>
  <c r="AB174" i="83" s="1"/>
  <c r="AB25" i="82"/>
  <c r="AB25" i="83" s="1"/>
  <c r="AB182" i="82"/>
  <c r="AB182" i="83" s="1"/>
  <c r="AB175" i="82"/>
  <c r="AB175" i="83" s="1"/>
  <c r="AB173" i="82"/>
  <c r="AB173" i="83" s="1"/>
  <c r="AB139" i="82"/>
  <c r="AB139" i="83" s="1"/>
  <c r="AB139" i="84" s="1"/>
  <c r="AB179" i="82"/>
  <c r="AB179" i="83" s="1"/>
  <c r="AB184" i="82"/>
  <c r="AB184" i="83" s="1"/>
  <c r="AB33" i="82"/>
  <c r="AB33" i="83" s="1"/>
  <c r="AB33" i="84" s="1"/>
  <c r="AB39" i="82"/>
  <c r="AB39" i="83" s="1"/>
  <c r="AB138" i="82"/>
  <c r="AB138" i="83" s="1"/>
  <c r="AB29" i="82"/>
  <c r="AB29" i="83" s="1"/>
  <c r="AB29" i="84" s="1"/>
  <c r="AB37" i="82"/>
  <c r="AB37" i="83" s="1"/>
  <c r="AB37" i="84" s="1"/>
  <c r="AB24" i="82"/>
  <c r="AB24" i="83" s="1"/>
  <c r="AB24" i="84" s="1"/>
  <c r="AB36" i="82"/>
  <c r="AB36" i="83" s="1"/>
  <c r="AB38" i="82"/>
  <c r="AB38" i="83" s="1"/>
  <c r="AB35" i="82"/>
  <c r="AB35" i="83" s="1"/>
  <c r="AB34" i="82"/>
  <c r="AB34" i="83" s="1"/>
  <c r="AB26" i="82"/>
  <c r="AB26" i="83" s="1"/>
  <c r="AB27" i="82"/>
  <c r="AB27" i="83" s="1"/>
  <c r="AB28" i="82"/>
  <c r="AB28" i="83" s="1"/>
  <c r="AB32" i="82"/>
  <c r="AB32" i="83" s="1"/>
  <c r="AB32" i="84" s="1"/>
  <c r="AB118" i="82"/>
  <c r="AB118" i="83" s="1"/>
  <c r="AB30" i="82"/>
  <c r="AB30" i="83" s="1"/>
  <c r="AB30" i="84" s="1"/>
  <c r="AB97" i="82"/>
  <c r="AB97" i="83" s="1"/>
  <c r="AB97" i="84" s="1"/>
  <c r="AB31" i="82"/>
  <c r="AB31" i="83" s="1"/>
  <c r="AB31" i="84" s="1"/>
  <c r="AB40" i="82"/>
  <c r="AB40" i="83" s="1"/>
  <c r="AB40" i="84" s="1"/>
  <c r="AB137" i="82"/>
  <c r="AB137" i="83" s="1"/>
  <c r="AB72" i="82"/>
  <c r="AB72" i="83" s="1"/>
  <c r="AB72" i="84" s="1"/>
  <c r="AB125" i="82"/>
  <c r="AB125" i="83" s="1"/>
  <c r="AB125" i="84" s="1" a="1"/>
  <c r="AB125" i="84" s="1"/>
  <c r="AB41" i="82"/>
  <c r="AB41" i="83" s="1"/>
  <c r="AB131" i="82"/>
  <c r="AB131" i="83" s="1"/>
  <c r="AB42" i="82"/>
  <c r="AB42" i="83" s="1"/>
  <c r="AB44" i="82"/>
  <c r="AB44" i="83" s="1"/>
  <c r="AB47" i="82"/>
  <c r="AB47" i="83" s="1"/>
  <c r="AB43" i="82"/>
  <c r="AB43" i="83" s="1"/>
  <c r="AB48" i="82"/>
  <c r="AB48" i="83" s="1"/>
  <c r="AB46" i="82"/>
  <c r="AB46" i="83" s="1"/>
  <c r="AB50" i="82"/>
  <c r="AB50" i="83" s="1"/>
  <c r="AB45" i="82"/>
  <c r="AB45" i="83" s="1"/>
  <c r="AB53" i="82"/>
  <c r="AB53" i="83" s="1"/>
  <c r="AB49" i="82"/>
  <c r="AB49" i="83" s="1"/>
  <c r="AB57" i="82"/>
  <c r="AB57" i="83" s="1"/>
  <c r="AB51" i="82"/>
  <c r="AB51" i="83" s="1"/>
  <c r="AB55" i="82"/>
  <c r="AB55" i="83" s="1"/>
  <c r="AB54" i="82"/>
  <c r="AB54" i="83" s="1"/>
  <c r="AB52" i="82"/>
  <c r="AB52" i="83" s="1"/>
  <c r="AB64" i="82"/>
  <c r="AB64" i="83" s="1"/>
  <c r="AB59" i="82"/>
  <c r="AB59" i="83" s="1"/>
  <c r="AB63" i="82"/>
  <c r="AB63" i="83" s="1"/>
  <c r="AB56" i="82"/>
  <c r="AB56" i="83" s="1"/>
  <c r="AB65" i="82"/>
  <c r="AB65" i="83" s="1"/>
  <c r="AB58" i="82"/>
  <c r="AB58" i="83" s="1"/>
  <c r="AB60" i="82"/>
  <c r="AB60" i="83" s="1"/>
  <c r="AB61" i="82"/>
  <c r="AB61" i="83" s="1"/>
  <c r="AB62" i="82"/>
  <c r="AB62" i="83" s="1"/>
  <c r="AB66" i="82"/>
  <c r="AB66" i="83" s="1"/>
  <c r="AB67" i="82"/>
  <c r="AB67" i="83" s="1"/>
  <c r="AB69" i="82"/>
  <c r="AB69" i="83" s="1"/>
  <c r="AB68" i="82"/>
  <c r="AB68" i="83" s="1"/>
  <c r="AB75" i="82"/>
  <c r="AB75" i="83" s="1"/>
  <c r="AB75" i="84" s="1"/>
  <c r="AB70" i="82"/>
  <c r="AB70" i="83" s="1"/>
  <c r="AB73" i="82"/>
  <c r="AB73" i="83" s="1"/>
  <c r="AB73" i="84" s="1"/>
  <c r="AB76" i="82"/>
  <c r="AB76" i="83" s="1"/>
  <c r="AB76" i="84" s="1"/>
  <c r="AB71" i="82"/>
  <c r="AB71" i="83" s="1"/>
  <c r="AB78" i="82"/>
  <c r="AB78" i="83" s="1"/>
  <c r="AB77" i="82"/>
  <c r="AB77" i="83" s="1"/>
  <c r="AB84" i="82"/>
  <c r="AB84" i="83" s="1"/>
  <c r="AB80" i="82"/>
  <c r="AB80" i="83" s="1"/>
  <c r="AB80" i="84" s="1"/>
  <c r="AB74" i="82"/>
  <c r="AB74" i="83" s="1"/>
  <c r="AB87" i="82"/>
  <c r="AB87" i="83" s="1"/>
  <c r="AB85" i="82"/>
  <c r="AB85" i="83" s="1"/>
  <c r="AB85" i="84" s="1"/>
  <c r="AB86" i="82"/>
  <c r="AB86" i="83" s="1"/>
  <c r="AB83" i="82"/>
  <c r="AB83" i="83" s="1"/>
  <c r="AB83" i="84" s="1"/>
  <c r="AB81" i="82"/>
  <c r="AB81" i="83" s="1"/>
  <c r="AB81" i="84" s="1"/>
  <c r="AB79" i="82"/>
  <c r="AB79" i="83" s="1"/>
  <c r="AB89" i="82"/>
  <c r="AB89" i="83" s="1"/>
  <c r="AB92" i="82"/>
  <c r="AB92" i="83" s="1"/>
  <c r="AB92" i="84" s="1"/>
  <c r="AB90" i="82"/>
  <c r="AB90" i="83" s="1"/>
  <c r="AB90" i="84" s="1"/>
  <c r="AB94" i="82"/>
  <c r="AB94" i="83" s="1"/>
  <c r="AB99" i="82"/>
  <c r="AB99" i="83" s="1"/>
  <c r="AB82" i="82"/>
  <c r="AB82" i="83" s="1"/>
  <c r="AB88" i="82"/>
  <c r="AB88" i="83" s="1"/>
  <c r="AB93" i="82"/>
  <c r="AB93" i="83" s="1"/>
  <c r="AB93" i="84" s="1"/>
  <c r="AB91" i="82"/>
  <c r="AB91" i="83" s="1"/>
  <c r="AB98" i="82"/>
  <c r="AB98" i="83" s="1"/>
  <c r="AB100" i="82"/>
  <c r="AB100" i="83" s="1"/>
  <c r="AB96" i="82"/>
  <c r="AB96" i="83" s="1"/>
  <c r="AB95" i="82"/>
  <c r="AB95" i="83" s="1"/>
  <c r="AB105" i="82"/>
  <c r="AB105" i="83" s="1"/>
  <c r="AB105" i="84" s="1"/>
  <c r="AB101" i="82"/>
  <c r="AB101" i="83" s="1"/>
  <c r="AB101" i="84" s="1"/>
  <c r="AB108" i="82"/>
  <c r="AB108" i="83" s="1"/>
  <c r="AB108" i="84" s="1"/>
  <c r="AB103" i="82"/>
  <c r="AB103" i="83" s="1"/>
  <c r="AB103" i="84" s="1"/>
  <c r="AB106" i="82"/>
  <c r="AB106" i="83" s="1"/>
  <c r="AB106" i="84" s="1"/>
  <c r="AB112" i="82"/>
  <c r="AB112" i="83" s="1"/>
  <c r="AB112" i="84" s="1"/>
  <c r="AB102" i="82"/>
  <c r="AB102" i="83" s="1"/>
  <c r="AB102" i="84" s="1"/>
  <c r="AB113" i="82"/>
  <c r="AB113" i="83" s="1"/>
  <c r="AB113" i="84" s="1"/>
  <c r="AB110" i="82"/>
  <c r="AB110" i="83" s="1"/>
  <c r="AB110" i="84" s="1"/>
  <c r="AB109" i="82"/>
  <c r="AB109" i="83" s="1"/>
  <c r="AB109" i="84" s="1"/>
  <c r="AB115" i="82"/>
  <c r="AB115" i="83" s="1"/>
  <c r="AB111" i="82"/>
  <c r="AB111" i="83" s="1"/>
  <c r="AB104" i="82"/>
  <c r="AB104" i="83" s="1"/>
  <c r="AB104" i="84" s="1"/>
  <c r="AB107" i="82"/>
  <c r="AB107" i="83" s="1"/>
  <c r="AB107" i="84" s="1"/>
  <c r="AB114" i="82"/>
  <c r="AB114" i="83" s="1"/>
  <c r="AB116" i="82"/>
  <c r="AB116" i="83" s="1"/>
  <c r="AB120" i="82"/>
  <c r="AB120" i="83" s="1"/>
  <c r="AB128" i="82"/>
  <c r="AB128" i="83" s="1"/>
  <c r="AB128" i="84" s="1"/>
  <c r="AB119" i="82"/>
  <c r="AB119" i="83" s="1"/>
  <c r="AB123" i="82"/>
  <c r="AB123" i="83" s="1"/>
  <c r="AB126" i="82"/>
  <c r="AB126" i="83" s="1"/>
  <c r="AB122" i="82"/>
  <c r="AB122" i="83" s="1"/>
  <c r="AB124" i="82"/>
  <c r="AB124" i="83" s="1"/>
  <c r="AB129" i="82"/>
  <c r="AB129" i="83" s="1"/>
  <c r="AB152" i="82"/>
  <c r="AB152" i="83" s="1"/>
  <c r="AB152" i="84" s="1"/>
  <c r="AB171" i="82"/>
  <c r="AB171" i="83" s="1"/>
  <c r="AB171" i="84" s="1"/>
  <c r="AB117" i="82"/>
  <c r="AB117" i="83" s="1"/>
  <c r="AB117" i="84" s="1"/>
  <c r="AB121" i="82"/>
  <c r="AB121" i="83" s="1"/>
  <c r="AB130" i="82"/>
  <c r="AB130" i="83" s="1"/>
  <c r="AB141" i="82"/>
  <c r="AB141" i="83" s="1"/>
  <c r="AB141" i="84" s="1"/>
  <c r="AB161" i="82"/>
  <c r="AB161" i="83" s="1"/>
  <c r="AB161" i="84" s="1"/>
  <c r="AB127" i="82"/>
  <c r="AB127" i="83" s="1"/>
  <c r="AB148" i="82"/>
  <c r="AB148" i="83" s="1"/>
  <c r="AB148" i="84" s="1"/>
  <c r="AB154" i="82"/>
  <c r="AB154" i="83" s="1"/>
  <c r="AB154" i="84" s="1"/>
  <c r="AB142" i="82"/>
  <c r="AB142" i="83" s="1"/>
  <c r="AB142" i="84" s="1"/>
  <c r="AB143" i="82"/>
  <c r="AB143" i="83" s="1"/>
  <c r="AB143" i="84" s="1"/>
  <c r="AB145" i="82"/>
  <c r="AB145" i="83" s="1"/>
  <c r="AB145" i="84" s="1"/>
  <c r="AB151" i="82"/>
  <c r="AB151" i="83" s="1"/>
  <c r="AB151" i="84" s="1"/>
  <c r="AB149" i="82"/>
  <c r="AB149" i="83" s="1"/>
  <c r="AB149" i="84" s="1"/>
  <c r="AB158" i="82"/>
  <c r="AB158" i="83" s="1"/>
  <c r="AB158" i="84" s="1"/>
  <c r="AB132" i="82"/>
  <c r="AB132" i="83" s="1"/>
  <c r="AB155" i="82"/>
  <c r="AB155" i="83" s="1"/>
  <c r="AB155" i="84" s="1"/>
  <c r="AB135" i="82"/>
  <c r="AB135" i="83" s="1"/>
  <c r="AB135" i="84" s="1"/>
  <c r="AB183" i="82"/>
  <c r="AB183" i="83" s="1"/>
  <c r="AB136" i="82"/>
  <c r="AB136" i="83" s="1"/>
  <c r="AB144" i="82"/>
  <c r="AB144" i="83" s="1"/>
  <c r="AB144" i="84" s="1"/>
  <c r="AB146" i="82"/>
  <c r="AB146" i="83" s="1"/>
  <c r="AB146" i="84" s="1"/>
  <c r="AB159" i="82"/>
  <c r="AB159" i="83" s="1"/>
  <c r="AB159" i="84" s="1"/>
  <c r="AB164" i="82"/>
  <c r="AB164" i="83" s="1"/>
  <c r="AB164" i="84" s="1"/>
  <c r="AB133" i="82"/>
  <c r="AB133" i="83" s="1"/>
  <c r="AC140" i="84" s="1"/>
  <c r="AB165" i="82"/>
  <c r="AB165" i="83" s="1"/>
  <c r="AB165" i="84" s="1"/>
  <c r="AB160" i="82"/>
  <c r="AB160" i="83" s="1"/>
  <c r="AB160" i="84" s="1"/>
  <c r="AB150" i="82"/>
  <c r="AB150" i="83" s="1"/>
  <c r="AB150" i="84" s="1"/>
  <c r="AB134" i="82"/>
  <c r="AB134" i="83" s="1"/>
  <c r="AB156" i="82"/>
  <c r="AB156" i="83" s="1"/>
  <c r="AB156" i="84" s="1"/>
  <c r="AB166" i="82"/>
  <c r="AB166" i="83" s="1"/>
  <c r="AB166" i="84" s="1"/>
  <c r="AB168" i="82"/>
  <c r="AB168" i="83" s="1"/>
  <c r="AB168" i="84" s="1"/>
  <c r="AB157" i="82"/>
  <c r="AB157" i="83" s="1"/>
  <c r="AB157" i="84" s="1"/>
  <c r="AB169" i="82"/>
  <c r="AB169" i="83" s="1"/>
  <c r="AB169" i="84" s="1"/>
  <c r="AB177" i="82"/>
  <c r="AB177" i="83" s="1"/>
  <c r="AB147" i="82"/>
  <c r="AB147" i="83" s="1"/>
  <c r="AB147" i="84" s="1"/>
  <c r="AB167" i="82"/>
  <c r="AB167" i="83" s="1"/>
  <c r="AB167" i="84" s="1"/>
  <c r="AB170" i="82"/>
  <c r="AB170" i="83" s="1"/>
  <c r="AB170" i="84" s="1"/>
  <c r="AB153" i="82"/>
  <c r="AB153" i="83" s="1"/>
  <c r="AB153" i="84" s="1"/>
  <c r="AB163" i="82"/>
  <c r="AB163" i="83" s="1"/>
  <c r="AB163" i="84" s="1"/>
  <c r="AR141" i="82"/>
  <c r="AR141" i="83" s="1"/>
  <c r="AR141" i="84" s="1"/>
  <c r="AR161" i="82"/>
  <c r="AR161" i="83" s="1"/>
  <c r="AR161" i="84" s="1"/>
  <c r="AR72" i="82"/>
  <c r="AR72" i="83" s="1"/>
  <c r="AR72" i="84" s="1"/>
  <c r="AR131" i="82"/>
  <c r="AR131" i="83" s="1"/>
  <c r="AR131" i="84" s="1"/>
  <c r="AR182" i="82"/>
  <c r="AR182" i="83" s="1"/>
  <c r="AR24" i="82"/>
  <c r="AR24" i="83" s="1"/>
  <c r="AR179" i="82"/>
  <c r="AR179" i="83" s="1"/>
  <c r="AR183" i="82"/>
  <c r="AR183" i="83" s="1"/>
  <c r="AR174" i="82"/>
  <c r="AR174" i="83" s="1"/>
  <c r="AR25" i="82"/>
  <c r="AR25" i="83" s="1"/>
  <c r="AR177" i="82"/>
  <c r="AR177" i="83" s="1"/>
  <c r="AR138" i="82"/>
  <c r="AR138" i="83" s="1"/>
  <c r="AR152" i="82"/>
  <c r="AR152" i="83" s="1"/>
  <c r="AR152" i="84" s="1"/>
  <c r="AR171" i="82"/>
  <c r="AR171" i="83" s="1"/>
  <c r="AR171" i="84" s="1"/>
  <c r="AR118" i="82"/>
  <c r="AR118" i="83" s="1"/>
  <c r="AR118" i="84" s="1"/>
  <c r="AR180" i="82"/>
  <c r="AR180" i="83" s="1"/>
  <c r="AR180" i="84" s="1"/>
  <c r="AR181" i="82"/>
  <c r="AR181" i="83" s="1"/>
  <c r="AR175" i="82"/>
  <c r="AR175" i="83" s="1"/>
  <c r="AR140" i="82"/>
  <c r="AR140" i="83" s="1"/>
  <c r="AR173" i="82"/>
  <c r="AR173" i="83" s="1"/>
  <c r="AR155" i="82"/>
  <c r="AR155" i="83" s="1"/>
  <c r="AR155" i="84" s="1"/>
  <c r="AR40" i="82"/>
  <c r="AR40" i="83" s="1"/>
  <c r="AR40" i="84" s="1"/>
  <c r="AR125" i="82"/>
  <c r="AR125" i="83" s="1"/>
  <c r="AR125" i="84" s="1" a="1"/>
  <c r="AR125" i="84" s="1"/>
  <c r="AR139" i="82"/>
  <c r="AR139" i="83" s="1"/>
  <c r="AR97" i="82"/>
  <c r="AR97" i="83" s="1"/>
  <c r="AR97" i="84" s="1"/>
  <c r="AR137" i="82"/>
  <c r="AR137" i="83" s="1"/>
  <c r="AR137" i="84" s="1"/>
  <c r="AR33" i="82"/>
  <c r="AR33" i="83" s="1"/>
  <c r="AR151" i="82"/>
  <c r="AR151" i="83" s="1"/>
  <c r="AR151" i="84" s="1"/>
  <c r="AR34" i="82"/>
  <c r="AR34" i="83" s="1"/>
  <c r="AR37" i="82"/>
  <c r="AR37" i="83" s="1"/>
  <c r="AR39" i="82"/>
  <c r="AR39" i="83" s="1"/>
  <c r="AR165" i="82"/>
  <c r="AR165" i="83" s="1"/>
  <c r="AR165" i="84" s="1"/>
  <c r="AR184" i="82"/>
  <c r="AR184" i="83" s="1"/>
  <c r="AR29" i="82"/>
  <c r="AR29" i="83" s="1"/>
  <c r="AR35" i="82"/>
  <c r="AR35" i="83" s="1"/>
  <c r="AR36" i="82"/>
  <c r="AR36" i="83" s="1"/>
  <c r="AR178" i="82"/>
  <c r="AR178" i="83" s="1"/>
  <c r="AR38" i="82"/>
  <c r="AR38" i="83" s="1"/>
  <c r="AR27" i="82"/>
  <c r="AR27" i="83" s="1"/>
  <c r="AR26" i="82"/>
  <c r="AR26" i="83" s="1"/>
  <c r="AR28" i="82"/>
  <c r="AR28" i="83" s="1"/>
  <c r="AR30" i="82"/>
  <c r="AR30" i="83" s="1"/>
  <c r="AR31" i="82"/>
  <c r="AR31" i="83" s="1"/>
  <c r="AR32" i="82"/>
  <c r="AR32" i="83" s="1"/>
  <c r="AR41" i="82"/>
  <c r="AR41" i="83" s="1"/>
  <c r="AR43" i="82"/>
  <c r="AR43" i="83" s="1"/>
  <c r="AR42" i="82"/>
  <c r="AR42" i="83" s="1"/>
  <c r="AR45" i="82"/>
  <c r="AR45" i="83" s="1"/>
  <c r="AR46" i="82"/>
  <c r="AR46" i="83" s="1"/>
  <c r="AR44" i="82"/>
  <c r="AR44" i="83" s="1"/>
  <c r="AR52" i="82"/>
  <c r="AR52" i="83" s="1"/>
  <c r="AR49" i="82"/>
  <c r="AR49" i="83" s="1"/>
  <c r="AR47" i="82"/>
  <c r="AR47" i="83" s="1"/>
  <c r="AR48" i="82"/>
  <c r="AR48" i="83" s="1"/>
  <c r="AR51" i="82"/>
  <c r="AR51" i="83" s="1"/>
  <c r="AR50" i="82"/>
  <c r="AR50" i="83" s="1"/>
  <c r="AR56" i="82"/>
  <c r="AR56" i="83" s="1"/>
  <c r="AR54" i="82"/>
  <c r="AR54" i="83" s="1"/>
  <c r="AR58" i="82"/>
  <c r="AR58" i="83" s="1"/>
  <c r="AR57" i="82"/>
  <c r="AR57" i="83" s="1"/>
  <c r="AR60" i="82"/>
  <c r="AR60" i="83" s="1"/>
  <c r="AR55" i="82"/>
  <c r="AR55" i="83" s="1"/>
  <c r="AR53" i="82"/>
  <c r="AR53" i="83" s="1"/>
  <c r="AR61" i="82"/>
  <c r="AR61" i="83" s="1"/>
  <c r="AR62" i="82"/>
  <c r="AR62" i="83" s="1"/>
  <c r="AR59" i="82"/>
  <c r="AR59" i="83" s="1"/>
  <c r="AR65" i="82"/>
  <c r="AR65" i="83" s="1"/>
  <c r="AR63" i="82"/>
  <c r="AR63" i="83" s="1"/>
  <c r="AR68" i="82"/>
  <c r="AR68" i="83" s="1"/>
  <c r="AR64" i="82"/>
  <c r="AR64" i="83" s="1"/>
  <c r="AR66" i="82"/>
  <c r="AR66" i="83" s="1"/>
  <c r="AR67" i="82"/>
  <c r="AR67" i="83" s="1"/>
  <c r="AR73" i="82"/>
  <c r="AR73" i="83" s="1"/>
  <c r="AR75" i="82"/>
  <c r="AR75" i="83" s="1"/>
  <c r="AR69" i="82"/>
  <c r="AR69" i="83" s="1"/>
  <c r="AR71" i="82"/>
  <c r="AR71" i="83" s="1"/>
  <c r="AR70" i="82"/>
  <c r="AR70" i="83" s="1"/>
  <c r="AR76" i="82"/>
  <c r="AR76" i="83" s="1"/>
  <c r="AR74" i="82"/>
  <c r="AR74" i="83" s="1"/>
  <c r="AR77" i="82"/>
  <c r="AR77" i="83" s="1"/>
  <c r="AR80" i="82"/>
  <c r="AR80" i="83" s="1"/>
  <c r="AR84" i="82"/>
  <c r="AR84" i="83" s="1"/>
  <c r="AR86" i="82"/>
  <c r="AR86" i="83" s="1"/>
  <c r="AR79" i="82"/>
  <c r="AR79" i="83" s="1"/>
  <c r="AR96" i="82"/>
  <c r="AR96" i="83" s="1"/>
  <c r="AR85" i="82"/>
  <c r="AR85" i="83" s="1"/>
  <c r="AR90" i="82"/>
  <c r="AR90" i="83" s="1"/>
  <c r="AR78" i="82"/>
  <c r="AR78" i="83" s="1"/>
  <c r="AR81" i="82"/>
  <c r="AR81" i="83" s="1"/>
  <c r="AR83" i="82"/>
  <c r="AR83" i="83" s="1"/>
  <c r="AR89" i="82"/>
  <c r="AR89" i="83" s="1"/>
  <c r="AR91" i="82"/>
  <c r="AR91" i="83" s="1"/>
  <c r="AR88" i="82"/>
  <c r="AR88" i="83" s="1"/>
  <c r="AR93" i="82"/>
  <c r="AR93" i="83" s="1"/>
  <c r="AR94" i="82"/>
  <c r="AR94" i="83" s="1"/>
  <c r="AR87" i="82"/>
  <c r="AR87" i="83" s="1"/>
  <c r="AR82" i="82"/>
  <c r="AR82" i="83" s="1"/>
  <c r="AR92" i="82"/>
  <c r="AR92" i="83" s="1"/>
  <c r="AR92" i="84" s="1"/>
  <c r="AR95" i="82"/>
  <c r="AR95" i="83" s="1"/>
  <c r="AR99" i="82"/>
  <c r="AR99" i="83" s="1"/>
  <c r="AR100" i="82"/>
  <c r="AR100" i="83" s="1"/>
  <c r="AR109" i="82"/>
  <c r="AR109" i="83" s="1"/>
  <c r="AR109" i="84" s="1"/>
  <c r="AR112" i="82"/>
  <c r="AR112" i="83" s="1"/>
  <c r="AR112" i="84" s="1"/>
  <c r="AR98" i="82"/>
  <c r="AR98" i="83" s="1"/>
  <c r="AR101" i="82"/>
  <c r="AR101" i="83" s="1"/>
  <c r="AR102" i="82"/>
  <c r="AR102" i="83" s="1"/>
  <c r="AR102" i="84" s="1"/>
  <c r="AR105" i="82"/>
  <c r="AR105" i="83" s="1"/>
  <c r="AR105" i="84" s="1"/>
  <c r="AR108" i="82"/>
  <c r="AR108" i="83" s="1"/>
  <c r="AR108" i="84" s="1"/>
  <c r="AR111" i="82"/>
  <c r="AR111" i="83" s="1"/>
  <c r="AR111" i="84" s="1"/>
  <c r="AR110" i="82"/>
  <c r="AR110" i="83" s="1"/>
  <c r="AR110" i="84" s="1"/>
  <c r="AR104" i="82"/>
  <c r="AR104" i="83" s="1"/>
  <c r="AR104" i="84" s="1"/>
  <c r="AR103" i="82"/>
  <c r="AR103" i="83" s="1"/>
  <c r="AR103" i="84" s="1"/>
  <c r="AR106" i="82"/>
  <c r="AR106" i="83" s="1"/>
  <c r="AR106" i="84" s="1"/>
  <c r="AR107" i="82"/>
  <c r="AR107" i="83" s="1"/>
  <c r="AR107" i="84" s="1"/>
  <c r="AR113" i="82"/>
  <c r="AR113" i="83" s="1"/>
  <c r="AR113" i="84" s="1"/>
  <c r="AR114" i="82"/>
  <c r="AR114" i="83" s="1"/>
  <c r="AR115" i="82"/>
  <c r="AR115" i="83" s="1"/>
  <c r="AR130" i="82"/>
  <c r="AR130" i="83" s="1"/>
  <c r="AR120" i="82"/>
  <c r="AR120" i="83" s="1"/>
  <c r="AR124" i="82"/>
  <c r="AR124" i="83" s="1"/>
  <c r="AR119" i="82"/>
  <c r="AR119" i="83" s="1"/>
  <c r="AR117" i="82"/>
  <c r="AR117" i="83" s="1"/>
  <c r="AR116" i="82"/>
  <c r="AR116" i="83" s="1"/>
  <c r="AR122" i="82"/>
  <c r="AR122" i="83" s="1"/>
  <c r="AR121" i="82"/>
  <c r="AR121" i="83" s="1"/>
  <c r="AR128" i="82"/>
  <c r="AR128" i="83" s="1"/>
  <c r="AR123" i="82"/>
  <c r="AR123" i="83" s="1"/>
  <c r="AR129" i="82"/>
  <c r="AR129" i="83" s="1"/>
  <c r="AR127" i="82"/>
  <c r="AR127" i="83" s="1"/>
  <c r="AR126" i="82"/>
  <c r="AR126" i="83" s="1"/>
  <c r="AR143" i="82"/>
  <c r="AR143" i="83" s="1"/>
  <c r="AR143" i="84" s="1"/>
  <c r="AR148" i="82"/>
  <c r="AR148" i="83" s="1"/>
  <c r="AR148" i="84" s="1"/>
  <c r="AR154" i="82"/>
  <c r="AR154" i="83" s="1"/>
  <c r="AR154" i="84" s="1"/>
  <c r="AR145" i="82"/>
  <c r="AR145" i="83" s="1"/>
  <c r="AR145" i="84" s="1"/>
  <c r="AR146" i="82"/>
  <c r="AR146" i="83" s="1"/>
  <c r="AR146" i="84" s="1"/>
  <c r="AR149" i="82"/>
  <c r="AR149" i="83" s="1"/>
  <c r="AR149" i="84" s="1"/>
  <c r="AR158" i="82"/>
  <c r="AR158" i="83" s="1"/>
  <c r="AR158" i="84" s="1"/>
  <c r="AR132" i="82"/>
  <c r="AR132" i="83" s="1"/>
  <c r="AR133" i="82"/>
  <c r="AR133" i="83" s="1"/>
  <c r="AR136" i="82"/>
  <c r="AR136" i="83" s="1"/>
  <c r="AR142" i="82"/>
  <c r="AR142" i="83" s="1"/>
  <c r="AR142" i="84" s="1"/>
  <c r="AR147" i="82"/>
  <c r="AR147" i="83" s="1"/>
  <c r="AR147" i="84" s="1"/>
  <c r="AR153" i="82"/>
  <c r="AR153" i="83" s="1"/>
  <c r="AR153" i="84" s="1"/>
  <c r="AR166" i="82"/>
  <c r="AR166" i="83" s="1"/>
  <c r="AR166" i="84" s="1"/>
  <c r="AR144" i="82"/>
  <c r="AR144" i="83" s="1"/>
  <c r="AR144" i="84" s="1"/>
  <c r="AR157" i="82"/>
  <c r="AR157" i="83" s="1"/>
  <c r="AR157" i="84" s="1"/>
  <c r="AR134" i="82"/>
  <c r="AR134" i="83" s="1"/>
  <c r="AR163" i="82"/>
  <c r="AR163" i="83" s="1"/>
  <c r="AR163" i="84" s="1"/>
  <c r="AR167" i="82"/>
  <c r="AR167" i="83" s="1"/>
  <c r="AR167" i="84" s="1"/>
  <c r="AR150" i="82"/>
  <c r="AR150" i="83" s="1"/>
  <c r="AR150" i="84" s="1"/>
  <c r="AR170" i="82"/>
  <c r="AR170" i="83" s="1"/>
  <c r="AR170" i="84" s="1"/>
  <c r="AR162" i="82"/>
  <c r="AR162" i="83" s="1"/>
  <c r="AR162" i="84" s="1"/>
  <c r="AR159" i="82"/>
  <c r="AR159" i="83" s="1"/>
  <c r="AR159" i="84" s="1"/>
  <c r="AR156" i="82"/>
  <c r="AR156" i="83" s="1"/>
  <c r="AR156" i="84" s="1"/>
  <c r="AR135" i="82"/>
  <c r="AR135" i="83" s="1"/>
  <c r="AR164" i="82"/>
  <c r="AR164" i="83" s="1"/>
  <c r="AR164" i="84" s="1"/>
  <c r="AR168" i="82"/>
  <c r="AR168" i="83" s="1"/>
  <c r="AR168" i="84" s="1"/>
  <c r="AR169" i="82"/>
  <c r="AR169" i="83" s="1"/>
  <c r="AR169" i="84" s="1"/>
  <c r="AV179" i="82"/>
  <c r="AV179" i="83" s="1"/>
  <c r="AV184" i="82"/>
  <c r="AV184" i="83" s="1"/>
  <c r="AV39" i="82"/>
  <c r="AV39" i="83" s="1"/>
  <c r="AV175" i="82"/>
  <c r="AV175" i="83" s="1"/>
  <c r="AV173" i="82"/>
  <c r="AV173" i="83" s="1"/>
  <c r="AV181" i="82"/>
  <c r="AV181" i="83" s="1"/>
  <c r="AV174" i="82"/>
  <c r="AV174" i="83" s="1"/>
  <c r="AV182" i="82"/>
  <c r="AV182" i="83" s="1"/>
  <c r="AV25" i="82"/>
  <c r="AV25" i="83" s="1"/>
  <c r="AV34" i="82"/>
  <c r="AV34" i="83" s="1"/>
  <c r="AV140" i="82"/>
  <c r="AV140" i="83" s="1"/>
  <c r="AV138" i="82"/>
  <c r="AV138" i="83" s="1"/>
  <c r="AV139" i="82"/>
  <c r="AV139" i="83" s="1"/>
  <c r="AV151" i="82"/>
  <c r="AV151" i="83" s="1"/>
  <c r="AV151" i="84" s="1"/>
  <c r="AV165" i="82"/>
  <c r="AV165" i="83" s="1"/>
  <c r="AV165" i="84" s="1"/>
  <c r="AV97" i="82"/>
  <c r="AV97" i="83" s="1"/>
  <c r="AV97" i="84" s="1"/>
  <c r="AV137" i="82"/>
  <c r="AV137" i="83" s="1"/>
  <c r="AV180" i="82"/>
  <c r="AV180" i="83" s="1"/>
  <c r="AV180" i="84" s="1"/>
  <c r="AV29" i="82"/>
  <c r="AV29" i="83" s="1"/>
  <c r="AV177" i="82"/>
  <c r="AV177" i="83" s="1"/>
  <c r="AV36" i="82"/>
  <c r="AV36" i="83" s="1"/>
  <c r="AV155" i="82"/>
  <c r="AV155" i="83" s="1"/>
  <c r="AV155" i="84" s="1"/>
  <c r="AV40" i="82"/>
  <c r="AV40" i="83" s="1"/>
  <c r="AV40" i="84" s="1"/>
  <c r="AV125" i="82"/>
  <c r="AV125" i="83" s="1"/>
  <c r="AV125" i="84" s="1" a="1"/>
  <c r="AV125" i="84" s="1"/>
  <c r="AV24" i="82"/>
  <c r="AV24" i="83" s="1"/>
  <c r="AV178" i="82"/>
  <c r="AV178" i="83" s="1"/>
  <c r="AV72" i="82"/>
  <c r="AV72" i="83" s="1"/>
  <c r="AV72" i="84" s="1"/>
  <c r="AV38" i="82"/>
  <c r="AV38" i="83" s="1"/>
  <c r="AV141" i="82"/>
  <c r="AV141" i="83" s="1"/>
  <c r="AV141" i="84" s="1"/>
  <c r="AV37" i="82"/>
  <c r="AV37" i="83" s="1"/>
  <c r="AV118" i="82"/>
  <c r="AV118" i="83" s="1"/>
  <c r="AV118" i="84" s="1"/>
  <c r="AV33" i="82"/>
  <c r="AV33" i="83" s="1"/>
  <c r="AV152" i="82"/>
  <c r="AV152" i="83" s="1"/>
  <c r="AV152" i="84" s="1"/>
  <c r="AV161" i="82"/>
  <c r="AV161" i="83" s="1"/>
  <c r="AV161" i="84" s="1"/>
  <c r="AV131" i="82"/>
  <c r="AV131" i="83" s="1"/>
  <c r="AV131" i="84" s="1"/>
  <c r="AV35" i="82"/>
  <c r="AV35" i="83" s="1"/>
  <c r="AV171" i="82"/>
  <c r="AV171" i="83" s="1"/>
  <c r="AV171" i="84" s="1"/>
  <c r="AV183" i="82"/>
  <c r="AV183" i="83" s="1"/>
  <c r="AV27" i="82"/>
  <c r="AV27" i="83" s="1"/>
  <c r="AV26" i="82"/>
  <c r="AV26" i="83" s="1"/>
  <c r="AV28" i="82"/>
  <c r="AV28" i="83" s="1"/>
  <c r="AV31" i="82"/>
  <c r="AV31" i="83" s="1"/>
  <c r="AV30" i="82"/>
  <c r="AV30" i="83" s="1"/>
  <c r="AV32" i="82"/>
  <c r="AV32" i="83" s="1"/>
  <c r="AV43" i="82"/>
  <c r="AV43" i="83" s="1"/>
  <c r="AV46" i="82"/>
  <c r="AV46" i="83" s="1"/>
  <c r="AV42" i="82"/>
  <c r="AV42" i="83" s="1"/>
  <c r="AV44" i="82"/>
  <c r="AV44" i="83" s="1"/>
  <c r="AV47" i="82"/>
  <c r="AV47" i="83" s="1"/>
  <c r="AV41" i="82"/>
  <c r="AV41" i="83" s="1"/>
  <c r="AV45" i="82"/>
  <c r="AV45" i="83" s="1"/>
  <c r="AV51" i="82"/>
  <c r="AV51" i="83" s="1"/>
  <c r="AV50" i="82"/>
  <c r="AV50" i="83" s="1"/>
  <c r="AV49" i="82"/>
  <c r="AV49" i="83" s="1"/>
  <c r="AV54" i="82"/>
  <c r="AV54" i="83" s="1"/>
  <c r="AV53" i="82"/>
  <c r="AV53" i="83" s="1"/>
  <c r="AV57" i="82"/>
  <c r="AV57" i="83" s="1"/>
  <c r="AV55" i="82"/>
  <c r="AV55" i="83" s="1"/>
  <c r="AV56" i="82"/>
  <c r="AV56" i="83" s="1"/>
  <c r="AV48" i="82"/>
  <c r="AV48" i="83" s="1"/>
  <c r="AV52" i="82"/>
  <c r="AV52" i="83" s="1"/>
  <c r="AV61" i="82"/>
  <c r="AV61" i="83" s="1"/>
  <c r="AV58" i="82"/>
  <c r="AV58" i="83" s="1"/>
  <c r="AV59" i="82"/>
  <c r="AV59" i="83" s="1"/>
  <c r="AV60" i="82"/>
  <c r="AV60" i="83" s="1"/>
  <c r="AV62" i="82"/>
  <c r="AV62" i="83" s="1"/>
  <c r="AV63" i="82"/>
  <c r="AV63" i="83" s="1"/>
  <c r="AV64" i="82"/>
  <c r="AV64" i="83" s="1"/>
  <c r="AV70" i="82"/>
  <c r="AV70" i="83" s="1"/>
  <c r="AV66" i="82"/>
  <c r="AV66" i="83" s="1"/>
  <c r="AV68" i="82"/>
  <c r="AV68" i="83" s="1"/>
  <c r="AV65" i="82"/>
  <c r="AV65" i="83" s="1"/>
  <c r="AV65" i="84" s="1"/>
  <c r="AV67" i="82"/>
  <c r="AV67" i="83" s="1"/>
  <c r="AV74" i="82"/>
  <c r="AV74" i="83" s="1"/>
  <c r="AV71" i="82"/>
  <c r="AV71" i="83" s="1"/>
  <c r="AV77" i="82"/>
  <c r="AV77" i="83" s="1"/>
  <c r="AV76" i="82"/>
  <c r="AV76" i="83" s="1"/>
  <c r="AV80" i="82"/>
  <c r="AV80" i="83" s="1"/>
  <c r="AV69" i="82"/>
  <c r="AV69" i="83" s="1"/>
  <c r="AV73" i="82"/>
  <c r="AV73" i="83" s="1"/>
  <c r="AV79" i="82"/>
  <c r="AV79" i="83" s="1"/>
  <c r="AV81" i="82"/>
  <c r="AV81" i="83" s="1"/>
  <c r="AV75" i="82"/>
  <c r="AV75" i="83" s="1"/>
  <c r="AV78" i="82"/>
  <c r="AV78" i="83" s="1"/>
  <c r="AV82" i="82"/>
  <c r="AV82" i="83" s="1"/>
  <c r="AV88" i="82"/>
  <c r="AV88" i="83" s="1"/>
  <c r="AV83" i="82"/>
  <c r="AV83" i="83" s="1"/>
  <c r="AV87" i="82"/>
  <c r="AV87" i="83" s="1"/>
  <c r="AV84" i="82"/>
  <c r="AV84" i="83" s="1"/>
  <c r="AV86" i="82"/>
  <c r="AV86" i="83" s="1"/>
  <c r="AV91" i="82"/>
  <c r="AV91" i="83" s="1"/>
  <c r="AV94" i="82"/>
  <c r="AV94" i="83" s="1"/>
  <c r="AV90" i="82"/>
  <c r="AV90" i="83" s="1"/>
  <c r="AV92" i="82"/>
  <c r="AV92" i="83" s="1"/>
  <c r="AV85" i="82"/>
  <c r="AV85" i="83" s="1"/>
  <c r="AV93" i="82"/>
  <c r="AV93" i="83" s="1"/>
  <c r="AV100" i="82"/>
  <c r="AV100" i="83" s="1"/>
  <c r="AV101" i="82"/>
  <c r="AV101" i="83" s="1"/>
  <c r="AV98" i="82"/>
  <c r="AV98" i="83" s="1"/>
  <c r="AV98" i="84" s="1"/>
  <c r="AV95" i="82"/>
  <c r="AV95" i="83" s="1"/>
  <c r="AV96" i="82"/>
  <c r="AV96" i="83" s="1"/>
  <c r="AV89" i="82"/>
  <c r="AV89" i="83" s="1"/>
  <c r="AV99" i="82"/>
  <c r="AV99" i="83" s="1"/>
  <c r="AV106" i="82"/>
  <c r="AV106" i="83" s="1"/>
  <c r="AV106" i="84" s="1"/>
  <c r="AV102" i="82"/>
  <c r="AV102" i="83" s="1"/>
  <c r="AV102" i="84" s="1"/>
  <c r="AV104" i="82"/>
  <c r="AV104" i="83" s="1"/>
  <c r="AV104" i="84" s="1"/>
  <c r="AV107" i="82"/>
  <c r="AV107" i="83" s="1"/>
  <c r="AV107" i="84" s="1"/>
  <c r="AV103" i="82"/>
  <c r="AV103" i="83" s="1"/>
  <c r="AV103" i="84" s="1"/>
  <c r="AV105" i="82"/>
  <c r="AV105" i="83" s="1"/>
  <c r="AV105" i="84" s="1"/>
  <c r="AV113" i="82"/>
  <c r="AV113" i="83" s="1"/>
  <c r="AV113" i="84" s="1"/>
  <c r="AV114" i="82"/>
  <c r="AV114" i="83" s="1"/>
  <c r="AV108" i="82"/>
  <c r="AV108" i="83" s="1"/>
  <c r="AV108" i="84" s="1"/>
  <c r="AV112" i="82"/>
  <c r="AV112" i="83" s="1"/>
  <c r="AV112" i="84" s="1"/>
  <c r="AV116" i="82"/>
  <c r="AV116" i="83" s="1"/>
  <c r="AV109" i="82"/>
  <c r="AV109" i="83" s="1"/>
  <c r="AV109" i="84" s="1"/>
  <c r="AV110" i="82"/>
  <c r="AV110" i="83" s="1"/>
  <c r="AV110" i="84" s="1"/>
  <c r="AV111" i="82"/>
  <c r="AV111" i="83" s="1"/>
  <c r="AV111" i="84" s="1"/>
  <c r="AV115" i="82"/>
  <c r="AV115" i="83" s="1"/>
  <c r="AV121" i="82"/>
  <c r="AV121" i="83" s="1"/>
  <c r="AV120" i="82"/>
  <c r="AV120" i="83" s="1"/>
  <c r="AV124" i="82"/>
  <c r="AV124" i="83" s="1"/>
  <c r="AV127" i="82"/>
  <c r="AV127" i="83" s="1"/>
  <c r="AV128" i="82"/>
  <c r="AV128" i="83" s="1"/>
  <c r="AV117" i="82"/>
  <c r="AV117" i="83" s="1"/>
  <c r="AV119" i="82"/>
  <c r="AV119" i="83" s="1"/>
  <c r="AV123" i="82"/>
  <c r="AV123" i="83" s="1"/>
  <c r="AV126" i="82"/>
  <c r="AV126" i="83" s="1"/>
  <c r="AV135" i="82"/>
  <c r="AV135" i="83" s="1"/>
  <c r="AV130" i="82"/>
  <c r="AV130" i="83" s="1"/>
  <c r="AV122" i="82"/>
  <c r="AV122" i="83" s="1"/>
  <c r="AV133" i="82"/>
  <c r="AV133" i="83" s="1"/>
  <c r="AW140" i="84" s="1"/>
  <c r="AV147" i="82"/>
  <c r="AV147" i="83" s="1"/>
  <c r="AV147" i="84" s="1"/>
  <c r="AV153" i="82"/>
  <c r="AV153" i="83" s="1"/>
  <c r="AV153" i="84" s="1"/>
  <c r="AV156" i="82"/>
  <c r="AV156" i="83" s="1"/>
  <c r="AV156" i="84" s="1"/>
  <c r="AV144" i="82"/>
  <c r="AV144" i="83" s="1"/>
  <c r="AV144" i="84" s="1"/>
  <c r="AV134" i="82"/>
  <c r="AV134" i="83" s="1"/>
  <c r="AV136" i="82"/>
  <c r="AV136" i="83" s="1"/>
  <c r="AV142" i="82"/>
  <c r="AV142" i="83" s="1"/>
  <c r="AV142" i="84" s="1"/>
  <c r="AV143" i="82"/>
  <c r="AV143" i="83" s="1"/>
  <c r="AV143" i="84" s="1"/>
  <c r="AV145" i="82"/>
  <c r="AV145" i="83" s="1"/>
  <c r="AV145" i="84" s="1"/>
  <c r="AV148" i="82"/>
  <c r="AV148" i="83" s="1"/>
  <c r="AV148" i="84" s="1"/>
  <c r="AV154" i="82"/>
  <c r="AV154" i="83" s="1"/>
  <c r="AV154" i="84" s="1"/>
  <c r="AV157" i="82"/>
  <c r="AV157" i="83" s="1"/>
  <c r="AV157" i="84" s="1"/>
  <c r="AV164" i="82"/>
  <c r="AV164" i="83" s="1"/>
  <c r="AV164" i="84" s="1"/>
  <c r="AV167" i="82"/>
  <c r="AV167" i="83" s="1"/>
  <c r="AV167" i="84" s="1"/>
  <c r="AV129" i="82"/>
  <c r="AV129" i="83" s="1"/>
  <c r="AV132" i="82"/>
  <c r="AV132" i="83" s="1"/>
  <c r="AV162" i="82"/>
  <c r="AV162" i="83" s="1"/>
  <c r="AV162" i="84" s="1"/>
  <c r="AV166" i="82"/>
  <c r="AV166" i="83" s="1"/>
  <c r="AV166" i="84" s="1"/>
  <c r="AV158" i="82"/>
  <c r="AV158" i="83" s="1"/>
  <c r="AV158" i="84" s="1"/>
  <c r="AV146" i="82"/>
  <c r="AV146" i="83" s="1"/>
  <c r="AV146" i="84" s="1"/>
  <c r="AV149" i="82"/>
  <c r="AV149" i="83" s="1"/>
  <c r="AV149" i="84" s="1"/>
  <c r="AV159" i="82"/>
  <c r="AV159" i="83" s="1"/>
  <c r="AV159" i="84" s="1"/>
  <c r="AV169" i="82"/>
  <c r="AV169" i="83" s="1"/>
  <c r="AV169" i="84" s="1"/>
  <c r="AV170" i="82"/>
  <c r="AV170" i="83" s="1"/>
  <c r="AV170" i="84" s="1"/>
  <c r="AV163" i="82"/>
  <c r="AV163" i="83" s="1"/>
  <c r="AV163" i="84" s="1"/>
  <c r="AV150" i="82"/>
  <c r="AV150" i="83" s="1"/>
  <c r="AV150" i="84" s="1"/>
  <c r="AV168" i="82"/>
  <c r="AV168" i="83" s="1"/>
  <c r="AV168" i="84" s="1"/>
  <c r="AZ140" i="82"/>
  <c r="AZ140" i="83" s="1"/>
  <c r="AZ138" i="82"/>
  <c r="AZ138" i="83" s="1"/>
  <c r="AZ179" i="82"/>
  <c r="AZ179" i="83" s="1"/>
  <c r="AZ184" i="82"/>
  <c r="AZ184" i="83" s="1"/>
  <c r="AZ173" i="82"/>
  <c r="AZ173" i="83" s="1"/>
  <c r="AZ139" i="82"/>
  <c r="AZ139" i="83" s="1"/>
  <c r="AZ181" i="82"/>
  <c r="AZ181" i="83" s="1"/>
  <c r="AZ175" i="82"/>
  <c r="AZ175" i="83" s="1"/>
  <c r="AZ25" i="82"/>
  <c r="AZ25" i="83" s="1"/>
  <c r="AZ34" i="82"/>
  <c r="AZ34" i="83" s="1"/>
  <c r="AZ29" i="82"/>
  <c r="AZ29" i="83" s="1"/>
  <c r="AZ35" i="82"/>
  <c r="AZ35" i="83" s="1"/>
  <c r="AZ38" i="82"/>
  <c r="AZ38" i="83" s="1"/>
  <c r="AZ174" i="82"/>
  <c r="AZ174" i="83" s="1"/>
  <c r="AZ39" i="82"/>
  <c r="AZ39" i="83" s="1"/>
  <c r="AZ182" i="82"/>
  <c r="AZ182" i="83" s="1"/>
  <c r="AZ33" i="82"/>
  <c r="AZ33" i="83" s="1"/>
  <c r="AZ178" i="82"/>
  <c r="AZ178" i="83" s="1"/>
  <c r="AZ151" i="82"/>
  <c r="AZ151" i="83" s="1"/>
  <c r="AZ151" i="84" s="1"/>
  <c r="AZ165" i="82"/>
  <c r="AZ165" i="83" s="1"/>
  <c r="AZ165" i="84" s="1"/>
  <c r="AZ97" i="82"/>
  <c r="AZ97" i="83" s="1"/>
  <c r="AZ97" i="84" s="1"/>
  <c r="AZ137" i="82"/>
  <c r="AZ137" i="83" s="1"/>
  <c r="AZ36" i="82"/>
  <c r="AZ36" i="83" s="1"/>
  <c r="AZ155" i="82"/>
  <c r="AZ155" i="83" s="1"/>
  <c r="AZ155" i="84" s="1"/>
  <c r="AZ40" i="82"/>
  <c r="AZ40" i="83" s="1"/>
  <c r="AZ40" i="84" s="1"/>
  <c r="AZ125" i="82"/>
  <c r="AZ125" i="83" s="1"/>
  <c r="AZ125" i="84" s="1" a="1"/>
  <c r="AZ125" i="84" s="1"/>
  <c r="AZ180" i="82"/>
  <c r="AZ180" i="83" s="1"/>
  <c r="AZ180" i="84" s="1"/>
  <c r="AZ141" i="82"/>
  <c r="AZ141" i="83" s="1"/>
  <c r="AZ141" i="84" s="1"/>
  <c r="AZ183" i="82"/>
  <c r="AZ183" i="83" s="1"/>
  <c r="AZ152" i="82"/>
  <c r="AZ152" i="83" s="1"/>
  <c r="AZ152" i="84" s="1"/>
  <c r="AZ72" i="82"/>
  <c r="AZ72" i="83" s="1"/>
  <c r="AZ72" i="84" s="1"/>
  <c r="AZ177" i="82"/>
  <c r="AZ177" i="83" s="1"/>
  <c r="AZ37" i="82"/>
  <c r="AZ37" i="83" s="1"/>
  <c r="AZ118" i="82"/>
  <c r="AZ118" i="83" s="1"/>
  <c r="AZ118" i="84" s="1"/>
  <c r="AZ161" i="82"/>
  <c r="AZ161" i="83" s="1"/>
  <c r="AZ161" i="84" s="1"/>
  <c r="AZ171" i="82"/>
  <c r="AZ171" i="83" s="1"/>
  <c r="AZ171" i="84" s="1"/>
  <c r="AZ131" i="82"/>
  <c r="AZ131" i="83" s="1"/>
  <c r="AZ131" i="84" s="1"/>
  <c r="AZ26" i="82"/>
  <c r="AZ26" i="83" s="1"/>
  <c r="AZ28" i="82"/>
  <c r="AZ28" i="83" s="1"/>
  <c r="AZ24" i="82"/>
  <c r="AZ24" i="83" s="1"/>
  <c r="AZ30" i="82"/>
  <c r="AZ30" i="83" s="1"/>
  <c r="AZ32" i="82"/>
  <c r="AZ32" i="83" s="1"/>
  <c r="AZ31" i="82"/>
  <c r="AZ31" i="83" s="1"/>
  <c r="AZ27" i="82"/>
  <c r="AZ27" i="83" s="1"/>
  <c r="AZ47" i="82"/>
  <c r="AZ47" i="83" s="1"/>
  <c r="AZ41" i="82"/>
  <c r="AZ41" i="83" s="1"/>
  <c r="AZ43" i="82"/>
  <c r="AZ43" i="83" s="1"/>
  <c r="AZ42" i="82"/>
  <c r="AZ42" i="83" s="1"/>
  <c r="AZ45" i="82"/>
  <c r="AZ45" i="83" s="1"/>
  <c r="AZ44" i="82"/>
  <c r="AZ44" i="83" s="1"/>
  <c r="AZ53" i="82"/>
  <c r="AZ53" i="83" s="1"/>
  <c r="AZ46" i="82"/>
  <c r="AZ46" i="83" s="1"/>
  <c r="AZ48" i="82"/>
  <c r="AZ48" i="83" s="1"/>
  <c r="AZ50" i="82"/>
  <c r="AZ50" i="83" s="1"/>
  <c r="AZ51" i="82"/>
  <c r="AZ51" i="83" s="1"/>
  <c r="AZ54" i="82"/>
  <c r="AZ54" i="83" s="1"/>
  <c r="AZ57" i="82"/>
  <c r="AZ57" i="83" s="1"/>
  <c r="AZ59" i="82"/>
  <c r="AZ59" i="83" s="1"/>
  <c r="AZ59" i="84" s="1"/>
  <c r="AZ49" i="82"/>
  <c r="AZ49" i="83" s="1"/>
  <c r="AZ55" i="82"/>
  <c r="AZ55" i="83" s="1"/>
  <c r="AZ52" i="82"/>
  <c r="AZ52" i="83" s="1"/>
  <c r="AZ56" i="82"/>
  <c r="AZ56" i="83" s="1"/>
  <c r="AZ60" i="82"/>
  <c r="AZ60" i="83" s="1"/>
  <c r="AZ64" i="82"/>
  <c r="AZ64" i="83" s="1"/>
  <c r="AZ62" i="82"/>
  <c r="AZ62" i="83" s="1"/>
  <c r="AZ63" i="82"/>
  <c r="AZ63" i="83" s="1"/>
  <c r="AZ58" i="82"/>
  <c r="AZ58" i="83" s="1"/>
  <c r="AZ61" i="82"/>
  <c r="AZ61" i="83" s="1"/>
  <c r="AZ65" i="82"/>
  <c r="AZ65" i="83" s="1"/>
  <c r="AZ67" i="82"/>
  <c r="AZ67" i="83" s="1"/>
  <c r="AZ67" i="84" s="1"/>
  <c r="AZ70" i="82"/>
  <c r="AZ70" i="83" s="1"/>
  <c r="AZ68" i="82"/>
  <c r="AZ68" i="83" s="1"/>
  <c r="AZ74" i="82"/>
  <c r="AZ74" i="83" s="1"/>
  <c r="AZ74" i="84" s="1"/>
  <c r="AZ66" i="82"/>
  <c r="AZ66" i="83" s="1"/>
  <c r="AZ69" i="82"/>
  <c r="AZ69" i="83" s="1"/>
  <c r="AZ73" i="82"/>
  <c r="AZ73" i="83" s="1"/>
  <c r="AZ75" i="82"/>
  <c r="AZ75" i="83" s="1"/>
  <c r="AZ71" i="82"/>
  <c r="AZ71" i="83" s="1"/>
  <c r="AZ79" i="82"/>
  <c r="AZ79" i="83" s="1"/>
  <c r="AZ81" i="82"/>
  <c r="AZ81" i="83" s="1"/>
  <c r="AZ78" i="82"/>
  <c r="AZ78" i="83" s="1"/>
  <c r="AZ77" i="82"/>
  <c r="AZ77" i="83" s="1"/>
  <c r="AZ77" i="84" s="1"/>
  <c r="AZ76" i="82"/>
  <c r="AZ76" i="83" s="1"/>
  <c r="AZ85" i="82"/>
  <c r="AZ85" i="83" s="1"/>
  <c r="AZ95" i="82"/>
  <c r="AZ95" i="83" s="1"/>
  <c r="AZ82" i="82"/>
  <c r="AZ82" i="83" s="1"/>
  <c r="AZ83" i="82"/>
  <c r="AZ83" i="83" s="1"/>
  <c r="AZ89" i="82"/>
  <c r="AZ89" i="83" s="1"/>
  <c r="AZ88" i="82"/>
  <c r="AZ88" i="83" s="1"/>
  <c r="AZ80" i="82"/>
  <c r="AZ80" i="83" s="1"/>
  <c r="AZ84" i="82"/>
  <c r="AZ84" i="83" s="1"/>
  <c r="AZ87" i="82"/>
  <c r="AZ87" i="83" s="1"/>
  <c r="AZ99" i="82"/>
  <c r="AZ99" i="83" s="1"/>
  <c r="AZ93" i="82"/>
  <c r="AZ93" i="83" s="1"/>
  <c r="AZ86" i="82"/>
  <c r="AZ86" i="83" s="1"/>
  <c r="AZ94" i="82"/>
  <c r="AZ94" i="83" s="1"/>
  <c r="AZ100" i="82"/>
  <c r="AZ100" i="83" s="1"/>
  <c r="AZ91" i="82"/>
  <c r="AZ91" i="83" s="1"/>
  <c r="AZ90" i="82"/>
  <c r="AZ90" i="83" s="1"/>
  <c r="AZ92" i="82"/>
  <c r="AZ92" i="83" s="1"/>
  <c r="AZ98" i="82"/>
  <c r="AZ98" i="83" s="1"/>
  <c r="AZ101" i="82"/>
  <c r="AZ101" i="83" s="1"/>
  <c r="AZ104" i="82"/>
  <c r="AZ104" i="83" s="1"/>
  <c r="AZ104" i="84" s="1"/>
  <c r="AZ96" i="82"/>
  <c r="AZ96" i="83" s="1"/>
  <c r="AZ103" i="82"/>
  <c r="AZ103" i="83" s="1"/>
  <c r="AZ103" i="84" s="1"/>
  <c r="AZ102" i="82"/>
  <c r="AZ102" i="83" s="1"/>
  <c r="AZ102" i="84" s="1"/>
  <c r="AZ112" i="82"/>
  <c r="AZ112" i="83" s="1"/>
  <c r="AZ112" i="84" s="1"/>
  <c r="AZ105" i="82"/>
  <c r="AZ105" i="83" s="1"/>
  <c r="AZ105" i="84" s="1"/>
  <c r="AZ108" i="82"/>
  <c r="AZ108" i="83" s="1"/>
  <c r="AZ108" i="84" s="1"/>
  <c r="AZ110" i="82"/>
  <c r="AZ110" i="83" s="1"/>
  <c r="AZ110" i="84" s="1"/>
  <c r="AZ106" i="82"/>
  <c r="AZ106" i="83" s="1"/>
  <c r="AZ106" i="84" s="1"/>
  <c r="AZ109" i="82"/>
  <c r="AZ109" i="83" s="1"/>
  <c r="AZ109" i="84" s="1"/>
  <c r="AZ111" i="82"/>
  <c r="AZ111" i="83" s="1"/>
  <c r="AZ111" i="84" s="1"/>
  <c r="AZ107" i="82"/>
  <c r="AZ107" i="83" s="1"/>
  <c r="AZ107" i="84" s="1"/>
  <c r="AZ114" i="82"/>
  <c r="AZ114" i="83" s="1"/>
  <c r="AZ113" i="82"/>
  <c r="AZ113" i="83" s="1"/>
  <c r="AZ113" i="84" s="1"/>
  <c r="AZ117" i="82"/>
  <c r="AZ117" i="83" s="1"/>
  <c r="AZ119" i="82"/>
  <c r="AZ119" i="83" s="1"/>
  <c r="AZ123" i="82"/>
  <c r="AZ123" i="83" s="1"/>
  <c r="AZ126" i="82"/>
  <c r="AZ126" i="83" s="1"/>
  <c r="AZ129" i="82"/>
  <c r="AZ129" i="83" s="1"/>
  <c r="AZ116" i="82"/>
  <c r="AZ116" i="83" s="1"/>
  <c r="AZ122" i="82"/>
  <c r="AZ122" i="83" s="1"/>
  <c r="AZ115" i="82"/>
  <c r="AZ115" i="83" s="1"/>
  <c r="AZ121" i="82"/>
  <c r="AZ121" i="83" s="1"/>
  <c r="AZ130" i="82"/>
  <c r="AZ130" i="83" s="1"/>
  <c r="AZ124" i="82"/>
  <c r="AZ124" i="83" s="1"/>
  <c r="AZ127" i="82"/>
  <c r="AZ127" i="83" s="1"/>
  <c r="AZ128" i="82"/>
  <c r="AZ128" i="83" s="1"/>
  <c r="AZ120" i="82"/>
  <c r="AZ120" i="83" s="1"/>
  <c r="AZ120" i="84" s="1"/>
  <c r="AZ135" i="82"/>
  <c r="AZ135" i="83" s="1"/>
  <c r="AZ133" i="82"/>
  <c r="AZ133" i="83" s="1"/>
  <c r="AZ132" i="82"/>
  <c r="AZ132" i="83" s="1"/>
  <c r="AZ150" i="82"/>
  <c r="AZ150" i="83" s="1"/>
  <c r="AZ150" i="84" s="1"/>
  <c r="AZ144" i="82"/>
  <c r="AZ144" i="83" s="1"/>
  <c r="AZ144" i="84" s="1"/>
  <c r="AZ147" i="82"/>
  <c r="AZ147" i="83" s="1"/>
  <c r="AZ147" i="84" s="1"/>
  <c r="AZ153" i="82"/>
  <c r="AZ153" i="83" s="1"/>
  <c r="AZ153" i="84" s="1"/>
  <c r="AZ156" i="82"/>
  <c r="AZ156" i="83" s="1"/>
  <c r="AZ156" i="84" s="1"/>
  <c r="AZ160" i="82"/>
  <c r="AZ160" i="83" s="1"/>
  <c r="AZ160" i="84" s="1"/>
  <c r="AZ163" i="82"/>
  <c r="AZ163" i="83" s="1"/>
  <c r="AZ163" i="84" s="1"/>
  <c r="AZ166" i="82"/>
  <c r="AZ166" i="83" s="1"/>
  <c r="AZ166" i="84" s="1"/>
  <c r="AZ134" i="82"/>
  <c r="AZ134" i="83" s="1"/>
  <c r="AZ134" i="84" s="1"/>
  <c r="AZ136" i="82"/>
  <c r="AZ136" i="83" s="1"/>
  <c r="AZ145" i="82"/>
  <c r="AZ145" i="83" s="1"/>
  <c r="AZ145" i="84" s="1"/>
  <c r="AZ142" i="82"/>
  <c r="AZ142" i="83" s="1"/>
  <c r="AZ142" i="84" s="1"/>
  <c r="AZ157" i="82"/>
  <c r="AZ157" i="83" s="1"/>
  <c r="AZ157" i="84" s="1"/>
  <c r="AZ143" i="82"/>
  <c r="AZ143" i="83" s="1"/>
  <c r="AZ143" i="84" s="1"/>
  <c r="AZ148" i="82"/>
  <c r="AZ148" i="83" s="1"/>
  <c r="AZ148" i="84" s="1"/>
  <c r="AZ154" i="82"/>
  <c r="AZ154" i="83" s="1"/>
  <c r="AZ154" i="84" s="1"/>
  <c r="AZ158" i="82"/>
  <c r="AZ158" i="83" s="1"/>
  <c r="AZ158" i="84" s="1"/>
  <c r="AZ167" i="82"/>
  <c r="AZ167" i="83" s="1"/>
  <c r="AZ167" i="84" s="1"/>
  <c r="AZ168" i="82"/>
  <c r="AZ168" i="83" s="1"/>
  <c r="AZ168" i="84" s="1"/>
  <c r="AZ169" i="82"/>
  <c r="AZ169" i="83" s="1"/>
  <c r="AZ169" i="84" s="1"/>
  <c r="AZ149" i="82"/>
  <c r="AZ149" i="83" s="1"/>
  <c r="AZ149" i="84" s="1"/>
  <c r="AZ162" i="82"/>
  <c r="AZ162" i="83" s="1"/>
  <c r="AZ162" i="84" s="1"/>
  <c r="AZ146" i="82"/>
  <c r="AZ146" i="83" s="1"/>
  <c r="AZ146" i="84" s="1"/>
  <c r="AZ159" i="82"/>
  <c r="AZ159" i="83" s="1"/>
  <c r="AZ159" i="84" s="1"/>
  <c r="AZ164" i="82"/>
  <c r="AZ164" i="83" s="1"/>
  <c r="AZ164" i="84" s="1"/>
  <c r="BD174" i="82"/>
  <c r="BD174" i="83" s="1"/>
  <c r="BD140" i="82"/>
  <c r="BD140" i="83" s="1"/>
  <c r="BD179" i="82"/>
  <c r="BD179" i="83" s="1"/>
  <c r="BD184" i="82"/>
  <c r="BD184" i="83" s="1"/>
  <c r="BD39" i="82"/>
  <c r="BD39" i="83" s="1"/>
  <c r="BD173" i="82"/>
  <c r="BD173" i="83" s="1"/>
  <c r="BD139" i="82"/>
  <c r="BD139" i="83" s="1"/>
  <c r="BD181" i="82"/>
  <c r="BD181" i="83" s="1"/>
  <c r="BD175" i="82"/>
  <c r="BD175" i="83" s="1"/>
  <c r="BD33" i="82"/>
  <c r="BD33" i="83" s="1"/>
  <c r="BD25" i="82"/>
  <c r="BD25" i="83" s="1"/>
  <c r="BD138" i="82"/>
  <c r="BD138" i="83" s="1"/>
  <c r="BD29" i="82"/>
  <c r="BD29" i="83" s="1"/>
  <c r="BD35" i="82"/>
  <c r="BD35" i="83" s="1"/>
  <c r="BD155" i="82"/>
  <c r="BD155" i="83" s="1"/>
  <c r="BD155" i="84" s="1"/>
  <c r="BD40" i="82"/>
  <c r="BD40" i="83" s="1"/>
  <c r="BD40" i="84" s="1"/>
  <c r="BD125" i="82"/>
  <c r="BD125" i="83" s="1"/>
  <c r="BD125" i="84" s="1" a="1"/>
  <c r="BD125" i="84" s="1"/>
  <c r="BD180" i="82"/>
  <c r="BD180" i="83" s="1"/>
  <c r="BD180" i="84" s="1"/>
  <c r="BD38" i="82"/>
  <c r="BD38" i="83" s="1"/>
  <c r="BD183" i="82"/>
  <c r="BD183" i="83" s="1"/>
  <c r="BD182" i="82"/>
  <c r="BD182" i="83" s="1"/>
  <c r="BD141" i="82"/>
  <c r="BD141" i="83" s="1"/>
  <c r="BD141" i="84" s="1"/>
  <c r="BD161" i="82"/>
  <c r="BD161" i="83" s="1"/>
  <c r="BD161" i="84" s="1"/>
  <c r="BD72" i="82"/>
  <c r="BD72" i="83" s="1"/>
  <c r="BD72" i="84" s="1"/>
  <c r="BD131" i="82"/>
  <c r="BD131" i="83" s="1"/>
  <c r="BD131" i="84" s="1"/>
  <c r="BD177" i="82"/>
  <c r="BD177" i="83" s="1"/>
  <c r="BD37" i="82"/>
  <c r="BD37" i="83" s="1"/>
  <c r="BD36" i="82"/>
  <c r="BD36" i="83" s="1"/>
  <c r="BD151" i="82"/>
  <c r="BD151" i="83" s="1"/>
  <c r="BD151" i="84" s="1"/>
  <c r="BD152" i="82"/>
  <c r="BD152" i="83" s="1"/>
  <c r="BD152" i="84" s="1"/>
  <c r="BD97" i="82"/>
  <c r="BD97" i="83" s="1"/>
  <c r="BD97" i="84" s="1"/>
  <c r="BD118" i="82"/>
  <c r="BD118" i="83" s="1"/>
  <c r="BD118" i="84" s="1"/>
  <c r="BD24" i="82"/>
  <c r="BD24" i="83" s="1"/>
  <c r="BD137" i="82"/>
  <c r="BD137" i="83" s="1"/>
  <c r="BD178" i="82"/>
  <c r="BD178" i="83" s="1"/>
  <c r="BD165" i="82"/>
  <c r="BD165" i="83" s="1"/>
  <c r="BD165" i="84" s="1"/>
  <c r="BD171" i="82"/>
  <c r="BD171" i="83" s="1"/>
  <c r="BD171" i="84" s="1"/>
  <c r="BD26" i="82"/>
  <c r="BD26" i="83" s="1"/>
  <c r="BD27" i="82"/>
  <c r="BD27" i="83" s="1"/>
  <c r="BD31" i="82"/>
  <c r="BD31" i="83" s="1"/>
  <c r="BD32" i="82"/>
  <c r="BD32" i="83" s="1"/>
  <c r="BD30" i="82"/>
  <c r="BD30" i="83" s="1"/>
  <c r="BD28" i="82"/>
  <c r="BD28" i="83" s="1"/>
  <c r="BD42" i="82"/>
  <c r="BD42" i="83" s="1"/>
  <c r="BD42" i="84" s="1"/>
  <c r="BD41" i="82"/>
  <c r="BD41" i="83" s="1"/>
  <c r="BD43" i="82"/>
  <c r="BD43" i="83" s="1"/>
  <c r="BD46" i="82"/>
  <c r="BD46" i="83" s="1"/>
  <c r="BD44" i="82"/>
  <c r="BD44" i="83" s="1"/>
  <c r="BD34" i="82"/>
  <c r="BD34" i="83" s="1"/>
  <c r="BD47" i="82"/>
  <c r="BD47" i="83" s="1"/>
  <c r="BD45" i="82"/>
  <c r="BD45" i="83" s="1"/>
  <c r="BD49" i="82"/>
  <c r="BD49" i="83" s="1"/>
  <c r="BD48" i="82"/>
  <c r="BD48" i="83" s="1"/>
  <c r="BD51" i="82"/>
  <c r="BD51" i="83" s="1"/>
  <c r="BD52" i="82"/>
  <c r="BD52" i="83" s="1"/>
  <c r="BD58" i="82"/>
  <c r="BD58" i="83" s="1"/>
  <c r="BD55" i="82"/>
  <c r="BD55" i="83" s="1"/>
  <c r="BD50" i="82"/>
  <c r="BD50" i="83" s="1"/>
  <c r="BD53" i="82"/>
  <c r="BD53" i="83" s="1"/>
  <c r="BD56" i="82"/>
  <c r="BD56" i="83" s="1"/>
  <c r="BD54" i="82"/>
  <c r="BD54" i="83" s="1"/>
  <c r="BD60" i="82"/>
  <c r="BD60" i="83" s="1"/>
  <c r="BD57" i="82"/>
  <c r="BD57" i="83" s="1"/>
  <c r="BD63" i="82"/>
  <c r="BD63" i="83" s="1"/>
  <c r="BD61" i="82"/>
  <c r="BD61" i="83" s="1"/>
  <c r="BD59" i="82"/>
  <c r="BD59" i="83" s="1"/>
  <c r="BD62" i="82"/>
  <c r="BD62" i="83" s="1"/>
  <c r="BD65" i="82"/>
  <c r="BD65" i="83" s="1"/>
  <c r="BD65" i="84" s="1"/>
  <c r="BD66" i="82"/>
  <c r="BD66" i="83" s="1"/>
  <c r="BD69" i="82"/>
  <c r="BD69" i="83" s="1"/>
  <c r="BD64" i="82"/>
  <c r="BD64" i="83" s="1"/>
  <c r="BD64" i="84" s="1"/>
  <c r="BD74" i="82"/>
  <c r="BD74" i="83" s="1"/>
  <c r="BD73" i="82"/>
  <c r="BD73" i="83" s="1"/>
  <c r="BD71" i="82"/>
  <c r="BD71" i="83" s="1"/>
  <c r="BD75" i="82"/>
  <c r="BD75" i="83" s="1"/>
  <c r="BD67" i="82"/>
  <c r="BD67" i="83" s="1"/>
  <c r="BD70" i="82"/>
  <c r="BD70" i="83" s="1"/>
  <c r="BD68" i="82"/>
  <c r="BD68" i="83" s="1"/>
  <c r="BD77" i="82"/>
  <c r="BD77" i="83" s="1"/>
  <c r="BD82" i="82"/>
  <c r="BD82" i="83" s="1"/>
  <c r="BD82" i="84" s="1"/>
  <c r="BD76" i="82"/>
  <c r="BD76" i="83" s="1"/>
  <c r="BD78" i="82"/>
  <c r="BD78" i="83" s="1"/>
  <c r="BD80" i="82"/>
  <c r="BD80" i="83" s="1"/>
  <c r="BD84" i="82"/>
  <c r="BD84" i="83" s="1"/>
  <c r="BD86" i="82"/>
  <c r="BD86" i="83" s="1"/>
  <c r="BD87" i="82"/>
  <c r="BD87" i="83" s="1"/>
  <c r="BD85" i="82"/>
  <c r="BD85" i="83" s="1"/>
  <c r="BD81" i="82"/>
  <c r="BD81" i="83" s="1"/>
  <c r="BD79" i="82"/>
  <c r="BD79" i="83" s="1"/>
  <c r="BD90" i="82"/>
  <c r="BD90" i="83" s="1"/>
  <c r="BD92" i="82"/>
  <c r="BD92" i="83" s="1"/>
  <c r="BD96" i="82"/>
  <c r="BD96" i="83" s="1"/>
  <c r="BD96" i="84" s="1"/>
  <c r="BD95" i="82"/>
  <c r="BD95" i="83" s="1"/>
  <c r="BD88" i="82"/>
  <c r="BD88" i="83" s="1"/>
  <c r="BD83" i="82"/>
  <c r="BD83" i="83" s="1"/>
  <c r="BD89" i="82"/>
  <c r="BD89" i="83" s="1"/>
  <c r="BD91" i="82"/>
  <c r="BD91" i="83" s="1"/>
  <c r="BD93" i="82"/>
  <c r="BD93" i="83" s="1"/>
  <c r="BD94" i="82"/>
  <c r="BD94" i="83" s="1"/>
  <c r="BD99" i="82"/>
  <c r="BD99" i="83" s="1"/>
  <c r="BD98" i="82"/>
  <c r="BD98" i="83" s="1"/>
  <c r="BD109" i="82"/>
  <c r="BD109" i="83" s="1"/>
  <c r="BD109" i="84" s="1"/>
  <c r="BD100" i="82"/>
  <c r="BD100" i="83" s="1"/>
  <c r="BD100" i="84" s="1"/>
  <c r="BD102" i="82"/>
  <c r="BD102" i="83" s="1"/>
  <c r="BD102" i="84" s="1"/>
  <c r="BD105" i="82"/>
  <c r="BD105" i="83" s="1"/>
  <c r="BD105" i="84" s="1"/>
  <c r="BD107" i="82"/>
  <c r="BD107" i="83" s="1"/>
  <c r="BD107" i="84" s="1"/>
  <c r="BD110" i="82"/>
  <c r="BD110" i="83" s="1"/>
  <c r="BD110" i="84" s="1"/>
  <c r="BD101" i="82"/>
  <c r="BD101" i="83" s="1"/>
  <c r="BD103" i="82"/>
  <c r="BD103" i="83" s="1"/>
  <c r="BD103" i="84" s="1"/>
  <c r="BD106" i="82"/>
  <c r="BD106" i="83" s="1"/>
  <c r="BD106" i="84" s="1"/>
  <c r="BD104" i="82"/>
  <c r="BD104" i="83" s="1"/>
  <c r="BD104" i="84" s="1"/>
  <c r="BD114" i="82"/>
  <c r="BD114" i="83" s="1"/>
  <c r="BD113" i="82"/>
  <c r="BD113" i="83" s="1"/>
  <c r="BD113" i="84" s="1"/>
  <c r="BD111" i="82"/>
  <c r="BD111" i="83" s="1"/>
  <c r="BD111" i="84" s="1"/>
  <c r="BD112" i="82"/>
  <c r="BD112" i="83" s="1"/>
  <c r="BD112" i="84" s="1"/>
  <c r="BD115" i="82"/>
  <c r="BD115" i="83" s="1"/>
  <c r="BD115" i="84" s="1"/>
  <c r="BD108" i="82"/>
  <c r="BD108" i="83" s="1"/>
  <c r="BD108" i="84" s="1"/>
  <c r="BD121" i="82"/>
  <c r="BD121" i="83" s="1"/>
  <c r="BD117" i="82"/>
  <c r="BD117" i="83" s="1"/>
  <c r="BD120" i="82"/>
  <c r="BD120" i="83" s="1"/>
  <c r="BD122" i="82"/>
  <c r="BD122" i="83" s="1"/>
  <c r="BD135" i="82"/>
  <c r="BD135" i="83" s="1"/>
  <c r="BD135" i="84" s="1"/>
  <c r="BD129" i="82"/>
  <c r="BD129" i="83" s="1"/>
  <c r="BD132" i="82"/>
  <c r="BD132" i="83" s="1"/>
  <c r="BD133" i="82"/>
  <c r="BD133" i="83" s="1"/>
  <c r="BE140" i="84" s="1"/>
  <c r="BD134" i="82"/>
  <c r="BD134" i="83" s="1"/>
  <c r="BD136" i="82"/>
  <c r="BD136" i="83" s="1"/>
  <c r="BD116" i="82"/>
  <c r="BD116" i="83" s="1"/>
  <c r="BD130" i="82"/>
  <c r="BD130" i="83" s="1"/>
  <c r="BD119" i="82"/>
  <c r="BD119" i="83" s="1"/>
  <c r="BD124" i="82"/>
  <c r="BD124" i="83" s="1"/>
  <c r="BD126" i="82"/>
  <c r="BD126" i="83" s="1"/>
  <c r="BD127" i="82"/>
  <c r="BD127" i="83" s="1"/>
  <c r="BD123" i="82"/>
  <c r="BD123" i="83" s="1"/>
  <c r="BD128" i="82"/>
  <c r="BD128" i="83" s="1"/>
  <c r="BD146" i="82"/>
  <c r="BD146" i="83" s="1"/>
  <c r="BD146" i="84" s="1"/>
  <c r="BD149" i="82"/>
  <c r="BD149" i="83" s="1"/>
  <c r="BD149" i="84" s="1"/>
  <c r="BD150" i="82"/>
  <c r="BD150" i="83" s="1"/>
  <c r="BD150" i="84" s="1"/>
  <c r="BD159" i="82"/>
  <c r="BD159" i="83" s="1"/>
  <c r="BD159" i="84" s="1"/>
  <c r="BD162" i="82"/>
  <c r="BD162" i="83" s="1"/>
  <c r="BD162" i="84" s="1"/>
  <c r="BD142" i="82"/>
  <c r="BD142" i="83" s="1"/>
  <c r="BD142" i="84" s="1"/>
  <c r="BD143" i="82"/>
  <c r="BD143" i="83" s="1"/>
  <c r="BD143" i="84" s="1"/>
  <c r="BD167" i="82"/>
  <c r="BD167" i="83" s="1"/>
  <c r="BD167" i="84" s="1"/>
  <c r="BD156" i="82"/>
  <c r="BD156" i="83" s="1"/>
  <c r="BD156" i="84" s="1"/>
  <c r="BD160" i="82"/>
  <c r="BD160" i="83" s="1"/>
  <c r="BD160" i="84" s="1"/>
  <c r="BD145" i="82"/>
  <c r="BD145" i="83" s="1"/>
  <c r="BD145" i="84" s="1"/>
  <c r="BD164" i="82"/>
  <c r="BD164" i="83" s="1"/>
  <c r="BD164" i="84" s="1"/>
  <c r="BD144" i="82"/>
  <c r="BD144" i="83" s="1"/>
  <c r="BD144" i="84" s="1"/>
  <c r="BD147" i="82"/>
  <c r="BD147" i="83" s="1"/>
  <c r="BD147" i="84" s="1"/>
  <c r="BD153" i="82"/>
  <c r="BD153" i="83" s="1"/>
  <c r="BD153" i="84" s="1"/>
  <c r="BD157" i="82"/>
  <c r="BD157" i="83" s="1"/>
  <c r="BD157" i="84" s="1"/>
  <c r="BD154" i="82"/>
  <c r="BD154" i="83" s="1"/>
  <c r="BD154" i="84" s="1"/>
  <c r="BD158" i="82"/>
  <c r="BD158" i="83" s="1"/>
  <c r="BD158" i="84" s="1"/>
  <c r="BD168" i="82"/>
  <c r="BD168" i="83" s="1"/>
  <c r="BD168" i="84" s="1"/>
  <c r="BD169" i="82"/>
  <c r="BD169" i="83" s="1"/>
  <c r="BD169" i="84" s="1"/>
  <c r="BD163" i="82"/>
  <c r="BD163" i="83" s="1"/>
  <c r="BD163" i="84" s="1"/>
  <c r="BD166" i="82"/>
  <c r="BD166" i="83" s="1"/>
  <c r="BD166" i="84" s="1"/>
  <c r="BD170" i="82"/>
  <c r="BD170" i="83" s="1"/>
  <c r="BD170" i="84" s="1"/>
  <c r="BD148" i="82"/>
  <c r="BD148" i="83" s="1"/>
  <c r="BD148" i="84" s="1"/>
  <c r="BH182" i="82"/>
  <c r="BH182" i="83" s="1"/>
  <c r="BH174" i="82"/>
  <c r="BH174" i="83" s="1"/>
  <c r="BH25" i="82"/>
  <c r="BH25" i="83" s="1"/>
  <c r="BH140" i="82"/>
  <c r="BH140" i="83" s="1"/>
  <c r="BH138" i="82"/>
  <c r="BH138" i="83" s="1"/>
  <c r="BH39" i="82"/>
  <c r="BH39" i="83" s="1"/>
  <c r="BH175" i="82"/>
  <c r="BH175" i="83" s="1"/>
  <c r="BH173" i="82"/>
  <c r="BH173" i="83" s="1"/>
  <c r="BH139" i="82"/>
  <c r="BH139" i="83" s="1"/>
  <c r="BH181" i="82"/>
  <c r="BH181" i="83" s="1"/>
  <c r="BH184" i="82"/>
  <c r="BH184" i="83" s="1"/>
  <c r="BH33" i="82"/>
  <c r="BH33" i="83" s="1"/>
  <c r="BH34" i="82"/>
  <c r="BH34" i="83" s="1"/>
  <c r="BH37" i="82"/>
  <c r="BH37" i="83" s="1"/>
  <c r="BH179" i="82"/>
  <c r="BH179" i="83" s="1"/>
  <c r="BH151" i="82"/>
  <c r="BH151" i="83" s="1"/>
  <c r="BH151" i="84" s="1"/>
  <c r="BH165" i="82"/>
  <c r="BH165" i="83" s="1"/>
  <c r="BH165" i="84" s="1"/>
  <c r="BH97" i="82"/>
  <c r="BH97" i="83" s="1"/>
  <c r="BH97" i="84" s="1"/>
  <c r="BH137" i="82"/>
  <c r="BH137" i="83" s="1"/>
  <c r="BH35" i="82"/>
  <c r="BH35" i="83" s="1"/>
  <c r="BH24" i="82"/>
  <c r="BH24" i="83" s="1"/>
  <c r="BH152" i="82"/>
  <c r="BH152" i="83" s="1"/>
  <c r="BH152" i="84" s="1"/>
  <c r="BH171" i="82"/>
  <c r="BH171" i="83" s="1"/>
  <c r="BH171" i="84" s="1"/>
  <c r="BH118" i="82"/>
  <c r="BH118" i="83" s="1"/>
  <c r="BH118" i="84" s="1"/>
  <c r="BH29" i="82"/>
  <c r="BH29" i="83" s="1"/>
  <c r="BH36" i="82"/>
  <c r="BH36" i="83" s="1"/>
  <c r="BH177" i="82"/>
  <c r="BH177" i="83" s="1"/>
  <c r="BH141" i="82"/>
  <c r="BH141" i="83" s="1"/>
  <c r="BH141" i="84" s="1"/>
  <c r="BH40" i="82"/>
  <c r="BH40" i="83" s="1"/>
  <c r="BH40" i="84" s="1"/>
  <c r="BH178" i="82"/>
  <c r="BH178" i="83" s="1"/>
  <c r="BH38" i="82"/>
  <c r="BH38" i="83" s="1"/>
  <c r="BH72" i="82"/>
  <c r="BH72" i="83" s="1"/>
  <c r="BH72" i="84" s="1"/>
  <c r="BH155" i="82"/>
  <c r="BH155" i="83" s="1"/>
  <c r="BH155" i="84" s="1"/>
  <c r="BH161" i="82"/>
  <c r="BH161" i="83" s="1"/>
  <c r="BH161" i="84" s="1"/>
  <c r="BH125" i="82"/>
  <c r="BH125" i="83" s="1"/>
  <c r="BH125" i="84" s="1" a="1"/>
  <c r="BH125" i="84" s="1"/>
  <c r="BH131" i="82"/>
  <c r="BH131" i="83" s="1"/>
  <c r="BH131" i="84" s="1"/>
  <c r="BH180" i="82"/>
  <c r="BH180" i="83" s="1"/>
  <c r="BH180" i="84" s="1"/>
  <c r="BH183" i="82"/>
  <c r="BH183" i="83" s="1"/>
  <c r="BH26" i="82"/>
  <c r="BH26" i="83" s="1"/>
  <c r="BH31" i="82"/>
  <c r="BH31" i="83" s="1"/>
  <c r="BH27" i="82"/>
  <c r="BH27" i="83" s="1"/>
  <c r="BH30" i="82"/>
  <c r="BH30" i="83" s="1"/>
  <c r="BH28" i="82"/>
  <c r="BH28" i="83" s="1"/>
  <c r="BH32" i="82"/>
  <c r="BH32" i="83" s="1"/>
  <c r="BH44" i="82"/>
  <c r="BH44" i="83" s="1"/>
  <c r="BH43" i="82"/>
  <c r="BH43" i="83" s="1"/>
  <c r="BH42" i="82"/>
  <c r="BH42" i="83" s="1"/>
  <c r="BH46" i="82"/>
  <c r="BH46" i="83" s="1"/>
  <c r="BH45" i="82"/>
  <c r="BH45" i="83" s="1"/>
  <c r="BH41" i="82"/>
  <c r="BH41" i="83" s="1"/>
  <c r="BH47" i="82"/>
  <c r="BH47" i="83" s="1"/>
  <c r="BH50" i="82"/>
  <c r="BH50" i="83" s="1"/>
  <c r="BH49" i="82"/>
  <c r="BH49" i="83" s="1"/>
  <c r="BH49" i="84" s="1"/>
  <c r="BH52" i="82"/>
  <c r="BH52" i="83" s="1"/>
  <c r="BH57" i="82"/>
  <c r="BH57" i="83" s="1"/>
  <c r="BH51" i="82"/>
  <c r="BH51" i="83" s="1"/>
  <c r="BH58" i="82"/>
  <c r="BH58" i="83" s="1"/>
  <c r="BH55" i="82"/>
  <c r="BH55" i="83" s="1"/>
  <c r="BH48" i="82"/>
  <c r="BH48" i="83" s="1"/>
  <c r="BH56" i="82"/>
  <c r="BH56" i="83" s="1"/>
  <c r="BH54" i="82"/>
  <c r="BH54" i="83" s="1"/>
  <c r="BH61" i="82"/>
  <c r="BH61" i="83" s="1"/>
  <c r="BH59" i="82"/>
  <c r="BH59" i="83" s="1"/>
  <c r="BH53" i="82"/>
  <c r="BH53" i="83" s="1"/>
  <c r="BH64" i="82"/>
  <c r="BH64" i="83" s="1"/>
  <c r="BH64" i="84" s="1"/>
  <c r="BH60" i="82"/>
  <c r="BH60" i="83" s="1"/>
  <c r="BH63" i="82"/>
  <c r="BH63" i="83" s="1"/>
  <c r="BH62" i="82"/>
  <c r="BH62" i="83" s="1"/>
  <c r="BH65" i="82"/>
  <c r="BH65" i="83" s="1"/>
  <c r="BH71" i="82"/>
  <c r="BH71" i="83" s="1"/>
  <c r="BH66" i="82"/>
  <c r="BH66" i="83" s="1"/>
  <c r="BH76" i="82"/>
  <c r="BH76" i="83" s="1"/>
  <c r="BH69" i="82"/>
  <c r="BH69" i="83" s="1"/>
  <c r="BH67" i="82"/>
  <c r="BH67" i="83" s="1"/>
  <c r="BH73" i="82"/>
  <c r="BH73" i="83" s="1"/>
  <c r="BH70" i="82"/>
  <c r="BH70" i="83" s="1"/>
  <c r="BH75" i="82"/>
  <c r="BH75" i="83" s="1"/>
  <c r="BH68" i="82"/>
  <c r="BH68" i="83" s="1"/>
  <c r="BH78" i="82"/>
  <c r="BH78" i="83" s="1"/>
  <c r="BH83" i="82"/>
  <c r="BH83" i="83" s="1"/>
  <c r="BH80" i="82"/>
  <c r="BH80" i="83" s="1"/>
  <c r="BH74" i="82"/>
  <c r="BH74" i="83" s="1"/>
  <c r="BH77" i="82"/>
  <c r="BH77" i="83" s="1"/>
  <c r="BH84" i="82"/>
  <c r="BH84" i="83" s="1"/>
  <c r="BH92" i="82"/>
  <c r="BH92" i="83" s="1"/>
  <c r="BH88" i="82"/>
  <c r="BH88" i="83" s="1"/>
  <c r="BH86" i="82"/>
  <c r="BH86" i="83" s="1"/>
  <c r="BH87" i="82"/>
  <c r="BH87" i="83" s="1"/>
  <c r="BH79" i="82"/>
  <c r="BH79" i="83" s="1"/>
  <c r="BH81" i="82"/>
  <c r="BH81" i="83" s="1"/>
  <c r="BH98" i="82"/>
  <c r="BH98" i="83" s="1"/>
  <c r="BH82" i="82"/>
  <c r="BH82" i="83" s="1"/>
  <c r="BH94" i="82"/>
  <c r="BH94" i="83" s="1"/>
  <c r="BH90" i="82"/>
  <c r="BH90" i="83" s="1"/>
  <c r="BH95" i="82"/>
  <c r="BH95" i="83" s="1"/>
  <c r="BH95" i="84" s="1"/>
  <c r="BH89" i="82"/>
  <c r="BH89" i="83" s="1"/>
  <c r="BH91" i="82"/>
  <c r="BH91" i="83" s="1"/>
  <c r="BH93" i="82"/>
  <c r="BH93" i="83" s="1"/>
  <c r="BH99" i="82"/>
  <c r="BH99" i="83" s="1"/>
  <c r="BH85" i="82"/>
  <c r="BH85" i="83" s="1"/>
  <c r="BH96" i="82"/>
  <c r="BH96" i="83" s="1"/>
  <c r="BH96" i="84" s="1"/>
  <c r="BH104" i="82"/>
  <c r="BH104" i="83" s="1"/>
  <c r="BH104" i="84" s="1"/>
  <c r="BH107" i="82"/>
  <c r="BH107" i="83" s="1"/>
  <c r="BH107" i="84" s="1"/>
  <c r="BH101" i="82"/>
  <c r="BH101" i="83" s="1"/>
  <c r="BH100" i="82"/>
  <c r="BH100" i="83" s="1"/>
  <c r="BH102" i="82"/>
  <c r="BH102" i="83" s="1"/>
  <c r="BH102" i="84" s="1"/>
  <c r="BH105" i="82"/>
  <c r="BH105" i="83" s="1"/>
  <c r="BH105" i="84" s="1"/>
  <c r="BH111" i="82"/>
  <c r="BH111" i="83" s="1"/>
  <c r="BH111" i="84" s="1"/>
  <c r="BH112" i="82"/>
  <c r="BH112" i="83" s="1"/>
  <c r="BH112" i="84" s="1"/>
  <c r="BH115" i="82"/>
  <c r="BH115" i="83" s="1"/>
  <c r="BH108" i="82"/>
  <c r="BH108" i="83" s="1"/>
  <c r="BH108" i="84" s="1"/>
  <c r="BH106" i="82"/>
  <c r="BH106" i="83" s="1"/>
  <c r="BH106" i="84" s="1"/>
  <c r="BH109" i="82"/>
  <c r="BH109" i="83" s="1"/>
  <c r="BH109" i="84" s="1"/>
  <c r="BH110" i="82"/>
  <c r="BH110" i="83" s="1"/>
  <c r="BH110" i="84" s="1"/>
  <c r="BH113" i="82"/>
  <c r="BH113" i="83" s="1"/>
  <c r="BH113" i="84" s="1"/>
  <c r="BH103" i="82"/>
  <c r="BH103" i="83" s="1"/>
  <c r="BH103" i="84" s="1"/>
  <c r="BH114" i="82"/>
  <c r="BH114" i="83" s="1"/>
  <c r="BH121" i="82"/>
  <c r="BH121" i="83" s="1"/>
  <c r="BH117" i="82"/>
  <c r="BH117" i="83" s="1"/>
  <c r="BH120" i="82"/>
  <c r="BH120" i="83" s="1"/>
  <c r="BH116" i="82"/>
  <c r="BH116" i="83" s="1"/>
  <c r="BH119" i="82"/>
  <c r="BH119" i="83" s="1"/>
  <c r="BH122" i="82"/>
  <c r="BH122" i="83" s="1"/>
  <c r="BH129" i="82"/>
  <c r="BH129" i="83" s="1"/>
  <c r="BH124" i="82"/>
  <c r="BH124" i="83" s="1"/>
  <c r="BH124" i="84" s="1"/>
  <c r="BH132" i="82"/>
  <c r="BH132" i="83" s="1"/>
  <c r="BH133" i="82"/>
  <c r="BH133" i="83" s="1"/>
  <c r="BI140" i="84" s="1"/>
  <c r="BH134" i="82"/>
  <c r="BH134" i="83" s="1"/>
  <c r="BH136" i="82"/>
  <c r="BH136" i="83" s="1"/>
  <c r="BH126" i="82"/>
  <c r="BH126" i="83" s="1"/>
  <c r="BH127" i="82"/>
  <c r="BH127" i="83" s="1"/>
  <c r="BH123" i="82"/>
  <c r="BH123" i="83" s="1"/>
  <c r="BH135" i="82"/>
  <c r="BH135" i="83" s="1"/>
  <c r="BH145" i="82"/>
  <c r="BH145" i="83" s="1"/>
  <c r="BH145" i="84" s="1"/>
  <c r="BH148" i="82"/>
  <c r="BH148" i="83" s="1"/>
  <c r="BH148" i="84" s="1"/>
  <c r="BH154" i="82"/>
  <c r="BH154" i="83" s="1"/>
  <c r="BH154" i="84" s="1"/>
  <c r="BH130" i="82"/>
  <c r="BH130" i="83" s="1"/>
  <c r="BH146" i="82"/>
  <c r="BH146" i="83" s="1"/>
  <c r="BH146" i="84" s="1"/>
  <c r="BH149" i="82"/>
  <c r="BH149" i="83" s="1"/>
  <c r="BH149" i="84" s="1"/>
  <c r="BH158" i="82"/>
  <c r="BH158" i="83" s="1"/>
  <c r="BH158" i="84" s="1"/>
  <c r="BH128" i="82"/>
  <c r="BH128" i="83" s="1"/>
  <c r="BH142" i="82"/>
  <c r="BH142" i="83" s="1"/>
  <c r="BH142" i="84" s="1"/>
  <c r="BH143" i="82"/>
  <c r="BH143" i="83" s="1"/>
  <c r="BH143" i="84" s="1"/>
  <c r="BH166" i="82"/>
  <c r="BH166" i="83" s="1"/>
  <c r="BH166" i="84" s="1"/>
  <c r="BH150" i="82"/>
  <c r="BH150" i="83" s="1"/>
  <c r="BH150" i="84" s="1"/>
  <c r="BH159" i="82"/>
  <c r="BH159" i="83" s="1"/>
  <c r="BH159" i="84" s="1"/>
  <c r="BH162" i="82"/>
  <c r="BH162" i="83" s="1"/>
  <c r="BH162" i="84" s="1"/>
  <c r="BH156" i="82"/>
  <c r="BH156" i="83" s="1"/>
  <c r="BH156" i="84" s="1"/>
  <c r="BH160" i="82"/>
  <c r="BH160" i="83" s="1"/>
  <c r="BH160" i="84" s="1"/>
  <c r="BH163" i="82"/>
  <c r="BH163" i="83" s="1"/>
  <c r="BH163" i="84" s="1"/>
  <c r="BH164" i="82"/>
  <c r="BH164" i="83" s="1"/>
  <c r="BH164" i="84" s="1"/>
  <c r="BH167" i="82"/>
  <c r="BH167" i="83" s="1"/>
  <c r="BH167" i="84" s="1"/>
  <c r="BH147" i="82"/>
  <c r="BH147" i="83" s="1"/>
  <c r="BH147" i="84" s="1"/>
  <c r="BH157" i="82"/>
  <c r="BH157" i="83" s="1"/>
  <c r="BH157" i="84" s="1"/>
  <c r="BH168" i="82"/>
  <c r="BH168" i="83" s="1"/>
  <c r="BH168" i="84" s="1"/>
  <c r="BH144" i="82"/>
  <c r="BH144" i="83" s="1"/>
  <c r="BH144" i="84" s="1"/>
  <c r="BH153" i="82"/>
  <c r="BH153" i="83" s="1"/>
  <c r="BH153" i="84" s="1"/>
  <c r="BH169" i="82"/>
  <c r="BH169" i="83" s="1"/>
  <c r="BH169" i="84" s="1"/>
  <c r="BL182" i="82"/>
  <c r="BL182" i="83" s="1"/>
  <c r="BL179" i="82"/>
  <c r="BL179" i="83" s="1"/>
  <c r="BL184" i="82"/>
  <c r="BL184" i="83" s="1"/>
  <c r="BL174" i="82"/>
  <c r="BL174" i="83" s="1"/>
  <c r="BL140" i="82"/>
  <c r="BL140" i="83" s="1"/>
  <c r="BL138" i="82"/>
  <c r="BL138" i="83" s="1"/>
  <c r="BL39" i="82"/>
  <c r="BL39" i="83" s="1"/>
  <c r="BL175" i="82"/>
  <c r="BL175" i="83" s="1"/>
  <c r="BL29" i="82"/>
  <c r="BL29" i="83" s="1"/>
  <c r="BL25" i="82"/>
  <c r="BL25" i="83" s="1"/>
  <c r="BL173" i="82"/>
  <c r="BL173" i="83" s="1"/>
  <c r="BL181" i="82"/>
  <c r="BL181" i="83" s="1"/>
  <c r="BL155" i="82"/>
  <c r="BL155" i="83" s="1"/>
  <c r="BL155" i="84" s="1"/>
  <c r="BL40" i="82"/>
  <c r="BL40" i="83" s="1"/>
  <c r="BL40" i="84" s="1"/>
  <c r="BL125" i="82"/>
  <c r="BL125" i="83" s="1"/>
  <c r="BL125" i="84" s="1" a="1"/>
  <c r="BL125" i="84" s="1"/>
  <c r="BL33" i="82"/>
  <c r="BL33" i="83" s="1"/>
  <c r="BL35" i="82"/>
  <c r="BL35" i="83" s="1"/>
  <c r="BL141" i="82"/>
  <c r="BL141" i="83" s="1"/>
  <c r="BL141" i="84" s="1"/>
  <c r="BL161" i="82"/>
  <c r="BL161" i="83" s="1"/>
  <c r="BL161" i="84" s="1"/>
  <c r="BL72" i="82"/>
  <c r="BL72" i="83" s="1"/>
  <c r="BL72" i="84" s="1"/>
  <c r="BL131" i="82"/>
  <c r="BL131" i="83" s="1"/>
  <c r="BL131" i="84" s="1"/>
  <c r="BL38" i="82"/>
  <c r="BL38" i="83" s="1"/>
  <c r="BL34" i="82"/>
  <c r="BL34" i="83" s="1"/>
  <c r="BL177" i="82"/>
  <c r="BL177" i="83" s="1"/>
  <c r="BL37" i="82"/>
  <c r="BL37" i="83" s="1"/>
  <c r="BL171" i="82"/>
  <c r="BL171" i="83" s="1"/>
  <c r="BL171" i="84" s="1"/>
  <c r="BL137" i="82"/>
  <c r="BL137" i="83" s="1"/>
  <c r="BL137" i="84" s="1"/>
  <c r="BL36" i="82"/>
  <c r="BL36" i="83" s="1"/>
  <c r="BL180" i="82"/>
  <c r="BL180" i="83" s="1"/>
  <c r="BL180" i="84" s="1"/>
  <c r="BL151" i="82"/>
  <c r="BL151" i="83" s="1"/>
  <c r="BL151" i="84" s="1"/>
  <c r="BL139" i="82"/>
  <c r="BL139" i="83" s="1"/>
  <c r="BL152" i="82"/>
  <c r="BL152" i="83" s="1"/>
  <c r="BL152" i="84" s="1"/>
  <c r="BL97" i="82"/>
  <c r="BL97" i="83" s="1"/>
  <c r="BL97" i="84" s="1"/>
  <c r="BL118" i="82"/>
  <c r="BL118" i="83" s="1"/>
  <c r="BL118" i="84" s="1"/>
  <c r="BL178" i="82"/>
  <c r="BL178" i="83" s="1"/>
  <c r="BL165" i="82"/>
  <c r="BL165" i="83" s="1"/>
  <c r="BL165" i="84" s="1"/>
  <c r="BL183" i="82"/>
  <c r="BL183" i="83" s="1"/>
  <c r="BL24" i="82"/>
  <c r="BL24" i="83" s="1"/>
  <c r="BL26" i="82"/>
  <c r="BL26" i="83" s="1"/>
  <c r="BL27" i="82"/>
  <c r="BL27" i="83" s="1"/>
  <c r="BL30" i="82"/>
  <c r="BL30" i="83" s="1"/>
  <c r="BL28" i="82"/>
  <c r="BL28" i="83" s="1"/>
  <c r="BL32" i="82"/>
  <c r="BL32" i="83" s="1"/>
  <c r="BL31" i="82"/>
  <c r="BL31" i="83" s="1"/>
  <c r="BL41" i="82"/>
  <c r="BL41" i="83" s="1"/>
  <c r="BL43" i="82"/>
  <c r="BL43" i="83" s="1"/>
  <c r="BL46" i="82"/>
  <c r="BL46" i="83" s="1"/>
  <c r="BL45" i="82"/>
  <c r="BL45" i="83" s="1"/>
  <c r="BL44" i="82"/>
  <c r="BL44" i="83" s="1"/>
  <c r="BL42" i="82"/>
  <c r="BL42" i="83" s="1"/>
  <c r="BL47" i="82"/>
  <c r="BL47" i="83" s="1"/>
  <c r="BL49" i="82"/>
  <c r="BL49" i="83" s="1"/>
  <c r="BL48" i="82"/>
  <c r="BL48" i="83" s="1"/>
  <c r="BL52" i="82"/>
  <c r="BL52" i="83" s="1"/>
  <c r="BL51" i="82"/>
  <c r="BL51" i="83" s="1"/>
  <c r="BL55" i="82"/>
  <c r="BL55" i="83" s="1"/>
  <c r="BL56" i="82"/>
  <c r="BL56" i="83" s="1"/>
  <c r="BL54" i="82"/>
  <c r="BL54" i="83" s="1"/>
  <c r="BL50" i="82"/>
  <c r="BL50" i="83" s="1"/>
  <c r="BL53" i="82"/>
  <c r="BL53" i="83" s="1"/>
  <c r="BL58" i="82"/>
  <c r="BL58" i="83" s="1"/>
  <c r="BL59" i="82"/>
  <c r="BL59" i="83" s="1"/>
  <c r="BL61" i="82"/>
  <c r="BL61" i="83" s="1"/>
  <c r="BL62" i="82"/>
  <c r="BL62" i="83" s="1"/>
  <c r="BL57" i="82"/>
  <c r="BL57" i="83" s="1"/>
  <c r="BL63" i="82"/>
  <c r="BL63" i="83" s="1"/>
  <c r="BL63" i="84" s="1"/>
  <c r="BL60" i="82"/>
  <c r="BL60" i="83" s="1"/>
  <c r="BL66" i="82"/>
  <c r="BL66" i="83" s="1"/>
  <c r="BL65" i="82"/>
  <c r="BL65" i="83" s="1"/>
  <c r="BL71" i="82"/>
  <c r="BL71" i="83" s="1"/>
  <c r="BL64" i="82"/>
  <c r="BL64" i="83" s="1"/>
  <c r="BL68" i="82"/>
  <c r="BL68" i="83" s="1"/>
  <c r="BL75" i="82"/>
  <c r="BL75" i="83" s="1"/>
  <c r="BL77" i="82"/>
  <c r="BL77" i="83" s="1"/>
  <c r="BL67" i="82"/>
  <c r="BL67" i="83" s="1"/>
  <c r="BL69" i="82"/>
  <c r="BL69" i="83" s="1"/>
  <c r="BL76" i="82"/>
  <c r="BL76" i="83" s="1"/>
  <c r="BL70" i="82"/>
  <c r="BL70" i="83" s="1"/>
  <c r="BL73" i="82"/>
  <c r="BL73" i="83" s="1"/>
  <c r="BL79" i="82"/>
  <c r="BL79" i="83" s="1"/>
  <c r="BL74" i="82"/>
  <c r="BL74" i="83" s="1"/>
  <c r="BL80" i="82"/>
  <c r="BL80" i="83" s="1"/>
  <c r="BL82" i="82"/>
  <c r="BL82" i="83" s="1"/>
  <c r="BL81" i="82"/>
  <c r="BL81" i="83" s="1"/>
  <c r="BL86" i="82"/>
  <c r="BL86" i="83" s="1"/>
  <c r="BL87" i="82"/>
  <c r="BL87" i="83" s="1"/>
  <c r="BL78" i="82"/>
  <c r="BL78" i="83" s="1"/>
  <c r="BL85" i="82"/>
  <c r="BL85" i="83" s="1"/>
  <c r="BL90" i="82"/>
  <c r="BL90" i="83" s="1"/>
  <c r="BL83" i="82"/>
  <c r="BL83" i="83" s="1"/>
  <c r="BL84" i="82"/>
  <c r="BL84" i="83" s="1"/>
  <c r="BL91" i="82"/>
  <c r="BL91" i="83" s="1"/>
  <c r="BL93" i="82"/>
  <c r="BL93" i="83" s="1"/>
  <c r="BL94" i="82"/>
  <c r="BL94" i="83" s="1"/>
  <c r="BL88" i="82"/>
  <c r="BL88" i="83" s="1"/>
  <c r="BL89" i="82"/>
  <c r="BL89" i="83" s="1"/>
  <c r="BL95" i="82"/>
  <c r="BL95" i="83" s="1"/>
  <c r="BL96" i="82"/>
  <c r="BL96" i="83" s="1"/>
  <c r="BL96" i="84" s="1"/>
  <c r="BL98" i="82"/>
  <c r="BL98" i="83" s="1"/>
  <c r="BL92" i="82"/>
  <c r="BL92" i="83" s="1"/>
  <c r="BL100" i="82"/>
  <c r="BL100" i="83" s="1"/>
  <c r="BL99" i="82"/>
  <c r="BL99" i="83" s="1"/>
  <c r="BL99" i="84" s="1"/>
  <c r="BL102" i="82"/>
  <c r="BL102" i="83" s="1"/>
  <c r="BL102" i="84" s="1"/>
  <c r="BL110" i="82"/>
  <c r="BL110" i="83" s="1"/>
  <c r="BL110" i="84" s="1"/>
  <c r="BL103" i="82"/>
  <c r="BL103" i="83" s="1"/>
  <c r="BL103" i="84" s="1"/>
  <c r="BL106" i="82"/>
  <c r="BL106" i="83" s="1"/>
  <c r="BL106" i="84" s="1"/>
  <c r="BL109" i="82"/>
  <c r="BL109" i="83" s="1"/>
  <c r="BL109" i="84" s="1"/>
  <c r="BL107" i="82"/>
  <c r="BL107" i="83" s="1"/>
  <c r="BL107" i="84" s="1"/>
  <c r="BL101" i="82"/>
  <c r="BL101" i="83" s="1"/>
  <c r="BL113" i="82"/>
  <c r="BL113" i="83" s="1"/>
  <c r="BL113" i="84" s="1"/>
  <c r="BL117" i="82"/>
  <c r="BL117" i="83" s="1"/>
  <c r="BL117" i="84" s="1"/>
  <c r="BL108" i="82"/>
  <c r="BL108" i="83" s="1"/>
  <c r="BL108" i="84" s="1"/>
  <c r="BL104" i="82"/>
  <c r="BL104" i="83" s="1"/>
  <c r="BL104" i="84" s="1"/>
  <c r="BL111" i="82"/>
  <c r="BL111" i="83" s="1"/>
  <c r="BL111" i="84" s="1"/>
  <c r="BL105" i="82"/>
  <c r="BL105" i="83" s="1"/>
  <c r="BL105" i="84" s="1"/>
  <c r="BL114" i="82"/>
  <c r="BL114" i="83" s="1"/>
  <c r="BL116" i="82"/>
  <c r="BL116" i="83" s="1"/>
  <c r="BL119" i="82"/>
  <c r="BL119" i="83" s="1"/>
  <c r="BL123" i="82"/>
  <c r="BL123" i="83" s="1"/>
  <c r="BL126" i="82"/>
  <c r="BL126" i="83" s="1"/>
  <c r="BL129" i="82"/>
  <c r="BL129" i="83" s="1"/>
  <c r="BL112" i="82"/>
  <c r="BL112" i="83" s="1"/>
  <c r="BL112" i="84" s="1"/>
  <c r="BL122" i="82"/>
  <c r="BL122" i="83" s="1"/>
  <c r="BL122" i="84" s="1"/>
  <c r="BL115" i="82"/>
  <c r="BL115" i="83" s="1"/>
  <c r="BL127" i="82"/>
  <c r="BL127" i="83" s="1"/>
  <c r="BL132" i="82"/>
  <c r="BL132" i="83" s="1"/>
  <c r="BL133" i="82"/>
  <c r="BL133" i="83" s="1"/>
  <c r="BM140" i="84" s="1"/>
  <c r="BL134" i="82"/>
  <c r="BL134" i="83" s="1"/>
  <c r="BL136" i="82"/>
  <c r="BL136" i="83" s="1"/>
  <c r="BL130" i="82"/>
  <c r="BL130" i="83" s="1"/>
  <c r="BL128" i="82"/>
  <c r="BL128" i="83" s="1"/>
  <c r="BL121" i="82"/>
  <c r="BL121" i="83" s="1"/>
  <c r="BL124" i="82"/>
  <c r="BL124" i="83" s="1"/>
  <c r="BL144" i="82"/>
  <c r="BL144" i="83" s="1"/>
  <c r="BL144" i="84" s="1"/>
  <c r="BL147" i="82"/>
  <c r="BL147" i="83" s="1"/>
  <c r="BL147" i="84" s="1"/>
  <c r="BL153" i="82"/>
  <c r="BL153" i="83" s="1"/>
  <c r="BL153" i="84" s="1"/>
  <c r="BL156" i="82"/>
  <c r="BL156" i="83" s="1"/>
  <c r="BL156" i="84" s="1"/>
  <c r="BL143" i="82"/>
  <c r="BL143" i="83" s="1"/>
  <c r="BL143" i="84" s="1"/>
  <c r="BL145" i="82"/>
  <c r="BL145" i="83" s="1"/>
  <c r="BL145" i="84" s="1"/>
  <c r="BL135" i="82"/>
  <c r="BL135" i="83" s="1"/>
  <c r="BL135" i="84" s="1"/>
  <c r="BL148" i="82"/>
  <c r="BL148" i="83" s="1"/>
  <c r="BL148" i="84" s="1"/>
  <c r="BL154" i="82"/>
  <c r="BL154" i="83" s="1"/>
  <c r="BL154" i="84" s="1"/>
  <c r="BL157" i="82"/>
  <c r="BL157" i="83" s="1"/>
  <c r="BL157" i="84" s="1"/>
  <c r="BL164" i="82"/>
  <c r="BL164" i="83" s="1"/>
  <c r="BL164" i="84" s="1"/>
  <c r="BL167" i="82"/>
  <c r="BL167" i="83" s="1"/>
  <c r="BL167" i="84" s="1"/>
  <c r="BL146" i="82"/>
  <c r="BL146" i="83" s="1"/>
  <c r="BL146" i="84" s="1"/>
  <c r="BL149" i="82"/>
  <c r="BL149" i="83" s="1"/>
  <c r="BL149" i="84" s="1"/>
  <c r="BL158" i="82"/>
  <c r="BL158" i="83" s="1"/>
  <c r="BL158" i="84" s="1"/>
  <c r="BL150" i="82"/>
  <c r="BL150" i="83" s="1"/>
  <c r="BL150" i="84" s="1"/>
  <c r="BL159" i="82"/>
  <c r="BL159" i="83" s="1"/>
  <c r="BL159" i="84" s="1"/>
  <c r="BL162" i="82"/>
  <c r="BL162" i="83" s="1"/>
  <c r="BL162" i="84" s="1"/>
  <c r="BL166" i="82"/>
  <c r="BL166" i="83" s="1"/>
  <c r="BL166" i="84" s="1"/>
  <c r="BL160" i="82"/>
  <c r="BL160" i="83" s="1"/>
  <c r="BL160" i="84" s="1"/>
  <c r="BL163" i="82"/>
  <c r="BL163" i="83" s="1"/>
  <c r="BL163" i="84" s="1"/>
  <c r="BL142" i="82"/>
  <c r="BL142" i="83" s="1"/>
  <c r="BL142" i="84" s="1"/>
  <c r="BL168" i="82"/>
  <c r="BL168" i="83" s="1"/>
  <c r="BL168" i="84" s="1"/>
  <c r="BL120" i="82"/>
  <c r="BL120" i="83" s="1"/>
  <c r="BP173" i="82"/>
  <c r="BP173" i="83" s="1"/>
  <c r="BP139" i="82"/>
  <c r="BP139" i="83" s="1"/>
  <c r="BP182" i="82"/>
  <c r="BP182" i="83" s="1"/>
  <c r="BP179" i="82"/>
  <c r="BP179" i="83" s="1"/>
  <c r="BP184" i="82"/>
  <c r="BP184" i="83" s="1"/>
  <c r="BP174" i="82"/>
  <c r="BP174" i="83" s="1"/>
  <c r="BP25" i="82"/>
  <c r="BP25" i="83" s="1"/>
  <c r="BP25" i="84" s="1"/>
  <c r="BP140" i="82"/>
  <c r="BP140" i="83" s="1"/>
  <c r="BP138" i="82"/>
  <c r="BP138" i="83" s="1"/>
  <c r="BP29" i="82"/>
  <c r="BP29" i="83" s="1"/>
  <c r="BP35" i="82"/>
  <c r="BP35" i="83" s="1"/>
  <c r="BP175" i="82"/>
  <c r="BP175" i="83" s="1"/>
  <c r="BP33" i="82"/>
  <c r="BP33" i="83" s="1"/>
  <c r="BP36" i="82"/>
  <c r="BP36" i="83" s="1"/>
  <c r="BP181" i="82"/>
  <c r="BP181" i="83" s="1"/>
  <c r="BP39" i="82"/>
  <c r="BP39" i="83" s="1"/>
  <c r="BP34" i="82"/>
  <c r="BP34" i="83" s="1"/>
  <c r="BP38" i="82"/>
  <c r="BP38" i="83" s="1"/>
  <c r="BP37" i="82"/>
  <c r="BP37" i="83" s="1"/>
  <c r="BP27" i="82"/>
  <c r="BP27" i="83" s="1"/>
  <c r="BP26" i="82"/>
  <c r="BP26" i="83" s="1"/>
  <c r="BP24" i="82"/>
  <c r="BP24" i="83" s="1"/>
  <c r="BP30" i="82"/>
  <c r="BP30" i="83" s="1"/>
  <c r="BP28" i="82"/>
  <c r="BP28" i="83" s="1"/>
  <c r="BP31" i="82"/>
  <c r="BP31" i="83" s="1"/>
  <c r="BP40" i="82"/>
  <c r="BP40" i="83" s="1"/>
  <c r="BP40" i="84" s="1"/>
  <c r="BP118" i="82"/>
  <c r="BP118" i="83" s="1"/>
  <c r="BP118" i="84" s="1"/>
  <c r="BP97" i="82"/>
  <c r="BP97" i="83" s="1"/>
  <c r="BP97" i="84" s="1"/>
  <c r="BP32" i="82"/>
  <c r="BP32" i="83" s="1"/>
  <c r="BP72" i="82"/>
  <c r="BP72" i="83" s="1"/>
  <c r="BP72" i="84" s="1"/>
  <c r="BP125" i="82"/>
  <c r="BP125" i="83" s="1"/>
  <c r="BP125" i="84" s="1" a="1"/>
  <c r="BP125" i="84" s="1"/>
  <c r="BP137" i="82"/>
  <c r="BP137" i="83" s="1"/>
  <c r="BP43" i="82"/>
  <c r="BP43" i="83" s="1"/>
  <c r="BP43" i="84" s="1"/>
  <c r="BP131" i="82"/>
  <c r="BP131" i="83" s="1"/>
  <c r="BP131" i="84" s="1"/>
  <c r="BP41" i="82"/>
  <c r="BP41" i="83" s="1"/>
  <c r="BP41" i="84" s="1"/>
  <c r="BP47" i="82"/>
  <c r="BP47" i="83" s="1"/>
  <c r="BP47" i="84" s="1"/>
  <c r="BP46" i="82"/>
  <c r="BP46" i="83" s="1"/>
  <c r="BP46" i="84" s="1"/>
  <c r="BP44" i="82"/>
  <c r="BP44" i="83" s="1"/>
  <c r="BP44" i="84" s="1"/>
  <c r="BP42" i="82"/>
  <c r="BP42" i="83" s="1"/>
  <c r="BP42" i="84" s="1"/>
  <c r="BP51" i="82"/>
  <c r="BP51" i="83" s="1"/>
  <c r="BP51" i="84" s="1"/>
  <c r="BP50" i="82"/>
  <c r="BP50" i="83" s="1"/>
  <c r="BP48" i="82"/>
  <c r="BP48" i="83" s="1"/>
  <c r="BP48" i="84" s="1"/>
  <c r="BP49" i="82"/>
  <c r="BP49" i="83" s="1"/>
  <c r="BP49" i="84" s="1"/>
  <c r="BP52" i="82"/>
  <c r="BP52" i="83" s="1"/>
  <c r="BP45" i="82"/>
  <c r="BP45" i="83" s="1"/>
  <c r="BP45" i="84" s="1"/>
  <c r="BP57" i="82"/>
  <c r="BP57" i="83" s="1"/>
  <c r="BP56" i="82"/>
  <c r="BP56" i="83" s="1"/>
  <c r="BP56" i="84" s="1"/>
  <c r="BP54" i="82"/>
  <c r="BP54" i="83" s="1"/>
  <c r="BP54" i="84" s="1"/>
  <c r="BP59" i="82"/>
  <c r="BP59" i="83" s="1"/>
  <c r="BP60" i="82"/>
  <c r="BP60" i="83" s="1"/>
  <c r="BP60" i="84" s="1"/>
  <c r="BP53" i="82"/>
  <c r="BP53" i="83" s="1"/>
  <c r="BP53" i="84" s="1"/>
  <c r="BP55" i="82"/>
  <c r="BP55" i="83" s="1"/>
  <c r="BP58" i="82"/>
  <c r="BP58" i="83" s="1"/>
  <c r="BP58" i="84" s="1"/>
  <c r="BP66" i="82"/>
  <c r="BP66" i="83" s="1"/>
  <c r="BP66" i="84" s="1"/>
  <c r="BP65" i="82"/>
  <c r="BP65" i="83" s="1"/>
  <c r="BP61" i="82"/>
  <c r="BP61" i="83" s="1"/>
  <c r="BP62" i="82"/>
  <c r="BP62" i="83" s="1"/>
  <c r="BP62" i="84" s="1"/>
  <c r="BP63" i="82"/>
  <c r="BP63" i="83" s="1"/>
  <c r="BP63" i="84" s="1"/>
  <c r="BP70" i="82"/>
  <c r="BP70" i="83" s="1"/>
  <c r="BP68" i="82"/>
  <c r="BP68" i="83" s="1"/>
  <c r="BP64" i="82"/>
  <c r="BP64" i="83" s="1"/>
  <c r="BP64" i="84" s="1"/>
  <c r="BP76" i="82"/>
  <c r="BP76" i="83" s="1"/>
  <c r="BP74" i="82"/>
  <c r="BP74" i="83" s="1"/>
  <c r="BP73" i="82"/>
  <c r="BP73" i="83" s="1"/>
  <c r="BP73" i="84" s="1"/>
  <c r="BP75" i="82"/>
  <c r="BP75" i="83" s="1"/>
  <c r="BP67" i="82"/>
  <c r="BP67" i="83" s="1"/>
  <c r="BP69" i="82"/>
  <c r="BP69" i="83" s="1"/>
  <c r="BP77" i="82"/>
  <c r="BP77" i="83" s="1"/>
  <c r="BP71" i="82"/>
  <c r="BP71" i="83" s="1"/>
  <c r="BP79" i="82"/>
  <c r="BP79" i="83" s="1"/>
  <c r="BP78" i="82"/>
  <c r="BP78" i="83" s="1"/>
  <c r="BP83" i="82"/>
  <c r="BP83" i="83" s="1"/>
  <c r="BP84" i="82"/>
  <c r="BP84" i="83" s="1"/>
  <c r="BP80" i="82"/>
  <c r="BP80" i="83" s="1"/>
  <c r="BP80" i="84" s="1"/>
  <c r="BP81" i="82"/>
  <c r="BP81" i="83" s="1"/>
  <c r="BP81" i="84" s="1"/>
  <c r="BP88" i="82"/>
  <c r="BP88" i="83" s="1"/>
  <c r="BP94" i="82"/>
  <c r="BP94" i="83" s="1"/>
  <c r="BP94" i="84" s="1"/>
  <c r="BP82" i="82"/>
  <c r="BP82" i="83" s="1"/>
  <c r="BP86" i="82"/>
  <c r="BP86" i="83" s="1"/>
  <c r="BP87" i="82"/>
  <c r="BP87" i="83" s="1"/>
  <c r="BP85" i="82"/>
  <c r="BP85" i="83" s="1"/>
  <c r="BP85" i="84" s="1"/>
  <c r="BP90" i="82"/>
  <c r="BP90" i="83" s="1"/>
  <c r="BP92" i="82"/>
  <c r="BP92" i="83" s="1"/>
  <c r="BP92" i="84" s="1"/>
  <c r="BP89" i="82"/>
  <c r="BP89" i="83" s="1"/>
  <c r="BP91" i="82"/>
  <c r="BP91" i="83" s="1"/>
  <c r="BP91" i="84" s="1"/>
  <c r="BP93" i="82"/>
  <c r="BP93" i="83" s="1"/>
  <c r="BP93" i="84" s="1"/>
  <c r="BP98" i="82"/>
  <c r="BP98" i="83" s="1"/>
  <c r="BP95" i="82"/>
  <c r="BP95" i="83" s="1"/>
  <c r="BP95" i="84" s="1"/>
  <c r="BP99" i="82"/>
  <c r="BP99" i="83" s="1"/>
  <c r="BP99" i="84" s="1"/>
  <c r="BP96" i="82"/>
  <c r="BP96" i="83" s="1"/>
  <c r="BP96" i="84" s="1"/>
  <c r="BP107" i="82"/>
  <c r="BP107" i="83" s="1"/>
  <c r="BP107" i="84" s="1"/>
  <c r="BP110" i="82"/>
  <c r="BP110" i="83" s="1"/>
  <c r="BP110" i="84" s="1"/>
  <c r="BP103" i="82"/>
  <c r="BP103" i="83" s="1"/>
  <c r="BP103" i="84" s="1"/>
  <c r="BP106" i="82"/>
  <c r="BP106" i="83" s="1"/>
  <c r="BP106" i="84" s="1"/>
  <c r="BP105" i="82"/>
  <c r="BP105" i="83" s="1"/>
  <c r="BP105" i="84" s="1"/>
  <c r="BP108" i="82"/>
  <c r="BP108" i="83" s="1"/>
  <c r="BP108" i="84" s="1"/>
  <c r="BP112" i="82"/>
  <c r="BP112" i="83" s="1"/>
  <c r="BP112" i="84" s="1"/>
  <c r="BP100" i="82"/>
  <c r="BP100" i="83" s="1"/>
  <c r="BP100" i="84" s="1"/>
  <c r="BP101" i="82"/>
  <c r="BP101" i="83" s="1"/>
  <c r="BP101" i="84" s="1"/>
  <c r="BP104" i="82"/>
  <c r="BP104" i="83" s="1"/>
  <c r="BP104" i="84" s="1"/>
  <c r="BP109" i="82"/>
  <c r="BP109" i="83" s="1"/>
  <c r="BP109" i="84" s="1"/>
  <c r="BP102" i="82"/>
  <c r="BP102" i="83" s="1"/>
  <c r="BP102" i="84" s="1"/>
  <c r="BP113" i="82"/>
  <c r="BP113" i="83" s="1"/>
  <c r="BP113" i="84" s="1"/>
  <c r="BP111" i="82"/>
  <c r="BP111" i="83" s="1"/>
  <c r="BP111" i="84" s="1"/>
  <c r="BP122" i="82"/>
  <c r="BP122" i="83" s="1"/>
  <c r="BP122" i="84" s="1"/>
  <c r="BP114" i="82"/>
  <c r="BP114" i="83" s="1"/>
  <c r="BP114" i="84" s="1"/>
  <c r="BP121" i="82"/>
  <c r="BP121" i="83" s="1"/>
  <c r="BP121" i="84" s="1"/>
  <c r="BP117" i="82"/>
  <c r="BP117" i="83" s="1"/>
  <c r="BP117" i="84" s="1"/>
  <c r="BP116" i="82"/>
  <c r="BP116" i="83" s="1"/>
  <c r="BP116" i="84" s="1"/>
  <c r="BP120" i="82"/>
  <c r="BP120" i="83" s="1"/>
  <c r="BP120" i="84" s="1"/>
  <c r="BP124" i="82"/>
  <c r="BP124" i="83" s="1"/>
  <c r="BP124" i="84" s="1"/>
  <c r="BP127" i="82"/>
  <c r="BP127" i="83" s="1"/>
  <c r="BP128" i="82"/>
  <c r="BP128" i="83" s="1"/>
  <c r="BP128" i="84" s="1"/>
  <c r="BP115" i="82"/>
  <c r="BP115" i="83" s="1"/>
  <c r="BP119" i="82"/>
  <c r="BP119" i="83" s="1"/>
  <c r="BP119" i="84" s="1"/>
  <c r="BP123" i="82"/>
  <c r="BP123" i="83" s="1"/>
  <c r="BP123" i="84" s="1"/>
  <c r="BP126" i="82"/>
  <c r="BP126" i="83" s="1"/>
  <c r="BP129" i="82"/>
  <c r="BP129" i="83" s="1"/>
  <c r="BP152" i="82"/>
  <c r="BP152" i="83" s="1"/>
  <c r="BP152" i="84" s="1"/>
  <c r="BP171" i="82"/>
  <c r="BP171" i="83" s="1"/>
  <c r="BP171" i="84" s="1"/>
  <c r="BP132" i="82"/>
  <c r="BP132" i="83" s="1"/>
  <c r="BP133" i="82"/>
  <c r="BP133" i="83" s="1"/>
  <c r="BQ140" i="84" s="1"/>
  <c r="BP150" i="82"/>
  <c r="BP150" i="83" s="1"/>
  <c r="BP150" i="84" s="1"/>
  <c r="BP155" i="82"/>
  <c r="BP155" i="83" s="1"/>
  <c r="BP155" i="84" s="1"/>
  <c r="BP142" i="82"/>
  <c r="BP142" i="83" s="1"/>
  <c r="BP142" i="84" s="1"/>
  <c r="BP144" i="82"/>
  <c r="BP144" i="83" s="1"/>
  <c r="BP144" i="84" s="1"/>
  <c r="BP147" i="82"/>
  <c r="BP147" i="83" s="1"/>
  <c r="BP147" i="84" s="1"/>
  <c r="BP153" i="82"/>
  <c r="BP153" i="83" s="1"/>
  <c r="BP153" i="84" s="1"/>
  <c r="BP156" i="82"/>
  <c r="BP156" i="83" s="1"/>
  <c r="BP156" i="84" s="1"/>
  <c r="BP160" i="82"/>
  <c r="BP160" i="83" s="1"/>
  <c r="BP160" i="84" s="1"/>
  <c r="BP163" i="82"/>
  <c r="BP163" i="83" s="1"/>
  <c r="BP163" i="84" s="1"/>
  <c r="BP166" i="82"/>
  <c r="BP166" i="83" s="1"/>
  <c r="BP166" i="84" s="1"/>
  <c r="BP161" i="82"/>
  <c r="BP161" i="83" s="1"/>
  <c r="BP161" i="84" s="1"/>
  <c r="BP130" i="82"/>
  <c r="BP130" i="83" s="1"/>
  <c r="BP130" i="84" s="1"/>
  <c r="BP134" i="82"/>
  <c r="BP134" i="83" s="1"/>
  <c r="BP135" i="82"/>
  <c r="BP135" i="83" s="1"/>
  <c r="BP136" i="82"/>
  <c r="BP136" i="83" s="1"/>
  <c r="BP141" i="82"/>
  <c r="BP141" i="83" s="1"/>
  <c r="BP141" i="84" s="1"/>
  <c r="BP146" i="82"/>
  <c r="BP146" i="83" s="1"/>
  <c r="BP146" i="84" s="1"/>
  <c r="BP178" i="82"/>
  <c r="BP178" i="83" s="1"/>
  <c r="BP178" i="84" s="1"/>
  <c r="BP143" i="82"/>
  <c r="BP143" i="83" s="1"/>
  <c r="BP143" i="84" s="1"/>
  <c r="BP148" i="82"/>
  <c r="BP148" i="83" s="1"/>
  <c r="BP148" i="84" s="1"/>
  <c r="BP154" i="82"/>
  <c r="BP154" i="83" s="1"/>
  <c r="BP154" i="84" s="1"/>
  <c r="BP157" i="82"/>
  <c r="BP157" i="83" s="1"/>
  <c r="BP157" i="84" s="1"/>
  <c r="BP149" i="82"/>
  <c r="BP149" i="83" s="1"/>
  <c r="BP149" i="84" s="1"/>
  <c r="BP158" i="82"/>
  <c r="BP158" i="83" s="1"/>
  <c r="BP158" i="84" s="1"/>
  <c r="BP151" i="82"/>
  <c r="BP151" i="83" s="1"/>
  <c r="BP151" i="84" s="1"/>
  <c r="BP159" i="82"/>
  <c r="BP159" i="83" s="1"/>
  <c r="BP159" i="84" s="1"/>
  <c r="BP162" i="82"/>
  <c r="BP162" i="83" s="1"/>
  <c r="BP162" i="84" s="1"/>
  <c r="BP145" i="82"/>
  <c r="BP145" i="83" s="1"/>
  <c r="BP145" i="84" s="1"/>
  <c r="BP165" i="82"/>
  <c r="BP165" i="83" s="1"/>
  <c r="BP165" i="84" s="1"/>
  <c r="BP180" i="82"/>
  <c r="BP180" i="83" s="1"/>
  <c r="BP180" i="84" s="1"/>
  <c r="BP183" i="82"/>
  <c r="BP183" i="83" s="1"/>
  <c r="BP170" i="82"/>
  <c r="BP170" i="83" s="1"/>
  <c r="BP170" i="84" s="1"/>
  <c r="BP164" i="82"/>
  <c r="BP164" i="83" s="1"/>
  <c r="BP164" i="84" s="1"/>
  <c r="BP167" i="82"/>
  <c r="BP167" i="83" s="1"/>
  <c r="BP167" i="84" s="1"/>
  <c r="BP177" i="82"/>
  <c r="BP177" i="83" s="1"/>
  <c r="BT181" i="82"/>
  <c r="BT181" i="83" s="1"/>
  <c r="BT39" i="82"/>
  <c r="BT39" i="83" s="1"/>
  <c r="BT175" i="82"/>
  <c r="BT175" i="83" s="1"/>
  <c r="BT173" i="82"/>
  <c r="BT173" i="83" s="1"/>
  <c r="BT182" i="82"/>
  <c r="BT182" i="83" s="1"/>
  <c r="BT179" i="82"/>
  <c r="BT179" i="83" s="1"/>
  <c r="BT184" i="82"/>
  <c r="BT184" i="83" s="1"/>
  <c r="BT174" i="82"/>
  <c r="BT174" i="83" s="1"/>
  <c r="BT139" i="82"/>
  <c r="BT139" i="83" s="1"/>
  <c r="BT34" i="82"/>
  <c r="BT34" i="83" s="1"/>
  <c r="BT25" i="82"/>
  <c r="BT25" i="83" s="1"/>
  <c r="BT25" i="84" s="1"/>
  <c r="BT140" i="82"/>
  <c r="BT140" i="83" s="1"/>
  <c r="BT36" i="82"/>
  <c r="BT36" i="83" s="1"/>
  <c r="BT33" i="82"/>
  <c r="BT33" i="83" s="1"/>
  <c r="BT29" i="82"/>
  <c r="BT29" i="83" s="1"/>
  <c r="BT38" i="82"/>
  <c r="BT38" i="83" s="1"/>
  <c r="BT138" i="82"/>
  <c r="BT138" i="83" s="1"/>
  <c r="BT37" i="82"/>
  <c r="BT37" i="83" s="1"/>
  <c r="BT24" i="82"/>
  <c r="BT24" i="83" s="1"/>
  <c r="BT27" i="82"/>
  <c r="BT27" i="83" s="1"/>
  <c r="BT30" i="82"/>
  <c r="BT30" i="83" s="1"/>
  <c r="BT32" i="82"/>
  <c r="BT32" i="83" s="1"/>
  <c r="BT26" i="82"/>
  <c r="BT26" i="83" s="1"/>
  <c r="BT28" i="82"/>
  <c r="BT28" i="83" s="1"/>
  <c r="BT31" i="82"/>
  <c r="BT31" i="83" s="1"/>
  <c r="BT131" i="82"/>
  <c r="BT131" i="83" s="1"/>
  <c r="BT131" i="84" s="1"/>
  <c r="BT97" i="82"/>
  <c r="BT97" i="83" s="1"/>
  <c r="BT97" i="84" s="1"/>
  <c r="BT118" i="82"/>
  <c r="BT118" i="83" s="1"/>
  <c r="BT118" i="84" s="1"/>
  <c r="BT125" i="82"/>
  <c r="BT125" i="83" s="1"/>
  <c r="BT125" i="84" s="1" a="1"/>
  <c r="BT125" i="84" s="1"/>
  <c r="BT40" i="82"/>
  <c r="BT40" i="83" s="1"/>
  <c r="BT40" i="84" s="1"/>
  <c r="BT72" i="82"/>
  <c r="BT72" i="83" s="1"/>
  <c r="BT72" i="84" s="1"/>
  <c r="BT137" i="82"/>
  <c r="BT137" i="83" s="1"/>
  <c r="BT41" i="82"/>
  <c r="BT41" i="83" s="1"/>
  <c r="BT41" i="84" s="1"/>
  <c r="BT43" i="82"/>
  <c r="BT43" i="83" s="1"/>
  <c r="BT43" i="84" s="1"/>
  <c r="BT47" i="82"/>
  <c r="BT47" i="83" s="1"/>
  <c r="BT47" i="84" s="1"/>
  <c r="BT44" i="82"/>
  <c r="BT44" i="83" s="1"/>
  <c r="BT44" i="84" s="1"/>
  <c r="BT52" i="82"/>
  <c r="BT52" i="83" s="1"/>
  <c r="BT42" i="82"/>
  <c r="BT42" i="83" s="1"/>
  <c r="BT42" i="84" s="1"/>
  <c r="BT50" i="82"/>
  <c r="BT50" i="83" s="1"/>
  <c r="BT51" i="82"/>
  <c r="BT51" i="83" s="1"/>
  <c r="BT51" i="84" s="1"/>
  <c r="BT35" i="82"/>
  <c r="BT35" i="83" s="1"/>
  <c r="BT45" i="82"/>
  <c r="BT45" i="83" s="1"/>
  <c r="BT45" i="84" s="1"/>
  <c r="BT46" i="82"/>
  <c r="BT46" i="83" s="1"/>
  <c r="BT46" i="84" s="1"/>
  <c r="BT48" i="82"/>
  <c r="BT48" i="83" s="1"/>
  <c r="BT48" i="84" s="1"/>
  <c r="BT49" i="82"/>
  <c r="BT49" i="83" s="1"/>
  <c r="BT49" i="84" s="1"/>
  <c r="BT56" i="82"/>
  <c r="BT56" i="83" s="1"/>
  <c r="BT56" i="84" s="1"/>
  <c r="BT53" i="82"/>
  <c r="BT53" i="83" s="1"/>
  <c r="BT53" i="84" s="1"/>
  <c r="BT54" i="82"/>
  <c r="BT54" i="83" s="1"/>
  <c r="BT54" i="84" s="1"/>
  <c r="BT57" i="82"/>
  <c r="BT57" i="83" s="1"/>
  <c r="BT57" i="84" s="1"/>
  <c r="BT55" i="82"/>
  <c r="BT55" i="83" s="1"/>
  <c r="BT60" i="82"/>
  <c r="BT60" i="83" s="1"/>
  <c r="BT60" i="84" s="1"/>
  <c r="BT61" i="82"/>
  <c r="BT61" i="83" s="1"/>
  <c r="BT58" i="82"/>
  <c r="BT58" i="83" s="1"/>
  <c r="BT62" i="82"/>
  <c r="BT62" i="83" s="1"/>
  <c r="BT62" i="84" s="1"/>
  <c r="BT67" i="82"/>
  <c r="BT67" i="83" s="1"/>
  <c r="BT63" i="82"/>
  <c r="BT63" i="83" s="1"/>
  <c r="BT63" i="84" s="1"/>
  <c r="BT65" i="82"/>
  <c r="BT65" i="83" s="1"/>
  <c r="BT59" i="82"/>
  <c r="BT59" i="83" s="1"/>
  <c r="BT64" i="82"/>
  <c r="BT64" i="83" s="1"/>
  <c r="BT64" i="84" s="1"/>
  <c r="BT66" i="82"/>
  <c r="BT66" i="83" s="1"/>
  <c r="BT66" i="84" s="1"/>
  <c r="BT70" i="82"/>
  <c r="BT70" i="83" s="1"/>
  <c r="BT70" i="84" s="1"/>
  <c r="BT69" i="82"/>
  <c r="BT69" i="83" s="1"/>
  <c r="BT68" i="82"/>
  <c r="BT68" i="83" s="1"/>
  <c r="BT74" i="82"/>
  <c r="BT74" i="83" s="1"/>
  <c r="BT71" i="82"/>
  <c r="BT71" i="83" s="1"/>
  <c r="BT73" i="82"/>
  <c r="BT73" i="83" s="1"/>
  <c r="BT73" i="84" s="1"/>
  <c r="BT75" i="82"/>
  <c r="BT75" i="83" s="1"/>
  <c r="BT79" i="82"/>
  <c r="BT79" i="83" s="1"/>
  <c r="BT76" i="82"/>
  <c r="BT76" i="83" s="1"/>
  <c r="BT78" i="82"/>
  <c r="BT78" i="83" s="1"/>
  <c r="BT77" i="82"/>
  <c r="BT77" i="83" s="1"/>
  <c r="BT80" i="82"/>
  <c r="BT80" i="83" s="1"/>
  <c r="BT82" i="82"/>
  <c r="BT82" i="83" s="1"/>
  <c r="BT85" i="82"/>
  <c r="BT85" i="83" s="1"/>
  <c r="BT85" i="84" s="1"/>
  <c r="BT96" i="82"/>
  <c r="BT96" i="83" s="1"/>
  <c r="BT96" i="84" s="1"/>
  <c r="BT84" i="82"/>
  <c r="BT84" i="83" s="1"/>
  <c r="BT81" i="82"/>
  <c r="BT81" i="83" s="1"/>
  <c r="BT81" i="84" s="1"/>
  <c r="BT89" i="82"/>
  <c r="BT89" i="83" s="1"/>
  <c r="BT86" i="82"/>
  <c r="BT86" i="83" s="1"/>
  <c r="BT88" i="82"/>
  <c r="BT88" i="83" s="1"/>
  <c r="BT99" i="82"/>
  <c r="BT99" i="83" s="1"/>
  <c r="BT94" i="82"/>
  <c r="BT94" i="83" s="1"/>
  <c r="BT94" i="84" s="1"/>
  <c r="BT90" i="82"/>
  <c r="BT90" i="83" s="1"/>
  <c r="BT92" i="82"/>
  <c r="BT92" i="83" s="1"/>
  <c r="BT92" i="84" s="1"/>
  <c r="BT83" i="82"/>
  <c r="BT83" i="83" s="1"/>
  <c r="BT83" i="84" s="1"/>
  <c r="BT87" i="82"/>
  <c r="BT87" i="83" s="1"/>
  <c r="BT91" i="82"/>
  <c r="BT91" i="83" s="1"/>
  <c r="BT91" i="84" s="1"/>
  <c r="BT93" i="82"/>
  <c r="BT93" i="83" s="1"/>
  <c r="BT93" i="84" s="1"/>
  <c r="BT95" i="82"/>
  <c r="BT95" i="83" s="1"/>
  <c r="BT95" i="84" s="1"/>
  <c r="BT100" i="82"/>
  <c r="BT100" i="83" s="1"/>
  <c r="BT102" i="82"/>
  <c r="BT102" i="83" s="1"/>
  <c r="BT102" i="84" s="1"/>
  <c r="BT98" i="82"/>
  <c r="BT98" i="83" s="1"/>
  <c r="BT105" i="82"/>
  <c r="BT105" i="83" s="1"/>
  <c r="BT105" i="84" s="1"/>
  <c r="BT108" i="82"/>
  <c r="BT108" i="83" s="1"/>
  <c r="BT108" i="84" s="1"/>
  <c r="BT101" i="82"/>
  <c r="BT101" i="83" s="1"/>
  <c r="BT101" i="84" s="1"/>
  <c r="BT103" i="82"/>
  <c r="BT103" i="83" s="1"/>
  <c r="BT103" i="84" s="1"/>
  <c r="BT109" i="82"/>
  <c r="BT109" i="83" s="1"/>
  <c r="BT109" i="84" s="1"/>
  <c r="BT113" i="82"/>
  <c r="BT113" i="83" s="1"/>
  <c r="BT113" i="84" s="1"/>
  <c r="BT106" i="82"/>
  <c r="BT106" i="83" s="1"/>
  <c r="BT106" i="84" s="1"/>
  <c r="BT111" i="82"/>
  <c r="BT111" i="83" s="1"/>
  <c r="BT111" i="84" s="1"/>
  <c r="BT112" i="82"/>
  <c r="BT112" i="83" s="1"/>
  <c r="BT112" i="84" s="1"/>
  <c r="BT107" i="82"/>
  <c r="BT107" i="83" s="1"/>
  <c r="BT107" i="84" s="1"/>
  <c r="BT104" i="82"/>
  <c r="BT104" i="83" s="1"/>
  <c r="BT104" i="84" s="1"/>
  <c r="BT114" i="82"/>
  <c r="BT114" i="83" s="1"/>
  <c r="BT114" i="84" s="1"/>
  <c r="BT110" i="82"/>
  <c r="BT110" i="83" s="1"/>
  <c r="BT110" i="84" s="1"/>
  <c r="BT116" i="82"/>
  <c r="BT116" i="83" s="1"/>
  <c r="BT116" i="84" s="1"/>
  <c r="BT117" i="82"/>
  <c r="BT117" i="83" s="1"/>
  <c r="BT117" i="84" s="1"/>
  <c r="BT127" i="82"/>
  <c r="BT127" i="83" s="1"/>
  <c r="BT128" i="82"/>
  <c r="BT128" i="83" s="1"/>
  <c r="BT128" i="84" s="1"/>
  <c r="BT120" i="82"/>
  <c r="BT120" i="83" s="1"/>
  <c r="BT120" i="84" s="1"/>
  <c r="BT124" i="82"/>
  <c r="BT124" i="83" s="1"/>
  <c r="BT124" i="84" s="1"/>
  <c r="BT126" i="82"/>
  <c r="BT126" i="83" s="1"/>
  <c r="BT126" i="84" s="1"/>
  <c r="BT119" i="82"/>
  <c r="BT119" i="83" s="1"/>
  <c r="BT119" i="84" s="1"/>
  <c r="BT122" i="82"/>
  <c r="BT122" i="83" s="1"/>
  <c r="BT122" i="84" s="1"/>
  <c r="BT115" i="82"/>
  <c r="BT115" i="83" s="1"/>
  <c r="BT121" i="82"/>
  <c r="BT121" i="83" s="1"/>
  <c r="BT121" i="84" s="1"/>
  <c r="BT129" i="82"/>
  <c r="BT129" i="83" s="1"/>
  <c r="BT123" i="82"/>
  <c r="BT123" i="83" s="1"/>
  <c r="BT123" i="84" s="1"/>
  <c r="BT141" i="82"/>
  <c r="BT141" i="83" s="1"/>
  <c r="BT141" i="84" s="1"/>
  <c r="BT161" i="82"/>
  <c r="BT161" i="83" s="1"/>
  <c r="BT161" i="84" s="1"/>
  <c r="BT171" i="82"/>
  <c r="BT171" i="83" s="1"/>
  <c r="BT171" i="84" s="1"/>
  <c r="BT149" i="82"/>
  <c r="BT149" i="83" s="1"/>
  <c r="BT149" i="84" s="1"/>
  <c r="BT151" i="82"/>
  <c r="BT151" i="83" s="1"/>
  <c r="BT151" i="84" s="1"/>
  <c r="BT132" i="82"/>
  <c r="BT132" i="83" s="1"/>
  <c r="BT132" i="84" s="1"/>
  <c r="BT150" i="82"/>
  <c r="BT150" i="83" s="1"/>
  <c r="BT150" i="84" s="1"/>
  <c r="BT159" i="82"/>
  <c r="BT159" i="83" s="1"/>
  <c r="BT159" i="84" s="1"/>
  <c r="BT162" i="82"/>
  <c r="BT162" i="83" s="1"/>
  <c r="BT162" i="84" s="1"/>
  <c r="BT152" i="82"/>
  <c r="BT152" i="83" s="1"/>
  <c r="BT152" i="84" s="1"/>
  <c r="BT133" i="82"/>
  <c r="BT133" i="83" s="1"/>
  <c r="BU140" i="84" s="1"/>
  <c r="BT155" i="82"/>
  <c r="BT155" i="83" s="1"/>
  <c r="BT155" i="84" s="1"/>
  <c r="BT145" i="82"/>
  <c r="BT145" i="83" s="1"/>
  <c r="BT145" i="84" s="1"/>
  <c r="BT130" i="82"/>
  <c r="BT130" i="83" s="1"/>
  <c r="BT130" i="84" s="1"/>
  <c r="BT134" i="82"/>
  <c r="BT134" i="83" s="1"/>
  <c r="BT134" i="84" s="1"/>
  <c r="BT135" i="82"/>
  <c r="BT135" i="83" s="1"/>
  <c r="BT136" i="82"/>
  <c r="BT136" i="83" s="1"/>
  <c r="BT165" i="82"/>
  <c r="BT165" i="83" s="1"/>
  <c r="BT165" i="84" s="1"/>
  <c r="BT143" i="82"/>
  <c r="BT143" i="83" s="1"/>
  <c r="BT143" i="84" s="1"/>
  <c r="BT164" i="82"/>
  <c r="BT164" i="83" s="1"/>
  <c r="BT164" i="84" s="1"/>
  <c r="BT144" i="82"/>
  <c r="BT144" i="83" s="1"/>
  <c r="BT144" i="84" s="1"/>
  <c r="BT147" i="82"/>
  <c r="BT147" i="83" s="1"/>
  <c r="BT147" i="84" s="1"/>
  <c r="BT153" i="82"/>
  <c r="BT153" i="83" s="1"/>
  <c r="BT153" i="84" s="1"/>
  <c r="BT148" i="82"/>
  <c r="BT148" i="83" s="1"/>
  <c r="BT148" i="84" s="1"/>
  <c r="BT154" i="82"/>
  <c r="BT154" i="83" s="1"/>
  <c r="BT154" i="84" s="1"/>
  <c r="BT157" i="82"/>
  <c r="BT157" i="83" s="1"/>
  <c r="BT157" i="84" s="1"/>
  <c r="BT158" i="82"/>
  <c r="BT158" i="83" s="1"/>
  <c r="BT158" i="84" s="1"/>
  <c r="BT156" i="82"/>
  <c r="BT156" i="83" s="1"/>
  <c r="BT156" i="84" s="1"/>
  <c r="BT166" i="82"/>
  <c r="BT166" i="83" s="1"/>
  <c r="BT166" i="84" s="1"/>
  <c r="BT177" i="82"/>
  <c r="BT177" i="83" s="1"/>
  <c r="BT177" i="84" s="1"/>
  <c r="BT163" i="82"/>
  <c r="BT163" i="83" s="1"/>
  <c r="BT163" i="84" s="1"/>
  <c r="BT178" i="82"/>
  <c r="BT178" i="83" s="1"/>
  <c r="BT178" i="84" s="1"/>
  <c r="BT169" i="82"/>
  <c r="BT169" i="83" s="1"/>
  <c r="BT169" i="84" s="1"/>
  <c r="BT183" i="82"/>
  <c r="BT183" i="83" s="1"/>
  <c r="BT160" i="82"/>
  <c r="BT160" i="83" s="1"/>
  <c r="BT160" i="84" s="1"/>
  <c r="BT146" i="82"/>
  <c r="BT146" i="83" s="1"/>
  <c r="BT146" i="84" s="1"/>
  <c r="BT167" i="82"/>
  <c r="BT167" i="83" s="1"/>
  <c r="BT167" i="84" s="1"/>
  <c r="BT142" i="82"/>
  <c r="BT142" i="83" s="1"/>
  <c r="BT142" i="84" s="1"/>
  <c r="BX140" i="82"/>
  <c r="BX140" i="83" s="1"/>
  <c r="BX138" i="82"/>
  <c r="BX138" i="83" s="1"/>
  <c r="BX181" i="82"/>
  <c r="BX181" i="83" s="1"/>
  <c r="BX173" i="82"/>
  <c r="BX173" i="83" s="1"/>
  <c r="BX139" i="82"/>
  <c r="BX139" i="83" s="1"/>
  <c r="BX182" i="82"/>
  <c r="BX182" i="83" s="1"/>
  <c r="BX179" i="82"/>
  <c r="BX179" i="83" s="1"/>
  <c r="BX184" i="82"/>
  <c r="BX184" i="83" s="1"/>
  <c r="BX39" i="82"/>
  <c r="BX39" i="83" s="1"/>
  <c r="BX34" i="82"/>
  <c r="BX34" i="83" s="1"/>
  <c r="BX175" i="82"/>
  <c r="BX175" i="83" s="1"/>
  <c r="BX29" i="82"/>
  <c r="BX29" i="83" s="1"/>
  <c r="BX35" i="82"/>
  <c r="BX35" i="83" s="1"/>
  <c r="BX38" i="82"/>
  <c r="BX38" i="83" s="1"/>
  <c r="BX25" i="82"/>
  <c r="BX25" i="83" s="1"/>
  <c r="BX25" i="84" s="1"/>
  <c r="BX37" i="82"/>
  <c r="BX37" i="83" s="1"/>
  <c r="BX36" i="82"/>
  <c r="BX36" i="83" s="1"/>
  <c r="BX33" i="82"/>
  <c r="BX33" i="83" s="1"/>
  <c r="BX174" i="82"/>
  <c r="BX174" i="83" s="1"/>
  <c r="BX26" i="82"/>
  <c r="BX26" i="83" s="1"/>
  <c r="BX24" i="82"/>
  <c r="BX24" i="83" s="1"/>
  <c r="BX31" i="82"/>
  <c r="BX31" i="83" s="1"/>
  <c r="BX118" i="82"/>
  <c r="BX118" i="83" s="1"/>
  <c r="BX118" i="84" s="1"/>
  <c r="BX27" i="82"/>
  <c r="BX27" i="83" s="1"/>
  <c r="BX27" i="84" s="1"/>
  <c r="BX28" i="82"/>
  <c r="BX28" i="83" s="1"/>
  <c r="BX125" i="82"/>
  <c r="BX125" i="83" s="1"/>
  <c r="BX125" i="84" s="1" a="1"/>
  <c r="BX125" i="84" s="1"/>
  <c r="BX30" i="82"/>
  <c r="BX30" i="83" s="1"/>
  <c r="BX137" i="82"/>
  <c r="BX137" i="83" s="1"/>
  <c r="BX137" i="84" s="1"/>
  <c r="BX72" i="82"/>
  <c r="BX72" i="83" s="1"/>
  <c r="BX72" i="84" s="1"/>
  <c r="BX32" i="82"/>
  <c r="BX32" i="83" s="1"/>
  <c r="BX40" i="82"/>
  <c r="BX40" i="83" s="1"/>
  <c r="BX40" i="84" s="1"/>
  <c r="BX43" i="82"/>
  <c r="BX43" i="83" s="1"/>
  <c r="BX43" i="84" s="1"/>
  <c r="BX41" i="82"/>
  <c r="BX41" i="83" s="1"/>
  <c r="BX41" i="84" s="1"/>
  <c r="BX131" i="82"/>
  <c r="BX131" i="83" s="1"/>
  <c r="BX131" i="84" s="1"/>
  <c r="BX47" i="82"/>
  <c r="BX47" i="83" s="1"/>
  <c r="BX47" i="84" s="1"/>
  <c r="BX44" i="82"/>
  <c r="BX44" i="83" s="1"/>
  <c r="BX44" i="84" s="1"/>
  <c r="BX42" i="82"/>
  <c r="BX42" i="83" s="1"/>
  <c r="BX42" i="84" s="1"/>
  <c r="BX46" i="82"/>
  <c r="BX46" i="83" s="1"/>
  <c r="BX46" i="84" s="1"/>
  <c r="BX45" i="82"/>
  <c r="BX45" i="83" s="1"/>
  <c r="BX45" i="84" s="1"/>
  <c r="BX97" i="82"/>
  <c r="BX97" i="83" s="1"/>
  <c r="BX97" i="84" s="1"/>
  <c r="BX50" i="82"/>
  <c r="BX50" i="83" s="1"/>
  <c r="BX51" i="82"/>
  <c r="BX51" i="83" s="1"/>
  <c r="BX51" i="84" s="1"/>
  <c r="BX48" i="82"/>
  <c r="BX48" i="83" s="1"/>
  <c r="BX48" i="84" s="1"/>
  <c r="BX49" i="82"/>
  <c r="BX49" i="83" s="1"/>
  <c r="BX57" i="82"/>
  <c r="BX57" i="83" s="1"/>
  <c r="BX52" i="82"/>
  <c r="BX52" i="83" s="1"/>
  <c r="BX55" i="82"/>
  <c r="BX55" i="83" s="1"/>
  <c r="BX53" i="82"/>
  <c r="BX53" i="83" s="1"/>
  <c r="BX53" i="84" s="1"/>
  <c r="BX54" i="82"/>
  <c r="BX54" i="83" s="1"/>
  <c r="BX54" i="84" s="1"/>
  <c r="BX56" i="82"/>
  <c r="BX56" i="83" s="1"/>
  <c r="BX60" i="82"/>
  <c r="BX60" i="83" s="1"/>
  <c r="BX59" i="82"/>
  <c r="BX59" i="83" s="1"/>
  <c r="BX59" i="84" s="1"/>
  <c r="BX58" i="82"/>
  <c r="BX58" i="83" s="1"/>
  <c r="BX65" i="82"/>
  <c r="BX65" i="83" s="1"/>
  <c r="BX66" i="82"/>
  <c r="BX66" i="83" s="1"/>
  <c r="BX66" i="84" s="1"/>
  <c r="BX62" i="82"/>
  <c r="BX62" i="83" s="1"/>
  <c r="BX62" i="84" s="1"/>
  <c r="BX64" i="82"/>
  <c r="BX64" i="83" s="1"/>
  <c r="BX64" i="84" s="1"/>
  <c r="BX63" i="82"/>
  <c r="BX63" i="83" s="1"/>
  <c r="BX63" i="84" s="1"/>
  <c r="BX61" i="82"/>
  <c r="BX61" i="83" s="1"/>
  <c r="BX68" i="82"/>
  <c r="BX68" i="83" s="1"/>
  <c r="BX69" i="82"/>
  <c r="BX69" i="83" s="1"/>
  <c r="BX69" i="84" s="1"/>
  <c r="BX71" i="82"/>
  <c r="BX71" i="83" s="1"/>
  <c r="BX73" i="82"/>
  <c r="BX73" i="83" s="1"/>
  <c r="BX73" i="84" s="1"/>
  <c r="BX76" i="82"/>
  <c r="BX76" i="83" s="1"/>
  <c r="BX67" i="82"/>
  <c r="BX67" i="83" s="1"/>
  <c r="BX70" i="82"/>
  <c r="BX70" i="83" s="1"/>
  <c r="BX74" i="82"/>
  <c r="BX74" i="83" s="1"/>
  <c r="BX80" i="82"/>
  <c r="BX80" i="83" s="1"/>
  <c r="BX75" i="82"/>
  <c r="BX75" i="83" s="1"/>
  <c r="BX84" i="82"/>
  <c r="BX84" i="83" s="1"/>
  <c r="BX78" i="82"/>
  <c r="BX78" i="83" s="1"/>
  <c r="BX77" i="82"/>
  <c r="BX77" i="83" s="1"/>
  <c r="BX86" i="82"/>
  <c r="BX86" i="83" s="1"/>
  <c r="BX86" i="84" s="1"/>
  <c r="BX83" i="82"/>
  <c r="BX83" i="83" s="1"/>
  <c r="BX87" i="82"/>
  <c r="BX87" i="83" s="1"/>
  <c r="BX93" i="82"/>
  <c r="BX93" i="83" s="1"/>
  <c r="BX94" i="82"/>
  <c r="BX94" i="83" s="1"/>
  <c r="BX94" i="84" s="1"/>
  <c r="BX79" i="82"/>
  <c r="BX79" i="83" s="1"/>
  <c r="BX90" i="82"/>
  <c r="BX90" i="83" s="1"/>
  <c r="BX85" i="82"/>
  <c r="BX85" i="83" s="1"/>
  <c r="BX85" i="84" s="1"/>
  <c r="BX91" i="82"/>
  <c r="BX91" i="83" s="1"/>
  <c r="BX91" i="84" s="1"/>
  <c r="BX96" i="82"/>
  <c r="BX96" i="83" s="1"/>
  <c r="BX96" i="84" s="1"/>
  <c r="BX82" i="82"/>
  <c r="BX82" i="83" s="1"/>
  <c r="BX95" i="82"/>
  <c r="BX95" i="83" s="1"/>
  <c r="BX95" i="84" s="1"/>
  <c r="BX81" i="82"/>
  <c r="BX81" i="83" s="1"/>
  <c r="BX81" i="84" s="1"/>
  <c r="BX88" i="82"/>
  <c r="BX88" i="83" s="1"/>
  <c r="BX99" i="82"/>
  <c r="BX99" i="83" s="1"/>
  <c r="BX89" i="82"/>
  <c r="BX89" i="83" s="1"/>
  <c r="BX89" i="84" s="1"/>
  <c r="BX92" i="82"/>
  <c r="BX92" i="83" s="1"/>
  <c r="BX92" i="84" s="1"/>
  <c r="BX100" i="82"/>
  <c r="BX100" i="83" s="1"/>
  <c r="BX103" i="82"/>
  <c r="BX103" i="83" s="1"/>
  <c r="BX103" i="84" s="1"/>
  <c r="BX98" i="82"/>
  <c r="BX98" i="83" s="1"/>
  <c r="BX102" i="82"/>
  <c r="BX102" i="83" s="1"/>
  <c r="BX102" i="84" s="1"/>
  <c r="BX108" i="82"/>
  <c r="BX108" i="83" s="1"/>
  <c r="BX108" i="84" s="1"/>
  <c r="BX101" i="82"/>
  <c r="BX101" i="83" s="1"/>
  <c r="BX101" i="84" s="1"/>
  <c r="BX112" i="82"/>
  <c r="BX112" i="83" s="1"/>
  <c r="BX112" i="84" s="1"/>
  <c r="BX104" i="82"/>
  <c r="BX104" i="83" s="1"/>
  <c r="BX104" i="84" s="1"/>
  <c r="BX107" i="82"/>
  <c r="BX107" i="83" s="1"/>
  <c r="BX107" i="84" s="1"/>
  <c r="BX110" i="82"/>
  <c r="BX110" i="83" s="1"/>
  <c r="BX110" i="84" s="1"/>
  <c r="BX114" i="82"/>
  <c r="BX114" i="83" s="1"/>
  <c r="BX114" i="84" s="1"/>
  <c r="BX106" i="82"/>
  <c r="BX106" i="83" s="1"/>
  <c r="BX106" i="84" s="1"/>
  <c r="BX105" i="82"/>
  <c r="BX105" i="83" s="1"/>
  <c r="BX105" i="84" s="1"/>
  <c r="BX109" i="82"/>
  <c r="BX109" i="83" s="1"/>
  <c r="BX109" i="84" s="1"/>
  <c r="BX111" i="82"/>
  <c r="BX111" i="83" s="1"/>
  <c r="BX111" i="84" s="1"/>
  <c r="BX115" i="82"/>
  <c r="BX115" i="83" s="1"/>
  <c r="BX122" i="82"/>
  <c r="BX122" i="83" s="1"/>
  <c r="BX122" i="84" s="1"/>
  <c r="BX121" i="82"/>
  <c r="BX121" i="83" s="1"/>
  <c r="BX121" i="84" s="1"/>
  <c r="BX116" i="82"/>
  <c r="BX116" i="83" s="1"/>
  <c r="BX116" i="84" s="1"/>
  <c r="BX126" i="82"/>
  <c r="BX126" i="83" s="1"/>
  <c r="BX120" i="82"/>
  <c r="BX120" i="83" s="1"/>
  <c r="BX120" i="84" s="1"/>
  <c r="BX124" i="82"/>
  <c r="BX124" i="83" s="1"/>
  <c r="BX124" i="84" s="1"/>
  <c r="BX119" i="82"/>
  <c r="BX119" i="83" s="1"/>
  <c r="BX119" i="84" s="1"/>
  <c r="BX123" i="82"/>
  <c r="BX123" i="83" s="1"/>
  <c r="BX123" i="84" s="1"/>
  <c r="BX113" i="82"/>
  <c r="BX113" i="83" s="1"/>
  <c r="BX113" i="84" s="1"/>
  <c r="BX128" i="82"/>
  <c r="BX128" i="83" s="1"/>
  <c r="BX117" i="82"/>
  <c r="BX117" i="83" s="1"/>
  <c r="BX117" i="84" s="1"/>
  <c r="BX152" i="82"/>
  <c r="BX152" i="83" s="1"/>
  <c r="BX152" i="84" s="1"/>
  <c r="BX171" i="82"/>
  <c r="BX171" i="83" s="1"/>
  <c r="BX171" i="84" s="1"/>
  <c r="BX129" i="82"/>
  <c r="BX129" i="83" s="1"/>
  <c r="BX141" i="82"/>
  <c r="BX141" i="83" s="1"/>
  <c r="BX141" i="84" s="1"/>
  <c r="BX161" i="82"/>
  <c r="BX161" i="83" s="1"/>
  <c r="BX161" i="84" s="1"/>
  <c r="BX127" i="82"/>
  <c r="BX127" i="83" s="1"/>
  <c r="BX148" i="82"/>
  <c r="BX148" i="83" s="1"/>
  <c r="BX148" i="84" s="1"/>
  <c r="BX154" i="82"/>
  <c r="BX154" i="83" s="1"/>
  <c r="BX154" i="84" s="1"/>
  <c r="BX134" i="82"/>
  <c r="BX134" i="83" s="1"/>
  <c r="BX135" i="82"/>
  <c r="BX135" i="83" s="1"/>
  <c r="BX136" i="82"/>
  <c r="BX136" i="83" s="1"/>
  <c r="BX146" i="82"/>
  <c r="BX146" i="83" s="1"/>
  <c r="BX146" i="84" s="1"/>
  <c r="BX165" i="82"/>
  <c r="BX165" i="83" s="1"/>
  <c r="BX165" i="84" s="1"/>
  <c r="BX149" i="82"/>
  <c r="BX149" i="83" s="1"/>
  <c r="BX149" i="84" s="1"/>
  <c r="BX158" i="82"/>
  <c r="BX158" i="83" s="1"/>
  <c r="BX158" i="84" s="1"/>
  <c r="BX132" i="82"/>
  <c r="BX132" i="83" s="1"/>
  <c r="BX151" i="82"/>
  <c r="BX151" i="83" s="1"/>
  <c r="BX151" i="84" s="1"/>
  <c r="BX143" i="82"/>
  <c r="BX143" i="83" s="1"/>
  <c r="BX143" i="84" s="1"/>
  <c r="BX144" i="82"/>
  <c r="BX144" i="83" s="1"/>
  <c r="BX144" i="84" s="1"/>
  <c r="BX142" i="82"/>
  <c r="BX142" i="83" s="1"/>
  <c r="BX142" i="84" s="1"/>
  <c r="BX160" i="82"/>
  <c r="BX160" i="83" s="1"/>
  <c r="BX160" i="84" s="1"/>
  <c r="BX145" i="82"/>
  <c r="BX145" i="83" s="1"/>
  <c r="BX145" i="84" s="1"/>
  <c r="BX163" i="82"/>
  <c r="BX163" i="83" s="1"/>
  <c r="BX163" i="84" s="1"/>
  <c r="BX167" i="82"/>
  <c r="BX167" i="83" s="1"/>
  <c r="BX167" i="84" s="1"/>
  <c r="BX147" i="82"/>
  <c r="BX147" i="83" s="1"/>
  <c r="BX147" i="84" s="1"/>
  <c r="BX153" i="82"/>
  <c r="BX153" i="83" s="1"/>
  <c r="BX153" i="84" s="1"/>
  <c r="BX164" i="82"/>
  <c r="BX164" i="83" s="1"/>
  <c r="BX164" i="84" s="1"/>
  <c r="BX155" i="82"/>
  <c r="BX155" i="83" s="1"/>
  <c r="BX155" i="84" s="1"/>
  <c r="BX157" i="82"/>
  <c r="BX157" i="83" s="1"/>
  <c r="BX157" i="84" s="1"/>
  <c r="BX177" i="82"/>
  <c r="BX177" i="83" s="1"/>
  <c r="BX133" i="82"/>
  <c r="BX133" i="83" s="1"/>
  <c r="BY140" i="84" s="1"/>
  <c r="BX130" i="82"/>
  <c r="BX130" i="83" s="1"/>
  <c r="BX130" i="84" s="1"/>
  <c r="BX150" i="82"/>
  <c r="BX150" i="83" s="1"/>
  <c r="BX150" i="84" s="1"/>
  <c r="BX166" i="82"/>
  <c r="BX166" i="83" s="1"/>
  <c r="BX166" i="84" s="1"/>
  <c r="BX168" i="82"/>
  <c r="BX168" i="83" s="1"/>
  <c r="BX168" i="84" s="1"/>
  <c r="BX180" i="82"/>
  <c r="BX180" i="83" s="1"/>
  <c r="BX180" i="84" s="1"/>
  <c r="BX170" i="82"/>
  <c r="BX170" i="83" s="1"/>
  <c r="BX170" i="84" s="1"/>
  <c r="BX156" i="82"/>
  <c r="BX156" i="83" s="1"/>
  <c r="BX156" i="84" s="1"/>
  <c r="BX159" i="82"/>
  <c r="BX159" i="83" s="1"/>
  <c r="BX159" i="84" s="1"/>
  <c r="CB174" i="82"/>
  <c r="CB174" i="83" s="1"/>
  <c r="CB140" i="82"/>
  <c r="CB140" i="83" s="1"/>
  <c r="CB181" i="82"/>
  <c r="CB181" i="83" s="1"/>
  <c r="CB39" i="82"/>
  <c r="CB39" i="83" s="1"/>
  <c r="CB182" i="82"/>
  <c r="CB182" i="83" s="1"/>
  <c r="CB173" i="82"/>
  <c r="CB173" i="83" s="1"/>
  <c r="CB139" i="82"/>
  <c r="CB139" i="83" s="1"/>
  <c r="CB179" i="82"/>
  <c r="CB179" i="83" s="1"/>
  <c r="CB184" i="82"/>
  <c r="CB184" i="83" s="1"/>
  <c r="CB138" i="82"/>
  <c r="CB138" i="83" s="1"/>
  <c r="CB25" i="82"/>
  <c r="CB25" i="83" s="1"/>
  <c r="CB25" i="84" s="1"/>
  <c r="CB33" i="82"/>
  <c r="CB33" i="83" s="1"/>
  <c r="CB175" i="82"/>
  <c r="CB175" i="83" s="1"/>
  <c r="CB29" i="82"/>
  <c r="CB29" i="83" s="1"/>
  <c r="CB37" i="82"/>
  <c r="CB37" i="83" s="1"/>
  <c r="CB36" i="82"/>
  <c r="CB36" i="83" s="1"/>
  <c r="CB35" i="82"/>
  <c r="CB35" i="83" s="1"/>
  <c r="CB34" i="82"/>
  <c r="CB34" i="83" s="1"/>
  <c r="CB38" i="82"/>
  <c r="CB38" i="83" s="1"/>
  <c r="CB26" i="82"/>
  <c r="CB26" i="83" s="1"/>
  <c r="CB28" i="82"/>
  <c r="CB28" i="83" s="1"/>
  <c r="CB30" i="82"/>
  <c r="CB30" i="83" s="1"/>
  <c r="CB24" i="82"/>
  <c r="CB24" i="83" s="1"/>
  <c r="CB27" i="82"/>
  <c r="CB27" i="83" s="1"/>
  <c r="CB131" i="82"/>
  <c r="CB131" i="83" s="1"/>
  <c r="CB131" i="84" s="1"/>
  <c r="CB40" i="82"/>
  <c r="CB40" i="83" s="1"/>
  <c r="CB40" i="84" s="1"/>
  <c r="CB31" i="82"/>
  <c r="CB31" i="83" s="1"/>
  <c r="CB32" i="82"/>
  <c r="CB32" i="83" s="1"/>
  <c r="CB97" i="82"/>
  <c r="CB97" i="83" s="1"/>
  <c r="CB97" i="84" s="1"/>
  <c r="CB118" i="82"/>
  <c r="CB118" i="83" s="1"/>
  <c r="CB118" i="84" s="1"/>
  <c r="CB125" i="82"/>
  <c r="CB125" i="83" s="1"/>
  <c r="CB125" i="84" s="1" a="1"/>
  <c r="CB125" i="84" s="1"/>
  <c r="CB137" i="82"/>
  <c r="CB137" i="83" s="1"/>
  <c r="CB72" i="82"/>
  <c r="CB72" i="83" s="1"/>
  <c r="CB72" i="84" s="1"/>
  <c r="CB41" i="82"/>
  <c r="CB41" i="83" s="1"/>
  <c r="CB41" i="84" s="1"/>
  <c r="CB42" i="82"/>
  <c r="CB42" i="83" s="1"/>
  <c r="CB42" i="84" s="1"/>
  <c r="CB44" i="82"/>
  <c r="CB44" i="83" s="1"/>
  <c r="CB44" i="84" s="1"/>
  <c r="CB43" i="82"/>
  <c r="CB43" i="83" s="1"/>
  <c r="CB43" i="84" s="1"/>
  <c r="CB45" i="82"/>
  <c r="CB45" i="83" s="1"/>
  <c r="CB45" i="84" s="1"/>
  <c r="CB46" i="82"/>
  <c r="CB46" i="83" s="1"/>
  <c r="CB46" i="84" s="1"/>
  <c r="CB47" i="82"/>
  <c r="CB47" i="83" s="1"/>
  <c r="CB47" i="84" s="1"/>
  <c r="CB48" i="82"/>
  <c r="CB48" i="83" s="1"/>
  <c r="CB48" i="84" s="1"/>
  <c r="CB51" i="82"/>
  <c r="CB51" i="83" s="1"/>
  <c r="CB51" i="84" s="1"/>
  <c r="CB52" i="82"/>
  <c r="CB52" i="83" s="1"/>
  <c r="CB56" i="82"/>
  <c r="CB56" i="83" s="1"/>
  <c r="CB56" i="84" s="1"/>
  <c r="CB54" i="82"/>
  <c r="CB54" i="83" s="1"/>
  <c r="CB54" i="84" s="1"/>
  <c r="CB49" i="82"/>
  <c r="CB49" i="83" s="1"/>
  <c r="CB49" i="84" s="1"/>
  <c r="CB50" i="82"/>
  <c r="CB50" i="83" s="1"/>
  <c r="CB58" i="82"/>
  <c r="CB58" i="83" s="1"/>
  <c r="CB53" i="82"/>
  <c r="CB53" i="83" s="1"/>
  <c r="CB53" i="84" s="1"/>
  <c r="CB55" i="82"/>
  <c r="CB55" i="83" s="1"/>
  <c r="CB55" i="84" s="1"/>
  <c r="CB59" i="82"/>
  <c r="CB59" i="83" s="1"/>
  <c r="CB57" i="82"/>
  <c r="CB57" i="83" s="1"/>
  <c r="CB62" i="82"/>
  <c r="CB62" i="83" s="1"/>
  <c r="CB62" i="84" s="1"/>
  <c r="CB61" i="82"/>
  <c r="CB61" i="83" s="1"/>
  <c r="CB60" i="82"/>
  <c r="CB60" i="83" s="1"/>
  <c r="CB60" i="84" s="1"/>
  <c r="CB64" i="82"/>
  <c r="CB64" i="83" s="1"/>
  <c r="CB64" i="84" s="1"/>
  <c r="CB68" i="82"/>
  <c r="CB68" i="83" s="1"/>
  <c r="CB67" i="82"/>
  <c r="CB67" i="83" s="1"/>
  <c r="CB63" i="82"/>
  <c r="CB63" i="83" s="1"/>
  <c r="CB63" i="84" s="1"/>
  <c r="CB65" i="82"/>
  <c r="CB65" i="83" s="1"/>
  <c r="CB69" i="82"/>
  <c r="CB69" i="83" s="1"/>
  <c r="CB66" i="82"/>
  <c r="CB66" i="83" s="1"/>
  <c r="CB66" i="84" s="1"/>
  <c r="CB70" i="82"/>
  <c r="CB70" i="83" s="1"/>
  <c r="CB77" i="82"/>
  <c r="CB77" i="83" s="1"/>
  <c r="CB74" i="82"/>
  <c r="CB74" i="83" s="1"/>
  <c r="CB73" i="82"/>
  <c r="CB73" i="83" s="1"/>
  <c r="CB73" i="84" s="1"/>
  <c r="CB78" i="82"/>
  <c r="CB78" i="83" s="1"/>
  <c r="CB76" i="82"/>
  <c r="CB76" i="83" s="1"/>
  <c r="CB82" i="82"/>
  <c r="CB82" i="83" s="1"/>
  <c r="CB71" i="82"/>
  <c r="CB71" i="83" s="1"/>
  <c r="CB75" i="82"/>
  <c r="CB75" i="83" s="1"/>
  <c r="CB79" i="82"/>
  <c r="CB79" i="83" s="1"/>
  <c r="CB84" i="82"/>
  <c r="CB84" i="83" s="1"/>
  <c r="CB84" i="84" s="1"/>
  <c r="CB85" i="82"/>
  <c r="CB85" i="83" s="1"/>
  <c r="CB85" i="84" s="1"/>
  <c r="CB96" i="82"/>
  <c r="CB96" i="83" s="1"/>
  <c r="CB96" i="84" s="1"/>
  <c r="CB83" i="82"/>
  <c r="CB83" i="83" s="1"/>
  <c r="CB86" i="82"/>
  <c r="CB86" i="83" s="1"/>
  <c r="CB88" i="82"/>
  <c r="CB88" i="83" s="1"/>
  <c r="CB80" i="82"/>
  <c r="CB80" i="83" s="1"/>
  <c r="CB90" i="82"/>
  <c r="CB90" i="83" s="1"/>
  <c r="CB94" i="82"/>
  <c r="CB94" i="83" s="1"/>
  <c r="CB94" i="84" s="1"/>
  <c r="CB98" i="82"/>
  <c r="CB98" i="83" s="1"/>
  <c r="CB89" i="82"/>
  <c r="CB89" i="83" s="1"/>
  <c r="CB92" i="82"/>
  <c r="CB92" i="83" s="1"/>
  <c r="CB92" i="84" s="1"/>
  <c r="CB81" i="82"/>
  <c r="CB81" i="83" s="1"/>
  <c r="CB81" i="84" s="1"/>
  <c r="CB93" i="82"/>
  <c r="CB93" i="83" s="1"/>
  <c r="CB93" i="84" s="1"/>
  <c r="CB91" i="82"/>
  <c r="CB91" i="83" s="1"/>
  <c r="CB91" i="84" s="1"/>
  <c r="CB87" i="82"/>
  <c r="CB87" i="83" s="1"/>
  <c r="CB100" i="82"/>
  <c r="CB100" i="83" s="1"/>
  <c r="CB100" i="84" s="1"/>
  <c r="CB95" i="82"/>
  <c r="CB95" i="83" s="1"/>
  <c r="CB95" i="84" s="1"/>
  <c r="CB105" i="82"/>
  <c r="CB105" i="83" s="1"/>
  <c r="CB105" i="84" s="1"/>
  <c r="CB108" i="82"/>
  <c r="CB108" i="83" s="1"/>
  <c r="CB108" i="84" s="1"/>
  <c r="CB101" i="82"/>
  <c r="CB101" i="83" s="1"/>
  <c r="CB101" i="84" s="1"/>
  <c r="CB104" i="82"/>
  <c r="CB104" i="83" s="1"/>
  <c r="CB104" i="84" s="1"/>
  <c r="CB103" i="82"/>
  <c r="CB103" i="83" s="1"/>
  <c r="CB103" i="84" s="1"/>
  <c r="CB106" i="82"/>
  <c r="CB106" i="83" s="1"/>
  <c r="CB106" i="84" s="1"/>
  <c r="CB99" i="82"/>
  <c r="CB99" i="83" s="1"/>
  <c r="CB99" i="84" s="1"/>
  <c r="CB102" i="82"/>
  <c r="CB102" i="83" s="1"/>
  <c r="CB102" i="84" s="1"/>
  <c r="CB111" i="82"/>
  <c r="CB111" i="83" s="1"/>
  <c r="CB111" i="84" s="1"/>
  <c r="CB115" i="82"/>
  <c r="CB115" i="83" s="1"/>
  <c r="CB112" i="82"/>
  <c r="CB112" i="83" s="1"/>
  <c r="CB112" i="84" s="1"/>
  <c r="CB110" i="82"/>
  <c r="CB110" i="83" s="1"/>
  <c r="CB110" i="84" s="1"/>
  <c r="CB114" i="82"/>
  <c r="CB114" i="83" s="1"/>
  <c r="CB114" i="84" s="1"/>
  <c r="CB107" i="82"/>
  <c r="CB107" i="83" s="1"/>
  <c r="CB107" i="84" s="1"/>
  <c r="CB109" i="82"/>
  <c r="CB109" i="83" s="1"/>
  <c r="CB109" i="84" s="1"/>
  <c r="CB113" i="82"/>
  <c r="CB113" i="83" s="1"/>
  <c r="CB113" i="84" s="1"/>
  <c r="CB120" i="82"/>
  <c r="CB120" i="83" s="1"/>
  <c r="CB120" i="84" s="1"/>
  <c r="CB124" i="82"/>
  <c r="CB124" i="83" s="1"/>
  <c r="CB124" i="84" s="1"/>
  <c r="CB119" i="82"/>
  <c r="CB119" i="83" s="1"/>
  <c r="CB119" i="84" s="1"/>
  <c r="CB122" i="82"/>
  <c r="CB122" i="83" s="1"/>
  <c r="CB122" i="84" s="1"/>
  <c r="CB116" i="82"/>
  <c r="CB116" i="83" s="1"/>
  <c r="CB116" i="84" s="1"/>
  <c r="CB151" i="82"/>
  <c r="CB151" i="83" s="1"/>
  <c r="CB151" i="84" s="1"/>
  <c r="CB165" i="82"/>
  <c r="CB165" i="83" s="1"/>
  <c r="CB165" i="84" s="1"/>
  <c r="CB129" i="82"/>
  <c r="CB129" i="83" s="1"/>
  <c r="CB117" i="82"/>
  <c r="CB117" i="83" s="1"/>
  <c r="CB117" i="84" s="1"/>
  <c r="CB128" i="82"/>
  <c r="CB128" i="83" s="1"/>
  <c r="CB121" i="82"/>
  <c r="CB121" i="83" s="1"/>
  <c r="CB121" i="84" s="1"/>
  <c r="CB130" i="82"/>
  <c r="CB130" i="83" s="1"/>
  <c r="CB132" i="82"/>
  <c r="CB132" i="83" s="1"/>
  <c r="CB133" i="82"/>
  <c r="CB133" i="83" s="1"/>
  <c r="CC140" i="84" s="1"/>
  <c r="CB134" i="82"/>
  <c r="CB134" i="83" s="1"/>
  <c r="CB134" i="84" s="1"/>
  <c r="CB135" i="82"/>
  <c r="CB135" i="83" s="1"/>
  <c r="CB135" i="84" s="1"/>
  <c r="CB136" i="82"/>
  <c r="CB136" i="83" s="1"/>
  <c r="CB126" i="82"/>
  <c r="CB126" i="83" s="1"/>
  <c r="CB123" i="82"/>
  <c r="CB123" i="83" s="1"/>
  <c r="CB123" i="84" s="1"/>
  <c r="CB147" i="82"/>
  <c r="CB147" i="83" s="1"/>
  <c r="CB147" i="84" s="1"/>
  <c r="CB153" i="82"/>
  <c r="CB153" i="83" s="1"/>
  <c r="CB153" i="84" s="1"/>
  <c r="CB156" i="82"/>
  <c r="CB156" i="83" s="1"/>
  <c r="CB156" i="84" s="1"/>
  <c r="CB152" i="82"/>
  <c r="CB152" i="83" s="1"/>
  <c r="CB152" i="84" s="1"/>
  <c r="CB145" i="82"/>
  <c r="CB145" i="83" s="1"/>
  <c r="CB145" i="84" s="1"/>
  <c r="CB148" i="82"/>
  <c r="CB148" i="83" s="1"/>
  <c r="CB148" i="84" s="1"/>
  <c r="CB154" i="82"/>
  <c r="CB154" i="83" s="1"/>
  <c r="CB154" i="84" s="1"/>
  <c r="CB157" i="82"/>
  <c r="CB157" i="83" s="1"/>
  <c r="CB157" i="84" s="1"/>
  <c r="CB164" i="82"/>
  <c r="CB164" i="83" s="1"/>
  <c r="CB164" i="84" s="1"/>
  <c r="CB167" i="82"/>
  <c r="CB167" i="83" s="1"/>
  <c r="CB167" i="84" s="1"/>
  <c r="CB155" i="82"/>
  <c r="CB155" i="83" s="1"/>
  <c r="CB155" i="84" s="1"/>
  <c r="CB142" i="82"/>
  <c r="CB142" i="83" s="1"/>
  <c r="CB142" i="84" s="1"/>
  <c r="CB159" i="82"/>
  <c r="CB159" i="83" s="1"/>
  <c r="CB159" i="84" s="1"/>
  <c r="CB162" i="82"/>
  <c r="CB162" i="83" s="1"/>
  <c r="CB162" i="84" s="1"/>
  <c r="CB166" i="82"/>
  <c r="CB166" i="83" s="1"/>
  <c r="CB166" i="84" s="1"/>
  <c r="CB160" i="82"/>
  <c r="CB160" i="83" s="1"/>
  <c r="CB160" i="84" s="1"/>
  <c r="CB127" i="82"/>
  <c r="CB127" i="83" s="1"/>
  <c r="CB143" i="82"/>
  <c r="CB143" i="83" s="1"/>
  <c r="CB143" i="84" s="1"/>
  <c r="CB163" i="82"/>
  <c r="CB163" i="83" s="1"/>
  <c r="CB163" i="84" s="1"/>
  <c r="CB144" i="82"/>
  <c r="CB144" i="83" s="1"/>
  <c r="CB144" i="84" s="1"/>
  <c r="CB141" i="82"/>
  <c r="CB141" i="83" s="1"/>
  <c r="CB141" i="84" s="1"/>
  <c r="CB146" i="82"/>
  <c r="CB146" i="83" s="1"/>
  <c r="CB146" i="84" s="1"/>
  <c r="CB161" i="82"/>
  <c r="CB161" i="83" s="1"/>
  <c r="CB161" i="84" s="1"/>
  <c r="CB149" i="82"/>
  <c r="CB149" i="83" s="1"/>
  <c r="CB149" i="84" s="1"/>
  <c r="CB150" i="82"/>
  <c r="CB150" i="83" s="1"/>
  <c r="CB150" i="84" s="1"/>
  <c r="CB177" i="82"/>
  <c r="CB177" i="83" s="1"/>
  <c r="CB158" i="82"/>
  <c r="CB158" i="83" s="1"/>
  <c r="CB158" i="84" s="1"/>
  <c r="CB168" i="82"/>
  <c r="CB168" i="83" s="1"/>
  <c r="CB168" i="84" s="1"/>
  <c r="CB171" i="82"/>
  <c r="CB171" i="83" s="1"/>
  <c r="CB171" i="84" s="1"/>
  <c r="CB169" i="82"/>
  <c r="CB169" i="83" s="1"/>
  <c r="CB169" i="84" s="1"/>
  <c r="CB183" i="82"/>
  <c r="CB183" i="83" s="1"/>
  <c r="CF174" i="82"/>
  <c r="CF174" i="83" s="1"/>
  <c r="CF25" i="82"/>
  <c r="CF25" i="83" s="1"/>
  <c r="CF25" i="84" s="1"/>
  <c r="CF140" i="82"/>
  <c r="CF140" i="83" s="1"/>
  <c r="CF138" i="82"/>
  <c r="CF138" i="83" s="1"/>
  <c r="CF39" i="82"/>
  <c r="CF39" i="83" s="1"/>
  <c r="CF182" i="82"/>
  <c r="CF182" i="83" s="1"/>
  <c r="CF175" i="82"/>
  <c r="CF175" i="83" s="1"/>
  <c r="CF173" i="82"/>
  <c r="CF173" i="83" s="1"/>
  <c r="CF139" i="82"/>
  <c r="CF139" i="83" s="1"/>
  <c r="CF179" i="82"/>
  <c r="CF179" i="83" s="1"/>
  <c r="CF184" i="82"/>
  <c r="CF184" i="83" s="1"/>
  <c r="CF181" i="82"/>
  <c r="CF181" i="83" s="1"/>
  <c r="CF33" i="82"/>
  <c r="CF33" i="83" s="1"/>
  <c r="CF34" i="82"/>
  <c r="CF34" i="83" s="1"/>
  <c r="CF37" i="82"/>
  <c r="CF37" i="83" s="1"/>
  <c r="CF38" i="82"/>
  <c r="CF38" i="83" s="1"/>
  <c r="CF36" i="82"/>
  <c r="CF36" i="83" s="1"/>
  <c r="CF35" i="82"/>
  <c r="CF35" i="83" s="1"/>
  <c r="CF29" i="82"/>
  <c r="CF29" i="83" s="1"/>
  <c r="CF24" i="82"/>
  <c r="CF24" i="83" s="1"/>
  <c r="CF26" i="82"/>
  <c r="CF26" i="83" s="1"/>
  <c r="CF28" i="82"/>
  <c r="CF28" i="83" s="1"/>
  <c r="CF30" i="82"/>
  <c r="CF30" i="83" s="1"/>
  <c r="CF27" i="82"/>
  <c r="CF27" i="83" s="1"/>
  <c r="CF137" i="82"/>
  <c r="CF137" i="83" s="1"/>
  <c r="CF72" i="82"/>
  <c r="CF72" i="83" s="1"/>
  <c r="CF72" i="84" s="1"/>
  <c r="CF131" i="82"/>
  <c r="CF131" i="83" s="1"/>
  <c r="CF131" i="84" s="1"/>
  <c r="CF31" i="82"/>
  <c r="CF31" i="83" s="1"/>
  <c r="CF32" i="82"/>
  <c r="CF32" i="83" s="1"/>
  <c r="CF32" i="84" s="1"/>
  <c r="CF40" i="82"/>
  <c r="CF40" i="83" s="1"/>
  <c r="CF40" i="84" s="1"/>
  <c r="CF97" i="82"/>
  <c r="CF97" i="83" s="1"/>
  <c r="CF97" i="84" s="1"/>
  <c r="CF43" i="82"/>
  <c r="CF43" i="83" s="1"/>
  <c r="CF43" i="84" s="1"/>
  <c r="CF125" i="82"/>
  <c r="CF125" i="83" s="1"/>
  <c r="CF125" i="84" s="1" a="1"/>
  <c r="CF125" i="84" s="1"/>
  <c r="CF118" i="82"/>
  <c r="CF118" i="83" s="1"/>
  <c r="CF118" i="84" s="1"/>
  <c r="CF45" i="82"/>
  <c r="CF45" i="83" s="1"/>
  <c r="CF46" i="82"/>
  <c r="CF46" i="83" s="1"/>
  <c r="CF46" i="84" s="1"/>
  <c r="CF41" i="82"/>
  <c r="CF41" i="83" s="1"/>
  <c r="CF41" i="84" s="1"/>
  <c r="CF42" i="82"/>
  <c r="CF42" i="83" s="1"/>
  <c r="CF42" i="84" s="1"/>
  <c r="CF44" i="82"/>
  <c r="CF44" i="83" s="1"/>
  <c r="CF44" i="84" s="1"/>
  <c r="CF48" i="82"/>
  <c r="CF48" i="83" s="1"/>
  <c r="CF48" i="84" s="1"/>
  <c r="CF51" i="82"/>
  <c r="CF51" i="83" s="1"/>
  <c r="CF51" i="84" s="1"/>
  <c r="CF47" i="82"/>
  <c r="CF47" i="83" s="1"/>
  <c r="CF50" i="82"/>
  <c r="CF50" i="83" s="1"/>
  <c r="CF58" i="82"/>
  <c r="CF58" i="83" s="1"/>
  <c r="CF53" i="82"/>
  <c r="CF53" i="83" s="1"/>
  <c r="CF53" i="84" s="1"/>
  <c r="CF55" i="82"/>
  <c r="CF55" i="83" s="1"/>
  <c r="CF49" i="82"/>
  <c r="CF49" i="83" s="1"/>
  <c r="CF54" i="82"/>
  <c r="CF54" i="83" s="1"/>
  <c r="CF56" i="82"/>
  <c r="CF56" i="83" s="1"/>
  <c r="CF56" i="84" s="1"/>
  <c r="CF57" i="82"/>
  <c r="CF57" i="83" s="1"/>
  <c r="CF59" i="82"/>
  <c r="CF59" i="83" s="1"/>
  <c r="CF61" i="82"/>
  <c r="CF61" i="83" s="1"/>
  <c r="CF52" i="82"/>
  <c r="CF52" i="83" s="1"/>
  <c r="CF52" i="84" s="1"/>
  <c r="CF66" i="82"/>
  <c r="CF66" i="83" s="1"/>
  <c r="CF63" i="82"/>
  <c r="CF63" i="83" s="1"/>
  <c r="CF63" i="84" s="1"/>
  <c r="CF60" i="82"/>
  <c r="CF60" i="83" s="1"/>
  <c r="CF62" i="82"/>
  <c r="CF62" i="83" s="1"/>
  <c r="CF62" i="84" s="1"/>
  <c r="CF65" i="82"/>
  <c r="CF65" i="83" s="1"/>
  <c r="CF64" i="82"/>
  <c r="CF64" i="83" s="1"/>
  <c r="CF64" i="84" s="1"/>
  <c r="CF67" i="82"/>
  <c r="CF67" i="83" s="1"/>
  <c r="CF68" i="82"/>
  <c r="CF68" i="83" s="1"/>
  <c r="CF68" i="84" s="1"/>
  <c r="CF69" i="82"/>
  <c r="CF69" i="83" s="1"/>
  <c r="CF69" i="84" s="1"/>
  <c r="CF73" i="82"/>
  <c r="CF73" i="83" s="1"/>
  <c r="CF73" i="84" s="1"/>
  <c r="CF75" i="82"/>
  <c r="CF75" i="83" s="1"/>
  <c r="CF70" i="82"/>
  <c r="CF70" i="83" s="1"/>
  <c r="CF71" i="82"/>
  <c r="CF71" i="83" s="1"/>
  <c r="CF74" i="82"/>
  <c r="CF74" i="83" s="1"/>
  <c r="CF76" i="82"/>
  <c r="CF76" i="83" s="1"/>
  <c r="CF82" i="82"/>
  <c r="CF82" i="83" s="1"/>
  <c r="CF77" i="82"/>
  <c r="CF77" i="83" s="1"/>
  <c r="CF79" i="82"/>
  <c r="CF79" i="83" s="1"/>
  <c r="CF83" i="82"/>
  <c r="CF83" i="83" s="1"/>
  <c r="CF86" i="82"/>
  <c r="CF86" i="83" s="1"/>
  <c r="CF80" i="82"/>
  <c r="CF80" i="83" s="1"/>
  <c r="CF80" i="84" s="1"/>
  <c r="CF87" i="82"/>
  <c r="CF87" i="83" s="1"/>
  <c r="CF94" i="82"/>
  <c r="CF94" i="83" s="1"/>
  <c r="CF94" i="84" s="1"/>
  <c r="CF81" i="82"/>
  <c r="CF81" i="83" s="1"/>
  <c r="CF81" i="84" s="1"/>
  <c r="CF84" i="82"/>
  <c r="CF84" i="83" s="1"/>
  <c r="CF85" i="82"/>
  <c r="CF85" i="83" s="1"/>
  <c r="CF85" i="84" s="1"/>
  <c r="CF96" i="82"/>
  <c r="CF96" i="83" s="1"/>
  <c r="CF96" i="84" s="1"/>
  <c r="CF95" i="82"/>
  <c r="CF95" i="83" s="1"/>
  <c r="CF95" i="84" s="1"/>
  <c r="CF78" i="82"/>
  <c r="CF78" i="83" s="1"/>
  <c r="CF89" i="82"/>
  <c r="CF89" i="83" s="1"/>
  <c r="CF90" i="82"/>
  <c r="CF90" i="83" s="1"/>
  <c r="CF98" i="82"/>
  <c r="CF98" i="83" s="1"/>
  <c r="CF98" i="84" s="1"/>
  <c r="CF92" i="82"/>
  <c r="CF92" i="83" s="1"/>
  <c r="CF92" i="84" s="1"/>
  <c r="CF88" i="82"/>
  <c r="CF88" i="83" s="1"/>
  <c r="CF91" i="82"/>
  <c r="CF91" i="83" s="1"/>
  <c r="CF91" i="84" s="1"/>
  <c r="CF93" i="82"/>
  <c r="CF93" i="83" s="1"/>
  <c r="CF99" i="82"/>
  <c r="CF99" i="83" s="1"/>
  <c r="CF100" i="82"/>
  <c r="CF100" i="83" s="1"/>
  <c r="CF103" i="82"/>
  <c r="CF103" i="83" s="1"/>
  <c r="CF103" i="84" s="1"/>
  <c r="CF106" i="82"/>
  <c r="CF106" i="83" s="1"/>
  <c r="CF106" i="84" s="1"/>
  <c r="CF112" i="82"/>
  <c r="CF112" i="83" s="1"/>
  <c r="CF112" i="84" s="1"/>
  <c r="CF104" i="82"/>
  <c r="CF104" i="83" s="1"/>
  <c r="CF104" i="84" s="1"/>
  <c r="CF107" i="82"/>
  <c r="CF107" i="83" s="1"/>
  <c r="CF107" i="84" s="1"/>
  <c r="CF114" i="82"/>
  <c r="CF114" i="83" s="1"/>
  <c r="CF114" i="84" s="1"/>
  <c r="CF109" i="82"/>
  <c r="CF109" i="83" s="1"/>
  <c r="CF109" i="84" s="1"/>
  <c r="CF101" i="82"/>
  <c r="CF101" i="83" s="1"/>
  <c r="CF101" i="84" s="1"/>
  <c r="CF102" i="82"/>
  <c r="CF102" i="83" s="1"/>
  <c r="CF102" i="84" s="1"/>
  <c r="CF108" i="82"/>
  <c r="CF108" i="83" s="1"/>
  <c r="CF108" i="84" s="1"/>
  <c r="CF111" i="82"/>
  <c r="CF111" i="83" s="1"/>
  <c r="CF111" i="84" s="1"/>
  <c r="CF105" i="82"/>
  <c r="CF105" i="83" s="1"/>
  <c r="CF105" i="84" s="1"/>
  <c r="CF110" i="82"/>
  <c r="CF110" i="83" s="1"/>
  <c r="CF110" i="84" s="1"/>
  <c r="CF122" i="82"/>
  <c r="CF122" i="83" s="1"/>
  <c r="CF122" i="84" s="1"/>
  <c r="CF113" i="82"/>
  <c r="CF113" i="83" s="1"/>
  <c r="CF113" i="84" s="1"/>
  <c r="CF127" i="82"/>
  <c r="CF127" i="83" s="1"/>
  <c r="CF128" i="82"/>
  <c r="CF128" i="83" s="1"/>
  <c r="CF117" i="82"/>
  <c r="CF117" i="83" s="1"/>
  <c r="CF117" i="84" s="1"/>
  <c r="CF121" i="82"/>
  <c r="CF121" i="83" s="1"/>
  <c r="CF121" i="84" s="1"/>
  <c r="CF120" i="82"/>
  <c r="CF120" i="83" s="1"/>
  <c r="CF120" i="84" s="1"/>
  <c r="CF124" i="82"/>
  <c r="CF124" i="83" s="1"/>
  <c r="CF124" i="84" s="1"/>
  <c r="CF119" i="82"/>
  <c r="CF119" i="83" s="1"/>
  <c r="CF119" i="84" s="1"/>
  <c r="CF123" i="82"/>
  <c r="CF123" i="83" s="1"/>
  <c r="CF123" i="84" s="1"/>
  <c r="CF115" i="82"/>
  <c r="CF115" i="83" s="1"/>
  <c r="CF126" i="82"/>
  <c r="CF126" i="83" s="1"/>
  <c r="CF130" i="82"/>
  <c r="CF130" i="83" s="1"/>
  <c r="CF129" i="82"/>
  <c r="CF129" i="83" s="1"/>
  <c r="CF116" i="82"/>
  <c r="CF116" i="83" s="1"/>
  <c r="CF116" i="84" s="1"/>
  <c r="CF155" i="82"/>
  <c r="CF155" i="83" s="1"/>
  <c r="CF155" i="84" s="1"/>
  <c r="CF132" i="82"/>
  <c r="CF132" i="83" s="1"/>
  <c r="CF165" i="82"/>
  <c r="CF165" i="83" s="1"/>
  <c r="CF165" i="84" s="1"/>
  <c r="CF150" i="82"/>
  <c r="CF150" i="83" s="1"/>
  <c r="CF150" i="84" s="1"/>
  <c r="CF144" i="82"/>
  <c r="CF144" i="83" s="1"/>
  <c r="CF144" i="84" s="1"/>
  <c r="CF141" i="82"/>
  <c r="CF141" i="83" s="1"/>
  <c r="CF141" i="84" s="1"/>
  <c r="CF140" i="84" s="1"/>
  <c r="CF171" i="82"/>
  <c r="CF171" i="83" s="1"/>
  <c r="CF171" i="84" s="1"/>
  <c r="CF143" i="82"/>
  <c r="CF143" i="83" s="1"/>
  <c r="CF143" i="84" s="1"/>
  <c r="CF133" i="82"/>
  <c r="CF133" i="83" s="1"/>
  <c r="CG140" i="84" s="1"/>
  <c r="CF147" i="82"/>
  <c r="CF147" i="83" s="1"/>
  <c r="CF147" i="84" s="1"/>
  <c r="CF153" i="82"/>
  <c r="CF153" i="83" s="1"/>
  <c r="CF153" i="84" s="1"/>
  <c r="CF156" i="82"/>
  <c r="CF156" i="83" s="1"/>
  <c r="CF156" i="84" s="1"/>
  <c r="CF160" i="82"/>
  <c r="CF160" i="83" s="1"/>
  <c r="CF160" i="84" s="1"/>
  <c r="CF163" i="82"/>
  <c r="CF163" i="83" s="1"/>
  <c r="CF163" i="84" s="1"/>
  <c r="CF166" i="82"/>
  <c r="CF166" i="83" s="1"/>
  <c r="CF166" i="84" s="1"/>
  <c r="CF151" i="82"/>
  <c r="CF151" i="83" s="1"/>
  <c r="CF151" i="84" s="1"/>
  <c r="CF152" i="82"/>
  <c r="CF152" i="83" s="1"/>
  <c r="CF152" i="84" s="1"/>
  <c r="CF146" i="82"/>
  <c r="CF146" i="83" s="1"/>
  <c r="CF146" i="84" s="1"/>
  <c r="CF134" i="82"/>
  <c r="CF134" i="83" s="1"/>
  <c r="CF135" i="82"/>
  <c r="CF135" i="83" s="1"/>
  <c r="CF136" i="82"/>
  <c r="CF136" i="83" s="1"/>
  <c r="CF161" i="82"/>
  <c r="CF161" i="83" s="1"/>
  <c r="CF161" i="84" s="1"/>
  <c r="CF158" i="82"/>
  <c r="CF158" i="83" s="1"/>
  <c r="CF158" i="84" s="1"/>
  <c r="CF145" i="82"/>
  <c r="CF145" i="83" s="1"/>
  <c r="CF145" i="84" s="1"/>
  <c r="CF142" i="82"/>
  <c r="CF142" i="83" s="1"/>
  <c r="CF142" i="84" s="1"/>
  <c r="CF159" i="82"/>
  <c r="CF159" i="83" s="1"/>
  <c r="CF159" i="84" s="1"/>
  <c r="CF162" i="82"/>
  <c r="CF162" i="83" s="1"/>
  <c r="CF162" i="84" s="1"/>
  <c r="CF148" i="82"/>
  <c r="CF148" i="83" s="1"/>
  <c r="CF148" i="84" s="1"/>
  <c r="CF154" i="82"/>
  <c r="CF154" i="83" s="1"/>
  <c r="CF154" i="84" s="1"/>
  <c r="CF167" i="82"/>
  <c r="CF167" i="83" s="1"/>
  <c r="CF167" i="84" s="1"/>
  <c r="CF168" i="82"/>
  <c r="CF168" i="83" s="1"/>
  <c r="CF168" i="84" s="1"/>
  <c r="CF178" i="82"/>
  <c r="CF178" i="83" s="1"/>
  <c r="CF178" i="84" s="1"/>
  <c r="CF149" i="82"/>
  <c r="CF149" i="83" s="1"/>
  <c r="CF149" i="84" s="1"/>
  <c r="CF157" i="82"/>
  <c r="CF157" i="83" s="1"/>
  <c r="CF157" i="84" s="1"/>
  <c r="CF180" i="82"/>
  <c r="CF180" i="83" s="1"/>
  <c r="CF180" i="84" s="1"/>
  <c r="CF169" i="82"/>
  <c r="CF169" i="83" s="1"/>
  <c r="CF169" i="84" s="1"/>
  <c r="CJ181" i="82"/>
  <c r="CJ181" i="83" s="1"/>
  <c r="CJ174" i="82"/>
  <c r="CJ174" i="83" s="1"/>
  <c r="CJ140" i="82"/>
  <c r="CJ140" i="83" s="1"/>
  <c r="CJ138" i="82"/>
  <c r="CJ138" i="83" s="1"/>
  <c r="CJ182" i="82"/>
  <c r="CJ182" i="83" s="1"/>
  <c r="CJ39" i="82"/>
  <c r="CJ39" i="83" s="1"/>
  <c r="CJ175" i="82"/>
  <c r="CJ175" i="83" s="1"/>
  <c r="CJ184" i="82"/>
  <c r="CJ184" i="83" s="1"/>
  <c r="CJ29" i="82"/>
  <c r="CJ29" i="83" s="1"/>
  <c r="CJ139" i="82"/>
  <c r="CJ139" i="83" s="1"/>
  <c r="CJ25" i="82"/>
  <c r="CJ25" i="83" s="1"/>
  <c r="CJ179" i="82"/>
  <c r="CJ179" i="83" s="1"/>
  <c r="CJ173" i="82"/>
  <c r="CJ173" i="83" s="1"/>
  <c r="CJ38" i="82"/>
  <c r="CJ38" i="83" s="1"/>
  <c r="CJ33" i="82"/>
  <c r="CJ33" i="83" s="1"/>
  <c r="CJ36" i="82"/>
  <c r="CJ36" i="83" s="1"/>
  <c r="CJ35" i="82"/>
  <c r="CJ35" i="83" s="1"/>
  <c r="CJ34" i="82"/>
  <c r="CJ34" i="83" s="1"/>
  <c r="CJ37" i="82"/>
  <c r="CJ37" i="83" s="1"/>
  <c r="CJ24" i="82"/>
  <c r="CJ24" i="83" s="1"/>
  <c r="CJ26" i="82"/>
  <c r="CJ26" i="83" s="1"/>
  <c r="CJ31" i="82"/>
  <c r="CJ31" i="83" s="1"/>
  <c r="CJ131" i="82"/>
  <c r="CJ131" i="83" s="1"/>
  <c r="CJ131" i="84" s="1"/>
  <c r="CJ28" i="82"/>
  <c r="CJ28" i="83" s="1"/>
  <c r="CJ30" i="82"/>
  <c r="CJ30" i="83" s="1"/>
  <c r="CJ118" i="82"/>
  <c r="CJ118" i="83" s="1"/>
  <c r="CJ118" i="84" s="1"/>
  <c r="CJ32" i="82"/>
  <c r="CJ32" i="83" s="1"/>
  <c r="CJ32" i="84" s="1"/>
  <c r="CJ97" i="82"/>
  <c r="CJ97" i="83" s="1"/>
  <c r="CJ97" i="84" s="1"/>
  <c r="CJ27" i="82"/>
  <c r="CJ27" i="83" s="1"/>
  <c r="CJ40" i="82"/>
  <c r="CJ40" i="83" s="1"/>
  <c r="CJ40" i="84" s="1"/>
  <c r="CJ125" i="82"/>
  <c r="CJ125" i="83" s="1"/>
  <c r="CJ125" i="84" s="1" a="1"/>
  <c r="CJ125" i="84" s="1"/>
  <c r="CJ137" i="82"/>
  <c r="CJ137" i="83" s="1"/>
  <c r="CJ72" i="82"/>
  <c r="CJ72" i="83" s="1"/>
  <c r="CJ72" i="84" s="1"/>
  <c r="CJ45" i="82"/>
  <c r="CJ45" i="83" s="1"/>
  <c r="CJ41" i="82"/>
  <c r="CJ41" i="83" s="1"/>
  <c r="CJ44" i="82"/>
  <c r="CJ44" i="83" s="1"/>
  <c r="CJ43" i="82"/>
  <c r="CJ43" i="83" s="1"/>
  <c r="CJ47" i="82"/>
  <c r="CJ47" i="83" s="1"/>
  <c r="CJ46" i="82"/>
  <c r="CJ46" i="83" s="1"/>
  <c r="CJ46" i="84" s="1"/>
  <c r="CJ42" i="82"/>
  <c r="CJ42" i="83" s="1"/>
  <c r="CJ48" i="82"/>
  <c r="CJ48" i="83" s="1"/>
  <c r="CJ49" i="82"/>
  <c r="CJ49" i="83" s="1"/>
  <c r="CJ49" i="84" s="1"/>
  <c r="CJ51" i="82"/>
  <c r="CJ51" i="83" s="1"/>
  <c r="CJ52" i="82"/>
  <c r="CJ52" i="83" s="1"/>
  <c r="CJ53" i="82"/>
  <c r="CJ53" i="83" s="1"/>
  <c r="CJ55" i="82"/>
  <c r="CJ55" i="83" s="1"/>
  <c r="CJ50" i="82"/>
  <c r="CJ50" i="83" s="1"/>
  <c r="CJ56" i="82"/>
  <c r="CJ56" i="83" s="1"/>
  <c r="CJ54" i="82"/>
  <c r="CJ54" i="83" s="1"/>
  <c r="CJ58" i="82"/>
  <c r="CJ58" i="83" s="1"/>
  <c r="CJ58" i="84" s="1"/>
  <c r="CJ62" i="82"/>
  <c r="CJ62" i="83" s="1"/>
  <c r="CJ60" i="82"/>
  <c r="CJ60" i="83" s="1"/>
  <c r="CJ59" i="82"/>
  <c r="CJ59" i="83" s="1"/>
  <c r="CJ65" i="82"/>
  <c r="CJ65" i="83" s="1"/>
  <c r="CJ64" i="82"/>
  <c r="CJ64" i="83" s="1"/>
  <c r="CJ57" i="82"/>
  <c r="CJ57" i="83" s="1"/>
  <c r="CJ63" i="82"/>
  <c r="CJ63" i="83" s="1"/>
  <c r="CJ67" i="82"/>
  <c r="CJ67" i="83" s="1"/>
  <c r="CJ69" i="82"/>
  <c r="CJ69" i="83" s="1"/>
  <c r="CJ61" i="82"/>
  <c r="CJ61" i="83" s="1"/>
  <c r="CJ66" i="82"/>
  <c r="CJ66" i="83" s="1"/>
  <c r="CJ74" i="82"/>
  <c r="CJ74" i="83" s="1"/>
  <c r="CJ77" i="82"/>
  <c r="CJ77" i="83" s="1"/>
  <c r="CJ77" i="84" s="1"/>
  <c r="CJ71" i="82"/>
  <c r="CJ71" i="83" s="1"/>
  <c r="CJ76" i="82"/>
  <c r="CJ76" i="83" s="1"/>
  <c r="CJ68" i="82"/>
  <c r="CJ68" i="83" s="1"/>
  <c r="CJ68" i="84" s="1"/>
  <c r="CJ73" i="82"/>
  <c r="CJ73" i="83" s="1"/>
  <c r="CJ75" i="82"/>
  <c r="CJ75" i="83" s="1"/>
  <c r="CJ70" i="82"/>
  <c r="CJ70" i="83" s="1"/>
  <c r="CJ83" i="82"/>
  <c r="CJ83" i="83" s="1"/>
  <c r="CJ79" i="82"/>
  <c r="CJ79" i="83" s="1"/>
  <c r="CJ78" i="82"/>
  <c r="CJ78" i="83" s="1"/>
  <c r="CJ80" i="82"/>
  <c r="CJ80" i="83" s="1"/>
  <c r="CJ86" i="82"/>
  <c r="CJ86" i="83" s="1"/>
  <c r="CJ89" i="82"/>
  <c r="CJ89" i="83" s="1"/>
  <c r="CJ89" i="84" s="1"/>
  <c r="CJ96" i="82"/>
  <c r="CJ96" i="83" s="1"/>
  <c r="CJ81" i="82"/>
  <c r="CJ81" i="83" s="1"/>
  <c r="CJ87" i="82"/>
  <c r="CJ87" i="83" s="1"/>
  <c r="CJ93" i="82"/>
  <c r="CJ93" i="83" s="1"/>
  <c r="CJ82" i="82"/>
  <c r="CJ82" i="83" s="1"/>
  <c r="CJ88" i="82"/>
  <c r="CJ88" i="83" s="1"/>
  <c r="CJ92" i="82"/>
  <c r="CJ92" i="83" s="1"/>
  <c r="CJ91" i="82"/>
  <c r="CJ91" i="83" s="1"/>
  <c r="CJ84" i="82"/>
  <c r="CJ84" i="83" s="1"/>
  <c r="CJ95" i="82"/>
  <c r="CJ95" i="83" s="1"/>
  <c r="CJ90" i="82"/>
  <c r="CJ90" i="83" s="1"/>
  <c r="CJ85" i="82"/>
  <c r="CJ85" i="83" s="1"/>
  <c r="CJ85" i="84" s="1"/>
  <c r="CJ94" i="82"/>
  <c r="CJ94" i="83" s="1"/>
  <c r="CJ98" i="82"/>
  <c r="CJ98" i="83" s="1"/>
  <c r="CJ99" i="82"/>
  <c r="CJ99" i="83" s="1"/>
  <c r="CJ106" i="82"/>
  <c r="CJ106" i="83" s="1"/>
  <c r="CJ106" i="84" s="1"/>
  <c r="CJ109" i="82"/>
  <c r="CJ109" i="83" s="1"/>
  <c r="CJ109" i="84" s="1"/>
  <c r="CJ100" i="82"/>
  <c r="CJ100" i="83" s="1"/>
  <c r="CJ102" i="82"/>
  <c r="CJ102" i="83" s="1"/>
  <c r="CJ102" i="84" s="1"/>
  <c r="CJ101" i="82"/>
  <c r="CJ101" i="83" s="1"/>
  <c r="CJ105" i="82"/>
  <c r="CJ105" i="83" s="1"/>
  <c r="CJ105" i="84" s="1"/>
  <c r="CJ108" i="82"/>
  <c r="CJ108" i="83" s="1"/>
  <c r="CJ108" i="84" s="1"/>
  <c r="CJ104" i="82"/>
  <c r="CJ104" i="83" s="1"/>
  <c r="CJ104" i="84" s="1"/>
  <c r="CJ112" i="82"/>
  <c r="CJ112" i="83" s="1"/>
  <c r="CJ112" i="84" s="1"/>
  <c r="CJ107" i="82"/>
  <c r="CJ107" i="83" s="1"/>
  <c r="CJ107" i="84" s="1"/>
  <c r="CJ110" i="82"/>
  <c r="CJ110" i="83" s="1"/>
  <c r="CJ110" i="84" s="1"/>
  <c r="CJ103" i="82"/>
  <c r="CJ103" i="83" s="1"/>
  <c r="CJ103" i="84" s="1"/>
  <c r="CJ111" i="82"/>
  <c r="CJ111" i="83" s="1"/>
  <c r="CJ113" i="82"/>
  <c r="CJ113" i="83" s="1"/>
  <c r="CJ113" i="84" s="1"/>
  <c r="CJ115" i="82"/>
  <c r="CJ115" i="83" s="1"/>
  <c r="CJ120" i="82"/>
  <c r="CJ120" i="83" s="1"/>
  <c r="CJ124" i="82"/>
  <c r="CJ124" i="83" s="1"/>
  <c r="CJ119" i="82"/>
  <c r="CJ119" i="83" s="1"/>
  <c r="CJ119" i="84" s="1"/>
  <c r="CJ114" i="82"/>
  <c r="CJ114" i="83" s="1"/>
  <c r="CJ122" i="82"/>
  <c r="CJ122" i="83" s="1"/>
  <c r="CJ127" i="82"/>
  <c r="CJ127" i="83" s="1"/>
  <c r="CJ127" i="84" s="1"/>
  <c r="CJ128" i="82"/>
  <c r="CJ128" i="83" s="1"/>
  <c r="CJ116" i="82"/>
  <c r="CJ116" i="83" s="1"/>
  <c r="CJ117" i="82"/>
  <c r="CJ117" i="83" s="1"/>
  <c r="CJ117" i="84" s="1"/>
  <c r="CJ126" i="82"/>
  <c r="CJ126" i="83" s="1"/>
  <c r="CJ151" i="82"/>
  <c r="CJ151" i="83" s="1"/>
  <c r="CJ151" i="84" s="1"/>
  <c r="CJ165" i="82"/>
  <c r="CJ165" i="83" s="1"/>
  <c r="CJ165" i="84" s="1"/>
  <c r="CJ123" i="82"/>
  <c r="CJ123" i="83" s="1"/>
  <c r="CJ130" i="82"/>
  <c r="CJ130" i="83" s="1"/>
  <c r="CJ121" i="82"/>
  <c r="CJ121" i="83" s="1"/>
  <c r="CJ155" i="82"/>
  <c r="CJ155" i="83" s="1"/>
  <c r="CJ155" i="84" s="1"/>
  <c r="CJ129" i="82"/>
  <c r="CJ129" i="83" s="1"/>
  <c r="CJ134" i="82"/>
  <c r="CJ134" i="83" s="1"/>
  <c r="CJ134" i="84" s="1"/>
  <c r="CJ135" i="82"/>
  <c r="CJ135" i="83" s="1"/>
  <c r="CJ136" i="82"/>
  <c r="CJ136" i="83" s="1"/>
  <c r="CJ152" i="82"/>
  <c r="CJ152" i="83" s="1"/>
  <c r="CJ152" i="84" s="1"/>
  <c r="CJ149" i="82"/>
  <c r="CJ149" i="83" s="1"/>
  <c r="CJ149" i="84" s="1"/>
  <c r="CJ142" i="82"/>
  <c r="CJ142" i="83" s="1"/>
  <c r="CJ142" i="84" s="1"/>
  <c r="CJ132" i="82"/>
  <c r="CJ132" i="83" s="1"/>
  <c r="CJ143" i="82"/>
  <c r="CJ143" i="83" s="1"/>
  <c r="CJ143" i="84" s="1"/>
  <c r="CJ150" i="82"/>
  <c r="CJ150" i="83" s="1"/>
  <c r="CJ150" i="84" s="1"/>
  <c r="CJ159" i="82"/>
  <c r="CJ159" i="83" s="1"/>
  <c r="CJ159" i="84" s="1"/>
  <c r="CJ162" i="82"/>
  <c r="CJ162" i="83" s="1"/>
  <c r="CJ162" i="84" s="1"/>
  <c r="CJ161" i="82"/>
  <c r="CJ161" i="83" s="1"/>
  <c r="CJ161" i="84" s="1"/>
  <c r="CJ133" i="82"/>
  <c r="CJ133" i="83" s="1"/>
  <c r="CK140" i="84" s="1"/>
  <c r="CJ141" i="82"/>
  <c r="CJ141" i="83" s="1"/>
  <c r="CJ141" i="84" s="1"/>
  <c r="CJ145" i="82"/>
  <c r="CJ145" i="83" s="1"/>
  <c r="CJ145" i="84" s="1"/>
  <c r="CJ146" i="82"/>
  <c r="CJ146" i="83" s="1"/>
  <c r="CJ146" i="84" s="1"/>
  <c r="CJ157" i="82"/>
  <c r="CJ157" i="83" s="1"/>
  <c r="CJ157" i="84" s="1"/>
  <c r="CJ158" i="82"/>
  <c r="CJ158" i="83" s="1"/>
  <c r="CJ158" i="84" s="1"/>
  <c r="CJ156" i="82"/>
  <c r="CJ156" i="83" s="1"/>
  <c r="CJ156" i="84" s="1"/>
  <c r="CJ171" i="82"/>
  <c r="CJ171" i="83" s="1"/>
  <c r="CJ171" i="84" s="1"/>
  <c r="CJ144" i="82"/>
  <c r="CJ144" i="83" s="1"/>
  <c r="CJ144" i="84" s="1"/>
  <c r="CJ167" i="82"/>
  <c r="CJ167" i="83" s="1"/>
  <c r="CJ167" i="84" s="1"/>
  <c r="CJ177" i="82"/>
  <c r="CJ177" i="83" s="1"/>
  <c r="CJ147" i="82"/>
  <c r="CJ147" i="83" s="1"/>
  <c r="CJ147" i="84" s="1"/>
  <c r="CJ153" i="82"/>
  <c r="CJ153" i="83" s="1"/>
  <c r="CJ153" i="84" s="1"/>
  <c r="CJ148" i="82"/>
  <c r="CJ148" i="83" s="1"/>
  <c r="CJ148" i="84" s="1"/>
  <c r="CJ170" i="82"/>
  <c r="CJ170" i="83" s="1"/>
  <c r="CJ170" i="84" s="1"/>
  <c r="CJ154" i="82"/>
  <c r="CJ154" i="83" s="1"/>
  <c r="CJ154" i="84" s="1"/>
  <c r="CJ166" i="82"/>
  <c r="CJ166" i="83" s="1"/>
  <c r="CJ166" i="84" s="1"/>
  <c r="CJ163" i="82"/>
  <c r="CJ163" i="83" s="1"/>
  <c r="CJ163" i="84" s="1"/>
  <c r="CJ160" i="82"/>
  <c r="CJ160" i="83" s="1"/>
  <c r="CJ160" i="84" s="1"/>
  <c r="CJ178" i="82"/>
  <c r="CJ178" i="83" s="1"/>
  <c r="CJ168" i="82"/>
  <c r="CJ168" i="83" s="1"/>
  <c r="CJ168" i="84" s="1"/>
  <c r="CJ164" i="82"/>
  <c r="CJ164" i="83" s="1"/>
  <c r="CJ164" i="84" s="1"/>
  <c r="CN173" i="82"/>
  <c r="CN173" i="83" s="1"/>
  <c r="CN139" i="82"/>
  <c r="CN139" i="83" s="1"/>
  <c r="CN181" i="82"/>
  <c r="CN181" i="83" s="1"/>
  <c r="CN174" i="82"/>
  <c r="CN174" i="83" s="1"/>
  <c r="CN25" i="82"/>
  <c r="CN25" i="83" s="1"/>
  <c r="CN140" i="82"/>
  <c r="CN140" i="83" s="1"/>
  <c r="CN138" i="82"/>
  <c r="CN138" i="83" s="1"/>
  <c r="CN182" i="82"/>
  <c r="CN182" i="83" s="1"/>
  <c r="CN39" i="82"/>
  <c r="CN39" i="83" s="1"/>
  <c r="CN184" i="82"/>
  <c r="CN184" i="83" s="1"/>
  <c r="CN29" i="82"/>
  <c r="CN29" i="83" s="1"/>
  <c r="CN35" i="82"/>
  <c r="CN35" i="83" s="1"/>
  <c r="CN33" i="82"/>
  <c r="CN33" i="83" s="1"/>
  <c r="CN36" i="82"/>
  <c r="CN36" i="83" s="1"/>
  <c r="CN175" i="82"/>
  <c r="CN175" i="83" s="1"/>
  <c r="CN34" i="82"/>
  <c r="CN34" i="83" s="1"/>
  <c r="CN179" i="82"/>
  <c r="CN179" i="83" s="1"/>
  <c r="CN37" i="82"/>
  <c r="CN37" i="83" s="1"/>
  <c r="CN38" i="82"/>
  <c r="CN38" i="83" s="1"/>
  <c r="CN24" i="82"/>
  <c r="CN24" i="83" s="1"/>
  <c r="CN27" i="82"/>
  <c r="CN27" i="83" s="1"/>
  <c r="CN28" i="82"/>
  <c r="CN28" i="83" s="1"/>
  <c r="CN28" i="84" s="1"/>
  <c r="CN26" i="82"/>
  <c r="CN26" i="83" s="1"/>
  <c r="CN31" i="82"/>
  <c r="CN31" i="83" s="1"/>
  <c r="CN125" i="82"/>
  <c r="CN125" i="83" s="1"/>
  <c r="CN125" i="84" s="1" a="1"/>
  <c r="CN125" i="84" s="1"/>
  <c r="CN118" i="82"/>
  <c r="CN118" i="83" s="1"/>
  <c r="CN118" i="84" s="1"/>
  <c r="CN40" i="82"/>
  <c r="CN40" i="83" s="1"/>
  <c r="CN40" i="84" s="1"/>
  <c r="CN97" i="82"/>
  <c r="CN97" i="83" s="1"/>
  <c r="CN97" i="84" s="1"/>
  <c r="CN30" i="82"/>
  <c r="CN30" i="83" s="1"/>
  <c r="CN131" i="82"/>
  <c r="CN131" i="83" s="1"/>
  <c r="CN131" i="84" s="1"/>
  <c r="CN137" i="82"/>
  <c r="CN137" i="83" s="1"/>
  <c r="CN43" i="82"/>
  <c r="CN43" i="83" s="1"/>
  <c r="CN46" i="82"/>
  <c r="CN46" i="83" s="1"/>
  <c r="CN42" i="82"/>
  <c r="CN42" i="83" s="1"/>
  <c r="CN72" i="82"/>
  <c r="CN72" i="83" s="1"/>
  <c r="CN72" i="84" s="1"/>
  <c r="CN41" i="82"/>
  <c r="CN41" i="83" s="1"/>
  <c r="CN32" i="82"/>
  <c r="CN32" i="83" s="1"/>
  <c r="CN44" i="82"/>
  <c r="CN44" i="83" s="1"/>
  <c r="CN44" i="84" s="1"/>
  <c r="CN47" i="82"/>
  <c r="CN47" i="83" s="1"/>
  <c r="CN49" i="82"/>
  <c r="CN49" i="83" s="1"/>
  <c r="CN51" i="82"/>
  <c r="CN51" i="83" s="1"/>
  <c r="CN52" i="82"/>
  <c r="CN52" i="83" s="1"/>
  <c r="CN52" i="84" s="1"/>
  <c r="CN45" i="82"/>
  <c r="CN45" i="83" s="1"/>
  <c r="CN48" i="82"/>
  <c r="CN48" i="83" s="1"/>
  <c r="CN50" i="82"/>
  <c r="CN50" i="83" s="1"/>
  <c r="CN53" i="82"/>
  <c r="CN53" i="83" s="1"/>
  <c r="CN54" i="82"/>
  <c r="CN54" i="83" s="1"/>
  <c r="CN56" i="82"/>
  <c r="CN56" i="83" s="1"/>
  <c r="CN58" i="82"/>
  <c r="CN58" i="83" s="1"/>
  <c r="CN60" i="82"/>
  <c r="CN60" i="83" s="1"/>
  <c r="CN60" i="84" s="1"/>
  <c r="CN59" i="82"/>
  <c r="CN59" i="83" s="1"/>
  <c r="CN59" i="84" s="1"/>
  <c r="CN55" i="82"/>
  <c r="CN55" i="83" s="1"/>
  <c r="CN61" i="82"/>
  <c r="CN61" i="83" s="1"/>
  <c r="CN62" i="82"/>
  <c r="CN62" i="83" s="1"/>
  <c r="CN62" i="84" s="1"/>
  <c r="CN57" i="82"/>
  <c r="CN57" i="83" s="1"/>
  <c r="CN65" i="82"/>
  <c r="CN65" i="83" s="1"/>
  <c r="CN64" i="82"/>
  <c r="CN64" i="83" s="1"/>
  <c r="CN66" i="82"/>
  <c r="CN66" i="83" s="1"/>
  <c r="CN63" i="82"/>
  <c r="CN63" i="83" s="1"/>
  <c r="CN67" i="82"/>
  <c r="CN67" i="83" s="1"/>
  <c r="CN75" i="82"/>
  <c r="CN75" i="83" s="1"/>
  <c r="CN70" i="82"/>
  <c r="CN70" i="83" s="1"/>
  <c r="CN68" i="82"/>
  <c r="CN68" i="83" s="1"/>
  <c r="CN68" i="84" s="1"/>
  <c r="CN69" i="82"/>
  <c r="CN69" i="83" s="1"/>
  <c r="CN76" i="82"/>
  <c r="CN76" i="83" s="1"/>
  <c r="CN73" i="82"/>
  <c r="CN73" i="83" s="1"/>
  <c r="CN73" i="84" s="1"/>
  <c r="CN78" i="82"/>
  <c r="CN78" i="83" s="1"/>
  <c r="CN74" i="82"/>
  <c r="CN74" i="83" s="1"/>
  <c r="CN81" i="82"/>
  <c r="CN81" i="83" s="1"/>
  <c r="CN77" i="82"/>
  <c r="CN77" i="83" s="1"/>
  <c r="CN80" i="82"/>
  <c r="CN80" i="83" s="1"/>
  <c r="CN71" i="82"/>
  <c r="CN71" i="83" s="1"/>
  <c r="CN84" i="82"/>
  <c r="CN84" i="83" s="1"/>
  <c r="CN83" i="82"/>
  <c r="CN83" i="83" s="1"/>
  <c r="CN83" i="84" s="1"/>
  <c r="CN85" i="82"/>
  <c r="CN85" i="83" s="1"/>
  <c r="CN91" i="82"/>
  <c r="CN91" i="83" s="1"/>
  <c r="CN89" i="82"/>
  <c r="CN89" i="83" s="1"/>
  <c r="CN95" i="82"/>
  <c r="CN95" i="83" s="1"/>
  <c r="CN95" i="84" s="1"/>
  <c r="CN90" i="82"/>
  <c r="CN90" i="83" s="1"/>
  <c r="CN88" i="82"/>
  <c r="CN88" i="83" s="1"/>
  <c r="CN94" i="82"/>
  <c r="CN94" i="83" s="1"/>
  <c r="CN79" i="82"/>
  <c r="CN79" i="83" s="1"/>
  <c r="CN87" i="82"/>
  <c r="CN87" i="83" s="1"/>
  <c r="CN92" i="82"/>
  <c r="CN92" i="83" s="1"/>
  <c r="CN82" i="82"/>
  <c r="CN82" i="83" s="1"/>
  <c r="CN86" i="82"/>
  <c r="CN86" i="83" s="1"/>
  <c r="CN93" i="82"/>
  <c r="CN93" i="83" s="1"/>
  <c r="CN93" i="84" s="1"/>
  <c r="CN96" i="82"/>
  <c r="CN96" i="83" s="1"/>
  <c r="CN101" i="82"/>
  <c r="CN101" i="83" s="1"/>
  <c r="CN103" i="82"/>
  <c r="CN103" i="83" s="1"/>
  <c r="CN103" i="84" s="1"/>
  <c r="CN106" i="82"/>
  <c r="CN106" i="83" s="1"/>
  <c r="CN106" i="84" s="1"/>
  <c r="CN99" i="82"/>
  <c r="CN99" i="83" s="1"/>
  <c r="CN102" i="82"/>
  <c r="CN102" i="83" s="1"/>
  <c r="CN102" i="84" s="1"/>
  <c r="CN98" i="82"/>
  <c r="CN98" i="83" s="1"/>
  <c r="CN104" i="82"/>
  <c r="CN104" i="83" s="1"/>
  <c r="CN104" i="84" s="1"/>
  <c r="CN112" i="82"/>
  <c r="CN112" i="83" s="1"/>
  <c r="CN112" i="84" s="1"/>
  <c r="CN100" i="82"/>
  <c r="CN100" i="83" s="1"/>
  <c r="CN111" i="82"/>
  <c r="CN111" i="83" s="1"/>
  <c r="CN111" i="84" s="1"/>
  <c r="CN107" i="82"/>
  <c r="CN107" i="83" s="1"/>
  <c r="CN107" i="84" s="1"/>
  <c r="CN109" i="82"/>
  <c r="CN109" i="83" s="1"/>
  <c r="CN109" i="84" s="1"/>
  <c r="CN110" i="82"/>
  <c r="CN110" i="83" s="1"/>
  <c r="CN110" i="84" s="1"/>
  <c r="CN105" i="82"/>
  <c r="CN105" i="83" s="1"/>
  <c r="CN105" i="84" s="1"/>
  <c r="CN108" i="82"/>
  <c r="CN108" i="83" s="1"/>
  <c r="CN108" i="84" s="1"/>
  <c r="CN130" i="82"/>
  <c r="CN130" i="83" s="1"/>
  <c r="CN117" i="82"/>
  <c r="CN117" i="83" s="1"/>
  <c r="CN113" i="82"/>
  <c r="CN113" i="83" s="1"/>
  <c r="CN113" i="84" s="1"/>
  <c r="CN116" i="82"/>
  <c r="CN116" i="83" s="1"/>
  <c r="CN121" i="82"/>
  <c r="CN121" i="83" s="1"/>
  <c r="CN115" i="82"/>
  <c r="CN115" i="83" s="1"/>
  <c r="CN114" i="82"/>
  <c r="CN114" i="83" s="1"/>
  <c r="CN120" i="82"/>
  <c r="CN120" i="83" s="1"/>
  <c r="CN120" i="84" s="1"/>
  <c r="CN124" i="82"/>
  <c r="CN124" i="83" s="1"/>
  <c r="CN119" i="82"/>
  <c r="CN119" i="83" s="1"/>
  <c r="CN123" i="82"/>
  <c r="CN123" i="83" s="1"/>
  <c r="CN123" i="84" s="1"/>
  <c r="CN129" i="82"/>
  <c r="CN129" i="83" s="1"/>
  <c r="CN122" i="82"/>
  <c r="CN122" i="83" s="1"/>
  <c r="CN126" i="82"/>
  <c r="CN126" i="83" s="1"/>
  <c r="CN127" i="82"/>
  <c r="CN127" i="83" s="1"/>
  <c r="CN146" i="82"/>
  <c r="CN146" i="83" s="1"/>
  <c r="CN146" i="84" s="1"/>
  <c r="CN148" i="82"/>
  <c r="CN148" i="83" s="1"/>
  <c r="CN148" i="84" s="1"/>
  <c r="CN154" i="82"/>
  <c r="CN154" i="83" s="1"/>
  <c r="CN154" i="84" s="1"/>
  <c r="CN165" i="82"/>
  <c r="CN165" i="83" s="1"/>
  <c r="CN165" i="84" s="1"/>
  <c r="CN141" i="82"/>
  <c r="CN141" i="83" s="1"/>
  <c r="CN141" i="84" s="1"/>
  <c r="CN134" i="82"/>
  <c r="CN134" i="83" s="1"/>
  <c r="CN135" i="82"/>
  <c r="CN135" i="83" s="1"/>
  <c r="CN136" i="82"/>
  <c r="CN136" i="83" s="1"/>
  <c r="CN136" i="84" s="1"/>
  <c r="CN142" i="82"/>
  <c r="CN142" i="83" s="1"/>
  <c r="CN142" i="84" s="1"/>
  <c r="CN149" i="82"/>
  <c r="CN149" i="83" s="1"/>
  <c r="CN149" i="84" s="1"/>
  <c r="CN158" i="82"/>
  <c r="CN158" i="83" s="1"/>
  <c r="CN158" i="84" s="1"/>
  <c r="CN151" i="82"/>
  <c r="CN151" i="83" s="1"/>
  <c r="CN151" i="84" s="1"/>
  <c r="CN171" i="82"/>
  <c r="CN171" i="83" s="1"/>
  <c r="CN171" i="84" s="1"/>
  <c r="CN132" i="82"/>
  <c r="CN132" i="83" s="1"/>
  <c r="CN152" i="82"/>
  <c r="CN152" i="83" s="1"/>
  <c r="CN152" i="84" s="1"/>
  <c r="CN144" i="82"/>
  <c r="CN144" i="83" s="1"/>
  <c r="CN144" i="84" s="1"/>
  <c r="CN155" i="82"/>
  <c r="CN155" i="83" s="1"/>
  <c r="CN155" i="84" s="1"/>
  <c r="CN128" i="82"/>
  <c r="CN128" i="83" s="1"/>
  <c r="CN161" i="82"/>
  <c r="CN161" i="83" s="1"/>
  <c r="CN161" i="84" s="1"/>
  <c r="CN164" i="82"/>
  <c r="CN164" i="83" s="1"/>
  <c r="CN164" i="84" s="1"/>
  <c r="CN157" i="82"/>
  <c r="CN157" i="83" s="1"/>
  <c r="CN157" i="84" s="1"/>
  <c r="CN150" i="82"/>
  <c r="CN150" i="83" s="1"/>
  <c r="CN150" i="84" s="1"/>
  <c r="CN156" i="82"/>
  <c r="CN156" i="83" s="1"/>
  <c r="CN156" i="84" s="1"/>
  <c r="CN145" i="82"/>
  <c r="CN145" i="83" s="1"/>
  <c r="CN145" i="84" s="1"/>
  <c r="CN143" i="82"/>
  <c r="CN143" i="83" s="1"/>
  <c r="CN143" i="84" s="1"/>
  <c r="CN160" i="82"/>
  <c r="CN160" i="83" s="1"/>
  <c r="CN160" i="84" s="1"/>
  <c r="CN166" i="82"/>
  <c r="CN166" i="83" s="1"/>
  <c r="CN166" i="84" s="1"/>
  <c r="CN159" i="82"/>
  <c r="CN159" i="83" s="1"/>
  <c r="CN159" i="84" s="1"/>
  <c r="CN169" i="82"/>
  <c r="CN169" i="83" s="1"/>
  <c r="CN169" i="84" s="1"/>
  <c r="CN162" i="82"/>
  <c r="CN162" i="83" s="1"/>
  <c r="CN162" i="84" s="1"/>
  <c r="CN167" i="82"/>
  <c r="CN167" i="83" s="1"/>
  <c r="CN167" i="84" s="1"/>
  <c r="CN170" i="82"/>
  <c r="CN170" i="83" s="1"/>
  <c r="CN170" i="84" s="1"/>
  <c r="CN133" i="82"/>
  <c r="CN133" i="83" s="1"/>
  <c r="CO140" i="84" s="1"/>
  <c r="CN147" i="82"/>
  <c r="CN147" i="83" s="1"/>
  <c r="CN147" i="84" s="1"/>
  <c r="CN163" i="82"/>
  <c r="CN163" i="83" s="1"/>
  <c r="CN163" i="84" s="1"/>
  <c r="CN153" i="82"/>
  <c r="CN153" i="83" s="1"/>
  <c r="CN153" i="84" s="1"/>
  <c r="CN180" i="82"/>
  <c r="CN180" i="83" s="1"/>
  <c r="CN180" i="84" s="1"/>
  <c r="CR179" i="82"/>
  <c r="CR179" i="83" s="1"/>
  <c r="CR184" i="82"/>
  <c r="CR184" i="83" s="1"/>
  <c r="CR39" i="82"/>
  <c r="CR39" i="83" s="1"/>
  <c r="CR175" i="82"/>
  <c r="CR175" i="83" s="1"/>
  <c r="CR173" i="82"/>
  <c r="CR173" i="83" s="1"/>
  <c r="CR181" i="82"/>
  <c r="CR181" i="83" s="1"/>
  <c r="CR174" i="82"/>
  <c r="CR174" i="83" s="1"/>
  <c r="CR140" i="82"/>
  <c r="CR140" i="83" s="1"/>
  <c r="CR182" i="82"/>
  <c r="CR182" i="83" s="1"/>
  <c r="CR34" i="82"/>
  <c r="CR34" i="83" s="1"/>
  <c r="CR138" i="82"/>
  <c r="CR138" i="83" s="1"/>
  <c r="CR139" i="82"/>
  <c r="CR139" i="83" s="1"/>
  <c r="CR25" i="82"/>
  <c r="CR25" i="83" s="1"/>
  <c r="CR38" i="82"/>
  <c r="CR38" i="83" s="1"/>
  <c r="CR33" i="82"/>
  <c r="CR33" i="83" s="1"/>
  <c r="CR36" i="82"/>
  <c r="CR36" i="83" s="1"/>
  <c r="CR29" i="82"/>
  <c r="CR29" i="83" s="1"/>
  <c r="CR35" i="82"/>
  <c r="CR35" i="83" s="1"/>
  <c r="CR37" i="82"/>
  <c r="CR37" i="83" s="1"/>
  <c r="CR24" i="82"/>
  <c r="CR24" i="83" s="1"/>
  <c r="CR27" i="82"/>
  <c r="CR27" i="83" s="1"/>
  <c r="CR26" i="82"/>
  <c r="CR26" i="83" s="1"/>
  <c r="CR28" i="82"/>
  <c r="CR28" i="83" s="1"/>
  <c r="CR28" i="84" s="1"/>
  <c r="CR31" i="82"/>
  <c r="CR31" i="83" s="1"/>
  <c r="CR30" i="82"/>
  <c r="CR30" i="83" s="1"/>
  <c r="CR137" i="82"/>
  <c r="CR137" i="83" s="1"/>
  <c r="CR72" i="82"/>
  <c r="CR72" i="83" s="1"/>
  <c r="CR72" i="84" s="1"/>
  <c r="CR32" i="82"/>
  <c r="CR32" i="83" s="1"/>
  <c r="CR32" i="84" s="1"/>
  <c r="CR40" i="82"/>
  <c r="CR40" i="83" s="1"/>
  <c r="CR40" i="84" s="1"/>
  <c r="CR97" i="82"/>
  <c r="CR97" i="83" s="1"/>
  <c r="CR97" i="84" s="1"/>
  <c r="CR131" i="82"/>
  <c r="CR131" i="83" s="1"/>
  <c r="CR131" i="84" s="1"/>
  <c r="CR43" i="82"/>
  <c r="CR43" i="83" s="1"/>
  <c r="CR43" i="84" s="1"/>
  <c r="CR118" i="82"/>
  <c r="CR118" i="83" s="1"/>
  <c r="CR118" i="84" s="1"/>
  <c r="CR125" i="82"/>
  <c r="CR125" i="83" s="1"/>
  <c r="CR125" i="84" s="1" a="1"/>
  <c r="CR125" i="84" s="1"/>
  <c r="CR42" i="82"/>
  <c r="CR42" i="83" s="1"/>
  <c r="CR42" i="84" s="1"/>
  <c r="CR45" i="82"/>
  <c r="CR45" i="83" s="1"/>
  <c r="CR47" i="82"/>
  <c r="CR47" i="83" s="1"/>
  <c r="CR47" i="84" s="1"/>
  <c r="CR41" i="82"/>
  <c r="CR41" i="83" s="1"/>
  <c r="CR44" i="82"/>
  <c r="CR44" i="83" s="1"/>
  <c r="CR44" i="84" s="1"/>
  <c r="CR48" i="82"/>
  <c r="CR48" i="83" s="1"/>
  <c r="CR48" i="84" s="1"/>
  <c r="CR50" i="82"/>
  <c r="CR50" i="83" s="1"/>
  <c r="CR53" i="82"/>
  <c r="CR53" i="83" s="1"/>
  <c r="CR49" i="82"/>
  <c r="CR49" i="83" s="1"/>
  <c r="CR49" i="84" s="1"/>
  <c r="CR46" i="82"/>
  <c r="CR46" i="83" s="1"/>
  <c r="CR46" i="84" s="1"/>
  <c r="CR57" i="82"/>
  <c r="CR57" i="83" s="1"/>
  <c r="CR52" i="82"/>
  <c r="CR52" i="83" s="1"/>
  <c r="CR55" i="82"/>
  <c r="CR55" i="83" s="1"/>
  <c r="CR51" i="82"/>
  <c r="CR51" i="83" s="1"/>
  <c r="CR54" i="82"/>
  <c r="CR54" i="83" s="1"/>
  <c r="CR56" i="82"/>
  <c r="CR56" i="83" s="1"/>
  <c r="CR61" i="82"/>
  <c r="CR61" i="83" s="1"/>
  <c r="CR61" i="84" s="1"/>
  <c r="CR59" i="82"/>
  <c r="CR59" i="83" s="1"/>
  <c r="CR59" i="84" s="1"/>
  <c r="CR60" i="82"/>
  <c r="CR60" i="83" s="1"/>
  <c r="CR64" i="82"/>
  <c r="CR64" i="83" s="1"/>
  <c r="CR58" i="82"/>
  <c r="CR58" i="83" s="1"/>
  <c r="CR58" i="84" s="1"/>
  <c r="CR62" i="82"/>
  <c r="CR62" i="83" s="1"/>
  <c r="CR62" i="84" s="1"/>
  <c r="CR66" i="82"/>
  <c r="CR66" i="83" s="1"/>
  <c r="CR68" i="82"/>
  <c r="CR68" i="83" s="1"/>
  <c r="CR70" i="82"/>
  <c r="CR70" i="83" s="1"/>
  <c r="CR70" i="84" s="1"/>
  <c r="CR67" i="82"/>
  <c r="CR67" i="83" s="1"/>
  <c r="CR65" i="82"/>
  <c r="CR65" i="83" s="1"/>
  <c r="CR63" i="82"/>
  <c r="CR63" i="83" s="1"/>
  <c r="CR69" i="82"/>
  <c r="CR69" i="83" s="1"/>
  <c r="CR69" i="84" s="1"/>
  <c r="CR71" i="82"/>
  <c r="CR71" i="83" s="1"/>
  <c r="CR71" i="84" s="1"/>
  <c r="CR74" i="82"/>
  <c r="CR74" i="83" s="1"/>
  <c r="CR74" i="84" s="1"/>
  <c r="CR77" i="82"/>
  <c r="CR77" i="83" s="1"/>
  <c r="CR76" i="82"/>
  <c r="CR76" i="83" s="1"/>
  <c r="CR76" i="84" s="1"/>
  <c r="CR81" i="82"/>
  <c r="CR81" i="83" s="1"/>
  <c r="CR81" i="84" s="1"/>
  <c r="CR80" i="82"/>
  <c r="CR80" i="83" s="1"/>
  <c r="CR75" i="82"/>
  <c r="CR75" i="83" s="1"/>
  <c r="CR73" i="82"/>
  <c r="CR73" i="83" s="1"/>
  <c r="CR79" i="82"/>
  <c r="CR79" i="83" s="1"/>
  <c r="CR78" i="82"/>
  <c r="CR78" i="83" s="1"/>
  <c r="CR82" i="82"/>
  <c r="CR82" i="83" s="1"/>
  <c r="CR86" i="82"/>
  <c r="CR86" i="83" s="1"/>
  <c r="CR88" i="82"/>
  <c r="CR88" i="83" s="1"/>
  <c r="CR88" i="84" s="1"/>
  <c r="CR87" i="82"/>
  <c r="CR87" i="83" s="1"/>
  <c r="CR87" i="84" s="1"/>
  <c r="CR84" i="82"/>
  <c r="CR84" i="83" s="1"/>
  <c r="CR83" i="82"/>
  <c r="CR83" i="83" s="1"/>
  <c r="CR83" i="84" s="1"/>
  <c r="CR91" i="82"/>
  <c r="CR91" i="83" s="1"/>
  <c r="CR89" i="82"/>
  <c r="CR89" i="83" s="1"/>
  <c r="CR90" i="82"/>
  <c r="CR90" i="83" s="1"/>
  <c r="CR94" i="82"/>
  <c r="CR94" i="83" s="1"/>
  <c r="CR92" i="82"/>
  <c r="CR92" i="83" s="1"/>
  <c r="CR85" i="82"/>
  <c r="CR85" i="83" s="1"/>
  <c r="CR93" i="82"/>
  <c r="CR93" i="83" s="1"/>
  <c r="CR95" i="82"/>
  <c r="CR95" i="83" s="1"/>
  <c r="CR99" i="82"/>
  <c r="CR99" i="83" s="1"/>
  <c r="CR98" i="82"/>
  <c r="CR98" i="83" s="1"/>
  <c r="CR98" i="84" s="1"/>
  <c r="CR101" i="82"/>
  <c r="CR101" i="83" s="1"/>
  <c r="CR96" i="82"/>
  <c r="CR96" i="83" s="1"/>
  <c r="CR104" i="82"/>
  <c r="CR104" i="83" s="1"/>
  <c r="CR104" i="84" s="1"/>
  <c r="CR100" i="82"/>
  <c r="CR100" i="83" s="1"/>
  <c r="CR103" i="82"/>
  <c r="CR103" i="83" s="1"/>
  <c r="CR103" i="84" s="1"/>
  <c r="CR109" i="82"/>
  <c r="CR109" i="83" s="1"/>
  <c r="CR109" i="84" s="1"/>
  <c r="CR111" i="82"/>
  <c r="CR111" i="83" s="1"/>
  <c r="CR111" i="84" s="1"/>
  <c r="CR102" i="82"/>
  <c r="CR102" i="83" s="1"/>
  <c r="CR102" i="84" s="1"/>
  <c r="CR105" i="82"/>
  <c r="CR105" i="83" s="1"/>
  <c r="CR105" i="84" s="1"/>
  <c r="CR108" i="82"/>
  <c r="CR108" i="83" s="1"/>
  <c r="CR108" i="84" s="1"/>
  <c r="CR110" i="82"/>
  <c r="CR110" i="83" s="1"/>
  <c r="CR110" i="84" s="1"/>
  <c r="CR112" i="82"/>
  <c r="CR112" i="83" s="1"/>
  <c r="CR112" i="84" s="1"/>
  <c r="CR106" i="82"/>
  <c r="CR106" i="83" s="1"/>
  <c r="CR106" i="84" s="1"/>
  <c r="CR107" i="82"/>
  <c r="CR107" i="83" s="1"/>
  <c r="CR107" i="84" s="1"/>
  <c r="CR113" i="82"/>
  <c r="CR113" i="83" s="1"/>
  <c r="CR113" i="84" s="1"/>
  <c r="CR119" i="82"/>
  <c r="CR119" i="83" s="1"/>
  <c r="CR123" i="82"/>
  <c r="CR123" i="83" s="1"/>
  <c r="CR122" i="82"/>
  <c r="CR122" i="83" s="1"/>
  <c r="CR127" i="82"/>
  <c r="CR127" i="83" s="1"/>
  <c r="CR128" i="82"/>
  <c r="CR128" i="83" s="1"/>
  <c r="CR115" i="82"/>
  <c r="CR115" i="83" s="1"/>
  <c r="CR117" i="82"/>
  <c r="CR117" i="83" s="1"/>
  <c r="CR126" i="82"/>
  <c r="CR126" i="83" s="1"/>
  <c r="CR126" i="84" s="1"/>
  <c r="CR114" i="82"/>
  <c r="CR114" i="83" s="1"/>
  <c r="CR116" i="82"/>
  <c r="CR116" i="83" s="1"/>
  <c r="CR121" i="82"/>
  <c r="CR121" i="83" s="1"/>
  <c r="CR121" i="84" s="1"/>
  <c r="CR130" i="82"/>
  <c r="CR130" i="83" s="1"/>
  <c r="CR129" i="82"/>
  <c r="CR129" i="83" s="1"/>
  <c r="CR152" i="82"/>
  <c r="CR152" i="83" s="1"/>
  <c r="CR152" i="84" s="1"/>
  <c r="CR171" i="82"/>
  <c r="CR171" i="83" s="1"/>
  <c r="CR171" i="84" s="1"/>
  <c r="CR124" i="82"/>
  <c r="CR124" i="83" s="1"/>
  <c r="CR120" i="82"/>
  <c r="CR120" i="83" s="1"/>
  <c r="CR120" i="84" s="1"/>
  <c r="CR133" i="82"/>
  <c r="CR133" i="83" s="1"/>
  <c r="CS140" i="84" s="1"/>
  <c r="CR145" i="82"/>
  <c r="CR145" i="83" s="1"/>
  <c r="CR145" i="84" s="1"/>
  <c r="CR147" i="82"/>
  <c r="CR147" i="83" s="1"/>
  <c r="CR147" i="84" s="1"/>
  <c r="CR153" i="82"/>
  <c r="CR153" i="83" s="1"/>
  <c r="CR153" i="84" s="1"/>
  <c r="CR156" i="82"/>
  <c r="CR156" i="83" s="1"/>
  <c r="CR156" i="84" s="1"/>
  <c r="CR155" i="82"/>
  <c r="CR155" i="83" s="1"/>
  <c r="CR155" i="84" s="1"/>
  <c r="CR146" i="82"/>
  <c r="CR146" i="83" s="1"/>
  <c r="CR146" i="84" s="1"/>
  <c r="CR148" i="82"/>
  <c r="CR148" i="83" s="1"/>
  <c r="CR148" i="84" s="1"/>
  <c r="CR154" i="82"/>
  <c r="CR154" i="83" s="1"/>
  <c r="CR154" i="84" s="1"/>
  <c r="CR157" i="82"/>
  <c r="CR157" i="83" s="1"/>
  <c r="CR157" i="84" s="1"/>
  <c r="CR164" i="82"/>
  <c r="CR164" i="83" s="1"/>
  <c r="CR164" i="84" s="1"/>
  <c r="CR167" i="82"/>
  <c r="CR167" i="83" s="1"/>
  <c r="CR167" i="84" s="1"/>
  <c r="CR134" i="82"/>
  <c r="CR134" i="83" s="1"/>
  <c r="CR135" i="82"/>
  <c r="CR135" i="83" s="1"/>
  <c r="CR135" i="84" s="1"/>
  <c r="CR136" i="82"/>
  <c r="CR136" i="83" s="1"/>
  <c r="CR161" i="82"/>
  <c r="CR161" i="83" s="1"/>
  <c r="CR161" i="84" s="1"/>
  <c r="CR165" i="82"/>
  <c r="CR165" i="83" s="1"/>
  <c r="CR165" i="84" s="1"/>
  <c r="CR144" i="82"/>
  <c r="CR144" i="83" s="1"/>
  <c r="CR144" i="84" s="1"/>
  <c r="CR141" i="82"/>
  <c r="CR141" i="83" s="1"/>
  <c r="CR141" i="84" s="1"/>
  <c r="CR163" i="82"/>
  <c r="CR163" i="83" s="1"/>
  <c r="CR163" i="84" s="1"/>
  <c r="CR151" i="82"/>
  <c r="CR151" i="83" s="1"/>
  <c r="CR151" i="84" s="1"/>
  <c r="CR149" i="82"/>
  <c r="CR149" i="83" s="1"/>
  <c r="CR149" i="84" s="1"/>
  <c r="CR150" i="82"/>
  <c r="CR150" i="83" s="1"/>
  <c r="CR150" i="84" s="1"/>
  <c r="CR142" i="82"/>
  <c r="CR142" i="83" s="1"/>
  <c r="CR142" i="84" s="1"/>
  <c r="CR158" i="82"/>
  <c r="CR158" i="83" s="1"/>
  <c r="CR158" i="84" s="1"/>
  <c r="CR143" i="82"/>
  <c r="CR143" i="83" s="1"/>
  <c r="CR143" i="84" s="1"/>
  <c r="CR180" i="82"/>
  <c r="CR180" i="83" s="1"/>
  <c r="CR180" i="84" s="1"/>
  <c r="CR159" i="82"/>
  <c r="CR159" i="83" s="1"/>
  <c r="CR159" i="84" s="1"/>
  <c r="CR168" i="82"/>
  <c r="CR168" i="83" s="1"/>
  <c r="CR168" i="84" s="1"/>
  <c r="CR183" i="82"/>
  <c r="CR183" i="83" s="1"/>
  <c r="CR183" i="84" s="1"/>
  <c r="CR132" i="82"/>
  <c r="CR132" i="83" s="1"/>
  <c r="CR132" i="84" s="1"/>
  <c r="CR169" i="82"/>
  <c r="CR169" i="83" s="1"/>
  <c r="CR169" i="84" s="1"/>
  <c r="CR162" i="82"/>
  <c r="CR162" i="83" s="1"/>
  <c r="CR162" i="84" s="1"/>
  <c r="CR166" i="82"/>
  <c r="CR166" i="83" s="1"/>
  <c r="CR166" i="84" s="1"/>
  <c r="CR160" i="82"/>
  <c r="CR160" i="83" s="1"/>
  <c r="CR160" i="84" s="1"/>
  <c r="CR177" i="82"/>
  <c r="CR177" i="83" s="1"/>
  <c r="CV140" i="82"/>
  <c r="CV140" i="83" s="1"/>
  <c r="CV138" i="82"/>
  <c r="CV138" i="83" s="1"/>
  <c r="CV179" i="82"/>
  <c r="CV179" i="83" s="1"/>
  <c r="CV184" i="82"/>
  <c r="CV184" i="83" s="1"/>
  <c r="CV173" i="82"/>
  <c r="CV173" i="83" s="1"/>
  <c r="CV139" i="82"/>
  <c r="CV139" i="83" s="1"/>
  <c r="CV181" i="82"/>
  <c r="CV181" i="83" s="1"/>
  <c r="CV182" i="82"/>
  <c r="CV182" i="83" s="1"/>
  <c r="CV174" i="82"/>
  <c r="CV174" i="83" s="1"/>
  <c r="CV39" i="82"/>
  <c r="CV39" i="83" s="1"/>
  <c r="CV34" i="82"/>
  <c r="CV34" i="83" s="1"/>
  <c r="CV25" i="82"/>
  <c r="CV25" i="83" s="1"/>
  <c r="CV29" i="82"/>
  <c r="CV29" i="83" s="1"/>
  <c r="CV35" i="82"/>
  <c r="CV35" i="83" s="1"/>
  <c r="CV38" i="82"/>
  <c r="CV38" i="83" s="1"/>
  <c r="CV175" i="82"/>
  <c r="CV175" i="83" s="1"/>
  <c r="CV180" i="82"/>
  <c r="CV180" i="83" s="1"/>
  <c r="CV180" i="84" s="1"/>
  <c r="CV183" i="82"/>
  <c r="CV183" i="83" s="1"/>
  <c r="CV183" i="84" s="1"/>
  <c r="CV152" i="82"/>
  <c r="CV152" i="83" s="1"/>
  <c r="CV152" i="84" s="1"/>
  <c r="CV171" i="82"/>
  <c r="CV171" i="83" s="1"/>
  <c r="CV171" i="84" s="1"/>
  <c r="CV118" i="82"/>
  <c r="CV118" i="83" s="1"/>
  <c r="CV118" i="84" s="1"/>
  <c r="CV177" i="82"/>
  <c r="CV177" i="83" s="1"/>
  <c r="CV177" i="84" s="1"/>
  <c r="CV33" i="82"/>
  <c r="CV33" i="83" s="1"/>
  <c r="CV37" i="82"/>
  <c r="CV37" i="83" s="1"/>
  <c r="CV36" i="82"/>
  <c r="CV36" i="83" s="1"/>
  <c r="CV141" i="82"/>
  <c r="CV141" i="83" s="1"/>
  <c r="CV141" i="84" s="1"/>
  <c r="CV40" i="82"/>
  <c r="CV40" i="83" s="1"/>
  <c r="CV40" i="84" s="1"/>
  <c r="CV137" i="82"/>
  <c r="CV137" i="83" s="1"/>
  <c r="CV137" i="84" s="1"/>
  <c r="CV72" i="82"/>
  <c r="CV72" i="83" s="1"/>
  <c r="CV72" i="84" s="1"/>
  <c r="CV151" i="82"/>
  <c r="CV151" i="83" s="1"/>
  <c r="CV151" i="84" s="1"/>
  <c r="CV161" i="82"/>
  <c r="CV161" i="83" s="1"/>
  <c r="CV161" i="84" s="1"/>
  <c r="CV125" i="82"/>
  <c r="CV125" i="83" s="1"/>
  <c r="CV125" i="84" s="1" a="1"/>
  <c r="CV125" i="84" s="1"/>
  <c r="CV24" i="82"/>
  <c r="CV24" i="83" s="1"/>
  <c r="CV131" i="82"/>
  <c r="CV131" i="83" s="1"/>
  <c r="CV131" i="84" s="1"/>
  <c r="CV178" i="82"/>
  <c r="CV178" i="83" s="1"/>
  <c r="CV165" i="82"/>
  <c r="CV165" i="83" s="1"/>
  <c r="CV165" i="84" s="1"/>
  <c r="CV97" i="82"/>
  <c r="CV97" i="83" s="1"/>
  <c r="CV97" i="84" s="1"/>
  <c r="CV28" i="82"/>
  <c r="CV28" i="83" s="1"/>
  <c r="CV28" i="84" s="1"/>
  <c r="CV155" i="82"/>
  <c r="CV155" i="83" s="1"/>
  <c r="CV155" i="84" s="1"/>
  <c r="CV26" i="82"/>
  <c r="CV26" i="83" s="1"/>
  <c r="CV26" i="84" s="1"/>
  <c r="CV30" i="82"/>
  <c r="CV30" i="83" s="1"/>
  <c r="CV32" i="82"/>
  <c r="CV32" i="83" s="1"/>
  <c r="CV32" i="84" s="1"/>
  <c r="CV27" i="82"/>
  <c r="CV27" i="83" s="1"/>
  <c r="CV27" i="84" s="1"/>
  <c r="CV42" i="82"/>
  <c r="CV42" i="83" s="1"/>
  <c r="CV42" i="84" s="1"/>
  <c r="CV41" i="82"/>
  <c r="CV41" i="83" s="1"/>
  <c r="CV41" i="84" s="1"/>
  <c r="CV31" i="82"/>
  <c r="CV31" i="83" s="1"/>
  <c r="CV48" i="82"/>
  <c r="CV48" i="83" s="1"/>
  <c r="CV48" i="84" s="1"/>
  <c r="CV47" i="82"/>
  <c r="CV47" i="83" s="1"/>
  <c r="CV47" i="84" s="1"/>
  <c r="CV43" i="82"/>
  <c r="CV43" i="83" s="1"/>
  <c r="CV43" i="84" s="1"/>
  <c r="CV44" i="82"/>
  <c r="CV44" i="83" s="1"/>
  <c r="CV44" i="84" s="1"/>
  <c r="CV45" i="82"/>
  <c r="CV45" i="83" s="1"/>
  <c r="CV45" i="84" s="1"/>
  <c r="CV46" i="82"/>
  <c r="CV46" i="83" s="1"/>
  <c r="CV46" i="84" s="1"/>
  <c r="CV51" i="82"/>
  <c r="CV51" i="83" s="1"/>
  <c r="CV51" i="84" s="1"/>
  <c r="CV54" i="82"/>
  <c r="CV54" i="83" s="1"/>
  <c r="CV54" i="84" s="1"/>
  <c r="CV50" i="82"/>
  <c r="CV50" i="83" s="1"/>
  <c r="CV50" i="84" s="1"/>
  <c r="CV53" i="82"/>
  <c r="CV53" i="83" s="1"/>
  <c r="CV53" i="84" s="1"/>
  <c r="CV56" i="82"/>
  <c r="CV56" i="83" s="1"/>
  <c r="CV56" i="84" s="1"/>
  <c r="CV52" i="82"/>
  <c r="CV52" i="83" s="1"/>
  <c r="CV57" i="82"/>
  <c r="CV57" i="83" s="1"/>
  <c r="CV49" i="82"/>
  <c r="CV49" i="83" s="1"/>
  <c r="CV49" i="84" s="1"/>
  <c r="CV55" i="82"/>
  <c r="CV55" i="83" s="1"/>
  <c r="CV58" i="82"/>
  <c r="CV58" i="83" s="1"/>
  <c r="CV58" i="84" s="1"/>
  <c r="CV63" i="82"/>
  <c r="CV63" i="83" s="1"/>
  <c r="CV63" i="84" s="1"/>
  <c r="CV59" i="82"/>
  <c r="CV59" i="83" s="1"/>
  <c r="CV59" i="84" s="1"/>
  <c r="CV64" i="82"/>
  <c r="CV64" i="83" s="1"/>
  <c r="CV64" i="84" s="1"/>
  <c r="CV66" i="82"/>
  <c r="CV66" i="83" s="1"/>
  <c r="CV66" i="84" s="1"/>
  <c r="CV60" i="82"/>
  <c r="CV60" i="83" s="1"/>
  <c r="CV60" i="84" s="1"/>
  <c r="CV61" i="82"/>
  <c r="CV61" i="83" s="1"/>
  <c r="CV62" i="82"/>
  <c r="CV62" i="83" s="1"/>
  <c r="CV62" i="84" s="1"/>
  <c r="CV65" i="82"/>
  <c r="CV65" i="83" s="1"/>
  <c r="CV65" i="84" s="1"/>
  <c r="CV68" i="82"/>
  <c r="CV68" i="83" s="1"/>
  <c r="CV67" i="82"/>
  <c r="CV67" i="83" s="1"/>
  <c r="CV69" i="82"/>
  <c r="CV69" i="83" s="1"/>
  <c r="CV71" i="82"/>
  <c r="CV71" i="83" s="1"/>
  <c r="CV74" i="82"/>
  <c r="CV74" i="83" s="1"/>
  <c r="CV70" i="82"/>
  <c r="CV70" i="83" s="1"/>
  <c r="CV73" i="82"/>
  <c r="CV73" i="83" s="1"/>
  <c r="CV73" i="84" s="1"/>
  <c r="CV75" i="82"/>
  <c r="CV75" i="83" s="1"/>
  <c r="CV75" i="84" s="1"/>
  <c r="CV79" i="82"/>
  <c r="CV79" i="83" s="1"/>
  <c r="CV76" i="82"/>
  <c r="CV76" i="83" s="1"/>
  <c r="CV77" i="82"/>
  <c r="CV77" i="83" s="1"/>
  <c r="CV85" i="82"/>
  <c r="CV85" i="83" s="1"/>
  <c r="CV85" i="84" s="1"/>
  <c r="CV78" i="82"/>
  <c r="CV78" i="83" s="1"/>
  <c r="CV81" i="82"/>
  <c r="CV81" i="83" s="1"/>
  <c r="CV81" i="84" s="1"/>
  <c r="CV82" i="82"/>
  <c r="CV82" i="83" s="1"/>
  <c r="CV86" i="82"/>
  <c r="CV86" i="83" s="1"/>
  <c r="CV86" i="84" s="1"/>
  <c r="CV89" i="82"/>
  <c r="CV89" i="83" s="1"/>
  <c r="CV88" i="82"/>
  <c r="CV88" i="83" s="1"/>
  <c r="CV83" i="82"/>
  <c r="CV83" i="83" s="1"/>
  <c r="CV94" i="82"/>
  <c r="CV94" i="83" s="1"/>
  <c r="CV94" i="84" s="1"/>
  <c r="CV92" i="82"/>
  <c r="CV92" i="83" s="1"/>
  <c r="CV92" i="84" s="1"/>
  <c r="CV93" i="82"/>
  <c r="CV93" i="83" s="1"/>
  <c r="CV91" i="82"/>
  <c r="CV91" i="83" s="1"/>
  <c r="CV91" i="84" s="1"/>
  <c r="CV96" i="82"/>
  <c r="CV96" i="83" s="1"/>
  <c r="CV96" i="84" s="1"/>
  <c r="CV87" i="82"/>
  <c r="CV87" i="83" s="1"/>
  <c r="CV90" i="82"/>
  <c r="CV90" i="83" s="1"/>
  <c r="CV100" i="82"/>
  <c r="CV100" i="83" s="1"/>
  <c r="CV80" i="82"/>
  <c r="CV80" i="83" s="1"/>
  <c r="CV80" i="84" s="1"/>
  <c r="CV84" i="82"/>
  <c r="CV84" i="83" s="1"/>
  <c r="CV84" i="84" s="1"/>
  <c r="CV95" i="82"/>
  <c r="CV95" i="83" s="1"/>
  <c r="CV95" i="84" s="1"/>
  <c r="CV98" i="82"/>
  <c r="CV98" i="83" s="1"/>
  <c r="CV99" i="82"/>
  <c r="CV99" i="83" s="1"/>
  <c r="CV99" i="84" s="1"/>
  <c r="CV101" i="82"/>
  <c r="CV101" i="83" s="1"/>
  <c r="CV101" i="84" s="1"/>
  <c r="CV109" i="82"/>
  <c r="CV109" i="83" s="1"/>
  <c r="CV109" i="84" s="1"/>
  <c r="CV102" i="82"/>
  <c r="CV102" i="83" s="1"/>
  <c r="CV102" i="84" s="1"/>
  <c r="CV105" i="82"/>
  <c r="CV105" i="83" s="1"/>
  <c r="CV105" i="84" s="1"/>
  <c r="CV104" i="82"/>
  <c r="CV104" i="83" s="1"/>
  <c r="CV104" i="84" s="1"/>
  <c r="CV107" i="82"/>
  <c r="CV107" i="83" s="1"/>
  <c r="CV107" i="84" s="1"/>
  <c r="CV110" i="82"/>
  <c r="CV110" i="83" s="1"/>
  <c r="CV110" i="84" s="1"/>
  <c r="CV112" i="82"/>
  <c r="CV112" i="83" s="1"/>
  <c r="CV112" i="84" s="1"/>
  <c r="CV103" i="82"/>
  <c r="CV103" i="83" s="1"/>
  <c r="CV103" i="84" s="1"/>
  <c r="CV106" i="82"/>
  <c r="CV106" i="83" s="1"/>
  <c r="CV106" i="84" s="1"/>
  <c r="CV111" i="82"/>
  <c r="CV111" i="83" s="1"/>
  <c r="CV111" i="84" s="1"/>
  <c r="CV113" i="82"/>
  <c r="CV113" i="83" s="1"/>
  <c r="CV113" i="84" s="1"/>
  <c r="CV108" i="82"/>
  <c r="CV108" i="83" s="1"/>
  <c r="CV108" i="84" s="1"/>
  <c r="CV114" i="82"/>
  <c r="CV114" i="83" s="1"/>
  <c r="CV114" i="84" s="1"/>
  <c r="CV116" i="82"/>
  <c r="CV116" i="83" s="1"/>
  <c r="CV116" i="84" s="1"/>
  <c r="CV126" i="82"/>
  <c r="CV126" i="83" s="1"/>
  <c r="CV129" i="82"/>
  <c r="CV129" i="83" s="1"/>
  <c r="CV121" i="82"/>
  <c r="CV121" i="83" s="1"/>
  <c r="CV121" i="84" s="1"/>
  <c r="CV120" i="82"/>
  <c r="CV120" i="83" s="1"/>
  <c r="CV120" i="84" s="1"/>
  <c r="CV122" i="82"/>
  <c r="CV122" i="83" s="1"/>
  <c r="CV122" i="84" s="1"/>
  <c r="CV115" i="82"/>
  <c r="CV115" i="83" s="1"/>
  <c r="CV115" i="84" s="1"/>
  <c r="CV127" i="82"/>
  <c r="CV127" i="83" s="1"/>
  <c r="CV127" i="84" s="1"/>
  <c r="CV119" i="82"/>
  <c r="CV119" i="83" s="1"/>
  <c r="CV119" i="84" s="1"/>
  <c r="CV128" i="82"/>
  <c r="CV128" i="83" s="1"/>
  <c r="CV128" i="84" s="1"/>
  <c r="CV117" i="82"/>
  <c r="CV117" i="83" s="1"/>
  <c r="CV117" i="84" s="1"/>
  <c r="CV130" i="82"/>
  <c r="CV130" i="83" s="1"/>
  <c r="CV123" i="82"/>
  <c r="CV123" i="83" s="1"/>
  <c r="CV123" i="84" s="1"/>
  <c r="CV143" i="82"/>
  <c r="CV143" i="83" s="1"/>
  <c r="CV143" i="84" s="1"/>
  <c r="CV144" i="82"/>
  <c r="CV144" i="83" s="1"/>
  <c r="CV144" i="84" s="1"/>
  <c r="CV150" i="82"/>
  <c r="CV150" i="83" s="1"/>
  <c r="CV150" i="84" s="1"/>
  <c r="CV133" i="82"/>
  <c r="CV133" i="83" s="1"/>
  <c r="CW140" i="84" s="1"/>
  <c r="CV145" i="82"/>
  <c r="CV145" i="83" s="1"/>
  <c r="CV145" i="84" s="1"/>
  <c r="CV147" i="82"/>
  <c r="CV147" i="83" s="1"/>
  <c r="CV147" i="84" s="1"/>
  <c r="CV153" i="82"/>
  <c r="CV153" i="83" s="1"/>
  <c r="CV153" i="84" s="1"/>
  <c r="CV156" i="82"/>
  <c r="CV156" i="83" s="1"/>
  <c r="CV156" i="84" s="1"/>
  <c r="CV160" i="82"/>
  <c r="CV160" i="83" s="1"/>
  <c r="CV160" i="84" s="1"/>
  <c r="CV163" i="82"/>
  <c r="CV163" i="83" s="1"/>
  <c r="CV163" i="84" s="1"/>
  <c r="CV166" i="82"/>
  <c r="CV166" i="83" s="1"/>
  <c r="CV166" i="84" s="1"/>
  <c r="CV124" i="82"/>
  <c r="CV124" i="83" s="1"/>
  <c r="CV124" i="84" s="1"/>
  <c r="CV132" i="82"/>
  <c r="CV132" i="83" s="1"/>
  <c r="CV132" i="84" s="1"/>
  <c r="CV136" i="82"/>
  <c r="CV136" i="83" s="1"/>
  <c r="CV162" i="82"/>
  <c r="CV162" i="83" s="1"/>
  <c r="CV162" i="84" s="1"/>
  <c r="CV134" i="82"/>
  <c r="CV134" i="83" s="1"/>
  <c r="CV146" i="82"/>
  <c r="CV146" i="83" s="1"/>
  <c r="CV146" i="84" s="1"/>
  <c r="CV148" i="82"/>
  <c r="CV148" i="83" s="1"/>
  <c r="CV148" i="84" s="1"/>
  <c r="CV154" i="82"/>
  <c r="CV154" i="83" s="1"/>
  <c r="CV154" i="84" s="1"/>
  <c r="CV149" i="82"/>
  <c r="CV149" i="83" s="1"/>
  <c r="CV149" i="84" s="1"/>
  <c r="CV157" i="82"/>
  <c r="CV157" i="83" s="1"/>
  <c r="CV157" i="84" s="1"/>
  <c r="CV135" i="82"/>
  <c r="CV135" i="83" s="1"/>
  <c r="CV135" i="84" s="1"/>
  <c r="CV142" i="82"/>
  <c r="CV142" i="83" s="1"/>
  <c r="CV142" i="84" s="1"/>
  <c r="CV164" i="82"/>
  <c r="CV164" i="83" s="1"/>
  <c r="CV164" i="84" s="1"/>
  <c r="CV159" i="82"/>
  <c r="CV159" i="83" s="1"/>
  <c r="CV159" i="84" s="1"/>
  <c r="CV168" i="82"/>
  <c r="CV168" i="83" s="1"/>
  <c r="CV168" i="84" s="1"/>
  <c r="CV167" i="82"/>
  <c r="CV167" i="83" s="1"/>
  <c r="CV167" i="84" s="1"/>
  <c r="CV169" i="82"/>
  <c r="CV169" i="83" s="1"/>
  <c r="CV169" i="84" s="1"/>
  <c r="CV158" i="82"/>
  <c r="CV158" i="83" s="1"/>
  <c r="CV158" i="84" s="1"/>
  <c r="CZ182" i="82"/>
  <c r="CZ182" i="83" s="1"/>
  <c r="CZ174" i="82"/>
  <c r="CZ174" i="83" s="1"/>
  <c r="CZ140" i="82"/>
  <c r="CZ140" i="83" s="1"/>
  <c r="CZ179" i="82"/>
  <c r="CZ179" i="83" s="1"/>
  <c r="CZ184" i="82"/>
  <c r="CZ184" i="83" s="1"/>
  <c r="CZ39" i="82"/>
  <c r="CZ39" i="83" s="1"/>
  <c r="CZ173" i="82"/>
  <c r="CZ173" i="83" s="1"/>
  <c r="CZ139" i="82"/>
  <c r="CZ139" i="83" s="1"/>
  <c r="CZ181" i="82"/>
  <c r="CZ181" i="83" s="1"/>
  <c r="CZ33" i="82"/>
  <c r="CZ33" i="83" s="1"/>
  <c r="CZ138" i="82"/>
  <c r="CZ138" i="83" s="1"/>
  <c r="CZ29" i="82"/>
  <c r="CZ29" i="83" s="1"/>
  <c r="CZ35" i="82"/>
  <c r="CZ35" i="83" s="1"/>
  <c r="CZ24" i="82"/>
  <c r="CZ24" i="83" s="1"/>
  <c r="CZ34" i="82"/>
  <c r="CZ34" i="83" s="1"/>
  <c r="CZ141" i="82"/>
  <c r="CZ141" i="83" s="1"/>
  <c r="CZ141" i="84" s="1"/>
  <c r="CZ161" i="82"/>
  <c r="CZ161" i="83" s="1"/>
  <c r="CZ161" i="84" s="1"/>
  <c r="CZ72" i="82"/>
  <c r="CZ72" i="83" s="1"/>
  <c r="CZ72" i="84" s="1"/>
  <c r="CZ131" i="82"/>
  <c r="CZ131" i="83" s="1"/>
  <c r="CZ131" i="84" s="1"/>
  <c r="CZ178" i="82"/>
  <c r="CZ178" i="83" s="1"/>
  <c r="CZ175" i="82"/>
  <c r="CZ175" i="83" s="1"/>
  <c r="CZ38" i="82"/>
  <c r="CZ38" i="83" s="1"/>
  <c r="CZ37" i="82"/>
  <c r="CZ37" i="83" s="1"/>
  <c r="CZ25" i="82"/>
  <c r="CZ25" i="83" s="1"/>
  <c r="CZ171" i="82"/>
  <c r="CZ171" i="83" s="1"/>
  <c r="CZ171" i="84" s="1"/>
  <c r="CZ137" i="82"/>
  <c r="CZ137" i="83" s="1"/>
  <c r="CZ137" i="84" s="1"/>
  <c r="CZ183" i="82"/>
  <c r="CZ183" i="83" s="1"/>
  <c r="CZ177" i="82"/>
  <c r="CZ177" i="83" s="1"/>
  <c r="CZ36" i="82"/>
  <c r="CZ36" i="83" s="1"/>
  <c r="CZ151" i="82"/>
  <c r="CZ151" i="83" s="1"/>
  <c r="CZ151" i="84" s="1"/>
  <c r="CZ40" i="82"/>
  <c r="CZ40" i="83" s="1"/>
  <c r="CZ40" i="84" s="1"/>
  <c r="CZ152" i="82"/>
  <c r="CZ152" i="83" s="1"/>
  <c r="CZ152" i="84" s="1"/>
  <c r="CZ118" i="82"/>
  <c r="CZ118" i="83" s="1"/>
  <c r="CZ118" i="84" s="1"/>
  <c r="CZ155" i="82"/>
  <c r="CZ155" i="83" s="1"/>
  <c r="CZ155" i="84" s="1"/>
  <c r="CZ165" i="82"/>
  <c r="CZ165" i="83" s="1"/>
  <c r="CZ165" i="84" s="1"/>
  <c r="CZ125" i="82"/>
  <c r="CZ125" i="83" s="1"/>
  <c r="CZ125" i="84" s="1" a="1"/>
  <c r="CZ125" i="84" s="1"/>
  <c r="CZ97" i="82"/>
  <c r="CZ97" i="83" s="1"/>
  <c r="CZ97" i="84" s="1"/>
  <c r="CZ180" i="82"/>
  <c r="CZ180" i="83" s="1"/>
  <c r="CZ180" i="84" s="1"/>
  <c r="CZ26" i="82"/>
  <c r="CZ26" i="83" s="1"/>
  <c r="CZ31" i="82"/>
  <c r="CZ31" i="83" s="1"/>
  <c r="CZ31" i="84" s="1"/>
  <c r="CZ28" i="82"/>
  <c r="CZ28" i="83" s="1"/>
  <c r="CZ27" i="82"/>
  <c r="CZ27" i="83" s="1"/>
  <c r="CZ30" i="82"/>
  <c r="CZ30" i="83" s="1"/>
  <c r="CZ32" i="82"/>
  <c r="CZ32" i="83" s="1"/>
  <c r="CZ41" i="82"/>
  <c r="CZ41" i="83" s="1"/>
  <c r="CZ41" i="84" s="1"/>
  <c r="CZ44" i="82"/>
  <c r="CZ44" i="83" s="1"/>
  <c r="CZ44" i="84" s="1"/>
  <c r="CZ42" i="82"/>
  <c r="CZ42" i="83" s="1"/>
  <c r="CZ42" i="84" s="1"/>
  <c r="CZ48" i="82"/>
  <c r="CZ48" i="83" s="1"/>
  <c r="CZ48" i="84" s="1"/>
  <c r="CZ43" i="82"/>
  <c r="CZ43" i="83" s="1"/>
  <c r="CZ43" i="84" s="1"/>
  <c r="CZ46" i="82"/>
  <c r="CZ46" i="83" s="1"/>
  <c r="CZ46" i="84" s="1"/>
  <c r="CZ49" i="82"/>
  <c r="CZ49" i="83" s="1"/>
  <c r="CZ49" i="84" s="1"/>
  <c r="CZ45" i="82"/>
  <c r="CZ45" i="83" s="1"/>
  <c r="CZ45" i="84" s="1"/>
  <c r="CZ53" i="82"/>
  <c r="CZ53" i="83" s="1"/>
  <c r="CZ53" i="84" s="1"/>
  <c r="CZ47" i="82"/>
  <c r="CZ47" i="83" s="1"/>
  <c r="CZ47" i="84" s="1"/>
  <c r="CZ51" i="82"/>
  <c r="CZ51" i="83" s="1"/>
  <c r="CZ58" i="82"/>
  <c r="CZ58" i="83" s="1"/>
  <c r="CZ58" i="84" s="1"/>
  <c r="CZ55" i="82"/>
  <c r="CZ55" i="83" s="1"/>
  <c r="CZ50" i="82"/>
  <c r="CZ50" i="83" s="1"/>
  <c r="CZ52" i="82"/>
  <c r="CZ52" i="83" s="1"/>
  <c r="CZ54" i="82"/>
  <c r="CZ54" i="83" s="1"/>
  <c r="CZ56" i="82"/>
  <c r="CZ56" i="83" s="1"/>
  <c r="CZ56" i="84" s="1"/>
  <c r="CZ60" i="82"/>
  <c r="CZ60" i="83" s="1"/>
  <c r="CZ60" i="84" s="1"/>
  <c r="CZ57" i="82"/>
  <c r="CZ57" i="83" s="1"/>
  <c r="CZ61" i="82"/>
  <c r="CZ61" i="83" s="1"/>
  <c r="CZ61" i="84" s="1"/>
  <c r="CZ63" i="82"/>
  <c r="CZ63" i="83" s="1"/>
  <c r="CZ63" i="84" s="1"/>
  <c r="CZ59" i="82"/>
  <c r="CZ59" i="83" s="1"/>
  <c r="CZ64" i="82"/>
  <c r="CZ64" i="83" s="1"/>
  <c r="CZ64" i="84" s="1"/>
  <c r="CZ67" i="82"/>
  <c r="CZ67" i="83" s="1"/>
  <c r="CZ67" i="84" s="1"/>
  <c r="CZ69" i="82"/>
  <c r="CZ69" i="83" s="1"/>
  <c r="CZ65" i="82"/>
  <c r="CZ65" i="83" s="1"/>
  <c r="CZ62" i="82"/>
  <c r="CZ62" i="83" s="1"/>
  <c r="CZ62" i="84" s="1"/>
  <c r="CZ66" i="82"/>
  <c r="CZ66" i="83" s="1"/>
  <c r="CZ66" i="84" s="1"/>
  <c r="CZ70" i="82"/>
  <c r="CZ70" i="83" s="1"/>
  <c r="CZ73" i="82"/>
  <c r="CZ73" i="83" s="1"/>
  <c r="CZ73" i="84" s="1"/>
  <c r="CZ75" i="82"/>
  <c r="CZ75" i="83" s="1"/>
  <c r="CZ74" i="82"/>
  <c r="CZ74" i="83" s="1"/>
  <c r="CZ74" i="84" s="1"/>
  <c r="CZ77" i="82"/>
  <c r="CZ77" i="83" s="1"/>
  <c r="CZ77" i="84" s="1"/>
  <c r="CZ68" i="82"/>
  <c r="CZ68" i="83" s="1"/>
  <c r="CZ71" i="82"/>
  <c r="CZ71" i="83" s="1"/>
  <c r="CZ82" i="82"/>
  <c r="CZ82" i="83" s="1"/>
  <c r="CZ82" i="84" s="1"/>
  <c r="CZ76" i="82"/>
  <c r="CZ76" i="83" s="1"/>
  <c r="CZ78" i="82"/>
  <c r="CZ78" i="83" s="1"/>
  <c r="CZ85" i="82"/>
  <c r="CZ85" i="83" s="1"/>
  <c r="CZ80" i="82"/>
  <c r="CZ80" i="83" s="1"/>
  <c r="CZ83" i="82"/>
  <c r="CZ83" i="83" s="1"/>
  <c r="CZ83" i="84" s="1"/>
  <c r="CZ87" i="82"/>
  <c r="CZ87" i="83" s="1"/>
  <c r="CZ87" i="84" s="1"/>
  <c r="CZ95" i="82"/>
  <c r="CZ95" i="83" s="1"/>
  <c r="CZ95" i="84" s="1"/>
  <c r="CZ79" i="82"/>
  <c r="CZ79" i="83" s="1"/>
  <c r="CZ79" i="84" s="1"/>
  <c r="CZ84" i="82"/>
  <c r="CZ84" i="83" s="1"/>
  <c r="CZ84" i="84" s="1"/>
  <c r="CZ94" i="82"/>
  <c r="CZ94" i="83" s="1"/>
  <c r="CZ94" i="84" s="1"/>
  <c r="CZ81" i="82"/>
  <c r="CZ81" i="83" s="1"/>
  <c r="CZ81" i="84" s="1"/>
  <c r="CZ86" i="82"/>
  <c r="CZ86" i="83" s="1"/>
  <c r="CZ86" i="84" s="1"/>
  <c r="CZ89" i="82"/>
  <c r="CZ89" i="83" s="1"/>
  <c r="CZ88" i="82"/>
  <c r="CZ88" i="83" s="1"/>
  <c r="CZ96" i="82"/>
  <c r="CZ96" i="83" s="1"/>
  <c r="CZ96" i="84" s="1"/>
  <c r="CZ90" i="82"/>
  <c r="CZ90" i="83" s="1"/>
  <c r="CZ90" i="84" s="1"/>
  <c r="CZ92" i="82"/>
  <c r="CZ92" i="83" s="1"/>
  <c r="CZ92" i="84" s="1"/>
  <c r="CZ91" i="82"/>
  <c r="CZ91" i="83" s="1"/>
  <c r="CZ91" i="84" s="1"/>
  <c r="CZ93" i="82"/>
  <c r="CZ93" i="83" s="1"/>
  <c r="CZ104" i="82"/>
  <c r="CZ104" i="83" s="1"/>
  <c r="CZ104" i="84" s="1"/>
  <c r="CZ107" i="82"/>
  <c r="CZ107" i="83" s="1"/>
  <c r="CZ107" i="84" s="1"/>
  <c r="CZ101" i="82"/>
  <c r="CZ101" i="83" s="1"/>
  <c r="CZ101" i="84" s="1"/>
  <c r="CZ99" i="82"/>
  <c r="CZ99" i="83" s="1"/>
  <c r="CZ100" i="82"/>
  <c r="CZ100" i="83" s="1"/>
  <c r="CZ100" i="84" s="1"/>
  <c r="CZ98" i="82"/>
  <c r="CZ98" i="83" s="1"/>
  <c r="CZ102" i="82"/>
  <c r="CZ102" i="83" s="1"/>
  <c r="CZ102" i="84" s="1"/>
  <c r="CZ105" i="82"/>
  <c r="CZ105" i="83" s="1"/>
  <c r="CZ105" i="84" s="1"/>
  <c r="CZ112" i="82"/>
  <c r="CZ112" i="83" s="1"/>
  <c r="CZ112" i="84" s="1"/>
  <c r="CZ114" i="82"/>
  <c r="CZ114" i="83" s="1"/>
  <c r="CZ114" i="84" s="1"/>
  <c r="CZ111" i="82"/>
  <c r="CZ111" i="83" s="1"/>
  <c r="CZ111" i="84" s="1"/>
  <c r="CZ106" i="82"/>
  <c r="CZ106" i="83" s="1"/>
  <c r="CZ106" i="84" s="1"/>
  <c r="CZ108" i="82"/>
  <c r="CZ108" i="83" s="1"/>
  <c r="CZ108" i="84" s="1"/>
  <c r="CZ109" i="82"/>
  <c r="CZ109" i="83" s="1"/>
  <c r="CZ109" i="84" s="1"/>
  <c r="CZ115" i="82"/>
  <c r="CZ115" i="83" s="1"/>
  <c r="CZ113" i="82"/>
  <c r="CZ113" i="83" s="1"/>
  <c r="CZ113" i="84" s="1"/>
  <c r="CZ103" i="82"/>
  <c r="CZ103" i="83" s="1"/>
  <c r="CZ103" i="84" s="1"/>
  <c r="CZ110" i="82"/>
  <c r="CZ110" i="83" s="1"/>
  <c r="CZ110" i="84" s="1"/>
  <c r="CZ122" i="82"/>
  <c r="CZ122" i="83" s="1"/>
  <c r="CZ122" i="84" s="1"/>
  <c r="CZ116" i="82"/>
  <c r="CZ116" i="83" s="1"/>
  <c r="CZ116" i="84" s="1"/>
  <c r="CZ121" i="82"/>
  <c r="CZ121" i="83" s="1"/>
  <c r="CZ121" i="84" s="1"/>
  <c r="CZ120" i="82"/>
  <c r="CZ120" i="83" s="1"/>
  <c r="CZ120" i="84" s="1"/>
  <c r="CZ123" i="82"/>
  <c r="CZ123" i="83" s="1"/>
  <c r="CZ123" i="84" s="1"/>
  <c r="CZ129" i="82"/>
  <c r="CZ129" i="83" s="1"/>
  <c r="CZ124" i="82"/>
  <c r="CZ124" i="83" s="1"/>
  <c r="CZ124" i="84" s="1"/>
  <c r="CZ132" i="82"/>
  <c r="CZ132" i="83" s="1"/>
  <c r="CZ132" i="84" s="1"/>
  <c r="CZ133" i="82"/>
  <c r="CZ133" i="83" s="1"/>
  <c r="DA140" i="84" s="1"/>
  <c r="CZ134" i="82"/>
  <c r="CZ134" i="83" s="1"/>
  <c r="CZ135" i="82"/>
  <c r="CZ135" i="83" s="1"/>
  <c r="CZ136" i="82"/>
  <c r="CZ136" i="83" s="1"/>
  <c r="CZ126" i="82"/>
  <c r="CZ126" i="83" s="1"/>
  <c r="CZ119" i="82"/>
  <c r="CZ119" i="83" s="1"/>
  <c r="CZ119" i="84" s="1"/>
  <c r="CZ127" i="82"/>
  <c r="CZ127" i="83" s="1"/>
  <c r="CZ127" i="84" s="1"/>
  <c r="CZ117" i="82"/>
  <c r="CZ117" i="83" s="1"/>
  <c r="CZ117" i="84" s="1"/>
  <c r="CZ128" i="82"/>
  <c r="CZ128" i="83" s="1"/>
  <c r="CZ142" i="82"/>
  <c r="CZ142" i="83" s="1"/>
  <c r="CZ142" i="84" s="1"/>
  <c r="CZ149" i="82"/>
  <c r="CZ149" i="83" s="1"/>
  <c r="CZ149" i="84" s="1"/>
  <c r="CZ143" i="82"/>
  <c r="CZ143" i="83" s="1"/>
  <c r="CZ143" i="84" s="1"/>
  <c r="CZ144" i="82"/>
  <c r="CZ144" i="83" s="1"/>
  <c r="CZ144" i="84" s="1"/>
  <c r="CZ150" i="82"/>
  <c r="CZ150" i="83" s="1"/>
  <c r="CZ150" i="84" s="1"/>
  <c r="CZ159" i="82"/>
  <c r="CZ159" i="83" s="1"/>
  <c r="CZ159" i="84" s="1"/>
  <c r="CZ162" i="82"/>
  <c r="CZ162" i="83" s="1"/>
  <c r="CZ162" i="84" s="1"/>
  <c r="CZ130" i="82"/>
  <c r="CZ130" i="83" s="1"/>
  <c r="CZ160" i="82"/>
  <c r="CZ160" i="83" s="1"/>
  <c r="CZ160" i="84" s="1"/>
  <c r="CZ147" i="82"/>
  <c r="CZ147" i="83" s="1"/>
  <c r="CZ147" i="84" s="1"/>
  <c r="CZ153" i="82"/>
  <c r="CZ153" i="83" s="1"/>
  <c r="CZ153" i="84" s="1"/>
  <c r="CZ146" i="82"/>
  <c r="CZ146" i="83" s="1"/>
  <c r="CZ146" i="84" s="1"/>
  <c r="CZ148" i="82"/>
  <c r="CZ148" i="83" s="1"/>
  <c r="CZ148" i="84" s="1"/>
  <c r="CZ154" i="82"/>
  <c r="CZ154" i="83" s="1"/>
  <c r="CZ154" i="84" s="1"/>
  <c r="CZ164" i="82"/>
  <c r="CZ164" i="83" s="1"/>
  <c r="CZ164" i="84" s="1"/>
  <c r="CZ145" i="82"/>
  <c r="CZ145" i="83" s="1"/>
  <c r="CZ145" i="84" s="1"/>
  <c r="CZ156" i="82"/>
  <c r="CZ156" i="83" s="1"/>
  <c r="CZ156" i="84" s="1"/>
  <c r="CZ158" i="82"/>
  <c r="CZ158" i="83" s="1"/>
  <c r="CZ158" i="84" s="1"/>
  <c r="CZ168" i="82"/>
  <c r="CZ168" i="83" s="1"/>
  <c r="CZ168" i="84" s="1"/>
  <c r="CZ167" i="82"/>
  <c r="CZ167" i="83" s="1"/>
  <c r="CZ167" i="84" s="1"/>
  <c r="CZ157" i="82"/>
  <c r="CZ157" i="83" s="1"/>
  <c r="CZ157" i="84" s="1"/>
  <c r="CZ166" i="82"/>
  <c r="CZ166" i="83" s="1"/>
  <c r="CZ166" i="84" s="1"/>
  <c r="CZ170" i="82"/>
  <c r="CZ170" i="83" s="1"/>
  <c r="CZ170" i="84" s="1"/>
  <c r="DJ180" i="83"/>
  <c r="DJ180" i="84" s="1"/>
  <c r="DJ176" i="84" s="1"/>
  <c r="EB174" i="82"/>
  <c r="EB174" i="83" s="1"/>
  <c r="EB174" i="84" s="1"/>
  <c r="EB140" i="82"/>
  <c r="EB140" i="83" s="1"/>
  <c r="EB138" i="82"/>
  <c r="EB138" i="83" s="1"/>
  <c r="EB138" i="84" s="1"/>
  <c r="EB39" i="82"/>
  <c r="EB39" i="83" s="1"/>
  <c r="EB182" i="82"/>
  <c r="EB182" i="83" s="1"/>
  <c r="EB175" i="82"/>
  <c r="EB175" i="83" s="1"/>
  <c r="EB175" i="84" s="1"/>
  <c r="EB172" i="84" s="1"/>
  <c r="EB173" i="82"/>
  <c r="EB173" i="83" s="1"/>
  <c r="EB173" i="84" s="1"/>
  <c r="EB139" i="82"/>
  <c r="EB139" i="83" s="1"/>
  <c r="EB139" i="84" s="1"/>
  <c r="EB184" i="82"/>
  <c r="EB184" i="83" s="1"/>
  <c r="EB184" i="84" s="1"/>
  <c r="EB179" i="82"/>
  <c r="EB179" i="83" s="1"/>
  <c r="EB181" i="82"/>
  <c r="EB181" i="83" s="1"/>
  <c r="EB33" i="82"/>
  <c r="EB33" i="83" s="1"/>
  <c r="EB33" i="84" s="1"/>
  <c r="EB25" i="82"/>
  <c r="EB25" i="83" s="1"/>
  <c r="EB25" i="84" s="1"/>
  <c r="EB34" i="82"/>
  <c r="EB34" i="83" s="1"/>
  <c r="EB34" i="84" s="1"/>
  <c r="EB37" i="82"/>
  <c r="EB37" i="83" s="1"/>
  <c r="EB37" i="84" s="1"/>
  <c r="EB29" i="82"/>
  <c r="EB29" i="83" s="1"/>
  <c r="EB29" i="84" s="1"/>
  <c r="EB36" i="82"/>
  <c r="EB36" i="83" s="1"/>
  <c r="EB35" i="82"/>
  <c r="EB35" i="83" s="1"/>
  <c r="EB35" i="84" s="1"/>
  <c r="EB38" i="82"/>
  <c r="EB38" i="83" s="1"/>
  <c r="EB38" i="84" s="1"/>
  <c r="EB24" i="82"/>
  <c r="EB24" i="83" s="1"/>
  <c r="EB24" i="84" s="1"/>
  <c r="EB26" i="82"/>
  <c r="EB26" i="83" s="1"/>
  <c r="EB31" i="82"/>
  <c r="EB31" i="83" s="1"/>
  <c r="EB31" i="84" s="1"/>
  <c r="EB28" i="82"/>
  <c r="EB28" i="83" s="1"/>
  <c r="EB28" i="84" s="1"/>
  <c r="EB27" i="82"/>
  <c r="EB27" i="83" s="1"/>
  <c r="EB118" i="82"/>
  <c r="EB118" i="83" s="1"/>
  <c r="EB118" i="84" s="1"/>
  <c r="EB32" i="82"/>
  <c r="EB32" i="83" s="1"/>
  <c r="EB32" i="84" s="1"/>
  <c r="EB30" i="82"/>
  <c r="EB30" i="83" s="1"/>
  <c r="EB30" i="84" s="1"/>
  <c r="EB125" i="82"/>
  <c r="EB125" i="83" s="1"/>
  <c r="EB125" i="84" s="1" a="1"/>
  <c r="EB125" i="84" s="1"/>
  <c r="EB40" i="82"/>
  <c r="EB40" i="83" s="1"/>
  <c r="EB40" i="84" s="1"/>
  <c r="EB137" i="82"/>
  <c r="EB137" i="83" s="1"/>
  <c r="EB72" i="82"/>
  <c r="EB72" i="83" s="1"/>
  <c r="EB72" i="84" s="1"/>
  <c r="EB131" i="82"/>
  <c r="EB131" i="83" s="1"/>
  <c r="EB131" i="84" s="1"/>
  <c r="EB97" i="82"/>
  <c r="EB97" i="83" s="1"/>
  <c r="EB97" i="84" s="1"/>
  <c r="EB43" i="82"/>
  <c r="EB43" i="83" s="1"/>
  <c r="EB42" i="82"/>
  <c r="EB42" i="83" s="1"/>
  <c r="EB42" i="84" s="1"/>
  <c r="EB46" i="82"/>
  <c r="EB46" i="83" s="1"/>
  <c r="EB46" i="84" s="1"/>
  <c r="EB41" i="82"/>
  <c r="EB41" i="83" s="1"/>
  <c r="EB44" i="82"/>
  <c r="EB44" i="83" s="1"/>
  <c r="EB44" i="84" s="1"/>
  <c r="EB49" i="82"/>
  <c r="EB49" i="83" s="1"/>
  <c r="EB49" i="84" s="1"/>
  <c r="EB47" i="82"/>
  <c r="EB47" i="83" s="1"/>
  <c r="EB48" i="82"/>
  <c r="EB48" i="83" s="1"/>
  <c r="EB45" i="82"/>
  <c r="EB45" i="83" s="1"/>
  <c r="EB45" i="84" s="1"/>
  <c r="EB52" i="82"/>
  <c r="EB52" i="83" s="1"/>
  <c r="EB58" i="82"/>
  <c r="EB58" i="83" s="1"/>
  <c r="EB55" i="82"/>
  <c r="EB55" i="83" s="1"/>
  <c r="EB54" i="82"/>
  <c r="EB54" i="83" s="1"/>
  <c r="EB54" i="84" s="1"/>
  <c r="EB51" i="82"/>
  <c r="EB51" i="83" s="1"/>
  <c r="EB50" i="82"/>
  <c r="EB50" i="83" s="1"/>
  <c r="EB50" i="84" s="1"/>
  <c r="EB53" i="82"/>
  <c r="EB53" i="83" s="1"/>
  <c r="EB56" i="82"/>
  <c r="EB56" i="83" s="1"/>
  <c r="EB56" i="84" s="1"/>
  <c r="EB60" i="82"/>
  <c r="EB60" i="83" s="1"/>
  <c r="EB60" i="84" s="1"/>
  <c r="EB61" i="82"/>
  <c r="EB61" i="83" s="1"/>
  <c r="EB57" i="82"/>
  <c r="EB57" i="83" s="1"/>
  <c r="EB59" i="82"/>
  <c r="EB59" i="83" s="1"/>
  <c r="EB62" i="82"/>
  <c r="EB62" i="83" s="1"/>
  <c r="EB64" i="82"/>
  <c r="EB64" i="83" s="1"/>
  <c r="EB64" i="84" s="1"/>
  <c r="EB65" i="82"/>
  <c r="EB65" i="83" s="1"/>
  <c r="EB69" i="82"/>
  <c r="EB69" i="83" s="1"/>
  <c r="EB69" i="84" s="1"/>
  <c r="EB63" i="82"/>
  <c r="EB63" i="83" s="1"/>
  <c r="EB67" i="82"/>
  <c r="EB67" i="83" s="1"/>
  <c r="EB68" i="82"/>
  <c r="EB68" i="83" s="1"/>
  <c r="EB66" i="82"/>
  <c r="EB66" i="83" s="1"/>
  <c r="EB66" i="84" s="1"/>
  <c r="EB73" i="82"/>
  <c r="EB73" i="83" s="1"/>
  <c r="EB73" i="84" s="1"/>
  <c r="EB75" i="82"/>
  <c r="EB75" i="83" s="1"/>
  <c r="EB70" i="82"/>
  <c r="EB70" i="83" s="1"/>
  <c r="EB74" i="82"/>
  <c r="EB74" i="83" s="1"/>
  <c r="EB74" i="84" s="1"/>
  <c r="EB77" i="82"/>
  <c r="EB77" i="83" s="1"/>
  <c r="EB71" i="82"/>
  <c r="EB71" i="83" s="1"/>
  <c r="EB82" i="82"/>
  <c r="EB82" i="83" s="1"/>
  <c r="EB76" i="82"/>
  <c r="EB76" i="83" s="1"/>
  <c r="EB78" i="82"/>
  <c r="EB78" i="83" s="1"/>
  <c r="EB78" i="84" s="1"/>
  <c r="EB85" i="82"/>
  <c r="EB85" i="83" s="1"/>
  <c r="EB85" i="84" s="1"/>
  <c r="EB80" i="82"/>
  <c r="EB80" i="83" s="1"/>
  <c r="EB81" i="82"/>
  <c r="EB81" i="83" s="1"/>
  <c r="EB83" i="82"/>
  <c r="EB83" i="83" s="1"/>
  <c r="EB83" i="84" s="1"/>
  <c r="EB84" i="82"/>
  <c r="EB84" i="83" s="1"/>
  <c r="EB87" i="82"/>
  <c r="EB87" i="83" s="1"/>
  <c r="EB79" i="82"/>
  <c r="EB79" i="83" s="1"/>
  <c r="EB79" i="84" s="1"/>
  <c r="EB86" i="82"/>
  <c r="EB86" i="83" s="1"/>
  <c r="EB88" i="82"/>
  <c r="EB88" i="83" s="1"/>
  <c r="EB95" i="82"/>
  <c r="EB95" i="83" s="1"/>
  <c r="EB92" i="82"/>
  <c r="EB92" i="83" s="1"/>
  <c r="EB92" i="84" s="1"/>
  <c r="EB93" i="82"/>
  <c r="EB93" i="83" s="1"/>
  <c r="EB89" i="82"/>
  <c r="EB89" i="83" s="1"/>
  <c r="EB91" i="82"/>
  <c r="EB91" i="83" s="1"/>
  <c r="EB94" i="82"/>
  <c r="EB94" i="83" s="1"/>
  <c r="EB94" i="84" s="1"/>
  <c r="EB96" i="82"/>
  <c r="EB96" i="83" s="1"/>
  <c r="EB96" i="84" s="1"/>
  <c r="EB99" i="82"/>
  <c r="EB99" i="83" s="1"/>
  <c r="EB90" i="82"/>
  <c r="EB90" i="83" s="1"/>
  <c r="EB108" i="82"/>
  <c r="EB108" i="83" s="1"/>
  <c r="EB108" i="84" s="1"/>
  <c r="EB101" i="82"/>
  <c r="EB101" i="83" s="1"/>
  <c r="EB104" i="82"/>
  <c r="EB104" i="83" s="1"/>
  <c r="EB104" i="84" s="1"/>
  <c r="EB98" i="82"/>
  <c r="EB98" i="83" s="1"/>
  <c r="EB100" i="82"/>
  <c r="EB100" i="83" s="1"/>
  <c r="EB103" i="82"/>
  <c r="EB103" i="83" s="1"/>
  <c r="EB103" i="84" s="1"/>
  <c r="EB106" i="82"/>
  <c r="EB106" i="83" s="1"/>
  <c r="EB106" i="84" s="1"/>
  <c r="EB109" i="82"/>
  <c r="EB109" i="83" s="1"/>
  <c r="EB109" i="84" s="1"/>
  <c r="EB112" i="82"/>
  <c r="EB112" i="83" s="1"/>
  <c r="EB112" i="84" s="1"/>
  <c r="EB102" i="82"/>
  <c r="EB102" i="83" s="1"/>
  <c r="EB102" i="84" s="1"/>
  <c r="EB105" i="82"/>
  <c r="EB105" i="83" s="1"/>
  <c r="EB105" i="84" s="1"/>
  <c r="EB111" i="82"/>
  <c r="EB111" i="83" s="1"/>
  <c r="EB111" i="84" s="1"/>
  <c r="EB115" i="82"/>
  <c r="EB115" i="83" s="1"/>
  <c r="EB107" i="82"/>
  <c r="EB107" i="83" s="1"/>
  <c r="EB107" i="84" s="1"/>
  <c r="EB110" i="82"/>
  <c r="EB110" i="83" s="1"/>
  <c r="EB110" i="84" s="1"/>
  <c r="EB113" i="82"/>
  <c r="EB113" i="83" s="1"/>
  <c r="EB113" i="84" s="1"/>
  <c r="EB114" i="82"/>
  <c r="EB114" i="83" s="1"/>
  <c r="EB114" i="84" s="1"/>
  <c r="EB119" i="82"/>
  <c r="EB119" i="83" s="1"/>
  <c r="EB119" i="84" s="1"/>
  <c r="EB123" i="82"/>
  <c r="EB123" i="83" s="1"/>
  <c r="EB117" i="82"/>
  <c r="EB117" i="83" s="1"/>
  <c r="EB117" i="84" s="1"/>
  <c r="EB116" i="82"/>
  <c r="EB116" i="83" s="1"/>
  <c r="EB116" i="84" s="1"/>
  <c r="EB122" i="82"/>
  <c r="EB122" i="83" s="1"/>
  <c r="EB122" i="84" s="1"/>
  <c r="EB126" i="82"/>
  <c r="EB126" i="83" s="1"/>
  <c r="EB121" i="82"/>
  <c r="EB121" i="83" s="1"/>
  <c r="EB127" i="82"/>
  <c r="EB127" i="83" s="1"/>
  <c r="EB132" i="82"/>
  <c r="EB132" i="83" s="1"/>
  <c r="EB133" i="82"/>
  <c r="EB133" i="83" s="1"/>
  <c r="EC140" i="84" s="1"/>
  <c r="EB134" i="82"/>
  <c r="EB134" i="83" s="1"/>
  <c r="EB135" i="82"/>
  <c r="EB135" i="83" s="1"/>
  <c r="EB135" i="84" s="1"/>
  <c r="EB136" i="82"/>
  <c r="EB136" i="83" s="1"/>
  <c r="EB136" i="84" s="1"/>
  <c r="EB152" i="82"/>
  <c r="EB152" i="83" s="1"/>
  <c r="EB152" i="84" s="1"/>
  <c r="EB171" i="82"/>
  <c r="EB171" i="83" s="1"/>
  <c r="EB171" i="84" s="1"/>
  <c r="EB129" i="82"/>
  <c r="EB129" i="83" s="1"/>
  <c r="EB129" i="84" s="1"/>
  <c r="EB130" i="82"/>
  <c r="EB130" i="83" s="1"/>
  <c r="EB130" i="84" s="1"/>
  <c r="EB141" i="82"/>
  <c r="EB141" i="83" s="1"/>
  <c r="EB141" i="84" s="1"/>
  <c r="EB161" i="82"/>
  <c r="EB161" i="83" s="1"/>
  <c r="EB161" i="84" s="1"/>
  <c r="EB124" i="82"/>
  <c r="EB124" i="83" s="1"/>
  <c r="EB120" i="82"/>
  <c r="EB120" i="83" s="1"/>
  <c r="EB150" i="82"/>
  <c r="EB150" i="83" s="1"/>
  <c r="EB150" i="84" s="1"/>
  <c r="EB151" i="82"/>
  <c r="EB151" i="83" s="1"/>
  <c r="EB151" i="84" s="1"/>
  <c r="EB145" i="82"/>
  <c r="EB145" i="83" s="1"/>
  <c r="EB145" i="84" s="1"/>
  <c r="EB128" i="82"/>
  <c r="EB128" i="83" s="1"/>
  <c r="EB128" i="84" s="1"/>
  <c r="EB147" i="82"/>
  <c r="EB147" i="83" s="1"/>
  <c r="EB147" i="84" s="1"/>
  <c r="EB153" i="82"/>
  <c r="EB153" i="83" s="1"/>
  <c r="EB153" i="84" s="1"/>
  <c r="EB156" i="82"/>
  <c r="EB156" i="83" s="1"/>
  <c r="EB156" i="84" s="1"/>
  <c r="EB160" i="82"/>
  <c r="EB160" i="83" s="1"/>
  <c r="EB160" i="84" s="1"/>
  <c r="EB163" i="82"/>
  <c r="EB163" i="83" s="1"/>
  <c r="EB163" i="84" s="1"/>
  <c r="EB166" i="82"/>
  <c r="EB166" i="83" s="1"/>
  <c r="EB166" i="84" s="1"/>
  <c r="EB143" i="82"/>
  <c r="EB143" i="83" s="1"/>
  <c r="EB143" i="84" s="1"/>
  <c r="EB165" i="82"/>
  <c r="EB165" i="83" s="1"/>
  <c r="EB165" i="84" s="1"/>
  <c r="EB144" i="82"/>
  <c r="EB144" i="83" s="1"/>
  <c r="EB144" i="84" s="1"/>
  <c r="EB159" i="82"/>
  <c r="EB159" i="83" s="1"/>
  <c r="EB159" i="84" s="1"/>
  <c r="EB167" i="82"/>
  <c r="EB167" i="83" s="1"/>
  <c r="EB167" i="84" s="1"/>
  <c r="EB146" i="82"/>
  <c r="EB146" i="83" s="1"/>
  <c r="EB146" i="84" s="1"/>
  <c r="EB142" i="82"/>
  <c r="EB142" i="83" s="1"/>
  <c r="EB142" i="84" s="1"/>
  <c r="EB155" i="82"/>
  <c r="EB155" i="83" s="1"/>
  <c r="EB155" i="84" s="1"/>
  <c r="EB148" i="82"/>
  <c r="EB148" i="83" s="1"/>
  <c r="EB148" i="84" s="1"/>
  <c r="EB154" i="82"/>
  <c r="EB154" i="83" s="1"/>
  <c r="EB154" i="84" s="1"/>
  <c r="EB149" i="82"/>
  <c r="EB149" i="83" s="1"/>
  <c r="EB149" i="84" s="1"/>
  <c r="EB157" i="82"/>
  <c r="EB157" i="83" s="1"/>
  <c r="EB157" i="84" s="1"/>
  <c r="EB162" i="82"/>
  <c r="EB162" i="83" s="1"/>
  <c r="EB162" i="84" s="1"/>
  <c r="EB158" i="82"/>
  <c r="EB158" i="83" s="1"/>
  <c r="EB158" i="84" s="1"/>
  <c r="EB177" i="82"/>
  <c r="EB177" i="83" s="1"/>
  <c r="EB177" i="84" s="1"/>
  <c r="EB164" i="82"/>
  <c r="EB164" i="83" s="1"/>
  <c r="EB164" i="84" s="1"/>
  <c r="EB178" i="82"/>
  <c r="EB178" i="83" s="1"/>
  <c r="EB178" i="84" s="1"/>
  <c r="EB170" i="82"/>
  <c r="EB170" i="83" s="1"/>
  <c r="EB170" i="84" s="1"/>
  <c r="EB180" i="82"/>
  <c r="EB180" i="83" s="1"/>
  <c r="EB180" i="84" s="1"/>
  <c r="FD182" i="82"/>
  <c r="FD182" i="83" s="1"/>
  <c r="FD184" i="82"/>
  <c r="FD184" i="83" s="1"/>
  <c r="FD174" i="82"/>
  <c r="FD174" i="83" s="1"/>
  <c r="FD179" i="82"/>
  <c r="FD179" i="83" s="1"/>
  <c r="FD140" i="82"/>
  <c r="FD140" i="83" s="1"/>
  <c r="FD138" i="82"/>
  <c r="FD138" i="83" s="1"/>
  <c r="FD39" i="82"/>
  <c r="FD39" i="83" s="1"/>
  <c r="FD175" i="82"/>
  <c r="FD175" i="83" s="1"/>
  <c r="FD29" i="82"/>
  <c r="FD29" i="83" s="1"/>
  <c r="FD181" i="82"/>
  <c r="FD181" i="83" s="1"/>
  <c r="FD173" i="82"/>
  <c r="FD173" i="83" s="1"/>
  <c r="FD173" i="84" s="1"/>
  <c r="FD25" i="82"/>
  <c r="FD25" i="83" s="1"/>
  <c r="FD25" i="84" s="1"/>
  <c r="FD139" i="82"/>
  <c r="FD139" i="83" s="1"/>
  <c r="FD34" i="82"/>
  <c r="FD34" i="83" s="1"/>
  <c r="FD36" i="82"/>
  <c r="FD36" i="83" s="1"/>
  <c r="FD37" i="82"/>
  <c r="FD37" i="83" s="1"/>
  <c r="FD33" i="82"/>
  <c r="FD33" i="83" s="1"/>
  <c r="FD38" i="82"/>
  <c r="FD38" i="83" s="1"/>
  <c r="FD35" i="82"/>
  <c r="FD35" i="83" s="1"/>
  <c r="FD26" i="82"/>
  <c r="FD26" i="83" s="1"/>
  <c r="FD31" i="82"/>
  <c r="FD31" i="83" s="1"/>
  <c r="FD28" i="82"/>
  <c r="FD28" i="83" s="1"/>
  <c r="FD28" i="84" s="1"/>
  <c r="FD24" i="82"/>
  <c r="FD24" i="83" s="1"/>
  <c r="FD27" i="82"/>
  <c r="FD27" i="83" s="1"/>
  <c r="FD27" i="84" s="1"/>
  <c r="FD30" i="82"/>
  <c r="FD30" i="83" s="1"/>
  <c r="FD131" i="82"/>
  <c r="FD131" i="83" s="1"/>
  <c r="FD131" i="84" s="1"/>
  <c r="FD118" i="82"/>
  <c r="FD118" i="83" s="1"/>
  <c r="FD118" i="84" s="1"/>
  <c r="FD137" i="82"/>
  <c r="FD137" i="83" s="1"/>
  <c r="FD125" i="82"/>
  <c r="FD125" i="83" s="1"/>
  <c r="FD125" i="84" s="1" a="1"/>
  <c r="FD125" i="84" s="1"/>
  <c r="FD32" i="82"/>
  <c r="FD32" i="83" s="1"/>
  <c r="FD72" i="82"/>
  <c r="FD72" i="83" s="1"/>
  <c r="FD72" i="84" s="1"/>
  <c r="FD42" i="82"/>
  <c r="FD42" i="83" s="1"/>
  <c r="FD42" i="84" s="1"/>
  <c r="FD45" i="82"/>
  <c r="FD45" i="83" s="1"/>
  <c r="FD40" i="82"/>
  <c r="FD40" i="83" s="1"/>
  <c r="FD40" i="84" s="1"/>
  <c r="FD97" i="82"/>
  <c r="FD97" i="83" s="1"/>
  <c r="FD97" i="84" s="1"/>
  <c r="FD44" i="82"/>
  <c r="FD44" i="83" s="1"/>
  <c r="FD44" i="84" s="1"/>
  <c r="FD48" i="82"/>
  <c r="FD48" i="83" s="1"/>
  <c r="FD48" i="84" s="1"/>
  <c r="FD50" i="82"/>
  <c r="FD50" i="83" s="1"/>
  <c r="FD50" i="84" s="1"/>
  <c r="FD49" i="82"/>
  <c r="FD49" i="83" s="1"/>
  <c r="FD49" i="84" s="1"/>
  <c r="FD47" i="82"/>
  <c r="FD47" i="83" s="1"/>
  <c r="FD41" i="82"/>
  <c r="FD41" i="83" s="1"/>
  <c r="FD41" i="84" s="1"/>
  <c r="FD46" i="82"/>
  <c r="FD46" i="83" s="1"/>
  <c r="FD46" i="84" s="1"/>
  <c r="FD43" i="82"/>
  <c r="FD43" i="83" s="1"/>
  <c r="FD43" i="84" s="1"/>
  <c r="FD57" i="82"/>
  <c r="FD57" i="83" s="1"/>
  <c r="FD57" i="84" s="1"/>
  <c r="FD56" i="82"/>
  <c r="FD56" i="83" s="1"/>
  <c r="FD56" i="84" s="1"/>
  <c r="FD58" i="82"/>
  <c r="FD58" i="83" s="1"/>
  <c r="FD51" i="82"/>
  <c r="FD51" i="83" s="1"/>
  <c r="FD51" i="84" s="1"/>
  <c r="FD54" i="82"/>
  <c r="FD54" i="83" s="1"/>
  <c r="FD52" i="82"/>
  <c r="FD52" i="83" s="1"/>
  <c r="FD52" i="84" s="1"/>
  <c r="FD60" i="82"/>
  <c r="FD60" i="83" s="1"/>
  <c r="FD60" i="84" s="1"/>
  <c r="FD55" i="82"/>
  <c r="FD55" i="83" s="1"/>
  <c r="FD55" i="84" s="1"/>
  <c r="FD53" i="82"/>
  <c r="FD53" i="83" s="1"/>
  <c r="FD53" i="84" s="1"/>
  <c r="FD59" i="82"/>
  <c r="FD59" i="83" s="1"/>
  <c r="FD61" i="82"/>
  <c r="FD61" i="83" s="1"/>
  <c r="FD62" i="82"/>
  <c r="FD62" i="83" s="1"/>
  <c r="FD62" i="84" s="1"/>
  <c r="FD63" i="82"/>
  <c r="FD63" i="83" s="1"/>
  <c r="FD64" i="82"/>
  <c r="FD64" i="83" s="1"/>
  <c r="FD64" i="84" s="1"/>
  <c r="FD69" i="82"/>
  <c r="FD69" i="83" s="1"/>
  <c r="FD69" i="84" s="1"/>
  <c r="FD66" i="82"/>
  <c r="FD66" i="83" s="1"/>
  <c r="FD66" i="84" s="1"/>
  <c r="FD67" i="82"/>
  <c r="FD67" i="83" s="1"/>
  <c r="FD67" i="84" s="1"/>
  <c r="FD73" i="82"/>
  <c r="FD73" i="83" s="1"/>
  <c r="FD73" i="84" s="1"/>
  <c r="FD65" i="82"/>
  <c r="FD65" i="83" s="1"/>
  <c r="FD65" i="84" s="1"/>
  <c r="FD70" i="82"/>
  <c r="FD70" i="83" s="1"/>
  <c r="FD70" i="84" s="1"/>
  <c r="FD68" i="82"/>
  <c r="FD68" i="83" s="1"/>
  <c r="FD76" i="82"/>
  <c r="FD76" i="83" s="1"/>
  <c r="FD75" i="82"/>
  <c r="FD75" i="83" s="1"/>
  <c r="FD75" i="84" s="1"/>
  <c r="FD74" i="82"/>
  <c r="FD74" i="83" s="1"/>
  <c r="FD74" i="84" s="1"/>
  <c r="FD78" i="82"/>
  <c r="FD78" i="83" s="1"/>
  <c r="FD78" i="84" s="1"/>
  <c r="FD84" i="82"/>
  <c r="FD84" i="83" s="1"/>
  <c r="FD71" i="82"/>
  <c r="FD71" i="83" s="1"/>
  <c r="FD71" i="84" s="1"/>
  <c r="FD80" i="82"/>
  <c r="FD80" i="83" s="1"/>
  <c r="FD80" i="84" s="1"/>
  <c r="FD82" i="82"/>
  <c r="FD82" i="83" s="1"/>
  <c r="FD82" i="84" s="1"/>
  <c r="FD83" i="82"/>
  <c r="FD83" i="83" s="1"/>
  <c r="FD87" i="82"/>
  <c r="FD87" i="83" s="1"/>
  <c r="FD87" i="84" s="1"/>
  <c r="FD81" i="82"/>
  <c r="FD81" i="83" s="1"/>
  <c r="FD81" i="84" s="1"/>
  <c r="FD85" i="82"/>
  <c r="FD85" i="83" s="1"/>
  <c r="FD85" i="84" s="1"/>
  <c r="FD86" i="82"/>
  <c r="FD86" i="83" s="1"/>
  <c r="FD79" i="82"/>
  <c r="FD79" i="83" s="1"/>
  <c r="FD90" i="82"/>
  <c r="FD90" i="83" s="1"/>
  <c r="FD90" i="84" s="1"/>
  <c r="FD77" i="82"/>
  <c r="FD77" i="83" s="1"/>
  <c r="FD95" i="82"/>
  <c r="FD95" i="83" s="1"/>
  <c r="FD95" i="84" s="1"/>
  <c r="FD88" i="82"/>
  <c r="FD88" i="83" s="1"/>
  <c r="FD88" i="84" s="1"/>
  <c r="FD91" i="82"/>
  <c r="FD91" i="83" s="1"/>
  <c r="FD89" i="82"/>
  <c r="FD89" i="83" s="1"/>
  <c r="FD92" i="82"/>
  <c r="FD92" i="83" s="1"/>
  <c r="FD92" i="84" s="1"/>
  <c r="FD96" i="82"/>
  <c r="FD96" i="83" s="1"/>
  <c r="FD96" i="84" s="1"/>
  <c r="FD94" i="82"/>
  <c r="FD94" i="83" s="1"/>
  <c r="FD93" i="82"/>
  <c r="FD93" i="83" s="1"/>
  <c r="FD98" i="82"/>
  <c r="FD98" i="83" s="1"/>
  <c r="FD100" i="82"/>
  <c r="FD100" i="83" s="1"/>
  <c r="FD102" i="82"/>
  <c r="FD102" i="83" s="1"/>
  <c r="FD102" i="84" s="1"/>
  <c r="FD101" i="82"/>
  <c r="FD101" i="83" s="1"/>
  <c r="FD101" i="84" s="1"/>
  <c r="FD99" i="82"/>
  <c r="FD99" i="83" s="1"/>
  <c r="FD99" i="84" s="1"/>
  <c r="FD103" i="82"/>
  <c r="FD103" i="83" s="1"/>
  <c r="FD103" i="84" s="1"/>
  <c r="FD106" i="82"/>
  <c r="FD106" i="83" s="1"/>
  <c r="FD106" i="84" s="1"/>
  <c r="FD109" i="82"/>
  <c r="FD109" i="83" s="1"/>
  <c r="FD109" i="84" s="1"/>
  <c r="FD114" i="82"/>
  <c r="FD114" i="83" s="1"/>
  <c r="FD114" i="84" s="1"/>
  <c r="FD113" i="82"/>
  <c r="FD113" i="83" s="1"/>
  <c r="FD113" i="84" s="1"/>
  <c r="FD105" i="82"/>
  <c r="FD105" i="83" s="1"/>
  <c r="FD105" i="84" s="1"/>
  <c r="FD107" i="82"/>
  <c r="FD107" i="83" s="1"/>
  <c r="FD107" i="84" s="1"/>
  <c r="FD115" i="82"/>
  <c r="FD115" i="83" s="1"/>
  <c r="FD111" i="82"/>
  <c r="FD111" i="83" s="1"/>
  <c r="FD111" i="84" s="1"/>
  <c r="FD110" i="82"/>
  <c r="FD110" i="83" s="1"/>
  <c r="FD110" i="84" s="1"/>
  <c r="FD104" i="82"/>
  <c r="FD104" i="83" s="1"/>
  <c r="FD104" i="84" s="1"/>
  <c r="FD108" i="82"/>
  <c r="FD108" i="83" s="1"/>
  <c r="FD108" i="84" s="1"/>
  <c r="FD117" i="82"/>
  <c r="FD117" i="83" s="1"/>
  <c r="FD117" i="84" s="1"/>
  <c r="FD112" i="82"/>
  <c r="FD112" i="83" s="1"/>
  <c r="FD112" i="84" s="1"/>
  <c r="FD116" i="82"/>
  <c r="FD116" i="83" s="1"/>
  <c r="FD116" i="84" s="1"/>
  <c r="FD120" i="82"/>
  <c r="FD120" i="83" s="1"/>
  <c r="FD120" i="84" s="1"/>
  <c r="FD124" i="82"/>
  <c r="FD124" i="83" s="1"/>
  <c r="FD124" i="84" s="1"/>
  <c r="FD119" i="82"/>
  <c r="FD119" i="83" s="1"/>
  <c r="FD119" i="84" s="1"/>
  <c r="FD126" i="82"/>
  <c r="FD126" i="83" s="1"/>
  <c r="FD122" i="82"/>
  <c r="FD122" i="83" s="1"/>
  <c r="FD122" i="84" s="1"/>
  <c r="FD128" i="82"/>
  <c r="FD128" i="83" s="1"/>
  <c r="FD128" i="84" s="1"/>
  <c r="FD132" i="82"/>
  <c r="FD132" i="83" s="1"/>
  <c r="FD134" i="82"/>
  <c r="FD134" i="83" s="1"/>
  <c r="FD134" i="84" s="1"/>
  <c r="FD135" i="82"/>
  <c r="FD135" i="83" s="1"/>
  <c r="FD135" i="84" s="1"/>
  <c r="FD136" i="82"/>
  <c r="FD136" i="83" s="1"/>
  <c r="FD129" i="82"/>
  <c r="FD129" i="83" s="1"/>
  <c r="FD129" i="84" s="1"/>
  <c r="FD121" i="82"/>
  <c r="FD121" i="83" s="1"/>
  <c r="FD121" i="84" s="1"/>
  <c r="FD130" i="82"/>
  <c r="FD130" i="83" s="1"/>
  <c r="FD147" i="82"/>
  <c r="FD147" i="83" s="1"/>
  <c r="FD147" i="84" s="1"/>
  <c r="FD153" i="82"/>
  <c r="FD153" i="83" s="1"/>
  <c r="FD153" i="84" s="1"/>
  <c r="FD156" i="82"/>
  <c r="FD156" i="83" s="1"/>
  <c r="FD156" i="84" s="1"/>
  <c r="FD152" i="82"/>
  <c r="FD152" i="83" s="1"/>
  <c r="FD152" i="84" s="1"/>
  <c r="FD123" i="82"/>
  <c r="FD123" i="83" s="1"/>
  <c r="FD123" i="84" s="1"/>
  <c r="FD127" i="82"/>
  <c r="FD127" i="83" s="1"/>
  <c r="FD133" i="82"/>
  <c r="FD133" i="83" s="1"/>
  <c r="FE140" i="84" s="1"/>
  <c r="FD143" i="82"/>
  <c r="FD143" i="83" s="1"/>
  <c r="FD143" i="84" s="1"/>
  <c r="FD148" i="82"/>
  <c r="FD148" i="83" s="1"/>
  <c r="FD148" i="84" s="1"/>
  <c r="FD154" i="82"/>
  <c r="FD154" i="83" s="1"/>
  <c r="FD154" i="84" s="1"/>
  <c r="FD157" i="82"/>
  <c r="FD157" i="83" s="1"/>
  <c r="FD157" i="84" s="1"/>
  <c r="FD164" i="82"/>
  <c r="FD164" i="83" s="1"/>
  <c r="FD164" i="84" s="1"/>
  <c r="FD155" i="82"/>
  <c r="FD155" i="83" s="1"/>
  <c r="FD155" i="84" s="1"/>
  <c r="FD141" i="82"/>
  <c r="FD141" i="83" s="1"/>
  <c r="FD141" i="84" s="1"/>
  <c r="FD165" i="82"/>
  <c r="FD165" i="83" s="1"/>
  <c r="FD165" i="84" s="1"/>
  <c r="FD145" i="82"/>
  <c r="FD145" i="83" s="1"/>
  <c r="FD145" i="84" s="1"/>
  <c r="FD171" i="82"/>
  <c r="FD171" i="83" s="1"/>
  <c r="FD171" i="84" s="1"/>
  <c r="FD142" i="82"/>
  <c r="FD142" i="83" s="1"/>
  <c r="FD142" i="84" s="1"/>
  <c r="FD146" i="82"/>
  <c r="FD146" i="83" s="1"/>
  <c r="FD146" i="84" s="1"/>
  <c r="FD163" i="82"/>
  <c r="FD163" i="83" s="1"/>
  <c r="FD163" i="84" s="1"/>
  <c r="FD149" i="82"/>
  <c r="FD149" i="83" s="1"/>
  <c r="FD149" i="84" s="1"/>
  <c r="FD150" i="82"/>
  <c r="FD150" i="83" s="1"/>
  <c r="FD150" i="84" s="1"/>
  <c r="FD151" i="82"/>
  <c r="FD151" i="83" s="1"/>
  <c r="FD151" i="84" s="1"/>
  <c r="FD161" i="82"/>
  <c r="FD161" i="83" s="1"/>
  <c r="FD161" i="84" s="1"/>
  <c r="FD144" i="82"/>
  <c r="FD144" i="83" s="1"/>
  <c r="FD144" i="84" s="1"/>
  <c r="FD158" i="82"/>
  <c r="FD158" i="83" s="1"/>
  <c r="FD158" i="84" s="1"/>
  <c r="FD160" i="82"/>
  <c r="FD160" i="83" s="1"/>
  <c r="FD160" i="84" s="1"/>
  <c r="FD162" i="82"/>
  <c r="FD162" i="83" s="1"/>
  <c r="FD162" i="84" s="1"/>
  <c r="FD168" i="82"/>
  <c r="FD168" i="83" s="1"/>
  <c r="FD168" i="84" s="1"/>
  <c r="FD169" i="82"/>
  <c r="FD169" i="83" s="1"/>
  <c r="FD169" i="84" s="1"/>
  <c r="FD159" i="82"/>
  <c r="FD159" i="83" s="1"/>
  <c r="FD159" i="84" s="1"/>
  <c r="FD166" i="82"/>
  <c r="FD166" i="83" s="1"/>
  <c r="FD166" i="84" s="1"/>
  <c r="FD167" i="82"/>
  <c r="FD167" i="83" s="1"/>
  <c r="FD167" i="84" s="1"/>
  <c r="FD177" i="82"/>
  <c r="FD177" i="83" s="1"/>
  <c r="FD177" i="84" s="1"/>
  <c r="FD183" i="82"/>
  <c r="FD183" i="83" s="1"/>
  <c r="FD183" i="84" s="1"/>
  <c r="GE180" i="83"/>
  <c r="GE180" i="84" s="1"/>
  <c r="GE179" i="83"/>
  <c r="GE179" i="84" s="1"/>
  <c r="GE182" i="83"/>
  <c r="GE182" i="84" s="1"/>
  <c r="GR182" i="82"/>
  <c r="GR182" i="83" s="1"/>
  <c r="GR174" i="82"/>
  <c r="GR174" i="83" s="1"/>
  <c r="GR140" i="82"/>
  <c r="GR140" i="83" s="1"/>
  <c r="GR184" i="82"/>
  <c r="GR184" i="83" s="1"/>
  <c r="GR179" i="82"/>
  <c r="GR179" i="83" s="1"/>
  <c r="GR39" i="82"/>
  <c r="GR39" i="83" s="1"/>
  <c r="GR173" i="82"/>
  <c r="GR173" i="83" s="1"/>
  <c r="GR173" i="84" s="1"/>
  <c r="GR139" i="82"/>
  <c r="GR139" i="83" s="1"/>
  <c r="GR33" i="82"/>
  <c r="GR33" i="83" s="1"/>
  <c r="GR138" i="82"/>
  <c r="GR138" i="83" s="1"/>
  <c r="GR181" i="82"/>
  <c r="GR181" i="83" s="1"/>
  <c r="GR175" i="82"/>
  <c r="GR175" i="83" s="1"/>
  <c r="GR36" i="82"/>
  <c r="GR36" i="83" s="1"/>
  <c r="GR29" i="82"/>
  <c r="GR29" i="83" s="1"/>
  <c r="GR38" i="82"/>
  <c r="GR38" i="83" s="1"/>
  <c r="GR37" i="82"/>
  <c r="GR37" i="83" s="1"/>
  <c r="GR25" i="82"/>
  <c r="GR25" i="83" s="1"/>
  <c r="GR25" i="84" s="1"/>
  <c r="GR34" i="82"/>
  <c r="GR34" i="83" s="1"/>
  <c r="GR35" i="82"/>
  <c r="GR35" i="83" s="1"/>
  <c r="GR26" i="82"/>
  <c r="GR26" i="83" s="1"/>
  <c r="GR26" i="84" s="1"/>
  <c r="GR31" i="82"/>
  <c r="GR31" i="83" s="1"/>
  <c r="GR24" i="82"/>
  <c r="GR24" i="83" s="1"/>
  <c r="GR27" i="82"/>
  <c r="GR27" i="83" s="1"/>
  <c r="GR27" i="84" s="1"/>
  <c r="GR28" i="82"/>
  <c r="GR28" i="83" s="1"/>
  <c r="GR32" i="82"/>
  <c r="GR32" i="83" s="1"/>
  <c r="GR30" i="82"/>
  <c r="GR30" i="83" s="1"/>
  <c r="GR125" i="82"/>
  <c r="GR125" i="83" s="1"/>
  <c r="GR125" i="84" s="1" a="1"/>
  <c r="GR125" i="84" s="1"/>
  <c r="GR118" i="82"/>
  <c r="GR118" i="83" s="1"/>
  <c r="GR118" i="84" s="1"/>
  <c r="GR40" i="82"/>
  <c r="GR40" i="83" s="1"/>
  <c r="GR40" i="84" s="1"/>
  <c r="GR131" i="82"/>
  <c r="GR131" i="83" s="1"/>
  <c r="GR72" i="82"/>
  <c r="GR72" i="83" s="1"/>
  <c r="GR72" i="84" s="1"/>
  <c r="GR42" i="82"/>
  <c r="GR42" i="83" s="1"/>
  <c r="GR42" i="84" s="1"/>
  <c r="GR97" i="82"/>
  <c r="GR97" i="83" s="1"/>
  <c r="GR97" i="84" s="1"/>
  <c r="GR137" i="82"/>
  <c r="GR137" i="83" s="1"/>
  <c r="GR41" i="82"/>
  <c r="GR41" i="83" s="1"/>
  <c r="GR41" i="84" s="1"/>
  <c r="GR45" i="82"/>
  <c r="GR45" i="83" s="1"/>
  <c r="GR45" i="84" s="1"/>
  <c r="GR44" i="82"/>
  <c r="GR44" i="83" s="1"/>
  <c r="GR44" i="84" s="1"/>
  <c r="GR43" i="82"/>
  <c r="GR43" i="83" s="1"/>
  <c r="GR43" i="84" s="1"/>
  <c r="GR50" i="82"/>
  <c r="GR50" i="83" s="1"/>
  <c r="GR50" i="84" s="1"/>
  <c r="GR48" i="82"/>
  <c r="GR48" i="83" s="1"/>
  <c r="GR48" i="84" s="1"/>
  <c r="GR47" i="82"/>
  <c r="GR47" i="83" s="1"/>
  <c r="GR46" i="82"/>
  <c r="GR46" i="83" s="1"/>
  <c r="GR51" i="82"/>
  <c r="GR51" i="83" s="1"/>
  <c r="GR52" i="82"/>
  <c r="GR52" i="83" s="1"/>
  <c r="GR52" i="84" s="1"/>
  <c r="GR56" i="82"/>
  <c r="GR56" i="83" s="1"/>
  <c r="GR56" i="84" s="1"/>
  <c r="GR49" i="82"/>
  <c r="GR49" i="83" s="1"/>
  <c r="GR53" i="82"/>
  <c r="GR53" i="83" s="1"/>
  <c r="GR53" i="84" s="1"/>
  <c r="GR54" i="82"/>
  <c r="GR54" i="83" s="1"/>
  <c r="GR54" i="84" s="1"/>
  <c r="GR60" i="82"/>
  <c r="GR60" i="83" s="1"/>
  <c r="GR60" i="84" s="1"/>
  <c r="GR58" i="82"/>
  <c r="GR58" i="83" s="1"/>
  <c r="GR61" i="82"/>
  <c r="GR61" i="83" s="1"/>
  <c r="GR61" i="84" s="1"/>
  <c r="GR57" i="82"/>
  <c r="GR57" i="83" s="1"/>
  <c r="GR59" i="82"/>
  <c r="GR59" i="83" s="1"/>
  <c r="GR59" i="84" s="1"/>
  <c r="GR55" i="82"/>
  <c r="GR55" i="83" s="1"/>
  <c r="GR62" i="82"/>
  <c r="GR62" i="83" s="1"/>
  <c r="GR62" i="84" s="1"/>
  <c r="GR63" i="82"/>
  <c r="GR63" i="83" s="1"/>
  <c r="GR63" i="84" s="1"/>
  <c r="GR67" i="82"/>
  <c r="GR67" i="83" s="1"/>
  <c r="GR70" i="82"/>
  <c r="GR70" i="83" s="1"/>
  <c r="GR64" i="82"/>
  <c r="GR64" i="83" s="1"/>
  <c r="GR64" i="84" s="1"/>
  <c r="GR65" i="82"/>
  <c r="GR65" i="83" s="1"/>
  <c r="GR68" i="82"/>
  <c r="GR68" i="83" s="1"/>
  <c r="GR66" i="82"/>
  <c r="GR66" i="83" s="1"/>
  <c r="GR66" i="84" s="1"/>
  <c r="GR69" i="82"/>
  <c r="GR69" i="83" s="1"/>
  <c r="GR69" i="84" s="1"/>
  <c r="GR76" i="82"/>
  <c r="GR76" i="83" s="1"/>
  <c r="GR71" i="82"/>
  <c r="GR71" i="83" s="1"/>
  <c r="GR71" i="84" s="1"/>
  <c r="GR73" i="82"/>
  <c r="GR73" i="83" s="1"/>
  <c r="GR73" i="84" s="1"/>
  <c r="GR80" i="82"/>
  <c r="GR80" i="83" s="1"/>
  <c r="GR74" i="82"/>
  <c r="GR74" i="83" s="1"/>
  <c r="GR74" i="84" s="1"/>
  <c r="GR75" i="82"/>
  <c r="GR75" i="83" s="1"/>
  <c r="GR79" i="82"/>
  <c r="GR79" i="83" s="1"/>
  <c r="GR77" i="82"/>
  <c r="GR77" i="83" s="1"/>
  <c r="GR77" i="84" s="1"/>
  <c r="GR78" i="82"/>
  <c r="GR78" i="83" s="1"/>
  <c r="GR78" i="84" s="1"/>
  <c r="GR81" i="82"/>
  <c r="GR81" i="83" s="1"/>
  <c r="GR81" i="84" s="1"/>
  <c r="GR87" i="82"/>
  <c r="GR87" i="83" s="1"/>
  <c r="GR82" i="82"/>
  <c r="GR82" i="83" s="1"/>
  <c r="GR86" i="82"/>
  <c r="GR86" i="83" s="1"/>
  <c r="GR90" i="82"/>
  <c r="GR90" i="83" s="1"/>
  <c r="GR90" i="84" s="1"/>
  <c r="GR91" i="82"/>
  <c r="GR91" i="83" s="1"/>
  <c r="GR84" i="82"/>
  <c r="GR84" i="83" s="1"/>
  <c r="GR84" i="84" s="1"/>
  <c r="GR92" i="82"/>
  <c r="GR92" i="83" s="1"/>
  <c r="GR92" i="84" s="1"/>
  <c r="GR93" i="82"/>
  <c r="GR93" i="83" s="1"/>
  <c r="GR93" i="84" s="1"/>
  <c r="GR94" i="82"/>
  <c r="GR94" i="83" s="1"/>
  <c r="GR96" i="82"/>
  <c r="GR96" i="83" s="1"/>
  <c r="GR96" i="84" s="1"/>
  <c r="GR85" i="82"/>
  <c r="GR85" i="83" s="1"/>
  <c r="GR85" i="84" s="1"/>
  <c r="GR89" i="82"/>
  <c r="GR89" i="83" s="1"/>
  <c r="GR83" i="82"/>
  <c r="GR83" i="83" s="1"/>
  <c r="GR88" i="82"/>
  <c r="GR88" i="83" s="1"/>
  <c r="GR88" i="84" s="1"/>
  <c r="GR95" i="82"/>
  <c r="GR95" i="83" s="1"/>
  <c r="GR95" i="84" s="1"/>
  <c r="GR98" i="82"/>
  <c r="GR98" i="83" s="1"/>
  <c r="GR98" i="84" s="1"/>
  <c r="GR101" i="82"/>
  <c r="GR101" i="83" s="1"/>
  <c r="GR101" i="84" s="1"/>
  <c r="GR104" i="82"/>
  <c r="GR104" i="83" s="1"/>
  <c r="GR104" i="84" s="1"/>
  <c r="GR107" i="82"/>
  <c r="GR107" i="83" s="1"/>
  <c r="GR107" i="84" s="1"/>
  <c r="GR99" i="82"/>
  <c r="GR99" i="83" s="1"/>
  <c r="GR99" i="84" s="1"/>
  <c r="GR100" i="82"/>
  <c r="GR100" i="83" s="1"/>
  <c r="GR102" i="82"/>
  <c r="GR102" i="83" s="1"/>
  <c r="GR102" i="84" s="1"/>
  <c r="GR105" i="82"/>
  <c r="GR105" i="83" s="1"/>
  <c r="GR105" i="84" s="1"/>
  <c r="GR110" i="82"/>
  <c r="GR110" i="83" s="1"/>
  <c r="GR110" i="84" s="1"/>
  <c r="GR112" i="82"/>
  <c r="GR112" i="83" s="1"/>
  <c r="GR112" i="84" s="1"/>
  <c r="GR109" i="82"/>
  <c r="GR109" i="83" s="1"/>
  <c r="GR109" i="84" s="1"/>
  <c r="GR111" i="82"/>
  <c r="GR111" i="83" s="1"/>
  <c r="GR111" i="84" s="1"/>
  <c r="GR106" i="82"/>
  <c r="GR106" i="83" s="1"/>
  <c r="GR106" i="84" s="1"/>
  <c r="GR108" i="82"/>
  <c r="GR108" i="83" s="1"/>
  <c r="GR108" i="84" s="1"/>
  <c r="GR113" i="82"/>
  <c r="GR113" i="83" s="1"/>
  <c r="GR113" i="84" s="1"/>
  <c r="GR103" i="82"/>
  <c r="GR103" i="83" s="1"/>
  <c r="GR103" i="84" s="1"/>
  <c r="GR114" i="82"/>
  <c r="GR114" i="83" s="1"/>
  <c r="GR120" i="82"/>
  <c r="GR120" i="83" s="1"/>
  <c r="GR120" i="84" s="1"/>
  <c r="GR124" i="82"/>
  <c r="GR124" i="83" s="1"/>
  <c r="GR124" i="84" s="1"/>
  <c r="GR119" i="82"/>
  <c r="GR119" i="83" s="1"/>
  <c r="GR119" i="84" s="1"/>
  <c r="GR127" i="82"/>
  <c r="GR127" i="83" s="1"/>
  <c r="GR116" i="82"/>
  <c r="GR116" i="83" s="1"/>
  <c r="GR122" i="82"/>
  <c r="GR122" i="83" s="1"/>
  <c r="GR122" i="84" s="1"/>
  <c r="GR115" i="82"/>
  <c r="GR115" i="83" s="1"/>
  <c r="GR117" i="82"/>
  <c r="GR117" i="83" s="1"/>
  <c r="GR117" i="84" s="1"/>
  <c r="GR126" i="82"/>
  <c r="GR126" i="83" s="1"/>
  <c r="GR121" i="82"/>
  <c r="GR121" i="83" s="1"/>
  <c r="GR121" i="84" s="1"/>
  <c r="GR128" i="82"/>
  <c r="GR128" i="83" s="1"/>
  <c r="GR128" i="84" s="1"/>
  <c r="GR129" i="82"/>
  <c r="GR129" i="83" s="1"/>
  <c r="GR123" i="82"/>
  <c r="GR123" i="83" s="1"/>
  <c r="GR123" i="84" s="1"/>
  <c r="GR130" i="82"/>
  <c r="GR130" i="83" s="1"/>
  <c r="GR130" i="84" s="1"/>
  <c r="GR141" i="82"/>
  <c r="GR141" i="83" s="1"/>
  <c r="GR141" i="84" s="1"/>
  <c r="GR140" i="84" s="1"/>
  <c r="GR161" i="82"/>
  <c r="GR161" i="83" s="1"/>
  <c r="GR161" i="84" s="1"/>
  <c r="GR133" i="82"/>
  <c r="GR133" i="83" s="1"/>
  <c r="GS140" i="84" s="1"/>
  <c r="GR135" i="82"/>
  <c r="GR135" i="83" s="1"/>
  <c r="GR142" i="82"/>
  <c r="GR142" i="83" s="1"/>
  <c r="GR142" i="84" s="1"/>
  <c r="GR145" i="82"/>
  <c r="GR145" i="83" s="1"/>
  <c r="GR145" i="84" s="1"/>
  <c r="GR149" i="82"/>
  <c r="GR149" i="83" s="1"/>
  <c r="GR149" i="84" s="1"/>
  <c r="GR132" i="82"/>
  <c r="GR132" i="83" s="1"/>
  <c r="GR132" i="84" s="1"/>
  <c r="GR165" i="82"/>
  <c r="GR165" i="83" s="1"/>
  <c r="GR165" i="84" s="1"/>
  <c r="GR146" i="82"/>
  <c r="GR146" i="83" s="1"/>
  <c r="GR146" i="84" s="1"/>
  <c r="GR150" i="82"/>
  <c r="GR150" i="83" s="1"/>
  <c r="GR150" i="84" s="1"/>
  <c r="GR159" i="82"/>
  <c r="GR159" i="83" s="1"/>
  <c r="GR159" i="84" s="1"/>
  <c r="GR162" i="82"/>
  <c r="GR162" i="83" s="1"/>
  <c r="GR162" i="84" s="1"/>
  <c r="GR134" i="82"/>
  <c r="GR134" i="83" s="1"/>
  <c r="GR136" i="82"/>
  <c r="GR136" i="83" s="1"/>
  <c r="GR171" i="82"/>
  <c r="GR171" i="83" s="1"/>
  <c r="GR171" i="84" s="1"/>
  <c r="GR156" i="82"/>
  <c r="GR156" i="83" s="1"/>
  <c r="GR156" i="84" s="1"/>
  <c r="GR164" i="82"/>
  <c r="GR164" i="83" s="1"/>
  <c r="GR164" i="84" s="1"/>
  <c r="GR143" i="82"/>
  <c r="GR143" i="83" s="1"/>
  <c r="GR143" i="84" s="1"/>
  <c r="GR147" i="82"/>
  <c r="GR147" i="83" s="1"/>
  <c r="GR147" i="84" s="1"/>
  <c r="GR153" i="82"/>
  <c r="GR153" i="83" s="1"/>
  <c r="GR153" i="84" s="1"/>
  <c r="GR158" i="82"/>
  <c r="GR158" i="83" s="1"/>
  <c r="GR158" i="84" s="1"/>
  <c r="GR160" i="82"/>
  <c r="GR160" i="83" s="1"/>
  <c r="GR160" i="84" s="1"/>
  <c r="GR148" i="82"/>
  <c r="GR148" i="83" s="1"/>
  <c r="GR148" i="84" s="1"/>
  <c r="GR154" i="82"/>
  <c r="GR154" i="83" s="1"/>
  <c r="GR154" i="84" s="1"/>
  <c r="GR151" i="82"/>
  <c r="GR151" i="83" s="1"/>
  <c r="GR151" i="84" s="1"/>
  <c r="GR152" i="82"/>
  <c r="GR152" i="83" s="1"/>
  <c r="GR152" i="84" s="1"/>
  <c r="GR155" i="82"/>
  <c r="GR155" i="83" s="1"/>
  <c r="GR155" i="84" s="1"/>
  <c r="GR167" i="82"/>
  <c r="GR167" i="83" s="1"/>
  <c r="GR167" i="84" s="1"/>
  <c r="GR177" i="82"/>
  <c r="GR177" i="83" s="1"/>
  <c r="GR169" i="82"/>
  <c r="GR169" i="83" s="1"/>
  <c r="GR169" i="84" s="1"/>
  <c r="GR180" i="82"/>
  <c r="GR180" i="83" s="1"/>
  <c r="GR180" i="84" s="1"/>
  <c r="GR166" i="82"/>
  <c r="GR166" i="83" s="1"/>
  <c r="GR166" i="84" s="1"/>
  <c r="GR163" i="82"/>
  <c r="GR163" i="83" s="1"/>
  <c r="GR163" i="84" s="1"/>
  <c r="GR157" i="82"/>
  <c r="GR157" i="83" s="1"/>
  <c r="GR157" i="84" s="1"/>
  <c r="GR144" i="82"/>
  <c r="GR144" i="83" s="1"/>
  <c r="GR144" i="84" s="1"/>
  <c r="GV180" i="82"/>
  <c r="GV180" i="83" s="1"/>
  <c r="GV180" i="84" s="1"/>
  <c r="GB183" i="82"/>
  <c r="GB183" i="83" s="1"/>
  <c r="FH177" i="82"/>
  <c r="FH177" i="83" s="1"/>
  <c r="EJ178" i="82"/>
  <c r="EJ178" i="83" s="1"/>
  <c r="DH177" i="82"/>
  <c r="DH177" i="83" s="1"/>
  <c r="DH177" i="84" s="1"/>
  <c r="CR178" i="82"/>
  <c r="CR178" i="83" s="1"/>
  <c r="CN183" i="82"/>
  <c r="CN183" i="83" s="1"/>
  <c r="T170" i="82"/>
  <c r="T170" i="83" s="1"/>
  <c r="T170" i="84" s="1"/>
  <c r="FL169" i="82"/>
  <c r="FL169" i="83" s="1"/>
  <c r="FL169" i="84" s="1"/>
  <c r="X169" i="82"/>
  <c r="X169" i="83" s="1"/>
  <c r="X169" i="84" s="1"/>
  <c r="FH164" i="82"/>
  <c r="FH164" i="83" s="1"/>
  <c r="FH164" i="84" s="1"/>
  <c r="DL162" i="83"/>
  <c r="DL162" i="84" s="1"/>
  <c r="AV160" i="82"/>
  <c r="AV160" i="83" s="1"/>
  <c r="AV160" i="84" s="1"/>
  <c r="DL157" i="83"/>
  <c r="DL157" i="84" s="1"/>
  <c r="FZ125" i="84" a="1"/>
  <c r="FZ125" i="84" s="1"/>
  <c r="FZ39" i="84" s="1"/>
  <c r="FC125" i="84" a="1"/>
  <c r="FC125" i="84" s="1"/>
  <c r="FA125" i="84" a="1"/>
  <c r="FA125" i="84" s="1"/>
  <c r="DW125" i="84" a="1"/>
  <c r="DW125" i="84" s="1"/>
  <c r="DW39" i="84" s="1"/>
  <c r="DU125" i="84" a="1"/>
  <c r="DU125" i="84" s="1"/>
  <c r="BO125" i="84" a="1"/>
  <c r="BO125" i="84" s="1"/>
  <c r="BO39" i="84" s="1"/>
  <c r="BM125" i="84" a="1"/>
  <c r="BM125" i="84" s="1"/>
  <c r="BM39" i="84" s="1"/>
  <c r="BM187" i="84" s="1"/>
  <c r="BJ125" i="84" a="1"/>
  <c r="BJ125" i="84" s="1"/>
  <c r="BG125" i="84" a="1"/>
  <c r="BG125" i="84" s="1"/>
  <c r="BE125" i="84" a="1"/>
  <c r="BE125" i="84" s="1"/>
  <c r="BE39" i="84" s="1"/>
  <c r="BB125" i="84" a="1"/>
  <c r="BB125" i="84" s="1"/>
  <c r="BB39" i="84" s="1"/>
  <c r="AY125" i="84" a="1"/>
  <c r="AY125" i="84" s="1"/>
  <c r="AW125" i="83"/>
  <c r="AW125" i="84" s="1" a="1"/>
  <c r="AW125" i="84" s="1"/>
  <c r="AT125" i="84" a="1"/>
  <c r="AT125" i="84" s="1"/>
  <c r="AQ125" i="84" a="1"/>
  <c r="AQ125" i="84" s="1"/>
  <c r="AO125" i="84" a="1"/>
  <c r="AO125" i="84" s="1"/>
  <c r="AO39" i="84" s="1"/>
  <c r="AG137" i="83"/>
  <c r="AG137" i="84" s="1"/>
  <c r="R125" i="84" a="1"/>
  <c r="R125" i="84" s="1"/>
  <c r="R39" i="84" s="1"/>
  <c r="AS118" i="83"/>
  <c r="AS118" i="84" s="1"/>
  <c r="AS39" i="84" s="1"/>
  <c r="I137" i="83"/>
  <c r="AM31" i="83"/>
  <c r="AM31" i="84" s="1"/>
  <c r="J31" i="83"/>
  <c r="J31" i="84" s="1"/>
  <c r="DK30" i="83"/>
  <c r="DK30" i="84" s="1"/>
  <c r="AM27" i="83"/>
  <c r="AM27" i="84" s="1"/>
  <c r="AM24" i="83"/>
  <c r="AM24" i="84" s="1"/>
  <c r="J33" i="83"/>
  <c r="J33" i="84" s="1"/>
  <c r="J23" i="84" s="1"/>
  <c r="I25" i="83"/>
  <c r="I25" i="84" s="1"/>
  <c r="FF38" i="83"/>
  <c r="FF38" i="84" s="1"/>
  <c r="DB37" i="83"/>
  <c r="DB37" i="84" s="1"/>
  <c r="Z37" i="83"/>
  <c r="Z37" i="84" s="1"/>
  <c r="Z23" i="84" s="1"/>
  <c r="FF36" i="83"/>
  <c r="FF36" i="84" s="1"/>
  <c r="DB35" i="83"/>
  <c r="DB35" i="84" s="1"/>
  <c r="Z35" i="83"/>
  <c r="Z35" i="84" s="1"/>
  <c r="FF34" i="83"/>
  <c r="FF34" i="84" s="1"/>
  <c r="DB33" i="83"/>
  <c r="DB33" i="84" s="1"/>
  <c r="Z33" i="83"/>
  <c r="Z33" i="84" s="1"/>
  <c r="FF29" i="83"/>
  <c r="FF29" i="84" s="1"/>
  <c r="DB25" i="83"/>
  <c r="DB25" i="84" s="1"/>
  <c r="AW175" i="83"/>
  <c r="AW175" i="84" s="1"/>
  <c r="N175" i="83"/>
  <c r="N175" i="84" s="1"/>
  <c r="FF173" i="83"/>
  <c r="FF173" i="84" s="1"/>
  <c r="AO173" i="83"/>
  <c r="AO173" i="84" s="1"/>
  <c r="FA184" i="83"/>
  <c r="FA184" i="84" s="1"/>
  <c r="FA176" i="84" s="1"/>
  <c r="EI184" i="83"/>
  <c r="EI184" i="84" s="1"/>
  <c r="EI176" i="84" s="1"/>
  <c r="GW182" i="83"/>
  <c r="GW182" i="84" s="1"/>
  <c r="AW182" i="83"/>
  <c r="AW182" i="84" s="1"/>
  <c r="N182" i="83"/>
  <c r="N182" i="84" s="1"/>
  <c r="FF181" i="83"/>
  <c r="FF181" i="84" s="1"/>
  <c r="AO181" i="83"/>
  <c r="AO181" i="84" s="1"/>
  <c r="AO176" i="84" s="1"/>
  <c r="EE179" i="83"/>
  <c r="EE179" i="84" s="1"/>
  <c r="EE187" i="84" s="1"/>
  <c r="AG179" i="83"/>
  <c r="AG179" i="84" s="1"/>
  <c r="DK139" i="83"/>
  <c r="DK139" i="84" s="1"/>
  <c r="FA39" i="83"/>
  <c r="EI39" i="83"/>
  <c r="FA140" i="83"/>
  <c r="EI140" i="83"/>
  <c r="AN173" i="82"/>
  <c r="AN173" i="83" s="1"/>
  <c r="AN139" i="82"/>
  <c r="AN139" i="83" s="1"/>
  <c r="AN139" i="84" s="1"/>
  <c r="AN140" i="82"/>
  <c r="AN140" i="83" s="1"/>
  <c r="AN174" i="82"/>
  <c r="AN174" i="83" s="1"/>
  <c r="AN25" i="82"/>
  <c r="AN25" i="83" s="1"/>
  <c r="AN182" i="82"/>
  <c r="AN182" i="83" s="1"/>
  <c r="AN39" i="82"/>
  <c r="AN39" i="83" s="1"/>
  <c r="AN138" i="82"/>
  <c r="AN138" i="83" s="1"/>
  <c r="AN29" i="82"/>
  <c r="AN29" i="83" s="1"/>
  <c r="AN29" i="84" s="1"/>
  <c r="AN35" i="82"/>
  <c r="AN35" i="83" s="1"/>
  <c r="AN33" i="82"/>
  <c r="AN33" i="83" s="1"/>
  <c r="AN33" i="84" s="1"/>
  <c r="AN36" i="82"/>
  <c r="AN36" i="83" s="1"/>
  <c r="AN179" i="82"/>
  <c r="AN179" i="83" s="1"/>
  <c r="AN181" i="82"/>
  <c r="AN181" i="83" s="1"/>
  <c r="AC161" i="6" s="1" a="1"/>
  <c r="AC161" i="6" s="1"/>
  <c r="AN175" i="82"/>
  <c r="AN175" i="83" s="1"/>
  <c r="AN34" i="82"/>
  <c r="AN34" i="83" s="1"/>
  <c r="AN37" i="82"/>
  <c r="AN37" i="83" s="1"/>
  <c r="AN37" i="84" s="1"/>
  <c r="AN184" i="82"/>
  <c r="AN184" i="83" s="1"/>
  <c r="AN38" i="82"/>
  <c r="AN38" i="83" s="1"/>
  <c r="AN24" i="82"/>
  <c r="AN24" i="83" s="1"/>
  <c r="AN24" i="84" s="1"/>
  <c r="AN27" i="82"/>
  <c r="AN27" i="83" s="1"/>
  <c r="AN131" i="82"/>
  <c r="AN131" i="83" s="1"/>
  <c r="AN30" i="82"/>
  <c r="AN30" i="83" s="1"/>
  <c r="AN30" i="84" s="1"/>
  <c r="AN26" i="82"/>
  <c r="AN26" i="83" s="1"/>
  <c r="AN28" i="82"/>
  <c r="AN28" i="83" s="1"/>
  <c r="AN125" i="82"/>
  <c r="AN125" i="83" s="1"/>
  <c r="AN125" i="84" s="1" a="1"/>
  <c r="AN125" i="84" s="1"/>
  <c r="AN72" i="82"/>
  <c r="AN72" i="83" s="1"/>
  <c r="AN72" i="84" s="1"/>
  <c r="AN31" i="82"/>
  <c r="AN31" i="83" s="1"/>
  <c r="AN31" i="84" s="1"/>
  <c r="AN42" i="82"/>
  <c r="AN42" i="83" s="1"/>
  <c r="AN40" i="82"/>
  <c r="AN40" i="83" s="1"/>
  <c r="AN40" i="84" s="1"/>
  <c r="AN118" i="82"/>
  <c r="AN118" i="83" s="1"/>
  <c r="AN97" i="82"/>
  <c r="AN97" i="83" s="1"/>
  <c r="AN97" i="84" s="1"/>
  <c r="AN32" i="82"/>
  <c r="AN32" i="83" s="1"/>
  <c r="AN32" i="84" s="1"/>
  <c r="AN137" i="82"/>
  <c r="AN137" i="83" s="1"/>
  <c r="AN41" i="82"/>
  <c r="AN41" i="83" s="1"/>
  <c r="AN41" i="84" s="1"/>
  <c r="AN45" i="82"/>
  <c r="AN45" i="83" s="1"/>
  <c r="AN45" i="84" s="1"/>
  <c r="AN43" i="82"/>
  <c r="AN43" i="83" s="1"/>
  <c r="AN44" i="82"/>
  <c r="AN44" i="83" s="1"/>
  <c r="AN49" i="82"/>
  <c r="AN49" i="83" s="1"/>
  <c r="AN49" i="84" s="1"/>
  <c r="AN46" i="82"/>
  <c r="AN46" i="83" s="1"/>
  <c r="AN51" i="82"/>
  <c r="AN51" i="83" s="1"/>
  <c r="AN48" i="82"/>
  <c r="AN48" i="83" s="1"/>
  <c r="AN47" i="82"/>
  <c r="AN47" i="83" s="1"/>
  <c r="AN52" i="82"/>
  <c r="AN52" i="83" s="1"/>
  <c r="AN52" i="84" s="1"/>
  <c r="AN53" i="82"/>
  <c r="AN53" i="83" s="1"/>
  <c r="AN54" i="82"/>
  <c r="AN54" i="83" s="1"/>
  <c r="AN50" i="82"/>
  <c r="AN50" i="83" s="1"/>
  <c r="AN55" i="82"/>
  <c r="AN55" i="83" s="1"/>
  <c r="AN55" i="84" s="1"/>
  <c r="AN56" i="82"/>
  <c r="AN56" i="83" s="1"/>
  <c r="AN62" i="82"/>
  <c r="AN62" i="83" s="1"/>
  <c r="AN62" i="84" s="1"/>
  <c r="AN59" i="82"/>
  <c r="AN59" i="83" s="1"/>
  <c r="AN59" i="84" s="1"/>
  <c r="AN60" i="82"/>
  <c r="AN60" i="83" s="1"/>
  <c r="AN58" i="82"/>
  <c r="AN58" i="83" s="1"/>
  <c r="AN57" i="82"/>
  <c r="AN57" i="83" s="1"/>
  <c r="AN64" i="82"/>
  <c r="AN64" i="83" s="1"/>
  <c r="AN61" i="82"/>
  <c r="AN61" i="83" s="1"/>
  <c r="AN65" i="82"/>
  <c r="AN65" i="83" s="1"/>
  <c r="AN63" i="82"/>
  <c r="AN63" i="83" s="1"/>
  <c r="AN67" i="82"/>
  <c r="AN67" i="83" s="1"/>
  <c r="AN67" i="84" s="1"/>
  <c r="AN69" i="82"/>
  <c r="AN69" i="83" s="1"/>
  <c r="AN74" i="82"/>
  <c r="AN74" i="83" s="1"/>
  <c r="AN66" i="82"/>
  <c r="AN66" i="83" s="1"/>
  <c r="AN66" i="84" s="1"/>
  <c r="AN70" i="82"/>
  <c r="AN70" i="83" s="1"/>
  <c r="AN70" i="84" s="1"/>
  <c r="AN76" i="82"/>
  <c r="AN76" i="83" s="1"/>
  <c r="AN76" i="84" s="1"/>
  <c r="AN77" i="82"/>
  <c r="AN77" i="83" s="1"/>
  <c r="AN73" i="82"/>
  <c r="AN73" i="83" s="1"/>
  <c r="AN73" i="84" s="1"/>
  <c r="AN75" i="82"/>
  <c r="AN75" i="83" s="1"/>
  <c r="AN75" i="84" s="1"/>
  <c r="AN68" i="82"/>
  <c r="AN68" i="83" s="1"/>
  <c r="AN71" i="82"/>
  <c r="AN71" i="83" s="1"/>
  <c r="AN78" i="82"/>
  <c r="AN78" i="83" s="1"/>
  <c r="AN78" i="84" s="1"/>
  <c r="AN79" i="82"/>
  <c r="AN79" i="83" s="1"/>
  <c r="AN79" i="84" s="1"/>
  <c r="AN83" i="82"/>
  <c r="AN83" i="83" s="1"/>
  <c r="AN83" i="84" s="1"/>
  <c r="AN80" i="82"/>
  <c r="AN80" i="83" s="1"/>
  <c r="AN80" i="84" s="1"/>
  <c r="AN89" i="82"/>
  <c r="AN89" i="83" s="1"/>
  <c r="AN89" i="84" s="1"/>
  <c r="AN87" i="82"/>
  <c r="AN87" i="83" s="1"/>
  <c r="AN87" i="84" s="1"/>
  <c r="AN82" i="82"/>
  <c r="AN82" i="83" s="1"/>
  <c r="AN93" i="82"/>
  <c r="AN93" i="83" s="1"/>
  <c r="AN93" i="84" s="1"/>
  <c r="AN81" i="82"/>
  <c r="AN81" i="83" s="1"/>
  <c r="AN81" i="84" s="1"/>
  <c r="AN88" i="82"/>
  <c r="AN88" i="83" s="1"/>
  <c r="AN88" i="84" s="1"/>
  <c r="AN85" i="82"/>
  <c r="AN85" i="83" s="1"/>
  <c r="AN85" i="84" s="1"/>
  <c r="AN94" i="82"/>
  <c r="AN94" i="83" s="1"/>
  <c r="AN90" i="82"/>
  <c r="AN90" i="83" s="1"/>
  <c r="AN90" i="84" s="1"/>
  <c r="AN96" i="82"/>
  <c r="AN96" i="83" s="1"/>
  <c r="AN96" i="84" s="1"/>
  <c r="AN84" i="82"/>
  <c r="AN84" i="83" s="1"/>
  <c r="AN84" i="84" s="1"/>
  <c r="AN92" i="82"/>
  <c r="AN92" i="83" s="1"/>
  <c r="AN92" i="84" s="1"/>
  <c r="AN95" i="82"/>
  <c r="AN95" i="83" s="1"/>
  <c r="AN95" i="84" s="1"/>
  <c r="AN91" i="82"/>
  <c r="AN91" i="83" s="1"/>
  <c r="AN91" i="84" s="1"/>
  <c r="AN86" i="82"/>
  <c r="AN86" i="83" s="1"/>
  <c r="AN98" i="82"/>
  <c r="AN98" i="83" s="1"/>
  <c r="AN99" i="82"/>
  <c r="AN99" i="83" s="1"/>
  <c r="AN100" i="82"/>
  <c r="AN100" i="83" s="1"/>
  <c r="AN100" i="84" s="1"/>
  <c r="AN103" i="82"/>
  <c r="AN103" i="83" s="1"/>
  <c r="AN103" i="84" s="1"/>
  <c r="AN106" i="82"/>
  <c r="AN106" i="83" s="1"/>
  <c r="AN106" i="84" s="1"/>
  <c r="AN101" i="82"/>
  <c r="AN101" i="83" s="1"/>
  <c r="AN101" i="84" s="1"/>
  <c r="AN104" i="82"/>
  <c r="AN104" i="83" s="1"/>
  <c r="AN104" i="84" s="1"/>
  <c r="AN110" i="82"/>
  <c r="AN110" i="83" s="1"/>
  <c r="AN110" i="84" s="1"/>
  <c r="AN109" i="82"/>
  <c r="AN109" i="83" s="1"/>
  <c r="AN109" i="84" s="1"/>
  <c r="AN107" i="82"/>
  <c r="AN107" i="83" s="1"/>
  <c r="AN107" i="84" s="1"/>
  <c r="AN102" i="82"/>
  <c r="AN102" i="83" s="1"/>
  <c r="AN102" i="84" s="1"/>
  <c r="AN112" i="82"/>
  <c r="AN112" i="83" s="1"/>
  <c r="AN112" i="84" s="1"/>
  <c r="AN111" i="82"/>
  <c r="AN111" i="83" s="1"/>
  <c r="AN111" i="84" s="1"/>
  <c r="AN105" i="82"/>
  <c r="AN105" i="83" s="1"/>
  <c r="AN105" i="84" s="1"/>
  <c r="AN108" i="82"/>
  <c r="AN108" i="83" s="1"/>
  <c r="AN108" i="84" s="1"/>
  <c r="AN116" i="82"/>
  <c r="AN116" i="83" s="1"/>
  <c r="AN122" i="82"/>
  <c r="AN122" i="83" s="1"/>
  <c r="AN114" i="82"/>
  <c r="AN114" i="83" s="1"/>
  <c r="AN114" i="84" s="1"/>
  <c r="AN120" i="82"/>
  <c r="AN120" i="83" s="1"/>
  <c r="AN120" i="84" s="1"/>
  <c r="AN124" i="82"/>
  <c r="AN124" i="83" s="1"/>
  <c r="AN124" i="84" s="1"/>
  <c r="AN127" i="82"/>
  <c r="AN127" i="83" s="1"/>
  <c r="AN127" i="84" s="1"/>
  <c r="AN128" i="82"/>
  <c r="AN128" i="83" s="1"/>
  <c r="AN113" i="82"/>
  <c r="AN113" i="83" s="1"/>
  <c r="AN113" i="84" s="1"/>
  <c r="AN115" i="82"/>
  <c r="AN115" i="83" s="1"/>
  <c r="AN117" i="82"/>
  <c r="AN117" i="83" s="1"/>
  <c r="AN117" i="84" s="1"/>
  <c r="AN119" i="82"/>
  <c r="AN119" i="83" s="1"/>
  <c r="AN123" i="82"/>
  <c r="AN123" i="83" s="1"/>
  <c r="AN151" i="82"/>
  <c r="AN151" i="83" s="1"/>
  <c r="AN151" i="84" s="1"/>
  <c r="AN165" i="82"/>
  <c r="AN165" i="83" s="1"/>
  <c r="AN165" i="84" s="1"/>
  <c r="AN126" i="82"/>
  <c r="AN126" i="83" s="1"/>
  <c r="AN155" i="82"/>
  <c r="AN155" i="83" s="1"/>
  <c r="AN155" i="84" s="1"/>
  <c r="AN129" i="82"/>
  <c r="AN129" i="83" s="1"/>
  <c r="AN129" i="84" s="1"/>
  <c r="AN149" i="82"/>
  <c r="AN149" i="83" s="1"/>
  <c r="AN149" i="84" s="1"/>
  <c r="AN146" i="82"/>
  <c r="AN146" i="83" s="1"/>
  <c r="AN146" i="84" s="1"/>
  <c r="AN141" i="82"/>
  <c r="AN141" i="83" s="1"/>
  <c r="AN141" i="84" s="1"/>
  <c r="AN140" i="84" s="1"/>
  <c r="AN171" i="82"/>
  <c r="AN171" i="83" s="1"/>
  <c r="AN171" i="84" s="1"/>
  <c r="AN150" i="82"/>
  <c r="AN150" i="83" s="1"/>
  <c r="AN150" i="84" s="1"/>
  <c r="AN159" i="82"/>
  <c r="AN159" i="83" s="1"/>
  <c r="AN159" i="84" s="1"/>
  <c r="AN162" i="82"/>
  <c r="AN162" i="83" s="1"/>
  <c r="AN162" i="84" s="1"/>
  <c r="AN132" i="82"/>
  <c r="AN132" i="83" s="1"/>
  <c r="AN121" i="82"/>
  <c r="AN121" i="83" s="1"/>
  <c r="AN130" i="82"/>
  <c r="AN130" i="83" s="1"/>
  <c r="AN130" i="84" s="1"/>
  <c r="AN133" i="82"/>
  <c r="AN133" i="83" s="1"/>
  <c r="AO140" i="84" s="1"/>
  <c r="AN135" i="82"/>
  <c r="AN135" i="83" s="1"/>
  <c r="AN135" i="84" s="1"/>
  <c r="AN152" i="82"/>
  <c r="AN152" i="83" s="1"/>
  <c r="AN152" i="84" s="1"/>
  <c r="AN144" i="82"/>
  <c r="AN144" i="83" s="1"/>
  <c r="AN144" i="84" s="1"/>
  <c r="AN134" i="82"/>
  <c r="AN134" i="83" s="1"/>
  <c r="AN134" i="84" s="1"/>
  <c r="AN136" i="82"/>
  <c r="AN136" i="83" s="1"/>
  <c r="AN142" i="82"/>
  <c r="AN142" i="83" s="1"/>
  <c r="AN142" i="84" s="1"/>
  <c r="AN145" i="82"/>
  <c r="AN145" i="83" s="1"/>
  <c r="AN145" i="84" s="1"/>
  <c r="AN161" i="82"/>
  <c r="AN161" i="83" s="1"/>
  <c r="AN161" i="84" s="1"/>
  <c r="AN157" i="82"/>
  <c r="AN157" i="83" s="1"/>
  <c r="AN157" i="84" s="1"/>
  <c r="AN147" i="82"/>
  <c r="AN147" i="83" s="1"/>
  <c r="AN147" i="84" s="1"/>
  <c r="AN153" i="82"/>
  <c r="AN153" i="83" s="1"/>
  <c r="AN153" i="84" s="1"/>
  <c r="AN148" i="82"/>
  <c r="AN148" i="83" s="1"/>
  <c r="AN148" i="84" s="1"/>
  <c r="AN154" i="82"/>
  <c r="AN154" i="83" s="1"/>
  <c r="AN154" i="84" s="1"/>
  <c r="AN143" i="82"/>
  <c r="AN143" i="83" s="1"/>
  <c r="AN143" i="84" s="1"/>
  <c r="AN158" i="82"/>
  <c r="AN158" i="83" s="1"/>
  <c r="AN158" i="84" s="1"/>
  <c r="AN164" i="82"/>
  <c r="AN164" i="83" s="1"/>
  <c r="AN164" i="84" s="1"/>
  <c r="AN178" i="82"/>
  <c r="AN178" i="83" s="1"/>
  <c r="AN156" i="82"/>
  <c r="AN156" i="83" s="1"/>
  <c r="AN156" i="84" s="1"/>
  <c r="AN166" i="82"/>
  <c r="AN166" i="83" s="1"/>
  <c r="AN166" i="84" s="1"/>
  <c r="AN163" i="82"/>
  <c r="AN163" i="83" s="1"/>
  <c r="AN163" i="84" s="1"/>
  <c r="AN183" i="82"/>
  <c r="AN183" i="83" s="1"/>
  <c r="AN168" i="82"/>
  <c r="AN168" i="83" s="1"/>
  <c r="AN168" i="84" s="1"/>
  <c r="AN167" i="82"/>
  <c r="AN167" i="83" s="1"/>
  <c r="AN167" i="84" s="1"/>
  <c r="AN160" i="82"/>
  <c r="AN160" i="83" s="1"/>
  <c r="AN160" i="84" s="1"/>
  <c r="AN169" i="82"/>
  <c r="AN169" i="83" s="1"/>
  <c r="AN169" i="84" s="1"/>
  <c r="AN170" i="82"/>
  <c r="AN170" i="83" s="1"/>
  <c r="AN170" i="84" s="1"/>
  <c r="O138" i="83"/>
  <c r="O138" i="84" s="1"/>
  <c r="O184" i="83"/>
  <c r="O184" i="84" s="1"/>
  <c r="O176" i="84" s="1"/>
  <c r="DS180" i="83"/>
  <c r="DS180" i="84" s="1"/>
  <c r="DS179" i="83"/>
  <c r="DS179" i="84" s="1"/>
  <c r="DS182" i="83"/>
  <c r="DS182" i="84" s="1"/>
  <c r="DX174" i="82"/>
  <c r="DX174" i="83" s="1"/>
  <c r="DX174" i="84" s="1"/>
  <c r="DX140" i="82"/>
  <c r="DX140" i="83" s="1"/>
  <c r="DX181" i="82"/>
  <c r="DX181" i="83" s="1"/>
  <c r="DX39" i="82"/>
  <c r="DX39" i="83" s="1"/>
  <c r="DX182" i="82"/>
  <c r="DX182" i="83" s="1"/>
  <c r="DX173" i="82"/>
  <c r="DX173" i="83" s="1"/>
  <c r="DX173" i="84" s="1"/>
  <c r="DX172" i="84" s="1"/>
  <c r="DX139" i="82"/>
  <c r="DX139" i="83" s="1"/>
  <c r="DX139" i="84" s="1"/>
  <c r="DX184" i="82"/>
  <c r="DX184" i="83" s="1"/>
  <c r="DX184" i="84" s="1"/>
  <c r="DX179" i="82"/>
  <c r="DX179" i="83" s="1"/>
  <c r="DX33" i="82"/>
  <c r="DX33" i="83" s="1"/>
  <c r="DX33" i="84" s="1"/>
  <c r="DX175" i="82"/>
  <c r="DX175" i="83" s="1"/>
  <c r="DX175" i="84" s="1"/>
  <c r="DX138" i="82"/>
  <c r="DX138" i="83" s="1"/>
  <c r="DX138" i="84" s="1"/>
  <c r="DX25" i="82"/>
  <c r="DX25" i="83" s="1"/>
  <c r="DX25" i="84" s="1"/>
  <c r="DX29" i="82"/>
  <c r="DX29" i="83" s="1"/>
  <c r="DX29" i="84" s="1"/>
  <c r="DX36" i="82"/>
  <c r="DX36" i="83" s="1"/>
  <c r="DX37" i="82"/>
  <c r="DX37" i="83" s="1"/>
  <c r="DX37" i="84" s="1"/>
  <c r="DX34" i="82"/>
  <c r="DX34" i="83" s="1"/>
  <c r="DX34" i="84" s="1"/>
  <c r="DX35" i="82"/>
  <c r="DX35" i="83" s="1"/>
  <c r="DX35" i="84" s="1"/>
  <c r="DX38" i="82"/>
  <c r="DX38" i="83" s="1"/>
  <c r="DX38" i="84" s="1"/>
  <c r="DX26" i="82"/>
  <c r="DX26" i="83" s="1"/>
  <c r="DX26" i="84" s="1"/>
  <c r="DX24" i="82"/>
  <c r="DX24" i="83" s="1"/>
  <c r="DX24" i="84" s="1"/>
  <c r="DX30" i="82"/>
  <c r="DX30" i="83" s="1"/>
  <c r="DX32" i="82"/>
  <c r="DX32" i="83" s="1"/>
  <c r="DX27" i="82"/>
  <c r="DX27" i="83" s="1"/>
  <c r="DX28" i="82"/>
  <c r="DX28" i="83" s="1"/>
  <c r="DX118" i="82"/>
  <c r="DX118" i="83" s="1"/>
  <c r="DX118" i="84" s="1"/>
  <c r="DX97" i="82"/>
  <c r="DX97" i="83" s="1"/>
  <c r="DX97" i="84" s="1"/>
  <c r="DX131" i="82"/>
  <c r="DX131" i="83" s="1"/>
  <c r="DX131" i="84" s="1"/>
  <c r="DX40" i="82"/>
  <c r="DX40" i="83" s="1"/>
  <c r="DX40" i="84" s="1"/>
  <c r="DX137" i="82"/>
  <c r="DX137" i="83" s="1"/>
  <c r="DX137" i="84" s="1"/>
  <c r="DX31" i="82"/>
  <c r="DX31" i="83" s="1"/>
  <c r="DX72" i="82"/>
  <c r="DX72" i="83" s="1"/>
  <c r="DX72" i="84" s="1"/>
  <c r="DX43" i="82"/>
  <c r="DX43" i="83" s="1"/>
  <c r="DX43" i="84" s="1"/>
  <c r="DX46" i="82"/>
  <c r="DX46" i="83" s="1"/>
  <c r="DX125" i="82"/>
  <c r="DX125" i="83" s="1"/>
  <c r="DX125" i="84" s="1" a="1"/>
  <c r="DX125" i="84" s="1"/>
  <c r="DX42" i="82"/>
  <c r="DX42" i="83" s="1"/>
  <c r="DX41" i="82"/>
  <c r="DX41" i="83" s="1"/>
  <c r="DX41" i="84" s="1"/>
  <c r="DX45" i="82"/>
  <c r="DX45" i="83" s="1"/>
  <c r="DX45" i="84" s="1"/>
  <c r="DX44" i="82"/>
  <c r="DX44" i="83" s="1"/>
  <c r="DX49" i="82"/>
  <c r="DX49" i="83" s="1"/>
  <c r="DX49" i="84" s="1"/>
  <c r="DX53" i="82"/>
  <c r="DX53" i="83" s="1"/>
  <c r="DX53" i="84" s="1"/>
  <c r="DX48" i="82"/>
  <c r="DX48" i="83" s="1"/>
  <c r="DX48" i="84" s="1"/>
  <c r="DX51" i="82"/>
  <c r="DX51" i="83" s="1"/>
  <c r="DX56" i="82"/>
  <c r="DX56" i="83" s="1"/>
  <c r="DX56" i="84" s="1"/>
  <c r="DX50" i="82"/>
  <c r="DX50" i="83" s="1"/>
  <c r="DX57" i="82"/>
  <c r="DX57" i="83" s="1"/>
  <c r="DX55" i="82"/>
  <c r="DX55" i="83" s="1"/>
  <c r="DX52" i="82"/>
  <c r="DX52" i="83" s="1"/>
  <c r="DX52" i="84" s="1"/>
  <c r="DX47" i="82"/>
  <c r="DX47" i="83" s="1"/>
  <c r="DX59" i="82"/>
  <c r="DX59" i="83" s="1"/>
  <c r="DX59" i="84" s="1"/>
  <c r="DX60" i="82"/>
  <c r="DX60" i="83" s="1"/>
  <c r="DX54" i="82"/>
  <c r="DX54" i="83" s="1"/>
  <c r="DX62" i="82"/>
  <c r="DX62" i="83" s="1"/>
  <c r="DX62" i="84" s="1"/>
  <c r="DX64" i="82"/>
  <c r="DX64" i="83" s="1"/>
  <c r="DX64" i="84" s="1"/>
  <c r="DX61" i="82"/>
  <c r="DX61" i="83" s="1"/>
  <c r="DX66" i="82"/>
  <c r="DX66" i="83" s="1"/>
  <c r="DX66" i="84" s="1"/>
  <c r="DX58" i="82"/>
  <c r="DX58" i="83" s="1"/>
  <c r="DX58" i="84" s="1"/>
  <c r="DX63" i="82"/>
  <c r="DX63" i="83" s="1"/>
  <c r="DX67" i="82"/>
  <c r="DX67" i="83" s="1"/>
  <c r="DX68" i="82"/>
  <c r="DX68" i="83" s="1"/>
  <c r="DX65" i="82"/>
  <c r="DX65" i="83" s="1"/>
  <c r="DX65" i="84" s="1"/>
  <c r="DX70" i="82"/>
  <c r="DX70" i="83" s="1"/>
  <c r="DX70" i="84" s="1"/>
  <c r="DX74" i="82"/>
  <c r="DX74" i="83" s="1"/>
  <c r="DX69" i="82"/>
  <c r="DX69" i="83" s="1"/>
  <c r="DX69" i="84" s="1"/>
  <c r="DX71" i="82"/>
  <c r="DX71" i="83" s="1"/>
  <c r="DX71" i="84" s="1"/>
  <c r="DX73" i="82"/>
  <c r="DX73" i="83" s="1"/>
  <c r="DX75" i="82"/>
  <c r="DX75" i="83" s="1"/>
  <c r="DX77" i="82"/>
  <c r="DX77" i="83" s="1"/>
  <c r="DX77" i="84" s="1"/>
  <c r="DX79" i="82"/>
  <c r="DX79" i="83" s="1"/>
  <c r="DX79" i="84" s="1"/>
  <c r="DX76" i="82"/>
  <c r="DX76" i="83" s="1"/>
  <c r="DX80" i="82"/>
  <c r="DX80" i="83" s="1"/>
  <c r="DX82" i="82"/>
  <c r="DX82" i="83" s="1"/>
  <c r="DX81" i="82"/>
  <c r="DX81" i="83" s="1"/>
  <c r="DX81" i="84" s="1"/>
  <c r="DX86" i="82"/>
  <c r="DX86" i="83" s="1"/>
  <c r="DX78" i="82"/>
  <c r="DX78" i="83" s="1"/>
  <c r="DX89" i="82"/>
  <c r="DX89" i="83" s="1"/>
  <c r="DX89" i="84" s="1"/>
  <c r="DX91" i="82"/>
  <c r="DX91" i="83" s="1"/>
  <c r="DX91" i="84" s="1"/>
  <c r="DX88" i="82"/>
  <c r="DX88" i="83" s="1"/>
  <c r="DX84" i="82"/>
  <c r="DX84" i="83" s="1"/>
  <c r="DX85" i="82"/>
  <c r="DX85" i="83" s="1"/>
  <c r="DX85" i="84" s="1"/>
  <c r="DX90" i="82"/>
  <c r="DX90" i="83" s="1"/>
  <c r="DX90" i="84" s="1"/>
  <c r="DX83" i="82"/>
  <c r="DX83" i="83" s="1"/>
  <c r="DX96" i="82"/>
  <c r="DX96" i="83" s="1"/>
  <c r="DX87" i="82"/>
  <c r="DX87" i="83" s="1"/>
  <c r="DX87" i="84" s="1"/>
  <c r="DX93" i="82"/>
  <c r="DX93" i="83" s="1"/>
  <c r="DX92" i="82"/>
  <c r="DX92" i="83" s="1"/>
  <c r="DX92" i="84" s="1"/>
  <c r="DX101" i="82"/>
  <c r="DX101" i="83" s="1"/>
  <c r="DX98" i="82"/>
  <c r="DX98" i="83" s="1"/>
  <c r="DX95" i="82"/>
  <c r="DX95" i="83" s="1"/>
  <c r="DX95" i="84" s="1"/>
  <c r="DX94" i="82"/>
  <c r="DX94" i="83" s="1"/>
  <c r="DX94" i="84" s="1"/>
  <c r="DX103" i="82"/>
  <c r="DX103" i="83" s="1"/>
  <c r="DX103" i="84" s="1"/>
  <c r="DX100" i="82"/>
  <c r="DX100" i="83" s="1"/>
  <c r="DX100" i="84" s="1"/>
  <c r="DX102" i="82"/>
  <c r="DX102" i="83" s="1"/>
  <c r="DX102" i="84" s="1"/>
  <c r="DX99" i="82"/>
  <c r="DX99" i="83" s="1"/>
  <c r="DX104" i="82"/>
  <c r="DX104" i="83" s="1"/>
  <c r="DX104" i="84" s="1"/>
  <c r="DX107" i="82"/>
  <c r="DX107" i="83" s="1"/>
  <c r="DX107" i="84" s="1"/>
  <c r="DX108" i="82"/>
  <c r="DX108" i="83" s="1"/>
  <c r="DX108" i="84" s="1"/>
  <c r="DX109" i="82"/>
  <c r="DX109" i="83" s="1"/>
  <c r="DX109" i="84" s="1"/>
  <c r="DX111" i="82"/>
  <c r="DX111" i="83" s="1"/>
  <c r="DX111" i="84" s="1"/>
  <c r="DX105" i="82"/>
  <c r="DX105" i="83" s="1"/>
  <c r="DX105" i="84" s="1"/>
  <c r="DX110" i="82"/>
  <c r="DX110" i="83" s="1"/>
  <c r="DX110" i="84" s="1"/>
  <c r="DX106" i="82"/>
  <c r="DX106" i="83" s="1"/>
  <c r="DX106" i="84" s="1"/>
  <c r="DX112" i="82"/>
  <c r="DX112" i="83" s="1"/>
  <c r="DX112" i="84" s="1"/>
  <c r="DX126" i="82"/>
  <c r="DX126" i="83" s="1"/>
  <c r="DX126" i="84" s="1"/>
  <c r="DX128" i="82"/>
  <c r="DX128" i="83" s="1"/>
  <c r="DX128" i="84" s="1"/>
  <c r="DX129" i="82"/>
  <c r="DX129" i="83" s="1"/>
  <c r="DX121" i="82"/>
  <c r="DX121" i="83" s="1"/>
  <c r="DX113" i="82"/>
  <c r="DX113" i="83" s="1"/>
  <c r="DX113" i="84" s="1"/>
  <c r="DX114" i="82"/>
  <c r="DX114" i="83" s="1"/>
  <c r="DX120" i="82"/>
  <c r="DX120" i="83" s="1"/>
  <c r="DX120" i="84" s="1"/>
  <c r="DX124" i="82"/>
  <c r="DX124" i="83" s="1"/>
  <c r="DX124" i="84" s="1"/>
  <c r="DX119" i="82"/>
  <c r="DX119" i="83" s="1"/>
  <c r="DX119" i="84" s="1"/>
  <c r="DX123" i="82"/>
  <c r="DX123" i="83" s="1"/>
  <c r="DX123" i="84" s="1"/>
  <c r="DX115" i="82"/>
  <c r="DX115" i="83" s="1"/>
  <c r="DX117" i="82"/>
  <c r="DX117" i="83" s="1"/>
  <c r="DX116" i="82"/>
  <c r="DX116" i="83" s="1"/>
  <c r="DX116" i="84" s="1"/>
  <c r="DX141" i="82"/>
  <c r="DX141" i="83" s="1"/>
  <c r="DX141" i="84" s="1"/>
  <c r="DX140" i="84" s="1"/>
  <c r="DX161" i="82"/>
  <c r="DX161" i="83" s="1"/>
  <c r="DX161" i="84" s="1"/>
  <c r="DX122" i="82"/>
  <c r="DX122" i="83" s="1"/>
  <c r="DX127" i="82"/>
  <c r="DX127" i="83" s="1"/>
  <c r="DX147" i="82"/>
  <c r="DX147" i="83" s="1"/>
  <c r="DX147" i="84" s="1"/>
  <c r="DX153" i="82"/>
  <c r="DX153" i="83" s="1"/>
  <c r="DX153" i="84" s="1"/>
  <c r="DX156" i="82"/>
  <c r="DX156" i="83" s="1"/>
  <c r="DX156" i="84" s="1"/>
  <c r="DX146" i="82"/>
  <c r="DX146" i="83" s="1"/>
  <c r="DX146" i="84" s="1"/>
  <c r="DX142" i="82"/>
  <c r="DX142" i="83" s="1"/>
  <c r="DX142" i="84" s="1"/>
  <c r="DX165" i="82"/>
  <c r="DX165" i="83" s="1"/>
  <c r="DX165" i="84" s="1"/>
  <c r="DX148" i="82"/>
  <c r="DX148" i="83" s="1"/>
  <c r="DX148" i="84" s="1"/>
  <c r="DX154" i="82"/>
  <c r="DX154" i="83" s="1"/>
  <c r="DX154" i="84" s="1"/>
  <c r="DX157" i="82"/>
  <c r="DX157" i="83" s="1"/>
  <c r="DX157" i="84" s="1"/>
  <c r="DX164" i="82"/>
  <c r="DX164" i="83" s="1"/>
  <c r="DX164" i="84" s="1"/>
  <c r="DX130" i="82"/>
  <c r="DX130" i="83" s="1"/>
  <c r="DX132" i="82"/>
  <c r="DX132" i="83" s="1"/>
  <c r="DX132" i="84" s="1"/>
  <c r="DX144" i="82"/>
  <c r="DX144" i="83" s="1"/>
  <c r="DX144" i="84" s="1"/>
  <c r="DX171" i="82"/>
  <c r="DX171" i="83" s="1"/>
  <c r="DX171" i="84" s="1"/>
  <c r="DX160" i="82"/>
  <c r="DX160" i="83" s="1"/>
  <c r="DX160" i="84" s="1"/>
  <c r="DX133" i="82"/>
  <c r="DX133" i="83" s="1"/>
  <c r="DY140" i="84" s="1"/>
  <c r="DX149" i="82"/>
  <c r="DX149" i="83" s="1"/>
  <c r="DX149" i="84" s="1"/>
  <c r="DX143" i="82"/>
  <c r="DX143" i="83" s="1"/>
  <c r="DX143" i="84" s="1"/>
  <c r="DX150" i="82"/>
  <c r="DX150" i="83" s="1"/>
  <c r="DX150" i="84" s="1"/>
  <c r="DX162" i="82"/>
  <c r="DX162" i="83" s="1"/>
  <c r="DX162" i="84" s="1"/>
  <c r="DX166" i="82"/>
  <c r="DX166" i="83" s="1"/>
  <c r="DX166" i="84" s="1"/>
  <c r="DX145" i="82"/>
  <c r="DX145" i="83" s="1"/>
  <c r="DX145" i="84" s="1"/>
  <c r="DX134" i="82"/>
  <c r="DX134" i="83" s="1"/>
  <c r="DX136" i="82"/>
  <c r="DX136" i="83" s="1"/>
  <c r="DX136" i="84" s="1"/>
  <c r="DX151" i="82"/>
  <c r="DX151" i="83" s="1"/>
  <c r="DX151" i="84" s="1"/>
  <c r="DX158" i="82"/>
  <c r="DX158" i="83" s="1"/>
  <c r="DX158" i="84" s="1"/>
  <c r="DX163" i="82"/>
  <c r="DX163" i="83" s="1"/>
  <c r="DX163" i="84" s="1"/>
  <c r="DX178" i="82"/>
  <c r="DX178" i="83" s="1"/>
  <c r="DX178" i="84" s="1"/>
  <c r="DX152" i="82"/>
  <c r="DX152" i="83" s="1"/>
  <c r="DX152" i="84" s="1"/>
  <c r="DX155" i="82"/>
  <c r="DX155" i="83" s="1"/>
  <c r="DX155" i="84" s="1"/>
  <c r="DX167" i="82"/>
  <c r="DX167" i="83" s="1"/>
  <c r="DX167" i="84" s="1"/>
  <c r="DX168" i="82"/>
  <c r="DX168" i="83" s="1"/>
  <c r="DX168" i="84" s="1"/>
  <c r="DX159" i="82"/>
  <c r="DX159" i="83" s="1"/>
  <c r="DX159" i="84" s="1"/>
  <c r="DX135" i="82"/>
  <c r="DX135" i="83" s="1"/>
  <c r="DX180" i="82"/>
  <c r="DX180" i="83" s="1"/>
  <c r="DX180" i="84" s="1"/>
  <c r="EL39" i="83"/>
  <c r="EL174" i="83"/>
  <c r="EL174" i="84" s="1"/>
  <c r="EU180" i="83"/>
  <c r="EU180" i="84" s="1"/>
  <c r="EU176" i="84" s="1"/>
  <c r="EU139" i="83"/>
  <c r="EU139" i="84" s="1"/>
  <c r="EZ182" i="82"/>
  <c r="EZ182" i="83" s="1"/>
  <c r="EZ174" i="82"/>
  <c r="EZ174" i="83" s="1"/>
  <c r="EZ140" i="82"/>
  <c r="EZ140" i="83" s="1"/>
  <c r="EZ179" i="82"/>
  <c r="EZ179" i="83" s="1"/>
  <c r="EZ138" i="82"/>
  <c r="EZ138" i="83" s="1"/>
  <c r="EZ39" i="82"/>
  <c r="EZ39" i="83" s="1"/>
  <c r="EZ175" i="82"/>
  <c r="EZ175" i="83" s="1"/>
  <c r="EZ173" i="82"/>
  <c r="EZ173" i="83" s="1"/>
  <c r="EZ173" i="84" s="1"/>
  <c r="EZ139" i="82"/>
  <c r="EZ139" i="83" s="1"/>
  <c r="EZ33" i="82"/>
  <c r="EZ33" i="83" s="1"/>
  <c r="EZ181" i="82"/>
  <c r="EZ181" i="83" s="1"/>
  <c r="EZ184" i="82"/>
  <c r="EZ184" i="83" s="1"/>
  <c r="EZ25" i="82"/>
  <c r="EZ25" i="83" s="1"/>
  <c r="EZ25" i="84" s="1"/>
  <c r="EZ34" i="82"/>
  <c r="EZ34" i="83" s="1"/>
  <c r="EZ37" i="82"/>
  <c r="EZ37" i="83" s="1"/>
  <c r="EZ36" i="82"/>
  <c r="EZ36" i="83" s="1"/>
  <c r="EZ35" i="82"/>
  <c r="EZ35" i="83" s="1"/>
  <c r="EZ38" i="82"/>
  <c r="EZ38" i="83" s="1"/>
  <c r="EZ29" i="82"/>
  <c r="EZ29" i="83" s="1"/>
  <c r="EZ26" i="82"/>
  <c r="EZ26" i="83" s="1"/>
  <c r="EZ24" i="82"/>
  <c r="EZ24" i="83" s="1"/>
  <c r="EZ30" i="82"/>
  <c r="EZ30" i="83" s="1"/>
  <c r="EZ32" i="82"/>
  <c r="EZ32" i="83" s="1"/>
  <c r="EZ118" i="82"/>
  <c r="EZ118" i="83" s="1"/>
  <c r="EZ118" i="84" s="1"/>
  <c r="EZ28" i="82"/>
  <c r="EZ28" i="83" s="1"/>
  <c r="EZ27" i="82"/>
  <c r="EZ27" i="83" s="1"/>
  <c r="EZ131" i="82"/>
  <c r="EZ131" i="83" s="1"/>
  <c r="EZ131" i="84" s="1"/>
  <c r="EZ72" i="82"/>
  <c r="EZ72" i="83" s="1"/>
  <c r="EZ72" i="84" s="1"/>
  <c r="EZ125" i="82"/>
  <c r="EZ125" i="83" s="1"/>
  <c r="EZ125" i="84" s="1" a="1"/>
  <c r="EZ125" i="84" s="1"/>
  <c r="EZ44" i="82"/>
  <c r="EZ44" i="83" s="1"/>
  <c r="EZ44" i="84" s="1"/>
  <c r="EZ31" i="82"/>
  <c r="EZ31" i="83" s="1"/>
  <c r="EZ43" i="82"/>
  <c r="EZ43" i="83" s="1"/>
  <c r="EZ43" i="84" s="1"/>
  <c r="EZ40" i="82"/>
  <c r="EZ40" i="83" s="1"/>
  <c r="EZ40" i="84" s="1"/>
  <c r="EZ41" i="82"/>
  <c r="EZ41" i="83" s="1"/>
  <c r="EZ41" i="84" s="1"/>
  <c r="EZ97" i="82"/>
  <c r="EZ97" i="83" s="1"/>
  <c r="EZ97" i="84" s="1"/>
  <c r="EZ42" i="82"/>
  <c r="EZ42" i="83" s="1"/>
  <c r="EZ42" i="84" s="1"/>
  <c r="EZ137" i="82"/>
  <c r="EZ137" i="83" s="1"/>
  <c r="EZ137" i="84" s="1"/>
  <c r="EZ46" i="82"/>
  <c r="EZ46" i="83" s="1"/>
  <c r="EZ46" i="84" s="1"/>
  <c r="EZ51" i="82"/>
  <c r="EZ51" i="83" s="1"/>
  <c r="EZ51" i="84" s="1"/>
  <c r="EZ45" i="82"/>
  <c r="EZ45" i="83" s="1"/>
  <c r="EZ45" i="84" s="1"/>
  <c r="EZ48" i="82"/>
  <c r="EZ48" i="83" s="1"/>
  <c r="EZ48" i="84" s="1"/>
  <c r="EZ49" i="82"/>
  <c r="EZ49" i="83" s="1"/>
  <c r="EZ49" i="84" s="1"/>
  <c r="EZ47" i="82"/>
  <c r="EZ47" i="83" s="1"/>
  <c r="EZ52" i="82"/>
  <c r="EZ52" i="83" s="1"/>
  <c r="EZ52" i="84" s="1"/>
  <c r="EZ53" i="82"/>
  <c r="EZ53" i="83" s="1"/>
  <c r="EZ53" i="84" s="1"/>
  <c r="EZ57" i="82"/>
  <c r="EZ57" i="83" s="1"/>
  <c r="EZ57" i="84" s="1"/>
  <c r="EZ56" i="82"/>
  <c r="EZ56" i="83" s="1"/>
  <c r="EZ56" i="84" s="1"/>
  <c r="EZ50" i="82"/>
  <c r="EZ50" i="83" s="1"/>
  <c r="EZ50" i="84" s="1"/>
  <c r="EZ55" i="82"/>
  <c r="EZ55" i="83" s="1"/>
  <c r="EZ55" i="84" s="1"/>
  <c r="EZ59" i="82"/>
  <c r="EZ59" i="83" s="1"/>
  <c r="EZ59" i="84" s="1"/>
  <c r="EZ62" i="82"/>
  <c r="EZ62" i="83" s="1"/>
  <c r="EZ62" i="84" s="1"/>
  <c r="EZ60" i="82"/>
  <c r="EZ60" i="83" s="1"/>
  <c r="EZ60" i="84" s="1"/>
  <c r="EZ61" i="82"/>
  <c r="EZ61" i="83" s="1"/>
  <c r="EZ61" i="84" s="1"/>
  <c r="EZ54" i="82"/>
  <c r="EZ54" i="83" s="1"/>
  <c r="EZ54" i="84" s="1"/>
  <c r="EZ58" i="82"/>
  <c r="EZ58" i="83" s="1"/>
  <c r="EZ66" i="82"/>
  <c r="EZ66" i="83" s="1"/>
  <c r="EZ66" i="84" s="1"/>
  <c r="EZ64" i="82"/>
  <c r="EZ64" i="83" s="1"/>
  <c r="EZ64" i="84" s="1"/>
  <c r="EZ65" i="82"/>
  <c r="EZ65" i="83" s="1"/>
  <c r="EZ63" i="82"/>
  <c r="EZ63" i="83" s="1"/>
  <c r="EZ71" i="82"/>
  <c r="EZ71" i="83" s="1"/>
  <c r="EZ67" i="82"/>
  <c r="EZ67" i="83" s="1"/>
  <c r="EZ67" i="84" s="1"/>
  <c r="EZ70" i="82"/>
  <c r="EZ70" i="83" s="1"/>
  <c r="EZ74" i="82"/>
  <c r="EZ74" i="83" s="1"/>
  <c r="EZ74" i="84" s="1"/>
  <c r="EZ68" i="82"/>
  <c r="EZ68" i="83" s="1"/>
  <c r="EZ69" i="82"/>
  <c r="EZ69" i="83" s="1"/>
  <c r="EZ69" i="84" s="1"/>
  <c r="EZ73" i="82"/>
  <c r="EZ73" i="83" s="1"/>
  <c r="EZ73" i="84" s="1"/>
  <c r="EZ75" i="82"/>
  <c r="EZ75" i="83" s="1"/>
  <c r="EZ79" i="82"/>
  <c r="EZ79" i="83" s="1"/>
  <c r="EZ76" i="82"/>
  <c r="EZ76" i="83" s="1"/>
  <c r="EZ77" i="82"/>
  <c r="EZ77" i="83" s="1"/>
  <c r="EZ81" i="82"/>
  <c r="EZ81" i="83" s="1"/>
  <c r="EZ81" i="84" s="1"/>
  <c r="EZ82" i="82"/>
  <c r="EZ82" i="83" s="1"/>
  <c r="EZ78" i="82"/>
  <c r="EZ78" i="83" s="1"/>
  <c r="EZ78" i="84" s="1"/>
  <c r="EZ80" i="82"/>
  <c r="EZ80" i="83" s="1"/>
  <c r="EZ80" i="84" s="1"/>
  <c r="EZ84" i="82"/>
  <c r="EZ84" i="83" s="1"/>
  <c r="EZ84" i="84" s="1"/>
  <c r="EZ89" i="82"/>
  <c r="EZ89" i="83" s="1"/>
  <c r="EZ89" i="84" s="1"/>
  <c r="EZ88" i="82"/>
  <c r="EZ88" i="83" s="1"/>
  <c r="EZ88" i="84" s="1"/>
  <c r="EZ83" i="82"/>
  <c r="EZ83" i="83" s="1"/>
  <c r="EZ83" i="84" s="1"/>
  <c r="EZ85" i="82"/>
  <c r="EZ85" i="83" s="1"/>
  <c r="EZ85" i="84" s="1"/>
  <c r="EZ93" i="82"/>
  <c r="EZ93" i="83" s="1"/>
  <c r="EZ92" i="82"/>
  <c r="EZ92" i="83" s="1"/>
  <c r="EZ92" i="84" s="1"/>
  <c r="EZ87" i="82"/>
  <c r="EZ87" i="83" s="1"/>
  <c r="EZ91" i="82"/>
  <c r="EZ91" i="83" s="1"/>
  <c r="EZ91" i="84" s="1"/>
  <c r="EZ86" i="82"/>
  <c r="EZ86" i="83" s="1"/>
  <c r="EZ90" i="82"/>
  <c r="EZ90" i="83" s="1"/>
  <c r="EZ90" i="84" s="1"/>
  <c r="EZ94" i="82"/>
  <c r="EZ94" i="83" s="1"/>
  <c r="EZ94" i="84" s="1"/>
  <c r="EZ96" i="82"/>
  <c r="EZ96" i="83" s="1"/>
  <c r="EZ96" i="84" s="1"/>
  <c r="EZ98" i="82"/>
  <c r="EZ98" i="83" s="1"/>
  <c r="EZ99" i="82"/>
  <c r="EZ99" i="83" s="1"/>
  <c r="EZ104" i="82"/>
  <c r="EZ104" i="83" s="1"/>
  <c r="EZ104" i="84" s="1"/>
  <c r="EZ107" i="82"/>
  <c r="EZ107" i="83" s="1"/>
  <c r="EZ107" i="84" s="1"/>
  <c r="EZ95" i="82"/>
  <c r="EZ95" i="83" s="1"/>
  <c r="EZ95" i="84" s="1"/>
  <c r="EZ102" i="82"/>
  <c r="EZ102" i="83" s="1"/>
  <c r="EZ102" i="84" s="1"/>
  <c r="EZ105" i="82"/>
  <c r="EZ105" i="83" s="1"/>
  <c r="EZ105" i="84" s="1"/>
  <c r="EZ112" i="82"/>
  <c r="EZ112" i="83" s="1"/>
  <c r="EZ112" i="84" s="1"/>
  <c r="EZ100" i="82"/>
  <c r="EZ100" i="83" s="1"/>
  <c r="EZ101" i="82"/>
  <c r="EZ101" i="83" s="1"/>
  <c r="EZ101" i="84" s="1"/>
  <c r="EZ106" i="82"/>
  <c r="EZ106" i="83" s="1"/>
  <c r="EZ106" i="84" s="1"/>
  <c r="EZ109" i="82"/>
  <c r="EZ109" i="83" s="1"/>
  <c r="EZ109" i="84" s="1"/>
  <c r="EZ111" i="82"/>
  <c r="EZ111" i="83" s="1"/>
  <c r="EZ111" i="84" s="1"/>
  <c r="EZ103" i="82"/>
  <c r="EZ103" i="83" s="1"/>
  <c r="EZ103" i="84" s="1"/>
  <c r="EZ110" i="82"/>
  <c r="EZ110" i="83" s="1"/>
  <c r="EZ110" i="84" s="1"/>
  <c r="EZ113" i="82"/>
  <c r="EZ113" i="83" s="1"/>
  <c r="EZ113" i="84" s="1"/>
  <c r="EZ108" i="82"/>
  <c r="EZ108" i="83" s="1"/>
  <c r="EZ108" i="84" s="1"/>
  <c r="EZ129" i="82"/>
  <c r="EZ129" i="83" s="1"/>
  <c r="EZ122" i="82"/>
  <c r="EZ122" i="83" s="1"/>
  <c r="EZ122" i="84" s="1"/>
  <c r="EZ114" i="82"/>
  <c r="EZ114" i="83" s="1"/>
  <c r="EZ114" i="84" s="1"/>
  <c r="EZ117" i="82"/>
  <c r="EZ117" i="83" s="1"/>
  <c r="EZ120" i="82"/>
  <c r="EZ120" i="83" s="1"/>
  <c r="EZ120" i="84" s="1"/>
  <c r="EZ116" i="82"/>
  <c r="EZ116" i="83" s="1"/>
  <c r="EZ116" i="84" s="1"/>
  <c r="EZ119" i="82"/>
  <c r="EZ119" i="83" s="1"/>
  <c r="EZ119" i="84" s="1"/>
  <c r="EZ115" i="82"/>
  <c r="EZ115" i="83" s="1"/>
  <c r="EZ115" i="84" s="1"/>
  <c r="EZ124" i="82"/>
  <c r="EZ124" i="83" s="1"/>
  <c r="EZ124" i="84" s="1"/>
  <c r="EZ128" i="82"/>
  <c r="EZ128" i="83" s="1"/>
  <c r="EZ128" i="84" s="1"/>
  <c r="EZ130" i="82"/>
  <c r="EZ130" i="83" s="1"/>
  <c r="EZ152" i="82"/>
  <c r="EZ152" i="83" s="1"/>
  <c r="EZ152" i="84" s="1"/>
  <c r="EZ171" i="82"/>
  <c r="EZ171" i="83" s="1"/>
  <c r="EZ171" i="84" s="1"/>
  <c r="EZ121" i="82"/>
  <c r="EZ121" i="83" s="1"/>
  <c r="EZ121" i="84" s="1"/>
  <c r="EZ126" i="82"/>
  <c r="EZ126" i="83" s="1"/>
  <c r="EZ126" i="84" s="1"/>
  <c r="EZ123" i="82"/>
  <c r="EZ123" i="83" s="1"/>
  <c r="EZ123" i="84" s="1"/>
  <c r="EZ127" i="82"/>
  <c r="EZ127" i="83" s="1"/>
  <c r="EZ127" i="84" s="1"/>
  <c r="EZ141" i="82"/>
  <c r="EZ141" i="83" s="1"/>
  <c r="EZ141" i="84" s="1"/>
  <c r="EZ140" i="84" s="1"/>
  <c r="EZ161" i="82"/>
  <c r="EZ161" i="83" s="1"/>
  <c r="EZ161" i="84" s="1"/>
  <c r="EZ143" i="82"/>
  <c r="EZ143" i="83" s="1"/>
  <c r="EZ143" i="84" s="1"/>
  <c r="EZ148" i="82"/>
  <c r="EZ148" i="83" s="1"/>
  <c r="EZ148" i="84" s="1"/>
  <c r="EZ154" i="82"/>
  <c r="EZ154" i="83" s="1"/>
  <c r="EZ154" i="84" s="1"/>
  <c r="EZ165" i="82"/>
  <c r="EZ165" i="83" s="1"/>
  <c r="EZ165" i="84" s="1"/>
  <c r="EZ144" i="82"/>
  <c r="EZ144" i="83" s="1"/>
  <c r="EZ144" i="84" s="1"/>
  <c r="EZ149" i="82"/>
  <c r="EZ149" i="83" s="1"/>
  <c r="EZ149" i="84" s="1"/>
  <c r="EZ158" i="82"/>
  <c r="EZ158" i="83" s="1"/>
  <c r="EZ158" i="84" s="1"/>
  <c r="EZ151" i="82"/>
  <c r="EZ151" i="83" s="1"/>
  <c r="EZ151" i="84" s="1"/>
  <c r="EZ132" i="82"/>
  <c r="EZ132" i="83" s="1"/>
  <c r="EZ142" i="82"/>
  <c r="EZ142" i="83" s="1"/>
  <c r="EZ142" i="84" s="1"/>
  <c r="EZ146" i="82"/>
  <c r="EZ146" i="83" s="1"/>
  <c r="EZ146" i="84" s="1"/>
  <c r="EZ133" i="82"/>
  <c r="EZ133" i="83" s="1"/>
  <c r="EZ155" i="82"/>
  <c r="EZ155" i="83" s="1"/>
  <c r="EZ155" i="84" s="1"/>
  <c r="EZ136" i="82"/>
  <c r="EZ136" i="83" s="1"/>
  <c r="EZ136" i="84" s="1"/>
  <c r="EZ164" i="82"/>
  <c r="EZ164" i="83" s="1"/>
  <c r="EZ164" i="84" s="1"/>
  <c r="EZ167" i="82"/>
  <c r="EZ167" i="83" s="1"/>
  <c r="EZ167" i="84" s="1"/>
  <c r="EZ135" i="82"/>
  <c r="EZ135" i="83" s="1"/>
  <c r="EZ135" i="84" s="1"/>
  <c r="EZ145" i="82"/>
  <c r="EZ145" i="83" s="1"/>
  <c r="EZ145" i="84" s="1"/>
  <c r="EZ150" i="82"/>
  <c r="EZ150" i="83" s="1"/>
  <c r="EZ150" i="84" s="1"/>
  <c r="EZ160" i="82"/>
  <c r="EZ160" i="83" s="1"/>
  <c r="EZ160" i="84" s="1"/>
  <c r="EZ156" i="82"/>
  <c r="EZ156" i="83" s="1"/>
  <c r="EZ156" i="84" s="1"/>
  <c r="EZ166" i="82"/>
  <c r="EZ166" i="83" s="1"/>
  <c r="EZ166" i="84" s="1"/>
  <c r="EZ162" i="82"/>
  <c r="EZ162" i="83" s="1"/>
  <c r="EZ162" i="84" s="1"/>
  <c r="EZ147" i="82"/>
  <c r="EZ147" i="83" s="1"/>
  <c r="EZ147" i="84" s="1"/>
  <c r="EZ169" i="82"/>
  <c r="EZ169" i="83" s="1"/>
  <c r="EZ169" i="84" s="1"/>
  <c r="EZ157" i="82"/>
  <c r="EZ157" i="83" s="1"/>
  <c r="EZ157" i="84" s="1"/>
  <c r="EZ159" i="82"/>
  <c r="EZ159" i="83" s="1"/>
  <c r="EZ159" i="84" s="1"/>
  <c r="EZ170" i="82"/>
  <c r="EZ170" i="83" s="1"/>
  <c r="EZ170" i="84" s="1"/>
  <c r="EZ177" i="82"/>
  <c r="EZ177" i="83" s="1"/>
  <c r="EZ177" i="84" s="1"/>
  <c r="EZ153" i="82"/>
  <c r="EZ153" i="83" s="1"/>
  <c r="EZ153" i="84" s="1"/>
  <c r="EZ163" i="82"/>
  <c r="EZ163" i="83" s="1"/>
  <c r="EZ163" i="84" s="1"/>
  <c r="EZ183" i="82"/>
  <c r="EZ183" i="83" s="1"/>
  <c r="EZ134" i="82"/>
  <c r="EZ134" i="83" s="1"/>
  <c r="GA180" i="83"/>
  <c r="GA180" i="84" s="1"/>
  <c r="GA176" i="84" s="1"/>
  <c r="GA139" i="83"/>
  <c r="GA139" i="84" s="1"/>
  <c r="GN140" i="82"/>
  <c r="GN140" i="83" s="1"/>
  <c r="GN138" i="82"/>
  <c r="GN138" i="83" s="1"/>
  <c r="GN184" i="82"/>
  <c r="GN184" i="83" s="1"/>
  <c r="GN179" i="82"/>
  <c r="GN179" i="83" s="1"/>
  <c r="GN173" i="82"/>
  <c r="GN173" i="83" s="1"/>
  <c r="GN173" i="84" s="1"/>
  <c r="GN139" i="82"/>
  <c r="GN139" i="83" s="1"/>
  <c r="GN181" i="82"/>
  <c r="GN181" i="83" s="1"/>
  <c r="GN174" i="82"/>
  <c r="GN174" i="83" s="1"/>
  <c r="GN39" i="82"/>
  <c r="GN39" i="83" s="1"/>
  <c r="GN25" i="82"/>
  <c r="GN25" i="83" s="1"/>
  <c r="GN25" i="84" s="1"/>
  <c r="GN34" i="82"/>
  <c r="GN34" i="83" s="1"/>
  <c r="GN29" i="82"/>
  <c r="GN29" i="83" s="1"/>
  <c r="GN35" i="82"/>
  <c r="GN35" i="83" s="1"/>
  <c r="GN182" i="82"/>
  <c r="GN182" i="83" s="1"/>
  <c r="GN175" i="82"/>
  <c r="GN175" i="83" s="1"/>
  <c r="GN36" i="82"/>
  <c r="GN36" i="83" s="1"/>
  <c r="GN38" i="82"/>
  <c r="GN38" i="83" s="1"/>
  <c r="GN37" i="82"/>
  <c r="GN37" i="83" s="1"/>
  <c r="GN33" i="82"/>
  <c r="GN33" i="83" s="1"/>
  <c r="GN27" i="82"/>
  <c r="GN27" i="83" s="1"/>
  <c r="GN27" i="84" s="1"/>
  <c r="GN26" i="82"/>
  <c r="GN26" i="83" s="1"/>
  <c r="GN26" i="84" s="1"/>
  <c r="GN32" i="82"/>
  <c r="GN32" i="83" s="1"/>
  <c r="GN24" i="82"/>
  <c r="GN24" i="83" s="1"/>
  <c r="GN131" i="82"/>
  <c r="GN131" i="83" s="1"/>
  <c r="GN118" i="82"/>
  <c r="GN118" i="83" s="1"/>
  <c r="GN118" i="84" s="1"/>
  <c r="GN30" i="82"/>
  <c r="GN30" i="83" s="1"/>
  <c r="GN28" i="82"/>
  <c r="GN28" i="83" s="1"/>
  <c r="GN28" i="84" s="1"/>
  <c r="GN31" i="82"/>
  <c r="GN31" i="83" s="1"/>
  <c r="GN31" i="84" s="1"/>
  <c r="GN125" i="82"/>
  <c r="GN125" i="83" s="1"/>
  <c r="GN125" i="84" s="1" a="1"/>
  <c r="GN125" i="84" s="1"/>
  <c r="GN72" i="82"/>
  <c r="GN72" i="83" s="1"/>
  <c r="GN72" i="84" s="1"/>
  <c r="GN44" i="82"/>
  <c r="GN44" i="83" s="1"/>
  <c r="GN44" i="84" s="1"/>
  <c r="GN137" i="82"/>
  <c r="GN137" i="83" s="1"/>
  <c r="GN43" i="82"/>
  <c r="GN43" i="83" s="1"/>
  <c r="GN43" i="84" s="1"/>
  <c r="GN41" i="82"/>
  <c r="GN41" i="83" s="1"/>
  <c r="GN41" i="84" s="1"/>
  <c r="GN42" i="82"/>
  <c r="GN42" i="83" s="1"/>
  <c r="GN42" i="84" s="1"/>
  <c r="GN40" i="82"/>
  <c r="GN40" i="83" s="1"/>
  <c r="GN40" i="84" s="1"/>
  <c r="GN45" i="82"/>
  <c r="GN45" i="83" s="1"/>
  <c r="GN45" i="84" s="1"/>
  <c r="GN97" i="82"/>
  <c r="GN97" i="83" s="1"/>
  <c r="GN97" i="84" s="1"/>
  <c r="GN47" i="82"/>
  <c r="GN47" i="83" s="1"/>
  <c r="GN47" i="84" s="1"/>
  <c r="GN46" i="82"/>
  <c r="GN46" i="83" s="1"/>
  <c r="GN46" i="84" s="1"/>
  <c r="GN48" i="82"/>
  <c r="GN48" i="83" s="1"/>
  <c r="GN48" i="84" s="1"/>
  <c r="GN49" i="82"/>
  <c r="GN49" i="83" s="1"/>
  <c r="GN57" i="82"/>
  <c r="GN57" i="83" s="1"/>
  <c r="GN57" i="84" s="1"/>
  <c r="GN54" i="82"/>
  <c r="GN54" i="83" s="1"/>
  <c r="GN56" i="82"/>
  <c r="GN56" i="83" s="1"/>
  <c r="GN56" i="84" s="1"/>
  <c r="GN52" i="82"/>
  <c r="GN52" i="83" s="1"/>
  <c r="GN52" i="84" s="1"/>
  <c r="GN50" i="82"/>
  <c r="GN50" i="83" s="1"/>
  <c r="GN50" i="84" s="1"/>
  <c r="GN58" i="82"/>
  <c r="GN58" i="83" s="1"/>
  <c r="GN58" i="84" s="1"/>
  <c r="GN51" i="82"/>
  <c r="GN51" i="83" s="1"/>
  <c r="GN51" i="84" s="1"/>
  <c r="GN59" i="82"/>
  <c r="GN59" i="83" s="1"/>
  <c r="GN62" i="82"/>
  <c r="GN62" i="83" s="1"/>
  <c r="GN62" i="84" s="1"/>
  <c r="GN53" i="82"/>
  <c r="GN53" i="83" s="1"/>
  <c r="GN53" i="84" s="1"/>
  <c r="GN60" i="82"/>
  <c r="GN60" i="83" s="1"/>
  <c r="GN60" i="84" s="1"/>
  <c r="GN55" i="82"/>
  <c r="GN55" i="83" s="1"/>
  <c r="GN61" i="82"/>
  <c r="GN61" i="83" s="1"/>
  <c r="GN61" i="84" s="1"/>
  <c r="GN64" i="82"/>
  <c r="GN64" i="83" s="1"/>
  <c r="GN64" i="84" s="1"/>
  <c r="GN66" i="82"/>
  <c r="GN66" i="83" s="1"/>
  <c r="GN66" i="84" s="1"/>
  <c r="GN63" i="82"/>
  <c r="GN63" i="83" s="1"/>
  <c r="GN65" i="82"/>
  <c r="GN65" i="83" s="1"/>
  <c r="GN68" i="82"/>
  <c r="GN68" i="83" s="1"/>
  <c r="GN68" i="84" s="1"/>
  <c r="GN75" i="82"/>
  <c r="GN75" i="83" s="1"/>
  <c r="GN73" i="82"/>
  <c r="GN73" i="83" s="1"/>
  <c r="GN73" i="84" s="1"/>
  <c r="GN74" i="82"/>
  <c r="GN74" i="83" s="1"/>
  <c r="GN74" i="84" s="1"/>
  <c r="GN70" i="82"/>
  <c r="GN70" i="83" s="1"/>
  <c r="GN70" i="84" s="1"/>
  <c r="GN76" i="82"/>
  <c r="GN76" i="83" s="1"/>
  <c r="GN67" i="82"/>
  <c r="GN67" i="83" s="1"/>
  <c r="GN69" i="82"/>
  <c r="GN69" i="83" s="1"/>
  <c r="GN71" i="82"/>
  <c r="GN71" i="83" s="1"/>
  <c r="GN71" i="84" s="1"/>
  <c r="GN77" i="82"/>
  <c r="GN77" i="83" s="1"/>
  <c r="GN78" i="82"/>
  <c r="GN78" i="83" s="1"/>
  <c r="GN81" i="82"/>
  <c r="GN81" i="83" s="1"/>
  <c r="GN81" i="84" s="1"/>
  <c r="GN82" i="82"/>
  <c r="GN82" i="83" s="1"/>
  <c r="GN82" i="84" s="1"/>
  <c r="GN86" i="82"/>
  <c r="GN86" i="83" s="1"/>
  <c r="GN80" i="82"/>
  <c r="GN80" i="83" s="1"/>
  <c r="GN80" i="84" s="1"/>
  <c r="GN84" i="82"/>
  <c r="GN84" i="83" s="1"/>
  <c r="GN84" i="84" s="1"/>
  <c r="GN85" i="82"/>
  <c r="GN85" i="83" s="1"/>
  <c r="GN85" i="84" s="1"/>
  <c r="GN83" i="82"/>
  <c r="GN83" i="83" s="1"/>
  <c r="GN88" i="82"/>
  <c r="GN88" i="83" s="1"/>
  <c r="GN88" i="84" s="1"/>
  <c r="GN90" i="82"/>
  <c r="GN90" i="83" s="1"/>
  <c r="GN90" i="84" s="1"/>
  <c r="GN96" i="82"/>
  <c r="GN96" i="83" s="1"/>
  <c r="GN96" i="84" s="1"/>
  <c r="GN79" i="82"/>
  <c r="GN79" i="83" s="1"/>
  <c r="GN87" i="82"/>
  <c r="GN87" i="83" s="1"/>
  <c r="GN89" i="82"/>
  <c r="GN89" i="83" s="1"/>
  <c r="GN89" i="84" s="1"/>
  <c r="GN91" i="82"/>
  <c r="GN91" i="83" s="1"/>
  <c r="GN93" i="82"/>
  <c r="GN93" i="83" s="1"/>
  <c r="GN93" i="84" s="1"/>
  <c r="GN98" i="82"/>
  <c r="GN98" i="83" s="1"/>
  <c r="GN98" i="84" s="1"/>
  <c r="GN92" i="82"/>
  <c r="GN92" i="83" s="1"/>
  <c r="GN92" i="84" s="1"/>
  <c r="GN95" i="82"/>
  <c r="GN95" i="83" s="1"/>
  <c r="GN95" i="84" s="1"/>
  <c r="GN109" i="82"/>
  <c r="GN109" i="83" s="1"/>
  <c r="GN109" i="84" s="1"/>
  <c r="GN100" i="82"/>
  <c r="GN100" i="83" s="1"/>
  <c r="GN100" i="84" s="1"/>
  <c r="GN102" i="82"/>
  <c r="GN102" i="83" s="1"/>
  <c r="GN102" i="84" s="1"/>
  <c r="GN105" i="82"/>
  <c r="GN105" i="83" s="1"/>
  <c r="GN105" i="84" s="1"/>
  <c r="GN99" i="82"/>
  <c r="GN99" i="83" s="1"/>
  <c r="GN99" i="84" s="1"/>
  <c r="GN94" i="82"/>
  <c r="GN94" i="83" s="1"/>
  <c r="GN104" i="82"/>
  <c r="GN104" i="83" s="1"/>
  <c r="GN104" i="84" s="1"/>
  <c r="GN107" i="82"/>
  <c r="GN107" i="83" s="1"/>
  <c r="GN107" i="84" s="1"/>
  <c r="GN110" i="82"/>
  <c r="GN110" i="83" s="1"/>
  <c r="GN110" i="84" s="1"/>
  <c r="GN112" i="82"/>
  <c r="GN112" i="83" s="1"/>
  <c r="GN112" i="84" s="1"/>
  <c r="GN103" i="82"/>
  <c r="GN103" i="83" s="1"/>
  <c r="GN103" i="84" s="1"/>
  <c r="GN106" i="82"/>
  <c r="GN106" i="83" s="1"/>
  <c r="GN106" i="84" s="1"/>
  <c r="GN113" i="82"/>
  <c r="GN113" i="83" s="1"/>
  <c r="GN113" i="84" s="1"/>
  <c r="GN108" i="82"/>
  <c r="GN108" i="83" s="1"/>
  <c r="GN108" i="84" s="1"/>
  <c r="GN111" i="82"/>
  <c r="GN111" i="83" s="1"/>
  <c r="GN111" i="84" s="1"/>
  <c r="GN101" i="82"/>
  <c r="GN101" i="83" s="1"/>
  <c r="GN101" i="84" s="1"/>
  <c r="GN114" i="82"/>
  <c r="GN114" i="83" s="1"/>
  <c r="GN114" i="84" s="1"/>
  <c r="GN122" i="82"/>
  <c r="GN122" i="83" s="1"/>
  <c r="GN122" i="84" s="1"/>
  <c r="GN116" i="82"/>
  <c r="GN116" i="83" s="1"/>
  <c r="GN116" i="84" s="1"/>
  <c r="GN117" i="82"/>
  <c r="GN117" i="83" s="1"/>
  <c r="GN117" i="84" s="1"/>
  <c r="GN126" i="82"/>
  <c r="GN126" i="83" s="1"/>
  <c r="GN126" i="84" s="1"/>
  <c r="GN115" i="82"/>
  <c r="GN115" i="83" s="1"/>
  <c r="GN120" i="82"/>
  <c r="GN120" i="83" s="1"/>
  <c r="GN120" i="84" s="1"/>
  <c r="GN119" i="82"/>
  <c r="GN119" i="83" s="1"/>
  <c r="GN119" i="84" s="1"/>
  <c r="GN127" i="82"/>
  <c r="GN127" i="83" s="1"/>
  <c r="GN123" i="82"/>
  <c r="GN123" i="83" s="1"/>
  <c r="GN123" i="84" s="1"/>
  <c r="GN130" i="82"/>
  <c r="GN130" i="83" s="1"/>
  <c r="GN130" i="84" s="1"/>
  <c r="GN124" i="82"/>
  <c r="GN124" i="83" s="1"/>
  <c r="GN124" i="84" s="1"/>
  <c r="GN128" i="82"/>
  <c r="GN128" i="83" s="1"/>
  <c r="GN128" i="84" s="1"/>
  <c r="GN146" i="82"/>
  <c r="GN146" i="83" s="1"/>
  <c r="GN146" i="84" s="1"/>
  <c r="GN150" i="82"/>
  <c r="GN150" i="83" s="1"/>
  <c r="GN150" i="84" s="1"/>
  <c r="GN152" i="82"/>
  <c r="GN152" i="83" s="1"/>
  <c r="GN152" i="84" s="1"/>
  <c r="GN147" i="82"/>
  <c r="GN147" i="83" s="1"/>
  <c r="GN147" i="84" s="1"/>
  <c r="GN153" i="82"/>
  <c r="GN153" i="83" s="1"/>
  <c r="GN153" i="84" s="1"/>
  <c r="GN156" i="82"/>
  <c r="GN156" i="83" s="1"/>
  <c r="GN156" i="84" s="1"/>
  <c r="GN160" i="82"/>
  <c r="GN160" i="83" s="1"/>
  <c r="GN160" i="84" s="1"/>
  <c r="GN163" i="82"/>
  <c r="GN163" i="83" s="1"/>
  <c r="GN163" i="84" s="1"/>
  <c r="GN166" i="82"/>
  <c r="GN166" i="83" s="1"/>
  <c r="GN166" i="84" s="1"/>
  <c r="GN155" i="82"/>
  <c r="GN155" i="83" s="1"/>
  <c r="GN155" i="84" s="1"/>
  <c r="GN134" i="82"/>
  <c r="GN134" i="83" s="1"/>
  <c r="GN136" i="82"/>
  <c r="GN136" i="83" s="1"/>
  <c r="GN161" i="82"/>
  <c r="GN161" i="83" s="1"/>
  <c r="GN161" i="84" s="1"/>
  <c r="GN133" i="82"/>
  <c r="GN133" i="83" s="1"/>
  <c r="GO140" i="84" s="1"/>
  <c r="GN135" i="82"/>
  <c r="GN135" i="83" s="1"/>
  <c r="GN135" i="84" s="1"/>
  <c r="GN165" i="82"/>
  <c r="GN165" i="83" s="1"/>
  <c r="GN165" i="84" s="1"/>
  <c r="GN141" i="82"/>
  <c r="GN141" i="83" s="1"/>
  <c r="GN141" i="84" s="1"/>
  <c r="GN121" i="82"/>
  <c r="GN121" i="83" s="1"/>
  <c r="GN121" i="84" s="1"/>
  <c r="GN132" i="82"/>
  <c r="GN132" i="83" s="1"/>
  <c r="GN132" i="84" s="1"/>
  <c r="GN157" i="82"/>
  <c r="GN157" i="83" s="1"/>
  <c r="GN157" i="84" s="1"/>
  <c r="GN151" i="82"/>
  <c r="GN151" i="83" s="1"/>
  <c r="GN151" i="84" s="1"/>
  <c r="GN143" i="82"/>
  <c r="GN143" i="83" s="1"/>
  <c r="GN143" i="84" s="1"/>
  <c r="GN129" i="82"/>
  <c r="GN129" i="83" s="1"/>
  <c r="GN148" i="82"/>
  <c r="GN148" i="83" s="1"/>
  <c r="GN148" i="84" s="1"/>
  <c r="GN154" i="82"/>
  <c r="GN154" i="83" s="1"/>
  <c r="GN154" i="84" s="1"/>
  <c r="GN159" i="82"/>
  <c r="GN159" i="83" s="1"/>
  <c r="GN159" i="84" s="1"/>
  <c r="GN145" i="82"/>
  <c r="GN145" i="83" s="1"/>
  <c r="GN145" i="84" s="1"/>
  <c r="GN149" i="82"/>
  <c r="GN149" i="83" s="1"/>
  <c r="GN149" i="84" s="1"/>
  <c r="GN171" i="82"/>
  <c r="GN171" i="83" s="1"/>
  <c r="GN171" i="84" s="1"/>
  <c r="GN142" i="82"/>
  <c r="GN142" i="83" s="1"/>
  <c r="GN142" i="84" s="1"/>
  <c r="GN162" i="82"/>
  <c r="GN162" i="83" s="1"/>
  <c r="GN162" i="84" s="1"/>
  <c r="GN144" i="82"/>
  <c r="GN144" i="83" s="1"/>
  <c r="GN144" i="84" s="1"/>
  <c r="GN170" i="82"/>
  <c r="GN170" i="83" s="1"/>
  <c r="GN170" i="84" s="1"/>
  <c r="GN158" i="82"/>
  <c r="GN158" i="83" s="1"/>
  <c r="GN158" i="84" s="1"/>
  <c r="GN164" i="82"/>
  <c r="GN164" i="83" s="1"/>
  <c r="GN164" i="84" s="1"/>
  <c r="GN178" i="82"/>
  <c r="GN178" i="83" s="1"/>
  <c r="GN178" i="84" s="1"/>
  <c r="GV177" i="82"/>
  <c r="GV177" i="83" s="1"/>
  <c r="GV177" i="84" s="1"/>
  <c r="GN180" i="82"/>
  <c r="GN180" i="83" s="1"/>
  <c r="GN180" i="84" s="1"/>
  <c r="GB178" i="82"/>
  <c r="GB178" i="83" s="1"/>
  <c r="GB178" i="84" s="1"/>
  <c r="FD180" i="83"/>
  <c r="FD180" i="84" s="1"/>
  <c r="CN178" i="82"/>
  <c r="CN178" i="83" s="1"/>
  <c r="CJ183" i="82"/>
  <c r="CJ183" i="83" s="1"/>
  <c r="CJ183" i="84" s="1"/>
  <c r="T178" i="82"/>
  <c r="T178" i="83" s="1"/>
  <c r="AC158" i="6" s="1" a="1"/>
  <c r="AC158" i="6" s="1"/>
  <c r="BT170" i="82"/>
  <c r="BT170" i="83" s="1"/>
  <c r="BT170" i="84" s="1"/>
  <c r="CZ169" i="82"/>
  <c r="CZ169" i="83" s="1"/>
  <c r="CZ169" i="84" s="1"/>
  <c r="FL167" i="82"/>
  <c r="FL167" i="83" s="1"/>
  <c r="FL167" i="84" s="1"/>
  <c r="AR160" i="82"/>
  <c r="AR160" i="83" s="1"/>
  <c r="AR160" i="84" s="1"/>
  <c r="GV156" i="82"/>
  <c r="GV156" i="83" s="1"/>
  <c r="GV156" i="84" s="1"/>
  <c r="AH180" i="84"/>
  <c r="R180" i="84"/>
  <c r="R176" i="84" s="1"/>
  <c r="GS133" i="84"/>
  <c r="GT140" i="84"/>
  <c r="GC133" i="84"/>
  <c r="GD140" i="84"/>
  <c r="FN140" i="84"/>
  <c r="FM133" i="84"/>
  <c r="EW133" i="84"/>
  <c r="EX140" i="84"/>
  <c r="EA133" i="84"/>
  <c r="EB140" i="84"/>
  <c r="DK133" i="84"/>
  <c r="CS133" i="84"/>
  <c r="CT140" i="84"/>
  <c r="BY133" i="84"/>
  <c r="BZ140" i="84"/>
  <c r="BF133" i="84"/>
  <c r="BG140" i="84"/>
  <c r="AL140" i="84"/>
  <c r="AK133" i="84"/>
  <c r="U133" i="84"/>
  <c r="V140" i="84"/>
  <c r="BX128" i="84"/>
  <c r="GW125" i="84" a="1"/>
  <c r="GW125" i="84" s="1"/>
  <c r="DB125" i="84" a="1"/>
  <c r="DB125" i="84" s="1"/>
  <c r="BL124" i="84"/>
  <c r="DP120" i="84"/>
  <c r="I46" i="83"/>
  <c r="I46" i="84" s="1"/>
  <c r="I42" i="83"/>
  <c r="I42" i="84" s="1"/>
  <c r="I131" i="83"/>
  <c r="I131" i="84" s="1"/>
  <c r="I31" i="83"/>
  <c r="I31" i="84" s="1"/>
  <c r="N28" i="83"/>
  <c r="N28" i="84" s="1"/>
  <c r="N26" i="83"/>
  <c r="N26" i="84" s="1"/>
  <c r="AW38" i="83"/>
  <c r="AW38" i="84" s="1"/>
  <c r="AG38" i="83"/>
  <c r="AG38" i="84" s="1"/>
  <c r="AW36" i="83"/>
  <c r="AW36" i="84" s="1"/>
  <c r="AG36" i="83"/>
  <c r="AG36" i="84" s="1"/>
  <c r="AW34" i="83"/>
  <c r="AW34" i="84" s="1"/>
  <c r="AG34" i="83"/>
  <c r="AG34" i="84" s="1"/>
  <c r="Y33" i="83"/>
  <c r="Y33" i="84" s="1"/>
  <c r="Y23" i="84" s="1"/>
  <c r="AW29" i="83"/>
  <c r="AW29" i="84" s="1"/>
  <c r="AG29" i="83"/>
  <c r="AG29" i="84" s="1"/>
  <c r="FF174" i="83"/>
  <c r="FF174" i="84" s="1"/>
  <c r="AS174" i="83"/>
  <c r="AS174" i="84" s="1"/>
  <c r="AS172" i="84" s="1"/>
  <c r="AM173" i="83"/>
  <c r="AM173" i="84" s="1"/>
  <c r="FO184" i="83"/>
  <c r="FO184" i="84" s="1"/>
  <c r="DK182" i="83"/>
  <c r="DK182" i="84" s="1"/>
  <c r="AM181" i="83"/>
  <c r="AM181" i="84" s="1"/>
  <c r="AM176" i="84" s="1"/>
  <c r="AW179" i="83"/>
  <c r="AW179" i="84" s="1"/>
  <c r="N179" i="83"/>
  <c r="N179" i="84" s="1"/>
  <c r="N176" i="84" s="1"/>
  <c r="AS139" i="83"/>
  <c r="AS139" i="84" s="1"/>
  <c r="DS138" i="83"/>
  <c r="DS138" i="84" s="1"/>
  <c r="DB138" i="83"/>
  <c r="DB138" i="84" s="1"/>
  <c r="S138" i="83"/>
  <c r="S138" i="84" s="1"/>
  <c r="GI39" i="83"/>
  <c r="EY39" i="83"/>
  <c r="AM39" i="83"/>
  <c r="GX39" i="83"/>
  <c r="GX174" i="83"/>
  <c r="GX174" i="84" s="1"/>
  <c r="EY140" i="83"/>
  <c r="AA179" i="83"/>
  <c r="AA179" i="84" s="1"/>
  <c r="AA182" i="83"/>
  <c r="AA182" i="84" s="1"/>
  <c r="BA180" i="84"/>
  <c r="BA176" i="84" s="1"/>
  <c r="BE180" i="84"/>
  <c r="BE176" i="84" s="1"/>
  <c r="BI180" i="84"/>
  <c r="BI176" i="84" s="1"/>
  <c r="BM180" i="84"/>
  <c r="BM176" i="84" s="1"/>
  <c r="BU180" i="84"/>
  <c r="CC180" i="84"/>
  <c r="CC176" i="84" s="1"/>
  <c r="CK180" i="84"/>
  <c r="CK176" i="84" s="1"/>
  <c r="CO180" i="84"/>
  <c r="DF39" i="83"/>
  <c r="DF174" i="83"/>
  <c r="DF174" i="84" s="1"/>
  <c r="DF172" i="84" s="1"/>
  <c r="EQ180" i="83"/>
  <c r="EQ180" i="84" s="1"/>
  <c r="EQ181" i="83"/>
  <c r="EQ181" i="84" s="1"/>
  <c r="FW180" i="83"/>
  <c r="FW180" i="84" s="1"/>
  <c r="FW181" i="83"/>
  <c r="FW181" i="84" s="1"/>
  <c r="GJ184" i="82"/>
  <c r="GJ184" i="83" s="1"/>
  <c r="GJ39" i="82"/>
  <c r="GJ39" i="83" s="1"/>
  <c r="GJ179" i="82"/>
  <c r="GJ179" i="83" s="1"/>
  <c r="GJ175" i="82"/>
  <c r="GJ175" i="83" s="1"/>
  <c r="GJ173" i="82"/>
  <c r="GJ173" i="83" s="1"/>
  <c r="GJ173" i="84" s="1"/>
  <c r="GJ181" i="82"/>
  <c r="GJ181" i="83" s="1"/>
  <c r="GJ174" i="82"/>
  <c r="GJ174" i="83" s="1"/>
  <c r="GJ140" i="82"/>
  <c r="GJ140" i="83" s="1"/>
  <c r="GJ25" i="82"/>
  <c r="GJ25" i="83" s="1"/>
  <c r="GJ25" i="84" s="1"/>
  <c r="GJ34" i="82"/>
  <c r="GJ34" i="83" s="1"/>
  <c r="GJ138" i="82"/>
  <c r="GJ138" i="83" s="1"/>
  <c r="GJ139" i="82"/>
  <c r="GJ139" i="83" s="1"/>
  <c r="GJ182" i="82"/>
  <c r="GJ182" i="83" s="1"/>
  <c r="GJ36" i="82"/>
  <c r="GJ36" i="83" s="1"/>
  <c r="GJ29" i="82"/>
  <c r="GJ29" i="83" s="1"/>
  <c r="GJ35" i="82"/>
  <c r="GJ35" i="83" s="1"/>
  <c r="GJ37" i="82"/>
  <c r="GJ37" i="83" s="1"/>
  <c r="GJ33" i="82"/>
  <c r="GJ33" i="83" s="1"/>
  <c r="GJ38" i="82"/>
  <c r="GJ38" i="83" s="1"/>
  <c r="GJ26" i="82"/>
  <c r="GJ26" i="83" s="1"/>
  <c r="GJ26" i="84" s="1"/>
  <c r="GJ24" i="82"/>
  <c r="GJ24" i="83" s="1"/>
  <c r="GJ24" i="84" s="1"/>
  <c r="GJ28" i="82"/>
  <c r="GJ28" i="83" s="1"/>
  <c r="GJ31" i="82"/>
  <c r="GJ31" i="83" s="1"/>
  <c r="GJ31" i="84" s="1"/>
  <c r="GJ32" i="82"/>
  <c r="GJ32" i="83" s="1"/>
  <c r="GJ32" i="84" s="1"/>
  <c r="GJ131" i="82"/>
  <c r="GJ131" i="83" s="1"/>
  <c r="GJ27" i="82"/>
  <c r="GJ27" i="83" s="1"/>
  <c r="GJ30" i="82"/>
  <c r="GJ30" i="83" s="1"/>
  <c r="GJ118" i="82"/>
  <c r="GJ118" i="83" s="1"/>
  <c r="GJ118" i="84" s="1"/>
  <c r="GJ72" i="82"/>
  <c r="GJ72" i="83" s="1"/>
  <c r="GJ72" i="84" s="1"/>
  <c r="GJ125" i="82"/>
  <c r="GJ125" i="83" s="1"/>
  <c r="GJ125" i="84" s="1" a="1"/>
  <c r="GJ125" i="84" s="1"/>
  <c r="GJ42" i="82"/>
  <c r="GJ42" i="83" s="1"/>
  <c r="GJ42" i="84" s="1"/>
  <c r="GJ41" i="82"/>
  <c r="GJ41" i="83" s="1"/>
  <c r="GJ41" i="84" s="1"/>
  <c r="GJ137" i="82"/>
  <c r="GJ137" i="83" s="1"/>
  <c r="GJ137" i="84" s="1"/>
  <c r="GJ40" i="82"/>
  <c r="GJ40" i="83" s="1"/>
  <c r="GJ40" i="84" s="1"/>
  <c r="GJ97" i="82"/>
  <c r="GJ97" i="83" s="1"/>
  <c r="GJ97" i="84" s="1"/>
  <c r="GJ44" i="82"/>
  <c r="GJ44" i="83" s="1"/>
  <c r="GJ44" i="84" s="1"/>
  <c r="GJ46" i="82"/>
  <c r="GJ46" i="83" s="1"/>
  <c r="GJ46" i="84" s="1"/>
  <c r="GJ47" i="82"/>
  <c r="GJ47" i="83" s="1"/>
  <c r="GJ43" i="82"/>
  <c r="GJ43" i="83" s="1"/>
  <c r="GJ43" i="84" s="1"/>
  <c r="GJ45" i="82"/>
  <c r="GJ45" i="83" s="1"/>
  <c r="GJ50" i="82"/>
  <c r="GJ50" i="83" s="1"/>
  <c r="GJ50" i="84" s="1"/>
  <c r="GJ52" i="82"/>
  <c r="GJ52" i="83" s="1"/>
  <c r="GJ48" i="82"/>
  <c r="GJ48" i="83" s="1"/>
  <c r="GJ48" i="84" s="1"/>
  <c r="GJ51" i="82"/>
  <c r="GJ51" i="83" s="1"/>
  <c r="GJ56" i="82"/>
  <c r="GJ56" i="83" s="1"/>
  <c r="GJ56" i="84" s="1"/>
  <c r="GJ53" i="82"/>
  <c r="GJ53" i="83" s="1"/>
  <c r="GJ57" i="82"/>
  <c r="GJ57" i="83" s="1"/>
  <c r="GJ57" i="84" s="1"/>
  <c r="GJ54" i="82"/>
  <c r="GJ54" i="83" s="1"/>
  <c r="GJ54" i="84" s="1"/>
  <c r="GJ55" i="82"/>
  <c r="GJ55" i="83" s="1"/>
  <c r="GJ55" i="84" s="1"/>
  <c r="GJ60" i="82"/>
  <c r="GJ60" i="83" s="1"/>
  <c r="GJ60" i="84" s="1"/>
  <c r="GJ49" i="82"/>
  <c r="GJ49" i="83" s="1"/>
  <c r="GJ58" i="82"/>
  <c r="GJ58" i="83" s="1"/>
  <c r="GJ64" i="82"/>
  <c r="GJ64" i="83" s="1"/>
  <c r="GJ64" i="84" s="1"/>
  <c r="GJ63" i="82"/>
  <c r="GJ63" i="83" s="1"/>
  <c r="GJ59" i="82"/>
  <c r="GJ59" i="83" s="1"/>
  <c r="GJ62" i="82"/>
  <c r="GJ62" i="83" s="1"/>
  <c r="GJ62" i="84" s="1"/>
  <c r="GJ67" i="82"/>
  <c r="GJ67" i="83" s="1"/>
  <c r="GJ67" i="84" s="1"/>
  <c r="GJ61" i="82"/>
  <c r="GJ61" i="83" s="1"/>
  <c r="GJ66" i="82"/>
  <c r="GJ66" i="83" s="1"/>
  <c r="GJ66" i="84" s="1"/>
  <c r="GJ68" i="82"/>
  <c r="GJ68" i="83" s="1"/>
  <c r="GJ70" i="82"/>
  <c r="GJ70" i="83" s="1"/>
  <c r="GJ70" i="84" s="1"/>
  <c r="GJ76" i="82"/>
  <c r="GJ76" i="83" s="1"/>
  <c r="GJ76" i="84" s="1"/>
  <c r="GJ65" i="82"/>
  <c r="GJ65" i="83" s="1"/>
  <c r="GJ75" i="82"/>
  <c r="GJ75" i="83" s="1"/>
  <c r="GJ73" i="82"/>
  <c r="GJ73" i="83" s="1"/>
  <c r="GJ73" i="84" s="1"/>
  <c r="GJ83" i="82"/>
  <c r="GJ83" i="83" s="1"/>
  <c r="GJ74" i="82"/>
  <c r="GJ74" i="83" s="1"/>
  <c r="GJ74" i="84" s="1"/>
  <c r="GJ69" i="82"/>
  <c r="GJ69" i="83" s="1"/>
  <c r="GJ69" i="84" s="1"/>
  <c r="GJ71" i="82"/>
  <c r="GJ71" i="83" s="1"/>
  <c r="GJ71" i="84" s="1"/>
  <c r="GJ79" i="82"/>
  <c r="GJ79" i="83" s="1"/>
  <c r="GJ77" i="82"/>
  <c r="GJ77" i="83" s="1"/>
  <c r="GJ77" i="84" s="1"/>
  <c r="GJ78" i="82"/>
  <c r="GJ78" i="83" s="1"/>
  <c r="GJ78" i="84" s="1"/>
  <c r="GJ80" i="82"/>
  <c r="GJ80" i="83" s="1"/>
  <c r="GJ80" i="84" s="1"/>
  <c r="GJ82" i="82"/>
  <c r="GJ82" i="83" s="1"/>
  <c r="GJ89" i="82"/>
  <c r="GJ89" i="83" s="1"/>
  <c r="GJ89" i="84" s="1"/>
  <c r="GJ87" i="82"/>
  <c r="GJ87" i="83" s="1"/>
  <c r="GJ90" i="82"/>
  <c r="GJ90" i="83" s="1"/>
  <c r="GJ90" i="84" s="1"/>
  <c r="GJ93" i="82"/>
  <c r="GJ93" i="83" s="1"/>
  <c r="GJ81" i="82"/>
  <c r="GJ81" i="83" s="1"/>
  <c r="GJ81" i="84" s="1"/>
  <c r="GJ91" i="82"/>
  <c r="GJ91" i="83" s="1"/>
  <c r="GJ91" i="84" s="1"/>
  <c r="GJ84" i="82"/>
  <c r="GJ84" i="83" s="1"/>
  <c r="GJ84" i="84" s="1"/>
  <c r="GJ88" i="82"/>
  <c r="GJ88" i="83" s="1"/>
  <c r="GJ88" i="84" s="1"/>
  <c r="GJ92" i="82"/>
  <c r="GJ92" i="83" s="1"/>
  <c r="GJ92" i="84" s="1"/>
  <c r="GJ85" i="82"/>
  <c r="GJ85" i="83" s="1"/>
  <c r="GJ85" i="84" s="1"/>
  <c r="GJ94" i="82"/>
  <c r="GJ94" i="83" s="1"/>
  <c r="GJ94" i="84" s="1"/>
  <c r="GJ96" i="82"/>
  <c r="GJ96" i="83" s="1"/>
  <c r="GJ96" i="84" s="1"/>
  <c r="GJ86" i="82"/>
  <c r="GJ86" i="83" s="1"/>
  <c r="GJ95" i="82"/>
  <c r="GJ95" i="83" s="1"/>
  <c r="GJ95" i="84" s="1"/>
  <c r="GJ101" i="82"/>
  <c r="GJ101" i="83" s="1"/>
  <c r="GJ101" i="84" s="1"/>
  <c r="GJ104" i="82"/>
  <c r="GJ104" i="83" s="1"/>
  <c r="GJ104" i="84" s="1"/>
  <c r="GJ99" i="82"/>
  <c r="GJ99" i="83" s="1"/>
  <c r="GJ99" i="84" s="1"/>
  <c r="GJ109" i="82"/>
  <c r="GJ109" i="83" s="1"/>
  <c r="GJ109" i="84" s="1"/>
  <c r="GJ102" i="82"/>
  <c r="GJ102" i="83" s="1"/>
  <c r="GJ102" i="84" s="1"/>
  <c r="GJ98" i="82"/>
  <c r="GJ98" i="83" s="1"/>
  <c r="GJ100" i="82"/>
  <c r="GJ100" i="83" s="1"/>
  <c r="GJ100" i="84" s="1"/>
  <c r="GJ105" i="82"/>
  <c r="GJ105" i="83" s="1"/>
  <c r="GJ105" i="84" s="1"/>
  <c r="GJ108" i="82"/>
  <c r="GJ108" i="83" s="1"/>
  <c r="GJ108" i="84" s="1"/>
  <c r="GJ106" i="82"/>
  <c r="GJ106" i="83" s="1"/>
  <c r="GJ106" i="84" s="1"/>
  <c r="GJ114" i="82"/>
  <c r="GJ114" i="83" s="1"/>
  <c r="GJ114" i="84" s="1"/>
  <c r="GJ112" i="82"/>
  <c r="GJ112" i="83" s="1"/>
  <c r="GJ112" i="84" s="1"/>
  <c r="GJ116" i="82"/>
  <c r="GJ116" i="83" s="1"/>
  <c r="GJ116" i="84" s="1"/>
  <c r="GJ107" i="82"/>
  <c r="GJ107" i="83" s="1"/>
  <c r="GJ107" i="84" s="1"/>
  <c r="GJ110" i="82"/>
  <c r="GJ110" i="83" s="1"/>
  <c r="GJ110" i="84" s="1"/>
  <c r="GJ111" i="82"/>
  <c r="GJ111" i="83" s="1"/>
  <c r="GJ111" i="84" s="1"/>
  <c r="GJ103" i="82"/>
  <c r="GJ103" i="83" s="1"/>
  <c r="GJ103" i="84" s="1"/>
  <c r="GJ113" i="82"/>
  <c r="GJ113" i="83" s="1"/>
  <c r="GJ113" i="84" s="1"/>
  <c r="GJ115" i="82"/>
  <c r="GJ115" i="83" s="1"/>
  <c r="GJ115" i="84" s="1"/>
  <c r="GJ120" i="82"/>
  <c r="GJ120" i="83" s="1"/>
  <c r="GJ120" i="84" s="1"/>
  <c r="GJ124" i="82"/>
  <c r="GJ124" i="83" s="1"/>
  <c r="GJ124" i="84" s="1"/>
  <c r="GJ119" i="82"/>
  <c r="GJ119" i="83" s="1"/>
  <c r="GJ119" i="84" s="1"/>
  <c r="GJ122" i="82"/>
  <c r="GJ122" i="83" s="1"/>
  <c r="GJ122" i="84" s="1"/>
  <c r="GJ117" i="82"/>
  <c r="GJ117" i="83" s="1"/>
  <c r="GJ117" i="84" s="1"/>
  <c r="GJ127" i="82"/>
  <c r="GJ127" i="83" s="1"/>
  <c r="GJ127" i="84" s="1"/>
  <c r="GJ155" i="82"/>
  <c r="GJ155" i="83" s="1"/>
  <c r="GJ155" i="84" s="1"/>
  <c r="GJ129" i="82"/>
  <c r="GJ129" i="83" s="1"/>
  <c r="GJ128" i="82"/>
  <c r="GJ128" i="83" s="1"/>
  <c r="GJ128" i="84" s="1"/>
  <c r="GJ126" i="82"/>
  <c r="GJ126" i="83" s="1"/>
  <c r="GJ126" i="84" s="1"/>
  <c r="GJ133" i="82"/>
  <c r="GJ133" i="83" s="1"/>
  <c r="GK140" i="84" s="1"/>
  <c r="GJ135" i="82"/>
  <c r="GJ135" i="83" s="1"/>
  <c r="GJ135" i="84" s="1"/>
  <c r="GJ151" i="82"/>
  <c r="GJ151" i="83" s="1"/>
  <c r="GJ151" i="84" s="1"/>
  <c r="GJ165" i="82"/>
  <c r="GJ165" i="83" s="1"/>
  <c r="GJ165" i="84" s="1"/>
  <c r="GJ121" i="82"/>
  <c r="GJ121" i="83" s="1"/>
  <c r="GJ121" i="84" s="1"/>
  <c r="GJ161" i="82"/>
  <c r="GJ161" i="83" s="1"/>
  <c r="GJ161" i="84" s="1"/>
  <c r="GJ147" i="82"/>
  <c r="GJ147" i="83" s="1"/>
  <c r="GJ147" i="84" s="1"/>
  <c r="GJ153" i="82"/>
  <c r="GJ153" i="83" s="1"/>
  <c r="GJ153" i="84" s="1"/>
  <c r="GJ143" i="82"/>
  <c r="GJ143" i="83" s="1"/>
  <c r="GJ143" i="84" s="1"/>
  <c r="GJ141" i="82"/>
  <c r="GJ141" i="83" s="1"/>
  <c r="GJ141" i="84" s="1"/>
  <c r="GJ148" i="82"/>
  <c r="GJ148" i="83" s="1"/>
  <c r="GJ148" i="84" s="1"/>
  <c r="GJ154" i="82"/>
  <c r="GJ154" i="83" s="1"/>
  <c r="GJ154" i="84" s="1"/>
  <c r="GJ157" i="82"/>
  <c r="GJ157" i="83" s="1"/>
  <c r="GJ157" i="84" s="1"/>
  <c r="GJ164" i="82"/>
  <c r="GJ164" i="83" s="1"/>
  <c r="GJ164" i="84" s="1"/>
  <c r="GJ123" i="82"/>
  <c r="GJ123" i="83" s="1"/>
  <c r="GJ123" i="84" s="1"/>
  <c r="GJ134" i="82"/>
  <c r="GJ134" i="83" s="1"/>
  <c r="GJ134" i="84" s="1"/>
  <c r="GJ136" i="82"/>
  <c r="GJ136" i="83" s="1"/>
  <c r="GJ171" i="82"/>
  <c r="GJ171" i="83" s="1"/>
  <c r="GJ171" i="84" s="1"/>
  <c r="GJ152" i="82"/>
  <c r="GJ152" i="83" s="1"/>
  <c r="GJ152" i="84" s="1"/>
  <c r="GJ132" i="82"/>
  <c r="GJ132" i="83" s="1"/>
  <c r="GJ158" i="82"/>
  <c r="GJ158" i="83" s="1"/>
  <c r="GJ158" i="84" s="1"/>
  <c r="GJ145" i="82"/>
  <c r="GJ145" i="83" s="1"/>
  <c r="GJ145" i="84" s="1"/>
  <c r="GJ149" i="82"/>
  <c r="GJ149" i="83" s="1"/>
  <c r="GJ149" i="84" s="1"/>
  <c r="GJ150" i="82"/>
  <c r="GJ150" i="83" s="1"/>
  <c r="GJ150" i="84" s="1"/>
  <c r="GJ162" i="82"/>
  <c r="GJ162" i="83" s="1"/>
  <c r="GJ162" i="84" s="1"/>
  <c r="GJ166" i="82"/>
  <c r="GJ166" i="83" s="1"/>
  <c r="GJ166" i="84" s="1"/>
  <c r="GJ142" i="82"/>
  <c r="GJ142" i="83" s="1"/>
  <c r="GJ142" i="84" s="1"/>
  <c r="GJ144" i="82"/>
  <c r="GJ144" i="83" s="1"/>
  <c r="GJ144" i="84" s="1"/>
  <c r="GJ163" i="82"/>
  <c r="GJ163" i="83" s="1"/>
  <c r="GJ163" i="84" s="1"/>
  <c r="GJ156" i="82"/>
  <c r="GJ156" i="83" s="1"/>
  <c r="GJ156" i="84" s="1"/>
  <c r="GJ130" i="82"/>
  <c r="GJ130" i="83" s="1"/>
  <c r="GJ146" i="82"/>
  <c r="GJ146" i="83" s="1"/>
  <c r="GJ146" i="84" s="1"/>
  <c r="GJ178" i="82"/>
  <c r="GJ178" i="83" s="1"/>
  <c r="GJ178" i="84" s="1"/>
  <c r="GJ168" i="82"/>
  <c r="GJ168" i="83" s="1"/>
  <c r="GJ168" i="84" s="1"/>
  <c r="GJ180" i="82"/>
  <c r="GJ180" i="83" s="1"/>
  <c r="GJ180" i="84" s="1"/>
  <c r="GJ160" i="82"/>
  <c r="GJ160" i="83" s="1"/>
  <c r="GJ160" i="84" s="1"/>
  <c r="GN177" i="82"/>
  <c r="GN177" i="83" s="1"/>
  <c r="GB177" i="82"/>
  <c r="GB177" i="83" s="1"/>
  <c r="GB177" i="84" s="1"/>
  <c r="FD178" i="82"/>
  <c r="FD178" i="83" s="1"/>
  <c r="FD178" i="84" s="1"/>
  <c r="CN177" i="82"/>
  <c r="CN177" i="83" s="1"/>
  <c r="CN177" i="84" s="1"/>
  <c r="CJ180" i="82"/>
  <c r="CJ180" i="83" s="1"/>
  <c r="CJ180" i="84" s="1"/>
  <c r="CF183" i="82"/>
  <c r="CF183" i="83" s="1"/>
  <c r="T177" i="82"/>
  <c r="T177" i="83" s="1"/>
  <c r="T177" i="84" s="1"/>
  <c r="DL170" i="83"/>
  <c r="DL170" i="84" s="1"/>
  <c r="BL170" i="82"/>
  <c r="BL170" i="83" s="1"/>
  <c r="BL170" i="84" s="1"/>
  <c r="P170" i="82"/>
  <c r="P170" i="83" s="1"/>
  <c r="P170" i="84" s="1"/>
  <c r="EV169" i="82"/>
  <c r="EV169" i="83" s="1"/>
  <c r="EV169" i="84" s="1"/>
  <c r="L169" i="82"/>
  <c r="L169" i="83" s="1"/>
  <c r="CN168" i="82"/>
  <c r="CN168" i="83" s="1"/>
  <c r="CN168" i="84" s="1"/>
  <c r="CZ163" i="82"/>
  <c r="CZ163" i="83" s="1"/>
  <c r="CZ163" i="84" s="1"/>
  <c r="BX162" i="82"/>
  <c r="BX162" i="83" s="1"/>
  <c r="BX162" i="84" s="1"/>
  <c r="GJ159" i="82"/>
  <c r="GJ159" i="83" s="1"/>
  <c r="GJ159" i="84" s="1"/>
  <c r="EI133" i="84"/>
  <c r="EJ140" i="84"/>
  <c r="AM139" i="83"/>
  <c r="AM139" i="84" s="1"/>
  <c r="AM175" i="83"/>
  <c r="AM175" i="84" s="1"/>
  <c r="N39" i="83"/>
  <c r="N174" i="83"/>
  <c r="N174" i="84" s="1"/>
  <c r="N172" i="84" s="1"/>
  <c r="DK180" i="83"/>
  <c r="DK180" i="84" s="1"/>
  <c r="DT140" i="82"/>
  <c r="DT140" i="83" s="1"/>
  <c r="DT138" i="82"/>
  <c r="DT138" i="83" s="1"/>
  <c r="DT138" i="84" s="1"/>
  <c r="DT181" i="82"/>
  <c r="DT181" i="83" s="1"/>
  <c r="DT173" i="82"/>
  <c r="DT173" i="83" s="1"/>
  <c r="DT173" i="84" s="1"/>
  <c r="DT139" i="82"/>
  <c r="DT139" i="83" s="1"/>
  <c r="DT139" i="84" s="1"/>
  <c r="DT182" i="82"/>
  <c r="DT182" i="83" s="1"/>
  <c r="DT179" i="82"/>
  <c r="DT179" i="83" s="1"/>
  <c r="DT184" i="82"/>
  <c r="DT184" i="83" s="1"/>
  <c r="DT184" i="84" s="1"/>
  <c r="DT175" i="82"/>
  <c r="DT175" i="83" s="1"/>
  <c r="DT175" i="84" s="1"/>
  <c r="DT34" i="82"/>
  <c r="DT34" i="83" s="1"/>
  <c r="DT34" i="84" s="1"/>
  <c r="DT25" i="82"/>
  <c r="DT25" i="83" s="1"/>
  <c r="DT25" i="84" s="1"/>
  <c r="DT174" i="82"/>
  <c r="DT174" i="83" s="1"/>
  <c r="DT174" i="84" s="1"/>
  <c r="DT39" i="82"/>
  <c r="DT39" i="83" s="1"/>
  <c r="DT29" i="82"/>
  <c r="DT29" i="83" s="1"/>
  <c r="DT29" i="84" s="1"/>
  <c r="DT35" i="82"/>
  <c r="DT35" i="83" s="1"/>
  <c r="DT35" i="84" s="1"/>
  <c r="DT38" i="82"/>
  <c r="DT38" i="83" s="1"/>
  <c r="DT38" i="84" s="1"/>
  <c r="DT33" i="82"/>
  <c r="DT33" i="83" s="1"/>
  <c r="DT33" i="84" s="1"/>
  <c r="DT36" i="82"/>
  <c r="DT36" i="83" s="1"/>
  <c r="DT37" i="82"/>
  <c r="DT37" i="83" s="1"/>
  <c r="DT37" i="84" s="1"/>
  <c r="DT27" i="82"/>
  <c r="DT27" i="83" s="1"/>
  <c r="DT24" i="82"/>
  <c r="DT24" i="83" s="1"/>
  <c r="DT24" i="84" s="1"/>
  <c r="DT26" i="82"/>
  <c r="DT26" i="83" s="1"/>
  <c r="DT31" i="82"/>
  <c r="DT31" i="83" s="1"/>
  <c r="DT31" i="84" s="1"/>
  <c r="DT32" i="82"/>
  <c r="DT32" i="83" s="1"/>
  <c r="DT32" i="84" s="1"/>
  <c r="DT28" i="82"/>
  <c r="DT28" i="83" s="1"/>
  <c r="DT28" i="84" s="1"/>
  <c r="DT97" i="82"/>
  <c r="DT97" i="83" s="1"/>
  <c r="DT97" i="84" s="1"/>
  <c r="DT30" i="82"/>
  <c r="DT30" i="83" s="1"/>
  <c r="DT30" i="84" s="1"/>
  <c r="DT131" i="82"/>
  <c r="DT131" i="83" s="1"/>
  <c r="DT131" i="84" s="1"/>
  <c r="DT40" i="82"/>
  <c r="DT40" i="83" s="1"/>
  <c r="DT40" i="84" s="1"/>
  <c r="DT118" i="82"/>
  <c r="DT118" i="83" s="1"/>
  <c r="DT118" i="84" s="1"/>
  <c r="DT125" i="82"/>
  <c r="DT125" i="83" s="1"/>
  <c r="DT125" i="84" s="1" a="1"/>
  <c r="DT125" i="84" s="1"/>
  <c r="DT72" i="82"/>
  <c r="DT72" i="83" s="1"/>
  <c r="DT72" i="84" s="1"/>
  <c r="DT45" i="82"/>
  <c r="DT45" i="83" s="1"/>
  <c r="DT137" i="82"/>
  <c r="DT137" i="83" s="1"/>
  <c r="DT41" i="82"/>
  <c r="DT41" i="83" s="1"/>
  <c r="DT41" i="84" s="1"/>
  <c r="DT46" i="82"/>
  <c r="DT46" i="83" s="1"/>
  <c r="DT46" i="84" s="1"/>
  <c r="DT42" i="82"/>
  <c r="DT42" i="83" s="1"/>
  <c r="DT42" i="84" s="1"/>
  <c r="DT43" i="82"/>
  <c r="DT43" i="83" s="1"/>
  <c r="DT44" i="82"/>
  <c r="DT44" i="83" s="1"/>
  <c r="DT44" i="84" s="1"/>
  <c r="DT50" i="82"/>
  <c r="DT50" i="83" s="1"/>
  <c r="DT50" i="84" s="1"/>
  <c r="DT48" i="82"/>
  <c r="DT48" i="83" s="1"/>
  <c r="DT48" i="84" s="1"/>
  <c r="DT47" i="82"/>
  <c r="DT47" i="83" s="1"/>
  <c r="DT57" i="82"/>
  <c r="DT57" i="83" s="1"/>
  <c r="DT51" i="82"/>
  <c r="DT51" i="83" s="1"/>
  <c r="DT55" i="82"/>
  <c r="DT55" i="83" s="1"/>
  <c r="DT49" i="82"/>
  <c r="DT49" i="83" s="1"/>
  <c r="DT54" i="82"/>
  <c r="DT54" i="83" s="1"/>
  <c r="DT52" i="82"/>
  <c r="DT52" i="83" s="1"/>
  <c r="DT52" i="84" s="1"/>
  <c r="DT53" i="82"/>
  <c r="DT53" i="83" s="1"/>
  <c r="DT53" i="84" s="1"/>
  <c r="DT56" i="82"/>
  <c r="DT56" i="83" s="1"/>
  <c r="DT56" i="84" s="1"/>
  <c r="DT59" i="82"/>
  <c r="DT59" i="83" s="1"/>
  <c r="DT59" i="84" s="1"/>
  <c r="DT62" i="82"/>
  <c r="DT62" i="83" s="1"/>
  <c r="DT62" i="84" s="1"/>
  <c r="DT58" i="82"/>
  <c r="DT58" i="83" s="1"/>
  <c r="DT58" i="84" s="1"/>
  <c r="DT60" i="82"/>
  <c r="DT60" i="83" s="1"/>
  <c r="DT60" i="84" s="1"/>
  <c r="DT61" i="82"/>
  <c r="DT61" i="83" s="1"/>
  <c r="DT63" i="82"/>
  <c r="DT63" i="83" s="1"/>
  <c r="DT64" i="82"/>
  <c r="DT64" i="83" s="1"/>
  <c r="DT70" i="82"/>
  <c r="DT70" i="83" s="1"/>
  <c r="DT66" i="82"/>
  <c r="DT66" i="83" s="1"/>
  <c r="DT65" i="82"/>
  <c r="DT65" i="83" s="1"/>
  <c r="DT69" i="82"/>
  <c r="DT69" i="83" s="1"/>
  <c r="DT69" i="84" s="1"/>
  <c r="DT67" i="82"/>
  <c r="DT67" i="83" s="1"/>
  <c r="DT71" i="82"/>
  <c r="DT71" i="83" s="1"/>
  <c r="DT73" i="82"/>
  <c r="DT73" i="83" s="1"/>
  <c r="DT73" i="84" s="1"/>
  <c r="DT77" i="82"/>
  <c r="DT77" i="83" s="1"/>
  <c r="DT77" i="84" s="1"/>
  <c r="DT68" i="82"/>
  <c r="DT68" i="83" s="1"/>
  <c r="DT76" i="82"/>
  <c r="DT76" i="83" s="1"/>
  <c r="DT80" i="82"/>
  <c r="DT80" i="83" s="1"/>
  <c r="DT80" i="84" s="1"/>
  <c r="DT81" i="82"/>
  <c r="DT81" i="83" s="1"/>
  <c r="DT74" i="82"/>
  <c r="DT74" i="83" s="1"/>
  <c r="DT79" i="82"/>
  <c r="DT79" i="83" s="1"/>
  <c r="DT79" i="84" s="1"/>
  <c r="DT78" i="82"/>
  <c r="DT78" i="83" s="1"/>
  <c r="DT78" i="84" s="1"/>
  <c r="DT75" i="82"/>
  <c r="DT75" i="83" s="1"/>
  <c r="DT75" i="84" s="1"/>
  <c r="DT84" i="82"/>
  <c r="DT84" i="83" s="1"/>
  <c r="DT96" i="82"/>
  <c r="DT96" i="83" s="1"/>
  <c r="DT87" i="82"/>
  <c r="DT87" i="83" s="1"/>
  <c r="DT87" i="84" s="1"/>
  <c r="DT85" i="82"/>
  <c r="DT85" i="83" s="1"/>
  <c r="DT85" i="84" s="1"/>
  <c r="DT83" i="82"/>
  <c r="DT83" i="83" s="1"/>
  <c r="DT82" i="82"/>
  <c r="DT82" i="83" s="1"/>
  <c r="DT94" i="82"/>
  <c r="DT94" i="83" s="1"/>
  <c r="DT94" i="84" s="1"/>
  <c r="DT95" i="82"/>
  <c r="DT95" i="83" s="1"/>
  <c r="DT95" i="84" s="1"/>
  <c r="DT92" i="82"/>
  <c r="DT92" i="83" s="1"/>
  <c r="DT93" i="82"/>
  <c r="DT93" i="83" s="1"/>
  <c r="DT88" i="82"/>
  <c r="DT88" i="83" s="1"/>
  <c r="DT88" i="84" s="1"/>
  <c r="DT86" i="82"/>
  <c r="DT86" i="83" s="1"/>
  <c r="DT86" i="84" s="1"/>
  <c r="DT91" i="82"/>
  <c r="DT91" i="83" s="1"/>
  <c r="DT90" i="82"/>
  <c r="DT90" i="83" s="1"/>
  <c r="DT90" i="84" s="1"/>
  <c r="DT98" i="82"/>
  <c r="DT98" i="83" s="1"/>
  <c r="DT98" i="84" s="1"/>
  <c r="DT89" i="82"/>
  <c r="DT89" i="83" s="1"/>
  <c r="DT89" i="84" s="1"/>
  <c r="DT105" i="82"/>
  <c r="DT105" i="83" s="1"/>
  <c r="DT105" i="84" s="1"/>
  <c r="DT108" i="82"/>
  <c r="DT108" i="83" s="1"/>
  <c r="DT108" i="84" s="1"/>
  <c r="DT99" i="82"/>
  <c r="DT99" i="83" s="1"/>
  <c r="DT103" i="82"/>
  <c r="DT103" i="83" s="1"/>
  <c r="DT103" i="84" s="1"/>
  <c r="DT106" i="82"/>
  <c r="DT106" i="83" s="1"/>
  <c r="DT106" i="84" s="1"/>
  <c r="DT112" i="82"/>
  <c r="DT112" i="83" s="1"/>
  <c r="DT112" i="84" s="1"/>
  <c r="DT100" i="82"/>
  <c r="DT100" i="83" s="1"/>
  <c r="DT100" i="84" s="1"/>
  <c r="DT102" i="82"/>
  <c r="DT102" i="83" s="1"/>
  <c r="DT102" i="84" s="1"/>
  <c r="DT110" i="82"/>
  <c r="DT110" i="83" s="1"/>
  <c r="DT110" i="84" s="1"/>
  <c r="DT113" i="82"/>
  <c r="DT113" i="83" s="1"/>
  <c r="DT113" i="84" s="1"/>
  <c r="DT107" i="82"/>
  <c r="DT107" i="83" s="1"/>
  <c r="DT107" i="84" s="1"/>
  <c r="DT104" i="82"/>
  <c r="DT104" i="83" s="1"/>
  <c r="DT104" i="84" s="1"/>
  <c r="DT101" i="82"/>
  <c r="DT101" i="83" s="1"/>
  <c r="DT111" i="82"/>
  <c r="DT111" i="83" s="1"/>
  <c r="DT111" i="84" s="1"/>
  <c r="DT109" i="82"/>
  <c r="DT109" i="83" s="1"/>
  <c r="DT109" i="84" s="1"/>
  <c r="DT114" i="82"/>
  <c r="DT114" i="83" s="1"/>
  <c r="DT120" i="82"/>
  <c r="DT120" i="83" s="1"/>
  <c r="DT124" i="82"/>
  <c r="DT124" i="83" s="1"/>
  <c r="DT116" i="82"/>
  <c r="DT116" i="83" s="1"/>
  <c r="DT117" i="82"/>
  <c r="DT117" i="83" s="1"/>
  <c r="DT117" i="84" s="1"/>
  <c r="DT122" i="82"/>
  <c r="DT122" i="83" s="1"/>
  <c r="DT127" i="82"/>
  <c r="DT127" i="83" s="1"/>
  <c r="DT127" i="84" s="1"/>
  <c r="DT128" i="82"/>
  <c r="DT128" i="83" s="1"/>
  <c r="DT128" i="84" s="1"/>
  <c r="DT115" i="82"/>
  <c r="DT115" i="83" s="1"/>
  <c r="DT126" i="82"/>
  <c r="DT126" i="83" s="1"/>
  <c r="DT126" i="84" s="1"/>
  <c r="DT121" i="82"/>
  <c r="DT121" i="83" s="1"/>
  <c r="DT123" i="82"/>
  <c r="DT123" i="83" s="1"/>
  <c r="DT148" i="82"/>
  <c r="DT148" i="83" s="1"/>
  <c r="DT148" i="84" s="1"/>
  <c r="DT154" i="82"/>
  <c r="DT154" i="83" s="1"/>
  <c r="DT154" i="84" s="1"/>
  <c r="DT152" i="82"/>
  <c r="DT152" i="83" s="1"/>
  <c r="DT152" i="84" s="1"/>
  <c r="DT143" i="82"/>
  <c r="DT143" i="83" s="1"/>
  <c r="DT143" i="84" s="1"/>
  <c r="DT149" i="82"/>
  <c r="DT149" i="83" s="1"/>
  <c r="DT149" i="84" s="1"/>
  <c r="DT158" i="82"/>
  <c r="DT158" i="83" s="1"/>
  <c r="DT158" i="84" s="1"/>
  <c r="DT130" i="82"/>
  <c r="DT130" i="83" s="1"/>
  <c r="DT130" i="84" s="1"/>
  <c r="DT155" i="82"/>
  <c r="DT155" i="83" s="1"/>
  <c r="DT155" i="84" s="1"/>
  <c r="DT132" i="82"/>
  <c r="DT132" i="83" s="1"/>
  <c r="DT132" i="84" s="1"/>
  <c r="DT134" i="82"/>
  <c r="DT134" i="83" s="1"/>
  <c r="DT134" i="84" s="1"/>
  <c r="DT135" i="82"/>
  <c r="DT135" i="83" s="1"/>
  <c r="DT136" i="82"/>
  <c r="DT136" i="83" s="1"/>
  <c r="DT136" i="84" s="1"/>
  <c r="DT119" i="82"/>
  <c r="DT119" i="83" s="1"/>
  <c r="DT119" i="84" s="1"/>
  <c r="DT129" i="82"/>
  <c r="DT129" i="83" s="1"/>
  <c r="DT161" i="82"/>
  <c r="DT161" i="83" s="1"/>
  <c r="DT161" i="84" s="1"/>
  <c r="DT165" i="82"/>
  <c r="DT165" i="83" s="1"/>
  <c r="DT165" i="84" s="1"/>
  <c r="DT145" i="82"/>
  <c r="DT145" i="83" s="1"/>
  <c r="DT145" i="84" s="1"/>
  <c r="DT141" i="82"/>
  <c r="DT141" i="83" s="1"/>
  <c r="DT141" i="84" s="1"/>
  <c r="DT146" i="82"/>
  <c r="DT146" i="83" s="1"/>
  <c r="DT146" i="84" s="1"/>
  <c r="DT160" i="82"/>
  <c r="DT160" i="83" s="1"/>
  <c r="DT160" i="84" s="1"/>
  <c r="DT142" i="82"/>
  <c r="DT142" i="83" s="1"/>
  <c r="DT142" i="84" s="1"/>
  <c r="DT151" i="82"/>
  <c r="DT151" i="83" s="1"/>
  <c r="DT151" i="84" s="1"/>
  <c r="DT166" i="82"/>
  <c r="DT166" i="83" s="1"/>
  <c r="DT166" i="84" s="1"/>
  <c r="DT133" i="82"/>
  <c r="DT133" i="83" s="1"/>
  <c r="DU140" i="84" s="1"/>
  <c r="DT150" i="82"/>
  <c r="DT150" i="83" s="1"/>
  <c r="DT150" i="84" s="1"/>
  <c r="DT156" i="82"/>
  <c r="DT156" i="83" s="1"/>
  <c r="DT156" i="84" s="1"/>
  <c r="DT157" i="82"/>
  <c r="DT157" i="83" s="1"/>
  <c r="DT157" i="84" s="1"/>
  <c r="DT163" i="82"/>
  <c r="DT163" i="83" s="1"/>
  <c r="DT163" i="84" s="1"/>
  <c r="DT171" i="82"/>
  <c r="DT171" i="83" s="1"/>
  <c r="DT171" i="84" s="1"/>
  <c r="DT159" i="82"/>
  <c r="DT159" i="83" s="1"/>
  <c r="DT159" i="84" s="1"/>
  <c r="DT164" i="82"/>
  <c r="DT164" i="83" s="1"/>
  <c r="DT164" i="84" s="1"/>
  <c r="DT144" i="82"/>
  <c r="DT144" i="83" s="1"/>
  <c r="DT144" i="84" s="1"/>
  <c r="DT153" i="82"/>
  <c r="DT153" i="83" s="1"/>
  <c r="DT153" i="84" s="1"/>
  <c r="DT162" i="82"/>
  <c r="DT162" i="83" s="1"/>
  <c r="DT162" i="84" s="1"/>
  <c r="DT167" i="82"/>
  <c r="DT167" i="83" s="1"/>
  <c r="DT167" i="84" s="1"/>
  <c r="DT168" i="82"/>
  <c r="DT168" i="83" s="1"/>
  <c r="DT168" i="84" s="1"/>
  <c r="DT177" i="82"/>
  <c r="DT177" i="83" s="1"/>
  <c r="DT177" i="84" s="1"/>
  <c r="DT169" i="82"/>
  <c r="DT169" i="83" s="1"/>
  <c r="DT169" i="84" s="1"/>
  <c r="DT178" i="82"/>
  <c r="DT178" i="83" s="1"/>
  <c r="DT178" i="84" s="1"/>
  <c r="DT147" i="82"/>
  <c r="DT147" i="83" s="1"/>
  <c r="DT147" i="84" s="1"/>
  <c r="DY180" i="84"/>
  <c r="DY176" i="84" s="1"/>
  <c r="DY186" i="84" s="1"/>
  <c r="EM180" i="83"/>
  <c r="EM180" i="84" s="1"/>
  <c r="EM176" i="84" s="1"/>
  <c r="EM138" i="83"/>
  <c r="EM138" i="84" s="1"/>
  <c r="EM184" i="83"/>
  <c r="EM184" i="84" s="1"/>
  <c r="FS180" i="83"/>
  <c r="FS180" i="84" s="1"/>
  <c r="FS138" i="83"/>
  <c r="FS138" i="84" s="1"/>
  <c r="FS184" i="83"/>
  <c r="FS184" i="84" s="1"/>
  <c r="GF179" i="82"/>
  <c r="GF179" i="83" s="1"/>
  <c r="GF173" i="82"/>
  <c r="GF173" i="83" s="1"/>
  <c r="GF173" i="84" s="1"/>
  <c r="GF139" i="82"/>
  <c r="GF139" i="83" s="1"/>
  <c r="GF174" i="82"/>
  <c r="GF174" i="83" s="1"/>
  <c r="GF181" i="82"/>
  <c r="GF181" i="83" s="1"/>
  <c r="GF140" i="82"/>
  <c r="GF140" i="83" s="1"/>
  <c r="GF138" i="82"/>
  <c r="GF138" i="83" s="1"/>
  <c r="GF182" i="82"/>
  <c r="GF182" i="83" s="1"/>
  <c r="GF39" i="82"/>
  <c r="GF39" i="83" s="1"/>
  <c r="GF29" i="82"/>
  <c r="GF29" i="83" s="1"/>
  <c r="GF175" i="82"/>
  <c r="GF175" i="83" s="1"/>
  <c r="GF33" i="82"/>
  <c r="GF33" i="83" s="1"/>
  <c r="GF36" i="82"/>
  <c r="GF36" i="83" s="1"/>
  <c r="GF184" i="82"/>
  <c r="GF184" i="83" s="1"/>
  <c r="GF35" i="82"/>
  <c r="GF35" i="83" s="1"/>
  <c r="GF37" i="82"/>
  <c r="GF37" i="83" s="1"/>
  <c r="GF34" i="82"/>
  <c r="GF34" i="83" s="1"/>
  <c r="GF25" i="82"/>
  <c r="GF25" i="83" s="1"/>
  <c r="GF25" i="84" s="1"/>
  <c r="GF38" i="82"/>
  <c r="GF38" i="83" s="1"/>
  <c r="GF24" i="82"/>
  <c r="GF24" i="83" s="1"/>
  <c r="GF24" i="84" s="1"/>
  <c r="GF28" i="82"/>
  <c r="GF28" i="83" s="1"/>
  <c r="GF30" i="82"/>
  <c r="GF30" i="83" s="1"/>
  <c r="GF30" i="84" s="1"/>
  <c r="GF27" i="82"/>
  <c r="GF27" i="83" s="1"/>
  <c r="GF27" i="84" s="1"/>
  <c r="GF26" i="82"/>
  <c r="GF26" i="83" s="1"/>
  <c r="GF26" i="84" s="1"/>
  <c r="GF32" i="82"/>
  <c r="GF32" i="83" s="1"/>
  <c r="GF118" i="82"/>
  <c r="GF118" i="83" s="1"/>
  <c r="GF118" i="84" s="1"/>
  <c r="GF40" i="82"/>
  <c r="GF40" i="83" s="1"/>
  <c r="GF40" i="84" s="1"/>
  <c r="GF137" i="82"/>
  <c r="GF137" i="83" s="1"/>
  <c r="GF137" i="84" s="1"/>
  <c r="GF131" i="82"/>
  <c r="GF131" i="83" s="1"/>
  <c r="GF31" i="82"/>
  <c r="GF31" i="83" s="1"/>
  <c r="GF31" i="84" s="1"/>
  <c r="GF97" i="82"/>
  <c r="GF97" i="83" s="1"/>
  <c r="GF97" i="84" s="1"/>
  <c r="GF44" i="82"/>
  <c r="GF44" i="83" s="1"/>
  <c r="GF44" i="84" s="1"/>
  <c r="GF43" i="82"/>
  <c r="GF43" i="83" s="1"/>
  <c r="GF43" i="84" s="1"/>
  <c r="GF72" i="82"/>
  <c r="GF72" i="83" s="1"/>
  <c r="GF72" i="84" s="1"/>
  <c r="GF42" i="82"/>
  <c r="GF42" i="83" s="1"/>
  <c r="GF42" i="84" s="1"/>
  <c r="GF41" i="82"/>
  <c r="GF41" i="83" s="1"/>
  <c r="GF41" i="84" s="1"/>
  <c r="GF125" i="82"/>
  <c r="GF125" i="83" s="1"/>
  <c r="GF125" i="84" s="1" a="1"/>
  <c r="GF125" i="84" s="1"/>
  <c r="GF45" i="82"/>
  <c r="GF45" i="83" s="1"/>
  <c r="GF45" i="84" s="1"/>
  <c r="GF47" i="82"/>
  <c r="GF47" i="83" s="1"/>
  <c r="GF46" i="82"/>
  <c r="GF46" i="83" s="1"/>
  <c r="GF46" i="84" s="1"/>
  <c r="GF49" i="82"/>
  <c r="GF49" i="83" s="1"/>
  <c r="GF49" i="84" s="1"/>
  <c r="GF52" i="82"/>
  <c r="GF52" i="83" s="1"/>
  <c r="GF52" i="84" s="1"/>
  <c r="GF54" i="82"/>
  <c r="GF54" i="83" s="1"/>
  <c r="GF54" i="84" s="1"/>
  <c r="GF50" i="82"/>
  <c r="GF50" i="83" s="1"/>
  <c r="GF50" i="84" s="1"/>
  <c r="GF53" i="82"/>
  <c r="GF53" i="83" s="1"/>
  <c r="GF53" i="84" s="1"/>
  <c r="GF51" i="82"/>
  <c r="GF51" i="83" s="1"/>
  <c r="GF51" i="84" s="1"/>
  <c r="GF56" i="82"/>
  <c r="GF56" i="83" s="1"/>
  <c r="GF56" i="84" s="1"/>
  <c r="GF48" i="82"/>
  <c r="GF48" i="83" s="1"/>
  <c r="GF48" i="84" s="1"/>
  <c r="GF58" i="82"/>
  <c r="GF58" i="83" s="1"/>
  <c r="GF58" i="84" s="1"/>
  <c r="GF62" i="82"/>
  <c r="GF62" i="83" s="1"/>
  <c r="GF62" i="84" s="1"/>
  <c r="GF63" i="82"/>
  <c r="GF63" i="83" s="1"/>
  <c r="GF55" i="82"/>
  <c r="GF55" i="83" s="1"/>
  <c r="GF60" i="82"/>
  <c r="GF60" i="83" s="1"/>
  <c r="GF60" i="84" s="1"/>
  <c r="GF59" i="82"/>
  <c r="GF59" i="83" s="1"/>
  <c r="GF59" i="84" s="1"/>
  <c r="GF66" i="82"/>
  <c r="GF66" i="83" s="1"/>
  <c r="GF66" i="84" s="1"/>
  <c r="GF64" i="82"/>
  <c r="GF64" i="83" s="1"/>
  <c r="GF61" i="82"/>
  <c r="GF61" i="83" s="1"/>
  <c r="GF61" i="84" s="1"/>
  <c r="GF57" i="82"/>
  <c r="GF57" i="83" s="1"/>
  <c r="GF57" i="84" s="1"/>
  <c r="GF65" i="82"/>
  <c r="GF65" i="83" s="1"/>
  <c r="GF68" i="82"/>
  <c r="GF68" i="83" s="1"/>
  <c r="GF68" i="84" s="1"/>
  <c r="GF71" i="82"/>
  <c r="GF71" i="83" s="1"/>
  <c r="GF69" i="82"/>
  <c r="GF69" i="83" s="1"/>
  <c r="GF69" i="84" s="1"/>
  <c r="GF75" i="82"/>
  <c r="GF75" i="83" s="1"/>
  <c r="GF73" i="82"/>
  <c r="GF73" i="83" s="1"/>
  <c r="GF73" i="84" s="1"/>
  <c r="GF74" i="82"/>
  <c r="GF74" i="83" s="1"/>
  <c r="GF74" i="84" s="1"/>
  <c r="GF67" i="82"/>
  <c r="GF67" i="83" s="1"/>
  <c r="GF67" i="84" s="1"/>
  <c r="GF77" i="82"/>
  <c r="GF77" i="83" s="1"/>
  <c r="GF70" i="82"/>
  <c r="GF70" i="83" s="1"/>
  <c r="GF70" i="84" s="1"/>
  <c r="GF82" i="82"/>
  <c r="GF82" i="83" s="1"/>
  <c r="GF82" i="84" s="1"/>
  <c r="GF79" i="82"/>
  <c r="GF79" i="83" s="1"/>
  <c r="GF79" i="84" s="1"/>
  <c r="GF76" i="82"/>
  <c r="GF76" i="83" s="1"/>
  <c r="GF83" i="82"/>
  <c r="GF83" i="83" s="1"/>
  <c r="GF81" i="82"/>
  <c r="GF81" i="83" s="1"/>
  <c r="GF81" i="84" s="1"/>
  <c r="GF87" i="82"/>
  <c r="GF87" i="83" s="1"/>
  <c r="GF87" i="84" s="1"/>
  <c r="GF86" i="82"/>
  <c r="GF86" i="83" s="1"/>
  <c r="GF91" i="82"/>
  <c r="GF91" i="83" s="1"/>
  <c r="GF91" i="84" s="1"/>
  <c r="GF78" i="82"/>
  <c r="GF78" i="83" s="1"/>
  <c r="GF78" i="84" s="1"/>
  <c r="GF85" i="82"/>
  <c r="GF85" i="83" s="1"/>
  <c r="GF85" i="84" s="1"/>
  <c r="GF84" i="82"/>
  <c r="GF84" i="83" s="1"/>
  <c r="GF88" i="82"/>
  <c r="GF88" i="83" s="1"/>
  <c r="GF88" i="84" s="1"/>
  <c r="GF80" i="82"/>
  <c r="GF80" i="83" s="1"/>
  <c r="GF80" i="84" s="1"/>
  <c r="GF93" i="82"/>
  <c r="GF93" i="83" s="1"/>
  <c r="GF93" i="84" s="1"/>
  <c r="GF94" i="82"/>
  <c r="GF94" i="83" s="1"/>
  <c r="GF96" i="82"/>
  <c r="GF96" i="83" s="1"/>
  <c r="GF96" i="84" s="1"/>
  <c r="GF90" i="82"/>
  <c r="GF90" i="83" s="1"/>
  <c r="GF90" i="84" s="1"/>
  <c r="GF98" i="82"/>
  <c r="GF98" i="83" s="1"/>
  <c r="GF92" i="82"/>
  <c r="GF92" i="83" s="1"/>
  <c r="GF92" i="84" s="1"/>
  <c r="GF95" i="82"/>
  <c r="GF95" i="83" s="1"/>
  <c r="GF95" i="84" s="1"/>
  <c r="GF99" i="82"/>
  <c r="GF99" i="83" s="1"/>
  <c r="GF99" i="84" s="1"/>
  <c r="GF89" i="82"/>
  <c r="GF89" i="83" s="1"/>
  <c r="GF89" i="84" s="1"/>
  <c r="GF103" i="82"/>
  <c r="GF103" i="83" s="1"/>
  <c r="GF103" i="84" s="1"/>
  <c r="GF106" i="82"/>
  <c r="GF106" i="83" s="1"/>
  <c r="GF106" i="84" s="1"/>
  <c r="GF102" i="82"/>
  <c r="GF102" i="83" s="1"/>
  <c r="GF102" i="84" s="1"/>
  <c r="GF100" i="82"/>
  <c r="GF100" i="83" s="1"/>
  <c r="GF100" i="84" s="1"/>
  <c r="GF101" i="82"/>
  <c r="GF101" i="83" s="1"/>
  <c r="GF101" i="84" s="1"/>
  <c r="GF104" i="82"/>
  <c r="GF104" i="83" s="1"/>
  <c r="GF104" i="84" s="1"/>
  <c r="GF112" i="82"/>
  <c r="GF112" i="83" s="1"/>
  <c r="GF112" i="84" s="1"/>
  <c r="GF107" i="82"/>
  <c r="GF107" i="83" s="1"/>
  <c r="GF107" i="84" s="1"/>
  <c r="GF109" i="82"/>
  <c r="GF109" i="83" s="1"/>
  <c r="GF109" i="84" s="1"/>
  <c r="GF105" i="82"/>
  <c r="GF105" i="83" s="1"/>
  <c r="GF105" i="84" s="1"/>
  <c r="GF110" i="82"/>
  <c r="GF110" i="83" s="1"/>
  <c r="GF110" i="84" s="1"/>
  <c r="GF108" i="82"/>
  <c r="GF108" i="83" s="1"/>
  <c r="GF108" i="84" s="1"/>
  <c r="GF111" i="82"/>
  <c r="GF111" i="83" s="1"/>
  <c r="GF111" i="84" s="1"/>
  <c r="GF113" i="82"/>
  <c r="GF113" i="83" s="1"/>
  <c r="GF113" i="84" s="1"/>
  <c r="GF122" i="82"/>
  <c r="GF122" i="83" s="1"/>
  <c r="GF122" i="84" s="1"/>
  <c r="GF117" i="82"/>
  <c r="GF117" i="83" s="1"/>
  <c r="GF117" i="84" s="1"/>
  <c r="GF127" i="82"/>
  <c r="GF127" i="83" s="1"/>
  <c r="GF114" i="82"/>
  <c r="GF114" i="83" s="1"/>
  <c r="GF114" i="84" s="1"/>
  <c r="GF115" i="82"/>
  <c r="GF115" i="83" s="1"/>
  <c r="GF120" i="82"/>
  <c r="GF120" i="83" s="1"/>
  <c r="GF120" i="84" s="1"/>
  <c r="GF119" i="82"/>
  <c r="GF119" i="83" s="1"/>
  <c r="GF119" i="84" s="1"/>
  <c r="GF129" i="82"/>
  <c r="GF129" i="83" s="1"/>
  <c r="GF124" i="82"/>
  <c r="GF124" i="83" s="1"/>
  <c r="GF124" i="84" s="1"/>
  <c r="GF128" i="82"/>
  <c r="GF128" i="83" s="1"/>
  <c r="GF128" i="84" s="1"/>
  <c r="GF126" i="82"/>
  <c r="GF126" i="83" s="1"/>
  <c r="GF116" i="82"/>
  <c r="GF116" i="83" s="1"/>
  <c r="GF121" i="82"/>
  <c r="GF121" i="83" s="1"/>
  <c r="GF121" i="84" s="1"/>
  <c r="GF151" i="82"/>
  <c r="GF151" i="83" s="1"/>
  <c r="GF151" i="84" s="1"/>
  <c r="GF165" i="82"/>
  <c r="GF165" i="83" s="1"/>
  <c r="GF165" i="84" s="1"/>
  <c r="GF123" i="82"/>
  <c r="GF123" i="83" s="1"/>
  <c r="GF123" i="84" s="1"/>
  <c r="GF134" i="82"/>
  <c r="GF134" i="83" s="1"/>
  <c r="GF134" i="84" s="1"/>
  <c r="GF136" i="82"/>
  <c r="GF136" i="83" s="1"/>
  <c r="GF136" i="84" s="1"/>
  <c r="GF152" i="82"/>
  <c r="GF152" i="83" s="1"/>
  <c r="GF152" i="84" s="1"/>
  <c r="GF148" i="82"/>
  <c r="GF148" i="83" s="1"/>
  <c r="GF148" i="84" s="1"/>
  <c r="GF154" i="82"/>
  <c r="GF154" i="83" s="1"/>
  <c r="GF154" i="84" s="1"/>
  <c r="GF133" i="82"/>
  <c r="GF133" i="83" s="1"/>
  <c r="GG140" i="84" s="1"/>
  <c r="GF135" i="82"/>
  <c r="GF135" i="83" s="1"/>
  <c r="GF135" i="84" s="1"/>
  <c r="GF144" i="82"/>
  <c r="GF144" i="83" s="1"/>
  <c r="GF144" i="84" s="1"/>
  <c r="GF155" i="82"/>
  <c r="GF155" i="83" s="1"/>
  <c r="GF155" i="84" s="1"/>
  <c r="GF142" i="82"/>
  <c r="GF142" i="83" s="1"/>
  <c r="GF142" i="84" s="1"/>
  <c r="GF149" i="82"/>
  <c r="GF149" i="83" s="1"/>
  <c r="GF149" i="84" s="1"/>
  <c r="GF158" i="82"/>
  <c r="GF158" i="83" s="1"/>
  <c r="GF158" i="84" s="1"/>
  <c r="GF132" i="82"/>
  <c r="GF132" i="83" s="1"/>
  <c r="GF141" i="82"/>
  <c r="GF141" i="83" s="1"/>
  <c r="GF141" i="84" s="1"/>
  <c r="GF143" i="82"/>
  <c r="GF143" i="83" s="1"/>
  <c r="GF143" i="84" s="1"/>
  <c r="GF159" i="82"/>
  <c r="GF159" i="83" s="1"/>
  <c r="GF159" i="84" s="1"/>
  <c r="GF145" i="82"/>
  <c r="GF145" i="83" s="1"/>
  <c r="GF145" i="84" s="1"/>
  <c r="GF166" i="82"/>
  <c r="GF166" i="83" s="1"/>
  <c r="GF166" i="84" s="1"/>
  <c r="GF161" i="82"/>
  <c r="GF161" i="83" s="1"/>
  <c r="GF161" i="84" s="1"/>
  <c r="GF150" i="82"/>
  <c r="GF150" i="83" s="1"/>
  <c r="GF150" i="84" s="1"/>
  <c r="GF171" i="82"/>
  <c r="GF171" i="83" s="1"/>
  <c r="GF171" i="84" s="1"/>
  <c r="GF163" i="82"/>
  <c r="GF163" i="83" s="1"/>
  <c r="GF163" i="84" s="1"/>
  <c r="GF156" i="82"/>
  <c r="GF156" i="83" s="1"/>
  <c r="GF156" i="84" s="1"/>
  <c r="GF160" i="82"/>
  <c r="GF160" i="83" s="1"/>
  <c r="GF160" i="84" s="1"/>
  <c r="GF164" i="82"/>
  <c r="GF164" i="83" s="1"/>
  <c r="GF164" i="84" s="1"/>
  <c r="GF130" i="82"/>
  <c r="GF130" i="83" s="1"/>
  <c r="GF130" i="84" s="1"/>
  <c r="GF157" i="82"/>
  <c r="GF157" i="83" s="1"/>
  <c r="GF157" i="84" s="1"/>
  <c r="GF146" i="82"/>
  <c r="GF146" i="83" s="1"/>
  <c r="GF146" i="84" s="1"/>
  <c r="GF177" i="82"/>
  <c r="GF177" i="83" s="1"/>
  <c r="GF180" i="82"/>
  <c r="GF180" i="83" s="1"/>
  <c r="GF180" i="84" s="1"/>
  <c r="GF147" i="82"/>
  <c r="GF147" i="83" s="1"/>
  <c r="GF147" i="84" s="1"/>
  <c r="GF168" i="82"/>
  <c r="GF168" i="83" s="1"/>
  <c r="GF168" i="84" s="1"/>
  <c r="GF153" i="82"/>
  <c r="GF153" i="83" s="1"/>
  <c r="GF153" i="84" s="1"/>
  <c r="GF167" i="82"/>
  <c r="GF167" i="83" s="1"/>
  <c r="GF167" i="84" s="1"/>
  <c r="GF169" i="82"/>
  <c r="GF169" i="83" s="1"/>
  <c r="GF169" i="84" s="1"/>
  <c r="GF162" i="82"/>
  <c r="GF162" i="83" s="1"/>
  <c r="GF162" i="84" s="1"/>
  <c r="FX178" i="82"/>
  <c r="FX178" i="83" s="1"/>
  <c r="FX178" i="84" s="1"/>
  <c r="EZ180" i="82"/>
  <c r="EZ180" i="83" s="1"/>
  <c r="EZ180" i="84" s="1"/>
  <c r="CF177" i="82"/>
  <c r="CF177" i="83" s="1"/>
  <c r="CF177" i="84" s="1"/>
  <c r="CB180" i="82"/>
  <c r="CB180" i="83" s="1"/>
  <c r="CB180" i="84" s="1"/>
  <c r="X177" i="82"/>
  <c r="X177" i="83" s="1"/>
  <c r="X177" i="84" s="1"/>
  <c r="EF171" i="82"/>
  <c r="EF171" i="83" s="1"/>
  <c r="EF171" i="84" s="1"/>
  <c r="FH170" i="82"/>
  <c r="FH170" i="83" s="1"/>
  <c r="FH170" i="84" s="1"/>
  <c r="BH170" i="82"/>
  <c r="BH170" i="83" s="1"/>
  <c r="BH170" i="84" s="1"/>
  <c r="CJ169" i="82"/>
  <c r="CJ169" i="83" s="1"/>
  <c r="CJ169" i="84" s="1"/>
  <c r="GR168" i="82"/>
  <c r="GR168" i="83" s="1"/>
  <c r="GR168" i="84" s="1"/>
  <c r="EJ167" i="82"/>
  <c r="EJ167" i="83" s="1"/>
  <c r="EJ167" i="84" s="1"/>
  <c r="EF166" i="82"/>
  <c r="EF166" i="83" s="1"/>
  <c r="EF166" i="84" s="1"/>
  <c r="FB174" i="83"/>
  <c r="FB174" i="84" s="1"/>
  <c r="FB172" i="84" s="1"/>
  <c r="DW184" i="83"/>
  <c r="DW184" i="84" s="1"/>
  <c r="DW176" i="84" s="1"/>
  <c r="DL173" i="82"/>
  <c r="DL173" i="83" s="1"/>
  <c r="DL173" i="84" s="1"/>
  <c r="DL139" i="82"/>
  <c r="DL139" i="83" s="1"/>
  <c r="DL139" i="84" s="1"/>
  <c r="DL179" i="82"/>
  <c r="DL179" i="83" s="1"/>
  <c r="DL184" i="82"/>
  <c r="DL184" i="83" s="1"/>
  <c r="DL184" i="84" s="1"/>
  <c r="DL174" i="82"/>
  <c r="DL174" i="83" s="1"/>
  <c r="DL174" i="84" s="1"/>
  <c r="DL140" i="82"/>
  <c r="DL140" i="83" s="1"/>
  <c r="DL138" i="82"/>
  <c r="DL138" i="83" s="1"/>
  <c r="DL138" i="84" s="1"/>
  <c r="DL25" i="82"/>
  <c r="DL25" i="83" s="1"/>
  <c r="DL25" i="84" s="1"/>
  <c r="DL181" i="82"/>
  <c r="DL181" i="83" s="1"/>
  <c r="DL175" i="82"/>
  <c r="DL175" i="83" s="1"/>
  <c r="DL175" i="84" s="1"/>
  <c r="DL182" i="82"/>
  <c r="DL182" i="83" s="1"/>
  <c r="DL29" i="82"/>
  <c r="DL29" i="83" s="1"/>
  <c r="DL29" i="84" s="1"/>
  <c r="DL39" i="82"/>
  <c r="DL39" i="83" s="1"/>
  <c r="DL33" i="82"/>
  <c r="DL33" i="83" s="1"/>
  <c r="DL33" i="84" s="1"/>
  <c r="DL36" i="82"/>
  <c r="DL36" i="83" s="1"/>
  <c r="DL37" i="82"/>
  <c r="DL37" i="83" s="1"/>
  <c r="DL37" i="84" s="1"/>
  <c r="DL38" i="82"/>
  <c r="DL38" i="83" s="1"/>
  <c r="DL38" i="84" s="1"/>
  <c r="DL34" i="82"/>
  <c r="DL34" i="83" s="1"/>
  <c r="DL34" i="84" s="1"/>
  <c r="DL35" i="82"/>
  <c r="DL35" i="83" s="1"/>
  <c r="DL35" i="84" s="1"/>
  <c r="DL24" i="82"/>
  <c r="DL24" i="83" s="1"/>
  <c r="DL24" i="84" s="1"/>
  <c r="DL28" i="82"/>
  <c r="DL28" i="83" s="1"/>
  <c r="DL28" i="84" s="1"/>
  <c r="DL30" i="82"/>
  <c r="DL30" i="83" s="1"/>
  <c r="DL30" i="84" s="1"/>
  <c r="DL26" i="82"/>
  <c r="DL26" i="83" s="1"/>
  <c r="DL26" i="84" s="1"/>
  <c r="DL27" i="82"/>
  <c r="DL27" i="83" s="1"/>
  <c r="DL27" i="84" s="1"/>
  <c r="DL137" i="82"/>
  <c r="DL137" i="83" s="1"/>
  <c r="DL137" i="84" s="1"/>
  <c r="DL31" i="82"/>
  <c r="DL31" i="83" s="1"/>
  <c r="DL72" i="82"/>
  <c r="DL72" i="83" s="1"/>
  <c r="DL72" i="84" s="1"/>
  <c r="DL118" i="82"/>
  <c r="DL118" i="83" s="1"/>
  <c r="DL118" i="84" s="1"/>
  <c r="DL40" i="82"/>
  <c r="DL40" i="83" s="1"/>
  <c r="DL40" i="84" s="1"/>
  <c r="DL41" i="82"/>
  <c r="DL41" i="83" s="1"/>
  <c r="DL41" i="84" s="1"/>
  <c r="DL32" i="82"/>
  <c r="DL32" i="83" s="1"/>
  <c r="DL32" i="84" s="1"/>
  <c r="DL131" i="82"/>
  <c r="DL131" i="83" s="1"/>
  <c r="DL131" i="84" s="1"/>
  <c r="DL125" i="82"/>
  <c r="DL125" i="83" s="1"/>
  <c r="DL125" i="84" s="1" a="1"/>
  <c r="DL125" i="84" s="1"/>
  <c r="DL42" i="82"/>
  <c r="DL42" i="83" s="1"/>
  <c r="DL42" i="84" s="1"/>
  <c r="DL97" i="82"/>
  <c r="DL97" i="83" s="1"/>
  <c r="DL97" i="84" s="1"/>
  <c r="DL43" i="82"/>
  <c r="DL43" i="83" s="1"/>
  <c r="DL43" i="84" s="1"/>
  <c r="DL45" i="82"/>
  <c r="DL45" i="83" s="1"/>
  <c r="DL47" i="82"/>
  <c r="DL47" i="83" s="1"/>
  <c r="DL44" i="82"/>
  <c r="DL44" i="83" s="1"/>
  <c r="DL44" i="84" s="1"/>
  <c r="DL46" i="82"/>
  <c r="DL46" i="83" s="1"/>
  <c r="DL46" i="84" s="1"/>
  <c r="DL49" i="82"/>
  <c r="DL49" i="83" s="1"/>
  <c r="DL51" i="82"/>
  <c r="DL51" i="83" s="1"/>
  <c r="DL51" i="84" s="1"/>
  <c r="DL52" i="82"/>
  <c r="DL52" i="83" s="1"/>
  <c r="DL52" i="84" s="1"/>
  <c r="DL48" i="82"/>
  <c r="DL48" i="83" s="1"/>
  <c r="DL48" i="84" s="1"/>
  <c r="DL56" i="82"/>
  <c r="DL56" i="83" s="1"/>
  <c r="DL56" i="84" s="1"/>
  <c r="DL55" i="82"/>
  <c r="DL55" i="83" s="1"/>
  <c r="DL54" i="82"/>
  <c r="DL54" i="83" s="1"/>
  <c r="DL54" i="84" s="1"/>
  <c r="DL50" i="82"/>
  <c r="DL50" i="83" s="1"/>
  <c r="DL50" i="84" s="1"/>
  <c r="DL60" i="82"/>
  <c r="DL60" i="83" s="1"/>
  <c r="DL57" i="82"/>
  <c r="DL57" i="83" s="1"/>
  <c r="DL57" i="84" s="1"/>
  <c r="DL53" i="82"/>
  <c r="DL53" i="83" s="1"/>
  <c r="DL53" i="84" s="1"/>
  <c r="DL59" i="82"/>
  <c r="DL59" i="83" s="1"/>
  <c r="DL59" i="84" s="1"/>
  <c r="DL62" i="82"/>
  <c r="DL62" i="83" s="1"/>
  <c r="DL64" i="82"/>
  <c r="DL64" i="83" s="1"/>
  <c r="DL64" i="84" s="1"/>
  <c r="DL66" i="82"/>
  <c r="DL66" i="83" s="1"/>
  <c r="DL66" i="84" s="1"/>
  <c r="DL67" i="82"/>
  <c r="DL67" i="83" s="1"/>
  <c r="DL67" i="84" s="1"/>
  <c r="DL58" i="82"/>
  <c r="DL58" i="83" s="1"/>
  <c r="DL61" i="82"/>
  <c r="DL61" i="83" s="1"/>
  <c r="DL61" i="84" s="1"/>
  <c r="DL68" i="82"/>
  <c r="DL68" i="83" s="1"/>
  <c r="DL68" i="84" s="1"/>
  <c r="DL65" i="82"/>
  <c r="DL65" i="83" s="1"/>
  <c r="DL65" i="84" s="1"/>
  <c r="DL63" i="82"/>
  <c r="DL63" i="83" s="1"/>
  <c r="DL63" i="84" s="1"/>
  <c r="DL70" i="82"/>
  <c r="DL70" i="83" s="1"/>
  <c r="DL77" i="82"/>
  <c r="DL77" i="83" s="1"/>
  <c r="DL77" i="84" s="1"/>
  <c r="DL76" i="82"/>
  <c r="DL76" i="83" s="1"/>
  <c r="DL76" i="84" s="1"/>
  <c r="DL73" i="82"/>
  <c r="DL73" i="83" s="1"/>
  <c r="DL73" i="84" s="1"/>
  <c r="DL71" i="82"/>
  <c r="DL71" i="83" s="1"/>
  <c r="DL75" i="82"/>
  <c r="DL75" i="83" s="1"/>
  <c r="DL75" i="84" s="1"/>
  <c r="DL74" i="82"/>
  <c r="DL74" i="83" s="1"/>
  <c r="DL74" i="84" s="1"/>
  <c r="DL83" i="82"/>
  <c r="DL83" i="83" s="1"/>
  <c r="DL79" i="82"/>
  <c r="DL79" i="83" s="1"/>
  <c r="DL69" i="82"/>
  <c r="DL69" i="83" s="1"/>
  <c r="DL78" i="82"/>
  <c r="DL78" i="83" s="1"/>
  <c r="DL78" i="84" s="1"/>
  <c r="DL86" i="82"/>
  <c r="DL86" i="83" s="1"/>
  <c r="DL86" i="84" s="1"/>
  <c r="DL89" i="82"/>
  <c r="DL89" i="83" s="1"/>
  <c r="DL91" i="82"/>
  <c r="DL91" i="83" s="1"/>
  <c r="DL91" i="84" s="1"/>
  <c r="DL81" i="82"/>
  <c r="DL81" i="83" s="1"/>
  <c r="DL81" i="84" s="1"/>
  <c r="DL82" i="82"/>
  <c r="DL82" i="83" s="1"/>
  <c r="DL80" i="82"/>
  <c r="DL80" i="83" s="1"/>
  <c r="DL80" i="84" s="1"/>
  <c r="DL84" i="82"/>
  <c r="DL84" i="83" s="1"/>
  <c r="DL84" i="84" s="1"/>
  <c r="DL87" i="82"/>
  <c r="DL87" i="83" s="1"/>
  <c r="DL87" i="84" s="1"/>
  <c r="DL93" i="82"/>
  <c r="DL93" i="83" s="1"/>
  <c r="DL93" i="84" s="1"/>
  <c r="DL90" i="82"/>
  <c r="DL90" i="83" s="1"/>
  <c r="DL95" i="82"/>
  <c r="DL95" i="83" s="1"/>
  <c r="DL95" i="84" s="1"/>
  <c r="DL94" i="82"/>
  <c r="DL94" i="83" s="1"/>
  <c r="DL94" i="84" s="1"/>
  <c r="DL85" i="82"/>
  <c r="DL85" i="83" s="1"/>
  <c r="DL92" i="82"/>
  <c r="DL92" i="83" s="1"/>
  <c r="DL92" i="84" s="1"/>
  <c r="DL88" i="82"/>
  <c r="DL88" i="83" s="1"/>
  <c r="DL88" i="84" s="1"/>
  <c r="DL98" i="82"/>
  <c r="DL98" i="83" s="1"/>
  <c r="DL98" i="84" s="1"/>
  <c r="DL100" i="82"/>
  <c r="DL100" i="83" s="1"/>
  <c r="DL102" i="82"/>
  <c r="DL102" i="83" s="1"/>
  <c r="DL102" i="84" s="1"/>
  <c r="DL99" i="82"/>
  <c r="DL99" i="83" s="1"/>
  <c r="DL99" i="84" s="1"/>
  <c r="DL105" i="82"/>
  <c r="DL105" i="83" s="1"/>
  <c r="DL105" i="84" s="1"/>
  <c r="DL112" i="82"/>
  <c r="DL112" i="83" s="1"/>
  <c r="DL112" i="84" s="1"/>
  <c r="DL114" i="82"/>
  <c r="DL114" i="83" s="1"/>
  <c r="DL114" i="84" s="1"/>
  <c r="DL101" i="82"/>
  <c r="DL101" i="83" s="1"/>
  <c r="DL101" i="84" s="1"/>
  <c r="DL103" i="82"/>
  <c r="DL103" i="83" s="1"/>
  <c r="DL103" i="84" s="1"/>
  <c r="DL109" i="82"/>
  <c r="DL109" i="83" s="1"/>
  <c r="DL109" i="84" s="1"/>
  <c r="DL96" i="82"/>
  <c r="DL96" i="83" s="1"/>
  <c r="DL96" i="84" s="1"/>
  <c r="DL107" i="82"/>
  <c r="DL107" i="83" s="1"/>
  <c r="DL107" i="84" s="1"/>
  <c r="DL113" i="82"/>
  <c r="DL113" i="83" s="1"/>
  <c r="DL113" i="84" s="1"/>
  <c r="DL106" i="82"/>
  <c r="DL106" i="83" s="1"/>
  <c r="DL106" i="84" s="1"/>
  <c r="DL108" i="82"/>
  <c r="DL108" i="83" s="1"/>
  <c r="DL108" i="84" s="1"/>
  <c r="DL110" i="82"/>
  <c r="DL110" i="83" s="1"/>
  <c r="DL110" i="84" s="1"/>
  <c r="DL104" i="82"/>
  <c r="DL104" i="83" s="1"/>
  <c r="DL104" i="84" s="1"/>
  <c r="DL111" i="82"/>
  <c r="DL111" i="83" s="1"/>
  <c r="DL111" i="84" s="1"/>
  <c r="DL121" i="82"/>
  <c r="DL121" i="83" s="1"/>
  <c r="DL121" i="84" s="1"/>
  <c r="DL115" i="82"/>
  <c r="DL115" i="83" s="1"/>
  <c r="DL120" i="82"/>
  <c r="DL120" i="83" s="1"/>
  <c r="DL120" i="84" s="1"/>
  <c r="DL124" i="82"/>
  <c r="DL124" i="83" s="1"/>
  <c r="DL119" i="82"/>
  <c r="DL119" i="83" s="1"/>
  <c r="DL119" i="84" s="1"/>
  <c r="DL117" i="82"/>
  <c r="DL117" i="83" s="1"/>
  <c r="DL117" i="84" s="1"/>
  <c r="DL122" i="82"/>
  <c r="DL122" i="83" s="1"/>
  <c r="DL122" i="84" s="1"/>
  <c r="DL127" i="82"/>
  <c r="DL127" i="83" s="1"/>
  <c r="DL127" i="84" s="1"/>
  <c r="DL128" i="82"/>
  <c r="DL128" i="83" s="1"/>
  <c r="DL116" i="82"/>
  <c r="DL116" i="83" s="1"/>
  <c r="DL116" i="84" s="1"/>
  <c r="DL130" i="82"/>
  <c r="DL130" i="83" s="1"/>
  <c r="DL130" i="84" s="1"/>
  <c r="DL129" i="82"/>
  <c r="DL129" i="83" s="1"/>
  <c r="DL129" i="84" s="1"/>
  <c r="DL123" i="82"/>
  <c r="DL123" i="83" s="1"/>
  <c r="DL123" i="84" s="1"/>
  <c r="DL151" i="82"/>
  <c r="DL151" i="83" s="1"/>
  <c r="DL151" i="84" s="1"/>
  <c r="DL165" i="82"/>
  <c r="DL165" i="83" s="1"/>
  <c r="DL165" i="84" s="1"/>
  <c r="DL132" i="82"/>
  <c r="DL132" i="83" s="1"/>
  <c r="DL134" i="82"/>
  <c r="DL134" i="83" s="1"/>
  <c r="DL134" i="84" s="1"/>
  <c r="DL135" i="82"/>
  <c r="DL135" i="83" s="1"/>
  <c r="DL136" i="82"/>
  <c r="DL136" i="83" s="1"/>
  <c r="DL136" i="84" s="1"/>
  <c r="DL152" i="82"/>
  <c r="DL152" i="83" s="1"/>
  <c r="DL152" i="84" s="1"/>
  <c r="DL150" i="82"/>
  <c r="DL150" i="83" s="1"/>
  <c r="DL150" i="84" s="1"/>
  <c r="DL145" i="82"/>
  <c r="DL145" i="83" s="1"/>
  <c r="DL145" i="84" s="1"/>
  <c r="DL133" i="82"/>
  <c r="DL133" i="83" s="1"/>
  <c r="DM140" i="84" s="1"/>
  <c r="DL155" i="82"/>
  <c r="DL155" i="83" s="1"/>
  <c r="DL155" i="84" s="1"/>
  <c r="DL147" i="82"/>
  <c r="DL147" i="83" s="1"/>
  <c r="DL147" i="84" s="1"/>
  <c r="DL153" i="82"/>
  <c r="DL153" i="83" s="1"/>
  <c r="DL153" i="84" s="1"/>
  <c r="DL156" i="82"/>
  <c r="DL156" i="83" s="1"/>
  <c r="DL156" i="84" s="1"/>
  <c r="DL160" i="82"/>
  <c r="DL160" i="83" s="1"/>
  <c r="DL160" i="84" s="1"/>
  <c r="DL163" i="82"/>
  <c r="DL163" i="83" s="1"/>
  <c r="DL163" i="84" s="1"/>
  <c r="DL166" i="82"/>
  <c r="DL166" i="83" s="1"/>
  <c r="DL166" i="84" s="1"/>
  <c r="DL142" i="82"/>
  <c r="DL142" i="83" s="1"/>
  <c r="DL142" i="84" s="1"/>
  <c r="DL141" i="82"/>
  <c r="DL141" i="83" s="1"/>
  <c r="DL141" i="84" s="1"/>
  <c r="DL143" i="82"/>
  <c r="DL143" i="83" s="1"/>
  <c r="DL143" i="84" s="1"/>
  <c r="DL158" i="82"/>
  <c r="DL158" i="83" s="1"/>
  <c r="DL158" i="84" s="1"/>
  <c r="DL167" i="82"/>
  <c r="DL167" i="83" s="1"/>
  <c r="DL167" i="84" s="1"/>
  <c r="DL126" i="82"/>
  <c r="DL126" i="83" s="1"/>
  <c r="DL161" i="82"/>
  <c r="DL161" i="83" s="1"/>
  <c r="DL161" i="84" s="1"/>
  <c r="DL171" i="82"/>
  <c r="DL171" i="83" s="1"/>
  <c r="DL171" i="84" s="1"/>
  <c r="DL159" i="82"/>
  <c r="DL159" i="83" s="1"/>
  <c r="DL159" i="84" s="1"/>
  <c r="DL144" i="82"/>
  <c r="DL144" i="83" s="1"/>
  <c r="DL144" i="84" s="1"/>
  <c r="DL146" i="82"/>
  <c r="DL146" i="83" s="1"/>
  <c r="DL146" i="84" s="1"/>
  <c r="DL148" i="82"/>
  <c r="DL148" i="83" s="1"/>
  <c r="DL148" i="84" s="1"/>
  <c r="DL154" i="82"/>
  <c r="DL154" i="83" s="1"/>
  <c r="DL154" i="84" s="1"/>
  <c r="DL149" i="82"/>
  <c r="DL149" i="83" s="1"/>
  <c r="DL149" i="84" s="1"/>
  <c r="DL164" i="82"/>
  <c r="DL164" i="83" s="1"/>
  <c r="DL164" i="84" s="1"/>
  <c r="DL180" i="82"/>
  <c r="DL180" i="83" s="1"/>
  <c r="DL180" i="84" s="1"/>
  <c r="DL177" i="82"/>
  <c r="DL177" i="83" s="1"/>
  <c r="DL177" i="84" s="1"/>
  <c r="DL168" i="82"/>
  <c r="DL168" i="83" s="1"/>
  <c r="DL168" i="84" s="1"/>
  <c r="GT172" i="84"/>
  <c r="CO172" i="84"/>
  <c r="I172" i="84"/>
  <c r="DO39" i="84"/>
  <c r="BV172" i="84"/>
  <c r="AA39" i="84"/>
  <c r="CG172" i="84"/>
  <c r="FK172" i="84"/>
  <c r="BA172" i="84"/>
  <c r="CP39" i="84"/>
  <c r="V39" i="84"/>
  <c r="K39" i="84"/>
  <c r="CA176" i="84"/>
  <c r="DY39" i="84"/>
  <c r="AI39" i="84"/>
  <c r="FR23" i="84"/>
  <c r="EO172" i="84"/>
  <c r="EA172" i="84"/>
  <c r="DG172" i="84"/>
  <c r="CH172" i="84"/>
  <c r="AC172" i="84"/>
  <c r="M172" i="84"/>
  <c r="DV39" i="84"/>
  <c r="GH176" i="84"/>
  <c r="BC172" i="84"/>
  <c r="K172" i="84"/>
  <c r="S172" i="84"/>
  <c r="FM176" i="84"/>
  <c r="EX176" i="84"/>
  <c r="EL176" i="84"/>
  <c r="EM172" i="84"/>
  <c r="BG172" i="84"/>
  <c r="AW172" i="84"/>
  <c r="AW39" i="84"/>
  <c r="FG172" i="84"/>
  <c r="FC172" i="84"/>
  <c r="EU172" i="84"/>
  <c r="EI172" i="84"/>
  <c r="CW172" i="84"/>
  <c r="W172" i="84"/>
  <c r="EL39" i="84"/>
  <c r="CE39" i="84"/>
  <c r="FZ23" i="84"/>
  <c r="BJ39" i="84"/>
  <c r="S176" i="84"/>
  <c r="DH172" i="84"/>
  <c r="CQ172" i="84"/>
  <c r="FS172" i="84"/>
  <c r="GO176" i="84"/>
  <c r="DV176" i="84"/>
  <c r="V176" i="84"/>
  <c r="GP172" i="84"/>
  <c r="GH172" i="84"/>
  <c r="GH187" i="84" s="1"/>
  <c r="GD172" i="84"/>
  <c r="FJ172" i="84"/>
  <c r="DS172" i="84"/>
  <c r="AU172" i="84"/>
  <c r="AP172" i="84"/>
  <c r="AH172" i="84"/>
  <c r="GH39" i="84"/>
  <c r="CU39" i="84"/>
  <c r="BY39" i="84"/>
  <c r="GC172" i="84"/>
  <c r="FM172" i="84"/>
  <c r="EP172" i="84"/>
  <c r="CU172" i="84"/>
  <c r="CU187" i="84" s="1"/>
  <c r="CM172" i="84"/>
  <c r="AO172" i="84"/>
  <c r="DN23" i="84"/>
  <c r="CD23" i="84"/>
  <c r="BV23" i="84"/>
  <c r="BN23" i="84"/>
  <c r="BI23" i="84"/>
  <c r="BC23" i="84"/>
  <c r="AX23" i="84"/>
  <c r="AS23" i="84"/>
  <c r="AK23" i="84"/>
  <c r="AH23" i="84"/>
  <c r="R23" i="84"/>
  <c r="W176" i="84"/>
  <c r="FM23" i="84"/>
  <c r="FC23" i="84"/>
  <c r="EW23" i="84"/>
  <c r="EO23" i="84"/>
  <c r="FY176" i="84"/>
  <c r="FY172" i="84"/>
  <c r="FU172" i="84"/>
  <c r="FQ172" i="84"/>
  <c r="FJ23" i="84"/>
  <c r="K176" i="84"/>
  <c r="EG172" i="84"/>
  <c r="CT172" i="84"/>
  <c r="CP172" i="84"/>
  <c r="CP187" i="84" s="1"/>
  <c r="Y172" i="84"/>
  <c r="U172" i="84"/>
  <c r="ES39" i="84"/>
  <c r="EG39" i="84"/>
  <c r="BQ39" i="84"/>
  <c r="BG39" i="84"/>
  <c r="GK176" i="84"/>
  <c r="AI176" i="84"/>
  <c r="DZ172" i="84"/>
  <c r="CS172" i="84"/>
  <c r="BR172" i="84"/>
  <c r="BN172" i="84"/>
  <c r="CO39" i="84"/>
  <c r="DG176" i="84"/>
  <c r="DM172" i="84"/>
  <c r="BM172" i="84"/>
  <c r="FY39" i="84"/>
  <c r="FR39" i="84"/>
  <c r="FR185" i="84" s="1"/>
  <c r="GO23" i="84"/>
  <c r="GC176" i="84"/>
  <c r="BR176" i="84"/>
  <c r="FA172" i="84"/>
  <c r="EW172" i="84"/>
  <c r="ES172" i="84"/>
  <c r="DN176" i="84"/>
  <c r="CQ176" i="84"/>
  <c r="CD176" i="84"/>
  <c r="CI39" i="84"/>
  <c r="AD176" i="84"/>
  <c r="AY172" i="84"/>
  <c r="EH176" i="84"/>
  <c r="CT176" i="84"/>
  <c r="BU176" i="84"/>
  <c r="DV172" i="84"/>
  <c r="DR172" i="84"/>
  <c r="DJ172" i="84"/>
  <c r="DJ23" i="84"/>
  <c r="CL23" i="84"/>
  <c r="BK176" i="84"/>
  <c r="DY172" i="84"/>
  <c r="BI172" i="84"/>
  <c r="FK176" i="84"/>
  <c r="CG176" i="84"/>
  <c r="GA39" i="84"/>
  <c r="EL23" i="84"/>
  <c r="BU172" i="84"/>
  <c r="GE23" i="84"/>
  <c r="GU176" i="84"/>
  <c r="GI176" i="84"/>
  <c r="EO176" i="84"/>
  <c r="EK176" i="84"/>
  <c r="DS176" i="84"/>
  <c r="GG176" i="84"/>
  <c r="FV176" i="84"/>
  <c r="FE176" i="84"/>
  <c r="GO172" i="84"/>
  <c r="FZ172" i="84"/>
  <c r="GP39" i="84"/>
  <c r="S39" i="84"/>
  <c r="J39" i="84"/>
  <c r="FQ176" i="84"/>
  <c r="DM176" i="84"/>
  <c r="J176" i="84"/>
  <c r="GS172" i="84"/>
  <c r="EL172" i="84"/>
  <c r="EH172" i="84"/>
  <c r="Z172" i="84"/>
  <c r="AX39" i="84"/>
  <c r="GH23" i="84"/>
  <c r="GH185" i="84" s="1"/>
  <c r="CO176" i="84"/>
  <c r="BF176" i="84"/>
  <c r="BB176" i="84"/>
  <c r="AP176" i="84"/>
  <c r="GK172" i="84"/>
  <c r="GG172" i="84"/>
  <c r="FV172" i="84"/>
  <c r="AT172" i="84"/>
  <c r="AK172" i="84"/>
  <c r="AG172" i="84"/>
  <c r="GG39" i="84"/>
  <c r="EY39" i="84"/>
  <c r="EK39" i="84"/>
  <c r="EH39" i="84"/>
  <c r="CW39" i="84"/>
  <c r="BZ39" i="84"/>
  <c r="BV39" i="84"/>
  <c r="AK39" i="84"/>
  <c r="FW23" i="84"/>
  <c r="EX23" i="84"/>
  <c r="ET23" i="84"/>
  <c r="EP23" i="84"/>
  <c r="CT23" i="84"/>
  <c r="CG23" i="84"/>
  <c r="BY23" i="84"/>
  <c r="BY185" i="84" s="1"/>
  <c r="AI23" i="84"/>
  <c r="S23" i="84"/>
  <c r="Q23" i="84"/>
  <c r="DI176" i="84"/>
  <c r="Y176" i="84"/>
  <c r="FR172" i="84"/>
  <c r="FN172" i="84"/>
  <c r="EK172" i="84"/>
  <c r="DU172" i="84"/>
  <c r="CY172" i="84"/>
  <c r="V172" i="84"/>
  <c r="O172" i="84"/>
  <c r="FB39" i="84"/>
  <c r="DE39" i="84"/>
  <c r="AL39" i="84"/>
  <c r="GP23" i="84"/>
  <c r="FG23" i="84"/>
  <c r="DY23" i="84"/>
  <c r="DY185" i="84" s="1"/>
  <c r="BR23" i="84"/>
  <c r="CY176" i="84"/>
  <c r="AE176" i="84"/>
  <c r="GU172" i="84"/>
  <c r="EY172" i="84"/>
  <c r="EY187" i="84" s="1"/>
  <c r="DP172" i="84"/>
  <c r="DI172" i="84"/>
  <c r="CE172" i="84"/>
  <c r="AX172" i="84"/>
  <c r="GT39" i="84"/>
  <c r="FS39" i="84"/>
  <c r="FA39" i="84"/>
  <c r="DI39" i="84"/>
  <c r="CW176" i="84"/>
  <c r="AQ176" i="84"/>
  <c r="AK176" i="84"/>
  <c r="BS172" i="84"/>
  <c r="GQ39" i="84"/>
  <c r="FQ39" i="84"/>
  <c r="FQ187" i="84" s="1"/>
  <c r="AH39" i="84"/>
  <c r="FQ23" i="84"/>
  <c r="FA23" i="84"/>
  <c r="BF23" i="84"/>
  <c r="AP23" i="84"/>
  <c r="W23" i="84"/>
  <c r="M23" i="84"/>
  <c r="EY176" i="84"/>
  <c r="DQ176" i="84"/>
  <c r="BG176" i="84"/>
  <c r="AU176" i="84"/>
  <c r="AS176" i="84"/>
  <c r="Z176" i="84"/>
  <c r="GI172" i="84"/>
  <c r="CI172" i="84"/>
  <c r="CA172" i="84"/>
  <c r="BW172" i="84"/>
  <c r="BK172" i="84"/>
  <c r="BB172" i="84"/>
  <c r="AI172" i="84"/>
  <c r="Q172" i="84"/>
  <c r="FF39" i="84"/>
  <c r="EM39" i="84"/>
  <c r="DF39" i="84"/>
  <c r="AT39" i="84"/>
  <c r="AP39" i="84"/>
  <c r="DU23" i="84"/>
  <c r="DU39" i="84"/>
  <c r="DJ39" i="84"/>
  <c r="CS39" i="84"/>
  <c r="CC39" i="84"/>
  <c r="BR39" i="84"/>
  <c r="BA39" i="84"/>
  <c r="AM39" i="84"/>
  <c r="GS23" i="84"/>
  <c r="BS176" i="84"/>
  <c r="BQ176" i="84"/>
  <c r="BJ176" i="84"/>
  <c r="I176" i="84"/>
  <c r="GQ172" i="84"/>
  <c r="GM172" i="84"/>
  <c r="GE172" i="84"/>
  <c r="BO172" i="84"/>
  <c r="AQ172" i="84"/>
  <c r="EA39" i="84"/>
  <c r="EA187" i="84" s="1"/>
  <c r="DN39" i="84"/>
  <c r="CH39" i="84"/>
  <c r="BF39" i="84"/>
  <c r="GK23" i="84"/>
  <c r="DM23" i="84"/>
  <c r="CW23" i="84"/>
  <c r="BG23" i="84"/>
  <c r="BE23" i="84"/>
  <c r="AQ23" i="84"/>
  <c r="AO23" i="84"/>
  <c r="GL172" i="84"/>
  <c r="FW172" i="84"/>
  <c r="FE172" i="84"/>
  <c r="EX172" i="84"/>
  <c r="ET172" i="84"/>
  <c r="DO172" i="84"/>
  <c r="CD172" i="84"/>
  <c r="BJ172" i="84"/>
  <c r="BE172" i="84"/>
  <c r="AL172" i="84"/>
  <c r="AE172" i="84"/>
  <c r="GO39" i="84"/>
  <c r="FM39" i="84"/>
  <c r="FM185" i="84" s="1"/>
  <c r="FJ39" i="84"/>
  <c r="DK39" i="84"/>
  <c r="CQ39" i="84"/>
  <c r="CA39" i="84"/>
  <c r="AU39" i="84"/>
  <c r="AQ39" i="84"/>
  <c r="Z39" i="84"/>
  <c r="GA23" i="84"/>
  <c r="EG23" i="84"/>
  <c r="DV23" i="84"/>
  <c r="DK23" i="84"/>
  <c r="U176" i="84"/>
  <c r="BY172" i="84"/>
  <c r="GI39" i="84"/>
  <c r="FK39" i="84"/>
  <c r="FI39" i="84"/>
  <c r="ET39" i="84"/>
  <c r="DZ39" i="84"/>
  <c r="DS39" i="84"/>
  <c r="BS39" i="84"/>
  <c r="U39" i="84"/>
  <c r="EM23" i="84"/>
  <c r="DE23" i="84"/>
  <c r="DE185" i="84" s="1"/>
  <c r="CQ23" i="84"/>
  <c r="O14" i="88"/>
  <c r="N14" i="88"/>
  <c r="M14" i="88"/>
  <c r="L14" i="88"/>
  <c r="K14" i="88"/>
  <c r="J14" i="88"/>
  <c r="AI11" i="86"/>
  <c r="AI10" i="87" s="1"/>
  <c r="AI24" i="87" s="1"/>
  <c r="AW24" i="87" s="1" a="1"/>
  <c r="AW24" i="87" s="1"/>
  <c r="M12" i="88" s="1"/>
  <c r="I11" i="86"/>
  <c r="I10" i="87" s="1"/>
  <c r="L12" i="88" s="1"/>
  <c r="G11" i="86"/>
  <c r="G10" i="87" s="1"/>
  <c r="J12" i="88" s="1"/>
  <c r="H11" i="86"/>
  <c r="H10" i="87" s="1"/>
  <c r="K12" i="88" s="1"/>
  <c r="E5" i="87"/>
  <c r="E7" i="86"/>
  <c r="F11" i="86"/>
  <c r="F10" i="87" s="1"/>
  <c r="F6" i="87"/>
  <c r="AK6" i="87"/>
  <c r="AK20" i="87" s="1"/>
  <c r="AW20" i="87" s="1" a="1"/>
  <c r="AW20" i="87" s="1"/>
  <c r="G6" i="87"/>
  <c r="J8" i="88" s="1"/>
  <c r="H6" i="87"/>
  <c r="K8" i="88" s="1"/>
  <c r="F5" i="87"/>
  <c r="D7" i="86"/>
  <c r="D11" i="86" s="1"/>
  <c r="D5" i="87"/>
  <c r="C15" i="88"/>
  <c r="E15" i="88"/>
  <c r="J15" i="88" s="1"/>
  <c r="K15" i="88" s="1"/>
  <c r="L15" i="88" s="1"/>
  <c r="M15" i="88" s="1"/>
  <c r="N15" i="88" s="1"/>
  <c r="O15" i="88" s="1"/>
  <c r="P15" i="88" s="1"/>
  <c r="Q15" i="88" s="1"/>
  <c r="R15" i="88" s="1"/>
  <c r="AU8" i="87"/>
  <c r="AY12" i="87" a="1"/>
  <c r="AY12" i="87" s="1"/>
  <c r="E10" i="88"/>
  <c r="J10" i="88" s="1"/>
  <c r="K10" i="88" s="1"/>
  <c r="L10" i="88" s="1"/>
  <c r="M10" i="88" s="1"/>
  <c r="N10" i="88" s="1"/>
  <c r="O10" i="88" s="1"/>
  <c r="P10" i="88" s="1"/>
  <c r="Q10" i="88" s="1"/>
  <c r="R10" i="88" s="1"/>
  <c r="AW36" i="87" a="1"/>
  <c r="AW36" i="87" s="1"/>
  <c r="AX36" i="87" a="1"/>
  <c r="AX36" i="87" s="1"/>
  <c r="AY36" i="87" a="1"/>
  <c r="AY36" i="87" s="1"/>
  <c r="AW22" i="87" a="1"/>
  <c r="AW22" i="87" s="1"/>
  <c r="AX22" i="87" a="1"/>
  <c r="AX22" i="87" s="1"/>
  <c r="AY22" i="87" a="1"/>
  <c r="AY22" i="87" s="1"/>
  <c r="AY24" i="87" a="1"/>
  <c r="AY24" i="87" s="1"/>
  <c r="O12" i="88" s="1"/>
  <c r="AW23" i="87" a="1"/>
  <c r="AW23" i="87" s="1"/>
  <c r="AX23" i="87" a="1"/>
  <c r="AX23" i="87" s="1"/>
  <c r="AY23" i="87" a="1"/>
  <c r="AY23" i="87" s="1"/>
  <c r="AW19" i="87" a="1"/>
  <c r="AW19" i="87" s="1"/>
  <c r="M6" i="88" s="1"/>
  <c r="AX19" i="87" a="1"/>
  <c r="AX19" i="87" s="1"/>
  <c r="N6" i="88" s="1"/>
  <c r="AY19" i="87" a="1"/>
  <c r="AY19" i="87" s="1"/>
  <c r="O6" i="88" s="1"/>
  <c r="AW18" i="87" a="1"/>
  <c r="AW18" i="87" s="1"/>
  <c r="M5" i="88" s="1"/>
  <c r="AX18" i="87" a="1"/>
  <c r="AX18" i="87" s="1"/>
  <c r="N5" i="88" s="1"/>
  <c r="AY18" i="87" a="1"/>
  <c r="AY18" i="87" s="1"/>
  <c r="O5" i="88" s="1"/>
  <c r="AW27" i="87" a="1"/>
  <c r="AW27" i="87" s="1"/>
  <c r="AX27" i="87" a="1"/>
  <c r="AX27" i="87" s="1"/>
  <c r="AY27" i="87" a="1"/>
  <c r="AY27" i="87" s="1"/>
  <c r="AW26" i="87" a="1"/>
  <c r="AW26" i="87" s="1"/>
  <c r="AX26" i="87" a="1"/>
  <c r="AX26" i="87" s="1"/>
  <c r="AY26" i="87" a="1"/>
  <c r="AY26" i="87" s="1"/>
  <c r="E29" i="88"/>
  <c r="G115" i="60"/>
  <c r="J115" i="60" s="1"/>
  <c r="M147" i="60"/>
  <c r="E14" i="88"/>
  <c r="AW34" i="87" a="1"/>
  <c r="AW34" i="87" s="1"/>
  <c r="AX34" i="87" a="1"/>
  <c r="AX34" i="87" s="1"/>
  <c r="AY34" i="87" a="1"/>
  <c r="AY34" i="87" s="1"/>
  <c r="AW37" i="87" a="1"/>
  <c r="AW37" i="87" s="1"/>
  <c r="P12" i="88" s="1"/>
  <c r="AX37" i="87" a="1"/>
  <c r="AX37" i="87" s="1"/>
  <c r="Q12" i="88" s="1"/>
  <c r="AY37" i="87" a="1"/>
  <c r="AY37" i="87" s="1"/>
  <c r="R12" i="88" s="1"/>
  <c r="AW31" i="87" a="1"/>
  <c r="AW31" i="87" s="1"/>
  <c r="P5" i="88" s="1"/>
  <c r="AX31" i="87" a="1"/>
  <c r="AX31" i="87" s="1"/>
  <c r="Q5" i="88" s="1"/>
  <c r="AY31" i="87" a="1"/>
  <c r="AY31" i="87" s="1"/>
  <c r="R5" i="88" s="1"/>
  <c r="AX38" i="87" a="1"/>
  <c r="AX38" i="87" s="1"/>
  <c r="AY38" i="87" a="1"/>
  <c r="AY38" i="87" s="1"/>
  <c r="AW38" i="87" a="1"/>
  <c r="AW38" i="87" s="1"/>
  <c r="F115" i="60"/>
  <c r="I115" i="60" s="1"/>
  <c r="D29" i="88"/>
  <c r="N147" i="60"/>
  <c r="D14" i="88"/>
  <c r="D21" i="88"/>
  <c r="AW40" i="87" a="1"/>
  <c r="AW40" i="87" s="1"/>
  <c r="AX40" i="87" a="1"/>
  <c r="AX40" i="87" s="1"/>
  <c r="AY40" i="87" a="1"/>
  <c r="AY40" i="87" s="1"/>
  <c r="AW21" i="87" a="1"/>
  <c r="AW21" i="87" s="1"/>
  <c r="AX21" i="87" a="1"/>
  <c r="AX21" i="87" s="1"/>
  <c r="AY21" i="87" a="1"/>
  <c r="AY21" i="87" s="1"/>
  <c r="AY35" i="87" a="1"/>
  <c r="AY35" i="87" s="1"/>
  <c r="AW35" i="87" a="1"/>
  <c r="AW35" i="87" s="1"/>
  <c r="AX35" i="87" a="1"/>
  <c r="AX35" i="87" s="1"/>
  <c r="D25" i="88"/>
  <c r="C11" i="88"/>
  <c r="C25" i="88" s="1"/>
  <c r="E11" i="88"/>
  <c r="AW4" i="87" a="1"/>
  <c r="AW4" i="87" s="1"/>
  <c r="F117" i="60"/>
  <c r="I117" i="60" s="1"/>
  <c r="AX4" i="87" a="1"/>
  <c r="AX4" i="87" s="1"/>
  <c r="L8" i="88"/>
  <c r="O147" i="60"/>
  <c r="AX13" i="87" a="1"/>
  <c r="AX13" i="87" s="1"/>
  <c r="H5" i="88" a="1"/>
  <c r="H5" i="88" s="1"/>
  <c r="P148" i="60" s="1"/>
  <c r="R13" i="88"/>
  <c r="R14" i="88" s="1"/>
  <c r="AW9" i="87" a="1"/>
  <c r="AW9" i="87" s="1"/>
  <c r="G5" i="88" a="1"/>
  <c r="G5" i="88" s="1"/>
  <c r="Q148" i="60" s="1"/>
  <c r="Q13" i="88"/>
  <c r="Q14" i="88" s="1"/>
  <c r="AU9" i="87"/>
  <c r="AX12" i="87" a="1"/>
  <c r="AX12" i="87" s="1"/>
  <c r="AU12" i="87"/>
  <c r="AW11" i="87" a="1"/>
  <c r="AW11" i="87" s="1"/>
  <c r="P13" i="88"/>
  <c r="P14" i="88" s="1"/>
  <c r="K5" i="88"/>
  <c r="R25" i="87"/>
  <c r="C14" i="88"/>
  <c r="AX9" i="87" a="1"/>
  <c r="AX9" i="87" s="1"/>
  <c r="J5" i="88"/>
  <c r="Q25" i="87"/>
  <c r="C29" i="88"/>
  <c r="AW7" i="87" a="1"/>
  <c r="AW7" i="87" s="1"/>
  <c r="P25" i="87"/>
  <c r="F122" i="60"/>
  <c r="I122" i="60" s="1"/>
  <c r="E117" i="60"/>
  <c r="H117" i="60" s="1"/>
  <c r="O148" i="60"/>
  <c r="E122" i="60"/>
  <c r="H122" i="60" s="1"/>
  <c r="C21" i="88"/>
  <c r="AU13" i="87"/>
  <c r="G122" i="60"/>
  <c r="J122" i="60" s="1"/>
  <c r="AU11" i="87"/>
  <c r="AY4" i="87" a="1"/>
  <c r="AY4" i="87" s="1"/>
  <c r="AW13" i="87" a="1"/>
  <c r="AW13" i="87" s="1"/>
  <c r="AX11" i="87" a="1"/>
  <c r="AX11" i="87" s="1"/>
  <c r="AU7" i="87"/>
  <c r="AY8" i="87" a="1"/>
  <c r="AY8" i="87" s="1"/>
  <c r="AX8" i="87" a="1"/>
  <c r="AX8" i="87" s="1"/>
  <c r="AW12" i="87" a="1"/>
  <c r="AW12" i="87" s="1"/>
  <c r="M148" i="60"/>
  <c r="AW8" i="87" a="1"/>
  <c r="AW8" i="87" s="1"/>
  <c r="AY11" i="87" a="1"/>
  <c r="AY11" i="87" s="1"/>
  <c r="F5" i="88" a="1"/>
  <c r="F5" i="88" s="1"/>
  <c r="AY13" i="87" a="1"/>
  <c r="AY13" i="87" s="1"/>
  <c r="AY7" i="87" a="1"/>
  <c r="AY7" i="87" s="1"/>
  <c r="AY9" i="87" a="1"/>
  <c r="AY9" i="87" s="1"/>
  <c r="AU4" i="87"/>
  <c r="AX7" i="87" a="1"/>
  <c r="AX7" i="87" s="1"/>
  <c r="E9" i="88"/>
  <c r="J9" i="88" s="1"/>
  <c r="K9" i="88" s="1"/>
  <c r="L9" i="88" s="1"/>
  <c r="M9" i="88" s="1"/>
  <c r="N9" i="88" s="1"/>
  <c r="O9" i="88" s="1"/>
  <c r="P9" i="88" s="1"/>
  <c r="Q9" i="88" s="1"/>
  <c r="R9" i="88" s="1"/>
  <c r="E21" i="88"/>
  <c r="GE176" i="84"/>
  <c r="FG176" i="84"/>
  <c r="BZ176" i="84"/>
  <c r="BN176" i="84"/>
  <c r="AX176" i="84"/>
  <c r="GM176" i="84"/>
  <c r="FZ176" i="84"/>
  <c r="FN176" i="84"/>
  <c r="FB176" i="84"/>
  <c r="DZ176" i="84"/>
  <c r="DR176" i="84"/>
  <c r="CX176" i="84"/>
  <c r="CL176" i="84"/>
  <c r="CH176" i="84"/>
  <c r="BT183" i="84"/>
  <c r="BO176" i="84"/>
  <c r="AY176" i="84"/>
  <c r="DP126" i="84"/>
  <c r="EA176" i="84"/>
  <c r="CM176" i="84"/>
  <c r="CI176" i="84"/>
  <c r="GT176" i="84"/>
  <c r="GS176" i="84"/>
  <c r="FO176" i="84"/>
  <c r="FC176" i="84"/>
  <c r="BV176" i="84"/>
  <c r="AG176" i="84"/>
  <c r="DK172" i="84"/>
  <c r="BZ172" i="84"/>
  <c r="DE176" i="84"/>
  <c r="BW176" i="84"/>
  <c r="BC176" i="84"/>
  <c r="AH176" i="84"/>
  <c r="DF176" i="84"/>
  <c r="EN130" i="84"/>
  <c r="L100" i="84"/>
  <c r="T100" i="84"/>
  <c r="AB100" i="84"/>
  <c r="AJ100" i="84"/>
  <c r="AR100" i="84"/>
  <c r="AZ100" i="84"/>
  <c r="BH100" i="84"/>
  <c r="BX100" i="84"/>
  <c r="CF100" i="84"/>
  <c r="CN100" i="84"/>
  <c r="CV100" i="84"/>
  <c r="DL100" i="84"/>
  <c r="EB100" i="84"/>
  <c r="EJ100" i="84"/>
  <c r="ER100" i="84"/>
  <c r="EZ100" i="84"/>
  <c r="FH100" i="84"/>
  <c r="FP100" i="84"/>
  <c r="FX100" i="84"/>
  <c r="GV100" i="84"/>
  <c r="P100" i="84"/>
  <c r="X100" i="84"/>
  <c r="AF100" i="84"/>
  <c r="AV100" i="84"/>
  <c r="BL100" i="84"/>
  <c r="BT100" i="84"/>
  <c r="CJ100" i="84"/>
  <c r="CR100" i="84"/>
  <c r="DH100" i="84"/>
  <c r="DP100" i="84"/>
  <c r="EN100" i="84"/>
  <c r="EV100" i="84"/>
  <c r="FD100" i="84"/>
  <c r="FL100" i="84"/>
  <c r="FT100" i="84"/>
  <c r="GB100" i="84"/>
  <c r="GR100" i="84"/>
  <c r="B100" i="84"/>
  <c r="L28" i="84"/>
  <c r="T28" i="84"/>
  <c r="AB28" i="84"/>
  <c r="AJ28" i="84"/>
  <c r="AR28" i="84"/>
  <c r="AZ28" i="84"/>
  <c r="BH28" i="84"/>
  <c r="BP28" i="84"/>
  <c r="BX28" i="84"/>
  <c r="CF28" i="84"/>
  <c r="EJ28" i="84"/>
  <c r="ER28" i="84"/>
  <c r="EZ28" i="84"/>
  <c r="FH28" i="84"/>
  <c r="FP28" i="84"/>
  <c r="FX28" i="84"/>
  <c r="GF28" i="84"/>
  <c r="GV28" i="84"/>
  <c r="P28" i="84"/>
  <c r="X28" i="84"/>
  <c r="AF28" i="84"/>
  <c r="AN28" i="84"/>
  <c r="AV28" i="84"/>
  <c r="BD28" i="84"/>
  <c r="BL28" i="84"/>
  <c r="BT28" i="84"/>
  <c r="CB28" i="84"/>
  <c r="CJ28" i="84"/>
  <c r="CZ28" i="84"/>
  <c r="DH28" i="84"/>
  <c r="DP28" i="84"/>
  <c r="DX28" i="84"/>
  <c r="EN28" i="84"/>
  <c r="EV28" i="84"/>
  <c r="FL28" i="84"/>
  <c r="FT28" i="84"/>
  <c r="GB28" i="84"/>
  <c r="GJ28" i="84"/>
  <c r="GR28" i="84"/>
  <c r="B28" i="84"/>
  <c r="DU176" i="84"/>
  <c r="CE176" i="84"/>
  <c r="L134" i="84"/>
  <c r="T134" i="84"/>
  <c r="AB134" i="84"/>
  <c r="AJ134" i="84"/>
  <c r="AR134" i="84"/>
  <c r="BH134" i="84"/>
  <c r="BP134" i="84"/>
  <c r="BX134" i="84"/>
  <c r="CF134" i="84"/>
  <c r="CN134" i="84"/>
  <c r="CV134" i="84"/>
  <c r="EB134" i="84"/>
  <c r="EJ134" i="84"/>
  <c r="ER134" i="84"/>
  <c r="EZ134" i="84"/>
  <c r="FH134" i="84"/>
  <c r="FP134" i="84"/>
  <c r="FX134" i="84"/>
  <c r="GN134" i="84"/>
  <c r="GV134" i="84"/>
  <c r="P134" i="84"/>
  <c r="X134" i="84"/>
  <c r="AF134" i="84"/>
  <c r="AV134" i="84"/>
  <c r="BD134" i="84"/>
  <c r="BL134" i="84"/>
  <c r="CR134" i="84"/>
  <c r="CZ134" i="84"/>
  <c r="DH134" i="84"/>
  <c r="DP134" i="84"/>
  <c r="DX134" i="84"/>
  <c r="EN134" i="84"/>
  <c r="EV134" i="84"/>
  <c r="FL134" i="84"/>
  <c r="FT134" i="84"/>
  <c r="GB134" i="84"/>
  <c r="GR134" i="84"/>
  <c r="B134" i="84"/>
  <c r="L130" i="84"/>
  <c r="T130" i="84"/>
  <c r="AB130" i="84"/>
  <c r="AJ130" i="84"/>
  <c r="AR130" i="84"/>
  <c r="AZ130" i="84"/>
  <c r="BH130" i="84"/>
  <c r="CF130" i="84"/>
  <c r="CN130" i="84"/>
  <c r="CV130" i="84"/>
  <c r="EJ130" i="84"/>
  <c r="ER130" i="84"/>
  <c r="EZ130" i="84"/>
  <c r="FH130" i="84"/>
  <c r="FP130" i="84"/>
  <c r="FX130" i="84"/>
  <c r="GV130" i="84"/>
  <c r="AF130" i="84"/>
  <c r="X130" i="84"/>
  <c r="DX130" i="84"/>
  <c r="P130" i="84"/>
  <c r="DP130" i="84"/>
  <c r="CZ130" i="84"/>
  <c r="DH130" i="84"/>
  <c r="CR130" i="84"/>
  <c r="CJ130" i="84"/>
  <c r="GJ130" i="84"/>
  <c r="CB130" i="84"/>
  <c r="GB130" i="84"/>
  <c r="FT130" i="84"/>
  <c r="BL130" i="84"/>
  <c r="FL130" i="84"/>
  <c r="BD130" i="84"/>
  <c r="FD130" i="84"/>
  <c r="L126" i="84"/>
  <c r="T126" i="84"/>
  <c r="AB126" i="84"/>
  <c r="AJ126" i="84"/>
  <c r="AR126" i="84"/>
  <c r="AZ126" i="84"/>
  <c r="BH126" i="84"/>
  <c r="BP126" i="84"/>
  <c r="BX126" i="84"/>
  <c r="CF126" i="84"/>
  <c r="CN126" i="84"/>
  <c r="CV126" i="84"/>
  <c r="DL126" i="84"/>
  <c r="EB126" i="84"/>
  <c r="EJ126" i="84"/>
  <c r="ER126" i="84"/>
  <c r="FH126" i="84"/>
  <c r="FP126" i="84"/>
  <c r="FX126" i="84"/>
  <c r="GF126" i="84"/>
  <c r="GV126" i="84"/>
  <c r="CZ126" i="84"/>
  <c r="DH126" i="84"/>
  <c r="GR126" i="84"/>
  <c r="CJ126" i="84"/>
  <c r="B126" i="84"/>
  <c r="CB126" i="84"/>
  <c r="GB126" i="84"/>
  <c r="FT126" i="84"/>
  <c r="BL126" i="84"/>
  <c r="FL126" i="84"/>
  <c r="BD126" i="84"/>
  <c r="FD126" i="84"/>
  <c r="AV126" i="84"/>
  <c r="EV126" i="84"/>
  <c r="AN126" i="84"/>
  <c r="EN126" i="84"/>
  <c r="AF126" i="84"/>
  <c r="P122" i="84"/>
  <c r="X122" i="84"/>
  <c r="AF122" i="84"/>
  <c r="AN122" i="84"/>
  <c r="AV122" i="84"/>
  <c r="BD122" i="84"/>
  <c r="CJ122" i="84"/>
  <c r="CR122" i="84"/>
  <c r="DH122" i="84"/>
  <c r="DP122" i="84"/>
  <c r="DX122" i="84"/>
  <c r="EN122" i="84"/>
  <c r="T122" i="84"/>
  <c r="L122" i="84"/>
  <c r="EJ122" i="84"/>
  <c r="DT122" i="84"/>
  <c r="CN122" i="84"/>
  <c r="B122" i="84"/>
  <c r="BH122" i="84"/>
  <c r="AZ122" i="84"/>
  <c r="AR122" i="84"/>
  <c r="AV117" i="84"/>
  <c r="BD117" i="84"/>
  <c r="CR117" i="84"/>
  <c r="DH117" i="84"/>
  <c r="DP117" i="84"/>
  <c r="DX117" i="84"/>
  <c r="EN117" i="84"/>
  <c r="EV117" i="84"/>
  <c r="FL117" i="84"/>
  <c r="AR117" i="84"/>
  <c r="AZ117" i="84"/>
  <c r="BH117" i="84"/>
  <c r="CN117" i="84"/>
  <c r="EJ117" i="84"/>
  <c r="ER117" i="84"/>
  <c r="EZ117" i="84"/>
  <c r="FH117" i="84"/>
  <c r="P96" i="84"/>
  <c r="X96" i="84"/>
  <c r="AF96" i="84"/>
  <c r="AV96" i="84"/>
  <c r="CJ96" i="84"/>
  <c r="CR96" i="84"/>
  <c r="DH96" i="84"/>
  <c r="DP96" i="84"/>
  <c r="DX96" i="84"/>
  <c r="EN96" i="84"/>
  <c r="L96" i="84"/>
  <c r="T96" i="84"/>
  <c r="AB96" i="84"/>
  <c r="AJ96" i="84"/>
  <c r="AR96" i="84"/>
  <c r="AZ96" i="84"/>
  <c r="CN96" i="84"/>
  <c r="DT96" i="84"/>
  <c r="EJ96" i="84"/>
  <c r="B96" i="84"/>
  <c r="AV92" i="84"/>
  <c r="BD92" i="84"/>
  <c r="BL92" i="84"/>
  <c r="CJ92" i="84"/>
  <c r="CR92" i="84"/>
  <c r="DH92" i="84"/>
  <c r="DP92" i="84"/>
  <c r="EN92" i="84"/>
  <c r="AZ92" i="84"/>
  <c r="BH92" i="84"/>
  <c r="CN92" i="84"/>
  <c r="DT92" i="84"/>
  <c r="EJ92" i="84"/>
  <c r="B92" i="84"/>
  <c r="P88" i="84"/>
  <c r="X88" i="84"/>
  <c r="AF88" i="84"/>
  <c r="AV88" i="84"/>
  <c r="BD88" i="84"/>
  <c r="BL88" i="84"/>
  <c r="BT88" i="84"/>
  <c r="CB88" i="84"/>
  <c r="CJ88" i="84"/>
  <c r="CZ88" i="84"/>
  <c r="DH88" i="84"/>
  <c r="DP88" i="84"/>
  <c r="DX88" i="84"/>
  <c r="EN88" i="84"/>
  <c r="EV88" i="84"/>
  <c r="L88" i="84"/>
  <c r="CV88" i="84"/>
  <c r="CN88" i="84"/>
  <c r="CF88" i="84"/>
  <c r="BX88" i="84"/>
  <c r="BP88" i="84"/>
  <c r="BH88" i="84"/>
  <c r="AZ88" i="84"/>
  <c r="AB88" i="84"/>
  <c r="T88" i="84"/>
  <c r="EB88" i="84"/>
  <c r="EJ88" i="84"/>
  <c r="B88" i="84"/>
  <c r="AR88" i="84"/>
  <c r="AJ88" i="84"/>
  <c r="L84" i="84"/>
  <c r="T84" i="84"/>
  <c r="AB84" i="84"/>
  <c r="AJ84" i="84"/>
  <c r="AR84" i="84"/>
  <c r="AZ84" i="84"/>
  <c r="BH84" i="84"/>
  <c r="BP84" i="84"/>
  <c r="BX84" i="84"/>
  <c r="CF84" i="84"/>
  <c r="CN84" i="84"/>
  <c r="DT84" i="84"/>
  <c r="EB84" i="84"/>
  <c r="EJ84" i="84"/>
  <c r="ER84" i="84"/>
  <c r="FH84" i="84"/>
  <c r="FP84" i="84"/>
  <c r="FX84" i="84"/>
  <c r="GF84" i="84"/>
  <c r="GV84" i="84"/>
  <c r="AF84" i="84"/>
  <c r="X84" i="84"/>
  <c r="DX84" i="84"/>
  <c r="P84" i="84"/>
  <c r="DP84" i="84"/>
  <c r="DH84" i="84"/>
  <c r="CR84" i="84"/>
  <c r="CJ84" i="84"/>
  <c r="GB84" i="84"/>
  <c r="BD84" i="84"/>
  <c r="FD84" i="84"/>
  <c r="FL84" i="84"/>
  <c r="EV84" i="84"/>
  <c r="BT84" i="84"/>
  <c r="AV84" i="84"/>
  <c r="FT84" i="84"/>
  <c r="BL84" i="84"/>
  <c r="B84" i="84"/>
  <c r="AV80" i="84"/>
  <c r="BD80" i="84"/>
  <c r="BL80" i="84"/>
  <c r="BT80" i="84"/>
  <c r="CB80" i="84"/>
  <c r="CJ80" i="84"/>
  <c r="CR80" i="84"/>
  <c r="CZ80" i="84"/>
  <c r="DH80" i="84"/>
  <c r="AR80" i="84"/>
  <c r="AZ80" i="84"/>
  <c r="BH80" i="84"/>
  <c r="BX80" i="84"/>
  <c r="CN80" i="84"/>
  <c r="EB80" i="84"/>
  <c r="EJ80" i="84"/>
  <c r="ER80" i="84"/>
  <c r="FH80" i="84"/>
  <c r="FP80" i="84"/>
  <c r="FX80" i="84"/>
  <c r="GV80" i="84"/>
  <c r="EV80" i="84"/>
  <c r="EN80" i="84"/>
  <c r="DX80" i="84"/>
  <c r="DP80" i="84"/>
  <c r="GR80" i="84"/>
  <c r="GB80" i="84"/>
  <c r="FL80" i="84"/>
  <c r="FT80" i="84"/>
  <c r="B80" i="84"/>
  <c r="AV76" i="84"/>
  <c r="BD76" i="84"/>
  <c r="BL76" i="84"/>
  <c r="BT76" i="84"/>
  <c r="CB76" i="84"/>
  <c r="CJ76" i="84"/>
  <c r="CZ76" i="84"/>
  <c r="DH76" i="84"/>
  <c r="DP76" i="84"/>
  <c r="DX76" i="84"/>
  <c r="EV76" i="84"/>
  <c r="FD76" i="84"/>
  <c r="FL76" i="84"/>
  <c r="FT76" i="84"/>
  <c r="GB76" i="84"/>
  <c r="GR76" i="84"/>
  <c r="BX76" i="84"/>
  <c r="CF76" i="84"/>
  <c r="CN76" i="84"/>
  <c r="CV76" i="84"/>
  <c r="DT76" i="84"/>
  <c r="EB76" i="84"/>
  <c r="EJ76" i="84"/>
  <c r="ER76" i="84"/>
  <c r="EZ76" i="84"/>
  <c r="FH76" i="84"/>
  <c r="FP76" i="84"/>
  <c r="FX76" i="84"/>
  <c r="GF76" i="84"/>
  <c r="GN76" i="84"/>
  <c r="GV76" i="84"/>
  <c r="BH76" i="84"/>
  <c r="AZ76" i="84"/>
  <c r="AR76" i="84"/>
  <c r="BP76" i="84"/>
  <c r="B76" i="84"/>
  <c r="B38" i="84"/>
  <c r="B36" i="84"/>
  <c r="B29" i="84"/>
  <c r="AR183" i="84"/>
  <c r="BD183" i="84"/>
  <c r="BL183" i="84"/>
  <c r="CZ183" i="84"/>
  <c r="AZ183" i="84"/>
  <c r="BH183" i="84"/>
  <c r="AV183" i="84"/>
  <c r="P183" i="84"/>
  <c r="X183" i="84"/>
  <c r="AF183" i="84"/>
  <c r="AN183" i="84"/>
  <c r="AB183" i="84"/>
  <c r="DH183" i="84"/>
  <c r="DT183" i="84"/>
  <c r="EV183" i="84"/>
  <c r="CB183" i="84"/>
  <c r="CN183" i="84"/>
  <c r="BP183" i="84"/>
  <c r="FH183" i="84"/>
  <c r="FT183" i="84"/>
  <c r="GF183" i="84"/>
  <c r="GR183" i="84"/>
  <c r="ER183" i="84"/>
  <c r="T183" i="84"/>
  <c r="DP183" i="84"/>
  <c r="EB183" i="84"/>
  <c r="BX183" i="84"/>
  <c r="B183" i="84"/>
  <c r="AJ183" i="84"/>
  <c r="EN183" i="84"/>
  <c r="FP183" i="84"/>
  <c r="GB183" i="84"/>
  <c r="GN183" i="84"/>
  <c r="DL183" i="84"/>
  <c r="DX183" i="84"/>
  <c r="B181" i="84"/>
  <c r="BD137" i="84"/>
  <c r="AZ137" i="84"/>
  <c r="AV137" i="84"/>
  <c r="DH137" i="84"/>
  <c r="DH39" i="84" s="1"/>
  <c r="L137" i="84"/>
  <c r="T137" i="84"/>
  <c r="AB137" i="84"/>
  <c r="AJ137" i="84"/>
  <c r="BT137" i="84"/>
  <c r="CB137" i="84"/>
  <c r="CJ137" i="84"/>
  <c r="CR137" i="84"/>
  <c r="DT137" i="84"/>
  <c r="EB137" i="84"/>
  <c r="P137" i="84"/>
  <c r="X137" i="84"/>
  <c r="AF137" i="84"/>
  <c r="AN137" i="84"/>
  <c r="BP137" i="84"/>
  <c r="CF137" i="84"/>
  <c r="CN137" i="84"/>
  <c r="DP137" i="84"/>
  <c r="DP39" i="84" s="1"/>
  <c r="EN137" i="84"/>
  <c r="FD137" i="84"/>
  <c r="FL137" i="84"/>
  <c r="FT137" i="84"/>
  <c r="GB137" i="84"/>
  <c r="GR137" i="84"/>
  <c r="BH137" i="84"/>
  <c r="GN137" i="84"/>
  <c r="FP137" i="84"/>
  <c r="EJ137" i="84"/>
  <c r="GV137" i="84"/>
  <c r="FH137" i="84"/>
  <c r="FX137" i="84"/>
  <c r="B137" i="84"/>
  <c r="FU176" i="84"/>
  <c r="FJ176" i="84"/>
  <c r="FI176" i="84"/>
  <c r="EW176" i="84"/>
  <c r="EG176" i="84"/>
  <c r="DO176" i="84"/>
  <c r="Q176" i="84"/>
  <c r="AC176" i="84"/>
  <c r="AV130" i="84"/>
  <c r="AB122" i="84"/>
  <c r="GP176" i="84"/>
  <c r="GJ183" i="84"/>
  <c r="ES176" i="84"/>
  <c r="CS176" i="84"/>
  <c r="AT176" i="84"/>
  <c r="L183" i="84"/>
  <c r="AJ122" i="84"/>
  <c r="ER88" i="84"/>
  <c r="GQ176" i="84"/>
  <c r="ET176" i="84"/>
  <c r="GL176" i="84"/>
  <c r="GD176" i="84"/>
  <c r="FX183" i="84"/>
  <c r="FR176" i="84"/>
  <c r="FL183" i="84"/>
  <c r="FF176" i="84"/>
  <c r="EZ183" i="84"/>
  <c r="EP176" i="84"/>
  <c r="EJ183" i="84"/>
  <c r="CU176" i="84"/>
  <c r="CP176" i="84"/>
  <c r="CF183" i="84"/>
  <c r="BY176" i="84"/>
  <c r="AL176" i="84"/>
  <c r="M176" i="84"/>
  <c r="L68" i="84"/>
  <c r="T68" i="84"/>
  <c r="AB68" i="84"/>
  <c r="AJ68" i="84"/>
  <c r="AR68" i="84"/>
  <c r="AZ68" i="84"/>
  <c r="BH68" i="84"/>
  <c r="BP68" i="84"/>
  <c r="BX68" i="84"/>
  <c r="CV68" i="84"/>
  <c r="DT68" i="84"/>
  <c r="EB68" i="84"/>
  <c r="EJ68" i="84"/>
  <c r="ER68" i="84"/>
  <c r="EZ68" i="84"/>
  <c r="FH68" i="84"/>
  <c r="FP68" i="84"/>
  <c r="FX68" i="84"/>
  <c r="GV68" i="84"/>
  <c r="AF68" i="84"/>
  <c r="X68" i="84"/>
  <c r="DX68" i="84"/>
  <c r="P68" i="84"/>
  <c r="DP68" i="84"/>
  <c r="CZ68" i="84"/>
  <c r="DH68" i="84"/>
  <c r="CR68" i="84"/>
  <c r="GR68" i="84"/>
  <c r="GJ68" i="84"/>
  <c r="CB68" i="84"/>
  <c r="GB68" i="84"/>
  <c r="BT68" i="84"/>
  <c r="FT68" i="84"/>
  <c r="BL68" i="84"/>
  <c r="FL68" i="84"/>
  <c r="BD68" i="84"/>
  <c r="FD68" i="84"/>
  <c r="AV68" i="84"/>
  <c r="AN68" i="84"/>
  <c r="EV68" i="84"/>
  <c r="EN68" i="84"/>
  <c r="L64" i="84"/>
  <c r="T64" i="84"/>
  <c r="AB64" i="84"/>
  <c r="AJ64" i="84"/>
  <c r="AR64" i="84"/>
  <c r="AZ64" i="84"/>
  <c r="CN64" i="84"/>
  <c r="DT64" i="84"/>
  <c r="DP64" i="84"/>
  <c r="CR64" i="84"/>
  <c r="DH64" i="84"/>
  <c r="BL64" i="84"/>
  <c r="CJ64" i="84"/>
  <c r="AV64" i="84"/>
  <c r="EJ64" i="84"/>
  <c r="FP64" i="84"/>
  <c r="FX64" i="84"/>
  <c r="GF64" i="84"/>
  <c r="GV64" i="84"/>
  <c r="AN64" i="84"/>
  <c r="AF64" i="84"/>
  <c r="X64" i="84"/>
  <c r="EN64" i="84"/>
  <c r="FT64" i="84"/>
  <c r="GB64" i="84"/>
  <c r="P64" i="84"/>
  <c r="P60" i="84"/>
  <c r="X60" i="84"/>
  <c r="AF60" i="84"/>
  <c r="AN60" i="84"/>
  <c r="AV60" i="84"/>
  <c r="BD60" i="84"/>
  <c r="BL60" i="84"/>
  <c r="CJ60" i="84"/>
  <c r="CR60" i="84"/>
  <c r="DH60" i="84"/>
  <c r="DP60" i="84"/>
  <c r="DX60" i="84"/>
  <c r="L60" i="84"/>
  <c r="T60" i="84"/>
  <c r="AB60" i="84"/>
  <c r="AJ60" i="84"/>
  <c r="AR60" i="84"/>
  <c r="AZ60" i="84"/>
  <c r="BH60" i="84"/>
  <c r="BX60" i="84"/>
  <c r="CF60" i="84"/>
  <c r="DL60" i="84"/>
  <c r="EJ60" i="84"/>
  <c r="P56" i="84"/>
  <c r="X56" i="84"/>
  <c r="AF56" i="84"/>
  <c r="AN56" i="84"/>
  <c r="AV56" i="84"/>
  <c r="BD56" i="84"/>
  <c r="BL56" i="84"/>
  <c r="CJ56" i="84"/>
  <c r="CR56" i="84"/>
  <c r="DH56" i="84"/>
  <c r="DP56" i="84"/>
  <c r="L56" i="84"/>
  <c r="T56" i="84"/>
  <c r="AB56" i="84"/>
  <c r="AJ56" i="84"/>
  <c r="AR56" i="84"/>
  <c r="AZ56" i="84"/>
  <c r="BH56" i="84"/>
  <c r="BX56" i="84"/>
  <c r="CN56" i="84"/>
  <c r="EJ56" i="84"/>
  <c r="L52" i="84"/>
  <c r="T52" i="84"/>
  <c r="AB52" i="84"/>
  <c r="AJ52" i="84"/>
  <c r="AR52" i="84"/>
  <c r="AZ52" i="84"/>
  <c r="BH52" i="84"/>
  <c r="BP52" i="84"/>
  <c r="BX52" i="84"/>
  <c r="CV52" i="84"/>
  <c r="P52" i="84"/>
  <c r="X52" i="84"/>
  <c r="AF52" i="84"/>
  <c r="AV52" i="84"/>
  <c r="BD52" i="84"/>
  <c r="BL52" i="84"/>
  <c r="BT52" i="84"/>
  <c r="CB52" i="84"/>
  <c r="CJ52" i="84"/>
  <c r="CR52" i="84"/>
  <c r="CZ52" i="84"/>
  <c r="DH52" i="84"/>
  <c r="DP52" i="84"/>
  <c r="EN52" i="84"/>
  <c r="EV52" i="84"/>
  <c r="FT52" i="84"/>
  <c r="GB52" i="84"/>
  <c r="GJ52" i="84"/>
  <c r="GV52" i="84"/>
  <c r="FX52" i="84"/>
  <c r="FP52" i="84"/>
  <c r="ER52" i="84"/>
  <c r="EB52" i="84"/>
  <c r="EJ52" i="84"/>
  <c r="L48" i="84"/>
  <c r="T48" i="84"/>
  <c r="AB48" i="84"/>
  <c r="AJ48" i="84"/>
  <c r="AR48" i="84"/>
  <c r="AZ48" i="84"/>
  <c r="BH48" i="84"/>
  <c r="CN48" i="84"/>
  <c r="EB48" i="84"/>
  <c r="EJ48" i="84"/>
  <c r="P48" i="84"/>
  <c r="X48" i="84"/>
  <c r="AF48" i="84"/>
  <c r="AN48" i="84"/>
  <c r="AV48" i="84"/>
  <c r="BD48" i="84"/>
  <c r="BL48" i="84"/>
  <c r="CJ48" i="84"/>
  <c r="DH48" i="84"/>
  <c r="DP48" i="84"/>
  <c r="P44" i="84"/>
  <c r="X44" i="84"/>
  <c r="AF44" i="84"/>
  <c r="AN44" i="84"/>
  <c r="AV44" i="84"/>
  <c r="BD44" i="84"/>
  <c r="BL44" i="84"/>
  <c r="CJ44" i="84"/>
  <c r="DH44" i="84"/>
  <c r="DP44" i="84"/>
  <c r="DX44" i="84"/>
  <c r="L44" i="84"/>
  <c r="T44" i="84"/>
  <c r="AB44" i="84"/>
  <c r="AJ44" i="84"/>
  <c r="AR44" i="84"/>
  <c r="AZ44" i="84"/>
  <c r="BH44" i="84"/>
  <c r="EJ44" i="84"/>
  <c r="DN172" i="84"/>
  <c r="CC172" i="84"/>
  <c r="FT135" i="84"/>
  <c r="BT135" i="84"/>
  <c r="FH133" i="84"/>
  <c r="BH133" i="84"/>
  <c r="ER128" i="84"/>
  <c r="AR128" i="84"/>
  <c r="AF124" i="84"/>
  <c r="AV120" i="84"/>
  <c r="AB111" i="84"/>
  <c r="AF111" i="84"/>
  <c r="CJ111" i="84"/>
  <c r="AV101" i="84"/>
  <c r="BD101" i="84"/>
  <c r="BL101" i="84"/>
  <c r="CJ101" i="84"/>
  <c r="CR101" i="84"/>
  <c r="DH101" i="84"/>
  <c r="CN101" i="84"/>
  <c r="BH101" i="84"/>
  <c r="AZ101" i="84"/>
  <c r="AR101" i="84"/>
  <c r="DP101" i="84"/>
  <c r="DX101" i="84"/>
  <c r="DT101" i="84"/>
  <c r="EB101" i="84"/>
  <c r="T27" i="84"/>
  <c r="AB27" i="84"/>
  <c r="L27" i="84"/>
  <c r="AF27" i="84"/>
  <c r="AN27" i="84"/>
  <c r="AV27" i="84"/>
  <c r="BD27" i="84"/>
  <c r="BL27" i="84"/>
  <c r="BT27" i="84"/>
  <c r="CB27" i="84"/>
  <c r="CJ27" i="84"/>
  <c r="CR27" i="84"/>
  <c r="CZ27" i="84"/>
  <c r="DH27" i="84"/>
  <c r="DP27" i="84"/>
  <c r="DX27" i="84"/>
  <c r="EN27" i="84"/>
  <c r="EV27" i="84"/>
  <c r="FL27" i="84"/>
  <c r="FT27" i="84"/>
  <c r="GB27" i="84"/>
  <c r="GJ27" i="84"/>
  <c r="X27" i="84"/>
  <c r="P27" i="84"/>
  <c r="AJ27" i="84"/>
  <c r="AR27" i="84"/>
  <c r="AZ27" i="84"/>
  <c r="BH27" i="84"/>
  <c r="BP27" i="84"/>
  <c r="CF27" i="84"/>
  <c r="CN27" i="84"/>
  <c r="DT27" i="84"/>
  <c r="EB27" i="84"/>
  <c r="EJ27" i="84"/>
  <c r="ER27" i="84"/>
  <c r="EZ27" i="84"/>
  <c r="FH27" i="84"/>
  <c r="FP27" i="84"/>
  <c r="FX27" i="84"/>
  <c r="GV27" i="84"/>
  <c r="EN177" i="84"/>
  <c r="DQ172" i="84"/>
  <c r="GB135" i="84"/>
  <c r="FP133" i="84"/>
  <c r="AZ128" i="84"/>
  <c r="BD120" i="84"/>
  <c r="L135" i="84"/>
  <c r="T135" i="84"/>
  <c r="AJ135" i="84"/>
  <c r="AR135" i="84"/>
  <c r="AZ135" i="84"/>
  <c r="BH135" i="84"/>
  <c r="BP135" i="84"/>
  <c r="BX135" i="84"/>
  <c r="CF135" i="84"/>
  <c r="CN135" i="84"/>
  <c r="DL135" i="84"/>
  <c r="DT135" i="84"/>
  <c r="EJ135" i="84"/>
  <c r="ER135" i="84"/>
  <c r="FH135" i="84"/>
  <c r="FP135" i="84"/>
  <c r="FX135" i="84"/>
  <c r="GV135" i="84"/>
  <c r="P132" i="84"/>
  <c r="X132" i="84"/>
  <c r="AF132" i="84"/>
  <c r="AN132" i="84"/>
  <c r="AV132" i="84"/>
  <c r="BD132" i="84"/>
  <c r="BL132" i="84"/>
  <c r="CB132" i="84"/>
  <c r="CJ132" i="84"/>
  <c r="DH132" i="84"/>
  <c r="DP132" i="84"/>
  <c r="EN132" i="84"/>
  <c r="EV132" i="84"/>
  <c r="FD132" i="84"/>
  <c r="FL132" i="84"/>
  <c r="FT132" i="84"/>
  <c r="GB132" i="84"/>
  <c r="GJ132" i="84"/>
  <c r="L132" i="84"/>
  <c r="T132" i="84"/>
  <c r="AB132" i="84"/>
  <c r="AJ132" i="84"/>
  <c r="AR132" i="84"/>
  <c r="AZ132" i="84"/>
  <c r="BH132" i="84"/>
  <c r="BP132" i="84"/>
  <c r="BX132" i="84"/>
  <c r="CF132" i="84"/>
  <c r="CN132" i="84"/>
  <c r="DL132" i="84"/>
  <c r="EB132" i="84"/>
  <c r="EJ132" i="84"/>
  <c r="ER132" i="84"/>
  <c r="EZ132" i="84"/>
  <c r="FH132" i="84"/>
  <c r="FP132" i="84"/>
  <c r="FX132" i="84"/>
  <c r="GF132" i="84"/>
  <c r="GV132" i="84"/>
  <c r="L127" i="84"/>
  <c r="T127" i="84"/>
  <c r="AB127" i="84"/>
  <c r="AJ127" i="84"/>
  <c r="AR127" i="84"/>
  <c r="AZ127" i="84"/>
  <c r="BH127" i="84"/>
  <c r="BP127" i="84"/>
  <c r="BX127" i="84"/>
  <c r="CF127" i="84"/>
  <c r="CN127" i="84"/>
  <c r="EB127" i="84"/>
  <c r="EJ127" i="84"/>
  <c r="ER127" i="84"/>
  <c r="FH127" i="84"/>
  <c r="FP127" i="84"/>
  <c r="FX127" i="84"/>
  <c r="GF127" i="84"/>
  <c r="GN127" i="84"/>
  <c r="GV127" i="84"/>
  <c r="P127" i="84"/>
  <c r="X127" i="84"/>
  <c r="AF127" i="84"/>
  <c r="AV127" i="84"/>
  <c r="BD127" i="84"/>
  <c r="BL127" i="84"/>
  <c r="BT127" i="84"/>
  <c r="CB127" i="84"/>
  <c r="CR127" i="84"/>
  <c r="DH127" i="84"/>
  <c r="DP127" i="84"/>
  <c r="DX127" i="84"/>
  <c r="EN127" i="84"/>
  <c r="EV127" i="84"/>
  <c r="FD127" i="84"/>
  <c r="FL127" i="84"/>
  <c r="FT127" i="84"/>
  <c r="GB127" i="84"/>
  <c r="GR127" i="84"/>
  <c r="P123" i="84"/>
  <c r="X123" i="84"/>
  <c r="AF123" i="84"/>
  <c r="AN123" i="84"/>
  <c r="AV123" i="84"/>
  <c r="BD123" i="84"/>
  <c r="BL123" i="84"/>
  <c r="CJ123" i="84"/>
  <c r="CR123" i="84"/>
  <c r="DH123" i="84"/>
  <c r="DP123" i="84"/>
  <c r="L123" i="84"/>
  <c r="T123" i="84"/>
  <c r="AB123" i="84"/>
  <c r="AJ123" i="84"/>
  <c r="AR123" i="84"/>
  <c r="AZ123" i="84"/>
  <c r="BH123" i="84"/>
  <c r="DT123" i="84"/>
  <c r="EB123" i="84"/>
  <c r="EJ123" i="84"/>
  <c r="P119" i="84"/>
  <c r="X119" i="84"/>
  <c r="AF119" i="84"/>
  <c r="AN119" i="84"/>
  <c r="AV119" i="84"/>
  <c r="BD119" i="84"/>
  <c r="BL119" i="84"/>
  <c r="CR119" i="84"/>
  <c r="DH119" i="84"/>
  <c r="DP119" i="84"/>
  <c r="L119" i="84"/>
  <c r="T119" i="84"/>
  <c r="AB119" i="84"/>
  <c r="AJ119" i="84"/>
  <c r="AR119" i="84"/>
  <c r="AZ119" i="84"/>
  <c r="BH119" i="84"/>
  <c r="CN119" i="84"/>
  <c r="EJ119" i="84"/>
  <c r="P114" i="84"/>
  <c r="X114" i="84"/>
  <c r="AF114" i="84"/>
  <c r="AV114" i="84"/>
  <c r="BD114" i="84"/>
  <c r="BL114" i="84"/>
  <c r="CJ114" i="84"/>
  <c r="CR114" i="84"/>
  <c r="DH114" i="84"/>
  <c r="DP114" i="84"/>
  <c r="DX114" i="84"/>
  <c r="EN114" i="84"/>
  <c r="GR114" i="84"/>
  <c r="L114" i="84"/>
  <c r="T114" i="84"/>
  <c r="AB114" i="84"/>
  <c r="AJ114" i="84"/>
  <c r="AR114" i="84"/>
  <c r="AZ114" i="84"/>
  <c r="BH114" i="84"/>
  <c r="CN114" i="84"/>
  <c r="DT114" i="84"/>
  <c r="EJ114" i="84"/>
  <c r="GV114" i="84"/>
  <c r="AR93" i="84"/>
  <c r="AZ93" i="84"/>
  <c r="BH93" i="84"/>
  <c r="BX93" i="84"/>
  <c r="CF93" i="84"/>
  <c r="CV93" i="84"/>
  <c r="DT93" i="84"/>
  <c r="EB93" i="84"/>
  <c r="EJ93" i="84"/>
  <c r="ER93" i="84"/>
  <c r="EZ93" i="84"/>
  <c r="FH93" i="84"/>
  <c r="FP93" i="84"/>
  <c r="FX93" i="84"/>
  <c r="GV93" i="84"/>
  <c r="EN93" i="84"/>
  <c r="DX93" i="84"/>
  <c r="DP93" i="84"/>
  <c r="CZ93" i="84"/>
  <c r="DH93" i="84"/>
  <c r="CR93" i="84"/>
  <c r="CJ93" i="84"/>
  <c r="GJ93" i="84"/>
  <c r="GB93" i="84"/>
  <c r="BD93" i="84"/>
  <c r="FD93" i="84"/>
  <c r="AV93" i="84"/>
  <c r="EV93" i="84"/>
  <c r="L89" i="84"/>
  <c r="T89" i="84"/>
  <c r="AB89" i="84"/>
  <c r="AJ89" i="84"/>
  <c r="AR89" i="84"/>
  <c r="AZ89" i="84"/>
  <c r="BH89" i="84"/>
  <c r="BP89" i="84"/>
  <c r="CF89" i="84"/>
  <c r="CN89" i="84"/>
  <c r="CV89" i="84"/>
  <c r="DL89" i="84"/>
  <c r="EB89" i="84"/>
  <c r="EJ89" i="84"/>
  <c r="ER89" i="84"/>
  <c r="FH89" i="84"/>
  <c r="FP89" i="84"/>
  <c r="FX89" i="84"/>
  <c r="GV89" i="84"/>
  <c r="X89" i="84"/>
  <c r="P89" i="84"/>
  <c r="DP89" i="84"/>
  <c r="CZ89" i="84"/>
  <c r="DH89" i="84"/>
  <c r="CR89" i="84"/>
  <c r="GR89" i="84"/>
  <c r="CB89" i="84"/>
  <c r="GB89" i="84"/>
  <c r="BT89" i="84"/>
  <c r="FT89" i="84"/>
  <c r="BL89" i="84"/>
  <c r="FL89" i="84"/>
  <c r="EN89" i="84"/>
  <c r="BD89" i="84"/>
  <c r="AV89" i="84"/>
  <c r="FD89" i="84"/>
  <c r="EV89" i="84"/>
  <c r="AF89" i="84"/>
  <c r="AR85" i="84"/>
  <c r="AZ85" i="84"/>
  <c r="BH85" i="84"/>
  <c r="CN85" i="84"/>
  <c r="DL85" i="84"/>
  <c r="EJ85" i="84"/>
  <c r="BL85" i="84"/>
  <c r="BD85" i="84"/>
  <c r="AV85" i="84"/>
  <c r="EN85" i="84"/>
  <c r="DP85" i="84"/>
  <c r="CR85" i="84"/>
  <c r="CZ85" i="84"/>
  <c r="DH85" i="84"/>
  <c r="AR81" i="84"/>
  <c r="AZ81" i="84"/>
  <c r="BH81" i="84"/>
  <c r="CN81" i="84"/>
  <c r="DT81" i="84"/>
  <c r="EB81" i="84"/>
  <c r="EJ81" i="84"/>
  <c r="BD81" i="84"/>
  <c r="AV81" i="84"/>
  <c r="DP81" i="84"/>
  <c r="DH81" i="84"/>
  <c r="BL81" i="84"/>
  <c r="CJ81" i="84"/>
  <c r="L77" i="84"/>
  <c r="T77" i="84"/>
  <c r="AB77" i="84"/>
  <c r="AJ77" i="84"/>
  <c r="AR77" i="84"/>
  <c r="BH77" i="84"/>
  <c r="BP77" i="84"/>
  <c r="BX77" i="84"/>
  <c r="CF77" i="84"/>
  <c r="CN77" i="84"/>
  <c r="CV77" i="84"/>
  <c r="EB77" i="84"/>
  <c r="EJ77" i="84"/>
  <c r="ER77" i="84"/>
  <c r="EZ77" i="84"/>
  <c r="FH77" i="84"/>
  <c r="FP77" i="84"/>
  <c r="FX77" i="84"/>
  <c r="GF77" i="84"/>
  <c r="GN77" i="84"/>
  <c r="GV77" i="84"/>
  <c r="AV77" i="84"/>
  <c r="EV77" i="84"/>
  <c r="AN77" i="84"/>
  <c r="AF77" i="84"/>
  <c r="X77" i="84"/>
  <c r="P77" i="84"/>
  <c r="DP77" i="84"/>
  <c r="DH77" i="84"/>
  <c r="CR77" i="84"/>
  <c r="CB77" i="84"/>
  <c r="GB77" i="84"/>
  <c r="BT77" i="84"/>
  <c r="FT77" i="84"/>
  <c r="BL77" i="84"/>
  <c r="BD77" i="84"/>
  <c r="FL77" i="84"/>
  <c r="FD77" i="84"/>
  <c r="AR73" i="84"/>
  <c r="AZ73" i="84"/>
  <c r="BH73" i="84"/>
  <c r="EJ73" i="84"/>
  <c r="AV73" i="84"/>
  <c r="BD73" i="84"/>
  <c r="BL73" i="84"/>
  <c r="CJ73" i="84"/>
  <c r="CR73" i="84"/>
  <c r="DH73" i="84"/>
  <c r="DP73" i="84"/>
  <c r="DX73" i="84"/>
  <c r="BH177" i="84"/>
  <c r="AV177" i="84"/>
  <c r="BD177" i="84"/>
  <c r="BL177" i="84"/>
  <c r="AZ177" i="84"/>
  <c r="AR177" i="84"/>
  <c r="CZ177" i="84"/>
  <c r="GN177" i="84"/>
  <c r="FP177" i="84"/>
  <c r="CJ135" i="84"/>
  <c r="FX133" i="84"/>
  <c r="BX133" i="84"/>
  <c r="FH128" i="84"/>
  <c r="BH128" i="84"/>
  <c r="AV124" i="84"/>
  <c r="CJ120" i="84"/>
  <c r="BL120" i="84"/>
  <c r="FT93" i="84"/>
  <c r="P69" i="84"/>
  <c r="X69" i="84"/>
  <c r="AF69" i="84"/>
  <c r="AN69" i="84"/>
  <c r="AV69" i="84"/>
  <c r="BD69" i="84"/>
  <c r="BL69" i="84"/>
  <c r="BT69" i="84"/>
  <c r="CB69" i="84"/>
  <c r="CJ69" i="84"/>
  <c r="CZ69" i="84"/>
  <c r="DH69" i="84"/>
  <c r="DP69" i="84"/>
  <c r="EN69" i="84"/>
  <c r="EV69" i="84"/>
  <c r="FL69" i="84"/>
  <c r="FT69" i="84"/>
  <c r="GB69" i="84"/>
  <c r="L69" i="84"/>
  <c r="T69" i="84"/>
  <c r="AB69" i="84"/>
  <c r="AJ69" i="84"/>
  <c r="AR69" i="84"/>
  <c r="AZ69" i="84"/>
  <c r="BH69" i="84"/>
  <c r="BP69" i="84"/>
  <c r="CN69" i="84"/>
  <c r="CV69" i="84"/>
  <c r="DL69" i="84"/>
  <c r="EJ69" i="84"/>
  <c r="ER69" i="84"/>
  <c r="FH69" i="84"/>
  <c r="FP69" i="84"/>
  <c r="FX69" i="84"/>
  <c r="GN69" i="84"/>
  <c r="GV69" i="84"/>
  <c r="L65" i="84"/>
  <c r="T65" i="84"/>
  <c r="AB65" i="84"/>
  <c r="AJ65" i="84"/>
  <c r="AR65" i="84"/>
  <c r="AZ65" i="84"/>
  <c r="BH65" i="84"/>
  <c r="BP65" i="84"/>
  <c r="BX65" i="84"/>
  <c r="CF65" i="84"/>
  <c r="CN65" i="84"/>
  <c r="DT65" i="84"/>
  <c r="EB65" i="84"/>
  <c r="EJ65" i="84"/>
  <c r="BL65" i="84"/>
  <c r="AN65" i="84"/>
  <c r="EN65" i="84"/>
  <c r="EV65" i="84"/>
  <c r="FL65" i="84"/>
  <c r="FT65" i="84"/>
  <c r="GB65" i="84"/>
  <c r="GJ65" i="84"/>
  <c r="GR65" i="84"/>
  <c r="AF65" i="84"/>
  <c r="X65" i="84"/>
  <c r="P65" i="84"/>
  <c r="DP65" i="84"/>
  <c r="CZ65" i="84"/>
  <c r="DH65" i="84"/>
  <c r="CB65" i="84"/>
  <c r="ER65" i="84"/>
  <c r="CR65" i="84"/>
  <c r="CJ65" i="84"/>
  <c r="GV65" i="84"/>
  <c r="GN65" i="84"/>
  <c r="GF65" i="84"/>
  <c r="BT65" i="84"/>
  <c r="FX65" i="84"/>
  <c r="FP65" i="84"/>
  <c r="FH65" i="84"/>
  <c r="EZ65" i="84"/>
  <c r="L61" i="84"/>
  <c r="T61" i="84"/>
  <c r="AB61" i="84"/>
  <c r="AJ61" i="84"/>
  <c r="AR61" i="84"/>
  <c r="AZ61" i="84"/>
  <c r="BH61" i="84"/>
  <c r="BP61" i="84"/>
  <c r="BX61" i="84"/>
  <c r="CF61" i="84"/>
  <c r="CN61" i="84"/>
  <c r="CV61" i="84"/>
  <c r="DT61" i="84"/>
  <c r="EB61" i="84"/>
  <c r="EJ61" i="84"/>
  <c r="FH61" i="84"/>
  <c r="FP61" i="84"/>
  <c r="FX61" i="84"/>
  <c r="GV61" i="84"/>
  <c r="P61" i="84"/>
  <c r="X61" i="84"/>
  <c r="AF61" i="84"/>
  <c r="AN61" i="84"/>
  <c r="AV61" i="84"/>
  <c r="BD61" i="84"/>
  <c r="BL61" i="84"/>
  <c r="BT61" i="84"/>
  <c r="CB61" i="84"/>
  <c r="CJ61" i="84"/>
  <c r="DH61" i="84"/>
  <c r="DP61" i="84"/>
  <c r="DX61" i="84"/>
  <c r="FD61" i="84"/>
  <c r="FL61" i="84"/>
  <c r="FT61" i="84"/>
  <c r="GB61" i="84"/>
  <c r="GJ61" i="84"/>
  <c r="L57" i="84"/>
  <c r="T57" i="84"/>
  <c r="AB57" i="84"/>
  <c r="AJ57" i="84"/>
  <c r="AR57" i="84"/>
  <c r="AZ57" i="84"/>
  <c r="BH57" i="84"/>
  <c r="BP57" i="84"/>
  <c r="BX57" i="84"/>
  <c r="CF57" i="84"/>
  <c r="CN57" i="84"/>
  <c r="CV57" i="84"/>
  <c r="DT57" i="84"/>
  <c r="EB57" i="84"/>
  <c r="EJ57" i="84"/>
  <c r="ER57" i="84"/>
  <c r="FP57" i="84"/>
  <c r="FX57" i="84"/>
  <c r="GV57" i="84"/>
  <c r="P57" i="84"/>
  <c r="X57" i="84"/>
  <c r="AF57" i="84"/>
  <c r="AN57" i="84"/>
  <c r="AV57" i="84"/>
  <c r="BD57" i="84"/>
  <c r="BL57" i="84"/>
  <c r="CB57" i="84"/>
  <c r="CJ57" i="84"/>
  <c r="CR57" i="84"/>
  <c r="CZ57" i="84"/>
  <c r="DH57" i="84"/>
  <c r="DP57" i="84"/>
  <c r="DX57" i="84"/>
  <c r="EN57" i="84"/>
  <c r="EV57" i="84"/>
  <c r="FT57" i="84"/>
  <c r="GB57" i="84"/>
  <c r="GR57" i="84"/>
  <c r="L53" i="84"/>
  <c r="T53" i="84"/>
  <c r="AB53" i="84"/>
  <c r="AJ53" i="84"/>
  <c r="AN53" i="84"/>
  <c r="AV53" i="84"/>
  <c r="BD53" i="84"/>
  <c r="BL53" i="84"/>
  <c r="CJ53" i="84"/>
  <c r="CR53" i="84"/>
  <c r="DH53" i="84"/>
  <c r="DP53" i="84"/>
  <c r="EN53" i="84"/>
  <c r="FT53" i="84"/>
  <c r="GB53" i="84"/>
  <c r="GJ53" i="84"/>
  <c r="AF53" i="84"/>
  <c r="X53" i="84"/>
  <c r="P53" i="84"/>
  <c r="AR53" i="84"/>
  <c r="AZ53" i="84"/>
  <c r="BH53" i="84"/>
  <c r="CN53" i="84"/>
  <c r="EB53" i="84"/>
  <c r="EJ53" i="84"/>
  <c r="FP53" i="84"/>
  <c r="FX53" i="84"/>
  <c r="GV53" i="84"/>
  <c r="L49" i="84"/>
  <c r="T49" i="84"/>
  <c r="AB49" i="84"/>
  <c r="AJ49" i="84"/>
  <c r="AR49" i="84"/>
  <c r="AZ49" i="84"/>
  <c r="BX49" i="84"/>
  <c r="CF49" i="84"/>
  <c r="CN49" i="84"/>
  <c r="DL49" i="84"/>
  <c r="DT49" i="84"/>
  <c r="EJ49" i="84"/>
  <c r="ER49" i="84"/>
  <c r="FH49" i="84"/>
  <c r="FP49" i="84"/>
  <c r="FX49" i="84"/>
  <c r="GN49" i="84"/>
  <c r="GV49" i="84"/>
  <c r="P49" i="84"/>
  <c r="X49" i="84"/>
  <c r="AF49" i="84"/>
  <c r="AV49" i="84"/>
  <c r="BD49" i="84"/>
  <c r="BL49" i="84"/>
  <c r="DH49" i="84"/>
  <c r="DP49" i="84"/>
  <c r="EN49" i="84"/>
  <c r="EV49" i="84"/>
  <c r="FL49" i="84"/>
  <c r="FT49" i="84"/>
  <c r="GB49" i="84"/>
  <c r="GJ49" i="84"/>
  <c r="GR49" i="84"/>
  <c r="L45" i="84"/>
  <c r="T45" i="84"/>
  <c r="AB45" i="84"/>
  <c r="AJ45" i="84"/>
  <c r="AR45" i="84"/>
  <c r="AZ45" i="84"/>
  <c r="BH45" i="84"/>
  <c r="CF45" i="84"/>
  <c r="CN45" i="84"/>
  <c r="DL45" i="84"/>
  <c r="DT45" i="84"/>
  <c r="EJ45" i="84"/>
  <c r="FH45" i="84"/>
  <c r="FP45" i="84"/>
  <c r="FX45" i="84"/>
  <c r="GV45" i="84"/>
  <c r="X45" i="84"/>
  <c r="FD45" i="84"/>
  <c r="P45" i="84"/>
  <c r="EN45" i="84"/>
  <c r="DP45" i="84"/>
  <c r="CR45" i="84"/>
  <c r="DH45" i="84"/>
  <c r="CJ45" i="84"/>
  <c r="BL45" i="84"/>
  <c r="BD45" i="84"/>
  <c r="GJ45" i="84"/>
  <c r="AV45" i="84"/>
  <c r="GB45" i="84"/>
  <c r="AF45" i="84"/>
  <c r="FT45" i="84"/>
  <c r="FL45" i="84"/>
  <c r="L41" i="84"/>
  <c r="T41" i="84"/>
  <c r="AB41" i="84"/>
  <c r="AJ41" i="84"/>
  <c r="AR41" i="84"/>
  <c r="AZ41" i="84"/>
  <c r="BH41" i="84"/>
  <c r="CN41" i="84"/>
  <c r="EB41" i="84"/>
  <c r="EJ41" i="84"/>
  <c r="X41" i="84"/>
  <c r="P41" i="84"/>
  <c r="DP41" i="84"/>
  <c r="CR41" i="84"/>
  <c r="DH41" i="84"/>
  <c r="BL41" i="84"/>
  <c r="CJ41" i="84"/>
  <c r="BD41" i="84"/>
  <c r="AV41" i="84"/>
  <c r="AF41" i="84"/>
  <c r="AR30" i="84"/>
  <c r="AZ30" i="84"/>
  <c r="BH30" i="84"/>
  <c r="BP30" i="84"/>
  <c r="BX30" i="84"/>
  <c r="CF30" i="84"/>
  <c r="CN30" i="84"/>
  <c r="CV30" i="84"/>
  <c r="EJ30" i="84"/>
  <c r="ER30" i="84"/>
  <c r="EZ30" i="84"/>
  <c r="FH30" i="84"/>
  <c r="FP30" i="84"/>
  <c r="FX30" i="84"/>
  <c r="GN30" i="84"/>
  <c r="GV30" i="84"/>
  <c r="AV30" i="84"/>
  <c r="BD30" i="84"/>
  <c r="BL30" i="84"/>
  <c r="BT30" i="84"/>
  <c r="CB30" i="84"/>
  <c r="CJ30" i="84"/>
  <c r="CR30" i="84"/>
  <c r="CZ30" i="84"/>
  <c r="DH30" i="84"/>
  <c r="DP30" i="84"/>
  <c r="DX30" i="84"/>
  <c r="EN30" i="84"/>
  <c r="EV30" i="84"/>
  <c r="FD30" i="84"/>
  <c r="FL30" i="84"/>
  <c r="FT30" i="84"/>
  <c r="GB30" i="84"/>
  <c r="GJ30" i="84"/>
  <c r="GR30" i="84"/>
  <c r="CJ177" i="84"/>
  <c r="BX177" i="84"/>
  <c r="AB177" i="84"/>
  <c r="FI172" i="84"/>
  <c r="DW172" i="84"/>
  <c r="CL172" i="84"/>
  <c r="GR135" i="84"/>
  <c r="CF133" i="84"/>
  <c r="FP128" i="84"/>
  <c r="BD124" i="84"/>
  <c r="DH120" i="84"/>
  <c r="BL93" i="84"/>
  <c r="P98" i="84"/>
  <c r="X98" i="84"/>
  <c r="AF98" i="84"/>
  <c r="AN98" i="84"/>
  <c r="BD98" i="84"/>
  <c r="BL98" i="84"/>
  <c r="BT98" i="84"/>
  <c r="CB98" i="84"/>
  <c r="CJ98" i="84"/>
  <c r="CZ98" i="84"/>
  <c r="DH98" i="84"/>
  <c r="DP98" i="84"/>
  <c r="DX98" i="84"/>
  <c r="EN98" i="84"/>
  <c r="EV98" i="84"/>
  <c r="FD98" i="84"/>
  <c r="FL98" i="84"/>
  <c r="FT98" i="84"/>
  <c r="GB98" i="84"/>
  <c r="GJ98" i="84"/>
  <c r="L98" i="84"/>
  <c r="T98" i="84"/>
  <c r="AB98" i="84"/>
  <c r="AJ98" i="84"/>
  <c r="AR98" i="84"/>
  <c r="AZ98" i="84"/>
  <c r="BH98" i="84"/>
  <c r="BP98" i="84"/>
  <c r="BX98" i="84"/>
  <c r="CN98" i="84"/>
  <c r="CV98" i="84"/>
  <c r="EB98" i="84"/>
  <c r="EJ98" i="84"/>
  <c r="ER98" i="84"/>
  <c r="EZ98" i="84"/>
  <c r="FH98" i="84"/>
  <c r="FP98" i="84"/>
  <c r="FX98" i="84"/>
  <c r="GF98" i="84"/>
  <c r="GV98" i="84"/>
  <c r="P26" i="84"/>
  <c r="X26" i="84"/>
  <c r="AF26" i="84"/>
  <c r="AN26" i="84"/>
  <c r="AV26" i="84"/>
  <c r="BD26" i="84"/>
  <c r="BL26" i="84"/>
  <c r="BT26" i="84"/>
  <c r="CB26" i="84"/>
  <c r="CJ26" i="84"/>
  <c r="CR26" i="84"/>
  <c r="CZ26" i="84"/>
  <c r="DH26" i="84"/>
  <c r="DP26" i="84"/>
  <c r="EN26" i="84"/>
  <c r="EV26" i="84"/>
  <c r="FD26" i="84"/>
  <c r="FL26" i="84"/>
  <c r="FT26" i="84"/>
  <c r="GB26" i="84"/>
  <c r="L26" i="84"/>
  <c r="AZ26" i="84"/>
  <c r="EZ26" i="84"/>
  <c r="AR26" i="84"/>
  <c r="ER26" i="84"/>
  <c r="AJ26" i="84"/>
  <c r="EB26" i="84"/>
  <c r="EJ26" i="84"/>
  <c r="AB26" i="84"/>
  <c r="DT26" i="84"/>
  <c r="T26" i="84"/>
  <c r="GV26" i="84"/>
  <c r="CN26" i="84"/>
  <c r="CF26" i="84"/>
  <c r="BP26" i="84"/>
  <c r="FP26" i="84"/>
  <c r="FX26" i="84"/>
  <c r="BH26" i="84"/>
  <c r="FH26" i="84"/>
  <c r="BX26" i="84"/>
  <c r="ER177" i="84"/>
  <c r="AN177" i="84"/>
  <c r="DH135" i="84"/>
  <c r="CZ135" i="84"/>
  <c r="FX128" i="84"/>
  <c r="CJ124" i="84"/>
  <c r="P136" i="84"/>
  <c r="X136" i="84"/>
  <c r="AF136" i="84"/>
  <c r="AN136" i="84"/>
  <c r="AV136" i="84"/>
  <c r="BD136" i="84"/>
  <c r="BL136" i="84"/>
  <c r="BT136" i="84"/>
  <c r="CB136" i="84"/>
  <c r="CJ136" i="84"/>
  <c r="CR136" i="84"/>
  <c r="CZ136" i="84"/>
  <c r="DH136" i="84"/>
  <c r="DP136" i="84"/>
  <c r="EN136" i="84"/>
  <c r="EV136" i="84"/>
  <c r="FD136" i="84"/>
  <c r="FL136" i="84"/>
  <c r="FT136" i="84"/>
  <c r="GB136" i="84"/>
  <c r="GJ136" i="84"/>
  <c r="GR136" i="84"/>
  <c r="L136" i="84"/>
  <c r="T136" i="84"/>
  <c r="AB136" i="84"/>
  <c r="AJ136" i="84"/>
  <c r="AR136" i="84"/>
  <c r="AZ136" i="84"/>
  <c r="BH136" i="84"/>
  <c r="BP136" i="84"/>
  <c r="BX136" i="84"/>
  <c r="CF136" i="84"/>
  <c r="CV136" i="84"/>
  <c r="EJ136" i="84"/>
  <c r="ER136" i="84"/>
  <c r="FH136" i="84"/>
  <c r="FP136" i="84"/>
  <c r="FX136" i="84"/>
  <c r="GN136" i="84"/>
  <c r="GV136" i="84"/>
  <c r="P133" i="84"/>
  <c r="X133" i="84"/>
  <c r="AF133" i="84"/>
  <c r="AV133" i="84"/>
  <c r="BD133" i="84"/>
  <c r="BL133" i="84"/>
  <c r="BT133" i="84"/>
  <c r="CB133" i="84"/>
  <c r="CR133" i="84"/>
  <c r="CZ133" i="84"/>
  <c r="DH133" i="84"/>
  <c r="DP133" i="84"/>
  <c r="DX133" i="84"/>
  <c r="EN133" i="84"/>
  <c r="EV133" i="84"/>
  <c r="FD133" i="84"/>
  <c r="FL133" i="84"/>
  <c r="FT133" i="84"/>
  <c r="GB133" i="84"/>
  <c r="GJ133" i="84"/>
  <c r="GR133" i="84"/>
  <c r="P128" i="84"/>
  <c r="X128" i="84"/>
  <c r="AF128" i="84"/>
  <c r="AN128" i="84"/>
  <c r="AV128" i="84"/>
  <c r="BD128" i="84"/>
  <c r="BL128" i="84"/>
  <c r="CB128" i="84"/>
  <c r="CJ128" i="84"/>
  <c r="CR128" i="84"/>
  <c r="CZ128" i="84"/>
  <c r="DH128" i="84"/>
  <c r="DP128" i="84"/>
  <c r="EN128" i="84"/>
  <c r="EV128" i="84"/>
  <c r="FL128" i="84"/>
  <c r="FT128" i="84"/>
  <c r="GB128" i="84"/>
  <c r="L124" i="84"/>
  <c r="T124" i="84"/>
  <c r="AB124" i="84"/>
  <c r="AJ124" i="84"/>
  <c r="AR124" i="84"/>
  <c r="AZ124" i="84"/>
  <c r="CN124" i="84"/>
  <c r="DL124" i="84"/>
  <c r="DT124" i="84"/>
  <c r="EB124" i="84"/>
  <c r="EJ124" i="84"/>
  <c r="L120" i="84"/>
  <c r="T120" i="84"/>
  <c r="AB120" i="84"/>
  <c r="AJ120" i="84"/>
  <c r="AR120" i="84"/>
  <c r="BH120" i="84"/>
  <c r="DT120" i="84"/>
  <c r="EB120" i="84"/>
  <c r="EJ120" i="84"/>
  <c r="L115" i="84"/>
  <c r="T115" i="84"/>
  <c r="AB115" i="84"/>
  <c r="AJ115" i="84"/>
  <c r="AR115" i="84"/>
  <c r="AZ115" i="84"/>
  <c r="BH115" i="84"/>
  <c r="BP115" i="84"/>
  <c r="BX115" i="84"/>
  <c r="CF115" i="84"/>
  <c r="CN115" i="84"/>
  <c r="DL115" i="84"/>
  <c r="DT115" i="84"/>
  <c r="EB115" i="84"/>
  <c r="EJ115" i="84"/>
  <c r="ER115" i="84"/>
  <c r="FH115" i="84"/>
  <c r="FP115" i="84"/>
  <c r="FX115" i="84"/>
  <c r="GF115" i="84"/>
  <c r="GN115" i="84"/>
  <c r="GV115" i="84"/>
  <c r="P115" i="84"/>
  <c r="X115" i="84"/>
  <c r="AF115" i="84"/>
  <c r="AN115" i="84"/>
  <c r="AV115" i="84"/>
  <c r="BL115" i="84"/>
  <c r="BT115" i="84"/>
  <c r="CB115" i="84"/>
  <c r="CJ115" i="84"/>
  <c r="CR115" i="84"/>
  <c r="CZ115" i="84"/>
  <c r="DH115" i="84"/>
  <c r="DP115" i="84"/>
  <c r="DX115" i="84"/>
  <c r="EN115" i="84"/>
  <c r="EV115" i="84"/>
  <c r="FD115" i="84"/>
  <c r="FL115" i="84"/>
  <c r="FT115" i="84"/>
  <c r="GB115" i="84"/>
  <c r="GR115" i="84"/>
  <c r="L94" i="84"/>
  <c r="T94" i="84"/>
  <c r="AB94" i="84"/>
  <c r="AJ94" i="84"/>
  <c r="AR94" i="84"/>
  <c r="AZ94" i="84"/>
  <c r="BH94" i="84"/>
  <c r="CN94" i="84"/>
  <c r="EJ94" i="84"/>
  <c r="FH94" i="84"/>
  <c r="FP94" i="84"/>
  <c r="FX94" i="84"/>
  <c r="GF94" i="84"/>
  <c r="GN94" i="84"/>
  <c r="GV94" i="84"/>
  <c r="P94" i="84"/>
  <c r="X94" i="84"/>
  <c r="AF94" i="84"/>
  <c r="AN94" i="84"/>
  <c r="AV94" i="84"/>
  <c r="BD94" i="84"/>
  <c r="BL94" i="84"/>
  <c r="CJ94" i="84"/>
  <c r="CR94" i="84"/>
  <c r="DH94" i="84"/>
  <c r="DP94" i="84"/>
  <c r="FD94" i="84"/>
  <c r="FL94" i="84"/>
  <c r="FT94" i="84"/>
  <c r="GB94" i="84"/>
  <c r="GR94" i="84"/>
  <c r="AR90" i="84"/>
  <c r="AZ90" i="84"/>
  <c r="BH90" i="84"/>
  <c r="BP90" i="84"/>
  <c r="BX90" i="84"/>
  <c r="CF90" i="84"/>
  <c r="CN90" i="84"/>
  <c r="CV90" i="84"/>
  <c r="DL90" i="84"/>
  <c r="EB90" i="84"/>
  <c r="EJ90" i="84"/>
  <c r="ER90" i="84"/>
  <c r="AV90" i="84"/>
  <c r="EV90" i="84"/>
  <c r="EN90" i="84"/>
  <c r="DP90" i="84"/>
  <c r="DH90" i="84"/>
  <c r="CR90" i="84"/>
  <c r="CJ90" i="84"/>
  <c r="BL90" i="84"/>
  <c r="BD90" i="84"/>
  <c r="L86" i="84"/>
  <c r="T86" i="84"/>
  <c r="AB86" i="84"/>
  <c r="AJ86" i="84"/>
  <c r="AR86" i="84"/>
  <c r="AZ86" i="84"/>
  <c r="BH86" i="84"/>
  <c r="BP86" i="84"/>
  <c r="CF86" i="84"/>
  <c r="CN86" i="84"/>
  <c r="EB86" i="84"/>
  <c r="EJ86" i="84"/>
  <c r="ER86" i="84"/>
  <c r="EZ86" i="84"/>
  <c r="FH86" i="84"/>
  <c r="FP86" i="84"/>
  <c r="FX86" i="84"/>
  <c r="GF86" i="84"/>
  <c r="GN86" i="84"/>
  <c r="GV86" i="84"/>
  <c r="P86" i="84"/>
  <c r="X86" i="84"/>
  <c r="AF86" i="84"/>
  <c r="AN86" i="84"/>
  <c r="AV86" i="84"/>
  <c r="BD86" i="84"/>
  <c r="BL86" i="84"/>
  <c r="BT86" i="84"/>
  <c r="CB86" i="84"/>
  <c r="CJ86" i="84"/>
  <c r="CR86" i="84"/>
  <c r="DH86" i="84"/>
  <c r="DP86" i="84"/>
  <c r="DX86" i="84"/>
  <c r="EN86" i="84"/>
  <c r="EV86" i="84"/>
  <c r="FD86" i="84"/>
  <c r="FL86" i="84"/>
  <c r="FT86" i="84"/>
  <c r="GB86" i="84"/>
  <c r="GJ86" i="84"/>
  <c r="GR86" i="84"/>
  <c r="L82" i="84"/>
  <c r="T82" i="84"/>
  <c r="AB82" i="84"/>
  <c r="AJ82" i="84"/>
  <c r="AR82" i="84"/>
  <c r="AZ82" i="84"/>
  <c r="BH82" i="84"/>
  <c r="BP82" i="84"/>
  <c r="BX82" i="84"/>
  <c r="CF82" i="84"/>
  <c r="CN82" i="84"/>
  <c r="CV82" i="84"/>
  <c r="DL82" i="84"/>
  <c r="DT82" i="84"/>
  <c r="EB82" i="84"/>
  <c r="EJ82" i="84"/>
  <c r="ER82" i="84"/>
  <c r="EZ82" i="84"/>
  <c r="FH82" i="84"/>
  <c r="FP82" i="84"/>
  <c r="FX82" i="84"/>
  <c r="GV82" i="84"/>
  <c r="CB82" i="84"/>
  <c r="GB82" i="84"/>
  <c r="BT82" i="84"/>
  <c r="FT82" i="84"/>
  <c r="BL82" i="84"/>
  <c r="FL82" i="84"/>
  <c r="AV82" i="84"/>
  <c r="EV82" i="84"/>
  <c r="AN82" i="84"/>
  <c r="AF82" i="84"/>
  <c r="X82" i="84"/>
  <c r="DX82" i="84"/>
  <c r="CR82" i="84"/>
  <c r="GR82" i="84"/>
  <c r="CJ82" i="84"/>
  <c r="P82" i="84"/>
  <c r="GJ82" i="84"/>
  <c r="L78" i="84"/>
  <c r="T78" i="84"/>
  <c r="AB78" i="84"/>
  <c r="AJ78" i="84"/>
  <c r="AR78" i="84"/>
  <c r="AZ78" i="84"/>
  <c r="BH78" i="84"/>
  <c r="BP78" i="84"/>
  <c r="BX78" i="84"/>
  <c r="CF78" i="84"/>
  <c r="CN78" i="84"/>
  <c r="CV78" i="84"/>
  <c r="EJ78" i="84"/>
  <c r="ER78" i="84"/>
  <c r="FH78" i="84"/>
  <c r="FP78" i="84"/>
  <c r="FX78" i="84"/>
  <c r="GN78" i="84"/>
  <c r="GV78" i="84"/>
  <c r="P78" i="84"/>
  <c r="X78" i="84"/>
  <c r="AF78" i="84"/>
  <c r="AV78" i="84"/>
  <c r="BD78" i="84"/>
  <c r="BL78" i="84"/>
  <c r="BT78" i="84"/>
  <c r="CB78" i="84"/>
  <c r="CJ78" i="84"/>
  <c r="CR78" i="84"/>
  <c r="CZ78" i="84"/>
  <c r="DH78" i="84"/>
  <c r="DP78" i="84"/>
  <c r="DX78" i="84"/>
  <c r="EN78" i="84"/>
  <c r="EV78" i="84"/>
  <c r="FL78" i="84"/>
  <c r="FT78" i="84"/>
  <c r="GB78" i="84"/>
  <c r="L74" i="84"/>
  <c r="T74" i="84"/>
  <c r="AB74" i="84"/>
  <c r="AJ74" i="84"/>
  <c r="AR74" i="84"/>
  <c r="BH74" i="84"/>
  <c r="BP74" i="84"/>
  <c r="BX74" i="84"/>
  <c r="CF74" i="84"/>
  <c r="CN74" i="84"/>
  <c r="CV74" i="84"/>
  <c r="DT74" i="84"/>
  <c r="EJ74" i="84"/>
  <c r="ER74" i="84"/>
  <c r="AN74" i="84"/>
  <c r="AF74" i="84"/>
  <c r="X74" i="84"/>
  <c r="DX74" i="84"/>
  <c r="P74" i="84"/>
  <c r="DP74" i="84"/>
  <c r="DH74" i="84"/>
  <c r="CJ74" i="84"/>
  <c r="CB74" i="84"/>
  <c r="BT74" i="84"/>
  <c r="BL74" i="84"/>
  <c r="BD74" i="84"/>
  <c r="AV74" i="84"/>
  <c r="EV74" i="84"/>
  <c r="L177" i="84"/>
  <c r="FO172" i="84"/>
  <c r="BF172" i="84"/>
  <c r="R172" i="84"/>
  <c r="DP135" i="84"/>
  <c r="P135" i="84"/>
  <c r="GV133" i="84"/>
  <c r="CV133" i="84"/>
  <c r="CF128" i="84"/>
  <c r="DH124" i="84"/>
  <c r="CR124" i="84"/>
  <c r="BT90" i="84"/>
  <c r="P70" i="84"/>
  <c r="X70" i="84"/>
  <c r="AF70" i="84"/>
  <c r="AV70" i="84"/>
  <c r="BD70" i="84"/>
  <c r="BL70" i="84"/>
  <c r="CB70" i="84"/>
  <c r="CJ70" i="84"/>
  <c r="CZ70" i="84"/>
  <c r="DH70" i="84"/>
  <c r="DP70" i="84"/>
  <c r="EN70" i="84"/>
  <c r="EV70" i="84"/>
  <c r="FL70" i="84"/>
  <c r="FT70" i="84"/>
  <c r="GB70" i="84"/>
  <c r="GR70" i="84"/>
  <c r="AJ70" i="84"/>
  <c r="EB70" i="84"/>
  <c r="EJ70" i="84"/>
  <c r="AB70" i="84"/>
  <c r="DT70" i="84"/>
  <c r="T70" i="84"/>
  <c r="DL70" i="84"/>
  <c r="L70" i="84"/>
  <c r="CV70" i="84"/>
  <c r="GV70" i="84"/>
  <c r="CN70" i="84"/>
  <c r="CF70" i="84"/>
  <c r="BX70" i="84"/>
  <c r="FX70" i="84"/>
  <c r="BP70" i="84"/>
  <c r="FP70" i="84"/>
  <c r="BH70" i="84"/>
  <c r="FH70" i="84"/>
  <c r="AR70" i="84"/>
  <c r="EZ70" i="84"/>
  <c r="ER70" i="84"/>
  <c r="AZ70" i="84"/>
  <c r="P66" i="84"/>
  <c r="X66" i="84"/>
  <c r="AF66" i="84"/>
  <c r="AV66" i="84"/>
  <c r="BD66" i="84"/>
  <c r="BL66" i="84"/>
  <c r="CJ66" i="84"/>
  <c r="CR66" i="84"/>
  <c r="DH66" i="84"/>
  <c r="DP66" i="84"/>
  <c r="EN66" i="84"/>
  <c r="L66" i="84"/>
  <c r="T66" i="84"/>
  <c r="AB66" i="84"/>
  <c r="AJ66" i="84"/>
  <c r="AR66" i="84"/>
  <c r="AZ66" i="84"/>
  <c r="BH66" i="84"/>
  <c r="CF66" i="84"/>
  <c r="CN66" i="84"/>
  <c r="EJ66" i="84"/>
  <c r="DT66" i="84"/>
  <c r="L62" i="84"/>
  <c r="T62" i="84"/>
  <c r="AB62" i="84"/>
  <c r="AJ62" i="84"/>
  <c r="AR62" i="84"/>
  <c r="AZ62" i="84"/>
  <c r="BH62" i="84"/>
  <c r="DL62" i="84"/>
  <c r="EB62" i="84"/>
  <c r="EJ62" i="84"/>
  <c r="P62" i="84"/>
  <c r="X62" i="84"/>
  <c r="AF62" i="84"/>
  <c r="AV62" i="84"/>
  <c r="BD62" i="84"/>
  <c r="BL62" i="84"/>
  <c r="CJ62" i="84"/>
  <c r="DH62" i="84"/>
  <c r="DP62" i="84"/>
  <c r="EN62" i="84"/>
  <c r="L58" i="84"/>
  <c r="T58" i="84"/>
  <c r="AB58" i="84"/>
  <c r="AJ58" i="84"/>
  <c r="AR58" i="84"/>
  <c r="AZ58" i="84"/>
  <c r="BH58" i="84"/>
  <c r="BX58" i="84"/>
  <c r="CF58" i="84"/>
  <c r="CN58" i="84"/>
  <c r="DL58" i="84"/>
  <c r="EB58" i="84"/>
  <c r="EJ58" i="84"/>
  <c r="ER58" i="84"/>
  <c r="EZ58" i="84"/>
  <c r="FH58" i="84"/>
  <c r="FP58" i="84"/>
  <c r="FX58" i="84"/>
  <c r="GV58" i="84"/>
  <c r="P58" i="84"/>
  <c r="X58" i="84"/>
  <c r="AF58" i="84"/>
  <c r="AN58" i="84"/>
  <c r="AV58" i="84"/>
  <c r="BD58" i="84"/>
  <c r="BL58" i="84"/>
  <c r="BT58" i="84"/>
  <c r="CB58" i="84"/>
  <c r="DH58" i="84"/>
  <c r="DP58" i="84"/>
  <c r="EN58" i="84"/>
  <c r="EV58" i="84"/>
  <c r="FD58" i="84"/>
  <c r="FL58" i="84"/>
  <c r="FT58" i="84"/>
  <c r="GB58" i="84"/>
  <c r="GJ58" i="84"/>
  <c r="GR58" i="84"/>
  <c r="L54" i="84"/>
  <c r="T54" i="84"/>
  <c r="AB54" i="84"/>
  <c r="AJ54" i="84"/>
  <c r="AR54" i="84"/>
  <c r="AZ54" i="84"/>
  <c r="BH54" i="84"/>
  <c r="CF54" i="84"/>
  <c r="CN54" i="84"/>
  <c r="DT54" i="84"/>
  <c r="EJ54" i="84"/>
  <c r="CR54" i="84"/>
  <c r="CZ54" i="84"/>
  <c r="DH54" i="84"/>
  <c r="CJ54" i="84"/>
  <c r="FH54" i="84"/>
  <c r="FP54" i="84"/>
  <c r="FX54" i="84"/>
  <c r="GN54" i="84"/>
  <c r="GV54" i="84"/>
  <c r="BL54" i="84"/>
  <c r="BD54" i="84"/>
  <c r="AV54" i="84"/>
  <c r="AN54" i="84"/>
  <c r="AF54" i="84"/>
  <c r="X54" i="84"/>
  <c r="FD54" i="84"/>
  <c r="FL54" i="84"/>
  <c r="FT54" i="84"/>
  <c r="GB54" i="84"/>
  <c r="P54" i="84"/>
  <c r="EN54" i="84"/>
  <c r="DX54" i="84"/>
  <c r="DP54" i="84"/>
  <c r="P50" i="84"/>
  <c r="X50" i="84"/>
  <c r="AF50" i="84"/>
  <c r="AN50" i="84"/>
  <c r="AV50" i="84"/>
  <c r="BD50" i="84"/>
  <c r="BL50" i="84"/>
  <c r="BT50" i="84"/>
  <c r="CB50" i="84"/>
  <c r="CJ50" i="84"/>
  <c r="CR50" i="84"/>
  <c r="CZ50" i="84"/>
  <c r="DH50" i="84"/>
  <c r="DP50" i="84"/>
  <c r="DX50" i="84"/>
  <c r="EN50" i="84"/>
  <c r="EV50" i="84"/>
  <c r="L50" i="84"/>
  <c r="T50" i="84"/>
  <c r="AB50" i="84"/>
  <c r="AJ50" i="84"/>
  <c r="AR50" i="84"/>
  <c r="AZ50" i="84"/>
  <c r="BH50" i="84"/>
  <c r="BP50" i="84"/>
  <c r="BX50" i="84"/>
  <c r="CF50" i="84"/>
  <c r="CN50" i="84"/>
  <c r="EJ50" i="84"/>
  <c r="ER50" i="84"/>
  <c r="L46" i="84"/>
  <c r="T46" i="84"/>
  <c r="AB46" i="84"/>
  <c r="AJ46" i="84"/>
  <c r="AR46" i="84"/>
  <c r="AZ46" i="84"/>
  <c r="BH46" i="84"/>
  <c r="CN46" i="84"/>
  <c r="EJ46" i="84"/>
  <c r="P46" i="84"/>
  <c r="X46" i="84"/>
  <c r="AF46" i="84"/>
  <c r="AN46" i="84"/>
  <c r="AV46" i="84"/>
  <c r="BD46" i="84"/>
  <c r="BL46" i="84"/>
  <c r="DH46" i="84"/>
  <c r="DP46" i="84"/>
  <c r="DX46" i="84"/>
  <c r="EN46" i="84"/>
  <c r="FL46" i="84"/>
  <c r="FT46" i="84"/>
  <c r="GB46" i="84"/>
  <c r="GR46" i="84"/>
  <c r="FH46" i="84"/>
  <c r="FP46" i="84"/>
  <c r="FX46" i="84"/>
  <c r="GV46" i="84"/>
  <c r="L42" i="84"/>
  <c r="T42" i="84"/>
  <c r="AB42" i="84"/>
  <c r="AJ42" i="84"/>
  <c r="AR42" i="84"/>
  <c r="AZ42" i="84"/>
  <c r="BH42" i="84"/>
  <c r="CN42" i="84"/>
  <c r="EJ42" i="84"/>
  <c r="P42" i="84"/>
  <c r="X42" i="84"/>
  <c r="AF42" i="84"/>
  <c r="AN42" i="84"/>
  <c r="AV42" i="84"/>
  <c r="BL42" i="84"/>
  <c r="CJ42" i="84"/>
  <c r="DH42" i="84"/>
  <c r="DP42" i="84"/>
  <c r="DX42" i="84"/>
  <c r="AV31" i="84"/>
  <c r="BD31" i="84"/>
  <c r="BL31" i="84"/>
  <c r="BT31" i="84"/>
  <c r="CB31" i="84"/>
  <c r="CJ31" i="84"/>
  <c r="CR31" i="84"/>
  <c r="DH31" i="84"/>
  <c r="DP31" i="84"/>
  <c r="DX31" i="84"/>
  <c r="EN31" i="84"/>
  <c r="EV31" i="84"/>
  <c r="FD31" i="84"/>
  <c r="FL31" i="84"/>
  <c r="FT31" i="84"/>
  <c r="GB31" i="84"/>
  <c r="GR31" i="84"/>
  <c r="AZ31" i="84"/>
  <c r="EZ31" i="84"/>
  <c r="AR31" i="84"/>
  <c r="ER31" i="84"/>
  <c r="EJ31" i="84"/>
  <c r="DL31" i="84"/>
  <c r="CV31" i="84"/>
  <c r="GV31" i="84"/>
  <c r="CN31" i="84"/>
  <c r="CF31" i="84"/>
  <c r="BP31" i="84"/>
  <c r="FP31" i="84"/>
  <c r="BX31" i="84"/>
  <c r="FX31" i="84"/>
  <c r="BH31" i="84"/>
  <c r="FH31" i="84"/>
  <c r="GR177" i="84"/>
  <c r="GF177" i="84"/>
  <c r="FT177" i="84"/>
  <c r="FH177" i="84"/>
  <c r="BP177" i="84"/>
  <c r="DX135" i="84"/>
  <c r="X135" i="84"/>
  <c r="L133" i="84"/>
  <c r="CN128" i="84"/>
  <c r="DP124" i="84"/>
  <c r="CB90" i="84"/>
  <c r="L99" i="84"/>
  <c r="T99" i="84"/>
  <c r="AB99" i="84"/>
  <c r="AJ99" i="84"/>
  <c r="AR99" i="84"/>
  <c r="AZ99" i="84"/>
  <c r="BH99" i="84"/>
  <c r="BX99" i="84"/>
  <c r="CF99" i="84"/>
  <c r="CN99" i="84"/>
  <c r="DT99" i="84"/>
  <c r="EB99" i="84"/>
  <c r="EJ99" i="84"/>
  <c r="ER99" i="84"/>
  <c r="EZ99" i="84"/>
  <c r="FH99" i="84"/>
  <c r="FP99" i="84"/>
  <c r="FX99" i="84"/>
  <c r="GV99" i="84"/>
  <c r="AF99" i="84"/>
  <c r="X99" i="84"/>
  <c r="DX99" i="84"/>
  <c r="P99" i="84"/>
  <c r="DP99" i="84"/>
  <c r="CZ99" i="84"/>
  <c r="DH99" i="84"/>
  <c r="CR99" i="84"/>
  <c r="CJ99" i="84"/>
  <c r="GB99" i="84"/>
  <c r="BT99" i="84"/>
  <c r="FT99" i="84"/>
  <c r="AV99" i="84"/>
  <c r="EV99" i="84"/>
  <c r="AN99" i="84"/>
  <c r="EN99" i="84"/>
  <c r="EV177" i="84"/>
  <c r="CB177" i="84"/>
  <c r="AF135" i="84"/>
  <c r="T133" i="84"/>
  <c r="GV128" i="84"/>
  <c r="FL99" i="84"/>
  <c r="DH82" i="84"/>
  <c r="P129" i="84"/>
  <c r="X129" i="84"/>
  <c r="AF129" i="84"/>
  <c r="AV129" i="84"/>
  <c r="BD129" i="84"/>
  <c r="BL129" i="84"/>
  <c r="BT129" i="84"/>
  <c r="CB129" i="84"/>
  <c r="CJ129" i="84"/>
  <c r="CR129" i="84"/>
  <c r="CZ129" i="84"/>
  <c r="DH129" i="84"/>
  <c r="DP129" i="84"/>
  <c r="DX129" i="84"/>
  <c r="EN129" i="84"/>
  <c r="EV129" i="84"/>
  <c r="FL129" i="84"/>
  <c r="FT129" i="84"/>
  <c r="GB129" i="84"/>
  <c r="GJ129" i="84"/>
  <c r="GR129" i="84"/>
  <c r="L129" i="84"/>
  <c r="T129" i="84"/>
  <c r="AB129" i="84"/>
  <c r="AJ129" i="84"/>
  <c r="AR129" i="84"/>
  <c r="AZ129" i="84"/>
  <c r="BH129" i="84"/>
  <c r="BP129" i="84"/>
  <c r="BX129" i="84"/>
  <c r="CF129" i="84"/>
  <c r="CN129" i="84"/>
  <c r="CV129" i="84"/>
  <c r="DT129" i="84"/>
  <c r="EJ129" i="84"/>
  <c r="ER129" i="84"/>
  <c r="EZ129" i="84"/>
  <c r="FH129" i="84"/>
  <c r="FP129" i="84"/>
  <c r="FX129" i="84"/>
  <c r="GF129" i="84"/>
  <c r="GN129" i="84"/>
  <c r="GV129" i="84"/>
  <c r="L121" i="84"/>
  <c r="T121" i="84"/>
  <c r="AB121" i="84"/>
  <c r="AJ121" i="84"/>
  <c r="AR121" i="84"/>
  <c r="AZ121" i="84"/>
  <c r="BH121" i="84"/>
  <c r="CN121" i="84"/>
  <c r="DT121" i="84"/>
  <c r="EB121" i="84"/>
  <c r="EJ121" i="84"/>
  <c r="P121" i="84"/>
  <c r="X121" i="84"/>
  <c r="AF121" i="84"/>
  <c r="AN121" i="84"/>
  <c r="AV121" i="84"/>
  <c r="BD121" i="84"/>
  <c r="BL121" i="84"/>
  <c r="CJ121" i="84"/>
  <c r="DH121" i="84"/>
  <c r="DP121" i="84"/>
  <c r="DX121" i="84"/>
  <c r="EN121" i="84"/>
  <c r="L116" i="84"/>
  <c r="T116" i="84"/>
  <c r="AB116" i="84"/>
  <c r="AJ116" i="84"/>
  <c r="AR116" i="84"/>
  <c r="AZ116" i="84"/>
  <c r="BH116" i="84"/>
  <c r="CN116" i="84"/>
  <c r="DT116" i="84"/>
  <c r="EJ116" i="84"/>
  <c r="GF116" i="84"/>
  <c r="GV116" i="84"/>
  <c r="P116" i="84"/>
  <c r="X116" i="84"/>
  <c r="AF116" i="84"/>
  <c r="AN116" i="84"/>
  <c r="AV116" i="84"/>
  <c r="BD116" i="84"/>
  <c r="BL116" i="84"/>
  <c r="CJ116" i="84"/>
  <c r="CR116" i="84"/>
  <c r="DH116" i="84"/>
  <c r="DP116" i="84"/>
  <c r="EN116" i="84"/>
  <c r="GB116" i="84"/>
  <c r="GR116" i="84"/>
  <c r="P95" i="84"/>
  <c r="X95" i="84"/>
  <c r="AF95" i="84"/>
  <c r="AV95" i="84"/>
  <c r="BD95" i="84"/>
  <c r="BL95" i="84"/>
  <c r="CJ95" i="84"/>
  <c r="CR95" i="84"/>
  <c r="DH95" i="84"/>
  <c r="DP95" i="84"/>
  <c r="AJ95" i="84"/>
  <c r="AB95" i="84"/>
  <c r="T95" i="84"/>
  <c r="L95" i="84"/>
  <c r="EB95" i="84"/>
  <c r="EJ95" i="84"/>
  <c r="AZ95" i="84"/>
  <c r="AR95" i="84"/>
  <c r="P91" i="84"/>
  <c r="X91" i="84"/>
  <c r="AF91" i="84"/>
  <c r="AV91" i="84"/>
  <c r="AB91" i="84"/>
  <c r="T91" i="84"/>
  <c r="L91" i="84"/>
  <c r="BD91" i="84"/>
  <c r="BL91" i="84"/>
  <c r="CJ91" i="84"/>
  <c r="CR91" i="84"/>
  <c r="DH91" i="84"/>
  <c r="DP91" i="84"/>
  <c r="FD91" i="84"/>
  <c r="FL91" i="84"/>
  <c r="FT91" i="84"/>
  <c r="GB91" i="84"/>
  <c r="GR91" i="84"/>
  <c r="AR91" i="84"/>
  <c r="DT91" i="84"/>
  <c r="CN91" i="84"/>
  <c r="BH91" i="84"/>
  <c r="GV91" i="84"/>
  <c r="AZ91" i="84"/>
  <c r="GN91" i="84"/>
  <c r="FH91" i="84"/>
  <c r="EB91" i="84"/>
  <c r="EJ91" i="84"/>
  <c r="P87" i="84"/>
  <c r="X87" i="84"/>
  <c r="AF87" i="84"/>
  <c r="AV87" i="84"/>
  <c r="BD87" i="84"/>
  <c r="BL87" i="84"/>
  <c r="BT87" i="84"/>
  <c r="CB87" i="84"/>
  <c r="CJ87" i="84"/>
  <c r="DH87" i="84"/>
  <c r="DP87" i="84"/>
  <c r="EN87" i="84"/>
  <c r="EV87" i="84"/>
  <c r="FL87" i="84"/>
  <c r="FT87" i="84"/>
  <c r="GB87" i="84"/>
  <c r="GJ87" i="84"/>
  <c r="GR87" i="84"/>
  <c r="T87" i="84"/>
  <c r="L87" i="84"/>
  <c r="CV87" i="84"/>
  <c r="GV87" i="84"/>
  <c r="CN87" i="84"/>
  <c r="GN87" i="84"/>
  <c r="CF87" i="84"/>
  <c r="BX87" i="84"/>
  <c r="FX87" i="84"/>
  <c r="BP87" i="84"/>
  <c r="FP87" i="84"/>
  <c r="BH87" i="84"/>
  <c r="FH87" i="84"/>
  <c r="AJ87" i="84"/>
  <c r="EB87" i="84"/>
  <c r="EJ87" i="84"/>
  <c r="AZ87" i="84"/>
  <c r="AR87" i="84"/>
  <c r="EZ87" i="84"/>
  <c r="AB87" i="84"/>
  <c r="ER87" i="84"/>
  <c r="AV83" i="84"/>
  <c r="BD83" i="84"/>
  <c r="BL83" i="84"/>
  <c r="CB83" i="84"/>
  <c r="CJ83" i="84"/>
  <c r="DH83" i="84"/>
  <c r="DP83" i="84"/>
  <c r="DX83" i="84"/>
  <c r="EN83" i="84"/>
  <c r="EV83" i="84"/>
  <c r="FD83" i="84"/>
  <c r="FL83" i="84"/>
  <c r="FT83" i="84"/>
  <c r="GB83" i="84"/>
  <c r="GJ83" i="84"/>
  <c r="GR83" i="84"/>
  <c r="AZ83" i="84"/>
  <c r="DT83" i="84"/>
  <c r="DL83" i="84"/>
  <c r="AR83" i="84"/>
  <c r="GV83" i="84"/>
  <c r="GN83" i="84"/>
  <c r="GF83" i="84"/>
  <c r="CV83" i="84"/>
  <c r="FX83" i="84"/>
  <c r="FP83" i="84"/>
  <c r="CF83" i="84"/>
  <c r="FH83" i="84"/>
  <c r="BX83" i="84"/>
  <c r="EJ83" i="84"/>
  <c r="BP83" i="84"/>
  <c r="BH83" i="84"/>
  <c r="ER83" i="84"/>
  <c r="P79" i="84"/>
  <c r="X79" i="84"/>
  <c r="AF79" i="84"/>
  <c r="AV79" i="84"/>
  <c r="BD79" i="84"/>
  <c r="BL79" i="84"/>
  <c r="BT79" i="84"/>
  <c r="CB79" i="84"/>
  <c r="CJ79" i="84"/>
  <c r="CR79" i="84"/>
  <c r="DH79" i="84"/>
  <c r="DP79" i="84"/>
  <c r="EN79" i="84"/>
  <c r="EV79" i="84"/>
  <c r="FD79" i="84"/>
  <c r="FL79" i="84"/>
  <c r="FT79" i="84"/>
  <c r="GB79" i="84"/>
  <c r="GJ79" i="84"/>
  <c r="GR79" i="84"/>
  <c r="BH79" i="84"/>
  <c r="FH79" i="84"/>
  <c r="AZ79" i="84"/>
  <c r="EZ79" i="84"/>
  <c r="AR79" i="84"/>
  <c r="ER79" i="84"/>
  <c r="AJ79" i="84"/>
  <c r="EJ79" i="84"/>
  <c r="AB79" i="84"/>
  <c r="T79" i="84"/>
  <c r="DL79" i="84"/>
  <c r="L79" i="84"/>
  <c r="CV79" i="84"/>
  <c r="GV79" i="84"/>
  <c r="CN79" i="84"/>
  <c r="GN79" i="84"/>
  <c r="CF79" i="84"/>
  <c r="BX79" i="84"/>
  <c r="BP79" i="84"/>
  <c r="FX79" i="84"/>
  <c r="FP79" i="84"/>
  <c r="AR75" i="84"/>
  <c r="AZ75" i="84"/>
  <c r="BH75" i="84"/>
  <c r="BP75" i="84"/>
  <c r="BX75" i="84"/>
  <c r="CF75" i="84"/>
  <c r="CN75" i="84"/>
  <c r="EB75" i="84"/>
  <c r="EJ75" i="84"/>
  <c r="ER75" i="84"/>
  <c r="EZ75" i="84"/>
  <c r="FH75" i="84"/>
  <c r="FP75" i="84"/>
  <c r="FX75" i="84"/>
  <c r="GF75" i="84"/>
  <c r="GN75" i="84"/>
  <c r="GV75" i="84"/>
  <c r="AV75" i="84"/>
  <c r="BD75" i="84"/>
  <c r="BL75" i="84"/>
  <c r="BT75" i="84"/>
  <c r="CB75" i="84"/>
  <c r="CJ75" i="84"/>
  <c r="CR75" i="84"/>
  <c r="CZ75" i="84"/>
  <c r="DH75" i="84"/>
  <c r="DP75" i="84"/>
  <c r="DX75" i="84"/>
  <c r="EN75" i="84"/>
  <c r="EV75" i="84"/>
  <c r="FL75" i="84"/>
  <c r="FT75" i="84"/>
  <c r="GB75" i="84"/>
  <c r="GJ75" i="84"/>
  <c r="GR75" i="84"/>
  <c r="BD24" i="84"/>
  <c r="BL24" i="84"/>
  <c r="BT24" i="84"/>
  <c r="CB24" i="84"/>
  <c r="CJ24" i="84"/>
  <c r="CR24" i="84"/>
  <c r="CZ24" i="84"/>
  <c r="AZ24" i="84"/>
  <c r="EJ24" i="84"/>
  <c r="EZ24" i="84"/>
  <c r="FH24" i="84"/>
  <c r="FP24" i="84"/>
  <c r="FX24" i="84"/>
  <c r="GN24" i="84"/>
  <c r="BH24" i="84"/>
  <c r="AV24" i="84"/>
  <c r="CF24" i="84"/>
  <c r="FT24" i="84"/>
  <c r="EN24" i="84"/>
  <c r="GR24" i="84"/>
  <c r="GV24" i="84"/>
  <c r="CV24" i="84"/>
  <c r="CN24" i="84"/>
  <c r="BP24" i="84"/>
  <c r="FL24" i="84"/>
  <c r="BX24" i="84"/>
  <c r="GB24" i="84"/>
  <c r="FD24" i="84"/>
  <c r="AR24" i="84"/>
  <c r="AJ177" i="84"/>
  <c r="BQ172" i="84"/>
  <c r="BQ187" i="84" s="1"/>
  <c r="AA172" i="84"/>
  <c r="EN135" i="84"/>
  <c r="AB133" i="84"/>
  <c r="L128" i="84"/>
  <c r="P120" i="84"/>
  <c r="BD99" i="84"/>
  <c r="DP82" i="84"/>
  <c r="L71" i="84"/>
  <c r="T71" i="84"/>
  <c r="AB71" i="84"/>
  <c r="AJ71" i="84"/>
  <c r="AR71" i="84"/>
  <c r="AZ71" i="84"/>
  <c r="BH71" i="84"/>
  <c r="BP71" i="84"/>
  <c r="BX71" i="84"/>
  <c r="CF71" i="84"/>
  <c r="CN71" i="84"/>
  <c r="CV71" i="84"/>
  <c r="DL71" i="84"/>
  <c r="DT71" i="84"/>
  <c r="EB71" i="84"/>
  <c r="EJ71" i="84"/>
  <c r="ER71" i="84"/>
  <c r="EZ71" i="84"/>
  <c r="FH71" i="84"/>
  <c r="FP71" i="84"/>
  <c r="FX71" i="84"/>
  <c r="GF71" i="84"/>
  <c r="GV71" i="84"/>
  <c r="P71" i="84"/>
  <c r="X71" i="84"/>
  <c r="AF71" i="84"/>
  <c r="AN71" i="84"/>
  <c r="AV71" i="84"/>
  <c r="BD71" i="84"/>
  <c r="BL71" i="84"/>
  <c r="BT71" i="84"/>
  <c r="CB71" i="84"/>
  <c r="CJ71" i="84"/>
  <c r="CZ71" i="84"/>
  <c r="DH71" i="84"/>
  <c r="DP71" i="84"/>
  <c r="EN71" i="84"/>
  <c r="EV71" i="84"/>
  <c r="FL71" i="84"/>
  <c r="FT71" i="84"/>
  <c r="GB71" i="84"/>
  <c r="L67" i="84"/>
  <c r="T67" i="84"/>
  <c r="AB67" i="84"/>
  <c r="AJ67" i="84"/>
  <c r="AR67" i="84"/>
  <c r="BH67" i="84"/>
  <c r="BP67" i="84"/>
  <c r="BX67" i="84"/>
  <c r="CF67" i="84"/>
  <c r="CN67" i="84"/>
  <c r="CV67" i="84"/>
  <c r="BL67" i="84"/>
  <c r="DT67" i="84"/>
  <c r="EB67" i="84"/>
  <c r="EJ67" i="84"/>
  <c r="ER67" i="84"/>
  <c r="FH67" i="84"/>
  <c r="FP67" i="84"/>
  <c r="FX67" i="84"/>
  <c r="GN67" i="84"/>
  <c r="GV67" i="84"/>
  <c r="BD67" i="84"/>
  <c r="AV67" i="84"/>
  <c r="AF67" i="84"/>
  <c r="X67" i="84"/>
  <c r="P67" i="84"/>
  <c r="DP67" i="84"/>
  <c r="DX67" i="84"/>
  <c r="EN67" i="84"/>
  <c r="EV67" i="84"/>
  <c r="FL67" i="84"/>
  <c r="FT67" i="84"/>
  <c r="GB67" i="84"/>
  <c r="GR67" i="84"/>
  <c r="DH67" i="84"/>
  <c r="CR67" i="84"/>
  <c r="CJ67" i="84"/>
  <c r="CB67" i="84"/>
  <c r="BT67" i="84"/>
  <c r="P63" i="84"/>
  <c r="X63" i="84"/>
  <c r="AF63" i="84"/>
  <c r="AN63" i="84"/>
  <c r="AV63" i="84"/>
  <c r="BD63" i="84"/>
  <c r="CJ63" i="84"/>
  <c r="CR63" i="84"/>
  <c r="DH63" i="84"/>
  <c r="DP63" i="84"/>
  <c r="DX63" i="84"/>
  <c r="EN63" i="84"/>
  <c r="FD63" i="84"/>
  <c r="FL63" i="84"/>
  <c r="FT63" i="84"/>
  <c r="GB63" i="84"/>
  <c r="GJ63" i="84"/>
  <c r="L63" i="84"/>
  <c r="T63" i="84"/>
  <c r="AB63" i="84"/>
  <c r="AJ63" i="84"/>
  <c r="AR63" i="84"/>
  <c r="AZ63" i="84"/>
  <c r="EZ63" i="84"/>
  <c r="EB63" i="84"/>
  <c r="EJ63" i="84"/>
  <c r="DT63" i="84"/>
  <c r="CN63" i="84"/>
  <c r="GV63" i="84"/>
  <c r="BH63" i="84"/>
  <c r="GN63" i="84"/>
  <c r="FP63" i="84"/>
  <c r="FX63" i="84"/>
  <c r="FH63" i="84"/>
  <c r="GF63" i="84"/>
  <c r="P59" i="84"/>
  <c r="X59" i="84"/>
  <c r="AF59" i="84"/>
  <c r="AV59" i="84"/>
  <c r="BD59" i="84"/>
  <c r="BL59" i="84"/>
  <c r="BT59" i="84"/>
  <c r="CB59" i="84"/>
  <c r="CJ59" i="84"/>
  <c r="CZ59" i="84"/>
  <c r="DH59" i="84"/>
  <c r="DP59" i="84"/>
  <c r="EN59" i="84"/>
  <c r="EV59" i="84"/>
  <c r="FD59" i="84"/>
  <c r="FL59" i="84"/>
  <c r="FT59" i="84"/>
  <c r="GB59" i="84"/>
  <c r="GJ59" i="84"/>
  <c r="L59" i="84"/>
  <c r="T59" i="84"/>
  <c r="AB59" i="84"/>
  <c r="AJ59" i="84"/>
  <c r="AR59" i="84"/>
  <c r="BH59" i="84"/>
  <c r="BP59" i="84"/>
  <c r="CF59" i="84"/>
  <c r="EB59" i="84"/>
  <c r="EJ59" i="84"/>
  <c r="ER59" i="84"/>
  <c r="FH59" i="84"/>
  <c r="FP59" i="84"/>
  <c r="FX59" i="84"/>
  <c r="GN59" i="84"/>
  <c r="GV59" i="84"/>
  <c r="P55" i="84"/>
  <c r="X55" i="84"/>
  <c r="AF55" i="84"/>
  <c r="AV55" i="84"/>
  <c r="BD55" i="84"/>
  <c r="BL55" i="84"/>
  <c r="BT55" i="84"/>
  <c r="CJ55" i="84"/>
  <c r="CR55" i="84"/>
  <c r="CZ55" i="84"/>
  <c r="DH55" i="84"/>
  <c r="DP55" i="84"/>
  <c r="DX55" i="84"/>
  <c r="EN55" i="84"/>
  <c r="EV55" i="84"/>
  <c r="FT55" i="84"/>
  <c r="GB55" i="84"/>
  <c r="GR55" i="84"/>
  <c r="L55" i="84"/>
  <c r="T55" i="84"/>
  <c r="AB55" i="84"/>
  <c r="AJ55" i="84"/>
  <c r="AR55" i="84"/>
  <c r="AZ55" i="84"/>
  <c r="BH55" i="84"/>
  <c r="BP55" i="84"/>
  <c r="BX55" i="84"/>
  <c r="CF55" i="84"/>
  <c r="CN55" i="84"/>
  <c r="CV55" i="84"/>
  <c r="DL55" i="84"/>
  <c r="DT55" i="84"/>
  <c r="EB55" i="84"/>
  <c r="EJ55" i="84"/>
  <c r="ER55" i="84"/>
  <c r="FP55" i="84"/>
  <c r="FX55" i="84"/>
  <c r="GF55" i="84"/>
  <c r="GN55" i="84"/>
  <c r="GV55" i="84"/>
  <c r="P51" i="84"/>
  <c r="X51" i="84"/>
  <c r="AF51" i="84"/>
  <c r="AN51" i="84"/>
  <c r="AV51" i="84"/>
  <c r="BD51" i="84"/>
  <c r="BL51" i="84"/>
  <c r="CJ51" i="84"/>
  <c r="CR51" i="84"/>
  <c r="CZ51" i="84"/>
  <c r="DH51" i="84"/>
  <c r="DP51" i="84"/>
  <c r="DX51" i="84"/>
  <c r="EN51" i="84"/>
  <c r="FL51" i="84"/>
  <c r="FT51" i="84"/>
  <c r="GB51" i="84"/>
  <c r="GJ51" i="84"/>
  <c r="GR51" i="84"/>
  <c r="L51" i="84"/>
  <c r="T51" i="84"/>
  <c r="AB51" i="84"/>
  <c r="AJ51" i="84"/>
  <c r="AR51" i="84"/>
  <c r="AZ51" i="84"/>
  <c r="BH51" i="84"/>
  <c r="CN51" i="84"/>
  <c r="DT51" i="84"/>
  <c r="EB51" i="84"/>
  <c r="EJ51" i="84"/>
  <c r="FH51" i="84"/>
  <c r="FP51" i="84"/>
  <c r="FX51" i="84"/>
  <c r="GV51" i="84"/>
  <c r="P47" i="84"/>
  <c r="X47" i="84"/>
  <c r="AF47" i="84"/>
  <c r="AN47" i="84"/>
  <c r="AV47" i="84"/>
  <c r="BD47" i="84"/>
  <c r="BL47" i="84"/>
  <c r="CJ47" i="84"/>
  <c r="DH47" i="84"/>
  <c r="DP47" i="84"/>
  <c r="DX47" i="84"/>
  <c r="EN47" i="84"/>
  <c r="FD47" i="84"/>
  <c r="FL47" i="84"/>
  <c r="FT47" i="84"/>
  <c r="GB47" i="84"/>
  <c r="GJ47" i="84"/>
  <c r="GR47" i="84"/>
  <c r="L47" i="84"/>
  <c r="T47" i="84"/>
  <c r="AB47" i="84"/>
  <c r="AJ47" i="84"/>
  <c r="AR47" i="84"/>
  <c r="AZ47" i="84"/>
  <c r="BH47" i="84"/>
  <c r="CF47" i="84"/>
  <c r="CN47" i="84"/>
  <c r="DL47" i="84"/>
  <c r="DT47" i="84"/>
  <c r="EB47" i="84"/>
  <c r="EJ47" i="84"/>
  <c r="EZ47" i="84"/>
  <c r="FH47" i="84"/>
  <c r="FP47" i="84"/>
  <c r="FX47" i="84"/>
  <c r="GF47" i="84"/>
  <c r="GV47" i="84"/>
  <c r="P43" i="84"/>
  <c r="X43" i="84"/>
  <c r="AF43" i="84"/>
  <c r="AN43" i="84"/>
  <c r="AV43" i="84"/>
  <c r="BD43" i="84"/>
  <c r="BL43" i="84"/>
  <c r="CJ43" i="84"/>
  <c r="DH43" i="84"/>
  <c r="DP43" i="84"/>
  <c r="AB43" i="84"/>
  <c r="T43" i="84"/>
  <c r="L43" i="84"/>
  <c r="EB43" i="84"/>
  <c r="EJ43" i="84"/>
  <c r="DT43" i="84"/>
  <c r="CN43" i="84"/>
  <c r="BH43" i="84"/>
  <c r="AZ43" i="84"/>
  <c r="AR43" i="84"/>
  <c r="AJ43" i="84"/>
  <c r="AV32" i="84"/>
  <c r="BD32" i="84"/>
  <c r="BL32" i="84"/>
  <c r="BT32" i="84"/>
  <c r="CB32" i="84"/>
  <c r="CZ32" i="84"/>
  <c r="DH32" i="84"/>
  <c r="DP32" i="84"/>
  <c r="DX32" i="84"/>
  <c r="EN32" i="84"/>
  <c r="EV32" i="84"/>
  <c r="FD32" i="84"/>
  <c r="FL32" i="84"/>
  <c r="FT32" i="84"/>
  <c r="GB32" i="84"/>
  <c r="GR32" i="84"/>
  <c r="AR32" i="84"/>
  <c r="AZ32" i="84"/>
  <c r="BH32" i="84"/>
  <c r="BP32" i="84"/>
  <c r="BX32" i="84"/>
  <c r="CN32" i="84"/>
  <c r="EJ32" i="84"/>
  <c r="ER32" i="84"/>
  <c r="EZ32" i="84"/>
  <c r="FH32" i="84"/>
  <c r="FP32" i="84"/>
  <c r="FX32" i="84"/>
  <c r="GF32" i="84"/>
  <c r="GN32" i="84"/>
  <c r="GV32" i="84"/>
  <c r="CR177" i="84"/>
  <c r="GA172" i="84"/>
  <c r="EQ172" i="84"/>
  <c r="DE172" i="84"/>
  <c r="AD172" i="84"/>
  <c r="J172" i="84"/>
  <c r="EV135" i="84"/>
  <c r="AV135" i="84"/>
  <c r="EJ133" i="84"/>
  <c r="AJ133" i="84"/>
  <c r="DL128" i="84"/>
  <c r="T128" i="84"/>
  <c r="X120" i="84"/>
  <c r="BU39" i="84"/>
  <c r="GU39" i="84"/>
  <c r="GD39" i="84"/>
  <c r="FG39" i="84"/>
  <c r="EO39" i="84"/>
  <c r="CK39" i="84"/>
  <c r="EI39" i="84"/>
  <c r="GK39" i="84"/>
  <c r="GK186" i="84" s="1"/>
  <c r="GE39" i="84"/>
  <c r="FN39" i="84"/>
  <c r="CX39" i="84"/>
  <c r="CX187" i="84" s="1"/>
  <c r="CL39" i="84"/>
  <c r="CL185" i="84" s="1"/>
  <c r="EW39" i="84"/>
  <c r="EP39" i="84"/>
  <c r="DM39" i="84"/>
  <c r="FU39" i="84"/>
  <c r="FO39" i="84"/>
  <c r="DQ39" i="84"/>
  <c r="CM39" i="84"/>
  <c r="CM187" i="84" s="1"/>
  <c r="GL39" i="84"/>
  <c r="EQ39" i="84"/>
  <c r="EX39" i="84"/>
  <c r="EU39" i="84"/>
  <c r="DR39" i="84"/>
  <c r="DR187" i="84" s="1"/>
  <c r="DG39" i="84"/>
  <c r="CT39" i="84"/>
  <c r="BN39" i="84"/>
  <c r="BN185" i="84" s="1"/>
  <c r="M39" i="84"/>
  <c r="GS39" i="84"/>
  <c r="GS185" i="84" s="1"/>
  <c r="GM39" i="84"/>
  <c r="FV39" i="84"/>
  <c r="FE39" i="84"/>
  <c r="CD39" i="84"/>
  <c r="GC39" i="84"/>
  <c r="FW39" i="84"/>
  <c r="FC39" i="84"/>
  <c r="CG39" i="84"/>
  <c r="AC39" i="84"/>
  <c r="AC187" i="84" s="1"/>
  <c r="BK39" i="84"/>
  <c r="W39" i="84"/>
  <c r="CY39" i="84"/>
  <c r="BW39" i="84"/>
  <c r="BW187" i="84" s="1"/>
  <c r="AG39" i="84"/>
  <c r="AD39" i="84"/>
  <c r="Q39" i="84"/>
  <c r="N39" i="84"/>
  <c r="AY39" i="84"/>
  <c r="GU23" i="84"/>
  <c r="AE39" i="84"/>
  <c r="O39" i="84"/>
  <c r="EA23" i="84"/>
  <c r="DQ23" i="84"/>
  <c r="CU23" i="84"/>
  <c r="CU185" i="84" s="1"/>
  <c r="CS23" i="84"/>
  <c r="BI39" i="84"/>
  <c r="Y39" i="84"/>
  <c r="BC39" i="84"/>
  <c r="BC185" i="84" s="1"/>
  <c r="DG23" i="84"/>
  <c r="BQ23" i="84"/>
  <c r="BQ185" i="84" s="1"/>
  <c r="BJ23" i="84"/>
  <c r="AT23" i="84"/>
  <c r="AA23" i="84"/>
  <c r="GT23" i="84"/>
  <c r="GL23" i="84"/>
  <c r="GI23" i="84"/>
  <c r="FN23" i="84"/>
  <c r="FK23" i="84"/>
  <c r="EU23" i="84"/>
  <c r="CO23" i="84"/>
  <c r="CA23" i="84"/>
  <c r="BO23" i="84"/>
  <c r="BM23" i="84"/>
  <c r="AY23" i="84"/>
  <c r="AL23" i="84"/>
  <c r="N23" i="84"/>
  <c r="GM23" i="84"/>
  <c r="FU23" i="84"/>
  <c r="FO23" i="84"/>
  <c r="DS23" i="84"/>
  <c r="DI23" i="84"/>
  <c r="CP23" i="84"/>
  <c r="CM23" i="84"/>
  <c r="CK23" i="84"/>
  <c r="AE23" i="84"/>
  <c r="GQ23" i="84"/>
  <c r="DZ23" i="84"/>
  <c r="FY23" i="84"/>
  <c r="FY185" i="84" s="1"/>
  <c r="FB23" i="84"/>
  <c r="FB185" i="84" s="1"/>
  <c r="EY23" i="84"/>
  <c r="EY185" i="84" s="1"/>
  <c r="CX23" i="84"/>
  <c r="CH23" i="84"/>
  <c r="BK23" i="84"/>
  <c r="BA23" i="84"/>
  <c r="AU23" i="84"/>
  <c r="AU185" i="84" s="1"/>
  <c r="U23" i="84"/>
  <c r="U185" i="84" s="1"/>
  <c r="I39" i="84"/>
  <c r="FV23" i="84"/>
  <c r="FS23" i="84"/>
  <c r="DR23" i="84"/>
  <c r="CE23" i="84"/>
  <c r="CC23" i="84"/>
  <c r="BS23" i="84"/>
  <c r="BB23" i="84"/>
  <c r="V23" i="84"/>
  <c r="GC23" i="84"/>
  <c r="FE23" i="84"/>
  <c r="AM23" i="84"/>
  <c r="O23" i="84"/>
  <c r="ES23" i="84"/>
  <c r="EQ23" i="84"/>
  <c r="EH23" i="84"/>
  <c r="EH185" i="84" s="1"/>
  <c r="DW23" i="84"/>
  <c r="GG23" i="84"/>
  <c r="FI23" i="84"/>
  <c r="EI23" i="84"/>
  <c r="DF23" i="84"/>
  <c r="DF185" i="84" s="1"/>
  <c r="BZ23" i="84"/>
  <c r="AC23" i="84"/>
  <c r="GD23" i="84"/>
  <c r="EK23" i="84"/>
  <c r="DO23" i="84"/>
  <c r="CY23" i="84"/>
  <c r="CI23" i="84"/>
  <c r="BW23" i="84"/>
  <c r="BU23" i="84"/>
  <c r="AD23" i="84"/>
  <c r="K23" i="84"/>
  <c r="I23" i="84"/>
  <c r="FF23" i="84" l="1"/>
  <c r="AH187" i="84"/>
  <c r="EQ176" i="84"/>
  <c r="AA176" i="84"/>
  <c r="AA186" i="84" s="1"/>
  <c r="R185" i="84"/>
  <c r="DK176" i="84"/>
  <c r="GO187" i="84"/>
  <c r="EH187" i="84"/>
  <c r="DL172" i="84"/>
  <c r="CS187" i="84"/>
  <c r="CC186" i="84"/>
  <c r="FU185" i="84"/>
  <c r="FB186" i="84"/>
  <c r="BG185" i="84"/>
  <c r="DL133" i="84"/>
  <c r="CD185" i="84"/>
  <c r="DV187" i="84"/>
  <c r="CO187" i="84"/>
  <c r="AG23" i="84"/>
  <c r="DP140" i="84"/>
  <c r="FD140" i="84"/>
  <c r="CR140" i="84"/>
  <c r="BP140" i="84"/>
  <c r="AB157" i="6"/>
  <c r="FW176" i="84"/>
  <c r="GN140" i="84"/>
  <c r="AH186" i="84"/>
  <c r="BG186" i="84"/>
  <c r="EA185" i="84"/>
  <c r="CS186" i="84"/>
  <c r="BV185" i="84"/>
  <c r="AB159" i="6"/>
  <c r="S46" i="6" s="1"/>
  <c r="BX179" i="84" s="1"/>
  <c r="DT140" i="84"/>
  <c r="DX39" i="84"/>
  <c r="CJ140" i="84"/>
  <c r="FH140" i="84"/>
  <c r="AJ140" i="84"/>
  <c r="ER140" i="84"/>
  <c r="AB162" i="6"/>
  <c r="S49" i="6" s="1"/>
  <c r="EZ182" i="84" s="1"/>
  <c r="AC159" i="6" a="1"/>
  <c r="AC159" i="6" s="1"/>
  <c r="CN140" i="84"/>
  <c r="CB140" i="84"/>
  <c r="I139" i="84"/>
  <c r="I146" i="84"/>
  <c r="AW176" i="84"/>
  <c r="AE187" i="84"/>
  <c r="BX140" i="84"/>
  <c r="AB140" i="84"/>
  <c r="T140" i="84"/>
  <c r="AC164" i="6" a="1"/>
  <c r="AC164" i="6" s="1"/>
  <c r="GJ140" i="84"/>
  <c r="BT140" i="84"/>
  <c r="AM185" i="84"/>
  <c r="AW23" i="84"/>
  <c r="AW185" i="84" s="1"/>
  <c r="CP185" i="84"/>
  <c r="CN133" i="84"/>
  <c r="AC163" i="6" a="1"/>
  <c r="AC163" i="6" s="1"/>
  <c r="AO187" i="84"/>
  <c r="AB158" i="6"/>
  <c r="DH140" i="84"/>
  <c r="EB39" i="84"/>
  <c r="DL39" i="84"/>
  <c r="CG186" i="84"/>
  <c r="CO185" i="84"/>
  <c r="FC185" i="84"/>
  <c r="V185" i="84"/>
  <c r="GA187" i="84"/>
  <c r="GF140" i="84"/>
  <c r="AM172" i="84"/>
  <c r="X140" i="84"/>
  <c r="FX140" i="84"/>
  <c r="DT172" i="84"/>
  <c r="AB164" i="6"/>
  <c r="S51" i="6" s="1"/>
  <c r="CR184" i="84" s="1"/>
  <c r="DL179" i="84"/>
  <c r="DS185" i="84"/>
  <c r="CQ187" i="84"/>
  <c r="FI185" i="84"/>
  <c r="FN187" i="84"/>
  <c r="CP186" i="84"/>
  <c r="CH187" i="84"/>
  <c r="FS187" i="84"/>
  <c r="DL140" i="84"/>
  <c r="FS176" i="84"/>
  <c r="DT39" i="84"/>
  <c r="FF172" i="84"/>
  <c r="FF187" i="84" s="1"/>
  <c r="FT140" i="84"/>
  <c r="AF140" i="84"/>
  <c r="EV140" i="84"/>
  <c r="AR184" i="84"/>
  <c r="FH184" i="84"/>
  <c r="AZ184" i="84"/>
  <c r="AB184" i="84"/>
  <c r="EN184" i="84"/>
  <c r="GV184" i="84"/>
  <c r="P184" i="84"/>
  <c r="T184" i="84"/>
  <c r="ER184" i="84"/>
  <c r="AV184" i="84"/>
  <c r="BD184" i="84"/>
  <c r="DX182" i="84"/>
  <c r="DT182" i="84"/>
  <c r="GJ182" i="84"/>
  <c r="BH182" i="84"/>
  <c r="FH182" i="84"/>
  <c r="FD182" i="84"/>
  <c r="P182" i="84"/>
  <c r="CR182" i="84"/>
  <c r="CF182" i="84"/>
  <c r="X182" i="84"/>
  <c r="CJ182" i="84"/>
  <c r="BP182" i="84"/>
  <c r="FT182" i="84"/>
  <c r="BL182" i="84"/>
  <c r="AF182" i="84"/>
  <c r="AB182" i="84"/>
  <c r="BX182" i="84"/>
  <c r="FX182" i="84"/>
  <c r="FP182" i="84"/>
  <c r="T182" i="84"/>
  <c r="FG185" i="84"/>
  <c r="GF179" i="84"/>
  <c r="BP133" i="84"/>
  <c r="DZ187" i="84"/>
  <c r="FZ187" i="84"/>
  <c r="DO185" i="84"/>
  <c r="DZ185" i="84"/>
  <c r="CT185" i="84"/>
  <c r="GD187" i="84"/>
  <c r="CU186" i="84"/>
  <c r="DO187" i="84"/>
  <c r="GT187" i="84"/>
  <c r="L153" i="84"/>
  <c r="AB133" i="6"/>
  <c r="AC133" i="6" a="1"/>
  <c r="AC133" i="6" s="1"/>
  <c r="L145" i="84"/>
  <c r="AB125" i="6"/>
  <c r="AC125" i="6" a="1"/>
  <c r="AC125" i="6" s="1"/>
  <c r="AB112" i="6"/>
  <c r="AC112" i="6" a="1"/>
  <c r="AC112" i="6" s="1"/>
  <c r="AB101" i="6"/>
  <c r="AC101" i="6" a="1"/>
  <c r="AC101" i="6" s="1"/>
  <c r="L110" i="84"/>
  <c r="AB90" i="6"/>
  <c r="AC90" i="6" a="1"/>
  <c r="AC90" i="6" s="1"/>
  <c r="AC75" i="6" a="1"/>
  <c r="AC75" i="6" s="1"/>
  <c r="AB75" i="6"/>
  <c r="L73" i="84"/>
  <c r="AB53" i="6"/>
  <c r="AC53" i="6" a="1"/>
  <c r="AC53" i="6" s="1"/>
  <c r="AC51" i="6" a="1"/>
  <c r="AC51" i="6" s="1"/>
  <c r="AB51" i="6"/>
  <c r="AB38" i="6"/>
  <c r="AC38" i="6" a="1"/>
  <c r="AC38" i="6" s="1"/>
  <c r="AB23" i="6"/>
  <c r="AC23" i="6" a="1"/>
  <c r="AC23" i="6" s="1"/>
  <c r="AB7" i="6"/>
  <c r="AC7" i="6" a="1"/>
  <c r="AC7" i="6" s="1"/>
  <c r="AB5" i="6"/>
  <c r="S11" i="6" s="1"/>
  <c r="AC5" i="6" a="1"/>
  <c r="AC5" i="6" s="1"/>
  <c r="AL185" i="84"/>
  <c r="FW185" i="84"/>
  <c r="EK185" i="84"/>
  <c r="Y185" i="84"/>
  <c r="CS185" i="84"/>
  <c r="DG186" i="84"/>
  <c r="DT133" i="84"/>
  <c r="T179" i="84"/>
  <c r="CW187" i="84"/>
  <c r="AB163" i="6"/>
  <c r="AS140" i="84"/>
  <c r="AS186" i="84" s="1"/>
  <c r="AR133" i="84"/>
  <c r="EF133" i="84"/>
  <c r="EG140" i="84"/>
  <c r="EG186" i="84" s="1"/>
  <c r="L170" i="84"/>
  <c r="AB150" i="6"/>
  <c r="AC150" i="6" a="1"/>
  <c r="AC150" i="6" s="1"/>
  <c r="L147" i="84"/>
  <c r="AC127" i="6" a="1"/>
  <c r="AC127" i="6" s="1"/>
  <c r="AB127" i="6"/>
  <c r="L161" i="84"/>
  <c r="AB141" i="6"/>
  <c r="AC141" i="6" a="1"/>
  <c r="AC141" i="6" s="1"/>
  <c r="AC102" i="6" a="1"/>
  <c r="AC102" i="6" s="1"/>
  <c r="AB102" i="6"/>
  <c r="AB94" i="6"/>
  <c r="AC94" i="6" a="1"/>
  <c r="AC94" i="6" s="1"/>
  <c r="L107" i="84"/>
  <c r="AB87" i="6"/>
  <c r="AC87" i="6" a="1"/>
  <c r="AC87" i="6" s="1"/>
  <c r="L93" i="84"/>
  <c r="AB73" i="6"/>
  <c r="AC73" i="6" a="1"/>
  <c r="AC73" i="6" s="1"/>
  <c r="L80" i="84"/>
  <c r="AC60" i="6" a="1"/>
  <c r="AC60" i="6" s="1"/>
  <c r="AB60" i="6"/>
  <c r="AC48" i="6" a="1"/>
  <c r="AC48" i="6" s="1"/>
  <c r="AB48" i="6"/>
  <c r="AB33" i="6"/>
  <c r="AC33" i="6" a="1"/>
  <c r="AC33" i="6" s="1"/>
  <c r="AB24" i="6"/>
  <c r="AC24" i="6" a="1"/>
  <c r="AC24" i="6" s="1"/>
  <c r="AB18" i="6"/>
  <c r="S18" i="6" s="1"/>
  <c r="AC18" i="6" a="1"/>
  <c r="AC18" i="6" s="1"/>
  <c r="AB9" i="6"/>
  <c r="S12" i="6" s="1"/>
  <c r="L29" i="84"/>
  <c r="AC9" i="6" a="1"/>
  <c r="AC9" i="6" s="1"/>
  <c r="AC162" i="6" a="1"/>
  <c r="AC162" i="6" s="1"/>
  <c r="AA185" i="84"/>
  <c r="EW185" i="84"/>
  <c r="BU187" i="84"/>
  <c r="BT179" i="84"/>
  <c r="AZ179" i="84"/>
  <c r="AN133" i="84"/>
  <c r="DO186" i="84"/>
  <c r="FK187" i="84"/>
  <c r="AX187" i="84"/>
  <c r="AC160" i="6" a="1"/>
  <c r="AC160" i="6" s="1"/>
  <c r="L168" i="84"/>
  <c r="AB148" i="6"/>
  <c r="AC148" i="6" a="1"/>
  <c r="AC148" i="6" s="1"/>
  <c r="L157" i="84"/>
  <c r="AB137" i="6"/>
  <c r="AC137" i="6" a="1"/>
  <c r="AC137" i="6" s="1"/>
  <c r="L154" i="84"/>
  <c r="AB134" i="6"/>
  <c r="AC134" i="6" a="1"/>
  <c r="AC134" i="6" s="1"/>
  <c r="M140" i="84"/>
  <c r="AB113" i="6"/>
  <c r="AC113" i="6" a="1"/>
  <c r="AC113" i="6" s="1"/>
  <c r="L105" i="84"/>
  <c r="AB85" i="6"/>
  <c r="AC85" i="6" a="1"/>
  <c r="AC85" i="6" s="1"/>
  <c r="L101" i="84"/>
  <c r="AB81" i="6"/>
  <c r="AC81" i="6" a="1"/>
  <c r="AC81" i="6" s="1"/>
  <c r="AC78" i="6" a="1"/>
  <c r="AC78" i="6" s="1"/>
  <c r="AB78" i="6"/>
  <c r="AB54" i="6"/>
  <c r="AC54" i="6" a="1"/>
  <c r="AC54" i="6" s="1"/>
  <c r="AC42" i="6" a="1"/>
  <c r="AC42" i="6" s="1"/>
  <c r="AB42" i="6"/>
  <c r="AB37" i="6"/>
  <c r="AC37" i="6" a="1"/>
  <c r="AC37" i="6" s="1"/>
  <c r="L31" i="84"/>
  <c r="AB11" i="6"/>
  <c r="AC11" i="6" a="1"/>
  <c r="AC11" i="6" s="1"/>
  <c r="AC6" i="6" a="1"/>
  <c r="AC6" i="6" s="1"/>
  <c r="AB6" i="6"/>
  <c r="AB153" i="6"/>
  <c r="S38" i="6" s="1"/>
  <c r="CZ173" i="84" s="1"/>
  <c r="AC153" i="6" a="1"/>
  <c r="AC153" i="6" s="1"/>
  <c r="T173" i="84"/>
  <c r="AR179" i="84"/>
  <c r="BJ186" i="84"/>
  <c r="BX173" i="84"/>
  <c r="L162" i="84"/>
  <c r="AC142" i="6" a="1"/>
  <c r="AC142" i="6" s="1"/>
  <c r="AB142" i="6"/>
  <c r="L167" i="84"/>
  <c r="AB147" i="6"/>
  <c r="AC147" i="6" a="1"/>
  <c r="AC147" i="6" s="1"/>
  <c r="L148" i="84"/>
  <c r="AB128" i="6"/>
  <c r="AC128" i="6" a="1"/>
  <c r="AC128" i="6" s="1"/>
  <c r="AC110" i="6" a="1"/>
  <c r="AC110" i="6" s="1"/>
  <c r="AB110" i="6"/>
  <c r="L104" i="84"/>
  <c r="AB84" i="6"/>
  <c r="AC84" i="6" a="1"/>
  <c r="AC84" i="6" s="1"/>
  <c r="L102" i="84"/>
  <c r="AB82" i="6"/>
  <c r="AC82" i="6" a="1"/>
  <c r="AC82" i="6" s="1"/>
  <c r="AB74" i="6"/>
  <c r="AC74" i="6" a="1"/>
  <c r="AC74" i="6" s="1"/>
  <c r="AC57" i="6" a="1"/>
  <c r="AC57" i="6" s="1"/>
  <c r="AB57" i="6"/>
  <c r="AB43" i="6"/>
  <c r="AC43" i="6" a="1"/>
  <c r="AC43" i="6" s="1"/>
  <c r="AB34" i="6"/>
  <c r="AC34" i="6" a="1"/>
  <c r="AC34" i="6" s="1"/>
  <c r="AB111" i="6"/>
  <c r="S25" i="6" s="1"/>
  <c r="GF131" i="84" s="1"/>
  <c r="AC111" i="6" a="1"/>
  <c r="AC111" i="6" s="1"/>
  <c r="AB16" i="6"/>
  <c r="S16" i="6" s="1"/>
  <c r="GF36" i="84" s="1"/>
  <c r="AC16" i="6" a="1"/>
  <c r="AC16" i="6" s="1"/>
  <c r="AB155" i="6"/>
  <c r="S42" i="6" s="1"/>
  <c r="CN175" i="84" s="1"/>
  <c r="AC155" i="6" a="1"/>
  <c r="AC155" i="6" s="1"/>
  <c r="AT185" i="84"/>
  <c r="AT186" i="84"/>
  <c r="AB160" i="6"/>
  <c r="BJ185" i="84"/>
  <c r="AA187" i="84"/>
  <c r="AV179" i="84"/>
  <c r="BY187" i="84"/>
  <c r="FJ185" i="84"/>
  <c r="BQ186" i="84"/>
  <c r="AC157" i="6" a="1"/>
  <c r="AC157" i="6" s="1"/>
  <c r="AN173" i="84"/>
  <c r="BA140" i="84"/>
  <c r="AZ133" i="84"/>
  <c r="AJ173" i="84"/>
  <c r="L166" i="84"/>
  <c r="AC146" i="6" a="1"/>
  <c r="AC146" i="6" s="1"/>
  <c r="AB146" i="6"/>
  <c r="L163" i="84"/>
  <c r="AB143" i="6"/>
  <c r="AC143" i="6" a="1"/>
  <c r="AC143" i="6" s="1"/>
  <c r="L144" i="84"/>
  <c r="AB124" i="6"/>
  <c r="AC124" i="6" a="1"/>
  <c r="AC124" i="6" s="1"/>
  <c r="AB106" i="6"/>
  <c r="AC106" i="6" a="1"/>
  <c r="AC106" i="6" s="1"/>
  <c r="L108" i="84"/>
  <c r="AB88" i="6"/>
  <c r="AC88" i="6" a="1"/>
  <c r="AC88" i="6" s="1"/>
  <c r="AB80" i="6"/>
  <c r="AC80" i="6" a="1"/>
  <c r="AC80" i="6" s="1"/>
  <c r="L85" i="84"/>
  <c r="AB65" i="6"/>
  <c r="AC65" i="6" a="1"/>
  <c r="AC65" i="6" s="1"/>
  <c r="AB50" i="6"/>
  <c r="AC50" i="6" a="1"/>
  <c r="AC50" i="6" s="1"/>
  <c r="AB40" i="6"/>
  <c r="AC40" i="6" a="1"/>
  <c r="AC40" i="6" s="1"/>
  <c r="AB30" i="6"/>
  <c r="AC30" i="6" a="1"/>
  <c r="AC30" i="6" s="1"/>
  <c r="L97" i="84"/>
  <c r="AC77" i="6" a="1"/>
  <c r="AC77" i="6" s="1"/>
  <c r="AB77" i="6"/>
  <c r="AB14" i="6"/>
  <c r="S14" i="6" s="1"/>
  <c r="EZ34" i="84" s="1"/>
  <c r="AC14" i="6" a="1"/>
  <c r="AC14" i="6" s="1"/>
  <c r="L169" i="84"/>
  <c r="AC149" i="6" a="1"/>
  <c r="AC149" i="6" s="1"/>
  <c r="AB149" i="6"/>
  <c r="EZ133" i="84"/>
  <c r="FA140" i="84"/>
  <c r="I137" i="84"/>
  <c r="I144" i="84"/>
  <c r="CR173" i="84"/>
  <c r="GV174" i="84"/>
  <c r="L156" i="84"/>
  <c r="AB136" i="6"/>
  <c r="AC136" i="6" a="1"/>
  <c r="AC136" i="6" s="1"/>
  <c r="L155" i="84"/>
  <c r="AB135" i="6"/>
  <c r="AC135" i="6" a="1"/>
  <c r="AC135" i="6" s="1"/>
  <c r="AB103" i="6"/>
  <c r="AC103" i="6" a="1"/>
  <c r="AC103" i="6" s="1"/>
  <c r="L113" i="84"/>
  <c r="AB93" i="6"/>
  <c r="AC93" i="6" a="1"/>
  <c r="AC93" i="6" s="1"/>
  <c r="L90" i="84"/>
  <c r="AC70" i="6" a="1"/>
  <c r="AC70" i="6" s="1"/>
  <c r="AB70" i="6"/>
  <c r="AB67" i="6"/>
  <c r="AC67" i="6" a="1"/>
  <c r="AC67" i="6" s="1"/>
  <c r="L76" i="84"/>
  <c r="AB56" i="6"/>
  <c r="AC56" i="6" a="1"/>
  <c r="AC56" i="6" s="1"/>
  <c r="AB44" i="6"/>
  <c r="AC44" i="6" a="1"/>
  <c r="AC44" i="6" s="1"/>
  <c r="AC29" i="6" a="1"/>
  <c r="AC29" i="6" s="1"/>
  <c r="AB29" i="6"/>
  <c r="L40" i="84"/>
  <c r="AC20" i="6" a="1"/>
  <c r="AC20" i="6" s="1"/>
  <c r="AB20" i="6"/>
  <c r="AB17" i="6"/>
  <c r="S17" i="6" s="1"/>
  <c r="L37" i="84"/>
  <c r="AC17" i="6" a="1"/>
  <c r="AC17" i="6" s="1"/>
  <c r="AB118" i="6"/>
  <c r="S27" i="6" s="1"/>
  <c r="BH138" i="84" s="1"/>
  <c r="AC118" i="6" a="1"/>
  <c r="AC118" i="6" s="1"/>
  <c r="L159" i="84"/>
  <c r="AB139" i="6"/>
  <c r="AC139" i="6" a="1"/>
  <c r="AC139" i="6" s="1"/>
  <c r="DD133" i="84"/>
  <c r="DE140" i="84"/>
  <c r="DE186" i="84" s="1"/>
  <c r="L150" i="84"/>
  <c r="AB130" i="6"/>
  <c r="AC130" i="6" a="1"/>
  <c r="AC130" i="6" s="1"/>
  <c r="L152" i="84"/>
  <c r="AB132" i="6"/>
  <c r="AC132" i="6" a="1"/>
  <c r="AC132" i="6" s="1"/>
  <c r="AB109" i="6"/>
  <c r="AC109" i="6" a="1"/>
  <c r="AC109" i="6" s="1"/>
  <c r="AB99" i="6"/>
  <c r="AC99" i="6" a="1"/>
  <c r="AC99" i="6" s="1"/>
  <c r="L111" i="84"/>
  <c r="AC91" i="6" a="1"/>
  <c r="AC91" i="6" s="1"/>
  <c r="AB91" i="6"/>
  <c r="AC79" i="6" a="1"/>
  <c r="AC79" i="6" s="1"/>
  <c r="AB79" i="6"/>
  <c r="AB68" i="6"/>
  <c r="AC68" i="6" a="1"/>
  <c r="AC68" i="6" s="1"/>
  <c r="AB49" i="6"/>
  <c r="AC49" i="6" a="1"/>
  <c r="AC49" i="6" s="1"/>
  <c r="AB31" i="6"/>
  <c r="AC31" i="6" a="1"/>
  <c r="AC31" i="6" s="1"/>
  <c r="AC28" i="6" a="1"/>
  <c r="AC28" i="6" s="1"/>
  <c r="AB28" i="6"/>
  <c r="AB117" i="6"/>
  <c r="AC117" i="6" a="1"/>
  <c r="AC117" i="6" s="1"/>
  <c r="AB13" i="6"/>
  <c r="S13" i="6" s="1"/>
  <c r="GN33" i="84" s="1"/>
  <c r="L33" i="84"/>
  <c r="AC13" i="6" a="1"/>
  <c r="AC13" i="6" s="1"/>
  <c r="AB19" i="6"/>
  <c r="AC19" i="6" a="1"/>
  <c r="AC19" i="6" s="1"/>
  <c r="ER133" i="84"/>
  <c r="ES140" i="84"/>
  <c r="ER173" i="84"/>
  <c r="FZ185" i="84"/>
  <c r="CJ174" i="84"/>
  <c r="CF174" i="84"/>
  <c r="BP173" i="84"/>
  <c r="P174" i="84"/>
  <c r="EJ174" i="84"/>
  <c r="L143" i="84"/>
  <c r="AB123" i="6"/>
  <c r="AC123" i="6" a="1"/>
  <c r="AC123" i="6" s="1"/>
  <c r="AB115" i="6"/>
  <c r="AC115" i="6" a="1"/>
  <c r="AC115" i="6" s="1"/>
  <c r="AC107" i="6" a="1"/>
  <c r="AC107" i="6" s="1"/>
  <c r="AB107" i="6"/>
  <c r="AB108" i="6"/>
  <c r="AC108" i="6" a="1"/>
  <c r="AC108" i="6" s="1"/>
  <c r="AB95" i="6"/>
  <c r="AC95" i="6" a="1"/>
  <c r="AC95" i="6" s="1"/>
  <c r="AB76" i="6"/>
  <c r="AC76" i="6" a="1"/>
  <c r="AC76" i="6" s="1"/>
  <c r="L83" i="84"/>
  <c r="AC63" i="6" a="1"/>
  <c r="AC63" i="6" s="1"/>
  <c r="AB63" i="6"/>
  <c r="AC47" i="6" a="1"/>
  <c r="AC47" i="6" s="1"/>
  <c r="AB47" i="6"/>
  <c r="AB41" i="6"/>
  <c r="AC41" i="6" a="1"/>
  <c r="AC41" i="6" s="1"/>
  <c r="AC27" i="6" a="1"/>
  <c r="AC27" i="6" s="1"/>
  <c r="AB27" i="6"/>
  <c r="L125" i="84" a="1"/>
  <c r="L125" i="84" s="1"/>
  <c r="AB105" i="6"/>
  <c r="AC105" i="6" a="1"/>
  <c r="AC105" i="6" s="1"/>
  <c r="L24" i="84"/>
  <c r="AB4" i="6"/>
  <c r="AC4" i="6" a="1"/>
  <c r="AC4" i="6" s="1"/>
  <c r="AB154" i="6"/>
  <c r="S39" i="6" s="1"/>
  <c r="EZ174" i="84" s="1"/>
  <c r="AC154" i="6" a="1"/>
  <c r="AC154" i="6" s="1"/>
  <c r="GF133" i="84"/>
  <c r="AL186" i="84"/>
  <c r="DV185" i="84"/>
  <c r="S186" i="84"/>
  <c r="AB161" i="6"/>
  <c r="S48" i="6" s="1"/>
  <c r="L181" i="84" s="1"/>
  <c r="BS185" i="84"/>
  <c r="CX185" i="84"/>
  <c r="FO185" i="84"/>
  <c r="FK185" i="84"/>
  <c r="BK186" i="84"/>
  <c r="GM187" i="84"/>
  <c r="EB133" i="84"/>
  <c r="CJ133" i="84"/>
  <c r="GN133" i="84"/>
  <c r="BY186" i="84"/>
  <c r="FZ186" i="84"/>
  <c r="EG185" i="84"/>
  <c r="AL187" i="84"/>
  <c r="GP187" i="84"/>
  <c r="EH186" i="84"/>
  <c r="EG187" i="84"/>
  <c r="V186" i="84"/>
  <c r="CN173" i="84"/>
  <c r="CJ173" i="84"/>
  <c r="BD173" i="84"/>
  <c r="FL174" i="84"/>
  <c r="X174" i="84"/>
  <c r="FP174" i="84"/>
  <c r="L146" i="84"/>
  <c r="AB126" i="6"/>
  <c r="AC126" i="6" a="1"/>
  <c r="AC126" i="6" s="1"/>
  <c r="L171" i="84"/>
  <c r="AB151" i="6"/>
  <c r="AC151" i="6" a="1"/>
  <c r="AC151" i="6" s="1"/>
  <c r="L165" i="84"/>
  <c r="AB145" i="6"/>
  <c r="AC145" i="6" a="1"/>
  <c r="AC145" i="6" s="1"/>
  <c r="AB104" i="6"/>
  <c r="AC104" i="6" a="1"/>
  <c r="AC104" i="6" s="1"/>
  <c r="L109" i="84"/>
  <c r="AB89" i="6"/>
  <c r="AC89" i="6" a="1"/>
  <c r="AC89" i="6" s="1"/>
  <c r="AC69" i="6" a="1"/>
  <c r="AC69" i="6" s="1"/>
  <c r="AB69" i="6"/>
  <c r="AB59" i="6"/>
  <c r="AC59" i="6" a="1"/>
  <c r="AC59" i="6" s="1"/>
  <c r="AC58" i="6" a="1"/>
  <c r="AC58" i="6" s="1"/>
  <c r="AB58" i="6"/>
  <c r="AB39" i="6"/>
  <c r="AC39" i="6" a="1"/>
  <c r="AC39" i="6" s="1"/>
  <c r="AB26" i="6"/>
  <c r="AC26" i="6" a="1"/>
  <c r="AC26" i="6" s="1"/>
  <c r="L32" i="84"/>
  <c r="AB12" i="6"/>
  <c r="AC12" i="6" a="1"/>
  <c r="AC12" i="6" s="1"/>
  <c r="AB15" i="6"/>
  <c r="S15" i="6" s="1"/>
  <c r="EZ35" i="84" s="1"/>
  <c r="AC15" i="6" a="1"/>
  <c r="AC15" i="6" s="1"/>
  <c r="AF173" i="84"/>
  <c r="BH174" i="84"/>
  <c r="I138" i="84"/>
  <c r="I145" i="84"/>
  <c r="L142" i="84"/>
  <c r="AB122" i="6"/>
  <c r="AC122" i="6" a="1"/>
  <c r="AC122" i="6" s="1"/>
  <c r="L141" i="84"/>
  <c r="AB121" i="6"/>
  <c r="AC121" i="6" a="1"/>
  <c r="AC121" i="6" s="1"/>
  <c r="L151" i="84"/>
  <c r="AB131" i="6"/>
  <c r="AC131" i="6" a="1"/>
  <c r="AC131" i="6" s="1"/>
  <c r="AB100" i="6"/>
  <c r="AC100" i="6" a="1"/>
  <c r="AC100" i="6" s="1"/>
  <c r="L106" i="84"/>
  <c r="AC86" i="6" a="1"/>
  <c r="AC86" i="6" s="1"/>
  <c r="AB86" i="6"/>
  <c r="L81" i="84"/>
  <c r="AC61" i="6" a="1"/>
  <c r="AC61" i="6" s="1"/>
  <c r="AB61" i="6"/>
  <c r="AC66" i="6" a="1"/>
  <c r="AC66" i="6" s="1"/>
  <c r="AB66" i="6"/>
  <c r="L75" i="84"/>
  <c r="AB55" i="6"/>
  <c r="AC55" i="6" a="1"/>
  <c r="AC55" i="6" s="1"/>
  <c r="AC36" i="6" a="1"/>
  <c r="AC36" i="6" s="1"/>
  <c r="AB36" i="6"/>
  <c r="AB25" i="6"/>
  <c r="AC25" i="6" a="1"/>
  <c r="AC25" i="6" s="1"/>
  <c r="L72" i="84"/>
  <c r="AC52" i="6" a="1"/>
  <c r="AC52" i="6" s="1"/>
  <c r="AB52" i="6"/>
  <c r="AB8" i="6"/>
  <c r="AC8" i="6" a="1"/>
  <c r="AC8" i="6" s="1"/>
  <c r="AB120" i="6"/>
  <c r="AC120" i="6" a="1"/>
  <c r="AC120" i="6" s="1"/>
  <c r="EN174" i="84"/>
  <c r="FX174" i="84"/>
  <c r="EV173" i="84"/>
  <c r="BA187" i="84"/>
  <c r="V187" i="84"/>
  <c r="Y187" i="84"/>
  <c r="EO186" i="84"/>
  <c r="DS187" i="84"/>
  <c r="BJ187" i="84"/>
  <c r="FA186" i="84"/>
  <c r="AK185" i="84"/>
  <c r="DY187" i="84"/>
  <c r="GN174" i="84"/>
  <c r="BL173" i="84"/>
  <c r="EJ173" i="84"/>
  <c r="L160" i="84"/>
  <c r="AB140" i="6"/>
  <c r="AC140" i="6" a="1"/>
  <c r="AC140" i="6" s="1"/>
  <c r="L158" i="84"/>
  <c r="AB138" i="6"/>
  <c r="AC138" i="6" a="1"/>
  <c r="AC138" i="6" s="1"/>
  <c r="AB116" i="6"/>
  <c r="AC116" i="6" a="1"/>
  <c r="AC116" i="6" s="1"/>
  <c r="L117" i="84"/>
  <c r="AB97" i="6"/>
  <c r="AC97" i="6" a="1"/>
  <c r="AC97" i="6" s="1"/>
  <c r="L103" i="84"/>
  <c r="AB83" i="6"/>
  <c r="AC83" i="6" a="1"/>
  <c r="AC83" i="6" s="1"/>
  <c r="L92" i="84"/>
  <c r="AC72" i="6" a="1"/>
  <c r="AC72" i="6" s="1"/>
  <c r="AB72" i="6"/>
  <c r="AB62" i="6"/>
  <c r="AC62" i="6" a="1"/>
  <c r="AC62" i="6" s="1"/>
  <c r="AC46" i="6" a="1"/>
  <c r="AC46" i="6" s="1"/>
  <c r="AB46" i="6"/>
  <c r="AC32" i="6" a="1"/>
  <c r="AC32" i="6" s="1"/>
  <c r="AB32" i="6"/>
  <c r="AB22" i="6"/>
  <c r="AC22" i="6" a="1"/>
  <c r="AC22" i="6" s="1"/>
  <c r="L30" i="84"/>
  <c r="AB10" i="6"/>
  <c r="AC10" i="6" a="1"/>
  <c r="AC10" i="6" s="1"/>
  <c r="ER174" i="84"/>
  <c r="T174" i="84"/>
  <c r="BT174" i="84"/>
  <c r="L164" i="84"/>
  <c r="AC144" i="6" a="1"/>
  <c r="AC144" i="6" s="1"/>
  <c r="AB144" i="6"/>
  <c r="L149" i="84"/>
  <c r="AB129" i="6"/>
  <c r="AC129" i="6" a="1"/>
  <c r="AC129" i="6" s="1"/>
  <c r="AB114" i="6"/>
  <c r="AC114" i="6" a="1"/>
  <c r="AC114" i="6" s="1"/>
  <c r="AB96" i="6"/>
  <c r="AC96" i="6" a="1"/>
  <c r="AC96" i="6" s="1"/>
  <c r="L112" i="84"/>
  <c r="AB92" i="6"/>
  <c r="AC92" i="6" a="1"/>
  <c r="AC92" i="6" s="1"/>
  <c r="AB71" i="6"/>
  <c r="AC71" i="6" a="1"/>
  <c r="AC71" i="6" s="1"/>
  <c r="AB64" i="6"/>
  <c r="AC64" i="6" a="1"/>
  <c r="AC64" i="6" s="1"/>
  <c r="AB45" i="6"/>
  <c r="AC45" i="6" a="1"/>
  <c r="AC45" i="6" s="1"/>
  <c r="AB35" i="6"/>
  <c r="AC35" i="6" a="1"/>
  <c r="AC35" i="6" s="1"/>
  <c r="AB21" i="6"/>
  <c r="AC21" i="6" a="1"/>
  <c r="AC21" i="6" s="1"/>
  <c r="AB98" i="6"/>
  <c r="S23" i="6" s="1"/>
  <c r="AC98" i="6" a="1"/>
  <c r="AC98" i="6" s="1"/>
  <c r="AB119" i="6"/>
  <c r="S28" i="6" s="1"/>
  <c r="L139" i="84"/>
  <c r="AC119" i="6" a="1"/>
  <c r="AC119" i="6" s="1"/>
  <c r="EN173" i="84"/>
  <c r="GB174" i="84"/>
  <c r="CE186" i="84"/>
  <c r="AW186" i="84"/>
  <c r="AD186" i="84"/>
  <c r="AR182" i="84"/>
  <c r="DW186" i="84"/>
  <c r="BZ185" i="84"/>
  <c r="BA185" i="84"/>
  <c r="GN182" i="84"/>
  <c r="BD182" i="84"/>
  <c r="CB179" i="84"/>
  <c r="AM187" i="84"/>
  <c r="AU187" i="84"/>
  <c r="CA186" i="84"/>
  <c r="AW187" i="84"/>
  <c r="BO187" i="84"/>
  <c r="AJ179" i="84"/>
  <c r="BL179" i="84"/>
  <c r="AZ182" i="84"/>
  <c r="FS186" i="84"/>
  <c r="AK186" i="84"/>
  <c r="CE187" i="84"/>
  <c r="FY187" i="84"/>
  <c r="DV186" i="84"/>
  <c r="DW185" i="84"/>
  <c r="CE185" i="84"/>
  <c r="GI185" i="84"/>
  <c r="EN182" i="84"/>
  <c r="BD179" i="84"/>
  <c r="CZ182" i="84"/>
  <c r="FH179" i="84"/>
  <c r="ER179" i="84"/>
  <c r="FR186" i="84"/>
  <c r="CQ185" i="84"/>
  <c r="EK187" i="84"/>
  <c r="BG187" i="84"/>
  <c r="FR187" i="84"/>
  <c r="CQ186" i="84"/>
  <c r="DW187" i="84"/>
  <c r="AY187" i="84"/>
  <c r="AJ182" i="84"/>
  <c r="FI187" i="84"/>
  <c r="FL182" i="84"/>
  <c r="U187" i="84"/>
  <c r="GI187" i="84"/>
  <c r="AP185" i="84"/>
  <c r="CO186" i="84"/>
  <c r="BZ186" i="84"/>
  <c r="AI187" i="84"/>
  <c r="AH185" i="84"/>
  <c r="FK186" i="84"/>
  <c r="CA185" i="84"/>
  <c r="EP185" i="84"/>
  <c r="GJ181" i="84"/>
  <c r="DU187" i="84"/>
  <c r="GN181" i="84"/>
  <c r="EY186" i="84"/>
  <c r="BS187" i="84"/>
  <c r="BZ187" i="84"/>
  <c r="DI187" i="84"/>
  <c r="DJ186" i="84"/>
  <c r="AI186" i="84"/>
  <c r="AJ181" i="84"/>
  <c r="DK187" i="84"/>
  <c r="AI185" i="84"/>
  <c r="EQ187" i="84"/>
  <c r="BI186" i="84"/>
  <c r="FB187" i="84"/>
  <c r="DJ187" i="84"/>
  <c r="GH186" i="84"/>
  <c r="FF186" i="84"/>
  <c r="AM186" i="84"/>
  <c r="BA186" i="84"/>
  <c r="EM187" i="84"/>
  <c r="BR187" i="84"/>
  <c r="ET187" i="84"/>
  <c r="AK187" i="84"/>
  <c r="AX185" i="84"/>
  <c r="GD185" i="84"/>
  <c r="GG186" i="84"/>
  <c r="CM185" i="84"/>
  <c r="N186" i="84"/>
  <c r="EI186" i="84"/>
  <c r="CC187" i="84"/>
  <c r="ET186" i="84"/>
  <c r="ET185" i="84"/>
  <c r="CI187" i="84"/>
  <c r="BM185" i="84"/>
  <c r="CH185" i="84"/>
  <c r="DI185" i="84"/>
  <c r="FU187" i="84"/>
  <c r="DZ186" i="84"/>
  <c r="DI186" i="84"/>
  <c r="AT187" i="84"/>
  <c r="Z187" i="84"/>
  <c r="EL185" i="84"/>
  <c r="DF187" i="84"/>
  <c r="EL186" i="84"/>
  <c r="GG185" i="84"/>
  <c r="CC185" i="84"/>
  <c r="O187" i="84"/>
  <c r="AG185" i="84"/>
  <c r="U186" i="84"/>
  <c r="GQ187" i="84"/>
  <c r="BR185" i="84"/>
  <c r="EL187" i="84"/>
  <c r="EU187" i="84"/>
  <c r="GU187" i="84"/>
  <c r="EM185" i="84"/>
  <c r="GO185" i="84"/>
  <c r="DN185" i="84"/>
  <c r="BS186" i="84"/>
  <c r="CA187" i="84"/>
  <c r="GG187" i="84"/>
  <c r="CB182" i="84"/>
  <c r="ES187" i="84"/>
  <c r="AQ186" i="84"/>
  <c r="ES186" i="84"/>
  <c r="FI186" i="84"/>
  <c r="DF186" i="84"/>
  <c r="AO185" i="84"/>
  <c r="AP187" i="84"/>
  <c r="AP186" i="84"/>
  <c r="ES185" i="84"/>
  <c r="FF185" i="84"/>
  <c r="GL187" i="84"/>
  <c r="AD187" i="84"/>
  <c r="GA186" i="84"/>
  <c r="GA185" i="84"/>
  <c r="P179" i="84"/>
  <c r="BR186" i="84"/>
  <c r="CH186" i="84"/>
  <c r="FY186" i="84"/>
  <c r="FS185" i="84"/>
  <c r="EU185" i="84"/>
  <c r="DG185" i="84"/>
  <c r="CZ179" i="84"/>
  <c r="X179" i="84"/>
  <c r="AN179" i="84"/>
  <c r="GN184" i="84"/>
  <c r="P181" i="84"/>
  <c r="BP181" i="84"/>
  <c r="AU186" i="84"/>
  <c r="GI186" i="84"/>
  <c r="EJ184" i="84"/>
  <c r="FA187" i="84"/>
  <c r="BB187" i="84"/>
  <c r="GF181" i="84"/>
  <c r="FH181" i="84"/>
  <c r="CK186" i="84"/>
  <c r="FT179" i="84"/>
  <c r="FP181" i="84"/>
  <c r="T181" i="84"/>
  <c r="GT186" i="84"/>
  <c r="GQ185" i="84"/>
  <c r="CI186" i="84"/>
  <c r="DK185" i="84"/>
  <c r="CI185" i="84"/>
  <c r="GT185" i="84"/>
  <c r="DU186" i="84"/>
  <c r="DU185" i="84"/>
  <c r="EJ179" i="84"/>
  <c r="GB179" i="84"/>
  <c r="GR179" i="84"/>
  <c r="GJ179" i="84"/>
  <c r="GV179" i="84"/>
  <c r="DX179" i="84"/>
  <c r="FD179" i="84"/>
  <c r="EN179" i="84"/>
  <c r="DN186" i="84"/>
  <c r="L184" i="84"/>
  <c r="BD181" i="84"/>
  <c r="CK185" i="84"/>
  <c r="CF179" i="84"/>
  <c r="CR179" i="84"/>
  <c r="CV179" i="84"/>
  <c r="L179" i="84"/>
  <c r="FD184" i="84"/>
  <c r="BX181" i="84"/>
  <c r="AX186" i="84"/>
  <c r="CW186" i="84"/>
  <c r="S185" i="84"/>
  <c r="DH179" i="84"/>
  <c r="ER182" i="84"/>
  <c r="S187" i="84"/>
  <c r="BB185" i="84"/>
  <c r="BK185" i="84"/>
  <c r="AY185" i="84"/>
  <c r="FV186" i="84"/>
  <c r="EZ179" i="84"/>
  <c r="BH179" i="84"/>
  <c r="CN179" i="84"/>
  <c r="BP179" i="84"/>
  <c r="X181" i="84"/>
  <c r="AF181" i="84"/>
  <c r="AV181" i="84"/>
  <c r="BV186" i="84"/>
  <c r="AQ185" i="84"/>
  <c r="AQ187" i="84"/>
  <c r="Z185" i="84"/>
  <c r="DK186" i="84"/>
  <c r="GP185" i="84"/>
  <c r="EB182" i="84"/>
  <c r="DL182" i="84"/>
  <c r="BT184" i="84"/>
  <c r="FP179" i="84"/>
  <c r="FL181" i="84"/>
  <c r="BE186" i="84"/>
  <c r="R187" i="84"/>
  <c r="DT179" i="84"/>
  <c r="CL187" i="84"/>
  <c r="FP184" i="84"/>
  <c r="AB179" i="84"/>
  <c r="FJ186" i="84"/>
  <c r="EV181" i="84"/>
  <c r="EJ181" i="84"/>
  <c r="BV187" i="84"/>
  <c r="EA186" i="84"/>
  <c r="DS186" i="84"/>
  <c r="FJ187" i="84"/>
  <c r="X184" i="84"/>
  <c r="EI185" i="84"/>
  <c r="DN187" i="84"/>
  <c r="EN181" i="84"/>
  <c r="FL179" i="84"/>
  <c r="BF187" i="84"/>
  <c r="BX184" i="84"/>
  <c r="DQ187" i="84"/>
  <c r="CJ179" i="84"/>
  <c r="GP186" i="84"/>
  <c r="DT181" i="84"/>
  <c r="DP181" i="84"/>
  <c r="BH181" i="84"/>
  <c r="CB181" i="84"/>
  <c r="BF185" i="84"/>
  <c r="BB186" i="84"/>
  <c r="FQ186" i="84"/>
  <c r="EK186" i="84"/>
  <c r="EV184" i="84"/>
  <c r="CN182" i="84"/>
  <c r="AN182" i="84"/>
  <c r="DH182" i="84"/>
  <c r="EV182" i="84"/>
  <c r="DP182" i="84"/>
  <c r="GF182" i="84"/>
  <c r="GR182" i="84"/>
  <c r="GO186" i="84"/>
  <c r="FM186" i="84"/>
  <c r="FD181" i="84"/>
  <c r="M185" i="84"/>
  <c r="AF179" i="84"/>
  <c r="GB184" i="84"/>
  <c r="DP179" i="84"/>
  <c r="BT181" i="84"/>
  <c r="AR181" i="84"/>
  <c r="EM186" i="84"/>
  <c r="CW185" i="84"/>
  <c r="Z186" i="84"/>
  <c r="FA185" i="84"/>
  <c r="BF186" i="84"/>
  <c r="FM187" i="84"/>
  <c r="AO186" i="84"/>
  <c r="DJ185" i="84"/>
  <c r="GN179" i="84"/>
  <c r="AE185" i="84"/>
  <c r="DR185" i="84"/>
  <c r="CY187" i="84"/>
  <c r="DQ186" i="84"/>
  <c r="GE185" i="84"/>
  <c r="FX179" i="84"/>
  <c r="FO187" i="84"/>
  <c r="EV179" i="84"/>
  <c r="AJ184" i="84"/>
  <c r="EB179" i="84"/>
  <c r="GQ186" i="84"/>
  <c r="AN181" i="84"/>
  <c r="ER181" i="84"/>
  <c r="AZ181" i="84"/>
  <c r="FQ185" i="84"/>
  <c r="AY20" i="87" a="1"/>
  <c r="AY20" i="87" s="1"/>
  <c r="AX20" i="87" a="1"/>
  <c r="AX20" i="87" s="1"/>
  <c r="AX24" i="87" a="1"/>
  <c r="AX24" i="87" s="1"/>
  <c r="N12" i="88" s="1"/>
  <c r="D6" i="88"/>
  <c r="D7" i="88" s="1"/>
  <c r="F116" i="60" s="1"/>
  <c r="I116" i="60" s="1"/>
  <c r="F10" i="88"/>
  <c r="AW5" i="87" a="1"/>
  <c r="AW5" i="87" s="1"/>
  <c r="F15" i="88"/>
  <c r="E11" i="86"/>
  <c r="E10" i="87" s="1"/>
  <c r="E6" i="87"/>
  <c r="AY5" i="87" a="1"/>
  <c r="AY5" i="87" s="1"/>
  <c r="AX5" i="87" a="1"/>
  <c r="AX5" i="87" s="1"/>
  <c r="AU5" i="87"/>
  <c r="C6" i="88"/>
  <c r="C7" i="88" s="1"/>
  <c r="C8" i="88" s="1"/>
  <c r="C12" i="88" s="1"/>
  <c r="C20" i="88" s="1"/>
  <c r="D6" i="87"/>
  <c r="D10" i="87"/>
  <c r="G13" i="88" a="1"/>
  <c r="G13" i="88" s="1"/>
  <c r="F120" i="60" s="1"/>
  <c r="I120" i="60" s="1"/>
  <c r="H13" i="88" a="1"/>
  <c r="H13" i="88" s="1"/>
  <c r="H14" i="88" s="1"/>
  <c r="F13" i="88" a="1"/>
  <c r="F13" i="88" s="1"/>
  <c r="R147" i="60" s="1"/>
  <c r="E25" i="88"/>
  <c r="E6" i="88" s="1"/>
  <c r="E7" i="88" s="1"/>
  <c r="G116" i="60" s="1"/>
  <c r="J116" i="60" s="1"/>
  <c r="J11" i="88"/>
  <c r="K11" i="88" s="1"/>
  <c r="L11" i="88" s="1"/>
  <c r="M11" i="88" s="1"/>
  <c r="N11" i="88" s="1"/>
  <c r="O11" i="88" s="1"/>
  <c r="P11" i="88" s="1"/>
  <c r="Q11" i="88" s="1"/>
  <c r="R11" i="88" s="1"/>
  <c r="AW25" i="87" a="1"/>
  <c r="AW25" i="87" s="1"/>
  <c r="AX25" i="87" a="1"/>
  <c r="AX25" i="87" s="1"/>
  <c r="AY25" i="87" a="1"/>
  <c r="AY25" i="87" s="1"/>
  <c r="H10" i="88"/>
  <c r="G10" i="88"/>
  <c r="F9" i="88"/>
  <c r="R148" i="60"/>
  <c r="G15" i="88"/>
  <c r="H15" i="88"/>
  <c r="N146" i="60"/>
  <c r="BU185" i="84"/>
  <c r="O185" i="84"/>
  <c r="GM185" i="84"/>
  <c r="FN185" i="84"/>
  <c r="GU185" i="84"/>
  <c r="AE186" i="84"/>
  <c r="FW186" i="84"/>
  <c r="BC186" i="84"/>
  <c r="CM186" i="84"/>
  <c r="BO186" i="84"/>
  <c r="FG187" i="84"/>
  <c r="EQ185" i="84"/>
  <c r="FW187" i="84"/>
  <c r="FO186" i="84"/>
  <c r="FG186" i="84"/>
  <c r="FE185" i="84"/>
  <c r="N185" i="84"/>
  <c r="GL185" i="84"/>
  <c r="DM185" i="84"/>
  <c r="DM187" i="84"/>
  <c r="GD186" i="84"/>
  <c r="EU186" i="84"/>
  <c r="CD186" i="84"/>
  <c r="AG186" i="84"/>
  <c r="FN186" i="84"/>
  <c r="BW185" i="84"/>
  <c r="CY185" i="84"/>
  <c r="GC185" i="84"/>
  <c r="BE185" i="84"/>
  <c r="BE187" i="84"/>
  <c r="EX185" i="84"/>
  <c r="EX187" i="84"/>
  <c r="CY186" i="84"/>
  <c r="CT186" i="84"/>
  <c r="BW186" i="84"/>
  <c r="AG187" i="84"/>
  <c r="GU186" i="84"/>
  <c r="GL186" i="84"/>
  <c r="GS186" i="84"/>
  <c r="CK187" i="84"/>
  <c r="BN187" i="84"/>
  <c r="GE187" i="84"/>
  <c r="N187" i="84"/>
  <c r="Y186" i="84"/>
  <c r="BN186" i="84"/>
  <c r="GE186" i="84"/>
  <c r="EO185" i="84"/>
  <c r="EO187" i="84"/>
  <c r="M186" i="84"/>
  <c r="EP186" i="84"/>
  <c r="EW187" i="84"/>
  <c r="CT187" i="84"/>
  <c r="CL186" i="84"/>
  <c r="AS185" i="84"/>
  <c r="AS187" i="84"/>
  <c r="EW186" i="84"/>
  <c r="DG187" i="84"/>
  <c r="BK187" i="84"/>
  <c r="GM186" i="84"/>
  <c r="EX186" i="84"/>
  <c r="Q185" i="84"/>
  <c r="Q187" i="84"/>
  <c r="BO185" i="84"/>
  <c r="BM186" i="84"/>
  <c r="FV187" i="84"/>
  <c r="EI187" i="84"/>
  <c r="DM186" i="84"/>
  <c r="O186" i="84"/>
  <c r="CX186" i="84"/>
  <c r="CG185" i="84"/>
  <c r="CG187" i="84"/>
  <c r="AC185" i="84"/>
  <c r="BU186" i="84"/>
  <c r="DR186" i="84"/>
  <c r="R186" i="84"/>
  <c r="BI185" i="84"/>
  <c r="BI187" i="84"/>
  <c r="W186" i="84"/>
  <c r="W187" i="84"/>
  <c r="W185" i="84"/>
  <c r="FC186" i="84"/>
  <c r="AY186" i="84"/>
  <c r="M187" i="84"/>
  <c r="EQ186" i="84"/>
  <c r="FE186" i="84"/>
  <c r="FE187" i="84"/>
  <c r="GC187" i="84"/>
  <c r="GC186" i="84"/>
  <c r="AD185" i="84"/>
  <c r="FV185" i="84"/>
  <c r="DQ185" i="84"/>
  <c r="GK185" i="84"/>
  <c r="GK187" i="84"/>
  <c r="EP187" i="84"/>
  <c r="AC186" i="84"/>
  <c r="Q186" i="84"/>
  <c r="FU186" i="84"/>
  <c r="BC187" i="84"/>
  <c r="CD187" i="84"/>
  <c r="FC187" i="84"/>
  <c r="GS187" i="84"/>
  <c r="DX181" i="84" l="1"/>
  <c r="EZ181" i="84"/>
  <c r="CJ181" i="84"/>
  <c r="CF181" i="84"/>
  <c r="CF176" i="84" s="1"/>
  <c r="FX181" i="84"/>
  <c r="CZ181" i="84"/>
  <c r="AJ174" i="84"/>
  <c r="FH174" i="84"/>
  <c r="CB174" i="84"/>
  <c r="FT174" i="84"/>
  <c r="Z145" i="6"/>
  <c r="S35" i="6" s="1"/>
  <c r="FL184" i="84"/>
  <c r="GJ184" i="84"/>
  <c r="CZ184" i="84"/>
  <c r="L174" i="84"/>
  <c r="GJ174" i="84"/>
  <c r="CN174" i="84"/>
  <c r="CN172" i="84" s="1"/>
  <c r="GB182" i="84"/>
  <c r="BT182" i="84"/>
  <c r="BT176" i="84" s="1"/>
  <c r="BL184" i="84"/>
  <c r="CN184" i="84"/>
  <c r="AN184" i="84"/>
  <c r="EB181" i="84"/>
  <c r="GR181" i="84"/>
  <c r="FT181" i="84"/>
  <c r="BT173" i="84"/>
  <c r="BT172" i="84" s="1"/>
  <c r="CV184" i="84"/>
  <c r="AF184" i="84"/>
  <c r="FT184" i="84"/>
  <c r="CR174" i="84"/>
  <c r="CV182" i="84"/>
  <c r="L182" i="84"/>
  <c r="EZ184" i="84"/>
  <c r="BP184" i="84"/>
  <c r="BP176" i="84" s="1"/>
  <c r="CF184" i="84"/>
  <c r="BL181" i="84"/>
  <c r="AB181" i="84"/>
  <c r="Z121" i="6"/>
  <c r="S30" i="6" s="1"/>
  <c r="EJ182" i="84"/>
  <c r="CB184" i="84"/>
  <c r="CB176" i="84" s="1"/>
  <c r="CJ184" i="84"/>
  <c r="GF184" i="84"/>
  <c r="BD174" i="84"/>
  <c r="GV182" i="84"/>
  <c r="AV182" i="84"/>
  <c r="FX184" i="84"/>
  <c r="BH184" i="84"/>
  <c r="GR184" i="84"/>
  <c r="Z132" i="6"/>
  <c r="S32" i="6" s="1"/>
  <c r="Z135" i="6"/>
  <c r="S33" i="6" s="1"/>
  <c r="AB173" i="84"/>
  <c r="AN35" i="84"/>
  <c r="Z149" i="6"/>
  <c r="DE187" i="84"/>
  <c r="Z141" i="6"/>
  <c r="S34" i="6" s="1"/>
  <c r="CF36" i="84"/>
  <c r="AN131" i="84"/>
  <c r="BX37" i="84"/>
  <c r="BD37" i="84"/>
  <c r="CF37" i="84"/>
  <c r="EJ37" i="84"/>
  <c r="BT37" i="84"/>
  <c r="ER37" i="84"/>
  <c r="AV37" i="84"/>
  <c r="CB37" i="84"/>
  <c r="EZ37" i="84"/>
  <c r="EV37" i="84"/>
  <c r="CJ37" i="84"/>
  <c r="CR37" i="84"/>
  <c r="FP37" i="84"/>
  <c r="FD37" i="84"/>
  <c r="CZ37" i="84"/>
  <c r="FX37" i="84"/>
  <c r="BL37" i="84"/>
  <c r="EN37" i="84"/>
  <c r="FL37" i="84"/>
  <c r="FT37" i="84"/>
  <c r="GN37" i="84"/>
  <c r="BH37" i="84"/>
  <c r="GB37" i="84"/>
  <c r="BP37" i="84"/>
  <c r="AZ37" i="84"/>
  <c r="FH37" i="84"/>
  <c r="CV37" i="84"/>
  <c r="GR37" i="84"/>
  <c r="AR37" i="84"/>
  <c r="CV173" i="84"/>
  <c r="BL29" i="84"/>
  <c r="EZ29" i="84"/>
  <c r="BT29" i="84"/>
  <c r="AV29" i="84"/>
  <c r="FP29" i="84"/>
  <c r="EN29" i="84"/>
  <c r="CJ29" i="84"/>
  <c r="CR29" i="84"/>
  <c r="CV29" i="84"/>
  <c r="CZ29" i="84"/>
  <c r="FL29" i="84"/>
  <c r="AR29" i="84"/>
  <c r="GV29" i="84"/>
  <c r="AZ29" i="84"/>
  <c r="FT29" i="84"/>
  <c r="BH29" i="84"/>
  <c r="EV29" i="84"/>
  <c r="FD29" i="84"/>
  <c r="GB29" i="84"/>
  <c r="EJ29" i="84"/>
  <c r="GF29" i="84"/>
  <c r="ER29" i="84"/>
  <c r="BP29" i="84"/>
  <c r="BX29" i="84"/>
  <c r="FX29" i="84"/>
  <c r="CF29" i="84"/>
  <c r="GR29" i="84"/>
  <c r="FH29" i="84"/>
  <c r="BD29" i="84"/>
  <c r="CN29" i="84"/>
  <c r="CN37" i="84"/>
  <c r="GJ35" i="84"/>
  <c r="FD33" i="84"/>
  <c r="AZ33" i="84"/>
  <c r="FL33" i="84"/>
  <c r="FT33" i="84"/>
  <c r="ER33" i="84"/>
  <c r="AR33" i="84"/>
  <c r="GB33" i="84"/>
  <c r="EZ33" i="84"/>
  <c r="BD33" i="84"/>
  <c r="FP33" i="84"/>
  <c r="BX33" i="84"/>
  <c r="BL33" i="84"/>
  <c r="FX33" i="84"/>
  <c r="CF33" i="84"/>
  <c r="GF33" i="84"/>
  <c r="CV33" i="84"/>
  <c r="BT33" i="84"/>
  <c r="GJ33" i="84"/>
  <c r="CN33" i="84"/>
  <c r="CB33" i="84"/>
  <c r="AV33" i="84"/>
  <c r="GV33" i="84"/>
  <c r="CR33" i="84"/>
  <c r="EV33" i="84"/>
  <c r="GR33" i="84"/>
  <c r="EJ33" i="84"/>
  <c r="FH33" i="84"/>
  <c r="EN33" i="84"/>
  <c r="BH33" i="84"/>
  <c r="CZ33" i="84"/>
  <c r="BP33" i="84"/>
  <c r="FD34" i="84"/>
  <c r="GJ29" i="84"/>
  <c r="FH176" i="84"/>
  <c r="ER139" i="84"/>
  <c r="EV139" i="84"/>
  <c r="FD139" i="84"/>
  <c r="AR139" i="84"/>
  <c r="FH139" i="84"/>
  <c r="FL139" i="84"/>
  <c r="BH139" i="84"/>
  <c r="BH39" i="84" s="1"/>
  <c r="FP139" i="84"/>
  <c r="FT139" i="84"/>
  <c r="GJ139" i="84"/>
  <c r="GN139" i="84"/>
  <c r="GV139" i="84"/>
  <c r="GB139" i="84"/>
  <c r="CV139" i="84"/>
  <c r="BX139" i="84"/>
  <c r="FX139" i="84"/>
  <c r="GF139" i="84"/>
  <c r="BL139" i="84"/>
  <c r="CF139" i="84"/>
  <c r="CN139" i="84"/>
  <c r="CB139" i="84"/>
  <c r="BT139" i="84"/>
  <c r="CR139" i="84"/>
  <c r="EJ139" i="84"/>
  <c r="EN139" i="84"/>
  <c r="AV139" i="84"/>
  <c r="BD139" i="84"/>
  <c r="CJ139" i="84"/>
  <c r="EZ139" i="84"/>
  <c r="AZ139" i="84"/>
  <c r="L175" i="84"/>
  <c r="CB175" i="84"/>
  <c r="AF175" i="84"/>
  <c r="GF175" i="84"/>
  <c r="EJ175" i="84"/>
  <c r="EJ172" i="84" s="1"/>
  <c r="AZ175" i="84"/>
  <c r="GB175" i="84"/>
  <c r="GB172" i="84" s="1"/>
  <c r="BX175" i="84"/>
  <c r="AB175" i="84"/>
  <c r="X175" i="84"/>
  <c r="FX175" i="84"/>
  <c r="FX172" i="84" s="1"/>
  <c r="FT175" i="84"/>
  <c r="BT175" i="84"/>
  <c r="T175" i="84"/>
  <c r="T172" i="84" s="1"/>
  <c r="BP175" i="84"/>
  <c r="FL175" i="84"/>
  <c r="FL172" i="84" s="1"/>
  <c r="CZ175" i="84"/>
  <c r="BD175" i="84"/>
  <c r="FH175" i="84"/>
  <c r="AR175" i="84"/>
  <c r="FD175" i="84"/>
  <c r="BL175" i="84"/>
  <c r="P175" i="84"/>
  <c r="GV175" i="84"/>
  <c r="GV172" i="84" s="1"/>
  <c r="EZ175" i="84"/>
  <c r="EZ172" i="84" s="1"/>
  <c r="BH175" i="84"/>
  <c r="CF175" i="84"/>
  <c r="AJ175" i="84"/>
  <c r="AJ172" i="84" s="1"/>
  <c r="EN175" i="84"/>
  <c r="EN172" i="84" s="1"/>
  <c r="FP175" i="84"/>
  <c r="FP172" i="84" s="1"/>
  <c r="GR175" i="84"/>
  <c r="EV175" i="84"/>
  <c r="CJ175" i="84"/>
  <c r="CJ172" i="84" s="1"/>
  <c r="AN175" i="84"/>
  <c r="ER175" i="84"/>
  <c r="GJ175" i="84"/>
  <c r="GF38" i="84"/>
  <c r="CN38" i="84"/>
  <c r="P38" i="84"/>
  <c r="AN38" i="84"/>
  <c r="GV38" i="84"/>
  <c r="EN38" i="84"/>
  <c r="EV38" i="84"/>
  <c r="CZ38" i="84"/>
  <c r="L38" i="84"/>
  <c r="BD38" i="84"/>
  <c r="FL38" i="84"/>
  <c r="CV38" i="84"/>
  <c r="BL38" i="84"/>
  <c r="CJ38" i="84"/>
  <c r="AZ38" i="84"/>
  <c r="EJ38" i="84"/>
  <c r="T38" i="84"/>
  <c r="CR38" i="84"/>
  <c r="AF38" i="84"/>
  <c r="ER38" i="84"/>
  <c r="FD38" i="84"/>
  <c r="AR38" i="84"/>
  <c r="AB38" i="84"/>
  <c r="CB38" i="84"/>
  <c r="EZ38" i="84"/>
  <c r="AJ38" i="84"/>
  <c r="GB38" i="84"/>
  <c r="GJ38" i="84"/>
  <c r="GR38" i="84"/>
  <c r="FH38" i="84"/>
  <c r="BP38" i="84"/>
  <c r="X38" i="84"/>
  <c r="BX38" i="84"/>
  <c r="CF38" i="84"/>
  <c r="GN38" i="84"/>
  <c r="BH38" i="84"/>
  <c r="FP38" i="84"/>
  <c r="BT38" i="84"/>
  <c r="FX38" i="84"/>
  <c r="FT38" i="84"/>
  <c r="AV38" i="84"/>
  <c r="AN174" i="84"/>
  <c r="EN25" i="84"/>
  <c r="AZ25" i="84"/>
  <c r="EJ25" i="84"/>
  <c r="BD25" i="84"/>
  <c r="ER25" i="84"/>
  <c r="AR25" i="84"/>
  <c r="L25" i="84"/>
  <c r="BL25" i="84"/>
  <c r="BH25" i="84"/>
  <c r="X25" i="84"/>
  <c r="T25" i="84"/>
  <c r="AB25" i="84"/>
  <c r="AF25" i="84"/>
  <c r="CV25" i="84"/>
  <c r="AN25" i="84"/>
  <c r="AJ25" i="84"/>
  <c r="P25" i="84"/>
  <c r="CJ25" i="84"/>
  <c r="CN25" i="84"/>
  <c r="CR25" i="84"/>
  <c r="AV25" i="84"/>
  <c r="CZ25" i="84"/>
  <c r="EV25" i="84"/>
  <c r="GR139" i="84"/>
  <c r="GN175" i="84"/>
  <c r="GN172" i="84" s="1"/>
  <c r="GJ37" i="84"/>
  <c r="GN29" i="84"/>
  <c r="GN176" i="84"/>
  <c r="DH181" i="84"/>
  <c r="DH187" i="84" s="1"/>
  <c r="CV181" i="84"/>
  <c r="CR181" i="84"/>
  <c r="DL181" i="84"/>
  <c r="DL176" i="84" s="1"/>
  <c r="AJ118" i="84"/>
  <c r="X118" i="84"/>
  <c r="AF118" i="84"/>
  <c r="AN118" i="84"/>
  <c r="L118" i="84"/>
  <c r="AB118" i="84"/>
  <c r="T118" i="84"/>
  <c r="P118" i="84"/>
  <c r="Z120" i="6"/>
  <c r="S29" i="6" s="1"/>
  <c r="Z131" i="6"/>
  <c r="S31" i="6" s="1"/>
  <c r="Z151" i="6"/>
  <c r="S36" i="6" s="1"/>
  <c r="BL174" i="84"/>
  <c r="CZ174" i="84"/>
  <c r="AZ174" i="84"/>
  <c r="AR174" i="84"/>
  <c r="AV174" i="84"/>
  <c r="CV174" i="84"/>
  <c r="GF174" i="84"/>
  <c r="AB174" i="84"/>
  <c r="AJ34" i="84"/>
  <c r="X34" i="84"/>
  <c r="FX34" i="84"/>
  <c r="BH34" i="84"/>
  <c r="BX34" i="84"/>
  <c r="AN34" i="84"/>
  <c r="FT34" i="84"/>
  <c r="BT34" i="84"/>
  <c r="FP34" i="84"/>
  <c r="AV34" i="84"/>
  <c r="CJ34" i="84"/>
  <c r="EN34" i="84"/>
  <c r="CR34" i="84"/>
  <c r="GV34" i="84"/>
  <c r="EV34" i="84"/>
  <c r="AZ34" i="84"/>
  <c r="CB34" i="84"/>
  <c r="CZ34" i="84"/>
  <c r="BD34" i="84"/>
  <c r="L34" i="84"/>
  <c r="EJ34" i="84"/>
  <c r="CN34" i="84"/>
  <c r="GR34" i="84"/>
  <c r="CV34" i="84"/>
  <c r="AR34" i="84"/>
  <c r="ER34" i="84"/>
  <c r="FH34" i="84"/>
  <c r="BL34" i="84"/>
  <c r="AB34" i="84"/>
  <c r="P34" i="84"/>
  <c r="FL34" i="84"/>
  <c r="AF34" i="84"/>
  <c r="GN34" i="84"/>
  <c r="T34" i="84"/>
  <c r="GB34" i="84"/>
  <c r="BP34" i="84"/>
  <c r="GJ34" i="84"/>
  <c r="DP36" i="84"/>
  <c r="DP23" i="84" s="1"/>
  <c r="DP187" i="84" s="1"/>
  <c r="EN36" i="84"/>
  <c r="CZ36" i="84"/>
  <c r="FP36" i="84"/>
  <c r="FH36" i="84"/>
  <c r="AR36" i="84"/>
  <c r="FD36" i="84"/>
  <c r="GV36" i="84"/>
  <c r="CV36" i="84"/>
  <c r="FL36" i="84"/>
  <c r="X36" i="84"/>
  <c r="GR36" i="84"/>
  <c r="AZ36" i="84"/>
  <c r="CR36" i="84"/>
  <c r="GB36" i="84"/>
  <c r="AJ36" i="84"/>
  <c r="GJ36" i="84"/>
  <c r="AF36" i="84"/>
  <c r="BP36" i="84"/>
  <c r="FX36" i="84"/>
  <c r="FT36" i="84"/>
  <c r="BD36" i="84"/>
  <c r="CJ36" i="84"/>
  <c r="T36" i="84"/>
  <c r="AB36" i="84"/>
  <c r="BX36" i="84"/>
  <c r="P36" i="84"/>
  <c r="L36" i="84"/>
  <c r="BH36" i="84"/>
  <c r="EZ36" i="84"/>
  <c r="DH36" i="84"/>
  <c r="DH23" i="84" s="1"/>
  <c r="BL36" i="84"/>
  <c r="DX36" i="84"/>
  <c r="DX23" i="84" s="1"/>
  <c r="DX187" i="84" s="1"/>
  <c r="GN36" i="84"/>
  <c r="EJ36" i="84"/>
  <c r="CN36" i="84"/>
  <c r="EB36" i="84"/>
  <c r="EB23" i="84" s="1"/>
  <c r="EB187" i="84" s="1"/>
  <c r="AV36" i="84"/>
  <c r="CB36" i="84"/>
  <c r="EV36" i="84"/>
  <c r="ER36" i="84"/>
  <c r="CB29" i="84"/>
  <c r="CR138" i="84"/>
  <c r="X173" i="84"/>
  <c r="Z150" i="6"/>
  <c r="AR173" i="84"/>
  <c r="CZ139" i="84"/>
  <c r="CR175" i="84"/>
  <c r="BP139" i="84"/>
  <c r="ER172" i="84"/>
  <c r="CR172" i="84"/>
  <c r="GR131" i="84"/>
  <c r="FP131" i="84"/>
  <c r="T131" i="84"/>
  <c r="FX131" i="84"/>
  <c r="AB131" i="84"/>
  <c r="GN131" i="84"/>
  <c r="P131" i="84"/>
  <c r="AJ131" i="84"/>
  <c r="X131" i="84"/>
  <c r="AF131" i="84"/>
  <c r="GV131" i="84"/>
  <c r="FT131" i="84"/>
  <c r="GB131" i="84"/>
  <c r="GJ131" i="84"/>
  <c r="L131" i="84"/>
  <c r="AF174" i="84"/>
  <c r="AV175" i="84"/>
  <c r="BX174" i="84"/>
  <c r="BX172" i="84" s="1"/>
  <c r="GF37" i="84"/>
  <c r="CF34" i="84"/>
  <c r="T35" i="84"/>
  <c r="FT35" i="84"/>
  <c r="CJ35" i="84"/>
  <c r="FH35" i="84"/>
  <c r="GB35" i="84"/>
  <c r="AJ35" i="84"/>
  <c r="AR35" i="84"/>
  <c r="L35" i="84"/>
  <c r="BP35" i="84"/>
  <c r="GR35" i="84"/>
  <c r="AZ35" i="84"/>
  <c r="EJ35" i="84"/>
  <c r="CN35" i="84"/>
  <c r="P35" i="84"/>
  <c r="X35" i="84"/>
  <c r="AV35" i="84"/>
  <c r="CZ35" i="84"/>
  <c r="BL35" i="84"/>
  <c r="EN35" i="84"/>
  <c r="AF35" i="84"/>
  <c r="FX35" i="84"/>
  <c r="BD35" i="84"/>
  <c r="CF35" i="84"/>
  <c r="EV35" i="84"/>
  <c r="FP35" i="84"/>
  <c r="BH35" i="84"/>
  <c r="BT35" i="84"/>
  <c r="CV35" i="84"/>
  <c r="CB35" i="84"/>
  <c r="AB35" i="84"/>
  <c r="CR35" i="84"/>
  <c r="ER35" i="84"/>
  <c r="FD35" i="84"/>
  <c r="FL35" i="84"/>
  <c r="GF35" i="84"/>
  <c r="GV35" i="84"/>
  <c r="BX35" i="84"/>
  <c r="BP174" i="84"/>
  <c r="CF173" i="84"/>
  <c r="CF172" i="84" s="1"/>
  <c r="DT36" i="84"/>
  <c r="DT23" i="84" s="1"/>
  <c r="GF34" i="84"/>
  <c r="CV175" i="84"/>
  <c r="L140" i="84"/>
  <c r="BH173" i="84"/>
  <c r="L173" i="84"/>
  <c r="CB173" i="84"/>
  <c r="BT36" i="84"/>
  <c r="DL36" i="84"/>
  <c r="DL23" i="84" s="1"/>
  <c r="AN36" i="84"/>
  <c r="GJ176" i="84"/>
  <c r="CN181" i="84"/>
  <c r="GB181" i="84"/>
  <c r="GB176" i="84" s="1"/>
  <c r="GV181" i="84"/>
  <c r="GV176" i="84" s="1"/>
  <c r="BL138" i="84"/>
  <c r="BL39" i="84" s="1"/>
  <c r="FH138" i="84"/>
  <c r="FH39" i="84" s="1"/>
  <c r="EV138" i="84"/>
  <c r="EV39" i="84" s="1"/>
  <c r="L138" i="84"/>
  <c r="FX138" i="84"/>
  <c r="FL138" i="84"/>
  <c r="T138" i="84"/>
  <c r="GF138" i="84"/>
  <c r="FT138" i="84"/>
  <c r="GJ138" i="84"/>
  <c r="GN138" i="84"/>
  <c r="BT138" i="84"/>
  <c r="P138" i="84"/>
  <c r="GR138" i="84"/>
  <c r="BD138" i="84"/>
  <c r="AF138" i="84"/>
  <c r="GB138" i="84"/>
  <c r="CB138" i="84"/>
  <c r="AN138" i="84"/>
  <c r="AZ138" i="84"/>
  <c r="CF138" i="84"/>
  <c r="CF39" i="84" s="1"/>
  <c r="X138" i="84"/>
  <c r="CZ138" i="84"/>
  <c r="EJ138" i="84"/>
  <c r="BP138" i="84"/>
  <c r="BP39" i="84" s="1"/>
  <c r="BX138" i="84"/>
  <c r="AR138" i="84"/>
  <c r="CJ138" i="84"/>
  <c r="CV138" i="84"/>
  <c r="CV39" i="84" s="1"/>
  <c r="EZ138" i="84"/>
  <c r="AV138" i="84"/>
  <c r="AV39" i="84" s="1"/>
  <c r="FD138" i="84"/>
  <c r="GV138" i="84"/>
  <c r="ER138" i="84"/>
  <c r="ER39" i="84" s="1"/>
  <c r="CN138" i="84"/>
  <c r="CN39" i="84" s="1"/>
  <c r="EN138" i="84"/>
  <c r="EN39" i="84" s="1"/>
  <c r="FP138" i="84"/>
  <c r="AB138" i="84"/>
  <c r="AJ138" i="84"/>
  <c r="AZ173" i="84"/>
  <c r="AV173" i="84"/>
  <c r="FD174" i="84"/>
  <c r="FD172" i="84" s="1"/>
  <c r="EV174" i="84"/>
  <c r="P173" i="84"/>
  <c r="P172" i="84" s="1"/>
  <c r="GR174" i="84"/>
  <c r="CJ33" i="84"/>
  <c r="GV37" i="84"/>
  <c r="GN35" i="84"/>
  <c r="DH176" i="84"/>
  <c r="DH186" i="84" s="1"/>
  <c r="BX176" i="84"/>
  <c r="FL176" i="84"/>
  <c r="FD176" i="84"/>
  <c r="FT176" i="84"/>
  <c r="FP176" i="84"/>
  <c r="DX176" i="84"/>
  <c r="DP176" i="84"/>
  <c r="DP186" i="84" s="1"/>
  <c r="EB176" i="84"/>
  <c r="EB186" i="84" s="1"/>
  <c r="DT187" i="84"/>
  <c r="GR176" i="84"/>
  <c r="GF176" i="84"/>
  <c r="DT176" i="84"/>
  <c r="D8" i="88"/>
  <c r="D12" i="88" s="1"/>
  <c r="D20" i="88" s="1"/>
  <c r="F121" i="60"/>
  <c r="I121" i="60" s="1"/>
  <c r="P147" i="60"/>
  <c r="H21" i="88"/>
  <c r="E120" i="60"/>
  <c r="H120" i="60" s="1"/>
  <c r="F29" i="88"/>
  <c r="G29" i="88"/>
  <c r="G21" i="88"/>
  <c r="Q147" i="60"/>
  <c r="G14" i="88"/>
  <c r="E116" i="60"/>
  <c r="H116" i="60" s="1"/>
  <c r="AU6" i="87"/>
  <c r="AW6" i="87" a="1"/>
  <c r="AW6" i="87" s="1"/>
  <c r="AY6" i="87" a="1"/>
  <c r="AY6" i="87" s="1"/>
  <c r="AX6" i="87" a="1"/>
  <c r="AX6" i="87" s="1"/>
  <c r="O146" i="60"/>
  <c r="AI157" i="60" s="1"/>
  <c r="E121" i="60"/>
  <c r="H121" i="60" s="1"/>
  <c r="AU10" i="87"/>
  <c r="AY10" i="87" a="1"/>
  <c r="AY10" i="87" s="1"/>
  <c r="AX10" i="87" a="1"/>
  <c r="AX10" i="87" s="1"/>
  <c r="AW10" i="87" a="1"/>
  <c r="AW10" i="87" s="1"/>
  <c r="H29" i="88"/>
  <c r="F11" i="88"/>
  <c r="F25" i="88" s="1"/>
  <c r="F6" i="88" s="1" a="1"/>
  <c r="F6" i="88" s="1"/>
  <c r="F7" i="88" s="1"/>
  <c r="G121" i="60"/>
  <c r="J121" i="60" s="1"/>
  <c r="F14" i="88"/>
  <c r="G120" i="60"/>
  <c r="J120" i="60" s="1"/>
  <c r="F21" i="88"/>
  <c r="C28" i="88"/>
  <c r="M146" i="60"/>
  <c r="AG169" i="60" s="1"/>
  <c r="E8" i="88"/>
  <c r="E12" i="88" s="1"/>
  <c r="E20" i="88" s="1"/>
  <c r="H9" i="88"/>
  <c r="G9" i="88"/>
  <c r="AH168" i="60"/>
  <c r="AH163" i="60"/>
  <c r="AH158" i="60"/>
  <c r="AH170" i="60"/>
  <c r="AH165" i="60"/>
  <c r="AH160" i="60"/>
  <c r="AH167" i="60"/>
  <c r="AH162" i="60"/>
  <c r="AH159" i="60"/>
  <c r="AH157" i="60"/>
  <c r="AH169" i="60"/>
  <c r="AH164" i="60"/>
  <c r="AH161" i="60"/>
  <c r="AH166" i="60"/>
  <c r="C30" i="88"/>
  <c r="G11" i="88"/>
  <c r="G25" i="88" s="1"/>
  <c r="G6" i="88" s="1" a="1"/>
  <c r="G6" i="88" s="1"/>
  <c r="H11" i="88"/>
  <c r="H25" i="88" s="1"/>
  <c r="H6" i="88" s="1" a="1"/>
  <c r="H6" i="88" s="1"/>
  <c r="CB172" i="84" l="1"/>
  <c r="CJ39" i="84"/>
  <c r="L172" i="84"/>
  <c r="X172" i="84"/>
  <c r="FH172" i="84"/>
  <c r="FX176" i="84"/>
  <c r="AR39" i="84"/>
  <c r="AR140" i="84" s="1"/>
  <c r="AF172" i="84"/>
  <c r="BD172" i="84"/>
  <c r="EZ176" i="84"/>
  <c r="AZ39" i="84"/>
  <c r="EZ39" i="84"/>
  <c r="CB39" i="84"/>
  <c r="FL39" i="84"/>
  <c r="CV140" i="84"/>
  <c r="BL140" i="84"/>
  <c r="AZ140" i="84"/>
  <c r="AV140" i="84"/>
  <c r="CZ172" i="84"/>
  <c r="BT39" i="84"/>
  <c r="CZ39" i="84"/>
  <c r="CZ140" i="84" s="1"/>
  <c r="GV39" i="84"/>
  <c r="BH140" i="84"/>
  <c r="GJ172" i="84"/>
  <c r="FT172" i="84"/>
  <c r="CV172" i="84"/>
  <c r="GF172" i="84"/>
  <c r="AB39" i="84"/>
  <c r="AN23" i="84"/>
  <c r="EJ23" i="84"/>
  <c r="AZ172" i="84"/>
  <c r="GN39" i="84"/>
  <c r="L39" i="84"/>
  <c r="EV172" i="84"/>
  <c r="CR39" i="84"/>
  <c r="DH185" i="84"/>
  <c r="AF39" i="84"/>
  <c r="AB23" i="84"/>
  <c r="CV23" i="84"/>
  <c r="AZ23" i="84"/>
  <c r="BP23" i="84"/>
  <c r="FL23" i="84"/>
  <c r="FL185" i="84" s="1"/>
  <c r="AV172" i="84"/>
  <c r="AN39" i="84"/>
  <c r="AF23" i="84"/>
  <c r="EN23" i="84"/>
  <c r="EN187" i="84" s="1"/>
  <c r="EN178" i="84" s="1"/>
  <c r="EN176" i="84" s="1"/>
  <c r="EN185" i="84" s="1"/>
  <c r="GR172" i="84"/>
  <c r="BD39" i="84"/>
  <c r="BD140" i="84" s="1"/>
  <c r="AR172" i="84"/>
  <c r="BX39" i="84"/>
  <c r="CB23" i="84"/>
  <c r="CB185" i="84" s="1"/>
  <c r="X39" i="84"/>
  <c r="EV23" i="84"/>
  <c r="EV187" i="84" s="1"/>
  <c r="EV178" i="84" s="1"/>
  <c r="EV176" i="84" s="1"/>
  <c r="EV186" i="84" s="1"/>
  <c r="T23" i="84"/>
  <c r="GJ23" i="84"/>
  <c r="AB172" i="84"/>
  <c r="BX23" i="84"/>
  <c r="FX39" i="84"/>
  <c r="GJ39" i="84"/>
  <c r="FP39" i="84"/>
  <c r="FP186" i="84" s="1"/>
  <c r="AJ39" i="84"/>
  <c r="CZ23" i="84"/>
  <c r="X23" i="84"/>
  <c r="GB23" i="84"/>
  <c r="GN23" i="84"/>
  <c r="GN185" i="84" s="1"/>
  <c r="GF23" i="84"/>
  <c r="EJ39" i="84"/>
  <c r="GB39" i="84"/>
  <c r="GR39" i="84"/>
  <c r="DL187" i="84"/>
  <c r="AV23" i="84"/>
  <c r="BH23" i="84"/>
  <c r="BP172" i="84"/>
  <c r="FD23" i="84"/>
  <c r="CB186" i="84"/>
  <c r="FT39" i="84"/>
  <c r="CR23" i="84"/>
  <c r="CR187" i="84" s="1"/>
  <c r="CR178" i="84" s="1"/>
  <c r="CR176" i="84" s="1"/>
  <c r="CR186" i="84" s="1"/>
  <c r="BL23" i="84"/>
  <c r="BH172" i="84"/>
  <c r="FP23" i="84"/>
  <c r="DL186" i="84"/>
  <c r="L23" i="84"/>
  <c r="FH23" i="84"/>
  <c r="CN23" i="84"/>
  <c r="CN187" i="84" s="1"/>
  <c r="CN178" i="84" s="1"/>
  <c r="CN176" i="84" s="1"/>
  <c r="CN186" i="84" s="1"/>
  <c r="CJ23" i="84"/>
  <c r="CJ187" i="84" s="1"/>
  <c r="CJ178" i="84" s="1"/>
  <c r="CJ176" i="84" s="1"/>
  <c r="AR23" i="84"/>
  <c r="GR23" i="84"/>
  <c r="FT23" i="84"/>
  <c r="FT185" i="84" s="1"/>
  <c r="BT23" i="84"/>
  <c r="BT187" i="84" s="1"/>
  <c r="DX185" i="84"/>
  <c r="FD39" i="84"/>
  <c r="P39" i="84"/>
  <c r="P23" i="84"/>
  <c r="ER23" i="84"/>
  <c r="ER187" i="84" s="1"/>
  <c r="ER178" i="84" s="1"/>
  <c r="ER176" i="84" s="1"/>
  <c r="ER186" i="84" s="1"/>
  <c r="GF39" i="84"/>
  <c r="CF23" i="84"/>
  <c r="CF185" i="84" s="1"/>
  <c r="EZ23" i="84"/>
  <c r="EZ187" i="84" s="1"/>
  <c r="T39" i="84"/>
  <c r="AJ23" i="84"/>
  <c r="BD23" i="84"/>
  <c r="AN172" i="84"/>
  <c r="BL172" i="84"/>
  <c r="FX23" i="84"/>
  <c r="GV23" i="84"/>
  <c r="GV187" i="84" s="1"/>
  <c r="EN186" i="84"/>
  <c r="DP185" i="84"/>
  <c r="DL185" i="84"/>
  <c r="DX186" i="84"/>
  <c r="EB185" i="84"/>
  <c r="GV186" i="84"/>
  <c r="GV185" i="84"/>
  <c r="DT186" i="84"/>
  <c r="DT185" i="84"/>
  <c r="AG163" i="60"/>
  <c r="D28" i="88"/>
  <c r="H7" i="88"/>
  <c r="H8" i="88" s="1"/>
  <c r="H12" i="88" s="1"/>
  <c r="AG159" i="60"/>
  <c r="AG166" i="60"/>
  <c r="AG164" i="60"/>
  <c r="AG168" i="60"/>
  <c r="AI163" i="60"/>
  <c r="AI165" i="60"/>
  <c r="AI159" i="60"/>
  <c r="AI169" i="60"/>
  <c r="AI158" i="60"/>
  <c r="AI164" i="60"/>
  <c r="AI170" i="60"/>
  <c r="AI162" i="60"/>
  <c r="AI167" i="60"/>
  <c r="AI161" i="60"/>
  <c r="AI166" i="60"/>
  <c r="AI168" i="60"/>
  <c r="AI160" i="60"/>
  <c r="AG167" i="60"/>
  <c r="AG160" i="60"/>
  <c r="AG157" i="60"/>
  <c r="AG162" i="60"/>
  <c r="AG170" i="60"/>
  <c r="E28" i="88"/>
  <c r="AG165" i="60"/>
  <c r="AG161" i="60"/>
  <c r="AG158" i="60"/>
  <c r="G7" i="88"/>
  <c r="Q146" i="60" s="1"/>
  <c r="O145" i="60"/>
  <c r="T63" i="60"/>
  <c r="D30" i="88"/>
  <c r="F8" i="88"/>
  <c r="F12" i="88" s="1"/>
  <c r="R146" i="60"/>
  <c r="E30" i="88"/>
  <c r="T187" i="84" l="1"/>
  <c r="T178" i="84" s="1"/>
  <c r="T176" i="84" s="1"/>
  <c r="T186" i="84" s="1"/>
  <c r="CB187" i="84"/>
  <c r="BX185" i="84"/>
  <c r="FD187" i="84"/>
  <c r="AB187" i="84"/>
  <c r="AB178" i="84" s="1"/>
  <c r="AB176" i="84" s="1"/>
  <c r="AB186" i="84" s="1"/>
  <c r="EZ186" i="84"/>
  <c r="EV185" i="84"/>
  <c r="FL187" i="84"/>
  <c r="GF185" i="84"/>
  <c r="BD187" i="84"/>
  <c r="BD178" i="84" s="1"/>
  <c r="BD176" i="84" s="1"/>
  <c r="BD186" i="84" s="1"/>
  <c r="L187" i="84"/>
  <c r="L178" i="84" s="1"/>
  <c r="L176" i="84" s="1"/>
  <c r="FL186" i="84"/>
  <c r="GR186" i="84"/>
  <c r="CV187" i="84"/>
  <c r="CV178" i="84" s="1"/>
  <c r="CV176" i="84" s="1"/>
  <c r="CV186" i="84" s="1"/>
  <c r="AZ187" i="84"/>
  <c r="AZ178" i="84" s="1"/>
  <c r="AZ176" i="84" s="1"/>
  <c r="AZ186" i="84" s="1"/>
  <c r="AV187" i="84"/>
  <c r="AV178" i="84" s="1"/>
  <c r="AV176" i="84" s="1"/>
  <c r="AV185" i="84" s="1"/>
  <c r="GF186" i="84"/>
  <c r="GF187" i="84"/>
  <c r="FX186" i="84"/>
  <c r="P187" i="84"/>
  <c r="P178" i="84" s="1"/>
  <c r="P176" i="84" s="1"/>
  <c r="P186" i="84" s="1"/>
  <c r="FP185" i="84"/>
  <c r="GB187" i="84"/>
  <c r="BH187" i="84"/>
  <c r="BH178" i="84" s="1"/>
  <c r="BH176" i="84" s="1"/>
  <c r="BH186" i="84" s="1"/>
  <c r="EJ187" i="84"/>
  <c r="EJ178" i="84" s="1"/>
  <c r="EJ176" i="84" s="1"/>
  <c r="EJ186" i="84" s="1"/>
  <c r="AN187" i="84"/>
  <c r="AN178" i="84" s="1"/>
  <c r="AN176" i="84" s="1"/>
  <c r="AN186" i="84" s="1"/>
  <c r="GJ185" i="84"/>
  <c r="GR185" i="84"/>
  <c r="FD185" i="84"/>
  <c r="CZ187" i="84"/>
  <c r="CZ178" i="84" s="1"/>
  <c r="CZ176" i="84" s="1"/>
  <c r="CZ186" i="84" s="1"/>
  <c r="AJ187" i="84"/>
  <c r="AJ178" i="84" s="1"/>
  <c r="AJ176" i="84" s="1"/>
  <c r="AJ186" i="84" s="1"/>
  <c r="BX187" i="84"/>
  <c r="CJ185" i="84"/>
  <c r="CJ186" i="84"/>
  <c r="L186" i="84"/>
  <c r="L185" i="84"/>
  <c r="BX186" i="84"/>
  <c r="FT187" i="84"/>
  <c r="FT186" i="84"/>
  <c r="GR187" i="84"/>
  <c r="CR185" i="84"/>
  <c r="GN186" i="84"/>
  <c r="FX187" i="84"/>
  <c r="BP185" i="84"/>
  <c r="BP186" i="84"/>
  <c r="ER185" i="84"/>
  <c r="EZ185" i="84"/>
  <c r="GB185" i="84"/>
  <c r="T185" i="84"/>
  <c r="CF186" i="84"/>
  <c r="CN185" i="84"/>
  <c r="BT186" i="84"/>
  <c r="FH185" i="84"/>
  <c r="FH186" i="84"/>
  <c r="BP187" i="84"/>
  <c r="X187" i="84"/>
  <c r="X178" i="84" s="1"/>
  <c r="X176" i="84" s="1"/>
  <c r="I1" i="85" a="1"/>
  <c r="GB186" i="84"/>
  <c r="CF187" i="84"/>
  <c r="FP187" i="84"/>
  <c r="GN187" i="84"/>
  <c r="FX185" i="84"/>
  <c r="GJ187" i="84"/>
  <c r="GJ186" i="84"/>
  <c r="BT185" i="84"/>
  <c r="AF187" i="84"/>
  <c r="AF178" i="84" s="1"/>
  <c r="AF176" i="84" s="1"/>
  <c r="AF186" i="84" s="1"/>
  <c r="BL187" i="84"/>
  <c r="BL178" i="84" s="1"/>
  <c r="BL176" i="84" s="1"/>
  <c r="FD186" i="84"/>
  <c r="AR187" i="84"/>
  <c r="AR178" i="84" s="1"/>
  <c r="AR176" i="84" s="1"/>
  <c r="FH187" i="84"/>
  <c r="P146" i="60"/>
  <c r="G8" i="88"/>
  <c r="G12" i="88" s="1"/>
  <c r="G20" i="88" s="1"/>
  <c r="H20" i="88"/>
  <c r="H28" i="88"/>
  <c r="AJ166" i="60"/>
  <c r="AJ161" i="60"/>
  <c r="AJ168" i="60"/>
  <c r="AJ163" i="60"/>
  <c r="AJ158" i="60"/>
  <c r="AJ170" i="60"/>
  <c r="AJ165" i="60"/>
  <c r="AJ160" i="60"/>
  <c r="AJ157" i="60"/>
  <c r="AJ169" i="60"/>
  <c r="AJ167" i="60"/>
  <c r="AJ162" i="60"/>
  <c r="AJ159" i="60"/>
  <c r="AJ164" i="60"/>
  <c r="M145" i="60"/>
  <c r="T65" i="60"/>
  <c r="F28" i="88"/>
  <c r="F20" i="88"/>
  <c r="G28" i="88"/>
  <c r="AK159" i="60"/>
  <c r="AK166" i="60"/>
  <c r="AK161" i="60"/>
  <c r="AK168" i="60"/>
  <c r="AK163" i="60"/>
  <c r="AK158" i="60"/>
  <c r="AK170" i="60"/>
  <c r="AK165" i="60"/>
  <c r="AK162" i="60"/>
  <c r="AK164" i="60"/>
  <c r="AK160" i="60"/>
  <c r="AK167" i="60"/>
  <c r="AK157" i="60"/>
  <c r="AK169" i="60"/>
  <c r="AL164" i="60"/>
  <c r="AL159" i="60"/>
  <c r="AL166" i="60"/>
  <c r="AL161" i="60"/>
  <c r="AL168" i="60"/>
  <c r="AL163" i="60"/>
  <c r="AL158" i="60"/>
  <c r="AL170" i="60"/>
  <c r="AL167" i="60"/>
  <c r="AL157" i="60"/>
  <c r="AL165" i="60"/>
  <c r="AL160" i="60"/>
  <c r="AL169" i="60"/>
  <c r="AL162" i="60"/>
  <c r="N145" i="60"/>
  <c r="T64" i="60"/>
  <c r="W63" i="60"/>
  <c r="AA63" i="60"/>
  <c r="Y63" i="60"/>
  <c r="AC63" i="60"/>
  <c r="AB185" i="84" l="1"/>
  <c r="BD185" i="84"/>
  <c r="AF185" i="84"/>
  <c r="CV185" i="84"/>
  <c r="AZ185" i="84"/>
  <c r="AV186" i="84"/>
  <c r="EJ185" i="84"/>
  <c r="CZ185" i="84"/>
  <c r="AN185" i="84"/>
  <c r="P185" i="84"/>
  <c r="AJ185" i="84"/>
  <c r="BH185" i="84"/>
  <c r="AR185" i="84"/>
  <c r="AR186" i="84"/>
  <c r="K189" i="85"/>
  <c r="R185" i="85"/>
  <c r="Z186" i="85"/>
  <c r="AL185" i="85"/>
  <c r="X189" i="85"/>
  <c r="U190" i="85"/>
  <c r="Z201" i="85"/>
  <c r="I185" i="85"/>
  <c r="AK186" i="85"/>
  <c r="AI201" i="85"/>
  <c r="AJ190" i="85"/>
  <c r="AJ189" i="85"/>
  <c r="AA188" i="85" a="1"/>
  <c r="AA188" i="85" s="1"/>
  <c r="AB190" i="85"/>
  <c r="AI189" i="85"/>
  <c r="R188" i="85" a="1"/>
  <c r="R188" i="85" s="1"/>
  <c r="AH189" i="85"/>
  <c r="AB186" i="85"/>
  <c r="T191" i="85"/>
  <c r="Y189" i="85"/>
  <c r="Z188" i="85" a="1"/>
  <c r="Z188" i="85" s="1"/>
  <c r="Q188" i="85" a="1"/>
  <c r="Q188" i="85" s="1"/>
  <c r="AA190" i="85"/>
  <c r="AH185" i="85"/>
  <c r="AE190" i="85"/>
  <c r="Q189" i="85"/>
  <c r="M191" i="85"/>
  <c r="AA191" i="85"/>
  <c r="R190" i="85"/>
  <c r="AO188" i="85" a="1"/>
  <c r="AO188" i="85" s="1"/>
  <c r="AK201" i="85"/>
  <c r="AK199" i="85" s="1"/>
  <c r="L198" i="85"/>
  <c r="R201" i="85" s="1"/>
  <c r="Z189" i="85"/>
  <c r="AH191" i="85"/>
  <c r="P190" i="85"/>
  <c r="AG186" i="85"/>
  <c r="J185" i="85"/>
  <c r="AP189" i="85"/>
  <c r="W191" i="85"/>
  <c r="P186" i="85"/>
  <c r="S190" i="85"/>
  <c r="AG188" i="85" a="1"/>
  <c r="AG188" i="85" s="1"/>
  <c r="X191" i="85"/>
  <c r="U189" i="85"/>
  <c r="AL188" i="85" a="1"/>
  <c r="AL188" i="85" s="1"/>
  <c r="U185" i="85"/>
  <c r="AN189" i="85"/>
  <c r="M186" i="85"/>
  <c r="P185" i="85"/>
  <c r="Y188" i="85" a="1"/>
  <c r="Y188" i="85" s="1"/>
  <c r="P189" i="85"/>
  <c r="AP185" i="85"/>
  <c r="AN185" i="85"/>
  <c r="AD188" i="85" a="1"/>
  <c r="AD188" i="85" s="1"/>
  <c r="I186" i="85"/>
  <c r="L185" i="85"/>
  <c r="Q186" i="85"/>
  <c r="N198" i="85"/>
  <c r="AO190" i="85"/>
  <c r="M190" i="85"/>
  <c r="AK185" i="85"/>
  <c r="Q191" i="85"/>
  <c r="Q190" i="85"/>
  <c r="AB191" i="85"/>
  <c r="V188" i="85" a="1"/>
  <c r="V188" i="85" s="1"/>
  <c r="T188" i="85" a="1"/>
  <c r="T188" i="85" s="1"/>
  <c r="O188" i="85" a="1"/>
  <c r="O188" i="85" s="1"/>
  <c r="AA189" i="85"/>
  <c r="AA186" i="85"/>
  <c r="AQ188" i="85" a="1"/>
  <c r="AQ188" i="85" s="1"/>
  <c r="AK188" i="85" a="1"/>
  <c r="AK188" i="85" s="1"/>
  <c r="W186" i="85"/>
  <c r="Z190" i="85"/>
  <c r="N185" i="85"/>
  <c r="AM189" i="85"/>
  <c r="AG190" i="85"/>
  <c r="S186" i="85"/>
  <c r="AL186" i="85"/>
  <c r="AM185" i="85"/>
  <c r="K191" i="85"/>
  <c r="K186" i="85"/>
  <c r="AF186" i="85"/>
  <c r="M204" i="85" s="1" a="1"/>
  <c r="M204" i="85" s="1"/>
  <c r="O185" i="85"/>
  <c r="J190" i="85"/>
  <c r="AJ185" i="85"/>
  <c r="Y185" i="85"/>
  <c r="R186" i="85"/>
  <c r="AK191" i="85"/>
  <c r="R191" i="85"/>
  <c r="T190" i="85"/>
  <c r="AO185" i="85"/>
  <c r="Q185" i="85"/>
  <c r="AJ191" i="85"/>
  <c r="W189" i="85"/>
  <c r="S188" i="85" a="1"/>
  <c r="S188" i="85" s="1"/>
  <c r="N188" i="85" a="1"/>
  <c r="N188" i="85" s="1"/>
  <c r="AC189" i="85"/>
  <c r="I191" i="85"/>
  <c r="L189" i="85"/>
  <c r="AN191" i="85"/>
  <c r="N190" i="85"/>
  <c r="AA201" i="85"/>
  <c r="AQ191" i="85"/>
  <c r="AQ190" i="85"/>
  <c r="J186" i="85"/>
  <c r="AL190" i="85"/>
  <c r="AF191" i="85"/>
  <c r="AH186" i="85"/>
  <c r="N186" i="85"/>
  <c r="O209" i="85" s="1" a="1"/>
  <c r="O209" i="85" s="1"/>
  <c r="M185" i="85"/>
  <c r="J191" i="85"/>
  <c r="Y190" i="85"/>
  <c r="O189" i="85"/>
  <c r="AL189" i="85"/>
  <c r="X188" i="85" a="1"/>
  <c r="X188" i="85" s="1"/>
  <c r="AL191" i="85"/>
  <c r="J189" i="85"/>
  <c r="K190" i="85"/>
  <c r="AG191" i="85"/>
  <c r="V186" i="85"/>
  <c r="P191" i="85"/>
  <c r="AN188" i="85" a="1"/>
  <c r="AN188" i="85" s="1"/>
  <c r="AE186" i="85"/>
  <c r="AH190" i="85"/>
  <c r="AE188" i="85" a="1"/>
  <c r="AE188" i="85" s="1"/>
  <c r="P188" i="85" a="1"/>
  <c r="P188" i="85" s="1"/>
  <c r="L186" i="85"/>
  <c r="U188" i="85" a="1"/>
  <c r="U188" i="85" s="1"/>
  <c r="AC191" i="85"/>
  <c r="I189" i="85"/>
  <c r="AA185" i="85"/>
  <c r="M188" i="85" a="1"/>
  <c r="M188" i="85" s="1"/>
  <c r="T189" i="85"/>
  <c r="I188" i="85" a="1"/>
  <c r="I188" i="85" s="1"/>
  <c r="AD185" i="85"/>
  <c r="AF185" i="85"/>
  <c r="AH188" i="85" a="1"/>
  <c r="AH188" i="85" s="1"/>
  <c r="Z191" i="85"/>
  <c r="AO191" i="85"/>
  <c r="L199" i="85" a="1"/>
  <c r="L199" i="85" s="1"/>
  <c r="W190" i="85"/>
  <c r="AF189" i="85"/>
  <c r="I1" i="85"/>
  <c r="V190" i="85"/>
  <c r="AD190" i="85"/>
  <c r="O191" i="85"/>
  <c r="N189" i="85"/>
  <c r="S185" i="85"/>
  <c r="X190" i="85"/>
  <c r="Y186" i="85"/>
  <c r="K188" i="85" a="1"/>
  <c r="K188" i="85" s="1"/>
  <c r="AC186" i="85"/>
  <c r="M198" i="85"/>
  <c r="S201" i="85" s="1"/>
  <c r="AK189" i="85"/>
  <c r="AG185" i="85"/>
  <c r="AM190" i="85"/>
  <c r="AG189" i="85"/>
  <c r="AO189" i="85"/>
  <c r="AB189" i="85"/>
  <c r="Z185" i="85"/>
  <c r="AC188" i="85" a="1"/>
  <c r="AC188" i="85" s="1"/>
  <c r="AQ185" i="85"/>
  <c r="X186" i="85"/>
  <c r="AE191" i="85"/>
  <c r="T185" i="85"/>
  <c r="AK190" i="85"/>
  <c r="V189" i="85"/>
  <c r="AD189" i="85"/>
  <c r="AE189" i="85"/>
  <c r="AD186" i="85"/>
  <c r="AN190" i="85"/>
  <c r="W185" i="85"/>
  <c r="AJ188" i="85" a="1"/>
  <c r="AJ188" i="85" s="1"/>
  <c r="AI191" i="85"/>
  <c r="AP190" i="85"/>
  <c r="W188" i="85" a="1"/>
  <c r="W188" i="85" s="1"/>
  <c r="S191" i="85"/>
  <c r="AB201" i="85"/>
  <c r="AB199" i="85" s="1"/>
  <c r="O190" i="85"/>
  <c r="N191" i="85"/>
  <c r="AD191" i="85"/>
  <c r="J188" i="85" a="1"/>
  <c r="J188" i="85" s="1"/>
  <c r="U191" i="85"/>
  <c r="N199" i="85" a="1"/>
  <c r="N199" i="85" s="1"/>
  <c r="T201" i="85" s="1"/>
  <c r="AJ186" i="85"/>
  <c r="AP186" i="85"/>
  <c r="I190" i="85"/>
  <c r="AE185" i="85"/>
  <c r="V185" i="85"/>
  <c r="X185" i="85"/>
  <c r="L190" i="85"/>
  <c r="M189" i="85"/>
  <c r="AM191" i="85"/>
  <c r="AJ201" i="85"/>
  <c r="O186" i="85"/>
  <c r="Y191" i="85"/>
  <c r="M199" i="85" a="1"/>
  <c r="M199" i="85" s="1"/>
  <c r="AI188" i="85" a="1"/>
  <c r="AI188" i="85" s="1"/>
  <c r="AQ189" i="85"/>
  <c r="AF190" i="85"/>
  <c r="AI190" i="85"/>
  <c r="V191" i="85"/>
  <c r="AP191" i="85"/>
  <c r="AB188" i="85" a="1"/>
  <c r="AB188" i="85" s="1"/>
  <c r="AI186" i="85"/>
  <c r="U186" i="85"/>
  <c r="L203" i="85" s="1" a="1"/>
  <c r="L203" i="85" s="1"/>
  <c r="AC185" i="85"/>
  <c r="S189" i="85"/>
  <c r="L191" i="85"/>
  <c r="AF188" i="85" a="1"/>
  <c r="AF188" i="85" s="1"/>
  <c r="AO186" i="85"/>
  <c r="T186" i="85"/>
  <c r="AP188" i="85" a="1"/>
  <c r="AP188" i="85" s="1"/>
  <c r="AC190" i="85"/>
  <c r="AM188" i="85" a="1"/>
  <c r="AM188" i="85" s="1"/>
  <c r="AN186" i="85"/>
  <c r="L188" i="85" a="1"/>
  <c r="L188" i="85" s="1"/>
  <c r="AI185" i="85"/>
  <c r="AB185" i="85"/>
  <c r="AM186" i="85"/>
  <c r="K185" i="85"/>
  <c r="AQ186" i="85"/>
  <c r="R189" i="85"/>
  <c r="X186" i="84"/>
  <c r="X185" i="84"/>
  <c r="BL186" i="84"/>
  <c r="BL185" i="84"/>
  <c r="M203" i="85" a="1"/>
  <c r="M203" i="85" s="1"/>
  <c r="N208" i="85" a="1"/>
  <c r="N208" i="85" s="1"/>
  <c r="O208" i="85" a="1"/>
  <c r="O208" i="85" s="1"/>
  <c r="F30" i="88"/>
  <c r="Y65" i="60"/>
  <c r="W65" i="60"/>
  <c r="AA65" i="60"/>
  <c r="AC65" i="60"/>
  <c r="G30" i="88"/>
  <c r="AA64" i="60"/>
  <c r="AC64" i="60"/>
  <c r="W64" i="60"/>
  <c r="Y64" i="60"/>
  <c r="H30" i="88"/>
  <c r="J209" i="85" l="1" a="1"/>
  <c r="J209" i="85" s="1"/>
  <c r="O210" i="85" a="1"/>
  <c r="O210" i="85" s="1"/>
  <c r="Y203" i="85" a="1"/>
  <c r="Z208" i="85" s="1" a="1"/>
  <c r="Z208" i="85" s="1"/>
  <c r="S199" i="85"/>
  <c r="T199" i="85" s="1"/>
  <c r="AA199" i="85"/>
  <c r="N210" i="85" a="1"/>
  <c r="N210" i="85" s="1"/>
  <c r="AH203" i="85" a="1"/>
  <c r="AI208" i="85" s="1" a="1"/>
  <c r="AI208" i="85" s="1"/>
  <c r="AI199" i="85"/>
  <c r="L202" i="85" a="1"/>
  <c r="L202" i="85" s="1"/>
  <c r="J208" i="85" a="1"/>
  <c r="J208" i="85" s="1"/>
  <c r="N209" i="85" a="1"/>
  <c r="N209" i="85" s="1"/>
  <c r="M187" i="85" a="1"/>
  <c r="M187" i="85" s="1"/>
  <c r="K208" i="85" a="1"/>
  <c r="K208" i="85" s="1"/>
  <c r="L204" i="85" a="1"/>
  <c r="L204" i="85" s="1"/>
  <c r="M248" i="85" a="1"/>
  <c r="N254" i="85" s="1"/>
  <c r="N204" i="85" a="1"/>
  <c r="N204" i="85" s="1"/>
  <c r="AB187" i="85" a="1"/>
  <c r="AB187" i="85" s="1"/>
  <c r="AL187" i="85" a="1"/>
  <c r="AL187" i="85" s="1"/>
  <c r="K210" i="85" a="1"/>
  <c r="K210" i="85" s="1"/>
  <c r="K209" i="85" a="1"/>
  <c r="K209" i="85" s="1"/>
  <c r="AM187" i="85" a="1"/>
  <c r="AM187" i="85" s="1"/>
  <c r="J210" i="85" a="1"/>
  <c r="J210" i="85" s="1"/>
  <c r="AN187" i="85" a="1"/>
  <c r="AN187" i="85" s="1"/>
  <c r="R187" i="85" a="1"/>
  <c r="R187" i="85" s="1"/>
  <c r="W187" i="85" a="1"/>
  <c r="W187" i="85" s="1"/>
  <c r="AJ199" i="85"/>
  <c r="J204" i="85"/>
  <c r="J203" i="85"/>
  <c r="J202" i="85"/>
  <c r="X187" i="85" a="1"/>
  <c r="X187" i="85" s="1"/>
  <c r="P187" i="85" a="1"/>
  <c r="P187" i="85" s="1"/>
  <c r="N203" i="85" a="1"/>
  <c r="N203" i="85" s="1"/>
  <c r="AG187" i="85" a="1"/>
  <c r="AG187" i="85" s="1"/>
  <c r="M202" i="85" a="1"/>
  <c r="M202" i="85" s="1"/>
  <c r="J187" i="85" a="1"/>
  <c r="J187" i="85" s="1"/>
  <c r="S187" i="85" a="1"/>
  <c r="S187" i="85" s="1"/>
  <c r="AR201" i="85"/>
  <c r="BA201" i="85"/>
  <c r="BA199" i="85" s="1"/>
  <c r="M208" i="85" a="1"/>
  <c r="M208" i="85" s="1"/>
  <c r="L210" i="85" a="1"/>
  <c r="L210" i="85" s="1"/>
  <c r="AP203" i="85" a="1"/>
  <c r="L208" i="85" a="1"/>
  <c r="L208" i="85" s="1"/>
  <c r="AY201" i="85"/>
  <c r="AS201" i="85"/>
  <c r="AS199" i="85" s="1"/>
  <c r="AX203" i="85" a="1"/>
  <c r="AZ201" i="85"/>
  <c r="M210" i="85" a="1"/>
  <c r="M210" i="85" s="1"/>
  <c r="M209" i="85" a="1"/>
  <c r="M209" i="85" s="1"/>
  <c r="L209" i="85" a="1"/>
  <c r="L209" i="85" s="1"/>
  <c r="AQ201" i="85"/>
  <c r="N202" i="85" a="1"/>
  <c r="N202" i="85" s="1"/>
  <c r="N187" i="85" a="1"/>
  <c r="N187" i="85" s="1"/>
  <c r="Y187" i="85" a="1"/>
  <c r="Y187" i="85" s="1"/>
  <c r="I187" i="85" a="1"/>
  <c r="I187" i="85" s="1"/>
  <c r="AD187" i="85" a="1"/>
  <c r="AD187" i="85" s="1"/>
  <c r="AH187" i="85" a="1"/>
  <c r="AH187" i="85" s="1"/>
  <c r="AP187" i="85" a="1"/>
  <c r="AP187" i="85" s="1"/>
  <c r="U187" i="85" a="1"/>
  <c r="U187" i="85" s="1"/>
  <c r="AJ187" i="85" a="1"/>
  <c r="AJ187" i="85" s="1"/>
  <c r="O187" i="85" a="1"/>
  <c r="O187" i="85" s="1"/>
  <c r="D10" i="80" a="1"/>
  <c r="D75" i="80" a="1"/>
  <c r="D13" i="80" a="1"/>
  <c r="D41" i="80" a="1"/>
  <c r="D41" i="80" s="1"/>
  <c r="D35" i="80" a="1"/>
  <c r="D78" i="80" a="1"/>
  <c r="D93" i="80" a="1"/>
  <c r="BO201" i="85"/>
  <c r="BI201" i="85"/>
  <c r="BI199" i="85" s="1"/>
  <c r="D20" i="80" a="1"/>
  <c r="D26" i="80" a="1"/>
  <c r="D34" i="80" a="1"/>
  <c r="D99" i="80" a="1"/>
  <c r="BG201" i="85"/>
  <c r="D97" i="80" a="1"/>
  <c r="D65" i="80" a="1"/>
  <c r="D87" i="80" a="1"/>
  <c r="D37" i="80" a="1"/>
  <c r="D37" i="80" s="1"/>
  <c r="D81" i="80" a="1"/>
  <c r="BQ201" i="85"/>
  <c r="BQ199" i="85" s="1"/>
  <c r="D89" i="80" a="1"/>
  <c r="D84" i="80" a="1"/>
  <c r="D84" i="80" s="1"/>
  <c r="D45" i="80" a="1"/>
  <c r="D38" i="80" a="1"/>
  <c r="D72" i="80" a="1"/>
  <c r="D43" i="80" a="1"/>
  <c r="D63" i="80" a="1"/>
  <c r="D63" i="80" s="1"/>
  <c r="D33" i="80" a="1"/>
  <c r="D92" i="80" a="1"/>
  <c r="D92" i="80" s="1"/>
  <c r="D102" i="80" a="1"/>
  <c r="D80" i="80" a="1"/>
  <c r="D21" i="80" a="1"/>
  <c r="D95" i="80" a="1"/>
  <c r="D27" i="80" a="1"/>
  <c r="D91" i="80" a="1"/>
  <c r="D73" i="80" a="1"/>
  <c r="D47" i="80" a="1"/>
  <c r="D15" i="80" a="1"/>
  <c r="BN203" i="85" a="1"/>
  <c r="D9" i="80" a="1"/>
  <c r="D9" i="80" s="1"/>
  <c r="D36" i="80" a="1"/>
  <c r="D50" i="80" a="1"/>
  <c r="BF203" i="85" a="1"/>
  <c r="D46" i="80" a="1"/>
  <c r="D104" i="80" a="1"/>
  <c r="D66" i="80" a="1"/>
  <c r="D96" i="80" a="1"/>
  <c r="D96" i="80" s="1"/>
  <c r="D8" i="80" a="1"/>
  <c r="D8" i="80" s="1"/>
  <c r="BH201" i="85"/>
  <c r="BP201" i="85"/>
  <c r="D14" i="80" a="1"/>
  <c r="D39" i="80" a="1"/>
  <c r="D71" i="80" a="1"/>
  <c r="D40" i="80" a="1"/>
  <c r="D23" i="80" a="1"/>
  <c r="D25" i="80" a="1"/>
  <c r="D74" i="80" a="1"/>
  <c r="D74" i="80" s="1"/>
  <c r="D67" i="80" a="1"/>
  <c r="D70" i="80" a="1"/>
  <c r="D77" i="80" a="1"/>
  <c r="D88" i="80" a="1"/>
  <c r="D90" i="80" a="1"/>
  <c r="D105" i="80" a="1"/>
  <c r="D83" i="80" a="1"/>
  <c r="D11" i="80" a="1"/>
  <c r="D42" i="80" a="1"/>
  <c r="D19" i="80" a="1"/>
  <c r="D19" i="80" s="1"/>
  <c r="D64" i="80" a="1"/>
  <c r="D64" i="80" s="1"/>
  <c r="D28" i="80" a="1"/>
  <c r="D48" i="80" a="1"/>
  <c r="D68" i="80" a="1"/>
  <c r="D94" i="80" a="1"/>
  <c r="D76" i="80" a="1"/>
  <c r="D32" i="80" a="1"/>
  <c r="D18" i="80" a="1"/>
  <c r="D103" i="80" a="1"/>
  <c r="D85" i="80" a="1"/>
  <c r="D100" i="80" a="1"/>
  <c r="D30" i="80" a="1"/>
  <c r="D49" i="80" a="1"/>
  <c r="D69" i="80" a="1"/>
  <c r="D86" i="80" a="1"/>
  <c r="D17" i="80" a="1"/>
  <c r="D24" i="80" a="1"/>
  <c r="D79" i="80" a="1"/>
  <c r="D31" i="80" a="1"/>
  <c r="D101" i="80" a="1"/>
  <c r="D29" i="80" a="1"/>
  <c r="D29" i="80" s="1"/>
  <c r="D98" i="80" a="1"/>
  <c r="D22" i="80" a="1"/>
  <c r="D44" i="80" a="1"/>
  <c r="D12" i="80" a="1"/>
  <c r="D16" i="80" a="1"/>
  <c r="D82" i="80" a="1"/>
  <c r="R199" i="85"/>
  <c r="Q187" i="85" a="1"/>
  <c r="Q187" i="85" s="1"/>
  <c r="AA187" i="85" a="1"/>
  <c r="AA187" i="85" s="1"/>
  <c r="AF187" i="85" a="1"/>
  <c r="AF187" i="85" s="1"/>
  <c r="K187" i="85" a="1"/>
  <c r="K187" i="85" s="1"/>
  <c r="I204" i="85"/>
  <c r="Q203" i="85" a="1"/>
  <c r="I202" i="85"/>
  <c r="I208" i="85"/>
  <c r="I209" i="85"/>
  <c r="I248" i="85" a="1"/>
  <c r="I203" i="85"/>
  <c r="I210" i="85"/>
  <c r="Z199" i="85"/>
  <c r="L187" i="85" a="1"/>
  <c r="L187" i="85" s="1"/>
  <c r="T187" i="85" a="1"/>
  <c r="T187" i="85" s="1"/>
  <c r="AC187" i="85" a="1"/>
  <c r="AC187" i="85" s="1"/>
  <c r="AK187" i="85" a="1"/>
  <c r="AK187" i="85" s="1"/>
  <c r="AQ187" i="85" a="1"/>
  <c r="AQ187" i="85" s="1"/>
  <c r="AO187" i="85" a="1"/>
  <c r="AO187" i="85" s="1"/>
  <c r="AI187" i="85" a="1"/>
  <c r="AI187" i="85" s="1"/>
  <c r="AE187" i="85" a="1"/>
  <c r="AE187" i="85" s="1"/>
  <c r="V187" i="85" a="1"/>
  <c r="V187" i="85" s="1"/>
  <c r="Z187" i="85" a="1"/>
  <c r="Z187" i="85" s="1"/>
  <c r="U64" i="60"/>
  <c r="Q145" i="60"/>
  <c r="P145" i="60"/>
  <c r="U65" i="60"/>
  <c r="R145" i="60"/>
  <c r="U63" i="60"/>
  <c r="Z222" i="85" l="1" a="1"/>
  <c r="Z222" i="85" s="1"/>
  <c r="Z213" i="85" a="1"/>
  <c r="Z213" i="85" s="1"/>
  <c r="Z211" i="85" a="1"/>
  <c r="Z211" i="85" s="1"/>
  <c r="Z212" i="85" a="1"/>
  <c r="Z212" i="85" s="1"/>
  <c r="N274" i="85"/>
  <c r="Z216" i="85" a="1"/>
  <c r="Z216" i="85" s="1"/>
  <c r="Z206" i="85" a="1"/>
  <c r="Z206" i="85" s="1"/>
  <c r="Z209" i="85" a="1"/>
  <c r="Z209" i="85" s="1"/>
  <c r="Z215" i="85" a="1"/>
  <c r="Z215" i="85" s="1"/>
  <c r="Z218" i="85" a="1"/>
  <c r="Z218" i="85" s="1"/>
  <c r="Z207" i="85" a="1"/>
  <c r="Z207" i="85" s="1"/>
  <c r="Z204" i="85" a="1"/>
  <c r="Z204" i="85" s="1"/>
  <c r="Z210" i="85" a="1"/>
  <c r="Z210" i="85" s="1"/>
  <c r="Y203" i="85"/>
  <c r="Z203" i="85" s="1" a="1"/>
  <c r="Z203" i="85" s="1"/>
  <c r="Z219" i="85" a="1"/>
  <c r="Z219" i="85" s="1"/>
  <c r="Z214" i="85" a="1"/>
  <c r="Z214" i="85" s="1"/>
  <c r="Z221" i="85" a="1"/>
  <c r="Z221" i="85" s="1"/>
  <c r="Z223" i="85" a="1"/>
  <c r="Z223" i="85" s="1"/>
  <c r="Z220" i="85" a="1"/>
  <c r="Z220" i="85" s="1"/>
  <c r="Z205" i="85" a="1"/>
  <c r="Z205" i="85" s="1"/>
  <c r="Z217" i="85" a="1"/>
  <c r="Z217" i="85" s="1"/>
  <c r="N276" i="85"/>
  <c r="BG199" i="85"/>
  <c r="N249" i="85"/>
  <c r="AQ199" i="85"/>
  <c r="AI213" i="85" a="1"/>
  <c r="AI213" i="85" s="1"/>
  <c r="AI204" i="85" a="1"/>
  <c r="AI204" i="85" s="1"/>
  <c r="AI216" i="85" a="1"/>
  <c r="AI216" i="85" s="1"/>
  <c r="AI206" i="85" a="1"/>
  <c r="AI206" i="85" s="1"/>
  <c r="AI210" i="85" a="1"/>
  <c r="AI210" i="85" s="1"/>
  <c r="AI205" i="85" a="1"/>
  <c r="AI205" i="85" s="1"/>
  <c r="AH203" i="85"/>
  <c r="AI203" i="85" s="1" a="1"/>
  <c r="AI203" i="85" s="1"/>
  <c r="AJ203" i="85" s="1"/>
  <c r="N280" i="85"/>
  <c r="N281" i="85"/>
  <c r="N267" i="85"/>
  <c r="N282" i="85"/>
  <c r="AI212" i="85" a="1"/>
  <c r="AI212" i="85" s="1"/>
  <c r="AI215" i="85" a="1"/>
  <c r="AI215" i="85" s="1"/>
  <c r="AI214" i="85" a="1"/>
  <c r="AI214" i="85" s="1"/>
  <c r="AI209" i="85" a="1"/>
  <c r="AI209" i="85" s="1"/>
  <c r="AI207" i="85" a="1"/>
  <c r="AI207" i="85" s="1"/>
  <c r="BP199" i="85"/>
  <c r="AI211" i="85" a="1"/>
  <c r="AI211" i="85" s="1"/>
  <c r="AZ199" i="85"/>
  <c r="N275" i="85"/>
  <c r="N279" i="85"/>
  <c r="N288" i="85"/>
  <c r="M248" i="85"/>
  <c r="N248" i="85" s="1"/>
  <c r="N269" i="85"/>
  <c r="N289" i="85"/>
  <c r="N291" i="85"/>
  <c r="N257" i="85"/>
  <c r="N278" i="85"/>
  <c r="N292" i="85"/>
  <c r="N258" i="85"/>
  <c r="N287" i="85"/>
  <c r="N290" i="85"/>
  <c r="N273" i="85"/>
  <c r="N262" i="85"/>
  <c r="N265" i="85"/>
  <c r="N264" i="85"/>
  <c r="N284" i="85"/>
  <c r="N271" i="85"/>
  <c r="N270" i="85"/>
  <c r="N253" i="85"/>
  <c r="N272" i="85"/>
  <c r="N294" i="85"/>
  <c r="N263" i="85"/>
  <c r="N259" i="85"/>
  <c r="N252" i="85"/>
  <c r="N261" i="85"/>
  <c r="N250" i="85"/>
  <c r="N277" i="85"/>
  <c r="N256" i="85"/>
  <c r="N255" i="85"/>
  <c r="N283" i="85"/>
  <c r="N286" i="85"/>
  <c r="N268" i="85"/>
  <c r="N260" i="85"/>
  <c r="N285" i="85"/>
  <c r="N293" i="85"/>
  <c r="N266" i="85"/>
  <c r="N251" i="85"/>
  <c r="AP98" i="80"/>
  <c r="AQ98" i="80"/>
  <c r="AT98" i="80"/>
  <c r="AU98" i="80"/>
  <c r="AR98" i="80"/>
  <c r="AS98" i="80"/>
  <c r="AO98" i="80"/>
  <c r="AV98" i="80"/>
  <c r="D98" i="80"/>
  <c r="AU85" i="80"/>
  <c r="AV85" i="80"/>
  <c r="AP85" i="80"/>
  <c r="AR85" i="80"/>
  <c r="D85" i="80"/>
  <c r="AQ85" i="80"/>
  <c r="AO85" i="80"/>
  <c r="AT85" i="80"/>
  <c r="AS85" i="80"/>
  <c r="BB11" i="80"/>
  <c r="BF11" i="80"/>
  <c r="AR11" i="80"/>
  <c r="AU11" i="80"/>
  <c r="AS11" i="80"/>
  <c r="BK11" i="80"/>
  <c r="BL11" i="80"/>
  <c r="BC11" i="80"/>
  <c r="AW11" i="80"/>
  <c r="BA11" i="80"/>
  <c r="BG11" i="80"/>
  <c r="AZ11" i="80"/>
  <c r="AT11" i="80"/>
  <c r="AX11" i="80"/>
  <c r="AV11" i="80"/>
  <c r="BH11" i="80"/>
  <c r="AP11" i="80"/>
  <c r="AY11" i="80"/>
  <c r="BI11" i="80"/>
  <c r="BD11" i="80"/>
  <c r="D11" i="80"/>
  <c r="AO11" i="80"/>
  <c r="BM11" i="80"/>
  <c r="AQ11" i="80"/>
  <c r="BJ11" i="80"/>
  <c r="BE11" i="80"/>
  <c r="AS71" i="80"/>
  <c r="AV71" i="80"/>
  <c r="AO71" i="80"/>
  <c r="AT71" i="80"/>
  <c r="AR71" i="80"/>
  <c r="AU71" i="80"/>
  <c r="AQ71" i="80"/>
  <c r="D71" i="80"/>
  <c r="AP71" i="80"/>
  <c r="AW36" i="80"/>
  <c r="AQ36" i="80"/>
  <c r="AR36" i="80"/>
  <c r="AT36" i="80"/>
  <c r="BC36" i="80"/>
  <c r="BL36" i="80"/>
  <c r="AP36" i="80"/>
  <c r="BE36" i="80"/>
  <c r="BG36" i="80"/>
  <c r="AZ36" i="80"/>
  <c r="AX36" i="80"/>
  <c r="AV36" i="80"/>
  <c r="AY36" i="80"/>
  <c r="D36" i="80"/>
  <c r="BH36" i="80"/>
  <c r="BJ36" i="80"/>
  <c r="AU36" i="80"/>
  <c r="AO36" i="80"/>
  <c r="BK36" i="80"/>
  <c r="BF36" i="80"/>
  <c r="BI36" i="80"/>
  <c r="BB36" i="80"/>
  <c r="BM36" i="80"/>
  <c r="BD36" i="80"/>
  <c r="AS36" i="80"/>
  <c r="BA36" i="80"/>
  <c r="AS87" i="80"/>
  <c r="AR87" i="80"/>
  <c r="D87" i="80"/>
  <c r="AT87" i="80"/>
  <c r="AV87" i="80"/>
  <c r="AP87" i="80"/>
  <c r="AU87" i="80"/>
  <c r="AQ87" i="80"/>
  <c r="AO87" i="80"/>
  <c r="AY35" i="80"/>
  <c r="AX35" i="80"/>
  <c r="AO35" i="80"/>
  <c r="AU35" i="80"/>
  <c r="AZ35" i="80"/>
  <c r="BA35" i="80"/>
  <c r="BF35" i="80"/>
  <c r="BH35" i="80"/>
  <c r="BC35" i="80"/>
  <c r="BI35" i="80"/>
  <c r="D35" i="80"/>
  <c r="BJ35" i="80"/>
  <c r="AW35" i="80"/>
  <c r="BD35" i="80"/>
  <c r="BM35" i="80"/>
  <c r="AT35" i="80"/>
  <c r="AQ35" i="80"/>
  <c r="AV35" i="80"/>
  <c r="BK35" i="80"/>
  <c r="AS35" i="80"/>
  <c r="BB35" i="80"/>
  <c r="AP35" i="80"/>
  <c r="BE35" i="80"/>
  <c r="AR35" i="80"/>
  <c r="BL35" i="80"/>
  <c r="BG35" i="80"/>
  <c r="AU103" i="80"/>
  <c r="AO103" i="80"/>
  <c r="AR103" i="80"/>
  <c r="AP103" i="80"/>
  <c r="AT103" i="80"/>
  <c r="AQ103" i="80"/>
  <c r="AS103" i="80"/>
  <c r="AV103" i="80"/>
  <c r="D103" i="80"/>
  <c r="AR83" i="80"/>
  <c r="AV83" i="80"/>
  <c r="AS83" i="80"/>
  <c r="AU83" i="80"/>
  <c r="AQ83" i="80"/>
  <c r="AO83" i="80"/>
  <c r="AT83" i="80"/>
  <c r="D83" i="80"/>
  <c r="AP83" i="80"/>
  <c r="BH39" i="80"/>
  <c r="AU39" i="80"/>
  <c r="AS39" i="80"/>
  <c r="BI39" i="80"/>
  <c r="AO39" i="80"/>
  <c r="BJ39" i="80"/>
  <c r="BD39" i="80"/>
  <c r="AQ39" i="80"/>
  <c r="AR39" i="80"/>
  <c r="AT39" i="80"/>
  <c r="AY39" i="80"/>
  <c r="BE39" i="80"/>
  <c r="BK39" i="80"/>
  <c r="BL39" i="80"/>
  <c r="AW39" i="80"/>
  <c r="AX39" i="80"/>
  <c r="AV39" i="80"/>
  <c r="BF39" i="80"/>
  <c r="AZ39" i="80"/>
  <c r="AP39" i="80"/>
  <c r="BM39" i="80"/>
  <c r="BC39" i="80"/>
  <c r="D39" i="80"/>
  <c r="BA39" i="80"/>
  <c r="BB39" i="80"/>
  <c r="BG39" i="80"/>
  <c r="BM33" i="80"/>
  <c r="D33" i="80"/>
  <c r="BF33" i="80"/>
  <c r="AT33" i="80"/>
  <c r="BB33" i="80"/>
  <c r="AW33" i="80"/>
  <c r="BL33" i="80"/>
  <c r="AY33" i="80"/>
  <c r="AO33" i="80"/>
  <c r="AU33" i="80"/>
  <c r="AP33" i="80"/>
  <c r="BA33" i="80"/>
  <c r="AQ33" i="80"/>
  <c r="AV33" i="80"/>
  <c r="BJ33" i="80"/>
  <c r="AZ33" i="80"/>
  <c r="AR33" i="80"/>
  <c r="AX33" i="80"/>
  <c r="BC33" i="80"/>
  <c r="BG33" i="80"/>
  <c r="BK33" i="80"/>
  <c r="AS33" i="80"/>
  <c r="BE33" i="80"/>
  <c r="BD33" i="80"/>
  <c r="BI33" i="80"/>
  <c r="BH33" i="80"/>
  <c r="AQ65" i="80"/>
  <c r="AP65" i="80"/>
  <c r="AU65" i="80"/>
  <c r="AS65" i="80"/>
  <c r="AV65" i="80"/>
  <c r="AT65" i="80"/>
  <c r="AR65" i="80"/>
  <c r="AO65" i="80"/>
  <c r="D65" i="80"/>
  <c r="AP203" i="85"/>
  <c r="AQ203" i="85" s="1" a="1"/>
  <c r="AQ203" i="85" s="1"/>
  <c r="AR203" i="85" s="1"/>
  <c r="AQ219" i="85" a="1"/>
  <c r="AQ219" i="85" s="1"/>
  <c r="AQ214" i="85" a="1"/>
  <c r="AQ214" i="85" s="1"/>
  <c r="AQ210" i="85" a="1"/>
  <c r="AQ210" i="85" s="1"/>
  <c r="AQ212" i="85" a="1"/>
  <c r="AQ212" i="85" s="1"/>
  <c r="AQ216" i="85" a="1"/>
  <c r="AQ216" i="85" s="1"/>
  <c r="AQ226" i="85" a="1"/>
  <c r="AQ226" i="85" s="1"/>
  <c r="AQ207" i="85" a="1"/>
  <c r="AQ207" i="85" s="1"/>
  <c r="AQ220" i="85" a="1"/>
  <c r="AQ220" i="85" s="1"/>
  <c r="AQ213" i="85" a="1"/>
  <c r="AQ213" i="85" s="1"/>
  <c r="AQ224" i="85" a="1"/>
  <c r="AQ224" i="85" s="1"/>
  <c r="AQ218" i="85" a="1"/>
  <c r="AQ218" i="85" s="1"/>
  <c r="AQ209" i="85" a="1"/>
  <c r="AQ209" i="85" s="1"/>
  <c r="AQ223" i="85" a="1"/>
  <c r="AQ223" i="85" s="1"/>
  <c r="AQ227" i="85" a="1"/>
  <c r="AQ227" i="85" s="1"/>
  <c r="AQ204" i="85" a="1"/>
  <c r="AQ204" i="85" s="1"/>
  <c r="AQ217" i="85" a="1"/>
  <c r="AQ217" i="85" s="1"/>
  <c r="AQ225" i="85" a="1"/>
  <c r="AQ225" i="85" s="1"/>
  <c r="AQ205" i="85" a="1"/>
  <c r="AQ205" i="85" s="1"/>
  <c r="AQ206" i="85" a="1"/>
  <c r="AQ206" i="85" s="1"/>
  <c r="AQ222" i="85" a="1"/>
  <c r="AQ222" i="85" s="1"/>
  <c r="AQ211" i="85" a="1"/>
  <c r="AQ211" i="85" s="1"/>
  <c r="AQ221" i="85" a="1"/>
  <c r="AQ221" i="85" s="1"/>
  <c r="AQ215" i="85" a="1"/>
  <c r="AQ215" i="85" s="1"/>
  <c r="AQ208" i="85" a="1"/>
  <c r="AQ208" i="85" s="1"/>
  <c r="BK31" i="80"/>
  <c r="AR31" i="80"/>
  <c r="BB31" i="80"/>
  <c r="BH31" i="80"/>
  <c r="AV31" i="80"/>
  <c r="BE31" i="80"/>
  <c r="BL31" i="80"/>
  <c r="BD31" i="80"/>
  <c r="BM31" i="80"/>
  <c r="AS31" i="80"/>
  <c r="AT31" i="80"/>
  <c r="AX31" i="80"/>
  <c r="BF31" i="80"/>
  <c r="AW31" i="80"/>
  <c r="AP31" i="80"/>
  <c r="BJ31" i="80"/>
  <c r="AQ31" i="80"/>
  <c r="BA31" i="80"/>
  <c r="AO31" i="80"/>
  <c r="BI31" i="80"/>
  <c r="BC31" i="80"/>
  <c r="D31" i="80"/>
  <c r="AU31" i="80"/>
  <c r="BG31" i="80"/>
  <c r="AY31" i="80"/>
  <c r="AZ31" i="80"/>
  <c r="BJ32" i="80"/>
  <c r="BA32" i="80"/>
  <c r="D32" i="80"/>
  <c r="BC32" i="80"/>
  <c r="AY32" i="80"/>
  <c r="BH32" i="80"/>
  <c r="BG32" i="80"/>
  <c r="BI32" i="80"/>
  <c r="BB32" i="80"/>
  <c r="AT32" i="80"/>
  <c r="AR32" i="80"/>
  <c r="AX32" i="80"/>
  <c r="BK32" i="80"/>
  <c r="BM32" i="80"/>
  <c r="AS32" i="80"/>
  <c r="AZ32" i="80"/>
  <c r="BD32" i="80"/>
  <c r="AU32" i="80"/>
  <c r="AQ32" i="80"/>
  <c r="BF32" i="80"/>
  <c r="BE32" i="80"/>
  <c r="AP32" i="80"/>
  <c r="AV32" i="80"/>
  <c r="BL32" i="80"/>
  <c r="AO32" i="80"/>
  <c r="AW32" i="80"/>
  <c r="AS90" i="80"/>
  <c r="AU90" i="80"/>
  <c r="AO90" i="80"/>
  <c r="AP90" i="80"/>
  <c r="AQ90" i="80"/>
  <c r="D90" i="80"/>
  <c r="AV90" i="80"/>
  <c r="AT90" i="80"/>
  <c r="AR90" i="80"/>
  <c r="BL15" i="80"/>
  <c r="BF15" i="80"/>
  <c r="BE15" i="80"/>
  <c r="AS15" i="80"/>
  <c r="AW15" i="80"/>
  <c r="AV15" i="80"/>
  <c r="AT15" i="80"/>
  <c r="BD15" i="80"/>
  <c r="BK15" i="80"/>
  <c r="BB15" i="80"/>
  <c r="AR15" i="80"/>
  <c r="BA15" i="80"/>
  <c r="AP15" i="80"/>
  <c r="AQ15" i="80"/>
  <c r="BM15" i="80"/>
  <c r="BI15" i="80"/>
  <c r="AX15" i="80"/>
  <c r="AZ15" i="80"/>
  <c r="AO15" i="80"/>
  <c r="AU15" i="80"/>
  <c r="BJ15" i="80"/>
  <c r="AY15" i="80"/>
  <c r="BG15" i="80"/>
  <c r="BC15" i="80"/>
  <c r="D15" i="80"/>
  <c r="BH15" i="80"/>
  <c r="BI43" i="80"/>
  <c r="BK43" i="80"/>
  <c r="BB43" i="80"/>
  <c r="BL43" i="80"/>
  <c r="BC43" i="80"/>
  <c r="AR43" i="80"/>
  <c r="AZ43" i="80"/>
  <c r="AW43" i="80"/>
  <c r="AT43" i="80"/>
  <c r="AU43" i="80"/>
  <c r="D43" i="80"/>
  <c r="BF43" i="80"/>
  <c r="AS43" i="80"/>
  <c r="BE43" i="80"/>
  <c r="BM43" i="80"/>
  <c r="AV43" i="80"/>
  <c r="AO43" i="80"/>
  <c r="BJ43" i="80"/>
  <c r="BA43" i="80"/>
  <c r="AY43" i="80"/>
  <c r="BG43" i="80"/>
  <c r="BH43" i="80"/>
  <c r="AP43" i="80"/>
  <c r="AX43" i="80"/>
  <c r="BD43" i="80"/>
  <c r="AQ43" i="80"/>
  <c r="AR75" i="80"/>
  <c r="AP75" i="80"/>
  <c r="AU75" i="80"/>
  <c r="AT75" i="80"/>
  <c r="AV75" i="80"/>
  <c r="D75" i="80"/>
  <c r="AO75" i="80"/>
  <c r="AQ75" i="80"/>
  <c r="AS75" i="80"/>
  <c r="J278" i="85"/>
  <c r="J261" i="85"/>
  <c r="J277" i="85"/>
  <c r="J252" i="85"/>
  <c r="J256" i="85"/>
  <c r="J260" i="85"/>
  <c r="J276" i="85"/>
  <c r="J279" i="85"/>
  <c r="J254" i="85"/>
  <c r="J263" i="85"/>
  <c r="J273" i="85"/>
  <c r="J250" i="85"/>
  <c r="J271" i="85"/>
  <c r="J267" i="85"/>
  <c r="J269" i="85"/>
  <c r="J281" i="85"/>
  <c r="J262" i="85"/>
  <c r="J282" i="85"/>
  <c r="J265" i="85"/>
  <c r="J274" i="85"/>
  <c r="J264" i="85"/>
  <c r="J255" i="85"/>
  <c r="J266" i="85"/>
  <c r="J249" i="85"/>
  <c r="J280" i="85"/>
  <c r="J258" i="85"/>
  <c r="J268" i="85"/>
  <c r="J251" i="85"/>
  <c r="J259" i="85"/>
  <c r="J257" i="85"/>
  <c r="J253" i="85"/>
  <c r="J272" i="85"/>
  <c r="I248" i="85"/>
  <c r="J248" i="85" s="1"/>
  <c r="J275" i="85"/>
  <c r="J270" i="85"/>
  <c r="D101" i="80"/>
  <c r="AO101" i="80"/>
  <c r="AT101" i="80"/>
  <c r="AP101" i="80"/>
  <c r="AU101" i="80"/>
  <c r="AR101" i="80"/>
  <c r="AQ101" i="80"/>
  <c r="AV101" i="80"/>
  <c r="AS101" i="80"/>
  <c r="AR14" i="80"/>
  <c r="BG14" i="80"/>
  <c r="AX14" i="80"/>
  <c r="BC14" i="80"/>
  <c r="BK14" i="80"/>
  <c r="AT14" i="80"/>
  <c r="AQ14" i="80"/>
  <c r="AO14" i="80"/>
  <c r="BA14" i="80"/>
  <c r="AY14" i="80"/>
  <c r="BB14" i="80"/>
  <c r="BM14" i="80"/>
  <c r="AV14" i="80"/>
  <c r="BJ14" i="80"/>
  <c r="BL14" i="80"/>
  <c r="BF14" i="80"/>
  <c r="BD14" i="80"/>
  <c r="AW14" i="80"/>
  <c r="AU14" i="80"/>
  <c r="BI14" i="80"/>
  <c r="AZ14" i="80"/>
  <c r="BE14" i="80"/>
  <c r="AP14" i="80"/>
  <c r="BH14" i="80"/>
  <c r="D14" i="80"/>
  <c r="AS14" i="80"/>
  <c r="AS79" i="80"/>
  <c r="AU79" i="80"/>
  <c r="D79" i="80"/>
  <c r="AT79" i="80"/>
  <c r="AR79" i="80"/>
  <c r="AO79" i="80"/>
  <c r="AV79" i="80"/>
  <c r="AQ79" i="80"/>
  <c r="AP79" i="80"/>
  <c r="AQ76" i="80"/>
  <c r="AS76" i="80"/>
  <c r="AV76" i="80"/>
  <c r="AU76" i="80"/>
  <c r="AR76" i="80"/>
  <c r="AO76" i="80"/>
  <c r="AP76" i="80"/>
  <c r="D76" i="80"/>
  <c r="AT76" i="80"/>
  <c r="AP88" i="80"/>
  <c r="AR88" i="80"/>
  <c r="AO88" i="80"/>
  <c r="AV88" i="80"/>
  <c r="AT88" i="80"/>
  <c r="AQ88" i="80"/>
  <c r="AU88" i="80"/>
  <c r="D88" i="80"/>
  <c r="AS88" i="80"/>
  <c r="BH199" i="85"/>
  <c r="BL47" i="80"/>
  <c r="AT47" i="80"/>
  <c r="AW47" i="80"/>
  <c r="BB47" i="80"/>
  <c r="AY47" i="80"/>
  <c r="AS47" i="80"/>
  <c r="AX47" i="80"/>
  <c r="BA47" i="80"/>
  <c r="AO47" i="80"/>
  <c r="BC47" i="80"/>
  <c r="AU47" i="80"/>
  <c r="BM47" i="80"/>
  <c r="AV47" i="80"/>
  <c r="D47" i="80"/>
  <c r="AQ47" i="80"/>
  <c r="AZ47" i="80"/>
  <c r="BE47" i="80"/>
  <c r="AR47" i="80"/>
  <c r="BH47" i="80"/>
  <c r="BF47" i="80"/>
  <c r="BI47" i="80"/>
  <c r="BK47" i="80"/>
  <c r="BG47" i="80"/>
  <c r="BD47" i="80"/>
  <c r="AP47" i="80"/>
  <c r="BJ47" i="80"/>
  <c r="AR72" i="80"/>
  <c r="AT72" i="80"/>
  <c r="D72" i="80"/>
  <c r="AV72" i="80"/>
  <c r="AO72" i="80"/>
  <c r="AP72" i="80"/>
  <c r="AS72" i="80"/>
  <c r="AQ72" i="80"/>
  <c r="AU72" i="80"/>
  <c r="AU99" i="80"/>
  <c r="AO99" i="80"/>
  <c r="D99" i="80"/>
  <c r="AR99" i="80"/>
  <c r="AS99" i="80"/>
  <c r="AV99" i="80"/>
  <c r="AP99" i="80"/>
  <c r="AQ99" i="80"/>
  <c r="AT99" i="80"/>
  <c r="BE10" i="80"/>
  <c r="BL10" i="80"/>
  <c r="BM10" i="80"/>
  <c r="AZ10" i="80"/>
  <c r="AO10" i="80"/>
  <c r="AP10" i="80"/>
  <c r="BA10" i="80"/>
  <c r="BH10" i="80"/>
  <c r="D10" i="80"/>
  <c r="BC10" i="80"/>
  <c r="AR10" i="80"/>
  <c r="AU10" i="80"/>
  <c r="AS10" i="80"/>
  <c r="BF10" i="80"/>
  <c r="BK10" i="80"/>
  <c r="AX10" i="80"/>
  <c r="BJ10" i="80"/>
  <c r="AQ10" i="80"/>
  <c r="AT10" i="80"/>
  <c r="BD10" i="80"/>
  <c r="AW10" i="80"/>
  <c r="AV10" i="80"/>
  <c r="BG10" i="80"/>
  <c r="BI10" i="80"/>
  <c r="BB10" i="80"/>
  <c r="AY10" i="80"/>
  <c r="AR18" i="80"/>
  <c r="BB18" i="80"/>
  <c r="BH18" i="80"/>
  <c r="AQ18" i="80"/>
  <c r="AU18" i="80"/>
  <c r="AP18" i="80"/>
  <c r="BF18" i="80"/>
  <c r="AX18" i="80"/>
  <c r="BE18" i="80"/>
  <c r="AW18" i="80"/>
  <c r="AV18" i="80"/>
  <c r="BC18" i="80"/>
  <c r="BM18" i="80"/>
  <c r="BJ18" i="80"/>
  <c r="AY18" i="80"/>
  <c r="D18" i="80"/>
  <c r="AZ18" i="80"/>
  <c r="AT18" i="80"/>
  <c r="AS18" i="80"/>
  <c r="BI18" i="80"/>
  <c r="BA18" i="80"/>
  <c r="BK18" i="80"/>
  <c r="BG18" i="80"/>
  <c r="BL18" i="80"/>
  <c r="AO18" i="80"/>
  <c r="BD18" i="80"/>
  <c r="AQ105" i="80"/>
  <c r="AP105" i="80"/>
  <c r="AU105" i="80"/>
  <c r="D105" i="80"/>
  <c r="AN105" i="80" s="1"/>
  <c r="AT105" i="80"/>
  <c r="AR105" i="80"/>
  <c r="AS105" i="80"/>
  <c r="AV105" i="80"/>
  <c r="AO105" i="80"/>
  <c r="AP97" i="80"/>
  <c r="AR97" i="80"/>
  <c r="AS97" i="80"/>
  <c r="AQ97" i="80"/>
  <c r="AT97" i="80"/>
  <c r="AO97" i="80"/>
  <c r="AV97" i="80"/>
  <c r="AU97" i="80"/>
  <c r="D97" i="80"/>
  <c r="AP24" i="80"/>
  <c r="AQ24" i="80"/>
  <c r="BK24" i="80"/>
  <c r="AS24" i="80"/>
  <c r="AT24" i="80"/>
  <c r="BE24" i="80"/>
  <c r="BL24" i="80"/>
  <c r="AX24" i="80"/>
  <c r="BG24" i="80"/>
  <c r="BH24" i="80"/>
  <c r="AU24" i="80"/>
  <c r="AZ24" i="80"/>
  <c r="BC24" i="80"/>
  <c r="AW24" i="80"/>
  <c r="BD24" i="80"/>
  <c r="AV24" i="80"/>
  <c r="AY24" i="80"/>
  <c r="BA24" i="80"/>
  <c r="BF24" i="80"/>
  <c r="AR24" i="80"/>
  <c r="BI24" i="80"/>
  <c r="BB24" i="80"/>
  <c r="BM24" i="80"/>
  <c r="AO24" i="80"/>
  <c r="BJ24" i="80"/>
  <c r="D24" i="80"/>
  <c r="AS94" i="80"/>
  <c r="AO94" i="80"/>
  <c r="AU94" i="80"/>
  <c r="AR94" i="80"/>
  <c r="AP94" i="80"/>
  <c r="AV94" i="80"/>
  <c r="AQ94" i="80"/>
  <c r="D94" i="80"/>
  <c r="AT94" i="80"/>
  <c r="D77" i="80"/>
  <c r="AV77" i="80"/>
  <c r="AQ77" i="80"/>
  <c r="AT77" i="80"/>
  <c r="AS77" i="80"/>
  <c r="AU77" i="80"/>
  <c r="AP77" i="80"/>
  <c r="AO77" i="80"/>
  <c r="AR77" i="80"/>
  <c r="AO73" i="80"/>
  <c r="AS73" i="80"/>
  <c r="AT73" i="80"/>
  <c r="AR73" i="80"/>
  <c r="AP73" i="80"/>
  <c r="AU73" i="80"/>
  <c r="AV73" i="80"/>
  <c r="AQ73" i="80"/>
  <c r="D73" i="80"/>
  <c r="BH38" i="80"/>
  <c r="AO38" i="80"/>
  <c r="BK38" i="80"/>
  <c r="BD38" i="80"/>
  <c r="BA38" i="80"/>
  <c r="AP38" i="80"/>
  <c r="AV38" i="80"/>
  <c r="AQ38" i="80"/>
  <c r="BF38" i="80"/>
  <c r="AX38" i="80"/>
  <c r="AZ38" i="80"/>
  <c r="BM38" i="80"/>
  <c r="BG38" i="80"/>
  <c r="AS38" i="80"/>
  <c r="AT38" i="80"/>
  <c r="BC38" i="80"/>
  <c r="AW38" i="80"/>
  <c r="AU38" i="80"/>
  <c r="BJ38" i="80"/>
  <c r="AY38" i="80"/>
  <c r="AR38" i="80"/>
  <c r="BB38" i="80"/>
  <c r="BI38" i="80"/>
  <c r="D38" i="80"/>
  <c r="BL38" i="80"/>
  <c r="BE38" i="80"/>
  <c r="BG34" i="80"/>
  <c r="BI34" i="80"/>
  <c r="BC34" i="80"/>
  <c r="D34" i="80"/>
  <c r="AT34" i="80"/>
  <c r="AX34" i="80"/>
  <c r="BA34" i="80"/>
  <c r="BJ34" i="80"/>
  <c r="AU34" i="80"/>
  <c r="BM34" i="80"/>
  <c r="AP34" i="80"/>
  <c r="BF34" i="80"/>
  <c r="AO34" i="80"/>
  <c r="BB34" i="80"/>
  <c r="BK34" i="80"/>
  <c r="BD34" i="80"/>
  <c r="AQ34" i="80"/>
  <c r="BE34" i="80"/>
  <c r="AV34" i="80"/>
  <c r="AR34" i="80"/>
  <c r="BL34" i="80"/>
  <c r="AW34" i="80"/>
  <c r="AS34" i="80"/>
  <c r="BH34" i="80"/>
  <c r="AR199" i="85"/>
  <c r="AV82" i="80"/>
  <c r="D82" i="80"/>
  <c r="AR82" i="80"/>
  <c r="AO82" i="80"/>
  <c r="AP82" i="80"/>
  <c r="AU82" i="80"/>
  <c r="AQ82" i="80"/>
  <c r="AS82" i="80"/>
  <c r="AT82" i="80"/>
  <c r="AR67" i="80"/>
  <c r="AQ67" i="80"/>
  <c r="AV67" i="80"/>
  <c r="AU67" i="80"/>
  <c r="AP67" i="80"/>
  <c r="AS67" i="80"/>
  <c r="AO67" i="80"/>
  <c r="AT67" i="80"/>
  <c r="D67" i="80"/>
  <c r="AU20" i="80"/>
  <c r="BM20" i="80"/>
  <c r="AQ20" i="80"/>
  <c r="AS20" i="80"/>
  <c r="BK20" i="80"/>
  <c r="BB20" i="80"/>
  <c r="D20" i="80"/>
  <c r="BI20" i="80"/>
  <c r="BC20" i="80"/>
  <c r="BD20" i="80"/>
  <c r="BG20" i="80"/>
  <c r="AT20" i="80"/>
  <c r="AX20" i="80"/>
  <c r="AZ20" i="80"/>
  <c r="BH20" i="80"/>
  <c r="BL20" i="80"/>
  <c r="BF20" i="80"/>
  <c r="BA20" i="80"/>
  <c r="AR20" i="80"/>
  <c r="AP20" i="80"/>
  <c r="AY20" i="80"/>
  <c r="AV20" i="80"/>
  <c r="BE20" i="80"/>
  <c r="AO20" i="80"/>
  <c r="BJ20" i="80"/>
  <c r="AW20" i="80"/>
  <c r="BD28" i="80"/>
  <c r="BE28" i="80"/>
  <c r="AY28" i="80"/>
  <c r="BI28" i="80"/>
  <c r="AU28" i="80"/>
  <c r="AW28" i="80"/>
  <c r="AZ28" i="80"/>
  <c r="BB28" i="80"/>
  <c r="D28" i="80"/>
  <c r="BK28" i="80"/>
  <c r="AT28" i="80"/>
  <c r="AV28" i="80"/>
  <c r="BL28" i="80"/>
  <c r="AR28" i="80"/>
  <c r="BA28" i="80"/>
  <c r="AP28" i="80"/>
  <c r="AS28" i="80"/>
  <c r="BC28" i="80"/>
  <c r="AQ28" i="80"/>
  <c r="BF28" i="80"/>
  <c r="AX28" i="80"/>
  <c r="BM28" i="80"/>
  <c r="BH28" i="80"/>
  <c r="BG28" i="80"/>
  <c r="AO28" i="80"/>
  <c r="BJ28" i="80"/>
  <c r="BO210" i="85" a="1"/>
  <c r="BO210" i="85" s="1"/>
  <c r="BO225" i="85" a="1"/>
  <c r="BO225" i="85" s="1"/>
  <c r="BO219" i="85" a="1"/>
  <c r="BO219" i="85" s="1"/>
  <c r="BO205" i="85" a="1"/>
  <c r="BO205" i="85" s="1"/>
  <c r="BO227" i="85" a="1"/>
  <c r="BO227" i="85" s="1"/>
  <c r="BO215" i="85" a="1"/>
  <c r="BO215" i="85" s="1"/>
  <c r="BO222" i="85" a="1"/>
  <c r="BO222" i="85" s="1"/>
  <c r="BO209" i="85" a="1"/>
  <c r="BO209" i="85" s="1"/>
  <c r="BO206" i="85" a="1"/>
  <c r="BO206" i="85" s="1"/>
  <c r="BO204" i="85" a="1"/>
  <c r="BO204" i="85" s="1"/>
  <c r="BO221" i="85" a="1"/>
  <c r="BO221" i="85" s="1"/>
  <c r="BO213" i="85" a="1"/>
  <c r="BO213" i="85" s="1"/>
  <c r="BO224" i="85" a="1"/>
  <c r="BO224" i="85" s="1"/>
  <c r="BO212" i="85" a="1"/>
  <c r="BO212" i="85" s="1"/>
  <c r="BO223" i="85" a="1"/>
  <c r="BO223" i="85" s="1"/>
  <c r="BN203" i="85"/>
  <c r="BO216" i="85" a="1"/>
  <c r="BO216" i="85" s="1"/>
  <c r="BO207" i="85" a="1"/>
  <c r="BO207" i="85" s="1"/>
  <c r="BO220" i="85" a="1"/>
  <c r="BO220" i="85" s="1"/>
  <c r="BO218" i="85" a="1"/>
  <c r="BO218" i="85" s="1"/>
  <c r="BO217" i="85" a="1"/>
  <c r="BO217" i="85" s="1"/>
  <c r="BO228" i="85" a="1"/>
  <c r="BO228" i="85" s="1"/>
  <c r="BO211" i="85" a="1"/>
  <c r="BO211" i="85" s="1"/>
  <c r="BO208" i="85" a="1"/>
  <c r="BO208" i="85" s="1"/>
  <c r="BO226" i="85" a="1"/>
  <c r="BO226" i="85" s="1"/>
  <c r="BO214" i="85" a="1"/>
  <c r="BO214" i="85" s="1"/>
  <c r="BE13" i="80"/>
  <c r="AR13" i="80"/>
  <c r="BC13" i="80"/>
  <c r="AY13" i="80"/>
  <c r="AX13" i="80"/>
  <c r="AV13" i="80"/>
  <c r="BL13" i="80"/>
  <c r="AU13" i="80"/>
  <c r="BK13" i="80"/>
  <c r="BI13" i="80"/>
  <c r="BG13" i="80"/>
  <c r="AT13" i="80"/>
  <c r="BJ13" i="80"/>
  <c r="AP13" i="80"/>
  <c r="BD13" i="80"/>
  <c r="D13" i="80"/>
  <c r="AQ13" i="80"/>
  <c r="AO13" i="80"/>
  <c r="BH13" i="80"/>
  <c r="BA13" i="80"/>
  <c r="AW13" i="80"/>
  <c r="BF13" i="80"/>
  <c r="BB13" i="80"/>
  <c r="BM13" i="80"/>
  <c r="AS13" i="80"/>
  <c r="AZ13" i="80"/>
  <c r="BF17" i="80"/>
  <c r="BG17" i="80"/>
  <c r="BK17" i="80"/>
  <c r="AW17" i="80"/>
  <c r="BM17" i="80"/>
  <c r="AT17" i="80"/>
  <c r="AV17" i="80"/>
  <c r="AX17" i="80"/>
  <c r="BB17" i="80"/>
  <c r="D17" i="80"/>
  <c r="BH17" i="80"/>
  <c r="AP17" i="80"/>
  <c r="BI17" i="80"/>
  <c r="AU17" i="80"/>
  <c r="AR17" i="80"/>
  <c r="AO17" i="80"/>
  <c r="BD17" i="80"/>
  <c r="BL17" i="80"/>
  <c r="AY17" i="80"/>
  <c r="BC17" i="80"/>
  <c r="BA17" i="80"/>
  <c r="BE17" i="80"/>
  <c r="AZ17" i="80"/>
  <c r="BJ17" i="80"/>
  <c r="AS17" i="80"/>
  <c r="AQ17" i="80"/>
  <c r="AO70" i="80"/>
  <c r="AT70" i="80"/>
  <c r="AS70" i="80"/>
  <c r="AP70" i="80"/>
  <c r="AQ70" i="80"/>
  <c r="AU70" i="80"/>
  <c r="D70" i="80"/>
  <c r="AR70" i="80"/>
  <c r="AV70" i="80"/>
  <c r="AO45" i="80"/>
  <c r="BJ45" i="80"/>
  <c r="AW45" i="80"/>
  <c r="BK45" i="80"/>
  <c r="BC45" i="80"/>
  <c r="BL45" i="80"/>
  <c r="BM45" i="80"/>
  <c r="D45" i="80"/>
  <c r="AU45" i="80"/>
  <c r="BG45" i="80"/>
  <c r="AX45" i="80"/>
  <c r="AP45" i="80"/>
  <c r="AT45" i="80"/>
  <c r="BF45" i="80"/>
  <c r="BB45" i="80"/>
  <c r="AZ45" i="80"/>
  <c r="BD45" i="80"/>
  <c r="AR45" i="80"/>
  <c r="AQ45" i="80"/>
  <c r="AY45" i="80"/>
  <c r="BE45" i="80"/>
  <c r="BH45" i="80"/>
  <c r="BI45" i="80"/>
  <c r="AV45" i="80"/>
  <c r="BA45" i="80"/>
  <c r="AS45" i="80"/>
  <c r="AQ86" i="80"/>
  <c r="AT86" i="80"/>
  <c r="AR86" i="80"/>
  <c r="AO86" i="80"/>
  <c r="AS86" i="80"/>
  <c r="AV86" i="80"/>
  <c r="AU86" i="80"/>
  <c r="D86" i="80"/>
  <c r="AP86" i="80"/>
  <c r="AR27" i="80"/>
  <c r="AO27" i="80"/>
  <c r="D27" i="80"/>
  <c r="AQ27" i="80"/>
  <c r="BI27" i="80"/>
  <c r="BE27" i="80"/>
  <c r="AV27" i="80"/>
  <c r="BG27" i="80"/>
  <c r="AW27" i="80"/>
  <c r="BL27" i="80"/>
  <c r="AU27" i="80"/>
  <c r="BF27" i="80"/>
  <c r="BM27" i="80"/>
  <c r="AZ27" i="80"/>
  <c r="AY27" i="80"/>
  <c r="AT27" i="80"/>
  <c r="BB27" i="80"/>
  <c r="BK27" i="80"/>
  <c r="AP27" i="80"/>
  <c r="BH27" i="80"/>
  <c r="BJ27" i="80"/>
  <c r="BC27" i="80"/>
  <c r="BA27" i="80"/>
  <c r="AS27" i="80"/>
  <c r="AX27" i="80"/>
  <c r="BD27" i="80"/>
  <c r="BH16" i="80"/>
  <c r="AO16" i="80"/>
  <c r="BG16" i="80"/>
  <c r="BJ16" i="80"/>
  <c r="BC16" i="80"/>
  <c r="AR16" i="80"/>
  <c r="AV16" i="80"/>
  <c r="BA16" i="80"/>
  <c r="BM16" i="80"/>
  <c r="BI16" i="80"/>
  <c r="BB16" i="80"/>
  <c r="AX16" i="80"/>
  <c r="AZ16" i="80"/>
  <c r="AY16" i="80"/>
  <c r="AT16" i="80"/>
  <c r="AQ16" i="80"/>
  <c r="BD16" i="80"/>
  <c r="AU16" i="80"/>
  <c r="AS16" i="80"/>
  <c r="BF16" i="80"/>
  <c r="BL16" i="80"/>
  <c r="AP16" i="80"/>
  <c r="AW16" i="80"/>
  <c r="BE16" i="80"/>
  <c r="BK16" i="80"/>
  <c r="D16" i="80"/>
  <c r="AR69" i="80"/>
  <c r="AS69" i="80"/>
  <c r="AQ69" i="80"/>
  <c r="AT69" i="80"/>
  <c r="D69" i="80"/>
  <c r="AO69" i="80"/>
  <c r="AV69" i="80"/>
  <c r="AP69" i="80"/>
  <c r="AU69" i="80"/>
  <c r="AQ104" i="80"/>
  <c r="AT104" i="80"/>
  <c r="AS104" i="80"/>
  <c r="AO104" i="80"/>
  <c r="AP104" i="80"/>
  <c r="AR104" i="80"/>
  <c r="D104" i="80"/>
  <c r="AU104" i="80"/>
  <c r="AV104" i="80"/>
  <c r="AS95" i="80"/>
  <c r="AO95" i="80"/>
  <c r="AT95" i="80"/>
  <c r="AV95" i="80"/>
  <c r="AU95" i="80"/>
  <c r="AR95" i="80"/>
  <c r="D95" i="80"/>
  <c r="AQ95" i="80"/>
  <c r="AP95" i="80"/>
  <c r="AS89" i="80"/>
  <c r="AU89" i="80"/>
  <c r="AQ89" i="80"/>
  <c r="AP89" i="80"/>
  <c r="AR89" i="80"/>
  <c r="AV89" i="80"/>
  <c r="D89" i="80"/>
  <c r="AO89" i="80"/>
  <c r="AT89" i="80"/>
  <c r="AY207" i="85" a="1"/>
  <c r="AY207" i="85" s="1"/>
  <c r="AY209" i="85" a="1"/>
  <c r="AY209" i="85" s="1"/>
  <c r="AY204" i="85" a="1"/>
  <c r="AY204" i="85" s="1"/>
  <c r="AY205" i="85" a="1"/>
  <c r="AY205" i="85" s="1"/>
  <c r="AY208" i="85" a="1"/>
  <c r="AY208" i="85" s="1"/>
  <c r="AY211" i="85" a="1"/>
  <c r="AY211" i="85" s="1"/>
  <c r="AY206" i="85" a="1"/>
  <c r="AY206" i="85" s="1"/>
  <c r="AY212" i="85" a="1"/>
  <c r="AY212" i="85" s="1"/>
  <c r="AX203" i="85"/>
  <c r="AY203" i="85" s="1" a="1"/>
  <c r="AY203" i="85" s="1"/>
  <c r="AZ203" i="85" s="1"/>
  <c r="AY210" i="85" a="1"/>
  <c r="AY210" i="85" s="1"/>
  <c r="R205" i="85" a="1"/>
  <c r="R205" i="85" s="1"/>
  <c r="R236" i="85" a="1"/>
  <c r="R236" i="85" s="1"/>
  <c r="R220" i="85" a="1"/>
  <c r="R220" i="85" s="1"/>
  <c r="R218" i="85" a="1"/>
  <c r="R218" i="85" s="1"/>
  <c r="R214" i="85" a="1"/>
  <c r="R214" i="85" s="1"/>
  <c r="R229" i="85" a="1"/>
  <c r="R229" i="85" s="1"/>
  <c r="R225" i="85" a="1"/>
  <c r="R225" i="85" s="1"/>
  <c r="R235" i="85" a="1"/>
  <c r="R235" i="85" s="1"/>
  <c r="R221" i="85" a="1"/>
  <c r="R221" i="85" s="1"/>
  <c r="R215" i="85" a="1"/>
  <c r="R215" i="85" s="1"/>
  <c r="R224" i="85" a="1"/>
  <c r="R224" i="85" s="1"/>
  <c r="R226" i="85" a="1"/>
  <c r="R226" i="85" s="1"/>
  <c r="R223" i="85" a="1"/>
  <c r="R223" i="85" s="1"/>
  <c r="R210" i="85" a="1"/>
  <c r="R210" i="85" s="1"/>
  <c r="R234" i="85" a="1"/>
  <c r="R234" i="85" s="1"/>
  <c r="R206" i="85" a="1"/>
  <c r="R206" i="85" s="1"/>
  <c r="R230" i="85" a="1"/>
  <c r="R230" i="85" s="1"/>
  <c r="R217" i="85" a="1"/>
  <c r="R217" i="85" s="1"/>
  <c r="Q203" i="85"/>
  <c r="R203" i="85" s="1" a="1"/>
  <c r="R203" i="85" s="1"/>
  <c r="S203" i="85" s="1"/>
  <c r="R233" i="85" a="1"/>
  <c r="R233" i="85" s="1"/>
  <c r="R207" i="85" a="1"/>
  <c r="R207" i="85" s="1"/>
  <c r="R209" i="85" a="1"/>
  <c r="R209" i="85" s="1"/>
  <c r="R232" i="85" a="1"/>
  <c r="R232" i="85" s="1"/>
  <c r="R213" i="85" a="1"/>
  <c r="R213" i="85" s="1"/>
  <c r="R228" i="85" a="1"/>
  <c r="R228" i="85" s="1"/>
  <c r="R237" i="85" a="1"/>
  <c r="R237" i="85" s="1"/>
  <c r="R211" i="85" a="1"/>
  <c r="R211" i="85" s="1"/>
  <c r="R216" i="85" a="1"/>
  <c r="R216" i="85" s="1"/>
  <c r="R219" i="85" a="1"/>
  <c r="R219" i="85" s="1"/>
  <c r="R212" i="85" a="1"/>
  <c r="R212" i="85" s="1"/>
  <c r="R204" i="85" a="1"/>
  <c r="R204" i="85" s="1"/>
  <c r="R222" i="85" a="1"/>
  <c r="R222" i="85" s="1"/>
  <c r="R231" i="85" a="1"/>
  <c r="R231" i="85" s="1"/>
  <c r="R227" i="85" a="1"/>
  <c r="R227" i="85" s="1"/>
  <c r="R208" i="85" a="1"/>
  <c r="R208" i="85" s="1"/>
  <c r="AS68" i="80"/>
  <c r="AU68" i="80"/>
  <c r="AV68" i="80"/>
  <c r="AO68" i="80"/>
  <c r="AT68" i="80"/>
  <c r="D68" i="80"/>
  <c r="AR68" i="80"/>
  <c r="AQ68" i="80"/>
  <c r="AP68" i="80"/>
  <c r="AV91" i="80"/>
  <c r="D91" i="80"/>
  <c r="AO91" i="80"/>
  <c r="AQ91" i="80"/>
  <c r="AS91" i="80"/>
  <c r="AP91" i="80"/>
  <c r="AU91" i="80"/>
  <c r="AT91" i="80"/>
  <c r="AR91" i="80"/>
  <c r="BD26" i="80"/>
  <c r="AP26" i="80"/>
  <c r="AU26" i="80"/>
  <c r="BI26" i="80"/>
  <c r="BG26" i="80"/>
  <c r="AW26" i="80"/>
  <c r="AX26" i="80"/>
  <c r="BB26" i="80"/>
  <c r="BK26" i="80"/>
  <c r="AZ26" i="80"/>
  <c r="AQ26" i="80"/>
  <c r="AO26" i="80"/>
  <c r="AV26" i="80"/>
  <c r="BC26" i="80"/>
  <c r="BA26" i="80"/>
  <c r="AS26" i="80"/>
  <c r="BE26" i="80"/>
  <c r="BL26" i="80"/>
  <c r="AR26" i="80"/>
  <c r="AY26" i="80"/>
  <c r="D26" i="80"/>
  <c r="AT26" i="80"/>
  <c r="BH26" i="80"/>
  <c r="BM26" i="80"/>
  <c r="BJ26" i="80"/>
  <c r="BF26" i="80"/>
  <c r="AO66" i="80"/>
  <c r="AP66" i="80"/>
  <c r="AR66" i="80"/>
  <c r="AV66" i="80"/>
  <c r="AU66" i="80"/>
  <c r="AQ66" i="80"/>
  <c r="AS66" i="80"/>
  <c r="AT66" i="80"/>
  <c r="D66" i="80"/>
  <c r="BG207" i="85" a="1"/>
  <c r="BG207" i="85" s="1"/>
  <c r="BF203" i="85"/>
  <c r="BG203" i="85" s="1" a="1"/>
  <c r="BG203" i="85" s="1"/>
  <c r="BH203" i="85" s="1"/>
  <c r="BG208" i="85" a="1"/>
  <c r="BG208" i="85" s="1"/>
  <c r="BG211" i="85" a="1"/>
  <c r="BG211" i="85" s="1"/>
  <c r="BG210" i="85" a="1"/>
  <c r="BG210" i="85" s="1"/>
  <c r="BG205" i="85" a="1"/>
  <c r="BG205" i="85" s="1"/>
  <c r="BG204" i="85" a="1"/>
  <c r="BG204" i="85" s="1"/>
  <c r="BG206" i="85" a="1"/>
  <c r="BG206" i="85" s="1"/>
  <c r="BG209" i="85" a="1"/>
  <c r="BG209" i="85" s="1"/>
  <c r="AU80" i="80"/>
  <c r="AS80" i="80"/>
  <c r="AT80" i="80"/>
  <c r="AQ80" i="80"/>
  <c r="D80" i="80"/>
  <c r="AP80" i="80"/>
  <c r="AV80" i="80"/>
  <c r="AO80" i="80"/>
  <c r="AR80" i="80"/>
  <c r="D81" i="80"/>
  <c r="AO81" i="80"/>
  <c r="AP81" i="80"/>
  <c r="AR81" i="80"/>
  <c r="AS81" i="80"/>
  <c r="AV81" i="80"/>
  <c r="AQ81" i="80"/>
  <c r="AU81" i="80"/>
  <c r="AT81" i="80"/>
  <c r="D93" i="80"/>
  <c r="AS93" i="80"/>
  <c r="AV93" i="80"/>
  <c r="AU93" i="80"/>
  <c r="AT93" i="80"/>
  <c r="AO93" i="80"/>
  <c r="AQ93" i="80"/>
  <c r="AP93" i="80"/>
  <c r="AR93" i="80"/>
  <c r="BD48" i="80"/>
  <c r="BJ48" i="80"/>
  <c r="BL48" i="80"/>
  <c r="AX48" i="80"/>
  <c r="BB48" i="80"/>
  <c r="AU48" i="80"/>
  <c r="BG48" i="80"/>
  <c r="BK48" i="80"/>
  <c r="AW48" i="80"/>
  <c r="BF48" i="80"/>
  <c r="AT48" i="80"/>
  <c r="D48" i="80"/>
  <c r="BC48" i="80"/>
  <c r="AQ48" i="80"/>
  <c r="AR48" i="80"/>
  <c r="AP48" i="80"/>
  <c r="BE48" i="80"/>
  <c r="AZ48" i="80"/>
  <c r="AY48" i="80"/>
  <c r="BA48" i="80"/>
  <c r="AO48" i="80"/>
  <c r="BM48" i="80"/>
  <c r="BH48" i="80"/>
  <c r="AV48" i="80"/>
  <c r="AS48" i="80"/>
  <c r="BI48" i="80"/>
  <c r="AZ12" i="80"/>
  <c r="BE12" i="80"/>
  <c r="AP12" i="80"/>
  <c r="AT12" i="80"/>
  <c r="BF12" i="80"/>
  <c r="AQ12" i="80"/>
  <c r="D12" i="80"/>
  <c r="BA12" i="80"/>
  <c r="AW12" i="80"/>
  <c r="AY12" i="80"/>
  <c r="BH12" i="80"/>
  <c r="BC12" i="80"/>
  <c r="AO12" i="80"/>
  <c r="BI12" i="80"/>
  <c r="AR12" i="80"/>
  <c r="AU12" i="80"/>
  <c r="AV12" i="80"/>
  <c r="BJ12" i="80"/>
  <c r="AX12" i="80"/>
  <c r="BK12" i="80"/>
  <c r="AS12" i="80"/>
  <c r="BM12" i="80"/>
  <c r="BG12" i="80"/>
  <c r="BB12" i="80"/>
  <c r="BD12" i="80"/>
  <c r="BL12" i="80"/>
  <c r="AX49" i="80"/>
  <c r="BC49" i="80"/>
  <c r="BE49" i="80"/>
  <c r="BF49" i="80"/>
  <c r="AU49" i="80"/>
  <c r="BL49" i="80"/>
  <c r="AR49" i="80"/>
  <c r="AT49" i="80"/>
  <c r="AS49" i="80"/>
  <c r="BG49" i="80"/>
  <c r="AO49" i="80"/>
  <c r="BH49" i="80"/>
  <c r="AZ49" i="80"/>
  <c r="BJ49" i="80"/>
  <c r="AP49" i="80"/>
  <c r="AV49" i="80"/>
  <c r="BI49" i="80"/>
  <c r="AW49" i="80"/>
  <c r="BA49" i="80"/>
  <c r="AY49" i="80"/>
  <c r="BK49" i="80"/>
  <c r="BM49" i="80"/>
  <c r="BD49" i="80"/>
  <c r="AQ49" i="80"/>
  <c r="D49" i="80"/>
  <c r="BB49" i="80"/>
  <c r="BF25" i="80"/>
  <c r="AQ25" i="80"/>
  <c r="AS25" i="80"/>
  <c r="BG25" i="80"/>
  <c r="BI25" i="80"/>
  <c r="AO25" i="80"/>
  <c r="BD25" i="80"/>
  <c r="BL25" i="80"/>
  <c r="BK25" i="80"/>
  <c r="AT25" i="80"/>
  <c r="BM25" i="80"/>
  <c r="BC25" i="80"/>
  <c r="AR25" i="80"/>
  <c r="BH25" i="80"/>
  <c r="BA25" i="80"/>
  <c r="AP25" i="80"/>
  <c r="BE25" i="80"/>
  <c r="BB25" i="80"/>
  <c r="AU25" i="80"/>
  <c r="AZ25" i="80"/>
  <c r="AW25" i="80"/>
  <c r="AV25" i="80"/>
  <c r="AX25" i="80"/>
  <c r="AY25" i="80"/>
  <c r="D25" i="80"/>
  <c r="BJ25" i="80"/>
  <c r="AT46" i="80"/>
  <c r="AP46" i="80"/>
  <c r="AZ46" i="80"/>
  <c r="BA46" i="80"/>
  <c r="D46" i="80"/>
  <c r="AQ46" i="80"/>
  <c r="AX46" i="80"/>
  <c r="AW46" i="80"/>
  <c r="BM46" i="80"/>
  <c r="AU46" i="80"/>
  <c r="BG46" i="80"/>
  <c r="AV46" i="80"/>
  <c r="BC46" i="80"/>
  <c r="BF46" i="80"/>
  <c r="BB46" i="80"/>
  <c r="BI46" i="80"/>
  <c r="BK46" i="80"/>
  <c r="BJ46" i="80"/>
  <c r="AS46" i="80"/>
  <c r="AY46" i="80"/>
  <c r="AR46" i="80"/>
  <c r="BL46" i="80"/>
  <c r="BD46" i="80"/>
  <c r="BH46" i="80"/>
  <c r="BE46" i="80"/>
  <c r="AO46" i="80"/>
  <c r="BI21" i="80"/>
  <c r="BM21" i="80"/>
  <c r="AY21" i="80"/>
  <c r="BK21" i="80"/>
  <c r="BD21" i="80"/>
  <c r="AO21" i="80"/>
  <c r="AP21" i="80"/>
  <c r="BA21" i="80"/>
  <c r="BH21" i="80"/>
  <c r="AZ21" i="80"/>
  <c r="BC21" i="80"/>
  <c r="AT21" i="80"/>
  <c r="AU21" i="80"/>
  <c r="AQ21" i="80"/>
  <c r="BB21" i="80"/>
  <c r="BG21" i="80"/>
  <c r="AR21" i="80"/>
  <c r="AV21" i="80"/>
  <c r="BE21" i="80"/>
  <c r="BL21" i="80"/>
  <c r="AS21" i="80"/>
  <c r="BF21" i="80"/>
  <c r="AW21" i="80"/>
  <c r="D21" i="80"/>
  <c r="BJ21" i="80"/>
  <c r="AX21" i="80"/>
  <c r="BO199" i="85"/>
  <c r="BH44" i="80"/>
  <c r="AW44" i="80"/>
  <c r="BA44" i="80"/>
  <c r="BK44" i="80"/>
  <c r="AT44" i="80"/>
  <c r="BM44" i="80"/>
  <c r="BJ44" i="80"/>
  <c r="BB44" i="80"/>
  <c r="BF44" i="80"/>
  <c r="AU44" i="80"/>
  <c r="AV44" i="80"/>
  <c r="BG44" i="80"/>
  <c r="BE44" i="80"/>
  <c r="BD44" i="80"/>
  <c r="AZ44" i="80"/>
  <c r="AY44" i="80"/>
  <c r="AX44" i="80"/>
  <c r="D44" i="80"/>
  <c r="AR44" i="80"/>
  <c r="BL44" i="80"/>
  <c r="AQ44" i="80"/>
  <c r="AP44" i="80"/>
  <c r="AS44" i="80"/>
  <c r="BC44" i="80"/>
  <c r="BI44" i="80"/>
  <c r="AO44" i="80"/>
  <c r="AX30" i="80"/>
  <c r="BL30" i="80"/>
  <c r="BK30" i="80"/>
  <c r="BF30" i="80"/>
  <c r="BH30" i="80"/>
  <c r="D30" i="80"/>
  <c r="BM30" i="80"/>
  <c r="BI30" i="80"/>
  <c r="BG30" i="80"/>
  <c r="AV30" i="80"/>
  <c r="BJ30" i="80"/>
  <c r="BC30" i="80"/>
  <c r="BB30" i="80"/>
  <c r="AW30" i="80"/>
  <c r="BD30" i="80"/>
  <c r="BE30" i="80"/>
  <c r="BA30" i="80"/>
  <c r="AZ30" i="80"/>
  <c r="AY30" i="80"/>
  <c r="AO23" i="80"/>
  <c r="AS23" i="80"/>
  <c r="BC23" i="80"/>
  <c r="AT23" i="80"/>
  <c r="BE23" i="80"/>
  <c r="AY23" i="80"/>
  <c r="BG23" i="80"/>
  <c r="BD23" i="80"/>
  <c r="BK23" i="80"/>
  <c r="BA23" i="80"/>
  <c r="BF23" i="80"/>
  <c r="AV23" i="80"/>
  <c r="AX23" i="80"/>
  <c r="BM23" i="80"/>
  <c r="BH23" i="80"/>
  <c r="AW23" i="80"/>
  <c r="AZ23" i="80"/>
  <c r="BL23" i="80"/>
  <c r="AR23" i="80"/>
  <c r="D23" i="80"/>
  <c r="AQ23" i="80"/>
  <c r="AU23" i="80"/>
  <c r="BI23" i="80"/>
  <c r="AP23" i="80"/>
  <c r="BJ23" i="80"/>
  <c r="BB23" i="80"/>
  <c r="AR22" i="80"/>
  <c r="BE22" i="80"/>
  <c r="BJ22" i="80"/>
  <c r="BC22" i="80"/>
  <c r="D22" i="80"/>
  <c r="BA22" i="80"/>
  <c r="BL22" i="80"/>
  <c r="BM22" i="80"/>
  <c r="AS22" i="80"/>
  <c r="BF22" i="80"/>
  <c r="AO22" i="80"/>
  <c r="AU22" i="80"/>
  <c r="BH22" i="80"/>
  <c r="AZ22" i="80"/>
  <c r="AV22" i="80"/>
  <c r="BG22" i="80"/>
  <c r="BK22" i="80"/>
  <c r="AT22" i="80"/>
  <c r="AY22" i="80"/>
  <c r="AW22" i="80"/>
  <c r="BD22" i="80"/>
  <c r="BI22" i="80"/>
  <c r="BB22" i="80"/>
  <c r="AP22" i="80"/>
  <c r="AQ22" i="80"/>
  <c r="AX22" i="80"/>
  <c r="AT100" i="80"/>
  <c r="AU100" i="80"/>
  <c r="AO100" i="80"/>
  <c r="AP100" i="80"/>
  <c r="AV100" i="80"/>
  <c r="AQ100" i="80"/>
  <c r="D100" i="80"/>
  <c r="AS100" i="80"/>
  <c r="AR100" i="80"/>
  <c r="BF42" i="80"/>
  <c r="AU42" i="80"/>
  <c r="BJ42" i="80"/>
  <c r="AS42" i="80"/>
  <c r="AW42" i="80"/>
  <c r="AR42" i="80"/>
  <c r="AV42" i="80"/>
  <c r="BL42" i="80"/>
  <c r="BA42" i="80"/>
  <c r="BC42" i="80"/>
  <c r="AZ42" i="80"/>
  <c r="BE42" i="80"/>
  <c r="BI42" i="80"/>
  <c r="AX42" i="80"/>
  <c r="AY42" i="80"/>
  <c r="D42" i="80"/>
  <c r="BB42" i="80"/>
  <c r="AQ42" i="80"/>
  <c r="BG42" i="80"/>
  <c r="BM42" i="80"/>
  <c r="AP42" i="80"/>
  <c r="BD42" i="80"/>
  <c r="BK42" i="80"/>
  <c r="AO42" i="80"/>
  <c r="AT42" i="80"/>
  <c r="BH42" i="80"/>
  <c r="AY40" i="80"/>
  <c r="AR40" i="80"/>
  <c r="BK40" i="80"/>
  <c r="BA40" i="80"/>
  <c r="BI40" i="80"/>
  <c r="BD40" i="80"/>
  <c r="BH40" i="80"/>
  <c r="AZ40" i="80"/>
  <c r="BL40" i="80"/>
  <c r="BJ40" i="80"/>
  <c r="BB40" i="80"/>
  <c r="BG40" i="80"/>
  <c r="AW40" i="80"/>
  <c r="AS40" i="80"/>
  <c r="BF40" i="80"/>
  <c r="BE40" i="80"/>
  <c r="D40" i="80"/>
  <c r="AV40" i="80"/>
  <c r="BC40" i="80"/>
  <c r="AT40" i="80"/>
  <c r="AO40" i="80"/>
  <c r="BM40" i="80"/>
  <c r="AQ40" i="80"/>
  <c r="AX40" i="80"/>
  <c r="AU40" i="80"/>
  <c r="AP40" i="80"/>
  <c r="AV50" i="80"/>
  <c r="BG50" i="80"/>
  <c r="BM50" i="80"/>
  <c r="AY50" i="80"/>
  <c r="AS50" i="80"/>
  <c r="AR50" i="80"/>
  <c r="BC50" i="80"/>
  <c r="AX50" i="80"/>
  <c r="AQ50" i="80"/>
  <c r="D50" i="80"/>
  <c r="AN50" i="80" s="1"/>
  <c r="AT50" i="80"/>
  <c r="BK50" i="80"/>
  <c r="BD50" i="80"/>
  <c r="BI50" i="80"/>
  <c r="AZ50" i="80"/>
  <c r="BL50" i="80"/>
  <c r="AW50" i="80"/>
  <c r="BE50" i="80"/>
  <c r="AO50" i="80"/>
  <c r="BJ50" i="80"/>
  <c r="BF50" i="80"/>
  <c r="AP50" i="80"/>
  <c r="BB50" i="80"/>
  <c r="AU50" i="80"/>
  <c r="BH50" i="80"/>
  <c r="BA50" i="80"/>
  <c r="AS102" i="80"/>
  <c r="AP102" i="80"/>
  <c r="AR102" i="80"/>
  <c r="AU102" i="80"/>
  <c r="AO102" i="80"/>
  <c r="D102" i="80"/>
  <c r="AV102" i="80"/>
  <c r="AT102" i="80"/>
  <c r="AQ102" i="80"/>
  <c r="AO78" i="80"/>
  <c r="AS78" i="80"/>
  <c r="AT78" i="80"/>
  <c r="AR78" i="80"/>
  <c r="AV78" i="80"/>
  <c r="AQ78" i="80"/>
  <c r="AP78" i="80"/>
  <c r="AU78" i="80"/>
  <c r="D78" i="80"/>
  <c r="AY199" i="85"/>
  <c r="AB64" i="60"/>
  <c r="X64" i="60"/>
  <c r="AD64" i="60"/>
  <c r="Z64" i="60"/>
  <c r="AB63" i="60"/>
  <c r="X63" i="60"/>
  <c r="Z63" i="60"/>
  <c r="AD63" i="60"/>
  <c r="X65" i="60"/>
  <c r="Z65" i="60"/>
  <c r="AB65" i="60"/>
  <c r="AD65" i="60"/>
  <c r="AA203" i="85"/>
  <c r="AN89" i="80" l="1"/>
  <c r="AF89" i="80" s="1"/>
  <c r="AA204" i="85"/>
  <c r="AA205" i="85"/>
  <c r="AA206" i="85" s="1"/>
  <c r="Z242" i="85" a="1"/>
  <c r="Z242" i="85" s="1"/>
  <c r="Z240" i="85" s="1"/>
  <c r="AB242" i="85" a="1"/>
  <c r="AB242" i="85" s="1"/>
  <c r="AB240" i="85" s="1"/>
  <c r="AA242" i="85" a="1"/>
  <c r="AA242" i="85" s="1"/>
  <c r="AA239" i="85" s="1"/>
  <c r="AR204" i="85"/>
  <c r="AR205" i="85" s="1"/>
  <c r="AR206" i="85" s="1"/>
  <c r="AR207" i="85" s="1"/>
  <c r="AJ204" i="85"/>
  <c r="AJ205" i="85" s="1"/>
  <c r="AJ206" i="85" s="1"/>
  <c r="AJ207" i="85" s="1"/>
  <c r="AK242" i="85" a="1"/>
  <c r="AK242" i="85" s="1"/>
  <c r="AK239" i="85" s="1"/>
  <c r="BH204" i="85"/>
  <c r="BH205" i="85" s="1"/>
  <c r="BH206" i="85" s="1"/>
  <c r="BH207" i="85" s="1"/>
  <c r="AN21" i="80"/>
  <c r="AF21" i="80" s="1"/>
  <c r="AN26" i="80"/>
  <c r="AJ242" i="85" a="1"/>
  <c r="AJ242" i="85" s="1"/>
  <c r="AJ240" i="85" s="1"/>
  <c r="AN42" i="80"/>
  <c r="AF42" i="80" s="1"/>
  <c r="S204" i="85"/>
  <c r="S205" i="85" s="1"/>
  <c r="S206" i="85" s="1"/>
  <c r="S207" i="85" s="1"/>
  <c r="R242" i="85" a="1"/>
  <c r="R242" i="85" s="1"/>
  <c r="R240" i="85" s="1"/>
  <c r="AN16" i="80"/>
  <c r="AN13" i="80"/>
  <c r="AF13" i="80" s="1"/>
  <c r="AN31" i="80"/>
  <c r="AF31" i="80" s="1"/>
  <c r="BG242" i="85" a="1"/>
  <c r="BG242" i="85" s="1"/>
  <c r="BG240" i="85" s="1"/>
  <c r="AZ242" i="85" a="1"/>
  <c r="AZ242" i="85" s="1"/>
  <c r="AZ240" i="85" s="1"/>
  <c r="AF105" i="80"/>
  <c r="AS242" i="85" a="1"/>
  <c r="AS242" i="85" s="1"/>
  <c r="AS240" i="85" s="1"/>
  <c r="AZ204" i="85"/>
  <c r="AZ205" i="85" s="1"/>
  <c r="AZ206" i="85" s="1"/>
  <c r="AZ207" i="85" s="1"/>
  <c r="AN77" i="80"/>
  <c r="AF77" i="80" s="1"/>
  <c r="AN97" i="80"/>
  <c r="AF97" i="80" s="1"/>
  <c r="AN90" i="80"/>
  <c r="AF90" i="80" s="1"/>
  <c r="AN100" i="80"/>
  <c r="AF100" i="80" s="1"/>
  <c r="AN12" i="80"/>
  <c r="AF12" i="80" s="1"/>
  <c r="AN27" i="80"/>
  <c r="AF27" i="80" s="1"/>
  <c r="AN34" i="80"/>
  <c r="AF34" i="80" s="1"/>
  <c r="AN10" i="80"/>
  <c r="AF10" i="80" s="1"/>
  <c r="AN72" i="80"/>
  <c r="AF72" i="80" s="1"/>
  <c r="AN39" i="80"/>
  <c r="AN83" i="80"/>
  <c r="AF83" i="80" s="1"/>
  <c r="T242" i="85" a="1"/>
  <c r="T242" i="85" s="1"/>
  <c r="T240" i="85" s="1"/>
  <c r="AN44" i="80"/>
  <c r="AN25" i="80"/>
  <c r="AF25" i="80" s="1"/>
  <c r="AN81" i="80"/>
  <c r="AF81" i="80" s="1"/>
  <c r="AN20" i="80"/>
  <c r="AF20" i="80" s="1"/>
  <c r="AN98" i="80"/>
  <c r="AF98" i="80" s="1"/>
  <c r="BA242" i="85" a="1"/>
  <c r="BA242" i="85" s="1"/>
  <c r="BA240" i="85" s="1"/>
  <c r="AN40" i="80"/>
  <c r="AN23" i="80"/>
  <c r="AF23" i="80" s="1"/>
  <c r="AN91" i="80"/>
  <c r="AN17" i="80"/>
  <c r="AF17" i="80" s="1"/>
  <c r="AN18" i="80"/>
  <c r="AF18" i="80" s="1"/>
  <c r="AN99" i="80"/>
  <c r="AN47" i="80"/>
  <c r="AY242" i="85" a="1"/>
  <c r="AY242" i="85" s="1"/>
  <c r="AY240" i="85" s="1"/>
  <c r="AN22" i="80"/>
  <c r="AF22" i="80" s="1"/>
  <c r="AN49" i="80"/>
  <c r="AF49" i="80" s="1"/>
  <c r="AN86" i="80"/>
  <c r="AF86" i="80" s="1"/>
  <c r="AN70" i="80"/>
  <c r="AF70" i="80" s="1"/>
  <c r="AN76" i="80"/>
  <c r="AF76" i="80" s="1"/>
  <c r="AN32" i="80"/>
  <c r="AF32" i="80" s="1"/>
  <c r="AN36" i="80"/>
  <c r="AF36" i="80" s="1"/>
  <c r="BO203" i="85" a="1"/>
  <c r="BO203" i="85" s="1"/>
  <c r="BP203" i="85" s="1"/>
  <c r="BP204" i="85" s="1"/>
  <c r="BP205" i="85" s="1"/>
  <c r="BP206" i="85" s="1"/>
  <c r="BP207" i="85" s="1"/>
  <c r="AN94" i="80"/>
  <c r="AN93" i="80"/>
  <c r="S242" i="85" a="1"/>
  <c r="S242" i="85" s="1"/>
  <c r="AN69" i="80"/>
  <c r="AF69" i="80" s="1"/>
  <c r="AN45" i="80"/>
  <c r="AF45" i="80" s="1"/>
  <c r="AN38" i="80"/>
  <c r="AN73" i="80"/>
  <c r="AF73" i="80" s="1"/>
  <c r="AN79" i="80"/>
  <c r="AF79" i="80" s="1"/>
  <c r="BI242" i="85" a="1"/>
  <c r="BI242" i="85" s="1"/>
  <c r="BI240" i="85" s="1"/>
  <c r="AI242" i="85" a="1"/>
  <c r="AI242" i="85" s="1"/>
  <c r="AN80" i="80"/>
  <c r="AF80" i="80" s="1"/>
  <c r="AN104" i="80"/>
  <c r="AF104" i="80" s="1"/>
  <c r="AN88" i="80"/>
  <c r="AN101" i="80"/>
  <c r="AN43" i="80"/>
  <c r="AF43" i="80" s="1"/>
  <c r="AN15" i="80"/>
  <c r="AF15" i="80" s="1"/>
  <c r="AN33" i="80"/>
  <c r="AF33" i="80" s="1"/>
  <c r="AN71" i="80"/>
  <c r="AN82" i="80"/>
  <c r="AF82" i="80" s="1"/>
  <c r="AF50" i="80"/>
  <c r="AF30" i="80"/>
  <c r="AN46" i="80"/>
  <c r="AN68" i="80"/>
  <c r="AF68" i="80" s="1"/>
  <c r="AN103" i="80"/>
  <c r="AN35" i="80"/>
  <c r="AF35" i="80" s="1"/>
  <c r="AN11" i="80"/>
  <c r="AF11" i="80" s="1"/>
  <c r="BH242" i="85" a="1"/>
  <c r="BH242" i="85" s="1"/>
  <c r="BH240" i="85" s="1"/>
  <c r="AR242" i="85" a="1"/>
  <c r="AR242" i="85" s="1"/>
  <c r="AR239" i="85" s="1"/>
  <c r="AN48" i="80"/>
  <c r="AN66" i="80"/>
  <c r="AF66" i="80" s="1"/>
  <c r="AN67" i="80"/>
  <c r="AF67" i="80" s="1"/>
  <c r="AN24" i="80"/>
  <c r="AF24" i="80" s="1"/>
  <c r="AQ242" i="85" a="1"/>
  <c r="AQ242" i="85" s="1"/>
  <c r="AN85" i="80"/>
  <c r="AF85" i="80" s="1"/>
  <c r="AN87" i="80"/>
  <c r="AF87" i="80" s="1"/>
  <c r="AN78" i="80"/>
  <c r="AF78" i="80" s="1"/>
  <c r="AN102" i="80"/>
  <c r="AN95" i="80"/>
  <c r="AN28" i="80"/>
  <c r="AF28" i="80" s="1"/>
  <c r="AN14" i="80"/>
  <c r="AF14" i="80" s="1"/>
  <c r="AN75" i="80"/>
  <c r="AF75" i="80" s="1"/>
  <c r="AN65" i="80"/>
  <c r="AF65" i="80" s="1"/>
  <c r="AA207" i="85"/>
  <c r="AB239" i="85" l="1"/>
  <c r="AA240" i="85"/>
  <c r="Z239" i="85"/>
  <c r="R239" i="85"/>
  <c r="AY239" i="85"/>
  <c r="BH239" i="85"/>
  <c r="AZ239" i="85"/>
  <c r="AS239" i="85"/>
  <c r="AK240" i="85"/>
  <c r="BG239" i="85"/>
  <c r="AJ239" i="85"/>
  <c r="T239" i="85"/>
  <c r="BI239" i="85"/>
  <c r="BO242" i="85" a="1"/>
  <c r="BO242" i="85" s="1"/>
  <c r="AF7" i="80"/>
  <c r="AG11" i="80" s="1"/>
  <c r="AI11" i="80" s="1"/>
  <c r="S240" i="85"/>
  <c r="S239" i="85"/>
  <c r="AR240" i="85"/>
  <c r="BA239" i="85"/>
  <c r="AF62" i="80"/>
  <c r="AG72" i="80" s="1"/>
  <c r="AI72" i="80" s="1"/>
  <c r="AQ240" i="85"/>
  <c r="AQ239" i="85"/>
  <c r="AI239" i="85"/>
  <c r="AI240" i="85"/>
  <c r="BP242" i="85" a="1"/>
  <c r="BP242" i="85" s="1"/>
  <c r="BQ242" i="85" a="1"/>
  <c r="BQ242" i="85" s="1"/>
  <c r="AR208" i="85"/>
  <c r="S208" i="85"/>
  <c r="AJ208" i="85"/>
  <c r="BH208" i="85"/>
  <c r="AA208" i="85"/>
  <c r="AZ208" i="85"/>
  <c r="BP208" i="85"/>
  <c r="AG82" i="80" l="1"/>
  <c r="AI82" i="80" s="1"/>
  <c r="AG70" i="80"/>
  <c r="AI70" i="80" s="1"/>
  <c r="AG104" i="80"/>
  <c r="AI104" i="80" s="1"/>
  <c r="AG68" i="80"/>
  <c r="AI68" i="80" s="1"/>
  <c r="AG101" i="80"/>
  <c r="AI101" i="80" s="1"/>
  <c r="AG97" i="80"/>
  <c r="AI97" i="80" s="1"/>
  <c r="AG100" i="80"/>
  <c r="AI100" i="80" s="1"/>
  <c r="AG102" i="80"/>
  <c r="AI102" i="80" s="1"/>
  <c r="AG78" i="80"/>
  <c r="AI78" i="80" s="1"/>
  <c r="AG81" i="80"/>
  <c r="AI81" i="80" s="1"/>
  <c r="AG103" i="80"/>
  <c r="AI103" i="80" s="1"/>
  <c r="AG85" i="80"/>
  <c r="AG71" i="80"/>
  <c r="AI71" i="80" s="1"/>
  <c r="AG88" i="80"/>
  <c r="AI88" i="80" s="1"/>
  <c r="AG76" i="80"/>
  <c r="AI76" i="80" s="1"/>
  <c r="AG99" i="80"/>
  <c r="AI99" i="80" s="1"/>
  <c r="AG77" i="80"/>
  <c r="AI77" i="80" s="1"/>
  <c r="AG89" i="80"/>
  <c r="AI89" i="80" s="1"/>
  <c r="AG67" i="80"/>
  <c r="AI67" i="80" s="1"/>
  <c r="AG98" i="80"/>
  <c r="AI98" i="80" s="1"/>
  <c r="AG90" i="80"/>
  <c r="AI90" i="80" s="1"/>
  <c r="AG86" i="80"/>
  <c r="AI86" i="80" s="1"/>
  <c r="AG73" i="80"/>
  <c r="AI73" i="80" s="1"/>
  <c r="AG87" i="80"/>
  <c r="AI87" i="80" s="1"/>
  <c r="AG91" i="80"/>
  <c r="AI91" i="80" s="1"/>
  <c r="AG65" i="80"/>
  <c r="AG80" i="80"/>
  <c r="AI80" i="80" s="1"/>
  <c r="AG69" i="80"/>
  <c r="AI69" i="80" s="1"/>
  <c r="AG49" i="80"/>
  <c r="AI49" i="80" s="1"/>
  <c r="AG13" i="80"/>
  <c r="AI13" i="80" s="1"/>
  <c r="AG20" i="80"/>
  <c r="AG15" i="80"/>
  <c r="AI15" i="80" s="1"/>
  <c r="AG35" i="80"/>
  <c r="AI35" i="80" s="1"/>
  <c r="AG26" i="80"/>
  <c r="AI26" i="80" s="1"/>
  <c r="AG45" i="80"/>
  <c r="AI45" i="80" s="1"/>
  <c r="AG44" i="80"/>
  <c r="AI44" i="80" s="1"/>
  <c r="AG25" i="80"/>
  <c r="AI25" i="80" s="1"/>
  <c r="AG10" i="80"/>
  <c r="AG47" i="80"/>
  <c r="AI47" i="80" s="1"/>
  <c r="AG34" i="80"/>
  <c r="AI34" i="80" s="1"/>
  <c r="AG46" i="80"/>
  <c r="AI46" i="80" s="1"/>
  <c r="AG12" i="80"/>
  <c r="AI12" i="80" s="1"/>
  <c r="AG27" i="80"/>
  <c r="AI27" i="80" s="1"/>
  <c r="AG48" i="80"/>
  <c r="AI48" i="80" s="1"/>
  <c r="AG16" i="80"/>
  <c r="AI16" i="80" s="1"/>
  <c r="AG33" i="80"/>
  <c r="AI33" i="80" s="1"/>
  <c r="AG31" i="80"/>
  <c r="AI31" i="80" s="1"/>
  <c r="AG24" i="80"/>
  <c r="AI24" i="80" s="1"/>
  <c r="AG23" i="80"/>
  <c r="AI23" i="80" s="1"/>
  <c r="AG32" i="80"/>
  <c r="AI32" i="80" s="1"/>
  <c r="AG21" i="80"/>
  <c r="AI21" i="80" s="1"/>
  <c r="AG14" i="80"/>
  <c r="AI14" i="80" s="1"/>
  <c r="BO240" i="85"/>
  <c r="BO239" i="85"/>
  <c r="AG17" i="80"/>
  <c r="AI17" i="80" s="1"/>
  <c r="BP240" i="85"/>
  <c r="BP239" i="85"/>
  <c r="AG22" i="80"/>
  <c r="AI22" i="80" s="1"/>
  <c r="AG75" i="80"/>
  <c r="BQ239" i="85"/>
  <c r="BQ240" i="85"/>
  <c r="AG36" i="80"/>
  <c r="AI36" i="80" s="1"/>
  <c r="AG18" i="80"/>
  <c r="AI18" i="80" s="1"/>
  <c r="AG30" i="80"/>
  <c r="AG42" i="80"/>
  <c r="AG83" i="80"/>
  <c r="AI83" i="80" s="1"/>
  <c r="AG66" i="80"/>
  <c r="AI66" i="80" s="1"/>
  <c r="AG79" i="80"/>
  <c r="AI79" i="80" s="1"/>
  <c r="AG43" i="80"/>
  <c r="AG28" i="80"/>
  <c r="AI28" i="80" s="1"/>
  <c r="S209" i="85"/>
  <c r="AZ209" i="85"/>
  <c r="AA209" i="85"/>
  <c r="AJ209" i="85"/>
  <c r="AR209" i="85"/>
  <c r="BP209" i="85"/>
  <c r="BH209" i="85"/>
  <c r="AI75" i="80" l="1"/>
  <c r="AH74" i="80"/>
  <c r="AI20" i="80"/>
  <c r="AH19" i="80"/>
  <c r="AI85" i="80"/>
  <c r="AH84" i="80"/>
  <c r="AH96" i="80"/>
  <c r="AH41" i="80"/>
  <c r="AH29" i="80"/>
  <c r="AI30" i="80"/>
  <c r="AI10" i="80"/>
  <c r="AH9" i="80"/>
  <c r="AG7" i="80"/>
  <c r="AG62" i="80"/>
  <c r="AI65" i="80"/>
  <c r="AH64" i="80"/>
  <c r="AA210" i="85"/>
  <c r="AZ210" i="85"/>
  <c r="AR210" i="85"/>
  <c r="BH210" i="85"/>
  <c r="BP210" i="85"/>
  <c r="S210" i="85"/>
  <c r="AJ210" i="85"/>
  <c r="AI29" i="80" l="1"/>
  <c r="AF4" i="80"/>
  <c r="AI9" i="80"/>
  <c r="AF2" i="80"/>
  <c r="AI41" i="80"/>
  <c r="AF5" i="80"/>
  <c r="AF59" i="80"/>
  <c r="AI84" i="80"/>
  <c r="AF3" i="80"/>
  <c r="AI19" i="80"/>
  <c r="AF60" i="80"/>
  <c r="AI96" i="80"/>
  <c r="AF57" i="80"/>
  <c r="AI64" i="80"/>
  <c r="AF58" i="80"/>
  <c r="AI74" i="80"/>
  <c r="AJ211" i="85"/>
  <c r="BH211" i="85"/>
  <c r="BH197" i="85" s="1"/>
  <c r="BP211" i="85"/>
  <c r="AA211" i="85"/>
  <c r="AR211" i="85"/>
  <c r="S211" i="85"/>
  <c r="AZ211" i="85"/>
  <c r="AF1" i="80" l="1"/>
  <c r="AF56" i="80"/>
  <c r="BH194" i="85"/>
  <c r="BH195" i="85"/>
  <c r="S212" i="85"/>
  <c r="AA212" i="85"/>
  <c r="BP212" i="85"/>
  <c r="AZ212" i="85"/>
  <c r="AR212" i="85"/>
  <c r="BH196" i="85"/>
  <c r="AJ212" i="85"/>
  <c r="BK204" i="85" l="1"/>
  <c r="BK210" i="85"/>
  <c r="BK203" i="85"/>
  <c r="BK208" i="85"/>
  <c r="BK207" i="85"/>
  <c r="BK206" i="85"/>
  <c r="BK205" i="85"/>
  <c r="AJ213" i="85"/>
  <c r="AA213" i="85"/>
  <c r="BK211" i="85"/>
  <c r="S213" i="85"/>
  <c r="AR213" i="85"/>
  <c r="BK209" i="85"/>
  <c r="AZ196" i="85"/>
  <c r="AZ195" i="85"/>
  <c r="AZ197" i="85"/>
  <c r="AZ194" i="85"/>
  <c r="BP213" i="85"/>
  <c r="BL206" i="85" l="1" a="1"/>
  <c r="BL206" i="85" s="1"/>
  <c r="BI206" i="85" s="1" a="1"/>
  <c r="BI206" i="85" s="1"/>
  <c r="BJ206" i="85" s="1" a="1"/>
  <c r="BJ206" i="85" s="1"/>
  <c r="BL205" i="85" a="1"/>
  <c r="BL205" i="85" s="1"/>
  <c r="BI205" i="85" s="1" a="1"/>
  <c r="BI205" i="85" s="1"/>
  <c r="BJ205" i="85" s="1" a="1"/>
  <c r="BJ205" i="85" s="1"/>
  <c r="BL203" i="85" a="1"/>
  <c r="BL203" i="85" s="1"/>
  <c r="BI203" i="85" s="1" a="1"/>
  <c r="BI203" i="85" s="1"/>
  <c r="BJ203" i="85" s="1" a="1"/>
  <c r="BJ203" i="85" s="1"/>
  <c r="BL204" i="85" a="1"/>
  <c r="BL204" i="85" s="1"/>
  <c r="BI204" i="85" s="1" a="1"/>
  <c r="BI204" i="85" s="1"/>
  <c r="BJ204" i="85" s="1" a="1"/>
  <c r="BJ204" i="85" s="1"/>
  <c r="BL207" i="85" a="1"/>
  <c r="BL207" i="85" s="1"/>
  <c r="BI207" i="85" s="1" a="1"/>
  <c r="BI207" i="85" s="1"/>
  <c r="BJ207" i="85" s="1" a="1"/>
  <c r="BJ207" i="85" s="1"/>
  <c r="BL209" i="85" a="1"/>
  <c r="BL209" i="85" s="1"/>
  <c r="BI209" i="85" s="1" a="1"/>
  <c r="BI209" i="85" s="1"/>
  <c r="BJ209" i="85" s="1" a="1"/>
  <c r="BJ209" i="85" s="1"/>
  <c r="BL211" i="85" a="1"/>
  <c r="BL211" i="85" s="1"/>
  <c r="BI211" i="85" s="1" a="1"/>
  <c r="BI211" i="85" s="1"/>
  <c r="BJ211" i="85" s="1" a="1"/>
  <c r="BJ211" i="85" s="1"/>
  <c r="BL208" i="85" a="1"/>
  <c r="BL208" i="85" s="1"/>
  <c r="BI208" i="85" s="1" a="1"/>
  <c r="BI208" i="85" s="1"/>
  <c r="BJ208" i="85" s="1" a="1"/>
  <c r="BJ208" i="85" s="1"/>
  <c r="AR214" i="85"/>
  <c r="BP214" i="85"/>
  <c r="S214" i="85"/>
  <c r="BC203" i="85"/>
  <c r="BC204" i="85"/>
  <c r="BC205" i="85"/>
  <c r="BC206" i="85"/>
  <c r="BC207" i="85"/>
  <c r="BC208" i="85"/>
  <c r="BC209" i="85"/>
  <c r="BC210" i="85"/>
  <c r="BC211" i="85"/>
  <c r="AA214" i="85"/>
  <c r="AJ214" i="85"/>
  <c r="BC212" i="85"/>
  <c r="BL210" i="85" a="1"/>
  <c r="BL210" i="85" s="1"/>
  <c r="BI210" i="85" s="1" a="1"/>
  <c r="BI210" i="85" s="1"/>
  <c r="BJ210" i="85" s="1" a="1"/>
  <c r="BJ210" i="85" s="1"/>
  <c r="N213" i="85" l="1"/>
  <c r="N218" i="85" s="1"/>
  <c r="N214" i="85"/>
  <c r="N219" i="85" s="1"/>
  <c r="BD204" i="85" a="1"/>
  <c r="BD204" i="85" s="1"/>
  <c r="BA204" i="85" s="1" a="1"/>
  <c r="BA204" i="85" s="1"/>
  <c r="BB204" i="85" s="1" a="1"/>
  <c r="BB204" i="85" s="1"/>
  <c r="BD210" i="85" a="1"/>
  <c r="BD210" i="85" s="1"/>
  <c r="BA210" i="85" s="1" a="1"/>
  <c r="BA210" i="85" s="1"/>
  <c r="BB210" i="85" s="1" a="1"/>
  <c r="BB210" i="85" s="1"/>
  <c r="BD203" i="85" a="1"/>
  <c r="BD203" i="85" s="1"/>
  <c r="BA203" i="85" s="1" a="1"/>
  <c r="BA203" i="85" s="1"/>
  <c r="BB203" i="85" s="1" a="1"/>
  <c r="BB203" i="85" s="1"/>
  <c r="AA215" i="85"/>
  <c r="BP215" i="85"/>
  <c r="BD211" i="85" a="1"/>
  <c r="BD211" i="85" s="1"/>
  <c r="BA211" i="85" s="1" a="1"/>
  <c r="BA211" i="85" s="1"/>
  <c r="BB211" i="85" s="1" a="1"/>
  <c r="BB211" i="85" s="1"/>
  <c r="AR215" i="85"/>
  <c r="BD206" i="85" a="1"/>
  <c r="BD206" i="85" s="1"/>
  <c r="BA206" i="85" s="1" a="1"/>
  <c r="BA206" i="85" s="1"/>
  <c r="BB206" i="85" s="1" a="1"/>
  <c r="BB206" i="85" s="1"/>
  <c r="BD208" i="85" a="1"/>
  <c r="BD208" i="85" s="1"/>
  <c r="BA208" i="85" s="1" a="1"/>
  <c r="BA208" i="85" s="1"/>
  <c r="BB208" i="85" s="1" a="1"/>
  <c r="BB208" i="85" s="1"/>
  <c r="BD212" i="85" a="1"/>
  <c r="BD212" i="85" s="1"/>
  <c r="BA212" i="85" s="1" a="1"/>
  <c r="BA212" i="85" s="1"/>
  <c r="BB212" i="85" s="1" a="1"/>
  <c r="BB212" i="85" s="1"/>
  <c r="BD205" i="85" a="1"/>
  <c r="BD205" i="85" s="1"/>
  <c r="BA205" i="85" s="1" a="1"/>
  <c r="BA205" i="85" s="1"/>
  <c r="BB205" i="85" s="1" a="1"/>
  <c r="BB205" i="85" s="1"/>
  <c r="BD209" i="85" a="1"/>
  <c r="BD209" i="85" s="1"/>
  <c r="BA209" i="85" s="1" a="1"/>
  <c r="BA209" i="85" s="1"/>
  <c r="BB209" i="85" s="1" a="1"/>
  <c r="BB209" i="85" s="1"/>
  <c r="N215" i="85"/>
  <c r="N220" i="85" s="1"/>
  <c r="AJ215" i="85"/>
  <c r="BD207" i="85" a="1"/>
  <c r="BD207" i="85" s="1"/>
  <c r="BA207" i="85" s="1" a="1"/>
  <c r="BA207" i="85" s="1"/>
  <c r="BB207" i="85" s="1" a="1"/>
  <c r="BB207" i="85" s="1"/>
  <c r="S215" i="85"/>
  <c r="S27" i="60" l="1"/>
  <c r="T29" i="60" s="1"/>
  <c r="U29" i="60" s="1"/>
  <c r="E113" i="60" s="1"/>
  <c r="H113" i="60" s="1"/>
  <c r="N42" i="60"/>
  <c r="N53" i="60" s="1"/>
  <c r="E63" i="60"/>
  <c r="J63" i="60" s="1"/>
  <c r="M41" i="60"/>
  <c r="M52" i="60" s="1"/>
  <c r="M42" i="60"/>
  <c r="M53" i="60" s="1"/>
  <c r="M44" i="60"/>
  <c r="M55" i="60" s="1"/>
  <c r="M43" i="60"/>
  <c r="M54" i="60" s="1"/>
  <c r="AJ62" i="80"/>
  <c r="M40" i="60"/>
  <c r="M51" i="60" s="1"/>
  <c r="N41" i="60"/>
  <c r="N52" i="60" s="1"/>
  <c r="N43" i="60"/>
  <c r="N54" i="60" s="1"/>
  <c r="S19" i="60"/>
  <c r="T21" i="60" s="1"/>
  <c r="E64" i="60"/>
  <c r="N64" i="60" s="1"/>
  <c r="N44" i="60"/>
  <c r="N55" i="60" s="1"/>
  <c r="N40" i="60"/>
  <c r="N51" i="60" s="1"/>
  <c r="AK62" i="80"/>
  <c r="M213" i="85"/>
  <c r="M215" i="85"/>
  <c r="AR216" i="85"/>
  <c r="S216" i="85"/>
  <c r="AJ216" i="85"/>
  <c r="BP216" i="85"/>
  <c r="M214" i="85"/>
  <c r="S11" i="60"/>
  <c r="O41" i="60"/>
  <c r="O52" i="60" s="1"/>
  <c r="O40" i="60"/>
  <c r="O51" i="60" s="1"/>
  <c r="O44" i="60"/>
  <c r="O55" i="60" s="1"/>
  <c r="E65" i="60"/>
  <c r="O43" i="60"/>
  <c r="O54" i="60" s="1"/>
  <c r="O42" i="60"/>
  <c r="O53" i="60" s="1"/>
  <c r="AL62" i="80"/>
  <c r="AA216" i="85"/>
  <c r="AJ98" i="80" l="1"/>
  <c r="AJ97" i="80"/>
  <c r="AJ99" i="80"/>
  <c r="AJ104" i="80"/>
  <c r="AJ103" i="80"/>
  <c r="AJ102" i="80"/>
  <c r="AJ100" i="80"/>
  <c r="AJ101" i="80"/>
  <c r="AJ96" i="80"/>
  <c r="AL98" i="80"/>
  <c r="AL97" i="80"/>
  <c r="AL103" i="80"/>
  <c r="AL99" i="80"/>
  <c r="AL102" i="80"/>
  <c r="AL104" i="80"/>
  <c r="AL100" i="80"/>
  <c r="AL101" i="80"/>
  <c r="AL96" i="80"/>
  <c r="AK98" i="80"/>
  <c r="AK97" i="80"/>
  <c r="AK99" i="80"/>
  <c r="AK104" i="80"/>
  <c r="AK103" i="80"/>
  <c r="AK102" i="80"/>
  <c r="AK100" i="80"/>
  <c r="AK101" i="80"/>
  <c r="AK96" i="80"/>
  <c r="AJ64" i="80"/>
  <c r="AJ72" i="80"/>
  <c r="AJ80" i="80"/>
  <c r="AJ91" i="80"/>
  <c r="AJ90" i="80"/>
  <c r="AJ81" i="80"/>
  <c r="AJ70" i="80"/>
  <c r="AJ76" i="80"/>
  <c r="AJ69" i="80"/>
  <c r="AJ79" i="80"/>
  <c r="AJ66" i="80"/>
  <c r="AJ89" i="80"/>
  <c r="AJ67" i="80"/>
  <c r="AJ88" i="80"/>
  <c r="AJ71" i="80"/>
  <c r="AJ73" i="80"/>
  <c r="AJ78" i="80"/>
  <c r="AJ83" i="80"/>
  <c r="AJ82" i="80"/>
  <c r="AJ87" i="80"/>
  <c r="AJ86" i="80"/>
  <c r="AJ68" i="80"/>
  <c r="AJ77" i="80"/>
  <c r="AJ65" i="80"/>
  <c r="AJ85" i="80"/>
  <c r="AJ75" i="80"/>
  <c r="AJ84" i="80"/>
  <c r="AJ74" i="80"/>
  <c r="AL72" i="80"/>
  <c r="AL89" i="80"/>
  <c r="AL80" i="80"/>
  <c r="AL91" i="80"/>
  <c r="AL90" i="80"/>
  <c r="AL67" i="80"/>
  <c r="AL81" i="80"/>
  <c r="AL73" i="80"/>
  <c r="AL87" i="80"/>
  <c r="AL86" i="80"/>
  <c r="AL68" i="80"/>
  <c r="AL79" i="80"/>
  <c r="AL70" i="80"/>
  <c r="AL69" i="80"/>
  <c r="AL77" i="80"/>
  <c r="AL88" i="80"/>
  <c r="AL71" i="80"/>
  <c r="AL66" i="80"/>
  <c r="AL83" i="80"/>
  <c r="AL82" i="80"/>
  <c r="AL78" i="80"/>
  <c r="AL76" i="80"/>
  <c r="AL65" i="80"/>
  <c r="AL85" i="80"/>
  <c r="AL75" i="80"/>
  <c r="AL64" i="80"/>
  <c r="AL74" i="80"/>
  <c r="AL84" i="80"/>
  <c r="AK72" i="80"/>
  <c r="AK88" i="80"/>
  <c r="AK71" i="80"/>
  <c r="AK66" i="80"/>
  <c r="AK70" i="80"/>
  <c r="AK76" i="80"/>
  <c r="AK69" i="80"/>
  <c r="AK79" i="80"/>
  <c r="AK89" i="80"/>
  <c r="AK80" i="80"/>
  <c r="AK91" i="80"/>
  <c r="AK90" i="80"/>
  <c r="AK67" i="80"/>
  <c r="AK81" i="80"/>
  <c r="AK73" i="80"/>
  <c r="AK87" i="80"/>
  <c r="AK82" i="80"/>
  <c r="AK78" i="80"/>
  <c r="AK86" i="80"/>
  <c r="AK77" i="80"/>
  <c r="AK83" i="80"/>
  <c r="AK68" i="80"/>
  <c r="AK65" i="80"/>
  <c r="AK85" i="80"/>
  <c r="AK75" i="80"/>
  <c r="AK84" i="80"/>
  <c r="AK64" i="80"/>
  <c r="AK74" i="80"/>
  <c r="S32" i="60" a="1"/>
  <c r="S32" i="60" s="1"/>
  <c r="T32" i="60" s="1" a="1"/>
  <c r="T32" i="60" s="1"/>
  <c r="U32" i="60" s="1"/>
  <c r="C65" i="77"/>
  <c r="S31" i="60" a="1"/>
  <c r="S31" i="60" s="1"/>
  <c r="T31" i="60" s="1" a="1"/>
  <c r="T31" i="60" s="1"/>
  <c r="U31" i="60" s="1"/>
  <c r="S29" i="60"/>
  <c r="K6" i="60" s="1"/>
  <c r="R42" i="77" s="1"/>
  <c r="R45" i="77" s="1"/>
  <c r="AD45" i="77" s="1"/>
  <c r="AQ45" i="77" s="1"/>
  <c r="S30" i="60" a="1"/>
  <c r="S30" i="60" s="1"/>
  <c r="T30" i="60" s="1" a="1"/>
  <c r="T30" i="60" s="1"/>
  <c r="U30" i="60" s="1"/>
  <c r="S33" i="60" a="1"/>
  <c r="S33" i="60" s="1"/>
  <c r="T33" i="60" s="1" a="1"/>
  <c r="T33" i="60" s="1"/>
  <c r="U33" i="60" s="1"/>
  <c r="E114" i="60" s="1"/>
  <c r="H114" i="60" s="1"/>
  <c r="L63" i="60"/>
  <c r="S21" i="60"/>
  <c r="K5" i="60" s="1"/>
  <c r="S23" i="60" a="1"/>
  <c r="S23" i="60" s="1"/>
  <c r="T23" i="60" s="1" a="1"/>
  <c r="T23" i="60" s="1"/>
  <c r="U23" i="60" s="1"/>
  <c r="H63" i="60"/>
  <c r="N63" i="60"/>
  <c r="S22" i="60" a="1"/>
  <c r="S22" i="60" s="1"/>
  <c r="T22" i="60" s="1" a="1"/>
  <c r="T22" i="60" s="1"/>
  <c r="U22" i="60" s="1"/>
  <c r="S24" i="60" a="1"/>
  <c r="S24" i="60" s="1"/>
  <c r="T24" i="60" s="1" a="1"/>
  <c r="T24" i="60" s="1"/>
  <c r="U24" i="60" s="1"/>
  <c r="S25" i="60" a="1"/>
  <c r="S25" i="60" s="1"/>
  <c r="T25" i="60" s="1" a="1"/>
  <c r="T25" i="60" s="1"/>
  <c r="U25" i="60" s="1"/>
  <c r="F114" i="60" s="1"/>
  <c r="I114" i="60" s="1"/>
  <c r="J64" i="60"/>
  <c r="H64" i="60"/>
  <c r="L64" i="60"/>
  <c r="U21" i="60"/>
  <c r="F113" i="60" s="1"/>
  <c r="I113" i="60" s="1"/>
  <c r="H65" i="60"/>
  <c r="L65" i="60"/>
  <c r="J65" i="60"/>
  <c r="N65" i="60"/>
  <c r="AJ194" i="85"/>
  <c r="AJ197" i="85"/>
  <c r="AJ195" i="85"/>
  <c r="AJ196" i="85"/>
  <c r="S217" i="85"/>
  <c r="T13" i="60"/>
  <c r="S17" i="60" a="1"/>
  <c r="S17" i="60" s="1"/>
  <c r="T17" i="60" s="1" a="1"/>
  <c r="T17" i="60" s="1"/>
  <c r="U17" i="60" s="1"/>
  <c r="G114" i="60" s="1"/>
  <c r="J114" i="60" s="1"/>
  <c r="S15" i="60" a="1"/>
  <c r="S15" i="60" s="1"/>
  <c r="T15" i="60" s="1" a="1"/>
  <c r="T15" i="60" s="1"/>
  <c r="U15" i="60" s="1"/>
  <c r="S16" i="60" a="1"/>
  <c r="S16" i="60" s="1"/>
  <c r="T16" i="60" s="1" a="1"/>
  <c r="T16" i="60" s="1"/>
  <c r="U16" i="60" s="1"/>
  <c r="S13" i="60"/>
  <c r="K4" i="60" s="1"/>
  <c r="S14" i="60" a="1"/>
  <c r="S14" i="60" s="1"/>
  <c r="T14" i="60" s="1" a="1"/>
  <c r="T14" i="60" s="1"/>
  <c r="U14" i="60" s="1"/>
  <c r="BP217" i="85"/>
  <c r="AA217" i="85"/>
  <c r="AR217" i="85"/>
  <c r="AD42" i="77" l="1"/>
  <c r="AQ42" i="77" s="1"/>
  <c r="V32" i="60"/>
  <c r="N44" i="77"/>
  <c r="Z44" i="77" s="1"/>
  <c r="AM44" i="77" s="1"/>
  <c r="O42" i="77"/>
  <c r="O47" i="77" s="1"/>
  <c r="AA47" i="77" s="1"/>
  <c r="AN47" i="77" s="1"/>
  <c r="N42" i="77"/>
  <c r="Z42" i="77" s="1"/>
  <c r="AM42" i="77" s="1"/>
  <c r="R43" i="77"/>
  <c r="AD43" i="77" s="1"/>
  <c r="AQ43" i="77" s="1"/>
  <c r="R44" i="77"/>
  <c r="AD44" i="77" s="1"/>
  <c r="AQ44" i="77" s="1"/>
  <c r="R46" i="77"/>
  <c r="AD46" i="77" s="1"/>
  <c r="AQ46" i="77" s="1"/>
  <c r="V33" i="60"/>
  <c r="P43" i="77"/>
  <c r="AB43" i="77" s="1"/>
  <c r="AO43" i="77" s="1"/>
  <c r="R48" i="77"/>
  <c r="AD48" i="77" s="1"/>
  <c r="AQ48" i="77" s="1"/>
  <c r="R47" i="77"/>
  <c r="AD47" i="77" s="1"/>
  <c r="AQ47" i="77" s="1"/>
  <c r="Q43" i="77"/>
  <c r="AC43" i="77" s="1"/>
  <c r="AP43" i="77" s="1"/>
  <c r="Q42" i="77"/>
  <c r="Q48" i="77" s="1"/>
  <c r="AC48" i="77" s="1"/>
  <c r="AP48" i="77" s="1"/>
  <c r="O43" i="77"/>
  <c r="AA43" i="77" s="1"/>
  <c r="AN43" i="77" s="1"/>
  <c r="V30" i="60"/>
  <c r="P44" i="77"/>
  <c r="AB44" i="77" s="1"/>
  <c r="AO44" i="77" s="1"/>
  <c r="O44" i="77"/>
  <c r="AA44" i="77" s="1"/>
  <c r="AN44" i="77" s="1"/>
  <c r="P42" i="77"/>
  <c r="P47" i="77" s="1"/>
  <c r="AB47" i="77" s="1"/>
  <c r="AO47" i="77" s="1"/>
  <c r="Q44" i="77"/>
  <c r="AC44" i="77" s="1"/>
  <c r="AP44" i="77" s="1"/>
  <c r="N43" i="77"/>
  <c r="Z43" i="77" s="1"/>
  <c r="AM43" i="77" s="1"/>
  <c r="V31" i="60"/>
  <c r="V23" i="60"/>
  <c r="V24" i="60"/>
  <c r="V22" i="60"/>
  <c r="V25" i="60"/>
  <c r="AM216" i="85"/>
  <c r="AM203" i="85"/>
  <c r="AM204" i="85"/>
  <c r="AM205" i="85"/>
  <c r="AM206" i="85"/>
  <c r="AM207" i="85"/>
  <c r="AM208" i="85"/>
  <c r="AM209" i="85"/>
  <c r="AM210" i="85"/>
  <c r="AM211" i="85"/>
  <c r="AM212" i="85"/>
  <c r="AM213" i="85"/>
  <c r="AM214" i="85"/>
  <c r="AM215" i="85"/>
  <c r="N8" i="77"/>
  <c r="Z8" i="77" s="1"/>
  <c r="AM8" i="77" s="1"/>
  <c r="O9" i="77"/>
  <c r="AA9" i="77" s="1"/>
  <c r="AN9" i="77" s="1"/>
  <c r="P7" i="77"/>
  <c r="N7" i="77"/>
  <c r="Q9" i="77"/>
  <c r="AC9" i="77" s="1"/>
  <c r="AP9" i="77" s="1"/>
  <c r="R9" i="77"/>
  <c r="AD9" i="77" s="1"/>
  <c r="AQ9" i="77" s="1"/>
  <c r="O8" i="77"/>
  <c r="AA8" i="77" s="1"/>
  <c r="AN8" i="77" s="1"/>
  <c r="Q7" i="77"/>
  <c r="P9" i="77"/>
  <c r="AB9" i="77" s="1"/>
  <c r="AO9" i="77" s="1"/>
  <c r="R8" i="77"/>
  <c r="AD8" i="77" s="1"/>
  <c r="AQ8" i="77" s="1"/>
  <c r="O7" i="77"/>
  <c r="P8" i="77"/>
  <c r="AB8" i="77" s="1"/>
  <c r="AO8" i="77" s="1"/>
  <c r="Q8" i="77"/>
  <c r="AC8" i="77" s="1"/>
  <c r="AP8" i="77" s="1"/>
  <c r="N9" i="77"/>
  <c r="Z9" i="77" s="1"/>
  <c r="AM9" i="77" s="1"/>
  <c r="R7" i="77"/>
  <c r="AR218" i="85"/>
  <c r="AA218" i="85"/>
  <c r="BP218" i="85"/>
  <c r="U13" i="60"/>
  <c r="G113" i="60" s="1"/>
  <c r="J113" i="60" s="1"/>
  <c r="V17" i="60"/>
  <c r="V16" i="60"/>
  <c r="W24" i="60" s="1"/>
  <c r="V14" i="60"/>
  <c r="V15" i="60"/>
  <c r="S218" i="85"/>
  <c r="W22" i="60" l="1"/>
  <c r="P48" i="77"/>
  <c r="AB48" i="77" s="1"/>
  <c r="AO48" i="77" s="1"/>
  <c r="P46" i="77"/>
  <c r="AB46" i="77" s="1"/>
  <c r="AO46" i="77" s="1"/>
  <c r="N45" i="77"/>
  <c r="Z45" i="77" s="1"/>
  <c r="AM45" i="77" s="1"/>
  <c r="AA42" i="77"/>
  <c r="AN42" i="77" s="1"/>
  <c r="N47" i="77"/>
  <c r="Z47" i="77" s="1"/>
  <c r="AM47" i="77" s="1"/>
  <c r="N46" i="77"/>
  <c r="Z46" i="77" s="1"/>
  <c r="AM46" i="77" s="1"/>
  <c r="N48" i="77"/>
  <c r="Z48" i="77" s="1"/>
  <c r="AM48" i="77" s="1"/>
  <c r="O46" i="77"/>
  <c r="AA46" i="77" s="1"/>
  <c r="AN46" i="77" s="1"/>
  <c r="O45" i="77"/>
  <c r="AA45" i="77" s="1"/>
  <c r="AN45" i="77" s="1"/>
  <c r="O48" i="77"/>
  <c r="AA48" i="77" s="1"/>
  <c r="AN48" i="77" s="1"/>
  <c r="Q45" i="77"/>
  <c r="AC45" i="77" s="1"/>
  <c r="AP45" i="77" s="1"/>
  <c r="AQ49" i="77"/>
  <c r="Q47" i="77"/>
  <c r="AC47" i="77" s="1"/>
  <c r="AP47" i="77" s="1"/>
  <c r="AC42" i="77"/>
  <c r="AP42" i="77" s="1"/>
  <c r="Q46" i="77"/>
  <c r="AC46" i="77" s="1"/>
  <c r="AP46" i="77" s="1"/>
  <c r="W23" i="60"/>
  <c r="W25" i="60"/>
  <c r="P45" i="77"/>
  <c r="AB45" i="77" s="1"/>
  <c r="AO45" i="77" s="1"/>
  <c r="AB42" i="77"/>
  <c r="AO42" i="77" s="1"/>
  <c r="AN215" i="85" a="1"/>
  <c r="AN215" i="85" s="1"/>
  <c r="AK215" i="85" s="1" a="1"/>
  <c r="AK215" i="85" s="1"/>
  <c r="AL215" i="85" s="1" a="1"/>
  <c r="AL215" i="85" s="1"/>
  <c r="AN204" i="85" a="1"/>
  <c r="AN204" i="85" s="1"/>
  <c r="AK204" i="85" s="1" a="1"/>
  <c r="AK204" i="85" s="1"/>
  <c r="AL204" i="85" s="1" a="1"/>
  <c r="AL204" i="85" s="1"/>
  <c r="AN211" i="85" a="1"/>
  <c r="AN211" i="85" s="1"/>
  <c r="AK211" i="85" s="1" a="1"/>
  <c r="AK211" i="85" s="1"/>
  <c r="AL211" i="85" s="1" a="1"/>
  <c r="AL211" i="85" s="1"/>
  <c r="AN206" i="85" a="1"/>
  <c r="AN206" i="85" s="1"/>
  <c r="AK206" i="85" s="1" a="1"/>
  <c r="AK206" i="85" s="1"/>
  <c r="AL206" i="85" s="1" a="1"/>
  <c r="AL206" i="85" s="1"/>
  <c r="AN208" i="85" a="1"/>
  <c r="AN208" i="85" s="1"/>
  <c r="AK208" i="85" s="1" a="1"/>
  <c r="AK208" i="85" s="1"/>
  <c r="AL208" i="85" s="1" a="1"/>
  <c r="AL208" i="85" s="1"/>
  <c r="AN213" i="85" a="1"/>
  <c r="AN213" i="85" s="1"/>
  <c r="AK213" i="85" s="1" a="1"/>
  <c r="AK213" i="85" s="1"/>
  <c r="AL213" i="85" s="1" a="1"/>
  <c r="AL213" i="85" s="1"/>
  <c r="BP219" i="85"/>
  <c r="AN212" i="85" a="1"/>
  <c r="AN212" i="85" s="1"/>
  <c r="AK212" i="85" s="1" a="1"/>
  <c r="AK212" i="85" s="1"/>
  <c r="AL212" i="85" s="1" a="1"/>
  <c r="AL212" i="85" s="1"/>
  <c r="Q11" i="77"/>
  <c r="AC11" i="77" s="1"/>
  <c r="AP11" i="77" s="1"/>
  <c r="Q12" i="77"/>
  <c r="AC12" i="77" s="1"/>
  <c r="AP12" i="77" s="1"/>
  <c r="Q13" i="77"/>
  <c r="AC13" i="77" s="1"/>
  <c r="AP13" i="77" s="1"/>
  <c r="Q10" i="77"/>
  <c r="AC10" i="77" s="1"/>
  <c r="AP10" i="77" s="1"/>
  <c r="AC7" i="77"/>
  <c r="AP7" i="77" s="1"/>
  <c r="AN210" i="85" a="1"/>
  <c r="AN210" i="85" s="1"/>
  <c r="AK210" i="85" s="1" a="1"/>
  <c r="AK210" i="85" s="1"/>
  <c r="AL210" i="85" s="1" a="1"/>
  <c r="AL210" i="85" s="1"/>
  <c r="AN209" i="85" a="1"/>
  <c r="AN209" i="85" s="1"/>
  <c r="AK209" i="85" s="1" a="1"/>
  <c r="AK209" i="85" s="1"/>
  <c r="AL209" i="85" s="1" a="1"/>
  <c r="AL209" i="85" s="1"/>
  <c r="AR219" i="85"/>
  <c r="N12" i="77"/>
  <c r="Z12" i="77" s="1"/>
  <c r="AM12" i="77" s="1"/>
  <c r="N11" i="77"/>
  <c r="Z11" i="77" s="1"/>
  <c r="AM11" i="77" s="1"/>
  <c r="N13" i="77"/>
  <c r="Z13" i="77" s="1"/>
  <c r="AM13" i="77" s="1"/>
  <c r="Z7" i="77"/>
  <c r="AM7" i="77" s="1"/>
  <c r="N10" i="77"/>
  <c r="Z10" i="77" s="1"/>
  <c r="AM10" i="77" s="1"/>
  <c r="AN207" i="85" a="1"/>
  <c r="AN207" i="85" s="1"/>
  <c r="AK207" i="85" s="1" a="1"/>
  <c r="AK207" i="85" s="1"/>
  <c r="AL207" i="85" s="1" a="1"/>
  <c r="AL207" i="85" s="1"/>
  <c r="S219" i="85"/>
  <c r="P13" i="77"/>
  <c r="AB13" i="77" s="1"/>
  <c r="AO13" i="77" s="1"/>
  <c r="P12" i="77"/>
  <c r="AB12" i="77" s="1"/>
  <c r="AO12" i="77" s="1"/>
  <c r="AB7" i="77"/>
  <c r="AO7" i="77" s="1"/>
  <c r="P10" i="77"/>
  <c r="AB10" i="77" s="1"/>
  <c r="AO10" i="77" s="1"/>
  <c r="P11" i="77"/>
  <c r="AB11" i="77" s="1"/>
  <c r="AO11" i="77" s="1"/>
  <c r="AD7" i="77"/>
  <c r="AQ7" i="77" s="1"/>
  <c r="R10" i="77"/>
  <c r="AD10" i="77" s="1"/>
  <c r="AQ10" i="77" s="1"/>
  <c r="R12" i="77"/>
  <c r="AD12" i="77" s="1"/>
  <c r="AQ12" i="77" s="1"/>
  <c r="R11" i="77"/>
  <c r="AD11" i="77" s="1"/>
  <c r="AQ11" i="77" s="1"/>
  <c r="R13" i="77"/>
  <c r="AD13" i="77" s="1"/>
  <c r="AQ13" i="77" s="1"/>
  <c r="AN205" i="85" a="1"/>
  <c r="AN205" i="85" s="1"/>
  <c r="AK205" i="85" s="1" a="1"/>
  <c r="AK205" i="85" s="1"/>
  <c r="AL205" i="85" s="1" a="1"/>
  <c r="AL205" i="85" s="1"/>
  <c r="AN203" i="85" a="1"/>
  <c r="AN203" i="85" s="1"/>
  <c r="AK203" i="85" s="1" a="1"/>
  <c r="AK203" i="85" s="1"/>
  <c r="AA219" i="85"/>
  <c r="O13" i="77"/>
  <c r="AA13" i="77" s="1"/>
  <c r="AN13" i="77" s="1"/>
  <c r="O11" i="77"/>
  <c r="AA11" i="77" s="1"/>
  <c r="AN11" i="77" s="1"/>
  <c r="AA7" i="77"/>
  <c r="AN7" i="77" s="1"/>
  <c r="O10" i="77"/>
  <c r="AA10" i="77" s="1"/>
  <c r="AN10" i="77" s="1"/>
  <c r="O12" i="77"/>
  <c r="AA12" i="77" s="1"/>
  <c r="AN12" i="77" s="1"/>
  <c r="AN214" i="85" a="1"/>
  <c r="AN214" i="85" s="1"/>
  <c r="AK214" i="85" s="1" a="1"/>
  <c r="AK214" i="85" s="1"/>
  <c r="AL214" i="85" s="1" a="1"/>
  <c r="AL214" i="85" s="1"/>
  <c r="AN216" i="85" a="1"/>
  <c r="AN216" i="85" s="1"/>
  <c r="AK216" i="85" s="1" a="1"/>
  <c r="AK216" i="85" s="1"/>
  <c r="AL216" i="85" s="1" a="1"/>
  <c r="AL216" i="85" s="1"/>
  <c r="AO49" i="77" l="1"/>
  <c r="AN49" i="77"/>
  <c r="AM49" i="77"/>
  <c r="AP49" i="77"/>
  <c r="AM14" i="77"/>
  <c r="AP14" i="77"/>
  <c r="AO14" i="77"/>
  <c r="AN14" i="77"/>
  <c r="AQ14" i="77"/>
  <c r="S220" i="85"/>
  <c r="AA220" i="85"/>
  <c r="AR220" i="85"/>
  <c r="K213" i="85"/>
  <c r="K214" i="85"/>
  <c r="K215" i="85"/>
  <c r="AL203" i="85" a="1"/>
  <c r="AL203" i="85" s="1"/>
  <c r="BP220" i="85"/>
  <c r="AA221" i="85" l="1"/>
  <c r="S221" i="85"/>
  <c r="AR221" i="85"/>
  <c r="BP221" i="85"/>
  <c r="AR222" i="85" l="1"/>
  <c r="S222" i="85"/>
  <c r="AA222" i="85"/>
  <c r="BP222" i="85"/>
  <c r="AA223" i="85" l="1"/>
  <c r="BP223" i="85"/>
  <c r="S223" i="85"/>
  <c r="AR223" i="85"/>
  <c r="AR224" i="85" l="1"/>
  <c r="BP224" i="85"/>
  <c r="S224" i="85"/>
  <c r="AA197" i="85"/>
  <c r="AA194" i="85"/>
  <c r="AA195" i="85"/>
  <c r="AA196" i="85"/>
  <c r="AD223" i="85" l="1"/>
  <c r="S225" i="85"/>
  <c r="BP225" i="85"/>
  <c r="AD203" i="85"/>
  <c r="AD204" i="85"/>
  <c r="AD205" i="85"/>
  <c r="AD206" i="85"/>
  <c r="AD207" i="85"/>
  <c r="AD208" i="85"/>
  <c r="AD209" i="85"/>
  <c r="AD210" i="85"/>
  <c r="AD211" i="85"/>
  <c r="AD212" i="85"/>
  <c r="AD213" i="85"/>
  <c r="AD214" i="85"/>
  <c r="AD215" i="85"/>
  <c r="AD216" i="85"/>
  <c r="AD217" i="85"/>
  <c r="AD218" i="85"/>
  <c r="AD219" i="85"/>
  <c r="AD220" i="85"/>
  <c r="AD221" i="85"/>
  <c r="AD222" i="85"/>
  <c r="AR225" i="85"/>
  <c r="AE212" i="85" l="1" a="1"/>
  <c r="AE212" i="85" s="1"/>
  <c r="AB212" i="85" s="1" a="1"/>
  <c r="AB212" i="85" s="1"/>
  <c r="AC212" i="85" s="1" a="1"/>
  <c r="AC212" i="85" s="1"/>
  <c r="AE217" i="85" a="1"/>
  <c r="AE217" i="85" s="1"/>
  <c r="AB217" i="85" s="1" a="1"/>
  <c r="AB217" i="85" s="1"/>
  <c r="AC217" i="85" s="1" a="1"/>
  <c r="AC217" i="85" s="1"/>
  <c r="AE219" i="85" a="1"/>
  <c r="AE219" i="85" s="1"/>
  <c r="AB219" i="85" s="1" a="1"/>
  <c r="AB219" i="85" s="1"/>
  <c r="AC219" i="85" s="1" a="1"/>
  <c r="AC219" i="85" s="1"/>
  <c r="AE207" i="85" a="1"/>
  <c r="AE207" i="85" s="1"/>
  <c r="AB207" i="85" s="1" a="1"/>
  <c r="AB207" i="85" s="1"/>
  <c r="AC207" i="85" s="1" a="1"/>
  <c r="AC207" i="85" s="1"/>
  <c r="AE205" i="85" a="1"/>
  <c r="AE205" i="85" s="1"/>
  <c r="AB205" i="85" s="1" a="1"/>
  <c r="AB205" i="85" s="1"/>
  <c r="AC205" i="85" s="1" a="1"/>
  <c r="AC205" i="85" s="1"/>
  <c r="AE221" i="85" a="1"/>
  <c r="AE221" i="85" s="1"/>
  <c r="AB221" i="85" s="1" a="1"/>
  <c r="AB221" i="85" s="1"/>
  <c r="AC221" i="85" s="1" a="1"/>
  <c r="AC221" i="85" s="1"/>
  <c r="AE209" i="85" a="1"/>
  <c r="AE209" i="85" s="1"/>
  <c r="AB209" i="85" s="1" a="1"/>
  <c r="AB209" i="85" s="1"/>
  <c r="AC209" i="85" s="1" a="1"/>
  <c r="AC209" i="85" s="1"/>
  <c r="AE220" i="85" a="1"/>
  <c r="AE220" i="85" s="1"/>
  <c r="AB220" i="85" s="1" a="1"/>
  <c r="AB220" i="85" s="1"/>
  <c r="AC220" i="85" s="1" a="1"/>
  <c r="AC220" i="85" s="1"/>
  <c r="AE208" i="85" a="1"/>
  <c r="AE208" i="85" s="1"/>
  <c r="AB208" i="85" s="1" a="1"/>
  <c r="AB208" i="85" s="1"/>
  <c r="AC208" i="85" s="1" a="1"/>
  <c r="AC208" i="85" s="1"/>
  <c r="AE218" i="85" a="1"/>
  <c r="AE218" i="85" s="1"/>
  <c r="AB218" i="85" s="1" a="1"/>
  <c r="AB218" i="85" s="1"/>
  <c r="AC218" i="85" s="1" a="1"/>
  <c r="AC218" i="85" s="1"/>
  <c r="AE206" i="85" a="1"/>
  <c r="AE206" i="85" s="1"/>
  <c r="AB206" i="85" s="1" a="1"/>
  <c r="AB206" i="85" s="1"/>
  <c r="AC206" i="85" s="1" a="1"/>
  <c r="AC206" i="85" s="1"/>
  <c r="AE216" i="85" a="1"/>
  <c r="AE216" i="85" s="1"/>
  <c r="AB216" i="85" s="1" a="1"/>
  <c r="AB216" i="85" s="1"/>
  <c r="AC216" i="85" s="1" a="1"/>
  <c r="AC216" i="85" s="1"/>
  <c r="AE204" i="85" a="1"/>
  <c r="AE204" i="85" s="1"/>
  <c r="AB204" i="85" s="1" a="1"/>
  <c r="AB204" i="85" s="1"/>
  <c r="AC204" i="85" s="1" a="1"/>
  <c r="AC204" i="85" s="1"/>
  <c r="AE215" i="85" a="1"/>
  <c r="AE215" i="85" s="1"/>
  <c r="AB215" i="85" s="1" a="1"/>
  <c r="AB215" i="85" s="1"/>
  <c r="AC215" i="85" s="1" a="1"/>
  <c r="AC215" i="85" s="1"/>
  <c r="AE203" i="85" a="1"/>
  <c r="AE203" i="85" s="1"/>
  <c r="AB203" i="85" s="1" a="1"/>
  <c r="AB203" i="85" s="1"/>
  <c r="AE214" i="85" a="1"/>
  <c r="AE214" i="85" s="1"/>
  <c r="AB214" i="85" s="1" a="1"/>
  <c r="AB214" i="85" s="1"/>
  <c r="AC214" i="85" s="1" a="1"/>
  <c r="AC214" i="85" s="1"/>
  <c r="AE213" i="85" a="1"/>
  <c r="AE213" i="85" s="1"/>
  <c r="AB213" i="85" s="1" a="1"/>
  <c r="AB213" i="85" s="1"/>
  <c r="AC213" i="85" s="1" a="1"/>
  <c r="AC213" i="85" s="1"/>
  <c r="BP226" i="85"/>
  <c r="AR226" i="85"/>
  <c r="AE211" i="85" a="1"/>
  <c r="AE211" i="85" s="1"/>
  <c r="AB211" i="85" s="1" a="1"/>
  <c r="AB211" i="85" s="1"/>
  <c r="AC211" i="85" s="1" a="1"/>
  <c r="AC211" i="85" s="1"/>
  <c r="S226" i="85"/>
  <c r="AE222" i="85" a="1"/>
  <c r="AE222" i="85" s="1"/>
  <c r="AB222" i="85" s="1" a="1"/>
  <c r="AB222" i="85" s="1"/>
  <c r="AC222" i="85" s="1" a="1"/>
  <c r="AC222" i="85" s="1"/>
  <c r="AE210" i="85" a="1"/>
  <c r="AE210" i="85" s="1"/>
  <c r="AB210" i="85" s="1" a="1"/>
  <c r="AB210" i="85" s="1"/>
  <c r="AC210" i="85" s="1" a="1"/>
  <c r="AC210" i="85" s="1"/>
  <c r="AE223" i="85" a="1"/>
  <c r="AE223" i="85" s="1"/>
  <c r="AB223" i="85" s="1" a="1"/>
  <c r="AB223" i="85" s="1"/>
  <c r="AC223" i="85" s="1" a="1"/>
  <c r="AC223" i="85" s="1"/>
  <c r="J214" i="85" l="1"/>
  <c r="J215" i="85"/>
  <c r="AC203" i="85" a="1"/>
  <c r="AC203" i="85" s="1"/>
  <c r="J213" i="85"/>
  <c r="AR227" i="85"/>
  <c r="S227" i="85"/>
  <c r="BP227" i="85"/>
  <c r="S228" i="85" l="1"/>
  <c r="BP228" i="85"/>
  <c r="AR197" i="85"/>
  <c r="AR196" i="85"/>
  <c r="AR195" i="85"/>
  <c r="AR194" i="85"/>
  <c r="AU227" i="85" l="1"/>
  <c r="AU203" i="85"/>
  <c r="AU204" i="85"/>
  <c r="AU205" i="85"/>
  <c r="AU206" i="85"/>
  <c r="AU207" i="85"/>
  <c r="AU208" i="85"/>
  <c r="AU209" i="85"/>
  <c r="AU210" i="85"/>
  <c r="AU211" i="85"/>
  <c r="AU212" i="85"/>
  <c r="AU213" i="85"/>
  <c r="AU214" i="85"/>
  <c r="AU215" i="85"/>
  <c r="AU216" i="85"/>
  <c r="AU217" i="85"/>
  <c r="AU218" i="85"/>
  <c r="AU219" i="85"/>
  <c r="AU220" i="85"/>
  <c r="AU221" i="85"/>
  <c r="AU222" i="85"/>
  <c r="AU223" i="85"/>
  <c r="AU224" i="85"/>
  <c r="AU225" i="85"/>
  <c r="AU226" i="85"/>
  <c r="BP194" i="85"/>
  <c r="BP197" i="85"/>
  <c r="BP195" i="85"/>
  <c r="BP196" i="85"/>
  <c r="S229" i="85"/>
  <c r="AV225" i="85" l="1" a="1"/>
  <c r="AV225" i="85" s="1"/>
  <c r="AS225" i="85" s="1" a="1"/>
  <c r="AS225" i="85" s="1"/>
  <c r="AT225" i="85" s="1" a="1"/>
  <c r="AT225" i="85" s="1"/>
  <c r="AV213" i="85" a="1"/>
  <c r="AV213" i="85" s="1"/>
  <c r="AS213" i="85" s="1" a="1"/>
  <c r="AS213" i="85" s="1"/>
  <c r="AT213" i="85" s="1" a="1"/>
  <c r="AT213" i="85" s="1"/>
  <c r="AV220" i="85" a="1"/>
  <c r="AV220" i="85" s="1"/>
  <c r="AS220" i="85" s="1" a="1"/>
  <c r="AS220" i="85" s="1"/>
  <c r="AT220" i="85" s="1" a="1"/>
  <c r="AT220" i="85" s="1"/>
  <c r="AV208" i="85" a="1"/>
  <c r="AV208" i="85" s="1"/>
  <c r="AS208" i="85" s="1" a="1"/>
  <c r="AS208" i="85" s="1"/>
  <c r="AT208" i="85" s="1" a="1"/>
  <c r="AT208" i="85" s="1"/>
  <c r="AV217" i="85" a="1"/>
  <c r="AV217" i="85" s="1"/>
  <c r="AS217" i="85" s="1" a="1"/>
  <c r="AS217" i="85" s="1"/>
  <c r="AT217" i="85" s="1" a="1"/>
  <c r="AT217" i="85" s="1"/>
  <c r="AV205" i="85" a="1"/>
  <c r="AV205" i="85" s="1"/>
  <c r="AS205" i="85" s="1" a="1"/>
  <c r="AS205" i="85" s="1"/>
  <c r="AT205" i="85" s="1" a="1"/>
  <c r="AT205" i="85" s="1"/>
  <c r="AV223" i="85" a="1"/>
  <c r="AV223" i="85" s="1"/>
  <c r="AS223" i="85" s="1" a="1"/>
  <c r="AS223" i="85" s="1"/>
  <c r="AT223" i="85" s="1" a="1"/>
  <c r="AT223" i="85" s="1"/>
  <c r="BS228" i="85"/>
  <c r="AV211" i="85" a="1"/>
  <c r="AV211" i="85" s="1"/>
  <c r="AS211" i="85" s="1" a="1"/>
  <c r="AS211" i="85" s="1"/>
  <c r="AT211" i="85" s="1" a="1"/>
  <c r="AT211" i="85" s="1"/>
  <c r="AV215" i="85" a="1"/>
  <c r="AV215" i="85" s="1"/>
  <c r="AS215" i="85" s="1" a="1"/>
  <c r="AS215" i="85" s="1"/>
  <c r="AT215" i="85" s="1" a="1"/>
  <c r="AT215" i="85" s="1"/>
  <c r="AV203" i="85" a="1"/>
  <c r="AV203" i="85" s="1"/>
  <c r="AS203" i="85" s="1" a="1"/>
  <c r="AS203" i="85" s="1"/>
  <c r="AT203" i="85" s="1" a="1"/>
  <c r="AT203" i="85" s="1"/>
  <c r="AV224" i="85" a="1"/>
  <c r="AV224" i="85" s="1"/>
  <c r="AS224" i="85" s="1" a="1"/>
  <c r="AS224" i="85" s="1"/>
  <c r="AT224" i="85" s="1" a="1"/>
  <c r="AT224" i="85" s="1"/>
  <c r="AV212" i="85" a="1"/>
  <c r="AV212" i="85" s="1"/>
  <c r="AS212" i="85" s="1" a="1"/>
  <c r="AS212" i="85" s="1"/>
  <c r="AT212" i="85" s="1" a="1"/>
  <c r="AT212" i="85" s="1"/>
  <c r="AV222" i="85" a="1"/>
  <c r="AV222" i="85" s="1"/>
  <c r="AS222" i="85" s="1" a="1"/>
  <c r="AS222" i="85" s="1"/>
  <c r="AT222" i="85" s="1" a="1"/>
  <c r="AT222" i="85" s="1"/>
  <c r="AV210" i="85" a="1"/>
  <c r="AV210" i="85" s="1"/>
  <c r="AS210" i="85" s="1" a="1"/>
  <c r="AS210" i="85" s="1"/>
  <c r="AT210" i="85" s="1" a="1"/>
  <c r="AT210" i="85" s="1"/>
  <c r="AV221" i="85" a="1"/>
  <c r="AV221" i="85" s="1"/>
  <c r="AS221" i="85" s="1" a="1"/>
  <c r="AS221" i="85" s="1"/>
  <c r="AT221" i="85" s="1" a="1"/>
  <c r="AT221" i="85" s="1"/>
  <c r="AV209" i="85" a="1"/>
  <c r="AV209" i="85" s="1"/>
  <c r="AS209" i="85" s="1" a="1"/>
  <c r="AS209" i="85" s="1"/>
  <c r="AT209" i="85" s="1" a="1"/>
  <c r="AT209" i="85" s="1"/>
  <c r="S230" i="85"/>
  <c r="AV219" i="85" a="1"/>
  <c r="AV219" i="85" s="1"/>
  <c r="AS219" i="85" s="1" a="1"/>
  <c r="AS219" i="85" s="1"/>
  <c r="AT219" i="85" s="1" a="1"/>
  <c r="AT219" i="85" s="1"/>
  <c r="AV207" i="85" a="1"/>
  <c r="AV207" i="85" s="1"/>
  <c r="AS207" i="85" s="1" a="1"/>
  <c r="AS207" i="85" s="1"/>
  <c r="AT207" i="85" s="1" a="1"/>
  <c r="AT207" i="85" s="1"/>
  <c r="BS203" i="85"/>
  <c r="BS204" i="85"/>
  <c r="BS205" i="85"/>
  <c r="BS206" i="85"/>
  <c r="BS207" i="85"/>
  <c r="BS208" i="85"/>
  <c r="BS209" i="85"/>
  <c r="BS210" i="85"/>
  <c r="BS211" i="85"/>
  <c r="BS212" i="85"/>
  <c r="BS213" i="85"/>
  <c r="BS214" i="85"/>
  <c r="BS215" i="85"/>
  <c r="BS216" i="85"/>
  <c r="BS217" i="85"/>
  <c r="BS218" i="85"/>
  <c r="BS219" i="85"/>
  <c r="BS220" i="85"/>
  <c r="BS221" i="85"/>
  <c r="BS222" i="85"/>
  <c r="BS223" i="85"/>
  <c r="BS224" i="85"/>
  <c r="BS225" i="85"/>
  <c r="BS226" i="85"/>
  <c r="BS227" i="85"/>
  <c r="AV218" i="85" a="1"/>
  <c r="AV218" i="85" s="1"/>
  <c r="AS218" i="85" s="1" a="1"/>
  <c r="AS218" i="85" s="1"/>
  <c r="AT218" i="85" s="1" a="1"/>
  <c r="AT218" i="85" s="1"/>
  <c r="AV206" i="85" a="1"/>
  <c r="AV206" i="85" s="1"/>
  <c r="AS206" i="85" s="1" a="1"/>
  <c r="AS206" i="85" s="1"/>
  <c r="AT206" i="85" s="1" a="1"/>
  <c r="AT206" i="85" s="1"/>
  <c r="AV216" i="85" a="1"/>
  <c r="AV216" i="85" s="1"/>
  <c r="AS216" i="85" s="1" a="1"/>
  <c r="AS216" i="85" s="1"/>
  <c r="AT216" i="85" s="1" a="1"/>
  <c r="AT216" i="85" s="1"/>
  <c r="AV204" i="85" a="1"/>
  <c r="AV204" i="85" s="1"/>
  <c r="AS204" i="85" s="1" a="1"/>
  <c r="AS204" i="85" s="1"/>
  <c r="AT204" i="85" s="1" a="1"/>
  <c r="AT204" i="85" s="1"/>
  <c r="AV226" i="85" a="1"/>
  <c r="AV226" i="85" s="1"/>
  <c r="AS226" i="85" s="1" a="1"/>
  <c r="AS226" i="85" s="1"/>
  <c r="AT226" i="85" s="1" a="1"/>
  <c r="AT226" i="85" s="1"/>
  <c r="AV214" i="85" a="1"/>
  <c r="AV214" i="85" s="1"/>
  <c r="AS214" i="85" s="1" a="1"/>
  <c r="AS214" i="85" s="1"/>
  <c r="AT214" i="85" s="1" a="1"/>
  <c r="AT214" i="85" s="1"/>
  <c r="AV227" i="85" a="1"/>
  <c r="AV227" i="85" s="1"/>
  <c r="AS227" i="85" s="1" a="1"/>
  <c r="AS227" i="85" s="1"/>
  <c r="AT227" i="85" s="1" a="1"/>
  <c r="AT227" i="85" s="1"/>
  <c r="BT217" i="85" l="1" a="1"/>
  <c r="BT217" i="85" s="1"/>
  <c r="BQ217" i="85" s="1" a="1"/>
  <c r="BQ217" i="85" s="1"/>
  <c r="BR217" i="85" s="1" a="1"/>
  <c r="BR217" i="85" s="1"/>
  <c r="BT205" i="85" a="1"/>
  <c r="BT205" i="85" s="1"/>
  <c r="BQ205" i="85" s="1" a="1"/>
  <c r="BQ205" i="85" s="1"/>
  <c r="BR205" i="85" s="1" a="1"/>
  <c r="BR205" i="85" s="1"/>
  <c r="BT226" i="85" a="1"/>
  <c r="BT226" i="85" s="1"/>
  <c r="BQ226" i="85" s="1" a="1"/>
  <c r="BQ226" i="85" s="1"/>
  <c r="BR226" i="85" s="1" a="1"/>
  <c r="BR226" i="85" s="1"/>
  <c r="BT214" i="85" a="1"/>
  <c r="BT214" i="85" s="1"/>
  <c r="BQ214" i="85" s="1" a="1"/>
  <c r="BQ214" i="85" s="1"/>
  <c r="BR214" i="85" s="1" a="1"/>
  <c r="BR214" i="85" s="1"/>
  <c r="BT203" i="85" a="1"/>
  <c r="BT203" i="85" s="1"/>
  <c r="BQ203" i="85" s="1" a="1"/>
  <c r="BQ203" i="85" s="1"/>
  <c r="BR203" i="85" s="1" a="1"/>
  <c r="BR203" i="85" s="1"/>
  <c r="BT221" i="85" a="1"/>
  <c r="BT221" i="85" s="1"/>
  <c r="BQ221" i="85" s="1" a="1"/>
  <c r="BQ221" i="85" s="1"/>
  <c r="BR221" i="85" s="1" a="1"/>
  <c r="BR221" i="85" s="1"/>
  <c r="BT209" i="85" a="1"/>
  <c r="BT209" i="85" s="1"/>
  <c r="BQ209" i="85" s="1" a="1"/>
  <c r="BQ209" i="85" s="1"/>
  <c r="BR209" i="85" s="1" a="1"/>
  <c r="BR209" i="85" s="1"/>
  <c r="L213" i="85"/>
  <c r="BT227" i="85" a="1"/>
  <c r="BT227" i="85" s="1"/>
  <c r="BQ227" i="85" s="1" a="1"/>
  <c r="BQ227" i="85" s="1"/>
  <c r="BR227" i="85" s="1" a="1"/>
  <c r="BR227" i="85" s="1"/>
  <c r="BT215" i="85" a="1"/>
  <c r="BT215" i="85" s="1"/>
  <c r="BQ215" i="85" s="1" a="1"/>
  <c r="BQ215" i="85" s="1"/>
  <c r="BR215" i="85" s="1" a="1"/>
  <c r="BR215" i="85" s="1"/>
  <c r="BT213" i="85" a="1"/>
  <c r="BT213" i="85" s="1"/>
  <c r="BQ213" i="85" s="1" a="1"/>
  <c r="BQ213" i="85" s="1"/>
  <c r="BR213" i="85" s="1" a="1"/>
  <c r="BR213" i="85" s="1"/>
  <c r="BT224" i="85" a="1"/>
  <c r="BT224" i="85" s="1"/>
  <c r="BQ224" i="85" s="1" a="1"/>
  <c r="BQ224" i="85" s="1"/>
  <c r="BR224" i="85" s="1" a="1"/>
  <c r="BR224" i="85" s="1"/>
  <c r="BT212" i="85" a="1"/>
  <c r="BT212" i="85" s="1"/>
  <c r="BQ212" i="85" s="1" a="1"/>
  <c r="BQ212" i="85" s="1"/>
  <c r="BR212" i="85" s="1" a="1"/>
  <c r="BR212" i="85" s="1"/>
  <c r="BT223" i="85" a="1"/>
  <c r="BT223" i="85" s="1"/>
  <c r="BQ223" i="85" s="1" a="1"/>
  <c r="BQ223" i="85" s="1"/>
  <c r="BR223" i="85" s="1" a="1"/>
  <c r="BR223" i="85" s="1"/>
  <c r="BT211" i="85" a="1"/>
  <c r="BT211" i="85" s="1"/>
  <c r="BQ211" i="85" s="1" a="1"/>
  <c r="BQ211" i="85" s="1"/>
  <c r="BR211" i="85" s="1" a="1"/>
  <c r="BR211" i="85" s="1"/>
  <c r="S231" i="85"/>
  <c r="BT225" i="85" a="1"/>
  <c r="BT225" i="85" s="1"/>
  <c r="BQ225" i="85" s="1" a="1"/>
  <c r="BQ225" i="85" s="1"/>
  <c r="BR225" i="85" s="1" a="1"/>
  <c r="BR225" i="85" s="1"/>
  <c r="L215" i="85"/>
  <c r="BT222" i="85" a="1"/>
  <c r="BT222" i="85" s="1"/>
  <c r="BQ222" i="85" s="1" a="1"/>
  <c r="BQ222" i="85" s="1"/>
  <c r="BR222" i="85" s="1" a="1"/>
  <c r="BR222" i="85" s="1"/>
  <c r="BT210" i="85" a="1"/>
  <c r="BT210" i="85" s="1"/>
  <c r="BQ210" i="85" s="1" a="1"/>
  <c r="BQ210" i="85" s="1"/>
  <c r="BR210" i="85" s="1" a="1"/>
  <c r="BR210" i="85" s="1"/>
  <c r="L214" i="85"/>
  <c r="BT220" i="85" a="1"/>
  <c r="BT220" i="85" s="1"/>
  <c r="BQ220" i="85" s="1" a="1"/>
  <c r="BQ220" i="85" s="1"/>
  <c r="BR220" i="85" s="1" a="1"/>
  <c r="BR220" i="85" s="1"/>
  <c r="BT208" i="85" a="1"/>
  <c r="BT208" i="85" s="1"/>
  <c r="BQ208" i="85" s="1" a="1"/>
  <c r="BQ208" i="85" s="1"/>
  <c r="BR208" i="85" s="1" a="1"/>
  <c r="BR208" i="85" s="1"/>
  <c r="BT219" i="85" a="1"/>
  <c r="BT219" i="85" s="1"/>
  <c r="BQ219" i="85" s="1" a="1"/>
  <c r="BQ219" i="85" s="1"/>
  <c r="BR219" i="85" s="1" a="1"/>
  <c r="BR219" i="85" s="1"/>
  <c r="BT207" i="85" a="1"/>
  <c r="BT207" i="85" s="1"/>
  <c r="BQ207" i="85" s="1" a="1"/>
  <c r="BQ207" i="85" s="1"/>
  <c r="BR207" i="85" s="1" a="1"/>
  <c r="BR207" i="85" s="1"/>
  <c r="BT218" i="85" a="1"/>
  <c r="BT218" i="85" s="1"/>
  <c r="BQ218" i="85" s="1" a="1"/>
  <c r="BQ218" i="85" s="1"/>
  <c r="BR218" i="85" s="1" a="1"/>
  <c r="BR218" i="85" s="1"/>
  <c r="BT206" i="85" a="1"/>
  <c r="BT206" i="85" s="1"/>
  <c r="BQ206" i="85" s="1" a="1"/>
  <c r="BQ206" i="85" s="1"/>
  <c r="BR206" i="85" s="1" a="1"/>
  <c r="BR206" i="85" s="1"/>
  <c r="BT216" i="85" a="1"/>
  <c r="BT216" i="85" s="1"/>
  <c r="BQ216" i="85" s="1" a="1"/>
  <c r="BQ216" i="85" s="1"/>
  <c r="BR216" i="85" s="1" a="1"/>
  <c r="BR216" i="85" s="1"/>
  <c r="BT204" i="85" a="1"/>
  <c r="BT204" i="85" s="1"/>
  <c r="BQ204" i="85" s="1" a="1"/>
  <c r="BQ204" i="85" s="1"/>
  <c r="BR204" i="85" s="1" a="1"/>
  <c r="BR204" i="85" s="1"/>
  <c r="BT228" i="85" a="1"/>
  <c r="BT228" i="85" s="1"/>
  <c r="BQ228" i="85" s="1" a="1"/>
  <c r="BQ228" i="85" s="1"/>
  <c r="BR228" i="85" s="1" a="1"/>
  <c r="BR228" i="85" s="1"/>
  <c r="S232" i="85" l="1"/>
  <c r="O214" i="85"/>
  <c r="O215" i="85"/>
  <c r="O213" i="85"/>
  <c r="O218" i="85" l="1"/>
  <c r="P213" i="85"/>
  <c r="O220" i="85"/>
  <c r="P215" i="85"/>
  <c r="O219" i="85"/>
  <c r="P214" i="85"/>
  <c r="S233" i="85"/>
  <c r="S234" i="85" l="1"/>
  <c r="H11" i="60"/>
  <c r="I41" i="60"/>
  <c r="I52" i="60" s="1"/>
  <c r="I43" i="60"/>
  <c r="I54" i="60" s="1"/>
  <c r="I40" i="60"/>
  <c r="I51" i="60" s="1"/>
  <c r="I42" i="60"/>
  <c r="I53" i="60" s="1"/>
  <c r="I44" i="60"/>
  <c r="I55" i="60" s="1"/>
  <c r="F65" i="60"/>
  <c r="AL7" i="80"/>
  <c r="H19" i="60"/>
  <c r="H41" i="60"/>
  <c r="H52" i="60" s="1"/>
  <c r="F64" i="60"/>
  <c r="H40" i="60"/>
  <c r="H51" i="60" s="1"/>
  <c r="H44" i="60"/>
  <c r="H55" i="60" s="1"/>
  <c r="AK7" i="80"/>
  <c r="H42" i="60"/>
  <c r="H53" i="60" s="1"/>
  <c r="H43" i="60"/>
  <c r="H54" i="60" s="1"/>
  <c r="H27" i="60"/>
  <c r="F63" i="60"/>
  <c r="G44" i="60"/>
  <c r="G55" i="60" s="1"/>
  <c r="G40" i="60"/>
  <c r="G51" i="60" s="1"/>
  <c r="G43" i="60"/>
  <c r="G54" i="60" s="1"/>
  <c r="G42" i="60"/>
  <c r="G53" i="60" s="1"/>
  <c r="G41" i="60"/>
  <c r="G52" i="60" s="1"/>
  <c r="AJ7" i="80"/>
  <c r="H25" i="60" l="1" a="1"/>
  <c r="H25" i="60" s="1"/>
  <c r="I25" i="60" s="1" a="1"/>
  <c r="I25" i="60" s="1"/>
  <c r="J25" i="60" s="1"/>
  <c r="F119" i="60" s="1"/>
  <c r="I119" i="60" s="1"/>
  <c r="I21" i="60"/>
  <c r="J21" i="60" s="1"/>
  <c r="H24" i="60" a="1"/>
  <c r="H24" i="60" s="1"/>
  <c r="I24" i="60" s="1" a="1"/>
  <c r="I24" i="60" s="1"/>
  <c r="J24" i="60" s="1"/>
  <c r="H23" i="60" a="1"/>
  <c r="H23" i="60" s="1"/>
  <c r="I23" i="60" s="1" a="1"/>
  <c r="I23" i="60" s="1"/>
  <c r="J23" i="60" s="1"/>
  <c r="H22" i="60" a="1"/>
  <c r="H22" i="60" s="1"/>
  <c r="I22" i="60" s="1" a="1"/>
  <c r="I22" i="60" s="1"/>
  <c r="J22" i="60" s="1"/>
  <c r="H21" i="60"/>
  <c r="J5" i="60" s="1"/>
  <c r="AL42" i="80"/>
  <c r="AL43" i="80"/>
  <c r="AL34" i="80"/>
  <c r="AL24" i="80"/>
  <c r="AL22" i="80"/>
  <c r="AL21" i="80"/>
  <c r="AL45" i="80"/>
  <c r="AL49" i="80"/>
  <c r="AL23" i="80"/>
  <c r="AL31" i="80"/>
  <c r="AL44" i="80"/>
  <c r="AL13" i="80"/>
  <c r="AL26" i="80"/>
  <c r="AL18" i="80"/>
  <c r="AL17" i="80"/>
  <c r="AL33" i="80"/>
  <c r="AL25" i="80"/>
  <c r="AL28" i="80"/>
  <c r="AL12" i="80"/>
  <c r="AL35" i="80"/>
  <c r="AL46" i="80"/>
  <c r="AL16" i="80"/>
  <c r="AL36" i="80"/>
  <c r="AL20" i="80"/>
  <c r="AL15" i="80"/>
  <c r="AL48" i="80"/>
  <c r="AL27" i="80"/>
  <c r="AL10" i="80"/>
  <c r="AL11" i="80"/>
  <c r="AL32" i="80"/>
  <c r="AL47" i="80"/>
  <c r="AL14" i="80"/>
  <c r="AL30" i="80"/>
  <c r="AL41" i="80"/>
  <c r="AL19" i="80"/>
  <c r="AL29" i="80"/>
  <c r="AL9" i="80"/>
  <c r="I65" i="60"/>
  <c r="K65" i="60"/>
  <c r="M65" i="60"/>
  <c r="O65" i="60"/>
  <c r="I63" i="60"/>
  <c r="O63" i="60"/>
  <c r="K63" i="60"/>
  <c r="M63" i="60"/>
  <c r="I29" i="60"/>
  <c r="H33" i="60" a="1"/>
  <c r="H33" i="60" s="1"/>
  <c r="I33" i="60" s="1" a="1"/>
  <c r="I33" i="60" s="1"/>
  <c r="J33" i="60" s="1"/>
  <c r="E119" i="60" s="1"/>
  <c r="H119" i="60" s="1"/>
  <c r="H30" i="60" a="1"/>
  <c r="H30" i="60" s="1"/>
  <c r="I30" i="60" s="1" a="1"/>
  <c r="I30" i="60" s="1"/>
  <c r="J30" i="60" s="1"/>
  <c r="H31" i="60" a="1"/>
  <c r="H31" i="60" s="1"/>
  <c r="I31" i="60" s="1" a="1"/>
  <c r="I31" i="60" s="1"/>
  <c r="J31" i="60" s="1"/>
  <c r="H32" i="60" a="1"/>
  <c r="H32" i="60" s="1"/>
  <c r="I32" i="60" s="1" a="1"/>
  <c r="I32" i="60" s="1"/>
  <c r="J32" i="60" s="1"/>
  <c r="C64" i="77"/>
  <c r="H29" i="60"/>
  <c r="J6" i="60" s="1"/>
  <c r="AK42" i="80"/>
  <c r="AK43" i="80"/>
  <c r="AK49" i="80"/>
  <c r="AK23" i="80"/>
  <c r="AK24" i="80"/>
  <c r="AK34" i="80"/>
  <c r="AK21" i="80"/>
  <c r="AK45" i="80"/>
  <c r="AK22" i="80"/>
  <c r="AK16" i="80"/>
  <c r="AK20" i="80"/>
  <c r="AK14" i="80"/>
  <c r="AK26" i="80"/>
  <c r="AK18" i="80"/>
  <c r="AK12" i="80"/>
  <c r="AK35" i="80"/>
  <c r="AK46" i="80"/>
  <c r="AK36" i="80"/>
  <c r="AK15" i="80"/>
  <c r="AK31" i="80"/>
  <c r="AK33" i="80"/>
  <c r="AK17" i="80"/>
  <c r="AK25" i="80"/>
  <c r="AK13" i="80"/>
  <c r="AK27" i="80"/>
  <c r="AK48" i="80"/>
  <c r="AK44" i="80"/>
  <c r="AK10" i="80"/>
  <c r="AK11" i="80"/>
  <c r="AK32" i="80"/>
  <c r="AK47" i="80"/>
  <c r="AK28" i="80"/>
  <c r="AK30" i="80"/>
  <c r="AK41" i="80"/>
  <c r="AK29" i="80"/>
  <c r="AK19" i="80"/>
  <c r="AK9" i="80"/>
  <c r="I13" i="60"/>
  <c r="H17" i="60" a="1"/>
  <c r="H17" i="60" s="1"/>
  <c r="I17" i="60" s="1" a="1"/>
  <c r="I17" i="60" s="1"/>
  <c r="J17" i="60" s="1"/>
  <c r="G119" i="60" s="1"/>
  <c r="J119" i="60" s="1"/>
  <c r="H13" i="60"/>
  <c r="J4" i="60" s="1"/>
  <c r="H15" i="60" a="1"/>
  <c r="H15" i="60" s="1"/>
  <c r="I15" i="60" s="1" a="1"/>
  <c r="I15" i="60" s="1"/>
  <c r="J15" i="60" s="1"/>
  <c r="H16" i="60" a="1"/>
  <c r="H16" i="60" s="1"/>
  <c r="I16" i="60" s="1" a="1"/>
  <c r="I16" i="60" s="1"/>
  <c r="J16" i="60" s="1"/>
  <c r="H14" i="60" a="1"/>
  <c r="H14" i="60" s="1"/>
  <c r="I14" i="60" s="1" a="1"/>
  <c r="I14" i="60" s="1"/>
  <c r="J14" i="60" s="1"/>
  <c r="AJ43" i="80"/>
  <c r="AJ42" i="80"/>
  <c r="AJ24" i="80"/>
  <c r="AJ34" i="80"/>
  <c r="AJ21" i="80"/>
  <c r="AJ23" i="80"/>
  <c r="AJ22" i="80"/>
  <c r="AJ49" i="80"/>
  <c r="AJ45" i="80"/>
  <c r="AJ26" i="80"/>
  <c r="AJ18" i="80"/>
  <c r="AJ12" i="80"/>
  <c r="AJ36" i="80"/>
  <c r="AJ31" i="80"/>
  <c r="AJ33" i="80"/>
  <c r="AJ35" i="80"/>
  <c r="AJ27" i="80"/>
  <c r="AJ17" i="80"/>
  <c r="AJ10" i="80"/>
  <c r="AJ20" i="80"/>
  <c r="AJ44" i="80"/>
  <c r="AJ15" i="80"/>
  <c r="AJ46" i="80"/>
  <c r="AJ11" i="80"/>
  <c r="AJ32" i="80"/>
  <c r="AJ25" i="80"/>
  <c r="AJ13" i="80"/>
  <c r="AJ47" i="80"/>
  <c r="AJ16" i="80"/>
  <c r="AJ48" i="80"/>
  <c r="AJ14" i="80"/>
  <c r="AJ28" i="80"/>
  <c r="AJ30" i="80"/>
  <c r="AJ41" i="80"/>
  <c r="AJ9" i="80"/>
  <c r="AJ29" i="80"/>
  <c r="AJ19" i="80"/>
  <c r="I64" i="60"/>
  <c r="M64" i="60"/>
  <c r="K64" i="60"/>
  <c r="O64" i="60"/>
  <c r="S235" i="85"/>
  <c r="V44" i="77" l="1"/>
  <c r="AH44" i="77" s="1"/>
  <c r="AU44" i="77" s="1"/>
  <c r="T43" i="77"/>
  <c r="AF43" i="77" s="1"/>
  <c r="AS43" i="77" s="1"/>
  <c r="W42" i="77"/>
  <c r="W43" i="77"/>
  <c r="AI43" i="77" s="1"/>
  <c r="AV43" i="77" s="1"/>
  <c r="W44" i="77"/>
  <c r="AI44" i="77" s="1"/>
  <c r="AV44" i="77" s="1"/>
  <c r="U44" i="77"/>
  <c r="AG44" i="77" s="1"/>
  <c r="AT44" i="77" s="1"/>
  <c r="U43" i="77"/>
  <c r="AG43" i="77" s="1"/>
  <c r="AT43" i="77" s="1"/>
  <c r="V42" i="77"/>
  <c r="U42" i="77"/>
  <c r="T44" i="77"/>
  <c r="AF44" i="77" s="1"/>
  <c r="AS44" i="77" s="1"/>
  <c r="T42" i="77"/>
  <c r="X43" i="77"/>
  <c r="AJ43" i="77" s="1"/>
  <c r="AW43" i="77" s="1"/>
  <c r="V43" i="77"/>
  <c r="AH43" i="77" s="1"/>
  <c r="AU43" i="77" s="1"/>
  <c r="X44" i="77"/>
  <c r="AJ44" i="77" s="1"/>
  <c r="AW44" i="77" s="1"/>
  <c r="X42" i="77"/>
  <c r="J29" i="60"/>
  <c r="E118" i="60" s="1"/>
  <c r="H118" i="60" s="1"/>
  <c r="K30" i="60"/>
  <c r="K33" i="60"/>
  <c r="K31" i="60"/>
  <c r="K32" i="60"/>
  <c r="T7" i="77"/>
  <c r="V7" i="77"/>
  <c r="X7" i="77"/>
  <c r="X8" i="77"/>
  <c r="AJ8" i="77" s="1"/>
  <c r="AW8" i="77" s="1"/>
  <c r="U8" i="77"/>
  <c r="AG8" i="77" s="1"/>
  <c r="AT8" i="77" s="1"/>
  <c r="W9" i="77"/>
  <c r="AI9" i="77" s="1"/>
  <c r="AV9" i="77" s="1"/>
  <c r="W8" i="77"/>
  <c r="AI8" i="77" s="1"/>
  <c r="AV8" i="77" s="1"/>
  <c r="X9" i="77"/>
  <c r="AJ9" i="77" s="1"/>
  <c r="AW9" i="77" s="1"/>
  <c r="W7" i="77"/>
  <c r="U7" i="77"/>
  <c r="U9" i="77"/>
  <c r="AG9" i="77" s="1"/>
  <c r="AT9" i="77" s="1"/>
  <c r="T9" i="77"/>
  <c r="AF9" i="77" s="1"/>
  <c r="AS9" i="77" s="1"/>
  <c r="V8" i="77"/>
  <c r="AH8" i="77" s="1"/>
  <c r="AU8" i="77" s="1"/>
  <c r="T8" i="77"/>
  <c r="AF8" i="77" s="1"/>
  <c r="AS8" i="77" s="1"/>
  <c r="V9" i="77"/>
  <c r="AH9" i="77" s="1"/>
  <c r="AU9" i="77" s="1"/>
  <c r="S236" i="85"/>
  <c r="J13" i="60"/>
  <c r="G118" i="60" s="1"/>
  <c r="J118" i="60" s="1"/>
  <c r="K17" i="60"/>
  <c r="K15" i="60"/>
  <c r="K16" i="60"/>
  <c r="L16" i="60"/>
  <c r="K14" i="60"/>
  <c r="F118" i="60"/>
  <c r="I118" i="60" s="1"/>
  <c r="K25" i="60"/>
  <c r="K23" i="60"/>
  <c r="K24" i="60"/>
  <c r="K22" i="60"/>
  <c r="L25" i="60" l="1"/>
  <c r="L22" i="60"/>
  <c r="L24" i="60"/>
  <c r="L23" i="60"/>
  <c r="AJ7" i="77"/>
  <c r="AW7" i="77" s="1"/>
  <c r="X11" i="77"/>
  <c r="AJ11" i="77" s="1"/>
  <c r="AW11" i="77" s="1"/>
  <c r="X13" i="77"/>
  <c r="AJ13" i="77" s="1"/>
  <c r="AW13" i="77" s="1"/>
  <c r="X10" i="77"/>
  <c r="AJ10" i="77" s="1"/>
  <c r="AW10" i="77" s="1"/>
  <c r="X12" i="77"/>
  <c r="AJ12" i="77" s="1"/>
  <c r="AW12" i="77" s="1"/>
  <c r="T45" i="77"/>
  <c r="AF45" i="77" s="1"/>
  <c r="AS45" i="77" s="1"/>
  <c r="AF42" i="77"/>
  <c r="AS42" i="77" s="1"/>
  <c r="T48" i="77"/>
  <c r="AF48" i="77" s="1"/>
  <c r="AS48" i="77" s="1"/>
  <c r="T47" i="77"/>
  <c r="AF47" i="77" s="1"/>
  <c r="AS47" i="77" s="1"/>
  <c r="T46" i="77"/>
  <c r="AF46" i="77" s="1"/>
  <c r="AS46" i="77" s="1"/>
  <c r="V13" i="77"/>
  <c r="AH13" i="77" s="1"/>
  <c r="AU13" i="77" s="1"/>
  <c r="V11" i="77"/>
  <c r="AH11" i="77" s="1"/>
  <c r="AU11" i="77" s="1"/>
  <c r="V12" i="77"/>
  <c r="AH12" i="77" s="1"/>
  <c r="AU12" i="77" s="1"/>
  <c r="V10" i="77"/>
  <c r="AH10" i="77" s="1"/>
  <c r="AU10" i="77" s="1"/>
  <c r="AH7" i="77"/>
  <c r="AU7" i="77" s="1"/>
  <c r="AF7" i="77"/>
  <c r="AS7" i="77" s="1"/>
  <c r="T10" i="77"/>
  <c r="AF10" i="77" s="1"/>
  <c r="AS10" i="77" s="1"/>
  <c r="T11" i="77"/>
  <c r="AF11" i="77" s="1"/>
  <c r="AS11" i="77" s="1"/>
  <c r="T13" i="77"/>
  <c r="AF13" i="77" s="1"/>
  <c r="AS13" i="77" s="1"/>
  <c r="T12" i="77"/>
  <c r="AF12" i="77" s="1"/>
  <c r="AS12" i="77" s="1"/>
  <c r="U48" i="77"/>
  <c r="AG48" i="77" s="1"/>
  <c r="AT48" i="77" s="1"/>
  <c r="U47" i="77"/>
  <c r="AG47" i="77" s="1"/>
  <c r="AT47" i="77" s="1"/>
  <c r="AG42" i="77"/>
  <c r="AT42" i="77" s="1"/>
  <c r="U45" i="77"/>
  <c r="AG45" i="77" s="1"/>
  <c r="AT45" i="77" s="1"/>
  <c r="U46" i="77"/>
  <c r="AG46" i="77" s="1"/>
  <c r="AT46" i="77" s="1"/>
  <c r="V46" i="77"/>
  <c r="AH46" i="77" s="1"/>
  <c r="AU46" i="77" s="1"/>
  <c r="V45" i="77"/>
  <c r="AH45" i="77" s="1"/>
  <c r="AU45" i="77" s="1"/>
  <c r="AH42" i="77"/>
  <c r="AU42" i="77" s="1"/>
  <c r="V48" i="77"/>
  <c r="AH48" i="77" s="1"/>
  <c r="AU48" i="77" s="1"/>
  <c r="V47" i="77"/>
  <c r="AH47" i="77" s="1"/>
  <c r="AU47" i="77" s="1"/>
  <c r="U12" i="77"/>
  <c r="AG12" i="77" s="1"/>
  <c r="AT12" i="77" s="1"/>
  <c r="U13" i="77"/>
  <c r="AG13" i="77" s="1"/>
  <c r="AT13" i="77" s="1"/>
  <c r="U11" i="77"/>
  <c r="AG11" i="77" s="1"/>
  <c r="AT11" i="77" s="1"/>
  <c r="U10" i="77"/>
  <c r="AG10" i="77" s="1"/>
  <c r="AT10" i="77" s="1"/>
  <c r="AG7" i="77"/>
  <c r="AT7" i="77" s="1"/>
  <c r="W10" i="77"/>
  <c r="AI10" i="77" s="1"/>
  <c r="AV10" i="77" s="1"/>
  <c r="W11" i="77"/>
  <c r="AI11" i="77" s="1"/>
  <c r="AV11" i="77" s="1"/>
  <c r="W13" i="77"/>
  <c r="AI13" i="77" s="1"/>
  <c r="AV13" i="77" s="1"/>
  <c r="W12" i="77"/>
  <c r="AI12" i="77" s="1"/>
  <c r="AV12" i="77" s="1"/>
  <c r="AI7" i="77"/>
  <c r="AV7" i="77" s="1"/>
  <c r="X48" i="77"/>
  <c r="AJ48" i="77" s="1"/>
  <c r="AW48" i="77" s="1"/>
  <c r="X46" i="77"/>
  <c r="AJ46" i="77" s="1"/>
  <c r="AW46" i="77" s="1"/>
  <c r="X47" i="77"/>
  <c r="AJ47" i="77" s="1"/>
  <c r="AW47" i="77" s="1"/>
  <c r="AJ42" i="77"/>
  <c r="AW42" i="77" s="1"/>
  <c r="X45" i="77"/>
  <c r="AJ45" i="77" s="1"/>
  <c r="AW45" i="77" s="1"/>
  <c r="W48" i="77"/>
  <c r="AI48" i="77" s="1"/>
  <c r="AV48" i="77" s="1"/>
  <c r="AI42" i="77"/>
  <c r="AV42" i="77" s="1"/>
  <c r="W47" i="77"/>
  <c r="AI47" i="77" s="1"/>
  <c r="AV47" i="77" s="1"/>
  <c r="W46" i="77"/>
  <c r="AI46" i="77" s="1"/>
  <c r="AV46" i="77" s="1"/>
  <c r="W45" i="77"/>
  <c r="AI45" i="77" s="1"/>
  <c r="AV45" i="77" s="1"/>
  <c r="S237" i="85"/>
  <c r="AV49" i="77" l="1"/>
  <c r="AU14" i="77"/>
  <c r="AO16" i="77" s="1"/>
  <c r="AU49" i="77"/>
  <c r="AW14" i="77"/>
  <c r="AQ16" i="77" s="1"/>
  <c r="AS49" i="77"/>
  <c r="AV14" i="77"/>
  <c r="AP16" i="77" s="1"/>
  <c r="AT49" i="77"/>
  <c r="AW49" i="77"/>
  <c r="AS14" i="77"/>
  <c r="AM16" i="77" s="1"/>
  <c r="AT14" i="77"/>
  <c r="AN16" i="77" s="1"/>
  <c r="S194" i="85"/>
  <c r="S195" i="85"/>
  <c r="S197" i="85"/>
  <c r="S196" i="85"/>
  <c r="V203" i="85" l="1"/>
  <c r="V204" i="85"/>
  <c r="V205" i="85"/>
  <c r="V206" i="85"/>
  <c r="V207" i="85"/>
  <c r="V208" i="85"/>
  <c r="V209" i="85"/>
  <c r="V210" i="85"/>
  <c r="V211" i="85"/>
  <c r="V212" i="85"/>
  <c r="V213" i="85"/>
  <c r="V214" i="85"/>
  <c r="V215" i="85"/>
  <c r="V216" i="85"/>
  <c r="V217" i="85"/>
  <c r="V218" i="85"/>
  <c r="V219" i="85"/>
  <c r="V220" i="85"/>
  <c r="V221" i="85"/>
  <c r="V222" i="85"/>
  <c r="V223" i="85"/>
  <c r="V224" i="85"/>
  <c r="V225" i="85"/>
  <c r="V226" i="85"/>
  <c r="V227" i="85"/>
  <c r="V228" i="85"/>
  <c r="V229" i="85"/>
  <c r="V230" i="85"/>
  <c r="V231" i="85"/>
  <c r="V232" i="85"/>
  <c r="V233" i="85"/>
  <c r="V234" i="85"/>
  <c r="V235" i="85"/>
  <c r="V236" i="85"/>
  <c r="V237" i="85"/>
  <c r="W226" i="85" l="1" a="1"/>
  <c r="W226" i="85" s="1"/>
  <c r="T226" i="85" s="1" a="1"/>
  <c r="T226" i="85" s="1"/>
  <c r="U226" i="85" s="1" a="1"/>
  <c r="U226" i="85" s="1"/>
  <c r="W231" i="85" a="1"/>
  <c r="W231" i="85" s="1"/>
  <c r="T231" i="85" s="1" a="1"/>
  <c r="T231" i="85" s="1"/>
  <c r="U231" i="85" s="1" a="1"/>
  <c r="U231" i="85" s="1"/>
  <c r="W228" i="85" a="1"/>
  <c r="W228" i="85" s="1"/>
  <c r="T228" i="85" s="1" a="1"/>
  <c r="T228" i="85" s="1"/>
  <c r="U228" i="85" s="1" a="1"/>
  <c r="U228" i="85" s="1"/>
  <c r="W219" i="85" a="1"/>
  <c r="W219" i="85" s="1"/>
  <c r="T219" i="85" s="1" a="1"/>
  <c r="T219" i="85" s="1"/>
  <c r="U219" i="85" s="1" a="1"/>
  <c r="U219" i="85" s="1"/>
  <c r="W207" i="85" a="1"/>
  <c r="W207" i="85" s="1"/>
  <c r="T207" i="85" s="1" a="1"/>
  <c r="T207" i="85" s="1"/>
  <c r="U207" i="85" s="1" a="1"/>
  <c r="U207" i="85" s="1"/>
  <c r="W216" i="85" a="1"/>
  <c r="W216" i="85" s="1"/>
  <c r="T216" i="85" s="1" a="1"/>
  <c r="T216" i="85" s="1"/>
  <c r="U216" i="85" s="1" a="1"/>
  <c r="U216" i="85" s="1"/>
  <c r="W214" i="85" a="1"/>
  <c r="W214" i="85" s="1"/>
  <c r="T214" i="85" s="1" a="1"/>
  <c r="T214" i="85" s="1"/>
  <c r="U214" i="85" s="1" a="1"/>
  <c r="U214" i="85" s="1"/>
  <c r="W237" i="85" a="1"/>
  <c r="W237" i="85" s="1"/>
  <c r="T237" i="85" s="1" a="1"/>
  <c r="T237" i="85" s="1"/>
  <c r="U237" i="85" s="1" a="1"/>
  <c r="U237" i="85" s="1"/>
  <c r="W204" i="85" a="1"/>
  <c r="W204" i="85" s="1"/>
  <c r="T204" i="85" s="1" a="1"/>
  <c r="T204" i="85" s="1"/>
  <c r="U204" i="85" s="1" a="1"/>
  <c r="U204" i="85" s="1"/>
  <c r="W203" i="85" a="1"/>
  <c r="W203" i="85" s="1"/>
  <c r="T203" i="85" s="1" a="1"/>
  <c r="T203" i="85" s="1"/>
  <c r="U203" i="85" s="1" a="1"/>
  <c r="U203" i="85" s="1"/>
  <c r="W234" i="85" a="1"/>
  <c r="W234" i="85" s="1"/>
  <c r="T234" i="85" s="1" a="1"/>
  <c r="T234" i="85" s="1"/>
  <c r="U234" i="85" s="1" a="1"/>
  <c r="U234" i="85" s="1"/>
  <c r="W222" i="85" a="1"/>
  <c r="W222" i="85" s="1"/>
  <c r="T222" i="85" s="1" a="1"/>
  <c r="T222" i="85" s="1"/>
  <c r="U222" i="85" s="1" a="1"/>
  <c r="U222" i="85" s="1"/>
  <c r="W210" i="85" a="1"/>
  <c r="W210" i="85" s="1"/>
  <c r="T210" i="85" s="1" a="1"/>
  <c r="T210" i="85" s="1"/>
  <c r="U210" i="85" s="1" a="1"/>
  <c r="U210" i="85" s="1"/>
  <c r="W221" i="85" a="1"/>
  <c r="W221" i="85" s="1"/>
  <c r="T221" i="85" s="1" a="1"/>
  <c r="T221" i="85" s="1"/>
  <c r="U221" i="85" s="1" a="1"/>
  <c r="U221" i="85" s="1"/>
  <c r="W209" i="85" a="1"/>
  <c r="W209" i="85" s="1"/>
  <c r="T209" i="85" s="1" a="1"/>
  <c r="T209" i="85" s="1"/>
  <c r="U209" i="85" s="1" a="1"/>
  <c r="U209" i="85" s="1"/>
  <c r="W205" i="85" a="1"/>
  <c r="W205" i="85" s="1"/>
  <c r="T205" i="85" s="1" a="1"/>
  <c r="T205" i="85" s="1"/>
  <c r="U205" i="85" s="1" a="1"/>
  <c r="U205" i="85" s="1"/>
  <c r="W225" i="85" a="1"/>
  <c r="W225" i="85" s="1"/>
  <c r="T225" i="85" s="1" a="1"/>
  <c r="T225" i="85" s="1"/>
  <c r="U225" i="85" s="1" a="1"/>
  <c r="U225" i="85" s="1"/>
  <c r="W213" i="85" a="1"/>
  <c r="W213" i="85" s="1"/>
  <c r="T213" i="85" s="1" a="1"/>
  <c r="T213" i="85" s="1"/>
  <c r="U213" i="85" s="1" a="1"/>
  <c r="U213" i="85" s="1"/>
  <c r="W236" i="85" a="1"/>
  <c r="W236" i="85" s="1"/>
  <c r="T236" i="85" s="1" a="1"/>
  <c r="T236" i="85" s="1"/>
  <c r="U236" i="85" s="1" a="1"/>
  <c r="U236" i="85" s="1"/>
  <c r="W224" i="85" a="1"/>
  <c r="W224" i="85" s="1"/>
  <c r="T224" i="85" s="1" a="1"/>
  <c r="T224" i="85" s="1"/>
  <c r="U224" i="85" s="1" a="1"/>
  <c r="U224" i="85" s="1"/>
  <c r="W212" i="85" a="1"/>
  <c r="W212" i="85" s="1"/>
  <c r="T212" i="85" s="1" a="1"/>
  <c r="T212" i="85" s="1"/>
  <c r="U212" i="85" s="1" a="1"/>
  <c r="U212" i="85" s="1"/>
  <c r="W235" i="85" a="1"/>
  <c r="W235" i="85" s="1"/>
  <c r="T235" i="85" s="1" a="1"/>
  <c r="T235" i="85" s="1"/>
  <c r="U235" i="85" s="1" a="1"/>
  <c r="U235" i="85" s="1"/>
  <c r="W223" i="85" a="1"/>
  <c r="W223" i="85" s="1"/>
  <c r="T223" i="85" s="1" a="1"/>
  <c r="T223" i="85" s="1"/>
  <c r="U223" i="85" s="1" a="1"/>
  <c r="U223" i="85" s="1"/>
  <c r="W211" i="85" a="1"/>
  <c r="W211" i="85" s="1"/>
  <c r="T211" i="85" s="1" a="1"/>
  <c r="T211" i="85" s="1"/>
  <c r="U211" i="85" s="1" a="1"/>
  <c r="U211" i="85" s="1"/>
  <c r="W233" i="85" a="1"/>
  <c r="W233" i="85" s="1"/>
  <c r="T233" i="85" s="1" a="1"/>
  <c r="T233" i="85" s="1"/>
  <c r="U233" i="85" s="1" a="1"/>
  <c r="U233" i="85" s="1"/>
  <c r="W232" i="85" a="1"/>
  <c r="W232" i="85" s="1"/>
  <c r="T232" i="85" s="1" a="1"/>
  <c r="T232" i="85" s="1"/>
  <c r="U232" i="85" s="1" a="1"/>
  <c r="U232" i="85" s="1"/>
  <c r="W220" i="85" a="1"/>
  <c r="W220" i="85" s="1"/>
  <c r="T220" i="85" s="1" a="1"/>
  <c r="T220" i="85" s="1"/>
  <c r="U220" i="85" s="1" a="1"/>
  <c r="U220" i="85" s="1"/>
  <c r="W208" i="85" a="1"/>
  <c r="W208" i="85" s="1"/>
  <c r="T208" i="85" s="1" a="1"/>
  <c r="T208" i="85" s="1"/>
  <c r="U208" i="85" s="1" a="1"/>
  <c r="U208" i="85" s="1"/>
  <c r="W230" i="85" a="1"/>
  <c r="W230" i="85" s="1"/>
  <c r="T230" i="85" s="1" a="1"/>
  <c r="T230" i="85" s="1"/>
  <c r="U230" i="85" s="1" a="1"/>
  <c r="U230" i="85" s="1"/>
  <c r="W218" i="85" a="1"/>
  <c r="W218" i="85" s="1"/>
  <c r="T218" i="85" s="1" a="1"/>
  <c r="T218" i="85" s="1"/>
  <c r="U218" i="85" s="1" a="1"/>
  <c r="U218" i="85" s="1"/>
  <c r="W206" i="85" a="1"/>
  <c r="W206" i="85" s="1"/>
  <c r="T206" i="85" s="1" a="1"/>
  <c r="T206" i="85" s="1"/>
  <c r="U206" i="85" s="1" a="1"/>
  <c r="U206" i="85" s="1"/>
  <c r="W229" i="85" a="1"/>
  <c r="W229" i="85" s="1"/>
  <c r="T229" i="85" s="1" a="1"/>
  <c r="T229" i="85" s="1"/>
  <c r="U229" i="85" s="1" a="1"/>
  <c r="U229" i="85" s="1"/>
  <c r="W217" i="85" a="1"/>
  <c r="W217" i="85" s="1"/>
  <c r="T217" i="85" s="1" a="1"/>
  <c r="T217" i="85" s="1"/>
  <c r="U217" i="85" s="1" a="1"/>
  <c r="U217" i="85" s="1"/>
  <c r="W227" i="85" a="1"/>
  <c r="W227" i="85" s="1"/>
  <c r="T227" i="85" s="1" a="1"/>
  <c r="T227" i="85" s="1"/>
  <c r="U227" i="85" s="1" a="1"/>
  <c r="U227" i="85" s="1"/>
  <c r="W215" i="85" a="1"/>
  <c r="W215" i="85" s="1"/>
  <c r="T215" i="85" s="1" a="1"/>
  <c r="T215" i="85" s="1"/>
  <c r="U215" i="85" s="1" a="1"/>
  <c r="U215" i="85" s="1"/>
  <c r="I215" i="85" l="1"/>
  <c r="I219" i="85"/>
  <c r="I220" i="85"/>
  <c r="I218" i="85"/>
  <c r="I213" i="85"/>
  <c r="I214"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tc={C16396DD-566A-4DE1-8CF7-4BC4EBD15596}</author>
    <author>tc={CF565288-1793-42E0-971E-573F18C580BC}</author>
    <author>tc={2D993B78-CE1B-47AA-BF0C-FB94D77E3043}</author>
    <author>tc={E8AE9322-0D41-4F34-95EE-176BBE99C4DF}</author>
    <author>tc={F4D3473E-77B0-4B65-A099-7310D4E354D8}</author>
    <author>tc={7AE5A67E-416C-4CF2-B9BF-8BAE9186A32B}</author>
    <author>tc={71FF1866-9E9C-4656-A555-F4D58F075D1B}</author>
    <author>tc={175A7BED-BC95-4994-922A-C2214709510C}</author>
  </authors>
  <commentList>
    <comment ref="L180" authorId="0" shapeId="0" xr:uid="{C16396DD-566A-4DE1-8CF7-4BC4EBD15596}">
      <text>
        <t>[Threaded comment]
Your version of Excel allows you to read this threaded comment; however, any edits to it will get removed if the file is opened in a newer version of Excel. Learn more: https://go.microsoft.com/fwlink/?linkid=870924
Comment:
    Hardcoded Decom Costs Calculated by Annualizing Decom Costs from this estimate.</t>
      </text>
    </comment>
    <comment ref="P180" authorId="1" shapeId="0" xr:uid="{CF565288-1793-42E0-971E-573F18C580BC}">
      <text>
        <t>[Threaded comment]
Your version of Excel allows you to read this threaded comment; however, any edits to it will get removed if the file is opened in a newer version of Excel. Learn more: https://go.microsoft.com/fwlink/?linkid=870924
Comment:
    Hardcoded Decom Costs Calculated by Annualizing Decom Costs from this estimate.</t>
      </text>
    </comment>
    <comment ref="T180" authorId="2" shapeId="0" xr:uid="{2D993B78-CE1B-47AA-BF0C-FB94D77E3043}">
      <text>
        <t>[Threaded comment]
Your version of Excel allows you to read this threaded comment; however, any edits to it will get removed if the file is opened in a newer version of Excel. Learn more: https://go.microsoft.com/fwlink/?linkid=870924
Comment:
    Hardcoded Decom Costs Calculated by Annualizing Decom Costs from this estimate.</t>
      </text>
    </comment>
    <comment ref="X180" authorId="3" shapeId="0" xr:uid="{E8AE9322-0D41-4F34-95EE-176BBE99C4DF}">
      <text>
        <t>[Threaded comment]
Your version of Excel allows you to read this threaded comment; however, any edits to it will get removed if the file is opened in a newer version of Excel. Learn more: https://go.microsoft.com/fwlink/?linkid=870924
Comment:
    Hardcoded Decom Costs Calculated by Annualizing Decom Costs from this estimate.</t>
      </text>
    </comment>
    <comment ref="AB180" authorId="4" shapeId="0" xr:uid="{F4D3473E-77B0-4B65-A099-7310D4E354D8}">
      <text>
        <t>[Threaded comment]
Your version of Excel allows you to read this threaded comment; however, any edits to it will get removed if the file is opened in a newer version of Excel. Learn more: https://go.microsoft.com/fwlink/?linkid=870924
Comment:
    Hardcoded Decom Costs Calculated by Annualizing Decom Costs from this estimate.</t>
      </text>
    </comment>
    <comment ref="AF180" authorId="5" shapeId="0" xr:uid="{7AE5A67E-416C-4CF2-B9BF-8BAE9186A32B}">
      <text>
        <t>[Threaded comment]
Your version of Excel allows you to read this threaded comment; however, any edits to it will get removed if the file is opened in a newer version of Excel. Learn more: https://go.microsoft.com/fwlink/?linkid=870924
Comment:
    Hardcoded Decom Costs Calculated by Annualizing Decom Costs from this estimate.</t>
      </text>
    </comment>
    <comment ref="AJ180" authorId="6" shapeId="0" xr:uid="{71FF1866-9E9C-4656-A555-F4D58F075D1B}">
      <text>
        <t>[Threaded comment]
Your version of Excel allows you to read this threaded comment; however, any edits to it will get removed if the file is opened in a newer version of Excel. Learn more: https://go.microsoft.com/fwlink/?linkid=870924
Comment:
    Hardcoded Decom Costs Calculated by Annualizing Decom Costs from this estimate.</t>
      </text>
    </comment>
    <comment ref="AN180" authorId="7" shapeId="0" xr:uid="{175A7BED-BC95-4994-922A-C2214709510C}">
      <text>
        <t>[Threaded comment]
Your version of Excel allows you to read this threaded comment; however, any edits to it will get removed if the file is opened in a newer version of Excel. Learn more: https://go.microsoft.com/fwlink/?linkid=870924
Comment:
    Hardcoded Decom Costs Calculated by Annualizing Decom Costs from this estimate.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tc={D7C49418-CDB8-46E1-9E5F-3A3D2DDE65EA}</author>
    <author>tc={DF264238-FAAD-40BB-9705-FB354173C45F}</author>
    <author>tc={7B17D4DB-9AA4-440B-8222-85541C6B3FA7}</author>
    <author>tc={34BDD921-F81C-457B-9CF0-81067745A07A}</author>
    <author>tc={9EB3EA2C-7684-492A-A934-4595F1409167}</author>
    <author>tc={0B983C00-1995-4CE4-8A4E-1D1AF01D2D38}</author>
    <author>tc={226421EB-F64B-4DE6-8557-46C6BB55446D}</author>
    <author>tc={9BA6FD43-20DE-49E4-9122-FAF38502530D}</author>
    <author>tc={453EEE19-A37B-4462-A605-5011A2DAED57}</author>
    <author>tc={F8945CB4-D5CC-4F3B-9E9F-70375556E890}</author>
    <author>tc={9F228EDA-7057-4B8D-96C0-18CEFC0C38B0}</author>
    <author>tc={F0DEBC69-EEDD-44E6-8D3A-C7C92719EED0}</author>
    <author>tc={1C174D37-67DA-4871-9A9E-50D0B068FA83}</author>
    <author>tc={A474276A-3080-4A70-9E90-CD36F9D82BAA}</author>
    <author>tc={82BA0ED2-C5E1-4965-82F2-9606DA446933}</author>
    <author>tc={AA6EDBC3-58AD-4FB0-9EDB-0C94ED51BC91}</author>
    <author>tc={36092B54-CD1F-483D-9738-46CC2EF38572}</author>
    <author>tc={BA06F9EA-455E-4C6E-B200-4756B0314FEC}</author>
    <author>tc={34A93714-E9C0-407F-B5FC-07E1C750733D}</author>
    <author>tc={8BA66580-03DF-4F53-B56E-43AF2B7CA0F8}</author>
    <author>tc={F5B0A9C2-12F6-4A3D-957D-B2F04BAB38E8}</author>
    <author>tc={A1739B01-9022-4CA1-8212-0587E8EB2969}</author>
    <author>tc={728997EE-FD05-4D3D-BDFF-DE7DD407295C}</author>
    <author>tc={7F913105-CF99-432E-8A5B-CE4E88DA4A46}</author>
    <author>tc={74D6EFB6-B1E3-464B-B3BC-6A27C505CC6C}</author>
    <author>tc={E9B9363F-4FBD-4F43-B4FF-756FBDBB7211}</author>
    <author>tc={8D2691BB-59AE-47D7-82C8-C0E53F4AD4B7}</author>
    <author>tc={5DC6D70F-7011-4936-9EF8-075CECCCF2BC}</author>
    <author>tc={23D231D0-E17C-4AF7-A897-A03EF8E31C5F}</author>
    <author>tc={A70235CE-34B1-436A-8E81-0C3EC5B1F787}</author>
    <author>tc={3797E122-FBF0-417A-BD92-AE4855FB05F3}</author>
  </authors>
  <commentList>
    <comment ref="AF26" authorId="0" shapeId="0" xr:uid="{D7C49418-CDB8-46E1-9E5F-3A3D2DDE65EA}">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D30" authorId="1" shapeId="0" xr:uid="{DF264238-FAAD-40BB-9705-FB354173C45F}">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E30" authorId="2" shapeId="0" xr:uid="{7B17D4DB-9AA4-440B-8222-85541C6B3FA7}">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F30" authorId="3" shapeId="0" xr:uid="{34BDD921-F81C-457B-9CF0-81067745A07A}">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G30" authorId="4" shapeId="0" xr:uid="{9EB3EA2C-7684-492A-A934-4595F1409167}">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H30" authorId="5" shapeId="0" xr:uid="{0B983C00-1995-4CE4-8A4E-1D1AF01D2D38}">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I30" authorId="6" shapeId="0" xr:uid="{226421EB-F64B-4DE6-8557-46C6BB55446D}">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J30" authorId="7" shapeId="0" xr:uid="{9BA6FD43-20DE-49E4-9122-FAF38502530D}">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K30" authorId="8" shapeId="0" xr:uid="{453EEE19-A37B-4462-A605-5011A2DAED57}">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N30" authorId="9" shapeId="0" xr:uid="{F8945CB4-D5CC-4F3B-9E9F-70375556E890}">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O30" authorId="10" shapeId="0" xr:uid="{9F228EDA-7057-4B8D-96C0-18CEFC0C38B0}">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P30" authorId="11" shapeId="0" xr:uid="{F0DEBC69-EEDD-44E6-8D3A-C7C92719EED0}">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Q30" authorId="12" shapeId="0" xr:uid="{1C174D37-67DA-4871-9A9E-50D0B068FA83}">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R30" authorId="13" shapeId="0" xr:uid="{A474276A-3080-4A70-9E90-CD36F9D82BAA}">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S30" authorId="14" shapeId="0" xr:uid="{82BA0ED2-C5E1-4965-82F2-9606DA446933}">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T30" authorId="15" shapeId="0" xr:uid="{AA6EDBC3-58AD-4FB0-9EDB-0C94ED51BC91}">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U30" authorId="16" shapeId="0" xr:uid="{36092B54-CD1F-483D-9738-46CC2EF38572}">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O34" authorId="17" shapeId="0" xr:uid="{BA06F9EA-455E-4C6E-B200-4756B0314FEC}">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P34" authorId="18" shapeId="0" xr:uid="{34A93714-E9C0-407F-B5FC-07E1C750733D}">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Y34" authorId="19" shapeId="0" xr:uid="{8BA66580-03DF-4F53-B56E-43AF2B7CA0F8}">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Z34" authorId="20" shapeId="0" xr:uid="{F5B0A9C2-12F6-4A3D-957D-B2F04BAB38E8}">
      <text>
        <t>[Threaded comment]
Your version of Excel allows you to read this threaded comment; however, any edits to it will get removed if the file is opened in a newer version of Excel. Learn more: https://go.microsoft.com/fwlink/?linkid=870924
Comment:
    Removed as outlier due to cost data likely being grouped incorrectly in this sub account (level 1 account is likely still accurate though)</t>
      </text>
    </comment>
    <comment ref="AF44" authorId="21" shapeId="0" xr:uid="{A1739B01-9022-4CA1-8212-0587E8EB2969}">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AF46" authorId="22" shapeId="0" xr:uid="{728997EE-FD05-4D3D-BDFF-DE7DD407295C}">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AF47" authorId="23" shapeId="0" xr:uid="{7F913105-CF99-432E-8A5B-CE4E88DA4A46}">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AF48" authorId="24" shapeId="0" xr:uid="{74D6EFB6-B1E3-464B-B3BC-6A27C505CC6C}">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AF88" authorId="25" shapeId="0" xr:uid="{E9B9363F-4FBD-4F43-B4FF-756FBDBB7211}">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AF91" authorId="26" shapeId="0" xr:uid="{8D2691BB-59AE-47D7-82C8-C0E53F4AD4B7}">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AF99" authorId="27" shapeId="0" xr:uid="{5DC6D70F-7011-4936-9EF8-075CECCCF2BC}">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AF101" authorId="28" shapeId="0" xr:uid="{23D231D0-E17C-4AF7-A897-A03EF8E31C5F}">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AF102" authorId="29" shapeId="0" xr:uid="{A70235CE-34B1-436A-8E81-0C3EC5B1F787}">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 ref="AF103" authorId="30" shapeId="0" xr:uid="{3797E122-FBF0-417A-BD92-AE4855FB05F3}">
      <text>
        <t>[Threaded comment]
Your version of Excel allows you to read this threaded comment; however, any edits to it will get removed if the file is opened in a newer version of Excel. Learn more: https://go.microsoft.com/fwlink/?linkid=870924
Comment:
    Forced to zero to avoid error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tc={5D1D7C04-6ACC-40FE-A408-5DF6C2E638F6}</author>
    <author>tc={DAE37DFD-2B5A-4BB3-BF3C-F1517EEBFF64}</author>
    <author>tc={B973BB02-D4F9-44E0-8BCE-677B89FCF7DD}</author>
    <author>tc={47CCC972-AFB6-49A7-BA12-6908059FB3F3}</author>
    <author>tc={450760FE-F34F-4C43-AC93-61F32C0B4926}</author>
    <author>tc={277CA7E8-AA3E-4254-A525-25F2345AD83B}</author>
    <author>tc={7BF069A6-7A2E-40C0-A85D-1DC0390DAE84}</author>
    <author>tc={B19E9B00-1A82-4744-BEB1-577B7F36361B}</author>
    <author>tc={BFD6BD0D-423E-4F98-AE06-5C096585E339}</author>
    <author>tc={9FED43EE-6253-44F2-9FFE-F93F671537AD}</author>
    <author>tc={E56C9367-0BB2-4F5B-B357-DFA89505B729}</author>
    <author>tc={B7EFC96D-AAB5-4A2B-938E-15F04752E8A0}</author>
    <author>tc={A93B12AA-7AAD-4881-9249-4CCA7F37E4A9}</author>
    <author>tc={DB7E2001-2B1A-40FA-86C5-DA00253E040D}</author>
  </authors>
  <commentList>
    <comment ref="H11" authorId="0" shapeId="0" xr:uid="{5D1D7C04-6ACC-40FE-A408-5DF6C2E638F6}">
      <text>
        <t>[Threaded comment]
Your version of Excel allows you to read this threaded comment; however, any edits to it will get removed if the file is opened in a newer version of Excel. Learn more: https://go.microsoft.com/fwlink/?linkid=870924
Comment:
    BOAK Cost</t>
      </text>
    </comment>
    <comment ref="H13" authorId="1" shapeId="0" xr:uid="{DAE37DFD-2B5A-4BB3-BF3C-F1517EEBFF64}">
      <text>
        <t>[Threaded comment]
Your version of Excel allows you to read this threaded comment; however, any edits to it will get removed if the file is opened in a newer version of Excel. Learn more: https://go.microsoft.com/fwlink/?linkid=870924
Comment:
    Rounded BOAK Cost</t>
      </text>
    </comment>
    <comment ref="S13" authorId="2" shapeId="0" xr:uid="{B973BB02-D4F9-44E0-8BCE-677B89FCF7DD}">
      <text>
        <t>[Threaded comment]
Your version of Excel allows you to read this threaded comment; however, any edits to it will get removed if the file is opened in a newer version of Excel. Learn more: https://go.microsoft.com/fwlink/?linkid=870924
Comment:
    Rounded BOAK Cost</t>
      </text>
    </comment>
    <comment ref="E14" authorId="3" shapeId="0" xr:uid="{47CCC972-AFB6-49A7-BA12-6908059FB3F3}">
      <text>
        <t>[Threaded comment]
Your version of Excel allows you to read this threaded comment; however, any edits to it will get removed if the file is opened in a newer version of Excel. Learn more: https://go.microsoft.com/fwlink/?linkid=870924
Comment:
    We assume that the ARDPs are slow to come online (happen in 2035) and then deployments are 1 GW less than listed in the deployment scenario average</t>
      </text>
    </comment>
    <comment ref="P14" authorId="4" shapeId="0" xr:uid="{450760FE-F34F-4C43-AC93-61F32C0B4926}">
      <text>
        <t>[Threaded comment]
Your version of Excel allows you to read this threaded comment; however, any edits to it will get removed if the file is opened in a newer version of Excel. Learn more: https://go.microsoft.com/fwlink/?linkid=870924
Comment:
    We assume that the ARDPs are slow to come online (happen in 2035) and then deployments are 1 GW less than listed in the deployment scenario average</t>
      </text>
    </comment>
    <comment ref="E21" authorId="5" shapeId="0" xr:uid="{277CA7E8-AA3E-4254-A525-25F2345AD83B}">
      <text>
        <t>[Threaded comment]
Your version of Excel allows you to read this threaded comment; however, any edits to it will get removed if the file is opened in a newer version of Excel. Learn more: https://go.microsoft.com/fwlink/?linkid=870924
Comment:
    ARDPs come online on time (2030), planned capacity comes online by 2040, which then doubles each time step until 2050.</t>
      </text>
    </comment>
    <comment ref="H21" authorId="6" shapeId="0" xr:uid="{7BF069A6-7A2E-40C0-A85D-1DC0390DAE84}">
      <text>
        <t>[Threaded comment]
Your version of Excel allows you to read this threaded comment; however, any edits to it will get removed if the file is opened in a newer version of Excel. Learn more: https://go.microsoft.com/fwlink/?linkid=870924
Comment:
    Rounded BOAK Cost</t>
      </text>
    </comment>
    <comment ref="P21" authorId="7" shapeId="0" xr:uid="{B19E9B00-1A82-4744-BEB1-577B7F36361B}">
      <text>
        <t>[Threaded comment]
Your version of Excel allows you to read this threaded comment; however, any edits to it will get removed if the file is opened in a newer version of Excel. Learn more: https://go.microsoft.com/fwlink/?linkid=870924
Comment:
    ARDPs come online on time (2030), planned capacity comes online by 2040, which then doubles each time step until 2050.</t>
      </text>
    </comment>
    <comment ref="S21" authorId="8" shapeId="0" xr:uid="{BFD6BD0D-423E-4F98-AE06-5C096585E339}">
      <text>
        <t>[Threaded comment]
Your version of Excel allows you to read this threaded comment; however, any edits to it will get removed if the file is opened in a newer version of Excel. Learn more: https://go.microsoft.com/fwlink/?linkid=870924
Comment:
    Rounded BOAK Cost</t>
      </text>
    </comment>
    <comment ref="F29" authorId="9" shapeId="0" xr:uid="{9FED43EE-6253-44F2-9FFE-F93F671537AD}">
      <text>
        <t>[Threaded comment]
Your version of Excel allows you to read this threaded comment; however, any edits to it will get removed if the file is opened in a newer version of Excel. Learn more: https://go.microsoft.com/fwlink/?linkid=870924
Comment:
    Should adjust to .665 GW (which represents current ARDP projects)</t>
      </text>
    </comment>
    <comment ref="H29" authorId="10" shapeId="0" xr:uid="{E56C9367-0BB2-4F5B-B357-DFA89505B729}">
      <text>
        <t>[Threaded comment]
Your version of Excel allows you to read this threaded comment; however, any edits to it will get removed if the file is opened in a newer version of Excel. Learn more: https://go.microsoft.com/fwlink/?linkid=870924
Comment:
    Rounded BOAK Cost</t>
      </text>
    </comment>
    <comment ref="Q29" authorId="11" shapeId="0" xr:uid="{B7EFC96D-AAB5-4A2B-938E-15F04752E8A0}">
      <text>
        <t>[Threaded comment]
Your version of Excel allows you to read this threaded comment; however, any edits to it will get removed if the file is opened in a newer version of Excel. Learn more: https://go.microsoft.com/fwlink/?linkid=870924
Comment:
    Should adjust to .665 GW (which represents current ARDP projects)</t>
      </text>
    </comment>
    <comment ref="S29" authorId="12" shapeId="0" xr:uid="{A93B12AA-7AAD-4881-9249-4CCA7F37E4A9}">
      <text>
        <t>[Threaded comment]
Your version of Excel allows you to read this threaded comment; however, any edits to it will get removed if the file is opened in a newer version of Excel. Learn more: https://go.microsoft.com/fwlink/?linkid=870924
Comment:
    Rounded BOAK Cost</t>
      </text>
    </comment>
    <comment ref="C156" authorId="13" shapeId="0" xr:uid="{DB7E2001-2B1A-40FA-86C5-DA00253E040D}">
      <text>
        <t>[Threaded comment]
Your version of Excel allows you to read this threaded comment; however, any edits to it will get removed if the file is opened in a newer version of Excel. Learn more: https://go.microsoft.com/fwlink/?linkid=870924
Comment:
    Sinusoidal Spending Assumption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tc={89BD1AF0-C71A-4579-AEC3-A7598BCB49EB}</author>
    <author>tc={B009E696-D410-4A1C-AB3F-4F849983855B}</author>
    <author>tc={7AB7C5C1-0D26-44A4-803B-E23172A7040D}</author>
    <author>tc={D4BB22CA-6277-46F7-BDE9-144A502474CE}</author>
    <author>tc={6424D60B-A984-401E-ACA3-B4A0A27AB019}</author>
  </authors>
  <commentList>
    <comment ref="B91" authorId="0" shapeId="0" xr:uid="{89BD1AF0-C71A-4579-AEC3-A7598BCB49EB}">
      <text>
        <t>[Threaded comment]
Your version of Excel allows you to read this threaded comment; however, any edits to it will get removed if the file is opened in a newer version of Excel. Learn more: https://go.microsoft.com/fwlink/?linkid=870924
Comment:
    This represents the assumption that 2030 only brings ARDP projects online, such each of the deployments must adjust by 2030 numbers. (2030 are subtracted from 2035, 2040, etc).</t>
      </text>
    </comment>
    <comment ref="C91" authorId="1" shapeId="0" xr:uid="{B009E696-D410-4A1C-AB3F-4F849983855B}">
      <text>
        <t>[Threaded comment]
Your version of Excel allows you to read this threaded comment; however, any edits to it will get removed if the file is opened in a newer version of Excel. Learn more: https://go.microsoft.com/fwlink/?linkid=870924
Comment:
    This represents the assumption that 2030 only brings ARDP projects online, such each of the deployments must adjust by 2030 numbers. (2030 are subtracted from 2035, 2040, etc).</t>
      </text>
    </comment>
    <comment ref="B92" authorId="2" shapeId="0" xr:uid="{7AB7C5C1-0D26-44A4-803B-E23172A7040D}">
      <text>
        <t>[Threaded comment]
Your version of Excel allows you to read this threaded comment; however, any edits to it will get removed if the file is opened in a newer version of Excel. Learn more: https://go.microsoft.com/fwlink/?linkid=870924
Comment:
    To account for the time step differences we need to subtract 2030 numbers from each time step.</t>
      </text>
    </comment>
    <comment ref="C92" authorId="3" shapeId="0" xr:uid="{D4BB22CA-6277-46F7-BDE9-144A502474CE}">
      <text>
        <t>[Threaded comment]
Your version of Excel allows you to read this threaded comment; however, any edits to it will get removed if the file is opened in a newer version of Excel. Learn more: https://go.microsoft.com/fwlink/?linkid=870924
Comment:
    To account for the time step differences we need to subtract 2030 numbers from each time step.</t>
      </text>
    </comment>
    <comment ref="C95" authorId="4" shapeId="0" xr:uid="{6424D60B-A984-401E-ACA3-B4A0A27AB019}">
      <text>
        <t>[Threaded comment]
Your version of Excel allows you to read this threaded comment; however, any edits to it will get removed if the file is opened in a newer version of Excel. Learn more: https://go.microsoft.com/fwlink/?linkid=870924
Comment:
    A limit is imposed here to force max deployment by 2050 to be 200</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tc={4259230F-8453-4671-ACFE-295FBD69A8D9}</author>
    <author>tc={B7365B16-0A01-4AEC-9A08-EBE632D39A47}</author>
    <author>tc={E8A9C06A-686F-4C20-9DD5-22DC205730A7}</author>
    <author>tc={10597D04-0183-4FD1-B8A1-11088B93592C}</author>
  </authors>
  <commentList>
    <comment ref="Y3" authorId="0" shapeId="0" xr:uid="{4259230F-8453-4671-ACFE-295FBD69A8D9}">
      <text>
        <t>[Threaded comment]
Your version of Excel allows you to read this threaded comment; however, any edits to it will get removed if the file is opened in a newer version of Excel. Learn more: https://go.microsoft.com/fwlink/?linkid=870924
Comment:
    Sensitivity of HTGR Heat and Power Production to Reactor Outlet, Temperature, Economic Analysis</t>
      </text>
    </comment>
    <comment ref="D6" authorId="1" shapeId="0" xr:uid="{B7365B16-0A01-4AEC-9A08-EBE632D39A47}">
      <text>
        <t>[Threaded comment]
Your version of Excel allows you to read this threaded comment; however, any edits to it will get removed if the file is opened in a newer version of Excel. Learn more: https://go.microsoft.com/fwlink/?linkid=870924
Comment:
    Subtracting capital expenses from fixed costs of existing old reactors</t>
      </text>
    </comment>
    <comment ref="K10" authorId="2" shapeId="0" xr:uid="{E8A9C06A-686F-4C20-9DD5-22DC205730A7}">
      <text>
        <t>[Threaded comment]
Your version of Excel allows you to read this threaded comment; however, any edits to it will get removed if the file is opened in a newer version of Excel. Learn more: https://go.microsoft.com/fwlink/?linkid=870924
Comment:
    Based on Byron expenses:
https://www.rrstar.com/story/news/local/2023/07/06/byron-taxing-districts-nuclear-plants-agree-on-33-million-settlement/70384855007/</t>
      </text>
    </comment>
    <comment ref="C23" authorId="3" shapeId="0" xr:uid="{10597D04-0183-4FD1-B8A1-11088B93592C}">
      <text>
        <t>[Threaded comment]
Your version of Excel allows you to read this threaded comment; however, any edits to it will get removed if the file is opened in a newer version of Excel. Learn more: https://go.microsoft.com/fwlink/?linkid=870924
Comment:
    https://www.callan.com/blog-archive/2021-nuclear-decommissioning-funding/</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tc={43424D6F-5776-42DE-AEF4-1B327F1B21EF}</author>
  </authors>
  <commentList>
    <comment ref="J11" authorId="0" shapeId="0" xr:uid="{43424D6F-5776-42DE-AEF4-1B327F1B21EF}">
      <text>
        <t xml:space="preserve">[Threaded comment]
Your version of Excel allows you to read this threaded comment; however, any edits to it will get removed if the file is opened in a newer version of Excel. Learn more: https://go.microsoft.com/fwlink/?linkid=870924
Comment:
    These costs are escalated using a different cost year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Levi M. Larsen</author>
    <author>tc={5F53C407-FB1B-4CB7-8D75-61979BF8DFE6}</author>
    <author>tc={30AE9867-28D0-4910-87B9-4C824E1BC3AA}</author>
    <author>tc={37599EBF-EB74-46B3-9987-9A387C12FFD6}</author>
    <author>tc={3390E23F-3C0D-4D4B-9464-9B0A66001FFA}</author>
    <author>tc={A69D4FB8-63A6-4BD5-A1D4-94BDAAD50335}</author>
    <author>tc={EE56E823-CEC3-439B-A0BE-ADD4F6835F26}</author>
    <author>tc={E7398CD9-8602-45D4-A9BE-8305B758EB57}</author>
    <author>tc={E61027EA-5486-4E8A-9FDF-C7597167BC44}</author>
    <author>tc={E26C6B7F-9D40-42DD-80FE-3A81CD442BFA}</author>
    <author>tc={7AAF1696-AE84-43BB-A7B6-D379F86DEC91}</author>
    <author>tc={47FE7503-D278-4A61-88D5-191541248168}</author>
    <author>tc={2E638E94-60DD-48E9-A8EB-5880F99D2028}</author>
    <author>tc={6E658DB4-345E-4D35-9EB2-0096C05DB462}</author>
    <author>tc={52E17519-3F41-4257-8C48-48905FEE66E9}</author>
    <author>tc={AED665FC-942D-4BD4-978A-897CF9940E60}</author>
    <author>tc={F17A06D1-DA59-467B-A8E7-EAD80DE59F3E}</author>
  </authors>
  <commentList>
    <comment ref="B2" authorId="0" shapeId="0" xr:uid="{F96CFF6D-E53F-49BC-8833-813850B44B6D}">
      <text>
        <r>
          <rPr>
            <b/>
            <sz val="9"/>
            <color indexed="81"/>
            <rFont val="Tahoma"/>
            <family val="2"/>
          </rPr>
          <t>Levi M. Larsen:</t>
        </r>
        <r>
          <rPr>
            <sz val="9"/>
            <color indexed="81"/>
            <rFont val="Tahoma"/>
            <family val="2"/>
          </rPr>
          <t xml:space="preserve">
1982-2017: CBR Factor
2018-2022: IBCC Factor</t>
        </r>
      </text>
    </comment>
    <comment ref="R10" authorId="1" shapeId="0" xr:uid="{5F53C407-FB1B-4CB7-8D75-61979BF8DFE6}">
      <text>
        <t>[Threaded comment]
Your version of Excel allows you to read this threaded comment; however, any edits to it will get removed if the file is opened in a newer version of Excel. Learn more: https://go.microsoft.com/fwlink/?linkid=870924
Comment:
    Land costs pulled from this source: https://www.nass.usda.gov/Publications/Todays_Reports/reports/land0822.pdf
Average Cost Per Acre is $3,800 in 2022</t>
      </text>
    </comment>
    <comment ref="S10" authorId="2" shapeId="0" xr:uid="{30AE9867-28D0-4910-87B9-4C824E1BC3AA}">
      <text>
        <t>[Threaded comment]
Your version of Excel allows you to read this threaded comment; however, any edits to it will get removed if the file is opened in a newer version of Excel. Learn more: https://go.microsoft.com/fwlink/?linkid=870924
Comment:
    This is technically the cost per kWe for the Votgle</t>
      </text>
    </comment>
    <comment ref="T10" authorId="3" shapeId="0" xr:uid="{37599EBF-EB74-46B3-9987-9A387C12FFD6}">
      <text>
        <t>[Threaded comment]
Your version of Excel allows you to read this threaded comment; however, any edits to it will get removed if the file is opened in a newer version of Excel. Learn more: https://go.microsoft.com/fwlink/?linkid=870924
Comment:
    Total Acres of Vogtle</t>
      </text>
    </comment>
    <comment ref="U10" authorId="4" shapeId="0" xr:uid="{3390E23F-3C0D-4D4B-9464-9B0A66001FFA}">
      <text>
        <t>[Threaded comment]
Your version of Excel allows you to read this threaded comment; however, any edits to it will get removed if the file is opened in a newer version of Excel. Learn more: https://go.microsoft.com/fwlink/?linkid=870924
Comment:
    Total Power in kWe for Vogtle</t>
      </text>
    </comment>
    <comment ref="T24" authorId="5" shapeId="0" xr:uid="{A69D4FB8-63A6-4BD5-A1D4-94BDAAD50335}">
      <text>
        <t>[Threaded comment]
Your version of Excel allows you to read this threaded comment; however, any edits to it will get removed if the file is opened in a newer version of Excel. Learn more: https://go.microsoft.com/fwlink/?linkid=870924
Comment:
    PWR initial fuel load</t>
      </text>
    </comment>
    <comment ref="U24" authorId="6" shapeId="0" xr:uid="{EE56E823-CEC3-439B-A0BE-ADD4F6835F26}">
      <text>
        <t>[Threaded comment]
Your version of Excel allows you to read this threaded comment; however, any edits to it will get removed if the file is opened in a newer version of Excel. Learn more: https://go.microsoft.com/fwlink/?linkid=870924
Comment:
    HTGR initial fuel load</t>
      </text>
    </comment>
    <comment ref="V24" authorId="7" shapeId="0" xr:uid="{E7398CD9-8602-45D4-A9BE-8305B758EB57}">
      <text>
        <t>[Threaded comment]
Your version of Excel allows you to read this threaded comment; however, any edits to it will get removed if the file is opened in a newer version of Excel. Learn more: https://go.microsoft.com/fwlink/?linkid=870924
Comment:
    SFR initial fuel load</t>
      </text>
    </comment>
    <comment ref="S44" authorId="8" shapeId="0" xr:uid="{E61027EA-5486-4E8A-9FDF-C7597167BC44}">
      <text>
        <t>[Threaded comment]
Your version of Excel allows you to read this threaded comment; however, any edits to it will get removed if the file is opened in a newer version of Excel. Learn more: https://go.microsoft.com/fwlink/?linkid=870924
Comment:
    Need to account for average construction time of the plant (property tax on land value)
Assumed Tax rate comes from Appendix Table 4b: Industrial Property Taxes for Largest City in Each State 
https://go.lincolninst.edu/50-state-property-tax-comparison-for-2022.pdf?_ga=2.152232185.1969372540.1704227643-1669432173.1704227643&amp;_gl=1*1ntnohm*_ga*MTY2OTQzMjE3My4xNzA0MjI3NjQz*_ga_26NECLE3MM*MTcwNDIyNzY0Mi4xLjEuMTcwNDIyNzkwNC4wLjAuMA..</t>
      </text>
    </comment>
    <comment ref="S45" authorId="9" shapeId="0" xr:uid="{E26C6B7F-9D40-42DD-80FE-3A81CD442BFA}">
      <text>
        <t xml:space="preserve">[Threaded comment]
Your version of Excel allows you to read this threaded comment; however, any edits to it will get removed if the file is opened in a newer version of Excel. Learn more: https://go.microsoft.com/fwlink/?linkid=870924
Comment:
    This value represents the cost for insurance as a percent of total costs. No source on this, but 0.45% of OCC.
</t>
      </text>
    </comment>
    <comment ref="T46" authorId="10" shapeId="0" xr:uid="{7AAF1696-AE84-43BB-A7B6-D379F86DEC91}">
      <text>
        <t>[Threaded comment]
Your version of Excel allows you to read this threaded comment; however, any edits to it will get removed if the file is opened in a newer version of Excel. Learn more: https://go.microsoft.com/fwlink/?linkid=870924
Comment:
    Appendix Table 4b: Industrial Property Taxes for Largest City in Each State 
https://go.lincolninst.edu/50-state-property-tax-comparison-for-2022.pdf?_ga=2.152232185.1969372540.1704227643-1669432173.1704227643&amp;_gl=1*1ntnohm*_ga*MTY2OTQzMjE3My4xNzA0MjI3NjQz*_ga_26NECLE3MM*MTcwNDIyNzY0Mi4xLjEuMTcwNDIyNzkwNC4wLjAuMA..</t>
      </text>
    </comment>
    <comment ref="W46" authorId="11" shapeId="0" xr:uid="{47FE7503-D278-4A61-88D5-191541248168}">
      <text>
        <t>[Threaded comment]
Your version of Excel allows you to read this threaded comment; however, any edits to it will get removed if the file is opened in a newer version of Excel. Learn more: https://go.microsoft.com/fwlink/?linkid=870924
Comment:
    This is total property tax for the Byron nuclear power plant in 2023 divided by the nameplate capacity of that plant (2,347MWe).</t>
      </text>
    </comment>
    <comment ref="S47" authorId="12" shapeId="0" xr:uid="{2E638E94-60DD-48E9-A8EB-5880F99D2028}">
      <text>
        <t>[Threaded comment]
Your version of Excel allows you to read this threaded comment; however, any edits to it will get removed if the file is opened in a newer version of Excel. Learn more: https://go.microsoft.com/fwlink/?linkid=870924
Comment:
    This is an assumed, rounded, number for decommissioning that was calculated using actual decommissioning data from both public and private utilities. This values assumes an annual payment is made into the decom trust and this represents the first annual payment. This value is assumed to be the same for both SMRs and LRs.</t>
      </text>
    </comment>
    <comment ref="T47" authorId="13" shapeId="0" xr:uid="{6E658DB4-345E-4D35-9EB2-0096C05DB462}">
      <text>
        <t>[Threaded comment]
Your version of Excel allows you to read this threaded comment; however, any edits to it will get removed if the file is opened in a newer version of Excel. Learn more: https://go.microsoft.com/fwlink/?linkid=870924
Comment:
    Assumed 0.45% of OCC from non public source</t>
      </text>
    </comment>
    <comment ref="S50" authorId="14" shapeId="0" xr:uid="{52E17519-3F41-4257-8C48-48905FEE66E9}">
      <text>
        <t>[Threaded comment]
Your version of Excel allows you to read this threaded comment; however, any edits to it will get removed if the file is opened in a newer version of Excel. Learn more: https://go.microsoft.com/fwlink/?linkid=870924
Comment:
    This is a new account and therefore has no values associated with it.</t>
      </text>
    </comment>
    <comment ref="T51" authorId="15" shapeId="0" xr:uid="{AED665FC-942D-4BD4-978A-897CF9940E60}">
      <text>
        <t>[Threaded comment]
Your version of Excel allows you to read this threaded comment; however, any edits to it will get removed if the file is opened in a newer version of Excel. Learn more: https://go.microsoft.com/fwlink/?linkid=870924
Comment:
    Data for large reactors (defined as above 400 MWe)</t>
      </text>
    </comment>
    <comment ref="A61" authorId="16" shapeId="0" xr:uid="{F17A06D1-DA59-467B-A8E7-EAD80DE59F3E}">
      <text>
        <t>[Threaded comment]
Your version of Excel allows you to read this threaded comment; however, any edits to it will get removed if the file is opened in a newer version of Excel. Learn more: https://go.microsoft.com/fwlink/?linkid=870924
Comment:
    This value was produced using the average of the 3 quarters in 2023</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<sst xmlns="http://schemas.openxmlformats.org/spreadsheetml/2006/main" count="5064" uniqueCount="980">
  <si>
    <t>Opperational Parameters</t>
  </si>
  <si>
    <t>Source</t>
  </si>
  <si>
    <t>Link</t>
  </si>
  <si>
    <t>Reactor Type (Ex. HTGR, SFR, PWR, etc.)</t>
  </si>
  <si>
    <t>Reactor Name</t>
  </si>
  <si>
    <t>Reactor Group</t>
  </si>
  <si>
    <t>Estimate Type</t>
  </si>
  <si>
    <t>Power Block Size (MWe)</t>
  </si>
  <si>
    <t>Data Grouping 4</t>
  </si>
  <si>
    <t>Estimate Complete? (Yes=1 ,No=0)</t>
  </si>
  <si>
    <t>Deployment Type (FOAK,NOAK, # Deployment)</t>
  </si>
  <si>
    <t>Quantity of Reactors</t>
  </si>
  <si>
    <t>Thermal Efficiency (%)</t>
  </si>
  <si>
    <t>Reactor Size Per Unit (MWe)</t>
  </si>
  <si>
    <t>Reactor Outlet Temperature (ROT)</t>
  </si>
  <si>
    <t xml:space="preserve">Power Cycle </t>
  </si>
  <si>
    <t>Power Cycle Type</t>
  </si>
  <si>
    <t>Total Reactor Size (MWe)</t>
  </si>
  <si>
    <t>Capacity Factor (%)</t>
  </si>
  <si>
    <t>Source Dollar Year</t>
  </si>
  <si>
    <t>Levels</t>
  </si>
  <si>
    <t>Unit</t>
  </si>
  <si>
    <t>All</t>
  </si>
  <si>
    <t>4+</t>
  </si>
  <si>
    <t>Account Title</t>
  </si>
  <si>
    <t>Capitalized Pre-Construction Costs</t>
  </si>
  <si>
    <t>Land and Land Rights</t>
  </si>
  <si>
    <t>Site Permits</t>
  </si>
  <si>
    <t>Federal</t>
  </si>
  <si>
    <t>State</t>
  </si>
  <si>
    <t>Local</t>
  </si>
  <si>
    <t>Plant Licensing</t>
  </si>
  <si>
    <t>Preapplication</t>
  </si>
  <si>
    <t>Preparation</t>
  </si>
  <si>
    <t>Regulatory Review</t>
  </si>
  <si>
    <t>Plant Permits</t>
  </si>
  <si>
    <t>Plant Studies</t>
  </si>
  <si>
    <t>Plant Reports</t>
  </si>
  <si>
    <t>Community Outreach and Education </t>
  </si>
  <si>
    <t>Other Pre-Construction Costs</t>
  </si>
  <si>
    <t>Contingency on Pre-Construction Costs</t>
  </si>
  <si>
    <t>Capitalized Direct Costs</t>
  </si>
  <si>
    <t>Structures and Improvements</t>
  </si>
  <si>
    <t>Site Preparation/Yard Work</t>
  </si>
  <si>
    <t>Reactor Island Civil Structures</t>
  </si>
  <si>
    <t>Energy Conversion Building</t>
  </si>
  <si>
    <t>Control Building</t>
  </si>
  <si>
    <t>Pipe Tunnels</t>
  </si>
  <si>
    <t>Electrical Tunnels</t>
  </si>
  <si>
    <t>Emergency and Start-up Power Systems</t>
  </si>
  <si>
    <t>Spent Fuel Management Building</t>
  </si>
  <si>
    <t>Balance of Plant Service Building</t>
  </si>
  <si>
    <t>Wastewater Treatment Building</t>
  </si>
  <si>
    <t>Maintenance Shops</t>
  </si>
  <si>
    <t>Fire Protection Building</t>
  </si>
  <si>
    <t>Non-essential Switchgear Building</t>
  </si>
  <si>
    <t>Supply Chain Buildings</t>
  </si>
  <si>
    <t>Storage and Warehouse Buildings</t>
  </si>
  <si>
    <t>Unloading Facility for Material Requiring Special Consideration</t>
  </si>
  <si>
    <t>Reactor Receiving and Assembly Building</t>
  </si>
  <si>
    <t>Radwaste Building</t>
  </si>
  <si>
    <t>Fuel Service Building</t>
  </si>
  <si>
    <t>Human Resources Buildings</t>
  </si>
  <si>
    <t>Administration Building</t>
  </si>
  <si>
    <t>Security Building and Gatehouse</t>
  </si>
  <si>
    <t>Training Center</t>
  </si>
  <si>
    <t xml:space="preserve">Operation and Maintenance (O&amp;M) Center </t>
  </si>
  <si>
    <t>Miscellaneous Other Structures</t>
  </si>
  <si>
    <t>Foundations for Outside Equipment and Tanks</t>
  </si>
  <si>
    <t>Railroad Tracks</t>
  </si>
  <si>
    <t>Roads and Paved Areas</t>
  </si>
  <si>
    <t>Beyond Design-Basis Building</t>
  </si>
  <si>
    <t>Module Receiving and Assembly Building(s)</t>
  </si>
  <si>
    <t>Laydown Areas</t>
  </si>
  <si>
    <t>Field Shops</t>
  </si>
  <si>
    <t>Other Construction Support Structures</t>
  </si>
  <si>
    <t>Reactor System</t>
  </si>
  <si>
    <t>Reactor Components</t>
  </si>
  <si>
    <t>Reactor support</t>
  </si>
  <si>
    <t>Outer vessel structure</t>
  </si>
  <si>
    <t>Inner vessel structure</t>
  </si>
  <si>
    <t>Reactivity control system</t>
  </si>
  <si>
    <t>Reflector</t>
  </si>
  <si>
    <t>Shield</t>
  </si>
  <si>
    <t>Moderator</t>
  </si>
  <si>
    <t>Main Heat Transport System</t>
  </si>
  <si>
    <t>Reactor coolant system</t>
  </si>
  <si>
    <t>Heat exchangers</t>
  </si>
  <si>
    <t>Pressurizer system</t>
  </si>
  <si>
    <t>Safety Systems</t>
  </si>
  <si>
    <t>Residual Heat Removal System</t>
  </si>
  <si>
    <t>Safety Injection System</t>
  </si>
  <si>
    <t>Containment Spray System</t>
  </si>
  <si>
    <t>Combustible Gas Control System</t>
  </si>
  <si>
    <t>Reactor Cavity Cooling System (RCCS)</t>
  </si>
  <si>
    <t>Radioactive Waste Processing Systems</t>
  </si>
  <si>
    <t>Fuel Handling Systems</t>
  </si>
  <si>
    <t>Core Refueling Equipment</t>
  </si>
  <si>
    <t>Other Reactor Plant Equipment</t>
  </si>
  <si>
    <t>Reactor Instrumentation and Control (I&amp;C)</t>
  </si>
  <si>
    <t>Reactor Plant Miscellaneous Items</t>
  </si>
  <si>
    <t>Energy Conversion System</t>
  </si>
  <si>
    <t>Reactor-Application Interface Systems</t>
  </si>
  <si>
    <t>Thermal Energy Piping Systems</t>
  </si>
  <si>
    <t>Thermal Energy Storage Systems</t>
  </si>
  <si>
    <t>Energy Applications</t>
  </si>
  <si>
    <t>Electricity Generation Systems</t>
  </si>
  <si>
    <t>Process Heat Export Equipment</t>
  </si>
  <si>
    <t>Hydrogen Production Systems</t>
  </si>
  <si>
    <t>Ammonia Production Systems</t>
  </si>
  <si>
    <t>Other Synfuel Production Systems</t>
  </si>
  <si>
    <t>Water Desalination Equipment</t>
  </si>
  <si>
    <t>Carbon Storage and Sequestration Equipment</t>
  </si>
  <si>
    <t>Ultimate Heat Sink</t>
  </si>
  <si>
    <t>Water Condensing Systems</t>
  </si>
  <si>
    <t>Air-based Cooling Systems</t>
  </si>
  <si>
    <t>Feed Heating Systems</t>
  </si>
  <si>
    <t>Common Plant Equipment</t>
  </si>
  <si>
    <t>Common Instrumentation &amp; Controls</t>
  </si>
  <si>
    <t>Miscellaneous Energy System Equipment</t>
  </si>
  <si>
    <t>Electrical Equipment</t>
  </si>
  <si>
    <t>Switchgear</t>
  </si>
  <si>
    <t>Station Service Equipment</t>
  </si>
  <si>
    <t>Switchboards</t>
  </si>
  <si>
    <t>Protective Systems Equipment</t>
  </si>
  <si>
    <t>Electrical Raceway Systems</t>
  </si>
  <si>
    <t>Power and Control Cables and Wiring</t>
  </si>
  <si>
    <t>Miscellaneous Equipment</t>
  </si>
  <si>
    <t>Transportation and Lift Equipment</t>
  </si>
  <si>
    <t>Air, Water, Plant Fuel Oil, and Steam Systems</t>
  </si>
  <si>
    <t>Communications Equipment</t>
  </si>
  <si>
    <t>Furnishing and Fixtures</t>
  </si>
  <si>
    <t>Robotic and/or Remotely Operated Inspection and Maintenance Equipment</t>
  </si>
  <si>
    <t>Material Requiring Special Consideration</t>
  </si>
  <si>
    <t>Simulator</t>
  </si>
  <si>
    <t>Contingency on Direct Costs</t>
  </si>
  <si>
    <t>Capitalized Indirect Services Cost</t>
  </si>
  <si>
    <t>Factory &amp; Field Indirect Costs </t>
  </si>
  <si>
    <t>Factory &amp; Construction Supervision </t>
  </si>
  <si>
    <t>Commissioning and Startup Costs</t>
  </si>
  <si>
    <t>Demonstration Test Run</t>
  </si>
  <si>
    <t>Off-Site</t>
  </si>
  <si>
    <t>On-Site</t>
  </si>
  <si>
    <t>Owner's Engineering Oversight</t>
  </si>
  <si>
    <t>PM/CM Services</t>
  </si>
  <si>
    <t>Contingency on Indirect Services Cost</t>
  </si>
  <si>
    <t>Capitalized Pre-COD Personnel Costs</t>
  </si>
  <si>
    <t>Staff Recruitment and Training</t>
  </si>
  <si>
    <t>Staff Housing</t>
  </si>
  <si>
    <t>Staff Salary-Related Costs</t>
  </si>
  <si>
    <t>Other Owner's Costs</t>
  </si>
  <si>
    <t>Contingency on Owner's Costs</t>
  </si>
  <si>
    <t xml:space="preserve">Capitalized Supplementary Costs </t>
  </si>
  <si>
    <t>Shipping and Transportation Costs</t>
  </si>
  <si>
    <t>Fuel Shipping and Transportation </t>
  </si>
  <si>
    <t>Reactor System Modules Shipping and Transportation </t>
  </si>
  <si>
    <t>Energy Conversion System Module Shipping and Transportation</t>
  </si>
  <si>
    <t>Construction Module Shipping and Transportation</t>
  </si>
  <si>
    <t>Other Shipping and Transportation Costs</t>
  </si>
  <si>
    <t>Spare Parts</t>
  </si>
  <si>
    <t>Taxes</t>
  </si>
  <si>
    <t>Insurance</t>
  </si>
  <si>
    <t>Initial Fuel Inventory</t>
  </si>
  <si>
    <t>551 </t>
  </si>
  <si>
    <t>Initial Fuel Inventory Material</t>
  </si>
  <si>
    <t>First Core Conversion </t>
  </si>
  <si>
    <t>First Core Enrichment </t>
  </si>
  <si>
    <t>First Core Fuel Assembly Fabrication </t>
  </si>
  <si>
    <t>First Core Supply of Other Fissionable Materials (e.g., Pu) </t>
  </si>
  <si>
    <t>552 </t>
  </si>
  <si>
    <t>Initial Fuel Inventory Services</t>
  </si>
  <si>
    <t>Fuel Management (U, Pu, Th) </t>
  </si>
  <si>
    <t>Fuel Management Schedule </t>
  </si>
  <si>
    <t>Licensing Assistance </t>
  </si>
  <si>
    <t>Preparation of Computer Programs </t>
  </si>
  <si>
    <t>Quality Assurance </t>
  </si>
  <si>
    <t>Fuel Assembly Inspection </t>
  </si>
  <si>
    <t>Fuel Assembly Intermediate Storage </t>
  </si>
  <si>
    <t>Information for the Use of Third-Party Fuel </t>
  </si>
  <si>
    <t>Spent Fuel Storage</t>
  </si>
  <si>
    <t>Decommissioning</t>
  </si>
  <si>
    <t>Contingency on Supplementary Costs</t>
  </si>
  <si>
    <t xml:space="preserve">Capitalized Financial Costs </t>
  </si>
  <si>
    <t>Escalation</t>
  </si>
  <si>
    <t>Fees</t>
  </si>
  <si>
    <t>Interest</t>
  </si>
  <si>
    <t>Management Reserve</t>
  </si>
  <si>
    <t>Contingency on Financial Costs</t>
  </si>
  <si>
    <t xml:space="preserve">Annualized O&amp;M Cost </t>
  </si>
  <si>
    <t>O&amp;M Staff</t>
  </si>
  <si>
    <t>Management Staff</t>
  </si>
  <si>
    <t>Salary-Related Costs</t>
  </si>
  <si>
    <t>Operating Chemicals and Lubricants</t>
  </si>
  <si>
    <t>Utilities, Supplies, and Consumables</t>
  </si>
  <si>
    <t>Capital Plant Expenditures</t>
  </si>
  <si>
    <t>Taxes and Insurance</t>
  </si>
  <si>
    <t>Contingency on Annualized O&amp;M Costs</t>
  </si>
  <si>
    <t xml:space="preserve">Annualized Fuel Cost </t>
  </si>
  <si>
    <t>Refueling Operations</t>
  </si>
  <si>
    <t>Fuel Management </t>
  </si>
  <si>
    <t>Fuel Management, Schedule </t>
  </si>
  <si>
    <t>Additional Nuclear Fuel</t>
  </si>
  <si>
    <t>Uranium Supply for Reloads </t>
  </si>
  <si>
    <t>Conversion for Reloads </t>
  </si>
  <si>
    <t>Enrichment for Reloads </t>
  </si>
  <si>
    <t>Fuel Assembly Fabrication for Reloads </t>
  </si>
  <si>
    <t>Supply of Other Fissionable Materials for Reloads </t>
  </si>
  <si>
    <t>Fuel Reprocessing</t>
  </si>
  <si>
    <t>Credits for Uranium, Plutonium and Other Materials </t>
  </si>
  <si>
    <t>Final Disposal of Fuel</t>
  </si>
  <si>
    <t>Final Disposal of Non-Fuel Waste</t>
  </si>
  <si>
    <t>Contingency on Annualized Fuel Costs</t>
  </si>
  <si>
    <t>Annualized Financial Cost</t>
  </si>
  <si>
    <t>Cost of Money</t>
  </si>
  <si>
    <t>Contingency on Annualized Financial Costs</t>
  </si>
  <si>
    <r>
      <t xml:space="preserve">Factory Equipment Costs 
</t>
    </r>
    <r>
      <rPr>
        <b/>
        <i/>
        <sz val="13"/>
        <color theme="0"/>
        <rFont val="Calibri"/>
        <family val="2"/>
        <scheme val="minor"/>
      </rPr>
      <t>(2022 USD)</t>
    </r>
  </si>
  <si>
    <r>
      <t xml:space="preserve">Site Labor Cost
</t>
    </r>
    <r>
      <rPr>
        <b/>
        <i/>
        <sz val="13"/>
        <color theme="0"/>
        <rFont val="Calibri"/>
        <family val="2"/>
        <scheme val="minor"/>
      </rPr>
      <t>(2022 USD)</t>
    </r>
  </si>
  <si>
    <r>
      <t xml:space="preserve">Site Material Cost
</t>
    </r>
    <r>
      <rPr>
        <b/>
        <i/>
        <sz val="13"/>
        <color theme="0"/>
        <rFont val="Calibri"/>
        <family val="2"/>
        <scheme val="minor"/>
      </rPr>
      <t>(2022 USD)</t>
    </r>
  </si>
  <si>
    <r>
      <t xml:space="preserve">Total Costs
</t>
    </r>
    <r>
      <rPr>
        <b/>
        <i/>
        <sz val="13"/>
        <color theme="0"/>
        <rFont val="Calibri"/>
        <family val="2"/>
        <scheme val="minor"/>
      </rPr>
      <t>(2022 USD)</t>
    </r>
  </si>
  <si>
    <t>OCC</t>
  </si>
  <si>
    <t>Adjusted OCC (Exlcuding Account 40)</t>
  </si>
  <si>
    <t>OCC Minus Insurance</t>
  </si>
  <si>
    <t>Main Function Buildings</t>
  </si>
  <si>
    <t xml:space="preserve">Buildings to Support Main Function </t>
  </si>
  <si>
    <t>Reactor heat transfer piping system</t>
  </si>
  <si>
    <t>Radioactive Byproduct Processing Systems</t>
  </si>
  <si>
    <t>Isotope Production Equipment</t>
  </si>
  <si>
    <t>Battery Storage Systems</t>
  </si>
  <si>
    <t>Construction Tools and Equipment</t>
  </si>
  <si>
    <t>Construction Vehicles</t>
  </si>
  <si>
    <t>Construction Supplies, Consumables, and Utilities</t>
  </si>
  <si>
    <t>Temporary Roads and Railroads</t>
  </si>
  <si>
    <t>Construction Insurance</t>
  </si>
  <si>
    <t>Startup Costs</t>
  </si>
  <si>
    <t>Commissioning and Trial Test Runs</t>
  </si>
  <si>
    <t>Engineering Services</t>
  </si>
  <si>
    <t>Regulatory Inspection Support</t>
  </si>
  <si>
    <t>Contingency on Training Costs</t>
  </si>
  <si>
    <t>Other Owners' Costs</t>
  </si>
  <si>
    <t xml:space="preserve"> Supplementary Contingencies</t>
  </si>
  <si>
    <t>$/kWe</t>
  </si>
  <si>
    <t>%</t>
  </si>
  <si>
    <t>Avg</t>
  </si>
  <si>
    <t>Factory Equipment Costs 
(2022 USD)</t>
  </si>
  <si>
    <t>Site Labor Cost
(2022 USD)</t>
  </si>
  <si>
    <t>Site Material Cost
(2022 USD)</t>
  </si>
  <si>
    <t>Total Costs
(2022 USD)</t>
  </si>
  <si>
    <t>Adjusted OCC (Excluding 40s)</t>
  </si>
  <si>
    <t>% of Dataset</t>
  </si>
  <si>
    <t>Weight</t>
  </si>
  <si>
    <t>Generation</t>
  </si>
  <si>
    <t>Size Flag</t>
  </si>
  <si>
    <t>Non Contingency Adjusted OCC (Excluding 40s)</t>
  </si>
  <si>
    <t>Find Percentiles</t>
  </si>
  <si>
    <t>Cumulative Weight of the Quartiles</t>
  </si>
  <si>
    <t>Q1</t>
  </si>
  <si>
    <t>Q2</t>
  </si>
  <si>
    <t>Q3</t>
  </si>
  <si>
    <t>FOAK</t>
  </si>
  <si>
    <t>NOAK</t>
  </si>
  <si>
    <t>BOAK</t>
  </si>
  <si>
    <t>Q4</t>
  </si>
  <si>
    <t>Count</t>
  </si>
  <si>
    <t>Round Multiple</t>
  </si>
  <si>
    <t>Wegith</t>
  </si>
  <si>
    <t>FOAK Count</t>
  </si>
  <si>
    <t>NOAK Count</t>
  </si>
  <si>
    <t>BOAK Count</t>
  </si>
  <si>
    <t>Don’t Delete</t>
  </si>
  <si>
    <t>Quartiles</t>
  </si>
  <si>
    <t>NEW-U</t>
  </si>
  <si>
    <t>Multi Unit</t>
  </si>
  <si>
    <t>Solo Unit</t>
  </si>
  <si>
    <t>Gen IV</t>
  </si>
  <si>
    <t>LWR</t>
  </si>
  <si>
    <t>LR</t>
  </si>
  <si>
    <t>SMR</t>
  </si>
  <si>
    <t>Values</t>
  </si>
  <si>
    <t>Weights</t>
  </si>
  <si>
    <t>Cumilative Weights</t>
  </si>
  <si>
    <t>Match Flag</t>
  </si>
  <si>
    <t>Single Flag</t>
  </si>
  <si>
    <t>Unweighted Values</t>
  </si>
  <si>
    <t>Overall</t>
  </si>
  <si>
    <t>Multi Reactor</t>
  </si>
  <si>
    <t>Single Reactor</t>
  </si>
  <si>
    <t>Large Reactor</t>
  </si>
  <si>
    <t>Small Reactor</t>
  </si>
  <si>
    <t>Weighted Values</t>
  </si>
  <si>
    <t>% Diff</t>
  </si>
  <si>
    <t>Selected Values for ATB</t>
  </si>
  <si>
    <t>MIN</t>
  </si>
  <si>
    <t>MAX</t>
  </si>
  <si>
    <t>Nameplate Cap</t>
  </si>
  <si>
    <t>PWR</t>
  </si>
  <si>
    <t>HTGR</t>
  </si>
  <si>
    <t>SFR</t>
  </si>
  <si>
    <t>MSR</t>
  </si>
  <si>
    <t>SMR DATA</t>
  </si>
  <si>
    <t>AVERAGE</t>
  </si>
  <si>
    <t>Renormalized</t>
  </si>
  <si>
    <t>L1 Sums</t>
  </si>
  <si>
    <t>Combined</t>
  </si>
  <si>
    <t>Advanced</t>
  </si>
  <si>
    <t>Moderate</t>
  </si>
  <si>
    <t>Conservative</t>
  </si>
  <si>
    <t>LARGE REACTOR DATA</t>
  </si>
  <si>
    <t>Reactor Size</t>
  </si>
  <si>
    <t>BWR</t>
  </si>
  <si>
    <t>Learning Rates</t>
  </si>
  <si>
    <t>Large</t>
  </si>
  <si>
    <t>SMR Size (GWe)</t>
  </si>
  <si>
    <t># of Developers</t>
  </si>
  <si>
    <t>Rounded Interval</t>
  </si>
  <si>
    <t>Spillover Learning Rate</t>
  </si>
  <si>
    <t>Large Reactor Size (GWe)</t>
  </si>
  <si>
    <t>Small Modular Reactors</t>
  </si>
  <si>
    <t>Large Reactors</t>
  </si>
  <si>
    <t>Assumed Learning Rate</t>
  </si>
  <si>
    <t>Initial Learning</t>
  </si>
  <si>
    <t>Total Learning (including Spillover )</t>
  </si>
  <si>
    <t>Rounded</t>
  </si>
  <si>
    <t>GW Deployed</t>
  </si>
  <si>
    <t># of Reactors</t>
  </si>
  <si>
    <t>Starting BOAK:</t>
  </si>
  <si>
    <t>SMR Conservative</t>
  </si>
  <si>
    <t>Large Reactor Conservative</t>
  </si>
  <si>
    <t>SMR Moderate</t>
  </si>
  <si>
    <t>Large Reactor Moderate</t>
  </si>
  <si>
    <t>Actual</t>
  </si>
  <si>
    <t>SMR Advanced</t>
  </si>
  <si>
    <t>Large Reactor Advanced</t>
  </si>
  <si>
    <t>ITC Adjusted OCC Values</t>
  </si>
  <si>
    <t>ITC %</t>
  </si>
  <si>
    <t>Adjustment Factor</t>
  </si>
  <si>
    <t>Starting Capex Values Adjusted for ITC and Rounded</t>
  </si>
  <si>
    <t>ITC: 0%</t>
  </si>
  <si>
    <t>ITC: 6%</t>
  </si>
  <si>
    <t>ITC: 30%</t>
  </si>
  <si>
    <t>ITC: 40%</t>
  </si>
  <si>
    <t>ITC: 50%</t>
  </si>
  <si>
    <t>EEDB</t>
  </si>
  <si>
    <t>AHTR</t>
  </si>
  <si>
    <t>HTGR 1994</t>
  </si>
  <si>
    <t>DMSR</t>
  </si>
  <si>
    <t>ALMR</t>
  </si>
  <si>
    <t>Thermal Efficiency</t>
  </si>
  <si>
    <t>Q1/Low</t>
  </si>
  <si>
    <t>Q2/Medium</t>
  </si>
  <si>
    <t>Q3/High</t>
  </si>
  <si>
    <t>Does Not Meet Domestic Labor Requirements</t>
  </si>
  <si>
    <t>No PTC</t>
  </si>
  <si>
    <t>Base PTC ($5.5)</t>
  </si>
  <si>
    <t>Base PTC ($27.5)</t>
  </si>
  <si>
    <t>Original Data</t>
  </si>
  <si>
    <t>Data Average</t>
  </si>
  <si>
    <t>No turbine capital multiplier:</t>
  </si>
  <si>
    <t>Bonus Domestic Content</t>
  </si>
  <si>
    <t>Bonus Domestic Content + Energy Communities</t>
  </si>
  <si>
    <t xml:space="preserve">Base ($5.5) +10% </t>
  </si>
  <si>
    <t xml:space="preserve">Base ($5.5) + 20% </t>
  </si>
  <si>
    <t xml:space="preserve">Base ($27.5) +10% </t>
  </si>
  <si>
    <t xml:space="preserve">Base ($27.5) + 20% </t>
  </si>
  <si>
    <t>Small Modular eactors</t>
  </si>
  <si>
    <t xml:space="preserve">Base ($27.5)+  20% </t>
  </si>
  <si>
    <t>AP1000</t>
  </si>
  <si>
    <t>Inputs</t>
  </si>
  <si>
    <t>Units</t>
  </si>
  <si>
    <t>Total O&amp;M</t>
  </si>
  <si>
    <t>$/MWh</t>
  </si>
  <si>
    <t>Fixed O&amp;M</t>
  </si>
  <si>
    <t>$/kWe-year</t>
  </si>
  <si>
    <t>Fuel</t>
  </si>
  <si>
    <t>Var O&amp;M</t>
  </si>
  <si>
    <t>Capacity Factor</t>
  </si>
  <si>
    <t>Capital Cost (BOAK 2040)</t>
  </si>
  <si>
    <t>Construction Time</t>
  </si>
  <si>
    <t>Years</t>
  </si>
  <si>
    <t xml:space="preserve">Reactor Lifetime </t>
  </si>
  <si>
    <t>Tax Rate</t>
  </si>
  <si>
    <t>Financing Spend Impact Multiplier</t>
  </si>
  <si>
    <t>WACC</t>
  </si>
  <si>
    <t>CRF</t>
  </si>
  <si>
    <t>Capital Cost (Including Financing) ($/kWe)</t>
  </si>
  <si>
    <t>Discounted Capital Cost (Including Financing) ($/kWe-Year)</t>
  </si>
  <si>
    <t>LCOE ($/MWh)</t>
  </si>
  <si>
    <t>Months</t>
  </si>
  <si>
    <t>Grid Connection</t>
  </si>
  <si>
    <t>First Criticality</t>
  </si>
  <si>
    <t>Incramentals</t>
  </si>
  <si>
    <t>Totals (Adjusted for Fuel Load)</t>
  </si>
  <si>
    <t>Totals</t>
  </si>
  <si>
    <t>Upper Bound Labor Constraint</t>
  </si>
  <si>
    <t>Low Bound Labor Constraint</t>
  </si>
  <si>
    <t>SM-BWR</t>
  </si>
  <si>
    <t>Baseline</t>
  </si>
  <si>
    <t>Median</t>
  </si>
  <si>
    <t>97.5% Percentile</t>
  </si>
  <si>
    <t>Fuel Loading to Commerical Ops</t>
  </si>
  <si>
    <t>https://www.sciencedirect.com/science/article/pii/S0029549323001541</t>
  </si>
  <si>
    <t>Single Point Learning Rates</t>
  </si>
  <si>
    <t>Study Methodology Details</t>
  </si>
  <si>
    <t>Sources</t>
  </si>
  <si>
    <t>Links</t>
  </si>
  <si>
    <t>Study Method</t>
  </si>
  <si>
    <t>Tech. Type</t>
  </si>
  <si>
    <t>Low</t>
  </si>
  <si>
    <t>Med.</t>
  </si>
  <si>
    <t>High</t>
  </si>
  <si>
    <t>top down</t>
  </si>
  <si>
    <t>* Used cost reductions for a number of technologies
* Developed learning rates of collected technology learning rates and literature information</t>
  </si>
  <si>
    <t>McDonald and Schrattenholzer 2001</t>
  </si>
  <si>
    <t>Existing Nuclear</t>
  </si>
  <si>
    <t>Large reactor average learning rate (all data)</t>
  </si>
  <si>
    <t>top down (info from data base</t>
  </si>
  <si>
    <t>* Used a data base of completed reactor projects
* Adjusted the capital costs for inflation
* Historic capital costs increased after 3 Mile Island
* Increased capital costs with expansion of nuclear power generating sector
* Reactor size was a proxy for regulatory change
* The sector size was used to project costs</t>
  </si>
  <si>
    <t>Komanoff 1982</t>
  </si>
  <si>
    <t>* Statistical analysis of nuclear power constructed capital costs
* Based on time and cost data from U.S. nuclear power plants
* Plant size was a determinant of capital costs
* Data regression was used to project capital costs
* Nuclear power plant data adjusted to constant dollars used for the learning curve analysis</t>
  </si>
  <si>
    <t>Mooz 1979</t>
  </si>
  <si>
    <t>Observed</t>
  </si>
  <si>
    <t>* Observed learning rate in South Korea from 1995 to 2011</t>
  </si>
  <si>
    <t xml:space="preserve">NEI </t>
  </si>
  <si>
    <t xml:space="preserve">Not available </t>
  </si>
  <si>
    <t>McCabe 1996</t>
  </si>
  <si>
    <t>Top Down</t>
  </si>
  <si>
    <t>NEI - Role of Electricity Produced by Advanced Nuclear Technologies in Decarbonizing the U.S. Energy Systems</t>
  </si>
  <si>
    <t>https://www.vibrantcleanenergy.com/wp-content/uploads/2022/06/VCE-NEI-17June2022.pdf</t>
  </si>
  <si>
    <t>Top down from detailed cost information</t>
  </si>
  <si>
    <t>* Used capital costs of large nuclear reactor data
* Developed costs reductions of FOAK that reflect SMR savings such as modular design, layout and multiple units
* Developed learning rate for SMR to match the cost savings.</t>
  </si>
  <si>
    <t>Boldon and Sabharwall 2014</t>
  </si>
  <si>
    <t>Advanced nuclear</t>
  </si>
  <si>
    <t>SMR average LR (only bottom-up + observed)</t>
  </si>
  <si>
    <t>Top down</t>
  </si>
  <si>
    <t>* Based on existing nuclear plant construction
* SMR cost estimation is based on conventional reactor technology
* Used supply chain configuration to adjust conventional plant costs
* Overnight capital costs derived from reference cost data set for 1 GW PWR. Cost data converted to 250 MW SMR by applying top down estimation with power scaling.
* Cost reduction approaches of standization, modularization and schedule reduction to get to SMR costs.</t>
  </si>
  <si>
    <t>lyons 2019</t>
  </si>
  <si>
    <t>Peres 2017</t>
  </si>
  <si>
    <t>Bottoms up</t>
  </si>
  <si>
    <t>* Used information from 200 structures, systems and components.
* Considered 2 LWR reactors
* 2 SMR designs NuScale and SMR 160
* Used a tool to estimate the capital costs based on AP1000, APR1400 and SMR NuScale and SMR160 plant designs
* Bottoms up for factory production, learning rates, electrical and piping
* Did a component cost breakdown
* Used Westinghouse PWR12-MR as representative for FOAK
* Made design specific adjustments
* For nuclear components, used learning for components from gas turbines, wind turbines, small airplanes to get 16%</t>
  </si>
  <si>
    <t>Stewart and Shirvan - Capital Cost Estimation for Advanced Nuclear Power Plant</t>
  </si>
  <si>
    <t>https://www.sciencedirect.com/science/article/pii/S1364032121011473</t>
  </si>
  <si>
    <t>bottoms up</t>
  </si>
  <si>
    <t>* Based on vendor supplied cost data
* Modified costs for standardization and modularization</t>
  </si>
  <si>
    <t>Atkins 2016</t>
  </si>
  <si>
    <t>* Based on observed trends from reactors that are similar to SMRs
* Using construction time as proxy for overall costs</t>
  </si>
  <si>
    <t>Marc Nichols</t>
  </si>
  <si>
    <t>SMR-like</t>
  </si>
  <si>
    <t>PNNL Ref</t>
  </si>
  <si>
    <t>Nuclear Overnight Capital Cost (2019$/KW)</t>
  </si>
  <si>
    <t>Inflated Capital Costs (2022$/kW)</t>
  </si>
  <si>
    <t>Assuming Large Learning</t>
  </si>
  <si>
    <t>Assuming SMR Learning</t>
  </si>
  <si>
    <t>Delta Large Reactor</t>
  </si>
  <si>
    <t>Delta SMR</t>
  </si>
  <si>
    <t>Absoluate Delta on Large Reactor</t>
  </si>
  <si>
    <t>Absoluate Delta on SMR</t>
  </si>
  <si>
    <t>Scenarios:</t>
  </si>
  <si>
    <t>&gt; BOAK moderate</t>
  </si>
  <si>
    <t>Sum</t>
  </si>
  <si>
    <t>Nuclear power capacity (GW)</t>
  </si>
  <si>
    <t>1/4 Market Share (GW)</t>
  </si>
  <si>
    <t>Number of Large Reactors (# of units)</t>
  </si>
  <si>
    <t>Number of SMR (# of units)</t>
  </si>
  <si>
    <t>Cumulative Delta Between Large and Small</t>
  </si>
  <si>
    <t>Large &amp; Small</t>
  </si>
  <si>
    <t>This values are what are used in the Conservative SMR and Large Reactor Cases (Red SMR, Green Large Reactor)</t>
  </si>
  <si>
    <t>Non Deployment Scenario</t>
  </si>
  <si>
    <t>PNNL NZ50</t>
  </si>
  <si>
    <t>SMR &amp; Large ALT</t>
  </si>
  <si>
    <t>SMR &amp; Large NREL ATB</t>
  </si>
  <si>
    <t>Breakthrough Data</t>
  </si>
  <si>
    <t>Cost</t>
  </si>
  <si>
    <t>Learning</t>
  </si>
  <si>
    <t>Low Cost</t>
  </si>
  <si>
    <t>Upper Cost</t>
  </si>
  <si>
    <t>Low Learning</t>
  </si>
  <si>
    <t>High Learning</t>
  </si>
  <si>
    <t>Average Costs</t>
  </si>
  <si>
    <t>Average Learning</t>
  </si>
  <si>
    <t>Large Reactors:</t>
  </si>
  <si>
    <t>average</t>
  </si>
  <si>
    <t>Low costs, Low learning + Low costs, High learning</t>
  </si>
  <si>
    <t>SMR &amp; Large</t>
  </si>
  <si>
    <t>Low costs, High learning + High costs, high learning</t>
  </si>
  <si>
    <t>Nuclear power capacity (MW)</t>
  </si>
  <si>
    <t>US</t>
  </si>
  <si>
    <t>low_cost_low_lr</t>
  </si>
  <si>
    <t>low_cost_high_lr</t>
  </si>
  <si>
    <t>high_cost_high_lr</t>
  </si>
  <si>
    <t>high_cost_low_lr</t>
  </si>
  <si>
    <t>New Nuclear power capacity (GW)</t>
  </si>
  <si>
    <t>New Nuclear GW Deployed (Large and SMR Scenario)</t>
  </si>
  <si>
    <t>Average of All</t>
  </si>
  <si>
    <t>New Nuclear power capacity (GW) Averaged PNNL and Breakthrough Datasets</t>
  </si>
  <si>
    <t>Large Reactors &amp; SMRs ALT</t>
  </si>
  <si>
    <t>Large Reactors &amp; SMRs NREL ATB</t>
  </si>
  <si>
    <t>C2N site compatibility</t>
  </si>
  <si>
    <t>LWR-retired</t>
  </si>
  <si>
    <t>LWR-retiring</t>
  </si>
  <si>
    <t>Ref</t>
  </si>
  <si>
    <t>C2N</t>
  </si>
  <si>
    <t>Savings</t>
  </si>
  <si>
    <t>OCC 2030 ($/kWe)</t>
  </si>
  <si>
    <t>Large Reactor (based on PWR C2N#1)</t>
  </si>
  <si>
    <t>BOAK OCC ($/kWe)</t>
  </si>
  <si>
    <t>OCC 2050 ($/kWe)</t>
  </si>
  <si>
    <t>Fuel Costs ($/MWh)</t>
  </si>
  <si>
    <t>Fixed O&amp;M ($/kW-yr)</t>
  </si>
  <si>
    <t>Variable O&amp;M ($MWh)</t>
  </si>
  <si>
    <t>SMR (Based on SFR, C2N#3)</t>
  </si>
  <si>
    <t>Project Type</t>
  </si>
  <si>
    <t>Example Reactor Type</t>
  </si>
  <si>
    <t>Assumption Set</t>
  </si>
  <si>
    <t>VOM</t>
  </si>
  <si>
    <t>FOM</t>
  </si>
  <si>
    <t>Fuel Cost</t>
  </si>
  <si>
    <t>$/kw-yr</t>
  </si>
  <si>
    <t>$/kW</t>
  </si>
  <si>
    <t>FOM-non maintenance</t>
  </si>
  <si>
    <t>FOM-maintenance</t>
  </si>
  <si>
    <t>Total FOM</t>
  </si>
  <si>
    <t>C2N#0</t>
  </si>
  <si>
    <t>C2N#1</t>
  </si>
  <si>
    <t>C2N#2</t>
  </si>
  <si>
    <t>C2N#3</t>
  </si>
  <si>
    <t>Reactor Type</t>
  </si>
  <si>
    <t>NEI</t>
  </si>
  <si>
    <t>SMR-EIA</t>
  </si>
  <si>
    <t>Generic LWR</t>
  </si>
  <si>
    <t>Generic SFR</t>
  </si>
  <si>
    <t>Generic HTGR</t>
  </si>
  <si>
    <t>MHTGR</t>
  </si>
  <si>
    <t>VHTGR</t>
  </si>
  <si>
    <t>SFR SAINC</t>
  </si>
  <si>
    <t>O&amp;M</t>
  </si>
  <si>
    <t>low</t>
  </si>
  <si>
    <t>med</t>
  </si>
  <si>
    <t>high</t>
  </si>
  <si>
    <t>Lead</t>
  </si>
  <si>
    <t>Replica</t>
  </si>
  <si>
    <t>Large NOAK</t>
  </si>
  <si>
    <t>AHTR 19.75%</t>
  </si>
  <si>
    <t>AHTR 9%</t>
  </si>
  <si>
    <t>FOAK600MWt1-unit850ROT</t>
  </si>
  <si>
    <t>FOAK350MWt1-unit850ROT</t>
  </si>
  <si>
    <t>NOAK600MWt1-unit850ROT</t>
  </si>
  <si>
    <t>NOAK600MWt4-unit850ROT</t>
  </si>
  <si>
    <t>NOAK350MWt1-unit850ROT</t>
  </si>
  <si>
    <t>NOAK350MWt4-unit850ROT</t>
  </si>
  <si>
    <t>165Me 1-unit</t>
  </si>
  <si>
    <t>311MWe 1-unit</t>
  </si>
  <si>
    <t>311MWe 4-unit</t>
  </si>
  <si>
    <t>311MWe 10-unit</t>
  </si>
  <si>
    <t>SC</t>
  </si>
  <si>
    <t>IC</t>
  </si>
  <si>
    <t>DC</t>
  </si>
  <si>
    <t>PRISM</t>
  </si>
  <si>
    <t>FOAK 1 block</t>
  </si>
  <si>
    <t>NOAK 1 block</t>
  </si>
  <si>
    <t>NOAK 3 block</t>
  </si>
  <si>
    <t>Variable ($/MWh)</t>
  </si>
  <si>
    <t>Fixed ($/kWe-yr)</t>
  </si>
  <si>
    <t>Fixed ($/MWh)</t>
  </si>
  <si>
    <t>Decom. ($/kWe-yr)</t>
  </si>
  <si>
    <t>Decom. ($/MWh)</t>
  </si>
  <si>
    <t>Property Taxes ($/kWe-yr)</t>
  </si>
  <si>
    <t>Includes D&amp;D</t>
  </si>
  <si>
    <t>Total Non-Fuel O&amp;M</t>
  </si>
  <si>
    <t>Fuel ($/MWh)</t>
  </si>
  <si>
    <t>Fuel ($/MMBTU)</t>
  </si>
  <si>
    <t>Spent Fuel Fee ($/MWh)</t>
  </si>
  <si>
    <t>Sinking fund rate</t>
  </si>
  <si>
    <t>MWe-hr/Plant</t>
  </si>
  <si>
    <t>D0E-HTGR-87-089</t>
  </si>
  <si>
    <t xml:space="preserve">Advanced High Temperature Reactor
Systems and Economic Analysis </t>
  </si>
  <si>
    <t>Sensitivity of HTGR Heat and Power Production to Reactor Outlet, Temperature, Economic Analysis</t>
  </si>
  <si>
    <t>SFR STRAT</t>
  </si>
  <si>
    <t>ORNL/GA/etc</t>
  </si>
  <si>
    <t>Engel et. Al; ORNL report ORNL/TM-7210</t>
  </si>
  <si>
    <t>https://www.osti.gov/biblio/713993</t>
  </si>
  <si>
    <t>https://info.ornl.gov/sites/publications/files/Pub32466.pdf</t>
  </si>
  <si>
    <t xml:space="preserve">https://art.inl.gov/NGNP/INL%20Documents/Year%202010/Sensitivity%20of%20HTGR%20Heat%20and%20Power%20Production%20to%20Reactor%20Outlet%20Temperature%20-%20Economic%20Analysis.pdf </t>
  </si>
  <si>
    <t>Teams folder&gt;literature &gt; Strategic Analysis</t>
  </si>
  <si>
    <t>https://www.osti.gov/servlets/purl/10198837</t>
  </si>
  <si>
    <t>https://www.osti.gov/biblio/5352526</t>
  </si>
  <si>
    <t>Current D&amp;D expense</t>
  </si>
  <si>
    <t>Escalation method:</t>
  </si>
  <si>
    <t>SMR-EPRI</t>
  </si>
  <si>
    <t>Equipment</t>
  </si>
  <si>
    <t>Labor</t>
  </si>
  <si>
    <t>GDP-IPD</t>
  </si>
  <si>
    <t>Total Non-Fuel O&amp;M ($/MWh)</t>
  </si>
  <si>
    <t>HTGR Only</t>
  </si>
  <si>
    <t>SFR Only</t>
  </si>
  <si>
    <t>Large LWR</t>
  </si>
  <si>
    <t>SMR Average</t>
  </si>
  <si>
    <t>SMR LWR</t>
  </si>
  <si>
    <t>SMR HTGR</t>
  </si>
  <si>
    <t>SMR SFR</t>
  </si>
  <si>
    <t>Fixed w/D&amp;D ($/kWe-yr)</t>
  </si>
  <si>
    <t>Fixed w/D&amp;D ($/MWh)</t>
  </si>
  <si>
    <t>Property Taxes ($/MWh)</t>
  </si>
  <si>
    <t>Total O&amp;M ($/MWh)</t>
  </si>
  <si>
    <t>Fuel+Var($/MWh)</t>
  </si>
  <si>
    <t>Total Non-Fuel O&amp;M (averaged)</t>
  </si>
  <si>
    <t>Property Taxes ($/kWe-y)</t>
  </si>
  <si>
    <t>Thermal efficiency</t>
  </si>
  <si>
    <t>Heat Rate (MMBTU/MWh)</t>
  </si>
  <si>
    <t>Medium</t>
  </si>
  <si>
    <t>High Level Nuclear Construction Cost Escalation</t>
  </si>
  <si>
    <t>Other High Level Construction Cost Factors</t>
  </si>
  <si>
    <t>L2 Nuclear Construction Cost Escalation</t>
  </si>
  <si>
    <t>Combined Cost Factor 2017 Base</t>
  </si>
  <si>
    <t>Adjusted 2022 Base</t>
  </si>
  <si>
    <t>CBR OLD 2022 Base</t>
  </si>
  <si>
    <t>Weighted Nuclear Cost Factor (Nuclear Valve Equipment Index) 2022 Base</t>
  </si>
  <si>
    <t>GDP - IPD 2022 Base</t>
  </si>
  <si>
    <t>Labor Index (2022 Base)</t>
  </si>
  <si>
    <t>Material Index (2022 Base)</t>
  </si>
  <si>
    <t>Equipment Index
 (2022 Base)</t>
  </si>
  <si>
    <t>Escalation Lookup</t>
  </si>
  <si>
    <t>Capital With and Without Capital Multiplier</t>
  </si>
  <si>
    <t>Account</t>
  </si>
  <si>
    <t>Index</t>
  </si>
  <si>
    <t>Lookup Value</t>
  </si>
  <si>
    <t>Avg $/kWe</t>
  </si>
  <si>
    <t>https://www.osti.gov/servlets/purl/6511284</t>
  </si>
  <si>
    <t>-</t>
  </si>
  <si>
    <t>Taken from Table 6.30</t>
  </si>
  <si>
    <t>With Electric (With Turbine)</t>
  </si>
  <si>
    <t>With Steam (No turbine)</t>
  </si>
  <si>
    <t>Ratio of 20</t>
  </si>
  <si>
    <t>GE LWR</t>
  </si>
  <si>
    <t>RI LMR</t>
  </si>
  <si>
    <t>Richland</t>
  </si>
  <si>
    <t>Idaho</t>
  </si>
  <si>
    <t>Savannah</t>
  </si>
  <si>
    <t>Capital</t>
  </si>
  <si>
    <t>Matieral</t>
  </si>
  <si>
    <t>Calculated Value</t>
  </si>
  <si>
    <t>Capital Ratios</t>
  </si>
  <si>
    <t>O&amp;M Ratios</t>
  </si>
  <si>
    <t>Taken from Table 3.23</t>
  </si>
  <si>
    <t>SWR</t>
  </si>
  <si>
    <t>WNP-1</t>
  </si>
  <si>
    <t>…</t>
  </si>
  <si>
    <t>NGNP Data</t>
  </si>
  <si>
    <t>Rankine Capital Ratios</t>
  </si>
  <si>
    <t>Combined Average</t>
  </si>
  <si>
    <t>All ratios</t>
  </si>
  <si>
    <t>New Property Tax</t>
  </si>
  <si>
    <t>This is Property Tax</t>
  </si>
  <si>
    <t>218D</t>
  </si>
  <si>
    <t>Reactor Plant Equipment</t>
  </si>
  <si>
    <t>218E</t>
  </si>
  <si>
    <t>Turbine Plant Equipment</t>
  </si>
  <si>
    <t>218F</t>
  </si>
  <si>
    <t>218G</t>
  </si>
  <si>
    <t>Turbine Generator Building</t>
  </si>
  <si>
    <t>218H</t>
  </si>
  <si>
    <t>Special Materials</t>
  </si>
  <si>
    <t>218J</t>
  </si>
  <si>
    <t>Reactor Service (Auxiliary) Building</t>
  </si>
  <si>
    <t>Total Indirect Costs</t>
  </si>
  <si>
    <t>218K</t>
  </si>
  <si>
    <t>218L</t>
  </si>
  <si>
    <t>218P</t>
  </si>
  <si>
    <t>218A</t>
  </si>
  <si>
    <t>Fuel Storage Building</t>
  </si>
  <si>
    <t>218S</t>
  </si>
  <si>
    <t>218B</t>
  </si>
  <si>
    <t>Field Indirect Costs</t>
  </si>
  <si>
    <t>218T</t>
  </si>
  <si>
    <t>218C</t>
  </si>
  <si>
    <t>Operation and Maintenance (O&amp;M) Center</t>
  </si>
  <si>
    <t>220A</t>
  </si>
  <si>
    <t>Interest During Construction</t>
  </si>
  <si>
    <t>218V</t>
  </si>
  <si>
    <t>Steam Generator Storage Building</t>
  </si>
  <si>
    <t>220B</t>
  </si>
  <si>
    <t>218N</t>
  </si>
  <si>
    <t>Maintenance Shop</t>
  </si>
  <si>
    <t>218Q</t>
  </si>
  <si>
    <t>218R</t>
  </si>
  <si>
    <t>Emergency Power Generation Building</t>
  </si>
  <si>
    <t>218W</t>
  </si>
  <si>
    <t>Warehouse</t>
  </si>
  <si>
    <t>218X</t>
  </si>
  <si>
    <t>218Y</t>
  </si>
  <si>
    <t>Reactor Equipment</t>
  </si>
  <si>
    <t>219A</t>
  </si>
  <si>
    <t>Turbine Generator(s)</t>
  </si>
  <si>
    <t>219K</t>
  </si>
  <si>
    <t>Special Material Unloading Facility</t>
  </si>
  <si>
    <t>Condensing Systems</t>
  </si>
  <si>
    <t>Other Turbine Plant Equipment</t>
  </si>
  <si>
    <t>Turbine Generator Equipment</t>
  </si>
  <si>
    <t>Instrumentation and Control (I&amp;C)</t>
  </si>
  <si>
    <t>Turbine Plant Miscellaneous Items</t>
  </si>
  <si>
    <t>Heat Rejection System</t>
  </si>
  <si>
    <t>Structures</t>
  </si>
  <si>
    <t>Mechanical Equipment</t>
  </si>
  <si>
    <t>Plant Capital Costs</t>
  </si>
  <si>
    <t>Construction Supervision</t>
  </si>
  <si>
    <t>Design Services Offsite</t>
  </si>
  <si>
    <t>PM/CM Services Offsite</t>
  </si>
  <si>
    <t>Design Services Onsite</t>
  </si>
  <si>
    <t>PM/CM Services Onsite</t>
  </si>
  <si>
    <t>Capitalized Owner's Costs</t>
  </si>
  <si>
    <t>Initial Fuel Core Load</t>
  </si>
  <si>
    <t>Other Owners Costs</t>
  </si>
  <si>
    <t>Fuel Assembly Supply, First Core </t>
  </si>
  <si>
    <t>5512 </t>
  </si>
  <si>
    <t>5513 </t>
  </si>
  <si>
    <t>5514 </t>
  </si>
  <si>
    <t>5515 </t>
  </si>
  <si>
    <t>Services, First Core </t>
  </si>
  <si>
    <t>5521 </t>
  </si>
  <si>
    <t>5522 </t>
  </si>
  <si>
    <t>5523 </t>
  </si>
  <si>
    <t>5524 </t>
  </si>
  <si>
    <t>5525 </t>
  </si>
  <si>
    <t>5526 </t>
  </si>
  <si>
    <t>5527 </t>
  </si>
  <si>
    <t>5528 </t>
  </si>
  <si>
    <t>Decommissioning Costs</t>
  </si>
  <si>
    <t>Capital Plant Upgrades</t>
  </si>
  <si>
    <t>811 </t>
  </si>
  <si>
    <t>812 </t>
  </si>
  <si>
    <t>813 </t>
  </si>
  <si>
    <t>814 </t>
  </si>
  <si>
    <t>815 </t>
  </si>
  <si>
    <t>Quality Assurance</t>
  </si>
  <si>
    <t>816 </t>
  </si>
  <si>
    <t>817 </t>
  </si>
  <si>
    <t>818 </t>
  </si>
  <si>
    <t>Nuclear Fuel</t>
  </si>
  <si>
    <t>841 </t>
  </si>
  <si>
    <t>842 </t>
  </si>
  <si>
    <t>843 </t>
  </si>
  <si>
    <t>844 </t>
  </si>
  <si>
    <t>845 </t>
  </si>
  <si>
    <t>Fuel Reprocessing Charges</t>
  </si>
  <si>
    <t>861 </t>
  </si>
  <si>
    <t>Capitalized Training Costs</t>
  </si>
  <si>
    <t>862 </t>
  </si>
  <si>
    <t>Final Disposal of Fuel Assemblies </t>
  </si>
  <si>
    <t>863 </t>
  </si>
  <si>
    <t>Final Waste Disposal </t>
  </si>
  <si>
    <t>Special Nuclear Materials</t>
  </si>
  <si>
    <t>Capitalized Supplementary Owner’s Costs</t>
  </si>
  <si>
    <t>Supplementary Contingencies</t>
  </si>
  <si>
    <t>MHTGR - SC - Target</t>
  </si>
  <si>
    <t>MHTGR - GT/IC - Target</t>
  </si>
  <si>
    <t>MHTGR - -GT/DC - Target</t>
  </si>
  <si>
    <t>MHTGR NOAK PLANT</t>
  </si>
  <si>
    <t>Techno-Economic Analysis Advancements 
in FY-23</t>
  </si>
  <si>
    <t>TEV</t>
  </si>
  <si>
    <t>SMR Gen IV</t>
  </si>
  <si>
    <t>$</t>
  </si>
  <si>
    <t>Brayton</t>
  </si>
  <si>
    <t>Rankine</t>
  </si>
  <si>
    <t>Yes</t>
  </si>
  <si>
    <t>Stewart, W. R., Shirvan, K., Velez, E., &amp; Wiser, R. Pathways to Cost-effective Advanced Nuclear Technology.</t>
  </si>
  <si>
    <t>Oak Ridge National Labs, 1986. Phase VIII Update (1986) Report For The Energy Economic Data Base Program EEDB,Table 5-3 (PWR Median Experience)</t>
  </si>
  <si>
    <t>EEDB PWR Best Experience</t>
  </si>
  <si>
    <t>NPR Capacity Cost Evaluation</t>
  </si>
  <si>
    <t>Stewart and Shirvan</t>
  </si>
  <si>
    <t>Stewart et. al.</t>
  </si>
  <si>
    <t>Shirvan Private Communication (Tim Cat Data)</t>
  </si>
  <si>
    <t>main article: https://www.energy-proceedings.org/pathways-to-cost-effective-advanced-nuclear-technology/ and ref[16] for MIT study: chrome-extension://efaidnbmnnnibpcajpcglclefindmkaj/ https://energy.mit.edu/wp-content/uploads/2018/09/The-Future-of-Nuclear-Energy-in-a-Carbon-Constrained-World.pdf</t>
  </si>
  <si>
    <t>main article: https://www.energy-proceedings.org/pathways-to-cost-effective-advanced-nuclear-technology/ and ref[16] for MIT study: chrome-extension://efaidnbmnnnibpcajpcglclefindmkaj/https://energy.mit.edu/wp-content/uploads/2018/09/The-Future-of-Nuclear-Energy-in-a-Carbon-Constrained-World.pdf</t>
  </si>
  <si>
    <t>https://www.energy-proceedings.org/pathways-to-cost-effective-advanced-nuclear-technology/</t>
  </si>
  <si>
    <t>https://www.osti.gov/biblio/7227212</t>
  </si>
  <si>
    <t>https://www.osti.gov/biblio/7227213</t>
  </si>
  <si>
    <t>https://www.osti.gov/biblio/7227214</t>
  </si>
  <si>
    <t>https://www.osti.gov/biblio/7227215</t>
  </si>
  <si>
    <t>https://www.osti.gov/biblio/7227216</t>
  </si>
  <si>
    <t>https://www.osti.gov/biblio/7227217</t>
  </si>
  <si>
    <t>https://www.osti.gov/biblio/7227218</t>
  </si>
  <si>
    <t>https://www.osti.gov/biblio/7227219</t>
  </si>
  <si>
    <t>https://www.osti.gov/biblio/7227220</t>
  </si>
  <si>
    <t>https://www.osti.gov/biblio/6511284/</t>
  </si>
  <si>
    <t>Impact of modularization and site staffing on construction schedule of small and large water reactors (1).pdf</t>
  </si>
  <si>
    <t>Traditional HTGR</t>
  </si>
  <si>
    <t>MIG HTR</t>
  </si>
  <si>
    <t>PWR12-ME</t>
  </si>
  <si>
    <t>PWR12-BE</t>
  </si>
  <si>
    <t>Improved PWR 06-BE</t>
  </si>
  <si>
    <t>Improved PWR 12-BE</t>
  </si>
  <si>
    <t>Advanced PWR 6-BE</t>
  </si>
  <si>
    <t>NPR/MHTGR - Commercial</t>
  </si>
  <si>
    <t>GA/MHTGR - Commercial</t>
  </si>
  <si>
    <t>SAFR</t>
  </si>
  <si>
    <t>SMBWR</t>
  </si>
  <si>
    <t>MMNC</t>
  </si>
  <si>
    <t>Large Gen IV</t>
  </si>
  <si>
    <t>ME</t>
  </si>
  <si>
    <t>BE</t>
  </si>
  <si>
    <t>Commercial</t>
  </si>
  <si>
    <t>VTR: INL/EXT-20-58330</t>
  </si>
  <si>
    <t>Versatile Test Reactor</t>
  </si>
  <si>
    <t>Gen-IV</t>
  </si>
  <si>
    <t>300 MWth (VTR is not intended for elextricity production)</t>
  </si>
  <si>
    <t>PRISM efficiency to compute Mwe</t>
  </si>
  <si>
    <t>VTR is not intended for elextricity production</t>
  </si>
  <si>
    <t>Boise State University</t>
  </si>
  <si>
    <t>https://www.sciencedirect.com/science/article/pii/S1364032118308372?via%3Dihub</t>
  </si>
  <si>
    <t>NuScale SMR</t>
  </si>
  <si>
    <t>Report on the Update of Fuel Cycle Cost Algorithms</t>
  </si>
  <si>
    <t>https://publications.anl.gov/anlpubs/2018/07/144923.pdf</t>
  </si>
  <si>
    <t>ABR1000</t>
  </si>
  <si>
    <t>FHR</t>
  </si>
  <si>
    <t>AHTR - 9% initial enrichment</t>
  </si>
  <si>
    <t>AHTR - 19.7% initial enrichment</t>
  </si>
  <si>
    <t>700C</t>
  </si>
  <si>
    <t>D0E-HTGR-87-086</t>
  </si>
  <si>
    <t>D0E-HTGR-87-087</t>
  </si>
  <si>
    <t>D0E-HTGR-87-088</t>
  </si>
  <si>
    <t>https://www.osti.gov/servlets/purl/713993</t>
  </si>
  <si>
    <t>MHTGR LEAD NOAK PLANT</t>
  </si>
  <si>
    <t>MHTGR REPLICA PLANT</t>
  </si>
  <si>
    <t>MHTGR LARGE NOAK PLANT</t>
  </si>
  <si>
    <t>https://www.osti.gov/servlets/purl/10198838</t>
  </si>
  <si>
    <t>https://www.osti.gov/servlets/purl/10198839</t>
  </si>
  <si>
    <t>https://www.osti.gov/servlets/purl/10198840</t>
  </si>
  <si>
    <t>https://www.osti.gov/servlets/purl/10198841</t>
  </si>
  <si>
    <t>https://www.osti.gov/servlets/purl/10198842</t>
  </si>
  <si>
    <t>https://www.osti.gov/servlets/purl/10198843</t>
  </si>
  <si>
    <t>https://www.osti.gov/servlets/purl/10198844</t>
  </si>
  <si>
    <t>https://www.osti.gov/servlets/purl/10198845</t>
  </si>
  <si>
    <t>https://www.osti.gov/servlets/purl/10198846</t>
  </si>
  <si>
    <t>https://www.osti.gov/servlets/purl/10198847</t>
  </si>
  <si>
    <t>https://www.osti.gov/servlets/purl/10198848</t>
  </si>
  <si>
    <t>https://www.osti.gov/servlets/purl/10198849</t>
  </si>
  <si>
    <t>https://www.osti.gov/servlets/purl/10198850</t>
  </si>
  <si>
    <t>https://www.osti.gov/servlets/purl/10198851</t>
  </si>
  <si>
    <t>https://www.osti.gov/servlets/purl/10198852</t>
  </si>
  <si>
    <t>https://www.osti.gov/servlets/purl/10198853</t>
  </si>
  <si>
    <t>https://www.osti.gov/servlets/purl/10198854</t>
  </si>
  <si>
    <t>https://www.osti.gov/servlets/purl/10198855</t>
  </si>
  <si>
    <t>https://www.osti.gov/servlets/purl/10198856</t>
  </si>
  <si>
    <t>https://www.osti.gov/servlets/purl/10198857</t>
  </si>
  <si>
    <t>https://www.osti.gov/servlets/purl/10198858</t>
  </si>
  <si>
    <t>https://www.osti.gov/servlets/purl/10198859</t>
  </si>
  <si>
    <t>https://www.osti.gov/servlets/purl/10198860</t>
  </si>
  <si>
    <t>https://www.osti.gov/servlets/purl/10198861</t>
  </si>
  <si>
    <t>https://www.osti.gov/servlets/purl/10198862</t>
  </si>
  <si>
    <t>https://www.osti.gov/servlets/purl/10198863</t>
  </si>
  <si>
    <t>https://www.osti.gov/servlets/purl/10198864</t>
  </si>
  <si>
    <t>https://www.osti.gov/servlets/purl/10198865</t>
  </si>
  <si>
    <t>https://www.osti.gov/servlets/purl/10198866</t>
  </si>
  <si>
    <t>https://www.osti.gov/servlets/purl/10198867</t>
  </si>
  <si>
    <t>https://www.osti.gov/servlets/purl/10198868</t>
  </si>
  <si>
    <t>https://www.osti.gov/servlets/purl/10198869</t>
  </si>
  <si>
    <t>MHTGR - SC - Prototype</t>
  </si>
  <si>
    <t>MHTGR - SC - Replica</t>
  </si>
  <si>
    <t>MHTGR - GT/IC - Prototype</t>
  </si>
  <si>
    <t>MHTGR - GT/IC - Replica</t>
  </si>
  <si>
    <t>MHTGR - -GT/DC - Prototype</t>
  </si>
  <si>
    <t>MHTGR - -GT/DC - Replica</t>
  </si>
  <si>
    <t>Engel et. Al; ORNL report ORNL/TM-7207</t>
  </si>
  <si>
    <t>Engel et. Al; ORNL report ORNL/TM-7208</t>
  </si>
  <si>
    <t>Engel et. Al; ORNL report ORNL/TM-7209</t>
  </si>
  <si>
    <t>DSMR</t>
  </si>
  <si>
    <t>MWth Adjustments</t>
  </si>
  <si>
    <t>Tax Credit Adjusted Values</t>
  </si>
  <si>
    <t>LCOE Calculations</t>
  </si>
  <si>
    <t>US DATA In Years</t>
  </si>
  <si>
    <t>US DATA In Months</t>
  </si>
  <si>
    <t>To Critical</t>
  </si>
  <si>
    <t>To Grid Connection</t>
  </si>
  <si>
    <t>USA</t>
  </si>
  <si>
    <t>Reactor Location</t>
  </si>
  <si>
    <t>Construction Duration</t>
  </si>
  <si>
    <t>SMRs</t>
  </si>
  <si>
    <t>Coal to Nuclear</t>
  </si>
  <si>
    <t>Individual Datapoints</t>
  </si>
  <si>
    <t>Overnight Captial Cost Groupings</t>
  </si>
  <si>
    <t>Total</t>
  </si>
  <si>
    <t>ROT</t>
  </si>
  <si>
    <t>MWt</t>
  </si>
  <si>
    <t># units</t>
  </si>
  <si>
    <t>Maturity</t>
  </si>
  <si>
    <t xml:space="preserve">NOAK </t>
  </si>
  <si>
    <t>Calculations and References Below</t>
  </si>
  <si>
    <t>Account Number</t>
  </si>
  <si>
    <t>Dataset Average (Where data is reported)</t>
  </si>
  <si>
    <t>Ratio to Account 20 (For 30s)</t>
  </si>
  <si>
    <t>Value</t>
  </si>
  <si>
    <t>Synth Approach</t>
  </si>
  <si>
    <t>Large Reactor Data</t>
  </si>
  <si>
    <t>SMR Data</t>
  </si>
  <si>
    <t>USD 2019 to USD 2022 Escalation Rate</t>
  </si>
  <si>
    <t>O&amp;M $ Year</t>
  </si>
  <si>
    <t>Fuel $ year</t>
  </si>
  <si>
    <t>Callan Estimate $/Year</t>
  </si>
  <si>
    <t>Assumed capacity (GW)</t>
  </si>
  <si>
    <t>GIF Account ID</t>
  </si>
  <si>
    <t>GIF Account Title</t>
  </si>
  <si>
    <t>GNCOA Mapped Account ID</t>
  </si>
  <si>
    <t>GNCOA Mapped Account Title</t>
  </si>
  <si>
    <t>(not considered in GNCOA)</t>
  </si>
  <si>
    <t>First Core Mining</t>
  </si>
  <si>
    <t>First Core Conversion</t>
  </si>
  <si>
    <t>First Core Enrichment</t>
  </si>
  <si>
    <t>First Core Fuel Assembly Fabrication</t>
  </si>
  <si>
    <t xml:space="preserve">Fuel Management </t>
  </si>
  <si>
    <t>Fuel Management Schedule</t>
  </si>
  <si>
    <t>Licensing Assistance</t>
  </si>
  <si>
    <t>Preperation of Computer Programs</t>
  </si>
  <si>
    <t>Fuel Inspection</t>
  </si>
  <si>
    <t>Fuel Assembly Intermediate Storage</t>
  </si>
  <si>
    <t>Information for the Use of Third-Party Fuel</t>
  </si>
  <si>
    <t>Mining Cost for Reloads</t>
  </si>
  <si>
    <t>Conversion Cost for Reloads</t>
  </si>
  <si>
    <t>Enrichment Cost for Reloads</t>
  </si>
  <si>
    <t>Fuel Assembly Fabrication Cost for Reloads</t>
  </si>
  <si>
    <t>Supply of Other Fissionable Materials for Reloads</t>
  </si>
  <si>
    <t xml:space="preserve">Credit for Uranium, Plutonium, and Other Materials </t>
  </si>
  <si>
    <t>EEDB Account ID</t>
  </si>
  <si>
    <t>EEDB Account Title</t>
  </si>
  <si>
    <t xml:space="preserve">Structures + Improvements </t>
  </si>
  <si>
    <t>Yardwork</t>
  </si>
  <si>
    <t>Reactor Containment Building</t>
  </si>
  <si>
    <t>Turbine Room and Heater Bay</t>
  </si>
  <si>
    <t>Security Building</t>
  </si>
  <si>
    <t xml:space="preserve">Primary Auxiliary Building + Tunnels </t>
  </si>
  <si>
    <t>Waste Process Building</t>
  </si>
  <si>
    <t>Control Room/D-G Building</t>
  </si>
  <si>
    <t>Administration + Service Building</t>
  </si>
  <si>
    <t>Fire Pump House, Including Foundations</t>
  </si>
  <si>
    <t>Emergency Feed Pump Building</t>
  </si>
  <si>
    <t>Manway Tunnels (RCA Tunnels)</t>
  </si>
  <si>
    <t xml:space="preserve">Non-Essential Switchgear Building </t>
  </si>
  <si>
    <t>Main Steam + Feedwater Pipe Enclave</t>
  </si>
  <si>
    <t>Technical Support Center</t>
  </si>
  <si>
    <t>Containment EQ Hatch Missile Shield</t>
  </si>
  <si>
    <t>Waste Water Treatment</t>
  </si>
  <si>
    <t>Ultimate Heat Sink Structure</t>
  </si>
  <si>
    <t xml:space="preserve">Control Room Emergency Air Intake Structure </t>
  </si>
  <si>
    <t>Nuclear Steam Supply System (NSSS)</t>
  </si>
  <si>
    <t>NSSS Options</t>
  </si>
  <si>
    <t xml:space="preserve">Main Heat Transfer Export System </t>
  </si>
  <si>
    <t xml:space="preserve">Safeguards System </t>
  </si>
  <si>
    <t xml:space="preserve">Radwaste Processing </t>
  </si>
  <si>
    <t>Fuel Handling + Storage</t>
  </si>
  <si>
    <t>Reactor Instrumentation +Control</t>
  </si>
  <si>
    <t>Turbine Generator</t>
  </si>
  <si>
    <t>Feed Heating System</t>
  </si>
  <si>
    <t>Instrumentation + Control</t>
  </si>
  <si>
    <t xml:space="preserve">Turbine Plant Miscellaneous Items </t>
  </si>
  <si>
    <t xml:space="preserve">Electric Plant Equipment </t>
  </si>
  <si>
    <t>Protective Equipment</t>
  </si>
  <si>
    <t>Electrical Structure + Wiring Construction</t>
  </si>
  <si>
    <t>Power &amp; Control Wiring</t>
  </si>
  <si>
    <t>Miscellaneous Plant Equipment</t>
  </si>
  <si>
    <t>Transportation &amp; Lift Equipment</t>
  </si>
  <si>
    <t>Air, Water + Steam Service System</t>
  </si>
  <si>
    <t>Communication Equipment</t>
  </si>
  <si>
    <t>Furnishings + Fixtures</t>
  </si>
  <si>
    <t xml:space="preserve">Waste Water Treatment Equipment </t>
  </si>
  <si>
    <t xml:space="preserve">Main Condenser Heat Rejection System </t>
  </si>
  <si>
    <t>Construction Services</t>
  </si>
  <si>
    <t>Temporary Construction Facility</t>
  </si>
  <si>
    <t xml:space="preserve">Payroll Insurance &amp; Taxes </t>
  </si>
  <si>
    <t>Permits, Insurance &amp; Local Taxes</t>
  </si>
  <si>
    <t>Transportation</t>
  </si>
  <si>
    <t>Engineering + Home Office Service</t>
  </si>
  <si>
    <t>(GNCOA accoutns are not broken down in the same way as EEDB. As such, one to one mapping is not possible for these accounts)</t>
  </si>
  <si>
    <t>Home Office Service</t>
  </si>
  <si>
    <t>Home Office Q/A</t>
  </si>
  <si>
    <t xml:space="preserve">Home Office Construction Management </t>
  </si>
  <si>
    <t>Field Supervision + Field Office Service</t>
  </si>
  <si>
    <t>Field Office Expenses</t>
  </si>
  <si>
    <t>Field Job Supervision</t>
  </si>
  <si>
    <t>Field QA/QC</t>
  </si>
  <si>
    <t>Plant Startup Tests</t>
  </si>
  <si>
    <t xml:space="preserve">Contingencies on Owner’s Costs </t>
  </si>
  <si>
    <t>Process Data Approach</t>
  </si>
  <si>
    <t>New-U NonContingent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</si>
</sst>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4" formatCode="_(&quot;$&quot;* #,##0.00_);_(&quot;$&quot;* \(#,##0.00\);_(&quot;$&quot;* &quot;-&quot;??_);_(@_)"/>
    <numFmt numFmtId="164" formatCode="&quot;$&quot;#,##0"/>
    <numFmt numFmtId="165" formatCode="_(&quot;$&quot;* #,##0_);_(&quot;$&quot;* \(#,##0\);_(&quot;$&quot;* &quot;-&quot;??_);_(@_)"/>
    <numFmt numFmtId="166" formatCode="0.000%"/>
    <numFmt numFmtId="167" formatCode="#,##0.000"/>
    <numFmt numFmtId="168" formatCode="_(&quot;$&quot;* #,##0.0_);_(&quot;$&quot;* \(#,##0.0\);_(&quot;$&quot;* &quot;-&quot;??_);_(@_)"/>
    <numFmt numFmtId="169" formatCode="0.0000"/>
    <numFmt numFmtId="170" formatCode="0.0000%"/>
    <numFmt numFmtId="171" formatCode="0.0%"/>
    <numFmt numFmtId="172" formatCode="0.00000%"/>
    <numFmt numFmtId="173" formatCode="#,##0.0"/>
    <numFmt numFmtId="174" formatCode="#,##0.0000"/>
  </numFmts>
  <fonts count="56" x14ac:knownFonts="1">
    <font>
      <sz val="11"/>
      <color theme="1"/>
      <name val="Calibri"/>
      <family val="2"/>
      <scheme val="minor"/>
    </font>
    <font>
      <b/>
      <sz val="11"/>
      <color theme="1"/>
      <name val="Calibri"/>
      <family val="2"/>
      <scheme val="minor"/>
    </font>
    <font>
      <b/>
      <u/>
      <sz val="11"/>
      <color theme="1"/>
      <name val="Calibri"/>
      <family val="2"/>
      <scheme val="minor"/>
    </font>
    <font>
      <b/>
      <sz val="12"/>
      <color theme="1"/>
      <name val="Calibri"/>
      <family val="2"/>
      <scheme val="minor"/>
    </font>
    <font>
      <b/>
      <sz val="12"/>
      <color rgb="FF000000"/>
      <name val="Calibri"/>
      <family val="2"/>
      <scheme val="minor"/>
    </font>
    <font>
      <sz val="12"/>
      <color rgb="FF000000"/>
      <name val="Calibri"/>
      <family val="2"/>
      <scheme val="minor"/>
    </font>
    <font>
      <sz val="11"/>
      <color rgb="FF000000"/>
      <name val="Calibri"/>
      <family val="2"/>
      <scheme val="minor"/>
    </font>
    <font>
      <b/>
      <sz val="11"/>
      <name val="Calibri"/>
      <family val="2"/>
      <scheme val="minor"/>
    </font>
    <font>
      <sz val="11"/>
      <name val="Calibri"/>
      <family val="2"/>
      <scheme val="minor"/>
    </font>
    <font>
      <sz val="9"/>
      <color indexed="81"/>
      <name val="Tahoma"/>
      <family val="2"/>
    </font>
    <font>
      <b/>
      <sz val="11"/>
      <color theme="0"/>
      <name val="Calibri"/>
      <family val="2"/>
      <scheme val="minor"/>
    </font>
    <font>
      <u/>
      <sz val="11"/>
      <color theme="10"/>
      <name val="Calibri"/>
      <family val="2"/>
      <scheme val="minor"/>
    </font>
    <font>
      <b/>
      <sz val="9"/>
      <color indexed="81"/>
      <name val="Tahoma"/>
      <family val="2"/>
    </font>
    <font>
      <sz val="11"/>
      <color rgb="FFFF0000"/>
      <name val="Calibri"/>
      <family val="2"/>
      <scheme val="minor"/>
    </font>
    <font>
      <sz val="10"/>
      <name val="Arial"/>
      <family val="2"/>
    </font>
    <font>
      <b/>
      <sz val="11"/>
      <color theme="1"/>
      <name val="Leelawadee"/>
      <family val="2"/>
    </font>
    <font>
      <b/>
      <sz val="12"/>
      <color theme="1"/>
      <name val="Leelawadee"/>
      <family val="2"/>
    </font>
    <font>
      <sz val="11"/>
      <color theme="1"/>
      <name val="Leelawadee"/>
      <family val="2"/>
    </font>
    <font>
      <sz val="10"/>
      <color theme="1"/>
      <name val="Leelawadee"/>
      <family val="2"/>
    </font>
    <font>
      <sz val="12"/>
      <color theme="1"/>
      <name val="Leelawadee"/>
      <family val="2"/>
    </font>
    <font>
      <b/>
      <sz val="13"/>
      <color rgb="FF000000"/>
      <name val="Leelawadee"/>
      <family val="2"/>
    </font>
    <font>
      <b/>
      <sz val="13"/>
      <color theme="1"/>
      <name val="Leelawadee"/>
      <family val="2"/>
    </font>
    <font>
      <sz val="13"/>
      <color theme="1"/>
      <name val="Leelawadee"/>
      <family val="2"/>
    </font>
    <font>
      <sz val="12"/>
      <color rgb="FF000000"/>
      <name val="Leelawadee"/>
      <family val="2"/>
    </font>
    <font>
      <sz val="10"/>
      <color rgb="FF000000"/>
      <name val="Leelawadee"/>
      <family val="2"/>
    </font>
    <font>
      <sz val="11"/>
      <color rgb="FF000000"/>
      <name val="Leelawadee"/>
      <family val="2"/>
    </font>
    <font>
      <sz val="11"/>
      <color theme="0"/>
      <name val="Calibri"/>
      <family val="2"/>
      <scheme val="minor"/>
    </font>
    <font>
      <b/>
      <sz val="13"/>
      <color theme="0"/>
      <name val="Leelawadee"/>
      <family val="2"/>
    </font>
    <font>
      <sz val="12"/>
      <color rgb="FFC00000"/>
      <name val="Leelawadee"/>
      <family val="2"/>
    </font>
    <font>
      <sz val="12"/>
      <color theme="9"/>
      <name val="Leelawadee"/>
      <family val="2"/>
    </font>
    <font>
      <sz val="12"/>
      <name val="Leelawadee"/>
      <family val="2"/>
    </font>
    <font>
      <sz val="10"/>
      <color rgb="FFC00000"/>
      <name val="Leelawadee"/>
      <family val="2"/>
    </font>
    <font>
      <sz val="10"/>
      <color theme="9"/>
      <name val="Leelawadee"/>
      <family val="2"/>
    </font>
    <font>
      <b/>
      <i/>
      <sz val="11"/>
      <color theme="1"/>
      <name val="Calibri"/>
      <family val="2"/>
      <scheme val="minor"/>
    </font>
    <font>
      <sz val="11"/>
      <color rgb="FFFFFFFF"/>
      <name val="Calibri"/>
      <family val="2"/>
      <scheme val="minor"/>
    </font>
    <font>
      <b/>
      <sz val="13"/>
      <color theme="0"/>
      <name val="Calibri"/>
      <family val="2"/>
      <scheme val="minor"/>
    </font>
    <font>
      <i/>
      <sz val="11"/>
      <color theme="1"/>
      <name val="Leelawadee"/>
      <family val="2"/>
    </font>
    <font>
      <i/>
      <sz val="11"/>
      <color theme="1"/>
      <name val="Calibri"/>
      <family val="2"/>
      <scheme val="minor"/>
    </font>
    <font>
      <b/>
      <i/>
      <sz val="13"/>
      <color theme="0"/>
      <name val="Calibri"/>
      <family val="2"/>
      <scheme val="minor"/>
    </font>
    <font>
      <sz val="11"/>
      <color theme="1"/>
      <name val="Calibri"/>
      <family val="2"/>
      <scheme val="minor"/>
    </font>
    <font>
      <b/>
      <sz val="18"/>
      <color theme="4"/>
      <name val="Calibri"/>
      <family val="2"/>
      <scheme val="minor"/>
    </font>
    <font>
      <i/>
      <sz val="12"/>
      <color theme="1"/>
      <name val="Leelawadee"/>
      <family val="2"/>
    </font>
    <font>
      <i/>
      <sz val="13"/>
      <color theme="1"/>
      <name val="Leelawadee"/>
      <family val="2"/>
    </font>
    <font>
      <sz val="12"/>
      <color theme="1"/>
      <name val="Times New Roman"/>
      <family val="1"/>
    </font>
    <font>
      <sz val="11"/>
      <color theme="0" tint="-0.249977111117893"/>
      <name val="Calibri"/>
      <family val="2"/>
      <scheme val="minor"/>
    </font>
    <font>
      <b/>
      <sz val="11"/>
      <color theme="6"/>
      <name val="Calibri"/>
      <family val="2"/>
      <scheme val="minor"/>
    </font>
    <font>
      <sz val="11"/>
      <color theme="6"/>
      <name val="Calibri"/>
      <family val="2"/>
      <scheme val="minor"/>
    </font>
    <font>
      <b/>
      <i/>
      <sz val="20"/>
      <color theme="4"/>
      <name val="Calibri"/>
      <family val="2"/>
      <scheme val="minor"/>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b/>
      <sz val="10"/>
      <color rgb="FF000000"/>
      <name val="Times New Roman"/>
      <family val="1"/>
    </font>
    <font>
      <b/>
      <sz val="14"/>
      <color theme="1"/>
      <name val="Calibri"/>
      <family val="2"/>
      <scheme val="minor"/>
    </font>
    <font>
      <sz val="11"/>
      <color theme="2"/>
      <name val="Leelawadee"/>
      <family val="2"/>
    </font>
    <font>
      <sz val="11"/>
      <color theme="6" tint="0.79998168889431442"/>
      <name val="Calibri"/>
      <family val="2"/>
      <scheme val="minor"/>
    </font>
  </fonts>
  <fills count="22">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1"/>
        <bgColor indexed="64"/>
      </patternFill>
    </fill>
    <fill>
      <patternFill patternType="solid">
        <fgColor theme="4" tint="-0.249977111117893"/>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2" tint="-0.749992370372631"/>
        <bgColor indexed="64"/>
      </patternFill>
    </fill>
    <fill>
      <patternFill patternType="solid">
        <fgColor rgb="FFFF0000"/>
        <bgColor indexed="64"/>
      </patternFill>
    </fill>
    <fill>
      <patternFill patternType="solid">
        <fgColor theme="6"/>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
      <patternFill patternType="solid">
        <fgColor theme="4"/>
        <bgColor indexed="64"/>
      </patternFill>
    </fill>
    <fill>
      <patternFill patternType="solid">
        <fgColor theme="9"/>
        <bgColor indexed="64"/>
      </patternFill>
    </fill>
  </fills>
  <borders count="70">
    <border>
      <left/>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bottom style="medium">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medium">
        <color indexed="64"/>
      </right>
      <top/>
      <bottom/>
      <diagonal/>
    </border>
  </borders>
  <cellStyleXfs count="5">
    <xf numFmtId="0" fontId="0" fillId="0" borderId="0"/>
    <xf numFmtId="0" fontId="11" fillId="0" borderId="0" applyNumberFormat="0" applyFill="0" applyBorder="0" applyAlignment="0" applyProtection="0"/>
    <xf numFmtId="0" fontId="14" fillId="0" borderId="0"/>
    <xf numFmtId="44" fontId="39" fillId="0" borderId="0" applyFont="0" applyFill="0" applyBorder="0" applyAlignment="0" applyProtection="0"/>
    <xf numFmtId="9" fontId="39" fillId="0" borderId="0" applyFont="0" applyFill="0" applyBorder="0" applyAlignment="0" applyProtection="0"/>
  </cellStyleXfs>
  <cellXfs count="1028">
    <xf numFmtId="0" fontId="0" fillId="0" borderId="0" xfId="0"/>
    <xf numFmtId="0" fontId="0" fillId="0" borderId="0" xfId="0" applyAlignment="1">
      <alignment horizontal="center" vertical="center"/>
    </xf>
    <xf numFmtId="0" fontId="0" fillId="0" borderId="0" xfId="0" applyAlignment="1">
      <alignment horizontal="left"/>
    </xf>
    <xf numFmtId="0" fontId="0" fillId="0" borderId="0" xfId="0" applyAlignment="1">
      <alignment wrapText="1"/>
    </xf>
    <xf numFmtId="0" fontId="0" fillId="0" borderId="0" xfId="0" applyAlignment="1">
      <alignment horizontal="center"/>
    </xf>
    <xf numFmtId="0" fontId="1" fillId="0" borderId="0" xfId="0" applyFont="1"/>
    <xf numFmtId="0" fontId="1" fillId="0" borderId="0" xfId="0" applyFont="1" applyAlignment="1">
      <alignment horizontal="centerContinuous"/>
    </xf>
    <xf numFmtId="0" fontId="0" fillId="0" borderId="0" xfId="0" applyAlignment="1">
      <alignment horizontal="centerContinuous"/>
    </xf>
    <xf numFmtId="0" fontId="10" fillId="6" borderId="18" xfId="0" applyFont="1" applyFill="1" applyBorder="1" applyAlignment="1">
      <alignment horizontal="center" vertical="center" wrapText="1"/>
    </xf>
    <xf numFmtId="0" fontId="1" fillId="0" borderId="19" xfId="0" applyFont="1" applyBorder="1"/>
    <xf numFmtId="0" fontId="7" fillId="0" borderId="10" xfId="0" applyFont="1" applyBorder="1" applyAlignment="1">
      <alignment horizontal="center" vertical="center" wrapText="1"/>
    </xf>
    <xf numFmtId="0" fontId="1" fillId="0" borderId="20" xfId="0" applyFont="1" applyBorder="1"/>
    <xf numFmtId="0" fontId="7" fillId="0" borderId="12" xfId="0" applyFont="1" applyBorder="1" applyAlignment="1">
      <alignment horizontal="center" vertical="center" wrapText="1"/>
    </xf>
    <xf numFmtId="4" fontId="7" fillId="0" borderId="12" xfId="0" applyNumberFormat="1" applyFont="1" applyBorder="1" applyAlignment="1">
      <alignment horizontal="center"/>
    </xf>
    <xf numFmtId="4" fontId="1" fillId="0" borderId="12" xfId="0" applyNumberFormat="1" applyFont="1" applyBorder="1" applyAlignment="1">
      <alignment horizontal="center"/>
    </xf>
    <xf numFmtId="0" fontId="1" fillId="0" borderId="0" xfId="0" applyFont="1" applyAlignment="1">
      <alignment horizontal="center"/>
    </xf>
    <xf numFmtId="0" fontId="0" fillId="0" borderId="0" xfId="0" applyAlignment="1">
      <alignment horizontal="right"/>
    </xf>
    <xf numFmtId="0" fontId="1" fillId="0" borderId="0" xfId="0" applyFont="1" applyAlignment="1">
      <alignment horizontal="right"/>
    </xf>
    <xf numFmtId="3" fontId="0" fillId="0" borderId="0" xfId="0" applyNumberFormat="1"/>
    <xf numFmtId="0" fontId="13" fillId="0" borderId="0" xfId="0" applyFont="1"/>
    <xf numFmtId="0" fontId="17" fillId="0" borderId="0" xfId="0" applyFont="1"/>
    <xf numFmtId="0" fontId="17" fillId="0" borderId="0" xfId="0" applyFont="1" applyAlignment="1">
      <alignment horizontal="center"/>
    </xf>
    <xf numFmtId="0" fontId="20" fillId="0" borderId="0" xfId="0" applyFont="1" applyAlignment="1">
      <alignment horizontal="center" vertical="top"/>
    </xf>
    <xf numFmtId="0" fontId="21" fillId="0" borderId="0" xfId="0" applyFont="1"/>
    <xf numFmtId="0" fontId="23" fillId="0" borderId="0" xfId="0" applyFont="1" applyAlignment="1">
      <alignment horizontal="center" vertical="top"/>
    </xf>
    <xf numFmtId="0" fontId="19" fillId="0" borderId="0" xfId="0" applyFont="1"/>
    <xf numFmtId="0" fontId="18" fillId="0" borderId="0" xfId="0" applyFont="1" applyAlignment="1">
      <alignment horizontal="center"/>
    </xf>
    <xf numFmtId="0" fontId="18" fillId="0" borderId="0" xfId="0" applyFont="1"/>
    <xf numFmtId="0" fontId="22" fillId="0" borderId="0" xfId="0" applyFont="1" applyAlignment="1">
      <alignment horizontal="left" vertical="center" wrapText="1"/>
    </xf>
    <xf numFmtId="0" fontId="22" fillId="0" borderId="0" xfId="0" applyFont="1" applyAlignment="1">
      <alignment horizontal="left" wrapText="1"/>
    </xf>
    <xf numFmtId="0" fontId="0" fillId="0" borderId="8" xfId="0" applyBorder="1"/>
    <xf numFmtId="0" fontId="0" fillId="0" borderId="11" xfId="0" applyBorder="1"/>
    <xf numFmtId="0" fontId="0" fillId="0" borderId="13" xfId="0" applyBorder="1"/>
    <xf numFmtId="0" fontId="0" fillId="0" borderId="0" xfId="0" applyAlignment="1">
      <alignment horizontal="right" vertical="center"/>
    </xf>
    <xf numFmtId="0" fontId="23" fillId="0" borderId="0" xfId="0" applyFont="1" applyAlignment="1">
      <alignment vertical="top"/>
    </xf>
    <xf numFmtId="0" fontId="17" fillId="0" borderId="0" xfId="0" applyFont="1" applyAlignment="1">
      <alignment vertical="top"/>
    </xf>
    <xf numFmtId="0" fontId="23" fillId="0" borderId="0" xfId="0" applyFont="1" applyAlignment="1">
      <alignment horizontal="left" vertical="top"/>
    </xf>
    <xf numFmtId="0" fontId="19" fillId="0" borderId="0" xfId="0" applyFont="1" applyAlignment="1">
      <alignment vertical="top"/>
    </xf>
    <xf numFmtId="0" fontId="20" fillId="0" borderId="0" xfId="0" applyFont="1" applyAlignment="1">
      <alignment vertical="top"/>
    </xf>
    <xf numFmtId="0" fontId="21" fillId="0" borderId="0" xfId="0" applyFont="1" applyAlignment="1">
      <alignment vertical="top"/>
    </xf>
    <xf numFmtId="0" fontId="24" fillId="0" borderId="0" xfId="0" applyFont="1" applyAlignment="1">
      <alignment vertical="top"/>
    </xf>
    <xf numFmtId="0" fontId="18" fillId="0" borderId="0" xfId="0" applyFont="1" applyAlignment="1">
      <alignment vertical="top"/>
    </xf>
    <xf numFmtId="0" fontId="24" fillId="0" borderId="0" xfId="0" applyFont="1" applyAlignment="1">
      <alignment horizontal="left" vertical="top"/>
    </xf>
    <xf numFmtId="0" fontId="22" fillId="0" borderId="0" xfId="0" applyFont="1" applyAlignment="1">
      <alignment horizontal="left"/>
    </xf>
    <xf numFmtId="0" fontId="0" fillId="0" borderId="32" xfId="0" applyBorder="1" applyAlignment="1">
      <alignment horizontal="center" vertical="center"/>
    </xf>
    <xf numFmtId="0" fontId="11" fillId="0" borderId="0" xfId="1"/>
    <xf numFmtId="0" fontId="22" fillId="0" borderId="0" xfId="0" applyFont="1" applyAlignment="1">
      <alignment vertical="center"/>
    </xf>
    <xf numFmtId="6" fontId="0" fillId="0" borderId="0" xfId="0" applyNumberFormat="1" applyAlignment="1">
      <alignment horizontal="center"/>
    </xf>
    <xf numFmtId="9" fontId="0" fillId="0" borderId="0" xfId="0" applyNumberFormat="1" applyAlignment="1">
      <alignment horizontal="center"/>
    </xf>
    <xf numFmtId="3" fontId="0" fillId="0" borderId="0" xfId="0" applyNumberFormat="1" applyAlignment="1">
      <alignment horizontal="center"/>
    </xf>
    <xf numFmtId="0" fontId="1" fillId="0" borderId="0" xfId="0" applyFont="1" applyAlignment="1">
      <alignment horizontal="right" vertical="center"/>
    </xf>
    <xf numFmtId="0" fontId="19" fillId="0" borderId="0" xfId="0" applyFont="1" applyAlignment="1">
      <alignment horizontal="center" vertical="top"/>
    </xf>
    <xf numFmtId="0" fontId="17" fillId="0" borderId="0" xfId="0" applyFont="1" applyAlignment="1">
      <alignment horizontal="center" vertical="top"/>
    </xf>
    <xf numFmtId="0" fontId="21" fillId="0" borderId="0" xfId="0" applyFont="1" applyAlignment="1">
      <alignment horizontal="center" vertical="top"/>
    </xf>
    <xf numFmtId="3" fontId="17" fillId="0" borderId="0" xfId="0" applyNumberFormat="1" applyFont="1" applyAlignment="1">
      <alignment horizontal="center" vertical="top"/>
    </xf>
    <xf numFmtId="0" fontId="18" fillId="0" borderId="0" xfId="0" applyFont="1" applyAlignment="1">
      <alignment horizontal="center" vertical="top"/>
    </xf>
    <xf numFmtId="0" fontId="18" fillId="0" borderId="0" xfId="0" applyFont="1" applyAlignment="1">
      <alignment horizontal="center" vertical="center"/>
    </xf>
    <xf numFmtId="0" fontId="31" fillId="0" borderId="0" xfId="0" applyFont="1" applyAlignment="1">
      <alignment horizontal="center" vertical="top"/>
    </xf>
    <xf numFmtId="3" fontId="18" fillId="0" borderId="0" xfId="0" applyNumberFormat="1" applyFont="1" applyAlignment="1">
      <alignment horizontal="center" vertical="top"/>
    </xf>
    <xf numFmtId="0" fontId="24" fillId="0" borderId="0" xfId="0" applyFont="1" applyAlignment="1">
      <alignment horizontal="center" vertical="top"/>
    </xf>
    <xf numFmtId="0" fontId="32" fillId="0" borderId="0" xfId="0" applyFont="1" applyAlignment="1">
      <alignment horizontal="center" vertical="top"/>
    </xf>
    <xf numFmtId="0" fontId="28" fillId="0" borderId="0" xfId="0" applyFont="1" applyAlignment="1">
      <alignment horizontal="center" vertical="top"/>
    </xf>
    <xf numFmtId="0" fontId="30" fillId="0" borderId="0" xfId="0" applyFont="1" applyAlignment="1">
      <alignment horizontal="center" vertical="top"/>
    </xf>
    <xf numFmtId="0" fontId="29" fillId="0" borderId="0" xfId="0" applyFont="1" applyAlignment="1">
      <alignment horizontal="center" vertical="top"/>
    </xf>
    <xf numFmtId="0" fontId="30" fillId="0" borderId="0" xfId="0" applyFont="1" applyAlignment="1">
      <alignment vertical="top"/>
    </xf>
    <xf numFmtId="0" fontId="22" fillId="0" borderId="0" xfId="0" applyFont="1"/>
    <xf numFmtId="0" fontId="27" fillId="7" borderId="6" xfId="0" applyFont="1" applyFill="1" applyBorder="1" applyAlignment="1">
      <alignment horizontal="center" vertical="center"/>
    </xf>
    <xf numFmtId="0" fontId="27" fillId="7" borderId="5" xfId="0" applyFont="1" applyFill="1" applyBorder="1" applyAlignment="1">
      <alignment horizontal="center" vertical="center"/>
    </xf>
    <xf numFmtId="0" fontId="27" fillId="7" borderId="7" xfId="0" applyFont="1" applyFill="1" applyBorder="1" applyAlignment="1">
      <alignment vertical="center"/>
    </xf>
    <xf numFmtId="0" fontId="16" fillId="5" borderId="5" xfId="0" applyFont="1" applyFill="1" applyBorder="1" applyAlignment="1">
      <alignment horizontal="centerContinuous" vertical="top"/>
    </xf>
    <xf numFmtId="0" fontId="16" fillId="5" borderId="6" xfId="0" applyFont="1" applyFill="1" applyBorder="1" applyAlignment="1">
      <alignment horizontal="centerContinuous" vertical="top"/>
    </xf>
    <xf numFmtId="0" fontId="16" fillId="5" borderId="7" xfId="0" applyFont="1" applyFill="1" applyBorder="1" applyAlignment="1">
      <alignment horizontal="centerContinuous" vertical="top"/>
    </xf>
    <xf numFmtId="0" fontId="27" fillId="7" borderId="7" xfId="0" applyFont="1" applyFill="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top"/>
    </xf>
    <xf numFmtId="0" fontId="19" fillId="0" borderId="11" xfId="0" applyFont="1" applyBorder="1" applyAlignment="1">
      <alignment horizontal="center" vertical="center"/>
    </xf>
    <xf numFmtId="0" fontId="19" fillId="0" borderId="12" xfId="0" applyFont="1" applyBorder="1" applyAlignment="1">
      <alignment horizontal="center" vertical="top"/>
    </xf>
    <xf numFmtId="0" fontId="17" fillId="0" borderId="11" xfId="0" applyFont="1" applyBorder="1" applyAlignment="1">
      <alignment horizontal="center" vertical="center"/>
    </xf>
    <xf numFmtId="0" fontId="17" fillId="0" borderId="12" xfId="0" applyFont="1" applyBorder="1" applyAlignment="1">
      <alignment horizontal="center" vertical="top"/>
    </xf>
    <xf numFmtId="0" fontId="23" fillId="0" borderId="11" xfId="0" applyFont="1" applyBorder="1" applyAlignment="1">
      <alignment horizontal="center" vertical="center"/>
    </xf>
    <xf numFmtId="0" fontId="23" fillId="0" borderId="12" xfId="0" applyFont="1" applyBorder="1" applyAlignment="1">
      <alignment horizontal="center" vertical="top"/>
    </xf>
    <xf numFmtId="3" fontId="17" fillId="0" borderId="12" xfId="0" applyNumberFormat="1" applyFont="1" applyBorder="1" applyAlignment="1">
      <alignment horizontal="center" vertical="top"/>
    </xf>
    <xf numFmtId="0" fontId="18" fillId="0" borderId="11" xfId="0" applyFont="1" applyBorder="1" applyAlignment="1">
      <alignment horizontal="center" vertical="center"/>
    </xf>
    <xf numFmtId="0" fontId="18" fillId="0" borderId="12" xfId="0" applyFont="1" applyBorder="1" applyAlignment="1">
      <alignment horizontal="center" vertical="top"/>
    </xf>
    <xf numFmtId="0" fontId="17" fillId="0" borderId="12" xfId="0" applyFont="1" applyBorder="1" applyAlignment="1">
      <alignment horizontal="center"/>
    </xf>
    <xf numFmtId="0" fontId="18" fillId="0" borderId="12" xfId="0" applyFont="1" applyBorder="1" applyAlignment="1">
      <alignment horizontal="center" vertical="center"/>
    </xf>
    <xf numFmtId="0" fontId="24" fillId="0" borderId="12" xfId="0" applyFont="1" applyBorder="1" applyAlignment="1">
      <alignment horizontal="center" vertical="top"/>
    </xf>
    <xf numFmtId="0" fontId="28" fillId="0" borderId="11" xfId="0" applyFont="1" applyBorder="1" applyAlignment="1">
      <alignment horizontal="center" vertical="center"/>
    </xf>
    <xf numFmtId="0" fontId="31" fillId="0" borderId="11" xfId="0" applyFont="1" applyBorder="1" applyAlignment="1">
      <alignment horizontal="center" vertical="center"/>
    </xf>
    <xf numFmtId="0" fontId="29" fillId="0" borderId="12" xfId="0" applyFont="1" applyBorder="1" applyAlignment="1">
      <alignment horizontal="center" vertical="top"/>
    </xf>
    <xf numFmtId="0" fontId="28" fillId="0" borderId="12" xfId="0" applyFont="1" applyBorder="1" applyAlignment="1">
      <alignment horizontal="center" vertical="top"/>
    </xf>
    <xf numFmtId="2" fontId="35" fillId="7" borderId="6" xfId="0" applyNumberFormat="1" applyFont="1" applyFill="1" applyBorder="1" applyAlignment="1">
      <alignment horizontal="center" vertical="center" wrapText="1"/>
    </xf>
    <xf numFmtId="2" fontId="35" fillId="7" borderId="16" xfId="0" applyNumberFormat="1" applyFont="1" applyFill="1" applyBorder="1" applyAlignment="1">
      <alignment horizontal="center" vertical="center" wrapText="1"/>
    </xf>
    <xf numFmtId="9" fontId="17" fillId="0" borderId="0" xfId="0" applyNumberFormat="1" applyFont="1" applyAlignment="1">
      <alignment horizontal="center"/>
    </xf>
    <xf numFmtId="165" fontId="20" fillId="0" borderId="0" xfId="0" applyNumberFormat="1" applyFont="1" applyAlignment="1">
      <alignment horizontal="right" vertical="center"/>
    </xf>
    <xf numFmtId="165" fontId="23" fillId="0" borderId="0" xfId="0" applyNumberFormat="1" applyFont="1" applyAlignment="1">
      <alignment horizontal="right" vertical="center"/>
    </xf>
    <xf numFmtId="165" fontId="19" fillId="0" borderId="0" xfId="0" applyNumberFormat="1" applyFont="1" applyAlignment="1">
      <alignment horizontal="right" vertical="center"/>
    </xf>
    <xf numFmtId="165" fontId="17" fillId="0" borderId="0" xfId="0" applyNumberFormat="1" applyFont="1" applyAlignment="1">
      <alignment horizontal="right" vertical="center"/>
    </xf>
    <xf numFmtId="165" fontId="21" fillId="0" borderId="0" xfId="0" applyNumberFormat="1" applyFont="1" applyAlignment="1">
      <alignment horizontal="right" vertical="center"/>
    </xf>
    <xf numFmtId="165" fontId="24" fillId="0" borderId="0" xfId="0" applyNumberFormat="1" applyFont="1" applyAlignment="1">
      <alignment horizontal="right" vertical="center"/>
    </xf>
    <xf numFmtId="165" fontId="18" fillId="0" borderId="0" xfId="0" applyNumberFormat="1" applyFont="1" applyAlignment="1">
      <alignment horizontal="right" vertical="center"/>
    </xf>
    <xf numFmtId="165" fontId="30" fillId="0" borderId="0" xfId="0" applyNumberFormat="1" applyFont="1" applyAlignment="1">
      <alignment horizontal="right" vertical="center"/>
    </xf>
    <xf numFmtId="9" fontId="17" fillId="0" borderId="0" xfId="0" applyNumberFormat="1" applyFont="1"/>
    <xf numFmtId="0" fontId="22" fillId="0" borderId="0" xfId="0" applyFont="1" applyAlignment="1">
      <alignment horizontal="left" vertical="center"/>
    </xf>
    <xf numFmtId="0" fontId="22" fillId="0" borderId="14" xfId="0" applyFont="1" applyBorder="1" applyAlignment="1">
      <alignment horizontal="left" vertical="center"/>
    </xf>
    <xf numFmtId="165" fontId="0" fillId="0" borderId="0" xfId="0" applyNumberFormat="1"/>
    <xf numFmtId="165" fontId="0" fillId="0" borderId="0" xfId="0" applyNumberFormat="1" applyAlignment="1">
      <alignment horizontal="center"/>
    </xf>
    <xf numFmtId="2" fontId="17" fillId="0" borderId="0" xfId="0" applyNumberFormat="1" applyFont="1" applyAlignment="1">
      <alignment horizontal="center"/>
    </xf>
    <xf numFmtId="0" fontId="0" fillId="0" borderId="12" xfId="0" applyBorder="1"/>
    <xf numFmtId="0" fontId="0" fillId="0" borderId="38" xfId="0" applyBorder="1" applyAlignment="1">
      <alignment horizontal="centerContinuous"/>
    </xf>
    <xf numFmtId="0" fontId="0" fillId="0" borderId="39" xfId="0" applyBorder="1" applyAlignment="1">
      <alignment horizontal="centerContinuous"/>
    </xf>
    <xf numFmtId="0" fontId="37" fillId="0" borderId="0" xfId="0" applyFont="1"/>
    <xf numFmtId="6" fontId="17" fillId="0" borderId="0" xfId="0" applyNumberFormat="1" applyFont="1"/>
    <xf numFmtId="165" fontId="17" fillId="0" borderId="0" xfId="0" applyNumberFormat="1" applyFont="1"/>
    <xf numFmtId="0" fontId="21" fillId="0" borderId="11" xfId="0" applyFont="1" applyBorder="1" applyAlignment="1">
      <alignment horizontal="center"/>
    </xf>
    <xf numFmtId="0" fontId="17" fillId="0" borderId="0" xfId="0" applyFont="1" applyAlignment="1">
      <alignment horizontal="left" vertical="center"/>
    </xf>
    <xf numFmtId="0" fontId="0" fillId="0" borderId="12" xfId="0" applyBorder="1" applyAlignment="1">
      <alignment horizontal="center"/>
    </xf>
    <xf numFmtId="4" fontId="0" fillId="0" borderId="10" xfId="0" applyNumberFormat="1" applyBorder="1" applyAlignment="1">
      <alignment horizontal="center"/>
    </xf>
    <xf numFmtId="4" fontId="0" fillId="0" borderId="12" xfId="0" applyNumberFormat="1" applyBorder="1" applyAlignment="1">
      <alignment horizontal="center"/>
    </xf>
    <xf numFmtId="4" fontId="1" fillId="0" borderId="15" xfId="0" applyNumberFormat="1" applyFont="1" applyBorder="1" applyAlignment="1">
      <alignment horizontal="center"/>
    </xf>
    <xf numFmtId="4" fontId="0" fillId="0" borderId="15" xfId="0" applyNumberFormat="1" applyBorder="1" applyAlignment="1">
      <alignment horizontal="center"/>
    </xf>
    <xf numFmtId="0" fontId="1" fillId="0" borderId="21" xfId="0" applyFont="1" applyBorder="1"/>
    <xf numFmtId="3" fontId="1" fillId="0" borderId="0" xfId="0" applyNumberFormat="1" applyFont="1" applyAlignment="1">
      <alignment horizontal="center"/>
    </xf>
    <xf numFmtId="44" fontId="0" fillId="0" borderId="0" xfId="0" applyNumberFormat="1" applyAlignment="1">
      <alignment horizontal="center"/>
    </xf>
    <xf numFmtId="0" fontId="0" fillId="0" borderId="14" xfId="0" applyBorder="1"/>
    <xf numFmtId="0" fontId="15" fillId="0" borderId="0" xfId="0" applyFont="1"/>
    <xf numFmtId="0" fontId="16" fillId="0" borderId="0" xfId="0" applyFont="1" applyAlignment="1">
      <alignment horizontal="center" vertical="top"/>
    </xf>
    <xf numFmtId="9" fontId="0" fillId="0" borderId="0" xfId="0" applyNumberFormat="1"/>
    <xf numFmtId="6" fontId="0" fillId="0" borderId="0" xfId="0" applyNumberFormat="1"/>
    <xf numFmtId="0" fontId="0" fillId="0" borderId="0" xfId="0" quotePrefix="1"/>
    <xf numFmtId="165" fontId="0" fillId="0" borderId="12" xfId="0" applyNumberFormat="1" applyBorder="1"/>
    <xf numFmtId="4" fontId="0" fillId="0" borderId="0" xfId="0" applyNumberFormat="1"/>
    <xf numFmtId="0" fontId="0" fillId="5" borderId="43" xfId="0" applyFill="1" applyBorder="1" applyAlignment="1">
      <alignment horizontal="center"/>
    </xf>
    <xf numFmtId="9" fontId="37" fillId="0" borderId="0" xfId="0" applyNumberFormat="1" applyFont="1" applyAlignment="1">
      <alignment horizontal="center"/>
    </xf>
    <xf numFmtId="0" fontId="0" fillId="0" borderId="9" xfId="0" applyBorder="1"/>
    <xf numFmtId="0" fontId="0" fillId="0" borderId="10" xfId="0" applyBorder="1"/>
    <xf numFmtId="0" fontId="0" fillId="0" borderId="15" xfId="0" applyBorder="1"/>
    <xf numFmtId="4" fontId="0" fillId="0" borderId="0" xfId="0" applyNumberFormat="1" applyAlignment="1">
      <alignment horizontal="center"/>
    </xf>
    <xf numFmtId="165" fontId="17" fillId="3" borderId="0" xfId="0" applyNumberFormat="1" applyFont="1" applyFill="1" applyAlignment="1">
      <alignment horizontal="right" vertical="center"/>
    </xf>
    <xf numFmtId="165" fontId="18" fillId="3" borderId="0" xfId="0" applyNumberFormat="1" applyFont="1" applyFill="1" applyAlignment="1">
      <alignment horizontal="right" vertical="center"/>
    </xf>
    <xf numFmtId="0" fontId="11" fillId="0" borderId="0" xfId="1" applyAlignment="1">
      <alignment horizontal="left" vertical="center"/>
    </xf>
    <xf numFmtId="167" fontId="0" fillId="0" borderId="0" xfId="0" applyNumberFormat="1" applyAlignment="1">
      <alignment horizontal="center"/>
    </xf>
    <xf numFmtId="0" fontId="0" fillId="0" borderId="9" xfId="0" applyBorder="1" applyAlignment="1">
      <alignment horizontal="centerContinuous"/>
    </xf>
    <xf numFmtId="0" fontId="0" fillId="0" borderId="10" xfId="0" applyBorder="1" applyAlignment="1">
      <alignment horizontal="centerContinuous"/>
    </xf>
    <xf numFmtId="165" fontId="0" fillId="0" borderId="11" xfId="0" applyNumberFormat="1" applyBorder="1"/>
    <xf numFmtId="165" fontId="0" fillId="0" borderId="13" xfId="0" applyNumberFormat="1" applyBorder="1"/>
    <xf numFmtId="165" fontId="0" fillId="0" borderId="14" xfId="0" applyNumberFormat="1" applyBorder="1"/>
    <xf numFmtId="165" fontId="0" fillId="0" borderId="15" xfId="0" applyNumberFormat="1" applyBorder="1"/>
    <xf numFmtId="165" fontId="1" fillId="0" borderId="34" xfId="0" applyNumberFormat="1" applyFont="1" applyBorder="1" applyAlignment="1">
      <alignment horizontal="center" vertical="center"/>
    </xf>
    <xf numFmtId="0" fontId="1" fillId="0" borderId="46" xfId="0" applyFont="1" applyBorder="1" applyAlignment="1">
      <alignment horizontal="center" vertical="center"/>
    </xf>
    <xf numFmtId="0" fontId="1" fillId="0" borderId="35" xfId="0" applyFont="1" applyBorder="1" applyAlignment="1">
      <alignment horizontal="center" vertical="center"/>
    </xf>
    <xf numFmtId="0" fontId="10" fillId="0" borderId="0" xfId="0" applyFont="1" applyAlignment="1">
      <alignment horizontal="center" vertical="center" wrapText="1"/>
    </xf>
    <xf numFmtId="0" fontId="1" fillId="0" borderId="0" xfId="0" applyFont="1" applyAlignment="1">
      <alignment wrapText="1"/>
    </xf>
    <xf numFmtId="0" fontId="1" fillId="0" borderId="1" xfId="0" applyFont="1" applyBorder="1" applyAlignment="1">
      <alignment horizontal="center"/>
    </xf>
    <xf numFmtId="0" fontId="0" fillId="0" borderId="4" xfId="0" applyBorder="1"/>
    <xf numFmtId="0" fontId="0" fillId="0" borderId="38" xfId="0" applyBorder="1"/>
    <xf numFmtId="165" fontId="0" fillId="0" borderId="37" xfId="0" applyNumberFormat="1" applyBorder="1"/>
    <xf numFmtId="165" fontId="0" fillId="0" borderId="38" xfId="0" applyNumberFormat="1" applyBorder="1"/>
    <xf numFmtId="165" fontId="0" fillId="0" borderId="39" xfId="0" applyNumberFormat="1" applyBorder="1"/>
    <xf numFmtId="165" fontId="0" fillId="0" borderId="1" xfId="0" applyNumberFormat="1" applyBorder="1"/>
    <xf numFmtId="165" fontId="0" fillId="0" borderId="2" xfId="0" applyNumberFormat="1" applyBorder="1"/>
    <xf numFmtId="165" fontId="0" fillId="0" borderId="3" xfId="0" applyNumberFormat="1" applyBorder="1"/>
    <xf numFmtId="165" fontId="0" fillId="0" borderId="4" xfId="0" applyNumberFormat="1" applyBorder="1"/>
    <xf numFmtId="165" fontId="0" fillId="0" borderId="28" xfId="0" applyNumberFormat="1" applyBorder="1"/>
    <xf numFmtId="0" fontId="1" fillId="0" borderId="0" xfId="0" applyFont="1" applyAlignment="1">
      <alignment horizontal="center" vertical="center"/>
    </xf>
    <xf numFmtId="44" fontId="0" fillId="0" borderId="0" xfId="0" applyNumberFormat="1"/>
    <xf numFmtId="0" fontId="37" fillId="0" borderId="0" xfId="0" applyFont="1" applyAlignment="1">
      <alignment horizontal="right"/>
    </xf>
    <xf numFmtId="0" fontId="1" fillId="0" borderId="0" xfId="0" applyFont="1" applyAlignment="1">
      <alignment horizontal="left"/>
    </xf>
    <xf numFmtId="167" fontId="0" fillId="0" borderId="37" xfId="0" applyNumberFormat="1" applyBorder="1" applyAlignment="1">
      <alignment horizontal="center"/>
    </xf>
    <xf numFmtId="167" fontId="0" fillId="0" borderId="38" xfId="0" applyNumberFormat="1" applyBorder="1" applyAlignment="1">
      <alignment horizontal="center"/>
    </xf>
    <xf numFmtId="167" fontId="0" fillId="0" borderId="3" xfId="0" applyNumberFormat="1" applyBorder="1" applyAlignment="1">
      <alignment horizontal="center"/>
    </xf>
    <xf numFmtId="167" fontId="0" fillId="0" borderId="4" xfId="0" applyNumberFormat="1" applyBorder="1" applyAlignment="1">
      <alignment horizontal="center"/>
    </xf>
    <xf numFmtId="0" fontId="1" fillId="0" borderId="24" xfId="0" applyFont="1" applyBorder="1" applyAlignment="1">
      <alignment horizontal="centerContinuous"/>
    </xf>
    <xf numFmtId="0" fontId="1" fillId="0" borderId="23" xfId="0" applyFont="1" applyBorder="1" applyAlignment="1">
      <alignment horizontal="centerContinuous"/>
    </xf>
    <xf numFmtId="0" fontId="1" fillId="0" borderId="48" xfId="0" applyFont="1" applyBorder="1" applyAlignment="1">
      <alignment horizontal="centerContinuous"/>
    </xf>
    <xf numFmtId="0" fontId="0" fillId="0" borderId="0" xfId="0" applyAlignment="1">
      <alignment horizontal="center" vertical="center" wrapText="1"/>
    </xf>
    <xf numFmtId="8" fontId="0" fillId="0" borderId="0" xfId="0" applyNumberFormat="1"/>
    <xf numFmtId="9" fontId="0" fillId="5" borderId="43" xfId="0" applyNumberFormat="1" applyFill="1" applyBorder="1" applyAlignment="1">
      <alignment horizontal="center"/>
    </xf>
    <xf numFmtId="4" fontId="0" fillId="0" borderId="11" xfId="0" applyNumberFormat="1" applyBorder="1" applyAlignment="1">
      <alignment horizontal="center"/>
    </xf>
    <xf numFmtId="4" fontId="0" fillId="0" borderId="13" xfId="0" applyNumberFormat="1" applyBorder="1" applyAlignment="1">
      <alignment horizontal="center"/>
    </xf>
    <xf numFmtId="4" fontId="0" fillId="0" borderId="14" xfId="0" applyNumberFormat="1" applyBorder="1" applyAlignment="1">
      <alignment horizontal="center"/>
    </xf>
    <xf numFmtId="4" fontId="1" fillId="0" borderId="0" xfId="0" applyNumberFormat="1" applyFont="1" applyAlignment="1">
      <alignment horizontal="center"/>
    </xf>
    <xf numFmtId="0" fontId="21" fillId="0" borderId="0" xfId="0" applyFont="1" applyAlignment="1">
      <alignment horizontal="center"/>
    </xf>
    <xf numFmtId="0" fontId="19" fillId="0" borderId="0" xfId="0" applyFont="1" applyAlignment="1">
      <alignment horizontal="center"/>
    </xf>
    <xf numFmtId="0" fontId="10" fillId="13" borderId="10" xfId="0" applyFont="1" applyFill="1" applyBorder="1" applyAlignment="1">
      <alignment horizontal="centerContinuous" vertical="center" wrapText="1"/>
    </xf>
    <xf numFmtId="0" fontId="10" fillId="13" borderId="0" xfId="0" applyFont="1" applyFill="1" applyAlignment="1">
      <alignment horizontal="centerContinuous" vertical="center" wrapText="1"/>
    </xf>
    <xf numFmtId="0" fontId="10" fillId="11" borderId="34" xfId="0" applyFont="1" applyFill="1" applyBorder="1" applyAlignment="1">
      <alignment horizontal="center" vertical="center" wrapText="1"/>
    </xf>
    <xf numFmtId="0" fontId="10" fillId="11" borderId="46" xfId="0" applyFont="1" applyFill="1" applyBorder="1" applyAlignment="1">
      <alignment horizontal="center" vertical="center" wrapText="1"/>
    </xf>
    <xf numFmtId="0" fontId="10" fillId="11" borderId="35"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10" fillId="12" borderId="9" xfId="0" applyFont="1" applyFill="1" applyBorder="1" applyAlignment="1">
      <alignment horizontal="center" vertical="center" wrapText="1"/>
    </xf>
    <xf numFmtId="0" fontId="10" fillId="12" borderId="10" xfId="0" applyFont="1" applyFill="1" applyBorder="1" applyAlignment="1">
      <alignment horizontal="center" vertical="center" wrapText="1"/>
    </xf>
    <xf numFmtId="169" fontId="17" fillId="0" borderId="0" xfId="0" applyNumberFormat="1" applyFont="1"/>
    <xf numFmtId="0" fontId="10" fillId="14" borderId="0" xfId="0" applyFont="1" applyFill="1" applyAlignment="1">
      <alignment horizontal="centerContinuous" vertical="center"/>
    </xf>
    <xf numFmtId="9" fontId="1" fillId="0" borderId="0" xfId="0" applyNumberFormat="1" applyFont="1" applyAlignment="1">
      <alignment horizontal="center"/>
    </xf>
    <xf numFmtId="1" fontId="0" fillId="0" borderId="0" xfId="0" applyNumberFormat="1" applyAlignment="1">
      <alignment horizontal="center"/>
    </xf>
    <xf numFmtId="0" fontId="1" fillId="0" borderId="8" xfId="0" applyFont="1" applyBorder="1" applyAlignment="1">
      <alignment horizontal="centerContinuous"/>
    </xf>
    <xf numFmtId="8" fontId="1" fillId="0" borderId="0" xfId="0" applyNumberFormat="1" applyFont="1" applyAlignment="1">
      <alignment horizontal="center"/>
    </xf>
    <xf numFmtId="4" fontId="1" fillId="0" borderId="0" xfId="0" applyNumberFormat="1" applyFont="1" applyAlignment="1">
      <alignment horizontal="left"/>
    </xf>
    <xf numFmtId="4" fontId="37" fillId="0" borderId="0" xfId="0" applyNumberFormat="1" applyFont="1" applyAlignment="1">
      <alignment horizontal="left"/>
    </xf>
    <xf numFmtId="4" fontId="0" fillId="5" borderId="0" xfId="0" applyNumberFormat="1" applyFill="1"/>
    <xf numFmtId="0" fontId="37" fillId="0" borderId="0" xfId="0" applyFont="1" applyAlignment="1">
      <alignment horizontal="center"/>
    </xf>
    <xf numFmtId="0" fontId="0" fillId="0" borderId="48" xfId="0" applyBorder="1" applyAlignment="1">
      <alignment horizontal="center" vertical="center"/>
    </xf>
    <xf numFmtId="3" fontId="42" fillId="0" borderId="0" xfId="0" applyNumberFormat="1" applyFont="1" applyAlignment="1">
      <alignment horizontal="right" vertical="center"/>
    </xf>
    <xf numFmtId="170" fontId="0" fillId="5" borderId="0" xfId="0" applyNumberFormat="1" applyFill="1"/>
    <xf numFmtId="166" fontId="0" fillId="5" borderId="0" xfId="0" applyNumberFormat="1" applyFill="1"/>
    <xf numFmtId="171" fontId="0" fillId="5" borderId="43" xfId="0" applyNumberFormat="1" applyFill="1" applyBorder="1" applyAlignment="1">
      <alignment horizontal="center"/>
    </xf>
    <xf numFmtId="171" fontId="0" fillId="0" borderId="0" xfId="0" applyNumberFormat="1" applyAlignment="1">
      <alignment horizontal="center"/>
    </xf>
    <xf numFmtId="0" fontId="4" fillId="0" borderId="0" xfId="0" applyFont="1"/>
    <xf numFmtId="0" fontId="5" fillId="0" borderId="0" xfId="0" applyFont="1"/>
    <xf numFmtId="0" fontId="3" fillId="0" borderId="0" xfId="0" applyFont="1"/>
    <xf numFmtId="1" fontId="0" fillId="0" borderId="0" xfId="0" applyNumberFormat="1"/>
    <xf numFmtId="9" fontId="0" fillId="0" borderId="0" xfId="4" applyFont="1"/>
    <xf numFmtId="2" fontId="0" fillId="0" borderId="0" xfId="0" applyNumberFormat="1"/>
    <xf numFmtId="165" fontId="0" fillId="0" borderId="18" xfId="0" applyNumberFormat="1" applyBorder="1"/>
    <xf numFmtId="165" fontId="0" fillId="0" borderId="42" xfId="0" applyNumberFormat="1" applyBorder="1"/>
    <xf numFmtId="165" fontId="0" fillId="0" borderId="22" xfId="0" applyNumberFormat="1" applyBorder="1"/>
    <xf numFmtId="0" fontId="0" fillId="5" borderId="43" xfId="0" applyFill="1" applyBorder="1" applyAlignment="1">
      <alignment horizontal="center" vertical="center"/>
    </xf>
    <xf numFmtId="9" fontId="37" fillId="9" borderId="43" xfId="0" applyNumberFormat="1" applyFont="1" applyFill="1" applyBorder="1" applyAlignment="1">
      <alignment horizontal="center"/>
    </xf>
    <xf numFmtId="3" fontId="42" fillId="0" borderId="0" xfId="0" applyNumberFormat="1" applyFont="1" applyAlignment="1">
      <alignment horizontal="center" vertical="center"/>
    </xf>
    <xf numFmtId="171" fontId="0" fillId="0" borderId="0" xfId="0" applyNumberFormat="1" applyAlignment="1">
      <alignment horizontal="right"/>
    </xf>
    <xf numFmtId="0" fontId="1" fillId="0" borderId="24" xfId="0" applyFont="1" applyBorder="1" applyAlignment="1">
      <alignment wrapText="1"/>
    </xf>
    <xf numFmtId="0" fontId="1" fillId="0" borderId="48" xfId="0" applyFont="1" applyBorder="1" applyAlignment="1">
      <alignment wrapText="1"/>
    </xf>
    <xf numFmtId="9" fontId="0" fillId="5" borderId="25" xfId="0" applyNumberFormat="1" applyFill="1" applyBorder="1" applyAlignment="1">
      <alignment horizontal="center"/>
    </xf>
    <xf numFmtId="0" fontId="1" fillId="0" borderId="10" xfId="0" applyFont="1" applyBorder="1" applyAlignment="1">
      <alignment horizontal="centerContinuous"/>
    </xf>
    <xf numFmtId="0" fontId="0" fillId="0" borderId="37" xfId="0" applyBorder="1" applyAlignment="1">
      <alignment horizontal="centerContinuous"/>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165" fontId="0" fillId="0" borderId="0" xfId="3" applyNumberFormat="1" applyFont="1" applyAlignment="1">
      <alignment horizontal="center"/>
    </xf>
    <xf numFmtId="3" fontId="0" fillId="9" borderId="43" xfId="0" applyNumberFormat="1" applyFill="1" applyBorder="1" applyAlignment="1">
      <alignment horizontal="center"/>
    </xf>
    <xf numFmtId="165" fontId="37" fillId="9" borderId="5" xfId="3" applyNumberFormat="1" applyFont="1" applyFill="1" applyBorder="1" applyAlignment="1">
      <alignment horizontal="centerContinuous"/>
    </xf>
    <xf numFmtId="165" fontId="0" fillId="9" borderId="6" xfId="3" applyNumberFormat="1" applyFont="1" applyFill="1" applyBorder="1" applyAlignment="1">
      <alignment horizontal="centerContinuous"/>
    </xf>
    <xf numFmtId="165" fontId="0" fillId="9" borderId="7" xfId="3" applyNumberFormat="1" applyFont="1" applyFill="1" applyBorder="1" applyAlignment="1">
      <alignment horizontal="centerContinuous"/>
    </xf>
    <xf numFmtId="9" fontId="37" fillId="9" borderId="5" xfId="0" applyNumberFormat="1" applyFont="1" applyFill="1" applyBorder="1" applyAlignment="1">
      <alignment horizontal="centerContinuous"/>
    </xf>
    <xf numFmtId="9" fontId="0" fillId="9" borderId="6" xfId="0" applyNumberFormat="1" applyFill="1" applyBorder="1" applyAlignment="1">
      <alignment horizontal="centerContinuous"/>
    </xf>
    <xf numFmtId="9" fontId="0" fillId="9" borderId="7" xfId="0" applyNumberFormat="1" applyFill="1" applyBorder="1" applyAlignment="1">
      <alignment horizontal="centerContinuous"/>
    </xf>
    <xf numFmtId="10" fontId="0" fillId="0" borderId="0" xfId="0" applyNumberFormat="1" applyAlignment="1">
      <alignment horizontal="center"/>
    </xf>
    <xf numFmtId="0" fontId="37" fillId="0" borderId="2" xfId="0" applyFont="1" applyBorder="1" applyAlignment="1">
      <alignment horizontal="center"/>
    </xf>
    <xf numFmtId="173" fontId="8" fillId="0" borderId="1" xfId="0" applyNumberFormat="1" applyFont="1" applyBorder="1" applyAlignment="1">
      <alignment horizontal="center"/>
    </xf>
    <xf numFmtId="9" fontId="0" fillId="0" borderId="3" xfId="0" applyNumberFormat="1" applyBorder="1" applyAlignment="1">
      <alignment horizontal="center"/>
    </xf>
    <xf numFmtId="9" fontId="0" fillId="0" borderId="4" xfId="0" applyNumberFormat="1" applyBorder="1" applyAlignment="1">
      <alignment horizontal="center"/>
    </xf>
    <xf numFmtId="9" fontId="0" fillId="0" borderId="28" xfId="0" applyNumberFormat="1" applyBorder="1" applyAlignment="1">
      <alignment horizontal="center"/>
    </xf>
    <xf numFmtId="0" fontId="1" fillId="0" borderId="9" xfId="0" applyFont="1" applyBorder="1" applyAlignment="1">
      <alignment horizontal="centerContinuous"/>
    </xf>
    <xf numFmtId="44" fontId="0" fillId="0" borderId="1" xfId="0" applyNumberFormat="1" applyBorder="1" applyAlignment="1">
      <alignment horizontal="center"/>
    </xf>
    <xf numFmtId="10" fontId="0" fillId="0" borderId="0" xfId="0" applyNumberFormat="1"/>
    <xf numFmtId="10" fontId="0" fillId="0" borderId="12" xfId="0" applyNumberFormat="1" applyBorder="1" applyAlignment="1">
      <alignment horizontal="center"/>
    </xf>
    <xf numFmtId="8" fontId="0" fillId="0" borderId="12" xfId="0" applyNumberFormat="1" applyBorder="1"/>
    <xf numFmtId="0" fontId="0" fillId="0" borderId="57" xfId="0" applyBorder="1"/>
    <xf numFmtId="44" fontId="0" fillId="0" borderId="4" xfId="0" applyNumberFormat="1" applyBorder="1" applyAlignment="1">
      <alignment horizontal="center"/>
    </xf>
    <xf numFmtId="8" fontId="0" fillId="0" borderId="4" xfId="0" applyNumberFormat="1" applyBorder="1"/>
    <xf numFmtId="8" fontId="0" fillId="0" borderId="30" xfId="0" applyNumberFormat="1" applyBorder="1"/>
    <xf numFmtId="173" fontId="0" fillId="0" borderId="0" xfId="0" applyNumberFormat="1" applyAlignment="1">
      <alignment horizontal="center"/>
    </xf>
    <xf numFmtId="0" fontId="0" fillId="0" borderId="23" xfId="0" applyBorder="1" applyAlignment="1">
      <alignment horizontal="centerContinuous"/>
    </xf>
    <xf numFmtId="0" fontId="0" fillId="0" borderId="48" xfId="0" applyBorder="1" applyAlignment="1">
      <alignment horizontal="centerContinuous"/>
    </xf>
    <xf numFmtId="9" fontId="37" fillId="0" borderId="36" xfId="0" applyNumberFormat="1" applyFont="1" applyBorder="1" applyAlignment="1">
      <alignment horizontal="center"/>
    </xf>
    <xf numFmtId="9" fontId="37" fillId="0" borderId="32" xfId="0" applyNumberFormat="1" applyFont="1" applyBorder="1" applyAlignment="1">
      <alignment horizontal="center"/>
    </xf>
    <xf numFmtId="9" fontId="37" fillId="0" borderId="27" xfId="0" applyNumberFormat="1" applyFont="1" applyBorder="1" applyAlignment="1">
      <alignment horizontal="center"/>
    </xf>
    <xf numFmtId="0" fontId="25" fillId="0" borderId="0" xfId="0" applyFont="1" applyAlignment="1">
      <alignment vertical="top"/>
    </xf>
    <xf numFmtId="165" fontId="25" fillId="0" borderId="0" xfId="0" applyNumberFormat="1" applyFont="1" applyAlignment="1">
      <alignment horizontal="right" vertical="center"/>
    </xf>
    <xf numFmtId="165" fontId="24" fillId="15" borderId="0" xfId="0" applyNumberFormat="1" applyFont="1" applyFill="1" applyAlignment="1">
      <alignment horizontal="right" vertical="center"/>
    </xf>
    <xf numFmtId="0" fontId="15" fillId="0" borderId="0" xfId="0" applyFont="1" applyAlignment="1">
      <alignment horizontal="right"/>
    </xf>
    <xf numFmtId="165" fontId="23" fillId="9" borderId="0" xfId="0" applyNumberFormat="1" applyFont="1" applyFill="1" applyAlignment="1">
      <alignment horizontal="right" vertical="center"/>
    </xf>
    <xf numFmtId="165" fontId="17" fillId="9" borderId="0" xfId="0" applyNumberFormat="1" applyFont="1" applyFill="1" applyAlignment="1">
      <alignment horizontal="right" vertical="center"/>
    </xf>
    <xf numFmtId="0" fontId="36" fillId="0" borderId="0" xfId="0" applyFont="1" applyAlignment="1">
      <alignment horizontal="right"/>
    </xf>
    <xf numFmtId="0" fontId="36" fillId="0" borderId="0" xfId="0" applyFont="1" applyAlignment="1">
      <alignment horizontal="center"/>
    </xf>
    <xf numFmtId="8" fontId="0" fillId="0" borderId="10" xfId="0" applyNumberFormat="1" applyBorder="1"/>
    <xf numFmtId="8" fontId="0" fillId="0" borderId="15" xfId="0" applyNumberFormat="1" applyBorder="1"/>
    <xf numFmtId="4" fontId="0" fillId="5" borderId="0" xfId="0" applyNumberFormat="1" applyFill="1" applyAlignment="1">
      <alignment horizontal="center"/>
    </xf>
    <xf numFmtId="0" fontId="19" fillId="4" borderId="12" xfId="0" applyFont="1" applyFill="1" applyBorder="1" applyAlignment="1">
      <alignment horizontal="center" vertical="top"/>
    </xf>
    <xf numFmtId="0" fontId="19" fillId="4" borderId="0" xfId="0" applyFont="1" applyFill="1" applyAlignment="1">
      <alignment vertical="top"/>
    </xf>
    <xf numFmtId="44" fontId="19" fillId="4" borderId="0" xfId="0" applyNumberFormat="1" applyFont="1" applyFill="1"/>
    <xf numFmtId="165" fontId="17" fillId="0" borderId="0" xfId="0" applyNumberFormat="1" applyFont="1" applyAlignment="1">
      <alignment horizontal="right"/>
    </xf>
    <xf numFmtId="3" fontId="1" fillId="4" borderId="8" xfId="0" applyNumberFormat="1" applyFont="1" applyFill="1" applyBorder="1" applyAlignment="1">
      <alignment horizontal="center"/>
    </xf>
    <xf numFmtId="4" fontId="0" fillId="4" borderId="9" xfId="0" applyNumberFormat="1" applyFill="1" applyBorder="1"/>
    <xf numFmtId="4" fontId="0" fillId="4" borderId="10" xfId="0" applyNumberFormat="1" applyFill="1" applyBorder="1" applyAlignment="1">
      <alignment horizontal="center"/>
    </xf>
    <xf numFmtId="3" fontId="1" fillId="0" borderId="11" xfId="0" applyNumberFormat="1" applyFont="1" applyBorder="1" applyAlignment="1">
      <alignment horizontal="center"/>
    </xf>
    <xf numFmtId="3" fontId="1" fillId="4" borderId="11" xfId="0" applyNumberFormat="1" applyFont="1" applyFill="1" applyBorder="1" applyAlignment="1">
      <alignment horizontal="center"/>
    </xf>
    <xf numFmtId="4" fontId="0" fillId="4" borderId="12" xfId="0" applyNumberFormat="1" applyFill="1" applyBorder="1" applyAlignment="1">
      <alignment horizontal="center"/>
    </xf>
    <xf numFmtId="3" fontId="1" fillId="0" borderId="13" xfId="0" applyNumberFormat="1" applyFont="1" applyBorder="1" applyAlignment="1">
      <alignment horizontal="center"/>
    </xf>
    <xf numFmtId="4" fontId="0" fillId="0" borderId="14" xfId="0" applyNumberFormat="1" applyBorder="1"/>
    <xf numFmtId="6" fontId="1" fillId="0" borderId="0" xfId="0" applyNumberFormat="1" applyFont="1" applyAlignment="1">
      <alignment horizontal="right"/>
    </xf>
    <xf numFmtId="9" fontId="45" fillId="0" borderId="0" xfId="0" applyNumberFormat="1" applyFont="1" applyAlignment="1">
      <alignment horizontal="center"/>
    </xf>
    <xf numFmtId="0" fontId="46" fillId="0" borderId="0" xfId="0" applyFont="1" applyAlignment="1">
      <alignment horizontal="center"/>
    </xf>
    <xf numFmtId="0" fontId="46" fillId="0" borderId="0" xfId="0" applyFont="1"/>
    <xf numFmtId="9" fontId="37" fillId="0" borderId="0" xfId="0" applyNumberFormat="1" applyFont="1" applyAlignment="1">
      <alignment horizontal="right"/>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171" fontId="0" fillId="0" borderId="0" xfId="4" applyNumberFormat="1" applyFont="1" applyFill="1"/>
    <xf numFmtId="0" fontId="11" fillId="0" borderId="0" xfId="1" applyAlignment="1"/>
    <xf numFmtId="10" fontId="0" fillId="4" borderId="12" xfId="0" applyNumberFormat="1" applyFill="1" applyBorder="1" applyAlignment="1">
      <alignment horizontal="center"/>
    </xf>
    <xf numFmtId="0" fontId="4" fillId="0" borderId="0" xfId="0" applyFont="1" applyAlignment="1">
      <alignment horizontal="center"/>
    </xf>
    <xf numFmtId="0" fontId="1" fillId="0" borderId="0" xfId="0" quotePrefix="1" applyFont="1"/>
    <xf numFmtId="1" fontId="1" fillId="0" borderId="0" xfId="0" applyNumberFormat="1" applyFont="1" applyAlignment="1">
      <alignment horizontal="center"/>
    </xf>
    <xf numFmtId="4" fontId="0" fillId="4" borderId="0" xfId="0" applyNumberFormat="1" applyFill="1"/>
    <xf numFmtId="173" fontId="8" fillId="0" borderId="2" xfId="0" applyNumberFormat="1" applyFont="1" applyBorder="1" applyAlignment="1">
      <alignment horizontal="center"/>
    </xf>
    <xf numFmtId="0" fontId="48" fillId="0" borderId="0" xfId="0" applyFont="1" applyAlignment="1">
      <alignment vertical="center" wrapText="1"/>
    </xf>
    <xf numFmtId="0" fontId="50" fillId="0" borderId="52" xfId="0" applyFont="1" applyBorder="1" applyAlignment="1">
      <alignment horizontal="center" vertical="center" wrapText="1"/>
    </xf>
    <xf numFmtId="0" fontId="50" fillId="0" borderId="36" xfId="0" applyFont="1" applyBorder="1" applyAlignment="1">
      <alignment horizontal="center" vertical="center" wrapText="1"/>
    </xf>
    <xf numFmtId="0" fontId="50" fillId="0" borderId="53" xfId="0" applyFont="1" applyBorder="1" applyAlignment="1">
      <alignment horizontal="center" vertical="center" wrapText="1"/>
    </xf>
    <xf numFmtId="3" fontId="51" fillId="0" borderId="0" xfId="0" applyNumberFormat="1" applyFont="1" applyAlignment="1">
      <alignment horizontal="center" vertical="center" wrapText="1"/>
    </xf>
    <xf numFmtId="173" fontId="51" fillId="0" borderId="0" xfId="0" applyNumberFormat="1" applyFont="1" applyAlignment="1">
      <alignment horizontal="center" vertical="center" wrapText="1"/>
    </xf>
    <xf numFmtId="3" fontId="51" fillId="0" borderId="8" xfId="0" applyNumberFormat="1" applyFont="1" applyBorder="1" applyAlignment="1">
      <alignment horizontal="center" vertical="center" wrapText="1"/>
    </xf>
    <xf numFmtId="3" fontId="51" fillId="0" borderId="9" xfId="0" applyNumberFormat="1" applyFont="1" applyBorder="1" applyAlignment="1">
      <alignment horizontal="center" vertical="center" wrapText="1"/>
    </xf>
    <xf numFmtId="3" fontId="51" fillId="0" borderId="10" xfId="0" applyNumberFormat="1" applyFont="1" applyBorder="1" applyAlignment="1">
      <alignment horizontal="center" vertical="center" wrapText="1"/>
    </xf>
    <xf numFmtId="3" fontId="51" fillId="0" borderId="11" xfId="0" applyNumberFormat="1" applyFont="1" applyBorder="1" applyAlignment="1">
      <alignment horizontal="center" vertical="center" wrapText="1"/>
    </xf>
    <xf numFmtId="3" fontId="51" fillId="0" borderId="12" xfId="0" applyNumberFormat="1" applyFont="1" applyBorder="1" applyAlignment="1">
      <alignment horizontal="center" vertical="center" wrapText="1"/>
    </xf>
    <xf numFmtId="173" fontId="51" fillId="0" borderId="12" xfId="0" applyNumberFormat="1" applyFont="1" applyBorder="1" applyAlignment="1">
      <alignment horizontal="center" vertical="center" wrapText="1"/>
    </xf>
    <xf numFmtId="4" fontId="48" fillId="0" borderId="11" xfId="0" applyNumberFormat="1" applyFont="1" applyBorder="1" applyAlignment="1">
      <alignment horizontal="center" vertical="center" wrapText="1"/>
    </xf>
    <xf numFmtId="173" fontId="51" fillId="0" borderId="14" xfId="0" applyNumberFormat="1" applyFont="1" applyBorder="1" applyAlignment="1">
      <alignment horizontal="center" vertical="center" wrapText="1"/>
    </xf>
    <xf numFmtId="173" fontId="51" fillId="0" borderId="15" xfId="0" applyNumberFormat="1" applyFont="1" applyBorder="1" applyAlignment="1">
      <alignment horizontal="center" vertical="center" wrapText="1"/>
    </xf>
    <xf numFmtId="3" fontId="51" fillId="0" borderId="26" xfId="0" applyNumberFormat="1" applyFont="1" applyBorder="1" applyAlignment="1">
      <alignment horizontal="center" vertical="center" wrapText="1"/>
    </xf>
    <xf numFmtId="3" fontId="51" fillId="0" borderId="32" xfId="0" applyNumberFormat="1" applyFont="1" applyBorder="1" applyAlignment="1">
      <alignment horizontal="center" vertical="center" wrapText="1"/>
    </xf>
    <xf numFmtId="4" fontId="48" fillId="0" borderId="32" xfId="0" applyNumberFormat="1" applyFont="1" applyBorder="1" applyAlignment="1">
      <alignment horizontal="center" vertical="center" wrapText="1"/>
    </xf>
    <xf numFmtId="4" fontId="48" fillId="0" borderId="12" xfId="0" applyNumberFormat="1" applyFont="1" applyBorder="1" applyAlignment="1">
      <alignment horizontal="center" vertical="center" wrapText="1"/>
    </xf>
    <xf numFmtId="173" fontId="51" fillId="0" borderId="32" xfId="0" applyNumberFormat="1" applyFont="1" applyBorder="1" applyAlignment="1">
      <alignment horizontal="center" vertical="center" wrapText="1"/>
    </xf>
    <xf numFmtId="173" fontId="51" fillId="0" borderId="33" xfId="0" applyNumberFormat="1" applyFont="1" applyBorder="1" applyAlignment="1">
      <alignment horizontal="center" vertical="center" wrapText="1"/>
    </xf>
    <xf numFmtId="173" fontId="51" fillId="0" borderId="11" xfId="0" applyNumberFormat="1" applyFont="1" applyBorder="1" applyAlignment="1">
      <alignment horizontal="center" vertical="center" wrapText="1"/>
    </xf>
    <xf numFmtId="173" fontId="48" fillId="0" borderId="13" xfId="0" applyNumberFormat="1" applyFont="1" applyBorder="1" applyAlignment="1">
      <alignment horizontal="center" vertical="center" wrapText="1"/>
    </xf>
    <xf numFmtId="173" fontId="48" fillId="0" borderId="33" xfId="0" applyNumberFormat="1" applyFont="1" applyBorder="1" applyAlignment="1">
      <alignment horizontal="center" vertical="center" wrapText="1"/>
    </xf>
    <xf numFmtId="173" fontId="48" fillId="0" borderId="15" xfId="0" applyNumberFormat="1" applyFont="1" applyBorder="1" applyAlignment="1">
      <alignment horizontal="center" vertical="center" wrapText="1"/>
    </xf>
    <xf numFmtId="3" fontId="0" fillId="0" borderId="38" xfId="0" applyNumberFormat="1" applyBorder="1" applyAlignment="1">
      <alignment horizontal="center"/>
    </xf>
    <xf numFmtId="165" fontId="0" fillId="0" borderId="4" xfId="3" applyNumberFormat="1" applyFont="1" applyBorder="1"/>
    <xf numFmtId="0" fontId="1" fillId="0" borderId="3" xfId="0" applyFont="1" applyBorder="1" applyAlignment="1">
      <alignment horizontal="center"/>
    </xf>
    <xf numFmtId="0" fontId="1" fillId="0" borderId="0" xfId="0" applyFont="1" applyAlignment="1">
      <alignment horizontal="center" vertical="center" wrapText="1"/>
    </xf>
    <xf numFmtId="0" fontId="1" fillId="0" borderId="38" xfId="0" applyFont="1" applyBorder="1" applyAlignment="1">
      <alignment horizontal="center"/>
    </xf>
    <xf numFmtId="0" fontId="1" fillId="0" borderId="39" xfId="0" applyFont="1" applyBorder="1" applyAlignment="1">
      <alignment horizontal="center"/>
    </xf>
    <xf numFmtId="0" fontId="1" fillId="0" borderId="37" xfId="0" applyFont="1" applyBorder="1" applyAlignment="1">
      <alignment horizontal="center"/>
    </xf>
    <xf numFmtId="0" fontId="0" fillId="0" borderId="25" xfId="0" applyBorder="1" applyAlignment="1">
      <alignment horizontal="center" vertical="center"/>
    </xf>
    <xf numFmtId="0" fontId="0" fillId="0" borderId="25" xfId="0" applyBorder="1" applyAlignment="1">
      <alignment horizontal="center" vertical="center" wrapText="1"/>
    </xf>
    <xf numFmtId="0" fontId="1" fillId="0" borderId="25" xfId="0" applyFont="1" applyBorder="1" applyAlignment="1">
      <alignment horizontal="center"/>
    </xf>
    <xf numFmtId="0" fontId="50" fillId="0" borderId="10" xfId="0" applyFont="1" applyBorder="1" applyAlignment="1">
      <alignment horizontal="center" vertical="center" wrapText="1"/>
    </xf>
    <xf numFmtId="0" fontId="50" fillId="0" borderId="18" xfId="0" applyFont="1" applyBorder="1" applyAlignment="1">
      <alignment horizontal="center" vertical="center" wrapText="1"/>
    </xf>
    <xf numFmtId="10" fontId="0" fillId="0" borderId="0" xfId="4" applyNumberFormat="1" applyFont="1" applyFill="1" applyBorder="1"/>
    <xf numFmtId="164" fontId="0" fillId="0" borderId="0" xfId="0" applyNumberFormat="1" applyAlignment="1">
      <alignment horizontal="center"/>
    </xf>
    <xf numFmtId="0" fontId="0" fillId="0" borderId="60" xfId="0" applyBorder="1"/>
    <xf numFmtId="0" fontId="0" fillId="0" borderId="38" xfId="0" applyBorder="1" applyAlignment="1">
      <alignment horizontal="center" vertical="center"/>
    </xf>
    <xf numFmtId="0" fontId="40" fillId="0" borderId="9" xfId="0" applyFont="1" applyBorder="1"/>
    <xf numFmtId="165" fontId="37" fillId="0" borderId="0" xfId="0" applyNumberFormat="1" applyFont="1" applyAlignment="1">
      <alignment horizontal="centerContinuous"/>
    </xf>
    <xf numFmtId="0" fontId="37" fillId="0" borderId="0" xfId="0" applyFont="1" applyAlignment="1">
      <alignment horizontal="centerContinuous"/>
    </xf>
    <xf numFmtId="165" fontId="1" fillId="0" borderId="0" xfId="0" applyNumberFormat="1" applyFont="1" applyAlignment="1">
      <alignment horizontal="center" vertical="center"/>
    </xf>
    <xf numFmtId="0" fontId="40" fillId="0" borderId="0" xfId="0" applyFont="1"/>
    <xf numFmtId="0" fontId="7" fillId="0" borderId="0" xfId="0" applyFont="1" applyAlignment="1">
      <alignment horizontal="right"/>
    </xf>
    <xf numFmtId="16" fontId="0" fillId="0" borderId="0" xfId="0" applyNumberFormat="1" applyAlignment="1">
      <alignment horizontal="right"/>
    </xf>
    <xf numFmtId="165" fontId="1" fillId="0" borderId="0" xfId="0" applyNumberFormat="1" applyFont="1" applyAlignment="1">
      <alignment horizontal="right"/>
    </xf>
    <xf numFmtId="172" fontId="0" fillId="0" borderId="0" xfId="0" applyNumberFormat="1" applyAlignment="1">
      <alignment horizontal="center"/>
    </xf>
    <xf numFmtId="0" fontId="1" fillId="0" borderId="11" xfId="0" applyFont="1" applyBorder="1" applyAlignment="1">
      <alignment horizontal="center"/>
    </xf>
    <xf numFmtId="165" fontId="0" fillId="0" borderId="0" xfId="0" applyNumberFormat="1" applyAlignment="1">
      <alignment horizontal="right"/>
    </xf>
    <xf numFmtId="165" fontId="0" fillId="0" borderId="0" xfId="0" applyNumberFormat="1" applyAlignment="1">
      <alignment horizontal="left"/>
    </xf>
    <xf numFmtId="3" fontId="37" fillId="0" borderId="0" xfId="0" applyNumberFormat="1" applyFont="1" applyAlignment="1">
      <alignment horizontal="center"/>
    </xf>
    <xf numFmtId="1" fontId="0" fillId="0" borderId="11" xfId="0" applyNumberFormat="1" applyBorder="1" applyAlignment="1">
      <alignment horizontal="center"/>
    </xf>
    <xf numFmtId="165" fontId="0" fillId="0" borderId="14" xfId="0" applyNumberFormat="1" applyBorder="1" applyAlignment="1">
      <alignment horizontal="right"/>
    </xf>
    <xf numFmtId="165" fontId="0" fillId="0" borderId="14" xfId="0" applyNumberFormat="1" applyBorder="1" applyAlignment="1">
      <alignment horizontal="left"/>
    </xf>
    <xf numFmtId="0" fontId="37" fillId="0" borderId="14" xfId="0" applyFont="1" applyBorder="1" applyAlignment="1">
      <alignment horizontal="center"/>
    </xf>
    <xf numFmtId="165" fontId="1" fillId="8" borderId="8" xfId="0" applyNumberFormat="1" applyFont="1" applyFill="1" applyBorder="1" applyAlignment="1">
      <alignment horizontal="centerContinuous"/>
    </xf>
    <xf numFmtId="0" fontId="0" fillId="8" borderId="9" xfId="0" applyFill="1" applyBorder="1" applyAlignment="1">
      <alignment horizontal="centerContinuous"/>
    </xf>
    <xf numFmtId="0" fontId="0" fillId="8" borderId="10" xfId="0" applyFill="1" applyBorder="1" applyAlignment="1">
      <alignment horizontal="centerContinuous"/>
    </xf>
    <xf numFmtId="165" fontId="1" fillId="0" borderId="0" xfId="0" applyNumberFormat="1" applyFont="1" applyAlignment="1">
      <alignment horizontal="center"/>
    </xf>
    <xf numFmtId="164" fontId="0" fillId="0" borderId="0" xfId="0" applyNumberFormat="1"/>
    <xf numFmtId="173" fontId="8" fillId="0" borderId="0" xfId="0" applyNumberFormat="1" applyFont="1" applyAlignment="1">
      <alignment horizontal="center"/>
    </xf>
    <xf numFmtId="9" fontId="0" fillId="0" borderId="0" xfId="4" applyFont="1" applyBorder="1" applyAlignment="1">
      <alignment horizontal="center" vertical="center"/>
    </xf>
    <xf numFmtId="171" fontId="0" fillId="0" borderId="0" xfId="4" applyNumberFormat="1" applyFont="1" applyFill="1" applyBorder="1" applyAlignment="1">
      <alignment horizontal="center"/>
    </xf>
    <xf numFmtId="0" fontId="0" fillId="0" borderId="14" xfId="0" applyBorder="1" applyAlignment="1">
      <alignment horizontal="right"/>
    </xf>
    <xf numFmtId="44" fontId="6" fillId="5" borderId="1" xfId="0" applyNumberFormat="1" applyFont="1" applyFill="1" applyBorder="1" applyAlignment="1">
      <alignment horizontal="center"/>
    </xf>
    <xf numFmtId="44" fontId="6" fillId="5" borderId="0" xfId="0" applyNumberFormat="1" applyFont="1" applyFill="1" applyAlignment="1">
      <alignment horizontal="center"/>
    </xf>
    <xf numFmtId="44" fontId="6" fillId="5" borderId="2" xfId="0" applyNumberFormat="1" applyFont="1" applyFill="1" applyBorder="1" applyAlignment="1">
      <alignment horizontal="center"/>
    </xf>
    <xf numFmtId="44" fontId="6" fillId="5" borderId="1" xfId="0" applyNumberFormat="1" applyFont="1" applyFill="1" applyBorder="1"/>
    <xf numFmtId="44" fontId="6" fillId="5" borderId="0" xfId="0" applyNumberFormat="1" applyFont="1" applyFill="1"/>
    <xf numFmtId="44" fontId="6" fillId="5" borderId="2" xfId="0" applyNumberFormat="1" applyFont="1" applyFill="1" applyBorder="1"/>
    <xf numFmtId="9" fontId="0" fillId="5" borderId="1" xfId="0" applyNumberFormat="1" applyFill="1" applyBorder="1" applyAlignment="1">
      <alignment horizontal="center"/>
    </xf>
    <xf numFmtId="9" fontId="0" fillId="5" borderId="0" xfId="0" applyNumberFormat="1" applyFill="1" applyAlignment="1">
      <alignment horizontal="center"/>
    </xf>
    <xf numFmtId="9" fontId="0" fillId="5" borderId="2" xfId="0" applyNumberFormat="1" applyFill="1" applyBorder="1" applyAlignment="1">
      <alignment horizontal="center"/>
    </xf>
    <xf numFmtId="171" fontId="0" fillId="5" borderId="0" xfId="4" applyNumberFormat="1" applyFont="1" applyFill="1" applyBorder="1" applyAlignment="1">
      <alignment horizontal="center"/>
    </xf>
    <xf numFmtId="0" fontId="0" fillId="5" borderId="1" xfId="0" applyFill="1" applyBorder="1" applyAlignment="1">
      <alignment horizontal="center"/>
    </xf>
    <xf numFmtId="0" fontId="0" fillId="5" borderId="2" xfId="0" applyFill="1" applyBorder="1" applyAlignment="1">
      <alignment horizontal="center"/>
    </xf>
    <xf numFmtId="0" fontId="0" fillId="5" borderId="0" xfId="0" applyFill="1" applyAlignment="1">
      <alignment horizontal="center"/>
    </xf>
    <xf numFmtId="0" fontId="0" fillId="5" borderId="3" xfId="0" applyFill="1" applyBorder="1" applyAlignment="1">
      <alignment horizontal="center"/>
    </xf>
    <xf numFmtId="0" fontId="0" fillId="5" borderId="28" xfId="0" applyFill="1" applyBorder="1" applyAlignment="1">
      <alignment horizontal="center"/>
    </xf>
    <xf numFmtId="0" fontId="0" fillId="5" borderId="4" xfId="0" applyFill="1" applyBorder="1" applyAlignment="1">
      <alignment horizontal="center"/>
    </xf>
    <xf numFmtId="9" fontId="0" fillId="5" borderId="0" xfId="0" applyNumberFormat="1" applyFill="1" applyAlignment="1">
      <alignment horizontal="center" vertical="center" wrapText="1"/>
    </xf>
    <xf numFmtId="0" fontId="0" fillId="5" borderId="0" xfId="0" applyFill="1" applyAlignment="1">
      <alignment horizontal="center" vertical="center" wrapText="1"/>
    </xf>
    <xf numFmtId="2" fontId="0" fillId="5" borderId="0" xfId="0" applyNumberFormat="1" applyFill="1" applyAlignment="1">
      <alignment horizontal="center" vertical="center" wrapText="1"/>
    </xf>
    <xf numFmtId="0" fontId="0" fillId="0" borderId="8" xfId="0" applyBorder="1" applyAlignment="1">
      <alignment horizontal="centerContinuous"/>
    </xf>
    <xf numFmtId="173" fontId="43" fillId="0" borderId="0" xfId="0" applyNumberFormat="1" applyFont="1" applyAlignment="1">
      <alignment horizontal="center" vertical="center" wrapText="1"/>
    </xf>
    <xf numFmtId="9" fontId="0" fillId="0" borderId="8" xfId="0" applyNumberFormat="1" applyBorder="1" applyAlignment="1">
      <alignment horizontal="center" vertical="center"/>
    </xf>
    <xf numFmtId="9" fontId="0" fillId="0" borderId="9" xfId="0" applyNumberFormat="1" applyBorder="1" applyAlignment="1">
      <alignment horizontal="center" vertical="center"/>
    </xf>
    <xf numFmtId="9" fontId="0" fillId="0" borderId="10" xfId="0" applyNumberFormat="1" applyBorder="1" applyAlignment="1">
      <alignment horizontal="center" vertical="center"/>
    </xf>
    <xf numFmtId="9" fontId="0" fillId="0" borderId="11" xfId="0" applyNumberFormat="1" applyBorder="1" applyAlignment="1">
      <alignment horizontal="center" vertical="center"/>
    </xf>
    <xf numFmtId="9" fontId="0" fillId="0" borderId="0" xfId="0" applyNumberFormat="1" applyAlignment="1">
      <alignment horizontal="center" vertical="center"/>
    </xf>
    <xf numFmtId="9" fontId="0" fillId="0" borderId="12" xfId="0" applyNumberFormat="1" applyBorder="1" applyAlignment="1">
      <alignment horizontal="center" vertical="center"/>
    </xf>
    <xf numFmtId="9" fontId="0" fillId="0" borderId="13" xfId="0" applyNumberFormat="1" applyBorder="1" applyAlignment="1">
      <alignment horizontal="center" vertical="center"/>
    </xf>
    <xf numFmtId="9" fontId="0" fillId="0" borderId="14" xfId="0" applyNumberFormat="1" applyBorder="1" applyAlignment="1">
      <alignment horizontal="center" vertical="center"/>
    </xf>
    <xf numFmtId="9" fontId="0" fillId="0" borderId="15" xfId="0" applyNumberFormat="1" applyBorder="1" applyAlignment="1">
      <alignment horizontal="center" vertical="center"/>
    </xf>
    <xf numFmtId="9" fontId="37" fillId="0" borderId="0" xfId="0" applyNumberFormat="1" applyFont="1" applyAlignment="1">
      <alignment horizontal="centerContinuous"/>
    </xf>
    <xf numFmtId="9" fontId="0" fillId="0" borderId="0" xfId="0" applyNumberFormat="1" applyAlignment="1">
      <alignment horizontal="centerContinuous"/>
    </xf>
    <xf numFmtId="165" fontId="0" fillId="0" borderId="0" xfId="3" applyNumberFormat="1" applyFont="1" applyFill="1" applyBorder="1" applyAlignment="1">
      <alignment horizontal="center"/>
    </xf>
    <xf numFmtId="4" fontId="37" fillId="0" borderId="0" xfId="0" applyNumberFormat="1" applyFont="1"/>
    <xf numFmtId="3" fontId="0" fillId="5" borderId="0" xfId="0" applyNumberFormat="1" applyFill="1"/>
    <xf numFmtId="4" fontId="0" fillId="5" borderId="12" xfId="0" applyNumberFormat="1" applyFill="1" applyBorder="1" applyAlignment="1">
      <alignment horizontal="center"/>
    </xf>
    <xf numFmtId="44" fontId="19" fillId="0" borderId="0" xfId="0" applyNumberFormat="1" applyFont="1"/>
    <xf numFmtId="0" fontId="27" fillId="7" borderId="6" xfId="0" applyFont="1" applyFill="1" applyBorder="1" applyAlignment="1">
      <alignment vertical="center"/>
    </xf>
    <xf numFmtId="0" fontId="27" fillId="7" borderId="5" xfId="0" applyFont="1" applyFill="1" applyBorder="1" applyAlignment="1">
      <alignment horizontal="centerContinuous" vertical="center"/>
    </xf>
    <xf numFmtId="0" fontId="27" fillId="7" borderId="6" xfId="0" applyFont="1" applyFill="1" applyBorder="1" applyAlignment="1">
      <alignment horizontal="centerContinuous" vertical="center"/>
    </xf>
    <xf numFmtId="0" fontId="27" fillId="7" borderId="7" xfId="0" applyFont="1" applyFill="1" applyBorder="1" applyAlignment="1">
      <alignment horizontal="centerContinuous" vertical="center"/>
    </xf>
    <xf numFmtId="0" fontId="19" fillId="0" borderId="0" xfId="0" applyFont="1" applyAlignment="1">
      <alignment horizontal="right" vertical="top"/>
    </xf>
    <xf numFmtId="0" fontId="16" fillId="0" borderId="0" xfId="0" applyFont="1" applyAlignment="1">
      <alignment horizontal="right" vertical="top"/>
    </xf>
    <xf numFmtId="10" fontId="1" fillId="0" borderId="0" xfId="0" applyNumberFormat="1" applyFont="1" applyAlignment="1">
      <alignment horizontal="center"/>
    </xf>
    <xf numFmtId="4" fontId="0" fillId="5" borderId="25" xfId="0" applyNumberFormat="1" applyFill="1" applyBorder="1" applyAlignment="1">
      <alignment horizontal="center"/>
    </xf>
    <xf numFmtId="167" fontId="0" fillId="5" borderId="25" xfId="0" applyNumberFormat="1" applyFill="1" applyBorder="1" applyAlignment="1">
      <alignment horizontal="center"/>
    </xf>
    <xf numFmtId="0" fontId="52" fillId="17" borderId="42" xfId="0" applyFont="1" applyFill="1" applyBorder="1" applyAlignment="1">
      <alignment horizontal="center" vertical="center" wrapText="1"/>
    </xf>
    <xf numFmtId="0" fontId="52" fillId="17" borderId="12" xfId="0" applyFont="1" applyFill="1" applyBorder="1" applyAlignment="1">
      <alignment horizontal="center" vertical="center" wrapText="1"/>
    </xf>
    <xf numFmtId="0" fontId="52" fillId="17" borderId="5" xfId="0" applyFont="1" applyFill="1" applyBorder="1" applyAlignment="1">
      <alignment horizontal="center" vertical="center" wrapText="1"/>
    </xf>
    <xf numFmtId="0" fontId="52" fillId="17" borderId="6" xfId="0" applyFont="1" applyFill="1" applyBorder="1" applyAlignment="1">
      <alignment horizontal="center" vertical="center" wrapText="1"/>
    </xf>
    <xf numFmtId="0" fontId="52" fillId="17" borderId="7" xfId="0" applyFont="1" applyFill="1" applyBorder="1" applyAlignment="1">
      <alignment horizontal="center" vertical="center" wrapText="1"/>
    </xf>
    <xf numFmtId="0" fontId="33" fillId="0" borderId="38" xfId="0" applyFont="1" applyBorder="1"/>
    <xf numFmtId="0" fontId="0" fillId="0" borderId="51" xfId="0" applyBorder="1"/>
    <xf numFmtId="4" fontId="0" fillId="0" borderId="11" xfId="0" applyNumberFormat="1" applyBorder="1"/>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4" fontId="1" fillId="0" borderId="8" xfId="0" applyNumberFormat="1" applyFont="1" applyBorder="1" applyAlignment="1">
      <alignment horizontal="center"/>
    </xf>
    <xf numFmtId="4" fontId="1" fillId="0" borderId="9" xfId="0" applyNumberFormat="1" applyFont="1" applyBorder="1" applyAlignment="1">
      <alignment horizontal="center"/>
    </xf>
    <xf numFmtId="4" fontId="1" fillId="0" borderId="10" xfId="0" applyNumberFormat="1" applyFont="1" applyBorder="1" applyAlignment="1">
      <alignment horizontal="center"/>
    </xf>
    <xf numFmtId="3" fontId="0" fillId="0" borderId="11" xfId="0" applyNumberFormat="1" applyBorder="1" applyAlignment="1">
      <alignment horizontal="center"/>
    </xf>
    <xf numFmtId="3" fontId="0" fillId="0" borderId="12" xfId="0" applyNumberFormat="1" applyBorder="1" applyAlignment="1">
      <alignment horizontal="center"/>
    </xf>
    <xf numFmtId="3" fontId="0" fillId="0" borderId="15" xfId="0" applyNumberFormat="1" applyBorder="1" applyAlignment="1">
      <alignment horizontal="center"/>
    </xf>
    <xf numFmtId="3" fontId="1" fillId="0" borderId="8" xfId="0" applyNumberFormat="1" applyFont="1" applyBorder="1" applyAlignment="1">
      <alignment horizontal="center"/>
    </xf>
    <xf numFmtId="4" fontId="0" fillId="0" borderId="9" xfId="0" applyNumberFormat="1" applyBorder="1"/>
    <xf numFmtId="3" fontId="0" fillId="0" borderId="9" xfId="0" applyNumberFormat="1" applyBorder="1" applyAlignment="1">
      <alignment horizontal="center"/>
    </xf>
    <xf numFmtId="4" fontId="0" fillId="0" borderId="10" xfId="0" applyNumberFormat="1" applyBorder="1"/>
    <xf numFmtId="4" fontId="0" fillId="0" borderId="12" xfId="0" applyNumberFormat="1" applyBorder="1"/>
    <xf numFmtId="3" fontId="0" fillId="0" borderId="14" xfId="0" applyNumberFormat="1" applyBorder="1" applyAlignment="1">
      <alignment horizontal="center"/>
    </xf>
    <xf numFmtId="4" fontId="0" fillId="0" borderId="15" xfId="0" applyNumberFormat="1" applyBorder="1"/>
    <xf numFmtId="4" fontId="0" fillId="0" borderId="0" xfId="0" applyNumberFormat="1" applyAlignment="1">
      <alignment horizontal="right"/>
    </xf>
    <xf numFmtId="0" fontId="20" fillId="0" borderId="0" xfId="0" applyFont="1" applyAlignment="1">
      <alignment horizontal="right" vertical="top"/>
    </xf>
    <xf numFmtId="0" fontId="23" fillId="0" borderId="0" xfId="0" applyFont="1" applyAlignment="1">
      <alignment horizontal="right" vertical="top"/>
    </xf>
    <xf numFmtId="0" fontId="21" fillId="0" borderId="0" xfId="0" applyFont="1" applyAlignment="1">
      <alignment horizontal="right" vertical="top"/>
    </xf>
    <xf numFmtId="0" fontId="30" fillId="0" borderId="0" xfId="0" applyFont="1" applyAlignment="1">
      <alignment horizontal="right" vertical="top"/>
    </xf>
    <xf numFmtId="4" fontId="1" fillId="0" borderId="0" xfId="0" applyNumberFormat="1" applyFont="1"/>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0" xfId="0" applyFont="1" applyFill="1" applyAlignment="1">
      <alignment horizontal="center" vertical="center" wrapText="1"/>
    </xf>
    <xf numFmtId="0" fontId="21" fillId="0" borderId="11" xfId="0" applyFont="1" applyBorder="1" applyAlignment="1">
      <alignment horizontal="right" vertical="top" wrapText="1"/>
    </xf>
    <xf numFmtId="165" fontId="17" fillId="0" borderId="12" xfId="0" applyNumberFormat="1" applyFont="1" applyBorder="1"/>
    <xf numFmtId="0" fontId="41" fillId="0" borderId="11" xfId="0" applyFont="1" applyBorder="1" applyAlignment="1">
      <alignment horizontal="right" vertical="top" wrapText="1"/>
    </xf>
    <xf numFmtId="9" fontId="37" fillId="0" borderId="12" xfId="0" applyNumberFormat="1" applyFont="1" applyBorder="1"/>
    <xf numFmtId="0" fontId="42" fillId="0" borderId="11" xfId="0" applyFont="1" applyBorder="1" applyAlignment="1">
      <alignment horizontal="right" vertical="top" wrapText="1"/>
    </xf>
    <xf numFmtId="3" fontId="42" fillId="0" borderId="12" xfId="0" applyNumberFormat="1" applyFont="1" applyBorder="1" applyAlignment="1">
      <alignment horizontal="right" vertical="center"/>
    </xf>
    <xf numFmtId="0" fontId="42" fillId="0" borderId="13" xfId="0" applyFont="1" applyBorder="1" applyAlignment="1">
      <alignment horizontal="right" vertical="top" wrapText="1"/>
    </xf>
    <xf numFmtId="3" fontId="42" fillId="0" borderId="14" xfId="0" applyNumberFormat="1" applyFont="1" applyBorder="1" applyAlignment="1">
      <alignment horizontal="right" vertical="center"/>
    </xf>
    <xf numFmtId="3" fontId="42" fillId="0" borderId="15" xfId="0" applyNumberFormat="1" applyFont="1" applyBorder="1" applyAlignment="1">
      <alignment horizontal="right" vertical="center"/>
    </xf>
    <xf numFmtId="0" fontId="21" fillId="0" borderId="9" xfId="0" applyFont="1" applyBorder="1" applyAlignment="1">
      <alignment horizontal="center" vertical="top"/>
    </xf>
    <xf numFmtId="0" fontId="21" fillId="0" borderId="10" xfId="0" applyFont="1" applyBorder="1" applyAlignment="1">
      <alignment horizontal="center" vertical="top"/>
    </xf>
    <xf numFmtId="0" fontId="20" fillId="0" borderId="9" xfId="0" applyFont="1" applyBorder="1" applyAlignment="1">
      <alignment vertical="top"/>
    </xf>
    <xf numFmtId="165" fontId="20" fillId="0" borderId="9" xfId="0" applyNumberFormat="1" applyFont="1" applyBorder="1" applyAlignment="1">
      <alignment horizontal="right" vertical="center"/>
    </xf>
    <xf numFmtId="165" fontId="20" fillId="0" borderId="10" xfId="0" applyNumberFormat="1" applyFont="1" applyBorder="1" applyAlignment="1">
      <alignment horizontal="right" vertical="center"/>
    </xf>
    <xf numFmtId="165" fontId="23" fillId="0" borderId="12" xfId="0" applyNumberFormat="1" applyFont="1" applyBorder="1" applyAlignment="1">
      <alignment horizontal="right" vertical="center"/>
    </xf>
    <xf numFmtId="165" fontId="19" fillId="0" borderId="12" xfId="0" applyNumberFormat="1" applyFont="1" applyBorder="1" applyAlignment="1">
      <alignment horizontal="right" vertical="center"/>
    </xf>
    <xf numFmtId="165" fontId="17" fillId="0" borderId="12" xfId="0" applyNumberFormat="1" applyFont="1" applyBorder="1" applyAlignment="1">
      <alignment horizontal="right" vertical="center"/>
    </xf>
    <xf numFmtId="165" fontId="21" fillId="0" borderId="12" xfId="0" applyNumberFormat="1" applyFont="1" applyBorder="1" applyAlignment="1">
      <alignment horizontal="right" vertical="center"/>
    </xf>
    <xf numFmtId="165" fontId="24" fillId="0" borderId="12" xfId="0" applyNumberFormat="1" applyFont="1" applyBorder="1" applyAlignment="1">
      <alignment horizontal="right" vertical="center"/>
    </xf>
    <xf numFmtId="165" fontId="18" fillId="0" borderId="12" xfId="0" applyNumberFormat="1" applyFont="1" applyBorder="1" applyAlignment="1">
      <alignment horizontal="right" vertical="center"/>
    </xf>
    <xf numFmtId="44" fontId="19" fillId="4" borderId="12" xfId="0" applyNumberFormat="1" applyFont="1" applyFill="1" applyBorder="1"/>
    <xf numFmtId="165" fontId="17" fillId="3" borderId="12" xfId="0" applyNumberFormat="1" applyFont="1" applyFill="1" applyBorder="1" applyAlignment="1">
      <alignment horizontal="right" vertical="center"/>
    </xf>
    <xf numFmtId="165" fontId="18" fillId="3" borderId="12" xfId="0" applyNumberFormat="1" applyFont="1" applyFill="1" applyBorder="1" applyAlignment="1">
      <alignment horizontal="right" vertical="center"/>
    </xf>
    <xf numFmtId="165" fontId="30" fillId="0" borderId="12" xfId="0" applyNumberFormat="1" applyFont="1" applyBorder="1" applyAlignment="1">
      <alignment horizontal="right" vertical="center"/>
    </xf>
    <xf numFmtId="165" fontId="25" fillId="0" borderId="12" xfId="0" applyNumberFormat="1" applyFont="1" applyBorder="1" applyAlignment="1">
      <alignment horizontal="right" vertical="center"/>
    </xf>
    <xf numFmtId="165" fontId="20" fillId="0" borderId="12" xfId="0" applyNumberFormat="1" applyFont="1" applyBorder="1" applyAlignment="1">
      <alignment horizontal="right" vertical="center"/>
    </xf>
    <xf numFmtId="0" fontId="19" fillId="0" borderId="14" xfId="0" applyFont="1" applyBorder="1" applyAlignment="1">
      <alignment vertical="top"/>
    </xf>
    <xf numFmtId="165" fontId="19" fillId="0" borderId="14" xfId="0" applyNumberFormat="1" applyFont="1" applyBorder="1" applyAlignment="1">
      <alignment horizontal="right" vertical="center"/>
    </xf>
    <xf numFmtId="165" fontId="19" fillId="0" borderId="15" xfId="0" applyNumberFormat="1" applyFont="1" applyBorder="1" applyAlignment="1">
      <alignment horizontal="right" vertical="center"/>
    </xf>
    <xf numFmtId="0" fontId="46" fillId="0" borderId="2" xfId="0" applyFont="1" applyBorder="1"/>
    <xf numFmtId="0" fontId="46" fillId="0" borderId="38" xfId="0" applyFont="1" applyBorder="1" applyAlignment="1">
      <alignment horizontal="center"/>
    </xf>
    <xf numFmtId="0" fontId="46" fillId="0" borderId="39" xfId="0" applyFont="1" applyBorder="1"/>
    <xf numFmtId="0" fontId="46" fillId="0" borderId="4" xfId="0" applyFont="1" applyBorder="1" applyAlignment="1">
      <alignment horizontal="center"/>
    </xf>
    <xf numFmtId="0" fontId="46" fillId="0" borderId="28" xfId="0" applyFont="1" applyBorder="1"/>
    <xf numFmtId="0" fontId="22" fillId="0" borderId="0" xfId="0" applyFont="1" applyAlignment="1">
      <alignment wrapText="1"/>
    </xf>
    <xf numFmtId="0" fontId="27" fillId="7" borderId="7" xfId="0" applyFont="1" applyFill="1" applyBorder="1" applyAlignment="1">
      <alignment vertical="center" wrapText="1"/>
    </xf>
    <xf numFmtId="2" fontId="35" fillId="0" borderId="0" xfId="0" applyNumberFormat="1" applyFont="1" applyAlignment="1">
      <alignment horizontal="center" vertical="center" wrapText="1"/>
    </xf>
    <xf numFmtId="3" fontId="42" fillId="0" borderId="0" xfId="0" applyNumberFormat="1" applyFont="1" applyAlignment="1">
      <alignment horizontal="right" vertical="center" wrapText="1"/>
    </xf>
    <xf numFmtId="3" fontId="42" fillId="0" borderId="0" xfId="0" applyNumberFormat="1" applyFont="1" applyAlignment="1">
      <alignment horizontal="center" vertical="center" wrapText="1"/>
    </xf>
    <xf numFmtId="9" fontId="0" fillId="9" borderId="36" xfId="0" applyNumberFormat="1" applyFill="1" applyBorder="1" applyAlignment="1">
      <alignment horizontal="center"/>
    </xf>
    <xf numFmtId="9" fontId="0" fillId="9" borderId="32" xfId="0" applyNumberFormat="1" applyFill="1" applyBorder="1" applyAlignment="1">
      <alignment horizontal="center"/>
    </xf>
    <xf numFmtId="9" fontId="0" fillId="9" borderId="27" xfId="0" applyNumberFormat="1" applyFill="1" applyBorder="1" applyAlignment="1">
      <alignment horizontal="center"/>
    </xf>
    <xf numFmtId="9" fontId="37" fillId="0" borderId="0" xfId="0" applyNumberFormat="1" applyFont="1" applyAlignment="1">
      <alignment horizontal="left"/>
    </xf>
    <xf numFmtId="6" fontId="1" fillId="0" borderId="0" xfId="0" applyNumberFormat="1" applyFont="1"/>
    <xf numFmtId="10" fontId="1" fillId="5" borderId="25" xfId="4" applyNumberFormat="1" applyFont="1" applyFill="1" applyBorder="1" applyAlignment="1">
      <alignment horizontal="center" vertical="center"/>
    </xf>
    <xf numFmtId="0" fontId="1" fillId="0" borderId="36" xfId="0" applyFont="1" applyBorder="1" applyAlignment="1">
      <alignment horizontal="center" vertical="center"/>
    </xf>
    <xf numFmtId="0" fontId="0" fillId="0" borderId="36" xfId="0" applyBorder="1" applyAlignment="1">
      <alignment horizontal="center" vertical="center"/>
    </xf>
    <xf numFmtId="0" fontId="0" fillId="0" borderId="36" xfId="0" applyBorder="1" applyAlignment="1">
      <alignment horizontal="center" vertical="center" wrapText="1"/>
    </xf>
    <xf numFmtId="0" fontId="0" fillId="0" borderId="47" xfId="0" applyBorder="1" applyAlignment="1">
      <alignment horizontal="center" vertical="center"/>
    </xf>
    <xf numFmtId="0" fontId="0" fillId="0" borderId="55" xfId="0" applyBorder="1" applyAlignment="1">
      <alignment horizontal="center" vertical="center"/>
    </xf>
    <xf numFmtId="9" fontId="0" fillId="0" borderId="55" xfId="0" applyNumberFormat="1" applyBorder="1" applyAlignment="1">
      <alignment horizontal="center" vertical="center"/>
    </xf>
    <xf numFmtId="0" fontId="0" fillId="0" borderId="55" xfId="0" applyBorder="1" applyAlignment="1">
      <alignment horizontal="center" vertical="center" wrapText="1"/>
    </xf>
    <xf numFmtId="0" fontId="0" fillId="0" borderId="56" xfId="0" applyBorder="1" applyAlignment="1">
      <alignment horizontal="center" vertical="center"/>
    </xf>
    <xf numFmtId="9" fontId="0" fillId="0" borderId="25" xfId="0" applyNumberFormat="1" applyBorder="1" applyAlignment="1">
      <alignment horizontal="center" vertical="center"/>
    </xf>
    <xf numFmtId="0" fontId="0" fillId="0" borderId="44" xfId="0" applyBorder="1" applyAlignment="1">
      <alignment horizontal="center" vertical="center"/>
    </xf>
    <xf numFmtId="9" fontId="0" fillId="0" borderId="48" xfId="0" applyNumberFormat="1" applyBorder="1" applyAlignment="1">
      <alignment horizontal="center" vertical="center"/>
    </xf>
    <xf numFmtId="9" fontId="0" fillId="0" borderId="39" xfId="0" applyNumberFormat="1" applyBorder="1" applyAlignment="1">
      <alignment horizontal="center" vertical="center"/>
    </xf>
    <xf numFmtId="9" fontId="0" fillId="0" borderId="36" xfId="0" applyNumberFormat="1" applyBorder="1" applyAlignment="1">
      <alignment horizontal="center" vertical="center"/>
    </xf>
    <xf numFmtId="0" fontId="0" fillId="0" borderId="53" xfId="0" applyBorder="1" applyAlignment="1">
      <alignment horizontal="center" vertical="center"/>
    </xf>
    <xf numFmtId="9" fontId="0" fillId="0" borderId="49" xfId="0" applyNumberFormat="1" applyBorder="1" applyAlignment="1">
      <alignment horizontal="center" vertical="center"/>
    </xf>
    <xf numFmtId="0" fontId="0" fillId="0" borderId="31" xfId="0" applyBorder="1" applyAlignment="1">
      <alignment horizontal="center" vertical="center"/>
    </xf>
    <xf numFmtId="9" fontId="0" fillId="0" borderId="31" xfId="0" applyNumberFormat="1" applyBorder="1" applyAlignment="1">
      <alignment horizontal="center" vertical="center"/>
    </xf>
    <xf numFmtId="0" fontId="0" fillId="0" borderId="31" xfId="0" applyBorder="1" applyAlignment="1">
      <alignment horizontal="center" vertical="center" wrapText="1"/>
    </xf>
    <xf numFmtId="0" fontId="0" fillId="0" borderId="45" xfId="0" applyBorder="1" applyAlignment="1">
      <alignment horizontal="center" vertical="center"/>
    </xf>
    <xf numFmtId="9" fontId="0" fillId="0" borderId="54" xfId="0" applyNumberFormat="1" applyBorder="1" applyAlignment="1">
      <alignment horizontal="center" vertical="center"/>
    </xf>
    <xf numFmtId="0" fontId="11" fillId="0" borderId="56" xfId="1" applyBorder="1" applyAlignment="1">
      <alignment horizontal="center" vertical="center" wrapText="1"/>
    </xf>
    <xf numFmtId="0" fontId="0" fillId="0" borderId="41" xfId="0" applyBorder="1" applyAlignment="1">
      <alignment horizontal="center" vertical="center"/>
    </xf>
    <xf numFmtId="9" fontId="0" fillId="0" borderId="41" xfId="0" applyNumberFormat="1" applyBorder="1" applyAlignment="1">
      <alignment horizontal="center" vertical="center"/>
    </xf>
    <xf numFmtId="9" fontId="0" fillId="0" borderId="52" xfId="0" applyNumberFormat="1"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9" fontId="0" fillId="0" borderId="59" xfId="0" applyNumberFormat="1" applyBorder="1" applyAlignment="1">
      <alignment horizontal="center" vertical="center"/>
    </xf>
    <xf numFmtId="0" fontId="0" fillId="0" borderId="59" xfId="0" applyBorder="1" applyAlignment="1">
      <alignment horizontal="center" vertical="center" wrapText="1"/>
    </xf>
    <xf numFmtId="0" fontId="0" fillId="0" borderId="40" xfId="0" applyBorder="1" applyAlignment="1">
      <alignment horizontal="center" vertical="center"/>
    </xf>
    <xf numFmtId="6" fontId="5" fillId="0" borderId="0" xfId="0" applyNumberFormat="1" applyFont="1" applyAlignment="1">
      <alignment horizontal="center"/>
    </xf>
    <xf numFmtId="0" fontId="4" fillId="0" borderId="8" xfId="0" applyFont="1" applyBorder="1"/>
    <xf numFmtId="6" fontId="5" fillId="0" borderId="9" xfId="0" applyNumberFormat="1" applyFont="1" applyBorder="1" applyAlignment="1">
      <alignment horizontal="center"/>
    </xf>
    <xf numFmtId="6" fontId="5" fillId="0" borderId="10" xfId="0" applyNumberFormat="1" applyFont="1" applyBorder="1" applyAlignment="1">
      <alignment horizontal="center"/>
    </xf>
    <xf numFmtId="0" fontId="4" fillId="0" borderId="11" xfId="0" applyFont="1" applyBorder="1"/>
    <xf numFmtId="6" fontId="5" fillId="0" borderId="12" xfId="0" applyNumberFormat="1" applyFont="1" applyBorder="1" applyAlignment="1">
      <alignment horizontal="center"/>
    </xf>
    <xf numFmtId="0" fontId="4" fillId="0" borderId="13" xfId="0" applyFont="1" applyBorder="1"/>
    <xf numFmtId="6" fontId="5" fillId="0" borderId="14" xfId="0" applyNumberFormat="1" applyFont="1" applyBorder="1" applyAlignment="1">
      <alignment horizontal="center"/>
    </xf>
    <xf numFmtId="6" fontId="5" fillId="0" borderId="15" xfId="0" applyNumberFormat="1" applyFont="1" applyBorder="1" applyAlignment="1">
      <alignment horizontal="center"/>
    </xf>
    <xf numFmtId="6" fontId="0" fillId="0" borderId="8" xfId="0" applyNumberFormat="1" applyBorder="1" applyAlignment="1">
      <alignment horizontal="center"/>
    </xf>
    <xf numFmtId="6" fontId="0" fillId="0" borderId="9" xfId="0" applyNumberFormat="1" applyBorder="1" applyAlignment="1">
      <alignment horizontal="center"/>
    </xf>
    <xf numFmtId="6" fontId="0" fillId="0" borderId="11" xfId="0" applyNumberFormat="1" applyBorder="1" applyAlignment="1">
      <alignment horizontal="center"/>
    </xf>
    <xf numFmtId="6" fontId="0" fillId="0" borderId="12" xfId="0" applyNumberFormat="1" applyBorder="1" applyAlignment="1">
      <alignment horizontal="center"/>
    </xf>
    <xf numFmtId="6" fontId="0" fillId="0" borderId="13" xfId="0" applyNumberFormat="1" applyBorder="1" applyAlignment="1">
      <alignment horizontal="center"/>
    </xf>
    <xf numFmtId="6" fontId="0" fillId="0" borderId="14" xfId="0" applyNumberFormat="1" applyBorder="1" applyAlignment="1">
      <alignment horizontal="center"/>
    </xf>
    <xf numFmtId="6" fontId="0" fillId="0" borderId="15" xfId="0" applyNumberFormat="1" applyBorder="1" applyAlignment="1">
      <alignment horizontal="center"/>
    </xf>
    <xf numFmtId="6" fontId="0" fillId="0" borderId="10" xfId="0" applyNumberFormat="1" applyBorder="1" applyAlignment="1">
      <alignment horizontal="center"/>
    </xf>
    <xf numFmtId="6" fontId="0" fillId="5" borderId="8" xfId="0" applyNumberFormat="1" applyFill="1" applyBorder="1" applyAlignment="1">
      <alignment horizontal="center"/>
    </xf>
    <xf numFmtId="6" fontId="0" fillId="5" borderId="9" xfId="0" applyNumberFormat="1" applyFill="1" applyBorder="1" applyAlignment="1">
      <alignment horizontal="center"/>
    </xf>
    <xf numFmtId="6" fontId="0" fillId="5" borderId="10" xfId="0" applyNumberFormat="1" applyFill="1" applyBorder="1" applyAlignment="1">
      <alignment horizontal="center"/>
    </xf>
    <xf numFmtId="6" fontId="0" fillId="5" borderId="11" xfId="0" applyNumberFormat="1" applyFill="1" applyBorder="1" applyAlignment="1">
      <alignment horizontal="center"/>
    </xf>
    <xf numFmtId="6" fontId="0" fillId="5" borderId="0" xfId="0" applyNumberFormat="1" applyFill="1" applyAlignment="1">
      <alignment horizontal="center"/>
    </xf>
    <xf numFmtId="6" fontId="0" fillId="5" borderId="12" xfId="0" applyNumberFormat="1" applyFill="1" applyBorder="1" applyAlignment="1">
      <alignment horizontal="center"/>
    </xf>
    <xf numFmtId="9" fontId="0" fillId="0" borderId="8" xfId="4" applyFont="1" applyBorder="1" applyAlignment="1">
      <alignment horizontal="center"/>
    </xf>
    <xf numFmtId="9" fontId="0" fillId="0" borderId="9" xfId="4" applyFont="1" applyBorder="1" applyAlignment="1">
      <alignment horizontal="center"/>
    </xf>
    <xf numFmtId="9" fontId="0" fillId="0" borderId="9" xfId="4" applyFont="1" applyFill="1" applyBorder="1" applyAlignment="1">
      <alignment horizontal="center"/>
    </xf>
    <xf numFmtId="9" fontId="0" fillId="0" borderId="10" xfId="4" applyFont="1" applyFill="1" applyBorder="1" applyAlignment="1">
      <alignment horizontal="center"/>
    </xf>
    <xf numFmtId="9" fontId="0" fillId="0" borderId="11" xfId="4" applyFont="1" applyBorder="1" applyAlignment="1">
      <alignment horizontal="center"/>
    </xf>
    <xf numFmtId="9" fontId="0" fillId="0" borderId="0" xfId="4" applyFont="1" applyBorder="1" applyAlignment="1">
      <alignment horizontal="center"/>
    </xf>
    <xf numFmtId="9" fontId="0" fillId="0" borderId="0" xfId="4" applyFont="1" applyFill="1" applyBorder="1" applyAlignment="1">
      <alignment horizontal="center"/>
    </xf>
    <xf numFmtId="9" fontId="0" fillId="0" borderId="12" xfId="4" applyFont="1" applyFill="1" applyBorder="1" applyAlignment="1">
      <alignment horizontal="center"/>
    </xf>
    <xf numFmtId="9" fontId="0" fillId="0" borderId="11" xfId="4" applyFont="1" applyFill="1" applyBorder="1" applyAlignment="1">
      <alignment horizontal="center"/>
    </xf>
    <xf numFmtId="9" fontId="0" fillId="0" borderId="13" xfId="4" applyFont="1" applyBorder="1" applyAlignment="1">
      <alignment horizontal="center"/>
    </xf>
    <xf numFmtId="9" fontId="0" fillId="0" borderId="14" xfId="4" applyFont="1" applyBorder="1" applyAlignment="1">
      <alignment horizontal="center"/>
    </xf>
    <xf numFmtId="9" fontId="0" fillId="0" borderId="14" xfId="4" applyFont="1" applyFill="1" applyBorder="1" applyAlignment="1">
      <alignment horizontal="center"/>
    </xf>
    <xf numFmtId="9" fontId="0" fillId="0" borderId="15" xfId="4" applyFont="1" applyFill="1" applyBorder="1" applyAlignment="1">
      <alignment horizontal="center"/>
    </xf>
    <xf numFmtId="9" fontId="0" fillId="0" borderId="8" xfId="4" applyFont="1" applyFill="1" applyBorder="1" applyAlignment="1">
      <alignment horizontal="center"/>
    </xf>
    <xf numFmtId="9" fontId="0" fillId="0" borderId="10" xfId="4" applyFont="1" applyBorder="1" applyAlignment="1">
      <alignment horizontal="center"/>
    </xf>
    <xf numFmtId="9" fontId="0" fillId="0" borderId="12" xfId="4" applyFont="1" applyBorder="1" applyAlignment="1">
      <alignment horizontal="center"/>
    </xf>
    <xf numFmtId="9" fontId="0" fillId="0" borderId="13" xfId="4" applyFont="1" applyFill="1" applyBorder="1" applyAlignment="1">
      <alignment horizontal="center"/>
    </xf>
    <xf numFmtId="9" fontId="0" fillId="0" borderId="15" xfId="4" applyFont="1" applyBorder="1" applyAlignment="1">
      <alignment horizontal="center"/>
    </xf>
    <xf numFmtId="9" fontId="0" fillId="0" borderId="8" xfId="0" applyNumberFormat="1" applyBorder="1" applyAlignment="1">
      <alignment horizontal="center"/>
    </xf>
    <xf numFmtId="9" fontId="0" fillId="0" borderId="9" xfId="0" applyNumberFormat="1" applyBorder="1" applyAlignment="1">
      <alignment horizontal="center"/>
    </xf>
    <xf numFmtId="9" fontId="0" fillId="0" borderId="10" xfId="0" applyNumberFormat="1" applyBorder="1" applyAlignment="1">
      <alignment horizontal="center"/>
    </xf>
    <xf numFmtId="9" fontId="0" fillId="0" borderId="11" xfId="0" applyNumberFormat="1" applyBorder="1" applyAlignment="1">
      <alignment horizontal="center"/>
    </xf>
    <xf numFmtId="9" fontId="0" fillId="0" borderId="12" xfId="0" applyNumberFormat="1" applyBorder="1" applyAlignment="1">
      <alignment horizontal="center"/>
    </xf>
    <xf numFmtId="9" fontId="0" fillId="0" borderId="13" xfId="0" applyNumberFormat="1" applyBorder="1" applyAlignment="1">
      <alignment horizontal="center"/>
    </xf>
    <xf numFmtId="9" fontId="0" fillId="0" borderId="14" xfId="0" applyNumberFormat="1" applyBorder="1" applyAlignment="1">
      <alignment horizontal="center"/>
    </xf>
    <xf numFmtId="9" fontId="0" fillId="0" borderId="15" xfId="0" applyNumberFormat="1" applyBorder="1" applyAlignment="1">
      <alignment horizontal="center"/>
    </xf>
    <xf numFmtId="9" fontId="0" fillId="0" borderId="5" xfId="0" applyNumberFormat="1" applyBorder="1"/>
    <xf numFmtId="9" fontId="0" fillId="0" borderId="6" xfId="0" applyNumberFormat="1" applyBorder="1"/>
    <xf numFmtId="9" fontId="0" fillId="0" borderId="7" xfId="0" applyNumberFormat="1" applyBorder="1"/>
    <xf numFmtId="171" fontId="0" fillId="0" borderId="25" xfId="4" applyNumberFormat="1" applyFont="1" applyBorder="1" applyAlignment="1">
      <alignment horizontal="center"/>
    </xf>
    <xf numFmtId="0" fontId="2" fillId="5" borderId="0" xfId="0" applyFont="1" applyFill="1"/>
    <xf numFmtId="0" fontId="2" fillId="0" borderId="0" xfId="0" applyFont="1"/>
    <xf numFmtId="0" fontId="4" fillId="16" borderId="0" xfId="0" applyFont="1" applyFill="1" applyAlignment="1">
      <alignment horizontal="center"/>
    </xf>
    <xf numFmtId="1" fontId="0" fillId="0" borderId="9" xfId="0" applyNumberFormat="1" applyBorder="1" applyAlignment="1">
      <alignment horizontal="center"/>
    </xf>
    <xf numFmtId="1" fontId="0" fillId="16" borderId="9" xfId="0" applyNumberFormat="1" applyFill="1" applyBorder="1" applyAlignment="1">
      <alignment horizontal="center"/>
    </xf>
    <xf numFmtId="1" fontId="0" fillId="0" borderId="10" xfId="0" applyNumberFormat="1" applyBorder="1" applyAlignment="1">
      <alignment horizontal="center"/>
    </xf>
    <xf numFmtId="1" fontId="0" fillId="16" borderId="0" xfId="0" applyNumberFormat="1" applyFill="1" applyAlignment="1">
      <alignment horizontal="center"/>
    </xf>
    <xf numFmtId="1" fontId="0" fillId="0" borderId="12" xfId="0" applyNumberFormat="1" applyBorder="1" applyAlignment="1">
      <alignment horizontal="center"/>
    </xf>
    <xf numFmtId="1" fontId="0" fillId="0" borderId="14" xfId="0" applyNumberFormat="1" applyBorder="1" applyAlignment="1">
      <alignment horizontal="center"/>
    </xf>
    <xf numFmtId="1" fontId="0" fillId="16" borderId="14" xfId="0" applyNumberFormat="1" applyFill="1" applyBorder="1" applyAlignment="1">
      <alignment horizontal="center"/>
    </xf>
    <xf numFmtId="1" fontId="0" fillId="0" borderId="15" xfId="0" applyNumberFormat="1" applyBorder="1" applyAlignment="1">
      <alignment horizontal="center"/>
    </xf>
    <xf numFmtId="1" fontId="0" fillId="0" borderId="8" xfId="0" applyNumberFormat="1" applyBorder="1" applyAlignment="1">
      <alignment horizontal="center"/>
    </xf>
    <xf numFmtId="1" fontId="0" fillId="0" borderId="13" xfId="0" applyNumberFormat="1" applyBorder="1" applyAlignment="1">
      <alignment horizontal="center"/>
    </xf>
    <xf numFmtId="9" fontId="44" fillId="0" borderId="0" xfId="0" applyNumberFormat="1" applyFont="1" applyAlignment="1">
      <alignment horizontal="center"/>
    </xf>
    <xf numFmtId="9" fontId="44" fillId="0" borderId="8" xfId="0" applyNumberFormat="1" applyFont="1" applyBorder="1" applyAlignment="1">
      <alignment horizontal="center"/>
    </xf>
    <xf numFmtId="9" fontId="44" fillId="0" borderId="9" xfId="0" applyNumberFormat="1" applyFont="1" applyBorder="1" applyAlignment="1">
      <alignment horizontal="center"/>
    </xf>
    <xf numFmtId="9" fontId="44" fillId="0" borderId="10" xfId="0" applyNumberFormat="1" applyFont="1" applyBorder="1" applyAlignment="1">
      <alignment horizontal="center"/>
    </xf>
    <xf numFmtId="9" fontId="44" fillId="0" borderId="11" xfId="0" applyNumberFormat="1" applyFont="1" applyBorder="1" applyAlignment="1">
      <alignment horizontal="center"/>
    </xf>
    <xf numFmtId="9" fontId="44" fillId="0" borderId="12" xfId="0" applyNumberFormat="1" applyFont="1" applyBorder="1" applyAlignment="1">
      <alignment horizontal="center"/>
    </xf>
    <xf numFmtId="1" fontId="0" fillId="2" borderId="9" xfId="0" applyNumberFormat="1" applyFill="1" applyBorder="1" applyAlignment="1">
      <alignment horizontal="center"/>
    </xf>
    <xf numFmtId="1" fontId="0" fillId="2" borderId="0" xfId="0" applyNumberFormat="1" applyFill="1" applyAlignment="1">
      <alignment horizontal="center"/>
    </xf>
    <xf numFmtId="1" fontId="0" fillId="2" borderId="14" xfId="0" applyNumberFormat="1" applyFill="1" applyBorder="1" applyAlignment="1">
      <alignment horizontal="center"/>
    </xf>
    <xf numFmtId="1" fontId="0" fillId="19" borderId="9" xfId="0" applyNumberFormat="1" applyFill="1" applyBorder="1" applyAlignment="1">
      <alignment horizontal="center"/>
    </xf>
    <xf numFmtId="1" fontId="0" fillId="19" borderId="0" xfId="0" applyNumberFormat="1" applyFill="1" applyAlignment="1">
      <alignment horizontal="center"/>
    </xf>
    <xf numFmtId="1" fontId="0" fillId="19" borderId="14" xfId="0" applyNumberFormat="1" applyFill="1" applyBorder="1" applyAlignment="1">
      <alignment horizontal="center"/>
    </xf>
    <xf numFmtId="1" fontId="0" fillId="2" borderId="8" xfId="0" applyNumberFormat="1" applyFill="1" applyBorder="1" applyAlignment="1">
      <alignment horizontal="center"/>
    </xf>
    <xf numFmtId="1" fontId="0" fillId="19" borderId="10" xfId="0" applyNumberFormat="1" applyFill="1" applyBorder="1" applyAlignment="1">
      <alignment horizontal="center"/>
    </xf>
    <xf numFmtId="1" fontId="0" fillId="2" borderId="11" xfId="0" applyNumberFormat="1" applyFill="1" applyBorder="1" applyAlignment="1">
      <alignment horizontal="center"/>
    </xf>
    <xf numFmtId="1" fontId="0" fillId="19" borderId="12" xfId="0" applyNumberFormat="1" applyFill="1" applyBorder="1" applyAlignment="1">
      <alignment horizontal="center"/>
    </xf>
    <xf numFmtId="1" fontId="0" fillId="2" borderId="13" xfId="0" applyNumberFormat="1" applyFill="1" applyBorder="1" applyAlignment="1">
      <alignment horizontal="center"/>
    </xf>
    <xf numFmtId="1" fontId="0" fillId="19" borderId="15" xfId="0" applyNumberFormat="1" applyFill="1" applyBorder="1" applyAlignment="1">
      <alignment horizontal="center"/>
    </xf>
    <xf numFmtId="3" fontId="0" fillId="0" borderId="8" xfId="0" applyNumberFormat="1" applyBorder="1" applyAlignment="1">
      <alignment horizontal="center"/>
    </xf>
    <xf numFmtId="3" fontId="0" fillId="19" borderId="9" xfId="0" applyNumberFormat="1" applyFill="1" applyBorder="1" applyAlignment="1">
      <alignment horizontal="center"/>
    </xf>
    <xf numFmtId="3" fontId="0" fillId="2" borderId="10" xfId="0" applyNumberFormat="1" applyFill="1" applyBorder="1" applyAlignment="1">
      <alignment horizontal="center"/>
    </xf>
    <xf numFmtId="3" fontId="0" fillId="19" borderId="0" xfId="0" applyNumberFormat="1" applyFill="1" applyAlignment="1">
      <alignment horizontal="center"/>
    </xf>
    <xf numFmtId="3" fontId="0" fillId="2" borderId="12" xfId="0" applyNumberFormat="1" applyFill="1" applyBorder="1" applyAlignment="1">
      <alignment horizontal="center"/>
    </xf>
    <xf numFmtId="3" fontId="0" fillId="0" borderId="13" xfId="0" applyNumberFormat="1" applyBorder="1" applyAlignment="1">
      <alignment horizontal="center"/>
    </xf>
    <xf numFmtId="3" fontId="0" fillId="19" borderId="14" xfId="0" applyNumberFormat="1" applyFill="1" applyBorder="1" applyAlignment="1">
      <alignment horizontal="center"/>
    </xf>
    <xf numFmtId="3" fontId="0" fillId="2" borderId="15" xfId="0" applyNumberFormat="1" applyFill="1" applyBorder="1" applyAlignment="1">
      <alignment horizontal="center"/>
    </xf>
    <xf numFmtId="3" fontId="0" fillId="0" borderId="10" xfId="0" applyNumberFormat="1" applyBorder="1" applyAlignment="1">
      <alignment horizontal="center"/>
    </xf>
    <xf numFmtId="171" fontId="0" fillId="0" borderId="15" xfId="0" applyNumberFormat="1" applyBorder="1" applyAlignment="1">
      <alignment horizontal="center"/>
    </xf>
    <xf numFmtId="6" fontId="0" fillId="0" borderId="5" xfId="0" applyNumberFormat="1" applyBorder="1" applyAlignment="1">
      <alignment horizontal="center"/>
    </xf>
    <xf numFmtId="171" fontId="0" fillId="0" borderId="7" xfId="0" applyNumberFormat="1" applyBorder="1" applyAlignment="1">
      <alignment horizontal="center"/>
    </xf>
    <xf numFmtId="6" fontId="0" fillId="0" borderId="6" xfId="0" applyNumberFormat="1" applyBorder="1" applyAlignment="1">
      <alignment horizontal="center"/>
    </xf>
    <xf numFmtId="9" fontId="1" fillId="0" borderId="6" xfId="0" applyNumberFormat="1" applyFont="1" applyBorder="1" applyAlignment="1">
      <alignment horizontal="center"/>
    </xf>
    <xf numFmtId="9" fontId="1" fillId="0" borderId="7" xfId="0" applyNumberFormat="1" applyFont="1" applyBorder="1" applyAlignment="1">
      <alignment horizontal="center"/>
    </xf>
    <xf numFmtId="6" fontId="0" fillId="0" borderId="7" xfId="0" applyNumberFormat="1" applyBorder="1" applyAlignment="1">
      <alignment horizontal="center"/>
    </xf>
    <xf numFmtId="0" fontId="1" fillId="0" borderId="5" xfId="0" applyFont="1" applyBorder="1" applyAlignment="1">
      <alignment horizontal="centerContinuous" vertical="center" wrapText="1"/>
    </xf>
    <xf numFmtId="0" fontId="0" fillId="0" borderId="7" xfId="0" applyBorder="1" applyAlignment="1">
      <alignment horizontal="centerContinuous" vertical="center" wrapText="1"/>
    </xf>
    <xf numFmtId="0" fontId="53" fillId="0" borderId="0" xfId="0" applyFont="1"/>
    <xf numFmtId="0" fontId="20" fillId="0" borderId="8" xfId="0" applyFont="1" applyBorder="1" applyAlignment="1">
      <alignment horizontal="center" vertical="top"/>
    </xf>
    <xf numFmtId="10" fontId="0" fillId="0" borderId="9" xfId="0" applyNumberFormat="1" applyBorder="1" applyAlignment="1">
      <alignment horizontal="center"/>
    </xf>
    <xf numFmtId="0" fontId="23" fillId="0" borderId="11" xfId="0" applyFont="1" applyBorder="1" applyAlignment="1">
      <alignment horizontal="center" vertical="top"/>
    </xf>
    <xf numFmtId="0" fontId="19" fillId="0" borderId="11" xfId="0" applyFont="1" applyBorder="1" applyAlignment="1">
      <alignment horizontal="center" vertical="top"/>
    </xf>
    <xf numFmtId="0" fontId="21" fillId="0" borderId="11" xfId="0" applyFont="1" applyBorder="1" applyAlignment="1">
      <alignment horizontal="center" vertical="top"/>
    </xf>
    <xf numFmtId="0" fontId="19" fillId="0" borderId="13" xfId="0" applyFont="1" applyBorder="1" applyAlignment="1">
      <alignment horizontal="center" vertical="top"/>
    </xf>
    <xf numFmtId="10" fontId="0" fillId="0" borderId="15" xfId="0" applyNumberFormat="1" applyBorder="1" applyAlignment="1">
      <alignment horizontal="center"/>
    </xf>
    <xf numFmtId="10" fontId="0" fillId="0" borderId="14" xfId="0" applyNumberFormat="1" applyBorder="1" applyAlignment="1">
      <alignment horizontal="center"/>
    </xf>
    <xf numFmtId="10" fontId="0" fillId="0" borderId="11" xfId="0" applyNumberFormat="1" applyBorder="1"/>
    <xf numFmtId="10" fontId="0" fillId="0" borderId="12" xfId="0" applyNumberFormat="1" applyBorder="1"/>
    <xf numFmtId="10" fontId="0" fillId="0" borderId="13" xfId="0" applyNumberFormat="1" applyBorder="1"/>
    <xf numFmtId="10" fontId="0" fillId="0" borderId="14" xfId="0" applyNumberFormat="1" applyBorder="1"/>
    <xf numFmtId="10" fontId="0" fillId="0" borderId="15" xfId="0" applyNumberFormat="1" applyBorder="1"/>
    <xf numFmtId="10" fontId="0" fillId="3" borderId="11" xfId="0" applyNumberFormat="1" applyFill="1" applyBorder="1"/>
    <xf numFmtId="10" fontId="0" fillId="3" borderId="0" xfId="0" applyNumberFormat="1" applyFill="1"/>
    <xf numFmtId="6" fontId="0" fillId="0" borderId="9" xfId="0" applyNumberFormat="1" applyBorder="1"/>
    <xf numFmtId="6" fontId="0" fillId="0" borderId="10" xfId="0" applyNumberFormat="1" applyBorder="1"/>
    <xf numFmtId="6" fontId="0" fillId="0" borderId="12" xfId="0" applyNumberFormat="1" applyBorder="1"/>
    <xf numFmtId="0" fontId="19" fillId="4" borderId="11" xfId="0" applyFont="1" applyFill="1" applyBorder="1" applyAlignment="1">
      <alignment horizontal="center" vertical="top"/>
    </xf>
    <xf numFmtId="6" fontId="0" fillId="3" borderId="0" xfId="0" applyNumberFormat="1" applyFill="1"/>
    <xf numFmtId="6" fontId="0" fillId="0" borderId="14" xfId="0" applyNumberFormat="1" applyBorder="1"/>
    <xf numFmtId="6" fontId="0" fillId="0" borderId="15" xfId="0" applyNumberFormat="1" applyBorder="1"/>
    <xf numFmtId="167" fontId="1" fillId="4" borderId="43" xfId="0" applyNumberFormat="1" applyFont="1" applyFill="1" applyBorder="1" applyAlignment="1">
      <alignment horizontal="center"/>
    </xf>
    <xf numFmtId="167" fontId="0" fillId="0" borderId="36" xfId="0" applyNumberFormat="1" applyBorder="1" applyAlignment="1">
      <alignment horizontal="center"/>
    </xf>
    <xf numFmtId="167" fontId="0" fillId="0" borderId="27" xfId="0" applyNumberFormat="1" applyBorder="1" applyAlignment="1">
      <alignment horizontal="center"/>
    </xf>
    <xf numFmtId="0" fontId="51" fillId="0" borderId="6" xfId="0" applyFont="1" applyBorder="1" applyAlignment="1">
      <alignment horizontal="center" vertical="center" wrapText="1"/>
    </xf>
    <xf numFmtId="0" fontId="51" fillId="0" borderId="14"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15" xfId="0" applyFont="1" applyBorder="1" applyAlignment="1">
      <alignment horizontal="center" vertical="center" wrapText="1"/>
    </xf>
    <xf numFmtId="0" fontId="51" fillId="18" borderId="18" xfId="0" applyFont="1" applyFill="1" applyBorder="1" applyAlignment="1">
      <alignment horizontal="center" vertical="center"/>
    </xf>
    <xf numFmtId="0" fontId="51" fillId="18" borderId="10" xfId="0" applyFont="1" applyFill="1" applyBorder="1" applyAlignment="1">
      <alignment horizontal="center" vertical="center" wrapText="1"/>
    </xf>
    <xf numFmtId="0" fontId="51" fillId="18" borderId="9" xfId="0" applyFont="1" applyFill="1" applyBorder="1" applyAlignment="1">
      <alignment horizontal="center" vertical="center"/>
    </xf>
    <xf numFmtId="8" fontId="51" fillId="5" borderId="8" xfId="0" applyNumberFormat="1" applyFont="1" applyFill="1" applyBorder="1" applyAlignment="1">
      <alignment horizontal="center" vertical="center"/>
    </xf>
    <xf numFmtId="8" fontId="51" fillId="5" borderId="9" xfId="0" applyNumberFormat="1" applyFont="1" applyFill="1" applyBorder="1" applyAlignment="1">
      <alignment horizontal="center" vertical="center"/>
    </xf>
    <xf numFmtId="8" fontId="51" fillId="5" borderId="10" xfId="0" applyNumberFormat="1" applyFont="1" applyFill="1" applyBorder="1" applyAlignment="1">
      <alignment horizontal="center" vertical="center"/>
    </xf>
    <xf numFmtId="6" fontId="51" fillId="5" borderId="9" xfId="0" applyNumberFormat="1" applyFont="1" applyFill="1" applyBorder="1" applyAlignment="1">
      <alignment horizontal="center" vertical="center"/>
    </xf>
    <xf numFmtId="8" fontId="51" fillId="18" borderId="18" xfId="0" applyNumberFormat="1" applyFont="1" applyFill="1" applyBorder="1" applyAlignment="1">
      <alignment horizontal="center" vertical="center"/>
    </xf>
    <xf numFmtId="6" fontId="51" fillId="18" borderId="18" xfId="0" applyNumberFormat="1" applyFont="1" applyFill="1" applyBorder="1" applyAlignment="1">
      <alignment horizontal="center" vertical="center"/>
    </xf>
    <xf numFmtId="8" fontId="0" fillId="0" borderId="8" xfId="0" applyNumberFormat="1" applyBorder="1"/>
    <xf numFmtId="8" fontId="0" fillId="0" borderId="9" xfId="0" applyNumberFormat="1" applyBorder="1"/>
    <xf numFmtId="0" fontId="51" fillId="18" borderId="42" xfId="0" applyFont="1" applyFill="1" applyBorder="1" applyAlignment="1">
      <alignment horizontal="center" vertical="center"/>
    </xf>
    <xf numFmtId="0" fontId="51" fillId="18" borderId="12" xfId="0" applyFont="1" applyFill="1" applyBorder="1" applyAlignment="1">
      <alignment horizontal="center" vertical="center" wrapText="1"/>
    </xf>
    <xf numFmtId="0" fontId="51" fillId="18" borderId="0" xfId="0" applyFont="1" applyFill="1" applyAlignment="1">
      <alignment horizontal="center" vertical="center"/>
    </xf>
    <xf numFmtId="8" fontId="51" fillId="5" borderId="11" xfId="0" applyNumberFormat="1" applyFont="1" applyFill="1" applyBorder="1" applyAlignment="1">
      <alignment horizontal="center" vertical="center"/>
    </xf>
    <xf numFmtId="2" fontId="51" fillId="5" borderId="0" xfId="4" applyNumberFormat="1" applyFont="1" applyFill="1" applyBorder="1" applyAlignment="1">
      <alignment horizontal="center" vertical="center"/>
    </xf>
    <xf numFmtId="8" fontId="51" fillId="5" borderId="12" xfId="0" applyNumberFormat="1" applyFont="1" applyFill="1" applyBorder="1" applyAlignment="1">
      <alignment horizontal="center" vertical="center"/>
    </xf>
    <xf numFmtId="6" fontId="51" fillId="5" borderId="0" xfId="0" applyNumberFormat="1" applyFont="1" applyFill="1" applyAlignment="1">
      <alignment horizontal="center" vertical="center"/>
    </xf>
    <xf numFmtId="9" fontId="51" fillId="18" borderId="42" xfId="4" applyFont="1" applyFill="1" applyBorder="1" applyAlignment="1">
      <alignment horizontal="center" vertical="center"/>
    </xf>
    <xf numFmtId="9" fontId="51" fillId="18" borderId="11" xfId="4" applyFont="1" applyFill="1" applyBorder="1" applyAlignment="1">
      <alignment horizontal="center" vertical="center"/>
    </xf>
    <xf numFmtId="8" fontId="0" fillId="0" borderId="11" xfId="0" applyNumberFormat="1" applyBorder="1"/>
    <xf numFmtId="0" fontId="51" fillId="18" borderId="22" xfId="0" applyFont="1" applyFill="1" applyBorder="1" applyAlignment="1">
      <alignment horizontal="center" vertical="center"/>
    </xf>
    <xf numFmtId="0" fontId="51" fillId="18" borderId="15" xfId="0" applyFont="1" applyFill="1" applyBorder="1" applyAlignment="1">
      <alignment horizontal="center" vertical="center" wrapText="1"/>
    </xf>
    <xf numFmtId="0" fontId="51" fillId="18" borderId="14" xfId="0" applyFont="1" applyFill="1" applyBorder="1" applyAlignment="1">
      <alignment horizontal="center" vertical="center"/>
    </xf>
    <xf numFmtId="8" fontId="51" fillId="5" borderId="13" xfId="0" applyNumberFormat="1" applyFont="1" applyFill="1" applyBorder="1" applyAlignment="1">
      <alignment horizontal="center" vertical="center"/>
    </xf>
    <xf numFmtId="2" fontId="51" fillId="5" borderId="14" xfId="4" applyNumberFormat="1" applyFont="1" applyFill="1" applyBorder="1" applyAlignment="1">
      <alignment horizontal="center" vertical="center"/>
    </xf>
    <xf numFmtId="8" fontId="51" fillId="5" borderId="15" xfId="0" applyNumberFormat="1" applyFont="1" applyFill="1" applyBorder="1" applyAlignment="1">
      <alignment horizontal="center" vertical="center"/>
    </xf>
    <xf numFmtId="6" fontId="51" fillId="5" borderId="14" xfId="0" applyNumberFormat="1" applyFont="1" applyFill="1" applyBorder="1" applyAlignment="1">
      <alignment horizontal="center" vertical="center"/>
    </xf>
    <xf numFmtId="0" fontId="48" fillId="0" borderId="42" xfId="0" applyFont="1" applyBorder="1" applyAlignment="1">
      <alignment horizontal="center" vertical="center"/>
    </xf>
    <xf numFmtId="0" fontId="48" fillId="0" borderId="12" xfId="0" applyFont="1" applyBorder="1" applyAlignment="1">
      <alignment horizontal="center" vertical="center" wrapText="1"/>
    </xf>
    <xf numFmtId="0" fontId="48" fillId="0" borderId="0" xfId="0" applyFont="1" applyAlignment="1">
      <alignment horizontal="center" vertical="center"/>
    </xf>
    <xf numFmtId="8" fontId="48" fillId="5" borderId="8" xfId="0" applyNumberFormat="1" applyFont="1" applyFill="1" applyBorder="1" applyAlignment="1">
      <alignment horizontal="center" vertical="center"/>
    </xf>
    <xf numFmtId="8" fontId="48" fillId="5" borderId="9" xfId="0" applyNumberFormat="1" applyFont="1" applyFill="1" applyBorder="1" applyAlignment="1">
      <alignment horizontal="center" vertical="center"/>
    </xf>
    <xf numFmtId="8" fontId="48" fillId="5" borderId="10" xfId="0" applyNumberFormat="1" applyFont="1" applyFill="1" applyBorder="1" applyAlignment="1">
      <alignment horizontal="center" vertical="center"/>
    </xf>
    <xf numFmtId="6" fontId="48" fillId="5" borderId="0" xfId="0" applyNumberFormat="1" applyFont="1" applyFill="1" applyAlignment="1">
      <alignment horizontal="center" vertical="center"/>
    </xf>
    <xf numFmtId="8" fontId="48" fillId="0" borderId="42" xfId="0" applyNumberFormat="1" applyFont="1" applyBorder="1" applyAlignment="1">
      <alignment horizontal="center" vertical="center"/>
    </xf>
    <xf numFmtId="6" fontId="48" fillId="0" borderId="42" xfId="0" applyNumberFormat="1" applyFont="1" applyBorder="1" applyAlignment="1">
      <alignment horizontal="center" vertical="center"/>
    </xf>
    <xf numFmtId="8" fontId="48" fillId="5" borderId="11" xfId="0" applyNumberFormat="1" applyFont="1" applyFill="1" applyBorder="1" applyAlignment="1">
      <alignment horizontal="center" vertical="center"/>
    </xf>
    <xf numFmtId="8" fontId="48" fillId="5" borderId="12" xfId="0" applyNumberFormat="1" applyFont="1" applyFill="1" applyBorder="1" applyAlignment="1">
      <alignment horizontal="center" vertical="center"/>
    </xf>
    <xf numFmtId="0" fontId="48" fillId="0" borderId="22" xfId="0" applyFont="1" applyBorder="1" applyAlignment="1">
      <alignment horizontal="center" vertical="center"/>
    </xf>
    <xf numFmtId="0" fontId="48" fillId="0" borderId="15" xfId="0" applyFont="1" applyBorder="1" applyAlignment="1">
      <alignment horizontal="center" vertical="center" wrapText="1"/>
    </xf>
    <xf numFmtId="0" fontId="48" fillId="0" borderId="14" xfId="0" applyFont="1" applyBorder="1" applyAlignment="1">
      <alignment horizontal="center" vertical="center"/>
    </xf>
    <xf numFmtId="8" fontId="48" fillId="5" borderId="13" xfId="0" applyNumberFormat="1" applyFont="1" applyFill="1" applyBorder="1" applyAlignment="1">
      <alignment horizontal="center" vertical="center"/>
    </xf>
    <xf numFmtId="8" fontId="48" fillId="5" borderId="15" xfId="0" applyNumberFormat="1" applyFont="1" applyFill="1" applyBorder="1" applyAlignment="1">
      <alignment horizontal="center" vertical="center"/>
    </xf>
    <xf numFmtId="6" fontId="48" fillId="5" borderId="14" xfId="0" applyNumberFormat="1" applyFont="1" applyFill="1" applyBorder="1" applyAlignment="1">
      <alignment horizontal="center" vertical="center"/>
    </xf>
    <xf numFmtId="8" fontId="51" fillId="18" borderId="42" xfId="0" applyNumberFormat="1" applyFont="1" applyFill="1" applyBorder="1" applyAlignment="1">
      <alignment horizontal="center" vertical="center"/>
    </xf>
    <xf numFmtId="6" fontId="51" fillId="18" borderId="42" xfId="0" applyNumberFormat="1" applyFont="1" applyFill="1" applyBorder="1" applyAlignment="1">
      <alignment horizontal="center" vertical="center"/>
    </xf>
    <xf numFmtId="9" fontId="51" fillId="18" borderId="22" xfId="4" applyFont="1" applyFill="1" applyBorder="1" applyAlignment="1">
      <alignment horizontal="center" vertical="center"/>
    </xf>
    <xf numFmtId="8" fontId="0" fillId="0" borderId="13" xfId="0" applyNumberFormat="1" applyBorder="1"/>
    <xf numFmtId="8" fontId="0" fillId="0" borderId="14" xfId="0" applyNumberFormat="1" applyBorder="1"/>
    <xf numFmtId="44" fontId="1" fillId="0" borderId="9" xfId="0" applyNumberFormat="1" applyFont="1" applyBorder="1" applyAlignment="1">
      <alignment horizontal="centerContinuous"/>
    </xf>
    <xf numFmtId="44" fontId="1" fillId="0" borderId="10" xfId="0" applyNumberFormat="1" applyFont="1" applyBorder="1" applyAlignment="1">
      <alignment horizontal="centerContinuous"/>
    </xf>
    <xf numFmtId="4" fontId="0" fillId="0" borderId="8" xfId="0" applyNumberFormat="1" applyBorder="1" applyAlignment="1">
      <alignment horizontal="center"/>
    </xf>
    <xf numFmtId="4" fontId="0" fillId="0" borderId="9" xfId="0" applyNumberFormat="1" applyBorder="1" applyAlignment="1">
      <alignment horizontal="center"/>
    </xf>
    <xf numFmtId="10" fontId="0" fillId="0" borderId="8" xfId="0" applyNumberFormat="1" applyBorder="1" applyAlignment="1">
      <alignment horizontal="center"/>
    </xf>
    <xf numFmtId="10" fontId="0" fillId="0" borderId="10" xfId="0" applyNumberFormat="1" applyBorder="1" applyAlignment="1">
      <alignment horizontal="center"/>
    </xf>
    <xf numFmtId="10" fontId="0" fillId="0" borderId="11" xfId="0" applyNumberFormat="1" applyBorder="1" applyAlignment="1">
      <alignment horizontal="center"/>
    </xf>
    <xf numFmtId="10" fontId="0" fillId="0" borderId="13" xfId="0" applyNumberFormat="1" applyBorder="1" applyAlignment="1">
      <alignment horizontal="center"/>
    </xf>
    <xf numFmtId="165" fontId="0" fillId="0" borderId="8" xfId="0" applyNumberFormat="1" applyBorder="1" applyAlignment="1">
      <alignment horizontal="center"/>
    </xf>
    <xf numFmtId="165" fontId="0" fillId="0" borderId="9" xfId="0" applyNumberFormat="1" applyBorder="1" applyAlignment="1">
      <alignment horizontal="center"/>
    </xf>
    <xf numFmtId="165" fontId="0" fillId="0" borderId="10" xfId="0" applyNumberFormat="1" applyBorder="1" applyAlignment="1">
      <alignment horizontal="center"/>
    </xf>
    <xf numFmtId="165" fontId="0" fillId="0" borderId="11" xfId="0" applyNumberFormat="1" applyBorder="1" applyAlignment="1">
      <alignment horizontal="center"/>
    </xf>
    <xf numFmtId="165" fontId="0" fillId="0" borderId="12" xfId="0" applyNumberFormat="1" applyBorder="1" applyAlignment="1">
      <alignment horizontal="center"/>
    </xf>
    <xf numFmtId="165" fontId="0" fillId="0" borderId="13" xfId="0" applyNumberFormat="1" applyBorder="1" applyAlignment="1">
      <alignment horizontal="center"/>
    </xf>
    <xf numFmtId="165" fontId="0" fillId="0" borderId="14" xfId="0" applyNumberFormat="1" applyBorder="1" applyAlignment="1">
      <alignment horizontal="center"/>
    </xf>
    <xf numFmtId="165" fontId="0" fillId="0" borderId="15" xfId="0" applyNumberFormat="1" applyBorder="1" applyAlignment="1">
      <alignment horizontal="center"/>
    </xf>
    <xf numFmtId="0" fontId="26" fillId="20" borderId="5" xfId="0" applyFont="1" applyFill="1" applyBorder="1" applyAlignment="1">
      <alignment horizontal="centerContinuous"/>
    </xf>
    <xf numFmtId="0" fontId="26" fillId="20" borderId="6" xfId="0" applyFont="1" applyFill="1" applyBorder="1" applyAlignment="1">
      <alignment horizontal="centerContinuous"/>
    </xf>
    <xf numFmtId="0" fontId="26" fillId="20" borderId="7" xfId="0" applyFont="1" applyFill="1" applyBorder="1" applyAlignment="1">
      <alignment horizontal="centerContinuous"/>
    </xf>
    <xf numFmtId="44" fontId="0" fillId="0" borderId="37" xfId="0" applyNumberFormat="1" applyBorder="1" applyAlignment="1">
      <alignment horizontal="center"/>
    </xf>
    <xf numFmtId="44" fontId="0" fillId="0" borderId="38" xfId="0" applyNumberFormat="1" applyBorder="1" applyAlignment="1">
      <alignment horizontal="center"/>
    </xf>
    <xf numFmtId="44" fontId="0" fillId="0" borderId="39" xfId="0" applyNumberFormat="1" applyBorder="1" applyAlignment="1">
      <alignment horizontal="center"/>
    </xf>
    <xf numFmtId="164" fontId="0" fillId="0" borderId="1" xfId="0" applyNumberFormat="1" applyBorder="1" applyAlignment="1">
      <alignment horizontal="center"/>
    </xf>
    <xf numFmtId="164" fontId="0" fillId="0" borderId="2" xfId="0" applyNumberFormat="1" applyBorder="1" applyAlignment="1">
      <alignment horizontal="center"/>
    </xf>
    <xf numFmtId="0" fontId="1" fillId="0" borderId="24" xfId="0" applyFont="1" applyBorder="1" applyAlignment="1">
      <alignment horizontal="left"/>
    </xf>
    <xf numFmtId="0" fontId="1" fillId="0" borderId="23" xfId="0" applyFont="1" applyBorder="1" applyAlignment="1">
      <alignment horizontal="left"/>
    </xf>
    <xf numFmtId="0" fontId="1" fillId="0" borderId="48" xfId="0" applyFont="1" applyBorder="1" applyAlignment="1">
      <alignment horizontal="left"/>
    </xf>
    <xf numFmtId="0" fontId="1" fillId="0" borderId="50" xfId="0" applyFont="1" applyBorder="1" applyAlignment="1">
      <alignment horizontal="left"/>
    </xf>
    <xf numFmtId="0" fontId="1" fillId="0" borderId="46" xfId="0" applyFont="1" applyBorder="1" applyAlignment="1">
      <alignment horizontal="left"/>
    </xf>
    <xf numFmtId="3" fontId="0" fillId="5" borderId="37" xfId="0" applyNumberFormat="1" applyFill="1" applyBorder="1" applyAlignment="1">
      <alignment horizontal="center"/>
    </xf>
    <xf numFmtId="3" fontId="0" fillId="5" borderId="39" xfId="0" applyNumberFormat="1" applyFill="1" applyBorder="1" applyAlignment="1">
      <alignment horizontal="center"/>
    </xf>
    <xf numFmtId="3" fontId="0" fillId="5" borderId="1" xfId="0" applyNumberFormat="1" applyFill="1" applyBorder="1" applyAlignment="1">
      <alignment horizontal="center"/>
    </xf>
    <xf numFmtId="3" fontId="0" fillId="5" borderId="2" xfId="0" applyNumberFormat="1" applyFill="1" applyBorder="1" applyAlignment="1">
      <alignment horizontal="center"/>
    </xf>
    <xf numFmtId="3" fontId="0" fillId="5" borderId="3" xfId="0" applyNumberFormat="1" applyFill="1" applyBorder="1" applyAlignment="1">
      <alignment horizontal="center"/>
    </xf>
    <xf numFmtId="3" fontId="0" fillId="5" borderId="28" xfId="0" applyNumberFormat="1" applyFill="1" applyBorder="1" applyAlignment="1">
      <alignment horizontal="center"/>
    </xf>
    <xf numFmtId="0" fontId="0" fillId="5" borderId="38" xfId="0" applyFill="1" applyBorder="1" applyAlignment="1">
      <alignment horizontal="center"/>
    </xf>
    <xf numFmtId="0" fontId="0" fillId="5" borderId="39" xfId="0" applyFill="1" applyBorder="1"/>
    <xf numFmtId="0" fontId="0" fillId="5" borderId="2" xfId="0" applyFill="1" applyBorder="1"/>
    <xf numFmtId="0" fontId="0" fillId="5" borderId="28" xfId="0" applyFill="1" applyBorder="1"/>
    <xf numFmtId="4" fontId="0" fillId="5" borderId="38" xfId="0" applyNumberFormat="1" applyFill="1" applyBorder="1" applyAlignment="1">
      <alignment horizontal="center"/>
    </xf>
    <xf numFmtId="0" fontId="0" fillId="0" borderId="39" xfId="0" applyBorder="1"/>
    <xf numFmtId="0" fontId="0" fillId="0" borderId="2" xfId="0" applyBorder="1"/>
    <xf numFmtId="4" fontId="0" fillId="5" borderId="4" xfId="0" applyNumberFormat="1" applyFill="1" applyBorder="1" applyAlignment="1">
      <alignment horizontal="center"/>
    </xf>
    <xf numFmtId="3" fontId="0" fillId="0" borderId="4" xfId="0" applyNumberFormat="1" applyBorder="1" applyAlignment="1">
      <alignment horizontal="center"/>
    </xf>
    <xf numFmtId="0" fontId="0" fillId="0" borderId="28" xfId="0" applyBorder="1"/>
    <xf numFmtId="4" fontId="0" fillId="0" borderId="38" xfId="0" applyNumberFormat="1" applyBorder="1" applyAlignment="1">
      <alignment horizontal="center"/>
    </xf>
    <xf numFmtId="1" fontId="0" fillId="0" borderId="4" xfId="0" applyNumberFormat="1" applyBorder="1" applyAlignment="1">
      <alignment horizontal="center"/>
    </xf>
    <xf numFmtId="3" fontId="0" fillId="0" borderId="37" xfId="0" applyNumberFormat="1" applyBorder="1" applyAlignment="1">
      <alignment horizontal="center"/>
    </xf>
    <xf numFmtId="3" fontId="0" fillId="0" borderId="39" xfId="0" applyNumberFormat="1" applyBorder="1" applyAlignment="1">
      <alignment horizontal="center"/>
    </xf>
    <xf numFmtId="3" fontId="0" fillId="0" borderId="3" xfId="0" applyNumberFormat="1" applyBorder="1" applyAlignment="1">
      <alignment horizontal="center"/>
    </xf>
    <xf numFmtId="3" fontId="0" fillId="0" borderId="28" xfId="0" applyNumberFormat="1" applyBorder="1" applyAlignment="1">
      <alignment horizontal="center"/>
    </xf>
    <xf numFmtId="0" fontId="0" fillId="0" borderId="37" xfId="0" applyBorder="1"/>
    <xf numFmtId="0" fontId="0" fillId="0" borderId="1" xfId="0" applyBorder="1"/>
    <xf numFmtId="0" fontId="0" fillId="0" borderId="3" xfId="0" applyBorder="1"/>
    <xf numFmtId="167" fontId="0" fillId="0" borderId="24" xfId="0" applyNumberFormat="1" applyBorder="1" applyAlignment="1">
      <alignment horizontal="center"/>
    </xf>
    <xf numFmtId="167" fontId="0" fillId="0" borderId="23" xfId="0" applyNumberFormat="1" applyBorder="1" applyAlignment="1">
      <alignment horizontal="center"/>
    </xf>
    <xf numFmtId="167" fontId="0" fillId="0" borderId="48" xfId="0" applyNumberFormat="1" applyBorder="1" applyAlignment="1">
      <alignment horizontal="center"/>
    </xf>
    <xf numFmtId="167" fontId="0" fillId="0" borderId="39" xfId="0" applyNumberFormat="1" applyBorder="1" applyAlignment="1">
      <alignment horizontal="center"/>
    </xf>
    <xf numFmtId="167" fontId="0" fillId="0" borderId="28" xfId="0" applyNumberFormat="1" applyBorder="1" applyAlignment="1">
      <alignment horizontal="center"/>
    </xf>
    <xf numFmtId="0" fontId="48" fillId="0" borderId="0" xfId="0" applyFont="1"/>
    <xf numFmtId="174" fontId="0" fillId="0" borderId="43" xfId="0" applyNumberFormat="1" applyBorder="1" applyAlignment="1">
      <alignment horizontal="center" vertical="center"/>
    </xf>
    <xf numFmtId="0" fontId="52" fillId="17" borderId="61" xfId="0" applyFont="1" applyFill="1" applyBorder="1" applyAlignment="1">
      <alignment horizontal="center" vertical="center" wrapText="1"/>
    </xf>
    <xf numFmtId="0" fontId="52" fillId="17" borderId="35" xfId="0" applyFont="1" applyFill="1" applyBorder="1" applyAlignment="1">
      <alignment horizontal="center" vertical="center" wrapText="1"/>
    </xf>
    <xf numFmtId="169" fontId="0" fillId="0" borderId="0" xfId="0" applyNumberFormat="1"/>
    <xf numFmtId="0" fontId="0" fillId="0" borderId="8" xfId="0" applyBorder="1" applyAlignment="1">
      <alignment horizontal="center"/>
    </xf>
    <xf numFmtId="0" fontId="0" fillId="0" borderId="11" xfId="0" applyBorder="1" applyAlignment="1">
      <alignment horizontal="center"/>
    </xf>
    <xf numFmtId="0" fontId="17" fillId="0" borderId="0" xfId="0" applyFont="1" applyAlignment="1">
      <alignment horizontal="center" vertical="center"/>
    </xf>
    <xf numFmtId="0" fontId="17" fillId="0" borderId="9" xfId="0" applyFont="1" applyBorder="1" applyAlignment="1">
      <alignment horizontal="center" vertical="center"/>
    </xf>
    <xf numFmtId="0" fontId="0" fillId="0" borderId="9" xfId="0" applyBorder="1" applyAlignment="1">
      <alignment horizontal="center" vertical="center"/>
    </xf>
    <xf numFmtId="0" fontId="0" fillId="0" borderId="19" xfId="0" applyBorder="1" applyAlignment="1">
      <alignment horizontal="center" vertical="center" wrapText="1"/>
    </xf>
    <xf numFmtId="0" fontId="0" fillId="0" borderId="26" xfId="0" applyBorder="1" applyAlignment="1">
      <alignment horizontal="center" vertical="center" wrapText="1"/>
    </xf>
    <xf numFmtId="0" fontId="0" fillId="0" borderId="26" xfId="0" applyBorder="1" applyAlignment="1">
      <alignment horizontal="center" vertical="center"/>
    </xf>
    <xf numFmtId="0" fontId="0" fillId="0" borderId="62" xfId="0" applyBorder="1" applyAlignment="1">
      <alignment horizontal="center" vertical="center" wrapText="1"/>
    </xf>
    <xf numFmtId="0" fontId="0" fillId="0" borderId="62" xfId="0" applyBorder="1" applyAlignment="1">
      <alignment horizontal="center" vertical="center"/>
    </xf>
    <xf numFmtId="0" fontId="0" fillId="0" borderId="63" xfId="0" applyBorder="1"/>
    <xf numFmtId="0" fontId="17" fillId="0" borderId="62" xfId="0" applyFont="1" applyBorder="1" applyAlignment="1">
      <alignment horizontal="center" vertical="center"/>
    </xf>
    <xf numFmtId="0" fontId="0" fillId="0" borderId="62" xfId="0" applyBorder="1"/>
    <xf numFmtId="44" fontId="0" fillId="0" borderId="8" xfId="3" applyFont="1" applyBorder="1" applyAlignment="1">
      <alignment horizontal="center"/>
    </xf>
    <xf numFmtId="44" fontId="0" fillId="0" borderId="9" xfId="3" applyFont="1" applyBorder="1" applyAlignment="1">
      <alignment horizontal="center"/>
    </xf>
    <xf numFmtId="44" fontId="0" fillId="0" borderId="62" xfId="3" applyFont="1" applyBorder="1" applyAlignment="1">
      <alignment horizontal="center"/>
    </xf>
    <xf numFmtId="44" fontId="0" fillId="0" borderId="11" xfId="3" applyFont="1" applyBorder="1" applyAlignment="1">
      <alignment horizontal="center"/>
    </xf>
    <xf numFmtId="44" fontId="0" fillId="0" borderId="0" xfId="3" applyFont="1" applyBorder="1" applyAlignment="1">
      <alignment horizontal="center"/>
    </xf>
    <xf numFmtId="44" fontId="0" fillId="0" borderId="2" xfId="3" applyFont="1" applyBorder="1" applyAlignment="1">
      <alignment horizontal="center"/>
    </xf>
    <xf numFmtId="44" fontId="0" fillId="0" borderId="11" xfId="3" applyFont="1" applyFill="1" applyBorder="1" applyAlignment="1">
      <alignment horizontal="center"/>
    </xf>
    <xf numFmtId="44" fontId="0" fillId="0" borderId="0" xfId="3" applyFont="1" applyFill="1" applyBorder="1" applyAlignment="1">
      <alignment horizontal="center"/>
    </xf>
    <xf numFmtId="44" fontId="0" fillId="0" borderId="2" xfId="3" applyFont="1" applyFill="1" applyBorder="1" applyAlignment="1">
      <alignment horizontal="center"/>
    </xf>
    <xf numFmtId="44" fontId="0" fillId="0" borderId="2" xfId="0" applyNumberFormat="1" applyBorder="1" applyAlignment="1">
      <alignment horizontal="center"/>
    </xf>
    <xf numFmtId="171" fontId="0" fillId="0" borderId="2" xfId="4" applyNumberFormat="1" applyFont="1" applyFill="1" applyBorder="1" applyAlignment="1">
      <alignment horizontal="center"/>
    </xf>
    <xf numFmtId="3" fontId="0" fillId="0" borderId="2" xfId="0" applyNumberForma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63" xfId="0" applyBorder="1" applyAlignment="1">
      <alignment horizontal="center"/>
    </xf>
    <xf numFmtId="44" fontId="0" fillId="0" borderId="14" xfId="0" applyNumberFormat="1" applyBorder="1" applyAlignment="1">
      <alignment horizontal="center"/>
    </xf>
    <xf numFmtId="3" fontId="0" fillId="0" borderId="63" xfId="0" applyNumberFormat="1" applyBorder="1" applyAlignment="1">
      <alignment horizontal="center"/>
    </xf>
    <xf numFmtId="0" fontId="0" fillId="0" borderId="15" xfId="0" applyBorder="1" applyAlignment="1">
      <alignment horizontal="center"/>
    </xf>
    <xf numFmtId="0" fontId="26" fillId="20" borderId="9" xfId="0" applyFont="1" applyFill="1" applyBorder="1" applyAlignment="1">
      <alignment horizontal="centerContinuous"/>
    </xf>
    <xf numFmtId="0" fontId="26" fillId="20" borderId="62" xfId="0" applyFont="1" applyFill="1" applyBorder="1" applyAlignment="1">
      <alignment horizontal="centerContinuous"/>
    </xf>
    <xf numFmtId="0" fontId="10" fillId="20" borderId="9" xfId="0" applyFont="1" applyFill="1" applyBorder="1" applyAlignment="1">
      <alignment horizontal="centerContinuous"/>
    </xf>
    <xf numFmtId="0" fontId="10" fillId="20" borderId="62" xfId="0" applyFont="1" applyFill="1" applyBorder="1" applyAlignment="1">
      <alignment horizontal="centerContinuous"/>
    </xf>
    <xf numFmtId="0" fontId="26" fillId="20" borderId="62" xfId="0" applyFont="1" applyFill="1" applyBorder="1"/>
    <xf numFmtId="0" fontId="0" fillId="0" borderId="9" xfId="0" applyBorder="1" applyAlignment="1">
      <alignment horizontal="center"/>
    </xf>
    <xf numFmtId="0" fontId="0" fillId="0" borderId="62" xfId="0" applyBorder="1" applyAlignment="1">
      <alignment horizontal="center"/>
    </xf>
    <xf numFmtId="44" fontId="0" fillId="0" borderId="9" xfId="3" applyFont="1" applyFill="1" applyBorder="1" applyAlignment="1">
      <alignment horizontal="center"/>
    </xf>
    <xf numFmtId="44" fontId="0" fillId="0" borderId="62" xfId="3" applyFont="1" applyFill="1" applyBorder="1" applyAlignment="1">
      <alignment horizontal="center"/>
    </xf>
    <xf numFmtId="44" fontId="0" fillId="0" borderId="62" xfId="0" applyNumberFormat="1" applyBorder="1" applyAlignment="1">
      <alignment horizontal="center"/>
    </xf>
    <xf numFmtId="0" fontId="0" fillId="0" borderId="10" xfId="0" applyBorder="1" applyAlignment="1">
      <alignment horizontal="center"/>
    </xf>
    <xf numFmtId="9" fontId="0" fillId="0" borderId="2" xfId="0" applyNumberForma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6" xfId="0" applyBorder="1" applyAlignment="1">
      <alignment horizontal="center"/>
    </xf>
    <xf numFmtId="0" fontId="0" fillId="0" borderId="7" xfId="0" applyBorder="1" applyAlignment="1">
      <alignment horizontal="center"/>
    </xf>
    <xf numFmtId="2" fontId="11" fillId="0" borderId="0" xfId="1" applyNumberFormat="1" applyBorder="1" applyAlignment="1">
      <alignment horizontal="right" vertical="center"/>
    </xf>
    <xf numFmtId="0" fontId="11" fillId="0" borderId="0" xfId="1" applyBorder="1" applyAlignment="1"/>
    <xf numFmtId="0" fontId="11" fillId="0" borderId="0" xfId="1" applyBorder="1" applyAlignment="1">
      <alignment horizontal="left"/>
    </xf>
    <xf numFmtId="0" fontId="11" fillId="0" borderId="0" xfId="1" applyBorder="1"/>
    <xf numFmtId="2" fontId="0" fillId="0" borderId="0" xfId="0" applyNumberFormat="1" applyAlignment="1">
      <alignment horizontal="center"/>
    </xf>
    <xf numFmtId="2" fontId="0" fillId="0" borderId="22" xfId="0" applyNumberFormat="1" applyBorder="1" applyAlignment="1">
      <alignment horizontal="center"/>
    </xf>
    <xf numFmtId="6" fontId="0" fillId="0" borderId="18" xfId="0" applyNumberFormat="1" applyBorder="1" applyAlignment="1">
      <alignment horizontal="center"/>
    </xf>
    <xf numFmtId="0" fontId="0" fillId="0" borderId="42" xfId="0" applyBorder="1" applyAlignment="1">
      <alignment horizontal="center"/>
    </xf>
    <xf numFmtId="44" fontId="0" fillId="0" borderId="11" xfId="3" quotePrefix="1" applyFont="1" applyBorder="1"/>
    <xf numFmtId="44" fontId="0" fillId="0" borderId="0" xfId="3" quotePrefix="1" applyFont="1" applyBorder="1"/>
    <xf numFmtId="44" fontId="0" fillId="0" borderId="12" xfId="3" quotePrefix="1" applyFont="1" applyBorder="1"/>
    <xf numFmtId="44" fontId="0" fillId="0" borderId="13" xfId="3" applyFont="1" applyBorder="1"/>
    <xf numFmtId="44" fontId="0" fillId="0" borderId="14" xfId="3" applyFont="1" applyBorder="1"/>
    <xf numFmtId="44" fontId="0" fillId="0" borderId="15" xfId="3" applyFont="1" applyBorder="1"/>
    <xf numFmtId="44" fontId="0" fillId="0" borderId="2" xfId="3" quotePrefix="1" applyFont="1" applyBorder="1"/>
    <xf numFmtId="44" fontId="0" fillId="0" borderId="63" xfId="3" applyFont="1" applyBorder="1"/>
    <xf numFmtId="0" fontId="47" fillId="0" borderId="0" xfId="0" applyFont="1"/>
    <xf numFmtId="44" fontId="0" fillId="0" borderId="4" xfId="3" applyFont="1" applyFill="1" applyBorder="1" applyAlignment="1">
      <alignment horizontal="center"/>
    </xf>
    <xf numFmtId="0" fontId="1" fillId="0" borderId="9" xfId="0" applyFont="1" applyBorder="1" applyAlignment="1">
      <alignment horizontal="right"/>
    </xf>
    <xf numFmtId="44" fontId="0" fillId="0" borderId="9" xfId="0" applyNumberFormat="1" applyBorder="1"/>
    <xf numFmtId="44" fontId="0" fillId="0" borderId="10" xfId="3" applyFont="1" applyFill="1" applyBorder="1" applyAlignment="1">
      <alignment horizontal="center"/>
    </xf>
    <xf numFmtId="44" fontId="0" fillId="0" borderId="12" xfId="3" applyFont="1" applyFill="1" applyBorder="1" applyAlignment="1">
      <alignment horizontal="center"/>
    </xf>
    <xf numFmtId="44" fontId="0" fillId="0" borderId="30" xfId="3" applyFont="1" applyFill="1" applyBorder="1" applyAlignment="1">
      <alignment horizontal="center"/>
    </xf>
    <xf numFmtId="44" fontId="0" fillId="0" borderId="14" xfId="0" applyNumberFormat="1" applyBorder="1"/>
    <xf numFmtId="44" fontId="0" fillId="0" borderId="14" xfId="3" applyFont="1" applyFill="1" applyBorder="1" applyAlignment="1">
      <alignment horizontal="center"/>
    </xf>
    <xf numFmtId="44" fontId="0" fillId="0" borderId="15" xfId="3" applyFont="1" applyFill="1" applyBorder="1" applyAlignment="1">
      <alignment horizontal="center"/>
    </xf>
    <xf numFmtId="3" fontId="0" fillId="0" borderId="9" xfId="0" applyNumberFormat="1" applyBorder="1"/>
    <xf numFmtId="44" fontId="0" fillId="0" borderId="18" xfId="0" applyNumberFormat="1" applyBorder="1"/>
    <xf numFmtId="44" fontId="0" fillId="0" borderId="42" xfId="0" applyNumberFormat="1" applyBorder="1"/>
    <xf numFmtId="44" fontId="0" fillId="0" borderId="22" xfId="0" applyNumberFormat="1" applyBorder="1"/>
    <xf numFmtId="165" fontId="0" fillId="0" borderId="8" xfId="3" applyNumberFormat="1" applyFont="1" applyBorder="1"/>
    <xf numFmtId="165" fontId="0" fillId="0" borderId="9" xfId="3" applyNumberFormat="1" applyFont="1" applyBorder="1"/>
    <xf numFmtId="165" fontId="0" fillId="0" borderId="10" xfId="3" applyNumberFormat="1" applyFont="1" applyBorder="1"/>
    <xf numFmtId="165" fontId="0" fillId="0" borderId="11" xfId="3" applyNumberFormat="1" applyFont="1" applyBorder="1"/>
    <xf numFmtId="165" fontId="0" fillId="0" borderId="0" xfId="3" applyNumberFormat="1" applyFont="1" applyBorder="1"/>
    <xf numFmtId="165" fontId="0" fillId="0" borderId="12" xfId="3" applyNumberFormat="1" applyFont="1" applyBorder="1"/>
    <xf numFmtId="165" fontId="0" fillId="0" borderId="57" xfId="3" applyNumberFormat="1" applyFont="1" applyBorder="1"/>
    <xf numFmtId="165" fontId="0" fillId="0" borderId="30" xfId="3" applyNumberFormat="1" applyFont="1" applyBorder="1"/>
    <xf numFmtId="165" fontId="0" fillId="0" borderId="13" xfId="3" applyNumberFormat="1" applyFont="1" applyBorder="1"/>
    <xf numFmtId="165" fontId="0" fillId="0" borderId="14" xfId="3" applyNumberFormat="1" applyFont="1" applyBorder="1"/>
    <xf numFmtId="165" fontId="0" fillId="0" borderId="15" xfId="3" applyNumberFormat="1" applyFont="1" applyBorder="1"/>
    <xf numFmtId="44" fontId="0" fillId="0" borderId="10" xfId="0" applyNumberFormat="1" applyBorder="1"/>
    <xf numFmtId="44" fontId="0" fillId="0" borderId="12" xfId="0" applyNumberFormat="1" applyBorder="1"/>
    <xf numFmtId="44" fontId="0" fillId="0" borderId="15" xfId="0" applyNumberFormat="1" applyBorder="1"/>
    <xf numFmtId="44" fontId="0" fillId="0" borderId="8" xfId="3" applyFont="1" applyFill="1" applyBorder="1" applyAlignment="1">
      <alignment horizontal="center"/>
    </xf>
    <xf numFmtId="44" fontId="0" fillId="0" borderId="57" xfId="3" applyFont="1" applyFill="1" applyBorder="1" applyAlignment="1">
      <alignment horizontal="center"/>
    </xf>
    <xf numFmtId="44" fontId="0" fillId="0" borderId="13" xfId="3" applyFont="1" applyFill="1" applyBorder="1" applyAlignment="1">
      <alignment horizontal="center"/>
    </xf>
    <xf numFmtId="0" fontId="37" fillId="0" borderId="0" xfId="0" applyFont="1" applyAlignment="1">
      <alignment horizontal="left"/>
    </xf>
    <xf numFmtId="0" fontId="26" fillId="20" borderId="16" xfId="0" applyFont="1" applyFill="1" applyBorder="1" applyAlignment="1">
      <alignment horizontal="centerContinuous"/>
    </xf>
    <xf numFmtId="0" fontId="26" fillId="20" borderId="6" xfId="0" applyFont="1" applyFill="1" applyBorder="1"/>
    <xf numFmtId="0" fontId="26" fillId="20" borderId="16" xfId="0" applyFont="1" applyFill="1" applyBorder="1"/>
    <xf numFmtId="0" fontId="10" fillId="20" borderId="6" xfId="0" applyFont="1" applyFill="1" applyBorder="1" applyAlignment="1">
      <alignment horizontal="centerContinuous"/>
    </xf>
    <xf numFmtId="0" fontId="10" fillId="20" borderId="16" xfId="0" applyFont="1" applyFill="1" applyBorder="1" applyAlignment="1">
      <alignment horizontal="centerContinuous"/>
    </xf>
    <xf numFmtId="0" fontId="26" fillId="20" borderId="21" xfId="0" applyFont="1" applyFill="1" applyBorder="1" applyAlignment="1">
      <alignment horizontal="center" vertical="center" wrapText="1"/>
    </xf>
    <xf numFmtId="0" fontId="26" fillId="20" borderId="33" xfId="0" applyFont="1" applyFill="1" applyBorder="1" applyAlignment="1">
      <alignment horizontal="center" vertical="center" wrapText="1"/>
    </xf>
    <xf numFmtId="0" fontId="26" fillId="20" borderId="63" xfId="0" applyFont="1" applyFill="1" applyBorder="1" applyAlignment="1">
      <alignment horizontal="center" vertical="center" wrapText="1"/>
    </xf>
    <xf numFmtId="0" fontId="26" fillId="20" borderId="64" xfId="0" applyFont="1" applyFill="1" applyBorder="1" applyAlignment="1">
      <alignment horizontal="center" vertical="center" wrapText="1"/>
    </xf>
    <xf numFmtId="9" fontId="0" fillId="0" borderId="24" xfId="0" applyNumberFormat="1" applyBorder="1" applyAlignment="1">
      <alignment horizontal="centerContinuous"/>
    </xf>
    <xf numFmtId="9" fontId="0" fillId="0" borderId="23" xfId="0" applyNumberFormat="1" applyBorder="1" applyAlignment="1">
      <alignment horizontal="centerContinuous"/>
    </xf>
    <xf numFmtId="9" fontId="0" fillId="0" borderId="48" xfId="0" applyNumberFormat="1" applyBorder="1" applyAlignment="1">
      <alignment horizontal="centerContinuous"/>
    </xf>
    <xf numFmtId="4" fontId="0" fillId="0" borderId="24" xfId="0" applyNumberFormat="1" applyBorder="1" applyAlignment="1">
      <alignment horizontal="centerContinuous"/>
    </xf>
    <xf numFmtId="4" fontId="0" fillId="0" borderId="23" xfId="0" applyNumberFormat="1" applyBorder="1" applyAlignment="1">
      <alignment horizontal="centerContinuous"/>
    </xf>
    <xf numFmtId="4" fontId="0" fillId="0" borderId="48" xfId="0" applyNumberFormat="1" applyBorder="1" applyAlignment="1">
      <alignment horizontal="centerContinuous"/>
    </xf>
    <xf numFmtId="0" fontId="10" fillId="20" borderId="5" xfId="0" applyFont="1" applyFill="1" applyBorder="1" applyAlignment="1">
      <alignment horizontal="center"/>
    </xf>
    <xf numFmtId="0" fontId="10" fillId="20" borderId="6" xfId="0" applyFont="1" applyFill="1" applyBorder="1" applyAlignment="1">
      <alignment horizontal="center"/>
    </xf>
    <xf numFmtId="0" fontId="10" fillId="20" borderId="16" xfId="0" applyFont="1" applyFill="1" applyBorder="1" applyAlignment="1">
      <alignment horizontal="center"/>
    </xf>
    <xf numFmtId="0" fontId="10" fillId="20" borderId="7" xfId="0" applyFont="1" applyFill="1" applyBorder="1" applyAlignment="1">
      <alignment horizontal="center"/>
    </xf>
    <xf numFmtId="0" fontId="10" fillId="20" borderId="21" xfId="0" applyFont="1" applyFill="1" applyBorder="1" applyAlignment="1">
      <alignment horizontal="center"/>
    </xf>
    <xf numFmtId="0" fontId="10" fillId="20" borderId="33" xfId="0" applyFont="1" applyFill="1" applyBorder="1" applyAlignment="1">
      <alignment horizontal="center"/>
    </xf>
    <xf numFmtId="0" fontId="10" fillId="20" borderId="64" xfId="0" applyFont="1" applyFill="1" applyBorder="1" applyAlignment="1">
      <alignment horizontal="center"/>
    </xf>
    <xf numFmtId="165" fontId="33" fillId="0" borderId="24" xfId="0" applyNumberFormat="1" applyFont="1" applyBorder="1" applyAlignment="1">
      <alignment horizontal="center"/>
    </xf>
    <xf numFmtId="165" fontId="33" fillId="0" borderId="23" xfId="0" applyNumberFormat="1" applyFont="1" applyBorder="1" applyAlignment="1">
      <alignment horizontal="center"/>
    </xf>
    <xf numFmtId="165" fontId="33" fillId="0" borderId="48" xfId="0" applyNumberFormat="1" applyFont="1" applyBorder="1" applyAlignment="1">
      <alignment horizontal="center"/>
    </xf>
    <xf numFmtId="168" fontId="0" fillId="0" borderId="0" xfId="0" applyNumberFormat="1" applyAlignment="1">
      <alignment horizontal="center"/>
    </xf>
    <xf numFmtId="168" fontId="0" fillId="0" borderId="11" xfId="3" applyNumberFormat="1" applyFont="1" applyFill="1" applyBorder="1" applyAlignment="1">
      <alignment horizontal="center"/>
    </xf>
    <xf numFmtId="168" fontId="0" fillId="0" borderId="0" xfId="3" applyNumberFormat="1" applyFont="1" applyFill="1" applyBorder="1" applyAlignment="1">
      <alignment horizontal="center"/>
    </xf>
    <xf numFmtId="168" fontId="0" fillId="0" borderId="2" xfId="3" applyNumberFormat="1" applyFont="1" applyFill="1" applyBorder="1" applyAlignment="1">
      <alignment horizontal="center"/>
    </xf>
    <xf numFmtId="168" fontId="0" fillId="0" borderId="1" xfId="3" applyNumberFormat="1" applyFont="1" applyFill="1" applyBorder="1" applyAlignment="1">
      <alignment horizontal="center"/>
    </xf>
    <xf numFmtId="168" fontId="0" fillId="0" borderId="12" xfId="3" applyNumberFormat="1" applyFont="1" applyFill="1" applyBorder="1" applyAlignment="1">
      <alignment horizontal="center"/>
    </xf>
    <xf numFmtId="168" fontId="33" fillId="0" borderId="65" xfId="0" applyNumberFormat="1" applyFont="1" applyBorder="1" applyAlignment="1">
      <alignment horizontal="center"/>
    </xf>
    <xf numFmtId="168" fontId="33" fillId="0" borderId="66" xfId="0" applyNumberFormat="1" applyFont="1" applyBorder="1" applyAlignment="1">
      <alignment horizontal="center"/>
    </xf>
    <xf numFmtId="168" fontId="33" fillId="0" borderId="49" xfId="0" applyNumberFormat="1" applyFont="1" applyBorder="1" applyAlignment="1">
      <alignment horizontal="center"/>
    </xf>
    <xf numFmtId="168" fontId="33" fillId="0" borderId="67" xfId="0" applyNumberFormat="1" applyFont="1" applyBorder="1" applyAlignment="1">
      <alignment horizontal="center"/>
    </xf>
    <xf numFmtId="168" fontId="33" fillId="0" borderId="68" xfId="0" applyNumberFormat="1" applyFont="1" applyBorder="1" applyAlignment="1">
      <alignment horizontal="center"/>
    </xf>
    <xf numFmtId="165" fontId="0" fillId="0" borderId="11" xfId="3" applyNumberFormat="1" applyFont="1" applyFill="1" applyBorder="1" applyAlignment="1">
      <alignment horizontal="center"/>
    </xf>
    <xf numFmtId="165" fontId="0" fillId="0" borderId="2" xfId="3" applyNumberFormat="1" applyFont="1" applyFill="1" applyBorder="1" applyAlignment="1">
      <alignment horizontal="center"/>
    </xf>
    <xf numFmtId="165" fontId="0" fillId="0" borderId="1" xfId="3" applyNumberFormat="1" applyFont="1" applyFill="1" applyBorder="1" applyAlignment="1">
      <alignment horizontal="center"/>
    </xf>
    <xf numFmtId="165" fontId="0" fillId="0" borderId="12" xfId="3" applyNumberFormat="1" applyFont="1" applyFill="1" applyBorder="1" applyAlignment="1">
      <alignment horizontal="center"/>
    </xf>
    <xf numFmtId="168" fontId="0" fillId="0" borderId="69" xfId="3" applyNumberFormat="1" applyFont="1" applyFill="1" applyBorder="1" applyAlignment="1">
      <alignment horizontal="center"/>
    </xf>
    <xf numFmtId="168" fontId="0" fillId="0" borderId="13" xfId="3" applyNumberFormat="1" applyFont="1" applyFill="1" applyBorder="1" applyAlignment="1">
      <alignment horizontal="center"/>
    </xf>
    <xf numFmtId="168" fontId="0" fillId="0" borderId="14" xfId="3" applyNumberFormat="1" applyFont="1" applyFill="1" applyBorder="1" applyAlignment="1">
      <alignment horizontal="center"/>
    </xf>
    <xf numFmtId="168" fontId="0" fillId="0" borderId="63" xfId="3" applyNumberFormat="1" applyFont="1" applyFill="1" applyBorder="1" applyAlignment="1">
      <alignment horizontal="center"/>
    </xf>
    <xf numFmtId="168" fontId="0" fillId="0" borderId="29" xfId="3" applyNumberFormat="1" applyFont="1" applyFill="1" applyBorder="1" applyAlignment="1">
      <alignment horizontal="center"/>
    </xf>
    <xf numFmtId="168" fontId="0" fillId="0" borderId="15" xfId="3" applyNumberFormat="1" applyFont="1" applyFill="1" applyBorder="1" applyAlignment="1">
      <alignment horizontal="center"/>
    </xf>
    <xf numFmtId="168" fontId="0" fillId="0" borderId="0" xfId="3" applyNumberFormat="1" applyFont="1" applyFill="1" applyAlignment="1">
      <alignment horizontal="center"/>
    </xf>
    <xf numFmtId="44" fontId="0" fillId="0" borderId="11" xfId="0" applyNumberFormat="1" applyBorder="1" applyAlignment="1">
      <alignment horizontal="center"/>
    </xf>
    <xf numFmtId="44" fontId="0" fillId="0" borderId="12" xfId="0" applyNumberFormat="1" applyBorder="1" applyAlignment="1">
      <alignment horizontal="center"/>
    </xf>
    <xf numFmtId="44" fontId="0" fillId="0" borderId="13" xfId="0" applyNumberFormat="1" applyBorder="1" applyAlignment="1">
      <alignment horizontal="center"/>
    </xf>
    <xf numFmtId="44" fontId="0" fillId="0" borderId="63" xfId="0" applyNumberFormat="1" applyBorder="1" applyAlignment="1">
      <alignment horizontal="center"/>
    </xf>
    <xf numFmtId="44" fontId="0" fillId="0" borderId="29" xfId="0" applyNumberFormat="1" applyBorder="1" applyAlignment="1">
      <alignment horizontal="center"/>
    </xf>
    <xf numFmtId="44" fontId="0" fillId="0" borderId="15" xfId="0" applyNumberFormat="1" applyBorder="1" applyAlignment="1">
      <alignment horizontal="center"/>
    </xf>
    <xf numFmtId="0" fontId="0" fillId="0" borderId="0" xfId="0" applyAlignment="1">
      <alignment horizontal="center" wrapText="1"/>
    </xf>
    <xf numFmtId="0" fontId="34" fillId="0" borderId="0" xfId="0" applyFont="1"/>
    <xf numFmtId="0" fontId="34" fillId="0" borderId="0" xfId="0" applyFont="1" applyAlignment="1">
      <alignment horizontal="left"/>
    </xf>
    <xf numFmtId="0" fontId="3" fillId="16" borderId="58" xfId="0" applyFont="1" applyFill="1" applyBorder="1" applyAlignment="1">
      <alignment horizontal="center" vertical="center" wrapText="1"/>
    </xf>
    <xf numFmtId="0" fontId="3" fillId="21" borderId="58" xfId="0" applyFont="1" applyFill="1" applyBorder="1" applyAlignment="1">
      <alignment horizontal="center" vertical="center" wrapText="1"/>
    </xf>
    <xf numFmtId="0" fontId="0" fillId="0" borderId="10" xfId="0" applyBorder="1" applyAlignment="1">
      <alignment horizontal="left"/>
    </xf>
    <xf numFmtId="0" fontId="0" fillId="0" borderId="12" xfId="0" applyBorder="1" applyAlignment="1">
      <alignment horizontal="left"/>
    </xf>
    <xf numFmtId="0" fontId="0" fillId="0" borderId="15" xfId="0" applyBorder="1" applyAlignment="1">
      <alignment horizontal="left"/>
    </xf>
    <xf numFmtId="0" fontId="3" fillId="16" borderId="7" xfId="0" applyFont="1" applyFill="1" applyBorder="1" applyAlignment="1">
      <alignment horizontal="center" vertical="center" wrapText="1"/>
    </xf>
    <xf numFmtId="0" fontId="3" fillId="21" borderId="7" xfId="0" applyFont="1" applyFill="1" applyBorder="1" applyAlignment="1">
      <alignment horizontal="center" vertical="center" wrapText="1"/>
    </xf>
    <xf numFmtId="0" fontId="34" fillId="0" borderId="0" xfId="0" applyFont="1" applyAlignment="1">
      <alignment horizontal="center" vertical="center"/>
    </xf>
    <xf numFmtId="0" fontId="0" fillId="0" borderId="62" xfId="0" applyBorder="1" applyAlignment="1">
      <alignment horizontal="left"/>
    </xf>
    <xf numFmtId="0" fontId="0" fillId="0" borderId="2" xfId="0" applyBorder="1" applyAlignment="1">
      <alignment horizontal="left"/>
    </xf>
    <xf numFmtId="0" fontId="0" fillId="0" borderId="63" xfId="0" applyBorder="1" applyAlignment="1">
      <alignment horizontal="left"/>
    </xf>
    <xf numFmtId="0" fontId="54" fillId="0" borderId="0" xfId="0" applyFont="1"/>
    <xf numFmtId="0" fontId="27" fillId="7" borderId="9"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7" fillId="7" borderId="10" xfId="0" applyFont="1" applyFill="1" applyBorder="1" applyAlignment="1">
      <alignment horizontal="center" vertical="center" wrapText="1"/>
    </xf>
    <xf numFmtId="0" fontId="21" fillId="0" borderId="8" xfId="0" applyFont="1" applyBorder="1" applyAlignment="1">
      <alignment horizontal="center"/>
    </xf>
    <xf numFmtId="0" fontId="19" fillId="0" borderId="11" xfId="0" applyFont="1" applyBorder="1" applyAlignment="1">
      <alignment horizontal="center"/>
    </xf>
    <xf numFmtId="0" fontId="17" fillId="0" borderId="11" xfId="0" applyFont="1" applyBorder="1" applyAlignment="1">
      <alignment horizontal="center"/>
    </xf>
    <xf numFmtId="0" fontId="18" fillId="0" borderId="11" xfId="0" applyFont="1" applyBorder="1" applyAlignment="1">
      <alignment horizontal="center"/>
    </xf>
    <xf numFmtId="0" fontId="19" fillId="4" borderId="11" xfId="0" applyFont="1" applyFill="1" applyBorder="1" applyAlignment="1">
      <alignment horizontal="center"/>
    </xf>
    <xf numFmtId="0" fontId="19" fillId="4" borderId="0" xfId="0" applyFont="1" applyFill="1" applyAlignment="1">
      <alignment horizontal="center" vertical="top"/>
    </xf>
    <xf numFmtId="0" fontId="19" fillId="3" borderId="11" xfId="0" applyFont="1" applyFill="1" applyBorder="1" applyAlignment="1">
      <alignment horizontal="center"/>
    </xf>
    <xf numFmtId="0" fontId="21" fillId="0" borderId="9" xfId="0" applyFont="1" applyBorder="1" applyAlignment="1">
      <alignment horizontal="center" vertical="center"/>
    </xf>
    <xf numFmtId="0" fontId="19" fillId="0" borderId="0" xfId="0" applyFont="1" applyAlignment="1">
      <alignment horizontal="center" vertical="center"/>
    </xf>
    <xf numFmtId="0" fontId="23" fillId="0" borderId="0" xfId="0" applyFont="1" applyAlignment="1">
      <alignment horizontal="center" vertical="center"/>
    </xf>
    <xf numFmtId="0" fontId="21" fillId="0" borderId="0" xfId="0" applyFont="1" applyAlignment="1">
      <alignment horizontal="center" vertical="center"/>
    </xf>
    <xf numFmtId="0" fontId="28" fillId="0" borderId="0" xfId="0" applyFont="1" applyAlignment="1">
      <alignment horizontal="center" vertical="center"/>
    </xf>
    <xf numFmtId="0" fontId="31" fillId="0" borderId="0" xfId="0" applyFont="1" applyAlignment="1">
      <alignment horizontal="center" vertical="center"/>
    </xf>
    <xf numFmtId="0" fontId="19" fillId="4" borderId="0" xfId="0" applyFont="1" applyFill="1" applyAlignment="1">
      <alignment horizontal="center" vertical="center"/>
    </xf>
    <xf numFmtId="0" fontId="20" fillId="0" borderId="10" xfId="0" applyFont="1" applyBorder="1" applyAlignment="1">
      <alignment horizontal="center" vertical="top"/>
    </xf>
    <xf numFmtId="0" fontId="19" fillId="3" borderId="12" xfId="0" applyFont="1" applyFill="1" applyBorder="1" applyAlignment="1">
      <alignment horizontal="center" vertical="top"/>
    </xf>
    <xf numFmtId="0" fontId="17" fillId="3" borderId="0" xfId="0" applyFont="1" applyFill="1" applyAlignment="1">
      <alignment vertical="top"/>
    </xf>
    <xf numFmtId="0" fontId="18" fillId="3" borderId="0" xfId="0" applyFont="1" applyFill="1" applyAlignment="1">
      <alignment vertical="top"/>
    </xf>
    <xf numFmtId="0" fontId="21" fillId="0" borderId="13" xfId="0" applyFont="1" applyBorder="1" applyAlignment="1">
      <alignment horizontal="center"/>
    </xf>
    <xf numFmtId="0" fontId="21" fillId="0" borderId="15" xfId="0" applyFont="1" applyBorder="1" applyAlignment="1">
      <alignment horizontal="center" vertical="top"/>
    </xf>
    <xf numFmtId="0" fontId="21" fillId="0" borderId="14" xfId="0" applyFont="1" applyBorder="1" applyAlignment="1">
      <alignment horizontal="center" vertical="center"/>
    </xf>
    <xf numFmtId="0" fontId="21" fillId="0" borderId="14" xfId="0" applyFont="1" applyBorder="1" applyAlignment="1">
      <alignment horizontal="center" vertical="top"/>
    </xf>
    <xf numFmtId="0" fontId="21" fillId="0" borderId="14" xfId="0" applyFont="1" applyBorder="1" applyAlignment="1">
      <alignment vertical="top"/>
    </xf>
    <xf numFmtId="165" fontId="21" fillId="0" borderId="14" xfId="0" applyNumberFormat="1" applyFont="1" applyBorder="1" applyAlignment="1">
      <alignment horizontal="right" vertical="center"/>
    </xf>
    <xf numFmtId="165" fontId="21" fillId="0" borderId="15" xfId="0" applyNumberFormat="1" applyFont="1" applyBorder="1" applyAlignment="1">
      <alignment horizontal="right" vertical="center"/>
    </xf>
    <xf numFmtId="0" fontId="15" fillId="0" borderId="8" xfId="0" applyFont="1" applyBorder="1" applyAlignment="1">
      <alignment horizontal="right"/>
    </xf>
    <xf numFmtId="165" fontId="17" fillId="0" borderId="9" xfId="0" applyNumberFormat="1" applyFont="1" applyBorder="1"/>
    <xf numFmtId="165" fontId="17" fillId="0" borderId="10" xfId="0" applyNumberFormat="1" applyFont="1" applyBorder="1"/>
    <xf numFmtId="9" fontId="37" fillId="0" borderId="0" xfId="0" applyNumberFormat="1" applyFont="1"/>
    <xf numFmtId="44" fontId="0" fillId="4" borderId="0" xfId="3" quotePrefix="1" applyFont="1" applyFill="1" applyBorder="1"/>
    <xf numFmtId="44" fontId="0" fillId="4" borderId="2" xfId="3" quotePrefix="1" applyFont="1" applyFill="1" applyBorder="1"/>
    <xf numFmtId="0" fontId="55" fillId="0" borderId="0" xfId="0" applyFont="1"/>
    <xf numFmtId="165" fontId="37" fillId="21" borderId="5" xfId="3" applyNumberFormat="1" applyFont="1" applyFill="1" applyBorder="1" applyAlignment="1">
      <alignment horizontal="centerContinuous"/>
    </xf>
    <xf numFmtId="165" fontId="0" fillId="21" borderId="6" xfId="3" applyNumberFormat="1" applyFont="1" applyFill="1" applyBorder="1" applyAlignment="1">
      <alignment horizontal="centerContinuous"/>
    </xf>
    <xf numFmtId="165" fontId="0" fillId="21" borderId="7" xfId="3" applyNumberFormat="1" applyFont="1" applyFill="1" applyBorder="1" applyAlignment="1">
      <alignment horizontal="centerContinuous"/>
    </xf>
    <xf numFmtId="165" fontId="1" fillId="0" borderId="0" xfId="3" applyNumberFormat="1" applyFont="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49" fillId="0" borderId="54" xfId="0" applyFont="1" applyBorder="1" applyAlignment="1">
      <alignment horizontal="center"/>
    </xf>
    <xf numFmtId="0" fontId="49" fillId="0" borderId="55" xfId="0" applyFont="1" applyBorder="1" applyAlignment="1">
      <alignment horizontal="center"/>
    </xf>
    <xf numFmtId="0" fontId="49" fillId="0" borderId="56" xfId="0" applyFont="1" applyBorder="1" applyAlignment="1">
      <alignment horizontal="center"/>
    </xf>
    <xf numFmtId="0" fontId="49" fillId="0" borderId="8" xfId="0" applyFont="1" applyBorder="1" applyAlignment="1">
      <alignment horizontal="center"/>
    </xf>
    <xf numFmtId="0" fontId="49" fillId="0" borderId="9" xfId="0" applyFont="1" applyBorder="1" applyAlignment="1">
      <alignment horizontal="center"/>
    </xf>
    <xf numFmtId="0" fontId="49" fillId="0" borderId="10" xfId="0" applyFont="1" applyBorder="1" applyAlignment="1">
      <alignment horizontal="center"/>
    </xf>
    <xf numFmtId="0" fontId="50" fillId="0" borderId="18"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22" xfId="0" applyFont="1" applyBorder="1" applyAlignment="1">
      <alignment horizontal="center" vertical="center" wrapText="1"/>
    </xf>
    <xf numFmtId="0" fontId="0" fillId="0" borderId="37" xfId="0" applyBorder="1" applyAlignment="1">
      <alignment horizontal="left"/>
    </xf>
    <xf numFmtId="0" fontId="0" fillId="0" borderId="38" xfId="0" applyBorder="1" applyAlignment="1">
      <alignment horizontal="left"/>
    </xf>
    <xf numFmtId="0" fontId="0" fillId="0" borderId="24" xfId="0" applyBorder="1" applyAlignment="1">
      <alignment horizontal="left"/>
    </xf>
    <xf numFmtId="0" fontId="0" fillId="0" borderId="48" xfId="0" applyBorder="1" applyAlignment="1">
      <alignment horizontal="left"/>
    </xf>
    <xf numFmtId="0" fontId="52" fillId="17" borderId="18" xfId="0" applyFont="1" applyFill="1" applyBorder="1" applyAlignment="1">
      <alignment horizontal="center" vertical="center" wrapText="1"/>
    </xf>
    <xf numFmtId="0" fontId="52" fillId="17" borderId="22" xfId="0" applyFont="1" applyFill="1" applyBorder="1" applyAlignment="1">
      <alignment horizontal="center" vertical="center" wrapText="1"/>
    </xf>
    <xf numFmtId="0" fontId="1" fillId="0" borderId="3" xfId="0" applyFont="1" applyBorder="1" applyAlignment="1">
      <alignment horizontal="center"/>
    </xf>
    <xf numFmtId="0" fontId="1" fillId="0" borderId="23" xfId="0" applyFont="1" applyBorder="1" applyAlignment="1">
      <alignment horizontal="center"/>
    </xf>
    <xf numFmtId="0" fontId="1" fillId="0" borderId="48" xfId="0" applyFont="1" applyBorder="1" applyAlignment="1">
      <alignment horizontal="center"/>
    </xf>
    <xf numFmtId="0" fontId="1" fillId="10" borderId="5" xfId="0" applyFont="1" applyFill="1" applyBorder="1" applyAlignment="1">
      <alignment horizontal="center"/>
    </xf>
    <xf numFmtId="0" fontId="1" fillId="10" borderId="6" xfId="0" applyFont="1" applyFill="1" applyBorder="1" applyAlignment="1">
      <alignment horizontal="center"/>
    </xf>
    <xf numFmtId="0" fontId="1" fillId="10" borderId="7" xfId="0" applyFont="1" applyFill="1" applyBorder="1" applyAlignment="1">
      <alignment horizontal="center"/>
    </xf>
    <xf numFmtId="0" fontId="10" fillId="6" borderId="36"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18" xfId="0" applyFont="1" applyFill="1" applyBorder="1" applyAlignment="1">
      <alignment horizontal="center" vertical="center"/>
    </xf>
    <xf numFmtId="0" fontId="10" fillId="6" borderId="42" xfId="0" applyFont="1" applyFill="1" applyBorder="1" applyAlignment="1">
      <alignment horizontal="center" vertical="center"/>
    </xf>
    <xf numFmtId="0" fontId="10" fillId="6" borderId="22" xfId="0" applyFont="1" applyFill="1" applyBorder="1" applyAlignment="1">
      <alignment horizontal="center" vertical="center"/>
    </xf>
    <xf numFmtId="0" fontId="10" fillId="6" borderId="37" xfId="0" applyFont="1" applyFill="1" applyBorder="1" applyAlignment="1">
      <alignment horizontal="center" vertical="center"/>
    </xf>
    <xf numFmtId="0" fontId="10" fillId="6" borderId="38" xfId="0" applyFont="1" applyFill="1" applyBorder="1" applyAlignment="1">
      <alignment horizontal="center" vertical="center"/>
    </xf>
    <xf numFmtId="0" fontId="10" fillId="6" borderId="39"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28" xfId="0" applyFont="1" applyFill="1" applyBorder="1" applyAlignment="1">
      <alignment horizontal="center" vertical="center"/>
    </xf>
    <xf numFmtId="0" fontId="26" fillId="6" borderId="25" xfId="0" applyFont="1" applyFill="1" applyBorder="1" applyAlignment="1">
      <alignment horizontal="center" vertical="center"/>
    </xf>
    <xf numFmtId="0" fontId="10" fillId="6" borderId="18" xfId="0" applyFont="1" applyFill="1" applyBorder="1" applyAlignment="1">
      <alignment horizontal="center" vertical="center" wrapText="1"/>
    </xf>
    <xf numFmtId="0" fontId="10" fillId="6" borderId="42"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26" fillId="20" borderId="62" xfId="0" applyFont="1" applyFill="1" applyBorder="1" applyAlignment="1">
      <alignment horizontal="center" vertical="center"/>
    </xf>
    <xf numFmtId="0" fontId="26" fillId="20" borderId="26" xfId="0" applyFont="1" applyFill="1" applyBorder="1" applyAlignment="1">
      <alignment horizontal="center" vertical="center"/>
    </xf>
    <xf numFmtId="0" fontId="26" fillId="20" borderId="19" xfId="0" applyFont="1" applyFill="1" applyBorder="1" applyAlignment="1">
      <alignment horizontal="center" vertical="center" wrapText="1"/>
    </xf>
    <xf numFmtId="0" fontId="26" fillId="20" borderId="26" xfId="0" applyFont="1" applyFill="1" applyBorder="1" applyAlignment="1">
      <alignment horizontal="center" vertical="center" wrapText="1"/>
    </xf>
    <xf numFmtId="0" fontId="26" fillId="20" borderId="62" xfId="0" applyFont="1" applyFill="1" applyBorder="1" applyAlignment="1">
      <alignment horizontal="center"/>
    </xf>
    <xf numFmtId="0" fontId="26" fillId="20" borderId="26" xfId="0" applyFont="1" applyFill="1" applyBorder="1" applyAlignment="1">
      <alignment horizontal="center"/>
    </xf>
    <xf numFmtId="0" fontId="26" fillId="20" borderId="62" xfId="0" applyFont="1" applyFill="1" applyBorder="1" applyAlignment="1">
      <alignment horizontal="center" vertical="center" wrapText="1"/>
    </xf>
    <xf numFmtId="0" fontId="26" fillId="20" borderId="16" xfId="0" applyFont="1" applyFill="1" applyBorder="1" applyAlignment="1">
      <alignment horizontal="center" vertical="center"/>
    </xf>
    <xf numFmtId="0" fontId="26" fillId="20" borderId="59" xfId="0" applyFont="1" applyFill="1" applyBorder="1" applyAlignment="1">
      <alignment horizontal="center" vertical="center"/>
    </xf>
    <xf numFmtId="0" fontId="26" fillId="20" borderId="40" xfId="0" applyFont="1" applyFill="1" applyBorder="1" applyAlignment="1">
      <alignment horizontal="center" vertical="center"/>
    </xf>
    <xf numFmtId="0" fontId="26" fillId="20" borderId="58" xfId="0" applyFont="1" applyFill="1" applyBorder="1" applyAlignment="1">
      <alignment horizontal="center" vertical="center" wrapText="1"/>
    </xf>
    <xf numFmtId="0" fontId="26" fillId="20" borderId="59" xfId="0" applyFont="1" applyFill="1" applyBorder="1" applyAlignment="1">
      <alignment horizontal="center" vertical="center" wrapText="1"/>
    </xf>
    <xf numFmtId="0" fontId="26" fillId="20" borderId="16" xfId="0" applyFont="1" applyFill="1" applyBorder="1" applyAlignment="1">
      <alignment horizontal="center"/>
    </xf>
    <xf numFmtId="0" fontId="26" fillId="20" borderId="59" xfId="0" applyFont="1" applyFill="1" applyBorder="1" applyAlignment="1">
      <alignment horizontal="center"/>
    </xf>
    <xf numFmtId="0" fontId="26" fillId="20" borderId="16" xfId="0" applyFont="1" applyFill="1" applyBorder="1" applyAlignment="1">
      <alignment horizontal="center" vertical="center" wrapText="1"/>
    </xf>
    <xf numFmtId="0" fontId="10" fillId="20" borderId="5" xfId="0" applyFont="1" applyFill="1" applyBorder="1" applyAlignment="1">
      <alignment horizontal="center"/>
    </xf>
    <xf numFmtId="0" fontId="10" fillId="20" borderId="6" xfId="0" applyFont="1" applyFill="1" applyBorder="1" applyAlignment="1">
      <alignment horizontal="center"/>
    </xf>
    <xf numFmtId="0" fontId="10" fillId="20" borderId="16" xfId="0" applyFont="1" applyFill="1" applyBorder="1" applyAlignment="1">
      <alignment horizontal="center"/>
    </xf>
    <xf numFmtId="0" fontId="10" fillId="20" borderId="17" xfId="0" applyFont="1" applyFill="1" applyBorder="1" applyAlignment="1">
      <alignment horizontal="center"/>
    </xf>
    <xf numFmtId="0" fontId="10" fillId="20" borderId="7" xfId="0" applyFont="1" applyFill="1" applyBorder="1" applyAlignment="1">
      <alignment horizontal="center"/>
    </xf>
    <xf numFmtId="0" fontId="0" fillId="0" borderId="12" xfId="0" applyBorder="1" applyAlignment="1">
      <alignment horizontal="left" wrapText="1"/>
    </xf>
  </cellXfs>
  <cellStyles count="5">
    <cellStyle name="Currency" xfId="3" builtinId="4"/>
    <cellStyle name="Hyperlink" xfId="1" builtinId="8"/>
    <cellStyle name="Normal" xfId="0" builtinId="0"/>
    <cellStyle name="Normal 2" xfId="2" xr:uid="{37278A6F-EABE-4430-93E6-D04E12C80C22}"/>
    <cellStyle name="Percent" xfId="4" builtinId="5"/>
  </cellStyles>
  <dxfs count="0"/>
  <tableStyles count="0" defaultTableStyle="TableStyleMedium2" defaultPivotStyle="PivotStyleMedium9"/>
  <colors>
    <mruColors>
      <color rgb="FFC9A4E4"/>
      <color rgb="FFED7D31"/>
      <color rgb="FFFF0000"/>
      <color rgb="FFFF40FF"/>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Outlier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506693493724432"/>
          <c:y val="0.15740740740740741"/>
          <c:w val="0.74041264789607941"/>
          <c:h val="0.6370217264508603"/>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'Data Grouping'!$J$248:$J$282</c:f>
              <c:numCache>
                <c:formatCode>#,##0</c:formatCode>
                <c:ptCount val="35"/>
                <c:pt idx="0">
                  <c:v>2160</c:v>
                </c:pt>
                <c:pt idx="1">
                  <c:v>3110</c:v>
                </c:pt>
                <c:pt idx="2">
                  <c:v>2488</c:v>
                </c:pt>
                <c:pt idx="3">
                  <c:v>1144</c:v>
                </c:pt>
                <c:pt idx="4">
                  <c:v>1244</c:v>
                </c:pt>
                <c:pt idx="5">
                  <c:v>869</c:v>
                </c:pt>
                <c:pt idx="6">
                  <c:v>622</c:v>
                </c:pt>
                <c:pt idx="7">
                  <c:v>290</c:v>
                </c:pt>
                <c:pt idx="8">
                  <c:v>1500</c:v>
                </c:pt>
                <c:pt idx="9">
                  <c:v>2200</c:v>
                </c:pt>
                <c:pt idx="10">
                  <c:v>462</c:v>
                </c:pt>
                <c:pt idx="11">
                  <c:v>1144</c:v>
                </c:pt>
                <c:pt idx="12">
                  <c:v>1124</c:v>
                </c:pt>
                <c:pt idx="13">
                  <c:v>587</c:v>
                </c:pt>
                <c:pt idx="14">
                  <c:v>311</c:v>
                </c:pt>
                <c:pt idx="15">
                  <c:v>693</c:v>
                </c:pt>
                <c:pt idx="16">
                  <c:v>1064</c:v>
                </c:pt>
                <c:pt idx="17">
                  <c:v>587</c:v>
                </c:pt>
                <c:pt idx="18">
                  <c:v>806</c:v>
                </c:pt>
                <c:pt idx="19">
                  <c:v>720</c:v>
                </c:pt>
                <c:pt idx="20">
                  <c:v>656</c:v>
                </c:pt>
                <c:pt idx="21">
                  <c:v>165</c:v>
                </c:pt>
                <c:pt idx="22">
                  <c:v>281</c:v>
                </c:pt>
                <c:pt idx="23">
                  <c:v>2200</c:v>
                </c:pt>
                <c:pt idx="24">
                  <c:v>380</c:v>
                </c:pt>
                <c:pt idx="25">
                  <c:v>1144</c:v>
                </c:pt>
                <c:pt idx="26">
                  <c:v>164</c:v>
                </c:pt>
                <c:pt idx="27">
                  <c:v>616</c:v>
                </c:pt>
                <c:pt idx="28">
                  <c:v>1124</c:v>
                </c:pt>
                <c:pt idx="29">
                  <c:v>600</c:v>
                </c:pt>
                <c:pt idx="30">
                  <c:v>1100</c:v>
                </c:pt>
                <c:pt idx="31">
                  <c:v>281</c:v>
                </c:pt>
                <c:pt idx="32">
                  <c:v>656</c:v>
                </c:pt>
                <c:pt idx="33">
                  <c:v>624</c:v>
                </c:pt>
                <c:pt idx="34">
                  <c:v>164</c:v>
                </c:pt>
              </c:numCache>
            </c:numRef>
          </c:xVal>
          <c:yVal>
            <c:numRef>
              <c:f>'Data Grouping'!$I$248:$I$282</c:f>
              <c:numCache>
                <c:formatCode>"$"#,##0_);[Red]\("$"#,##0\)</c:formatCode>
                <c:ptCount val="35"/>
                <c:pt idx="0">
                  <c:v>2557.0575960581382</c:v>
                </c:pt>
                <c:pt idx="1">
                  <c:v>4016.4893029902414</c:v>
                </c:pt>
                <c:pt idx="2">
                  <c:v>4076.8653520877269</c:v>
                </c:pt>
                <c:pt idx="3">
                  <c:v>4302.5470612909667</c:v>
                </c:pt>
                <c:pt idx="4">
                  <c:v>4342.0791992943205</c:v>
                </c:pt>
                <c:pt idx="5">
                  <c:v>4647.9886309491922</c:v>
                </c:pt>
                <c:pt idx="6">
                  <c:v>4741.2380764651161</c:v>
                </c:pt>
                <c:pt idx="7">
                  <c:v>4834.0207465394988</c:v>
                </c:pt>
                <c:pt idx="8">
                  <c:v>5082.3724937595061</c:v>
                </c:pt>
                <c:pt idx="9">
                  <c:v>5332.0263091459037</c:v>
                </c:pt>
                <c:pt idx="10">
                  <c:v>5397.1498643590357</c:v>
                </c:pt>
                <c:pt idx="11">
                  <c:v>5406.1736637891381</c:v>
                </c:pt>
                <c:pt idx="12">
                  <c:v>5444.2607545488918</c:v>
                </c:pt>
                <c:pt idx="13">
                  <c:v>5458.787274067643</c:v>
                </c:pt>
                <c:pt idx="14">
                  <c:v>5463.1710643078559</c:v>
                </c:pt>
                <c:pt idx="15">
                  <c:v>5551.6499268040388</c:v>
                </c:pt>
                <c:pt idx="16">
                  <c:v>5617.1919281902965</c:v>
                </c:pt>
                <c:pt idx="17">
                  <c:v>5658.5418277573126</c:v>
                </c:pt>
                <c:pt idx="18">
                  <c:v>5729.0950384481093</c:v>
                </c:pt>
                <c:pt idx="19">
                  <c:v>6048.9216715935117</c:v>
                </c:pt>
                <c:pt idx="20">
                  <c:v>6266.5219196276685</c:v>
                </c:pt>
                <c:pt idx="21">
                  <c:v>6625.6451984366959</c:v>
                </c:pt>
                <c:pt idx="22">
                  <c:v>6820.8237623636396</c:v>
                </c:pt>
                <c:pt idx="23">
                  <c:v>7844.5887539307887</c:v>
                </c:pt>
                <c:pt idx="24">
                  <c:v>7948.3704323732645</c:v>
                </c:pt>
                <c:pt idx="25">
                  <c:v>8097.9493658296424</c:v>
                </c:pt>
                <c:pt idx="26">
                  <c:v>8117.943911819475</c:v>
                </c:pt>
                <c:pt idx="27">
                  <c:v>8169.5158511427653</c:v>
                </c:pt>
                <c:pt idx="28">
                  <c:v>8484.3458992884844</c:v>
                </c:pt>
                <c:pt idx="29">
                  <c:v>9618.2732761208226</c:v>
                </c:pt>
                <c:pt idx="30">
                  <c:v>10230.082935490156</c:v>
                </c:pt>
                <c:pt idx="31">
                  <c:v>10320.399038853908</c:v>
                </c:pt>
                <c:pt idx="32">
                  <c:v>10522.374230565614</c:v>
                </c:pt>
                <c:pt idx="33">
                  <c:v>11003.734751798949</c:v>
                </c:pt>
                <c:pt idx="34">
                  <c:v>13001.072113888806</c:v>
                </c:pt>
              </c:numCache>
            </c:numRef>
          </c:yVal>
          <c:smooth val="0"/>
          <c:extLst>
            <c:ext xmlns:c16="http://schemas.microsoft.com/office/drawing/2014/chart" uri="{C3380CC4-5D6E-409C-BE32-E72D297353CC}">
              <c16:uniqueId val="{00000000-34C8-44CC-8D15-0CF694333EB2}"/>
            </c:ext>
          </c:extLst>
        </c:ser>
        <c:dLbls>
          <c:showLegendKey val="0"/>
          <c:showVal val="0"/>
          <c:showCatName val="0"/>
          <c:showSerName val="0"/>
          <c:showPercent val="0"/>
          <c:showBubbleSize val="0"/>
        </c:dLbls>
        <c:axId val="1916626351"/>
        <c:axId val="1000662880"/>
      </c:scatterChart>
      <c:valAx>
        <c:axId val="191662635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Plant Nameplate Capacity (MWe)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0662880"/>
        <c:crosses val="autoZero"/>
        <c:crossBetween val="midCat"/>
      </c:valAx>
      <c:valAx>
        <c:axId val="10006628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6626351"/>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Without Outliers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'Data Grouping'!$N$248:$N$294</c:f>
              <c:numCache>
                <c:formatCode>#,##0</c:formatCode>
                <c:ptCount val="47"/>
                <c:pt idx="0">
                  <c:v>2160</c:v>
                </c:pt>
                <c:pt idx="1">
                  <c:v>2160</c:v>
                </c:pt>
                <c:pt idx="2">
                  <c:v>2160</c:v>
                </c:pt>
                <c:pt idx="3">
                  <c:v>2160</c:v>
                </c:pt>
                <c:pt idx="4">
                  <c:v>3110</c:v>
                </c:pt>
                <c:pt idx="5">
                  <c:v>2488</c:v>
                </c:pt>
                <c:pt idx="6">
                  <c:v>1144</c:v>
                </c:pt>
                <c:pt idx="7">
                  <c:v>1244</c:v>
                </c:pt>
                <c:pt idx="8">
                  <c:v>869</c:v>
                </c:pt>
                <c:pt idx="9">
                  <c:v>622</c:v>
                </c:pt>
                <c:pt idx="10">
                  <c:v>290</c:v>
                </c:pt>
                <c:pt idx="11">
                  <c:v>869</c:v>
                </c:pt>
                <c:pt idx="12">
                  <c:v>1500</c:v>
                </c:pt>
                <c:pt idx="13">
                  <c:v>1500</c:v>
                </c:pt>
                <c:pt idx="14">
                  <c:v>2200</c:v>
                </c:pt>
                <c:pt idx="15">
                  <c:v>462</c:v>
                </c:pt>
                <c:pt idx="16">
                  <c:v>1144</c:v>
                </c:pt>
                <c:pt idx="17">
                  <c:v>1124</c:v>
                </c:pt>
                <c:pt idx="18">
                  <c:v>587</c:v>
                </c:pt>
                <c:pt idx="19">
                  <c:v>311</c:v>
                </c:pt>
                <c:pt idx="20">
                  <c:v>869</c:v>
                </c:pt>
                <c:pt idx="21">
                  <c:v>693</c:v>
                </c:pt>
                <c:pt idx="22">
                  <c:v>1064</c:v>
                </c:pt>
                <c:pt idx="23">
                  <c:v>587</c:v>
                </c:pt>
                <c:pt idx="24">
                  <c:v>806</c:v>
                </c:pt>
                <c:pt idx="25">
                  <c:v>693</c:v>
                </c:pt>
                <c:pt idx="26">
                  <c:v>806</c:v>
                </c:pt>
                <c:pt idx="27">
                  <c:v>720</c:v>
                </c:pt>
                <c:pt idx="28">
                  <c:v>806</c:v>
                </c:pt>
                <c:pt idx="29">
                  <c:v>656</c:v>
                </c:pt>
                <c:pt idx="30">
                  <c:v>693</c:v>
                </c:pt>
                <c:pt idx="31">
                  <c:v>165</c:v>
                </c:pt>
                <c:pt idx="32">
                  <c:v>281</c:v>
                </c:pt>
                <c:pt idx="33">
                  <c:v>2200</c:v>
                </c:pt>
                <c:pt idx="34">
                  <c:v>380</c:v>
                </c:pt>
                <c:pt idx="35">
                  <c:v>1144</c:v>
                </c:pt>
                <c:pt idx="36">
                  <c:v>164</c:v>
                </c:pt>
                <c:pt idx="37">
                  <c:v>616</c:v>
                </c:pt>
                <c:pt idx="38">
                  <c:v>1124</c:v>
                </c:pt>
                <c:pt idx="39">
                  <c:v>600</c:v>
                </c:pt>
                <c:pt idx="40">
                  <c:v>1100</c:v>
                </c:pt>
                <c:pt idx="41">
                  <c:v>281</c:v>
                </c:pt>
                <c:pt idx="42">
                  <c:v>656</c:v>
                </c:pt>
                <c:pt idx="43">
                  <c:v>624</c:v>
                </c:pt>
                <c:pt idx="44">
                  <c:v>164</c:v>
                </c:pt>
                <c:pt idx="45">
                  <c:v>154</c:v>
                </c:pt>
                <c:pt idx="46">
                  <c:v>275</c:v>
                </c:pt>
              </c:numCache>
            </c:numRef>
          </c:xVal>
          <c:yVal>
            <c:numRef>
              <c:f>'Data Grouping'!$M$248:$M$294</c:f>
              <c:numCache>
                <c:formatCode>"$"#,##0_);[Red]\("$"#,##0\)</c:formatCode>
                <c:ptCount val="47"/>
                <c:pt idx="0">
                  <c:v>2557.0575960581382</c:v>
                </c:pt>
                <c:pt idx="1">
                  <c:v>2630.2743347914861</c:v>
                </c:pt>
                <c:pt idx="2">
                  <c:v>2755.56848945093</c:v>
                </c:pt>
                <c:pt idx="3">
                  <c:v>3516.6164179396796</c:v>
                </c:pt>
                <c:pt idx="4">
                  <c:v>4016.489302990241</c:v>
                </c:pt>
                <c:pt idx="5">
                  <c:v>4076.8653520877274</c:v>
                </c:pt>
                <c:pt idx="6">
                  <c:v>4302.5470612909658</c:v>
                </c:pt>
                <c:pt idx="7">
                  <c:v>4342.0791992943196</c:v>
                </c:pt>
                <c:pt idx="8">
                  <c:v>4647.9886309491922</c:v>
                </c:pt>
                <c:pt idx="9">
                  <c:v>4741.238076465117</c:v>
                </c:pt>
                <c:pt idx="10">
                  <c:v>4834.0207465394988</c:v>
                </c:pt>
                <c:pt idx="11">
                  <c:v>4865.1304753975201</c:v>
                </c:pt>
                <c:pt idx="12">
                  <c:v>5082.3724937595061</c:v>
                </c:pt>
                <c:pt idx="13">
                  <c:v>5082.3724937595061</c:v>
                </c:pt>
                <c:pt idx="14">
                  <c:v>5332.0263091459028</c:v>
                </c:pt>
                <c:pt idx="15">
                  <c:v>5397.1498643590348</c:v>
                </c:pt>
                <c:pt idx="16">
                  <c:v>5406.1736637891381</c:v>
                </c:pt>
                <c:pt idx="17">
                  <c:v>5444.2607545488927</c:v>
                </c:pt>
                <c:pt idx="18">
                  <c:v>5458.787274067643</c:v>
                </c:pt>
                <c:pt idx="19">
                  <c:v>5463.1710643078559</c:v>
                </c:pt>
                <c:pt idx="20">
                  <c:v>5523.9604903103</c:v>
                </c:pt>
                <c:pt idx="21">
                  <c:v>5551.6499268040388</c:v>
                </c:pt>
                <c:pt idx="22">
                  <c:v>5617.1919281902965</c:v>
                </c:pt>
                <c:pt idx="23">
                  <c:v>5658.5418277573126</c:v>
                </c:pt>
                <c:pt idx="24">
                  <c:v>5729.0950384481093</c:v>
                </c:pt>
                <c:pt idx="25">
                  <c:v>5782.7536337149741</c:v>
                </c:pt>
                <c:pt idx="26">
                  <c:v>5993.3820707810892</c:v>
                </c:pt>
                <c:pt idx="27">
                  <c:v>6048.9216715935127</c:v>
                </c:pt>
                <c:pt idx="28">
                  <c:v>6263.1768894856141</c:v>
                </c:pt>
                <c:pt idx="29">
                  <c:v>6266.5219196276676</c:v>
                </c:pt>
                <c:pt idx="30">
                  <c:v>6546.3791998029665</c:v>
                </c:pt>
                <c:pt idx="31">
                  <c:v>6625.6451984366959</c:v>
                </c:pt>
                <c:pt idx="32">
                  <c:v>6820.8237623636405</c:v>
                </c:pt>
                <c:pt idx="33">
                  <c:v>7844.5887539307887</c:v>
                </c:pt>
                <c:pt idx="34">
                  <c:v>7948.3704323732645</c:v>
                </c:pt>
                <c:pt idx="35">
                  <c:v>8097.9493658296424</c:v>
                </c:pt>
                <c:pt idx="36">
                  <c:v>8117.943911819475</c:v>
                </c:pt>
                <c:pt idx="37">
                  <c:v>8169.5158511427653</c:v>
                </c:pt>
                <c:pt idx="38">
                  <c:v>8484.3458992884825</c:v>
                </c:pt>
                <c:pt idx="39">
                  <c:v>9618.2732761208208</c:v>
                </c:pt>
                <c:pt idx="40">
                  <c:v>10230.082935490156</c:v>
                </c:pt>
                <c:pt idx="41">
                  <c:v>10320.399038853908</c:v>
                </c:pt>
                <c:pt idx="42">
                  <c:v>10522.374230565616</c:v>
                </c:pt>
                <c:pt idx="43">
                  <c:v>11003.734751798949</c:v>
                </c:pt>
                <c:pt idx="44">
                  <c:v>13001.072113888806</c:v>
                </c:pt>
                <c:pt idx="45">
                  <c:v>14927.289622389588</c:v>
                </c:pt>
                <c:pt idx="46">
                  <c:v>18419.175348122371</c:v>
                </c:pt>
              </c:numCache>
            </c:numRef>
          </c:yVal>
          <c:smooth val="0"/>
          <c:extLst>
            <c:ext xmlns:c16="http://schemas.microsoft.com/office/drawing/2014/chart" uri="{C3380CC4-5D6E-409C-BE32-E72D297353CC}">
              <c16:uniqueId val="{00000000-F048-4D90-9598-AFF93ED0BF8F}"/>
            </c:ext>
          </c:extLst>
        </c:ser>
        <c:dLbls>
          <c:showLegendKey val="0"/>
          <c:showVal val="0"/>
          <c:showCatName val="0"/>
          <c:showSerName val="0"/>
          <c:showPercent val="0"/>
          <c:showBubbleSize val="0"/>
        </c:dLbls>
        <c:axId val="1916626351"/>
        <c:axId val="1000662880"/>
      </c:scatterChart>
      <c:valAx>
        <c:axId val="191662635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Plant Nameplate Capacity (MWe)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0662880"/>
        <c:crosses val="autoZero"/>
        <c:crossBetween val="midCat"/>
      </c:valAx>
      <c:valAx>
        <c:axId val="1000662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Overnight Capital Cost </a:t>
                </a:r>
              </a:p>
              <a:p>
                <a:pPr>
                  <a:defRPr/>
                </a:pPr>
                <a:r>
                  <a:rPr lang="en-US"/>
                  <a:t>(2022 $/kWe)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6626351"/>
        <c:crosses val="autoZero"/>
        <c:crossBetween val="midCat"/>
      </c:valAx>
      <c:spPr>
        <a:noFill/>
        <a:ln w="1905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tx>
            <c:strRef>
              <c:f>'Additional Considerations'!$M$12</c:f>
              <c:strCache>
                <c:ptCount val="1"/>
                <c:pt idx="0">
                  <c:v>Large Reactor Conservative</c:v>
                </c:pt>
              </c:strCache>
            </c:strRef>
          </c:tx>
          <c:spPr>
            <a:ln>
              <a:solidFill>
                <a:schemeClr val="accent2"/>
              </a:solidFill>
              <a:prstDash val="dash"/>
            </a:ln>
          </c:spPr>
          <c:marker>
            <c:symbol val="none"/>
          </c:marker>
          <c:cat>
            <c:numRef>
              <c:f>'Additional Considerations'!$D$13:$D$17</c:f>
              <c:numCache>
                <c:formatCode>General</c:formatCode>
                <c:ptCount val="5"/>
                <c:pt idx="0">
                  <c:v>2030</c:v>
                </c:pt>
                <c:pt idx="1">
                  <c:v>2035</c:v>
                </c:pt>
                <c:pt idx="2">
                  <c:v>2040</c:v>
                </c:pt>
                <c:pt idx="3">
                  <c:v>2045</c:v>
                </c:pt>
                <c:pt idx="4">
                  <c:v>2050</c:v>
                </c:pt>
              </c:numCache>
            </c:numRef>
          </c:cat>
          <c:val>
            <c:numRef>
              <c:f>'Additional Considerations'!$U$13:$U$17</c:f>
              <c:numCache>
                <c:formatCode>_("$"* #,##0_);_("$"* \(#,##0\);_("$"* "-"??_);_(@_)</c:formatCode>
                <c:ptCount val="5"/>
                <c:pt idx="0">
                  <c:v>7750</c:v>
                </c:pt>
                <c:pt idx="1">
                  <c:v>7750</c:v>
                </c:pt>
                <c:pt idx="2">
                  <c:v>7500</c:v>
                </c:pt>
                <c:pt idx="3">
                  <c:v>6750</c:v>
                </c:pt>
                <c:pt idx="4">
                  <c:v>6000</c:v>
                </c:pt>
              </c:numCache>
            </c:numRef>
          </c:val>
          <c:smooth val="0"/>
          <c:extLst>
            <c:ext xmlns:c16="http://schemas.microsoft.com/office/drawing/2014/chart" uri="{C3380CC4-5D6E-409C-BE32-E72D297353CC}">
              <c16:uniqueId val="{00000000-B887-4284-9281-5AB5EED74A5A}"/>
            </c:ext>
          </c:extLst>
        </c:ser>
        <c:ser>
          <c:idx val="4"/>
          <c:order val="1"/>
          <c:tx>
            <c:strRef>
              <c:f>'Additional Considerations'!$M$20</c:f>
              <c:strCache>
                <c:ptCount val="1"/>
                <c:pt idx="0">
                  <c:v>Large Reactor Moderate</c:v>
                </c:pt>
              </c:strCache>
            </c:strRef>
          </c:tx>
          <c:spPr>
            <a:ln>
              <a:solidFill>
                <a:schemeClr val="accent4"/>
              </a:solidFill>
              <a:prstDash val="dash"/>
            </a:ln>
          </c:spPr>
          <c:marker>
            <c:symbol val="none"/>
          </c:marker>
          <c:cat>
            <c:numRef>
              <c:f>'Additional Considerations'!$D$13:$D$17</c:f>
              <c:numCache>
                <c:formatCode>General</c:formatCode>
                <c:ptCount val="5"/>
                <c:pt idx="0">
                  <c:v>2030</c:v>
                </c:pt>
                <c:pt idx="1">
                  <c:v>2035</c:v>
                </c:pt>
                <c:pt idx="2">
                  <c:v>2040</c:v>
                </c:pt>
                <c:pt idx="3">
                  <c:v>2045</c:v>
                </c:pt>
                <c:pt idx="4">
                  <c:v>2050</c:v>
                </c:pt>
              </c:numCache>
            </c:numRef>
          </c:cat>
          <c:val>
            <c:numRef>
              <c:f>'Additional Considerations'!$U$21:$U$25</c:f>
              <c:numCache>
                <c:formatCode>_("$"* #,##0_);_("$"* \(#,##0\);_("$"* "-"??_);_(@_)</c:formatCode>
                <c:ptCount val="5"/>
                <c:pt idx="0">
                  <c:v>5750</c:v>
                </c:pt>
                <c:pt idx="1">
                  <c:v>5500</c:v>
                </c:pt>
                <c:pt idx="2">
                  <c:v>4750</c:v>
                </c:pt>
                <c:pt idx="3">
                  <c:v>4250</c:v>
                </c:pt>
                <c:pt idx="4">
                  <c:v>3750</c:v>
                </c:pt>
              </c:numCache>
            </c:numRef>
          </c:val>
          <c:smooth val="0"/>
          <c:extLst>
            <c:ext xmlns:c16="http://schemas.microsoft.com/office/drawing/2014/chart" uri="{C3380CC4-5D6E-409C-BE32-E72D297353CC}">
              <c16:uniqueId val="{00000001-B887-4284-9281-5AB5EED74A5A}"/>
            </c:ext>
          </c:extLst>
        </c:ser>
        <c:ser>
          <c:idx val="5"/>
          <c:order val="2"/>
          <c:tx>
            <c:strRef>
              <c:f>'Additional Considerations'!$M$28</c:f>
              <c:strCache>
                <c:ptCount val="1"/>
                <c:pt idx="0">
                  <c:v>Large Reactor Advanced</c:v>
                </c:pt>
              </c:strCache>
            </c:strRef>
          </c:tx>
          <c:spPr>
            <a:ln>
              <a:prstDash val="dash"/>
            </a:ln>
          </c:spPr>
          <c:marker>
            <c:symbol val="none"/>
          </c:marker>
          <c:cat>
            <c:numRef>
              <c:f>'Additional Considerations'!$D$13:$D$17</c:f>
              <c:numCache>
                <c:formatCode>General</c:formatCode>
                <c:ptCount val="5"/>
                <c:pt idx="0">
                  <c:v>2030</c:v>
                </c:pt>
                <c:pt idx="1">
                  <c:v>2035</c:v>
                </c:pt>
                <c:pt idx="2">
                  <c:v>2040</c:v>
                </c:pt>
                <c:pt idx="3">
                  <c:v>2045</c:v>
                </c:pt>
                <c:pt idx="4">
                  <c:v>2050</c:v>
                </c:pt>
              </c:numCache>
            </c:numRef>
          </c:cat>
          <c:val>
            <c:numRef>
              <c:f>'Additional Considerations'!$U$29:$U$33</c:f>
              <c:numCache>
                <c:formatCode>_("$"* #,##0_);_("$"* \(#,##0\);_("$"* "-"??_);_(@_)</c:formatCode>
                <c:ptCount val="5"/>
                <c:pt idx="0">
                  <c:v>5250</c:v>
                </c:pt>
                <c:pt idx="1">
                  <c:v>4000</c:v>
                </c:pt>
                <c:pt idx="2">
                  <c:v>3000</c:v>
                </c:pt>
                <c:pt idx="3">
                  <c:v>2500</c:v>
                </c:pt>
                <c:pt idx="4">
                  <c:v>2250</c:v>
                </c:pt>
              </c:numCache>
            </c:numRef>
          </c:val>
          <c:smooth val="0"/>
          <c:extLst>
            <c:ext xmlns:c16="http://schemas.microsoft.com/office/drawing/2014/chart" uri="{C3380CC4-5D6E-409C-BE32-E72D297353CC}">
              <c16:uniqueId val="{00000002-B887-4284-9281-5AB5EED74A5A}"/>
            </c:ext>
          </c:extLst>
        </c:ser>
        <c:ser>
          <c:idx val="0"/>
          <c:order val="3"/>
          <c:tx>
            <c:strRef>
              <c:f>'Additional Considerations'!$B$12</c:f>
              <c:strCache>
                <c:ptCount val="1"/>
                <c:pt idx="0">
                  <c:v>SMR Conservative</c:v>
                </c:pt>
              </c:strCache>
            </c:strRef>
          </c:tx>
          <c:spPr>
            <a:ln w="28575" cap="rnd">
              <a:solidFill>
                <a:schemeClr val="accent2"/>
              </a:solidFill>
              <a:round/>
            </a:ln>
            <a:effectLst/>
          </c:spPr>
          <c:marker>
            <c:symbol val="none"/>
          </c:marker>
          <c:cat>
            <c:numRef>
              <c:f>'Additional Considerations'!$D$13:$D$17</c:f>
              <c:numCache>
                <c:formatCode>General</c:formatCode>
                <c:ptCount val="5"/>
                <c:pt idx="0">
                  <c:v>2030</c:v>
                </c:pt>
                <c:pt idx="1">
                  <c:v>2035</c:v>
                </c:pt>
                <c:pt idx="2">
                  <c:v>2040</c:v>
                </c:pt>
                <c:pt idx="3">
                  <c:v>2045</c:v>
                </c:pt>
                <c:pt idx="4">
                  <c:v>2050</c:v>
                </c:pt>
              </c:numCache>
            </c:numRef>
          </c:cat>
          <c:val>
            <c:numRef>
              <c:f>'Additional Considerations'!$J$13:$J$17</c:f>
              <c:numCache>
                <c:formatCode>_("$"* #,##0_);_("$"* \(#,##0\);_("$"* "-"??_);_(@_)</c:formatCode>
                <c:ptCount val="5"/>
                <c:pt idx="0">
                  <c:v>10000</c:v>
                </c:pt>
                <c:pt idx="1">
                  <c:v>9500</c:v>
                </c:pt>
                <c:pt idx="2">
                  <c:v>8000</c:v>
                </c:pt>
                <c:pt idx="3">
                  <c:v>7000</c:v>
                </c:pt>
                <c:pt idx="4">
                  <c:v>6250</c:v>
                </c:pt>
              </c:numCache>
            </c:numRef>
          </c:val>
          <c:smooth val="0"/>
          <c:extLst>
            <c:ext xmlns:c16="http://schemas.microsoft.com/office/drawing/2014/chart" uri="{C3380CC4-5D6E-409C-BE32-E72D297353CC}">
              <c16:uniqueId val="{00000003-B887-4284-9281-5AB5EED74A5A}"/>
            </c:ext>
          </c:extLst>
        </c:ser>
        <c:ser>
          <c:idx val="1"/>
          <c:order val="4"/>
          <c:tx>
            <c:strRef>
              <c:f>'Additional Considerations'!$B$20</c:f>
              <c:strCache>
                <c:ptCount val="1"/>
                <c:pt idx="0">
                  <c:v>SMR Moderate</c:v>
                </c:pt>
              </c:strCache>
            </c:strRef>
          </c:tx>
          <c:spPr>
            <a:ln w="28575" cap="rnd">
              <a:solidFill>
                <a:schemeClr val="accent4"/>
              </a:solidFill>
              <a:round/>
            </a:ln>
            <a:effectLst/>
          </c:spPr>
          <c:marker>
            <c:symbol val="none"/>
          </c:marker>
          <c:val>
            <c:numRef>
              <c:f>'Additional Considerations'!$J$21:$J$25</c:f>
              <c:numCache>
                <c:formatCode>_("$"* #,##0_);_("$"* \(#,##0\);_("$"* "-"??_);_(@_)</c:formatCode>
                <c:ptCount val="5"/>
                <c:pt idx="0">
                  <c:v>7750</c:v>
                </c:pt>
                <c:pt idx="1">
                  <c:v>6250</c:v>
                </c:pt>
                <c:pt idx="2">
                  <c:v>5000</c:v>
                </c:pt>
                <c:pt idx="3">
                  <c:v>4500</c:v>
                </c:pt>
                <c:pt idx="4">
                  <c:v>4000</c:v>
                </c:pt>
              </c:numCache>
            </c:numRef>
          </c:val>
          <c:smooth val="0"/>
          <c:extLst>
            <c:ext xmlns:c16="http://schemas.microsoft.com/office/drawing/2014/chart" uri="{C3380CC4-5D6E-409C-BE32-E72D297353CC}">
              <c16:uniqueId val="{00000004-B887-4284-9281-5AB5EED74A5A}"/>
            </c:ext>
          </c:extLst>
        </c:ser>
        <c:ser>
          <c:idx val="2"/>
          <c:order val="5"/>
          <c:tx>
            <c:strRef>
              <c:f>'Additional Considerations'!$B$28</c:f>
              <c:strCache>
                <c:ptCount val="1"/>
                <c:pt idx="0">
                  <c:v>SMR Advanced</c:v>
                </c:pt>
              </c:strCache>
            </c:strRef>
          </c:tx>
          <c:spPr>
            <a:ln w="28575" cap="rnd">
              <a:solidFill>
                <a:schemeClr val="accent6"/>
              </a:solidFill>
              <a:round/>
            </a:ln>
            <a:effectLst/>
          </c:spPr>
          <c:marker>
            <c:symbol val="none"/>
          </c:marker>
          <c:val>
            <c:numRef>
              <c:f>'Additional Considerations'!$J$29:$J$33</c:f>
              <c:numCache>
                <c:formatCode>_("$"* #,##0_);_("$"* \(#,##0\);_("$"* "-"??_);_(@_)</c:formatCode>
                <c:ptCount val="5"/>
                <c:pt idx="0">
                  <c:v>5500</c:v>
                </c:pt>
                <c:pt idx="1">
                  <c:v>3250</c:v>
                </c:pt>
                <c:pt idx="2">
                  <c:v>2500</c:v>
                </c:pt>
                <c:pt idx="3">
                  <c:v>2250</c:v>
                </c:pt>
                <c:pt idx="4">
                  <c:v>2000</c:v>
                </c:pt>
              </c:numCache>
            </c:numRef>
          </c:val>
          <c:smooth val="0"/>
          <c:extLst>
            <c:ext xmlns:c16="http://schemas.microsoft.com/office/drawing/2014/chart" uri="{C3380CC4-5D6E-409C-BE32-E72D297353CC}">
              <c16:uniqueId val="{00000005-B887-4284-9281-5AB5EED74A5A}"/>
            </c:ext>
          </c:extLst>
        </c:ser>
        <c:dLbls>
          <c:showLegendKey val="0"/>
          <c:showVal val="0"/>
          <c:showCatName val="0"/>
          <c:showSerName val="0"/>
          <c:showPercent val="0"/>
          <c:showBubbleSize val="0"/>
        </c:dLbls>
        <c:smooth val="0"/>
        <c:axId val="785887647"/>
        <c:axId val="668687855"/>
      </c:lineChart>
      <c:catAx>
        <c:axId val="7858876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8687855"/>
        <c:crosses val="autoZero"/>
        <c:auto val="1"/>
        <c:lblAlgn val="ctr"/>
        <c:lblOffset val="100"/>
        <c:noMultiLvlLbl val="0"/>
      </c:catAx>
      <c:valAx>
        <c:axId val="668687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Evolution of OCC (2022 $/kWe)</a:t>
                </a:r>
              </a:p>
            </c:rich>
          </c:tx>
          <c:overlay val="0"/>
          <c:spPr>
            <a:noFill/>
            <a:ln>
              <a:noFill/>
            </a:ln>
            <a:effectLst/>
          </c:spPr>
        </c:title>
        <c:numFmt formatCode="_(&quot;$&quot;* #,##0_);_(&quot;$&quot;* \(#,##0\);_(&quot;$&quot;* &quot;-&quot;??_);_(@_)"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887647"/>
        <c:crosses val="autoZero"/>
        <c:crossBetween val="between"/>
      </c:valAx>
      <c:spPr>
        <a:ln>
          <a:solidFill>
            <a:sysClr val="windowText" lastClr="000000"/>
          </a:solidFill>
        </a:ln>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'Additional Considerations'!$AG$155:$AG$156</c:f>
              <c:strCache>
                <c:ptCount val="2"/>
                <c:pt idx="0">
                  <c:v>Large Reactor</c:v>
                </c:pt>
                <c:pt idx="1">
                  <c:v>Conservative</c:v>
                </c:pt>
              </c:strCache>
            </c:strRef>
          </c:tx>
          <c:spPr>
            <a:ln w="28575" cap="rnd">
              <a:solidFill>
                <a:schemeClr val="tx1"/>
              </a:solidFill>
              <a:round/>
            </a:ln>
            <a:effectLst/>
          </c:spPr>
          <c:marker>
            <c:symbol val="none"/>
          </c:marker>
          <c:cat>
            <c:numRef>
              <c:f>'Additional Considerations'!$AF$157:$AF$170</c:f>
              <c:numCache>
                <c:formatCode>0.0%</c:formatCode>
                <c:ptCount val="14"/>
                <c:pt idx="0">
                  <c:v>0.04</c:v>
                </c:pt>
                <c:pt idx="1">
                  <c:v>4.4999999999999998E-2</c:v>
                </c:pt>
                <c:pt idx="2">
                  <c:v>0.05</c:v>
                </c:pt>
                <c:pt idx="3">
                  <c:v>5.5E-2</c:v>
                </c:pt>
                <c:pt idx="4">
                  <c:v>0.06</c:v>
                </c:pt>
                <c:pt idx="5">
                  <c:v>6.5000000000000002E-2</c:v>
                </c:pt>
                <c:pt idx="6">
                  <c:v>7.0000000000000007E-2</c:v>
                </c:pt>
                <c:pt idx="7">
                  <c:v>7.4999999999999997E-2</c:v>
                </c:pt>
                <c:pt idx="8">
                  <c:v>0.08</c:v>
                </c:pt>
                <c:pt idx="9">
                  <c:v>8.5000000000000006E-2</c:v>
                </c:pt>
                <c:pt idx="10">
                  <c:v>0.09</c:v>
                </c:pt>
                <c:pt idx="11">
                  <c:v>9.5000000000000001E-2</c:v>
                </c:pt>
                <c:pt idx="12">
                  <c:v>0.1</c:v>
                </c:pt>
                <c:pt idx="13">
                  <c:v>0.105</c:v>
                </c:pt>
              </c:numCache>
            </c:numRef>
          </c:cat>
          <c:val>
            <c:numRef>
              <c:f>'Additional Considerations'!$AG$157:$AG$170</c:f>
              <c:numCache>
                <c:formatCode>_("$"* #,##0_);_("$"* \(#,##0\);_("$"* "-"??_);_(@_)</c:formatCode>
                <c:ptCount val="14"/>
                <c:pt idx="0">
                  <c:v>91.495086841369329</c:v>
                </c:pt>
                <c:pt idx="1">
                  <c:v>97.948768159792166</c:v>
                </c:pt>
                <c:pt idx="2">
                  <c:v>104.85347541788846</c:v>
                </c:pt>
                <c:pt idx="3">
                  <c:v>112.21115897223709</c:v>
                </c:pt>
                <c:pt idx="4">
                  <c:v>120.02432460570719</c:v>
                </c:pt>
                <c:pt idx="5">
                  <c:v>128.29635505704317</c:v>
                </c:pt>
                <c:pt idx="6">
                  <c:v>137.03173917540002</c:v>
                </c:pt>
                <c:pt idx="7">
                  <c:v>146.23621975925408</c:v>
                </c:pt>
                <c:pt idx="8">
                  <c:v>155.91687421889006</c:v>
                </c:pt>
                <c:pt idx="9">
                  <c:v>166.08214294571798</c:v>
                </c:pt>
                <c:pt idx="10">
                  <c:v>176.74181942185712</c:v>
                </c:pt>
                <c:pt idx="11">
                  <c:v>187.90701432671275</c:v>
                </c:pt>
                <c:pt idx="12">
                  <c:v>199.59010371659193</c:v>
                </c:pt>
                <c:pt idx="13">
                  <c:v>211.80466913295027</c:v>
                </c:pt>
              </c:numCache>
            </c:numRef>
          </c:val>
          <c:smooth val="0"/>
          <c:extLst>
            <c:ext xmlns:c16="http://schemas.microsoft.com/office/drawing/2014/chart" uri="{C3380CC4-5D6E-409C-BE32-E72D297353CC}">
              <c16:uniqueId val="{00000000-B22E-48FA-8132-225FD8026221}"/>
            </c:ext>
          </c:extLst>
        </c:ser>
        <c:ser>
          <c:idx val="1"/>
          <c:order val="1"/>
          <c:tx>
            <c:strRef>
              <c:f>'Additional Considerations'!$AH$155:$AH$156</c:f>
              <c:strCache>
                <c:ptCount val="2"/>
                <c:pt idx="0">
                  <c:v>Large Reactor</c:v>
                </c:pt>
                <c:pt idx="1">
                  <c:v>Moderate</c:v>
                </c:pt>
              </c:strCache>
            </c:strRef>
          </c:tx>
          <c:spPr>
            <a:ln w="28575" cap="rnd">
              <a:solidFill>
                <a:srgbClr val="C00000"/>
              </a:solidFill>
              <a:round/>
            </a:ln>
            <a:effectLst/>
          </c:spPr>
          <c:marker>
            <c:symbol val="none"/>
          </c:marker>
          <c:cat>
            <c:numRef>
              <c:f>'Additional Considerations'!$AF$157:$AF$170</c:f>
              <c:numCache>
                <c:formatCode>0.0%</c:formatCode>
                <c:ptCount val="14"/>
                <c:pt idx="0">
                  <c:v>0.04</c:v>
                </c:pt>
                <c:pt idx="1">
                  <c:v>4.4999999999999998E-2</c:v>
                </c:pt>
                <c:pt idx="2">
                  <c:v>0.05</c:v>
                </c:pt>
                <c:pt idx="3">
                  <c:v>5.5E-2</c:v>
                </c:pt>
                <c:pt idx="4">
                  <c:v>0.06</c:v>
                </c:pt>
                <c:pt idx="5">
                  <c:v>6.5000000000000002E-2</c:v>
                </c:pt>
                <c:pt idx="6">
                  <c:v>7.0000000000000007E-2</c:v>
                </c:pt>
                <c:pt idx="7">
                  <c:v>7.4999999999999997E-2</c:v>
                </c:pt>
                <c:pt idx="8">
                  <c:v>0.08</c:v>
                </c:pt>
                <c:pt idx="9">
                  <c:v>8.5000000000000006E-2</c:v>
                </c:pt>
                <c:pt idx="10">
                  <c:v>0.09</c:v>
                </c:pt>
                <c:pt idx="11">
                  <c:v>9.5000000000000001E-2</c:v>
                </c:pt>
                <c:pt idx="12">
                  <c:v>0.1</c:v>
                </c:pt>
                <c:pt idx="13">
                  <c:v>0.105</c:v>
                </c:pt>
              </c:numCache>
            </c:numRef>
          </c:cat>
          <c:val>
            <c:numRef>
              <c:f>'Additional Considerations'!$AH$157:$AH$170</c:f>
              <c:numCache>
                <c:formatCode>_("$"* #,##0_);_("$"* \(#,##0\);_("$"* "-"??_);_(@_)</c:formatCode>
                <c:ptCount val="14"/>
                <c:pt idx="0">
                  <c:v>70.215400031398531</c:v>
                </c:pt>
                <c:pt idx="1">
                  <c:v>74.279692007501595</c:v>
                </c:pt>
                <c:pt idx="2">
                  <c:v>78.567698281817698</c:v>
                </c:pt>
                <c:pt idx="3">
                  <c:v>83.072970023543419</c:v>
                </c:pt>
                <c:pt idx="4">
                  <c:v>87.789508571776267</c:v>
                </c:pt>
                <c:pt idx="5">
                  <c:v>92.711960214890212</c:v>
                </c:pt>
                <c:pt idx="6">
                  <c:v>97.835739120478138</c:v>
                </c:pt>
                <c:pt idx="7">
                  <c:v>103.15708988247202</c:v>
                </c:pt>
                <c:pt idx="8">
                  <c:v>108.67310244927027</c:v>
                </c:pt>
                <c:pt idx="9">
                  <c:v>114.38169186629692</c:v>
                </c:pt>
                <c:pt idx="10">
                  <c:v>120.28155392143566</c:v>
                </c:pt>
                <c:pt idx="11">
                  <c:v>126.3721059335397</c:v>
                </c:pt>
                <c:pt idx="12">
                  <c:v>132.65341994749474</c:v>
                </c:pt>
                <c:pt idx="13">
                  <c:v>139.12615373579979</c:v>
                </c:pt>
              </c:numCache>
            </c:numRef>
          </c:val>
          <c:smooth val="0"/>
          <c:extLst>
            <c:ext xmlns:c16="http://schemas.microsoft.com/office/drawing/2014/chart" uri="{C3380CC4-5D6E-409C-BE32-E72D297353CC}">
              <c16:uniqueId val="{00000001-B22E-48FA-8132-225FD8026221}"/>
            </c:ext>
          </c:extLst>
        </c:ser>
        <c:ser>
          <c:idx val="2"/>
          <c:order val="2"/>
          <c:tx>
            <c:strRef>
              <c:f>'Additional Considerations'!$AI$155:$AI$156</c:f>
              <c:strCache>
                <c:ptCount val="2"/>
                <c:pt idx="0">
                  <c:v>Large Reactor</c:v>
                </c:pt>
                <c:pt idx="1">
                  <c:v>Advanced</c:v>
                </c:pt>
              </c:strCache>
            </c:strRef>
          </c:tx>
          <c:spPr>
            <a:ln w="28575" cap="rnd">
              <a:solidFill>
                <a:schemeClr val="accent1"/>
              </a:solidFill>
              <a:round/>
            </a:ln>
            <a:effectLst/>
          </c:spPr>
          <c:marker>
            <c:symbol val="none"/>
          </c:marker>
          <c:cat>
            <c:numRef>
              <c:f>'Additional Considerations'!$AF$157:$AF$170</c:f>
              <c:numCache>
                <c:formatCode>0.0%</c:formatCode>
                <c:ptCount val="14"/>
                <c:pt idx="0">
                  <c:v>0.04</c:v>
                </c:pt>
                <c:pt idx="1">
                  <c:v>4.4999999999999998E-2</c:v>
                </c:pt>
                <c:pt idx="2">
                  <c:v>0.05</c:v>
                </c:pt>
                <c:pt idx="3">
                  <c:v>5.5E-2</c:v>
                </c:pt>
                <c:pt idx="4">
                  <c:v>0.06</c:v>
                </c:pt>
                <c:pt idx="5">
                  <c:v>6.5000000000000002E-2</c:v>
                </c:pt>
                <c:pt idx="6">
                  <c:v>7.0000000000000007E-2</c:v>
                </c:pt>
                <c:pt idx="7">
                  <c:v>7.4999999999999997E-2</c:v>
                </c:pt>
                <c:pt idx="8">
                  <c:v>0.08</c:v>
                </c:pt>
                <c:pt idx="9">
                  <c:v>8.5000000000000006E-2</c:v>
                </c:pt>
                <c:pt idx="10">
                  <c:v>0.09</c:v>
                </c:pt>
                <c:pt idx="11">
                  <c:v>9.5000000000000001E-2</c:v>
                </c:pt>
                <c:pt idx="12">
                  <c:v>0.1</c:v>
                </c:pt>
                <c:pt idx="13">
                  <c:v>0.105</c:v>
                </c:pt>
              </c:numCache>
            </c:numRef>
          </c:cat>
          <c:val>
            <c:numRef>
              <c:f>'Additional Considerations'!$AI$157:$AI$170</c:f>
              <c:numCache>
                <c:formatCode>_("$"* #,##0_);_("$"* \(#,##0\);_("$"* "-"??_);_(@_)</c:formatCode>
                <c:ptCount val="14"/>
                <c:pt idx="0">
                  <c:v>57.738892903177977</c:v>
                </c:pt>
                <c:pt idx="1">
                  <c:v>61.139974876374282</c:v>
                </c:pt>
                <c:pt idx="2">
                  <c:v>64.701963312828198</c:v>
                </c:pt>
                <c:pt idx="3">
                  <c:v>68.416696017436166</c:v>
                </c:pt>
                <c:pt idx="4">
                  <c:v>72.276533958019542</c:v>
                </c:pt>
                <c:pt idx="5">
                  <c:v>76.274517509722457</c:v>
                </c:pt>
                <c:pt idx="6">
                  <c:v>80.404456680291929</c:v>
                </c:pt>
                <c:pt idx="7">
                  <c:v>84.660967212506861</c:v>
                </c:pt>
                <c:pt idx="8">
                  <c:v>89.03946513807422</c:v>
                </c:pt>
                <c:pt idx="9">
                  <c:v>93.536131627450573</c:v>
                </c:pt>
                <c:pt idx="10">
                  <c:v>98.147858422680059</c:v>
                </c:pt>
                <c:pt idx="11">
                  <c:v>102.87218222202512</c:v>
                </c:pt>
                <c:pt idx="12">
                  <c:v>107.70721443552365</c:v>
                </c:pt>
                <c:pt idx="13">
                  <c:v>112.65157095241213</c:v>
                </c:pt>
              </c:numCache>
            </c:numRef>
          </c:val>
          <c:smooth val="0"/>
          <c:extLst>
            <c:ext xmlns:c16="http://schemas.microsoft.com/office/drawing/2014/chart" uri="{C3380CC4-5D6E-409C-BE32-E72D297353CC}">
              <c16:uniqueId val="{00000002-B22E-48FA-8132-225FD8026221}"/>
            </c:ext>
          </c:extLst>
        </c:ser>
        <c:ser>
          <c:idx val="3"/>
          <c:order val="3"/>
          <c:tx>
            <c:strRef>
              <c:f>'Additional Considerations'!$AJ$155:$AJ$156</c:f>
              <c:strCache>
                <c:ptCount val="2"/>
                <c:pt idx="0">
                  <c:v>SMR</c:v>
                </c:pt>
                <c:pt idx="1">
                  <c:v>Conservative</c:v>
                </c:pt>
              </c:strCache>
            </c:strRef>
          </c:tx>
          <c:spPr>
            <a:ln w="28575" cap="rnd">
              <a:solidFill>
                <a:schemeClr val="tx1"/>
              </a:solidFill>
              <a:prstDash val="dash"/>
              <a:round/>
            </a:ln>
            <a:effectLst/>
          </c:spPr>
          <c:marker>
            <c:symbol val="none"/>
          </c:marker>
          <c:cat>
            <c:numRef>
              <c:f>'Additional Considerations'!$AF$157:$AF$170</c:f>
              <c:numCache>
                <c:formatCode>0.0%</c:formatCode>
                <c:ptCount val="14"/>
                <c:pt idx="0">
                  <c:v>0.04</c:v>
                </c:pt>
                <c:pt idx="1">
                  <c:v>4.4999999999999998E-2</c:v>
                </c:pt>
                <c:pt idx="2">
                  <c:v>0.05</c:v>
                </c:pt>
                <c:pt idx="3">
                  <c:v>5.5E-2</c:v>
                </c:pt>
                <c:pt idx="4">
                  <c:v>0.06</c:v>
                </c:pt>
                <c:pt idx="5">
                  <c:v>6.5000000000000002E-2</c:v>
                </c:pt>
                <c:pt idx="6">
                  <c:v>7.0000000000000007E-2</c:v>
                </c:pt>
                <c:pt idx="7">
                  <c:v>7.4999999999999997E-2</c:v>
                </c:pt>
                <c:pt idx="8">
                  <c:v>0.08</c:v>
                </c:pt>
                <c:pt idx="9">
                  <c:v>8.5000000000000006E-2</c:v>
                </c:pt>
                <c:pt idx="10">
                  <c:v>0.09</c:v>
                </c:pt>
                <c:pt idx="11">
                  <c:v>9.5000000000000001E-2</c:v>
                </c:pt>
                <c:pt idx="12">
                  <c:v>0.1</c:v>
                </c:pt>
                <c:pt idx="13">
                  <c:v>0.105</c:v>
                </c:pt>
              </c:numCache>
            </c:numRef>
          </c:cat>
          <c:val>
            <c:numRef>
              <c:f>'Additional Considerations'!$AJ$157:$AJ$170</c:f>
              <c:numCache>
                <c:formatCode>_("$"* #,##0_);_("$"* \(#,##0\);_("$"* "-"??_);_(@_)</c:formatCode>
                <c:ptCount val="14"/>
                <c:pt idx="0">
                  <c:v>102.36823700114681</c:v>
                </c:pt>
                <c:pt idx="1">
                  <c:v>109.20294093840646</c:v>
                </c:pt>
                <c:pt idx="2">
                  <c:v>116.39338742346047</c:v>
                </c:pt>
                <c:pt idx="3">
                  <c:v>123.92648559223039</c:v>
                </c:pt>
                <c:pt idx="4">
                  <c:v>131.79000057982688</c:v>
                </c:pt>
                <c:pt idx="5">
                  <c:v>139.97287673990485</c:v>
                </c:pt>
                <c:pt idx="6">
                  <c:v>148.46543542491585</c:v>
                </c:pt>
                <c:pt idx="7">
                  <c:v>157.25946834563388</c:v>
                </c:pt>
                <c:pt idx="8">
                  <c:v>166.3482494152085</c:v>
                </c:pt>
                <c:pt idx="9">
                  <c:v>175.72648709268458</c:v>
                </c:pt>
                <c:pt idx="10">
                  <c:v>185.39023665632135</c:v>
                </c:pt>
                <c:pt idx="11">
                  <c:v>195.33678844847145</c:v>
                </c:pt>
                <c:pt idx="12">
                  <c:v>205.56454458471106</c:v>
                </c:pt>
                <c:pt idx="13">
                  <c:v>216.07289331810742</c:v>
                </c:pt>
              </c:numCache>
            </c:numRef>
          </c:val>
          <c:smooth val="0"/>
          <c:extLst>
            <c:ext xmlns:c16="http://schemas.microsoft.com/office/drawing/2014/chart" uri="{C3380CC4-5D6E-409C-BE32-E72D297353CC}">
              <c16:uniqueId val="{00000003-B22E-48FA-8132-225FD8026221}"/>
            </c:ext>
          </c:extLst>
        </c:ser>
        <c:ser>
          <c:idx val="4"/>
          <c:order val="4"/>
          <c:tx>
            <c:strRef>
              <c:f>'Additional Considerations'!$AK$155:$AK$156</c:f>
              <c:strCache>
                <c:ptCount val="2"/>
                <c:pt idx="0">
                  <c:v>SMR</c:v>
                </c:pt>
                <c:pt idx="1">
                  <c:v>Moderate</c:v>
                </c:pt>
              </c:strCache>
            </c:strRef>
          </c:tx>
          <c:spPr>
            <a:ln w="28575" cap="rnd">
              <a:solidFill>
                <a:srgbClr val="C00000"/>
              </a:solidFill>
              <a:prstDash val="dash"/>
              <a:round/>
            </a:ln>
            <a:effectLst/>
          </c:spPr>
          <c:marker>
            <c:symbol val="none"/>
          </c:marker>
          <c:cat>
            <c:numRef>
              <c:f>'Additional Considerations'!$AF$157:$AF$170</c:f>
              <c:numCache>
                <c:formatCode>0.0%</c:formatCode>
                <c:ptCount val="14"/>
                <c:pt idx="0">
                  <c:v>0.04</c:v>
                </c:pt>
                <c:pt idx="1">
                  <c:v>4.4999999999999998E-2</c:v>
                </c:pt>
                <c:pt idx="2">
                  <c:v>0.05</c:v>
                </c:pt>
                <c:pt idx="3">
                  <c:v>5.5E-2</c:v>
                </c:pt>
                <c:pt idx="4">
                  <c:v>0.06</c:v>
                </c:pt>
                <c:pt idx="5">
                  <c:v>6.5000000000000002E-2</c:v>
                </c:pt>
                <c:pt idx="6">
                  <c:v>7.0000000000000007E-2</c:v>
                </c:pt>
                <c:pt idx="7">
                  <c:v>7.4999999999999997E-2</c:v>
                </c:pt>
                <c:pt idx="8">
                  <c:v>0.08</c:v>
                </c:pt>
                <c:pt idx="9">
                  <c:v>8.5000000000000006E-2</c:v>
                </c:pt>
                <c:pt idx="10">
                  <c:v>0.09</c:v>
                </c:pt>
                <c:pt idx="11">
                  <c:v>9.5000000000000001E-2</c:v>
                </c:pt>
                <c:pt idx="12">
                  <c:v>0.1</c:v>
                </c:pt>
                <c:pt idx="13">
                  <c:v>0.105</c:v>
                </c:pt>
              </c:numCache>
            </c:numRef>
          </c:cat>
          <c:val>
            <c:numRef>
              <c:f>'Additional Considerations'!$AK$157:$AK$170</c:f>
              <c:numCache>
                <c:formatCode>_("$"* #,##0_);_("$"* \(#,##0\);_("$"* "-"??_);_(@_)</c:formatCode>
                <c:ptCount val="14"/>
                <c:pt idx="0">
                  <c:v>77.695707873090598</c:v>
                </c:pt>
                <c:pt idx="1">
                  <c:v>82.844175880419115</c:v>
                </c:pt>
                <c:pt idx="2">
                  <c:v>88.233223834963511</c:v>
                </c:pt>
                <c:pt idx="3">
                  <c:v>93.850205122951834</c:v>
                </c:pt>
                <c:pt idx="4">
                  <c:v>99.683285475923014</c:v>
                </c:pt>
                <c:pt idx="5">
                  <c:v>105.72167845894143</c:v>
                </c:pt>
                <c:pt idx="6">
                  <c:v>111.95578035848415</c:v>
                </c:pt>
                <c:pt idx="7">
                  <c:v>118.37722275427578</c:v>
                </c:pt>
                <c:pt idx="8">
                  <c:v>124.97886203344838</c:v>
                </c:pt>
                <c:pt idx="9">
                  <c:v>131.75472394421746</c:v>
                </c:pt>
                <c:pt idx="10">
                  <c:v>138.69991887615782</c:v>
                </c:pt>
                <c:pt idx="11">
                  <c:v>145.81054060571174</c:v>
                </c:pt>
                <c:pt idx="12">
                  <c:v>153.0835582593354</c:v>
                </c:pt>
                <c:pt idx="13">
                  <c:v>160.51670852945909</c:v>
                </c:pt>
              </c:numCache>
            </c:numRef>
          </c:val>
          <c:smooth val="0"/>
          <c:extLst>
            <c:ext xmlns:c16="http://schemas.microsoft.com/office/drawing/2014/chart" uri="{C3380CC4-5D6E-409C-BE32-E72D297353CC}">
              <c16:uniqueId val="{00000004-B22E-48FA-8132-225FD8026221}"/>
            </c:ext>
          </c:extLst>
        </c:ser>
        <c:ser>
          <c:idx val="5"/>
          <c:order val="5"/>
          <c:tx>
            <c:strRef>
              <c:f>'Additional Considerations'!$AL$155:$AL$156</c:f>
              <c:strCache>
                <c:ptCount val="2"/>
                <c:pt idx="0">
                  <c:v>SMR</c:v>
                </c:pt>
                <c:pt idx="1">
                  <c:v>Advanced</c:v>
                </c:pt>
              </c:strCache>
            </c:strRef>
          </c:tx>
          <c:spPr>
            <a:ln w="28575" cap="rnd">
              <a:solidFill>
                <a:schemeClr val="accent1"/>
              </a:solidFill>
              <a:prstDash val="dash"/>
              <a:round/>
            </a:ln>
            <a:effectLst/>
          </c:spPr>
          <c:marker>
            <c:symbol val="none"/>
          </c:marker>
          <c:cat>
            <c:numRef>
              <c:f>'Additional Considerations'!$AF$157:$AF$170</c:f>
              <c:numCache>
                <c:formatCode>0.0%</c:formatCode>
                <c:ptCount val="14"/>
                <c:pt idx="0">
                  <c:v>0.04</c:v>
                </c:pt>
                <c:pt idx="1">
                  <c:v>4.4999999999999998E-2</c:v>
                </c:pt>
                <c:pt idx="2">
                  <c:v>0.05</c:v>
                </c:pt>
                <c:pt idx="3">
                  <c:v>5.5E-2</c:v>
                </c:pt>
                <c:pt idx="4">
                  <c:v>0.06</c:v>
                </c:pt>
                <c:pt idx="5">
                  <c:v>6.5000000000000002E-2</c:v>
                </c:pt>
                <c:pt idx="6">
                  <c:v>7.0000000000000007E-2</c:v>
                </c:pt>
                <c:pt idx="7">
                  <c:v>7.4999999999999997E-2</c:v>
                </c:pt>
                <c:pt idx="8">
                  <c:v>0.08</c:v>
                </c:pt>
                <c:pt idx="9">
                  <c:v>8.5000000000000006E-2</c:v>
                </c:pt>
                <c:pt idx="10">
                  <c:v>0.09</c:v>
                </c:pt>
                <c:pt idx="11">
                  <c:v>9.5000000000000001E-2</c:v>
                </c:pt>
                <c:pt idx="12">
                  <c:v>0.1</c:v>
                </c:pt>
                <c:pt idx="13">
                  <c:v>0.105</c:v>
                </c:pt>
              </c:numCache>
            </c:numRef>
          </c:cat>
          <c:val>
            <c:numRef>
              <c:f>'Additional Considerations'!$AL$157:$AL$170</c:f>
              <c:numCache>
                <c:formatCode>_("$"* #,##0_);_("$"* \(#,##0\);_("$"* "-"??_);_(@_)</c:formatCode>
                <c:ptCount val="14"/>
                <c:pt idx="0">
                  <c:v>58.617997935777872</c:v>
                </c:pt>
                <c:pt idx="1">
                  <c:v>62.000146446076741</c:v>
                </c:pt>
                <c:pt idx="2">
                  <c:v>65.526840554388897</c:v>
                </c:pt>
                <c:pt idx="3">
                  <c:v>69.18852128296524</c:v>
                </c:pt>
                <c:pt idx="4">
                  <c:v>72.976263611404562</c:v>
                </c:pt>
                <c:pt idx="5">
                  <c:v>76.88192575215929</c:v>
                </c:pt>
                <c:pt idx="6">
                  <c:v>80.898229390615256</c:v>
                </c:pt>
                <c:pt idx="7">
                  <c:v>85.018784178427978</c:v>
                </c:pt>
                <c:pt idx="8">
                  <c:v>89.238070157751125</c:v>
                </c:pt>
                <c:pt idx="9">
                  <c:v>93.551390765362186</c:v>
                </c:pt>
                <c:pt idx="10">
                  <c:v>97.954807236948298</c:v>
                </c:pt>
                <c:pt idx="11">
                  <c:v>102.4450630887639</c:v>
                </c:pt>
                <c:pt idx="12">
                  <c:v>107.01950523198271</c:v>
                </c:pt>
                <c:pt idx="13">
                  <c:v>111.67600637437052</c:v>
                </c:pt>
              </c:numCache>
            </c:numRef>
          </c:val>
          <c:smooth val="0"/>
          <c:extLst>
            <c:ext xmlns:c16="http://schemas.microsoft.com/office/drawing/2014/chart" uri="{C3380CC4-5D6E-409C-BE32-E72D297353CC}">
              <c16:uniqueId val="{00000005-B22E-48FA-8132-225FD8026221}"/>
            </c:ext>
          </c:extLst>
        </c:ser>
        <c:dLbls>
          <c:showLegendKey val="0"/>
          <c:showVal val="0"/>
          <c:showCatName val="0"/>
          <c:showSerName val="0"/>
          <c:showPercent val="0"/>
          <c:showBubbleSize val="0"/>
        </c:dLbls>
        <c:smooth val="0"/>
        <c:axId val="207661679"/>
        <c:axId val="207735759"/>
      </c:lineChart>
      <c:catAx>
        <c:axId val="2076616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WACC</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735759"/>
        <c:crosses val="autoZero"/>
        <c:auto val="1"/>
        <c:lblAlgn val="ctr"/>
        <c:lblOffset val="100"/>
        <c:noMultiLvlLbl val="0"/>
      </c:catAx>
      <c:valAx>
        <c:axId val="207735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Clean Firm</a:t>
                </a:r>
                <a:r>
                  <a:rPr lang="en-US" baseline="0"/>
                  <a:t> </a:t>
                </a:r>
                <a:r>
                  <a:rPr lang="en-US"/>
                  <a:t>LCOE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661679"/>
        <c:crosses val="autoZero"/>
        <c:crossBetween val="between"/>
        <c:majorUnit val="25"/>
      </c:valAx>
      <c:spPr>
        <a:noFill/>
        <a:ln>
          <a:solidFill>
            <a:sysClr val="windowText" lastClr="000000"/>
          </a:solid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'O&amp;M_Esclated'!$AW$2</c:f>
              <c:strCache>
                <c:ptCount val="1"/>
                <c:pt idx="0">
                  <c:v>Q1</c:v>
                </c:pt>
              </c:strCache>
            </c:strRef>
          </c:tx>
          <c:spPr>
            <a:ln w="28575" cap="rnd">
              <a:noFill/>
              <a:round/>
            </a:ln>
            <a:effectLst/>
          </c:spPr>
          <c:marker>
            <c:symbol val="circle"/>
            <c:size val="5"/>
            <c:spPr>
              <a:solidFill>
                <a:schemeClr val="accent1"/>
              </a:solidFill>
              <a:ln w="9525">
                <a:solidFill>
                  <a:schemeClr val="accent1"/>
                </a:solidFill>
              </a:ln>
              <a:effectLst/>
            </c:spPr>
          </c:marker>
          <c:cat>
            <c:strRef>
              <c:extLst>
                <c:ext xmlns:c15="http://schemas.microsoft.com/office/drawing/2012/chart" uri="{02D57815-91ED-43cb-92C2-25804820EDAC}">
                  <c15:fullRef>
                    <c15:sqref>'O&amp;M_Esclated'!$C$4:$C$13</c15:sqref>
                  </c15:fullRef>
                </c:ext>
              </c:extLst>
              <c:f>('O&amp;M_Esclated'!$C$4,'O&amp;M_Esclated'!$C$6,'O&amp;M_Esclated'!$C$8,'O&amp;M_Esclated'!$C$10:$C$11)</c:f>
              <c:strCache>
                <c:ptCount val="5"/>
                <c:pt idx="0">
                  <c:v>Variable ($/MWh)</c:v>
                </c:pt>
                <c:pt idx="1">
                  <c:v>Fixed ($/MWh)</c:v>
                </c:pt>
                <c:pt idx="2">
                  <c:v>Decom. ($/MWh)</c:v>
                </c:pt>
                <c:pt idx="3">
                  <c:v>Total Non-Fuel O&amp;M ($/MWh)</c:v>
                </c:pt>
                <c:pt idx="4">
                  <c:v>Fuel ($/MWh)</c:v>
                </c:pt>
              </c:strCache>
            </c:strRef>
          </c:cat>
          <c:val>
            <c:numRef>
              <c:extLst>
                <c:ext xmlns:c15="http://schemas.microsoft.com/office/drawing/2012/chart" uri="{02D57815-91ED-43cb-92C2-25804820EDAC}">
                  <c15:fullRef>
                    <c15:sqref>'O&amp;M_Esclated'!$AW$4:$AW$13</c15:sqref>
                  </c15:fullRef>
                </c:ext>
              </c:extLst>
              <c:f>('O&amp;M_Esclated'!$AW$4,'O&amp;M_Esclated'!$AW$6,'O&amp;M_Esclated'!$AW$8,'O&amp;M_Esclated'!$AW$10:$AW$11)</c:f>
              <c:numCache>
                <c:formatCode>_("$"* #,##0_);_("$"* \(#,##0\);_("$"* "-"??_);_(@_)</c:formatCode>
                <c:ptCount val="5"/>
                <c:pt idx="0">
                  <c:v>2.0300286392251845</c:v>
                </c:pt>
                <c:pt idx="1">
                  <c:v>12.60531371484333</c:v>
                </c:pt>
                <c:pt idx="2">
                  <c:v>1.1102037071022206</c:v>
                </c:pt>
                <c:pt idx="3">
                  <c:v>16.931119037880944</c:v>
                </c:pt>
                <c:pt idx="4">
                  <c:v>11.303859048459655</c:v>
                </c:pt>
              </c:numCache>
            </c:numRef>
          </c:val>
          <c:smooth val="0"/>
          <c:extLst>
            <c:ext xmlns:c16="http://schemas.microsoft.com/office/drawing/2014/chart" uri="{C3380CC4-5D6E-409C-BE32-E72D297353CC}">
              <c16:uniqueId val="{00000000-895E-4BC6-94AB-92CF8EA45B2F}"/>
            </c:ext>
          </c:extLst>
        </c:ser>
        <c:ser>
          <c:idx val="1"/>
          <c:order val="1"/>
          <c:tx>
            <c:strRef>
              <c:f>'O&amp;M_Esclated'!$AX$2</c:f>
              <c:strCache>
                <c:ptCount val="1"/>
                <c:pt idx="0">
                  <c:v>Q2</c:v>
                </c:pt>
              </c:strCache>
            </c:strRef>
          </c:tx>
          <c:spPr>
            <a:ln w="28575" cap="rnd">
              <a:no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'O&amp;M_Esclated'!$C$4:$C$13</c15:sqref>
                  </c15:fullRef>
                </c:ext>
              </c:extLst>
              <c:f>('O&amp;M_Esclated'!$C$4,'O&amp;M_Esclated'!$C$6,'O&amp;M_Esclated'!$C$8,'O&amp;M_Esclated'!$C$10:$C$11)</c:f>
              <c:strCache>
                <c:ptCount val="5"/>
                <c:pt idx="0">
                  <c:v>Variable ($/MWh)</c:v>
                </c:pt>
                <c:pt idx="1">
                  <c:v>Fixed ($/MWh)</c:v>
                </c:pt>
                <c:pt idx="2">
                  <c:v>Decom. ($/MWh)</c:v>
                </c:pt>
                <c:pt idx="3">
                  <c:v>Total Non-Fuel O&amp;M ($/MWh)</c:v>
                </c:pt>
                <c:pt idx="4">
                  <c:v>Fuel ($/MWh)</c:v>
                </c:pt>
              </c:strCache>
            </c:strRef>
          </c:cat>
          <c:val>
            <c:numRef>
              <c:extLst>
                <c:ext xmlns:c15="http://schemas.microsoft.com/office/drawing/2012/chart" uri="{02D57815-91ED-43cb-92C2-25804820EDAC}">
                  <c15:fullRef>
                    <c15:sqref>'O&amp;M_Esclated'!$AX$4:$AX$13</c15:sqref>
                  </c15:fullRef>
                </c:ext>
              </c:extLst>
              <c:f>('O&amp;M_Esclated'!$AX$4,'O&amp;M_Esclated'!$AX$6,'O&amp;M_Esclated'!$AX$8,'O&amp;M_Esclated'!$AX$10:$AX$11)</c:f>
              <c:numCache>
                <c:formatCode>_("$"* #,##0_);_("$"* \(#,##0\);_("$"* "-"??_);_(@_)</c:formatCode>
                <c:ptCount val="5"/>
                <c:pt idx="0">
                  <c:v>2.6830950791453132</c:v>
                </c:pt>
                <c:pt idx="1">
                  <c:v>14.172804219373736</c:v>
                </c:pt>
                <c:pt idx="2">
                  <c:v>1.2314482323792071</c:v>
                </c:pt>
                <c:pt idx="3">
                  <c:v>21.4133768642413</c:v>
                </c:pt>
                <c:pt idx="4">
                  <c:v>17.495947736279845</c:v>
                </c:pt>
              </c:numCache>
            </c:numRef>
          </c:val>
          <c:smooth val="0"/>
          <c:extLst>
            <c:ext xmlns:c16="http://schemas.microsoft.com/office/drawing/2014/chart" uri="{C3380CC4-5D6E-409C-BE32-E72D297353CC}">
              <c16:uniqueId val="{00000001-895E-4BC6-94AB-92CF8EA45B2F}"/>
            </c:ext>
          </c:extLst>
        </c:ser>
        <c:ser>
          <c:idx val="2"/>
          <c:order val="2"/>
          <c:tx>
            <c:strRef>
              <c:f>'O&amp;M_Esclated'!$AY$2</c:f>
              <c:strCache>
                <c:ptCount val="1"/>
                <c:pt idx="0">
                  <c:v>Q3</c:v>
                </c:pt>
              </c:strCache>
            </c:strRef>
          </c:tx>
          <c:spPr>
            <a:ln w="28575" cap="rnd">
              <a:no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'O&amp;M_Esclated'!$C$4:$C$13</c15:sqref>
                  </c15:fullRef>
                </c:ext>
              </c:extLst>
              <c:f>('O&amp;M_Esclated'!$C$4,'O&amp;M_Esclated'!$C$6,'O&amp;M_Esclated'!$C$8,'O&amp;M_Esclated'!$C$10:$C$11)</c:f>
              <c:strCache>
                <c:ptCount val="5"/>
                <c:pt idx="0">
                  <c:v>Variable ($/MWh)</c:v>
                </c:pt>
                <c:pt idx="1">
                  <c:v>Fixed ($/MWh)</c:v>
                </c:pt>
                <c:pt idx="2">
                  <c:v>Decom. ($/MWh)</c:v>
                </c:pt>
                <c:pt idx="3">
                  <c:v>Total Non-Fuel O&amp;M ($/MWh)</c:v>
                </c:pt>
                <c:pt idx="4">
                  <c:v>Fuel ($/MWh)</c:v>
                </c:pt>
              </c:strCache>
            </c:strRef>
          </c:cat>
          <c:val>
            <c:numRef>
              <c:extLst>
                <c:ext xmlns:c15="http://schemas.microsoft.com/office/drawing/2012/chart" uri="{02D57815-91ED-43cb-92C2-25804820EDAC}">
                  <c15:fullRef>
                    <c15:sqref>'O&amp;M_Esclated'!$AY$4:$AY$13</c15:sqref>
                  </c15:fullRef>
                </c:ext>
              </c:extLst>
              <c:f>('O&amp;M_Esclated'!$AY$4,'O&amp;M_Esclated'!$AY$6,'O&amp;M_Esclated'!$AY$8,'O&amp;M_Esclated'!$AY$10:$AY$11)</c:f>
              <c:numCache>
                <c:formatCode>_("$"* #,##0_);_("$"* \(#,##0\);_("$"* "-"??_);_(@_)</c:formatCode>
                <c:ptCount val="5"/>
                <c:pt idx="0">
                  <c:v>2.8710554859907482</c:v>
                </c:pt>
                <c:pt idx="1">
                  <c:v>22.210609927401148</c:v>
                </c:pt>
                <c:pt idx="2">
                  <c:v>1.7993479255643685</c:v>
                </c:pt>
                <c:pt idx="3">
                  <c:v>29.254901960784313</c:v>
                </c:pt>
                <c:pt idx="4">
                  <c:v>22.465260087560747</c:v>
                </c:pt>
              </c:numCache>
            </c:numRef>
          </c:val>
          <c:smooth val="0"/>
          <c:extLst>
            <c:ext xmlns:c16="http://schemas.microsoft.com/office/drawing/2014/chart" uri="{C3380CC4-5D6E-409C-BE32-E72D297353CC}">
              <c16:uniqueId val="{00000002-895E-4BC6-94AB-92CF8EA45B2F}"/>
            </c:ext>
          </c:extLst>
        </c:ser>
        <c:dLbls>
          <c:showLegendKey val="0"/>
          <c:showVal val="0"/>
          <c:showCatName val="0"/>
          <c:showSerName val="0"/>
          <c:showPercent val="0"/>
          <c:showBubbleSize val="0"/>
        </c:dLbls>
        <c:upDownBars>
          <c:gapWidth val="219"/>
          <c:upBars>
            <c:spPr>
              <a:solidFill>
                <a:schemeClr val="bg2">
                  <a:lumMod val="90000"/>
                  <a:alpha val="50000"/>
                </a:schemeClr>
              </a:solidFill>
              <a:ln w="9525">
                <a:solidFill>
                  <a:schemeClr val="tx1"/>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1411979599"/>
        <c:axId val="1194365647"/>
      </c:lineChart>
      <c:catAx>
        <c:axId val="1411979599"/>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4365647"/>
        <c:crosses val="autoZero"/>
        <c:auto val="1"/>
        <c:lblAlgn val="ctr"/>
        <c:lblOffset val="100"/>
        <c:noMultiLvlLbl val="0"/>
      </c:catAx>
      <c:valAx>
        <c:axId val="1194365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Annualized</a:t>
                </a:r>
                <a:r>
                  <a:rPr lang="en-US" baseline="0"/>
                  <a:t> Costs (2022 $/MWh)</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79599"/>
        <c:crosses val="autoZero"/>
        <c:crossBetween val="between"/>
      </c:valAx>
      <c:spPr>
        <a:noFill/>
        <a:ln>
          <a:solidFill>
            <a:sysClr val="windowText" lastClr="000000"/>
          </a:solid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'O&amp;M_Groupings'!$C$27</c:f>
              <c:strCache>
                <c:ptCount val="1"/>
                <c:pt idx="0">
                  <c:v>Low</c:v>
                </c:pt>
              </c:strCache>
            </c:strRef>
          </c:tx>
          <c:spPr>
            <a:ln w="28575" cap="rnd">
              <a:noFill/>
              <a:round/>
            </a:ln>
            <a:effectLst/>
          </c:spPr>
          <c:marker>
            <c:symbol val="circle"/>
            <c:size val="5"/>
            <c:spPr>
              <a:solidFill>
                <a:schemeClr val="accent1"/>
              </a:solidFill>
              <a:ln w="9525">
                <a:noFill/>
              </a:ln>
              <a:effectLst/>
            </c:spPr>
          </c:marker>
          <c:cat>
            <c:strRef>
              <c:f>'O&amp;M_Groupings'!$B$28:$B$30</c:f>
              <c:strCache>
                <c:ptCount val="3"/>
                <c:pt idx="0">
                  <c:v>Total Non-Fuel O&amp;M</c:v>
                </c:pt>
                <c:pt idx="1">
                  <c:v>Fuel ($/MWh)</c:v>
                </c:pt>
                <c:pt idx="2">
                  <c:v>Total O&amp;M ($/MWh)</c:v>
                </c:pt>
              </c:strCache>
            </c:strRef>
          </c:cat>
          <c:val>
            <c:numRef>
              <c:f>'O&amp;M_Groupings'!$C$28:$C$30</c:f>
              <c:numCache>
                <c:formatCode>_("$"* #,##0.0_);_("$"* \(#,##0.0\);_("$"* "-"??_);_(@_)</c:formatCode>
                <c:ptCount val="3"/>
                <c:pt idx="0">
                  <c:v>17.418019946132535</c:v>
                </c:pt>
                <c:pt idx="1">
                  <c:v>9.0685659985194462</c:v>
                </c:pt>
                <c:pt idx="2">
                  <c:v>26.486585944651981</c:v>
                </c:pt>
              </c:numCache>
            </c:numRef>
          </c:val>
          <c:smooth val="0"/>
          <c:extLst>
            <c:ext xmlns:c16="http://schemas.microsoft.com/office/drawing/2014/chart" uri="{C3380CC4-5D6E-409C-BE32-E72D297353CC}">
              <c16:uniqueId val="{00000000-AD48-4894-8A92-E40BACB92B37}"/>
            </c:ext>
          </c:extLst>
        </c:ser>
        <c:ser>
          <c:idx val="1"/>
          <c:order val="1"/>
          <c:tx>
            <c:strRef>
              <c:f>'O&amp;M_Groupings'!$D$27</c:f>
              <c:strCache>
                <c:ptCount val="1"/>
                <c:pt idx="0">
                  <c:v>Medium</c:v>
                </c:pt>
              </c:strCache>
            </c:strRef>
          </c:tx>
          <c:spPr>
            <a:ln w="28575" cap="rnd">
              <a:noFill/>
              <a:round/>
            </a:ln>
            <a:effectLst/>
          </c:spPr>
          <c:marker>
            <c:symbol val="circle"/>
            <c:size val="5"/>
            <c:spPr>
              <a:solidFill>
                <a:schemeClr val="tx1"/>
              </a:solidFill>
              <a:ln w="9525">
                <a:noFill/>
              </a:ln>
              <a:effectLst/>
            </c:spPr>
          </c:marker>
          <c:cat>
            <c:strRef>
              <c:f>'O&amp;M_Groupings'!$B$28:$B$30</c:f>
              <c:strCache>
                <c:ptCount val="3"/>
                <c:pt idx="0">
                  <c:v>Total Non-Fuel O&amp;M</c:v>
                </c:pt>
                <c:pt idx="1">
                  <c:v>Fuel ($/MWh)</c:v>
                </c:pt>
                <c:pt idx="2">
                  <c:v>Total O&amp;M ($/MWh)</c:v>
                </c:pt>
              </c:strCache>
            </c:strRef>
          </c:cat>
          <c:val>
            <c:numRef>
              <c:f>'O&amp;M_Groupings'!$D$28:$D$30</c:f>
              <c:numCache>
                <c:formatCode>_("$"* #,##0.0_);_("$"* \(#,##0.0\);_("$"* "-"??_);_(@_)</c:formatCode>
                <c:ptCount val="3"/>
                <c:pt idx="0">
                  <c:v>24.332651457891753</c:v>
                </c:pt>
                <c:pt idx="1">
                  <c:v>10.30009965263937</c:v>
                </c:pt>
                <c:pt idx="2">
                  <c:v>34.632751110531125</c:v>
                </c:pt>
              </c:numCache>
            </c:numRef>
          </c:val>
          <c:smooth val="0"/>
          <c:extLst>
            <c:ext xmlns:c16="http://schemas.microsoft.com/office/drawing/2014/chart" uri="{C3380CC4-5D6E-409C-BE32-E72D297353CC}">
              <c16:uniqueId val="{00000001-AD48-4894-8A92-E40BACB92B37}"/>
            </c:ext>
          </c:extLst>
        </c:ser>
        <c:ser>
          <c:idx val="2"/>
          <c:order val="2"/>
          <c:tx>
            <c:strRef>
              <c:f>'O&amp;M_Groupings'!$E$27</c:f>
              <c:strCache>
                <c:ptCount val="1"/>
                <c:pt idx="0">
                  <c:v>High</c:v>
                </c:pt>
              </c:strCache>
            </c:strRef>
          </c:tx>
          <c:spPr>
            <a:ln w="28575" cap="rnd">
              <a:noFill/>
              <a:round/>
            </a:ln>
            <a:effectLst/>
          </c:spPr>
          <c:marker>
            <c:symbol val="circle"/>
            <c:size val="5"/>
            <c:spPr>
              <a:solidFill>
                <a:srgbClr val="FF0000"/>
              </a:solidFill>
              <a:ln w="9525">
                <a:noFill/>
              </a:ln>
              <a:effectLst/>
            </c:spPr>
          </c:marker>
          <c:cat>
            <c:strRef>
              <c:f>'O&amp;M_Groupings'!$B$28:$B$30</c:f>
              <c:strCache>
                <c:ptCount val="3"/>
                <c:pt idx="0">
                  <c:v>Total Non-Fuel O&amp;M</c:v>
                </c:pt>
                <c:pt idx="1">
                  <c:v>Fuel ($/MWh)</c:v>
                </c:pt>
                <c:pt idx="2">
                  <c:v>Total O&amp;M ($/MWh)</c:v>
                </c:pt>
              </c:strCache>
            </c:strRef>
          </c:cat>
          <c:val>
            <c:numRef>
              <c:f>'O&amp;M_Groupings'!$E$28:$E$30</c:f>
              <c:numCache>
                <c:formatCode>_("$"* #,##0.0_);_("$"* \(#,##0.0\);_("$"* "-"??_);_(@_)</c:formatCode>
                <c:ptCount val="3"/>
                <c:pt idx="0">
                  <c:v>28.492331332198226</c:v>
                </c:pt>
                <c:pt idx="1">
                  <c:v>11.307718096919309</c:v>
                </c:pt>
                <c:pt idx="2">
                  <c:v>39.800049429117536</c:v>
                </c:pt>
              </c:numCache>
            </c:numRef>
          </c:val>
          <c:smooth val="0"/>
          <c:extLst>
            <c:ext xmlns:c16="http://schemas.microsoft.com/office/drawing/2014/chart" uri="{C3380CC4-5D6E-409C-BE32-E72D297353CC}">
              <c16:uniqueId val="{00000002-AD48-4894-8A92-E40BACB92B37}"/>
            </c:ext>
          </c:extLst>
        </c:ser>
        <c:dLbls>
          <c:showLegendKey val="0"/>
          <c:showVal val="0"/>
          <c:showCatName val="0"/>
          <c:showSerName val="0"/>
          <c:showPercent val="0"/>
          <c:showBubbleSize val="0"/>
        </c:dLbls>
        <c:upDownBars>
          <c:gapWidth val="219"/>
          <c:upBars>
            <c:spPr>
              <a:solidFill>
                <a:schemeClr val="accent3">
                  <a:alpha val="50000"/>
                </a:schemeClr>
              </a:solidFill>
              <a:ln w="9525">
                <a:solidFill>
                  <a:schemeClr val="tx1"/>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282069743"/>
        <c:axId val="2117619535"/>
      </c:lineChart>
      <c:catAx>
        <c:axId val="282069743"/>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7619535"/>
        <c:crosses val="autoZero"/>
        <c:auto val="1"/>
        <c:lblAlgn val="ctr"/>
        <c:lblOffset val="100"/>
        <c:noMultiLvlLbl val="0"/>
      </c:catAx>
      <c:valAx>
        <c:axId val="21176195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Operations &amp; Maintenance Costs ($/MWh)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_);_(&quot;$&quot;* \(#,##0.0\);_(&quot;$&quot;* &quot;-&quot;??_);_(@_)"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2069743"/>
        <c:crosses val="autoZero"/>
        <c:crossBetween val="between"/>
      </c:valAx>
      <c:spPr>
        <a:noFill/>
        <a:ln>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7</xdr:col>
      <xdr:colOff>3219450</xdr:colOff>
      <xdr:row>229</xdr:row>
      <xdr:rowOff>19049</xdr:rowOff>
    </xdr:from>
    <xdr:to>
      <xdr:col>10</xdr:col>
      <xdr:colOff>704850</xdr:colOff>
      <xdr:row>245</xdr:row>
      <xdr:rowOff>171449</xdr:rowOff>
    </xdr:to>
    <xdr:graphicFrame macro="">
      <xdr:nvGraphicFramePr>
        <xdr:cNvPr id="2" name="Chart 15">
          <a:extLst>
            <a:ext uri="{FF2B5EF4-FFF2-40B4-BE49-F238E27FC236}">
              <a16:creationId xmlns:a16="http://schemas.microsoft.com/office/drawing/2014/main" id="{D6544C7A-13BE-40DD-A945-A0DF88B20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723900</xdr:colOff>
      <xdr:row>229</xdr:row>
      <xdr:rowOff>19050</xdr:rowOff>
    </xdr:from>
    <xdr:to>
      <xdr:col>15</xdr:col>
      <xdr:colOff>485775</xdr:colOff>
      <xdr:row>245</xdr:row>
      <xdr:rowOff>171450</xdr:rowOff>
    </xdr:to>
    <xdr:graphicFrame macro="">
      <xdr:nvGraphicFramePr>
        <xdr:cNvPr id="10" name="Chart 9">
          <a:extLst>
            <a:ext uri="{FF2B5EF4-FFF2-40B4-BE49-F238E27FC236}">
              <a16:creationId xmlns:a16="http://schemas.microsoft.com/office/drawing/2014/main" id="{49FD7945-C5C8-45EC-9862-BC4DAFC21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495300</xdr:colOff>
      <xdr:row>214</xdr:row>
      <xdr:rowOff>0</xdr:rowOff>
    </xdr:from>
    <xdr:to>
      <xdr:col>7</xdr:col>
      <xdr:colOff>4514850</xdr:colOff>
      <xdr:row>220</xdr:row>
      <xdr:rowOff>95250</xdr:rowOff>
    </xdr:to>
    <xdr:sp macro="" textlink="">
      <xdr:nvSpPr>
        <xdr:cNvPr id="3" name="TextBox 2">
          <a:extLst>
            <a:ext uri="{FF2B5EF4-FFF2-40B4-BE49-F238E27FC236}">
              <a16:creationId xmlns:a16="http://schemas.microsoft.com/office/drawing/2014/main" id="{F6D282F1-08FD-7876-0D74-65110AD0B645}"/>
            </a:ext>
          </a:extLst>
        </xdr:cNvPr>
        <xdr:cNvSpPr txBox="1"/>
      </xdr:nvSpPr>
      <xdr:spPr>
        <a:xfrm>
          <a:off x="4171950" y="12077700"/>
          <a:ext cx="4610100" cy="1257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accent6"/>
              </a:solidFill>
            </a:rPr>
            <a:t>THE LARGE</a:t>
          </a:r>
          <a:r>
            <a:rPr lang="en-US" sz="2400" b="1" baseline="0">
              <a:solidFill>
                <a:schemeClr val="accent6"/>
              </a:solidFill>
            </a:rPr>
            <a:t> REACTOR AND SMR VALUES</a:t>
          </a:r>
          <a:r>
            <a:rPr lang="en-US" sz="2400" b="1">
              <a:solidFill>
                <a:schemeClr val="accent6"/>
              </a:solidFill>
            </a:rPr>
            <a:t> WERE</a:t>
          </a:r>
          <a:r>
            <a:rPr lang="en-US" sz="2400" b="1" baseline="0">
              <a:solidFill>
                <a:schemeClr val="accent6"/>
              </a:solidFill>
            </a:rPr>
            <a:t> SELECTED TO BE USED</a:t>
          </a:r>
          <a:r>
            <a:rPr lang="en-US" sz="2400" b="1">
              <a:solidFill>
                <a:schemeClr val="accent6"/>
              </a:solidFill>
            </a:rPr>
            <a:t> IN THE NREL ATB DATABASE</a:t>
          </a:r>
        </a:p>
      </xdr:txBody>
    </xdr:sp>
    <xdr:clientData/>
  </xdr:twoCellAnchor>
  <xdr:twoCellAnchor>
    <xdr:from>
      <xdr:col>7</xdr:col>
      <xdr:colOff>2095501</xdr:colOff>
      <xdr:row>220</xdr:row>
      <xdr:rowOff>19050</xdr:rowOff>
    </xdr:from>
    <xdr:to>
      <xdr:col>14</xdr:col>
      <xdr:colOff>234950</xdr:colOff>
      <xdr:row>225</xdr:row>
      <xdr:rowOff>95250</xdr:rowOff>
    </xdr:to>
    <xdr:sp macro="" textlink="">
      <xdr:nvSpPr>
        <xdr:cNvPr id="5" name="Arrow: U-Turn 4">
          <a:extLst>
            <a:ext uri="{FF2B5EF4-FFF2-40B4-BE49-F238E27FC236}">
              <a16:creationId xmlns:a16="http://schemas.microsoft.com/office/drawing/2014/main" id="{66678EC0-5DEA-8A43-DE5F-179C3C36572D}"/>
            </a:ext>
          </a:extLst>
        </xdr:cNvPr>
        <xdr:cNvSpPr/>
      </xdr:nvSpPr>
      <xdr:spPr>
        <a:xfrm flipV="1">
          <a:off x="6546851" y="13017500"/>
          <a:ext cx="9074149" cy="996950"/>
        </a:xfrm>
        <a:prstGeom prst="uturnArrow">
          <a:avLst/>
        </a:prstGeom>
        <a:solidFill>
          <a:schemeClr val="accent6"/>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12</xdr:col>
      <xdr:colOff>800101</xdr:colOff>
      <xdr:row>219</xdr:row>
      <xdr:rowOff>114299</xdr:rowOff>
    </xdr:from>
    <xdr:to>
      <xdr:col>15</xdr:col>
      <xdr:colOff>76201</xdr:colOff>
      <xdr:row>220</xdr:row>
      <xdr:rowOff>180974</xdr:rowOff>
    </xdr:to>
    <xdr:sp macro="" textlink="">
      <xdr:nvSpPr>
        <xdr:cNvPr id="7" name="Left Brace 6">
          <a:extLst>
            <a:ext uri="{FF2B5EF4-FFF2-40B4-BE49-F238E27FC236}">
              <a16:creationId xmlns:a16="http://schemas.microsoft.com/office/drawing/2014/main" id="{4D1DA7F9-0143-A4F4-9064-E5076A1D0B6D}"/>
            </a:ext>
          </a:extLst>
        </xdr:cNvPr>
        <xdr:cNvSpPr/>
      </xdr:nvSpPr>
      <xdr:spPr>
        <a:xfrm rot="16200000">
          <a:off x="14558963" y="12339637"/>
          <a:ext cx="257175" cy="1905000"/>
        </a:xfrm>
        <a:prstGeom prst="leftBrace">
          <a:avLst/>
        </a:prstGeom>
        <a:ln w="28575">
          <a:solidFill>
            <a:schemeClr val="accent6"/>
          </a:solidFill>
        </a:ln>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200025</xdr:colOff>
      <xdr:row>5</xdr:row>
      <xdr:rowOff>171450</xdr:rowOff>
    </xdr:from>
    <xdr:to>
      <xdr:col>35</xdr:col>
      <xdr:colOff>295275</xdr:colOff>
      <xdr:row>29</xdr:row>
      <xdr:rowOff>133350</xdr:rowOff>
    </xdr:to>
    <xdr:graphicFrame macro="">
      <xdr:nvGraphicFramePr>
        <xdr:cNvPr id="8" name="Chart 27">
          <a:extLst>
            <a:ext uri="{FF2B5EF4-FFF2-40B4-BE49-F238E27FC236}">
              <a16:creationId xmlns:a16="http://schemas.microsoft.com/office/drawing/2014/main" id="{CEEAB733-9A73-48AF-8186-427E47F38927}"/>
            </a:ext>
            <a:ext uri="{147F2762-F138-4A5C-976F-8EAC2B608ADB}">
              <a16:predDERef xmlns:a16="http://schemas.microsoft.com/office/drawing/2014/main" pred="{88B14A73-2186-4180-9D5A-611CE099C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295275</xdr:colOff>
      <xdr:row>144</xdr:row>
      <xdr:rowOff>95250</xdr:rowOff>
    </xdr:from>
    <xdr:to>
      <xdr:col>53</xdr:col>
      <xdr:colOff>349250</xdr:colOff>
      <xdr:row>170</xdr:row>
      <xdr:rowOff>19050</xdr:rowOff>
    </xdr:to>
    <xdr:graphicFrame macro="">
      <xdr:nvGraphicFramePr>
        <xdr:cNvPr id="3" name="Chart 2">
          <a:extLst>
            <a:ext uri="{FF2B5EF4-FFF2-40B4-BE49-F238E27FC236}">
              <a16:creationId xmlns:a16="http://schemas.microsoft.com/office/drawing/2014/main" id="{98C7454E-4740-43F3-96BB-BB0634BDC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51</xdr:col>
      <xdr:colOff>107950</xdr:colOff>
      <xdr:row>1</xdr:row>
      <xdr:rowOff>15875</xdr:rowOff>
    </xdr:from>
    <xdr:to>
      <xdr:col>58</xdr:col>
      <xdr:colOff>425450</xdr:colOff>
      <xdr:row>16</xdr:row>
      <xdr:rowOff>333375</xdr:rowOff>
    </xdr:to>
    <xdr:graphicFrame macro="">
      <xdr:nvGraphicFramePr>
        <xdr:cNvPr id="2" name="Chart 1">
          <a:extLst>
            <a:ext uri="{FF2B5EF4-FFF2-40B4-BE49-F238E27FC236}">
              <a16:creationId xmlns:a16="http://schemas.microsoft.com/office/drawing/2014/main" id="{3804B68D-0C82-43EC-96B4-868BAE144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19</xdr:row>
      <xdr:rowOff>0</xdr:rowOff>
    </xdr:from>
    <xdr:to>
      <xdr:col>18</xdr:col>
      <xdr:colOff>0</xdr:colOff>
      <xdr:row>36</xdr:row>
      <xdr:rowOff>180975</xdr:rowOff>
    </xdr:to>
    <xdr:graphicFrame macro="">
      <xdr:nvGraphicFramePr>
        <xdr:cNvPr id="2" name="Chart 2">
          <a:extLst>
            <a:ext uri="{FF2B5EF4-FFF2-40B4-BE49-F238E27FC236}">
              <a16:creationId xmlns:a16="http://schemas.microsoft.com/office/drawing/2014/main" id="{46087344-A12B-4474-B30F-486ABFEFF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arslm\Box\Levi.Larsen\Journal%20Article%20Frontiers%20in%20Nuclear%20Engineering\Model\DCF%20Test%203.xlsb" TargetMode="External"/><Relationship Id="rId1" Type="http://schemas.openxmlformats.org/officeDocument/2006/relationships/externalLinkPath" Target="file:///C:\Users\larslm\Box\Levi.Larsen\Journal%20Article%20Frontiers%20in%20Nuclear%20Engineering\Model\DCF%20Test%20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Dashboard"/>
      <sheetName val="Pro Forma"/>
      <sheetName val="Opperations"/>
      <sheetName val="Depreciation Table"/>
      <sheetName val="Debt Schedule"/>
      <sheetName val="Data Visuals"/>
      <sheetName val="senseInfo"/>
      <sheetName val="Operations"/>
      <sheetName val="Fixed O&amp;M (OLD SCRAP WORK)"/>
    </sheetNames>
    <sheetDataSet>
      <sheetData sheetId="0"/>
      <sheetData sheetId="1"/>
      <sheetData sheetId="2"/>
      <sheetData sheetId="3" refreshError="1"/>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Levi M. Larsen" id="{86E76D6C-E38F-4C3B-B564-8FE3B7002925}" userId="S::Levi.Larsen@inl.gov::aa2eefeb-2abb-43ec-8fc5-687cec486630" providerId="AD"/>
  <person displayName="Abdalla Abou Jaoude" id="{609F1FA0-CDD6-4250-8598-32914EAD7019}" userId="S::Abdalla.AbouJaoude@inl.gov::f7a6d143-d07f-4837-84fe-50b9189187b7"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80" dT="2024-01-04T18:48:02.91" personId="{86E76D6C-E38F-4C3B-B564-8FE3B7002925}" id="{C16396DD-566A-4DE1-8CF7-4BC4EBD15596}">
    <text>Hardcoded Decom Costs Calculated by Annualizing Decom Costs from this estimate.</text>
  </threadedComment>
  <threadedComment ref="P180" dT="2024-01-04T18:48:02.91" personId="{86E76D6C-E38F-4C3B-B564-8FE3B7002925}" id="{CF565288-1793-42E0-971E-573F18C580BC}">
    <text>Hardcoded Decom Costs Calculated by Annualizing Decom Costs from this estimate.</text>
  </threadedComment>
  <threadedComment ref="T180" dT="2024-01-04T18:48:02.91" personId="{86E76D6C-E38F-4C3B-B564-8FE3B7002925}" id="{2D993B78-CE1B-47AA-BF0C-FB94D77E3043}">
    <text>Hardcoded Decom Costs Calculated by Annualizing Decom Costs from this estimate.</text>
  </threadedComment>
  <threadedComment ref="X180" dT="2024-01-04T18:48:02.91" personId="{86E76D6C-E38F-4C3B-B564-8FE3B7002925}" id="{E8AE9322-0D41-4F34-95EE-176BBE99C4DF}">
    <text>Hardcoded Decom Costs Calculated by Annualizing Decom Costs from this estimate.</text>
  </threadedComment>
  <threadedComment ref="AB180" dT="2024-01-04T18:48:02.91" personId="{86E76D6C-E38F-4C3B-B564-8FE3B7002925}" id="{F4D3473E-77B0-4B65-A099-7310D4E354D8}">
    <text>Hardcoded Decom Costs Calculated by Annualizing Decom Costs from this estimate.</text>
  </threadedComment>
  <threadedComment ref="AF180" dT="2024-01-04T18:48:02.91" personId="{86E76D6C-E38F-4C3B-B564-8FE3B7002925}" id="{7AE5A67E-416C-4CF2-B9BF-8BAE9186A32B}">
    <text>Hardcoded Decom Costs Calculated by Annualizing Decom Costs from this estimate.</text>
  </threadedComment>
  <threadedComment ref="AJ180" dT="2024-01-04T18:48:02.91" personId="{86E76D6C-E38F-4C3B-B564-8FE3B7002925}" id="{71FF1866-9E9C-4656-A555-F4D58F075D1B}">
    <text>Hardcoded Decom Costs Calculated by Annualizing Decom Costs from this estimate.</text>
  </threadedComment>
  <threadedComment ref="AN180" dT="2024-01-04T18:48:02.91" personId="{86E76D6C-E38F-4C3B-B564-8FE3B7002925}" id="{175A7BED-BC95-4994-922A-C2214709510C}">
    <text>Hardcoded Decom Costs Calculated by Annualizing Decom Costs from this estimate.</text>
  </threadedComment>
</ThreadedComments>
</file>

<file path=xl/threadedComments/threadedComment2.xml><?xml version="1.0" encoding="utf-8"?>
<ThreadedComments xmlns="http://schemas.microsoft.com/office/spreadsheetml/2018/threadedcomments" xmlns:x="http://schemas.openxmlformats.org/spreadsheetml/2006/main">
  <threadedComment ref="AF26" dT="2024-04-02T22:40:43.84" personId="{86E76D6C-E38F-4C3B-B564-8FE3B7002925}" id="{D7C49418-CDB8-46E1-9E5F-3A3D2DDE65EA}">
    <text>Forced to zero to avoid error</text>
  </threadedComment>
  <threadedComment ref="D30" dT="2024-04-02T22:03:14.08" personId="{86E76D6C-E38F-4C3B-B564-8FE3B7002925}" id="{DF264238-FAAD-40BB-9705-FB354173C45F}">
    <text>Removed as outlier due to cost data likely being grouped incorrectly in this sub account (level 1 account is likely still accurate though)</text>
  </threadedComment>
  <threadedComment ref="E30" dT="2024-04-02T22:03:21.65" personId="{86E76D6C-E38F-4C3B-B564-8FE3B7002925}" id="{7B17D4DB-9AA4-440B-8222-85541C6B3FA7}">
    <text>Removed as outlier due to cost data likely being grouped incorrectly in this sub account (level 1 account is likely still accurate though)</text>
  </threadedComment>
  <threadedComment ref="F30" dT="2024-04-02T22:03:25.61" personId="{86E76D6C-E38F-4C3B-B564-8FE3B7002925}" id="{34BDD921-F81C-457B-9CF0-81067745A07A}">
    <text>Removed as outlier due to cost data likely being grouped incorrectly in this sub account (level 1 account is likely still accurate though)</text>
  </threadedComment>
  <threadedComment ref="G30" dT="2024-04-02T22:03:29.46" personId="{86E76D6C-E38F-4C3B-B564-8FE3B7002925}" id="{9EB3EA2C-7684-492A-A934-4595F1409167}">
    <text>Removed as outlier due to cost data likely being grouped incorrectly in this sub account (level 1 account is likely still accurate though)</text>
  </threadedComment>
  <threadedComment ref="H30" dT="2024-04-02T22:03:32.69" personId="{86E76D6C-E38F-4C3B-B564-8FE3B7002925}" id="{0B983C00-1995-4CE4-8A4E-1D1AF01D2D38}">
    <text>Removed as outlier due to cost data likely being grouped incorrectly in this sub account (level 1 account is likely still accurate though)</text>
  </threadedComment>
  <threadedComment ref="I30" dT="2024-04-02T22:03:35.86" personId="{86E76D6C-E38F-4C3B-B564-8FE3B7002925}" id="{226421EB-F64B-4DE6-8557-46C6BB55446D}">
    <text>Removed as outlier due to cost data likely being grouped incorrectly in this sub account (level 1 account is likely still accurate though)</text>
  </threadedComment>
  <threadedComment ref="J30" dT="2024-04-02T22:03:38.57" personId="{86E76D6C-E38F-4C3B-B564-8FE3B7002925}" id="{9BA6FD43-20DE-49E4-9122-FAF38502530D}">
    <text>Removed as outlier due to cost data likely being grouped incorrectly in this sub account (level 1 account is likely still accurate though)</text>
  </threadedComment>
  <threadedComment ref="K30" dT="2024-04-02T22:03:41.52" personId="{86E76D6C-E38F-4C3B-B564-8FE3B7002925}" id="{453EEE19-A37B-4462-A605-5011A2DAED57}">
    <text>Removed as outlier due to cost data likely being grouped incorrectly in this sub account (level 1 account is likely still accurate though)</text>
  </threadedComment>
  <threadedComment ref="AN30" dT="2024-04-02T22:02:33.37" personId="{86E76D6C-E38F-4C3B-B564-8FE3B7002925}" id="{F8945CB4-D5CC-4F3B-9E9F-70375556E890}">
    <text>Removed as outlier due to cost data likely being grouped incorrectly in this sub account (level 1 account is likely still accurate though)</text>
  </threadedComment>
  <threadedComment ref="AO30" dT="2024-04-02T22:02:33.37" personId="{86E76D6C-E38F-4C3B-B564-8FE3B7002925}" id="{9F228EDA-7057-4B8D-96C0-18CEFC0C38B0}">
    <text>Removed as outlier due to cost data likely being grouped incorrectly in this sub account (level 1 account is likely still accurate though)</text>
  </threadedComment>
  <threadedComment ref="AP30" dT="2024-04-02T22:02:33.37" personId="{86E76D6C-E38F-4C3B-B564-8FE3B7002925}" id="{F0DEBC69-EEDD-44E6-8D3A-C7C92719EED0}">
    <text>Removed as outlier due to cost data likely being grouped incorrectly in this sub account (level 1 account is likely still accurate though)</text>
  </threadedComment>
  <threadedComment ref="AQ30" dT="2024-04-02T22:02:33.37" personId="{86E76D6C-E38F-4C3B-B564-8FE3B7002925}" id="{1C174D37-67DA-4871-9A9E-50D0B068FA83}">
    <text>Removed as outlier due to cost data likely being grouped incorrectly in this sub account (level 1 account is likely still accurate though)</text>
  </threadedComment>
  <threadedComment ref="AR30" dT="2024-04-02T22:02:33.37" personId="{86E76D6C-E38F-4C3B-B564-8FE3B7002925}" id="{A474276A-3080-4A70-9E90-CD36F9D82BAA}">
    <text>Removed as outlier due to cost data likely being grouped incorrectly in this sub account (level 1 account is likely still accurate though)</text>
  </threadedComment>
  <threadedComment ref="AS30" dT="2024-04-02T22:02:33.37" personId="{86E76D6C-E38F-4C3B-B564-8FE3B7002925}" id="{82BA0ED2-C5E1-4965-82F2-9606DA446933}">
    <text>Removed as outlier due to cost data likely being grouped incorrectly in this sub account (level 1 account is likely still accurate though)</text>
  </threadedComment>
  <threadedComment ref="AT30" dT="2024-04-02T22:02:33.37" personId="{86E76D6C-E38F-4C3B-B564-8FE3B7002925}" id="{AA6EDBC3-58AD-4FB0-9EDB-0C94ED51BC91}">
    <text>Removed as outlier due to cost data likely being grouped incorrectly in this sub account (level 1 account is likely still accurate though)</text>
  </threadedComment>
  <threadedComment ref="AU30" dT="2024-04-02T22:02:33.37" personId="{86E76D6C-E38F-4C3B-B564-8FE3B7002925}" id="{36092B54-CD1F-483D-9738-46CC2EF38572}">
    <text>Removed as outlier due to cost data likely being grouped incorrectly in this sub account (level 1 account is likely still accurate though)</text>
  </threadedComment>
  <threadedComment ref="O34" dT="2024-04-02T22:03:04.79" personId="{86E76D6C-E38F-4C3B-B564-8FE3B7002925}" id="{BA06F9EA-455E-4C6E-B200-4756B0314FEC}">
    <text>Removed as outlier due to cost data likely being grouped incorrectly in this sub account (level 1 account is likely still accurate though)</text>
  </threadedComment>
  <threadedComment ref="P34" dT="2024-04-02T22:03:01.30" personId="{86E76D6C-E38F-4C3B-B564-8FE3B7002925}" id="{34A93714-E9C0-407F-B5FC-07E1C750733D}">
    <text>Removed as outlier due to cost data likely being grouped incorrectly in this sub account (level 1 account is likely still accurate though)</text>
  </threadedComment>
  <threadedComment ref="AY34" dT="2024-04-02T22:02:33.37" personId="{86E76D6C-E38F-4C3B-B564-8FE3B7002925}" id="{8BA66580-03DF-4F53-B56E-43AF2B7CA0F8}">
    <text>Removed as outlier due to cost data likely being grouped incorrectly in this sub account (level 1 account is likely still accurate though)</text>
  </threadedComment>
  <threadedComment ref="AZ34" dT="2024-04-02T22:02:33.37" personId="{86E76D6C-E38F-4C3B-B564-8FE3B7002925}" id="{F5B0A9C2-12F6-4A3D-957D-B2F04BAB38E8}">
    <text>Removed as outlier due to cost data likely being grouped incorrectly in this sub account (level 1 account is likely still accurate though)</text>
  </threadedComment>
  <threadedComment ref="AF44" dT="2024-04-02T22:40:43.84" personId="{86E76D6C-E38F-4C3B-B564-8FE3B7002925}" id="{A1739B01-9022-4CA1-8212-0587E8EB2969}">
    <text>Forced to zero to avoid error</text>
  </threadedComment>
  <threadedComment ref="AF46" dT="2024-04-02T22:40:43.84" personId="{86E76D6C-E38F-4C3B-B564-8FE3B7002925}" id="{728997EE-FD05-4D3D-BDFF-DE7DD407295C}">
    <text>Forced to zero to avoid error</text>
  </threadedComment>
  <threadedComment ref="AF47" dT="2024-04-02T22:40:43.84" personId="{86E76D6C-E38F-4C3B-B564-8FE3B7002925}" id="{7F913105-CF99-432E-8A5B-CE4E88DA4A46}">
    <text>Forced to zero to avoid error</text>
  </threadedComment>
  <threadedComment ref="AF48" dT="2024-04-02T22:40:43.84" personId="{86E76D6C-E38F-4C3B-B564-8FE3B7002925}" id="{74D6EFB6-B1E3-464B-B3BC-6A27C505CC6C}">
    <text>Forced to zero to avoid error</text>
  </threadedComment>
  <threadedComment ref="AF88" dT="2024-04-02T22:40:43.84" personId="{86E76D6C-E38F-4C3B-B564-8FE3B7002925}" id="{E9B9363F-4FBD-4F43-B4FF-756FBDBB7211}">
    <text>Forced to zero to avoid error</text>
  </threadedComment>
  <threadedComment ref="AF91" dT="2024-04-02T22:40:43.84" personId="{86E76D6C-E38F-4C3B-B564-8FE3B7002925}" id="{8D2691BB-59AE-47D7-82C8-C0E53F4AD4B7}">
    <text>Forced to zero to avoid error</text>
  </threadedComment>
  <threadedComment ref="AF99" dT="2024-04-02T22:40:43.84" personId="{86E76D6C-E38F-4C3B-B564-8FE3B7002925}" id="{5DC6D70F-7011-4936-9EF8-075CECCCF2BC}">
    <text>Forced to zero to avoid error</text>
  </threadedComment>
  <threadedComment ref="AF101" dT="2024-04-02T22:40:43.84" personId="{86E76D6C-E38F-4C3B-B564-8FE3B7002925}" id="{23D231D0-E17C-4AF7-A897-A03EF8E31C5F}">
    <text>Forced to zero to avoid error</text>
  </threadedComment>
  <threadedComment ref="AF102" dT="2024-04-02T22:40:43.84" personId="{86E76D6C-E38F-4C3B-B564-8FE3B7002925}" id="{A70235CE-34B1-436A-8E81-0C3EC5B1F787}">
    <text>Forced to zero to avoid error</text>
  </threadedComment>
  <threadedComment ref="AF103" dT="2024-04-02T22:40:43.84" personId="{86E76D6C-E38F-4C3B-B564-8FE3B7002925}" id="{3797E122-FBF0-417A-BD92-AE4855FB05F3}">
    <text>Forced to zero to avoid error</text>
  </threadedComment>
</ThreadedComments>
</file>

<file path=xl/threadedComments/threadedComment3.xml><?xml version="1.0" encoding="utf-8"?>
<ThreadedComments xmlns="http://schemas.microsoft.com/office/spreadsheetml/2018/threadedcomments" xmlns:x="http://schemas.openxmlformats.org/spreadsheetml/2006/main">
  <threadedComment ref="H11" dT="2024-01-11T21:42:00.98" personId="{86E76D6C-E38F-4C3B-B564-8FE3B7002925}" id="{5D1D7C04-6ACC-40FE-A408-5DF6C2E638F6}">
    <text>BOAK Cost</text>
  </threadedComment>
  <threadedComment ref="H13" dT="2024-01-11T21:42:09.18" personId="{86E76D6C-E38F-4C3B-B564-8FE3B7002925}" id="{DAE37DFD-2B5A-4BB3-BF3C-F1517EEBFF64}">
    <text>Rounded BOAK Cost</text>
  </threadedComment>
  <threadedComment ref="S13" dT="2024-01-11T21:42:09.18" personId="{86E76D6C-E38F-4C3B-B564-8FE3B7002925}" id="{B973BB02-D4F9-44E0-8BCE-677B89FCF7DD}">
    <text>Rounded BOAK Cost</text>
  </threadedComment>
  <threadedComment ref="E14" dT="2024-03-19T22:30:15.79" personId="{86E76D6C-E38F-4C3B-B564-8FE3B7002925}" id="{47CCC972-AFB6-49A7-BA12-6908059FB3F3}">
    <text>We assume that the ARDPs are slow to come online (happen in 2035) and then deployments are 1 GW less than listed in the deployment scenario average</text>
  </threadedComment>
  <threadedComment ref="P14" dT="2024-03-19T22:30:29.10" personId="{86E76D6C-E38F-4C3B-B564-8FE3B7002925}" id="{450760FE-F34F-4C43-AC93-61F32C0B4926}">
    <text>We assume that the ARDPs are slow to come online (happen in 2035) and then deployments are 1 GW less than listed in the deployment scenario average</text>
  </threadedComment>
  <threadedComment ref="E21" dT="2024-03-19T22:31:48.44" personId="{86E76D6C-E38F-4C3B-B564-8FE3B7002925}" id="{277CA7E8-AA3E-4254-A525-25F2345AD83B}">
    <text>ARDPs come online on time (2030), planned capacity comes online by 2040, which then doubles each time step until 2050.</text>
  </threadedComment>
  <threadedComment ref="H21" dT="2024-01-11T21:42:09.18" personId="{86E76D6C-E38F-4C3B-B564-8FE3B7002925}" id="{7BF069A6-7A2E-40C0-A85D-1DC0390DAE84}">
    <text>Rounded BOAK Cost</text>
  </threadedComment>
  <threadedComment ref="P21" dT="2024-03-19T22:31:59.11" personId="{86E76D6C-E38F-4C3B-B564-8FE3B7002925}" id="{B19E9B00-1A82-4744-BEB1-577B7F36361B}">
    <text>ARDPs come online on time (2030), planned capacity comes online by 2040, which then doubles each time step until 2050.</text>
  </threadedComment>
  <threadedComment ref="S21" dT="2024-01-11T21:42:09.18" personId="{86E76D6C-E38F-4C3B-B564-8FE3B7002925}" id="{BFD6BD0D-423E-4F98-AE06-5C096585E339}">
    <text>Rounded BOAK Cost</text>
  </threadedComment>
  <threadedComment ref="F29" dT="2024-02-07T21:46:04.77" personId="{86E76D6C-E38F-4C3B-B564-8FE3B7002925}" id="{9FED43EE-6253-44F2-9FFE-F93F671537AD}">
    <text>Should adjust to .665 GW (which represents current ARDP projects)</text>
  </threadedComment>
  <threadedComment ref="H29" dT="2024-01-11T21:42:09.18" personId="{86E76D6C-E38F-4C3B-B564-8FE3B7002925}" id="{E56C9367-0BB2-4F5B-B357-DFA89505B729}">
    <text>Rounded BOAK Cost</text>
  </threadedComment>
  <threadedComment ref="Q29" dT="2024-02-07T21:46:04.77" personId="{86E76D6C-E38F-4C3B-B564-8FE3B7002925}" id="{B7EFC96D-AAB5-4A2B-938E-15F04752E8A0}">
    <text>Should adjust to .665 GW (which represents current ARDP projects)</text>
  </threadedComment>
  <threadedComment ref="S29" dT="2024-01-11T21:42:09.18" personId="{86E76D6C-E38F-4C3B-B564-8FE3B7002925}" id="{A93B12AA-7AAD-4881-9249-4CCA7F37E4A9}">
    <text>Rounded BOAK Cost</text>
  </threadedComment>
  <threadedComment ref="C156" dT="2024-01-24T22:25:22.13" personId="{86E76D6C-E38F-4C3B-B564-8FE3B7002925}" id="{DB7E2001-2B1A-40FA-86C5-DA00253E040D}">
    <text>Sinusoidal Spending Assumption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B91" dT="2024-03-13T21:03:46.12" personId="{86E76D6C-E38F-4C3B-B564-8FE3B7002925}" id="{89BD1AF0-C71A-4579-AEC3-A7598BCB49EB}">
    <text>This represents the assumption that 2030 only brings ARDP projects online, such each of the deployments must adjust by 2030 numbers. (2030 are subtracted from 2035, 2040, etc).</text>
  </threadedComment>
  <threadedComment ref="C91" dT="2024-03-13T21:03:46.12" personId="{86E76D6C-E38F-4C3B-B564-8FE3B7002925}" id="{B009E696-D410-4A1C-AB3F-4F849983855B}">
    <text>This represents the assumption that 2030 only brings ARDP projects online, such each of the deployments must adjust by 2030 numbers. (2030 are subtracted from 2035, 2040, etc).</text>
  </threadedComment>
  <threadedComment ref="B92" dT="2024-03-13T21:05:16.50" personId="{86E76D6C-E38F-4C3B-B564-8FE3B7002925}" id="{7AB7C5C1-0D26-44A4-803B-E23172A7040D}">
    <text>To account for the time step differences we need to subtract 2030 numbers from each time step.</text>
  </threadedComment>
  <threadedComment ref="C92" dT="2024-03-13T21:05:16.50" personId="{86E76D6C-E38F-4C3B-B564-8FE3B7002925}" id="{D4BB22CA-6277-46F7-BDE9-144A502474CE}">
    <text>To account for the time step differences we need to subtract 2030 numbers from each time step.</text>
  </threadedComment>
  <threadedComment ref="C95" dT="2024-03-19T22:55:44.21" personId="{86E76D6C-E38F-4C3B-B564-8FE3B7002925}" id="{6424D60B-A984-401E-ACA3-B4A0A27AB019}">
    <text>A limit is imposed here to force max deployment by 2050 to be 200</text>
  </threadedComment>
</ThreadedComments>
</file>

<file path=xl/threadedComments/threadedComment5.xml><?xml version="1.0" encoding="utf-8"?>
<ThreadedComments xmlns="http://schemas.microsoft.com/office/spreadsheetml/2018/threadedcomments" xmlns:x="http://schemas.openxmlformats.org/spreadsheetml/2006/main">
  <threadedComment ref="Y3" dT="2024-01-19T22:08:17.27" personId="{609F1FA0-CDD6-4250-8598-32914EAD7019}" id="{4259230F-8453-4671-ACFE-295FBD69A8D9}">
    <text>Sensitivity of HTGR Heat and Power Production to Reactor Outlet, Temperature, Economic Analysis</text>
  </threadedComment>
  <threadedComment ref="D6" dT="2024-01-23T17:25:53.26" personId="{609F1FA0-CDD6-4250-8598-32914EAD7019}" id="{B7365B16-0A01-4AEC-9A08-EBE632D39A47}">
    <text>Subtracting capital expenses from fixed costs of existing old reactors</text>
  </threadedComment>
  <threadedComment ref="K10" dT="2024-01-23T17:56:53.62" personId="{609F1FA0-CDD6-4250-8598-32914EAD7019}" id="{E8A9C06A-686F-4C20-9DD5-22DC205730A7}">
    <text>Based on Byron expenses:
https://www.rrstar.com/story/news/local/2023/07/06/byron-taxing-districts-nuclear-plants-agree-on-33-million-settlement/70384855007/</text>
  </threadedComment>
  <threadedComment ref="C23" dT="2024-04-09T22:16:31.72" personId="{86E76D6C-E38F-4C3B-B564-8FE3B7002925}" id="{10597D04-0183-4FD1-B8A1-11088B93592C}">
    <text>https://www.callan.com/blog-archive/2021-nuclear-decommissioning-funding/</text>
    <extLst>
      <x:ext xmlns:xltc2="http://schemas.microsoft.com/office/spreadsheetml/2020/threadedcomments2" uri="{F7C98A9C-CBB3-438F-8F68-D28B6AF4A901}">
        <xltc2:checksum>4286298304</xltc2:checksum>
        <xltc2:hyperlink startIndex="0" length="73" url="https://www.callan.com/blog-archive/2021-nuclear-decommissioning-funding/"/>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J11" dT="2024-03-08T18:00:27.56" personId="{86E76D6C-E38F-4C3B-B564-8FE3B7002925}" id="{43424D6F-5776-42DE-AEF4-1B327F1B21EF}">
    <text xml:space="preserve">These costs are escalated using a different cost year </text>
  </threadedComment>
</ThreadedComments>
</file>

<file path=xl/threadedComments/threadedComment7.xml><?xml version="1.0" encoding="utf-8"?>
<ThreadedComments xmlns="http://schemas.microsoft.com/office/spreadsheetml/2018/threadedcomments" xmlns:x="http://schemas.openxmlformats.org/spreadsheetml/2006/main">
  <threadedComment ref="R10" dT="2023-12-14T22:38:06.15" personId="{86E76D6C-E38F-4C3B-B564-8FE3B7002925}" id="{5F53C407-FB1B-4CB7-8D75-61979BF8DFE6}">
    <text>Land costs pulled from this source: https://www.nass.usda.gov/Publications/Todays_Reports/reports/land0822.pdf
Average Cost Per Acre is $3,800 in 2022</text>
    <extLst>
      <x:ext xmlns:xltc2="http://schemas.microsoft.com/office/spreadsheetml/2020/threadedcomments2" uri="{F7C98A9C-CBB3-438F-8F68-D28B6AF4A901}">
        <xltc2:checksum>39459028</xltc2:checksum>
        <xltc2:hyperlink startIndex="36" length="74" url="https://www.nass.usda.gov/Publications/Todays_Reports/reports/land0822.pdf"/>
      </x:ext>
    </extLst>
  </threadedComment>
  <threadedComment ref="S10" dT="2023-12-14T22:46:47.91" personId="{86E76D6C-E38F-4C3B-B564-8FE3B7002925}" id="{30AE9867-28D0-4910-87B9-4C824E1BC3AA}">
    <text>This is technically the cost per kWe for the Votgle</text>
  </threadedComment>
  <threadedComment ref="T10" dT="2023-12-14T22:44:33.91" personId="{86E76D6C-E38F-4C3B-B564-8FE3B7002925}" id="{37599EBF-EB74-46B3-9987-9A387C12FFD6}">
    <text>Total Acres of Vogtle</text>
  </threadedComment>
  <threadedComment ref="U10" dT="2023-12-14T22:44:00.60" personId="{86E76D6C-E38F-4C3B-B564-8FE3B7002925}" id="{3390E23F-3C0D-4D4B-9464-9B0A66001FFA}">
    <text>Total Power in kWe for Vogtle</text>
  </threadedComment>
  <threadedComment ref="T24" dT="2023-12-12T19:32:00.46" personId="{86E76D6C-E38F-4C3B-B564-8FE3B7002925}" id="{A69D4FB8-63A6-4BD5-A1D4-94BDAAD50335}">
    <text>PWR initial fuel load</text>
  </threadedComment>
  <threadedComment ref="U24" dT="2023-12-12T19:32:12.21" personId="{86E76D6C-E38F-4C3B-B564-8FE3B7002925}" id="{EE56E823-CEC3-439B-A0BE-ADD4F6835F26}">
    <text>HTGR initial fuel load</text>
  </threadedComment>
  <threadedComment ref="V24" dT="2023-12-12T19:32:21.87" personId="{86E76D6C-E38F-4C3B-B564-8FE3B7002925}" id="{E7398CD9-8602-45D4-A9BE-8305B758EB57}">
    <text>SFR initial fuel load</text>
  </threadedComment>
  <threadedComment ref="S44" dT="2024-01-08T22:56:22.22" personId="{86E76D6C-E38F-4C3B-B564-8FE3B7002925}" id="{E61027EA-5486-4E8A-9FDF-C7597167BC44}">
    <text>Need to account for average construction time of the plant (property tax on land value)
Assumed Tax rate comes from Appendix Table 4b: Industrial Property Taxes for Largest City in Each State 
https://go.lincolninst.edu/50-state-property-tax-comparison-for-2022.pdf?_ga=2.152232185.1969372540.1704227643-1669432173.1704227643&amp;_gl=1*1ntnohm*_ga*MTY2OTQzMjE3My4xNzA0MjI3NjQz*_ga_26NECLE3MM*MTcwNDIyNzY0Mi4xLjEuMTcwNDIyNzkwNC4wLjAuMA..</text>
    <extLst>
      <x:ext xmlns:xltc2="http://schemas.microsoft.com/office/spreadsheetml/2020/threadedcomments2" uri="{F7C98A9C-CBB3-438F-8F68-D28B6AF4A901}">
        <xltc2:checksum>1966124163</xltc2:checksum>
        <xltc2:hyperlink startIndex="195" length="237" url="https://go.lincolninst.edu/50-state-property-tax-comparison-for-2022.pdf?_ga=2.152232185.1969372540.1704227643-1669432173.1704227643&amp;_gl=1*1ntnohm*_ga*MTY2OTQzMjE3My4xNzA0MjI3NjQz*_ga_26NECLE3MM*MTcwNDIyNzY0Mi4xLjEuMTcwNDIyNzkwNC4wLjAuMA"/>
      </x:ext>
    </extLst>
  </threadedComment>
  <threadedComment ref="S45" dT="2024-02-26T17:13:31.86" personId="{86E76D6C-E38F-4C3B-B564-8FE3B7002925}" id="{E26C6B7F-9D40-42DD-80FE-3A81CD442BFA}">
    <text xml:space="preserve">This value represents the cost for insurance as a percent of total costs. No source on this, but 0.45% of OCC.
</text>
  </threadedComment>
  <threadedComment ref="T46" dT="2024-01-02T20:46:03.54" personId="{86E76D6C-E38F-4C3B-B564-8FE3B7002925}" id="{7AAF1696-AE84-43BB-A7B6-D379F86DEC91}">
    <text>Appendix Table 4b: Industrial Property Taxes for Largest City in Each State 
https://go.lincolninst.edu/50-state-property-tax-comparison-for-2022.pdf?_ga=2.152232185.1969372540.1704227643-1669432173.1704227643&amp;_gl=1*1ntnohm*_ga*MTY2OTQzMjE3My4xNzA0MjI3NjQz*_ga_26NECLE3MM*MTcwNDIyNzY0Mi4xLjEuMTcwNDIyNzkwNC4wLjAuMA..</text>
    <extLst>
      <x:ext xmlns:xltc2="http://schemas.microsoft.com/office/spreadsheetml/2020/threadedcomments2" uri="{F7C98A9C-CBB3-438F-8F68-D28B6AF4A901}">
        <xltc2:checksum>2896956651</xltc2:checksum>
        <xltc2:hyperlink startIndex="78" length="237" url="https://go.lincolninst.edu/50-state-property-tax-comparison-for-2022.pdf?_ga=2.152232185.1969372540.1704227643-1669432173.1704227643&amp;_gl=1*1ntnohm*_ga*MTY2OTQzMjE3My4xNzA0MjI3NjQz*_ga_26NECLE3MM*MTcwNDIyNzY0Mi4xLjEuMTcwNDIyNzkwNC4wLjAuMA"/>
      </x:ext>
    </extLst>
  </threadedComment>
  <threadedComment ref="W46" dT="2024-01-23T17:58:31.01" personId="{86E76D6C-E38F-4C3B-B564-8FE3B7002925}" id="{47FE7503-D278-4A61-88D5-191541248168}">
    <text>This is total property tax for the Byron nuclear power plant in 2023 divided by the nameplate capacity of that plant (2,347MWe).</text>
  </threadedComment>
  <threadedComment ref="S47" dT="2024-02-26T17:16:19.17" personId="{86E76D6C-E38F-4C3B-B564-8FE3B7002925}" id="{2E638E94-60DD-48E9-A8EB-5880F99D2028}">
    <text>This is an assumed, rounded, number for decommissioning that was calculated using actual decommissioning data from both public and private utilities. This values assumes an annual payment is made into the decom trust and this represents the first annual payment. This value is assumed to be the same for both SMRs and LRs.</text>
  </threadedComment>
  <threadedComment ref="T47" dT="2024-01-08T18:31:42.64" personId="{86E76D6C-E38F-4C3B-B564-8FE3B7002925}" id="{6E658DB4-345E-4D35-9EB2-0096C05DB462}">
    <text>Assumed 0.45% of OCC from non public source</text>
  </threadedComment>
  <threadedComment ref="S50" dT="2024-02-26T17:19:58.83" personId="{86E76D6C-E38F-4C3B-B564-8FE3B7002925}" id="{52E17519-3F41-4257-8C48-48905FEE66E9}">
    <text>This is a new account and therefore has no values associated with it.</text>
  </threadedComment>
  <threadedComment ref="T51" dT="2023-12-12T19:12:27.21" personId="{86E76D6C-E38F-4C3B-B564-8FE3B7002925}" id="{AED665FC-942D-4BD4-978A-897CF9940E60}">
    <text>Data for large reactors (defined as above 400 MWe)</text>
  </threadedComment>
  <threadedComment ref="A61" dT="2023-10-17T17:21:10.57" personId="{86E76D6C-E38F-4C3B-B564-8FE3B7002925}" id="{F17A06D1-DA59-467B-A8E7-EAD80DE59F3E}">
    <text>This value was produced using the average of the 3 quarters in 2023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microsoft.com/office/2017/10/relationships/threadedComment" Target="../threadedComments/threadedComment3.xml"/><Relationship Id="rId2" Type="http://schemas.openxmlformats.org/officeDocument/2006/relationships/hyperlink" Target="https://art.inl.gov/NGNP/INL%20Documents/Year%202010/Sensitivity%20of%20HTGR%20Heat%20and%20Power%20Production%20to%20Reactor%20Outlet%20Temperature%20-%20Economic%20Analysis.pdf" TargetMode="External"/><Relationship Id="rId1" Type="http://schemas.openxmlformats.org/officeDocument/2006/relationships/hyperlink" Target="https://www.osti.gov/servlets/purl/6511284"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hyperlink" Target="https://www.sciencedirect.com/science/article/pii/S1364032121011473" TargetMode="External"/><Relationship Id="rId1" Type="http://schemas.openxmlformats.org/officeDocument/2006/relationships/hyperlink" Target="https://www.vibrantcleanenergy.com/wp-content/uploads/2022/06/VCE-NEI-17June2022.pdf"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BC85E-2B5F-489B-A520-964C2759A524}">
  <sheetPr>
    <tabColor theme="9"/>
  </sheetPr>
  <dimension ref="B1:GZ185"/>
  <sheetViews>
    <sheetView showGridLines="0" workbookViewId="0"/>
  </sheetViews>
  <sheetFormatPr defaultColWidth="8.85546875" defaultRowHeight="16.5" outlineLevelRow="2" outlineLevelCol="1" x14ac:dyDescent="0.3"/>
  <cols>
    <col min="1" max="2" width="8.85546875" style="20"/>
    <col min="3" max="3" width="14.85546875" style="20" bestFit="1" customWidth="1"/>
    <col min="4" max="7" width="8.85546875" style="20"/>
    <col min="8" max="8" width="77.42578125" style="20" bestFit="1" customWidth="1"/>
    <col min="9" max="11" width="21.42578125" style="20" hidden="1" customWidth="1" outlineLevel="1"/>
    <col min="12" max="12" width="21.42578125" style="20" customWidth="1" collapsed="1"/>
    <col min="13" max="15" width="21.42578125" style="20" hidden="1" customWidth="1" outlineLevel="1"/>
    <col min="16" max="16" width="21.42578125" style="20" customWidth="1" collapsed="1"/>
    <col min="17" max="19" width="21.42578125" style="20" hidden="1" customWidth="1" outlineLevel="1"/>
    <col min="20" max="20" width="21.42578125" style="20" customWidth="1" collapsed="1"/>
    <col min="21" max="23" width="21.42578125" style="20" hidden="1" customWidth="1" outlineLevel="1"/>
    <col min="24" max="24" width="21.42578125" style="20" customWidth="1" collapsed="1"/>
    <col min="25" max="27" width="21.42578125" style="20" hidden="1" customWidth="1" outlineLevel="1"/>
    <col min="28" max="28" width="21.42578125" style="20" customWidth="1" collapsed="1"/>
    <col min="29" max="31" width="21.42578125" style="20" hidden="1" customWidth="1" outlineLevel="1"/>
    <col min="32" max="32" width="21.42578125" style="20" customWidth="1" collapsed="1"/>
    <col min="33" max="35" width="21.42578125" style="20" hidden="1" customWidth="1" outlineLevel="1"/>
    <col min="36" max="36" width="21.42578125" style="20" customWidth="1" collapsed="1"/>
    <col min="37" max="39" width="21.42578125" style="20" hidden="1" customWidth="1" outlineLevel="1"/>
    <col min="40" max="40" width="21.42578125" style="20" customWidth="1" collapsed="1"/>
    <col min="41" max="43" width="21.42578125" style="20" hidden="1" customWidth="1" outlineLevel="1"/>
    <col min="44" max="44" width="21.42578125" style="20" customWidth="1" collapsed="1"/>
    <col min="45" max="47" width="21.42578125" style="20" hidden="1" customWidth="1" outlineLevel="1"/>
    <col min="48" max="48" width="21.42578125" style="20" customWidth="1" collapsed="1"/>
    <col min="49" max="51" width="21.42578125" style="20" hidden="1" customWidth="1" outlineLevel="1"/>
    <col min="52" max="52" width="21.42578125" style="20" customWidth="1" collapsed="1"/>
    <col min="53" max="55" width="21.42578125" style="20" hidden="1" customWidth="1" outlineLevel="1"/>
    <col min="56" max="56" width="21.42578125" style="20" customWidth="1" collapsed="1"/>
    <col min="57" max="59" width="21.42578125" style="20" hidden="1" customWidth="1" outlineLevel="1"/>
    <col min="60" max="60" width="21.42578125" style="20" customWidth="1" collapsed="1"/>
    <col min="61" max="63" width="21.42578125" style="20" hidden="1" customWidth="1" outlineLevel="1"/>
    <col min="64" max="64" width="21.42578125" style="20" customWidth="1" collapsed="1"/>
    <col min="65" max="67" width="21.42578125" style="20" hidden="1" customWidth="1" outlineLevel="1"/>
    <col min="68" max="68" width="21.42578125" style="20" customWidth="1" collapsed="1"/>
    <col min="69" max="71" width="21.42578125" style="20" hidden="1" customWidth="1" outlineLevel="1"/>
    <col min="72" max="72" width="21.42578125" style="20" customWidth="1" collapsed="1"/>
    <col min="73" max="75" width="21.42578125" style="20" hidden="1" customWidth="1" outlineLevel="1"/>
    <col min="76" max="76" width="21.42578125" style="20" customWidth="1" collapsed="1"/>
    <col min="77" max="79" width="21.42578125" style="20" hidden="1" customWidth="1" outlineLevel="1"/>
    <col min="80" max="80" width="21.42578125" style="20" customWidth="1" collapsed="1"/>
    <col min="81" max="83" width="21.42578125" style="20" hidden="1" customWidth="1" outlineLevel="1"/>
    <col min="84" max="84" width="21.42578125" style="20" customWidth="1" collapsed="1"/>
    <col min="85" max="87" width="21.42578125" style="20" hidden="1" customWidth="1" outlineLevel="1"/>
    <col min="88" max="88" width="21.42578125" style="20" customWidth="1" collapsed="1"/>
    <col min="89" max="91" width="21.42578125" style="20" hidden="1" customWidth="1" outlineLevel="1"/>
    <col min="92" max="92" width="21.42578125" style="20" customWidth="1" collapsed="1"/>
    <col min="93" max="95" width="21.42578125" style="20" hidden="1" customWidth="1" outlineLevel="1"/>
    <col min="96" max="96" width="21.42578125" style="20" customWidth="1" collapsed="1"/>
    <col min="97" max="99" width="21.42578125" style="20" hidden="1" customWidth="1" outlineLevel="1"/>
    <col min="100" max="100" width="21.42578125" style="20" customWidth="1" collapsed="1"/>
    <col min="101" max="103" width="21.42578125" style="20" hidden="1" customWidth="1" outlineLevel="1"/>
    <col min="104" max="104" width="21.42578125" style="20" customWidth="1" collapsed="1"/>
    <col min="105" max="107" width="21.42578125" style="20" hidden="1" customWidth="1" outlineLevel="1"/>
    <col min="108" max="108" width="21.42578125" style="20" customWidth="1" collapsed="1"/>
    <col min="109" max="111" width="21.42578125" style="20" hidden="1" customWidth="1" outlineLevel="1"/>
    <col min="112" max="112" width="21.42578125" style="20" customWidth="1" collapsed="1"/>
    <col min="113" max="115" width="21.42578125" style="20" hidden="1" customWidth="1" outlineLevel="1"/>
    <col min="116" max="116" width="21.42578125" style="20" customWidth="1" collapsed="1"/>
    <col min="117" max="119" width="21.42578125" style="20" hidden="1" customWidth="1" outlineLevel="1"/>
    <col min="120" max="120" width="21.42578125" style="20" customWidth="1" collapsed="1"/>
    <col min="121" max="123" width="21.42578125" style="20" hidden="1" customWidth="1" outlineLevel="1"/>
    <col min="124" max="124" width="21.42578125" style="20" customWidth="1" collapsed="1"/>
    <col min="125" max="127" width="21.42578125" style="20" hidden="1" customWidth="1" outlineLevel="1"/>
    <col min="128" max="128" width="21.42578125" style="20" customWidth="1" collapsed="1"/>
    <col min="129" max="131" width="21.42578125" style="20" hidden="1" customWidth="1" outlineLevel="1"/>
    <col min="132" max="132" width="21.42578125" style="20" customWidth="1" collapsed="1"/>
    <col min="133" max="135" width="21.42578125" style="20" hidden="1" customWidth="1" outlineLevel="1"/>
    <col min="136" max="136" width="21.42578125" style="20" customWidth="1" collapsed="1"/>
    <col min="137" max="139" width="21.42578125" style="20" hidden="1" customWidth="1" outlineLevel="1"/>
    <col min="140" max="140" width="21.42578125" style="20" customWidth="1" collapsed="1"/>
    <col min="141" max="143" width="21.42578125" style="20" hidden="1" customWidth="1" outlineLevel="1"/>
    <col min="144" max="144" width="21.42578125" style="20" customWidth="1" collapsed="1"/>
    <col min="145" max="147" width="21.42578125" style="20" hidden="1" customWidth="1" outlineLevel="1"/>
    <col min="148" max="148" width="21.42578125" style="20" customWidth="1" collapsed="1"/>
    <col min="149" max="151" width="21.42578125" style="20" hidden="1" customWidth="1" outlineLevel="1"/>
    <col min="152" max="152" width="21.42578125" style="20" customWidth="1" collapsed="1"/>
    <col min="153" max="155" width="21.42578125" style="20" hidden="1" customWidth="1" outlineLevel="1"/>
    <col min="156" max="156" width="21.42578125" style="20" customWidth="1" collapsed="1"/>
    <col min="157" max="159" width="21.42578125" style="20" hidden="1" customWidth="1" outlineLevel="1"/>
    <col min="160" max="160" width="21.42578125" style="20" customWidth="1" collapsed="1"/>
    <col min="161" max="163" width="21.42578125" style="20" hidden="1" customWidth="1" outlineLevel="1"/>
    <col min="164" max="164" width="21.42578125" style="20" customWidth="1" collapsed="1"/>
    <col min="165" max="167" width="21.42578125" style="20" hidden="1" customWidth="1" outlineLevel="1"/>
    <col min="168" max="168" width="21.42578125" style="20" customWidth="1" collapsed="1"/>
    <col min="169" max="171" width="21.42578125" style="20" hidden="1" customWidth="1" outlineLevel="1"/>
    <col min="172" max="172" width="21.42578125" style="20" customWidth="1" collapsed="1"/>
    <col min="173" max="175" width="21.42578125" style="20" hidden="1" customWidth="1" outlineLevel="1"/>
    <col min="176" max="176" width="21.42578125" style="20" customWidth="1" collapsed="1"/>
    <col min="177" max="179" width="21.42578125" style="20" hidden="1" customWidth="1" outlineLevel="1"/>
    <col min="180" max="180" width="21.42578125" style="20" customWidth="1" collapsed="1"/>
    <col min="181" max="183" width="21.42578125" style="20" hidden="1" customWidth="1" outlineLevel="1"/>
    <col min="184" max="184" width="21.42578125" style="20" customWidth="1" collapsed="1"/>
    <col min="185" max="187" width="21.42578125" style="20" hidden="1" customWidth="1" outlineLevel="1"/>
    <col min="188" max="188" width="21.42578125" style="20" customWidth="1" collapsed="1"/>
    <col min="189" max="191" width="21.42578125" style="20" hidden="1" customWidth="1" outlineLevel="1"/>
    <col min="192" max="192" width="21.42578125" style="20" customWidth="1" collapsed="1"/>
    <col min="193" max="195" width="21.42578125" style="20" hidden="1" customWidth="1" outlineLevel="1"/>
    <col min="196" max="196" width="21.42578125" style="20" customWidth="1" collapsed="1"/>
    <col min="197" max="199" width="21.42578125" style="20" hidden="1" customWidth="1" outlineLevel="1"/>
    <col min="200" max="200" width="21.42578125" style="20" customWidth="1" collapsed="1"/>
    <col min="201" max="203" width="21.42578125" style="20" hidden="1" customWidth="1" outlineLevel="1"/>
    <col min="204" max="204" width="21.42578125" style="20" customWidth="1" collapsed="1"/>
    <col min="205" max="207" width="21.42578125" style="20" hidden="1" customWidth="1" outlineLevel="1"/>
    <col min="208" max="208" width="21.42578125" style="20" customWidth="1" collapsed="1"/>
    <col min="209" max="16384" width="8.85546875" style="20"/>
  </cols>
  <sheetData>
    <row r="1" spans="3:208" ht="18.75" x14ac:dyDescent="0.3">
      <c r="H1" s="38" t="s">
        <v>0</v>
      </c>
      <c r="I1" s="20">
        <v>8</v>
      </c>
      <c r="J1" s="20">
        <v>9</v>
      </c>
      <c r="K1" s="20">
        <v>10</v>
      </c>
      <c r="L1" s="927">
        <v>11</v>
      </c>
      <c r="M1" s="927">
        <v>12</v>
      </c>
      <c r="N1" s="927">
        <v>13</v>
      </c>
      <c r="O1" s="927">
        <v>14</v>
      </c>
      <c r="P1" s="927">
        <v>15</v>
      </c>
      <c r="Q1" s="927">
        <v>16</v>
      </c>
      <c r="R1" s="927">
        <v>17</v>
      </c>
      <c r="S1" s="927">
        <v>18</v>
      </c>
      <c r="T1" s="927">
        <v>19</v>
      </c>
      <c r="U1" s="927">
        <v>20</v>
      </c>
      <c r="V1" s="927">
        <v>21</v>
      </c>
      <c r="W1" s="927">
        <v>22</v>
      </c>
      <c r="X1" s="927">
        <v>23</v>
      </c>
      <c r="Y1" s="927">
        <v>24</v>
      </c>
      <c r="Z1" s="927">
        <v>25</v>
      </c>
      <c r="AA1" s="927">
        <v>26</v>
      </c>
      <c r="AB1" s="927">
        <v>27</v>
      </c>
      <c r="AC1" s="927">
        <v>28</v>
      </c>
      <c r="AD1" s="927">
        <v>29</v>
      </c>
      <c r="AE1" s="927">
        <v>30</v>
      </c>
      <c r="AF1" s="927">
        <v>31</v>
      </c>
      <c r="AG1" s="927">
        <v>32</v>
      </c>
      <c r="AH1" s="927">
        <v>33</v>
      </c>
      <c r="AI1" s="927">
        <v>34</v>
      </c>
      <c r="AJ1" s="927">
        <v>35</v>
      </c>
      <c r="AK1" s="927">
        <v>36</v>
      </c>
      <c r="AL1" s="927">
        <v>37</v>
      </c>
      <c r="AM1" s="927">
        <v>38</v>
      </c>
      <c r="AN1" s="927">
        <v>39</v>
      </c>
      <c r="AO1" s="927">
        <v>40</v>
      </c>
      <c r="AP1" s="927">
        <v>41</v>
      </c>
      <c r="AQ1" s="927">
        <v>42</v>
      </c>
      <c r="AR1" s="927">
        <v>43</v>
      </c>
      <c r="AS1" s="927">
        <v>44</v>
      </c>
      <c r="AT1" s="927">
        <v>45</v>
      </c>
      <c r="AU1" s="927">
        <v>46</v>
      </c>
      <c r="AV1" s="927">
        <v>47</v>
      </c>
      <c r="AW1" s="927">
        <v>48</v>
      </c>
      <c r="AX1" s="927">
        <v>49</v>
      </c>
      <c r="AY1" s="927">
        <v>50</v>
      </c>
      <c r="AZ1" s="927">
        <v>51</v>
      </c>
      <c r="BA1" s="927">
        <v>52</v>
      </c>
      <c r="BB1" s="927">
        <v>53</v>
      </c>
      <c r="BC1" s="927">
        <v>54</v>
      </c>
      <c r="BD1" s="927">
        <v>55</v>
      </c>
      <c r="BE1" s="927">
        <v>56</v>
      </c>
      <c r="BF1" s="927">
        <v>57</v>
      </c>
      <c r="BG1" s="927">
        <v>58</v>
      </c>
      <c r="BH1" s="927">
        <v>59</v>
      </c>
      <c r="BI1" s="927">
        <v>60</v>
      </c>
      <c r="BJ1" s="927">
        <v>61</v>
      </c>
      <c r="BK1" s="927">
        <v>62</v>
      </c>
      <c r="BL1" s="927">
        <v>63</v>
      </c>
      <c r="BM1" s="927">
        <v>64</v>
      </c>
      <c r="BN1" s="927">
        <v>65</v>
      </c>
      <c r="BO1" s="927">
        <v>66</v>
      </c>
      <c r="BP1" s="927">
        <v>67</v>
      </c>
      <c r="BQ1" s="927">
        <v>68</v>
      </c>
      <c r="BR1" s="927">
        <v>69</v>
      </c>
      <c r="BS1" s="927">
        <v>70</v>
      </c>
      <c r="BT1" s="927">
        <v>71</v>
      </c>
      <c r="BU1" s="927">
        <v>72</v>
      </c>
      <c r="BV1" s="927">
        <v>73</v>
      </c>
      <c r="BW1" s="927">
        <v>74</v>
      </c>
      <c r="BX1" s="927">
        <v>75</v>
      </c>
      <c r="BY1" s="927">
        <v>76</v>
      </c>
      <c r="BZ1" s="927">
        <v>77</v>
      </c>
      <c r="CA1" s="927">
        <v>78</v>
      </c>
      <c r="CB1" s="927">
        <v>79</v>
      </c>
      <c r="CC1" s="927">
        <v>80</v>
      </c>
      <c r="CD1" s="927">
        <v>81</v>
      </c>
      <c r="CE1" s="927">
        <v>82</v>
      </c>
      <c r="CF1" s="927">
        <v>83</v>
      </c>
      <c r="CG1" s="927">
        <v>84</v>
      </c>
      <c r="CH1" s="927">
        <v>85</v>
      </c>
      <c r="CI1" s="927">
        <v>86</v>
      </c>
      <c r="CJ1" s="927">
        <v>87</v>
      </c>
      <c r="CK1" s="927">
        <v>88</v>
      </c>
      <c r="CL1" s="927">
        <v>89</v>
      </c>
      <c r="CM1" s="927">
        <v>90</v>
      </c>
      <c r="CN1" s="927">
        <v>91</v>
      </c>
      <c r="CO1" s="927">
        <v>92</v>
      </c>
      <c r="CP1" s="927">
        <v>93</v>
      </c>
      <c r="CQ1" s="927">
        <v>94</v>
      </c>
      <c r="CR1" s="927">
        <v>95</v>
      </c>
      <c r="CS1" s="927">
        <v>96</v>
      </c>
      <c r="CT1" s="927">
        <v>97</v>
      </c>
      <c r="CU1" s="927">
        <v>98</v>
      </c>
      <c r="CV1" s="927">
        <v>99</v>
      </c>
      <c r="CW1" s="927">
        <v>100</v>
      </c>
      <c r="CX1" s="927">
        <v>101</v>
      </c>
      <c r="CY1" s="927">
        <v>102</v>
      </c>
      <c r="CZ1" s="927">
        <v>103</v>
      </c>
      <c r="DA1" s="927">
        <v>104</v>
      </c>
      <c r="DB1" s="927">
        <v>105</v>
      </c>
      <c r="DC1" s="927">
        <v>106</v>
      </c>
      <c r="DD1" s="927">
        <v>107</v>
      </c>
      <c r="DE1" s="927">
        <v>108</v>
      </c>
      <c r="DF1" s="927">
        <v>109</v>
      </c>
      <c r="DG1" s="927">
        <v>110</v>
      </c>
      <c r="DH1" s="927">
        <v>111</v>
      </c>
      <c r="DI1" s="927">
        <v>112</v>
      </c>
      <c r="DJ1" s="927">
        <v>113</v>
      </c>
      <c r="DK1" s="927">
        <v>114</v>
      </c>
      <c r="DL1" s="927">
        <v>115</v>
      </c>
      <c r="DM1" s="927">
        <v>116</v>
      </c>
      <c r="DN1" s="927">
        <v>117</v>
      </c>
      <c r="DO1" s="927">
        <v>118</v>
      </c>
      <c r="DP1" s="927">
        <v>119</v>
      </c>
      <c r="DQ1" s="927">
        <v>120</v>
      </c>
      <c r="DR1" s="927">
        <v>121</v>
      </c>
      <c r="DS1" s="927">
        <v>122</v>
      </c>
      <c r="DT1" s="927">
        <v>123</v>
      </c>
      <c r="DU1" s="927">
        <v>124</v>
      </c>
      <c r="DV1" s="927">
        <v>125</v>
      </c>
      <c r="DW1" s="927">
        <v>126</v>
      </c>
      <c r="DX1" s="927">
        <v>127</v>
      </c>
      <c r="DY1" s="927">
        <v>128</v>
      </c>
      <c r="DZ1" s="927">
        <v>129</v>
      </c>
      <c r="EA1" s="927">
        <v>130</v>
      </c>
      <c r="EB1" s="927">
        <v>131</v>
      </c>
      <c r="EC1" s="927">
        <v>132</v>
      </c>
      <c r="ED1" s="927">
        <v>133</v>
      </c>
      <c r="EE1" s="927">
        <v>134</v>
      </c>
      <c r="EF1" s="927">
        <v>135</v>
      </c>
      <c r="EG1" s="927">
        <v>136</v>
      </c>
      <c r="EH1" s="927">
        <v>137</v>
      </c>
      <c r="EI1" s="927">
        <v>138</v>
      </c>
      <c r="EJ1" s="927">
        <v>139</v>
      </c>
      <c r="EK1" s="927">
        <v>140</v>
      </c>
      <c r="EL1" s="927">
        <v>141</v>
      </c>
      <c r="EM1" s="927">
        <v>142</v>
      </c>
      <c r="EN1" s="927">
        <v>143</v>
      </c>
      <c r="EO1" s="927">
        <v>144</v>
      </c>
      <c r="EP1" s="927">
        <v>145</v>
      </c>
      <c r="EQ1" s="927">
        <v>146</v>
      </c>
      <c r="ER1" s="927">
        <v>147</v>
      </c>
      <c r="ES1" s="927">
        <v>148</v>
      </c>
      <c r="ET1" s="927">
        <v>149</v>
      </c>
      <c r="EU1" s="927">
        <v>150</v>
      </c>
      <c r="EV1" s="927">
        <v>151</v>
      </c>
      <c r="EW1" s="927">
        <v>152</v>
      </c>
      <c r="EX1" s="927">
        <v>153</v>
      </c>
      <c r="EY1" s="927">
        <v>154</v>
      </c>
      <c r="EZ1" s="927">
        <v>155</v>
      </c>
      <c r="FA1" s="927">
        <v>156</v>
      </c>
      <c r="FB1" s="927">
        <v>157</v>
      </c>
      <c r="FC1" s="927">
        <v>158</v>
      </c>
      <c r="FD1" s="927">
        <v>159</v>
      </c>
      <c r="FE1" s="927">
        <v>160</v>
      </c>
      <c r="FF1" s="927">
        <v>161</v>
      </c>
      <c r="FG1" s="927">
        <v>162</v>
      </c>
      <c r="FH1" s="927">
        <v>163</v>
      </c>
      <c r="FI1" s="927">
        <v>164</v>
      </c>
      <c r="FJ1" s="927">
        <v>165</v>
      </c>
      <c r="FK1" s="927">
        <v>166</v>
      </c>
      <c r="FL1" s="927">
        <v>167</v>
      </c>
      <c r="FM1" s="927">
        <v>168</v>
      </c>
      <c r="FN1" s="927">
        <v>169</v>
      </c>
      <c r="FO1" s="927">
        <v>170</v>
      </c>
      <c r="FP1" s="927">
        <v>171</v>
      </c>
      <c r="FQ1" s="927">
        <v>172</v>
      </c>
      <c r="FR1" s="927">
        <v>173</v>
      </c>
      <c r="FS1" s="927">
        <v>174</v>
      </c>
      <c r="FT1" s="927">
        <v>175</v>
      </c>
      <c r="FU1" s="927">
        <v>176</v>
      </c>
      <c r="FV1" s="927">
        <v>177</v>
      </c>
      <c r="FW1" s="927">
        <v>178</v>
      </c>
      <c r="FX1" s="927">
        <v>179</v>
      </c>
      <c r="FY1" s="927">
        <v>180</v>
      </c>
      <c r="FZ1" s="927">
        <v>181</v>
      </c>
      <c r="GA1" s="927">
        <v>182</v>
      </c>
      <c r="GB1" s="927">
        <v>183</v>
      </c>
      <c r="GC1" s="927">
        <v>184</v>
      </c>
      <c r="GD1" s="927">
        <v>185</v>
      </c>
      <c r="GE1" s="927">
        <v>186</v>
      </c>
      <c r="GF1" s="927">
        <v>187</v>
      </c>
      <c r="GG1" s="927">
        <v>188</v>
      </c>
      <c r="GH1" s="927">
        <v>189</v>
      </c>
      <c r="GI1" s="927">
        <v>190</v>
      </c>
      <c r="GJ1" s="927">
        <v>191</v>
      </c>
      <c r="GK1" s="927">
        <v>192</v>
      </c>
      <c r="GL1" s="927">
        <v>193</v>
      </c>
      <c r="GM1" s="927">
        <v>194</v>
      </c>
      <c r="GN1" s="927">
        <v>195</v>
      </c>
      <c r="GO1" s="927">
        <v>196</v>
      </c>
      <c r="GP1" s="927">
        <v>197</v>
      </c>
      <c r="GQ1" s="927">
        <v>198</v>
      </c>
      <c r="GR1" s="927">
        <v>199</v>
      </c>
      <c r="GS1" s="927">
        <v>200</v>
      </c>
      <c r="GT1" s="927">
        <v>201</v>
      </c>
      <c r="GU1" s="927">
        <v>202</v>
      </c>
      <c r="GV1" s="927">
        <v>203</v>
      </c>
      <c r="GW1" s="927">
        <v>204</v>
      </c>
      <c r="GX1" s="927">
        <v>205</v>
      </c>
      <c r="GY1" s="927">
        <v>206</v>
      </c>
      <c r="GZ1" s="927">
        <v>207</v>
      </c>
    </row>
    <row r="2" spans="3:208" ht="18.75" x14ac:dyDescent="0.35">
      <c r="H2" s="29" t="s">
        <v>1</v>
      </c>
      <c r="I2" s="107" t="s">
        <v>755</v>
      </c>
      <c r="J2" s="21" t="s">
        <v>755</v>
      </c>
      <c r="K2" s="21" t="s">
        <v>755</v>
      </c>
      <c r="L2" s="21" t="s">
        <v>574</v>
      </c>
      <c r="M2" s="21" t="s">
        <v>574</v>
      </c>
      <c r="N2" s="21" t="s">
        <v>574</v>
      </c>
      <c r="O2" s="21" t="s">
        <v>574</v>
      </c>
      <c r="P2" s="21" t="s">
        <v>574</v>
      </c>
      <c r="Q2" s="21" t="s">
        <v>574</v>
      </c>
      <c r="R2" s="21" t="s">
        <v>574</v>
      </c>
      <c r="S2" s="21" t="s">
        <v>574</v>
      </c>
      <c r="T2" s="21" t="s">
        <v>574</v>
      </c>
      <c r="U2" s="21" t="s">
        <v>574</v>
      </c>
      <c r="V2" s="21" t="s">
        <v>574</v>
      </c>
      <c r="W2" s="21" t="s">
        <v>574</v>
      </c>
      <c r="X2" s="21" t="s">
        <v>574</v>
      </c>
      <c r="Y2" s="21" t="s">
        <v>574</v>
      </c>
      <c r="Z2" s="21" t="s">
        <v>574</v>
      </c>
      <c r="AA2" s="21" t="s">
        <v>574</v>
      </c>
      <c r="AB2" s="21" t="s">
        <v>574</v>
      </c>
      <c r="AC2" s="21" t="s">
        <v>574</v>
      </c>
      <c r="AD2" s="21" t="s">
        <v>574</v>
      </c>
      <c r="AE2" s="21" t="s">
        <v>574</v>
      </c>
      <c r="AF2" s="21" t="s">
        <v>574</v>
      </c>
      <c r="AG2" s="21" t="s">
        <v>574</v>
      </c>
      <c r="AH2" s="21" t="s">
        <v>574</v>
      </c>
      <c r="AI2" s="21" t="s">
        <v>574</v>
      </c>
      <c r="AJ2" s="21" t="s">
        <v>574</v>
      </c>
      <c r="AK2" s="21" t="s">
        <v>574</v>
      </c>
      <c r="AL2" s="21" t="s">
        <v>574</v>
      </c>
      <c r="AM2" s="21" t="s">
        <v>574</v>
      </c>
      <c r="AN2" s="21" t="s">
        <v>574</v>
      </c>
      <c r="AO2" s="21" t="s">
        <v>762</v>
      </c>
      <c r="AP2" s="21" t="s">
        <v>762</v>
      </c>
      <c r="AQ2" s="21" t="s">
        <v>762</v>
      </c>
      <c r="AR2" s="21" t="s">
        <v>762</v>
      </c>
      <c r="AS2" s="21" t="s">
        <v>762</v>
      </c>
      <c r="AT2" s="21" t="s">
        <v>762</v>
      </c>
      <c r="AU2" s="21" t="s">
        <v>762</v>
      </c>
      <c r="AV2" s="21" t="s">
        <v>762</v>
      </c>
      <c r="AW2" s="21" t="s">
        <v>762</v>
      </c>
      <c r="AX2" s="21" t="s">
        <v>762</v>
      </c>
      <c r="AY2" s="21" t="s">
        <v>762</v>
      </c>
      <c r="AZ2" s="21" t="s">
        <v>762</v>
      </c>
      <c r="BA2" s="21" t="s">
        <v>762</v>
      </c>
      <c r="BB2" s="21" t="s">
        <v>762</v>
      </c>
      <c r="BC2" s="21" t="s">
        <v>762</v>
      </c>
      <c r="BD2" s="21" t="s">
        <v>762</v>
      </c>
      <c r="BE2" s="21" t="s">
        <v>762</v>
      </c>
      <c r="BF2" s="21" t="s">
        <v>762</v>
      </c>
      <c r="BG2" s="21" t="s">
        <v>762</v>
      </c>
      <c r="BH2" s="21" t="s">
        <v>762</v>
      </c>
      <c r="BI2" s="107" t="s">
        <v>762</v>
      </c>
      <c r="BJ2" s="21" t="s">
        <v>762</v>
      </c>
      <c r="BK2" s="21" t="s">
        <v>762</v>
      </c>
      <c r="BL2" s="21" t="s">
        <v>762</v>
      </c>
      <c r="BM2" s="21" t="s">
        <v>763</v>
      </c>
      <c r="BN2" s="21" t="s">
        <v>763</v>
      </c>
      <c r="BO2" s="21" t="s">
        <v>763</v>
      </c>
      <c r="BP2" s="21" t="s">
        <v>763</v>
      </c>
      <c r="BQ2" s="21" t="s">
        <v>763</v>
      </c>
      <c r="BR2" s="21" t="s">
        <v>763</v>
      </c>
      <c r="BS2" s="21" t="s">
        <v>763</v>
      </c>
      <c r="BT2" s="21" t="s">
        <v>763</v>
      </c>
      <c r="BU2" s="21" t="s">
        <v>763</v>
      </c>
      <c r="BV2" s="21" t="s">
        <v>763</v>
      </c>
      <c r="BW2" s="21" t="s">
        <v>763</v>
      </c>
      <c r="BX2" s="21" t="s">
        <v>763</v>
      </c>
      <c r="BY2" s="21" t="s">
        <v>764</v>
      </c>
      <c r="BZ2" s="21" t="s">
        <v>764</v>
      </c>
      <c r="CA2" s="21" t="s">
        <v>764</v>
      </c>
      <c r="CB2" s="21" t="s">
        <v>764</v>
      </c>
      <c r="CC2" s="21" t="s">
        <v>764</v>
      </c>
      <c r="CD2" s="21" t="s">
        <v>764</v>
      </c>
      <c r="CE2" s="21" t="s">
        <v>764</v>
      </c>
      <c r="CF2" s="21" t="s">
        <v>764</v>
      </c>
      <c r="CG2" s="21">
        <v>0</v>
      </c>
      <c r="CH2" s="21">
        <v>0</v>
      </c>
      <c r="CI2" s="21">
        <v>0</v>
      </c>
      <c r="CJ2" s="21" t="s">
        <v>765</v>
      </c>
      <c r="CK2" s="21">
        <v>0</v>
      </c>
      <c r="CL2" s="21">
        <v>0</v>
      </c>
      <c r="CM2" s="21">
        <v>0</v>
      </c>
      <c r="CN2" s="21" t="s">
        <v>765</v>
      </c>
      <c r="CO2" s="21">
        <v>0</v>
      </c>
      <c r="CP2" s="21">
        <v>0</v>
      </c>
      <c r="CQ2" s="21">
        <v>0</v>
      </c>
      <c r="CR2" s="21" t="s">
        <v>765</v>
      </c>
      <c r="CS2" s="21" t="s">
        <v>766</v>
      </c>
      <c r="CT2" s="21" t="s">
        <v>766</v>
      </c>
      <c r="CU2" s="21" t="s">
        <v>766</v>
      </c>
      <c r="CV2" s="21" t="s">
        <v>766</v>
      </c>
      <c r="CW2" s="21" t="s">
        <v>767</v>
      </c>
      <c r="CX2" s="21" t="s">
        <v>767</v>
      </c>
      <c r="CY2" s="21" t="s">
        <v>767</v>
      </c>
      <c r="CZ2" s="21" t="s">
        <v>767</v>
      </c>
      <c r="DA2" s="21">
        <v>0</v>
      </c>
      <c r="DB2" s="21">
        <v>0</v>
      </c>
      <c r="DC2" s="21">
        <v>0</v>
      </c>
      <c r="DD2" s="21" t="s">
        <v>768</v>
      </c>
      <c r="DE2" s="107" t="s">
        <v>575</v>
      </c>
      <c r="DF2" s="21" t="s">
        <v>575</v>
      </c>
      <c r="DG2" s="21" t="s">
        <v>575</v>
      </c>
      <c r="DH2" s="21" t="s">
        <v>575</v>
      </c>
      <c r="DI2" s="21" t="s">
        <v>575</v>
      </c>
      <c r="DJ2" s="21" t="s">
        <v>575</v>
      </c>
      <c r="DK2" s="21" t="s">
        <v>575</v>
      </c>
      <c r="DL2" s="21" t="s">
        <v>575</v>
      </c>
      <c r="DM2" s="21" t="s">
        <v>575</v>
      </c>
      <c r="DN2" s="21" t="s">
        <v>575</v>
      </c>
      <c r="DO2" s="21" t="s">
        <v>575</v>
      </c>
      <c r="DP2" s="21" t="s">
        <v>575</v>
      </c>
      <c r="DQ2" s="21" t="s">
        <v>575</v>
      </c>
      <c r="DR2" s="21" t="s">
        <v>575</v>
      </c>
      <c r="DS2" s="21" t="s">
        <v>575</v>
      </c>
      <c r="DT2" s="21" t="s">
        <v>575</v>
      </c>
      <c r="DU2" s="21" t="s">
        <v>575</v>
      </c>
      <c r="DV2" s="21" t="s">
        <v>575</v>
      </c>
      <c r="DW2" s="21" t="s">
        <v>575</v>
      </c>
      <c r="DX2" s="21" t="s">
        <v>575</v>
      </c>
      <c r="DY2" s="21" t="s">
        <v>575</v>
      </c>
      <c r="DZ2" s="21" t="s">
        <v>575</v>
      </c>
      <c r="EA2" s="21" t="s">
        <v>575</v>
      </c>
      <c r="EB2" s="21" t="s">
        <v>575</v>
      </c>
      <c r="EC2" s="21" t="s">
        <v>799</v>
      </c>
      <c r="ED2" s="21" t="s">
        <v>799</v>
      </c>
      <c r="EE2" s="21" t="s">
        <v>799</v>
      </c>
      <c r="EF2" s="21" t="s">
        <v>799</v>
      </c>
      <c r="EG2" s="21" t="s">
        <v>805</v>
      </c>
      <c r="EH2" s="21" t="s">
        <v>805</v>
      </c>
      <c r="EI2" s="21" t="s">
        <v>805</v>
      </c>
      <c r="EJ2" s="21" t="s">
        <v>805</v>
      </c>
      <c r="EK2" s="21" t="s">
        <v>808</v>
      </c>
      <c r="EL2" s="21" t="s">
        <v>808</v>
      </c>
      <c r="EM2" s="21" t="s">
        <v>808</v>
      </c>
      <c r="EN2" s="21" t="s">
        <v>808</v>
      </c>
      <c r="EO2" s="21" t="s">
        <v>573</v>
      </c>
      <c r="EP2" s="21" t="s">
        <v>573</v>
      </c>
      <c r="EQ2" s="21" t="s">
        <v>573</v>
      </c>
      <c r="ER2" s="21" t="s">
        <v>573</v>
      </c>
      <c r="ES2" s="21" t="s">
        <v>573</v>
      </c>
      <c r="ET2" s="21" t="s">
        <v>573</v>
      </c>
      <c r="EU2" s="21" t="s">
        <v>573</v>
      </c>
      <c r="EV2" s="21" t="s">
        <v>573</v>
      </c>
      <c r="EW2" s="21" t="s">
        <v>815</v>
      </c>
      <c r="EX2" s="21" t="s">
        <v>816</v>
      </c>
      <c r="EY2" s="21" t="s">
        <v>817</v>
      </c>
      <c r="EZ2" s="21" t="s">
        <v>572</v>
      </c>
      <c r="FA2" s="21" t="s">
        <v>815</v>
      </c>
      <c r="FB2" s="21" t="s">
        <v>816</v>
      </c>
      <c r="FC2" s="21" t="s">
        <v>817</v>
      </c>
      <c r="FD2" s="21" t="s">
        <v>572</v>
      </c>
      <c r="FE2" s="107" t="s">
        <v>815</v>
      </c>
      <c r="FF2" s="21" t="s">
        <v>816</v>
      </c>
      <c r="FG2" s="21" t="s">
        <v>817</v>
      </c>
      <c r="FH2" s="21" t="s">
        <v>572</v>
      </c>
      <c r="FI2" s="21" t="s">
        <v>815</v>
      </c>
      <c r="FJ2" s="21" t="s">
        <v>816</v>
      </c>
      <c r="FK2" s="21" t="s">
        <v>817</v>
      </c>
      <c r="FL2" s="21" t="s">
        <v>572</v>
      </c>
      <c r="FM2" s="21" t="s">
        <v>576</v>
      </c>
      <c r="FN2" s="21" t="s">
        <v>576</v>
      </c>
      <c r="FO2" s="21" t="s">
        <v>576</v>
      </c>
      <c r="FP2" s="21" t="s">
        <v>576</v>
      </c>
      <c r="FQ2" s="21" t="s">
        <v>576</v>
      </c>
      <c r="FR2" s="21" t="s">
        <v>576</v>
      </c>
      <c r="FS2" s="21" t="s">
        <v>576</v>
      </c>
      <c r="FT2" s="21" t="s">
        <v>576</v>
      </c>
      <c r="FU2" s="21" t="s">
        <v>576</v>
      </c>
      <c r="FV2" s="21" t="s">
        <v>576</v>
      </c>
      <c r="FW2" s="21" t="s">
        <v>576</v>
      </c>
      <c r="FX2" s="21" t="s">
        <v>576</v>
      </c>
      <c r="FY2" s="21" t="s">
        <v>576</v>
      </c>
      <c r="FZ2" s="21" t="s">
        <v>576</v>
      </c>
      <c r="GA2" s="21" t="s">
        <v>576</v>
      </c>
      <c r="GB2" s="21" t="s">
        <v>576</v>
      </c>
      <c r="GC2" s="21" t="s">
        <v>576</v>
      </c>
      <c r="GD2" s="21" t="s">
        <v>576</v>
      </c>
      <c r="GE2" s="21" t="s">
        <v>576</v>
      </c>
      <c r="GF2" s="21" t="s">
        <v>576</v>
      </c>
      <c r="GG2" s="21" t="s">
        <v>576</v>
      </c>
      <c r="GH2" s="21" t="s">
        <v>576</v>
      </c>
      <c r="GI2" s="21" t="s">
        <v>576</v>
      </c>
      <c r="GJ2" s="21" t="s">
        <v>576</v>
      </c>
      <c r="GK2" s="21" t="s">
        <v>576</v>
      </c>
      <c r="GL2" s="21" t="s">
        <v>576</v>
      </c>
      <c r="GM2" s="21" t="s">
        <v>576</v>
      </c>
      <c r="GN2" s="21" t="s">
        <v>576</v>
      </c>
      <c r="GO2" s="21" t="s">
        <v>576</v>
      </c>
      <c r="GP2" s="21" t="s">
        <v>576</v>
      </c>
      <c r="GQ2" s="21" t="s">
        <v>576</v>
      </c>
      <c r="GR2" s="21" t="s">
        <v>576</v>
      </c>
      <c r="GS2" s="21" t="s">
        <v>576</v>
      </c>
      <c r="GT2" s="21" t="s">
        <v>576</v>
      </c>
      <c r="GU2" s="21" t="s">
        <v>576</v>
      </c>
      <c r="GV2" s="21" t="s">
        <v>576</v>
      </c>
      <c r="GW2" s="21" t="s">
        <v>860</v>
      </c>
      <c r="GX2" s="21" t="s">
        <v>861</v>
      </c>
      <c r="GY2" s="21" t="s">
        <v>862</v>
      </c>
      <c r="GZ2" s="21" t="s">
        <v>577</v>
      </c>
    </row>
    <row r="3" spans="3:208" ht="18.75" x14ac:dyDescent="0.35">
      <c r="H3" s="29" t="s">
        <v>2</v>
      </c>
      <c r="I3" s="21" t="s">
        <v>756</v>
      </c>
      <c r="J3" s="21" t="s">
        <v>756</v>
      </c>
      <c r="K3" s="21" t="s">
        <v>756</v>
      </c>
      <c r="L3" s="21" t="s">
        <v>580</v>
      </c>
      <c r="M3" s="21" t="s">
        <v>580</v>
      </c>
      <c r="N3" s="21" t="s">
        <v>580</v>
      </c>
      <c r="O3" s="21" t="s">
        <v>580</v>
      </c>
      <c r="P3" s="21" t="s">
        <v>580</v>
      </c>
      <c r="Q3" s="21" t="s">
        <v>580</v>
      </c>
      <c r="R3" s="21" t="s">
        <v>580</v>
      </c>
      <c r="S3" s="21" t="s">
        <v>580</v>
      </c>
      <c r="T3" s="21" t="s">
        <v>580</v>
      </c>
      <c r="U3" s="21" t="s">
        <v>580</v>
      </c>
      <c r="V3" s="21" t="s">
        <v>580</v>
      </c>
      <c r="W3" s="21" t="s">
        <v>580</v>
      </c>
      <c r="X3" s="21" t="s">
        <v>580</v>
      </c>
      <c r="Y3" s="21" t="s">
        <v>580</v>
      </c>
      <c r="Z3" s="21" t="s">
        <v>580</v>
      </c>
      <c r="AA3" s="21" t="s">
        <v>580</v>
      </c>
      <c r="AB3" s="21" t="s">
        <v>580</v>
      </c>
      <c r="AC3" s="21" t="s">
        <v>580</v>
      </c>
      <c r="AD3" s="21" t="s">
        <v>580</v>
      </c>
      <c r="AE3" s="21" t="s">
        <v>580</v>
      </c>
      <c r="AF3" s="21" t="s">
        <v>580</v>
      </c>
      <c r="AG3" s="21" t="s">
        <v>580</v>
      </c>
      <c r="AH3" s="21" t="s">
        <v>580</v>
      </c>
      <c r="AI3" s="21" t="s">
        <v>580</v>
      </c>
      <c r="AJ3" s="21" t="s">
        <v>580</v>
      </c>
      <c r="AK3" s="21" t="s">
        <v>580</v>
      </c>
      <c r="AL3" s="21" t="s">
        <v>580</v>
      </c>
      <c r="AM3" s="21" t="s">
        <v>580</v>
      </c>
      <c r="AN3" s="21" t="s">
        <v>580</v>
      </c>
      <c r="AO3" s="21" t="s">
        <v>769</v>
      </c>
      <c r="AP3" s="21" t="s">
        <v>770</v>
      </c>
      <c r="AQ3" s="21" t="s">
        <v>770</v>
      </c>
      <c r="AR3" s="21" t="s">
        <v>770</v>
      </c>
      <c r="AS3" s="21" t="s">
        <v>770</v>
      </c>
      <c r="AT3" s="21" t="s">
        <v>770</v>
      </c>
      <c r="AU3" s="21" t="s">
        <v>770</v>
      </c>
      <c r="AV3" s="21" t="s">
        <v>770</v>
      </c>
      <c r="AW3" s="21" t="s">
        <v>771</v>
      </c>
      <c r="AX3" s="21" t="s">
        <v>771</v>
      </c>
      <c r="AY3" s="21" t="s">
        <v>771</v>
      </c>
      <c r="AZ3" s="21" t="s">
        <v>771</v>
      </c>
      <c r="BA3" s="21" t="s">
        <v>771</v>
      </c>
      <c r="BB3" s="21" t="s">
        <v>771</v>
      </c>
      <c r="BC3" s="21" t="s">
        <v>771</v>
      </c>
      <c r="BD3" s="21" t="s">
        <v>771</v>
      </c>
      <c r="BE3" s="21" t="s">
        <v>771</v>
      </c>
      <c r="BF3" s="21" t="s">
        <v>771</v>
      </c>
      <c r="BG3" s="21" t="s">
        <v>771</v>
      </c>
      <c r="BH3" s="21" t="s">
        <v>771</v>
      </c>
      <c r="BI3" s="21" t="s">
        <v>771</v>
      </c>
      <c r="BJ3" s="21" t="s">
        <v>771</v>
      </c>
      <c r="BK3" s="21" t="s">
        <v>771</v>
      </c>
      <c r="BL3" s="21" t="s">
        <v>771</v>
      </c>
      <c r="BM3" s="21" t="s">
        <v>772</v>
      </c>
      <c r="BN3" s="21" t="s">
        <v>772</v>
      </c>
      <c r="BO3" s="21" t="s">
        <v>772</v>
      </c>
      <c r="BP3" s="21" t="s">
        <v>772</v>
      </c>
      <c r="BQ3" s="21" t="s">
        <v>772</v>
      </c>
      <c r="BR3" s="21" t="s">
        <v>772</v>
      </c>
      <c r="BS3" s="21" t="s">
        <v>772</v>
      </c>
      <c r="BT3" s="21" t="s">
        <v>772</v>
      </c>
      <c r="BU3" s="21" t="s">
        <v>772</v>
      </c>
      <c r="BV3" s="21" t="s">
        <v>772</v>
      </c>
      <c r="BW3" s="21" t="s">
        <v>772</v>
      </c>
      <c r="BX3" s="21" t="s">
        <v>772</v>
      </c>
      <c r="BY3" s="21" t="s">
        <v>773</v>
      </c>
      <c r="BZ3" s="21" t="s">
        <v>774</v>
      </c>
      <c r="CA3" s="21" t="s">
        <v>775</v>
      </c>
      <c r="CB3" s="21" t="s">
        <v>776</v>
      </c>
      <c r="CC3" s="21" t="s">
        <v>777</v>
      </c>
      <c r="CD3" s="21" t="s">
        <v>778</v>
      </c>
      <c r="CE3" s="21" t="s">
        <v>779</v>
      </c>
      <c r="CF3" s="21" t="s">
        <v>780</v>
      </c>
      <c r="CG3" s="21" t="s">
        <v>781</v>
      </c>
      <c r="CH3" s="21" t="s">
        <v>781</v>
      </c>
      <c r="CI3" s="21" t="s">
        <v>781</v>
      </c>
      <c r="CJ3" s="21" t="s">
        <v>781</v>
      </c>
      <c r="CK3" s="21" t="s">
        <v>781</v>
      </c>
      <c r="CL3" s="21" t="s">
        <v>781</v>
      </c>
      <c r="CM3" s="21" t="s">
        <v>781</v>
      </c>
      <c r="CN3" s="21" t="s">
        <v>781</v>
      </c>
      <c r="CO3" s="21" t="s">
        <v>781</v>
      </c>
      <c r="CP3" s="21" t="s">
        <v>781</v>
      </c>
      <c r="CQ3" s="21" t="s">
        <v>781</v>
      </c>
      <c r="CR3" s="21" t="s">
        <v>781</v>
      </c>
      <c r="CS3" s="21" t="s">
        <v>399</v>
      </c>
      <c r="CT3" s="21" t="s">
        <v>399</v>
      </c>
      <c r="CU3" s="21" t="s">
        <v>399</v>
      </c>
      <c r="CV3" s="21" t="s">
        <v>399</v>
      </c>
      <c r="CW3" s="21" t="s">
        <v>782</v>
      </c>
      <c r="CX3" s="21" t="s">
        <v>782</v>
      </c>
      <c r="CY3" s="21" t="s">
        <v>782</v>
      </c>
      <c r="CZ3" s="21" t="s">
        <v>782</v>
      </c>
      <c r="DA3" s="21">
        <v>0</v>
      </c>
      <c r="DB3" s="21">
        <v>0</v>
      </c>
      <c r="DC3" s="21">
        <v>0</v>
      </c>
      <c r="DD3" s="21">
        <v>0</v>
      </c>
      <c r="DE3" s="21" t="s">
        <v>581</v>
      </c>
      <c r="DF3" s="21" t="s">
        <v>581</v>
      </c>
      <c r="DG3" s="21" t="s">
        <v>581</v>
      </c>
      <c r="DH3" s="21" t="s">
        <v>581</v>
      </c>
      <c r="DI3" s="21" t="s">
        <v>581</v>
      </c>
      <c r="DJ3" s="21" t="s">
        <v>581</v>
      </c>
      <c r="DK3" s="21" t="s">
        <v>581</v>
      </c>
      <c r="DL3" s="21" t="s">
        <v>581</v>
      </c>
      <c r="DM3" s="21" t="s">
        <v>581</v>
      </c>
      <c r="DN3" s="21" t="s">
        <v>581</v>
      </c>
      <c r="DO3" s="21" t="s">
        <v>581</v>
      </c>
      <c r="DP3" s="21" t="s">
        <v>581</v>
      </c>
      <c r="DQ3" s="21" t="s">
        <v>581</v>
      </c>
      <c r="DR3" s="21" t="s">
        <v>581</v>
      </c>
      <c r="DS3" s="21" t="s">
        <v>581</v>
      </c>
      <c r="DT3" s="21" t="s">
        <v>581</v>
      </c>
      <c r="DU3" s="21" t="s">
        <v>581</v>
      </c>
      <c r="DV3" s="21" t="s">
        <v>581</v>
      </c>
      <c r="DW3" s="21" t="s">
        <v>581</v>
      </c>
      <c r="DX3" s="21" t="s">
        <v>581</v>
      </c>
      <c r="DY3" s="21" t="s">
        <v>581</v>
      </c>
      <c r="DZ3" s="21" t="s">
        <v>581</v>
      </c>
      <c r="EA3" s="21" t="s">
        <v>581</v>
      </c>
      <c r="EB3" s="21" t="s">
        <v>581</v>
      </c>
      <c r="EC3" s="21">
        <v>0</v>
      </c>
      <c r="ED3" s="21">
        <v>0</v>
      </c>
      <c r="EE3" s="21">
        <v>0</v>
      </c>
      <c r="EF3" s="21">
        <v>0</v>
      </c>
      <c r="EG3" s="21" t="s">
        <v>806</v>
      </c>
      <c r="EH3" s="21" t="s">
        <v>806</v>
      </c>
      <c r="EI3" s="21" t="s">
        <v>806</v>
      </c>
      <c r="EJ3" s="21" t="s">
        <v>806</v>
      </c>
      <c r="EK3" s="21" t="s">
        <v>809</v>
      </c>
      <c r="EL3" s="21" t="s">
        <v>809</v>
      </c>
      <c r="EM3" s="21" t="s">
        <v>809</v>
      </c>
      <c r="EN3" s="21" t="s">
        <v>809</v>
      </c>
      <c r="EO3" s="21" t="s">
        <v>579</v>
      </c>
      <c r="EP3" s="21" t="s">
        <v>579</v>
      </c>
      <c r="EQ3" s="21" t="s">
        <v>579</v>
      </c>
      <c r="ER3" s="21" t="s">
        <v>579</v>
      </c>
      <c r="ES3" s="21" t="s">
        <v>579</v>
      </c>
      <c r="ET3" s="21" t="s">
        <v>579</v>
      </c>
      <c r="EU3" s="21" t="s">
        <v>579</v>
      </c>
      <c r="EV3" s="21" t="s">
        <v>579</v>
      </c>
      <c r="EW3" s="21" t="s">
        <v>818</v>
      </c>
      <c r="EX3" s="21" t="s">
        <v>818</v>
      </c>
      <c r="EY3" s="21" t="s">
        <v>818</v>
      </c>
      <c r="EZ3" s="21" t="s">
        <v>578</v>
      </c>
      <c r="FA3" s="21" t="s">
        <v>818</v>
      </c>
      <c r="FB3" s="21" t="s">
        <v>818</v>
      </c>
      <c r="FC3" s="21" t="s">
        <v>818</v>
      </c>
      <c r="FD3" s="21" t="s">
        <v>578</v>
      </c>
      <c r="FE3" s="21" t="s">
        <v>818</v>
      </c>
      <c r="FF3" s="21" t="s">
        <v>818</v>
      </c>
      <c r="FG3" s="21" t="s">
        <v>818</v>
      </c>
      <c r="FH3" s="21" t="s">
        <v>578</v>
      </c>
      <c r="FI3" s="21" t="s">
        <v>818</v>
      </c>
      <c r="FJ3" s="21" t="s">
        <v>818</v>
      </c>
      <c r="FK3" s="21" t="s">
        <v>818</v>
      </c>
      <c r="FL3" s="21" t="s">
        <v>818</v>
      </c>
      <c r="FM3" s="21" t="s">
        <v>582</v>
      </c>
      <c r="FN3" s="21" t="s">
        <v>822</v>
      </c>
      <c r="FO3" s="21" t="s">
        <v>823</v>
      </c>
      <c r="FP3" s="21" t="s">
        <v>582</v>
      </c>
      <c r="FQ3" s="21" t="s">
        <v>822</v>
      </c>
      <c r="FR3" s="21" t="s">
        <v>823</v>
      </c>
      <c r="FS3" s="21" t="s">
        <v>824</v>
      </c>
      <c r="FT3" s="21" t="s">
        <v>825</v>
      </c>
      <c r="FU3" s="21" t="s">
        <v>826</v>
      </c>
      <c r="FV3" s="21" t="s">
        <v>827</v>
      </c>
      <c r="FW3" s="21" t="s">
        <v>828</v>
      </c>
      <c r="FX3" s="21" t="s">
        <v>829</v>
      </c>
      <c r="FY3" s="21" t="s">
        <v>830</v>
      </c>
      <c r="FZ3" s="21" t="s">
        <v>831</v>
      </c>
      <c r="GA3" s="21" t="s">
        <v>832</v>
      </c>
      <c r="GB3" s="21" t="s">
        <v>833</v>
      </c>
      <c r="GC3" s="21" t="s">
        <v>834</v>
      </c>
      <c r="GD3" s="21" t="s">
        <v>835</v>
      </c>
      <c r="GE3" s="21" t="s">
        <v>836</v>
      </c>
      <c r="GF3" s="21" t="s">
        <v>837</v>
      </c>
      <c r="GG3" s="21" t="s">
        <v>838</v>
      </c>
      <c r="GH3" s="21" t="s">
        <v>839</v>
      </c>
      <c r="GI3" s="21" t="s">
        <v>840</v>
      </c>
      <c r="GJ3" s="21" t="s">
        <v>841</v>
      </c>
      <c r="GK3" s="21" t="s">
        <v>842</v>
      </c>
      <c r="GL3" s="21" t="s">
        <v>843</v>
      </c>
      <c r="GM3" s="21" t="s">
        <v>844</v>
      </c>
      <c r="GN3" s="21" t="s">
        <v>845</v>
      </c>
      <c r="GO3" s="21" t="s">
        <v>846</v>
      </c>
      <c r="GP3" s="21" t="s">
        <v>847</v>
      </c>
      <c r="GQ3" s="21" t="s">
        <v>848</v>
      </c>
      <c r="GR3" s="21" t="s">
        <v>849</v>
      </c>
      <c r="GS3" s="21" t="s">
        <v>850</v>
      </c>
      <c r="GT3" s="21" t="s">
        <v>851</v>
      </c>
      <c r="GU3" s="21" t="s">
        <v>852</v>
      </c>
      <c r="GV3" s="21" t="s">
        <v>853</v>
      </c>
      <c r="GW3" s="21" t="s">
        <v>583</v>
      </c>
      <c r="GX3" s="21" t="s">
        <v>583</v>
      </c>
      <c r="GY3" s="21" t="s">
        <v>583</v>
      </c>
      <c r="GZ3" s="21" t="s">
        <v>583</v>
      </c>
    </row>
    <row r="4" spans="3:208" ht="18.75" x14ac:dyDescent="0.35">
      <c r="H4" s="29" t="s">
        <v>3</v>
      </c>
      <c r="I4" s="21" t="s">
        <v>295</v>
      </c>
      <c r="J4" s="21" t="s">
        <v>295</v>
      </c>
      <c r="K4" s="21" t="s">
        <v>295</v>
      </c>
      <c r="L4" s="21" t="s">
        <v>295</v>
      </c>
      <c r="M4" s="21" t="s">
        <v>295</v>
      </c>
      <c r="N4" s="21" t="s">
        <v>295</v>
      </c>
      <c r="O4" s="21" t="s">
        <v>295</v>
      </c>
      <c r="P4" s="21" t="s">
        <v>295</v>
      </c>
      <c r="Q4" s="21" t="s">
        <v>295</v>
      </c>
      <c r="R4" s="21" t="s">
        <v>295</v>
      </c>
      <c r="S4" s="21" t="s">
        <v>295</v>
      </c>
      <c r="T4" s="21" t="s">
        <v>295</v>
      </c>
      <c r="U4" s="21" t="s">
        <v>295</v>
      </c>
      <c r="V4" s="21" t="s">
        <v>295</v>
      </c>
      <c r="W4" s="21" t="s">
        <v>295</v>
      </c>
      <c r="X4" s="21" t="s">
        <v>295</v>
      </c>
      <c r="Y4" s="21" t="s">
        <v>295</v>
      </c>
      <c r="Z4" s="21" t="s">
        <v>295</v>
      </c>
      <c r="AA4" s="21" t="s">
        <v>295</v>
      </c>
      <c r="AB4" s="21" t="s">
        <v>295</v>
      </c>
      <c r="AC4" s="21" t="s">
        <v>295</v>
      </c>
      <c r="AD4" s="21" t="s">
        <v>295</v>
      </c>
      <c r="AE4" s="21" t="s">
        <v>295</v>
      </c>
      <c r="AF4" s="21" t="s">
        <v>295</v>
      </c>
      <c r="AG4" s="21" t="s">
        <v>295</v>
      </c>
      <c r="AH4" s="21" t="s">
        <v>295</v>
      </c>
      <c r="AI4" s="21" t="s">
        <v>295</v>
      </c>
      <c r="AJ4" s="21" t="s">
        <v>295</v>
      </c>
      <c r="AK4" s="21" t="s">
        <v>295</v>
      </c>
      <c r="AL4" s="21" t="s">
        <v>295</v>
      </c>
      <c r="AM4" s="21" t="s">
        <v>295</v>
      </c>
      <c r="AN4" s="21" t="s">
        <v>295</v>
      </c>
      <c r="AO4" s="21" t="s">
        <v>294</v>
      </c>
      <c r="AP4" s="21" t="s">
        <v>294</v>
      </c>
      <c r="AQ4" s="21" t="s">
        <v>294</v>
      </c>
      <c r="AR4" s="21" t="s">
        <v>294</v>
      </c>
      <c r="AS4" s="21" t="s">
        <v>294</v>
      </c>
      <c r="AT4" s="21" t="s">
        <v>294</v>
      </c>
      <c r="AU4" s="21" t="s">
        <v>294</v>
      </c>
      <c r="AV4" s="21" t="s">
        <v>294</v>
      </c>
      <c r="AW4" s="21" t="s">
        <v>295</v>
      </c>
      <c r="AX4" s="21" t="s">
        <v>295</v>
      </c>
      <c r="AY4" s="21" t="s">
        <v>295</v>
      </c>
      <c r="AZ4" s="21" t="s">
        <v>295</v>
      </c>
      <c r="BA4" s="21" t="s">
        <v>295</v>
      </c>
      <c r="BB4" s="21" t="s">
        <v>295</v>
      </c>
      <c r="BC4" s="21" t="s">
        <v>295</v>
      </c>
      <c r="BD4" s="21" t="s">
        <v>295</v>
      </c>
      <c r="BE4" s="21" t="s">
        <v>295</v>
      </c>
      <c r="BF4" s="21" t="s">
        <v>295</v>
      </c>
      <c r="BG4" s="21" t="s">
        <v>295</v>
      </c>
      <c r="BH4" s="21" t="s">
        <v>295</v>
      </c>
      <c r="BI4" s="21" t="s">
        <v>295</v>
      </c>
      <c r="BJ4" s="21" t="s">
        <v>295</v>
      </c>
      <c r="BK4" s="21" t="s">
        <v>295</v>
      </c>
      <c r="BL4" s="21" t="s">
        <v>295</v>
      </c>
      <c r="BM4" s="21" t="s">
        <v>294</v>
      </c>
      <c r="BN4" s="21" t="s">
        <v>294</v>
      </c>
      <c r="BO4" s="21" t="s">
        <v>294</v>
      </c>
      <c r="BP4" s="21" t="s">
        <v>294</v>
      </c>
      <c r="BQ4" s="21" t="s">
        <v>294</v>
      </c>
      <c r="BR4" s="21" t="s">
        <v>294</v>
      </c>
      <c r="BS4" s="21" t="s">
        <v>294</v>
      </c>
      <c r="BT4" s="21" t="s">
        <v>294</v>
      </c>
      <c r="BU4" s="21" t="s">
        <v>294</v>
      </c>
      <c r="BV4" s="21" t="s">
        <v>294</v>
      </c>
      <c r="BW4" s="21" t="s">
        <v>294</v>
      </c>
      <c r="BX4" s="21" t="s">
        <v>294</v>
      </c>
      <c r="BY4" s="21" t="s">
        <v>294</v>
      </c>
      <c r="BZ4" s="21" t="s">
        <v>294</v>
      </c>
      <c r="CA4" s="21" t="s">
        <v>294</v>
      </c>
      <c r="CB4" s="21" t="s">
        <v>294</v>
      </c>
      <c r="CC4" s="21" t="s">
        <v>294</v>
      </c>
      <c r="CD4" s="21" t="s">
        <v>294</v>
      </c>
      <c r="CE4" s="21" t="s">
        <v>294</v>
      </c>
      <c r="CF4" s="21" t="s">
        <v>294</v>
      </c>
      <c r="CG4" s="21" t="s">
        <v>295</v>
      </c>
      <c r="CH4" s="21" t="s">
        <v>295</v>
      </c>
      <c r="CI4" s="21" t="s">
        <v>295</v>
      </c>
      <c r="CJ4" s="21" t="s">
        <v>295</v>
      </c>
      <c r="CK4" s="21" t="s">
        <v>295</v>
      </c>
      <c r="CL4" s="21" t="s">
        <v>295</v>
      </c>
      <c r="CM4" s="21" t="s">
        <v>295</v>
      </c>
      <c r="CN4" s="21" t="s">
        <v>296</v>
      </c>
      <c r="CO4" s="21" t="s">
        <v>296</v>
      </c>
      <c r="CP4" s="21" t="s">
        <v>296</v>
      </c>
      <c r="CQ4" s="21" t="s">
        <v>296</v>
      </c>
      <c r="CR4" s="21" t="s">
        <v>296</v>
      </c>
      <c r="CS4" s="21" t="s">
        <v>308</v>
      </c>
      <c r="CT4" s="21" t="s">
        <v>308</v>
      </c>
      <c r="CU4" s="21" t="s">
        <v>308</v>
      </c>
      <c r="CV4" s="21" t="s">
        <v>308</v>
      </c>
      <c r="CW4" s="21" t="s">
        <v>294</v>
      </c>
      <c r="CX4" s="21" t="s">
        <v>294</v>
      </c>
      <c r="CY4" s="21" t="s">
        <v>294</v>
      </c>
      <c r="CZ4" s="21" t="s">
        <v>294</v>
      </c>
      <c r="DA4" s="21" t="s">
        <v>294</v>
      </c>
      <c r="DB4" s="21" t="s">
        <v>294</v>
      </c>
      <c r="DC4" s="21" t="s">
        <v>294</v>
      </c>
      <c r="DD4" s="21" t="s">
        <v>294</v>
      </c>
      <c r="DE4" s="21" t="s">
        <v>296</v>
      </c>
      <c r="DF4" s="21" t="s">
        <v>296</v>
      </c>
      <c r="DG4" s="21" t="s">
        <v>296</v>
      </c>
      <c r="DH4" s="21" t="s">
        <v>296</v>
      </c>
      <c r="DI4" s="21" t="s">
        <v>296</v>
      </c>
      <c r="DJ4" s="21" t="s">
        <v>296</v>
      </c>
      <c r="DK4" s="21" t="s">
        <v>296</v>
      </c>
      <c r="DL4" s="21" t="s">
        <v>296</v>
      </c>
      <c r="DM4" s="21" t="s">
        <v>296</v>
      </c>
      <c r="DN4" s="21" t="s">
        <v>296</v>
      </c>
      <c r="DO4" s="21" t="s">
        <v>296</v>
      </c>
      <c r="DP4" s="21" t="s">
        <v>296</v>
      </c>
      <c r="DQ4" s="21" t="s">
        <v>296</v>
      </c>
      <c r="DR4" s="21" t="s">
        <v>296</v>
      </c>
      <c r="DS4" s="21" t="s">
        <v>296</v>
      </c>
      <c r="DT4" s="21" t="s">
        <v>296</v>
      </c>
      <c r="DU4" s="21" t="s">
        <v>296</v>
      </c>
      <c r="DV4" s="21" t="s">
        <v>296</v>
      </c>
      <c r="DW4" s="21" t="s">
        <v>296</v>
      </c>
      <c r="DX4" s="21" t="s">
        <v>296</v>
      </c>
      <c r="DY4" s="21" t="s">
        <v>296</v>
      </c>
      <c r="DZ4" s="21" t="s">
        <v>296</v>
      </c>
      <c r="EA4" s="21" t="s">
        <v>296</v>
      </c>
      <c r="EB4" s="21" t="s">
        <v>296</v>
      </c>
      <c r="EC4" s="21" t="s">
        <v>296</v>
      </c>
      <c r="ED4" s="21" t="s">
        <v>296</v>
      </c>
      <c r="EE4" s="21" t="s">
        <v>296</v>
      </c>
      <c r="EF4" s="21" t="s">
        <v>296</v>
      </c>
      <c r="EG4" s="21" t="s">
        <v>294</v>
      </c>
      <c r="EH4" s="21" t="s">
        <v>294</v>
      </c>
      <c r="EI4" s="21" t="s">
        <v>294</v>
      </c>
      <c r="EJ4" s="21" t="s">
        <v>294</v>
      </c>
      <c r="EK4" s="21" t="s">
        <v>296</v>
      </c>
      <c r="EL4" s="21" t="s">
        <v>296</v>
      </c>
      <c r="EM4" s="21" t="s">
        <v>296</v>
      </c>
      <c r="EN4" s="21" t="s">
        <v>296</v>
      </c>
      <c r="EO4" s="21" t="s">
        <v>295</v>
      </c>
      <c r="EP4" s="21" t="s">
        <v>295</v>
      </c>
      <c r="EQ4" s="21" t="s">
        <v>295</v>
      </c>
      <c r="ER4" s="21" t="s">
        <v>811</v>
      </c>
      <c r="ES4" s="21" t="s">
        <v>295</v>
      </c>
      <c r="ET4" s="21" t="s">
        <v>295</v>
      </c>
      <c r="EU4" s="21" t="s">
        <v>295</v>
      </c>
      <c r="EV4" s="21" t="s">
        <v>811</v>
      </c>
      <c r="EW4" s="21" t="s">
        <v>295</v>
      </c>
      <c r="EX4" s="21" t="s">
        <v>295</v>
      </c>
      <c r="EY4" s="21" t="s">
        <v>295</v>
      </c>
      <c r="EZ4" s="21" t="s">
        <v>295</v>
      </c>
      <c r="FA4" s="21" t="s">
        <v>295</v>
      </c>
      <c r="FB4" s="21" t="s">
        <v>295</v>
      </c>
      <c r="FC4" s="21" t="s">
        <v>295</v>
      </c>
      <c r="FD4" s="21" t="s">
        <v>295</v>
      </c>
      <c r="FE4" s="21" t="s">
        <v>295</v>
      </c>
      <c r="FF4" s="21" t="s">
        <v>295</v>
      </c>
      <c r="FG4" s="21" t="s">
        <v>295</v>
      </c>
      <c r="FH4" s="21" t="s">
        <v>295</v>
      </c>
      <c r="FI4" s="21" t="s">
        <v>295</v>
      </c>
      <c r="FJ4" s="21" t="s">
        <v>295</v>
      </c>
      <c r="FK4" s="21" t="s">
        <v>295</v>
      </c>
      <c r="FL4" s="21" t="s">
        <v>295</v>
      </c>
      <c r="FM4" s="21" t="s">
        <v>295</v>
      </c>
      <c r="FN4" s="21" t="s">
        <v>295</v>
      </c>
      <c r="FO4" s="21" t="s">
        <v>295</v>
      </c>
      <c r="FP4" s="21" t="s">
        <v>295</v>
      </c>
      <c r="FQ4" s="21" t="s">
        <v>295</v>
      </c>
      <c r="FR4" s="21" t="s">
        <v>295</v>
      </c>
      <c r="FS4" s="21" t="s">
        <v>295</v>
      </c>
      <c r="FT4" s="21" t="s">
        <v>295</v>
      </c>
      <c r="FU4" s="21" t="s">
        <v>295</v>
      </c>
      <c r="FV4" s="21" t="s">
        <v>295</v>
      </c>
      <c r="FW4" s="21" t="s">
        <v>295</v>
      </c>
      <c r="FX4" s="21" t="s">
        <v>295</v>
      </c>
      <c r="FY4" s="21" t="s">
        <v>295</v>
      </c>
      <c r="FZ4" s="21" t="s">
        <v>295</v>
      </c>
      <c r="GA4" s="21" t="s">
        <v>295</v>
      </c>
      <c r="GB4" s="21" t="s">
        <v>295</v>
      </c>
      <c r="GC4" s="21" t="s">
        <v>295</v>
      </c>
      <c r="GD4" s="21" t="s">
        <v>295</v>
      </c>
      <c r="GE4" s="21" t="s">
        <v>295</v>
      </c>
      <c r="GF4" s="21" t="s">
        <v>295</v>
      </c>
      <c r="GG4" s="21" t="s">
        <v>295</v>
      </c>
      <c r="GH4" s="21" t="s">
        <v>295</v>
      </c>
      <c r="GI4" s="21" t="s">
        <v>295</v>
      </c>
      <c r="GJ4" s="21" t="s">
        <v>295</v>
      </c>
      <c r="GK4" s="21" t="s">
        <v>295</v>
      </c>
      <c r="GL4" s="21" t="s">
        <v>295</v>
      </c>
      <c r="GM4" s="21" t="s">
        <v>295</v>
      </c>
      <c r="GN4" s="21" t="s">
        <v>295</v>
      </c>
      <c r="GO4" s="21" t="s">
        <v>295</v>
      </c>
      <c r="GP4" s="21" t="s">
        <v>295</v>
      </c>
      <c r="GQ4" s="21" t="s">
        <v>295</v>
      </c>
      <c r="GR4" s="21" t="s">
        <v>295</v>
      </c>
      <c r="GS4" s="21" t="s">
        <v>295</v>
      </c>
      <c r="GT4" s="21" t="s">
        <v>295</v>
      </c>
      <c r="GU4" s="21" t="s">
        <v>295</v>
      </c>
      <c r="GV4" s="21" t="s">
        <v>295</v>
      </c>
      <c r="GW4" s="21" t="s">
        <v>297</v>
      </c>
      <c r="GX4" s="21" t="s">
        <v>297</v>
      </c>
      <c r="GY4" s="21" t="s">
        <v>297</v>
      </c>
      <c r="GZ4" s="21" t="s">
        <v>297</v>
      </c>
    </row>
    <row r="5" spans="3:208" ht="18.75" x14ac:dyDescent="0.3">
      <c r="H5" s="28" t="s">
        <v>4</v>
      </c>
      <c r="I5" s="21" t="s">
        <v>531</v>
      </c>
      <c r="J5" s="21" t="s">
        <v>531</v>
      </c>
      <c r="K5" s="21" t="s">
        <v>531</v>
      </c>
      <c r="L5" s="21" t="s">
        <v>531</v>
      </c>
      <c r="M5" s="21" t="s">
        <v>531</v>
      </c>
      <c r="N5" s="21" t="s">
        <v>531</v>
      </c>
      <c r="O5" s="21" t="s">
        <v>531</v>
      </c>
      <c r="P5" s="21" t="s">
        <v>531</v>
      </c>
      <c r="Q5" s="21" t="s">
        <v>531</v>
      </c>
      <c r="R5" s="21" t="s">
        <v>531</v>
      </c>
      <c r="S5" s="21" t="s">
        <v>531</v>
      </c>
      <c r="T5" s="21" t="s">
        <v>531</v>
      </c>
      <c r="U5" s="21" t="s">
        <v>531</v>
      </c>
      <c r="V5" s="21" t="s">
        <v>531</v>
      </c>
      <c r="W5" s="21" t="s">
        <v>531</v>
      </c>
      <c r="X5" s="21" t="s">
        <v>531</v>
      </c>
      <c r="Y5" s="21" t="s">
        <v>531</v>
      </c>
      <c r="Z5" s="21" t="s">
        <v>531</v>
      </c>
      <c r="AA5" s="21" t="s">
        <v>531</v>
      </c>
      <c r="AB5" s="21" t="s">
        <v>531</v>
      </c>
      <c r="AC5" s="21" t="s">
        <v>531</v>
      </c>
      <c r="AD5" s="21" t="s">
        <v>531</v>
      </c>
      <c r="AE5" s="21" t="s">
        <v>531</v>
      </c>
      <c r="AF5" s="21" t="s">
        <v>531</v>
      </c>
      <c r="AG5" s="21" t="s">
        <v>531</v>
      </c>
      <c r="AH5" s="21" t="s">
        <v>531</v>
      </c>
      <c r="AI5" s="21" t="s">
        <v>531</v>
      </c>
      <c r="AJ5" s="21" t="s">
        <v>531</v>
      </c>
      <c r="AK5" s="21" t="s">
        <v>531</v>
      </c>
      <c r="AL5" s="21" t="s">
        <v>531</v>
      </c>
      <c r="AM5" s="21" t="s">
        <v>531</v>
      </c>
      <c r="AN5" s="21" t="s">
        <v>531</v>
      </c>
      <c r="AO5" s="21" t="s">
        <v>365</v>
      </c>
      <c r="AP5" s="21" t="s">
        <v>365</v>
      </c>
      <c r="AQ5" s="21" t="s">
        <v>365</v>
      </c>
      <c r="AR5" s="21" t="s">
        <v>365</v>
      </c>
      <c r="AS5" s="21" t="s">
        <v>365</v>
      </c>
      <c r="AT5" s="21" t="s">
        <v>365</v>
      </c>
      <c r="AU5" s="21" t="s">
        <v>365</v>
      </c>
      <c r="AV5" s="21" t="s">
        <v>365</v>
      </c>
      <c r="AW5" s="21" t="s">
        <v>783</v>
      </c>
      <c r="AX5" s="21" t="s">
        <v>783</v>
      </c>
      <c r="AY5" s="21" t="s">
        <v>783</v>
      </c>
      <c r="AZ5" s="21" t="s">
        <v>783</v>
      </c>
      <c r="BA5" s="21" t="s">
        <v>783</v>
      </c>
      <c r="BB5" s="21" t="s">
        <v>783</v>
      </c>
      <c r="BC5" s="21" t="s">
        <v>783</v>
      </c>
      <c r="BD5" s="21" t="s">
        <v>783</v>
      </c>
      <c r="BE5" s="21" t="s">
        <v>784</v>
      </c>
      <c r="BF5" s="21" t="s">
        <v>784</v>
      </c>
      <c r="BG5" s="21" t="s">
        <v>784</v>
      </c>
      <c r="BH5" s="21" t="s">
        <v>784</v>
      </c>
      <c r="BI5" s="21" t="s">
        <v>784</v>
      </c>
      <c r="BJ5" s="21" t="s">
        <v>784</v>
      </c>
      <c r="BK5" s="21" t="s">
        <v>784</v>
      </c>
      <c r="BL5" s="21" t="s">
        <v>784</v>
      </c>
      <c r="BM5" s="21" t="s">
        <v>785</v>
      </c>
      <c r="BN5" s="21" t="s">
        <v>785</v>
      </c>
      <c r="BO5" s="21" t="s">
        <v>785</v>
      </c>
      <c r="BP5" s="21" t="s">
        <v>785</v>
      </c>
      <c r="BQ5" s="21" t="s">
        <v>786</v>
      </c>
      <c r="BR5" s="21" t="s">
        <v>786</v>
      </c>
      <c r="BS5" s="21" t="s">
        <v>786</v>
      </c>
      <c r="BT5" s="21" t="s">
        <v>786</v>
      </c>
      <c r="BU5" s="21" t="s">
        <v>787</v>
      </c>
      <c r="BV5" s="21" t="s">
        <v>787</v>
      </c>
      <c r="BW5" s="21" t="s">
        <v>787</v>
      </c>
      <c r="BX5" s="21" t="s">
        <v>787</v>
      </c>
      <c r="BY5" s="21" t="s">
        <v>788</v>
      </c>
      <c r="BZ5" s="21" t="s">
        <v>788</v>
      </c>
      <c r="CA5" s="21" t="s">
        <v>788</v>
      </c>
      <c r="CB5" s="21" t="s">
        <v>788</v>
      </c>
      <c r="CC5" s="21" t="s">
        <v>789</v>
      </c>
      <c r="CD5" s="21" t="s">
        <v>789</v>
      </c>
      <c r="CE5" s="21" t="s">
        <v>789</v>
      </c>
      <c r="CF5" s="21" t="s">
        <v>789</v>
      </c>
      <c r="CG5" s="21" t="s">
        <v>790</v>
      </c>
      <c r="CH5" s="21" t="s">
        <v>790</v>
      </c>
      <c r="CI5" s="21" t="s">
        <v>790</v>
      </c>
      <c r="CJ5" s="21" t="s">
        <v>791</v>
      </c>
      <c r="CK5" s="21" t="s">
        <v>790</v>
      </c>
      <c r="CL5" s="21" t="s">
        <v>790</v>
      </c>
      <c r="CM5" s="21" t="s">
        <v>790</v>
      </c>
      <c r="CN5" s="21" t="s">
        <v>792</v>
      </c>
      <c r="CO5" s="21" t="s">
        <v>555</v>
      </c>
      <c r="CP5" s="21" t="s">
        <v>555</v>
      </c>
      <c r="CQ5" s="21" t="s">
        <v>555</v>
      </c>
      <c r="CR5" s="21" t="s">
        <v>555</v>
      </c>
      <c r="CS5" s="21" t="s">
        <v>793</v>
      </c>
      <c r="CT5" s="21" t="s">
        <v>793</v>
      </c>
      <c r="CU5" s="21" t="s">
        <v>793</v>
      </c>
      <c r="CV5" s="21" t="s">
        <v>793</v>
      </c>
      <c r="CW5" s="21" t="s">
        <v>794</v>
      </c>
      <c r="CX5" s="21" t="s">
        <v>794</v>
      </c>
      <c r="CY5" s="21" t="s">
        <v>794</v>
      </c>
      <c r="CZ5" s="21" t="s">
        <v>794</v>
      </c>
      <c r="DA5" s="21" t="s">
        <v>365</v>
      </c>
      <c r="DB5" s="21" t="s">
        <v>365</v>
      </c>
      <c r="DC5" s="21" t="s">
        <v>365</v>
      </c>
      <c r="DD5" s="21" t="s">
        <v>365</v>
      </c>
      <c r="DE5" s="21" t="s">
        <v>532</v>
      </c>
      <c r="DF5" s="21" t="s">
        <v>532</v>
      </c>
      <c r="DG5" s="21" t="s">
        <v>532</v>
      </c>
      <c r="DH5" s="21" t="s">
        <v>532</v>
      </c>
      <c r="DI5" s="21" t="s">
        <v>532</v>
      </c>
      <c r="DJ5" s="21" t="s">
        <v>532</v>
      </c>
      <c r="DK5" s="21" t="s">
        <v>532</v>
      </c>
      <c r="DL5" s="21" t="s">
        <v>532</v>
      </c>
      <c r="DM5" s="21" t="s">
        <v>532</v>
      </c>
      <c r="DN5" s="21" t="s">
        <v>532</v>
      </c>
      <c r="DO5" s="21" t="s">
        <v>532</v>
      </c>
      <c r="DP5" s="21" t="s">
        <v>532</v>
      </c>
      <c r="DQ5" s="21" t="s">
        <v>532</v>
      </c>
      <c r="DR5" s="21" t="s">
        <v>532</v>
      </c>
      <c r="DS5" s="21" t="s">
        <v>532</v>
      </c>
      <c r="DT5" s="21" t="s">
        <v>532</v>
      </c>
      <c r="DU5" s="21" t="s">
        <v>532</v>
      </c>
      <c r="DV5" s="21" t="s">
        <v>532</v>
      </c>
      <c r="DW5" s="21" t="s">
        <v>532</v>
      </c>
      <c r="DX5" s="21" t="s">
        <v>532</v>
      </c>
      <c r="DY5" s="21" t="s">
        <v>532</v>
      </c>
      <c r="DZ5" s="21" t="s">
        <v>532</v>
      </c>
      <c r="EA5" s="21" t="s">
        <v>532</v>
      </c>
      <c r="EB5" s="21" t="s">
        <v>532</v>
      </c>
      <c r="EC5" s="21" t="s">
        <v>800</v>
      </c>
      <c r="ED5" s="21" t="s">
        <v>800</v>
      </c>
      <c r="EE5" s="21" t="s">
        <v>800</v>
      </c>
      <c r="EF5" s="21" t="s">
        <v>800</v>
      </c>
      <c r="EG5" s="21" t="s">
        <v>807</v>
      </c>
      <c r="EH5" s="21" t="s">
        <v>807</v>
      </c>
      <c r="EI5" s="21" t="s">
        <v>807</v>
      </c>
      <c r="EJ5" s="21" t="s">
        <v>807</v>
      </c>
      <c r="EK5" s="21" t="s">
        <v>810</v>
      </c>
      <c r="EL5" s="21" t="s">
        <v>810</v>
      </c>
      <c r="EM5" s="21" t="s">
        <v>810</v>
      </c>
      <c r="EN5" s="21" t="s">
        <v>810</v>
      </c>
      <c r="EO5" s="21" t="s">
        <v>812</v>
      </c>
      <c r="EP5" s="21" t="s">
        <v>812</v>
      </c>
      <c r="EQ5" s="21" t="s">
        <v>812</v>
      </c>
      <c r="ER5" s="21" t="s">
        <v>812</v>
      </c>
      <c r="ES5" s="21" t="s">
        <v>813</v>
      </c>
      <c r="ET5" s="21" t="s">
        <v>813</v>
      </c>
      <c r="EU5" s="21" t="s">
        <v>813</v>
      </c>
      <c r="EV5" s="21" t="s">
        <v>813</v>
      </c>
      <c r="EW5" s="21" t="s">
        <v>819</v>
      </c>
      <c r="EX5" s="21" t="s">
        <v>819</v>
      </c>
      <c r="EY5" s="21" t="s">
        <v>819</v>
      </c>
      <c r="EZ5" s="21" t="s">
        <v>819</v>
      </c>
      <c r="FA5" s="21" t="s">
        <v>820</v>
      </c>
      <c r="FB5" s="21" t="s">
        <v>820</v>
      </c>
      <c r="FC5" s="21" t="s">
        <v>820</v>
      </c>
      <c r="FD5" s="21" t="s">
        <v>820</v>
      </c>
      <c r="FE5" s="21" t="s">
        <v>754</v>
      </c>
      <c r="FF5" s="21" t="s">
        <v>754</v>
      </c>
      <c r="FG5" s="21" t="s">
        <v>754</v>
      </c>
      <c r="FH5" s="21" t="s">
        <v>754</v>
      </c>
      <c r="FI5" s="21" t="s">
        <v>821</v>
      </c>
      <c r="FJ5" s="21" t="s">
        <v>821</v>
      </c>
      <c r="FK5" s="21" t="s">
        <v>821</v>
      </c>
      <c r="FL5" s="21" t="s">
        <v>821</v>
      </c>
      <c r="FM5" s="21" t="s">
        <v>854</v>
      </c>
      <c r="FN5" s="21" t="s">
        <v>854</v>
      </c>
      <c r="FO5" s="21" t="s">
        <v>854</v>
      </c>
      <c r="FP5" s="21" t="s">
        <v>854</v>
      </c>
      <c r="FQ5" s="21" t="s">
        <v>855</v>
      </c>
      <c r="FR5" s="21" t="s">
        <v>855</v>
      </c>
      <c r="FS5" s="21" t="s">
        <v>855</v>
      </c>
      <c r="FT5" s="21" t="s">
        <v>855</v>
      </c>
      <c r="FU5" s="21" t="s">
        <v>751</v>
      </c>
      <c r="FV5" s="21" t="s">
        <v>751</v>
      </c>
      <c r="FW5" s="21" t="s">
        <v>751</v>
      </c>
      <c r="FX5" s="21" t="s">
        <v>751</v>
      </c>
      <c r="FY5" s="21" t="s">
        <v>856</v>
      </c>
      <c r="FZ5" s="21" t="s">
        <v>856</v>
      </c>
      <c r="GA5" s="21" t="s">
        <v>856</v>
      </c>
      <c r="GB5" s="21" t="s">
        <v>856</v>
      </c>
      <c r="GC5" s="21" t="s">
        <v>857</v>
      </c>
      <c r="GD5" s="21" t="s">
        <v>857</v>
      </c>
      <c r="GE5" s="21" t="s">
        <v>857</v>
      </c>
      <c r="GF5" s="21" t="s">
        <v>857</v>
      </c>
      <c r="GG5" s="21" t="s">
        <v>752</v>
      </c>
      <c r="GH5" s="21" t="s">
        <v>752</v>
      </c>
      <c r="GI5" s="21" t="s">
        <v>752</v>
      </c>
      <c r="GJ5" s="21" t="s">
        <v>752</v>
      </c>
      <c r="GK5" s="21" t="s">
        <v>858</v>
      </c>
      <c r="GL5" s="21" t="s">
        <v>858</v>
      </c>
      <c r="GM5" s="21" t="s">
        <v>858</v>
      </c>
      <c r="GN5" s="21" t="s">
        <v>858</v>
      </c>
      <c r="GO5" s="21" t="s">
        <v>859</v>
      </c>
      <c r="GP5" s="21" t="s">
        <v>859</v>
      </c>
      <c r="GQ5" s="21" t="s">
        <v>859</v>
      </c>
      <c r="GR5" s="21" t="s">
        <v>859</v>
      </c>
      <c r="GS5" s="21" t="s">
        <v>753</v>
      </c>
      <c r="GT5" s="21" t="s">
        <v>753</v>
      </c>
      <c r="GU5" s="21" t="s">
        <v>753</v>
      </c>
      <c r="GV5" s="21" t="s">
        <v>753</v>
      </c>
      <c r="GW5" s="21" t="s">
        <v>863</v>
      </c>
      <c r="GX5" s="21" t="s">
        <v>863</v>
      </c>
      <c r="GY5" s="21" t="s">
        <v>863</v>
      </c>
      <c r="GZ5" s="21" t="s">
        <v>863</v>
      </c>
    </row>
    <row r="6" spans="3:208" ht="18.75" x14ac:dyDescent="0.3">
      <c r="H6" s="103" t="s">
        <v>5</v>
      </c>
      <c r="I6" s="21" t="s">
        <v>757</v>
      </c>
      <c r="J6" s="21" t="s">
        <v>757</v>
      </c>
      <c r="K6" s="21" t="s">
        <v>757</v>
      </c>
      <c r="L6" s="21" t="s">
        <v>757</v>
      </c>
      <c r="M6" s="21" t="s">
        <v>757</v>
      </c>
      <c r="N6" s="21" t="s">
        <v>757</v>
      </c>
      <c r="O6" s="21" t="s">
        <v>757</v>
      </c>
      <c r="P6" s="21" t="s">
        <v>757</v>
      </c>
      <c r="Q6" s="21" t="s">
        <v>757</v>
      </c>
      <c r="R6" s="21" t="s">
        <v>757</v>
      </c>
      <c r="S6" s="21" t="s">
        <v>757</v>
      </c>
      <c r="T6" s="21" t="s">
        <v>757</v>
      </c>
      <c r="U6" s="21" t="s">
        <v>757</v>
      </c>
      <c r="V6" s="21" t="s">
        <v>757</v>
      </c>
      <c r="W6" s="21" t="s">
        <v>757</v>
      </c>
      <c r="X6" s="21" t="s">
        <v>757</v>
      </c>
      <c r="Y6" s="21" t="s">
        <v>757</v>
      </c>
      <c r="Z6" s="21" t="s">
        <v>757</v>
      </c>
      <c r="AA6" s="21" t="s">
        <v>757</v>
      </c>
      <c r="AB6" s="21" t="s">
        <v>757</v>
      </c>
      <c r="AC6" s="21" t="s">
        <v>757</v>
      </c>
      <c r="AD6" s="21" t="s">
        <v>757</v>
      </c>
      <c r="AE6" s="21" t="s">
        <v>757</v>
      </c>
      <c r="AF6" s="21" t="s">
        <v>757</v>
      </c>
      <c r="AG6" s="21" t="s">
        <v>757</v>
      </c>
      <c r="AH6" s="21" t="s">
        <v>757</v>
      </c>
      <c r="AI6" s="21" t="s">
        <v>757</v>
      </c>
      <c r="AJ6" s="21" t="s">
        <v>757</v>
      </c>
      <c r="AK6" s="21" t="s">
        <v>757</v>
      </c>
      <c r="AL6" s="21" t="s">
        <v>757</v>
      </c>
      <c r="AM6" s="21" t="s">
        <v>757</v>
      </c>
      <c r="AN6" s="21" t="s">
        <v>757</v>
      </c>
      <c r="AO6" s="21" t="s">
        <v>795</v>
      </c>
      <c r="AP6" s="21" t="s">
        <v>795</v>
      </c>
      <c r="AQ6" s="21" t="s">
        <v>795</v>
      </c>
      <c r="AR6" s="21" t="s">
        <v>795</v>
      </c>
      <c r="AS6" s="21" t="s">
        <v>795</v>
      </c>
      <c r="AT6" s="21" t="s">
        <v>795</v>
      </c>
      <c r="AU6" s="21" t="s">
        <v>795</v>
      </c>
      <c r="AV6" s="21" t="s">
        <v>795</v>
      </c>
      <c r="AW6" s="21" t="s">
        <v>795</v>
      </c>
      <c r="AX6" s="21" t="s">
        <v>795</v>
      </c>
      <c r="AY6" s="21" t="s">
        <v>795</v>
      </c>
      <c r="AZ6" s="21" t="s">
        <v>795</v>
      </c>
      <c r="BA6" s="21" t="s">
        <v>795</v>
      </c>
      <c r="BB6" s="21" t="s">
        <v>795</v>
      </c>
      <c r="BC6" s="21" t="s">
        <v>795</v>
      </c>
      <c r="BD6" s="21" t="s">
        <v>795</v>
      </c>
      <c r="BE6" s="21" t="s">
        <v>795</v>
      </c>
      <c r="BF6" s="21" t="s">
        <v>795</v>
      </c>
      <c r="BG6" s="21" t="s">
        <v>795</v>
      </c>
      <c r="BH6" s="21" t="s">
        <v>795</v>
      </c>
      <c r="BI6" s="21" t="s">
        <v>795</v>
      </c>
      <c r="BJ6" s="21" t="s">
        <v>795</v>
      </c>
      <c r="BK6" s="21" t="s">
        <v>795</v>
      </c>
      <c r="BL6" s="21" t="s">
        <v>795</v>
      </c>
      <c r="BM6" s="21" t="s">
        <v>593</v>
      </c>
      <c r="BN6" s="21" t="s">
        <v>593</v>
      </c>
      <c r="BO6" s="21" t="s">
        <v>593</v>
      </c>
      <c r="BP6" s="21" t="s">
        <v>593</v>
      </c>
      <c r="BQ6" s="21" t="s">
        <v>593</v>
      </c>
      <c r="BR6" s="21" t="s">
        <v>593</v>
      </c>
      <c r="BS6" s="21" t="s">
        <v>593</v>
      </c>
      <c r="BT6" s="21" t="s">
        <v>593</v>
      </c>
      <c r="BU6" s="21" t="s">
        <v>593</v>
      </c>
      <c r="BV6" s="21" t="s">
        <v>593</v>
      </c>
      <c r="BW6" s="21" t="s">
        <v>593</v>
      </c>
      <c r="BX6" s="21" t="s">
        <v>593</v>
      </c>
      <c r="BY6" s="21" t="s">
        <v>593</v>
      </c>
      <c r="BZ6" s="21" t="s">
        <v>593</v>
      </c>
      <c r="CA6" s="21" t="s">
        <v>593</v>
      </c>
      <c r="CB6" s="21" t="s">
        <v>593</v>
      </c>
      <c r="CC6" s="21" t="s">
        <v>593</v>
      </c>
      <c r="CD6" s="21" t="s">
        <v>593</v>
      </c>
      <c r="CE6" s="21" t="s">
        <v>593</v>
      </c>
      <c r="CF6" s="21" t="s">
        <v>593</v>
      </c>
      <c r="CG6" s="21">
        <v>0</v>
      </c>
      <c r="CH6" s="21">
        <v>0</v>
      </c>
      <c r="CI6" s="21">
        <v>0</v>
      </c>
      <c r="CJ6" s="21" t="s">
        <v>757</v>
      </c>
      <c r="CK6" s="21" t="s">
        <v>792</v>
      </c>
      <c r="CL6" s="21" t="s">
        <v>792</v>
      </c>
      <c r="CM6" s="21" t="s">
        <v>792</v>
      </c>
      <c r="CN6" s="21" t="s">
        <v>757</v>
      </c>
      <c r="CO6" s="21" t="s">
        <v>555</v>
      </c>
      <c r="CP6" s="21" t="s">
        <v>555</v>
      </c>
      <c r="CQ6" s="21" t="s">
        <v>555</v>
      </c>
      <c r="CR6" s="21" t="s">
        <v>757</v>
      </c>
      <c r="CS6" s="21">
        <v>0</v>
      </c>
      <c r="CT6" s="21">
        <v>0</v>
      </c>
      <c r="CU6" s="21">
        <v>0</v>
      </c>
      <c r="CV6" s="21">
        <v>0</v>
      </c>
      <c r="CW6" s="21">
        <v>0</v>
      </c>
      <c r="CX6" s="21">
        <v>0</v>
      </c>
      <c r="CY6" s="21">
        <v>0</v>
      </c>
      <c r="CZ6" s="21">
        <v>0</v>
      </c>
      <c r="DA6" s="21" t="s">
        <v>593</v>
      </c>
      <c r="DB6" s="21" t="s">
        <v>593</v>
      </c>
      <c r="DC6" s="21" t="s">
        <v>593</v>
      </c>
      <c r="DD6" s="21" t="s">
        <v>593</v>
      </c>
      <c r="DE6" s="21">
        <v>0</v>
      </c>
      <c r="DF6" s="21">
        <v>0</v>
      </c>
      <c r="DG6" s="21">
        <v>0</v>
      </c>
      <c r="DH6" s="21">
        <v>0</v>
      </c>
      <c r="DI6" s="21">
        <v>0</v>
      </c>
      <c r="DJ6" s="21">
        <v>0</v>
      </c>
      <c r="DK6" s="21">
        <v>0</v>
      </c>
      <c r="DL6" s="21">
        <v>0</v>
      </c>
      <c r="DM6" s="21">
        <v>0</v>
      </c>
      <c r="DN6" s="21">
        <v>0</v>
      </c>
      <c r="DO6" s="21">
        <v>0</v>
      </c>
      <c r="DP6" s="21">
        <v>0</v>
      </c>
      <c r="DQ6" s="21">
        <v>0</v>
      </c>
      <c r="DR6" s="21">
        <v>0</v>
      </c>
      <c r="DS6" s="21">
        <v>0</v>
      </c>
      <c r="DT6" s="21">
        <v>0</v>
      </c>
      <c r="DU6" s="21">
        <v>0</v>
      </c>
      <c r="DV6" s="21">
        <v>0</v>
      </c>
      <c r="DW6" s="21">
        <v>0</v>
      </c>
      <c r="DX6" s="21">
        <v>0</v>
      </c>
      <c r="DY6" s="21">
        <v>0</v>
      </c>
      <c r="DZ6" s="21">
        <v>0</v>
      </c>
      <c r="EA6" s="21">
        <v>0</v>
      </c>
      <c r="EB6" s="21">
        <v>0</v>
      </c>
      <c r="EC6" s="21">
        <v>0</v>
      </c>
      <c r="ED6" s="21">
        <v>0</v>
      </c>
      <c r="EE6" s="21">
        <v>0</v>
      </c>
      <c r="EF6" s="21" t="s">
        <v>801</v>
      </c>
      <c r="EG6" s="21" t="s">
        <v>595</v>
      </c>
      <c r="EH6" s="21" t="s">
        <v>595</v>
      </c>
      <c r="EI6" s="21" t="s">
        <v>595</v>
      </c>
      <c r="EJ6" s="21" t="s">
        <v>595</v>
      </c>
      <c r="EK6" s="21">
        <v>0</v>
      </c>
      <c r="EL6" s="21">
        <v>0</v>
      </c>
      <c r="EM6" s="21">
        <v>0</v>
      </c>
      <c r="EN6" s="21">
        <v>0</v>
      </c>
      <c r="EO6" s="21">
        <v>0</v>
      </c>
      <c r="EP6" s="21">
        <v>0</v>
      </c>
      <c r="EQ6" s="21">
        <v>0</v>
      </c>
      <c r="ER6" s="21">
        <v>0</v>
      </c>
      <c r="ES6" s="21">
        <v>0</v>
      </c>
      <c r="ET6" s="21">
        <v>0</v>
      </c>
      <c r="EU6" s="21">
        <v>0</v>
      </c>
      <c r="EV6" s="21">
        <v>0</v>
      </c>
      <c r="EW6" s="21">
        <v>0</v>
      </c>
      <c r="EX6" s="21">
        <v>0</v>
      </c>
      <c r="EY6" s="21">
        <v>0</v>
      </c>
      <c r="EZ6" s="21">
        <v>0</v>
      </c>
      <c r="FA6" s="21">
        <v>0</v>
      </c>
      <c r="FB6" s="21">
        <v>0</v>
      </c>
      <c r="FC6" s="21">
        <v>0</v>
      </c>
      <c r="FD6" s="21">
        <v>0</v>
      </c>
      <c r="FE6" s="21">
        <v>0</v>
      </c>
      <c r="FF6" s="21">
        <v>0</v>
      </c>
      <c r="FG6" s="21">
        <v>0</v>
      </c>
      <c r="FH6" s="21">
        <v>0</v>
      </c>
      <c r="FI6" s="21">
        <v>0</v>
      </c>
      <c r="FJ6" s="21">
        <v>0</v>
      </c>
      <c r="FK6" s="21">
        <v>0</v>
      </c>
      <c r="FL6" s="21">
        <v>0</v>
      </c>
      <c r="FM6" s="21">
        <v>0</v>
      </c>
      <c r="FN6" s="21">
        <v>0</v>
      </c>
      <c r="FO6" s="21">
        <v>0</v>
      </c>
      <c r="FP6" s="21">
        <v>0</v>
      </c>
      <c r="FQ6" s="21">
        <v>0</v>
      </c>
      <c r="FR6" s="21">
        <v>0</v>
      </c>
      <c r="FS6" s="21">
        <v>0</v>
      </c>
      <c r="FT6" s="21">
        <v>0</v>
      </c>
      <c r="FU6" s="21">
        <v>0</v>
      </c>
      <c r="FV6" s="21">
        <v>0</v>
      </c>
      <c r="FW6" s="21">
        <v>0</v>
      </c>
      <c r="FX6" s="21">
        <v>0</v>
      </c>
      <c r="FY6" s="21">
        <v>0</v>
      </c>
      <c r="FZ6" s="21">
        <v>0</v>
      </c>
      <c r="GA6" s="21">
        <v>0</v>
      </c>
      <c r="GB6" s="21">
        <v>0</v>
      </c>
      <c r="GC6" s="21">
        <v>0</v>
      </c>
      <c r="GD6" s="21">
        <v>0</v>
      </c>
      <c r="GE6" s="21">
        <v>0</v>
      </c>
      <c r="GF6" s="21">
        <v>0</v>
      </c>
      <c r="GG6" s="21">
        <v>0</v>
      </c>
      <c r="GH6" s="21">
        <v>0</v>
      </c>
      <c r="GI6" s="21">
        <v>0</v>
      </c>
      <c r="GJ6" s="21">
        <v>0</v>
      </c>
      <c r="GK6" s="21">
        <v>0</v>
      </c>
      <c r="GL6" s="21">
        <v>0</v>
      </c>
      <c r="GM6" s="21">
        <v>0</v>
      </c>
      <c r="GN6" s="21">
        <v>0</v>
      </c>
      <c r="GO6" s="21">
        <v>0</v>
      </c>
      <c r="GP6" s="21">
        <v>0</v>
      </c>
      <c r="GQ6" s="21">
        <v>0</v>
      </c>
      <c r="GR6" s="21">
        <v>0</v>
      </c>
      <c r="GS6" s="21">
        <v>0</v>
      </c>
      <c r="GT6" s="21">
        <v>0</v>
      </c>
      <c r="GU6" s="21">
        <v>0</v>
      </c>
      <c r="GV6" s="21">
        <v>0</v>
      </c>
      <c r="GW6" s="21" t="s">
        <v>273</v>
      </c>
      <c r="GX6" s="21" t="s">
        <v>273</v>
      </c>
      <c r="GY6" s="21" t="s">
        <v>273</v>
      </c>
      <c r="GZ6" s="21" t="s">
        <v>273</v>
      </c>
    </row>
    <row r="7" spans="3:208" ht="18.75" x14ac:dyDescent="0.3">
      <c r="H7" s="103" t="s">
        <v>6</v>
      </c>
      <c r="I7" s="21">
        <v>0</v>
      </c>
      <c r="J7" s="21">
        <v>0</v>
      </c>
      <c r="K7" s="21">
        <v>0</v>
      </c>
      <c r="L7" s="21">
        <v>0</v>
      </c>
      <c r="M7" s="21">
        <v>0</v>
      </c>
      <c r="N7" s="21">
        <v>0</v>
      </c>
      <c r="O7" s="21">
        <v>0</v>
      </c>
      <c r="P7" s="21">
        <v>0</v>
      </c>
      <c r="Q7" s="21">
        <v>0</v>
      </c>
      <c r="R7" s="21">
        <v>0</v>
      </c>
      <c r="S7" s="21">
        <v>0</v>
      </c>
      <c r="T7" s="21">
        <v>0</v>
      </c>
      <c r="U7" s="21">
        <v>0</v>
      </c>
      <c r="V7" s="21">
        <v>0</v>
      </c>
      <c r="W7" s="21">
        <v>0</v>
      </c>
      <c r="X7" s="21">
        <v>0</v>
      </c>
      <c r="Y7" s="21">
        <v>0</v>
      </c>
      <c r="Z7" s="21">
        <v>0</v>
      </c>
      <c r="AA7" s="21">
        <v>0</v>
      </c>
      <c r="AB7" s="21">
        <v>0</v>
      </c>
      <c r="AC7" s="21">
        <v>0</v>
      </c>
      <c r="AD7" s="21">
        <v>0</v>
      </c>
      <c r="AE7" s="21">
        <v>0</v>
      </c>
      <c r="AF7" s="21">
        <v>0</v>
      </c>
      <c r="AG7" s="21">
        <v>0</v>
      </c>
      <c r="AH7" s="21">
        <v>0</v>
      </c>
      <c r="AI7" s="21">
        <v>0</v>
      </c>
      <c r="AJ7" s="21">
        <v>0</v>
      </c>
      <c r="AK7" s="21">
        <v>0</v>
      </c>
      <c r="AL7" s="21">
        <v>0</v>
      </c>
      <c r="AM7" s="21">
        <v>0</v>
      </c>
      <c r="AN7" s="21">
        <v>0</v>
      </c>
      <c r="AO7" s="21" t="s">
        <v>796</v>
      </c>
      <c r="AP7" s="21" t="s">
        <v>796</v>
      </c>
      <c r="AQ7" s="21" t="s">
        <v>796</v>
      </c>
      <c r="AR7" s="21" t="s">
        <v>796</v>
      </c>
      <c r="AS7" s="21" t="s">
        <v>797</v>
      </c>
      <c r="AT7" s="21" t="s">
        <v>797</v>
      </c>
      <c r="AU7" s="21" t="s">
        <v>797</v>
      </c>
      <c r="AV7" s="21" t="s">
        <v>797</v>
      </c>
      <c r="AW7" s="21" t="s">
        <v>796</v>
      </c>
      <c r="AX7" s="21" t="s">
        <v>796</v>
      </c>
      <c r="AY7" s="21" t="s">
        <v>796</v>
      </c>
      <c r="AZ7" s="21" t="s">
        <v>796</v>
      </c>
      <c r="BA7" s="21" t="s">
        <v>797</v>
      </c>
      <c r="BB7" s="21" t="s">
        <v>797</v>
      </c>
      <c r="BC7" s="21" t="s">
        <v>797</v>
      </c>
      <c r="BD7" s="21" t="s">
        <v>797</v>
      </c>
      <c r="BE7" s="21" t="s">
        <v>796</v>
      </c>
      <c r="BF7" s="21" t="s">
        <v>796</v>
      </c>
      <c r="BG7" s="21" t="s">
        <v>796</v>
      </c>
      <c r="BH7" s="21" t="s">
        <v>796</v>
      </c>
      <c r="BI7" s="21" t="s">
        <v>797</v>
      </c>
      <c r="BJ7" s="21" t="s">
        <v>797</v>
      </c>
      <c r="BK7" s="21" t="s">
        <v>797</v>
      </c>
      <c r="BL7" s="21" t="s">
        <v>797</v>
      </c>
      <c r="BM7" s="21" t="s">
        <v>796</v>
      </c>
      <c r="BN7" s="21" t="s">
        <v>796</v>
      </c>
      <c r="BO7" s="21" t="s">
        <v>796</v>
      </c>
      <c r="BP7" s="21" t="s">
        <v>796</v>
      </c>
      <c r="BQ7" s="21" t="s">
        <v>797</v>
      </c>
      <c r="BR7" s="21" t="s">
        <v>797</v>
      </c>
      <c r="BS7" s="21" t="s">
        <v>797</v>
      </c>
      <c r="BT7" s="21" t="s">
        <v>797</v>
      </c>
      <c r="BU7" s="21" t="s">
        <v>797</v>
      </c>
      <c r="BV7" s="21" t="s">
        <v>797</v>
      </c>
      <c r="BW7" s="21" t="s">
        <v>797</v>
      </c>
      <c r="BX7" s="21" t="s">
        <v>797</v>
      </c>
      <c r="BY7" s="21" t="s">
        <v>797</v>
      </c>
      <c r="BZ7" s="21" t="s">
        <v>797</v>
      </c>
      <c r="CA7" s="21" t="s">
        <v>797</v>
      </c>
      <c r="CB7" s="21" t="s">
        <v>797</v>
      </c>
      <c r="CC7" s="21" t="s">
        <v>797</v>
      </c>
      <c r="CD7" s="21" t="s">
        <v>797</v>
      </c>
      <c r="CE7" s="21" t="s">
        <v>797</v>
      </c>
      <c r="CF7" s="21" t="s">
        <v>797</v>
      </c>
      <c r="CG7" s="21">
        <v>0</v>
      </c>
      <c r="CH7" s="21">
        <v>0</v>
      </c>
      <c r="CI7" s="21">
        <v>0</v>
      </c>
      <c r="CJ7" s="21">
        <v>0</v>
      </c>
      <c r="CK7" s="21">
        <v>0</v>
      </c>
      <c r="CL7" s="21">
        <v>0</v>
      </c>
      <c r="CM7" s="21">
        <v>0</v>
      </c>
      <c r="CN7" s="21">
        <v>0</v>
      </c>
      <c r="CO7" s="21">
        <v>0</v>
      </c>
      <c r="CP7" s="21">
        <v>0</v>
      </c>
      <c r="CQ7" s="21">
        <v>0</v>
      </c>
      <c r="CR7" s="21">
        <v>0</v>
      </c>
      <c r="CS7" s="21">
        <v>0</v>
      </c>
      <c r="CT7" s="21">
        <v>0</v>
      </c>
      <c r="CU7" s="21">
        <v>0</v>
      </c>
      <c r="CV7" s="21">
        <v>0</v>
      </c>
      <c r="CW7" s="21">
        <v>0</v>
      </c>
      <c r="CX7" s="21">
        <v>0</v>
      </c>
      <c r="CY7" s="21">
        <v>0</v>
      </c>
      <c r="CZ7" s="21">
        <v>0</v>
      </c>
      <c r="DA7" s="21">
        <v>0</v>
      </c>
      <c r="DB7" s="21">
        <v>0</v>
      </c>
      <c r="DC7" s="21">
        <v>0</v>
      </c>
      <c r="DD7" s="21">
        <v>0</v>
      </c>
      <c r="DE7" s="21">
        <v>0</v>
      </c>
      <c r="DF7" s="21">
        <v>0</v>
      </c>
      <c r="DG7" s="21">
        <v>0</v>
      </c>
      <c r="DH7" s="21">
        <v>0</v>
      </c>
      <c r="DI7" s="21">
        <v>0</v>
      </c>
      <c r="DJ7" s="21">
        <v>0</v>
      </c>
      <c r="DK7" s="21">
        <v>0</v>
      </c>
      <c r="DL7" s="21">
        <v>0</v>
      </c>
      <c r="DM7" s="21">
        <v>0</v>
      </c>
      <c r="DN7" s="21">
        <v>0</v>
      </c>
      <c r="DO7" s="21">
        <v>0</v>
      </c>
      <c r="DP7" s="21">
        <v>0</v>
      </c>
      <c r="DQ7" s="21">
        <v>0</v>
      </c>
      <c r="DR7" s="21">
        <v>0</v>
      </c>
      <c r="DS7" s="21">
        <v>0</v>
      </c>
      <c r="DT7" s="21">
        <v>0</v>
      </c>
      <c r="DU7" s="21">
        <v>0</v>
      </c>
      <c r="DV7" s="21">
        <v>0</v>
      </c>
      <c r="DW7" s="21">
        <v>0</v>
      </c>
      <c r="DX7" s="21">
        <v>0</v>
      </c>
      <c r="DY7" s="21">
        <v>0</v>
      </c>
      <c r="DZ7" s="21">
        <v>0</v>
      </c>
      <c r="EA7" s="21">
        <v>0</v>
      </c>
      <c r="EB7" s="21">
        <v>0</v>
      </c>
      <c r="EC7" s="21">
        <v>0</v>
      </c>
      <c r="ED7" s="21">
        <v>0</v>
      </c>
      <c r="EE7" s="21">
        <v>0</v>
      </c>
      <c r="EF7" s="21" t="s">
        <v>797</v>
      </c>
      <c r="EG7" s="21" t="s">
        <v>796</v>
      </c>
      <c r="EH7" s="21" t="s">
        <v>796</v>
      </c>
      <c r="EI7" s="21" t="s">
        <v>796</v>
      </c>
      <c r="EJ7" s="21" t="s">
        <v>796</v>
      </c>
      <c r="EK7" s="21">
        <v>0</v>
      </c>
      <c r="EL7" s="21">
        <v>0</v>
      </c>
      <c r="EM7" s="21">
        <v>0</v>
      </c>
      <c r="EN7" s="21">
        <v>0</v>
      </c>
      <c r="EO7" s="21">
        <v>0</v>
      </c>
      <c r="EP7" s="21">
        <v>0</v>
      </c>
      <c r="EQ7" s="21">
        <v>0</v>
      </c>
      <c r="ER7" s="21">
        <v>0</v>
      </c>
      <c r="ES7" s="21">
        <v>0</v>
      </c>
      <c r="ET7" s="21">
        <v>0</v>
      </c>
      <c r="EU7" s="21">
        <v>0</v>
      </c>
      <c r="EV7" s="21">
        <v>0</v>
      </c>
      <c r="EW7" s="21">
        <v>0</v>
      </c>
      <c r="EX7" s="21">
        <v>0</v>
      </c>
      <c r="EY7" s="21">
        <v>0</v>
      </c>
      <c r="EZ7" s="21">
        <v>0</v>
      </c>
      <c r="FA7" s="21">
        <v>0</v>
      </c>
      <c r="FB7" s="21">
        <v>0</v>
      </c>
      <c r="FC7" s="21">
        <v>0</v>
      </c>
      <c r="FD7" s="21">
        <v>0</v>
      </c>
      <c r="FE7" s="21">
        <v>0</v>
      </c>
      <c r="FF7" s="21">
        <v>0</v>
      </c>
      <c r="FG7" s="21">
        <v>0</v>
      </c>
      <c r="FH7" s="21">
        <v>0</v>
      </c>
      <c r="FI7" s="21">
        <v>0</v>
      </c>
      <c r="FJ7" s="21">
        <v>0</v>
      </c>
      <c r="FK7" s="21">
        <v>0</v>
      </c>
      <c r="FL7" s="21">
        <v>0</v>
      </c>
      <c r="FM7" s="21">
        <v>0</v>
      </c>
      <c r="FN7" s="21">
        <v>0</v>
      </c>
      <c r="FO7" s="21">
        <v>0</v>
      </c>
      <c r="FP7" s="21">
        <v>0</v>
      </c>
      <c r="FQ7" s="21">
        <v>0</v>
      </c>
      <c r="FR7" s="21">
        <v>0</v>
      </c>
      <c r="FS7" s="21">
        <v>0</v>
      </c>
      <c r="FT7" s="21">
        <v>0</v>
      </c>
      <c r="FU7" s="21">
        <v>0</v>
      </c>
      <c r="FV7" s="21">
        <v>0</v>
      </c>
      <c r="FW7" s="21">
        <v>0</v>
      </c>
      <c r="FX7" s="21">
        <v>0</v>
      </c>
      <c r="FY7" s="21">
        <v>0</v>
      </c>
      <c r="FZ7" s="21">
        <v>0</v>
      </c>
      <c r="GA7" s="21">
        <v>0</v>
      </c>
      <c r="GB7" s="21">
        <v>0</v>
      </c>
      <c r="GC7" s="21">
        <v>0</v>
      </c>
      <c r="GD7" s="21">
        <v>0</v>
      </c>
      <c r="GE7" s="21">
        <v>0</v>
      </c>
      <c r="GF7" s="21">
        <v>0</v>
      </c>
      <c r="GG7" s="21">
        <v>0</v>
      </c>
      <c r="GH7" s="21">
        <v>0</v>
      </c>
      <c r="GI7" s="21">
        <v>0</v>
      </c>
      <c r="GJ7" s="21">
        <v>0</v>
      </c>
      <c r="GK7" s="21">
        <v>0</v>
      </c>
      <c r="GL7" s="21">
        <v>0</v>
      </c>
      <c r="GM7" s="21">
        <v>0</v>
      </c>
      <c r="GN7" s="21">
        <v>0</v>
      </c>
      <c r="GO7" s="21">
        <v>0</v>
      </c>
      <c r="GP7" s="21">
        <v>0</v>
      </c>
      <c r="GQ7" s="21">
        <v>0</v>
      </c>
      <c r="GR7" s="21">
        <v>0</v>
      </c>
      <c r="GS7" s="21">
        <v>0</v>
      </c>
      <c r="GT7" s="21">
        <v>0</v>
      </c>
      <c r="GU7" s="21">
        <v>0</v>
      </c>
      <c r="GV7" s="21">
        <v>0</v>
      </c>
      <c r="GW7" s="21">
        <v>0</v>
      </c>
      <c r="GX7" s="21">
        <v>0</v>
      </c>
      <c r="GY7" s="21">
        <v>0</v>
      </c>
      <c r="GZ7" s="21">
        <v>0</v>
      </c>
    </row>
    <row r="8" spans="3:208" ht="18.75" x14ac:dyDescent="0.3">
      <c r="H8" s="103" t="s">
        <v>7</v>
      </c>
      <c r="I8" s="21">
        <v>0</v>
      </c>
      <c r="J8" s="21">
        <v>0</v>
      </c>
      <c r="K8" s="21">
        <v>0</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1">
        <v>0</v>
      </c>
      <c r="AI8" s="21">
        <v>0</v>
      </c>
      <c r="AJ8" s="21">
        <v>0</v>
      </c>
      <c r="AK8" s="21">
        <v>0</v>
      </c>
      <c r="AL8" s="21">
        <v>0</v>
      </c>
      <c r="AM8" s="21">
        <v>0</v>
      </c>
      <c r="AN8" s="21">
        <v>0</v>
      </c>
      <c r="AO8" s="21">
        <v>0</v>
      </c>
      <c r="AP8" s="21">
        <v>0</v>
      </c>
      <c r="AQ8" s="21">
        <v>0</v>
      </c>
      <c r="AR8" s="21">
        <v>0</v>
      </c>
      <c r="AS8" s="21">
        <v>0</v>
      </c>
      <c r="AT8" s="21">
        <v>0</v>
      </c>
      <c r="AU8" s="21">
        <v>0</v>
      </c>
      <c r="AV8" s="21">
        <v>0</v>
      </c>
      <c r="AW8" s="21">
        <v>0</v>
      </c>
      <c r="AX8" s="21">
        <v>0</v>
      </c>
      <c r="AY8" s="21">
        <v>0</v>
      </c>
      <c r="AZ8" s="21">
        <v>0</v>
      </c>
      <c r="BA8" s="21">
        <v>0</v>
      </c>
      <c r="BB8" s="21">
        <v>0</v>
      </c>
      <c r="BC8" s="21">
        <v>0</v>
      </c>
      <c r="BD8" s="21">
        <v>0</v>
      </c>
      <c r="BE8" s="21">
        <v>0</v>
      </c>
      <c r="BF8" s="21">
        <v>0</v>
      </c>
      <c r="BG8" s="21">
        <v>0</v>
      </c>
      <c r="BH8" s="21">
        <v>0</v>
      </c>
      <c r="BI8" s="21">
        <v>0</v>
      </c>
      <c r="BJ8" s="21">
        <v>0</v>
      </c>
      <c r="BK8" s="21">
        <v>0</v>
      </c>
      <c r="BL8" s="21">
        <v>0</v>
      </c>
      <c r="BM8" s="21">
        <v>0</v>
      </c>
      <c r="BN8" s="21">
        <v>0</v>
      </c>
      <c r="BO8" s="21">
        <v>0</v>
      </c>
      <c r="BP8" s="21">
        <v>0</v>
      </c>
      <c r="BQ8" s="21">
        <v>0</v>
      </c>
      <c r="BR8" s="21">
        <v>0</v>
      </c>
      <c r="BS8" s="21">
        <v>0</v>
      </c>
      <c r="BT8" s="21">
        <v>0</v>
      </c>
      <c r="BU8" s="21">
        <v>0</v>
      </c>
      <c r="BV8" s="21">
        <v>0</v>
      </c>
      <c r="BW8" s="21">
        <v>0</v>
      </c>
      <c r="BX8" s="21">
        <v>0</v>
      </c>
      <c r="BY8" s="21">
        <v>0</v>
      </c>
      <c r="BZ8" s="21">
        <v>0</v>
      </c>
      <c r="CA8" s="21">
        <v>0</v>
      </c>
      <c r="CB8" s="21">
        <v>0</v>
      </c>
      <c r="CC8" s="21">
        <v>0</v>
      </c>
      <c r="CD8" s="21">
        <v>0</v>
      </c>
      <c r="CE8" s="21">
        <v>0</v>
      </c>
      <c r="CF8" s="21">
        <v>0</v>
      </c>
      <c r="CG8" s="21">
        <v>0</v>
      </c>
      <c r="CH8" s="21">
        <v>0</v>
      </c>
      <c r="CI8" s="21">
        <v>0</v>
      </c>
      <c r="CJ8" s="21">
        <v>0</v>
      </c>
      <c r="CK8" s="21">
        <v>0</v>
      </c>
      <c r="CL8" s="21">
        <v>0</v>
      </c>
      <c r="CM8" s="21">
        <v>0</v>
      </c>
      <c r="CN8" s="21">
        <v>0</v>
      </c>
      <c r="CO8" s="21">
        <v>0</v>
      </c>
      <c r="CP8" s="21">
        <v>0</v>
      </c>
      <c r="CQ8" s="21">
        <v>0</v>
      </c>
      <c r="CR8" s="21">
        <v>0</v>
      </c>
      <c r="CS8" s="21">
        <v>0</v>
      </c>
      <c r="CT8" s="21">
        <v>0</v>
      </c>
      <c r="CU8" s="21">
        <v>0</v>
      </c>
      <c r="CV8" s="21">
        <v>0</v>
      </c>
      <c r="CW8" s="21">
        <v>0</v>
      </c>
      <c r="CX8" s="21">
        <v>0</v>
      </c>
      <c r="CY8" s="21">
        <v>0</v>
      </c>
      <c r="CZ8" s="21">
        <v>0</v>
      </c>
      <c r="DA8" s="21">
        <v>0</v>
      </c>
      <c r="DB8" s="21">
        <v>0</v>
      </c>
      <c r="DC8" s="21">
        <v>0</v>
      </c>
      <c r="DD8" s="21">
        <v>0</v>
      </c>
      <c r="DE8" s="21">
        <v>165</v>
      </c>
      <c r="DF8" s="21">
        <v>165</v>
      </c>
      <c r="DG8" s="21">
        <v>165</v>
      </c>
      <c r="DH8" s="21">
        <v>165</v>
      </c>
      <c r="DI8" s="21">
        <v>311</v>
      </c>
      <c r="DJ8" s="21">
        <v>311</v>
      </c>
      <c r="DK8" s="21">
        <v>311</v>
      </c>
      <c r="DL8" s="21">
        <v>311</v>
      </c>
      <c r="DM8" s="21">
        <v>622</v>
      </c>
      <c r="DN8" s="21">
        <v>622</v>
      </c>
      <c r="DO8" s="21">
        <v>622</v>
      </c>
      <c r="DP8" s="21">
        <v>622</v>
      </c>
      <c r="DQ8" s="21">
        <v>1244</v>
      </c>
      <c r="DR8" s="21">
        <v>1244</v>
      </c>
      <c r="DS8" s="21">
        <v>1244</v>
      </c>
      <c r="DT8" s="21">
        <v>1244</v>
      </c>
      <c r="DU8" s="21">
        <v>2488</v>
      </c>
      <c r="DV8" s="21">
        <v>2488</v>
      </c>
      <c r="DW8" s="21">
        <v>2488</v>
      </c>
      <c r="DX8" s="21">
        <v>2488</v>
      </c>
      <c r="DY8" s="21">
        <v>3110</v>
      </c>
      <c r="DZ8" s="21">
        <v>3110</v>
      </c>
      <c r="EA8" s="21">
        <v>3110</v>
      </c>
      <c r="EB8" s="21">
        <v>3110</v>
      </c>
      <c r="EC8" s="21">
        <v>0</v>
      </c>
      <c r="ED8" s="21">
        <v>0</v>
      </c>
      <c r="EE8" s="21">
        <v>0</v>
      </c>
      <c r="EF8" s="21" t="s">
        <v>802</v>
      </c>
      <c r="EG8" s="21">
        <v>0</v>
      </c>
      <c r="EH8" s="21">
        <v>0</v>
      </c>
      <c r="EI8" s="21">
        <v>0</v>
      </c>
      <c r="EJ8" s="21">
        <v>0</v>
      </c>
      <c r="EK8" s="21">
        <v>0</v>
      </c>
      <c r="EL8" s="21">
        <v>0</v>
      </c>
      <c r="EM8" s="21">
        <v>0</v>
      </c>
      <c r="EN8" s="21">
        <v>0</v>
      </c>
      <c r="EO8" s="21">
        <v>0</v>
      </c>
      <c r="EP8" s="21">
        <v>0</v>
      </c>
      <c r="EQ8" s="21">
        <v>0</v>
      </c>
      <c r="ER8" s="21">
        <v>0</v>
      </c>
      <c r="ES8" s="21">
        <v>0</v>
      </c>
      <c r="ET8" s="21">
        <v>0</v>
      </c>
      <c r="EU8" s="21">
        <v>0</v>
      </c>
      <c r="EV8" s="21">
        <v>0</v>
      </c>
      <c r="EW8" s="21">
        <v>0</v>
      </c>
      <c r="EX8" s="21">
        <v>0</v>
      </c>
      <c r="EY8" s="21">
        <v>0</v>
      </c>
      <c r="EZ8" s="21">
        <v>0</v>
      </c>
      <c r="FA8" s="21">
        <v>0</v>
      </c>
      <c r="FB8" s="21">
        <v>0</v>
      </c>
      <c r="FC8" s="21">
        <v>0</v>
      </c>
      <c r="FD8" s="21">
        <v>0</v>
      </c>
      <c r="FE8" s="21">
        <v>0</v>
      </c>
      <c r="FF8" s="21">
        <v>0</v>
      </c>
      <c r="FG8" s="21">
        <v>0</v>
      </c>
      <c r="FH8" s="21">
        <v>0</v>
      </c>
      <c r="FI8" s="21">
        <v>0</v>
      </c>
      <c r="FJ8" s="21">
        <v>0</v>
      </c>
      <c r="FK8" s="21">
        <v>0</v>
      </c>
      <c r="FL8" s="21">
        <v>0</v>
      </c>
      <c r="FM8" s="21">
        <v>0</v>
      </c>
      <c r="FN8" s="21">
        <v>0</v>
      </c>
      <c r="FO8" s="21">
        <v>0</v>
      </c>
      <c r="FP8" s="21">
        <v>0</v>
      </c>
      <c r="FQ8" s="21">
        <v>0</v>
      </c>
      <c r="FR8" s="21">
        <v>0</v>
      </c>
      <c r="FS8" s="21">
        <v>0</v>
      </c>
      <c r="FT8" s="21">
        <v>0</v>
      </c>
      <c r="FU8" s="21">
        <v>0</v>
      </c>
      <c r="FV8" s="21">
        <v>0</v>
      </c>
      <c r="FW8" s="21">
        <v>0</v>
      </c>
      <c r="FX8" s="21">
        <v>0</v>
      </c>
      <c r="FY8" s="21">
        <v>0</v>
      </c>
      <c r="FZ8" s="21">
        <v>0</v>
      </c>
      <c r="GA8" s="21">
        <v>0</v>
      </c>
      <c r="GB8" s="21">
        <v>0</v>
      </c>
      <c r="GC8" s="21">
        <v>0</v>
      </c>
      <c r="GD8" s="21">
        <v>0</v>
      </c>
      <c r="GE8" s="21">
        <v>0</v>
      </c>
      <c r="GF8" s="21">
        <v>0</v>
      </c>
      <c r="GG8" s="21">
        <v>0</v>
      </c>
      <c r="GH8" s="21">
        <v>0</v>
      </c>
      <c r="GI8" s="21">
        <v>0</v>
      </c>
      <c r="GJ8" s="21">
        <v>0</v>
      </c>
      <c r="GK8" s="21">
        <v>0</v>
      </c>
      <c r="GL8" s="21">
        <v>0</v>
      </c>
      <c r="GM8" s="21">
        <v>0</v>
      </c>
      <c r="GN8" s="21">
        <v>0</v>
      </c>
      <c r="GO8" s="21">
        <v>0</v>
      </c>
      <c r="GP8" s="21">
        <v>0</v>
      </c>
      <c r="GQ8" s="21">
        <v>0</v>
      </c>
      <c r="GR8" s="21">
        <v>0</v>
      </c>
      <c r="GS8" s="21">
        <v>0</v>
      </c>
      <c r="GT8" s="21">
        <v>0</v>
      </c>
      <c r="GU8" s="21">
        <v>0</v>
      </c>
      <c r="GV8" s="21">
        <v>0</v>
      </c>
      <c r="GW8" s="21">
        <v>1000</v>
      </c>
      <c r="GX8" s="21">
        <v>1000</v>
      </c>
      <c r="GY8" s="21">
        <v>1000</v>
      </c>
      <c r="GZ8" s="21">
        <v>1000</v>
      </c>
    </row>
    <row r="9" spans="3:208" ht="18.75" x14ac:dyDescent="0.3">
      <c r="H9" s="28" t="s">
        <v>8</v>
      </c>
      <c r="I9" s="21">
        <v>0</v>
      </c>
      <c r="J9" s="21">
        <v>0</v>
      </c>
      <c r="K9" s="21">
        <v>0</v>
      </c>
      <c r="L9" s="21">
        <v>0</v>
      </c>
      <c r="M9" s="21">
        <v>0</v>
      </c>
      <c r="N9" s="21">
        <v>0</v>
      </c>
      <c r="O9" s="21">
        <v>0</v>
      </c>
      <c r="P9" s="21">
        <v>0</v>
      </c>
      <c r="Q9" s="21">
        <v>0</v>
      </c>
      <c r="R9" s="21">
        <v>0</v>
      </c>
      <c r="S9" s="21">
        <v>0</v>
      </c>
      <c r="T9" s="21">
        <v>0</v>
      </c>
      <c r="U9" s="21">
        <v>0</v>
      </c>
      <c r="V9" s="21">
        <v>0</v>
      </c>
      <c r="W9" s="21">
        <v>0</v>
      </c>
      <c r="X9" s="21">
        <v>0</v>
      </c>
      <c r="Y9" s="21">
        <v>0</v>
      </c>
      <c r="Z9" s="21">
        <v>0</v>
      </c>
      <c r="AA9" s="21">
        <v>0</v>
      </c>
      <c r="AB9" s="21">
        <v>0</v>
      </c>
      <c r="AC9" s="21">
        <v>0</v>
      </c>
      <c r="AD9" s="21">
        <v>0</v>
      </c>
      <c r="AE9" s="21">
        <v>0</v>
      </c>
      <c r="AF9" s="21">
        <v>0</v>
      </c>
      <c r="AG9" s="21">
        <v>0</v>
      </c>
      <c r="AH9" s="21">
        <v>0</v>
      </c>
      <c r="AI9" s="21">
        <v>0</v>
      </c>
      <c r="AJ9" s="21">
        <v>0</v>
      </c>
      <c r="AK9" s="21">
        <v>0</v>
      </c>
      <c r="AL9" s="21">
        <v>0</v>
      </c>
      <c r="AM9" s="21">
        <v>0</v>
      </c>
      <c r="AN9" s="21">
        <v>0</v>
      </c>
      <c r="AO9" s="21">
        <v>0</v>
      </c>
      <c r="AP9" s="21">
        <v>0</v>
      </c>
      <c r="AQ9" s="21">
        <v>0</v>
      </c>
      <c r="AR9" s="21">
        <v>0</v>
      </c>
      <c r="AS9" s="21">
        <v>0</v>
      </c>
      <c r="AT9" s="21">
        <v>0</v>
      </c>
      <c r="AU9" s="21">
        <v>0</v>
      </c>
      <c r="AV9" s="21">
        <v>0</v>
      </c>
      <c r="AW9" s="21">
        <v>0</v>
      </c>
      <c r="AX9" s="21">
        <v>0</v>
      </c>
      <c r="AY9" s="21">
        <v>0</v>
      </c>
      <c r="AZ9" s="21">
        <v>0</v>
      </c>
      <c r="BA9" s="21">
        <v>0</v>
      </c>
      <c r="BB9" s="21">
        <v>0</v>
      </c>
      <c r="BC9" s="21">
        <v>0</v>
      </c>
      <c r="BD9" s="21">
        <v>0</v>
      </c>
      <c r="BE9" s="21">
        <v>0</v>
      </c>
      <c r="BF9" s="21">
        <v>0</v>
      </c>
      <c r="BG9" s="21">
        <v>0</v>
      </c>
      <c r="BH9" s="21">
        <v>0</v>
      </c>
      <c r="BI9" s="21">
        <v>0</v>
      </c>
      <c r="BJ9" s="21">
        <v>0</v>
      </c>
      <c r="BK9" s="21">
        <v>0</v>
      </c>
      <c r="BL9" s="21">
        <v>0</v>
      </c>
      <c r="BM9" s="21">
        <v>0</v>
      </c>
      <c r="BN9" s="21">
        <v>0</v>
      </c>
      <c r="BO9" s="21">
        <v>0</v>
      </c>
      <c r="BP9" s="21">
        <v>0</v>
      </c>
      <c r="BQ9" s="21">
        <v>0</v>
      </c>
      <c r="BR9" s="21">
        <v>0</v>
      </c>
      <c r="BS9" s="21">
        <v>0</v>
      </c>
      <c r="BT9" s="21">
        <v>0</v>
      </c>
      <c r="BU9" s="21">
        <v>0</v>
      </c>
      <c r="BV9" s="21">
        <v>0</v>
      </c>
      <c r="BW9" s="21">
        <v>0</v>
      </c>
      <c r="BX9" s="21">
        <v>0</v>
      </c>
      <c r="BY9" s="21">
        <v>0</v>
      </c>
      <c r="BZ9" s="21">
        <v>0</v>
      </c>
      <c r="CA9" s="21">
        <v>0</v>
      </c>
      <c r="CB9" s="21">
        <v>0</v>
      </c>
      <c r="CC9" s="21">
        <v>0</v>
      </c>
      <c r="CD9" s="21">
        <v>0</v>
      </c>
      <c r="CE9" s="21">
        <v>0</v>
      </c>
      <c r="CF9" s="21">
        <v>0</v>
      </c>
      <c r="CG9" s="21">
        <v>0</v>
      </c>
      <c r="CH9" s="21">
        <v>0</v>
      </c>
      <c r="CI9" s="21">
        <v>0</v>
      </c>
      <c r="CJ9" s="21">
        <v>0</v>
      </c>
      <c r="CK9" s="21">
        <v>0</v>
      </c>
      <c r="CL9" s="21">
        <v>0</v>
      </c>
      <c r="CM9" s="21">
        <v>0</v>
      </c>
      <c r="CN9" s="21">
        <v>0</v>
      </c>
      <c r="CO9" s="21">
        <v>0</v>
      </c>
      <c r="CP9" s="21">
        <v>0</v>
      </c>
      <c r="CQ9" s="21">
        <v>0</v>
      </c>
      <c r="CR9" s="21">
        <v>0</v>
      </c>
      <c r="CS9" s="21">
        <v>0</v>
      </c>
      <c r="CT9" s="21">
        <v>0</v>
      </c>
      <c r="CU9" s="21">
        <v>0</v>
      </c>
      <c r="CV9" s="21">
        <v>0</v>
      </c>
      <c r="CW9" s="21">
        <v>0</v>
      </c>
      <c r="CX9" s="21">
        <v>0</v>
      </c>
      <c r="CY9" s="21">
        <v>0</v>
      </c>
      <c r="CZ9" s="21">
        <v>0</v>
      </c>
      <c r="DA9" s="21">
        <v>0</v>
      </c>
      <c r="DB9" s="21">
        <v>0</v>
      </c>
      <c r="DC9" s="21">
        <v>0</v>
      </c>
      <c r="DD9" s="21">
        <v>0</v>
      </c>
      <c r="DE9" s="21">
        <v>0</v>
      </c>
      <c r="DF9" s="21">
        <v>0</v>
      </c>
      <c r="DG9" s="21">
        <v>0</v>
      </c>
      <c r="DH9" s="21">
        <v>0</v>
      </c>
      <c r="DI9" s="21">
        <v>0</v>
      </c>
      <c r="DJ9" s="21">
        <v>0</v>
      </c>
      <c r="DK9" s="21">
        <v>0</v>
      </c>
      <c r="DL9" s="21">
        <v>0</v>
      </c>
      <c r="DM9" s="21">
        <v>0</v>
      </c>
      <c r="DN9" s="21">
        <v>0</v>
      </c>
      <c r="DO9" s="21">
        <v>0</v>
      </c>
      <c r="DP9" s="21">
        <v>0</v>
      </c>
      <c r="DQ9" s="21">
        <v>0</v>
      </c>
      <c r="DR9" s="21">
        <v>0</v>
      </c>
      <c r="DS9" s="21">
        <v>0</v>
      </c>
      <c r="DT9" s="21">
        <v>0</v>
      </c>
      <c r="DU9" s="21">
        <v>0</v>
      </c>
      <c r="DV9" s="21">
        <v>0</v>
      </c>
      <c r="DW9" s="21">
        <v>0</v>
      </c>
      <c r="DX9" s="21">
        <v>0</v>
      </c>
      <c r="DY9" s="21">
        <v>0</v>
      </c>
      <c r="DZ9" s="21">
        <v>0</v>
      </c>
      <c r="EA9" s="21">
        <v>0</v>
      </c>
      <c r="EB9" s="21">
        <v>0</v>
      </c>
      <c r="EC9" s="21">
        <v>0</v>
      </c>
      <c r="ED9" s="21">
        <v>0</v>
      </c>
      <c r="EE9" s="21">
        <v>0</v>
      </c>
      <c r="EF9" s="21">
        <v>0</v>
      </c>
      <c r="EG9" s="21">
        <v>0</v>
      </c>
      <c r="EH9" s="21">
        <v>0</v>
      </c>
      <c r="EI9" s="21">
        <v>0</v>
      </c>
      <c r="EJ9" s="21">
        <v>0</v>
      </c>
      <c r="EK9" s="21">
        <v>0</v>
      </c>
      <c r="EL9" s="21">
        <v>0</v>
      </c>
      <c r="EM9" s="21">
        <v>0</v>
      </c>
      <c r="EN9" s="21">
        <v>0</v>
      </c>
      <c r="EO9" s="21">
        <v>0</v>
      </c>
      <c r="EP9" s="21">
        <v>0</v>
      </c>
      <c r="EQ9" s="21">
        <v>0</v>
      </c>
      <c r="ER9" s="21">
        <v>0</v>
      </c>
      <c r="ES9" s="21">
        <v>0</v>
      </c>
      <c r="ET9" s="21">
        <v>0</v>
      </c>
      <c r="EU9" s="21">
        <v>0</v>
      </c>
      <c r="EV9" s="21">
        <v>0</v>
      </c>
      <c r="EW9" s="21">
        <v>0</v>
      </c>
      <c r="EX9" s="21">
        <v>0</v>
      </c>
      <c r="EY9" s="21">
        <v>0</v>
      </c>
      <c r="EZ9" s="21">
        <v>0</v>
      </c>
      <c r="FA9" s="21">
        <v>0</v>
      </c>
      <c r="FB9" s="21">
        <v>0</v>
      </c>
      <c r="FC9" s="21">
        <v>0</v>
      </c>
      <c r="FD9" s="21">
        <v>0</v>
      </c>
      <c r="FE9" s="21">
        <v>0</v>
      </c>
      <c r="FF9" s="21">
        <v>0</v>
      </c>
      <c r="FG9" s="21">
        <v>0</v>
      </c>
      <c r="FH9" s="21">
        <v>0</v>
      </c>
      <c r="FI9" s="21">
        <v>0</v>
      </c>
      <c r="FJ9" s="21">
        <v>0</v>
      </c>
      <c r="FK9" s="21">
        <v>0</v>
      </c>
      <c r="FL9" s="21">
        <v>0</v>
      </c>
      <c r="FM9" s="21">
        <v>0</v>
      </c>
      <c r="FN9" s="21">
        <v>0</v>
      </c>
      <c r="FO9" s="21">
        <v>0</v>
      </c>
      <c r="FP9" s="21">
        <v>0</v>
      </c>
      <c r="FQ9" s="21">
        <v>0</v>
      </c>
      <c r="FR9" s="21">
        <v>0</v>
      </c>
      <c r="FS9" s="21">
        <v>0</v>
      </c>
      <c r="FT9" s="21">
        <v>0</v>
      </c>
      <c r="FU9" s="21">
        <v>0</v>
      </c>
      <c r="FV9" s="21">
        <v>0</v>
      </c>
      <c r="FW9" s="21">
        <v>0</v>
      </c>
      <c r="FX9" s="21">
        <v>0</v>
      </c>
      <c r="FY9" s="21">
        <v>0</v>
      </c>
      <c r="FZ9" s="21">
        <v>0</v>
      </c>
      <c r="GA9" s="21">
        <v>0</v>
      </c>
      <c r="GB9" s="21">
        <v>0</v>
      </c>
      <c r="GC9" s="21">
        <v>0</v>
      </c>
      <c r="GD9" s="21">
        <v>0</v>
      </c>
      <c r="GE9" s="21">
        <v>0</v>
      </c>
      <c r="GF9" s="21">
        <v>0</v>
      </c>
      <c r="GG9" s="21">
        <v>0</v>
      </c>
      <c r="GH9" s="21">
        <v>0</v>
      </c>
      <c r="GI9" s="21">
        <v>0</v>
      </c>
      <c r="GJ9" s="21">
        <v>0</v>
      </c>
      <c r="GK9" s="21">
        <v>0</v>
      </c>
      <c r="GL9" s="21">
        <v>0</v>
      </c>
      <c r="GM9" s="21">
        <v>0</v>
      </c>
      <c r="GN9" s="21">
        <v>0</v>
      </c>
      <c r="GO9" s="21">
        <v>0</v>
      </c>
      <c r="GP9" s="21">
        <v>0</v>
      </c>
      <c r="GQ9" s="21">
        <v>0</v>
      </c>
      <c r="GR9" s="21">
        <v>0</v>
      </c>
      <c r="GS9" s="21">
        <v>0</v>
      </c>
      <c r="GT9" s="21">
        <v>0</v>
      </c>
      <c r="GU9" s="21">
        <v>0</v>
      </c>
      <c r="GV9" s="21">
        <v>0</v>
      </c>
      <c r="GW9" s="21">
        <v>0</v>
      </c>
      <c r="GX9" s="21">
        <v>0</v>
      </c>
      <c r="GY9" s="21">
        <v>0</v>
      </c>
      <c r="GZ9" s="21">
        <v>0</v>
      </c>
    </row>
    <row r="10" spans="3:208" ht="18.75" x14ac:dyDescent="0.3">
      <c r="H10" s="28" t="s">
        <v>9</v>
      </c>
      <c r="I10" s="21">
        <v>1</v>
      </c>
      <c r="J10" s="21">
        <v>1</v>
      </c>
      <c r="K10" s="21">
        <v>1</v>
      </c>
      <c r="L10" s="21">
        <v>1</v>
      </c>
      <c r="M10" s="21">
        <v>1</v>
      </c>
      <c r="N10" s="21">
        <v>1</v>
      </c>
      <c r="O10" s="21">
        <v>1</v>
      </c>
      <c r="P10" s="21">
        <v>1</v>
      </c>
      <c r="Q10" s="21">
        <v>1</v>
      </c>
      <c r="R10" s="21">
        <v>1</v>
      </c>
      <c r="S10" s="21">
        <v>1</v>
      </c>
      <c r="T10" s="21">
        <v>1</v>
      </c>
      <c r="U10" s="21">
        <v>1</v>
      </c>
      <c r="V10" s="21">
        <v>1</v>
      </c>
      <c r="W10" s="21">
        <v>1</v>
      </c>
      <c r="X10" s="21">
        <v>1</v>
      </c>
      <c r="Y10" s="21">
        <v>1</v>
      </c>
      <c r="Z10" s="21">
        <v>1</v>
      </c>
      <c r="AA10" s="21">
        <v>1</v>
      </c>
      <c r="AB10" s="21">
        <v>1</v>
      </c>
      <c r="AC10" s="21">
        <v>1</v>
      </c>
      <c r="AD10" s="21">
        <v>1</v>
      </c>
      <c r="AE10" s="21">
        <v>1</v>
      </c>
      <c r="AF10" s="21">
        <v>1</v>
      </c>
      <c r="AG10" s="21">
        <v>1</v>
      </c>
      <c r="AH10" s="21">
        <v>1</v>
      </c>
      <c r="AI10" s="21">
        <v>1</v>
      </c>
      <c r="AJ10" s="21">
        <v>1</v>
      </c>
      <c r="AK10" s="21">
        <v>1</v>
      </c>
      <c r="AL10" s="21">
        <v>1</v>
      </c>
      <c r="AM10" s="21">
        <v>1</v>
      </c>
      <c r="AN10" s="21">
        <v>1</v>
      </c>
      <c r="AO10" s="21">
        <v>0</v>
      </c>
      <c r="AP10" s="21">
        <v>0</v>
      </c>
      <c r="AQ10" s="21">
        <v>0</v>
      </c>
      <c r="AR10" s="21">
        <v>1</v>
      </c>
      <c r="AS10" s="21">
        <v>0</v>
      </c>
      <c r="AT10" s="21">
        <v>0</v>
      </c>
      <c r="AU10" s="21">
        <v>0</v>
      </c>
      <c r="AV10" s="21">
        <v>1</v>
      </c>
      <c r="AW10" s="21">
        <v>0</v>
      </c>
      <c r="AX10" s="21">
        <v>0</v>
      </c>
      <c r="AY10" s="21">
        <v>0</v>
      </c>
      <c r="AZ10" s="21">
        <v>0</v>
      </c>
      <c r="BA10" s="21">
        <v>0</v>
      </c>
      <c r="BB10" s="21">
        <v>0</v>
      </c>
      <c r="BC10" s="21">
        <v>0</v>
      </c>
      <c r="BD10" s="21">
        <v>1</v>
      </c>
      <c r="BE10" s="21">
        <v>0</v>
      </c>
      <c r="BF10" s="21">
        <v>0</v>
      </c>
      <c r="BG10" s="21">
        <v>0</v>
      </c>
      <c r="BH10" s="21">
        <v>0</v>
      </c>
      <c r="BI10" s="21">
        <v>0</v>
      </c>
      <c r="BJ10" s="21">
        <v>0</v>
      </c>
      <c r="BK10" s="21">
        <v>0</v>
      </c>
      <c r="BL10" s="21">
        <v>1</v>
      </c>
      <c r="BM10" s="21">
        <v>1</v>
      </c>
      <c r="BN10" s="21">
        <v>1</v>
      </c>
      <c r="BO10" s="21">
        <v>1</v>
      </c>
      <c r="BP10" s="21">
        <v>1</v>
      </c>
      <c r="BQ10" s="21">
        <v>1</v>
      </c>
      <c r="BR10" s="21">
        <v>1</v>
      </c>
      <c r="BS10" s="21">
        <v>1</v>
      </c>
      <c r="BT10" s="21">
        <v>1</v>
      </c>
      <c r="BU10" s="21">
        <v>1</v>
      </c>
      <c r="BV10" s="21">
        <v>1</v>
      </c>
      <c r="BW10" s="21">
        <v>1</v>
      </c>
      <c r="BX10" s="21">
        <v>1</v>
      </c>
      <c r="BY10" s="21">
        <v>1</v>
      </c>
      <c r="BZ10" s="21">
        <v>1</v>
      </c>
      <c r="CA10" s="21">
        <v>1</v>
      </c>
      <c r="CB10" s="21">
        <v>1</v>
      </c>
      <c r="CC10" s="21">
        <v>1</v>
      </c>
      <c r="CD10" s="21">
        <v>1</v>
      </c>
      <c r="CE10" s="21">
        <v>1</v>
      </c>
      <c r="CF10" s="21">
        <v>1</v>
      </c>
      <c r="CG10" s="21">
        <v>0</v>
      </c>
      <c r="CH10" s="21">
        <v>0</v>
      </c>
      <c r="CI10" s="21">
        <v>0</v>
      </c>
      <c r="CJ10" s="21">
        <v>1</v>
      </c>
      <c r="CK10" s="21">
        <v>1</v>
      </c>
      <c r="CL10" s="21">
        <v>1</v>
      </c>
      <c r="CM10" s="21">
        <v>1</v>
      </c>
      <c r="CN10" s="21">
        <v>1</v>
      </c>
      <c r="CO10" s="21">
        <v>1</v>
      </c>
      <c r="CP10" s="21">
        <v>1</v>
      </c>
      <c r="CQ10" s="21">
        <v>1</v>
      </c>
      <c r="CR10" s="21">
        <v>1</v>
      </c>
      <c r="CS10" s="21">
        <v>1</v>
      </c>
      <c r="CT10" s="21">
        <v>1</v>
      </c>
      <c r="CU10" s="21">
        <v>1</v>
      </c>
      <c r="CV10" s="21">
        <v>1</v>
      </c>
      <c r="CW10" s="21">
        <v>1</v>
      </c>
      <c r="CX10" s="21">
        <v>1</v>
      </c>
      <c r="CY10" s="21">
        <v>1</v>
      </c>
      <c r="CZ10" s="21">
        <v>1</v>
      </c>
      <c r="DA10" s="21">
        <v>0</v>
      </c>
      <c r="DB10" s="21">
        <v>0</v>
      </c>
      <c r="DC10" s="21">
        <v>0</v>
      </c>
      <c r="DD10" s="21">
        <v>0</v>
      </c>
      <c r="DE10" s="21">
        <v>1</v>
      </c>
      <c r="DF10" s="21">
        <v>1</v>
      </c>
      <c r="DG10" s="21">
        <v>1</v>
      </c>
      <c r="DH10" s="21">
        <v>1</v>
      </c>
      <c r="DI10" s="21">
        <v>1</v>
      </c>
      <c r="DJ10" s="21">
        <v>1</v>
      </c>
      <c r="DK10" s="21">
        <v>1</v>
      </c>
      <c r="DL10" s="21">
        <v>1</v>
      </c>
      <c r="DM10" s="21">
        <v>1</v>
      </c>
      <c r="DN10" s="21">
        <v>1</v>
      </c>
      <c r="DO10" s="21">
        <v>1</v>
      </c>
      <c r="DP10" s="21">
        <v>1</v>
      </c>
      <c r="DQ10" s="21">
        <v>1</v>
      </c>
      <c r="DR10" s="21">
        <v>1</v>
      </c>
      <c r="DS10" s="21">
        <v>1</v>
      </c>
      <c r="DT10" s="21">
        <v>1</v>
      </c>
      <c r="DU10" s="21">
        <v>1</v>
      </c>
      <c r="DV10" s="21">
        <v>1</v>
      </c>
      <c r="DW10" s="21">
        <v>1</v>
      </c>
      <c r="DX10" s="21">
        <v>1</v>
      </c>
      <c r="DY10" s="21">
        <v>1</v>
      </c>
      <c r="DZ10" s="21">
        <v>1</v>
      </c>
      <c r="EA10" s="21">
        <v>1</v>
      </c>
      <c r="EB10" s="21">
        <v>1</v>
      </c>
      <c r="EC10" s="21">
        <v>0</v>
      </c>
      <c r="ED10" s="21">
        <v>0</v>
      </c>
      <c r="EE10" s="21">
        <v>0</v>
      </c>
      <c r="EF10" s="21">
        <v>0</v>
      </c>
      <c r="EG10" s="21">
        <v>1</v>
      </c>
      <c r="EH10" s="21">
        <v>1</v>
      </c>
      <c r="EI10" s="21">
        <v>1</v>
      </c>
      <c r="EJ10" s="21">
        <v>1</v>
      </c>
      <c r="EK10" s="21">
        <v>1</v>
      </c>
      <c r="EL10" s="21">
        <v>1</v>
      </c>
      <c r="EM10" s="21">
        <v>1</v>
      </c>
      <c r="EN10" s="21">
        <v>1</v>
      </c>
      <c r="EO10" s="21">
        <v>1</v>
      </c>
      <c r="EP10" s="21">
        <v>1</v>
      </c>
      <c r="EQ10" s="21">
        <v>1</v>
      </c>
      <c r="ER10" s="21">
        <v>1</v>
      </c>
      <c r="ES10" s="21">
        <v>1</v>
      </c>
      <c r="ET10" s="21">
        <v>1</v>
      </c>
      <c r="EU10" s="21">
        <v>1</v>
      </c>
      <c r="EV10" s="21">
        <v>0</v>
      </c>
      <c r="EW10" s="21">
        <v>0</v>
      </c>
      <c r="EX10" s="21">
        <v>0</v>
      </c>
      <c r="EY10" s="21">
        <v>0</v>
      </c>
      <c r="EZ10" s="21">
        <v>0</v>
      </c>
      <c r="FA10" s="21">
        <v>0</v>
      </c>
      <c r="FB10" s="21">
        <v>0</v>
      </c>
      <c r="FC10" s="21">
        <v>0</v>
      </c>
      <c r="FD10" s="21">
        <v>0</v>
      </c>
      <c r="FE10" s="21">
        <v>0</v>
      </c>
      <c r="FF10" s="21">
        <v>0</v>
      </c>
      <c r="FG10" s="21">
        <v>0</v>
      </c>
      <c r="FH10" s="21">
        <v>1</v>
      </c>
      <c r="FI10" s="21">
        <v>0</v>
      </c>
      <c r="FJ10" s="21">
        <v>0</v>
      </c>
      <c r="FK10" s="21">
        <v>0</v>
      </c>
      <c r="FL10" s="21">
        <v>0</v>
      </c>
      <c r="FM10" s="21">
        <v>1</v>
      </c>
      <c r="FN10" s="21">
        <v>1</v>
      </c>
      <c r="FO10" s="21">
        <v>1</v>
      </c>
      <c r="FP10" s="21">
        <v>0</v>
      </c>
      <c r="FQ10" s="21">
        <v>1</v>
      </c>
      <c r="FR10" s="21">
        <v>1</v>
      </c>
      <c r="FS10" s="21">
        <v>1</v>
      </c>
      <c r="FT10" s="21">
        <v>0</v>
      </c>
      <c r="FU10" s="21">
        <v>1</v>
      </c>
      <c r="FV10" s="21">
        <v>1</v>
      </c>
      <c r="FW10" s="21">
        <v>1</v>
      </c>
      <c r="FX10" s="21">
        <v>1</v>
      </c>
      <c r="FY10" s="21">
        <v>1</v>
      </c>
      <c r="FZ10" s="21">
        <v>1</v>
      </c>
      <c r="GA10" s="21">
        <v>1</v>
      </c>
      <c r="GB10" s="21">
        <v>0</v>
      </c>
      <c r="GC10" s="21">
        <v>1</v>
      </c>
      <c r="GD10" s="21">
        <v>1</v>
      </c>
      <c r="GE10" s="21">
        <v>1</v>
      </c>
      <c r="GF10" s="21">
        <v>0</v>
      </c>
      <c r="GG10" s="21">
        <v>1</v>
      </c>
      <c r="GH10" s="21">
        <v>1</v>
      </c>
      <c r="GI10" s="21">
        <v>1</v>
      </c>
      <c r="GJ10" s="21">
        <v>1</v>
      </c>
      <c r="GK10" s="21">
        <v>1</v>
      </c>
      <c r="GL10" s="21">
        <v>1</v>
      </c>
      <c r="GM10" s="21">
        <v>1</v>
      </c>
      <c r="GN10" s="21">
        <v>0</v>
      </c>
      <c r="GO10" s="21">
        <v>1</v>
      </c>
      <c r="GP10" s="21">
        <v>1</v>
      </c>
      <c r="GQ10" s="21">
        <v>1</v>
      </c>
      <c r="GR10" s="21">
        <v>0</v>
      </c>
      <c r="GS10" s="21">
        <v>1</v>
      </c>
      <c r="GT10" s="21">
        <v>1</v>
      </c>
      <c r="GU10" s="21">
        <v>1</v>
      </c>
      <c r="GV10" s="21">
        <v>1</v>
      </c>
      <c r="GW10" s="21">
        <v>0</v>
      </c>
      <c r="GX10" s="21">
        <v>0</v>
      </c>
      <c r="GY10" s="21">
        <v>0</v>
      </c>
      <c r="GZ10" s="21">
        <v>0</v>
      </c>
    </row>
    <row r="11" spans="3:208" ht="18.75" x14ac:dyDescent="0.3">
      <c r="H11" s="103" t="s">
        <v>10</v>
      </c>
      <c r="I11" s="21" t="s">
        <v>259</v>
      </c>
      <c r="J11" s="21" t="s">
        <v>259</v>
      </c>
      <c r="K11" s="21" t="s">
        <v>259</v>
      </c>
      <c r="L11" s="21" t="s">
        <v>259</v>
      </c>
      <c r="M11" s="21" t="s">
        <v>259</v>
      </c>
      <c r="N11" s="21" t="s">
        <v>259</v>
      </c>
      <c r="O11" s="21" t="s">
        <v>259</v>
      </c>
      <c r="P11" s="21" t="s">
        <v>259</v>
      </c>
      <c r="Q11" s="21" t="s">
        <v>258</v>
      </c>
      <c r="R11" s="21" t="s">
        <v>258</v>
      </c>
      <c r="S11" s="21" t="s">
        <v>258</v>
      </c>
      <c r="T11" s="21" t="s">
        <v>258</v>
      </c>
      <c r="U11" s="21" t="s">
        <v>258</v>
      </c>
      <c r="V11" s="21" t="s">
        <v>258</v>
      </c>
      <c r="W11" s="21" t="s">
        <v>258</v>
      </c>
      <c r="X11" s="21" t="s">
        <v>258</v>
      </c>
      <c r="Y11" s="21" t="s">
        <v>259</v>
      </c>
      <c r="Z11" s="21" t="s">
        <v>259</v>
      </c>
      <c r="AA11" s="21" t="s">
        <v>259</v>
      </c>
      <c r="AB11" s="21" t="s">
        <v>259</v>
      </c>
      <c r="AC11" s="21" t="s">
        <v>259</v>
      </c>
      <c r="AD11" s="21" t="s">
        <v>259</v>
      </c>
      <c r="AE11" s="21" t="s">
        <v>259</v>
      </c>
      <c r="AF11" s="21" t="s">
        <v>259</v>
      </c>
      <c r="AG11" s="21" t="s">
        <v>258</v>
      </c>
      <c r="AH11" s="21" t="s">
        <v>258</v>
      </c>
      <c r="AI11" s="21" t="s">
        <v>258</v>
      </c>
      <c r="AJ11" s="21" t="s">
        <v>258</v>
      </c>
      <c r="AK11" s="21" t="s">
        <v>258</v>
      </c>
      <c r="AL11" s="21" t="s">
        <v>258</v>
      </c>
      <c r="AM11" s="21" t="s">
        <v>258</v>
      </c>
      <c r="AN11" s="21" t="s">
        <v>258</v>
      </c>
      <c r="AO11" s="21" t="s">
        <v>258</v>
      </c>
      <c r="AP11" s="21" t="s">
        <v>258</v>
      </c>
      <c r="AQ11" s="21" t="s">
        <v>258</v>
      </c>
      <c r="AR11" s="21" t="s">
        <v>258</v>
      </c>
      <c r="AS11" s="21" t="s">
        <v>259</v>
      </c>
      <c r="AT11" s="21" t="s">
        <v>259</v>
      </c>
      <c r="AU11" s="21" t="s">
        <v>259</v>
      </c>
      <c r="AV11" s="21" t="s">
        <v>259</v>
      </c>
      <c r="AW11" s="21" t="s">
        <v>258</v>
      </c>
      <c r="AX11" s="21" t="s">
        <v>258</v>
      </c>
      <c r="AY11" s="21" t="s">
        <v>258</v>
      </c>
      <c r="AZ11" s="21" t="s">
        <v>258</v>
      </c>
      <c r="BA11" s="21" t="s">
        <v>259</v>
      </c>
      <c r="BB11" s="21" t="s">
        <v>259</v>
      </c>
      <c r="BC11" s="21" t="s">
        <v>259</v>
      </c>
      <c r="BD11" s="21" t="s">
        <v>259</v>
      </c>
      <c r="BE11" s="21" t="s">
        <v>258</v>
      </c>
      <c r="BF11" s="21" t="s">
        <v>258</v>
      </c>
      <c r="BG11" s="21" t="s">
        <v>258</v>
      </c>
      <c r="BH11" s="21" t="s">
        <v>260</v>
      </c>
      <c r="BI11" s="21" t="s">
        <v>259</v>
      </c>
      <c r="BJ11" s="21" t="s">
        <v>259</v>
      </c>
      <c r="BK11" s="21" t="s">
        <v>259</v>
      </c>
      <c r="BL11" s="21" t="s">
        <v>259</v>
      </c>
      <c r="BM11" s="21" t="s">
        <v>259</v>
      </c>
      <c r="BN11" s="21" t="s">
        <v>259</v>
      </c>
      <c r="BO11" s="21" t="s">
        <v>259</v>
      </c>
      <c r="BP11" s="21" t="s">
        <v>258</v>
      </c>
      <c r="BQ11" s="21" t="s">
        <v>259</v>
      </c>
      <c r="BR11" s="21" t="s">
        <v>259</v>
      </c>
      <c r="BS11" s="21" t="s">
        <v>259</v>
      </c>
      <c r="BT11" s="21" t="s">
        <v>259</v>
      </c>
      <c r="BU11" s="21" t="s">
        <v>259</v>
      </c>
      <c r="BV11" s="21" t="s">
        <v>259</v>
      </c>
      <c r="BW11" s="21" t="s">
        <v>259</v>
      </c>
      <c r="BX11" s="21" t="s">
        <v>259</v>
      </c>
      <c r="BY11" s="21" t="s">
        <v>259</v>
      </c>
      <c r="BZ11" s="21" t="s">
        <v>259</v>
      </c>
      <c r="CA11" s="21" t="s">
        <v>259</v>
      </c>
      <c r="CB11" s="21" t="s">
        <v>259</v>
      </c>
      <c r="CC11" s="21" t="s">
        <v>259</v>
      </c>
      <c r="CD11" s="21" t="s">
        <v>259</v>
      </c>
      <c r="CE11" s="21" t="s">
        <v>259</v>
      </c>
      <c r="CF11" s="21" t="s">
        <v>259</v>
      </c>
      <c r="CG11" s="21" t="s">
        <v>798</v>
      </c>
      <c r="CH11" s="21" t="s">
        <v>798</v>
      </c>
      <c r="CI11" s="21" t="s">
        <v>798</v>
      </c>
      <c r="CJ11" s="21" t="s">
        <v>258</v>
      </c>
      <c r="CK11" s="21" t="s">
        <v>258</v>
      </c>
      <c r="CL11" s="21" t="s">
        <v>258</v>
      </c>
      <c r="CM11" s="21" t="s">
        <v>258</v>
      </c>
      <c r="CN11" s="21" t="s">
        <v>258</v>
      </c>
      <c r="CO11" s="21" t="s">
        <v>258</v>
      </c>
      <c r="CP11" s="21" t="s">
        <v>258</v>
      </c>
      <c r="CQ11" s="21" t="s">
        <v>258</v>
      </c>
      <c r="CR11" s="21" t="s">
        <v>258</v>
      </c>
      <c r="CS11" s="21" t="s">
        <v>258</v>
      </c>
      <c r="CT11" s="21" t="s">
        <v>258</v>
      </c>
      <c r="CU11" s="21" t="s">
        <v>258</v>
      </c>
      <c r="CV11" s="21" t="s">
        <v>259</v>
      </c>
      <c r="CW11" s="21" t="s">
        <v>258</v>
      </c>
      <c r="CX11" s="21" t="s">
        <v>258</v>
      </c>
      <c r="CY11" s="21" t="s">
        <v>258</v>
      </c>
      <c r="CZ11" s="21" t="s">
        <v>259</v>
      </c>
      <c r="DA11" s="21">
        <v>0</v>
      </c>
      <c r="DB11" s="21">
        <v>0</v>
      </c>
      <c r="DC11" s="21">
        <v>0</v>
      </c>
      <c r="DD11" s="21" t="s">
        <v>259</v>
      </c>
      <c r="DE11" s="21" t="s">
        <v>258</v>
      </c>
      <c r="DF11" s="21" t="s">
        <v>258</v>
      </c>
      <c r="DG11" s="21" t="s">
        <v>258</v>
      </c>
      <c r="DH11" s="21" t="s">
        <v>260</v>
      </c>
      <c r="DI11" s="21" t="s">
        <v>260</v>
      </c>
      <c r="DJ11" s="21" t="s">
        <v>260</v>
      </c>
      <c r="DK11" s="21" t="s">
        <v>260</v>
      </c>
      <c r="DL11" s="21" t="s">
        <v>260</v>
      </c>
      <c r="DM11" s="21" t="s">
        <v>260</v>
      </c>
      <c r="DN11" s="21" t="s">
        <v>260</v>
      </c>
      <c r="DO11" s="21" t="s">
        <v>260</v>
      </c>
      <c r="DP11" s="21" t="s">
        <v>260</v>
      </c>
      <c r="DQ11" s="21" t="s">
        <v>260</v>
      </c>
      <c r="DR11" s="21" t="s">
        <v>260</v>
      </c>
      <c r="DS11" s="21" t="s">
        <v>260</v>
      </c>
      <c r="DT11" s="21" t="s">
        <v>260</v>
      </c>
      <c r="DU11" s="21" t="s">
        <v>260</v>
      </c>
      <c r="DV11" s="21" t="s">
        <v>260</v>
      </c>
      <c r="DW11" s="21" t="s">
        <v>260</v>
      </c>
      <c r="DX11" s="21" t="s">
        <v>260</v>
      </c>
      <c r="DY11" s="21" t="s">
        <v>260</v>
      </c>
      <c r="DZ11" s="21" t="s">
        <v>260</v>
      </c>
      <c r="EA11" s="21" t="s">
        <v>260</v>
      </c>
      <c r="EB11" s="21" t="s">
        <v>260</v>
      </c>
      <c r="EC11" s="21">
        <v>0</v>
      </c>
      <c r="ED11" s="21">
        <v>0</v>
      </c>
      <c r="EE11" s="21">
        <v>0</v>
      </c>
      <c r="EF11" s="21" t="s">
        <v>258</v>
      </c>
      <c r="EG11" s="21" t="s">
        <v>259</v>
      </c>
      <c r="EH11" s="21" t="s">
        <v>259</v>
      </c>
      <c r="EI11" s="21" t="s">
        <v>259</v>
      </c>
      <c r="EJ11" s="21" t="s">
        <v>259</v>
      </c>
      <c r="EK11" s="21" t="s">
        <v>258</v>
      </c>
      <c r="EL11" s="21" t="s">
        <v>258</v>
      </c>
      <c r="EM11" s="21" t="s">
        <v>258</v>
      </c>
      <c r="EN11" s="21" t="s">
        <v>258</v>
      </c>
      <c r="EO11" s="21" t="s">
        <v>259</v>
      </c>
      <c r="EP11" s="21" t="s">
        <v>259</v>
      </c>
      <c r="EQ11" s="21" t="s">
        <v>259</v>
      </c>
      <c r="ER11" s="21" t="s">
        <v>259</v>
      </c>
      <c r="ES11" s="21" t="s">
        <v>259</v>
      </c>
      <c r="ET11" s="21" t="s">
        <v>259</v>
      </c>
      <c r="EU11" s="21" t="s">
        <v>259</v>
      </c>
      <c r="EV11" s="21" t="s">
        <v>259</v>
      </c>
      <c r="EW11" s="21" t="s">
        <v>259</v>
      </c>
      <c r="EX11" s="21" t="s">
        <v>259</v>
      </c>
      <c r="EY11" s="21" t="s">
        <v>259</v>
      </c>
      <c r="EZ11" s="21" t="s">
        <v>259</v>
      </c>
      <c r="FA11" s="21" t="s">
        <v>260</v>
      </c>
      <c r="FB11" s="21" t="s">
        <v>260</v>
      </c>
      <c r="FC11" s="21" t="s">
        <v>260</v>
      </c>
      <c r="FD11" s="21" t="s">
        <v>260</v>
      </c>
      <c r="FE11" s="21" t="s">
        <v>259</v>
      </c>
      <c r="FF11" s="21" t="s">
        <v>259</v>
      </c>
      <c r="FG11" s="21" t="s">
        <v>259</v>
      </c>
      <c r="FH11" s="21" t="s">
        <v>259</v>
      </c>
      <c r="FI11" s="21" t="s">
        <v>259</v>
      </c>
      <c r="FJ11" s="21" t="s">
        <v>259</v>
      </c>
      <c r="FK11" s="21" t="s">
        <v>259</v>
      </c>
      <c r="FL11" s="21" t="s">
        <v>259</v>
      </c>
      <c r="FM11" s="21" t="s">
        <v>258</v>
      </c>
      <c r="FN11" s="21" t="s">
        <v>258</v>
      </c>
      <c r="FO11" s="21" t="s">
        <v>258</v>
      </c>
      <c r="FP11" s="21" t="s">
        <v>258</v>
      </c>
      <c r="FQ11" s="21" t="s">
        <v>259</v>
      </c>
      <c r="FR11" s="21" t="s">
        <v>259</v>
      </c>
      <c r="FS11" s="21" t="s">
        <v>259</v>
      </c>
      <c r="FT11" s="21" t="s">
        <v>258</v>
      </c>
      <c r="FU11" s="21" t="s">
        <v>259</v>
      </c>
      <c r="FV11" s="21" t="s">
        <v>259</v>
      </c>
      <c r="FW11" s="21" t="s">
        <v>259</v>
      </c>
      <c r="FX11" s="21" t="s">
        <v>259</v>
      </c>
      <c r="FY11" s="21" t="s">
        <v>258</v>
      </c>
      <c r="FZ11" s="21" t="s">
        <v>258</v>
      </c>
      <c r="GA11" s="21" t="s">
        <v>258</v>
      </c>
      <c r="GB11" s="21" t="s">
        <v>258</v>
      </c>
      <c r="GC11" s="21" t="s">
        <v>258</v>
      </c>
      <c r="GD11" s="21" t="s">
        <v>258</v>
      </c>
      <c r="GE11" s="21" t="s">
        <v>258</v>
      </c>
      <c r="GF11" s="21" t="s">
        <v>258</v>
      </c>
      <c r="GG11" s="21" t="s">
        <v>259</v>
      </c>
      <c r="GH11" s="21" t="s">
        <v>259</v>
      </c>
      <c r="GI11" s="21" t="s">
        <v>259</v>
      </c>
      <c r="GJ11" s="21" t="s">
        <v>259</v>
      </c>
      <c r="GK11" s="21" t="s">
        <v>258</v>
      </c>
      <c r="GL11" s="21" t="s">
        <v>258</v>
      </c>
      <c r="GM11" s="21" t="s">
        <v>258</v>
      </c>
      <c r="GN11" s="21" t="s">
        <v>258</v>
      </c>
      <c r="GO11" s="21" t="s">
        <v>258</v>
      </c>
      <c r="GP11" s="21" t="s">
        <v>258</v>
      </c>
      <c r="GQ11" s="21" t="s">
        <v>258</v>
      </c>
      <c r="GR11" s="21" t="s">
        <v>258</v>
      </c>
      <c r="GS11" s="21" t="s">
        <v>259</v>
      </c>
      <c r="GT11" s="21" t="s">
        <v>259</v>
      </c>
      <c r="GU11" s="21" t="s">
        <v>259</v>
      </c>
      <c r="GV11" s="21" t="s">
        <v>259</v>
      </c>
      <c r="GW11" s="21" t="s">
        <v>258</v>
      </c>
      <c r="GX11" s="21" t="s">
        <v>258</v>
      </c>
      <c r="GY11" s="21" t="s">
        <v>258</v>
      </c>
      <c r="GZ11" s="21" t="s">
        <v>258</v>
      </c>
    </row>
    <row r="12" spans="3:208" ht="18.75" x14ac:dyDescent="0.3">
      <c r="H12" s="103" t="s">
        <v>11</v>
      </c>
      <c r="I12" s="21">
        <v>1</v>
      </c>
      <c r="J12" s="21">
        <v>1</v>
      </c>
      <c r="K12" s="21">
        <v>1</v>
      </c>
      <c r="L12" s="21">
        <v>1</v>
      </c>
      <c r="M12" s="21">
        <v>4</v>
      </c>
      <c r="N12" s="21">
        <v>4</v>
      </c>
      <c r="O12" s="21">
        <v>4</v>
      </c>
      <c r="P12" s="21">
        <v>4</v>
      </c>
      <c r="Q12" s="21">
        <v>1</v>
      </c>
      <c r="R12" s="21">
        <v>1</v>
      </c>
      <c r="S12" s="21">
        <v>1</v>
      </c>
      <c r="T12" s="21">
        <v>1</v>
      </c>
      <c r="U12" s="21">
        <v>4</v>
      </c>
      <c r="V12" s="21">
        <v>4</v>
      </c>
      <c r="W12" s="21">
        <v>4</v>
      </c>
      <c r="X12" s="21">
        <v>4</v>
      </c>
      <c r="Y12" s="21">
        <v>1</v>
      </c>
      <c r="Z12" s="21">
        <v>1</v>
      </c>
      <c r="AA12" s="21">
        <v>1</v>
      </c>
      <c r="AB12" s="21">
        <v>1</v>
      </c>
      <c r="AC12" s="21">
        <v>4</v>
      </c>
      <c r="AD12" s="21">
        <v>4</v>
      </c>
      <c r="AE12" s="21">
        <v>4</v>
      </c>
      <c r="AF12" s="21">
        <v>4</v>
      </c>
      <c r="AG12" s="21">
        <v>1</v>
      </c>
      <c r="AH12" s="21">
        <v>1</v>
      </c>
      <c r="AI12" s="21">
        <v>1</v>
      </c>
      <c r="AJ12" s="21">
        <v>1</v>
      </c>
      <c r="AK12" s="21">
        <v>4</v>
      </c>
      <c r="AL12" s="21">
        <v>4</v>
      </c>
      <c r="AM12" s="21">
        <v>4</v>
      </c>
      <c r="AN12" s="21">
        <v>4</v>
      </c>
      <c r="AO12" s="21">
        <v>2</v>
      </c>
      <c r="AP12" s="21">
        <v>2</v>
      </c>
      <c r="AQ12" s="21">
        <v>2</v>
      </c>
      <c r="AR12" s="21">
        <v>2</v>
      </c>
      <c r="AS12" s="21">
        <v>2</v>
      </c>
      <c r="AT12" s="21">
        <v>2</v>
      </c>
      <c r="AU12" s="21">
        <v>2</v>
      </c>
      <c r="AV12" s="21">
        <v>2</v>
      </c>
      <c r="AW12" s="21">
        <v>1</v>
      </c>
      <c r="AX12" s="21">
        <v>1</v>
      </c>
      <c r="AY12" s="21">
        <v>1</v>
      </c>
      <c r="AZ12" s="21">
        <v>1</v>
      </c>
      <c r="BA12" s="21">
        <v>4</v>
      </c>
      <c r="BB12" s="21">
        <v>4</v>
      </c>
      <c r="BC12" s="21">
        <v>4</v>
      </c>
      <c r="BD12" s="21">
        <v>4</v>
      </c>
      <c r="BE12" s="21">
        <v>1</v>
      </c>
      <c r="BF12" s="21">
        <v>1</v>
      </c>
      <c r="BG12" s="21">
        <v>1</v>
      </c>
      <c r="BH12" s="21">
        <v>1</v>
      </c>
      <c r="BI12" s="21">
        <v>4</v>
      </c>
      <c r="BJ12" s="21">
        <v>4</v>
      </c>
      <c r="BK12" s="21">
        <v>4</v>
      </c>
      <c r="BL12" s="21">
        <v>4</v>
      </c>
      <c r="BM12" s="21">
        <v>1</v>
      </c>
      <c r="BN12" s="21">
        <v>1</v>
      </c>
      <c r="BO12" s="21">
        <v>1</v>
      </c>
      <c r="BP12" s="21">
        <v>1</v>
      </c>
      <c r="BQ12" s="21">
        <v>1</v>
      </c>
      <c r="BR12" s="21">
        <v>1</v>
      </c>
      <c r="BS12" s="21">
        <v>1</v>
      </c>
      <c r="BT12" s="21">
        <v>1</v>
      </c>
      <c r="BU12" s="21">
        <v>1</v>
      </c>
      <c r="BV12" s="21">
        <v>1</v>
      </c>
      <c r="BW12" s="21">
        <v>1</v>
      </c>
      <c r="BX12" s="21">
        <v>1</v>
      </c>
      <c r="BY12" s="21">
        <v>1</v>
      </c>
      <c r="BZ12" s="21">
        <v>1</v>
      </c>
      <c r="CA12" s="21">
        <v>1</v>
      </c>
      <c r="CB12" s="21">
        <v>1</v>
      </c>
      <c r="CC12" s="21">
        <v>1</v>
      </c>
      <c r="CD12" s="21">
        <v>1</v>
      </c>
      <c r="CE12" s="21">
        <v>1</v>
      </c>
      <c r="CF12" s="21">
        <v>1</v>
      </c>
      <c r="CG12" s="21">
        <v>8</v>
      </c>
      <c r="CH12" s="21">
        <v>8</v>
      </c>
      <c r="CI12" s="21">
        <v>8</v>
      </c>
      <c r="CJ12" s="21">
        <v>8</v>
      </c>
      <c r="CK12" s="21">
        <v>2</v>
      </c>
      <c r="CL12" s="21">
        <v>2</v>
      </c>
      <c r="CM12" s="21">
        <v>2</v>
      </c>
      <c r="CN12" s="21">
        <v>2</v>
      </c>
      <c r="CO12" s="21">
        <v>6</v>
      </c>
      <c r="CP12" s="21">
        <v>6</v>
      </c>
      <c r="CQ12" s="21">
        <v>6</v>
      </c>
      <c r="CR12" s="21">
        <v>6</v>
      </c>
      <c r="CS12" s="21">
        <v>1</v>
      </c>
      <c r="CT12" s="21">
        <v>1</v>
      </c>
      <c r="CU12" s="21">
        <v>1</v>
      </c>
      <c r="CV12" s="21">
        <v>1</v>
      </c>
      <c r="CW12" s="21">
        <v>12</v>
      </c>
      <c r="CX12" s="21">
        <v>12</v>
      </c>
      <c r="CY12" s="21">
        <v>12</v>
      </c>
      <c r="CZ12" s="21">
        <v>6</v>
      </c>
      <c r="DA12" s="21">
        <v>0</v>
      </c>
      <c r="DB12" s="21">
        <v>0</v>
      </c>
      <c r="DC12" s="21">
        <v>0</v>
      </c>
      <c r="DD12" s="21">
        <v>0</v>
      </c>
      <c r="DE12" s="21">
        <v>1</v>
      </c>
      <c r="DF12" s="21">
        <v>1</v>
      </c>
      <c r="DG12" s="21">
        <v>1</v>
      </c>
      <c r="DH12" s="21">
        <v>1</v>
      </c>
      <c r="DI12" s="21">
        <v>1</v>
      </c>
      <c r="DJ12" s="21">
        <v>1</v>
      </c>
      <c r="DK12" s="21">
        <v>1</v>
      </c>
      <c r="DL12" s="21">
        <v>1</v>
      </c>
      <c r="DM12" s="21">
        <v>2</v>
      </c>
      <c r="DN12" s="21">
        <v>2</v>
      </c>
      <c r="DO12" s="21">
        <v>2</v>
      </c>
      <c r="DP12" s="21">
        <v>2</v>
      </c>
      <c r="DQ12" s="21">
        <v>4</v>
      </c>
      <c r="DR12" s="21">
        <v>4</v>
      </c>
      <c r="DS12" s="21">
        <v>4</v>
      </c>
      <c r="DT12" s="21">
        <v>4</v>
      </c>
      <c r="DU12" s="21">
        <v>8</v>
      </c>
      <c r="DV12" s="21">
        <v>8</v>
      </c>
      <c r="DW12" s="21">
        <v>8</v>
      </c>
      <c r="DX12" s="21">
        <v>8</v>
      </c>
      <c r="DY12" s="21">
        <v>10</v>
      </c>
      <c r="DZ12" s="21">
        <v>10</v>
      </c>
      <c r="EA12" s="21">
        <v>10</v>
      </c>
      <c r="EB12" s="21">
        <v>10</v>
      </c>
      <c r="EC12" s="21">
        <v>0</v>
      </c>
      <c r="ED12" s="21">
        <v>0</v>
      </c>
      <c r="EE12" s="21">
        <v>0</v>
      </c>
      <c r="EF12" s="21">
        <v>1</v>
      </c>
      <c r="EG12" s="21">
        <v>12</v>
      </c>
      <c r="EH12" s="21">
        <v>12</v>
      </c>
      <c r="EI12" s="21">
        <v>12</v>
      </c>
      <c r="EJ12" s="21">
        <v>12</v>
      </c>
      <c r="EK12" s="21">
        <v>1</v>
      </c>
      <c r="EL12" s="21">
        <v>1</v>
      </c>
      <c r="EM12" s="21">
        <v>1</v>
      </c>
      <c r="EN12" s="21">
        <v>1</v>
      </c>
      <c r="EO12" s="21">
        <v>0</v>
      </c>
      <c r="EP12" s="21">
        <v>0</v>
      </c>
      <c r="EQ12" s="21">
        <v>0</v>
      </c>
      <c r="ER12" s="21">
        <v>1</v>
      </c>
      <c r="ES12" s="21">
        <v>0</v>
      </c>
      <c r="ET12" s="21">
        <v>0</v>
      </c>
      <c r="EU12" s="21">
        <v>0</v>
      </c>
      <c r="EV12" s="21">
        <v>1</v>
      </c>
      <c r="EW12" s="21">
        <v>4</v>
      </c>
      <c r="EX12" s="21">
        <v>4</v>
      </c>
      <c r="EY12" s="21">
        <v>4</v>
      </c>
      <c r="EZ12" s="21">
        <v>4</v>
      </c>
      <c r="FA12" s="21">
        <v>4</v>
      </c>
      <c r="FB12" s="21">
        <v>4</v>
      </c>
      <c r="FC12" s="21">
        <v>4</v>
      </c>
      <c r="FD12" s="21">
        <v>4</v>
      </c>
      <c r="FE12" s="21">
        <v>4</v>
      </c>
      <c r="FF12" s="21">
        <v>4</v>
      </c>
      <c r="FG12" s="21">
        <v>4</v>
      </c>
      <c r="FH12" s="21">
        <v>4</v>
      </c>
      <c r="FI12" s="21">
        <v>4</v>
      </c>
      <c r="FJ12" s="21">
        <v>4</v>
      </c>
      <c r="FK12" s="21">
        <v>4</v>
      </c>
      <c r="FL12" s="21">
        <v>8</v>
      </c>
      <c r="FM12" s="21">
        <v>4</v>
      </c>
      <c r="FN12" s="21">
        <v>4</v>
      </c>
      <c r="FO12" s="21">
        <v>4</v>
      </c>
      <c r="FP12" s="21">
        <v>4</v>
      </c>
      <c r="FQ12" s="21">
        <v>4</v>
      </c>
      <c r="FR12" s="21">
        <v>4</v>
      </c>
      <c r="FS12" s="21">
        <v>4</v>
      </c>
      <c r="FT12" s="21">
        <v>4</v>
      </c>
      <c r="FU12" s="21">
        <v>4</v>
      </c>
      <c r="FV12" s="21">
        <v>4</v>
      </c>
      <c r="FW12" s="21">
        <v>4</v>
      </c>
      <c r="FX12" s="21">
        <v>4</v>
      </c>
      <c r="FY12" s="21">
        <v>4</v>
      </c>
      <c r="FZ12" s="21">
        <v>4</v>
      </c>
      <c r="GA12" s="21">
        <v>4</v>
      </c>
      <c r="GB12" s="21">
        <v>4</v>
      </c>
      <c r="GC12" s="21">
        <v>4</v>
      </c>
      <c r="GD12" s="21">
        <v>4</v>
      </c>
      <c r="GE12" s="21">
        <v>4</v>
      </c>
      <c r="GF12" s="21">
        <v>4</v>
      </c>
      <c r="GG12" s="21">
        <v>4</v>
      </c>
      <c r="GH12" s="21">
        <v>4</v>
      </c>
      <c r="GI12" s="21">
        <v>4</v>
      </c>
      <c r="GJ12" s="21">
        <v>4</v>
      </c>
      <c r="GK12" s="21">
        <v>4</v>
      </c>
      <c r="GL12" s="21">
        <v>4</v>
      </c>
      <c r="GM12" s="21">
        <v>4</v>
      </c>
      <c r="GN12" s="21">
        <v>4</v>
      </c>
      <c r="GO12" s="21">
        <v>4</v>
      </c>
      <c r="GP12" s="21">
        <v>4</v>
      </c>
      <c r="GQ12" s="21">
        <v>4</v>
      </c>
      <c r="GR12" s="21">
        <v>4</v>
      </c>
      <c r="GS12" s="21">
        <v>4</v>
      </c>
      <c r="GT12" s="21">
        <v>4</v>
      </c>
      <c r="GU12" s="21">
        <v>4</v>
      </c>
      <c r="GV12" s="21">
        <v>4</v>
      </c>
      <c r="GW12" s="21">
        <v>1</v>
      </c>
      <c r="GX12" s="21">
        <v>1</v>
      </c>
      <c r="GY12" s="21">
        <v>1</v>
      </c>
      <c r="GZ12" s="21">
        <v>1</v>
      </c>
    </row>
    <row r="13" spans="3:208" s="102" customFormat="1" ht="18.75" x14ac:dyDescent="0.3">
      <c r="H13" s="103" t="s">
        <v>12</v>
      </c>
      <c r="I13" s="93">
        <v>0</v>
      </c>
      <c r="J13" s="93">
        <v>0</v>
      </c>
      <c r="K13" s="93">
        <v>0</v>
      </c>
      <c r="L13" s="93">
        <v>0.45</v>
      </c>
      <c r="M13" s="93">
        <v>0.4</v>
      </c>
      <c r="N13" s="93">
        <v>0.4</v>
      </c>
      <c r="O13" s="93">
        <v>0.4</v>
      </c>
      <c r="P13" s="93">
        <v>0.45</v>
      </c>
      <c r="Q13" s="93">
        <v>0.4</v>
      </c>
      <c r="R13" s="93">
        <v>0.4</v>
      </c>
      <c r="S13" s="93">
        <v>0.4</v>
      </c>
      <c r="T13" s="93">
        <v>0.45</v>
      </c>
      <c r="U13" s="93">
        <v>0.4</v>
      </c>
      <c r="V13" s="93">
        <v>0.4</v>
      </c>
      <c r="W13" s="93">
        <v>0.4</v>
      </c>
      <c r="X13" s="93">
        <v>0.45</v>
      </c>
      <c r="Y13" s="93">
        <v>0.4</v>
      </c>
      <c r="Z13" s="93">
        <v>0.4</v>
      </c>
      <c r="AA13" s="93">
        <v>0.4</v>
      </c>
      <c r="AB13" s="93">
        <v>0.45</v>
      </c>
      <c r="AC13" s="93">
        <v>0.4</v>
      </c>
      <c r="AD13" s="93">
        <v>0.4</v>
      </c>
      <c r="AE13" s="93">
        <v>0.4</v>
      </c>
      <c r="AF13" s="93">
        <v>0.45</v>
      </c>
      <c r="AG13" s="93">
        <v>0.4</v>
      </c>
      <c r="AH13" s="93">
        <v>0.4</v>
      </c>
      <c r="AI13" s="93">
        <v>0.4</v>
      </c>
      <c r="AJ13" s="93">
        <v>0.45</v>
      </c>
      <c r="AK13" s="93">
        <v>0.4</v>
      </c>
      <c r="AL13" s="93">
        <v>0.4</v>
      </c>
      <c r="AM13" s="93">
        <v>0.4</v>
      </c>
      <c r="AN13" s="93">
        <v>0.45</v>
      </c>
      <c r="AO13" s="93" t="s">
        <v>626</v>
      </c>
      <c r="AP13" s="93" t="s">
        <v>626</v>
      </c>
      <c r="AQ13" s="93" t="s">
        <v>626</v>
      </c>
      <c r="AR13" s="93">
        <v>0.33</v>
      </c>
      <c r="AS13" s="93" t="s">
        <v>626</v>
      </c>
      <c r="AT13" s="93" t="s">
        <v>626</v>
      </c>
      <c r="AU13" s="93" t="s">
        <v>626</v>
      </c>
      <c r="AV13" s="93">
        <v>0.33</v>
      </c>
      <c r="AW13" s="93" t="s">
        <v>626</v>
      </c>
      <c r="AX13" s="93" t="s">
        <v>626</v>
      </c>
      <c r="AY13" s="93" t="s">
        <v>626</v>
      </c>
      <c r="AZ13" s="93">
        <v>0.4</v>
      </c>
      <c r="BA13" s="93" t="s">
        <v>626</v>
      </c>
      <c r="BB13" s="93" t="s">
        <v>626</v>
      </c>
      <c r="BC13" s="93" t="s">
        <v>626</v>
      </c>
      <c r="BD13" s="93">
        <v>0.4</v>
      </c>
      <c r="BE13" s="93" t="s">
        <v>626</v>
      </c>
      <c r="BF13" s="93" t="s">
        <v>626</v>
      </c>
      <c r="BG13" s="93" t="s">
        <v>626</v>
      </c>
      <c r="BH13" s="93">
        <v>0.4</v>
      </c>
      <c r="BI13" s="93" t="s">
        <v>626</v>
      </c>
      <c r="BJ13" s="93" t="s">
        <v>626</v>
      </c>
      <c r="BK13" s="93" t="s">
        <v>626</v>
      </c>
      <c r="BL13" s="93">
        <v>0.4</v>
      </c>
      <c r="BM13" s="93">
        <v>0.33</v>
      </c>
      <c r="BN13" s="93">
        <v>0.33</v>
      </c>
      <c r="BO13" s="93">
        <v>0.33</v>
      </c>
      <c r="BP13" s="93">
        <v>0.33</v>
      </c>
      <c r="BQ13" s="93">
        <v>0.33</v>
      </c>
      <c r="BR13" s="93">
        <v>0.33</v>
      </c>
      <c r="BS13" s="93">
        <v>0.33</v>
      </c>
      <c r="BT13" s="93">
        <v>0.33</v>
      </c>
      <c r="BU13" s="93">
        <v>0.33</v>
      </c>
      <c r="BV13" s="93">
        <v>0.33</v>
      </c>
      <c r="BW13" s="93">
        <v>0.33</v>
      </c>
      <c r="BX13" s="93">
        <v>0.33</v>
      </c>
      <c r="BY13" s="93">
        <v>0.33</v>
      </c>
      <c r="BZ13" s="93">
        <v>0.33</v>
      </c>
      <c r="CA13" s="93">
        <v>0.33</v>
      </c>
      <c r="CB13" s="93">
        <v>0.33</v>
      </c>
      <c r="CC13" s="93">
        <v>0.33</v>
      </c>
      <c r="CD13" s="93">
        <v>0.33</v>
      </c>
      <c r="CE13" s="93">
        <v>0.33</v>
      </c>
      <c r="CF13" s="93">
        <v>0.33</v>
      </c>
      <c r="CG13" s="93">
        <v>0</v>
      </c>
      <c r="CH13" s="93">
        <v>0</v>
      </c>
      <c r="CI13" s="93">
        <v>0</v>
      </c>
      <c r="CJ13" s="93">
        <v>0.4</v>
      </c>
      <c r="CK13" s="93">
        <v>0</v>
      </c>
      <c r="CL13" s="93">
        <v>0</v>
      </c>
      <c r="CM13" s="93">
        <v>0</v>
      </c>
      <c r="CN13" s="93">
        <v>0.4</v>
      </c>
      <c r="CO13" s="93">
        <v>0</v>
      </c>
      <c r="CP13" s="93">
        <v>0</v>
      </c>
      <c r="CQ13" s="93">
        <v>0</v>
      </c>
      <c r="CR13" s="93">
        <v>0.4</v>
      </c>
      <c r="CS13" s="93">
        <v>0</v>
      </c>
      <c r="CT13" s="93">
        <v>0</v>
      </c>
      <c r="CU13" s="93">
        <v>0</v>
      </c>
      <c r="CV13" s="93">
        <v>0.33</v>
      </c>
      <c r="CW13" s="93">
        <v>0</v>
      </c>
      <c r="CX13" s="93">
        <v>0</v>
      </c>
      <c r="CY13" s="93">
        <v>0</v>
      </c>
      <c r="CZ13" s="93">
        <v>0.33</v>
      </c>
      <c r="DA13" s="93">
        <v>0</v>
      </c>
      <c r="DB13" s="93">
        <v>0</v>
      </c>
      <c r="DC13" s="93">
        <v>0</v>
      </c>
      <c r="DD13" s="93">
        <v>0</v>
      </c>
      <c r="DE13" s="93">
        <v>0</v>
      </c>
      <c r="DF13" s="93">
        <v>0</v>
      </c>
      <c r="DG13" s="93">
        <v>0</v>
      </c>
      <c r="DH13" s="93">
        <v>0.35</v>
      </c>
      <c r="DI13" s="93">
        <v>0</v>
      </c>
      <c r="DJ13" s="93">
        <v>0</v>
      </c>
      <c r="DK13" s="93">
        <v>0</v>
      </c>
      <c r="DL13" s="93">
        <v>0.35</v>
      </c>
      <c r="DM13" s="93">
        <v>0</v>
      </c>
      <c r="DN13" s="93">
        <v>0</v>
      </c>
      <c r="DO13" s="93">
        <v>0</v>
      </c>
      <c r="DP13" s="93">
        <v>0.35</v>
      </c>
      <c r="DQ13" s="93">
        <v>0</v>
      </c>
      <c r="DR13" s="93">
        <v>0</v>
      </c>
      <c r="DS13" s="93">
        <v>0</v>
      </c>
      <c r="DT13" s="93">
        <v>0.35</v>
      </c>
      <c r="DU13" s="93">
        <v>0</v>
      </c>
      <c r="DV13" s="93">
        <v>0</v>
      </c>
      <c r="DW13" s="93">
        <v>0</v>
      </c>
      <c r="DX13" s="93">
        <v>0.35</v>
      </c>
      <c r="DY13" s="93">
        <v>0</v>
      </c>
      <c r="DZ13" s="93">
        <v>0</v>
      </c>
      <c r="EA13" s="93">
        <v>0</v>
      </c>
      <c r="EB13" s="93">
        <v>0.35</v>
      </c>
      <c r="EC13" s="93">
        <v>0</v>
      </c>
      <c r="ED13" s="93">
        <v>0</v>
      </c>
      <c r="EE13" s="93">
        <v>0</v>
      </c>
      <c r="EF13" s="93" t="s">
        <v>803</v>
      </c>
      <c r="EG13" s="93">
        <v>0.45</v>
      </c>
      <c r="EH13" s="93">
        <v>0.45</v>
      </c>
      <c r="EI13" s="93">
        <v>0.45</v>
      </c>
      <c r="EJ13" s="93">
        <v>0.33</v>
      </c>
      <c r="EK13" s="93">
        <v>0.38</v>
      </c>
      <c r="EL13" s="93">
        <v>0.38</v>
      </c>
      <c r="EM13" s="93">
        <v>0.38</v>
      </c>
      <c r="EN13" s="93">
        <v>0.38</v>
      </c>
      <c r="EO13" s="93">
        <v>0.45</v>
      </c>
      <c r="EP13" s="93">
        <v>0.45</v>
      </c>
      <c r="EQ13" s="93">
        <v>0.45</v>
      </c>
      <c r="ER13" s="93">
        <v>0.45</v>
      </c>
      <c r="ES13" s="93">
        <v>45</v>
      </c>
      <c r="ET13" s="93">
        <v>45</v>
      </c>
      <c r="EU13" s="93">
        <v>45</v>
      </c>
      <c r="EV13" s="93">
        <v>0.45</v>
      </c>
      <c r="EW13" s="93">
        <v>0</v>
      </c>
      <c r="EX13" s="93">
        <v>0</v>
      </c>
      <c r="EY13" s="93">
        <v>0</v>
      </c>
      <c r="EZ13" s="93">
        <v>0.39100000000000001</v>
      </c>
      <c r="FA13" s="93">
        <v>0</v>
      </c>
      <c r="FB13" s="93">
        <v>0</v>
      </c>
      <c r="FC13" s="93">
        <v>0</v>
      </c>
      <c r="FD13" s="93">
        <v>0.39100000000000001</v>
      </c>
      <c r="FE13" s="93">
        <v>0</v>
      </c>
      <c r="FF13" s="93">
        <v>0</v>
      </c>
      <c r="FG13" s="93">
        <v>0</v>
      </c>
      <c r="FH13" s="93">
        <v>0.39100000000000001</v>
      </c>
      <c r="FI13" s="93">
        <v>0</v>
      </c>
      <c r="FJ13" s="93">
        <v>0</v>
      </c>
      <c r="FK13" s="93">
        <v>0</v>
      </c>
      <c r="FL13" s="93">
        <v>0.39100000000000001</v>
      </c>
      <c r="FM13" s="93">
        <v>0.38500000000000001</v>
      </c>
      <c r="FN13" s="93">
        <v>0.38500000000000001</v>
      </c>
      <c r="FO13" s="93">
        <v>0.38500000000000001</v>
      </c>
      <c r="FP13" s="93">
        <v>0.38500000000000001</v>
      </c>
      <c r="FQ13" s="93">
        <v>0.38500000000000001</v>
      </c>
      <c r="FR13" s="93">
        <v>0.38500000000000001</v>
      </c>
      <c r="FS13" s="93">
        <v>0.38500000000000001</v>
      </c>
      <c r="FT13" s="93">
        <v>0.38500000000000001</v>
      </c>
      <c r="FU13" s="93">
        <v>0.38500000000000001</v>
      </c>
      <c r="FV13" s="93">
        <v>0.38500000000000001</v>
      </c>
      <c r="FW13" s="93">
        <v>0.38500000000000001</v>
      </c>
      <c r="FX13" s="93">
        <v>0.38500000000000001</v>
      </c>
      <c r="FY13" s="93">
        <v>0.44800000000000001</v>
      </c>
      <c r="FZ13" s="93">
        <v>0.44800000000000001</v>
      </c>
      <c r="GA13" s="93">
        <v>0.44800000000000001</v>
      </c>
      <c r="GB13" s="93">
        <v>0.44800000000000001</v>
      </c>
      <c r="GC13" s="93">
        <v>0.44800000000000001</v>
      </c>
      <c r="GD13" s="93">
        <v>0.44800000000000001</v>
      </c>
      <c r="GE13" s="93">
        <v>0.44800000000000001</v>
      </c>
      <c r="GF13" s="93">
        <v>0.44800000000000001</v>
      </c>
      <c r="GG13" s="93">
        <v>0.44800000000000001</v>
      </c>
      <c r="GH13" s="93">
        <v>0.44800000000000001</v>
      </c>
      <c r="GI13" s="93">
        <v>0.44800000000000001</v>
      </c>
      <c r="GJ13" s="93">
        <v>0.44800000000000001</v>
      </c>
      <c r="GK13" s="93">
        <v>0.48299999999999998</v>
      </c>
      <c r="GL13" s="93">
        <v>0.48299999999999998</v>
      </c>
      <c r="GM13" s="93">
        <v>0.48299999999999998</v>
      </c>
      <c r="GN13" s="93">
        <v>0.48299999999999998</v>
      </c>
      <c r="GO13" s="93">
        <v>0.48299999999999998</v>
      </c>
      <c r="GP13" s="93">
        <v>0.48299999999999998</v>
      </c>
      <c r="GQ13" s="93">
        <v>0.48299999999999998</v>
      </c>
      <c r="GR13" s="93">
        <v>0.48299999999999998</v>
      </c>
      <c r="GS13" s="93">
        <v>0.48299999999999998</v>
      </c>
      <c r="GT13" s="93">
        <v>0.48299999999999998</v>
      </c>
      <c r="GU13" s="93">
        <v>0.48299999999999998</v>
      </c>
      <c r="GV13" s="93">
        <v>0.48299999999999998</v>
      </c>
      <c r="GW13" s="93">
        <v>0.4</v>
      </c>
      <c r="GX13" s="93">
        <v>0.4</v>
      </c>
      <c r="GY13" s="93">
        <v>0.4</v>
      </c>
      <c r="GZ13" s="93">
        <v>0.4</v>
      </c>
    </row>
    <row r="14" spans="3:208" ht="18.75" x14ac:dyDescent="0.3">
      <c r="C14" s="113"/>
      <c r="D14" s="192"/>
      <c r="H14" s="103" t="s">
        <v>13</v>
      </c>
      <c r="I14" s="21">
        <v>281</v>
      </c>
      <c r="J14" s="21">
        <v>281</v>
      </c>
      <c r="K14" s="21">
        <v>281</v>
      </c>
      <c r="L14" s="21">
        <v>281</v>
      </c>
      <c r="M14" s="21">
        <v>164</v>
      </c>
      <c r="N14" s="21">
        <v>164</v>
      </c>
      <c r="O14" s="21">
        <v>164</v>
      </c>
      <c r="P14" s="21">
        <v>281</v>
      </c>
      <c r="Q14" s="21">
        <v>281</v>
      </c>
      <c r="R14" s="21">
        <v>281</v>
      </c>
      <c r="S14" s="21">
        <v>281</v>
      </c>
      <c r="T14" s="21">
        <v>281</v>
      </c>
      <c r="U14" s="21">
        <v>281</v>
      </c>
      <c r="V14" s="21">
        <v>281</v>
      </c>
      <c r="W14" s="21">
        <v>281</v>
      </c>
      <c r="X14" s="21">
        <v>281</v>
      </c>
      <c r="Y14" s="21">
        <v>164</v>
      </c>
      <c r="Z14" s="21">
        <v>164</v>
      </c>
      <c r="AA14" s="21">
        <v>164</v>
      </c>
      <c r="AB14" s="21">
        <v>164</v>
      </c>
      <c r="AC14" s="21">
        <v>164</v>
      </c>
      <c r="AD14" s="21">
        <v>164</v>
      </c>
      <c r="AE14" s="21">
        <v>164</v>
      </c>
      <c r="AF14" s="21">
        <v>164</v>
      </c>
      <c r="AG14" s="21">
        <v>164</v>
      </c>
      <c r="AH14" s="21">
        <v>164</v>
      </c>
      <c r="AI14" s="21">
        <v>164</v>
      </c>
      <c r="AJ14" s="21">
        <v>164</v>
      </c>
      <c r="AK14" s="21">
        <v>164</v>
      </c>
      <c r="AL14" s="21">
        <v>164</v>
      </c>
      <c r="AM14" s="21">
        <v>164</v>
      </c>
      <c r="AN14" s="21">
        <v>164</v>
      </c>
      <c r="AO14" s="21">
        <v>1100</v>
      </c>
      <c r="AP14" s="21">
        <v>1100</v>
      </c>
      <c r="AQ14" s="21">
        <v>1100</v>
      </c>
      <c r="AR14" s="21">
        <v>1100</v>
      </c>
      <c r="AS14" s="21">
        <v>1100</v>
      </c>
      <c r="AT14" s="21">
        <v>1100</v>
      </c>
      <c r="AU14" s="21">
        <v>1100</v>
      </c>
      <c r="AV14" s="21">
        <v>1100</v>
      </c>
      <c r="AW14" s="21">
        <v>275</v>
      </c>
      <c r="AX14" s="21">
        <v>275</v>
      </c>
      <c r="AY14" s="21">
        <v>275</v>
      </c>
      <c r="AZ14" s="21">
        <v>275</v>
      </c>
      <c r="BA14" s="21">
        <v>275</v>
      </c>
      <c r="BB14" s="21">
        <v>275</v>
      </c>
      <c r="BC14" s="21">
        <v>275</v>
      </c>
      <c r="BD14" s="21">
        <v>275</v>
      </c>
      <c r="BE14" s="21">
        <v>154</v>
      </c>
      <c r="BF14" s="21">
        <v>154</v>
      </c>
      <c r="BG14" s="21">
        <v>154</v>
      </c>
      <c r="BH14" s="21">
        <v>154</v>
      </c>
      <c r="BI14" s="21">
        <v>154</v>
      </c>
      <c r="BJ14" s="21">
        <v>154</v>
      </c>
      <c r="BK14" s="21">
        <v>154</v>
      </c>
      <c r="BL14" s="21">
        <v>154</v>
      </c>
      <c r="BM14" s="21">
        <v>1144</v>
      </c>
      <c r="BN14" s="21">
        <v>1144</v>
      </c>
      <c r="BO14" s="21">
        <v>1144</v>
      </c>
      <c r="BP14" s="21">
        <v>1144</v>
      </c>
      <c r="BQ14" s="21">
        <v>1144</v>
      </c>
      <c r="BR14" s="21">
        <v>1144</v>
      </c>
      <c r="BS14" s="21">
        <v>1144</v>
      </c>
      <c r="BT14" s="21">
        <v>1144</v>
      </c>
      <c r="BU14" s="21">
        <v>587</v>
      </c>
      <c r="BV14" s="21">
        <v>587</v>
      </c>
      <c r="BW14" s="21">
        <v>587</v>
      </c>
      <c r="BX14" s="21">
        <v>587</v>
      </c>
      <c r="BY14" s="21">
        <v>1144</v>
      </c>
      <c r="BZ14" s="21">
        <v>1144</v>
      </c>
      <c r="CA14" s="21">
        <v>1144</v>
      </c>
      <c r="CB14" s="21">
        <v>1144</v>
      </c>
      <c r="CC14" s="21">
        <v>587</v>
      </c>
      <c r="CD14" s="21">
        <v>587</v>
      </c>
      <c r="CE14" s="21">
        <v>587</v>
      </c>
      <c r="CF14" s="21">
        <v>587</v>
      </c>
      <c r="CG14" s="21">
        <v>350</v>
      </c>
      <c r="CH14" s="21">
        <v>350</v>
      </c>
      <c r="CI14" s="21">
        <v>350</v>
      </c>
      <c r="CJ14" s="21">
        <v>133</v>
      </c>
      <c r="CK14" s="21">
        <v>300</v>
      </c>
      <c r="CL14" s="21">
        <v>300</v>
      </c>
      <c r="CM14" s="21">
        <v>300</v>
      </c>
      <c r="CN14" s="21">
        <v>300</v>
      </c>
      <c r="CO14" s="21">
        <v>104</v>
      </c>
      <c r="CP14" s="21">
        <v>104</v>
      </c>
      <c r="CQ14" s="21">
        <v>104</v>
      </c>
      <c r="CR14" s="21">
        <v>104</v>
      </c>
      <c r="CS14" s="21">
        <v>290</v>
      </c>
      <c r="CT14" s="21">
        <v>290</v>
      </c>
      <c r="CU14" s="21">
        <v>290</v>
      </c>
      <c r="CV14" s="21">
        <v>290</v>
      </c>
      <c r="CW14" s="21">
        <v>74</v>
      </c>
      <c r="CX14" s="21">
        <v>74</v>
      </c>
      <c r="CY14" s="21">
        <v>74</v>
      </c>
      <c r="CZ14" s="21">
        <v>77</v>
      </c>
      <c r="DA14" s="21">
        <v>0</v>
      </c>
      <c r="DB14" s="21">
        <v>0</v>
      </c>
      <c r="DC14" s="21">
        <v>0</v>
      </c>
      <c r="DD14" s="21">
        <v>0</v>
      </c>
      <c r="DE14" s="21">
        <v>165</v>
      </c>
      <c r="DF14" s="21">
        <v>165</v>
      </c>
      <c r="DG14" s="21">
        <v>165</v>
      </c>
      <c r="DH14" s="21">
        <v>165</v>
      </c>
      <c r="DI14" s="21">
        <v>311</v>
      </c>
      <c r="DJ14" s="21">
        <v>311</v>
      </c>
      <c r="DK14" s="21">
        <v>311</v>
      </c>
      <c r="DL14" s="21">
        <v>311</v>
      </c>
      <c r="DM14" s="21">
        <v>311</v>
      </c>
      <c r="DN14" s="21">
        <v>311</v>
      </c>
      <c r="DO14" s="21">
        <v>311</v>
      </c>
      <c r="DP14" s="21">
        <v>311</v>
      </c>
      <c r="DQ14" s="21">
        <v>311</v>
      </c>
      <c r="DR14" s="21">
        <v>311</v>
      </c>
      <c r="DS14" s="21">
        <v>311</v>
      </c>
      <c r="DT14" s="21">
        <v>311</v>
      </c>
      <c r="DU14" s="21">
        <v>311</v>
      </c>
      <c r="DV14" s="21">
        <v>311</v>
      </c>
      <c r="DW14" s="21">
        <v>311</v>
      </c>
      <c r="DX14" s="21">
        <v>311</v>
      </c>
      <c r="DY14" s="21">
        <v>311</v>
      </c>
      <c r="DZ14" s="21">
        <v>311</v>
      </c>
      <c r="EA14" s="21">
        <v>311</v>
      </c>
      <c r="EB14" s="21">
        <v>311</v>
      </c>
      <c r="EC14" s="21">
        <v>0</v>
      </c>
      <c r="ED14" s="21">
        <v>0</v>
      </c>
      <c r="EE14" s="21">
        <v>0</v>
      </c>
      <c r="EF14" s="21" t="s">
        <v>804</v>
      </c>
      <c r="EG14" s="21">
        <v>60</v>
      </c>
      <c r="EH14" s="21">
        <v>60</v>
      </c>
      <c r="EI14" s="21">
        <v>60</v>
      </c>
      <c r="EJ14" s="21">
        <v>60</v>
      </c>
      <c r="EK14" s="21">
        <v>380</v>
      </c>
      <c r="EL14" s="21">
        <v>380</v>
      </c>
      <c r="EM14" s="21">
        <v>380</v>
      </c>
      <c r="EN14" s="21">
        <v>380</v>
      </c>
      <c r="EO14" s="21">
        <v>1500</v>
      </c>
      <c r="EP14" s="21">
        <v>1500</v>
      </c>
      <c r="EQ14" s="21">
        <v>1500</v>
      </c>
      <c r="ER14" s="21">
        <v>1500</v>
      </c>
      <c r="ES14" s="21">
        <v>1500</v>
      </c>
      <c r="ET14" s="21">
        <v>1500</v>
      </c>
      <c r="EU14" s="21">
        <v>1500</v>
      </c>
      <c r="EV14" s="21">
        <v>1500</v>
      </c>
      <c r="EW14" s="21">
        <v>540</v>
      </c>
      <c r="EX14" s="21">
        <v>540</v>
      </c>
      <c r="EY14" s="21">
        <v>540</v>
      </c>
      <c r="EZ14" s="21">
        <v>540</v>
      </c>
      <c r="FA14" s="21">
        <v>540</v>
      </c>
      <c r="FB14" s="21">
        <v>540</v>
      </c>
      <c r="FC14" s="21">
        <v>540</v>
      </c>
      <c r="FD14" s="21">
        <v>540</v>
      </c>
      <c r="FE14" s="21">
        <v>540</v>
      </c>
      <c r="FF14" s="21">
        <v>540</v>
      </c>
      <c r="FG14" s="21">
        <v>540</v>
      </c>
      <c r="FH14" s="21">
        <v>540</v>
      </c>
      <c r="FI14" s="21">
        <v>540</v>
      </c>
      <c r="FJ14" s="21">
        <v>540</v>
      </c>
      <c r="FK14" s="21">
        <v>540</v>
      </c>
      <c r="FL14" s="21">
        <v>540</v>
      </c>
      <c r="FM14" s="21">
        <v>173.25</v>
      </c>
      <c r="FN14" s="21">
        <v>173.25</v>
      </c>
      <c r="FO14" s="21">
        <v>173.25</v>
      </c>
      <c r="FP14" s="21">
        <v>173.25</v>
      </c>
      <c r="FQ14" s="21">
        <v>173.25</v>
      </c>
      <c r="FR14" s="21">
        <v>173.25</v>
      </c>
      <c r="FS14" s="21">
        <v>173.25</v>
      </c>
      <c r="FT14" s="21">
        <v>173.25</v>
      </c>
      <c r="FU14" s="21">
        <v>173.25</v>
      </c>
      <c r="FV14" s="21">
        <v>173.25</v>
      </c>
      <c r="FW14" s="21">
        <v>173.25</v>
      </c>
      <c r="FX14" s="21">
        <v>173.25</v>
      </c>
      <c r="FY14" s="21">
        <v>201.5</v>
      </c>
      <c r="FZ14" s="21">
        <v>201.5</v>
      </c>
      <c r="GA14" s="21">
        <v>201.5</v>
      </c>
      <c r="GB14" s="21">
        <v>201.5</v>
      </c>
      <c r="GC14" s="21">
        <v>201.5</v>
      </c>
      <c r="GD14" s="21">
        <v>201.5</v>
      </c>
      <c r="GE14" s="21">
        <v>201.5</v>
      </c>
      <c r="GF14" s="21">
        <v>201.5</v>
      </c>
      <c r="GG14" s="21">
        <v>201.5</v>
      </c>
      <c r="GH14" s="21">
        <v>201.5</v>
      </c>
      <c r="GI14" s="21">
        <v>201.5</v>
      </c>
      <c r="GJ14" s="21">
        <v>201.5</v>
      </c>
      <c r="GK14" s="21">
        <v>217.25</v>
      </c>
      <c r="GL14" s="21">
        <v>217.25</v>
      </c>
      <c r="GM14" s="21">
        <v>217.25</v>
      </c>
      <c r="GN14" s="21">
        <v>217.25</v>
      </c>
      <c r="GO14" s="21">
        <v>217.25</v>
      </c>
      <c r="GP14" s="21">
        <v>217.25</v>
      </c>
      <c r="GQ14" s="21">
        <v>217.25</v>
      </c>
      <c r="GR14" s="21">
        <v>217.25</v>
      </c>
      <c r="GS14" s="21">
        <v>217.25</v>
      </c>
      <c r="GT14" s="21">
        <v>217.25</v>
      </c>
      <c r="GU14" s="21">
        <v>217.25</v>
      </c>
      <c r="GV14" s="21">
        <v>217.25</v>
      </c>
      <c r="GW14" s="21" t="e">
        <v>#REF!</v>
      </c>
      <c r="GX14" s="21">
        <v>0</v>
      </c>
      <c r="GY14" s="21">
        <v>0</v>
      </c>
      <c r="GZ14" s="21">
        <v>0</v>
      </c>
    </row>
    <row r="15" spans="3:208" ht="18.75" x14ac:dyDescent="0.3">
      <c r="H15" s="46" t="s">
        <v>14</v>
      </c>
      <c r="I15" s="21">
        <v>750</v>
      </c>
      <c r="J15" s="21">
        <v>750</v>
      </c>
      <c r="K15" s="21">
        <v>750</v>
      </c>
      <c r="L15" s="21">
        <v>750</v>
      </c>
      <c r="M15" s="21">
        <v>750</v>
      </c>
      <c r="N15" s="21">
        <v>750</v>
      </c>
      <c r="O15" s="21">
        <v>750</v>
      </c>
      <c r="P15" s="21">
        <v>750</v>
      </c>
      <c r="Q15" s="21">
        <v>750</v>
      </c>
      <c r="R15" s="21">
        <v>750</v>
      </c>
      <c r="S15" s="21">
        <v>750</v>
      </c>
      <c r="T15" s="21">
        <v>750</v>
      </c>
      <c r="U15" s="21">
        <v>750</v>
      </c>
      <c r="V15" s="21">
        <v>750</v>
      </c>
      <c r="W15" s="21">
        <v>750</v>
      </c>
      <c r="X15" s="21">
        <v>750</v>
      </c>
      <c r="Y15" s="21">
        <v>750</v>
      </c>
      <c r="Z15" s="21">
        <v>750</v>
      </c>
      <c r="AA15" s="21">
        <v>750</v>
      </c>
      <c r="AB15" s="21">
        <v>750</v>
      </c>
      <c r="AC15" s="21">
        <v>750</v>
      </c>
      <c r="AD15" s="21">
        <v>750</v>
      </c>
      <c r="AE15" s="21">
        <v>750</v>
      </c>
      <c r="AF15" s="21">
        <v>750</v>
      </c>
      <c r="AG15" s="21">
        <v>750</v>
      </c>
      <c r="AH15" s="21">
        <v>750</v>
      </c>
      <c r="AI15" s="21">
        <v>750</v>
      </c>
      <c r="AJ15" s="21">
        <v>750</v>
      </c>
      <c r="AK15" s="21">
        <v>750</v>
      </c>
      <c r="AL15" s="21">
        <v>750</v>
      </c>
      <c r="AM15" s="21">
        <v>750</v>
      </c>
      <c r="AN15" s="21">
        <v>750</v>
      </c>
      <c r="AO15" s="21">
        <v>0</v>
      </c>
      <c r="AP15" s="21">
        <v>0</v>
      </c>
      <c r="AQ15" s="21">
        <v>0</v>
      </c>
      <c r="AR15" s="21">
        <v>0</v>
      </c>
      <c r="AS15" s="21">
        <v>0</v>
      </c>
      <c r="AT15" s="21">
        <v>0</v>
      </c>
      <c r="AU15" s="21">
        <v>0</v>
      </c>
      <c r="AV15" s="21">
        <v>0</v>
      </c>
      <c r="AW15" s="21">
        <v>0</v>
      </c>
      <c r="AX15" s="21">
        <v>0</v>
      </c>
      <c r="AY15" s="21">
        <v>0</v>
      </c>
      <c r="AZ15" s="21">
        <v>0</v>
      </c>
      <c r="BA15" s="21">
        <v>0</v>
      </c>
      <c r="BB15" s="21">
        <v>0</v>
      </c>
      <c r="BC15" s="21">
        <v>0</v>
      </c>
      <c r="BD15" s="21">
        <v>0</v>
      </c>
      <c r="BE15" s="21" t="s">
        <v>626</v>
      </c>
      <c r="BF15" s="21" t="s">
        <v>626</v>
      </c>
      <c r="BG15" s="21" t="s">
        <v>626</v>
      </c>
      <c r="BH15" s="21" t="s">
        <v>626</v>
      </c>
      <c r="BI15" s="21" t="s">
        <v>626</v>
      </c>
      <c r="BJ15" s="21" t="s">
        <v>626</v>
      </c>
      <c r="BK15" s="21" t="s">
        <v>626</v>
      </c>
      <c r="BL15" s="21" t="s">
        <v>626</v>
      </c>
      <c r="BM15" s="21">
        <v>0</v>
      </c>
      <c r="BN15" s="21">
        <v>0</v>
      </c>
      <c r="BO15" s="21">
        <v>0</v>
      </c>
      <c r="BP15" s="21">
        <v>618</v>
      </c>
      <c r="BQ15" s="21">
        <v>0</v>
      </c>
      <c r="BR15" s="21">
        <v>0</v>
      </c>
      <c r="BS15" s="21">
        <v>0</v>
      </c>
      <c r="BT15" s="21">
        <v>618</v>
      </c>
      <c r="BU15" s="21">
        <v>0</v>
      </c>
      <c r="BV15" s="21">
        <v>0</v>
      </c>
      <c r="BW15" s="21">
        <v>0</v>
      </c>
      <c r="BX15" s="21">
        <v>618</v>
      </c>
      <c r="BY15" s="21">
        <v>618</v>
      </c>
      <c r="BZ15" s="21">
        <v>618</v>
      </c>
      <c r="CA15" s="21">
        <v>618</v>
      </c>
      <c r="CB15" s="21">
        <v>618</v>
      </c>
      <c r="CC15" s="21">
        <v>618</v>
      </c>
      <c r="CD15" s="21">
        <v>618</v>
      </c>
      <c r="CE15" s="21">
        <v>618</v>
      </c>
      <c r="CF15" s="21">
        <v>618</v>
      </c>
      <c r="CG15" s="21">
        <v>0</v>
      </c>
      <c r="CH15" s="21">
        <v>0</v>
      </c>
      <c r="CI15" s="21">
        <v>0</v>
      </c>
      <c r="CJ15" s="21">
        <v>1268</v>
      </c>
      <c r="CK15" s="21">
        <v>0</v>
      </c>
      <c r="CL15" s="21">
        <v>0</v>
      </c>
      <c r="CM15" s="21">
        <v>0</v>
      </c>
      <c r="CN15" s="21">
        <v>650</v>
      </c>
      <c r="CO15" s="21">
        <v>0</v>
      </c>
      <c r="CP15" s="21">
        <v>0</v>
      </c>
      <c r="CQ15" s="21">
        <v>0</v>
      </c>
      <c r="CR15" s="21">
        <v>630</v>
      </c>
      <c r="CS15" s="21">
        <v>0</v>
      </c>
      <c r="CT15" s="21">
        <v>0</v>
      </c>
      <c r="CU15" s="21">
        <v>0</v>
      </c>
      <c r="CV15" s="21">
        <v>0</v>
      </c>
      <c r="CW15" s="21">
        <v>0</v>
      </c>
      <c r="CX15" s="21">
        <v>0</v>
      </c>
      <c r="CY15" s="21">
        <v>0</v>
      </c>
      <c r="CZ15" s="21">
        <v>0</v>
      </c>
      <c r="DA15" s="21">
        <v>0</v>
      </c>
      <c r="DB15" s="21">
        <v>0</v>
      </c>
      <c r="DC15" s="21">
        <v>0</v>
      </c>
      <c r="DD15" s="21">
        <v>0</v>
      </c>
      <c r="DE15" s="21">
        <v>0</v>
      </c>
      <c r="DF15" s="21">
        <v>0</v>
      </c>
      <c r="DG15" s="21">
        <v>0</v>
      </c>
      <c r="DH15" s="21">
        <v>0</v>
      </c>
      <c r="DI15" s="21">
        <v>0</v>
      </c>
      <c r="DJ15" s="21">
        <v>0</v>
      </c>
      <c r="DK15" s="21">
        <v>0</v>
      </c>
      <c r="DL15" s="21">
        <v>0</v>
      </c>
      <c r="DM15" s="21">
        <v>0</v>
      </c>
      <c r="DN15" s="21">
        <v>0</v>
      </c>
      <c r="DO15" s="21">
        <v>0</v>
      </c>
      <c r="DP15" s="21">
        <v>0</v>
      </c>
      <c r="DQ15" s="21">
        <v>0</v>
      </c>
      <c r="DR15" s="21">
        <v>0</v>
      </c>
      <c r="DS15" s="21">
        <v>0</v>
      </c>
      <c r="DT15" s="21">
        <v>0</v>
      </c>
      <c r="DU15" s="21">
        <v>0</v>
      </c>
      <c r="DV15" s="21">
        <v>0</v>
      </c>
      <c r="DW15" s="21">
        <v>0</v>
      </c>
      <c r="DX15" s="21">
        <v>0</v>
      </c>
      <c r="DY15" s="21">
        <v>0</v>
      </c>
      <c r="DZ15" s="21">
        <v>0</v>
      </c>
      <c r="EA15" s="21">
        <v>0</v>
      </c>
      <c r="EB15" s="21">
        <v>0</v>
      </c>
      <c r="EC15" s="21">
        <v>0</v>
      </c>
      <c r="ED15" s="21">
        <v>0</v>
      </c>
      <c r="EE15" s="21">
        <v>0</v>
      </c>
      <c r="EF15" s="21">
        <v>0</v>
      </c>
      <c r="EG15" s="21" t="s">
        <v>626</v>
      </c>
      <c r="EH15" s="21" t="s">
        <v>626</v>
      </c>
      <c r="EI15" s="21" t="s">
        <v>626</v>
      </c>
      <c r="EJ15" s="21" t="s">
        <v>626</v>
      </c>
      <c r="EK15" s="21">
        <v>510</v>
      </c>
      <c r="EL15" s="21">
        <v>510</v>
      </c>
      <c r="EM15" s="21">
        <v>510</v>
      </c>
      <c r="EN15" s="21">
        <v>510</v>
      </c>
      <c r="EO15" s="21" t="s">
        <v>814</v>
      </c>
      <c r="EP15" s="21" t="s">
        <v>814</v>
      </c>
      <c r="EQ15" s="21" t="s">
        <v>814</v>
      </c>
      <c r="ER15" s="21">
        <v>700</v>
      </c>
      <c r="ES15" s="21" t="s">
        <v>814</v>
      </c>
      <c r="ET15" s="21" t="s">
        <v>814</v>
      </c>
      <c r="EU15" s="21" t="s">
        <v>814</v>
      </c>
      <c r="EV15" s="21">
        <v>700</v>
      </c>
      <c r="EW15" s="21">
        <v>0</v>
      </c>
      <c r="EX15" s="21">
        <v>0</v>
      </c>
      <c r="EY15" s="21">
        <v>0</v>
      </c>
      <c r="EZ15" s="21">
        <v>193</v>
      </c>
      <c r="FA15" s="21">
        <v>0</v>
      </c>
      <c r="FB15" s="21">
        <v>0</v>
      </c>
      <c r="FC15" s="21">
        <v>0</v>
      </c>
      <c r="FD15" s="21">
        <v>193</v>
      </c>
      <c r="FE15" s="21">
        <v>0</v>
      </c>
      <c r="FF15" s="21">
        <v>0</v>
      </c>
      <c r="FG15" s="21">
        <v>0</v>
      </c>
      <c r="FH15" s="21">
        <v>193</v>
      </c>
      <c r="FI15" s="21">
        <v>0</v>
      </c>
      <c r="FJ15" s="21">
        <v>0</v>
      </c>
      <c r="FK15" s="21">
        <v>0</v>
      </c>
      <c r="FL15" s="21">
        <v>193</v>
      </c>
      <c r="FM15" s="21">
        <v>0</v>
      </c>
      <c r="FN15" s="21">
        <v>0</v>
      </c>
      <c r="FO15" s="21">
        <v>0</v>
      </c>
      <c r="FP15" s="21">
        <v>850</v>
      </c>
      <c r="FQ15" s="21">
        <v>0</v>
      </c>
      <c r="FR15" s="21">
        <v>0</v>
      </c>
      <c r="FS15" s="21">
        <v>0</v>
      </c>
      <c r="FT15" s="21">
        <v>850</v>
      </c>
      <c r="FU15" s="21">
        <v>0</v>
      </c>
      <c r="FV15" s="21">
        <v>0</v>
      </c>
      <c r="FW15" s="21">
        <v>0</v>
      </c>
      <c r="FX15" s="21">
        <v>850</v>
      </c>
      <c r="FY15" s="21">
        <v>850</v>
      </c>
      <c r="FZ15" s="21">
        <v>850</v>
      </c>
      <c r="GA15" s="21">
        <v>850</v>
      </c>
      <c r="GB15" s="21">
        <v>850</v>
      </c>
      <c r="GC15" s="21">
        <v>850</v>
      </c>
      <c r="GD15" s="21">
        <v>850</v>
      </c>
      <c r="GE15" s="21">
        <v>850</v>
      </c>
      <c r="GF15" s="21">
        <v>850</v>
      </c>
      <c r="GG15" s="21">
        <v>850</v>
      </c>
      <c r="GH15" s="21">
        <v>850</v>
      </c>
      <c r="GI15" s="21">
        <v>850</v>
      </c>
      <c r="GJ15" s="21">
        <v>850</v>
      </c>
      <c r="GK15" s="21">
        <v>850</v>
      </c>
      <c r="GL15" s="21">
        <v>850</v>
      </c>
      <c r="GM15" s="21">
        <v>850</v>
      </c>
      <c r="GN15" s="21">
        <v>850</v>
      </c>
      <c r="GO15" s="21">
        <v>850</v>
      </c>
      <c r="GP15" s="21">
        <v>850</v>
      </c>
      <c r="GQ15" s="21">
        <v>850</v>
      </c>
      <c r="GR15" s="21">
        <v>850</v>
      </c>
      <c r="GS15" s="21">
        <v>850</v>
      </c>
      <c r="GT15" s="21">
        <v>850</v>
      </c>
      <c r="GU15" s="21">
        <v>850</v>
      </c>
      <c r="GV15" s="21">
        <v>850</v>
      </c>
      <c r="GW15" s="21">
        <v>704</v>
      </c>
      <c r="GX15" s="21">
        <v>704</v>
      </c>
      <c r="GY15" s="21">
        <v>704</v>
      </c>
      <c r="GZ15" s="21">
        <v>704</v>
      </c>
    </row>
    <row r="16" spans="3:208" ht="18.75" x14ac:dyDescent="0.3">
      <c r="C16" s="113"/>
      <c r="H16" s="46" t="s">
        <v>15</v>
      </c>
      <c r="I16" s="21" t="s">
        <v>761</v>
      </c>
      <c r="J16" s="21" t="s">
        <v>761</v>
      </c>
      <c r="K16" s="21" t="s">
        <v>761</v>
      </c>
      <c r="L16" s="21" t="s">
        <v>761</v>
      </c>
      <c r="M16" s="21" t="s">
        <v>761</v>
      </c>
      <c r="N16" s="21" t="s">
        <v>761</v>
      </c>
      <c r="O16" s="21" t="s">
        <v>761</v>
      </c>
      <c r="P16" s="21" t="s">
        <v>761</v>
      </c>
      <c r="Q16" s="21" t="s">
        <v>761</v>
      </c>
      <c r="R16" s="21" t="s">
        <v>761</v>
      </c>
      <c r="S16" s="21" t="s">
        <v>761</v>
      </c>
      <c r="T16" s="21" t="s">
        <v>761</v>
      </c>
      <c r="U16" s="21" t="s">
        <v>761</v>
      </c>
      <c r="V16" s="21" t="s">
        <v>761</v>
      </c>
      <c r="W16" s="21" t="s">
        <v>761</v>
      </c>
      <c r="X16" s="21" t="s">
        <v>761</v>
      </c>
      <c r="Y16" s="21" t="s">
        <v>761</v>
      </c>
      <c r="Z16" s="21" t="s">
        <v>761</v>
      </c>
      <c r="AA16" s="21" t="s">
        <v>761</v>
      </c>
      <c r="AB16" s="21" t="s">
        <v>761</v>
      </c>
      <c r="AC16" s="21" t="s">
        <v>761</v>
      </c>
      <c r="AD16" s="21" t="s">
        <v>761</v>
      </c>
      <c r="AE16" s="21" t="s">
        <v>761</v>
      </c>
      <c r="AF16" s="21" t="s">
        <v>761</v>
      </c>
      <c r="AG16" s="21" t="s">
        <v>761</v>
      </c>
      <c r="AH16" s="21" t="s">
        <v>761</v>
      </c>
      <c r="AI16" s="21" t="s">
        <v>761</v>
      </c>
      <c r="AJ16" s="21" t="s">
        <v>761</v>
      </c>
      <c r="AK16" s="21" t="s">
        <v>761</v>
      </c>
      <c r="AL16" s="21" t="s">
        <v>761</v>
      </c>
      <c r="AM16" s="21" t="s">
        <v>761</v>
      </c>
      <c r="AN16" s="21" t="s">
        <v>761</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21">
        <v>0</v>
      </c>
      <c r="CK16" s="21">
        <v>0</v>
      </c>
      <c r="CL16" s="21">
        <v>0</v>
      </c>
      <c r="CM16" s="21">
        <v>0</v>
      </c>
      <c r="CN16" s="21">
        <v>0</v>
      </c>
      <c r="CO16" s="21">
        <v>0</v>
      </c>
      <c r="CP16" s="21">
        <v>0</v>
      </c>
      <c r="CQ16" s="21">
        <v>0</v>
      </c>
      <c r="CR16" s="21">
        <v>0</v>
      </c>
      <c r="CS16" s="21">
        <v>0</v>
      </c>
      <c r="CT16" s="21">
        <v>0</v>
      </c>
      <c r="CU16" s="21">
        <v>0</v>
      </c>
      <c r="CV16" s="21">
        <v>0</v>
      </c>
      <c r="CW16" s="21">
        <v>0</v>
      </c>
      <c r="CX16" s="21">
        <v>0</v>
      </c>
      <c r="CY16" s="21">
        <v>0</v>
      </c>
      <c r="CZ16" s="21">
        <v>0</v>
      </c>
      <c r="DA16" s="21">
        <v>0</v>
      </c>
      <c r="DB16" s="21">
        <v>0</v>
      </c>
      <c r="DC16" s="21">
        <v>0</v>
      </c>
      <c r="DD16" s="21">
        <v>0</v>
      </c>
      <c r="DE16" s="21">
        <v>0</v>
      </c>
      <c r="DF16" s="21">
        <v>0</v>
      </c>
      <c r="DG16" s="21">
        <v>0</v>
      </c>
      <c r="DH16" s="21">
        <v>0</v>
      </c>
      <c r="DI16" s="21">
        <v>0</v>
      </c>
      <c r="DJ16" s="21">
        <v>0</v>
      </c>
      <c r="DK16" s="21">
        <v>0</v>
      </c>
      <c r="DL16" s="21">
        <v>0</v>
      </c>
      <c r="DM16" s="21">
        <v>0</v>
      </c>
      <c r="DN16" s="21">
        <v>0</v>
      </c>
      <c r="DO16" s="21">
        <v>0</v>
      </c>
      <c r="DP16" s="21">
        <v>0</v>
      </c>
      <c r="DQ16" s="21">
        <v>0</v>
      </c>
      <c r="DR16" s="21">
        <v>0</v>
      </c>
      <c r="DS16" s="21">
        <v>0</v>
      </c>
      <c r="DT16" s="21">
        <v>0</v>
      </c>
      <c r="DU16" s="21">
        <v>0</v>
      </c>
      <c r="DV16" s="21">
        <v>0</v>
      </c>
      <c r="DW16" s="21">
        <v>0</v>
      </c>
      <c r="DX16" s="21">
        <v>0</v>
      </c>
      <c r="DY16" s="21">
        <v>0</v>
      </c>
      <c r="DZ16" s="21">
        <v>0</v>
      </c>
      <c r="EA16" s="21">
        <v>0</v>
      </c>
      <c r="EB16" s="21">
        <v>0</v>
      </c>
      <c r="EC16" s="21">
        <v>0</v>
      </c>
      <c r="ED16" s="21">
        <v>0</v>
      </c>
      <c r="EE16" s="21">
        <v>0</v>
      </c>
      <c r="EF16" s="21">
        <v>0</v>
      </c>
      <c r="EG16" s="21">
        <v>0</v>
      </c>
      <c r="EH16" s="21">
        <v>0</v>
      </c>
      <c r="EI16" s="21">
        <v>0</v>
      </c>
      <c r="EJ16" s="21">
        <v>0</v>
      </c>
      <c r="EK16" s="21" t="s">
        <v>760</v>
      </c>
      <c r="EL16" s="21" t="s">
        <v>760</v>
      </c>
      <c r="EM16" s="21" t="s">
        <v>760</v>
      </c>
      <c r="EN16" s="21" t="s">
        <v>760</v>
      </c>
      <c r="EO16" s="21">
        <v>0</v>
      </c>
      <c r="EP16" s="21">
        <v>0</v>
      </c>
      <c r="EQ16" s="21">
        <v>0</v>
      </c>
      <c r="ER16" s="21">
        <v>0</v>
      </c>
      <c r="ES16" s="21">
        <v>0</v>
      </c>
      <c r="ET16" s="21">
        <v>0</v>
      </c>
      <c r="EU16" s="21">
        <v>0</v>
      </c>
      <c r="EV16" s="21">
        <v>0</v>
      </c>
      <c r="EW16" s="21">
        <v>0</v>
      </c>
      <c r="EX16" s="21">
        <v>0</v>
      </c>
      <c r="EY16" s="21">
        <v>0</v>
      </c>
      <c r="EZ16" s="21">
        <v>0</v>
      </c>
      <c r="FA16" s="21">
        <v>0</v>
      </c>
      <c r="FB16" s="21">
        <v>0</v>
      </c>
      <c r="FC16" s="21">
        <v>0</v>
      </c>
      <c r="FD16" s="21">
        <v>0</v>
      </c>
      <c r="FE16" s="21">
        <v>0</v>
      </c>
      <c r="FF16" s="21">
        <v>0</v>
      </c>
      <c r="FG16" s="21">
        <v>0</v>
      </c>
      <c r="FH16" s="21">
        <v>0</v>
      </c>
      <c r="FI16" s="21">
        <v>0</v>
      </c>
      <c r="FJ16" s="21">
        <v>0</v>
      </c>
      <c r="FK16" s="21">
        <v>0</v>
      </c>
      <c r="FL16" s="21">
        <v>0</v>
      </c>
      <c r="FM16" s="21">
        <v>0</v>
      </c>
      <c r="FN16" s="21">
        <v>0</v>
      </c>
      <c r="FO16" s="21">
        <v>0</v>
      </c>
      <c r="FP16" s="21">
        <v>0</v>
      </c>
      <c r="FQ16" s="21">
        <v>0</v>
      </c>
      <c r="FR16" s="21">
        <v>0</v>
      </c>
      <c r="FS16" s="21">
        <v>0</v>
      </c>
      <c r="FT16" s="21">
        <v>0</v>
      </c>
      <c r="FU16" s="21">
        <v>0</v>
      </c>
      <c r="FV16" s="21">
        <v>0</v>
      </c>
      <c r="FW16" s="21">
        <v>0</v>
      </c>
      <c r="FX16" s="21">
        <v>0</v>
      </c>
      <c r="FY16" s="21">
        <v>0</v>
      </c>
      <c r="FZ16" s="21">
        <v>0</v>
      </c>
      <c r="GA16" s="21">
        <v>0</v>
      </c>
      <c r="GB16" s="21">
        <v>0</v>
      </c>
      <c r="GC16" s="21">
        <v>0</v>
      </c>
      <c r="GD16" s="21">
        <v>0</v>
      </c>
      <c r="GE16" s="21">
        <v>0</v>
      </c>
      <c r="GF16" s="21">
        <v>0</v>
      </c>
      <c r="GG16" s="21">
        <v>0</v>
      </c>
      <c r="GH16" s="21">
        <v>0</v>
      </c>
      <c r="GI16" s="21">
        <v>0</v>
      </c>
      <c r="GJ16" s="21">
        <v>0</v>
      </c>
      <c r="GK16" s="21">
        <v>0</v>
      </c>
      <c r="GL16" s="21">
        <v>0</v>
      </c>
      <c r="GM16" s="21">
        <v>0</v>
      </c>
      <c r="GN16" s="21">
        <v>0</v>
      </c>
      <c r="GO16" s="21">
        <v>0</v>
      </c>
      <c r="GP16" s="21">
        <v>0</v>
      </c>
      <c r="GQ16" s="21">
        <v>0</v>
      </c>
      <c r="GR16" s="21">
        <v>0</v>
      </c>
      <c r="GS16" s="21">
        <v>0</v>
      </c>
      <c r="GT16" s="21">
        <v>0</v>
      </c>
      <c r="GU16" s="21">
        <v>0</v>
      </c>
      <c r="GV16" s="21">
        <v>0</v>
      </c>
      <c r="GW16" s="21">
        <v>0</v>
      </c>
      <c r="GX16" s="21">
        <v>0</v>
      </c>
      <c r="GY16" s="21">
        <v>0</v>
      </c>
      <c r="GZ16" s="21">
        <v>0</v>
      </c>
    </row>
    <row r="17" spans="2:208" ht="18.75" x14ac:dyDescent="0.3">
      <c r="H17" s="46" t="s">
        <v>16</v>
      </c>
      <c r="I17" s="93" t="s">
        <v>759</v>
      </c>
      <c r="J17" s="93" t="s">
        <v>759</v>
      </c>
      <c r="K17" s="93" t="s">
        <v>759</v>
      </c>
      <c r="L17" s="93" t="s">
        <v>759</v>
      </c>
      <c r="M17" s="93" t="s">
        <v>759</v>
      </c>
      <c r="N17" s="93" t="s">
        <v>759</v>
      </c>
      <c r="O17" s="93" t="s">
        <v>759</v>
      </c>
      <c r="P17" s="93" t="s">
        <v>759</v>
      </c>
      <c r="Q17" s="93" t="s">
        <v>759</v>
      </c>
      <c r="R17" s="93" t="s">
        <v>759</v>
      </c>
      <c r="S17" s="93" t="s">
        <v>759</v>
      </c>
      <c r="T17" s="93" t="s">
        <v>759</v>
      </c>
      <c r="U17" s="93" t="s">
        <v>759</v>
      </c>
      <c r="V17" s="93" t="s">
        <v>759</v>
      </c>
      <c r="W17" s="93" t="s">
        <v>759</v>
      </c>
      <c r="X17" s="93" t="s">
        <v>759</v>
      </c>
      <c r="Y17" s="93" t="s">
        <v>759</v>
      </c>
      <c r="Z17" s="93" t="s">
        <v>759</v>
      </c>
      <c r="AA17" s="93" t="s">
        <v>759</v>
      </c>
      <c r="AB17" s="93" t="s">
        <v>759</v>
      </c>
      <c r="AC17" s="93" t="s">
        <v>759</v>
      </c>
      <c r="AD17" s="93" t="s">
        <v>759</v>
      </c>
      <c r="AE17" s="93" t="s">
        <v>759</v>
      </c>
      <c r="AF17" s="93" t="s">
        <v>759</v>
      </c>
      <c r="AG17" s="93" t="s">
        <v>759</v>
      </c>
      <c r="AH17" s="93" t="s">
        <v>759</v>
      </c>
      <c r="AI17" s="93" t="s">
        <v>759</v>
      </c>
      <c r="AJ17" s="93" t="s">
        <v>759</v>
      </c>
      <c r="AK17" s="93" t="s">
        <v>759</v>
      </c>
      <c r="AL17" s="93" t="s">
        <v>759</v>
      </c>
      <c r="AM17" s="93" t="s">
        <v>759</v>
      </c>
      <c r="AN17" s="93" t="s">
        <v>759</v>
      </c>
      <c r="AO17" s="93">
        <v>0</v>
      </c>
      <c r="AP17" s="93">
        <v>0</v>
      </c>
      <c r="AQ17" s="93">
        <v>0</v>
      </c>
      <c r="AR17" s="93">
        <v>0</v>
      </c>
      <c r="AS17" s="93">
        <v>0</v>
      </c>
      <c r="AT17" s="93">
        <v>0</v>
      </c>
      <c r="AU17" s="93">
        <v>0</v>
      </c>
      <c r="AV17" s="93">
        <v>0</v>
      </c>
      <c r="AW17" s="93">
        <v>0</v>
      </c>
      <c r="AX17" s="93">
        <v>0</v>
      </c>
      <c r="AY17" s="93">
        <v>0</v>
      </c>
      <c r="AZ17" s="93">
        <v>0</v>
      </c>
      <c r="BA17" s="93">
        <v>0</v>
      </c>
      <c r="BB17" s="93">
        <v>0</v>
      </c>
      <c r="BC17" s="93">
        <v>0</v>
      </c>
      <c r="BD17" s="93">
        <v>0</v>
      </c>
      <c r="BE17" s="93">
        <v>0</v>
      </c>
      <c r="BF17" s="93">
        <v>0</v>
      </c>
      <c r="BG17" s="93">
        <v>0</v>
      </c>
      <c r="BH17" s="93">
        <v>0</v>
      </c>
      <c r="BI17" s="93">
        <v>0</v>
      </c>
      <c r="BJ17" s="93">
        <v>0</v>
      </c>
      <c r="BK17" s="93">
        <v>0</v>
      </c>
      <c r="BL17" s="93">
        <v>0</v>
      </c>
      <c r="BM17" s="93">
        <v>0</v>
      </c>
      <c r="BN17" s="93">
        <v>0</v>
      </c>
      <c r="BO17" s="93">
        <v>0</v>
      </c>
      <c r="BP17" s="93">
        <v>3417</v>
      </c>
      <c r="BQ17" s="93">
        <v>0</v>
      </c>
      <c r="BR17" s="93">
        <v>0</v>
      </c>
      <c r="BS17" s="93">
        <v>0</v>
      </c>
      <c r="BT17" s="93">
        <v>0</v>
      </c>
      <c r="BU17" s="93">
        <v>0</v>
      </c>
      <c r="BV17" s="93">
        <v>0</v>
      </c>
      <c r="BW17" s="93">
        <v>0</v>
      </c>
      <c r="BX17" s="93">
        <v>0</v>
      </c>
      <c r="BY17" s="93">
        <v>0</v>
      </c>
      <c r="BZ17" s="93">
        <v>0</v>
      </c>
      <c r="CA17" s="93">
        <v>0</v>
      </c>
      <c r="CB17" s="93">
        <v>0</v>
      </c>
      <c r="CC17" s="93">
        <v>0</v>
      </c>
      <c r="CD17" s="93">
        <v>0</v>
      </c>
      <c r="CE17" s="93">
        <v>0</v>
      </c>
      <c r="CF17" s="93">
        <v>0</v>
      </c>
      <c r="CG17" s="93">
        <v>0</v>
      </c>
      <c r="CH17" s="93">
        <v>0</v>
      </c>
      <c r="CI17" s="93">
        <v>0</v>
      </c>
      <c r="CJ17" s="93">
        <v>0</v>
      </c>
      <c r="CK17" s="93">
        <v>0</v>
      </c>
      <c r="CL17" s="93">
        <v>0</v>
      </c>
      <c r="CM17" s="93">
        <v>0</v>
      </c>
      <c r="CN17" s="93">
        <v>0</v>
      </c>
      <c r="CO17" s="93">
        <v>0</v>
      </c>
      <c r="CP17" s="93">
        <v>0</v>
      </c>
      <c r="CQ17" s="93">
        <v>0</v>
      </c>
      <c r="CR17" s="93">
        <v>0</v>
      </c>
      <c r="CS17" s="93">
        <v>0</v>
      </c>
      <c r="CT17" s="93">
        <v>0</v>
      </c>
      <c r="CU17" s="93">
        <v>0</v>
      </c>
      <c r="CV17" s="93">
        <v>0</v>
      </c>
      <c r="CW17" s="93">
        <v>0</v>
      </c>
      <c r="CX17" s="93">
        <v>0</v>
      </c>
      <c r="CY17" s="93">
        <v>0</v>
      </c>
      <c r="CZ17" s="93">
        <v>0</v>
      </c>
      <c r="DA17" s="93">
        <v>0</v>
      </c>
      <c r="DB17" s="93">
        <v>0</v>
      </c>
      <c r="DC17" s="93">
        <v>0</v>
      </c>
      <c r="DD17" s="93">
        <v>0</v>
      </c>
      <c r="DE17" s="93">
        <v>0</v>
      </c>
      <c r="DF17" s="93">
        <v>0</v>
      </c>
      <c r="DG17" s="93">
        <v>0</v>
      </c>
      <c r="DH17" s="93">
        <v>0</v>
      </c>
      <c r="DI17" s="93">
        <v>0</v>
      </c>
      <c r="DJ17" s="93">
        <v>0</v>
      </c>
      <c r="DK17" s="93">
        <v>0</v>
      </c>
      <c r="DL17" s="93">
        <v>0</v>
      </c>
      <c r="DM17" s="93">
        <v>0</v>
      </c>
      <c r="DN17" s="93">
        <v>0</v>
      </c>
      <c r="DO17" s="93">
        <v>0</v>
      </c>
      <c r="DP17" s="93">
        <v>0</v>
      </c>
      <c r="DQ17" s="93">
        <v>0</v>
      </c>
      <c r="DR17" s="93">
        <v>0</v>
      </c>
      <c r="DS17" s="93">
        <v>0</v>
      </c>
      <c r="DT17" s="93">
        <v>0</v>
      </c>
      <c r="DU17" s="93">
        <v>0</v>
      </c>
      <c r="DV17" s="93">
        <v>0</v>
      </c>
      <c r="DW17" s="93">
        <v>0</v>
      </c>
      <c r="DX17" s="93">
        <v>0</v>
      </c>
      <c r="DY17" s="93">
        <v>0</v>
      </c>
      <c r="DZ17" s="93">
        <v>0</v>
      </c>
      <c r="EA17" s="93">
        <v>0</v>
      </c>
      <c r="EB17" s="93">
        <v>0</v>
      </c>
      <c r="EC17" s="93">
        <v>0</v>
      </c>
      <c r="ED17" s="93">
        <v>0</v>
      </c>
      <c r="EE17" s="93">
        <v>0</v>
      </c>
      <c r="EF17" s="93">
        <v>0</v>
      </c>
      <c r="EG17" s="93">
        <v>0</v>
      </c>
      <c r="EH17" s="93">
        <v>0</v>
      </c>
      <c r="EI17" s="93">
        <v>0</v>
      </c>
      <c r="EJ17" s="93">
        <v>0</v>
      </c>
      <c r="EK17" s="93">
        <v>0</v>
      </c>
      <c r="EL17" s="93">
        <v>0</v>
      </c>
      <c r="EM17" s="93">
        <v>0</v>
      </c>
      <c r="EN17" s="93">
        <v>0</v>
      </c>
      <c r="EO17" s="93" t="s">
        <v>760</v>
      </c>
      <c r="EP17" s="93" t="s">
        <v>760</v>
      </c>
      <c r="EQ17" s="93" t="s">
        <v>760</v>
      </c>
      <c r="ER17" s="93" t="s">
        <v>760</v>
      </c>
      <c r="ES17" s="93" t="s">
        <v>760</v>
      </c>
      <c r="ET17" s="93" t="s">
        <v>760</v>
      </c>
      <c r="EU17" s="93" t="s">
        <v>760</v>
      </c>
      <c r="EV17" s="93" t="s">
        <v>760</v>
      </c>
      <c r="EW17" s="93">
        <v>0</v>
      </c>
      <c r="EX17" s="93">
        <v>0</v>
      </c>
      <c r="EY17" s="93">
        <v>0</v>
      </c>
      <c r="EZ17" s="93">
        <v>0</v>
      </c>
      <c r="FA17" s="93">
        <v>0</v>
      </c>
      <c r="FB17" s="93">
        <v>0</v>
      </c>
      <c r="FC17" s="93">
        <v>0</v>
      </c>
      <c r="FD17" s="93">
        <v>0</v>
      </c>
      <c r="FE17" s="93">
        <v>0</v>
      </c>
      <c r="FF17" s="93">
        <v>0</v>
      </c>
      <c r="FG17" s="93">
        <v>0</v>
      </c>
      <c r="FH17" s="93">
        <v>0</v>
      </c>
      <c r="FI17" s="93">
        <v>0</v>
      </c>
      <c r="FJ17" s="93">
        <v>0</v>
      </c>
      <c r="FK17" s="93">
        <v>0</v>
      </c>
      <c r="FL17" s="93">
        <v>0</v>
      </c>
      <c r="FM17" s="93">
        <v>0</v>
      </c>
      <c r="FN17" s="93">
        <v>0</v>
      </c>
      <c r="FO17" s="93">
        <v>0</v>
      </c>
      <c r="FP17" s="93">
        <v>0</v>
      </c>
      <c r="FQ17" s="93">
        <v>0</v>
      </c>
      <c r="FR17" s="93">
        <v>0</v>
      </c>
      <c r="FS17" s="93">
        <v>0</v>
      </c>
      <c r="FT17" s="93">
        <v>0</v>
      </c>
      <c r="FU17" s="93">
        <v>0</v>
      </c>
      <c r="FV17" s="93">
        <v>0</v>
      </c>
      <c r="FW17" s="93">
        <v>0</v>
      </c>
      <c r="FX17" s="93">
        <v>0</v>
      </c>
      <c r="FY17" s="93">
        <v>0</v>
      </c>
      <c r="FZ17" s="93">
        <v>0</v>
      </c>
      <c r="GA17" s="93">
        <v>0</v>
      </c>
      <c r="GB17" s="93">
        <v>0</v>
      </c>
      <c r="GC17" s="93">
        <v>0</v>
      </c>
      <c r="GD17" s="93">
        <v>0</v>
      </c>
      <c r="GE17" s="93">
        <v>0</v>
      </c>
      <c r="GF17" s="93">
        <v>0</v>
      </c>
      <c r="GG17" s="93">
        <v>0</v>
      </c>
      <c r="GH17" s="93">
        <v>0</v>
      </c>
      <c r="GI17" s="93">
        <v>0</v>
      </c>
      <c r="GJ17" s="93">
        <v>0</v>
      </c>
      <c r="GK17" s="93">
        <v>0</v>
      </c>
      <c r="GL17" s="93">
        <v>0</v>
      </c>
      <c r="GM17" s="93">
        <v>0</v>
      </c>
      <c r="GN17" s="93">
        <v>0</v>
      </c>
      <c r="GO17" s="93">
        <v>0</v>
      </c>
      <c r="GP17" s="93">
        <v>0</v>
      </c>
      <c r="GQ17" s="93">
        <v>0</v>
      </c>
      <c r="GR17" s="93">
        <v>0</v>
      </c>
      <c r="GS17" s="93">
        <v>0</v>
      </c>
      <c r="GT17" s="93">
        <v>0</v>
      </c>
      <c r="GU17" s="93">
        <v>0</v>
      </c>
      <c r="GV17" s="93">
        <v>0</v>
      </c>
      <c r="GW17" s="93">
        <v>0</v>
      </c>
      <c r="GX17" s="93">
        <v>0</v>
      </c>
      <c r="GY17" s="93">
        <v>0</v>
      </c>
      <c r="GZ17" s="93">
        <v>0</v>
      </c>
    </row>
    <row r="18" spans="2:208" ht="18.75" x14ac:dyDescent="0.3">
      <c r="E18" s="113"/>
      <c r="H18" s="103" t="s">
        <v>17</v>
      </c>
      <c r="I18" s="21">
        <v>281</v>
      </c>
      <c r="J18" s="21">
        <v>281</v>
      </c>
      <c r="K18" s="21">
        <v>281</v>
      </c>
      <c r="L18" s="21">
        <v>281</v>
      </c>
      <c r="M18" s="21">
        <v>164</v>
      </c>
      <c r="N18" s="21">
        <v>164</v>
      </c>
      <c r="O18" s="21">
        <v>164</v>
      </c>
      <c r="P18" s="21">
        <v>1124</v>
      </c>
      <c r="Q18" s="21">
        <v>281</v>
      </c>
      <c r="R18" s="21">
        <v>281</v>
      </c>
      <c r="S18" s="21">
        <v>281</v>
      </c>
      <c r="T18" s="21">
        <v>281</v>
      </c>
      <c r="U18" s="21">
        <v>1124</v>
      </c>
      <c r="V18" s="21">
        <v>1124</v>
      </c>
      <c r="W18" s="21">
        <v>1124</v>
      </c>
      <c r="X18" s="21">
        <v>1124</v>
      </c>
      <c r="Y18" s="21">
        <v>164</v>
      </c>
      <c r="Z18" s="21">
        <v>164</v>
      </c>
      <c r="AA18" s="21">
        <v>164</v>
      </c>
      <c r="AB18" s="21">
        <v>164</v>
      </c>
      <c r="AC18" s="21">
        <v>656</v>
      </c>
      <c r="AD18" s="21">
        <v>656</v>
      </c>
      <c r="AE18" s="21">
        <v>656</v>
      </c>
      <c r="AF18" s="21">
        <v>656</v>
      </c>
      <c r="AG18" s="21">
        <v>164</v>
      </c>
      <c r="AH18" s="21">
        <v>164</v>
      </c>
      <c r="AI18" s="21">
        <v>164</v>
      </c>
      <c r="AJ18" s="21">
        <v>164</v>
      </c>
      <c r="AK18" s="21">
        <v>656</v>
      </c>
      <c r="AL18" s="21">
        <v>656</v>
      </c>
      <c r="AM18" s="21">
        <v>656</v>
      </c>
      <c r="AN18" s="21">
        <v>656</v>
      </c>
      <c r="AO18" s="21">
        <v>2200</v>
      </c>
      <c r="AP18" s="21">
        <v>2200</v>
      </c>
      <c r="AQ18" s="21">
        <v>2200</v>
      </c>
      <c r="AR18" s="21">
        <v>2200</v>
      </c>
      <c r="AS18" s="21">
        <v>2200</v>
      </c>
      <c r="AT18" s="21">
        <v>2200</v>
      </c>
      <c r="AU18" s="21">
        <v>2200</v>
      </c>
      <c r="AV18" s="21">
        <v>2200</v>
      </c>
      <c r="AW18" s="21">
        <v>275</v>
      </c>
      <c r="AX18" s="21">
        <v>275</v>
      </c>
      <c r="AY18" s="21">
        <v>275</v>
      </c>
      <c r="AZ18" s="21">
        <v>275</v>
      </c>
      <c r="BA18" s="21">
        <v>1100</v>
      </c>
      <c r="BB18" s="21">
        <v>1100</v>
      </c>
      <c r="BC18" s="21">
        <v>1100</v>
      </c>
      <c r="BD18" s="21">
        <v>1100</v>
      </c>
      <c r="BE18" s="21">
        <v>154</v>
      </c>
      <c r="BF18" s="21">
        <v>154</v>
      </c>
      <c r="BG18" s="21">
        <v>154</v>
      </c>
      <c r="BH18" s="21">
        <v>154</v>
      </c>
      <c r="BI18" s="21">
        <v>616</v>
      </c>
      <c r="BJ18" s="21">
        <v>616</v>
      </c>
      <c r="BK18" s="21">
        <v>616</v>
      </c>
      <c r="BL18" s="21">
        <v>616</v>
      </c>
      <c r="BM18" s="21">
        <v>1144</v>
      </c>
      <c r="BN18" s="21">
        <v>1144</v>
      </c>
      <c r="BO18" s="21">
        <v>1144</v>
      </c>
      <c r="BP18" s="21">
        <v>1144</v>
      </c>
      <c r="BQ18" s="21">
        <v>1144</v>
      </c>
      <c r="BR18" s="21">
        <v>1144</v>
      </c>
      <c r="BS18" s="21">
        <v>1144</v>
      </c>
      <c r="BT18" s="21">
        <v>1144</v>
      </c>
      <c r="BU18" s="21">
        <v>1144</v>
      </c>
      <c r="BV18" s="21">
        <v>1144</v>
      </c>
      <c r="BW18" s="21">
        <v>1144</v>
      </c>
      <c r="BX18" s="21">
        <v>587</v>
      </c>
      <c r="BY18" s="21">
        <v>1144</v>
      </c>
      <c r="BZ18" s="21">
        <v>1144</v>
      </c>
      <c r="CA18" s="21">
        <v>1144</v>
      </c>
      <c r="CB18" s="21">
        <v>1144</v>
      </c>
      <c r="CC18" s="21">
        <v>587</v>
      </c>
      <c r="CD18" s="21">
        <v>587</v>
      </c>
      <c r="CE18" s="21">
        <v>587</v>
      </c>
      <c r="CF18" s="21">
        <v>587</v>
      </c>
      <c r="CG18" s="21">
        <v>2800</v>
      </c>
      <c r="CH18" s="21">
        <v>2800</v>
      </c>
      <c r="CI18" s="21">
        <v>2800</v>
      </c>
      <c r="CJ18" s="21">
        <v>1064</v>
      </c>
      <c r="CK18" s="21">
        <v>600</v>
      </c>
      <c r="CL18" s="21">
        <v>600</v>
      </c>
      <c r="CM18" s="21">
        <v>600</v>
      </c>
      <c r="CN18" s="21">
        <v>600</v>
      </c>
      <c r="CO18" s="21">
        <v>624</v>
      </c>
      <c r="CP18" s="21">
        <v>624</v>
      </c>
      <c r="CQ18" s="21">
        <v>624</v>
      </c>
      <c r="CR18" s="21">
        <v>624</v>
      </c>
      <c r="CS18" s="21">
        <v>290</v>
      </c>
      <c r="CT18" s="21">
        <v>290</v>
      </c>
      <c r="CU18" s="21">
        <v>290</v>
      </c>
      <c r="CV18" s="21">
        <v>290</v>
      </c>
      <c r="CW18" s="21">
        <v>888</v>
      </c>
      <c r="CX18" s="21">
        <v>888</v>
      </c>
      <c r="CY18" s="21">
        <v>888</v>
      </c>
      <c r="CZ18" s="21">
        <v>462</v>
      </c>
      <c r="DA18" s="21">
        <v>0</v>
      </c>
      <c r="DB18" s="21">
        <v>0</v>
      </c>
      <c r="DC18" s="21">
        <v>0</v>
      </c>
      <c r="DD18" s="21">
        <v>0</v>
      </c>
      <c r="DE18" s="21">
        <v>165</v>
      </c>
      <c r="DF18" s="21">
        <v>165</v>
      </c>
      <c r="DG18" s="21">
        <v>165</v>
      </c>
      <c r="DH18" s="21">
        <v>165</v>
      </c>
      <c r="DI18" s="21">
        <v>311</v>
      </c>
      <c r="DJ18" s="21">
        <v>311</v>
      </c>
      <c r="DK18" s="21">
        <v>311</v>
      </c>
      <c r="DL18" s="21">
        <v>311</v>
      </c>
      <c r="DM18" s="21">
        <v>622</v>
      </c>
      <c r="DN18" s="21">
        <v>622</v>
      </c>
      <c r="DO18" s="21">
        <v>622</v>
      </c>
      <c r="DP18" s="21">
        <v>622</v>
      </c>
      <c r="DQ18" s="21">
        <v>1244</v>
      </c>
      <c r="DR18" s="21">
        <v>1244</v>
      </c>
      <c r="DS18" s="21">
        <v>1244</v>
      </c>
      <c r="DT18" s="21">
        <v>1244</v>
      </c>
      <c r="DU18" s="21">
        <v>2488</v>
      </c>
      <c r="DV18" s="21">
        <v>2488</v>
      </c>
      <c r="DW18" s="21">
        <v>2488</v>
      </c>
      <c r="DX18" s="21">
        <v>2488</v>
      </c>
      <c r="DY18" s="21">
        <v>3110</v>
      </c>
      <c r="DZ18" s="21">
        <v>3110</v>
      </c>
      <c r="EA18" s="21">
        <v>3110</v>
      </c>
      <c r="EB18" s="21">
        <v>3110</v>
      </c>
      <c r="EC18" s="21">
        <v>0</v>
      </c>
      <c r="ED18" s="21">
        <v>0</v>
      </c>
      <c r="EE18" s="21">
        <v>0</v>
      </c>
      <c r="EF18" s="21" t="s">
        <v>804</v>
      </c>
      <c r="EG18" s="21">
        <v>720</v>
      </c>
      <c r="EH18" s="21">
        <v>720</v>
      </c>
      <c r="EI18" s="21">
        <v>720</v>
      </c>
      <c r="EJ18" s="21">
        <v>720</v>
      </c>
      <c r="EK18" s="21">
        <v>380</v>
      </c>
      <c r="EL18" s="21">
        <v>380</v>
      </c>
      <c r="EM18" s="21">
        <v>380</v>
      </c>
      <c r="EN18" s="21">
        <v>380</v>
      </c>
      <c r="EO18" s="21">
        <v>1500</v>
      </c>
      <c r="EP18" s="21">
        <v>1500</v>
      </c>
      <c r="EQ18" s="21">
        <v>1500</v>
      </c>
      <c r="ER18" s="21">
        <v>1500</v>
      </c>
      <c r="ES18" s="21">
        <v>1500</v>
      </c>
      <c r="ET18" s="21">
        <v>1500</v>
      </c>
      <c r="EU18" s="21">
        <v>1500</v>
      </c>
      <c r="EV18" s="21">
        <v>1500</v>
      </c>
      <c r="EW18" s="21">
        <v>2160</v>
      </c>
      <c r="EX18" s="21">
        <v>2160</v>
      </c>
      <c r="EY18" s="21">
        <v>2160</v>
      </c>
      <c r="EZ18" s="21">
        <v>2160</v>
      </c>
      <c r="FA18" s="21">
        <v>2160</v>
      </c>
      <c r="FB18" s="21">
        <v>2160</v>
      </c>
      <c r="FC18" s="21">
        <v>2160</v>
      </c>
      <c r="FD18" s="21">
        <v>2160</v>
      </c>
      <c r="FE18" s="21">
        <v>2160</v>
      </c>
      <c r="FF18" s="21">
        <v>2160</v>
      </c>
      <c r="FG18" s="21">
        <v>2160</v>
      </c>
      <c r="FH18" s="21">
        <v>2160</v>
      </c>
      <c r="FI18" s="21">
        <v>2160</v>
      </c>
      <c r="FJ18" s="21">
        <v>2160</v>
      </c>
      <c r="FK18" s="21">
        <v>2160</v>
      </c>
      <c r="FL18" s="21">
        <v>2160</v>
      </c>
      <c r="FM18" s="21">
        <v>693</v>
      </c>
      <c r="FN18" s="21">
        <v>693</v>
      </c>
      <c r="FO18" s="21">
        <v>693</v>
      </c>
      <c r="FP18" s="21">
        <v>693</v>
      </c>
      <c r="FQ18" s="21">
        <v>693</v>
      </c>
      <c r="FR18" s="21">
        <v>693</v>
      </c>
      <c r="FS18" s="21">
        <v>693</v>
      </c>
      <c r="FT18" s="21">
        <v>693</v>
      </c>
      <c r="FU18" s="21">
        <v>693</v>
      </c>
      <c r="FV18" s="21">
        <v>693</v>
      </c>
      <c r="FW18" s="21">
        <v>693</v>
      </c>
      <c r="FX18" s="21">
        <v>693</v>
      </c>
      <c r="FY18" s="21">
        <v>806</v>
      </c>
      <c r="FZ18" s="21">
        <v>806</v>
      </c>
      <c r="GA18" s="21">
        <v>806</v>
      </c>
      <c r="GB18" s="21">
        <v>806</v>
      </c>
      <c r="GC18" s="21">
        <v>806</v>
      </c>
      <c r="GD18" s="21">
        <v>806</v>
      </c>
      <c r="GE18" s="21">
        <v>806</v>
      </c>
      <c r="GF18" s="21">
        <v>806</v>
      </c>
      <c r="GG18" s="21">
        <v>806</v>
      </c>
      <c r="GH18" s="21">
        <v>806</v>
      </c>
      <c r="GI18" s="21">
        <v>806</v>
      </c>
      <c r="GJ18" s="21">
        <v>806</v>
      </c>
      <c r="GK18" s="21">
        <v>869</v>
      </c>
      <c r="GL18" s="21">
        <v>869</v>
      </c>
      <c r="GM18" s="21">
        <v>869</v>
      </c>
      <c r="GN18" s="21">
        <v>869</v>
      </c>
      <c r="GO18" s="21">
        <v>869</v>
      </c>
      <c r="GP18" s="21">
        <v>869</v>
      </c>
      <c r="GQ18" s="21">
        <v>869</v>
      </c>
      <c r="GR18" s="21">
        <v>869</v>
      </c>
      <c r="GS18" s="21">
        <v>869</v>
      </c>
      <c r="GT18" s="21">
        <v>869</v>
      </c>
      <c r="GU18" s="21">
        <v>869</v>
      </c>
      <c r="GV18" s="21">
        <v>869</v>
      </c>
      <c r="GW18" s="21">
        <v>1000</v>
      </c>
      <c r="GX18" s="21">
        <v>1000</v>
      </c>
      <c r="GY18" s="21">
        <v>1000</v>
      </c>
      <c r="GZ18" s="21">
        <v>1000</v>
      </c>
    </row>
    <row r="19" spans="2:208" s="102" customFormat="1" ht="18.75" x14ac:dyDescent="0.3">
      <c r="H19" s="103" t="s">
        <v>18</v>
      </c>
      <c r="I19" s="21">
        <v>0</v>
      </c>
      <c r="J19" s="21">
        <v>0</v>
      </c>
      <c r="K19" s="21">
        <v>0</v>
      </c>
      <c r="L19" s="21">
        <v>0</v>
      </c>
      <c r="M19" s="21">
        <v>0</v>
      </c>
      <c r="N19" s="21">
        <v>0</v>
      </c>
      <c r="O19" s="21">
        <v>0</v>
      </c>
      <c r="P19" s="21">
        <v>0</v>
      </c>
      <c r="Q19" s="21">
        <v>0</v>
      </c>
      <c r="R19" s="21">
        <v>0</v>
      </c>
      <c r="S19" s="21">
        <v>0</v>
      </c>
      <c r="T19" s="21">
        <v>0</v>
      </c>
      <c r="U19" s="21">
        <v>0</v>
      </c>
      <c r="V19" s="21">
        <v>0</v>
      </c>
      <c r="W19" s="21">
        <v>0</v>
      </c>
      <c r="X19" s="21">
        <v>0</v>
      </c>
      <c r="Y19" s="21">
        <v>0</v>
      </c>
      <c r="Z19" s="21">
        <v>0</v>
      </c>
      <c r="AA19" s="21">
        <v>0</v>
      </c>
      <c r="AB19" s="21">
        <v>0</v>
      </c>
      <c r="AC19" s="21">
        <v>0</v>
      </c>
      <c r="AD19" s="21">
        <v>0</v>
      </c>
      <c r="AE19" s="21">
        <v>0</v>
      </c>
      <c r="AF19" s="21">
        <v>0</v>
      </c>
      <c r="AG19" s="21">
        <v>0</v>
      </c>
      <c r="AH19" s="21">
        <v>0</v>
      </c>
      <c r="AI19" s="21">
        <v>0</v>
      </c>
      <c r="AJ19" s="21">
        <v>0</v>
      </c>
      <c r="AK19" s="21">
        <v>0</v>
      </c>
      <c r="AL19" s="21">
        <v>0</v>
      </c>
      <c r="AM19" s="21">
        <v>0</v>
      </c>
      <c r="AN19" s="21">
        <v>0</v>
      </c>
      <c r="AO19" s="21">
        <v>0.85</v>
      </c>
      <c r="AP19" s="21">
        <v>0.85</v>
      </c>
      <c r="AQ19" s="21">
        <v>0.85</v>
      </c>
      <c r="AR19" s="21">
        <v>0.85</v>
      </c>
      <c r="AS19" s="21">
        <v>0.85</v>
      </c>
      <c r="AT19" s="21">
        <v>0.85</v>
      </c>
      <c r="AU19" s="21">
        <v>0.85</v>
      </c>
      <c r="AV19" s="21">
        <v>0.85</v>
      </c>
      <c r="AW19" s="21">
        <v>0</v>
      </c>
      <c r="AX19" s="21">
        <v>0</v>
      </c>
      <c r="AY19" s="21">
        <v>0</v>
      </c>
      <c r="AZ19" s="21">
        <v>0</v>
      </c>
      <c r="BA19" s="21">
        <v>0</v>
      </c>
      <c r="BB19" s="21">
        <v>0</v>
      </c>
      <c r="BC19" s="21">
        <v>0</v>
      </c>
      <c r="BD19" s="21">
        <v>0</v>
      </c>
      <c r="BE19" s="21">
        <v>0</v>
      </c>
      <c r="BF19" s="21">
        <v>0</v>
      </c>
      <c r="BG19" s="21">
        <v>0</v>
      </c>
      <c r="BH19" s="21">
        <v>0</v>
      </c>
      <c r="BI19" s="21">
        <v>0</v>
      </c>
      <c r="BJ19" s="21">
        <v>0</v>
      </c>
      <c r="BK19" s="21">
        <v>0</v>
      </c>
      <c r="BL19" s="21">
        <v>0</v>
      </c>
      <c r="BM19" s="21">
        <v>0.95</v>
      </c>
      <c r="BN19" s="21">
        <v>0.95</v>
      </c>
      <c r="BO19" s="21">
        <v>0.95</v>
      </c>
      <c r="BP19" s="21">
        <v>0.95</v>
      </c>
      <c r="BQ19" s="21">
        <v>0.95</v>
      </c>
      <c r="BR19" s="21">
        <v>0.95</v>
      </c>
      <c r="BS19" s="21">
        <v>0.95</v>
      </c>
      <c r="BT19" s="21">
        <v>0.95</v>
      </c>
      <c r="BU19" s="21">
        <v>0.95</v>
      </c>
      <c r="BV19" s="21">
        <v>0.95</v>
      </c>
      <c r="BW19" s="21">
        <v>0.95</v>
      </c>
      <c r="BX19" s="21">
        <v>0.95</v>
      </c>
      <c r="BY19" s="21">
        <v>0.95</v>
      </c>
      <c r="BZ19" s="21">
        <v>0.95</v>
      </c>
      <c r="CA19" s="21">
        <v>0.95</v>
      </c>
      <c r="CB19" s="21">
        <v>0.95</v>
      </c>
      <c r="CC19" s="21">
        <v>0.95</v>
      </c>
      <c r="CD19" s="21">
        <v>0.95</v>
      </c>
      <c r="CE19" s="21">
        <v>0.95</v>
      </c>
      <c r="CF19" s="21">
        <v>0.95</v>
      </c>
      <c r="CG19" s="21">
        <v>0</v>
      </c>
      <c r="CH19" s="21">
        <v>0</v>
      </c>
      <c r="CI19" s="21">
        <v>0</v>
      </c>
      <c r="CJ19" s="21">
        <v>0.72</v>
      </c>
      <c r="CK19" s="21">
        <v>0.72</v>
      </c>
      <c r="CL19" s="21">
        <v>0.72</v>
      </c>
      <c r="CM19" s="21">
        <v>0.72</v>
      </c>
      <c r="CN19" s="21">
        <v>0.75</v>
      </c>
      <c r="CO19" s="21">
        <v>0.72</v>
      </c>
      <c r="CP19" s="21">
        <v>0.72</v>
      </c>
      <c r="CQ19" s="21">
        <v>0.72</v>
      </c>
      <c r="CR19" s="21">
        <v>0.72</v>
      </c>
      <c r="CS19" s="21">
        <v>0</v>
      </c>
      <c r="CT19" s="21">
        <v>0</v>
      </c>
      <c r="CU19" s="21">
        <v>0</v>
      </c>
      <c r="CV19" s="21">
        <v>0</v>
      </c>
      <c r="CW19" s="21">
        <v>0</v>
      </c>
      <c r="CX19" s="21">
        <v>0</v>
      </c>
      <c r="CY19" s="21">
        <v>0</v>
      </c>
      <c r="CZ19" s="21">
        <v>0</v>
      </c>
      <c r="DA19" s="21">
        <v>0</v>
      </c>
      <c r="DB19" s="21">
        <v>0</v>
      </c>
      <c r="DC19" s="21">
        <v>0</v>
      </c>
      <c r="DD19" s="21">
        <v>0</v>
      </c>
      <c r="DE19" s="21">
        <v>0</v>
      </c>
      <c r="DF19" s="21">
        <v>0</v>
      </c>
      <c r="DG19" s="21">
        <v>0</v>
      </c>
      <c r="DH19" s="21">
        <v>0</v>
      </c>
      <c r="DI19" s="21">
        <v>0</v>
      </c>
      <c r="DJ19" s="21">
        <v>0</v>
      </c>
      <c r="DK19" s="21">
        <v>0</v>
      </c>
      <c r="DL19" s="21">
        <v>0</v>
      </c>
      <c r="DM19" s="21">
        <v>0</v>
      </c>
      <c r="DN19" s="21">
        <v>0</v>
      </c>
      <c r="DO19" s="21">
        <v>0</v>
      </c>
      <c r="DP19" s="21">
        <v>0</v>
      </c>
      <c r="DQ19" s="21">
        <v>0</v>
      </c>
      <c r="DR19" s="21">
        <v>0</v>
      </c>
      <c r="DS19" s="21">
        <v>0</v>
      </c>
      <c r="DT19" s="21">
        <v>0</v>
      </c>
      <c r="DU19" s="21">
        <v>0</v>
      </c>
      <c r="DV19" s="21">
        <v>0</v>
      </c>
      <c r="DW19" s="21">
        <v>0</v>
      </c>
      <c r="DX19" s="21">
        <v>0</v>
      </c>
      <c r="DY19" s="21">
        <v>0</v>
      </c>
      <c r="DZ19" s="21">
        <v>0</v>
      </c>
      <c r="EA19" s="21">
        <v>0</v>
      </c>
      <c r="EB19" s="21">
        <v>0</v>
      </c>
      <c r="EC19" s="21">
        <v>0</v>
      </c>
      <c r="ED19" s="21">
        <v>0</v>
      </c>
      <c r="EE19" s="21">
        <v>0</v>
      </c>
      <c r="EF19" s="21">
        <v>0</v>
      </c>
      <c r="EG19" s="21">
        <v>0</v>
      </c>
      <c r="EH19" s="21">
        <v>0</v>
      </c>
      <c r="EI19" s="21">
        <v>0</v>
      </c>
      <c r="EJ19" s="21">
        <v>0</v>
      </c>
      <c r="EK19" s="21">
        <v>0</v>
      </c>
      <c r="EL19" s="21">
        <v>0</v>
      </c>
      <c r="EM19" s="21">
        <v>0</v>
      </c>
      <c r="EN19" s="21">
        <v>0</v>
      </c>
      <c r="EO19" s="21">
        <v>0.92</v>
      </c>
      <c r="EP19" s="21">
        <v>0.92</v>
      </c>
      <c r="EQ19" s="21">
        <v>0.92</v>
      </c>
      <c r="ER19" s="21">
        <v>0.92</v>
      </c>
      <c r="ES19" s="21">
        <v>0.92</v>
      </c>
      <c r="ET19" s="21">
        <v>0.92</v>
      </c>
      <c r="EU19" s="21">
        <v>0.92</v>
      </c>
      <c r="EV19" s="21">
        <v>0.92</v>
      </c>
      <c r="EW19" s="21">
        <v>0</v>
      </c>
      <c r="EX19" s="21">
        <v>0</v>
      </c>
      <c r="EY19" s="21">
        <v>0</v>
      </c>
      <c r="EZ19" s="21">
        <v>0.8</v>
      </c>
      <c r="FA19" s="21">
        <v>0.8</v>
      </c>
      <c r="FB19" s="21">
        <v>0.8</v>
      </c>
      <c r="FC19" s="21">
        <v>0.8</v>
      </c>
      <c r="FD19" s="21">
        <v>0.8</v>
      </c>
      <c r="FE19" s="21">
        <v>0.8</v>
      </c>
      <c r="FF19" s="21">
        <v>0.8</v>
      </c>
      <c r="FG19" s="21">
        <v>0.8</v>
      </c>
      <c r="FH19" s="21">
        <v>0.8</v>
      </c>
      <c r="FI19" s="21">
        <v>0.8</v>
      </c>
      <c r="FJ19" s="21">
        <v>0.8</v>
      </c>
      <c r="FK19" s="21">
        <v>0.8</v>
      </c>
      <c r="FL19" s="21">
        <v>0.8</v>
      </c>
      <c r="FM19" s="21">
        <v>0.86</v>
      </c>
      <c r="FN19" s="21">
        <v>0.86</v>
      </c>
      <c r="FO19" s="21">
        <v>0.86</v>
      </c>
      <c r="FP19" s="21">
        <v>0.78</v>
      </c>
      <c r="FQ19" s="21">
        <v>0.86</v>
      </c>
      <c r="FR19" s="21">
        <v>0.86</v>
      </c>
      <c r="FS19" s="21">
        <v>0.86</v>
      </c>
      <c r="FT19" s="21">
        <v>0.81</v>
      </c>
      <c r="FU19" s="21">
        <v>0.86</v>
      </c>
      <c r="FV19" s="21">
        <v>0.86</v>
      </c>
      <c r="FW19" s="21">
        <v>0.86</v>
      </c>
      <c r="FX19" s="21">
        <v>0.84</v>
      </c>
      <c r="FY19" s="21">
        <v>0.78</v>
      </c>
      <c r="FZ19" s="21">
        <v>0.78</v>
      </c>
      <c r="GA19" s="21">
        <v>0.78</v>
      </c>
      <c r="GB19" s="21">
        <v>0.78</v>
      </c>
      <c r="GC19" s="21">
        <v>0.81</v>
      </c>
      <c r="GD19" s="21">
        <v>0.81</v>
      </c>
      <c r="GE19" s="21">
        <v>0.81</v>
      </c>
      <c r="GF19" s="21">
        <v>0.81</v>
      </c>
      <c r="GG19" s="21">
        <v>0.84</v>
      </c>
      <c r="GH19" s="21">
        <v>0.84</v>
      </c>
      <c r="GI19" s="21">
        <v>0.84</v>
      </c>
      <c r="GJ19" s="21">
        <v>0.84</v>
      </c>
      <c r="GK19" s="21">
        <v>0.78</v>
      </c>
      <c r="GL19" s="21">
        <v>0.78</v>
      </c>
      <c r="GM19" s="21">
        <v>0.78</v>
      </c>
      <c r="GN19" s="21">
        <v>0.78</v>
      </c>
      <c r="GO19" s="21">
        <v>0.81</v>
      </c>
      <c r="GP19" s="21">
        <v>0.81</v>
      </c>
      <c r="GQ19" s="21">
        <v>0.81</v>
      </c>
      <c r="GR19" s="21">
        <v>0.81</v>
      </c>
      <c r="GS19" s="21">
        <v>0.84</v>
      </c>
      <c r="GT19" s="21">
        <v>0.84</v>
      </c>
      <c r="GU19" s="21">
        <v>0.84</v>
      </c>
      <c r="GV19" s="21">
        <v>0.84</v>
      </c>
      <c r="GW19" s="21">
        <v>75</v>
      </c>
      <c r="GX19" s="21">
        <v>75</v>
      </c>
      <c r="GY19" s="21">
        <v>75</v>
      </c>
      <c r="GZ19" s="21">
        <v>75</v>
      </c>
    </row>
    <row r="20" spans="2:208" ht="19.5" thickBot="1" x14ac:dyDescent="0.35">
      <c r="H20" s="103" t="s">
        <v>19</v>
      </c>
      <c r="I20" s="21">
        <v>2009</v>
      </c>
      <c r="J20" s="21">
        <v>2009</v>
      </c>
      <c r="K20" s="21">
        <v>2009</v>
      </c>
      <c r="L20" s="21">
        <v>2009</v>
      </c>
      <c r="M20" s="21">
        <v>2009</v>
      </c>
      <c r="N20" s="21">
        <v>2009</v>
      </c>
      <c r="O20" s="21">
        <v>2009</v>
      </c>
      <c r="P20" s="21">
        <v>2009</v>
      </c>
      <c r="Q20" s="21">
        <v>2009</v>
      </c>
      <c r="R20" s="21">
        <v>2009</v>
      </c>
      <c r="S20" s="21">
        <v>2009</v>
      </c>
      <c r="T20" s="21">
        <v>2009</v>
      </c>
      <c r="U20" s="21">
        <v>2009</v>
      </c>
      <c r="V20" s="21">
        <v>2009</v>
      </c>
      <c r="W20" s="21">
        <v>2009</v>
      </c>
      <c r="X20" s="21">
        <v>2009</v>
      </c>
      <c r="Y20" s="21">
        <v>2009</v>
      </c>
      <c r="Z20" s="21">
        <v>2009</v>
      </c>
      <c r="AA20" s="21">
        <v>2009</v>
      </c>
      <c r="AB20" s="21">
        <v>2009</v>
      </c>
      <c r="AC20" s="21">
        <v>2009</v>
      </c>
      <c r="AD20" s="21">
        <v>2009</v>
      </c>
      <c r="AE20" s="21">
        <v>2009</v>
      </c>
      <c r="AF20" s="21">
        <v>2009</v>
      </c>
      <c r="AG20" s="21">
        <v>2009</v>
      </c>
      <c r="AH20" s="21">
        <v>2009</v>
      </c>
      <c r="AI20" s="21">
        <v>2009</v>
      </c>
      <c r="AJ20" s="21">
        <v>2009</v>
      </c>
      <c r="AK20" s="21">
        <v>2009</v>
      </c>
      <c r="AL20" s="21">
        <v>2009</v>
      </c>
      <c r="AM20" s="21">
        <v>2009</v>
      </c>
      <c r="AN20" s="21">
        <v>2009</v>
      </c>
      <c r="AO20" s="21">
        <v>2017</v>
      </c>
      <c r="AP20" s="21">
        <v>2017</v>
      </c>
      <c r="AQ20" s="21">
        <v>2017</v>
      </c>
      <c r="AR20" s="21">
        <v>2017</v>
      </c>
      <c r="AS20" s="21">
        <v>2017</v>
      </c>
      <c r="AT20" s="21">
        <v>2017</v>
      </c>
      <c r="AU20" s="21">
        <v>2017</v>
      </c>
      <c r="AV20" s="21">
        <v>2017</v>
      </c>
      <c r="AW20" s="21">
        <v>2017</v>
      </c>
      <c r="AX20" s="21">
        <v>2017</v>
      </c>
      <c r="AY20" s="21">
        <v>2017</v>
      </c>
      <c r="AZ20" s="21">
        <v>2017</v>
      </c>
      <c r="BA20" s="21">
        <v>2017</v>
      </c>
      <c r="BB20" s="21">
        <v>2017</v>
      </c>
      <c r="BC20" s="21">
        <v>2017</v>
      </c>
      <c r="BD20" s="21">
        <v>2017</v>
      </c>
      <c r="BE20" s="21">
        <v>2017</v>
      </c>
      <c r="BF20" s="21">
        <v>2017</v>
      </c>
      <c r="BG20" s="21">
        <v>2017</v>
      </c>
      <c r="BH20" s="21">
        <v>2017</v>
      </c>
      <c r="BI20" s="21">
        <v>2017</v>
      </c>
      <c r="BJ20" s="21">
        <v>2017</v>
      </c>
      <c r="BK20" s="21">
        <v>2017</v>
      </c>
      <c r="BL20" s="21">
        <v>2017</v>
      </c>
      <c r="BM20" s="21">
        <v>1987</v>
      </c>
      <c r="BN20" s="21">
        <v>1987</v>
      </c>
      <c r="BO20" s="21">
        <v>1987</v>
      </c>
      <c r="BP20" s="21">
        <v>1987</v>
      </c>
      <c r="BQ20" s="21">
        <v>1987</v>
      </c>
      <c r="BR20" s="21">
        <v>1987</v>
      </c>
      <c r="BS20" s="21">
        <v>1987</v>
      </c>
      <c r="BT20" s="21">
        <v>1987</v>
      </c>
      <c r="BU20" s="21">
        <v>1987</v>
      </c>
      <c r="BV20" s="21">
        <v>1987</v>
      </c>
      <c r="BW20" s="21">
        <v>1987</v>
      </c>
      <c r="BX20" s="21">
        <v>1987</v>
      </c>
      <c r="BY20" s="21">
        <v>1987</v>
      </c>
      <c r="BZ20" s="21">
        <v>1987</v>
      </c>
      <c r="CA20" s="21">
        <v>1987</v>
      </c>
      <c r="CB20" s="21">
        <v>1987</v>
      </c>
      <c r="CC20" s="21">
        <v>1987</v>
      </c>
      <c r="CD20" s="21">
        <v>1987</v>
      </c>
      <c r="CE20" s="21">
        <v>1987</v>
      </c>
      <c r="CF20" s="21">
        <v>1987</v>
      </c>
      <c r="CG20" s="21">
        <v>1988</v>
      </c>
      <c r="CH20" s="21">
        <v>1988</v>
      </c>
      <c r="CI20" s="21">
        <v>1988</v>
      </c>
      <c r="CJ20" s="21">
        <v>1988</v>
      </c>
      <c r="CK20" s="21">
        <v>1988</v>
      </c>
      <c r="CL20" s="21">
        <v>1988</v>
      </c>
      <c r="CM20" s="21">
        <v>1988</v>
      </c>
      <c r="CN20" s="21">
        <v>1988</v>
      </c>
      <c r="CO20" s="21">
        <v>1988</v>
      </c>
      <c r="CP20" s="21">
        <v>1988</v>
      </c>
      <c r="CQ20" s="21">
        <v>1988</v>
      </c>
      <c r="CR20" s="21">
        <v>1988</v>
      </c>
      <c r="CS20" s="21">
        <v>2023</v>
      </c>
      <c r="CT20" s="21">
        <v>2023</v>
      </c>
      <c r="CU20" s="21">
        <v>2023</v>
      </c>
      <c r="CV20" s="21">
        <v>2023</v>
      </c>
      <c r="CW20" s="21">
        <v>2022</v>
      </c>
      <c r="CX20" s="21">
        <v>2022</v>
      </c>
      <c r="CY20" s="21">
        <v>2022</v>
      </c>
      <c r="CZ20" s="21">
        <v>2022</v>
      </c>
      <c r="DA20" s="21">
        <v>0</v>
      </c>
      <c r="DB20" s="21">
        <v>0</v>
      </c>
      <c r="DC20" s="21">
        <v>0</v>
      </c>
      <c r="DD20" s="21">
        <v>0</v>
      </c>
      <c r="DE20" s="21">
        <v>2023</v>
      </c>
      <c r="DF20" s="21">
        <v>2023</v>
      </c>
      <c r="DG20" s="21">
        <v>2023</v>
      </c>
      <c r="DH20" s="21">
        <v>2023</v>
      </c>
      <c r="DI20" s="21">
        <v>2023</v>
      </c>
      <c r="DJ20" s="21">
        <v>2023</v>
      </c>
      <c r="DK20" s="21">
        <v>2023</v>
      </c>
      <c r="DL20" s="21">
        <v>2023</v>
      </c>
      <c r="DM20" s="21">
        <v>2023</v>
      </c>
      <c r="DN20" s="21">
        <v>2023</v>
      </c>
      <c r="DO20" s="21">
        <v>2023</v>
      </c>
      <c r="DP20" s="21">
        <v>2023</v>
      </c>
      <c r="DQ20" s="21">
        <v>2023</v>
      </c>
      <c r="DR20" s="21">
        <v>2023</v>
      </c>
      <c r="DS20" s="21">
        <v>2023</v>
      </c>
      <c r="DT20" s="21">
        <v>2023</v>
      </c>
      <c r="DU20" s="21">
        <v>2023</v>
      </c>
      <c r="DV20" s="21">
        <v>2023</v>
      </c>
      <c r="DW20" s="21">
        <v>2023</v>
      </c>
      <c r="DX20" s="21">
        <v>2023</v>
      </c>
      <c r="DY20" s="21">
        <v>2023</v>
      </c>
      <c r="DZ20" s="21">
        <v>2023</v>
      </c>
      <c r="EA20" s="21">
        <v>2023</v>
      </c>
      <c r="EB20" s="21">
        <v>2023</v>
      </c>
      <c r="EC20" s="21">
        <v>2020</v>
      </c>
      <c r="ED20" s="21">
        <v>2020</v>
      </c>
      <c r="EE20" s="21">
        <v>2020</v>
      </c>
      <c r="EF20" s="21">
        <v>2020</v>
      </c>
      <c r="EG20" s="21">
        <v>2015</v>
      </c>
      <c r="EH20" s="21">
        <v>2015</v>
      </c>
      <c r="EI20" s="21">
        <v>2015</v>
      </c>
      <c r="EJ20" s="21">
        <v>2015</v>
      </c>
      <c r="EK20" s="21">
        <v>2017</v>
      </c>
      <c r="EL20" s="21">
        <v>2017</v>
      </c>
      <c r="EM20" s="21">
        <v>2017</v>
      </c>
      <c r="EN20" s="21">
        <v>2017</v>
      </c>
      <c r="EO20" s="21">
        <v>2011</v>
      </c>
      <c r="EP20" s="21">
        <v>2011</v>
      </c>
      <c r="EQ20" s="21">
        <v>2011</v>
      </c>
      <c r="ER20" s="21">
        <v>2011</v>
      </c>
      <c r="ES20" s="21">
        <v>2011</v>
      </c>
      <c r="ET20" s="21">
        <v>2011</v>
      </c>
      <c r="EU20" s="21">
        <v>2011</v>
      </c>
      <c r="EV20" s="21">
        <v>2011</v>
      </c>
      <c r="EW20" s="21">
        <v>1987</v>
      </c>
      <c r="EX20" s="21">
        <v>1987</v>
      </c>
      <c r="EY20" s="21">
        <v>1987</v>
      </c>
      <c r="EZ20" s="21">
        <v>1987</v>
      </c>
      <c r="FA20" s="21">
        <v>1987</v>
      </c>
      <c r="FB20" s="21">
        <v>1987</v>
      </c>
      <c r="FC20" s="21">
        <v>1987</v>
      </c>
      <c r="FD20" s="21">
        <v>1987</v>
      </c>
      <c r="FE20" s="21">
        <v>1987</v>
      </c>
      <c r="FF20" s="21">
        <v>1987</v>
      </c>
      <c r="FG20" s="21">
        <v>1987</v>
      </c>
      <c r="FH20" s="21">
        <v>1987</v>
      </c>
      <c r="FI20" s="21">
        <v>1987</v>
      </c>
      <c r="FJ20" s="21">
        <v>1987</v>
      </c>
      <c r="FK20" s="21">
        <v>1987</v>
      </c>
      <c r="FL20" s="21">
        <v>1987</v>
      </c>
      <c r="FM20" s="21">
        <v>1992</v>
      </c>
      <c r="FN20" s="21">
        <v>1992</v>
      </c>
      <c r="FO20" s="21">
        <v>1992</v>
      </c>
      <c r="FP20" s="21">
        <v>1992</v>
      </c>
      <c r="FQ20" s="21">
        <v>1992</v>
      </c>
      <c r="FR20" s="21">
        <v>1992</v>
      </c>
      <c r="FS20" s="21">
        <v>1992</v>
      </c>
      <c r="FT20" s="21">
        <v>1992</v>
      </c>
      <c r="FU20" s="21">
        <v>1992</v>
      </c>
      <c r="FV20" s="21">
        <v>1992</v>
      </c>
      <c r="FW20" s="21">
        <v>1992</v>
      </c>
      <c r="FX20" s="21">
        <v>1992</v>
      </c>
      <c r="FY20" s="21">
        <v>1992</v>
      </c>
      <c r="FZ20" s="21">
        <v>1992</v>
      </c>
      <c r="GA20" s="21">
        <v>1992</v>
      </c>
      <c r="GB20" s="21">
        <v>1992</v>
      </c>
      <c r="GC20" s="21">
        <v>1992</v>
      </c>
      <c r="GD20" s="21">
        <v>1992</v>
      </c>
      <c r="GE20" s="21">
        <v>1992</v>
      </c>
      <c r="GF20" s="21">
        <v>1992</v>
      </c>
      <c r="GG20" s="21">
        <v>1992</v>
      </c>
      <c r="GH20" s="21">
        <v>1992</v>
      </c>
      <c r="GI20" s="21">
        <v>1992</v>
      </c>
      <c r="GJ20" s="21">
        <v>1992</v>
      </c>
      <c r="GK20" s="21">
        <v>1992</v>
      </c>
      <c r="GL20" s="21">
        <v>1992</v>
      </c>
      <c r="GM20" s="21">
        <v>1992</v>
      </c>
      <c r="GN20" s="21">
        <v>1992</v>
      </c>
      <c r="GO20" s="21">
        <v>1992</v>
      </c>
      <c r="GP20" s="21">
        <v>1992</v>
      </c>
      <c r="GQ20" s="21">
        <v>1992</v>
      </c>
      <c r="GR20" s="21">
        <v>1992</v>
      </c>
      <c r="GS20" s="21">
        <v>1992</v>
      </c>
      <c r="GT20" s="21">
        <v>1992</v>
      </c>
      <c r="GU20" s="21">
        <v>1992</v>
      </c>
      <c r="GV20" s="21">
        <v>1992</v>
      </c>
      <c r="GW20" s="21">
        <v>1978</v>
      </c>
      <c r="GX20" s="21">
        <v>1978</v>
      </c>
      <c r="GY20" s="21">
        <v>1978</v>
      </c>
      <c r="GZ20" s="21">
        <v>1978</v>
      </c>
    </row>
    <row r="21" spans="2:208" ht="19.5" thickBot="1" x14ac:dyDescent="0.35">
      <c r="D21" s="69" t="s">
        <v>20</v>
      </c>
      <c r="E21" s="70"/>
      <c r="F21" s="70"/>
      <c r="G21" s="71"/>
      <c r="H21" s="104" t="s">
        <v>21</v>
      </c>
      <c r="I21" s="21" t="s">
        <v>758</v>
      </c>
      <c r="J21" s="21" t="s">
        <v>758</v>
      </c>
      <c r="K21" s="21" t="s">
        <v>758</v>
      </c>
      <c r="L21" s="21" t="s">
        <v>758</v>
      </c>
      <c r="M21" s="21" t="s">
        <v>758</v>
      </c>
      <c r="N21" s="21" t="s">
        <v>758</v>
      </c>
      <c r="O21" s="21" t="s">
        <v>758</v>
      </c>
      <c r="P21" s="21" t="s">
        <v>758</v>
      </c>
      <c r="Q21" s="21" t="s">
        <v>758</v>
      </c>
      <c r="R21" s="21" t="s">
        <v>758</v>
      </c>
      <c r="S21" s="21" t="s">
        <v>758</v>
      </c>
      <c r="T21" s="21" t="s">
        <v>758</v>
      </c>
      <c r="U21" s="21" t="s">
        <v>758</v>
      </c>
      <c r="V21" s="21" t="s">
        <v>758</v>
      </c>
      <c r="W21" s="21" t="s">
        <v>758</v>
      </c>
      <c r="X21" s="21" t="s">
        <v>758</v>
      </c>
      <c r="Y21" s="21" t="s">
        <v>758</v>
      </c>
      <c r="Z21" s="21" t="s">
        <v>758</v>
      </c>
      <c r="AA21" s="21" t="s">
        <v>758</v>
      </c>
      <c r="AB21" s="21" t="s">
        <v>758</v>
      </c>
      <c r="AC21" s="21" t="s">
        <v>758</v>
      </c>
      <c r="AD21" s="21" t="s">
        <v>758</v>
      </c>
      <c r="AE21" s="21" t="s">
        <v>758</v>
      </c>
      <c r="AF21" s="21" t="s">
        <v>758</v>
      </c>
      <c r="AG21" s="21" t="s">
        <v>758</v>
      </c>
      <c r="AH21" s="21" t="s">
        <v>758</v>
      </c>
      <c r="AI21" s="21" t="s">
        <v>758</v>
      </c>
      <c r="AJ21" s="21" t="s">
        <v>758</v>
      </c>
      <c r="AK21" s="21" t="s">
        <v>758</v>
      </c>
      <c r="AL21" s="21" t="s">
        <v>758</v>
      </c>
      <c r="AM21" s="21" t="s">
        <v>758</v>
      </c>
      <c r="AN21" s="21" t="s">
        <v>758</v>
      </c>
      <c r="AO21" s="21" t="s">
        <v>758</v>
      </c>
      <c r="AP21" s="21" t="s">
        <v>758</v>
      </c>
      <c r="AQ21" s="21" t="s">
        <v>758</v>
      </c>
      <c r="AR21" s="21" t="s">
        <v>758</v>
      </c>
      <c r="AS21" s="21" t="s">
        <v>758</v>
      </c>
      <c r="AT21" s="21" t="s">
        <v>758</v>
      </c>
      <c r="AU21" s="21" t="s">
        <v>758</v>
      </c>
      <c r="AV21" s="21" t="s">
        <v>758</v>
      </c>
      <c r="AW21" s="21" t="s">
        <v>758</v>
      </c>
      <c r="AX21" s="21" t="s">
        <v>758</v>
      </c>
      <c r="AY21" s="21" t="s">
        <v>758</v>
      </c>
      <c r="AZ21" s="21" t="s">
        <v>758</v>
      </c>
      <c r="BA21" s="21" t="s">
        <v>758</v>
      </c>
      <c r="BB21" s="21" t="s">
        <v>758</v>
      </c>
      <c r="BC21" s="21" t="s">
        <v>758</v>
      </c>
      <c r="BD21" s="21" t="s">
        <v>758</v>
      </c>
      <c r="BE21" s="21" t="s">
        <v>758</v>
      </c>
      <c r="BF21" s="21" t="s">
        <v>758</v>
      </c>
      <c r="BG21" s="21" t="s">
        <v>758</v>
      </c>
      <c r="BH21" s="21" t="s">
        <v>758</v>
      </c>
      <c r="BI21" s="21" t="s">
        <v>758</v>
      </c>
      <c r="BJ21" s="21" t="s">
        <v>758</v>
      </c>
      <c r="BK21" s="21" t="s">
        <v>758</v>
      </c>
      <c r="BL21" s="21" t="s">
        <v>758</v>
      </c>
      <c r="BM21" s="21" t="s">
        <v>758</v>
      </c>
      <c r="BN21" s="21" t="s">
        <v>758</v>
      </c>
      <c r="BO21" s="21" t="s">
        <v>758</v>
      </c>
      <c r="BP21" s="21" t="s">
        <v>758</v>
      </c>
      <c r="BQ21" s="21" t="s">
        <v>758</v>
      </c>
      <c r="BR21" s="21" t="s">
        <v>758</v>
      </c>
      <c r="BS21" s="21" t="s">
        <v>758</v>
      </c>
      <c r="BT21" s="21" t="s">
        <v>758</v>
      </c>
      <c r="BU21" s="21" t="s">
        <v>758</v>
      </c>
      <c r="BV21" s="21" t="s">
        <v>758</v>
      </c>
      <c r="BW21" s="21" t="s">
        <v>758</v>
      </c>
      <c r="BX21" s="21" t="s">
        <v>758</v>
      </c>
      <c r="BY21" s="21" t="s">
        <v>758</v>
      </c>
      <c r="BZ21" s="21" t="s">
        <v>758</v>
      </c>
      <c r="CA21" s="21" t="s">
        <v>758</v>
      </c>
      <c r="CB21" s="21" t="s">
        <v>758</v>
      </c>
      <c r="CC21" s="21" t="s">
        <v>758</v>
      </c>
      <c r="CD21" s="21" t="s">
        <v>758</v>
      </c>
      <c r="CE21" s="21" t="s">
        <v>758</v>
      </c>
      <c r="CF21" s="21" t="s">
        <v>758</v>
      </c>
      <c r="CG21" s="21" t="s">
        <v>758</v>
      </c>
      <c r="CH21" s="21" t="s">
        <v>758</v>
      </c>
      <c r="CI21" s="21" t="s">
        <v>758</v>
      </c>
      <c r="CJ21" s="21" t="s">
        <v>758</v>
      </c>
      <c r="CK21" s="21" t="s">
        <v>758</v>
      </c>
      <c r="CL21" s="21" t="s">
        <v>758</v>
      </c>
      <c r="CM21" s="21" t="s">
        <v>758</v>
      </c>
      <c r="CN21" s="21" t="s">
        <v>758</v>
      </c>
      <c r="CO21" s="21" t="s">
        <v>758</v>
      </c>
      <c r="CP21" s="21" t="s">
        <v>758</v>
      </c>
      <c r="CQ21" s="21" t="s">
        <v>758</v>
      </c>
      <c r="CR21" s="21" t="s">
        <v>758</v>
      </c>
      <c r="CS21" s="21" t="s">
        <v>758</v>
      </c>
      <c r="CT21" s="21" t="s">
        <v>758</v>
      </c>
      <c r="CU21" s="21" t="s">
        <v>758</v>
      </c>
      <c r="CV21" s="21" t="s">
        <v>758</v>
      </c>
      <c r="CW21" s="21" t="s">
        <v>758</v>
      </c>
      <c r="CX21" s="21" t="s">
        <v>758</v>
      </c>
      <c r="CY21" s="21" t="s">
        <v>758</v>
      </c>
      <c r="CZ21" s="21" t="s">
        <v>758</v>
      </c>
      <c r="DA21" s="21">
        <v>0</v>
      </c>
      <c r="DB21" s="21">
        <v>0</v>
      </c>
      <c r="DC21" s="21">
        <v>0</v>
      </c>
      <c r="DD21" s="21">
        <v>0</v>
      </c>
      <c r="DE21" s="21" t="s">
        <v>758</v>
      </c>
      <c r="DF21" s="21" t="s">
        <v>758</v>
      </c>
      <c r="DG21" s="21" t="s">
        <v>758</v>
      </c>
      <c r="DH21" s="21" t="s">
        <v>758</v>
      </c>
      <c r="DI21" s="21" t="s">
        <v>758</v>
      </c>
      <c r="DJ21" s="21" t="s">
        <v>758</v>
      </c>
      <c r="DK21" s="21" t="s">
        <v>758</v>
      </c>
      <c r="DL21" s="21" t="s">
        <v>758</v>
      </c>
      <c r="DM21" s="21" t="s">
        <v>758</v>
      </c>
      <c r="DN21" s="21" t="s">
        <v>758</v>
      </c>
      <c r="DO21" s="21" t="s">
        <v>758</v>
      </c>
      <c r="DP21" s="21" t="s">
        <v>758</v>
      </c>
      <c r="DQ21" s="21" t="s">
        <v>758</v>
      </c>
      <c r="DR21" s="21" t="s">
        <v>758</v>
      </c>
      <c r="DS21" s="21" t="s">
        <v>758</v>
      </c>
      <c r="DT21" s="21" t="s">
        <v>758</v>
      </c>
      <c r="DU21" s="21" t="s">
        <v>758</v>
      </c>
      <c r="DV21" s="21" t="s">
        <v>758</v>
      </c>
      <c r="DW21" s="21" t="s">
        <v>758</v>
      </c>
      <c r="DX21" s="21" t="s">
        <v>758</v>
      </c>
      <c r="DY21" s="21" t="s">
        <v>758</v>
      </c>
      <c r="DZ21" s="21" t="s">
        <v>758</v>
      </c>
      <c r="EA21" s="21" t="s">
        <v>758</v>
      </c>
      <c r="EB21" s="21" t="s">
        <v>758</v>
      </c>
      <c r="EC21" s="21" t="s">
        <v>758</v>
      </c>
      <c r="ED21" s="21" t="s">
        <v>758</v>
      </c>
      <c r="EE21" s="21" t="s">
        <v>758</v>
      </c>
      <c r="EF21" s="21" t="s">
        <v>758</v>
      </c>
      <c r="EG21" s="21" t="s">
        <v>758</v>
      </c>
      <c r="EH21" s="21" t="s">
        <v>758</v>
      </c>
      <c r="EI21" s="21" t="s">
        <v>758</v>
      </c>
      <c r="EJ21" s="21" t="s">
        <v>758</v>
      </c>
      <c r="EK21" s="21" t="s">
        <v>758</v>
      </c>
      <c r="EL21" s="21" t="s">
        <v>758</v>
      </c>
      <c r="EM21" s="21" t="s">
        <v>758</v>
      </c>
      <c r="EN21" s="21" t="s">
        <v>758</v>
      </c>
      <c r="EO21" s="21" t="s">
        <v>758</v>
      </c>
      <c r="EP21" s="21" t="s">
        <v>758</v>
      </c>
      <c r="EQ21" s="21" t="s">
        <v>758</v>
      </c>
      <c r="ER21" s="21" t="s">
        <v>758</v>
      </c>
      <c r="ES21" s="21" t="s">
        <v>758</v>
      </c>
      <c r="ET21" s="21" t="s">
        <v>758</v>
      </c>
      <c r="EU21" s="21" t="s">
        <v>758</v>
      </c>
      <c r="EV21" s="21" t="s">
        <v>758</v>
      </c>
      <c r="EW21" s="21" t="s">
        <v>758</v>
      </c>
      <c r="EX21" s="21" t="s">
        <v>758</v>
      </c>
      <c r="EY21" s="21" t="s">
        <v>758</v>
      </c>
      <c r="EZ21" s="21" t="s">
        <v>758</v>
      </c>
      <c r="FA21" s="21" t="s">
        <v>758</v>
      </c>
      <c r="FB21" s="21" t="s">
        <v>758</v>
      </c>
      <c r="FC21" s="21" t="s">
        <v>758</v>
      </c>
      <c r="FD21" s="21" t="s">
        <v>758</v>
      </c>
      <c r="FE21" s="21" t="s">
        <v>758</v>
      </c>
      <c r="FF21" s="21" t="s">
        <v>758</v>
      </c>
      <c r="FG21" s="21" t="s">
        <v>758</v>
      </c>
      <c r="FH21" s="21" t="s">
        <v>758</v>
      </c>
      <c r="FI21" s="21" t="s">
        <v>758</v>
      </c>
      <c r="FJ21" s="21" t="s">
        <v>758</v>
      </c>
      <c r="FK21" s="21" t="s">
        <v>758</v>
      </c>
      <c r="FL21" s="21" t="s">
        <v>758</v>
      </c>
      <c r="FM21" s="21" t="s">
        <v>758</v>
      </c>
      <c r="FN21" s="21" t="s">
        <v>758</v>
      </c>
      <c r="FO21" s="21" t="s">
        <v>758</v>
      </c>
      <c r="FP21" s="21" t="s">
        <v>758</v>
      </c>
      <c r="FQ21" s="21" t="s">
        <v>758</v>
      </c>
      <c r="FR21" s="21" t="s">
        <v>758</v>
      </c>
      <c r="FS21" s="21" t="s">
        <v>758</v>
      </c>
      <c r="FT21" s="21" t="s">
        <v>758</v>
      </c>
      <c r="FU21" s="21" t="s">
        <v>758</v>
      </c>
      <c r="FV21" s="21" t="s">
        <v>758</v>
      </c>
      <c r="FW21" s="21" t="s">
        <v>758</v>
      </c>
      <c r="FX21" s="21" t="s">
        <v>758</v>
      </c>
      <c r="FY21" s="21" t="s">
        <v>758</v>
      </c>
      <c r="FZ21" s="21" t="s">
        <v>758</v>
      </c>
      <c r="GA21" s="21" t="s">
        <v>758</v>
      </c>
      <c r="GB21" s="21" t="s">
        <v>758</v>
      </c>
      <c r="GC21" s="21" t="s">
        <v>758</v>
      </c>
      <c r="GD21" s="21" t="s">
        <v>758</v>
      </c>
      <c r="GE21" s="21" t="s">
        <v>758</v>
      </c>
      <c r="GF21" s="21" t="s">
        <v>758</v>
      </c>
      <c r="GG21" s="21" t="s">
        <v>758</v>
      </c>
      <c r="GH21" s="21" t="s">
        <v>758</v>
      </c>
      <c r="GI21" s="21" t="s">
        <v>758</v>
      </c>
      <c r="GJ21" s="21" t="s">
        <v>758</v>
      </c>
      <c r="GK21" s="21" t="s">
        <v>758</v>
      </c>
      <c r="GL21" s="21" t="s">
        <v>758</v>
      </c>
      <c r="GM21" s="21" t="s">
        <v>758</v>
      </c>
      <c r="GN21" s="21" t="s">
        <v>758</v>
      </c>
      <c r="GO21" s="21" t="s">
        <v>758</v>
      </c>
      <c r="GP21" s="21" t="s">
        <v>758</v>
      </c>
      <c r="GQ21" s="21" t="s">
        <v>758</v>
      </c>
      <c r="GR21" s="21" t="s">
        <v>758</v>
      </c>
      <c r="GS21" s="21" t="s">
        <v>758</v>
      </c>
      <c r="GT21" s="21" t="s">
        <v>758</v>
      </c>
      <c r="GU21" s="21" t="s">
        <v>758</v>
      </c>
      <c r="GV21" s="21" t="s">
        <v>758</v>
      </c>
      <c r="GW21" s="21" t="s">
        <v>758</v>
      </c>
      <c r="GX21" s="21" t="s">
        <v>758</v>
      </c>
      <c r="GY21" s="21" t="s">
        <v>758</v>
      </c>
      <c r="GZ21" s="21" t="s">
        <v>758</v>
      </c>
    </row>
    <row r="22" spans="2:208" s="65" customFormat="1" ht="52.5" thickBot="1" x14ac:dyDescent="0.4">
      <c r="C22" s="66" t="s">
        <v>22</v>
      </c>
      <c r="D22" s="67">
        <v>1</v>
      </c>
      <c r="E22" s="66">
        <v>2</v>
      </c>
      <c r="F22" s="66">
        <v>3</v>
      </c>
      <c r="G22" s="72" t="s">
        <v>23</v>
      </c>
      <c r="H22" s="68" t="s">
        <v>24</v>
      </c>
      <c r="I22" s="91" t="s">
        <v>215</v>
      </c>
      <c r="J22" s="91" t="s">
        <v>216</v>
      </c>
      <c r="K22" s="91" t="s">
        <v>217</v>
      </c>
      <c r="L22" s="92" t="s">
        <v>218</v>
      </c>
      <c r="M22" s="91" t="s">
        <v>215</v>
      </c>
      <c r="N22" s="91" t="s">
        <v>216</v>
      </c>
      <c r="O22" s="91" t="s">
        <v>217</v>
      </c>
      <c r="P22" s="92" t="s">
        <v>218</v>
      </c>
      <c r="Q22" s="91" t="s">
        <v>215</v>
      </c>
      <c r="R22" s="91" t="s">
        <v>216</v>
      </c>
      <c r="S22" s="91" t="s">
        <v>217</v>
      </c>
      <c r="T22" s="92" t="s">
        <v>218</v>
      </c>
      <c r="U22" s="91" t="s">
        <v>215</v>
      </c>
      <c r="V22" s="91" t="s">
        <v>216</v>
      </c>
      <c r="W22" s="91" t="s">
        <v>217</v>
      </c>
      <c r="X22" s="92" t="s">
        <v>218</v>
      </c>
      <c r="Y22" s="91" t="s">
        <v>215</v>
      </c>
      <c r="Z22" s="91" t="s">
        <v>216</v>
      </c>
      <c r="AA22" s="91" t="s">
        <v>217</v>
      </c>
      <c r="AB22" s="92" t="s">
        <v>218</v>
      </c>
      <c r="AC22" s="91" t="s">
        <v>215</v>
      </c>
      <c r="AD22" s="91" t="s">
        <v>216</v>
      </c>
      <c r="AE22" s="91" t="s">
        <v>217</v>
      </c>
      <c r="AF22" s="92" t="s">
        <v>218</v>
      </c>
      <c r="AG22" s="91" t="s">
        <v>215</v>
      </c>
      <c r="AH22" s="91" t="s">
        <v>216</v>
      </c>
      <c r="AI22" s="91" t="s">
        <v>217</v>
      </c>
      <c r="AJ22" s="92" t="s">
        <v>218</v>
      </c>
      <c r="AK22" s="91" t="s">
        <v>215</v>
      </c>
      <c r="AL22" s="91" t="s">
        <v>216</v>
      </c>
      <c r="AM22" s="91" t="s">
        <v>217</v>
      </c>
      <c r="AN22" s="92" t="s">
        <v>218</v>
      </c>
      <c r="AO22" s="91" t="s">
        <v>215</v>
      </c>
      <c r="AP22" s="91" t="s">
        <v>216</v>
      </c>
      <c r="AQ22" s="91" t="s">
        <v>217</v>
      </c>
      <c r="AR22" s="92" t="s">
        <v>218</v>
      </c>
      <c r="AS22" s="91" t="s">
        <v>215</v>
      </c>
      <c r="AT22" s="91" t="s">
        <v>216</v>
      </c>
      <c r="AU22" s="91" t="s">
        <v>217</v>
      </c>
      <c r="AV22" s="92" t="s">
        <v>218</v>
      </c>
      <c r="AW22" s="91" t="s">
        <v>215</v>
      </c>
      <c r="AX22" s="91" t="s">
        <v>216</v>
      </c>
      <c r="AY22" s="91" t="s">
        <v>217</v>
      </c>
      <c r="AZ22" s="92" t="s">
        <v>218</v>
      </c>
      <c r="BA22" s="91" t="s">
        <v>215</v>
      </c>
      <c r="BB22" s="91" t="s">
        <v>216</v>
      </c>
      <c r="BC22" s="91" t="s">
        <v>217</v>
      </c>
      <c r="BD22" s="92" t="s">
        <v>218</v>
      </c>
      <c r="BE22" s="91" t="s">
        <v>215</v>
      </c>
      <c r="BF22" s="91" t="s">
        <v>216</v>
      </c>
      <c r="BG22" s="91" t="s">
        <v>217</v>
      </c>
      <c r="BH22" s="92" t="s">
        <v>218</v>
      </c>
      <c r="BI22" s="91" t="s">
        <v>215</v>
      </c>
      <c r="BJ22" s="91" t="s">
        <v>216</v>
      </c>
      <c r="BK22" s="91" t="s">
        <v>217</v>
      </c>
      <c r="BL22" s="92" t="s">
        <v>218</v>
      </c>
      <c r="BM22" s="91" t="s">
        <v>215</v>
      </c>
      <c r="BN22" s="91" t="s">
        <v>216</v>
      </c>
      <c r="BO22" s="91" t="s">
        <v>217</v>
      </c>
      <c r="BP22" s="92" t="s">
        <v>218</v>
      </c>
      <c r="BQ22" s="91" t="s">
        <v>215</v>
      </c>
      <c r="BR22" s="91" t="s">
        <v>216</v>
      </c>
      <c r="BS22" s="91" t="s">
        <v>217</v>
      </c>
      <c r="BT22" s="92" t="s">
        <v>218</v>
      </c>
      <c r="BU22" s="91" t="s">
        <v>215</v>
      </c>
      <c r="BV22" s="91" t="s">
        <v>216</v>
      </c>
      <c r="BW22" s="91" t="s">
        <v>217</v>
      </c>
      <c r="BX22" s="92" t="s">
        <v>218</v>
      </c>
      <c r="BY22" s="91" t="s">
        <v>215</v>
      </c>
      <c r="BZ22" s="91" t="s">
        <v>216</v>
      </c>
      <c r="CA22" s="91" t="s">
        <v>217</v>
      </c>
      <c r="CB22" s="92" t="s">
        <v>218</v>
      </c>
      <c r="CC22" s="91" t="s">
        <v>215</v>
      </c>
      <c r="CD22" s="91" t="s">
        <v>216</v>
      </c>
      <c r="CE22" s="91" t="s">
        <v>217</v>
      </c>
      <c r="CF22" s="92" t="s">
        <v>218</v>
      </c>
      <c r="CG22" s="91" t="s">
        <v>215</v>
      </c>
      <c r="CH22" s="91" t="s">
        <v>216</v>
      </c>
      <c r="CI22" s="91" t="s">
        <v>217</v>
      </c>
      <c r="CJ22" s="92" t="s">
        <v>218</v>
      </c>
      <c r="CK22" s="91" t="s">
        <v>215</v>
      </c>
      <c r="CL22" s="91" t="s">
        <v>216</v>
      </c>
      <c r="CM22" s="91" t="s">
        <v>217</v>
      </c>
      <c r="CN22" s="92" t="s">
        <v>218</v>
      </c>
      <c r="CO22" s="91" t="s">
        <v>215</v>
      </c>
      <c r="CP22" s="91" t="s">
        <v>216</v>
      </c>
      <c r="CQ22" s="91" t="s">
        <v>217</v>
      </c>
      <c r="CR22" s="92" t="s">
        <v>218</v>
      </c>
      <c r="CS22" s="91" t="s">
        <v>215</v>
      </c>
      <c r="CT22" s="91" t="s">
        <v>216</v>
      </c>
      <c r="CU22" s="91" t="s">
        <v>217</v>
      </c>
      <c r="CV22" s="92" t="s">
        <v>218</v>
      </c>
      <c r="CW22" s="91" t="s">
        <v>215</v>
      </c>
      <c r="CX22" s="91" t="s">
        <v>216</v>
      </c>
      <c r="CY22" s="91" t="s">
        <v>217</v>
      </c>
      <c r="CZ22" s="92" t="s">
        <v>218</v>
      </c>
      <c r="DA22" s="91" t="s">
        <v>215</v>
      </c>
      <c r="DB22" s="91" t="s">
        <v>216</v>
      </c>
      <c r="DC22" s="91" t="s">
        <v>217</v>
      </c>
      <c r="DD22" s="92" t="s">
        <v>218</v>
      </c>
      <c r="DE22" s="91" t="s">
        <v>215</v>
      </c>
      <c r="DF22" s="91" t="s">
        <v>216</v>
      </c>
      <c r="DG22" s="91" t="s">
        <v>217</v>
      </c>
      <c r="DH22" s="92" t="s">
        <v>218</v>
      </c>
      <c r="DI22" s="91" t="s">
        <v>215</v>
      </c>
      <c r="DJ22" s="91" t="s">
        <v>216</v>
      </c>
      <c r="DK22" s="91" t="s">
        <v>217</v>
      </c>
      <c r="DL22" s="92" t="s">
        <v>218</v>
      </c>
      <c r="DM22" s="91" t="s">
        <v>215</v>
      </c>
      <c r="DN22" s="91" t="s">
        <v>216</v>
      </c>
      <c r="DO22" s="91" t="s">
        <v>217</v>
      </c>
      <c r="DP22" s="92" t="s">
        <v>218</v>
      </c>
      <c r="DQ22" s="91" t="s">
        <v>215</v>
      </c>
      <c r="DR22" s="91" t="s">
        <v>216</v>
      </c>
      <c r="DS22" s="91" t="s">
        <v>217</v>
      </c>
      <c r="DT22" s="92" t="s">
        <v>218</v>
      </c>
      <c r="DU22" s="91" t="s">
        <v>215</v>
      </c>
      <c r="DV22" s="91" t="s">
        <v>216</v>
      </c>
      <c r="DW22" s="91" t="s">
        <v>217</v>
      </c>
      <c r="DX22" s="92" t="s">
        <v>218</v>
      </c>
      <c r="DY22" s="91" t="s">
        <v>215</v>
      </c>
      <c r="DZ22" s="91" t="s">
        <v>216</v>
      </c>
      <c r="EA22" s="91" t="s">
        <v>217</v>
      </c>
      <c r="EB22" s="92" t="s">
        <v>218</v>
      </c>
      <c r="EC22" s="91" t="s">
        <v>215</v>
      </c>
      <c r="ED22" s="91" t="s">
        <v>216</v>
      </c>
      <c r="EE22" s="91" t="s">
        <v>217</v>
      </c>
      <c r="EF22" s="92" t="s">
        <v>218</v>
      </c>
      <c r="EG22" s="91" t="s">
        <v>215</v>
      </c>
      <c r="EH22" s="91" t="s">
        <v>216</v>
      </c>
      <c r="EI22" s="91" t="s">
        <v>217</v>
      </c>
      <c r="EJ22" s="92" t="s">
        <v>218</v>
      </c>
      <c r="EK22" s="91" t="s">
        <v>215</v>
      </c>
      <c r="EL22" s="91" t="s">
        <v>216</v>
      </c>
      <c r="EM22" s="91" t="s">
        <v>217</v>
      </c>
      <c r="EN22" s="92" t="s">
        <v>218</v>
      </c>
      <c r="EO22" s="91" t="s">
        <v>215</v>
      </c>
      <c r="EP22" s="91" t="s">
        <v>216</v>
      </c>
      <c r="EQ22" s="91" t="s">
        <v>217</v>
      </c>
      <c r="ER22" s="92" t="s">
        <v>218</v>
      </c>
      <c r="ES22" s="91" t="s">
        <v>215</v>
      </c>
      <c r="ET22" s="91" t="s">
        <v>216</v>
      </c>
      <c r="EU22" s="91" t="s">
        <v>217</v>
      </c>
      <c r="EV22" s="92" t="s">
        <v>218</v>
      </c>
      <c r="EW22" s="91" t="s">
        <v>215</v>
      </c>
      <c r="EX22" s="91" t="s">
        <v>216</v>
      </c>
      <c r="EY22" s="91" t="s">
        <v>217</v>
      </c>
      <c r="EZ22" s="92" t="s">
        <v>218</v>
      </c>
      <c r="FA22" s="91" t="s">
        <v>215</v>
      </c>
      <c r="FB22" s="91" t="s">
        <v>216</v>
      </c>
      <c r="FC22" s="91" t="s">
        <v>217</v>
      </c>
      <c r="FD22" s="92" t="s">
        <v>218</v>
      </c>
      <c r="FE22" s="91" t="s">
        <v>215</v>
      </c>
      <c r="FF22" s="91" t="s">
        <v>216</v>
      </c>
      <c r="FG22" s="91" t="s">
        <v>217</v>
      </c>
      <c r="FH22" s="92" t="s">
        <v>218</v>
      </c>
      <c r="FI22" s="91" t="s">
        <v>215</v>
      </c>
      <c r="FJ22" s="91" t="s">
        <v>216</v>
      </c>
      <c r="FK22" s="91" t="s">
        <v>217</v>
      </c>
      <c r="FL22" s="92" t="s">
        <v>218</v>
      </c>
      <c r="FM22" s="91" t="s">
        <v>215</v>
      </c>
      <c r="FN22" s="91" t="s">
        <v>216</v>
      </c>
      <c r="FO22" s="91" t="s">
        <v>217</v>
      </c>
      <c r="FP22" s="92" t="s">
        <v>218</v>
      </c>
      <c r="FQ22" s="91" t="s">
        <v>215</v>
      </c>
      <c r="FR22" s="91" t="s">
        <v>216</v>
      </c>
      <c r="FS22" s="91" t="s">
        <v>217</v>
      </c>
      <c r="FT22" s="92" t="s">
        <v>218</v>
      </c>
      <c r="FU22" s="91" t="s">
        <v>215</v>
      </c>
      <c r="FV22" s="91" t="s">
        <v>216</v>
      </c>
      <c r="FW22" s="91" t="s">
        <v>217</v>
      </c>
      <c r="FX22" s="92" t="s">
        <v>218</v>
      </c>
      <c r="FY22" s="91" t="s">
        <v>215</v>
      </c>
      <c r="FZ22" s="91" t="s">
        <v>216</v>
      </c>
      <c r="GA22" s="91" t="s">
        <v>217</v>
      </c>
      <c r="GB22" s="92" t="s">
        <v>218</v>
      </c>
      <c r="GC22" s="91" t="s">
        <v>215</v>
      </c>
      <c r="GD22" s="91" t="s">
        <v>216</v>
      </c>
      <c r="GE22" s="91" t="s">
        <v>217</v>
      </c>
      <c r="GF22" s="92" t="s">
        <v>218</v>
      </c>
      <c r="GG22" s="91" t="s">
        <v>215</v>
      </c>
      <c r="GH22" s="91" t="s">
        <v>216</v>
      </c>
      <c r="GI22" s="91" t="s">
        <v>217</v>
      </c>
      <c r="GJ22" s="92" t="s">
        <v>218</v>
      </c>
      <c r="GK22" s="91" t="s">
        <v>215</v>
      </c>
      <c r="GL22" s="91" t="s">
        <v>216</v>
      </c>
      <c r="GM22" s="91" t="s">
        <v>217</v>
      </c>
      <c r="GN22" s="92" t="s">
        <v>218</v>
      </c>
      <c r="GO22" s="91" t="s">
        <v>215</v>
      </c>
      <c r="GP22" s="91" t="s">
        <v>216</v>
      </c>
      <c r="GQ22" s="91" t="s">
        <v>217</v>
      </c>
      <c r="GR22" s="92" t="s">
        <v>218</v>
      </c>
      <c r="GS22" s="91" t="s">
        <v>215</v>
      </c>
      <c r="GT22" s="91" t="s">
        <v>216</v>
      </c>
      <c r="GU22" s="91" t="s">
        <v>217</v>
      </c>
      <c r="GV22" s="92" t="s">
        <v>218</v>
      </c>
      <c r="GW22" s="91" t="s">
        <v>215</v>
      </c>
      <c r="GX22" s="91" t="s">
        <v>216</v>
      </c>
      <c r="GY22" s="91" t="s">
        <v>217</v>
      </c>
      <c r="GZ22" s="92" t="s">
        <v>218</v>
      </c>
    </row>
    <row r="23" spans="2:208" s="23" customFormat="1" ht="18.75" x14ac:dyDescent="0.35">
      <c r="B23" s="182">
        <v>10</v>
      </c>
      <c r="C23" s="22">
        <v>10</v>
      </c>
      <c r="D23" s="73">
        <v>10</v>
      </c>
      <c r="E23" s="53"/>
      <c r="F23" s="53"/>
      <c r="G23" s="74"/>
      <c r="H23" s="38" t="s">
        <v>25</v>
      </c>
      <c r="I23" s="94">
        <v>0</v>
      </c>
      <c r="J23" s="94">
        <v>0</v>
      </c>
      <c r="K23" s="94">
        <v>0</v>
      </c>
      <c r="L23" s="94">
        <v>76500000</v>
      </c>
      <c r="M23" s="94">
        <v>0</v>
      </c>
      <c r="N23" s="94">
        <v>0</v>
      </c>
      <c r="O23" s="94">
        <v>0</v>
      </c>
      <c r="P23" s="94">
        <v>91000000</v>
      </c>
      <c r="Q23" s="94">
        <v>0</v>
      </c>
      <c r="R23" s="94">
        <v>0</v>
      </c>
      <c r="S23" s="94">
        <v>0</v>
      </c>
      <c r="T23" s="94">
        <v>89500000</v>
      </c>
      <c r="U23" s="94">
        <v>0</v>
      </c>
      <c r="V23" s="94">
        <v>0</v>
      </c>
      <c r="W23" s="94">
        <v>0</v>
      </c>
      <c r="X23" s="94">
        <v>104000000</v>
      </c>
      <c r="Y23" s="94">
        <v>0</v>
      </c>
      <c r="Z23" s="94">
        <v>0</v>
      </c>
      <c r="AA23" s="94">
        <v>0</v>
      </c>
      <c r="AB23" s="94">
        <v>76500000</v>
      </c>
      <c r="AC23" s="94">
        <v>0</v>
      </c>
      <c r="AD23" s="94">
        <v>0</v>
      </c>
      <c r="AE23" s="94">
        <v>0</v>
      </c>
      <c r="AF23" s="94">
        <v>91000000</v>
      </c>
      <c r="AG23" s="94">
        <v>0</v>
      </c>
      <c r="AH23" s="94">
        <v>0</v>
      </c>
      <c r="AI23" s="94">
        <v>0</v>
      </c>
      <c r="AJ23" s="94">
        <v>89500000</v>
      </c>
      <c r="AK23" s="94">
        <v>0</v>
      </c>
      <c r="AL23" s="94">
        <v>0</v>
      </c>
      <c r="AM23" s="94">
        <v>0</v>
      </c>
      <c r="AN23" s="94">
        <v>104000000</v>
      </c>
      <c r="AO23" s="94">
        <v>0</v>
      </c>
      <c r="AP23" s="94">
        <v>0</v>
      </c>
      <c r="AQ23" s="94">
        <v>0</v>
      </c>
      <c r="AR23" s="94">
        <v>0</v>
      </c>
      <c r="AS23" s="94">
        <v>0</v>
      </c>
      <c r="AT23" s="94">
        <v>0</v>
      </c>
      <c r="AU23" s="94">
        <v>0</v>
      </c>
      <c r="AV23" s="94">
        <v>0</v>
      </c>
      <c r="AW23" s="94">
        <v>0</v>
      </c>
      <c r="AX23" s="94">
        <v>0</v>
      </c>
      <c r="AY23" s="94">
        <v>0</v>
      </c>
      <c r="AZ23" s="94">
        <v>0</v>
      </c>
      <c r="BA23" s="94">
        <v>0</v>
      </c>
      <c r="BB23" s="94">
        <v>0</v>
      </c>
      <c r="BC23" s="94">
        <v>0</v>
      </c>
      <c r="BD23" s="94">
        <v>0</v>
      </c>
      <c r="BE23" s="94">
        <v>0</v>
      </c>
      <c r="BF23" s="94">
        <v>0</v>
      </c>
      <c r="BG23" s="94">
        <v>0</v>
      </c>
      <c r="BH23" s="94">
        <v>0</v>
      </c>
      <c r="BI23" s="94">
        <v>0</v>
      </c>
      <c r="BJ23" s="94">
        <v>0</v>
      </c>
      <c r="BK23" s="94">
        <v>0</v>
      </c>
      <c r="BL23" s="94">
        <v>0</v>
      </c>
      <c r="BM23" s="94">
        <v>0</v>
      </c>
      <c r="BN23" s="94">
        <v>0</v>
      </c>
      <c r="BO23" s="94">
        <v>15982000</v>
      </c>
      <c r="BP23" s="94">
        <v>15982000</v>
      </c>
      <c r="BQ23" s="94">
        <v>0</v>
      </c>
      <c r="BR23" s="94">
        <v>0</v>
      </c>
      <c r="BS23" s="94">
        <v>11315000</v>
      </c>
      <c r="BT23" s="94">
        <v>11315000</v>
      </c>
      <c r="BU23" s="94">
        <v>0</v>
      </c>
      <c r="BV23" s="94">
        <v>0</v>
      </c>
      <c r="BW23" s="94">
        <v>6764000</v>
      </c>
      <c r="BX23" s="94">
        <v>6764000</v>
      </c>
      <c r="BY23" s="94">
        <v>0</v>
      </c>
      <c r="BZ23" s="94">
        <v>0</v>
      </c>
      <c r="CA23" s="94">
        <v>10385000</v>
      </c>
      <c r="CB23" s="94">
        <v>10385000</v>
      </c>
      <c r="CC23" s="94">
        <v>0</v>
      </c>
      <c r="CD23" s="94">
        <v>0</v>
      </c>
      <c r="CE23" s="94">
        <v>6269000</v>
      </c>
      <c r="CF23" s="94">
        <v>6269000</v>
      </c>
      <c r="CG23" s="94">
        <v>0</v>
      </c>
      <c r="CH23" s="94">
        <v>0</v>
      </c>
      <c r="CI23" s="94">
        <v>0</v>
      </c>
      <c r="CJ23" s="94">
        <v>0</v>
      </c>
      <c r="CK23" s="94">
        <v>0</v>
      </c>
      <c r="CL23" s="94">
        <v>0</v>
      </c>
      <c r="CM23" s="94">
        <v>0</v>
      </c>
      <c r="CN23" s="94">
        <v>0</v>
      </c>
      <c r="CO23" s="94">
        <v>0</v>
      </c>
      <c r="CP23" s="94">
        <v>0</v>
      </c>
      <c r="CQ23" s="94">
        <v>0</v>
      </c>
      <c r="CR23" s="94">
        <v>0</v>
      </c>
      <c r="CS23" s="94">
        <v>0</v>
      </c>
      <c r="CT23" s="94">
        <v>0</v>
      </c>
      <c r="CU23" s="94">
        <v>0</v>
      </c>
      <c r="CV23" s="94">
        <v>0</v>
      </c>
      <c r="CW23" s="94">
        <v>0</v>
      </c>
      <c r="CX23" s="94">
        <v>0</v>
      </c>
      <c r="CY23" s="94">
        <v>0</v>
      </c>
      <c r="CZ23" s="94">
        <v>0</v>
      </c>
      <c r="DA23" s="94">
        <v>0</v>
      </c>
      <c r="DB23" s="94">
        <v>0</v>
      </c>
      <c r="DC23" s="94">
        <v>0</v>
      </c>
      <c r="DD23" s="94">
        <v>0</v>
      </c>
      <c r="DE23" s="94">
        <v>0</v>
      </c>
      <c r="DF23" s="94">
        <v>0</v>
      </c>
      <c r="DG23" s="94">
        <v>0</v>
      </c>
      <c r="DH23" s="94">
        <v>78492125.435511321</v>
      </c>
      <c r="DI23" s="94">
        <v>0</v>
      </c>
      <c r="DJ23" s="94">
        <v>0</v>
      </c>
      <c r="DK23" s="94">
        <v>0</v>
      </c>
      <c r="DL23" s="94">
        <v>94789878.048456997</v>
      </c>
      <c r="DM23" s="94">
        <v>0</v>
      </c>
      <c r="DN23" s="94">
        <v>0</v>
      </c>
      <c r="DO23" s="94">
        <v>0</v>
      </c>
      <c r="DP23" s="94">
        <v>129550576.1653154</v>
      </c>
      <c r="DQ23" s="94">
        <v>0</v>
      </c>
      <c r="DR23" s="94">
        <v>0</v>
      </c>
      <c r="DS23" s="94">
        <v>0</v>
      </c>
      <c r="DT23" s="94">
        <v>199160897.48113418</v>
      </c>
      <c r="DU23" s="94">
        <v>0</v>
      </c>
      <c r="DV23" s="94">
        <v>0</v>
      </c>
      <c r="DW23" s="94">
        <v>0</v>
      </c>
      <c r="DX23" s="94">
        <v>338332533.63550645</v>
      </c>
      <c r="DY23" s="94">
        <v>0</v>
      </c>
      <c r="DZ23" s="94">
        <v>0</v>
      </c>
      <c r="EA23" s="94">
        <v>0</v>
      </c>
      <c r="EB23" s="94">
        <v>407957223.58708096</v>
      </c>
      <c r="EC23" s="94">
        <v>0</v>
      </c>
      <c r="ED23" s="94">
        <v>0</v>
      </c>
      <c r="EE23" s="94">
        <v>0</v>
      </c>
      <c r="EF23" s="94">
        <v>25812500</v>
      </c>
      <c r="EG23" s="94">
        <v>0</v>
      </c>
      <c r="EH23" s="94">
        <v>0</v>
      </c>
      <c r="EI23" s="94">
        <v>0</v>
      </c>
      <c r="EJ23" s="94">
        <v>0</v>
      </c>
      <c r="EK23" s="94">
        <v>0</v>
      </c>
      <c r="EL23" s="94">
        <v>0</v>
      </c>
      <c r="EM23" s="94">
        <v>0</v>
      </c>
      <c r="EN23" s="94">
        <v>0</v>
      </c>
      <c r="EO23" s="94">
        <v>0</v>
      </c>
      <c r="EP23" s="94">
        <v>0</v>
      </c>
      <c r="EQ23" s="94">
        <v>0</v>
      </c>
      <c r="ER23" s="94">
        <v>6000000</v>
      </c>
      <c r="ES23" s="94">
        <v>0</v>
      </c>
      <c r="ET23" s="94">
        <v>0</v>
      </c>
      <c r="EU23" s="94">
        <v>0</v>
      </c>
      <c r="EV23" s="94">
        <v>6000000</v>
      </c>
      <c r="EW23" s="94">
        <v>0</v>
      </c>
      <c r="EX23" s="94">
        <v>0</v>
      </c>
      <c r="EY23" s="94">
        <v>0</v>
      </c>
      <c r="EZ23" s="94">
        <v>12567000</v>
      </c>
      <c r="FA23" s="94">
        <v>0</v>
      </c>
      <c r="FB23" s="94">
        <v>0</v>
      </c>
      <c r="FC23" s="94">
        <v>0</v>
      </c>
      <c r="FD23" s="94">
        <v>11835000</v>
      </c>
      <c r="FE23" s="94">
        <v>0</v>
      </c>
      <c r="FF23" s="94">
        <v>0</v>
      </c>
      <c r="FG23" s="94">
        <v>0</v>
      </c>
      <c r="FH23" s="94">
        <v>11250000</v>
      </c>
      <c r="FI23" s="94">
        <v>0</v>
      </c>
      <c r="FJ23" s="94">
        <v>0</v>
      </c>
      <c r="FK23" s="94">
        <v>0</v>
      </c>
      <c r="FL23" s="94">
        <v>22162000</v>
      </c>
      <c r="FM23" s="94">
        <v>0</v>
      </c>
      <c r="FN23" s="94">
        <v>0</v>
      </c>
      <c r="FO23" s="94">
        <v>0</v>
      </c>
      <c r="FP23" s="94">
        <v>1997622</v>
      </c>
      <c r="FQ23" s="94">
        <v>0</v>
      </c>
      <c r="FR23" s="94">
        <v>0</v>
      </c>
      <c r="FS23" s="94">
        <v>0</v>
      </c>
      <c r="FT23" s="94">
        <v>1769796</v>
      </c>
      <c r="FU23" s="94">
        <v>0</v>
      </c>
      <c r="FV23" s="94">
        <v>0</v>
      </c>
      <c r="FW23" s="94">
        <v>0</v>
      </c>
      <c r="FX23" s="94">
        <v>1746101</v>
      </c>
      <c r="FY23" s="94">
        <v>0</v>
      </c>
      <c r="FZ23" s="94">
        <v>0</v>
      </c>
      <c r="GA23" s="94">
        <v>0</v>
      </c>
      <c r="GB23" s="94">
        <v>2064483</v>
      </c>
      <c r="GC23" s="94">
        <v>0</v>
      </c>
      <c r="GD23" s="94">
        <v>0</v>
      </c>
      <c r="GE23" s="94">
        <v>0</v>
      </c>
      <c r="GF23" s="94">
        <v>1835885</v>
      </c>
      <c r="GG23" s="94">
        <v>0</v>
      </c>
      <c r="GH23" s="94">
        <v>0</v>
      </c>
      <c r="GI23" s="94">
        <v>0</v>
      </c>
      <c r="GJ23" s="94">
        <v>1813428</v>
      </c>
      <c r="GK23" s="94">
        <v>0</v>
      </c>
      <c r="GL23" s="94">
        <v>0</v>
      </c>
      <c r="GM23" s="94">
        <v>0</v>
      </c>
      <c r="GN23" s="94">
        <v>1230707</v>
      </c>
      <c r="GO23" s="94">
        <v>0</v>
      </c>
      <c r="GP23" s="94">
        <v>0</v>
      </c>
      <c r="GQ23" s="94">
        <v>0</v>
      </c>
      <c r="GR23" s="94">
        <v>1001166</v>
      </c>
      <c r="GS23" s="94">
        <v>0</v>
      </c>
      <c r="GT23" s="94">
        <v>0</v>
      </c>
      <c r="GU23" s="94">
        <v>0</v>
      </c>
      <c r="GV23" s="94">
        <v>974757</v>
      </c>
      <c r="GW23" s="94">
        <v>0</v>
      </c>
      <c r="GX23" s="94">
        <v>0</v>
      </c>
      <c r="GY23" s="94">
        <v>0</v>
      </c>
      <c r="GZ23" s="94">
        <v>0</v>
      </c>
    </row>
    <row r="24" spans="2:208" s="25" customFormat="1" ht="17.25" hidden="1" outlineLevel="1" x14ac:dyDescent="0.3">
      <c r="B24" s="183">
        <v>10</v>
      </c>
      <c r="C24" s="24">
        <v>11</v>
      </c>
      <c r="D24" s="75"/>
      <c r="E24" s="51">
        <v>11</v>
      </c>
      <c r="F24" s="51"/>
      <c r="G24" s="76"/>
      <c r="H24" s="34" t="s">
        <v>26</v>
      </c>
      <c r="I24" s="95">
        <v>0</v>
      </c>
      <c r="J24" s="95">
        <v>0</v>
      </c>
      <c r="K24" s="95">
        <v>0</v>
      </c>
      <c r="L24" s="95">
        <v>5000000</v>
      </c>
      <c r="M24" s="95">
        <v>0</v>
      </c>
      <c r="N24" s="95">
        <v>0</v>
      </c>
      <c r="O24" s="95">
        <v>0</v>
      </c>
      <c r="P24" s="95">
        <v>10000000</v>
      </c>
      <c r="Q24" s="95">
        <v>0</v>
      </c>
      <c r="R24" s="95">
        <v>0</v>
      </c>
      <c r="S24" s="95">
        <v>0</v>
      </c>
      <c r="T24" s="95">
        <v>5000000</v>
      </c>
      <c r="U24" s="95">
        <v>0</v>
      </c>
      <c r="V24" s="95">
        <v>0</v>
      </c>
      <c r="W24" s="95">
        <v>0</v>
      </c>
      <c r="X24" s="95">
        <v>10000000</v>
      </c>
      <c r="Y24" s="95">
        <v>0</v>
      </c>
      <c r="Z24" s="95">
        <v>0</v>
      </c>
      <c r="AA24" s="95">
        <v>0</v>
      </c>
      <c r="AB24" s="95">
        <v>5000000</v>
      </c>
      <c r="AC24" s="95">
        <v>0</v>
      </c>
      <c r="AD24" s="95">
        <v>0</v>
      </c>
      <c r="AE24" s="95">
        <v>0</v>
      </c>
      <c r="AF24" s="95">
        <v>10000000</v>
      </c>
      <c r="AG24" s="95">
        <v>0</v>
      </c>
      <c r="AH24" s="95">
        <v>0</v>
      </c>
      <c r="AI24" s="95">
        <v>0</v>
      </c>
      <c r="AJ24" s="95">
        <v>5000000</v>
      </c>
      <c r="AK24" s="95">
        <v>0</v>
      </c>
      <c r="AL24" s="95">
        <v>0</v>
      </c>
      <c r="AM24" s="95">
        <v>0</v>
      </c>
      <c r="AN24" s="95">
        <v>10000000</v>
      </c>
      <c r="AO24" s="95">
        <v>0</v>
      </c>
      <c r="AP24" s="95">
        <v>0</v>
      </c>
      <c r="AQ24" s="95">
        <v>0</v>
      </c>
      <c r="AR24" s="95">
        <v>0</v>
      </c>
      <c r="AS24" s="95">
        <v>0</v>
      </c>
      <c r="AT24" s="95">
        <v>0</v>
      </c>
      <c r="AU24" s="95">
        <v>0</v>
      </c>
      <c r="AV24" s="95">
        <v>0</v>
      </c>
      <c r="AW24" s="95">
        <v>0</v>
      </c>
      <c r="AX24" s="95">
        <v>0</v>
      </c>
      <c r="AY24" s="95">
        <v>0</v>
      </c>
      <c r="AZ24" s="95">
        <v>0</v>
      </c>
      <c r="BA24" s="95">
        <v>0</v>
      </c>
      <c r="BB24" s="95">
        <v>0</v>
      </c>
      <c r="BC24" s="95">
        <v>0</v>
      </c>
      <c r="BD24" s="95">
        <v>0</v>
      </c>
      <c r="BE24" s="95">
        <v>0</v>
      </c>
      <c r="BF24" s="95">
        <v>0</v>
      </c>
      <c r="BG24" s="95">
        <v>0</v>
      </c>
      <c r="BH24" s="95">
        <v>0</v>
      </c>
      <c r="BI24" s="95">
        <v>0</v>
      </c>
      <c r="BJ24" s="95">
        <v>0</v>
      </c>
      <c r="BK24" s="95">
        <v>0</v>
      </c>
      <c r="BL24" s="95">
        <v>0</v>
      </c>
      <c r="BM24" s="95">
        <v>0</v>
      </c>
      <c r="BN24" s="95">
        <v>0</v>
      </c>
      <c r="BO24" s="95">
        <v>0</v>
      </c>
      <c r="BP24" s="95">
        <v>0</v>
      </c>
      <c r="BQ24" s="95">
        <v>0</v>
      </c>
      <c r="BR24" s="95">
        <v>0</v>
      </c>
      <c r="BS24" s="95">
        <v>0</v>
      </c>
      <c r="BT24" s="95">
        <v>0</v>
      </c>
      <c r="BU24" s="95">
        <v>0</v>
      </c>
      <c r="BV24" s="95">
        <v>0</v>
      </c>
      <c r="BW24" s="95">
        <v>0</v>
      </c>
      <c r="BX24" s="95">
        <v>0</v>
      </c>
      <c r="BY24" s="95">
        <v>0</v>
      </c>
      <c r="BZ24" s="95">
        <v>0</v>
      </c>
      <c r="CA24" s="95">
        <v>0</v>
      </c>
      <c r="CB24" s="95">
        <v>0</v>
      </c>
      <c r="CC24" s="95">
        <v>0</v>
      </c>
      <c r="CD24" s="95">
        <v>0</v>
      </c>
      <c r="CE24" s="95">
        <v>0</v>
      </c>
      <c r="CF24" s="95">
        <v>0</v>
      </c>
      <c r="CG24" s="95">
        <v>0</v>
      </c>
      <c r="CH24" s="95">
        <v>0</v>
      </c>
      <c r="CI24" s="95">
        <v>0</v>
      </c>
      <c r="CJ24" s="95">
        <v>0</v>
      </c>
      <c r="CK24" s="95">
        <v>0</v>
      </c>
      <c r="CL24" s="95">
        <v>0</v>
      </c>
      <c r="CM24" s="95">
        <v>0</v>
      </c>
      <c r="CN24" s="95">
        <v>0</v>
      </c>
      <c r="CO24" s="95">
        <v>0</v>
      </c>
      <c r="CP24" s="95">
        <v>0</v>
      </c>
      <c r="CQ24" s="95">
        <v>0</v>
      </c>
      <c r="CR24" s="95">
        <v>0</v>
      </c>
      <c r="CS24" s="95">
        <v>0</v>
      </c>
      <c r="CT24" s="95">
        <v>0</v>
      </c>
      <c r="CU24" s="95">
        <v>0</v>
      </c>
      <c r="CV24" s="95">
        <v>0</v>
      </c>
      <c r="CW24" s="95">
        <v>0</v>
      </c>
      <c r="CX24" s="95">
        <v>0</v>
      </c>
      <c r="CY24" s="95">
        <v>0</v>
      </c>
      <c r="CZ24" s="95">
        <v>0</v>
      </c>
      <c r="DA24" s="95">
        <v>0</v>
      </c>
      <c r="DB24" s="95">
        <v>0</v>
      </c>
      <c r="DC24" s="95">
        <v>0</v>
      </c>
      <c r="DD24" s="95">
        <v>0</v>
      </c>
      <c r="DE24" s="95">
        <v>0</v>
      </c>
      <c r="DF24" s="95">
        <v>0</v>
      </c>
      <c r="DG24" s="95">
        <v>0</v>
      </c>
      <c r="DH24" s="95">
        <v>11000000</v>
      </c>
      <c r="DI24" s="95">
        <v>0</v>
      </c>
      <c r="DJ24" s="95">
        <v>0</v>
      </c>
      <c r="DK24" s="95">
        <v>0</v>
      </c>
      <c r="DL24" s="95">
        <v>11000000</v>
      </c>
      <c r="DM24" s="95">
        <v>0</v>
      </c>
      <c r="DN24" s="95">
        <v>0</v>
      </c>
      <c r="DO24" s="95">
        <v>0</v>
      </c>
      <c r="DP24" s="95">
        <v>11000000</v>
      </c>
      <c r="DQ24" s="95">
        <v>0</v>
      </c>
      <c r="DR24" s="95">
        <v>0</v>
      </c>
      <c r="DS24" s="95">
        <v>0</v>
      </c>
      <c r="DT24" s="95">
        <v>11000000</v>
      </c>
      <c r="DU24" s="95">
        <v>0</v>
      </c>
      <c r="DV24" s="95">
        <v>0</v>
      </c>
      <c r="DW24" s="95">
        <v>0</v>
      </c>
      <c r="DX24" s="95">
        <v>11000000</v>
      </c>
      <c r="DY24" s="95">
        <v>0</v>
      </c>
      <c r="DZ24" s="95">
        <v>0</v>
      </c>
      <c r="EA24" s="95">
        <v>0</v>
      </c>
      <c r="EB24" s="95">
        <v>11000000</v>
      </c>
      <c r="EC24" s="95">
        <v>0</v>
      </c>
      <c r="ED24" s="95">
        <v>0</v>
      </c>
      <c r="EE24" s="95">
        <v>0</v>
      </c>
      <c r="EF24" s="95">
        <v>0</v>
      </c>
      <c r="EG24" s="95">
        <v>0</v>
      </c>
      <c r="EH24" s="95">
        <v>0</v>
      </c>
      <c r="EI24" s="95">
        <v>0</v>
      </c>
      <c r="EJ24" s="95">
        <v>0</v>
      </c>
      <c r="EK24" s="95">
        <v>0</v>
      </c>
      <c r="EL24" s="95">
        <v>0</v>
      </c>
      <c r="EM24" s="95">
        <v>0</v>
      </c>
      <c r="EN24" s="95">
        <v>0</v>
      </c>
      <c r="EO24" s="95">
        <v>0</v>
      </c>
      <c r="EP24" s="95">
        <v>0</v>
      </c>
      <c r="EQ24" s="95">
        <v>0</v>
      </c>
      <c r="ER24" s="95">
        <v>6000000</v>
      </c>
      <c r="ES24" s="95">
        <v>0</v>
      </c>
      <c r="ET24" s="95">
        <v>0</v>
      </c>
      <c r="EU24" s="95">
        <v>0</v>
      </c>
      <c r="EV24" s="95">
        <v>6000000</v>
      </c>
      <c r="EW24" s="95">
        <v>0</v>
      </c>
      <c r="EX24" s="95">
        <v>0</v>
      </c>
      <c r="EY24" s="95">
        <v>0</v>
      </c>
      <c r="EZ24" s="95">
        <v>0</v>
      </c>
      <c r="FA24" s="95">
        <v>0</v>
      </c>
      <c r="FB24" s="95">
        <v>0</v>
      </c>
      <c r="FC24" s="95">
        <v>0</v>
      </c>
      <c r="FD24" s="95">
        <v>0</v>
      </c>
      <c r="FE24" s="95">
        <v>0</v>
      </c>
      <c r="FF24" s="95">
        <v>0</v>
      </c>
      <c r="FG24" s="95">
        <v>0</v>
      </c>
      <c r="FH24" s="95">
        <v>0</v>
      </c>
      <c r="FI24" s="95">
        <v>0</v>
      </c>
      <c r="FJ24" s="95">
        <v>0</v>
      </c>
      <c r="FK24" s="95">
        <v>0</v>
      </c>
      <c r="FL24" s="95">
        <v>0</v>
      </c>
      <c r="FM24" s="95">
        <v>0</v>
      </c>
      <c r="FN24" s="95">
        <v>0</v>
      </c>
      <c r="FO24" s="95">
        <v>0</v>
      </c>
      <c r="FP24" s="95">
        <v>0</v>
      </c>
      <c r="FQ24" s="95">
        <v>0</v>
      </c>
      <c r="FR24" s="95">
        <v>0</v>
      </c>
      <c r="FS24" s="95">
        <v>0</v>
      </c>
      <c r="FT24" s="95">
        <v>0</v>
      </c>
      <c r="FU24" s="95">
        <v>0</v>
      </c>
      <c r="FV24" s="95">
        <v>0</v>
      </c>
      <c r="FW24" s="95">
        <v>0</v>
      </c>
      <c r="FX24" s="95">
        <v>0</v>
      </c>
      <c r="FY24" s="95">
        <v>0</v>
      </c>
      <c r="FZ24" s="95">
        <v>0</v>
      </c>
      <c r="GA24" s="95">
        <v>0</v>
      </c>
      <c r="GB24" s="95">
        <v>0</v>
      </c>
      <c r="GC24" s="95">
        <v>0</v>
      </c>
      <c r="GD24" s="95">
        <v>0</v>
      </c>
      <c r="GE24" s="95">
        <v>0</v>
      </c>
      <c r="GF24" s="95">
        <v>0</v>
      </c>
      <c r="GG24" s="95">
        <v>0</v>
      </c>
      <c r="GH24" s="95">
        <v>0</v>
      </c>
      <c r="GI24" s="95">
        <v>0</v>
      </c>
      <c r="GJ24" s="95">
        <v>0</v>
      </c>
      <c r="GK24" s="95">
        <v>0</v>
      </c>
      <c r="GL24" s="95">
        <v>0</v>
      </c>
      <c r="GM24" s="95">
        <v>0</v>
      </c>
      <c r="GN24" s="95">
        <v>0</v>
      </c>
      <c r="GO24" s="95">
        <v>0</v>
      </c>
      <c r="GP24" s="95">
        <v>0</v>
      </c>
      <c r="GQ24" s="95">
        <v>0</v>
      </c>
      <c r="GR24" s="95">
        <v>0</v>
      </c>
      <c r="GS24" s="95">
        <v>0</v>
      </c>
      <c r="GT24" s="95">
        <v>0</v>
      </c>
      <c r="GU24" s="95">
        <v>0</v>
      </c>
      <c r="GV24" s="95">
        <v>0</v>
      </c>
      <c r="GW24" s="95">
        <v>0</v>
      </c>
      <c r="GX24" s="95">
        <v>0</v>
      </c>
      <c r="GY24" s="95">
        <v>0</v>
      </c>
      <c r="GZ24" s="95">
        <v>0</v>
      </c>
    </row>
    <row r="25" spans="2:208" s="25" customFormat="1" ht="17.25" hidden="1" outlineLevel="1" x14ac:dyDescent="0.3">
      <c r="B25" s="183">
        <v>10</v>
      </c>
      <c r="C25" s="51">
        <v>12</v>
      </c>
      <c r="D25" s="75"/>
      <c r="E25" s="51">
        <v>12</v>
      </c>
      <c r="F25" s="51"/>
      <c r="G25" s="76"/>
      <c r="H25" s="37" t="s">
        <v>27</v>
      </c>
      <c r="I25" s="96">
        <v>0</v>
      </c>
      <c r="J25" s="96">
        <v>0</v>
      </c>
      <c r="K25" s="96">
        <v>0</v>
      </c>
      <c r="L25" s="96">
        <v>0</v>
      </c>
      <c r="M25" s="96">
        <v>0</v>
      </c>
      <c r="N25" s="96">
        <v>0</v>
      </c>
      <c r="O25" s="96">
        <v>0</v>
      </c>
      <c r="P25" s="96">
        <v>0</v>
      </c>
      <c r="Q25" s="96">
        <v>0</v>
      </c>
      <c r="R25" s="96">
        <v>0</v>
      </c>
      <c r="S25" s="96">
        <v>0</v>
      </c>
      <c r="T25" s="96">
        <v>0</v>
      </c>
      <c r="U25" s="96">
        <v>0</v>
      </c>
      <c r="V25" s="96">
        <v>0</v>
      </c>
      <c r="W25" s="96">
        <v>0</v>
      </c>
      <c r="X25" s="96">
        <v>0</v>
      </c>
      <c r="Y25" s="96">
        <v>0</v>
      </c>
      <c r="Z25" s="96">
        <v>0</v>
      </c>
      <c r="AA25" s="96">
        <v>0</v>
      </c>
      <c r="AB25" s="96">
        <v>0</v>
      </c>
      <c r="AC25" s="96">
        <v>0</v>
      </c>
      <c r="AD25" s="96">
        <v>0</v>
      </c>
      <c r="AE25" s="96">
        <v>0</v>
      </c>
      <c r="AF25" s="96">
        <v>0</v>
      </c>
      <c r="AG25" s="96">
        <v>0</v>
      </c>
      <c r="AH25" s="96">
        <v>0</v>
      </c>
      <c r="AI25" s="96">
        <v>0</v>
      </c>
      <c r="AJ25" s="96">
        <v>0</v>
      </c>
      <c r="AK25" s="96">
        <v>0</v>
      </c>
      <c r="AL25" s="96">
        <v>0</v>
      </c>
      <c r="AM25" s="96">
        <v>0</v>
      </c>
      <c r="AN25" s="96">
        <v>0</v>
      </c>
      <c r="AO25" s="96">
        <v>0</v>
      </c>
      <c r="AP25" s="96">
        <v>0</v>
      </c>
      <c r="AQ25" s="96">
        <v>0</v>
      </c>
      <c r="AR25" s="96">
        <v>0</v>
      </c>
      <c r="AS25" s="96">
        <v>0</v>
      </c>
      <c r="AT25" s="96">
        <v>0</v>
      </c>
      <c r="AU25" s="96">
        <v>0</v>
      </c>
      <c r="AV25" s="96">
        <v>0</v>
      </c>
      <c r="AW25" s="96">
        <v>0</v>
      </c>
      <c r="AX25" s="96">
        <v>0</v>
      </c>
      <c r="AY25" s="96">
        <v>0</v>
      </c>
      <c r="AZ25" s="96">
        <v>0</v>
      </c>
      <c r="BA25" s="96">
        <v>0</v>
      </c>
      <c r="BB25" s="96">
        <v>0</v>
      </c>
      <c r="BC25" s="96">
        <v>0</v>
      </c>
      <c r="BD25" s="96">
        <v>0</v>
      </c>
      <c r="BE25" s="96">
        <v>0</v>
      </c>
      <c r="BF25" s="96">
        <v>0</v>
      </c>
      <c r="BG25" s="96">
        <v>0</v>
      </c>
      <c r="BH25" s="96">
        <v>0</v>
      </c>
      <c r="BI25" s="96">
        <v>0</v>
      </c>
      <c r="BJ25" s="96">
        <v>0</v>
      </c>
      <c r="BK25" s="96">
        <v>0</v>
      </c>
      <c r="BL25" s="96">
        <v>0</v>
      </c>
      <c r="BM25" s="96">
        <v>0</v>
      </c>
      <c r="BN25" s="96">
        <v>0</v>
      </c>
      <c r="BO25" s="96">
        <v>15982000</v>
      </c>
      <c r="BP25" s="96">
        <v>15982000</v>
      </c>
      <c r="BQ25" s="96">
        <v>0</v>
      </c>
      <c r="BR25" s="96">
        <v>0</v>
      </c>
      <c r="BS25" s="96">
        <v>11315000</v>
      </c>
      <c r="BT25" s="96">
        <v>11315000</v>
      </c>
      <c r="BU25" s="96">
        <v>0</v>
      </c>
      <c r="BV25" s="96">
        <v>0</v>
      </c>
      <c r="BW25" s="96">
        <v>6764000</v>
      </c>
      <c r="BX25" s="96">
        <v>6764000</v>
      </c>
      <c r="BY25" s="96">
        <v>0</v>
      </c>
      <c r="BZ25" s="96">
        <v>0</v>
      </c>
      <c r="CA25" s="96">
        <v>10385000</v>
      </c>
      <c r="CB25" s="96">
        <v>10385000</v>
      </c>
      <c r="CC25" s="96">
        <v>0</v>
      </c>
      <c r="CD25" s="96">
        <v>0</v>
      </c>
      <c r="CE25" s="96">
        <v>6269000</v>
      </c>
      <c r="CF25" s="96">
        <v>6269000</v>
      </c>
      <c r="CG25" s="96">
        <v>0</v>
      </c>
      <c r="CH25" s="96">
        <v>0</v>
      </c>
      <c r="CI25" s="96">
        <v>0</v>
      </c>
      <c r="CJ25" s="96">
        <v>0</v>
      </c>
      <c r="CK25" s="96">
        <v>0</v>
      </c>
      <c r="CL25" s="96">
        <v>0</v>
      </c>
      <c r="CM25" s="96">
        <v>0</v>
      </c>
      <c r="CN25" s="96">
        <v>0</v>
      </c>
      <c r="CO25" s="96">
        <v>0</v>
      </c>
      <c r="CP25" s="96">
        <v>0</v>
      </c>
      <c r="CQ25" s="96">
        <v>0</v>
      </c>
      <c r="CR25" s="96">
        <v>0</v>
      </c>
      <c r="CS25" s="96">
        <v>0</v>
      </c>
      <c r="CT25" s="96">
        <v>0</v>
      </c>
      <c r="CU25" s="96">
        <v>0</v>
      </c>
      <c r="CV25" s="96">
        <v>0</v>
      </c>
      <c r="CW25" s="96">
        <v>0</v>
      </c>
      <c r="CX25" s="96">
        <v>0</v>
      </c>
      <c r="CY25" s="96">
        <v>0</v>
      </c>
      <c r="CZ25" s="96">
        <v>0</v>
      </c>
      <c r="DA25" s="96">
        <v>0</v>
      </c>
      <c r="DB25" s="96">
        <v>0</v>
      </c>
      <c r="DC25" s="96">
        <v>0</v>
      </c>
      <c r="DD25" s="96">
        <v>0</v>
      </c>
      <c r="DE25" s="96">
        <v>0</v>
      </c>
      <c r="DF25" s="96">
        <v>0</v>
      </c>
      <c r="DG25" s="96">
        <v>0</v>
      </c>
      <c r="DH25" s="96">
        <v>1332866.8159091715</v>
      </c>
      <c r="DI25" s="96">
        <v>0</v>
      </c>
      <c r="DJ25" s="96">
        <v>0</v>
      </c>
      <c r="DK25" s="96">
        <v>0</v>
      </c>
      <c r="DL25" s="96">
        <v>1598890.7521620637</v>
      </c>
      <c r="DM25" s="96">
        <v>0</v>
      </c>
      <c r="DN25" s="96">
        <v>0</v>
      </c>
      <c r="DO25" s="96">
        <v>0</v>
      </c>
      <c r="DP25" s="96">
        <v>2210964.8946586517</v>
      </c>
      <c r="DQ25" s="96">
        <v>0</v>
      </c>
      <c r="DR25" s="96">
        <v>0</v>
      </c>
      <c r="DS25" s="96">
        <v>0</v>
      </c>
      <c r="DT25" s="96">
        <v>3509217.4147367873</v>
      </c>
      <c r="DU25" s="96">
        <v>0</v>
      </c>
      <c r="DV25" s="96">
        <v>0</v>
      </c>
      <c r="DW25" s="96">
        <v>0</v>
      </c>
      <c r="DX25" s="96">
        <v>6064883.7238386609</v>
      </c>
      <c r="DY25" s="96">
        <v>0</v>
      </c>
      <c r="DZ25" s="96">
        <v>0</v>
      </c>
      <c r="EA25" s="96">
        <v>0</v>
      </c>
      <c r="EB25" s="96">
        <v>7375110.1070465297</v>
      </c>
      <c r="EC25" s="96">
        <v>0</v>
      </c>
      <c r="ED25" s="96">
        <v>0</v>
      </c>
      <c r="EE25" s="96">
        <v>0</v>
      </c>
      <c r="EF25" s="96">
        <v>700000</v>
      </c>
      <c r="EG25" s="96">
        <v>0</v>
      </c>
      <c r="EH25" s="96">
        <v>0</v>
      </c>
      <c r="EI25" s="96">
        <v>0</v>
      </c>
      <c r="EJ25" s="96">
        <v>0</v>
      </c>
      <c r="EK25" s="96">
        <v>0</v>
      </c>
      <c r="EL25" s="96">
        <v>0</v>
      </c>
      <c r="EM25" s="96">
        <v>0</v>
      </c>
      <c r="EN25" s="96">
        <v>0</v>
      </c>
      <c r="EO25" s="96">
        <v>0</v>
      </c>
      <c r="EP25" s="96">
        <v>0</v>
      </c>
      <c r="EQ25" s="96">
        <v>0</v>
      </c>
      <c r="ER25" s="96">
        <v>0</v>
      </c>
      <c r="ES25" s="96">
        <v>0</v>
      </c>
      <c r="ET25" s="96">
        <v>0</v>
      </c>
      <c r="EU25" s="96">
        <v>0</v>
      </c>
      <c r="EV25" s="96">
        <v>0</v>
      </c>
      <c r="EW25" s="96">
        <v>0</v>
      </c>
      <c r="EX25" s="96">
        <v>0</v>
      </c>
      <c r="EY25" s="96">
        <v>0</v>
      </c>
      <c r="EZ25" s="96">
        <v>12567000</v>
      </c>
      <c r="FA25" s="96">
        <v>0</v>
      </c>
      <c r="FB25" s="96">
        <v>0</v>
      </c>
      <c r="FC25" s="96">
        <v>0</v>
      </c>
      <c r="FD25" s="96">
        <v>11835000</v>
      </c>
      <c r="FE25" s="96">
        <v>0</v>
      </c>
      <c r="FF25" s="96">
        <v>0</v>
      </c>
      <c r="FG25" s="96">
        <v>0</v>
      </c>
      <c r="FH25" s="96">
        <v>11250000</v>
      </c>
      <c r="FI25" s="96">
        <v>0</v>
      </c>
      <c r="FJ25" s="96">
        <v>0</v>
      </c>
      <c r="FK25" s="96">
        <v>0</v>
      </c>
      <c r="FL25" s="96">
        <v>22162000</v>
      </c>
      <c r="FM25" s="96">
        <v>0</v>
      </c>
      <c r="FN25" s="96">
        <v>0</v>
      </c>
      <c r="FO25" s="96">
        <v>0</v>
      </c>
      <c r="FP25" s="96">
        <v>1997622</v>
      </c>
      <c r="FQ25" s="96">
        <v>0</v>
      </c>
      <c r="FR25" s="96">
        <v>0</v>
      </c>
      <c r="FS25" s="96">
        <v>0</v>
      </c>
      <c r="FT25" s="96">
        <v>1769796</v>
      </c>
      <c r="FU25" s="96">
        <v>0</v>
      </c>
      <c r="FV25" s="96">
        <v>0</v>
      </c>
      <c r="FW25" s="96">
        <v>0</v>
      </c>
      <c r="FX25" s="96">
        <v>1746101</v>
      </c>
      <c r="FY25" s="96">
        <v>0</v>
      </c>
      <c r="FZ25" s="96">
        <v>0</v>
      </c>
      <c r="GA25" s="96">
        <v>0</v>
      </c>
      <c r="GB25" s="96">
        <v>2064483</v>
      </c>
      <c r="GC25" s="96">
        <v>0</v>
      </c>
      <c r="GD25" s="96">
        <v>0</v>
      </c>
      <c r="GE25" s="96">
        <v>0</v>
      </c>
      <c r="GF25" s="96">
        <v>1835885</v>
      </c>
      <c r="GG25" s="96">
        <v>0</v>
      </c>
      <c r="GH25" s="96">
        <v>0</v>
      </c>
      <c r="GI25" s="96">
        <v>0</v>
      </c>
      <c r="GJ25" s="96">
        <v>1813428</v>
      </c>
      <c r="GK25" s="96">
        <v>0</v>
      </c>
      <c r="GL25" s="96">
        <v>0</v>
      </c>
      <c r="GM25" s="96">
        <v>0</v>
      </c>
      <c r="GN25" s="96">
        <v>1230707</v>
      </c>
      <c r="GO25" s="96">
        <v>0</v>
      </c>
      <c r="GP25" s="96">
        <v>0</v>
      </c>
      <c r="GQ25" s="96">
        <v>0</v>
      </c>
      <c r="GR25" s="96">
        <v>1001166</v>
      </c>
      <c r="GS25" s="96">
        <v>0</v>
      </c>
      <c r="GT25" s="96">
        <v>0</v>
      </c>
      <c r="GU25" s="96">
        <v>0</v>
      </c>
      <c r="GV25" s="96">
        <v>974757</v>
      </c>
      <c r="GW25" s="96">
        <v>0</v>
      </c>
      <c r="GX25" s="96">
        <v>0</v>
      </c>
      <c r="GY25" s="96">
        <v>0</v>
      </c>
      <c r="GZ25" s="96">
        <v>0</v>
      </c>
    </row>
    <row r="26" spans="2:208" hidden="1" outlineLevel="2" x14ac:dyDescent="0.3">
      <c r="B26" s="21">
        <v>10</v>
      </c>
      <c r="C26" s="52">
        <v>121</v>
      </c>
      <c r="D26" s="77"/>
      <c r="E26" s="52"/>
      <c r="F26" s="52">
        <v>121</v>
      </c>
      <c r="G26" s="78"/>
      <c r="H26" s="35" t="s">
        <v>28</v>
      </c>
      <c r="I26" s="97">
        <v>0</v>
      </c>
      <c r="J26" s="97">
        <v>0</v>
      </c>
      <c r="K26" s="97">
        <v>0</v>
      </c>
      <c r="L26" s="97">
        <v>0</v>
      </c>
      <c r="M26" s="97">
        <v>0</v>
      </c>
      <c r="N26" s="97">
        <v>0</v>
      </c>
      <c r="O26" s="97">
        <v>0</v>
      </c>
      <c r="P26" s="97">
        <v>0</v>
      </c>
      <c r="Q26" s="97">
        <v>0</v>
      </c>
      <c r="R26" s="97">
        <v>0</v>
      </c>
      <c r="S26" s="97">
        <v>0</v>
      </c>
      <c r="T26" s="97">
        <v>0</v>
      </c>
      <c r="U26" s="97">
        <v>0</v>
      </c>
      <c r="V26" s="97">
        <v>0</v>
      </c>
      <c r="W26" s="97">
        <v>0</v>
      </c>
      <c r="X26" s="97">
        <v>0</v>
      </c>
      <c r="Y26" s="97">
        <v>0</v>
      </c>
      <c r="Z26" s="97">
        <v>0</v>
      </c>
      <c r="AA26" s="97">
        <v>0</v>
      </c>
      <c r="AB26" s="97">
        <v>0</v>
      </c>
      <c r="AC26" s="97">
        <v>0</v>
      </c>
      <c r="AD26" s="97">
        <v>0</v>
      </c>
      <c r="AE26" s="97">
        <v>0</v>
      </c>
      <c r="AF26" s="97">
        <v>0</v>
      </c>
      <c r="AG26" s="97">
        <v>0</v>
      </c>
      <c r="AH26" s="97">
        <v>0</v>
      </c>
      <c r="AI26" s="97">
        <v>0</v>
      </c>
      <c r="AJ26" s="97">
        <v>0</v>
      </c>
      <c r="AK26" s="97">
        <v>0</v>
      </c>
      <c r="AL26" s="97">
        <v>0</v>
      </c>
      <c r="AM26" s="97">
        <v>0</v>
      </c>
      <c r="AN26" s="97">
        <v>0</v>
      </c>
      <c r="AO26" s="97">
        <v>0</v>
      </c>
      <c r="AP26" s="97">
        <v>0</v>
      </c>
      <c r="AQ26" s="97">
        <v>0</v>
      </c>
      <c r="AR26" s="97">
        <v>0</v>
      </c>
      <c r="AS26" s="97">
        <v>0</v>
      </c>
      <c r="AT26" s="97">
        <v>0</v>
      </c>
      <c r="AU26" s="97">
        <v>0</v>
      </c>
      <c r="AV26" s="97">
        <v>0</v>
      </c>
      <c r="AW26" s="97">
        <v>0</v>
      </c>
      <c r="AX26" s="97">
        <v>0</v>
      </c>
      <c r="AY26" s="97">
        <v>0</v>
      </c>
      <c r="AZ26" s="97">
        <v>0</v>
      </c>
      <c r="BA26" s="97">
        <v>0</v>
      </c>
      <c r="BB26" s="97">
        <v>0</v>
      </c>
      <c r="BC26" s="97">
        <v>0</v>
      </c>
      <c r="BD26" s="97">
        <v>0</v>
      </c>
      <c r="BE26" s="97">
        <v>0</v>
      </c>
      <c r="BF26" s="97">
        <v>0</v>
      </c>
      <c r="BG26" s="97">
        <v>0</v>
      </c>
      <c r="BH26" s="97">
        <v>0</v>
      </c>
      <c r="BI26" s="97">
        <v>0</v>
      </c>
      <c r="BJ26" s="97">
        <v>0</v>
      </c>
      <c r="BK26" s="97">
        <v>0</v>
      </c>
      <c r="BL26" s="97">
        <v>0</v>
      </c>
      <c r="BM26" s="97">
        <v>0</v>
      </c>
      <c r="BN26" s="97">
        <v>0</v>
      </c>
      <c r="BO26" s="97">
        <v>0</v>
      </c>
      <c r="BP26" s="97">
        <v>0</v>
      </c>
      <c r="BQ26" s="97">
        <v>0</v>
      </c>
      <c r="BR26" s="97">
        <v>0</v>
      </c>
      <c r="BS26" s="97">
        <v>0</v>
      </c>
      <c r="BT26" s="97">
        <v>0</v>
      </c>
      <c r="BU26" s="97">
        <v>0</v>
      </c>
      <c r="BV26" s="97">
        <v>0</v>
      </c>
      <c r="BW26" s="97">
        <v>0</v>
      </c>
      <c r="BX26" s="97">
        <v>0</v>
      </c>
      <c r="BY26" s="97">
        <v>0</v>
      </c>
      <c r="BZ26" s="97">
        <v>0</v>
      </c>
      <c r="CA26" s="97">
        <v>0</v>
      </c>
      <c r="CB26" s="97">
        <v>0</v>
      </c>
      <c r="CC26" s="97">
        <v>0</v>
      </c>
      <c r="CD26" s="97">
        <v>0</v>
      </c>
      <c r="CE26" s="97">
        <v>0</v>
      </c>
      <c r="CF26" s="97">
        <v>0</v>
      </c>
      <c r="CG26" s="97">
        <v>0</v>
      </c>
      <c r="CH26" s="97">
        <v>0</v>
      </c>
      <c r="CI26" s="97">
        <v>0</v>
      </c>
      <c r="CJ26" s="97">
        <v>0</v>
      </c>
      <c r="CK26" s="97">
        <v>0</v>
      </c>
      <c r="CL26" s="97">
        <v>0</v>
      </c>
      <c r="CM26" s="97">
        <v>0</v>
      </c>
      <c r="CN26" s="97">
        <v>0</v>
      </c>
      <c r="CO26" s="97">
        <v>0</v>
      </c>
      <c r="CP26" s="97">
        <v>0</v>
      </c>
      <c r="CQ26" s="97">
        <v>0</v>
      </c>
      <c r="CR26" s="97">
        <v>0</v>
      </c>
      <c r="CS26" s="97">
        <v>0</v>
      </c>
      <c r="CT26" s="97">
        <v>0</v>
      </c>
      <c r="CU26" s="97">
        <v>0</v>
      </c>
      <c r="CV26" s="97">
        <v>0</v>
      </c>
      <c r="CW26" s="97">
        <v>0</v>
      </c>
      <c r="CX26" s="97">
        <v>0</v>
      </c>
      <c r="CY26" s="97">
        <v>0</v>
      </c>
      <c r="CZ26" s="97">
        <v>0</v>
      </c>
      <c r="DA26" s="97">
        <v>0</v>
      </c>
      <c r="DB26" s="97">
        <v>0</v>
      </c>
      <c r="DC26" s="97">
        <v>0</v>
      </c>
      <c r="DD26" s="97">
        <v>0</v>
      </c>
      <c r="DE26" s="97">
        <v>0</v>
      </c>
      <c r="DF26" s="97">
        <v>0</v>
      </c>
      <c r="DG26" s="97">
        <v>0</v>
      </c>
      <c r="DH26" s="97">
        <v>0</v>
      </c>
      <c r="DI26" s="97">
        <v>0</v>
      </c>
      <c r="DJ26" s="97">
        <v>0</v>
      </c>
      <c r="DK26" s="97">
        <v>0</v>
      </c>
      <c r="DL26" s="97">
        <v>0</v>
      </c>
      <c r="DM26" s="97">
        <v>0</v>
      </c>
      <c r="DN26" s="97">
        <v>0</v>
      </c>
      <c r="DO26" s="97">
        <v>0</v>
      </c>
      <c r="DP26" s="97">
        <v>0</v>
      </c>
      <c r="DQ26" s="97">
        <v>0</v>
      </c>
      <c r="DR26" s="97">
        <v>0</v>
      </c>
      <c r="DS26" s="97">
        <v>0</v>
      </c>
      <c r="DT26" s="97">
        <v>0</v>
      </c>
      <c r="DU26" s="97">
        <v>0</v>
      </c>
      <c r="DV26" s="97">
        <v>0</v>
      </c>
      <c r="DW26" s="97">
        <v>0</v>
      </c>
      <c r="DX26" s="97">
        <v>0</v>
      </c>
      <c r="DY26" s="97">
        <v>0</v>
      </c>
      <c r="DZ26" s="97">
        <v>0</v>
      </c>
      <c r="EA26" s="97">
        <v>0</v>
      </c>
      <c r="EB26" s="97">
        <v>0</v>
      </c>
      <c r="EC26" s="97">
        <v>0</v>
      </c>
      <c r="ED26" s="97">
        <v>0</v>
      </c>
      <c r="EE26" s="97">
        <v>0</v>
      </c>
      <c r="EF26" s="97">
        <v>0</v>
      </c>
      <c r="EG26" s="97">
        <v>0</v>
      </c>
      <c r="EH26" s="97">
        <v>0</v>
      </c>
      <c r="EI26" s="97">
        <v>0</v>
      </c>
      <c r="EJ26" s="97">
        <v>0</v>
      </c>
      <c r="EK26" s="97">
        <v>0</v>
      </c>
      <c r="EL26" s="97">
        <v>0</v>
      </c>
      <c r="EM26" s="97">
        <v>0</v>
      </c>
      <c r="EN26" s="97">
        <v>0</v>
      </c>
      <c r="EO26" s="97">
        <v>0</v>
      </c>
      <c r="EP26" s="97">
        <v>0</v>
      </c>
      <c r="EQ26" s="97">
        <v>0</v>
      </c>
      <c r="ER26" s="97">
        <v>0</v>
      </c>
      <c r="ES26" s="97">
        <v>0</v>
      </c>
      <c r="ET26" s="97">
        <v>0</v>
      </c>
      <c r="EU26" s="97">
        <v>0</v>
      </c>
      <c r="EV26" s="97">
        <v>0</v>
      </c>
      <c r="EW26" s="97">
        <v>0</v>
      </c>
      <c r="EX26" s="97">
        <v>0</v>
      </c>
      <c r="EY26" s="97">
        <v>0</v>
      </c>
      <c r="EZ26" s="97">
        <v>0</v>
      </c>
      <c r="FA26" s="97">
        <v>0</v>
      </c>
      <c r="FB26" s="97">
        <v>0</v>
      </c>
      <c r="FC26" s="97">
        <v>0</v>
      </c>
      <c r="FD26" s="97">
        <v>0</v>
      </c>
      <c r="FE26" s="97">
        <v>0</v>
      </c>
      <c r="FF26" s="97">
        <v>0</v>
      </c>
      <c r="FG26" s="97">
        <v>0</v>
      </c>
      <c r="FH26" s="97">
        <v>0</v>
      </c>
      <c r="FI26" s="97">
        <v>0</v>
      </c>
      <c r="FJ26" s="97">
        <v>0</v>
      </c>
      <c r="FK26" s="97">
        <v>0</v>
      </c>
      <c r="FL26" s="97">
        <v>0</v>
      </c>
      <c r="FM26" s="97">
        <v>0</v>
      </c>
      <c r="FN26" s="97">
        <v>0</v>
      </c>
      <c r="FO26" s="97">
        <v>0</v>
      </c>
      <c r="FP26" s="97">
        <v>0</v>
      </c>
      <c r="FQ26" s="97">
        <v>0</v>
      </c>
      <c r="FR26" s="97">
        <v>0</v>
      </c>
      <c r="FS26" s="97">
        <v>0</v>
      </c>
      <c r="FT26" s="97">
        <v>0</v>
      </c>
      <c r="FU26" s="97">
        <v>0</v>
      </c>
      <c r="FV26" s="97">
        <v>0</v>
      </c>
      <c r="FW26" s="97">
        <v>0</v>
      </c>
      <c r="FX26" s="97">
        <v>0</v>
      </c>
      <c r="FY26" s="97">
        <v>0</v>
      </c>
      <c r="FZ26" s="97">
        <v>0</v>
      </c>
      <c r="GA26" s="97">
        <v>0</v>
      </c>
      <c r="GB26" s="97">
        <v>0</v>
      </c>
      <c r="GC26" s="97">
        <v>0</v>
      </c>
      <c r="GD26" s="97">
        <v>0</v>
      </c>
      <c r="GE26" s="97">
        <v>0</v>
      </c>
      <c r="GF26" s="97">
        <v>0</v>
      </c>
      <c r="GG26" s="97">
        <v>0</v>
      </c>
      <c r="GH26" s="97">
        <v>0</v>
      </c>
      <c r="GI26" s="97">
        <v>0</v>
      </c>
      <c r="GJ26" s="97">
        <v>0</v>
      </c>
      <c r="GK26" s="97">
        <v>0</v>
      </c>
      <c r="GL26" s="97">
        <v>0</v>
      </c>
      <c r="GM26" s="97">
        <v>0</v>
      </c>
      <c r="GN26" s="97">
        <v>0</v>
      </c>
      <c r="GO26" s="97">
        <v>0</v>
      </c>
      <c r="GP26" s="97">
        <v>0</v>
      </c>
      <c r="GQ26" s="97">
        <v>0</v>
      </c>
      <c r="GR26" s="97">
        <v>0</v>
      </c>
      <c r="GS26" s="97">
        <v>0</v>
      </c>
      <c r="GT26" s="97">
        <v>0</v>
      </c>
      <c r="GU26" s="97">
        <v>0</v>
      </c>
      <c r="GV26" s="97">
        <v>0</v>
      </c>
      <c r="GW26" s="97">
        <v>0</v>
      </c>
      <c r="GX26" s="97">
        <v>0</v>
      </c>
      <c r="GY26" s="97">
        <v>0</v>
      </c>
      <c r="GZ26" s="97">
        <v>0</v>
      </c>
    </row>
    <row r="27" spans="2:208" hidden="1" outlineLevel="2" x14ac:dyDescent="0.3">
      <c r="B27" s="21">
        <v>10</v>
      </c>
      <c r="C27" s="52">
        <v>122</v>
      </c>
      <c r="D27" s="77"/>
      <c r="E27" s="52"/>
      <c r="F27" s="52">
        <v>122</v>
      </c>
      <c r="G27" s="78"/>
      <c r="H27" s="35" t="s">
        <v>29</v>
      </c>
      <c r="I27" s="97">
        <v>0</v>
      </c>
      <c r="J27" s="97">
        <v>0</v>
      </c>
      <c r="K27" s="97">
        <v>0</v>
      </c>
      <c r="L27" s="97">
        <v>0</v>
      </c>
      <c r="M27" s="97">
        <v>0</v>
      </c>
      <c r="N27" s="97">
        <v>0</v>
      </c>
      <c r="O27" s="97">
        <v>0</v>
      </c>
      <c r="P27" s="97">
        <v>0</v>
      </c>
      <c r="Q27" s="97">
        <v>0</v>
      </c>
      <c r="R27" s="97">
        <v>0</v>
      </c>
      <c r="S27" s="97">
        <v>0</v>
      </c>
      <c r="T27" s="97">
        <v>0</v>
      </c>
      <c r="U27" s="97">
        <v>0</v>
      </c>
      <c r="V27" s="97">
        <v>0</v>
      </c>
      <c r="W27" s="97">
        <v>0</v>
      </c>
      <c r="X27" s="97">
        <v>0</v>
      </c>
      <c r="Y27" s="97">
        <v>0</v>
      </c>
      <c r="Z27" s="97">
        <v>0</v>
      </c>
      <c r="AA27" s="97">
        <v>0</v>
      </c>
      <c r="AB27" s="97">
        <v>0</v>
      </c>
      <c r="AC27" s="97">
        <v>0</v>
      </c>
      <c r="AD27" s="97">
        <v>0</v>
      </c>
      <c r="AE27" s="97">
        <v>0</v>
      </c>
      <c r="AF27" s="97">
        <v>0</v>
      </c>
      <c r="AG27" s="97">
        <v>0</v>
      </c>
      <c r="AH27" s="97">
        <v>0</v>
      </c>
      <c r="AI27" s="97">
        <v>0</v>
      </c>
      <c r="AJ27" s="97">
        <v>0</v>
      </c>
      <c r="AK27" s="97">
        <v>0</v>
      </c>
      <c r="AL27" s="97">
        <v>0</v>
      </c>
      <c r="AM27" s="97">
        <v>0</v>
      </c>
      <c r="AN27" s="97">
        <v>0</v>
      </c>
      <c r="AO27" s="97">
        <v>0</v>
      </c>
      <c r="AP27" s="97">
        <v>0</v>
      </c>
      <c r="AQ27" s="97">
        <v>0</v>
      </c>
      <c r="AR27" s="97">
        <v>0</v>
      </c>
      <c r="AS27" s="97">
        <v>0</v>
      </c>
      <c r="AT27" s="97">
        <v>0</v>
      </c>
      <c r="AU27" s="97">
        <v>0</v>
      </c>
      <c r="AV27" s="97">
        <v>0</v>
      </c>
      <c r="AW27" s="97">
        <v>0</v>
      </c>
      <c r="AX27" s="97">
        <v>0</v>
      </c>
      <c r="AY27" s="97">
        <v>0</v>
      </c>
      <c r="AZ27" s="97">
        <v>0</v>
      </c>
      <c r="BA27" s="97">
        <v>0</v>
      </c>
      <c r="BB27" s="97">
        <v>0</v>
      </c>
      <c r="BC27" s="97">
        <v>0</v>
      </c>
      <c r="BD27" s="97">
        <v>0</v>
      </c>
      <c r="BE27" s="97">
        <v>0</v>
      </c>
      <c r="BF27" s="97">
        <v>0</v>
      </c>
      <c r="BG27" s="97">
        <v>0</v>
      </c>
      <c r="BH27" s="97">
        <v>0</v>
      </c>
      <c r="BI27" s="97">
        <v>0</v>
      </c>
      <c r="BJ27" s="97">
        <v>0</v>
      </c>
      <c r="BK27" s="97">
        <v>0</v>
      </c>
      <c r="BL27" s="97">
        <v>0</v>
      </c>
      <c r="BM27" s="97">
        <v>0</v>
      </c>
      <c r="BN27" s="97">
        <v>0</v>
      </c>
      <c r="BO27" s="97">
        <v>0</v>
      </c>
      <c r="BP27" s="97">
        <v>0</v>
      </c>
      <c r="BQ27" s="97">
        <v>0</v>
      </c>
      <c r="BR27" s="97">
        <v>0</v>
      </c>
      <c r="BS27" s="97">
        <v>0</v>
      </c>
      <c r="BT27" s="97">
        <v>0</v>
      </c>
      <c r="BU27" s="97">
        <v>0</v>
      </c>
      <c r="BV27" s="97">
        <v>0</v>
      </c>
      <c r="BW27" s="97">
        <v>0</v>
      </c>
      <c r="BX27" s="97">
        <v>0</v>
      </c>
      <c r="BY27" s="97">
        <v>0</v>
      </c>
      <c r="BZ27" s="97">
        <v>0</v>
      </c>
      <c r="CA27" s="97">
        <v>0</v>
      </c>
      <c r="CB27" s="97">
        <v>0</v>
      </c>
      <c r="CC27" s="97">
        <v>0</v>
      </c>
      <c r="CD27" s="97">
        <v>0</v>
      </c>
      <c r="CE27" s="97">
        <v>0</v>
      </c>
      <c r="CF27" s="97">
        <v>0</v>
      </c>
      <c r="CG27" s="97">
        <v>0</v>
      </c>
      <c r="CH27" s="97">
        <v>0</v>
      </c>
      <c r="CI27" s="97">
        <v>0</v>
      </c>
      <c r="CJ27" s="97">
        <v>0</v>
      </c>
      <c r="CK27" s="97">
        <v>0</v>
      </c>
      <c r="CL27" s="97">
        <v>0</v>
      </c>
      <c r="CM27" s="97">
        <v>0</v>
      </c>
      <c r="CN27" s="97">
        <v>0</v>
      </c>
      <c r="CO27" s="97">
        <v>0</v>
      </c>
      <c r="CP27" s="97">
        <v>0</v>
      </c>
      <c r="CQ27" s="97">
        <v>0</v>
      </c>
      <c r="CR27" s="97">
        <v>0</v>
      </c>
      <c r="CS27" s="97">
        <v>0</v>
      </c>
      <c r="CT27" s="97">
        <v>0</v>
      </c>
      <c r="CU27" s="97">
        <v>0</v>
      </c>
      <c r="CV27" s="97">
        <v>0</v>
      </c>
      <c r="CW27" s="97">
        <v>0</v>
      </c>
      <c r="CX27" s="97">
        <v>0</v>
      </c>
      <c r="CY27" s="97">
        <v>0</v>
      </c>
      <c r="CZ27" s="97">
        <v>0</v>
      </c>
      <c r="DA27" s="97">
        <v>0</v>
      </c>
      <c r="DB27" s="97">
        <v>0</v>
      </c>
      <c r="DC27" s="97">
        <v>0</v>
      </c>
      <c r="DD27" s="97">
        <v>0</v>
      </c>
      <c r="DE27" s="97">
        <v>0</v>
      </c>
      <c r="DF27" s="97">
        <v>0</v>
      </c>
      <c r="DG27" s="97">
        <v>0</v>
      </c>
      <c r="DH27" s="97">
        <v>0</v>
      </c>
      <c r="DI27" s="97">
        <v>0</v>
      </c>
      <c r="DJ27" s="97">
        <v>0</v>
      </c>
      <c r="DK27" s="97">
        <v>0</v>
      </c>
      <c r="DL27" s="97">
        <v>0</v>
      </c>
      <c r="DM27" s="97">
        <v>0</v>
      </c>
      <c r="DN27" s="97">
        <v>0</v>
      </c>
      <c r="DO27" s="97">
        <v>0</v>
      </c>
      <c r="DP27" s="97">
        <v>0</v>
      </c>
      <c r="DQ27" s="97">
        <v>0</v>
      </c>
      <c r="DR27" s="97">
        <v>0</v>
      </c>
      <c r="DS27" s="97">
        <v>0</v>
      </c>
      <c r="DT27" s="97">
        <v>0</v>
      </c>
      <c r="DU27" s="97">
        <v>0</v>
      </c>
      <c r="DV27" s="97">
        <v>0</v>
      </c>
      <c r="DW27" s="97">
        <v>0</v>
      </c>
      <c r="DX27" s="97">
        <v>0</v>
      </c>
      <c r="DY27" s="97">
        <v>0</v>
      </c>
      <c r="DZ27" s="97">
        <v>0</v>
      </c>
      <c r="EA27" s="97">
        <v>0</v>
      </c>
      <c r="EB27" s="97">
        <v>0</v>
      </c>
      <c r="EC27" s="97">
        <v>0</v>
      </c>
      <c r="ED27" s="97">
        <v>0</v>
      </c>
      <c r="EE27" s="97">
        <v>0</v>
      </c>
      <c r="EF27" s="97">
        <v>0</v>
      </c>
      <c r="EG27" s="97">
        <v>0</v>
      </c>
      <c r="EH27" s="97">
        <v>0</v>
      </c>
      <c r="EI27" s="97">
        <v>0</v>
      </c>
      <c r="EJ27" s="97">
        <v>0</v>
      </c>
      <c r="EK27" s="97">
        <v>0</v>
      </c>
      <c r="EL27" s="97">
        <v>0</v>
      </c>
      <c r="EM27" s="97">
        <v>0</v>
      </c>
      <c r="EN27" s="97">
        <v>0</v>
      </c>
      <c r="EO27" s="97">
        <v>0</v>
      </c>
      <c r="EP27" s="97">
        <v>0</v>
      </c>
      <c r="EQ27" s="97">
        <v>0</v>
      </c>
      <c r="ER27" s="97">
        <v>0</v>
      </c>
      <c r="ES27" s="97">
        <v>0</v>
      </c>
      <c r="ET27" s="97">
        <v>0</v>
      </c>
      <c r="EU27" s="97">
        <v>0</v>
      </c>
      <c r="EV27" s="97">
        <v>0</v>
      </c>
      <c r="EW27" s="97">
        <v>0</v>
      </c>
      <c r="EX27" s="97">
        <v>0</v>
      </c>
      <c r="EY27" s="97">
        <v>0</v>
      </c>
      <c r="EZ27" s="97">
        <v>0</v>
      </c>
      <c r="FA27" s="97">
        <v>0</v>
      </c>
      <c r="FB27" s="97">
        <v>0</v>
      </c>
      <c r="FC27" s="97">
        <v>0</v>
      </c>
      <c r="FD27" s="97">
        <v>0</v>
      </c>
      <c r="FE27" s="97">
        <v>0</v>
      </c>
      <c r="FF27" s="97">
        <v>0</v>
      </c>
      <c r="FG27" s="97">
        <v>0</v>
      </c>
      <c r="FH27" s="97">
        <v>0</v>
      </c>
      <c r="FI27" s="97">
        <v>0</v>
      </c>
      <c r="FJ27" s="97">
        <v>0</v>
      </c>
      <c r="FK27" s="97">
        <v>0</v>
      </c>
      <c r="FL27" s="97">
        <v>0</v>
      </c>
      <c r="FM27" s="97">
        <v>0</v>
      </c>
      <c r="FN27" s="97">
        <v>0</v>
      </c>
      <c r="FO27" s="97">
        <v>0</v>
      </c>
      <c r="FP27" s="97">
        <v>0</v>
      </c>
      <c r="FQ27" s="97">
        <v>0</v>
      </c>
      <c r="FR27" s="97">
        <v>0</v>
      </c>
      <c r="FS27" s="97">
        <v>0</v>
      </c>
      <c r="FT27" s="97">
        <v>0</v>
      </c>
      <c r="FU27" s="97">
        <v>0</v>
      </c>
      <c r="FV27" s="97">
        <v>0</v>
      </c>
      <c r="FW27" s="97">
        <v>0</v>
      </c>
      <c r="FX27" s="97">
        <v>0</v>
      </c>
      <c r="FY27" s="97">
        <v>0</v>
      </c>
      <c r="FZ27" s="97">
        <v>0</v>
      </c>
      <c r="GA27" s="97">
        <v>0</v>
      </c>
      <c r="GB27" s="97">
        <v>0</v>
      </c>
      <c r="GC27" s="97">
        <v>0</v>
      </c>
      <c r="GD27" s="97">
        <v>0</v>
      </c>
      <c r="GE27" s="97">
        <v>0</v>
      </c>
      <c r="GF27" s="97">
        <v>0</v>
      </c>
      <c r="GG27" s="97">
        <v>0</v>
      </c>
      <c r="GH27" s="97">
        <v>0</v>
      </c>
      <c r="GI27" s="97">
        <v>0</v>
      </c>
      <c r="GJ27" s="97">
        <v>0</v>
      </c>
      <c r="GK27" s="97">
        <v>0</v>
      </c>
      <c r="GL27" s="97">
        <v>0</v>
      </c>
      <c r="GM27" s="97">
        <v>0</v>
      </c>
      <c r="GN27" s="97">
        <v>0</v>
      </c>
      <c r="GO27" s="97">
        <v>0</v>
      </c>
      <c r="GP27" s="97">
        <v>0</v>
      </c>
      <c r="GQ27" s="97">
        <v>0</v>
      </c>
      <c r="GR27" s="97">
        <v>0</v>
      </c>
      <c r="GS27" s="97">
        <v>0</v>
      </c>
      <c r="GT27" s="97">
        <v>0</v>
      </c>
      <c r="GU27" s="97">
        <v>0</v>
      </c>
      <c r="GV27" s="97">
        <v>0</v>
      </c>
      <c r="GW27" s="97">
        <v>0</v>
      </c>
      <c r="GX27" s="97">
        <v>0</v>
      </c>
      <c r="GY27" s="97">
        <v>0</v>
      </c>
      <c r="GZ27" s="97">
        <v>0</v>
      </c>
    </row>
    <row r="28" spans="2:208" hidden="1" outlineLevel="2" x14ac:dyDescent="0.3">
      <c r="B28" s="21">
        <v>10</v>
      </c>
      <c r="C28" s="52">
        <v>123</v>
      </c>
      <c r="D28" s="77"/>
      <c r="E28" s="52"/>
      <c r="F28" s="52">
        <v>123</v>
      </c>
      <c r="G28" s="78"/>
      <c r="H28" s="35" t="s">
        <v>30</v>
      </c>
      <c r="I28" s="97">
        <v>0</v>
      </c>
      <c r="J28" s="97">
        <v>0</v>
      </c>
      <c r="K28" s="97">
        <v>0</v>
      </c>
      <c r="L28" s="97">
        <v>0</v>
      </c>
      <c r="M28" s="97">
        <v>0</v>
      </c>
      <c r="N28" s="97">
        <v>0</v>
      </c>
      <c r="O28" s="97">
        <v>0</v>
      </c>
      <c r="P28" s="97">
        <v>0</v>
      </c>
      <c r="Q28" s="97">
        <v>0</v>
      </c>
      <c r="R28" s="97">
        <v>0</v>
      </c>
      <c r="S28" s="97">
        <v>0</v>
      </c>
      <c r="T28" s="97">
        <v>0</v>
      </c>
      <c r="U28" s="97">
        <v>0</v>
      </c>
      <c r="V28" s="97">
        <v>0</v>
      </c>
      <c r="W28" s="97">
        <v>0</v>
      </c>
      <c r="X28" s="97">
        <v>0</v>
      </c>
      <c r="Y28" s="97">
        <v>0</v>
      </c>
      <c r="Z28" s="97">
        <v>0</v>
      </c>
      <c r="AA28" s="97">
        <v>0</v>
      </c>
      <c r="AB28" s="97">
        <v>0</v>
      </c>
      <c r="AC28" s="97">
        <v>0</v>
      </c>
      <c r="AD28" s="97">
        <v>0</v>
      </c>
      <c r="AE28" s="97">
        <v>0</v>
      </c>
      <c r="AF28" s="97">
        <v>0</v>
      </c>
      <c r="AG28" s="97">
        <v>0</v>
      </c>
      <c r="AH28" s="97">
        <v>0</v>
      </c>
      <c r="AI28" s="97">
        <v>0</v>
      </c>
      <c r="AJ28" s="97">
        <v>0</v>
      </c>
      <c r="AK28" s="97">
        <v>0</v>
      </c>
      <c r="AL28" s="97">
        <v>0</v>
      </c>
      <c r="AM28" s="97">
        <v>0</v>
      </c>
      <c r="AN28" s="97">
        <v>0</v>
      </c>
      <c r="AO28" s="97">
        <v>0</v>
      </c>
      <c r="AP28" s="97">
        <v>0</v>
      </c>
      <c r="AQ28" s="97">
        <v>0</v>
      </c>
      <c r="AR28" s="97">
        <v>0</v>
      </c>
      <c r="AS28" s="97">
        <v>0</v>
      </c>
      <c r="AT28" s="97">
        <v>0</v>
      </c>
      <c r="AU28" s="97">
        <v>0</v>
      </c>
      <c r="AV28" s="97">
        <v>0</v>
      </c>
      <c r="AW28" s="97">
        <v>0</v>
      </c>
      <c r="AX28" s="97">
        <v>0</v>
      </c>
      <c r="AY28" s="97">
        <v>0</v>
      </c>
      <c r="AZ28" s="97">
        <v>0</v>
      </c>
      <c r="BA28" s="97">
        <v>0</v>
      </c>
      <c r="BB28" s="97">
        <v>0</v>
      </c>
      <c r="BC28" s="97">
        <v>0</v>
      </c>
      <c r="BD28" s="97">
        <v>0</v>
      </c>
      <c r="BE28" s="97">
        <v>0</v>
      </c>
      <c r="BF28" s="97">
        <v>0</v>
      </c>
      <c r="BG28" s="97">
        <v>0</v>
      </c>
      <c r="BH28" s="97">
        <v>0</v>
      </c>
      <c r="BI28" s="97">
        <v>0</v>
      </c>
      <c r="BJ28" s="97">
        <v>0</v>
      </c>
      <c r="BK28" s="97">
        <v>0</v>
      </c>
      <c r="BL28" s="97">
        <v>0</v>
      </c>
      <c r="BM28" s="97">
        <v>0</v>
      </c>
      <c r="BN28" s="97">
        <v>0</v>
      </c>
      <c r="BO28" s="97">
        <v>0</v>
      </c>
      <c r="BP28" s="97">
        <v>0</v>
      </c>
      <c r="BQ28" s="97">
        <v>0</v>
      </c>
      <c r="BR28" s="97">
        <v>0</v>
      </c>
      <c r="BS28" s="97">
        <v>0</v>
      </c>
      <c r="BT28" s="97">
        <v>0</v>
      </c>
      <c r="BU28" s="97">
        <v>0</v>
      </c>
      <c r="BV28" s="97">
        <v>0</v>
      </c>
      <c r="BW28" s="97">
        <v>0</v>
      </c>
      <c r="BX28" s="97">
        <v>0</v>
      </c>
      <c r="BY28" s="97">
        <v>0</v>
      </c>
      <c r="BZ28" s="97">
        <v>0</v>
      </c>
      <c r="CA28" s="97">
        <v>0</v>
      </c>
      <c r="CB28" s="97">
        <v>0</v>
      </c>
      <c r="CC28" s="97">
        <v>0</v>
      </c>
      <c r="CD28" s="97">
        <v>0</v>
      </c>
      <c r="CE28" s="97">
        <v>0</v>
      </c>
      <c r="CF28" s="97">
        <v>0</v>
      </c>
      <c r="CG28" s="97">
        <v>0</v>
      </c>
      <c r="CH28" s="97">
        <v>0</v>
      </c>
      <c r="CI28" s="97">
        <v>0</v>
      </c>
      <c r="CJ28" s="97">
        <v>0</v>
      </c>
      <c r="CK28" s="97">
        <v>0</v>
      </c>
      <c r="CL28" s="97">
        <v>0</v>
      </c>
      <c r="CM28" s="97">
        <v>0</v>
      </c>
      <c r="CN28" s="97">
        <v>0</v>
      </c>
      <c r="CO28" s="97">
        <v>0</v>
      </c>
      <c r="CP28" s="97">
        <v>0</v>
      </c>
      <c r="CQ28" s="97">
        <v>0</v>
      </c>
      <c r="CR28" s="97">
        <v>0</v>
      </c>
      <c r="CS28" s="97">
        <v>0</v>
      </c>
      <c r="CT28" s="97">
        <v>0</v>
      </c>
      <c r="CU28" s="97">
        <v>0</v>
      </c>
      <c r="CV28" s="97">
        <v>0</v>
      </c>
      <c r="CW28" s="97">
        <v>0</v>
      </c>
      <c r="CX28" s="97">
        <v>0</v>
      </c>
      <c r="CY28" s="97">
        <v>0</v>
      </c>
      <c r="CZ28" s="97">
        <v>0</v>
      </c>
      <c r="DA28" s="97">
        <v>0</v>
      </c>
      <c r="DB28" s="97">
        <v>0</v>
      </c>
      <c r="DC28" s="97">
        <v>0</v>
      </c>
      <c r="DD28" s="97">
        <v>0</v>
      </c>
      <c r="DE28" s="97">
        <v>0</v>
      </c>
      <c r="DF28" s="97">
        <v>0</v>
      </c>
      <c r="DG28" s="97">
        <v>0</v>
      </c>
      <c r="DH28" s="97">
        <v>0</v>
      </c>
      <c r="DI28" s="97">
        <v>0</v>
      </c>
      <c r="DJ28" s="97">
        <v>0</v>
      </c>
      <c r="DK28" s="97">
        <v>0</v>
      </c>
      <c r="DL28" s="97">
        <v>0</v>
      </c>
      <c r="DM28" s="97">
        <v>0</v>
      </c>
      <c r="DN28" s="97">
        <v>0</v>
      </c>
      <c r="DO28" s="97">
        <v>0</v>
      </c>
      <c r="DP28" s="97">
        <v>0</v>
      </c>
      <c r="DQ28" s="97">
        <v>0</v>
      </c>
      <c r="DR28" s="97">
        <v>0</v>
      </c>
      <c r="DS28" s="97">
        <v>0</v>
      </c>
      <c r="DT28" s="97">
        <v>0</v>
      </c>
      <c r="DU28" s="97">
        <v>0</v>
      </c>
      <c r="DV28" s="97">
        <v>0</v>
      </c>
      <c r="DW28" s="97">
        <v>0</v>
      </c>
      <c r="DX28" s="97">
        <v>0</v>
      </c>
      <c r="DY28" s="97">
        <v>0</v>
      </c>
      <c r="DZ28" s="97">
        <v>0</v>
      </c>
      <c r="EA28" s="97">
        <v>0</v>
      </c>
      <c r="EB28" s="97">
        <v>0</v>
      </c>
      <c r="EC28" s="97">
        <v>0</v>
      </c>
      <c r="ED28" s="97">
        <v>0</v>
      </c>
      <c r="EE28" s="97">
        <v>0</v>
      </c>
      <c r="EF28" s="97">
        <v>0</v>
      </c>
      <c r="EG28" s="97">
        <v>0</v>
      </c>
      <c r="EH28" s="97">
        <v>0</v>
      </c>
      <c r="EI28" s="97">
        <v>0</v>
      </c>
      <c r="EJ28" s="97">
        <v>0</v>
      </c>
      <c r="EK28" s="97">
        <v>0</v>
      </c>
      <c r="EL28" s="97">
        <v>0</v>
      </c>
      <c r="EM28" s="97">
        <v>0</v>
      </c>
      <c r="EN28" s="97">
        <v>0</v>
      </c>
      <c r="EO28" s="97">
        <v>0</v>
      </c>
      <c r="EP28" s="97">
        <v>0</v>
      </c>
      <c r="EQ28" s="97">
        <v>0</v>
      </c>
      <c r="ER28" s="97">
        <v>0</v>
      </c>
      <c r="ES28" s="97">
        <v>0</v>
      </c>
      <c r="ET28" s="97">
        <v>0</v>
      </c>
      <c r="EU28" s="97">
        <v>0</v>
      </c>
      <c r="EV28" s="97">
        <v>0</v>
      </c>
      <c r="EW28" s="97">
        <v>0</v>
      </c>
      <c r="EX28" s="97">
        <v>0</v>
      </c>
      <c r="EY28" s="97">
        <v>0</v>
      </c>
      <c r="EZ28" s="97">
        <v>0</v>
      </c>
      <c r="FA28" s="97">
        <v>0</v>
      </c>
      <c r="FB28" s="97">
        <v>0</v>
      </c>
      <c r="FC28" s="97">
        <v>0</v>
      </c>
      <c r="FD28" s="97">
        <v>0</v>
      </c>
      <c r="FE28" s="97">
        <v>0</v>
      </c>
      <c r="FF28" s="97">
        <v>0</v>
      </c>
      <c r="FG28" s="97">
        <v>0</v>
      </c>
      <c r="FH28" s="97">
        <v>0</v>
      </c>
      <c r="FI28" s="97">
        <v>0</v>
      </c>
      <c r="FJ28" s="97">
        <v>0</v>
      </c>
      <c r="FK28" s="97">
        <v>0</v>
      </c>
      <c r="FL28" s="97">
        <v>0</v>
      </c>
      <c r="FM28" s="97">
        <v>0</v>
      </c>
      <c r="FN28" s="97">
        <v>0</v>
      </c>
      <c r="FO28" s="97">
        <v>0</v>
      </c>
      <c r="FP28" s="97">
        <v>0</v>
      </c>
      <c r="FQ28" s="97">
        <v>0</v>
      </c>
      <c r="FR28" s="97">
        <v>0</v>
      </c>
      <c r="FS28" s="97">
        <v>0</v>
      </c>
      <c r="FT28" s="97">
        <v>0</v>
      </c>
      <c r="FU28" s="97">
        <v>0</v>
      </c>
      <c r="FV28" s="97">
        <v>0</v>
      </c>
      <c r="FW28" s="97">
        <v>0</v>
      </c>
      <c r="FX28" s="97">
        <v>0</v>
      </c>
      <c r="FY28" s="97">
        <v>0</v>
      </c>
      <c r="FZ28" s="97">
        <v>0</v>
      </c>
      <c r="GA28" s="97">
        <v>0</v>
      </c>
      <c r="GB28" s="97">
        <v>0</v>
      </c>
      <c r="GC28" s="97">
        <v>0</v>
      </c>
      <c r="GD28" s="97">
        <v>0</v>
      </c>
      <c r="GE28" s="97">
        <v>0</v>
      </c>
      <c r="GF28" s="97">
        <v>0</v>
      </c>
      <c r="GG28" s="97">
        <v>0</v>
      </c>
      <c r="GH28" s="97">
        <v>0</v>
      </c>
      <c r="GI28" s="97">
        <v>0</v>
      </c>
      <c r="GJ28" s="97">
        <v>0</v>
      </c>
      <c r="GK28" s="97">
        <v>0</v>
      </c>
      <c r="GL28" s="97">
        <v>0</v>
      </c>
      <c r="GM28" s="97">
        <v>0</v>
      </c>
      <c r="GN28" s="97">
        <v>0</v>
      </c>
      <c r="GO28" s="97">
        <v>0</v>
      </c>
      <c r="GP28" s="97">
        <v>0</v>
      </c>
      <c r="GQ28" s="97">
        <v>0</v>
      </c>
      <c r="GR28" s="97">
        <v>0</v>
      </c>
      <c r="GS28" s="97">
        <v>0</v>
      </c>
      <c r="GT28" s="97">
        <v>0</v>
      </c>
      <c r="GU28" s="97">
        <v>0</v>
      </c>
      <c r="GV28" s="97">
        <v>0</v>
      </c>
      <c r="GW28" s="97">
        <v>0</v>
      </c>
      <c r="GX28" s="97">
        <v>0</v>
      </c>
      <c r="GY28" s="97">
        <v>0</v>
      </c>
      <c r="GZ28" s="97">
        <v>0</v>
      </c>
    </row>
    <row r="29" spans="2:208" s="25" customFormat="1" ht="17.25" hidden="1" outlineLevel="1" x14ac:dyDescent="0.3">
      <c r="B29" s="183">
        <v>10</v>
      </c>
      <c r="C29" s="24">
        <v>13</v>
      </c>
      <c r="D29" s="79"/>
      <c r="E29" s="24">
        <v>13</v>
      </c>
      <c r="F29" s="24"/>
      <c r="G29" s="80"/>
      <c r="H29" s="34" t="s">
        <v>31</v>
      </c>
      <c r="I29" s="95">
        <v>0</v>
      </c>
      <c r="J29" s="95">
        <v>0</v>
      </c>
      <c r="K29" s="95">
        <v>0</v>
      </c>
      <c r="L29" s="95">
        <v>50000000</v>
      </c>
      <c r="M29" s="95">
        <v>0</v>
      </c>
      <c r="N29" s="95">
        <v>0</v>
      </c>
      <c r="O29" s="95">
        <v>0</v>
      </c>
      <c r="P29" s="95">
        <v>55000000</v>
      </c>
      <c r="Q29" s="95">
        <v>0</v>
      </c>
      <c r="R29" s="95">
        <v>0</v>
      </c>
      <c r="S29" s="95">
        <v>0</v>
      </c>
      <c r="T29" s="95">
        <v>63000000</v>
      </c>
      <c r="U29" s="95">
        <v>0</v>
      </c>
      <c r="V29" s="95">
        <v>0</v>
      </c>
      <c r="W29" s="95">
        <v>0</v>
      </c>
      <c r="X29" s="95">
        <v>68000000</v>
      </c>
      <c r="Y29" s="95">
        <v>0</v>
      </c>
      <c r="Z29" s="95">
        <v>0</v>
      </c>
      <c r="AA29" s="95">
        <v>0</v>
      </c>
      <c r="AB29" s="95">
        <v>50000000</v>
      </c>
      <c r="AC29" s="95">
        <v>0</v>
      </c>
      <c r="AD29" s="95">
        <v>0</v>
      </c>
      <c r="AE29" s="95">
        <v>0</v>
      </c>
      <c r="AF29" s="95">
        <v>55000000</v>
      </c>
      <c r="AG29" s="95">
        <v>0</v>
      </c>
      <c r="AH29" s="95">
        <v>0</v>
      </c>
      <c r="AI29" s="95">
        <v>0</v>
      </c>
      <c r="AJ29" s="95">
        <v>63000000</v>
      </c>
      <c r="AK29" s="95">
        <v>0</v>
      </c>
      <c r="AL29" s="95">
        <v>0</v>
      </c>
      <c r="AM29" s="95">
        <v>0</v>
      </c>
      <c r="AN29" s="95">
        <v>68000000</v>
      </c>
      <c r="AO29" s="95">
        <v>0</v>
      </c>
      <c r="AP29" s="95">
        <v>0</v>
      </c>
      <c r="AQ29" s="95">
        <v>0</v>
      </c>
      <c r="AR29" s="95">
        <v>0</v>
      </c>
      <c r="AS29" s="95">
        <v>0</v>
      </c>
      <c r="AT29" s="95">
        <v>0</v>
      </c>
      <c r="AU29" s="95">
        <v>0</v>
      </c>
      <c r="AV29" s="95">
        <v>0</v>
      </c>
      <c r="AW29" s="95">
        <v>0</v>
      </c>
      <c r="AX29" s="95">
        <v>0</v>
      </c>
      <c r="AY29" s="95">
        <v>0</v>
      </c>
      <c r="AZ29" s="95">
        <v>0</v>
      </c>
      <c r="BA29" s="95">
        <v>0</v>
      </c>
      <c r="BB29" s="95">
        <v>0</v>
      </c>
      <c r="BC29" s="95">
        <v>0</v>
      </c>
      <c r="BD29" s="95">
        <v>0</v>
      </c>
      <c r="BE29" s="95">
        <v>0</v>
      </c>
      <c r="BF29" s="95">
        <v>0</v>
      </c>
      <c r="BG29" s="95">
        <v>0</v>
      </c>
      <c r="BH29" s="95">
        <v>0</v>
      </c>
      <c r="BI29" s="95">
        <v>0</v>
      </c>
      <c r="BJ29" s="95">
        <v>0</v>
      </c>
      <c r="BK29" s="95">
        <v>0</v>
      </c>
      <c r="BL29" s="95">
        <v>0</v>
      </c>
      <c r="BM29" s="95">
        <v>0</v>
      </c>
      <c r="BN29" s="95">
        <v>0</v>
      </c>
      <c r="BO29" s="95">
        <v>0</v>
      </c>
      <c r="BP29" s="95">
        <v>0</v>
      </c>
      <c r="BQ29" s="95">
        <v>0</v>
      </c>
      <c r="BR29" s="95">
        <v>0</v>
      </c>
      <c r="BS29" s="95">
        <v>0</v>
      </c>
      <c r="BT29" s="95">
        <v>0</v>
      </c>
      <c r="BU29" s="95">
        <v>0</v>
      </c>
      <c r="BV29" s="95">
        <v>0</v>
      </c>
      <c r="BW29" s="95">
        <v>0</v>
      </c>
      <c r="BX29" s="95">
        <v>0</v>
      </c>
      <c r="BY29" s="95">
        <v>0</v>
      </c>
      <c r="BZ29" s="95">
        <v>0</v>
      </c>
      <c r="CA29" s="95">
        <v>0</v>
      </c>
      <c r="CB29" s="95">
        <v>0</v>
      </c>
      <c r="CC29" s="95">
        <v>0</v>
      </c>
      <c r="CD29" s="95">
        <v>0</v>
      </c>
      <c r="CE29" s="95">
        <v>0</v>
      </c>
      <c r="CF29" s="95">
        <v>0</v>
      </c>
      <c r="CG29" s="95">
        <v>0</v>
      </c>
      <c r="CH29" s="95">
        <v>0</v>
      </c>
      <c r="CI29" s="95">
        <v>0</v>
      </c>
      <c r="CJ29" s="95">
        <v>0</v>
      </c>
      <c r="CK29" s="95">
        <v>0</v>
      </c>
      <c r="CL29" s="95">
        <v>0</v>
      </c>
      <c r="CM29" s="95">
        <v>0</v>
      </c>
      <c r="CN29" s="95">
        <v>0</v>
      </c>
      <c r="CO29" s="95">
        <v>0</v>
      </c>
      <c r="CP29" s="95">
        <v>0</v>
      </c>
      <c r="CQ29" s="95">
        <v>0</v>
      </c>
      <c r="CR29" s="95">
        <v>0</v>
      </c>
      <c r="CS29" s="95">
        <v>0</v>
      </c>
      <c r="CT29" s="95">
        <v>0</v>
      </c>
      <c r="CU29" s="95">
        <v>0</v>
      </c>
      <c r="CV29" s="95">
        <v>0</v>
      </c>
      <c r="CW29" s="95">
        <v>0</v>
      </c>
      <c r="CX29" s="95">
        <v>0</v>
      </c>
      <c r="CY29" s="95">
        <v>0</v>
      </c>
      <c r="CZ29" s="95">
        <v>0</v>
      </c>
      <c r="DA29" s="95">
        <v>0</v>
      </c>
      <c r="DB29" s="95">
        <v>0</v>
      </c>
      <c r="DC29" s="95">
        <v>0</v>
      </c>
      <c r="DD29" s="95">
        <v>0</v>
      </c>
      <c r="DE29" s="95">
        <v>0</v>
      </c>
      <c r="DF29" s="95">
        <v>0</v>
      </c>
      <c r="DG29" s="95">
        <v>0</v>
      </c>
      <c r="DH29" s="95">
        <v>12932868.8671875</v>
      </c>
      <c r="DI29" s="95">
        <v>0</v>
      </c>
      <c r="DJ29" s="95">
        <v>0</v>
      </c>
      <c r="DK29" s="95">
        <v>0</v>
      </c>
      <c r="DL29" s="95">
        <v>24382988.437500004</v>
      </c>
      <c r="DM29" s="95">
        <v>0</v>
      </c>
      <c r="DN29" s="95">
        <v>0</v>
      </c>
      <c r="DO29" s="95">
        <v>0</v>
      </c>
      <c r="DP29" s="95">
        <v>48765976.875000007</v>
      </c>
      <c r="DQ29" s="95">
        <v>0</v>
      </c>
      <c r="DR29" s="95">
        <v>0</v>
      </c>
      <c r="DS29" s="95">
        <v>0</v>
      </c>
      <c r="DT29" s="95">
        <v>97531953.750000015</v>
      </c>
      <c r="DU29" s="95">
        <v>0</v>
      </c>
      <c r="DV29" s="95">
        <v>0</v>
      </c>
      <c r="DW29" s="95">
        <v>0</v>
      </c>
      <c r="DX29" s="95">
        <v>195063907.50000003</v>
      </c>
      <c r="DY29" s="95">
        <v>0</v>
      </c>
      <c r="DZ29" s="95">
        <v>0</v>
      </c>
      <c r="EA29" s="95">
        <v>0</v>
      </c>
      <c r="EB29" s="95">
        <v>243829884.37500003</v>
      </c>
      <c r="EC29" s="95">
        <v>0</v>
      </c>
      <c r="ED29" s="95">
        <v>0</v>
      </c>
      <c r="EE29" s="95">
        <v>0</v>
      </c>
      <c r="EF29" s="95">
        <v>0</v>
      </c>
      <c r="EG29" s="95">
        <v>0</v>
      </c>
      <c r="EH29" s="95">
        <v>0</v>
      </c>
      <c r="EI29" s="95">
        <v>0</v>
      </c>
      <c r="EJ29" s="95">
        <v>0</v>
      </c>
      <c r="EK29" s="95">
        <v>0</v>
      </c>
      <c r="EL29" s="95">
        <v>0</v>
      </c>
      <c r="EM29" s="95">
        <v>0</v>
      </c>
      <c r="EN29" s="95">
        <v>0</v>
      </c>
      <c r="EO29" s="95">
        <v>0</v>
      </c>
      <c r="EP29" s="95">
        <v>0</v>
      </c>
      <c r="EQ29" s="95">
        <v>0</v>
      </c>
      <c r="ER29" s="95">
        <v>0</v>
      </c>
      <c r="ES29" s="95">
        <v>0</v>
      </c>
      <c r="ET29" s="95">
        <v>0</v>
      </c>
      <c r="EU29" s="95">
        <v>0</v>
      </c>
      <c r="EV29" s="95">
        <v>0</v>
      </c>
      <c r="EW29" s="95">
        <v>0</v>
      </c>
      <c r="EX29" s="95">
        <v>0</v>
      </c>
      <c r="EY29" s="95">
        <v>0</v>
      </c>
      <c r="EZ29" s="95">
        <v>0</v>
      </c>
      <c r="FA29" s="95">
        <v>0</v>
      </c>
      <c r="FB29" s="95">
        <v>0</v>
      </c>
      <c r="FC29" s="95">
        <v>0</v>
      </c>
      <c r="FD29" s="95">
        <v>0</v>
      </c>
      <c r="FE29" s="95">
        <v>0</v>
      </c>
      <c r="FF29" s="95">
        <v>0</v>
      </c>
      <c r="FG29" s="95">
        <v>0</v>
      </c>
      <c r="FH29" s="95">
        <v>0</v>
      </c>
      <c r="FI29" s="95">
        <v>0</v>
      </c>
      <c r="FJ29" s="95">
        <v>0</v>
      </c>
      <c r="FK29" s="95">
        <v>0</v>
      </c>
      <c r="FL29" s="95">
        <v>0</v>
      </c>
      <c r="FM29" s="95">
        <v>0</v>
      </c>
      <c r="FN29" s="95">
        <v>0</v>
      </c>
      <c r="FO29" s="95">
        <v>0</v>
      </c>
      <c r="FP29" s="95">
        <v>0</v>
      </c>
      <c r="FQ29" s="95">
        <v>0</v>
      </c>
      <c r="FR29" s="95">
        <v>0</v>
      </c>
      <c r="FS29" s="95">
        <v>0</v>
      </c>
      <c r="FT29" s="95">
        <v>0</v>
      </c>
      <c r="FU29" s="95">
        <v>0</v>
      </c>
      <c r="FV29" s="95">
        <v>0</v>
      </c>
      <c r="FW29" s="95">
        <v>0</v>
      </c>
      <c r="FX29" s="95">
        <v>0</v>
      </c>
      <c r="FY29" s="95">
        <v>0</v>
      </c>
      <c r="FZ29" s="95">
        <v>0</v>
      </c>
      <c r="GA29" s="95">
        <v>0</v>
      </c>
      <c r="GB29" s="95">
        <v>0</v>
      </c>
      <c r="GC29" s="95">
        <v>0</v>
      </c>
      <c r="GD29" s="95">
        <v>0</v>
      </c>
      <c r="GE29" s="95">
        <v>0</v>
      </c>
      <c r="GF29" s="95">
        <v>0</v>
      </c>
      <c r="GG29" s="95">
        <v>0</v>
      </c>
      <c r="GH29" s="95">
        <v>0</v>
      </c>
      <c r="GI29" s="95">
        <v>0</v>
      </c>
      <c r="GJ29" s="95">
        <v>0</v>
      </c>
      <c r="GK29" s="95">
        <v>0</v>
      </c>
      <c r="GL29" s="95">
        <v>0</v>
      </c>
      <c r="GM29" s="95">
        <v>0</v>
      </c>
      <c r="GN29" s="95">
        <v>0</v>
      </c>
      <c r="GO29" s="95">
        <v>0</v>
      </c>
      <c r="GP29" s="95">
        <v>0</v>
      </c>
      <c r="GQ29" s="95">
        <v>0</v>
      </c>
      <c r="GR29" s="95">
        <v>0</v>
      </c>
      <c r="GS29" s="95">
        <v>0</v>
      </c>
      <c r="GT29" s="95">
        <v>0</v>
      </c>
      <c r="GU29" s="95">
        <v>0</v>
      </c>
      <c r="GV29" s="95">
        <v>0</v>
      </c>
      <c r="GW29" s="95">
        <v>0</v>
      </c>
      <c r="GX29" s="95">
        <v>0</v>
      </c>
      <c r="GY29" s="95">
        <v>0</v>
      </c>
      <c r="GZ29" s="95">
        <v>0</v>
      </c>
    </row>
    <row r="30" spans="2:208" ht="17.25" hidden="1" outlineLevel="2" x14ac:dyDescent="0.3">
      <c r="B30" s="21">
        <v>10</v>
      </c>
      <c r="C30" s="24">
        <v>131</v>
      </c>
      <c r="D30" s="79"/>
      <c r="E30" s="24"/>
      <c r="F30" s="24">
        <v>131</v>
      </c>
      <c r="G30" s="80"/>
      <c r="H30" s="36" t="s">
        <v>32</v>
      </c>
      <c r="I30" s="95">
        <v>0</v>
      </c>
      <c r="J30" s="95">
        <v>0</v>
      </c>
      <c r="K30" s="95">
        <v>0</v>
      </c>
      <c r="L30" s="95">
        <v>15000000</v>
      </c>
      <c r="M30" s="95">
        <v>0</v>
      </c>
      <c r="N30" s="95">
        <v>0</v>
      </c>
      <c r="O30" s="95">
        <v>0</v>
      </c>
      <c r="P30" s="95">
        <v>15000000</v>
      </c>
      <c r="Q30" s="95">
        <v>0</v>
      </c>
      <c r="R30" s="95">
        <v>0</v>
      </c>
      <c r="S30" s="95">
        <v>0</v>
      </c>
      <c r="T30" s="95">
        <v>15000000</v>
      </c>
      <c r="U30" s="95">
        <v>0</v>
      </c>
      <c r="V30" s="95">
        <v>0</v>
      </c>
      <c r="W30" s="95">
        <v>0</v>
      </c>
      <c r="X30" s="95">
        <v>15000000</v>
      </c>
      <c r="Y30" s="95">
        <v>0</v>
      </c>
      <c r="Z30" s="95">
        <v>0</v>
      </c>
      <c r="AA30" s="95">
        <v>0</v>
      </c>
      <c r="AB30" s="95">
        <v>15000000</v>
      </c>
      <c r="AC30" s="95">
        <v>0</v>
      </c>
      <c r="AD30" s="95">
        <v>0</v>
      </c>
      <c r="AE30" s="95">
        <v>0</v>
      </c>
      <c r="AF30" s="95">
        <v>15000000</v>
      </c>
      <c r="AG30" s="95">
        <v>0</v>
      </c>
      <c r="AH30" s="95">
        <v>0</v>
      </c>
      <c r="AI30" s="95">
        <v>0</v>
      </c>
      <c r="AJ30" s="95">
        <v>15000000</v>
      </c>
      <c r="AK30" s="95">
        <v>0</v>
      </c>
      <c r="AL30" s="95">
        <v>0</v>
      </c>
      <c r="AM30" s="95">
        <v>0</v>
      </c>
      <c r="AN30" s="95">
        <v>15000000</v>
      </c>
      <c r="AO30" s="95">
        <v>0</v>
      </c>
      <c r="AP30" s="95">
        <v>0</v>
      </c>
      <c r="AQ30" s="95">
        <v>0</v>
      </c>
      <c r="AR30" s="95">
        <v>0</v>
      </c>
      <c r="AS30" s="95">
        <v>0</v>
      </c>
      <c r="AT30" s="95">
        <v>0</v>
      </c>
      <c r="AU30" s="95">
        <v>0</v>
      </c>
      <c r="AV30" s="95">
        <v>0</v>
      </c>
      <c r="AW30" s="95">
        <v>0</v>
      </c>
      <c r="AX30" s="95">
        <v>0</v>
      </c>
      <c r="AY30" s="95">
        <v>0</v>
      </c>
      <c r="AZ30" s="95">
        <v>0</v>
      </c>
      <c r="BA30" s="95">
        <v>0</v>
      </c>
      <c r="BB30" s="95">
        <v>0</v>
      </c>
      <c r="BC30" s="95">
        <v>0</v>
      </c>
      <c r="BD30" s="95">
        <v>0</v>
      </c>
      <c r="BE30" s="95">
        <v>0</v>
      </c>
      <c r="BF30" s="95">
        <v>0</v>
      </c>
      <c r="BG30" s="95">
        <v>0</v>
      </c>
      <c r="BH30" s="95">
        <v>0</v>
      </c>
      <c r="BI30" s="95">
        <v>0</v>
      </c>
      <c r="BJ30" s="95">
        <v>0</v>
      </c>
      <c r="BK30" s="95">
        <v>0</v>
      </c>
      <c r="BL30" s="95">
        <v>0</v>
      </c>
      <c r="BM30" s="95">
        <v>0</v>
      </c>
      <c r="BN30" s="95">
        <v>0</v>
      </c>
      <c r="BO30" s="95">
        <v>0</v>
      </c>
      <c r="BP30" s="95">
        <v>0</v>
      </c>
      <c r="BQ30" s="95">
        <v>0</v>
      </c>
      <c r="BR30" s="95">
        <v>0</v>
      </c>
      <c r="BS30" s="95">
        <v>0</v>
      </c>
      <c r="BT30" s="95">
        <v>0</v>
      </c>
      <c r="BU30" s="95">
        <v>0</v>
      </c>
      <c r="BV30" s="95">
        <v>0</v>
      </c>
      <c r="BW30" s="95">
        <v>0</v>
      </c>
      <c r="BX30" s="95">
        <v>0</v>
      </c>
      <c r="BY30" s="95">
        <v>0</v>
      </c>
      <c r="BZ30" s="95">
        <v>0</v>
      </c>
      <c r="CA30" s="95">
        <v>0</v>
      </c>
      <c r="CB30" s="95">
        <v>0</v>
      </c>
      <c r="CC30" s="95">
        <v>0</v>
      </c>
      <c r="CD30" s="95">
        <v>0</v>
      </c>
      <c r="CE30" s="95">
        <v>0</v>
      </c>
      <c r="CF30" s="95">
        <v>0</v>
      </c>
      <c r="CG30" s="95">
        <v>0</v>
      </c>
      <c r="CH30" s="95">
        <v>0</v>
      </c>
      <c r="CI30" s="95">
        <v>0</v>
      </c>
      <c r="CJ30" s="95">
        <v>0</v>
      </c>
      <c r="CK30" s="95">
        <v>0</v>
      </c>
      <c r="CL30" s="95">
        <v>0</v>
      </c>
      <c r="CM30" s="95">
        <v>0</v>
      </c>
      <c r="CN30" s="95">
        <v>0</v>
      </c>
      <c r="CO30" s="95">
        <v>0</v>
      </c>
      <c r="CP30" s="95">
        <v>0</v>
      </c>
      <c r="CQ30" s="95">
        <v>0</v>
      </c>
      <c r="CR30" s="95">
        <v>0</v>
      </c>
      <c r="CS30" s="95">
        <v>0</v>
      </c>
      <c r="CT30" s="95">
        <v>0</v>
      </c>
      <c r="CU30" s="95">
        <v>0</v>
      </c>
      <c r="CV30" s="95">
        <v>0</v>
      </c>
      <c r="CW30" s="95">
        <v>0</v>
      </c>
      <c r="CX30" s="95">
        <v>0</v>
      </c>
      <c r="CY30" s="95">
        <v>0</v>
      </c>
      <c r="CZ30" s="95">
        <v>0</v>
      </c>
      <c r="DA30" s="95">
        <v>0</v>
      </c>
      <c r="DB30" s="95">
        <v>0</v>
      </c>
      <c r="DC30" s="95">
        <v>0</v>
      </c>
      <c r="DD30" s="95">
        <v>0</v>
      </c>
      <c r="DE30" s="95">
        <v>0</v>
      </c>
      <c r="DF30" s="95">
        <v>0</v>
      </c>
      <c r="DG30" s="95">
        <v>0</v>
      </c>
      <c r="DH30" s="95">
        <v>0</v>
      </c>
      <c r="DI30" s="95">
        <v>0</v>
      </c>
      <c r="DJ30" s="95">
        <v>0</v>
      </c>
      <c r="DK30" s="95">
        <v>0</v>
      </c>
      <c r="DL30" s="95">
        <v>0</v>
      </c>
      <c r="DM30" s="95">
        <v>0</v>
      </c>
      <c r="DN30" s="95">
        <v>0</v>
      </c>
      <c r="DO30" s="95">
        <v>0</v>
      </c>
      <c r="DP30" s="95">
        <v>0</v>
      </c>
      <c r="DQ30" s="95">
        <v>0</v>
      </c>
      <c r="DR30" s="95">
        <v>0</v>
      </c>
      <c r="DS30" s="95">
        <v>0</v>
      </c>
      <c r="DT30" s="95">
        <v>0</v>
      </c>
      <c r="DU30" s="95">
        <v>0</v>
      </c>
      <c r="DV30" s="95">
        <v>0</v>
      </c>
      <c r="DW30" s="95">
        <v>0</v>
      </c>
      <c r="DX30" s="95">
        <v>0</v>
      </c>
      <c r="DY30" s="95">
        <v>0</v>
      </c>
      <c r="DZ30" s="95">
        <v>0</v>
      </c>
      <c r="EA30" s="95">
        <v>0</v>
      </c>
      <c r="EB30" s="95">
        <v>0</v>
      </c>
      <c r="EC30" s="95">
        <v>0</v>
      </c>
      <c r="ED30" s="95">
        <v>0</v>
      </c>
      <c r="EE30" s="95">
        <v>0</v>
      </c>
      <c r="EF30" s="95">
        <v>0</v>
      </c>
      <c r="EG30" s="95">
        <v>0</v>
      </c>
      <c r="EH30" s="95">
        <v>0</v>
      </c>
      <c r="EI30" s="95">
        <v>0</v>
      </c>
      <c r="EJ30" s="95">
        <v>0</v>
      </c>
      <c r="EK30" s="95">
        <v>0</v>
      </c>
      <c r="EL30" s="95">
        <v>0</v>
      </c>
      <c r="EM30" s="95">
        <v>0</v>
      </c>
      <c r="EN30" s="95">
        <v>0</v>
      </c>
      <c r="EO30" s="95">
        <v>0</v>
      </c>
      <c r="EP30" s="95">
        <v>0</v>
      </c>
      <c r="EQ30" s="95">
        <v>0</v>
      </c>
      <c r="ER30" s="95">
        <v>0</v>
      </c>
      <c r="ES30" s="95">
        <v>0</v>
      </c>
      <c r="ET30" s="95">
        <v>0</v>
      </c>
      <c r="EU30" s="95">
        <v>0</v>
      </c>
      <c r="EV30" s="95">
        <v>0</v>
      </c>
      <c r="EW30" s="95">
        <v>0</v>
      </c>
      <c r="EX30" s="95">
        <v>0</v>
      </c>
      <c r="EY30" s="95">
        <v>0</v>
      </c>
      <c r="EZ30" s="95">
        <v>0</v>
      </c>
      <c r="FA30" s="95">
        <v>0</v>
      </c>
      <c r="FB30" s="95">
        <v>0</v>
      </c>
      <c r="FC30" s="95">
        <v>0</v>
      </c>
      <c r="FD30" s="95">
        <v>0</v>
      </c>
      <c r="FE30" s="95">
        <v>0</v>
      </c>
      <c r="FF30" s="95">
        <v>0</v>
      </c>
      <c r="FG30" s="95">
        <v>0</v>
      </c>
      <c r="FH30" s="95">
        <v>0</v>
      </c>
      <c r="FI30" s="95">
        <v>0</v>
      </c>
      <c r="FJ30" s="95">
        <v>0</v>
      </c>
      <c r="FK30" s="95">
        <v>0</v>
      </c>
      <c r="FL30" s="95">
        <v>0</v>
      </c>
      <c r="FM30" s="95">
        <v>0</v>
      </c>
      <c r="FN30" s="95">
        <v>0</v>
      </c>
      <c r="FO30" s="95">
        <v>0</v>
      </c>
      <c r="FP30" s="95">
        <v>0</v>
      </c>
      <c r="FQ30" s="95">
        <v>0</v>
      </c>
      <c r="FR30" s="95">
        <v>0</v>
      </c>
      <c r="FS30" s="95">
        <v>0</v>
      </c>
      <c r="FT30" s="95">
        <v>0</v>
      </c>
      <c r="FU30" s="95">
        <v>0</v>
      </c>
      <c r="FV30" s="95">
        <v>0</v>
      </c>
      <c r="FW30" s="95">
        <v>0</v>
      </c>
      <c r="FX30" s="95">
        <v>0</v>
      </c>
      <c r="FY30" s="95">
        <v>0</v>
      </c>
      <c r="FZ30" s="95">
        <v>0</v>
      </c>
      <c r="GA30" s="95">
        <v>0</v>
      </c>
      <c r="GB30" s="95">
        <v>0</v>
      </c>
      <c r="GC30" s="95">
        <v>0</v>
      </c>
      <c r="GD30" s="95">
        <v>0</v>
      </c>
      <c r="GE30" s="95">
        <v>0</v>
      </c>
      <c r="GF30" s="95">
        <v>0</v>
      </c>
      <c r="GG30" s="95">
        <v>0</v>
      </c>
      <c r="GH30" s="95">
        <v>0</v>
      </c>
      <c r="GI30" s="95">
        <v>0</v>
      </c>
      <c r="GJ30" s="95">
        <v>0</v>
      </c>
      <c r="GK30" s="95">
        <v>0</v>
      </c>
      <c r="GL30" s="95">
        <v>0</v>
      </c>
      <c r="GM30" s="95">
        <v>0</v>
      </c>
      <c r="GN30" s="95">
        <v>0</v>
      </c>
      <c r="GO30" s="95">
        <v>0</v>
      </c>
      <c r="GP30" s="95">
        <v>0</v>
      </c>
      <c r="GQ30" s="95">
        <v>0</v>
      </c>
      <c r="GR30" s="95">
        <v>0</v>
      </c>
      <c r="GS30" s="95">
        <v>0</v>
      </c>
      <c r="GT30" s="95">
        <v>0</v>
      </c>
      <c r="GU30" s="95">
        <v>0</v>
      </c>
      <c r="GV30" s="95">
        <v>0</v>
      </c>
      <c r="GW30" s="95">
        <v>0</v>
      </c>
      <c r="GX30" s="95">
        <v>0</v>
      </c>
      <c r="GY30" s="95">
        <v>0</v>
      </c>
      <c r="GZ30" s="95">
        <v>0</v>
      </c>
    </row>
    <row r="31" spans="2:208" ht="17.25" hidden="1" outlineLevel="2" x14ac:dyDescent="0.3">
      <c r="B31" s="21">
        <v>10</v>
      </c>
      <c r="C31" s="24">
        <v>132</v>
      </c>
      <c r="D31" s="79"/>
      <c r="E31" s="24"/>
      <c r="F31" s="24">
        <v>132</v>
      </c>
      <c r="G31" s="80"/>
      <c r="H31" s="36" t="s">
        <v>33</v>
      </c>
      <c r="I31" s="95">
        <v>0</v>
      </c>
      <c r="J31" s="95">
        <v>0</v>
      </c>
      <c r="K31" s="95">
        <v>0</v>
      </c>
      <c r="L31" s="95">
        <v>23000000</v>
      </c>
      <c r="M31" s="95">
        <v>0</v>
      </c>
      <c r="N31" s="95">
        <v>0</v>
      </c>
      <c r="O31" s="95">
        <v>0</v>
      </c>
      <c r="P31" s="95">
        <v>28000000</v>
      </c>
      <c r="Q31" s="95">
        <v>0</v>
      </c>
      <c r="R31" s="95">
        <v>0</v>
      </c>
      <c r="S31" s="95">
        <v>0</v>
      </c>
      <c r="T31" s="95">
        <v>23000000</v>
      </c>
      <c r="U31" s="95">
        <v>0</v>
      </c>
      <c r="V31" s="95">
        <v>0</v>
      </c>
      <c r="W31" s="95">
        <v>0</v>
      </c>
      <c r="X31" s="95">
        <v>28000000</v>
      </c>
      <c r="Y31" s="95">
        <v>0</v>
      </c>
      <c r="Z31" s="95">
        <v>0</v>
      </c>
      <c r="AA31" s="95">
        <v>0</v>
      </c>
      <c r="AB31" s="95">
        <v>23000000</v>
      </c>
      <c r="AC31" s="95">
        <v>0</v>
      </c>
      <c r="AD31" s="95">
        <v>0</v>
      </c>
      <c r="AE31" s="95">
        <v>0</v>
      </c>
      <c r="AF31" s="95">
        <v>28000000</v>
      </c>
      <c r="AG31" s="95">
        <v>0</v>
      </c>
      <c r="AH31" s="95">
        <v>0</v>
      </c>
      <c r="AI31" s="95">
        <v>0</v>
      </c>
      <c r="AJ31" s="95">
        <v>23000000</v>
      </c>
      <c r="AK31" s="95">
        <v>0</v>
      </c>
      <c r="AL31" s="95">
        <v>0</v>
      </c>
      <c r="AM31" s="95">
        <v>0</v>
      </c>
      <c r="AN31" s="95">
        <v>28000000</v>
      </c>
      <c r="AO31" s="95">
        <v>0</v>
      </c>
      <c r="AP31" s="95">
        <v>0</v>
      </c>
      <c r="AQ31" s="95">
        <v>0</v>
      </c>
      <c r="AR31" s="95">
        <v>0</v>
      </c>
      <c r="AS31" s="95">
        <v>0</v>
      </c>
      <c r="AT31" s="95">
        <v>0</v>
      </c>
      <c r="AU31" s="95">
        <v>0</v>
      </c>
      <c r="AV31" s="95">
        <v>0</v>
      </c>
      <c r="AW31" s="95">
        <v>0</v>
      </c>
      <c r="AX31" s="95">
        <v>0</v>
      </c>
      <c r="AY31" s="95">
        <v>0</v>
      </c>
      <c r="AZ31" s="95">
        <v>0</v>
      </c>
      <c r="BA31" s="95">
        <v>0</v>
      </c>
      <c r="BB31" s="95">
        <v>0</v>
      </c>
      <c r="BC31" s="95">
        <v>0</v>
      </c>
      <c r="BD31" s="95">
        <v>0</v>
      </c>
      <c r="BE31" s="95">
        <v>0</v>
      </c>
      <c r="BF31" s="95">
        <v>0</v>
      </c>
      <c r="BG31" s="95">
        <v>0</v>
      </c>
      <c r="BH31" s="95">
        <v>0</v>
      </c>
      <c r="BI31" s="95">
        <v>0</v>
      </c>
      <c r="BJ31" s="95">
        <v>0</v>
      </c>
      <c r="BK31" s="95">
        <v>0</v>
      </c>
      <c r="BL31" s="95">
        <v>0</v>
      </c>
      <c r="BM31" s="95">
        <v>0</v>
      </c>
      <c r="BN31" s="95">
        <v>0</v>
      </c>
      <c r="BO31" s="95">
        <v>0</v>
      </c>
      <c r="BP31" s="95">
        <v>0</v>
      </c>
      <c r="BQ31" s="95">
        <v>0</v>
      </c>
      <c r="BR31" s="95">
        <v>0</v>
      </c>
      <c r="BS31" s="95">
        <v>0</v>
      </c>
      <c r="BT31" s="95">
        <v>0</v>
      </c>
      <c r="BU31" s="95">
        <v>0</v>
      </c>
      <c r="BV31" s="95">
        <v>0</v>
      </c>
      <c r="BW31" s="95">
        <v>0</v>
      </c>
      <c r="BX31" s="95">
        <v>0</v>
      </c>
      <c r="BY31" s="95">
        <v>0</v>
      </c>
      <c r="BZ31" s="95">
        <v>0</v>
      </c>
      <c r="CA31" s="95">
        <v>0</v>
      </c>
      <c r="CB31" s="95">
        <v>0</v>
      </c>
      <c r="CC31" s="95">
        <v>0</v>
      </c>
      <c r="CD31" s="95">
        <v>0</v>
      </c>
      <c r="CE31" s="95">
        <v>0</v>
      </c>
      <c r="CF31" s="95">
        <v>0</v>
      </c>
      <c r="CG31" s="95">
        <v>0</v>
      </c>
      <c r="CH31" s="95">
        <v>0</v>
      </c>
      <c r="CI31" s="95">
        <v>0</v>
      </c>
      <c r="CJ31" s="95">
        <v>0</v>
      </c>
      <c r="CK31" s="95">
        <v>0</v>
      </c>
      <c r="CL31" s="95">
        <v>0</v>
      </c>
      <c r="CM31" s="95">
        <v>0</v>
      </c>
      <c r="CN31" s="95">
        <v>0</v>
      </c>
      <c r="CO31" s="95">
        <v>0</v>
      </c>
      <c r="CP31" s="95">
        <v>0</v>
      </c>
      <c r="CQ31" s="95">
        <v>0</v>
      </c>
      <c r="CR31" s="95">
        <v>0</v>
      </c>
      <c r="CS31" s="95">
        <v>0</v>
      </c>
      <c r="CT31" s="95">
        <v>0</v>
      </c>
      <c r="CU31" s="95">
        <v>0</v>
      </c>
      <c r="CV31" s="95">
        <v>0</v>
      </c>
      <c r="CW31" s="95">
        <v>0</v>
      </c>
      <c r="CX31" s="95">
        <v>0</v>
      </c>
      <c r="CY31" s="95">
        <v>0</v>
      </c>
      <c r="CZ31" s="95">
        <v>0</v>
      </c>
      <c r="DA31" s="95">
        <v>0</v>
      </c>
      <c r="DB31" s="95">
        <v>0</v>
      </c>
      <c r="DC31" s="95">
        <v>0</v>
      </c>
      <c r="DD31" s="95">
        <v>0</v>
      </c>
      <c r="DE31" s="95">
        <v>0</v>
      </c>
      <c r="DF31" s="95">
        <v>0</v>
      </c>
      <c r="DG31" s="95">
        <v>0</v>
      </c>
      <c r="DH31" s="95">
        <v>0</v>
      </c>
      <c r="DI31" s="95">
        <v>0</v>
      </c>
      <c r="DJ31" s="95">
        <v>0</v>
      </c>
      <c r="DK31" s="95">
        <v>0</v>
      </c>
      <c r="DL31" s="95">
        <v>0</v>
      </c>
      <c r="DM31" s="95">
        <v>0</v>
      </c>
      <c r="DN31" s="95">
        <v>0</v>
      </c>
      <c r="DO31" s="95">
        <v>0</v>
      </c>
      <c r="DP31" s="95">
        <v>0</v>
      </c>
      <c r="DQ31" s="95">
        <v>0</v>
      </c>
      <c r="DR31" s="95">
        <v>0</v>
      </c>
      <c r="DS31" s="95">
        <v>0</v>
      </c>
      <c r="DT31" s="95">
        <v>0</v>
      </c>
      <c r="DU31" s="95">
        <v>0</v>
      </c>
      <c r="DV31" s="95">
        <v>0</v>
      </c>
      <c r="DW31" s="95">
        <v>0</v>
      </c>
      <c r="DX31" s="95">
        <v>0</v>
      </c>
      <c r="DY31" s="95">
        <v>0</v>
      </c>
      <c r="DZ31" s="95">
        <v>0</v>
      </c>
      <c r="EA31" s="95">
        <v>0</v>
      </c>
      <c r="EB31" s="95">
        <v>0</v>
      </c>
      <c r="EC31" s="95">
        <v>0</v>
      </c>
      <c r="ED31" s="95">
        <v>0</v>
      </c>
      <c r="EE31" s="95">
        <v>0</v>
      </c>
      <c r="EF31" s="95">
        <v>0</v>
      </c>
      <c r="EG31" s="95">
        <v>0</v>
      </c>
      <c r="EH31" s="95">
        <v>0</v>
      </c>
      <c r="EI31" s="95">
        <v>0</v>
      </c>
      <c r="EJ31" s="95">
        <v>0</v>
      </c>
      <c r="EK31" s="95">
        <v>0</v>
      </c>
      <c r="EL31" s="95">
        <v>0</v>
      </c>
      <c r="EM31" s="95">
        <v>0</v>
      </c>
      <c r="EN31" s="95">
        <v>0</v>
      </c>
      <c r="EO31" s="95">
        <v>0</v>
      </c>
      <c r="EP31" s="95">
        <v>0</v>
      </c>
      <c r="EQ31" s="95">
        <v>0</v>
      </c>
      <c r="ER31" s="95">
        <v>0</v>
      </c>
      <c r="ES31" s="95">
        <v>0</v>
      </c>
      <c r="ET31" s="95">
        <v>0</v>
      </c>
      <c r="EU31" s="95">
        <v>0</v>
      </c>
      <c r="EV31" s="95">
        <v>0</v>
      </c>
      <c r="EW31" s="95">
        <v>0</v>
      </c>
      <c r="EX31" s="95">
        <v>0</v>
      </c>
      <c r="EY31" s="95">
        <v>0</v>
      </c>
      <c r="EZ31" s="95">
        <v>0</v>
      </c>
      <c r="FA31" s="95">
        <v>0</v>
      </c>
      <c r="FB31" s="95">
        <v>0</v>
      </c>
      <c r="FC31" s="95">
        <v>0</v>
      </c>
      <c r="FD31" s="95">
        <v>0</v>
      </c>
      <c r="FE31" s="95">
        <v>0</v>
      </c>
      <c r="FF31" s="95">
        <v>0</v>
      </c>
      <c r="FG31" s="95">
        <v>0</v>
      </c>
      <c r="FH31" s="95">
        <v>0</v>
      </c>
      <c r="FI31" s="95">
        <v>0</v>
      </c>
      <c r="FJ31" s="95">
        <v>0</v>
      </c>
      <c r="FK31" s="95">
        <v>0</v>
      </c>
      <c r="FL31" s="95">
        <v>0</v>
      </c>
      <c r="FM31" s="95">
        <v>0</v>
      </c>
      <c r="FN31" s="95">
        <v>0</v>
      </c>
      <c r="FO31" s="95">
        <v>0</v>
      </c>
      <c r="FP31" s="95">
        <v>0</v>
      </c>
      <c r="FQ31" s="95">
        <v>0</v>
      </c>
      <c r="FR31" s="95">
        <v>0</v>
      </c>
      <c r="FS31" s="95">
        <v>0</v>
      </c>
      <c r="FT31" s="95">
        <v>0</v>
      </c>
      <c r="FU31" s="95">
        <v>0</v>
      </c>
      <c r="FV31" s="95">
        <v>0</v>
      </c>
      <c r="FW31" s="95">
        <v>0</v>
      </c>
      <c r="FX31" s="95">
        <v>0</v>
      </c>
      <c r="FY31" s="95">
        <v>0</v>
      </c>
      <c r="FZ31" s="95">
        <v>0</v>
      </c>
      <c r="GA31" s="95">
        <v>0</v>
      </c>
      <c r="GB31" s="95">
        <v>0</v>
      </c>
      <c r="GC31" s="95">
        <v>0</v>
      </c>
      <c r="GD31" s="95">
        <v>0</v>
      </c>
      <c r="GE31" s="95">
        <v>0</v>
      </c>
      <c r="GF31" s="95">
        <v>0</v>
      </c>
      <c r="GG31" s="95">
        <v>0</v>
      </c>
      <c r="GH31" s="95">
        <v>0</v>
      </c>
      <c r="GI31" s="95">
        <v>0</v>
      </c>
      <c r="GJ31" s="95">
        <v>0</v>
      </c>
      <c r="GK31" s="95">
        <v>0</v>
      </c>
      <c r="GL31" s="95">
        <v>0</v>
      </c>
      <c r="GM31" s="95">
        <v>0</v>
      </c>
      <c r="GN31" s="95">
        <v>0</v>
      </c>
      <c r="GO31" s="95">
        <v>0</v>
      </c>
      <c r="GP31" s="95">
        <v>0</v>
      </c>
      <c r="GQ31" s="95">
        <v>0</v>
      </c>
      <c r="GR31" s="95">
        <v>0</v>
      </c>
      <c r="GS31" s="95">
        <v>0</v>
      </c>
      <c r="GT31" s="95">
        <v>0</v>
      </c>
      <c r="GU31" s="95">
        <v>0</v>
      </c>
      <c r="GV31" s="95">
        <v>0</v>
      </c>
      <c r="GW31" s="95">
        <v>0</v>
      </c>
      <c r="GX31" s="95">
        <v>0</v>
      </c>
      <c r="GY31" s="95">
        <v>0</v>
      </c>
      <c r="GZ31" s="95">
        <v>0</v>
      </c>
    </row>
    <row r="32" spans="2:208" ht="17.25" hidden="1" outlineLevel="2" x14ac:dyDescent="0.3">
      <c r="B32" s="21">
        <v>10</v>
      </c>
      <c r="C32" s="24">
        <v>133</v>
      </c>
      <c r="D32" s="79"/>
      <c r="E32" s="24"/>
      <c r="F32" s="24">
        <v>133</v>
      </c>
      <c r="G32" s="80"/>
      <c r="H32" s="36" t="s">
        <v>34</v>
      </c>
      <c r="I32" s="95">
        <v>0</v>
      </c>
      <c r="J32" s="95">
        <v>0</v>
      </c>
      <c r="K32" s="95">
        <v>0</v>
      </c>
      <c r="L32" s="95">
        <v>12000000</v>
      </c>
      <c r="M32" s="95">
        <v>0</v>
      </c>
      <c r="N32" s="95">
        <v>0</v>
      </c>
      <c r="O32" s="95">
        <v>0</v>
      </c>
      <c r="P32" s="95">
        <v>12000000</v>
      </c>
      <c r="Q32" s="95">
        <v>0</v>
      </c>
      <c r="R32" s="95">
        <v>0</v>
      </c>
      <c r="S32" s="95">
        <v>0</v>
      </c>
      <c r="T32" s="95">
        <v>25000000</v>
      </c>
      <c r="U32" s="95">
        <v>0</v>
      </c>
      <c r="V32" s="95">
        <v>0</v>
      </c>
      <c r="W32" s="95">
        <v>0</v>
      </c>
      <c r="X32" s="95">
        <v>25000000</v>
      </c>
      <c r="Y32" s="95">
        <v>0</v>
      </c>
      <c r="Z32" s="95">
        <v>0</v>
      </c>
      <c r="AA32" s="95">
        <v>0</v>
      </c>
      <c r="AB32" s="95">
        <v>12000000</v>
      </c>
      <c r="AC32" s="95">
        <v>0</v>
      </c>
      <c r="AD32" s="95">
        <v>0</v>
      </c>
      <c r="AE32" s="95">
        <v>0</v>
      </c>
      <c r="AF32" s="95">
        <v>12000000</v>
      </c>
      <c r="AG32" s="95">
        <v>0</v>
      </c>
      <c r="AH32" s="95">
        <v>0</v>
      </c>
      <c r="AI32" s="95">
        <v>0</v>
      </c>
      <c r="AJ32" s="95">
        <v>25000000</v>
      </c>
      <c r="AK32" s="95">
        <v>0</v>
      </c>
      <c r="AL32" s="95">
        <v>0</v>
      </c>
      <c r="AM32" s="95">
        <v>0</v>
      </c>
      <c r="AN32" s="95">
        <v>25000000</v>
      </c>
      <c r="AO32" s="95">
        <v>0</v>
      </c>
      <c r="AP32" s="95">
        <v>0</v>
      </c>
      <c r="AQ32" s="95">
        <v>0</v>
      </c>
      <c r="AR32" s="95">
        <v>0</v>
      </c>
      <c r="AS32" s="95">
        <v>0</v>
      </c>
      <c r="AT32" s="95">
        <v>0</v>
      </c>
      <c r="AU32" s="95">
        <v>0</v>
      </c>
      <c r="AV32" s="95">
        <v>0</v>
      </c>
      <c r="AW32" s="95">
        <v>0</v>
      </c>
      <c r="AX32" s="95">
        <v>0</v>
      </c>
      <c r="AY32" s="95">
        <v>0</v>
      </c>
      <c r="AZ32" s="95">
        <v>0</v>
      </c>
      <c r="BA32" s="95">
        <v>0</v>
      </c>
      <c r="BB32" s="95">
        <v>0</v>
      </c>
      <c r="BC32" s="95">
        <v>0</v>
      </c>
      <c r="BD32" s="95">
        <v>0</v>
      </c>
      <c r="BE32" s="95">
        <v>0</v>
      </c>
      <c r="BF32" s="95">
        <v>0</v>
      </c>
      <c r="BG32" s="95">
        <v>0</v>
      </c>
      <c r="BH32" s="95">
        <v>0</v>
      </c>
      <c r="BI32" s="95">
        <v>0</v>
      </c>
      <c r="BJ32" s="95">
        <v>0</v>
      </c>
      <c r="BK32" s="95">
        <v>0</v>
      </c>
      <c r="BL32" s="95">
        <v>0</v>
      </c>
      <c r="BM32" s="95">
        <v>0</v>
      </c>
      <c r="BN32" s="95">
        <v>0</v>
      </c>
      <c r="BO32" s="95">
        <v>0</v>
      </c>
      <c r="BP32" s="95">
        <v>0</v>
      </c>
      <c r="BQ32" s="95">
        <v>0</v>
      </c>
      <c r="BR32" s="95">
        <v>0</v>
      </c>
      <c r="BS32" s="95">
        <v>0</v>
      </c>
      <c r="BT32" s="95">
        <v>0</v>
      </c>
      <c r="BU32" s="95">
        <v>0</v>
      </c>
      <c r="BV32" s="95">
        <v>0</v>
      </c>
      <c r="BW32" s="95">
        <v>0</v>
      </c>
      <c r="BX32" s="95">
        <v>0</v>
      </c>
      <c r="BY32" s="95">
        <v>0</v>
      </c>
      <c r="BZ32" s="95">
        <v>0</v>
      </c>
      <c r="CA32" s="95">
        <v>0</v>
      </c>
      <c r="CB32" s="95">
        <v>0</v>
      </c>
      <c r="CC32" s="95">
        <v>0</v>
      </c>
      <c r="CD32" s="95">
        <v>0</v>
      </c>
      <c r="CE32" s="95">
        <v>0</v>
      </c>
      <c r="CF32" s="95">
        <v>0</v>
      </c>
      <c r="CG32" s="95">
        <v>0</v>
      </c>
      <c r="CH32" s="95">
        <v>0</v>
      </c>
      <c r="CI32" s="95">
        <v>0</v>
      </c>
      <c r="CJ32" s="95">
        <v>0</v>
      </c>
      <c r="CK32" s="95">
        <v>0</v>
      </c>
      <c r="CL32" s="95">
        <v>0</v>
      </c>
      <c r="CM32" s="95">
        <v>0</v>
      </c>
      <c r="CN32" s="95">
        <v>0</v>
      </c>
      <c r="CO32" s="95">
        <v>0</v>
      </c>
      <c r="CP32" s="95">
        <v>0</v>
      </c>
      <c r="CQ32" s="95">
        <v>0</v>
      </c>
      <c r="CR32" s="95">
        <v>0</v>
      </c>
      <c r="CS32" s="95">
        <v>0</v>
      </c>
      <c r="CT32" s="95">
        <v>0</v>
      </c>
      <c r="CU32" s="95">
        <v>0</v>
      </c>
      <c r="CV32" s="95">
        <v>0</v>
      </c>
      <c r="CW32" s="95">
        <v>0</v>
      </c>
      <c r="CX32" s="95">
        <v>0</v>
      </c>
      <c r="CY32" s="95">
        <v>0</v>
      </c>
      <c r="CZ32" s="95">
        <v>0</v>
      </c>
      <c r="DA32" s="95">
        <v>0</v>
      </c>
      <c r="DB32" s="95">
        <v>0</v>
      </c>
      <c r="DC32" s="95">
        <v>0</v>
      </c>
      <c r="DD32" s="95">
        <v>0</v>
      </c>
      <c r="DE32" s="95">
        <v>0</v>
      </c>
      <c r="DF32" s="95">
        <v>0</v>
      </c>
      <c r="DG32" s="95">
        <v>0</v>
      </c>
      <c r="DH32" s="95">
        <v>0</v>
      </c>
      <c r="DI32" s="95">
        <v>0</v>
      </c>
      <c r="DJ32" s="95">
        <v>0</v>
      </c>
      <c r="DK32" s="95">
        <v>0</v>
      </c>
      <c r="DL32" s="95">
        <v>0</v>
      </c>
      <c r="DM32" s="95">
        <v>0</v>
      </c>
      <c r="DN32" s="95">
        <v>0</v>
      </c>
      <c r="DO32" s="95">
        <v>0</v>
      </c>
      <c r="DP32" s="95">
        <v>0</v>
      </c>
      <c r="DQ32" s="95">
        <v>0</v>
      </c>
      <c r="DR32" s="95">
        <v>0</v>
      </c>
      <c r="DS32" s="95">
        <v>0</v>
      </c>
      <c r="DT32" s="95">
        <v>0</v>
      </c>
      <c r="DU32" s="95">
        <v>0</v>
      </c>
      <c r="DV32" s="95">
        <v>0</v>
      </c>
      <c r="DW32" s="95">
        <v>0</v>
      </c>
      <c r="DX32" s="95">
        <v>0</v>
      </c>
      <c r="DY32" s="95">
        <v>0</v>
      </c>
      <c r="DZ32" s="95">
        <v>0</v>
      </c>
      <c r="EA32" s="95">
        <v>0</v>
      </c>
      <c r="EB32" s="95">
        <v>0</v>
      </c>
      <c r="EC32" s="95">
        <v>0</v>
      </c>
      <c r="ED32" s="95">
        <v>0</v>
      </c>
      <c r="EE32" s="95">
        <v>0</v>
      </c>
      <c r="EF32" s="95">
        <v>0</v>
      </c>
      <c r="EG32" s="95">
        <v>0</v>
      </c>
      <c r="EH32" s="95">
        <v>0</v>
      </c>
      <c r="EI32" s="95">
        <v>0</v>
      </c>
      <c r="EJ32" s="95">
        <v>0</v>
      </c>
      <c r="EK32" s="95">
        <v>0</v>
      </c>
      <c r="EL32" s="95">
        <v>0</v>
      </c>
      <c r="EM32" s="95">
        <v>0</v>
      </c>
      <c r="EN32" s="95">
        <v>0</v>
      </c>
      <c r="EO32" s="95">
        <v>0</v>
      </c>
      <c r="EP32" s="95">
        <v>0</v>
      </c>
      <c r="EQ32" s="95">
        <v>0</v>
      </c>
      <c r="ER32" s="95">
        <v>0</v>
      </c>
      <c r="ES32" s="95">
        <v>0</v>
      </c>
      <c r="ET32" s="95">
        <v>0</v>
      </c>
      <c r="EU32" s="95">
        <v>0</v>
      </c>
      <c r="EV32" s="95">
        <v>0</v>
      </c>
      <c r="EW32" s="95">
        <v>0</v>
      </c>
      <c r="EX32" s="95">
        <v>0</v>
      </c>
      <c r="EY32" s="95">
        <v>0</v>
      </c>
      <c r="EZ32" s="95">
        <v>0</v>
      </c>
      <c r="FA32" s="95">
        <v>0</v>
      </c>
      <c r="FB32" s="95">
        <v>0</v>
      </c>
      <c r="FC32" s="95">
        <v>0</v>
      </c>
      <c r="FD32" s="95">
        <v>0</v>
      </c>
      <c r="FE32" s="95">
        <v>0</v>
      </c>
      <c r="FF32" s="95">
        <v>0</v>
      </c>
      <c r="FG32" s="95">
        <v>0</v>
      </c>
      <c r="FH32" s="95">
        <v>0</v>
      </c>
      <c r="FI32" s="95">
        <v>0</v>
      </c>
      <c r="FJ32" s="95">
        <v>0</v>
      </c>
      <c r="FK32" s="95">
        <v>0</v>
      </c>
      <c r="FL32" s="95">
        <v>0</v>
      </c>
      <c r="FM32" s="95">
        <v>0</v>
      </c>
      <c r="FN32" s="95">
        <v>0</v>
      </c>
      <c r="FO32" s="95">
        <v>0</v>
      </c>
      <c r="FP32" s="95">
        <v>0</v>
      </c>
      <c r="FQ32" s="95">
        <v>0</v>
      </c>
      <c r="FR32" s="95">
        <v>0</v>
      </c>
      <c r="FS32" s="95">
        <v>0</v>
      </c>
      <c r="FT32" s="95">
        <v>0</v>
      </c>
      <c r="FU32" s="95">
        <v>0</v>
      </c>
      <c r="FV32" s="95">
        <v>0</v>
      </c>
      <c r="FW32" s="95">
        <v>0</v>
      </c>
      <c r="FX32" s="95">
        <v>0</v>
      </c>
      <c r="FY32" s="95">
        <v>0</v>
      </c>
      <c r="FZ32" s="95">
        <v>0</v>
      </c>
      <c r="GA32" s="95">
        <v>0</v>
      </c>
      <c r="GB32" s="95">
        <v>0</v>
      </c>
      <c r="GC32" s="95">
        <v>0</v>
      </c>
      <c r="GD32" s="95">
        <v>0</v>
      </c>
      <c r="GE32" s="95">
        <v>0</v>
      </c>
      <c r="GF32" s="95">
        <v>0</v>
      </c>
      <c r="GG32" s="95">
        <v>0</v>
      </c>
      <c r="GH32" s="95">
        <v>0</v>
      </c>
      <c r="GI32" s="95">
        <v>0</v>
      </c>
      <c r="GJ32" s="95">
        <v>0</v>
      </c>
      <c r="GK32" s="95">
        <v>0</v>
      </c>
      <c r="GL32" s="95">
        <v>0</v>
      </c>
      <c r="GM32" s="95">
        <v>0</v>
      </c>
      <c r="GN32" s="95">
        <v>0</v>
      </c>
      <c r="GO32" s="95">
        <v>0</v>
      </c>
      <c r="GP32" s="95">
        <v>0</v>
      </c>
      <c r="GQ32" s="95">
        <v>0</v>
      </c>
      <c r="GR32" s="95">
        <v>0</v>
      </c>
      <c r="GS32" s="95">
        <v>0</v>
      </c>
      <c r="GT32" s="95">
        <v>0</v>
      </c>
      <c r="GU32" s="95">
        <v>0</v>
      </c>
      <c r="GV32" s="95">
        <v>0</v>
      </c>
      <c r="GW32" s="95">
        <v>0</v>
      </c>
      <c r="GX32" s="95">
        <v>0</v>
      </c>
      <c r="GY32" s="95">
        <v>0</v>
      </c>
      <c r="GZ32" s="95">
        <v>0</v>
      </c>
    </row>
    <row r="33" spans="2:208" s="25" customFormat="1" ht="17.25" hidden="1" outlineLevel="1" x14ac:dyDescent="0.3">
      <c r="B33" s="183">
        <v>10</v>
      </c>
      <c r="C33" s="24">
        <v>14</v>
      </c>
      <c r="D33" s="79"/>
      <c r="E33" s="24">
        <v>14</v>
      </c>
      <c r="F33" s="24"/>
      <c r="G33" s="80"/>
      <c r="H33" s="34" t="s">
        <v>35</v>
      </c>
      <c r="I33" s="95">
        <v>0</v>
      </c>
      <c r="J33" s="95">
        <v>0</v>
      </c>
      <c r="K33" s="95">
        <v>0</v>
      </c>
      <c r="L33" s="95">
        <v>3000000</v>
      </c>
      <c r="M33" s="95">
        <v>0</v>
      </c>
      <c r="N33" s="95">
        <v>0</v>
      </c>
      <c r="O33" s="95">
        <v>0</v>
      </c>
      <c r="P33" s="95">
        <v>3000000</v>
      </c>
      <c r="Q33" s="95">
        <v>0</v>
      </c>
      <c r="R33" s="95">
        <v>0</v>
      </c>
      <c r="S33" s="95">
        <v>0</v>
      </c>
      <c r="T33" s="95">
        <v>3000000</v>
      </c>
      <c r="U33" s="95">
        <v>0</v>
      </c>
      <c r="V33" s="95">
        <v>0</v>
      </c>
      <c r="W33" s="95">
        <v>0</v>
      </c>
      <c r="X33" s="95">
        <v>3000000</v>
      </c>
      <c r="Y33" s="95">
        <v>0</v>
      </c>
      <c r="Z33" s="95">
        <v>0</v>
      </c>
      <c r="AA33" s="95">
        <v>0</v>
      </c>
      <c r="AB33" s="95">
        <v>3000000</v>
      </c>
      <c r="AC33" s="95">
        <v>0</v>
      </c>
      <c r="AD33" s="95">
        <v>0</v>
      </c>
      <c r="AE33" s="95">
        <v>0</v>
      </c>
      <c r="AF33" s="95">
        <v>3000000</v>
      </c>
      <c r="AG33" s="95">
        <v>0</v>
      </c>
      <c r="AH33" s="95">
        <v>0</v>
      </c>
      <c r="AI33" s="95">
        <v>0</v>
      </c>
      <c r="AJ33" s="95">
        <v>3000000</v>
      </c>
      <c r="AK33" s="95">
        <v>0</v>
      </c>
      <c r="AL33" s="95">
        <v>0</v>
      </c>
      <c r="AM33" s="95">
        <v>0</v>
      </c>
      <c r="AN33" s="95">
        <v>3000000</v>
      </c>
      <c r="AO33" s="95">
        <v>0</v>
      </c>
      <c r="AP33" s="95">
        <v>0</v>
      </c>
      <c r="AQ33" s="95">
        <v>0</v>
      </c>
      <c r="AR33" s="95">
        <v>0</v>
      </c>
      <c r="AS33" s="95">
        <v>0</v>
      </c>
      <c r="AT33" s="95">
        <v>0</v>
      </c>
      <c r="AU33" s="95">
        <v>0</v>
      </c>
      <c r="AV33" s="95">
        <v>0</v>
      </c>
      <c r="AW33" s="95">
        <v>0</v>
      </c>
      <c r="AX33" s="95">
        <v>0</v>
      </c>
      <c r="AY33" s="95">
        <v>0</v>
      </c>
      <c r="AZ33" s="95">
        <v>0</v>
      </c>
      <c r="BA33" s="95">
        <v>0</v>
      </c>
      <c r="BB33" s="95">
        <v>0</v>
      </c>
      <c r="BC33" s="95">
        <v>0</v>
      </c>
      <c r="BD33" s="95">
        <v>0</v>
      </c>
      <c r="BE33" s="95">
        <v>0</v>
      </c>
      <c r="BF33" s="95">
        <v>0</v>
      </c>
      <c r="BG33" s="95">
        <v>0</v>
      </c>
      <c r="BH33" s="95">
        <v>0</v>
      </c>
      <c r="BI33" s="95">
        <v>0</v>
      </c>
      <c r="BJ33" s="95">
        <v>0</v>
      </c>
      <c r="BK33" s="95">
        <v>0</v>
      </c>
      <c r="BL33" s="95">
        <v>0</v>
      </c>
      <c r="BM33" s="95">
        <v>0</v>
      </c>
      <c r="BN33" s="95">
        <v>0</v>
      </c>
      <c r="BO33" s="95">
        <v>0</v>
      </c>
      <c r="BP33" s="95">
        <v>0</v>
      </c>
      <c r="BQ33" s="95">
        <v>0</v>
      </c>
      <c r="BR33" s="95">
        <v>0</v>
      </c>
      <c r="BS33" s="95">
        <v>0</v>
      </c>
      <c r="BT33" s="95">
        <v>0</v>
      </c>
      <c r="BU33" s="95">
        <v>0</v>
      </c>
      <c r="BV33" s="95">
        <v>0</v>
      </c>
      <c r="BW33" s="95">
        <v>0</v>
      </c>
      <c r="BX33" s="95">
        <v>0</v>
      </c>
      <c r="BY33" s="95">
        <v>0</v>
      </c>
      <c r="BZ33" s="95">
        <v>0</v>
      </c>
      <c r="CA33" s="95">
        <v>0</v>
      </c>
      <c r="CB33" s="95">
        <v>0</v>
      </c>
      <c r="CC33" s="95">
        <v>0</v>
      </c>
      <c r="CD33" s="95">
        <v>0</v>
      </c>
      <c r="CE33" s="95">
        <v>0</v>
      </c>
      <c r="CF33" s="95">
        <v>0</v>
      </c>
      <c r="CG33" s="95">
        <v>0</v>
      </c>
      <c r="CH33" s="95">
        <v>0</v>
      </c>
      <c r="CI33" s="95">
        <v>0</v>
      </c>
      <c r="CJ33" s="95">
        <v>0</v>
      </c>
      <c r="CK33" s="95">
        <v>0</v>
      </c>
      <c r="CL33" s="95">
        <v>0</v>
      </c>
      <c r="CM33" s="95">
        <v>0</v>
      </c>
      <c r="CN33" s="95">
        <v>0</v>
      </c>
      <c r="CO33" s="95">
        <v>0</v>
      </c>
      <c r="CP33" s="95">
        <v>0</v>
      </c>
      <c r="CQ33" s="95">
        <v>0</v>
      </c>
      <c r="CR33" s="95">
        <v>0</v>
      </c>
      <c r="CS33" s="95">
        <v>0</v>
      </c>
      <c r="CT33" s="95">
        <v>0</v>
      </c>
      <c r="CU33" s="95">
        <v>0</v>
      </c>
      <c r="CV33" s="95">
        <v>0</v>
      </c>
      <c r="CW33" s="95">
        <v>0</v>
      </c>
      <c r="CX33" s="95">
        <v>0</v>
      </c>
      <c r="CY33" s="95">
        <v>0</v>
      </c>
      <c r="CZ33" s="95">
        <v>0</v>
      </c>
      <c r="DA33" s="95">
        <v>0</v>
      </c>
      <c r="DB33" s="95">
        <v>0</v>
      </c>
      <c r="DC33" s="95">
        <v>0</v>
      </c>
      <c r="DD33" s="95">
        <v>0</v>
      </c>
      <c r="DE33" s="95">
        <v>0</v>
      </c>
      <c r="DF33" s="95">
        <v>0</v>
      </c>
      <c r="DG33" s="95">
        <v>0</v>
      </c>
      <c r="DH33" s="95">
        <v>12679166.666666668</v>
      </c>
      <c r="DI33" s="95">
        <v>0</v>
      </c>
      <c r="DJ33" s="95">
        <v>0</v>
      </c>
      <c r="DK33" s="95">
        <v>0</v>
      </c>
      <c r="DL33" s="95">
        <v>12679166.666666668</v>
      </c>
      <c r="DM33" s="95">
        <v>0</v>
      </c>
      <c r="DN33" s="95">
        <v>0</v>
      </c>
      <c r="DO33" s="95">
        <v>0</v>
      </c>
      <c r="DP33" s="95">
        <v>12679166.666666668</v>
      </c>
      <c r="DQ33" s="95">
        <v>0</v>
      </c>
      <c r="DR33" s="95">
        <v>0</v>
      </c>
      <c r="DS33" s="95">
        <v>0</v>
      </c>
      <c r="DT33" s="95">
        <v>12679166.666666668</v>
      </c>
      <c r="DU33" s="95">
        <v>0</v>
      </c>
      <c r="DV33" s="95">
        <v>0</v>
      </c>
      <c r="DW33" s="95">
        <v>0</v>
      </c>
      <c r="DX33" s="95">
        <v>12679166.666666668</v>
      </c>
      <c r="DY33" s="95">
        <v>0</v>
      </c>
      <c r="DZ33" s="95">
        <v>0</v>
      </c>
      <c r="EA33" s="95">
        <v>0</v>
      </c>
      <c r="EB33" s="95">
        <v>12679166.666666668</v>
      </c>
      <c r="EC33" s="95">
        <v>0</v>
      </c>
      <c r="ED33" s="95">
        <v>0</v>
      </c>
      <c r="EE33" s="95">
        <v>0</v>
      </c>
      <c r="EF33" s="95">
        <v>0</v>
      </c>
      <c r="EG33" s="95">
        <v>0</v>
      </c>
      <c r="EH33" s="95">
        <v>0</v>
      </c>
      <c r="EI33" s="95">
        <v>0</v>
      </c>
      <c r="EJ33" s="95">
        <v>0</v>
      </c>
      <c r="EK33" s="95">
        <v>0</v>
      </c>
      <c r="EL33" s="95">
        <v>0</v>
      </c>
      <c r="EM33" s="95">
        <v>0</v>
      </c>
      <c r="EN33" s="95">
        <v>0</v>
      </c>
      <c r="EO33" s="95">
        <v>0</v>
      </c>
      <c r="EP33" s="95">
        <v>0</v>
      </c>
      <c r="EQ33" s="95">
        <v>0</v>
      </c>
      <c r="ER33" s="95">
        <v>0</v>
      </c>
      <c r="ES33" s="95">
        <v>0</v>
      </c>
      <c r="ET33" s="95">
        <v>0</v>
      </c>
      <c r="EU33" s="95">
        <v>0</v>
      </c>
      <c r="EV33" s="95">
        <v>0</v>
      </c>
      <c r="EW33" s="95">
        <v>0</v>
      </c>
      <c r="EX33" s="95">
        <v>0</v>
      </c>
      <c r="EY33" s="95">
        <v>0</v>
      </c>
      <c r="EZ33" s="95">
        <v>0</v>
      </c>
      <c r="FA33" s="95">
        <v>0</v>
      </c>
      <c r="FB33" s="95">
        <v>0</v>
      </c>
      <c r="FC33" s="95">
        <v>0</v>
      </c>
      <c r="FD33" s="95">
        <v>0</v>
      </c>
      <c r="FE33" s="95">
        <v>0</v>
      </c>
      <c r="FF33" s="95">
        <v>0</v>
      </c>
      <c r="FG33" s="95">
        <v>0</v>
      </c>
      <c r="FH33" s="95">
        <v>0</v>
      </c>
      <c r="FI33" s="95">
        <v>0</v>
      </c>
      <c r="FJ33" s="95">
        <v>0</v>
      </c>
      <c r="FK33" s="95">
        <v>0</v>
      </c>
      <c r="FL33" s="95">
        <v>0</v>
      </c>
      <c r="FM33" s="95">
        <v>0</v>
      </c>
      <c r="FN33" s="95">
        <v>0</v>
      </c>
      <c r="FO33" s="95">
        <v>0</v>
      </c>
      <c r="FP33" s="95">
        <v>0</v>
      </c>
      <c r="FQ33" s="95">
        <v>0</v>
      </c>
      <c r="FR33" s="95">
        <v>0</v>
      </c>
      <c r="FS33" s="95">
        <v>0</v>
      </c>
      <c r="FT33" s="95">
        <v>0</v>
      </c>
      <c r="FU33" s="95">
        <v>0</v>
      </c>
      <c r="FV33" s="95">
        <v>0</v>
      </c>
      <c r="FW33" s="95">
        <v>0</v>
      </c>
      <c r="FX33" s="95">
        <v>0</v>
      </c>
      <c r="FY33" s="95">
        <v>0</v>
      </c>
      <c r="FZ33" s="95">
        <v>0</v>
      </c>
      <c r="GA33" s="95">
        <v>0</v>
      </c>
      <c r="GB33" s="95">
        <v>0</v>
      </c>
      <c r="GC33" s="95">
        <v>0</v>
      </c>
      <c r="GD33" s="95">
        <v>0</v>
      </c>
      <c r="GE33" s="95">
        <v>0</v>
      </c>
      <c r="GF33" s="95">
        <v>0</v>
      </c>
      <c r="GG33" s="95">
        <v>0</v>
      </c>
      <c r="GH33" s="95">
        <v>0</v>
      </c>
      <c r="GI33" s="95">
        <v>0</v>
      </c>
      <c r="GJ33" s="95">
        <v>0</v>
      </c>
      <c r="GK33" s="95">
        <v>0</v>
      </c>
      <c r="GL33" s="95">
        <v>0</v>
      </c>
      <c r="GM33" s="95">
        <v>0</v>
      </c>
      <c r="GN33" s="95">
        <v>0</v>
      </c>
      <c r="GO33" s="95">
        <v>0</v>
      </c>
      <c r="GP33" s="95">
        <v>0</v>
      </c>
      <c r="GQ33" s="95">
        <v>0</v>
      </c>
      <c r="GR33" s="95">
        <v>0</v>
      </c>
      <c r="GS33" s="95">
        <v>0</v>
      </c>
      <c r="GT33" s="95">
        <v>0</v>
      </c>
      <c r="GU33" s="95">
        <v>0</v>
      </c>
      <c r="GV33" s="95">
        <v>0</v>
      </c>
      <c r="GW33" s="95">
        <v>0</v>
      </c>
      <c r="GX33" s="95">
        <v>0</v>
      </c>
      <c r="GY33" s="95">
        <v>0</v>
      </c>
      <c r="GZ33" s="95">
        <v>0</v>
      </c>
    </row>
    <row r="34" spans="2:208" s="25" customFormat="1" ht="17.25" hidden="1" outlineLevel="1" x14ac:dyDescent="0.3">
      <c r="B34" s="183">
        <v>10</v>
      </c>
      <c r="C34" s="24">
        <v>15</v>
      </c>
      <c r="D34" s="79"/>
      <c r="E34" s="24">
        <v>15</v>
      </c>
      <c r="F34" s="24"/>
      <c r="G34" s="80"/>
      <c r="H34" s="34" t="s">
        <v>36</v>
      </c>
      <c r="I34" s="95">
        <v>0</v>
      </c>
      <c r="J34" s="95">
        <v>0</v>
      </c>
      <c r="K34" s="95">
        <v>0</v>
      </c>
      <c r="L34" s="95">
        <v>0</v>
      </c>
      <c r="M34" s="95">
        <v>0</v>
      </c>
      <c r="N34" s="95">
        <v>0</v>
      </c>
      <c r="O34" s="95">
        <v>0</v>
      </c>
      <c r="P34" s="95">
        <v>0</v>
      </c>
      <c r="Q34" s="95">
        <v>0</v>
      </c>
      <c r="R34" s="95">
        <v>0</v>
      </c>
      <c r="S34" s="95">
        <v>0</v>
      </c>
      <c r="T34" s="95">
        <v>0</v>
      </c>
      <c r="U34" s="95">
        <v>0</v>
      </c>
      <c r="V34" s="95">
        <v>0</v>
      </c>
      <c r="W34" s="95">
        <v>0</v>
      </c>
      <c r="X34" s="95">
        <v>0</v>
      </c>
      <c r="Y34" s="95">
        <v>0</v>
      </c>
      <c r="Z34" s="95">
        <v>0</v>
      </c>
      <c r="AA34" s="95">
        <v>0</v>
      </c>
      <c r="AB34" s="95">
        <v>0</v>
      </c>
      <c r="AC34" s="95">
        <v>0</v>
      </c>
      <c r="AD34" s="95">
        <v>0</v>
      </c>
      <c r="AE34" s="95">
        <v>0</v>
      </c>
      <c r="AF34" s="95">
        <v>0</v>
      </c>
      <c r="AG34" s="95">
        <v>0</v>
      </c>
      <c r="AH34" s="95">
        <v>0</v>
      </c>
      <c r="AI34" s="95">
        <v>0</v>
      </c>
      <c r="AJ34" s="95">
        <v>0</v>
      </c>
      <c r="AK34" s="95">
        <v>0</v>
      </c>
      <c r="AL34" s="95">
        <v>0</v>
      </c>
      <c r="AM34" s="95">
        <v>0</v>
      </c>
      <c r="AN34" s="95">
        <v>0</v>
      </c>
      <c r="AO34" s="95">
        <v>0</v>
      </c>
      <c r="AP34" s="95">
        <v>0</v>
      </c>
      <c r="AQ34" s="95">
        <v>0</v>
      </c>
      <c r="AR34" s="95">
        <v>0</v>
      </c>
      <c r="AS34" s="95">
        <v>0</v>
      </c>
      <c r="AT34" s="95">
        <v>0</v>
      </c>
      <c r="AU34" s="95">
        <v>0</v>
      </c>
      <c r="AV34" s="95">
        <v>0</v>
      </c>
      <c r="AW34" s="95">
        <v>0</v>
      </c>
      <c r="AX34" s="95">
        <v>0</v>
      </c>
      <c r="AY34" s="95">
        <v>0</v>
      </c>
      <c r="AZ34" s="95">
        <v>0</v>
      </c>
      <c r="BA34" s="95">
        <v>0</v>
      </c>
      <c r="BB34" s="95">
        <v>0</v>
      </c>
      <c r="BC34" s="95">
        <v>0</v>
      </c>
      <c r="BD34" s="95">
        <v>0</v>
      </c>
      <c r="BE34" s="95">
        <v>0</v>
      </c>
      <c r="BF34" s="95">
        <v>0</v>
      </c>
      <c r="BG34" s="95">
        <v>0</v>
      </c>
      <c r="BH34" s="95">
        <v>0</v>
      </c>
      <c r="BI34" s="95">
        <v>0</v>
      </c>
      <c r="BJ34" s="95">
        <v>0</v>
      </c>
      <c r="BK34" s="95">
        <v>0</v>
      </c>
      <c r="BL34" s="95">
        <v>0</v>
      </c>
      <c r="BM34" s="95">
        <v>0</v>
      </c>
      <c r="BN34" s="95">
        <v>0</v>
      </c>
      <c r="BO34" s="95">
        <v>0</v>
      </c>
      <c r="BP34" s="95">
        <v>0</v>
      </c>
      <c r="BQ34" s="95">
        <v>0</v>
      </c>
      <c r="BR34" s="95">
        <v>0</v>
      </c>
      <c r="BS34" s="95">
        <v>0</v>
      </c>
      <c r="BT34" s="95">
        <v>0</v>
      </c>
      <c r="BU34" s="95">
        <v>0</v>
      </c>
      <c r="BV34" s="95">
        <v>0</v>
      </c>
      <c r="BW34" s="95">
        <v>0</v>
      </c>
      <c r="BX34" s="95">
        <v>0</v>
      </c>
      <c r="BY34" s="95">
        <v>0</v>
      </c>
      <c r="BZ34" s="95">
        <v>0</v>
      </c>
      <c r="CA34" s="95">
        <v>0</v>
      </c>
      <c r="CB34" s="95">
        <v>0</v>
      </c>
      <c r="CC34" s="95">
        <v>0</v>
      </c>
      <c r="CD34" s="95">
        <v>0</v>
      </c>
      <c r="CE34" s="95">
        <v>0</v>
      </c>
      <c r="CF34" s="95">
        <v>0</v>
      </c>
      <c r="CG34" s="95">
        <v>0</v>
      </c>
      <c r="CH34" s="95">
        <v>0</v>
      </c>
      <c r="CI34" s="95">
        <v>0</v>
      </c>
      <c r="CJ34" s="95">
        <v>0</v>
      </c>
      <c r="CK34" s="95">
        <v>0</v>
      </c>
      <c r="CL34" s="95">
        <v>0</v>
      </c>
      <c r="CM34" s="95">
        <v>0</v>
      </c>
      <c r="CN34" s="95">
        <v>0</v>
      </c>
      <c r="CO34" s="95">
        <v>0</v>
      </c>
      <c r="CP34" s="95">
        <v>0</v>
      </c>
      <c r="CQ34" s="95">
        <v>0</v>
      </c>
      <c r="CR34" s="95">
        <v>0</v>
      </c>
      <c r="CS34" s="95">
        <v>0</v>
      </c>
      <c r="CT34" s="95">
        <v>0</v>
      </c>
      <c r="CU34" s="95">
        <v>0</v>
      </c>
      <c r="CV34" s="95">
        <v>0</v>
      </c>
      <c r="CW34" s="95">
        <v>0</v>
      </c>
      <c r="CX34" s="95">
        <v>0</v>
      </c>
      <c r="CY34" s="95">
        <v>0</v>
      </c>
      <c r="CZ34" s="95">
        <v>0</v>
      </c>
      <c r="DA34" s="95">
        <v>0</v>
      </c>
      <c r="DB34" s="95">
        <v>0</v>
      </c>
      <c r="DC34" s="95">
        <v>0</v>
      </c>
      <c r="DD34" s="95">
        <v>0</v>
      </c>
      <c r="DE34" s="95">
        <v>0</v>
      </c>
      <c r="DF34" s="95">
        <v>0</v>
      </c>
      <c r="DG34" s="95">
        <v>0</v>
      </c>
      <c r="DH34" s="95">
        <v>12679166.666666668</v>
      </c>
      <c r="DI34" s="95">
        <v>0</v>
      </c>
      <c r="DJ34" s="95">
        <v>0</v>
      </c>
      <c r="DK34" s="95">
        <v>0</v>
      </c>
      <c r="DL34" s="95">
        <v>12679166.666666668</v>
      </c>
      <c r="DM34" s="95">
        <v>0</v>
      </c>
      <c r="DN34" s="95">
        <v>0</v>
      </c>
      <c r="DO34" s="95">
        <v>0</v>
      </c>
      <c r="DP34" s="95">
        <v>12679166.666666668</v>
      </c>
      <c r="DQ34" s="95">
        <v>0</v>
      </c>
      <c r="DR34" s="95">
        <v>0</v>
      </c>
      <c r="DS34" s="95">
        <v>0</v>
      </c>
      <c r="DT34" s="95">
        <v>12679166.666666668</v>
      </c>
      <c r="DU34" s="95">
        <v>0</v>
      </c>
      <c r="DV34" s="95">
        <v>0</v>
      </c>
      <c r="DW34" s="95">
        <v>0</v>
      </c>
      <c r="DX34" s="95">
        <v>12679166.666666668</v>
      </c>
      <c r="DY34" s="95">
        <v>0</v>
      </c>
      <c r="DZ34" s="95">
        <v>0</v>
      </c>
      <c r="EA34" s="95">
        <v>0</v>
      </c>
      <c r="EB34" s="95">
        <v>12679166.666666668</v>
      </c>
      <c r="EC34" s="95">
        <v>0</v>
      </c>
      <c r="ED34" s="95">
        <v>0</v>
      </c>
      <c r="EE34" s="95">
        <v>0</v>
      </c>
      <c r="EF34" s="95">
        <v>23625000</v>
      </c>
      <c r="EG34" s="95">
        <v>0</v>
      </c>
      <c r="EH34" s="95">
        <v>0</v>
      </c>
      <c r="EI34" s="95">
        <v>0</v>
      </c>
      <c r="EJ34" s="95">
        <v>0</v>
      </c>
      <c r="EK34" s="95">
        <v>0</v>
      </c>
      <c r="EL34" s="95">
        <v>0</v>
      </c>
      <c r="EM34" s="95">
        <v>0</v>
      </c>
      <c r="EN34" s="95">
        <v>0</v>
      </c>
      <c r="EO34" s="95">
        <v>0</v>
      </c>
      <c r="EP34" s="95">
        <v>0</v>
      </c>
      <c r="EQ34" s="95">
        <v>0</v>
      </c>
      <c r="ER34" s="95">
        <v>0</v>
      </c>
      <c r="ES34" s="95">
        <v>0</v>
      </c>
      <c r="ET34" s="95">
        <v>0</v>
      </c>
      <c r="EU34" s="95">
        <v>0</v>
      </c>
      <c r="EV34" s="95">
        <v>0</v>
      </c>
      <c r="EW34" s="95">
        <v>0</v>
      </c>
      <c r="EX34" s="95">
        <v>0</v>
      </c>
      <c r="EY34" s="95">
        <v>0</v>
      </c>
      <c r="EZ34" s="95">
        <v>0</v>
      </c>
      <c r="FA34" s="95">
        <v>0</v>
      </c>
      <c r="FB34" s="95">
        <v>0</v>
      </c>
      <c r="FC34" s="95">
        <v>0</v>
      </c>
      <c r="FD34" s="95">
        <v>0</v>
      </c>
      <c r="FE34" s="95">
        <v>0</v>
      </c>
      <c r="FF34" s="95">
        <v>0</v>
      </c>
      <c r="FG34" s="95">
        <v>0</v>
      </c>
      <c r="FH34" s="95">
        <v>0</v>
      </c>
      <c r="FI34" s="95">
        <v>0</v>
      </c>
      <c r="FJ34" s="95">
        <v>0</v>
      </c>
      <c r="FK34" s="95">
        <v>0</v>
      </c>
      <c r="FL34" s="95">
        <v>0</v>
      </c>
      <c r="FM34" s="95">
        <v>0</v>
      </c>
      <c r="FN34" s="95">
        <v>0</v>
      </c>
      <c r="FO34" s="95">
        <v>0</v>
      </c>
      <c r="FP34" s="95">
        <v>0</v>
      </c>
      <c r="FQ34" s="95">
        <v>0</v>
      </c>
      <c r="FR34" s="95">
        <v>0</v>
      </c>
      <c r="FS34" s="95">
        <v>0</v>
      </c>
      <c r="FT34" s="95">
        <v>0</v>
      </c>
      <c r="FU34" s="95">
        <v>0</v>
      </c>
      <c r="FV34" s="95">
        <v>0</v>
      </c>
      <c r="FW34" s="95">
        <v>0</v>
      </c>
      <c r="FX34" s="95">
        <v>0</v>
      </c>
      <c r="FY34" s="95">
        <v>0</v>
      </c>
      <c r="FZ34" s="95">
        <v>0</v>
      </c>
      <c r="GA34" s="95">
        <v>0</v>
      </c>
      <c r="GB34" s="95">
        <v>0</v>
      </c>
      <c r="GC34" s="95">
        <v>0</v>
      </c>
      <c r="GD34" s="95">
        <v>0</v>
      </c>
      <c r="GE34" s="95">
        <v>0</v>
      </c>
      <c r="GF34" s="95">
        <v>0</v>
      </c>
      <c r="GG34" s="95">
        <v>0</v>
      </c>
      <c r="GH34" s="95">
        <v>0</v>
      </c>
      <c r="GI34" s="95">
        <v>0</v>
      </c>
      <c r="GJ34" s="95">
        <v>0</v>
      </c>
      <c r="GK34" s="95">
        <v>0</v>
      </c>
      <c r="GL34" s="95">
        <v>0</v>
      </c>
      <c r="GM34" s="95">
        <v>0</v>
      </c>
      <c r="GN34" s="95">
        <v>0</v>
      </c>
      <c r="GO34" s="95">
        <v>0</v>
      </c>
      <c r="GP34" s="95">
        <v>0</v>
      </c>
      <c r="GQ34" s="95">
        <v>0</v>
      </c>
      <c r="GR34" s="95">
        <v>0</v>
      </c>
      <c r="GS34" s="95">
        <v>0</v>
      </c>
      <c r="GT34" s="95">
        <v>0</v>
      </c>
      <c r="GU34" s="95">
        <v>0</v>
      </c>
      <c r="GV34" s="95">
        <v>0</v>
      </c>
      <c r="GW34" s="95">
        <v>0</v>
      </c>
      <c r="GX34" s="95">
        <v>0</v>
      </c>
      <c r="GY34" s="95">
        <v>0</v>
      </c>
      <c r="GZ34" s="95">
        <v>0</v>
      </c>
    </row>
    <row r="35" spans="2:208" s="25" customFormat="1" ht="17.25" hidden="1" outlineLevel="1" x14ac:dyDescent="0.3">
      <c r="B35" s="183">
        <v>10</v>
      </c>
      <c r="C35" s="24">
        <v>16</v>
      </c>
      <c r="D35" s="79"/>
      <c r="E35" s="24">
        <v>16</v>
      </c>
      <c r="F35" s="24"/>
      <c r="G35" s="80"/>
      <c r="H35" s="34" t="s">
        <v>37</v>
      </c>
      <c r="I35" s="95">
        <v>0</v>
      </c>
      <c r="J35" s="95">
        <v>0</v>
      </c>
      <c r="K35" s="95">
        <v>0</v>
      </c>
      <c r="L35" s="95">
        <v>0</v>
      </c>
      <c r="M35" s="95">
        <v>0</v>
      </c>
      <c r="N35" s="95">
        <v>0</v>
      </c>
      <c r="O35" s="95">
        <v>0</v>
      </c>
      <c r="P35" s="95">
        <v>0</v>
      </c>
      <c r="Q35" s="95">
        <v>0</v>
      </c>
      <c r="R35" s="95">
        <v>0</v>
      </c>
      <c r="S35" s="95">
        <v>0</v>
      </c>
      <c r="T35" s="95">
        <v>0</v>
      </c>
      <c r="U35" s="95">
        <v>0</v>
      </c>
      <c r="V35" s="95">
        <v>0</v>
      </c>
      <c r="W35" s="95">
        <v>0</v>
      </c>
      <c r="X35" s="95">
        <v>0</v>
      </c>
      <c r="Y35" s="95">
        <v>0</v>
      </c>
      <c r="Z35" s="95">
        <v>0</v>
      </c>
      <c r="AA35" s="95">
        <v>0</v>
      </c>
      <c r="AB35" s="95">
        <v>0</v>
      </c>
      <c r="AC35" s="95">
        <v>0</v>
      </c>
      <c r="AD35" s="95">
        <v>0</v>
      </c>
      <c r="AE35" s="95">
        <v>0</v>
      </c>
      <c r="AF35" s="95">
        <v>0</v>
      </c>
      <c r="AG35" s="95">
        <v>0</v>
      </c>
      <c r="AH35" s="95">
        <v>0</v>
      </c>
      <c r="AI35" s="95">
        <v>0</v>
      </c>
      <c r="AJ35" s="95">
        <v>0</v>
      </c>
      <c r="AK35" s="95">
        <v>0</v>
      </c>
      <c r="AL35" s="95">
        <v>0</v>
      </c>
      <c r="AM35" s="95">
        <v>0</v>
      </c>
      <c r="AN35" s="95">
        <v>0</v>
      </c>
      <c r="AO35" s="95">
        <v>0</v>
      </c>
      <c r="AP35" s="95">
        <v>0</v>
      </c>
      <c r="AQ35" s="95">
        <v>0</v>
      </c>
      <c r="AR35" s="95">
        <v>0</v>
      </c>
      <c r="AS35" s="95">
        <v>0</v>
      </c>
      <c r="AT35" s="95">
        <v>0</v>
      </c>
      <c r="AU35" s="95">
        <v>0</v>
      </c>
      <c r="AV35" s="95">
        <v>0</v>
      </c>
      <c r="AW35" s="95">
        <v>0</v>
      </c>
      <c r="AX35" s="95">
        <v>0</v>
      </c>
      <c r="AY35" s="95">
        <v>0</v>
      </c>
      <c r="AZ35" s="95">
        <v>0</v>
      </c>
      <c r="BA35" s="95">
        <v>0</v>
      </c>
      <c r="BB35" s="95">
        <v>0</v>
      </c>
      <c r="BC35" s="95">
        <v>0</v>
      </c>
      <c r="BD35" s="95">
        <v>0</v>
      </c>
      <c r="BE35" s="95">
        <v>0</v>
      </c>
      <c r="BF35" s="95">
        <v>0</v>
      </c>
      <c r="BG35" s="95">
        <v>0</v>
      </c>
      <c r="BH35" s="95">
        <v>0</v>
      </c>
      <c r="BI35" s="95">
        <v>0</v>
      </c>
      <c r="BJ35" s="95">
        <v>0</v>
      </c>
      <c r="BK35" s="95">
        <v>0</v>
      </c>
      <c r="BL35" s="95">
        <v>0</v>
      </c>
      <c r="BM35" s="95">
        <v>0</v>
      </c>
      <c r="BN35" s="95">
        <v>0</v>
      </c>
      <c r="BO35" s="95">
        <v>0</v>
      </c>
      <c r="BP35" s="95">
        <v>0</v>
      </c>
      <c r="BQ35" s="95">
        <v>0</v>
      </c>
      <c r="BR35" s="95">
        <v>0</v>
      </c>
      <c r="BS35" s="95">
        <v>0</v>
      </c>
      <c r="BT35" s="95">
        <v>0</v>
      </c>
      <c r="BU35" s="95">
        <v>0</v>
      </c>
      <c r="BV35" s="95">
        <v>0</v>
      </c>
      <c r="BW35" s="95">
        <v>0</v>
      </c>
      <c r="BX35" s="95">
        <v>0</v>
      </c>
      <c r="BY35" s="95">
        <v>0</v>
      </c>
      <c r="BZ35" s="95">
        <v>0</v>
      </c>
      <c r="CA35" s="95">
        <v>0</v>
      </c>
      <c r="CB35" s="95">
        <v>0</v>
      </c>
      <c r="CC35" s="95">
        <v>0</v>
      </c>
      <c r="CD35" s="95">
        <v>0</v>
      </c>
      <c r="CE35" s="95">
        <v>0</v>
      </c>
      <c r="CF35" s="95">
        <v>0</v>
      </c>
      <c r="CG35" s="95">
        <v>0</v>
      </c>
      <c r="CH35" s="95">
        <v>0</v>
      </c>
      <c r="CI35" s="95">
        <v>0</v>
      </c>
      <c r="CJ35" s="95">
        <v>0</v>
      </c>
      <c r="CK35" s="95">
        <v>0</v>
      </c>
      <c r="CL35" s="95">
        <v>0</v>
      </c>
      <c r="CM35" s="95">
        <v>0</v>
      </c>
      <c r="CN35" s="95">
        <v>0</v>
      </c>
      <c r="CO35" s="95">
        <v>0</v>
      </c>
      <c r="CP35" s="95">
        <v>0</v>
      </c>
      <c r="CQ35" s="95">
        <v>0</v>
      </c>
      <c r="CR35" s="95">
        <v>0</v>
      </c>
      <c r="CS35" s="95">
        <v>0</v>
      </c>
      <c r="CT35" s="95">
        <v>0</v>
      </c>
      <c r="CU35" s="95">
        <v>0</v>
      </c>
      <c r="CV35" s="95">
        <v>0</v>
      </c>
      <c r="CW35" s="95">
        <v>0</v>
      </c>
      <c r="CX35" s="95">
        <v>0</v>
      </c>
      <c r="CY35" s="95">
        <v>0</v>
      </c>
      <c r="CZ35" s="95">
        <v>0</v>
      </c>
      <c r="DA35" s="95">
        <v>0</v>
      </c>
      <c r="DB35" s="95">
        <v>0</v>
      </c>
      <c r="DC35" s="95">
        <v>0</v>
      </c>
      <c r="DD35" s="95">
        <v>0</v>
      </c>
      <c r="DE35" s="95">
        <v>0</v>
      </c>
      <c r="DF35" s="95">
        <v>0</v>
      </c>
      <c r="DG35" s="95">
        <v>0</v>
      </c>
      <c r="DH35" s="95">
        <v>2106868.8464960945</v>
      </c>
      <c r="DI35" s="95">
        <v>0</v>
      </c>
      <c r="DJ35" s="95">
        <v>0</v>
      </c>
      <c r="DK35" s="95">
        <v>0</v>
      </c>
      <c r="DL35" s="95">
        <v>3972185.8507187515</v>
      </c>
      <c r="DM35" s="95">
        <v>0</v>
      </c>
      <c r="DN35" s="95">
        <v>0</v>
      </c>
      <c r="DO35" s="95">
        <v>0</v>
      </c>
      <c r="DP35" s="95">
        <v>7944371.7014375031</v>
      </c>
      <c r="DQ35" s="95">
        <v>0</v>
      </c>
      <c r="DR35" s="95">
        <v>0</v>
      </c>
      <c r="DS35" s="95">
        <v>0</v>
      </c>
      <c r="DT35" s="95">
        <v>15888743.402875006</v>
      </c>
      <c r="DU35" s="95">
        <v>0</v>
      </c>
      <c r="DV35" s="95">
        <v>0</v>
      </c>
      <c r="DW35" s="95">
        <v>0</v>
      </c>
      <c r="DX35" s="95">
        <v>31777486.805750012</v>
      </c>
      <c r="DY35" s="95">
        <v>0</v>
      </c>
      <c r="DZ35" s="95">
        <v>0</v>
      </c>
      <c r="EA35" s="95">
        <v>0</v>
      </c>
      <c r="EB35" s="95">
        <v>39721858.507187515</v>
      </c>
      <c r="EC35" s="95">
        <v>0</v>
      </c>
      <c r="ED35" s="95">
        <v>0</v>
      </c>
      <c r="EE35" s="95">
        <v>0</v>
      </c>
      <c r="EF35" s="95">
        <v>1487500</v>
      </c>
      <c r="EG35" s="95">
        <v>0</v>
      </c>
      <c r="EH35" s="95">
        <v>0</v>
      </c>
      <c r="EI35" s="95">
        <v>0</v>
      </c>
      <c r="EJ35" s="95">
        <v>0</v>
      </c>
      <c r="EK35" s="95">
        <v>0</v>
      </c>
      <c r="EL35" s="95">
        <v>0</v>
      </c>
      <c r="EM35" s="95">
        <v>0</v>
      </c>
      <c r="EN35" s="95">
        <v>0</v>
      </c>
      <c r="EO35" s="95">
        <v>0</v>
      </c>
      <c r="EP35" s="95">
        <v>0</v>
      </c>
      <c r="EQ35" s="95">
        <v>0</v>
      </c>
      <c r="ER35" s="95">
        <v>0</v>
      </c>
      <c r="ES35" s="95">
        <v>0</v>
      </c>
      <c r="ET35" s="95">
        <v>0</v>
      </c>
      <c r="EU35" s="95">
        <v>0</v>
      </c>
      <c r="EV35" s="95">
        <v>0</v>
      </c>
      <c r="EW35" s="95">
        <v>0</v>
      </c>
      <c r="EX35" s="95">
        <v>0</v>
      </c>
      <c r="EY35" s="95">
        <v>0</v>
      </c>
      <c r="EZ35" s="95">
        <v>0</v>
      </c>
      <c r="FA35" s="95">
        <v>0</v>
      </c>
      <c r="FB35" s="95">
        <v>0</v>
      </c>
      <c r="FC35" s="95">
        <v>0</v>
      </c>
      <c r="FD35" s="95">
        <v>0</v>
      </c>
      <c r="FE35" s="95">
        <v>0</v>
      </c>
      <c r="FF35" s="95">
        <v>0</v>
      </c>
      <c r="FG35" s="95">
        <v>0</v>
      </c>
      <c r="FH35" s="95">
        <v>0</v>
      </c>
      <c r="FI35" s="95">
        <v>0</v>
      </c>
      <c r="FJ35" s="95">
        <v>0</v>
      </c>
      <c r="FK35" s="95">
        <v>0</v>
      </c>
      <c r="FL35" s="95">
        <v>0</v>
      </c>
      <c r="FM35" s="95">
        <v>0</v>
      </c>
      <c r="FN35" s="95">
        <v>0</v>
      </c>
      <c r="FO35" s="95">
        <v>0</v>
      </c>
      <c r="FP35" s="95">
        <v>0</v>
      </c>
      <c r="FQ35" s="95">
        <v>0</v>
      </c>
      <c r="FR35" s="95">
        <v>0</v>
      </c>
      <c r="FS35" s="95">
        <v>0</v>
      </c>
      <c r="FT35" s="95">
        <v>0</v>
      </c>
      <c r="FU35" s="95">
        <v>0</v>
      </c>
      <c r="FV35" s="95">
        <v>0</v>
      </c>
      <c r="FW35" s="95">
        <v>0</v>
      </c>
      <c r="FX35" s="95">
        <v>0</v>
      </c>
      <c r="FY35" s="95">
        <v>0</v>
      </c>
      <c r="FZ35" s="95">
        <v>0</v>
      </c>
      <c r="GA35" s="95">
        <v>0</v>
      </c>
      <c r="GB35" s="95">
        <v>0</v>
      </c>
      <c r="GC35" s="95">
        <v>0</v>
      </c>
      <c r="GD35" s="95">
        <v>0</v>
      </c>
      <c r="GE35" s="95">
        <v>0</v>
      </c>
      <c r="GF35" s="95">
        <v>0</v>
      </c>
      <c r="GG35" s="95">
        <v>0</v>
      </c>
      <c r="GH35" s="95">
        <v>0</v>
      </c>
      <c r="GI35" s="95">
        <v>0</v>
      </c>
      <c r="GJ35" s="95">
        <v>0</v>
      </c>
      <c r="GK35" s="95">
        <v>0</v>
      </c>
      <c r="GL35" s="95">
        <v>0</v>
      </c>
      <c r="GM35" s="95">
        <v>0</v>
      </c>
      <c r="GN35" s="95">
        <v>0</v>
      </c>
      <c r="GO35" s="95">
        <v>0</v>
      </c>
      <c r="GP35" s="95">
        <v>0</v>
      </c>
      <c r="GQ35" s="95">
        <v>0</v>
      </c>
      <c r="GR35" s="95">
        <v>0</v>
      </c>
      <c r="GS35" s="95">
        <v>0</v>
      </c>
      <c r="GT35" s="95">
        <v>0</v>
      </c>
      <c r="GU35" s="95">
        <v>0</v>
      </c>
      <c r="GV35" s="95">
        <v>0</v>
      </c>
      <c r="GW35" s="95">
        <v>0</v>
      </c>
      <c r="GX35" s="95">
        <v>0</v>
      </c>
      <c r="GY35" s="95">
        <v>0</v>
      </c>
      <c r="GZ35" s="95">
        <v>0</v>
      </c>
    </row>
    <row r="36" spans="2:208" s="25" customFormat="1" ht="17.25" hidden="1" outlineLevel="1" x14ac:dyDescent="0.3">
      <c r="B36" s="183">
        <v>10</v>
      </c>
      <c r="C36" s="24">
        <v>17</v>
      </c>
      <c r="D36" s="79"/>
      <c r="E36" s="24">
        <v>17</v>
      </c>
      <c r="F36" s="24"/>
      <c r="G36" s="80"/>
      <c r="H36" s="34" t="s">
        <v>38</v>
      </c>
      <c r="I36" s="95">
        <v>0</v>
      </c>
      <c r="J36" s="95">
        <v>0</v>
      </c>
      <c r="K36" s="95">
        <v>0</v>
      </c>
      <c r="L36" s="95">
        <v>0</v>
      </c>
      <c r="M36" s="95">
        <v>0</v>
      </c>
      <c r="N36" s="95">
        <v>0</v>
      </c>
      <c r="O36" s="95">
        <v>0</v>
      </c>
      <c r="P36" s="95">
        <v>0</v>
      </c>
      <c r="Q36" s="95">
        <v>0</v>
      </c>
      <c r="R36" s="95">
        <v>0</v>
      </c>
      <c r="S36" s="95">
        <v>0</v>
      </c>
      <c r="T36" s="95">
        <v>0</v>
      </c>
      <c r="U36" s="95">
        <v>0</v>
      </c>
      <c r="V36" s="95">
        <v>0</v>
      </c>
      <c r="W36" s="95">
        <v>0</v>
      </c>
      <c r="X36" s="95">
        <v>0</v>
      </c>
      <c r="Y36" s="95">
        <v>0</v>
      </c>
      <c r="Z36" s="95">
        <v>0</v>
      </c>
      <c r="AA36" s="95">
        <v>0</v>
      </c>
      <c r="AB36" s="95">
        <v>0</v>
      </c>
      <c r="AC36" s="95">
        <v>0</v>
      </c>
      <c r="AD36" s="95">
        <v>0</v>
      </c>
      <c r="AE36" s="95">
        <v>0</v>
      </c>
      <c r="AF36" s="95">
        <v>0</v>
      </c>
      <c r="AG36" s="95">
        <v>0</v>
      </c>
      <c r="AH36" s="95">
        <v>0</v>
      </c>
      <c r="AI36" s="95">
        <v>0</v>
      </c>
      <c r="AJ36" s="95">
        <v>0</v>
      </c>
      <c r="AK36" s="95">
        <v>0</v>
      </c>
      <c r="AL36" s="95">
        <v>0</v>
      </c>
      <c r="AM36" s="95">
        <v>0</v>
      </c>
      <c r="AN36" s="95">
        <v>0</v>
      </c>
      <c r="AO36" s="95">
        <v>0</v>
      </c>
      <c r="AP36" s="95">
        <v>0</v>
      </c>
      <c r="AQ36" s="95">
        <v>0</v>
      </c>
      <c r="AR36" s="95">
        <v>0</v>
      </c>
      <c r="AS36" s="95">
        <v>0</v>
      </c>
      <c r="AT36" s="95">
        <v>0</v>
      </c>
      <c r="AU36" s="95">
        <v>0</v>
      </c>
      <c r="AV36" s="95">
        <v>0</v>
      </c>
      <c r="AW36" s="95">
        <v>0</v>
      </c>
      <c r="AX36" s="95">
        <v>0</v>
      </c>
      <c r="AY36" s="95">
        <v>0</v>
      </c>
      <c r="AZ36" s="95">
        <v>0</v>
      </c>
      <c r="BA36" s="95">
        <v>0</v>
      </c>
      <c r="BB36" s="95">
        <v>0</v>
      </c>
      <c r="BC36" s="95">
        <v>0</v>
      </c>
      <c r="BD36" s="95">
        <v>0</v>
      </c>
      <c r="BE36" s="95">
        <v>0</v>
      </c>
      <c r="BF36" s="95">
        <v>0</v>
      </c>
      <c r="BG36" s="95">
        <v>0</v>
      </c>
      <c r="BH36" s="95">
        <v>0</v>
      </c>
      <c r="BI36" s="95">
        <v>0</v>
      </c>
      <c r="BJ36" s="95">
        <v>0</v>
      </c>
      <c r="BK36" s="95">
        <v>0</v>
      </c>
      <c r="BL36" s="95">
        <v>0</v>
      </c>
      <c r="BM36" s="95">
        <v>0</v>
      </c>
      <c r="BN36" s="95">
        <v>0</v>
      </c>
      <c r="BO36" s="95">
        <v>0</v>
      </c>
      <c r="BP36" s="95">
        <v>0</v>
      </c>
      <c r="BQ36" s="95">
        <v>0</v>
      </c>
      <c r="BR36" s="95">
        <v>0</v>
      </c>
      <c r="BS36" s="95">
        <v>0</v>
      </c>
      <c r="BT36" s="95">
        <v>0</v>
      </c>
      <c r="BU36" s="95">
        <v>0</v>
      </c>
      <c r="BV36" s="95">
        <v>0</v>
      </c>
      <c r="BW36" s="95">
        <v>0</v>
      </c>
      <c r="BX36" s="95">
        <v>0</v>
      </c>
      <c r="BY36" s="95">
        <v>0</v>
      </c>
      <c r="BZ36" s="95">
        <v>0</v>
      </c>
      <c r="CA36" s="95">
        <v>0</v>
      </c>
      <c r="CB36" s="95">
        <v>0</v>
      </c>
      <c r="CC36" s="95">
        <v>0</v>
      </c>
      <c r="CD36" s="95">
        <v>0</v>
      </c>
      <c r="CE36" s="95">
        <v>0</v>
      </c>
      <c r="CF36" s="95">
        <v>0</v>
      </c>
      <c r="CG36" s="95">
        <v>0</v>
      </c>
      <c r="CH36" s="95">
        <v>0</v>
      </c>
      <c r="CI36" s="95">
        <v>0</v>
      </c>
      <c r="CJ36" s="95">
        <v>0</v>
      </c>
      <c r="CK36" s="95">
        <v>0</v>
      </c>
      <c r="CL36" s="95">
        <v>0</v>
      </c>
      <c r="CM36" s="95">
        <v>0</v>
      </c>
      <c r="CN36" s="95">
        <v>0</v>
      </c>
      <c r="CO36" s="95">
        <v>0</v>
      </c>
      <c r="CP36" s="95">
        <v>0</v>
      </c>
      <c r="CQ36" s="95">
        <v>0</v>
      </c>
      <c r="CR36" s="95">
        <v>0</v>
      </c>
      <c r="CS36" s="95">
        <v>0</v>
      </c>
      <c r="CT36" s="95">
        <v>0</v>
      </c>
      <c r="CU36" s="95">
        <v>0</v>
      </c>
      <c r="CV36" s="95">
        <v>0</v>
      </c>
      <c r="CW36" s="95">
        <v>0</v>
      </c>
      <c r="CX36" s="95">
        <v>0</v>
      </c>
      <c r="CY36" s="95">
        <v>0</v>
      </c>
      <c r="CZ36" s="95">
        <v>0</v>
      </c>
      <c r="DA36" s="95">
        <v>0</v>
      </c>
      <c r="DB36" s="95">
        <v>0</v>
      </c>
      <c r="DC36" s="95">
        <v>0</v>
      </c>
      <c r="DD36" s="95">
        <v>0</v>
      </c>
      <c r="DE36" s="95">
        <v>0</v>
      </c>
      <c r="DF36" s="95">
        <v>0</v>
      </c>
      <c r="DG36" s="95">
        <v>0</v>
      </c>
      <c r="DH36" s="95">
        <v>0</v>
      </c>
      <c r="DI36" s="95">
        <v>0</v>
      </c>
      <c r="DJ36" s="95">
        <v>0</v>
      </c>
      <c r="DK36" s="95">
        <v>0</v>
      </c>
      <c r="DL36" s="95">
        <v>0</v>
      </c>
      <c r="DM36" s="95">
        <v>0</v>
      </c>
      <c r="DN36" s="95">
        <v>0</v>
      </c>
      <c r="DO36" s="95">
        <v>0</v>
      </c>
      <c r="DP36" s="95">
        <v>0</v>
      </c>
      <c r="DQ36" s="95">
        <v>0</v>
      </c>
      <c r="DR36" s="95">
        <v>0</v>
      </c>
      <c r="DS36" s="95">
        <v>0</v>
      </c>
      <c r="DT36" s="95">
        <v>0</v>
      </c>
      <c r="DU36" s="95">
        <v>0</v>
      </c>
      <c r="DV36" s="95">
        <v>0</v>
      </c>
      <c r="DW36" s="95">
        <v>0</v>
      </c>
      <c r="DX36" s="95">
        <v>0</v>
      </c>
      <c r="DY36" s="95">
        <v>0</v>
      </c>
      <c r="DZ36" s="95">
        <v>0</v>
      </c>
      <c r="EA36" s="95">
        <v>0</v>
      </c>
      <c r="EB36" s="95">
        <v>0</v>
      </c>
      <c r="EC36" s="95">
        <v>0</v>
      </c>
      <c r="ED36" s="95">
        <v>0</v>
      </c>
      <c r="EE36" s="95">
        <v>0</v>
      </c>
      <c r="EF36" s="95">
        <v>0</v>
      </c>
      <c r="EG36" s="95">
        <v>0</v>
      </c>
      <c r="EH36" s="95">
        <v>0</v>
      </c>
      <c r="EI36" s="95">
        <v>0</v>
      </c>
      <c r="EJ36" s="95">
        <v>0</v>
      </c>
      <c r="EK36" s="95">
        <v>0</v>
      </c>
      <c r="EL36" s="95">
        <v>0</v>
      </c>
      <c r="EM36" s="95">
        <v>0</v>
      </c>
      <c r="EN36" s="95">
        <v>0</v>
      </c>
      <c r="EO36" s="95">
        <v>0</v>
      </c>
      <c r="EP36" s="95">
        <v>0</v>
      </c>
      <c r="EQ36" s="95">
        <v>0</v>
      </c>
      <c r="ER36" s="95">
        <v>0</v>
      </c>
      <c r="ES36" s="95">
        <v>0</v>
      </c>
      <c r="ET36" s="95">
        <v>0</v>
      </c>
      <c r="EU36" s="95">
        <v>0</v>
      </c>
      <c r="EV36" s="95">
        <v>0</v>
      </c>
      <c r="EW36" s="95">
        <v>0</v>
      </c>
      <c r="EX36" s="95">
        <v>0</v>
      </c>
      <c r="EY36" s="95">
        <v>0</v>
      </c>
      <c r="EZ36" s="95">
        <v>0</v>
      </c>
      <c r="FA36" s="95">
        <v>0</v>
      </c>
      <c r="FB36" s="95">
        <v>0</v>
      </c>
      <c r="FC36" s="95">
        <v>0</v>
      </c>
      <c r="FD36" s="95">
        <v>0</v>
      </c>
      <c r="FE36" s="95">
        <v>0</v>
      </c>
      <c r="FF36" s="95">
        <v>0</v>
      </c>
      <c r="FG36" s="95">
        <v>0</v>
      </c>
      <c r="FH36" s="95">
        <v>0</v>
      </c>
      <c r="FI36" s="95">
        <v>0</v>
      </c>
      <c r="FJ36" s="95">
        <v>0</v>
      </c>
      <c r="FK36" s="95">
        <v>0</v>
      </c>
      <c r="FL36" s="95">
        <v>0</v>
      </c>
      <c r="FM36" s="95">
        <v>0</v>
      </c>
      <c r="FN36" s="95">
        <v>0</v>
      </c>
      <c r="FO36" s="95">
        <v>0</v>
      </c>
      <c r="FP36" s="95">
        <v>0</v>
      </c>
      <c r="FQ36" s="95">
        <v>0</v>
      </c>
      <c r="FR36" s="95">
        <v>0</v>
      </c>
      <c r="FS36" s="95">
        <v>0</v>
      </c>
      <c r="FT36" s="95">
        <v>0</v>
      </c>
      <c r="FU36" s="95">
        <v>0</v>
      </c>
      <c r="FV36" s="95">
        <v>0</v>
      </c>
      <c r="FW36" s="95">
        <v>0</v>
      </c>
      <c r="FX36" s="95">
        <v>0</v>
      </c>
      <c r="FY36" s="95">
        <v>0</v>
      </c>
      <c r="FZ36" s="95">
        <v>0</v>
      </c>
      <c r="GA36" s="95">
        <v>0</v>
      </c>
      <c r="GB36" s="95">
        <v>0</v>
      </c>
      <c r="GC36" s="95">
        <v>0</v>
      </c>
      <c r="GD36" s="95">
        <v>0</v>
      </c>
      <c r="GE36" s="95">
        <v>0</v>
      </c>
      <c r="GF36" s="95">
        <v>0</v>
      </c>
      <c r="GG36" s="95">
        <v>0</v>
      </c>
      <c r="GH36" s="95">
        <v>0</v>
      </c>
      <c r="GI36" s="95">
        <v>0</v>
      </c>
      <c r="GJ36" s="95">
        <v>0</v>
      </c>
      <c r="GK36" s="95">
        <v>0</v>
      </c>
      <c r="GL36" s="95">
        <v>0</v>
      </c>
      <c r="GM36" s="95">
        <v>0</v>
      </c>
      <c r="GN36" s="95">
        <v>0</v>
      </c>
      <c r="GO36" s="95">
        <v>0</v>
      </c>
      <c r="GP36" s="95">
        <v>0</v>
      </c>
      <c r="GQ36" s="95">
        <v>0</v>
      </c>
      <c r="GR36" s="95">
        <v>0</v>
      </c>
      <c r="GS36" s="95">
        <v>0</v>
      </c>
      <c r="GT36" s="95">
        <v>0</v>
      </c>
      <c r="GU36" s="95">
        <v>0</v>
      </c>
      <c r="GV36" s="95">
        <v>0</v>
      </c>
      <c r="GW36" s="95">
        <v>0</v>
      </c>
      <c r="GX36" s="95">
        <v>0</v>
      </c>
      <c r="GY36" s="95">
        <v>0</v>
      </c>
      <c r="GZ36" s="95">
        <v>0</v>
      </c>
    </row>
    <row r="37" spans="2:208" s="25" customFormat="1" ht="17.25" hidden="1" outlineLevel="1" x14ac:dyDescent="0.3">
      <c r="B37" s="183">
        <v>10</v>
      </c>
      <c r="C37" s="24">
        <v>18</v>
      </c>
      <c r="D37" s="79"/>
      <c r="E37" s="24">
        <v>18</v>
      </c>
      <c r="F37" s="24"/>
      <c r="G37" s="80"/>
      <c r="H37" s="34" t="s">
        <v>39</v>
      </c>
      <c r="I37" s="95">
        <v>0</v>
      </c>
      <c r="J37" s="95">
        <v>0</v>
      </c>
      <c r="K37" s="95">
        <v>0</v>
      </c>
      <c r="L37" s="95">
        <v>18500000</v>
      </c>
      <c r="M37" s="95">
        <v>0</v>
      </c>
      <c r="N37" s="95">
        <v>0</v>
      </c>
      <c r="O37" s="95">
        <v>0</v>
      </c>
      <c r="P37" s="95">
        <v>23000000</v>
      </c>
      <c r="Q37" s="95">
        <v>0</v>
      </c>
      <c r="R37" s="95">
        <v>0</v>
      </c>
      <c r="S37" s="95">
        <v>0</v>
      </c>
      <c r="T37" s="95">
        <v>18500000</v>
      </c>
      <c r="U37" s="95">
        <v>0</v>
      </c>
      <c r="V37" s="95">
        <v>0</v>
      </c>
      <c r="W37" s="95">
        <v>0</v>
      </c>
      <c r="X37" s="95">
        <v>23000000</v>
      </c>
      <c r="Y37" s="95">
        <v>0</v>
      </c>
      <c r="Z37" s="95">
        <v>0</v>
      </c>
      <c r="AA37" s="95">
        <v>0</v>
      </c>
      <c r="AB37" s="95">
        <v>18500000</v>
      </c>
      <c r="AC37" s="95">
        <v>0</v>
      </c>
      <c r="AD37" s="95">
        <v>0</v>
      </c>
      <c r="AE37" s="95">
        <v>0</v>
      </c>
      <c r="AF37" s="95">
        <v>23000000</v>
      </c>
      <c r="AG37" s="95">
        <v>0</v>
      </c>
      <c r="AH37" s="95">
        <v>0</v>
      </c>
      <c r="AI37" s="95">
        <v>0</v>
      </c>
      <c r="AJ37" s="95">
        <v>18500000</v>
      </c>
      <c r="AK37" s="95">
        <v>0</v>
      </c>
      <c r="AL37" s="95">
        <v>0</v>
      </c>
      <c r="AM37" s="95">
        <v>0</v>
      </c>
      <c r="AN37" s="95">
        <v>23000000</v>
      </c>
      <c r="AO37" s="95">
        <v>0</v>
      </c>
      <c r="AP37" s="95">
        <v>0</v>
      </c>
      <c r="AQ37" s="95">
        <v>0</v>
      </c>
      <c r="AR37" s="95">
        <v>0</v>
      </c>
      <c r="AS37" s="95">
        <v>0</v>
      </c>
      <c r="AT37" s="95">
        <v>0</v>
      </c>
      <c r="AU37" s="95">
        <v>0</v>
      </c>
      <c r="AV37" s="95">
        <v>0</v>
      </c>
      <c r="AW37" s="95">
        <v>0</v>
      </c>
      <c r="AX37" s="95">
        <v>0</v>
      </c>
      <c r="AY37" s="95">
        <v>0</v>
      </c>
      <c r="AZ37" s="95">
        <v>0</v>
      </c>
      <c r="BA37" s="95">
        <v>0</v>
      </c>
      <c r="BB37" s="95">
        <v>0</v>
      </c>
      <c r="BC37" s="95">
        <v>0</v>
      </c>
      <c r="BD37" s="95">
        <v>0</v>
      </c>
      <c r="BE37" s="95">
        <v>0</v>
      </c>
      <c r="BF37" s="95">
        <v>0</v>
      </c>
      <c r="BG37" s="95">
        <v>0</v>
      </c>
      <c r="BH37" s="95">
        <v>0</v>
      </c>
      <c r="BI37" s="95">
        <v>0</v>
      </c>
      <c r="BJ37" s="95">
        <v>0</v>
      </c>
      <c r="BK37" s="95">
        <v>0</v>
      </c>
      <c r="BL37" s="95">
        <v>0</v>
      </c>
      <c r="BM37" s="95">
        <v>0</v>
      </c>
      <c r="BN37" s="95">
        <v>0</v>
      </c>
      <c r="BO37" s="95">
        <v>0</v>
      </c>
      <c r="BP37" s="95">
        <v>0</v>
      </c>
      <c r="BQ37" s="95">
        <v>0</v>
      </c>
      <c r="BR37" s="95">
        <v>0</v>
      </c>
      <c r="BS37" s="95">
        <v>0</v>
      </c>
      <c r="BT37" s="95">
        <v>0</v>
      </c>
      <c r="BU37" s="95">
        <v>0</v>
      </c>
      <c r="BV37" s="95">
        <v>0</v>
      </c>
      <c r="BW37" s="95">
        <v>0</v>
      </c>
      <c r="BX37" s="95">
        <v>0</v>
      </c>
      <c r="BY37" s="95">
        <v>0</v>
      </c>
      <c r="BZ37" s="95">
        <v>0</v>
      </c>
      <c r="CA37" s="95">
        <v>0</v>
      </c>
      <c r="CB37" s="95">
        <v>0</v>
      </c>
      <c r="CC37" s="95">
        <v>0</v>
      </c>
      <c r="CD37" s="95">
        <v>0</v>
      </c>
      <c r="CE37" s="95">
        <v>0</v>
      </c>
      <c r="CF37" s="95">
        <v>0</v>
      </c>
      <c r="CG37" s="95">
        <v>0</v>
      </c>
      <c r="CH37" s="95">
        <v>0</v>
      </c>
      <c r="CI37" s="95">
        <v>0</v>
      </c>
      <c r="CJ37" s="95">
        <v>0</v>
      </c>
      <c r="CK37" s="95">
        <v>0</v>
      </c>
      <c r="CL37" s="95">
        <v>0</v>
      </c>
      <c r="CM37" s="95">
        <v>0</v>
      </c>
      <c r="CN37" s="95">
        <v>0</v>
      </c>
      <c r="CO37" s="95">
        <v>0</v>
      </c>
      <c r="CP37" s="95">
        <v>0</v>
      </c>
      <c r="CQ37" s="95">
        <v>0</v>
      </c>
      <c r="CR37" s="95">
        <v>0</v>
      </c>
      <c r="CS37" s="95">
        <v>0</v>
      </c>
      <c r="CT37" s="95">
        <v>0</v>
      </c>
      <c r="CU37" s="95">
        <v>0</v>
      </c>
      <c r="CV37" s="95">
        <v>0</v>
      </c>
      <c r="CW37" s="95">
        <v>0</v>
      </c>
      <c r="CX37" s="95">
        <v>0</v>
      </c>
      <c r="CY37" s="95">
        <v>0</v>
      </c>
      <c r="CZ37" s="95">
        <v>0</v>
      </c>
      <c r="DA37" s="95">
        <v>0</v>
      </c>
      <c r="DB37" s="95">
        <v>0</v>
      </c>
      <c r="DC37" s="95">
        <v>0</v>
      </c>
      <c r="DD37" s="95">
        <v>0</v>
      </c>
      <c r="DE37" s="95">
        <v>0</v>
      </c>
      <c r="DF37" s="95">
        <v>0</v>
      </c>
      <c r="DG37" s="95">
        <v>0</v>
      </c>
      <c r="DH37" s="95">
        <v>12679166.666666668</v>
      </c>
      <c r="DI37" s="95">
        <v>0</v>
      </c>
      <c r="DJ37" s="95">
        <v>0</v>
      </c>
      <c r="DK37" s="95">
        <v>0</v>
      </c>
      <c r="DL37" s="95">
        <v>12679166.666666668</v>
      </c>
      <c r="DM37" s="95">
        <v>0</v>
      </c>
      <c r="DN37" s="95">
        <v>0</v>
      </c>
      <c r="DO37" s="95">
        <v>0</v>
      </c>
      <c r="DP37" s="95">
        <v>12679166.666666668</v>
      </c>
      <c r="DQ37" s="95">
        <v>0</v>
      </c>
      <c r="DR37" s="95">
        <v>0</v>
      </c>
      <c r="DS37" s="95">
        <v>0</v>
      </c>
      <c r="DT37" s="95">
        <v>12679166.666666668</v>
      </c>
      <c r="DU37" s="95">
        <v>0</v>
      </c>
      <c r="DV37" s="95">
        <v>0</v>
      </c>
      <c r="DW37" s="95">
        <v>0</v>
      </c>
      <c r="DX37" s="95">
        <v>12679166.666666668</v>
      </c>
      <c r="DY37" s="95">
        <v>0</v>
      </c>
      <c r="DZ37" s="95">
        <v>0</v>
      </c>
      <c r="EA37" s="95">
        <v>0</v>
      </c>
      <c r="EB37" s="95">
        <v>12679166.666666668</v>
      </c>
      <c r="EC37" s="95">
        <v>0</v>
      </c>
      <c r="ED37" s="95">
        <v>0</v>
      </c>
      <c r="EE37" s="95">
        <v>0</v>
      </c>
      <c r="EF37" s="95">
        <v>0</v>
      </c>
      <c r="EG37" s="95">
        <v>0</v>
      </c>
      <c r="EH37" s="95">
        <v>0</v>
      </c>
      <c r="EI37" s="95">
        <v>0</v>
      </c>
      <c r="EJ37" s="95">
        <v>0</v>
      </c>
      <c r="EK37" s="95">
        <v>0</v>
      </c>
      <c r="EL37" s="95">
        <v>0</v>
      </c>
      <c r="EM37" s="95">
        <v>0</v>
      </c>
      <c r="EN37" s="95">
        <v>0</v>
      </c>
      <c r="EO37" s="95">
        <v>0</v>
      </c>
      <c r="EP37" s="95">
        <v>0</v>
      </c>
      <c r="EQ37" s="95">
        <v>0</v>
      </c>
      <c r="ER37" s="95">
        <v>0</v>
      </c>
      <c r="ES37" s="95">
        <v>0</v>
      </c>
      <c r="ET37" s="95">
        <v>0</v>
      </c>
      <c r="EU37" s="95">
        <v>0</v>
      </c>
      <c r="EV37" s="95">
        <v>0</v>
      </c>
      <c r="EW37" s="95">
        <v>0</v>
      </c>
      <c r="EX37" s="95">
        <v>0</v>
      </c>
      <c r="EY37" s="95">
        <v>0</v>
      </c>
      <c r="EZ37" s="95">
        <v>0</v>
      </c>
      <c r="FA37" s="95">
        <v>0</v>
      </c>
      <c r="FB37" s="95">
        <v>0</v>
      </c>
      <c r="FC37" s="95">
        <v>0</v>
      </c>
      <c r="FD37" s="95">
        <v>0</v>
      </c>
      <c r="FE37" s="95">
        <v>0</v>
      </c>
      <c r="FF37" s="95">
        <v>0</v>
      </c>
      <c r="FG37" s="95">
        <v>0</v>
      </c>
      <c r="FH37" s="95">
        <v>0</v>
      </c>
      <c r="FI37" s="95">
        <v>0</v>
      </c>
      <c r="FJ37" s="95">
        <v>0</v>
      </c>
      <c r="FK37" s="95">
        <v>0</v>
      </c>
      <c r="FL37" s="95">
        <v>0</v>
      </c>
      <c r="FM37" s="95">
        <v>0</v>
      </c>
      <c r="FN37" s="95">
        <v>0</v>
      </c>
      <c r="FO37" s="95">
        <v>0</v>
      </c>
      <c r="FP37" s="95">
        <v>0</v>
      </c>
      <c r="FQ37" s="95">
        <v>0</v>
      </c>
      <c r="FR37" s="95">
        <v>0</v>
      </c>
      <c r="FS37" s="95">
        <v>0</v>
      </c>
      <c r="FT37" s="95">
        <v>0</v>
      </c>
      <c r="FU37" s="95">
        <v>0</v>
      </c>
      <c r="FV37" s="95">
        <v>0</v>
      </c>
      <c r="FW37" s="95">
        <v>0</v>
      </c>
      <c r="FX37" s="95">
        <v>0</v>
      </c>
      <c r="FY37" s="95">
        <v>0</v>
      </c>
      <c r="FZ37" s="95">
        <v>0</v>
      </c>
      <c r="GA37" s="95">
        <v>0</v>
      </c>
      <c r="GB37" s="95">
        <v>0</v>
      </c>
      <c r="GC37" s="95">
        <v>0</v>
      </c>
      <c r="GD37" s="95">
        <v>0</v>
      </c>
      <c r="GE37" s="95">
        <v>0</v>
      </c>
      <c r="GF37" s="95">
        <v>0</v>
      </c>
      <c r="GG37" s="95">
        <v>0</v>
      </c>
      <c r="GH37" s="95">
        <v>0</v>
      </c>
      <c r="GI37" s="95">
        <v>0</v>
      </c>
      <c r="GJ37" s="95">
        <v>0</v>
      </c>
      <c r="GK37" s="95">
        <v>0</v>
      </c>
      <c r="GL37" s="95">
        <v>0</v>
      </c>
      <c r="GM37" s="95">
        <v>0</v>
      </c>
      <c r="GN37" s="95">
        <v>0</v>
      </c>
      <c r="GO37" s="95">
        <v>0</v>
      </c>
      <c r="GP37" s="95">
        <v>0</v>
      </c>
      <c r="GQ37" s="95">
        <v>0</v>
      </c>
      <c r="GR37" s="95">
        <v>0</v>
      </c>
      <c r="GS37" s="95">
        <v>0</v>
      </c>
      <c r="GT37" s="95">
        <v>0</v>
      </c>
      <c r="GU37" s="95">
        <v>0</v>
      </c>
      <c r="GV37" s="95">
        <v>0</v>
      </c>
      <c r="GW37" s="95">
        <v>0</v>
      </c>
      <c r="GX37" s="95">
        <v>0</v>
      </c>
      <c r="GY37" s="95">
        <v>0</v>
      </c>
      <c r="GZ37" s="95">
        <v>0</v>
      </c>
    </row>
    <row r="38" spans="2:208" s="25" customFormat="1" ht="17.25" hidden="1" outlineLevel="1" x14ac:dyDescent="0.3">
      <c r="B38" s="183">
        <v>10</v>
      </c>
      <c r="C38" s="24">
        <v>19</v>
      </c>
      <c r="D38" s="79"/>
      <c r="E38" s="24">
        <v>19</v>
      </c>
      <c r="F38" s="24"/>
      <c r="G38" s="80"/>
      <c r="H38" s="34" t="s">
        <v>40</v>
      </c>
      <c r="I38" s="95">
        <v>0</v>
      </c>
      <c r="J38" s="95">
        <v>0</v>
      </c>
      <c r="K38" s="95">
        <v>0</v>
      </c>
      <c r="L38" s="95">
        <v>0</v>
      </c>
      <c r="M38" s="95">
        <v>0</v>
      </c>
      <c r="N38" s="95">
        <v>0</v>
      </c>
      <c r="O38" s="95">
        <v>0</v>
      </c>
      <c r="P38" s="95">
        <v>0</v>
      </c>
      <c r="Q38" s="95">
        <v>0</v>
      </c>
      <c r="R38" s="95">
        <v>0</v>
      </c>
      <c r="S38" s="95">
        <v>0</v>
      </c>
      <c r="T38" s="95">
        <v>0</v>
      </c>
      <c r="U38" s="95">
        <v>0</v>
      </c>
      <c r="V38" s="95">
        <v>0</v>
      </c>
      <c r="W38" s="95">
        <v>0</v>
      </c>
      <c r="X38" s="95">
        <v>0</v>
      </c>
      <c r="Y38" s="95">
        <v>0</v>
      </c>
      <c r="Z38" s="95">
        <v>0</v>
      </c>
      <c r="AA38" s="95">
        <v>0</v>
      </c>
      <c r="AB38" s="95">
        <v>0</v>
      </c>
      <c r="AC38" s="95">
        <v>0</v>
      </c>
      <c r="AD38" s="95">
        <v>0</v>
      </c>
      <c r="AE38" s="95">
        <v>0</v>
      </c>
      <c r="AF38" s="95">
        <v>0</v>
      </c>
      <c r="AG38" s="95">
        <v>0</v>
      </c>
      <c r="AH38" s="95">
        <v>0</v>
      </c>
      <c r="AI38" s="95">
        <v>0</v>
      </c>
      <c r="AJ38" s="95">
        <v>0</v>
      </c>
      <c r="AK38" s="95">
        <v>0</v>
      </c>
      <c r="AL38" s="95">
        <v>0</v>
      </c>
      <c r="AM38" s="95">
        <v>0</v>
      </c>
      <c r="AN38" s="95">
        <v>0</v>
      </c>
      <c r="AO38" s="95">
        <v>0</v>
      </c>
      <c r="AP38" s="95">
        <v>0</v>
      </c>
      <c r="AQ38" s="95">
        <v>0</v>
      </c>
      <c r="AR38" s="95">
        <v>0</v>
      </c>
      <c r="AS38" s="95">
        <v>0</v>
      </c>
      <c r="AT38" s="95">
        <v>0</v>
      </c>
      <c r="AU38" s="95">
        <v>0</v>
      </c>
      <c r="AV38" s="95">
        <v>0</v>
      </c>
      <c r="AW38" s="95">
        <v>0</v>
      </c>
      <c r="AX38" s="95">
        <v>0</v>
      </c>
      <c r="AY38" s="95">
        <v>0</v>
      </c>
      <c r="AZ38" s="95">
        <v>0</v>
      </c>
      <c r="BA38" s="95">
        <v>0</v>
      </c>
      <c r="BB38" s="95">
        <v>0</v>
      </c>
      <c r="BC38" s="95">
        <v>0</v>
      </c>
      <c r="BD38" s="95">
        <v>0</v>
      </c>
      <c r="BE38" s="95">
        <v>0</v>
      </c>
      <c r="BF38" s="95">
        <v>0</v>
      </c>
      <c r="BG38" s="95">
        <v>0</v>
      </c>
      <c r="BH38" s="95">
        <v>0</v>
      </c>
      <c r="BI38" s="95">
        <v>0</v>
      </c>
      <c r="BJ38" s="95">
        <v>0</v>
      </c>
      <c r="BK38" s="95">
        <v>0</v>
      </c>
      <c r="BL38" s="95">
        <v>0</v>
      </c>
      <c r="BM38" s="95">
        <v>0</v>
      </c>
      <c r="BN38" s="95">
        <v>0</v>
      </c>
      <c r="BO38" s="95">
        <v>0</v>
      </c>
      <c r="BP38" s="95">
        <v>0</v>
      </c>
      <c r="BQ38" s="95">
        <v>0</v>
      </c>
      <c r="BR38" s="95">
        <v>0</v>
      </c>
      <c r="BS38" s="95">
        <v>0</v>
      </c>
      <c r="BT38" s="95">
        <v>0</v>
      </c>
      <c r="BU38" s="95">
        <v>0</v>
      </c>
      <c r="BV38" s="95">
        <v>0</v>
      </c>
      <c r="BW38" s="95">
        <v>0</v>
      </c>
      <c r="BX38" s="95">
        <v>0</v>
      </c>
      <c r="BY38" s="95">
        <v>0</v>
      </c>
      <c r="BZ38" s="95">
        <v>0</v>
      </c>
      <c r="CA38" s="95">
        <v>0</v>
      </c>
      <c r="CB38" s="95">
        <v>0</v>
      </c>
      <c r="CC38" s="95">
        <v>0</v>
      </c>
      <c r="CD38" s="95">
        <v>0</v>
      </c>
      <c r="CE38" s="95">
        <v>0</v>
      </c>
      <c r="CF38" s="95">
        <v>0</v>
      </c>
      <c r="CG38" s="95">
        <v>0</v>
      </c>
      <c r="CH38" s="95">
        <v>0</v>
      </c>
      <c r="CI38" s="95">
        <v>0</v>
      </c>
      <c r="CJ38" s="95">
        <v>0</v>
      </c>
      <c r="CK38" s="95">
        <v>0</v>
      </c>
      <c r="CL38" s="95">
        <v>0</v>
      </c>
      <c r="CM38" s="95">
        <v>0</v>
      </c>
      <c r="CN38" s="95">
        <v>0</v>
      </c>
      <c r="CO38" s="95">
        <v>0</v>
      </c>
      <c r="CP38" s="95">
        <v>0</v>
      </c>
      <c r="CQ38" s="95">
        <v>0</v>
      </c>
      <c r="CR38" s="95">
        <v>0</v>
      </c>
      <c r="CS38" s="95">
        <v>0</v>
      </c>
      <c r="CT38" s="95">
        <v>0</v>
      </c>
      <c r="CU38" s="95">
        <v>0</v>
      </c>
      <c r="CV38" s="95">
        <v>0</v>
      </c>
      <c r="CW38" s="95">
        <v>0</v>
      </c>
      <c r="CX38" s="95">
        <v>0</v>
      </c>
      <c r="CY38" s="95">
        <v>0</v>
      </c>
      <c r="CZ38" s="95">
        <v>0</v>
      </c>
      <c r="DA38" s="95">
        <v>0</v>
      </c>
      <c r="DB38" s="95">
        <v>0</v>
      </c>
      <c r="DC38" s="95">
        <v>0</v>
      </c>
      <c r="DD38" s="95">
        <v>0</v>
      </c>
      <c r="DE38" s="95">
        <v>0</v>
      </c>
      <c r="DF38" s="95">
        <v>0</v>
      </c>
      <c r="DG38" s="95">
        <v>0</v>
      </c>
      <c r="DH38" s="95">
        <v>13082020.905918553</v>
      </c>
      <c r="DI38" s="95">
        <v>0</v>
      </c>
      <c r="DJ38" s="95">
        <v>0</v>
      </c>
      <c r="DK38" s="95">
        <v>0</v>
      </c>
      <c r="DL38" s="95">
        <v>15798313.008076169</v>
      </c>
      <c r="DM38" s="95">
        <v>0</v>
      </c>
      <c r="DN38" s="95">
        <v>0</v>
      </c>
      <c r="DO38" s="95">
        <v>0</v>
      </c>
      <c r="DP38" s="95">
        <v>21591762.694219235</v>
      </c>
      <c r="DQ38" s="95">
        <v>0</v>
      </c>
      <c r="DR38" s="95">
        <v>0</v>
      </c>
      <c r="DS38" s="95">
        <v>0</v>
      </c>
      <c r="DT38" s="95">
        <v>33193482.913522363</v>
      </c>
      <c r="DU38" s="95">
        <v>0</v>
      </c>
      <c r="DV38" s="95">
        <v>0</v>
      </c>
      <c r="DW38" s="95">
        <v>0</v>
      </c>
      <c r="DX38" s="95">
        <v>56388755.605917744</v>
      </c>
      <c r="DY38" s="95">
        <v>0</v>
      </c>
      <c r="DZ38" s="95">
        <v>0</v>
      </c>
      <c r="EA38" s="95">
        <v>0</v>
      </c>
      <c r="EB38" s="95">
        <v>67992870.597846821</v>
      </c>
      <c r="EC38" s="95">
        <v>0</v>
      </c>
      <c r="ED38" s="95">
        <v>0</v>
      </c>
      <c r="EE38" s="95">
        <v>0</v>
      </c>
      <c r="EF38" s="95">
        <v>0</v>
      </c>
      <c r="EG38" s="95">
        <v>0</v>
      </c>
      <c r="EH38" s="95">
        <v>0</v>
      </c>
      <c r="EI38" s="95">
        <v>0</v>
      </c>
      <c r="EJ38" s="95">
        <v>0</v>
      </c>
      <c r="EK38" s="95">
        <v>0</v>
      </c>
      <c r="EL38" s="95">
        <v>0</v>
      </c>
      <c r="EM38" s="95">
        <v>0</v>
      </c>
      <c r="EN38" s="95">
        <v>0</v>
      </c>
      <c r="EO38" s="95">
        <v>0</v>
      </c>
      <c r="EP38" s="95">
        <v>0</v>
      </c>
      <c r="EQ38" s="95">
        <v>0</v>
      </c>
      <c r="ER38" s="95">
        <v>0</v>
      </c>
      <c r="ES38" s="95">
        <v>0</v>
      </c>
      <c r="ET38" s="95">
        <v>0</v>
      </c>
      <c r="EU38" s="95">
        <v>0</v>
      </c>
      <c r="EV38" s="95">
        <v>0</v>
      </c>
      <c r="EW38" s="95">
        <v>0</v>
      </c>
      <c r="EX38" s="95">
        <v>0</v>
      </c>
      <c r="EY38" s="95">
        <v>0</v>
      </c>
      <c r="EZ38" s="95">
        <v>0</v>
      </c>
      <c r="FA38" s="95">
        <v>0</v>
      </c>
      <c r="FB38" s="95">
        <v>0</v>
      </c>
      <c r="FC38" s="95">
        <v>0</v>
      </c>
      <c r="FD38" s="95">
        <v>0</v>
      </c>
      <c r="FE38" s="95">
        <v>0</v>
      </c>
      <c r="FF38" s="95">
        <v>0</v>
      </c>
      <c r="FG38" s="95">
        <v>0</v>
      </c>
      <c r="FH38" s="95">
        <v>0</v>
      </c>
      <c r="FI38" s="95">
        <v>0</v>
      </c>
      <c r="FJ38" s="95">
        <v>0</v>
      </c>
      <c r="FK38" s="95">
        <v>0</v>
      </c>
      <c r="FL38" s="95">
        <v>0</v>
      </c>
      <c r="FM38" s="95">
        <v>0</v>
      </c>
      <c r="FN38" s="95">
        <v>0</v>
      </c>
      <c r="FO38" s="95">
        <v>0</v>
      </c>
      <c r="FP38" s="95">
        <v>0</v>
      </c>
      <c r="FQ38" s="95">
        <v>0</v>
      </c>
      <c r="FR38" s="95">
        <v>0</v>
      </c>
      <c r="FS38" s="95">
        <v>0</v>
      </c>
      <c r="FT38" s="95">
        <v>0</v>
      </c>
      <c r="FU38" s="95">
        <v>0</v>
      </c>
      <c r="FV38" s="95">
        <v>0</v>
      </c>
      <c r="FW38" s="95">
        <v>0</v>
      </c>
      <c r="FX38" s="95">
        <v>0</v>
      </c>
      <c r="FY38" s="95">
        <v>0</v>
      </c>
      <c r="FZ38" s="95">
        <v>0</v>
      </c>
      <c r="GA38" s="95">
        <v>0</v>
      </c>
      <c r="GB38" s="95">
        <v>0</v>
      </c>
      <c r="GC38" s="95">
        <v>0</v>
      </c>
      <c r="GD38" s="95">
        <v>0</v>
      </c>
      <c r="GE38" s="95">
        <v>0</v>
      </c>
      <c r="GF38" s="95">
        <v>0</v>
      </c>
      <c r="GG38" s="95">
        <v>0</v>
      </c>
      <c r="GH38" s="95">
        <v>0</v>
      </c>
      <c r="GI38" s="95">
        <v>0</v>
      </c>
      <c r="GJ38" s="95">
        <v>0</v>
      </c>
      <c r="GK38" s="95">
        <v>0</v>
      </c>
      <c r="GL38" s="95">
        <v>0</v>
      </c>
      <c r="GM38" s="95">
        <v>0</v>
      </c>
      <c r="GN38" s="95">
        <v>0</v>
      </c>
      <c r="GO38" s="95">
        <v>0</v>
      </c>
      <c r="GP38" s="95">
        <v>0</v>
      </c>
      <c r="GQ38" s="95">
        <v>0</v>
      </c>
      <c r="GR38" s="95">
        <v>0</v>
      </c>
      <c r="GS38" s="95">
        <v>0</v>
      </c>
      <c r="GT38" s="95">
        <v>0</v>
      </c>
      <c r="GU38" s="95">
        <v>0</v>
      </c>
      <c r="GV38" s="95">
        <v>0</v>
      </c>
      <c r="GW38" s="95">
        <v>0</v>
      </c>
      <c r="GX38" s="95">
        <v>0</v>
      </c>
      <c r="GY38" s="95">
        <v>0</v>
      </c>
      <c r="GZ38" s="95">
        <v>0</v>
      </c>
    </row>
    <row r="39" spans="2:208" s="23" customFormat="1" ht="18.75" collapsed="1" x14ac:dyDescent="0.35">
      <c r="B39" s="182">
        <v>20</v>
      </c>
      <c r="C39" s="53">
        <v>20</v>
      </c>
      <c r="D39" s="73">
        <v>20</v>
      </c>
      <c r="E39" s="53"/>
      <c r="F39" s="53"/>
      <c r="G39" s="74"/>
      <c r="H39" s="39" t="s">
        <v>41</v>
      </c>
      <c r="I39" s="98">
        <v>0</v>
      </c>
      <c r="J39" s="98">
        <v>0</v>
      </c>
      <c r="K39" s="98">
        <v>0</v>
      </c>
      <c r="L39" s="98">
        <v>741670000</v>
      </c>
      <c r="M39" s="98">
        <v>0</v>
      </c>
      <c r="N39" s="98">
        <v>0</v>
      </c>
      <c r="O39" s="98">
        <v>0</v>
      </c>
      <c r="P39" s="98">
        <v>2427285744.4315271</v>
      </c>
      <c r="Q39" s="98">
        <v>0</v>
      </c>
      <c r="R39" s="98">
        <v>0</v>
      </c>
      <c r="S39" s="98">
        <v>0</v>
      </c>
      <c r="T39" s="98">
        <v>1195000000</v>
      </c>
      <c r="U39" s="98">
        <v>0</v>
      </c>
      <c r="V39" s="98">
        <v>0</v>
      </c>
      <c r="W39" s="98">
        <v>0</v>
      </c>
      <c r="X39" s="98">
        <v>4028440000</v>
      </c>
      <c r="Y39" s="98">
        <v>0</v>
      </c>
      <c r="Z39" s="98">
        <v>0</v>
      </c>
      <c r="AA39" s="98">
        <v>0</v>
      </c>
      <c r="AB39" s="98">
        <v>500880000</v>
      </c>
      <c r="AC39" s="98">
        <v>0</v>
      </c>
      <c r="AD39" s="98">
        <v>0</v>
      </c>
      <c r="AE39" s="98">
        <v>0</v>
      </c>
      <c r="AF39" s="98">
        <v>1616520000</v>
      </c>
      <c r="AG39" s="98">
        <v>0</v>
      </c>
      <c r="AH39" s="98">
        <v>0</v>
      </c>
      <c r="AI39" s="98">
        <v>0</v>
      </c>
      <c r="AJ39" s="98">
        <v>872620000</v>
      </c>
      <c r="AK39" s="98">
        <v>0</v>
      </c>
      <c r="AL39" s="98">
        <v>0</v>
      </c>
      <c r="AM39" s="98">
        <v>0</v>
      </c>
      <c r="AN39" s="98">
        <v>2939130000</v>
      </c>
      <c r="AO39" s="98">
        <v>0</v>
      </c>
      <c r="AP39" s="98">
        <v>0</v>
      </c>
      <c r="AQ39" s="98">
        <v>0</v>
      </c>
      <c r="AR39" s="98">
        <v>7620000000</v>
      </c>
      <c r="AS39" s="98">
        <v>0</v>
      </c>
      <c r="AT39" s="98">
        <v>0</v>
      </c>
      <c r="AU39" s="98">
        <v>0</v>
      </c>
      <c r="AV39" s="98">
        <v>4380000000</v>
      </c>
      <c r="AW39" s="98">
        <v>0</v>
      </c>
      <c r="AX39" s="98">
        <v>0</v>
      </c>
      <c r="AY39" s="98">
        <v>0</v>
      </c>
      <c r="AZ39" s="98">
        <v>2670000000</v>
      </c>
      <c r="BA39" s="98">
        <v>0</v>
      </c>
      <c r="BB39" s="98">
        <v>0</v>
      </c>
      <c r="BC39" s="98">
        <v>0</v>
      </c>
      <c r="BD39" s="98">
        <v>5400000000</v>
      </c>
      <c r="BE39" s="98">
        <v>0</v>
      </c>
      <c r="BF39" s="98">
        <v>0</v>
      </c>
      <c r="BG39" s="98">
        <v>0</v>
      </c>
      <c r="BH39" s="98">
        <v>1180000000</v>
      </c>
      <c r="BI39" s="98">
        <v>0</v>
      </c>
      <c r="BJ39" s="98">
        <v>0</v>
      </c>
      <c r="BK39" s="98">
        <v>0</v>
      </c>
      <c r="BL39" s="98">
        <v>2280000000</v>
      </c>
      <c r="BM39" s="98">
        <v>809493345</v>
      </c>
      <c r="BN39" s="98">
        <v>1008979299</v>
      </c>
      <c r="BO39" s="98">
        <v>302801747</v>
      </c>
      <c r="BP39" s="98">
        <v>1187089509</v>
      </c>
      <c r="BQ39" s="98">
        <v>787266060</v>
      </c>
      <c r="BR39" s="98">
        <v>543012333</v>
      </c>
      <c r="BS39" s="98">
        <v>214731805</v>
      </c>
      <c r="BT39" s="98">
        <v>904576232</v>
      </c>
      <c r="BU39" s="98">
        <v>351159364</v>
      </c>
      <c r="BV39" s="98">
        <v>143301830</v>
      </c>
      <c r="BW39" s="98">
        <v>65626859</v>
      </c>
      <c r="BX39" s="98">
        <v>560087875</v>
      </c>
      <c r="BY39" s="98">
        <v>532423662</v>
      </c>
      <c r="BZ39" s="98">
        <v>220287079</v>
      </c>
      <c r="CA39" s="98">
        <v>100124814</v>
      </c>
      <c r="CB39" s="98">
        <v>678876158</v>
      </c>
      <c r="CC39" s="98">
        <v>325720000</v>
      </c>
      <c r="CD39" s="98">
        <v>132727300</v>
      </c>
      <c r="CE39" s="98">
        <v>62342000</v>
      </c>
      <c r="CF39" s="98">
        <v>521286000</v>
      </c>
      <c r="CG39" s="98">
        <v>0</v>
      </c>
      <c r="CH39" s="98">
        <v>0</v>
      </c>
      <c r="CI39" s="98">
        <v>0</v>
      </c>
      <c r="CJ39" s="98">
        <v>1112998000</v>
      </c>
      <c r="CK39" s="98">
        <v>0</v>
      </c>
      <c r="CL39" s="98">
        <v>0</v>
      </c>
      <c r="CM39" s="98">
        <v>0</v>
      </c>
      <c r="CN39" s="98">
        <v>1070000000</v>
      </c>
      <c r="CO39" s="98">
        <v>0</v>
      </c>
      <c r="CP39" s="98">
        <v>0</v>
      </c>
      <c r="CQ39" s="98">
        <v>0</v>
      </c>
      <c r="CR39" s="98">
        <v>1289000000</v>
      </c>
      <c r="CS39" s="98">
        <v>479393658.33899999</v>
      </c>
      <c r="CT39" s="98">
        <v>412612406.92000002</v>
      </c>
      <c r="CU39" s="98">
        <v>221429032.95999998</v>
      </c>
      <c r="CV39" s="98">
        <v>658573056.07999992</v>
      </c>
      <c r="CW39" s="98">
        <v>855778347.1802814</v>
      </c>
      <c r="CX39" s="98">
        <v>791011249.11152625</v>
      </c>
      <c r="CY39" s="98">
        <v>387950942.78583533</v>
      </c>
      <c r="CZ39" s="98">
        <v>1191459080.6919062</v>
      </c>
      <c r="DA39" s="98">
        <v>3455320294.0331039</v>
      </c>
      <c r="DB39" s="98">
        <v>1762396435.7067025</v>
      </c>
      <c r="DC39" s="98">
        <v>666815252.57387614</v>
      </c>
      <c r="DD39" s="98">
        <v>1894115597.8745522</v>
      </c>
      <c r="DE39" s="98">
        <v>0</v>
      </c>
      <c r="DF39" s="98">
        <v>0</v>
      </c>
      <c r="DG39" s="98">
        <v>0</v>
      </c>
      <c r="DH39" s="98">
        <v>684113290.05441678</v>
      </c>
      <c r="DI39" s="98">
        <v>0</v>
      </c>
      <c r="DJ39" s="98">
        <v>0</v>
      </c>
      <c r="DK39" s="98">
        <v>0</v>
      </c>
      <c r="DL39" s="98">
        <v>1110485955.865216</v>
      </c>
      <c r="DM39" s="98">
        <v>0</v>
      </c>
      <c r="DN39" s="98">
        <v>0</v>
      </c>
      <c r="DO39" s="98">
        <v>0</v>
      </c>
      <c r="DP39" s="98">
        <v>1986152273.9878776</v>
      </c>
      <c r="DQ39" s="98">
        <v>0</v>
      </c>
      <c r="DR39" s="98">
        <v>0</v>
      </c>
      <c r="DS39" s="98">
        <v>0</v>
      </c>
      <c r="DT39" s="98">
        <v>3697620562.5807924</v>
      </c>
      <c r="DU39" s="98">
        <v>0</v>
      </c>
      <c r="DV39" s="98">
        <v>0</v>
      </c>
      <c r="DW39" s="98">
        <v>0</v>
      </c>
      <c r="DX39" s="98">
        <v>6976683790.3940296</v>
      </c>
      <c r="DY39" s="98">
        <v>0</v>
      </c>
      <c r="DZ39" s="98">
        <v>0</v>
      </c>
      <c r="EA39" s="98">
        <v>0</v>
      </c>
      <c r="EB39" s="98">
        <v>8580736132.4659786</v>
      </c>
      <c r="EC39" s="98">
        <v>0</v>
      </c>
      <c r="ED39" s="98">
        <v>0</v>
      </c>
      <c r="EE39" s="98">
        <v>0</v>
      </c>
      <c r="EF39" s="98">
        <v>1948772871</v>
      </c>
      <c r="EG39" s="98">
        <v>0</v>
      </c>
      <c r="EH39" s="98">
        <v>0</v>
      </c>
      <c r="EI39" s="98">
        <v>0</v>
      </c>
      <c r="EJ39" s="98">
        <v>1805616142</v>
      </c>
      <c r="EK39" s="98">
        <v>661270000</v>
      </c>
      <c r="EL39" s="98">
        <v>358570000</v>
      </c>
      <c r="EM39" s="98">
        <v>165680000</v>
      </c>
      <c r="EN39" s="98">
        <v>1256970000</v>
      </c>
      <c r="EO39" s="98">
        <v>0</v>
      </c>
      <c r="EP39" s="98">
        <v>0</v>
      </c>
      <c r="EQ39" s="98">
        <v>0</v>
      </c>
      <c r="ER39" s="98">
        <v>2371538458</v>
      </c>
      <c r="ES39" s="98">
        <v>0</v>
      </c>
      <c r="ET39" s="98">
        <v>0</v>
      </c>
      <c r="EU39" s="98">
        <v>0</v>
      </c>
      <c r="EV39" s="98">
        <v>2371538458</v>
      </c>
      <c r="EW39" s="98">
        <v>0</v>
      </c>
      <c r="EX39" s="98">
        <v>0</v>
      </c>
      <c r="EY39" s="98">
        <v>0</v>
      </c>
      <c r="EZ39" s="98">
        <v>653109000</v>
      </c>
      <c r="FA39" s="98">
        <v>0</v>
      </c>
      <c r="FB39" s="98">
        <v>0</v>
      </c>
      <c r="FC39" s="98">
        <v>0</v>
      </c>
      <c r="FD39" s="98">
        <v>611447000</v>
      </c>
      <c r="FE39" s="98">
        <v>0</v>
      </c>
      <c r="FF39" s="98">
        <v>0</v>
      </c>
      <c r="FG39" s="98">
        <v>0</v>
      </c>
      <c r="FH39" s="98">
        <v>577187000</v>
      </c>
      <c r="FI39" s="98">
        <v>0</v>
      </c>
      <c r="FJ39" s="98">
        <v>0</v>
      </c>
      <c r="FK39" s="98">
        <v>0</v>
      </c>
      <c r="FL39" s="98">
        <v>1111588000</v>
      </c>
      <c r="FM39" s="98">
        <v>705464210</v>
      </c>
      <c r="FN39" s="98">
        <v>266872257</v>
      </c>
      <c r="FO39" s="98">
        <v>172271245</v>
      </c>
      <c r="FP39" s="98">
        <v>931445150</v>
      </c>
      <c r="FQ39" s="98">
        <v>537596437</v>
      </c>
      <c r="FR39" s="98">
        <v>234432678</v>
      </c>
      <c r="FS39" s="98">
        <v>216052353</v>
      </c>
      <c r="FT39" s="98">
        <v>855723716</v>
      </c>
      <c r="FU39" s="98">
        <v>606913128</v>
      </c>
      <c r="FV39" s="98">
        <v>217778780</v>
      </c>
      <c r="FW39" s="98">
        <v>164725622</v>
      </c>
      <c r="FX39" s="98">
        <v>811040907</v>
      </c>
      <c r="FY39" s="98">
        <v>954824472</v>
      </c>
      <c r="FZ39" s="98">
        <v>263440458</v>
      </c>
      <c r="GA39" s="98">
        <v>108928010</v>
      </c>
      <c r="GB39" s="98">
        <v>1042282060</v>
      </c>
      <c r="GC39" s="98">
        <v>859082140</v>
      </c>
      <c r="GD39" s="98">
        <v>235050139</v>
      </c>
      <c r="GE39" s="98">
        <v>172549685</v>
      </c>
      <c r="GF39" s="98">
        <v>1086268531</v>
      </c>
      <c r="GG39" s="98">
        <v>804068339</v>
      </c>
      <c r="GH39" s="98">
        <v>214208478</v>
      </c>
      <c r="GI39" s="98">
        <v>175850820</v>
      </c>
      <c r="GJ39" s="98">
        <v>1020297290</v>
      </c>
      <c r="GK39" s="98">
        <v>756387497</v>
      </c>
      <c r="GL39" s="98">
        <v>236481799</v>
      </c>
      <c r="GM39" s="98">
        <v>119647215</v>
      </c>
      <c r="GN39" s="98">
        <v>929966055</v>
      </c>
      <c r="GO39" s="98">
        <v>682326341</v>
      </c>
      <c r="GP39" s="98">
        <v>211206074</v>
      </c>
      <c r="GQ39" s="98">
        <v>112760973</v>
      </c>
      <c r="GR39" s="98">
        <v>847714924</v>
      </c>
      <c r="GS39" s="98">
        <v>629927273</v>
      </c>
      <c r="GT39" s="98">
        <v>204909770</v>
      </c>
      <c r="GU39" s="98">
        <v>111968718</v>
      </c>
      <c r="GV39" s="98">
        <v>791564148</v>
      </c>
      <c r="GW39" s="98">
        <v>0</v>
      </c>
      <c r="GX39" s="98">
        <v>0</v>
      </c>
      <c r="GY39" s="98">
        <v>0</v>
      </c>
      <c r="GZ39" s="98">
        <v>788300000</v>
      </c>
    </row>
    <row r="40" spans="2:208" s="25" customFormat="1" ht="17.25" hidden="1" outlineLevel="1" x14ac:dyDescent="0.3">
      <c r="B40" s="183">
        <v>20</v>
      </c>
      <c r="C40" s="51">
        <v>21</v>
      </c>
      <c r="D40" s="75"/>
      <c r="E40" s="51">
        <v>21</v>
      </c>
      <c r="F40" s="51"/>
      <c r="G40" s="76"/>
      <c r="H40" s="37" t="s">
        <v>42</v>
      </c>
      <c r="I40" s="96">
        <v>0</v>
      </c>
      <c r="J40" s="96">
        <v>0</v>
      </c>
      <c r="K40" s="96">
        <v>0</v>
      </c>
      <c r="L40" s="96">
        <v>116460000</v>
      </c>
      <c r="M40" s="96">
        <v>0</v>
      </c>
      <c r="N40" s="96">
        <v>0</v>
      </c>
      <c r="O40" s="96">
        <v>0</v>
      </c>
      <c r="P40" s="96">
        <v>330756763.0684126</v>
      </c>
      <c r="Q40" s="96">
        <v>0</v>
      </c>
      <c r="R40" s="96">
        <v>0</v>
      </c>
      <c r="S40" s="96">
        <v>0</v>
      </c>
      <c r="T40" s="96">
        <v>185670000</v>
      </c>
      <c r="U40" s="96">
        <v>0</v>
      </c>
      <c r="V40" s="96">
        <v>0</v>
      </c>
      <c r="W40" s="96">
        <v>0</v>
      </c>
      <c r="X40" s="96">
        <v>527300000</v>
      </c>
      <c r="Y40" s="96">
        <v>0</v>
      </c>
      <c r="Z40" s="96">
        <v>0</v>
      </c>
      <c r="AA40" s="96">
        <v>0</v>
      </c>
      <c r="AB40" s="96">
        <v>88950000</v>
      </c>
      <c r="AC40" s="96">
        <v>0</v>
      </c>
      <c r="AD40" s="96">
        <v>0</v>
      </c>
      <c r="AE40" s="96">
        <v>0</v>
      </c>
      <c r="AF40" s="96">
        <v>252620000</v>
      </c>
      <c r="AG40" s="96">
        <v>0</v>
      </c>
      <c r="AH40" s="96">
        <v>0</v>
      </c>
      <c r="AI40" s="96">
        <v>0</v>
      </c>
      <c r="AJ40" s="96">
        <v>141810000</v>
      </c>
      <c r="AK40" s="96">
        <v>0</v>
      </c>
      <c r="AL40" s="96">
        <v>0</v>
      </c>
      <c r="AM40" s="96">
        <v>0</v>
      </c>
      <c r="AN40" s="96">
        <v>402730000</v>
      </c>
      <c r="AO40" s="96">
        <v>0</v>
      </c>
      <c r="AP40" s="96">
        <v>0</v>
      </c>
      <c r="AQ40" s="96">
        <v>0</v>
      </c>
      <c r="AR40" s="96">
        <v>2580000000</v>
      </c>
      <c r="AS40" s="96">
        <v>0</v>
      </c>
      <c r="AT40" s="96">
        <v>0</v>
      </c>
      <c r="AU40" s="96">
        <v>0</v>
      </c>
      <c r="AV40" s="96">
        <v>1490000000</v>
      </c>
      <c r="AW40" s="96">
        <v>0</v>
      </c>
      <c r="AX40" s="96">
        <v>0</v>
      </c>
      <c r="AY40" s="96">
        <v>0</v>
      </c>
      <c r="AZ40" s="96">
        <v>810000000</v>
      </c>
      <c r="BA40" s="96">
        <v>0</v>
      </c>
      <c r="BB40" s="96">
        <v>0</v>
      </c>
      <c r="BC40" s="96">
        <v>0</v>
      </c>
      <c r="BD40" s="96">
        <v>1870000000</v>
      </c>
      <c r="BE40" s="96">
        <v>0</v>
      </c>
      <c r="BF40" s="96">
        <v>0</v>
      </c>
      <c r="BG40" s="96">
        <v>0</v>
      </c>
      <c r="BH40" s="96">
        <v>120000000</v>
      </c>
      <c r="BI40" s="96">
        <v>0</v>
      </c>
      <c r="BJ40" s="96">
        <v>0</v>
      </c>
      <c r="BK40" s="96">
        <v>0</v>
      </c>
      <c r="BL40" s="96">
        <v>300000000</v>
      </c>
      <c r="BM40" s="96">
        <v>47787668</v>
      </c>
      <c r="BN40" s="96">
        <v>541068400</v>
      </c>
      <c r="BO40" s="96">
        <v>216188992</v>
      </c>
      <c r="BP40" s="96">
        <v>297157634</v>
      </c>
      <c r="BQ40" s="96">
        <v>46037637</v>
      </c>
      <c r="BR40" s="96">
        <v>308610850</v>
      </c>
      <c r="BS40" s="96">
        <v>151236685</v>
      </c>
      <c r="BT40" s="96">
        <v>196147527</v>
      </c>
      <c r="BU40" s="96">
        <v>19894962</v>
      </c>
      <c r="BV40" s="96">
        <v>72054018</v>
      </c>
      <c r="BW40" s="96">
        <v>40433618</v>
      </c>
      <c r="BX40" s="96">
        <v>132382523</v>
      </c>
      <c r="BY40" s="96">
        <v>23407092</v>
      </c>
      <c r="BZ40" s="96">
        <v>107087539</v>
      </c>
      <c r="CA40" s="96">
        <v>63217493</v>
      </c>
      <c r="CB40" s="96">
        <v>193671950</v>
      </c>
      <c r="CC40" s="96">
        <v>30420000</v>
      </c>
      <c r="CD40" s="96">
        <v>68439300</v>
      </c>
      <c r="CE40" s="96">
        <v>37272000</v>
      </c>
      <c r="CF40" s="96">
        <v>136568000</v>
      </c>
      <c r="CG40" s="96">
        <v>0</v>
      </c>
      <c r="CH40" s="96">
        <v>0</v>
      </c>
      <c r="CI40" s="96">
        <v>0</v>
      </c>
      <c r="CJ40" s="96">
        <v>383425000</v>
      </c>
      <c r="CK40" s="96">
        <v>0</v>
      </c>
      <c r="CL40" s="96">
        <v>0</v>
      </c>
      <c r="CM40" s="96">
        <v>0</v>
      </c>
      <c r="CN40" s="96">
        <v>120000000</v>
      </c>
      <c r="CO40" s="96">
        <v>0</v>
      </c>
      <c r="CP40" s="96">
        <v>0</v>
      </c>
      <c r="CQ40" s="96">
        <v>0</v>
      </c>
      <c r="CR40" s="96">
        <v>120000000</v>
      </c>
      <c r="CS40" s="96">
        <v>58022100.919</v>
      </c>
      <c r="CT40" s="96">
        <v>256295536.91999999</v>
      </c>
      <c r="CU40" s="96">
        <v>189526827.44</v>
      </c>
      <c r="CV40" s="96">
        <v>246664601.07999998</v>
      </c>
      <c r="CW40" s="96">
        <v>164239761.28688765</v>
      </c>
      <c r="CX40" s="96">
        <v>518566499.55221951</v>
      </c>
      <c r="CY40" s="96">
        <v>348384382.70588636</v>
      </c>
      <c r="CZ40" s="96">
        <v>504996018.84269512</v>
      </c>
      <c r="DA40" s="96">
        <v>325075373.61717325</v>
      </c>
      <c r="DB40" s="96">
        <v>709078847.05426991</v>
      </c>
      <c r="DC40" s="96">
        <v>412083899.66275692</v>
      </c>
      <c r="DD40" s="96">
        <v>476998989.77139008</v>
      </c>
      <c r="DE40" s="96">
        <v>0</v>
      </c>
      <c r="DF40" s="96">
        <v>0</v>
      </c>
      <c r="DG40" s="96">
        <v>0</v>
      </c>
      <c r="DH40" s="96">
        <v>95629345.272733718</v>
      </c>
      <c r="DI40" s="96">
        <v>0</v>
      </c>
      <c r="DJ40" s="96">
        <v>0</v>
      </c>
      <c r="DK40" s="96">
        <v>0</v>
      </c>
      <c r="DL40" s="96">
        <v>116911260.17296509</v>
      </c>
      <c r="DM40" s="96">
        <v>0</v>
      </c>
      <c r="DN40" s="96">
        <v>0</v>
      </c>
      <c r="DO40" s="96">
        <v>0</v>
      </c>
      <c r="DP40" s="96">
        <v>165877191.57269213</v>
      </c>
      <c r="DQ40" s="96">
        <v>0</v>
      </c>
      <c r="DR40" s="96">
        <v>0</v>
      </c>
      <c r="DS40" s="96">
        <v>0</v>
      </c>
      <c r="DT40" s="96">
        <v>269737393.17894298</v>
      </c>
      <c r="DU40" s="96">
        <v>0</v>
      </c>
      <c r="DV40" s="96">
        <v>0</v>
      </c>
      <c r="DW40" s="96">
        <v>0</v>
      </c>
      <c r="DX40" s="96">
        <v>474190697.90709281</v>
      </c>
      <c r="DY40" s="96">
        <v>0</v>
      </c>
      <c r="DZ40" s="96">
        <v>0</v>
      </c>
      <c r="EA40" s="96">
        <v>0</v>
      </c>
      <c r="EB40" s="96">
        <v>579008808.56372237</v>
      </c>
      <c r="EC40" s="96">
        <v>0</v>
      </c>
      <c r="ED40" s="96">
        <v>0</v>
      </c>
      <c r="EE40" s="96">
        <v>0</v>
      </c>
      <c r="EF40" s="96">
        <v>989307663</v>
      </c>
      <c r="EG40" s="96">
        <v>0</v>
      </c>
      <c r="EH40" s="96">
        <v>0</v>
      </c>
      <c r="EI40" s="96">
        <v>0</v>
      </c>
      <c r="EJ40" s="96">
        <v>612136797</v>
      </c>
      <c r="EK40" s="96">
        <v>1500000</v>
      </c>
      <c r="EL40" s="96">
        <v>141480000</v>
      </c>
      <c r="EM40" s="96">
        <v>116460000</v>
      </c>
      <c r="EN40" s="96">
        <v>338710000</v>
      </c>
      <c r="EO40" s="96">
        <v>0</v>
      </c>
      <c r="EP40" s="96">
        <v>0</v>
      </c>
      <c r="EQ40" s="96">
        <v>0</v>
      </c>
      <c r="ER40" s="96">
        <v>450257750</v>
      </c>
      <c r="ES40" s="96">
        <v>0</v>
      </c>
      <c r="ET40" s="96">
        <v>0</v>
      </c>
      <c r="EU40" s="96">
        <v>0</v>
      </c>
      <c r="EV40" s="96">
        <v>450257750</v>
      </c>
      <c r="EW40" s="96">
        <v>0</v>
      </c>
      <c r="EX40" s="96">
        <v>0</v>
      </c>
      <c r="EY40" s="96">
        <v>0</v>
      </c>
      <c r="EZ40" s="96">
        <v>139381000</v>
      </c>
      <c r="FA40" s="96">
        <v>0</v>
      </c>
      <c r="FB40" s="96">
        <v>0</v>
      </c>
      <c r="FC40" s="96">
        <v>0</v>
      </c>
      <c r="FD40" s="96">
        <v>134899000</v>
      </c>
      <c r="FE40" s="96">
        <v>0</v>
      </c>
      <c r="FF40" s="96">
        <v>0</v>
      </c>
      <c r="FG40" s="96">
        <v>0</v>
      </c>
      <c r="FH40" s="96">
        <v>128741000</v>
      </c>
      <c r="FI40" s="96">
        <v>0</v>
      </c>
      <c r="FJ40" s="96">
        <v>0</v>
      </c>
      <c r="FK40" s="96">
        <v>0</v>
      </c>
      <c r="FL40" s="96">
        <v>241032000</v>
      </c>
      <c r="FM40" s="96">
        <v>19038700</v>
      </c>
      <c r="FN40" s="96">
        <v>150833947</v>
      </c>
      <c r="FO40" s="96">
        <v>129301555</v>
      </c>
      <c r="FP40" s="96">
        <v>215617395</v>
      </c>
      <c r="FQ40" s="96">
        <v>19038700</v>
      </c>
      <c r="FR40" s="96">
        <v>130219988</v>
      </c>
      <c r="FS40" s="96">
        <v>122466838</v>
      </c>
      <c r="FT40" s="96">
        <v>205312126</v>
      </c>
      <c r="FU40" s="96">
        <v>19038700</v>
      </c>
      <c r="FV40" s="96">
        <v>125924375</v>
      </c>
      <c r="FW40" s="96">
        <v>121755930</v>
      </c>
      <c r="FX40" s="96">
        <v>197941876</v>
      </c>
      <c r="FY40" s="96">
        <v>19038700</v>
      </c>
      <c r="FZ40" s="96">
        <v>162492061</v>
      </c>
      <c r="GA40" s="96">
        <v>67594899</v>
      </c>
      <c r="GB40" s="96">
        <v>232357083</v>
      </c>
      <c r="GC40" s="96">
        <v>12777415</v>
      </c>
      <c r="GD40" s="96">
        <v>141286406</v>
      </c>
      <c r="GE40" s="96">
        <v>127941444</v>
      </c>
      <c r="GF40" s="96">
        <v>221331742</v>
      </c>
      <c r="GG40" s="96">
        <v>19038700</v>
      </c>
      <c r="GH40" s="96">
        <v>137193648</v>
      </c>
      <c r="GI40" s="96">
        <v>127267691</v>
      </c>
      <c r="GJ40" s="96">
        <v>214388392</v>
      </c>
      <c r="GK40" s="96">
        <v>16368549</v>
      </c>
      <c r="GL40" s="96">
        <v>155455216</v>
      </c>
      <c r="GM40" s="96">
        <v>85932362</v>
      </c>
      <c r="GN40" s="96">
        <v>196664691</v>
      </c>
      <c r="GO40" s="96">
        <v>16368549</v>
      </c>
      <c r="GP40" s="96">
        <v>135263531</v>
      </c>
      <c r="GQ40" s="96">
        <v>79046120</v>
      </c>
      <c r="GR40" s="96">
        <v>186544069</v>
      </c>
      <c r="GS40" s="96">
        <v>16368549</v>
      </c>
      <c r="GT40" s="96">
        <v>131360305</v>
      </c>
      <c r="GU40" s="96">
        <v>78253865</v>
      </c>
      <c r="GV40" s="96">
        <v>179790993</v>
      </c>
      <c r="GW40" s="96">
        <v>0</v>
      </c>
      <c r="GX40" s="96">
        <v>0</v>
      </c>
      <c r="GY40" s="96">
        <v>0</v>
      </c>
      <c r="GZ40" s="96">
        <v>199000000</v>
      </c>
    </row>
    <row r="41" spans="2:208" hidden="1" outlineLevel="2" x14ac:dyDescent="0.3">
      <c r="B41" s="21">
        <v>20</v>
      </c>
      <c r="C41" s="52">
        <v>211</v>
      </c>
      <c r="D41" s="77"/>
      <c r="E41" s="52"/>
      <c r="F41" s="52">
        <v>211</v>
      </c>
      <c r="G41" s="78"/>
      <c r="H41" s="35" t="s">
        <v>43</v>
      </c>
      <c r="I41" s="97">
        <v>0</v>
      </c>
      <c r="J41" s="97">
        <v>0</v>
      </c>
      <c r="K41" s="97">
        <v>0</v>
      </c>
      <c r="L41" s="97">
        <v>0</v>
      </c>
      <c r="M41" s="97">
        <v>0</v>
      </c>
      <c r="N41" s="97">
        <v>0</v>
      </c>
      <c r="O41" s="97">
        <v>0</v>
      </c>
      <c r="P41" s="97">
        <v>0</v>
      </c>
      <c r="Q41" s="97">
        <v>0</v>
      </c>
      <c r="R41" s="97">
        <v>0</v>
      </c>
      <c r="S41" s="97">
        <v>0</v>
      </c>
      <c r="T41" s="97">
        <v>0</v>
      </c>
      <c r="U41" s="97">
        <v>0</v>
      </c>
      <c r="V41" s="97">
        <v>0</v>
      </c>
      <c r="W41" s="97">
        <v>0</v>
      </c>
      <c r="X41" s="97">
        <v>0</v>
      </c>
      <c r="Y41" s="97">
        <v>0</v>
      </c>
      <c r="Z41" s="97">
        <v>0</v>
      </c>
      <c r="AA41" s="97">
        <v>0</v>
      </c>
      <c r="AB41" s="97">
        <v>0</v>
      </c>
      <c r="AC41" s="97">
        <v>0</v>
      </c>
      <c r="AD41" s="97">
        <v>0</v>
      </c>
      <c r="AE41" s="97">
        <v>0</v>
      </c>
      <c r="AF41" s="97">
        <v>0</v>
      </c>
      <c r="AG41" s="97">
        <v>0</v>
      </c>
      <c r="AH41" s="97">
        <v>0</v>
      </c>
      <c r="AI41" s="97">
        <v>0</v>
      </c>
      <c r="AJ41" s="97">
        <v>0</v>
      </c>
      <c r="AK41" s="97">
        <v>0</v>
      </c>
      <c r="AL41" s="97">
        <v>0</v>
      </c>
      <c r="AM41" s="97">
        <v>0</v>
      </c>
      <c r="AN41" s="97">
        <v>0</v>
      </c>
      <c r="AO41" s="97">
        <v>0</v>
      </c>
      <c r="AP41" s="97">
        <v>0</v>
      </c>
      <c r="AQ41" s="97">
        <v>0</v>
      </c>
      <c r="AR41" s="97">
        <v>0</v>
      </c>
      <c r="AS41" s="97">
        <v>0</v>
      </c>
      <c r="AT41" s="97">
        <v>0</v>
      </c>
      <c r="AU41" s="97">
        <v>0</v>
      </c>
      <c r="AV41" s="97">
        <v>0</v>
      </c>
      <c r="AW41" s="97">
        <v>0</v>
      </c>
      <c r="AX41" s="97">
        <v>0</v>
      </c>
      <c r="AY41" s="97">
        <v>0</v>
      </c>
      <c r="AZ41" s="97">
        <v>0</v>
      </c>
      <c r="BA41" s="97">
        <v>0</v>
      </c>
      <c r="BB41" s="97">
        <v>0</v>
      </c>
      <c r="BC41" s="97">
        <v>0</v>
      </c>
      <c r="BD41" s="97">
        <v>0</v>
      </c>
      <c r="BE41" s="97">
        <v>0</v>
      </c>
      <c r="BF41" s="97">
        <v>0</v>
      </c>
      <c r="BG41" s="97">
        <v>0</v>
      </c>
      <c r="BH41" s="97">
        <v>0</v>
      </c>
      <c r="BI41" s="97">
        <v>0</v>
      </c>
      <c r="BJ41" s="97">
        <v>0</v>
      </c>
      <c r="BK41" s="97">
        <v>0</v>
      </c>
      <c r="BL41" s="97">
        <v>0</v>
      </c>
      <c r="BM41" s="97">
        <v>285069</v>
      </c>
      <c r="BN41" s="97">
        <v>19914783</v>
      </c>
      <c r="BO41" s="97">
        <v>12318192</v>
      </c>
      <c r="BP41" s="97">
        <v>32518044</v>
      </c>
      <c r="BQ41" s="97">
        <v>284275</v>
      </c>
      <c r="BR41" s="97">
        <v>14504359</v>
      </c>
      <c r="BS41" s="97">
        <v>10203885</v>
      </c>
      <c r="BT41" s="97">
        <v>24992519</v>
      </c>
      <c r="BU41" s="97">
        <v>229552</v>
      </c>
      <c r="BV41" s="97">
        <v>8659385</v>
      </c>
      <c r="BW41" s="97">
        <v>6439125</v>
      </c>
      <c r="BX41" s="97">
        <v>15328062</v>
      </c>
      <c r="BY41" s="97">
        <v>270061</v>
      </c>
      <c r="BZ41" s="97">
        <v>14617658</v>
      </c>
      <c r="CA41" s="97">
        <v>10753353</v>
      </c>
      <c r="CB41" s="97">
        <v>25641072</v>
      </c>
      <c r="CC41" s="97">
        <v>196000</v>
      </c>
      <c r="CD41" s="97">
        <v>5561000</v>
      </c>
      <c r="CE41" s="97">
        <v>4820000</v>
      </c>
      <c r="CF41" s="97">
        <v>10577000</v>
      </c>
      <c r="CG41" s="97">
        <v>0</v>
      </c>
      <c r="CH41" s="97">
        <v>0</v>
      </c>
      <c r="CI41" s="97">
        <v>0</v>
      </c>
      <c r="CJ41" s="97">
        <v>0</v>
      </c>
      <c r="CK41" s="97">
        <v>0</v>
      </c>
      <c r="CL41" s="97">
        <v>0</v>
      </c>
      <c r="CM41" s="97">
        <v>0</v>
      </c>
      <c r="CN41" s="97">
        <v>0</v>
      </c>
      <c r="CO41" s="97">
        <v>0</v>
      </c>
      <c r="CP41" s="97">
        <v>0</v>
      </c>
      <c r="CQ41" s="97">
        <v>0</v>
      </c>
      <c r="CR41" s="97">
        <v>0</v>
      </c>
      <c r="CS41" s="97">
        <v>293799.7</v>
      </c>
      <c r="CT41" s="97">
        <v>9751712</v>
      </c>
      <c r="CU41" s="97">
        <v>7741715</v>
      </c>
      <c r="CV41" s="97">
        <v>17787226</v>
      </c>
      <c r="CW41" s="97">
        <v>435871.75089893298</v>
      </c>
      <c r="CX41" s="97">
        <v>17488539.422417499</v>
      </c>
      <c r="CY41" s="97">
        <v>14745006.951458899</v>
      </c>
      <c r="CZ41" s="97">
        <v>32669418.124775399</v>
      </c>
      <c r="DA41" s="97">
        <v>421704.69914660102</v>
      </c>
      <c r="DB41" s="97">
        <v>23025475.5612274</v>
      </c>
      <c r="DC41" s="97">
        <v>17222947.857157499</v>
      </c>
      <c r="DD41" s="97">
        <v>40670128.117531598</v>
      </c>
      <c r="DE41" s="97">
        <v>0</v>
      </c>
      <c r="DF41" s="97">
        <v>0</v>
      </c>
      <c r="DG41" s="97">
        <v>0</v>
      </c>
      <c r="DH41" s="97">
        <v>0</v>
      </c>
      <c r="DI41" s="97">
        <v>0</v>
      </c>
      <c r="DJ41" s="97">
        <v>0</v>
      </c>
      <c r="DK41" s="97">
        <v>0</v>
      </c>
      <c r="DL41" s="97">
        <v>0</v>
      </c>
      <c r="DM41" s="97">
        <v>0</v>
      </c>
      <c r="DN41" s="97">
        <v>0</v>
      </c>
      <c r="DO41" s="97">
        <v>0</v>
      </c>
      <c r="DP41" s="97">
        <v>0</v>
      </c>
      <c r="DQ41" s="97">
        <v>0</v>
      </c>
      <c r="DR41" s="97">
        <v>0</v>
      </c>
      <c r="DS41" s="97">
        <v>0</v>
      </c>
      <c r="DT41" s="97">
        <v>0</v>
      </c>
      <c r="DU41" s="97">
        <v>0</v>
      </c>
      <c r="DV41" s="97">
        <v>0</v>
      </c>
      <c r="DW41" s="97">
        <v>0</v>
      </c>
      <c r="DX41" s="97">
        <v>0</v>
      </c>
      <c r="DY41" s="97">
        <v>0</v>
      </c>
      <c r="DZ41" s="97">
        <v>0</v>
      </c>
      <c r="EA41" s="97">
        <v>0</v>
      </c>
      <c r="EB41" s="97">
        <v>0</v>
      </c>
      <c r="EC41" s="97">
        <v>0</v>
      </c>
      <c r="ED41" s="97">
        <v>0</v>
      </c>
      <c r="EE41" s="97">
        <v>0</v>
      </c>
      <c r="EF41" s="97">
        <v>16241336</v>
      </c>
      <c r="EG41" s="97">
        <v>0</v>
      </c>
      <c r="EH41" s="97">
        <v>0</v>
      </c>
      <c r="EI41" s="97">
        <v>0</v>
      </c>
      <c r="EJ41" s="97">
        <v>0</v>
      </c>
      <c r="EK41" s="97">
        <v>800000</v>
      </c>
      <c r="EL41" s="97">
        <v>41600000</v>
      </c>
      <c r="EM41" s="97">
        <v>29300000</v>
      </c>
      <c r="EN41" s="97">
        <v>71700000</v>
      </c>
      <c r="EO41" s="97">
        <v>0</v>
      </c>
      <c r="EP41" s="97">
        <v>0</v>
      </c>
      <c r="EQ41" s="97">
        <v>0</v>
      </c>
      <c r="ER41" s="97">
        <v>61982046</v>
      </c>
      <c r="ES41" s="97">
        <v>0</v>
      </c>
      <c r="ET41" s="97">
        <v>0</v>
      </c>
      <c r="EU41" s="97">
        <v>0</v>
      </c>
      <c r="EV41" s="97">
        <v>61982046</v>
      </c>
      <c r="EW41" s="97">
        <v>0</v>
      </c>
      <c r="EX41" s="97">
        <v>0</v>
      </c>
      <c r="EY41" s="97">
        <v>0</v>
      </c>
      <c r="EZ41" s="97">
        <v>11717000</v>
      </c>
      <c r="FA41" s="97">
        <v>0</v>
      </c>
      <c r="FB41" s="97">
        <v>0</v>
      </c>
      <c r="FC41" s="97">
        <v>0</v>
      </c>
      <c r="FD41" s="97">
        <v>11457000</v>
      </c>
      <c r="FE41" s="97">
        <v>0</v>
      </c>
      <c r="FF41" s="97">
        <v>0</v>
      </c>
      <c r="FG41" s="97">
        <v>0</v>
      </c>
      <c r="FH41" s="97">
        <v>11196000</v>
      </c>
      <c r="FI41" s="97">
        <v>0</v>
      </c>
      <c r="FJ41" s="97">
        <v>0</v>
      </c>
      <c r="FK41" s="97">
        <v>0</v>
      </c>
      <c r="FL41" s="97">
        <v>22310000</v>
      </c>
      <c r="FM41" s="97">
        <v>0</v>
      </c>
      <c r="FN41" s="97">
        <v>0</v>
      </c>
      <c r="FO41" s="97">
        <v>0</v>
      </c>
      <c r="FP41" s="97">
        <v>7293886</v>
      </c>
      <c r="FQ41" s="97">
        <v>0</v>
      </c>
      <c r="FR41" s="97">
        <v>0</v>
      </c>
      <c r="FS41" s="97">
        <v>0</v>
      </c>
      <c r="FT41" s="97">
        <v>7203883</v>
      </c>
      <c r="FU41" s="97">
        <v>0</v>
      </c>
      <c r="FV41" s="97">
        <v>0</v>
      </c>
      <c r="FW41" s="97">
        <v>0</v>
      </c>
      <c r="FX41" s="97">
        <v>7045691</v>
      </c>
      <c r="FY41" s="97">
        <v>0</v>
      </c>
      <c r="FZ41" s="97">
        <v>0</v>
      </c>
      <c r="GA41" s="97">
        <v>0</v>
      </c>
      <c r="GB41" s="97">
        <v>6921326</v>
      </c>
      <c r="GC41" s="97">
        <v>0</v>
      </c>
      <c r="GD41" s="97">
        <v>0</v>
      </c>
      <c r="GE41" s="97">
        <v>0</v>
      </c>
      <c r="GF41" s="97">
        <v>6836896</v>
      </c>
      <c r="GG41" s="97">
        <v>0</v>
      </c>
      <c r="GH41" s="97">
        <v>0</v>
      </c>
      <c r="GI41" s="97">
        <v>0</v>
      </c>
      <c r="GJ41" s="97">
        <v>6706490</v>
      </c>
      <c r="GK41" s="97">
        <v>0</v>
      </c>
      <c r="GL41" s="97">
        <v>0</v>
      </c>
      <c r="GM41" s="97">
        <v>0</v>
      </c>
      <c r="GN41" s="97">
        <v>4533371</v>
      </c>
      <c r="GO41" s="97">
        <v>0</v>
      </c>
      <c r="GP41" s="97">
        <v>0</v>
      </c>
      <c r="GQ41" s="97">
        <v>0</v>
      </c>
      <c r="GR41" s="97">
        <v>4473276</v>
      </c>
      <c r="GS41" s="97">
        <v>0</v>
      </c>
      <c r="GT41" s="97">
        <v>0</v>
      </c>
      <c r="GU41" s="97">
        <v>0</v>
      </c>
      <c r="GV41" s="97">
        <v>4380413</v>
      </c>
      <c r="GW41" s="97">
        <v>0</v>
      </c>
      <c r="GX41" s="97">
        <v>0</v>
      </c>
      <c r="GY41" s="97">
        <v>0</v>
      </c>
      <c r="GZ41" s="97">
        <v>0</v>
      </c>
    </row>
    <row r="42" spans="2:208" hidden="1" outlineLevel="2" x14ac:dyDescent="0.3">
      <c r="B42" s="21">
        <v>20</v>
      </c>
      <c r="C42" s="52">
        <v>212</v>
      </c>
      <c r="D42" s="77"/>
      <c r="E42" s="52"/>
      <c r="F42" s="54">
        <v>212</v>
      </c>
      <c r="G42" s="81"/>
      <c r="H42" s="35" t="s">
        <v>44</v>
      </c>
      <c r="I42" s="97">
        <v>0</v>
      </c>
      <c r="J42" s="97">
        <v>0</v>
      </c>
      <c r="K42" s="97">
        <v>0</v>
      </c>
      <c r="L42" s="97">
        <v>0</v>
      </c>
      <c r="M42" s="97">
        <v>0</v>
      </c>
      <c r="N42" s="97">
        <v>0</v>
      </c>
      <c r="O42" s="97">
        <v>0</v>
      </c>
      <c r="P42" s="97">
        <v>0</v>
      </c>
      <c r="Q42" s="97">
        <v>0</v>
      </c>
      <c r="R42" s="97">
        <v>0</v>
      </c>
      <c r="S42" s="97">
        <v>0</v>
      </c>
      <c r="T42" s="97">
        <v>0</v>
      </c>
      <c r="U42" s="97">
        <v>0</v>
      </c>
      <c r="V42" s="97">
        <v>0</v>
      </c>
      <c r="W42" s="97">
        <v>0</v>
      </c>
      <c r="X42" s="97">
        <v>0</v>
      </c>
      <c r="Y42" s="97">
        <v>0</v>
      </c>
      <c r="Z42" s="97">
        <v>0</v>
      </c>
      <c r="AA42" s="97">
        <v>0</v>
      </c>
      <c r="AB42" s="97">
        <v>0</v>
      </c>
      <c r="AC42" s="97">
        <v>0</v>
      </c>
      <c r="AD42" s="97">
        <v>0</v>
      </c>
      <c r="AE42" s="97">
        <v>0</v>
      </c>
      <c r="AF42" s="97">
        <v>0</v>
      </c>
      <c r="AG42" s="97">
        <v>0</v>
      </c>
      <c r="AH42" s="97">
        <v>0</v>
      </c>
      <c r="AI42" s="97">
        <v>0</v>
      </c>
      <c r="AJ42" s="97">
        <v>0</v>
      </c>
      <c r="AK42" s="97">
        <v>0</v>
      </c>
      <c r="AL42" s="97">
        <v>0</v>
      </c>
      <c r="AM42" s="97">
        <v>0</v>
      </c>
      <c r="AN42" s="97">
        <v>0</v>
      </c>
      <c r="AO42" s="97">
        <v>0</v>
      </c>
      <c r="AP42" s="97">
        <v>0</v>
      </c>
      <c r="AQ42" s="97">
        <v>0</v>
      </c>
      <c r="AR42" s="97">
        <v>0</v>
      </c>
      <c r="AS42" s="97">
        <v>0</v>
      </c>
      <c r="AT42" s="97">
        <v>0</v>
      </c>
      <c r="AU42" s="97">
        <v>0</v>
      </c>
      <c r="AV42" s="97">
        <v>0</v>
      </c>
      <c r="AW42" s="97">
        <v>0</v>
      </c>
      <c r="AX42" s="97">
        <v>0</v>
      </c>
      <c r="AY42" s="97">
        <v>0</v>
      </c>
      <c r="AZ42" s="97">
        <v>0</v>
      </c>
      <c r="BA42" s="97">
        <v>0</v>
      </c>
      <c r="BB42" s="97">
        <v>0</v>
      </c>
      <c r="BC42" s="97">
        <v>0</v>
      </c>
      <c r="BD42" s="97">
        <v>0</v>
      </c>
      <c r="BE42" s="97">
        <v>0</v>
      </c>
      <c r="BF42" s="97">
        <v>0</v>
      </c>
      <c r="BG42" s="97">
        <v>0</v>
      </c>
      <c r="BH42" s="97">
        <v>0</v>
      </c>
      <c r="BI42" s="97">
        <v>0</v>
      </c>
      <c r="BJ42" s="97">
        <v>0</v>
      </c>
      <c r="BK42" s="97">
        <v>0</v>
      </c>
      <c r="BL42" s="97">
        <v>0</v>
      </c>
      <c r="BM42" s="97">
        <v>14622608</v>
      </c>
      <c r="BN42" s="97">
        <v>65865542</v>
      </c>
      <c r="BO42" s="97">
        <v>21623729</v>
      </c>
      <c r="BP42" s="97">
        <v>102111879</v>
      </c>
      <c r="BQ42" s="97">
        <v>14269940</v>
      </c>
      <c r="BR42" s="97">
        <v>36333466</v>
      </c>
      <c r="BS42" s="97">
        <v>15214464</v>
      </c>
      <c r="BT42" s="97">
        <v>65817870</v>
      </c>
      <c r="BU42" s="97">
        <v>9050755</v>
      </c>
      <c r="BV42" s="97">
        <v>22224196</v>
      </c>
      <c r="BW42" s="97">
        <v>9754542</v>
      </c>
      <c r="BX42" s="97">
        <v>41029493</v>
      </c>
      <c r="BY42" s="97">
        <v>13556443</v>
      </c>
      <c r="BZ42" s="97">
        <v>34516793</v>
      </c>
      <c r="CA42" s="97">
        <v>15214464</v>
      </c>
      <c r="CB42" s="97">
        <v>63287700</v>
      </c>
      <c r="CC42" s="97">
        <v>27636000</v>
      </c>
      <c r="CD42" s="97">
        <v>41339000</v>
      </c>
      <c r="CE42" s="97">
        <v>16778000</v>
      </c>
      <c r="CF42" s="97">
        <v>85753000</v>
      </c>
      <c r="CG42" s="97">
        <v>0</v>
      </c>
      <c r="CH42" s="97">
        <v>0</v>
      </c>
      <c r="CI42" s="97">
        <v>0</v>
      </c>
      <c r="CJ42" s="97">
        <v>0</v>
      </c>
      <c r="CK42" s="97">
        <v>0</v>
      </c>
      <c r="CL42" s="97">
        <v>0</v>
      </c>
      <c r="CM42" s="97">
        <v>0</v>
      </c>
      <c r="CN42" s="97">
        <v>0</v>
      </c>
      <c r="CO42" s="97">
        <v>0</v>
      </c>
      <c r="CP42" s="97">
        <v>0</v>
      </c>
      <c r="CQ42" s="97">
        <v>0</v>
      </c>
      <c r="CR42" s="97">
        <v>0</v>
      </c>
      <c r="CS42" s="97">
        <v>20674201</v>
      </c>
      <c r="CT42" s="97">
        <v>51714333.880000003</v>
      </c>
      <c r="CU42" s="97">
        <v>38164876.399999999</v>
      </c>
      <c r="CV42" s="97">
        <v>110711726.40000001</v>
      </c>
      <c r="CW42" s="97">
        <v>71430729.786815807</v>
      </c>
      <c r="CX42" s="97">
        <v>167562003.68570745</v>
      </c>
      <c r="CY42" s="97">
        <v>96295086.037413597</v>
      </c>
      <c r="CZ42" s="97">
        <v>335287819.50993723</v>
      </c>
      <c r="DA42" s="97">
        <v>90979941.962433293</v>
      </c>
      <c r="DB42" s="97">
        <v>155042636.44526437</v>
      </c>
      <c r="DC42" s="97">
        <v>73263239.517109662</v>
      </c>
      <c r="DD42" s="97">
        <v>319285817.92480695</v>
      </c>
      <c r="DE42" s="97">
        <v>0</v>
      </c>
      <c r="DF42" s="97">
        <v>0</v>
      </c>
      <c r="DG42" s="97">
        <v>0</v>
      </c>
      <c r="DH42" s="97">
        <v>0</v>
      </c>
      <c r="DI42" s="97">
        <v>0</v>
      </c>
      <c r="DJ42" s="97">
        <v>0</v>
      </c>
      <c r="DK42" s="97">
        <v>0</v>
      </c>
      <c r="DL42" s="97">
        <v>0</v>
      </c>
      <c r="DM42" s="97">
        <v>0</v>
      </c>
      <c r="DN42" s="97">
        <v>0</v>
      </c>
      <c r="DO42" s="97">
        <v>0</v>
      </c>
      <c r="DP42" s="97">
        <v>0</v>
      </c>
      <c r="DQ42" s="97">
        <v>0</v>
      </c>
      <c r="DR42" s="97">
        <v>0</v>
      </c>
      <c r="DS42" s="97">
        <v>0</v>
      </c>
      <c r="DT42" s="97">
        <v>0</v>
      </c>
      <c r="DU42" s="97">
        <v>0</v>
      </c>
      <c r="DV42" s="97">
        <v>0</v>
      </c>
      <c r="DW42" s="97">
        <v>0</v>
      </c>
      <c r="DX42" s="97">
        <v>0</v>
      </c>
      <c r="DY42" s="97">
        <v>0</v>
      </c>
      <c r="DZ42" s="97">
        <v>0</v>
      </c>
      <c r="EA42" s="97">
        <v>0</v>
      </c>
      <c r="EB42" s="97">
        <v>0</v>
      </c>
      <c r="EC42" s="97">
        <v>0</v>
      </c>
      <c r="ED42" s="97">
        <v>0</v>
      </c>
      <c r="EE42" s="97">
        <v>0</v>
      </c>
      <c r="EF42" s="97">
        <v>47253121</v>
      </c>
      <c r="EG42" s="97">
        <v>0</v>
      </c>
      <c r="EH42" s="97">
        <v>0</v>
      </c>
      <c r="EI42" s="97">
        <v>0</v>
      </c>
      <c r="EJ42" s="97">
        <v>0</v>
      </c>
      <c r="EK42" s="97">
        <v>0</v>
      </c>
      <c r="EL42" s="97">
        <v>87880000</v>
      </c>
      <c r="EM42" s="97">
        <v>74960000</v>
      </c>
      <c r="EN42" s="97">
        <v>162840000</v>
      </c>
      <c r="EO42" s="97">
        <v>0</v>
      </c>
      <c r="EP42" s="97">
        <v>0</v>
      </c>
      <c r="EQ42" s="97">
        <v>0</v>
      </c>
      <c r="ER42" s="97">
        <v>132962887</v>
      </c>
      <c r="ES42" s="97">
        <v>0</v>
      </c>
      <c r="ET42" s="97">
        <v>0</v>
      </c>
      <c r="EU42" s="97">
        <v>0</v>
      </c>
      <c r="EV42" s="97">
        <v>132962887</v>
      </c>
      <c r="EW42" s="97">
        <v>0</v>
      </c>
      <c r="EX42" s="97">
        <v>0</v>
      </c>
      <c r="EY42" s="97">
        <v>0</v>
      </c>
      <c r="EZ42" s="97">
        <v>63765000</v>
      </c>
      <c r="FA42" s="97">
        <v>0</v>
      </c>
      <c r="FB42" s="97">
        <v>0</v>
      </c>
      <c r="FC42" s="97">
        <v>0</v>
      </c>
      <c r="FD42" s="97">
        <v>62265000</v>
      </c>
      <c r="FE42" s="97">
        <v>0</v>
      </c>
      <c r="FF42" s="97">
        <v>0</v>
      </c>
      <c r="FG42" s="97">
        <v>0</v>
      </c>
      <c r="FH42" s="97">
        <v>59554000</v>
      </c>
      <c r="FI42" s="97">
        <v>0</v>
      </c>
      <c r="FJ42" s="97">
        <v>0</v>
      </c>
      <c r="FK42" s="97">
        <v>0</v>
      </c>
      <c r="FL42" s="97">
        <v>119100000</v>
      </c>
      <c r="FM42" s="97">
        <v>0</v>
      </c>
      <c r="FN42" s="97">
        <v>0</v>
      </c>
      <c r="FO42" s="97">
        <v>0</v>
      </c>
      <c r="FP42" s="97">
        <v>117606194</v>
      </c>
      <c r="FQ42" s="97">
        <v>0</v>
      </c>
      <c r="FR42" s="97">
        <v>0</v>
      </c>
      <c r="FS42" s="97">
        <v>0</v>
      </c>
      <c r="FT42" s="97">
        <v>113752882</v>
      </c>
      <c r="FU42" s="97">
        <v>0</v>
      </c>
      <c r="FV42" s="97">
        <v>0</v>
      </c>
      <c r="FW42" s="97">
        <v>0</v>
      </c>
      <c r="FX42" s="97">
        <v>111733668</v>
      </c>
      <c r="FY42" s="97">
        <v>0</v>
      </c>
      <c r="FZ42" s="97">
        <v>0</v>
      </c>
      <c r="GA42" s="97">
        <v>0</v>
      </c>
      <c r="GB42" s="97">
        <v>130146453</v>
      </c>
      <c r="GC42" s="97">
        <v>0</v>
      </c>
      <c r="GD42" s="97">
        <v>0</v>
      </c>
      <c r="GE42" s="97">
        <v>0</v>
      </c>
      <c r="GF42" s="97">
        <v>125696010</v>
      </c>
      <c r="GG42" s="97">
        <v>0</v>
      </c>
      <c r="GH42" s="97">
        <v>0</v>
      </c>
      <c r="GI42" s="97">
        <v>0</v>
      </c>
      <c r="GJ42" s="97">
        <v>123687647</v>
      </c>
      <c r="GK42" s="97">
        <v>0</v>
      </c>
      <c r="GL42" s="97">
        <v>0</v>
      </c>
      <c r="GM42" s="97">
        <v>0</v>
      </c>
      <c r="GN42" s="97">
        <v>119990669</v>
      </c>
      <c r="GO42" s="97">
        <v>0</v>
      </c>
      <c r="GP42" s="97">
        <v>0</v>
      </c>
      <c r="GQ42" s="97">
        <v>0</v>
      </c>
      <c r="GR42" s="97">
        <v>116017308</v>
      </c>
      <c r="GS42" s="97">
        <v>0</v>
      </c>
      <c r="GT42" s="97">
        <v>0</v>
      </c>
      <c r="GU42" s="97">
        <v>0</v>
      </c>
      <c r="GV42" s="97">
        <v>114195633</v>
      </c>
      <c r="GW42" s="97">
        <v>0</v>
      </c>
      <c r="GX42" s="97">
        <v>0</v>
      </c>
      <c r="GY42" s="97">
        <v>0</v>
      </c>
      <c r="GZ42" s="97">
        <v>0</v>
      </c>
    </row>
    <row r="43" spans="2:208" hidden="1" outlineLevel="2" x14ac:dyDescent="0.3">
      <c r="B43" s="21">
        <v>20</v>
      </c>
      <c r="C43" s="52">
        <v>213</v>
      </c>
      <c r="D43" s="77"/>
      <c r="E43" s="54"/>
      <c r="F43" s="54">
        <v>213</v>
      </c>
      <c r="G43" s="78"/>
      <c r="H43" s="35" t="s">
        <v>222</v>
      </c>
      <c r="I43" s="97">
        <v>0</v>
      </c>
      <c r="J43" s="97">
        <v>0</v>
      </c>
      <c r="K43" s="97">
        <v>0</v>
      </c>
      <c r="L43" s="97">
        <v>0</v>
      </c>
      <c r="M43" s="97">
        <v>0</v>
      </c>
      <c r="N43" s="97">
        <v>0</v>
      </c>
      <c r="O43" s="97">
        <v>0</v>
      </c>
      <c r="P43" s="97">
        <v>0</v>
      </c>
      <c r="Q43" s="97">
        <v>0</v>
      </c>
      <c r="R43" s="97">
        <v>0</v>
      </c>
      <c r="S43" s="97">
        <v>0</v>
      </c>
      <c r="T43" s="97">
        <v>0</v>
      </c>
      <c r="U43" s="97">
        <v>0</v>
      </c>
      <c r="V43" s="97">
        <v>0</v>
      </c>
      <c r="W43" s="97">
        <v>0</v>
      </c>
      <c r="X43" s="97">
        <v>0</v>
      </c>
      <c r="Y43" s="97">
        <v>0</v>
      </c>
      <c r="Z43" s="97">
        <v>0</v>
      </c>
      <c r="AA43" s="97">
        <v>0</v>
      </c>
      <c r="AB43" s="97">
        <v>0</v>
      </c>
      <c r="AC43" s="97">
        <v>0</v>
      </c>
      <c r="AD43" s="97">
        <v>0</v>
      </c>
      <c r="AE43" s="97">
        <v>0</v>
      </c>
      <c r="AF43" s="97">
        <v>0</v>
      </c>
      <c r="AG43" s="97">
        <v>0</v>
      </c>
      <c r="AH43" s="97">
        <v>0</v>
      </c>
      <c r="AI43" s="97">
        <v>0</v>
      </c>
      <c r="AJ43" s="97">
        <v>0</v>
      </c>
      <c r="AK43" s="97">
        <v>0</v>
      </c>
      <c r="AL43" s="97">
        <v>0</v>
      </c>
      <c r="AM43" s="97">
        <v>0</v>
      </c>
      <c r="AN43" s="97">
        <v>0</v>
      </c>
      <c r="AO43" s="97">
        <v>0</v>
      </c>
      <c r="AP43" s="97">
        <v>0</v>
      </c>
      <c r="AQ43" s="97">
        <v>0</v>
      </c>
      <c r="AR43" s="97">
        <v>0</v>
      </c>
      <c r="AS43" s="97">
        <v>0</v>
      </c>
      <c r="AT43" s="97">
        <v>0</v>
      </c>
      <c r="AU43" s="97">
        <v>0</v>
      </c>
      <c r="AV43" s="97">
        <v>0</v>
      </c>
      <c r="AW43" s="97">
        <v>0</v>
      </c>
      <c r="AX43" s="97">
        <v>0</v>
      </c>
      <c r="AY43" s="97">
        <v>0</v>
      </c>
      <c r="AZ43" s="97">
        <v>0</v>
      </c>
      <c r="BA43" s="97">
        <v>0</v>
      </c>
      <c r="BB43" s="97">
        <v>0</v>
      </c>
      <c r="BC43" s="97">
        <v>0</v>
      </c>
      <c r="BD43" s="97">
        <v>0</v>
      </c>
      <c r="BE43" s="97">
        <v>0</v>
      </c>
      <c r="BF43" s="97">
        <v>0</v>
      </c>
      <c r="BG43" s="97">
        <v>0</v>
      </c>
      <c r="BH43" s="97">
        <v>0</v>
      </c>
      <c r="BI43" s="97">
        <v>0</v>
      </c>
      <c r="BJ43" s="97">
        <v>0</v>
      </c>
      <c r="BK43" s="97">
        <v>0</v>
      </c>
      <c r="BL43" s="97">
        <v>0</v>
      </c>
      <c r="BM43" s="97">
        <v>2402478</v>
      </c>
      <c r="BN43" s="97">
        <v>49177481</v>
      </c>
      <c r="BO43" s="97">
        <v>29587969</v>
      </c>
      <c r="BP43" s="97">
        <v>81167928</v>
      </c>
      <c r="BQ43" s="97">
        <v>2128070</v>
      </c>
      <c r="BR43" s="97">
        <v>27945782</v>
      </c>
      <c r="BS43" s="97">
        <v>19518494</v>
      </c>
      <c r="BT43" s="97">
        <v>49592346</v>
      </c>
      <c r="BU43" s="97">
        <v>1049760</v>
      </c>
      <c r="BV43" s="97">
        <v>13993387</v>
      </c>
      <c r="BW43" s="97">
        <v>9918491</v>
      </c>
      <c r="BX43" s="97">
        <v>24961637</v>
      </c>
      <c r="BY43" s="97">
        <v>3017749</v>
      </c>
      <c r="BZ43" s="97">
        <v>27843318</v>
      </c>
      <c r="CA43" s="97">
        <v>18722093</v>
      </c>
      <c r="CB43" s="97">
        <v>49542988</v>
      </c>
      <c r="CC43" s="97">
        <v>1044000</v>
      </c>
      <c r="CD43" s="97">
        <v>13909000</v>
      </c>
      <c r="CE43" s="97">
        <v>9878000</v>
      </c>
      <c r="CF43" s="97">
        <v>24831000</v>
      </c>
      <c r="CG43" s="97">
        <v>0</v>
      </c>
      <c r="CH43" s="97">
        <v>0</v>
      </c>
      <c r="CI43" s="97">
        <v>0</v>
      </c>
      <c r="CJ43" s="97">
        <v>0</v>
      </c>
      <c r="CK43" s="97">
        <v>0</v>
      </c>
      <c r="CL43" s="97">
        <v>0</v>
      </c>
      <c r="CM43" s="97">
        <v>0</v>
      </c>
      <c r="CN43" s="97">
        <v>0</v>
      </c>
      <c r="CO43" s="97">
        <v>0</v>
      </c>
      <c r="CP43" s="97">
        <v>0</v>
      </c>
      <c r="CQ43" s="97">
        <v>0</v>
      </c>
      <c r="CR43" s="97">
        <v>0</v>
      </c>
      <c r="CS43" s="97">
        <v>2812526.8140000002</v>
      </c>
      <c r="CT43" s="97">
        <v>41582400.629999995</v>
      </c>
      <c r="CU43" s="97">
        <v>27360160.739999998</v>
      </c>
      <c r="CV43" s="97">
        <v>71755089.980000004</v>
      </c>
      <c r="CW43" s="97">
        <v>2929698.1847835132</v>
      </c>
      <c r="CX43" s="97">
        <v>45107457.358610034</v>
      </c>
      <c r="CY43" s="97">
        <v>30210243.769080695</v>
      </c>
      <c r="CZ43" s="97">
        <v>78247399.312474489</v>
      </c>
      <c r="DA43" s="97">
        <v>3763676.2002087673</v>
      </c>
      <c r="DB43" s="97">
        <v>26037486.844908752</v>
      </c>
      <c r="DC43" s="97">
        <v>26842519.836553674</v>
      </c>
      <c r="DD43" s="97">
        <v>56643682.881671205</v>
      </c>
      <c r="DE43" s="97">
        <v>0</v>
      </c>
      <c r="DF43" s="97">
        <v>0</v>
      </c>
      <c r="DG43" s="97">
        <v>0</v>
      </c>
      <c r="DH43" s="97">
        <v>0</v>
      </c>
      <c r="DI43" s="97">
        <v>0</v>
      </c>
      <c r="DJ43" s="97">
        <v>0</v>
      </c>
      <c r="DK43" s="97">
        <v>0</v>
      </c>
      <c r="DL43" s="97">
        <v>0</v>
      </c>
      <c r="DM43" s="97">
        <v>0</v>
      </c>
      <c r="DN43" s="97">
        <v>0</v>
      </c>
      <c r="DO43" s="97">
        <v>0</v>
      </c>
      <c r="DP43" s="97">
        <v>0</v>
      </c>
      <c r="DQ43" s="97">
        <v>0</v>
      </c>
      <c r="DR43" s="97">
        <v>0</v>
      </c>
      <c r="DS43" s="97">
        <v>0</v>
      </c>
      <c r="DT43" s="97">
        <v>0</v>
      </c>
      <c r="DU43" s="97">
        <v>0</v>
      </c>
      <c r="DV43" s="97">
        <v>0</v>
      </c>
      <c r="DW43" s="97">
        <v>0</v>
      </c>
      <c r="DX43" s="97">
        <v>0</v>
      </c>
      <c r="DY43" s="97">
        <v>0</v>
      </c>
      <c r="DZ43" s="97">
        <v>0</v>
      </c>
      <c r="EA43" s="97">
        <v>0</v>
      </c>
      <c r="EB43" s="97">
        <v>0</v>
      </c>
      <c r="EC43" s="97">
        <v>0</v>
      </c>
      <c r="ED43" s="97">
        <v>0</v>
      </c>
      <c r="EE43" s="97">
        <v>0</v>
      </c>
      <c r="EF43" s="97">
        <v>49689595</v>
      </c>
      <c r="EG43" s="97">
        <v>0</v>
      </c>
      <c r="EH43" s="97">
        <v>0</v>
      </c>
      <c r="EI43" s="97">
        <v>0</v>
      </c>
      <c r="EJ43" s="97">
        <v>0</v>
      </c>
      <c r="EK43" s="97">
        <v>700000</v>
      </c>
      <c r="EL43" s="97">
        <v>12000000</v>
      </c>
      <c r="EM43" s="97">
        <v>12200000</v>
      </c>
      <c r="EN43" s="97">
        <v>24800000</v>
      </c>
      <c r="EO43" s="97">
        <v>0</v>
      </c>
      <c r="EP43" s="97">
        <v>0</v>
      </c>
      <c r="EQ43" s="97">
        <v>0</v>
      </c>
      <c r="ER43" s="97">
        <v>121521630</v>
      </c>
      <c r="ES43" s="97">
        <v>0</v>
      </c>
      <c r="ET43" s="97">
        <v>0</v>
      </c>
      <c r="EU43" s="97">
        <v>0</v>
      </c>
      <c r="EV43" s="97">
        <v>121521630</v>
      </c>
      <c r="EW43" s="97">
        <v>0</v>
      </c>
      <c r="EX43" s="97">
        <v>0</v>
      </c>
      <c r="EY43" s="97">
        <v>0</v>
      </c>
      <c r="EZ43" s="97">
        <v>10903000</v>
      </c>
      <c r="FA43" s="97">
        <v>0</v>
      </c>
      <c r="FB43" s="97">
        <v>0</v>
      </c>
      <c r="FC43" s="97">
        <v>0</v>
      </c>
      <c r="FD43" s="97">
        <v>10271000</v>
      </c>
      <c r="FE43" s="97">
        <v>0</v>
      </c>
      <c r="FF43" s="97">
        <v>0</v>
      </c>
      <c r="FG43" s="97">
        <v>0</v>
      </c>
      <c r="FH43" s="97">
        <v>10051000</v>
      </c>
      <c r="FI43" s="97">
        <v>0</v>
      </c>
      <c r="FJ43" s="97">
        <v>0</v>
      </c>
      <c r="FK43" s="97">
        <v>0</v>
      </c>
      <c r="FL43" s="97">
        <v>20100000</v>
      </c>
      <c r="FM43" s="97">
        <v>0</v>
      </c>
      <c r="FN43" s="97">
        <v>0</v>
      </c>
      <c r="FO43" s="97">
        <v>0</v>
      </c>
      <c r="FP43" s="97">
        <v>24440533</v>
      </c>
      <c r="FQ43" s="97">
        <v>0</v>
      </c>
      <c r="FR43" s="97">
        <v>0</v>
      </c>
      <c r="FS43" s="97">
        <v>0</v>
      </c>
      <c r="FT43" s="97">
        <v>23792405</v>
      </c>
      <c r="FU43" s="97">
        <v>0</v>
      </c>
      <c r="FV43" s="97">
        <v>0</v>
      </c>
      <c r="FW43" s="97">
        <v>0</v>
      </c>
      <c r="FX43" s="97">
        <v>23461555</v>
      </c>
      <c r="FY43" s="97">
        <v>0</v>
      </c>
      <c r="FZ43" s="97">
        <v>0</v>
      </c>
      <c r="GA43" s="97">
        <v>0</v>
      </c>
      <c r="GB43" s="97">
        <v>22748203</v>
      </c>
      <c r="GC43" s="97">
        <v>0</v>
      </c>
      <c r="GD43" s="97">
        <v>0</v>
      </c>
      <c r="GE43" s="97">
        <v>0</v>
      </c>
      <c r="GF43" s="97">
        <v>22152161</v>
      </c>
      <c r="GG43" s="97">
        <v>0</v>
      </c>
      <c r="GH43" s="97">
        <v>0</v>
      </c>
      <c r="GI43" s="97">
        <v>0</v>
      </c>
      <c r="GJ43" s="97">
        <v>21883339</v>
      </c>
      <c r="GK43" s="97">
        <v>0</v>
      </c>
      <c r="GL43" s="97">
        <v>0</v>
      </c>
      <c r="GM43" s="97">
        <v>0</v>
      </c>
      <c r="GN43" s="97">
        <v>2446188</v>
      </c>
      <c r="GO43" s="97">
        <v>0</v>
      </c>
      <c r="GP43" s="97">
        <v>0</v>
      </c>
      <c r="GQ43" s="97">
        <v>0</v>
      </c>
      <c r="GR43" s="97">
        <v>2421083</v>
      </c>
      <c r="GS43" s="97">
        <v>0</v>
      </c>
      <c r="GT43" s="97">
        <v>0</v>
      </c>
      <c r="GU43" s="97">
        <v>0</v>
      </c>
      <c r="GV43" s="97">
        <v>2382111</v>
      </c>
      <c r="GW43" s="97">
        <v>0</v>
      </c>
      <c r="GX43" s="97">
        <v>0</v>
      </c>
      <c r="GY43" s="97">
        <v>0</v>
      </c>
      <c r="GZ43" s="97">
        <v>0</v>
      </c>
    </row>
    <row r="44" spans="2:208" s="27" customFormat="1" ht="14.25" hidden="1" outlineLevel="2" x14ac:dyDescent="0.25">
      <c r="B44" s="26">
        <v>20</v>
      </c>
      <c r="C44" s="55">
        <v>213.1</v>
      </c>
      <c r="D44" s="82"/>
      <c r="E44" s="55"/>
      <c r="F44" s="55"/>
      <c r="G44" s="83">
        <v>213.1</v>
      </c>
      <c r="H44" s="40" t="s">
        <v>45</v>
      </c>
      <c r="I44" s="99">
        <v>0</v>
      </c>
      <c r="J44" s="99">
        <v>0</v>
      </c>
      <c r="K44" s="99">
        <v>0</v>
      </c>
      <c r="L44" s="99">
        <v>0</v>
      </c>
      <c r="M44" s="99">
        <v>0</v>
      </c>
      <c r="N44" s="99">
        <v>0</v>
      </c>
      <c r="O44" s="99">
        <v>0</v>
      </c>
      <c r="P44" s="99">
        <v>0</v>
      </c>
      <c r="Q44" s="99">
        <v>0</v>
      </c>
      <c r="R44" s="99">
        <v>0</v>
      </c>
      <c r="S44" s="99">
        <v>0</v>
      </c>
      <c r="T44" s="99">
        <v>0</v>
      </c>
      <c r="U44" s="99">
        <v>0</v>
      </c>
      <c r="V44" s="99">
        <v>0</v>
      </c>
      <c r="W44" s="99">
        <v>0</v>
      </c>
      <c r="X44" s="99">
        <v>0</v>
      </c>
      <c r="Y44" s="99">
        <v>0</v>
      </c>
      <c r="Z44" s="99">
        <v>0</v>
      </c>
      <c r="AA44" s="99">
        <v>0</v>
      </c>
      <c r="AB44" s="99">
        <v>0</v>
      </c>
      <c r="AC44" s="99">
        <v>0</v>
      </c>
      <c r="AD44" s="99">
        <v>0</v>
      </c>
      <c r="AE44" s="99">
        <v>0</v>
      </c>
      <c r="AF44" s="99">
        <v>0</v>
      </c>
      <c r="AG44" s="99">
        <v>0</v>
      </c>
      <c r="AH44" s="99">
        <v>0</v>
      </c>
      <c r="AI44" s="99">
        <v>0</v>
      </c>
      <c r="AJ44" s="99">
        <v>0</v>
      </c>
      <c r="AK44" s="99">
        <v>0</v>
      </c>
      <c r="AL44" s="99">
        <v>0</v>
      </c>
      <c r="AM44" s="99">
        <v>0</v>
      </c>
      <c r="AN44" s="99">
        <v>0</v>
      </c>
      <c r="AO44" s="99">
        <v>0</v>
      </c>
      <c r="AP44" s="99">
        <v>0</v>
      </c>
      <c r="AQ44" s="99">
        <v>0</v>
      </c>
      <c r="AR44" s="99">
        <v>0</v>
      </c>
      <c r="AS44" s="99">
        <v>0</v>
      </c>
      <c r="AT44" s="99">
        <v>0</v>
      </c>
      <c r="AU44" s="99">
        <v>0</v>
      </c>
      <c r="AV44" s="99">
        <v>0</v>
      </c>
      <c r="AW44" s="99">
        <v>0</v>
      </c>
      <c r="AX44" s="99">
        <v>0</v>
      </c>
      <c r="AY44" s="99">
        <v>0</v>
      </c>
      <c r="AZ44" s="99">
        <v>0</v>
      </c>
      <c r="BA44" s="99">
        <v>0</v>
      </c>
      <c r="BB44" s="99">
        <v>0</v>
      </c>
      <c r="BC44" s="99">
        <v>0</v>
      </c>
      <c r="BD44" s="99">
        <v>0</v>
      </c>
      <c r="BE44" s="99">
        <v>0</v>
      </c>
      <c r="BF44" s="99">
        <v>0</v>
      </c>
      <c r="BG44" s="99">
        <v>0</v>
      </c>
      <c r="BH44" s="99">
        <v>0</v>
      </c>
      <c r="BI44" s="99">
        <v>0</v>
      </c>
      <c r="BJ44" s="99">
        <v>0</v>
      </c>
      <c r="BK44" s="99">
        <v>0</v>
      </c>
      <c r="BL44" s="99">
        <v>0</v>
      </c>
      <c r="BM44" s="99">
        <v>641411</v>
      </c>
      <c r="BN44" s="99">
        <v>19797381</v>
      </c>
      <c r="BO44" s="99">
        <v>17433660</v>
      </c>
      <c r="BP44" s="99">
        <v>37872452</v>
      </c>
      <c r="BQ44" s="99">
        <v>621415</v>
      </c>
      <c r="BR44" s="99">
        <v>11172557</v>
      </c>
      <c r="BS44" s="99">
        <v>11358358</v>
      </c>
      <c r="BT44" s="99">
        <v>23152330</v>
      </c>
      <c r="BU44" s="99">
        <v>1007063</v>
      </c>
      <c r="BV44" s="99">
        <v>7127365</v>
      </c>
      <c r="BW44" s="99">
        <v>6403213</v>
      </c>
      <c r="BX44" s="99">
        <v>14537640</v>
      </c>
      <c r="BY44" s="99">
        <v>1546253</v>
      </c>
      <c r="BZ44" s="99">
        <v>11908754</v>
      </c>
      <c r="CA44" s="99">
        <v>10561957</v>
      </c>
      <c r="CB44" s="99">
        <v>24016965</v>
      </c>
      <c r="CC44" s="99">
        <v>1007000</v>
      </c>
      <c r="CD44" s="99">
        <v>7127000</v>
      </c>
      <c r="CE44" s="99">
        <v>6403000</v>
      </c>
      <c r="CF44" s="99">
        <v>14537000</v>
      </c>
      <c r="CG44" s="99">
        <v>0</v>
      </c>
      <c r="CH44" s="99">
        <v>0</v>
      </c>
      <c r="CI44" s="99">
        <v>0</v>
      </c>
      <c r="CJ44" s="99">
        <v>0</v>
      </c>
      <c r="CK44" s="99">
        <v>0</v>
      </c>
      <c r="CL44" s="99">
        <v>0</v>
      </c>
      <c r="CM44" s="99">
        <v>0</v>
      </c>
      <c r="CN44" s="99">
        <v>0</v>
      </c>
      <c r="CO44" s="99">
        <v>0</v>
      </c>
      <c r="CP44" s="99">
        <v>0</v>
      </c>
      <c r="CQ44" s="99">
        <v>0</v>
      </c>
      <c r="CR44" s="99">
        <v>0</v>
      </c>
      <c r="CS44" s="99">
        <v>626869.19999999995</v>
      </c>
      <c r="CT44" s="99">
        <v>13859626</v>
      </c>
      <c r="CU44" s="99">
        <v>13279928</v>
      </c>
      <c r="CV44" s="99">
        <v>27766424</v>
      </c>
      <c r="CW44" s="99">
        <v>838653.96636170405</v>
      </c>
      <c r="CX44" s="99">
        <v>20495703.2041265</v>
      </c>
      <c r="CY44" s="99">
        <v>19161945.7111459</v>
      </c>
      <c r="CZ44" s="99">
        <v>40496302.881634198</v>
      </c>
      <c r="DA44" s="99">
        <v>1418013.0120188801</v>
      </c>
      <c r="DB44" s="99">
        <v>23403122.3881482</v>
      </c>
      <c r="DC44" s="99">
        <v>25744603.562382501</v>
      </c>
      <c r="DD44" s="99">
        <v>50565738.962549597</v>
      </c>
      <c r="DE44" s="99">
        <v>0</v>
      </c>
      <c r="DF44" s="99">
        <v>0</v>
      </c>
      <c r="DG44" s="99">
        <v>0</v>
      </c>
      <c r="DH44" s="99">
        <v>0</v>
      </c>
      <c r="DI44" s="99">
        <v>0</v>
      </c>
      <c r="DJ44" s="99">
        <v>0</v>
      </c>
      <c r="DK44" s="99">
        <v>0</v>
      </c>
      <c r="DL44" s="99">
        <v>0</v>
      </c>
      <c r="DM44" s="99">
        <v>0</v>
      </c>
      <c r="DN44" s="99">
        <v>0</v>
      </c>
      <c r="DO44" s="99">
        <v>0</v>
      </c>
      <c r="DP44" s="99">
        <v>0</v>
      </c>
      <c r="DQ44" s="99">
        <v>0</v>
      </c>
      <c r="DR44" s="99">
        <v>0</v>
      </c>
      <c r="DS44" s="99">
        <v>0</v>
      </c>
      <c r="DT44" s="99">
        <v>0</v>
      </c>
      <c r="DU44" s="99">
        <v>0</v>
      </c>
      <c r="DV44" s="99">
        <v>0</v>
      </c>
      <c r="DW44" s="99">
        <v>0</v>
      </c>
      <c r="DX44" s="99">
        <v>0</v>
      </c>
      <c r="DY44" s="99">
        <v>0</v>
      </c>
      <c r="DZ44" s="99">
        <v>0</v>
      </c>
      <c r="EA44" s="99">
        <v>0</v>
      </c>
      <c r="EB44" s="99">
        <v>0</v>
      </c>
      <c r="EC44" s="99">
        <v>0</v>
      </c>
      <c r="ED44" s="99">
        <v>0</v>
      </c>
      <c r="EE44" s="99">
        <v>0</v>
      </c>
      <c r="EF44" s="99">
        <v>47253121</v>
      </c>
      <c r="EG44" s="99">
        <v>0</v>
      </c>
      <c r="EH44" s="99">
        <v>0</v>
      </c>
      <c r="EI44" s="99">
        <v>0</v>
      </c>
      <c r="EJ44" s="99">
        <v>0</v>
      </c>
      <c r="EK44" s="99">
        <v>700000</v>
      </c>
      <c r="EL44" s="99">
        <v>12000000</v>
      </c>
      <c r="EM44" s="99">
        <v>12200000</v>
      </c>
      <c r="EN44" s="99">
        <v>24800000</v>
      </c>
      <c r="EO44" s="99">
        <v>0</v>
      </c>
      <c r="EP44" s="99">
        <v>0</v>
      </c>
      <c r="EQ44" s="99">
        <v>0</v>
      </c>
      <c r="ER44" s="99">
        <v>63065592</v>
      </c>
      <c r="ES44" s="99">
        <v>0</v>
      </c>
      <c r="ET44" s="99">
        <v>0</v>
      </c>
      <c r="EU44" s="99">
        <v>0</v>
      </c>
      <c r="EV44" s="99">
        <v>63065592</v>
      </c>
      <c r="EW44" s="99">
        <v>0</v>
      </c>
      <c r="EX44" s="99">
        <v>0</v>
      </c>
      <c r="EY44" s="99">
        <v>0</v>
      </c>
      <c r="EZ44" s="99">
        <v>10903000</v>
      </c>
      <c r="FA44" s="99">
        <v>0</v>
      </c>
      <c r="FB44" s="99">
        <v>0</v>
      </c>
      <c r="FC44" s="99">
        <v>0</v>
      </c>
      <c r="FD44" s="99">
        <v>10271000</v>
      </c>
      <c r="FE44" s="99">
        <v>0</v>
      </c>
      <c r="FF44" s="99">
        <v>0</v>
      </c>
      <c r="FG44" s="99">
        <v>0</v>
      </c>
      <c r="FH44" s="99">
        <v>10051000</v>
      </c>
      <c r="FI44" s="99">
        <v>0</v>
      </c>
      <c r="FJ44" s="99">
        <v>0</v>
      </c>
      <c r="FK44" s="99">
        <v>0</v>
      </c>
      <c r="FL44" s="99">
        <v>20100000</v>
      </c>
      <c r="FM44" s="99">
        <v>0</v>
      </c>
      <c r="FN44" s="99">
        <v>0</v>
      </c>
      <c r="FO44" s="99">
        <v>0</v>
      </c>
      <c r="FP44" s="99">
        <v>24440533</v>
      </c>
      <c r="FQ44" s="99">
        <v>0</v>
      </c>
      <c r="FR44" s="99">
        <v>0</v>
      </c>
      <c r="FS44" s="99">
        <v>0</v>
      </c>
      <c r="FT44" s="99">
        <v>23792405</v>
      </c>
      <c r="FU44" s="99">
        <v>0</v>
      </c>
      <c r="FV44" s="99">
        <v>0</v>
      </c>
      <c r="FW44" s="99">
        <v>0</v>
      </c>
      <c r="FX44" s="99">
        <v>23461555</v>
      </c>
      <c r="FY44" s="99">
        <v>0</v>
      </c>
      <c r="FZ44" s="99">
        <v>0</v>
      </c>
      <c r="GA44" s="99">
        <v>0</v>
      </c>
      <c r="GB44" s="99">
        <v>22748203</v>
      </c>
      <c r="GC44" s="99">
        <v>0</v>
      </c>
      <c r="GD44" s="99">
        <v>0</v>
      </c>
      <c r="GE44" s="99">
        <v>0</v>
      </c>
      <c r="GF44" s="99">
        <v>22152161</v>
      </c>
      <c r="GG44" s="99">
        <v>0</v>
      </c>
      <c r="GH44" s="99">
        <v>0</v>
      </c>
      <c r="GI44" s="99">
        <v>0</v>
      </c>
      <c r="GJ44" s="99">
        <v>21883339</v>
      </c>
      <c r="GK44" s="99">
        <v>0</v>
      </c>
      <c r="GL44" s="99">
        <v>0</v>
      </c>
      <c r="GM44" s="99">
        <v>0</v>
      </c>
      <c r="GN44" s="99">
        <v>2446188</v>
      </c>
      <c r="GO44" s="99">
        <v>0</v>
      </c>
      <c r="GP44" s="99">
        <v>0</v>
      </c>
      <c r="GQ44" s="99">
        <v>0</v>
      </c>
      <c r="GR44" s="99">
        <v>2421083</v>
      </c>
      <c r="GS44" s="99">
        <v>0</v>
      </c>
      <c r="GT44" s="99">
        <v>0</v>
      </c>
      <c r="GU44" s="99">
        <v>0</v>
      </c>
      <c r="GV44" s="99">
        <v>2382111</v>
      </c>
      <c r="GW44" s="99">
        <v>0</v>
      </c>
      <c r="GX44" s="99">
        <v>0</v>
      </c>
      <c r="GY44" s="99">
        <v>0</v>
      </c>
      <c r="GZ44" s="99">
        <v>0</v>
      </c>
    </row>
    <row r="45" spans="2:208" s="27" customFormat="1" ht="14.25" hidden="1" outlineLevel="2" x14ac:dyDescent="0.25">
      <c r="B45" s="26">
        <v>20</v>
      </c>
      <c r="C45" s="55">
        <v>213.2</v>
      </c>
      <c r="D45" s="82"/>
      <c r="E45" s="55"/>
      <c r="F45" s="55"/>
      <c r="G45" s="83">
        <v>213.2</v>
      </c>
      <c r="H45" s="41" t="s">
        <v>46</v>
      </c>
      <c r="I45" s="100">
        <v>0</v>
      </c>
      <c r="J45" s="100">
        <v>0</v>
      </c>
      <c r="K45" s="100">
        <v>0</v>
      </c>
      <c r="L45" s="100">
        <v>0</v>
      </c>
      <c r="M45" s="100">
        <v>0</v>
      </c>
      <c r="N45" s="100">
        <v>0</v>
      </c>
      <c r="O45" s="100">
        <v>0</v>
      </c>
      <c r="P45" s="100">
        <v>0</v>
      </c>
      <c r="Q45" s="100">
        <v>0</v>
      </c>
      <c r="R45" s="100">
        <v>0</v>
      </c>
      <c r="S45" s="100">
        <v>0</v>
      </c>
      <c r="T45" s="100">
        <v>0</v>
      </c>
      <c r="U45" s="100">
        <v>0</v>
      </c>
      <c r="V45" s="100">
        <v>0</v>
      </c>
      <c r="W45" s="100">
        <v>0</v>
      </c>
      <c r="X45" s="100">
        <v>0</v>
      </c>
      <c r="Y45" s="100">
        <v>0</v>
      </c>
      <c r="Z45" s="100">
        <v>0</v>
      </c>
      <c r="AA45" s="100">
        <v>0</v>
      </c>
      <c r="AB45" s="100">
        <v>0</v>
      </c>
      <c r="AC45" s="100">
        <v>0</v>
      </c>
      <c r="AD45" s="100">
        <v>0</v>
      </c>
      <c r="AE45" s="100">
        <v>0</v>
      </c>
      <c r="AF45" s="100">
        <v>0</v>
      </c>
      <c r="AG45" s="100">
        <v>0</v>
      </c>
      <c r="AH45" s="100">
        <v>0</v>
      </c>
      <c r="AI45" s="100">
        <v>0</v>
      </c>
      <c r="AJ45" s="100">
        <v>0</v>
      </c>
      <c r="AK45" s="100">
        <v>0</v>
      </c>
      <c r="AL45" s="100">
        <v>0</v>
      </c>
      <c r="AM45" s="100">
        <v>0</v>
      </c>
      <c r="AN45" s="100">
        <v>0</v>
      </c>
      <c r="AO45" s="100">
        <v>0</v>
      </c>
      <c r="AP45" s="100">
        <v>0</v>
      </c>
      <c r="AQ45" s="100">
        <v>0</v>
      </c>
      <c r="AR45" s="100">
        <v>0</v>
      </c>
      <c r="AS45" s="100">
        <v>0</v>
      </c>
      <c r="AT45" s="100">
        <v>0</v>
      </c>
      <c r="AU45" s="100">
        <v>0</v>
      </c>
      <c r="AV45" s="100">
        <v>0</v>
      </c>
      <c r="AW45" s="100">
        <v>0</v>
      </c>
      <c r="AX45" s="100">
        <v>0</v>
      </c>
      <c r="AY45" s="100">
        <v>0</v>
      </c>
      <c r="AZ45" s="100">
        <v>0</v>
      </c>
      <c r="BA45" s="100">
        <v>0</v>
      </c>
      <c r="BB45" s="100">
        <v>0</v>
      </c>
      <c r="BC45" s="100">
        <v>0</v>
      </c>
      <c r="BD45" s="100">
        <v>0</v>
      </c>
      <c r="BE45" s="100">
        <v>0</v>
      </c>
      <c r="BF45" s="100">
        <v>0</v>
      </c>
      <c r="BG45" s="100">
        <v>0</v>
      </c>
      <c r="BH45" s="100">
        <v>0</v>
      </c>
      <c r="BI45" s="100">
        <v>0</v>
      </c>
      <c r="BJ45" s="100">
        <v>0</v>
      </c>
      <c r="BK45" s="100">
        <v>0</v>
      </c>
      <c r="BL45" s="100">
        <v>0</v>
      </c>
      <c r="BM45" s="100">
        <v>1716636</v>
      </c>
      <c r="BN45" s="100">
        <v>20882824</v>
      </c>
      <c r="BO45" s="100">
        <v>8467388</v>
      </c>
      <c r="BP45" s="100">
        <v>31066848</v>
      </c>
      <c r="BQ45" s="100">
        <v>1463812</v>
      </c>
      <c r="BR45" s="100">
        <v>11241294</v>
      </c>
      <c r="BS45" s="100">
        <v>5482675</v>
      </c>
      <c r="BT45" s="100">
        <v>18187781</v>
      </c>
      <c r="BU45" s="100">
        <v>0</v>
      </c>
      <c r="BV45" s="100">
        <v>57765</v>
      </c>
      <c r="BW45" s="100">
        <v>28328</v>
      </c>
      <c r="BX45" s="100">
        <v>86093</v>
      </c>
      <c r="BY45" s="100">
        <v>1390621</v>
      </c>
      <c r="BZ45" s="100">
        <v>10679230</v>
      </c>
      <c r="CA45" s="100">
        <v>5482675</v>
      </c>
      <c r="CB45" s="100">
        <v>17552526</v>
      </c>
      <c r="CC45" s="100">
        <v>0</v>
      </c>
      <c r="CD45" s="100">
        <v>0</v>
      </c>
      <c r="CE45" s="100">
        <v>0</v>
      </c>
      <c r="CF45" s="100">
        <v>0</v>
      </c>
      <c r="CG45" s="100">
        <v>0</v>
      </c>
      <c r="CH45" s="100">
        <v>0</v>
      </c>
      <c r="CI45" s="100">
        <v>0</v>
      </c>
      <c r="CJ45" s="100">
        <v>0</v>
      </c>
      <c r="CK45" s="100">
        <v>0</v>
      </c>
      <c r="CL45" s="100">
        <v>0</v>
      </c>
      <c r="CM45" s="100">
        <v>0</v>
      </c>
      <c r="CN45" s="100">
        <v>0</v>
      </c>
      <c r="CO45" s="100">
        <v>0</v>
      </c>
      <c r="CP45" s="100">
        <v>0</v>
      </c>
      <c r="CQ45" s="100">
        <v>0</v>
      </c>
      <c r="CR45" s="100">
        <v>0</v>
      </c>
      <c r="CS45" s="100">
        <v>2152238</v>
      </c>
      <c r="CT45" s="100">
        <v>23467410.5</v>
      </c>
      <c r="CU45" s="100">
        <v>11930556.84</v>
      </c>
      <c r="CV45" s="100">
        <v>37550206.399999999</v>
      </c>
      <c r="CW45" s="100">
        <v>2028799.1920187499</v>
      </c>
      <c r="CX45" s="100">
        <v>24176915.154634345</v>
      </c>
      <c r="CY45" s="100">
        <v>10887241.656772446</v>
      </c>
      <c r="CZ45" s="100">
        <v>37092956.003425695</v>
      </c>
      <c r="DA45" s="100">
        <v>2269825.2515399801</v>
      </c>
      <c r="DB45" s="100">
        <v>1933836.0761021471</v>
      </c>
      <c r="DC45" s="100">
        <v>852756.38396569178</v>
      </c>
      <c r="DD45" s="100">
        <v>5056417.7116078231</v>
      </c>
      <c r="DE45" s="100">
        <v>0</v>
      </c>
      <c r="DF45" s="100">
        <v>0</v>
      </c>
      <c r="DG45" s="100">
        <v>0</v>
      </c>
      <c r="DH45" s="100">
        <v>0</v>
      </c>
      <c r="DI45" s="100">
        <v>0</v>
      </c>
      <c r="DJ45" s="100">
        <v>0</v>
      </c>
      <c r="DK45" s="100">
        <v>0</v>
      </c>
      <c r="DL45" s="100">
        <v>0</v>
      </c>
      <c r="DM45" s="100">
        <v>0</v>
      </c>
      <c r="DN45" s="100">
        <v>0</v>
      </c>
      <c r="DO45" s="100">
        <v>0</v>
      </c>
      <c r="DP45" s="100">
        <v>0</v>
      </c>
      <c r="DQ45" s="100">
        <v>0</v>
      </c>
      <c r="DR45" s="100">
        <v>0</v>
      </c>
      <c r="DS45" s="100">
        <v>0</v>
      </c>
      <c r="DT45" s="100">
        <v>0</v>
      </c>
      <c r="DU45" s="100">
        <v>0</v>
      </c>
      <c r="DV45" s="100">
        <v>0</v>
      </c>
      <c r="DW45" s="100">
        <v>0</v>
      </c>
      <c r="DX45" s="100">
        <v>0</v>
      </c>
      <c r="DY45" s="100">
        <v>0</v>
      </c>
      <c r="DZ45" s="100">
        <v>0</v>
      </c>
      <c r="EA45" s="100">
        <v>0</v>
      </c>
      <c r="EB45" s="100">
        <v>0</v>
      </c>
      <c r="EC45" s="100">
        <v>0</v>
      </c>
      <c r="ED45" s="100">
        <v>0</v>
      </c>
      <c r="EE45" s="100">
        <v>0</v>
      </c>
      <c r="EF45" s="100">
        <v>0</v>
      </c>
      <c r="EG45" s="100">
        <v>0</v>
      </c>
      <c r="EH45" s="100">
        <v>0</v>
      </c>
      <c r="EI45" s="100">
        <v>0</v>
      </c>
      <c r="EJ45" s="100">
        <v>0</v>
      </c>
      <c r="EK45" s="100">
        <v>0</v>
      </c>
      <c r="EL45" s="100">
        <v>0</v>
      </c>
      <c r="EM45" s="100">
        <v>0</v>
      </c>
      <c r="EN45" s="100">
        <v>0</v>
      </c>
      <c r="EO45" s="100">
        <v>0</v>
      </c>
      <c r="EP45" s="100">
        <v>0</v>
      </c>
      <c r="EQ45" s="100">
        <v>0</v>
      </c>
      <c r="ER45" s="100">
        <v>38650674</v>
      </c>
      <c r="ES45" s="100">
        <v>0</v>
      </c>
      <c r="ET45" s="100">
        <v>0</v>
      </c>
      <c r="EU45" s="100">
        <v>0</v>
      </c>
      <c r="EV45" s="100">
        <v>38650674</v>
      </c>
      <c r="EW45" s="100">
        <v>0</v>
      </c>
      <c r="EX45" s="100">
        <v>0</v>
      </c>
      <c r="EY45" s="100">
        <v>0</v>
      </c>
      <c r="EZ45" s="100">
        <v>0</v>
      </c>
      <c r="FA45" s="100">
        <v>0</v>
      </c>
      <c r="FB45" s="100">
        <v>0</v>
      </c>
      <c r="FC45" s="100">
        <v>0</v>
      </c>
      <c r="FD45" s="100">
        <v>0</v>
      </c>
      <c r="FE45" s="100">
        <v>0</v>
      </c>
      <c r="FF45" s="100">
        <v>0</v>
      </c>
      <c r="FG45" s="100">
        <v>0</v>
      </c>
      <c r="FH45" s="100">
        <v>0</v>
      </c>
      <c r="FI45" s="100">
        <v>0</v>
      </c>
      <c r="FJ45" s="100">
        <v>0</v>
      </c>
      <c r="FK45" s="100">
        <v>0</v>
      </c>
      <c r="FL45" s="100">
        <v>0</v>
      </c>
      <c r="FM45" s="100">
        <v>0</v>
      </c>
      <c r="FN45" s="100">
        <v>0</v>
      </c>
      <c r="FO45" s="100">
        <v>0</v>
      </c>
      <c r="FP45" s="100">
        <v>0</v>
      </c>
      <c r="FQ45" s="100">
        <v>0</v>
      </c>
      <c r="FR45" s="100">
        <v>0</v>
      </c>
      <c r="FS45" s="100">
        <v>0</v>
      </c>
      <c r="FT45" s="100">
        <v>0</v>
      </c>
      <c r="FU45" s="100">
        <v>0</v>
      </c>
      <c r="FV45" s="100">
        <v>0</v>
      </c>
      <c r="FW45" s="100">
        <v>0</v>
      </c>
      <c r="FX45" s="100">
        <v>0</v>
      </c>
      <c r="FY45" s="100">
        <v>0</v>
      </c>
      <c r="FZ45" s="100">
        <v>0</v>
      </c>
      <c r="GA45" s="100">
        <v>0</v>
      </c>
      <c r="GB45" s="100">
        <v>0</v>
      </c>
      <c r="GC45" s="100">
        <v>0</v>
      </c>
      <c r="GD45" s="100">
        <v>0</v>
      </c>
      <c r="GE45" s="100">
        <v>0</v>
      </c>
      <c r="GF45" s="100">
        <v>0</v>
      </c>
      <c r="GG45" s="100">
        <v>0</v>
      </c>
      <c r="GH45" s="100">
        <v>0</v>
      </c>
      <c r="GI45" s="100">
        <v>0</v>
      </c>
      <c r="GJ45" s="100">
        <v>0</v>
      </c>
      <c r="GK45" s="100">
        <v>0</v>
      </c>
      <c r="GL45" s="100">
        <v>0</v>
      </c>
      <c r="GM45" s="100">
        <v>0</v>
      </c>
      <c r="GN45" s="100">
        <v>0</v>
      </c>
      <c r="GO45" s="100">
        <v>0</v>
      </c>
      <c r="GP45" s="100">
        <v>0</v>
      </c>
      <c r="GQ45" s="100">
        <v>0</v>
      </c>
      <c r="GR45" s="100">
        <v>0</v>
      </c>
      <c r="GS45" s="100">
        <v>0</v>
      </c>
      <c r="GT45" s="100">
        <v>0</v>
      </c>
      <c r="GU45" s="100">
        <v>0</v>
      </c>
      <c r="GV45" s="100">
        <v>0</v>
      </c>
      <c r="GW45" s="100">
        <v>0</v>
      </c>
      <c r="GX45" s="100">
        <v>0</v>
      </c>
      <c r="GY45" s="100">
        <v>0</v>
      </c>
      <c r="GZ45" s="100">
        <v>0</v>
      </c>
    </row>
    <row r="46" spans="2:208" s="27" customFormat="1" ht="14.25" hidden="1" outlineLevel="2" x14ac:dyDescent="0.25">
      <c r="B46" s="26">
        <v>20</v>
      </c>
      <c r="C46" s="55">
        <v>213.3</v>
      </c>
      <c r="D46" s="82"/>
      <c r="E46" s="55"/>
      <c r="F46" s="55"/>
      <c r="G46" s="83">
        <v>213.3</v>
      </c>
      <c r="H46" s="41" t="s">
        <v>47</v>
      </c>
      <c r="I46" s="100">
        <v>0</v>
      </c>
      <c r="J46" s="100">
        <v>0</v>
      </c>
      <c r="K46" s="100">
        <v>0</v>
      </c>
      <c r="L46" s="100">
        <v>0</v>
      </c>
      <c r="M46" s="100">
        <v>0</v>
      </c>
      <c r="N46" s="100">
        <v>0</v>
      </c>
      <c r="O46" s="100">
        <v>0</v>
      </c>
      <c r="P46" s="100">
        <v>0</v>
      </c>
      <c r="Q46" s="100">
        <v>0</v>
      </c>
      <c r="R46" s="100">
        <v>0</v>
      </c>
      <c r="S46" s="100">
        <v>0</v>
      </c>
      <c r="T46" s="100">
        <v>0</v>
      </c>
      <c r="U46" s="100">
        <v>0</v>
      </c>
      <c r="V46" s="100">
        <v>0</v>
      </c>
      <c r="W46" s="100">
        <v>0</v>
      </c>
      <c r="X46" s="100">
        <v>0</v>
      </c>
      <c r="Y46" s="100">
        <v>0</v>
      </c>
      <c r="Z46" s="100">
        <v>0</v>
      </c>
      <c r="AA46" s="100">
        <v>0</v>
      </c>
      <c r="AB46" s="100">
        <v>0</v>
      </c>
      <c r="AC46" s="100">
        <v>0</v>
      </c>
      <c r="AD46" s="100">
        <v>0</v>
      </c>
      <c r="AE46" s="100">
        <v>0</v>
      </c>
      <c r="AF46" s="100">
        <v>0</v>
      </c>
      <c r="AG46" s="100">
        <v>0</v>
      </c>
      <c r="AH46" s="100">
        <v>0</v>
      </c>
      <c r="AI46" s="100">
        <v>0</v>
      </c>
      <c r="AJ46" s="100">
        <v>0</v>
      </c>
      <c r="AK46" s="100">
        <v>0</v>
      </c>
      <c r="AL46" s="100">
        <v>0</v>
      </c>
      <c r="AM46" s="100">
        <v>0</v>
      </c>
      <c r="AN46" s="100">
        <v>0</v>
      </c>
      <c r="AO46" s="100">
        <v>0</v>
      </c>
      <c r="AP46" s="100">
        <v>0</v>
      </c>
      <c r="AQ46" s="100">
        <v>0</v>
      </c>
      <c r="AR46" s="100">
        <v>0</v>
      </c>
      <c r="AS46" s="100">
        <v>0</v>
      </c>
      <c r="AT46" s="100">
        <v>0</v>
      </c>
      <c r="AU46" s="100">
        <v>0</v>
      </c>
      <c r="AV46" s="100">
        <v>0</v>
      </c>
      <c r="AW46" s="100">
        <v>0</v>
      </c>
      <c r="AX46" s="100">
        <v>0</v>
      </c>
      <c r="AY46" s="100">
        <v>0</v>
      </c>
      <c r="AZ46" s="100">
        <v>0</v>
      </c>
      <c r="BA46" s="100">
        <v>0</v>
      </c>
      <c r="BB46" s="100">
        <v>0</v>
      </c>
      <c r="BC46" s="100">
        <v>0</v>
      </c>
      <c r="BD46" s="100">
        <v>0</v>
      </c>
      <c r="BE46" s="100">
        <v>0</v>
      </c>
      <c r="BF46" s="100">
        <v>0</v>
      </c>
      <c r="BG46" s="100">
        <v>0</v>
      </c>
      <c r="BH46" s="100">
        <v>0</v>
      </c>
      <c r="BI46" s="100">
        <v>0</v>
      </c>
      <c r="BJ46" s="100">
        <v>0</v>
      </c>
      <c r="BK46" s="100">
        <v>0</v>
      </c>
      <c r="BL46" s="100">
        <v>0</v>
      </c>
      <c r="BM46" s="100">
        <v>33423</v>
      </c>
      <c r="BN46" s="100">
        <v>8442909</v>
      </c>
      <c r="BO46" s="100">
        <v>3666160</v>
      </c>
      <c r="BP46" s="100">
        <v>12142492</v>
      </c>
      <c r="BQ46" s="100">
        <v>33210</v>
      </c>
      <c r="BR46" s="100">
        <v>5489757</v>
      </c>
      <c r="BS46" s="100">
        <v>2661498</v>
      </c>
      <c r="BT46" s="100">
        <v>8184465</v>
      </c>
      <c r="BU46" s="100">
        <v>37418</v>
      </c>
      <c r="BV46" s="100">
        <v>6782199</v>
      </c>
      <c r="BW46" s="100">
        <v>3476948</v>
      </c>
      <c r="BX46" s="100">
        <v>10296565</v>
      </c>
      <c r="BY46" s="100">
        <v>31550</v>
      </c>
      <c r="BZ46" s="100">
        <v>5215269</v>
      </c>
      <c r="CA46" s="100">
        <v>2661498</v>
      </c>
      <c r="CB46" s="100">
        <v>7908317</v>
      </c>
      <c r="CC46" s="100">
        <v>37000</v>
      </c>
      <c r="CD46" s="100">
        <v>6782000</v>
      </c>
      <c r="CE46" s="100">
        <v>3475000</v>
      </c>
      <c r="CF46" s="100">
        <v>10294000</v>
      </c>
      <c r="CG46" s="100">
        <v>0</v>
      </c>
      <c r="CH46" s="100">
        <v>0</v>
      </c>
      <c r="CI46" s="100">
        <v>0</v>
      </c>
      <c r="CJ46" s="100">
        <v>0</v>
      </c>
      <c r="CK46" s="100">
        <v>0</v>
      </c>
      <c r="CL46" s="100">
        <v>0</v>
      </c>
      <c r="CM46" s="100">
        <v>0</v>
      </c>
      <c r="CN46" s="100">
        <v>0</v>
      </c>
      <c r="CO46" s="100">
        <v>0</v>
      </c>
      <c r="CP46" s="100">
        <v>0</v>
      </c>
      <c r="CQ46" s="100">
        <v>0</v>
      </c>
      <c r="CR46" s="100">
        <v>0</v>
      </c>
      <c r="CS46" s="100">
        <v>25487</v>
      </c>
      <c r="CT46" s="100">
        <v>4229795.3</v>
      </c>
      <c r="CU46" s="100">
        <v>2137705.16</v>
      </c>
      <c r="CV46" s="100">
        <v>6392987.4000000004</v>
      </c>
      <c r="CW46" s="100">
        <v>38944.212123648002</v>
      </c>
      <c r="CX46" s="100">
        <v>359734.54790755804</v>
      </c>
      <c r="CY46" s="100">
        <v>125894.2317015711</v>
      </c>
      <c r="CZ46" s="100">
        <v>524572.99173277698</v>
      </c>
      <c r="DA46" s="100">
        <v>75837.936649907293</v>
      </c>
      <c r="DB46" s="100">
        <v>700528.38065840199</v>
      </c>
      <c r="DC46" s="100">
        <v>245159.89020548071</v>
      </c>
      <c r="DD46" s="100">
        <v>1021526.2075137901</v>
      </c>
      <c r="DE46" s="100">
        <v>0</v>
      </c>
      <c r="DF46" s="100">
        <v>0</v>
      </c>
      <c r="DG46" s="100">
        <v>0</v>
      </c>
      <c r="DH46" s="100">
        <v>0</v>
      </c>
      <c r="DI46" s="100">
        <v>0</v>
      </c>
      <c r="DJ46" s="100">
        <v>0</v>
      </c>
      <c r="DK46" s="100">
        <v>0</v>
      </c>
      <c r="DL46" s="100">
        <v>0</v>
      </c>
      <c r="DM46" s="100">
        <v>0</v>
      </c>
      <c r="DN46" s="100">
        <v>0</v>
      </c>
      <c r="DO46" s="100">
        <v>0</v>
      </c>
      <c r="DP46" s="100">
        <v>0</v>
      </c>
      <c r="DQ46" s="100">
        <v>0</v>
      </c>
      <c r="DR46" s="100">
        <v>0</v>
      </c>
      <c r="DS46" s="100">
        <v>0</v>
      </c>
      <c r="DT46" s="100">
        <v>0</v>
      </c>
      <c r="DU46" s="100">
        <v>0</v>
      </c>
      <c r="DV46" s="100">
        <v>0</v>
      </c>
      <c r="DW46" s="100">
        <v>0</v>
      </c>
      <c r="DX46" s="100">
        <v>0</v>
      </c>
      <c r="DY46" s="100">
        <v>0</v>
      </c>
      <c r="DZ46" s="100">
        <v>0</v>
      </c>
      <c r="EA46" s="100">
        <v>0</v>
      </c>
      <c r="EB46" s="100">
        <v>0</v>
      </c>
      <c r="EC46" s="100">
        <v>0</v>
      </c>
      <c r="ED46" s="100">
        <v>0</v>
      </c>
      <c r="EE46" s="100">
        <v>0</v>
      </c>
      <c r="EF46" s="100">
        <v>0</v>
      </c>
      <c r="EG46" s="100">
        <v>0</v>
      </c>
      <c r="EH46" s="100">
        <v>0</v>
      </c>
      <c r="EI46" s="100">
        <v>0</v>
      </c>
      <c r="EJ46" s="100">
        <v>0</v>
      </c>
      <c r="EK46" s="100">
        <v>0</v>
      </c>
      <c r="EL46" s="100">
        <v>0</v>
      </c>
      <c r="EM46" s="100">
        <v>0</v>
      </c>
      <c r="EN46" s="100">
        <v>0</v>
      </c>
      <c r="EO46" s="100">
        <v>0</v>
      </c>
      <c r="EP46" s="100">
        <v>0</v>
      </c>
      <c r="EQ46" s="100">
        <v>0</v>
      </c>
      <c r="ER46" s="100">
        <v>19642716</v>
      </c>
      <c r="ES46" s="100">
        <v>0</v>
      </c>
      <c r="ET46" s="100">
        <v>0</v>
      </c>
      <c r="EU46" s="100">
        <v>0</v>
      </c>
      <c r="EV46" s="100">
        <v>19642716</v>
      </c>
      <c r="EW46" s="100">
        <v>0</v>
      </c>
      <c r="EX46" s="100">
        <v>0</v>
      </c>
      <c r="EY46" s="100">
        <v>0</v>
      </c>
      <c r="EZ46" s="100">
        <v>0</v>
      </c>
      <c r="FA46" s="100">
        <v>0</v>
      </c>
      <c r="FB46" s="100">
        <v>0</v>
      </c>
      <c r="FC46" s="100">
        <v>0</v>
      </c>
      <c r="FD46" s="100">
        <v>0</v>
      </c>
      <c r="FE46" s="100">
        <v>0</v>
      </c>
      <c r="FF46" s="100">
        <v>0</v>
      </c>
      <c r="FG46" s="100">
        <v>0</v>
      </c>
      <c r="FH46" s="100">
        <v>0</v>
      </c>
      <c r="FI46" s="100">
        <v>0</v>
      </c>
      <c r="FJ46" s="100">
        <v>0</v>
      </c>
      <c r="FK46" s="100">
        <v>0</v>
      </c>
      <c r="FL46" s="100">
        <v>0</v>
      </c>
      <c r="FM46" s="100">
        <v>0</v>
      </c>
      <c r="FN46" s="100">
        <v>0</v>
      </c>
      <c r="FO46" s="100">
        <v>0</v>
      </c>
      <c r="FP46" s="100">
        <v>0</v>
      </c>
      <c r="FQ46" s="100">
        <v>0</v>
      </c>
      <c r="FR46" s="100">
        <v>0</v>
      </c>
      <c r="FS46" s="100">
        <v>0</v>
      </c>
      <c r="FT46" s="100">
        <v>0</v>
      </c>
      <c r="FU46" s="100">
        <v>0</v>
      </c>
      <c r="FV46" s="100">
        <v>0</v>
      </c>
      <c r="FW46" s="100">
        <v>0</v>
      </c>
      <c r="FX46" s="100">
        <v>0</v>
      </c>
      <c r="FY46" s="100">
        <v>0</v>
      </c>
      <c r="FZ46" s="100">
        <v>0</v>
      </c>
      <c r="GA46" s="100">
        <v>0</v>
      </c>
      <c r="GB46" s="100">
        <v>0</v>
      </c>
      <c r="GC46" s="100">
        <v>0</v>
      </c>
      <c r="GD46" s="100">
        <v>0</v>
      </c>
      <c r="GE46" s="100">
        <v>0</v>
      </c>
      <c r="GF46" s="100">
        <v>0</v>
      </c>
      <c r="GG46" s="100">
        <v>0</v>
      </c>
      <c r="GH46" s="100">
        <v>0</v>
      </c>
      <c r="GI46" s="100">
        <v>0</v>
      </c>
      <c r="GJ46" s="100">
        <v>0</v>
      </c>
      <c r="GK46" s="100">
        <v>0</v>
      </c>
      <c r="GL46" s="100">
        <v>0</v>
      </c>
      <c r="GM46" s="100">
        <v>0</v>
      </c>
      <c r="GN46" s="100">
        <v>0</v>
      </c>
      <c r="GO46" s="100">
        <v>0</v>
      </c>
      <c r="GP46" s="100">
        <v>0</v>
      </c>
      <c r="GQ46" s="100">
        <v>0</v>
      </c>
      <c r="GR46" s="100">
        <v>0</v>
      </c>
      <c r="GS46" s="100">
        <v>0</v>
      </c>
      <c r="GT46" s="100">
        <v>0</v>
      </c>
      <c r="GU46" s="100">
        <v>0</v>
      </c>
      <c r="GV46" s="100">
        <v>0</v>
      </c>
      <c r="GW46" s="100">
        <v>0</v>
      </c>
      <c r="GX46" s="100">
        <v>0</v>
      </c>
      <c r="GY46" s="100">
        <v>0</v>
      </c>
      <c r="GZ46" s="100">
        <v>0</v>
      </c>
    </row>
    <row r="47" spans="2:208" s="27" customFormat="1" ht="14.25" hidden="1" outlineLevel="2" x14ac:dyDescent="0.25">
      <c r="B47" s="26">
        <v>20</v>
      </c>
      <c r="C47" s="55">
        <v>213.4</v>
      </c>
      <c r="D47" s="82"/>
      <c r="E47" s="55"/>
      <c r="F47" s="55"/>
      <c r="G47" s="83">
        <v>213.4</v>
      </c>
      <c r="H47" s="41" t="s">
        <v>48</v>
      </c>
      <c r="I47" s="100">
        <v>0</v>
      </c>
      <c r="J47" s="100">
        <v>0</v>
      </c>
      <c r="K47" s="100">
        <v>0</v>
      </c>
      <c r="L47" s="100">
        <v>0</v>
      </c>
      <c r="M47" s="100">
        <v>0</v>
      </c>
      <c r="N47" s="100">
        <v>0</v>
      </c>
      <c r="O47" s="100">
        <v>0</v>
      </c>
      <c r="P47" s="100">
        <v>0</v>
      </c>
      <c r="Q47" s="100">
        <v>0</v>
      </c>
      <c r="R47" s="100">
        <v>0</v>
      </c>
      <c r="S47" s="100">
        <v>0</v>
      </c>
      <c r="T47" s="100">
        <v>0</v>
      </c>
      <c r="U47" s="100">
        <v>0</v>
      </c>
      <c r="V47" s="100">
        <v>0</v>
      </c>
      <c r="W47" s="100">
        <v>0</v>
      </c>
      <c r="X47" s="100">
        <v>0</v>
      </c>
      <c r="Y47" s="100">
        <v>0</v>
      </c>
      <c r="Z47" s="100">
        <v>0</v>
      </c>
      <c r="AA47" s="100">
        <v>0</v>
      </c>
      <c r="AB47" s="100">
        <v>0</v>
      </c>
      <c r="AC47" s="100">
        <v>0</v>
      </c>
      <c r="AD47" s="100">
        <v>0</v>
      </c>
      <c r="AE47" s="100">
        <v>0</v>
      </c>
      <c r="AF47" s="100">
        <v>0</v>
      </c>
      <c r="AG47" s="100">
        <v>0</v>
      </c>
      <c r="AH47" s="100">
        <v>0</v>
      </c>
      <c r="AI47" s="100">
        <v>0</v>
      </c>
      <c r="AJ47" s="100">
        <v>0</v>
      </c>
      <c r="AK47" s="100">
        <v>0</v>
      </c>
      <c r="AL47" s="100">
        <v>0</v>
      </c>
      <c r="AM47" s="100">
        <v>0</v>
      </c>
      <c r="AN47" s="100">
        <v>0</v>
      </c>
      <c r="AO47" s="100">
        <v>0</v>
      </c>
      <c r="AP47" s="100">
        <v>0</v>
      </c>
      <c r="AQ47" s="100">
        <v>0</v>
      </c>
      <c r="AR47" s="100">
        <v>0</v>
      </c>
      <c r="AS47" s="100">
        <v>0</v>
      </c>
      <c r="AT47" s="100">
        <v>0</v>
      </c>
      <c r="AU47" s="100">
        <v>0</v>
      </c>
      <c r="AV47" s="100">
        <v>0</v>
      </c>
      <c r="AW47" s="100">
        <v>0</v>
      </c>
      <c r="AX47" s="100">
        <v>0</v>
      </c>
      <c r="AY47" s="100">
        <v>0</v>
      </c>
      <c r="AZ47" s="100">
        <v>0</v>
      </c>
      <c r="BA47" s="100">
        <v>0</v>
      </c>
      <c r="BB47" s="100">
        <v>0</v>
      </c>
      <c r="BC47" s="100">
        <v>0</v>
      </c>
      <c r="BD47" s="100">
        <v>0</v>
      </c>
      <c r="BE47" s="100">
        <v>0</v>
      </c>
      <c r="BF47" s="100">
        <v>0</v>
      </c>
      <c r="BG47" s="100">
        <v>0</v>
      </c>
      <c r="BH47" s="100">
        <v>0</v>
      </c>
      <c r="BI47" s="100">
        <v>0</v>
      </c>
      <c r="BJ47" s="100">
        <v>0</v>
      </c>
      <c r="BK47" s="100">
        <v>0</v>
      </c>
      <c r="BL47" s="100">
        <v>0</v>
      </c>
      <c r="BM47" s="100">
        <v>11008</v>
      </c>
      <c r="BN47" s="100">
        <v>54367</v>
      </c>
      <c r="BO47" s="100">
        <v>20761</v>
      </c>
      <c r="BP47" s="100">
        <v>86136</v>
      </c>
      <c r="BQ47" s="100">
        <v>9633</v>
      </c>
      <c r="BR47" s="100">
        <v>42174</v>
      </c>
      <c r="BS47" s="100">
        <v>15963</v>
      </c>
      <c r="BT47" s="100">
        <v>67770</v>
      </c>
      <c r="BU47" s="100">
        <v>5279</v>
      </c>
      <c r="BV47" s="100">
        <v>26058</v>
      </c>
      <c r="BW47" s="100">
        <v>10002</v>
      </c>
      <c r="BX47" s="100">
        <v>41339</v>
      </c>
      <c r="BY47" s="100">
        <v>49325</v>
      </c>
      <c r="BZ47" s="100">
        <v>40065</v>
      </c>
      <c r="CA47" s="100">
        <v>15963</v>
      </c>
      <c r="CB47" s="100">
        <v>65180</v>
      </c>
      <c r="CC47" s="100">
        <v>0</v>
      </c>
      <c r="CD47" s="100">
        <v>0</v>
      </c>
      <c r="CE47" s="100">
        <v>0</v>
      </c>
      <c r="CF47" s="100">
        <v>0</v>
      </c>
      <c r="CG47" s="100">
        <v>0</v>
      </c>
      <c r="CH47" s="100">
        <v>0</v>
      </c>
      <c r="CI47" s="100">
        <v>0</v>
      </c>
      <c r="CJ47" s="100">
        <v>0</v>
      </c>
      <c r="CK47" s="100">
        <v>0</v>
      </c>
      <c r="CL47" s="100">
        <v>0</v>
      </c>
      <c r="CM47" s="100">
        <v>0</v>
      </c>
      <c r="CN47" s="100">
        <v>0</v>
      </c>
      <c r="CO47" s="100">
        <v>0</v>
      </c>
      <c r="CP47" s="100">
        <v>0</v>
      </c>
      <c r="CQ47" s="100">
        <v>0</v>
      </c>
      <c r="CR47" s="100">
        <v>0</v>
      </c>
      <c r="CS47" s="100">
        <v>7932.6139999999996</v>
      </c>
      <c r="CT47" s="100">
        <v>25568.83</v>
      </c>
      <c r="CU47" s="100">
        <v>11970.74</v>
      </c>
      <c r="CV47" s="100">
        <v>45472.18</v>
      </c>
      <c r="CW47" s="100">
        <v>23300.814279411301</v>
      </c>
      <c r="CX47" s="100">
        <v>75104.451941627805</v>
      </c>
      <c r="CY47" s="100">
        <v>35162.169460777397</v>
      </c>
      <c r="CZ47" s="100">
        <v>133567.43568181599</v>
      </c>
      <c r="DA47" s="100">
        <v>0</v>
      </c>
      <c r="DB47" s="100">
        <v>0</v>
      </c>
      <c r="DC47" s="100">
        <v>0</v>
      </c>
      <c r="DD47" s="100">
        <v>0</v>
      </c>
      <c r="DE47" s="100">
        <v>0</v>
      </c>
      <c r="DF47" s="100">
        <v>0</v>
      </c>
      <c r="DG47" s="100">
        <v>0</v>
      </c>
      <c r="DH47" s="100">
        <v>0</v>
      </c>
      <c r="DI47" s="100">
        <v>0</v>
      </c>
      <c r="DJ47" s="100">
        <v>0</v>
      </c>
      <c r="DK47" s="100">
        <v>0</v>
      </c>
      <c r="DL47" s="100">
        <v>0</v>
      </c>
      <c r="DM47" s="100">
        <v>0</v>
      </c>
      <c r="DN47" s="100">
        <v>0</v>
      </c>
      <c r="DO47" s="100">
        <v>0</v>
      </c>
      <c r="DP47" s="100">
        <v>0</v>
      </c>
      <c r="DQ47" s="100">
        <v>0</v>
      </c>
      <c r="DR47" s="100">
        <v>0</v>
      </c>
      <c r="DS47" s="100">
        <v>0</v>
      </c>
      <c r="DT47" s="100">
        <v>0</v>
      </c>
      <c r="DU47" s="100">
        <v>0</v>
      </c>
      <c r="DV47" s="100">
        <v>0</v>
      </c>
      <c r="DW47" s="100">
        <v>0</v>
      </c>
      <c r="DX47" s="100">
        <v>0</v>
      </c>
      <c r="DY47" s="100">
        <v>0</v>
      </c>
      <c r="DZ47" s="100">
        <v>0</v>
      </c>
      <c r="EA47" s="100">
        <v>0</v>
      </c>
      <c r="EB47" s="100">
        <v>0</v>
      </c>
      <c r="EC47" s="100">
        <v>0</v>
      </c>
      <c r="ED47" s="100">
        <v>0</v>
      </c>
      <c r="EE47" s="100">
        <v>0</v>
      </c>
      <c r="EF47" s="100">
        <v>2436474</v>
      </c>
      <c r="EG47" s="100">
        <v>0</v>
      </c>
      <c r="EH47" s="100">
        <v>0</v>
      </c>
      <c r="EI47" s="100">
        <v>0</v>
      </c>
      <c r="EJ47" s="100">
        <v>0</v>
      </c>
      <c r="EK47" s="100">
        <v>0</v>
      </c>
      <c r="EL47" s="100">
        <v>0</v>
      </c>
      <c r="EM47" s="100">
        <v>0</v>
      </c>
      <c r="EN47" s="100">
        <v>0</v>
      </c>
      <c r="EO47" s="100">
        <v>0</v>
      </c>
      <c r="EP47" s="100">
        <v>0</v>
      </c>
      <c r="EQ47" s="100">
        <v>0</v>
      </c>
      <c r="ER47" s="100">
        <v>162648</v>
      </c>
      <c r="ES47" s="100">
        <v>0</v>
      </c>
      <c r="ET47" s="100">
        <v>0</v>
      </c>
      <c r="EU47" s="100">
        <v>0</v>
      </c>
      <c r="EV47" s="100">
        <v>162648</v>
      </c>
      <c r="EW47" s="100">
        <v>0</v>
      </c>
      <c r="EX47" s="100">
        <v>0</v>
      </c>
      <c r="EY47" s="100">
        <v>0</v>
      </c>
      <c r="EZ47" s="100">
        <v>0</v>
      </c>
      <c r="FA47" s="100">
        <v>0</v>
      </c>
      <c r="FB47" s="100">
        <v>0</v>
      </c>
      <c r="FC47" s="100">
        <v>0</v>
      </c>
      <c r="FD47" s="100">
        <v>0</v>
      </c>
      <c r="FE47" s="100">
        <v>0</v>
      </c>
      <c r="FF47" s="100">
        <v>0</v>
      </c>
      <c r="FG47" s="100">
        <v>0</v>
      </c>
      <c r="FH47" s="100">
        <v>0</v>
      </c>
      <c r="FI47" s="100">
        <v>0</v>
      </c>
      <c r="FJ47" s="100">
        <v>0</v>
      </c>
      <c r="FK47" s="100">
        <v>0</v>
      </c>
      <c r="FL47" s="100">
        <v>0</v>
      </c>
      <c r="FM47" s="100">
        <v>0</v>
      </c>
      <c r="FN47" s="100">
        <v>0</v>
      </c>
      <c r="FO47" s="100">
        <v>0</v>
      </c>
      <c r="FP47" s="100">
        <v>0</v>
      </c>
      <c r="FQ47" s="100">
        <v>0</v>
      </c>
      <c r="FR47" s="100">
        <v>0</v>
      </c>
      <c r="FS47" s="100">
        <v>0</v>
      </c>
      <c r="FT47" s="100">
        <v>0</v>
      </c>
      <c r="FU47" s="100">
        <v>0</v>
      </c>
      <c r="FV47" s="100">
        <v>0</v>
      </c>
      <c r="FW47" s="100">
        <v>0</v>
      </c>
      <c r="FX47" s="100">
        <v>0</v>
      </c>
      <c r="FY47" s="100">
        <v>0</v>
      </c>
      <c r="FZ47" s="100">
        <v>0</v>
      </c>
      <c r="GA47" s="100">
        <v>0</v>
      </c>
      <c r="GB47" s="100">
        <v>0</v>
      </c>
      <c r="GC47" s="100">
        <v>0</v>
      </c>
      <c r="GD47" s="100">
        <v>0</v>
      </c>
      <c r="GE47" s="100">
        <v>0</v>
      </c>
      <c r="GF47" s="100">
        <v>0</v>
      </c>
      <c r="GG47" s="100">
        <v>0</v>
      </c>
      <c r="GH47" s="100">
        <v>0</v>
      </c>
      <c r="GI47" s="100">
        <v>0</v>
      </c>
      <c r="GJ47" s="100">
        <v>0</v>
      </c>
      <c r="GK47" s="100">
        <v>0</v>
      </c>
      <c r="GL47" s="100">
        <v>0</v>
      </c>
      <c r="GM47" s="100">
        <v>0</v>
      </c>
      <c r="GN47" s="100">
        <v>0</v>
      </c>
      <c r="GO47" s="100">
        <v>0</v>
      </c>
      <c r="GP47" s="100">
        <v>0</v>
      </c>
      <c r="GQ47" s="100">
        <v>0</v>
      </c>
      <c r="GR47" s="100">
        <v>0</v>
      </c>
      <c r="GS47" s="100">
        <v>0</v>
      </c>
      <c r="GT47" s="100">
        <v>0</v>
      </c>
      <c r="GU47" s="100">
        <v>0</v>
      </c>
      <c r="GV47" s="100">
        <v>0</v>
      </c>
      <c r="GW47" s="100">
        <v>0</v>
      </c>
      <c r="GX47" s="100">
        <v>0</v>
      </c>
      <c r="GY47" s="100">
        <v>0</v>
      </c>
      <c r="GZ47" s="100">
        <v>0</v>
      </c>
    </row>
    <row r="48" spans="2:208" hidden="1" outlineLevel="2" x14ac:dyDescent="0.3">
      <c r="B48" s="21">
        <v>20</v>
      </c>
      <c r="C48" s="52">
        <v>214</v>
      </c>
      <c r="D48" s="77"/>
      <c r="E48" s="52"/>
      <c r="F48" s="54">
        <v>214</v>
      </c>
      <c r="G48" s="78"/>
      <c r="H48" s="35" t="s">
        <v>223</v>
      </c>
      <c r="I48" s="97">
        <v>0</v>
      </c>
      <c r="J48" s="97">
        <v>0</v>
      </c>
      <c r="K48" s="97">
        <v>0</v>
      </c>
      <c r="L48" s="97">
        <v>0</v>
      </c>
      <c r="M48" s="97">
        <v>0</v>
      </c>
      <c r="N48" s="97">
        <v>0</v>
      </c>
      <c r="O48" s="97">
        <v>0</v>
      </c>
      <c r="P48" s="97">
        <v>0</v>
      </c>
      <c r="Q48" s="97">
        <v>0</v>
      </c>
      <c r="R48" s="97">
        <v>0</v>
      </c>
      <c r="S48" s="97">
        <v>0</v>
      </c>
      <c r="T48" s="97">
        <v>0</v>
      </c>
      <c r="U48" s="97">
        <v>0</v>
      </c>
      <c r="V48" s="97">
        <v>0</v>
      </c>
      <c r="W48" s="97">
        <v>0</v>
      </c>
      <c r="X48" s="97">
        <v>0</v>
      </c>
      <c r="Y48" s="97">
        <v>0</v>
      </c>
      <c r="Z48" s="97">
        <v>0</v>
      </c>
      <c r="AA48" s="97">
        <v>0</v>
      </c>
      <c r="AB48" s="97">
        <v>0</v>
      </c>
      <c r="AC48" s="97">
        <v>0</v>
      </c>
      <c r="AD48" s="97">
        <v>0</v>
      </c>
      <c r="AE48" s="97">
        <v>0</v>
      </c>
      <c r="AF48" s="97">
        <v>0</v>
      </c>
      <c r="AG48" s="97">
        <v>0</v>
      </c>
      <c r="AH48" s="97">
        <v>0</v>
      </c>
      <c r="AI48" s="97">
        <v>0</v>
      </c>
      <c r="AJ48" s="97">
        <v>0</v>
      </c>
      <c r="AK48" s="97">
        <v>0</v>
      </c>
      <c r="AL48" s="97">
        <v>0</v>
      </c>
      <c r="AM48" s="97">
        <v>0</v>
      </c>
      <c r="AN48" s="97">
        <v>0</v>
      </c>
      <c r="AO48" s="97">
        <v>0</v>
      </c>
      <c r="AP48" s="97">
        <v>0</v>
      </c>
      <c r="AQ48" s="97">
        <v>0</v>
      </c>
      <c r="AR48" s="97">
        <v>0</v>
      </c>
      <c r="AS48" s="97">
        <v>0</v>
      </c>
      <c r="AT48" s="97">
        <v>0</v>
      </c>
      <c r="AU48" s="97">
        <v>0</v>
      </c>
      <c r="AV48" s="97">
        <v>0</v>
      </c>
      <c r="AW48" s="97">
        <v>0</v>
      </c>
      <c r="AX48" s="97">
        <v>0</v>
      </c>
      <c r="AY48" s="97">
        <v>0</v>
      </c>
      <c r="AZ48" s="97">
        <v>0</v>
      </c>
      <c r="BA48" s="97">
        <v>0</v>
      </c>
      <c r="BB48" s="97">
        <v>0</v>
      </c>
      <c r="BC48" s="97">
        <v>0</v>
      </c>
      <c r="BD48" s="97">
        <v>0</v>
      </c>
      <c r="BE48" s="97">
        <v>0</v>
      </c>
      <c r="BF48" s="97">
        <v>0</v>
      </c>
      <c r="BG48" s="97">
        <v>0</v>
      </c>
      <c r="BH48" s="97">
        <v>0</v>
      </c>
      <c r="BI48" s="97">
        <v>0</v>
      </c>
      <c r="BJ48" s="97">
        <v>0</v>
      </c>
      <c r="BK48" s="97">
        <v>0</v>
      </c>
      <c r="BL48" s="97">
        <v>0</v>
      </c>
      <c r="BM48" s="97">
        <v>5456718</v>
      </c>
      <c r="BN48" s="97">
        <v>36157775</v>
      </c>
      <c r="BO48" s="97">
        <v>19471567</v>
      </c>
      <c r="BP48" s="97">
        <v>45883268</v>
      </c>
      <c r="BQ48" s="97">
        <v>5293444</v>
      </c>
      <c r="BR48" s="97">
        <v>23264829</v>
      </c>
      <c r="BS48" s="97">
        <v>15630572</v>
      </c>
      <c r="BT48" s="97">
        <v>32579727</v>
      </c>
      <c r="BU48" s="97">
        <v>9032169</v>
      </c>
      <c r="BV48" s="97">
        <v>23869438</v>
      </c>
      <c r="BW48" s="97">
        <v>12215142</v>
      </c>
      <c r="BX48" s="97">
        <v>45116755</v>
      </c>
      <c r="BY48" s="97">
        <v>5066292</v>
      </c>
      <c r="BZ48" s="97">
        <v>16947304</v>
      </c>
      <c r="CA48" s="97">
        <v>10793058</v>
      </c>
      <c r="CB48" s="97">
        <v>32806652</v>
      </c>
      <c r="CC48" s="97">
        <v>1061000</v>
      </c>
      <c r="CD48" s="97">
        <v>4795300</v>
      </c>
      <c r="CE48" s="97">
        <v>3935000</v>
      </c>
      <c r="CF48" s="97">
        <v>10228000</v>
      </c>
      <c r="CG48" s="97">
        <v>0</v>
      </c>
      <c r="CH48" s="97">
        <v>0</v>
      </c>
      <c r="CI48" s="97">
        <v>0</v>
      </c>
      <c r="CJ48" s="97">
        <v>0</v>
      </c>
      <c r="CK48" s="97">
        <v>0</v>
      </c>
      <c r="CL48" s="97">
        <v>0</v>
      </c>
      <c r="CM48" s="97">
        <v>0</v>
      </c>
      <c r="CN48" s="97">
        <v>0</v>
      </c>
      <c r="CO48" s="97">
        <v>0</v>
      </c>
      <c r="CP48" s="97">
        <v>0</v>
      </c>
      <c r="CQ48" s="97">
        <v>0</v>
      </c>
      <c r="CR48" s="97">
        <v>0</v>
      </c>
      <c r="CS48" s="97">
        <v>3917251.6439999994</v>
      </c>
      <c r="CT48" s="97">
        <v>8494646.8000000007</v>
      </c>
      <c r="CU48" s="97">
        <v>13749814.73</v>
      </c>
      <c r="CV48" s="97">
        <v>15329817.699999999</v>
      </c>
      <c r="CW48" s="97">
        <v>5668125.9013042599</v>
      </c>
      <c r="CX48" s="97">
        <v>12474862.803963218</v>
      </c>
      <c r="CY48" s="97">
        <v>28110630.660578828</v>
      </c>
      <c r="CZ48" s="97">
        <v>25055013.506241474</v>
      </c>
      <c r="DA48" s="97">
        <v>10972695.74956334</v>
      </c>
      <c r="DB48" s="97">
        <v>22728946.650092814</v>
      </c>
      <c r="DC48" s="97">
        <v>17983198.27255765</v>
      </c>
      <c r="DD48" s="97">
        <v>36656498.586560525</v>
      </c>
      <c r="DE48" s="97">
        <v>0</v>
      </c>
      <c r="DF48" s="97">
        <v>0</v>
      </c>
      <c r="DG48" s="97">
        <v>0</v>
      </c>
      <c r="DH48" s="97">
        <v>0</v>
      </c>
      <c r="DI48" s="97">
        <v>0</v>
      </c>
      <c r="DJ48" s="97">
        <v>0</v>
      </c>
      <c r="DK48" s="97">
        <v>0</v>
      </c>
      <c r="DL48" s="97">
        <v>0</v>
      </c>
      <c r="DM48" s="97">
        <v>0</v>
      </c>
      <c r="DN48" s="97">
        <v>0</v>
      </c>
      <c r="DO48" s="97">
        <v>0</v>
      </c>
      <c r="DP48" s="97">
        <v>0</v>
      </c>
      <c r="DQ48" s="97">
        <v>0</v>
      </c>
      <c r="DR48" s="97">
        <v>0</v>
      </c>
      <c r="DS48" s="97">
        <v>0</v>
      </c>
      <c r="DT48" s="97">
        <v>0</v>
      </c>
      <c r="DU48" s="97">
        <v>0</v>
      </c>
      <c r="DV48" s="97">
        <v>0</v>
      </c>
      <c r="DW48" s="97">
        <v>0</v>
      </c>
      <c r="DX48" s="97">
        <v>0</v>
      </c>
      <c r="DY48" s="97">
        <v>0</v>
      </c>
      <c r="DZ48" s="97">
        <v>0</v>
      </c>
      <c r="EA48" s="97">
        <v>0</v>
      </c>
      <c r="EB48" s="97">
        <v>0</v>
      </c>
      <c r="EC48" s="97">
        <v>0</v>
      </c>
      <c r="ED48" s="97">
        <v>0</v>
      </c>
      <c r="EE48" s="97">
        <v>0</v>
      </c>
      <c r="EF48" s="97">
        <v>153122842</v>
      </c>
      <c r="EG48" s="97">
        <v>0</v>
      </c>
      <c r="EH48" s="97">
        <v>0</v>
      </c>
      <c r="EI48" s="97">
        <v>0</v>
      </c>
      <c r="EJ48" s="97">
        <v>0</v>
      </c>
      <c r="EK48" s="97">
        <v>0</v>
      </c>
      <c r="EL48" s="97">
        <v>0</v>
      </c>
      <c r="EM48" s="97">
        <v>0</v>
      </c>
      <c r="EN48" s="97">
        <v>12470000</v>
      </c>
      <c r="EO48" s="97">
        <v>0</v>
      </c>
      <c r="EP48" s="97">
        <v>0</v>
      </c>
      <c r="EQ48" s="97">
        <v>0</v>
      </c>
      <c r="ER48" s="97">
        <v>48485184</v>
      </c>
      <c r="ES48" s="97">
        <v>0</v>
      </c>
      <c r="ET48" s="97">
        <v>0</v>
      </c>
      <c r="EU48" s="97">
        <v>0</v>
      </c>
      <c r="EV48" s="97">
        <v>48485184</v>
      </c>
      <c r="EW48" s="97">
        <v>0</v>
      </c>
      <c r="EX48" s="97">
        <v>0</v>
      </c>
      <c r="EY48" s="97">
        <v>0</v>
      </c>
      <c r="EZ48" s="97">
        <v>39902000</v>
      </c>
      <c r="FA48" s="97">
        <v>0</v>
      </c>
      <c r="FB48" s="97">
        <v>0</v>
      </c>
      <c r="FC48" s="97">
        <v>0</v>
      </c>
      <c r="FD48" s="97">
        <v>38104000</v>
      </c>
      <c r="FE48" s="97">
        <v>0</v>
      </c>
      <c r="FF48" s="97">
        <v>0</v>
      </c>
      <c r="FG48" s="97">
        <v>0</v>
      </c>
      <c r="FH48" s="97">
        <v>35445000</v>
      </c>
      <c r="FI48" s="97">
        <v>0</v>
      </c>
      <c r="FJ48" s="97">
        <v>0</v>
      </c>
      <c r="FK48" s="97">
        <v>0</v>
      </c>
      <c r="FL48" s="97">
        <v>57973000</v>
      </c>
      <c r="FM48" s="97">
        <v>0</v>
      </c>
      <c r="FN48" s="97">
        <v>0</v>
      </c>
      <c r="FO48" s="97">
        <v>0</v>
      </c>
      <c r="FP48" s="97">
        <v>58397343</v>
      </c>
      <c r="FQ48" s="97">
        <v>0</v>
      </c>
      <c r="FR48" s="97">
        <v>0</v>
      </c>
      <c r="FS48" s="97">
        <v>0</v>
      </c>
      <c r="FT48" s="97">
        <v>52754576</v>
      </c>
      <c r="FU48" s="97">
        <v>0</v>
      </c>
      <c r="FV48" s="97">
        <v>0</v>
      </c>
      <c r="FW48" s="97">
        <v>0</v>
      </c>
      <c r="FX48" s="97">
        <v>48018001</v>
      </c>
      <c r="FY48" s="97">
        <v>0</v>
      </c>
      <c r="FZ48" s="97">
        <v>0</v>
      </c>
      <c r="GA48" s="97">
        <v>0</v>
      </c>
      <c r="GB48" s="97">
        <v>64665007</v>
      </c>
      <c r="GC48" s="97">
        <v>0</v>
      </c>
      <c r="GD48" s="97">
        <v>0</v>
      </c>
      <c r="GE48" s="97">
        <v>0</v>
      </c>
      <c r="GF48" s="97">
        <v>58841640</v>
      </c>
      <c r="GG48" s="97">
        <v>0</v>
      </c>
      <c r="GH48" s="97">
        <v>0</v>
      </c>
      <c r="GI48" s="97">
        <v>0</v>
      </c>
      <c r="GJ48" s="97">
        <v>54416129</v>
      </c>
      <c r="GK48" s="97">
        <v>0</v>
      </c>
      <c r="GL48" s="97">
        <v>0</v>
      </c>
      <c r="GM48" s="97">
        <v>0</v>
      </c>
      <c r="GN48" s="97">
        <v>62129006</v>
      </c>
      <c r="GO48" s="97">
        <v>0</v>
      </c>
      <c r="GP48" s="97">
        <v>0</v>
      </c>
      <c r="GQ48" s="97">
        <v>0</v>
      </c>
      <c r="GR48" s="97">
        <v>56132391</v>
      </c>
      <c r="GS48" s="97">
        <v>0</v>
      </c>
      <c r="GT48" s="97">
        <v>0</v>
      </c>
      <c r="GU48" s="97">
        <v>0</v>
      </c>
      <c r="GV48" s="97">
        <v>51429115</v>
      </c>
      <c r="GW48" s="97">
        <v>0</v>
      </c>
      <c r="GX48" s="97">
        <v>0</v>
      </c>
      <c r="GY48" s="97">
        <v>0</v>
      </c>
      <c r="GZ48" s="97">
        <v>0</v>
      </c>
    </row>
    <row r="49" spans="2:208" s="27" customFormat="1" ht="14.25" hidden="1" outlineLevel="2" x14ac:dyDescent="0.25">
      <c r="B49" s="26">
        <v>20</v>
      </c>
      <c r="C49" s="55">
        <v>214.1</v>
      </c>
      <c r="D49" s="82"/>
      <c r="E49" s="55"/>
      <c r="F49" s="55"/>
      <c r="G49" s="83">
        <v>214.1</v>
      </c>
      <c r="H49" s="41" t="s">
        <v>50</v>
      </c>
      <c r="I49" s="100">
        <v>0</v>
      </c>
      <c r="J49" s="100">
        <v>0</v>
      </c>
      <c r="K49" s="100">
        <v>0</v>
      </c>
      <c r="L49" s="100">
        <v>0</v>
      </c>
      <c r="M49" s="100">
        <v>0</v>
      </c>
      <c r="N49" s="100">
        <v>0</v>
      </c>
      <c r="O49" s="100">
        <v>0</v>
      </c>
      <c r="P49" s="100">
        <v>0</v>
      </c>
      <c r="Q49" s="100">
        <v>0</v>
      </c>
      <c r="R49" s="100">
        <v>0</v>
      </c>
      <c r="S49" s="100">
        <v>0</v>
      </c>
      <c r="T49" s="100">
        <v>0</v>
      </c>
      <c r="U49" s="100">
        <v>0</v>
      </c>
      <c r="V49" s="100">
        <v>0</v>
      </c>
      <c r="W49" s="100">
        <v>0</v>
      </c>
      <c r="X49" s="100">
        <v>0</v>
      </c>
      <c r="Y49" s="100">
        <v>0</v>
      </c>
      <c r="Z49" s="100">
        <v>0</v>
      </c>
      <c r="AA49" s="100">
        <v>0</v>
      </c>
      <c r="AB49" s="100">
        <v>0</v>
      </c>
      <c r="AC49" s="100">
        <v>0</v>
      </c>
      <c r="AD49" s="100">
        <v>0</v>
      </c>
      <c r="AE49" s="100">
        <v>0</v>
      </c>
      <c r="AF49" s="100">
        <v>0</v>
      </c>
      <c r="AG49" s="100">
        <v>0</v>
      </c>
      <c r="AH49" s="100">
        <v>0</v>
      </c>
      <c r="AI49" s="100">
        <v>0</v>
      </c>
      <c r="AJ49" s="100">
        <v>0</v>
      </c>
      <c r="AK49" s="100">
        <v>0</v>
      </c>
      <c r="AL49" s="100">
        <v>0</v>
      </c>
      <c r="AM49" s="100">
        <v>0</v>
      </c>
      <c r="AN49" s="100">
        <v>0</v>
      </c>
      <c r="AO49" s="100">
        <v>0</v>
      </c>
      <c r="AP49" s="100">
        <v>0</v>
      </c>
      <c r="AQ49" s="100">
        <v>0</v>
      </c>
      <c r="AR49" s="100">
        <v>0</v>
      </c>
      <c r="AS49" s="100">
        <v>0</v>
      </c>
      <c r="AT49" s="100">
        <v>0</v>
      </c>
      <c r="AU49" s="100">
        <v>0</v>
      </c>
      <c r="AV49" s="100">
        <v>0</v>
      </c>
      <c r="AW49" s="100">
        <v>0</v>
      </c>
      <c r="AX49" s="100">
        <v>0</v>
      </c>
      <c r="AY49" s="100">
        <v>0</v>
      </c>
      <c r="AZ49" s="100">
        <v>0</v>
      </c>
      <c r="BA49" s="100">
        <v>0</v>
      </c>
      <c r="BB49" s="100">
        <v>0</v>
      </c>
      <c r="BC49" s="100">
        <v>0</v>
      </c>
      <c r="BD49" s="100">
        <v>0</v>
      </c>
      <c r="BE49" s="100">
        <v>0</v>
      </c>
      <c r="BF49" s="100">
        <v>0</v>
      </c>
      <c r="BG49" s="100">
        <v>0</v>
      </c>
      <c r="BH49" s="100">
        <v>0</v>
      </c>
      <c r="BI49" s="100">
        <v>0</v>
      </c>
      <c r="BJ49" s="100">
        <v>0</v>
      </c>
      <c r="BK49" s="100">
        <v>0</v>
      </c>
      <c r="BL49" s="100">
        <v>0</v>
      </c>
      <c r="BM49" s="100">
        <v>1004453</v>
      </c>
      <c r="BN49" s="100">
        <v>6919541</v>
      </c>
      <c r="BO49" s="100">
        <v>5106896</v>
      </c>
      <c r="BP49" s="100">
        <v>13030890</v>
      </c>
      <c r="BQ49" s="100">
        <v>997541</v>
      </c>
      <c r="BR49" s="100">
        <v>4505021</v>
      </c>
      <c r="BS49" s="100">
        <v>4376541</v>
      </c>
      <c r="BT49" s="100">
        <v>9879103</v>
      </c>
      <c r="BU49" s="100">
        <v>0</v>
      </c>
      <c r="BV49" s="100">
        <v>0</v>
      </c>
      <c r="BW49" s="100">
        <v>0</v>
      </c>
      <c r="BX49" s="100">
        <v>0</v>
      </c>
      <c r="BY49" s="100">
        <v>947664</v>
      </c>
      <c r="BZ49" s="100">
        <v>4279770</v>
      </c>
      <c r="CA49" s="100">
        <v>4376541</v>
      </c>
      <c r="CB49" s="100">
        <v>9603975</v>
      </c>
      <c r="CC49" s="100">
        <v>0</v>
      </c>
      <c r="CD49" s="100">
        <v>0</v>
      </c>
      <c r="CE49" s="100">
        <v>0</v>
      </c>
      <c r="CF49" s="100">
        <v>0</v>
      </c>
      <c r="CG49" s="100">
        <v>0</v>
      </c>
      <c r="CH49" s="100">
        <v>0</v>
      </c>
      <c r="CI49" s="100">
        <v>0</v>
      </c>
      <c r="CJ49" s="100">
        <v>0</v>
      </c>
      <c r="CK49" s="100">
        <v>0</v>
      </c>
      <c r="CL49" s="100">
        <v>0</v>
      </c>
      <c r="CM49" s="100">
        <v>0</v>
      </c>
      <c r="CN49" s="100">
        <v>0</v>
      </c>
      <c r="CO49" s="100">
        <v>0</v>
      </c>
      <c r="CP49" s="100">
        <v>0</v>
      </c>
      <c r="CQ49" s="100">
        <v>0</v>
      </c>
      <c r="CR49" s="100">
        <v>0</v>
      </c>
      <c r="CS49" s="100">
        <v>723401.1</v>
      </c>
      <c r="CT49" s="100">
        <v>2464406</v>
      </c>
      <c r="CU49" s="100">
        <v>5949678</v>
      </c>
      <c r="CV49" s="100">
        <v>9137485</v>
      </c>
      <c r="CW49" s="100">
        <v>1105358.82574534</v>
      </c>
      <c r="CX49" s="100">
        <v>5489892.4739752999</v>
      </c>
      <c r="CY49" s="100">
        <v>13748491.8504207</v>
      </c>
      <c r="CZ49" s="100">
        <v>20343743.150141299</v>
      </c>
      <c r="DA49" s="100">
        <v>2157342.35364667</v>
      </c>
      <c r="DB49" s="100">
        <v>5644279.5270980597</v>
      </c>
      <c r="DC49" s="100">
        <v>6371857.4954450503</v>
      </c>
      <c r="DD49" s="100">
        <v>14173479.376189699</v>
      </c>
      <c r="DE49" s="100">
        <v>0</v>
      </c>
      <c r="DF49" s="100">
        <v>0</v>
      </c>
      <c r="DG49" s="100">
        <v>0</v>
      </c>
      <c r="DH49" s="100">
        <v>0</v>
      </c>
      <c r="DI49" s="100">
        <v>0</v>
      </c>
      <c r="DJ49" s="100">
        <v>0</v>
      </c>
      <c r="DK49" s="100">
        <v>0</v>
      </c>
      <c r="DL49" s="100">
        <v>0</v>
      </c>
      <c r="DM49" s="100">
        <v>0</v>
      </c>
      <c r="DN49" s="100">
        <v>0</v>
      </c>
      <c r="DO49" s="100">
        <v>0</v>
      </c>
      <c r="DP49" s="100">
        <v>0</v>
      </c>
      <c r="DQ49" s="100">
        <v>0</v>
      </c>
      <c r="DR49" s="100">
        <v>0</v>
      </c>
      <c r="DS49" s="100">
        <v>0</v>
      </c>
      <c r="DT49" s="100">
        <v>0</v>
      </c>
      <c r="DU49" s="100">
        <v>0</v>
      </c>
      <c r="DV49" s="100">
        <v>0</v>
      </c>
      <c r="DW49" s="100">
        <v>0</v>
      </c>
      <c r="DX49" s="100">
        <v>0</v>
      </c>
      <c r="DY49" s="100">
        <v>0</v>
      </c>
      <c r="DZ49" s="100">
        <v>0</v>
      </c>
      <c r="EA49" s="100">
        <v>0</v>
      </c>
      <c r="EB49" s="100">
        <v>0</v>
      </c>
      <c r="EC49" s="100">
        <v>0</v>
      </c>
      <c r="ED49" s="100">
        <v>0</v>
      </c>
      <c r="EE49" s="100">
        <v>0</v>
      </c>
      <c r="EF49" s="100">
        <v>0</v>
      </c>
      <c r="EG49" s="100">
        <v>0</v>
      </c>
      <c r="EH49" s="100">
        <v>0</v>
      </c>
      <c r="EI49" s="100">
        <v>0</v>
      </c>
      <c r="EJ49" s="100">
        <v>0</v>
      </c>
      <c r="EK49" s="100">
        <v>0</v>
      </c>
      <c r="EL49" s="100">
        <v>0</v>
      </c>
      <c r="EM49" s="100">
        <v>0</v>
      </c>
      <c r="EN49" s="100">
        <v>0</v>
      </c>
      <c r="EO49" s="100">
        <v>0</v>
      </c>
      <c r="EP49" s="100">
        <v>0</v>
      </c>
      <c r="EQ49" s="100">
        <v>0</v>
      </c>
      <c r="ER49" s="100">
        <v>0</v>
      </c>
      <c r="ES49" s="100">
        <v>0</v>
      </c>
      <c r="ET49" s="100">
        <v>0</v>
      </c>
      <c r="EU49" s="100">
        <v>0</v>
      </c>
      <c r="EV49" s="100">
        <v>0</v>
      </c>
      <c r="EW49" s="100">
        <v>0</v>
      </c>
      <c r="EX49" s="100">
        <v>0</v>
      </c>
      <c r="EY49" s="100">
        <v>0</v>
      </c>
      <c r="EZ49" s="100">
        <v>0</v>
      </c>
      <c r="FA49" s="100">
        <v>0</v>
      </c>
      <c r="FB49" s="100">
        <v>0</v>
      </c>
      <c r="FC49" s="100">
        <v>0</v>
      </c>
      <c r="FD49" s="100">
        <v>0</v>
      </c>
      <c r="FE49" s="100">
        <v>0</v>
      </c>
      <c r="FF49" s="100">
        <v>0</v>
      </c>
      <c r="FG49" s="100">
        <v>0</v>
      </c>
      <c r="FH49" s="100">
        <v>0</v>
      </c>
      <c r="FI49" s="100">
        <v>0</v>
      </c>
      <c r="FJ49" s="100">
        <v>0</v>
      </c>
      <c r="FK49" s="100">
        <v>0</v>
      </c>
      <c r="FL49" s="100">
        <v>0</v>
      </c>
      <c r="FM49" s="100">
        <v>0</v>
      </c>
      <c r="FN49" s="100">
        <v>0</v>
      </c>
      <c r="FO49" s="100">
        <v>0</v>
      </c>
      <c r="FP49" s="100">
        <v>0</v>
      </c>
      <c r="FQ49" s="100">
        <v>0</v>
      </c>
      <c r="FR49" s="100">
        <v>0</v>
      </c>
      <c r="FS49" s="100">
        <v>0</v>
      </c>
      <c r="FT49" s="100">
        <v>0</v>
      </c>
      <c r="FU49" s="100">
        <v>0</v>
      </c>
      <c r="FV49" s="100">
        <v>0</v>
      </c>
      <c r="FW49" s="100">
        <v>0</v>
      </c>
      <c r="FX49" s="100">
        <v>0</v>
      </c>
      <c r="FY49" s="100">
        <v>0</v>
      </c>
      <c r="FZ49" s="100">
        <v>0</v>
      </c>
      <c r="GA49" s="100">
        <v>0</v>
      </c>
      <c r="GB49" s="100">
        <v>0</v>
      </c>
      <c r="GC49" s="100">
        <v>0</v>
      </c>
      <c r="GD49" s="100">
        <v>0</v>
      </c>
      <c r="GE49" s="100">
        <v>0</v>
      </c>
      <c r="GF49" s="100">
        <v>0</v>
      </c>
      <c r="GG49" s="100">
        <v>0</v>
      </c>
      <c r="GH49" s="100">
        <v>0</v>
      </c>
      <c r="GI49" s="100">
        <v>0</v>
      </c>
      <c r="GJ49" s="100">
        <v>0</v>
      </c>
      <c r="GK49" s="100">
        <v>0</v>
      </c>
      <c r="GL49" s="100">
        <v>0</v>
      </c>
      <c r="GM49" s="100">
        <v>0</v>
      </c>
      <c r="GN49" s="100">
        <v>0</v>
      </c>
      <c r="GO49" s="100">
        <v>0</v>
      </c>
      <c r="GP49" s="100">
        <v>0</v>
      </c>
      <c r="GQ49" s="100">
        <v>0</v>
      </c>
      <c r="GR49" s="100">
        <v>0</v>
      </c>
      <c r="GS49" s="100">
        <v>0</v>
      </c>
      <c r="GT49" s="100">
        <v>0</v>
      </c>
      <c r="GU49" s="100">
        <v>0</v>
      </c>
      <c r="GV49" s="100">
        <v>0</v>
      </c>
      <c r="GW49" s="100">
        <v>0</v>
      </c>
      <c r="GX49" s="100">
        <v>0</v>
      </c>
      <c r="GY49" s="100">
        <v>0</v>
      </c>
      <c r="GZ49" s="100">
        <v>0</v>
      </c>
    </row>
    <row r="50" spans="2:208" s="27" customFormat="1" ht="14.25" hidden="1" outlineLevel="2" x14ac:dyDescent="0.25">
      <c r="B50" s="26">
        <v>20</v>
      </c>
      <c r="C50" s="55">
        <v>214.2</v>
      </c>
      <c r="D50" s="82"/>
      <c r="E50" s="55"/>
      <c r="F50" s="55"/>
      <c r="G50" s="83">
        <v>214.2</v>
      </c>
      <c r="H50" s="41" t="s">
        <v>51</v>
      </c>
      <c r="I50" s="100">
        <v>0</v>
      </c>
      <c r="J50" s="100">
        <v>0</v>
      </c>
      <c r="K50" s="100">
        <v>0</v>
      </c>
      <c r="L50" s="100">
        <v>0</v>
      </c>
      <c r="M50" s="100">
        <v>0</v>
      </c>
      <c r="N50" s="100">
        <v>0</v>
      </c>
      <c r="O50" s="100">
        <v>0</v>
      </c>
      <c r="P50" s="100">
        <v>0</v>
      </c>
      <c r="Q50" s="100">
        <v>0</v>
      </c>
      <c r="R50" s="100">
        <v>0</v>
      </c>
      <c r="S50" s="100">
        <v>0</v>
      </c>
      <c r="T50" s="100">
        <v>0</v>
      </c>
      <c r="U50" s="100">
        <v>0</v>
      </c>
      <c r="V50" s="100">
        <v>0</v>
      </c>
      <c r="W50" s="100">
        <v>0</v>
      </c>
      <c r="X50" s="100">
        <v>0</v>
      </c>
      <c r="Y50" s="100">
        <v>0</v>
      </c>
      <c r="Z50" s="100">
        <v>0</v>
      </c>
      <c r="AA50" s="100">
        <v>0</v>
      </c>
      <c r="AB50" s="100">
        <v>0</v>
      </c>
      <c r="AC50" s="100">
        <v>0</v>
      </c>
      <c r="AD50" s="100">
        <v>0</v>
      </c>
      <c r="AE50" s="100">
        <v>0</v>
      </c>
      <c r="AF50" s="100">
        <v>0</v>
      </c>
      <c r="AG50" s="100">
        <v>0</v>
      </c>
      <c r="AH50" s="100">
        <v>0</v>
      </c>
      <c r="AI50" s="100">
        <v>0</v>
      </c>
      <c r="AJ50" s="100">
        <v>0</v>
      </c>
      <c r="AK50" s="100">
        <v>0</v>
      </c>
      <c r="AL50" s="100">
        <v>0</v>
      </c>
      <c r="AM50" s="100">
        <v>0</v>
      </c>
      <c r="AN50" s="100">
        <v>0</v>
      </c>
      <c r="AO50" s="100">
        <v>0</v>
      </c>
      <c r="AP50" s="100">
        <v>0</v>
      </c>
      <c r="AQ50" s="100">
        <v>0</v>
      </c>
      <c r="AR50" s="100">
        <v>0</v>
      </c>
      <c r="AS50" s="100">
        <v>0</v>
      </c>
      <c r="AT50" s="100">
        <v>0</v>
      </c>
      <c r="AU50" s="100">
        <v>0</v>
      </c>
      <c r="AV50" s="100">
        <v>0</v>
      </c>
      <c r="AW50" s="100">
        <v>0</v>
      </c>
      <c r="AX50" s="100">
        <v>0</v>
      </c>
      <c r="AY50" s="100">
        <v>0</v>
      </c>
      <c r="AZ50" s="100">
        <v>0</v>
      </c>
      <c r="BA50" s="100">
        <v>0</v>
      </c>
      <c r="BB50" s="100">
        <v>0</v>
      </c>
      <c r="BC50" s="100">
        <v>0</v>
      </c>
      <c r="BD50" s="100">
        <v>0</v>
      </c>
      <c r="BE50" s="100">
        <v>0</v>
      </c>
      <c r="BF50" s="100">
        <v>0</v>
      </c>
      <c r="BG50" s="100">
        <v>0</v>
      </c>
      <c r="BH50" s="100">
        <v>0</v>
      </c>
      <c r="BI50" s="100">
        <v>0</v>
      </c>
      <c r="BJ50" s="100">
        <v>0</v>
      </c>
      <c r="BK50" s="100">
        <v>0</v>
      </c>
      <c r="BL50" s="100">
        <v>0</v>
      </c>
      <c r="BM50" s="100">
        <v>0</v>
      </c>
      <c r="BN50" s="100">
        <v>0</v>
      </c>
      <c r="BO50" s="100">
        <v>0</v>
      </c>
      <c r="BP50" s="100">
        <v>0</v>
      </c>
      <c r="BQ50" s="100">
        <v>0</v>
      </c>
      <c r="BR50" s="100">
        <v>0</v>
      </c>
      <c r="BS50" s="100">
        <v>0</v>
      </c>
      <c r="BT50" s="100">
        <v>0</v>
      </c>
      <c r="BU50" s="100">
        <v>0</v>
      </c>
      <c r="BV50" s="100">
        <v>0</v>
      </c>
      <c r="BW50" s="100">
        <v>0</v>
      </c>
      <c r="BX50" s="100">
        <v>0</v>
      </c>
      <c r="BY50" s="100">
        <v>0</v>
      </c>
      <c r="BZ50" s="100">
        <v>0</v>
      </c>
      <c r="CA50" s="100">
        <v>0</v>
      </c>
      <c r="CB50" s="100">
        <v>0</v>
      </c>
      <c r="CC50" s="100">
        <v>0</v>
      </c>
      <c r="CD50" s="100">
        <v>0</v>
      </c>
      <c r="CE50" s="100">
        <v>0</v>
      </c>
      <c r="CF50" s="100">
        <v>0</v>
      </c>
      <c r="CG50" s="100">
        <v>0</v>
      </c>
      <c r="CH50" s="100">
        <v>0</v>
      </c>
      <c r="CI50" s="100">
        <v>0</v>
      </c>
      <c r="CJ50" s="100">
        <v>0</v>
      </c>
      <c r="CK50" s="100">
        <v>0</v>
      </c>
      <c r="CL50" s="100">
        <v>0</v>
      </c>
      <c r="CM50" s="100">
        <v>0</v>
      </c>
      <c r="CN50" s="100">
        <v>0</v>
      </c>
      <c r="CO50" s="100">
        <v>0</v>
      </c>
      <c r="CP50" s="100">
        <v>0</v>
      </c>
      <c r="CQ50" s="100">
        <v>0</v>
      </c>
      <c r="CR50" s="100">
        <v>0</v>
      </c>
      <c r="CS50" s="100">
        <v>0</v>
      </c>
      <c r="CT50" s="100">
        <v>0</v>
      </c>
      <c r="CU50" s="100">
        <v>0</v>
      </c>
      <c r="CV50" s="100">
        <v>0</v>
      </c>
      <c r="CW50" s="100">
        <v>0</v>
      </c>
      <c r="CX50" s="100">
        <v>0</v>
      </c>
      <c r="CY50" s="100">
        <v>0</v>
      </c>
      <c r="CZ50" s="100">
        <v>0</v>
      </c>
      <c r="DA50" s="100">
        <v>0</v>
      </c>
      <c r="DB50" s="100">
        <v>0</v>
      </c>
      <c r="DC50" s="100">
        <v>0</v>
      </c>
      <c r="DD50" s="100">
        <v>0</v>
      </c>
      <c r="DE50" s="100">
        <v>0</v>
      </c>
      <c r="DF50" s="100">
        <v>0</v>
      </c>
      <c r="DG50" s="100">
        <v>0</v>
      </c>
      <c r="DH50" s="100">
        <v>0</v>
      </c>
      <c r="DI50" s="100">
        <v>0</v>
      </c>
      <c r="DJ50" s="100">
        <v>0</v>
      </c>
      <c r="DK50" s="100">
        <v>0</v>
      </c>
      <c r="DL50" s="100">
        <v>0</v>
      </c>
      <c r="DM50" s="100">
        <v>0</v>
      </c>
      <c r="DN50" s="100">
        <v>0</v>
      </c>
      <c r="DO50" s="100">
        <v>0</v>
      </c>
      <c r="DP50" s="100">
        <v>0</v>
      </c>
      <c r="DQ50" s="100">
        <v>0</v>
      </c>
      <c r="DR50" s="100">
        <v>0</v>
      </c>
      <c r="DS50" s="100">
        <v>0</v>
      </c>
      <c r="DT50" s="100">
        <v>0</v>
      </c>
      <c r="DU50" s="100">
        <v>0</v>
      </c>
      <c r="DV50" s="100">
        <v>0</v>
      </c>
      <c r="DW50" s="100">
        <v>0</v>
      </c>
      <c r="DX50" s="100">
        <v>0</v>
      </c>
      <c r="DY50" s="100">
        <v>0</v>
      </c>
      <c r="DZ50" s="100">
        <v>0</v>
      </c>
      <c r="EA50" s="100">
        <v>0</v>
      </c>
      <c r="EB50" s="100">
        <v>0</v>
      </c>
      <c r="EC50" s="100">
        <v>0</v>
      </c>
      <c r="ED50" s="100">
        <v>0</v>
      </c>
      <c r="EE50" s="100">
        <v>0</v>
      </c>
      <c r="EF50" s="100">
        <v>0</v>
      </c>
      <c r="EG50" s="100">
        <v>0</v>
      </c>
      <c r="EH50" s="100">
        <v>0</v>
      </c>
      <c r="EI50" s="100">
        <v>0</v>
      </c>
      <c r="EJ50" s="100">
        <v>0</v>
      </c>
      <c r="EK50" s="100">
        <v>0</v>
      </c>
      <c r="EL50" s="100">
        <v>0</v>
      </c>
      <c r="EM50" s="100">
        <v>0</v>
      </c>
      <c r="EN50" s="100">
        <v>0</v>
      </c>
      <c r="EO50" s="100">
        <v>0</v>
      </c>
      <c r="EP50" s="100">
        <v>0</v>
      </c>
      <c r="EQ50" s="100">
        <v>0</v>
      </c>
      <c r="ER50" s="100">
        <v>0</v>
      </c>
      <c r="ES50" s="100">
        <v>0</v>
      </c>
      <c r="ET50" s="100">
        <v>0</v>
      </c>
      <c r="EU50" s="100">
        <v>0</v>
      </c>
      <c r="EV50" s="100">
        <v>0</v>
      </c>
      <c r="EW50" s="100">
        <v>0</v>
      </c>
      <c r="EX50" s="100">
        <v>0</v>
      </c>
      <c r="EY50" s="100">
        <v>0</v>
      </c>
      <c r="EZ50" s="100">
        <v>24243000.000000004</v>
      </c>
      <c r="FA50" s="100">
        <v>0</v>
      </c>
      <c r="FB50" s="100">
        <v>0</v>
      </c>
      <c r="FC50" s="100">
        <v>0</v>
      </c>
      <c r="FD50" s="100">
        <v>22724000</v>
      </c>
      <c r="FE50" s="100">
        <v>0</v>
      </c>
      <c r="FF50" s="100">
        <v>0</v>
      </c>
      <c r="FG50" s="100">
        <v>0</v>
      </c>
      <c r="FH50" s="100">
        <v>20432000</v>
      </c>
      <c r="FI50" s="100">
        <v>0</v>
      </c>
      <c r="FJ50" s="100">
        <v>0</v>
      </c>
      <c r="FK50" s="100">
        <v>0</v>
      </c>
      <c r="FL50" s="100">
        <v>28970000</v>
      </c>
      <c r="FM50" s="100">
        <v>0</v>
      </c>
      <c r="FN50" s="100">
        <v>0</v>
      </c>
      <c r="FO50" s="100">
        <v>0</v>
      </c>
      <c r="FP50" s="100">
        <v>58247373</v>
      </c>
      <c r="FQ50" s="100">
        <v>0</v>
      </c>
      <c r="FR50" s="100">
        <v>0</v>
      </c>
      <c r="FS50" s="100">
        <v>0</v>
      </c>
      <c r="FT50" s="100">
        <v>52606391</v>
      </c>
      <c r="FU50" s="100">
        <v>0</v>
      </c>
      <c r="FV50" s="100">
        <v>0</v>
      </c>
      <c r="FW50" s="100">
        <v>0</v>
      </c>
      <c r="FX50" s="100">
        <v>47872968</v>
      </c>
      <c r="FY50" s="100">
        <v>0</v>
      </c>
      <c r="FZ50" s="100">
        <v>0</v>
      </c>
      <c r="GA50" s="100">
        <v>0</v>
      </c>
      <c r="GB50" s="100">
        <v>64515257</v>
      </c>
      <c r="GC50" s="100">
        <v>0</v>
      </c>
      <c r="GD50" s="100">
        <v>0</v>
      </c>
      <c r="GE50" s="100">
        <v>0</v>
      </c>
      <c r="GF50" s="100">
        <v>58693675</v>
      </c>
      <c r="GG50" s="100">
        <v>0</v>
      </c>
      <c r="GH50" s="100">
        <v>0</v>
      </c>
      <c r="GI50" s="100">
        <v>0</v>
      </c>
      <c r="GJ50" s="100">
        <v>54270992</v>
      </c>
      <c r="GK50" s="100">
        <v>0</v>
      </c>
      <c r="GL50" s="100">
        <v>0</v>
      </c>
      <c r="GM50" s="100">
        <v>0</v>
      </c>
      <c r="GN50" s="100">
        <v>61979256</v>
      </c>
      <c r="GO50" s="100">
        <v>0</v>
      </c>
      <c r="GP50" s="100">
        <v>0</v>
      </c>
      <c r="GQ50" s="100">
        <v>0</v>
      </c>
      <c r="GR50" s="100">
        <v>55984426</v>
      </c>
      <c r="GS50" s="100">
        <v>0</v>
      </c>
      <c r="GT50" s="100">
        <v>0</v>
      </c>
      <c r="GU50" s="100">
        <v>0</v>
      </c>
      <c r="GV50" s="100">
        <v>51283978</v>
      </c>
      <c r="GW50" s="100">
        <v>0</v>
      </c>
      <c r="GX50" s="100">
        <v>0</v>
      </c>
      <c r="GY50" s="100">
        <v>0</v>
      </c>
      <c r="GZ50" s="100">
        <v>0</v>
      </c>
    </row>
    <row r="51" spans="2:208" s="27" customFormat="1" ht="14.25" hidden="1" outlineLevel="2" x14ac:dyDescent="0.25">
      <c r="B51" s="26">
        <v>20</v>
      </c>
      <c r="C51" s="55">
        <v>214.3</v>
      </c>
      <c r="D51" s="82"/>
      <c r="E51" s="55"/>
      <c r="F51" s="55"/>
      <c r="G51" s="83">
        <v>214.3</v>
      </c>
      <c r="H51" s="41" t="s">
        <v>52</v>
      </c>
      <c r="I51" s="100">
        <v>0</v>
      </c>
      <c r="J51" s="100">
        <v>0</v>
      </c>
      <c r="K51" s="100">
        <v>0</v>
      </c>
      <c r="L51" s="100">
        <v>0</v>
      </c>
      <c r="M51" s="100">
        <v>0</v>
      </c>
      <c r="N51" s="100">
        <v>0</v>
      </c>
      <c r="O51" s="100">
        <v>0</v>
      </c>
      <c r="P51" s="100">
        <v>0</v>
      </c>
      <c r="Q51" s="100">
        <v>0</v>
      </c>
      <c r="R51" s="100">
        <v>0</v>
      </c>
      <c r="S51" s="100">
        <v>0</v>
      </c>
      <c r="T51" s="100">
        <v>0</v>
      </c>
      <c r="U51" s="100">
        <v>0</v>
      </c>
      <c r="V51" s="100">
        <v>0</v>
      </c>
      <c r="W51" s="100">
        <v>0</v>
      </c>
      <c r="X51" s="100">
        <v>0</v>
      </c>
      <c r="Y51" s="100">
        <v>0</v>
      </c>
      <c r="Z51" s="100">
        <v>0</v>
      </c>
      <c r="AA51" s="100">
        <v>0</v>
      </c>
      <c r="AB51" s="100">
        <v>0</v>
      </c>
      <c r="AC51" s="100">
        <v>0</v>
      </c>
      <c r="AD51" s="100">
        <v>0</v>
      </c>
      <c r="AE51" s="100">
        <v>0</v>
      </c>
      <c r="AF51" s="100">
        <v>0</v>
      </c>
      <c r="AG51" s="100">
        <v>0</v>
      </c>
      <c r="AH51" s="100">
        <v>0</v>
      </c>
      <c r="AI51" s="100">
        <v>0</v>
      </c>
      <c r="AJ51" s="100">
        <v>0</v>
      </c>
      <c r="AK51" s="100">
        <v>0</v>
      </c>
      <c r="AL51" s="100">
        <v>0</v>
      </c>
      <c r="AM51" s="100">
        <v>0</v>
      </c>
      <c r="AN51" s="100">
        <v>0</v>
      </c>
      <c r="AO51" s="100">
        <v>0</v>
      </c>
      <c r="AP51" s="100">
        <v>0</v>
      </c>
      <c r="AQ51" s="100">
        <v>0</v>
      </c>
      <c r="AR51" s="100">
        <v>0</v>
      </c>
      <c r="AS51" s="100">
        <v>0</v>
      </c>
      <c r="AT51" s="100">
        <v>0</v>
      </c>
      <c r="AU51" s="100">
        <v>0</v>
      </c>
      <c r="AV51" s="100">
        <v>0</v>
      </c>
      <c r="AW51" s="100">
        <v>0</v>
      </c>
      <c r="AX51" s="100">
        <v>0</v>
      </c>
      <c r="AY51" s="100">
        <v>0</v>
      </c>
      <c r="AZ51" s="100">
        <v>0</v>
      </c>
      <c r="BA51" s="100">
        <v>0</v>
      </c>
      <c r="BB51" s="100">
        <v>0</v>
      </c>
      <c r="BC51" s="100">
        <v>0</v>
      </c>
      <c r="BD51" s="100">
        <v>0</v>
      </c>
      <c r="BE51" s="100">
        <v>0</v>
      </c>
      <c r="BF51" s="100">
        <v>0</v>
      </c>
      <c r="BG51" s="100">
        <v>0</v>
      </c>
      <c r="BH51" s="100">
        <v>0</v>
      </c>
      <c r="BI51" s="100">
        <v>0</v>
      </c>
      <c r="BJ51" s="100">
        <v>0</v>
      </c>
      <c r="BK51" s="100">
        <v>0</v>
      </c>
      <c r="BL51" s="100">
        <v>0</v>
      </c>
      <c r="BM51" s="100">
        <v>8315</v>
      </c>
      <c r="BN51" s="100">
        <v>599873</v>
      </c>
      <c r="BO51" s="100">
        <v>303692</v>
      </c>
      <c r="BP51" s="100">
        <v>911880</v>
      </c>
      <c r="BQ51" s="100">
        <v>8307</v>
      </c>
      <c r="BR51" s="100">
        <v>483775</v>
      </c>
      <c r="BS51" s="100">
        <v>275210</v>
      </c>
      <c r="BT51" s="100">
        <v>767292</v>
      </c>
      <c r="BU51" s="100">
        <v>7892</v>
      </c>
      <c r="BV51" s="100">
        <v>459586</v>
      </c>
      <c r="BW51" s="100">
        <v>275210</v>
      </c>
      <c r="BX51" s="100">
        <v>742688</v>
      </c>
      <c r="BY51" s="100">
        <v>7892</v>
      </c>
      <c r="BZ51" s="100">
        <v>459586</v>
      </c>
      <c r="CA51" s="100">
        <v>275210</v>
      </c>
      <c r="CB51" s="100">
        <v>742688</v>
      </c>
      <c r="CC51" s="100">
        <v>8000</v>
      </c>
      <c r="CD51" s="100">
        <v>23300</v>
      </c>
      <c r="CE51" s="100">
        <v>275000</v>
      </c>
      <c r="CF51" s="100">
        <v>743000</v>
      </c>
      <c r="CG51" s="100">
        <v>0</v>
      </c>
      <c r="CH51" s="100">
        <v>0</v>
      </c>
      <c r="CI51" s="100">
        <v>0</v>
      </c>
      <c r="CJ51" s="100">
        <v>0</v>
      </c>
      <c r="CK51" s="100">
        <v>0</v>
      </c>
      <c r="CL51" s="100">
        <v>0</v>
      </c>
      <c r="CM51" s="100">
        <v>0</v>
      </c>
      <c r="CN51" s="100">
        <v>0</v>
      </c>
      <c r="CO51" s="100">
        <v>0</v>
      </c>
      <c r="CP51" s="100">
        <v>0</v>
      </c>
      <c r="CQ51" s="100">
        <v>0</v>
      </c>
      <c r="CR51" s="100">
        <v>0</v>
      </c>
      <c r="CS51" s="100">
        <v>5991.9769999999999</v>
      </c>
      <c r="CT51" s="100">
        <v>278342.2</v>
      </c>
      <c r="CU51" s="100">
        <v>175108</v>
      </c>
      <c r="CV51" s="100">
        <v>459442.2</v>
      </c>
      <c r="CW51" s="100">
        <v>0</v>
      </c>
      <c r="CX51" s="100">
        <v>0</v>
      </c>
      <c r="CY51" s="100">
        <v>0</v>
      </c>
      <c r="CZ51" s="100">
        <v>0</v>
      </c>
      <c r="DA51" s="100">
        <v>0</v>
      </c>
      <c r="DB51" s="100">
        <v>0</v>
      </c>
      <c r="DC51" s="100">
        <v>0</v>
      </c>
      <c r="DD51" s="100">
        <v>0</v>
      </c>
      <c r="DE51" s="100">
        <v>0</v>
      </c>
      <c r="DF51" s="100">
        <v>0</v>
      </c>
      <c r="DG51" s="100">
        <v>0</v>
      </c>
      <c r="DH51" s="100">
        <v>0</v>
      </c>
      <c r="DI51" s="100">
        <v>0</v>
      </c>
      <c r="DJ51" s="100">
        <v>0</v>
      </c>
      <c r="DK51" s="100">
        <v>0</v>
      </c>
      <c r="DL51" s="100">
        <v>0</v>
      </c>
      <c r="DM51" s="100">
        <v>0</v>
      </c>
      <c r="DN51" s="100">
        <v>0</v>
      </c>
      <c r="DO51" s="100">
        <v>0</v>
      </c>
      <c r="DP51" s="100">
        <v>0</v>
      </c>
      <c r="DQ51" s="100">
        <v>0</v>
      </c>
      <c r="DR51" s="100">
        <v>0</v>
      </c>
      <c r="DS51" s="100">
        <v>0</v>
      </c>
      <c r="DT51" s="100">
        <v>0</v>
      </c>
      <c r="DU51" s="100">
        <v>0</v>
      </c>
      <c r="DV51" s="100">
        <v>0</v>
      </c>
      <c r="DW51" s="100">
        <v>0</v>
      </c>
      <c r="DX51" s="100">
        <v>0</v>
      </c>
      <c r="DY51" s="100">
        <v>0</v>
      </c>
      <c r="DZ51" s="100">
        <v>0</v>
      </c>
      <c r="EA51" s="100">
        <v>0</v>
      </c>
      <c r="EB51" s="100">
        <v>0</v>
      </c>
      <c r="EC51" s="100">
        <v>0</v>
      </c>
      <c r="ED51" s="100">
        <v>0</v>
      </c>
      <c r="EE51" s="100">
        <v>0</v>
      </c>
      <c r="EF51" s="100">
        <v>0</v>
      </c>
      <c r="EG51" s="100">
        <v>0</v>
      </c>
      <c r="EH51" s="100">
        <v>0</v>
      </c>
      <c r="EI51" s="100">
        <v>0</v>
      </c>
      <c r="EJ51" s="100">
        <v>0</v>
      </c>
      <c r="EK51" s="100">
        <v>0</v>
      </c>
      <c r="EL51" s="100">
        <v>0</v>
      </c>
      <c r="EM51" s="100">
        <v>0</v>
      </c>
      <c r="EN51" s="100">
        <v>0</v>
      </c>
      <c r="EO51" s="100">
        <v>0</v>
      </c>
      <c r="EP51" s="100">
        <v>0</v>
      </c>
      <c r="EQ51" s="100">
        <v>0</v>
      </c>
      <c r="ER51" s="100">
        <v>1841501</v>
      </c>
      <c r="ES51" s="100">
        <v>0</v>
      </c>
      <c r="ET51" s="100">
        <v>0</v>
      </c>
      <c r="EU51" s="100">
        <v>0</v>
      </c>
      <c r="EV51" s="100">
        <v>1841501</v>
      </c>
      <c r="EW51" s="100">
        <v>0</v>
      </c>
      <c r="EX51" s="100">
        <v>0</v>
      </c>
      <c r="EY51" s="100">
        <v>0</v>
      </c>
      <c r="EZ51" s="100">
        <v>0</v>
      </c>
      <c r="FA51" s="100">
        <v>0</v>
      </c>
      <c r="FB51" s="100">
        <v>0</v>
      </c>
      <c r="FC51" s="100">
        <v>0</v>
      </c>
      <c r="FD51" s="100">
        <v>0</v>
      </c>
      <c r="FE51" s="100">
        <v>0</v>
      </c>
      <c r="FF51" s="100">
        <v>0</v>
      </c>
      <c r="FG51" s="100">
        <v>0</v>
      </c>
      <c r="FH51" s="100">
        <v>0</v>
      </c>
      <c r="FI51" s="100">
        <v>0</v>
      </c>
      <c r="FJ51" s="100">
        <v>0</v>
      </c>
      <c r="FK51" s="100">
        <v>0</v>
      </c>
      <c r="FL51" s="100">
        <v>0</v>
      </c>
      <c r="FM51" s="100">
        <v>0</v>
      </c>
      <c r="FN51" s="100">
        <v>0</v>
      </c>
      <c r="FO51" s="100">
        <v>0</v>
      </c>
      <c r="FP51" s="100">
        <v>0</v>
      </c>
      <c r="FQ51" s="100">
        <v>0</v>
      </c>
      <c r="FR51" s="100">
        <v>0</v>
      </c>
      <c r="FS51" s="100">
        <v>0</v>
      </c>
      <c r="FT51" s="100">
        <v>0</v>
      </c>
      <c r="FU51" s="100">
        <v>0</v>
      </c>
      <c r="FV51" s="100">
        <v>0</v>
      </c>
      <c r="FW51" s="100">
        <v>0</v>
      </c>
      <c r="FX51" s="100">
        <v>0</v>
      </c>
      <c r="FY51" s="100">
        <v>0</v>
      </c>
      <c r="FZ51" s="100">
        <v>0</v>
      </c>
      <c r="GA51" s="100">
        <v>0</v>
      </c>
      <c r="GB51" s="100">
        <v>0</v>
      </c>
      <c r="GC51" s="100">
        <v>0</v>
      </c>
      <c r="GD51" s="100">
        <v>0</v>
      </c>
      <c r="GE51" s="100">
        <v>0</v>
      </c>
      <c r="GF51" s="100">
        <v>0</v>
      </c>
      <c r="GG51" s="100">
        <v>0</v>
      </c>
      <c r="GH51" s="100">
        <v>0</v>
      </c>
      <c r="GI51" s="100">
        <v>0</v>
      </c>
      <c r="GJ51" s="100">
        <v>0</v>
      </c>
      <c r="GK51" s="100">
        <v>0</v>
      </c>
      <c r="GL51" s="100">
        <v>0</v>
      </c>
      <c r="GM51" s="100">
        <v>0</v>
      </c>
      <c r="GN51" s="100">
        <v>0</v>
      </c>
      <c r="GO51" s="100">
        <v>0</v>
      </c>
      <c r="GP51" s="100">
        <v>0</v>
      </c>
      <c r="GQ51" s="100">
        <v>0</v>
      </c>
      <c r="GR51" s="100">
        <v>0</v>
      </c>
      <c r="GS51" s="100">
        <v>0</v>
      </c>
      <c r="GT51" s="100">
        <v>0</v>
      </c>
      <c r="GU51" s="100">
        <v>0</v>
      </c>
      <c r="GV51" s="100">
        <v>0</v>
      </c>
      <c r="GW51" s="100">
        <v>0</v>
      </c>
      <c r="GX51" s="100">
        <v>0</v>
      </c>
      <c r="GY51" s="100">
        <v>0</v>
      </c>
      <c r="GZ51" s="100">
        <v>0</v>
      </c>
    </row>
    <row r="52" spans="2:208" s="27" customFormat="1" ht="14.25" hidden="1" outlineLevel="2" x14ac:dyDescent="0.25">
      <c r="B52" s="26">
        <v>20</v>
      </c>
      <c r="C52" s="55">
        <v>214.4</v>
      </c>
      <c r="D52" s="82"/>
      <c r="E52" s="55"/>
      <c r="F52" s="55"/>
      <c r="G52" s="83">
        <v>214.4</v>
      </c>
      <c r="H52" s="41" t="s">
        <v>53</v>
      </c>
      <c r="I52" s="100">
        <v>0</v>
      </c>
      <c r="J52" s="100">
        <v>0</v>
      </c>
      <c r="K52" s="100">
        <v>0</v>
      </c>
      <c r="L52" s="100">
        <v>0</v>
      </c>
      <c r="M52" s="100">
        <v>0</v>
      </c>
      <c r="N52" s="100">
        <v>0</v>
      </c>
      <c r="O52" s="100">
        <v>0</v>
      </c>
      <c r="P52" s="100">
        <v>0</v>
      </c>
      <c r="Q52" s="100">
        <v>0</v>
      </c>
      <c r="R52" s="100">
        <v>0</v>
      </c>
      <c r="S52" s="100">
        <v>0</v>
      </c>
      <c r="T52" s="100">
        <v>0</v>
      </c>
      <c r="U52" s="100">
        <v>0</v>
      </c>
      <c r="V52" s="100">
        <v>0</v>
      </c>
      <c r="W52" s="100">
        <v>0</v>
      </c>
      <c r="X52" s="100">
        <v>0</v>
      </c>
      <c r="Y52" s="100">
        <v>0</v>
      </c>
      <c r="Z52" s="100">
        <v>0</v>
      </c>
      <c r="AA52" s="100">
        <v>0</v>
      </c>
      <c r="AB52" s="100">
        <v>0</v>
      </c>
      <c r="AC52" s="100">
        <v>0</v>
      </c>
      <c r="AD52" s="100">
        <v>0</v>
      </c>
      <c r="AE52" s="100">
        <v>0</v>
      </c>
      <c r="AF52" s="100">
        <v>0</v>
      </c>
      <c r="AG52" s="100">
        <v>0</v>
      </c>
      <c r="AH52" s="100">
        <v>0</v>
      </c>
      <c r="AI52" s="100">
        <v>0</v>
      </c>
      <c r="AJ52" s="100">
        <v>0</v>
      </c>
      <c r="AK52" s="100">
        <v>0</v>
      </c>
      <c r="AL52" s="100">
        <v>0</v>
      </c>
      <c r="AM52" s="100">
        <v>0</v>
      </c>
      <c r="AN52" s="100">
        <v>0</v>
      </c>
      <c r="AO52" s="100">
        <v>0</v>
      </c>
      <c r="AP52" s="100">
        <v>0</v>
      </c>
      <c r="AQ52" s="100">
        <v>0</v>
      </c>
      <c r="AR52" s="100">
        <v>0</v>
      </c>
      <c r="AS52" s="100">
        <v>0</v>
      </c>
      <c r="AT52" s="100">
        <v>0</v>
      </c>
      <c r="AU52" s="100">
        <v>0</v>
      </c>
      <c r="AV52" s="100">
        <v>0</v>
      </c>
      <c r="AW52" s="100">
        <v>0</v>
      </c>
      <c r="AX52" s="100">
        <v>0</v>
      </c>
      <c r="AY52" s="100">
        <v>0</v>
      </c>
      <c r="AZ52" s="100">
        <v>0</v>
      </c>
      <c r="BA52" s="100">
        <v>0</v>
      </c>
      <c r="BB52" s="100">
        <v>0</v>
      </c>
      <c r="BC52" s="100">
        <v>0</v>
      </c>
      <c r="BD52" s="100">
        <v>0</v>
      </c>
      <c r="BE52" s="100">
        <v>0</v>
      </c>
      <c r="BF52" s="100">
        <v>0</v>
      </c>
      <c r="BG52" s="100">
        <v>0</v>
      </c>
      <c r="BH52" s="100">
        <v>0</v>
      </c>
      <c r="BI52" s="100">
        <v>0</v>
      </c>
      <c r="BJ52" s="100">
        <v>0</v>
      </c>
      <c r="BK52" s="100">
        <v>0</v>
      </c>
      <c r="BL52" s="100">
        <v>0</v>
      </c>
      <c r="BM52" s="100">
        <v>0</v>
      </c>
      <c r="BN52" s="100">
        <v>0</v>
      </c>
      <c r="BO52" s="100">
        <v>0</v>
      </c>
      <c r="BP52" s="100">
        <v>0</v>
      </c>
      <c r="BQ52" s="100">
        <v>0</v>
      </c>
      <c r="BR52" s="100">
        <v>0</v>
      </c>
      <c r="BS52" s="100">
        <v>0</v>
      </c>
      <c r="BT52" s="100">
        <v>0</v>
      </c>
      <c r="BU52" s="100">
        <v>0</v>
      </c>
      <c r="BV52" s="100">
        <v>0</v>
      </c>
      <c r="BW52" s="100">
        <v>0</v>
      </c>
      <c r="BX52" s="100">
        <v>0</v>
      </c>
      <c r="BY52" s="100">
        <v>0</v>
      </c>
      <c r="BZ52" s="100">
        <v>0</v>
      </c>
      <c r="CA52" s="100">
        <v>0</v>
      </c>
      <c r="CB52" s="100">
        <v>0</v>
      </c>
      <c r="CC52" s="100">
        <v>0</v>
      </c>
      <c r="CD52" s="100">
        <v>0</v>
      </c>
      <c r="CE52" s="100">
        <v>0</v>
      </c>
      <c r="CF52" s="100">
        <v>0</v>
      </c>
      <c r="CG52" s="100">
        <v>0</v>
      </c>
      <c r="CH52" s="100">
        <v>0</v>
      </c>
      <c r="CI52" s="100">
        <v>0</v>
      </c>
      <c r="CJ52" s="100">
        <v>0</v>
      </c>
      <c r="CK52" s="100">
        <v>0</v>
      </c>
      <c r="CL52" s="100">
        <v>0</v>
      </c>
      <c r="CM52" s="100">
        <v>0</v>
      </c>
      <c r="CN52" s="100">
        <v>0</v>
      </c>
      <c r="CO52" s="100">
        <v>0</v>
      </c>
      <c r="CP52" s="100">
        <v>0</v>
      </c>
      <c r="CQ52" s="100">
        <v>0</v>
      </c>
      <c r="CR52" s="100">
        <v>0</v>
      </c>
      <c r="CS52" s="100">
        <v>0</v>
      </c>
      <c r="CT52" s="100">
        <v>0</v>
      </c>
      <c r="CU52" s="100">
        <v>0</v>
      </c>
      <c r="CV52" s="100">
        <v>0</v>
      </c>
      <c r="CW52" s="100">
        <v>0</v>
      </c>
      <c r="CX52" s="100">
        <v>0</v>
      </c>
      <c r="CY52" s="100">
        <v>0</v>
      </c>
      <c r="CZ52" s="100">
        <v>0</v>
      </c>
      <c r="DA52" s="100">
        <v>0</v>
      </c>
      <c r="DB52" s="100">
        <v>0</v>
      </c>
      <c r="DC52" s="100">
        <v>0</v>
      </c>
      <c r="DD52" s="100">
        <v>0</v>
      </c>
      <c r="DE52" s="100">
        <v>0</v>
      </c>
      <c r="DF52" s="100">
        <v>0</v>
      </c>
      <c r="DG52" s="100">
        <v>0</v>
      </c>
      <c r="DH52" s="100">
        <v>0</v>
      </c>
      <c r="DI52" s="100">
        <v>0</v>
      </c>
      <c r="DJ52" s="100">
        <v>0</v>
      </c>
      <c r="DK52" s="100">
        <v>0</v>
      </c>
      <c r="DL52" s="100">
        <v>0</v>
      </c>
      <c r="DM52" s="100">
        <v>0</v>
      </c>
      <c r="DN52" s="100">
        <v>0</v>
      </c>
      <c r="DO52" s="100">
        <v>0</v>
      </c>
      <c r="DP52" s="100">
        <v>0</v>
      </c>
      <c r="DQ52" s="100">
        <v>0</v>
      </c>
      <c r="DR52" s="100">
        <v>0</v>
      </c>
      <c r="DS52" s="100">
        <v>0</v>
      </c>
      <c r="DT52" s="100">
        <v>0</v>
      </c>
      <c r="DU52" s="100">
        <v>0</v>
      </c>
      <c r="DV52" s="100">
        <v>0</v>
      </c>
      <c r="DW52" s="100">
        <v>0</v>
      </c>
      <c r="DX52" s="100">
        <v>0</v>
      </c>
      <c r="DY52" s="100">
        <v>0</v>
      </c>
      <c r="DZ52" s="100">
        <v>0</v>
      </c>
      <c r="EA52" s="100">
        <v>0</v>
      </c>
      <c r="EB52" s="100">
        <v>0</v>
      </c>
      <c r="EC52" s="100">
        <v>0</v>
      </c>
      <c r="ED52" s="100">
        <v>0</v>
      </c>
      <c r="EE52" s="100">
        <v>0</v>
      </c>
      <c r="EF52" s="100">
        <v>0</v>
      </c>
      <c r="EG52" s="100">
        <v>0</v>
      </c>
      <c r="EH52" s="100">
        <v>0</v>
      </c>
      <c r="EI52" s="100">
        <v>0</v>
      </c>
      <c r="EJ52" s="100">
        <v>0</v>
      </c>
      <c r="EK52" s="100">
        <v>0</v>
      </c>
      <c r="EL52" s="100">
        <v>0</v>
      </c>
      <c r="EM52" s="100">
        <v>0</v>
      </c>
      <c r="EN52" s="100">
        <v>0</v>
      </c>
      <c r="EO52" s="100">
        <v>0</v>
      </c>
      <c r="EP52" s="100">
        <v>0</v>
      </c>
      <c r="EQ52" s="100">
        <v>0</v>
      </c>
      <c r="ER52" s="100">
        <v>0</v>
      </c>
      <c r="ES52" s="100">
        <v>0</v>
      </c>
      <c r="ET52" s="100">
        <v>0</v>
      </c>
      <c r="EU52" s="100">
        <v>0</v>
      </c>
      <c r="EV52" s="100">
        <v>0</v>
      </c>
      <c r="EW52" s="100">
        <v>0</v>
      </c>
      <c r="EX52" s="100">
        <v>0</v>
      </c>
      <c r="EY52" s="100">
        <v>0</v>
      </c>
      <c r="EZ52" s="100">
        <v>962000</v>
      </c>
      <c r="FA52" s="100">
        <v>0</v>
      </c>
      <c r="FB52" s="100">
        <v>0</v>
      </c>
      <c r="FC52" s="100">
        <v>0</v>
      </c>
      <c r="FD52" s="100">
        <v>938000</v>
      </c>
      <c r="FE52" s="100">
        <v>0</v>
      </c>
      <c r="FF52" s="100">
        <v>0</v>
      </c>
      <c r="FG52" s="100">
        <v>0</v>
      </c>
      <c r="FH52" s="100">
        <v>916000</v>
      </c>
      <c r="FI52" s="100">
        <v>0</v>
      </c>
      <c r="FJ52" s="100">
        <v>0</v>
      </c>
      <c r="FK52" s="100">
        <v>0</v>
      </c>
      <c r="FL52" s="100">
        <v>916000</v>
      </c>
      <c r="FM52" s="100">
        <v>0</v>
      </c>
      <c r="FN52" s="100">
        <v>0</v>
      </c>
      <c r="FO52" s="100">
        <v>0</v>
      </c>
      <c r="FP52" s="100">
        <v>0</v>
      </c>
      <c r="FQ52" s="100">
        <v>0</v>
      </c>
      <c r="FR52" s="100">
        <v>0</v>
      </c>
      <c r="FS52" s="100">
        <v>0</v>
      </c>
      <c r="FT52" s="100">
        <v>0</v>
      </c>
      <c r="FU52" s="100">
        <v>0</v>
      </c>
      <c r="FV52" s="100">
        <v>0</v>
      </c>
      <c r="FW52" s="100">
        <v>0</v>
      </c>
      <c r="FX52" s="100">
        <v>0</v>
      </c>
      <c r="FY52" s="100">
        <v>0</v>
      </c>
      <c r="FZ52" s="100">
        <v>0</v>
      </c>
      <c r="GA52" s="100">
        <v>0</v>
      </c>
      <c r="GB52" s="100">
        <v>0</v>
      </c>
      <c r="GC52" s="100">
        <v>0</v>
      </c>
      <c r="GD52" s="100">
        <v>0</v>
      </c>
      <c r="GE52" s="100">
        <v>0</v>
      </c>
      <c r="GF52" s="100">
        <v>0</v>
      </c>
      <c r="GG52" s="100">
        <v>0</v>
      </c>
      <c r="GH52" s="100">
        <v>0</v>
      </c>
      <c r="GI52" s="100">
        <v>0</v>
      </c>
      <c r="GJ52" s="100">
        <v>0</v>
      </c>
      <c r="GK52" s="100">
        <v>0</v>
      </c>
      <c r="GL52" s="100">
        <v>0</v>
      </c>
      <c r="GM52" s="100">
        <v>0</v>
      </c>
      <c r="GN52" s="100">
        <v>0</v>
      </c>
      <c r="GO52" s="100">
        <v>0</v>
      </c>
      <c r="GP52" s="100">
        <v>0</v>
      </c>
      <c r="GQ52" s="100">
        <v>0</v>
      </c>
      <c r="GR52" s="100">
        <v>0</v>
      </c>
      <c r="GS52" s="100">
        <v>0</v>
      </c>
      <c r="GT52" s="100">
        <v>0</v>
      </c>
      <c r="GU52" s="100">
        <v>0</v>
      </c>
      <c r="GV52" s="100">
        <v>0</v>
      </c>
      <c r="GW52" s="100">
        <v>0</v>
      </c>
      <c r="GX52" s="100">
        <v>0</v>
      </c>
      <c r="GY52" s="100">
        <v>0</v>
      </c>
      <c r="GZ52" s="100">
        <v>0</v>
      </c>
    </row>
    <row r="53" spans="2:208" s="27" customFormat="1" ht="14.25" hidden="1" outlineLevel="2" x14ac:dyDescent="0.25">
      <c r="B53" s="26">
        <v>20</v>
      </c>
      <c r="C53" s="55">
        <v>214.5</v>
      </c>
      <c r="D53" s="82"/>
      <c r="E53" s="55"/>
      <c r="F53" s="55"/>
      <c r="G53" s="83">
        <v>214.5</v>
      </c>
      <c r="H53" s="40" t="s">
        <v>54</v>
      </c>
      <c r="I53" s="99">
        <v>0</v>
      </c>
      <c r="J53" s="99">
        <v>0</v>
      </c>
      <c r="K53" s="99">
        <v>0</v>
      </c>
      <c r="L53" s="99">
        <v>0</v>
      </c>
      <c r="M53" s="99">
        <v>0</v>
      </c>
      <c r="N53" s="99">
        <v>0</v>
      </c>
      <c r="O53" s="99">
        <v>0</v>
      </c>
      <c r="P53" s="99">
        <v>0</v>
      </c>
      <c r="Q53" s="99">
        <v>0</v>
      </c>
      <c r="R53" s="99">
        <v>0</v>
      </c>
      <c r="S53" s="99">
        <v>0</v>
      </c>
      <c r="T53" s="99">
        <v>0</v>
      </c>
      <c r="U53" s="99">
        <v>0</v>
      </c>
      <c r="V53" s="99">
        <v>0</v>
      </c>
      <c r="W53" s="99">
        <v>0</v>
      </c>
      <c r="X53" s="99">
        <v>0</v>
      </c>
      <c r="Y53" s="99">
        <v>0</v>
      </c>
      <c r="Z53" s="99">
        <v>0</v>
      </c>
      <c r="AA53" s="99">
        <v>0</v>
      </c>
      <c r="AB53" s="99">
        <v>0</v>
      </c>
      <c r="AC53" s="99">
        <v>0</v>
      </c>
      <c r="AD53" s="99">
        <v>0</v>
      </c>
      <c r="AE53" s="99">
        <v>0</v>
      </c>
      <c r="AF53" s="99">
        <v>0</v>
      </c>
      <c r="AG53" s="99">
        <v>0</v>
      </c>
      <c r="AH53" s="99">
        <v>0</v>
      </c>
      <c r="AI53" s="99">
        <v>0</v>
      </c>
      <c r="AJ53" s="99">
        <v>0</v>
      </c>
      <c r="AK53" s="99">
        <v>0</v>
      </c>
      <c r="AL53" s="99">
        <v>0</v>
      </c>
      <c r="AM53" s="99">
        <v>0</v>
      </c>
      <c r="AN53" s="99">
        <v>0</v>
      </c>
      <c r="AO53" s="99">
        <v>0</v>
      </c>
      <c r="AP53" s="99">
        <v>0</v>
      </c>
      <c r="AQ53" s="99">
        <v>0</v>
      </c>
      <c r="AR53" s="99">
        <v>0</v>
      </c>
      <c r="AS53" s="99">
        <v>0</v>
      </c>
      <c r="AT53" s="99">
        <v>0</v>
      </c>
      <c r="AU53" s="99">
        <v>0</v>
      </c>
      <c r="AV53" s="99">
        <v>0</v>
      </c>
      <c r="AW53" s="99">
        <v>0</v>
      </c>
      <c r="AX53" s="99">
        <v>0</v>
      </c>
      <c r="AY53" s="99">
        <v>0</v>
      </c>
      <c r="AZ53" s="99">
        <v>0</v>
      </c>
      <c r="BA53" s="99">
        <v>0</v>
      </c>
      <c r="BB53" s="99">
        <v>0</v>
      </c>
      <c r="BC53" s="99">
        <v>0</v>
      </c>
      <c r="BD53" s="99">
        <v>0</v>
      </c>
      <c r="BE53" s="99">
        <v>0</v>
      </c>
      <c r="BF53" s="99">
        <v>0</v>
      </c>
      <c r="BG53" s="99">
        <v>0</v>
      </c>
      <c r="BH53" s="99">
        <v>0</v>
      </c>
      <c r="BI53" s="99">
        <v>0</v>
      </c>
      <c r="BJ53" s="99">
        <v>0</v>
      </c>
      <c r="BK53" s="99">
        <v>0</v>
      </c>
      <c r="BL53" s="99">
        <v>0</v>
      </c>
      <c r="BM53" s="99">
        <v>39933</v>
      </c>
      <c r="BN53" s="99">
        <v>339411</v>
      </c>
      <c r="BO53" s="99">
        <v>160877</v>
      </c>
      <c r="BP53" s="99">
        <v>540221</v>
      </c>
      <c r="BQ53" s="99">
        <v>39449</v>
      </c>
      <c r="BR53" s="99">
        <v>239463</v>
      </c>
      <c r="BS53" s="99">
        <v>147914</v>
      </c>
      <c r="BT53" s="99">
        <v>426826</v>
      </c>
      <c r="BU53" s="99">
        <v>37477</v>
      </c>
      <c r="BV53" s="99">
        <v>227490</v>
      </c>
      <c r="BW53" s="99">
        <v>147914</v>
      </c>
      <c r="BX53" s="99">
        <v>412888</v>
      </c>
      <c r="BY53" s="99">
        <v>37477</v>
      </c>
      <c r="BZ53" s="99">
        <v>227490</v>
      </c>
      <c r="CA53" s="99">
        <v>147914</v>
      </c>
      <c r="CB53" s="99">
        <v>412880</v>
      </c>
      <c r="CC53" s="99">
        <v>37000</v>
      </c>
      <c r="CD53" s="99">
        <v>227000</v>
      </c>
      <c r="CE53" s="99">
        <v>148000</v>
      </c>
      <c r="CF53" s="99">
        <v>412000</v>
      </c>
      <c r="CG53" s="99">
        <v>0</v>
      </c>
      <c r="CH53" s="99">
        <v>0</v>
      </c>
      <c r="CI53" s="99">
        <v>0</v>
      </c>
      <c r="CJ53" s="99">
        <v>0</v>
      </c>
      <c r="CK53" s="99">
        <v>0</v>
      </c>
      <c r="CL53" s="99">
        <v>0</v>
      </c>
      <c r="CM53" s="99">
        <v>0</v>
      </c>
      <c r="CN53" s="99">
        <v>0</v>
      </c>
      <c r="CO53" s="99">
        <v>0</v>
      </c>
      <c r="CP53" s="99">
        <v>0</v>
      </c>
      <c r="CQ53" s="99">
        <v>0</v>
      </c>
      <c r="CR53" s="99">
        <v>0</v>
      </c>
      <c r="CS53" s="99">
        <v>85968.71</v>
      </c>
      <c r="CT53" s="99">
        <v>491774.5</v>
      </c>
      <c r="CU53" s="99">
        <v>277119.5</v>
      </c>
      <c r="CV53" s="99">
        <v>854862.7</v>
      </c>
      <c r="CW53" s="99">
        <v>85968.708818631203</v>
      </c>
      <c r="CX53" s="99">
        <v>491774.46566139598</v>
      </c>
      <c r="CY53" s="99">
        <v>277119.53498341999</v>
      </c>
      <c r="CZ53" s="99">
        <v>854862.70946344803</v>
      </c>
      <c r="DA53" s="99">
        <v>85968.708818631203</v>
      </c>
      <c r="DB53" s="99">
        <v>491774.46566139598</v>
      </c>
      <c r="DC53" s="99">
        <v>277119.53498341999</v>
      </c>
      <c r="DD53" s="99">
        <v>854862.70946344803</v>
      </c>
      <c r="DE53" s="99">
        <v>0</v>
      </c>
      <c r="DF53" s="99">
        <v>0</v>
      </c>
      <c r="DG53" s="99">
        <v>0</v>
      </c>
      <c r="DH53" s="99">
        <v>0</v>
      </c>
      <c r="DI53" s="99">
        <v>0</v>
      </c>
      <c r="DJ53" s="99">
        <v>0</v>
      </c>
      <c r="DK53" s="99">
        <v>0</v>
      </c>
      <c r="DL53" s="99">
        <v>0</v>
      </c>
      <c r="DM53" s="99">
        <v>0</v>
      </c>
      <c r="DN53" s="99">
        <v>0</v>
      </c>
      <c r="DO53" s="99">
        <v>0</v>
      </c>
      <c r="DP53" s="99">
        <v>0</v>
      </c>
      <c r="DQ53" s="99">
        <v>0</v>
      </c>
      <c r="DR53" s="99">
        <v>0</v>
      </c>
      <c r="DS53" s="99">
        <v>0</v>
      </c>
      <c r="DT53" s="99">
        <v>0</v>
      </c>
      <c r="DU53" s="99">
        <v>0</v>
      </c>
      <c r="DV53" s="99">
        <v>0</v>
      </c>
      <c r="DW53" s="99">
        <v>0</v>
      </c>
      <c r="DX53" s="99">
        <v>0</v>
      </c>
      <c r="DY53" s="99">
        <v>0</v>
      </c>
      <c r="DZ53" s="99">
        <v>0</v>
      </c>
      <c r="EA53" s="99">
        <v>0</v>
      </c>
      <c r="EB53" s="99">
        <v>0</v>
      </c>
      <c r="EC53" s="99">
        <v>0</v>
      </c>
      <c r="ED53" s="99">
        <v>0</v>
      </c>
      <c r="EE53" s="99">
        <v>0</v>
      </c>
      <c r="EF53" s="99">
        <v>0</v>
      </c>
      <c r="EG53" s="99">
        <v>0</v>
      </c>
      <c r="EH53" s="99">
        <v>0</v>
      </c>
      <c r="EI53" s="99">
        <v>0</v>
      </c>
      <c r="EJ53" s="99">
        <v>0</v>
      </c>
      <c r="EK53" s="99">
        <v>0</v>
      </c>
      <c r="EL53" s="99">
        <v>0</v>
      </c>
      <c r="EM53" s="99">
        <v>0</v>
      </c>
      <c r="EN53" s="99">
        <v>0</v>
      </c>
      <c r="EO53" s="99">
        <v>0</v>
      </c>
      <c r="EP53" s="99">
        <v>0</v>
      </c>
      <c r="EQ53" s="99">
        <v>0</v>
      </c>
      <c r="ER53" s="99">
        <v>1024382</v>
      </c>
      <c r="ES53" s="99">
        <v>0</v>
      </c>
      <c r="ET53" s="99">
        <v>0</v>
      </c>
      <c r="EU53" s="99">
        <v>0</v>
      </c>
      <c r="EV53" s="99">
        <v>1024382</v>
      </c>
      <c r="EW53" s="99">
        <v>0</v>
      </c>
      <c r="EX53" s="99">
        <v>0</v>
      </c>
      <c r="EY53" s="99">
        <v>0</v>
      </c>
      <c r="EZ53" s="99">
        <v>113000</v>
      </c>
      <c r="FA53" s="99">
        <v>0</v>
      </c>
      <c r="FB53" s="99">
        <v>0</v>
      </c>
      <c r="FC53" s="99">
        <v>0</v>
      </c>
      <c r="FD53" s="99">
        <v>110000</v>
      </c>
      <c r="FE53" s="99">
        <v>0</v>
      </c>
      <c r="FF53" s="99">
        <v>0</v>
      </c>
      <c r="FG53" s="99">
        <v>0</v>
      </c>
      <c r="FH53" s="99">
        <v>107000</v>
      </c>
      <c r="FI53" s="99">
        <v>0</v>
      </c>
      <c r="FJ53" s="99">
        <v>0</v>
      </c>
      <c r="FK53" s="99">
        <v>0</v>
      </c>
      <c r="FL53" s="99">
        <v>107000</v>
      </c>
      <c r="FM53" s="99">
        <v>0</v>
      </c>
      <c r="FN53" s="99">
        <v>0</v>
      </c>
      <c r="FO53" s="99">
        <v>0</v>
      </c>
      <c r="FP53" s="99">
        <v>0</v>
      </c>
      <c r="FQ53" s="99">
        <v>0</v>
      </c>
      <c r="FR53" s="99">
        <v>0</v>
      </c>
      <c r="FS53" s="99">
        <v>0</v>
      </c>
      <c r="FT53" s="99">
        <v>0</v>
      </c>
      <c r="FU53" s="99">
        <v>0</v>
      </c>
      <c r="FV53" s="99">
        <v>0</v>
      </c>
      <c r="FW53" s="99">
        <v>0</v>
      </c>
      <c r="FX53" s="99">
        <v>0</v>
      </c>
      <c r="FY53" s="99">
        <v>0</v>
      </c>
      <c r="FZ53" s="99">
        <v>0</v>
      </c>
      <c r="GA53" s="99">
        <v>0</v>
      </c>
      <c r="GB53" s="99">
        <v>0</v>
      </c>
      <c r="GC53" s="99">
        <v>0</v>
      </c>
      <c r="GD53" s="99">
        <v>0</v>
      </c>
      <c r="GE53" s="99">
        <v>0</v>
      </c>
      <c r="GF53" s="99">
        <v>0</v>
      </c>
      <c r="GG53" s="99">
        <v>0</v>
      </c>
      <c r="GH53" s="99">
        <v>0</v>
      </c>
      <c r="GI53" s="99">
        <v>0</v>
      </c>
      <c r="GJ53" s="99">
        <v>0</v>
      </c>
      <c r="GK53" s="99">
        <v>0</v>
      </c>
      <c r="GL53" s="99">
        <v>0</v>
      </c>
      <c r="GM53" s="99">
        <v>0</v>
      </c>
      <c r="GN53" s="99">
        <v>0</v>
      </c>
      <c r="GO53" s="99">
        <v>0</v>
      </c>
      <c r="GP53" s="99">
        <v>0</v>
      </c>
      <c r="GQ53" s="99">
        <v>0</v>
      </c>
      <c r="GR53" s="99">
        <v>0</v>
      </c>
      <c r="GS53" s="99">
        <v>0</v>
      </c>
      <c r="GT53" s="99">
        <v>0</v>
      </c>
      <c r="GU53" s="99">
        <v>0</v>
      </c>
      <c r="GV53" s="99">
        <v>0</v>
      </c>
      <c r="GW53" s="99">
        <v>0</v>
      </c>
      <c r="GX53" s="99">
        <v>0</v>
      </c>
      <c r="GY53" s="99">
        <v>0</v>
      </c>
      <c r="GZ53" s="99">
        <v>0</v>
      </c>
    </row>
    <row r="54" spans="2:208" s="27" customFormat="1" ht="14.25" hidden="1" outlineLevel="2" x14ac:dyDescent="0.25">
      <c r="B54" s="26">
        <v>20</v>
      </c>
      <c r="C54" s="55">
        <v>214.6</v>
      </c>
      <c r="D54" s="82"/>
      <c r="E54" s="57"/>
      <c r="F54" s="57"/>
      <c r="G54" s="83">
        <v>214.6</v>
      </c>
      <c r="H54" s="40" t="s">
        <v>55</v>
      </c>
      <c r="I54" s="99">
        <v>0</v>
      </c>
      <c r="J54" s="99">
        <v>0</v>
      </c>
      <c r="K54" s="99">
        <v>0</v>
      </c>
      <c r="L54" s="99">
        <v>0</v>
      </c>
      <c r="M54" s="99">
        <v>0</v>
      </c>
      <c r="N54" s="99">
        <v>0</v>
      </c>
      <c r="O54" s="99">
        <v>0</v>
      </c>
      <c r="P54" s="99">
        <v>0</v>
      </c>
      <c r="Q54" s="99">
        <v>0</v>
      </c>
      <c r="R54" s="99">
        <v>0</v>
      </c>
      <c r="S54" s="99">
        <v>0</v>
      </c>
      <c r="T54" s="99">
        <v>0</v>
      </c>
      <c r="U54" s="99">
        <v>0</v>
      </c>
      <c r="V54" s="99">
        <v>0</v>
      </c>
      <c r="W54" s="99">
        <v>0</v>
      </c>
      <c r="X54" s="99">
        <v>0</v>
      </c>
      <c r="Y54" s="99">
        <v>0</v>
      </c>
      <c r="Z54" s="99">
        <v>0</v>
      </c>
      <c r="AA54" s="99">
        <v>0</v>
      </c>
      <c r="AB54" s="99">
        <v>0</v>
      </c>
      <c r="AC54" s="99">
        <v>0</v>
      </c>
      <c r="AD54" s="99">
        <v>0</v>
      </c>
      <c r="AE54" s="99">
        <v>0</v>
      </c>
      <c r="AF54" s="99">
        <v>0</v>
      </c>
      <c r="AG54" s="99">
        <v>0</v>
      </c>
      <c r="AH54" s="99">
        <v>0</v>
      </c>
      <c r="AI54" s="99">
        <v>0</v>
      </c>
      <c r="AJ54" s="99">
        <v>0</v>
      </c>
      <c r="AK54" s="99">
        <v>0</v>
      </c>
      <c r="AL54" s="99">
        <v>0</v>
      </c>
      <c r="AM54" s="99">
        <v>0</v>
      </c>
      <c r="AN54" s="99">
        <v>0</v>
      </c>
      <c r="AO54" s="99">
        <v>0</v>
      </c>
      <c r="AP54" s="99">
        <v>0</v>
      </c>
      <c r="AQ54" s="99">
        <v>0</v>
      </c>
      <c r="AR54" s="99">
        <v>0</v>
      </c>
      <c r="AS54" s="99">
        <v>0</v>
      </c>
      <c r="AT54" s="99">
        <v>0</v>
      </c>
      <c r="AU54" s="99">
        <v>0</v>
      </c>
      <c r="AV54" s="99">
        <v>0</v>
      </c>
      <c r="AW54" s="99">
        <v>0</v>
      </c>
      <c r="AX54" s="99">
        <v>0</v>
      </c>
      <c r="AY54" s="99">
        <v>0</v>
      </c>
      <c r="AZ54" s="99">
        <v>0</v>
      </c>
      <c r="BA54" s="99">
        <v>0</v>
      </c>
      <c r="BB54" s="99">
        <v>0</v>
      </c>
      <c r="BC54" s="99">
        <v>0</v>
      </c>
      <c r="BD54" s="99">
        <v>0</v>
      </c>
      <c r="BE54" s="99">
        <v>0</v>
      </c>
      <c r="BF54" s="99">
        <v>0</v>
      </c>
      <c r="BG54" s="99">
        <v>0</v>
      </c>
      <c r="BH54" s="99">
        <v>0</v>
      </c>
      <c r="BI54" s="99">
        <v>0</v>
      </c>
      <c r="BJ54" s="99">
        <v>0</v>
      </c>
      <c r="BK54" s="99">
        <v>0</v>
      </c>
      <c r="BL54" s="99">
        <v>0</v>
      </c>
      <c r="BM54" s="99">
        <v>19547</v>
      </c>
      <c r="BN54" s="99">
        <v>412073</v>
      </c>
      <c r="BO54" s="99">
        <v>288181</v>
      </c>
      <c r="BP54" s="99">
        <v>719801</v>
      </c>
      <c r="BQ54" s="99">
        <v>19150</v>
      </c>
      <c r="BR54" s="99">
        <v>289217</v>
      </c>
      <c r="BS54" s="99">
        <v>227530</v>
      </c>
      <c r="BT54" s="99">
        <v>535897</v>
      </c>
      <c r="BU54" s="99">
        <v>12754</v>
      </c>
      <c r="BV54" s="99">
        <v>190283</v>
      </c>
      <c r="BW54" s="99">
        <v>161366</v>
      </c>
      <c r="BX54" s="99">
        <v>364403</v>
      </c>
      <c r="BY54" s="99">
        <v>18193</v>
      </c>
      <c r="BZ54" s="99">
        <v>274756</v>
      </c>
      <c r="CA54" s="99">
        <v>227530</v>
      </c>
      <c r="CB54" s="99">
        <v>520479</v>
      </c>
      <c r="CC54" s="99">
        <v>0</v>
      </c>
      <c r="CD54" s="99">
        <v>0</v>
      </c>
      <c r="CE54" s="99">
        <v>0</v>
      </c>
      <c r="CF54" s="99">
        <v>0</v>
      </c>
      <c r="CG54" s="99">
        <v>0</v>
      </c>
      <c r="CH54" s="99">
        <v>0</v>
      </c>
      <c r="CI54" s="99">
        <v>0</v>
      </c>
      <c r="CJ54" s="99">
        <v>0</v>
      </c>
      <c r="CK54" s="99">
        <v>0</v>
      </c>
      <c r="CL54" s="99">
        <v>0</v>
      </c>
      <c r="CM54" s="99">
        <v>0</v>
      </c>
      <c r="CN54" s="99">
        <v>0</v>
      </c>
      <c r="CO54" s="99">
        <v>0</v>
      </c>
      <c r="CP54" s="99">
        <v>0</v>
      </c>
      <c r="CQ54" s="99">
        <v>0</v>
      </c>
      <c r="CR54" s="99">
        <v>0</v>
      </c>
      <c r="CS54" s="99">
        <v>14086.01</v>
      </c>
      <c r="CT54" s="99">
        <v>199854.4</v>
      </c>
      <c r="CU54" s="99">
        <v>166164.4</v>
      </c>
      <c r="CV54" s="99">
        <v>380104.8</v>
      </c>
      <c r="CW54" s="99">
        <v>0</v>
      </c>
      <c r="CX54" s="99">
        <v>0</v>
      </c>
      <c r="CY54" s="99">
        <v>0</v>
      </c>
      <c r="CZ54" s="99">
        <v>0</v>
      </c>
      <c r="DA54" s="99">
        <v>0</v>
      </c>
      <c r="DB54" s="99">
        <v>0</v>
      </c>
      <c r="DC54" s="99">
        <v>0</v>
      </c>
      <c r="DD54" s="99">
        <v>0</v>
      </c>
      <c r="DE54" s="99">
        <v>0</v>
      </c>
      <c r="DF54" s="99">
        <v>0</v>
      </c>
      <c r="DG54" s="99">
        <v>0</v>
      </c>
      <c r="DH54" s="99">
        <v>0</v>
      </c>
      <c r="DI54" s="99">
        <v>0</v>
      </c>
      <c r="DJ54" s="99">
        <v>0</v>
      </c>
      <c r="DK54" s="99">
        <v>0</v>
      </c>
      <c r="DL54" s="99">
        <v>0</v>
      </c>
      <c r="DM54" s="99">
        <v>0</v>
      </c>
      <c r="DN54" s="99">
        <v>0</v>
      </c>
      <c r="DO54" s="99">
        <v>0</v>
      </c>
      <c r="DP54" s="99">
        <v>0</v>
      </c>
      <c r="DQ54" s="99">
        <v>0</v>
      </c>
      <c r="DR54" s="99">
        <v>0</v>
      </c>
      <c r="DS54" s="99">
        <v>0</v>
      </c>
      <c r="DT54" s="99">
        <v>0</v>
      </c>
      <c r="DU54" s="99">
        <v>0</v>
      </c>
      <c r="DV54" s="99">
        <v>0</v>
      </c>
      <c r="DW54" s="99">
        <v>0</v>
      </c>
      <c r="DX54" s="99">
        <v>0</v>
      </c>
      <c r="DY54" s="99">
        <v>0</v>
      </c>
      <c r="DZ54" s="99">
        <v>0</v>
      </c>
      <c r="EA54" s="99">
        <v>0</v>
      </c>
      <c r="EB54" s="99">
        <v>0</v>
      </c>
      <c r="EC54" s="99">
        <v>0</v>
      </c>
      <c r="ED54" s="99">
        <v>0</v>
      </c>
      <c r="EE54" s="99">
        <v>0</v>
      </c>
      <c r="EF54" s="99">
        <v>0</v>
      </c>
      <c r="EG54" s="99">
        <v>0</v>
      </c>
      <c r="EH54" s="99">
        <v>0</v>
      </c>
      <c r="EI54" s="99">
        <v>0</v>
      </c>
      <c r="EJ54" s="99">
        <v>0</v>
      </c>
      <c r="EK54" s="99">
        <v>0</v>
      </c>
      <c r="EL54" s="99">
        <v>0</v>
      </c>
      <c r="EM54" s="99">
        <v>0</v>
      </c>
      <c r="EN54" s="99">
        <v>0</v>
      </c>
      <c r="EO54" s="99">
        <v>0</v>
      </c>
      <c r="EP54" s="99">
        <v>0</v>
      </c>
      <c r="EQ54" s="99">
        <v>0</v>
      </c>
      <c r="ER54" s="99">
        <v>1286153</v>
      </c>
      <c r="ES54" s="99">
        <v>0</v>
      </c>
      <c r="ET54" s="99">
        <v>0</v>
      </c>
      <c r="EU54" s="99">
        <v>0</v>
      </c>
      <c r="EV54" s="99">
        <v>1286153</v>
      </c>
      <c r="EW54" s="99">
        <v>0</v>
      </c>
      <c r="EX54" s="99">
        <v>0</v>
      </c>
      <c r="EY54" s="99">
        <v>0</v>
      </c>
      <c r="EZ54" s="99">
        <v>0</v>
      </c>
      <c r="FA54" s="99">
        <v>0</v>
      </c>
      <c r="FB54" s="99">
        <v>0</v>
      </c>
      <c r="FC54" s="99">
        <v>0</v>
      </c>
      <c r="FD54" s="99">
        <v>0</v>
      </c>
      <c r="FE54" s="99">
        <v>0</v>
      </c>
      <c r="FF54" s="99">
        <v>0</v>
      </c>
      <c r="FG54" s="99">
        <v>0</v>
      </c>
      <c r="FH54" s="99">
        <v>0</v>
      </c>
      <c r="FI54" s="99">
        <v>0</v>
      </c>
      <c r="FJ54" s="99">
        <v>0</v>
      </c>
      <c r="FK54" s="99">
        <v>0</v>
      </c>
      <c r="FL54" s="99">
        <v>0</v>
      </c>
      <c r="FM54" s="99">
        <v>0</v>
      </c>
      <c r="FN54" s="99">
        <v>0</v>
      </c>
      <c r="FO54" s="99">
        <v>0</v>
      </c>
      <c r="FP54" s="99">
        <v>0</v>
      </c>
      <c r="FQ54" s="99">
        <v>0</v>
      </c>
      <c r="FR54" s="99">
        <v>0</v>
      </c>
      <c r="FS54" s="99">
        <v>0</v>
      </c>
      <c r="FT54" s="99">
        <v>0</v>
      </c>
      <c r="FU54" s="99">
        <v>0</v>
      </c>
      <c r="FV54" s="99">
        <v>0</v>
      </c>
      <c r="FW54" s="99">
        <v>0</v>
      </c>
      <c r="FX54" s="99">
        <v>0</v>
      </c>
      <c r="FY54" s="99">
        <v>0</v>
      </c>
      <c r="FZ54" s="99">
        <v>0</v>
      </c>
      <c r="GA54" s="99">
        <v>0</v>
      </c>
      <c r="GB54" s="99">
        <v>0</v>
      </c>
      <c r="GC54" s="99">
        <v>0</v>
      </c>
      <c r="GD54" s="99">
        <v>0</v>
      </c>
      <c r="GE54" s="99">
        <v>0</v>
      </c>
      <c r="GF54" s="99">
        <v>0</v>
      </c>
      <c r="GG54" s="99">
        <v>0</v>
      </c>
      <c r="GH54" s="99">
        <v>0</v>
      </c>
      <c r="GI54" s="99">
        <v>0</v>
      </c>
      <c r="GJ54" s="99">
        <v>0</v>
      </c>
      <c r="GK54" s="99">
        <v>0</v>
      </c>
      <c r="GL54" s="99">
        <v>0</v>
      </c>
      <c r="GM54" s="99">
        <v>0</v>
      </c>
      <c r="GN54" s="99">
        <v>0</v>
      </c>
      <c r="GO54" s="99">
        <v>0</v>
      </c>
      <c r="GP54" s="99">
        <v>0</v>
      </c>
      <c r="GQ54" s="99">
        <v>0</v>
      </c>
      <c r="GR54" s="99">
        <v>0</v>
      </c>
      <c r="GS54" s="99">
        <v>0</v>
      </c>
      <c r="GT54" s="99">
        <v>0</v>
      </c>
      <c r="GU54" s="99">
        <v>0</v>
      </c>
      <c r="GV54" s="99">
        <v>0</v>
      </c>
      <c r="GW54" s="99">
        <v>0</v>
      </c>
      <c r="GX54" s="99">
        <v>0</v>
      </c>
      <c r="GY54" s="99">
        <v>0</v>
      </c>
      <c r="GZ54" s="99">
        <v>0</v>
      </c>
    </row>
    <row r="55" spans="2:208" s="27" customFormat="1" ht="14.25" hidden="1" outlineLevel="2" x14ac:dyDescent="0.25">
      <c r="B55" s="26">
        <v>20</v>
      </c>
      <c r="C55" s="55">
        <v>214.7</v>
      </c>
      <c r="D55" s="82"/>
      <c r="E55" s="57"/>
      <c r="F55" s="57"/>
      <c r="G55" s="83">
        <v>214.7</v>
      </c>
      <c r="H55" s="40" t="s">
        <v>49</v>
      </c>
      <c r="I55" s="99">
        <v>0</v>
      </c>
      <c r="J55" s="99">
        <v>0</v>
      </c>
      <c r="K55" s="99">
        <v>0</v>
      </c>
      <c r="L55" s="99">
        <v>0</v>
      </c>
      <c r="M55" s="99">
        <v>0</v>
      </c>
      <c r="N55" s="99">
        <v>0</v>
      </c>
      <c r="O55" s="99">
        <v>0</v>
      </c>
      <c r="P55" s="99">
        <v>0</v>
      </c>
      <c r="Q55" s="99">
        <v>0</v>
      </c>
      <c r="R55" s="99">
        <v>0</v>
      </c>
      <c r="S55" s="99">
        <v>0</v>
      </c>
      <c r="T55" s="99">
        <v>0</v>
      </c>
      <c r="U55" s="99">
        <v>0</v>
      </c>
      <c r="V55" s="99">
        <v>0</v>
      </c>
      <c r="W55" s="99">
        <v>0</v>
      </c>
      <c r="X55" s="99">
        <v>0</v>
      </c>
      <c r="Y55" s="99">
        <v>0</v>
      </c>
      <c r="Z55" s="99">
        <v>0</v>
      </c>
      <c r="AA55" s="99">
        <v>0</v>
      </c>
      <c r="AB55" s="99">
        <v>0</v>
      </c>
      <c r="AC55" s="99">
        <v>0</v>
      </c>
      <c r="AD55" s="99">
        <v>0</v>
      </c>
      <c r="AE55" s="99">
        <v>0</v>
      </c>
      <c r="AF55" s="99">
        <v>0</v>
      </c>
      <c r="AG55" s="99">
        <v>0</v>
      </c>
      <c r="AH55" s="99">
        <v>0</v>
      </c>
      <c r="AI55" s="99">
        <v>0</v>
      </c>
      <c r="AJ55" s="99">
        <v>0</v>
      </c>
      <c r="AK55" s="99">
        <v>0</v>
      </c>
      <c r="AL55" s="99">
        <v>0</v>
      </c>
      <c r="AM55" s="99">
        <v>0</v>
      </c>
      <c r="AN55" s="99">
        <v>0</v>
      </c>
      <c r="AO55" s="99">
        <v>0</v>
      </c>
      <c r="AP55" s="99">
        <v>0</v>
      </c>
      <c r="AQ55" s="99">
        <v>0</v>
      </c>
      <c r="AR55" s="99">
        <v>0</v>
      </c>
      <c r="AS55" s="99">
        <v>0</v>
      </c>
      <c r="AT55" s="99">
        <v>0</v>
      </c>
      <c r="AU55" s="99">
        <v>0</v>
      </c>
      <c r="AV55" s="99">
        <v>0</v>
      </c>
      <c r="AW55" s="99">
        <v>0</v>
      </c>
      <c r="AX55" s="99">
        <v>0</v>
      </c>
      <c r="AY55" s="99">
        <v>0</v>
      </c>
      <c r="AZ55" s="99">
        <v>0</v>
      </c>
      <c r="BA55" s="99">
        <v>0</v>
      </c>
      <c r="BB55" s="99">
        <v>0</v>
      </c>
      <c r="BC55" s="99">
        <v>0</v>
      </c>
      <c r="BD55" s="99">
        <v>0</v>
      </c>
      <c r="BE55" s="99">
        <v>0</v>
      </c>
      <c r="BF55" s="99">
        <v>0</v>
      </c>
      <c r="BG55" s="99">
        <v>0</v>
      </c>
      <c r="BH55" s="99">
        <v>0</v>
      </c>
      <c r="BI55" s="99">
        <v>0</v>
      </c>
      <c r="BJ55" s="99">
        <v>0</v>
      </c>
      <c r="BK55" s="99">
        <v>0</v>
      </c>
      <c r="BL55" s="99">
        <v>0</v>
      </c>
      <c r="BM55" s="99">
        <v>0</v>
      </c>
      <c r="BN55" s="99">
        <v>0</v>
      </c>
      <c r="BO55" s="99">
        <v>0</v>
      </c>
      <c r="BP55" s="99">
        <v>0</v>
      </c>
      <c r="BQ55" s="99">
        <v>0</v>
      </c>
      <c r="BR55" s="99">
        <v>0</v>
      </c>
      <c r="BS55" s="99">
        <v>0</v>
      </c>
      <c r="BT55" s="99">
        <v>0</v>
      </c>
      <c r="BU55" s="99">
        <v>0</v>
      </c>
      <c r="BV55" s="99">
        <v>0</v>
      </c>
      <c r="BW55" s="99">
        <v>0</v>
      </c>
      <c r="BX55" s="99">
        <v>0</v>
      </c>
      <c r="BY55" s="99">
        <v>0</v>
      </c>
      <c r="BZ55" s="99">
        <v>0</v>
      </c>
      <c r="CA55" s="99">
        <v>0</v>
      </c>
      <c r="CB55" s="99">
        <v>0</v>
      </c>
      <c r="CC55" s="99">
        <v>0</v>
      </c>
      <c r="CD55" s="99">
        <v>0</v>
      </c>
      <c r="CE55" s="99">
        <v>0</v>
      </c>
      <c r="CF55" s="99">
        <v>0</v>
      </c>
      <c r="CG55" s="99">
        <v>0</v>
      </c>
      <c r="CH55" s="99">
        <v>0</v>
      </c>
      <c r="CI55" s="99">
        <v>0</v>
      </c>
      <c r="CJ55" s="99">
        <v>0</v>
      </c>
      <c r="CK55" s="99">
        <v>0</v>
      </c>
      <c r="CL55" s="99">
        <v>0</v>
      </c>
      <c r="CM55" s="99">
        <v>0</v>
      </c>
      <c r="CN55" s="99">
        <v>0</v>
      </c>
      <c r="CO55" s="99">
        <v>0</v>
      </c>
      <c r="CP55" s="99">
        <v>0</v>
      </c>
      <c r="CQ55" s="99">
        <v>0</v>
      </c>
      <c r="CR55" s="99">
        <v>0</v>
      </c>
      <c r="CS55" s="99">
        <v>0</v>
      </c>
      <c r="CT55" s="99">
        <v>0</v>
      </c>
      <c r="CU55" s="99">
        <v>0</v>
      </c>
      <c r="CV55" s="99">
        <v>0</v>
      </c>
      <c r="CW55" s="99">
        <v>0</v>
      </c>
      <c r="CX55" s="99">
        <v>0</v>
      </c>
      <c r="CY55" s="99">
        <v>0</v>
      </c>
      <c r="CZ55" s="99">
        <v>0</v>
      </c>
      <c r="DA55" s="99">
        <v>0</v>
      </c>
      <c r="DB55" s="99">
        <v>0</v>
      </c>
      <c r="DC55" s="99">
        <v>0</v>
      </c>
      <c r="DD55" s="99">
        <v>0</v>
      </c>
      <c r="DE55" s="99">
        <v>0</v>
      </c>
      <c r="DF55" s="99">
        <v>0</v>
      </c>
      <c r="DG55" s="99">
        <v>0</v>
      </c>
      <c r="DH55" s="99">
        <v>0</v>
      </c>
      <c r="DI55" s="99">
        <v>0</v>
      </c>
      <c r="DJ55" s="99">
        <v>0</v>
      </c>
      <c r="DK55" s="99">
        <v>0</v>
      </c>
      <c r="DL55" s="99">
        <v>0</v>
      </c>
      <c r="DM55" s="99">
        <v>0</v>
      </c>
      <c r="DN55" s="99">
        <v>0</v>
      </c>
      <c r="DO55" s="99">
        <v>0</v>
      </c>
      <c r="DP55" s="99">
        <v>0</v>
      </c>
      <c r="DQ55" s="99">
        <v>0</v>
      </c>
      <c r="DR55" s="99">
        <v>0</v>
      </c>
      <c r="DS55" s="99">
        <v>0</v>
      </c>
      <c r="DT55" s="99">
        <v>0</v>
      </c>
      <c r="DU55" s="99">
        <v>0</v>
      </c>
      <c r="DV55" s="99">
        <v>0</v>
      </c>
      <c r="DW55" s="99">
        <v>0</v>
      </c>
      <c r="DX55" s="99">
        <v>0</v>
      </c>
      <c r="DY55" s="99">
        <v>0</v>
      </c>
      <c r="DZ55" s="99">
        <v>0</v>
      </c>
      <c r="EA55" s="99">
        <v>0</v>
      </c>
      <c r="EB55" s="99">
        <v>0</v>
      </c>
      <c r="EC55" s="99">
        <v>0</v>
      </c>
      <c r="ED55" s="99">
        <v>0</v>
      </c>
      <c r="EE55" s="99">
        <v>0</v>
      </c>
      <c r="EF55" s="99">
        <v>0</v>
      </c>
      <c r="EG55" s="99">
        <v>0</v>
      </c>
      <c r="EH55" s="99">
        <v>0</v>
      </c>
      <c r="EI55" s="99">
        <v>0</v>
      </c>
      <c r="EJ55" s="99">
        <v>0</v>
      </c>
      <c r="EK55" s="99">
        <v>0</v>
      </c>
      <c r="EL55" s="99">
        <v>0</v>
      </c>
      <c r="EM55" s="99">
        <v>0</v>
      </c>
      <c r="EN55" s="99">
        <v>0</v>
      </c>
      <c r="EO55" s="99">
        <v>0</v>
      </c>
      <c r="EP55" s="99">
        <v>0</v>
      </c>
      <c r="EQ55" s="99">
        <v>0</v>
      </c>
      <c r="ER55" s="99">
        <v>0</v>
      </c>
      <c r="ES55" s="99">
        <v>0</v>
      </c>
      <c r="ET55" s="99">
        <v>0</v>
      </c>
      <c r="EU55" s="99">
        <v>0</v>
      </c>
      <c r="EV55" s="99">
        <v>0</v>
      </c>
      <c r="EW55" s="99">
        <v>0</v>
      </c>
      <c r="EX55" s="99">
        <v>0</v>
      </c>
      <c r="EY55" s="99">
        <v>0</v>
      </c>
      <c r="EZ55" s="99">
        <v>436000</v>
      </c>
      <c r="FA55" s="99">
        <v>0</v>
      </c>
      <c r="FB55" s="99">
        <v>0</v>
      </c>
      <c r="FC55" s="99">
        <v>0</v>
      </c>
      <c r="FD55" s="99">
        <v>426000</v>
      </c>
      <c r="FE55" s="99">
        <v>0</v>
      </c>
      <c r="FF55" s="99">
        <v>0</v>
      </c>
      <c r="FG55" s="99">
        <v>0</v>
      </c>
      <c r="FH55" s="99">
        <v>416000</v>
      </c>
      <c r="FI55" s="99">
        <v>0</v>
      </c>
      <c r="FJ55" s="99">
        <v>0</v>
      </c>
      <c r="FK55" s="99">
        <v>0</v>
      </c>
      <c r="FL55" s="99">
        <v>832000</v>
      </c>
      <c r="FM55" s="99">
        <v>0</v>
      </c>
      <c r="FN55" s="99">
        <v>0</v>
      </c>
      <c r="FO55" s="99">
        <v>0</v>
      </c>
      <c r="FP55" s="99">
        <v>0</v>
      </c>
      <c r="FQ55" s="99">
        <v>0</v>
      </c>
      <c r="FR55" s="99">
        <v>0</v>
      </c>
      <c r="FS55" s="99">
        <v>0</v>
      </c>
      <c r="FT55" s="99">
        <v>0</v>
      </c>
      <c r="FU55" s="99">
        <v>0</v>
      </c>
      <c r="FV55" s="99">
        <v>0</v>
      </c>
      <c r="FW55" s="99">
        <v>0</v>
      </c>
      <c r="FX55" s="99">
        <v>0</v>
      </c>
      <c r="FY55" s="99">
        <v>0</v>
      </c>
      <c r="FZ55" s="99">
        <v>0</v>
      </c>
      <c r="GA55" s="99">
        <v>0</v>
      </c>
      <c r="GB55" s="99">
        <v>0</v>
      </c>
      <c r="GC55" s="99">
        <v>0</v>
      </c>
      <c r="GD55" s="99">
        <v>0</v>
      </c>
      <c r="GE55" s="99">
        <v>0</v>
      </c>
      <c r="GF55" s="99">
        <v>0</v>
      </c>
      <c r="GG55" s="99">
        <v>0</v>
      </c>
      <c r="GH55" s="99">
        <v>0</v>
      </c>
      <c r="GI55" s="99">
        <v>0</v>
      </c>
      <c r="GJ55" s="99">
        <v>0</v>
      </c>
      <c r="GK55" s="99">
        <v>0</v>
      </c>
      <c r="GL55" s="99">
        <v>0</v>
      </c>
      <c r="GM55" s="99">
        <v>0</v>
      </c>
      <c r="GN55" s="99">
        <v>0</v>
      </c>
      <c r="GO55" s="99">
        <v>0</v>
      </c>
      <c r="GP55" s="99">
        <v>0</v>
      </c>
      <c r="GQ55" s="99">
        <v>0</v>
      </c>
      <c r="GR55" s="99">
        <v>0</v>
      </c>
      <c r="GS55" s="99">
        <v>0</v>
      </c>
      <c r="GT55" s="99">
        <v>0</v>
      </c>
      <c r="GU55" s="99">
        <v>0</v>
      </c>
      <c r="GV55" s="99">
        <v>0</v>
      </c>
      <c r="GW55" s="99">
        <v>0</v>
      </c>
      <c r="GX55" s="99">
        <v>0</v>
      </c>
      <c r="GY55" s="99">
        <v>0</v>
      </c>
      <c r="GZ55" s="99">
        <v>0</v>
      </c>
    </row>
    <row r="56" spans="2:208" hidden="1" outlineLevel="2" x14ac:dyDescent="0.3">
      <c r="B56" s="21">
        <v>20</v>
      </c>
      <c r="C56" s="52">
        <v>215</v>
      </c>
      <c r="D56" s="77"/>
      <c r="E56" s="52"/>
      <c r="F56" s="54">
        <v>215</v>
      </c>
      <c r="G56" s="78"/>
      <c r="H56" s="35" t="s">
        <v>56</v>
      </c>
      <c r="I56" s="97">
        <v>0</v>
      </c>
      <c r="J56" s="97">
        <v>0</v>
      </c>
      <c r="K56" s="97">
        <v>0</v>
      </c>
      <c r="L56" s="97">
        <v>0</v>
      </c>
      <c r="M56" s="97">
        <v>0</v>
      </c>
      <c r="N56" s="97">
        <v>0</v>
      </c>
      <c r="O56" s="97">
        <v>0</v>
      </c>
      <c r="P56" s="97">
        <v>0</v>
      </c>
      <c r="Q56" s="97">
        <v>0</v>
      </c>
      <c r="R56" s="97">
        <v>0</v>
      </c>
      <c r="S56" s="97">
        <v>0</v>
      </c>
      <c r="T56" s="97">
        <v>0</v>
      </c>
      <c r="U56" s="97">
        <v>0</v>
      </c>
      <c r="V56" s="97">
        <v>0</v>
      </c>
      <c r="W56" s="97">
        <v>0</v>
      </c>
      <c r="X56" s="97">
        <v>0</v>
      </c>
      <c r="Y56" s="97">
        <v>0</v>
      </c>
      <c r="Z56" s="97">
        <v>0</v>
      </c>
      <c r="AA56" s="97">
        <v>0</v>
      </c>
      <c r="AB56" s="97">
        <v>0</v>
      </c>
      <c r="AC56" s="97">
        <v>0</v>
      </c>
      <c r="AD56" s="97">
        <v>0</v>
      </c>
      <c r="AE56" s="97">
        <v>0</v>
      </c>
      <c r="AF56" s="97">
        <v>0</v>
      </c>
      <c r="AG56" s="97">
        <v>0</v>
      </c>
      <c r="AH56" s="97">
        <v>0</v>
      </c>
      <c r="AI56" s="97">
        <v>0</v>
      </c>
      <c r="AJ56" s="97">
        <v>0</v>
      </c>
      <c r="AK56" s="97">
        <v>0</v>
      </c>
      <c r="AL56" s="97">
        <v>0</v>
      </c>
      <c r="AM56" s="97">
        <v>0</v>
      </c>
      <c r="AN56" s="97">
        <v>0</v>
      </c>
      <c r="AO56" s="97">
        <v>0</v>
      </c>
      <c r="AP56" s="97">
        <v>0</v>
      </c>
      <c r="AQ56" s="97">
        <v>0</v>
      </c>
      <c r="AR56" s="97">
        <v>0</v>
      </c>
      <c r="AS56" s="97">
        <v>0</v>
      </c>
      <c r="AT56" s="97">
        <v>0</v>
      </c>
      <c r="AU56" s="97">
        <v>0</v>
      </c>
      <c r="AV56" s="97">
        <v>0</v>
      </c>
      <c r="AW56" s="97">
        <v>0</v>
      </c>
      <c r="AX56" s="97">
        <v>0</v>
      </c>
      <c r="AY56" s="97">
        <v>0</v>
      </c>
      <c r="AZ56" s="97">
        <v>0</v>
      </c>
      <c r="BA56" s="97">
        <v>0</v>
      </c>
      <c r="BB56" s="97">
        <v>0</v>
      </c>
      <c r="BC56" s="97">
        <v>0</v>
      </c>
      <c r="BD56" s="97">
        <v>0</v>
      </c>
      <c r="BE56" s="97">
        <v>0</v>
      </c>
      <c r="BF56" s="97">
        <v>0</v>
      </c>
      <c r="BG56" s="97">
        <v>0</v>
      </c>
      <c r="BH56" s="97">
        <v>0</v>
      </c>
      <c r="BI56" s="97">
        <v>0</v>
      </c>
      <c r="BJ56" s="97">
        <v>0</v>
      </c>
      <c r="BK56" s="97">
        <v>0</v>
      </c>
      <c r="BL56" s="97">
        <v>0</v>
      </c>
      <c r="BM56" s="97">
        <v>656271</v>
      </c>
      <c r="BN56" s="97">
        <v>14939875</v>
      </c>
      <c r="BO56" s="97">
        <v>6782680</v>
      </c>
      <c r="BP56" s="97">
        <v>22378826</v>
      </c>
      <c r="BQ56" s="97">
        <v>651097</v>
      </c>
      <c r="BR56" s="97">
        <v>9023634</v>
      </c>
      <c r="BS56" s="97">
        <v>4692587</v>
      </c>
      <c r="BT56" s="97">
        <v>14367318</v>
      </c>
      <c r="BU56" s="97">
        <v>0</v>
      </c>
      <c r="BV56" s="97">
        <v>0</v>
      </c>
      <c r="BW56" s="97">
        <v>0</v>
      </c>
      <c r="BX56" s="97">
        <v>0</v>
      </c>
      <c r="BY56" s="97">
        <v>618542</v>
      </c>
      <c r="BZ56" s="97">
        <v>8572452</v>
      </c>
      <c r="CA56" s="97">
        <v>4692587</v>
      </c>
      <c r="CB56" s="97">
        <v>13883581</v>
      </c>
      <c r="CC56" s="97">
        <v>0</v>
      </c>
      <c r="CD56" s="97">
        <v>0</v>
      </c>
      <c r="CE56" s="97">
        <v>0</v>
      </c>
      <c r="CF56" s="97">
        <v>0</v>
      </c>
      <c r="CG56" s="97">
        <v>0</v>
      </c>
      <c r="CH56" s="97">
        <v>0</v>
      </c>
      <c r="CI56" s="97">
        <v>0</v>
      </c>
      <c r="CJ56" s="97">
        <v>0</v>
      </c>
      <c r="CK56" s="97">
        <v>0</v>
      </c>
      <c r="CL56" s="97">
        <v>0</v>
      </c>
      <c r="CM56" s="97">
        <v>0</v>
      </c>
      <c r="CN56" s="97">
        <v>0</v>
      </c>
      <c r="CO56" s="97">
        <v>0</v>
      </c>
      <c r="CP56" s="97">
        <v>0</v>
      </c>
      <c r="CQ56" s="97">
        <v>0</v>
      </c>
      <c r="CR56" s="97">
        <v>0</v>
      </c>
      <c r="CS56" s="97">
        <v>720412.8</v>
      </c>
      <c r="CT56" s="97">
        <v>7818006</v>
      </c>
      <c r="CU56" s="97">
        <v>4254663</v>
      </c>
      <c r="CV56" s="97">
        <v>12793082</v>
      </c>
      <c r="CW56" s="97">
        <v>916612.03230442503</v>
      </c>
      <c r="CX56" s="97">
        <v>11452551.732722901</v>
      </c>
      <c r="CY56" s="97">
        <v>7144493.63346205</v>
      </c>
      <c r="CZ56" s="97">
        <v>19513657.398489401</v>
      </c>
      <c r="DA56" s="97">
        <v>1454503.6698400001</v>
      </c>
      <c r="DB56" s="97">
        <v>8616677.7378178202</v>
      </c>
      <c r="DC56" s="97">
        <v>4722283.1627856297</v>
      </c>
      <c r="DD56" s="97">
        <v>14793464.570443399</v>
      </c>
      <c r="DE56" s="97">
        <v>0</v>
      </c>
      <c r="DF56" s="97">
        <v>0</v>
      </c>
      <c r="DG56" s="97">
        <v>0</v>
      </c>
      <c r="DH56" s="97">
        <v>0</v>
      </c>
      <c r="DI56" s="97">
        <v>0</v>
      </c>
      <c r="DJ56" s="97">
        <v>0</v>
      </c>
      <c r="DK56" s="97">
        <v>0</v>
      </c>
      <c r="DL56" s="97">
        <v>0</v>
      </c>
      <c r="DM56" s="97">
        <v>0</v>
      </c>
      <c r="DN56" s="97">
        <v>0</v>
      </c>
      <c r="DO56" s="97">
        <v>0</v>
      </c>
      <c r="DP56" s="97">
        <v>0</v>
      </c>
      <c r="DQ56" s="97">
        <v>0</v>
      </c>
      <c r="DR56" s="97">
        <v>0</v>
      </c>
      <c r="DS56" s="97">
        <v>0</v>
      </c>
      <c r="DT56" s="97">
        <v>0</v>
      </c>
      <c r="DU56" s="97">
        <v>0</v>
      </c>
      <c r="DV56" s="97">
        <v>0</v>
      </c>
      <c r="DW56" s="97">
        <v>0</v>
      </c>
      <c r="DX56" s="97">
        <v>0</v>
      </c>
      <c r="DY56" s="97">
        <v>0</v>
      </c>
      <c r="DZ56" s="97">
        <v>0</v>
      </c>
      <c r="EA56" s="97">
        <v>0</v>
      </c>
      <c r="EB56" s="97">
        <v>0</v>
      </c>
      <c r="EC56" s="97">
        <v>0</v>
      </c>
      <c r="ED56" s="97">
        <v>0</v>
      </c>
      <c r="EE56" s="97">
        <v>0</v>
      </c>
      <c r="EF56" s="97">
        <v>201764455</v>
      </c>
      <c r="EG56" s="97">
        <v>0</v>
      </c>
      <c r="EH56" s="97">
        <v>0</v>
      </c>
      <c r="EI56" s="97">
        <v>0</v>
      </c>
      <c r="EJ56" s="97">
        <v>0</v>
      </c>
      <c r="EK56" s="97">
        <v>0</v>
      </c>
      <c r="EL56" s="97">
        <v>0</v>
      </c>
      <c r="EM56" s="97">
        <v>0</v>
      </c>
      <c r="EN56" s="97">
        <v>66900000</v>
      </c>
      <c r="EO56" s="97">
        <v>0</v>
      </c>
      <c r="EP56" s="97">
        <v>0</v>
      </c>
      <c r="EQ56" s="97">
        <v>0</v>
      </c>
      <c r="ER56" s="97">
        <v>64191410</v>
      </c>
      <c r="ES56" s="97">
        <v>0</v>
      </c>
      <c r="ET56" s="97">
        <v>0</v>
      </c>
      <c r="EU56" s="97">
        <v>0</v>
      </c>
      <c r="EV56" s="97">
        <v>64191410</v>
      </c>
      <c r="EW56" s="97">
        <v>0</v>
      </c>
      <c r="EX56" s="97">
        <v>0</v>
      </c>
      <c r="EY56" s="97">
        <v>0</v>
      </c>
      <c r="EZ56" s="97">
        <v>3806000</v>
      </c>
      <c r="FA56" s="97">
        <v>0</v>
      </c>
      <c r="FB56" s="97">
        <v>0</v>
      </c>
      <c r="FC56" s="97">
        <v>0</v>
      </c>
      <c r="FD56" s="97">
        <v>3714000</v>
      </c>
      <c r="FE56" s="97">
        <v>0</v>
      </c>
      <c r="FF56" s="97">
        <v>0</v>
      </c>
      <c r="FG56" s="97">
        <v>0</v>
      </c>
      <c r="FH56" s="97">
        <v>3621000</v>
      </c>
      <c r="FI56" s="97">
        <v>0</v>
      </c>
      <c r="FJ56" s="97">
        <v>0</v>
      </c>
      <c r="FK56" s="97">
        <v>0</v>
      </c>
      <c r="FL56" s="97">
        <v>6640000</v>
      </c>
      <c r="FM56" s="97">
        <v>0</v>
      </c>
      <c r="FN56" s="97">
        <v>0</v>
      </c>
      <c r="FO56" s="97">
        <v>0</v>
      </c>
      <c r="FP56" s="97">
        <v>3430970</v>
      </c>
      <c r="FQ56" s="97">
        <v>0</v>
      </c>
      <c r="FR56" s="97">
        <v>0</v>
      </c>
      <c r="FS56" s="97">
        <v>0</v>
      </c>
      <c r="FT56" s="97">
        <v>3397036</v>
      </c>
      <c r="FU56" s="97">
        <v>0</v>
      </c>
      <c r="FV56" s="97">
        <v>0</v>
      </c>
      <c r="FW56" s="97">
        <v>0</v>
      </c>
      <c r="FX56" s="97">
        <v>3336927</v>
      </c>
      <c r="FY56" s="97">
        <v>0</v>
      </c>
      <c r="FZ56" s="97">
        <v>0</v>
      </c>
      <c r="GA56" s="97">
        <v>0</v>
      </c>
      <c r="GB56" s="97">
        <v>3427625</v>
      </c>
      <c r="GC56" s="97">
        <v>0</v>
      </c>
      <c r="GD56" s="97">
        <v>0</v>
      </c>
      <c r="GE56" s="97">
        <v>0</v>
      </c>
      <c r="GF56" s="97">
        <v>3393691</v>
      </c>
      <c r="GG56" s="97">
        <v>0</v>
      </c>
      <c r="GH56" s="97">
        <v>0</v>
      </c>
      <c r="GI56" s="97">
        <v>0</v>
      </c>
      <c r="GJ56" s="97">
        <v>3340806</v>
      </c>
      <c r="GK56" s="97">
        <v>0</v>
      </c>
      <c r="GL56" s="97">
        <v>0</v>
      </c>
      <c r="GM56" s="97">
        <v>0</v>
      </c>
      <c r="GN56" s="97">
        <v>3129700</v>
      </c>
      <c r="GO56" s="97">
        <v>0</v>
      </c>
      <c r="GP56" s="97">
        <v>0</v>
      </c>
      <c r="GQ56" s="97">
        <v>0</v>
      </c>
      <c r="GR56" s="97">
        <v>3103915</v>
      </c>
      <c r="GS56" s="97">
        <v>0</v>
      </c>
      <c r="GT56" s="97">
        <v>0</v>
      </c>
      <c r="GU56" s="97">
        <v>0</v>
      </c>
      <c r="GV56" s="97">
        <v>3063836</v>
      </c>
      <c r="GW56" s="97">
        <v>0</v>
      </c>
      <c r="GX56" s="97">
        <v>0</v>
      </c>
      <c r="GY56" s="97">
        <v>0</v>
      </c>
      <c r="GZ56" s="97">
        <v>0</v>
      </c>
    </row>
    <row r="57" spans="2:208" s="27" customFormat="1" ht="14.25" hidden="1" outlineLevel="2" x14ac:dyDescent="0.25">
      <c r="B57" s="26">
        <v>20</v>
      </c>
      <c r="C57" s="55">
        <v>215.1</v>
      </c>
      <c r="D57" s="82"/>
      <c r="E57" s="55"/>
      <c r="F57" s="55"/>
      <c r="G57" s="83">
        <v>215.1</v>
      </c>
      <c r="H57" s="40" t="s">
        <v>57</v>
      </c>
      <c r="I57" s="99">
        <v>0</v>
      </c>
      <c r="J57" s="99">
        <v>0</v>
      </c>
      <c r="K57" s="99">
        <v>0</v>
      </c>
      <c r="L57" s="99">
        <v>0</v>
      </c>
      <c r="M57" s="99">
        <v>0</v>
      </c>
      <c r="N57" s="99">
        <v>0</v>
      </c>
      <c r="O57" s="99">
        <v>0</v>
      </c>
      <c r="P57" s="99">
        <v>0</v>
      </c>
      <c r="Q57" s="99">
        <v>0</v>
      </c>
      <c r="R57" s="99">
        <v>0</v>
      </c>
      <c r="S57" s="99">
        <v>0</v>
      </c>
      <c r="T57" s="99">
        <v>0</v>
      </c>
      <c r="U57" s="99">
        <v>0</v>
      </c>
      <c r="V57" s="99">
        <v>0</v>
      </c>
      <c r="W57" s="99">
        <v>0</v>
      </c>
      <c r="X57" s="99">
        <v>0</v>
      </c>
      <c r="Y57" s="99">
        <v>0</v>
      </c>
      <c r="Z57" s="99">
        <v>0</v>
      </c>
      <c r="AA57" s="99">
        <v>0</v>
      </c>
      <c r="AB57" s="99">
        <v>0</v>
      </c>
      <c r="AC57" s="99">
        <v>0</v>
      </c>
      <c r="AD57" s="99">
        <v>0</v>
      </c>
      <c r="AE57" s="99">
        <v>0</v>
      </c>
      <c r="AF57" s="99">
        <v>0</v>
      </c>
      <c r="AG57" s="99">
        <v>0</v>
      </c>
      <c r="AH57" s="99">
        <v>0</v>
      </c>
      <c r="AI57" s="99">
        <v>0</v>
      </c>
      <c r="AJ57" s="99">
        <v>0</v>
      </c>
      <c r="AK57" s="99">
        <v>0</v>
      </c>
      <c r="AL57" s="99">
        <v>0</v>
      </c>
      <c r="AM57" s="99">
        <v>0</v>
      </c>
      <c r="AN57" s="99">
        <v>0</v>
      </c>
      <c r="AO57" s="99">
        <v>0</v>
      </c>
      <c r="AP57" s="99">
        <v>0</v>
      </c>
      <c r="AQ57" s="99">
        <v>0</v>
      </c>
      <c r="AR57" s="99">
        <v>0</v>
      </c>
      <c r="AS57" s="99">
        <v>0</v>
      </c>
      <c r="AT57" s="99">
        <v>0</v>
      </c>
      <c r="AU57" s="99">
        <v>0</v>
      </c>
      <c r="AV57" s="99">
        <v>0</v>
      </c>
      <c r="AW57" s="99">
        <v>0</v>
      </c>
      <c r="AX57" s="99">
        <v>0</v>
      </c>
      <c r="AY57" s="99">
        <v>0</v>
      </c>
      <c r="AZ57" s="99">
        <v>0</v>
      </c>
      <c r="BA57" s="99">
        <v>0</v>
      </c>
      <c r="BB57" s="99">
        <v>0</v>
      </c>
      <c r="BC57" s="99">
        <v>0</v>
      </c>
      <c r="BD57" s="99">
        <v>0</v>
      </c>
      <c r="BE57" s="99">
        <v>0</v>
      </c>
      <c r="BF57" s="99">
        <v>0</v>
      </c>
      <c r="BG57" s="99">
        <v>0</v>
      </c>
      <c r="BH57" s="99">
        <v>0</v>
      </c>
      <c r="BI57" s="99">
        <v>0</v>
      </c>
      <c r="BJ57" s="99">
        <v>0</v>
      </c>
      <c r="BK57" s="99">
        <v>0</v>
      </c>
      <c r="BL57" s="99">
        <v>0</v>
      </c>
      <c r="BM57" s="99">
        <v>0</v>
      </c>
      <c r="BN57" s="99">
        <v>0</v>
      </c>
      <c r="BO57" s="99">
        <v>0</v>
      </c>
      <c r="BP57" s="99">
        <v>0</v>
      </c>
      <c r="BQ57" s="99">
        <v>0</v>
      </c>
      <c r="BR57" s="99">
        <v>0</v>
      </c>
      <c r="BS57" s="99">
        <v>0</v>
      </c>
      <c r="BT57" s="99">
        <v>0</v>
      </c>
      <c r="BU57" s="99">
        <v>0</v>
      </c>
      <c r="BV57" s="99">
        <v>0</v>
      </c>
      <c r="BW57" s="99">
        <v>0</v>
      </c>
      <c r="BX57" s="99">
        <v>0</v>
      </c>
      <c r="BY57" s="99">
        <v>0</v>
      </c>
      <c r="BZ57" s="99">
        <v>0</v>
      </c>
      <c r="CA57" s="99">
        <v>0</v>
      </c>
      <c r="CB57" s="99">
        <v>0</v>
      </c>
      <c r="CC57" s="99">
        <v>0</v>
      </c>
      <c r="CD57" s="99">
        <v>0</v>
      </c>
      <c r="CE57" s="99">
        <v>0</v>
      </c>
      <c r="CF57" s="99">
        <v>0</v>
      </c>
      <c r="CG57" s="99">
        <v>0</v>
      </c>
      <c r="CH57" s="99">
        <v>0</v>
      </c>
      <c r="CI57" s="99">
        <v>0</v>
      </c>
      <c r="CJ57" s="99">
        <v>0</v>
      </c>
      <c r="CK57" s="99">
        <v>0</v>
      </c>
      <c r="CL57" s="99">
        <v>0</v>
      </c>
      <c r="CM57" s="99">
        <v>0</v>
      </c>
      <c r="CN57" s="99">
        <v>0</v>
      </c>
      <c r="CO57" s="99">
        <v>0</v>
      </c>
      <c r="CP57" s="99">
        <v>0</v>
      </c>
      <c r="CQ57" s="99">
        <v>0</v>
      </c>
      <c r="CR57" s="99">
        <v>0</v>
      </c>
      <c r="CS57" s="99">
        <v>0</v>
      </c>
      <c r="CT57" s="99">
        <v>0</v>
      </c>
      <c r="CU57" s="99">
        <v>0</v>
      </c>
      <c r="CV57" s="99">
        <v>0</v>
      </c>
      <c r="CW57" s="99">
        <v>0</v>
      </c>
      <c r="CX57" s="99">
        <v>0</v>
      </c>
      <c r="CY57" s="99">
        <v>0</v>
      </c>
      <c r="CZ57" s="99">
        <v>0</v>
      </c>
      <c r="DA57" s="99">
        <v>0</v>
      </c>
      <c r="DB57" s="99">
        <v>0</v>
      </c>
      <c r="DC57" s="99">
        <v>0</v>
      </c>
      <c r="DD57" s="99">
        <v>0</v>
      </c>
      <c r="DE57" s="99">
        <v>0</v>
      </c>
      <c r="DF57" s="99">
        <v>0</v>
      </c>
      <c r="DG57" s="99">
        <v>0</v>
      </c>
      <c r="DH57" s="99">
        <v>0</v>
      </c>
      <c r="DI57" s="99">
        <v>0</v>
      </c>
      <c r="DJ57" s="99">
        <v>0</v>
      </c>
      <c r="DK57" s="99">
        <v>0</v>
      </c>
      <c r="DL57" s="99">
        <v>0</v>
      </c>
      <c r="DM57" s="99">
        <v>0</v>
      </c>
      <c r="DN57" s="99">
        <v>0</v>
      </c>
      <c r="DO57" s="99">
        <v>0</v>
      </c>
      <c r="DP57" s="99">
        <v>0</v>
      </c>
      <c r="DQ57" s="99">
        <v>0</v>
      </c>
      <c r="DR57" s="99">
        <v>0</v>
      </c>
      <c r="DS57" s="99">
        <v>0</v>
      </c>
      <c r="DT57" s="99">
        <v>0</v>
      </c>
      <c r="DU57" s="99">
        <v>0</v>
      </c>
      <c r="DV57" s="99">
        <v>0</v>
      </c>
      <c r="DW57" s="99">
        <v>0</v>
      </c>
      <c r="DX57" s="99">
        <v>0</v>
      </c>
      <c r="DY57" s="99">
        <v>0</v>
      </c>
      <c r="DZ57" s="99">
        <v>0</v>
      </c>
      <c r="EA57" s="99">
        <v>0</v>
      </c>
      <c r="EB57" s="99">
        <v>0</v>
      </c>
      <c r="EC57" s="99">
        <v>0</v>
      </c>
      <c r="ED57" s="99">
        <v>0</v>
      </c>
      <c r="EE57" s="99">
        <v>0</v>
      </c>
      <c r="EF57" s="99">
        <v>0</v>
      </c>
      <c r="EG57" s="99">
        <v>0</v>
      </c>
      <c r="EH57" s="99">
        <v>0</v>
      </c>
      <c r="EI57" s="99">
        <v>0</v>
      </c>
      <c r="EJ57" s="99">
        <v>0</v>
      </c>
      <c r="EK57" s="99">
        <v>0</v>
      </c>
      <c r="EL57" s="99">
        <v>0</v>
      </c>
      <c r="EM57" s="99">
        <v>0</v>
      </c>
      <c r="EN57" s="99">
        <v>0</v>
      </c>
      <c r="EO57" s="99">
        <v>0</v>
      </c>
      <c r="EP57" s="99">
        <v>0</v>
      </c>
      <c r="EQ57" s="99">
        <v>0</v>
      </c>
      <c r="ER57" s="99">
        <v>0</v>
      </c>
      <c r="ES57" s="99">
        <v>0</v>
      </c>
      <c r="ET57" s="99">
        <v>0</v>
      </c>
      <c r="EU57" s="99">
        <v>0</v>
      </c>
      <c r="EV57" s="99">
        <v>0</v>
      </c>
      <c r="EW57" s="99">
        <v>0</v>
      </c>
      <c r="EX57" s="99">
        <v>0</v>
      </c>
      <c r="EY57" s="99">
        <v>0</v>
      </c>
      <c r="EZ57" s="99">
        <v>1313000</v>
      </c>
      <c r="FA57" s="99">
        <v>0</v>
      </c>
      <c r="FB57" s="99">
        <v>0</v>
      </c>
      <c r="FC57" s="99">
        <v>0</v>
      </c>
      <c r="FD57" s="99">
        <v>1297000</v>
      </c>
      <c r="FE57" s="99">
        <v>0</v>
      </c>
      <c r="FF57" s="99">
        <v>0</v>
      </c>
      <c r="FG57" s="99">
        <v>0</v>
      </c>
      <c r="FH57" s="99">
        <v>1273000</v>
      </c>
      <c r="FI57" s="99">
        <v>0</v>
      </c>
      <c r="FJ57" s="99">
        <v>0</v>
      </c>
      <c r="FK57" s="99">
        <v>0</v>
      </c>
      <c r="FL57" s="99">
        <v>1943000</v>
      </c>
      <c r="FM57" s="99">
        <v>0</v>
      </c>
      <c r="FN57" s="99">
        <v>0</v>
      </c>
      <c r="FO57" s="99">
        <v>0</v>
      </c>
      <c r="FP57" s="99">
        <v>0</v>
      </c>
      <c r="FQ57" s="99">
        <v>0</v>
      </c>
      <c r="FR57" s="99">
        <v>0</v>
      </c>
      <c r="FS57" s="99">
        <v>0</v>
      </c>
      <c r="FT57" s="99">
        <v>0</v>
      </c>
      <c r="FU57" s="99">
        <v>0</v>
      </c>
      <c r="FV57" s="99">
        <v>0</v>
      </c>
      <c r="FW57" s="99">
        <v>0</v>
      </c>
      <c r="FX57" s="99">
        <v>0</v>
      </c>
      <c r="FY57" s="99">
        <v>0</v>
      </c>
      <c r="FZ57" s="99">
        <v>0</v>
      </c>
      <c r="GA57" s="99">
        <v>0</v>
      </c>
      <c r="GB57" s="99">
        <v>0</v>
      </c>
      <c r="GC57" s="99">
        <v>0</v>
      </c>
      <c r="GD57" s="99">
        <v>0</v>
      </c>
      <c r="GE57" s="99">
        <v>0</v>
      </c>
      <c r="GF57" s="99">
        <v>0</v>
      </c>
      <c r="GG57" s="99">
        <v>0</v>
      </c>
      <c r="GH57" s="99">
        <v>0</v>
      </c>
      <c r="GI57" s="99">
        <v>0</v>
      </c>
      <c r="GJ57" s="99">
        <v>0</v>
      </c>
      <c r="GK57" s="99">
        <v>0</v>
      </c>
      <c r="GL57" s="99">
        <v>0</v>
      </c>
      <c r="GM57" s="99">
        <v>0</v>
      </c>
      <c r="GN57" s="99">
        <v>0</v>
      </c>
      <c r="GO57" s="99">
        <v>0</v>
      </c>
      <c r="GP57" s="99">
        <v>0</v>
      </c>
      <c r="GQ57" s="99">
        <v>0</v>
      </c>
      <c r="GR57" s="99">
        <v>0</v>
      </c>
      <c r="GS57" s="99">
        <v>0</v>
      </c>
      <c r="GT57" s="99">
        <v>0</v>
      </c>
      <c r="GU57" s="99">
        <v>0</v>
      </c>
      <c r="GV57" s="99">
        <v>0</v>
      </c>
      <c r="GW57" s="99">
        <v>0</v>
      </c>
      <c r="GX57" s="99">
        <v>0</v>
      </c>
      <c r="GY57" s="99">
        <v>0</v>
      </c>
      <c r="GZ57" s="99">
        <v>0</v>
      </c>
    </row>
    <row r="58" spans="2:208" s="27" customFormat="1" ht="14.25" hidden="1" outlineLevel="2" x14ac:dyDescent="0.25">
      <c r="B58" s="26">
        <v>20</v>
      </c>
      <c r="C58" s="55">
        <v>215.2</v>
      </c>
      <c r="D58" s="82"/>
      <c r="E58" s="55"/>
      <c r="F58" s="55"/>
      <c r="G58" s="83">
        <v>215.2</v>
      </c>
      <c r="H58" s="41" t="s">
        <v>58</v>
      </c>
      <c r="I58" s="100">
        <v>0</v>
      </c>
      <c r="J58" s="100">
        <v>0</v>
      </c>
      <c r="K58" s="100">
        <v>0</v>
      </c>
      <c r="L58" s="100">
        <v>0</v>
      </c>
      <c r="M58" s="100">
        <v>0</v>
      </c>
      <c r="N58" s="100">
        <v>0</v>
      </c>
      <c r="O58" s="100">
        <v>0</v>
      </c>
      <c r="P58" s="100">
        <v>0</v>
      </c>
      <c r="Q58" s="100">
        <v>0</v>
      </c>
      <c r="R58" s="100">
        <v>0</v>
      </c>
      <c r="S58" s="100">
        <v>0</v>
      </c>
      <c r="T58" s="100">
        <v>0</v>
      </c>
      <c r="U58" s="100">
        <v>0</v>
      </c>
      <c r="V58" s="100">
        <v>0</v>
      </c>
      <c r="W58" s="100">
        <v>0</v>
      </c>
      <c r="X58" s="100">
        <v>0</v>
      </c>
      <c r="Y58" s="100">
        <v>0</v>
      </c>
      <c r="Z58" s="100">
        <v>0</v>
      </c>
      <c r="AA58" s="100">
        <v>0</v>
      </c>
      <c r="AB58" s="100">
        <v>0</v>
      </c>
      <c r="AC58" s="100">
        <v>0</v>
      </c>
      <c r="AD58" s="100">
        <v>0</v>
      </c>
      <c r="AE58" s="100">
        <v>0</v>
      </c>
      <c r="AF58" s="100">
        <v>0</v>
      </c>
      <c r="AG58" s="100">
        <v>0</v>
      </c>
      <c r="AH58" s="100">
        <v>0</v>
      </c>
      <c r="AI58" s="100">
        <v>0</v>
      </c>
      <c r="AJ58" s="100">
        <v>0</v>
      </c>
      <c r="AK58" s="100">
        <v>0</v>
      </c>
      <c r="AL58" s="100">
        <v>0</v>
      </c>
      <c r="AM58" s="100">
        <v>0</v>
      </c>
      <c r="AN58" s="100">
        <v>0</v>
      </c>
      <c r="AO58" s="100">
        <v>0</v>
      </c>
      <c r="AP58" s="100">
        <v>0</v>
      </c>
      <c r="AQ58" s="100">
        <v>0</v>
      </c>
      <c r="AR58" s="100">
        <v>0</v>
      </c>
      <c r="AS58" s="100">
        <v>0</v>
      </c>
      <c r="AT58" s="100">
        <v>0</v>
      </c>
      <c r="AU58" s="100">
        <v>0</v>
      </c>
      <c r="AV58" s="100">
        <v>0</v>
      </c>
      <c r="AW58" s="100">
        <v>0</v>
      </c>
      <c r="AX58" s="100">
        <v>0</v>
      </c>
      <c r="AY58" s="100">
        <v>0</v>
      </c>
      <c r="AZ58" s="100">
        <v>0</v>
      </c>
      <c r="BA58" s="100">
        <v>0</v>
      </c>
      <c r="BB58" s="100">
        <v>0</v>
      </c>
      <c r="BC58" s="100">
        <v>0</v>
      </c>
      <c r="BD58" s="100">
        <v>0</v>
      </c>
      <c r="BE58" s="100">
        <v>0</v>
      </c>
      <c r="BF58" s="100">
        <v>0</v>
      </c>
      <c r="BG58" s="100">
        <v>0</v>
      </c>
      <c r="BH58" s="100">
        <v>0</v>
      </c>
      <c r="BI58" s="100">
        <v>0</v>
      </c>
      <c r="BJ58" s="100">
        <v>0</v>
      </c>
      <c r="BK58" s="100">
        <v>0</v>
      </c>
      <c r="BL58" s="100">
        <v>0</v>
      </c>
      <c r="BM58" s="100">
        <v>0</v>
      </c>
      <c r="BN58" s="100">
        <v>0</v>
      </c>
      <c r="BO58" s="100">
        <v>0</v>
      </c>
      <c r="BP58" s="100">
        <v>0</v>
      </c>
      <c r="BQ58" s="100">
        <v>0</v>
      </c>
      <c r="BR58" s="100">
        <v>0</v>
      </c>
      <c r="BS58" s="100">
        <v>0</v>
      </c>
      <c r="BT58" s="100">
        <v>0</v>
      </c>
      <c r="BU58" s="100">
        <v>0</v>
      </c>
      <c r="BV58" s="100">
        <v>0</v>
      </c>
      <c r="BW58" s="100">
        <v>0</v>
      </c>
      <c r="BX58" s="100">
        <v>0</v>
      </c>
      <c r="BY58" s="100">
        <v>0</v>
      </c>
      <c r="BZ58" s="100">
        <v>0</v>
      </c>
      <c r="CA58" s="100">
        <v>0</v>
      </c>
      <c r="CB58" s="100">
        <v>0</v>
      </c>
      <c r="CC58" s="100">
        <v>0</v>
      </c>
      <c r="CD58" s="100">
        <v>0</v>
      </c>
      <c r="CE58" s="100">
        <v>0</v>
      </c>
      <c r="CF58" s="100">
        <v>0</v>
      </c>
      <c r="CG58" s="100">
        <v>0</v>
      </c>
      <c r="CH58" s="100">
        <v>0</v>
      </c>
      <c r="CI58" s="100">
        <v>0</v>
      </c>
      <c r="CJ58" s="100">
        <v>0</v>
      </c>
      <c r="CK58" s="100">
        <v>0</v>
      </c>
      <c r="CL58" s="100">
        <v>0</v>
      </c>
      <c r="CM58" s="100">
        <v>0</v>
      </c>
      <c r="CN58" s="100">
        <v>0</v>
      </c>
      <c r="CO58" s="100">
        <v>0</v>
      </c>
      <c r="CP58" s="100">
        <v>0</v>
      </c>
      <c r="CQ58" s="100">
        <v>0</v>
      </c>
      <c r="CR58" s="100">
        <v>0</v>
      </c>
      <c r="CS58" s="100">
        <v>0</v>
      </c>
      <c r="CT58" s="100">
        <v>0</v>
      </c>
      <c r="CU58" s="100">
        <v>0</v>
      </c>
      <c r="CV58" s="100">
        <v>0</v>
      </c>
      <c r="CW58" s="100">
        <v>0</v>
      </c>
      <c r="CX58" s="100">
        <v>0</v>
      </c>
      <c r="CY58" s="100">
        <v>0</v>
      </c>
      <c r="CZ58" s="100">
        <v>0</v>
      </c>
      <c r="DA58" s="100">
        <v>0</v>
      </c>
      <c r="DB58" s="100">
        <v>0</v>
      </c>
      <c r="DC58" s="100">
        <v>0</v>
      </c>
      <c r="DD58" s="100">
        <v>0</v>
      </c>
      <c r="DE58" s="100">
        <v>0</v>
      </c>
      <c r="DF58" s="100">
        <v>0</v>
      </c>
      <c r="DG58" s="100">
        <v>0</v>
      </c>
      <c r="DH58" s="100">
        <v>0</v>
      </c>
      <c r="DI58" s="100">
        <v>0</v>
      </c>
      <c r="DJ58" s="100">
        <v>0</v>
      </c>
      <c r="DK58" s="100">
        <v>0</v>
      </c>
      <c r="DL58" s="100">
        <v>0</v>
      </c>
      <c r="DM58" s="100">
        <v>0</v>
      </c>
      <c r="DN58" s="100">
        <v>0</v>
      </c>
      <c r="DO58" s="100">
        <v>0</v>
      </c>
      <c r="DP58" s="100">
        <v>0</v>
      </c>
      <c r="DQ58" s="100">
        <v>0</v>
      </c>
      <c r="DR58" s="100">
        <v>0</v>
      </c>
      <c r="DS58" s="100">
        <v>0</v>
      </c>
      <c r="DT58" s="100">
        <v>0</v>
      </c>
      <c r="DU58" s="100">
        <v>0</v>
      </c>
      <c r="DV58" s="100">
        <v>0</v>
      </c>
      <c r="DW58" s="100">
        <v>0</v>
      </c>
      <c r="DX58" s="100">
        <v>0</v>
      </c>
      <c r="DY58" s="100">
        <v>0</v>
      </c>
      <c r="DZ58" s="100">
        <v>0</v>
      </c>
      <c r="EA58" s="100">
        <v>0</v>
      </c>
      <c r="EB58" s="100">
        <v>0</v>
      </c>
      <c r="EC58" s="100">
        <v>0</v>
      </c>
      <c r="ED58" s="100">
        <v>0</v>
      </c>
      <c r="EE58" s="100">
        <v>0</v>
      </c>
      <c r="EF58" s="100">
        <v>0</v>
      </c>
      <c r="EG58" s="100">
        <v>0</v>
      </c>
      <c r="EH58" s="100">
        <v>0</v>
      </c>
      <c r="EI58" s="100">
        <v>0</v>
      </c>
      <c r="EJ58" s="100">
        <v>0</v>
      </c>
      <c r="EK58" s="100">
        <v>0</v>
      </c>
      <c r="EL58" s="100">
        <v>0</v>
      </c>
      <c r="EM58" s="100">
        <v>0</v>
      </c>
      <c r="EN58" s="100">
        <v>0</v>
      </c>
      <c r="EO58" s="100">
        <v>0</v>
      </c>
      <c r="EP58" s="100">
        <v>0</v>
      </c>
      <c r="EQ58" s="100">
        <v>0</v>
      </c>
      <c r="ER58" s="100">
        <v>0</v>
      </c>
      <c r="ES58" s="100">
        <v>0</v>
      </c>
      <c r="ET58" s="100">
        <v>0</v>
      </c>
      <c r="EU58" s="100">
        <v>0</v>
      </c>
      <c r="EV58" s="100">
        <v>0</v>
      </c>
      <c r="EW58" s="100">
        <v>0</v>
      </c>
      <c r="EX58" s="100">
        <v>0</v>
      </c>
      <c r="EY58" s="100">
        <v>0</v>
      </c>
      <c r="EZ58" s="100">
        <v>0</v>
      </c>
      <c r="FA58" s="100">
        <v>0</v>
      </c>
      <c r="FB58" s="100">
        <v>0</v>
      </c>
      <c r="FC58" s="100">
        <v>0</v>
      </c>
      <c r="FD58" s="100">
        <v>0</v>
      </c>
      <c r="FE58" s="100">
        <v>0</v>
      </c>
      <c r="FF58" s="100">
        <v>0</v>
      </c>
      <c r="FG58" s="100">
        <v>0</v>
      </c>
      <c r="FH58" s="100">
        <v>0</v>
      </c>
      <c r="FI58" s="100">
        <v>0</v>
      </c>
      <c r="FJ58" s="100">
        <v>0</v>
      </c>
      <c r="FK58" s="100">
        <v>0</v>
      </c>
      <c r="FL58" s="100">
        <v>0</v>
      </c>
      <c r="FM58" s="100">
        <v>0</v>
      </c>
      <c r="FN58" s="100">
        <v>0</v>
      </c>
      <c r="FO58" s="100">
        <v>0</v>
      </c>
      <c r="FP58" s="100">
        <v>0</v>
      </c>
      <c r="FQ58" s="100">
        <v>0</v>
      </c>
      <c r="FR58" s="100">
        <v>0</v>
      </c>
      <c r="FS58" s="100">
        <v>0</v>
      </c>
      <c r="FT58" s="100">
        <v>0</v>
      </c>
      <c r="FU58" s="100">
        <v>0</v>
      </c>
      <c r="FV58" s="100">
        <v>0</v>
      </c>
      <c r="FW58" s="100">
        <v>0</v>
      </c>
      <c r="FX58" s="100">
        <v>0</v>
      </c>
      <c r="FY58" s="100">
        <v>0</v>
      </c>
      <c r="FZ58" s="100">
        <v>0</v>
      </c>
      <c r="GA58" s="100">
        <v>0</v>
      </c>
      <c r="GB58" s="100">
        <v>0</v>
      </c>
      <c r="GC58" s="100">
        <v>0</v>
      </c>
      <c r="GD58" s="100">
        <v>0</v>
      </c>
      <c r="GE58" s="100">
        <v>0</v>
      </c>
      <c r="GF58" s="100">
        <v>0</v>
      </c>
      <c r="GG58" s="100">
        <v>0</v>
      </c>
      <c r="GH58" s="100">
        <v>0</v>
      </c>
      <c r="GI58" s="100">
        <v>0</v>
      </c>
      <c r="GJ58" s="100">
        <v>0</v>
      </c>
      <c r="GK58" s="100">
        <v>0</v>
      </c>
      <c r="GL58" s="100">
        <v>0</v>
      </c>
      <c r="GM58" s="100">
        <v>0</v>
      </c>
      <c r="GN58" s="100">
        <v>0</v>
      </c>
      <c r="GO58" s="100">
        <v>0</v>
      </c>
      <c r="GP58" s="100">
        <v>0</v>
      </c>
      <c r="GQ58" s="100">
        <v>0</v>
      </c>
      <c r="GR58" s="100">
        <v>0</v>
      </c>
      <c r="GS58" s="100">
        <v>0</v>
      </c>
      <c r="GT58" s="100">
        <v>0</v>
      </c>
      <c r="GU58" s="100">
        <v>0</v>
      </c>
      <c r="GV58" s="100">
        <v>0</v>
      </c>
      <c r="GW58" s="100">
        <v>0</v>
      </c>
      <c r="GX58" s="100">
        <v>0</v>
      </c>
      <c r="GY58" s="100">
        <v>0</v>
      </c>
      <c r="GZ58" s="100">
        <v>0</v>
      </c>
    </row>
    <row r="59" spans="2:208" s="27" customFormat="1" ht="14.25" hidden="1" outlineLevel="2" x14ac:dyDescent="0.25">
      <c r="B59" s="26">
        <v>20</v>
      </c>
      <c r="C59" s="55">
        <v>215.3</v>
      </c>
      <c r="D59" s="82"/>
      <c r="E59" s="55"/>
      <c r="F59" s="55"/>
      <c r="G59" s="83">
        <v>215.3</v>
      </c>
      <c r="H59" s="41" t="s">
        <v>59</v>
      </c>
      <c r="I59" s="100">
        <v>0</v>
      </c>
      <c r="J59" s="100">
        <v>0</v>
      </c>
      <c r="K59" s="100">
        <v>0</v>
      </c>
      <c r="L59" s="100">
        <v>0</v>
      </c>
      <c r="M59" s="100">
        <v>0</v>
      </c>
      <c r="N59" s="100">
        <v>0</v>
      </c>
      <c r="O59" s="100">
        <v>0</v>
      </c>
      <c r="P59" s="100">
        <v>0</v>
      </c>
      <c r="Q59" s="100">
        <v>0</v>
      </c>
      <c r="R59" s="100">
        <v>0</v>
      </c>
      <c r="S59" s="100">
        <v>0</v>
      </c>
      <c r="T59" s="100">
        <v>0</v>
      </c>
      <c r="U59" s="100">
        <v>0</v>
      </c>
      <c r="V59" s="100">
        <v>0</v>
      </c>
      <c r="W59" s="100">
        <v>0</v>
      </c>
      <c r="X59" s="100">
        <v>0</v>
      </c>
      <c r="Y59" s="100">
        <v>0</v>
      </c>
      <c r="Z59" s="100">
        <v>0</v>
      </c>
      <c r="AA59" s="100">
        <v>0</v>
      </c>
      <c r="AB59" s="100">
        <v>0</v>
      </c>
      <c r="AC59" s="100">
        <v>0</v>
      </c>
      <c r="AD59" s="100">
        <v>0</v>
      </c>
      <c r="AE59" s="100">
        <v>0</v>
      </c>
      <c r="AF59" s="100">
        <v>0</v>
      </c>
      <c r="AG59" s="100">
        <v>0</v>
      </c>
      <c r="AH59" s="100">
        <v>0</v>
      </c>
      <c r="AI59" s="100">
        <v>0</v>
      </c>
      <c r="AJ59" s="100">
        <v>0</v>
      </c>
      <c r="AK59" s="100">
        <v>0</v>
      </c>
      <c r="AL59" s="100">
        <v>0</v>
      </c>
      <c r="AM59" s="100">
        <v>0</v>
      </c>
      <c r="AN59" s="100">
        <v>0</v>
      </c>
      <c r="AO59" s="100">
        <v>0</v>
      </c>
      <c r="AP59" s="100">
        <v>0</v>
      </c>
      <c r="AQ59" s="100">
        <v>0</v>
      </c>
      <c r="AR59" s="100">
        <v>0</v>
      </c>
      <c r="AS59" s="100">
        <v>0</v>
      </c>
      <c r="AT59" s="100">
        <v>0</v>
      </c>
      <c r="AU59" s="100">
        <v>0</v>
      </c>
      <c r="AV59" s="100">
        <v>0</v>
      </c>
      <c r="AW59" s="100">
        <v>0</v>
      </c>
      <c r="AX59" s="100">
        <v>0</v>
      </c>
      <c r="AY59" s="100">
        <v>0</v>
      </c>
      <c r="AZ59" s="100">
        <v>0</v>
      </c>
      <c r="BA59" s="100">
        <v>0</v>
      </c>
      <c r="BB59" s="100">
        <v>0</v>
      </c>
      <c r="BC59" s="100">
        <v>0</v>
      </c>
      <c r="BD59" s="100">
        <v>0</v>
      </c>
      <c r="BE59" s="100">
        <v>0</v>
      </c>
      <c r="BF59" s="100">
        <v>0</v>
      </c>
      <c r="BG59" s="100">
        <v>0</v>
      </c>
      <c r="BH59" s="100">
        <v>0</v>
      </c>
      <c r="BI59" s="100">
        <v>0</v>
      </c>
      <c r="BJ59" s="100">
        <v>0</v>
      </c>
      <c r="BK59" s="100">
        <v>0</v>
      </c>
      <c r="BL59" s="100">
        <v>0</v>
      </c>
      <c r="BM59" s="100">
        <v>0</v>
      </c>
      <c r="BN59" s="100">
        <v>0</v>
      </c>
      <c r="BO59" s="100">
        <v>0</v>
      </c>
      <c r="BP59" s="100">
        <v>0</v>
      </c>
      <c r="BQ59" s="100">
        <v>0</v>
      </c>
      <c r="BR59" s="100">
        <v>0</v>
      </c>
      <c r="BS59" s="100">
        <v>0</v>
      </c>
      <c r="BT59" s="100">
        <v>0</v>
      </c>
      <c r="BU59" s="100">
        <v>0</v>
      </c>
      <c r="BV59" s="100">
        <v>0</v>
      </c>
      <c r="BW59" s="100">
        <v>0</v>
      </c>
      <c r="BX59" s="100">
        <v>0</v>
      </c>
      <c r="BY59" s="100">
        <v>0</v>
      </c>
      <c r="BZ59" s="100">
        <v>0</v>
      </c>
      <c r="CA59" s="100">
        <v>0</v>
      </c>
      <c r="CB59" s="100">
        <v>0</v>
      </c>
      <c r="CC59" s="100">
        <v>0</v>
      </c>
      <c r="CD59" s="100">
        <v>0</v>
      </c>
      <c r="CE59" s="100">
        <v>0</v>
      </c>
      <c r="CF59" s="100">
        <v>0</v>
      </c>
      <c r="CG59" s="100">
        <v>0</v>
      </c>
      <c r="CH59" s="100">
        <v>0</v>
      </c>
      <c r="CI59" s="100">
        <v>0</v>
      </c>
      <c r="CJ59" s="100">
        <v>0</v>
      </c>
      <c r="CK59" s="100">
        <v>0</v>
      </c>
      <c r="CL59" s="100">
        <v>0</v>
      </c>
      <c r="CM59" s="100">
        <v>0</v>
      </c>
      <c r="CN59" s="100">
        <v>0</v>
      </c>
      <c r="CO59" s="100">
        <v>0</v>
      </c>
      <c r="CP59" s="100">
        <v>0</v>
      </c>
      <c r="CQ59" s="100">
        <v>0</v>
      </c>
      <c r="CR59" s="100">
        <v>0</v>
      </c>
      <c r="CS59" s="100">
        <v>0</v>
      </c>
      <c r="CT59" s="100">
        <v>0</v>
      </c>
      <c r="CU59" s="100">
        <v>0</v>
      </c>
      <c r="CV59" s="100">
        <v>0</v>
      </c>
      <c r="CW59" s="100">
        <v>0</v>
      </c>
      <c r="CX59" s="100">
        <v>0</v>
      </c>
      <c r="CY59" s="100">
        <v>0</v>
      </c>
      <c r="CZ59" s="100">
        <v>0</v>
      </c>
      <c r="DA59" s="100">
        <v>0</v>
      </c>
      <c r="DB59" s="100">
        <v>0</v>
      </c>
      <c r="DC59" s="100">
        <v>0</v>
      </c>
      <c r="DD59" s="100">
        <v>0</v>
      </c>
      <c r="DE59" s="100">
        <v>0</v>
      </c>
      <c r="DF59" s="100">
        <v>0</v>
      </c>
      <c r="DG59" s="100">
        <v>0</v>
      </c>
      <c r="DH59" s="100">
        <v>0</v>
      </c>
      <c r="DI59" s="100">
        <v>0</v>
      </c>
      <c r="DJ59" s="100">
        <v>0</v>
      </c>
      <c r="DK59" s="100">
        <v>0</v>
      </c>
      <c r="DL59" s="100">
        <v>0</v>
      </c>
      <c r="DM59" s="100">
        <v>0</v>
      </c>
      <c r="DN59" s="100">
        <v>0</v>
      </c>
      <c r="DO59" s="100">
        <v>0</v>
      </c>
      <c r="DP59" s="100">
        <v>0</v>
      </c>
      <c r="DQ59" s="100">
        <v>0</v>
      </c>
      <c r="DR59" s="100">
        <v>0</v>
      </c>
      <c r="DS59" s="100">
        <v>0</v>
      </c>
      <c r="DT59" s="100">
        <v>0</v>
      </c>
      <c r="DU59" s="100">
        <v>0</v>
      </c>
      <c r="DV59" s="100">
        <v>0</v>
      </c>
      <c r="DW59" s="100">
        <v>0</v>
      </c>
      <c r="DX59" s="100">
        <v>0</v>
      </c>
      <c r="DY59" s="100">
        <v>0</v>
      </c>
      <c r="DZ59" s="100">
        <v>0</v>
      </c>
      <c r="EA59" s="100">
        <v>0</v>
      </c>
      <c r="EB59" s="100">
        <v>0</v>
      </c>
      <c r="EC59" s="100">
        <v>0</v>
      </c>
      <c r="ED59" s="100">
        <v>0</v>
      </c>
      <c r="EE59" s="100">
        <v>0</v>
      </c>
      <c r="EF59" s="100">
        <v>0</v>
      </c>
      <c r="EG59" s="100">
        <v>0</v>
      </c>
      <c r="EH59" s="100">
        <v>0</v>
      </c>
      <c r="EI59" s="100">
        <v>0</v>
      </c>
      <c r="EJ59" s="100">
        <v>0</v>
      </c>
      <c r="EK59" s="100">
        <v>0</v>
      </c>
      <c r="EL59" s="100">
        <v>0</v>
      </c>
      <c r="EM59" s="100">
        <v>0</v>
      </c>
      <c r="EN59" s="100">
        <v>0</v>
      </c>
      <c r="EO59" s="100">
        <v>0</v>
      </c>
      <c r="EP59" s="100">
        <v>0</v>
      </c>
      <c r="EQ59" s="100">
        <v>0</v>
      </c>
      <c r="ER59" s="100">
        <v>0</v>
      </c>
      <c r="ES59" s="100">
        <v>0</v>
      </c>
      <c r="ET59" s="100">
        <v>0</v>
      </c>
      <c r="EU59" s="100">
        <v>0</v>
      </c>
      <c r="EV59" s="100">
        <v>0</v>
      </c>
      <c r="EW59" s="100">
        <v>0</v>
      </c>
      <c r="EX59" s="100">
        <v>0</v>
      </c>
      <c r="EY59" s="100">
        <v>0</v>
      </c>
      <c r="EZ59" s="100">
        <v>0</v>
      </c>
      <c r="FA59" s="100">
        <v>0</v>
      </c>
      <c r="FB59" s="100">
        <v>0</v>
      </c>
      <c r="FC59" s="100">
        <v>0</v>
      </c>
      <c r="FD59" s="100">
        <v>0</v>
      </c>
      <c r="FE59" s="100">
        <v>0</v>
      </c>
      <c r="FF59" s="100">
        <v>0</v>
      </c>
      <c r="FG59" s="100">
        <v>0</v>
      </c>
      <c r="FH59" s="100">
        <v>0</v>
      </c>
      <c r="FI59" s="100">
        <v>0</v>
      </c>
      <c r="FJ59" s="100">
        <v>0</v>
      </c>
      <c r="FK59" s="100">
        <v>0</v>
      </c>
      <c r="FL59" s="100">
        <v>0</v>
      </c>
      <c r="FM59" s="100">
        <v>0</v>
      </c>
      <c r="FN59" s="100">
        <v>0</v>
      </c>
      <c r="FO59" s="100">
        <v>0</v>
      </c>
      <c r="FP59" s="100">
        <v>0</v>
      </c>
      <c r="FQ59" s="100">
        <v>0</v>
      </c>
      <c r="FR59" s="100">
        <v>0</v>
      </c>
      <c r="FS59" s="100">
        <v>0</v>
      </c>
      <c r="FT59" s="100">
        <v>0</v>
      </c>
      <c r="FU59" s="100">
        <v>0</v>
      </c>
      <c r="FV59" s="100">
        <v>0</v>
      </c>
      <c r="FW59" s="100">
        <v>0</v>
      </c>
      <c r="FX59" s="100">
        <v>0</v>
      </c>
      <c r="FY59" s="100">
        <v>0</v>
      </c>
      <c r="FZ59" s="100">
        <v>0</v>
      </c>
      <c r="GA59" s="100">
        <v>0</v>
      </c>
      <c r="GB59" s="100">
        <v>0</v>
      </c>
      <c r="GC59" s="100">
        <v>0</v>
      </c>
      <c r="GD59" s="100">
        <v>0</v>
      </c>
      <c r="GE59" s="100">
        <v>0</v>
      </c>
      <c r="GF59" s="100">
        <v>0</v>
      </c>
      <c r="GG59" s="100">
        <v>0</v>
      </c>
      <c r="GH59" s="100">
        <v>0</v>
      </c>
      <c r="GI59" s="100">
        <v>0</v>
      </c>
      <c r="GJ59" s="100">
        <v>0</v>
      </c>
      <c r="GK59" s="100">
        <v>0</v>
      </c>
      <c r="GL59" s="100">
        <v>0</v>
      </c>
      <c r="GM59" s="100">
        <v>0</v>
      </c>
      <c r="GN59" s="100">
        <v>0</v>
      </c>
      <c r="GO59" s="100">
        <v>0</v>
      </c>
      <c r="GP59" s="100">
        <v>0</v>
      </c>
      <c r="GQ59" s="100">
        <v>0</v>
      </c>
      <c r="GR59" s="100">
        <v>0</v>
      </c>
      <c r="GS59" s="100">
        <v>0</v>
      </c>
      <c r="GT59" s="100">
        <v>0</v>
      </c>
      <c r="GU59" s="100">
        <v>0</v>
      </c>
      <c r="GV59" s="100">
        <v>0</v>
      </c>
      <c r="GW59" s="100">
        <v>0</v>
      </c>
      <c r="GX59" s="100">
        <v>0</v>
      </c>
      <c r="GY59" s="100">
        <v>0</v>
      </c>
      <c r="GZ59" s="100">
        <v>0</v>
      </c>
    </row>
    <row r="60" spans="2:208" s="27" customFormat="1" ht="14.25" hidden="1" outlineLevel="2" x14ac:dyDescent="0.25">
      <c r="B60" s="26">
        <v>20</v>
      </c>
      <c r="C60" s="55">
        <v>215.4</v>
      </c>
      <c r="D60" s="82"/>
      <c r="E60" s="55"/>
      <c r="F60" s="55"/>
      <c r="G60" s="83">
        <v>215.4</v>
      </c>
      <c r="H60" s="41" t="s">
        <v>60</v>
      </c>
      <c r="I60" s="100">
        <v>0</v>
      </c>
      <c r="J60" s="100">
        <v>0</v>
      </c>
      <c r="K60" s="100">
        <v>0</v>
      </c>
      <c r="L60" s="100">
        <v>0</v>
      </c>
      <c r="M60" s="100">
        <v>0</v>
      </c>
      <c r="N60" s="100">
        <v>0</v>
      </c>
      <c r="O60" s="100">
        <v>0</v>
      </c>
      <c r="P60" s="100">
        <v>0</v>
      </c>
      <c r="Q60" s="100">
        <v>0</v>
      </c>
      <c r="R60" s="100">
        <v>0</v>
      </c>
      <c r="S60" s="100">
        <v>0</v>
      </c>
      <c r="T60" s="100">
        <v>0</v>
      </c>
      <c r="U60" s="100">
        <v>0</v>
      </c>
      <c r="V60" s="100">
        <v>0</v>
      </c>
      <c r="W60" s="100">
        <v>0</v>
      </c>
      <c r="X60" s="100">
        <v>0</v>
      </c>
      <c r="Y60" s="100">
        <v>0</v>
      </c>
      <c r="Z60" s="100">
        <v>0</v>
      </c>
      <c r="AA60" s="100">
        <v>0</v>
      </c>
      <c r="AB60" s="100">
        <v>0</v>
      </c>
      <c r="AC60" s="100">
        <v>0</v>
      </c>
      <c r="AD60" s="100">
        <v>0</v>
      </c>
      <c r="AE60" s="100">
        <v>0</v>
      </c>
      <c r="AF60" s="100">
        <v>0</v>
      </c>
      <c r="AG60" s="100">
        <v>0</v>
      </c>
      <c r="AH60" s="100">
        <v>0</v>
      </c>
      <c r="AI60" s="100">
        <v>0</v>
      </c>
      <c r="AJ60" s="100">
        <v>0</v>
      </c>
      <c r="AK60" s="100">
        <v>0</v>
      </c>
      <c r="AL60" s="100">
        <v>0</v>
      </c>
      <c r="AM60" s="100">
        <v>0</v>
      </c>
      <c r="AN60" s="100">
        <v>0</v>
      </c>
      <c r="AO60" s="100">
        <v>0</v>
      </c>
      <c r="AP60" s="100">
        <v>0</v>
      </c>
      <c r="AQ60" s="100">
        <v>0</v>
      </c>
      <c r="AR60" s="100">
        <v>0</v>
      </c>
      <c r="AS60" s="100">
        <v>0</v>
      </c>
      <c r="AT60" s="100">
        <v>0</v>
      </c>
      <c r="AU60" s="100">
        <v>0</v>
      </c>
      <c r="AV60" s="100">
        <v>0</v>
      </c>
      <c r="AW60" s="100">
        <v>0</v>
      </c>
      <c r="AX60" s="100">
        <v>0</v>
      </c>
      <c r="AY60" s="100">
        <v>0</v>
      </c>
      <c r="AZ60" s="100">
        <v>0</v>
      </c>
      <c r="BA60" s="100">
        <v>0</v>
      </c>
      <c r="BB60" s="100">
        <v>0</v>
      </c>
      <c r="BC60" s="100">
        <v>0</v>
      </c>
      <c r="BD60" s="100">
        <v>0</v>
      </c>
      <c r="BE60" s="100">
        <v>0</v>
      </c>
      <c r="BF60" s="100">
        <v>0</v>
      </c>
      <c r="BG60" s="100">
        <v>0</v>
      </c>
      <c r="BH60" s="100">
        <v>0</v>
      </c>
      <c r="BI60" s="100">
        <v>0</v>
      </c>
      <c r="BJ60" s="100">
        <v>0</v>
      </c>
      <c r="BK60" s="100">
        <v>0</v>
      </c>
      <c r="BL60" s="100">
        <v>0</v>
      </c>
      <c r="BM60" s="100">
        <v>656271</v>
      </c>
      <c r="BN60" s="100">
        <v>14939875</v>
      </c>
      <c r="BO60" s="100">
        <v>6782680</v>
      </c>
      <c r="BP60" s="100">
        <v>22378826</v>
      </c>
      <c r="BQ60" s="100">
        <v>651097</v>
      </c>
      <c r="BR60" s="100">
        <v>9023634</v>
      </c>
      <c r="BS60" s="100">
        <v>4692587</v>
      </c>
      <c r="BT60" s="100">
        <v>14367318</v>
      </c>
      <c r="BU60" s="100">
        <v>0</v>
      </c>
      <c r="BV60" s="100">
        <v>0</v>
      </c>
      <c r="BW60" s="100">
        <v>0</v>
      </c>
      <c r="BX60" s="100">
        <v>0</v>
      </c>
      <c r="BY60" s="100">
        <v>618542</v>
      </c>
      <c r="BZ60" s="100">
        <v>8572452</v>
      </c>
      <c r="CA60" s="100">
        <v>4692587</v>
      </c>
      <c r="CB60" s="100">
        <v>13883581</v>
      </c>
      <c r="CC60" s="100">
        <v>0</v>
      </c>
      <c r="CD60" s="100">
        <v>0</v>
      </c>
      <c r="CE60" s="100">
        <v>0</v>
      </c>
      <c r="CF60" s="100">
        <v>0</v>
      </c>
      <c r="CG60" s="100">
        <v>0</v>
      </c>
      <c r="CH60" s="100">
        <v>0</v>
      </c>
      <c r="CI60" s="100">
        <v>0</v>
      </c>
      <c r="CJ60" s="100">
        <v>0</v>
      </c>
      <c r="CK60" s="100">
        <v>0</v>
      </c>
      <c r="CL60" s="100">
        <v>0</v>
      </c>
      <c r="CM60" s="100">
        <v>0</v>
      </c>
      <c r="CN60" s="100">
        <v>0</v>
      </c>
      <c r="CO60" s="100">
        <v>0</v>
      </c>
      <c r="CP60" s="100">
        <v>0</v>
      </c>
      <c r="CQ60" s="100">
        <v>0</v>
      </c>
      <c r="CR60" s="100">
        <v>0</v>
      </c>
      <c r="CS60" s="100">
        <v>720412.8</v>
      </c>
      <c r="CT60" s="100">
        <v>7818006</v>
      </c>
      <c r="CU60" s="100">
        <v>4254663</v>
      </c>
      <c r="CV60" s="100">
        <v>12793082</v>
      </c>
      <c r="CW60" s="100">
        <v>916612.03230442503</v>
      </c>
      <c r="CX60" s="100">
        <v>11452551.732722901</v>
      </c>
      <c r="CY60" s="100">
        <v>7144493.63346205</v>
      </c>
      <c r="CZ60" s="100">
        <v>19513657.398489401</v>
      </c>
      <c r="DA60" s="100">
        <v>1454503.6698400001</v>
      </c>
      <c r="DB60" s="100">
        <v>8616677.7378178202</v>
      </c>
      <c r="DC60" s="100">
        <v>4722283.1627856297</v>
      </c>
      <c r="DD60" s="100">
        <v>14793464.570443399</v>
      </c>
      <c r="DE60" s="100">
        <v>0</v>
      </c>
      <c r="DF60" s="100">
        <v>0</v>
      </c>
      <c r="DG60" s="100">
        <v>0</v>
      </c>
      <c r="DH60" s="100">
        <v>0</v>
      </c>
      <c r="DI60" s="100">
        <v>0</v>
      </c>
      <c r="DJ60" s="100">
        <v>0</v>
      </c>
      <c r="DK60" s="100">
        <v>0</v>
      </c>
      <c r="DL60" s="100">
        <v>0</v>
      </c>
      <c r="DM60" s="100">
        <v>0</v>
      </c>
      <c r="DN60" s="100">
        <v>0</v>
      </c>
      <c r="DO60" s="100">
        <v>0</v>
      </c>
      <c r="DP60" s="100">
        <v>0</v>
      </c>
      <c r="DQ60" s="100">
        <v>0</v>
      </c>
      <c r="DR60" s="100">
        <v>0</v>
      </c>
      <c r="DS60" s="100">
        <v>0</v>
      </c>
      <c r="DT60" s="100">
        <v>0</v>
      </c>
      <c r="DU60" s="100">
        <v>0</v>
      </c>
      <c r="DV60" s="100">
        <v>0</v>
      </c>
      <c r="DW60" s="100">
        <v>0</v>
      </c>
      <c r="DX60" s="100">
        <v>0</v>
      </c>
      <c r="DY60" s="100">
        <v>0</v>
      </c>
      <c r="DZ60" s="100">
        <v>0</v>
      </c>
      <c r="EA60" s="100">
        <v>0</v>
      </c>
      <c r="EB60" s="100">
        <v>0</v>
      </c>
      <c r="EC60" s="100">
        <v>0</v>
      </c>
      <c r="ED60" s="100">
        <v>0</v>
      </c>
      <c r="EE60" s="100">
        <v>0</v>
      </c>
      <c r="EF60" s="100">
        <v>0</v>
      </c>
      <c r="EG60" s="100">
        <v>0</v>
      </c>
      <c r="EH60" s="100">
        <v>0</v>
      </c>
      <c r="EI60" s="100">
        <v>0</v>
      </c>
      <c r="EJ60" s="100">
        <v>0</v>
      </c>
      <c r="EK60" s="100">
        <v>0</v>
      </c>
      <c r="EL60" s="100">
        <v>0</v>
      </c>
      <c r="EM60" s="100">
        <v>0</v>
      </c>
      <c r="EN60" s="100">
        <v>38750000</v>
      </c>
      <c r="EO60" s="100">
        <v>0</v>
      </c>
      <c r="EP60" s="100">
        <v>0</v>
      </c>
      <c r="EQ60" s="100">
        <v>0</v>
      </c>
      <c r="ER60" s="100">
        <v>34481563</v>
      </c>
      <c r="ES60" s="100">
        <v>0</v>
      </c>
      <c r="ET60" s="100">
        <v>0</v>
      </c>
      <c r="EU60" s="100">
        <v>0</v>
      </c>
      <c r="EV60" s="100">
        <v>34481563</v>
      </c>
      <c r="EW60" s="100">
        <v>0</v>
      </c>
      <c r="EX60" s="100">
        <v>0</v>
      </c>
      <c r="EY60" s="100">
        <v>0</v>
      </c>
      <c r="EZ60" s="100">
        <v>2493000</v>
      </c>
      <c r="FA60" s="100">
        <v>0</v>
      </c>
      <c r="FB60" s="100">
        <v>0</v>
      </c>
      <c r="FC60" s="100">
        <v>0</v>
      </c>
      <c r="FD60" s="100">
        <v>2417000</v>
      </c>
      <c r="FE60" s="100">
        <v>0</v>
      </c>
      <c r="FF60" s="100">
        <v>0</v>
      </c>
      <c r="FG60" s="100">
        <v>0</v>
      </c>
      <c r="FH60" s="100">
        <v>2348000</v>
      </c>
      <c r="FI60" s="100">
        <v>0</v>
      </c>
      <c r="FJ60" s="100">
        <v>0</v>
      </c>
      <c r="FK60" s="100">
        <v>0</v>
      </c>
      <c r="FL60" s="100">
        <v>4697000</v>
      </c>
      <c r="FM60" s="100">
        <v>0</v>
      </c>
      <c r="FN60" s="100">
        <v>0</v>
      </c>
      <c r="FO60" s="100">
        <v>0</v>
      </c>
      <c r="FP60" s="100">
        <v>3430970</v>
      </c>
      <c r="FQ60" s="100">
        <v>0</v>
      </c>
      <c r="FR60" s="100">
        <v>0</v>
      </c>
      <c r="FS60" s="100">
        <v>0</v>
      </c>
      <c r="FT60" s="100">
        <v>3397036</v>
      </c>
      <c r="FU60" s="100">
        <v>0</v>
      </c>
      <c r="FV60" s="100">
        <v>0</v>
      </c>
      <c r="FW60" s="100">
        <v>0</v>
      </c>
      <c r="FX60" s="100">
        <v>3336927</v>
      </c>
      <c r="FY60" s="100">
        <v>0</v>
      </c>
      <c r="FZ60" s="100">
        <v>0</v>
      </c>
      <c r="GA60" s="100">
        <v>0</v>
      </c>
      <c r="GB60" s="100">
        <v>3427625</v>
      </c>
      <c r="GC60" s="100">
        <v>0</v>
      </c>
      <c r="GD60" s="100">
        <v>0</v>
      </c>
      <c r="GE60" s="100">
        <v>0</v>
      </c>
      <c r="GF60" s="100">
        <v>3393691</v>
      </c>
      <c r="GG60" s="100">
        <v>0</v>
      </c>
      <c r="GH60" s="100">
        <v>0</v>
      </c>
      <c r="GI60" s="100">
        <v>0</v>
      </c>
      <c r="GJ60" s="100">
        <v>3340806</v>
      </c>
      <c r="GK60" s="100">
        <v>0</v>
      </c>
      <c r="GL60" s="100">
        <v>0</v>
      </c>
      <c r="GM60" s="100">
        <v>0</v>
      </c>
      <c r="GN60" s="100">
        <v>3129700</v>
      </c>
      <c r="GO60" s="100">
        <v>0</v>
      </c>
      <c r="GP60" s="100">
        <v>0</v>
      </c>
      <c r="GQ60" s="100">
        <v>0</v>
      </c>
      <c r="GR60" s="100">
        <v>3103915</v>
      </c>
      <c r="GS60" s="100">
        <v>0</v>
      </c>
      <c r="GT60" s="100">
        <v>0</v>
      </c>
      <c r="GU60" s="100">
        <v>0</v>
      </c>
      <c r="GV60" s="100">
        <v>3063836</v>
      </c>
      <c r="GW60" s="100">
        <v>0</v>
      </c>
      <c r="GX60" s="100">
        <v>0</v>
      </c>
      <c r="GY60" s="100">
        <v>0</v>
      </c>
      <c r="GZ60" s="100">
        <v>0</v>
      </c>
    </row>
    <row r="61" spans="2:208" s="27" customFormat="1" ht="14.25" hidden="1" outlineLevel="2" x14ac:dyDescent="0.25">
      <c r="B61" s="26">
        <v>20</v>
      </c>
      <c r="C61" s="55">
        <v>215.5</v>
      </c>
      <c r="D61" s="82"/>
      <c r="E61" s="55"/>
      <c r="F61" s="58"/>
      <c r="G61" s="83">
        <v>215.5</v>
      </c>
      <c r="H61" s="41" t="s">
        <v>61</v>
      </c>
      <c r="I61" s="100">
        <v>0</v>
      </c>
      <c r="J61" s="100">
        <v>0</v>
      </c>
      <c r="K61" s="100">
        <v>0</v>
      </c>
      <c r="L61" s="100">
        <v>0</v>
      </c>
      <c r="M61" s="100">
        <v>0</v>
      </c>
      <c r="N61" s="100">
        <v>0</v>
      </c>
      <c r="O61" s="100">
        <v>0</v>
      </c>
      <c r="P61" s="100">
        <v>0</v>
      </c>
      <c r="Q61" s="100">
        <v>0</v>
      </c>
      <c r="R61" s="100">
        <v>0</v>
      </c>
      <c r="S61" s="100">
        <v>0</v>
      </c>
      <c r="T61" s="100">
        <v>0</v>
      </c>
      <c r="U61" s="100">
        <v>0</v>
      </c>
      <c r="V61" s="100">
        <v>0</v>
      </c>
      <c r="W61" s="100">
        <v>0</v>
      </c>
      <c r="X61" s="100">
        <v>0</v>
      </c>
      <c r="Y61" s="100">
        <v>0</v>
      </c>
      <c r="Z61" s="100">
        <v>0</v>
      </c>
      <c r="AA61" s="100">
        <v>0</v>
      </c>
      <c r="AB61" s="100">
        <v>0</v>
      </c>
      <c r="AC61" s="100">
        <v>0</v>
      </c>
      <c r="AD61" s="100">
        <v>0</v>
      </c>
      <c r="AE61" s="100">
        <v>0</v>
      </c>
      <c r="AF61" s="100">
        <v>0</v>
      </c>
      <c r="AG61" s="100">
        <v>0</v>
      </c>
      <c r="AH61" s="100">
        <v>0</v>
      </c>
      <c r="AI61" s="100">
        <v>0</v>
      </c>
      <c r="AJ61" s="100">
        <v>0</v>
      </c>
      <c r="AK61" s="100">
        <v>0</v>
      </c>
      <c r="AL61" s="100">
        <v>0</v>
      </c>
      <c r="AM61" s="100">
        <v>0</v>
      </c>
      <c r="AN61" s="100">
        <v>0</v>
      </c>
      <c r="AO61" s="100">
        <v>0</v>
      </c>
      <c r="AP61" s="100">
        <v>0</v>
      </c>
      <c r="AQ61" s="100">
        <v>0</v>
      </c>
      <c r="AR61" s="100">
        <v>0</v>
      </c>
      <c r="AS61" s="100">
        <v>0</v>
      </c>
      <c r="AT61" s="100">
        <v>0</v>
      </c>
      <c r="AU61" s="100">
        <v>0</v>
      </c>
      <c r="AV61" s="100">
        <v>0</v>
      </c>
      <c r="AW61" s="100">
        <v>0</v>
      </c>
      <c r="AX61" s="100">
        <v>0</v>
      </c>
      <c r="AY61" s="100">
        <v>0</v>
      </c>
      <c r="AZ61" s="100">
        <v>0</v>
      </c>
      <c r="BA61" s="100">
        <v>0</v>
      </c>
      <c r="BB61" s="100">
        <v>0</v>
      </c>
      <c r="BC61" s="100">
        <v>0</v>
      </c>
      <c r="BD61" s="100">
        <v>0</v>
      </c>
      <c r="BE61" s="100">
        <v>0</v>
      </c>
      <c r="BF61" s="100">
        <v>0</v>
      </c>
      <c r="BG61" s="100">
        <v>0</v>
      </c>
      <c r="BH61" s="100">
        <v>0</v>
      </c>
      <c r="BI61" s="100">
        <v>0</v>
      </c>
      <c r="BJ61" s="100">
        <v>0</v>
      </c>
      <c r="BK61" s="100">
        <v>0</v>
      </c>
      <c r="BL61" s="100">
        <v>0</v>
      </c>
      <c r="BM61" s="100">
        <v>0</v>
      </c>
      <c r="BN61" s="100">
        <v>0</v>
      </c>
      <c r="BO61" s="100">
        <v>0</v>
      </c>
      <c r="BP61" s="100">
        <v>0</v>
      </c>
      <c r="BQ61" s="100">
        <v>0</v>
      </c>
      <c r="BR61" s="100">
        <v>0</v>
      </c>
      <c r="BS61" s="100">
        <v>0</v>
      </c>
      <c r="BT61" s="100">
        <v>0</v>
      </c>
      <c r="BU61" s="100">
        <v>0</v>
      </c>
      <c r="BV61" s="100">
        <v>0</v>
      </c>
      <c r="BW61" s="100">
        <v>0</v>
      </c>
      <c r="BX61" s="100">
        <v>0</v>
      </c>
      <c r="BY61" s="100">
        <v>0</v>
      </c>
      <c r="BZ61" s="100">
        <v>0</v>
      </c>
      <c r="CA61" s="100">
        <v>0</v>
      </c>
      <c r="CB61" s="100">
        <v>0</v>
      </c>
      <c r="CC61" s="100">
        <v>0</v>
      </c>
      <c r="CD61" s="100">
        <v>0</v>
      </c>
      <c r="CE61" s="100">
        <v>0</v>
      </c>
      <c r="CF61" s="100">
        <v>0</v>
      </c>
      <c r="CG61" s="100">
        <v>0</v>
      </c>
      <c r="CH61" s="100">
        <v>0</v>
      </c>
      <c r="CI61" s="100">
        <v>0</v>
      </c>
      <c r="CJ61" s="100">
        <v>0</v>
      </c>
      <c r="CK61" s="100">
        <v>0</v>
      </c>
      <c r="CL61" s="100">
        <v>0</v>
      </c>
      <c r="CM61" s="100">
        <v>0</v>
      </c>
      <c r="CN61" s="100">
        <v>0</v>
      </c>
      <c r="CO61" s="100">
        <v>0</v>
      </c>
      <c r="CP61" s="100">
        <v>0</v>
      </c>
      <c r="CQ61" s="100">
        <v>0</v>
      </c>
      <c r="CR61" s="100">
        <v>0</v>
      </c>
      <c r="CS61" s="100">
        <v>0</v>
      </c>
      <c r="CT61" s="100">
        <v>0</v>
      </c>
      <c r="CU61" s="100">
        <v>0</v>
      </c>
      <c r="CV61" s="100">
        <v>0</v>
      </c>
      <c r="CW61" s="100">
        <v>0</v>
      </c>
      <c r="CX61" s="100">
        <v>0</v>
      </c>
      <c r="CY61" s="100">
        <v>0</v>
      </c>
      <c r="CZ61" s="100">
        <v>0</v>
      </c>
      <c r="DA61" s="100">
        <v>0</v>
      </c>
      <c r="DB61" s="100">
        <v>0</v>
      </c>
      <c r="DC61" s="100">
        <v>0</v>
      </c>
      <c r="DD61" s="100">
        <v>0</v>
      </c>
      <c r="DE61" s="100">
        <v>0</v>
      </c>
      <c r="DF61" s="100">
        <v>0</v>
      </c>
      <c r="DG61" s="100">
        <v>0</v>
      </c>
      <c r="DH61" s="100">
        <v>0</v>
      </c>
      <c r="DI61" s="100">
        <v>0</v>
      </c>
      <c r="DJ61" s="100">
        <v>0</v>
      </c>
      <c r="DK61" s="100">
        <v>0</v>
      </c>
      <c r="DL61" s="100">
        <v>0</v>
      </c>
      <c r="DM61" s="100">
        <v>0</v>
      </c>
      <c r="DN61" s="100">
        <v>0</v>
      </c>
      <c r="DO61" s="100">
        <v>0</v>
      </c>
      <c r="DP61" s="100">
        <v>0</v>
      </c>
      <c r="DQ61" s="100">
        <v>0</v>
      </c>
      <c r="DR61" s="100">
        <v>0</v>
      </c>
      <c r="DS61" s="100">
        <v>0</v>
      </c>
      <c r="DT61" s="100">
        <v>0</v>
      </c>
      <c r="DU61" s="100">
        <v>0</v>
      </c>
      <c r="DV61" s="100">
        <v>0</v>
      </c>
      <c r="DW61" s="100">
        <v>0</v>
      </c>
      <c r="DX61" s="100">
        <v>0</v>
      </c>
      <c r="DY61" s="100">
        <v>0</v>
      </c>
      <c r="DZ61" s="100">
        <v>0</v>
      </c>
      <c r="EA61" s="100">
        <v>0</v>
      </c>
      <c r="EB61" s="100">
        <v>0</v>
      </c>
      <c r="EC61" s="100">
        <v>0</v>
      </c>
      <c r="ED61" s="100">
        <v>0</v>
      </c>
      <c r="EE61" s="100">
        <v>0</v>
      </c>
      <c r="EF61" s="100">
        <v>201764455</v>
      </c>
      <c r="EG61" s="100">
        <v>0</v>
      </c>
      <c r="EH61" s="100">
        <v>0</v>
      </c>
      <c r="EI61" s="100">
        <v>0</v>
      </c>
      <c r="EJ61" s="100">
        <v>0</v>
      </c>
      <c r="EK61" s="100">
        <v>0</v>
      </c>
      <c r="EL61" s="100">
        <v>0</v>
      </c>
      <c r="EM61" s="100">
        <v>0</v>
      </c>
      <c r="EN61" s="100">
        <v>28150000</v>
      </c>
      <c r="EO61" s="100">
        <v>0</v>
      </c>
      <c r="EP61" s="100">
        <v>0</v>
      </c>
      <c r="EQ61" s="100">
        <v>0</v>
      </c>
      <c r="ER61" s="100">
        <v>29709847</v>
      </c>
      <c r="ES61" s="100">
        <v>0</v>
      </c>
      <c r="ET61" s="100">
        <v>0</v>
      </c>
      <c r="EU61" s="100">
        <v>0</v>
      </c>
      <c r="EV61" s="100">
        <v>29709847</v>
      </c>
      <c r="EW61" s="100">
        <v>0</v>
      </c>
      <c r="EX61" s="100">
        <v>0</v>
      </c>
      <c r="EY61" s="100">
        <v>0</v>
      </c>
      <c r="EZ61" s="100">
        <v>0</v>
      </c>
      <c r="FA61" s="100">
        <v>0</v>
      </c>
      <c r="FB61" s="100">
        <v>0</v>
      </c>
      <c r="FC61" s="100">
        <v>0</v>
      </c>
      <c r="FD61" s="100">
        <v>0</v>
      </c>
      <c r="FE61" s="100">
        <v>0</v>
      </c>
      <c r="FF61" s="100">
        <v>0</v>
      </c>
      <c r="FG61" s="100">
        <v>0</v>
      </c>
      <c r="FH61" s="100">
        <v>0</v>
      </c>
      <c r="FI61" s="100">
        <v>0</v>
      </c>
      <c r="FJ61" s="100">
        <v>0</v>
      </c>
      <c r="FK61" s="100">
        <v>0</v>
      </c>
      <c r="FL61" s="100">
        <v>0</v>
      </c>
      <c r="FM61" s="100">
        <v>0</v>
      </c>
      <c r="FN61" s="100">
        <v>0</v>
      </c>
      <c r="FO61" s="100">
        <v>0</v>
      </c>
      <c r="FP61" s="100">
        <v>0</v>
      </c>
      <c r="FQ61" s="100">
        <v>0</v>
      </c>
      <c r="FR61" s="100">
        <v>0</v>
      </c>
      <c r="FS61" s="100">
        <v>0</v>
      </c>
      <c r="FT61" s="100">
        <v>0</v>
      </c>
      <c r="FU61" s="100">
        <v>0</v>
      </c>
      <c r="FV61" s="100">
        <v>0</v>
      </c>
      <c r="FW61" s="100">
        <v>0</v>
      </c>
      <c r="FX61" s="100">
        <v>0</v>
      </c>
      <c r="FY61" s="100">
        <v>0</v>
      </c>
      <c r="FZ61" s="100">
        <v>0</v>
      </c>
      <c r="GA61" s="100">
        <v>0</v>
      </c>
      <c r="GB61" s="100">
        <v>0</v>
      </c>
      <c r="GC61" s="100">
        <v>0</v>
      </c>
      <c r="GD61" s="100">
        <v>0</v>
      </c>
      <c r="GE61" s="100">
        <v>0</v>
      </c>
      <c r="GF61" s="100">
        <v>0</v>
      </c>
      <c r="GG61" s="100">
        <v>0</v>
      </c>
      <c r="GH61" s="100">
        <v>0</v>
      </c>
      <c r="GI61" s="100">
        <v>0</v>
      </c>
      <c r="GJ61" s="100">
        <v>0</v>
      </c>
      <c r="GK61" s="100">
        <v>0</v>
      </c>
      <c r="GL61" s="100">
        <v>0</v>
      </c>
      <c r="GM61" s="100">
        <v>0</v>
      </c>
      <c r="GN61" s="100">
        <v>0</v>
      </c>
      <c r="GO61" s="100">
        <v>0</v>
      </c>
      <c r="GP61" s="100">
        <v>0</v>
      </c>
      <c r="GQ61" s="100">
        <v>0</v>
      </c>
      <c r="GR61" s="100">
        <v>0</v>
      </c>
      <c r="GS61" s="100">
        <v>0</v>
      </c>
      <c r="GT61" s="100">
        <v>0</v>
      </c>
      <c r="GU61" s="100">
        <v>0</v>
      </c>
      <c r="GV61" s="100">
        <v>0</v>
      </c>
      <c r="GW61" s="100">
        <v>0</v>
      </c>
      <c r="GX61" s="100">
        <v>0</v>
      </c>
      <c r="GY61" s="100">
        <v>0</v>
      </c>
      <c r="GZ61" s="100">
        <v>0</v>
      </c>
    </row>
    <row r="62" spans="2:208" hidden="1" outlineLevel="2" x14ac:dyDescent="0.3">
      <c r="B62" s="21">
        <v>20</v>
      </c>
      <c r="C62" s="52">
        <v>216</v>
      </c>
      <c r="D62" s="77"/>
      <c r="E62" s="52"/>
      <c r="F62" s="54">
        <v>216</v>
      </c>
      <c r="G62" s="78"/>
      <c r="H62" s="35" t="s">
        <v>62</v>
      </c>
      <c r="I62" s="97">
        <v>0</v>
      </c>
      <c r="J62" s="97">
        <v>0</v>
      </c>
      <c r="K62" s="97">
        <v>0</v>
      </c>
      <c r="L62" s="97">
        <v>0</v>
      </c>
      <c r="M62" s="97">
        <v>0</v>
      </c>
      <c r="N62" s="97">
        <v>0</v>
      </c>
      <c r="O62" s="97">
        <v>0</v>
      </c>
      <c r="P62" s="97">
        <v>0</v>
      </c>
      <c r="Q62" s="97">
        <v>0</v>
      </c>
      <c r="R62" s="97">
        <v>0</v>
      </c>
      <c r="S62" s="97">
        <v>0</v>
      </c>
      <c r="T62" s="97">
        <v>0</v>
      </c>
      <c r="U62" s="97">
        <v>0</v>
      </c>
      <c r="V62" s="97">
        <v>0</v>
      </c>
      <c r="W62" s="97">
        <v>0</v>
      </c>
      <c r="X62" s="97">
        <v>0</v>
      </c>
      <c r="Y62" s="97">
        <v>0</v>
      </c>
      <c r="Z62" s="97">
        <v>0</v>
      </c>
      <c r="AA62" s="97">
        <v>0</v>
      </c>
      <c r="AB62" s="97">
        <v>0</v>
      </c>
      <c r="AC62" s="97">
        <v>0</v>
      </c>
      <c r="AD62" s="97">
        <v>0</v>
      </c>
      <c r="AE62" s="97">
        <v>0</v>
      </c>
      <c r="AF62" s="97">
        <v>0</v>
      </c>
      <c r="AG62" s="97">
        <v>0</v>
      </c>
      <c r="AH62" s="97">
        <v>0</v>
      </c>
      <c r="AI62" s="97">
        <v>0</v>
      </c>
      <c r="AJ62" s="97">
        <v>0</v>
      </c>
      <c r="AK62" s="97">
        <v>0</v>
      </c>
      <c r="AL62" s="97">
        <v>0</v>
      </c>
      <c r="AM62" s="97">
        <v>0</v>
      </c>
      <c r="AN62" s="97">
        <v>0</v>
      </c>
      <c r="AO62" s="97">
        <v>0</v>
      </c>
      <c r="AP62" s="97">
        <v>0</v>
      </c>
      <c r="AQ62" s="97">
        <v>0</v>
      </c>
      <c r="AR62" s="97">
        <v>0</v>
      </c>
      <c r="AS62" s="97">
        <v>0</v>
      </c>
      <c r="AT62" s="97">
        <v>0</v>
      </c>
      <c r="AU62" s="97">
        <v>0</v>
      </c>
      <c r="AV62" s="97">
        <v>0</v>
      </c>
      <c r="AW62" s="97">
        <v>0</v>
      </c>
      <c r="AX62" s="97">
        <v>0</v>
      </c>
      <c r="AY62" s="97">
        <v>0</v>
      </c>
      <c r="AZ62" s="97">
        <v>0</v>
      </c>
      <c r="BA62" s="97">
        <v>0</v>
      </c>
      <c r="BB62" s="97">
        <v>0</v>
      </c>
      <c r="BC62" s="97">
        <v>0</v>
      </c>
      <c r="BD62" s="97">
        <v>0</v>
      </c>
      <c r="BE62" s="97">
        <v>0</v>
      </c>
      <c r="BF62" s="97">
        <v>0</v>
      </c>
      <c r="BG62" s="97">
        <v>0</v>
      </c>
      <c r="BH62" s="97">
        <v>0</v>
      </c>
      <c r="BI62" s="97">
        <v>0</v>
      </c>
      <c r="BJ62" s="97">
        <v>0</v>
      </c>
      <c r="BK62" s="97">
        <v>0</v>
      </c>
      <c r="BL62" s="97">
        <v>0</v>
      </c>
      <c r="BM62" s="97">
        <v>1006814</v>
      </c>
      <c r="BN62" s="97">
        <v>8030193</v>
      </c>
      <c r="BO62" s="97">
        <v>4060682</v>
      </c>
      <c r="BP62" s="97">
        <v>13097689</v>
      </c>
      <c r="BQ62" s="97">
        <v>924216</v>
      </c>
      <c r="BR62" s="97">
        <v>4831593</v>
      </c>
      <c r="BS62" s="97">
        <v>3041938</v>
      </c>
      <c r="BT62" s="97">
        <v>8797747</v>
      </c>
      <c r="BU62" s="97">
        <v>532726</v>
      </c>
      <c r="BV62" s="97">
        <v>3307612</v>
      </c>
      <c r="BW62" s="97">
        <v>2106318</v>
      </c>
      <c r="BX62" s="97">
        <v>5946576</v>
      </c>
      <c r="BY62" s="97">
        <v>878005</v>
      </c>
      <c r="BZ62" s="97">
        <v>4590014</v>
      </c>
      <c r="CA62" s="97">
        <v>3041938</v>
      </c>
      <c r="CB62" s="97">
        <v>8509957</v>
      </c>
      <c r="CC62" s="97">
        <v>483000</v>
      </c>
      <c r="CD62" s="97">
        <v>2835000</v>
      </c>
      <c r="CE62" s="97">
        <v>1861000</v>
      </c>
      <c r="CF62" s="97">
        <v>5179000</v>
      </c>
      <c r="CG62" s="97">
        <v>0</v>
      </c>
      <c r="CH62" s="97">
        <v>0</v>
      </c>
      <c r="CI62" s="97">
        <v>0</v>
      </c>
      <c r="CJ62" s="97">
        <v>0</v>
      </c>
      <c r="CK62" s="97">
        <v>0</v>
      </c>
      <c r="CL62" s="97">
        <v>0</v>
      </c>
      <c r="CM62" s="97">
        <v>0</v>
      </c>
      <c r="CN62" s="97">
        <v>0</v>
      </c>
      <c r="CO62" s="97">
        <v>0</v>
      </c>
      <c r="CP62" s="97">
        <v>0</v>
      </c>
      <c r="CQ62" s="97">
        <v>0</v>
      </c>
      <c r="CR62" s="97">
        <v>0</v>
      </c>
      <c r="CS62" s="97">
        <v>1007582.4</v>
      </c>
      <c r="CT62" s="97">
        <v>10503857.699999999</v>
      </c>
      <c r="CU62" s="97">
        <v>6776218.7999999998</v>
      </c>
      <c r="CV62" s="97">
        <v>18287659</v>
      </c>
      <c r="CW62" s="97">
        <v>1334506.754618885</v>
      </c>
      <c r="CX62" s="97">
        <v>8188668.2425070172</v>
      </c>
      <c r="CY62" s="97">
        <v>4699535.9936511666</v>
      </c>
      <c r="CZ62" s="97">
        <v>14222710.99077707</v>
      </c>
      <c r="DA62" s="97">
        <v>2230789.2090652948</v>
      </c>
      <c r="DB62" s="97">
        <v>4967783.8743165173</v>
      </c>
      <c r="DC62" s="97">
        <v>1750824.6069946091</v>
      </c>
      <c r="DD62" s="97">
        <v>8949397.6903764214</v>
      </c>
      <c r="DE62" s="97">
        <v>0</v>
      </c>
      <c r="DF62" s="97">
        <v>0</v>
      </c>
      <c r="DG62" s="97">
        <v>0</v>
      </c>
      <c r="DH62" s="97">
        <v>0</v>
      </c>
      <c r="DI62" s="97">
        <v>0</v>
      </c>
      <c r="DJ62" s="97">
        <v>0</v>
      </c>
      <c r="DK62" s="97">
        <v>0</v>
      </c>
      <c r="DL62" s="97">
        <v>0</v>
      </c>
      <c r="DM62" s="97">
        <v>0</v>
      </c>
      <c r="DN62" s="97">
        <v>0</v>
      </c>
      <c r="DO62" s="97">
        <v>0</v>
      </c>
      <c r="DP62" s="97">
        <v>0</v>
      </c>
      <c r="DQ62" s="97">
        <v>0</v>
      </c>
      <c r="DR62" s="97">
        <v>0</v>
      </c>
      <c r="DS62" s="97">
        <v>0</v>
      </c>
      <c r="DT62" s="97">
        <v>0</v>
      </c>
      <c r="DU62" s="97">
        <v>0</v>
      </c>
      <c r="DV62" s="97">
        <v>0</v>
      </c>
      <c r="DW62" s="97">
        <v>0</v>
      </c>
      <c r="DX62" s="97">
        <v>0</v>
      </c>
      <c r="DY62" s="97">
        <v>0</v>
      </c>
      <c r="DZ62" s="97">
        <v>0</v>
      </c>
      <c r="EA62" s="97">
        <v>0</v>
      </c>
      <c r="EB62" s="97">
        <v>0</v>
      </c>
      <c r="EC62" s="97">
        <v>0</v>
      </c>
      <c r="ED62" s="97">
        <v>0</v>
      </c>
      <c r="EE62" s="97">
        <v>0</v>
      </c>
      <c r="EF62" s="97">
        <v>39784667</v>
      </c>
      <c r="EG62" s="97">
        <v>0</v>
      </c>
      <c r="EH62" s="97">
        <v>0</v>
      </c>
      <c r="EI62" s="97">
        <v>0</v>
      </c>
      <c r="EJ62" s="97">
        <v>0</v>
      </c>
      <c r="EK62" s="97">
        <v>0</v>
      </c>
      <c r="EL62" s="97">
        <v>0</v>
      </c>
      <c r="EM62" s="97">
        <v>0</v>
      </c>
      <c r="EN62" s="97">
        <v>0</v>
      </c>
      <c r="EO62" s="97">
        <v>0</v>
      </c>
      <c r="EP62" s="97">
        <v>0</v>
      </c>
      <c r="EQ62" s="97">
        <v>0</v>
      </c>
      <c r="ER62" s="97">
        <v>21114593</v>
      </c>
      <c r="ES62" s="97">
        <v>0</v>
      </c>
      <c r="ET62" s="97">
        <v>0</v>
      </c>
      <c r="EU62" s="97">
        <v>0</v>
      </c>
      <c r="EV62" s="97">
        <v>21114593</v>
      </c>
      <c r="EW62" s="97">
        <v>0</v>
      </c>
      <c r="EX62" s="97">
        <v>0</v>
      </c>
      <c r="EY62" s="97">
        <v>0</v>
      </c>
      <c r="EZ62" s="97">
        <v>9288000</v>
      </c>
      <c r="FA62" s="97">
        <v>0</v>
      </c>
      <c r="FB62" s="97">
        <v>0</v>
      </c>
      <c r="FC62" s="97">
        <v>0</v>
      </c>
      <c r="FD62" s="97">
        <v>9088000</v>
      </c>
      <c r="FE62" s="97">
        <v>0</v>
      </c>
      <c r="FF62" s="97">
        <v>0</v>
      </c>
      <c r="FG62" s="97">
        <v>0</v>
      </c>
      <c r="FH62" s="97">
        <v>8874000</v>
      </c>
      <c r="FI62" s="97">
        <v>0</v>
      </c>
      <c r="FJ62" s="97">
        <v>0</v>
      </c>
      <c r="FK62" s="97">
        <v>0</v>
      </c>
      <c r="FL62" s="97">
        <v>14909000</v>
      </c>
      <c r="FM62" s="97">
        <v>0</v>
      </c>
      <c r="FN62" s="97">
        <v>0</v>
      </c>
      <c r="FO62" s="97">
        <v>0</v>
      </c>
      <c r="FP62" s="97">
        <v>4448469</v>
      </c>
      <c r="FQ62" s="97">
        <v>0</v>
      </c>
      <c r="FR62" s="97">
        <v>0</v>
      </c>
      <c r="FS62" s="97">
        <v>0</v>
      </c>
      <c r="FT62" s="97">
        <v>4411344</v>
      </c>
      <c r="FU62" s="97">
        <v>0</v>
      </c>
      <c r="FV62" s="97">
        <v>0</v>
      </c>
      <c r="FW62" s="97">
        <v>0</v>
      </c>
      <c r="FX62" s="97">
        <v>4346034</v>
      </c>
      <c r="FY62" s="97">
        <v>0</v>
      </c>
      <c r="FZ62" s="97">
        <v>0</v>
      </c>
      <c r="GA62" s="97">
        <v>0</v>
      </c>
      <c r="GB62" s="97">
        <v>4448469</v>
      </c>
      <c r="GC62" s="97">
        <v>0</v>
      </c>
      <c r="GD62" s="97">
        <v>0</v>
      </c>
      <c r="GE62" s="97">
        <v>0</v>
      </c>
      <c r="GF62" s="97">
        <v>4411344</v>
      </c>
      <c r="GG62" s="97">
        <v>0</v>
      </c>
      <c r="GH62" s="97">
        <v>0</v>
      </c>
      <c r="GI62" s="97">
        <v>0</v>
      </c>
      <c r="GJ62" s="97">
        <v>4353981</v>
      </c>
      <c r="GK62" s="97">
        <v>0</v>
      </c>
      <c r="GL62" s="97">
        <v>0</v>
      </c>
      <c r="GM62" s="97">
        <v>0</v>
      </c>
      <c r="GN62" s="97">
        <v>4435757</v>
      </c>
      <c r="GO62" s="97">
        <v>0</v>
      </c>
      <c r="GP62" s="97">
        <v>0</v>
      </c>
      <c r="GQ62" s="97">
        <v>0</v>
      </c>
      <c r="GR62" s="97">
        <v>4396096</v>
      </c>
      <c r="GS62" s="97">
        <v>0</v>
      </c>
      <c r="GT62" s="97">
        <v>0</v>
      </c>
      <c r="GU62" s="97">
        <v>0</v>
      </c>
      <c r="GV62" s="97">
        <v>4339885</v>
      </c>
      <c r="GW62" s="97">
        <v>0</v>
      </c>
      <c r="GX62" s="97">
        <v>0</v>
      </c>
      <c r="GY62" s="97">
        <v>0</v>
      </c>
      <c r="GZ62" s="97">
        <v>0</v>
      </c>
    </row>
    <row r="63" spans="2:208" s="27" customFormat="1" ht="14.25" hidden="1" outlineLevel="2" x14ac:dyDescent="0.25">
      <c r="B63" s="26">
        <v>20</v>
      </c>
      <c r="C63" s="55">
        <v>216.1</v>
      </c>
      <c r="D63" s="82"/>
      <c r="E63" s="55"/>
      <c r="F63" s="55"/>
      <c r="G63" s="83">
        <v>216.1</v>
      </c>
      <c r="H63" s="41" t="s">
        <v>63</v>
      </c>
      <c r="I63" s="100">
        <v>0</v>
      </c>
      <c r="J63" s="100">
        <v>0</v>
      </c>
      <c r="K63" s="100">
        <v>0</v>
      </c>
      <c r="L63" s="100">
        <v>0</v>
      </c>
      <c r="M63" s="100">
        <v>0</v>
      </c>
      <c r="N63" s="100">
        <v>0</v>
      </c>
      <c r="O63" s="100">
        <v>0</v>
      </c>
      <c r="P63" s="100">
        <v>0</v>
      </c>
      <c r="Q63" s="100">
        <v>0</v>
      </c>
      <c r="R63" s="100">
        <v>0</v>
      </c>
      <c r="S63" s="100">
        <v>0</v>
      </c>
      <c r="T63" s="100">
        <v>0</v>
      </c>
      <c r="U63" s="100">
        <v>0</v>
      </c>
      <c r="V63" s="100">
        <v>0</v>
      </c>
      <c r="W63" s="100">
        <v>0</v>
      </c>
      <c r="X63" s="100">
        <v>0</v>
      </c>
      <c r="Y63" s="100">
        <v>0</v>
      </c>
      <c r="Z63" s="100">
        <v>0</v>
      </c>
      <c r="AA63" s="100">
        <v>0</v>
      </c>
      <c r="AB63" s="100">
        <v>0</v>
      </c>
      <c r="AC63" s="100">
        <v>0</v>
      </c>
      <c r="AD63" s="100">
        <v>0</v>
      </c>
      <c r="AE63" s="100">
        <v>0</v>
      </c>
      <c r="AF63" s="100">
        <v>0</v>
      </c>
      <c r="AG63" s="100">
        <v>0</v>
      </c>
      <c r="AH63" s="100">
        <v>0</v>
      </c>
      <c r="AI63" s="100">
        <v>0</v>
      </c>
      <c r="AJ63" s="100">
        <v>0</v>
      </c>
      <c r="AK63" s="100">
        <v>0</v>
      </c>
      <c r="AL63" s="100">
        <v>0</v>
      </c>
      <c r="AM63" s="100">
        <v>0</v>
      </c>
      <c r="AN63" s="100">
        <v>0</v>
      </c>
      <c r="AO63" s="100">
        <v>0</v>
      </c>
      <c r="AP63" s="100">
        <v>0</v>
      </c>
      <c r="AQ63" s="100">
        <v>0</v>
      </c>
      <c r="AR63" s="100">
        <v>0</v>
      </c>
      <c r="AS63" s="100">
        <v>0</v>
      </c>
      <c r="AT63" s="100">
        <v>0</v>
      </c>
      <c r="AU63" s="100">
        <v>0</v>
      </c>
      <c r="AV63" s="100">
        <v>0</v>
      </c>
      <c r="AW63" s="100">
        <v>0</v>
      </c>
      <c r="AX63" s="100">
        <v>0</v>
      </c>
      <c r="AY63" s="100">
        <v>0</v>
      </c>
      <c r="AZ63" s="100">
        <v>0</v>
      </c>
      <c r="BA63" s="100">
        <v>0</v>
      </c>
      <c r="BB63" s="100">
        <v>0</v>
      </c>
      <c r="BC63" s="100">
        <v>0</v>
      </c>
      <c r="BD63" s="100">
        <v>0</v>
      </c>
      <c r="BE63" s="100">
        <v>0</v>
      </c>
      <c r="BF63" s="100">
        <v>0</v>
      </c>
      <c r="BG63" s="100">
        <v>0</v>
      </c>
      <c r="BH63" s="100">
        <v>0</v>
      </c>
      <c r="BI63" s="100">
        <v>0</v>
      </c>
      <c r="BJ63" s="100">
        <v>0</v>
      </c>
      <c r="BK63" s="100">
        <v>0</v>
      </c>
      <c r="BL63" s="100">
        <v>0</v>
      </c>
      <c r="BM63" s="100">
        <v>866533</v>
      </c>
      <c r="BN63" s="100">
        <v>6050053</v>
      </c>
      <c r="BO63" s="100">
        <v>3260664</v>
      </c>
      <c r="BP63" s="100">
        <v>10177250</v>
      </c>
      <c r="BQ63" s="100">
        <v>820374</v>
      </c>
      <c r="BR63" s="100">
        <v>3391564</v>
      </c>
      <c r="BS63" s="100">
        <v>2434409</v>
      </c>
      <c r="BT63" s="100">
        <v>6646347</v>
      </c>
      <c r="BU63" s="100">
        <v>434076</v>
      </c>
      <c r="BV63" s="100">
        <v>1939584</v>
      </c>
      <c r="BW63" s="100">
        <v>1498789</v>
      </c>
      <c r="BX63" s="100">
        <v>3872369</v>
      </c>
      <c r="BY63" s="100">
        <v>779355</v>
      </c>
      <c r="BZ63" s="100">
        <v>3221986</v>
      </c>
      <c r="CA63" s="100">
        <v>2434409</v>
      </c>
      <c r="CB63" s="100">
        <v>6435750</v>
      </c>
      <c r="CC63" s="100">
        <v>434000</v>
      </c>
      <c r="CD63" s="100">
        <v>1940000</v>
      </c>
      <c r="CE63" s="100">
        <v>1494000</v>
      </c>
      <c r="CF63" s="100">
        <v>3868000</v>
      </c>
      <c r="CG63" s="100">
        <v>0</v>
      </c>
      <c r="CH63" s="100">
        <v>0</v>
      </c>
      <c r="CI63" s="100">
        <v>0</v>
      </c>
      <c r="CJ63" s="100">
        <v>0</v>
      </c>
      <c r="CK63" s="100">
        <v>0</v>
      </c>
      <c r="CL63" s="100">
        <v>0</v>
      </c>
      <c r="CM63" s="100">
        <v>0</v>
      </c>
      <c r="CN63" s="100">
        <v>0</v>
      </c>
      <c r="CO63" s="100">
        <v>0</v>
      </c>
      <c r="CP63" s="100">
        <v>0</v>
      </c>
      <c r="CQ63" s="100">
        <v>0</v>
      </c>
      <c r="CR63" s="100">
        <v>0</v>
      </c>
      <c r="CS63" s="100">
        <v>705582.1</v>
      </c>
      <c r="CT63" s="100">
        <v>7535732</v>
      </c>
      <c r="CU63" s="100">
        <v>5386177</v>
      </c>
      <c r="CV63" s="100">
        <v>13627491</v>
      </c>
      <c r="CW63" s="100">
        <v>1032506.4931758899</v>
      </c>
      <c r="CX63" s="100">
        <v>5220542.1520475699</v>
      </c>
      <c r="CY63" s="100">
        <v>3309494.19142118</v>
      </c>
      <c r="CZ63" s="100">
        <v>9562542.8366446495</v>
      </c>
      <c r="DA63" s="100">
        <v>1928788.9476222999</v>
      </c>
      <c r="DB63" s="100">
        <v>1999657.7838570699</v>
      </c>
      <c r="DC63" s="100">
        <v>360782.80476462201</v>
      </c>
      <c r="DD63" s="100">
        <v>4289229.5362440003</v>
      </c>
      <c r="DE63" s="100">
        <v>0</v>
      </c>
      <c r="DF63" s="100">
        <v>0</v>
      </c>
      <c r="DG63" s="100">
        <v>0</v>
      </c>
      <c r="DH63" s="100">
        <v>0</v>
      </c>
      <c r="DI63" s="100">
        <v>0</v>
      </c>
      <c r="DJ63" s="100">
        <v>0</v>
      </c>
      <c r="DK63" s="100">
        <v>0</v>
      </c>
      <c r="DL63" s="100">
        <v>0</v>
      </c>
      <c r="DM63" s="100">
        <v>0</v>
      </c>
      <c r="DN63" s="100">
        <v>0</v>
      </c>
      <c r="DO63" s="100">
        <v>0</v>
      </c>
      <c r="DP63" s="100">
        <v>0</v>
      </c>
      <c r="DQ63" s="100">
        <v>0</v>
      </c>
      <c r="DR63" s="100">
        <v>0</v>
      </c>
      <c r="DS63" s="100">
        <v>0</v>
      </c>
      <c r="DT63" s="100">
        <v>0</v>
      </c>
      <c r="DU63" s="100">
        <v>0</v>
      </c>
      <c r="DV63" s="100">
        <v>0</v>
      </c>
      <c r="DW63" s="100">
        <v>0</v>
      </c>
      <c r="DX63" s="100">
        <v>0</v>
      </c>
      <c r="DY63" s="100">
        <v>0</v>
      </c>
      <c r="DZ63" s="100">
        <v>0</v>
      </c>
      <c r="EA63" s="100">
        <v>0</v>
      </c>
      <c r="EB63" s="100">
        <v>0</v>
      </c>
      <c r="EC63" s="100">
        <v>0</v>
      </c>
      <c r="ED63" s="100">
        <v>0</v>
      </c>
      <c r="EE63" s="100">
        <v>0</v>
      </c>
      <c r="EF63" s="100">
        <v>0</v>
      </c>
      <c r="EG63" s="100">
        <v>0</v>
      </c>
      <c r="EH63" s="100">
        <v>0</v>
      </c>
      <c r="EI63" s="100">
        <v>0</v>
      </c>
      <c r="EJ63" s="100">
        <v>0</v>
      </c>
      <c r="EK63" s="100">
        <v>0</v>
      </c>
      <c r="EL63" s="100">
        <v>0</v>
      </c>
      <c r="EM63" s="100">
        <v>0</v>
      </c>
      <c r="EN63" s="100">
        <v>0</v>
      </c>
      <c r="EO63" s="100">
        <v>0</v>
      </c>
      <c r="EP63" s="100">
        <v>0</v>
      </c>
      <c r="EQ63" s="100">
        <v>0</v>
      </c>
      <c r="ER63" s="100">
        <v>15951233</v>
      </c>
      <c r="ES63" s="100">
        <v>0</v>
      </c>
      <c r="ET63" s="100">
        <v>0</v>
      </c>
      <c r="EU63" s="100">
        <v>0</v>
      </c>
      <c r="EV63" s="100">
        <v>15951233</v>
      </c>
      <c r="EW63" s="100">
        <v>0</v>
      </c>
      <c r="EX63" s="100">
        <v>0</v>
      </c>
      <c r="EY63" s="100">
        <v>0</v>
      </c>
      <c r="EZ63" s="100">
        <v>0</v>
      </c>
      <c r="FA63" s="100">
        <v>0</v>
      </c>
      <c r="FB63" s="100">
        <v>0</v>
      </c>
      <c r="FC63" s="100">
        <v>0</v>
      </c>
      <c r="FD63" s="100">
        <v>0</v>
      </c>
      <c r="FE63" s="100">
        <v>0</v>
      </c>
      <c r="FF63" s="100">
        <v>0</v>
      </c>
      <c r="FG63" s="100">
        <v>0</v>
      </c>
      <c r="FH63" s="100">
        <v>0</v>
      </c>
      <c r="FI63" s="100">
        <v>0</v>
      </c>
      <c r="FJ63" s="100">
        <v>0</v>
      </c>
      <c r="FK63" s="100">
        <v>0</v>
      </c>
      <c r="FL63" s="100">
        <v>0</v>
      </c>
      <c r="FM63" s="100">
        <v>0</v>
      </c>
      <c r="FN63" s="100">
        <v>0</v>
      </c>
      <c r="FO63" s="100">
        <v>0</v>
      </c>
      <c r="FP63" s="100">
        <v>0</v>
      </c>
      <c r="FQ63" s="100">
        <v>0</v>
      </c>
      <c r="FR63" s="100">
        <v>0</v>
      </c>
      <c r="FS63" s="100">
        <v>0</v>
      </c>
      <c r="FT63" s="100">
        <v>0</v>
      </c>
      <c r="FU63" s="100">
        <v>0</v>
      </c>
      <c r="FV63" s="100">
        <v>0</v>
      </c>
      <c r="FW63" s="100">
        <v>0</v>
      </c>
      <c r="FX63" s="100">
        <v>0</v>
      </c>
      <c r="FY63" s="100">
        <v>0</v>
      </c>
      <c r="FZ63" s="100">
        <v>0</v>
      </c>
      <c r="GA63" s="100">
        <v>0</v>
      </c>
      <c r="GB63" s="100">
        <v>0</v>
      </c>
      <c r="GC63" s="100">
        <v>0</v>
      </c>
      <c r="GD63" s="100">
        <v>0</v>
      </c>
      <c r="GE63" s="100">
        <v>0</v>
      </c>
      <c r="GF63" s="100">
        <v>0</v>
      </c>
      <c r="GG63" s="100">
        <v>0</v>
      </c>
      <c r="GH63" s="100">
        <v>0</v>
      </c>
      <c r="GI63" s="100">
        <v>0</v>
      </c>
      <c r="GJ63" s="100">
        <v>0</v>
      </c>
      <c r="GK63" s="100">
        <v>0</v>
      </c>
      <c r="GL63" s="100">
        <v>0</v>
      </c>
      <c r="GM63" s="100">
        <v>0</v>
      </c>
      <c r="GN63" s="100">
        <v>0</v>
      </c>
      <c r="GO63" s="100">
        <v>0</v>
      </c>
      <c r="GP63" s="100">
        <v>0</v>
      </c>
      <c r="GQ63" s="100">
        <v>0</v>
      </c>
      <c r="GR63" s="100">
        <v>0</v>
      </c>
      <c r="GS63" s="100">
        <v>0</v>
      </c>
      <c r="GT63" s="100">
        <v>0</v>
      </c>
      <c r="GU63" s="100">
        <v>0</v>
      </c>
      <c r="GV63" s="100">
        <v>0</v>
      </c>
      <c r="GW63" s="100">
        <v>0</v>
      </c>
      <c r="GX63" s="100">
        <v>0</v>
      </c>
      <c r="GY63" s="100">
        <v>0</v>
      </c>
      <c r="GZ63" s="100">
        <v>0</v>
      </c>
    </row>
    <row r="64" spans="2:208" s="27" customFormat="1" ht="14.25" hidden="1" outlineLevel="2" x14ac:dyDescent="0.25">
      <c r="B64" s="26">
        <v>20</v>
      </c>
      <c r="C64" s="55">
        <v>216.2</v>
      </c>
      <c r="D64" s="82"/>
      <c r="E64" s="55"/>
      <c r="F64" s="55"/>
      <c r="G64" s="83">
        <v>216.2</v>
      </c>
      <c r="H64" s="41" t="s">
        <v>64</v>
      </c>
      <c r="I64" s="100">
        <v>0</v>
      </c>
      <c r="J64" s="100">
        <v>0</v>
      </c>
      <c r="K64" s="100">
        <v>0</v>
      </c>
      <c r="L64" s="100">
        <v>0</v>
      </c>
      <c r="M64" s="100">
        <v>0</v>
      </c>
      <c r="N64" s="100">
        <v>0</v>
      </c>
      <c r="O64" s="100">
        <v>0</v>
      </c>
      <c r="P64" s="100">
        <v>0</v>
      </c>
      <c r="Q64" s="100">
        <v>0</v>
      </c>
      <c r="R64" s="100">
        <v>0</v>
      </c>
      <c r="S64" s="100">
        <v>0</v>
      </c>
      <c r="T64" s="100">
        <v>0</v>
      </c>
      <c r="U64" s="100">
        <v>0</v>
      </c>
      <c r="V64" s="100">
        <v>0</v>
      </c>
      <c r="W64" s="100">
        <v>0</v>
      </c>
      <c r="X64" s="100">
        <v>0</v>
      </c>
      <c r="Y64" s="100">
        <v>0</v>
      </c>
      <c r="Z64" s="100">
        <v>0</v>
      </c>
      <c r="AA64" s="100">
        <v>0</v>
      </c>
      <c r="AB64" s="100">
        <v>0</v>
      </c>
      <c r="AC64" s="100">
        <v>0</v>
      </c>
      <c r="AD64" s="100">
        <v>0</v>
      </c>
      <c r="AE64" s="100">
        <v>0</v>
      </c>
      <c r="AF64" s="100">
        <v>0</v>
      </c>
      <c r="AG64" s="100">
        <v>0</v>
      </c>
      <c r="AH64" s="100">
        <v>0</v>
      </c>
      <c r="AI64" s="100">
        <v>0</v>
      </c>
      <c r="AJ64" s="100">
        <v>0</v>
      </c>
      <c r="AK64" s="100">
        <v>0</v>
      </c>
      <c r="AL64" s="100">
        <v>0</v>
      </c>
      <c r="AM64" s="100">
        <v>0</v>
      </c>
      <c r="AN64" s="100">
        <v>0</v>
      </c>
      <c r="AO64" s="100">
        <v>0</v>
      </c>
      <c r="AP64" s="100">
        <v>0</v>
      </c>
      <c r="AQ64" s="100">
        <v>0</v>
      </c>
      <c r="AR64" s="100">
        <v>0</v>
      </c>
      <c r="AS64" s="100">
        <v>0</v>
      </c>
      <c r="AT64" s="100">
        <v>0</v>
      </c>
      <c r="AU64" s="100">
        <v>0</v>
      </c>
      <c r="AV64" s="100">
        <v>0</v>
      </c>
      <c r="AW64" s="100">
        <v>0</v>
      </c>
      <c r="AX64" s="100">
        <v>0</v>
      </c>
      <c r="AY64" s="100">
        <v>0</v>
      </c>
      <c r="AZ64" s="100">
        <v>0</v>
      </c>
      <c r="BA64" s="100">
        <v>0</v>
      </c>
      <c r="BB64" s="100">
        <v>0</v>
      </c>
      <c r="BC64" s="100">
        <v>0</v>
      </c>
      <c r="BD64" s="100">
        <v>0</v>
      </c>
      <c r="BE64" s="100">
        <v>0</v>
      </c>
      <c r="BF64" s="100">
        <v>0</v>
      </c>
      <c r="BG64" s="100">
        <v>0</v>
      </c>
      <c r="BH64" s="100">
        <v>0</v>
      </c>
      <c r="BI64" s="100">
        <v>0</v>
      </c>
      <c r="BJ64" s="100">
        <v>0</v>
      </c>
      <c r="BK64" s="100">
        <v>0</v>
      </c>
      <c r="BL64" s="100">
        <v>0</v>
      </c>
      <c r="BM64" s="100">
        <v>77934</v>
      </c>
      <c r="BN64" s="100">
        <v>1340251</v>
      </c>
      <c r="BO64" s="100">
        <v>496504</v>
      </c>
      <c r="BP64" s="100">
        <v>1914689</v>
      </c>
      <c r="BQ64" s="100">
        <v>51921</v>
      </c>
      <c r="BR64" s="100">
        <v>942705</v>
      </c>
      <c r="BS64" s="100">
        <v>367329</v>
      </c>
      <c r="BT64" s="100">
        <v>1361955</v>
      </c>
      <c r="BU64" s="100">
        <v>49325</v>
      </c>
      <c r="BV64" s="100">
        <v>895570</v>
      </c>
      <c r="BW64" s="100">
        <v>367329</v>
      </c>
      <c r="BX64" s="100">
        <v>1312224</v>
      </c>
      <c r="BY64" s="100">
        <v>49325</v>
      </c>
      <c r="BZ64" s="100">
        <v>895570</v>
      </c>
      <c r="CA64" s="100">
        <v>367329</v>
      </c>
      <c r="CB64" s="100">
        <v>1312224</v>
      </c>
      <c r="CC64" s="100">
        <v>49000</v>
      </c>
      <c r="CD64" s="100">
        <v>895000</v>
      </c>
      <c r="CE64" s="100">
        <v>367000</v>
      </c>
      <c r="CF64" s="100">
        <v>1311000</v>
      </c>
      <c r="CG64" s="100">
        <v>0</v>
      </c>
      <c r="CH64" s="100">
        <v>0</v>
      </c>
      <c r="CI64" s="100">
        <v>0</v>
      </c>
      <c r="CJ64" s="100">
        <v>0</v>
      </c>
      <c r="CK64" s="100">
        <v>0</v>
      </c>
      <c r="CL64" s="100">
        <v>0</v>
      </c>
      <c r="CM64" s="100">
        <v>0</v>
      </c>
      <c r="CN64" s="100">
        <v>0</v>
      </c>
      <c r="CO64" s="100">
        <v>0</v>
      </c>
      <c r="CP64" s="100">
        <v>0</v>
      </c>
      <c r="CQ64" s="100">
        <v>0</v>
      </c>
      <c r="CR64" s="100">
        <v>0</v>
      </c>
      <c r="CS64" s="100">
        <v>167778.2</v>
      </c>
      <c r="CT64" s="100">
        <v>2040987</v>
      </c>
      <c r="CU64" s="100">
        <v>867222.1</v>
      </c>
      <c r="CV64" s="100">
        <v>3075988</v>
      </c>
      <c r="CW64" s="100">
        <v>167778.162270011</v>
      </c>
      <c r="CX64" s="100">
        <v>2040987.3967282099</v>
      </c>
      <c r="CY64" s="100">
        <v>867222.14169205097</v>
      </c>
      <c r="CZ64" s="100">
        <v>3075987.7006902699</v>
      </c>
      <c r="DA64" s="100">
        <v>167778.162270011</v>
      </c>
      <c r="DB64" s="100">
        <v>2040987.3967282099</v>
      </c>
      <c r="DC64" s="100">
        <v>867222.14169205097</v>
      </c>
      <c r="DD64" s="100">
        <v>3075987.7006902699</v>
      </c>
      <c r="DE64" s="100">
        <v>0</v>
      </c>
      <c r="DF64" s="100">
        <v>0</v>
      </c>
      <c r="DG64" s="100">
        <v>0</v>
      </c>
      <c r="DH64" s="100">
        <v>0</v>
      </c>
      <c r="DI64" s="100">
        <v>0</v>
      </c>
      <c r="DJ64" s="100">
        <v>0</v>
      </c>
      <c r="DK64" s="100">
        <v>0</v>
      </c>
      <c r="DL64" s="100">
        <v>0</v>
      </c>
      <c r="DM64" s="100">
        <v>0</v>
      </c>
      <c r="DN64" s="100">
        <v>0</v>
      </c>
      <c r="DO64" s="100">
        <v>0</v>
      </c>
      <c r="DP64" s="100">
        <v>0</v>
      </c>
      <c r="DQ64" s="100">
        <v>0</v>
      </c>
      <c r="DR64" s="100">
        <v>0</v>
      </c>
      <c r="DS64" s="100">
        <v>0</v>
      </c>
      <c r="DT64" s="100">
        <v>0</v>
      </c>
      <c r="DU64" s="100">
        <v>0</v>
      </c>
      <c r="DV64" s="100">
        <v>0</v>
      </c>
      <c r="DW64" s="100">
        <v>0</v>
      </c>
      <c r="DX64" s="100">
        <v>0</v>
      </c>
      <c r="DY64" s="100">
        <v>0</v>
      </c>
      <c r="DZ64" s="100">
        <v>0</v>
      </c>
      <c r="EA64" s="100">
        <v>0</v>
      </c>
      <c r="EB64" s="100">
        <v>0</v>
      </c>
      <c r="EC64" s="100">
        <v>0</v>
      </c>
      <c r="ED64" s="100">
        <v>0</v>
      </c>
      <c r="EE64" s="100">
        <v>0</v>
      </c>
      <c r="EF64" s="100">
        <v>5892123</v>
      </c>
      <c r="EG64" s="100">
        <v>0</v>
      </c>
      <c r="EH64" s="100">
        <v>0</v>
      </c>
      <c r="EI64" s="100">
        <v>0</v>
      </c>
      <c r="EJ64" s="100">
        <v>0</v>
      </c>
      <c r="EK64" s="100">
        <v>0</v>
      </c>
      <c r="EL64" s="100">
        <v>0</v>
      </c>
      <c r="EM64" s="100">
        <v>0</v>
      </c>
      <c r="EN64" s="100">
        <v>0</v>
      </c>
      <c r="EO64" s="100">
        <v>0</v>
      </c>
      <c r="EP64" s="100">
        <v>0</v>
      </c>
      <c r="EQ64" s="100">
        <v>0</v>
      </c>
      <c r="ER64" s="100">
        <v>3268692</v>
      </c>
      <c r="ES64" s="100">
        <v>0</v>
      </c>
      <c r="ET64" s="100">
        <v>0</v>
      </c>
      <c r="EU64" s="100">
        <v>0</v>
      </c>
      <c r="EV64" s="100">
        <v>3268692</v>
      </c>
      <c r="EW64" s="100">
        <v>0</v>
      </c>
      <c r="EX64" s="100">
        <v>0</v>
      </c>
      <c r="EY64" s="100">
        <v>0</v>
      </c>
      <c r="EZ64" s="100">
        <v>55000</v>
      </c>
      <c r="FA64" s="100">
        <v>0</v>
      </c>
      <c r="FB64" s="100">
        <v>0</v>
      </c>
      <c r="FC64" s="100">
        <v>0</v>
      </c>
      <c r="FD64" s="100">
        <v>54000</v>
      </c>
      <c r="FE64" s="100">
        <v>0</v>
      </c>
      <c r="FF64" s="100">
        <v>0</v>
      </c>
      <c r="FG64" s="100">
        <v>0</v>
      </c>
      <c r="FH64" s="100">
        <v>53000</v>
      </c>
      <c r="FI64" s="100">
        <v>0</v>
      </c>
      <c r="FJ64" s="100">
        <v>0</v>
      </c>
      <c r="FK64" s="100">
        <v>0</v>
      </c>
      <c r="FL64" s="100">
        <v>106000</v>
      </c>
      <c r="FM64" s="100">
        <v>0</v>
      </c>
      <c r="FN64" s="100">
        <v>0</v>
      </c>
      <c r="FO64" s="100">
        <v>0</v>
      </c>
      <c r="FP64" s="100">
        <v>0</v>
      </c>
      <c r="FQ64" s="100">
        <v>0</v>
      </c>
      <c r="FR64" s="100">
        <v>0</v>
      </c>
      <c r="FS64" s="100">
        <v>0</v>
      </c>
      <c r="FT64" s="100">
        <v>0</v>
      </c>
      <c r="FU64" s="100">
        <v>0</v>
      </c>
      <c r="FV64" s="100">
        <v>0</v>
      </c>
      <c r="FW64" s="100">
        <v>0</v>
      </c>
      <c r="FX64" s="100">
        <v>0</v>
      </c>
      <c r="FY64" s="100">
        <v>0</v>
      </c>
      <c r="FZ64" s="100">
        <v>0</v>
      </c>
      <c r="GA64" s="100">
        <v>0</v>
      </c>
      <c r="GB64" s="100">
        <v>0</v>
      </c>
      <c r="GC64" s="100">
        <v>0</v>
      </c>
      <c r="GD64" s="100">
        <v>0</v>
      </c>
      <c r="GE64" s="100">
        <v>0</v>
      </c>
      <c r="GF64" s="100">
        <v>0</v>
      </c>
      <c r="GG64" s="100">
        <v>0</v>
      </c>
      <c r="GH64" s="100">
        <v>0</v>
      </c>
      <c r="GI64" s="100">
        <v>0</v>
      </c>
      <c r="GJ64" s="100">
        <v>0</v>
      </c>
      <c r="GK64" s="100">
        <v>0</v>
      </c>
      <c r="GL64" s="100">
        <v>0</v>
      </c>
      <c r="GM64" s="100">
        <v>0</v>
      </c>
      <c r="GN64" s="100">
        <v>0</v>
      </c>
      <c r="GO64" s="100">
        <v>0</v>
      </c>
      <c r="GP64" s="100">
        <v>0</v>
      </c>
      <c r="GQ64" s="100">
        <v>0</v>
      </c>
      <c r="GR64" s="100">
        <v>0</v>
      </c>
      <c r="GS64" s="100">
        <v>0</v>
      </c>
      <c r="GT64" s="100">
        <v>0</v>
      </c>
      <c r="GU64" s="100">
        <v>0</v>
      </c>
      <c r="GV64" s="100">
        <v>0</v>
      </c>
      <c r="GW64" s="100">
        <v>0</v>
      </c>
      <c r="GX64" s="100">
        <v>0</v>
      </c>
      <c r="GY64" s="100">
        <v>0</v>
      </c>
      <c r="GZ64" s="100">
        <v>0</v>
      </c>
    </row>
    <row r="65" spans="2:208" s="27" customFormat="1" ht="14.25" hidden="1" outlineLevel="2" x14ac:dyDescent="0.25">
      <c r="B65" s="26">
        <v>20</v>
      </c>
      <c r="C65" s="55">
        <v>216.3</v>
      </c>
      <c r="D65" s="82"/>
      <c r="E65" s="55"/>
      <c r="F65" s="55"/>
      <c r="G65" s="83">
        <v>216.3</v>
      </c>
      <c r="H65" s="41" t="s">
        <v>65</v>
      </c>
      <c r="I65" s="100">
        <v>0</v>
      </c>
      <c r="J65" s="100">
        <v>0</v>
      </c>
      <c r="K65" s="100">
        <v>0</v>
      </c>
      <c r="L65" s="100">
        <v>0</v>
      </c>
      <c r="M65" s="100">
        <v>0</v>
      </c>
      <c r="N65" s="100">
        <v>0</v>
      </c>
      <c r="O65" s="100">
        <v>0</v>
      </c>
      <c r="P65" s="100">
        <v>0</v>
      </c>
      <c r="Q65" s="100">
        <v>0</v>
      </c>
      <c r="R65" s="100">
        <v>0</v>
      </c>
      <c r="S65" s="100">
        <v>0</v>
      </c>
      <c r="T65" s="100">
        <v>0</v>
      </c>
      <c r="U65" s="100">
        <v>0</v>
      </c>
      <c r="V65" s="100">
        <v>0</v>
      </c>
      <c r="W65" s="100">
        <v>0</v>
      </c>
      <c r="X65" s="100">
        <v>0</v>
      </c>
      <c r="Y65" s="100">
        <v>0</v>
      </c>
      <c r="Z65" s="100">
        <v>0</v>
      </c>
      <c r="AA65" s="100">
        <v>0</v>
      </c>
      <c r="AB65" s="100">
        <v>0</v>
      </c>
      <c r="AC65" s="100">
        <v>0</v>
      </c>
      <c r="AD65" s="100">
        <v>0</v>
      </c>
      <c r="AE65" s="100">
        <v>0</v>
      </c>
      <c r="AF65" s="100">
        <v>0</v>
      </c>
      <c r="AG65" s="100">
        <v>0</v>
      </c>
      <c r="AH65" s="100">
        <v>0</v>
      </c>
      <c r="AI65" s="100">
        <v>0</v>
      </c>
      <c r="AJ65" s="100">
        <v>0</v>
      </c>
      <c r="AK65" s="100">
        <v>0</v>
      </c>
      <c r="AL65" s="100">
        <v>0</v>
      </c>
      <c r="AM65" s="100">
        <v>0</v>
      </c>
      <c r="AN65" s="100">
        <v>0</v>
      </c>
      <c r="AO65" s="100">
        <v>0</v>
      </c>
      <c r="AP65" s="100">
        <v>0</v>
      </c>
      <c r="AQ65" s="100">
        <v>0</v>
      </c>
      <c r="AR65" s="100">
        <v>0</v>
      </c>
      <c r="AS65" s="100">
        <v>0</v>
      </c>
      <c r="AT65" s="100">
        <v>0</v>
      </c>
      <c r="AU65" s="100">
        <v>0</v>
      </c>
      <c r="AV65" s="100">
        <v>0</v>
      </c>
      <c r="AW65" s="100">
        <v>0</v>
      </c>
      <c r="AX65" s="100">
        <v>0</v>
      </c>
      <c r="AY65" s="100">
        <v>0</v>
      </c>
      <c r="AZ65" s="100">
        <v>0</v>
      </c>
      <c r="BA65" s="100">
        <v>0</v>
      </c>
      <c r="BB65" s="100">
        <v>0</v>
      </c>
      <c r="BC65" s="100">
        <v>0</v>
      </c>
      <c r="BD65" s="100">
        <v>0</v>
      </c>
      <c r="BE65" s="100">
        <v>0</v>
      </c>
      <c r="BF65" s="100">
        <v>0</v>
      </c>
      <c r="BG65" s="100">
        <v>0</v>
      </c>
      <c r="BH65" s="100">
        <v>0</v>
      </c>
      <c r="BI65" s="100">
        <v>0</v>
      </c>
      <c r="BJ65" s="100">
        <v>0</v>
      </c>
      <c r="BK65" s="100">
        <v>0</v>
      </c>
      <c r="BL65" s="100">
        <v>0</v>
      </c>
      <c r="BM65" s="100">
        <v>0</v>
      </c>
      <c r="BN65" s="100">
        <v>0</v>
      </c>
      <c r="BO65" s="100">
        <v>0</v>
      </c>
      <c r="BP65" s="100">
        <v>0</v>
      </c>
      <c r="BQ65" s="100">
        <v>0</v>
      </c>
      <c r="BR65" s="100">
        <v>0</v>
      </c>
      <c r="BS65" s="100">
        <v>0</v>
      </c>
      <c r="BT65" s="100">
        <v>0</v>
      </c>
      <c r="BU65" s="100">
        <v>0</v>
      </c>
      <c r="BV65" s="100">
        <v>0</v>
      </c>
      <c r="BW65" s="100">
        <v>0</v>
      </c>
      <c r="BX65" s="100">
        <v>0</v>
      </c>
      <c r="BY65" s="100">
        <v>0</v>
      </c>
      <c r="BZ65" s="100">
        <v>0</v>
      </c>
      <c r="CA65" s="100">
        <v>0</v>
      </c>
      <c r="CB65" s="100">
        <v>0</v>
      </c>
      <c r="CC65" s="100">
        <v>0</v>
      </c>
      <c r="CD65" s="100">
        <v>0</v>
      </c>
      <c r="CE65" s="100">
        <v>0</v>
      </c>
      <c r="CF65" s="100">
        <v>0</v>
      </c>
      <c r="CG65" s="100">
        <v>0</v>
      </c>
      <c r="CH65" s="100">
        <v>0</v>
      </c>
      <c r="CI65" s="100">
        <v>0</v>
      </c>
      <c r="CJ65" s="100">
        <v>0</v>
      </c>
      <c r="CK65" s="100">
        <v>0</v>
      </c>
      <c r="CL65" s="100">
        <v>0</v>
      </c>
      <c r="CM65" s="100">
        <v>0</v>
      </c>
      <c r="CN65" s="100">
        <v>0</v>
      </c>
      <c r="CO65" s="100">
        <v>0</v>
      </c>
      <c r="CP65" s="100">
        <v>0</v>
      </c>
      <c r="CQ65" s="100">
        <v>0</v>
      </c>
      <c r="CR65" s="100">
        <v>0</v>
      </c>
      <c r="CS65" s="100">
        <v>0</v>
      </c>
      <c r="CT65" s="100">
        <v>0</v>
      </c>
      <c r="CU65" s="100">
        <v>0</v>
      </c>
      <c r="CV65" s="100">
        <v>0</v>
      </c>
      <c r="CW65" s="100">
        <v>0</v>
      </c>
      <c r="CX65" s="100">
        <v>0</v>
      </c>
      <c r="CY65" s="100">
        <v>0</v>
      </c>
      <c r="CZ65" s="100">
        <v>0</v>
      </c>
      <c r="DA65" s="100">
        <v>0</v>
      </c>
      <c r="DB65" s="100">
        <v>0</v>
      </c>
      <c r="DC65" s="100">
        <v>0</v>
      </c>
      <c r="DD65" s="100">
        <v>0</v>
      </c>
      <c r="DE65" s="100">
        <v>0</v>
      </c>
      <c r="DF65" s="100">
        <v>0</v>
      </c>
      <c r="DG65" s="100">
        <v>0</v>
      </c>
      <c r="DH65" s="100">
        <v>0</v>
      </c>
      <c r="DI65" s="100">
        <v>0</v>
      </c>
      <c r="DJ65" s="100">
        <v>0</v>
      </c>
      <c r="DK65" s="100">
        <v>0</v>
      </c>
      <c r="DL65" s="100">
        <v>0</v>
      </c>
      <c r="DM65" s="100">
        <v>0</v>
      </c>
      <c r="DN65" s="100">
        <v>0</v>
      </c>
      <c r="DO65" s="100">
        <v>0</v>
      </c>
      <c r="DP65" s="100">
        <v>0</v>
      </c>
      <c r="DQ65" s="100">
        <v>0</v>
      </c>
      <c r="DR65" s="100">
        <v>0</v>
      </c>
      <c r="DS65" s="100">
        <v>0</v>
      </c>
      <c r="DT65" s="100">
        <v>0</v>
      </c>
      <c r="DU65" s="100">
        <v>0</v>
      </c>
      <c r="DV65" s="100">
        <v>0</v>
      </c>
      <c r="DW65" s="100">
        <v>0</v>
      </c>
      <c r="DX65" s="100">
        <v>0</v>
      </c>
      <c r="DY65" s="100">
        <v>0</v>
      </c>
      <c r="DZ65" s="100">
        <v>0</v>
      </c>
      <c r="EA65" s="100">
        <v>0</v>
      </c>
      <c r="EB65" s="100">
        <v>0</v>
      </c>
      <c r="EC65" s="100">
        <v>0</v>
      </c>
      <c r="ED65" s="100">
        <v>0</v>
      </c>
      <c r="EE65" s="100">
        <v>0</v>
      </c>
      <c r="EF65" s="100">
        <v>0</v>
      </c>
      <c r="EG65" s="100">
        <v>0</v>
      </c>
      <c r="EH65" s="100">
        <v>0</v>
      </c>
      <c r="EI65" s="100">
        <v>0</v>
      </c>
      <c r="EJ65" s="100">
        <v>0</v>
      </c>
      <c r="EK65" s="100">
        <v>0</v>
      </c>
      <c r="EL65" s="100">
        <v>0</v>
      </c>
      <c r="EM65" s="100">
        <v>0</v>
      </c>
      <c r="EN65" s="100">
        <v>0</v>
      </c>
      <c r="EO65" s="100">
        <v>0</v>
      </c>
      <c r="EP65" s="100">
        <v>0</v>
      </c>
      <c r="EQ65" s="100">
        <v>0</v>
      </c>
      <c r="ER65" s="100">
        <v>0</v>
      </c>
      <c r="ES65" s="100">
        <v>0</v>
      </c>
      <c r="ET65" s="100">
        <v>0</v>
      </c>
      <c r="EU65" s="100">
        <v>0</v>
      </c>
      <c r="EV65" s="100">
        <v>0</v>
      </c>
      <c r="EW65" s="100">
        <v>0</v>
      </c>
      <c r="EX65" s="100">
        <v>0</v>
      </c>
      <c r="EY65" s="100">
        <v>0</v>
      </c>
      <c r="EZ65" s="100">
        <v>0</v>
      </c>
      <c r="FA65" s="100">
        <v>0</v>
      </c>
      <c r="FB65" s="100">
        <v>0</v>
      </c>
      <c r="FC65" s="100">
        <v>0</v>
      </c>
      <c r="FD65" s="100">
        <v>0</v>
      </c>
      <c r="FE65" s="100">
        <v>0</v>
      </c>
      <c r="FF65" s="100">
        <v>0</v>
      </c>
      <c r="FG65" s="100">
        <v>0</v>
      </c>
      <c r="FH65" s="100">
        <v>0</v>
      </c>
      <c r="FI65" s="100">
        <v>0</v>
      </c>
      <c r="FJ65" s="100">
        <v>0</v>
      </c>
      <c r="FK65" s="100">
        <v>0</v>
      </c>
      <c r="FL65" s="100">
        <v>0</v>
      </c>
      <c r="FM65" s="100">
        <v>0</v>
      </c>
      <c r="FN65" s="100">
        <v>0</v>
      </c>
      <c r="FO65" s="100">
        <v>0</v>
      </c>
      <c r="FP65" s="100">
        <v>0</v>
      </c>
      <c r="FQ65" s="100">
        <v>0</v>
      </c>
      <c r="FR65" s="100">
        <v>0</v>
      </c>
      <c r="FS65" s="100">
        <v>0</v>
      </c>
      <c r="FT65" s="100">
        <v>0</v>
      </c>
      <c r="FU65" s="100">
        <v>0</v>
      </c>
      <c r="FV65" s="100">
        <v>0</v>
      </c>
      <c r="FW65" s="100">
        <v>0</v>
      </c>
      <c r="FX65" s="100">
        <v>0</v>
      </c>
      <c r="FY65" s="100">
        <v>0</v>
      </c>
      <c r="FZ65" s="100">
        <v>0</v>
      </c>
      <c r="GA65" s="100">
        <v>0</v>
      </c>
      <c r="GB65" s="100">
        <v>0</v>
      </c>
      <c r="GC65" s="100">
        <v>0</v>
      </c>
      <c r="GD65" s="100">
        <v>0</v>
      </c>
      <c r="GE65" s="100">
        <v>0</v>
      </c>
      <c r="GF65" s="100">
        <v>0</v>
      </c>
      <c r="GG65" s="100">
        <v>0</v>
      </c>
      <c r="GH65" s="100">
        <v>0</v>
      </c>
      <c r="GI65" s="100">
        <v>0</v>
      </c>
      <c r="GJ65" s="100">
        <v>0</v>
      </c>
      <c r="GK65" s="100">
        <v>0</v>
      </c>
      <c r="GL65" s="100">
        <v>0</v>
      </c>
      <c r="GM65" s="100">
        <v>0</v>
      </c>
      <c r="GN65" s="100">
        <v>0</v>
      </c>
      <c r="GO65" s="100">
        <v>0</v>
      </c>
      <c r="GP65" s="100">
        <v>0</v>
      </c>
      <c r="GQ65" s="100">
        <v>0</v>
      </c>
      <c r="GR65" s="100">
        <v>0</v>
      </c>
      <c r="GS65" s="100">
        <v>0</v>
      </c>
      <c r="GT65" s="100">
        <v>0</v>
      </c>
      <c r="GU65" s="100">
        <v>0</v>
      </c>
      <c r="GV65" s="100">
        <v>0</v>
      </c>
      <c r="GW65" s="100">
        <v>0</v>
      </c>
      <c r="GX65" s="100">
        <v>0</v>
      </c>
      <c r="GY65" s="100">
        <v>0</v>
      </c>
      <c r="GZ65" s="100">
        <v>0</v>
      </c>
    </row>
    <row r="66" spans="2:208" s="27" customFormat="1" ht="14.25" hidden="1" outlineLevel="2" x14ac:dyDescent="0.25">
      <c r="B66" s="26">
        <v>20</v>
      </c>
      <c r="C66" s="55">
        <v>216.4</v>
      </c>
      <c r="D66" s="82"/>
      <c r="E66" s="55"/>
      <c r="F66" s="55"/>
      <c r="G66" s="83">
        <v>216.4</v>
      </c>
      <c r="H66" s="41" t="s">
        <v>66</v>
      </c>
      <c r="I66" s="100">
        <v>0</v>
      </c>
      <c r="J66" s="100">
        <v>0</v>
      </c>
      <c r="K66" s="100">
        <v>0</v>
      </c>
      <c r="L66" s="100">
        <v>0</v>
      </c>
      <c r="M66" s="100">
        <v>0</v>
      </c>
      <c r="N66" s="100">
        <v>0</v>
      </c>
      <c r="O66" s="100">
        <v>0</v>
      </c>
      <c r="P66" s="100">
        <v>0</v>
      </c>
      <c r="Q66" s="100">
        <v>0</v>
      </c>
      <c r="R66" s="100">
        <v>0</v>
      </c>
      <c r="S66" s="100">
        <v>0</v>
      </c>
      <c r="T66" s="100">
        <v>0</v>
      </c>
      <c r="U66" s="100">
        <v>0</v>
      </c>
      <c r="V66" s="100">
        <v>0</v>
      </c>
      <c r="W66" s="100">
        <v>0</v>
      </c>
      <c r="X66" s="100">
        <v>0</v>
      </c>
      <c r="Y66" s="100">
        <v>0</v>
      </c>
      <c r="Z66" s="100">
        <v>0</v>
      </c>
      <c r="AA66" s="100">
        <v>0</v>
      </c>
      <c r="AB66" s="100">
        <v>0</v>
      </c>
      <c r="AC66" s="100">
        <v>0</v>
      </c>
      <c r="AD66" s="100">
        <v>0</v>
      </c>
      <c r="AE66" s="100">
        <v>0</v>
      </c>
      <c r="AF66" s="100">
        <v>0</v>
      </c>
      <c r="AG66" s="100">
        <v>0</v>
      </c>
      <c r="AH66" s="100">
        <v>0</v>
      </c>
      <c r="AI66" s="100">
        <v>0</v>
      </c>
      <c r="AJ66" s="100">
        <v>0</v>
      </c>
      <c r="AK66" s="100">
        <v>0</v>
      </c>
      <c r="AL66" s="100">
        <v>0</v>
      </c>
      <c r="AM66" s="100">
        <v>0</v>
      </c>
      <c r="AN66" s="100">
        <v>0</v>
      </c>
      <c r="AO66" s="100">
        <v>0</v>
      </c>
      <c r="AP66" s="100">
        <v>0</v>
      </c>
      <c r="AQ66" s="100">
        <v>0</v>
      </c>
      <c r="AR66" s="100">
        <v>0</v>
      </c>
      <c r="AS66" s="100">
        <v>0</v>
      </c>
      <c r="AT66" s="100">
        <v>0</v>
      </c>
      <c r="AU66" s="100">
        <v>0</v>
      </c>
      <c r="AV66" s="100">
        <v>0</v>
      </c>
      <c r="AW66" s="100">
        <v>0</v>
      </c>
      <c r="AX66" s="100">
        <v>0</v>
      </c>
      <c r="AY66" s="100">
        <v>0</v>
      </c>
      <c r="AZ66" s="100">
        <v>0</v>
      </c>
      <c r="BA66" s="100">
        <v>0</v>
      </c>
      <c r="BB66" s="100">
        <v>0</v>
      </c>
      <c r="BC66" s="100">
        <v>0</v>
      </c>
      <c r="BD66" s="100">
        <v>0</v>
      </c>
      <c r="BE66" s="100">
        <v>0</v>
      </c>
      <c r="BF66" s="100">
        <v>0</v>
      </c>
      <c r="BG66" s="100">
        <v>0</v>
      </c>
      <c r="BH66" s="100">
        <v>0</v>
      </c>
      <c r="BI66" s="100">
        <v>0</v>
      </c>
      <c r="BJ66" s="100">
        <v>0</v>
      </c>
      <c r="BK66" s="100">
        <v>0</v>
      </c>
      <c r="BL66" s="100">
        <v>0</v>
      </c>
      <c r="BM66" s="100">
        <v>62347</v>
      </c>
      <c r="BN66" s="100">
        <v>639889</v>
      </c>
      <c r="BO66" s="100">
        <v>303514</v>
      </c>
      <c r="BP66" s="100">
        <v>1005750</v>
      </c>
      <c r="BQ66" s="100">
        <v>51921</v>
      </c>
      <c r="BR66" s="100">
        <v>497324</v>
      </c>
      <c r="BS66" s="100">
        <v>240200</v>
      </c>
      <c r="BT66" s="100">
        <v>789445</v>
      </c>
      <c r="BU66" s="100">
        <v>49325</v>
      </c>
      <c r="BV66" s="100">
        <v>472458</v>
      </c>
      <c r="BW66" s="100">
        <v>240200</v>
      </c>
      <c r="BX66" s="100">
        <v>761983</v>
      </c>
      <c r="BY66" s="100">
        <v>49325</v>
      </c>
      <c r="BZ66" s="100">
        <v>472458</v>
      </c>
      <c r="CA66" s="100">
        <v>240200</v>
      </c>
      <c r="CB66" s="100">
        <v>761983</v>
      </c>
      <c r="CC66" s="100">
        <v>0</v>
      </c>
      <c r="CD66" s="100">
        <v>0</v>
      </c>
      <c r="CE66" s="100">
        <v>0</v>
      </c>
      <c r="CF66" s="100">
        <v>0</v>
      </c>
      <c r="CG66" s="100">
        <v>0</v>
      </c>
      <c r="CH66" s="100">
        <v>0</v>
      </c>
      <c r="CI66" s="100">
        <v>0</v>
      </c>
      <c r="CJ66" s="100">
        <v>0</v>
      </c>
      <c r="CK66" s="100">
        <v>0</v>
      </c>
      <c r="CL66" s="100">
        <v>0</v>
      </c>
      <c r="CM66" s="100">
        <v>0</v>
      </c>
      <c r="CN66" s="100">
        <v>0</v>
      </c>
      <c r="CO66" s="100">
        <v>0</v>
      </c>
      <c r="CP66" s="100">
        <v>0</v>
      </c>
      <c r="CQ66" s="100">
        <v>0</v>
      </c>
      <c r="CR66" s="100">
        <v>0</v>
      </c>
      <c r="CS66" s="100">
        <v>134222.1</v>
      </c>
      <c r="CT66" s="100">
        <v>927138.7</v>
      </c>
      <c r="CU66" s="100">
        <v>522819.7</v>
      </c>
      <c r="CV66" s="100">
        <v>1584180</v>
      </c>
      <c r="CW66" s="100">
        <v>134222.09917298399</v>
      </c>
      <c r="CX66" s="100">
        <v>927138.69373123697</v>
      </c>
      <c r="CY66" s="100">
        <v>522819.66053793603</v>
      </c>
      <c r="CZ66" s="100">
        <v>1584180.45344215</v>
      </c>
      <c r="DA66" s="100">
        <v>134222.09917298399</v>
      </c>
      <c r="DB66" s="100">
        <v>927138.69373123697</v>
      </c>
      <c r="DC66" s="100">
        <v>522819.66053793603</v>
      </c>
      <c r="DD66" s="100">
        <v>1584180.45344215</v>
      </c>
      <c r="DE66" s="100">
        <v>0</v>
      </c>
      <c r="DF66" s="100">
        <v>0</v>
      </c>
      <c r="DG66" s="100">
        <v>0</v>
      </c>
      <c r="DH66" s="100">
        <v>0</v>
      </c>
      <c r="DI66" s="100">
        <v>0</v>
      </c>
      <c r="DJ66" s="100">
        <v>0</v>
      </c>
      <c r="DK66" s="100">
        <v>0</v>
      </c>
      <c r="DL66" s="100">
        <v>0</v>
      </c>
      <c r="DM66" s="100">
        <v>0</v>
      </c>
      <c r="DN66" s="100">
        <v>0</v>
      </c>
      <c r="DO66" s="100">
        <v>0</v>
      </c>
      <c r="DP66" s="100">
        <v>0</v>
      </c>
      <c r="DQ66" s="100">
        <v>0</v>
      </c>
      <c r="DR66" s="100">
        <v>0</v>
      </c>
      <c r="DS66" s="100">
        <v>0</v>
      </c>
      <c r="DT66" s="100">
        <v>0</v>
      </c>
      <c r="DU66" s="100">
        <v>0</v>
      </c>
      <c r="DV66" s="100">
        <v>0</v>
      </c>
      <c r="DW66" s="100">
        <v>0</v>
      </c>
      <c r="DX66" s="100">
        <v>0</v>
      </c>
      <c r="DY66" s="100">
        <v>0</v>
      </c>
      <c r="DZ66" s="100">
        <v>0</v>
      </c>
      <c r="EA66" s="100">
        <v>0</v>
      </c>
      <c r="EB66" s="100">
        <v>0</v>
      </c>
      <c r="EC66" s="100">
        <v>0</v>
      </c>
      <c r="ED66" s="100">
        <v>0</v>
      </c>
      <c r="EE66" s="100">
        <v>0</v>
      </c>
      <c r="EF66" s="100">
        <v>33892544</v>
      </c>
      <c r="EG66" s="100">
        <v>0</v>
      </c>
      <c r="EH66" s="100">
        <v>0</v>
      </c>
      <c r="EI66" s="100">
        <v>0</v>
      </c>
      <c r="EJ66" s="100">
        <v>0</v>
      </c>
      <c r="EK66" s="100">
        <v>0</v>
      </c>
      <c r="EL66" s="100">
        <v>0</v>
      </c>
      <c r="EM66" s="100">
        <v>0</v>
      </c>
      <c r="EN66" s="100">
        <v>0</v>
      </c>
      <c r="EO66" s="100">
        <v>0</v>
      </c>
      <c r="EP66" s="100">
        <v>0</v>
      </c>
      <c r="EQ66" s="100">
        <v>0</v>
      </c>
      <c r="ER66" s="100">
        <v>1894668</v>
      </c>
      <c r="ES66" s="100">
        <v>0</v>
      </c>
      <c r="ET66" s="100">
        <v>0</v>
      </c>
      <c r="EU66" s="100">
        <v>0</v>
      </c>
      <c r="EV66" s="100">
        <v>1894668</v>
      </c>
      <c r="EW66" s="100">
        <v>0</v>
      </c>
      <c r="EX66" s="100">
        <v>0</v>
      </c>
      <c r="EY66" s="100">
        <v>0</v>
      </c>
      <c r="EZ66" s="100">
        <v>7266000</v>
      </c>
      <c r="FA66" s="100">
        <v>0</v>
      </c>
      <c r="FB66" s="100">
        <v>0</v>
      </c>
      <c r="FC66" s="100">
        <v>0</v>
      </c>
      <c r="FD66" s="100">
        <v>7087000</v>
      </c>
      <c r="FE66" s="100">
        <v>0</v>
      </c>
      <c r="FF66" s="100">
        <v>0</v>
      </c>
      <c r="FG66" s="100">
        <v>0</v>
      </c>
      <c r="FH66" s="100">
        <v>6925000</v>
      </c>
      <c r="FI66" s="100">
        <v>0</v>
      </c>
      <c r="FJ66" s="100">
        <v>0</v>
      </c>
      <c r="FK66" s="100">
        <v>0</v>
      </c>
      <c r="FL66" s="100">
        <v>11012000</v>
      </c>
      <c r="FM66" s="100">
        <v>0</v>
      </c>
      <c r="FN66" s="100">
        <v>0</v>
      </c>
      <c r="FO66" s="100">
        <v>0</v>
      </c>
      <c r="FP66" s="100">
        <v>4448469</v>
      </c>
      <c r="FQ66" s="100">
        <v>0</v>
      </c>
      <c r="FR66" s="100">
        <v>0</v>
      </c>
      <c r="FS66" s="100">
        <v>0</v>
      </c>
      <c r="FT66" s="100">
        <v>4411344</v>
      </c>
      <c r="FU66" s="100">
        <v>0</v>
      </c>
      <c r="FV66" s="100">
        <v>0</v>
      </c>
      <c r="FW66" s="100">
        <v>0</v>
      </c>
      <c r="FX66" s="100">
        <v>4346034</v>
      </c>
      <c r="FY66" s="100">
        <v>0</v>
      </c>
      <c r="FZ66" s="100">
        <v>0</v>
      </c>
      <c r="GA66" s="100">
        <v>0</v>
      </c>
      <c r="GB66" s="100">
        <v>4448469</v>
      </c>
      <c r="GC66" s="100">
        <v>0</v>
      </c>
      <c r="GD66" s="100">
        <v>0</v>
      </c>
      <c r="GE66" s="100">
        <v>0</v>
      </c>
      <c r="GF66" s="100">
        <v>4411344</v>
      </c>
      <c r="GG66" s="100">
        <v>0</v>
      </c>
      <c r="GH66" s="100">
        <v>0</v>
      </c>
      <c r="GI66" s="100">
        <v>0</v>
      </c>
      <c r="GJ66" s="100">
        <v>4353981</v>
      </c>
      <c r="GK66" s="100">
        <v>0</v>
      </c>
      <c r="GL66" s="100">
        <v>0</v>
      </c>
      <c r="GM66" s="100">
        <v>0</v>
      </c>
      <c r="GN66" s="100">
        <v>4435757</v>
      </c>
      <c r="GO66" s="100">
        <v>0</v>
      </c>
      <c r="GP66" s="100">
        <v>0</v>
      </c>
      <c r="GQ66" s="100">
        <v>0</v>
      </c>
      <c r="GR66" s="100">
        <v>4396096</v>
      </c>
      <c r="GS66" s="100">
        <v>0</v>
      </c>
      <c r="GT66" s="100">
        <v>0</v>
      </c>
      <c r="GU66" s="100">
        <v>0</v>
      </c>
      <c r="GV66" s="100">
        <v>4339885</v>
      </c>
      <c r="GW66" s="100">
        <v>0</v>
      </c>
      <c r="GX66" s="100">
        <v>0</v>
      </c>
      <c r="GY66" s="100">
        <v>0</v>
      </c>
      <c r="GZ66" s="100">
        <v>0</v>
      </c>
    </row>
    <row r="67" spans="2:208" hidden="1" outlineLevel="2" x14ac:dyDescent="0.3">
      <c r="B67" s="21">
        <v>20</v>
      </c>
      <c r="C67" s="52">
        <v>217</v>
      </c>
      <c r="D67" s="77"/>
      <c r="E67" s="21"/>
      <c r="F67" s="54">
        <v>217</v>
      </c>
      <c r="G67" s="84"/>
      <c r="H67" s="35" t="s">
        <v>67</v>
      </c>
      <c r="I67" s="97">
        <v>0</v>
      </c>
      <c r="J67" s="97">
        <v>0</v>
      </c>
      <c r="K67" s="97">
        <v>0</v>
      </c>
      <c r="L67" s="97">
        <v>0</v>
      </c>
      <c r="M67" s="97">
        <v>0</v>
      </c>
      <c r="N67" s="97">
        <v>0</v>
      </c>
      <c r="O67" s="97">
        <v>0</v>
      </c>
      <c r="P67" s="97">
        <v>0</v>
      </c>
      <c r="Q67" s="97">
        <v>0</v>
      </c>
      <c r="R67" s="97">
        <v>0</v>
      </c>
      <c r="S67" s="97">
        <v>0</v>
      </c>
      <c r="T67" s="97">
        <v>0</v>
      </c>
      <c r="U67" s="97">
        <v>0</v>
      </c>
      <c r="V67" s="97">
        <v>0</v>
      </c>
      <c r="W67" s="97">
        <v>0</v>
      </c>
      <c r="X67" s="97">
        <v>0</v>
      </c>
      <c r="Y67" s="97">
        <v>0</v>
      </c>
      <c r="Z67" s="97">
        <v>0</v>
      </c>
      <c r="AA67" s="97">
        <v>0</v>
      </c>
      <c r="AB67" s="97">
        <v>0</v>
      </c>
      <c r="AC67" s="97">
        <v>0</v>
      </c>
      <c r="AD67" s="97">
        <v>0</v>
      </c>
      <c r="AE67" s="97">
        <v>0</v>
      </c>
      <c r="AF67" s="97">
        <v>0</v>
      </c>
      <c r="AG67" s="97">
        <v>0</v>
      </c>
      <c r="AH67" s="97">
        <v>0</v>
      </c>
      <c r="AI67" s="97">
        <v>0</v>
      </c>
      <c r="AJ67" s="97">
        <v>0</v>
      </c>
      <c r="AK67" s="97">
        <v>0</v>
      </c>
      <c r="AL67" s="97">
        <v>0</v>
      </c>
      <c r="AM67" s="97">
        <v>0</v>
      </c>
      <c r="AN67" s="97">
        <v>0</v>
      </c>
      <c r="AO67" s="97">
        <v>0</v>
      </c>
      <c r="AP67" s="97">
        <v>0</v>
      </c>
      <c r="AQ67" s="97">
        <v>0</v>
      </c>
      <c r="AR67" s="97">
        <v>0</v>
      </c>
      <c r="AS67" s="97">
        <v>0</v>
      </c>
      <c r="AT67" s="97">
        <v>0</v>
      </c>
      <c r="AU67" s="97">
        <v>0</v>
      </c>
      <c r="AV67" s="97">
        <v>0</v>
      </c>
      <c r="AW67" s="97">
        <v>0</v>
      </c>
      <c r="AX67" s="97">
        <v>0</v>
      </c>
      <c r="AY67" s="97">
        <v>0</v>
      </c>
      <c r="AZ67" s="97">
        <v>0</v>
      </c>
      <c r="BA67" s="97">
        <v>0</v>
      </c>
      <c r="BB67" s="97">
        <v>0</v>
      </c>
      <c r="BC67" s="97">
        <v>0</v>
      </c>
      <c r="BD67" s="97">
        <v>0</v>
      </c>
      <c r="BE67" s="97">
        <v>0</v>
      </c>
      <c r="BF67" s="97">
        <v>0</v>
      </c>
      <c r="BG67" s="97">
        <v>0</v>
      </c>
      <c r="BH67" s="97">
        <v>0</v>
      </c>
      <c r="BI67" s="97">
        <v>0</v>
      </c>
      <c r="BJ67" s="97">
        <v>0</v>
      </c>
      <c r="BK67" s="97">
        <v>0</v>
      </c>
      <c r="BL67" s="97">
        <v>0</v>
      </c>
      <c r="BM67" s="97">
        <v>0</v>
      </c>
      <c r="BN67" s="97">
        <v>0</v>
      </c>
      <c r="BO67" s="97">
        <v>0</v>
      </c>
      <c r="BP67" s="97">
        <v>0</v>
      </c>
      <c r="BQ67" s="97">
        <v>0</v>
      </c>
      <c r="BR67" s="97">
        <v>0</v>
      </c>
      <c r="BS67" s="97">
        <v>0</v>
      </c>
      <c r="BT67" s="97">
        <v>0</v>
      </c>
      <c r="BU67" s="97">
        <v>0</v>
      </c>
      <c r="BV67" s="97">
        <v>0</v>
      </c>
      <c r="BW67" s="97">
        <v>0</v>
      </c>
      <c r="BX67" s="97">
        <v>0</v>
      </c>
      <c r="BY67" s="97">
        <v>0</v>
      </c>
      <c r="BZ67" s="97">
        <v>0</v>
      </c>
      <c r="CA67" s="97">
        <v>0</v>
      </c>
      <c r="CB67" s="97">
        <v>0</v>
      </c>
      <c r="CC67" s="97">
        <v>0</v>
      </c>
      <c r="CD67" s="97">
        <v>0</v>
      </c>
      <c r="CE67" s="97">
        <v>0</v>
      </c>
      <c r="CF67" s="97">
        <v>0</v>
      </c>
      <c r="CG67" s="97">
        <v>0</v>
      </c>
      <c r="CH67" s="97">
        <v>0</v>
      </c>
      <c r="CI67" s="97">
        <v>0</v>
      </c>
      <c r="CJ67" s="97">
        <v>0</v>
      </c>
      <c r="CK67" s="97">
        <v>0</v>
      </c>
      <c r="CL67" s="97">
        <v>0</v>
      </c>
      <c r="CM67" s="97">
        <v>0</v>
      </c>
      <c r="CN67" s="97">
        <v>0</v>
      </c>
      <c r="CO67" s="97">
        <v>0</v>
      </c>
      <c r="CP67" s="97">
        <v>0</v>
      </c>
      <c r="CQ67" s="97">
        <v>0</v>
      </c>
      <c r="CR67" s="97">
        <v>0</v>
      </c>
      <c r="CS67" s="97">
        <v>0</v>
      </c>
      <c r="CT67" s="97">
        <v>0</v>
      </c>
      <c r="CU67" s="97">
        <v>0</v>
      </c>
      <c r="CV67" s="97">
        <v>0</v>
      </c>
      <c r="CW67" s="97">
        <v>0</v>
      </c>
      <c r="CX67" s="97">
        <v>0</v>
      </c>
      <c r="CY67" s="97">
        <v>0</v>
      </c>
      <c r="CZ67" s="97">
        <v>0</v>
      </c>
      <c r="DA67" s="97">
        <v>0</v>
      </c>
      <c r="DB67" s="97">
        <v>0</v>
      </c>
      <c r="DC67" s="97">
        <v>0</v>
      </c>
      <c r="DD67" s="97">
        <v>0</v>
      </c>
      <c r="DE67" s="97">
        <v>0</v>
      </c>
      <c r="DF67" s="97">
        <v>0</v>
      </c>
      <c r="DG67" s="97">
        <v>0</v>
      </c>
      <c r="DH67" s="97">
        <v>0</v>
      </c>
      <c r="DI67" s="97">
        <v>0</v>
      </c>
      <c r="DJ67" s="97">
        <v>0</v>
      </c>
      <c r="DK67" s="97">
        <v>0</v>
      </c>
      <c r="DL67" s="97">
        <v>0</v>
      </c>
      <c r="DM67" s="97">
        <v>0</v>
      </c>
      <c r="DN67" s="97">
        <v>0</v>
      </c>
      <c r="DO67" s="97">
        <v>0</v>
      </c>
      <c r="DP67" s="97">
        <v>0</v>
      </c>
      <c r="DQ67" s="97">
        <v>0</v>
      </c>
      <c r="DR67" s="97">
        <v>0</v>
      </c>
      <c r="DS67" s="97">
        <v>0</v>
      </c>
      <c r="DT67" s="97">
        <v>0</v>
      </c>
      <c r="DU67" s="97">
        <v>0</v>
      </c>
      <c r="DV67" s="97">
        <v>0</v>
      </c>
      <c r="DW67" s="97">
        <v>0</v>
      </c>
      <c r="DX67" s="97">
        <v>0</v>
      </c>
      <c r="DY67" s="97">
        <v>0</v>
      </c>
      <c r="DZ67" s="97">
        <v>0</v>
      </c>
      <c r="EA67" s="97">
        <v>0</v>
      </c>
      <c r="EB67" s="97">
        <v>0</v>
      </c>
      <c r="EC67" s="97">
        <v>0</v>
      </c>
      <c r="ED67" s="97">
        <v>0</v>
      </c>
      <c r="EE67" s="97">
        <v>0</v>
      </c>
      <c r="EF67" s="97">
        <v>10424376</v>
      </c>
      <c r="EG67" s="97">
        <v>0</v>
      </c>
      <c r="EH67" s="97">
        <v>0</v>
      </c>
      <c r="EI67" s="97">
        <v>0</v>
      </c>
      <c r="EJ67" s="97">
        <v>0</v>
      </c>
      <c r="EK67" s="97">
        <v>0</v>
      </c>
      <c r="EL67" s="97">
        <v>0</v>
      </c>
      <c r="EM67" s="97">
        <v>0</v>
      </c>
      <c r="EN67" s="97">
        <v>0</v>
      </c>
      <c r="EO67" s="97">
        <v>0</v>
      </c>
      <c r="EP67" s="97">
        <v>0</v>
      </c>
      <c r="EQ67" s="97">
        <v>0</v>
      </c>
      <c r="ER67" s="97">
        <v>0</v>
      </c>
      <c r="ES67" s="97">
        <v>0</v>
      </c>
      <c r="ET67" s="97">
        <v>0</v>
      </c>
      <c r="EU67" s="97">
        <v>0</v>
      </c>
      <c r="EV67" s="97">
        <v>0</v>
      </c>
      <c r="EW67" s="97">
        <v>0</v>
      </c>
      <c r="EX67" s="97">
        <v>0</v>
      </c>
      <c r="EY67" s="97">
        <v>0</v>
      </c>
      <c r="EZ67" s="97">
        <v>0</v>
      </c>
      <c r="FA67" s="97">
        <v>0</v>
      </c>
      <c r="FB67" s="97">
        <v>0</v>
      </c>
      <c r="FC67" s="97">
        <v>0</v>
      </c>
      <c r="FD67" s="97">
        <v>0</v>
      </c>
      <c r="FE67" s="97">
        <v>0</v>
      </c>
      <c r="FF67" s="97">
        <v>0</v>
      </c>
      <c r="FG67" s="97">
        <v>0</v>
      </c>
      <c r="FH67" s="97">
        <v>0</v>
      </c>
      <c r="FI67" s="97">
        <v>0</v>
      </c>
      <c r="FJ67" s="97">
        <v>0</v>
      </c>
      <c r="FK67" s="97">
        <v>0</v>
      </c>
      <c r="FL67" s="97">
        <v>0</v>
      </c>
      <c r="FM67" s="97">
        <v>0</v>
      </c>
      <c r="FN67" s="97">
        <v>0</v>
      </c>
      <c r="FO67" s="97">
        <v>0</v>
      </c>
      <c r="FP67" s="97">
        <v>0</v>
      </c>
      <c r="FQ67" s="97">
        <v>0</v>
      </c>
      <c r="FR67" s="97">
        <v>0</v>
      </c>
      <c r="FS67" s="97">
        <v>0</v>
      </c>
      <c r="FT67" s="97">
        <v>0</v>
      </c>
      <c r="FU67" s="97">
        <v>0</v>
      </c>
      <c r="FV67" s="97">
        <v>0</v>
      </c>
      <c r="FW67" s="97">
        <v>0</v>
      </c>
      <c r="FX67" s="97">
        <v>0</v>
      </c>
      <c r="FY67" s="97">
        <v>0</v>
      </c>
      <c r="FZ67" s="97">
        <v>0</v>
      </c>
      <c r="GA67" s="97">
        <v>0</v>
      </c>
      <c r="GB67" s="97">
        <v>0</v>
      </c>
      <c r="GC67" s="97">
        <v>0</v>
      </c>
      <c r="GD67" s="97">
        <v>0</v>
      </c>
      <c r="GE67" s="97">
        <v>0</v>
      </c>
      <c r="GF67" s="97">
        <v>0</v>
      </c>
      <c r="GG67" s="97">
        <v>0</v>
      </c>
      <c r="GH67" s="97">
        <v>0</v>
      </c>
      <c r="GI67" s="97">
        <v>0</v>
      </c>
      <c r="GJ67" s="97">
        <v>0</v>
      </c>
      <c r="GK67" s="97">
        <v>0</v>
      </c>
      <c r="GL67" s="97">
        <v>0</v>
      </c>
      <c r="GM67" s="97">
        <v>0</v>
      </c>
      <c r="GN67" s="97">
        <v>0</v>
      </c>
      <c r="GO67" s="97">
        <v>0</v>
      </c>
      <c r="GP67" s="97">
        <v>0</v>
      </c>
      <c r="GQ67" s="97">
        <v>0</v>
      </c>
      <c r="GR67" s="97">
        <v>0</v>
      </c>
      <c r="GS67" s="97">
        <v>0</v>
      </c>
      <c r="GT67" s="97">
        <v>0</v>
      </c>
      <c r="GU67" s="97">
        <v>0</v>
      </c>
      <c r="GV67" s="97">
        <v>0</v>
      </c>
      <c r="GW67" s="97">
        <v>0</v>
      </c>
      <c r="GX67" s="97">
        <v>0</v>
      </c>
      <c r="GY67" s="97">
        <v>0</v>
      </c>
      <c r="GZ67" s="97">
        <v>0</v>
      </c>
    </row>
    <row r="68" spans="2:208" s="27" customFormat="1" ht="14.25" hidden="1" outlineLevel="2" x14ac:dyDescent="0.25">
      <c r="B68" s="26">
        <v>20</v>
      </c>
      <c r="C68" s="55">
        <v>217.1</v>
      </c>
      <c r="D68" s="82"/>
      <c r="E68" s="55"/>
      <c r="F68" s="55"/>
      <c r="G68" s="83">
        <v>217.1</v>
      </c>
      <c r="H68" s="41" t="s">
        <v>68</v>
      </c>
      <c r="I68" s="100">
        <v>0</v>
      </c>
      <c r="J68" s="100">
        <v>0</v>
      </c>
      <c r="K68" s="100">
        <v>0</v>
      </c>
      <c r="L68" s="100">
        <v>0</v>
      </c>
      <c r="M68" s="100">
        <v>0</v>
      </c>
      <c r="N68" s="100">
        <v>0</v>
      </c>
      <c r="O68" s="100">
        <v>0</v>
      </c>
      <c r="P68" s="100">
        <v>0</v>
      </c>
      <c r="Q68" s="100">
        <v>0</v>
      </c>
      <c r="R68" s="100">
        <v>0</v>
      </c>
      <c r="S68" s="100">
        <v>0</v>
      </c>
      <c r="T68" s="100">
        <v>0</v>
      </c>
      <c r="U68" s="100">
        <v>0</v>
      </c>
      <c r="V68" s="100">
        <v>0</v>
      </c>
      <c r="W68" s="100">
        <v>0</v>
      </c>
      <c r="X68" s="100">
        <v>0</v>
      </c>
      <c r="Y68" s="100">
        <v>0</v>
      </c>
      <c r="Z68" s="100">
        <v>0</v>
      </c>
      <c r="AA68" s="100">
        <v>0</v>
      </c>
      <c r="AB68" s="100">
        <v>0</v>
      </c>
      <c r="AC68" s="100">
        <v>0</v>
      </c>
      <c r="AD68" s="100">
        <v>0</v>
      </c>
      <c r="AE68" s="100">
        <v>0</v>
      </c>
      <c r="AF68" s="100">
        <v>0</v>
      </c>
      <c r="AG68" s="100">
        <v>0</v>
      </c>
      <c r="AH68" s="100">
        <v>0</v>
      </c>
      <c r="AI68" s="100">
        <v>0</v>
      </c>
      <c r="AJ68" s="100">
        <v>0</v>
      </c>
      <c r="AK68" s="100">
        <v>0</v>
      </c>
      <c r="AL68" s="100">
        <v>0</v>
      </c>
      <c r="AM68" s="100">
        <v>0</v>
      </c>
      <c r="AN68" s="100">
        <v>0</v>
      </c>
      <c r="AO68" s="100">
        <v>0</v>
      </c>
      <c r="AP68" s="100">
        <v>0</v>
      </c>
      <c r="AQ68" s="100">
        <v>0</v>
      </c>
      <c r="AR68" s="100">
        <v>0</v>
      </c>
      <c r="AS68" s="100">
        <v>0</v>
      </c>
      <c r="AT68" s="100">
        <v>0</v>
      </c>
      <c r="AU68" s="100">
        <v>0</v>
      </c>
      <c r="AV68" s="100">
        <v>0</v>
      </c>
      <c r="AW68" s="100">
        <v>0</v>
      </c>
      <c r="AX68" s="100">
        <v>0</v>
      </c>
      <c r="AY68" s="100">
        <v>0</v>
      </c>
      <c r="AZ68" s="100">
        <v>0</v>
      </c>
      <c r="BA68" s="100">
        <v>0</v>
      </c>
      <c r="BB68" s="100">
        <v>0</v>
      </c>
      <c r="BC68" s="100">
        <v>0</v>
      </c>
      <c r="BD68" s="100">
        <v>0</v>
      </c>
      <c r="BE68" s="100">
        <v>0</v>
      </c>
      <c r="BF68" s="100">
        <v>0</v>
      </c>
      <c r="BG68" s="100">
        <v>0</v>
      </c>
      <c r="BH68" s="100">
        <v>0</v>
      </c>
      <c r="BI68" s="100">
        <v>0</v>
      </c>
      <c r="BJ68" s="100">
        <v>0</v>
      </c>
      <c r="BK68" s="100">
        <v>0</v>
      </c>
      <c r="BL68" s="100">
        <v>0</v>
      </c>
      <c r="BM68" s="100">
        <v>0</v>
      </c>
      <c r="BN68" s="100">
        <v>0</v>
      </c>
      <c r="BO68" s="100">
        <v>0</v>
      </c>
      <c r="BP68" s="100">
        <v>0</v>
      </c>
      <c r="BQ68" s="100">
        <v>0</v>
      </c>
      <c r="BR68" s="100">
        <v>0</v>
      </c>
      <c r="BS68" s="100">
        <v>0</v>
      </c>
      <c r="BT68" s="100">
        <v>0</v>
      </c>
      <c r="BU68" s="100">
        <v>0</v>
      </c>
      <c r="BV68" s="100">
        <v>0</v>
      </c>
      <c r="BW68" s="100">
        <v>0</v>
      </c>
      <c r="BX68" s="100">
        <v>0</v>
      </c>
      <c r="BY68" s="100">
        <v>0</v>
      </c>
      <c r="BZ68" s="100">
        <v>0</v>
      </c>
      <c r="CA68" s="100">
        <v>0</v>
      </c>
      <c r="CB68" s="100">
        <v>0</v>
      </c>
      <c r="CC68" s="100">
        <v>0</v>
      </c>
      <c r="CD68" s="100">
        <v>0</v>
      </c>
      <c r="CE68" s="100">
        <v>0</v>
      </c>
      <c r="CF68" s="100">
        <v>0</v>
      </c>
      <c r="CG68" s="100">
        <v>0</v>
      </c>
      <c r="CH68" s="100">
        <v>0</v>
      </c>
      <c r="CI68" s="100">
        <v>0</v>
      </c>
      <c r="CJ68" s="100">
        <v>0</v>
      </c>
      <c r="CK68" s="100">
        <v>0</v>
      </c>
      <c r="CL68" s="100">
        <v>0</v>
      </c>
      <c r="CM68" s="100">
        <v>0</v>
      </c>
      <c r="CN68" s="100">
        <v>0</v>
      </c>
      <c r="CO68" s="100">
        <v>0</v>
      </c>
      <c r="CP68" s="100">
        <v>0</v>
      </c>
      <c r="CQ68" s="100">
        <v>0</v>
      </c>
      <c r="CR68" s="100">
        <v>0</v>
      </c>
      <c r="CS68" s="100">
        <v>0</v>
      </c>
      <c r="CT68" s="100">
        <v>0</v>
      </c>
      <c r="CU68" s="100">
        <v>0</v>
      </c>
      <c r="CV68" s="100">
        <v>0</v>
      </c>
      <c r="CW68" s="100">
        <v>0</v>
      </c>
      <c r="CX68" s="100">
        <v>0</v>
      </c>
      <c r="CY68" s="100">
        <v>0</v>
      </c>
      <c r="CZ68" s="100">
        <v>0</v>
      </c>
      <c r="DA68" s="100">
        <v>0</v>
      </c>
      <c r="DB68" s="100">
        <v>0</v>
      </c>
      <c r="DC68" s="100">
        <v>0</v>
      </c>
      <c r="DD68" s="100">
        <v>0</v>
      </c>
      <c r="DE68" s="100">
        <v>0</v>
      </c>
      <c r="DF68" s="100">
        <v>0</v>
      </c>
      <c r="DG68" s="100">
        <v>0</v>
      </c>
      <c r="DH68" s="100">
        <v>0</v>
      </c>
      <c r="DI68" s="100">
        <v>0</v>
      </c>
      <c r="DJ68" s="100">
        <v>0</v>
      </c>
      <c r="DK68" s="100">
        <v>0</v>
      </c>
      <c r="DL68" s="100">
        <v>0</v>
      </c>
      <c r="DM68" s="100">
        <v>0</v>
      </c>
      <c r="DN68" s="100">
        <v>0</v>
      </c>
      <c r="DO68" s="100">
        <v>0</v>
      </c>
      <c r="DP68" s="100">
        <v>0</v>
      </c>
      <c r="DQ68" s="100">
        <v>0</v>
      </c>
      <c r="DR68" s="100">
        <v>0</v>
      </c>
      <c r="DS68" s="100">
        <v>0</v>
      </c>
      <c r="DT68" s="100">
        <v>0</v>
      </c>
      <c r="DU68" s="100">
        <v>0</v>
      </c>
      <c r="DV68" s="100">
        <v>0</v>
      </c>
      <c r="DW68" s="100">
        <v>0</v>
      </c>
      <c r="DX68" s="100">
        <v>0</v>
      </c>
      <c r="DY68" s="100">
        <v>0</v>
      </c>
      <c r="DZ68" s="100">
        <v>0</v>
      </c>
      <c r="EA68" s="100">
        <v>0</v>
      </c>
      <c r="EB68" s="100">
        <v>0</v>
      </c>
      <c r="EC68" s="100">
        <v>0</v>
      </c>
      <c r="ED68" s="100">
        <v>0</v>
      </c>
      <c r="EE68" s="100">
        <v>0</v>
      </c>
      <c r="EF68" s="100">
        <v>0</v>
      </c>
      <c r="EG68" s="100">
        <v>0</v>
      </c>
      <c r="EH68" s="100">
        <v>0</v>
      </c>
      <c r="EI68" s="100">
        <v>0</v>
      </c>
      <c r="EJ68" s="100">
        <v>0</v>
      </c>
      <c r="EK68" s="100">
        <v>0</v>
      </c>
      <c r="EL68" s="100">
        <v>0</v>
      </c>
      <c r="EM68" s="100">
        <v>0</v>
      </c>
      <c r="EN68" s="100">
        <v>0</v>
      </c>
      <c r="EO68" s="100">
        <v>0</v>
      </c>
      <c r="EP68" s="100">
        <v>0</v>
      </c>
      <c r="EQ68" s="100">
        <v>0</v>
      </c>
      <c r="ER68" s="100">
        <v>0</v>
      </c>
      <c r="ES68" s="100">
        <v>0</v>
      </c>
      <c r="ET68" s="100">
        <v>0</v>
      </c>
      <c r="EU68" s="100">
        <v>0</v>
      </c>
      <c r="EV68" s="100">
        <v>0</v>
      </c>
      <c r="EW68" s="100">
        <v>0</v>
      </c>
      <c r="EX68" s="100">
        <v>0</v>
      </c>
      <c r="EY68" s="100">
        <v>0</v>
      </c>
      <c r="EZ68" s="100">
        <v>0</v>
      </c>
      <c r="FA68" s="100">
        <v>0</v>
      </c>
      <c r="FB68" s="100">
        <v>0</v>
      </c>
      <c r="FC68" s="100">
        <v>0</v>
      </c>
      <c r="FD68" s="100">
        <v>0</v>
      </c>
      <c r="FE68" s="100">
        <v>0</v>
      </c>
      <c r="FF68" s="100">
        <v>0</v>
      </c>
      <c r="FG68" s="100">
        <v>0</v>
      </c>
      <c r="FH68" s="100">
        <v>0</v>
      </c>
      <c r="FI68" s="100">
        <v>0</v>
      </c>
      <c r="FJ68" s="100">
        <v>0</v>
      </c>
      <c r="FK68" s="100">
        <v>0</v>
      </c>
      <c r="FL68" s="100">
        <v>0</v>
      </c>
      <c r="FM68" s="100">
        <v>0</v>
      </c>
      <c r="FN68" s="100">
        <v>0</v>
      </c>
      <c r="FO68" s="100">
        <v>0</v>
      </c>
      <c r="FP68" s="100">
        <v>0</v>
      </c>
      <c r="FQ68" s="100">
        <v>0</v>
      </c>
      <c r="FR68" s="100">
        <v>0</v>
      </c>
      <c r="FS68" s="100">
        <v>0</v>
      </c>
      <c r="FT68" s="100">
        <v>0</v>
      </c>
      <c r="FU68" s="100">
        <v>0</v>
      </c>
      <c r="FV68" s="100">
        <v>0</v>
      </c>
      <c r="FW68" s="100">
        <v>0</v>
      </c>
      <c r="FX68" s="100">
        <v>0</v>
      </c>
      <c r="FY68" s="100">
        <v>0</v>
      </c>
      <c r="FZ68" s="100">
        <v>0</v>
      </c>
      <c r="GA68" s="100">
        <v>0</v>
      </c>
      <c r="GB68" s="100">
        <v>0</v>
      </c>
      <c r="GC68" s="100">
        <v>0</v>
      </c>
      <c r="GD68" s="100">
        <v>0</v>
      </c>
      <c r="GE68" s="100">
        <v>0</v>
      </c>
      <c r="GF68" s="100">
        <v>0</v>
      </c>
      <c r="GG68" s="100">
        <v>0</v>
      </c>
      <c r="GH68" s="100">
        <v>0</v>
      </c>
      <c r="GI68" s="100">
        <v>0</v>
      </c>
      <c r="GJ68" s="100">
        <v>0</v>
      </c>
      <c r="GK68" s="100">
        <v>0</v>
      </c>
      <c r="GL68" s="100">
        <v>0</v>
      </c>
      <c r="GM68" s="100">
        <v>0</v>
      </c>
      <c r="GN68" s="100">
        <v>0</v>
      </c>
      <c r="GO68" s="100">
        <v>0</v>
      </c>
      <c r="GP68" s="100">
        <v>0</v>
      </c>
      <c r="GQ68" s="100">
        <v>0</v>
      </c>
      <c r="GR68" s="100">
        <v>0</v>
      </c>
      <c r="GS68" s="100">
        <v>0</v>
      </c>
      <c r="GT68" s="100">
        <v>0</v>
      </c>
      <c r="GU68" s="100">
        <v>0</v>
      </c>
      <c r="GV68" s="100">
        <v>0</v>
      </c>
      <c r="GW68" s="100">
        <v>0</v>
      </c>
      <c r="GX68" s="100">
        <v>0</v>
      </c>
      <c r="GY68" s="100">
        <v>0</v>
      </c>
      <c r="GZ68" s="100">
        <v>0</v>
      </c>
    </row>
    <row r="69" spans="2:208" s="27" customFormat="1" ht="14.25" hidden="1" outlineLevel="2" x14ac:dyDescent="0.25">
      <c r="B69" s="26">
        <v>20</v>
      </c>
      <c r="C69" s="55">
        <v>217.2</v>
      </c>
      <c r="D69" s="82"/>
      <c r="E69" s="55"/>
      <c r="F69" s="55"/>
      <c r="G69" s="83">
        <v>217.2</v>
      </c>
      <c r="H69" s="41" t="s">
        <v>69</v>
      </c>
      <c r="I69" s="100">
        <v>0</v>
      </c>
      <c r="J69" s="100">
        <v>0</v>
      </c>
      <c r="K69" s="100">
        <v>0</v>
      </c>
      <c r="L69" s="100">
        <v>0</v>
      </c>
      <c r="M69" s="100">
        <v>0</v>
      </c>
      <c r="N69" s="100">
        <v>0</v>
      </c>
      <c r="O69" s="100">
        <v>0</v>
      </c>
      <c r="P69" s="100">
        <v>0</v>
      </c>
      <c r="Q69" s="100">
        <v>0</v>
      </c>
      <c r="R69" s="100">
        <v>0</v>
      </c>
      <c r="S69" s="100">
        <v>0</v>
      </c>
      <c r="T69" s="100">
        <v>0</v>
      </c>
      <c r="U69" s="100">
        <v>0</v>
      </c>
      <c r="V69" s="100">
        <v>0</v>
      </c>
      <c r="W69" s="100">
        <v>0</v>
      </c>
      <c r="X69" s="100">
        <v>0</v>
      </c>
      <c r="Y69" s="100">
        <v>0</v>
      </c>
      <c r="Z69" s="100">
        <v>0</v>
      </c>
      <c r="AA69" s="100">
        <v>0</v>
      </c>
      <c r="AB69" s="100">
        <v>0</v>
      </c>
      <c r="AC69" s="100">
        <v>0</v>
      </c>
      <c r="AD69" s="100">
        <v>0</v>
      </c>
      <c r="AE69" s="100">
        <v>0</v>
      </c>
      <c r="AF69" s="100">
        <v>0</v>
      </c>
      <c r="AG69" s="100">
        <v>0</v>
      </c>
      <c r="AH69" s="100">
        <v>0</v>
      </c>
      <c r="AI69" s="100">
        <v>0</v>
      </c>
      <c r="AJ69" s="100">
        <v>0</v>
      </c>
      <c r="AK69" s="100">
        <v>0</v>
      </c>
      <c r="AL69" s="100">
        <v>0</v>
      </c>
      <c r="AM69" s="100">
        <v>0</v>
      </c>
      <c r="AN69" s="100">
        <v>0</v>
      </c>
      <c r="AO69" s="100">
        <v>0</v>
      </c>
      <c r="AP69" s="100">
        <v>0</v>
      </c>
      <c r="AQ69" s="100">
        <v>0</v>
      </c>
      <c r="AR69" s="100">
        <v>0</v>
      </c>
      <c r="AS69" s="100">
        <v>0</v>
      </c>
      <c r="AT69" s="100">
        <v>0</v>
      </c>
      <c r="AU69" s="100">
        <v>0</v>
      </c>
      <c r="AV69" s="100">
        <v>0</v>
      </c>
      <c r="AW69" s="100">
        <v>0</v>
      </c>
      <c r="AX69" s="100">
        <v>0</v>
      </c>
      <c r="AY69" s="100">
        <v>0</v>
      </c>
      <c r="AZ69" s="100">
        <v>0</v>
      </c>
      <c r="BA69" s="100">
        <v>0</v>
      </c>
      <c r="BB69" s="100">
        <v>0</v>
      </c>
      <c r="BC69" s="100">
        <v>0</v>
      </c>
      <c r="BD69" s="100">
        <v>0</v>
      </c>
      <c r="BE69" s="100">
        <v>0</v>
      </c>
      <c r="BF69" s="100">
        <v>0</v>
      </c>
      <c r="BG69" s="100">
        <v>0</v>
      </c>
      <c r="BH69" s="100">
        <v>0</v>
      </c>
      <c r="BI69" s="100">
        <v>0</v>
      </c>
      <c r="BJ69" s="100">
        <v>0</v>
      </c>
      <c r="BK69" s="100">
        <v>0</v>
      </c>
      <c r="BL69" s="100">
        <v>0</v>
      </c>
      <c r="BM69" s="100">
        <v>0</v>
      </c>
      <c r="BN69" s="100">
        <v>0</v>
      </c>
      <c r="BO69" s="100">
        <v>0</v>
      </c>
      <c r="BP69" s="100">
        <v>0</v>
      </c>
      <c r="BQ69" s="100">
        <v>0</v>
      </c>
      <c r="BR69" s="100">
        <v>0</v>
      </c>
      <c r="BS69" s="100">
        <v>0</v>
      </c>
      <c r="BT69" s="100">
        <v>0</v>
      </c>
      <c r="BU69" s="100">
        <v>0</v>
      </c>
      <c r="BV69" s="100">
        <v>0</v>
      </c>
      <c r="BW69" s="100">
        <v>0</v>
      </c>
      <c r="BX69" s="100">
        <v>0</v>
      </c>
      <c r="BY69" s="100">
        <v>0</v>
      </c>
      <c r="BZ69" s="100">
        <v>0</v>
      </c>
      <c r="CA69" s="100">
        <v>0</v>
      </c>
      <c r="CB69" s="100">
        <v>0</v>
      </c>
      <c r="CC69" s="100">
        <v>0</v>
      </c>
      <c r="CD69" s="100">
        <v>0</v>
      </c>
      <c r="CE69" s="100">
        <v>0</v>
      </c>
      <c r="CF69" s="100">
        <v>0</v>
      </c>
      <c r="CG69" s="100">
        <v>0</v>
      </c>
      <c r="CH69" s="100">
        <v>0</v>
      </c>
      <c r="CI69" s="100">
        <v>0</v>
      </c>
      <c r="CJ69" s="100">
        <v>0</v>
      </c>
      <c r="CK69" s="100">
        <v>0</v>
      </c>
      <c r="CL69" s="100">
        <v>0</v>
      </c>
      <c r="CM69" s="100">
        <v>0</v>
      </c>
      <c r="CN69" s="100">
        <v>0</v>
      </c>
      <c r="CO69" s="100">
        <v>0</v>
      </c>
      <c r="CP69" s="100">
        <v>0</v>
      </c>
      <c r="CQ69" s="100">
        <v>0</v>
      </c>
      <c r="CR69" s="100">
        <v>0</v>
      </c>
      <c r="CS69" s="100">
        <v>0</v>
      </c>
      <c r="CT69" s="100">
        <v>0</v>
      </c>
      <c r="CU69" s="100">
        <v>0</v>
      </c>
      <c r="CV69" s="100">
        <v>0</v>
      </c>
      <c r="CW69" s="100">
        <v>0</v>
      </c>
      <c r="CX69" s="100">
        <v>0</v>
      </c>
      <c r="CY69" s="100">
        <v>0</v>
      </c>
      <c r="CZ69" s="100">
        <v>0</v>
      </c>
      <c r="DA69" s="100">
        <v>0</v>
      </c>
      <c r="DB69" s="100">
        <v>0</v>
      </c>
      <c r="DC69" s="100">
        <v>0</v>
      </c>
      <c r="DD69" s="100">
        <v>0</v>
      </c>
      <c r="DE69" s="100">
        <v>0</v>
      </c>
      <c r="DF69" s="100">
        <v>0</v>
      </c>
      <c r="DG69" s="100">
        <v>0</v>
      </c>
      <c r="DH69" s="100">
        <v>0</v>
      </c>
      <c r="DI69" s="100">
        <v>0</v>
      </c>
      <c r="DJ69" s="100">
        <v>0</v>
      </c>
      <c r="DK69" s="100">
        <v>0</v>
      </c>
      <c r="DL69" s="100">
        <v>0</v>
      </c>
      <c r="DM69" s="100">
        <v>0</v>
      </c>
      <c r="DN69" s="100">
        <v>0</v>
      </c>
      <c r="DO69" s="100">
        <v>0</v>
      </c>
      <c r="DP69" s="100">
        <v>0</v>
      </c>
      <c r="DQ69" s="100">
        <v>0</v>
      </c>
      <c r="DR69" s="100">
        <v>0</v>
      </c>
      <c r="DS69" s="100">
        <v>0</v>
      </c>
      <c r="DT69" s="100">
        <v>0</v>
      </c>
      <c r="DU69" s="100">
        <v>0</v>
      </c>
      <c r="DV69" s="100">
        <v>0</v>
      </c>
      <c r="DW69" s="100">
        <v>0</v>
      </c>
      <c r="DX69" s="100">
        <v>0</v>
      </c>
      <c r="DY69" s="100">
        <v>0</v>
      </c>
      <c r="DZ69" s="100">
        <v>0</v>
      </c>
      <c r="EA69" s="100">
        <v>0</v>
      </c>
      <c r="EB69" s="100">
        <v>0</v>
      </c>
      <c r="EC69" s="100">
        <v>0</v>
      </c>
      <c r="ED69" s="100">
        <v>0</v>
      </c>
      <c r="EE69" s="100">
        <v>0</v>
      </c>
      <c r="EF69" s="100">
        <v>0</v>
      </c>
      <c r="EG69" s="100">
        <v>0</v>
      </c>
      <c r="EH69" s="100">
        <v>0</v>
      </c>
      <c r="EI69" s="100">
        <v>0</v>
      </c>
      <c r="EJ69" s="100">
        <v>0</v>
      </c>
      <c r="EK69" s="100">
        <v>0</v>
      </c>
      <c r="EL69" s="100">
        <v>0</v>
      </c>
      <c r="EM69" s="100">
        <v>0</v>
      </c>
      <c r="EN69" s="100">
        <v>0</v>
      </c>
      <c r="EO69" s="100">
        <v>0</v>
      </c>
      <c r="EP69" s="100">
        <v>0</v>
      </c>
      <c r="EQ69" s="100">
        <v>0</v>
      </c>
      <c r="ER69" s="100">
        <v>0</v>
      </c>
      <c r="ES69" s="100">
        <v>0</v>
      </c>
      <c r="ET69" s="100">
        <v>0</v>
      </c>
      <c r="EU69" s="100">
        <v>0</v>
      </c>
      <c r="EV69" s="100">
        <v>0</v>
      </c>
      <c r="EW69" s="100">
        <v>0</v>
      </c>
      <c r="EX69" s="100">
        <v>0</v>
      </c>
      <c r="EY69" s="100">
        <v>0</v>
      </c>
      <c r="EZ69" s="100">
        <v>0</v>
      </c>
      <c r="FA69" s="100">
        <v>0</v>
      </c>
      <c r="FB69" s="100">
        <v>0</v>
      </c>
      <c r="FC69" s="100">
        <v>0</v>
      </c>
      <c r="FD69" s="100">
        <v>0</v>
      </c>
      <c r="FE69" s="100">
        <v>0</v>
      </c>
      <c r="FF69" s="100">
        <v>0</v>
      </c>
      <c r="FG69" s="100">
        <v>0</v>
      </c>
      <c r="FH69" s="100">
        <v>0</v>
      </c>
      <c r="FI69" s="100">
        <v>0</v>
      </c>
      <c r="FJ69" s="100">
        <v>0</v>
      </c>
      <c r="FK69" s="100">
        <v>0</v>
      </c>
      <c r="FL69" s="100">
        <v>0</v>
      </c>
      <c r="FM69" s="100">
        <v>0</v>
      </c>
      <c r="FN69" s="100">
        <v>0</v>
      </c>
      <c r="FO69" s="100">
        <v>0</v>
      </c>
      <c r="FP69" s="100">
        <v>0</v>
      </c>
      <c r="FQ69" s="100">
        <v>0</v>
      </c>
      <c r="FR69" s="100">
        <v>0</v>
      </c>
      <c r="FS69" s="100">
        <v>0</v>
      </c>
      <c r="FT69" s="100">
        <v>0</v>
      </c>
      <c r="FU69" s="100">
        <v>0</v>
      </c>
      <c r="FV69" s="100">
        <v>0</v>
      </c>
      <c r="FW69" s="100">
        <v>0</v>
      </c>
      <c r="FX69" s="100">
        <v>0</v>
      </c>
      <c r="FY69" s="100">
        <v>0</v>
      </c>
      <c r="FZ69" s="100">
        <v>0</v>
      </c>
      <c r="GA69" s="100">
        <v>0</v>
      </c>
      <c r="GB69" s="100">
        <v>0</v>
      </c>
      <c r="GC69" s="100">
        <v>0</v>
      </c>
      <c r="GD69" s="100">
        <v>0</v>
      </c>
      <c r="GE69" s="100">
        <v>0</v>
      </c>
      <c r="GF69" s="100">
        <v>0</v>
      </c>
      <c r="GG69" s="100">
        <v>0</v>
      </c>
      <c r="GH69" s="100">
        <v>0</v>
      </c>
      <c r="GI69" s="100">
        <v>0</v>
      </c>
      <c r="GJ69" s="100">
        <v>0</v>
      </c>
      <c r="GK69" s="100">
        <v>0</v>
      </c>
      <c r="GL69" s="100">
        <v>0</v>
      </c>
      <c r="GM69" s="100">
        <v>0</v>
      </c>
      <c r="GN69" s="100">
        <v>0</v>
      </c>
      <c r="GO69" s="100">
        <v>0</v>
      </c>
      <c r="GP69" s="100">
        <v>0</v>
      </c>
      <c r="GQ69" s="100">
        <v>0</v>
      </c>
      <c r="GR69" s="100">
        <v>0</v>
      </c>
      <c r="GS69" s="100">
        <v>0</v>
      </c>
      <c r="GT69" s="100">
        <v>0</v>
      </c>
      <c r="GU69" s="100">
        <v>0</v>
      </c>
      <c r="GV69" s="100">
        <v>0</v>
      </c>
      <c r="GW69" s="100">
        <v>0</v>
      </c>
      <c r="GX69" s="100">
        <v>0</v>
      </c>
      <c r="GY69" s="100">
        <v>0</v>
      </c>
      <c r="GZ69" s="100">
        <v>0</v>
      </c>
    </row>
    <row r="70" spans="2:208" s="27" customFormat="1" ht="14.25" hidden="1" outlineLevel="2" x14ac:dyDescent="0.25">
      <c r="B70" s="26">
        <v>20</v>
      </c>
      <c r="C70" s="56">
        <v>217.3</v>
      </c>
      <c r="D70" s="82"/>
      <c r="E70" s="55"/>
      <c r="F70" s="55"/>
      <c r="G70" s="85">
        <v>217.3</v>
      </c>
      <c r="H70" s="41" t="s">
        <v>70</v>
      </c>
      <c r="I70" s="100">
        <v>0</v>
      </c>
      <c r="J70" s="100">
        <v>0</v>
      </c>
      <c r="K70" s="100">
        <v>0</v>
      </c>
      <c r="L70" s="100">
        <v>0</v>
      </c>
      <c r="M70" s="100">
        <v>0</v>
      </c>
      <c r="N70" s="100">
        <v>0</v>
      </c>
      <c r="O70" s="100">
        <v>0</v>
      </c>
      <c r="P70" s="100">
        <v>0</v>
      </c>
      <c r="Q70" s="100">
        <v>0</v>
      </c>
      <c r="R70" s="100">
        <v>0</v>
      </c>
      <c r="S70" s="100">
        <v>0</v>
      </c>
      <c r="T70" s="100">
        <v>0</v>
      </c>
      <c r="U70" s="100">
        <v>0</v>
      </c>
      <c r="V70" s="100">
        <v>0</v>
      </c>
      <c r="W70" s="100">
        <v>0</v>
      </c>
      <c r="X70" s="100">
        <v>0</v>
      </c>
      <c r="Y70" s="100">
        <v>0</v>
      </c>
      <c r="Z70" s="100">
        <v>0</v>
      </c>
      <c r="AA70" s="100">
        <v>0</v>
      </c>
      <c r="AB70" s="100">
        <v>0</v>
      </c>
      <c r="AC70" s="100">
        <v>0</v>
      </c>
      <c r="AD70" s="100">
        <v>0</v>
      </c>
      <c r="AE70" s="100">
        <v>0</v>
      </c>
      <c r="AF70" s="100">
        <v>0</v>
      </c>
      <c r="AG70" s="100">
        <v>0</v>
      </c>
      <c r="AH70" s="100">
        <v>0</v>
      </c>
      <c r="AI70" s="100">
        <v>0</v>
      </c>
      <c r="AJ70" s="100">
        <v>0</v>
      </c>
      <c r="AK70" s="100">
        <v>0</v>
      </c>
      <c r="AL70" s="100">
        <v>0</v>
      </c>
      <c r="AM70" s="100">
        <v>0</v>
      </c>
      <c r="AN70" s="100">
        <v>0</v>
      </c>
      <c r="AO70" s="100">
        <v>0</v>
      </c>
      <c r="AP70" s="100">
        <v>0</v>
      </c>
      <c r="AQ70" s="100">
        <v>0</v>
      </c>
      <c r="AR70" s="100">
        <v>0</v>
      </c>
      <c r="AS70" s="100">
        <v>0</v>
      </c>
      <c r="AT70" s="100">
        <v>0</v>
      </c>
      <c r="AU70" s="100">
        <v>0</v>
      </c>
      <c r="AV70" s="100">
        <v>0</v>
      </c>
      <c r="AW70" s="100">
        <v>0</v>
      </c>
      <c r="AX70" s="100">
        <v>0</v>
      </c>
      <c r="AY70" s="100">
        <v>0</v>
      </c>
      <c r="AZ70" s="100">
        <v>0</v>
      </c>
      <c r="BA70" s="100">
        <v>0</v>
      </c>
      <c r="BB70" s="100">
        <v>0</v>
      </c>
      <c r="BC70" s="100">
        <v>0</v>
      </c>
      <c r="BD70" s="100">
        <v>0</v>
      </c>
      <c r="BE70" s="100">
        <v>0</v>
      </c>
      <c r="BF70" s="100">
        <v>0</v>
      </c>
      <c r="BG70" s="100">
        <v>0</v>
      </c>
      <c r="BH70" s="100">
        <v>0</v>
      </c>
      <c r="BI70" s="100">
        <v>0</v>
      </c>
      <c r="BJ70" s="100">
        <v>0</v>
      </c>
      <c r="BK70" s="100">
        <v>0</v>
      </c>
      <c r="BL70" s="100">
        <v>0</v>
      </c>
      <c r="BM70" s="100">
        <v>0</v>
      </c>
      <c r="BN70" s="100">
        <v>0</v>
      </c>
      <c r="BO70" s="100">
        <v>0</v>
      </c>
      <c r="BP70" s="100">
        <v>0</v>
      </c>
      <c r="BQ70" s="100">
        <v>0</v>
      </c>
      <c r="BR70" s="100">
        <v>0</v>
      </c>
      <c r="BS70" s="100">
        <v>0</v>
      </c>
      <c r="BT70" s="100">
        <v>0</v>
      </c>
      <c r="BU70" s="100">
        <v>0</v>
      </c>
      <c r="BV70" s="100">
        <v>0</v>
      </c>
      <c r="BW70" s="100">
        <v>0</v>
      </c>
      <c r="BX70" s="100">
        <v>0</v>
      </c>
      <c r="BY70" s="100">
        <v>0</v>
      </c>
      <c r="BZ70" s="100">
        <v>0</v>
      </c>
      <c r="CA70" s="100">
        <v>0</v>
      </c>
      <c r="CB70" s="100">
        <v>0</v>
      </c>
      <c r="CC70" s="100">
        <v>0</v>
      </c>
      <c r="CD70" s="100">
        <v>0</v>
      </c>
      <c r="CE70" s="100">
        <v>0</v>
      </c>
      <c r="CF70" s="100">
        <v>0</v>
      </c>
      <c r="CG70" s="100">
        <v>0</v>
      </c>
      <c r="CH70" s="100">
        <v>0</v>
      </c>
      <c r="CI70" s="100">
        <v>0</v>
      </c>
      <c r="CJ70" s="100">
        <v>0</v>
      </c>
      <c r="CK70" s="100">
        <v>0</v>
      </c>
      <c r="CL70" s="100">
        <v>0</v>
      </c>
      <c r="CM70" s="100">
        <v>0</v>
      </c>
      <c r="CN70" s="100">
        <v>0</v>
      </c>
      <c r="CO70" s="100">
        <v>0</v>
      </c>
      <c r="CP70" s="100">
        <v>0</v>
      </c>
      <c r="CQ70" s="100">
        <v>0</v>
      </c>
      <c r="CR70" s="100">
        <v>0</v>
      </c>
      <c r="CS70" s="100">
        <v>0</v>
      </c>
      <c r="CT70" s="100">
        <v>0</v>
      </c>
      <c r="CU70" s="100">
        <v>0</v>
      </c>
      <c r="CV70" s="100">
        <v>0</v>
      </c>
      <c r="CW70" s="100">
        <v>0</v>
      </c>
      <c r="CX70" s="100">
        <v>0</v>
      </c>
      <c r="CY70" s="100">
        <v>0</v>
      </c>
      <c r="CZ70" s="100">
        <v>0</v>
      </c>
      <c r="DA70" s="100">
        <v>0</v>
      </c>
      <c r="DB70" s="100">
        <v>0</v>
      </c>
      <c r="DC70" s="100">
        <v>0</v>
      </c>
      <c r="DD70" s="100">
        <v>0</v>
      </c>
      <c r="DE70" s="100">
        <v>0</v>
      </c>
      <c r="DF70" s="100">
        <v>0</v>
      </c>
      <c r="DG70" s="100">
        <v>0</v>
      </c>
      <c r="DH70" s="100">
        <v>0</v>
      </c>
      <c r="DI70" s="100">
        <v>0</v>
      </c>
      <c r="DJ70" s="100">
        <v>0</v>
      </c>
      <c r="DK70" s="100">
        <v>0</v>
      </c>
      <c r="DL70" s="100">
        <v>0</v>
      </c>
      <c r="DM70" s="100">
        <v>0</v>
      </c>
      <c r="DN70" s="100">
        <v>0</v>
      </c>
      <c r="DO70" s="100">
        <v>0</v>
      </c>
      <c r="DP70" s="100">
        <v>0</v>
      </c>
      <c r="DQ70" s="100">
        <v>0</v>
      </c>
      <c r="DR70" s="100">
        <v>0</v>
      </c>
      <c r="DS70" s="100">
        <v>0</v>
      </c>
      <c r="DT70" s="100">
        <v>0</v>
      </c>
      <c r="DU70" s="100">
        <v>0</v>
      </c>
      <c r="DV70" s="100">
        <v>0</v>
      </c>
      <c r="DW70" s="100">
        <v>0</v>
      </c>
      <c r="DX70" s="100">
        <v>0</v>
      </c>
      <c r="DY70" s="100">
        <v>0</v>
      </c>
      <c r="DZ70" s="100">
        <v>0</v>
      </c>
      <c r="EA70" s="100">
        <v>0</v>
      </c>
      <c r="EB70" s="100">
        <v>0</v>
      </c>
      <c r="EC70" s="100">
        <v>0</v>
      </c>
      <c r="ED70" s="100">
        <v>0</v>
      </c>
      <c r="EE70" s="100">
        <v>0</v>
      </c>
      <c r="EF70" s="100">
        <v>10424376</v>
      </c>
      <c r="EG70" s="100">
        <v>0</v>
      </c>
      <c r="EH70" s="100">
        <v>0</v>
      </c>
      <c r="EI70" s="100">
        <v>0</v>
      </c>
      <c r="EJ70" s="100">
        <v>0</v>
      </c>
      <c r="EK70" s="100">
        <v>0</v>
      </c>
      <c r="EL70" s="100">
        <v>0</v>
      </c>
      <c r="EM70" s="100">
        <v>0</v>
      </c>
      <c r="EN70" s="100">
        <v>0</v>
      </c>
      <c r="EO70" s="100">
        <v>0</v>
      </c>
      <c r="EP70" s="100">
        <v>0</v>
      </c>
      <c r="EQ70" s="100">
        <v>0</v>
      </c>
      <c r="ER70" s="100">
        <v>0</v>
      </c>
      <c r="ES70" s="100">
        <v>0</v>
      </c>
      <c r="ET70" s="100">
        <v>0</v>
      </c>
      <c r="EU70" s="100">
        <v>0</v>
      </c>
      <c r="EV70" s="100">
        <v>0</v>
      </c>
      <c r="EW70" s="100">
        <v>0</v>
      </c>
      <c r="EX70" s="100">
        <v>0</v>
      </c>
      <c r="EY70" s="100">
        <v>0</v>
      </c>
      <c r="EZ70" s="100">
        <v>0</v>
      </c>
      <c r="FA70" s="100">
        <v>0</v>
      </c>
      <c r="FB70" s="100">
        <v>0</v>
      </c>
      <c r="FC70" s="100">
        <v>0</v>
      </c>
      <c r="FD70" s="100">
        <v>0</v>
      </c>
      <c r="FE70" s="100">
        <v>0</v>
      </c>
      <c r="FF70" s="100">
        <v>0</v>
      </c>
      <c r="FG70" s="100">
        <v>0</v>
      </c>
      <c r="FH70" s="100">
        <v>0</v>
      </c>
      <c r="FI70" s="100">
        <v>0</v>
      </c>
      <c r="FJ70" s="100">
        <v>0</v>
      </c>
      <c r="FK70" s="100">
        <v>0</v>
      </c>
      <c r="FL70" s="100">
        <v>0</v>
      </c>
      <c r="FM70" s="100">
        <v>0</v>
      </c>
      <c r="FN70" s="100">
        <v>0</v>
      </c>
      <c r="FO70" s="100">
        <v>0</v>
      </c>
      <c r="FP70" s="100">
        <v>0</v>
      </c>
      <c r="FQ70" s="100">
        <v>0</v>
      </c>
      <c r="FR70" s="100">
        <v>0</v>
      </c>
      <c r="FS70" s="100">
        <v>0</v>
      </c>
      <c r="FT70" s="100">
        <v>0</v>
      </c>
      <c r="FU70" s="100">
        <v>0</v>
      </c>
      <c r="FV70" s="100">
        <v>0</v>
      </c>
      <c r="FW70" s="100">
        <v>0</v>
      </c>
      <c r="FX70" s="100">
        <v>0</v>
      </c>
      <c r="FY70" s="100">
        <v>0</v>
      </c>
      <c r="FZ70" s="100">
        <v>0</v>
      </c>
      <c r="GA70" s="100">
        <v>0</v>
      </c>
      <c r="GB70" s="100">
        <v>0</v>
      </c>
      <c r="GC70" s="100">
        <v>0</v>
      </c>
      <c r="GD70" s="100">
        <v>0</v>
      </c>
      <c r="GE70" s="100">
        <v>0</v>
      </c>
      <c r="GF70" s="100">
        <v>0</v>
      </c>
      <c r="GG70" s="100">
        <v>0</v>
      </c>
      <c r="GH70" s="100">
        <v>0</v>
      </c>
      <c r="GI70" s="100">
        <v>0</v>
      </c>
      <c r="GJ70" s="100">
        <v>0</v>
      </c>
      <c r="GK70" s="100">
        <v>0</v>
      </c>
      <c r="GL70" s="100">
        <v>0</v>
      </c>
      <c r="GM70" s="100">
        <v>0</v>
      </c>
      <c r="GN70" s="100">
        <v>0</v>
      </c>
      <c r="GO70" s="100">
        <v>0</v>
      </c>
      <c r="GP70" s="100">
        <v>0</v>
      </c>
      <c r="GQ70" s="100">
        <v>0</v>
      </c>
      <c r="GR70" s="100">
        <v>0</v>
      </c>
      <c r="GS70" s="100">
        <v>0</v>
      </c>
      <c r="GT70" s="100">
        <v>0</v>
      </c>
      <c r="GU70" s="100">
        <v>0</v>
      </c>
      <c r="GV70" s="100">
        <v>0</v>
      </c>
      <c r="GW70" s="100">
        <v>0</v>
      </c>
      <c r="GX70" s="100">
        <v>0</v>
      </c>
      <c r="GY70" s="100">
        <v>0</v>
      </c>
      <c r="GZ70" s="100">
        <v>0</v>
      </c>
    </row>
    <row r="71" spans="2:208" s="27" customFormat="1" ht="14.25" hidden="1" outlineLevel="2" x14ac:dyDescent="0.25">
      <c r="B71" s="26">
        <v>20</v>
      </c>
      <c r="C71" s="56">
        <v>217.4</v>
      </c>
      <c r="D71" s="82"/>
      <c r="E71" s="26"/>
      <c r="F71" s="26"/>
      <c r="G71" s="85">
        <v>217.4</v>
      </c>
      <c r="H71" s="27" t="s">
        <v>71</v>
      </c>
      <c r="I71" s="100">
        <v>0</v>
      </c>
      <c r="J71" s="100">
        <v>0</v>
      </c>
      <c r="K71" s="100">
        <v>0</v>
      </c>
      <c r="L71" s="100">
        <v>0</v>
      </c>
      <c r="M71" s="100">
        <v>0</v>
      </c>
      <c r="N71" s="100">
        <v>0</v>
      </c>
      <c r="O71" s="100">
        <v>0</v>
      </c>
      <c r="P71" s="100">
        <v>0</v>
      </c>
      <c r="Q71" s="100">
        <v>0</v>
      </c>
      <c r="R71" s="100">
        <v>0</v>
      </c>
      <c r="S71" s="100">
        <v>0</v>
      </c>
      <c r="T71" s="100">
        <v>0</v>
      </c>
      <c r="U71" s="100">
        <v>0</v>
      </c>
      <c r="V71" s="100">
        <v>0</v>
      </c>
      <c r="W71" s="100">
        <v>0</v>
      </c>
      <c r="X71" s="100">
        <v>0</v>
      </c>
      <c r="Y71" s="100">
        <v>0</v>
      </c>
      <c r="Z71" s="100">
        <v>0</v>
      </c>
      <c r="AA71" s="100">
        <v>0</v>
      </c>
      <c r="AB71" s="100">
        <v>0</v>
      </c>
      <c r="AC71" s="100">
        <v>0</v>
      </c>
      <c r="AD71" s="100">
        <v>0</v>
      </c>
      <c r="AE71" s="100">
        <v>0</v>
      </c>
      <c r="AF71" s="100">
        <v>0</v>
      </c>
      <c r="AG71" s="100">
        <v>0</v>
      </c>
      <c r="AH71" s="100">
        <v>0</v>
      </c>
      <c r="AI71" s="100">
        <v>0</v>
      </c>
      <c r="AJ71" s="100">
        <v>0</v>
      </c>
      <c r="AK71" s="100">
        <v>0</v>
      </c>
      <c r="AL71" s="100">
        <v>0</v>
      </c>
      <c r="AM71" s="100">
        <v>0</v>
      </c>
      <c r="AN71" s="100">
        <v>0</v>
      </c>
      <c r="AO71" s="100">
        <v>0</v>
      </c>
      <c r="AP71" s="100">
        <v>0</v>
      </c>
      <c r="AQ71" s="100">
        <v>0</v>
      </c>
      <c r="AR71" s="100">
        <v>0</v>
      </c>
      <c r="AS71" s="100">
        <v>0</v>
      </c>
      <c r="AT71" s="100">
        <v>0</v>
      </c>
      <c r="AU71" s="100">
        <v>0</v>
      </c>
      <c r="AV71" s="100">
        <v>0</v>
      </c>
      <c r="AW71" s="100">
        <v>0</v>
      </c>
      <c r="AX71" s="100">
        <v>0</v>
      </c>
      <c r="AY71" s="100">
        <v>0</v>
      </c>
      <c r="AZ71" s="100">
        <v>0</v>
      </c>
      <c r="BA71" s="100">
        <v>0</v>
      </c>
      <c r="BB71" s="100">
        <v>0</v>
      </c>
      <c r="BC71" s="100">
        <v>0</v>
      </c>
      <c r="BD71" s="100">
        <v>0</v>
      </c>
      <c r="BE71" s="100">
        <v>0</v>
      </c>
      <c r="BF71" s="100">
        <v>0</v>
      </c>
      <c r="BG71" s="100">
        <v>0</v>
      </c>
      <c r="BH71" s="100">
        <v>0</v>
      </c>
      <c r="BI71" s="100">
        <v>0</v>
      </c>
      <c r="BJ71" s="100">
        <v>0</v>
      </c>
      <c r="BK71" s="100">
        <v>0</v>
      </c>
      <c r="BL71" s="100">
        <v>0</v>
      </c>
      <c r="BM71" s="100">
        <v>0</v>
      </c>
      <c r="BN71" s="100">
        <v>0</v>
      </c>
      <c r="BO71" s="100">
        <v>0</v>
      </c>
      <c r="BP71" s="100">
        <v>0</v>
      </c>
      <c r="BQ71" s="100">
        <v>0</v>
      </c>
      <c r="BR71" s="100">
        <v>0</v>
      </c>
      <c r="BS71" s="100">
        <v>0</v>
      </c>
      <c r="BT71" s="100">
        <v>0</v>
      </c>
      <c r="BU71" s="100">
        <v>0</v>
      </c>
      <c r="BV71" s="100">
        <v>0</v>
      </c>
      <c r="BW71" s="100">
        <v>0</v>
      </c>
      <c r="BX71" s="100">
        <v>0</v>
      </c>
      <c r="BY71" s="100">
        <v>0</v>
      </c>
      <c r="BZ71" s="100">
        <v>0</v>
      </c>
      <c r="CA71" s="100">
        <v>0</v>
      </c>
      <c r="CB71" s="100">
        <v>0</v>
      </c>
      <c r="CC71" s="100">
        <v>0</v>
      </c>
      <c r="CD71" s="100">
        <v>0</v>
      </c>
      <c r="CE71" s="100">
        <v>0</v>
      </c>
      <c r="CF71" s="100">
        <v>0</v>
      </c>
      <c r="CG71" s="100">
        <v>0</v>
      </c>
      <c r="CH71" s="100">
        <v>0</v>
      </c>
      <c r="CI71" s="100">
        <v>0</v>
      </c>
      <c r="CJ71" s="100">
        <v>0</v>
      </c>
      <c r="CK71" s="100">
        <v>0</v>
      </c>
      <c r="CL71" s="100">
        <v>0</v>
      </c>
      <c r="CM71" s="100">
        <v>0</v>
      </c>
      <c r="CN71" s="100">
        <v>0</v>
      </c>
      <c r="CO71" s="100">
        <v>0</v>
      </c>
      <c r="CP71" s="100">
        <v>0</v>
      </c>
      <c r="CQ71" s="100">
        <v>0</v>
      </c>
      <c r="CR71" s="100">
        <v>0</v>
      </c>
      <c r="CS71" s="100">
        <v>0</v>
      </c>
      <c r="CT71" s="100">
        <v>0</v>
      </c>
      <c r="CU71" s="100">
        <v>0</v>
      </c>
      <c r="CV71" s="100">
        <v>0</v>
      </c>
      <c r="CW71" s="100">
        <v>0</v>
      </c>
      <c r="CX71" s="100">
        <v>0</v>
      </c>
      <c r="CY71" s="100">
        <v>0</v>
      </c>
      <c r="CZ71" s="100">
        <v>0</v>
      </c>
      <c r="DA71" s="100">
        <v>0</v>
      </c>
      <c r="DB71" s="100">
        <v>0</v>
      </c>
      <c r="DC71" s="100">
        <v>0</v>
      </c>
      <c r="DD71" s="100">
        <v>0</v>
      </c>
      <c r="DE71" s="100">
        <v>0</v>
      </c>
      <c r="DF71" s="100">
        <v>0</v>
      </c>
      <c r="DG71" s="100">
        <v>0</v>
      </c>
      <c r="DH71" s="100">
        <v>0</v>
      </c>
      <c r="DI71" s="100">
        <v>0</v>
      </c>
      <c r="DJ71" s="100">
        <v>0</v>
      </c>
      <c r="DK71" s="100">
        <v>0</v>
      </c>
      <c r="DL71" s="100">
        <v>0</v>
      </c>
      <c r="DM71" s="100">
        <v>0</v>
      </c>
      <c r="DN71" s="100">
        <v>0</v>
      </c>
      <c r="DO71" s="100">
        <v>0</v>
      </c>
      <c r="DP71" s="100">
        <v>0</v>
      </c>
      <c r="DQ71" s="100">
        <v>0</v>
      </c>
      <c r="DR71" s="100">
        <v>0</v>
      </c>
      <c r="DS71" s="100">
        <v>0</v>
      </c>
      <c r="DT71" s="100">
        <v>0</v>
      </c>
      <c r="DU71" s="100">
        <v>0</v>
      </c>
      <c r="DV71" s="100">
        <v>0</v>
      </c>
      <c r="DW71" s="100">
        <v>0</v>
      </c>
      <c r="DX71" s="100">
        <v>0</v>
      </c>
      <c r="DY71" s="100">
        <v>0</v>
      </c>
      <c r="DZ71" s="100">
        <v>0</v>
      </c>
      <c r="EA71" s="100">
        <v>0</v>
      </c>
      <c r="EB71" s="100">
        <v>0</v>
      </c>
      <c r="EC71" s="100">
        <v>0</v>
      </c>
      <c r="ED71" s="100">
        <v>0</v>
      </c>
      <c r="EE71" s="100">
        <v>0</v>
      </c>
      <c r="EF71" s="100">
        <v>0</v>
      </c>
      <c r="EG71" s="100">
        <v>0</v>
      </c>
      <c r="EH71" s="100">
        <v>0</v>
      </c>
      <c r="EI71" s="100">
        <v>0</v>
      </c>
      <c r="EJ71" s="100">
        <v>0</v>
      </c>
      <c r="EK71" s="100">
        <v>0</v>
      </c>
      <c r="EL71" s="100">
        <v>0</v>
      </c>
      <c r="EM71" s="100">
        <v>0</v>
      </c>
      <c r="EN71" s="100">
        <v>0</v>
      </c>
      <c r="EO71" s="100">
        <v>0</v>
      </c>
      <c r="EP71" s="100">
        <v>0</v>
      </c>
      <c r="EQ71" s="100">
        <v>0</v>
      </c>
      <c r="ER71" s="100">
        <v>0</v>
      </c>
      <c r="ES71" s="100">
        <v>0</v>
      </c>
      <c r="ET71" s="100">
        <v>0</v>
      </c>
      <c r="EU71" s="100">
        <v>0</v>
      </c>
      <c r="EV71" s="100">
        <v>0</v>
      </c>
      <c r="EW71" s="100">
        <v>0</v>
      </c>
      <c r="EX71" s="100">
        <v>0</v>
      </c>
      <c r="EY71" s="100">
        <v>0</v>
      </c>
      <c r="EZ71" s="100">
        <v>0</v>
      </c>
      <c r="FA71" s="100">
        <v>0</v>
      </c>
      <c r="FB71" s="100">
        <v>0</v>
      </c>
      <c r="FC71" s="100">
        <v>0</v>
      </c>
      <c r="FD71" s="100">
        <v>0</v>
      </c>
      <c r="FE71" s="100">
        <v>0</v>
      </c>
      <c r="FF71" s="100">
        <v>0</v>
      </c>
      <c r="FG71" s="100">
        <v>0</v>
      </c>
      <c r="FH71" s="100">
        <v>0</v>
      </c>
      <c r="FI71" s="100">
        <v>0</v>
      </c>
      <c r="FJ71" s="100">
        <v>0</v>
      </c>
      <c r="FK71" s="100">
        <v>0</v>
      </c>
      <c r="FL71" s="100">
        <v>0</v>
      </c>
      <c r="FM71" s="100">
        <v>0</v>
      </c>
      <c r="FN71" s="100">
        <v>0</v>
      </c>
      <c r="FO71" s="100">
        <v>0</v>
      </c>
      <c r="FP71" s="100">
        <v>0</v>
      </c>
      <c r="FQ71" s="100">
        <v>0</v>
      </c>
      <c r="FR71" s="100">
        <v>0</v>
      </c>
      <c r="FS71" s="100">
        <v>0</v>
      </c>
      <c r="FT71" s="100">
        <v>0</v>
      </c>
      <c r="FU71" s="100">
        <v>0</v>
      </c>
      <c r="FV71" s="100">
        <v>0</v>
      </c>
      <c r="FW71" s="100">
        <v>0</v>
      </c>
      <c r="FX71" s="100">
        <v>0</v>
      </c>
      <c r="FY71" s="100">
        <v>0</v>
      </c>
      <c r="FZ71" s="100">
        <v>0</v>
      </c>
      <c r="GA71" s="100">
        <v>0</v>
      </c>
      <c r="GB71" s="100">
        <v>0</v>
      </c>
      <c r="GC71" s="100">
        <v>0</v>
      </c>
      <c r="GD71" s="100">
        <v>0</v>
      </c>
      <c r="GE71" s="100">
        <v>0</v>
      </c>
      <c r="GF71" s="100">
        <v>0</v>
      </c>
      <c r="GG71" s="100">
        <v>0</v>
      </c>
      <c r="GH71" s="100">
        <v>0</v>
      </c>
      <c r="GI71" s="100">
        <v>0</v>
      </c>
      <c r="GJ71" s="100">
        <v>0</v>
      </c>
      <c r="GK71" s="100">
        <v>0</v>
      </c>
      <c r="GL71" s="100">
        <v>0</v>
      </c>
      <c r="GM71" s="100">
        <v>0</v>
      </c>
      <c r="GN71" s="100">
        <v>0</v>
      </c>
      <c r="GO71" s="100">
        <v>0</v>
      </c>
      <c r="GP71" s="100">
        <v>0</v>
      </c>
      <c r="GQ71" s="100">
        <v>0</v>
      </c>
      <c r="GR71" s="100">
        <v>0</v>
      </c>
      <c r="GS71" s="100">
        <v>0</v>
      </c>
      <c r="GT71" s="100">
        <v>0</v>
      </c>
      <c r="GU71" s="100">
        <v>0</v>
      </c>
      <c r="GV71" s="100">
        <v>0</v>
      </c>
      <c r="GW71" s="100">
        <v>0</v>
      </c>
      <c r="GX71" s="100">
        <v>0</v>
      </c>
      <c r="GY71" s="100">
        <v>0</v>
      </c>
      <c r="GZ71" s="100">
        <v>0</v>
      </c>
    </row>
    <row r="72" spans="2:208" s="25" customFormat="1" ht="17.25" hidden="1" outlineLevel="1" x14ac:dyDescent="0.3">
      <c r="B72" s="183">
        <v>20</v>
      </c>
      <c r="C72" s="51">
        <v>22</v>
      </c>
      <c r="D72" s="75"/>
      <c r="E72" s="51">
        <v>22</v>
      </c>
      <c r="F72" s="51"/>
      <c r="G72" s="76"/>
      <c r="H72" s="34" t="s">
        <v>76</v>
      </c>
      <c r="I72" s="95">
        <v>0</v>
      </c>
      <c r="J72" s="95">
        <v>0</v>
      </c>
      <c r="K72" s="95">
        <v>0</v>
      </c>
      <c r="L72" s="95">
        <v>215460000</v>
      </c>
      <c r="M72" s="95">
        <v>0</v>
      </c>
      <c r="N72" s="95">
        <v>0</v>
      </c>
      <c r="O72" s="95">
        <v>0</v>
      </c>
      <c r="P72" s="95">
        <v>633928981.36311483</v>
      </c>
      <c r="Q72" s="95">
        <v>0</v>
      </c>
      <c r="R72" s="95">
        <v>0</v>
      </c>
      <c r="S72" s="95">
        <v>0</v>
      </c>
      <c r="T72" s="95">
        <v>300000000</v>
      </c>
      <c r="U72" s="95">
        <v>0</v>
      </c>
      <c r="V72" s="95">
        <v>0</v>
      </c>
      <c r="W72" s="95">
        <v>0</v>
      </c>
      <c r="X72" s="95">
        <v>894190000</v>
      </c>
      <c r="Y72" s="95">
        <v>0</v>
      </c>
      <c r="Z72" s="95">
        <v>0</v>
      </c>
      <c r="AA72" s="95">
        <v>0</v>
      </c>
      <c r="AB72" s="95">
        <v>151960000</v>
      </c>
      <c r="AC72" s="95">
        <v>0</v>
      </c>
      <c r="AD72" s="95">
        <v>0</v>
      </c>
      <c r="AE72" s="95">
        <v>0</v>
      </c>
      <c r="AF72" s="95">
        <v>447960000</v>
      </c>
      <c r="AG72" s="95">
        <v>0</v>
      </c>
      <c r="AH72" s="95">
        <v>0</v>
      </c>
      <c r="AI72" s="95">
        <v>0</v>
      </c>
      <c r="AJ72" s="95">
        <v>218560000</v>
      </c>
      <c r="AK72" s="95">
        <v>0</v>
      </c>
      <c r="AL72" s="95">
        <v>0</v>
      </c>
      <c r="AM72" s="95">
        <v>0</v>
      </c>
      <c r="AN72" s="95">
        <v>652530000</v>
      </c>
      <c r="AO72" s="95">
        <v>0</v>
      </c>
      <c r="AP72" s="95">
        <v>0</v>
      </c>
      <c r="AQ72" s="95">
        <v>0</v>
      </c>
      <c r="AR72" s="95">
        <v>2570000000</v>
      </c>
      <c r="AS72" s="95">
        <v>0</v>
      </c>
      <c r="AT72" s="95">
        <v>0</v>
      </c>
      <c r="AU72" s="95">
        <v>0</v>
      </c>
      <c r="AV72" s="95">
        <v>1480000000</v>
      </c>
      <c r="AW72" s="95">
        <v>0</v>
      </c>
      <c r="AX72" s="95">
        <v>0</v>
      </c>
      <c r="AY72" s="95">
        <v>0</v>
      </c>
      <c r="AZ72" s="95">
        <v>830000000</v>
      </c>
      <c r="BA72" s="95">
        <v>0</v>
      </c>
      <c r="BB72" s="95">
        <v>0</v>
      </c>
      <c r="BC72" s="95">
        <v>0</v>
      </c>
      <c r="BD72" s="95">
        <v>1580000000</v>
      </c>
      <c r="BE72" s="95">
        <v>0</v>
      </c>
      <c r="BF72" s="95">
        <v>0</v>
      </c>
      <c r="BG72" s="95">
        <v>0</v>
      </c>
      <c r="BH72" s="95">
        <v>540000000</v>
      </c>
      <c r="BI72" s="95">
        <v>0</v>
      </c>
      <c r="BJ72" s="95">
        <v>0</v>
      </c>
      <c r="BK72" s="95">
        <v>0</v>
      </c>
      <c r="BL72" s="95">
        <v>990000000</v>
      </c>
      <c r="BM72" s="95">
        <v>245105989</v>
      </c>
      <c r="BN72" s="95">
        <v>105771445</v>
      </c>
      <c r="BO72" s="95">
        <v>19763160</v>
      </c>
      <c r="BP72" s="95">
        <v>370640594</v>
      </c>
      <c r="BQ72" s="95">
        <v>239629106</v>
      </c>
      <c r="BR72" s="95">
        <v>48997016</v>
      </c>
      <c r="BS72" s="95">
        <v>14421864</v>
      </c>
      <c r="BT72" s="95">
        <v>303048181</v>
      </c>
      <c r="BU72" s="95">
        <v>172941237</v>
      </c>
      <c r="BV72" s="95">
        <v>21943813</v>
      </c>
      <c r="BW72" s="95">
        <v>9063590</v>
      </c>
      <c r="BX72" s="95">
        <v>203948640</v>
      </c>
      <c r="BY72" s="95">
        <v>242566133</v>
      </c>
      <c r="BZ72" s="95">
        <v>34946738</v>
      </c>
      <c r="CA72" s="95">
        <v>12900810</v>
      </c>
      <c r="CB72" s="95">
        <v>116453881</v>
      </c>
      <c r="CC72" s="95">
        <v>151964000</v>
      </c>
      <c r="CD72" s="95">
        <v>18015000</v>
      </c>
      <c r="CE72" s="95">
        <v>10319000</v>
      </c>
      <c r="CF72" s="95">
        <v>180298000</v>
      </c>
      <c r="CG72" s="95">
        <v>0</v>
      </c>
      <c r="CH72" s="95">
        <v>0</v>
      </c>
      <c r="CI72" s="95">
        <v>0</v>
      </c>
      <c r="CJ72" s="95">
        <v>577247000</v>
      </c>
      <c r="CK72" s="95">
        <v>0</v>
      </c>
      <c r="CL72" s="95">
        <v>0</v>
      </c>
      <c r="CM72" s="95">
        <v>0</v>
      </c>
      <c r="CN72" s="95">
        <v>762000000</v>
      </c>
      <c r="CO72" s="95">
        <v>0</v>
      </c>
      <c r="CP72" s="95">
        <v>0</v>
      </c>
      <c r="CQ72" s="95">
        <v>0</v>
      </c>
      <c r="CR72" s="95">
        <v>944000000</v>
      </c>
      <c r="CS72" s="95">
        <v>129866488.2</v>
      </c>
      <c r="CT72" s="95">
        <v>30275214.100000001</v>
      </c>
      <c r="CU72" s="95">
        <v>9506620.0399999991</v>
      </c>
      <c r="CV72" s="95">
        <v>169648321</v>
      </c>
      <c r="CW72" s="95">
        <v>240981004.91242948</v>
      </c>
      <c r="CX72" s="95">
        <v>44491238.519093491</v>
      </c>
      <c r="CY72" s="95">
        <v>4190383.1992778438</v>
      </c>
      <c r="CZ72" s="95">
        <v>289662626.63080072</v>
      </c>
      <c r="DA72" s="95">
        <v>1447620728.2306724</v>
      </c>
      <c r="DB72" s="95">
        <v>274729235.40680528</v>
      </c>
      <c r="DC72" s="95">
        <v>76591489.860523611</v>
      </c>
      <c r="DD72" s="95">
        <v>599647151.16600037</v>
      </c>
      <c r="DE72" s="95">
        <v>0</v>
      </c>
      <c r="DF72" s="95">
        <v>0</v>
      </c>
      <c r="DG72" s="95">
        <v>0</v>
      </c>
      <c r="DH72" s="95">
        <v>103339439.52137145</v>
      </c>
      <c r="DI72" s="95">
        <v>0</v>
      </c>
      <c r="DJ72" s="95">
        <v>0</v>
      </c>
      <c r="DK72" s="95">
        <v>0</v>
      </c>
      <c r="DL72" s="95">
        <v>168954959.79193652</v>
      </c>
      <c r="DM72" s="95">
        <v>0</v>
      </c>
      <c r="DN72" s="95">
        <v>0</v>
      </c>
      <c r="DO72" s="95">
        <v>0</v>
      </c>
      <c r="DP72" s="95">
        <v>301181473.66112119</v>
      </c>
      <c r="DQ72" s="95">
        <v>0</v>
      </c>
      <c r="DR72" s="95">
        <v>0</v>
      </c>
      <c r="DS72" s="95">
        <v>0</v>
      </c>
      <c r="DT72" s="95">
        <v>572490427.64231479</v>
      </c>
      <c r="DU72" s="95">
        <v>0</v>
      </c>
      <c r="DV72" s="95">
        <v>0</v>
      </c>
      <c r="DW72" s="95">
        <v>0</v>
      </c>
      <c r="DX72" s="95">
        <v>1095689052.65799</v>
      </c>
      <c r="DY72" s="95">
        <v>0</v>
      </c>
      <c r="DZ72" s="95">
        <v>0</v>
      </c>
      <c r="EA72" s="95">
        <v>0</v>
      </c>
      <c r="EB72" s="95">
        <v>1351816911.9167266</v>
      </c>
      <c r="EC72" s="95">
        <v>0</v>
      </c>
      <c r="ED72" s="95">
        <v>0</v>
      </c>
      <c r="EE72" s="95">
        <v>0</v>
      </c>
      <c r="EF72" s="95">
        <v>585238012</v>
      </c>
      <c r="EG72" s="95">
        <v>0</v>
      </c>
      <c r="EH72" s="95">
        <v>0</v>
      </c>
      <c r="EI72" s="95">
        <v>0</v>
      </c>
      <c r="EJ72" s="95">
        <v>869360876</v>
      </c>
      <c r="EK72" s="95">
        <v>329840000</v>
      </c>
      <c r="EL72" s="95">
        <v>45440000</v>
      </c>
      <c r="EM72" s="95">
        <v>5270000</v>
      </c>
      <c r="EN72" s="95">
        <v>558080000</v>
      </c>
      <c r="EO72" s="95">
        <v>0</v>
      </c>
      <c r="EP72" s="95">
        <v>0</v>
      </c>
      <c r="EQ72" s="95">
        <v>0</v>
      </c>
      <c r="ER72" s="95">
        <v>818006909</v>
      </c>
      <c r="ES72" s="95">
        <v>0</v>
      </c>
      <c r="ET72" s="95">
        <v>0</v>
      </c>
      <c r="EU72" s="95">
        <v>0</v>
      </c>
      <c r="EV72" s="95">
        <v>818006909</v>
      </c>
      <c r="EW72" s="95">
        <v>0</v>
      </c>
      <c r="EX72" s="95">
        <v>0</v>
      </c>
      <c r="EY72" s="95">
        <v>0</v>
      </c>
      <c r="EZ72" s="95">
        <v>296918000</v>
      </c>
      <c r="FA72" s="95">
        <v>0</v>
      </c>
      <c r="FB72" s="95">
        <v>0</v>
      </c>
      <c r="FC72" s="95">
        <v>0</v>
      </c>
      <c r="FD72" s="95">
        <v>262517000</v>
      </c>
      <c r="FE72" s="95">
        <v>0</v>
      </c>
      <c r="FF72" s="95">
        <v>0</v>
      </c>
      <c r="FG72" s="95">
        <v>0</v>
      </c>
      <c r="FH72" s="95">
        <v>236944000</v>
      </c>
      <c r="FI72" s="95">
        <v>0</v>
      </c>
      <c r="FJ72" s="95">
        <v>0</v>
      </c>
      <c r="FK72" s="95">
        <v>0</v>
      </c>
      <c r="FL72" s="95">
        <v>447889000</v>
      </c>
      <c r="FM72" s="95">
        <v>492419942</v>
      </c>
      <c r="FN72" s="95">
        <v>20951987</v>
      </c>
      <c r="FO72" s="95">
        <v>9517078</v>
      </c>
      <c r="FP72" s="95">
        <v>464641631</v>
      </c>
      <c r="FQ72" s="95">
        <v>434115247</v>
      </c>
      <c r="FR72" s="95">
        <v>19561576</v>
      </c>
      <c r="FS72" s="95">
        <v>60132901</v>
      </c>
      <c r="FT72" s="95">
        <v>410567509</v>
      </c>
      <c r="FU72" s="95">
        <v>394849460</v>
      </c>
      <c r="FV72" s="95">
        <v>18860079</v>
      </c>
      <c r="FW72" s="95">
        <v>9517078</v>
      </c>
      <c r="FX72" s="95">
        <v>375353849</v>
      </c>
      <c r="FY72" s="95">
        <v>606600451</v>
      </c>
      <c r="FZ72" s="95">
        <v>21858350</v>
      </c>
      <c r="GA72" s="95">
        <v>9886890</v>
      </c>
      <c r="GB72" s="95">
        <v>429830424</v>
      </c>
      <c r="GC72" s="95">
        <v>536530316</v>
      </c>
      <c r="GD72" s="95">
        <v>19679517</v>
      </c>
      <c r="GE72" s="95">
        <v>9886890</v>
      </c>
      <c r="GF72" s="95">
        <v>508135120</v>
      </c>
      <c r="GG72" s="95">
        <v>493359229</v>
      </c>
      <c r="GH72" s="95">
        <v>19768543</v>
      </c>
      <c r="GI72" s="95">
        <v>9886890</v>
      </c>
      <c r="GJ72" s="95">
        <v>468744071</v>
      </c>
      <c r="GK72" s="95">
        <v>528916109</v>
      </c>
      <c r="GL72" s="95">
        <v>22766461</v>
      </c>
      <c r="GM72" s="95">
        <v>9037319</v>
      </c>
      <c r="GN72" s="95">
        <v>498740633</v>
      </c>
      <c r="GO72" s="95">
        <v>468896604</v>
      </c>
      <c r="GP72" s="95">
        <v>21258663</v>
      </c>
      <c r="GQ72" s="95">
        <v>9037319</v>
      </c>
      <c r="GR72" s="95">
        <v>443208160</v>
      </c>
      <c r="GS72" s="95">
        <v>430771221</v>
      </c>
      <c r="GT72" s="95">
        <v>20588857</v>
      </c>
      <c r="GU72" s="95">
        <v>9037319</v>
      </c>
      <c r="GV72" s="95">
        <v>409113420</v>
      </c>
      <c r="GW72" s="95">
        <v>0</v>
      </c>
      <c r="GX72" s="95">
        <v>0</v>
      </c>
      <c r="GY72" s="95">
        <v>0</v>
      </c>
      <c r="GZ72" s="95">
        <v>180000000</v>
      </c>
    </row>
    <row r="73" spans="2:208" ht="17.25" hidden="1" outlineLevel="2" x14ac:dyDescent="0.3">
      <c r="B73" s="21">
        <v>20</v>
      </c>
      <c r="C73" s="52">
        <v>221</v>
      </c>
      <c r="D73" s="77"/>
      <c r="E73" s="52"/>
      <c r="F73" s="52">
        <v>221</v>
      </c>
      <c r="G73" s="78"/>
      <c r="H73" s="34" t="s">
        <v>77</v>
      </c>
      <c r="I73" s="95">
        <v>0</v>
      </c>
      <c r="J73" s="95">
        <v>0</v>
      </c>
      <c r="K73" s="95">
        <v>0</v>
      </c>
      <c r="L73" s="95">
        <v>127340000</v>
      </c>
      <c r="M73" s="95">
        <v>0</v>
      </c>
      <c r="N73" s="95">
        <v>0</v>
      </c>
      <c r="O73" s="95">
        <v>0</v>
      </c>
      <c r="P73" s="95">
        <v>366981974.50724214</v>
      </c>
      <c r="Q73" s="95">
        <v>0</v>
      </c>
      <c r="R73" s="95">
        <v>0</v>
      </c>
      <c r="S73" s="95">
        <v>0</v>
      </c>
      <c r="T73" s="95">
        <v>156950000</v>
      </c>
      <c r="U73" s="95">
        <v>0</v>
      </c>
      <c r="V73" s="95">
        <v>0</v>
      </c>
      <c r="W73" s="95">
        <v>0</v>
      </c>
      <c r="X73" s="95">
        <v>452030000</v>
      </c>
      <c r="Y73" s="95">
        <v>0</v>
      </c>
      <c r="Z73" s="95">
        <v>0</v>
      </c>
      <c r="AA73" s="95">
        <v>0</v>
      </c>
      <c r="AB73" s="95">
        <v>86500000</v>
      </c>
      <c r="AC73" s="95">
        <v>0</v>
      </c>
      <c r="AD73" s="95">
        <v>0</v>
      </c>
      <c r="AE73" s="95">
        <v>0</v>
      </c>
      <c r="AF73" s="95">
        <v>249450000</v>
      </c>
      <c r="AG73" s="95">
        <v>0</v>
      </c>
      <c r="AH73" s="95">
        <v>0</v>
      </c>
      <c r="AI73" s="95">
        <v>0</v>
      </c>
      <c r="AJ73" s="95">
        <v>111830000</v>
      </c>
      <c r="AK73" s="95">
        <v>0</v>
      </c>
      <c r="AL73" s="95">
        <v>0</v>
      </c>
      <c r="AM73" s="95">
        <v>0</v>
      </c>
      <c r="AN73" s="95">
        <v>322110000</v>
      </c>
      <c r="AO73" s="95">
        <v>0</v>
      </c>
      <c r="AP73" s="95">
        <v>0</v>
      </c>
      <c r="AQ73" s="95">
        <v>0</v>
      </c>
      <c r="AR73" s="95">
        <v>0</v>
      </c>
      <c r="AS73" s="95">
        <v>0</v>
      </c>
      <c r="AT73" s="95">
        <v>0</v>
      </c>
      <c r="AU73" s="95">
        <v>0</v>
      </c>
      <c r="AV73" s="95">
        <v>0</v>
      </c>
      <c r="AW73" s="95">
        <v>0</v>
      </c>
      <c r="AX73" s="95">
        <v>0</v>
      </c>
      <c r="AY73" s="95">
        <v>0</v>
      </c>
      <c r="AZ73" s="95">
        <v>0</v>
      </c>
      <c r="BA73" s="95">
        <v>0</v>
      </c>
      <c r="BB73" s="95">
        <v>0</v>
      </c>
      <c r="BC73" s="95">
        <v>0</v>
      </c>
      <c r="BD73" s="95">
        <v>0</v>
      </c>
      <c r="BE73" s="95">
        <v>0</v>
      </c>
      <c r="BF73" s="95">
        <v>0</v>
      </c>
      <c r="BG73" s="95">
        <v>0</v>
      </c>
      <c r="BH73" s="95">
        <v>0</v>
      </c>
      <c r="BI73" s="95">
        <v>0</v>
      </c>
      <c r="BJ73" s="95">
        <v>0</v>
      </c>
      <c r="BK73" s="95">
        <v>0</v>
      </c>
      <c r="BL73" s="95">
        <v>0</v>
      </c>
      <c r="BM73" s="95">
        <v>180178428</v>
      </c>
      <c r="BN73" s="95">
        <v>4284831</v>
      </c>
      <c r="BO73" s="95">
        <v>6068482</v>
      </c>
      <c r="BP73" s="95">
        <v>190531741</v>
      </c>
      <c r="BQ73" s="95">
        <v>180178428</v>
      </c>
      <c r="BR73" s="95">
        <v>3763592</v>
      </c>
      <c r="BS73" s="95">
        <v>5914859</v>
      </c>
      <c r="BT73" s="95">
        <v>189856879</v>
      </c>
      <c r="BU73" s="95">
        <v>131045235</v>
      </c>
      <c r="BV73" s="95">
        <v>2621880</v>
      </c>
      <c r="BW73" s="95">
        <v>4416862</v>
      </c>
      <c r="BX73" s="95">
        <v>138083977</v>
      </c>
      <c r="BY73" s="95">
        <v>174791521</v>
      </c>
      <c r="BZ73" s="95">
        <v>3575412</v>
      </c>
      <c r="CA73" s="95">
        <v>5897359</v>
      </c>
      <c r="CB73" s="95">
        <v>10304492</v>
      </c>
      <c r="CC73" s="95">
        <v>120633000</v>
      </c>
      <c r="CD73" s="95">
        <v>2845000</v>
      </c>
      <c r="CE73" s="95">
        <v>4857000</v>
      </c>
      <c r="CF73" s="95">
        <v>128335000</v>
      </c>
      <c r="CG73" s="95">
        <v>0</v>
      </c>
      <c r="CH73" s="95">
        <v>0</v>
      </c>
      <c r="CI73" s="95">
        <v>0</v>
      </c>
      <c r="CJ73" s="95">
        <v>0</v>
      </c>
      <c r="CK73" s="95">
        <v>0</v>
      </c>
      <c r="CL73" s="95">
        <v>0</v>
      </c>
      <c r="CM73" s="95">
        <v>0</v>
      </c>
      <c r="CN73" s="95">
        <v>0</v>
      </c>
      <c r="CO73" s="95">
        <v>0</v>
      </c>
      <c r="CP73" s="95">
        <v>0</v>
      </c>
      <c r="CQ73" s="95">
        <v>0</v>
      </c>
      <c r="CR73" s="95">
        <v>0</v>
      </c>
      <c r="CS73" s="95">
        <v>86900650</v>
      </c>
      <c r="CT73" s="95">
        <v>3289823</v>
      </c>
      <c r="CU73" s="95">
        <v>0</v>
      </c>
      <c r="CV73" s="95">
        <v>90190473</v>
      </c>
      <c r="CW73" s="95">
        <v>138604287.26262501</v>
      </c>
      <c r="CX73" s="95">
        <v>6886882.7084153201</v>
      </c>
      <c r="CY73" s="95">
        <v>0</v>
      </c>
      <c r="CZ73" s="95">
        <v>145491169.97104001</v>
      </c>
      <c r="DA73" s="95">
        <v>129049898.867066</v>
      </c>
      <c r="DB73" s="95">
        <v>5608993.9375223797</v>
      </c>
      <c r="DC73" s="95">
        <v>9529053.6914724093</v>
      </c>
      <c r="DD73" s="95">
        <v>144187946.496061</v>
      </c>
      <c r="DE73" s="95">
        <v>0</v>
      </c>
      <c r="DF73" s="95">
        <v>0</v>
      </c>
      <c r="DG73" s="95">
        <v>0</v>
      </c>
      <c r="DH73" s="95">
        <v>0</v>
      </c>
      <c r="DI73" s="95">
        <v>0</v>
      </c>
      <c r="DJ73" s="95">
        <v>0</v>
      </c>
      <c r="DK73" s="95">
        <v>0</v>
      </c>
      <c r="DL73" s="95">
        <v>0</v>
      </c>
      <c r="DM73" s="95">
        <v>0</v>
      </c>
      <c r="DN73" s="95">
        <v>0</v>
      </c>
      <c r="DO73" s="95">
        <v>0</v>
      </c>
      <c r="DP73" s="95">
        <v>0</v>
      </c>
      <c r="DQ73" s="95">
        <v>0</v>
      </c>
      <c r="DR73" s="95">
        <v>0</v>
      </c>
      <c r="DS73" s="95">
        <v>0</v>
      </c>
      <c r="DT73" s="95">
        <v>0</v>
      </c>
      <c r="DU73" s="95">
        <v>0</v>
      </c>
      <c r="DV73" s="95">
        <v>0</v>
      </c>
      <c r="DW73" s="95">
        <v>0</v>
      </c>
      <c r="DX73" s="95">
        <v>0</v>
      </c>
      <c r="DY73" s="95">
        <v>0</v>
      </c>
      <c r="DZ73" s="95">
        <v>0</v>
      </c>
      <c r="EA73" s="95">
        <v>0</v>
      </c>
      <c r="EB73" s="95">
        <v>0</v>
      </c>
      <c r="EC73" s="95">
        <v>0</v>
      </c>
      <c r="ED73" s="95">
        <v>0</v>
      </c>
      <c r="EE73" s="95">
        <v>0</v>
      </c>
      <c r="EF73" s="95">
        <v>132698750</v>
      </c>
      <c r="EG73" s="95">
        <v>0</v>
      </c>
      <c r="EH73" s="95">
        <v>0</v>
      </c>
      <c r="EI73" s="95">
        <v>0</v>
      </c>
      <c r="EJ73" s="95">
        <v>0</v>
      </c>
      <c r="EK73" s="95">
        <v>127380000</v>
      </c>
      <c r="EL73" s="95">
        <v>8750000</v>
      </c>
      <c r="EM73" s="95">
        <v>870000</v>
      </c>
      <c r="EN73" s="95">
        <v>258410000</v>
      </c>
      <c r="EO73" s="95">
        <v>0</v>
      </c>
      <c r="EP73" s="95">
        <v>0</v>
      </c>
      <c r="EQ73" s="95">
        <v>0</v>
      </c>
      <c r="ER73" s="95">
        <v>197406910</v>
      </c>
      <c r="ES73" s="95">
        <v>0</v>
      </c>
      <c r="ET73" s="95">
        <v>0</v>
      </c>
      <c r="EU73" s="95">
        <v>0</v>
      </c>
      <c r="EV73" s="95">
        <v>197406910</v>
      </c>
      <c r="EW73" s="95">
        <v>0</v>
      </c>
      <c r="EX73" s="95">
        <v>0</v>
      </c>
      <c r="EY73" s="95">
        <v>0</v>
      </c>
      <c r="EZ73" s="95">
        <v>156600000</v>
      </c>
      <c r="FA73" s="95">
        <v>0</v>
      </c>
      <c r="FB73" s="95">
        <v>0</v>
      </c>
      <c r="FC73" s="95">
        <v>0</v>
      </c>
      <c r="FD73" s="95">
        <v>135439000</v>
      </c>
      <c r="FE73" s="95">
        <v>0</v>
      </c>
      <c r="FF73" s="95">
        <v>0</v>
      </c>
      <c r="FG73" s="95">
        <v>0</v>
      </c>
      <c r="FH73" s="95">
        <v>121921000</v>
      </c>
      <c r="FI73" s="95">
        <v>0</v>
      </c>
      <c r="FJ73" s="95">
        <v>0</v>
      </c>
      <c r="FK73" s="95">
        <v>0</v>
      </c>
      <c r="FL73" s="95">
        <v>243842000</v>
      </c>
      <c r="FM73" s="95">
        <v>0</v>
      </c>
      <c r="FN73" s="95">
        <v>0</v>
      </c>
      <c r="FO73" s="95">
        <v>0</v>
      </c>
      <c r="FP73" s="95">
        <v>283043280</v>
      </c>
      <c r="FQ73" s="95">
        <v>0</v>
      </c>
      <c r="FR73" s="95">
        <v>0</v>
      </c>
      <c r="FS73" s="95">
        <v>0</v>
      </c>
      <c r="FT73" s="95">
        <v>252326434</v>
      </c>
      <c r="FU73" s="95">
        <v>0</v>
      </c>
      <c r="FV73" s="95">
        <v>0</v>
      </c>
      <c r="FW73" s="95">
        <v>0</v>
      </c>
      <c r="FX73" s="95">
        <v>231447653</v>
      </c>
      <c r="FY73" s="95">
        <v>0</v>
      </c>
      <c r="FZ73" s="95">
        <v>0</v>
      </c>
      <c r="GA73" s="95">
        <v>0</v>
      </c>
      <c r="GB73" s="95">
        <v>162054255</v>
      </c>
      <c r="GC73" s="95">
        <v>0</v>
      </c>
      <c r="GD73" s="95">
        <v>0</v>
      </c>
      <c r="GE73" s="95">
        <v>0</v>
      </c>
      <c r="GF73" s="95">
        <v>274624595</v>
      </c>
      <c r="GG73" s="95">
        <v>0</v>
      </c>
      <c r="GH73" s="95">
        <v>0</v>
      </c>
      <c r="GI73" s="95">
        <v>0</v>
      </c>
      <c r="GJ73" s="95">
        <v>255254994</v>
      </c>
      <c r="GK73" s="95">
        <v>0</v>
      </c>
      <c r="GL73" s="95">
        <v>0</v>
      </c>
      <c r="GM73" s="95">
        <v>0</v>
      </c>
      <c r="GN73" s="95">
        <v>309244373</v>
      </c>
      <c r="GO73" s="95">
        <v>0</v>
      </c>
      <c r="GP73" s="95">
        <v>0</v>
      </c>
      <c r="GQ73" s="95">
        <v>0</v>
      </c>
      <c r="GR73" s="95">
        <v>277549395</v>
      </c>
      <c r="GS73" s="95">
        <v>0</v>
      </c>
      <c r="GT73" s="95">
        <v>0</v>
      </c>
      <c r="GU73" s="95">
        <v>0</v>
      </c>
      <c r="GV73" s="95">
        <v>257903995</v>
      </c>
      <c r="GW73" s="95">
        <v>0</v>
      </c>
      <c r="GX73" s="95">
        <v>0</v>
      </c>
      <c r="GY73" s="95">
        <v>0</v>
      </c>
      <c r="GZ73" s="95">
        <v>0</v>
      </c>
    </row>
    <row r="74" spans="2:208" s="27" customFormat="1" ht="14.25" hidden="1" outlineLevel="2" x14ac:dyDescent="0.25">
      <c r="B74" s="26">
        <v>20</v>
      </c>
      <c r="C74" s="59">
        <v>221.11</v>
      </c>
      <c r="D74" s="82"/>
      <c r="E74" s="55"/>
      <c r="F74" s="55"/>
      <c r="G74" s="86">
        <v>221.11</v>
      </c>
      <c r="H74" s="40" t="s">
        <v>78</v>
      </c>
      <c r="I74" s="99">
        <v>0</v>
      </c>
      <c r="J74" s="99">
        <v>0</v>
      </c>
      <c r="K74" s="99">
        <v>0</v>
      </c>
      <c r="L74" s="99">
        <v>0</v>
      </c>
      <c r="M74" s="99">
        <v>0</v>
      </c>
      <c r="N74" s="99">
        <v>0</v>
      </c>
      <c r="O74" s="99">
        <v>0</v>
      </c>
      <c r="P74" s="99">
        <v>0</v>
      </c>
      <c r="Q74" s="99">
        <v>0</v>
      </c>
      <c r="R74" s="99">
        <v>0</v>
      </c>
      <c r="S74" s="99">
        <v>0</v>
      </c>
      <c r="T74" s="99">
        <v>0</v>
      </c>
      <c r="U74" s="99">
        <v>0</v>
      </c>
      <c r="V74" s="99">
        <v>0</v>
      </c>
      <c r="W74" s="99">
        <v>0</v>
      </c>
      <c r="X74" s="99">
        <v>0</v>
      </c>
      <c r="Y74" s="99">
        <v>0</v>
      </c>
      <c r="Z74" s="99">
        <v>0</v>
      </c>
      <c r="AA74" s="99">
        <v>0</v>
      </c>
      <c r="AB74" s="99">
        <v>0</v>
      </c>
      <c r="AC74" s="99">
        <v>0</v>
      </c>
      <c r="AD74" s="99">
        <v>0</v>
      </c>
      <c r="AE74" s="99">
        <v>0</v>
      </c>
      <c r="AF74" s="99">
        <v>0</v>
      </c>
      <c r="AG74" s="99">
        <v>0</v>
      </c>
      <c r="AH74" s="99">
        <v>0</v>
      </c>
      <c r="AI74" s="99">
        <v>0</v>
      </c>
      <c r="AJ74" s="99">
        <v>0</v>
      </c>
      <c r="AK74" s="99">
        <v>0</v>
      </c>
      <c r="AL74" s="99">
        <v>0</v>
      </c>
      <c r="AM74" s="99">
        <v>0</v>
      </c>
      <c r="AN74" s="99">
        <v>0</v>
      </c>
      <c r="AO74" s="99">
        <v>0</v>
      </c>
      <c r="AP74" s="99">
        <v>0</v>
      </c>
      <c r="AQ74" s="99">
        <v>0</v>
      </c>
      <c r="AR74" s="99">
        <v>0</v>
      </c>
      <c r="AS74" s="99">
        <v>0</v>
      </c>
      <c r="AT74" s="99">
        <v>0</v>
      </c>
      <c r="AU74" s="99">
        <v>0</v>
      </c>
      <c r="AV74" s="99">
        <v>0</v>
      </c>
      <c r="AW74" s="99">
        <v>0</v>
      </c>
      <c r="AX74" s="99">
        <v>0</v>
      </c>
      <c r="AY74" s="99">
        <v>0</v>
      </c>
      <c r="AZ74" s="99">
        <v>0</v>
      </c>
      <c r="BA74" s="99">
        <v>0</v>
      </c>
      <c r="BB74" s="99">
        <v>0</v>
      </c>
      <c r="BC74" s="99">
        <v>0</v>
      </c>
      <c r="BD74" s="99">
        <v>0</v>
      </c>
      <c r="BE74" s="99">
        <v>0</v>
      </c>
      <c r="BF74" s="99">
        <v>0</v>
      </c>
      <c r="BG74" s="99">
        <v>0</v>
      </c>
      <c r="BH74" s="99">
        <v>0</v>
      </c>
      <c r="BI74" s="99">
        <v>0</v>
      </c>
      <c r="BJ74" s="99">
        <v>0</v>
      </c>
      <c r="BK74" s="99">
        <v>0</v>
      </c>
      <c r="BL74" s="99">
        <v>0</v>
      </c>
      <c r="BM74" s="99">
        <v>0</v>
      </c>
      <c r="BN74" s="99">
        <v>0</v>
      </c>
      <c r="BO74" s="99">
        <v>0</v>
      </c>
      <c r="BP74" s="99">
        <v>0</v>
      </c>
      <c r="BQ74" s="99">
        <v>0</v>
      </c>
      <c r="BR74" s="99">
        <v>0</v>
      </c>
      <c r="BS74" s="99">
        <v>0</v>
      </c>
      <c r="BT74" s="99">
        <v>0</v>
      </c>
      <c r="BU74" s="99">
        <v>0</v>
      </c>
      <c r="BV74" s="99">
        <v>0</v>
      </c>
      <c r="BW74" s="99">
        <v>0</v>
      </c>
      <c r="BX74" s="99">
        <v>0</v>
      </c>
      <c r="BY74" s="99">
        <v>0</v>
      </c>
      <c r="BZ74" s="99">
        <v>0</v>
      </c>
      <c r="CA74" s="99">
        <v>0</v>
      </c>
      <c r="CB74" s="99">
        <v>0</v>
      </c>
      <c r="CC74" s="99">
        <v>0</v>
      </c>
      <c r="CD74" s="99">
        <v>0</v>
      </c>
      <c r="CE74" s="99">
        <v>0</v>
      </c>
      <c r="CF74" s="99">
        <v>0</v>
      </c>
      <c r="CG74" s="99">
        <v>0</v>
      </c>
      <c r="CH74" s="99">
        <v>0</v>
      </c>
      <c r="CI74" s="99">
        <v>0</v>
      </c>
      <c r="CJ74" s="99">
        <v>0</v>
      </c>
      <c r="CK74" s="99">
        <v>0</v>
      </c>
      <c r="CL74" s="99">
        <v>0</v>
      </c>
      <c r="CM74" s="99">
        <v>0</v>
      </c>
      <c r="CN74" s="99">
        <v>0</v>
      </c>
      <c r="CO74" s="99">
        <v>0</v>
      </c>
      <c r="CP74" s="99">
        <v>0</v>
      </c>
      <c r="CQ74" s="99">
        <v>0</v>
      </c>
      <c r="CR74" s="99">
        <v>0</v>
      </c>
      <c r="CS74" s="99">
        <v>0</v>
      </c>
      <c r="CT74" s="99">
        <v>0</v>
      </c>
      <c r="CU74" s="99">
        <v>0</v>
      </c>
      <c r="CV74" s="99">
        <v>0</v>
      </c>
      <c r="CW74" s="99">
        <v>0</v>
      </c>
      <c r="CX74" s="99">
        <v>0</v>
      </c>
      <c r="CY74" s="99">
        <v>0</v>
      </c>
      <c r="CZ74" s="99">
        <v>0</v>
      </c>
      <c r="DA74" s="99">
        <v>0</v>
      </c>
      <c r="DB74" s="99">
        <v>0</v>
      </c>
      <c r="DC74" s="99">
        <v>0</v>
      </c>
      <c r="DD74" s="99">
        <v>0</v>
      </c>
      <c r="DE74" s="99">
        <v>0</v>
      </c>
      <c r="DF74" s="99">
        <v>0</v>
      </c>
      <c r="DG74" s="99">
        <v>0</v>
      </c>
      <c r="DH74" s="99">
        <v>0</v>
      </c>
      <c r="DI74" s="99">
        <v>0</v>
      </c>
      <c r="DJ74" s="99">
        <v>0</v>
      </c>
      <c r="DK74" s="99">
        <v>0</v>
      </c>
      <c r="DL74" s="99">
        <v>0</v>
      </c>
      <c r="DM74" s="99">
        <v>0</v>
      </c>
      <c r="DN74" s="99">
        <v>0</v>
      </c>
      <c r="DO74" s="99">
        <v>0</v>
      </c>
      <c r="DP74" s="99">
        <v>0</v>
      </c>
      <c r="DQ74" s="99">
        <v>0</v>
      </c>
      <c r="DR74" s="99">
        <v>0</v>
      </c>
      <c r="DS74" s="99">
        <v>0</v>
      </c>
      <c r="DT74" s="99">
        <v>0</v>
      </c>
      <c r="DU74" s="99">
        <v>0</v>
      </c>
      <c r="DV74" s="99">
        <v>0</v>
      </c>
      <c r="DW74" s="99">
        <v>0</v>
      </c>
      <c r="DX74" s="99">
        <v>0</v>
      </c>
      <c r="DY74" s="99">
        <v>0</v>
      </c>
      <c r="DZ74" s="99">
        <v>0</v>
      </c>
      <c r="EA74" s="99">
        <v>0</v>
      </c>
      <c r="EB74" s="99">
        <v>0</v>
      </c>
      <c r="EC74" s="99">
        <v>0</v>
      </c>
      <c r="ED74" s="99">
        <v>0</v>
      </c>
      <c r="EE74" s="99">
        <v>0</v>
      </c>
      <c r="EF74" s="99">
        <v>0</v>
      </c>
      <c r="EG74" s="99">
        <v>0</v>
      </c>
      <c r="EH74" s="99">
        <v>0</v>
      </c>
      <c r="EI74" s="99">
        <v>0</v>
      </c>
      <c r="EJ74" s="99">
        <v>0</v>
      </c>
      <c r="EK74" s="99">
        <v>0</v>
      </c>
      <c r="EL74" s="99">
        <v>0</v>
      </c>
      <c r="EM74" s="99">
        <v>0</v>
      </c>
      <c r="EN74" s="99">
        <v>16250000</v>
      </c>
      <c r="EO74" s="99">
        <v>0</v>
      </c>
      <c r="EP74" s="99">
        <v>0</v>
      </c>
      <c r="EQ74" s="99">
        <v>0</v>
      </c>
      <c r="ER74" s="99">
        <v>0</v>
      </c>
      <c r="ES74" s="99">
        <v>0</v>
      </c>
      <c r="ET74" s="99">
        <v>0</v>
      </c>
      <c r="EU74" s="99">
        <v>0</v>
      </c>
      <c r="EV74" s="99">
        <v>0</v>
      </c>
      <c r="EW74" s="99">
        <v>0</v>
      </c>
      <c r="EX74" s="99">
        <v>0</v>
      </c>
      <c r="EY74" s="99">
        <v>0</v>
      </c>
      <c r="EZ74" s="99">
        <v>76985000</v>
      </c>
      <c r="FA74" s="99">
        <v>0</v>
      </c>
      <c r="FB74" s="99">
        <v>0</v>
      </c>
      <c r="FC74" s="99">
        <v>0</v>
      </c>
      <c r="FD74" s="99">
        <v>68356000</v>
      </c>
      <c r="FE74" s="99">
        <v>0</v>
      </c>
      <c r="FF74" s="99">
        <v>0</v>
      </c>
      <c r="FG74" s="99">
        <v>0</v>
      </c>
      <c r="FH74" s="99">
        <v>61600000</v>
      </c>
      <c r="FI74" s="99">
        <v>0</v>
      </c>
      <c r="FJ74" s="99">
        <v>0</v>
      </c>
      <c r="FK74" s="99">
        <v>0</v>
      </c>
      <c r="FL74" s="99">
        <v>123201000</v>
      </c>
      <c r="FM74" s="99">
        <v>0</v>
      </c>
      <c r="FN74" s="99">
        <v>0</v>
      </c>
      <c r="FO74" s="99">
        <v>0</v>
      </c>
      <c r="FP74" s="99">
        <v>137003284</v>
      </c>
      <c r="FQ74" s="99">
        <v>0</v>
      </c>
      <c r="FR74" s="99">
        <v>0</v>
      </c>
      <c r="FS74" s="99">
        <v>0</v>
      </c>
      <c r="FT74" s="99">
        <v>127020579</v>
      </c>
      <c r="FU74" s="99">
        <v>0</v>
      </c>
      <c r="FV74" s="99">
        <v>0</v>
      </c>
      <c r="FW74" s="99">
        <v>0</v>
      </c>
      <c r="FX74" s="99">
        <v>120802079</v>
      </c>
      <c r="FY74" s="99">
        <v>0</v>
      </c>
      <c r="FZ74" s="99">
        <v>0</v>
      </c>
      <c r="GA74" s="99">
        <v>0</v>
      </c>
      <c r="GB74" s="99">
        <v>16014257</v>
      </c>
      <c r="GC74" s="99">
        <v>0</v>
      </c>
      <c r="GD74" s="99">
        <v>0</v>
      </c>
      <c r="GE74" s="99">
        <v>0</v>
      </c>
      <c r="GF74" s="99">
        <v>149318740</v>
      </c>
      <c r="GG74" s="99">
        <v>0</v>
      </c>
      <c r="GH74" s="99">
        <v>0</v>
      </c>
      <c r="GI74" s="99">
        <v>0</v>
      </c>
      <c r="GJ74" s="99">
        <v>143002059</v>
      </c>
      <c r="GK74" s="99">
        <v>0</v>
      </c>
      <c r="GL74" s="99">
        <v>0</v>
      </c>
      <c r="GM74" s="99">
        <v>0</v>
      </c>
      <c r="GN74" s="99">
        <v>163204375</v>
      </c>
      <c r="GO74" s="99">
        <v>0</v>
      </c>
      <c r="GP74" s="99">
        <v>0</v>
      </c>
      <c r="GQ74" s="99">
        <v>0</v>
      </c>
      <c r="GR74" s="99">
        <v>152243540</v>
      </c>
      <c r="GS74" s="99">
        <v>0</v>
      </c>
      <c r="GT74" s="99">
        <v>0</v>
      </c>
      <c r="GU74" s="99">
        <v>0</v>
      </c>
      <c r="GV74" s="99">
        <v>145651060</v>
      </c>
      <c r="GW74" s="99">
        <v>0</v>
      </c>
      <c r="GX74" s="99">
        <v>0</v>
      </c>
      <c r="GY74" s="99">
        <v>0</v>
      </c>
      <c r="GZ74" s="99">
        <v>0</v>
      </c>
    </row>
    <row r="75" spans="2:208" s="27" customFormat="1" ht="14.25" hidden="1" outlineLevel="2" x14ac:dyDescent="0.25">
      <c r="B75" s="26">
        <v>20</v>
      </c>
      <c r="C75" s="59">
        <v>221.12</v>
      </c>
      <c r="D75" s="82"/>
      <c r="E75" s="55"/>
      <c r="F75" s="60"/>
      <c r="G75" s="86">
        <v>221.12</v>
      </c>
      <c r="H75" s="42" t="s">
        <v>79</v>
      </c>
      <c r="I75" s="99">
        <v>0</v>
      </c>
      <c r="J75" s="99">
        <v>0</v>
      </c>
      <c r="K75" s="99">
        <v>0</v>
      </c>
      <c r="L75" s="99">
        <v>80560000</v>
      </c>
      <c r="M75" s="99">
        <v>0</v>
      </c>
      <c r="N75" s="99">
        <v>0</v>
      </c>
      <c r="O75" s="99">
        <v>0</v>
      </c>
      <c r="P75" s="99">
        <v>232090064.81809315</v>
      </c>
      <c r="Q75" s="99">
        <v>0</v>
      </c>
      <c r="R75" s="99">
        <v>0</v>
      </c>
      <c r="S75" s="99">
        <v>0</v>
      </c>
      <c r="T75" s="99">
        <v>94800000</v>
      </c>
      <c r="U75" s="99">
        <v>0</v>
      </c>
      <c r="V75" s="99">
        <v>0</v>
      </c>
      <c r="W75" s="99">
        <v>0</v>
      </c>
      <c r="X75" s="99">
        <v>273130000</v>
      </c>
      <c r="Y75" s="99">
        <v>0</v>
      </c>
      <c r="Z75" s="99">
        <v>0</v>
      </c>
      <c r="AA75" s="99">
        <v>0</v>
      </c>
      <c r="AB75" s="99">
        <v>55650000</v>
      </c>
      <c r="AC75" s="99">
        <v>0</v>
      </c>
      <c r="AD75" s="99">
        <v>0</v>
      </c>
      <c r="AE75" s="99">
        <v>0</v>
      </c>
      <c r="AF75" s="99">
        <v>160390000</v>
      </c>
      <c r="AG75" s="99">
        <v>0</v>
      </c>
      <c r="AH75" s="99">
        <v>0</v>
      </c>
      <c r="AI75" s="99">
        <v>0</v>
      </c>
      <c r="AJ75" s="99">
        <v>65470000</v>
      </c>
      <c r="AK75" s="99">
        <v>0</v>
      </c>
      <c r="AL75" s="99">
        <v>0</v>
      </c>
      <c r="AM75" s="99">
        <v>0</v>
      </c>
      <c r="AN75" s="99">
        <v>188720000</v>
      </c>
      <c r="AO75" s="99">
        <v>0</v>
      </c>
      <c r="AP75" s="99">
        <v>0</v>
      </c>
      <c r="AQ75" s="99">
        <v>0</v>
      </c>
      <c r="AR75" s="99">
        <v>0</v>
      </c>
      <c r="AS75" s="99">
        <v>0</v>
      </c>
      <c r="AT75" s="99">
        <v>0</v>
      </c>
      <c r="AU75" s="99">
        <v>0</v>
      </c>
      <c r="AV75" s="99">
        <v>0</v>
      </c>
      <c r="AW75" s="99">
        <v>0</v>
      </c>
      <c r="AX75" s="99">
        <v>0</v>
      </c>
      <c r="AY75" s="99">
        <v>0</v>
      </c>
      <c r="AZ75" s="99">
        <v>0</v>
      </c>
      <c r="BA75" s="99">
        <v>0</v>
      </c>
      <c r="BB75" s="99">
        <v>0</v>
      </c>
      <c r="BC75" s="99">
        <v>0</v>
      </c>
      <c r="BD75" s="99">
        <v>0</v>
      </c>
      <c r="BE75" s="99">
        <v>0</v>
      </c>
      <c r="BF75" s="99">
        <v>0</v>
      </c>
      <c r="BG75" s="99">
        <v>0</v>
      </c>
      <c r="BH75" s="99">
        <v>0</v>
      </c>
      <c r="BI75" s="99">
        <v>0</v>
      </c>
      <c r="BJ75" s="99">
        <v>0</v>
      </c>
      <c r="BK75" s="99">
        <v>0</v>
      </c>
      <c r="BL75" s="99">
        <v>0</v>
      </c>
      <c r="BM75" s="99">
        <v>0</v>
      </c>
      <c r="BN75" s="99">
        <v>0</v>
      </c>
      <c r="BO75" s="99">
        <v>0</v>
      </c>
      <c r="BP75" s="99">
        <v>0</v>
      </c>
      <c r="BQ75" s="99">
        <v>0</v>
      </c>
      <c r="BR75" s="99">
        <v>0</v>
      </c>
      <c r="BS75" s="99">
        <v>0</v>
      </c>
      <c r="BT75" s="99">
        <v>0</v>
      </c>
      <c r="BU75" s="99">
        <v>0</v>
      </c>
      <c r="BV75" s="99">
        <v>0</v>
      </c>
      <c r="BW75" s="99">
        <v>0</v>
      </c>
      <c r="BX75" s="99">
        <v>0</v>
      </c>
      <c r="BY75" s="99">
        <v>0</v>
      </c>
      <c r="BZ75" s="99">
        <v>0</v>
      </c>
      <c r="CA75" s="99">
        <v>0</v>
      </c>
      <c r="CB75" s="99">
        <v>0</v>
      </c>
      <c r="CC75" s="99">
        <v>0</v>
      </c>
      <c r="CD75" s="99">
        <v>0</v>
      </c>
      <c r="CE75" s="99">
        <v>0</v>
      </c>
      <c r="CF75" s="99">
        <v>0</v>
      </c>
      <c r="CG75" s="99">
        <v>0</v>
      </c>
      <c r="CH75" s="99">
        <v>0</v>
      </c>
      <c r="CI75" s="99">
        <v>0</v>
      </c>
      <c r="CJ75" s="99">
        <v>0</v>
      </c>
      <c r="CK75" s="99">
        <v>0</v>
      </c>
      <c r="CL75" s="99">
        <v>0</v>
      </c>
      <c r="CM75" s="99">
        <v>0</v>
      </c>
      <c r="CN75" s="99">
        <v>0</v>
      </c>
      <c r="CO75" s="99">
        <v>0</v>
      </c>
      <c r="CP75" s="99">
        <v>0</v>
      </c>
      <c r="CQ75" s="99">
        <v>0</v>
      </c>
      <c r="CR75" s="99">
        <v>0</v>
      </c>
      <c r="CS75" s="99">
        <v>0</v>
      </c>
      <c r="CT75" s="99">
        <v>0</v>
      </c>
      <c r="CU75" s="99">
        <v>0</v>
      </c>
      <c r="CV75" s="99">
        <v>0</v>
      </c>
      <c r="CW75" s="99">
        <v>0</v>
      </c>
      <c r="CX75" s="99">
        <v>0</v>
      </c>
      <c r="CY75" s="99">
        <v>0</v>
      </c>
      <c r="CZ75" s="99">
        <v>0</v>
      </c>
      <c r="DA75" s="99">
        <v>0</v>
      </c>
      <c r="DB75" s="99">
        <v>0</v>
      </c>
      <c r="DC75" s="99">
        <v>0</v>
      </c>
      <c r="DD75" s="99">
        <v>0</v>
      </c>
      <c r="DE75" s="99">
        <v>0</v>
      </c>
      <c r="DF75" s="99">
        <v>0</v>
      </c>
      <c r="DG75" s="99">
        <v>0</v>
      </c>
      <c r="DH75" s="99">
        <v>0</v>
      </c>
      <c r="DI75" s="99">
        <v>0</v>
      </c>
      <c r="DJ75" s="99">
        <v>0</v>
      </c>
      <c r="DK75" s="99">
        <v>0</v>
      </c>
      <c r="DL75" s="99">
        <v>0</v>
      </c>
      <c r="DM75" s="99">
        <v>0</v>
      </c>
      <c r="DN75" s="99">
        <v>0</v>
      </c>
      <c r="DO75" s="99">
        <v>0</v>
      </c>
      <c r="DP75" s="99">
        <v>0</v>
      </c>
      <c r="DQ75" s="99">
        <v>0</v>
      </c>
      <c r="DR75" s="99">
        <v>0</v>
      </c>
      <c r="DS75" s="99">
        <v>0</v>
      </c>
      <c r="DT75" s="99">
        <v>0</v>
      </c>
      <c r="DU75" s="99">
        <v>0</v>
      </c>
      <c r="DV75" s="99">
        <v>0</v>
      </c>
      <c r="DW75" s="99">
        <v>0</v>
      </c>
      <c r="DX75" s="99">
        <v>0</v>
      </c>
      <c r="DY75" s="99">
        <v>0</v>
      </c>
      <c r="DZ75" s="99">
        <v>0</v>
      </c>
      <c r="EA75" s="99">
        <v>0</v>
      </c>
      <c r="EB75" s="99">
        <v>0</v>
      </c>
      <c r="EC75" s="99">
        <v>0</v>
      </c>
      <c r="ED75" s="99">
        <v>0</v>
      </c>
      <c r="EE75" s="99">
        <v>0</v>
      </c>
      <c r="EF75" s="99">
        <v>0</v>
      </c>
      <c r="EG75" s="99">
        <v>0</v>
      </c>
      <c r="EH75" s="99">
        <v>0</v>
      </c>
      <c r="EI75" s="99">
        <v>0</v>
      </c>
      <c r="EJ75" s="99">
        <v>0</v>
      </c>
      <c r="EK75" s="99">
        <v>0</v>
      </c>
      <c r="EL75" s="99">
        <v>0</v>
      </c>
      <c r="EM75" s="99">
        <v>0</v>
      </c>
      <c r="EN75" s="99">
        <v>0</v>
      </c>
      <c r="EO75" s="99">
        <v>0</v>
      </c>
      <c r="EP75" s="99">
        <v>0</v>
      </c>
      <c r="EQ75" s="99">
        <v>0</v>
      </c>
      <c r="ER75" s="99">
        <v>0</v>
      </c>
      <c r="ES75" s="99">
        <v>0</v>
      </c>
      <c r="ET75" s="99">
        <v>0</v>
      </c>
      <c r="EU75" s="99">
        <v>0</v>
      </c>
      <c r="EV75" s="99">
        <v>0</v>
      </c>
      <c r="EW75" s="99">
        <v>0</v>
      </c>
      <c r="EX75" s="99">
        <v>0</v>
      </c>
      <c r="EY75" s="99">
        <v>0</v>
      </c>
      <c r="EZ75" s="99">
        <v>0</v>
      </c>
      <c r="FA75" s="99">
        <v>0</v>
      </c>
      <c r="FB75" s="99">
        <v>0</v>
      </c>
      <c r="FC75" s="99">
        <v>0</v>
      </c>
      <c r="FD75" s="99">
        <v>0</v>
      </c>
      <c r="FE75" s="99">
        <v>0</v>
      </c>
      <c r="FF75" s="99">
        <v>0</v>
      </c>
      <c r="FG75" s="99">
        <v>0</v>
      </c>
      <c r="FH75" s="99">
        <v>0</v>
      </c>
      <c r="FI75" s="99">
        <v>0</v>
      </c>
      <c r="FJ75" s="99">
        <v>0</v>
      </c>
      <c r="FK75" s="99">
        <v>0</v>
      </c>
      <c r="FL75" s="99">
        <v>0</v>
      </c>
      <c r="FM75" s="99">
        <v>0</v>
      </c>
      <c r="FN75" s="99">
        <v>0</v>
      </c>
      <c r="FO75" s="99">
        <v>0</v>
      </c>
      <c r="FP75" s="99">
        <v>0</v>
      </c>
      <c r="FQ75" s="99">
        <v>0</v>
      </c>
      <c r="FR75" s="99">
        <v>0</v>
      </c>
      <c r="FS75" s="99">
        <v>0</v>
      </c>
      <c r="FT75" s="99">
        <v>0</v>
      </c>
      <c r="FU75" s="99">
        <v>0</v>
      </c>
      <c r="FV75" s="99">
        <v>0</v>
      </c>
      <c r="FW75" s="99">
        <v>0</v>
      </c>
      <c r="FX75" s="99">
        <v>0</v>
      </c>
      <c r="FY75" s="99">
        <v>0</v>
      </c>
      <c r="FZ75" s="99">
        <v>0</v>
      </c>
      <c r="GA75" s="99">
        <v>0</v>
      </c>
      <c r="GB75" s="99">
        <v>0</v>
      </c>
      <c r="GC75" s="99">
        <v>0</v>
      </c>
      <c r="GD75" s="99">
        <v>0</v>
      </c>
      <c r="GE75" s="99">
        <v>0</v>
      </c>
      <c r="GF75" s="99">
        <v>0</v>
      </c>
      <c r="GG75" s="99">
        <v>0</v>
      </c>
      <c r="GH75" s="99">
        <v>0</v>
      </c>
      <c r="GI75" s="99">
        <v>0</v>
      </c>
      <c r="GJ75" s="99">
        <v>0</v>
      </c>
      <c r="GK75" s="99">
        <v>0</v>
      </c>
      <c r="GL75" s="99">
        <v>0</v>
      </c>
      <c r="GM75" s="99">
        <v>0</v>
      </c>
      <c r="GN75" s="99">
        <v>0</v>
      </c>
      <c r="GO75" s="99">
        <v>0</v>
      </c>
      <c r="GP75" s="99">
        <v>0</v>
      </c>
      <c r="GQ75" s="99">
        <v>0</v>
      </c>
      <c r="GR75" s="99">
        <v>0</v>
      </c>
      <c r="GS75" s="99">
        <v>0</v>
      </c>
      <c r="GT75" s="99">
        <v>0</v>
      </c>
      <c r="GU75" s="99">
        <v>0</v>
      </c>
      <c r="GV75" s="99">
        <v>0</v>
      </c>
      <c r="GW75" s="99">
        <v>0</v>
      </c>
      <c r="GX75" s="99">
        <v>0</v>
      </c>
      <c r="GY75" s="99">
        <v>0</v>
      </c>
      <c r="GZ75" s="99">
        <v>0</v>
      </c>
    </row>
    <row r="76" spans="2:208" s="27" customFormat="1" ht="14.25" hidden="1" outlineLevel="2" x14ac:dyDescent="0.25">
      <c r="B76" s="26">
        <v>20</v>
      </c>
      <c r="C76" s="59">
        <v>221.13</v>
      </c>
      <c r="D76" s="82"/>
      <c r="E76" s="55"/>
      <c r="F76" s="60"/>
      <c r="G76" s="86">
        <v>221.13</v>
      </c>
      <c r="H76" s="42" t="s">
        <v>80</v>
      </c>
      <c r="I76" s="99">
        <v>0</v>
      </c>
      <c r="J76" s="99">
        <v>0</v>
      </c>
      <c r="K76" s="99">
        <v>0</v>
      </c>
      <c r="L76" s="99">
        <v>30510000</v>
      </c>
      <c r="M76" s="99">
        <v>0</v>
      </c>
      <c r="N76" s="99">
        <v>0</v>
      </c>
      <c r="O76" s="99">
        <v>0</v>
      </c>
      <c r="P76" s="99">
        <v>88689054.307344645</v>
      </c>
      <c r="Q76" s="99">
        <v>0</v>
      </c>
      <c r="R76" s="99">
        <v>0</v>
      </c>
      <c r="S76" s="99">
        <v>0</v>
      </c>
      <c r="T76" s="99">
        <v>35780000</v>
      </c>
      <c r="U76" s="99">
        <v>0</v>
      </c>
      <c r="V76" s="99">
        <v>0</v>
      </c>
      <c r="W76" s="99">
        <v>0</v>
      </c>
      <c r="X76" s="99">
        <v>104010000</v>
      </c>
      <c r="Y76" s="99">
        <v>0</v>
      </c>
      <c r="Z76" s="99">
        <v>0</v>
      </c>
      <c r="AA76" s="99">
        <v>0</v>
      </c>
      <c r="AB76" s="99">
        <v>21550000</v>
      </c>
      <c r="AC76" s="99">
        <v>0</v>
      </c>
      <c r="AD76" s="99">
        <v>0</v>
      </c>
      <c r="AE76" s="99">
        <v>0</v>
      </c>
      <c r="AF76" s="99">
        <v>62660000</v>
      </c>
      <c r="AG76" s="99">
        <v>0</v>
      </c>
      <c r="AH76" s="99">
        <v>0</v>
      </c>
      <c r="AI76" s="99">
        <v>0</v>
      </c>
      <c r="AJ76" s="99">
        <v>25270000</v>
      </c>
      <c r="AK76" s="99">
        <v>0</v>
      </c>
      <c r="AL76" s="99">
        <v>0</v>
      </c>
      <c r="AM76" s="99">
        <v>0</v>
      </c>
      <c r="AN76" s="99">
        <v>73480000</v>
      </c>
      <c r="AO76" s="99">
        <v>0</v>
      </c>
      <c r="AP76" s="99">
        <v>0</v>
      </c>
      <c r="AQ76" s="99">
        <v>0</v>
      </c>
      <c r="AR76" s="99">
        <v>0</v>
      </c>
      <c r="AS76" s="99">
        <v>0</v>
      </c>
      <c r="AT76" s="99">
        <v>0</v>
      </c>
      <c r="AU76" s="99">
        <v>0</v>
      </c>
      <c r="AV76" s="99">
        <v>0</v>
      </c>
      <c r="AW76" s="99">
        <v>0</v>
      </c>
      <c r="AX76" s="99">
        <v>0</v>
      </c>
      <c r="AY76" s="99">
        <v>0</v>
      </c>
      <c r="AZ76" s="99">
        <v>0</v>
      </c>
      <c r="BA76" s="99">
        <v>0</v>
      </c>
      <c r="BB76" s="99">
        <v>0</v>
      </c>
      <c r="BC76" s="99">
        <v>0</v>
      </c>
      <c r="BD76" s="99">
        <v>0</v>
      </c>
      <c r="BE76" s="99">
        <v>0</v>
      </c>
      <c r="BF76" s="99">
        <v>0</v>
      </c>
      <c r="BG76" s="99">
        <v>0</v>
      </c>
      <c r="BH76" s="99">
        <v>0</v>
      </c>
      <c r="BI76" s="99">
        <v>0</v>
      </c>
      <c r="BJ76" s="99">
        <v>0</v>
      </c>
      <c r="BK76" s="99">
        <v>0</v>
      </c>
      <c r="BL76" s="99">
        <v>0</v>
      </c>
      <c r="BM76" s="99">
        <v>0</v>
      </c>
      <c r="BN76" s="99">
        <v>0</v>
      </c>
      <c r="BO76" s="99">
        <v>0</v>
      </c>
      <c r="BP76" s="99">
        <v>0</v>
      </c>
      <c r="BQ76" s="99">
        <v>0</v>
      </c>
      <c r="BR76" s="99">
        <v>0</v>
      </c>
      <c r="BS76" s="99">
        <v>0</v>
      </c>
      <c r="BT76" s="99">
        <v>0</v>
      </c>
      <c r="BU76" s="99">
        <v>0</v>
      </c>
      <c r="BV76" s="99">
        <v>0</v>
      </c>
      <c r="BW76" s="99">
        <v>0</v>
      </c>
      <c r="BX76" s="99">
        <v>0</v>
      </c>
      <c r="BY76" s="99">
        <v>0</v>
      </c>
      <c r="BZ76" s="99">
        <v>0</v>
      </c>
      <c r="CA76" s="99">
        <v>0</v>
      </c>
      <c r="CB76" s="99">
        <v>0</v>
      </c>
      <c r="CC76" s="99">
        <v>0</v>
      </c>
      <c r="CD76" s="99">
        <v>0</v>
      </c>
      <c r="CE76" s="99">
        <v>0</v>
      </c>
      <c r="CF76" s="99">
        <v>0</v>
      </c>
      <c r="CG76" s="99">
        <v>0</v>
      </c>
      <c r="CH76" s="99">
        <v>0</v>
      </c>
      <c r="CI76" s="99">
        <v>0</v>
      </c>
      <c r="CJ76" s="99">
        <v>0</v>
      </c>
      <c r="CK76" s="99">
        <v>0</v>
      </c>
      <c r="CL76" s="99">
        <v>0</v>
      </c>
      <c r="CM76" s="99">
        <v>0</v>
      </c>
      <c r="CN76" s="99">
        <v>0</v>
      </c>
      <c r="CO76" s="99">
        <v>0</v>
      </c>
      <c r="CP76" s="99">
        <v>0</v>
      </c>
      <c r="CQ76" s="99">
        <v>0</v>
      </c>
      <c r="CR76" s="99">
        <v>0</v>
      </c>
      <c r="CS76" s="99">
        <v>0</v>
      </c>
      <c r="CT76" s="99">
        <v>0</v>
      </c>
      <c r="CU76" s="99">
        <v>0</v>
      </c>
      <c r="CV76" s="99">
        <v>0</v>
      </c>
      <c r="CW76" s="99">
        <v>0</v>
      </c>
      <c r="CX76" s="99">
        <v>0</v>
      </c>
      <c r="CY76" s="99">
        <v>0</v>
      </c>
      <c r="CZ76" s="99">
        <v>0</v>
      </c>
      <c r="DA76" s="99">
        <v>0</v>
      </c>
      <c r="DB76" s="99">
        <v>0</v>
      </c>
      <c r="DC76" s="99">
        <v>0</v>
      </c>
      <c r="DD76" s="99">
        <v>0</v>
      </c>
      <c r="DE76" s="99">
        <v>0</v>
      </c>
      <c r="DF76" s="99">
        <v>0</v>
      </c>
      <c r="DG76" s="99">
        <v>0</v>
      </c>
      <c r="DH76" s="99">
        <v>0</v>
      </c>
      <c r="DI76" s="99">
        <v>0</v>
      </c>
      <c r="DJ76" s="99">
        <v>0</v>
      </c>
      <c r="DK76" s="99">
        <v>0</v>
      </c>
      <c r="DL76" s="99">
        <v>0</v>
      </c>
      <c r="DM76" s="99">
        <v>0</v>
      </c>
      <c r="DN76" s="99">
        <v>0</v>
      </c>
      <c r="DO76" s="99">
        <v>0</v>
      </c>
      <c r="DP76" s="99">
        <v>0</v>
      </c>
      <c r="DQ76" s="99">
        <v>0</v>
      </c>
      <c r="DR76" s="99">
        <v>0</v>
      </c>
      <c r="DS76" s="99">
        <v>0</v>
      </c>
      <c r="DT76" s="99">
        <v>0</v>
      </c>
      <c r="DU76" s="99">
        <v>0</v>
      </c>
      <c r="DV76" s="99">
        <v>0</v>
      </c>
      <c r="DW76" s="99">
        <v>0</v>
      </c>
      <c r="DX76" s="99">
        <v>0</v>
      </c>
      <c r="DY76" s="99">
        <v>0</v>
      </c>
      <c r="DZ76" s="99">
        <v>0</v>
      </c>
      <c r="EA76" s="99">
        <v>0</v>
      </c>
      <c r="EB76" s="99">
        <v>0</v>
      </c>
      <c r="EC76" s="99">
        <v>0</v>
      </c>
      <c r="ED76" s="99">
        <v>0</v>
      </c>
      <c r="EE76" s="99">
        <v>0</v>
      </c>
      <c r="EF76" s="99">
        <v>0</v>
      </c>
      <c r="EG76" s="99">
        <v>0</v>
      </c>
      <c r="EH76" s="99">
        <v>0</v>
      </c>
      <c r="EI76" s="99">
        <v>0</v>
      </c>
      <c r="EJ76" s="99">
        <v>0</v>
      </c>
      <c r="EK76" s="99">
        <v>127380000</v>
      </c>
      <c r="EL76" s="99">
        <v>8750000</v>
      </c>
      <c r="EM76" s="99">
        <v>870000</v>
      </c>
      <c r="EN76" s="99">
        <v>227420000</v>
      </c>
      <c r="EO76" s="99">
        <v>0</v>
      </c>
      <c r="EP76" s="99">
        <v>0</v>
      </c>
      <c r="EQ76" s="99">
        <v>0</v>
      </c>
      <c r="ER76" s="99">
        <v>0</v>
      </c>
      <c r="ES76" s="99">
        <v>0</v>
      </c>
      <c r="ET76" s="99">
        <v>0</v>
      </c>
      <c r="EU76" s="99">
        <v>0</v>
      </c>
      <c r="EV76" s="99">
        <v>0</v>
      </c>
      <c r="EW76" s="99">
        <v>0</v>
      </c>
      <c r="EX76" s="99">
        <v>0</v>
      </c>
      <c r="EY76" s="99">
        <v>0</v>
      </c>
      <c r="EZ76" s="99">
        <v>0</v>
      </c>
      <c r="FA76" s="99">
        <v>0</v>
      </c>
      <c r="FB76" s="99">
        <v>0</v>
      </c>
      <c r="FC76" s="99">
        <v>0</v>
      </c>
      <c r="FD76" s="99">
        <v>0</v>
      </c>
      <c r="FE76" s="99">
        <v>0</v>
      </c>
      <c r="FF76" s="99">
        <v>0</v>
      </c>
      <c r="FG76" s="99">
        <v>0</v>
      </c>
      <c r="FH76" s="99">
        <v>0</v>
      </c>
      <c r="FI76" s="99">
        <v>0</v>
      </c>
      <c r="FJ76" s="99">
        <v>0</v>
      </c>
      <c r="FK76" s="99">
        <v>0</v>
      </c>
      <c r="FL76" s="99">
        <v>0</v>
      </c>
      <c r="FM76" s="99">
        <v>0</v>
      </c>
      <c r="FN76" s="99">
        <v>0</v>
      </c>
      <c r="FO76" s="99">
        <v>0</v>
      </c>
      <c r="FP76" s="99">
        <v>0</v>
      </c>
      <c r="FQ76" s="99">
        <v>0</v>
      </c>
      <c r="FR76" s="99">
        <v>0</v>
      </c>
      <c r="FS76" s="99">
        <v>0</v>
      </c>
      <c r="FT76" s="99">
        <v>0</v>
      </c>
      <c r="FU76" s="99">
        <v>0</v>
      </c>
      <c r="FV76" s="99">
        <v>0</v>
      </c>
      <c r="FW76" s="99">
        <v>0</v>
      </c>
      <c r="FX76" s="99">
        <v>0</v>
      </c>
      <c r="FY76" s="99">
        <v>0</v>
      </c>
      <c r="FZ76" s="99">
        <v>0</v>
      </c>
      <c r="GA76" s="99">
        <v>0</v>
      </c>
      <c r="GB76" s="99">
        <v>0</v>
      </c>
      <c r="GC76" s="99">
        <v>0</v>
      </c>
      <c r="GD76" s="99">
        <v>0</v>
      </c>
      <c r="GE76" s="99">
        <v>0</v>
      </c>
      <c r="GF76" s="99">
        <v>0</v>
      </c>
      <c r="GG76" s="99">
        <v>0</v>
      </c>
      <c r="GH76" s="99">
        <v>0</v>
      </c>
      <c r="GI76" s="99">
        <v>0</v>
      </c>
      <c r="GJ76" s="99">
        <v>0</v>
      </c>
      <c r="GK76" s="99">
        <v>0</v>
      </c>
      <c r="GL76" s="99">
        <v>0</v>
      </c>
      <c r="GM76" s="99">
        <v>0</v>
      </c>
      <c r="GN76" s="99">
        <v>0</v>
      </c>
      <c r="GO76" s="99">
        <v>0</v>
      </c>
      <c r="GP76" s="99">
        <v>0</v>
      </c>
      <c r="GQ76" s="99">
        <v>0</v>
      </c>
      <c r="GR76" s="99">
        <v>0</v>
      </c>
      <c r="GS76" s="99">
        <v>0</v>
      </c>
      <c r="GT76" s="99">
        <v>0</v>
      </c>
      <c r="GU76" s="99">
        <v>0</v>
      </c>
      <c r="GV76" s="99">
        <v>0</v>
      </c>
      <c r="GW76" s="99">
        <v>0</v>
      </c>
      <c r="GX76" s="99">
        <v>0</v>
      </c>
      <c r="GY76" s="99">
        <v>0</v>
      </c>
      <c r="GZ76" s="99">
        <v>0</v>
      </c>
    </row>
    <row r="77" spans="2:208" s="27" customFormat="1" ht="14.25" hidden="1" outlineLevel="2" x14ac:dyDescent="0.25">
      <c r="B77" s="26">
        <v>20</v>
      </c>
      <c r="C77" s="59">
        <v>221.21</v>
      </c>
      <c r="D77" s="82"/>
      <c r="E77" s="55"/>
      <c r="F77" s="60"/>
      <c r="G77" s="86">
        <v>221.21</v>
      </c>
      <c r="H77" s="42" t="s">
        <v>81</v>
      </c>
      <c r="I77" s="99">
        <v>0</v>
      </c>
      <c r="J77" s="99">
        <v>0</v>
      </c>
      <c r="K77" s="99">
        <v>0</v>
      </c>
      <c r="L77" s="99">
        <v>0</v>
      </c>
      <c r="M77" s="99">
        <v>0</v>
      </c>
      <c r="N77" s="99">
        <v>0</v>
      </c>
      <c r="O77" s="99">
        <v>0</v>
      </c>
      <c r="P77" s="99">
        <v>0</v>
      </c>
      <c r="Q77" s="99">
        <v>0</v>
      </c>
      <c r="R77" s="99">
        <v>0</v>
      </c>
      <c r="S77" s="99">
        <v>0</v>
      </c>
      <c r="T77" s="99">
        <v>0</v>
      </c>
      <c r="U77" s="99">
        <v>0</v>
      </c>
      <c r="V77" s="99">
        <v>0</v>
      </c>
      <c r="W77" s="99">
        <v>0</v>
      </c>
      <c r="X77" s="99">
        <v>0</v>
      </c>
      <c r="Y77" s="99">
        <v>0</v>
      </c>
      <c r="Z77" s="99">
        <v>0</v>
      </c>
      <c r="AA77" s="99">
        <v>0</v>
      </c>
      <c r="AB77" s="99">
        <v>0</v>
      </c>
      <c r="AC77" s="99">
        <v>0</v>
      </c>
      <c r="AD77" s="99">
        <v>0</v>
      </c>
      <c r="AE77" s="99">
        <v>0</v>
      </c>
      <c r="AF77" s="99">
        <v>0</v>
      </c>
      <c r="AG77" s="99">
        <v>0</v>
      </c>
      <c r="AH77" s="99">
        <v>0</v>
      </c>
      <c r="AI77" s="99">
        <v>0</v>
      </c>
      <c r="AJ77" s="99">
        <v>0</v>
      </c>
      <c r="AK77" s="99">
        <v>0</v>
      </c>
      <c r="AL77" s="99">
        <v>0</v>
      </c>
      <c r="AM77" s="99">
        <v>0</v>
      </c>
      <c r="AN77" s="99">
        <v>0</v>
      </c>
      <c r="AO77" s="99">
        <v>0</v>
      </c>
      <c r="AP77" s="99">
        <v>0</v>
      </c>
      <c r="AQ77" s="99">
        <v>0</v>
      </c>
      <c r="AR77" s="99">
        <v>0</v>
      </c>
      <c r="AS77" s="99">
        <v>0</v>
      </c>
      <c r="AT77" s="99">
        <v>0</v>
      </c>
      <c r="AU77" s="99">
        <v>0</v>
      </c>
      <c r="AV77" s="99">
        <v>0</v>
      </c>
      <c r="AW77" s="99">
        <v>0</v>
      </c>
      <c r="AX77" s="99">
        <v>0</v>
      </c>
      <c r="AY77" s="99">
        <v>0</v>
      </c>
      <c r="AZ77" s="99">
        <v>0</v>
      </c>
      <c r="BA77" s="99">
        <v>0</v>
      </c>
      <c r="BB77" s="99">
        <v>0</v>
      </c>
      <c r="BC77" s="99">
        <v>0</v>
      </c>
      <c r="BD77" s="99">
        <v>0</v>
      </c>
      <c r="BE77" s="99">
        <v>0</v>
      </c>
      <c r="BF77" s="99">
        <v>0</v>
      </c>
      <c r="BG77" s="99">
        <v>0</v>
      </c>
      <c r="BH77" s="99">
        <v>0</v>
      </c>
      <c r="BI77" s="99">
        <v>0</v>
      </c>
      <c r="BJ77" s="99">
        <v>0</v>
      </c>
      <c r="BK77" s="99">
        <v>0</v>
      </c>
      <c r="BL77" s="99">
        <v>0</v>
      </c>
      <c r="BM77" s="99">
        <v>0</v>
      </c>
      <c r="BN77" s="99">
        <v>0</v>
      </c>
      <c r="BO77" s="99">
        <v>0</v>
      </c>
      <c r="BP77" s="99">
        <v>0</v>
      </c>
      <c r="BQ77" s="99">
        <v>0</v>
      </c>
      <c r="BR77" s="99">
        <v>0</v>
      </c>
      <c r="BS77" s="99">
        <v>0</v>
      </c>
      <c r="BT77" s="99">
        <v>0</v>
      </c>
      <c r="BU77" s="99">
        <v>0</v>
      </c>
      <c r="BV77" s="99">
        <v>0</v>
      </c>
      <c r="BW77" s="99">
        <v>0</v>
      </c>
      <c r="BX77" s="99">
        <v>0</v>
      </c>
      <c r="BY77" s="99">
        <v>0</v>
      </c>
      <c r="BZ77" s="99">
        <v>0</v>
      </c>
      <c r="CA77" s="99">
        <v>0</v>
      </c>
      <c r="CB77" s="99">
        <v>0</v>
      </c>
      <c r="CC77" s="99">
        <v>0</v>
      </c>
      <c r="CD77" s="99">
        <v>0</v>
      </c>
      <c r="CE77" s="99">
        <v>0</v>
      </c>
      <c r="CF77" s="99">
        <v>0</v>
      </c>
      <c r="CG77" s="99">
        <v>0</v>
      </c>
      <c r="CH77" s="99">
        <v>0</v>
      </c>
      <c r="CI77" s="99">
        <v>0</v>
      </c>
      <c r="CJ77" s="99">
        <v>0</v>
      </c>
      <c r="CK77" s="99">
        <v>0</v>
      </c>
      <c r="CL77" s="99">
        <v>0</v>
      </c>
      <c r="CM77" s="99">
        <v>0</v>
      </c>
      <c r="CN77" s="99">
        <v>0</v>
      </c>
      <c r="CO77" s="99">
        <v>0</v>
      </c>
      <c r="CP77" s="99">
        <v>0</v>
      </c>
      <c r="CQ77" s="99">
        <v>0</v>
      </c>
      <c r="CR77" s="99">
        <v>0</v>
      </c>
      <c r="CS77" s="99">
        <v>0</v>
      </c>
      <c r="CT77" s="99">
        <v>0</v>
      </c>
      <c r="CU77" s="99">
        <v>0</v>
      </c>
      <c r="CV77" s="99">
        <v>0</v>
      </c>
      <c r="CW77" s="99">
        <v>0</v>
      </c>
      <c r="CX77" s="99">
        <v>0</v>
      </c>
      <c r="CY77" s="99">
        <v>0</v>
      </c>
      <c r="CZ77" s="99">
        <v>0</v>
      </c>
      <c r="DA77" s="99">
        <v>0</v>
      </c>
      <c r="DB77" s="99">
        <v>0</v>
      </c>
      <c r="DC77" s="99">
        <v>0</v>
      </c>
      <c r="DD77" s="99">
        <v>0</v>
      </c>
      <c r="DE77" s="99">
        <v>0</v>
      </c>
      <c r="DF77" s="99">
        <v>0</v>
      </c>
      <c r="DG77" s="99">
        <v>0</v>
      </c>
      <c r="DH77" s="99">
        <v>0</v>
      </c>
      <c r="DI77" s="99">
        <v>0</v>
      </c>
      <c r="DJ77" s="99">
        <v>0</v>
      </c>
      <c r="DK77" s="99">
        <v>0</v>
      </c>
      <c r="DL77" s="99">
        <v>0</v>
      </c>
      <c r="DM77" s="99">
        <v>0</v>
      </c>
      <c r="DN77" s="99">
        <v>0</v>
      </c>
      <c r="DO77" s="99">
        <v>0</v>
      </c>
      <c r="DP77" s="99">
        <v>0</v>
      </c>
      <c r="DQ77" s="99">
        <v>0</v>
      </c>
      <c r="DR77" s="99">
        <v>0</v>
      </c>
      <c r="DS77" s="99">
        <v>0</v>
      </c>
      <c r="DT77" s="99">
        <v>0</v>
      </c>
      <c r="DU77" s="99">
        <v>0</v>
      </c>
      <c r="DV77" s="99">
        <v>0</v>
      </c>
      <c r="DW77" s="99">
        <v>0</v>
      </c>
      <c r="DX77" s="99">
        <v>0</v>
      </c>
      <c r="DY77" s="99">
        <v>0</v>
      </c>
      <c r="DZ77" s="99">
        <v>0</v>
      </c>
      <c r="EA77" s="99">
        <v>0</v>
      </c>
      <c r="EB77" s="99">
        <v>0</v>
      </c>
      <c r="EC77" s="99">
        <v>0</v>
      </c>
      <c r="ED77" s="99">
        <v>0</v>
      </c>
      <c r="EE77" s="99">
        <v>0</v>
      </c>
      <c r="EF77" s="99">
        <v>0</v>
      </c>
      <c r="EG77" s="99">
        <v>0</v>
      </c>
      <c r="EH77" s="99">
        <v>0</v>
      </c>
      <c r="EI77" s="99">
        <v>0</v>
      </c>
      <c r="EJ77" s="99">
        <v>0</v>
      </c>
      <c r="EK77" s="99">
        <v>0</v>
      </c>
      <c r="EL77" s="99">
        <v>0</v>
      </c>
      <c r="EM77" s="99">
        <v>0</v>
      </c>
      <c r="EN77" s="99">
        <v>14740000</v>
      </c>
      <c r="EO77" s="99">
        <v>0</v>
      </c>
      <c r="EP77" s="99">
        <v>0</v>
      </c>
      <c r="EQ77" s="99">
        <v>0</v>
      </c>
      <c r="ER77" s="99">
        <v>0</v>
      </c>
      <c r="ES77" s="99">
        <v>0</v>
      </c>
      <c r="ET77" s="99">
        <v>0</v>
      </c>
      <c r="EU77" s="99">
        <v>0</v>
      </c>
      <c r="EV77" s="99">
        <v>0</v>
      </c>
      <c r="EW77" s="99">
        <v>0</v>
      </c>
      <c r="EX77" s="99">
        <v>0</v>
      </c>
      <c r="EY77" s="99">
        <v>0</v>
      </c>
      <c r="EZ77" s="99">
        <v>0</v>
      </c>
      <c r="FA77" s="99">
        <v>0</v>
      </c>
      <c r="FB77" s="99">
        <v>0</v>
      </c>
      <c r="FC77" s="99">
        <v>0</v>
      </c>
      <c r="FD77" s="99">
        <v>0</v>
      </c>
      <c r="FE77" s="99">
        <v>0</v>
      </c>
      <c r="FF77" s="99">
        <v>0</v>
      </c>
      <c r="FG77" s="99">
        <v>0</v>
      </c>
      <c r="FH77" s="99">
        <v>0</v>
      </c>
      <c r="FI77" s="99">
        <v>0</v>
      </c>
      <c r="FJ77" s="99">
        <v>0</v>
      </c>
      <c r="FK77" s="99">
        <v>0</v>
      </c>
      <c r="FL77" s="99">
        <v>0</v>
      </c>
      <c r="FM77" s="99">
        <v>0</v>
      </c>
      <c r="FN77" s="99">
        <v>0</v>
      </c>
      <c r="FO77" s="99">
        <v>0</v>
      </c>
      <c r="FP77" s="99">
        <v>0</v>
      </c>
      <c r="FQ77" s="99">
        <v>0</v>
      </c>
      <c r="FR77" s="99">
        <v>0</v>
      </c>
      <c r="FS77" s="99">
        <v>0</v>
      </c>
      <c r="FT77" s="99">
        <v>0</v>
      </c>
      <c r="FU77" s="99">
        <v>0</v>
      </c>
      <c r="FV77" s="99">
        <v>0</v>
      </c>
      <c r="FW77" s="99">
        <v>0</v>
      </c>
      <c r="FX77" s="99">
        <v>0</v>
      </c>
      <c r="FY77" s="99">
        <v>0</v>
      </c>
      <c r="FZ77" s="99">
        <v>0</v>
      </c>
      <c r="GA77" s="99">
        <v>0</v>
      </c>
      <c r="GB77" s="99">
        <v>0</v>
      </c>
      <c r="GC77" s="99">
        <v>0</v>
      </c>
      <c r="GD77" s="99">
        <v>0</v>
      </c>
      <c r="GE77" s="99">
        <v>0</v>
      </c>
      <c r="GF77" s="99">
        <v>0</v>
      </c>
      <c r="GG77" s="99">
        <v>0</v>
      </c>
      <c r="GH77" s="99">
        <v>0</v>
      </c>
      <c r="GI77" s="99">
        <v>0</v>
      </c>
      <c r="GJ77" s="99">
        <v>0</v>
      </c>
      <c r="GK77" s="99">
        <v>0</v>
      </c>
      <c r="GL77" s="99">
        <v>0</v>
      </c>
      <c r="GM77" s="99">
        <v>0</v>
      </c>
      <c r="GN77" s="99">
        <v>0</v>
      </c>
      <c r="GO77" s="99">
        <v>0</v>
      </c>
      <c r="GP77" s="99">
        <v>0</v>
      </c>
      <c r="GQ77" s="99">
        <v>0</v>
      </c>
      <c r="GR77" s="99">
        <v>0</v>
      </c>
      <c r="GS77" s="99">
        <v>0</v>
      </c>
      <c r="GT77" s="99">
        <v>0</v>
      </c>
      <c r="GU77" s="99">
        <v>0</v>
      </c>
      <c r="GV77" s="99">
        <v>0</v>
      </c>
      <c r="GW77" s="99">
        <v>0</v>
      </c>
      <c r="GX77" s="99">
        <v>0</v>
      </c>
      <c r="GY77" s="99">
        <v>0</v>
      </c>
      <c r="GZ77" s="99">
        <v>0</v>
      </c>
    </row>
    <row r="78" spans="2:208" s="27" customFormat="1" ht="14.25" hidden="1" outlineLevel="2" x14ac:dyDescent="0.25">
      <c r="B78" s="26">
        <v>20</v>
      </c>
      <c r="C78" s="59">
        <v>221.31</v>
      </c>
      <c r="D78" s="82"/>
      <c r="E78" s="55"/>
      <c r="F78" s="60"/>
      <c r="G78" s="86">
        <v>221.31</v>
      </c>
      <c r="H78" s="42" t="s">
        <v>82</v>
      </c>
      <c r="I78" s="99">
        <v>0</v>
      </c>
      <c r="J78" s="99">
        <v>0</v>
      </c>
      <c r="K78" s="99">
        <v>0</v>
      </c>
      <c r="L78" s="99">
        <v>0</v>
      </c>
      <c r="M78" s="99">
        <v>0</v>
      </c>
      <c r="N78" s="99">
        <v>0</v>
      </c>
      <c r="O78" s="99">
        <v>0</v>
      </c>
      <c r="P78" s="99">
        <v>0</v>
      </c>
      <c r="Q78" s="99">
        <v>0</v>
      </c>
      <c r="R78" s="99">
        <v>0</v>
      </c>
      <c r="S78" s="99">
        <v>0</v>
      </c>
      <c r="T78" s="99">
        <v>0</v>
      </c>
      <c r="U78" s="99">
        <v>0</v>
      </c>
      <c r="V78" s="99">
        <v>0</v>
      </c>
      <c r="W78" s="99">
        <v>0</v>
      </c>
      <c r="X78" s="99">
        <v>0</v>
      </c>
      <c r="Y78" s="99">
        <v>0</v>
      </c>
      <c r="Z78" s="99">
        <v>0</v>
      </c>
      <c r="AA78" s="99">
        <v>0</v>
      </c>
      <c r="AB78" s="99">
        <v>0</v>
      </c>
      <c r="AC78" s="99">
        <v>0</v>
      </c>
      <c r="AD78" s="99">
        <v>0</v>
      </c>
      <c r="AE78" s="99">
        <v>0</v>
      </c>
      <c r="AF78" s="99">
        <v>0</v>
      </c>
      <c r="AG78" s="99">
        <v>0</v>
      </c>
      <c r="AH78" s="99">
        <v>0</v>
      </c>
      <c r="AI78" s="99">
        <v>0</v>
      </c>
      <c r="AJ78" s="99">
        <v>0</v>
      </c>
      <c r="AK78" s="99">
        <v>0</v>
      </c>
      <c r="AL78" s="99">
        <v>0</v>
      </c>
      <c r="AM78" s="99">
        <v>0</v>
      </c>
      <c r="AN78" s="99">
        <v>0</v>
      </c>
      <c r="AO78" s="99">
        <v>0</v>
      </c>
      <c r="AP78" s="99">
        <v>0</v>
      </c>
      <c r="AQ78" s="99">
        <v>0</v>
      </c>
      <c r="AR78" s="99">
        <v>0</v>
      </c>
      <c r="AS78" s="99">
        <v>0</v>
      </c>
      <c r="AT78" s="99">
        <v>0</v>
      </c>
      <c r="AU78" s="99">
        <v>0</v>
      </c>
      <c r="AV78" s="99">
        <v>0</v>
      </c>
      <c r="AW78" s="99">
        <v>0</v>
      </c>
      <c r="AX78" s="99">
        <v>0</v>
      </c>
      <c r="AY78" s="99">
        <v>0</v>
      </c>
      <c r="AZ78" s="99">
        <v>0</v>
      </c>
      <c r="BA78" s="99">
        <v>0</v>
      </c>
      <c r="BB78" s="99">
        <v>0</v>
      </c>
      <c r="BC78" s="99">
        <v>0</v>
      </c>
      <c r="BD78" s="99">
        <v>0</v>
      </c>
      <c r="BE78" s="99">
        <v>0</v>
      </c>
      <c r="BF78" s="99">
        <v>0</v>
      </c>
      <c r="BG78" s="99">
        <v>0</v>
      </c>
      <c r="BH78" s="99">
        <v>0</v>
      </c>
      <c r="BI78" s="99">
        <v>0</v>
      </c>
      <c r="BJ78" s="99">
        <v>0</v>
      </c>
      <c r="BK78" s="99">
        <v>0</v>
      </c>
      <c r="BL78" s="99">
        <v>0</v>
      </c>
      <c r="BM78" s="99">
        <v>0</v>
      </c>
      <c r="BN78" s="99">
        <v>0</v>
      </c>
      <c r="BO78" s="99">
        <v>0</v>
      </c>
      <c r="BP78" s="99">
        <v>0</v>
      </c>
      <c r="BQ78" s="99">
        <v>0</v>
      </c>
      <c r="BR78" s="99">
        <v>0</v>
      </c>
      <c r="BS78" s="99">
        <v>0</v>
      </c>
      <c r="BT78" s="99">
        <v>0</v>
      </c>
      <c r="BU78" s="99">
        <v>0</v>
      </c>
      <c r="BV78" s="99">
        <v>0</v>
      </c>
      <c r="BW78" s="99">
        <v>0</v>
      </c>
      <c r="BX78" s="99">
        <v>0</v>
      </c>
      <c r="BY78" s="99">
        <v>0</v>
      </c>
      <c r="BZ78" s="99">
        <v>0</v>
      </c>
      <c r="CA78" s="99">
        <v>0</v>
      </c>
      <c r="CB78" s="99">
        <v>0</v>
      </c>
      <c r="CC78" s="99">
        <v>0</v>
      </c>
      <c r="CD78" s="99">
        <v>0</v>
      </c>
      <c r="CE78" s="99">
        <v>0</v>
      </c>
      <c r="CF78" s="99">
        <v>0</v>
      </c>
      <c r="CG78" s="99">
        <v>0</v>
      </c>
      <c r="CH78" s="99">
        <v>0</v>
      </c>
      <c r="CI78" s="99">
        <v>0</v>
      </c>
      <c r="CJ78" s="99">
        <v>0</v>
      </c>
      <c r="CK78" s="99">
        <v>0</v>
      </c>
      <c r="CL78" s="99">
        <v>0</v>
      </c>
      <c r="CM78" s="99">
        <v>0</v>
      </c>
      <c r="CN78" s="99">
        <v>0</v>
      </c>
      <c r="CO78" s="99">
        <v>0</v>
      </c>
      <c r="CP78" s="99">
        <v>0</v>
      </c>
      <c r="CQ78" s="99">
        <v>0</v>
      </c>
      <c r="CR78" s="99">
        <v>0</v>
      </c>
      <c r="CS78" s="99">
        <v>0</v>
      </c>
      <c r="CT78" s="99">
        <v>0</v>
      </c>
      <c r="CU78" s="99">
        <v>0</v>
      </c>
      <c r="CV78" s="99">
        <v>0</v>
      </c>
      <c r="CW78" s="99">
        <v>0</v>
      </c>
      <c r="CX78" s="99">
        <v>0</v>
      </c>
      <c r="CY78" s="99">
        <v>0</v>
      </c>
      <c r="CZ78" s="99">
        <v>0</v>
      </c>
      <c r="DA78" s="99">
        <v>0</v>
      </c>
      <c r="DB78" s="99">
        <v>0</v>
      </c>
      <c r="DC78" s="99">
        <v>0</v>
      </c>
      <c r="DD78" s="99">
        <v>0</v>
      </c>
      <c r="DE78" s="99">
        <v>0</v>
      </c>
      <c r="DF78" s="99">
        <v>0</v>
      </c>
      <c r="DG78" s="99">
        <v>0</v>
      </c>
      <c r="DH78" s="99">
        <v>0</v>
      </c>
      <c r="DI78" s="99">
        <v>0</v>
      </c>
      <c r="DJ78" s="99">
        <v>0</v>
      </c>
      <c r="DK78" s="99">
        <v>0</v>
      </c>
      <c r="DL78" s="99">
        <v>0</v>
      </c>
      <c r="DM78" s="99">
        <v>0</v>
      </c>
      <c r="DN78" s="99">
        <v>0</v>
      </c>
      <c r="DO78" s="99">
        <v>0</v>
      </c>
      <c r="DP78" s="99">
        <v>0</v>
      </c>
      <c r="DQ78" s="99">
        <v>0</v>
      </c>
      <c r="DR78" s="99">
        <v>0</v>
      </c>
      <c r="DS78" s="99">
        <v>0</v>
      </c>
      <c r="DT78" s="99">
        <v>0</v>
      </c>
      <c r="DU78" s="99">
        <v>0</v>
      </c>
      <c r="DV78" s="99">
        <v>0</v>
      </c>
      <c r="DW78" s="99">
        <v>0</v>
      </c>
      <c r="DX78" s="99">
        <v>0</v>
      </c>
      <c r="DY78" s="99">
        <v>0</v>
      </c>
      <c r="DZ78" s="99">
        <v>0</v>
      </c>
      <c r="EA78" s="99">
        <v>0</v>
      </c>
      <c r="EB78" s="99">
        <v>0</v>
      </c>
      <c r="EC78" s="99">
        <v>0</v>
      </c>
      <c r="ED78" s="99">
        <v>0</v>
      </c>
      <c r="EE78" s="99">
        <v>0</v>
      </c>
      <c r="EF78" s="99">
        <v>0</v>
      </c>
      <c r="EG78" s="99">
        <v>0</v>
      </c>
      <c r="EH78" s="99">
        <v>0</v>
      </c>
      <c r="EI78" s="99">
        <v>0</v>
      </c>
      <c r="EJ78" s="99">
        <v>0</v>
      </c>
      <c r="EK78" s="99">
        <v>0</v>
      </c>
      <c r="EL78" s="99">
        <v>0</v>
      </c>
      <c r="EM78" s="99">
        <v>0</v>
      </c>
      <c r="EN78" s="99">
        <v>0</v>
      </c>
      <c r="EO78" s="99">
        <v>0</v>
      </c>
      <c r="EP78" s="99">
        <v>0</v>
      </c>
      <c r="EQ78" s="99">
        <v>0</v>
      </c>
      <c r="ER78" s="99">
        <v>0</v>
      </c>
      <c r="ES78" s="99">
        <v>0</v>
      </c>
      <c r="ET78" s="99">
        <v>0</v>
      </c>
      <c r="EU78" s="99">
        <v>0</v>
      </c>
      <c r="EV78" s="99">
        <v>0</v>
      </c>
      <c r="EW78" s="99">
        <v>0</v>
      </c>
      <c r="EX78" s="99">
        <v>0</v>
      </c>
      <c r="EY78" s="99">
        <v>0</v>
      </c>
      <c r="EZ78" s="99">
        <v>0</v>
      </c>
      <c r="FA78" s="99">
        <v>0</v>
      </c>
      <c r="FB78" s="99">
        <v>0</v>
      </c>
      <c r="FC78" s="99">
        <v>0</v>
      </c>
      <c r="FD78" s="99">
        <v>0</v>
      </c>
      <c r="FE78" s="99">
        <v>0</v>
      </c>
      <c r="FF78" s="99">
        <v>0</v>
      </c>
      <c r="FG78" s="99">
        <v>0</v>
      </c>
      <c r="FH78" s="99">
        <v>0</v>
      </c>
      <c r="FI78" s="99">
        <v>0</v>
      </c>
      <c r="FJ78" s="99">
        <v>0</v>
      </c>
      <c r="FK78" s="99">
        <v>0</v>
      </c>
      <c r="FL78" s="99">
        <v>0</v>
      </c>
      <c r="FM78" s="99">
        <v>0</v>
      </c>
      <c r="FN78" s="99">
        <v>0</v>
      </c>
      <c r="FO78" s="99">
        <v>0</v>
      </c>
      <c r="FP78" s="99">
        <v>0</v>
      </c>
      <c r="FQ78" s="99">
        <v>0</v>
      </c>
      <c r="FR78" s="99">
        <v>0</v>
      </c>
      <c r="FS78" s="99">
        <v>0</v>
      </c>
      <c r="FT78" s="99">
        <v>0</v>
      </c>
      <c r="FU78" s="99">
        <v>0</v>
      </c>
      <c r="FV78" s="99">
        <v>0</v>
      </c>
      <c r="FW78" s="99">
        <v>0</v>
      </c>
      <c r="FX78" s="99">
        <v>0</v>
      </c>
      <c r="FY78" s="99">
        <v>0</v>
      </c>
      <c r="FZ78" s="99">
        <v>0</v>
      </c>
      <c r="GA78" s="99">
        <v>0</v>
      </c>
      <c r="GB78" s="99">
        <v>0</v>
      </c>
      <c r="GC78" s="99">
        <v>0</v>
      </c>
      <c r="GD78" s="99">
        <v>0</v>
      </c>
      <c r="GE78" s="99">
        <v>0</v>
      </c>
      <c r="GF78" s="99">
        <v>0</v>
      </c>
      <c r="GG78" s="99">
        <v>0</v>
      </c>
      <c r="GH78" s="99">
        <v>0</v>
      </c>
      <c r="GI78" s="99">
        <v>0</v>
      </c>
      <c r="GJ78" s="99">
        <v>0</v>
      </c>
      <c r="GK78" s="99">
        <v>0</v>
      </c>
      <c r="GL78" s="99">
        <v>0</v>
      </c>
      <c r="GM78" s="99">
        <v>0</v>
      </c>
      <c r="GN78" s="99">
        <v>0</v>
      </c>
      <c r="GO78" s="99">
        <v>0</v>
      </c>
      <c r="GP78" s="99">
        <v>0</v>
      </c>
      <c r="GQ78" s="99">
        <v>0</v>
      </c>
      <c r="GR78" s="99">
        <v>0</v>
      </c>
      <c r="GS78" s="99">
        <v>0</v>
      </c>
      <c r="GT78" s="99">
        <v>0</v>
      </c>
      <c r="GU78" s="99">
        <v>0</v>
      </c>
      <c r="GV78" s="99">
        <v>0</v>
      </c>
      <c r="GW78" s="99">
        <v>0</v>
      </c>
      <c r="GX78" s="99">
        <v>0</v>
      </c>
      <c r="GY78" s="99">
        <v>0</v>
      </c>
      <c r="GZ78" s="99">
        <v>0</v>
      </c>
    </row>
    <row r="79" spans="2:208" s="27" customFormat="1" ht="14.25" hidden="1" outlineLevel="2" x14ac:dyDescent="0.25">
      <c r="B79" s="26">
        <v>20</v>
      </c>
      <c r="C79" s="59">
        <v>221.32</v>
      </c>
      <c r="D79" s="82"/>
      <c r="E79" s="55"/>
      <c r="F79" s="60"/>
      <c r="G79" s="86">
        <v>221.32</v>
      </c>
      <c r="H79" s="42" t="s">
        <v>83</v>
      </c>
      <c r="I79" s="99">
        <v>0</v>
      </c>
      <c r="J79" s="99">
        <v>0</v>
      </c>
      <c r="K79" s="99">
        <v>0</v>
      </c>
      <c r="L79" s="99">
        <v>0</v>
      </c>
      <c r="M79" s="99">
        <v>0</v>
      </c>
      <c r="N79" s="99">
        <v>0</v>
      </c>
      <c r="O79" s="99">
        <v>0</v>
      </c>
      <c r="P79" s="99">
        <v>0</v>
      </c>
      <c r="Q79" s="99">
        <v>0</v>
      </c>
      <c r="R79" s="99">
        <v>0</v>
      </c>
      <c r="S79" s="99">
        <v>0</v>
      </c>
      <c r="T79" s="99">
        <v>0</v>
      </c>
      <c r="U79" s="99">
        <v>0</v>
      </c>
      <c r="V79" s="99">
        <v>0</v>
      </c>
      <c r="W79" s="99">
        <v>0</v>
      </c>
      <c r="X79" s="99">
        <v>0</v>
      </c>
      <c r="Y79" s="99">
        <v>0</v>
      </c>
      <c r="Z79" s="99">
        <v>0</v>
      </c>
      <c r="AA79" s="99">
        <v>0</v>
      </c>
      <c r="AB79" s="99">
        <v>0</v>
      </c>
      <c r="AC79" s="99">
        <v>0</v>
      </c>
      <c r="AD79" s="99">
        <v>0</v>
      </c>
      <c r="AE79" s="99">
        <v>0</v>
      </c>
      <c r="AF79" s="99">
        <v>0</v>
      </c>
      <c r="AG79" s="99">
        <v>0</v>
      </c>
      <c r="AH79" s="99">
        <v>0</v>
      </c>
      <c r="AI79" s="99">
        <v>0</v>
      </c>
      <c r="AJ79" s="99">
        <v>0</v>
      </c>
      <c r="AK79" s="99">
        <v>0</v>
      </c>
      <c r="AL79" s="99">
        <v>0</v>
      </c>
      <c r="AM79" s="99">
        <v>0</v>
      </c>
      <c r="AN79" s="99">
        <v>0</v>
      </c>
      <c r="AO79" s="99">
        <v>0</v>
      </c>
      <c r="AP79" s="99">
        <v>0</v>
      </c>
      <c r="AQ79" s="99">
        <v>0</v>
      </c>
      <c r="AR79" s="99">
        <v>0</v>
      </c>
      <c r="AS79" s="99">
        <v>0</v>
      </c>
      <c r="AT79" s="99">
        <v>0</v>
      </c>
      <c r="AU79" s="99">
        <v>0</v>
      </c>
      <c r="AV79" s="99">
        <v>0</v>
      </c>
      <c r="AW79" s="99">
        <v>0</v>
      </c>
      <c r="AX79" s="99">
        <v>0</v>
      </c>
      <c r="AY79" s="99">
        <v>0</v>
      </c>
      <c r="AZ79" s="99">
        <v>0</v>
      </c>
      <c r="BA79" s="99">
        <v>0</v>
      </c>
      <c r="BB79" s="99">
        <v>0</v>
      </c>
      <c r="BC79" s="99">
        <v>0</v>
      </c>
      <c r="BD79" s="99">
        <v>0</v>
      </c>
      <c r="BE79" s="99">
        <v>0</v>
      </c>
      <c r="BF79" s="99">
        <v>0</v>
      </c>
      <c r="BG79" s="99">
        <v>0</v>
      </c>
      <c r="BH79" s="99">
        <v>0</v>
      </c>
      <c r="BI79" s="99">
        <v>0</v>
      </c>
      <c r="BJ79" s="99">
        <v>0</v>
      </c>
      <c r="BK79" s="99">
        <v>0</v>
      </c>
      <c r="BL79" s="99">
        <v>0</v>
      </c>
      <c r="BM79" s="99">
        <v>0</v>
      </c>
      <c r="BN79" s="99">
        <v>0</v>
      </c>
      <c r="BO79" s="99">
        <v>0</v>
      </c>
      <c r="BP79" s="99">
        <v>0</v>
      </c>
      <c r="BQ79" s="99">
        <v>0</v>
      </c>
      <c r="BR79" s="99">
        <v>0</v>
      </c>
      <c r="BS79" s="99">
        <v>0</v>
      </c>
      <c r="BT79" s="99">
        <v>0</v>
      </c>
      <c r="BU79" s="99">
        <v>0</v>
      </c>
      <c r="BV79" s="99">
        <v>0</v>
      </c>
      <c r="BW79" s="99">
        <v>0</v>
      </c>
      <c r="BX79" s="99">
        <v>0</v>
      </c>
      <c r="BY79" s="99">
        <v>0</v>
      </c>
      <c r="BZ79" s="99">
        <v>0</v>
      </c>
      <c r="CA79" s="99">
        <v>0</v>
      </c>
      <c r="CB79" s="99">
        <v>0</v>
      </c>
      <c r="CC79" s="99">
        <v>0</v>
      </c>
      <c r="CD79" s="99">
        <v>0</v>
      </c>
      <c r="CE79" s="99">
        <v>0</v>
      </c>
      <c r="CF79" s="99">
        <v>0</v>
      </c>
      <c r="CG79" s="99">
        <v>0</v>
      </c>
      <c r="CH79" s="99">
        <v>0</v>
      </c>
      <c r="CI79" s="99">
        <v>0</v>
      </c>
      <c r="CJ79" s="99">
        <v>0</v>
      </c>
      <c r="CK79" s="99">
        <v>0</v>
      </c>
      <c r="CL79" s="99">
        <v>0</v>
      </c>
      <c r="CM79" s="99">
        <v>0</v>
      </c>
      <c r="CN79" s="99">
        <v>0</v>
      </c>
      <c r="CO79" s="99">
        <v>0</v>
      </c>
      <c r="CP79" s="99">
        <v>0</v>
      </c>
      <c r="CQ79" s="99">
        <v>0</v>
      </c>
      <c r="CR79" s="99">
        <v>0</v>
      </c>
      <c r="CS79" s="99">
        <v>0</v>
      </c>
      <c r="CT79" s="99">
        <v>0</v>
      </c>
      <c r="CU79" s="99">
        <v>0</v>
      </c>
      <c r="CV79" s="99">
        <v>0</v>
      </c>
      <c r="CW79" s="99">
        <v>0</v>
      </c>
      <c r="CX79" s="99">
        <v>0</v>
      </c>
      <c r="CY79" s="99">
        <v>0</v>
      </c>
      <c r="CZ79" s="99">
        <v>0</v>
      </c>
      <c r="DA79" s="99">
        <v>0</v>
      </c>
      <c r="DB79" s="99">
        <v>0</v>
      </c>
      <c r="DC79" s="99">
        <v>0</v>
      </c>
      <c r="DD79" s="99">
        <v>0</v>
      </c>
      <c r="DE79" s="99">
        <v>0</v>
      </c>
      <c r="DF79" s="99">
        <v>0</v>
      </c>
      <c r="DG79" s="99">
        <v>0</v>
      </c>
      <c r="DH79" s="99">
        <v>0</v>
      </c>
      <c r="DI79" s="99">
        <v>0</v>
      </c>
      <c r="DJ79" s="99">
        <v>0</v>
      </c>
      <c r="DK79" s="99">
        <v>0</v>
      </c>
      <c r="DL79" s="99">
        <v>0</v>
      </c>
      <c r="DM79" s="99">
        <v>0</v>
      </c>
      <c r="DN79" s="99">
        <v>0</v>
      </c>
      <c r="DO79" s="99">
        <v>0</v>
      </c>
      <c r="DP79" s="99">
        <v>0</v>
      </c>
      <c r="DQ79" s="99">
        <v>0</v>
      </c>
      <c r="DR79" s="99">
        <v>0</v>
      </c>
      <c r="DS79" s="99">
        <v>0</v>
      </c>
      <c r="DT79" s="99">
        <v>0</v>
      </c>
      <c r="DU79" s="99">
        <v>0</v>
      </c>
      <c r="DV79" s="99">
        <v>0</v>
      </c>
      <c r="DW79" s="99">
        <v>0</v>
      </c>
      <c r="DX79" s="99">
        <v>0</v>
      </c>
      <c r="DY79" s="99">
        <v>0</v>
      </c>
      <c r="DZ79" s="99">
        <v>0</v>
      </c>
      <c r="EA79" s="99">
        <v>0</v>
      </c>
      <c r="EB79" s="99">
        <v>0</v>
      </c>
      <c r="EC79" s="99">
        <v>0</v>
      </c>
      <c r="ED79" s="99">
        <v>0</v>
      </c>
      <c r="EE79" s="99">
        <v>0</v>
      </c>
      <c r="EF79" s="99">
        <v>0</v>
      </c>
      <c r="EG79" s="99">
        <v>0</v>
      </c>
      <c r="EH79" s="99">
        <v>0</v>
      </c>
      <c r="EI79" s="99">
        <v>0</v>
      </c>
      <c r="EJ79" s="99">
        <v>0</v>
      </c>
      <c r="EK79" s="99">
        <v>0</v>
      </c>
      <c r="EL79" s="99">
        <v>0</v>
      </c>
      <c r="EM79" s="99">
        <v>0</v>
      </c>
      <c r="EN79" s="99">
        <v>0</v>
      </c>
      <c r="EO79" s="99">
        <v>0</v>
      </c>
      <c r="EP79" s="99">
        <v>0</v>
      </c>
      <c r="EQ79" s="99">
        <v>0</v>
      </c>
      <c r="ER79" s="99">
        <v>0</v>
      </c>
      <c r="ES79" s="99">
        <v>0</v>
      </c>
      <c r="ET79" s="99">
        <v>0</v>
      </c>
      <c r="EU79" s="99">
        <v>0</v>
      </c>
      <c r="EV79" s="99">
        <v>0</v>
      </c>
      <c r="EW79" s="99">
        <v>0</v>
      </c>
      <c r="EX79" s="99">
        <v>0</v>
      </c>
      <c r="EY79" s="99">
        <v>0</v>
      </c>
      <c r="EZ79" s="99">
        <v>0</v>
      </c>
      <c r="FA79" s="99">
        <v>0</v>
      </c>
      <c r="FB79" s="99">
        <v>0</v>
      </c>
      <c r="FC79" s="99">
        <v>0</v>
      </c>
      <c r="FD79" s="99">
        <v>0</v>
      </c>
      <c r="FE79" s="99">
        <v>0</v>
      </c>
      <c r="FF79" s="99">
        <v>0</v>
      </c>
      <c r="FG79" s="99">
        <v>0</v>
      </c>
      <c r="FH79" s="99">
        <v>0</v>
      </c>
      <c r="FI79" s="99">
        <v>0</v>
      </c>
      <c r="FJ79" s="99">
        <v>0</v>
      </c>
      <c r="FK79" s="99">
        <v>0</v>
      </c>
      <c r="FL79" s="99">
        <v>0</v>
      </c>
      <c r="FM79" s="99">
        <v>0</v>
      </c>
      <c r="FN79" s="99">
        <v>0</v>
      </c>
      <c r="FO79" s="99">
        <v>0</v>
      </c>
      <c r="FP79" s="99">
        <v>0</v>
      </c>
      <c r="FQ79" s="99">
        <v>0</v>
      </c>
      <c r="FR79" s="99">
        <v>0</v>
      </c>
      <c r="FS79" s="99">
        <v>0</v>
      </c>
      <c r="FT79" s="99">
        <v>0</v>
      </c>
      <c r="FU79" s="99">
        <v>0</v>
      </c>
      <c r="FV79" s="99">
        <v>0</v>
      </c>
      <c r="FW79" s="99">
        <v>0</v>
      </c>
      <c r="FX79" s="99">
        <v>0</v>
      </c>
      <c r="FY79" s="99">
        <v>0</v>
      </c>
      <c r="FZ79" s="99">
        <v>0</v>
      </c>
      <c r="GA79" s="99">
        <v>0</v>
      </c>
      <c r="GB79" s="99">
        <v>0</v>
      </c>
      <c r="GC79" s="99">
        <v>0</v>
      </c>
      <c r="GD79" s="99">
        <v>0</v>
      </c>
      <c r="GE79" s="99">
        <v>0</v>
      </c>
      <c r="GF79" s="99">
        <v>0</v>
      </c>
      <c r="GG79" s="99">
        <v>0</v>
      </c>
      <c r="GH79" s="99">
        <v>0</v>
      </c>
      <c r="GI79" s="99">
        <v>0</v>
      </c>
      <c r="GJ79" s="99">
        <v>0</v>
      </c>
      <c r="GK79" s="99">
        <v>0</v>
      </c>
      <c r="GL79" s="99">
        <v>0</v>
      </c>
      <c r="GM79" s="99">
        <v>0</v>
      </c>
      <c r="GN79" s="99">
        <v>0</v>
      </c>
      <c r="GO79" s="99">
        <v>0</v>
      </c>
      <c r="GP79" s="99">
        <v>0</v>
      </c>
      <c r="GQ79" s="99">
        <v>0</v>
      </c>
      <c r="GR79" s="99">
        <v>0</v>
      </c>
      <c r="GS79" s="99">
        <v>0</v>
      </c>
      <c r="GT79" s="99">
        <v>0</v>
      </c>
      <c r="GU79" s="99">
        <v>0</v>
      </c>
      <c r="GV79" s="99">
        <v>0</v>
      </c>
      <c r="GW79" s="99">
        <v>0</v>
      </c>
      <c r="GX79" s="99">
        <v>0</v>
      </c>
      <c r="GY79" s="99">
        <v>0</v>
      </c>
      <c r="GZ79" s="99">
        <v>0</v>
      </c>
    </row>
    <row r="80" spans="2:208" s="27" customFormat="1" ht="14.25" hidden="1" outlineLevel="2" x14ac:dyDescent="0.25">
      <c r="B80" s="26">
        <v>20</v>
      </c>
      <c r="C80" s="59">
        <v>221.33</v>
      </c>
      <c r="D80" s="82"/>
      <c r="E80" s="55"/>
      <c r="F80" s="60"/>
      <c r="G80" s="86">
        <v>221.33</v>
      </c>
      <c r="H80" s="42" t="s">
        <v>84</v>
      </c>
      <c r="I80" s="99">
        <v>0</v>
      </c>
      <c r="J80" s="99">
        <v>0</v>
      </c>
      <c r="K80" s="99">
        <v>0</v>
      </c>
      <c r="L80" s="99">
        <v>16270000</v>
      </c>
      <c r="M80" s="99">
        <v>0</v>
      </c>
      <c r="N80" s="99">
        <v>0</v>
      </c>
      <c r="O80" s="99">
        <v>0</v>
      </c>
      <c r="P80" s="99">
        <v>46202855.38180434</v>
      </c>
      <c r="Q80" s="99">
        <v>0</v>
      </c>
      <c r="R80" s="99">
        <v>0</v>
      </c>
      <c r="S80" s="99">
        <v>0</v>
      </c>
      <c r="T80" s="99">
        <v>26370000</v>
      </c>
      <c r="U80" s="99">
        <v>0</v>
      </c>
      <c r="V80" s="99">
        <v>0</v>
      </c>
      <c r="W80" s="99">
        <v>0</v>
      </c>
      <c r="X80" s="99">
        <v>74890000</v>
      </c>
      <c r="Y80" s="99">
        <v>0</v>
      </c>
      <c r="Z80" s="99">
        <v>0</v>
      </c>
      <c r="AA80" s="99">
        <v>0</v>
      </c>
      <c r="AB80" s="99">
        <v>9300000</v>
      </c>
      <c r="AC80" s="99">
        <v>0</v>
      </c>
      <c r="AD80" s="99">
        <v>0</v>
      </c>
      <c r="AE80" s="99">
        <v>0</v>
      </c>
      <c r="AF80" s="99">
        <v>26400000</v>
      </c>
      <c r="AG80" s="99">
        <v>0</v>
      </c>
      <c r="AH80" s="99">
        <v>0</v>
      </c>
      <c r="AI80" s="99">
        <v>0</v>
      </c>
      <c r="AJ80" s="99">
        <v>21090000</v>
      </c>
      <c r="AK80" s="99">
        <v>0</v>
      </c>
      <c r="AL80" s="99">
        <v>0</v>
      </c>
      <c r="AM80" s="99">
        <v>0</v>
      </c>
      <c r="AN80" s="99">
        <v>59910000</v>
      </c>
      <c r="AO80" s="99">
        <v>0</v>
      </c>
      <c r="AP80" s="99">
        <v>0</v>
      </c>
      <c r="AQ80" s="99">
        <v>0</v>
      </c>
      <c r="AR80" s="99">
        <v>0</v>
      </c>
      <c r="AS80" s="99">
        <v>0</v>
      </c>
      <c r="AT80" s="99">
        <v>0</v>
      </c>
      <c r="AU80" s="99">
        <v>0</v>
      </c>
      <c r="AV80" s="99">
        <v>0</v>
      </c>
      <c r="AW80" s="99">
        <v>0</v>
      </c>
      <c r="AX80" s="99">
        <v>0</v>
      </c>
      <c r="AY80" s="99">
        <v>0</v>
      </c>
      <c r="AZ80" s="99">
        <v>0</v>
      </c>
      <c r="BA80" s="99">
        <v>0</v>
      </c>
      <c r="BB80" s="99">
        <v>0</v>
      </c>
      <c r="BC80" s="99">
        <v>0</v>
      </c>
      <c r="BD80" s="99">
        <v>0</v>
      </c>
      <c r="BE80" s="99">
        <v>0</v>
      </c>
      <c r="BF80" s="99">
        <v>0</v>
      </c>
      <c r="BG80" s="99">
        <v>0</v>
      </c>
      <c r="BH80" s="99">
        <v>0</v>
      </c>
      <c r="BI80" s="99">
        <v>0</v>
      </c>
      <c r="BJ80" s="99">
        <v>0</v>
      </c>
      <c r="BK80" s="99">
        <v>0</v>
      </c>
      <c r="BL80" s="99">
        <v>0</v>
      </c>
      <c r="BM80" s="99">
        <v>0</v>
      </c>
      <c r="BN80" s="99">
        <v>0</v>
      </c>
      <c r="BO80" s="99">
        <v>0</v>
      </c>
      <c r="BP80" s="99">
        <v>0</v>
      </c>
      <c r="BQ80" s="99">
        <v>0</v>
      </c>
      <c r="BR80" s="99">
        <v>0</v>
      </c>
      <c r="BS80" s="99">
        <v>0</v>
      </c>
      <c r="BT80" s="99">
        <v>0</v>
      </c>
      <c r="BU80" s="99">
        <v>0</v>
      </c>
      <c r="BV80" s="99">
        <v>0</v>
      </c>
      <c r="BW80" s="99">
        <v>0</v>
      </c>
      <c r="BX80" s="99">
        <v>0</v>
      </c>
      <c r="BY80" s="99">
        <v>0</v>
      </c>
      <c r="BZ80" s="99">
        <v>0</v>
      </c>
      <c r="CA80" s="99">
        <v>0</v>
      </c>
      <c r="CB80" s="99">
        <v>0</v>
      </c>
      <c r="CC80" s="99">
        <v>0</v>
      </c>
      <c r="CD80" s="99">
        <v>0</v>
      </c>
      <c r="CE80" s="99">
        <v>0</v>
      </c>
      <c r="CF80" s="99">
        <v>0</v>
      </c>
      <c r="CG80" s="99">
        <v>0</v>
      </c>
      <c r="CH80" s="99">
        <v>0</v>
      </c>
      <c r="CI80" s="99">
        <v>0</v>
      </c>
      <c r="CJ80" s="99">
        <v>0</v>
      </c>
      <c r="CK80" s="99">
        <v>0</v>
      </c>
      <c r="CL80" s="99">
        <v>0</v>
      </c>
      <c r="CM80" s="99">
        <v>0</v>
      </c>
      <c r="CN80" s="99">
        <v>0</v>
      </c>
      <c r="CO80" s="99">
        <v>0</v>
      </c>
      <c r="CP80" s="99">
        <v>0</v>
      </c>
      <c r="CQ80" s="99">
        <v>0</v>
      </c>
      <c r="CR80" s="99">
        <v>0</v>
      </c>
      <c r="CS80" s="99">
        <v>0</v>
      </c>
      <c r="CT80" s="99">
        <v>0</v>
      </c>
      <c r="CU80" s="99">
        <v>0</v>
      </c>
      <c r="CV80" s="99">
        <v>0</v>
      </c>
      <c r="CW80" s="99">
        <v>0</v>
      </c>
      <c r="CX80" s="99">
        <v>0</v>
      </c>
      <c r="CY80" s="99">
        <v>0</v>
      </c>
      <c r="CZ80" s="99">
        <v>0</v>
      </c>
      <c r="DA80" s="99">
        <v>0</v>
      </c>
      <c r="DB80" s="99">
        <v>0</v>
      </c>
      <c r="DC80" s="99">
        <v>0</v>
      </c>
      <c r="DD80" s="99">
        <v>0</v>
      </c>
      <c r="DE80" s="99">
        <v>0</v>
      </c>
      <c r="DF80" s="99">
        <v>0</v>
      </c>
      <c r="DG80" s="99">
        <v>0</v>
      </c>
      <c r="DH80" s="99">
        <v>0</v>
      </c>
      <c r="DI80" s="99">
        <v>0</v>
      </c>
      <c r="DJ80" s="99">
        <v>0</v>
      </c>
      <c r="DK80" s="99">
        <v>0</v>
      </c>
      <c r="DL80" s="99">
        <v>0</v>
      </c>
      <c r="DM80" s="99">
        <v>0</v>
      </c>
      <c r="DN80" s="99">
        <v>0</v>
      </c>
      <c r="DO80" s="99">
        <v>0</v>
      </c>
      <c r="DP80" s="99">
        <v>0</v>
      </c>
      <c r="DQ80" s="99">
        <v>0</v>
      </c>
      <c r="DR80" s="99">
        <v>0</v>
      </c>
      <c r="DS80" s="99">
        <v>0</v>
      </c>
      <c r="DT80" s="99">
        <v>0</v>
      </c>
      <c r="DU80" s="99">
        <v>0</v>
      </c>
      <c r="DV80" s="99">
        <v>0</v>
      </c>
      <c r="DW80" s="99">
        <v>0</v>
      </c>
      <c r="DX80" s="99">
        <v>0</v>
      </c>
      <c r="DY80" s="99">
        <v>0</v>
      </c>
      <c r="DZ80" s="99">
        <v>0</v>
      </c>
      <c r="EA80" s="99">
        <v>0</v>
      </c>
      <c r="EB80" s="99">
        <v>0</v>
      </c>
      <c r="EC80" s="99">
        <v>0</v>
      </c>
      <c r="ED80" s="99">
        <v>0</v>
      </c>
      <c r="EE80" s="99">
        <v>0</v>
      </c>
      <c r="EF80" s="99">
        <v>0</v>
      </c>
      <c r="EG80" s="99">
        <v>0</v>
      </c>
      <c r="EH80" s="99">
        <v>0</v>
      </c>
      <c r="EI80" s="99">
        <v>0</v>
      </c>
      <c r="EJ80" s="99">
        <v>0</v>
      </c>
      <c r="EK80" s="99">
        <v>0</v>
      </c>
      <c r="EL80" s="99">
        <v>0</v>
      </c>
      <c r="EM80" s="99">
        <v>0</v>
      </c>
      <c r="EN80" s="99">
        <v>0</v>
      </c>
      <c r="EO80" s="99">
        <v>0</v>
      </c>
      <c r="EP80" s="99">
        <v>0</v>
      </c>
      <c r="EQ80" s="99">
        <v>0</v>
      </c>
      <c r="ER80" s="99">
        <v>0</v>
      </c>
      <c r="ES80" s="99">
        <v>0</v>
      </c>
      <c r="ET80" s="99">
        <v>0</v>
      </c>
      <c r="EU80" s="99">
        <v>0</v>
      </c>
      <c r="EV80" s="99">
        <v>0</v>
      </c>
      <c r="EW80" s="99">
        <v>0</v>
      </c>
      <c r="EX80" s="99">
        <v>0</v>
      </c>
      <c r="EY80" s="99">
        <v>0</v>
      </c>
      <c r="EZ80" s="99">
        <v>0</v>
      </c>
      <c r="FA80" s="99">
        <v>0</v>
      </c>
      <c r="FB80" s="99">
        <v>0</v>
      </c>
      <c r="FC80" s="99">
        <v>0</v>
      </c>
      <c r="FD80" s="99">
        <v>0</v>
      </c>
      <c r="FE80" s="99">
        <v>0</v>
      </c>
      <c r="FF80" s="99">
        <v>0</v>
      </c>
      <c r="FG80" s="99">
        <v>0</v>
      </c>
      <c r="FH80" s="99">
        <v>0</v>
      </c>
      <c r="FI80" s="99">
        <v>0</v>
      </c>
      <c r="FJ80" s="99">
        <v>0</v>
      </c>
      <c r="FK80" s="99">
        <v>0</v>
      </c>
      <c r="FL80" s="99">
        <v>0</v>
      </c>
      <c r="FM80" s="99">
        <v>0</v>
      </c>
      <c r="FN80" s="99">
        <v>0</v>
      </c>
      <c r="FO80" s="99">
        <v>0</v>
      </c>
      <c r="FP80" s="99">
        <v>0</v>
      </c>
      <c r="FQ80" s="99">
        <v>0</v>
      </c>
      <c r="FR80" s="99">
        <v>0</v>
      </c>
      <c r="FS80" s="99">
        <v>0</v>
      </c>
      <c r="FT80" s="99">
        <v>0</v>
      </c>
      <c r="FU80" s="99">
        <v>0</v>
      </c>
      <c r="FV80" s="99">
        <v>0</v>
      </c>
      <c r="FW80" s="99">
        <v>0</v>
      </c>
      <c r="FX80" s="99">
        <v>0</v>
      </c>
      <c r="FY80" s="99">
        <v>0</v>
      </c>
      <c r="FZ80" s="99">
        <v>0</v>
      </c>
      <c r="GA80" s="99">
        <v>0</v>
      </c>
      <c r="GB80" s="99">
        <v>0</v>
      </c>
      <c r="GC80" s="99">
        <v>0</v>
      </c>
      <c r="GD80" s="99">
        <v>0</v>
      </c>
      <c r="GE80" s="99">
        <v>0</v>
      </c>
      <c r="GF80" s="99">
        <v>0</v>
      </c>
      <c r="GG80" s="99">
        <v>0</v>
      </c>
      <c r="GH80" s="99">
        <v>0</v>
      </c>
      <c r="GI80" s="99">
        <v>0</v>
      </c>
      <c r="GJ80" s="99">
        <v>0</v>
      </c>
      <c r="GK80" s="99">
        <v>0</v>
      </c>
      <c r="GL80" s="99">
        <v>0</v>
      </c>
      <c r="GM80" s="99">
        <v>0</v>
      </c>
      <c r="GN80" s="99">
        <v>0</v>
      </c>
      <c r="GO80" s="99">
        <v>0</v>
      </c>
      <c r="GP80" s="99">
        <v>0</v>
      </c>
      <c r="GQ80" s="99">
        <v>0</v>
      </c>
      <c r="GR80" s="99">
        <v>0</v>
      </c>
      <c r="GS80" s="99">
        <v>0</v>
      </c>
      <c r="GT80" s="99">
        <v>0</v>
      </c>
      <c r="GU80" s="99">
        <v>0</v>
      </c>
      <c r="GV80" s="99">
        <v>0</v>
      </c>
      <c r="GW80" s="99">
        <v>0</v>
      </c>
      <c r="GX80" s="99">
        <v>0</v>
      </c>
      <c r="GY80" s="99">
        <v>0</v>
      </c>
      <c r="GZ80" s="99">
        <v>0</v>
      </c>
    </row>
    <row r="81" spans="2:208" hidden="1" outlineLevel="2" x14ac:dyDescent="0.3">
      <c r="B81" s="21">
        <v>20</v>
      </c>
      <c r="C81" s="52">
        <v>222</v>
      </c>
      <c r="D81" s="77"/>
      <c r="E81" s="52"/>
      <c r="F81" s="52">
        <v>222</v>
      </c>
      <c r="G81" s="78"/>
      <c r="H81" s="35" t="s">
        <v>85</v>
      </c>
      <c r="I81" s="97">
        <v>0</v>
      </c>
      <c r="J81" s="97">
        <v>0</v>
      </c>
      <c r="K81" s="97">
        <v>0</v>
      </c>
      <c r="L81" s="97">
        <v>18840000</v>
      </c>
      <c r="M81" s="97">
        <v>0</v>
      </c>
      <c r="N81" s="97">
        <v>0</v>
      </c>
      <c r="O81" s="97">
        <v>0</v>
      </c>
      <c r="P81" s="97">
        <v>55564593.456557907</v>
      </c>
      <c r="Q81" s="97">
        <v>0</v>
      </c>
      <c r="R81" s="97">
        <v>0</v>
      </c>
      <c r="S81" s="97">
        <v>0</v>
      </c>
      <c r="T81" s="97">
        <v>21980000</v>
      </c>
      <c r="U81" s="97">
        <v>0</v>
      </c>
      <c r="V81" s="97">
        <v>0</v>
      </c>
      <c r="W81" s="97">
        <v>0</v>
      </c>
      <c r="X81" s="97">
        <v>64800000</v>
      </c>
      <c r="Y81" s="97">
        <v>0</v>
      </c>
      <c r="Z81" s="97">
        <v>0</v>
      </c>
      <c r="AA81" s="97">
        <v>0</v>
      </c>
      <c r="AB81" s="97">
        <v>13320000</v>
      </c>
      <c r="AC81" s="97">
        <v>0</v>
      </c>
      <c r="AD81" s="97">
        <v>0</v>
      </c>
      <c r="AE81" s="97">
        <v>0</v>
      </c>
      <c r="AF81" s="97">
        <v>39280000</v>
      </c>
      <c r="AG81" s="97">
        <v>0</v>
      </c>
      <c r="AH81" s="97">
        <v>0</v>
      </c>
      <c r="AI81" s="97">
        <v>0</v>
      </c>
      <c r="AJ81" s="97">
        <v>15530000</v>
      </c>
      <c r="AK81" s="97">
        <v>0</v>
      </c>
      <c r="AL81" s="97">
        <v>0</v>
      </c>
      <c r="AM81" s="97">
        <v>0</v>
      </c>
      <c r="AN81" s="97">
        <v>45800000</v>
      </c>
      <c r="AO81" s="97">
        <v>0</v>
      </c>
      <c r="AP81" s="97">
        <v>0</v>
      </c>
      <c r="AQ81" s="97">
        <v>0</v>
      </c>
      <c r="AR81" s="97">
        <v>0</v>
      </c>
      <c r="AS81" s="97">
        <v>0</v>
      </c>
      <c r="AT81" s="97">
        <v>0</v>
      </c>
      <c r="AU81" s="97">
        <v>0</v>
      </c>
      <c r="AV81" s="97">
        <v>0</v>
      </c>
      <c r="AW81" s="97">
        <v>0</v>
      </c>
      <c r="AX81" s="97">
        <v>0</v>
      </c>
      <c r="AY81" s="97">
        <v>0</v>
      </c>
      <c r="AZ81" s="97">
        <v>0</v>
      </c>
      <c r="BA81" s="97">
        <v>0</v>
      </c>
      <c r="BB81" s="97">
        <v>0</v>
      </c>
      <c r="BC81" s="97">
        <v>0</v>
      </c>
      <c r="BD81" s="97">
        <v>0</v>
      </c>
      <c r="BE81" s="97">
        <v>0</v>
      </c>
      <c r="BF81" s="97">
        <v>0</v>
      </c>
      <c r="BG81" s="97">
        <v>0</v>
      </c>
      <c r="BH81" s="97">
        <v>0</v>
      </c>
      <c r="BI81" s="97">
        <v>0</v>
      </c>
      <c r="BJ81" s="97">
        <v>0</v>
      </c>
      <c r="BK81" s="97">
        <v>0</v>
      </c>
      <c r="BL81" s="97">
        <v>0</v>
      </c>
      <c r="BM81" s="97">
        <v>3158575</v>
      </c>
      <c r="BN81" s="97">
        <v>15766015</v>
      </c>
      <c r="BO81" s="97">
        <v>1585345</v>
      </c>
      <c r="BP81" s="97">
        <v>20509935</v>
      </c>
      <c r="BQ81" s="97">
        <v>2900729</v>
      </c>
      <c r="BR81" s="97">
        <v>6367615</v>
      </c>
      <c r="BS81" s="97">
        <v>630075</v>
      </c>
      <c r="BT81" s="97">
        <v>9898419</v>
      </c>
      <c r="BU81" s="97">
        <v>1821522</v>
      </c>
      <c r="BV81" s="97">
        <v>3576577</v>
      </c>
      <c r="BW81" s="97">
        <v>354807</v>
      </c>
      <c r="BX81" s="97">
        <v>5752906</v>
      </c>
      <c r="BY81" s="97">
        <v>2877523</v>
      </c>
      <c r="BZ81" s="97">
        <v>6049234</v>
      </c>
      <c r="CA81" s="97">
        <v>599575</v>
      </c>
      <c r="CB81" s="97">
        <v>9526332</v>
      </c>
      <c r="CC81" s="97">
        <v>2004000</v>
      </c>
      <c r="CD81" s="97">
        <v>3930000</v>
      </c>
      <c r="CE81" s="97">
        <v>389000</v>
      </c>
      <c r="CF81" s="97">
        <v>6323000</v>
      </c>
      <c r="CG81" s="97">
        <v>0</v>
      </c>
      <c r="CH81" s="97">
        <v>0</v>
      </c>
      <c r="CI81" s="97">
        <v>0</v>
      </c>
      <c r="CJ81" s="97">
        <v>0</v>
      </c>
      <c r="CK81" s="97">
        <v>0</v>
      </c>
      <c r="CL81" s="97">
        <v>0</v>
      </c>
      <c r="CM81" s="97">
        <v>0</v>
      </c>
      <c r="CN81" s="97">
        <v>0</v>
      </c>
      <c r="CO81" s="97">
        <v>0</v>
      </c>
      <c r="CP81" s="97">
        <v>0</v>
      </c>
      <c r="CQ81" s="97">
        <v>0</v>
      </c>
      <c r="CR81" s="97">
        <v>0</v>
      </c>
      <c r="CS81" s="97">
        <v>0</v>
      </c>
      <c r="CT81" s="97">
        <v>0</v>
      </c>
      <c r="CU81" s="97">
        <v>0</v>
      </c>
      <c r="CV81" s="97">
        <v>0</v>
      </c>
      <c r="CW81" s="97">
        <v>17570209.1164908</v>
      </c>
      <c r="CX81" s="97">
        <v>437710.27229219599</v>
      </c>
      <c r="CY81" s="97">
        <v>0</v>
      </c>
      <c r="CZ81" s="97">
        <v>18007919.388783</v>
      </c>
      <c r="DA81" s="97">
        <v>238587087.43665799</v>
      </c>
      <c r="DB81" s="97">
        <v>9186082.6042993199</v>
      </c>
      <c r="DC81" s="97">
        <v>1220427.1995057401</v>
      </c>
      <c r="DD81" s="97">
        <v>248993597.24046299</v>
      </c>
      <c r="DE81" s="97">
        <v>0</v>
      </c>
      <c r="DF81" s="97">
        <v>0</v>
      </c>
      <c r="DG81" s="97">
        <v>0</v>
      </c>
      <c r="DH81" s="97">
        <v>0</v>
      </c>
      <c r="DI81" s="97">
        <v>0</v>
      </c>
      <c r="DJ81" s="97">
        <v>0</v>
      </c>
      <c r="DK81" s="97">
        <v>0</v>
      </c>
      <c r="DL81" s="97">
        <v>0</v>
      </c>
      <c r="DM81" s="97">
        <v>0</v>
      </c>
      <c r="DN81" s="97">
        <v>0</v>
      </c>
      <c r="DO81" s="97">
        <v>0</v>
      </c>
      <c r="DP81" s="97">
        <v>0</v>
      </c>
      <c r="DQ81" s="97">
        <v>0</v>
      </c>
      <c r="DR81" s="97">
        <v>0</v>
      </c>
      <c r="DS81" s="97">
        <v>0</v>
      </c>
      <c r="DT81" s="97">
        <v>0</v>
      </c>
      <c r="DU81" s="97">
        <v>0</v>
      </c>
      <c r="DV81" s="97">
        <v>0</v>
      </c>
      <c r="DW81" s="97">
        <v>0</v>
      </c>
      <c r="DX81" s="97">
        <v>0</v>
      </c>
      <c r="DY81" s="97">
        <v>0</v>
      </c>
      <c r="DZ81" s="97">
        <v>0</v>
      </c>
      <c r="EA81" s="97">
        <v>0</v>
      </c>
      <c r="EB81" s="97">
        <v>0</v>
      </c>
      <c r="EC81" s="97">
        <v>0</v>
      </c>
      <c r="ED81" s="97">
        <v>0</v>
      </c>
      <c r="EE81" s="97">
        <v>0</v>
      </c>
      <c r="EF81" s="97">
        <v>83049256</v>
      </c>
      <c r="EG81" s="97">
        <v>0</v>
      </c>
      <c r="EH81" s="97">
        <v>0</v>
      </c>
      <c r="EI81" s="97">
        <v>0</v>
      </c>
      <c r="EJ81" s="97">
        <v>0</v>
      </c>
      <c r="EK81" s="97">
        <v>118650000</v>
      </c>
      <c r="EL81" s="97">
        <v>3170000</v>
      </c>
      <c r="EM81" s="97">
        <v>270000</v>
      </c>
      <c r="EN81" s="265">
        <v>139110000</v>
      </c>
      <c r="EO81" s="97">
        <v>0</v>
      </c>
      <c r="EP81" s="97">
        <v>0</v>
      </c>
      <c r="EQ81" s="97">
        <v>0</v>
      </c>
      <c r="ER81" s="97">
        <v>162573716</v>
      </c>
      <c r="ES81" s="97">
        <v>0</v>
      </c>
      <c r="ET81" s="97">
        <v>0</v>
      </c>
      <c r="EU81" s="97">
        <v>0</v>
      </c>
      <c r="EV81" s="97">
        <v>162573716</v>
      </c>
      <c r="EW81" s="97">
        <v>0</v>
      </c>
      <c r="EX81" s="97">
        <v>0</v>
      </c>
      <c r="EY81" s="97">
        <v>0</v>
      </c>
      <c r="EZ81" s="97">
        <v>49404000</v>
      </c>
      <c r="FA81" s="97">
        <v>0</v>
      </c>
      <c r="FB81" s="97">
        <v>0</v>
      </c>
      <c r="FC81" s="97">
        <v>0</v>
      </c>
      <c r="FD81" s="97">
        <v>43900000</v>
      </c>
      <c r="FE81" s="97">
        <v>0</v>
      </c>
      <c r="FF81" s="97">
        <v>0</v>
      </c>
      <c r="FG81" s="97">
        <v>0</v>
      </c>
      <c r="FH81" s="97">
        <v>37893000</v>
      </c>
      <c r="FI81" s="97">
        <v>0</v>
      </c>
      <c r="FJ81" s="97">
        <v>0</v>
      </c>
      <c r="FK81" s="97">
        <v>0</v>
      </c>
      <c r="FL81" s="97">
        <v>75786000</v>
      </c>
      <c r="FM81" s="97">
        <v>0</v>
      </c>
      <c r="FN81" s="97">
        <v>0</v>
      </c>
      <c r="FO81" s="97">
        <v>0</v>
      </c>
      <c r="FP81" s="97">
        <v>114415068</v>
      </c>
      <c r="FQ81" s="97">
        <v>0</v>
      </c>
      <c r="FR81" s="97">
        <v>0</v>
      </c>
      <c r="FS81" s="97">
        <v>0</v>
      </c>
      <c r="FT81" s="97">
        <v>99718145</v>
      </c>
      <c r="FU81" s="97">
        <v>0</v>
      </c>
      <c r="FV81" s="97">
        <v>0</v>
      </c>
      <c r="FW81" s="97">
        <v>0</v>
      </c>
      <c r="FX81" s="97">
        <v>90213463</v>
      </c>
      <c r="FY81" s="97">
        <v>0</v>
      </c>
      <c r="FZ81" s="97">
        <v>0</v>
      </c>
      <c r="GA81" s="97">
        <v>0</v>
      </c>
      <c r="GB81" s="97">
        <v>199484734</v>
      </c>
      <c r="GC81" s="97">
        <v>0</v>
      </c>
      <c r="GD81" s="97">
        <v>0</v>
      </c>
      <c r="GE81" s="97">
        <v>0</v>
      </c>
      <c r="GF81" s="97">
        <v>173967685</v>
      </c>
      <c r="GG81" s="97">
        <v>0</v>
      </c>
      <c r="GH81" s="97">
        <v>0</v>
      </c>
      <c r="GI81" s="97">
        <v>0</v>
      </c>
      <c r="GJ81" s="97">
        <v>158333455</v>
      </c>
      <c r="GK81" s="97">
        <v>0</v>
      </c>
      <c r="GL81" s="97">
        <v>0</v>
      </c>
      <c r="GM81" s="97">
        <v>0</v>
      </c>
      <c r="GN81" s="97">
        <v>119964582</v>
      </c>
      <c r="GO81" s="97">
        <v>0</v>
      </c>
      <c r="GP81" s="97">
        <v>0</v>
      </c>
      <c r="GQ81" s="97">
        <v>0</v>
      </c>
      <c r="GR81" s="97">
        <v>105519631</v>
      </c>
      <c r="GS81" s="97">
        <v>0</v>
      </c>
      <c r="GT81" s="97">
        <v>0</v>
      </c>
      <c r="GU81" s="97">
        <v>0</v>
      </c>
      <c r="GV81" s="97">
        <v>95522392</v>
      </c>
      <c r="GW81" s="97">
        <v>0</v>
      </c>
      <c r="GX81" s="97">
        <v>0</v>
      </c>
      <c r="GY81" s="97">
        <v>0</v>
      </c>
      <c r="GZ81" s="97">
        <v>0</v>
      </c>
    </row>
    <row r="82" spans="2:208" s="27" customFormat="1" ht="14.25" hidden="1" outlineLevel="2" x14ac:dyDescent="0.25">
      <c r="B82" s="26">
        <v>20</v>
      </c>
      <c r="C82" s="59">
        <v>222.1</v>
      </c>
      <c r="D82" s="82"/>
      <c r="E82" s="55"/>
      <c r="F82" s="60"/>
      <c r="G82" s="86">
        <v>222.1</v>
      </c>
      <c r="H82" s="40" t="s">
        <v>224</v>
      </c>
      <c r="I82" s="99">
        <v>0</v>
      </c>
      <c r="J82" s="99">
        <v>0</v>
      </c>
      <c r="K82" s="99">
        <v>0</v>
      </c>
      <c r="L82" s="99">
        <v>0</v>
      </c>
      <c r="M82" s="99">
        <v>0</v>
      </c>
      <c r="N82" s="99">
        <v>0</v>
      </c>
      <c r="O82" s="99">
        <v>0</v>
      </c>
      <c r="P82" s="99">
        <v>0</v>
      </c>
      <c r="Q82" s="99">
        <v>0</v>
      </c>
      <c r="R82" s="99">
        <v>0</v>
      </c>
      <c r="S82" s="99">
        <v>0</v>
      </c>
      <c r="T82" s="99">
        <v>0</v>
      </c>
      <c r="U82" s="99">
        <v>0</v>
      </c>
      <c r="V82" s="99">
        <v>0</v>
      </c>
      <c r="W82" s="99">
        <v>0</v>
      </c>
      <c r="X82" s="99">
        <v>0</v>
      </c>
      <c r="Y82" s="99">
        <v>0</v>
      </c>
      <c r="Z82" s="99">
        <v>0</v>
      </c>
      <c r="AA82" s="99">
        <v>0</v>
      </c>
      <c r="AB82" s="99">
        <v>0</v>
      </c>
      <c r="AC82" s="99">
        <v>0</v>
      </c>
      <c r="AD82" s="99">
        <v>0</v>
      </c>
      <c r="AE82" s="99">
        <v>0</v>
      </c>
      <c r="AF82" s="99">
        <v>0</v>
      </c>
      <c r="AG82" s="99">
        <v>0</v>
      </c>
      <c r="AH82" s="99">
        <v>0</v>
      </c>
      <c r="AI82" s="99">
        <v>0</v>
      </c>
      <c r="AJ82" s="99">
        <v>0</v>
      </c>
      <c r="AK82" s="99">
        <v>0</v>
      </c>
      <c r="AL82" s="99">
        <v>0</v>
      </c>
      <c r="AM82" s="99">
        <v>0</v>
      </c>
      <c r="AN82" s="99">
        <v>0</v>
      </c>
      <c r="AO82" s="99">
        <v>0</v>
      </c>
      <c r="AP82" s="99">
        <v>0</v>
      </c>
      <c r="AQ82" s="99">
        <v>0</v>
      </c>
      <c r="AR82" s="99">
        <v>0</v>
      </c>
      <c r="AS82" s="99">
        <v>0</v>
      </c>
      <c r="AT82" s="99">
        <v>0</v>
      </c>
      <c r="AU82" s="99">
        <v>0</v>
      </c>
      <c r="AV82" s="99">
        <v>0</v>
      </c>
      <c r="AW82" s="99">
        <v>0</v>
      </c>
      <c r="AX82" s="99">
        <v>0</v>
      </c>
      <c r="AY82" s="99">
        <v>0</v>
      </c>
      <c r="AZ82" s="99">
        <v>0</v>
      </c>
      <c r="BA82" s="99">
        <v>0</v>
      </c>
      <c r="BB82" s="99">
        <v>0</v>
      </c>
      <c r="BC82" s="99">
        <v>0</v>
      </c>
      <c r="BD82" s="99">
        <v>0</v>
      </c>
      <c r="BE82" s="99">
        <v>0</v>
      </c>
      <c r="BF82" s="99">
        <v>0</v>
      </c>
      <c r="BG82" s="99">
        <v>0</v>
      </c>
      <c r="BH82" s="99">
        <v>0</v>
      </c>
      <c r="BI82" s="99">
        <v>0</v>
      </c>
      <c r="BJ82" s="99">
        <v>0</v>
      </c>
      <c r="BK82" s="99">
        <v>0</v>
      </c>
      <c r="BL82" s="99">
        <v>0</v>
      </c>
      <c r="BM82" s="99">
        <v>0</v>
      </c>
      <c r="BN82" s="99">
        <v>0</v>
      </c>
      <c r="BO82" s="99">
        <v>0</v>
      </c>
      <c r="BP82" s="99">
        <v>0</v>
      </c>
      <c r="BQ82" s="99">
        <v>0</v>
      </c>
      <c r="BR82" s="99">
        <v>0</v>
      </c>
      <c r="BS82" s="99">
        <v>0</v>
      </c>
      <c r="BT82" s="99">
        <v>0</v>
      </c>
      <c r="BU82" s="99">
        <v>0</v>
      </c>
      <c r="BV82" s="99">
        <v>0</v>
      </c>
      <c r="BW82" s="99">
        <v>0</v>
      </c>
      <c r="BX82" s="99">
        <v>0</v>
      </c>
      <c r="BY82" s="99">
        <v>0</v>
      </c>
      <c r="BZ82" s="99">
        <v>0</v>
      </c>
      <c r="CA82" s="99">
        <v>0</v>
      </c>
      <c r="CB82" s="99">
        <v>0</v>
      </c>
      <c r="CC82" s="99">
        <v>0</v>
      </c>
      <c r="CD82" s="99">
        <v>0</v>
      </c>
      <c r="CE82" s="99">
        <v>0</v>
      </c>
      <c r="CF82" s="99">
        <v>0</v>
      </c>
      <c r="CG82" s="99">
        <v>0</v>
      </c>
      <c r="CH82" s="99">
        <v>0</v>
      </c>
      <c r="CI82" s="99">
        <v>0</v>
      </c>
      <c r="CJ82" s="99">
        <v>0</v>
      </c>
      <c r="CK82" s="99">
        <v>0</v>
      </c>
      <c r="CL82" s="99">
        <v>0</v>
      </c>
      <c r="CM82" s="99">
        <v>0</v>
      </c>
      <c r="CN82" s="99">
        <v>0</v>
      </c>
      <c r="CO82" s="99">
        <v>0</v>
      </c>
      <c r="CP82" s="99">
        <v>0</v>
      </c>
      <c r="CQ82" s="99">
        <v>0</v>
      </c>
      <c r="CR82" s="99">
        <v>0</v>
      </c>
      <c r="CS82" s="99">
        <v>0</v>
      </c>
      <c r="CT82" s="99">
        <v>0</v>
      </c>
      <c r="CU82" s="99">
        <v>0</v>
      </c>
      <c r="CV82" s="99">
        <v>0</v>
      </c>
      <c r="CW82" s="99">
        <v>0</v>
      </c>
      <c r="CX82" s="99">
        <v>0</v>
      </c>
      <c r="CY82" s="99">
        <v>0</v>
      </c>
      <c r="CZ82" s="99">
        <v>0</v>
      </c>
      <c r="DA82" s="99">
        <v>0</v>
      </c>
      <c r="DB82" s="99">
        <v>0</v>
      </c>
      <c r="DC82" s="99">
        <v>0</v>
      </c>
      <c r="DD82" s="99">
        <v>0</v>
      </c>
      <c r="DE82" s="99">
        <v>0</v>
      </c>
      <c r="DF82" s="99">
        <v>0</v>
      </c>
      <c r="DG82" s="99">
        <v>0</v>
      </c>
      <c r="DH82" s="99">
        <v>0</v>
      </c>
      <c r="DI82" s="99">
        <v>0</v>
      </c>
      <c r="DJ82" s="99">
        <v>0</v>
      </c>
      <c r="DK82" s="99">
        <v>0</v>
      </c>
      <c r="DL82" s="99">
        <v>0</v>
      </c>
      <c r="DM82" s="99">
        <v>0</v>
      </c>
      <c r="DN82" s="99">
        <v>0</v>
      </c>
      <c r="DO82" s="99">
        <v>0</v>
      </c>
      <c r="DP82" s="99">
        <v>0</v>
      </c>
      <c r="DQ82" s="99">
        <v>0</v>
      </c>
      <c r="DR82" s="99">
        <v>0</v>
      </c>
      <c r="DS82" s="99">
        <v>0</v>
      </c>
      <c r="DT82" s="99">
        <v>0</v>
      </c>
      <c r="DU82" s="99">
        <v>0</v>
      </c>
      <c r="DV82" s="99">
        <v>0</v>
      </c>
      <c r="DW82" s="99">
        <v>0</v>
      </c>
      <c r="DX82" s="99">
        <v>0</v>
      </c>
      <c r="DY82" s="99">
        <v>0</v>
      </c>
      <c r="DZ82" s="99">
        <v>0</v>
      </c>
      <c r="EA82" s="99">
        <v>0</v>
      </c>
      <c r="EB82" s="99">
        <v>0</v>
      </c>
      <c r="EC82" s="99">
        <v>0</v>
      </c>
      <c r="ED82" s="99">
        <v>0</v>
      </c>
      <c r="EE82" s="99">
        <v>0</v>
      </c>
      <c r="EF82" s="99">
        <v>0</v>
      </c>
      <c r="EG82" s="99">
        <v>0</v>
      </c>
      <c r="EH82" s="99">
        <v>0</v>
      </c>
      <c r="EI82" s="99">
        <v>0</v>
      </c>
      <c r="EJ82" s="99">
        <v>0</v>
      </c>
      <c r="EK82" s="99">
        <v>0</v>
      </c>
      <c r="EL82" s="99">
        <v>0</v>
      </c>
      <c r="EM82" s="99">
        <v>0</v>
      </c>
      <c r="EN82" s="99">
        <v>15500000</v>
      </c>
      <c r="EO82" s="99">
        <v>0</v>
      </c>
      <c r="EP82" s="99">
        <v>0</v>
      </c>
      <c r="EQ82" s="99">
        <v>0</v>
      </c>
      <c r="ER82" s="99">
        <v>0</v>
      </c>
      <c r="ES82" s="99">
        <v>0</v>
      </c>
      <c r="ET82" s="99">
        <v>0</v>
      </c>
      <c r="EU82" s="99">
        <v>0</v>
      </c>
      <c r="EV82" s="99">
        <v>0</v>
      </c>
      <c r="EW82" s="99">
        <v>0</v>
      </c>
      <c r="EX82" s="99">
        <v>0</v>
      </c>
      <c r="EY82" s="99">
        <v>0</v>
      </c>
      <c r="EZ82" s="99">
        <v>0</v>
      </c>
      <c r="FA82" s="99">
        <v>0</v>
      </c>
      <c r="FB82" s="99">
        <v>0</v>
      </c>
      <c r="FC82" s="99">
        <v>0</v>
      </c>
      <c r="FD82" s="99">
        <v>0</v>
      </c>
      <c r="FE82" s="99">
        <v>0</v>
      </c>
      <c r="FF82" s="99">
        <v>0</v>
      </c>
      <c r="FG82" s="99">
        <v>0</v>
      </c>
      <c r="FH82" s="99">
        <v>0</v>
      </c>
      <c r="FI82" s="99">
        <v>0</v>
      </c>
      <c r="FJ82" s="99">
        <v>0</v>
      </c>
      <c r="FK82" s="99">
        <v>0</v>
      </c>
      <c r="FL82" s="99">
        <v>0</v>
      </c>
      <c r="FM82" s="99">
        <v>0</v>
      </c>
      <c r="FN82" s="99">
        <v>0</v>
      </c>
      <c r="FO82" s="99">
        <v>0</v>
      </c>
      <c r="FP82" s="99">
        <v>0</v>
      </c>
      <c r="FQ82" s="99">
        <v>0</v>
      </c>
      <c r="FR82" s="99">
        <v>0</v>
      </c>
      <c r="FS82" s="99">
        <v>0</v>
      </c>
      <c r="FT82" s="99">
        <v>0</v>
      </c>
      <c r="FU82" s="99">
        <v>0</v>
      </c>
      <c r="FV82" s="99">
        <v>0</v>
      </c>
      <c r="FW82" s="99">
        <v>0</v>
      </c>
      <c r="FX82" s="99">
        <v>0</v>
      </c>
      <c r="FY82" s="99">
        <v>0</v>
      </c>
      <c r="FZ82" s="99">
        <v>0</v>
      </c>
      <c r="GA82" s="99">
        <v>0</v>
      </c>
      <c r="GB82" s="99">
        <v>0</v>
      </c>
      <c r="GC82" s="99">
        <v>0</v>
      </c>
      <c r="GD82" s="99">
        <v>0</v>
      </c>
      <c r="GE82" s="99">
        <v>0</v>
      </c>
      <c r="GF82" s="99">
        <v>0</v>
      </c>
      <c r="GG82" s="99">
        <v>0</v>
      </c>
      <c r="GH82" s="99">
        <v>0</v>
      </c>
      <c r="GI82" s="99">
        <v>0</v>
      </c>
      <c r="GJ82" s="99">
        <v>0</v>
      </c>
      <c r="GK82" s="99">
        <v>0</v>
      </c>
      <c r="GL82" s="99">
        <v>0</v>
      </c>
      <c r="GM82" s="99">
        <v>0</v>
      </c>
      <c r="GN82" s="99">
        <v>0</v>
      </c>
      <c r="GO82" s="99">
        <v>0</v>
      </c>
      <c r="GP82" s="99">
        <v>0</v>
      </c>
      <c r="GQ82" s="99">
        <v>0</v>
      </c>
      <c r="GR82" s="99">
        <v>0</v>
      </c>
      <c r="GS82" s="99">
        <v>0</v>
      </c>
      <c r="GT82" s="99">
        <v>0</v>
      </c>
      <c r="GU82" s="99">
        <v>0</v>
      </c>
      <c r="GV82" s="99">
        <v>0</v>
      </c>
      <c r="GW82" s="99">
        <v>0</v>
      </c>
      <c r="GX82" s="99">
        <v>0</v>
      </c>
      <c r="GY82" s="99">
        <v>0</v>
      </c>
      <c r="GZ82" s="99">
        <v>0</v>
      </c>
    </row>
    <row r="83" spans="2:208" s="27" customFormat="1" ht="14.25" hidden="1" outlineLevel="2" x14ac:dyDescent="0.25">
      <c r="B83" s="26">
        <v>20</v>
      </c>
      <c r="C83" s="59">
        <v>222.2</v>
      </c>
      <c r="D83" s="82"/>
      <c r="E83" s="55"/>
      <c r="F83" s="60"/>
      <c r="G83" s="86">
        <v>222.2</v>
      </c>
      <c r="H83" s="40" t="s">
        <v>87</v>
      </c>
      <c r="I83" s="99">
        <v>0</v>
      </c>
      <c r="J83" s="99">
        <v>0</v>
      </c>
      <c r="K83" s="99">
        <v>0</v>
      </c>
      <c r="L83" s="99">
        <v>18840000</v>
      </c>
      <c r="M83" s="99">
        <v>0</v>
      </c>
      <c r="N83" s="99">
        <v>0</v>
      </c>
      <c r="O83" s="99">
        <v>0</v>
      </c>
      <c r="P83" s="99">
        <v>55564593.456557907</v>
      </c>
      <c r="Q83" s="99">
        <v>0</v>
      </c>
      <c r="R83" s="99">
        <v>0</v>
      </c>
      <c r="S83" s="99">
        <v>0</v>
      </c>
      <c r="T83" s="99">
        <v>21980000</v>
      </c>
      <c r="U83" s="99">
        <v>0</v>
      </c>
      <c r="V83" s="99">
        <v>0</v>
      </c>
      <c r="W83" s="99">
        <v>0</v>
      </c>
      <c r="X83" s="99">
        <v>64800000</v>
      </c>
      <c r="Y83" s="99">
        <v>0</v>
      </c>
      <c r="Z83" s="99">
        <v>0</v>
      </c>
      <c r="AA83" s="99">
        <v>0</v>
      </c>
      <c r="AB83" s="99">
        <v>13320000</v>
      </c>
      <c r="AC83" s="99">
        <v>0</v>
      </c>
      <c r="AD83" s="99">
        <v>0</v>
      </c>
      <c r="AE83" s="99">
        <v>0</v>
      </c>
      <c r="AF83" s="99">
        <v>39280000</v>
      </c>
      <c r="AG83" s="99">
        <v>0</v>
      </c>
      <c r="AH83" s="99">
        <v>0</v>
      </c>
      <c r="AI83" s="99">
        <v>0</v>
      </c>
      <c r="AJ83" s="99">
        <v>15530000</v>
      </c>
      <c r="AK83" s="99">
        <v>0</v>
      </c>
      <c r="AL83" s="99">
        <v>0</v>
      </c>
      <c r="AM83" s="99">
        <v>0</v>
      </c>
      <c r="AN83" s="99">
        <v>45800000</v>
      </c>
      <c r="AO83" s="99">
        <v>0</v>
      </c>
      <c r="AP83" s="99">
        <v>0</v>
      </c>
      <c r="AQ83" s="99">
        <v>0</v>
      </c>
      <c r="AR83" s="99">
        <v>0</v>
      </c>
      <c r="AS83" s="99">
        <v>0</v>
      </c>
      <c r="AT83" s="99">
        <v>0</v>
      </c>
      <c r="AU83" s="99">
        <v>0</v>
      </c>
      <c r="AV83" s="99">
        <v>0</v>
      </c>
      <c r="AW83" s="99">
        <v>0</v>
      </c>
      <c r="AX83" s="99">
        <v>0</v>
      </c>
      <c r="AY83" s="99">
        <v>0</v>
      </c>
      <c r="AZ83" s="99">
        <v>0</v>
      </c>
      <c r="BA83" s="99">
        <v>0</v>
      </c>
      <c r="BB83" s="99">
        <v>0</v>
      </c>
      <c r="BC83" s="99">
        <v>0</v>
      </c>
      <c r="BD83" s="99">
        <v>0</v>
      </c>
      <c r="BE83" s="99">
        <v>0</v>
      </c>
      <c r="BF83" s="99">
        <v>0</v>
      </c>
      <c r="BG83" s="99">
        <v>0</v>
      </c>
      <c r="BH83" s="99">
        <v>0</v>
      </c>
      <c r="BI83" s="99">
        <v>0</v>
      </c>
      <c r="BJ83" s="99">
        <v>0</v>
      </c>
      <c r="BK83" s="99">
        <v>0</v>
      </c>
      <c r="BL83" s="99">
        <v>0</v>
      </c>
      <c r="BM83" s="99">
        <v>0</v>
      </c>
      <c r="BN83" s="99">
        <v>0</v>
      </c>
      <c r="BO83" s="99">
        <v>0</v>
      </c>
      <c r="BP83" s="99">
        <v>0</v>
      </c>
      <c r="BQ83" s="99">
        <v>0</v>
      </c>
      <c r="BR83" s="99">
        <v>0</v>
      </c>
      <c r="BS83" s="99">
        <v>0</v>
      </c>
      <c r="BT83" s="99">
        <v>0</v>
      </c>
      <c r="BU83" s="99">
        <v>0</v>
      </c>
      <c r="BV83" s="99">
        <v>0</v>
      </c>
      <c r="BW83" s="99">
        <v>0</v>
      </c>
      <c r="BX83" s="99">
        <v>0</v>
      </c>
      <c r="BY83" s="99">
        <v>0</v>
      </c>
      <c r="BZ83" s="99">
        <v>0</v>
      </c>
      <c r="CA83" s="99">
        <v>0</v>
      </c>
      <c r="CB83" s="99">
        <v>0</v>
      </c>
      <c r="CC83" s="99">
        <v>0</v>
      </c>
      <c r="CD83" s="99">
        <v>0</v>
      </c>
      <c r="CE83" s="99">
        <v>0</v>
      </c>
      <c r="CF83" s="99">
        <v>0</v>
      </c>
      <c r="CG83" s="99">
        <v>0</v>
      </c>
      <c r="CH83" s="99">
        <v>0</v>
      </c>
      <c r="CI83" s="99">
        <v>0</v>
      </c>
      <c r="CJ83" s="99">
        <v>0</v>
      </c>
      <c r="CK83" s="99">
        <v>0</v>
      </c>
      <c r="CL83" s="99">
        <v>0</v>
      </c>
      <c r="CM83" s="99">
        <v>0</v>
      </c>
      <c r="CN83" s="99">
        <v>0</v>
      </c>
      <c r="CO83" s="99">
        <v>0</v>
      </c>
      <c r="CP83" s="99">
        <v>0</v>
      </c>
      <c r="CQ83" s="99">
        <v>0</v>
      </c>
      <c r="CR83" s="99">
        <v>0</v>
      </c>
      <c r="CS83" s="99">
        <v>0</v>
      </c>
      <c r="CT83" s="99">
        <v>0</v>
      </c>
      <c r="CU83" s="99">
        <v>0</v>
      </c>
      <c r="CV83" s="99">
        <v>0</v>
      </c>
      <c r="CW83" s="99">
        <v>0</v>
      </c>
      <c r="CX83" s="99">
        <v>0</v>
      </c>
      <c r="CY83" s="99">
        <v>0</v>
      </c>
      <c r="CZ83" s="99">
        <v>0</v>
      </c>
      <c r="DA83" s="99">
        <v>0</v>
      </c>
      <c r="DB83" s="99">
        <v>0</v>
      </c>
      <c r="DC83" s="99">
        <v>0</v>
      </c>
      <c r="DD83" s="99">
        <v>0</v>
      </c>
      <c r="DE83" s="99">
        <v>0</v>
      </c>
      <c r="DF83" s="99">
        <v>0</v>
      </c>
      <c r="DG83" s="99">
        <v>0</v>
      </c>
      <c r="DH83" s="99">
        <v>0</v>
      </c>
      <c r="DI83" s="99">
        <v>0</v>
      </c>
      <c r="DJ83" s="99">
        <v>0</v>
      </c>
      <c r="DK83" s="99">
        <v>0</v>
      </c>
      <c r="DL83" s="99">
        <v>0</v>
      </c>
      <c r="DM83" s="99">
        <v>0</v>
      </c>
      <c r="DN83" s="99">
        <v>0</v>
      </c>
      <c r="DO83" s="99">
        <v>0</v>
      </c>
      <c r="DP83" s="99">
        <v>0</v>
      </c>
      <c r="DQ83" s="99">
        <v>0</v>
      </c>
      <c r="DR83" s="99">
        <v>0</v>
      </c>
      <c r="DS83" s="99">
        <v>0</v>
      </c>
      <c r="DT83" s="99">
        <v>0</v>
      </c>
      <c r="DU83" s="99">
        <v>0</v>
      </c>
      <c r="DV83" s="99">
        <v>0</v>
      </c>
      <c r="DW83" s="99">
        <v>0</v>
      </c>
      <c r="DX83" s="99">
        <v>0</v>
      </c>
      <c r="DY83" s="99">
        <v>0</v>
      </c>
      <c r="DZ83" s="99">
        <v>0</v>
      </c>
      <c r="EA83" s="99">
        <v>0</v>
      </c>
      <c r="EB83" s="99">
        <v>0</v>
      </c>
      <c r="EC83" s="99">
        <v>0</v>
      </c>
      <c r="ED83" s="99">
        <v>0</v>
      </c>
      <c r="EE83" s="99">
        <v>0</v>
      </c>
      <c r="EF83" s="99">
        <v>0</v>
      </c>
      <c r="EG83" s="99">
        <v>0</v>
      </c>
      <c r="EH83" s="99">
        <v>0</v>
      </c>
      <c r="EI83" s="99">
        <v>0</v>
      </c>
      <c r="EJ83" s="99">
        <v>0</v>
      </c>
      <c r="EK83" s="99">
        <v>0</v>
      </c>
      <c r="EL83" s="99">
        <v>0</v>
      </c>
      <c r="EM83" s="99">
        <v>0</v>
      </c>
      <c r="EN83" s="99">
        <v>0</v>
      </c>
      <c r="EO83" s="99">
        <v>0</v>
      </c>
      <c r="EP83" s="99">
        <v>0</v>
      </c>
      <c r="EQ83" s="99">
        <v>0</v>
      </c>
      <c r="ER83" s="99">
        <v>0</v>
      </c>
      <c r="ES83" s="99">
        <v>0</v>
      </c>
      <c r="ET83" s="99">
        <v>0</v>
      </c>
      <c r="EU83" s="99">
        <v>0</v>
      </c>
      <c r="EV83" s="99">
        <v>0</v>
      </c>
      <c r="EW83" s="99">
        <v>0</v>
      </c>
      <c r="EX83" s="99">
        <v>0</v>
      </c>
      <c r="EY83" s="99">
        <v>0</v>
      </c>
      <c r="EZ83" s="99">
        <v>0</v>
      </c>
      <c r="FA83" s="99">
        <v>0</v>
      </c>
      <c r="FB83" s="99">
        <v>0</v>
      </c>
      <c r="FC83" s="99">
        <v>0</v>
      </c>
      <c r="FD83" s="99">
        <v>0</v>
      </c>
      <c r="FE83" s="99">
        <v>0</v>
      </c>
      <c r="FF83" s="99">
        <v>0</v>
      </c>
      <c r="FG83" s="99">
        <v>0</v>
      </c>
      <c r="FH83" s="99">
        <v>0</v>
      </c>
      <c r="FI83" s="99">
        <v>0</v>
      </c>
      <c r="FJ83" s="99">
        <v>0</v>
      </c>
      <c r="FK83" s="99">
        <v>0</v>
      </c>
      <c r="FL83" s="99">
        <v>0</v>
      </c>
      <c r="FM83" s="99">
        <v>0</v>
      </c>
      <c r="FN83" s="99">
        <v>0</v>
      </c>
      <c r="FO83" s="99">
        <v>0</v>
      </c>
      <c r="FP83" s="99">
        <v>0</v>
      </c>
      <c r="FQ83" s="99">
        <v>0</v>
      </c>
      <c r="FR83" s="99">
        <v>0</v>
      </c>
      <c r="FS83" s="99">
        <v>0</v>
      </c>
      <c r="FT83" s="99">
        <v>0</v>
      </c>
      <c r="FU83" s="99">
        <v>0</v>
      </c>
      <c r="FV83" s="99">
        <v>0</v>
      </c>
      <c r="FW83" s="99">
        <v>0</v>
      </c>
      <c r="FX83" s="99">
        <v>0</v>
      </c>
      <c r="FY83" s="99">
        <v>0</v>
      </c>
      <c r="FZ83" s="99">
        <v>0</v>
      </c>
      <c r="GA83" s="99">
        <v>0</v>
      </c>
      <c r="GB83" s="99">
        <v>0</v>
      </c>
      <c r="GC83" s="99">
        <v>0</v>
      </c>
      <c r="GD83" s="99">
        <v>0</v>
      </c>
      <c r="GE83" s="99">
        <v>0</v>
      </c>
      <c r="GF83" s="99">
        <v>0</v>
      </c>
      <c r="GG83" s="99">
        <v>0</v>
      </c>
      <c r="GH83" s="99">
        <v>0</v>
      </c>
      <c r="GI83" s="99">
        <v>0</v>
      </c>
      <c r="GJ83" s="99">
        <v>0</v>
      </c>
      <c r="GK83" s="99">
        <v>0</v>
      </c>
      <c r="GL83" s="99">
        <v>0</v>
      </c>
      <c r="GM83" s="99">
        <v>0</v>
      </c>
      <c r="GN83" s="99">
        <v>0</v>
      </c>
      <c r="GO83" s="99">
        <v>0</v>
      </c>
      <c r="GP83" s="99">
        <v>0</v>
      </c>
      <c r="GQ83" s="99">
        <v>0</v>
      </c>
      <c r="GR83" s="99">
        <v>0</v>
      </c>
      <c r="GS83" s="99">
        <v>0</v>
      </c>
      <c r="GT83" s="99">
        <v>0</v>
      </c>
      <c r="GU83" s="99">
        <v>0</v>
      </c>
      <c r="GV83" s="99">
        <v>0</v>
      </c>
      <c r="GW83" s="99">
        <v>0</v>
      </c>
      <c r="GX83" s="99">
        <v>0</v>
      </c>
      <c r="GY83" s="99">
        <v>0</v>
      </c>
      <c r="GZ83" s="99">
        <v>0</v>
      </c>
    </row>
    <row r="84" spans="2:208" s="27" customFormat="1" ht="14.25" hidden="1" outlineLevel="2" x14ac:dyDescent="0.25">
      <c r="B84" s="26">
        <v>20</v>
      </c>
      <c r="C84" s="55">
        <v>222.3</v>
      </c>
      <c r="D84" s="82"/>
      <c r="E84" s="55"/>
      <c r="F84" s="55"/>
      <c r="G84" s="83">
        <v>222.3</v>
      </c>
      <c r="H84" s="41" t="s">
        <v>88</v>
      </c>
      <c r="I84" s="100">
        <v>0</v>
      </c>
      <c r="J84" s="100">
        <v>0</v>
      </c>
      <c r="K84" s="100">
        <v>0</v>
      </c>
      <c r="L84" s="100">
        <v>0</v>
      </c>
      <c r="M84" s="100">
        <v>0</v>
      </c>
      <c r="N84" s="100">
        <v>0</v>
      </c>
      <c r="O84" s="100">
        <v>0</v>
      </c>
      <c r="P84" s="100">
        <v>0</v>
      </c>
      <c r="Q84" s="100">
        <v>0</v>
      </c>
      <c r="R84" s="100">
        <v>0</v>
      </c>
      <c r="S84" s="100">
        <v>0</v>
      </c>
      <c r="T84" s="100">
        <v>0</v>
      </c>
      <c r="U84" s="100">
        <v>0</v>
      </c>
      <c r="V84" s="100">
        <v>0</v>
      </c>
      <c r="W84" s="100">
        <v>0</v>
      </c>
      <c r="X84" s="100">
        <v>0</v>
      </c>
      <c r="Y84" s="100">
        <v>0</v>
      </c>
      <c r="Z84" s="100">
        <v>0</v>
      </c>
      <c r="AA84" s="100">
        <v>0</v>
      </c>
      <c r="AB84" s="100">
        <v>0</v>
      </c>
      <c r="AC84" s="100">
        <v>0</v>
      </c>
      <c r="AD84" s="100">
        <v>0</v>
      </c>
      <c r="AE84" s="100">
        <v>0</v>
      </c>
      <c r="AF84" s="100">
        <v>0</v>
      </c>
      <c r="AG84" s="100">
        <v>0</v>
      </c>
      <c r="AH84" s="100">
        <v>0</v>
      </c>
      <c r="AI84" s="100">
        <v>0</v>
      </c>
      <c r="AJ84" s="100">
        <v>0</v>
      </c>
      <c r="AK84" s="100">
        <v>0</v>
      </c>
      <c r="AL84" s="100">
        <v>0</v>
      </c>
      <c r="AM84" s="100">
        <v>0</v>
      </c>
      <c r="AN84" s="100">
        <v>0</v>
      </c>
      <c r="AO84" s="100">
        <v>0</v>
      </c>
      <c r="AP84" s="100">
        <v>0</v>
      </c>
      <c r="AQ84" s="100">
        <v>0</v>
      </c>
      <c r="AR84" s="100">
        <v>0</v>
      </c>
      <c r="AS84" s="100">
        <v>0</v>
      </c>
      <c r="AT84" s="100">
        <v>0</v>
      </c>
      <c r="AU84" s="100">
        <v>0</v>
      </c>
      <c r="AV84" s="100">
        <v>0</v>
      </c>
      <c r="AW84" s="100">
        <v>0</v>
      </c>
      <c r="AX84" s="100">
        <v>0</v>
      </c>
      <c r="AY84" s="100">
        <v>0</v>
      </c>
      <c r="AZ84" s="100">
        <v>0</v>
      </c>
      <c r="BA84" s="100">
        <v>0</v>
      </c>
      <c r="BB84" s="100">
        <v>0</v>
      </c>
      <c r="BC84" s="100">
        <v>0</v>
      </c>
      <c r="BD84" s="100">
        <v>0</v>
      </c>
      <c r="BE84" s="100">
        <v>0</v>
      </c>
      <c r="BF84" s="100">
        <v>0</v>
      </c>
      <c r="BG84" s="100">
        <v>0</v>
      </c>
      <c r="BH84" s="100">
        <v>0</v>
      </c>
      <c r="BI84" s="100">
        <v>0</v>
      </c>
      <c r="BJ84" s="100">
        <v>0</v>
      </c>
      <c r="BK84" s="100">
        <v>0</v>
      </c>
      <c r="BL84" s="100">
        <v>0</v>
      </c>
      <c r="BM84" s="100">
        <v>0</v>
      </c>
      <c r="BN84" s="100">
        <v>0</v>
      </c>
      <c r="BO84" s="100">
        <v>0</v>
      </c>
      <c r="BP84" s="100">
        <v>0</v>
      </c>
      <c r="BQ84" s="100">
        <v>0</v>
      </c>
      <c r="BR84" s="100">
        <v>0</v>
      </c>
      <c r="BS84" s="100">
        <v>0</v>
      </c>
      <c r="BT84" s="100">
        <v>0</v>
      </c>
      <c r="BU84" s="100">
        <v>0</v>
      </c>
      <c r="BV84" s="100">
        <v>0</v>
      </c>
      <c r="BW84" s="100">
        <v>0</v>
      </c>
      <c r="BX84" s="100">
        <v>0</v>
      </c>
      <c r="BY84" s="100">
        <v>0</v>
      </c>
      <c r="BZ84" s="100">
        <v>0</v>
      </c>
      <c r="CA84" s="100">
        <v>0</v>
      </c>
      <c r="CB84" s="100">
        <v>0</v>
      </c>
      <c r="CC84" s="100">
        <v>0</v>
      </c>
      <c r="CD84" s="100">
        <v>0</v>
      </c>
      <c r="CE84" s="100">
        <v>0</v>
      </c>
      <c r="CF84" s="100">
        <v>0</v>
      </c>
      <c r="CG84" s="100">
        <v>0</v>
      </c>
      <c r="CH84" s="100">
        <v>0</v>
      </c>
      <c r="CI84" s="100">
        <v>0</v>
      </c>
      <c r="CJ84" s="100">
        <v>0</v>
      </c>
      <c r="CK84" s="100">
        <v>0</v>
      </c>
      <c r="CL84" s="100">
        <v>0</v>
      </c>
      <c r="CM84" s="100">
        <v>0</v>
      </c>
      <c r="CN84" s="100">
        <v>0</v>
      </c>
      <c r="CO84" s="100">
        <v>0</v>
      </c>
      <c r="CP84" s="100">
        <v>0</v>
      </c>
      <c r="CQ84" s="100">
        <v>0</v>
      </c>
      <c r="CR84" s="100">
        <v>0</v>
      </c>
      <c r="CS84" s="100">
        <v>0</v>
      </c>
      <c r="CT84" s="100">
        <v>0</v>
      </c>
      <c r="CU84" s="100">
        <v>0</v>
      </c>
      <c r="CV84" s="100">
        <v>0</v>
      </c>
      <c r="CW84" s="100">
        <v>0</v>
      </c>
      <c r="CX84" s="100">
        <v>0</v>
      </c>
      <c r="CY84" s="100">
        <v>0</v>
      </c>
      <c r="CZ84" s="100">
        <v>0</v>
      </c>
      <c r="DA84" s="100">
        <v>0</v>
      </c>
      <c r="DB84" s="100">
        <v>0</v>
      </c>
      <c r="DC84" s="100">
        <v>0</v>
      </c>
      <c r="DD84" s="100">
        <v>0</v>
      </c>
      <c r="DE84" s="100">
        <v>0</v>
      </c>
      <c r="DF84" s="100">
        <v>0</v>
      </c>
      <c r="DG84" s="100">
        <v>0</v>
      </c>
      <c r="DH84" s="100">
        <v>0</v>
      </c>
      <c r="DI84" s="100">
        <v>0</v>
      </c>
      <c r="DJ84" s="100">
        <v>0</v>
      </c>
      <c r="DK84" s="100">
        <v>0</v>
      </c>
      <c r="DL84" s="100">
        <v>0</v>
      </c>
      <c r="DM84" s="100">
        <v>0</v>
      </c>
      <c r="DN84" s="100">
        <v>0</v>
      </c>
      <c r="DO84" s="100">
        <v>0</v>
      </c>
      <c r="DP84" s="100">
        <v>0</v>
      </c>
      <c r="DQ84" s="100">
        <v>0</v>
      </c>
      <c r="DR84" s="100">
        <v>0</v>
      </c>
      <c r="DS84" s="100">
        <v>0</v>
      </c>
      <c r="DT84" s="100">
        <v>0</v>
      </c>
      <c r="DU84" s="100">
        <v>0</v>
      </c>
      <c r="DV84" s="100">
        <v>0</v>
      </c>
      <c r="DW84" s="100">
        <v>0</v>
      </c>
      <c r="DX84" s="100">
        <v>0</v>
      </c>
      <c r="DY84" s="100">
        <v>0</v>
      </c>
      <c r="DZ84" s="100">
        <v>0</v>
      </c>
      <c r="EA84" s="100">
        <v>0</v>
      </c>
      <c r="EB84" s="100">
        <v>0</v>
      </c>
      <c r="EC84" s="100">
        <v>0</v>
      </c>
      <c r="ED84" s="100">
        <v>0</v>
      </c>
      <c r="EE84" s="100">
        <v>0</v>
      </c>
      <c r="EF84" s="100">
        <v>0</v>
      </c>
      <c r="EG84" s="100">
        <v>0</v>
      </c>
      <c r="EH84" s="100">
        <v>0</v>
      </c>
      <c r="EI84" s="100">
        <v>0</v>
      </c>
      <c r="EJ84" s="100">
        <v>0</v>
      </c>
      <c r="EK84" s="100">
        <v>0</v>
      </c>
      <c r="EL84" s="100">
        <v>0</v>
      </c>
      <c r="EM84" s="100">
        <v>0</v>
      </c>
      <c r="EN84" s="100">
        <v>1520000</v>
      </c>
      <c r="EO84" s="100">
        <v>0</v>
      </c>
      <c r="EP84" s="100">
        <v>0</v>
      </c>
      <c r="EQ84" s="100">
        <v>0</v>
      </c>
      <c r="ER84" s="100">
        <v>0</v>
      </c>
      <c r="ES84" s="100">
        <v>0</v>
      </c>
      <c r="ET84" s="100">
        <v>0</v>
      </c>
      <c r="EU84" s="100">
        <v>0</v>
      </c>
      <c r="EV84" s="100">
        <v>0</v>
      </c>
      <c r="EW84" s="100">
        <v>0</v>
      </c>
      <c r="EX84" s="100">
        <v>0</v>
      </c>
      <c r="EY84" s="100">
        <v>0</v>
      </c>
      <c r="EZ84" s="100">
        <v>0</v>
      </c>
      <c r="FA84" s="100">
        <v>0</v>
      </c>
      <c r="FB84" s="100">
        <v>0</v>
      </c>
      <c r="FC84" s="100">
        <v>0</v>
      </c>
      <c r="FD84" s="100">
        <v>0</v>
      </c>
      <c r="FE84" s="100">
        <v>0</v>
      </c>
      <c r="FF84" s="100">
        <v>0</v>
      </c>
      <c r="FG84" s="100">
        <v>0</v>
      </c>
      <c r="FH84" s="100">
        <v>0</v>
      </c>
      <c r="FI84" s="100">
        <v>0</v>
      </c>
      <c r="FJ84" s="100">
        <v>0</v>
      </c>
      <c r="FK84" s="100">
        <v>0</v>
      </c>
      <c r="FL84" s="100">
        <v>0</v>
      </c>
      <c r="FM84" s="100">
        <v>0</v>
      </c>
      <c r="FN84" s="100">
        <v>0</v>
      </c>
      <c r="FO84" s="100">
        <v>0</v>
      </c>
      <c r="FP84" s="100">
        <v>0</v>
      </c>
      <c r="FQ84" s="100">
        <v>0</v>
      </c>
      <c r="FR84" s="100">
        <v>0</v>
      </c>
      <c r="FS84" s="100">
        <v>0</v>
      </c>
      <c r="FT84" s="100">
        <v>0</v>
      </c>
      <c r="FU84" s="100">
        <v>0</v>
      </c>
      <c r="FV84" s="100">
        <v>0</v>
      </c>
      <c r="FW84" s="100">
        <v>0</v>
      </c>
      <c r="FX84" s="100">
        <v>0</v>
      </c>
      <c r="FY84" s="100">
        <v>0</v>
      </c>
      <c r="FZ84" s="100">
        <v>0</v>
      </c>
      <c r="GA84" s="100">
        <v>0</v>
      </c>
      <c r="GB84" s="100">
        <v>0</v>
      </c>
      <c r="GC84" s="100">
        <v>0</v>
      </c>
      <c r="GD84" s="100">
        <v>0</v>
      </c>
      <c r="GE84" s="100">
        <v>0</v>
      </c>
      <c r="GF84" s="100">
        <v>0</v>
      </c>
      <c r="GG84" s="100">
        <v>0</v>
      </c>
      <c r="GH84" s="100">
        <v>0</v>
      </c>
      <c r="GI84" s="100">
        <v>0</v>
      </c>
      <c r="GJ84" s="100">
        <v>0</v>
      </c>
      <c r="GK84" s="100">
        <v>0</v>
      </c>
      <c r="GL84" s="100">
        <v>0</v>
      </c>
      <c r="GM84" s="100">
        <v>0</v>
      </c>
      <c r="GN84" s="100">
        <v>0</v>
      </c>
      <c r="GO84" s="100">
        <v>0</v>
      </c>
      <c r="GP84" s="100">
        <v>0</v>
      </c>
      <c r="GQ84" s="100">
        <v>0</v>
      </c>
      <c r="GR84" s="100">
        <v>0</v>
      </c>
      <c r="GS84" s="100">
        <v>0</v>
      </c>
      <c r="GT84" s="100">
        <v>0</v>
      </c>
      <c r="GU84" s="100">
        <v>0</v>
      </c>
      <c r="GV84" s="100">
        <v>0</v>
      </c>
      <c r="GW84" s="100">
        <v>0</v>
      </c>
      <c r="GX84" s="100">
        <v>0</v>
      </c>
      <c r="GY84" s="100">
        <v>0</v>
      </c>
      <c r="GZ84" s="100">
        <v>0</v>
      </c>
    </row>
    <row r="85" spans="2:208" hidden="1" outlineLevel="2" x14ac:dyDescent="0.3">
      <c r="B85" s="21">
        <v>20</v>
      </c>
      <c r="C85" s="52">
        <v>223</v>
      </c>
      <c r="D85" s="77"/>
      <c r="E85" s="52"/>
      <c r="F85" s="52">
        <v>223</v>
      </c>
      <c r="G85" s="78"/>
      <c r="H85" s="35" t="s">
        <v>89</v>
      </c>
      <c r="I85" s="97">
        <v>0</v>
      </c>
      <c r="J85" s="97">
        <v>0</v>
      </c>
      <c r="K85" s="97">
        <v>0</v>
      </c>
      <c r="L85" s="97">
        <v>12620000</v>
      </c>
      <c r="M85" s="97">
        <v>0</v>
      </c>
      <c r="N85" s="97">
        <v>0</v>
      </c>
      <c r="O85" s="97">
        <v>0</v>
      </c>
      <c r="P85" s="97">
        <v>50461591.168633416</v>
      </c>
      <c r="Q85" s="97">
        <v>0</v>
      </c>
      <c r="R85" s="97">
        <v>0</v>
      </c>
      <c r="S85" s="97">
        <v>0</v>
      </c>
      <c r="T85" s="97">
        <v>28910000</v>
      </c>
      <c r="U85" s="97">
        <v>0</v>
      </c>
      <c r="V85" s="97">
        <v>0</v>
      </c>
      <c r="W85" s="97">
        <v>0</v>
      </c>
      <c r="X85" s="97">
        <v>115630000</v>
      </c>
      <c r="Y85" s="97">
        <v>0</v>
      </c>
      <c r="Z85" s="97">
        <v>0</v>
      </c>
      <c r="AA85" s="97">
        <v>0</v>
      </c>
      <c r="AB85" s="97">
        <v>9640000</v>
      </c>
      <c r="AC85" s="97">
        <v>0</v>
      </c>
      <c r="AD85" s="97">
        <v>0</v>
      </c>
      <c r="AE85" s="97">
        <v>0</v>
      </c>
      <c r="AF85" s="97">
        <v>38540000</v>
      </c>
      <c r="AG85" s="97">
        <v>0</v>
      </c>
      <c r="AH85" s="97">
        <v>0</v>
      </c>
      <c r="AI85" s="97">
        <v>0</v>
      </c>
      <c r="AJ85" s="97">
        <v>22080000</v>
      </c>
      <c r="AK85" s="97">
        <v>0</v>
      </c>
      <c r="AL85" s="97">
        <v>0</v>
      </c>
      <c r="AM85" s="97">
        <v>0</v>
      </c>
      <c r="AN85" s="97">
        <v>88320000</v>
      </c>
      <c r="AO85" s="97">
        <v>0</v>
      </c>
      <c r="AP85" s="97">
        <v>0</v>
      </c>
      <c r="AQ85" s="97">
        <v>0</v>
      </c>
      <c r="AR85" s="97">
        <v>0</v>
      </c>
      <c r="AS85" s="97">
        <v>0</v>
      </c>
      <c r="AT85" s="97">
        <v>0</v>
      </c>
      <c r="AU85" s="97">
        <v>0</v>
      </c>
      <c r="AV85" s="97">
        <v>0</v>
      </c>
      <c r="AW85" s="97">
        <v>0</v>
      </c>
      <c r="AX85" s="97">
        <v>0</v>
      </c>
      <c r="AY85" s="97">
        <v>0</v>
      </c>
      <c r="AZ85" s="97">
        <v>0</v>
      </c>
      <c r="BA85" s="97">
        <v>0</v>
      </c>
      <c r="BB85" s="97">
        <v>0</v>
      </c>
      <c r="BC85" s="97">
        <v>0</v>
      </c>
      <c r="BD85" s="97">
        <v>0</v>
      </c>
      <c r="BE85" s="97">
        <v>0</v>
      </c>
      <c r="BF85" s="97">
        <v>0</v>
      </c>
      <c r="BG85" s="97">
        <v>0</v>
      </c>
      <c r="BH85" s="97">
        <v>0</v>
      </c>
      <c r="BI85" s="97">
        <v>0</v>
      </c>
      <c r="BJ85" s="97">
        <v>0</v>
      </c>
      <c r="BK85" s="97">
        <v>0</v>
      </c>
      <c r="BL85" s="97">
        <v>0</v>
      </c>
      <c r="BM85" s="97">
        <v>7202704</v>
      </c>
      <c r="BN85" s="97">
        <v>15476063</v>
      </c>
      <c r="BO85" s="97">
        <v>1710459</v>
      </c>
      <c r="BP85" s="97">
        <v>24389226</v>
      </c>
      <c r="BQ85" s="97">
        <v>6258421</v>
      </c>
      <c r="BR85" s="97">
        <v>5480770</v>
      </c>
      <c r="BS85" s="97">
        <v>677069</v>
      </c>
      <c r="BT85" s="97">
        <v>12416260</v>
      </c>
      <c r="BU85" s="97">
        <v>4183887</v>
      </c>
      <c r="BV85" s="97">
        <v>2137927</v>
      </c>
      <c r="BW85" s="97">
        <v>292046</v>
      </c>
      <c r="BX85" s="97">
        <v>6613860</v>
      </c>
      <c r="BY85" s="97">
        <v>7213198</v>
      </c>
      <c r="BZ85" s="97">
        <v>3834126</v>
      </c>
      <c r="CA85" s="97">
        <v>494327</v>
      </c>
      <c r="CB85" s="97">
        <v>11541651</v>
      </c>
      <c r="CC85" s="97">
        <v>2854000</v>
      </c>
      <c r="CD85" s="97">
        <v>1812000</v>
      </c>
      <c r="CE85" s="97">
        <v>262000</v>
      </c>
      <c r="CF85" s="97">
        <v>4928000</v>
      </c>
      <c r="CG85" s="97">
        <v>0</v>
      </c>
      <c r="CH85" s="97">
        <v>0</v>
      </c>
      <c r="CI85" s="97">
        <v>0</v>
      </c>
      <c r="CJ85" s="97">
        <v>0</v>
      </c>
      <c r="CK85" s="97">
        <v>0</v>
      </c>
      <c r="CL85" s="97">
        <v>0</v>
      </c>
      <c r="CM85" s="97">
        <v>0</v>
      </c>
      <c r="CN85" s="97">
        <v>0</v>
      </c>
      <c r="CO85" s="97">
        <v>0</v>
      </c>
      <c r="CP85" s="97">
        <v>0</v>
      </c>
      <c r="CQ85" s="97">
        <v>0</v>
      </c>
      <c r="CR85" s="97">
        <v>0</v>
      </c>
      <c r="CS85" s="97">
        <v>501199.2</v>
      </c>
      <c r="CT85" s="97">
        <v>491092.1</v>
      </c>
      <c r="CU85" s="97">
        <v>54278.34</v>
      </c>
      <c r="CV85" s="97">
        <v>1046570</v>
      </c>
      <c r="CW85" s="97">
        <v>0</v>
      </c>
      <c r="CX85" s="97">
        <v>0</v>
      </c>
      <c r="CY85" s="97">
        <v>0</v>
      </c>
      <c r="CZ85" s="97">
        <v>0</v>
      </c>
      <c r="DA85" s="97">
        <v>24736854.177228902</v>
      </c>
      <c r="DB85" s="97">
        <v>14789786.992327901</v>
      </c>
      <c r="DC85" s="97">
        <v>2026988.27729702</v>
      </c>
      <c r="DD85" s="97">
        <v>41553629.446853898</v>
      </c>
      <c r="DE85" s="97">
        <v>0</v>
      </c>
      <c r="DF85" s="97">
        <v>0</v>
      </c>
      <c r="DG85" s="97">
        <v>0</v>
      </c>
      <c r="DH85" s="97">
        <v>0</v>
      </c>
      <c r="DI85" s="97">
        <v>0</v>
      </c>
      <c r="DJ85" s="97">
        <v>0</v>
      </c>
      <c r="DK85" s="97">
        <v>0</v>
      </c>
      <c r="DL85" s="97">
        <v>0</v>
      </c>
      <c r="DM85" s="97">
        <v>0</v>
      </c>
      <c r="DN85" s="97">
        <v>0</v>
      </c>
      <c r="DO85" s="97">
        <v>0</v>
      </c>
      <c r="DP85" s="97">
        <v>0</v>
      </c>
      <c r="DQ85" s="97">
        <v>0</v>
      </c>
      <c r="DR85" s="97">
        <v>0</v>
      </c>
      <c r="DS85" s="97">
        <v>0</v>
      </c>
      <c r="DT85" s="97">
        <v>0</v>
      </c>
      <c r="DU85" s="97">
        <v>0</v>
      </c>
      <c r="DV85" s="97">
        <v>0</v>
      </c>
      <c r="DW85" s="97">
        <v>0</v>
      </c>
      <c r="DX85" s="97">
        <v>0</v>
      </c>
      <c r="DY85" s="97">
        <v>0</v>
      </c>
      <c r="DZ85" s="97">
        <v>0</v>
      </c>
      <c r="EA85" s="97">
        <v>0</v>
      </c>
      <c r="EB85" s="97">
        <v>0</v>
      </c>
      <c r="EC85" s="97">
        <v>0</v>
      </c>
      <c r="ED85" s="97">
        <v>0</v>
      </c>
      <c r="EE85" s="97">
        <v>0</v>
      </c>
      <c r="EF85" s="97">
        <v>8600000</v>
      </c>
      <c r="EG85" s="97">
        <v>0</v>
      </c>
      <c r="EH85" s="97">
        <v>0</v>
      </c>
      <c r="EI85" s="97">
        <v>0</v>
      </c>
      <c r="EJ85" s="97">
        <v>0</v>
      </c>
      <c r="EK85" s="97">
        <v>0</v>
      </c>
      <c r="EL85" s="97">
        <v>0</v>
      </c>
      <c r="EM85" s="97">
        <v>0</v>
      </c>
      <c r="EN85" s="97">
        <v>0</v>
      </c>
      <c r="EO85" s="97">
        <v>0</v>
      </c>
      <c r="EP85" s="97">
        <v>0</v>
      </c>
      <c r="EQ85" s="97">
        <v>0</v>
      </c>
      <c r="ER85" s="97">
        <v>61456240</v>
      </c>
      <c r="ES85" s="97">
        <v>0</v>
      </c>
      <c r="ET85" s="97">
        <v>0</v>
      </c>
      <c r="EU85" s="97">
        <v>0</v>
      </c>
      <c r="EV85" s="97">
        <v>61456240</v>
      </c>
      <c r="EW85" s="97">
        <v>0</v>
      </c>
      <c r="EX85" s="97">
        <v>0</v>
      </c>
      <c r="EY85" s="97">
        <v>0</v>
      </c>
      <c r="EZ85" s="97">
        <v>17526000</v>
      </c>
      <c r="FA85" s="97">
        <v>0</v>
      </c>
      <c r="FB85" s="97">
        <v>0</v>
      </c>
      <c r="FC85" s="97">
        <v>0</v>
      </c>
      <c r="FD85" s="97">
        <v>15638000</v>
      </c>
      <c r="FE85" s="97">
        <v>0</v>
      </c>
      <c r="FF85" s="97">
        <v>0</v>
      </c>
      <c r="FG85" s="97">
        <v>0</v>
      </c>
      <c r="FH85" s="97">
        <v>13903000</v>
      </c>
      <c r="FI85" s="97">
        <v>0</v>
      </c>
      <c r="FJ85" s="97">
        <v>0</v>
      </c>
      <c r="FK85" s="97">
        <v>0</v>
      </c>
      <c r="FL85" s="97">
        <v>27808000</v>
      </c>
      <c r="FM85" s="97">
        <v>0</v>
      </c>
      <c r="FN85" s="97">
        <v>0</v>
      </c>
      <c r="FO85" s="97">
        <v>0</v>
      </c>
      <c r="FP85" s="97">
        <v>21109062</v>
      </c>
      <c r="FQ85" s="97">
        <v>0</v>
      </c>
      <c r="FR85" s="97">
        <v>0</v>
      </c>
      <c r="FS85" s="97">
        <v>0</v>
      </c>
      <c r="FT85" s="97">
        <v>18191996</v>
      </c>
      <c r="FU85" s="97">
        <v>0</v>
      </c>
      <c r="FV85" s="97">
        <v>0</v>
      </c>
      <c r="FW85" s="97">
        <v>0</v>
      </c>
      <c r="FX85" s="97">
        <v>16570614</v>
      </c>
      <c r="FY85" s="97">
        <v>0</v>
      </c>
      <c r="FZ85" s="97">
        <v>0</v>
      </c>
      <c r="GA85" s="97">
        <v>0</v>
      </c>
      <c r="GB85" s="97">
        <v>22249763</v>
      </c>
      <c r="GC85" s="97">
        <v>0</v>
      </c>
      <c r="GD85" s="97">
        <v>0</v>
      </c>
      <c r="GE85" s="97">
        <v>0</v>
      </c>
      <c r="GF85" s="97">
        <v>19304092</v>
      </c>
      <c r="GG85" s="97">
        <v>0</v>
      </c>
      <c r="GH85" s="97">
        <v>0</v>
      </c>
      <c r="GI85" s="97">
        <v>0</v>
      </c>
      <c r="GJ85" s="97">
        <v>17806818</v>
      </c>
      <c r="GK85" s="97">
        <v>0</v>
      </c>
      <c r="GL85" s="97">
        <v>0</v>
      </c>
      <c r="GM85" s="97">
        <v>0</v>
      </c>
      <c r="GN85" s="97">
        <v>21526266</v>
      </c>
      <c r="GO85" s="97">
        <v>0</v>
      </c>
      <c r="GP85" s="97">
        <v>0</v>
      </c>
      <c r="GQ85" s="97">
        <v>0</v>
      </c>
      <c r="GR85" s="97">
        <v>18603563</v>
      </c>
      <c r="GS85" s="97">
        <v>0</v>
      </c>
      <c r="GT85" s="97">
        <v>0</v>
      </c>
      <c r="GU85" s="97">
        <v>0</v>
      </c>
      <c r="GV85" s="97">
        <v>17115322</v>
      </c>
      <c r="GW85" s="97">
        <v>0</v>
      </c>
      <c r="GX85" s="97">
        <v>0</v>
      </c>
      <c r="GY85" s="97">
        <v>0</v>
      </c>
      <c r="GZ85" s="97">
        <v>0</v>
      </c>
    </row>
    <row r="86" spans="2:208" s="27" customFormat="1" ht="14.25" hidden="1" outlineLevel="2" x14ac:dyDescent="0.25">
      <c r="B86" s="26">
        <v>20</v>
      </c>
      <c r="C86" s="55">
        <v>223.1</v>
      </c>
      <c r="D86" s="82"/>
      <c r="E86" s="55"/>
      <c r="F86" s="59"/>
      <c r="G86" s="86">
        <v>223.1</v>
      </c>
      <c r="H86" s="40" t="s">
        <v>90</v>
      </c>
      <c r="I86" s="99">
        <v>0</v>
      </c>
      <c r="J86" s="99">
        <v>0</v>
      </c>
      <c r="K86" s="99">
        <v>0</v>
      </c>
      <c r="L86" s="99">
        <v>0</v>
      </c>
      <c r="M86" s="99">
        <v>0</v>
      </c>
      <c r="N86" s="99">
        <v>0</v>
      </c>
      <c r="O86" s="99">
        <v>0</v>
      </c>
      <c r="P86" s="99">
        <v>0</v>
      </c>
      <c r="Q86" s="99">
        <v>0</v>
      </c>
      <c r="R86" s="99">
        <v>0</v>
      </c>
      <c r="S86" s="99">
        <v>0</v>
      </c>
      <c r="T86" s="99">
        <v>0</v>
      </c>
      <c r="U86" s="99">
        <v>0</v>
      </c>
      <c r="V86" s="99">
        <v>0</v>
      </c>
      <c r="W86" s="99">
        <v>0</v>
      </c>
      <c r="X86" s="99">
        <v>0</v>
      </c>
      <c r="Y86" s="99">
        <v>0</v>
      </c>
      <c r="Z86" s="99">
        <v>0</v>
      </c>
      <c r="AA86" s="99">
        <v>0</v>
      </c>
      <c r="AB86" s="99">
        <v>0</v>
      </c>
      <c r="AC86" s="99">
        <v>0</v>
      </c>
      <c r="AD86" s="99">
        <v>0</v>
      </c>
      <c r="AE86" s="99">
        <v>0</v>
      </c>
      <c r="AF86" s="99">
        <v>0</v>
      </c>
      <c r="AG86" s="99">
        <v>0</v>
      </c>
      <c r="AH86" s="99">
        <v>0</v>
      </c>
      <c r="AI86" s="99">
        <v>0</v>
      </c>
      <c r="AJ86" s="99">
        <v>0</v>
      </c>
      <c r="AK86" s="99">
        <v>0</v>
      </c>
      <c r="AL86" s="99">
        <v>0</v>
      </c>
      <c r="AM86" s="99">
        <v>0</v>
      </c>
      <c r="AN86" s="99">
        <v>0</v>
      </c>
      <c r="AO86" s="99">
        <v>0</v>
      </c>
      <c r="AP86" s="99">
        <v>0</v>
      </c>
      <c r="AQ86" s="99">
        <v>0</v>
      </c>
      <c r="AR86" s="99">
        <v>0</v>
      </c>
      <c r="AS86" s="99">
        <v>0</v>
      </c>
      <c r="AT86" s="99">
        <v>0</v>
      </c>
      <c r="AU86" s="99">
        <v>0</v>
      </c>
      <c r="AV86" s="99">
        <v>0</v>
      </c>
      <c r="AW86" s="99">
        <v>0</v>
      </c>
      <c r="AX86" s="99">
        <v>0</v>
      </c>
      <c r="AY86" s="99">
        <v>0</v>
      </c>
      <c r="AZ86" s="99">
        <v>0</v>
      </c>
      <c r="BA86" s="99">
        <v>0</v>
      </c>
      <c r="BB86" s="99">
        <v>0</v>
      </c>
      <c r="BC86" s="99">
        <v>0</v>
      </c>
      <c r="BD86" s="99">
        <v>0</v>
      </c>
      <c r="BE86" s="99">
        <v>0</v>
      </c>
      <c r="BF86" s="99">
        <v>0</v>
      </c>
      <c r="BG86" s="99">
        <v>0</v>
      </c>
      <c r="BH86" s="99">
        <v>0</v>
      </c>
      <c r="BI86" s="99">
        <v>0</v>
      </c>
      <c r="BJ86" s="99">
        <v>0</v>
      </c>
      <c r="BK86" s="99">
        <v>0</v>
      </c>
      <c r="BL86" s="99">
        <v>0</v>
      </c>
      <c r="BM86" s="99">
        <v>0</v>
      </c>
      <c r="BN86" s="99">
        <v>0</v>
      </c>
      <c r="BO86" s="99">
        <v>0</v>
      </c>
      <c r="BP86" s="99">
        <v>0</v>
      </c>
      <c r="BQ86" s="99">
        <v>0</v>
      </c>
      <c r="BR86" s="99">
        <v>0</v>
      </c>
      <c r="BS86" s="99">
        <v>0</v>
      </c>
      <c r="BT86" s="99">
        <v>0</v>
      </c>
      <c r="BU86" s="99">
        <v>0</v>
      </c>
      <c r="BV86" s="99">
        <v>0</v>
      </c>
      <c r="BW86" s="99">
        <v>0</v>
      </c>
      <c r="BX86" s="99">
        <v>0</v>
      </c>
      <c r="BY86" s="99">
        <v>0</v>
      </c>
      <c r="BZ86" s="99">
        <v>0</v>
      </c>
      <c r="CA86" s="99">
        <v>0</v>
      </c>
      <c r="CB86" s="99">
        <v>0</v>
      </c>
      <c r="CC86" s="99">
        <v>0</v>
      </c>
      <c r="CD86" s="99">
        <v>0</v>
      </c>
      <c r="CE86" s="99">
        <v>0</v>
      </c>
      <c r="CF86" s="99">
        <v>0</v>
      </c>
      <c r="CG86" s="99">
        <v>0</v>
      </c>
      <c r="CH86" s="99">
        <v>0</v>
      </c>
      <c r="CI86" s="99">
        <v>0</v>
      </c>
      <c r="CJ86" s="99">
        <v>0</v>
      </c>
      <c r="CK86" s="99">
        <v>0</v>
      </c>
      <c r="CL86" s="99">
        <v>0</v>
      </c>
      <c r="CM86" s="99">
        <v>0</v>
      </c>
      <c r="CN86" s="99">
        <v>0</v>
      </c>
      <c r="CO86" s="99">
        <v>0</v>
      </c>
      <c r="CP86" s="99">
        <v>0</v>
      </c>
      <c r="CQ86" s="99">
        <v>0</v>
      </c>
      <c r="CR86" s="99">
        <v>0</v>
      </c>
      <c r="CS86" s="99">
        <v>0</v>
      </c>
      <c r="CT86" s="99">
        <v>0</v>
      </c>
      <c r="CU86" s="99">
        <v>0</v>
      </c>
      <c r="CV86" s="99">
        <v>0</v>
      </c>
      <c r="CW86" s="99">
        <v>0</v>
      </c>
      <c r="CX86" s="99">
        <v>0</v>
      </c>
      <c r="CY86" s="99">
        <v>0</v>
      </c>
      <c r="CZ86" s="99">
        <v>0</v>
      </c>
      <c r="DA86" s="99">
        <v>0</v>
      </c>
      <c r="DB86" s="99">
        <v>0</v>
      </c>
      <c r="DC86" s="99">
        <v>0</v>
      </c>
      <c r="DD86" s="99">
        <v>0</v>
      </c>
      <c r="DE86" s="99">
        <v>0</v>
      </c>
      <c r="DF86" s="99">
        <v>0</v>
      </c>
      <c r="DG86" s="99">
        <v>0</v>
      </c>
      <c r="DH86" s="99">
        <v>0</v>
      </c>
      <c r="DI86" s="99">
        <v>0</v>
      </c>
      <c r="DJ86" s="99">
        <v>0</v>
      </c>
      <c r="DK86" s="99">
        <v>0</v>
      </c>
      <c r="DL86" s="99">
        <v>0</v>
      </c>
      <c r="DM86" s="99">
        <v>0</v>
      </c>
      <c r="DN86" s="99">
        <v>0</v>
      </c>
      <c r="DO86" s="99">
        <v>0</v>
      </c>
      <c r="DP86" s="99">
        <v>0</v>
      </c>
      <c r="DQ86" s="99">
        <v>0</v>
      </c>
      <c r="DR86" s="99">
        <v>0</v>
      </c>
      <c r="DS86" s="99">
        <v>0</v>
      </c>
      <c r="DT86" s="99">
        <v>0</v>
      </c>
      <c r="DU86" s="99">
        <v>0</v>
      </c>
      <c r="DV86" s="99">
        <v>0</v>
      </c>
      <c r="DW86" s="99">
        <v>0</v>
      </c>
      <c r="DX86" s="99">
        <v>0</v>
      </c>
      <c r="DY86" s="99">
        <v>0</v>
      </c>
      <c r="DZ86" s="99">
        <v>0</v>
      </c>
      <c r="EA86" s="99">
        <v>0</v>
      </c>
      <c r="EB86" s="99">
        <v>0</v>
      </c>
      <c r="EC86" s="99">
        <v>0</v>
      </c>
      <c r="ED86" s="99">
        <v>0</v>
      </c>
      <c r="EE86" s="99">
        <v>0</v>
      </c>
      <c r="EF86" s="99">
        <v>0</v>
      </c>
      <c r="EG86" s="99">
        <v>0</v>
      </c>
      <c r="EH86" s="99">
        <v>0</v>
      </c>
      <c r="EI86" s="99">
        <v>0</v>
      </c>
      <c r="EJ86" s="99">
        <v>0</v>
      </c>
      <c r="EK86" s="99">
        <v>0</v>
      </c>
      <c r="EL86" s="99">
        <v>0</v>
      </c>
      <c r="EM86" s="99">
        <v>0</v>
      </c>
      <c r="EN86" s="99">
        <v>0</v>
      </c>
      <c r="EO86" s="99">
        <v>0</v>
      </c>
      <c r="EP86" s="99">
        <v>0</v>
      </c>
      <c r="EQ86" s="99">
        <v>0</v>
      </c>
      <c r="ER86" s="99">
        <v>0</v>
      </c>
      <c r="ES86" s="99">
        <v>0</v>
      </c>
      <c r="ET86" s="99">
        <v>0</v>
      </c>
      <c r="EU86" s="99">
        <v>0</v>
      </c>
      <c r="EV86" s="99">
        <v>0</v>
      </c>
      <c r="EW86" s="99">
        <v>0</v>
      </c>
      <c r="EX86" s="99">
        <v>0</v>
      </c>
      <c r="EY86" s="99">
        <v>0</v>
      </c>
      <c r="EZ86" s="99">
        <v>0</v>
      </c>
      <c r="FA86" s="99">
        <v>0</v>
      </c>
      <c r="FB86" s="99">
        <v>0</v>
      </c>
      <c r="FC86" s="99">
        <v>0</v>
      </c>
      <c r="FD86" s="99">
        <v>0</v>
      </c>
      <c r="FE86" s="99">
        <v>0</v>
      </c>
      <c r="FF86" s="99">
        <v>0</v>
      </c>
      <c r="FG86" s="99">
        <v>0</v>
      </c>
      <c r="FH86" s="99">
        <v>0</v>
      </c>
      <c r="FI86" s="99">
        <v>0</v>
      </c>
      <c r="FJ86" s="99">
        <v>0</v>
      </c>
      <c r="FK86" s="99">
        <v>0</v>
      </c>
      <c r="FL86" s="99">
        <v>0</v>
      </c>
      <c r="FM86" s="99">
        <v>0</v>
      </c>
      <c r="FN86" s="99">
        <v>0</v>
      </c>
      <c r="FO86" s="99">
        <v>0</v>
      </c>
      <c r="FP86" s="99">
        <v>0</v>
      </c>
      <c r="FQ86" s="99">
        <v>0</v>
      </c>
      <c r="FR86" s="99">
        <v>0</v>
      </c>
      <c r="FS86" s="99">
        <v>0</v>
      </c>
      <c r="FT86" s="99">
        <v>0</v>
      </c>
      <c r="FU86" s="99">
        <v>0</v>
      </c>
      <c r="FV86" s="99">
        <v>0</v>
      </c>
      <c r="FW86" s="99">
        <v>0</v>
      </c>
      <c r="FX86" s="99">
        <v>0</v>
      </c>
      <c r="FY86" s="99">
        <v>0</v>
      </c>
      <c r="FZ86" s="99">
        <v>0</v>
      </c>
      <c r="GA86" s="99">
        <v>0</v>
      </c>
      <c r="GB86" s="99">
        <v>0</v>
      </c>
      <c r="GC86" s="99">
        <v>0</v>
      </c>
      <c r="GD86" s="99">
        <v>0</v>
      </c>
      <c r="GE86" s="99">
        <v>0</v>
      </c>
      <c r="GF86" s="99">
        <v>0</v>
      </c>
      <c r="GG86" s="99">
        <v>0</v>
      </c>
      <c r="GH86" s="99">
        <v>0</v>
      </c>
      <c r="GI86" s="99">
        <v>0</v>
      </c>
      <c r="GJ86" s="99">
        <v>0</v>
      </c>
      <c r="GK86" s="99">
        <v>0</v>
      </c>
      <c r="GL86" s="99">
        <v>0</v>
      </c>
      <c r="GM86" s="99">
        <v>0</v>
      </c>
      <c r="GN86" s="99">
        <v>0</v>
      </c>
      <c r="GO86" s="99">
        <v>0</v>
      </c>
      <c r="GP86" s="99">
        <v>0</v>
      </c>
      <c r="GQ86" s="99">
        <v>0</v>
      </c>
      <c r="GR86" s="99">
        <v>0</v>
      </c>
      <c r="GS86" s="99">
        <v>0</v>
      </c>
      <c r="GT86" s="99">
        <v>0</v>
      </c>
      <c r="GU86" s="99">
        <v>0</v>
      </c>
      <c r="GV86" s="99">
        <v>0</v>
      </c>
      <c r="GW86" s="99">
        <v>0</v>
      </c>
      <c r="GX86" s="99">
        <v>0</v>
      </c>
      <c r="GY86" s="99">
        <v>0</v>
      </c>
      <c r="GZ86" s="99">
        <v>0</v>
      </c>
    </row>
    <row r="87" spans="2:208" s="27" customFormat="1" ht="14.25" hidden="1" outlineLevel="2" x14ac:dyDescent="0.25">
      <c r="B87" s="26">
        <v>20</v>
      </c>
      <c r="C87" s="55">
        <v>223.3</v>
      </c>
      <c r="D87" s="82"/>
      <c r="E87" s="55"/>
      <c r="F87" s="59"/>
      <c r="G87" s="86">
        <v>223.3</v>
      </c>
      <c r="H87" s="40" t="s">
        <v>91</v>
      </c>
      <c r="I87" s="99">
        <v>0</v>
      </c>
      <c r="J87" s="99">
        <v>0</v>
      </c>
      <c r="K87" s="99">
        <v>0</v>
      </c>
      <c r="L87" s="99">
        <v>0</v>
      </c>
      <c r="M87" s="99">
        <v>0</v>
      </c>
      <c r="N87" s="99">
        <v>0</v>
      </c>
      <c r="O87" s="99">
        <v>0</v>
      </c>
      <c r="P87" s="99">
        <v>0</v>
      </c>
      <c r="Q87" s="99">
        <v>0</v>
      </c>
      <c r="R87" s="99">
        <v>0</v>
      </c>
      <c r="S87" s="99">
        <v>0</v>
      </c>
      <c r="T87" s="99">
        <v>0</v>
      </c>
      <c r="U87" s="99">
        <v>0</v>
      </c>
      <c r="V87" s="99">
        <v>0</v>
      </c>
      <c r="W87" s="99">
        <v>0</v>
      </c>
      <c r="X87" s="99">
        <v>0</v>
      </c>
      <c r="Y87" s="99">
        <v>0</v>
      </c>
      <c r="Z87" s="99">
        <v>0</v>
      </c>
      <c r="AA87" s="99">
        <v>0</v>
      </c>
      <c r="AB87" s="99">
        <v>0</v>
      </c>
      <c r="AC87" s="99">
        <v>0</v>
      </c>
      <c r="AD87" s="99">
        <v>0</v>
      </c>
      <c r="AE87" s="99">
        <v>0</v>
      </c>
      <c r="AF87" s="99">
        <v>0</v>
      </c>
      <c r="AG87" s="99">
        <v>0</v>
      </c>
      <c r="AH87" s="99">
        <v>0</v>
      </c>
      <c r="AI87" s="99">
        <v>0</v>
      </c>
      <c r="AJ87" s="99">
        <v>0</v>
      </c>
      <c r="AK87" s="99">
        <v>0</v>
      </c>
      <c r="AL87" s="99">
        <v>0</v>
      </c>
      <c r="AM87" s="99">
        <v>0</v>
      </c>
      <c r="AN87" s="99">
        <v>0</v>
      </c>
      <c r="AO87" s="99">
        <v>0</v>
      </c>
      <c r="AP87" s="99">
        <v>0</v>
      </c>
      <c r="AQ87" s="99">
        <v>0</v>
      </c>
      <c r="AR87" s="99">
        <v>0</v>
      </c>
      <c r="AS87" s="99">
        <v>0</v>
      </c>
      <c r="AT87" s="99">
        <v>0</v>
      </c>
      <c r="AU87" s="99">
        <v>0</v>
      </c>
      <c r="AV87" s="99">
        <v>0</v>
      </c>
      <c r="AW87" s="99">
        <v>0</v>
      </c>
      <c r="AX87" s="99">
        <v>0</v>
      </c>
      <c r="AY87" s="99">
        <v>0</v>
      </c>
      <c r="AZ87" s="99">
        <v>0</v>
      </c>
      <c r="BA87" s="99">
        <v>0</v>
      </c>
      <c r="BB87" s="99">
        <v>0</v>
      </c>
      <c r="BC87" s="99">
        <v>0</v>
      </c>
      <c r="BD87" s="99">
        <v>0</v>
      </c>
      <c r="BE87" s="99">
        <v>0</v>
      </c>
      <c r="BF87" s="99">
        <v>0</v>
      </c>
      <c r="BG87" s="99">
        <v>0</v>
      </c>
      <c r="BH87" s="99">
        <v>0</v>
      </c>
      <c r="BI87" s="99">
        <v>0</v>
      </c>
      <c r="BJ87" s="99">
        <v>0</v>
      </c>
      <c r="BK87" s="99">
        <v>0</v>
      </c>
      <c r="BL87" s="99">
        <v>0</v>
      </c>
      <c r="BM87" s="99">
        <v>0</v>
      </c>
      <c r="BN87" s="99">
        <v>0</v>
      </c>
      <c r="BO87" s="99">
        <v>0</v>
      </c>
      <c r="BP87" s="99">
        <v>0</v>
      </c>
      <c r="BQ87" s="99">
        <v>0</v>
      </c>
      <c r="BR87" s="99">
        <v>0</v>
      </c>
      <c r="BS87" s="99">
        <v>0</v>
      </c>
      <c r="BT87" s="99">
        <v>0</v>
      </c>
      <c r="BU87" s="99">
        <v>0</v>
      </c>
      <c r="BV87" s="99">
        <v>0</v>
      </c>
      <c r="BW87" s="99">
        <v>0</v>
      </c>
      <c r="BX87" s="99">
        <v>0</v>
      </c>
      <c r="BY87" s="99">
        <v>0</v>
      </c>
      <c r="BZ87" s="99">
        <v>0</v>
      </c>
      <c r="CA87" s="99">
        <v>0</v>
      </c>
      <c r="CB87" s="99">
        <v>0</v>
      </c>
      <c r="CC87" s="99">
        <v>0</v>
      </c>
      <c r="CD87" s="99">
        <v>0</v>
      </c>
      <c r="CE87" s="99">
        <v>0</v>
      </c>
      <c r="CF87" s="99">
        <v>0</v>
      </c>
      <c r="CG87" s="99">
        <v>0</v>
      </c>
      <c r="CH87" s="99">
        <v>0</v>
      </c>
      <c r="CI87" s="99">
        <v>0</v>
      </c>
      <c r="CJ87" s="99">
        <v>0</v>
      </c>
      <c r="CK87" s="99">
        <v>0</v>
      </c>
      <c r="CL87" s="99">
        <v>0</v>
      </c>
      <c r="CM87" s="99">
        <v>0</v>
      </c>
      <c r="CN87" s="99">
        <v>0</v>
      </c>
      <c r="CO87" s="99">
        <v>0</v>
      </c>
      <c r="CP87" s="99">
        <v>0</v>
      </c>
      <c r="CQ87" s="99">
        <v>0</v>
      </c>
      <c r="CR87" s="99">
        <v>0</v>
      </c>
      <c r="CS87" s="99">
        <v>0</v>
      </c>
      <c r="CT87" s="99">
        <v>0</v>
      </c>
      <c r="CU87" s="99">
        <v>0</v>
      </c>
      <c r="CV87" s="99">
        <v>0</v>
      </c>
      <c r="CW87" s="99">
        <v>0</v>
      </c>
      <c r="CX87" s="99">
        <v>0</v>
      </c>
      <c r="CY87" s="99">
        <v>0</v>
      </c>
      <c r="CZ87" s="99">
        <v>0</v>
      </c>
      <c r="DA87" s="99">
        <v>0</v>
      </c>
      <c r="DB87" s="99">
        <v>0</v>
      </c>
      <c r="DC87" s="99">
        <v>0</v>
      </c>
      <c r="DD87" s="99">
        <v>0</v>
      </c>
      <c r="DE87" s="99">
        <v>0</v>
      </c>
      <c r="DF87" s="99">
        <v>0</v>
      </c>
      <c r="DG87" s="99">
        <v>0</v>
      </c>
      <c r="DH87" s="99">
        <v>0</v>
      </c>
      <c r="DI87" s="99">
        <v>0</v>
      </c>
      <c r="DJ87" s="99">
        <v>0</v>
      </c>
      <c r="DK87" s="99">
        <v>0</v>
      </c>
      <c r="DL87" s="99">
        <v>0</v>
      </c>
      <c r="DM87" s="99">
        <v>0</v>
      </c>
      <c r="DN87" s="99">
        <v>0</v>
      </c>
      <c r="DO87" s="99">
        <v>0</v>
      </c>
      <c r="DP87" s="99">
        <v>0</v>
      </c>
      <c r="DQ87" s="99">
        <v>0</v>
      </c>
      <c r="DR87" s="99">
        <v>0</v>
      </c>
      <c r="DS87" s="99">
        <v>0</v>
      </c>
      <c r="DT87" s="99">
        <v>0</v>
      </c>
      <c r="DU87" s="99">
        <v>0</v>
      </c>
      <c r="DV87" s="99">
        <v>0</v>
      </c>
      <c r="DW87" s="99">
        <v>0</v>
      </c>
      <c r="DX87" s="99">
        <v>0</v>
      </c>
      <c r="DY87" s="99">
        <v>0</v>
      </c>
      <c r="DZ87" s="99">
        <v>0</v>
      </c>
      <c r="EA87" s="99">
        <v>0</v>
      </c>
      <c r="EB87" s="99">
        <v>0</v>
      </c>
      <c r="EC87" s="99">
        <v>0</v>
      </c>
      <c r="ED87" s="99">
        <v>0</v>
      </c>
      <c r="EE87" s="99">
        <v>0</v>
      </c>
      <c r="EF87" s="99">
        <v>0</v>
      </c>
      <c r="EG87" s="99">
        <v>0</v>
      </c>
      <c r="EH87" s="99">
        <v>0</v>
      </c>
      <c r="EI87" s="99">
        <v>0</v>
      </c>
      <c r="EJ87" s="99">
        <v>0</v>
      </c>
      <c r="EK87" s="99">
        <v>0</v>
      </c>
      <c r="EL87" s="99">
        <v>0</v>
      </c>
      <c r="EM87" s="99">
        <v>0</v>
      </c>
      <c r="EN87" s="99">
        <v>0</v>
      </c>
      <c r="EO87" s="99">
        <v>0</v>
      </c>
      <c r="EP87" s="99">
        <v>0</v>
      </c>
      <c r="EQ87" s="99">
        <v>0</v>
      </c>
      <c r="ER87" s="99">
        <v>0</v>
      </c>
      <c r="ES87" s="99">
        <v>0</v>
      </c>
      <c r="ET87" s="99">
        <v>0</v>
      </c>
      <c r="EU87" s="99">
        <v>0</v>
      </c>
      <c r="EV87" s="99">
        <v>0</v>
      </c>
      <c r="EW87" s="99">
        <v>0</v>
      </c>
      <c r="EX87" s="99">
        <v>0</v>
      </c>
      <c r="EY87" s="99">
        <v>0</v>
      </c>
      <c r="EZ87" s="99">
        <v>0</v>
      </c>
      <c r="FA87" s="99">
        <v>0</v>
      </c>
      <c r="FB87" s="99">
        <v>0</v>
      </c>
      <c r="FC87" s="99">
        <v>0</v>
      </c>
      <c r="FD87" s="99">
        <v>0</v>
      </c>
      <c r="FE87" s="99">
        <v>0</v>
      </c>
      <c r="FF87" s="99">
        <v>0</v>
      </c>
      <c r="FG87" s="99">
        <v>0</v>
      </c>
      <c r="FH87" s="99">
        <v>0</v>
      </c>
      <c r="FI87" s="99">
        <v>0</v>
      </c>
      <c r="FJ87" s="99">
        <v>0</v>
      </c>
      <c r="FK87" s="99">
        <v>0</v>
      </c>
      <c r="FL87" s="99">
        <v>0</v>
      </c>
      <c r="FM87" s="99">
        <v>0</v>
      </c>
      <c r="FN87" s="99">
        <v>0</v>
      </c>
      <c r="FO87" s="99">
        <v>0</v>
      </c>
      <c r="FP87" s="99">
        <v>0</v>
      </c>
      <c r="FQ87" s="99">
        <v>0</v>
      </c>
      <c r="FR87" s="99">
        <v>0</v>
      </c>
      <c r="FS87" s="99">
        <v>0</v>
      </c>
      <c r="FT87" s="99">
        <v>0</v>
      </c>
      <c r="FU87" s="99">
        <v>0</v>
      </c>
      <c r="FV87" s="99">
        <v>0</v>
      </c>
      <c r="FW87" s="99">
        <v>0</v>
      </c>
      <c r="FX87" s="99">
        <v>0</v>
      </c>
      <c r="FY87" s="99">
        <v>0</v>
      </c>
      <c r="FZ87" s="99">
        <v>0</v>
      </c>
      <c r="GA87" s="99">
        <v>0</v>
      </c>
      <c r="GB87" s="99">
        <v>0</v>
      </c>
      <c r="GC87" s="99">
        <v>0</v>
      </c>
      <c r="GD87" s="99">
        <v>0</v>
      </c>
      <c r="GE87" s="99">
        <v>0</v>
      </c>
      <c r="GF87" s="99">
        <v>0</v>
      </c>
      <c r="GG87" s="99">
        <v>0</v>
      </c>
      <c r="GH87" s="99">
        <v>0</v>
      </c>
      <c r="GI87" s="99">
        <v>0</v>
      </c>
      <c r="GJ87" s="99">
        <v>0</v>
      </c>
      <c r="GK87" s="99">
        <v>0</v>
      </c>
      <c r="GL87" s="99">
        <v>0</v>
      </c>
      <c r="GM87" s="99">
        <v>0</v>
      </c>
      <c r="GN87" s="99">
        <v>0</v>
      </c>
      <c r="GO87" s="99">
        <v>0</v>
      </c>
      <c r="GP87" s="99">
        <v>0</v>
      </c>
      <c r="GQ87" s="99">
        <v>0</v>
      </c>
      <c r="GR87" s="99">
        <v>0</v>
      </c>
      <c r="GS87" s="99">
        <v>0</v>
      </c>
      <c r="GT87" s="99">
        <v>0</v>
      </c>
      <c r="GU87" s="99">
        <v>0</v>
      </c>
      <c r="GV87" s="99">
        <v>0</v>
      </c>
      <c r="GW87" s="99">
        <v>0</v>
      </c>
      <c r="GX87" s="99">
        <v>0</v>
      </c>
      <c r="GY87" s="99">
        <v>0</v>
      </c>
      <c r="GZ87" s="99">
        <v>0</v>
      </c>
    </row>
    <row r="88" spans="2:208" s="27" customFormat="1" ht="14.25" hidden="1" outlineLevel="2" x14ac:dyDescent="0.25">
      <c r="B88" s="26">
        <v>20</v>
      </c>
      <c r="C88" s="55">
        <v>223.4</v>
      </c>
      <c r="D88" s="82"/>
      <c r="E88" s="55"/>
      <c r="F88" s="59"/>
      <c r="G88" s="86">
        <v>223.4</v>
      </c>
      <c r="H88" s="40" t="s">
        <v>92</v>
      </c>
      <c r="I88" s="99">
        <v>0</v>
      </c>
      <c r="J88" s="99">
        <v>0</v>
      </c>
      <c r="K88" s="99">
        <v>0</v>
      </c>
      <c r="L88" s="99">
        <v>0</v>
      </c>
      <c r="M88" s="99">
        <v>0</v>
      </c>
      <c r="N88" s="99">
        <v>0</v>
      </c>
      <c r="O88" s="99">
        <v>0</v>
      </c>
      <c r="P88" s="99">
        <v>0</v>
      </c>
      <c r="Q88" s="99">
        <v>0</v>
      </c>
      <c r="R88" s="99">
        <v>0</v>
      </c>
      <c r="S88" s="99">
        <v>0</v>
      </c>
      <c r="T88" s="99">
        <v>0</v>
      </c>
      <c r="U88" s="99">
        <v>0</v>
      </c>
      <c r="V88" s="99">
        <v>0</v>
      </c>
      <c r="W88" s="99">
        <v>0</v>
      </c>
      <c r="X88" s="99">
        <v>0</v>
      </c>
      <c r="Y88" s="99">
        <v>0</v>
      </c>
      <c r="Z88" s="99">
        <v>0</v>
      </c>
      <c r="AA88" s="99">
        <v>0</v>
      </c>
      <c r="AB88" s="99">
        <v>0</v>
      </c>
      <c r="AC88" s="99">
        <v>0</v>
      </c>
      <c r="AD88" s="99">
        <v>0</v>
      </c>
      <c r="AE88" s="99">
        <v>0</v>
      </c>
      <c r="AF88" s="99">
        <v>0</v>
      </c>
      <c r="AG88" s="99">
        <v>0</v>
      </c>
      <c r="AH88" s="99">
        <v>0</v>
      </c>
      <c r="AI88" s="99">
        <v>0</v>
      </c>
      <c r="AJ88" s="99">
        <v>0</v>
      </c>
      <c r="AK88" s="99">
        <v>0</v>
      </c>
      <c r="AL88" s="99">
        <v>0</v>
      </c>
      <c r="AM88" s="99">
        <v>0</v>
      </c>
      <c r="AN88" s="99">
        <v>0</v>
      </c>
      <c r="AO88" s="99">
        <v>0</v>
      </c>
      <c r="AP88" s="99">
        <v>0</v>
      </c>
      <c r="AQ88" s="99">
        <v>0</v>
      </c>
      <c r="AR88" s="99">
        <v>0</v>
      </c>
      <c r="AS88" s="99">
        <v>0</v>
      </c>
      <c r="AT88" s="99">
        <v>0</v>
      </c>
      <c r="AU88" s="99">
        <v>0</v>
      </c>
      <c r="AV88" s="99">
        <v>0</v>
      </c>
      <c r="AW88" s="99">
        <v>0</v>
      </c>
      <c r="AX88" s="99">
        <v>0</v>
      </c>
      <c r="AY88" s="99">
        <v>0</v>
      </c>
      <c r="AZ88" s="99">
        <v>0</v>
      </c>
      <c r="BA88" s="99">
        <v>0</v>
      </c>
      <c r="BB88" s="99">
        <v>0</v>
      </c>
      <c r="BC88" s="99">
        <v>0</v>
      </c>
      <c r="BD88" s="99">
        <v>0</v>
      </c>
      <c r="BE88" s="99">
        <v>0</v>
      </c>
      <c r="BF88" s="99">
        <v>0</v>
      </c>
      <c r="BG88" s="99">
        <v>0</v>
      </c>
      <c r="BH88" s="99">
        <v>0</v>
      </c>
      <c r="BI88" s="99">
        <v>0</v>
      </c>
      <c r="BJ88" s="99">
        <v>0</v>
      </c>
      <c r="BK88" s="99">
        <v>0</v>
      </c>
      <c r="BL88" s="99">
        <v>0</v>
      </c>
      <c r="BM88" s="99">
        <v>0</v>
      </c>
      <c r="BN88" s="99">
        <v>0</v>
      </c>
      <c r="BO88" s="99">
        <v>0</v>
      </c>
      <c r="BP88" s="99">
        <v>0</v>
      </c>
      <c r="BQ88" s="99">
        <v>0</v>
      </c>
      <c r="BR88" s="99">
        <v>0</v>
      </c>
      <c r="BS88" s="99">
        <v>0</v>
      </c>
      <c r="BT88" s="99">
        <v>0</v>
      </c>
      <c r="BU88" s="99">
        <v>0</v>
      </c>
      <c r="BV88" s="99">
        <v>0</v>
      </c>
      <c r="BW88" s="99">
        <v>0</v>
      </c>
      <c r="BX88" s="99">
        <v>0</v>
      </c>
      <c r="BY88" s="99">
        <v>0</v>
      </c>
      <c r="BZ88" s="99">
        <v>0</v>
      </c>
      <c r="CA88" s="99">
        <v>0</v>
      </c>
      <c r="CB88" s="99">
        <v>0</v>
      </c>
      <c r="CC88" s="99">
        <v>0</v>
      </c>
      <c r="CD88" s="99">
        <v>0</v>
      </c>
      <c r="CE88" s="99">
        <v>0</v>
      </c>
      <c r="CF88" s="99">
        <v>0</v>
      </c>
      <c r="CG88" s="99">
        <v>0</v>
      </c>
      <c r="CH88" s="99">
        <v>0</v>
      </c>
      <c r="CI88" s="99">
        <v>0</v>
      </c>
      <c r="CJ88" s="99">
        <v>0</v>
      </c>
      <c r="CK88" s="99">
        <v>0</v>
      </c>
      <c r="CL88" s="99">
        <v>0</v>
      </c>
      <c r="CM88" s="99">
        <v>0</v>
      </c>
      <c r="CN88" s="99">
        <v>0</v>
      </c>
      <c r="CO88" s="99">
        <v>0</v>
      </c>
      <c r="CP88" s="99">
        <v>0</v>
      </c>
      <c r="CQ88" s="99">
        <v>0</v>
      </c>
      <c r="CR88" s="99">
        <v>0</v>
      </c>
      <c r="CS88" s="99">
        <v>0</v>
      </c>
      <c r="CT88" s="99">
        <v>0</v>
      </c>
      <c r="CU88" s="99">
        <v>0</v>
      </c>
      <c r="CV88" s="99">
        <v>0</v>
      </c>
      <c r="CW88" s="99">
        <v>0</v>
      </c>
      <c r="CX88" s="99">
        <v>0</v>
      </c>
      <c r="CY88" s="99">
        <v>0</v>
      </c>
      <c r="CZ88" s="99">
        <v>0</v>
      </c>
      <c r="DA88" s="99">
        <v>0</v>
      </c>
      <c r="DB88" s="99">
        <v>0</v>
      </c>
      <c r="DC88" s="99">
        <v>0</v>
      </c>
      <c r="DD88" s="99">
        <v>0</v>
      </c>
      <c r="DE88" s="99">
        <v>0</v>
      </c>
      <c r="DF88" s="99">
        <v>0</v>
      </c>
      <c r="DG88" s="99">
        <v>0</v>
      </c>
      <c r="DH88" s="99">
        <v>0</v>
      </c>
      <c r="DI88" s="99">
        <v>0</v>
      </c>
      <c r="DJ88" s="99">
        <v>0</v>
      </c>
      <c r="DK88" s="99">
        <v>0</v>
      </c>
      <c r="DL88" s="99">
        <v>0</v>
      </c>
      <c r="DM88" s="99">
        <v>0</v>
      </c>
      <c r="DN88" s="99">
        <v>0</v>
      </c>
      <c r="DO88" s="99">
        <v>0</v>
      </c>
      <c r="DP88" s="99">
        <v>0</v>
      </c>
      <c r="DQ88" s="99">
        <v>0</v>
      </c>
      <c r="DR88" s="99">
        <v>0</v>
      </c>
      <c r="DS88" s="99">
        <v>0</v>
      </c>
      <c r="DT88" s="99">
        <v>0</v>
      </c>
      <c r="DU88" s="99">
        <v>0</v>
      </c>
      <c r="DV88" s="99">
        <v>0</v>
      </c>
      <c r="DW88" s="99">
        <v>0</v>
      </c>
      <c r="DX88" s="99">
        <v>0</v>
      </c>
      <c r="DY88" s="99">
        <v>0</v>
      </c>
      <c r="DZ88" s="99">
        <v>0</v>
      </c>
      <c r="EA88" s="99">
        <v>0</v>
      </c>
      <c r="EB88" s="99">
        <v>0</v>
      </c>
      <c r="EC88" s="99">
        <v>0</v>
      </c>
      <c r="ED88" s="99">
        <v>0</v>
      </c>
      <c r="EE88" s="99">
        <v>0</v>
      </c>
      <c r="EF88" s="99">
        <v>0</v>
      </c>
      <c r="EG88" s="99">
        <v>0</v>
      </c>
      <c r="EH88" s="99">
        <v>0</v>
      </c>
      <c r="EI88" s="99">
        <v>0</v>
      </c>
      <c r="EJ88" s="99">
        <v>0</v>
      </c>
      <c r="EK88" s="99">
        <v>0</v>
      </c>
      <c r="EL88" s="99">
        <v>0</v>
      </c>
      <c r="EM88" s="99">
        <v>0</v>
      </c>
      <c r="EN88" s="99">
        <v>0</v>
      </c>
      <c r="EO88" s="99">
        <v>0</v>
      </c>
      <c r="EP88" s="99">
        <v>0</v>
      </c>
      <c r="EQ88" s="99">
        <v>0</v>
      </c>
      <c r="ER88" s="99">
        <v>0</v>
      </c>
      <c r="ES88" s="99">
        <v>0</v>
      </c>
      <c r="ET88" s="99">
        <v>0</v>
      </c>
      <c r="EU88" s="99">
        <v>0</v>
      </c>
      <c r="EV88" s="99">
        <v>0</v>
      </c>
      <c r="EW88" s="99">
        <v>0</v>
      </c>
      <c r="EX88" s="99">
        <v>0</v>
      </c>
      <c r="EY88" s="99">
        <v>0</v>
      </c>
      <c r="EZ88" s="99">
        <v>11791000</v>
      </c>
      <c r="FA88" s="99">
        <v>0</v>
      </c>
      <c r="FB88" s="99">
        <v>0</v>
      </c>
      <c r="FC88" s="99">
        <v>0</v>
      </c>
      <c r="FD88" s="99">
        <v>10213000</v>
      </c>
      <c r="FE88" s="99">
        <v>0</v>
      </c>
      <c r="FF88" s="99">
        <v>0</v>
      </c>
      <c r="FG88" s="99">
        <v>0</v>
      </c>
      <c r="FH88" s="99">
        <v>9068000</v>
      </c>
      <c r="FI88" s="99">
        <v>0</v>
      </c>
      <c r="FJ88" s="99">
        <v>0</v>
      </c>
      <c r="FK88" s="99">
        <v>0</v>
      </c>
      <c r="FL88" s="99">
        <v>18137000</v>
      </c>
      <c r="FM88" s="99">
        <v>0</v>
      </c>
      <c r="FN88" s="99">
        <v>0</v>
      </c>
      <c r="FO88" s="99">
        <v>0</v>
      </c>
      <c r="FP88" s="99">
        <v>4306570</v>
      </c>
      <c r="FQ88" s="99">
        <v>0</v>
      </c>
      <c r="FR88" s="99">
        <v>0</v>
      </c>
      <c r="FS88" s="99">
        <v>0</v>
      </c>
      <c r="FT88" s="99">
        <v>3966647</v>
      </c>
      <c r="FU88" s="99">
        <v>0</v>
      </c>
      <c r="FV88" s="99">
        <v>0</v>
      </c>
      <c r="FW88" s="99">
        <v>0</v>
      </c>
      <c r="FX88" s="99">
        <v>3671601</v>
      </c>
      <c r="FY88" s="99">
        <v>0</v>
      </c>
      <c r="FZ88" s="99">
        <v>0</v>
      </c>
      <c r="GA88" s="99">
        <v>0</v>
      </c>
      <c r="GB88" s="99">
        <v>5027187</v>
      </c>
      <c r="GC88" s="99">
        <v>0</v>
      </c>
      <c r="GD88" s="99">
        <v>0</v>
      </c>
      <c r="GE88" s="99">
        <v>0</v>
      </c>
      <c r="GF88" s="99">
        <v>4684296</v>
      </c>
      <c r="GG88" s="99">
        <v>0</v>
      </c>
      <c r="GH88" s="99">
        <v>0</v>
      </c>
      <c r="GI88" s="99">
        <v>0</v>
      </c>
      <c r="GJ88" s="99">
        <v>4394893</v>
      </c>
      <c r="GK88" s="99">
        <v>0</v>
      </c>
      <c r="GL88" s="99">
        <v>0</v>
      </c>
      <c r="GM88" s="99">
        <v>0</v>
      </c>
      <c r="GN88" s="99">
        <v>4303690</v>
      </c>
      <c r="GO88" s="99">
        <v>0</v>
      </c>
      <c r="GP88" s="99">
        <v>0</v>
      </c>
      <c r="GQ88" s="99">
        <v>0</v>
      </c>
      <c r="GR88" s="99">
        <v>3983767</v>
      </c>
      <c r="GS88" s="99">
        <v>0</v>
      </c>
      <c r="GT88" s="99">
        <v>0</v>
      </c>
      <c r="GU88" s="99">
        <v>0</v>
      </c>
      <c r="GV88" s="99">
        <v>3703397</v>
      </c>
      <c r="GW88" s="99">
        <v>0</v>
      </c>
      <c r="GX88" s="99">
        <v>0</v>
      </c>
      <c r="GY88" s="99">
        <v>0</v>
      </c>
      <c r="GZ88" s="99">
        <v>0</v>
      </c>
    </row>
    <row r="89" spans="2:208" s="27" customFormat="1" ht="14.25" hidden="1" outlineLevel="2" x14ac:dyDescent="0.25">
      <c r="B89" s="26">
        <v>20</v>
      </c>
      <c r="C89" s="55">
        <v>223.5</v>
      </c>
      <c r="D89" s="82"/>
      <c r="E89" s="55"/>
      <c r="F89" s="59"/>
      <c r="G89" s="86">
        <v>223.5</v>
      </c>
      <c r="H89" s="40" t="s">
        <v>93</v>
      </c>
      <c r="I89" s="99">
        <v>0</v>
      </c>
      <c r="J89" s="99">
        <v>0</v>
      </c>
      <c r="K89" s="99">
        <v>0</v>
      </c>
      <c r="L89" s="99">
        <v>0</v>
      </c>
      <c r="M89" s="99">
        <v>0</v>
      </c>
      <c r="N89" s="99">
        <v>0</v>
      </c>
      <c r="O89" s="99">
        <v>0</v>
      </c>
      <c r="P89" s="99">
        <v>0</v>
      </c>
      <c r="Q89" s="99">
        <v>0</v>
      </c>
      <c r="R89" s="99">
        <v>0</v>
      </c>
      <c r="S89" s="99">
        <v>0</v>
      </c>
      <c r="T89" s="99">
        <v>0</v>
      </c>
      <c r="U89" s="99">
        <v>0</v>
      </c>
      <c r="V89" s="99">
        <v>0</v>
      </c>
      <c r="W89" s="99">
        <v>0</v>
      </c>
      <c r="X89" s="99">
        <v>0</v>
      </c>
      <c r="Y89" s="99">
        <v>0</v>
      </c>
      <c r="Z89" s="99">
        <v>0</v>
      </c>
      <c r="AA89" s="99">
        <v>0</v>
      </c>
      <c r="AB89" s="99">
        <v>0</v>
      </c>
      <c r="AC89" s="99">
        <v>0</v>
      </c>
      <c r="AD89" s="99">
        <v>0</v>
      </c>
      <c r="AE89" s="99">
        <v>0</v>
      </c>
      <c r="AF89" s="99">
        <v>0</v>
      </c>
      <c r="AG89" s="99">
        <v>0</v>
      </c>
      <c r="AH89" s="99">
        <v>0</v>
      </c>
      <c r="AI89" s="99">
        <v>0</v>
      </c>
      <c r="AJ89" s="99">
        <v>0</v>
      </c>
      <c r="AK89" s="99">
        <v>0</v>
      </c>
      <c r="AL89" s="99">
        <v>0</v>
      </c>
      <c r="AM89" s="99">
        <v>0</v>
      </c>
      <c r="AN89" s="99">
        <v>0</v>
      </c>
      <c r="AO89" s="99">
        <v>0</v>
      </c>
      <c r="AP89" s="99">
        <v>0</v>
      </c>
      <c r="AQ89" s="99">
        <v>0</v>
      </c>
      <c r="AR89" s="99">
        <v>0</v>
      </c>
      <c r="AS89" s="99">
        <v>0</v>
      </c>
      <c r="AT89" s="99">
        <v>0</v>
      </c>
      <c r="AU89" s="99">
        <v>0</v>
      </c>
      <c r="AV89" s="99">
        <v>0</v>
      </c>
      <c r="AW89" s="99">
        <v>0</v>
      </c>
      <c r="AX89" s="99">
        <v>0</v>
      </c>
      <c r="AY89" s="99">
        <v>0</v>
      </c>
      <c r="AZ89" s="99">
        <v>0</v>
      </c>
      <c r="BA89" s="99">
        <v>0</v>
      </c>
      <c r="BB89" s="99">
        <v>0</v>
      </c>
      <c r="BC89" s="99">
        <v>0</v>
      </c>
      <c r="BD89" s="99">
        <v>0</v>
      </c>
      <c r="BE89" s="99">
        <v>0</v>
      </c>
      <c r="BF89" s="99">
        <v>0</v>
      </c>
      <c r="BG89" s="99">
        <v>0</v>
      </c>
      <c r="BH89" s="99">
        <v>0</v>
      </c>
      <c r="BI89" s="99">
        <v>0</v>
      </c>
      <c r="BJ89" s="99">
        <v>0</v>
      </c>
      <c r="BK89" s="99">
        <v>0</v>
      </c>
      <c r="BL89" s="99">
        <v>0</v>
      </c>
      <c r="BM89" s="99">
        <v>0</v>
      </c>
      <c r="BN89" s="99">
        <v>0</v>
      </c>
      <c r="BO89" s="99">
        <v>0</v>
      </c>
      <c r="BP89" s="99">
        <v>0</v>
      </c>
      <c r="BQ89" s="99">
        <v>0</v>
      </c>
      <c r="BR89" s="99">
        <v>0</v>
      </c>
      <c r="BS89" s="99">
        <v>0</v>
      </c>
      <c r="BT89" s="99">
        <v>0</v>
      </c>
      <c r="BU89" s="99">
        <v>0</v>
      </c>
      <c r="BV89" s="99">
        <v>0</v>
      </c>
      <c r="BW89" s="99">
        <v>0</v>
      </c>
      <c r="BX89" s="99">
        <v>0</v>
      </c>
      <c r="BY89" s="99">
        <v>0</v>
      </c>
      <c r="BZ89" s="99">
        <v>0</v>
      </c>
      <c r="CA89" s="99">
        <v>0</v>
      </c>
      <c r="CB89" s="99">
        <v>0</v>
      </c>
      <c r="CC89" s="99">
        <v>0</v>
      </c>
      <c r="CD89" s="99">
        <v>0</v>
      </c>
      <c r="CE89" s="99">
        <v>0</v>
      </c>
      <c r="CF89" s="99">
        <v>0</v>
      </c>
      <c r="CG89" s="99">
        <v>0</v>
      </c>
      <c r="CH89" s="99">
        <v>0</v>
      </c>
      <c r="CI89" s="99">
        <v>0</v>
      </c>
      <c r="CJ89" s="99">
        <v>0</v>
      </c>
      <c r="CK89" s="99">
        <v>0</v>
      </c>
      <c r="CL89" s="99">
        <v>0</v>
      </c>
      <c r="CM89" s="99">
        <v>0</v>
      </c>
      <c r="CN89" s="99">
        <v>0</v>
      </c>
      <c r="CO89" s="99">
        <v>0</v>
      </c>
      <c r="CP89" s="99">
        <v>0</v>
      </c>
      <c r="CQ89" s="99">
        <v>0</v>
      </c>
      <c r="CR89" s="99">
        <v>0</v>
      </c>
      <c r="CS89" s="99">
        <v>0</v>
      </c>
      <c r="CT89" s="99">
        <v>0</v>
      </c>
      <c r="CU89" s="99">
        <v>0</v>
      </c>
      <c r="CV89" s="99">
        <v>0</v>
      </c>
      <c r="CW89" s="99">
        <v>0</v>
      </c>
      <c r="CX89" s="99">
        <v>0</v>
      </c>
      <c r="CY89" s="99">
        <v>0</v>
      </c>
      <c r="CZ89" s="99">
        <v>0</v>
      </c>
      <c r="DA89" s="99">
        <v>0</v>
      </c>
      <c r="DB89" s="99">
        <v>0</v>
      </c>
      <c r="DC89" s="99">
        <v>0</v>
      </c>
      <c r="DD89" s="99">
        <v>0</v>
      </c>
      <c r="DE89" s="99">
        <v>0</v>
      </c>
      <c r="DF89" s="99">
        <v>0</v>
      </c>
      <c r="DG89" s="99">
        <v>0</v>
      </c>
      <c r="DH89" s="99">
        <v>0</v>
      </c>
      <c r="DI89" s="99">
        <v>0</v>
      </c>
      <c r="DJ89" s="99">
        <v>0</v>
      </c>
      <c r="DK89" s="99">
        <v>0</v>
      </c>
      <c r="DL89" s="99">
        <v>0</v>
      </c>
      <c r="DM89" s="99">
        <v>0</v>
      </c>
      <c r="DN89" s="99">
        <v>0</v>
      </c>
      <c r="DO89" s="99">
        <v>0</v>
      </c>
      <c r="DP89" s="99">
        <v>0</v>
      </c>
      <c r="DQ89" s="99">
        <v>0</v>
      </c>
      <c r="DR89" s="99">
        <v>0</v>
      </c>
      <c r="DS89" s="99">
        <v>0</v>
      </c>
      <c r="DT89" s="99">
        <v>0</v>
      </c>
      <c r="DU89" s="99">
        <v>0</v>
      </c>
      <c r="DV89" s="99">
        <v>0</v>
      </c>
      <c r="DW89" s="99">
        <v>0</v>
      </c>
      <c r="DX89" s="99">
        <v>0</v>
      </c>
      <c r="DY89" s="99">
        <v>0</v>
      </c>
      <c r="DZ89" s="99">
        <v>0</v>
      </c>
      <c r="EA89" s="99">
        <v>0</v>
      </c>
      <c r="EB89" s="99">
        <v>0</v>
      </c>
      <c r="EC89" s="99">
        <v>0</v>
      </c>
      <c r="ED89" s="99">
        <v>0</v>
      </c>
      <c r="EE89" s="99">
        <v>0</v>
      </c>
      <c r="EF89" s="99">
        <v>0</v>
      </c>
      <c r="EG89" s="99">
        <v>0</v>
      </c>
      <c r="EH89" s="99">
        <v>0</v>
      </c>
      <c r="EI89" s="99">
        <v>0</v>
      </c>
      <c r="EJ89" s="99">
        <v>0</v>
      </c>
      <c r="EK89" s="99">
        <v>0</v>
      </c>
      <c r="EL89" s="99">
        <v>0</v>
      </c>
      <c r="EM89" s="99">
        <v>0</v>
      </c>
      <c r="EN89" s="99">
        <v>0</v>
      </c>
      <c r="EO89" s="99">
        <v>0</v>
      </c>
      <c r="EP89" s="99">
        <v>0</v>
      </c>
      <c r="EQ89" s="99">
        <v>0</v>
      </c>
      <c r="ER89" s="99">
        <v>0</v>
      </c>
      <c r="ES89" s="99">
        <v>0</v>
      </c>
      <c r="ET89" s="99">
        <v>0</v>
      </c>
      <c r="EU89" s="99">
        <v>0</v>
      </c>
      <c r="EV89" s="99">
        <v>0</v>
      </c>
      <c r="EW89" s="99">
        <v>0</v>
      </c>
      <c r="EX89" s="99">
        <v>0</v>
      </c>
      <c r="EY89" s="99">
        <v>0</v>
      </c>
      <c r="EZ89" s="99">
        <v>0</v>
      </c>
      <c r="FA89" s="99">
        <v>0</v>
      </c>
      <c r="FB89" s="99">
        <v>0</v>
      </c>
      <c r="FC89" s="99">
        <v>0</v>
      </c>
      <c r="FD89" s="99">
        <v>0</v>
      </c>
      <c r="FE89" s="99">
        <v>0</v>
      </c>
      <c r="FF89" s="99">
        <v>0</v>
      </c>
      <c r="FG89" s="99">
        <v>0</v>
      </c>
      <c r="FH89" s="99">
        <v>0</v>
      </c>
      <c r="FI89" s="99">
        <v>0</v>
      </c>
      <c r="FJ89" s="99">
        <v>0</v>
      </c>
      <c r="FK89" s="99">
        <v>0</v>
      </c>
      <c r="FL89" s="99">
        <v>0</v>
      </c>
      <c r="FM89" s="99">
        <v>0</v>
      </c>
      <c r="FN89" s="99">
        <v>0</v>
      </c>
      <c r="FO89" s="99">
        <v>0</v>
      </c>
      <c r="FP89" s="99">
        <v>0</v>
      </c>
      <c r="FQ89" s="99">
        <v>0</v>
      </c>
      <c r="FR89" s="99">
        <v>0</v>
      </c>
      <c r="FS89" s="99">
        <v>0</v>
      </c>
      <c r="FT89" s="99">
        <v>0</v>
      </c>
      <c r="FU89" s="99">
        <v>0</v>
      </c>
      <c r="FV89" s="99">
        <v>0</v>
      </c>
      <c r="FW89" s="99">
        <v>0</v>
      </c>
      <c r="FX89" s="99">
        <v>0</v>
      </c>
      <c r="FY89" s="99">
        <v>0</v>
      </c>
      <c r="FZ89" s="99">
        <v>0</v>
      </c>
      <c r="GA89" s="99">
        <v>0</v>
      </c>
      <c r="GB89" s="99">
        <v>0</v>
      </c>
      <c r="GC89" s="99">
        <v>0</v>
      </c>
      <c r="GD89" s="99">
        <v>0</v>
      </c>
      <c r="GE89" s="99">
        <v>0</v>
      </c>
      <c r="GF89" s="99">
        <v>0</v>
      </c>
      <c r="GG89" s="99">
        <v>0</v>
      </c>
      <c r="GH89" s="99">
        <v>0</v>
      </c>
      <c r="GI89" s="99">
        <v>0</v>
      </c>
      <c r="GJ89" s="99">
        <v>0</v>
      </c>
      <c r="GK89" s="99">
        <v>0</v>
      </c>
      <c r="GL89" s="99">
        <v>0</v>
      </c>
      <c r="GM89" s="99">
        <v>0</v>
      </c>
      <c r="GN89" s="99">
        <v>0</v>
      </c>
      <c r="GO89" s="99">
        <v>0</v>
      </c>
      <c r="GP89" s="99">
        <v>0</v>
      </c>
      <c r="GQ89" s="99">
        <v>0</v>
      </c>
      <c r="GR89" s="99">
        <v>0</v>
      </c>
      <c r="GS89" s="99">
        <v>0</v>
      </c>
      <c r="GT89" s="99">
        <v>0</v>
      </c>
      <c r="GU89" s="99">
        <v>0</v>
      </c>
      <c r="GV89" s="99">
        <v>0</v>
      </c>
      <c r="GW89" s="99">
        <v>0</v>
      </c>
      <c r="GX89" s="99">
        <v>0</v>
      </c>
      <c r="GY89" s="99">
        <v>0</v>
      </c>
      <c r="GZ89" s="99">
        <v>0</v>
      </c>
    </row>
    <row r="90" spans="2:208" s="27" customFormat="1" ht="14.25" hidden="1" outlineLevel="2" x14ac:dyDescent="0.25">
      <c r="B90" s="26">
        <v>20</v>
      </c>
      <c r="C90" s="59">
        <v>223.2</v>
      </c>
      <c r="D90" s="82"/>
      <c r="E90" s="55"/>
      <c r="F90" s="60"/>
      <c r="G90" s="86">
        <v>223.2</v>
      </c>
      <c r="H90" s="40" t="s">
        <v>94</v>
      </c>
      <c r="I90" s="99">
        <v>0</v>
      </c>
      <c r="J90" s="99">
        <v>0</v>
      </c>
      <c r="K90" s="99">
        <v>0</v>
      </c>
      <c r="L90" s="99">
        <v>12620000</v>
      </c>
      <c r="M90" s="99">
        <v>0</v>
      </c>
      <c r="N90" s="99">
        <v>0</v>
      </c>
      <c r="O90" s="99">
        <v>0</v>
      </c>
      <c r="P90" s="99">
        <v>50461591.168633416</v>
      </c>
      <c r="Q90" s="99">
        <v>0</v>
      </c>
      <c r="R90" s="99">
        <v>0</v>
      </c>
      <c r="S90" s="99">
        <v>0</v>
      </c>
      <c r="T90" s="99">
        <v>28910000</v>
      </c>
      <c r="U90" s="99">
        <v>0</v>
      </c>
      <c r="V90" s="99">
        <v>0</v>
      </c>
      <c r="W90" s="99">
        <v>0</v>
      </c>
      <c r="X90" s="99">
        <v>115630000</v>
      </c>
      <c r="Y90" s="99">
        <v>0</v>
      </c>
      <c r="Z90" s="99">
        <v>0</v>
      </c>
      <c r="AA90" s="99">
        <v>0</v>
      </c>
      <c r="AB90" s="99">
        <v>9640000</v>
      </c>
      <c r="AC90" s="99">
        <v>0</v>
      </c>
      <c r="AD90" s="99">
        <v>0</v>
      </c>
      <c r="AE90" s="99">
        <v>0</v>
      </c>
      <c r="AF90" s="99">
        <v>38540000</v>
      </c>
      <c r="AG90" s="99">
        <v>0</v>
      </c>
      <c r="AH90" s="99">
        <v>0</v>
      </c>
      <c r="AI90" s="99">
        <v>0</v>
      </c>
      <c r="AJ90" s="99">
        <v>22080000</v>
      </c>
      <c r="AK90" s="99">
        <v>0</v>
      </c>
      <c r="AL90" s="99">
        <v>0</v>
      </c>
      <c r="AM90" s="99">
        <v>0</v>
      </c>
      <c r="AN90" s="99">
        <v>88320000</v>
      </c>
      <c r="AO90" s="99">
        <v>0</v>
      </c>
      <c r="AP90" s="99">
        <v>0</v>
      </c>
      <c r="AQ90" s="99">
        <v>0</v>
      </c>
      <c r="AR90" s="99">
        <v>0</v>
      </c>
      <c r="AS90" s="99">
        <v>0</v>
      </c>
      <c r="AT90" s="99">
        <v>0</v>
      </c>
      <c r="AU90" s="99">
        <v>0</v>
      </c>
      <c r="AV90" s="99">
        <v>0</v>
      </c>
      <c r="AW90" s="99">
        <v>0</v>
      </c>
      <c r="AX90" s="99">
        <v>0</v>
      </c>
      <c r="AY90" s="99">
        <v>0</v>
      </c>
      <c r="AZ90" s="99">
        <v>0</v>
      </c>
      <c r="BA90" s="99">
        <v>0</v>
      </c>
      <c r="BB90" s="99">
        <v>0</v>
      </c>
      <c r="BC90" s="99">
        <v>0</v>
      </c>
      <c r="BD90" s="99">
        <v>0</v>
      </c>
      <c r="BE90" s="99">
        <v>0</v>
      </c>
      <c r="BF90" s="99">
        <v>0</v>
      </c>
      <c r="BG90" s="99">
        <v>0</v>
      </c>
      <c r="BH90" s="99">
        <v>0</v>
      </c>
      <c r="BI90" s="99">
        <v>0</v>
      </c>
      <c r="BJ90" s="99">
        <v>0</v>
      </c>
      <c r="BK90" s="99">
        <v>0</v>
      </c>
      <c r="BL90" s="99">
        <v>0</v>
      </c>
      <c r="BM90" s="99">
        <v>0</v>
      </c>
      <c r="BN90" s="99">
        <v>0</v>
      </c>
      <c r="BO90" s="99">
        <v>0</v>
      </c>
      <c r="BP90" s="99">
        <v>0</v>
      </c>
      <c r="BQ90" s="99">
        <v>0</v>
      </c>
      <c r="BR90" s="99">
        <v>0</v>
      </c>
      <c r="BS90" s="99">
        <v>0</v>
      </c>
      <c r="BT90" s="99">
        <v>0</v>
      </c>
      <c r="BU90" s="99">
        <v>0</v>
      </c>
      <c r="BV90" s="99">
        <v>0</v>
      </c>
      <c r="BW90" s="99">
        <v>0</v>
      </c>
      <c r="BX90" s="99">
        <v>0</v>
      </c>
      <c r="BY90" s="99">
        <v>0</v>
      </c>
      <c r="BZ90" s="99">
        <v>0</v>
      </c>
      <c r="CA90" s="99">
        <v>0</v>
      </c>
      <c r="CB90" s="99">
        <v>0</v>
      </c>
      <c r="CC90" s="99">
        <v>0</v>
      </c>
      <c r="CD90" s="99">
        <v>0</v>
      </c>
      <c r="CE90" s="99">
        <v>0</v>
      </c>
      <c r="CF90" s="99">
        <v>0</v>
      </c>
      <c r="CG90" s="99">
        <v>0</v>
      </c>
      <c r="CH90" s="99">
        <v>0</v>
      </c>
      <c r="CI90" s="99">
        <v>0</v>
      </c>
      <c r="CJ90" s="99">
        <v>0</v>
      </c>
      <c r="CK90" s="99">
        <v>0</v>
      </c>
      <c r="CL90" s="99">
        <v>0</v>
      </c>
      <c r="CM90" s="99">
        <v>0</v>
      </c>
      <c r="CN90" s="99">
        <v>0</v>
      </c>
      <c r="CO90" s="99">
        <v>0</v>
      </c>
      <c r="CP90" s="99">
        <v>0</v>
      </c>
      <c r="CQ90" s="99">
        <v>0</v>
      </c>
      <c r="CR90" s="99">
        <v>0</v>
      </c>
      <c r="CS90" s="99">
        <v>0</v>
      </c>
      <c r="CT90" s="99">
        <v>0</v>
      </c>
      <c r="CU90" s="99">
        <v>0</v>
      </c>
      <c r="CV90" s="99">
        <v>0</v>
      </c>
      <c r="CW90" s="99">
        <v>0</v>
      </c>
      <c r="CX90" s="99">
        <v>0</v>
      </c>
      <c r="CY90" s="99">
        <v>0</v>
      </c>
      <c r="CZ90" s="99">
        <v>0</v>
      </c>
      <c r="DA90" s="99">
        <v>0</v>
      </c>
      <c r="DB90" s="99">
        <v>0</v>
      </c>
      <c r="DC90" s="99">
        <v>0</v>
      </c>
      <c r="DD90" s="99">
        <v>0</v>
      </c>
      <c r="DE90" s="99">
        <v>0</v>
      </c>
      <c r="DF90" s="99">
        <v>0</v>
      </c>
      <c r="DG90" s="99">
        <v>0</v>
      </c>
      <c r="DH90" s="99">
        <v>0</v>
      </c>
      <c r="DI90" s="99">
        <v>0</v>
      </c>
      <c r="DJ90" s="99">
        <v>0</v>
      </c>
      <c r="DK90" s="99">
        <v>0</v>
      </c>
      <c r="DL90" s="99">
        <v>0</v>
      </c>
      <c r="DM90" s="99">
        <v>0</v>
      </c>
      <c r="DN90" s="99">
        <v>0</v>
      </c>
      <c r="DO90" s="99">
        <v>0</v>
      </c>
      <c r="DP90" s="99">
        <v>0</v>
      </c>
      <c r="DQ90" s="99">
        <v>0</v>
      </c>
      <c r="DR90" s="99">
        <v>0</v>
      </c>
      <c r="DS90" s="99">
        <v>0</v>
      </c>
      <c r="DT90" s="99">
        <v>0</v>
      </c>
      <c r="DU90" s="99">
        <v>0</v>
      </c>
      <c r="DV90" s="99">
        <v>0</v>
      </c>
      <c r="DW90" s="99">
        <v>0</v>
      </c>
      <c r="DX90" s="99">
        <v>0</v>
      </c>
      <c r="DY90" s="99">
        <v>0</v>
      </c>
      <c r="DZ90" s="99">
        <v>0</v>
      </c>
      <c r="EA90" s="99">
        <v>0</v>
      </c>
      <c r="EB90" s="99">
        <v>0</v>
      </c>
      <c r="EC90" s="99">
        <v>0</v>
      </c>
      <c r="ED90" s="99">
        <v>0</v>
      </c>
      <c r="EE90" s="99">
        <v>0</v>
      </c>
      <c r="EF90" s="99">
        <v>0</v>
      </c>
      <c r="EG90" s="99">
        <v>0</v>
      </c>
      <c r="EH90" s="99">
        <v>0</v>
      </c>
      <c r="EI90" s="99">
        <v>0</v>
      </c>
      <c r="EJ90" s="99">
        <v>0</v>
      </c>
      <c r="EK90" s="99">
        <v>0</v>
      </c>
      <c r="EL90" s="99">
        <v>0</v>
      </c>
      <c r="EM90" s="99">
        <v>0</v>
      </c>
      <c r="EN90" s="99">
        <v>0</v>
      </c>
      <c r="EO90" s="99">
        <v>0</v>
      </c>
      <c r="EP90" s="99">
        <v>0</v>
      </c>
      <c r="EQ90" s="99">
        <v>0</v>
      </c>
      <c r="ER90" s="99">
        <v>0</v>
      </c>
      <c r="ES90" s="99">
        <v>0</v>
      </c>
      <c r="ET90" s="99">
        <v>0</v>
      </c>
      <c r="EU90" s="99">
        <v>0</v>
      </c>
      <c r="EV90" s="99">
        <v>0</v>
      </c>
      <c r="EW90" s="99">
        <v>0</v>
      </c>
      <c r="EX90" s="99">
        <v>0</v>
      </c>
      <c r="EY90" s="99">
        <v>0</v>
      </c>
      <c r="EZ90" s="99">
        <v>5735000</v>
      </c>
      <c r="FA90" s="99">
        <v>0</v>
      </c>
      <c r="FB90" s="99">
        <v>0</v>
      </c>
      <c r="FC90" s="99">
        <v>0</v>
      </c>
      <c r="FD90" s="99">
        <v>5425000</v>
      </c>
      <c r="FE90" s="99">
        <v>0</v>
      </c>
      <c r="FF90" s="99">
        <v>0</v>
      </c>
      <c r="FG90" s="99">
        <v>0</v>
      </c>
      <c r="FH90" s="99">
        <v>4835000</v>
      </c>
      <c r="FI90" s="99">
        <v>0</v>
      </c>
      <c r="FJ90" s="99">
        <v>0</v>
      </c>
      <c r="FK90" s="99">
        <v>0</v>
      </c>
      <c r="FL90" s="99">
        <v>9671000</v>
      </c>
      <c r="FM90" s="99">
        <v>0</v>
      </c>
      <c r="FN90" s="99">
        <v>0</v>
      </c>
      <c r="FO90" s="99">
        <v>0</v>
      </c>
      <c r="FP90" s="99">
        <v>16802492</v>
      </c>
      <c r="FQ90" s="99">
        <v>0</v>
      </c>
      <c r="FR90" s="99">
        <v>0</v>
      </c>
      <c r="FS90" s="99">
        <v>0</v>
      </c>
      <c r="FT90" s="99">
        <v>14225349</v>
      </c>
      <c r="FU90" s="99">
        <v>0</v>
      </c>
      <c r="FV90" s="99">
        <v>0</v>
      </c>
      <c r="FW90" s="99">
        <v>0</v>
      </c>
      <c r="FX90" s="99">
        <v>12899013</v>
      </c>
      <c r="FY90" s="99">
        <v>0</v>
      </c>
      <c r="FZ90" s="99">
        <v>0</v>
      </c>
      <c r="GA90" s="99">
        <v>0</v>
      </c>
      <c r="GB90" s="99">
        <v>17222576</v>
      </c>
      <c r="GC90" s="99">
        <v>0</v>
      </c>
      <c r="GD90" s="99">
        <v>0</v>
      </c>
      <c r="GE90" s="99">
        <v>0</v>
      </c>
      <c r="GF90" s="99">
        <v>14619796</v>
      </c>
      <c r="GG90" s="99">
        <v>0</v>
      </c>
      <c r="GH90" s="99">
        <v>0</v>
      </c>
      <c r="GI90" s="99">
        <v>0</v>
      </c>
      <c r="GJ90" s="99">
        <v>13411925</v>
      </c>
      <c r="GK90" s="99">
        <v>0</v>
      </c>
      <c r="GL90" s="99">
        <v>0</v>
      </c>
      <c r="GM90" s="99">
        <v>0</v>
      </c>
      <c r="GN90" s="99">
        <v>17222576</v>
      </c>
      <c r="GO90" s="99">
        <v>0</v>
      </c>
      <c r="GP90" s="99">
        <v>0</v>
      </c>
      <c r="GQ90" s="99">
        <v>0</v>
      </c>
      <c r="GR90" s="99">
        <v>14619796</v>
      </c>
      <c r="GS90" s="99">
        <v>0</v>
      </c>
      <c r="GT90" s="99">
        <v>0</v>
      </c>
      <c r="GU90" s="99">
        <v>0</v>
      </c>
      <c r="GV90" s="99">
        <v>13411925</v>
      </c>
      <c r="GW90" s="99">
        <v>0</v>
      </c>
      <c r="GX90" s="99">
        <v>0</v>
      </c>
      <c r="GY90" s="99">
        <v>0</v>
      </c>
      <c r="GZ90" s="99">
        <v>0</v>
      </c>
    </row>
    <row r="91" spans="2:208" hidden="1" outlineLevel="2" x14ac:dyDescent="0.3">
      <c r="B91" s="21">
        <v>20</v>
      </c>
      <c r="C91" s="52">
        <v>224</v>
      </c>
      <c r="D91" s="77"/>
      <c r="E91" s="52"/>
      <c r="F91" s="52">
        <v>224</v>
      </c>
      <c r="G91" s="78"/>
      <c r="H91" s="35" t="s">
        <v>225</v>
      </c>
      <c r="I91" s="97">
        <v>0</v>
      </c>
      <c r="J91" s="97">
        <v>0</v>
      </c>
      <c r="K91" s="97">
        <v>0</v>
      </c>
      <c r="L91" s="97">
        <v>0</v>
      </c>
      <c r="M91" s="97">
        <v>0</v>
      </c>
      <c r="N91" s="97">
        <v>0</v>
      </c>
      <c r="O91" s="97">
        <v>0</v>
      </c>
      <c r="P91" s="97">
        <v>0</v>
      </c>
      <c r="Q91" s="97">
        <v>0</v>
      </c>
      <c r="R91" s="97">
        <v>0</v>
      </c>
      <c r="S91" s="97">
        <v>0</v>
      </c>
      <c r="T91" s="97">
        <v>0</v>
      </c>
      <c r="U91" s="97">
        <v>0</v>
      </c>
      <c r="V91" s="97">
        <v>0</v>
      </c>
      <c r="W91" s="97">
        <v>0</v>
      </c>
      <c r="X91" s="97">
        <v>0</v>
      </c>
      <c r="Y91" s="97">
        <v>0</v>
      </c>
      <c r="Z91" s="97">
        <v>0</v>
      </c>
      <c r="AA91" s="97">
        <v>0</v>
      </c>
      <c r="AB91" s="97">
        <v>0</v>
      </c>
      <c r="AC91" s="97">
        <v>0</v>
      </c>
      <c r="AD91" s="97">
        <v>0</v>
      </c>
      <c r="AE91" s="97">
        <v>0</v>
      </c>
      <c r="AF91" s="97">
        <v>0</v>
      </c>
      <c r="AG91" s="97">
        <v>0</v>
      </c>
      <c r="AH91" s="97">
        <v>0</v>
      </c>
      <c r="AI91" s="97">
        <v>0</v>
      </c>
      <c r="AJ91" s="97">
        <v>0</v>
      </c>
      <c r="AK91" s="97">
        <v>0</v>
      </c>
      <c r="AL91" s="97">
        <v>0</v>
      </c>
      <c r="AM91" s="97">
        <v>0</v>
      </c>
      <c r="AN91" s="97">
        <v>0</v>
      </c>
      <c r="AO91" s="97">
        <v>0</v>
      </c>
      <c r="AP91" s="97">
        <v>0</v>
      </c>
      <c r="AQ91" s="97">
        <v>0</v>
      </c>
      <c r="AR91" s="97">
        <v>0</v>
      </c>
      <c r="AS91" s="97">
        <v>0</v>
      </c>
      <c r="AT91" s="97">
        <v>0</v>
      </c>
      <c r="AU91" s="97">
        <v>0</v>
      </c>
      <c r="AV91" s="97">
        <v>0</v>
      </c>
      <c r="AW91" s="97">
        <v>0</v>
      </c>
      <c r="AX91" s="97">
        <v>0</v>
      </c>
      <c r="AY91" s="97">
        <v>0</v>
      </c>
      <c r="AZ91" s="97">
        <v>0</v>
      </c>
      <c r="BA91" s="97">
        <v>0</v>
      </c>
      <c r="BB91" s="97">
        <v>0</v>
      </c>
      <c r="BC91" s="97">
        <v>0</v>
      </c>
      <c r="BD91" s="97">
        <v>0</v>
      </c>
      <c r="BE91" s="97">
        <v>0</v>
      </c>
      <c r="BF91" s="97">
        <v>0</v>
      </c>
      <c r="BG91" s="97">
        <v>0</v>
      </c>
      <c r="BH91" s="97">
        <v>0</v>
      </c>
      <c r="BI91" s="97">
        <v>0</v>
      </c>
      <c r="BJ91" s="97">
        <v>0</v>
      </c>
      <c r="BK91" s="97">
        <v>0</v>
      </c>
      <c r="BL91" s="97">
        <v>0</v>
      </c>
      <c r="BM91" s="97">
        <v>16938078</v>
      </c>
      <c r="BN91" s="97">
        <v>12645414</v>
      </c>
      <c r="BO91" s="97">
        <v>1282427</v>
      </c>
      <c r="BP91" s="97">
        <v>30865919</v>
      </c>
      <c r="BQ91" s="97">
        <v>16160526</v>
      </c>
      <c r="BR91" s="97">
        <v>4012887</v>
      </c>
      <c r="BS91" s="97">
        <v>768994</v>
      </c>
      <c r="BT91" s="97">
        <v>20942407</v>
      </c>
      <c r="BU91" s="97">
        <v>11096011</v>
      </c>
      <c r="BV91" s="97">
        <v>1112759</v>
      </c>
      <c r="BW91" s="97">
        <v>277614</v>
      </c>
      <c r="BX91" s="97">
        <v>12486384</v>
      </c>
      <c r="BY91" s="97">
        <v>17483089</v>
      </c>
      <c r="BZ91" s="97">
        <v>1942808</v>
      </c>
      <c r="CA91" s="97">
        <v>459278</v>
      </c>
      <c r="CB91" s="97">
        <v>19885175</v>
      </c>
      <c r="CC91" s="97">
        <v>9413000</v>
      </c>
      <c r="CD91" s="97">
        <v>568000</v>
      </c>
      <c r="CE91" s="97">
        <v>230000</v>
      </c>
      <c r="CF91" s="97">
        <v>10211000</v>
      </c>
      <c r="CG91" s="97">
        <v>0</v>
      </c>
      <c r="CH91" s="97">
        <v>0</v>
      </c>
      <c r="CI91" s="97">
        <v>0</v>
      </c>
      <c r="CJ91" s="97">
        <v>0</v>
      </c>
      <c r="CK91" s="97">
        <v>0</v>
      </c>
      <c r="CL91" s="97">
        <v>0</v>
      </c>
      <c r="CM91" s="97">
        <v>0</v>
      </c>
      <c r="CN91" s="97">
        <v>0</v>
      </c>
      <c r="CO91" s="97">
        <v>0</v>
      </c>
      <c r="CP91" s="97">
        <v>0</v>
      </c>
      <c r="CQ91" s="97">
        <v>0</v>
      </c>
      <c r="CR91" s="97">
        <v>0</v>
      </c>
      <c r="CS91" s="97">
        <v>6266546</v>
      </c>
      <c r="CT91" s="97">
        <v>2007828</v>
      </c>
      <c r="CU91" s="97">
        <v>251208.1</v>
      </c>
      <c r="CV91" s="97">
        <v>8525582</v>
      </c>
      <c r="CW91" s="97">
        <v>11625300.832760399</v>
      </c>
      <c r="CX91" s="97">
        <v>4639595.9125220096</v>
      </c>
      <c r="CY91" s="97">
        <v>581581.95073825098</v>
      </c>
      <c r="CZ91" s="97">
        <v>16846478.6960207</v>
      </c>
      <c r="DA91" s="97">
        <v>26220307.712747801</v>
      </c>
      <c r="DB91" s="97">
        <v>11780886.2725053</v>
      </c>
      <c r="DC91" s="97">
        <v>1478029.1972290201</v>
      </c>
      <c r="DD91" s="97">
        <v>39479223.182482198</v>
      </c>
      <c r="DE91" s="97">
        <v>0</v>
      </c>
      <c r="DF91" s="97">
        <v>0</v>
      </c>
      <c r="DG91" s="97">
        <v>0</v>
      </c>
      <c r="DH91" s="97">
        <v>0</v>
      </c>
      <c r="DI91" s="97">
        <v>0</v>
      </c>
      <c r="DJ91" s="97">
        <v>0</v>
      </c>
      <c r="DK91" s="97">
        <v>0</v>
      </c>
      <c r="DL91" s="97">
        <v>0</v>
      </c>
      <c r="DM91" s="97">
        <v>0</v>
      </c>
      <c r="DN91" s="97">
        <v>0</v>
      </c>
      <c r="DO91" s="97">
        <v>0</v>
      </c>
      <c r="DP91" s="97">
        <v>0</v>
      </c>
      <c r="DQ91" s="97">
        <v>0</v>
      </c>
      <c r="DR91" s="97">
        <v>0</v>
      </c>
      <c r="DS91" s="97">
        <v>0</v>
      </c>
      <c r="DT91" s="97">
        <v>0</v>
      </c>
      <c r="DU91" s="97">
        <v>0</v>
      </c>
      <c r="DV91" s="97">
        <v>0</v>
      </c>
      <c r="DW91" s="97">
        <v>0</v>
      </c>
      <c r="DX91" s="97">
        <v>0</v>
      </c>
      <c r="DY91" s="97">
        <v>0</v>
      </c>
      <c r="DZ91" s="97">
        <v>0</v>
      </c>
      <c r="EA91" s="97">
        <v>0</v>
      </c>
      <c r="EB91" s="97">
        <v>0</v>
      </c>
      <c r="EC91" s="97">
        <v>0</v>
      </c>
      <c r="ED91" s="97">
        <v>0</v>
      </c>
      <c r="EE91" s="97">
        <v>0</v>
      </c>
      <c r="EF91" s="97">
        <v>16755000</v>
      </c>
      <c r="EG91" s="97">
        <v>0</v>
      </c>
      <c r="EH91" s="97">
        <v>0</v>
      </c>
      <c r="EI91" s="97">
        <v>0</v>
      </c>
      <c r="EJ91" s="97">
        <v>0</v>
      </c>
      <c r="EK91" s="97">
        <v>46000000</v>
      </c>
      <c r="EL91" s="97">
        <v>11400000</v>
      </c>
      <c r="EM91" s="97">
        <v>2200000</v>
      </c>
      <c r="EN91" s="97">
        <v>59600000</v>
      </c>
      <c r="EO91" s="97">
        <v>0</v>
      </c>
      <c r="EP91" s="97">
        <v>0</v>
      </c>
      <c r="EQ91" s="97">
        <v>0</v>
      </c>
      <c r="ER91" s="97">
        <v>73511203</v>
      </c>
      <c r="ES91" s="97">
        <v>0</v>
      </c>
      <c r="ET91" s="97">
        <v>0</v>
      </c>
      <c r="EU91" s="97">
        <v>0</v>
      </c>
      <c r="EV91" s="97">
        <v>73511203</v>
      </c>
      <c r="EW91" s="97">
        <v>0</v>
      </c>
      <c r="EX91" s="97">
        <v>0</v>
      </c>
      <c r="EY91" s="97">
        <v>0</v>
      </c>
      <c r="EZ91" s="97">
        <v>0</v>
      </c>
      <c r="FA91" s="97">
        <v>0</v>
      </c>
      <c r="FB91" s="97">
        <v>0</v>
      </c>
      <c r="FC91" s="97">
        <v>0</v>
      </c>
      <c r="FD91" s="97">
        <v>0</v>
      </c>
      <c r="FE91" s="97">
        <v>0</v>
      </c>
      <c r="FF91" s="97">
        <v>0</v>
      </c>
      <c r="FG91" s="97">
        <v>0</v>
      </c>
      <c r="FH91" s="97">
        <v>0</v>
      </c>
      <c r="FI91" s="97">
        <v>0</v>
      </c>
      <c r="FJ91" s="97">
        <v>0</v>
      </c>
      <c r="FK91" s="97">
        <v>0</v>
      </c>
      <c r="FL91" s="97">
        <v>0</v>
      </c>
      <c r="FM91" s="97">
        <v>0</v>
      </c>
      <c r="FN91" s="97">
        <v>0</v>
      </c>
      <c r="FO91" s="97">
        <v>0</v>
      </c>
      <c r="FP91" s="97">
        <v>0</v>
      </c>
      <c r="FQ91" s="97">
        <v>0</v>
      </c>
      <c r="FR91" s="97">
        <v>0</v>
      </c>
      <c r="FS91" s="97">
        <v>0</v>
      </c>
      <c r="FT91" s="97">
        <v>0</v>
      </c>
      <c r="FU91" s="97">
        <v>0</v>
      </c>
      <c r="FV91" s="97">
        <v>0</v>
      </c>
      <c r="FW91" s="97">
        <v>0</v>
      </c>
      <c r="FX91" s="97">
        <v>0</v>
      </c>
      <c r="FY91" s="97">
        <v>0</v>
      </c>
      <c r="FZ91" s="97">
        <v>0</v>
      </c>
      <c r="GA91" s="97">
        <v>0</v>
      </c>
      <c r="GB91" s="97">
        <v>0</v>
      </c>
      <c r="GC91" s="97">
        <v>0</v>
      </c>
      <c r="GD91" s="97">
        <v>0</v>
      </c>
      <c r="GE91" s="97">
        <v>0</v>
      </c>
      <c r="GF91" s="97">
        <v>0</v>
      </c>
      <c r="GG91" s="97">
        <v>0</v>
      </c>
      <c r="GH91" s="97">
        <v>0</v>
      </c>
      <c r="GI91" s="97">
        <v>0</v>
      </c>
      <c r="GJ91" s="97">
        <v>0</v>
      </c>
      <c r="GK91" s="97">
        <v>0</v>
      </c>
      <c r="GL91" s="97">
        <v>0</v>
      </c>
      <c r="GM91" s="97">
        <v>0</v>
      </c>
      <c r="GN91" s="97">
        <v>0</v>
      </c>
      <c r="GO91" s="97">
        <v>0</v>
      </c>
      <c r="GP91" s="97">
        <v>0</v>
      </c>
      <c r="GQ91" s="97">
        <v>0</v>
      </c>
      <c r="GR91" s="97">
        <v>0</v>
      </c>
      <c r="GS91" s="97">
        <v>0</v>
      </c>
      <c r="GT91" s="97">
        <v>0</v>
      </c>
      <c r="GU91" s="97">
        <v>0</v>
      </c>
      <c r="GV91" s="97">
        <v>0</v>
      </c>
      <c r="GW91" s="97">
        <v>0</v>
      </c>
      <c r="GX91" s="97">
        <v>0</v>
      </c>
      <c r="GY91" s="97">
        <v>0</v>
      </c>
      <c r="GZ91" s="97">
        <v>0</v>
      </c>
    </row>
    <row r="92" spans="2:208" hidden="1" outlineLevel="2" x14ac:dyDescent="0.3">
      <c r="B92" s="21">
        <v>20</v>
      </c>
      <c r="C92" s="52">
        <v>225</v>
      </c>
      <c r="D92" s="77"/>
      <c r="E92" s="52"/>
      <c r="F92" s="52">
        <v>225</v>
      </c>
      <c r="G92" s="78"/>
      <c r="H92" s="35" t="s">
        <v>96</v>
      </c>
      <c r="I92" s="97">
        <v>0</v>
      </c>
      <c r="J92" s="97">
        <v>0</v>
      </c>
      <c r="K92" s="97">
        <v>0</v>
      </c>
      <c r="L92" s="97">
        <v>56660000</v>
      </c>
      <c r="M92" s="97">
        <v>0</v>
      </c>
      <c r="N92" s="97">
        <v>0</v>
      </c>
      <c r="O92" s="97">
        <v>0</v>
      </c>
      <c r="P92" s="97">
        <v>160920822.23068139</v>
      </c>
      <c r="Q92" s="97">
        <v>0</v>
      </c>
      <c r="R92" s="97">
        <v>0</v>
      </c>
      <c r="S92" s="97">
        <v>0</v>
      </c>
      <c r="T92" s="97">
        <v>92160000</v>
      </c>
      <c r="U92" s="97">
        <v>0</v>
      </c>
      <c r="V92" s="97">
        <v>0</v>
      </c>
      <c r="W92" s="97">
        <v>0</v>
      </c>
      <c r="X92" s="97">
        <v>261730000</v>
      </c>
      <c r="Y92" s="97">
        <v>0</v>
      </c>
      <c r="Z92" s="97">
        <v>0</v>
      </c>
      <c r="AA92" s="97">
        <v>0</v>
      </c>
      <c r="AB92" s="97">
        <v>42500000</v>
      </c>
      <c r="AC92" s="97">
        <v>0</v>
      </c>
      <c r="AD92" s="97">
        <v>0</v>
      </c>
      <c r="AE92" s="97">
        <v>0</v>
      </c>
      <c r="AF92" s="97">
        <v>120690000</v>
      </c>
      <c r="AG92" s="97">
        <v>0</v>
      </c>
      <c r="AH92" s="97">
        <v>0</v>
      </c>
      <c r="AI92" s="97">
        <v>0</v>
      </c>
      <c r="AJ92" s="97">
        <v>69120000</v>
      </c>
      <c r="AK92" s="97">
        <v>0</v>
      </c>
      <c r="AL92" s="97">
        <v>0</v>
      </c>
      <c r="AM92" s="97">
        <v>0</v>
      </c>
      <c r="AN92" s="97">
        <v>196300000</v>
      </c>
      <c r="AO92" s="97">
        <v>0</v>
      </c>
      <c r="AP92" s="97">
        <v>0</v>
      </c>
      <c r="AQ92" s="97">
        <v>0</v>
      </c>
      <c r="AR92" s="97">
        <v>0</v>
      </c>
      <c r="AS92" s="97">
        <v>0</v>
      </c>
      <c r="AT92" s="97">
        <v>0</v>
      </c>
      <c r="AU92" s="97">
        <v>0</v>
      </c>
      <c r="AV92" s="97">
        <v>0</v>
      </c>
      <c r="AW92" s="97">
        <v>0</v>
      </c>
      <c r="AX92" s="97">
        <v>0</v>
      </c>
      <c r="AY92" s="97">
        <v>0</v>
      </c>
      <c r="AZ92" s="97">
        <v>0</v>
      </c>
      <c r="BA92" s="97">
        <v>0</v>
      </c>
      <c r="BB92" s="97">
        <v>0</v>
      </c>
      <c r="BC92" s="97">
        <v>0</v>
      </c>
      <c r="BD92" s="97">
        <v>0</v>
      </c>
      <c r="BE92" s="97">
        <v>0</v>
      </c>
      <c r="BF92" s="97">
        <v>0</v>
      </c>
      <c r="BG92" s="97">
        <v>0</v>
      </c>
      <c r="BH92" s="97">
        <v>0</v>
      </c>
      <c r="BI92" s="97">
        <v>0</v>
      </c>
      <c r="BJ92" s="97">
        <v>0</v>
      </c>
      <c r="BK92" s="97">
        <v>0</v>
      </c>
      <c r="BL92" s="97">
        <v>0</v>
      </c>
      <c r="BM92" s="97">
        <v>2259039</v>
      </c>
      <c r="BN92" s="97">
        <v>1817850</v>
      </c>
      <c r="BO92" s="97">
        <v>171486</v>
      </c>
      <c r="BP92" s="97">
        <v>4248375</v>
      </c>
      <c r="BQ92" s="97">
        <v>2203495</v>
      </c>
      <c r="BR92" s="97">
        <v>857891</v>
      </c>
      <c r="BS92" s="97">
        <v>105774</v>
      </c>
      <c r="BT92" s="97">
        <v>3167160</v>
      </c>
      <c r="BU92" s="97">
        <v>1380586</v>
      </c>
      <c r="BV92" s="97">
        <v>507679</v>
      </c>
      <c r="BW92" s="97">
        <v>62306</v>
      </c>
      <c r="BX92" s="97">
        <v>1950571</v>
      </c>
      <c r="BY92" s="97">
        <v>2185867</v>
      </c>
      <c r="BZ92" s="97">
        <v>814996</v>
      </c>
      <c r="CA92" s="97">
        <v>102274</v>
      </c>
      <c r="CB92" s="97">
        <v>3103137</v>
      </c>
      <c r="CC92" s="97">
        <v>719000</v>
      </c>
      <c r="CD92" s="97">
        <v>249000</v>
      </c>
      <c r="CE92" s="97">
        <v>36000</v>
      </c>
      <c r="CF92" s="97">
        <v>1004000</v>
      </c>
      <c r="CG92" s="97">
        <v>0</v>
      </c>
      <c r="CH92" s="97">
        <v>0</v>
      </c>
      <c r="CI92" s="97">
        <v>0</v>
      </c>
      <c r="CJ92" s="97">
        <v>0</v>
      </c>
      <c r="CK92" s="97">
        <v>0</v>
      </c>
      <c r="CL92" s="97">
        <v>0</v>
      </c>
      <c r="CM92" s="97">
        <v>0</v>
      </c>
      <c r="CN92" s="97">
        <v>0</v>
      </c>
      <c r="CO92" s="97">
        <v>0</v>
      </c>
      <c r="CP92" s="97">
        <v>0</v>
      </c>
      <c r="CQ92" s="97">
        <v>0</v>
      </c>
      <c r="CR92" s="97">
        <v>0</v>
      </c>
      <c r="CS92" s="97">
        <v>4146955</v>
      </c>
      <c r="CT92" s="97">
        <v>1423021</v>
      </c>
      <c r="CU92" s="97">
        <v>169740.6</v>
      </c>
      <c r="CV92" s="97">
        <v>5739716</v>
      </c>
      <c r="CW92" s="97">
        <v>8279890.3847505804</v>
      </c>
      <c r="CX92" s="97">
        <v>2620283.0291745202</v>
      </c>
      <c r="CY92" s="97">
        <v>334397.69848382397</v>
      </c>
      <c r="CZ92" s="97">
        <v>11234571.112408901</v>
      </c>
      <c r="DA92" s="97">
        <v>3200761.7276578802</v>
      </c>
      <c r="DB92" s="97">
        <v>1148952.8519806601</v>
      </c>
      <c r="DC92" s="97">
        <v>132043.578128386</v>
      </c>
      <c r="DD92" s="97">
        <v>4481758.1577669298</v>
      </c>
      <c r="DE92" s="97">
        <v>0</v>
      </c>
      <c r="DF92" s="97">
        <v>0</v>
      </c>
      <c r="DG92" s="97">
        <v>0</v>
      </c>
      <c r="DH92" s="97">
        <v>0</v>
      </c>
      <c r="DI92" s="97">
        <v>0</v>
      </c>
      <c r="DJ92" s="97">
        <v>0</v>
      </c>
      <c r="DK92" s="97">
        <v>0</v>
      </c>
      <c r="DL92" s="97">
        <v>0</v>
      </c>
      <c r="DM92" s="97">
        <v>0</v>
      </c>
      <c r="DN92" s="97">
        <v>0</v>
      </c>
      <c r="DO92" s="97">
        <v>0</v>
      </c>
      <c r="DP92" s="97">
        <v>0</v>
      </c>
      <c r="DQ92" s="97">
        <v>0</v>
      </c>
      <c r="DR92" s="97">
        <v>0</v>
      </c>
      <c r="DS92" s="97">
        <v>0</v>
      </c>
      <c r="DT92" s="97">
        <v>0</v>
      </c>
      <c r="DU92" s="97">
        <v>0</v>
      </c>
      <c r="DV92" s="97">
        <v>0</v>
      </c>
      <c r="DW92" s="97">
        <v>0</v>
      </c>
      <c r="DX92" s="97">
        <v>0</v>
      </c>
      <c r="DY92" s="97">
        <v>0</v>
      </c>
      <c r="DZ92" s="97">
        <v>0</v>
      </c>
      <c r="EA92" s="97">
        <v>0</v>
      </c>
      <c r="EB92" s="97">
        <v>0</v>
      </c>
      <c r="EC92" s="97">
        <v>0</v>
      </c>
      <c r="ED92" s="97">
        <v>0</v>
      </c>
      <c r="EE92" s="97">
        <v>0</v>
      </c>
      <c r="EF92" s="97">
        <v>28000000</v>
      </c>
      <c r="EG92" s="97">
        <v>0</v>
      </c>
      <c r="EH92" s="97">
        <v>0</v>
      </c>
      <c r="EI92" s="97">
        <v>0</v>
      </c>
      <c r="EJ92" s="97">
        <v>0</v>
      </c>
      <c r="EK92" s="97">
        <v>0</v>
      </c>
      <c r="EL92" s="97">
        <v>0</v>
      </c>
      <c r="EM92" s="97">
        <v>0</v>
      </c>
      <c r="EN92" s="97">
        <v>0</v>
      </c>
      <c r="EO92" s="97">
        <v>0</v>
      </c>
      <c r="EP92" s="97">
        <v>0</v>
      </c>
      <c r="EQ92" s="97">
        <v>0</v>
      </c>
      <c r="ER92" s="97">
        <v>51361584</v>
      </c>
      <c r="ES92" s="97">
        <v>0</v>
      </c>
      <c r="ET92" s="97">
        <v>0</v>
      </c>
      <c r="EU92" s="97">
        <v>0</v>
      </c>
      <c r="EV92" s="97">
        <v>51361584</v>
      </c>
      <c r="EW92" s="97">
        <v>0</v>
      </c>
      <c r="EX92" s="97">
        <v>0</v>
      </c>
      <c r="EY92" s="97">
        <v>0</v>
      </c>
      <c r="EZ92" s="97">
        <v>36501000</v>
      </c>
      <c r="FA92" s="97">
        <v>0</v>
      </c>
      <c r="FB92" s="97">
        <v>0</v>
      </c>
      <c r="FC92" s="97">
        <v>0</v>
      </c>
      <c r="FD92" s="97">
        <v>33871000</v>
      </c>
      <c r="FE92" s="97">
        <v>0</v>
      </c>
      <c r="FF92" s="97">
        <v>0</v>
      </c>
      <c r="FG92" s="97">
        <v>0</v>
      </c>
      <c r="FH92" s="97">
        <v>30350000</v>
      </c>
      <c r="FI92" s="97">
        <v>0</v>
      </c>
      <c r="FJ92" s="97">
        <v>0</v>
      </c>
      <c r="FK92" s="97">
        <v>0</v>
      </c>
      <c r="FL92" s="97">
        <v>39400000</v>
      </c>
      <c r="FM92" s="97">
        <v>0</v>
      </c>
      <c r="FN92" s="97">
        <v>0</v>
      </c>
      <c r="FO92" s="97">
        <v>0</v>
      </c>
      <c r="FP92" s="97">
        <v>17149794</v>
      </c>
      <c r="FQ92" s="97">
        <v>0</v>
      </c>
      <c r="FR92" s="97">
        <v>0</v>
      </c>
      <c r="FS92" s="97">
        <v>0</v>
      </c>
      <c r="FT92" s="97">
        <v>15515701</v>
      </c>
      <c r="FU92" s="97">
        <v>0</v>
      </c>
      <c r="FV92" s="97">
        <v>0</v>
      </c>
      <c r="FW92" s="97">
        <v>0</v>
      </c>
      <c r="FX92" s="97">
        <v>14330012</v>
      </c>
      <c r="FY92" s="97">
        <v>0</v>
      </c>
      <c r="FZ92" s="97">
        <v>0</v>
      </c>
      <c r="GA92" s="97">
        <v>0</v>
      </c>
      <c r="GB92" s="97">
        <v>17135480</v>
      </c>
      <c r="GC92" s="97">
        <v>0</v>
      </c>
      <c r="GD92" s="97">
        <v>0</v>
      </c>
      <c r="GE92" s="97">
        <v>0</v>
      </c>
      <c r="GF92" s="97">
        <v>15500944</v>
      </c>
      <c r="GG92" s="97">
        <v>0</v>
      </c>
      <c r="GH92" s="97">
        <v>0</v>
      </c>
      <c r="GI92" s="97">
        <v>0</v>
      </c>
      <c r="GJ92" s="97">
        <v>14445579</v>
      </c>
      <c r="GK92" s="97">
        <v>0</v>
      </c>
      <c r="GL92" s="97">
        <v>0</v>
      </c>
      <c r="GM92" s="97">
        <v>0</v>
      </c>
      <c r="GN92" s="97">
        <v>17135490</v>
      </c>
      <c r="GO92" s="97">
        <v>0</v>
      </c>
      <c r="GP92" s="97">
        <v>0</v>
      </c>
      <c r="GQ92" s="97">
        <v>0</v>
      </c>
      <c r="GR92" s="97">
        <v>15500944</v>
      </c>
      <c r="GS92" s="97">
        <v>0</v>
      </c>
      <c r="GT92" s="97">
        <v>0</v>
      </c>
      <c r="GU92" s="97">
        <v>0</v>
      </c>
      <c r="GV92" s="97">
        <v>14445579</v>
      </c>
      <c r="GW92" s="97">
        <v>0</v>
      </c>
      <c r="GX92" s="97">
        <v>0</v>
      </c>
      <c r="GY92" s="97">
        <v>0</v>
      </c>
      <c r="GZ92" s="97">
        <v>0</v>
      </c>
    </row>
    <row r="93" spans="2:208" s="27" customFormat="1" ht="14.25" hidden="1" outlineLevel="2" x14ac:dyDescent="0.25">
      <c r="B93" s="26">
        <v>20</v>
      </c>
      <c r="C93" s="59">
        <v>225.1</v>
      </c>
      <c r="D93" s="82"/>
      <c r="E93" s="55"/>
      <c r="F93" s="60"/>
      <c r="G93" s="86">
        <v>225.1</v>
      </c>
      <c r="H93" s="40" t="s">
        <v>97</v>
      </c>
      <c r="I93" s="262">
        <v>0</v>
      </c>
      <c r="J93" s="262">
        <v>0</v>
      </c>
      <c r="K93" s="262">
        <v>0</v>
      </c>
      <c r="L93" s="99">
        <v>56660000</v>
      </c>
      <c r="M93" s="99">
        <v>0</v>
      </c>
      <c r="N93" s="99">
        <v>0</v>
      </c>
      <c r="O93" s="99">
        <v>0</v>
      </c>
      <c r="P93" s="99">
        <v>160920822.23068139</v>
      </c>
      <c r="Q93" s="99">
        <v>0</v>
      </c>
      <c r="R93" s="99">
        <v>0</v>
      </c>
      <c r="S93" s="99">
        <v>0</v>
      </c>
      <c r="T93" s="99">
        <v>92160000</v>
      </c>
      <c r="U93" s="99">
        <v>0</v>
      </c>
      <c r="V93" s="99">
        <v>0</v>
      </c>
      <c r="W93" s="99">
        <v>0</v>
      </c>
      <c r="X93" s="99">
        <v>261730000</v>
      </c>
      <c r="Y93" s="99">
        <v>0</v>
      </c>
      <c r="Z93" s="99">
        <v>0</v>
      </c>
      <c r="AA93" s="99">
        <v>0</v>
      </c>
      <c r="AB93" s="99">
        <v>42500000</v>
      </c>
      <c r="AC93" s="99">
        <v>0</v>
      </c>
      <c r="AD93" s="99">
        <v>0</v>
      </c>
      <c r="AE93" s="99">
        <v>0</v>
      </c>
      <c r="AF93" s="99">
        <v>120690000</v>
      </c>
      <c r="AG93" s="99">
        <v>0</v>
      </c>
      <c r="AH93" s="99">
        <v>0</v>
      </c>
      <c r="AI93" s="99">
        <v>0</v>
      </c>
      <c r="AJ93" s="99">
        <v>69120000</v>
      </c>
      <c r="AK93" s="99">
        <v>0</v>
      </c>
      <c r="AL93" s="99">
        <v>0</v>
      </c>
      <c r="AM93" s="99">
        <v>0</v>
      </c>
      <c r="AN93" s="99">
        <v>196300000</v>
      </c>
      <c r="AO93" s="99">
        <v>0</v>
      </c>
      <c r="AP93" s="99">
        <v>0</v>
      </c>
      <c r="AQ93" s="99">
        <v>0</v>
      </c>
      <c r="AR93" s="99">
        <v>0</v>
      </c>
      <c r="AS93" s="99">
        <v>0</v>
      </c>
      <c r="AT93" s="99">
        <v>0</v>
      </c>
      <c r="AU93" s="99">
        <v>0</v>
      </c>
      <c r="AV93" s="99">
        <v>0</v>
      </c>
      <c r="AW93" s="99">
        <v>0</v>
      </c>
      <c r="AX93" s="99">
        <v>0</v>
      </c>
      <c r="AY93" s="99">
        <v>0</v>
      </c>
      <c r="AZ93" s="99">
        <v>0</v>
      </c>
      <c r="BA93" s="99">
        <v>0</v>
      </c>
      <c r="BB93" s="99">
        <v>0</v>
      </c>
      <c r="BC93" s="99">
        <v>0</v>
      </c>
      <c r="BD93" s="99">
        <v>0</v>
      </c>
      <c r="BE93" s="99">
        <v>0</v>
      </c>
      <c r="BF93" s="99">
        <v>0</v>
      </c>
      <c r="BG93" s="99">
        <v>0</v>
      </c>
      <c r="BH93" s="99">
        <v>0</v>
      </c>
      <c r="BI93" s="99">
        <v>0</v>
      </c>
      <c r="BJ93" s="99">
        <v>0</v>
      </c>
      <c r="BK93" s="99">
        <v>0</v>
      </c>
      <c r="BL93" s="99">
        <v>0</v>
      </c>
      <c r="BM93" s="99">
        <v>0</v>
      </c>
      <c r="BN93" s="99">
        <v>0</v>
      </c>
      <c r="BO93" s="99">
        <v>0</v>
      </c>
      <c r="BP93" s="99">
        <v>0</v>
      </c>
      <c r="BQ93" s="99">
        <v>0</v>
      </c>
      <c r="BR93" s="99">
        <v>0</v>
      </c>
      <c r="BS93" s="99">
        <v>0</v>
      </c>
      <c r="BT93" s="99">
        <v>0</v>
      </c>
      <c r="BU93" s="99">
        <v>0</v>
      </c>
      <c r="BV93" s="99">
        <v>0</v>
      </c>
      <c r="BW93" s="99">
        <v>0</v>
      </c>
      <c r="BX93" s="99">
        <v>0</v>
      </c>
      <c r="BY93" s="99">
        <v>0</v>
      </c>
      <c r="BZ93" s="99">
        <v>0</v>
      </c>
      <c r="CA93" s="99">
        <v>0</v>
      </c>
      <c r="CB93" s="99">
        <v>0</v>
      </c>
      <c r="CC93" s="99">
        <v>0</v>
      </c>
      <c r="CD93" s="99">
        <v>0</v>
      </c>
      <c r="CE93" s="99">
        <v>0</v>
      </c>
      <c r="CF93" s="99">
        <v>0</v>
      </c>
      <c r="CG93" s="99">
        <v>0</v>
      </c>
      <c r="CH93" s="99">
        <v>0</v>
      </c>
      <c r="CI93" s="99">
        <v>0</v>
      </c>
      <c r="CJ93" s="99">
        <v>0</v>
      </c>
      <c r="CK93" s="99">
        <v>0</v>
      </c>
      <c r="CL93" s="99">
        <v>0</v>
      </c>
      <c r="CM93" s="99">
        <v>0</v>
      </c>
      <c r="CN93" s="99">
        <v>0</v>
      </c>
      <c r="CO93" s="99">
        <v>0</v>
      </c>
      <c r="CP93" s="99">
        <v>0</v>
      </c>
      <c r="CQ93" s="99">
        <v>0</v>
      </c>
      <c r="CR93" s="99">
        <v>0</v>
      </c>
      <c r="CS93" s="99">
        <v>0</v>
      </c>
      <c r="CT93" s="99">
        <v>0</v>
      </c>
      <c r="CU93" s="99">
        <v>0</v>
      </c>
      <c r="CV93" s="99">
        <v>0</v>
      </c>
      <c r="CW93" s="99">
        <v>0</v>
      </c>
      <c r="CX93" s="99">
        <v>0</v>
      </c>
      <c r="CY93" s="99">
        <v>0</v>
      </c>
      <c r="CZ93" s="99">
        <v>0</v>
      </c>
      <c r="DA93" s="99">
        <v>0</v>
      </c>
      <c r="DB93" s="99">
        <v>0</v>
      </c>
      <c r="DC93" s="99">
        <v>0</v>
      </c>
      <c r="DD93" s="99">
        <v>0</v>
      </c>
      <c r="DE93" s="99">
        <v>0</v>
      </c>
      <c r="DF93" s="99">
        <v>0</v>
      </c>
      <c r="DG93" s="99">
        <v>0</v>
      </c>
      <c r="DH93" s="99">
        <v>0</v>
      </c>
      <c r="DI93" s="99">
        <v>0</v>
      </c>
      <c r="DJ93" s="99">
        <v>0</v>
      </c>
      <c r="DK93" s="99">
        <v>0</v>
      </c>
      <c r="DL93" s="99">
        <v>0</v>
      </c>
      <c r="DM93" s="99">
        <v>0</v>
      </c>
      <c r="DN93" s="99">
        <v>0</v>
      </c>
      <c r="DO93" s="99">
        <v>0</v>
      </c>
      <c r="DP93" s="99">
        <v>0</v>
      </c>
      <c r="DQ93" s="99">
        <v>0</v>
      </c>
      <c r="DR93" s="99">
        <v>0</v>
      </c>
      <c r="DS93" s="99">
        <v>0</v>
      </c>
      <c r="DT93" s="99">
        <v>0</v>
      </c>
      <c r="DU93" s="99">
        <v>0</v>
      </c>
      <c r="DV93" s="99">
        <v>0</v>
      </c>
      <c r="DW93" s="99">
        <v>0</v>
      </c>
      <c r="DX93" s="99">
        <v>0</v>
      </c>
      <c r="DY93" s="99">
        <v>0</v>
      </c>
      <c r="DZ93" s="99">
        <v>0</v>
      </c>
      <c r="EA93" s="99">
        <v>0</v>
      </c>
      <c r="EB93" s="99">
        <v>0</v>
      </c>
      <c r="EC93" s="99">
        <v>0</v>
      </c>
      <c r="ED93" s="99">
        <v>0</v>
      </c>
      <c r="EE93" s="99">
        <v>0</v>
      </c>
      <c r="EF93" s="99">
        <v>0</v>
      </c>
      <c r="EG93" s="99">
        <v>0</v>
      </c>
      <c r="EH93" s="99">
        <v>0</v>
      </c>
      <c r="EI93" s="99">
        <v>0</v>
      </c>
      <c r="EJ93" s="99">
        <v>0</v>
      </c>
      <c r="EK93" s="99">
        <v>0</v>
      </c>
      <c r="EL93" s="99">
        <v>0</v>
      </c>
      <c r="EM93" s="99">
        <v>0</v>
      </c>
      <c r="EN93" s="99">
        <v>0</v>
      </c>
      <c r="EO93" s="99">
        <v>0</v>
      </c>
      <c r="EP93" s="99">
        <v>0</v>
      </c>
      <c r="EQ93" s="99">
        <v>0</v>
      </c>
      <c r="ER93" s="99">
        <v>0</v>
      </c>
      <c r="ES93" s="99">
        <v>0</v>
      </c>
      <c r="ET93" s="99">
        <v>0</v>
      </c>
      <c r="EU93" s="99">
        <v>0</v>
      </c>
      <c r="EV93" s="99">
        <v>0</v>
      </c>
      <c r="EW93" s="99">
        <v>0</v>
      </c>
      <c r="EX93" s="99">
        <v>0</v>
      </c>
      <c r="EY93" s="99">
        <v>0</v>
      </c>
      <c r="EZ93" s="99">
        <v>0</v>
      </c>
      <c r="FA93" s="99">
        <v>0</v>
      </c>
      <c r="FB93" s="99">
        <v>0</v>
      </c>
      <c r="FC93" s="99">
        <v>0</v>
      </c>
      <c r="FD93" s="99">
        <v>0</v>
      </c>
      <c r="FE93" s="99">
        <v>0</v>
      </c>
      <c r="FF93" s="99">
        <v>0</v>
      </c>
      <c r="FG93" s="99">
        <v>0</v>
      </c>
      <c r="FH93" s="99">
        <v>0</v>
      </c>
      <c r="FI93" s="99">
        <v>0</v>
      </c>
      <c r="FJ93" s="99">
        <v>0</v>
      </c>
      <c r="FK93" s="99">
        <v>0</v>
      </c>
      <c r="FL93" s="99">
        <v>0</v>
      </c>
      <c r="FM93" s="99">
        <v>0</v>
      </c>
      <c r="FN93" s="99">
        <v>0</v>
      </c>
      <c r="FO93" s="99">
        <v>0</v>
      </c>
      <c r="FP93" s="99">
        <v>0</v>
      </c>
      <c r="FQ93" s="99">
        <v>0</v>
      </c>
      <c r="FR93" s="99">
        <v>0</v>
      </c>
      <c r="FS93" s="99">
        <v>0</v>
      </c>
      <c r="FT93" s="99">
        <v>0</v>
      </c>
      <c r="FU93" s="99">
        <v>0</v>
      </c>
      <c r="FV93" s="99">
        <v>0</v>
      </c>
      <c r="FW93" s="99">
        <v>0</v>
      </c>
      <c r="FX93" s="99">
        <v>0</v>
      </c>
      <c r="FY93" s="99">
        <v>0</v>
      </c>
      <c r="FZ93" s="99">
        <v>0</v>
      </c>
      <c r="GA93" s="99">
        <v>0</v>
      </c>
      <c r="GB93" s="99">
        <v>0</v>
      </c>
      <c r="GC93" s="99">
        <v>0</v>
      </c>
      <c r="GD93" s="99">
        <v>0</v>
      </c>
      <c r="GE93" s="99">
        <v>0</v>
      </c>
      <c r="GF93" s="99">
        <v>0</v>
      </c>
      <c r="GG93" s="99">
        <v>0</v>
      </c>
      <c r="GH93" s="99">
        <v>0</v>
      </c>
      <c r="GI93" s="99">
        <v>0</v>
      </c>
      <c r="GJ93" s="99">
        <v>0</v>
      </c>
      <c r="GK93" s="99">
        <v>0</v>
      </c>
      <c r="GL93" s="99">
        <v>0</v>
      </c>
      <c r="GM93" s="99">
        <v>0</v>
      </c>
      <c r="GN93" s="99">
        <v>0</v>
      </c>
      <c r="GO93" s="99">
        <v>0</v>
      </c>
      <c r="GP93" s="99">
        <v>0</v>
      </c>
      <c r="GQ93" s="99">
        <v>0</v>
      </c>
      <c r="GR93" s="99">
        <v>0</v>
      </c>
      <c r="GS93" s="99">
        <v>0</v>
      </c>
      <c r="GT93" s="99">
        <v>0</v>
      </c>
      <c r="GU93" s="99">
        <v>0</v>
      </c>
      <c r="GV93" s="99">
        <v>0</v>
      </c>
      <c r="GW93" s="99">
        <v>0</v>
      </c>
      <c r="GX93" s="99">
        <v>0</v>
      </c>
      <c r="GY93" s="99">
        <v>0</v>
      </c>
      <c r="GZ93" s="99">
        <v>0</v>
      </c>
    </row>
    <row r="94" spans="2:208" hidden="1" outlineLevel="2" x14ac:dyDescent="0.3">
      <c r="B94" s="21">
        <v>20</v>
      </c>
      <c r="C94" s="52">
        <v>226</v>
      </c>
      <c r="D94" s="77"/>
      <c r="E94" s="52"/>
      <c r="F94" s="52">
        <v>226</v>
      </c>
      <c r="G94" s="78"/>
      <c r="H94" s="35" t="s">
        <v>98</v>
      </c>
      <c r="I94" s="97">
        <v>0</v>
      </c>
      <c r="J94" s="97">
        <v>0</v>
      </c>
      <c r="K94" s="97">
        <v>0</v>
      </c>
      <c r="L94" s="97">
        <v>0</v>
      </c>
      <c r="M94" s="97">
        <v>0</v>
      </c>
      <c r="N94" s="97">
        <v>0</v>
      </c>
      <c r="O94" s="97">
        <v>0</v>
      </c>
      <c r="P94" s="97">
        <v>0</v>
      </c>
      <c r="Q94" s="97">
        <v>0</v>
      </c>
      <c r="R94" s="97">
        <v>0</v>
      </c>
      <c r="S94" s="97">
        <v>0</v>
      </c>
      <c r="T94" s="97">
        <v>0</v>
      </c>
      <c r="U94" s="97">
        <v>0</v>
      </c>
      <c r="V94" s="97">
        <v>0</v>
      </c>
      <c r="W94" s="97">
        <v>0</v>
      </c>
      <c r="X94" s="97">
        <v>0</v>
      </c>
      <c r="Y94" s="97">
        <v>0</v>
      </c>
      <c r="Z94" s="97">
        <v>0</v>
      </c>
      <c r="AA94" s="97">
        <v>0</v>
      </c>
      <c r="AB94" s="97">
        <v>0</v>
      </c>
      <c r="AC94" s="97">
        <v>0</v>
      </c>
      <c r="AD94" s="97">
        <v>0</v>
      </c>
      <c r="AE94" s="97">
        <v>0</v>
      </c>
      <c r="AF94" s="97">
        <v>0</v>
      </c>
      <c r="AG94" s="97">
        <v>0</v>
      </c>
      <c r="AH94" s="97">
        <v>0</v>
      </c>
      <c r="AI94" s="97">
        <v>0</v>
      </c>
      <c r="AJ94" s="97">
        <v>0</v>
      </c>
      <c r="AK94" s="97">
        <v>0</v>
      </c>
      <c r="AL94" s="97">
        <v>0</v>
      </c>
      <c r="AM94" s="97">
        <v>0</v>
      </c>
      <c r="AN94" s="97">
        <v>0</v>
      </c>
      <c r="AO94" s="97">
        <v>0</v>
      </c>
      <c r="AP94" s="97">
        <v>0</v>
      </c>
      <c r="AQ94" s="97">
        <v>0</v>
      </c>
      <c r="AR94" s="97">
        <v>0</v>
      </c>
      <c r="AS94" s="97">
        <v>0</v>
      </c>
      <c r="AT94" s="97">
        <v>0</v>
      </c>
      <c r="AU94" s="97">
        <v>0</v>
      </c>
      <c r="AV94" s="97">
        <v>0</v>
      </c>
      <c r="AW94" s="97">
        <v>0</v>
      </c>
      <c r="AX94" s="97">
        <v>0</v>
      </c>
      <c r="AY94" s="97">
        <v>0</v>
      </c>
      <c r="AZ94" s="97">
        <v>0</v>
      </c>
      <c r="BA94" s="97">
        <v>0</v>
      </c>
      <c r="BB94" s="97">
        <v>0</v>
      </c>
      <c r="BC94" s="97">
        <v>0</v>
      </c>
      <c r="BD94" s="97">
        <v>0</v>
      </c>
      <c r="BE94" s="97">
        <v>0</v>
      </c>
      <c r="BF94" s="97">
        <v>0</v>
      </c>
      <c r="BG94" s="97">
        <v>0</v>
      </c>
      <c r="BH94" s="97">
        <v>0</v>
      </c>
      <c r="BI94" s="97">
        <v>0</v>
      </c>
      <c r="BJ94" s="97">
        <v>0</v>
      </c>
      <c r="BK94" s="97">
        <v>0</v>
      </c>
      <c r="BL94" s="97">
        <v>0</v>
      </c>
      <c r="BM94" s="97">
        <v>21668109</v>
      </c>
      <c r="BN94" s="97">
        <v>40818972</v>
      </c>
      <c r="BO94" s="97">
        <v>4876913</v>
      </c>
      <c r="BP94" s="97">
        <v>67363994</v>
      </c>
      <c r="BQ94" s="97">
        <v>18753415</v>
      </c>
      <c r="BR94" s="97">
        <v>16534002</v>
      </c>
      <c r="BS94" s="97">
        <v>2472094</v>
      </c>
      <c r="BT94" s="97">
        <v>37759511</v>
      </c>
      <c r="BU94" s="97">
        <v>14065912</v>
      </c>
      <c r="BV94" s="97">
        <v>4095396</v>
      </c>
      <c r="BW94" s="97">
        <v>996594</v>
      </c>
      <c r="BX94" s="97">
        <v>19157902</v>
      </c>
      <c r="BY94" s="97">
        <v>24646236</v>
      </c>
      <c r="BZ94" s="97">
        <v>7348916</v>
      </c>
      <c r="CA94" s="97">
        <v>1549803</v>
      </c>
      <c r="CB94" s="97">
        <v>33544955</v>
      </c>
      <c r="CC94" s="97">
        <v>6993000</v>
      </c>
      <c r="CD94" s="97">
        <v>1711000</v>
      </c>
      <c r="CE94" s="97">
        <v>597000</v>
      </c>
      <c r="CF94" s="97">
        <v>9301000</v>
      </c>
      <c r="CG94" s="97">
        <v>0</v>
      </c>
      <c r="CH94" s="97">
        <v>0</v>
      </c>
      <c r="CI94" s="97">
        <v>0</v>
      </c>
      <c r="CJ94" s="97">
        <v>0</v>
      </c>
      <c r="CK94" s="97">
        <v>0</v>
      </c>
      <c r="CL94" s="97">
        <v>0</v>
      </c>
      <c r="CM94" s="97">
        <v>0</v>
      </c>
      <c r="CN94" s="97">
        <v>0</v>
      </c>
      <c r="CO94" s="97">
        <v>0</v>
      </c>
      <c r="CP94" s="97">
        <v>0</v>
      </c>
      <c r="CQ94" s="97">
        <v>0</v>
      </c>
      <c r="CR94" s="97">
        <v>0</v>
      </c>
      <c r="CS94" s="97">
        <v>10854175</v>
      </c>
      <c r="CT94" s="97">
        <v>7560804</v>
      </c>
      <c r="CU94" s="97">
        <v>1729561</v>
      </c>
      <c r="CV94" s="97">
        <v>20144539</v>
      </c>
      <c r="CW94" s="97">
        <v>15671169.075568199</v>
      </c>
      <c r="CX94" s="97">
        <v>12550793.031102</v>
      </c>
      <c r="CY94" s="97">
        <v>2316414.5095732398</v>
      </c>
      <c r="CZ94" s="97">
        <v>30538376.6162435</v>
      </c>
      <c r="DA94" s="97">
        <v>28763224.665519401</v>
      </c>
      <c r="DB94" s="97">
        <v>26126623.1382557</v>
      </c>
      <c r="DC94" s="97">
        <v>3911916.2781040901</v>
      </c>
      <c r="DD94" s="97">
        <v>58801764.081879303</v>
      </c>
      <c r="DE94" s="97">
        <v>0</v>
      </c>
      <c r="DF94" s="97">
        <v>0</v>
      </c>
      <c r="DG94" s="97">
        <v>0</v>
      </c>
      <c r="DH94" s="97">
        <v>0</v>
      </c>
      <c r="DI94" s="97">
        <v>0</v>
      </c>
      <c r="DJ94" s="97">
        <v>0</v>
      </c>
      <c r="DK94" s="97">
        <v>0</v>
      </c>
      <c r="DL94" s="97">
        <v>0</v>
      </c>
      <c r="DM94" s="97">
        <v>0</v>
      </c>
      <c r="DN94" s="97">
        <v>0</v>
      </c>
      <c r="DO94" s="97">
        <v>0</v>
      </c>
      <c r="DP94" s="97">
        <v>0</v>
      </c>
      <c r="DQ94" s="97">
        <v>0</v>
      </c>
      <c r="DR94" s="97">
        <v>0</v>
      </c>
      <c r="DS94" s="97">
        <v>0</v>
      </c>
      <c r="DT94" s="97">
        <v>0</v>
      </c>
      <c r="DU94" s="97">
        <v>0</v>
      </c>
      <c r="DV94" s="97">
        <v>0</v>
      </c>
      <c r="DW94" s="97">
        <v>0</v>
      </c>
      <c r="DX94" s="97">
        <v>0</v>
      </c>
      <c r="DY94" s="97">
        <v>0</v>
      </c>
      <c r="DZ94" s="97">
        <v>0</v>
      </c>
      <c r="EA94" s="97">
        <v>0</v>
      </c>
      <c r="EB94" s="97">
        <v>0</v>
      </c>
      <c r="EC94" s="97">
        <v>0</v>
      </c>
      <c r="ED94" s="97">
        <v>0</v>
      </c>
      <c r="EE94" s="97">
        <v>0</v>
      </c>
      <c r="EF94" s="97">
        <v>10211000</v>
      </c>
      <c r="EG94" s="97">
        <v>0</v>
      </c>
      <c r="EH94" s="97">
        <v>0</v>
      </c>
      <c r="EI94" s="97">
        <v>0</v>
      </c>
      <c r="EJ94" s="97">
        <v>0</v>
      </c>
      <c r="EK94" s="97">
        <v>0</v>
      </c>
      <c r="EL94" s="97">
        <v>0</v>
      </c>
      <c r="EM94" s="97">
        <v>0</v>
      </c>
      <c r="EN94" s="97">
        <v>39100000</v>
      </c>
      <c r="EO94" s="97">
        <v>0</v>
      </c>
      <c r="EP94" s="97">
        <v>0</v>
      </c>
      <c r="EQ94" s="97">
        <v>0</v>
      </c>
      <c r="ER94" s="97">
        <v>147876233</v>
      </c>
      <c r="ES94" s="97">
        <v>0</v>
      </c>
      <c r="ET94" s="97">
        <v>0</v>
      </c>
      <c r="EU94" s="97">
        <v>0</v>
      </c>
      <c r="EV94" s="97">
        <v>147876233</v>
      </c>
      <c r="EW94" s="97">
        <v>0</v>
      </c>
      <c r="EX94" s="97">
        <v>0</v>
      </c>
      <c r="EY94" s="97">
        <v>0</v>
      </c>
      <c r="EZ94" s="97">
        <v>0</v>
      </c>
      <c r="FA94" s="97">
        <v>0</v>
      </c>
      <c r="FB94" s="97">
        <v>0</v>
      </c>
      <c r="FC94" s="97">
        <v>0</v>
      </c>
      <c r="FD94" s="97">
        <v>0</v>
      </c>
      <c r="FE94" s="97">
        <v>0</v>
      </c>
      <c r="FF94" s="97">
        <v>0</v>
      </c>
      <c r="FG94" s="97">
        <v>0</v>
      </c>
      <c r="FH94" s="97">
        <v>0</v>
      </c>
      <c r="FI94" s="97">
        <v>0</v>
      </c>
      <c r="FJ94" s="97">
        <v>0</v>
      </c>
      <c r="FK94" s="97">
        <v>0</v>
      </c>
      <c r="FL94" s="97">
        <v>0</v>
      </c>
      <c r="FM94" s="97">
        <v>0</v>
      </c>
      <c r="FN94" s="97">
        <v>0</v>
      </c>
      <c r="FO94" s="97">
        <v>0</v>
      </c>
      <c r="FP94" s="97">
        <v>0</v>
      </c>
      <c r="FQ94" s="97">
        <v>0</v>
      </c>
      <c r="FR94" s="97">
        <v>0</v>
      </c>
      <c r="FS94" s="97">
        <v>0</v>
      </c>
      <c r="FT94" s="97">
        <v>0</v>
      </c>
      <c r="FU94" s="97">
        <v>0</v>
      </c>
      <c r="FV94" s="97">
        <v>0</v>
      </c>
      <c r="FW94" s="97">
        <v>0</v>
      </c>
      <c r="FX94" s="97">
        <v>0</v>
      </c>
      <c r="FY94" s="97">
        <v>0</v>
      </c>
      <c r="FZ94" s="97">
        <v>0</v>
      </c>
      <c r="GA94" s="97">
        <v>0</v>
      </c>
      <c r="GB94" s="97">
        <v>0</v>
      </c>
      <c r="GC94" s="97">
        <v>0</v>
      </c>
      <c r="GD94" s="97">
        <v>0</v>
      </c>
      <c r="GE94" s="97">
        <v>0</v>
      </c>
      <c r="GF94" s="97">
        <v>0</v>
      </c>
      <c r="GG94" s="97">
        <v>0</v>
      </c>
      <c r="GH94" s="97">
        <v>0</v>
      </c>
      <c r="GI94" s="97">
        <v>0</v>
      </c>
      <c r="GJ94" s="97">
        <v>0</v>
      </c>
      <c r="GK94" s="97">
        <v>0</v>
      </c>
      <c r="GL94" s="97">
        <v>0</v>
      </c>
      <c r="GM94" s="97">
        <v>0</v>
      </c>
      <c r="GN94" s="97">
        <v>0</v>
      </c>
      <c r="GO94" s="97">
        <v>0</v>
      </c>
      <c r="GP94" s="97">
        <v>0</v>
      </c>
      <c r="GQ94" s="97">
        <v>0</v>
      </c>
      <c r="GR94" s="97">
        <v>0</v>
      </c>
      <c r="GS94" s="97">
        <v>0</v>
      </c>
      <c r="GT94" s="97">
        <v>0</v>
      </c>
      <c r="GU94" s="97">
        <v>0</v>
      </c>
      <c r="GV94" s="97">
        <v>0</v>
      </c>
      <c r="GW94" s="97">
        <v>0</v>
      </c>
      <c r="GX94" s="97">
        <v>0</v>
      </c>
      <c r="GY94" s="97">
        <v>0</v>
      </c>
      <c r="GZ94" s="97">
        <v>0</v>
      </c>
    </row>
    <row r="95" spans="2:208" hidden="1" outlineLevel="2" x14ac:dyDescent="0.3">
      <c r="B95" s="21">
        <v>20</v>
      </c>
      <c r="C95" s="52">
        <v>227</v>
      </c>
      <c r="D95" s="77"/>
      <c r="E95" s="52"/>
      <c r="F95" s="52">
        <v>227</v>
      </c>
      <c r="G95" s="78"/>
      <c r="H95" s="35" t="s">
        <v>99</v>
      </c>
      <c r="I95" s="97">
        <v>0</v>
      </c>
      <c r="J95" s="97">
        <v>0</v>
      </c>
      <c r="K95" s="97">
        <v>0</v>
      </c>
      <c r="L95" s="97">
        <v>0</v>
      </c>
      <c r="M95" s="97">
        <v>0</v>
      </c>
      <c r="N95" s="97">
        <v>0</v>
      </c>
      <c r="O95" s="97">
        <v>0</v>
      </c>
      <c r="P95" s="97">
        <v>0</v>
      </c>
      <c r="Q95" s="97">
        <v>0</v>
      </c>
      <c r="R95" s="97">
        <v>0</v>
      </c>
      <c r="S95" s="97">
        <v>0</v>
      </c>
      <c r="T95" s="97">
        <v>0</v>
      </c>
      <c r="U95" s="97">
        <v>0</v>
      </c>
      <c r="V95" s="97">
        <v>0</v>
      </c>
      <c r="W95" s="97">
        <v>0</v>
      </c>
      <c r="X95" s="97">
        <v>0</v>
      </c>
      <c r="Y95" s="97">
        <v>0</v>
      </c>
      <c r="Z95" s="97">
        <v>0</v>
      </c>
      <c r="AA95" s="97">
        <v>0</v>
      </c>
      <c r="AB95" s="97">
        <v>0</v>
      </c>
      <c r="AC95" s="97">
        <v>0</v>
      </c>
      <c r="AD95" s="97">
        <v>0</v>
      </c>
      <c r="AE95" s="97">
        <v>0</v>
      </c>
      <c r="AF95" s="97">
        <v>0</v>
      </c>
      <c r="AG95" s="97">
        <v>0</v>
      </c>
      <c r="AH95" s="97">
        <v>0</v>
      </c>
      <c r="AI95" s="97">
        <v>0</v>
      </c>
      <c r="AJ95" s="97">
        <v>0</v>
      </c>
      <c r="AK95" s="97">
        <v>0</v>
      </c>
      <c r="AL95" s="97">
        <v>0</v>
      </c>
      <c r="AM95" s="97">
        <v>0</v>
      </c>
      <c r="AN95" s="97">
        <v>0</v>
      </c>
      <c r="AO95" s="97">
        <v>0</v>
      </c>
      <c r="AP95" s="97">
        <v>0</v>
      </c>
      <c r="AQ95" s="97">
        <v>0</v>
      </c>
      <c r="AR95" s="97">
        <v>0</v>
      </c>
      <c r="AS95" s="97">
        <v>0</v>
      </c>
      <c r="AT95" s="97">
        <v>0</v>
      </c>
      <c r="AU95" s="97">
        <v>0</v>
      </c>
      <c r="AV95" s="97">
        <v>0</v>
      </c>
      <c r="AW95" s="97">
        <v>0</v>
      </c>
      <c r="AX95" s="97">
        <v>0</v>
      </c>
      <c r="AY95" s="97">
        <v>0</v>
      </c>
      <c r="AZ95" s="97">
        <v>0</v>
      </c>
      <c r="BA95" s="97">
        <v>0</v>
      </c>
      <c r="BB95" s="97">
        <v>0</v>
      </c>
      <c r="BC95" s="97">
        <v>0</v>
      </c>
      <c r="BD95" s="97">
        <v>0</v>
      </c>
      <c r="BE95" s="97">
        <v>0</v>
      </c>
      <c r="BF95" s="97">
        <v>0</v>
      </c>
      <c r="BG95" s="97">
        <v>0</v>
      </c>
      <c r="BH95" s="97">
        <v>0</v>
      </c>
      <c r="BI95" s="97">
        <v>0</v>
      </c>
      <c r="BJ95" s="97">
        <v>0</v>
      </c>
      <c r="BK95" s="97">
        <v>0</v>
      </c>
      <c r="BL95" s="97">
        <v>0</v>
      </c>
      <c r="BM95" s="97">
        <v>13701056</v>
      </c>
      <c r="BN95" s="97">
        <v>9108066</v>
      </c>
      <c r="BO95" s="97">
        <v>798305</v>
      </c>
      <c r="BP95" s="97">
        <v>23607427</v>
      </c>
      <c r="BQ95" s="97">
        <v>13174092</v>
      </c>
      <c r="BR95" s="97">
        <v>7707179</v>
      </c>
      <c r="BS95" s="97">
        <v>673999</v>
      </c>
      <c r="BT95" s="97">
        <v>21555270</v>
      </c>
      <c r="BU95" s="97">
        <v>9348084</v>
      </c>
      <c r="BV95" s="97">
        <v>5126427</v>
      </c>
      <c r="BW95" s="97">
        <v>446796</v>
      </c>
      <c r="BX95" s="97">
        <v>14921307</v>
      </c>
      <c r="BY95" s="97">
        <v>13368699</v>
      </c>
      <c r="BZ95" s="97">
        <v>7321820</v>
      </c>
      <c r="CA95" s="97">
        <v>638999</v>
      </c>
      <c r="CB95" s="97">
        <v>21329518</v>
      </c>
      <c r="CC95" s="97">
        <v>9348000</v>
      </c>
      <c r="CD95" s="97">
        <v>5126000</v>
      </c>
      <c r="CE95" s="97">
        <v>447000</v>
      </c>
      <c r="CF95" s="97">
        <v>14921000</v>
      </c>
      <c r="CG95" s="97">
        <v>0</v>
      </c>
      <c r="CH95" s="97">
        <v>0</v>
      </c>
      <c r="CI95" s="97">
        <v>0</v>
      </c>
      <c r="CJ95" s="97">
        <v>0</v>
      </c>
      <c r="CK95" s="97">
        <v>0</v>
      </c>
      <c r="CL95" s="97">
        <v>0</v>
      </c>
      <c r="CM95" s="97">
        <v>0</v>
      </c>
      <c r="CN95" s="97">
        <v>0</v>
      </c>
      <c r="CO95" s="97">
        <v>0</v>
      </c>
      <c r="CP95" s="97">
        <v>0</v>
      </c>
      <c r="CQ95" s="97">
        <v>0</v>
      </c>
      <c r="CR95" s="97">
        <v>0</v>
      </c>
      <c r="CS95" s="97">
        <v>21196963</v>
      </c>
      <c r="CT95" s="97">
        <v>6398413</v>
      </c>
      <c r="CU95" s="97">
        <v>0</v>
      </c>
      <c r="CV95" s="97">
        <v>27595376</v>
      </c>
      <c r="CW95" s="97">
        <v>49230148.240234502</v>
      </c>
      <c r="CX95" s="97">
        <v>11458035.0202065</v>
      </c>
      <c r="CY95" s="97">
        <v>0</v>
      </c>
      <c r="CZ95" s="97">
        <v>60688183.260441102</v>
      </c>
      <c r="DA95" s="97">
        <v>31982108.156679101</v>
      </c>
      <c r="DB95" s="97">
        <v>14674658.4875367</v>
      </c>
      <c r="DC95" s="97">
        <v>1599725.1414052299</v>
      </c>
      <c r="DD95" s="97">
        <v>48256491.785621002</v>
      </c>
      <c r="DE95" s="97">
        <v>0</v>
      </c>
      <c r="DF95" s="97">
        <v>0</v>
      </c>
      <c r="DG95" s="97">
        <v>0</v>
      </c>
      <c r="DH95" s="97">
        <v>0</v>
      </c>
      <c r="DI95" s="97">
        <v>0</v>
      </c>
      <c r="DJ95" s="97">
        <v>0</v>
      </c>
      <c r="DK95" s="97">
        <v>0</v>
      </c>
      <c r="DL95" s="97">
        <v>0</v>
      </c>
      <c r="DM95" s="97">
        <v>0</v>
      </c>
      <c r="DN95" s="97">
        <v>0</v>
      </c>
      <c r="DO95" s="97">
        <v>0</v>
      </c>
      <c r="DP95" s="97">
        <v>0</v>
      </c>
      <c r="DQ95" s="97">
        <v>0</v>
      </c>
      <c r="DR95" s="97">
        <v>0</v>
      </c>
      <c r="DS95" s="97">
        <v>0</v>
      </c>
      <c r="DT95" s="97">
        <v>0</v>
      </c>
      <c r="DU95" s="97">
        <v>0</v>
      </c>
      <c r="DV95" s="97">
        <v>0</v>
      </c>
      <c r="DW95" s="97">
        <v>0</v>
      </c>
      <c r="DX95" s="97">
        <v>0</v>
      </c>
      <c r="DY95" s="97">
        <v>0</v>
      </c>
      <c r="DZ95" s="97">
        <v>0</v>
      </c>
      <c r="EA95" s="97">
        <v>0</v>
      </c>
      <c r="EB95" s="97">
        <v>0</v>
      </c>
      <c r="EC95" s="97">
        <v>0</v>
      </c>
      <c r="ED95" s="97">
        <v>0</v>
      </c>
      <c r="EE95" s="97">
        <v>0</v>
      </c>
      <c r="EF95" s="97">
        <v>0</v>
      </c>
      <c r="EG95" s="97">
        <v>0</v>
      </c>
      <c r="EH95" s="97">
        <v>0</v>
      </c>
      <c r="EI95" s="97">
        <v>0</v>
      </c>
      <c r="EJ95" s="97">
        <v>0</v>
      </c>
      <c r="EK95" s="97">
        <v>37810000</v>
      </c>
      <c r="EL95" s="97">
        <v>22120000</v>
      </c>
      <c r="EM95" s="97">
        <v>1930000</v>
      </c>
      <c r="EN95" s="97">
        <v>61860000</v>
      </c>
      <c r="EO95" s="97">
        <v>0</v>
      </c>
      <c r="EP95" s="97">
        <v>0</v>
      </c>
      <c r="EQ95" s="97">
        <v>0</v>
      </c>
      <c r="ER95" s="97">
        <v>55253448</v>
      </c>
      <c r="ES95" s="97">
        <v>0</v>
      </c>
      <c r="ET95" s="97">
        <v>0</v>
      </c>
      <c r="EU95" s="97">
        <v>0</v>
      </c>
      <c r="EV95" s="97">
        <v>55253448</v>
      </c>
      <c r="EW95" s="97">
        <v>0</v>
      </c>
      <c r="EX95" s="97">
        <v>0</v>
      </c>
      <c r="EY95" s="97">
        <v>0</v>
      </c>
      <c r="EZ95" s="97">
        <v>22903000</v>
      </c>
      <c r="FA95" s="97">
        <v>0</v>
      </c>
      <c r="FB95" s="97">
        <v>0</v>
      </c>
      <c r="FC95" s="97">
        <v>0</v>
      </c>
      <c r="FD95" s="97">
        <v>22441000</v>
      </c>
      <c r="FE95" s="97">
        <v>0</v>
      </c>
      <c r="FF95" s="97">
        <v>0</v>
      </c>
      <c r="FG95" s="97">
        <v>0</v>
      </c>
      <c r="FH95" s="97">
        <v>22000000</v>
      </c>
      <c r="FI95" s="97">
        <v>0</v>
      </c>
      <c r="FJ95" s="97">
        <v>0</v>
      </c>
      <c r="FK95" s="97">
        <v>0</v>
      </c>
      <c r="FL95" s="97">
        <v>44000000</v>
      </c>
      <c r="FM95" s="97">
        <v>0</v>
      </c>
      <c r="FN95" s="97">
        <v>0</v>
      </c>
      <c r="FO95" s="97">
        <v>0</v>
      </c>
      <c r="FP95" s="97">
        <v>15267327</v>
      </c>
      <c r="FQ95" s="97">
        <v>0</v>
      </c>
      <c r="FR95" s="97">
        <v>0</v>
      </c>
      <c r="FS95" s="97">
        <v>0</v>
      </c>
      <c r="FT95" s="97">
        <v>13883237</v>
      </c>
      <c r="FU95" s="97">
        <v>0</v>
      </c>
      <c r="FV95" s="97">
        <v>0</v>
      </c>
      <c r="FW95" s="97">
        <v>0</v>
      </c>
      <c r="FX95" s="97">
        <v>12760834</v>
      </c>
      <c r="FY95" s="97">
        <v>0</v>
      </c>
      <c r="FZ95" s="97">
        <v>0</v>
      </c>
      <c r="GA95" s="97">
        <v>0</v>
      </c>
      <c r="GB95" s="97">
        <v>14889092</v>
      </c>
      <c r="GC95" s="97">
        <v>0</v>
      </c>
      <c r="GD95" s="97">
        <v>0</v>
      </c>
      <c r="GE95" s="97">
        <v>0</v>
      </c>
      <c r="GF95" s="97">
        <v>13445806</v>
      </c>
      <c r="GG95" s="97">
        <v>0</v>
      </c>
      <c r="GH95" s="97">
        <v>0</v>
      </c>
      <c r="GI95" s="97">
        <v>0</v>
      </c>
      <c r="GJ95" s="97">
        <v>12406455</v>
      </c>
      <c r="GK95" s="97">
        <v>0</v>
      </c>
      <c r="GL95" s="97">
        <v>0</v>
      </c>
      <c r="GM95" s="97">
        <v>0</v>
      </c>
      <c r="GN95" s="97">
        <v>16852822</v>
      </c>
      <c r="GO95" s="97">
        <v>0</v>
      </c>
      <c r="GP95" s="97">
        <v>0</v>
      </c>
      <c r="GQ95" s="97">
        <v>0</v>
      </c>
      <c r="GR95" s="97">
        <v>14742629</v>
      </c>
      <c r="GS95" s="97">
        <v>0</v>
      </c>
      <c r="GT95" s="97">
        <v>0</v>
      </c>
      <c r="GU95" s="97">
        <v>0</v>
      </c>
      <c r="GV95" s="97">
        <v>13629362</v>
      </c>
      <c r="GW95" s="97">
        <v>0</v>
      </c>
      <c r="GX95" s="97">
        <v>0</v>
      </c>
      <c r="GY95" s="97">
        <v>0</v>
      </c>
      <c r="GZ95" s="97">
        <v>0</v>
      </c>
    </row>
    <row r="96" spans="2:208" hidden="1" outlineLevel="2" x14ac:dyDescent="0.3">
      <c r="B96" s="21">
        <v>20</v>
      </c>
      <c r="C96" s="52">
        <v>228</v>
      </c>
      <c r="D96" s="77"/>
      <c r="E96" s="52"/>
      <c r="F96" s="52">
        <v>228</v>
      </c>
      <c r="G96" s="78"/>
      <c r="H96" s="35" t="s">
        <v>100</v>
      </c>
      <c r="I96" s="97">
        <v>0</v>
      </c>
      <c r="J96" s="97">
        <v>0</v>
      </c>
      <c r="K96" s="97">
        <v>0</v>
      </c>
      <c r="L96" s="97">
        <v>0</v>
      </c>
      <c r="M96" s="97">
        <v>0</v>
      </c>
      <c r="N96" s="97">
        <v>0</v>
      </c>
      <c r="O96" s="97">
        <v>0</v>
      </c>
      <c r="P96" s="97">
        <v>0</v>
      </c>
      <c r="Q96" s="97">
        <v>0</v>
      </c>
      <c r="R96" s="97">
        <v>0</v>
      </c>
      <c r="S96" s="97">
        <v>0</v>
      </c>
      <c r="T96" s="97">
        <v>0</v>
      </c>
      <c r="U96" s="97">
        <v>0</v>
      </c>
      <c r="V96" s="97">
        <v>0</v>
      </c>
      <c r="W96" s="97">
        <v>0</v>
      </c>
      <c r="X96" s="97">
        <v>0</v>
      </c>
      <c r="Y96" s="97">
        <v>0</v>
      </c>
      <c r="Z96" s="97">
        <v>0</v>
      </c>
      <c r="AA96" s="97">
        <v>0</v>
      </c>
      <c r="AB96" s="97">
        <v>0</v>
      </c>
      <c r="AC96" s="97">
        <v>0</v>
      </c>
      <c r="AD96" s="97">
        <v>0</v>
      </c>
      <c r="AE96" s="97">
        <v>0</v>
      </c>
      <c r="AF96" s="97">
        <v>0</v>
      </c>
      <c r="AG96" s="97">
        <v>0</v>
      </c>
      <c r="AH96" s="97">
        <v>0</v>
      </c>
      <c r="AI96" s="97">
        <v>0</v>
      </c>
      <c r="AJ96" s="97">
        <v>0</v>
      </c>
      <c r="AK96" s="97">
        <v>0</v>
      </c>
      <c r="AL96" s="97">
        <v>0</v>
      </c>
      <c r="AM96" s="97">
        <v>0</v>
      </c>
      <c r="AN96" s="97">
        <v>0</v>
      </c>
      <c r="AO96" s="97">
        <v>0</v>
      </c>
      <c r="AP96" s="97">
        <v>0</v>
      </c>
      <c r="AQ96" s="97">
        <v>0</v>
      </c>
      <c r="AR96" s="97">
        <v>0</v>
      </c>
      <c r="AS96" s="97">
        <v>0</v>
      </c>
      <c r="AT96" s="97">
        <v>0</v>
      </c>
      <c r="AU96" s="97">
        <v>0</v>
      </c>
      <c r="AV96" s="97">
        <v>0</v>
      </c>
      <c r="AW96" s="97">
        <v>0</v>
      </c>
      <c r="AX96" s="97">
        <v>0</v>
      </c>
      <c r="AY96" s="97">
        <v>0</v>
      </c>
      <c r="AZ96" s="97">
        <v>0</v>
      </c>
      <c r="BA96" s="97">
        <v>0</v>
      </c>
      <c r="BB96" s="97">
        <v>0</v>
      </c>
      <c r="BC96" s="97">
        <v>0</v>
      </c>
      <c r="BD96" s="97">
        <v>0</v>
      </c>
      <c r="BE96" s="97">
        <v>0</v>
      </c>
      <c r="BF96" s="97">
        <v>0</v>
      </c>
      <c r="BG96" s="97">
        <v>0</v>
      </c>
      <c r="BH96" s="97">
        <v>0</v>
      </c>
      <c r="BI96" s="97">
        <v>0</v>
      </c>
      <c r="BJ96" s="97">
        <v>0</v>
      </c>
      <c r="BK96" s="97">
        <v>0</v>
      </c>
      <c r="BL96" s="97">
        <v>0</v>
      </c>
      <c r="BM96" s="97">
        <v>0</v>
      </c>
      <c r="BN96" s="97">
        <v>5854234</v>
      </c>
      <c r="BO96" s="97">
        <v>3269743</v>
      </c>
      <c r="BP96" s="97">
        <v>9123977</v>
      </c>
      <c r="BQ96" s="97">
        <v>0</v>
      </c>
      <c r="BR96" s="97">
        <v>4273080</v>
      </c>
      <c r="BS96" s="97">
        <v>3179000</v>
      </c>
      <c r="BT96" s="97">
        <v>7452275</v>
      </c>
      <c r="BU96" s="97">
        <v>0</v>
      </c>
      <c r="BV96" s="97">
        <v>2765168</v>
      </c>
      <c r="BW96" s="97">
        <v>2216565</v>
      </c>
      <c r="BX96" s="97">
        <v>4981733</v>
      </c>
      <c r="BY96" s="97">
        <v>0</v>
      </c>
      <c r="BZ96" s="97">
        <v>4059426</v>
      </c>
      <c r="CA96" s="97">
        <v>3159195</v>
      </c>
      <c r="CB96" s="97">
        <v>7218621</v>
      </c>
      <c r="CC96" s="97">
        <v>0</v>
      </c>
      <c r="CD96" s="97">
        <v>1774000</v>
      </c>
      <c r="CE96" s="97">
        <v>3501000</v>
      </c>
      <c r="CF96" s="97">
        <v>5275000</v>
      </c>
      <c r="CG96" s="97">
        <v>0</v>
      </c>
      <c r="CH96" s="97">
        <v>0</v>
      </c>
      <c r="CI96" s="97">
        <v>0</v>
      </c>
      <c r="CJ96" s="97">
        <v>0</v>
      </c>
      <c r="CK96" s="97">
        <v>0</v>
      </c>
      <c r="CL96" s="97">
        <v>0</v>
      </c>
      <c r="CM96" s="97">
        <v>0</v>
      </c>
      <c r="CN96" s="97">
        <v>0</v>
      </c>
      <c r="CO96" s="97">
        <v>0</v>
      </c>
      <c r="CP96" s="97">
        <v>0</v>
      </c>
      <c r="CQ96" s="97">
        <v>0</v>
      </c>
      <c r="CR96" s="97">
        <v>0</v>
      </c>
      <c r="CS96" s="97">
        <v>0</v>
      </c>
      <c r="CT96" s="97">
        <v>9104233</v>
      </c>
      <c r="CU96" s="97">
        <v>7301832</v>
      </c>
      <c r="CV96" s="97">
        <v>16406065</v>
      </c>
      <c r="CW96" s="97">
        <v>0</v>
      </c>
      <c r="CX96" s="97">
        <v>5897938.5453809397</v>
      </c>
      <c r="CY96" s="97">
        <v>957989.04048252897</v>
      </c>
      <c r="CZ96" s="97">
        <v>6855927.5858634701</v>
      </c>
      <c r="DA96" s="97">
        <v>0</v>
      </c>
      <c r="DB96" s="97">
        <v>8260427.5178404199</v>
      </c>
      <c r="DC96" s="97">
        <v>5632313.2570326598</v>
      </c>
      <c r="DD96" s="97">
        <v>13892740.774873</v>
      </c>
      <c r="DE96" s="97">
        <v>0</v>
      </c>
      <c r="DF96" s="97">
        <v>0</v>
      </c>
      <c r="DG96" s="97">
        <v>0</v>
      </c>
      <c r="DH96" s="97">
        <v>0</v>
      </c>
      <c r="DI96" s="97">
        <v>0</v>
      </c>
      <c r="DJ96" s="97">
        <v>0</v>
      </c>
      <c r="DK96" s="97">
        <v>0</v>
      </c>
      <c r="DL96" s="97">
        <v>0</v>
      </c>
      <c r="DM96" s="97">
        <v>0</v>
      </c>
      <c r="DN96" s="97">
        <v>0</v>
      </c>
      <c r="DO96" s="97">
        <v>0</v>
      </c>
      <c r="DP96" s="97">
        <v>0</v>
      </c>
      <c r="DQ96" s="97">
        <v>0</v>
      </c>
      <c r="DR96" s="97">
        <v>0</v>
      </c>
      <c r="DS96" s="97">
        <v>0</v>
      </c>
      <c r="DT96" s="97">
        <v>0</v>
      </c>
      <c r="DU96" s="97">
        <v>0</v>
      </c>
      <c r="DV96" s="97">
        <v>0</v>
      </c>
      <c r="DW96" s="97">
        <v>0</v>
      </c>
      <c r="DX96" s="97">
        <v>0</v>
      </c>
      <c r="DY96" s="97">
        <v>0</v>
      </c>
      <c r="DZ96" s="97">
        <v>0</v>
      </c>
      <c r="EA96" s="97">
        <v>0</v>
      </c>
      <c r="EB96" s="97">
        <v>0</v>
      </c>
      <c r="EC96" s="97">
        <v>0</v>
      </c>
      <c r="ED96" s="97">
        <v>0</v>
      </c>
      <c r="EE96" s="97">
        <v>0</v>
      </c>
      <c r="EF96" s="97">
        <v>13305000</v>
      </c>
      <c r="EG96" s="97">
        <v>0</v>
      </c>
      <c r="EH96" s="97">
        <v>0</v>
      </c>
      <c r="EI96" s="97">
        <v>0</v>
      </c>
      <c r="EJ96" s="97">
        <v>0</v>
      </c>
      <c r="EK96" s="97">
        <v>0</v>
      </c>
      <c r="EL96" s="97">
        <v>0</v>
      </c>
      <c r="EM96" s="97">
        <v>0</v>
      </c>
      <c r="EN96" s="97">
        <v>0</v>
      </c>
      <c r="EO96" s="97">
        <v>0</v>
      </c>
      <c r="EP96" s="97">
        <v>0</v>
      </c>
      <c r="EQ96" s="97">
        <v>0</v>
      </c>
      <c r="ER96" s="97">
        <v>68567575</v>
      </c>
      <c r="ES96" s="97">
        <v>0</v>
      </c>
      <c r="ET96" s="97">
        <v>0</v>
      </c>
      <c r="EU96" s="97">
        <v>0</v>
      </c>
      <c r="EV96" s="97">
        <v>68567575</v>
      </c>
      <c r="EW96" s="97">
        <v>0</v>
      </c>
      <c r="EX96" s="97">
        <v>0</v>
      </c>
      <c r="EY96" s="97">
        <v>0</v>
      </c>
      <c r="EZ96" s="97">
        <v>13984000</v>
      </c>
      <c r="FA96" s="97">
        <v>0</v>
      </c>
      <c r="FB96" s="97">
        <v>0</v>
      </c>
      <c r="FC96" s="97">
        <v>0</v>
      </c>
      <c r="FD96" s="97">
        <v>11228000</v>
      </c>
      <c r="FE96" s="97">
        <v>0</v>
      </c>
      <c r="FF96" s="97">
        <v>0</v>
      </c>
      <c r="FG96" s="97">
        <v>0</v>
      </c>
      <c r="FH96" s="97">
        <v>10877000</v>
      </c>
      <c r="FI96" s="97">
        <v>0</v>
      </c>
      <c r="FJ96" s="97">
        <v>0</v>
      </c>
      <c r="FK96" s="97">
        <v>0</v>
      </c>
      <c r="FL96" s="97">
        <v>17053000</v>
      </c>
      <c r="FM96" s="97">
        <v>0</v>
      </c>
      <c r="FN96" s="97">
        <v>0</v>
      </c>
      <c r="FO96" s="97">
        <v>0</v>
      </c>
      <c r="FP96" s="97">
        <v>13657100</v>
      </c>
      <c r="FQ96" s="97">
        <v>0</v>
      </c>
      <c r="FR96" s="97">
        <v>0</v>
      </c>
      <c r="FS96" s="97">
        <v>0</v>
      </c>
      <c r="FT96" s="97">
        <v>10931996</v>
      </c>
      <c r="FU96" s="97">
        <v>0</v>
      </c>
      <c r="FV96" s="97">
        <v>0</v>
      </c>
      <c r="FW96" s="97">
        <v>0</v>
      </c>
      <c r="FX96" s="97">
        <v>10031273</v>
      </c>
      <c r="FY96" s="97">
        <v>0</v>
      </c>
      <c r="FZ96" s="97">
        <v>0</v>
      </c>
      <c r="GA96" s="97">
        <v>0</v>
      </c>
      <c r="GB96" s="97">
        <v>14017100</v>
      </c>
      <c r="GC96" s="97">
        <v>0</v>
      </c>
      <c r="GD96" s="97">
        <v>0</v>
      </c>
      <c r="GE96" s="97">
        <v>0</v>
      </c>
      <c r="GF96" s="97">
        <v>11291998</v>
      </c>
      <c r="GG96" s="97">
        <v>0</v>
      </c>
      <c r="GH96" s="97">
        <v>0</v>
      </c>
      <c r="GI96" s="97">
        <v>0</v>
      </c>
      <c r="GJ96" s="97">
        <v>10496770</v>
      </c>
      <c r="GK96" s="97">
        <v>0</v>
      </c>
      <c r="GL96" s="97">
        <v>0</v>
      </c>
      <c r="GM96" s="97">
        <v>0</v>
      </c>
      <c r="GN96" s="97">
        <v>14017100</v>
      </c>
      <c r="GO96" s="97">
        <v>0</v>
      </c>
      <c r="GP96" s="97">
        <v>0</v>
      </c>
      <c r="GQ96" s="97">
        <v>0</v>
      </c>
      <c r="GR96" s="97">
        <v>11291998</v>
      </c>
      <c r="GS96" s="97">
        <v>0</v>
      </c>
      <c r="GT96" s="97">
        <v>0</v>
      </c>
      <c r="GU96" s="97">
        <v>0</v>
      </c>
      <c r="GV96" s="97">
        <v>10496770</v>
      </c>
      <c r="GW96" s="97">
        <v>0</v>
      </c>
      <c r="GX96" s="97">
        <v>0</v>
      </c>
      <c r="GY96" s="97">
        <v>0</v>
      </c>
      <c r="GZ96" s="97">
        <v>0</v>
      </c>
    </row>
    <row r="97" spans="2:208" s="25" customFormat="1" ht="17.25" hidden="1" outlineLevel="1" x14ac:dyDescent="0.3">
      <c r="B97" s="183">
        <v>20</v>
      </c>
      <c r="C97" s="51">
        <v>23</v>
      </c>
      <c r="D97" s="75"/>
      <c r="E97" s="51">
        <v>23</v>
      </c>
      <c r="F97" s="51"/>
      <c r="G97" s="76"/>
      <c r="H97" s="34" t="s">
        <v>101</v>
      </c>
      <c r="I97" s="95">
        <v>0</v>
      </c>
      <c r="J97" s="95">
        <v>0</v>
      </c>
      <c r="K97" s="95">
        <v>0</v>
      </c>
      <c r="L97" s="95">
        <v>203490000</v>
      </c>
      <c r="M97" s="95">
        <v>0</v>
      </c>
      <c r="N97" s="95">
        <v>0</v>
      </c>
      <c r="O97" s="95">
        <v>0</v>
      </c>
      <c r="P97" s="95">
        <v>745260000</v>
      </c>
      <c r="Q97" s="95">
        <v>0</v>
      </c>
      <c r="R97" s="95">
        <v>0</v>
      </c>
      <c r="S97" s="95">
        <v>0</v>
      </c>
      <c r="T97" s="95">
        <v>379990000</v>
      </c>
      <c r="U97" s="95">
        <v>0</v>
      </c>
      <c r="V97" s="95">
        <v>0</v>
      </c>
      <c r="W97" s="95">
        <v>0</v>
      </c>
      <c r="X97" s="95">
        <v>1439910000</v>
      </c>
      <c r="Y97" s="95">
        <v>0</v>
      </c>
      <c r="Z97" s="95">
        <v>0</v>
      </c>
      <c r="AA97" s="95">
        <v>0</v>
      </c>
      <c r="AB97" s="95">
        <v>118100000</v>
      </c>
      <c r="AC97" s="95">
        <v>0</v>
      </c>
      <c r="AD97" s="95">
        <v>0</v>
      </c>
      <c r="AE97" s="95">
        <v>0</v>
      </c>
      <c r="AF97" s="95">
        <v>425850000</v>
      </c>
      <c r="AG97" s="95">
        <v>0</v>
      </c>
      <c r="AH97" s="95">
        <v>0</v>
      </c>
      <c r="AI97" s="95">
        <v>0</v>
      </c>
      <c r="AJ97" s="95">
        <v>279270000</v>
      </c>
      <c r="AK97" s="95">
        <v>0</v>
      </c>
      <c r="AL97" s="95">
        <v>0</v>
      </c>
      <c r="AM97" s="95">
        <v>0</v>
      </c>
      <c r="AN97" s="95">
        <v>1062230000</v>
      </c>
      <c r="AO97" s="95">
        <v>0</v>
      </c>
      <c r="AP97" s="95">
        <v>0</v>
      </c>
      <c r="AQ97" s="95">
        <v>0</v>
      </c>
      <c r="AR97" s="95">
        <v>1730000000</v>
      </c>
      <c r="AS97" s="95">
        <v>0</v>
      </c>
      <c r="AT97" s="95">
        <v>0</v>
      </c>
      <c r="AU97" s="95">
        <v>0</v>
      </c>
      <c r="AV97" s="95">
        <v>990000000</v>
      </c>
      <c r="AW97" s="95">
        <v>0</v>
      </c>
      <c r="AX97" s="95">
        <v>0</v>
      </c>
      <c r="AY97" s="95">
        <v>0</v>
      </c>
      <c r="AZ97" s="95">
        <v>490000000</v>
      </c>
      <c r="BA97" s="95">
        <v>0</v>
      </c>
      <c r="BB97" s="95">
        <v>0</v>
      </c>
      <c r="BC97" s="95">
        <v>0</v>
      </c>
      <c r="BD97" s="95">
        <v>1110000000</v>
      </c>
      <c r="BE97" s="95">
        <v>0</v>
      </c>
      <c r="BF97" s="95">
        <v>0</v>
      </c>
      <c r="BG97" s="95">
        <v>0</v>
      </c>
      <c r="BH97" s="95">
        <v>320000000</v>
      </c>
      <c r="BI97" s="95">
        <v>0</v>
      </c>
      <c r="BJ97" s="95">
        <v>0</v>
      </c>
      <c r="BK97" s="95">
        <v>0</v>
      </c>
      <c r="BL97" s="95">
        <v>700000000</v>
      </c>
      <c r="BM97" s="95">
        <v>463682840</v>
      </c>
      <c r="BN97" s="95">
        <v>250978192</v>
      </c>
      <c r="BO97" s="95">
        <v>41034936</v>
      </c>
      <c r="BP97" s="95">
        <v>329398512</v>
      </c>
      <c r="BQ97" s="95">
        <v>450221520</v>
      </c>
      <c r="BR97" s="95">
        <v>145961160</v>
      </c>
      <c r="BS97" s="95">
        <v>29833283</v>
      </c>
      <c r="BT97" s="95">
        <v>277355902</v>
      </c>
      <c r="BU97" s="95">
        <v>115282147</v>
      </c>
      <c r="BV97" s="95">
        <v>24230054</v>
      </c>
      <c r="BW97" s="95">
        <v>6751670</v>
      </c>
      <c r="BX97" s="95">
        <v>146263869</v>
      </c>
      <c r="BY97" s="95">
        <v>209437875</v>
      </c>
      <c r="BZ97" s="95">
        <v>41588698</v>
      </c>
      <c r="CA97" s="95">
        <v>10823115</v>
      </c>
      <c r="CB97" s="95">
        <v>261890265</v>
      </c>
      <c r="CC97" s="95">
        <v>115254000</v>
      </c>
      <c r="CD97" s="95">
        <v>22247000</v>
      </c>
      <c r="CE97" s="95">
        <v>5817000</v>
      </c>
      <c r="CF97" s="95">
        <v>143378000</v>
      </c>
      <c r="CG97" s="95">
        <v>0</v>
      </c>
      <c r="CH97" s="95">
        <v>0</v>
      </c>
      <c r="CI97" s="95">
        <v>0</v>
      </c>
      <c r="CJ97" s="95">
        <v>55481000</v>
      </c>
      <c r="CK97" s="95">
        <v>0</v>
      </c>
      <c r="CL97" s="95">
        <v>0</v>
      </c>
      <c r="CM97" s="95">
        <v>0</v>
      </c>
      <c r="CN97" s="95">
        <v>122000000</v>
      </c>
      <c r="CO97" s="95">
        <v>0</v>
      </c>
      <c r="CP97" s="95">
        <v>0</v>
      </c>
      <c r="CQ97" s="95">
        <v>0</v>
      </c>
      <c r="CR97" s="95">
        <v>133000000</v>
      </c>
      <c r="CS97" s="95">
        <v>256306522.22</v>
      </c>
      <c r="CT97" s="95">
        <v>78614234</v>
      </c>
      <c r="CU97" s="95">
        <v>8975212</v>
      </c>
      <c r="CV97" s="95">
        <v>146213791</v>
      </c>
      <c r="CW97" s="95">
        <v>386238617.63566971</v>
      </c>
      <c r="CX97" s="95">
        <v>140390247.25285584</v>
      </c>
      <c r="CY97" s="95">
        <v>13052010.087331515</v>
      </c>
      <c r="CZ97" s="95">
        <v>222594041.29241869</v>
      </c>
      <c r="DA97" s="95">
        <v>1521022321.1706462</v>
      </c>
      <c r="DB97" s="95">
        <v>510579012.09724134</v>
      </c>
      <c r="DC97" s="95">
        <v>96771960.944844455</v>
      </c>
      <c r="DD97" s="95">
        <v>614814270.16701412</v>
      </c>
      <c r="DE97" s="95">
        <v>0</v>
      </c>
      <c r="DF97" s="95">
        <v>0</v>
      </c>
      <c r="DG97" s="95">
        <v>0</v>
      </c>
      <c r="DH97" s="95">
        <v>149514445.32819933</v>
      </c>
      <c r="DI97" s="95">
        <v>0</v>
      </c>
      <c r="DJ97" s="95">
        <v>0</v>
      </c>
      <c r="DK97" s="95">
        <v>0</v>
      </c>
      <c r="DL97" s="95">
        <v>250080390.36425948</v>
      </c>
      <c r="DM97" s="95">
        <v>0</v>
      </c>
      <c r="DN97" s="95">
        <v>0</v>
      </c>
      <c r="DO97" s="95">
        <v>0</v>
      </c>
      <c r="DP97" s="95">
        <v>465167198.78539622</v>
      </c>
      <c r="DQ97" s="95">
        <v>0</v>
      </c>
      <c r="DR97" s="95">
        <v>0</v>
      </c>
      <c r="DS97" s="95">
        <v>0</v>
      </c>
      <c r="DT97" s="95">
        <v>881119657.61139822</v>
      </c>
      <c r="DU97" s="95">
        <v>0</v>
      </c>
      <c r="DV97" s="95">
        <v>0</v>
      </c>
      <c r="DW97" s="95">
        <v>0</v>
      </c>
      <c r="DX97" s="95">
        <v>1669445574.8982215</v>
      </c>
      <c r="DY97" s="95">
        <v>0</v>
      </c>
      <c r="DZ97" s="95">
        <v>0</v>
      </c>
      <c r="EA97" s="95">
        <v>0</v>
      </c>
      <c r="EB97" s="95">
        <v>2050886662.8730958</v>
      </c>
      <c r="EC97" s="95">
        <v>0</v>
      </c>
      <c r="ED97" s="95">
        <v>0</v>
      </c>
      <c r="EE97" s="95">
        <v>0</v>
      </c>
      <c r="EF97" s="95">
        <v>111750000</v>
      </c>
      <c r="EG97" s="95">
        <v>0</v>
      </c>
      <c r="EH97" s="95">
        <v>0</v>
      </c>
      <c r="EI97" s="95">
        <v>0</v>
      </c>
      <c r="EJ97" s="95">
        <v>226202162</v>
      </c>
      <c r="EK97" s="95">
        <v>247920000</v>
      </c>
      <c r="EL97" s="95">
        <v>68780000</v>
      </c>
      <c r="EM97" s="95">
        <v>9360000</v>
      </c>
      <c r="EN97" s="95">
        <v>140810000</v>
      </c>
      <c r="EO97" s="95">
        <v>0</v>
      </c>
      <c r="EP97" s="95">
        <v>0</v>
      </c>
      <c r="EQ97" s="95">
        <v>0</v>
      </c>
      <c r="ER97" s="95">
        <v>520632168</v>
      </c>
      <c r="ES97" s="95">
        <v>0</v>
      </c>
      <c r="ET97" s="95">
        <v>0</v>
      </c>
      <c r="EU97" s="95">
        <v>0</v>
      </c>
      <c r="EV97" s="95">
        <v>520632168</v>
      </c>
      <c r="EW97" s="95">
        <v>0</v>
      </c>
      <c r="EX97" s="95">
        <v>0</v>
      </c>
      <c r="EY97" s="95">
        <v>0</v>
      </c>
      <c r="EZ97" s="95">
        <v>150597000</v>
      </c>
      <c r="FA97" s="95">
        <v>0</v>
      </c>
      <c r="FB97" s="95">
        <v>0</v>
      </c>
      <c r="FC97" s="95">
        <v>0</v>
      </c>
      <c r="FD97" s="95">
        <v>149240000</v>
      </c>
      <c r="FE97" s="95">
        <v>0</v>
      </c>
      <c r="FF97" s="95">
        <v>0</v>
      </c>
      <c r="FG97" s="95">
        <v>0</v>
      </c>
      <c r="FH97" s="95">
        <v>148007000</v>
      </c>
      <c r="FI97" s="95">
        <v>0</v>
      </c>
      <c r="FJ97" s="95">
        <v>0</v>
      </c>
      <c r="FK97" s="95">
        <v>0</v>
      </c>
      <c r="FL97" s="95">
        <v>295678000</v>
      </c>
      <c r="FM97" s="95">
        <v>162816028</v>
      </c>
      <c r="FN97" s="95">
        <v>46006054</v>
      </c>
      <c r="FO97" s="95">
        <v>18832708</v>
      </c>
      <c r="FP97" s="95">
        <v>196431765</v>
      </c>
      <c r="FQ97" s="95">
        <v>47505550</v>
      </c>
      <c r="FR97" s="95">
        <v>42616443</v>
      </c>
      <c r="FS97" s="95">
        <v>18832710</v>
      </c>
      <c r="FT97" s="95">
        <v>187032978</v>
      </c>
      <c r="FU97" s="95">
        <v>156088028</v>
      </c>
      <c r="FV97" s="95">
        <v>41088446</v>
      </c>
      <c r="FW97" s="95">
        <v>18832710</v>
      </c>
      <c r="FX97" s="95">
        <v>185816216</v>
      </c>
      <c r="FY97" s="95">
        <v>292339071</v>
      </c>
      <c r="FZ97" s="95">
        <v>33721348</v>
      </c>
      <c r="GA97" s="95">
        <v>16764920</v>
      </c>
      <c r="GB97" s="95">
        <v>324172968</v>
      </c>
      <c r="GC97" s="95">
        <v>272934239</v>
      </c>
      <c r="GD97" s="95">
        <v>31241266</v>
      </c>
      <c r="GE97" s="95">
        <v>20039850</v>
      </c>
      <c r="GF97" s="95">
        <v>302909448</v>
      </c>
      <c r="GG97" s="95">
        <v>254840846</v>
      </c>
      <c r="GH97" s="95">
        <v>15753710</v>
      </c>
      <c r="GI97" s="95">
        <v>24014938</v>
      </c>
      <c r="GJ97" s="95">
        <v>284078122</v>
      </c>
      <c r="GK97" s="95">
        <v>176925099</v>
      </c>
      <c r="GL97" s="95">
        <v>18433584</v>
      </c>
      <c r="GM97" s="95">
        <v>11433592</v>
      </c>
      <c r="GN97" s="95">
        <v>178927002</v>
      </c>
      <c r="GO97" s="95">
        <v>162889328</v>
      </c>
      <c r="GP97" s="95">
        <v>17142109</v>
      </c>
      <c r="GQ97" s="95">
        <v>11433592</v>
      </c>
      <c r="GR97" s="95">
        <v>164241826</v>
      </c>
      <c r="GS97" s="95">
        <v>148624249</v>
      </c>
      <c r="GT97" s="95">
        <v>16602133</v>
      </c>
      <c r="GU97" s="95">
        <v>11433592</v>
      </c>
      <c r="GV97" s="95">
        <v>149701136</v>
      </c>
      <c r="GW97" s="95">
        <v>0</v>
      </c>
      <c r="GX97" s="95">
        <v>0</v>
      </c>
      <c r="GY97" s="95">
        <v>0</v>
      </c>
      <c r="GZ97" s="95">
        <v>114000000</v>
      </c>
    </row>
    <row r="98" spans="2:208" ht="17.25" hidden="1" outlineLevel="2" x14ac:dyDescent="0.3">
      <c r="B98" s="21">
        <v>20</v>
      </c>
      <c r="C98" s="52">
        <v>231</v>
      </c>
      <c r="D98" s="77"/>
      <c r="E98" s="52"/>
      <c r="F98" s="52">
        <v>231</v>
      </c>
      <c r="G98" s="78"/>
      <c r="H98" s="34" t="s">
        <v>102</v>
      </c>
      <c r="I98" s="95">
        <v>0</v>
      </c>
      <c r="J98" s="95">
        <v>0</v>
      </c>
      <c r="K98" s="95">
        <v>0</v>
      </c>
      <c r="L98" s="95">
        <v>0</v>
      </c>
      <c r="M98" s="95">
        <v>0</v>
      </c>
      <c r="N98" s="95">
        <v>0</v>
      </c>
      <c r="O98" s="95">
        <v>0</v>
      </c>
      <c r="P98" s="95">
        <v>0</v>
      </c>
      <c r="Q98" s="95">
        <v>0</v>
      </c>
      <c r="R98" s="95">
        <v>0</v>
      </c>
      <c r="S98" s="95">
        <v>0</v>
      </c>
      <c r="T98" s="95">
        <v>0</v>
      </c>
      <c r="U98" s="95">
        <v>0</v>
      </c>
      <c r="V98" s="95">
        <v>0</v>
      </c>
      <c r="W98" s="95">
        <v>0</v>
      </c>
      <c r="X98" s="95">
        <v>0</v>
      </c>
      <c r="Y98" s="95">
        <v>0</v>
      </c>
      <c r="Z98" s="95">
        <v>0</v>
      </c>
      <c r="AA98" s="95">
        <v>0</v>
      </c>
      <c r="AB98" s="95">
        <v>0</v>
      </c>
      <c r="AC98" s="95">
        <v>0</v>
      </c>
      <c r="AD98" s="95">
        <v>0</v>
      </c>
      <c r="AE98" s="95">
        <v>0</v>
      </c>
      <c r="AF98" s="95">
        <v>0</v>
      </c>
      <c r="AG98" s="95">
        <v>0</v>
      </c>
      <c r="AH98" s="95">
        <v>0</v>
      </c>
      <c r="AI98" s="95">
        <v>0</v>
      </c>
      <c r="AJ98" s="95">
        <v>0</v>
      </c>
      <c r="AK98" s="95">
        <v>0</v>
      </c>
      <c r="AL98" s="95">
        <v>0</v>
      </c>
      <c r="AM98" s="95">
        <v>0</v>
      </c>
      <c r="AN98" s="95">
        <v>0</v>
      </c>
      <c r="AO98" s="95">
        <v>0</v>
      </c>
      <c r="AP98" s="95">
        <v>0</v>
      </c>
      <c r="AQ98" s="95">
        <v>0</v>
      </c>
      <c r="AR98" s="95">
        <v>0</v>
      </c>
      <c r="AS98" s="95">
        <v>0</v>
      </c>
      <c r="AT98" s="95">
        <v>0</v>
      </c>
      <c r="AU98" s="95">
        <v>0</v>
      </c>
      <c r="AV98" s="95">
        <v>0</v>
      </c>
      <c r="AW98" s="95">
        <v>0</v>
      </c>
      <c r="AX98" s="95">
        <v>0</v>
      </c>
      <c r="AY98" s="95">
        <v>0</v>
      </c>
      <c r="AZ98" s="95">
        <v>0</v>
      </c>
      <c r="BA98" s="95">
        <v>0</v>
      </c>
      <c r="BB98" s="95">
        <v>0</v>
      </c>
      <c r="BC98" s="95">
        <v>0</v>
      </c>
      <c r="BD98" s="95">
        <v>0</v>
      </c>
      <c r="BE98" s="95">
        <v>0</v>
      </c>
      <c r="BF98" s="95">
        <v>0</v>
      </c>
      <c r="BG98" s="95">
        <v>0</v>
      </c>
      <c r="BH98" s="95">
        <v>0</v>
      </c>
      <c r="BI98" s="95">
        <v>0</v>
      </c>
      <c r="BJ98" s="95">
        <v>0</v>
      </c>
      <c r="BK98" s="95">
        <v>0</v>
      </c>
      <c r="BL98" s="95">
        <v>0</v>
      </c>
      <c r="BM98" s="95">
        <v>0</v>
      </c>
      <c r="BN98" s="95">
        <v>0</v>
      </c>
      <c r="BO98" s="95">
        <v>0</v>
      </c>
      <c r="BP98" s="95">
        <v>0</v>
      </c>
      <c r="BQ98" s="95">
        <v>0</v>
      </c>
      <c r="BR98" s="95">
        <v>0</v>
      </c>
      <c r="BS98" s="95">
        <v>0</v>
      </c>
      <c r="BT98" s="95">
        <v>0</v>
      </c>
      <c r="BU98" s="95">
        <v>0</v>
      </c>
      <c r="BV98" s="95">
        <v>0</v>
      </c>
      <c r="BW98" s="95">
        <v>0</v>
      </c>
      <c r="BX98" s="95">
        <v>0</v>
      </c>
      <c r="BY98" s="95">
        <v>0</v>
      </c>
      <c r="BZ98" s="95">
        <v>0</v>
      </c>
      <c r="CA98" s="95">
        <v>0</v>
      </c>
      <c r="CB98" s="95">
        <v>0</v>
      </c>
      <c r="CC98" s="95">
        <v>0</v>
      </c>
      <c r="CD98" s="95">
        <v>0</v>
      </c>
      <c r="CE98" s="95">
        <v>0</v>
      </c>
      <c r="CF98" s="95">
        <v>0</v>
      </c>
      <c r="CG98" s="95">
        <v>0</v>
      </c>
      <c r="CH98" s="95">
        <v>0</v>
      </c>
      <c r="CI98" s="95">
        <v>0</v>
      </c>
      <c r="CJ98" s="95">
        <v>0</v>
      </c>
      <c r="CK98" s="95">
        <v>0</v>
      </c>
      <c r="CL98" s="95">
        <v>0</v>
      </c>
      <c r="CM98" s="95">
        <v>0</v>
      </c>
      <c r="CN98" s="95">
        <v>0</v>
      </c>
      <c r="CO98" s="95">
        <v>0</v>
      </c>
      <c r="CP98" s="95">
        <v>0</v>
      </c>
      <c r="CQ98" s="95">
        <v>0</v>
      </c>
      <c r="CR98" s="95">
        <v>0</v>
      </c>
      <c r="CS98" s="95">
        <v>0</v>
      </c>
      <c r="CT98" s="95">
        <v>0</v>
      </c>
      <c r="CU98" s="95">
        <v>0</v>
      </c>
      <c r="CV98" s="95">
        <v>0</v>
      </c>
      <c r="CW98" s="95">
        <v>0</v>
      </c>
      <c r="CX98" s="95">
        <v>0</v>
      </c>
      <c r="CY98" s="95">
        <v>0</v>
      </c>
      <c r="CZ98" s="95">
        <v>0</v>
      </c>
      <c r="DA98" s="95">
        <v>0</v>
      </c>
      <c r="DB98" s="95">
        <v>0</v>
      </c>
      <c r="DC98" s="95">
        <v>0</v>
      </c>
      <c r="DD98" s="95">
        <v>0</v>
      </c>
      <c r="DE98" s="95">
        <v>0</v>
      </c>
      <c r="DF98" s="95">
        <v>0</v>
      </c>
      <c r="DG98" s="95">
        <v>0</v>
      </c>
      <c r="DH98" s="95">
        <v>0</v>
      </c>
      <c r="DI98" s="95">
        <v>0</v>
      </c>
      <c r="DJ98" s="95">
        <v>0</v>
      </c>
      <c r="DK98" s="95">
        <v>0</v>
      </c>
      <c r="DL98" s="95">
        <v>0</v>
      </c>
      <c r="DM98" s="95">
        <v>0</v>
      </c>
      <c r="DN98" s="95">
        <v>0</v>
      </c>
      <c r="DO98" s="95">
        <v>0</v>
      </c>
      <c r="DP98" s="95">
        <v>0</v>
      </c>
      <c r="DQ98" s="95">
        <v>0</v>
      </c>
      <c r="DR98" s="95">
        <v>0</v>
      </c>
      <c r="DS98" s="95">
        <v>0</v>
      </c>
      <c r="DT98" s="95">
        <v>0</v>
      </c>
      <c r="DU98" s="95">
        <v>0</v>
      </c>
      <c r="DV98" s="95">
        <v>0</v>
      </c>
      <c r="DW98" s="95">
        <v>0</v>
      </c>
      <c r="DX98" s="95">
        <v>0</v>
      </c>
      <c r="DY98" s="95">
        <v>0</v>
      </c>
      <c r="DZ98" s="95">
        <v>0</v>
      </c>
      <c r="EA98" s="95">
        <v>0</v>
      </c>
      <c r="EB98" s="95">
        <v>0</v>
      </c>
      <c r="EC98" s="95">
        <v>0</v>
      </c>
      <c r="ED98" s="95">
        <v>0</v>
      </c>
      <c r="EE98" s="95">
        <v>0</v>
      </c>
      <c r="EF98" s="95">
        <v>0</v>
      </c>
      <c r="EG98" s="95">
        <v>0</v>
      </c>
      <c r="EH98" s="95">
        <v>0</v>
      </c>
      <c r="EI98" s="95">
        <v>0</v>
      </c>
      <c r="EJ98" s="95">
        <v>0</v>
      </c>
      <c r="EK98" s="95">
        <v>0</v>
      </c>
      <c r="EL98" s="95">
        <v>0</v>
      </c>
      <c r="EM98" s="95">
        <v>0</v>
      </c>
      <c r="EN98" s="95">
        <v>0</v>
      </c>
      <c r="EO98" s="95">
        <v>0</v>
      </c>
      <c r="EP98" s="95">
        <v>0</v>
      </c>
      <c r="EQ98" s="95">
        <v>0</v>
      </c>
      <c r="ER98" s="95">
        <v>0</v>
      </c>
      <c r="ES98" s="95">
        <v>0</v>
      </c>
      <c r="ET98" s="95">
        <v>0</v>
      </c>
      <c r="EU98" s="95">
        <v>0</v>
      </c>
      <c r="EV98" s="95">
        <v>0</v>
      </c>
      <c r="EW98" s="95">
        <v>0</v>
      </c>
      <c r="EX98" s="95">
        <v>0</v>
      </c>
      <c r="EY98" s="95">
        <v>0</v>
      </c>
      <c r="EZ98" s="95">
        <v>0</v>
      </c>
      <c r="FA98" s="95">
        <v>0</v>
      </c>
      <c r="FB98" s="95">
        <v>0</v>
      </c>
      <c r="FC98" s="95">
        <v>0</v>
      </c>
      <c r="FD98" s="95">
        <v>0</v>
      </c>
      <c r="FE98" s="95">
        <v>0</v>
      </c>
      <c r="FF98" s="95">
        <v>0</v>
      </c>
      <c r="FG98" s="95">
        <v>0</v>
      </c>
      <c r="FH98" s="95">
        <v>0</v>
      </c>
      <c r="FI98" s="95">
        <v>0</v>
      </c>
      <c r="FJ98" s="95">
        <v>0</v>
      </c>
      <c r="FK98" s="95">
        <v>0</v>
      </c>
      <c r="FL98" s="95">
        <v>0</v>
      </c>
      <c r="FM98" s="95">
        <v>0</v>
      </c>
      <c r="FN98" s="95">
        <v>0</v>
      </c>
      <c r="FO98" s="95">
        <v>0</v>
      </c>
      <c r="FP98" s="95">
        <v>0</v>
      </c>
      <c r="FQ98" s="95">
        <v>0</v>
      </c>
      <c r="FR98" s="95">
        <v>0</v>
      </c>
      <c r="FS98" s="95">
        <v>0</v>
      </c>
      <c r="FT98" s="95">
        <v>0</v>
      </c>
      <c r="FU98" s="95">
        <v>0</v>
      </c>
      <c r="FV98" s="95">
        <v>0</v>
      </c>
      <c r="FW98" s="95">
        <v>0</v>
      </c>
      <c r="FX98" s="95">
        <v>0</v>
      </c>
      <c r="FY98" s="95">
        <v>0</v>
      </c>
      <c r="FZ98" s="95">
        <v>0</v>
      </c>
      <c r="GA98" s="95">
        <v>0</v>
      </c>
      <c r="GB98" s="95">
        <v>0</v>
      </c>
      <c r="GC98" s="95">
        <v>0</v>
      </c>
      <c r="GD98" s="95">
        <v>0</v>
      </c>
      <c r="GE98" s="95">
        <v>0</v>
      </c>
      <c r="GF98" s="95">
        <v>0</v>
      </c>
      <c r="GG98" s="95">
        <v>0</v>
      </c>
      <c r="GH98" s="95">
        <v>0</v>
      </c>
      <c r="GI98" s="95">
        <v>0</v>
      </c>
      <c r="GJ98" s="95">
        <v>0</v>
      </c>
      <c r="GK98" s="95">
        <v>0</v>
      </c>
      <c r="GL98" s="95">
        <v>0</v>
      </c>
      <c r="GM98" s="95">
        <v>0</v>
      </c>
      <c r="GN98" s="95">
        <v>0</v>
      </c>
      <c r="GO98" s="95">
        <v>0</v>
      </c>
      <c r="GP98" s="95">
        <v>0</v>
      </c>
      <c r="GQ98" s="95">
        <v>0</v>
      </c>
      <c r="GR98" s="95">
        <v>0</v>
      </c>
      <c r="GS98" s="95">
        <v>0</v>
      </c>
      <c r="GT98" s="95">
        <v>0</v>
      </c>
      <c r="GU98" s="95">
        <v>0</v>
      </c>
      <c r="GV98" s="95">
        <v>0</v>
      </c>
      <c r="GW98" s="95">
        <v>0</v>
      </c>
      <c r="GX98" s="95">
        <v>0</v>
      </c>
      <c r="GY98" s="95">
        <v>0</v>
      </c>
      <c r="GZ98" s="95">
        <v>0</v>
      </c>
    </row>
    <row r="99" spans="2:208" s="27" customFormat="1" ht="14.25" hidden="1" outlineLevel="2" x14ac:dyDescent="0.25">
      <c r="B99" s="26">
        <v>20</v>
      </c>
      <c r="C99" s="55">
        <v>231.1</v>
      </c>
      <c r="D99" s="82"/>
      <c r="E99" s="55"/>
      <c r="F99" s="57"/>
      <c r="G99" s="86">
        <v>231.1</v>
      </c>
      <c r="H99" s="40" t="s">
        <v>103</v>
      </c>
      <c r="I99" s="99">
        <v>0</v>
      </c>
      <c r="J99" s="99">
        <v>0</v>
      </c>
      <c r="K99" s="99">
        <v>0</v>
      </c>
      <c r="L99" s="99">
        <v>0</v>
      </c>
      <c r="M99" s="99">
        <v>0</v>
      </c>
      <c r="N99" s="99">
        <v>0</v>
      </c>
      <c r="O99" s="99">
        <v>0</v>
      </c>
      <c r="P99" s="99">
        <v>0</v>
      </c>
      <c r="Q99" s="99">
        <v>0</v>
      </c>
      <c r="R99" s="99">
        <v>0</v>
      </c>
      <c r="S99" s="99">
        <v>0</v>
      </c>
      <c r="T99" s="99">
        <v>0</v>
      </c>
      <c r="U99" s="99">
        <v>0</v>
      </c>
      <c r="V99" s="99">
        <v>0</v>
      </c>
      <c r="W99" s="99">
        <v>0</v>
      </c>
      <c r="X99" s="99">
        <v>0</v>
      </c>
      <c r="Y99" s="99">
        <v>0</v>
      </c>
      <c r="Z99" s="99">
        <v>0</v>
      </c>
      <c r="AA99" s="99">
        <v>0</v>
      </c>
      <c r="AB99" s="99">
        <v>0</v>
      </c>
      <c r="AC99" s="99">
        <v>0</v>
      </c>
      <c r="AD99" s="99">
        <v>0</v>
      </c>
      <c r="AE99" s="99">
        <v>0</v>
      </c>
      <c r="AF99" s="99">
        <v>0</v>
      </c>
      <c r="AG99" s="99">
        <v>0</v>
      </c>
      <c r="AH99" s="99">
        <v>0</v>
      </c>
      <c r="AI99" s="99">
        <v>0</v>
      </c>
      <c r="AJ99" s="99">
        <v>0</v>
      </c>
      <c r="AK99" s="99">
        <v>0</v>
      </c>
      <c r="AL99" s="99">
        <v>0</v>
      </c>
      <c r="AM99" s="99">
        <v>0</v>
      </c>
      <c r="AN99" s="99">
        <v>0</v>
      </c>
      <c r="AO99" s="99">
        <v>0</v>
      </c>
      <c r="AP99" s="99">
        <v>0</v>
      </c>
      <c r="AQ99" s="99">
        <v>0</v>
      </c>
      <c r="AR99" s="99">
        <v>0</v>
      </c>
      <c r="AS99" s="99">
        <v>0</v>
      </c>
      <c r="AT99" s="99">
        <v>0</v>
      </c>
      <c r="AU99" s="99">
        <v>0</v>
      </c>
      <c r="AV99" s="99">
        <v>0</v>
      </c>
      <c r="AW99" s="99">
        <v>0</v>
      </c>
      <c r="AX99" s="99">
        <v>0</v>
      </c>
      <c r="AY99" s="99">
        <v>0</v>
      </c>
      <c r="AZ99" s="99">
        <v>0</v>
      </c>
      <c r="BA99" s="99">
        <v>0</v>
      </c>
      <c r="BB99" s="99">
        <v>0</v>
      </c>
      <c r="BC99" s="99">
        <v>0</v>
      </c>
      <c r="BD99" s="99">
        <v>0</v>
      </c>
      <c r="BE99" s="99">
        <v>0</v>
      </c>
      <c r="BF99" s="99">
        <v>0</v>
      </c>
      <c r="BG99" s="99">
        <v>0</v>
      </c>
      <c r="BH99" s="99">
        <v>0</v>
      </c>
      <c r="BI99" s="99">
        <v>0</v>
      </c>
      <c r="BJ99" s="99">
        <v>0</v>
      </c>
      <c r="BK99" s="99">
        <v>0</v>
      </c>
      <c r="BL99" s="99">
        <v>0</v>
      </c>
      <c r="BM99" s="99">
        <v>0</v>
      </c>
      <c r="BN99" s="99">
        <v>0</v>
      </c>
      <c r="BO99" s="99">
        <v>0</v>
      </c>
      <c r="BP99" s="99">
        <v>0</v>
      </c>
      <c r="BQ99" s="99">
        <v>0</v>
      </c>
      <c r="BR99" s="99">
        <v>0</v>
      </c>
      <c r="BS99" s="99">
        <v>0</v>
      </c>
      <c r="BT99" s="99">
        <v>0</v>
      </c>
      <c r="BU99" s="99">
        <v>0</v>
      </c>
      <c r="BV99" s="99">
        <v>0</v>
      </c>
      <c r="BW99" s="99">
        <v>0</v>
      </c>
      <c r="BX99" s="99">
        <v>0</v>
      </c>
      <c r="BY99" s="99">
        <v>0</v>
      </c>
      <c r="BZ99" s="99">
        <v>0</v>
      </c>
      <c r="CA99" s="99">
        <v>0</v>
      </c>
      <c r="CB99" s="99">
        <v>0</v>
      </c>
      <c r="CC99" s="99">
        <v>0</v>
      </c>
      <c r="CD99" s="99">
        <v>0</v>
      </c>
      <c r="CE99" s="99">
        <v>0</v>
      </c>
      <c r="CF99" s="99">
        <v>0</v>
      </c>
      <c r="CG99" s="99">
        <v>0</v>
      </c>
      <c r="CH99" s="99">
        <v>0</v>
      </c>
      <c r="CI99" s="99">
        <v>0</v>
      </c>
      <c r="CJ99" s="99">
        <v>0</v>
      </c>
      <c r="CK99" s="99">
        <v>0</v>
      </c>
      <c r="CL99" s="99">
        <v>0</v>
      </c>
      <c r="CM99" s="99">
        <v>0</v>
      </c>
      <c r="CN99" s="99">
        <v>0</v>
      </c>
      <c r="CO99" s="99">
        <v>0</v>
      </c>
      <c r="CP99" s="99">
        <v>0</v>
      </c>
      <c r="CQ99" s="99">
        <v>0</v>
      </c>
      <c r="CR99" s="99">
        <v>0</v>
      </c>
      <c r="CS99" s="99">
        <v>0</v>
      </c>
      <c r="CT99" s="99">
        <v>0</v>
      </c>
      <c r="CU99" s="99">
        <v>0</v>
      </c>
      <c r="CV99" s="99">
        <v>0</v>
      </c>
      <c r="CW99" s="99">
        <v>0</v>
      </c>
      <c r="CX99" s="99">
        <v>0</v>
      </c>
      <c r="CY99" s="99">
        <v>0</v>
      </c>
      <c r="CZ99" s="99">
        <v>0</v>
      </c>
      <c r="DA99" s="99">
        <v>0</v>
      </c>
      <c r="DB99" s="99">
        <v>0</v>
      </c>
      <c r="DC99" s="99">
        <v>0</v>
      </c>
      <c r="DD99" s="99">
        <v>0</v>
      </c>
      <c r="DE99" s="99">
        <v>0</v>
      </c>
      <c r="DF99" s="99">
        <v>0</v>
      </c>
      <c r="DG99" s="99">
        <v>0</v>
      </c>
      <c r="DH99" s="99">
        <v>0</v>
      </c>
      <c r="DI99" s="99">
        <v>0</v>
      </c>
      <c r="DJ99" s="99">
        <v>0</v>
      </c>
      <c r="DK99" s="99">
        <v>0</v>
      </c>
      <c r="DL99" s="99">
        <v>0</v>
      </c>
      <c r="DM99" s="99">
        <v>0</v>
      </c>
      <c r="DN99" s="99">
        <v>0</v>
      </c>
      <c r="DO99" s="99">
        <v>0</v>
      </c>
      <c r="DP99" s="99">
        <v>0</v>
      </c>
      <c r="DQ99" s="99">
        <v>0</v>
      </c>
      <c r="DR99" s="99">
        <v>0</v>
      </c>
      <c r="DS99" s="99">
        <v>0</v>
      </c>
      <c r="DT99" s="99">
        <v>0</v>
      </c>
      <c r="DU99" s="99">
        <v>0</v>
      </c>
      <c r="DV99" s="99">
        <v>0</v>
      </c>
      <c r="DW99" s="99">
        <v>0</v>
      </c>
      <c r="DX99" s="99">
        <v>0</v>
      </c>
      <c r="DY99" s="99">
        <v>0</v>
      </c>
      <c r="DZ99" s="99">
        <v>0</v>
      </c>
      <c r="EA99" s="99">
        <v>0</v>
      </c>
      <c r="EB99" s="99">
        <v>0</v>
      </c>
      <c r="EC99" s="99">
        <v>0</v>
      </c>
      <c r="ED99" s="99">
        <v>0</v>
      </c>
      <c r="EE99" s="99">
        <v>0</v>
      </c>
      <c r="EF99" s="99">
        <v>0</v>
      </c>
      <c r="EG99" s="99">
        <v>0</v>
      </c>
      <c r="EH99" s="99">
        <v>0</v>
      </c>
      <c r="EI99" s="99">
        <v>0</v>
      </c>
      <c r="EJ99" s="99">
        <v>0</v>
      </c>
      <c r="EK99" s="99">
        <v>0</v>
      </c>
      <c r="EL99" s="99">
        <v>0</v>
      </c>
      <c r="EM99" s="99">
        <v>0</v>
      </c>
      <c r="EN99" s="99">
        <v>0</v>
      </c>
      <c r="EO99" s="99">
        <v>0</v>
      </c>
      <c r="EP99" s="99">
        <v>0</v>
      </c>
      <c r="EQ99" s="99">
        <v>0</v>
      </c>
      <c r="ER99" s="99">
        <v>0</v>
      </c>
      <c r="ES99" s="99">
        <v>0</v>
      </c>
      <c r="ET99" s="99">
        <v>0</v>
      </c>
      <c r="EU99" s="99">
        <v>0</v>
      </c>
      <c r="EV99" s="99">
        <v>0</v>
      </c>
      <c r="EW99" s="99">
        <v>0</v>
      </c>
      <c r="EX99" s="99">
        <v>0</v>
      </c>
      <c r="EY99" s="99">
        <v>0</v>
      </c>
      <c r="EZ99" s="99">
        <v>0</v>
      </c>
      <c r="FA99" s="99">
        <v>0</v>
      </c>
      <c r="FB99" s="99">
        <v>0</v>
      </c>
      <c r="FC99" s="99">
        <v>0</v>
      </c>
      <c r="FD99" s="99">
        <v>0</v>
      </c>
      <c r="FE99" s="99">
        <v>0</v>
      </c>
      <c r="FF99" s="99">
        <v>0</v>
      </c>
      <c r="FG99" s="99">
        <v>0</v>
      </c>
      <c r="FH99" s="99">
        <v>0</v>
      </c>
      <c r="FI99" s="99">
        <v>0</v>
      </c>
      <c r="FJ99" s="99">
        <v>0</v>
      </c>
      <c r="FK99" s="99">
        <v>0</v>
      </c>
      <c r="FL99" s="99">
        <v>0</v>
      </c>
      <c r="FM99" s="99">
        <v>0</v>
      </c>
      <c r="FN99" s="99">
        <v>0</v>
      </c>
      <c r="FO99" s="99">
        <v>0</v>
      </c>
      <c r="FP99" s="99">
        <v>0</v>
      </c>
      <c r="FQ99" s="99">
        <v>0</v>
      </c>
      <c r="FR99" s="99">
        <v>0</v>
      </c>
      <c r="FS99" s="99">
        <v>0</v>
      </c>
      <c r="FT99" s="99">
        <v>0</v>
      </c>
      <c r="FU99" s="99">
        <v>0</v>
      </c>
      <c r="FV99" s="99">
        <v>0</v>
      </c>
      <c r="FW99" s="99">
        <v>0</v>
      </c>
      <c r="FX99" s="99">
        <v>0</v>
      </c>
      <c r="FY99" s="99">
        <v>0</v>
      </c>
      <c r="FZ99" s="99">
        <v>0</v>
      </c>
      <c r="GA99" s="99">
        <v>0</v>
      </c>
      <c r="GB99" s="99">
        <v>0</v>
      </c>
      <c r="GC99" s="99">
        <v>0</v>
      </c>
      <c r="GD99" s="99">
        <v>0</v>
      </c>
      <c r="GE99" s="99">
        <v>0</v>
      </c>
      <c r="GF99" s="99">
        <v>0</v>
      </c>
      <c r="GG99" s="99">
        <v>0</v>
      </c>
      <c r="GH99" s="99">
        <v>0</v>
      </c>
      <c r="GI99" s="99">
        <v>0</v>
      </c>
      <c r="GJ99" s="99">
        <v>0</v>
      </c>
      <c r="GK99" s="99">
        <v>0</v>
      </c>
      <c r="GL99" s="99">
        <v>0</v>
      </c>
      <c r="GM99" s="99">
        <v>0</v>
      </c>
      <c r="GN99" s="99">
        <v>0</v>
      </c>
      <c r="GO99" s="99">
        <v>0</v>
      </c>
      <c r="GP99" s="99">
        <v>0</v>
      </c>
      <c r="GQ99" s="99">
        <v>0</v>
      </c>
      <c r="GR99" s="99">
        <v>0</v>
      </c>
      <c r="GS99" s="99">
        <v>0</v>
      </c>
      <c r="GT99" s="99">
        <v>0</v>
      </c>
      <c r="GU99" s="99">
        <v>0</v>
      </c>
      <c r="GV99" s="99">
        <v>0</v>
      </c>
      <c r="GW99" s="99">
        <v>0</v>
      </c>
      <c r="GX99" s="99">
        <v>0</v>
      </c>
      <c r="GY99" s="99">
        <v>0</v>
      </c>
      <c r="GZ99" s="99">
        <v>0</v>
      </c>
    </row>
    <row r="100" spans="2:208" s="27" customFormat="1" ht="14.25" hidden="1" outlineLevel="2" x14ac:dyDescent="0.25">
      <c r="B100" s="26">
        <v>20</v>
      </c>
      <c r="C100" s="55">
        <v>231.2</v>
      </c>
      <c r="D100" s="82"/>
      <c r="E100" s="55"/>
      <c r="F100" s="57"/>
      <c r="G100" s="86">
        <v>231.2</v>
      </c>
      <c r="H100" s="40" t="s">
        <v>104</v>
      </c>
      <c r="I100" s="99">
        <v>0</v>
      </c>
      <c r="J100" s="99">
        <v>0</v>
      </c>
      <c r="K100" s="99">
        <v>0</v>
      </c>
      <c r="L100" s="99">
        <v>0</v>
      </c>
      <c r="M100" s="99">
        <v>0</v>
      </c>
      <c r="N100" s="99">
        <v>0</v>
      </c>
      <c r="O100" s="99">
        <v>0</v>
      </c>
      <c r="P100" s="99">
        <v>0</v>
      </c>
      <c r="Q100" s="99">
        <v>0</v>
      </c>
      <c r="R100" s="99">
        <v>0</v>
      </c>
      <c r="S100" s="99">
        <v>0</v>
      </c>
      <c r="T100" s="99">
        <v>0</v>
      </c>
      <c r="U100" s="99">
        <v>0</v>
      </c>
      <c r="V100" s="99">
        <v>0</v>
      </c>
      <c r="W100" s="99">
        <v>0</v>
      </c>
      <c r="X100" s="99">
        <v>0</v>
      </c>
      <c r="Y100" s="99">
        <v>0</v>
      </c>
      <c r="Z100" s="99">
        <v>0</v>
      </c>
      <c r="AA100" s="99">
        <v>0</v>
      </c>
      <c r="AB100" s="99">
        <v>0</v>
      </c>
      <c r="AC100" s="99">
        <v>0</v>
      </c>
      <c r="AD100" s="99">
        <v>0</v>
      </c>
      <c r="AE100" s="99">
        <v>0</v>
      </c>
      <c r="AF100" s="99">
        <v>0</v>
      </c>
      <c r="AG100" s="99">
        <v>0</v>
      </c>
      <c r="AH100" s="99">
        <v>0</v>
      </c>
      <c r="AI100" s="99">
        <v>0</v>
      </c>
      <c r="AJ100" s="99">
        <v>0</v>
      </c>
      <c r="AK100" s="99">
        <v>0</v>
      </c>
      <c r="AL100" s="99">
        <v>0</v>
      </c>
      <c r="AM100" s="99">
        <v>0</v>
      </c>
      <c r="AN100" s="99">
        <v>0</v>
      </c>
      <c r="AO100" s="99">
        <v>0</v>
      </c>
      <c r="AP100" s="99">
        <v>0</v>
      </c>
      <c r="AQ100" s="99">
        <v>0</v>
      </c>
      <c r="AR100" s="99">
        <v>0</v>
      </c>
      <c r="AS100" s="99">
        <v>0</v>
      </c>
      <c r="AT100" s="99">
        <v>0</v>
      </c>
      <c r="AU100" s="99">
        <v>0</v>
      </c>
      <c r="AV100" s="99">
        <v>0</v>
      </c>
      <c r="AW100" s="99">
        <v>0</v>
      </c>
      <c r="AX100" s="99">
        <v>0</v>
      </c>
      <c r="AY100" s="99">
        <v>0</v>
      </c>
      <c r="AZ100" s="99">
        <v>0</v>
      </c>
      <c r="BA100" s="99">
        <v>0</v>
      </c>
      <c r="BB100" s="99">
        <v>0</v>
      </c>
      <c r="BC100" s="99">
        <v>0</v>
      </c>
      <c r="BD100" s="99">
        <v>0</v>
      </c>
      <c r="BE100" s="99">
        <v>0</v>
      </c>
      <c r="BF100" s="99">
        <v>0</v>
      </c>
      <c r="BG100" s="99">
        <v>0</v>
      </c>
      <c r="BH100" s="99">
        <v>0</v>
      </c>
      <c r="BI100" s="99">
        <v>0</v>
      </c>
      <c r="BJ100" s="99">
        <v>0</v>
      </c>
      <c r="BK100" s="99">
        <v>0</v>
      </c>
      <c r="BL100" s="99">
        <v>0</v>
      </c>
      <c r="BM100" s="99">
        <v>0</v>
      </c>
      <c r="BN100" s="99">
        <v>0</v>
      </c>
      <c r="BO100" s="99">
        <v>0</v>
      </c>
      <c r="BP100" s="99">
        <v>0</v>
      </c>
      <c r="BQ100" s="99">
        <v>0</v>
      </c>
      <c r="BR100" s="99">
        <v>0</v>
      </c>
      <c r="BS100" s="99">
        <v>0</v>
      </c>
      <c r="BT100" s="99">
        <v>0</v>
      </c>
      <c r="BU100" s="99">
        <v>0</v>
      </c>
      <c r="BV100" s="99">
        <v>0</v>
      </c>
      <c r="BW100" s="99">
        <v>0</v>
      </c>
      <c r="BX100" s="99">
        <v>0</v>
      </c>
      <c r="BY100" s="99">
        <v>0</v>
      </c>
      <c r="BZ100" s="99">
        <v>0</v>
      </c>
      <c r="CA100" s="99">
        <v>0</v>
      </c>
      <c r="CB100" s="99">
        <v>0</v>
      </c>
      <c r="CC100" s="99">
        <v>0</v>
      </c>
      <c r="CD100" s="99">
        <v>0</v>
      </c>
      <c r="CE100" s="99">
        <v>0</v>
      </c>
      <c r="CF100" s="99">
        <v>0</v>
      </c>
      <c r="CG100" s="99">
        <v>0</v>
      </c>
      <c r="CH100" s="99">
        <v>0</v>
      </c>
      <c r="CI100" s="99">
        <v>0</v>
      </c>
      <c r="CJ100" s="99">
        <v>0</v>
      </c>
      <c r="CK100" s="99">
        <v>0</v>
      </c>
      <c r="CL100" s="99">
        <v>0</v>
      </c>
      <c r="CM100" s="99">
        <v>0</v>
      </c>
      <c r="CN100" s="99">
        <v>0</v>
      </c>
      <c r="CO100" s="99">
        <v>0</v>
      </c>
      <c r="CP100" s="99">
        <v>0</v>
      </c>
      <c r="CQ100" s="99">
        <v>0</v>
      </c>
      <c r="CR100" s="99">
        <v>0</v>
      </c>
      <c r="CS100" s="99">
        <v>0</v>
      </c>
      <c r="CT100" s="99">
        <v>0</v>
      </c>
      <c r="CU100" s="99">
        <v>0</v>
      </c>
      <c r="CV100" s="99">
        <v>0</v>
      </c>
      <c r="CW100" s="99">
        <v>0</v>
      </c>
      <c r="CX100" s="99">
        <v>0</v>
      </c>
      <c r="CY100" s="99">
        <v>0</v>
      </c>
      <c r="CZ100" s="99">
        <v>0</v>
      </c>
      <c r="DA100" s="99">
        <v>0</v>
      </c>
      <c r="DB100" s="99">
        <v>0</v>
      </c>
      <c r="DC100" s="99">
        <v>0</v>
      </c>
      <c r="DD100" s="99">
        <v>0</v>
      </c>
      <c r="DE100" s="99">
        <v>0</v>
      </c>
      <c r="DF100" s="99">
        <v>0</v>
      </c>
      <c r="DG100" s="99">
        <v>0</v>
      </c>
      <c r="DH100" s="99">
        <v>0</v>
      </c>
      <c r="DI100" s="99">
        <v>0</v>
      </c>
      <c r="DJ100" s="99">
        <v>0</v>
      </c>
      <c r="DK100" s="99">
        <v>0</v>
      </c>
      <c r="DL100" s="99">
        <v>0</v>
      </c>
      <c r="DM100" s="99">
        <v>0</v>
      </c>
      <c r="DN100" s="99">
        <v>0</v>
      </c>
      <c r="DO100" s="99">
        <v>0</v>
      </c>
      <c r="DP100" s="99">
        <v>0</v>
      </c>
      <c r="DQ100" s="99">
        <v>0</v>
      </c>
      <c r="DR100" s="99">
        <v>0</v>
      </c>
      <c r="DS100" s="99">
        <v>0</v>
      </c>
      <c r="DT100" s="99">
        <v>0</v>
      </c>
      <c r="DU100" s="99">
        <v>0</v>
      </c>
      <c r="DV100" s="99">
        <v>0</v>
      </c>
      <c r="DW100" s="99">
        <v>0</v>
      </c>
      <c r="DX100" s="99">
        <v>0</v>
      </c>
      <c r="DY100" s="99">
        <v>0</v>
      </c>
      <c r="DZ100" s="99">
        <v>0</v>
      </c>
      <c r="EA100" s="99">
        <v>0</v>
      </c>
      <c r="EB100" s="99">
        <v>0</v>
      </c>
      <c r="EC100" s="99">
        <v>0</v>
      </c>
      <c r="ED100" s="99">
        <v>0</v>
      </c>
      <c r="EE100" s="99">
        <v>0</v>
      </c>
      <c r="EF100" s="99">
        <v>0</v>
      </c>
      <c r="EG100" s="99">
        <v>0</v>
      </c>
      <c r="EH100" s="99">
        <v>0</v>
      </c>
      <c r="EI100" s="99">
        <v>0</v>
      </c>
      <c r="EJ100" s="99">
        <v>0</v>
      </c>
      <c r="EK100" s="99">
        <v>0</v>
      </c>
      <c r="EL100" s="99">
        <v>0</v>
      </c>
      <c r="EM100" s="99">
        <v>0</v>
      </c>
      <c r="EN100" s="99">
        <v>0</v>
      </c>
      <c r="EO100" s="99">
        <v>0</v>
      </c>
      <c r="EP100" s="99">
        <v>0</v>
      </c>
      <c r="EQ100" s="99">
        <v>0</v>
      </c>
      <c r="ER100" s="99">
        <v>0</v>
      </c>
      <c r="ES100" s="99">
        <v>0</v>
      </c>
      <c r="ET100" s="99">
        <v>0</v>
      </c>
      <c r="EU100" s="99">
        <v>0</v>
      </c>
      <c r="EV100" s="99">
        <v>0</v>
      </c>
      <c r="EW100" s="99">
        <v>0</v>
      </c>
      <c r="EX100" s="99">
        <v>0</v>
      </c>
      <c r="EY100" s="99">
        <v>0</v>
      </c>
      <c r="EZ100" s="99">
        <v>0</v>
      </c>
      <c r="FA100" s="99">
        <v>0</v>
      </c>
      <c r="FB100" s="99">
        <v>0</v>
      </c>
      <c r="FC100" s="99">
        <v>0</v>
      </c>
      <c r="FD100" s="99">
        <v>0</v>
      </c>
      <c r="FE100" s="99">
        <v>0</v>
      </c>
      <c r="FF100" s="99">
        <v>0</v>
      </c>
      <c r="FG100" s="99">
        <v>0</v>
      </c>
      <c r="FH100" s="99">
        <v>0</v>
      </c>
      <c r="FI100" s="99">
        <v>0</v>
      </c>
      <c r="FJ100" s="99">
        <v>0</v>
      </c>
      <c r="FK100" s="99">
        <v>0</v>
      </c>
      <c r="FL100" s="99">
        <v>0</v>
      </c>
      <c r="FM100" s="99">
        <v>0</v>
      </c>
      <c r="FN100" s="99">
        <v>0</v>
      </c>
      <c r="FO100" s="99">
        <v>0</v>
      </c>
      <c r="FP100" s="99">
        <v>0</v>
      </c>
      <c r="FQ100" s="99">
        <v>0</v>
      </c>
      <c r="FR100" s="99">
        <v>0</v>
      </c>
      <c r="FS100" s="99">
        <v>0</v>
      </c>
      <c r="FT100" s="99">
        <v>0</v>
      </c>
      <c r="FU100" s="99">
        <v>0</v>
      </c>
      <c r="FV100" s="99">
        <v>0</v>
      </c>
      <c r="FW100" s="99">
        <v>0</v>
      </c>
      <c r="FX100" s="99">
        <v>0</v>
      </c>
      <c r="FY100" s="99">
        <v>0</v>
      </c>
      <c r="FZ100" s="99">
        <v>0</v>
      </c>
      <c r="GA100" s="99">
        <v>0</v>
      </c>
      <c r="GB100" s="99">
        <v>0</v>
      </c>
      <c r="GC100" s="99">
        <v>0</v>
      </c>
      <c r="GD100" s="99">
        <v>0</v>
      </c>
      <c r="GE100" s="99">
        <v>0</v>
      </c>
      <c r="GF100" s="99">
        <v>0</v>
      </c>
      <c r="GG100" s="99">
        <v>0</v>
      </c>
      <c r="GH100" s="99">
        <v>0</v>
      </c>
      <c r="GI100" s="99">
        <v>0</v>
      </c>
      <c r="GJ100" s="99">
        <v>0</v>
      </c>
      <c r="GK100" s="99">
        <v>0</v>
      </c>
      <c r="GL100" s="99">
        <v>0</v>
      </c>
      <c r="GM100" s="99">
        <v>0</v>
      </c>
      <c r="GN100" s="99">
        <v>0</v>
      </c>
      <c r="GO100" s="99">
        <v>0</v>
      </c>
      <c r="GP100" s="99">
        <v>0</v>
      </c>
      <c r="GQ100" s="99">
        <v>0</v>
      </c>
      <c r="GR100" s="99">
        <v>0</v>
      </c>
      <c r="GS100" s="99">
        <v>0</v>
      </c>
      <c r="GT100" s="99">
        <v>0</v>
      </c>
      <c r="GU100" s="99">
        <v>0</v>
      </c>
      <c r="GV100" s="99">
        <v>0</v>
      </c>
      <c r="GW100" s="99">
        <v>0</v>
      </c>
      <c r="GX100" s="99">
        <v>0</v>
      </c>
      <c r="GY100" s="99">
        <v>0</v>
      </c>
      <c r="GZ100" s="99">
        <v>0</v>
      </c>
    </row>
    <row r="101" spans="2:208" ht="17.25" hidden="1" outlineLevel="2" x14ac:dyDescent="0.3">
      <c r="B101" s="21">
        <v>20</v>
      </c>
      <c r="C101" s="24">
        <v>232</v>
      </c>
      <c r="D101" s="87"/>
      <c r="E101" s="61"/>
      <c r="F101" s="24">
        <v>232</v>
      </c>
      <c r="G101" s="80"/>
      <c r="H101" s="34" t="s">
        <v>105</v>
      </c>
      <c r="I101" s="95">
        <v>0</v>
      </c>
      <c r="J101" s="95">
        <v>0</v>
      </c>
      <c r="K101" s="95">
        <v>0</v>
      </c>
      <c r="L101" s="95">
        <v>103180000</v>
      </c>
      <c r="M101" s="95">
        <v>0</v>
      </c>
      <c r="N101" s="95">
        <v>0</v>
      </c>
      <c r="O101" s="95">
        <v>0</v>
      </c>
      <c r="P101" s="95">
        <v>412740000</v>
      </c>
      <c r="Q101" s="95">
        <v>0</v>
      </c>
      <c r="R101" s="95">
        <v>0</v>
      </c>
      <c r="S101" s="95">
        <v>0</v>
      </c>
      <c r="T101" s="95">
        <v>266900000</v>
      </c>
      <c r="U101" s="95">
        <v>0</v>
      </c>
      <c r="V101" s="95">
        <v>0</v>
      </c>
      <c r="W101" s="95">
        <v>0</v>
      </c>
      <c r="X101" s="95">
        <v>1067600000</v>
      </c>
      <c r="Y101" s="95">
        <v>0</v>
      </c>
      <c r="Z101" s="95">
        <v>0</v>
      </c>
      <c r="AA101" s="95">
        <v>0</v>
      </c>
      <c r="AB101" s="95">
        <v>76710000</v>
      </c>
      <c r="AC101" s="95">
        <v>0</v>
      </c>
      <c r="AD101" s="95">
        <v>0</v>
      </c>
      <c r="AE101" s="95">
        <v>0</v>
      </c>
      <c r="AF101" s="95">
        <v>306850000</v>
      </c>
      <c r="AG101" s="95">
        <v>0</v>
      </c>
      <c r="AH101" s="95">
        <v>0</v>
      </c>
      <c r="AI101" s="95">
        <v>0</v>
      </c>
      <c r="AJ101" s="95">
        <v>198430000</v>
      </c>
      <c r="AK101" s="95">
        <v>0</v>
      </c>
      <c r="AL101" s="95">
        <v>0</v>
      </c>
      <c r="AM101" s="95">
        <v>0</v>
      </c>
      <c r="AN101" s="95">
        <v>793710000</v>
      </c>
      <c r="AO101" s="95">
        <v>0</v>
      </c>
      <c r="AP101" s="95">
        <v>0</v>
      </c>
      <c r="AQ101" s="95">
        <v>0</v>
      </c>
      <c r="AR101" s="95">
        <v>0</v>
      </c>
      <c r="AS101" s="95">
        <v>0</v>
      </c>
      <c r="AT101" s="95">
        <v>0</v>
      </c>
      <c r="AU101" s="95">
        <v>0</v>
      </c>
      <c r="AV101" s="95">
        <v>0</v>
      </c>
      <c r="AW101" s="95">
        <v>0</v>
      </c>
      <c r="AX101" s="95">
        <v>0</v>
      </c>
      <c r="AY101" s="95">
        <v>0</v>
      </c>
      <c r="AZ101" s="95">
        <v>0</v>
      </c>
      <c r="BA101" s="95">
        <v>0</v>
      </c>
      <c r="BB101" s="95">
        <v>0</v>
      </c>
      <c r="BC101" s="95">
        <v>0</v>
      </c>
      <c r="BD101" s="95">
        <v>0</v>
      </c>
      <c r="BE101" s="95">
        <v>0</v>
      </c>
      <c r="BF101" s="95">
        <v>0</v>
      </c>
      <c r="BG101" s="95">
        <v>0</v>
      </c>
      <c r="BH101" s="95">
        <v>0</v>
      </c>
      <c r="BI101" s="95">
        <v>0</v>
      </c>
      <c r="BJ101" s="95">
        <v>0</v>
      </c>
      <c r="BK101" s="95">
        <v>0</v>
      </c>
      <c r="BL101" s="95">
        <v>0</v>
      </c>
      <c r="BM101" s="95">
        <v>151496739</v>
      </c>
      <c r="BN101" s="95">
        <v>60012681</v>
      </c>
      <c r="BO101" s="95">
        <v>6818501</v>
      </c>
      <c r="BP101" s="95">
        <v>178041465</v>
      </c>
      <c r="BQ101" s="95">
        <v>147303969</v>
      </c>
      <c r="BR101" s="95">
        <v>27514443</v>
      </c>
      <c r="BS101" s="95">
        <v>3812249</v>
      </c>
      <c r="BT101" s="95">
        <v>156307467</v>
      </c>
      <c r="BU101" s="95">
        <v>76175400</v>
      </c>
      <c r="BV101" s="95">
        <v>6677716</v>
      </c>
      <c r="BW101" s="95">
        <v>1081598</v>
      </c>
      <c r="BX101" s="95">
        <v>83934713</v>
      </c>
      <c r="BY101" s="95">
        <v>137421567</v>
      </c>
      <c r="BZ101" s="95">
        <v>10822449</v>
      </c>
      <c r="CA101" s="95">
        <v>1804574</v>
      </c>
      <c r="CB101" s="95">
        <v>150048591</v>
      </c>
      <c r="CC101" s="95">
        <v>76175000</v>
      </c>
      <c r="CD101" s="95">
        <v>6618000</v>
      </c>
      <c r="CE101" s="95">
        <v>1082000</v>
      </c>
      <c r="CF101" s="95">
        <v>83935000</v>
      </c>
      <c r="CG101" s="95">
        <v>0</v>
      </c>
      <c r="CH101" s="95">
        <v>0</v>
      </c>
      <c r="CI101" s="95">
        <v>0</v>
      </c>
      <c r="CJ101" s="95">
        <v>0</v>
      </c>
      <c r="CK101" s="95">
        <v>0</v>
      </c>
      <c r="CL101" s="95">
        <v>0</v>
      </c>
      <c r="CM101" s="95">
        <v>0</v>
      </c>
      <c r="CN101" s="95">
        <v>0</v>
      </c>
      <c r="CO101" s="95">
        <v>0</v>
      </c>
      <c r="CP101" s="95">
        <v>0</v>
      </c>
      <c r="CQ101" s="95">
        <v>0</v>
      </c>
      <c r="CR101" s="95">
        <v>0</v>
      </c>
      <c r="CS101" s="95">
        <v>73618520</v>
      </c>
      <c r="CT101" s="95">
        <v>13887652</v>
      </c>
      <c r="CU101" s="95">
        <v>0</v>
      </c>
      <c r="CV101" s="95">
        <v>87506173</v>
      </c>
      <c r="CW101" s="95">
        <v>98488825.482448488</v>
      </c>
      <c r="CX101" s="95">
        <v>25292332.073107138</v>
      </c>
      <c r="CY101" s="95">
        <v>0</v>
      </c>
      <c r="CZ101" s="95">
        <v>123781157.55555572</v>
      </c>
      <c r="DA101" s="95">
        <v>324469607.33670777</v>
      </c>
      <c r="DB101" s="95">
        <v>81692647.606975198</v>
      </c>
      <c r="DC101" s="95">
        <v>11505132.934531299</v>
      </c>
      <c r="DD101" s="95">
        <v>417667387.87821364</v>
      </c>
      <c r="DE101" s="95">
        <v>0</v>
      </c>
      <c r="DF101" s="95">
        <v>0</v>
      </c>
      <c r="DG101" s="95">
        <v>0</v>
      </c>
      <c r="DH101" s="95">
        <v>0</v>
      </c>
      <c r="DI101" s="95">
        <v>0</v>
      </c>
      <c r="DJ101" s="95">
        <v>0</v>
      </c>
      <c r="DK101" s="95">
        <v>0</v>
      </c>
      <c r="DL101" s="95">
        <v>0</v>
      </c>
      <c r="DM101" s="95">
        <v>0</v>
      </c>
      <c r="DN101" s="95">
        <v>0</v>
      </c>
      <c r="DO101" s="95">
        <v>0</v>
      </c>
      <c r="DP101" s="95">
        <v>0</v>
      </c>
      <c r="DQ101" s="95">
        <v>0</v>
      </c>
      <c r="DR101" s="95">
        <v>0</v>
      </c>
      <c r="DS101" s="95">
        <v>0</v>
      </c>
      <c r="DT101" s="95">
        <v>0</v>
      </c>
      <c r="DU101" s="95">
        <v>0</v>
      </c>
      <c r="DV101" s="95">
        <v>0</v>
      </c>
      <c r="DW101" s="95">
        <v>0</v>
      </c>
      <c r="DX101" s="95">
        <v>0</v>
      </c>
      <c r="DY101" s="95">
        <v>0</v>
      </c>
      <c r="DZ101" s="95">
        <v>0</v>
      </c>
      <c r="EA101" s="95">
        <v>0</v>
      </c>
      <c r="EB101" s="95">
        <v>0</v>
      </c>
      <c r="EC101" s="95">
        <v>0</v>
      </c>
      <c r="ED101" s="95">
        <v>0</v>
      </c>
      <c r="EE101" s="95">
        <v>0</v>
      </c>
      <c r="EF101" s="95">
        <v>0</v>
      </c>
      <c r="EG101" s="95">
        <v>0</v>
      </c>
      <c r="EH101" s="95">
        <v>0</v>
      </c>
      <c r="EI101" s="95">
        <v>0</v>
      </c>
      <c r="EJ101" s="95">
        <v>196121808</v>
      </c>
      <c r="EK101" s="95">
        <v>58410000</v>
      </c>
      <c r="EL101" s="95">
        <v>7390000</v>
      </c>
      <c r="EM101" s="95">
        <v>1080000</v>
      </c>
      <c r="EN101" s="95">
        <v>66960000</v>
      </c>
      <c r="EO101" s="95">
        <v>0</v>
      </c>
      <c r="EP101" s="95">
        <v>0</v>
      </c>
      <c r="EQ101" s="95">
        <v>0</v>
      </c>
      <c r="ER101" s="95">
        <v>268970111</v>
      </c>
      <c r="ES101" s="95">
        <v>0</v>
      </c>
      <c r="ET101" s="95">
        <v>0</v>
      </c>
      <c r="EU101" s="95">
        <v>0</v>
      </c>
      <c r="EV101" s="95">
        <v>268970111</v>
      </c>
      <c r="EW101" s="95">
        <v>0</v>
      </c>
      <c r="EX101" s="95">
        <v>0</v>
      </c>
      <c r="EY101" s="95">
        <v>0</v>
      </c>
      <c r="EZ101" s="95">
        <v>84135000</v>
      </c>
      <c r="FA101" s="95">
        <v>0</v>
      </c>
      <c r="FB101" s="95">
        <v>0</v>
      </c>
      <c r="FC101" s="95">
        <v>0</v>
      </c>
      <c r="FD101" s="95">
        <v>83654000</v>
      </c>
      <c r="FE101" s="95">
        <v>0</v>
      </c>
      <c r="FF101" s="95">
        <v>0</v>
      </c>
      <c r="FG101" s="95">
        <v>0</v>
      </c>
      <c r="FH101" s="95">
        <v>83217000</v>
      </c>
      <c r="FI101" s="95">
        <v>0</v>
      </c>
      <c r="FJ101" s="95">
        <v>0</v>
      </c>
      <c r="FK101" s="95">
        <v>0</v>
      </c>
      <c r="FL101" s="95">
        <v>166435000</v>
      </c>
      <c r="FM101" s="95">
        <v>0</v>
      </c>
      <c r="FN101" s="95">
        <v>0</v>
      </c>
      <c r="FO101" s="95">
        <v>0</v>
      </c>
      <c r="FP101" s="95">
        <v>86524974</v>
      </c>
      <c r="FQ101" s="95">
        <v>0</v>
      </c>
      <c r="FR101" s="95">
        <v>0</v>
      </c>
      <c r="FS101" s="95">
        <v>0</v>
      </c>
      <c r="FT101" s="95">
        <v>79175902</v>
      </c>
      <c r="FU101" s="95">
        <v>0</v>
      </c>
      <c r="FV101" s="95">
        <v>0</v>
      </c>
      <c r="FW101" s="95">
        <v>0</v>
      </c>
      <c r="FX101" s="95">
        <v>78902241</v>
      </c>
      <c r="FY101" s="95">
        <v>0</v>
      </c>
      <c r="FZ101" s="95">
        <v>0</v>
      </c>
      <c r="GA101" s="95">
        <v>0</v>
      </c>
      <c r="GB101" s="95">
        <v>101491428</v>
      </c>
      <c r="GC101" s="95">
        <v>0</v>
      </c>
      <c r="GD101" s="95">
        <v>0</v>
      </c>
      <c r="GE101" s="95">
        <v>0</v>
      </c>
      <c r="GF101" s="95">
        <v>94822464</v>
      </c>
      <c r="GG101" s="95">
        <v>0</v>
      </c>
      <c r="GH101" s="95">
        <v>0</v>
      </c>
      <c r="GI101" s="95">
        <v>0</v>
      </c>
      <c r="GJ101" s="95">
        <v>88261207</v>
      </c>
      <c r="GK101" s="95">
        <v>0</v>
      </c>
      <c r="GL101" s="95">
        <v>0</v>
      </c>
      <c r="GM101" s="95">
        <v>0</v>
      </c>
      <c r="GN101" s="95">
        <v>145790716</v>
      </c>
      <c r="GO101" s="95">
        <v>0</v>
      </c>
      <c r="GP101" s="95">
        <v>0</v>
      </c>
      <c r="GQ101" s="95">
        <v>0</v>
      </c>
      <c r="GR101" s="95">
        <v>132020685</v>
      </c>
      <c r="GS101" s="95">
        <v>0</v>
      </c>
      <c r="GT101" s="95">
        <v>0</v>
      </c>
      <c r="GU101" s="95">
        <v>0</v>
      </c>
      <c r="GV101" s="95">
        <v>118008683</v>
      </c>
      <c r="GW101" s="95">
        <v>0</v>
      </c>
      <c r="GX101" s="95">
        <v>0</v>
      </c>
      <c r="GY101" s="95">
        <v>0</v>
      </c>
      <c r="GZ101" s="95">
        <v>0</v>
      </c>
    </row>
    <row r="102" spans="2:208" s="27" customFormat="1" ht="14.25" hidden="1" outlineLevel="2" x14ac:dyDescent="0.25">
      <c r="B102" s="26">
        <v>20</v>
      </c>
      <c r="C102" s="59">
        <v>232.1</v>
      </c>
      <c r="D102" s="88"/>
      <c r="E102" s="57"/>
      <c r="F102" s="57"/>
      <c r="G102" s="86">
        <v>232.1</v>
      </c>
      <c r="H102" s="40" t="s">
        <v>106</v>
      </c>
      <c r="I102" s="99">
        <v>0</v>
      </c>
      <c r="J102" s="99">
        <v>0</v>
      </c>
      <c r="K102" s="99">
        <v>0</v>
      </c>
      <c r="L102" s="99">
        <v>0</v>
      </c>
      <c r="M102" s="99">
        <v>0</v>
      </c>
      <c r="N102" s="99">
        <v>0</v>
      </c>
      <c r="O102" s="99">
        <v>0</v>
      </c>
      <c r="P102" s="99">
        <v>0</v>
      </c>
      <c r="Q102" s="99">
        <v>0</v>
      </c>
      <c r="R102" s="99">
        <v>0</v>
      </c>
      <c r="S102" s="99">
        <v>0</v>
      </c>
      <c r="T102" s="99">
        <v>0</v>
      </c>
      <c r="U102" s="99">
        <v>0</v>
      </c>
      <c r="V102" s="99">
        <v>0</v>
      </c>
      <c r="W102" s="99">
        <v>0</v>
      </c>
      <c r="X102" s="99">
        <v>0</v>
      </c>
      <c r="Y102" s="99">
        <v>0</v>
      </c>
      <c r="Z102" s="99">
        <v>0</v>
      </c>
      <c r="AA102" s="99">
        <v>0</v>
      </c>
      <c r="AB102" s="99">
        <v>0</v>
      </c>
      <c r="AC102" s="99">
        <v>0</v>
      </c>
      <c r="AD102" s="99">
        <v>0</v>
      </c>
      <c r="AE102" s="99">
        <v>0</v>
      </c>
      <c r="AF102" s="99">
        <v>0</v>
      </c>
      <c r="AG102" s="99">
        <v>0</v>
      </c>
      <c r="AH102" s="99">
        <v>0</v>
      </c>
      <c r="AI102" s="99">
        <v>0</v>
      </c>
      <c r="AJ102" s="99">
        <v>0</v>
      </c>
      <c r="AK102" s="99">
        <v>0</v>
      </c>
      <c r="AL102" s="99">
        <v>0</v>
      </c>
      <c r="AM102" s="99">
        <v>0</v>
      </c>
      <c r="AN102" s="99">
        <v>0</v>
      </c>
      <c r="AO102" s="99">
        <v>0</v>
      </c>
      <c r="AP102" s="99">
        <v>0</v>
      </c>
      <c r="AQ102" s="99">
        <v>0</v>
      </c>
      <c r="AR102" s="99">
        <v>0</v>
      </c>
      <c r="AS102" s="99">
        <v>0</v>
      </c>
      <c r="AT102" s="99">
        <v>0</v>
      </c>
      <c r="AU102" s="99">
        <v>0</v>
      </c>
      <c r="AV102" s="99">
        <v>0</v>
      </c>
      <c r="AW102" s="99">
        <v>0</v>
      </c>
      <c r="AX102" s="99">
        <v>0</v>
      </c>
      <c r="AY102" s="99">
        <v>0</v>
      </c>
      <c r="AZ102" s="99">
        <v>0</v>
      </c>
      <c r="BA102" s="99">
        <v>0</v>
      </c>
      <c r="BB102" s="99">
        <v>0</v>
      </c>
      <c r="BC102" s="99">
        <v>0</v>
      </c>
      <c r="BD102" s="99">
        <v>0</v>
      </c>
      <c r="BE102" s="99">
        <v>0</v>
      </c>
      <c r="BF102" s="99">
        <v>0</v>
      </c>
      <c r="BG102" s="99">
        <v>0</v>
      </c>
      <c r="BH102" s="99">
        <v>0</v>
      </c>
      <c r="BI102" s="99">
        <v>0</v>
      </c>
      <c r="BJ102" s="99">
        <v>0</v>
      </c>
      <c r="BK102" s="99">
        <v>0</v>
      </c>
      <c r="BL102" s="99">
        <v>0</v>
      </c>
      <c r="BM102" s="99">
        <v>13193042</v>
      </c>
      <c r="BN102" s="99">
        <v>24601099</v>
      </c>
      <c r="BO102" s="99">
        <v>2492315</v>
      </c>
      <c r="BP102" s="99">
        <v>40286456</v>
      </c>
      <c r="BQ102" s="99">
        <v>11177322</v>
      </c>
      <c r="BR102" s="99">
        <v>9941316</v>
      </c>
      <c r="BS102" s="99">
        <v>1204556</v>
      </c>
      <c r="BT102" s="99">
        <v>22323194</v>
      </c>
      <c r="BU102" s="99">
        <v>7784285</v>
      </c>
      <c r="BV102" s="99">
        <v>2582204</v>
      </c>
      <c r="BW102" s="99">
        <v>368946</v>
      </c>
      <c r="BX102" s="99">
        <v>10735434</v>
      </c>
      <c r="BY102" s="99">
        <v>13405048</v>
      </c>
      <c r="BZ102" s="99">
        <v>4642909</v>
      </c>
      <c r="CA102" s="99">
        <v>642769</v>
      </c>
      <c r="CB102" s="99">
        <v>18690726</v>
      </c>
      <c r="CC102" s="99">
        <v>7784000</v>
      </c>
      <c r="CD102" s="99">
        <v>2582000</v>
      </c>
      <c r="CE102" s="99">
        <v>369000</v>
      </c>
      <c r="CF102" s="99">
        <v>10735000</v>
      </c>
      <c r="CG102" s="99">
        <v>0</v>
      </c>
      <c r="CH102" s="99">
        <v>0</v>
      </c>
      <c r="CI102" s="99">
        <v>0</v>
      </c>
      <c r="CJ102" s="99">
        <v>0</v>
      </c>
      <c r="CK102" s="99">
        <v>0</v>
      </c>
      <c r="CL102" s="99">
        <v>0</v>
      </c>
      <c r="CM102" s="99">
        <v>0</v>
      </c>
      <c r="CN102" s="99">
        <v>0</v>
      </c>
      <c r="CO102" s="99">
        <v>0</v>
      </c>
      <c r="CP102" s="99">
        <v>0</v>
      </c>
      <c r="CQ102" s="99">
        <v>0</v>
      </c>
      <c r="CR102" s="99">
        <v>0</v>
      </c>
      <c r="CS102" s="99">
        <v>9590333</v>
      </c>
      <c r="CT102" s="99">
        <v>5695393</v>
      </c>
      <c r="CU102" s="99">
        <v>0</v>
      </c>
      <c r="CV102" s="99">
        <v>15285726</v>
      </c>
      <c r="CW102" s="99">
        <v>12830203.8079577</v>
      </c>
      <c r="CX102" s="99">
        <v>10372507.0323436</v>
      </c>
      <c r="CY102" s="99">
        <v>0</v>
      </c>
      <c r="CZ102" s="99">
        <v>23202710.840301301</v>
      </c>
      <c r="DA102" s="99">
        <v>30000257.752466399</v>
      </c>
      <c r="DB102" s="99">
        <v>33502547.702791601</v>
      </c>
      <c r="DC102" s="99">
        <v>4181144.8395103398</v>
      </c>
      <c r="DD102" s="99">
        <v>67683950.294768304</v>
      </c>
      <c r="DE102" s="99">
        <v>0</v>
      </c>
      <c r="DF102" s="99">
        <v>0</v>
      </c>
      <c r="DG102" s="99">
        <v>0</v>
      </c>
      <c r="DH102" s="99">
        <v>0</v>
      </c>
      <c r="DI102" s="99">
        <v>0</v>
      </c>
      <c r="DJ102" s="99">
        <v>0</v>
      </c>
      <c r="DK102" s="99">
        <v>0</v>
      </c>
      <c r="DL102" s="99">
        <v>0</v>
      </c>
      <c r="DM102" s="99">
        <v>0</v>
      </c>
      <c r="DN102" s="99">
        <v>0</v>
      </c>
      <c r="DO102" s="99">
        <v>0</v>
      </c>
      <c r="DP102" s="99">
        <v>0</v>
      </c>
      <c r="DQ102" s="99">
        <v>0</v>
      </c>
      <c r="DR102" s="99">
        <v>0</v>
      </c>
      <c r="DS102" s="99">
        <v>0</v>
      </c>
      <c r="DT102" s="99">
        <v>0</v>
      </c>
      <c r="DU102" s="99">
        <v>0</v>
      </c>
      <c r="DV102" s="99">
        <v>0</v>
      </c>
      <c r="DW102" s="99">
        <v>0</v>
      </c>
      <c r="DX102" s="99">
        <v>0</v>
      </c>
      <c r="DY102" s="99">
        <v>0</v>
      </c>
      <c r="DZ102" s="99">
        <v>0</v>
      </c>
      <c r="EA102" s="99">
        <v>0</v>
      </c>
      <c r="EB102" s="99">
        <v>0</v>
      </c>
      <c r="EC102" s="99">
        <v>0</v>
      </c>
      <c r="ED102" s="99">
        <v>0</v>
      </c>
      <c r="EE102" s="99">
        <v>0</v>
      </c>
      <c r="EF102" s="99">
        <v>0</v>
      </c>
      <c r="EG102" s="99">
        <v>0</v>
      </c>
      <c r="EH102" s="99">
        <v>0</v>
      </c>
      <c r="EI102" s="99">
        <v>0</v>
      </c>
      <c r="EJ102" s="99">
        <v>0</v>
      </c>
      <c r="EK102" s="99">
        <v>0</v>
      </c>
      <c r="EL102" s="99">
        <v>0</v>
      </c>
      <c r="EM102" s="99">
        <v>0</v>
      </c>
      <c r="EN102" s="99">
        <v>0</v>
      </c>
      <c r="EO102" s="99">
        <v>0</v>
      </c>
      <c r="EP102" s="99">
        <v>0</v>
      </c>
      <c r="EQ102" s="99">
        <v>0</v>
      </c>
      <c r="ER102" s="99">
        <v>0</v>
      </c>
      <c r="ES102" s="99">
        <v>0</v>
      </c>
      <c r="ET102" s="99">
        <v>0</v>
      </c>
      <c r="EU102" s="99">
        <v>0</v>
      </c>
      <c r="EV102" s="99">
        <v>0</v>
      </c>
      <c r="EW102" s="99">
        <v>0</v>
      </c>
      <c r="EX102" s="99">
        <v>0</v>
      </c>
      <c r="EY102" s="99">
        <v>0</v>
      </c>
      <c r="EZ102" s="99">
        <v>17348000</v>
      </c>
      <c r="FA102" s="99">
        <v>0</v>
      </c>
      <c r="FB102" s="99">
        <v>0</v>
      </c>
      <c r="FC102" s="99">
        <v>0</v>
      </c>
      <c r="FD102" s="99">
        <v>17109000</v>
      </c>
      <c r="FE102" s="99">
        <v>0</v>
      </c>
      <c r="FF102" s="99">
        <v>0</v>
      </c>
      <c r="FG102" s="99">
        <v>0</v>
      </c>
      <c r="FH102" s="99">
        <v>16893000</v>
      </c>
      <c r="FI102" s="99">
        <v>0</v>
      </c>
      <c r="FJ102" s="99">
        <v>0</v>
      </c>
      <c r="FK102" s="99">
        <v>0</v>
      </c>
      <c r="FL102" s="99">
        <v>33786000</v>
      </c>
      <c r="FM102" s="99">
        <v>0</v>
      </c>
      <c r="FN102" s="99">
        <v>0</v>
      </c>
      <c r="FO102" s="99">
        <v>0</v>
      </c>
      <c r="FP102" s="99">
        <v>0</v>
      </c>
      <c r="FQ102" s="99">
        <v>0</v>
      </c>
      <c r="FR102" s="99">
        <v>0</v>
      </c>
      <c r="FS102" s="99">
        <v>0</v>
      </c>
      <c r="FT102" s="99">
        <v>0</v>
      </c>
      <c r="FU102" s="99">
        <v>0</v>
      </c>
      <c r="FV102" s="99">
        <v>0</v>
      </c>
      <c r="FW102" s="99">
        <v>0</v>
      </c>
      <c r="FX102" s="99">
        <v>0</v>
      </c>
      <c r="FY102" s="99">
        <v>0</v>
      </c>
      <c r="FZ102" s="99">
        <v>0</v>
      </c>
      <c r="GA102" s="99">
        <v>0</v>
      </c>
      <c r="GB102" s="99">
        <v>0</v>
      </c>
      <c r="GC102" s="99">
        <v>0</v>
      </c>
      <c r="GD102" s="99">
        <v>0</v>
      </c>
      <c r="GE102" s="99">
        <v>0</v>
      </c>
      <c r="GF102" s="99">
        <v>0</v>
      </c>
      <c r="GG102" s="99">
        <v>0</v>
      </c>
      <c r="GH102" s="99">
        <v>0</v>
      </c>
      <c r="GI102" s="99">
        <v>0</v>
      </c>
      <c r="GJ102" s="99">
        <v>0</v>
      </c>
      <c r="GK102" s="99">
        <v>0</v>
      </c>
      <c r="GL102" s="99">
        <v>0</v>
      </c>
      <c r="GM102" s="99">
        <v>0</v>
      </c>
      <c r="GN102" s="99">
        <v>0</v>
      </c>
      <c r="GO102" s="99">
        <v>0</v>
      </c>
      <c r="GP102" s="99">
        <v>0</v>
      </c>
      <c r="GQ102" s="99">
        <v>0</v>
      </c>
      <c r="GR102" s="99">
        <v>0</v>
      </c>
      <c r="GS102" s="99">
        <v>0</v>
      </c>
      <c r="GT102" s="99">
        <v>0</v>
      </c>
      <c r="GU102" s="99">
        <v>0</v>
      </c>
      <c r="GV102" s="99">
        <v>0</v>
      </c>
      <c r="GW102" s="99">
        <v>0</v>
      </c>
      <c r="GX102" s="99">
        <v>0</v>
      </c>
      <c r="GY102" s="99">
        <v>0</v>
      </c>
      <c r="GZ102" s="99">
        <v>0</v>
      </c>
    </row>
    <row r="103" spans="2:208" s="27" customFormat="1" ht="14.25" hidden="1" outlineLevel="2" x14ac:dyDescent="0.25">
      <c r="B103" s="26">
        <v>20</v>
      </c>
      <c r="C103" s="59">
        <v>232.2</v>
      </c>
      <c r="D103" s="88"/>
      <c r="E103" s="57"/>
      <c r="F103" s="57"/>
      <c r="G103" s="86">
        <v>232.2</v>
      </c>
      <c r="H103" s="40" t="s">
        <v>107</v>
      </c>
      <c r="I103" s="99">
        <v>0</v>
      </c>
      <c r="J103" s="99">
        <v>0</v>
      </c>
      <c r="K103" s="99">
        <v>0</v>
      </c>
      <c r="L103" s="99">
        <v>0</v>
      </c>
      <c r="M103" s="99">
        <v>0</v>
      </c>
      <c r="N103" s="99">
        <v>0</v>
      </c>
      <c r="O103" s="99">
        <v>0</v>
      </c>
      <c r="P103" s="99">
        <v>0</v>
      </c>
      <c r="Q103" s="99">
        <v>0</v>
      </c>
      <c r="R103" s="99">
        <v>0</v>
      </c>
      <c r="S103" s="99">
        <v>0</v>
      </c>
      <c r="T103" s="99">
        <v>0</v>
      </c>
      <c r="U103" s="99">
        <v>0</v>
      </c>
      <c r="V103" s="99">
        <v>0</v>
      </c>
      <c r="W103" s="99">
        <v>0</v>
      </c>
      <c r="X103" s="99">
        <v>0</v>
      </c>
      <c r="Y103" s="99">
        <v>0</v>
      </c>
      <c r="Z103" s="99">
        <v>0</v>
      </c>
      <c r="AA103" s="99">
        <v>0</v>
      </c>
      <c r="AB103" s="99">
        <v>0</v>
      </c>
      <c r="AC103" s="99">
        <v>0</v>
      </c>
      <c r="AD103" s="99">
        <v>0</v>
      </c>
      <c r="AE103" s="99">
        <v>0</v>
      </c>
      <c r="AF103" s="99">
        <v>0</v>
      </c>
      <c r="AG103" s="99">
        <v>0</v>
      </c>
      <c r="AH103" s="99">
        <v>0</v>
      </c>
      <c r="AI103" s="99">
        <v>0</v>
      </c>
      <c r="AJ103" s="99">
        <v>0</v>
      </c>
      <c r="AK103" s="99">
        <v>0</v>
      </c>
      <c r="AL103" s="99">
        <v>0</v>
      </c>
      <c r="AM103" s="99">
        <v>0</v>
      </c>
      <c r="AN103" s="99">
        <v>0</v>
      </c>
      <c r="AO103" s="99">
        <v>0</v>
      </c>
      <c r="AP103" s="99">
        <v>0</v>
      </c>
      <c r="AQ103" s="99">
        <v>0</v>
      </c>
      <c r="AR103" s="99">
        <v>0</v>
      </c>
      <c r="AS103" s="99">
        <v>0</v>
      </c>
      <c r="AT103" s="99">
        <v>0</v>
      </c>
      <c r="AU103" s="99">
        <v>0</v>
      </c>
      <c r="AV103" s="99">
        <v>0</v>
      </c>
      <c r="AW103" s="99">
        <v>0</v>
      </c>
      <c r="AX103" s="99">
        <v>0</v>
      </c>
      <c r="AY103" s="99">
        <v>0</v>
      </c>
      <c r="AZ103" s="99">
        <v>0</v>
      </c>
      <c r="BA103" s="99">
        <v>0</v>
      </c>
      <c r="BB103" s="99">
        <v>0</v>
      </c>
      <c r="BC103" s="99">
        <v>0</v>
      </c>
      <c r="BD103" s="99">
        <v>0</v>
      </c>
      <c r="BE103" s="99">
        <v>0</v>
      </c>
      <c r="BF103" s="99">
        <v>0</v>
      </c>
      <c r="BG103" s="99">
        <v>0</v>
      </c>
      <c r="BH103" s="99">
        <v>0</v>
      </c>
      <c r="BI103" s="99">
        <v>0</v>
      </c>
      <c r="BJ103" s="99">
        <v>0</v>
      </c>
      <c r="BK103" s="99">
        <v>0</v>
      </c>
      <c r="BL103" s="99">
        <v>0</v>
      </c>
      <c r="BM103" s="99">
        <v>0</v>
      </c>
      <c r="BN103" s="99">
        <v>0</v>
      </c>
      <c r="BO103" s="99">
        <v>0</v>
      </c>
      <c r="BP103" s="99">
        <v>0</v>
      </c>
      <c r="BQ103" s="99">
        <v>0</v>
      </c>
      <c r="BR103" s="99">
        <v>0</v>
      </c>
      <c r="BS103" s="99">
        <v>0</v>
      </c>
      <c r="BT103" s="99">
        <v>0</v>
      </c>
      <c r="BU103" s="99">
        <v>0</v>
      </c>
      <c r="BV103" s="99">
        <v>0</v>
      </c>
      <c r="BW103" s="99">
        <v>0</v>
      </c>
      <c r="BX103" s="99">
        <v>0</v>
      </c>
      <c r="BY103" s="99">
        <v>0</v>
      </c>
      <c r="BZ103" s="99">
        <v>0</v>
      </c>
      <c r="CA103" s="99">
        <v>0</v>
      </c>
      <c r="CB103" s="99">
        <v>0</v>
      </c>
      <c r="CC103" s="99">
        <v>0</v>
      </c>
      <c r="CD103" s="99">
        <v>0</v>
      </c>
      <c r="CE103" s="99">
        <v>0</v>
      </c>
      <c r="CF103" s="99">
        <v>0</v>
      </c>
      <c r="CG103" s="99">
        <v>0</v>
      </c>
      <c r="CH103" s="99">
        <v>0</v>
      </c>
      <c r="CI103" s="99">
        <v>0</v>
      </c>
      <c r="CJ103" s="99">
        <v>0</v>
      </c>
      <c r="CK103" s="99">
        <v>0</v>
      </c>
      <c r="CL103" s="99">
        <v>0</v>
      </c>
      <c r="CM103" s="99">
        <v>0</v>
      </c>
      <c r="CN103" s="99">
        <v>0</v>
      </c>
      <c r="CO103" s="99">
        <v>0</v>
      </c>
      <c r="CP103" s="99">
        <v>0</v>
      </c>
      <c r="CQ103" s="99">
        <v>0</v>
      </c>
      <c r="CR103" s="99">
        <v>0</v>
      </c>
      <c r="CS103" s="99">
        <v>0</v>
      </c>
      <c r="CT103" s="99">
        <v>0</v>
      </c>
      <c r="CU103" s="99">
        <v>0</v>
      </c>
      <c r="CV103" s="99">
        <v>0</v>
      </c>
      <c r="CW103" s="99">
        <v>0</v>
      </c>
      <c r="CX103" s="99">
        <v>0</v>
      </c>
      <c r="CY103" s="99">
        <v>0</v>
      </c>
      <c r="CZ103" s="99">
        <v>0</v>
      </c>
      <c r="DA103" s="99">
        <v>0</v>
      </c>
      <c r="DB103" s="99">
        <v>0</v>
      </c>
      <c r="DC103" s="99">
        <v>0</v>
      </c>
      <c r="DD103" s="99">
        <v>0</v>
      </c>
      <c r="DE103" s="99">
        <v>0</v>
      </c>
      <c r="DF103" s="99">
        <v>0</v>
      </c>
      <c r="DG103" s="99">
        <v>0</v>
      </c>
      <c r="DH103" s="99">
        <v>0</v>
      </c>
      <c r="DI103" s="99">
        <v>0</v>
      </c>
      <c r="DJ103" s="99">
        <v>0</v>
      </c>
      <c r="DK103" s="99">
        <v>0</v>
      </c>
      <c r="DL103" s="99">
        <v>0</v>
      </c>
      <c r="DM103" s="99">
        <v>0</v>
      </c>
      <c r="DN103" s="99">
        <v>0</v>
      </c>
      <c r="DO103" s="99">
        <v>0</v>
      </c>
      <c r="DP103" s="99">
        <v>0</v>
      </c>
      <c r="DQ103" s="99">
        <v>0</v>
      </c>
      <c r="DR103" s="99">
        <v>0</v>
      </c>
      <c r="DS103" s="99">
        <v>0</v>
      </c>
      <c r="DT103" s="99">
        <v>0</v>
      </c>
      <c r="DU103" s="99">
        <v>0</v>
      </c>
      <c r="DV103" s="99">
        <v>0</v>
      </c>
      <c r="DW103" s="99">
        <v>0</v>
      </c>
      <c r="DX103" s="99">
        <v>0</v>
      </c>
      <c r="DY103" s="99">
        <v>0</v>
      </c>
      <c r="DZ103" s="99">
        <v>0</v>
      </c>
      <c r="EA103" s="99">
        <v>0</v>
      </c>
      <c r="EB103" s="99">
        <v>0</v>
      </c>
      <c r="EC103" s="99">
        <v>0</v>
      </c>
      <c r="ED103" s="99">
        <v>0</v>
      </c>
      <c r="EE103" s="99">
        <v>0</v>
      </c>
      <c r="EF103" s="99">
        <v>0</v>
      </c>
      <c r="EG103" s="99">
        <v>0</v>
      </c>
      <c r="EH103" s="99">
        <v>0</v>
      </c>
      <c r="EI103" s="99">
        <v>0</v>
      </c>
      <c r="EJ103" s="99">
        <v>0</v>
      </c>
      <c r="EK103" s="99">
        <v>0</v>
      </c>
      <c r="EL103" s="99">
        <v>0</v>
      </c>
      <c r="EM103" s="99">
        <v>0</v>
      </c>
      <c r="EN103" s="99">
        <v>0</v>
      </c>
      <c r="EO103" s="99">
        <v>0</v>
      </c>
      <c r="EP103" s="99">
        <v>0</v>
      </c>
      <c r="EQ103" s="99">
        <v>0</v>
      </c>
      <c r="ER103" s="99">
        <v>0</v>
      </c>
      <c r="ES103" s="99">
        <v>0</v>
      </c>
      <c r="ET103" s="99">
        <v>0</v>
      </c>
      <c r="EU103" s="99">
        <v>0</v>
      </c>
      <c r="EV103" s="99">
        <v>0</v>
      </c>
      <c r="EW103" s="99">
        <v>0</v>
      </c>
      <c r="EX103" s="99">
        <v>0</v>
      </c>
      <c r="EY103" s="99">
        <v>0</v>
      </c>
      <c r="EZ103" s="99">
        <v>0</v>
      </c>
      <c r="FA103" s="99">
        <v>0</v>
      </c>
      <c r="FB103" s="99">
        <v>0</v>
      </c>
      <c r="FC103" s="99">
        <v>0</v>
      </c>
      <c r="FD103" s="99">
        <v>0</v>
      </c>
      <c r="FE103" s="99">
        <v>0</v>
      </c>
      <c r="FF103" s="99">
        <v>0</v>
      </c>
      <c r="FG103" s="99">
        <v>0</v>
      </c>
      <c r="FH103" s="99">
        <v>0</v>
      </c>
      <c r="FI103" s="99">
        <v>0</v>
      </c>
      <c r="FJ103" s="99">
        <v>0</v>
      </c>
      <c r="FK103" s="99">
        <v>0</v>
      </c>
      <c r="FL103" s="99">
        <v>0</v>
      </c>
      <c r="FM103" s="99">
        <v>0</v>
      </c>
      <c r="FN103" s="99">
        <v>0</v>
      </c>
      <c r="FO103" s="99">
        <v>0</v>
      </c>
      <c r="FP103" s="99">
        <v>0</v>
      </c>
      <c r="FQ103" s="99">
        <v>0</v>
      </c>
      <c r="FR103" s="99">
        <v>0</v>
      </c>
      <c r="FS103" s="99">
        <v>0</v>
      </c>
      <c r="FT103" s="99">
        <v>0</v>
      </c>
      <c r="FU103" s="99">
        <v>0</v>
      </c>
      <c r="FV103" s="99">
        <v>0</v>
      </c>
      <c r="FW103" s="99">
        <v>0</v>
      </c>
      <c r="FX103" s="99">
        <v>0</v>
      </c>
      <c r="FY103" s="99">
        <v>0</v>
      </c>
      <c r="FZ103" s="99">
        <v>0</v>
      </c>
      <c r="GA103" s="99">
        <v>0</v>
      </c>
      <c r="GB103" s="99">
        <v>0</v>
      </c>
      <c r="GC103" s="99">
        <v>0</v>
      </c>
      <c r="GD103" s="99">
        <v>0</v>
      </c>
      <c r="GE103" s="99">
        <v>0</v>
      </c>
      <c r="GF103" s="99">
        <v>0</v>
      </c>
      <c r="GG103" s="99">
        <v>0</v>
      </c>
      <c r="GH103" s="99">
        <v>0</v>
      </c>
      <c r="GI103" s="99">
        <v>0</v>
      </c>
      <c r="GJ103" s="99">
        <v>0</v>
      </c>
      <c r="GK103" s="99">
        <v>0</v>
      </c>
      <c r="GL103" s="99">
        <v>0</v>
      </c>
      <c r="GM103" s="99">
        <v>0</v>
      </c>
      <c r="GN103" s="99">
        <v>0</v>
      </c>
      <c r="GO103" s="99">
        <v>0</v>
      </c>
      <c r="GP103" s="99">
        <v>0</v>
      </c>
      <c r="GQ103" s="99">
        <v>0</v>
      </c>
      <c r="GR103" s="99">
        <v>0</v>
      </c>
      <c r="GS103" s="99">
        <v>0</v>
      </c>
      <c r="GT103" s="99">
        <v>0</v>
      </c>
      <c r="GU103" s="99">
        <v>0</v>
      </c>
      <c r="GV103" s="99">
        <v>0</v>
      </c>
      <c r="GW103" s="99">
        <v>0</v>
      </c>
      <c r="GX103" s="99">
        <v>0</v>
      </c>
      <c r="GY103" s="99">
        <v>0</v>
      </c>
      <c r="GZ103" s="99">
        <v>0</v>
      </c>
    </row>
    <row r="104" spans="2:208" s="27" customFormat="1" ht="14.25" hidden="1" outlineLevel="2" x14ac:dyDescent="0.25">
      <c r="B104" s="26">
        <v>20</v>
      </c>
      <c r="C104" s="59">
        <v>232.3</v>
      </c>
      <c r="D104" s="88"/>
      <c r="E104" s="57"/>
      <c r="F104" s="57"/>
      <c r="G104" s="86">
        <v>232.3</v>
      </c>
      <c r="H104" s="40" t="s">
        <v>108</v>
      </c>
      <c r="I104" s="99">
        <v>0</v>
      </c>
      <c r="J104" s="99">
        <v>0</v>
      </c>
      <c r="K104" s="99">
        <v>0</v>
      </c>
      <c r="L104" s="99">
        <v>0</v>
      </c>
      <c r="M104" s="99">
        <v>0</v>
      </c>
      <c r="N104" s="99">
        <v>0</v>
      </c>
      <c r="O104" s="99">
        <v>0</v>
      </c>
      <c r="P104" s="99">
        <v>0</v>
      </c>
      <c r="Q104" s="99">
        <v>0</v>
      </c>
      <c r="R104" s="99">
        <v>0</v>
      </c>
      <c r="S104" s="99">
        <v>0</v>
      </c>
      <c r="T104" s="99">
        <v>0</v>
      </c>
      <c r="U104" s="99">
        <v>0</v>
      </c>
      <c r="V104" s="99">
        <v>0</v>
      </c>
      <c r="W104" s="99">
        <v>0</v>
      </c>
      <c r="X104" s="99">
        <v>0</v>
      </c>
      <c r="Y104" s="99">
        <v>0</v>
      </c>
      <c r="Z104" s="99">
        <v>0</v>
      </c>
      <c r="AA104" s="99">
        <v>0</v>
      </c>
      <c r="AB104" s="99">
        <v>0</v>
      </c>
      <c r="AC104" s="99">
        <v>0</v>
      </c>
      <c r="AD104" s="99">
        <v>0</v>
      </c>
      <c r="AE104" s="99">
        <v>0</v>
      </c>
      <c r="AF104" s="99">
        <v>0</v>
      </c>
      <c r="AG104" s="99">
        <v>0</v>
      </c>
      <c r="AH104" s="99">
        <v>0</v>
      </c>
      <c r="AI104" s="99">
        <v>0</v>
      </c>
      <c r="AJ104" s="99">
        <v>0</v>
      </c>
      <c r="AK104" s="99">
        <v>0</v>
      </c>
      <c r="AL104" s="99">
        <v>0</v>
      </c>
      <c r="AM104" s="99">
        <v>0</v>
      </c>
      <c r="AN104" s="99">
        <v>0</v>
      </c>
      <c r="AO104" s="99">
        <v>0</v>
      </c>
      <c r="AP104" s="99">
        <v>0</v>
      </c>
      <c r="AQ104" s="99">
        <v>0</v>
      </c>
      <c r="AR104" s="99">
        <v>0</v>
      </c>
      <c r="AS104" s="99">
        <v>0</v>
      </c>
      <c r="AT104" s="99">
        <v>0</v>
      </c>
      <c r="AU104" s="99">
        <v>0</v>
      </c>
      <c r="AV104" s="99">
        <v>0</v>
      </c>
      <c r="AW104" s="99">
        <v>0</v>
      </c>
      <c r="AX104" s="99">
        <v>0</v>
      </c>
      <c r="AY104" s="99">
        <v>0</v>
      </c>
      <c r="AZ104" s="99">
        <v>0</v>
      </c>
      <c r="BA104" s="99">
        <v>0</v>
      </c>
      <c r="BB104" s="99">
        <v>0</v>
      </c>
      <c r="BC104" s="99">
        <v>0</v>
      </c>
      <c r="BD104" s="99">
        <v>0</v>
      </c>
      <c r="BE104" s="99">
        <v>0</v>
      </c>
      <c r="BF104" s="99">
        <v>0</v>
      </c>
      <c r="BG104" s="99">
        <v>0</v>
      </c>
      <c r="BH104" s="99">
        <v>0</v>
      </c>
      <c r="BI104" s="99">
        <v>0</v>
      </c>
      <c r="BJ104" s="99">
        <v>0</v>
      </c>
      <c r="BK104" s="99">
        <v>0</v>
      </c>
      <c r="BL104" s="99">
        <v>0</v>
      </c>
      <c r="BM104" s="99">
        <v>0</v>
      </c>
      <c r="BN104" s="99">
        <v>0</v>
      </c>
      <c r="BO104" s="99">
        <v>0</v>
      </c>
      <c r="BP104" s="99">
        <v>0</v>
      </c>
      <c r="BQ104" s="99">
        <v>0</v>
      </c>
      <c r="BR104" s="99">
        <v>0</v>
      </c>
      <c r="BS104" s="99">
        <v>0</v>
      </c>
      <c r="BT104" s="99">
        <v>0</v>
      </c>
      <c r="BU104" s="99">
        <v>0</v>
      </c>
      <c r="BV104" s="99">
        <v>0</v>
      </c>
      <c r="BW104" s="99">
        <v>0</v>
      </c>
      <c r="BX104" s="99">
        <v>0</v>
      </c>
      <c r="BY104" s="99">
        <v>0</v>
      </c>
      <c r="BZ104" s="99">
        <v>0</v>
      </c>
      <c r="CA104" s="99">
        <v>0</v>
      </c>
      <c r="CB104" s="99">
        <v>0</v>
      </c>
      <c r="CC104" s="99">
        <v>0</v>
      </c>
      <c r="CD104" s="99">
        <v>0</v>
      </c>
      <c r="CE104" s="99">
        <v>0</v>
      </c>
      <c r="CF104" s="99">
        <v>0</v>
      </c>
      <c r="CG104" s="99">
        <v>0</v>
      </c>
      <c r="CH104" s="99">
        <v>0</v>
      </c>
      <c r="CI104" s="99">
        <v>0</v>
      </c>
      <c r="CJ104" s="99">
        <v>0</v>
      </c>
      <c r="CK104" s="99">
        <v>0</v>
      </c>
      <c r="CL104" s="99">
        <v>0</v>
      </c>
      <c r="CM104" s="99">
        <v>0</v>
      </c>
      <c r="CN104" s="99">
        <v>0</v>
      </c>
      <c r="CO104" s="99">
        <v>0</v>
      </c>
      <c r="CP104" s="99">
        <v>0</v>
      </c>
      <c r="CQ104" s="99">
        <v>0</v>
      </c>
      <c r="CR104" s="99">
        <v>0</v>
      </c>
      <c r="CS104" s="99">
        <v>0</v>
      </c>
      <c r="CT104" s="99">
        <v>0</v>
      </c>
      <c r="CU104" s="99">
        <v>0</v>
      </c>
      <c r="CV104" s="99">
        <v>0</v>
      </c>
      <c r="CW104" s="99">
        <v>0</v>
      </c>
      <c r="CX104" s="99">
        <v>0</v>
      </c>
      <c r="CY104" s="99">
        <v>0</v>
      </c>
      <c r="CZ104" s="99">
        <v>0</v>
      </c>
      <c r="DA104" s="99">
        <v>0</v>
      </c>
      <c r="DB104" s="99">
        <v>0</v>
      </c>
      <c r="DC104" s="99">
        <v>0</v>
      </c>
      <c r="DD104" s="99">
        <v>0</v>
      </c>
      <c r="DE104" s="99">
        <v>0</v>
      </c>
      <c r="DF104" s="99">
        <v>0</v>
      </c>
      <c r="DG104" s="99">
        <v>0</v>
      </c>
      <c r="DH104" s="99">
        <v>0</v>
      </c>
      <c r="DI104" s="99">
        <v>0</v>
      </c>
      <c r="DJ104" s="99">
        <v>0</v>
      </c>
      <c r="DK104" s="99">
        <v>0</v>
      </c>
      <c r="DL104" s="99">
        <v>0</v>
      </c>
      <c r="DM104" s="99">
        <v>0</v>
      </c>
      <c r="DN104" s="99">
        <v>0</v>
      </c>
      <c r="DO104" s="99">
        <v>0</v>
      </c>
      <c r="DP104" s="99">
        <v>0</v>
      </c>
      <c r="DQ104" s="99">
        <v>0</v>
      </c>
      <c r="DR104" s="99">
        <v>0</v>
      </c>
      <c r="DS104" s="99">
        <v>0</v>
      </c>
      <c r="DT104" s="99">
        <v>0</v>
      </c>
      <c r="DU104" s="99">
        <v>0</v>
      </c>
      <c r="DV104" s="99">
        <v>0</v>
      </c>
      <c r="DW104" s="99">
        <v>0</v>
      </c>
      <c r="DX104" s="99">
        <v>0</v>
      </c>
      <c r="DY104" s="99">
        <v>0</v>
      </c>
      <c r="DZ104" s="99">
        <v>0</v>
      </c>
      <c r="EA104" s="99">
        <v>0</v>
      </c>
      <c r="EB104" s="99">
        <v>0</v>
      </c>
      <c r="EC104" s="99">
        <v>0</v>
      </c>
      <c r="ED104" s="99">
        <v>0</v>
      </c>
      <c r="EE104" s="99">
        <v>0</v>
      </c>
      <c r="EF104" s="99">
        <v>0</v>
      </c>
      <c r="EG104" s="99">
        <v>0</v>
      </c>
      <c r="EH104" s="99">
        <v>0</v>
      </c>
      <c r="EI104" s="99">
        <v>0</v>
      </c>
      <c r="EJ104" s="99">
        <v>0</v>
      </c>
      <c r="EK104" s="99">
        <v>0</v>
      </c>
      <c r="EL104" s="99">
        <v>0</v>
      </c>
      <c r="EM104" s="99">
        <v>0</v>
      </c>
      <c r="EN104" s="99">
        <v>0</v>
      </c>
      <c r="EO104" s="99">
        <v>0</v>
      </c>
      <c r="EP104" s="99">
        <v>0</v>
      </c>
      <c r="EQ104" s="99">
        <v>0</v>
      </c>
      <c r="ER104" s="99">
        <v>0</v>
      </c>
      <c r="ES104" s="99">
        <v>0</v>
      </c>
      <c r="ET104" s="99">
        <v>0</v>
      </c>
      <c r="EU104" s="99">
        <v>0</v>
      </c>
      <c r="EV104" s="99">
        <v>0</v>
      </c>
      <c r="EW104" s="99">
        <v>0</v>
      </c>
      <c r="EX104" s="99">
        <v>0</v>
      </c>
      <c r="EY104" s="99">
        <v>0</v>
      </c>
      <c r="EZ104" s="99">
        <v>27000</v>
      </c>
      <c r="FA104" s="99">
        <v>0</v>
      </c>
      <c r="FB104" s="99">
        <v>0</v>
      </c>
      <c r="FC104" s="99">
        <v>0</v>
      </c>
      <c r="FD104" s="99">
        <v>27000</v>
      </c>
      <c r="FE104" s="99">
        <v>0</v>
      </c>
      <c r="FF104" s="99">
        <v>0</v>
      </c>
      <c r="FG104" s="99">
        <v>0</v>
      </c>
      <c r="FH104" s="99">
        <v>26000</v>
      </c>
      <c r="FI104" s="99">
        <v>0</v>
      </c>
      <c r="FJ104" s="99">
        <v>0</v>
      </c>
      <c r="FK104" s="99">
        <v>0</v>
      </c>
      <c r="FL104" s="99">
        <v>52000</v>
      </c>
      <c r="FM104" s="99">
        <v>0</v>
      </c>
      <c r="FN104" s="99">
        <v>0</v>
      </c>
      <c r="FO104" s="99">
        <v>0</v>
      </c>
      <c r="FP104" s="99">
        <v>0</v>
      </c>
      <c r="FQ104" s="99">
        <v>0</v>
      </c>
      <c r="FR104" s="99">
        <v>0</v>
      </c>
      <c r="FS104" s="99">
        <v>0</v>
      </c>
      <c r="FT104" s="99">
        <v>0</v>
      </c>
      <c r="FU104" s="99">
        <v>0</v>
      </c>
      <c r="FV104" s="99">
        <v>0</v>
      </c>
      <c r="FW104" s="99">
        <v>0</v>
      </c>
      <c r="FX104" s="99">
        <v>0</v>
      </c>
      <c r="FY104" s="99">
        <v>0</v>
      </c>
      <c r="FZ104" s="99">
        <v>0</v>
      </c>
      <c r="GA104" s="99">
        <v>0</v>
      </c>
      <c r="GB104" s="99">
        <v>0</v>
      </c>
      <c r="GC104" s="99">
        <v>0</v>
      </c>
      <c r="GD104" s="99">
        <v>0</v>
      </c>
      <c r="GE104" s="99">
        <v>0</v>
      </c>
      <c r="GF104" s="99">
        <v>0</v>
      </c>
      <c r="GG104" s="99">
        <v>0</v>
      </c>
      <c r="GH104" s="99">
        <v>0</v>
      </c>
      <c r="GI104" s="99">
        <v>0</v>
      </c>
      <c r="GJ104" s="99">
        <v>0</v>
      </c>
      <c r="GK104" s="99">
        <v>0</v>
      </c>
      <c r="GL104" s="99">
        <v>0</v>
      </c>
      <c r="GM104" s="99">
        <v>0</v>
      </c>
      <c r="GN104" s="99">
        <v>0</v>
      </c>
      <c r="GO104" s="99">
        <v>0</v>
      </c>
      <c r="GP104" s="99">
        <v>0</v>
      </c>
      <c r="GQ104" s="99">
        <v>0</v>
      </c>
      <c r="GR104" s="99">
        <v>0</v>
      </c>
      <c r="GS104" s="99">
        <v>0</v>
      </c>
      <c r="GT104" s="99">
        <v>0</v>
      </c>
      <c r="GU104" s="99">
        <v>0</v>
      </c>
      <c r="GV104" s="99">
        <v>0</v>
      </c>
      <c r="GW104" s="99">
        <v>0</v>
      </c>
      <c r="GX104" s="99">
        <v>0</v>
      </c>
      <c r="GY104" s="99">
        <v>0</v>
      </c>
      <c r="GZ104" s="99">
        <v>0</v>
      </c>
    </row>
    <row r="105" spans="2:208" s="27" customFormat="1" ht="14.25" hidden="1" outlineLevel="2" x14ac:dyDescent="0.25">
      <c r="B105" s="26">
        <v>20</v>
      </c>
      <c r="C105" s="59">
        <v>232.4</v>
      </c>
      <c r="D105" s="88"/>
      <c r="E105" s="57"/>
      <c r="F105" s="57"/>
      <c r="G105" s="86">
        <v>232.4</v>
      </c>
      <c r="H105" s="40" t="s">
        <v>109</v>
      </c>
      <c r="I105" s="99">
        <v>0</v>
      </c>
      <c r="J105" s="99">
        <v>0</v>
      </c>
      <c r="K105" s="99">
        <v>0</v>
      </c>
      <c r="L105" s="99">
        <v>0</v>
      </c>
      <c r="M105" s="99">
        <v>0</v>
      </c>
      <c r="N105" s="99">
        <v>0</v>
      </c>
      <c r="O105" s="99">
        <v>0</v>
      </c>
      <c r="P105" s="99">
        <v>0</v>
      </c>
      <c r="Q105" s="99">
        <v>0</v>
      </c>
      <c r="R105" s="99">
        <v>0</v>
      </c>
      <c r="S105" s="99">
        <v>0</v>
      </c>
      <c r="T105" s="99">
        <v>0</v>
      </c>
      <c r="U105" s="99">
        <v>0</v>
      </c>
      <c r="V105" s="99">
        <v>0</v>
      </c>
      <c r="W105" s="99">
        <v>0</v>
      </c>
      <c r="X105" s="99">
        <v>0</v>
      </c>
      <c r="Y105" s="99">
        <v>0</v>
      </c>
      <c r="Z105" s="99">
        <v>0</v>
      </c>
      <c r="AA105" s="99">
        <v>0</v>
      </c>
      <c r="AB105" s="99">
        <v>0</v>
      </c>
      <c r="AC105" s="99">
        <v>0</v>
      </c>
      <c r="AD105" s="99">
        <v>0</v>
      </c>
      <c r="AE105" s="99">
        <v>0</v>
      </c>
      <c r="AF105" s="99">
        <v>0</v>
      </c>
      <c r="AG105" s="99">
        <v>0</v>
      </c>
      <c r="AH105" s="99">
        <v>0</v>
      </c>
      <c r="AI105" s="99">
        <v>0</v>
      </c>
      <c r="AJ105" s="99">
        <v>0</v>
      </c>
      <c r="AK105" s="99">
        <v>0</v>
      </c>
      <c r="AL105" s="99">
        <v>0</v>
      </c>
      <c r="AM105" s="99">
        <v>0</v>
      </c>
      <c r="AN105" s="99">
        <v>0</v>
      </c>
      <c r="AO105" s="99">
        <v>0</v>
      </c>
      <c r="AP105" s="99">
        <v>0</v>
      </c>
      <c r="AQ105" s="99">
        <v>0</v>
      </c>
      <c r="AR105" s="99">
        <v>0</v>
      </c>
      <c r="AS105" s="99">
        <v>0</v>
      </c>
      <c r="AT105" s="99">
        <v>0</v>
      </c>
      <c r="AU105" s="99">
        <v>0</v>
      </c>
      <c r="AV105" s="99">
        <v>0</v>
      </c>
      <c r="AW105" s="99">
        <v>0</v>
      </c>
      <c r="AX105" s="99">
        <v>0</v>
      </c>
      <c r="AY105" s="99">
        <v>0</v>
      </c>
      <c r="AZ105" s="99">
        <v>0</v>
      </c>
      <c r="BA105" s="99">
        <v>0</v>
      </c>
      <c r="BB105" s="99">
        <v>0</v>
      </c>
      <c r="BC105" s="99">
        <v>0</v>
      </c>
      <c r="BD105" s="99">
        <v>0</v>
      </c>
      <c r="BE105" s="99">
        <v>0</v>
      </c>
      <c r="BF105" s="99">
        <v>0</v>
      </c>
      <c r="BG105" s="99">
        <v>0</v>
      </c>
      <c r="BH105" s="99">
        <v>0</v>
      </c>
      <c r="BI105" s="99">
        <v>0</v>
      </c>
      <c r="BJ105" s="99">
        <v>0</v>
      </c>
      <c r="BK105" s="99">
        <v>0</v>
      </c>
      <c r="BL105" s="99">
        <v>0</v>
      </c>
      <c r="BM105" s="99">
        <v>0</v>
      </c>
      <c r="BN105" s="99">
        <v>0</v>
      </c>
      <c r="BO105" s="99">
        <v>0</v>
      </c>
      <c r="BP105" s="99">
        <v>0</v>
      </c>
      <c r="BQ105" s="99">
        <v>0</v>
      </c>
      <c r="BR105" s="99">
        <v>0</v>
      </c>
      <c r="BS105" s="99">
        <v>0</v>
      </c>
      <c r="BT105" s="99">
        <v>0</v>
      </c>
      <c r="BU105" s="99">
        <v>0</v>
      </c>
      <c r="BV105" s="99">
        <v>0</v>
      </c>
      <c r="BW105" s="99">
        <v>0</v>
      </c>
      <c r="BX105" s="99">
        <v>0</v>
      </c>
      <c r="BY105" s="99">
        <v>0</v>
      </c>
      <c r="BZ105" s="99">
        <v>0</v>
      </c>
      <c r="CA105" s="99">
        <v>0</v>
      </c>
      <c r="CB105" s="99">
        <v>0</v>
      </c>
      <c r="CC105" s="99">
        <v>0</v>
      </c>
      <c r="CD105" s="99">
        <v>0</v>
      </c>
      <c r="CE105" s="99">
        <v>0</v>
      </c>
      <c r="CF105" s="99">
        <v>0</v>
      </c>
      <c r="CG105" s="99">
        <v>0</v>
      </c>
      <c r="CH105" s="99">
        <v>0</v>
      </c>
      <c r="CI105" s="99">
        <v>0</v>
      </c>
      <c r="CJ105" s="99">
        <v>0</v>
      </c>
      <c r="CK105" s="99">
        <v>0</v>
      </c>
      <c r="CL105" s="99">
        <v>0</v>
      </c>
      <c r="CM105" s="99">
        <v>0</v>
      </c>
      <c r="CN105" s="99">
        <v>0</v>
      </c>
      <c r="CO105" s="99">
        <v>0</v>
      </c>
      <c r="CP105" s="99">
        <v>0</v>
      </c>
      <c r="CQ105" s="99">
        <v>0</v>
      </c>
      <c r="CR105" s="99">
        <v>0</v>
      </c>
      <c r="CS105" s="99">
        <v>0</v>
      </c>
      <c r="CT105" s="99">
        <v>0</v>
      </c>
      <c r="CU105" s="99">
        <v>0</v>
      </c>
      <c r="CV105" s="99">
        <v>0</v>
      </c>
      <c r="CW105" s="99">
        <v>0</v>
      </c>
      <c r="CX105" s="99">
        <v>0</v>
      </c>
      <c r="CY105" s="99">
        <v>0</v>
      </c>
      <c r="CZ105" s="99">
        <v>0</v>
      </c>
      <c r="DA105" s="99">
        <v>0</v>
      </c>
      <c r="DB105" s="99">
        <v>0</v>
      </c>
      <c r="DC105" s="99">
        <v>0</v>
      </c>
      <c r="DD105" s="99">
        <v>0</v>
      </c>
      <c r="DE105" s="99">
        <v>0</v>
      </c>
      <c r="DF105" s="99">
        <v>0</v>
      </c>
      <c r="DG105" s="99">
        <v>0</v>
      </c>
      <c r="DH105" s="99">
        <v>0</v>
      </c>
      <c r="DI105" s="99">
        <v>0</v>
      </c>
      <c r="DJ105" s="99">
        <v>0</v>
      </c>
      <c r="DK105" s="99">
        <v>0</v>
      </c>
      <c r="DL105" s="99">
        <v>0</v>
      </c>
      <c r="DM105" s="99">
        <v>0</v>
      </c>
      <c r="DN105" s="99">
        <v>0</v>
      </c>
      <c r="DO105" s="99">
        <v>0</v>
      </c>
      <c r="DP105" s="99">
        <v>0</v>
      </c>
      <c r="DQ105" s="99">
        <v>0</v>
      </c>
      <c r="DR105" s="99">
        <v>0</v>
      </c>
      <c r="DS105" s="99">
        <v>0</v>
      </c>
      <c r="DT105" s="99">
        <v>0</v>
      </c>
      <c r="DU105" s="99">
        <v>0</v>
      </c>
      <c r="DV105" s="99">
        <v>0</v>
      </c>
      <c r="DW105" s="99">
        <v>0</v>
      </c>
      <c r="DX105" s="99">
        <v>0</v>
      </c>
      <c r="DY105" s="99">
        <v>0</v>
      </c>
      <c r="DZ105" s="99">
        <v>0</v>
      </c>
      <c r="EA105" s="99">
        <v>0</v>
      </c>
      <c r="EB105" s="99">
        <v>0</v>
      </c>
      <c r="EC105" s="99">
        <v>0</v>
      </c>
      <c r="ED105" s="99">
        <v>0</v>
      </c>
      <c r="EE105" s="99">
        <v>0</v>
      </c>
      <c r="EF105" s="99">
        <v>0</v>
      </c>
      <c r="EG105" s="99">
        <v>0</v>
      </c>
      <c r="EH105" s="99">
        <v>0</v>
      </c>
      <c r="EI105" s="99">
        <v>0</v>
      </c>
      <c r="EJ105" s="99">
        <v>0</v>
      </c>
      <c r="EK105" s="99">
        <v>0</v>
      </c>
      <c r="EL105" s="99">
        <v>0</v>
      </c>
      <c r="EM105" s="99">
        <v>0</v>
      </c>
      <c r="EN105" s="99">
        <v>0</v>
      </c>
      <c r="EO105" s="99">
        <v>0</v>
      </c>
      <c r="EP105" s="99">
        <v>0</v>
      </c>
      <c r="EQ105" s="99">
        <v>0</v>
      </c>
      <c r="ER105" s="99">
        <v>0</v>
      </c>
      <c r="ES105" s="99">
        <v>0</v>
      </c>
      <c r="ET105" s="99">
        <v>0</v>
      </c>
      <c r="EU105" s="99">
        <v>0</v>
      </c>
      <c r="EV105" s="99">
        <v>0</v>
      </c>
      <c r="EW105" s="99">
        <v>0</v>
      </c>
      <c r="EX105" s="99">
        <v>0</v>
      </c>
      <c r="EY105" s="99">
        <v>0</v>
      </c>
      <c r="EZ105" s="99">
        <v>0</v>
      </c>
      <c r="FA105" s="99">
        <v>0</v>
      </c>
      <c r="FB105" s="99">
        <v>0</v>
      </c>
      <c r="FC105" s="99">
        <v>0</v>
      </c>
      <c r="FD105" s="99">
        <v>0</v>
      </c>
      <c r="FE105" s="99">
        <v>0</v>
      </c>
      <c r="FF105" s="99">
        <v>0</v>
      </c>
      <c r="FG105" s="99">
        <v>0</v>
      </c>
      <c r="FH105" s="99">
        <v>0</v>
      </c>
      <c r="FI105" s="99">
        <v>0</v>
      </c>
      <c r="FJ105" s="99">
        <v>0</v>
      </c>
      <c r="FK105" s="99">
        <v>0</v>
      </c>
      <c r="FL105" s="99">
        <v>0</v>
      </c>
      <c r="FM105" s="99">
        <v>0</v>
      </c>
      <c r="FN105" s="99">
        <v>0</v>
      </c>
      <c r="FO105" s="99">
        <v>0</v>
      </c>
      <c r="FP105" s="99">
        <v>0</v>
      </c>
      <c r="FQ105" s="99">
        <v>0</v>
      </c>
      <c r="FR105" s="99">
        <v>0</v>
      </c>
      <c r="FS105" s="99">
        <v>0</v>
      </c>
      <c r="FT105" s="99">
        <v>0</v>
      </c>
      <c r="FU105" s="99">
        <v>0</v>
      </c>
      <c r="FV105" s="99">
        <v>0</v>
      </c>
      <c r="FW105" s="99">
        <v>0</v>
      </c>
      <c r="FX105" s="99">
        <v>0</v>
      </c>
      <c r="FY105" s="99">
        <v>0</v>
      </c>
      <c r="FZ105" s="99">
        <v>0</v>
      </c>
      <c r="GA105" s="99">
        <v>0</v>
      </c>
      <c r="GB105" s="99">
        <v>0</v>
      </c>
      <c r="GC105" s="99">
        <v>0</v>
      </c>
      <c r="GD105" s="99">
        <v>0</v>
      </c>
      <c r="GE105" s="99">
        <v>0</v>
      </c>
      <c r="GF105" s="99">
        <v>0</v>
      </c>
      <c r="GG105" s="99">
        <v>0</v>
      </c>
      <c r="GH105" s="99">
        <v>0</v>
      </c>
      <c r="GI105" s="99">
        <v>0</v>
      </c>
      <c r="GJ105" s="99">
        <v>0</v>
      </c>
      <c r="GK105" s="99">
        <v>0</v>
      </c>
      <c r="GL105" s="99">
        <v>0</v>
      </c>
      <c r="GM105" s="99">
        <v>0</v>
      </c>
      <c r="GN105" s="99">
        <v>0</v>
      </c>
      <c r="GO105" s="99">
        <v>0</v>
      </c>
      <c r="GP105" s="99">
        <v>0</v>
      </c>
      <c r="GQ105" s="99">
        <v>0</v>
      </c>
      <c r="GR105" s="99">
        <v>0</v>
      </c>
      <c r="GS105" s="99">
        <v>0</v>
      </c>
      <c r="GT105" s="99">
        <v>0</v>
      </c>
      <c r="GU105" s="99">
        <v>0</v>
      </c>
      <c r="GV105" s="99">
        <v>0</v>
      </c>
      <c r="GW105" s="99">
        <v>0</v>
      </c>
      <c r="GX105" s="99">
        <v>0</v>
      </c>
      <c r="GY105" s="99">
        <v>0</v>
      </c>
      <c r="GZ105" s="99">
        <v>0</v>
      </c>
    </row>
    <row r="106" spans="2:208" s="27" customFormat="1" ht="14.25" hidden="1" outlineLevel="2" x14ac:dyDescent="0.25">
      <c r="B106" s="26">
        <v>20</v>
      </c>
      <c r="C106" s="59">
        <v>232.5</v>
      </c>
      <c r="D106" s="88"/>
      <c r="E106" s="57"/>
      <c r="F106" s="57"/>
      <c r="G106" s="86">
        <v>232.5</v>
      </c>
      <c r="H106" s="40" t="s">
        <v>110</v>
      </c>
      <c r="I106" s="99">
        <v>0</v>
      </c>
      <c r="J106" s="99">
        <v>0</v>
      </c>
      <c r="K106" s="99">
        <v>0</v>
      </c>
      <c r="L106" s="99">
        <v>0</v>
      </c>
      <c r="M106" s="99">
        <v>0</v>
      </c>
      <c r="N106" s="99">
        <v>0</v>
      </c>
      <c r="O106" s="99">
        <v>0</v>
      </c>
      <c r="P106" s="99">
        <v>0</v>
      </c>
      <c r="Q106" s="99">
        <v>0</v>
      </c>
      <c r="R106" s="99">
        <v>0</v>
      </c>
      <c r="S106" s="99">
        <v>0</v>
      </c>
      <c r="T106" s="99">
        <v>0</v>
      </c>
      <c r="U106" s="99">
        <v>0</v>
      </c>
      <c r="V106" s="99">
        <v>0</v>
      </c>
      <c r="W106" s="99">
        <v>0</v>
      </c>
      <c r="X106" s="99">
        <v>0</v>
      </c>
      <c r="Y106" s="99">
        <v>0</v>
      </c>
      <c r="Z106" s="99">
        <v>0</v>
      </c>
      <c r="AA106" s="99">
        <v>0</v>
      </c>
      <c r="AB106" s="99">
        <v>0</v>
      </c>
      <c r="AC106" s="99">
        <v>0</v>
      </c>
      <c r="AD106" s="99">
        <v>0</v>
      </c>
      <c r="AE106" s="99">
        <v>0</v>
      </c>
      <c r="AF106" s="99">
        <v>0</v>
      </c>
      <c r="AG106" s="99">
        <v>0</v>
      </c>
      <c r="AH106" s="99">
        <v>0</v>
      </c>
      <c r="AI106" s="99">
        <v>0</v>
      </c>
      <c r="AJ106" s="99">
        <v>0</v>
      </c>
      <c r="AK106" s="99">
        <v>0</v>
      </c>
      <c r="AL106" s="99">
        <v>0</v>
      </c>
      <c r="AM106" s="99">
        <v>0</v>
      </c>
      <c r="AN106" s="99">
        <v>0</v>
      </c>
      <c r="AO106" s="99">
        <v>0</v>
      </c>
      <c r="AP106" s="99">
        <v>0</v>
      </c>
      <c r="AQ106" s="99">
        <v>0</v>
      </c>
      <c r="AR106" s="99">
        <v>0</v>
      </c>
      <c r="AS106" s="99">
        <v>0</v>
      </c>
      <c r="AT106" s="99">
        <v>0</v>
      </c>
      <c r="AU106" s="99">
        <v>0</v>
      </c>
      <c r="AV106" s="99">
        <v>0</v>
      </c>
      <c r="AW106" s="99">
        <v>0</v>
      </c>
      <c r="AX106" s="99">
        <v>0</v>
      </c>
      <c r="AY106" s="99">
        <v>0</v>
      </c>
      <c r="AZ106" s="99">
        <v>0</v>
      </c>
      <c r="BA106" s="99">
        <v>0</v>
      </c>
      <c r="BB106" s="99">
        <v>0</v>
      </c>
      <c r="BC106" s="99">
        <v>0</v>
      </c>
      <c r="BD106" s="99">
        <v>0</v>
      </c>
      <c r="BE106" s="99">
        <v>0</v>
      </c>
      <c r="BF106" s="99">
        <v>0</v>
      </c>
      <c r="BG106" s="99">
        <v>0</v>
      </c>
      <c r="BH106" s="99">
        <v>0</v>
      </c>
      <c r="BI106" s="99">
        <v>0</v>
      </c>
      <c r="BJ106" s="99">
        <v>0</v>
      </c>
      <c r="BK106" s="99">
        <v>0</v>
      </c>
      <c r="BL106" s="99">
        <v>0</v>
      </c>
      <c r="BM106" s="99">
        <v>0</v>
      </c>
      <c r="BN106" s="99">
        <v>0</v>
      </c>
      <c r="BO106" s="99">
        <v>0</v>
      </c>
      <c r="BP106" s="99">
        <v>0</v>
      </c>
      <c r="BQ106" s="99">
        <v>0</v>
      </c>
      <c r="BR106" s="99">
        <v>0</v>
      </c>
      <c r="BS106" s="99">
        <v>0</v>
      </c>
      <c r="BT106" s="99">
        <v>0</v>
      </c>
      <c r="BU106" s="99">
        <v>0</v>
      </c>
      <c r="BV106" s="99">
        <v>0</v>
      </c>
      <c r="BW106" s="99">
        <v>0</v>
      </c>
      <c r="BX106" s="99">
        <v>0</v>
      </c>
      <c r="BY106" s="99">
        <v>0</v>
      </c>
      <c r="BZ106" s="99">
        <v>0</v>
      </c>
      <c r="CA106" s="99">
        <v>0</v>
      </c>
      <c r="CB106" s="99">
        <v>0</v>
      </c>
      <c r="CC106" s="99">
        <v>0</v>
      </c>
      <c r="CD106" s="99">
        <v>0</v>
      </c>
      <c r="CE106" s="99">
        <v>0</v>
      </c>
      <c r="CF106" s="99">
        <v>0</v>
      </c>
      <c r="CG106" s="99">
        <v>0</v>
      </c>
      <c r="CH106" s="99">
        <v>0</v>
      </c>
      <c r="CI106" s="99">
        <v>0</v>
      </c>
      <c r="CJ106" s="99">
        <v>0</v>
      </c>
      <c r="CK106" s="99">
        <v>0</v>
      </c>
      <c r="CL106" s="99">
        <v>0</v>
      </c>
      <c r="CM106" s="99">
        <v>0</v>
      </c>
      <c r="CN106" s="99">
        <v>0</v>
      </c>
      <c r="CO106" s="99">
        <v>0</v>
      </c>
      <c r="CP106" s="99">
        <v>0</v>
      </c>
      <c r="CQ106" s="99">
        <v>0</v>
      </c>
      <c r="CR106" s="99">
        <v>0</v>
      </c>
      <c r="CS106" s="99">
        <v>0</v>
      </c>
      <c r="CT106" s="99">
        <v>0</v>
      </c>
      <c r="CU106" s="99">
        <v>0</v>
      </c>
      <c r="CV106" s="99">
        <v>0</v>
      </c>
      <c r="CW106" s="99">
        <v>0</v>
      </c>
      <c r="CX106" s="99">
        <v>0</v>
      </c>
      <c r="CY106" s="99">
        <v>0</v>
      </c>
      <c r="CZ106" s="99">
        <v>0</v>
      </c>
      <c r="DA106" s="99">
        <v>0</v>
      </c>
      <c r="DB106" s="99">
        <v>0</v>
      </c>
      <c r="DC106" s="99">
        <v>0</v>
      </c>
      <c r="DD106" s="99">
        <v>0</v>
      </c>
      <c r="DE106" s="99">
        <v>0</v>
      </c>
      <c r="DF106" s="99">
        <v>0</v>
      </c>
      <c r="DG106" s="99">
        <v>0</v>
      </c>
      <c r="DH106" s="99">
        <v>0</v>
      </c>
      <c r="DI106" s="99">
        <v>0</v>
      </c>
      <c r="DJ106" s="99">
        <v>0</v>
      </c>
      <c r="DK106" s="99">
        <v>0</v>
      </c>
      <c r="DL106" s="99">
        <v>0</v>
      </c>
      <c r="DM106" s="99">
        <v>0</v>
      </c>
      <c r="DN106" s="99">
        <v>0</v>
      </c>
      <c r="DO106" s="99">
        <v>0</v>
      </c>
      <c r="DP106" s="99">
        <v>0</v>
      </c>
      <c r="DQ106" s="99">
        <v>0</v>
      </c>
      <c r="DR106" s="99">
        <v>0</v>
      </c>
      <c r="DS106" s="99">
        <v>0</v>
      </c>
      <c r="DT106" s="99">
        <v>0</v>
      </c>
      <c r="DU106" s="99">
        <v>0</v>
      </c>
      <c r="DV106" s="99">
        <v>0</v>
      </c>
      <c r="DW106" s="99">
        <v>0</v>
      </c>
      <c r="DX106" s="99">
        <v>0</v>
      </c>
      <c r="DY106" s="99">
        <v>0</v>
      </c>
      <c r="DZ106" s="99">
        <v>0</v>
      </c>
      <c r="EA106" s="99">
        <v>0</v>
      </c>
      <c r="EB106" s="99">
        <v>0</v>
      </c>
      <c r="EC106" s="99">
        <v>0</v>
      </c>
      <c r="ED106" s="99">
        <v>0</v>
      </c>
      <c r="EE106" s="99">
        <v>0</v>
      </c>
      <c r="EF106" s="99">
        <v>0</v>
      </c>
      <c r="EG106" s="99">
        <v>0</v>
      </c>
      <c r="EH106" s="99">
        <v>0</v>
      </c>
      <c r="EI106" s="99">
        <v>0</v>
      </c>
      <c r="EJ106" s="99">
        <v>0</v>
      </c>
      <c r="EK106" s="99">
        <v>0</v>
      </c>
      <c r="EL106" s="99">
        <v>0</v>
      </c>
      <c r="EM106" s="99">
        <v>0</v>
      </c>
      <c r="EN106" s="99">
        <v>0</v>
      </c>
      <c r="EO106" s="99">
        <v>0</v>
      </c>
      <c r="EP106" s="99">
        <v>0</v>
      </c>
      <c r="EQ106" s="99">
        <v>0</v>
      </c>
      <c r="ER106" s="99">
        <v>0</v>
      </c>
      <c r="ES106" s="99">
        <v>0</v>
      </c>
      <c r="ET106" s="99">
        <v>0</v>
      </c>
      <c r="EU106" s="99">
        <v>0</v>
      </c>
      <c r="EV106" s="99">
        <v>0</v>
      </c>
      <c r="EW106" s="99">
        <v>0</v>
      </c>
      <c r="EX106" s="99">
        <v>0</v>
      </c>
      <c r="EY106" s="99">
        <v>0</v>
      </c>
      <c r="EZ106" s="99">
        <v>0</v>
      </c>
      <c r="FA106" s="99">
        <v>0</v>
      </c>
      <c r="FB106" s="99">
        <v>0</v>
      </c>
      <c r="FC106" s="99">
        <v>0</v>
      </c>
      <c r="FD106" s="99">
        <v>0</v>
      </c>
      <c r="FE106" s="99">
        <v>0</v>
      </c>
      <c r="FF106" s="99">
        <v>0</v>
      </c>
      <c r="FG106" s="99">
        <v>0</v>
      </c>
      <c r="FH106" s="99">
        <v>0</v>
      </c>
      <c r="FI106" s="99">
        <v>0</v>
      </c>
      <c r="FJ106" s="99">
        <v>0</v>
      </c>
      <c r="FK106" s="99">
        <v>0</v>
      </c>
      <c r="FL106" s="99">
        <v>0</v>
      </c>
      <c r="FM106" s="99">
        <v>0</v>
      </c>
      <c r="FN106" s="99">
        <v>0</v>
      </c>
      <c r="FO106" s="99">
        <v>0</v>
      </c>
      <c r="FP106" s="99">
        <v>0</v>
      </c>
      <c r="FQ106" s="99">
        <v>0</v>
      </c>
      <c r="FR106" s="99">
        <v>0</v>
      </c>
      <c r="FS106" s="99">
        <v>0</v>
      </c>
      <c r="FT106" s="99">
        <v>0</v>
      </c>
      <c r="FU106" s="99">
        <v>0</v>
      </c>
      <c r="FV106" s="99">
        <v>0</v>
      </c>
      <c r="FW106" s="99">
        <v>0</v>
      </c>
      <c r="FX106" s="99">
        <v>0</v>
      </c>
      <c r="FY106" s="99">
        <v>0</v>
      </c>
      <c r="FZ106" s="99">
        <v>0</v>
      </c>
      <c r="GA106" s="99">
        <v>0</v>
      </c>
      <c r="GB106" s="99">
        <v>0</v>
      </c>
      <c r="GC106" s="99">
        <v>0</v>
      </c>
      <c r="GD106" s="99">
        <v>0</v>
      </c>
      <c r="GE106" s="99">
        <v>0</v>
      </c>
      <c r="GF106" s="99">
        <v>0</v>
      </c>
      <c r="GG106" s="99">
        <v>0</v>
      </c>
      <c r="GH106" s="99">
        <v>0</v>
      </c>
      <c r="GI106" s="99">
        <v>0</v>
      </c>
      <c r="GJ106" s="99">
        <v>0</v>
      </c>
      <c r="GK106" s="99">
        <v>0</v>
      </c>
      <c r="GL106" s="99">
        <v>0</v>
      </c>
      <c r="GM106" s="99">
        <v>0</v>
      </c>
      <c r="GN106" s="99">
        <v>0</v>
      </c>
      <c r="GO106" s="99">
        <v>0</v>
      </c>
      <c r="GP106" s="99">
        <v>0</v>
      </c>
      <c r="GQ106" s="99">
        <v>0</v>
      </c>
      <c r="GR106" s="99">
        <v>0</v>
      </c>
      <c r="GS106" s="99">
        <v>0</v>
      </c>
      <c r="GT106" s="99">
        <v>0</v>
      </c>
      <c r="GU106" s="99">
        <v>0</v>
      </c>
      <c r="GV106" s="99">
        <v>0</v>
      </c>
      <c r="GW106" s="99">
        <v>0</v>
      </c>
      <c r="GX106" s="99">
        <v>0</v>
      </c>
      <c r="GY106" s="99">
        <v>0</v>
      </c>
      <c r="GZ106" s="99">
        <v>0</v>
      </c>
    </row>
    <row r="107" spans="2:208" s="27" customFormat="1" ht="14.25" hidden="1" outlineLevel="2" x14ac:dyDescent="0.25">
      <c r="B107" s="26">
        <v>20</v>
      </c>
      <c r="C107" s="59">
        <v>232.6</v>
      </c>
      <c r="D107" s="88"/>
      <c r="E107" s="57"/>
      <c r="F107" s="57"/>
      <c r="G107" s="86">
        <v>232.6</v>
      </c>
      <c r="H107" s="40" t="s">
        <v>111</v>
      </c>
      <c r="I107" s="99">
        <v>0</v>
      </c>
      <c r="J107" s="99">
        <v>0</v>
      </c>
      <c r="K107" s="99">
        <v>0</v>
      </c>
      <c r="L107" s="99">
        <v>0</v>
      </c>
      <c r="M107" s="99">
        <v>0</v>
      </c>
      <c r="N107" s="99">
        <v>0</v>
      </c>
      <c r="O107" s="99">
        <v>0</v>
      </c>
      <c r="P107" s="99">
        <v>0</v>
      </c>
      <c r="Q107" s="99">
        <v>0</v>
      </c>
      <c r="R107" s="99">
        <v>0</v>
      </c>
      <c r="S107" s="99">
        <v>0</v>
      </c>
      <c r="T107" s="99">
        <v>0</v>
      </c>
      <c r="U107" s="99">
        <v>0</v>
      </c>
      <c r="V107" s="99">
        <v>0</v>
      </c>
      <c r="W107" s="99">
        <v>0</v>
      </c>
      <c r="X107" s="99">
        <v>0</v>
      </c>
      <c r="Y107" s="99">
        <v>0</v>
      </c>
      <c r="Z107" s="99">
        <v>0</v>
      </c>
      <c r="AA107" s="99">
        <v>0</v>
      </c>
      <c r="AB107" s="99">
        <v>0</v>
      </c>
      <c r="AC107" s="99">
        <v>0</v>
      </c>
      <c r="AD107" s="99">
        <v>0</v>
      </c>
      <c r="AE107" s="99">
        <v>0</v>
      </c>
      <c r="AF107" s="99">
        <v>0</v>
      </c>
      <c r="AG107" s="99">
        <v>0</v>
      </c>
      <c r="AH107" s="99">
        <v>0</v>
      </c>
      <c r="AI107" s="99">
        <v>0</v>
      </c>
      <c r="AJ107" s="99">
        <v>0</v>
      </c>
      <c r="AK107" s="99">
        <v>0</v>
      </c>
      <c r="AL107" s="99">
        <v>0</v>
      </c>
      <c r="AM107" s="99">
        <v>0</v>
      </c>
      <c r="AN107" s="99">
        <v>0</v>
      </c>
      <c r="AO107" s="99">
        <v>0</v>
      </c>
      <c r="AP107" s="99">
        <v>0</v>
      </c>
      <c r="AQ107" s="99">
        <v>0</v>
      </c>
      <c r="AR107" s="99">
        <v>0</v>
      </c>
      <c r="AS107" s="99">
        <v>0</v>
      </c>
      <c r="AT107" s="99">
        <v>0</v>
      </c>
      <c r="AU107" s="99">
        <v>0</v>
      </c>
      <c r="AV107" s="99">
        <v>0</v>
      </c>
      <c r="AW107" s="99">
        <v>0</v>
      </c>
      <c r="AX107" s="99">
        <v>0</v>
      </c>
      <c r="AY107" s="99">
        <v>0</v>
      </c>
      <c r="AZ107" s="99">
        <v>0</v>
      </c>
      <c r="BA107" s="99">
        <v>0</v>
      </c>
      <c r="BB107" s="99">
        <v>0</v>
      </c>
      <c r="BC107" s="99">
        <v>0</v>
      </c>
      <c r="BD107" s="99">
        <v>0</v>
      </c>
      <c r="BE107" s="99">
        <v>0</v>
      </c>
      <c r="BF107" s="99">
        <v>0</v>
      </c>
      <c r="BG107" s="99">
        <v>0</v>
      </c>
      <c r="BH107" s="99">
        <v>0</v>
      </c>
      <c r="BI107" s="99">
        <v>0</v>
      </c>
      <c r="BJ107" s="99">
        <v>0</v>
      </c>
      <c r="BK107" s="99">
        <v>0</v>
      </c>
      <c r="BL107" s="99">
        <v>0</v>
      </c>
      <c r="BM107" s="99">
        <v>0</v>
      </c>
      <c r="BN107" s="99">
        <v>0</v>
      </c>
      <c r="BO107" s="99">
        <v>0</v>
      </c>
      <c r="BP107" s="99">
        <v>0</v>
      </c>
      <c r="BQ107" s="99">
        <v>0</v>
      </c>
      <c r="BR107" s="99">
        <v>0</v>
      </c>
      <c r="BS107" s="99">
        <v>0</v>
      </c>
      <c r="BT107" s="99">
        <v>0</v>
      </c>
      <c r="BU107" s="99">
        <v>0</v>
      </c>
      <c r="BV107" s="99">
        <v>0</v>
      </c>
      <c r="BW107" s="99">
        <v>0</v>
      </c>
      <c r="BX107" s="99">
        <v>0</v>
      </c>
      <c r="BY107" s="99">
        <v>0</v>
      </c>
      <c r="BZ107" s="99">
        <v>0</v>
      </c>
      <c r="CA107" s="99">
        <v>0</v>
      </c>
      <c r="CB107" s="99">
        <v>0</v>
      </c>
      <c r="CC107" s="99">
        <v>0</v>
      </c>
      <c r="CD107" s="99">
        <v>0</v>
      </c>
      <c r="CE107" s="99">
        <v>0</v>
      </c>
      <c r="CF107" s="99">
        <v>0</v>
      </c>
      <c r="CG107" s="99">
        <v>0</v>
      </c>
      <c r="CH107" s="99">
        <v>0</v>
      </c>
      <c r="CI107" s="99">
        <v>0</v>
      </c>
      <c r="CJ107" s="99">
        <v>0</v>
      </c>
      <c r="CK107" s="99">
        <v>0</v>
      </c>
      <c r="CL107" s="99">
        <v>0</v>
      </c>
      <c r="CM107" s="99">
        <v>0</v>
      </c>
      <c r="CN107" s="99">
        <v>0</v>
      </c>
      <c r="CO107" s="99">
        <v>0</v>
      </c>
      <c r="CP107" s="99">
        <v>0</v>
      </c>
      <c r="CQ107" s="99">
        <v>0</v>
      </c>
      <c r="CR107" s="99">
        <v>0</v>
      </c>
      <c r="CS107" s="99">
        <v>0</v>
      </c>
      <c r="CT107" s="99">
        <v>0</v>
      </c>
      <c r="CU107" s="99">
        <v>0</v>
      </c>
      <c r="CV107" s="99">
        <v>0</v>
      </c>
      <c r="CW107" s="99">
        <v>0</v>
      </c>
      <c r="CX107" s="99">
        <v>0</v>
      </c>
      <c r="CY107" s="99">
        <v>0</v>
      </c>
      <c r="CZ107" s="99">
        <v>0</v>
      </c>
      <c r="DA107" s="99">
        <v>0</v>
      </c>
      <c r="DB107" s="99">
        <v>0</v>
      </c>
      <c r="DC107" s="99">
        <v>0</v>
      </c>
      <c r="DD107" s="99">
        <v>0</v>
      </c>
      <c r="DE107" s="99">
        <v>0</v>
      </c>
      <c r="DF107" s="99">
        <v>0</v>
      </c>
      <c r="DG107" s="99">
        <v>0</v>
      </c>
      <c r="DH107" s="99">
        <v>0</v>
      </c>
      <c r="DI107" s="99">
        <v>0</v>
      </c>
      <c r="DJ107" s="99">
        <v>0</v>
      </c>
      <c r="DK107" s="99">
        <v>0</v>
      </c>
      <c r="DL107" s="99">
        <v>0</v>
      </c>
      <c r="DM107" s="99">
        <v>0</v>
      </c>
      <c r="DN107" s="99">
        <v>0</v>
      </c>
      <c r="DO107" s="99">
        <v>0</v>
      </c>
      <c r="DP107" s="99">
        <v>0</v>
      </c>
      <c r="DQ107" s="99">
        <v>0</v>
      </c>
      <c r="DR107" s="99">
        <v>0</v>
      </c>
      <c r="DS107" s="99">
        <v>0</v>
      </c>
      <c r="DT107" s="99">
        <v>0</v>
      </c>
      <c r="DU107" s="99">
        <v>0</v>
      </c>
      <c r="DV107" s="99">
        <v>0</v>
      </c>
      <c r="DW107" s="99">
        <v>0</v>
      </c>
      <c r="DX107" s="99">
        <v>0</v>
      </c>
      <c r="DY107" s="99">
        <v>0</v>
      </c>
      <c r="DZ107" s="99">
        <v>0</v>
      </c>
      <c r="EA107" s="99">
        <v>0</v>
      </c>
      <c r="EB107" s="99">
        <v>0</v>
      </c>
      <c r="EC107" s="99">
        <v>0</v>
      </c>
      <c r="ED107" s="99">
        <v>0</v>
      </c>
      <c r="EE107" s="99">
        <v>0</v>
      </c>
      <c r="EF107" s="99">
        <v>0</v>
      </c>
      <c r="EG107" s="99">
        <v>0</v>
      </c>
      <c r="EH107" s="99">
        <v>0</v>
      </c>
      <c r="EI107" s="99">
        <v>0</v>
      </c>
      <c r="EJ107" s="99">
        <v>0</v>
      </c>
      <c r="EK107" s="99">
        <v>0</v>
      </c>
      <c r="EL107" s="99">
        <v>0</v>
      </c>
      <c r="EM107" s="99">
        <v>0</v>
      </c>
      <c r="EN107" s="99">
        <v>0</v>
      </c>
      <c r="EO107" s="99">
        <v>0</v>
      </c>
      <c r="EP107" s="99">
        <v>0</v>
      </c>
      <c r="EQ107" s="99">
        <v>0</v>
      </c>
      <c r="ER107" s="99">
        <v>0</v>
      </c>
      <c r="ES107" s="99">
        <v>0</v>
      </c>
      <c r="ET107" s="99">
        <v>0</v>
      </c>
      <c r="EU107" s="99">
        <v>0</v>
      </c>
      <c r="EV107" s="99">
        <v>0</v>
      </c>
      <c r="EW107" s="99">
        <v>0</v>
      </c>
      <c r="EX107" s="99">
        <v>0</v>
      </c>
      <c r="EY107" s="99">
        <v>0</v>
      </c>
      <c r="EZ107" s="99">
        <v>0</v>
      </c>
      <c r="FA107" s="99">
        <v>0</v>
      </c>
      <c r="FB107" s="99">
        <v>0</v>
      </c>
      <c r="FC107" s="99">
        <v>0</v>
      </c>
      <c r="FD107" s="99">
        <v>0</v>
      </c>
      <c r="FE107" s="99">
        <v>0</v>
      </c>
      <c r="FF107" s="99">
        <v>0</v>
      </c>
      <c r="FG107" s="99">
        <v>0</v>
      </c>
      <c r="FH107" s="99">
        <v>0</v>
      </c>
      <c r="FI107" s="99">
        <v>0</v>
      </c>
      <c r="FJ107" s="99">
        <v>0</v>
      </c>
      <c r="FK107" s="99">
        <v>0</v>
      </c>
      <c r="FL107" s="99">
        <v>0</v>
      </c>
      <c r="FM107" s="99">
        <v>0</v>
      </c>
      <c r="FN107" s="99">
        <v>0</v>
      </c>
      <c r="FO107" s="99">
        <v>0</v>
      </c>
      <c r="FP107" s="99">
        <v>0</v>
      </c>
      <c r="FQ107" s="99">
        <v>0</v>
      </c>
      <c r="FR107" s="99">
        <v>0</v>
      </c>
      <c r="FS107" s="99">
        <v>0</v>
      </c>
      <c r="FT107" s="99">
        <v>0</v>
      </c>
      <c r="FU107" s="99">
        <v>0</v>
      </c>
      <c r="FV107" s="99">
        <v>0</v>
      </c>
      <c r="FW107" s="99">
        <v>0</v>
      </c>
      <c r="FX107" s="99">
        <v>0</v>
      </c>
      <c r="FY107" s="99">
        <v>0</v>
      </c>
      <c r="FZ107" s="99">
        <v>0</v>
      </c>
      <c r="GA107" s="99">
        <v>0</v>
      </c>
      <c r="GB107" s="99">
        <v>0</v>
      </c>
      <c r="GC107" s="99">
        <v>0</v>
      </c>
      <c r="GD107" s="99">
        <v>0</v>
      </c>
      <c r="GE107" s="99">
        <v>0</v>
      </c>
      <c r="GF107" s="99">
        <v>0</v>
      </c>
      <c r="GG107" s="99">
        <v>0</v>
      </c>
      <c r="GH107" s="99">
        <v>0</v>
      </c>
      <c r="GI107" s="99">
        <v>0</v>
      </c>
      <c r="GJ107" s="99">
        <v>0</v>
      </c>
      <c r="GK107" s="99">
        <v>0</v>
      </c>
      <c r="GL107" s="99">
        <v>0</v>
      </c>
      <c r="GM107" s="99">
        <v>0</v>
      </c>
      <c r="GN107" s="99">
        <v>0</v>
      </c>
      <c r="GO107" s="99">
        <v>0</v>
      </c>
      <c r="GP107" s="99">
        <v>0</v>
      </c>
      <c r="GQ107" s="99">
        <v>0</v>
      </c>
      <c r="GR107" s="99">
        <v>0</v>
      </c>
      <c r="GS107" s="99">
        <v>0</v>
      </c>
      <c r="GT107" s="99">
        <v>0</v>
      </c>
      <c r="GU107" s="99">
        <v>0</v>
      </c>
      <c r="GV107" s="99">
        <v>0</v>
      </c>
      <c r="GW107" s="99">
        <v>0</v>
      </c>
      <c r="GX107" s="99">
        <v>0</v>
      </c>
      <c r="GY107" s="99">
        <v>0</v>
      </c>
      <c r="GZ107" s="99">
        <v>0</v>
      </c>
    </row>
    <row r="108" spans="2:208" s="27" customFormat="1" ht="14.25" hidden="1" outlineLevel="2" x14ac:dyDescent="0.25">
      <c r="B108" s="26">
        <v>20</v>
      </c>
      <c r="C108" s="59">
        <v>232.7</v>
      </c>
      <c r="D108" s="88"/>
      <c r="E108" s="57"/>
      <c r="F108" s="57"/>
      <c r="G108" s="86">
        <v>232.7</v>
      </c>
      <c r="H108" s="40" t="s">
        <v>112</v>
      </c>
      <c r="I108" s="99">
        <v>0</v>
      </c>
      <c r="J108" s="99">
        <v>0</v>
      </c>
      <c r="K108" s="99">
        <v>0</v>
      </c>
      <c r="L108" s="99">
        <v>0</v>
      </c>
      <c r="M108" s="99">
        <v>0</v>
      </c>
      <c r="N108" s="99">
        <v>0</v>
      </c>
      <c r="O108" s="99">
        <v>0</v>
      </c>
      <c r="P108" s="99">
        <v>0</v>
      </c>
      <c r="Q108" s="99">
        <v>0</v>
      </c>
      <c r="R108" s="99">
        <v>0</v>
      </c>
      <c r="S108" s="99">
        <v>0</v>
      </c>
      <c r="T108" s="99">
        <v>0</v>
      </c>
      <c r="U108" s="99">
        <v>0</v>
      </c>
      <c r="V108" s="99">
        <v>0</v>
      </c>
      <c r="W108" s="99">
        <v>0</v>
      </c>
      <c r="X108" s="99">
        <v>0</v>
      </c>
      <c r="Y108" s="99">
        <v>0</v>
      </c>
      <c r="Z108" s="99">
        <v>0</v>
      </c>
      <c r="AA108" s="99">
        <v>0</v>
      </c>
      <c r="AB108" s="99">
        <v>0</v>
      </c>
      <c r="AC108" s="99">
        <v>0</v>
      </c>
      <c r="AD108" s="99">
        <v>0</v>
      </c>
      <c r="AE108" s="99">
        <v>0</v>
      </c>
      <c r="AF108" s="99">
        <v>0</v>
      </c>
      <c r="AG108" s="99">
        <v>0</v>
      </c>
      <c r="AH108" s="99">
        <v>0</v>
      </c>
      <c r="AI108" s="99">
        <v>0</v>
      </c>
      <c r="AJ108" s="99">
        <v>0</v>
      </c>
      <c r="AK108" s="99">
        <v>0</v>
      </c>
      <c r="AL108" s="99">
        <v>0</v>
      </c>
      <c r="AM108" s="99">
        <v>0</v>
      </c>
      <c r="AN108" s="99">
        <v>0</v>
      </c>
      <c r="AO108" s="99">
        <v>0</v>
      </c>
      <c r="AP108" s="99">
        <v>0</v>
      </c>
      <c r="AQ108" s="99">
        <v>0</v>
      </c>
      <c r="AR108" s="99">
        <v>0</v>
      </c>
      <c r="AS108" s="99">
        <v>0</v>
      </c>
      <c r="AT108" s="99">
        <v>0</v>
      </c>
      <c r="AU108" s="99">
        <v>0</v>
      </c>
      <c r="AV108" s="99">
        <v>0</v>
      </c>
      <c r="AW108" s="99">
        <v>0</v>
      </c>
      <c r="AX108" s="99">
        <v>0</v>
      </c>
      <c r="AY108" s="99">
        <v>0</v>
      </c>
      <c r="AZ108" s="99">
        <v>0</v>
      </c>
      <c r="BA108" s="99">
        <v>0</v>
      </c>
      <c r="BB108" s="99">
        <v>0</v>
      </c>
      <c r="BC108" s="99">
        <v>0</v>
      </c>
      <c r="BD108" s="99">
        <v>0</v>
      </c>
      <c r="BE108" s="99">
        <v>0</v>
      </c>
      <c r="BF108" s="99">
        <v>0</v>
      </c>
      <c r="BG108" s="99">
        <v>0</v>
      </c>
      <c r="BH108" s="99">
        <v>0</v>
      </c>
      <c r="BI108" s="99">
        <v>0</v>
      </c>
      <c r="BJ108" s="99">
        <v>0</v>
      </c>
      <c r="BK108" s="99">
        <v>0</v>
      </c>
      <c r="BL108" s="99">
        <v>0</v>
      </c>
      <c r="BM108" s="99">
        <v>0</v>
      </c>
      <c r="BN108" s="99">
        <v>0</v>
      </c>
      <c r="BO108" s="99">
        <v>0</v>
      </c>
      <c r="BP108" s="99">
        <v>0</v>
      </c>
      <c r="BQ108" s="99">
        <v>0</v>
      </c>
      <c r="BR108" s="99">
        <v>0</v>
      </c>
      <c r="BS108" s="99">
        <v>0</v>
      </c>
      <c r="BT108" s="99">
        <v>0</v>
      </c>
      <c r="BU108" s="99">
        <v>0</v>
      </c>
      <c r="BV108" s="99">
        <v>0</v>
      </c>
      <c r="BW108" s="99">
        <v>0</v>
      </c>
      <c r="BX108" s="99">
        <v>0</v>
      </c>
      <c r="BY108" s="99">
        <v>0</v>
      </c>
      <c r="BZ108" s="99">
        <v>0</v>
      </c>
      <c r="CA108" s="99">
        <v>0</v>
      </c>
      <c r="CB108" s="99">
        <v>0</v>
      </c>
      <c r="CC108" s="99">
        <v>0</v>
      </c>
      <c r="CD108" s="99">
        <v>0</v>
      </c>
      <c r="CE108" s="99">
        <v>0</v>
      </c>
      <c r="CF108" s="99">
        <v>0</v>
      </c>
      <c r="CG108" s="99">
        <v>0</v>
      </c>
      <c r="CH108" s="99">
        <v>0</v>
      </c>
      <c r="CI108" s="99">
        <v>0</v>
      </c>
      <c r="CJ108" s="99">
        <v>0</v>
      </c>
      <c r="CK108" s="99">
        <v>0</v>
      </c>
      <c r="CL108" s="99">
        <v>0</v>
      </c>
      <c r="CM108" s="99">
        <v>0</v>
      </c>
      <c r="CN108" s="99">
        <v>0</v>
      </c>
      <c r="CO108" s="99">
        <v>0</v>
      </c>
      <c r="CP108" s="99">
        <v>0</v>
      </c>
      <c r="CQ108" s="99">
        <v>0</v>
      </c>
      <c r="CR108" s="99">
        <v>0</v>
      </c>
      <c r="CS108" s="99">
        <v>0</v>
      </c>
      <c r="CT108" s="99">
        <v>0</v>
      </c>
      <c r="CU108" s="99">
        <v>0</v>
      </c>
      <c r="CV108" s="99">
        <v>0</v>
      </c>
      <c r="CW108" s="99">
        <v>0</v>
      </c>
      <c r="CX108" s="99">
        <v>0</v>
      </c>
      <c r="CY108" s="99">
        <v>0</v>
      </c>
      <c r="CZ108" s="99">
        <v>0</v>
      </c>
      <c r="DA108" s="99">
        <v>0</v>
      </c>
      <c r="DB108" s="99">
        <v>0</v>
      </c>
      <c r="DC108" s="99">
        <v>0</v>
      </c>
      <c r="DD108" s="99">
        <v>0</v>
      </c>
      <c r="DE108" s="99">
        <v>0</v>
      </c>
      <c r="DF108" s="99">
        <v>0</v>
      </c>
      <c r="DG108" s="99">
        <v>0</v>
      </c>
      <c r="DH108" s="99">
        <v>0</v>
      </c>
      <c r="DI108" s="99">
        <v>0</v>
      </c>
      <c r="DJ108" s="99">
        <v>0</v>
      </c>
      <c r="DK108" s="99">
        <v>0</v>
      </c>
      <c r="DL108" s="99">
        <v>0</v>
      </c>
      <c r="DM108" s="99">
        <v>0</v>
      </c>
      <c r="DN108" s="99">
        <v>0</v>
      </c>
      <c r="DO108" s="99">
        <v>0</v>
      </c>
      <c r="DP108" s="99">
        <v>0</v>
      </c>
      <c r="DQ108" s="99">
        <v>0</v>
      </c>
      <c r="DR108" s="99">
        <v>0</v>
      </c>
      <c r="DS108" s="99">
        <v>0</v>
      </c>
      <c r="DT108" s="99">
        <v>0</v>
      </c>
      <c r="DU108" s="99">
        <v>0</v>
      </c>
      <c r="DV108" s="99">
        <v>0</v>
      </c>
      <c r="DW108" s="99">
        <v>0</v>
      </c>
      <c r="DX108" s="99">
        <v>0</v>
      </c>
      <c r="DY108" s="99">
        <v>0</v>
      </c>
      <c r="DZ108" s="99">
        <v>0</v>
      </c>
      <c r="EA108" s="99">
        <v>0</v>
      </c>
      <c r="EB108" s="99">
        <v>0</v>
      </c>
      <c r="EC108" s="99">
        <v>0</v>
      </c>
      <c r="ED108" s="99">
        <v>0</v>
      </c>
      <c r="EE108" s="99">
        <v>0</v>
      </c>
      <c r="EF108" s="99">
        <v>0</v>
      </c>
      <c r="EG108" s="99">
        <v>0</v>
      </c>
      <c r="EH108" s="99">
        <v>0</v>
      </c>
      <c r="EI108" s="99">
        <v>0</v>
      </c>
      <c r="EJ108" s="99">
        <v>0</v>
      </c>
      <c r="EK108" s="99">
        <v>0</v>
      </c>
      <c r="EL108" s="99">
        <v>0</v>
      </c>
      <c r="EM108" s="99">
        <v>0</v>
      </c>
      <c r="EN108" s="99">
        <v>0</v>
      </c>
      <c r="EO108" s="99">
        <v>0</v>
      </c>
      <c r="EP108" s="99">
        <v>0</v>
      </c>
      <c r="EQ108" s="99">
        <v>0</v>
      </c>
      <c r="ER108" s="99">
        <v>0</v>
      </c>
      <c r="ES108" s="99">
        <v>0</v>
      </c>
      <c r="ET108" s="99">
        <v>0</v>
      </c>
      <c r="EU108" s="99">
        <v>0</v>
      </c>
      <c r="EV108" s="99">
        <v>0</v>
      </c>
      <c r="EW108" s="99">
        <v>0</v>
      </c>
      <c r="EX108" s="99">
        <v>0</v>
      </c>
      <c r="EY108" s="99">
        <v>0</v>
      </c>
      <c r="EZ108" s="99">
        <v>0</v>
      </c>
      <c r="FA108" s="99">
        <v>0</v>
      </c>
      <c r="FB108" s="99">
        <v>0</v>
      </c>
      <c r="FC108" s="99">
        <v>0</v>
      </c>
      <c r="FD108" s="99">
        <v>0</v>
      </c>
      <c r="FE108" s="99">
        <v>0</v>
      </c>
      <c r="FF108" s="99">
        <v>0</v>
      </c>
      <c r="FG108" s="99">
        <v>0</v>
      </c>
      <c r="FH108" s="99">
        <v>0</v>
      </c>
      <c r="FI108" s="99">
        <v>0</v>
      </c>
      <c r="FJ108" s="99">
        <v>0</v>
      </c>
      <c r="FK108" s="99">
        <v>0</v>
      </c>
      <c r="FL108" s="99">
        <v>0</v>
      </c>
      <c r="FM108" s="99">
        <v>0</v>
      </c>
      <c r="FN108" s="99">
        <v>0</v>
      </c>
      <c r="FO108" s="99">
        <v>0</v>
      </c>
      <c r="FP108" s="99">
        <v>0</v>
      </c>
      <c r="FQ108" s="99">
        <v>0</v>
      </c>
      <c r="FR108" s="99">
        <v>0</v>
      </c>
      <c r="FS108" s="99">
        <v>0</v>
      </c>
      <c r="FT108" s="99">
        <v>0</v>
      </c>
      <c r="FU108" s="99">
        <v>0</v>
      </c>
      <c r="FV108" s="99">
        <v>0</v>
      </c>
      <c r="FW108" s="99">
        <v>0</v>
      </c>
      <c r="FX108" s="99">
        <v>0</v>
      </c>
      <c r="FY108" s="99">
        <v>0</v>
      </c>
      <c r="FZ108" s="99">
        <v>0</v>
      </c>
      <c r="GA108" s="99">
        <v>0</v>
      </c>
      <c r="GB108" s="99">
        <v>0</v>
      </c>
      <c r="GC108" s="99">
        <v>0</v>
      </c>
      <c r="GD108" s="99">
        <v>0</v>
      </c>
      <c r="GE108" s="99">
        <v>0</v>
      </c>
      <c r="GF108" s="99">
        <v>0</v>
      </c>
      <c r="GG108" s="99">
        <v>0</v>
      </c>
      <c r="GH108" s="99">
        <v>0</v>
      </c>
      <c r="GI108" s="99">
        <v>0</v>
      </c>
      <c r="GJ108" s="99">
        <v>0</v>
      </c>
      <c r="GK108" s="99">
        <v>0</v>
      </c>
      <c r="GL108" s="99">
        <v>0</v>
      </c>
      <c r="GM108" s="99">
        <v>0</v>
      </c>
      <c r="GN108" s="99">
        <v>0</v>
      </c>
      <c r="GO108" s="99">
        <v>0</v>
      </c>
      <c r="GP108" s="99">
        <v>0</v>
      </c>
      <c r="GQ108" s="99">
        <v>0</v>
      </c>
      <c r="GR108" s="99">
        <v>0</v>
      </c>
      <c r="GS108" s="99">
        <v>0</v>
      </c>
      <c r="GT108" s="99">
        <v>0</v>
      </c>
      <c r="GU108" s="99">
        <v>0</v>
      </c>
      <c r="GV108" s="99">
        <v>0</v>
      </c>
      <c r="GW108" s="99">
        <v>0</v>
      </c>
      <c r="GX108" s="99">
        <v>0</v>
      </c>
      <c r="GY108" s="99">
        <v>0</v>
      </c>
      <c r="GZ108" s="99">
        <v>0</v>
      </c>
    </row>
    <row r="109" spans="2:208" s="27" customFormat="1" ht="14.25" hidden="1" outlineLevel="2" x14ac:dyDescent="0.25">
      <c r="B109" s="26">
        <v>20</v>
      </c>
      <c r="C109" s="59">
        <v>232.7</v>
      </c>
      <c r="D109" s="88"/>
      <c r="E109" s="57"/>
      <c r="F109" s="57"/>
      <c r="G109" s="86">
        <v>232.8</v>
      </c>
      <c r="H109" s="40" t="s">
        <v>226</v>
      </c>
      <c r="I109" s="99">
        <v>0</v>
      </c>
      <c r="J109" s="99">
        <v>0</v>
      </c>
      <c r="K109" s="99">
        <v>0</v>
      </c>
      <c r="L109" s="99">
        <v>0</v>
      </c>
      <c r="M109" s="99">
        <v>0</v>
      </c>
      <c r="N109" s="99">
        <v>0</v>
      </c>
      <c r="O109" s="99">
        <v>0</v>
      </c>
      <c r="P109" s="99">
        <v>0</v>
      </c>
      <c r="Q109" s="99">
        <v>0</v>
      </c>
      <c r="R109" s="99">
        <v>0</v>
      </c>
      <c r="S109" s="99">
        <v>0</v>
      </c>
      <c r="T109" s="99">
        <v>0</v>
      </c>
      <c r="U109" s="99">
        <v>0</v>
      </c>
      <c r="V109" s="99">
        <v>0</v>
      </c>
      <c r="W109" s="99">
        <v>0</v>
      </c>
      <c r="X109" s="99">
        <v>0</v>
      </c>
      <c r="Y109" s="99">
        <v>0</v>
      </c>
      <c r="Z109" s="99">
        <v>0</v>
      </c>
      <c r="AA109" s="99">
        <v>0</v>
      </c>
      <c r="AB109" s="99">
        <v>0</v>
      </c>
      <c r="AC109" s="99">
        <v>0</v>
      </c>
      <c r="AD109" s="99">
        <v>0</v>
      </c>
      <c r="AE109" s="99">
        <v>0</v>
      </c>
      <c r="AF109" s="99">
        <v>0</v>
      </c>
      <c r="AG109" s="99">
        <v>0</v>
      </c>
      <c r="AH109" s="99">
        <v>0</v>
      </c>
      <c r="AI109" s="99">
        <v>0</v>
      </c>
      <c r="AJ109" s="99">
        <v>0</v>
      </c>
      <c r="AK109" s="99">
        <v>0</v>
      </c>
      <c r="AL109" s="99">
        <v>0</v>
      </c>
      <c r="AM109" s="99">
        <v>0</v>
      </c>
      <c r="AN109" s="99">
        <v>0</v>
      </c>
      <c r="AO109" s="99">
        <v>0</v>
      </c>
      <c r="AP109" s="99">
        <v>0</v>
      </c>
      <c r="AQ109" s="99">
        <v>0</v>
      </c>
      <c r="AR109" s="99">
        <v>0</v>
      </c>
      <c r="AS109" s="99">
        <v>0</v>
      </c>
      <c r="AT109" s="99">
        <v>0</v>
      </c>
      <c r="AU109" s="99">
        <v>0</v>
      </c>
      <c r="AV109" s="99">
        <v>0</v>
      </c>
      <c r="AW109" s="99">
        <v>0</v>
      </c>
      <c r="AX109" s="99">
        <v>0</v>
      </c>
      <c r="AY109" s="99">
        <v>0</v>
      </c>
      <c r="AZ109" s="99">
        <v>0</v>
      </c>
      <c r="BA109" s="99">
        <v>0</v>
      </c>
      <c r="BB109" s="99">
        <v>0</v>
      </c>
      <c r="BC109" s="99">
        <v>0</v>
      </c>
      <c r="BD109" s="99">
        <v>0</v>
      </c>
      <c r="BE109" s="99">
        <v>0</v>
      </c>
      <c r="BF109" s="99">
        <v>0</v>
      </c>
      <c r="BG109" s="99">
        <v>0</v>
      </c>
      <c r="BH109" s="99">
        <v>0</v>
      </c>
      <c r="BI109" s="99">
        <v>0</v>
      </c>
      <c r="BJ109" s="99">
        <v>0</v>
      </c>
      <c r="BK109" s="99">
        <v>0</v>
      </c>
      <c r="BL109" s="99">
        <v>0</v>
      </c>
      <c r="BM109" s="99">
        <v>0</v>
      </c>
      <c r="BN109" s="99">
        <v>0</v>
      </c>
      <c r="BO109" s="99">
        <v>0</v>
      </c>
      <c r="BP109" s="99">
        <v>0</v>
      </c>
      <c r="BQ109" s="99">
        <v>0</v>
      </c>
      <c r="BR109" s="99">
        <v>0</v>
      </c>
      <c r="BS109" s="99">
        <v>0</v>
      </c>
      <c r="BT109" s="99">
        <v>0</v>
      </c>
      <c r="BU109" s="99">
        <v>0</v>
      </c>
      <c r="BV109" s="99">
        <v>0</v>
      </c>
      <c r="BW109" s="99">
        <v>0</v>
      </c>
      <c r="BX109" s="99">
        <v>0</v>
      </c>
      <c r="BY109" s="99">
        <v>0</v>
      </c>
      <c r="BZ109" s="99">
        <v>0</v>
      </c>
      <c r="CA109" s="99">
        <v>0</v>
      </c>
      <c r="CB109" s="99">
        <v>0</v>
      </c>
      <c r="CC109" s="99">
        <v>0</v>
      </c>
      <c r="CD109" s="99">
        <v>0</v>
      </c>
      <c r="CE109" s="99">
        <v>0</v>
      </c>
      <c r="CF109" s="99">
        <v>0</v>
      </c>
      <c r="CG109" s="99">
        <v>0</v>
      </c>
      <c r="CH109" s="99">
        <v>0</v>
      </c>
      <c r="CI109" s="99">
        <v>0</v>
      </c>
      <c r="CJ109" s="99">
        <v>0</v>
      </c>
      <c r="CK109" s="99">
        <v>0</v>
      </c>
      <c r="CL109" s="99">
        <v>0</v>
      </c>
      <c r="CM109" s="99">
        <v>0</v>
      </c>
      <c r="CN109" s="99">
        <v>0</v>
      </c>
      <c r="CO109" s="99">
        <v>0</v>
      </c>
      <c r="CP109" s="99">
        <v>0</v>
      </c>
      <c r="CQ109" s="99">
        <v>0</v>
      </c>
      <c r="CR109" s="99">
        <v>0</v>
      </c>
      <c r="CS109" s="99">
        <v>0</v>
      </c>
      <c r="CT109" s="99">
        <v>0</v>
      </c>
      <c r="CU109" s="99">
        <v>0</v>
      </c>
      <c r="CV109" s="99">
        <v>0</v>
      </c>
      <c r="CW109" s="99">
        <v>0</v>
      </c>
      <c r="CX109" s="99">
        <v>0</v>
      </c>
      <c r="CY109" s="99">
        <v>0</v>
      </c>
      <c r="CZ109" s="99">
        <v>0</v>
      </c>
      <c r="DA109" s="99">
        <v>0</v>
      </c>
      <c r="DB109" s="99">
        <v>0</v>
      </c>
      <c r="DC109" s="99">
        <v>0</v>
      </c>
      <c r="DD109" s="99">
        <v>0</v>
      </c>
      <c r="DE109" s="99">
        <v>0</v>
      </c>
      <c r="DF109" s="99">
        <v>0</v>
      </c>
      <c r="DG109" s="99">
        <v>0</v>
      </c>
      <c r="DH109" s="99">
        <v>0</v>
      </c>
      <c r="DI109" s="99">
        <v>0</v>
      </c>
      <c r="DJ109" s="99">
        <v>0</v>
      </c>
      <c r="DK109" s="99">
        <v>0</v>
      </c>
      <c r="DL109" s="99">
        <v>0</v>
      </c>
      <c r="DM109" s="99">
        <v>0</v>
      </c>
      <c r="DN109" s="99">
        <v>0</v>
      </c>
      <c r="DO109" s="99">
        <v>0</v>
      </c>
      <c r="DP109" s="99">
        <v>0</v>
      </c>
      <c r="DQ109" s="99">
        <v>0</v>
      </c>
      <c r="DR109" s="99">
        <v>0</v>
      </c>
      <c r="DS109" s="99">
        <v>0</v>
      </c>
      <c r="DT109" s="99">
        <v>0</v>
      </c>
      <c r="DU109" s="99">
        <v>0</v>
      </c>
      <c r="DV109" s="99">
        <v>0</v>
      </c>
      <c r="DW109" s="99">
        <v>0</v>
      </c>
      <c r="DX109" s="99">
        <v>0</v>
      </c>
      <c r="DY109" s="99">
        <v>0</v>
      </c>
      <c r="DZ109" s="99">
        <v>0</v>
      </c>
      <c r="EA109" s="99">
        <v>0</v>
      </c>
      <c r="EB109" s="99">
        <v>0</v>
      </c>
      <c r="EC109" s="99">
        <v>0</v>
      </c>
      <c r="ED109" s="99">
        <v>0</v>
      </c>
      <c r="EE109" s="99">
        <v>0</v>
      </c>
      <c r="EF109" s="99">
        <v>0</v>
      </c>
      <c r="EG109" s="99">
        <v>0</v>
      </c>
      <c r="EH109" s="99">
        <v>0</v>
      </c>
      <c r="EI109" s="99">
        <v>0</v>
      </c>
      <c r="EJ109" s="99">
        <v>0</v>
      </c>
      <c r="EK109" s="99">
        <v>0</v>
      </c>
      <c r="EL109" s="99">
        <v>0</v>
      </c>
      <c r="EM109" s="99">
        <v>0</v>
      </c>
      <c r="EN109" s="99">
        <v>0</v>
      </c>
      <c r="EO109" s="99">
        <v>0</v>
      </c>
      <c r="EP109" s="99">
        <v>0</v>
      </c>
      <c r="EQ109" s="99">
        <v>0</v>
      </c>
      <c r="ER109" s="99">
        <v>0</v>
      </c>
      <c r="ES109" s="99">
        <v>0</v>
      </c>
      <c r="ET109" s="99">
        <v>0</v>
      </c>
      <c r="EU109" s="99">
        <v>0</v>
      </c>
      <c r="EV109" s="99">
        <v>0</v>
      </c>
      <c r="EW109" s="99">
        <v>0</v>
      </c>
      <c r="EX109" s="99">
        <v>0</v>
      </c>
      <c r="EY109" s="99">
        <v>0</v>
      </c>
      <c r="EZ109" s="99">
        <v>0</v>
      </c>
      <c r="FA109" s="99">
        <v>0</v>
      </c>
      <c r="FB109" s="99">
        <v>0</v>
      </c>
      <c r="FC109" s="99">
        <v>0</v>
      </c>
      <c r="FD109" s="99">
        <v>0</v>
      </c>
      <c r="FE109" s="99">
        <v>0</v>
      </c>
      <c r="FF109" s="99">
        <v>0</v>
      </c>
      <c r="FG109" s="99">
        <v>0</v>
      </c>
      <c r="FH109" s="99">
        <v>0</v>
      </c>
      <c r="FI109" s="99">
        <v>0</v>
      </c>
      <c r="FJ109" s="99">
        <v>0</v>
      </c>
      <c r="FK109" s="99">
        <v>0</v>
      </c>
      <c r="FL109" s="99">
        <v>0</v>
      </c>
      <c r="FM109" s="99">
        <v>0</v>
      </c>
      <c r="FN109" s="99">
        <v>0</v>
      </c>
      <c r="FO109" s="99">
        <v>0</v>
      </c>
      <c r="FP109" s="99">
        <v>0</v>
      </c>
      <c r="FQ109" s="99">
        <v>0</v>
      </c>
      <c r="FR109" s="99">
        <v>0</v>
      </c>
      <c r="FS109" s="99">
        <v>0</v>
      </c>
      <c r="FT109" s="99">
        <v>0</v>
      </c>
      <c r="FU109" s="99">
        <v>0</v>
      </c>
      <c r="FV109" s="99">
        <v>0</v>
      </c>
      <c r="FW109" s="99">
        <v>0</v>
      </c>
      <c r="FX109" s="99">
        <v>0</v>
      </c>
      <c r="FY109" s="99">
        <v>0</v>
      </c>
      <c r="FZ109" s="99">
        <v>0</v>
      </c>
      <c r="GA109" s="99">
        <v>0</v>
      </c>
      <c r="GB109" s="99">
        <v>0</v>
      </c>
      <c r="GC109" s="99">
        <v>0</v>
      </c>
      <c r="GD109" s="99">
        <v>0</v>
      </c>
      <c r="GE109" s="99">
        <v>0</v>
      </c>
      <c r="GF109" s="99">
        <v>0</v>
      </c>
      <c r="GG109" s="99">
        <v>0</v>
      </c>
      <c r="GH109" s="99">
        <v>0</v>
      </c>
      <c r="GI109" s="99">
        <v>0</v>
      </c>
      <c r="GJ109" s="99">
        <v>0</v>
      </c>
      <c r="GK109" s="99">
        <v>0</v>
      </c>
      <c r="GL109" s="99">
        <v>0</v>
      </c>
      <c r="GM109" s="99">
        <v>0</v>
      </c>
      <c r="GN109" s="99">
        <v>0</v>
      </c>
      <c r="GO109" s="99">
        <v>0</v>
      </c>
      <c r="GP109" s="99">
        <v>0</v>
      </c>
      <c r="GQ109" s="99">
        <v>0</v>
      </c>
      <c r="GR109" s="99">
        <v>0</v>
      </c>
      <c r="GS109" s="99">
        <v>0</v>
      </c>
      <c r="GT109" s="99">
        <v>0</v>
      </c>
      <c r="GU109" s="99">
        <v>0</v>
      </c>
      <c r="GV109" s="99">
        <v>0</v>
      </c>
      <c r="GW109" s="99">
        <v>0</v>
      </c>
      <c r="GX109" s="99">
        <v>0</v>
      </c>
      <c r="GY109" s="99">
        <v>0</v>
      </c>
      <c r="GZ109" s="99">
        <v>0</v>
      </c>
    </row>
    <row r="110" spans="2:208" s="27" customFormat="1" ht="14.25" hidden="1" outlineLevel="2" x14ac:dyDescent="0.25">
      <c r="B110" s="26">
        <v>20</v>
      </c>
      <c r="C110" s="59">
        <v>232.7</v>
      </c>
      <c r="D110" s="88"/>
      <c r="E110" s="57"/>
      <c r="F110" s="57"/>
      <c r="G110" s="86">
        <v>232.9</v>
      </c>
      <c r="H110" s="40" t="s">
        <v>227</v>
      </c>
      <c r="I110" s="99">
        <v>0</v>
      </c>
      <c r="J110" s="99">
        <v>0</v>
      </c>
      <c r="K110" s="99">
        <v>0</v>
      </c>
      <c r="L110" s="99">
        <v>0</v>
      </c>
      <c r="M110" s="99">
        <v>0</v>
      </c>
      <c r="N110" s="99">
        <v>0</v>
      </c>
      <c r="O110" s="99">
        <v>0</v>
      </c>
      <c r="P110" s="99">
        <v>0</v>
      </c>
      <c r="Q110" s="99">
        <v>0</v>
      </c>
      <c r="R110" s="99">
        <v>0</v>
      </c>
      <c r="S110" s="99">
        <v>0</v>
      </c>
      <c r="T110" s="99">
        <v>0</v>
      </c>
      <c r="U110" s="99">
        <v>0</v>
      </c>
      <c r="V110" s="99">
        <v>0</v>
      </c>
      <c r="W110" s="99">
        <v>0</v>
      </c>
      <c r="X110" s="99">
        <v>0</v>
      </c>
      <c r="Y110" s="99">
        <v>0</v>
      </c>
      <c r="Z110" s="99">
        <v>0</v>
      </c>
      <c r="AA110" s="99">
        <v>0</v>
      </c>
      <c r="AB110" s="99">
        <v>0</v>
      </c>
      <c r="AC110" s="99">
        <v>0</v>
      </c>
      <c r="AD110" s="99">
        <v>0</v>
      </c>
      <c r="AE110" s="99">
        <v>0</v>
      </c>
      <c r="AF110" s="99">
        <v>0</v>
      </c>
      <c r="AG110" s="99">
        <v>0</v>
      </c>
      <c r="AH110" s="99">
        <v>0</v>
      </c>
      <c r="AI110" s="99">
        <v>0</v>
      </c>
      <c r="AJ110" s="99">
        <v>0</v>
      </c>
      <c r="AK110" s="99">
        <v>0</v>
      </c>
      <c r="AL110" s="99">
        <v>0</v>
      </c>
      <c r="AM110" s="99">
        <v>0</v>
      </c>
      <c r="AN110" s="99">
        <v>0</v>
      </c>
      <c r="AO110" s="99">
        <v>0</v>
      </c>
      <c r="AP110" s="99">
        <v>0</v>
      </c>
      <c r="AQ110" s="99">
        <v>0</v>
      </c>
      <c r="AR110" s="99">
        <v>0</v>
      </c>
      <c r="AS110" s="99">
        <v>0</v>
      </c>
      <c r="AT110" s="99">
        <v>0</v>
      </c>
      <c r="AU110" s="99">
        <v>0</v>
      </c>
      <c r="AV110" s="99">
        <v>0</v>
      </c>
      <c r="AW110" s="99">
        <v>0</v>
      </c>
      <c r="AX110" s="99">
        <v>0</v>
      </c>
      <c r="AY110" s="99">
        <v>0</v>
      </c>
      <c r="AZ110" s="99">
        <v>0</v>
      </c>
      <c r="BA110" s="99">
        <v>0</v>
      </c>
      <c r="BB110" s="99">
        <v>0</v>
      </c>
      <c r="BC110" s="99">
        <v>0</v>
      </c>
      <c r="BD110" s="99">
        <v>0</v>
      </c>
      <c r="BE110" s="99">
        <v>0</v>
      </c>
      <c r="BF110" s="99">
        <v>0</v>
      </c>
      <c r="BG110" s="99">
        <v>0</v>
      </c>
      <c r="BH110" s="99">
        <v>0</v>
      </c>
      <c r="BI110" s="99">
        <v>0</v>
      </c>
      <c r="BJ110" s="99">
        <v>0</v>
      </c>
      <c r="BK110" s="99">
        <v>0</v>
      </c>
      <c r="BL110" s="99">
        <v>0</v>
      </c>
      <c r="BM110" s="99">
        <v>0</v>
      </c>
      <c r="BN110" s="99">
        <v>0</v>
      </c>
      <c r="BO110" s="99">
        <v>0</v>
      </c>
      <c r="BP110" s="99">
        <v>0</v>
      </c>
      <c r="BQ110" s="99">
        <v>0</v>
      </c>
      <c r="BR110" s="99">
        <v>0</v>
      </c>
      <c r="BS110" s="99">
        <v>0</v>
      </c>
      <c r="BT110" s="99">
        <v>0</v>
      </c>
      <c r="BU110" s="99">
        <v>0</v>
      </c>
      <c r="BV110" s="99">
        <v>0</v>
      </c>
      <c r="BW110" s="99">
        <v>0</v>
      </c>
      <c r="BX110" s="99">
        <v>0</v>
      </c>
      <c r="BY110" s="99">
        <v>0</v>
      </c>
      <c r="BZ110" s="99">
        <v>0</v>
      </c>
      <c r="CA110" s="99">
        <v>0</v>
      </c>
      <c r="CB110" s="99">
        <v>0</v>
      </c>
      <c r="CC110" s="99">
        <v>0</v>
      </c>
      <c r="CD110" s="99">
        <v>0</v>
      </c>
      <c r="CE110" s="99">
        <v>0</v>
      </c>
      <c r="CF110" s="99">
        <v>0</v>
      </c>
      <c r="CG110" s="99">
        <v>0</v>
      </c>
      <c r="CH110" s="99">
        <v>0</v>
      </c>
      <c r="CI110" s="99">
        <v>0</v>
      </c>
      <c r="CJ110" s="99">
        <v>0</v>
      </c>
      <c r="CK110" s="99">
        <v>0</v>
      </c>
      <c r="CL110" s="99">
        <v>0</v>
      </c>
      <c r="CM110" s="99">
        <v>0</v>
      </c>
      <c r="CN110" s="99">
        <v>0</v>
      </c>
      <c r="CO110" s="99">
        <v>0</v>
      </c>
      <c r="CP110" s="99">
        <v>0</v>
      </c>
      <c r="CQ110" s="99">
        <v>0</v>
      </c>
      <c r="CR110" s="99">
        <v>0</v>
      </c>
      <c r="CS110" s="99">
        <v>0</v>
      </c>
      <c r="CT110" s="99">
        <v>0</v>
      </c>
      <c r="CU110" s="99">
        <v>0</v>
      </c>
      <c r="CV110" s="99">
        <v>0</v>
      </c>
      <c r="CW110" s="99">
        <v>0</v>
      </c>
      <c r="CX110" s="99">
        <v>0</v>
      </c>
      <c r="CY110" s="99">
        <v>0</v>
      </c>
      <c r="CZ110" s="99">
        <v>0</v>
      </c>
      <c r="DA110" s="99">
        <v>0</v>
      </c>
      <c r="DB110" s="99">
        <v>0</v>
      </c>
      <c r="DC110" s="99">
        <v>0</v>
      </c>
      <c r="DD110" s="99">
        <v>0</v>
      </c>
      <c r="DE110" s="99">
        <v>0</v>
      </c>
      <c r="DF110" s="99">
        <v>0</v>
      </c>
      <c r="DG110" s="99">
        <v>0</v>
      </c>
      <c r="DH110" s="99">
        <v>0</v>
      </c>
      <c r="DI110" s="99">
        <v>0</v>
      </c>
      <c r="DJ110" s="99">
        <v>0</v>
      </c>
      <c r="DK110" s="99">
        <v>0</v>
      </c>
      <c r="DL110" s="99">
        <v>0</v>
      </c>
      <c r="DM110" s="99">
        <v>0</v>
      </c>
      <c r="DN110" s="99">
        <v>0</v>
      </c>
      <c r="DO110" s="99">
        <v>0</v>
      </c>
      <c r="DP110" s="99">
        <v>0</v>
      </c>
      <c r="DQ110" s="99">
        <v>0</v>
      </c>
      <c r="DR110" s="99">
        <v>0</v>
      </c>
      <c r="DS110" s="99">
        <v>0</v>
      </c>
      <c r="DT110" s="99">
        <v>0</v>
      </c>
      <c r="DU110" s="99">
        <v>0</v>
      </c>
      <c r="DV110" s="99">
        <v>0</v>
      </c>
      <c r="DW110" s="99">
        <v>0</v>
      </c>
      <c r="DX110" s="99">
        <v>0</v>
      </c>
      <c r="DY110" s="99">
        <v>0</v>
      </c>
      <c r="DZ110" s="99">
        <v>0</v>
      </c>
      <c r="EA110" s="99">
        <v>0</v>
      </c>
      <c r="EB110" s="99">
        <v>0</v>
      </c>
      <c r="EC110" s="99">
        <v>0</v>
      </c>
      <c r="ED110" s="99">
        <v>0</v>
      </c>
      <c r="EE110" s="99">
        <v>0</v>
      </c>
      <c r="EF110" s="99">
        <v>0</v>
      </c>
      <c r="EG110" s="99">
        <v>0</v>
      </c>
      <c r="EH110" s="99">
        <v>0</v>
      </c>
      <c r="EI110" s="99">
        <v>0</v>
      </c>
      <c r="EJ110" s="99">
        <v>0</v>
      </c>
      <c r="EK110" s="99">
        <v>0</v>
      </c>
      <c r="EL110" s="99">
        <v>0</v>
      </c>
      <c r="EM110" s="99">
        <v>0</v>
      </c>
      <c r="EN110" s="99">
        <v>0</v>
      </c>
      <c r="EO110" s="99">
        <v>0</v>
      </c>
      <c r="EP110" s="99">
        <v>0</v>
      </c>
      <c r="EQ110" s="99">
        <v>0</v>
      </c>
      <c r="ER110" s="99">
        <v>0</v>
      </c>
      <c r="ES110" s="99">
        <v>0</v>
      </c>
      <c r="ET110" s="99">
        <v>0</v>
      </c>
      <c r="EU110" s="99">
        <v>0</v>
      </c>
      <c r="EV110" s="99">
        <v>0</v>
      </c>
      <c r="EW110" s="99">
        <v>0</v>
      </c>
      <c r="EX110" s="99">
        <v>0</v>
      </c>
      <c r="EY110" s="99">
        <v>0</v>
      </c>
      <c r="EZ110" s="99">
        <v>0</v>
      </c>
      <c r="FA110" s="99">
        <v>0</v>
      </c>
      <c r="FB110" s="99">
        <v>0</v>
      </c>
      <c r="FC110" s="99">
        <v>0</v>
      </c>
      <c r="FD110" s="99">
        <v>0</v>
      </c>
      <c r="FE110" s="99">
        <v>0</v>
      </c>
      <c r="FF110" s="99">
        <v>0</v>
      </c>
      <c r="FG110" s="99">
        <v>0</v>
      </c>
      <c r="FH110" s="99">
        <v>0</v>
      </c>
      <c r="FI110" s="99">
        <v>0</v>
      </c>
      <c r="FJ110" s="99">
        <v>0</v>
      </c>
      <c r="FK110" s="99">
        <v>0</v>
      </c>
      <c r="FL110" s="99">
        <v>0</v>
      </c>
      <c r="FM110" s="99">
        <v>0</v>
      </c>
      <c r="FN110" s="99">
        <v>0</v>
      </c>
      <c r="FO110" s="99">
        <v>0</v>
      </c>
      <c r="FP110" s="99">
        <v>0</v>
      </c>
      <c r="FQ110" s="99">
        <v>0</v>
      </c>
      <c r="FR110" s="99">
        <v>0</v>
      </c>
      <c r="FS110" s="99">
        <v>0</v>
      </c>
      <c r="FT110" s="99">
        <v>0</v>
      </c>
      <c r="FU110" s="99">
        <v>0</v>
      </c>
      <c r="FV110" s="99">
        <v>0</v>
      </c>
      <c r="FW110" s="99">
        <v>0</v>
      </c>
      <c r="FX110" s="99">
        <v>0</v>
      </c>
      <c r="FY110" s="99">
        <v>0</v>
      </c>
      <c r="FZ110" s="99">
        <v>0</v>
      </c>
      <c r="GA110" s="99">
        <v>0</v>
      </c>
      <c r="GB110" s="99">
        <v>0</v>
      </c>
      <c r="GC110" s="99">
        <v>0</v>
      </c>
      <c r="GD110" s="99">
        <v>0</v>
      </c>
      <c r="GE110" s="99">
        <v>0</v>
      </c>
      <c r="GF110" s="99">
        <v>0</v>
      </c>
      <c r="GG110" s="99">
        <v>0</v>
      </c>
      <c r="GH110" s="99">
        <v>0</v>
      </c>
      <c r="GI110" s="99">
        <v>0</v>
      </c>
      <c r="GJ110" s="99">
        <v>0</v>
      </c>
      <c r="GK110" s="99">
        <v>0</v>
      </c>
      <c r="GL110" s="99">
        <v>0</v>
      </c>
      <c r="GM110" s="99">
        <v>0</v>
      </c>
      <c r="GN110" s="99">
        <v>0</v>
      </c>
      <c r="GO110" s="99">
        <v>0</v>
      </c>
      <c r="GP110" s="99">
        <v>0</v>
      </c>
      <c r="GQ110" s="99">
        <v>0</v>
      </c>
      <c r="GR110" s="99">
        <v>0</v>
      </c>
      <c r="GS110" s="99">
        <v>0</v>
      </c>
      <c r="GT110" s="99">
        <v>0</v>
      </c>
      <c r="GU110" s="99">
        <v>0</v>
      </c>
      <c r="GV110" s="99">
        <v>0</v>
      </c>
      <c r="GW110" s="99">
        <v>0</v>
      </c>
      <c r="GX110" s="99">
        <v>0</v>
      </c>
      <c r="GY110" s="99">
        <v>0</v>
      </c>
      <c r="GZ110" s="99">
        <v>0</v>
      </c>
    </row>
    <row r="111" spans="2:208" ht="17.25" hidden="1" outlineLevel="2" x14ac:dyDescent="0.3">
      <c r="B111" s="21">
        <v>20</v>
      </c>
      <c r="C111" s="24">
        <v>233</v>
      </c>
      <c r="D111" s="87"/>
      <c r="E111" s="61"/>
      <c r="F111" s="24">
        <v>233</v>
      </c>
      <c r="G111" s="80"/>
      <c r="H111" s="34" t="s">
        <v>113</v>
      </c>
      <c r="I111" s="95">
        <v>0</v>
      </c>
      <c r="J111" s="95">
        <v>0</v>
      </c>
      <c r="K111" s="95">
        <v>0</v>
      </c>
      <c r="L111" s="95">
        <v>39980000</v>
      </c>
      <c r="M111" s="95">
        <v>0</v>
      </c>
      <c r="N111" s="95">
        <v>0</v>
      </c>
      <c r="O111" s="95">
        <v>0</v>
      </c>
      <c r="P111" s="95">
        <v>159130000</v>
      </c>
      <c r="Q111" s="95">
        <v>0</v>
      </c>
      <c r="R111" s="95">
        <v>0</v>
      </c>
      <c r="S111" s="95">
        <v>0</v>
      </c>
      <c r="T111" s="95">
        <v>42020000</v>
      </c>
      <c r="U111" s="95">
        <v>0</v>
      </c>
      <c r="V111" s="95">
        <v>0</v>
      </c>
      <c r="W111" s="95">
        <v>0</v>
      </c>
      <c r="X111" s="95">
        <v>168070000</v>
      </c>
      <c r="Y111" s="95">
        <v>0</v>
      </c>
      <c r="Z111" s="95">
        <v>0</v>
      </c>
      <c r="AA111" s="95">
        <v>0</v>
      </c>
      <c r="AB111" s="95">
        <v>0</v>
      </c>
      <c r="AC111" s="95">
        <v>0</v>
      </c>
      <c r="AD111" s="95">
        <v>0</v>
      </c>
      <c r="AE111" s="95">
        <v>0</v>
      </c>
      <c r="AF111" s="95">
        <v>0</v>
      </c>
      <c r="AG111" s="95">
        <v>0</v>
      </c>
      <c r="AH111" s="95">
        <v>0</v>
      </c>
      <c r="AI111" s="95">
        <v>0</v>
      </c>
      <c r="AJ111" s="95">
        <v>32090000</v>
      </c>
      <c r="AK111" s="95">
        <v>0</v>
      </c>
      <c r="AL111" s="95">
        <v>0</v>
      </c>
      <c r="AM111" s="95">
        <v>0</v>
      </c>
      <c r="AN111" s="95">
        <v>128370000</v>
      </c>
      <c r="AO111" s="95">
        <v>0</v>
      </c>
      <c r="AP111" s="95">
        <v>0</v>
      </c>
      <c r="AQ111" s="95">
        <v>0</v>
      </c>
      <c r="AR111" s="95">
        <v>280000000</v>
      </c>
      <c r="AS111" s="95">
        <v>0</v>
      </c>
      <c r="AT111" s="95">
        <v>0</v>
      </c>
      <c r="AU111" s="95">
        <v>0</v>
      </c>
      <c r="AV111" s="95">
        <v>160000000</v>
      </c>
      <c r="AW111" s="95">
        <v>0</v>
      </c>
      <c r="AX111" s="95">
        <v>0</v>
      </c>
      <c r="AY111" s="95">
        <v>0</v>
      </c>
      <c r="AZ111" s="95">
        <v>60000000</v>
      </c>
      <c r="BA111" s="95">
        <v>0</v>
      </c>
      <c r="BB111" s="95">
        <v>0</v>
      </c>
      <c r="BC111" s="95">
        <v>0</v>
      </c>
      <c r="BD111" s="95">
        <v>110000000</v>
      </c>
      <c r="BE111" s="95">
        <v>0</v>
      </c>
      <c r="BF111" s="95">
        <v>0</v>
      </c>
      <c r="BG111" s="95">
        <v>0</v>
      </c>
      <c r="BH111" s="95">
        <v>40000000</v>
      </c>
      <c r="BI111" s="95">
        <v>0</v>
      </c>
      <c r="BJ111" s="95">
        <v>0</v>
      </c>
      <c r="BK111" s="95">
        <v>0</v>
      </c>
      <c r="BL111" s="95">
        <v>70000000</v>
      </c>
      <c r="BM111" s="95">
        <v>83591992</v>
      </c>
      <c r="BN111" s="95">
        <v>62804764</v>
      </c>
      <c r="BO111" s="95">
        <v>11415404</v>
      </c>
      <c r="BP111" s="95">
        <v>101199672</v>
      </c>
      <c r="BQ111" s="95">
        <v>81100002</v>
      </c>
      <c r="BR111" s="95">
        <v>41746608</v>
      </c>
      <c r="BS111" s="95">
        <v>8693877</v>
      </c>
      <c r="BT111" s="95">
        <v>82559522</v>
      </c>
      <c r="BU111" s="95">
        <v>27207357</v>
      </c>
      <c r="BV111" s="95">
        <v>11088896</v>
      </c>
      <c r="BW111" s="95">
        <v>3062626</v>
      </c>
      <c r="BX111" s="95">
        <v>41358879</v>
      </c>
      <c r="BY111" s="95">
        <v>52093772</v>
      </c>
      <c r="BZ111" s="95">
        <v>20794450</v>
      </c>
      <c r="CA111" s="95">
        <v>5100502</v>
      </c>
      <c r="CB111" s="95">
        <v>78029301</v>
      </c>
      <c r="CC111" s="95">
        <v>27180000</v>
      </c>
      <c r="CD111" s="95">
        <v>9166000</v>
      </c>
      <c r="CE111" s="95">
        <v>2128000</v>
      </c>
      <c r="CF111" s="95">
        <v>38474000</v>
      </c>
      <c r="CG111" s="95">
        <v>0</v>
      </c>
      <c r="CH111" s="95">
        <v>0</v>
      </c>
      <c r="CI111" s="95">
        <v>0</v>
      </c>
      <c r="CJ111" s="95">
        <v>0</v>
      </c>
      <c r="CK111" s="95">
        <v>0</v>
      </c>
      <c r="CL111" s="95">
        <v>0</v>
      </c>
      <c r="CM111" s="95">
        <v>0</v>
      </c>
      <c r="CN111" s="95">
        <v>30000000</v>
      </c>
      <c r="CO111" s="95">
        <v>0</v>
      </c>
      <c r="CP111" s="95">
        <v>0</v>
      </c>
      <c r="CQ111" s="95">
        <v>0</v>
      </c>
      <c r="CR111" s="95">
        <v>37000000</v>
      </c>
      <c r="CS111" s="95">
        <v>57282993.410000004</v>
      </c>
      <c r="CT111" s="95">
        <v>27765766</v>
      </c>
      <c r="CU111" s="95">
        <v>5608569</v>
      </c>
      <c r="CV111" s="95">
        <v>90657330</v>
      </c>
      <c r="CW111" s="95">
        <v>105529355.74897379</v>
      </c>
      <c r="CX111" s="95">
        <v>50064448.511728905</v>
      </c>
      <c r="CY111" s="95">
        <v>8696750.2326297611</v>
      </c>
      <c r="CZ111" s="95">
        <v>164290554.49333233</v>
      </c>
      <c r="DA111" s="95">
        <v>251242947.39732641</v>
      </c>
      <c r="DB111" s="95">
        <v>119441069.45551179</v>
      </c>
      <c r="DC111" s="95">
        <v>23304505.550792396</v>
      </c>
      <c r="DD111" s="95">
        <v>285758851.22798276</v>
      </c>
      <c r="DE111" s="95">
        <v>0</v>
      </c>
      <c r="DF111" s="95">
        <v>0</v>
      </c>
      <c r="DG111" s="95">
        <v>0</v>
      </c>
      <c r="DH111" s="95">
        <v>17362219.457905564</v>
      </c>
      <c r="DI111" s="95">
        <v>0</v>
      </c>
      <c r="DJ111" s="95">
        <v>0</v>
      </c>
      <c r="DK111" s="95">
        <v>0</v>
      </c>
      <c r="DL111" s="95">
        <v>28452264.511959445</v>
      </c>
      <c r="DM111" s="95">
        <v>0</v>
      </c>
      <c r="DN111" s="95">
        <v>0</v>
      </c>
      <c r="DO111" s="95">
        <v>0</v>
      </c>
      <c r="DP111" s="95">
        <v>52390708.53810776</v>
      </c>
      <c r="DQ111" s="95">
        <v>0</v>
      </c>
      <c r="DR111" s="95">
        <v>0</v>
      </c>
      <c r="DS111" s="95">
        <v>0</v>
      </c>
      <c r="DT111" s="95">
        <v>98187960.039120302</v>
      </c>
      <c r="DU111" s="95">
        <v>0</v>
      </c>
      <c r="DV111" s="95">
        <v>0</v>
      </c>
      <c r="DW111" s="95">
        <v>0</v>
      </c>
      <c r="DX111" s="95">
        <v>184205484.50689685</v>
      </c>
      <c r="DY111" s="95">
        <v>0</v>
      </c>
      <c r="DZ111" s="95">
        <v>0</v>
      </c>
      <c r="EA111" s="95">
        <v>0</v>
      </c>
      <c r="EB111" s="95">
        <v>225609336.46413538</v>
      </c>
      <c r="EC111" s="95">
        <v>0</v>
      </c>
      <c r="ED111" s="95">
        <v>0</v>
      </c>
      <c r="EE111" s="95">
        <v>0</v>
      </c>
      <c r="EF111" s="95">
        <v>111750000</v>
      </c>
      <c r="EG111" s="95">
        <v>0</v>
      </c>
      <c r="EH111" s="95">
        <v>0</v>
      </c>
      <c r="EI111" s="95">
        <v>0</v>
      </c>
      <c r="EJ111" s="95">
        <v>30080354</v>
      </c>
      <c r="EK111" s="95">
        <v>80800000</v>
      </c>
      <c r="EL111" s="95">
        <v>33300000</v>
      </c>
      <c r="EM111" s="95">
        <v>4400000</v>
      </c>
      <c r="EN111" s="264">
        <v>73850000</v>
      </c>
      <c r="EO111" s="95">
        <v>0</v>
      </c>
      <c r="EP111" s="95">
        <v>0</v>
      </c>
      <c r="EQ111" s="95">
        <v>0</v>
      </c>
      <c r="ER111" s="95">
        <v>178598826</v>
      </c>
      <c r="ES111" s="95">
        <v>0</v>
      </c>
      <c r="ET111" s="95">
        <v>0</v>
      </c>
      <c r="EU111" s="95">
        <v>0</v>
      </c>
      <c r="EV111" s="95">
        <v>178598826</v>
      </c>
      <c r="EW111" s="95">
        <v>0</v>
      </c>
      <c r="EX111" s="95">
        <v>0</v>
      </c>
      <c r="EY111" s="95">
        <v>0</v>
      </c>
      <c r="EZ111" s="95">
        <v>37130000</v>
      </c>
      <c r="FA111" s="95">
        <v>0</v>
      </c>
      <c r="FB111" s="95">
        <v>0</v>
      </c>
      <c r="FC111" s="95">
        <v>0</v>
      </c>
      <c r="FD111" s="95">
        <v>36522000</v>
      </c>
      <c r="FE111" s="95">
        <v>0</v>
      </c>
      <c r="FF111" s="95">
        <v>0</v>
      </c>
      <c r="FG111" s="95">
        <v>0</v>
      </c>
      <c r="FH111" s="95">
        <v>35967000</v>
      </c>
      <c r="FI111" s="95">
        <v>0</v>
      </c>
      <c r="FJ111" s="95">
        <v>0</v>
      </c>
      <c r="FK111" s="95">
        <v>0</v>
      </c>
      <c r="FL111" s="95">
        <v>71934000</v>
      </c>
      <c r="FM111" s="95">
        <v>15428000</v>
      </c>
      <c r="FN111" s="95">
        <v>9974061</v>
      </c>
      <c r="FO111" s="95">
        <v>5840965</v>
      </c>
      <c r="FP111" s="95">
        <v>46110503</v>
      </c>
      <c r="FQ111" s="95">
        <v>15428000</v>
      </c>
      <c r="FR111" s="95">
        <v>9235217</v>
      </c>
      <c r="FS111" s="95">
        <v>5840966</v>
      </c>
      <c r="FT111" s="95">
        <v>45066146</v>
      </c>
      <c r="FU111" s="95">
        <v>15428000</v>
      </c>
      <c r="FV111" s="95">
        <v>8904002</v>
      </c>
      <c r="FW111" s="95">
        <v>5840966</v>
      </c>
      <c r="FX111" s="95">
        <v>44598688</v>
      </c>
      <c r="FY111" s="95">
        <v>7933200</v>
      </c>
      <c r="FZ111" s="95">
        <v>8424759</v>
      </c>
      <c r="GA111" s="95">
        <v>5569342</v>
      </c>
      <c r="GB111" s="95">
        <v>33392021</v>
      </c>
      <c r="GC111" s="95">
        <v>7933200</v>
      </c>
      <c r="GD111" s="95">
        <v>7802765</v>
      </c>
      <c r="GE111" s="95">
        <v>5569342</v>
      </c>
      <c r="GF111" s="95">
        <v>32563240</v>
      </c>
      <c r="GG111" s="95">
        <v>7933200</v>
      </c>
      <c r="GH111" s="95">
        <v>305324</v>
      </c>
      <c r="GI111" s="95">
        <v>7556886</v>
      </c>
      <c r="GJ111" s="95">
        <v>32236342</v>
      </c>
      <c r="GK111" s="95">
        <v>13160000</v>
      </c>
      <c r="GL111" s="95">
        <v>9033867</v>
      </c>
      <c r="GM111" s="95">
        <v>5671406</v>
      </c>
      <c r="GN111" s="95">
        <v>28126067</v>
      </c>
      <c r="GO111" s="95">
        <v>13160000</v>
      </c>
      <c r="GP111" s="95">
        <v>8391797</v>
      </c>
      <c r="GQ111" s="95">
        <v>5671406</v>
      </c>
      <c r="GR111" s="95">
        <v>27482276</v>
      </c>
      <c r="GS111" s="95">
        <v>13160000</v>
      </c>
      <c r="GT111" s="95">
        <v>8127431</v>
      </c>
      <c r="GU111" s="95">
        <v>5671406</v>
      </c>
      <c r="GV111" s="95">
        <v>27215288</v>
      </c>
      <c r="GW111" s="95">
        <v>0</v>
      </c>
      <c r="GX111" s="95">
        <v>0</v>
      </c>
      <c r="GY111" s="95">
        <v>0</v>
      </c>
      <c r="GZ111" s="95">
        <v>14000000</v>
      </c>
    </row>
    <row r="112" spans="2:208" s="27" customFormat="1" ht="14.25" hidden="1" outlineLevel="2" x14ac:dyDescent="0.25">
      <c r="B112" s="26">
        <v>20</v>
      </c>
      <c r="C112" s="59">
        <v>233.1</v>
      </c>
      <c r="D112" s="88"/>
      <c r="E112" s="57"/>
      <c r="F112" s="57"/>
      <c r="G112" s="86">
        <v>233.1</v>
      </c>
      <c r="H112" s="40" t="s">
        <v>114</v>
      </c>
      <c r="I112" s="99">
        <v>0</v>
      </c>
      <c r="J112" s="99">
        <v>0</v>
      </c>
      <c r="K112" s="99">
        <v>0</v>
      </c>
      <c r="L112" s="99">
        <v>0</v>
      </c>
      <c r="M112" s="99">
        <v>0</v>
      </c>
      <c r="N112" s="99">
        <v>0</v>
      </c>
      <c r="O112" s="99">
        <v>0</v>
      </c>
      <c r="P112" s="99">
        <v>0</v>
      </c>
      <c r="Q112" s="99">
        <v>0</v>
      </c>
      <c r="R112" s="99">
        <v>0</v>
      </c>
      <c r="S112" s="99">
        <v>0</v>
      </c>
      <c r="T112" s="99">
        <v>0</v>
      </c>
      <c r="U112" s="99">
        <v>0</v>
      </c>
      <c r="V112" s="99">
        <v>0</v>
      </c>
      <c r="W112" s="99">
        <v>0</v>
      </c>
      <c r="X112" s="99">
        <v>0</v>
      </c>
      <c r="Y112" s="99">
        <v>0</v>
      </c>
      <c r="Z112" s="99">
        <v>0</v>
      </c>
      <c r="AA112" s="99">
        <v>0</v>
      </c>
      <c r="AB112" s="99">
        <v>0</v>
      </c>
      <c r="AC112" s="99">
        <v>0</v>
      </c>
      <c r="AD112" s="99">
        <v>0</v>
      </c>
      <c r="AE112" s="99">
        <v>0</v>
      </c>
      <c r="AF112" s="99">
        <v>0</v>
      </c>
      <c r="AG112" s="99">
        <v>0</v>
      </c>
      <c r="AH112" s="99">
        <v>0</v>
      </c>
      <c r="AI112" s="99">
        <v>0</v>
      </c>
      <c r="AJ112" s="99">
        <v>0</v>
      </c>
      <c r="AK112" s="99">
        <v>0</v>
      </c>
      <c r="AL112" s="99">
        <v>0</v>
      </c>
      <c r="AM112" s="99">
        <v>0</v>
      </c>
      <c r="AN112" s="99">
        <v>0</v>
      </c>
      <c r="AO112" s="99">
        <v>0</v>
      </c>
      <c r="AP112" s="99">
        <v>0</v>
      </c>
      <c r="AQ112" s="99">
        <v>0</v>
      </c>
      <c r="AR112" s="99">
        <v>0</v>
      </c>
      <c r="AS112" s="99">
        <v>0</v>
      </c>
      <c r="AT112" s="99">
        <v>0</v>
      </c>
      <c r="AU112" s="99">
        <v>0</v>
      </c>
      <c r="AV112" s="99">
        <v>0</v>
      </c>
      <c r="AW112" s="99">
        <v>0</v>
      </c>
      <c r="AX112" s="99">
        <v>0</v>
      </c>
      <c r="AY112" s="99">
        <v>0</v>
      </c>
      <c r="AZ112" s="99">
        <v>0</v>
      </c>
      <c r="BA112" s="99">
        <v>0</v>
      </c>
      <c r="BB112" s="99">
        <v>0</v>
      </c>
      <c r="BC112" s="99">
        <v>0</v>
      </c>
      <c r="BD112" s="99">
        <v>0</v>
      </c>
      <c r="BE112" s="99">
        <v>0</v>
      </c>
      <c r="BF112" s="99">
        <v>0</v>
      </c>
      <c r="BG112" s="99">
        <v>0</v>
      </c>
      <c r="BH112" s="99">
        <v>0</v>
      </c>
      <c r="BI112" s="99">
        <v>0</v>
      </c>
      <c r="BJ112" s="99">
        <v>0</v>
      </c>
      <c r="BK112" s="99">
        <v>0</v>
      </c>
      <c r="BL112" s="99">
        <v>0</v>
      </c>
      <c r="BM112" s="99">
        <v>31200948</v>
      </c>
      <c r="BN112" s="99">
        <v>21581161</v>
      </c>
      <c r="BO112" s="99">
        <v>3830379</v>
      </c>
      <c r="BP112" s="99">
        <v>56612488</v>
      </c>
      <c r="BQ112" s="99">
        <v>30642472</v>
      </c>
      <c r="BR112" s="99">
        <v>15280100</v>
      </c>
      <c r="BS112" s="99">
        <v>3058393</v>
      </c>
      <c r="BT112" s="99">
        <v>48980965</v>
      </c>
      <c r="BU112" s="99">
        <v>14741172</v>
      </c>
      <c r="BV112" s="99">
        <v>7118162</v>
      </c>
      <c r="BW112" s="99">
        <v>1693228</v>
      </c>
      <c r="BX112" s="99">
        <v>23552562</v>
      </c>
      <c r="BY112" s="99">
        <v>30698175</v>
      </c>
      <c r="BZ112" s="99">
        <v>14184883</v>
      </c>
      <c r="CA112" s="99">
        <v>2958227</v>
      </c>
      <c r="CB112" s="99">
        <v>47841279</v>
      </c>
      <c r="CC112" s="99">
        <v>14742000</v>
      </c>
      <c r="CD112" s="99">
        <v>7118000</v>
      </c>
      <c r="CE112" s="99">
        <v>1693000</v>
      </c>
      <c r="CF112" s="99">
        <v>23553000</v>
      </c>
      <c r="CG112" s="99">
        <v>0</v>
      </c>
      <c r="CH112" s="99">
        <v>0</v>
      </c>
      <c r="CI112" s="99">
        <v>0</v>
      </c>
      <c r="CJ112" s="99">
        <v>0</v>
      </c>
      <c r="CK112" s="99">
        <v>0</v>
      </c>
      <c r="CL112" s="99">
        <v>0</v>
      </c>
      <c r="CM112" s="99">
        <v>0</v>
      </c>
      <c r="CN112" s="99">
        <v>0</v>
      </c>
      <c r="CO112" s="99">
        <v>0</v>
      </c>
      <c r="CP112" s="99">
        <v>0</v>
      </c>
      <c r="CQ112" s="99">
        <v>0</v>
      </c>
      <c r="CR112" s="99">
        <v>0</v>
      </c>
      <c r="CS112" s="99">
        <v>22934385.600000001</v>
      </c>
      <c r="CT112" s="99">
        <v>11006353</v>
      </c>
      <c r="CU112" s="99">
        <v>2241926</v>
      </c>
      <c r="CV112" s="99">
        <v>36182665</v>
      </c>
      <c r="CW112" s="99">
        <v>45126609.738129012</v>
      </c>
      <c r="CX112" s="99">
        <v>21821981.434661489</v>
      </c>
      <c r="CY112" s="99">
        <v>4341490.3779280093</v>
      </c>
      <c r="CZ112" s="99">
        <v>71290081.550718457</v>
      </c>
      <c r="DA112" s="99">
        <v>68601611.458691031</v>
      </c>
      <c r="DB112" s="99">
        <v>32921723.69676825</v>
      </c>
      <c r="DC112" s="99">
        <v>6706336.0201886594</v>
      </c>
      <c r="DD112" s="99">
        <v>108229671.17564796</v>
      </c>
      <c r="DE112" s="99">
        <v>0</v>
      </c>
      <c r="DF112" s="99">
        <v>0</v>
      </c>
      <c r="DG112" s="99">
        <v>0</v>
      </c>
      <c r="DH112" s="99">
        <v>0</v>
      </c>
      <c r="DI112" s="99">
        <v>0</v>
      </c>
      <c r="DJ112" s="99">
        <v>0</v>
      </c>
      <c r="DK112" s="99">
        <v>0</v>
      </c>
      <c r="DL112" s="99">
        <v>0</v>
      </c>
      <c r="DM112" s="99">
        <v>0</v>
      </c>
      <c r="DN112" s="99">
        <v>0</v>
      </c>
      <c r="DO112" s="99">
        <v>0</v>
      </c>
      <c r="DP112" s="99">
        <v>0</v>
      </c>
      <c r="DQ112" s="99">
        <v>0</v>
      </c>
      <c r="DR112" s="99">
        <v>0</v>
      </c>
      <c r="DS112" s="99">
        <v>0</v>
      </c>
      <c r="DT112" s="99">
        <v>0</v>
      </c>
      <c r="DU112" s="99">
        <v>0</v>
      </c>
      <c r="DV112" s="99">
        <v>0</v>
      </c>
      <c r="DW112" s="99">
        <v>0</v>
      </c>
      <c r="DX112" s="99">
        <v>0</v>
      </c>
      <c r="DY112" s="99">
        <v>0</v>
      </c>
      <c r="DZ112" s="99">
        <v>0</v>
      </c>
      <c r="EA112" s="99">
        <v>0</v>
      </c>
      <c r="EB112" s="99">
        <v>0</v>
      </c>
      <c r="EC112" s="99">
        <v>0</v>
      </c>
      <c r="ED112" s="99">
        <v>0</v>
      </c>
      <c r="EE112" s="99">
        <v>0</v>
      </c>
      <c r="EF112" s="99">
        <v>55875000</v>
      </c>
      <c r="EG112" s="99">
        <v>0</v>
      </c>
      <c r="EH112" s="99">
        <v>0</v>
      </c>
      <c r="EI112" s="99">
        <v>0</v>
      </c>
      <c r="EJ112" s="99">
        <v>0</v>
      </c>
      <c r="EK112" s="99">
        <v>30500000</v>
      </c>
      <c r="EL112" s="99">
        <v>12600000</v>
      </c>
      <c r="EM112" s="99">
        <v>1600000</v>
      </c>
      <c r="EN112" s="99">
        <v>44780000</v>
      </c>
      <c r="EO112" s="99">
        <v>0</v>
      </c>
      <c r="EP112" s="99">
        <v>0</v>
      </c>
      <c r="EQ112" s="99">
        <v>0</v>
      </c>
      <c r="ER112" s="99">
        <v>109042060</v>
      </c>
      <c r="ES112" s="99">
        <v>0</v>
      </c>
      <c r="ET112" s="99">
        <v>0</v>
      </c>
      <c r="EU112" s="99">
        <v>0</v>
      </c>
      <c r="EV112" s="99">
        <v>109042060</v>
      </c>
      <c r="EW112" s="99">
        <v>0</v>
      </c>
      <c r="EX112" s="99">
        <v>0</v>
      </c>
      <c r="EY112" s="99">
        <v>0</v>
      </c>
      <c r="EZ112" s="99">
        <v>23970000.000000004</v>
      </c>
      <c r="FA112" s="99">
        <v>0</v>
      </c>
      <c r="FB112" s="99">
        <v>0</v>
      </c>
      <c r="FC112" s="99">
        <v>0</v>
      </c>
      <c r="FD112" s="99">
        <v>23550000</v>
      </c>
      <c r="FE112" s="99">
        <v>0</v>
      </c>
      <c r="FF112" s="99">
        <v>0</v>
      </c>
      <c r="FG112" s="99">
        <v>0</v>
      </c>
      <c r="FH112" s="99">
        <v>23165000</v>
      </c>
      <c r="FI112" s="99">
        <v>0</v>
      </c>
      <c r="FJ112" s="99">
        <v>0</v>
      </c>
      <c r="FK112" s="99">
        <v>0</v>
      </c>
      <c r="FL112" s="99">
        <v>46331000</v>
      </c>
      <c r="FM112" s="99">
        <v>0</v>
      </c>
      <c r="FN112" s="99">
        <v>0</v>
      </c>
      <c r="FO112" s="99">
        <v>0</v>
      </c>
      <c r="FP112" s="99">
        <v>31243027</v>
      </c>
      <c r="FQ112" s="99">
        <v>0</v>
      </c>
      <c r="FR112" s="99">
        <v>0</v>
      </c>
      <c r="FS112" s="99">
        <v>0</v>
      </c>
      <c r="FT112" s="99">
        <v>30504183</v>
      </c>
      <c r="FU112" s="99">
        <v>0</v>
      </c>
      <c r="FV112" s="99">
        <v>0</v>
      </c>
      <c r="FW112" s="99">
        <v>0</v>
      </c>
      <c r="FX112" s="99">
        <v>30172968</v>
      </c>
      <c r="FY112" s="99">
        <v>0</v>
      </c>
      <c r="FZ112" s="99">
        <v>0</v>
      </c>
      <c r="GA112" s="99">
        <v>0</v>
      </c>
      <c r="GB112" s="99">
        <v>21927301</v>
      </c>
      <c r="GC112" s="99">
        <v>0</v>
      </c>
      <c r="GD112" s="99">
        <v>0</v>
      </c>
      <c r="GE112" s="99">
        <v>0</v>
      </c>
      <c r="GF112" s="99">
        <v>21305307</v>
      </c>
      <c r="GG112" s="99">
        <v>0</v>
      </c>
      <c r="GH112" s="99">
        <v>0</v>
      </c>
      <c r="GI112" s="99">
        <v>0</v>
      </c>
      <c r="GJ112" s="99">
        <v>21059448</v>
      </c>
      <c r="GK112" s="99">
        <v>0</v>
      </c>
      <c r="GL112" s="99">
        <v>0</v>
      </c>
      <c r="GM112" s="99">
        <v>0</v>
      </c>
      <c r="GN112" s="99">
        <v>27865273</v>
      </c>
      <c r="GO112" s="99">
        <v>0</v>
      </c>
      <c r="GP112" s="99">
        <v>0</v>
      </c>
      <c r="GQ112" s="99">
        <v>0</v>
      </c>
      <c r="GR112" s="99">
        <v>27223203</v>
      </c>
      <c r="GS112" s="99">
        <v>0</v>
      </c>
      <c r="GT112" s="99">
        <v>0</v>
      </c>
      <c r="GU112" s="99">
        <v>0</v>
      </c>
      <c r="GV112" s="99">
        <v>26958837</v>
      </c>
      <c r="GW112" s="99">
        <v>0</v>
      </c>
      <c r="GX112" s="99">
        <v>0</v>
      </c>
      <c r="GY112" s="99">
        <v>0</v>
      </c>
      <c r="GZ112" s="99">
        <v>0</v>
      </c>
    </row>
    <row r="113" spans="2:208" s="27" customFormat="1" ht="14.25" hidden="1" outlineLevel="2" x14ac:dyDescent="0.25">
      <c r="B113" s="26">
        <v>20</v>
      </c>
      <c r="C113" s="59">
        <v>233.2</v>
      </c>
      <c r="D113" s="88"/>
      <c r="E113" s="57"/>
      <c r="F113" s="57"/>
      <c r="G113" s="86">
        <v>233.2</v>
      </c>
      <c r="H113" s="40" t="s">
        <v>115</v>
      </c>
      <c r="I113" s="99">
        <v>0</v>
      </c>
      <c r="J113" s="99">
        <v>0</v>
      </c>
      <c r="K113" s="99">
        <v>0</v>
      </c>
      <c r="L113" s="99">
        <v>0</v>
      </c>
      <c r="M113" s="99">
        <v>0</v>
      </c>
      <c r="N113" s="99">
        <v>0</v>
      </c>
      <c r="O113" s="99">
        <v>0</v>
      </c>
      <c r="P113" s="99">
        <v>0</v>
      </c>
      <c r="Q113" s="99">
        <v>0</v>
      </c>
      <c r="R113" s="99">
        <v>0</v>
      </c>
      <c r="S113" s="99">
        <v>0</v>
      </c>
      <c r="T113" s="99">
        <v>0</v>
      </c>
      <c r="U113" s="99">
        <v>0</v>
      </c>
      <c r="V113" s="99">
        <v>0</v>
      </c>
      <c r="W113" s="99">
        <v>0</v>
      </c>
      <c r="X113" s="99">
        <v>0</v>
      </c>
      <c r="Y113" s="99">
        <v>0</v>
      </c>
      <c r="Z113" s="99">
        <v>0</v>
      </c>
      <c r="AA113" s="99">
        <v>0</v>
      </c>
      <c r="AB113" s="99">
        <v>0</v>
      </c>
      <c r="AC113" s="99">
        <v>0</v>
      </c>
      <c r="AD113" s="99">
        <v>0</v>
      </c>
      <c r="AE113" s="99">
        <v>0</v>
      </c>
      <c r="AF113" s="99">
        <v>0</v>
      </c>
      <c r="AG113" s="99">
        <v>0</v>
      </c>
      <c r="AH113" s="99">
        <v>0</v>
      </c>
      <c r="AI113" s="99">
        <v>0</v>
      </c>
      <c r="AJ113" s="99">
        <v>0</v>
      </c>
      <c r="AK113" s="99">
        <v>0</v>
      </c>
      <c r="AL113" s="99">
        <v>0</v>
      </c>
      <c r="AM113" s="99">
        <v>0</v>
      </c>
      <c r="AN113" s="99">
        <v>0</v>
      </c>
      <c r="AO113" s="99">
        <v>0</v>
      </c>
      <c r="AP113" s="99">
        <v>0</v>
      </c>
      <c r="AQ113" s="99">
        <v>0</v>
      </c>
      <c r="AR113" s="99">
        <v>0</v>
      </c>
      <c r="AS113" s="99">
        <v>0</v>
      </c>
      <c r="AT113" s="99">
        <v>0</v>
      </c>
      <c r="AU113" s="99">
        <v>0</v>
      </c>
      <c r="AV113" s="99">
        <v>0</v>
      </c>
      <c r="AW113" s="99">
        <v>0</v>
      </c>
      <c r="AX113" s="99">
        <v>0</v>
      </c>
      <c r="AY113" s="99">
        <v>0</v>
      </c>
      <c r="AZ113" s="99">
        <v>0</v>
      </c>
      <c r="BA113" s="99">
        <v>0</v>
      </c>
      <c r="BB113" s="99">
        <v>0</v>
      </c>
      <c r="BC113" s="99">
        <v>0</v>
      </c>
      <c r="BD113" s="99">
        <v>0</v>
      </c>
      <c r="BE113" s="99">
        <v>0</v>
      </c>
      <c r="BF113" s="99">
        <v>0</v>
      </c>
      <c r="BG113" s="99">
        <v>0</v>
      </c>
      <c r="BH113" s="99">
        <v>0</v>
      </c>
      <c r="BI113" s="99">
        <v>0</v>
      </c>
      <c r="BJ113" s="99">
        <v>0</v>
      </c>
      <c r="BK113" s="99">
        <v>0</v>
      </c>
      <c r="BL113" s="99">
        <v>0</v>
      </c>
      <c r="BM113" s="99">
        <v>0</v>
      </c>
      <c r="BN113" s="99">
        <v>0</v>
      </c>
      <c r="BO113" s="99">
        <v>0</v>
      </c>
      <c r="BP113" s="99">
        <v>0</v>
      </c>
      <c r="BQ113" s="99">
        <v>0</v>
      </c>
      <c r="BR113" s="99">
        <v>0</v>
      </c>
      <c r="BS113" s="99">
        <v>0</v>
      </c>
      <c r="BT113" s="99">
        <v>0</v>
      </c>
      <c r="BU113" s="99">
        <v>0</v>
      </c>
      <c r="BV113" s="99">
        <v>0</v>
      </c>
      <c r="BW113" s="99">
        <v>0</v>
      </c>
      <c r="BX113" s="99">
        <v>0</v>
      </c>
      <c r="BY113" s="99">
        <v>0</v>
      </c>
      <c r="BZ113" s="99">
        <v>0</v>
      </c>
      <c r="CA113" s="99">
        <v>0</v>
      </c>
      <c r="CB113" s="99">
        <v>0</v>
      </c>
      <c r="CC113" s="99">
        <v>0</v>
      </c>
      <c r="CD113" s="99">
        <v>0</v>
      </c>
      <c r="CE113" s="99">
        <v>0</v>
      </c>
      <c r="CF113" s="99">
        <v>0</v>
      </c>
      <c r="CG113" s="99">
        <v>0</v>
      </c>
      <c r="CH113" s="99">
        <v>0</v>
      </c>
      <c r="CI113" s="99">
        <v>0</v>
      </c>
      <c r="CJ113" s="99">
        <v>0</v>
      </c>
      <c r="CK113" s="99">
        <v>0</v>
      </c>
      <c r="CL113" s="99">
        <v>0</v>
      </c>
      <c r="CM113" s="99">
        <v>0</v>
      </c>
      <c r="CN113" s="99">
        <v>0</v>
      </c>
      <c r="CO113" s="99">
        <v>0</v>
      </c>
      <c r="CP113" s="99">
        <v>0</v>
      </c>
      <c r="CQ113" s="99">
        <v>0</v>
      </c>
      <c r="CR113" s="99">
        <v>0</v>
      </c>
      <c r="CS113" s="99">
        <v>0</v>
      </c>
      <c r="CT113" s="99">
        <v>0</v>
      </c>
      <c r="CU113" s="99">
        <v>0</v>
      </c>
      <c r="CV113" s="99">
        <v>0</v>
      </c>
      <c r="CW113" s="99">
        <v>0</v>
      </c>
      <c r="CX113" s="99">
        <v>0</v>
      </c>
      <c r="CY113" s="99">
        <v>0</v>
      </c>
      <c r="CZ113" s="99">
        <v>0</v>
      </c>
      <c r="DA113" s="99">
        <v>0</v>
      </c>
      <c r="DB113" s="99">
        <v>0</v>
      </c>
      <c r="DC113" s="99">
        <v>0</v>
      </c>
      <c r="DD113" s="99">
        <v>0</v>
      </c>
      <c r="DE113" s="99">
        <v>0</v>
      </c>
      <c r="DF113" s="99">
        <v>0</v>
      </c>
      <c r="DG113" s="99">
        <v>0</v>
      </c>
      <c r="DH113" s="99">
        <v>0</v>
      </c>
      <c r="DI113" s="99">
        <v>0</v>
      </c>
      <c r="DJ113" s="99">
        <v>0</v>
      </c>
      <c r="DK113" s="99">
        <v>0</v>
      </c>
      <c r="DL113" s="99">
        <v>0</v>
      </c>
      <c r="DM113" s="99">
        <v>0</v>
      </c>
      <c r="DN113" s="99">
        <v>0</v>
      </c>
      <c r="DO113" s="99">
        <v>0</v>
      </c>
      <c r="DP113" s="99">
        <v>0</v>
      </c>
      <c r="DQ113" s="99">
        <v>0</v>
      </c>
      <c r="DR113" s="99">
        <v>0</v>
      </c>
      <c r="DS113" s="99">
        <v>0</v>
      </c>
      <c r="DT113" s="99">
        <v>0</v>
      </c>
      <c r="DU113" s="99">
        <v>0</v>
      </c>
      <c r="DV113" s="99">
        <v>0</v>
      </c>
      <c r="DW113" s="99">
        <v>0</v>
      </c>
      <c r="DX113" s="99">
        <v>0</v>
      </c>
      <c r="DY113" s="99">
        <v>0</v>
      </c>
      <c r="DZ113" s="99">
        <v>0</v>
      </c>
      <c r="EA113" s="99">
        <v>0</v>
      </c>
      <c r="EB113" s="99">
        <v>0</v>
      </c>
      <c r="EC113" s="99">
        <v>0</v>
      </c>
      <c r="ED113" s="99">
        <v>0</v>
      </c>
      <c r="EE113" s="99">
        <v>0</v>
      </c>
      <c r="EF113" s="99">
        <v>0</v>
      </c>
      <c r="EG113" s="99">
        <v>0</v>
      </c>
      <c r="EH113" s="99">
        <v>0</v>
      </c>
      <c r="EI113" s="99">
        <v>0</v>
      </c>
      <c r="EJ113" s="99">
        <v>0</v>
      </c>
      <c r="EK113" s="99">
        <v>0</v>
      </c>
      <c r="EL113" s="99">
        <v>0</v>
      </c>
      <c r="EM113" s="99">
        <v>0</v>
      </c>
      <c r="EN113" s="99">
        <v>0</v>
      </c>
      <c r="EO113" s="99">
        <v>0</v>
      </c>
      <c r="EP113" s="99">
        <v>0</v>
      </c>
      <c r="EQ113" s="99">
        <v>0</v>
      </c>
      <c r="ER113" s="99">
        <v>0</v>
      </c>
      <c r="ES113" s="99">
        <v>0</v>
      </c>
      <c r="ET113" s="99">
        <v>0</v>
      </c>
      <c r="EU113" s="99">
        <v>0</v>
      </c>
      <c r="EV113" s="99">
        <v>0</v>
      </c>
      <c r="EW113" s="99">
        <v>0</v>
      </c>
      <c r="EX113" s="99">
        <v>0</v>
      </c>
      <c r="EY113" s="99">
        <v>0</v>
      </c>
      <c r="EZ113" s="99">
        <v>0</v>
      </c>
      <c r="FA113" s="99">
        <v>0</v>
      </c>
      <c r="FB113" s="99">
        <v>0</v>
      </c>
      <c r="FC113" s="99">
        <v>0</v>
      </c>
      <c r="FD113" s="99">
        <v>0</v>
      </c>
      <c r="FE113" s="99">
        <v>0</v>
      </c>
      <c r="FF113" s="99">
        <v>0</v>
      </c>
      <c r="FG113" s="99">
        <v>0</v>
      </c>
      <c r="FH113" s="99">
        <v>0</v>
      </c>
      <c r="FI113" s="99">
        <v>0</v>
      </c>
      <c r="FJ113" s="99">
        <v>0</v>
      </c>
      <c r="FK113" s="99">
        <v>0</v>
      </c>
      <c r="FL113" s="99">
        <v>0</v>
      </c>
      <c r="FM113" s="99">
        <v>0</v>
      </c>
      <c r="FN113" s="99">
        <v>0</v>
      </c>
      <c r="FO113" s="99">
        <v>0</v>
      </c>
      <c r="FP113" s="99">
        <v>0</v>
      </c>
      <c r="FQ113" s="99">
        <v>0</v>
      </c>
      <c r="FR113" s="99">
        <v>0</v>
      </c>
      <c r="FS113" s="99">
        <v>0</v>
      </c>
      <c r="FT113" s="99">
        <v>0</v>
      </c>
      <c r="FU113" s="99">
        <v>0</v>
      </c>
      <c r="FV113" s="99">
        <v>0</v>
      </c>
      <c r="FW113" s="99">
        <v>0</v>
      </c>
      <c r="FX113" s="99">
        <v>0</v>
      </c>
      <c r="FY113" s="99">
        <v>0</v>
      </c>
      <c r="FZ113" s="99">
        <v>0</v>
      </c>
      <c r="GA113" s="99">
        <v>0</v>
      </c>
      <c r="GB113" s="99">
        <v>0</v>
      </c>
      <c r="GC113" s="99">
        <v>0</v>
      </c>
      <c r="GD113" s="99">
        <v>0</v>
      </c>
      <c r="GE113" s="99">
        <v>0</v>
      </c>
      <c r="GF113" s="99">
        <v>0</v>
      </c>
      <c r="GG113" s="99">
        <v>0</v>
      </c>
      <c r="GH113" s="99">
        <v>0</v>
      </c>
      <c r="GI113" s="99">
        <v>0</v>
      </c>
      <c r="GJ113" s="99">
        <v>0</v>
      </c>
      <c r="GK113" s="99">
        <v>0</v>
      </c>
      <c r="GL113" s="99">
        <v>0</v>
      </c>
      <c r="GM113" s="99">
        <v>0</v>
      </c>
      <c r="GN113" s="99">
        <v>0</v>
      </c>
      <c r="GO113" s="99">
        <v>0</v>
      </c>
      <c r="GP113" s="99">
        <v>0</v>
      </c>
      <c r="GQ113" s="99">
        <v>0</v>
      </c>
      <c r="GR113" s="99">
        <v>0</v>
      </c>
      <c r="GS113" s="99">
        <v>0</v>
      </c>
      <c r="GT113" s="99">
        <v>0</v>
      </c>
      <c r="GU113" s="99">
        <v>0</v>
      </c>
      <c r="GV113" s="99">
        <v>0</v>
      </c>
      <c r="GW113" s="99">
        <v>0</v>
      </c>
      <c r="GX113" s="99">
        <v>0</v>
      </c>
      <c r="GY113" s="99">
        <v>0</v>
      </c>
      <c r="GZ113" s="99">
        <v>0</v>
      </c>
    </row>
    <row r="114" spans="2:208" ht="17.25" hidden="1" outlineLevel="2" x14ac:dyDescent="0.3">
      <c r="B114" s="21">
        <v>20</v>
      </c>
      <c r="C114" s="24">
        <v>234</v>
      </c>
      <c r="D114" s="87"/>
      <c r="E114" s="61"/>
      <c r="F114" s="24">
        <v>234</v>
      </c>
      <c r="G114" s="80"/>
      <c r="H114" s="34" t="s">
        <v>116</v>
      </c>
      <c r="I114" s="95">
        <v>0</v>
      </c>
      <c r="J114" s="95">
        <v>0</v>
      </c>
      <c r="K114" s="95">
        <v>0</v>
      </c>
      <c r="L114" s="95">
        <v>0</v>
      </c>
      <c r="M114" s="95">
        <v>0</v>
      </c>
      <c r="N114" s="95">
        <v>0</v>
      </c>
      <c r="O114" s="95">
        <v>0</v>
      </c>
      <c r="P114" s="95">
        <v>0</v>
      </c>
      <c r="Q114" s="95">
        <v>0</v>
      </c>
      <c r="R114" s="95">
        <v>0</v>
      </c>
      <c r="S114" s="95">
        <v>0</v>
      </c>
      <c r="T114" s="95">
        <v>0</v>
      </c>
      <c r="U114" s="95">
        <v>0</v>
      </c>
      <c r="V114" s="95">
        <v>0</v>
      </c>
      <c r="W114" s="95">
        <v>0</v>
      </c>
      <c r="X114" s="95">
        <v>0</v>
      </c>
      <c r="Y114" s="95">
        <v>0</v>
      </c>
      <c r="Z114" s="95">
        <v>0</v>
      </c>
      <c r="AA114" s="95">
        <v>0</v>
      </c>
      <c r="AB114" s="95">
        <v>0</v>
      </c>
      <c r="AC114" s="95">
        <v>0</v>
      </c>
      <c r="AD114" s="95">
        <v>0</v>
      </c>
      <c r="AE114" s="95">
        <v>0</v>
      </c>
      <c r="AF114" s="95">
        <v>0</v>
      </c>
      <c r="AG114" s="95">
        <v>0</v>
      </c>
      <c r="AH114" s="95">
        <v>0</v>
      </c>
      <c r="AI114" s="95">
        <v>0</v>
      </c>
      <c r="AJ114" s="95">
        <v>0</v>
      </c>
      <c r="AK114" s="95">
        <v>0</v>
      </c>
      <c r="AL114" s="95">
        <v>0</v>
      </c>
      <c r="AM114" s="95">
        <v>0</v>
      </c>
      <c r="AN114" s="95">
        <v>0</v>
      </c>
      <c r="AO114" s="95">
        <v>0</v>
      </c>
      <c r="AP114" s="95">
        <v>0</v>
      </c>
      <c r="AQ114" s="95">
        <v>0</v>
      </c>
      <c r="AR114" s="95">
        <v>0</v>
      </c>
      <c r="AS114" s="95">
        <v>0</v>
      </c>
      <c r="AT114" s="95">
        <v>0</v>
      </c>
      <c r="AU114" s="95">
        <v>0</v>
      </c>
      <c r="AV114" s="95">
        <v>0</v>
      </c>
      <c r="AW114" s="95">
        <v>0</v>
      </c>
      <c r="AX114" s="95">
        <v>0</v>
      </c>
      <c r="AY114" s="95">
        <v>0</v>
      </c>
      <c r="AZ114" s="95">
        <v>0</v>
      </c>
      <c r="BA114" s="95">
        <v>0</v>
      </c>
      <c r="BB114" s="95">
        <v>0</v>
      </c>
      <c r="BC114" s="95">
        <v>0</v>
      </c>
      <c r="BD114" s="95">
        <v>0</v>
      </c>
      <c r="BE114" s="95">
        <v>0</v>
      </c>
      <c r="BF114" s="95">
        <v>0</v>
      </c>
      <c r="BG114" s="95">
        <v>0</v>
      </c>
      <c r="BH114" s="95">
        <v>0</v>
      </c>
      <c r="BI114" s="95">
        <v>0</v>
      </c>
      <c r="BJ114" s="95">
        <v>0</v>
      </c>
      <c r="BK114" s="95">
        <v>0</v>
      </c>
      <c r="BL114" s="95">
        <v>0</v>
      </c>
      <c r="BM114" s="95">
        <v>17006922</v>
      </c>
      <c r="BN114" s="95">
        <v>14283466</v>
      </c>
      <c r="BO114" s="95">
        <v>1422780</v>
      </c>
      <c r="BP114" s="95">
        <v>32713168</v>
      </c>
      <c r="BQ114" s="95">
        <v>15748646</v>
      </c>
      <c r="BR114" s="95">
        <v>7130382</v>
      </c>
      <c r="BS114" s="95">
        <v>709773</v>
      </c>
      <c r="BT114" s="95">
        <v>23588801</v>
      </c>
      <c r="BU114" s="95">
        <v>10299017</v>
      </c>
      <c r="BV114" s="95">
        <v>1162122</v>
      </c>
      <c r="BW114" s="95">
        <v>114210</v>
      </c>
      <c r="BX114" s="95">
        <v>11575348</v>
      </c>
      <c r="BY114" s="95">
        <v>17530023</v>
      </c>
      <c r="BZ114" s="95">
        <v>2061539</v>
      </c>
      <c r="CA114" s="95">
        <v>209317</v>
      </c>
      <c r="CB114" s="95">
        <v>19800879</v>
      </c>
      <c r="CC114" s="95">
        <v>10299000</v>
      </c>
      <c r="CD114" s="95">
        <v>1162000</v>
      </c>
      <c r="CE114" s="95">
        <v>114000</v>
      </c>
      <c r="CF114" s="95">
        <v>11575000</v>
      </c>
      <c r="CG114" s="95">
        <v>0</v>
      </c>
      <c r="CH114" s="95">
        <v>0</v>
      </c>
      <c r="CI114" s="95">
        <v>0</v>
      </c>
      <c r="CJ114" s="95">
        <v>0</v>
      </c>
      <c r="CK114" s="95">
        <v>0</v>
      </c>
      <c r="CL114" s="95">
        <v>0</v>
      </c>
      <c r="CM114" s="95">
        <v>0</v>
      </c>
      <c r="CN114" s="95">
        <v>0</v>
      </c>
      <c r="CO114" s="95">
        <v>0</v>
      </c>
      <c r="CP114" s="95">
        <v>0</v>
      </c>
      <c r="CQ114" s="95">
        <v>0</v>
      </c>
      <c r="CR114" s="95">
        <v>0</v>
      </c>
      <c r="CS114" s="95">
        <v>9753211</v>
      </c>
      <c r="CT114" s="95">
        <v>3290344</v>
      </c>
      <c r="CU114" s="95">
        <v>0</v>
      </c>
      <c r="CV114" s="95">
        <v>13043555</v>
      </c>
      <c r="CW114" s="95">
        <v>13048106.8257057</v>
      </c>
      <c r="CX114" s="95">
        <v>5992407.6033074399</v>
      </c>
      <c r="CY114" s="95">
        <v>0</v>
      </c>
      <c r="CZ114" s="95">
        <v>19040514.4290132</v>
      </c>
      <c r="DA114" s="95">
        <v>38581917.5059423</v>
      </c>
      <c r="DB114" s="95">
        <v>19355101.033758201</v>
      </c>
      <c r="DC114" s="95">
        <v>2385996.10224246</v>
      </c>
      <c r="DD114" s="95">
        <v>60323014.641943</v>
      </c>
      <c r="DE114" s="95">
        <v>0</v>
      </c>
      <c r="DF114" s="95">
        <v>0</v>
      </c>
      <c r="DG114" s="95">
        <v>0</v>
      </c>
      <c r="DH114" s="95">
        <v>0</v>
      </c>
      <c r="DI114" s="95">
        <v>0</v>
      </c>
      <c r="DJ114" s="95">
        <v>0</v>
      </c>
      <c r="DK114" s="95">
        <v>0</v>
      </c>
      <c r="DL114" s="95">
        <v>0</v>
      </c>
      <c r="DM114" s="95">
        <v>0</v>
      </c>
      <c r="DN114" s="95">
        <v>0</v>
      </c>
      <c r="DO114" s="95">
        <v>0</v>
      </c>
      <c r="DP114" s="95">
        <v>0</v>
      </c>
      <c r="DQ114" s="95">
        <v>0</v>
      </c>
      <c r="DR114" s="95">
        <v>0</v>
      </c>
      <c r="DS114" s="95">
        <v>0</v>
      </c>
      <c r="DT114" s="95">
        <v>0</v>
      </c>
      <c r="DU114" s="95">
        <v>0</v>
      </c>
      <c r="DV114" s="95">
        <v>0</v>
      </c>
      <c r="DW114" s="95">
        <v>0</v>
      </c>
      <c r="DX114" s="95">
        <v>0</v>
      </c>
      <c r="DY114" s="95">
        <v>0</v>
      </c>
      <c r="DZ114" s="95">
        <v>0</v>
      </c>
      <c r="EA114" s="95">
        <v>0</v>
      </c>
      <c r="EB114" s="95">
        <v>0</v>
      </c>
      <c r="EC114" s="95">
        <v>0</v>
      </c>
      <c r="ED114" s="95">
        <v>0</v>
      </c>
      <c r="EE114" s="95">
        <v>0</v>
      </c>
      <c r="EF114" s="95">
        <v>0</v>
      </c>
      <c r="EG114" s="95">
        <v>0</v>
      </c>
      <c r="EH114" s="95">
        <v>0</v>
      </c>
      <c r="EI114" s="95">
        <v>0</v>
      </c>
      <c r="EJ114" s="95">
        <v>0</v>
      </c>
      <c r="EK114" s="95">
        <v>0</v>
      </c>
      <c r="EL114" s="95">
        <v>0</v>
      </c>
      <c r="EM114" s="95">
        <v>0</v>
      </c>
      <c r="EN114" s="95">
        <v>0</v>
      </c>
      <c r="EO114" s="95">
        <v>0</v>
      </c>
      <c r="EP114" s="95">
        <v>0</v>
      </c>
      <c r="EQ114" s="95">
        <v>0</v>
      </c>
      <c r="ER114" s="95">
        <v>56613122</v>
      </c>
      <c r="ES114" s="95">
        <v>0</v>
      </c>
      <c r="ET114" s="95">
        <v>0</v>
      </c>
      <c r="EU114" s="95">
        <v>0</v>
      </c>
      <c r="EV114" s="95">
        <v>56613122</v>
      </c>
      <c r="EW114" s="95">
        <v>0</v>
      </c>
      <c r="EX114" s="95">
        <v>0</v>
      </c>
      <c r="EY114" s="95">
        <v>0</v>
      </c>
      <c r="EZ114" s="95">
        <v>13672000</v>
      </c>
      <c r="FA114" s="95">
        <v>0</v>
      </c>
      <c r="FB114" s="95">
        <v>0</v>
      </c>
      <c r="FC114" s="95">
        <v>0</v>
      </c>
      <c r="FD114" s="95">
        <v>13481000</v>
      </c>
      <c r="FE114" s="95">
        <v>0</v>
      </c>
      <c r="FF114" s="95">
        <v>0</v>
      </c>
      <c r="FG114" s="95">
        <v>0</v>
      </c>
      <c r="FH114" s="95">
        <v>13308000</v>
      </c>
      <c r="FI114" s="95">
        <v>0</v>
      </c>
      <c r="FJ114" s="95">
        <v>0</v>
      </c>
      <c r="FK114" s="95">
        <v>0</v>
      </c>
      <c r="FL114" s="95">
        <v>26280000</v>
      </c>
      <c r="FM114" s="95">
        <v>0</v>
      </c>
      <c r="FN114" s="95">
        <v>0</v>
      </c>
      <c r="FO114" s="95">
        <v>0</v>
      </c>
      <c r="FP114" s="95">
        <v>34769738</v>
      </c>
      <c r="FQ114" s="95">
        <v>0</v>
      </c>
      <c r="FR114" s="95">
        <v>0</v>
      </c>
      <c r="FS114" s="95">
        <v>0</v>
      </c>
      <c r="FT114" s="95">
        <v>34048750</v>
      </c>
      <c r="FU114" s="95">
        <v>0</v>
      </c>
      <c r="FV114" s="95">
        <v>0</v>
      </c>
      <c r="FW114" s="95">
        <v>0</v>
      </c>
      <c r="FX114" s="95">
        <v>33723708</v>
      </c>
      <c r="FY114" s="95">
        <v>0</v>
      </c>
      <c r="FZ114" s="95">
        <v>0</v>
      </c>
      <c r="GA114" s="95">
        <v>0</v>
      </c>
      <c r="GB114" s="95">
        <v>162936252</v>
      </c>
      <c r="GC114" s="95">
        <v>0</v>
      </c>
      <c r="GD114" s="95">
        <v>0</v>
      </c>
      <c r="GE114" s="95">
        <v>0</v>
      </c>
      <c r="GF114" s="95">
        <v>149419332</v>
      </c>
      <c r="GG114" s="95">
        <v>0</v>
      </c>
      <c r="GH114" s="95">
        <v>0</v>
      </c>
      <c r="GI114" s="95">
        <v>0</v>
      </c>
      <c r="GJ114" s="95">
        <v>137576988</v>
      </c>
      <c r="GK114" s="95">
        <v>0</v>
      </c>
      <c r="GL114" s="95">
        <v>0</v>
      </c>
      <c r="GM114" s="95">
        <v>0</v>
      </c>
      <c r="GN114" s="95">
        <v>0</v>
      </c>
      <c r="GO114" s="95">
        <v>0</v>
      </c>
      <c r="GP114" s="95">
        <v>0</v>
      </c>
      <c r="GQ114" s="95">
        <v>0</v>
      </c>
      <c r="GR114" s="95">
        <v>0</v>
      </c>
      <c r="GS114" s="95">
        <v>0</v>
      </c>
      <c r="GT114" s="95">
        <v>0</v>
      </c>
      <c r="GU114" s="95">
        <v>0</v>
      </c>
      <c r="GV114" s="95">
        <v>0</v>
      </c>
      <c r="GW114" s="95">
        <v>0</v>
      </c>
      <c r="GX114" s="95">
        <v>0</v>
      </c>
      <c r="GY114" s="95">
        <v>0</v>
      </c>
      <c r="GZ114" s="95">
        <v>0</v>
      </c>
    </row>
    <row r="115" spans="2:208" ht="17.25" hidden="1" outlineLevel="2" x14ac:dyDescent="0.3">
      <c r="B115" s="21">
        <v>20</v>
      </c>
      <c r="C115" s="24">
        <v>235</v>
      </c>
      <c r="D115" s="87"/>
      <c r="E115" s="61"/>
      <c r="F115" s="24">
        <v>235</v>
      </c>
      <c r="G115" s="80"/>
      <c r="H115" s="34" t="s">
        <v>117</v>
      </c>
      <c r="I115" s="95">
        <v>0</v>
      </c>
      <c r="J115" s="95">
        <v>0</v>
      </c>
      <c r="K115" s="95">
        <v>0</v>
      </c>
      <c r="L115" s="95">
        <v>0</v>
      </c>
      <c r="M115" s="95">
        <v>0</v>
      </c>
      <c r="N115" s="95">
        <v>0</v>
      </c>
      <c r="O115" s="95">
        <v>0</v>
      </c>
      <c r="P115" s="95">
        <v>0</v>
      </c>
      <c r="Q115" s="95">
        <v>0</v>
      </c>
      <c r="R115" s="95">
        <v>0</v>
      </c>
      <c r="S115" s="95">
        <v>0</v>
      </c>
      <c r="T115" s="95">
        <v>0</v>
      </c>
      <c r="U115" s="95">
        <v>0</v>
      </c>
      <c r="V115" s="95">
        <v>0</v>
      </c>
      <c r="W115" s="95">
        <v>0</v>
      </c>
      <c r="X115" s="95">
        <v>0</v>
      </c>
      <c r="Y115" s="95">
        <v>0</v>
      </c>
      <c r="Z115" s="95">
        <v>0</v>
      </c>
      <c r="AA115" s="95">
        <v>0</v>
      </c>
      <c r="AB115" s="95">
        <v>0</v>
      </c>
      <c r="AC115" s="95">
        <v>0</v>
      </c>
      <c r="AD115" s="95">
        <v>0</v>
      </c>
      <c r="AE115" s="95">
        <v>0</v>
      </c>
      <c r="AF115" s="95">
        <v>0</v>
      </c>
      <c r="AG115" s="95">
        <v>0</v>
      </c>
      <c r="AH115" s="95">
        <v>0</v>
      </c>
      <c r="AI115" s="95">
        <v>0</v>
      </c>
      <c r="AJ115" s="95">
        <v>0</v>
      </c>
      <c r="AK115" s="95">
        <v>0</v>
      </c>
      <c r="AL115" s="95">
        <v>0</v>
      </c>
      <c r="AM115" s="95">
        <v>0</v>
      </c>
      <c r="AN115" s="95">
        <v>0</v>
      </c>
      <c r="AO115" s="95">
        <v>0</v>
      </c>
      <c r="AP115" s="95">
        <v>0</v>
      </c>
      <c r="AQ115" s="95">
        <v>0</v>
      </c>
      <c r="AR115" s="95">
        <v>0</v>
      </c>
      <c r="AS115" s="95">
        <v>0</v>
      </c>
      <c r="AT115" s="95">
        <v>0</v>
      </c>
      <c r="AU115" s="95">
        <v>0</v>
      </c>
      <c r="AV115" s="95">
        <v>0</v>
      </c>
      <c r="AW115" s="95">
        <v>0</v>
      </c>
      <c r="AX115" s="95">
        <v>0</v>
      </c>
      <c r="AY115" s="95">
        <v>0</v>
      </c>
      <c r="AZ115" s="95">
        <v>0</v>
      </c>
      <c r="BA115" s="95">
        <v>0</v>
      </c>
      <c r="BB115" s="95">
        <v>0</v>
      </c>
      <c r="BC115" s="95">
        <v>0</v>
      </c>
      <c r="BD115" s="95">
        <v>0</v>
      </c>
      <c r="BE115" s="95">
        <v>0</v>
      </c>
      <c r="BF115" s="95">
        <v>0</v>
      </c>
      <c r="BG115" s="95">
        <v>0</v>
      </c>
      <c r="BH115" s="95">
        <v>0</v>
      </c>
      <c r="BI115" s="95">
        <v>0</v>
      </c>
      <c r="BJ115" s="95">
        <v>0</v>
      </c>
      <c r="BK115" s="95">
        <v>0</v>
      </c>
      <c r="BL115" s="95">
        <v>0</v>
      </c>
      <c r="BM115" s="95">
        <v>0</v>
      </c>
      <c r="BN115" s="95">
        <v>0</v>
      </c>
      <c r="BO115" s="95">
        <v>0</v>
      </c>
      <c r="BP115" s="95">
        <v>0</v>
      </c>
      <c r="BQ115" s="95">
        <v>0</v>
      </c>
      <c r="BR115" s="95">
        <v>0</v>
      </c>
      <c r="BS115" s="95">
        <v>0</v>
      </c>
      <c r="BT115" s="95">
        <v>0</v>
      </c>
      <c r="BU115" s="95">
        <v>0</v>
      </c>
      <c r="BV115" s="95">
        <v>0</v>
      </c>
      <c r="BW115" s="95">
        <v>0</v>
      </c>
      <c r="BX115" s="95">
        <v>0</v>
      </c>
      <c r="BY115" s="95">
        <v>0</v>
      </c>
      <c r="BZ115" s="95">
        <v>0</v>
      </c>
      <c r="CA115" s="95">
        <v>0</v>
      </c>
      <c r="CB115" s="95">
        <v>0</v>
      </c>
      <c r="CC115" s="95">
        <v>0</v>
      </c>
      <c r="CD115" s="95">
        <v>0</v>
      </c>
      <c r="CE115" s="95">
        <v>0</v>
      </c>
      <c r="CF115" s="95">
        <v>0</v>
      </c>
      <c r="CG115" s="95">
        <v>0</v>
      </c>
      <c r="CH115" s="95">
        <v>0</v>
      </c>
      <c r="CI115" s="95">
        <v>0</v>
      </c>
      <c r="CJ115" s="95">
        <v>0</v>
      </c>
      <c r="CK115" s="95">
        <v>0</v>
      </c>
      <c r="CL115" s="95">
        <v>0</v>
      </c>
      <c r="CM115" s="95">
        <v>0</v>
      </c>
      <c r="CN115" s="95">
        <v>0</v>
      </c>
      <c r="CO115" s="95">
        <v>0</v>
      </c>
      <c r="CP115" s="95">
        <v>0</v>
      </c>
      <c r="CQ115" s="95">
        <v>0</v>
      </c>
      <c r="CR115" s="95">
        <v>0</v>
      </c>
      <c r="CS115" s="95">
        <v>0</v>
      </c>
      <c r="CT115" s="95">
        <v>0</v>
      </c>
      <c r="CU115" s="95">
        <v>0</v>
      </c>
      <c r="CV115" s="95">
        <v>0</v>
      </c>
      <c r="CW115" s="95">
        <v>0</v>
      </c>
      <c r="CX115" s="95">
        <v>0</v>
      </c>
      <c r="CY115" s="95">
        <v>0</v>
      </c>
      <c r="CZ115" s="95">
        <v>0</v>
      </c>
      <c r="DA115" s="95">
        <v>0</v>
      </c>
      <c r="DB115" s="95">
        <v>0</v>
      </c>
      <c r="DC115" s="95">
        <v>0</v>
      </c>
      <c r="DD115" s="95">
        <v>0</v>
      </c>
      <c r="DE115" s="95">
        <v>0</v>
      </c>
      <c r="DF115" s="95">
        <v>0</v>
      </c>
      <c r="DG115" s="95">
        <v>0</v>
      </c>
      <c r="DH115" s="95">
        <v>0</v>
      </c>
      <c r="DI115" s="95">
        <v>0</v>
      </c>
      <c r="DJ115" s="95">
        <v>0</v>
      </c>
      <c r="DK115" s="95">
        <v>0</v>
      </c>
      <c r="DL115" s="95">
        <v>0</v>
      </c>
      <c r="DM115" s="95">
        <v>0</v>
      </c>
      <c r="DN115" s="95">
        <v>0</v>
      </c>
      <c r="DO115" s="95">
        <v>0</v>
      </c>
      <c r="DP115" s="95">
        <v>0</v>
      </c>
      <c r="DQ115" s="95">
        <v>0</v>
      </c>
      <c r="DR115" s="95">
        <v>0</v>
      </c>
      <c r="DS115" s="95">
        <v>0</v>
      </c>
      <c r="DT115" s="95">
        <v>0</v>
      </c>
      <c r="DU115" s="95">
        <v>0</v>
      </c>
      <c r="DV115" s="95">
        <v>0</v>
      </c>
      <c r="DW115" s="95">
        <v>0</v>
      </c>
      <c r="DX115" s="95">
        <v>0</v>
      </c>
      <c r="DY115" s="95">
        <v>0</v>
      </c>
      <c r="DZ115" s="95">
        <v>0</v>
      </c>
      <c r="EA115" s="95">
        <v>0</v>
      </c>
      <c r="EB115" s="95">
        <v>0</v>
      </c>
      <c r="EC115" s="95">
        <v>0</v>
      </c>
      <c r="ED115" s="95">
        <v>0</v>
      </c>
      <c r="EE115" s="95">
        <v>0</v>
      </c>
      <c r="EF115" s="95">
        <v>0</v>
      </c>
      <c r="EG115" s="95">
        <v>0</v>
      </c>
      <c r="EH115" s="95">
        <v>0</v>
      </c>
      <c r="EI115" s="95">
        <v>0</v>
      </c>
      <c r="EJ115" s="95">
        <v>0</v>
      </c>
      <c r="EK115" s="95">
        <v>0</v>
      </c>
      <c r="EL115" s="95">
        <v>0</v>
      </c>
      <c r="EM115" s="95">
        <v>0</v>
      </c>
      <c r="EN115" s="95">
        <v>0</v>
      </c>
      <c r="EO115" s="95">
        <v>0</v>
      </c>
      <c r="EP115" s="95">
        <v>0</v>
      </c>
      <c r="EQ115" s="95">
        <v>0</v>
      </c>
      <c r="ER115" s="95">
        <v>0</v>
      </c>
      <c r="ES115" s="95">
        <v>0</v>
      </c>
      <c r="ET115" s="95">
        <v>0</v>
      </c>
      <c r="EU115" s="95">
        <v>0</v>
      </c>
      <c r="EV115" s="95">
        <v>0</v>
      </c>
      <c r="EW115" s="95">
        <v>0</v>
      </c>
      <c r="EX115" s="95">
        <v>0</v>
      </c>
      <c r="EY115" s="95">
        <v>0</v>
      </c>
      <c r="EZ115" s="95">
        <v>0</v>
      </c>
      <c r="FA115" s="95">
        <v>0</v>
      </c>
      <c r="FB115" s="95">
        <v>0</v>
      </c>
      <c r="FC115" s="95">
        <v>0</v>
      </c>
      <c r="FD115" s="95">
        <v>0</v>
      </c>
      <c r="FE115" s="95">
        <v>0</v>
      </c>
      <c r="FF115" s="95">
        <v>0</v>
      </c>
      <c r="FG115" s="95">
        <v>0</v>
      </c>
      <c r="FH115" s="95">
        <v>0</v>
      </c>
      <c r="FI115" s="95">
        <v>0</v>
      </c>
      <c r="FJ115" s="95">
        <v>0</v>
      </c>
      <c r="FK115" s="95">
        <v>0</v>
      </c>
      <c r="FL115" s="95">
        <v>0</v>
      </c>
      <c r="FM115" s="95">
        <v>0</v>
      </c>
      <c r="FN115" s="95">
        <v>0</v>
      </c>
      <c r="FO115" s="95">
        <v>0</v>
      </c>
      <c r="FP115" s="95">
        <v>0</v>
      </c>
      <c r="FQ115" s="95">
        <v>0</v>
      </c>
      <c r="FR115" s="95">
        <v>0</v>
      </c>
      <c r="FS115" s="95">
        <v>0</v>
      </c>
      <c r="FT115" s="95">
        <v>0</v>
      </c>
      <c r="FU115" s="95">
        <v>0</v>
      </c>
      <c r="FV115" s="95">
        <v>0</v>
      </c>
      <c r="FW115" s="95">
        <v>0</v>
      </c>
      <c r="FX115" s="95">
        <v>0</v>
      </c>
      <c r="FY115" s="95">
        <v>0</v>
      </c>
      <c r="FZ115" s="95">
        <v>0</v>
      </c>
      <c r="GA115" s="95">
        <v>0</v>
      </c>
      <c r="GB115" s="95">
        <v>0</v>
      </c>
      <c r="GC115" s="95">
        <v>0</v>
      </c>
      <c r="GD115" s="95">
        <v>0</v>
      </c>
      <c r="GE115" s="95">
        <v>0</v>
      </c>
      <c r="GF115" s="95">
        <v>0</v>
      </c>
      <c r="GG115" s="95">
        <v>0</v>
      </c>
      <c r="GH115" s="95">
        <v>0</v>
      </c>
      <c r="GI115" s="95">
        <v>0</v>
      </c>
      <c r="GJ115" s="95">
        <v>0</v>
      </c>
      <c r="GK115" s="95">
        <v>0</v>
      </c>
      <c r="GL115" s="95">
        <v>0</v>
      </c>
      <c r="GM115" s="95">
        <v>0</v>
      </c>
      <c r="GN115" s="95">
        <v>0</v>
      </c>
      <c r="GO115" s="95">
        <v>0</v>
      </c>
      <c r="GP115" s="95">
        <v>0</v>
      </c>
      <c r="GQ115" s="95">
        <v>0</v>
      </c>
      <c r="GR115" s="95">
        <v>0</v>
      </c>
      <c r="GS115" s="95">
        <v>0</v>
      </c>
      <c r="GT115" s="95">
        <v>0</v>
      </c>
      <c r="GU115" s="95">
        <v>0</v>
      </c>
      <c r="GV115" s="95">
        <v>0</v>
      </c>
      <c r="GW115" s="95">
        <v>0</v>
      </c>
      <c r="GX115" s="95">
        <v>0</v>
      </c>
      <c r="GY115" s="95">
        <v>0</v>
      </c>
      <c r="GZ115" s="95">
        <v>0</v>
      </c>
    </row>
    <row r="116" spans="2:208" ht="17.25" hidden="1" outlineLevel="2" x14ac:dyDescent="0.3">
      <c r="B116" s="21">
        <v>20</v>
      </c>
      <c r="C116" s="24">
        <v>236</v>
      </c>
      <c r="D116" s="87"/>
      <c r="E116" s="61"/>
      <c r="F116" s="24">
        <v>236</v>
      </c>
      <c r="G116" s="80"/>
      <c r="H116" s="34" t="s">
        <v>118</v>
      </c>
      <c r="I116" s="95">
        <v>0</v>
      </c>
      <c r="J116" s="95">
        <v>0</v>
      </c>
      <c r="K116" s="95">
        <v>0</v>
      </c>
      <c r="L116" s="95">
        <v>0</v>
      </c>
      <c r="M116" s="95">
        <v>0</v>
      </c>
      <c r="N116" s="95">
        <v>0</v>
      </c>
      <c r="O116" s="95">
        <v>0</v>
      </c>
      <c r="P116" s="95">
        <v>0</v>
      </c>
      <c r="Q116" s="95">
        <v>0</v>
      </c>
      <c r="R116" s="95">
        <v>0</v>
      </c>
      <c r="S116" s="95">
        <v>0</v>
      </c>
      <c r="T116" s="95">
        <v>0</v>
      </c>
      <c r="U116" s="95">
        <v>0</v>
      </c>
      <c r="V116" s="95">
        <v>0</v>
      </c>
      <c r="W116" s="95">
        <v>0</v>
      </c>
      <c r="X116" s="95">
        <v>0</v>
      </c>
      <c r="Y116" s="95">
        <v>0</v>
      </c>
      <c r="Z116" s="95">
        <v>0</v>
      </c>
      <c r="AA116" s="95">
        <v>0</v>
      </c>
      <c r="AB116" s="95">
        <v>0</v>
      </c>
      <c r="AC116" s="95">
        <v>0</v>
      </c>
      <c r="AD116" s="95">
        <v>0</v>
      </c>
      <c r="AE116" s="95">
        <v>0</v>
      </c>
      <c r="AF116" s="95">
        <v>0</v>
      </c>
      <c r="AG116" s="95">
        <v>0</v>
      </c>
      <c r="AH116" s="95">
        <v>0</v>
      </c>
      <c r="AI116" s="95">
        <v>0</v>
      </c>
      <c r="AJ116" s="95">
        <v>0</v>
      </c>
      <c r="AK116" s="95">
        <v>0</v>
      </c>
      <c r="AL116" s="95">
        <v>0</v>
      </c>
      <c r="AM116" s="95">
        <v>0</v>
      </c>
      <c r="AN116" s="95">
        <v>0</v>
      </c>
      <c r="AO116" s="95">
        <v>0</v>
      </c>
      <c r="AP116" s="95">
        <v>0</v>
      </c>
      <c r="AQ116" s="95">
        <v>0</v>
      </c>
      <c r="AR116" s="95">
        <v>0</v>
      </c>
      <c r="AS116" s="95">
        <v>0</v>
      </c>
      <c r="AT116" s="95">
        <v>0</v>
      </c>
      <c r="AU116" s="95">
        <v>0</v>
      </c>
      <c r="AV116" s="95">
        <v>0</v>
      </c>
      <c r="AW116" s="95">
        <v>0</v>
      </c>
      <c r="AX116" s="95">
        <v>0</v>
      </c>
      <c r="AY116" s="95">
        <v>0</v>
      </c>
      <c r="AZ116" s="95">
        <v>0</v>
      </c>
      <c r="BA116" s="95">
        <v>0</v>
      </c>
      <c r="BB116" s="95">
        <v>0</v>
      </c>
      <c r="BC116" s="95">
        <v>0</v>
      </c>
      <c r="BD116" s="95">
        <v>0</v>
      </c>
      <c r="BE116" s="95">
        <v>0</v>
      </c>
      <c r="BF116" s="95">
        <v>0</v>
      </c>
      <c r="BG116" s="95">
        <v>0</v>
      </c>
      <c r="BH116" s="95">
        <v>0</v>
      </c>
      <c r="BI116" s="95">
        <v>0</v>
      </c>
      <c r="BJ116" s="95">
        <v>0</v>
      </c>
      <c r="BK116" s="95">
        <v>0</v>
      </c>
      <c r="BL116" s="95">
        <v>0</v>
      </c>
      <c r="BM116" s="95">
        <v>1942762</v>
      </c>
      <c r="BN116" s="95">
        <v>5562404</v>
      </c>
      <c r="BO116" s="95">
        <v>475056</v>
      </c>
      <c r="BP116" s="95">
        <v>7980222</v>
      </c>
      <c r="BQ116" s="95">
        <v>1868040</v>
      </c>
      <c r="BR116" s="95">
        <v>4591575</v>
      </c>
      <c r="BS116" s="95">
        <v>394597</v>
      </c>
      <c r="BT116" s="95">
        <v>6854212</v>
      </c>
      <c r="BU116" s="95">
        <v>1600373</v>
      </c>
      <c r="BV116" s="95">
        <v>2348232</v>
      </c>
      <c r="BW116" s="95">
        <v>191989</v>
      </c>
      <c r="BX116" s="95">
        <v>4140594</v>
      </c>
      <c r="BY116" s="95">
        <v>2392513</v>
      </c>
      <c r="BZ116" s="95">
        <v>3532394</v>
      </c>
      <c r="CA116" s="95">
        <v>291102</v>
      </c>
      <c r="CB116" s="95">
        <v>6216008</v>
      </c>
      <c r="CC116" s="95">
        <v>1600000</v>
      </c>
      <c r="CD116" s="95">
        <v>2348000</v>
      </c>
      <c r="CE116" s="95">
        <v>192000</v>
      </c>
      <c r="CF116" s="95">
        <v>4140000</v>
      </c>
      <c r="CG116" s="95">
        <v>0</v>
      </c>
      <c r="CH116" s="95">
        <v>0</v>
      </c>
      <c r="CI116" s="95">
        <v>0</v>
      </c>
      <c r="CJ116" s="95">
        <v>0</v>
      </c>
      <c r="CK116" s="95">
        <v>0</v>
      </c>
      <c r="CL116" s="95">
        <v>0</v>
      </c>
      <c r="CM116" s="95">
        <v>0</v>
      </c>
      <c r="CN116" s="95">
        <v>0</v>
      </c>
      <c r="CO116" s="95">
        <v>0</v>
      </c>
      <c r="CP116" s="95">
        <v>0</v>
      </c>
      <c r="CQ116" s="95">
        <v>0</v>
      </c>
      <c r="CR116" s="95">
        <v>0</v>
      </c>
      <c r="CS116" s="95">
        <v>1630349</v>
      </c>
      <c r="CT116" s="95">
        <v>1303425</v>
      </c>
      <c r="CU116" s="95">
        <v>0</v>
      </c>
      <c r="CV116" s="95">
        <v>2933774</v>
      </c>
      <c r="CW116" s="95">
        <v>2181124.1866484601</v>
      </c>
      <c r="CX116" s="95">
        <v>2373811.6221218798</v>
      </c>
      <c r="CY116" s="95">
        <v>0</v>
      </c>
      <c r="CZ116" s="95">
        <v>4554935.8087703502</v>
      </c>
      <c r="DA116" s="95">
        <v>4212642.3539153803</v>
      </c>
      <c r="DB116" s="95">
        <v>7667262.7803087998</v>
      </c>
      <c r="DC116" s="95">
        <v>805442.82572040299</v>
      </c>
      <c r="DD116" s="95">
        <v>12685347.9599445</v>
      </c>
      <c r="DE116" s="95">
        <v>0</v>
      </c>
      <c r="DF116" s="95">
        <v>0</v>
      </c>
      <c r="DG116" s="95">
        <v>0</v>
      </c>
      <c r="DH116" s="95">
        <v>0</v>
      </c>
      <c r="DI116" s="95">
        <v>0</v>
      </c>
      <c r="DJ116" s="95">
        <v>0</v>
      </c>
      <c r="DK116" s="95">
        <v>0</v>
      </c>
      <c r="DL116" s="95">
        <v>0</v>
      </c>
      <c r="DM116" s="95">
        <v>0</v>
      </c>
      <c r="DN116" s="95">
        <v>0</v>
      </c>
      <c r="DO116" s="95">
        <v>0</v>
      </c>
      <c r="DP116" s="95">
        <v>0</v>
      </c>
      <c r="DQ116" s="95">
        <v>0</v>
      </c>
      <c r="DR116" s="95">
        <v>0</v>
      </c>
      <c r="DS116" s="95">
        <v>0</v>
      </c>
      <c r="DT116" s="95">
        <v>0</v>
      </c>
      <c r="DU116" s="95">
        <v>0</v>
      </c>
      <c r="DV116" s="95">
        <v>0</v>
      </c>
      <c r="DW116" s="95">
        <v>0</v>
      </c>
      <c r="DX116" s="95">
        <v>0</v>
      </c>
      <c r="DY116" s="95">
        <v>0</v>
      </c>
      <c r="DZ116" s="95">
        <v>0</v>
      </c>
      <c r="EA116" s="95">
        <v>0</v>
      </c>
      <c r="EB116" s="95">
        <v>0</v>
      </c>
      <c r="EC116" s="95">
        <v>0</v>
      </c>
      <c r="ED116" s="95">
        <v>0</v>
      </c>
      <c r="EE116" s="95">
        <v>0</v>
      </c>
      <c r="EF116" s="95">
        <v>0</v>
      </c>
      <c r="EG116" s="95">
        <v>0</v>
      </c>
      <c r="EH116" s="95">
        <v>0</v>
      </c>
      <c r="EI116" s="95">
        <v>0</v>
      </c>
      <c r="EJ116" s="95">
        <v>0</v>
      </c>
      <c r="EK116" s="95">
        <v>0</v>
      </c>
      <c r="EL116" s="95">
        <v>0</v>
      </c>
      <c r="EM116" s="95">
        <v>0</v>
      </c>
      <c r="EN116" s="95">
        <v>0</v>
      </c>
      <c r="EO116" s="95">
        <v>0</v>
      </c>
      <c r="EP116" s="95">
        <v>0</v>
      </c>
      <c r="EQ116" s="95">
        <v>0</v>
      </c>
      <c r="ER116" s="95">
        <v>16450109</v>
      </c>
      <c r="ES116" s="95">
        <v>0</v>
      </c>
      <c r="ET116" s="95">
        <v>0</v>
      </c>
      <c r="EU116" s="95">
        <v>0</v>
      </c>
      <c r="EV116" s="95">
        <v>16450109</v>
      </c>
      <c r="EW116" s="95">
        <v>0</v>
      </c>
      <c r="EX116" s="95">
        <v>0</v>
      </c>
      <c r="EY116" s="95">
        <v>0</v>
      </c>
      <c r="EZ116" s="95">
        <v>15660000</v>
      </c>
      <c r="FA116" s="95">
        <v>0</v>
      </c>
      <c r="FB116" s="95">
        <v>0</v>
      </c>
      <c r="FC116" s="95">
        <v>0</v>
      </c>
      <c r="FD116" s="95">
        <v>15583000</v>
      </c>
      <c r="FE116" s="95">
        <v>0</v>
      </c>
      <c r="FF116" s="95">
        <v>0</v>
      </c>
      <c r="FG116" s="95">
        <v>0</v>
      </c>
      <c r="FH116" s="95">
        <v>15515000</v>
      </c>
      <c r="FI116" s="95">
        <v>0</v>
      </c>
      <c r="FJ116" s="95">
        <v>0</v>
      </c>
      <c r="FK116" s="95">
        <v>0</v>
      </c>
      <c r="FL116" s="95">
        <v>31029000</v>
      </c>
      <c r="FM116" s="95">
        <v>0</v>
      </c>
      <c r="FN116" s="95">
        <v>0</v>
      </c>
      <c r="FO116" s="95">
        <v>0</v>
      </c>
      <c r="FP116" s="95">
        <v>2673283</v>
      </c>
      <c r="FQ116" s="95">
        <v>0</v>
      </c>
      <c r="FR116" s="95">
        <v>0</v>
      </c>
      <c r="FS116" s="95">
        <v>0</v>
      </c>
      <c r="FT116" s="95">
        <v>2637768</v>
      </c>
      <c r="FU116" s="95">
        <v>0</v>
      </c>
      <c r="FV116" s="95">
        <v>0</v>
      </c>
      <c r="FW116" s="95">
        <v>0</v>
      </c>
      <c r="FX116" s="95">
        <v>2621910</v>
      </c>
      <c r="FY116" s="95">
        <v>0</v>
      </c>
      <c r="FZ116" s="95">
        <v>0</v>
      </c>
      <c r="GA116" s="95">
        <v>0</v>
      </c>
      <c r="GB116" s="95">
        <v>0</v>
      </c>
      <c r="GC116" s="95">
        <v>0</v>
      </c>
      <c r="GD116" s="95">
        <v>0</v>
      </c>
      <c r="GE116" s="95">
        <v>0</v>
      </c>
      <c r="GF116" s="95">
        <v>0</v>
      </c>
      <c r="GG116" s="95">
        <v>0</v>
      </c>
      <c r="GH116" s="95">
        <v>0</v>
      </c>
      <c r="GI116" s="95">
        <v>0</v>
      </c>
      <c r="GJ116" s="95">
        <v>0</v>
      </c>
      <c r="GK116" s="95">
        <v>0</v>
      </c>
      <c r="GL116" s="95">
        <v>0</v>
      </c>
      <c r="GM116" s="95">
        <v>0</v>
      </c>
      <c r="GN116" s="95">
        <v>0</v>
      </c>
      <c r="GO116" s="95">
        <v>0</v>
      </c>
      <c r="GP116" s="95">
        <v>0</v>
      </c>
      <c r="GQ116" s="95">
        <v>0</v>
      </c>
      <c r="GR116" s="95">
        <v>0</v>
      </c>
      <c r="GS116" s="95">
        <v>0</v>
      </c>
      <c r="GT116" s="95">
        <v>0</v>
      </c>
      <c r="GU116" s="95">
        <v>0</v>
      </c>
      <c r="GV116" s="95">
        <v>0</v>
      </c>
      <c r="GW116" s="95">
        <v>0</v>
      </c>
      <c r="GX116" s="95">
        <v>0</v>
      </c>
      <c r="GY116" s="95">
        <v>0</v>
      </c>
      <c r="GZ116" s="95">
        <v>0</v>
      </c>
    </row>
    <row r="117" spans="2:208" ht="17.25" hidden="1" outlineLevel="2" x14ac:dyDescent="0.3">
      <c r="B117" s="21">
        <v>20</v>
      </c>
      <c r="C117" s="24">
        <v>237</v>
      </c>
      <c r="D117" s="87"/>
      <c r="E117" s="61"/>
      <c r="F117" s="24">
        <v>237</v>
      </c>
      <c r="G117" s="80"/>
      <c r="H117" s="34" t="s">
        <v>119</v>
      </c>
      <c r="I117" s="95">
        <v>0</v>
      </c>
      <c r="J117" s="95">
        <v>0</v>
      </c>
      <c r="K117" s="95">
        <v>0</v>
      </c>
      <c r="L117" s="95">
        <v>60330000</v>
      </c>
      <c r="M117" s="95">
        <v>0</v>
      </c>
      <c r="N117" s="95">
        <v>0</v>
      </c>
      <c r="O117" s="95">
        <v>0</v>
      </c>
      <c r="P117" s="95">
        <v>173390000</v>
      </c>
      <c r="Q117" s="95">
        <v>0</v>
      </c>
      <c r="R117" s="95">
        <v>0</v>
      </c>
      <c r="S117" s="95">
        <v>0</v>
      </c>
      <c r="T117" s="95">
        <v>71070000</v>
      </c>
      <c r="U117" s="95">
        <v>0</v>
      </c>
      <c r="V117" s="95">
        <v>0</v>
      </c>
      <c r="W117" s="95">
        <v>0</v>
      </c>
      <c r="X117" s="95">
        <v>204240000</v>
      </c>
      <c r="Y117" s="95">
        <v>0</v>
      </c>
      <c r="Z117" s="95">
        <v>0</v>
      </c>
      <c r="AA117" s="95">
        <v>0</v>
      </c>
      <c r="AB117" s="95">
        <v>41390000</v>
      </c>
      <c r="AC117" s="95">
        <v>0</v>
      </c>
      <c r="AD117" s="95">
        <v>0</v>
      </c>
      <c r="AE117" s="95">
        <v>0</v>
      </c>
      <c r="AF117" s="95">
        <v>119000000</v>
      </c>
      <c r="AG117" s="95">
        <v>0</v>
      </c>
      <c r="AH117" s="95">
        <v>0</v>
      </c>
      <c r="AI117" s="95">
        <v>0</v>
      </c>
      <c r="AJ117" s="95">
        <v>48750000</v>
      </c>
      <c r="AK117" s="95">
        <v>0</v>
      </c>
      <c r="AL117" s="95">
        <v>0</v>
      </c>
      <c r="AM117" s="95">
        <v>0</v>
      </c>
      <c r="AN117" s="95">
        <v>140150000</v>
      </c>
      <c r="AO117" s="95">
        <v>0</v>
      </c>
      <c r="AP117" s="95">
        <v>0</v>
      </c>
      <c r="AQ117" s="95">
        <v>0</v>
      </c>
      <c r="AR117" s="95">
        <v>0</v>
      </c>
      <c r="AS117" s="95">
        <v>0</v>
      </c>
      <c r="AT117" s="95">
        <v>0</v>
      </c>
      <c r="AU117" s="95">
        <v>0</v>
      </c>
      <c r="AV117" s="95">
        <v>0</v>
      </c>
      <c r="AW117" s="95">
        <v>0</v>
      </c>
      <c r="AX117" s="95">
        <v>0</v>
      </c>
      <c r="AY117" s="95">
        <v>0</v>
      </c>
      <c r="AZ117" s="95">
        <v>0</v>
      </c>
      <c r="BA117" s="95">
        <v>0</v>
      </c>
      <c r="BB117" s="95">
        <v>0</v>
      </c>
      <c r="BC117" s="95">
        <v>0</v>
      </c>
      <c r="BD117" s="95">
        <v>0</v>
      </c>
      <c r="BE117" s="95">
        <v>0</v>
      </c>
      <c r="BF117" s="95">
        <v>0</v>
      </c>
      <c r="BG117" s="95">
        <v>0</v>
      </c>
      <c r="BH117" s="95">
        <v>0</v>
      </c>
      <c r="BI117" s="95">
        <v>0</v>
      </c>
      <c r="BJ117" s="95">
        <v>0</v>
      </c>
      <c r="BK117" s="95">
        <v>0</v>
      </c>
      <c r="BL117" s="95">
        <v>0</v>
      </c>
      <c r="BM117" s="95">
        <v>0</v>
      </c>
      <c r="BN117" s="95">
        <v>5916911</v>
      </c>
      <c r="BO117" s="95">
        <v>3547074</v>
      </c>
      <c r="BP117" s="95">
        <v>9463985</v>
      </c>
      <c r="BQ117" s="95">
        <v>0</v>
      </c>
      <c r="BR117" s="95">
        <v>4608280</v>
      </c>
      <c r="BS117" s="95">
        <v>3437620</v>
      </c>
      <c r="BT117" s="95">
        <v>8045900</v>
      </c>
      <c r="BU117" s="95">
        <v>0</v>
      </c>
      <c r="BV117" s="95">
        <v>2953088</v>
      </c>
      <c r="BW117" s="95">
        <v>2301247</v>
      </c>
      <c r="BX117" s="95">
        <v>5254335</v>
      </c>
      <c r="BY117" s="95">
        <v>0</v>
      </c>
      <c r="BZ117" s="95">
        <v>4377866</v>
      </c>
      <c r="CA117" s="95">
        <v>3417620</v>
      </c>
      <c r="CB117" s="95">
        <v>7795486</v>
      </c>
      <c r="CC117" s="95">
        <v>0</v>
      </c>
      <c r="CD117" s="95">
        <v>2953000</v>
      </c>
      <c r="CE117" s="95">
        <v>2301000</v>
      </c>
      <c r="CF117" s="95">
        <v>5254000</v>
      </c>
      <c r="CG117" s="95">
        <v>0</v>
      </c>
      <c r="CH117" s="95">
        <v>0</v>
      </c>
      <c r="CI117" s="95">
        <v>0</v>
      </c>
      <c r="CJ117" s="95">
        <v>0</v>
      </c>
      <c r="CK117" s="95">
        <v>0</v>
      </c>
      <c r="CL117" s="95">
        <v>0</v>
      </c>
      <c r="CM117" s="95">
        <v>0</v>
      </c>
      <c r="CN117" s="95">
        <v>0</v>
      </c>
      <c r="CO117" s="95">
        <v>0</v>
      </c>
      <c r="CP117" s="95">
        <v>0</v>
      </c>
      <c r="CQ117" s="95">
        <v>0</v>
      </c>
      <c r="CR117" s="95">
        <v>0</v>
      </c>
      <c r="CS117" s="95">
        <v>2130547</v>
      </c>
      <c r="CT117" s="95">
        <v>1410803</v>
      </c>
      <c r="CU117" s="95">
        <v>0</v>
      </c>
      <c r="CV117" s="95">
        <v>3541350</v>
      </c>
      <c r="CW117" s="95">
        <v>2850303.3471017601</v>
      </c>
      <c r="CX117" s="95">
        <v>2569368.0496650999</v>
      </c>
      <c r="CY117" s="95">
        <v>0</v>
      </c>
      <c r="CZ117" s="95">
        <v>5419671.3967668703</v>
      </c>
      <c r="DA117" s="95">
        <v>0</v>
      </c>
      <c r="DB117" s="95">
        <v>8298897.7863806002</v>
      </c>
      <c r="DC117" s="95">
        <v>5994392.1429660702</v>
      </c>
      <c r="DD117" s="95">
        <v>14293289.929346601</v>
      </c>
      <c r="DE117" s="95">
        <v>0</v>
      </c>
      <c r="DF117" s="95">
        <v>0</v>
      </c>
      <c r="DG117" s="95">
        <v>0</v>
      </c>
      <c r="DH117" s="95">
        <v>0</v>
      </c>
      <c r="DI117" s="95">
        <v>0</v>
      </c>
      <c r="DJ117" s="95">
        <v>0</v>
      </c>
      <c r="DK117" s="95">
        <v>0</v>
      </c>
      <c r="DL117" s="95">
        <v>0</v>
      </c>
      <c r="DM117" s="95">
        <v>0</v>
      </c>
      <c r="DN117" s="95">
        <v>0</v>
      </c>
      <c r="DO117" s="95">
        <v>0</v>
      </c>
      <c r="DP117" s="95">
        <v>0</v>
      </c>
      <c r="DQ117" s="95">
        <v>0</v>
      </c>
      <c r="DR117" s="95">
        <v>0</v>
      </c>
      <c r="DS117" s="95">
        <v>0</v>
      </c>
      <c r="DT117" s="95">
        <v>0</v>
      </c>
      <c r="DU117" s="95">
        <v>0</v>
      </c>
      <c r="DV117" s="95">
        <v>0</v>
      </c>
      <c r="DW117" s="95">
        <v>0</v>
      </c>
      <c r="DX117" s="95">
        <v>0</v>
      </c>
      <c r="DY117" s="95">
        <v>0</v>
      </c>
      <c r="DZ117" s="95">
        <v>0</v>
      </c>
      <c r="EA117" s="95">
        <v>0</v>
      </c>
      <c r="EB117" s="95">
        <v>0</v>
      </c>
      <c r="EC117" s="95">
        <v>0</v>
      </c>
      <c r="ED117" s="95">
        <v>0</v>
      </c>
      <c r="EE117" s="95">
        <v>0</v>
      </c>
      <c r="EF117" s="95">
        <v>0</v>
      </c>
      <c r="EG117" s="95">
        <v>0</v>
      </c>
      <c r="EH117" s="95">
        <v>0</v>
      </c>
      <c r="EI117" s="95">
        <v>0</v>
      </c>
      <c r="EJ117" s="95">
        <v>0</v>
      </c>
      <c r="EK117" s="95">
        <v>0</v>
      </c>
      <c r="EL117" s="95">
        <v>0</v>
      </c>
      <c r="EM117" s="95">
        <v>0</v>
      </c>
      <c r="EN117" s="95">
        <v>0</v>
      </c>
      <c r="EO117" s="95">
        <v>0</v>
      </c>
      <c r="EP117" s="95">
        <v>0</v>
      </c>
      <c r="EQ117" s="95">
        <v>0</v>
      </c>
      <c r="ER117" s="95">
        <v>0</v>
      </c>
      <c r="ES117" s="95">
        <v>0</v>
      </c>
      <c r="ET117" s="95">
        <v>0</v>
      </c>
      <c r="EU117" s="95">
        <v>0</v>
      </c>
      <c r="EV117" s="95">
        <v>0</v>
      </c>
      <c r="EW117" s="95">
        <v>0</v>
      </c>
      <c r="EX117" s="95">
        <v>0</v>
      </c>
      <c r="EY117" s="95">
        <v>0</v>
      </c>
      <c r="EZ117" s="95">
        <v>0</v>
      </c>
      <c r="FA117" s="95">
        <v>0</v>
      </c>
      <c r="FB117" s="95">
        <v>0</v>
      </c>
      <c r="FC117" s="95">
        <v>0</v>
      </c>
      <c r="FD117" s="95">
        <v>0</v>
      </c>
      <c r="FE117" s="95">
        <v>0</v>
      </c>
      <c r="FF117" s="95">
        <v>0</v>
      </c>
      <c r="FG117" s="95">
        <v>0</v>
      </c>
      <c r="FH117" s="95">
        <v>0</v>
      </c>
      <c r="FI117" s="95">
        <v>0</v>
      </c>
      <c r="FJ117" s="95">
        <v>0</v>
      </c>
      <c r="FK117" s="95">
        <v>0</v>
      </c>
      <c r="FL117" s="95">
        <v>0</v>
      </c>
      <c r="FM117" s="95">
        <v>0</v>
      </c>
      <c r="FN117" s="95">
        <v>0</v>
      </c>
      <c r="FO117" s="95">
        <v>0</v>
      </c>
      <c r="FP117" s="95">
        <v>26353267</v>
      </c>
      <c r="FQ117" s="95">
        <v>0</v>
      </c>
      <c r="FR117" s="95">
        <v>0</v>
      </c>
      <c r="FS117" s="95">
        <v>0</v>
      </c>
      <c r="FT117" s="95">
        <v>26104412</v>
      </c>
      <c r="FU117" s="95">
        <v>0</v>
      </c>
      <c r="FV117" s="95">
        <v>0</v>
      </c>
      <c r="FW117" s="95">
        <v>0</v>
      </c>
      <c r="FX117" s="95">
        <v>25969669</v>
      </c>
      <c r="FY117" s="95">
        <v>0</v>
      </c>
      <c r="FZ117" s="95">
        <v>0</v>
      </c>
      <c r="GA117" s="95">
        <v>0</v>
      </c>
      <c r="GB117" s="95">
        <v>26353267</v>
      </c>
      <c r="GC117" s="95">
        <v>0</v>
      </c>
      <c r="GD117" s="95">
        <v>0</v>
      </c>
      <c r="GE117" s="95">
        <v>0</v>
      </c>
      <c r="GF117" s="95">
        <v>26104412</v>
      </c>
      <c r="GG117" s="95">
        <v>0</v>
      </c>
      <c r="GH117" s="95">
        <v>0</v>
      </c>
      <c r="GI117" s="95">
        <v>0</v>
      </c>
      <c r="GJ117" s="95">
        <v>26003585</v>
      </c>
      <c r="GK117" s="95">
        <v>0</v>
      </c>
      <c r="GL117" s="95">
        <v>0</v>
      </c>
      <c r="GM117" s="95">
        <v>0</v>
      </c>
      <c r="GN117" s="95">
        <v>5010219</v>
      </c>
      <c r="GO117" s="95">
        <v>0</v>
      </c>
      <c r="GP117" s="95">
        <v>0</v>
      </c>
      <c r="GQ117" s="95">
        <v>0</v>
      </c>
      <c r="GR117" s="95">
        <v>4738865</v>
      </c>
      <c r="GS117" s="95">
        <v>0</v>
      </c>
      <c r="GT117" s="95">
        <v>0</v>
      </c>
      <c r="GU117" s="95">
        <v>0</v>
      </c>
      <c r="GV117" s="95">
        <v>4477165</v>
      </c>
      <c r="GW117" s="95">
        <v>0</v>
      </c>
      <c r="GX117" s="95">
        <v>0</v>
      </c>
      <c r="GY117" s="95">
        <v>0</v>
      </c>
      <c r="GZ117" s="95">
        <v>0</v>
      </c>
    </row>
    <row r="118" spans="2:208" s="25" customFormat="1" ht="17.25" hidden="1" outlineLevel="1" x14ac:dyDescent="0.3">
      <c r="B118" s="183">
        <v>20</v>
      </c>
      <c r="C118" s="51">
        <v>24</v>
      </c>
      <c r="D118" s="75"/>
      <c r="E118" s="51">
        <v>24</v>
      </c>
      <c r="F118" s="51"/>
      <c r="G118" s="76"/>
      <c r="H118" s="37" t="s">
        <v>120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96">
        <v>0</v>
      </c>
      <c r="AC118" s="96">
        <v>0</v>
      </c>
      <c r="AD118" s="96">
        <v>0</v>
      </c>
      <c r="AE118" s="96">
        <v>0</v>
      </c>
      <c r="AF118" s="96">
        <v>0</v>
      </c>
      <c r="AG118" s="96">
        <v>0</v>
      </c>
      <c r="AH118" s="96">
        <v>0</v>
      </c>
      <c r="AI118" s="96">
        <v>0</v>
      </c>
      <c r="AJ118" s="96">
        <v>0</v>
      </c>
      <c r="AK118" s="96">
        <v>0</v>
      </c>
      <c r="AL118" s="96">
        <v>0</v>
      </c>
      <c r="AM118" s="96">
        <v>0</v>
      </c>
      <c r="AN118" s="96">
        <v>0</v>
      </c>
      <c r="AO118" s="96">
        <v>0</v>
      </c>
      <c r="AP118" s="96">
        <v>0</v>
      </c>
      <c r="AQ118" s="96">
        <v>0</v>
      </c>
      <c r="AR118" s="96">
        <v>540000000</v>
      </c>
      <c r="AS118" s="96">
        <v>0</v>
      </c>
      <c r="AT118" s="96">
        <v>0</v>
      </c>
      <c r="AU118" s="96">
        <v>0</v>
      </c>
      <c r="AV118" s="96">
        <v>310000000</v>
      </c>
      <c r="AW118" s="96">
        <v>0</v>
      </c>
      <c r="AX118" s="96">
        <v>0</v>
      </c>
      <c r="AY118" s="96">
        <v>0</v>
      </c>
      <c r="AZ118" s="96">
        <v>230000000</v>
      </c>
      <c r="BA118" s="96">
        <v>0</v>
      </c>
      <c r="BB118" s="96">
        <v>0</v>
      </c>
      <c r="BC118" s="96">
        <v>0</v>
      </c>
      <c r="BD118" s="96">
        <v>310000000</v>
      </c>
      <c r="BE118" s="96">
        <v>0</v>
      </c>
      <c r="BF118" s="96">
        <v>0</v>
      </c>
      <c r="BG118" s="96">
        <v>0</v>
      </c>
      <c r="BH118" s="96">
        <v>170000000</v>
      </c>
      <c r="BI118" s="96">
        <v>0</v>
      </c>
      <c r="BJ118" s="96">
        <v>0</v>
      </c>
      <c r="BK118" s="96">
        <v>0</v>
      </c>
      <c r="BL118" s="96">
        <v>220000000</v>
      </c>
      <c r="BM118" s="96">
        <v>32815284</v>
      </c>
      <c r="BN118" s="96">
        <v>67159059</v>
      </c>
      <c r="BO118" s="96">
        <v>19262172</v>
      </c>
      <c r="BP118" s="96">
        <v>119236515</v>
      </c>
      <c r="BQ118" s="96">
        <v>32713418</v>
      </c>
      <c r="BR118" s="96">
        <v>16761545</v>
      </c>
      <c r="BS118" s="96">
        <v>13884216</v>
      </c>
      <c r="BT118" s="96">
        <v>81322724</v>
      </c>
      <c r="BU118" s="96">
        <v>28952439</v>
      </c>
      <c r="BV118" s="96">
        <v>12709292</v>
      </c>
      <c r="BW118" s="96">
        <v>5852495</v>
      </c>
      <c r="BX118" s="96">
        <v>47514226</v>
      </c>
      <c r="BY118" s="96">
        <v>35854993</v>
      </c>
      <c r="BZ118" s="96">
        <v>18210785</v>
      </c>
      <c r="CA118" s="96">
        <v>8175977</v>
      </c>
      <c r="CB118" s="96">
        <v>62241755</v>
      </c>
      <c r="CC118" s="96">
        <v>13574000</v>
      </c>
      <c r="CD118" s="96">
        <v>11585000</v>
      </c>
      <c r="CE118" s="96">
        <v>5401000</v>
      </c>
      <c r="CF118" s="96">
        <v>30560000</v>
      </c>
      <c r="CG118" s="96">
        <v>0</v>
      </c>
      <c r="CH118" s="96">
        <v>0</v>
      </c>
      <c r="CI118" s="96">
        <v>0</v>
      </c>
      <c r="CJ118" s="96">
        <v>72675000</v>
      </c>
      <c r="CK118" s="96">
        <v>0</v>
      </c>
      <c r="CL118" s="96">
        <v>0</v>
      </c>
      <c r="CM118" s="96">
        <v>0</v>
      </c>
      <c r="CN118" s="96">
        <v>36000000</v>
      </c>
      <c r="CO118" s="96">
        <v>0</v>
      </c>
      <c r="CP118" s="96">
        <v>0</v>
      </c>
      <c r="CQ118" s="96">
        <v>0</v>
      </c>
      <c r="CR118" s="96">
        <v>57000000</v>
      </c>
      <c r="CS118" s="96">
        <v>12825672</v>
      </c>
      <c r="CT118" s="96">
        <v>24877432.800000001</v>
      </c>
      <c r="CU118" s="96">
        <v>9346221.5899999999</v>
      </c>
      <c r="CV118" s="96">
        <v>47049328</v>
      </c>
      <c r="CW118" s="96">
        <v>16960027.416568801</v>
      </c>
      <c r="CX118" s="96">
        <v>32896671.161573477</v>
      </c>
      <c r="CY118" s="96">
        <v>12358975.85735698</v>
      </c>
      <c r="CZ118" s="96">
        <v>62215674.435499229</v>
      </c>
      <c r="DA118" s="96">
        <v>86416072.288351089</v>
      </c>
      <c r="DB118" s="96">
        <v>167617719.20058537</v>
      </c>
      <c r="DC118" s="96">
        <v>62972430.696425229</v>
      </c>
      <c r="DD118" s="96">
        <v>105668740.72845384</v>
      </c>
      <c r="DE118" s="96">
        <v>0</v>
      </c>
      <c r="DF118" s="96">
        <v>0</v>
      </c>
      <c r="DG118" s="96">
        <v>0</v>
      </c>
      <c r="DH118" s="96">
        <v>56420704.022102736</v>
      </c>
      <c r="DI118" s="96">
        <v>0</v>
      </c>
      <c r="DJ118" s="96">
        <v>0</v>
      </c>
      <c r="DK118" s="96">
        <v>0</v>
      </c>
      <c r="DL118" s="96">
        <v>93718630.996221423</v>
      </c>
      <c r="DM118" s="96">
        <v>0</v>
      </c>
      <c r="DN118" s="96">
        <v>0</v>
      </c>
      <c r="DO118" s="96">
        <v>0</v>
      </c>
      <c r="DP118" s="96">
        <v>163208221.64811245</v>
      </c>
      <c r="DQ118" s="96">
        <v>0</v>
      </c>
      <c r="DR118" s="96">
        <v>0</v>
      </c>
      <c r="DS118" s="96">
        <v>0</v>
      </c>
      <c r="DT118" s="96">
        <v>284231233.85646218</v>
      </c>
      <c r="DU118" s="96">
        <v>0</v>
      </c>
      <c r="DV118" s="96">
        <v>0</v>
      </c>
      <c r="DW118" s="96">
        <v>0</v>
      </c>
      <c r="DX118" s="96">
        <v>495013752.03182346</v>
      </c>
      <c r="DY118" s="96">
        <v>0</v>
      </c>
      <c r="DZ118" s="96">
        <v>0</v>
      </c>
      <c r="EA118" s="96">
        <v>0</v>
      </c>
      <c r="EB118" s="96">
        <v>591817893.65065384</v>
      </c>
      <c r="EC118" s="96">
        <v>0</v>
      </c>
      <c r="ED118" s="96">
        <v>0</v>
      </c>
      <c r="EE118" s="96">
        <v>0</v>
      </c>
      <c r="EF118" s="96">
        <v>93381024</v>
      </c>
      <c r="EG118" s="96">
        <v>0</v>
      </c>
      <c r="EH118" s="96">
        <v>0</v>
      </c>
      <c r="EI118" s="96">
        <v>0</v>
      </c>
      <c r="EJ118" s="96">
        <v>34982052</v>
      </c>
      <c r="EK118" s="96">
        <v>57110000</v>
      </c>
      <c r="EL118" s="96">
        <v>58470000</v>
      </c>
      <c r="EM118" s="96">
        <v>21990000</v>
      </c>
      <c r="EN118" s="96">
        <v>137570000</v>
      </c>
      <c r="EO118" s="96">
        <v>0</v>
      </c>
      <c r="EP118" s="96">
        <v>0</v>
      </c>
      <c r="EQ118" s="96">
        <v>0</v>
      </c>
      <c r="ER118" s="96">
        <v>171974536</v>
      </c>
      <c r="ES118" s="96">
        <v>0</v>
      </c>
      <c r="ET118" s="96">
        <v>0</v>
      </c>
      <c r="EU118" s="96">
        <v>0</v>
      </c>
      <c r="EV118" s="96">
        <v>171974536</v>
      </c>
      <c r="EW118" s="96">
        <v>0</v>
      </c>
      <c r="EX118" s="96">
        <v>0</v>
      </c>
      <c r="EY118" s="96">
        <v>0</v>
      </c>
      <c r="EZ118" s="96">
        <v>53080000</v>
      </c>
      <c r="FA118" s="96">
        <v>0</v>
      </c>
      <c r="FB118" s="96">
        <v>0</v>
      </c>
      <c r="FC118" s="96">
        <v>0</v>
      </c>
      <c r="FD118" s="96">
        <v>51854000</v>
      </c>
      <c r="FE118" s="96">
        <v>0</v>
      </c>
      <c r="FF118" s="96">
        <v>0</v>
      </c>
      <c r="FG118" s="96">
        <v>0</v>
      </c>
      <c r="FH118" s="96">
        <v>50757000</v>
      </c>
      <c r="FI118" s="96">
        <v>0</v>
      </c>
      <c r="FJ118" s="96">
        <v>0</v>
      </c>
      <c r="FK118" s="96">
        <v>0</v>
      </c>
      <c r="FL118" s="96">
        <v>101512000</v>
      </c>
      <c r="FM118" s="96">
        <v>17008750</v>
      </c>
      <c r="FN118" s="96">
        <v>31128034</v>
      </c>
      <c r="FO118" s="96">
        <v>5461236</v>
      </c>
      <c r="FP118" s="96">
        <v>54754359</v>
      </c>
      <c r="FQ118" s="96">
        <v>22756150</v>
      </c>
      <c r="FR118" s="96">
        <v>24581716</v>
      </c>
      <c r="FS118" s="96">
        <v>5461236</v>
      </c>
      <c r="FT118" s="96">
        <v>52811103</v>
      </c>
      <c r="FU118" s="96">
        <v>22756150</v>
      </c>
      <c r="FV118" s="96">
        <v>23909580</v>
      </c>
      <c r="FW118" s="96">
        <v>5461236</v>
      </c>
      <c r="FX118" s="96">
        <v>51928966</v>
      </c>
      <c r="FY118" s="96">
        <v>22739060</v>
      </c>
      <c r="FZ118" s="96">
        <v>27556489</v>
      </c>
      <c r="GA118" s="96">
        <v>5626236</v>
      </c>
      <c r="GB118" s="96">
        <v>55921585</v>
      </c>
      <c r="GC118" s="96">
        <v>22738860</v>
      </c>
      <c r="GD118" s="96">
        <v>25526125</v>
      </c>
      <c r="GE118" s="96">
        <v>5626236</v>
      </c>
      <c r="GF118" s="96">
        <v>53892221</v>
      </c>
      <c r="GG118" s="96">
        <v>22736860</v>
      </c>
      <c r="GH118" s="96">
        <v>24721599</v>
      </c>
      <c r="GI118" s="96">
        <v>5626236</v>
      </c>
      <c r="GJ118" s="96">
        <v>53086705</v>
      </c>
      <c r="GK118" s="96">
        <v>25698000</v>
      </c>
      <c r="GL118" s="96">
        <v>26100184</v>
      </c>
      <c r="GM118" s="96">
        <v>3837544</v>
      </c>
      <c r="GN118" s="96">
        <v>55633729</v>
      </c>
      <c r="GO118" s="96">
        <v>25698000</v>
      </c>
      <c r="GP118" s="96">
        <v>24185325</v>
      </c>
      <c r="GQ118" s="96">
        <v>3837544</v>
      </c>
      <c r="GR118" s="96">
        <v>53720869</v>
      </c>
      <c r="GS118" s="96">
        <v>25698000</v>
      </c>
      <c r="GT118" s="96">
        <v>23423055</v>
      </c>
      <c r="GU118" s="96">
        <v>3837544</v>
      </c>
      <c r="GV118" s="96">
        <v>52958599</v>
      </c>
      <c r="GW118" s="96">
        <v>0</v>
      </c>
      <c r="GX118" s="96">
        <v>0</v>
      </c>
      <c r="GY118" s="96">
        <v>0</v>
      </c>
      <c r="GZ118" s="96">
        <v>54000000</v>
      </c>
    </row>
    <row r="119" spans="2:208" hidden="1" outlineLevel="2" x14ac:dyDescent="0.3">
      <c r="B119" s="21">
        <v>20</v>
      </c>
      <c r="C119" s="52">
        <v>241</v>
      </c>
      <c r="D119" s="77"/>
      <c r="E119" s="52"/>
      <c r="F119" s="52">
        <v>241</v>
      </c>
      <c r="G119" s="78"/>
      <c r="H119" s="35" t="s">
        <v>121</v>
      </c>
      <c r="I119" s="97">
        <v>0</v>
      </c>
      <c r="J119" s="97">
        <v>0</v>
      </c>
      <c r="K119" s="97">
        <v>0</v>
      </c>
      <c r="L119" s="97">
        <v>0</v>
      </c>
      <c r="M119" s="97">
        <v>0</v>
      </c>
      <c r="N119" s="97">
        <v>0</v>
      </c>
      <c r="O119" s="97">
        <v>0</v>
      </c>
      <c r="P119" s="97">
        <v>0</v>
      </c>
      <c r="Q119" s="97">
        <v>0</v>
      </c>
      <c r="R119" s="97">
        <v>0</v>
      </c>
      <c r="S119" s="97">
        <v>0</v>
      </c>
      <c r="T119" s="97">
        <v>0</v>
      </c>
      <c r="U119" s="97">
        <v>0</v>
      </c>
      <c r="V119" s="97">
        <v>0</v>
      </c>
      <c r="W119" s="97">
        <v>0</v>
      </c>
      <c r="X119" s="97">
        <v>0</v>
      </c>
      <c r="Y119" s="97">
        <v>0</v>
      </c>
      <c r="Z119" s="97">
        <v>0</v>
      </c>
      <c r="AA119" s="97">
        <v>0</v>
      </c>
      <c r="AB119" s="97">
        <v>0</v>
      </c>
      <c r="AC119" s="97">
        <v>0</v>
      </c>
      <c r="AD119" s="97">
        <v>0</v>
      </c>
      <c r="AE119" s="97">
        <v>0</v>
      </c>
      <c r="AF119" s="97">
        <v>0</v>
      </c>
      <c r="AG119" s="97">
        <v>0</v>
      </c>
      <c r="AH119" s="97">
        <v>0</v>
      </c>
      <c r="AI119" s="97">
        <v>0</v>
      </c>
      <c r="AJ119" s="97">
        <v>0</v>
      </c>
      <c r="AK119" s="97">
        <v>0</v>
      </c>
      <c r="AL119" s="97">
        <v>0</v>
      </c>
      <c r="AM119" s="97">
        <v>0</v>
      </c>
      <c r="AN119" s="97">
        <v>0</v>
      </c>
      <c r="AO119" s="97">
        <v>0</v>
      </c>
      <c r="AP119" s="97">
        <v>0</v>
      </c>
      <c r="AQ119" s="97">
        <v>0</v>
      </c>
      <c r="AR119" s="97">
        <v>0</v>
      </c>
      <c r="AS119" s="97">
        <v>0</v>
      </c>
      <c r="AT119" s="97">
        <v>0</v>
      </c>
      <c r="AU119" s="97">
        <v>0</v>
      </c>
      <c r="AV119" s="97">
        <v>0</v>
      </c>
      <c r="AW119" s="97">
        <v>0</v>
      </c>
      <c r="AX119" s="97">
        <v>0</v>
      </c>
      <c r="AY119" s="97">
        <v>0</v>
      </c>
      <c r="AZ119" s="97">
        <v>0</v>
      </c>
      <c r="BA119" s="97">
        <v>0</v>
      </c>
      <c r="BB119" s="97">
        <v>0</v>
      </c>
      <c r="BC119" s="97">
        <v>0</v>
      </c>
      <c r="BD119" s="97">
        <v>0</v>
      </c>
      <c r="BE119" s="97">
        <v>0</v>
      </c>
      <c r="BF119" s="97">
        <v>0</v>
      </c>
      <c r="BG119" s="97">
        <v>0</v>
      </c>
      <c r="BH119" s="97">
        <v>0</v>
      </c>
      <c r="BI119" s="97">
        <v>0</v>
      </c>
      <c r="BJ119" s="97">
        <v>0</v>
      </c>
      <c r="BK119" s="97">
        <v>0</v>
      </c>
      <c r="BL119" s="97">
        <v>0</v>
      </c>
      <c r="BM119" s="97">
        <v>11254174</v>
      </c>
      <c r="BN119" s="97">
        <v>603852</v>
      </c>
      <c r="BO119" s="97">
        <v>88342</v>
      </c>
      <c r="BP119" s="97">
        <v>11946368</v>
      </c>
      <c r="BQ119" s="97">
        <v>11254089</v>
      </c>
      <c r="BR119" s="97">
        <v>603852</v>
      </c>
      <c r="BS119" s="97">
        <v>88342</v>
      </c>
      <c r="BT119" s="97">
        <v>11946283</v>
      </c>
      <c r="BU119" s="97">
        <v>8845659</v>
      </c>
      <c r="BV119" s="97">
        <v>221018</v>
      </c>
      <c r="BW119" s="97">
        <v>24530</v>
      </c>
      <c r="BX119" s="97">
        <v>9091207</v>
      </c>
      <c r="BY119" s="97">
        <v>10921990</v>
      </c>
      <c r="BZ119" s="97">
        <v>272864</v>
      </c>
      <c r="CA119" s="97">
        <v>30677</v>
      </c>
      <c r="CB119" s="97">
        <v>11225531</v>
      </c>
      <c r="CC119" s="97">
        <v>5155000</v>
      </c>
      <c r="CD119" s="97">
        <v>140000</v>
      </c>
      <c r="CE119" s="97">
        <v>11000</v>
      </c>
      <c r="CF119" s="97">
        <v>5306000</v>
      </c>
      <c r="CG119" s="97">
        <v>0</v>
      </c>
      <c r="CH119" s="97">
        <v>0</v>
      </c>
      <c r="CI119" s="97">
        <v>0</v>
      </c>
      <c r="CJ119" s="97">
        <v>0</v>
      </c>
      <c r="CK119" s="97">
        <v>0</v>
      </c>
      <c r="CL119" s="97">
        <v>0</v>
      </c>
      <c r="CM119" s="97">
        <v>0</v>
      </c>
      <c r="CN119" s="97">
        <v>0</v>
      </c>
      <c r="CO119" s="97">
        <v>0</v>
      </c>
      <c r="CP119" s="97">
        <v>0</v>
      </c>
      <c r="CQ119" s="97">
        <v>0</v>
      </c>
      <c r="CR119" s="97">
        <v>0</v>
      </c>
      <c r="CS119" s="97">
        <v>5831157</v>
      </c>
      <c r="CT119" s="97">
        <v>204192.3</v>
      </c>
      <c r="CU119" s="97">
        <v>36624.620000000003</v>
      </c>
      <c r="CV119" s="97">
        <v>6071974</v>
      </c>
      <c r="CW119" s="97">
        <v>7710830.2971089901</v>
      </c>
      <c r="CX119" s="97">
        <v>270013.61510165001</v>
      </c>
      <c r="CY119" s="97">
        <v>48430.556969838297</v>
      </c>
      <c r="CZ119" s="97">
        <v>8029274.4691804796</v>
      </c>
      <c r="DA119" s="97">
        <v>13096277.342633899</v>
      </c>
      <c r="DB119" s="97">
        <v>458598.23824474902</v>
      </c>
      <c r="DC119" s="97">
        <v>82255.734012592293</v>
      </c>
      <c r="DD119" s="97">
        <v>13637131.314891201</v>
      </c>
      <c r="DE119" s="97">
        <v>0</v>
      </c>
      <c r="DF119" s="97">
        <v>0</v>
      </c>
      <c r="DG119" s="97">
        <v>0</v>
      </c>
      <c r="DH119" s="97">
        <v>0</v>
      </c>
      <c r="DI119" s="97">
        <v>0</v>
      </c>
      <c r="DJ119" s="97">
        <v>0</v>
      </c>
      <c r="DK119" s="97">
        <v>0</v>
      </c>
      <c r="DL119" s="97">
        <v>0</v>
      </c>
      <c r="DM119" s="97">
        <v>0</v>
      </c>
      <c r="DN119" s="97">
        <v>0</v>
      </c>
      <c r="DO119" s="97">
        <v>0</v>
      </c>
      <c r="DP119" s="97">
        <v>0</v>
      </c>
      <c r="DQ119" s="97">
        <v>0</v>
      </c>
      <c r="DR119" s="97">
        <v>0</v>
      </c>
      <c r="DS119" s="97">
        <v>0</v>
      </c>
      <c r="DT119" s="97">
        <v>0</v>
      </c>
      <c r="DU119" s="97">
        <v>0</v>
      </c>
      <c r="DV119" s="97">
        <v>0</v>
      </c>
      <c r="DW119" s="97">
        <v>0</v>
      </c>
      <c r="DX119" s="97">
        <v>0</v>
      </c>
      <c r="DY119" s="97">
        <v>0</v>
      </c>
      <c r="DZ119" s="97">
        <v>0</v>
      </c>
      <c r="EA119" s="97">
        <v>0</v>
      </c>
      <c r="EB119" s="97">
        <v>0</v>
      </c>
      <c r="EC119" s="97">
        <v>0</v>
      </c>
      <c r="ED119" s="97">
        <v>0</v>
      </c>
      <c r="EE119" s="97">
        <v>0</v>
      </c>
      <c r="EF119" s="97">
        <v>6664781</v>
      </c>
      <c r="EG119" s="97">
        <v>0</v>
      </c>
      <c r="EH119" s="97">
        <v>0</v>
      </c>
      <c r="EI119" s="97">
        <v>0</v>
      </c>
      <c r="EJ119" s="97">
        <v>0</v>
      </c>
      <c r="EK119" s="97">
        <v>20640000</v>
      </c>
      <c r="EL119" s="97">
        <v>1110000</v>
      </c>
      <c r="EM119" s="97">
        <v>160000</v>
      </c>
      <c r="EN119" s="97">
        <v>21910000</v>
      </c>
      <c r="EO119" s="97">
        <v>0</v>
      </c>
      <c r="EP119" s="97">
        <v>0</v>
      </c>
      <c r="EQ119" s="97">
        <v>0</v>
      </c>
      <c r="ER119" s="97">
        <v>30171079</v>
      </c>
      <c r="ES119" s="97">
        <v>0</v>
      </c>
      <c r="ET119" s="97">
        <v>0</v>
      </c>
      <c r="EU119" s="97">
        <v>0</v>
      </c>
      <c r="EV119" s="97">
        <v>30171079</v>
      </c>
      <c r="EW119" s="97">
        <v>0</v>
      </c>
      <c r="EX119" s="97">
        <v>0</v>
      </c>
      <c r="EY119" s="97">
        <v>0</v>
      </c>
      <c r="EZ119" s="97">
        <v>10774999.999999998</v>
      </c>
      <c r="FA119" s="97">
        <v>0</v>
      </c>
      <c r="FB119" s="97">
        <v>0</v>
      </c>
      <c r="FC119" s="97">
        <v>0</v>
      </c>
      <c r="FD119" s="97">
        <v>10731000</v>
      </c>
      <c r="FE119" s="97">
        <v>0</v>
      </c>
      <c r="FF119" s="97">
        <v>0</v>
      </c>
      <c r="FG119" s="97">
        <v>0</v>
      </c>
      <c r="FH119" s="97">
        <v>10691000</v>
      </c>
      <c r="FI119" s="97">
        <v>0</v>
      </c>
      <c r="FJ119" s="97">
        <v>0</v>
      </c>
      <c r="FK119" s="97">
        <v>0</v>
      </c>
      <c r="FL119" s="97">
        <v>21383000</v>
      </c>
      <c r="FM119" s="97">
        <v>0</v>
      </c>
      <c r="FN119" s="97">
        <v>0</v>
      </c>
      <c r="FO119" s="97">
        <v>0</v>
      </c>
      <c r="FP119" s="97">
        <v>7361977</v>
      </c>
      <c r="FQ119" s="97">
        <v>0</v>
      </c>
      <c r="FR119" s="97">
        <v>0</v>
      </c>
      <c r="FS119" s="97">
        <v>0</v>
      </c>
      <c r="FT119" s="97">
        <v>7287866</v>
      </c>
      <c r="FU119" s="97">
        <v>0</v>
      </c>
      <c r="FV119" s="97">
        <v>0</v>
      </c>
      <c r="FW119" s="97">
        <v>0</v>
      </c>
      <c r="FX119" s="97">
        <v>7254527</v>
      </c>
      <c r="FY119" s="97">
        <v>0</v>
      </c>
      <c r="FZ119" s="97">
        <v>0</v>
      </c>
      <c r="GA119" s="97">
        <v>0</v>
      </c>
      <c r="GB119" s="97">
        <v>7356697</v>
      </c>
      <c r="GC119" s="97">
        <v>0</v>
      </c>
      <c r="GD119" s="97">
        <v>0</v>
      </c>
      <c r="GE119" s="97">
        <v>0</v>
      </c>
      <c r="GF119" s="97">
        <v>7282585</v>
      </c>
      <c r="GG119" s="97">
        <v>0</v>
      </c>
      <c r="GH119" s="97">
        <v>0</v>
      </c>
      <c r="GI119" s="97">
        <v>0</v>
      </c>
      <c r="GJ119" s="97">
        <v>7253289</v>
      </c>
      <c r="GK119" s="97">
        <v>0</v>
      </c>
      <c r="GL119" s="97">
        <v>0</v>
      </c>
      <c r="GM119" s="97">
        <v>0</v>
      </c>
      <c r="GN119" s="97">
        <v>6951996</v>
      </c>
      <c r="GO119" s="97">
        <v>0</v>
      </c>
      <c r="GP119" s="97">
        <v>0</v>
      </c>
      <c r="GQ119" s="97">
        <v>0</v>
      </c>
      <c r="GR119" s="97">
        <v>6876454</v>
      </c>
      <c r="GS119" s="97">
        <v>0</v>
      </c>
      <c r="GT119" s="97">
        <v>0</v>
      </c>
      <c r="GU119" s="97">
        <v>0</v>
      </c>
      <c r="GV119" s="97">
        <v>6846243</v>
      </c>
      <c r="GW119" s="97">
        <v>0</v>
      </c>
      <c r="GX119" s="97">
        <v>0</v>
      </c>
      <c r="GY119" s="97">
        <v>0</v>
      </c>
      <c r="GZ119" s="97">
        <v>0</v>
      </c>
    </row>
    <row r="120" spans="2:208" ht="17.25" hidden="1" outlineLevel="2" x14ac:dyDescent="0.3">
      <c r="B120" s="21">
        <v>20</v>
      </c>
      <c r="C120" s="52">
        <v>242</v>
      </c>
      <c r="D120" s="77"/>
      <c r="E120" s="52"/>
      <c r="F120" s="52">
        <v>242</v>
      </c>
      <c r="G120" s="78"/>
      <c r="H120" s="34" t="s">
        <v>122</v>
      </c>
      <c r="I120" s="95">
        <v>0</v>
      </c>
      <c r="J120" s="95">
        <v>0</v>
      </c>
      <c r="K120" s="95">
        <v>0</v>
      </c>
      <c r="L120" s="95">
        <v>0</v>
      </c>
      <c r="M120" s="95">
        <v>0</v>
      </c>
      <c r="N120" s="95">
        <v>0</v>
      </c>
      <c r="O120" s="95">
        <v>0</v>
      </c>
      <c r="P120" s="95">
        <v>0</v>
      </c>
      <c r="Q120" s="95">
        <v>0</v>
      </c>
      <c r="R120" s="95">
        <v>0</v>
      </c>
      <c r="S120" s="95">
        <v>0</v>
      </c>
      <c r="T120" s="95">
        <v>0</v>
      </c>
      <c r="U120" s="95">
        <v>0</v>
      </c>
      <c r="V120" s="95">
        <v>0</v>
      </c>
      <c r="W120" s="95">
        <v>0</v>
      </c>
      <c r="X120" s="95">
        <v>0</v>
      </c>
      <c r="Y120" s="95">
        <v>0</v>
      </c>
      <c r="Z120" s="95">
        <v>0</v>
      </c>
      <c r="AA120" s="95">
        <v>0</v>
      </c>
      <c r="AB120" s="95">
        <v>0</v>
      </c>
      <c r="AC120" s="95">
        <v>0</v>
      </c>
      <c r="AD120" s="95">
        <v>0</v>
      </c>
      <c r="AE120" s="95">
        <v>0</v>
      </c>
      <c r="AF120" s="95">
        <v>0</v>
      </c>
      <c r="AG120" s="95">
        <v>0</v>
      </c>
      <c r="AH120" s="95">
        <v>0</v>
      </c>
      <c r="AI120" s="95">
        <v>0</v>
      </c>
      <c r="AJ120" s="95">
        <v>0</v>
      </c>
      <c r="AK120" s="95">
        <v>0</v>
      </c>
      <c r="AL120" s="95">
        <v>0</v>
      </c>
      <c r="AM120" s="95">
        <v>0</v>
      </c>
      <c r="AN120" s="95">
        <v>0</v>
      </c>
      <c r="AO120" s="95">
        <v>0</v>
      </c>
      <c r="AP120" s="95">
        <v>0</v>
      </c>
      <c r="AQ120" s="95">
        <v>0</v>
      </c>
      <c r="AR120" s="95">
        <v>0</v>
      </c>
      <c r="AS120" s="95">
        <v>0</v>
      </c>
      <c r="AT120" s="95">
        <v>0</v>
      </c>
      <c r="AU120" s="95">
        <v>0</v>
      </c>
      <c r="AV120" s="95">
        <v>0</v>
      </c>
      <c r="AW120" s="95">
        <v>0</v>
      </c>
      <c r="AX120" s="95">
        <v>0</v>
      </c>
      <c r="AY120" s="95">
        <v>0</v>
      </c>
      <c r="AZ120" s="95">
        <v>0</v>
      </c>
      <c r="BA120" s="95">
        <v>0</v>
      </c>
      <c r="BB120" s="95">
        <v>0</v>
      </c>
      <c r="BC120" s="95">
        <v>0</v>
      </c>
      <c r="BD120" s="95">
        <v>0</v>
      </c>
      <c r="BE120" s="95">
        <v>0</v>
      </c>
      <c r="BF120" s="95">
        <v>0</v>
      </c>
      <c r="BG120" s="95">
        <v>0</v>
      </c>
      <c r="BH120" s="95">
        <v>0</v>
      </c>
      <c r="BI120" s="95">
        <v>0</v>
      </c>
      <c r="BJ120" s="95">
        <v>0</v>
      </c>
      <c r="BK120" s="95">
        <v>0</v>
      </c>
      <c r="BL120" s="95">
        <v>0</v>
      </c>
      <c r="BM120" s="95">
        <v>18306025</v>
      </c>
      <c r="BN120" s="95">
        <v>1686215</v>
      </c>
      <c r="BO120" s="95">
        <v>326286</v>
      </c>
      <c r="BP120" s="95">
        <v>20318526</v>
      </c>
      <c r="BQ120" s="95">
        <v>18304796</v>
      </c>
      <c r="BR120" s="95">
        <v>1560383</v>
      </c>
      <c r="BS120" s="95">
        <v>298209</v>
      </c>
      <c r="BT120" s="95">
        <v>20163388</v>
      </c>
      <c r="BU120" s="95">
        <v>15569007</v>
      </c>
      <c r="BV120" s="95">
        <v>907226</v>
      </c>
      <c r="BW120" s="95">
        <v>186558</v>
      </c>
      <c r="BX120" s="95">
        <v>16662791</v>
      </c>
      <c r="BY120" s="95">
        <v>17604079</v>
      </c>
      <c r="BZ120" s="95">
        <v>1175197</v>
      </c>
      <c r="CA120" s="95">
        <v>260515</v>
      </c>
      <c r="CB120" s="95">
        <v>19039790</v>
      </c>
      <c r="CC120" s="95">
        <v>4164000</v>
      </c>
      <c r="CD120" s="95">
        <v>510000</v>
      </c>
      <c r="CE120" s="95">
        <v>60000</v>
      </c>
      <c r="CF120" s="95">
        <v>4734000</v>
      </c>
      <c r="CG120" s="95">
        <v>0</v>
      </c>
      <c r="CH120" s="95">
        <v>0</v>
      </c>
      <c r="CI120" s="95">
        <v>0</v>
      </c>
      <c r="CJ120" s="95">
        <v>0</v>
      </c>
      <c r="CK120" s="95">
        <v>0</v>
      </c>
      <c r="CL120" s="95">
        <v>0</v>
      </c>
      <c r="CM120" s="95">
        <v>0</v>
      </c>
      <c r="CN120" s="95">
        <v>0</v>
      </c>
      <c r="CO120" s="95">
        <v>0</v>
      </c>
      <c r="CP120" s="95">
        <v>0</v>
      </c>
      <c r="CQ120" s="95">
        <v>0</v>
      </c>
      <c r="CR120" s="95">
        <v>0</v>
      </c>
      <c r="CS120" s="95">
        <v>4633731</v>
      </c>
      <c r="CT120" s="95">
        <v>278559.09999999998</v>
      </c>
      <c r="CU120" s="95">
        <v>66084.55</v>
      </c>
      <c r="CV120" s="95">
        <v>4978375</v>
      </c>
      <c r="CW120" s="95">
        <v>6127414.2631785301</v>
      </c>
      <c r="CX120" s="95">
        <v>368352.63022671198</v>
      </c>
      <c r="CY120" s="95">
        <v>87386.903130774997</v>
      </c>
      <c r="CZ120" s="95">
        <v>6583153.79653602</v>
      </c>
      <c r="DA120" s="95">
        <v>10406961.830541501</v>
      </c>
      <c r="DB120" s="95">
        <v>625619.81258313695</v>
      </c>
      <c r="DC120" s="95">
        <v>148420.21875952801</v>
      </c>
      <c r="DD120" s="95">
        <v>11181001.861884199</v>
      </c>
      <c r="DE120" s="95">
        <v>0</v>
      </c>
      <c r="DF120" s="95">
        <v>0</v>
      </c>
      <c r="DG120" s="95">
        <v>0</v>
      </c>
      <c r="DH120" s="95">
        <v>0</v>
      </c>
      <c r="DI120" s="95">
        <v>0</v>
      </c>
      <c r="DJ120" s="95">
        <v>0</v>
      </c>
      <c r="DK120" s="95">
        <v>0</v>
      </c>
      <c r="DL120" s="95">
        <v>0</v>
      </c>
      <c r="DM120" s="95">
        <v>0</v>
      </c>
      <c r="DN120" s="95">
        <v>0</v>
      </c>
      <c r="DO120" s="95">
        <v>0</v>
      </c>
      <c r="DP120" s="95">
        <v>0</v>
      </c>
      <c r="DQ120" s="95">
        <v>0</v>
      </c>
      <c r="DR120" s="95">
        <v>0</v>
      </c>
      <c r="DS120" s="95">
        <v>0</v>
      </c>
      <c r="DT120" s="95">
        <v>0</v>
      </c>
      <c r="DU120" s="95">
        <v>0</v>
      </c>
      <c r="DV120" s="95">
        <v>0</v>
      </c>
      <c r="DW120" s="95">
        <v>0</v>
      </c>
      <c r="DX120" s="95">
        <v>0</v>
      </c>
      <c r="DY120" s="95">
        <v>0</v>
      </c>
      <c r="DZ120" s="95">
        <v>0</v>
      </c>
      <c r="EA120" s="95">
        <v>0</v>
      </c>
      <c r="EB120" s="95">
        <v>0</v>
      </c>
      <c r="EC120" s="95">
        <v>0</v>
      </c>
      <c r="ED120" s="95">
        <v>0</v>
      </c>
      <c r="EE120" s="95">
        <v>0</v>
      </c>
      <c r="EF120" s="95">
        <v>29260917</v>
      </c>
      <c r="EG120" s="95">
        <v>0</v>
      </c>
      <c r="EH120" s="95">
        <v>0</v>
      </c>
      <c r="EI120" s="95">
        <v>0</v>
      </c>
      <c r="EJ120" s="95">
        <v>0</v>
      </c>
      <c r="EK120" s="95">
        <v>33570000</v>
      </c>
      <c r="EL120" s="95">
        <v>2860000</v>
      </c>
      <c r="EM120" s="95">
        <v>550000</v>
      </c>
      <c r="EN120" s="95">
        <v>36980000</v>
      </c>
      <c r="EO120" s="95">
        <v>0</v>
      </c>
      <c r="EP120" s="95">
        <v>0</v>
      </c>
      <c r="EQ120" s="95">
        <v>0</v>
      </c>
      <c r="ER120" s="95">
        <v>39792131</v>
      </c>
      <c r="ES120" s="95">
        <v>0</v>
      </c>
      <c r="ET120" s="95">
        <v>0</v>
      </c>
      <c r="EU120" s="95">
        <v>0</v>
      </c>
      <c r="EV120" s="95">
        <v>39792131</v>
      </c>
      <c r="EW120" s="95">
        <v>0</v>
      </c>
      <c r="EX120" s="95">
        <v>0</v>
      </c>
      <c r="EY120" s="95">
        <v>0</v>
      </c>
      <c r="EZ120" s="95">
        <v>10479000</v>
      </c>
      <c r="FA120" s="95">
        <v>0</v>
      </c>
      <c r="FB120" s="95">
        <v>0</v>
      </c>
      <c r="FC120" s="95">
        <v>0</v>
      </c>
      <c r="FD120" s="95">
        <v>10427000</v>
      </c>
      <c r="FE120" s="95">
        <v>0</v>
      </c>
      <c r="FF120" s="95">
        <v>0</v>
      </c>
      <c r="FG120" s="95">
        <v>0</v>
      </c>
      <c r="FH120" s="95">
        <v>10380000</v>
      </c>
      <c r="FI120" s="95">
        <v>0</v>
      </c>
      <c r="FJ120" s="95">
        <v>0</v>
      </c>
      <c r="FK120" s="95">
        <v>0</v>
      </c>
      <c r="FL120" s="95">
        <v>20761000</v>
      </c>
      <c r="FM120" s="95">
        <v>0</v>
      </c>
      <c r="FN120" s="95">
        <v>0</v>
      </c>
      <c r="FO120" s="95">
        <v>0</v>
      </c>
      <c r="FP120" s="95">
        <v>13997832</v>
      </c>
      <c r="FQ120" s="95">
        <v>0</v>
      </c>
      <c r="FR120" s="95">
        <v>0</v>
      </c>
      <c r="FS120" s="95">
        <v>0</v>
      </c>
      <c r="FT120" s="95">
        <v>13888619</v>
      </c>
      <c r="FU120" s="95">
        <v>0</v>
      </c>
      <c r="FV120" s="95">
        <v>0</v>
      </c>
      <c r="FW120" s="95">
        <v>0</v>
      </c>
      <c r="FX120" s="95">
        <v>13833124</v>
      </c>
      <c r="FY120" s="95">
        <v>0</v>
      </c>
      <c r="FZ120" s="95">
        <v>0</v>
      </c>
      <c r="GA120" s="95">
        <v>0</v>
      </c>
      <c r="GB120" s="95">
        <v>13984422</v>
      </c>
      <c r="GC120" s="95">
        <v>0</v>
      </c>
      <c r="GD120" s="95">
        <v>0</v>
      </c>
      <c r="GE120" s="95">
        <v>0</v>
      </c>
      <c r="GF120" s="95">
        <v>13875209</v>
      </c>
      <c r="GG120" s="95">
        <v>0</v>
      </c>
      <c r="GH120" s="95">
        <v>0</v>
      </c>
      <c r="GI120" s="95">
        <v>0</v>
      </c>
      <c r="GJ120" s="95">
        <v>13826526</v>
      </c>
      <c r="GK120" s="95">
        <v>0</v>
      </c>
      <c r="GL120" s="95">
        <v>0</v>
      </c>
      <c r="GM120" s="95">
        <v>0</v>
      </c>
      <c r="GN120" s="95">
        <v>13245821</v>
      </c>
      <c r="GO120" s="95">
        <v>0</v>
      </c>
      <c r="GP120" s="95">
        <v>0</v>
      </c>
      <c r="GQ120" s="95">
        <v>0</v>
      </c>
      <c r="GR120" s="95">
        <v>13138713</v>
      </c>
      <c r="GS120" s="95">
        <v>0</v>
      </c>
      <c r="GT120" s="95">
        <v>0</v>
      </c>
      <c r="GU120" s="95">
        <v>0</v>
      </c>
      <c r="GV120" s="95">
        <v>13090806</v>
      </c>
      <c r="GW120" s="95">
        <v>0</v>
      </c>
      <c r="GX120" s="95">
        <v>0</v>
      </c>
      <c r="GY120" s="95">
        <v>0</v>
      </c>
      <c r="GZ120" s="95">
        <v>0</v>
      </c>
    </row>
    <row r="121" spans="2:208" hidden="1" outlineLevel="2" x14ac:dyDescent="0.3">
      <c r="B121" s="21">
        <v>20</v>
      </c>
      <c r="C121" s="52">
        <v>243</v>
      </c>
      <c r="D121" s="77"/>
      <c r="E121" s="52"/>
      <c r="F121" s="52">
        <v>243</v>
      </c>
      <c r="G121" s="78"/>
      <c r="H121" s="35" t="s">
        <v>123</v>
      </c>
      <c r="I121" s="97">
        <v>0</v>
      </c>
      <c r="J121" s="97">
        <v>0</v>
      </c>
      <c r="K121" s="97">
        <v>0</v>
      </c>
      <c r="L121" s="97">
        <v>0</v>
      </c>
      <c r="M121" s="97">
        <v>0</v>
      </c>
      <c r="N121" s="97">
        <v>0</v>
      </c>
      <c r="O121" s="97">
        <v>0</v>
      </c>
      <c r="P121" s="97">
        <v>0</v>
      </c>
      <c r="Q121" s="97">
        <v>0</v>
      </c>
      <c r="R121" s="97">
        <v>0</v>
      </c>
      <c r="S121" s="97">
        <v>0</v>
      </c>
      <c r="T121" s="97">
        <v>0</v>
      </c>
      <c r="U121" s="97">
        <v>0</v>
      </c>
      <c r="V121" s="97">
        <v>0</v>
      </c>
      <c r="W121" s="97">
        <v>0</v>
      </c>
      <c r="X121" s="97">
        <v>0</v>
      </c>
      <c r="Y121" s="97">
        <v>0</v>
      </c>
      <c r="Z121" s="97">
        <v>0</v>
      </c>
      <c r="AA121" s="97">
        <v>0</v>
      </c>
      <c r="AB121" s="97">
        <v>0</v>
      </c>
      <c r="AC121" s="97">
        <v>0</v>
      </c>
      <c r="AD121" s="97">
        <v>0</v>
      </c>
      <c r="AE121" s="97">
        <v>0</v>
      </c>
      <c r="AF121" s="97">
        <v>0</v>
      </c>
      <c r="AG121" s="97">
        <v>0</v>
      </c>
      <c r="AH121" s="97">
        <v>0</v>
      </c>
      <c r="AI121" s="97">
        <v>0</v>
      </c>
      <c r="AJ121" s="97">
        <v>0</v>
      </c>
      <c r="AK121" s="97">
        <v>0</v>
      </c>
      <c r="AL121" s="97">
        <v>0</v>
      </c>
      <c r="AM121" s="97">
        <v>0</v>
      </c>
      <c r="AN121" s="97">
        <v>0</v>
      </c>
      <c r="AO121" s="97">
        <v>0</v>
      </c>
      <c r="AP121" s="97">
        <v>0</v>
      </c>
      <c r="AQ121" s="97">
        <v>0</v>
      </c>
      <c r="AR121" s="97">
        <v>0</v>
      </c>
      <c r="AS121" s="97">
        <v>0</v>
      </c>
      <c r="AT121" s="97">
        <v>0</v>
      </c>
      <c r="AU121" s="97">
        <v>0</v>
      </c>
      <c r="AV121" s="97">
        <v>0</v>
      </c>
      <c r="AW121" s="97">
        <v>0</v>
      </c>
      <c r="AX121" s="97">
        <v>0</v>
      </c>
      <c r="AY121" s="97">
        <v>0</v>
      </c>
      <c r="AZ121" s="97">
        <v>0</v>
      </c>
      <c r="BA121" s="97">
        <v>0</v>
      </c>
      <c r="BB121" s="97">
        <v>0</v>
      </c>
      <c r="BC121" s="97">
        <v>0</v>
      </c>
      <c r="BD121" s="97">
        <v>0</v>
      </c>
      <c r="BE121" s="97">
        <v>0</v>
      </c>
      <c r="BF121" s="97">
        <v>0</v>
      </c>
      <c r="BG121" s="97">
        <v>0</v>
      </c>
      <c r="BH121" s="97">
        <v>0</v>
      </c>
      <c r="BI121" s="97">
        <v>0</v>
      </c>
      <c r="BJ121" s="97">
        <v>0</v>
      </c>
      <c r="BK121" s="97">
        <v>0</v>
      </c>
      <c r="BL121" s="97">
        <v>0</v>
      </c>
      <c r="BM121" s="97">
        <v>1571429</v>
      </c>
      <c r="BN121" s="97">
        <v>392488</v>
      </c>
      <c r="BO121" s="97">
        <v>127880</v>
      </c>
      <c r="BP121" s="97">
        <v>2091797</v>
      </c>
      <c r="BQ121" s="97">
        <v>1571428</v>
      </c>
      <c r="BR121" s="97">
        <v>352828</v>
      </c>
      <c r="BS121" s="97">
        <v>124642</v>
      </c>
      <c r="BT121" s="97">
        <v>2048898</v>
      </c>
      <c r="BU121" s="97">
        <v>1334027</v>
      </c>
      <c r="BV121" s="97">
        <v>89310</v>
      </c>
      <c r="BW121" s="97">
        <v>81285</v>
      </c>
      <c r="BX121" s="97">
        <v>1504622</v>
      </c>
      <c r="BY121" s="97">
        <v>1647407</v>
      </c>
      <c r="BZ121" s="97">
        <v>109911</v>
      </c>
      <c r="CA121" s="97">
        <v>101402</v>
      </c>
      <c r="CB121" s="97">
        <v>1858721</v>
      </c>
      <c r="CC121" s="97">
        <v>1334000</v>
      </c>
      <c r="CD121" s="97">
        <v>89000</v>
      </c>
      <c r="CE121" s="97">
        <v>81000</v>
      </c>
      <c r="CF121" s="97">
        <v>1504000</v>
      </c>
      <c r="CG121" s="97">
        <v>0</v>
      </c>
      <c r="CH121" s="97">
        <v>0</v>
      </c>
      <c r="CI121" s="97">
        <v>0</v>
      </c>
      <c r="CJ121" s="97">
        <v>0</v>
      </c>
      <c r="CK121" s="97">
        <v>0</v>
      </c>
      <c r="CL121" s="97">
        <v>0</v>
      </c>
      <c r="CM121" s="97">
        <v>0</v>
      </c>
      <c r="CN121" s="97">
        <v>0</v>
      </c>
      <c r="CO121" s="97">
        <v>0</v>
      </c>
      <c r="CP121" s="97">
        <v>0</v>
      </c>
      <c r="CQ121" s="97">
        <v>0</v>
      </c>
      <c r="CR121" s="97">
        <v>0</v>
      </c>
      <c r="CS121" s="97">
        <v>1345634</v>
      </c>
      <c r="CT121" s="97">
        <v>192171.4</v>
      </c>
      <c r="CU121" s="97">
        <v>21729.42</v>
      </c>
      <c r="CV121" s="97">
        <v>1559535</v>
      </c>
      <c r="CW121" s="97">
        <v>1779398.76413333</v>
      </c>
      <c r="CX121" s="97">
        <v>254117.86389279299</v>
      </c>
      <c r="CY121" s="97">
        <v>28733.895743946901</v>
      </c>
      <c r="CZ121" s="97">
        <v>2062250.5237700699</v>
      </c>
      <c r="DA121" s="97">
        <v>3022177.7448489899</v>
      </c>
      <c r="DB121" s="97">
        <v>431600.47556817398</v>
      </c>
      <c r="DC121" s="97">
        <v>48802.405616181997</v>
      </c>
      <c r="DD121" s="97">
        <v>3502580.6260333499</v>
      </c>
      <c r="DE121" s="97">
        <v>0</v>
      </c>
      <c r="DF121" s="97">
        <v>0</v>
      </c>
      <c r="DG121" s="97">
        <v>0</v>
      </c>
      <c r="DH121" s="97">
        <v>0</v>
      </c>
      <c r="DI121" s="97">
        <v>0</v>
      </c>
      <c r="DJ121" s="97">
        <v>0</v>
      </c>
      <c r="DK121" s="97">
        <v>0</v>
      </c>
      <c r="DL121" s="97">
        <v>0</v>
      </c>
      <c r="DM121" s="97">
        <v>0</v>
      </c>
      <c r="DN121" s="97">
        <v>0</v>
      </c>
      <c r="DO121" s="97">
        <v>0</v>
      </c>
      <c r="DP121" s="97">
        <v>0</v>
      </c>
      <c r="DQ121" s="97">
        <v>0</v>
      </c>
      <c r="DR121" s="97">
        <v>0</v>
      </c>
      <c r="DS121" s="97">
        <v>0</v>
      </c>
      <c r="DT121" s="97">
        <v>0</v>
      </c>
      <c r="DU121" s="97">
        <v>0</v>
      </c>
      <c r="DV121" s="97">
        <v>0</v>
      </c>
      <c r="DW121" s="97">
        <v>0</v>
      </c>
      <c r="DX121" s="97">
        <v>0</v>
      </c>
      <c r="DY121" s="97">
        <v>0</v>
      </c>
      <c r="DZ121" s="97">
        <v>0</v>
      </c>
      <c r="EA121" s="97">
        <v>0</v>
      </c>
      <c r="EB121" s="97">
        <v>0</v>
      </c>
      <c r="EC121" s="97">
        <v>0</v>
      </c>
      <c r="ED121" s="97">
        <v>0</v>
      </c>
      <c r="EE121" s="97">
        <v>0</v>
      </c>
      <c r="EF121" s="97">
        <v>0</v>
      </c>
      <c r="EG121" s="97">
        <v>0</v>
      </c>
      <c r="EH121" s="97">
        <v>0</v>
      </c>
      <c r="EI121" s="97">
        <v>0</v>
      </c>
      <c r="EJ121" s="97">
        <v>0</v>
      </c>
      <c r="EK121" s="97">
        <v>0</v>
      </c>
      <c r="EL121" s="97">
        <v>0</v>
      </c>
      <c r="EM121" s="97">
        <v>0</v>
      </c>
      <c r="EN121" s="97">
        <v>0</v>
      </c>
      <c r="EO121" s="97">
        <v>0</v>
      </c>
      <c r="EP121" s="97">
        <v>0</v>
      </c>
      <c r="EQ121" s="97">
        <v>0</v>
      </c>
      <c r="ER121" s="97">
        <v>4817355</v>
      </c>
      <c r="ES121" s="97">
        <v>0</v>
      </c>
      <c r="ET121" s="97">
        <v>0</v>
      </c>
      <c r="EU121" s="97">
        <v>0</v>
      </c>
      <c r="EV121" s="97">
        <v>4817355</v>
      </c>
      <c r="EW121" s="97">
        <v>0</v>
      </c>
      <c r="EX121" s="97">
        <v>0</v>
      </c>
      <c r="EY121" s="97">
        <v>0</v>
      </c>
      <c r="EZ121" s="97">
        <v>1270000</v>
      </c>
      <c r="FA121" s="97">
        <v>0</v>
      </c>
      <c r="FB121" s="97">
        <v>0</v>
      </c>
      <c r="FC121" s="97">
        <v>0</v>
      </c>
      <c r="FD121" s="97">
        <v>1264000</v>
      </c>
      <c r="FE121" s="97">
        <v>0</v>
      </c>
      <c r="FF121" s="97">
        <v>0</v>
      </c>
      <c r="FG121" s="97">
        <v>0</v>
      </c>
      <c r="FH121" s="97">
        <v>1258000</v>
      </c>
      <c r="FI121" s="97">
        <v>0</v>
      </c>
      <c r="FJ121" s="97">
        <v>0</v>
      </c>
      <c r="FK121" s="97">
        <v>0</v>
      </c>
      <c r="FL121" s="97">
        <v>2515000</v>
      </c>
      <c r="FM121" s="97">
        <v>0</v>
      </c>
      <c r="FN121" s="97">
        <v>0</v>
      </c>
      <c r="FO121" s="97">
        <v>0</v>
      </c>
      <c r="FP121" s="97">
        <v>4106724</v>
      </c>
      <c r="FQ121" s="97">
        <v>0</v>
      </c>
      <c r="FR121" s="97">
        <v>0</v>
      </c>
      <c r="FS121" s="97">
        <v>0</v>
      </c>
      <c r="FT121" s="97">
        <v>4098023</v>
      </c>
      <c r="FU121" s="97">
        <v>0</v>
      </c>
      <c r="FV121" s="97">
        <v>0</v>
      </c>
      <c r="FW121" s="97">
        <v>0</v>
      </c>
      <c r="FX121" s="97">
        <v>4094085</v>
      </c>
      <c r="FY121" s="97">
        <v>0</v>
      </c>
      <c r="FZ121" s="97">
        <v>0</v>
      </c>
      <c r="GA121" s="97">
        <v>0</v>
      </c>
      <c r="GB121" s="97">
        <v>4104324</v>
      </c>
      <c r="GC121" s="97">
        <v>0</v>
      </c>
      <c r="GD121" s="97">
        <v>0</v>
      </c>
      <c r="GE121" s="97">
        <v>0</v>
      </c>
      <c r="GF121" s="97">
        <v>4096623</v>
      </c>
      <c r="GG121" s="97">
        <v>0</v>
      </c>
      <c r="GH121" s="97">
        <v>0</v>
      </c>
      <c r="GI121" s="97">
        <v>0</v>
      </c>
      <c r="GJ121" s="97">
        <v>4092252</v>
      </c>
      <c r="GK121" s="97">
        <v>0</v>
      </c>
      <c r="GL121" s="97">
        <v>0</v>
      </c>
      <c r="GM121" s="97">
        <v>0</v>
      </c>
      <c r="GN121" s="97">
        <v>3706710</v>
      </c>
      <c r="GO121" s="97">
        <v>0</v>
      </c>
      <c r="GP121" s="97">
        <v>0</v>
      </c>
      <c r="GQ121" s="97">
        <v>0</v>
      </c>
      <c r="GR121" s="97">
        <v>3704859</v>
      </c>
      <c r="GS121" s="97">
        <v>0</v>
      </c>
      <c r="GT121" s="97">
        <v>0</v>
      </c>
      <c r="GU121" s="97">
        <v>0</v>
      </c>
      <c r="GV121" s="97">
        <v>3700735</v>
      </c>
      <c r="GW121" s="97">
        <v>0</v>
      </c>
      <c r="GX121" s="97">
        <v>0</v>
      </c>
      <c r="GY121" s="97">
        <v>0</v>
      </c>
      <c r="GZ121" s="97">
        <v>0</v>
      </c>
    </row>
    <row r="122" spans="2:208" hidden="1" outlineLevel="2" x14ac:dyDescent="0.3">
      <c r="B122" s="21">
        <v>20</v>
      </c>
      <c r="C122" s="52">
        <v>244</v>
      </c>
      <c r="D122" s="77"/>
      <c r="E122" s="52"/>
      <c r="F122" s="52">
        <v>244</v>
      </c>
      <c r="G122" s="78"/>
      <c r="H122" s="35" t="s">
        <v>124</v>
      </c>
      <c r="I122" s="97">
        <v>0</v>
      </c>
      <c r="J122" s="97">
        <v>0</v>
      </c>
      <c r="K122" s="97">
        <v>0</v>
      </c>
      <c r="L122" s="97">
        <v>0</v>
      </c>
      <c r="M122" s="97">
        <v>0</v>
      </c>
      <c r="N122" s="97">
        <v>0</v>
      </c>
      <c r="O122" s="97">
        <v>0</v>
      </c>
      <c r="P122" s="97">
        <v>0</v>
      </c>
      <c r="Q122" s="97">
        <v>0</v>
      </c>
      <c r="R122" s="97">
        <v>0</v>
      </c>
      <c r="S122" s="97">
        <v>0</v>
      </c>
      <c r="T122" s="97">
        <v>0</v>
      </c>
      <c r="U122" s="97">
        <v>0</v>
      </c>
      <c r="V122" s="97">
        <v>0</v>
      </c>
      <c r="W122" s="97">
        <v>0</v>
      </c>
      <c r="X122" s="97">
        <v>0</v>
      </c>
      <c r="Y122" s="97">
        <v>0</v>
      </c>
      <c r="Z122" s="97">
        <v>0</v>
      </c>
      <c r="AA122" s="97">
        <v>0</v>
      </c>
      <c r="AB122" s="97">
        <v>0</v>
      </c>
      <c r="AC122" s="97">
        <v>0</v>
      </c>
      <c r="AD122" s="97">
        <v>0</v>
      </c>
      <c r="AE122" s="97">
        <v>0</v>
      </c>
      <c r="AF122" s="97">
        <v>0</v>
      </c>
      <c r="AG122" s="97">
        <v>0</v>
      </c>
      <c r="AH122" s="97">
        <v>0</v>
      </c>
      <c r="AI122" s="97">
        <v>0</v>
      </c>
      <c r="AJ122" s="97">
        <v>0</v>
      </c>
      <c r="AK122" s="97">
        <v>0</v>
      </c>
      <c r="AL122" s="97">
        <v>0</v>
      </c>
      <c r="AM122" s="97">
        <v>0</v>
      </c>
      <c r="AN122" s="97">
        <v>0</v>
      </c>
      <c r="AO122" s="97">
        <v>0</v>
      </c>
      <c r="AP122" s="97">
        <v>0</v>
      </c>
      <c r="AQ122" s="97">
        <v>0</v>
      </c>
      <c r="AR122" s="97">
        <v>0</v>
      </c>
      <c r="AS122" s="97">
        <v>0</v>
      </c>
      <c r="AT122" s="97">
        <v>0</v>
      </c>
      <c r="AU122" s="97">
        <v>0</v>
      </c>
      <c r="AV122" s="97">
        <v>0</v>
      </c>
      <c r="AW122" s="97">
        <v>0</v>
      </c>
      <c r="AX122" s="97">
        <v>0</v>
      </c>
      <c r="AY122" s="97">
        <v>0</v>
      </c>
      <c r="AZ122" s="97">
        <v>0</v>
      </c>
      <c r="BA122" s="97">
        <v>0</v>
      </c>
      <c r="BB122" s="97">
        <v>0</v>
      </c>
      <c r="BC122" s="97">
        <v>0</v>
      </c>
      <c r="BD122" s="97">
        <v>0</v>
      </c>
      <c r="BE122" s="97">
        <v>0</v>
      </c>
      <c r="BF122" s="97">
        <v>0</v>
      </c>
      <c r="BG122" s="97">
        <v>0</v>
      </c>
      <c r="BH122" s="97">
        <v>0</v>
      </c>
      <c r="BI122" s="97">
        <v>0</v>
      </c>
      <c r="BJ122" s="97">
        <v>0</v>
      </c>
      <c r="BK122" s="97">
        <v>0</v>
      </c>
      <c r="BL122" s="97">
        <v>0</v>
      </c>
      <c r="BM122" s="97">
        <v>0</v>
      </c>
      <c r="BN122" s="97">
        <v>3206570</v>
      </c>
      <c r="BO122" s="97">
        <v>1768738</v>
      </c>
      <c r="BP122" s="97">
        <v>4975308</v>
      </c>
      <c r="BQ122" s="97">
        <v>0</v>
      </c>
      <c r="BR122" s="97">
        <v>2492649</v>
      </c>
      <c r="BS122" s="97">
        <v>1768737</v>
      </c>
      <c r="BT122" s="97">
        <v>4261386</v>
      </c>
      <c r="BU122" s="97">
        <v>0</v>
      </c>
      <c r="BV122" s="97">
        <v>1955465</v>
      </c>
      <c r="BW122" s="97">
        <v>1531271</v>
      </c>
      <c r="BX122" s="97">
        <v>3486736</v>
      </c>
      <c r="BY122" s="97">
        <v>0</v>
      </c>
      <c r="BZ122" s="97">
        <v>2414154</v>
      </c>
      <c r="CA122" s="97">
        <v>1893999</v>
      </c>
      <c r="CB122" s="97">
        <v>4308153</v>
      </c>
      <c r="CC122" s="97">
        <v>0</v>
      </c>
      <c r="CD122" s="97">
        <v>1955000</v>
      </c>
      <c r="CE122" s="97">
        <v>1531000</v>
      </c>
      <c r="CF122" s="97">
        <v>3486000</v>
      </c>
      <c r="CG122" s="97">
        <v>0</v>
      </c>
      <c r="CH122" s="97">
        <v>0</v>
      </c>
      <c r="CI122" s="97">
        <v>0</v>
      </c>
      <c r="CJ122" s="97">
        <v>0</v>
      </c>
      <c r="CK122" s="97">
        <v>0</v>
      </c>
      <c r="CL122" s="97">
        <v>0</v>
      </c>
      <c r="CM122" s="97">
        <v>0</v>
      </c>
      <c r="CN122" s="97">
        <v>0</v>
      </c>
      <c r="CO122" s="97">
        <v>0</v>
      </c>
      <c r="CP122" s="97">
        <v>0</v>
      </c>
      <c r="CQ122" s="97">
        <v>0</v>
      </c>
      <c r="CR122" s="97">
        <v>0</v>
      </c>
      <c r="CS122" s="97">
        <v>0</v>
      </c>
      <c r="CT122" s="97">
        <v>1997062</v>
      </c>
      <c r="CU122" s="97">
        <v>1350552</v>
      </c>
      <c r="CV122" s="97">
        <v>3347615</v>
      </c>
      <c r="CW122" s="97">
        <v>0</v>
      </c>
      <c r="CX122" s="97">
        <v>2640814.9419173198</v>
      </c>
      <c r="CY122" s="97">
        <v>1785902.85501433</v>
      </c>
      <c r="CZ122" s="97">
        <v>4426717.7969316598</v>
      </c>
      <c r="DA122" s="97">
        <v>0</v>
      </c>
      <c r="DB122" s="97">
        <v>4485229.6779100196</v>
      </c>
      <c r="DC122" s="97">
        <v>3033224.46417198</v>
      </c>
      <c r="DD122" s="97">
        <v>7518454.1420820002</v>
      </c>
      <c r="DE122" s="97">
        <v>0</v>
      </c>
      <c r="DF122" s="97">
        <v>0</v>
      </c>
      <c r="DG122" s="97">
        <v>0</v>
      </c>
      <c r="DH122" s="97">
        <v>0</v>
      </c>
      <c r="DI122" s="97">
        <v>0</v>
      </c>
      <c r="DJ122" s="97">
        <v>0</v>
      </c>
      <c r="DK122" s="97">
        <v>0</v>
      </c>
      <c r="DL122" s="97">
        <v>0</v>
      </c>
      <c r="DM122" s="97">
        <v>0</v>
      </c>
      <c r="DN122" s="97">
        <v>0</v>
      </c>
      <c r="DO122" s="97">
        <v>0</v>
      </c>
      <c r="DP122" s="97">
        <v>0</v>
      </c>
      <c r="DQ122" s="97">
        <v>0</v>
      </c>
      <c r="DR122" s="97">
        <v>0</v>
      </c>
      <c r="DS122" s="97">
        <v>0</v>
      </c>
      <c r="DT122" s="97">
        <v>0</v>
      </c>
      <c r="DU122" s="97">
        <v>0</v>
      </c>
      <c r="DV122" s="97">
        <v>0</v>
      </c>
      <c r="DW122" s="97">
        <v>0</v>
      </c>
      <c r="DX122" s="97">
        <v>0</v>
      </c>
      <c r="DY122" s="97">
        <v>0</v>
      </c>
      <c r="DZ122" s="97">
        <v>0</v>
      </c>
      <c r="EA122" s="97">
        <v>0</v>
      </c>
      <c r="EB122" s="97">
        <v>0</v>
      </c>
      <c r="EC122" s="97">
        <v>0</v>
      </c>
      <c r="ED122" s="97">
        <v>0</v>
      </c>
      <c r="EE122" s="97">
        <v>0</v>
      </c>
      <c r="EF122" s="97">
        <v>1640141</v>
      </c>
      <c r="EG122" s="97">
        <v>0</v>
      </c>
      <c r="EH122" s="97">
        <v>0</v>
      </c>
      <c r="EI122" s="97">
        <v>0</v>
      </c>
      <c r="EJ122" s="97">
        <v>0</v>
      </c>
      <c r="EK122" s="97">
        <v>0</v>
      </c>
      <c r="EL122" s="97">
        <v>0</v>
      </c>
      <c r="EM122" s="97">
        <v>0</v>
      </c>
      <c r="EN122" s="97">
        <v>0</v>
      </c>
      <c r="EO122" s="97">
        <v>0</v>
      </c>
      <c r="EP122" s="97">
        <v>0</v>
      </c>
      <c r="EQ122" s="97">
        <v>0</v>
      </c>
      <c r="ER122" s="97">
        <v>10227326</v>
      </c>
      <c r="ES122" s="97">
        <v>0</v>
      </c>
      <c r="ET122" s="97">
        <v>0</v>
      </c>
      <c r="EU122" s="97">
        <v>0</v>
      </c>
      <c r="EV122" s="97">
        <v>10227326</v>
      </c>
      <c r="EW122" s="97">
        <v>0</v>
      </c>
      <c r="EX122" s="97">
        <v>0</v>
      </c>
      <c r="EY122" s="97">
        <v>0</v>
      </c>
      <c r="EZ122" s="97">
        <v>1659000</v>
      </c>
      <c r="FA122" s="97">
        <v>0</v>
      </c>
      <c r="FB122" s="97">
        <v>0</v>
      </c>
      <c r="FC122" s="97">
        <v>0</v>
      </c>
      <c r="FD122" s="97">
        <v>1604000</v>
      </c>
      <c r="FE122" s="97">
        <v>0</v>
      </c>
      <c r="FF122" s="97">
        <v>0</v>
      </c>
      <c r="FG122" s="97">
        <v>0</v>
      </c>
      <c r="FH122" s="97">
        <v>1556000</v>
      </c>
      <c r="FI122" s="97">
        <v>0</v>
      </c>
      <c r="FJ122" s="97">
        <v>0</v>
      </c>
      <c r="FK122" s="97">
        <v>0</v>
      </c>
      <c r="FL122" s="97">
        <v>3111000</v>
      </c>
      <c r="FM122" s="97">
        <v>0</v>
      </c>
      <c r="FN122" s="97">
        <v>0</v>
      </c>
      <c r="FO122" s="97">
        <v>0</v>
      </c>
      <c r="FP122" s="97">
        <v>490835</v>
      </c>
      <c r="FQ122" s="97">
        <v>0</v>
      </c>
      <c r="FR122" s="97">
        <v>0</v>
      </c>
      <c r="FS122" s="97">
        <v>0</v>
      </c>
      <c r="FT122" s="97">
        <v>484366</v>
      </c>
      <c r="FU122" s="97">
        <v>0</v>
      </c>
      <c r="FV122" s="97">
        <v>0</v>
      </c>
      <c r="FW122" s="97">
        <v>0</v>
      </c>
      <c r="FX122" s="97">
        <v>473829</v>
      </c>
      <c r="FY122" s="97">
        <v>0</v>
      </c>
      <c r="FZ122" s="97">
        <v>0</v>
      </c>
      <c r="GA122" s="97">
        <v>0</v>
      </c>
      <c r="GB122" s="97">
        <v>1075601</v>
      </c>
      <c r="GC122" s="97">
        <v>0</v>
      </c>
      <c r="GD122" s="97">
        <v>0</v>
      </c>
      <c r="GE122" s="97">
        <v>0</v>
      </c>
      <c r="GF122" s="97">
        <v>1028815</v>
      </c>
      <c r="GG122" s="97">
        <v>0</v>
      </c>
      <c r="GH122" s="97">
        <v>0</v>
      </c>
      <c r="GI122" s="97">
        <v>0</v>
      </c>
      <c r="GJ122" s="97">
        <v>1007686</v>
      </c>
      <c r="GK122" s="97">
        <v>0</v>
      </c>
      <c r="GL122" s="97">
        <v>0</v>
      </c>
      <c r="GM122" s="97">
        <v>0</v>
      </c>
      <c r="GN122" s="97">
        <v>672655</v>
      </c>
      <c r="GO122" s="97">
        <v>0</v>
      </c>
      <c r="GP122" s="97">
        <v>0</v>
      </c>
      <c r="GQ122" s="97">
        <v>0</v>
      </c>
      <c r="GR122" s="97">
        <v>647671</v>
      </c>
      <c r="GS122" s="97">
        <v>0</v>
      </c>
      <c r="GT122" s="97">
        <v>0</v>
      </c>
      <c r="GU122" s="97">
        <v>0</v>
      </c>
      <c r="GV122" s="97">
        <v>635085</v>
      </c>
      <c r="GW122" s="97">
        <v>0</v>
      </c>
      <c r="GX122" s="97">
        <v>0</v>
      </c>
      <c r="GY122" s="97">
        <v>0</v>
      </c>
      <c r="GZ122" s="97">
        <v>0</v>
      </c>
    </row>
    <row r="123" spans="2:208" hidden="1" outlineLevel="2" x14ac:dyDescent="0.3">
      <c r="B123" s="21">
        <v>20</v>
      </c>
      <c r="C123" s="52">
        <v>245</v>
      </c>
      <c r="D123" s="77"/>
      <c r="E123" s="52"/>
      <c r="F123" s="52">
        <v>245</v>
      </c>
      <c r="G123" s="78"/>
      <c r="H123" s="35" t="s">
        <v>125</v>
      </c>
      <c r="I123" s="97">
        <v>0</v>
      </c>
      <c r="J123" s="97">
        <v>0</v>
      </c>
      <c r="K123" s="97">
        <v>0</v>
      </c>
      <c r="L123" s="97">
        <v>0</v>
      </c>
      <c r="M123" s="97">
        <v>0</v>
      </c>
      <c r="N123" s="97">
        <v>0</v>
      </c>
      <c r="O123" s="97">
        <v>0</v>
      </c>
      <c r="P123" s="97">
        <v>0</v>
      </c>
      <c r="Q123" s="97">
        <v>0</v>
      </c>
      <c r="R123" s="97">
        <v>0</v>
      </c>
      <c r="S123" s="97">
        <v>0</v>
      </c>
      <c r="T123" s="97">
        <v>0</v>
      </c>
      <c r="U123" s="97">
        <v>0</v>
      </c>
      <c r="V123" s="97">
        <v>0</v>
      </c>
      <c r="W123" s="97">
        <v>0</v>
      </c>
      <c r="X123" s="97">
        <v>0</v>
      </c>
      <c r="Y123" s="97">
        <v>0</v>
      </c>
      <c r="Z123" s="97">
        <v>0</v>
      </c>
      <c r="AA123" s="97">
        <v>0</v>
      </c>
      <c r="AB123" s="97">
        <v>0</v>
      </c>
      <c r="AC123" s="97">
        <v>0</v>
      </c>
      <c r="AD123" s="97">
        <v>0</v>
      </c>
      <c r="AE123" s="97">
        <v>0</v>
      </c>
      <c r="AF123" s="97">
        <v>0</v>
      </c>
      <c r="AG123" s="97">
        <v>0</v>
      </c>
      <c r="AH123" s="97">
        <v>0</v>
      </c>
      <c r="AI123" s="97">
        <v>0</v>
      </c>
      <c r="AJ123" s="97">
        <v>0</v>
      </c>
      <c r="AK123" s="97">
        <v>0</v>
      </c>
      <c r="AL123" s="97">
        <v>0</v>
      </c>
      <c r="AM123" s="97">
        <v>0</v>
      </c>
      <c r="AN123" s="97">
        <v>0</v>
      </c>
      <c r="AO123" s="97">
        <v>0</v>
      </c>
      <c r="AP123" s="97">
        <v>0</v>
      </c>
      <c r="AQ123" s="97">
        <v>0</v>
      </c>
      <c r="AR123" s="97">
        <v>0</v>
      </c>
      <c r="AS123" s="97">
        <v>0</v>
      </c>
      <c r="AT123" s="97">
        <v>0</v>
      </c>
      <c r="AU123" s="97">
        <v>0</v>
      </c>
      <c r="AV123" s="97">
        <v>0</v>
      </c>
      <c r="AW123" s="97">
        <v>0</v>
      </c>
      <c r="AX123" s="97">
        <v>0</v>
      </c>
      <c r="AY123" s="97">
        <v>0</v>
      </c>
      <c r="AZ123" s="97">
        <v>0</v>
      </c>
      <c r="BA123" s="97">
        <v>0</v>
      </c>
      <c r="BB123" s="97">
        <v>0</v>
      </c>
      <c r="BC123" s="97">
        <v>0</v>
      </c>
      <c r="BD123" s="97">
        <v>0</v>
      </c>
      <c r="BE123" s="97">
        <v>0</v>
      </c>
      <c r="BF123" s="97">
        <v>0</v>
      </c>
      <c r="BG123" s="97">
        <v>0</v>
      </c>
      <c r="BH123" s="97">
        <v>0</v>
      </c>
      <c r="BI123" s="97">
        <v>0</v>
      </c>
      <c r="BJ123" s="97">
        <v>0</v>
      </c>
      <c r="BK123" s="97">
        <v>0</v>
      </c>
      <c r="BL123" s="97">
        <v>0</v>
      </c>
      <c r="BM123" s="97">
        <v>0</v>
      </c>
      <c r="BN123" s="97">
        <v>39886082</v>
      </c>
      <c r="BO123" s="97">
        <v>6788697</v>
      </c>
      <c r="BP123" s="97">
        <v>46674779</v>
      </c>
      <c r="BQ123" s="97">
        <v>0</v>
      </c>
      <c r="BR123" s="97">
        <v>17982</v>
      </c>
      <c r="BS123" s="97">
        <v>4320156</v>
      </c>
      <c r="BT123" s="97">
        <v>22301683</v>
      </c>
      <c r="BU123" s="97">
        <v>730206</v>
      </c>
      <c r="BV123" s="97">
        <v>6174131</v>
      </c>
      <c r="BW123" s="97">
        <v>1825321</v>
      </c>
      <c r="BX123" s="97">
        <v>8729658</v>
      </c>
      <c r="BY123" s="97">
        <v>1306600</v>
      </c>
      <c r="BZ123" s="97">
        <v>8746162</v>
      </c>
      <c r="CA123" s="97">
        <v>2366355</v>
      </c>
      <c r="CB123" s="97">
        <v>12419117</v>
      </c>
      <c r="CC123" s="97">
        <v>694000</v>
      </c>
      <c r="CD123" s="97">
        <v>5865000</v>
      </c>
      <c r="CE123" s="97">
        <v>1734000</v>
      </c>
      <c r="CF123" s="97">
        <v>8293000</v>
      </c>
      <c r="CG123" s="97">
        <v>0</v>
      </c>
      <c r="CH123" s="97">
        <v>0</v>
      </c>
      <c r="CI123" s="97">
        <v>0</v>
      </c>
      <c r="CJ123" s="97">
        <v>0</v>
      </c>
      <c r="CK123" s="97">
        <v>0</v>
      </c>
      <c r="CL123" s="97">
        <v>0</v>
      </c>
      <c r="CM123" s="97">
        <v>0</v>
      </c>
      <c r="CN123" s="97">
        <v>0</v>
      </c>
      <c r="CO123" s="97">
        <v>0</v>
      </c>
      <c r="CP123" s="97">
        <v>0</v>
      </c>
      <c r="CQ123" s="97">
        <v>0</v>
      </c>
      <c r="CR123" s="97">
        <v>0</v>
      </c>
      <c r="CS123" s="97">
        <v>0</v>
      </c>
      <c r="CT123" s="97">
        <v>14226138</v>
      </c>
      <c r="CU123" s="97">
        <v>2968583</v>
      </c>
      <c r="CV123" s="97">
        <v>17194721</v>
      </c>
      <c r="CW123" s="97">
        <v>0</v>
      </c>
      <c r="CX123" s="97">
        <v>18811932.799145401</v>
      </c>
      <c r="CY123" s="97">
        <v>3925505.1203188198</v>
      </c>
      <c r="CZ123" s="97">
        <v>22737437.919464201</v>
      </c>
      <c r="DA123" s="97">
        <v>0</v>
      </c>
      <c r="DB123" s="97">
        <v>31950682.325477902</v>
      </c>
      <c r="DC123" s="97">
        <v>6667181.3261017799</v>
      </c>
      <c r="DD123" s="97">
        <v>38617863.6515797</v>
      </c>
      <c r="DE123" s="97">
        <v>0</v>
      </c>
      <c r="DF123" s="97">
        <v>0</v>
      </c>
      <c r="DG123" s="97">
        <v>0</v>
      </c>
      <c r="DH123" s="97">
        <v>0</v>
      </c>
      <c r="DI123" s="97">
        <v>0</v>
      </c>
      <c r="DJ123" s="97">
        <v>0</v>
      </c>
      <c r="DK123" s="97">
        <v>0</v>
      </c>
      <c r="DL123" s="97">
        <v>0</v>
      </c>
      <c r="DM123" s="97">
        <v>0</v>
      </c>
      <c r="DN123" s="97">
        <v>0</v>
      </c>
      <c r="DO123" s="97">
        <v>0</v>
      </c>
      <c r="DP123" s="97">
        <v>0</v>
      </c>
      <c r="DQ123" s="97">
        <v>0</v>
      </c>
      <c r="DR123" s="97">
        <v>0</v>
      </c>
      <c r="DS123" s="97">
        <v>0</v>
      </c>
      <c r="DT123" s="97">
        <v>0</v>
      </c>
      <c r="DU123" s="97">
        <v>0</v>
      </c>
      <c r="DV123" s="97">
        <v>0</v>
      </c>
      <c r="DW123" s="97">
        <v>0</v>
      </c>
      <c r="DX123" s="97">
        <v>0</v>
      </c>
      <c r="DY123" s="97">
        <v>0</v>
      </c>
      <c r="DZ123" s="97">
        <v>0</v>
      </c>
      <c r="EA123" s="97">
        <v>0</v>
      </c>
      <c r="EB123" s="97">
        <v>0</v>
      </c>
      <c r="EC123" s="97">
        <v>0</v>
      </c>
      <c r="ED123" s="97">
        <v>0</v>
      </c>
      <c r="EE123" s="97">
        <v>0</v>
      </c>
      <c r="EF123" s="97">
        <v>9124673</v>
      </c>
      <c r="EG123" s="97">
        <v>0</v>
      </c>
      <c r="EH123" s="97">
        <v>0</v>
      </c>
      <c r="EI123" s="97">
        <v>0</v>
      </c>
      <c r="EJ123" s="97">
        <v>0</v>
      </c>
      <c r="EK123" s="97">
        <v>0</v>
      </c>
      <c r="EL123" s="97">
        <v>32980000</v>
      </c>
      <c r="EM123" s="97">
        <v>7920000</v>
      </c>
      <c r="EN123" s="97">
        <v>40900000</v>
      </c>
      <c r="EO123" s="97">
        <v>0</v>
      </c>
      <c r="EP123" s="97">
        <v>0</v>
      </c>
      <c r="EQ123" s="97">
        <v>0</v>
      </c>
      <c r="ER123" s="97">
        <v>51524039</v>
      </c>
      <c r="ES123" s="97">
        <v>0</v>
      </c>
      <c r="ET123" s="97">
        <v>0</v>
      </c>
      <c r="EU123" s="97">
        <v>0</v>
      </c>
      <c r="EV123" s="97">
        <v>51524039</v>
      </c>
      <c r="EW123" s="97">
        <v>0</v>
      </c>
      <c r="EX123" s="97">
        <v>0</v>
      </c>
      <c r="EY123" s="97">
        <v>0</v>
      </c>
      <c r="EZ123" s="97">
        <v>16658000.000000002</v>
      </c>
      <c r="FA123" s="97">
        <v>0</v>
      </c>
      <c r="FB123" s="97">
        <v>0</v>
      </c>
      <c r="FC123" s="97">
        <v>0</v>
      </c>
      <c r="FD123" s="97">
        <v>15920000</v>
      </c>
      <c r="FE123" s="97">
        <v>0</v>
      </c>
      <c r="FF123" s="97">
        <v>0</v>
      </c>
      <c r="FG123" s="97">
        <v>0</v>
      </c>
      <c r="FH123" s="97">
        <v>15251000</v>
      </c>
      <c r="FI123" s="97">
        <v>0</v>
      </c>
      <c r="FJ123" s="97">
        <v>0</v>
      </c>
      <c r="FK123" s="97">
        <v>0</v>
      </c>
      <c r="FL123" s="97">
        <v>30501000</v>
      </c>
      <c r="FM123" s="97">
        <v>0</v>
      </c>
      <c r="FN123" s="97">
        <v>0</v>
      </c>
      <c r="FO123" s="97">
        <v>0</v>
      </c>
      <c r="FP123" s="97">
        <v>14430149</v>
      </c>
      <c r="FQ123" s="97">
        <v>0</v>
      </c>
      <c r="FR123" s="97">
        <v>0</v>
      </c>
      <c r="FS123" s="97">
        <v>0</v>
      </c>
      <c r="FT123" s="97">
        <v>13429632</v>
      </c>
      <c r="FU123" s="97">
        <v>0</v>
      </c>
      <c r="FV123" s="97">
        <v>0</v>
      </c>
      <c r="FW123" s="97">
        <v>0</v>
      </c>
      <c r="FX123" s="97">
        <v>12983583</v>
      </c>
      <c r="FY123" s="97">
        <v>0</v>
      </c>
      <c r="FZ123" s="97">
        <v>0</v>
      </c>
      <c r="GA123" s="97">
        <v>0</v>
      </c>
      <c r="GB123" s="97">
        <v>14938534</v>
      </c>
      <c r="GC123" s="97">
        <v>0</v>
      </c>
      <c r="GD123" s="97">
        <v>0</v>
      </c>
      <c r="GE123" s="97">
        <v>0</v>
      </c>
      <c r="GF123" s="97">
        <v>13900178</v>
      </c>
      <c r="GG123" s="97">
        <v>0</v>
      </c>
      <c r="GH123" s="97">
        <v>0</v>
      </c>
      <c r="GI123" s="97">
        <v>0</v>
      </c>
      <c r="GJ123" s="97">
        <v>13493289</v>
      </c>
      <c r="GK123" s="97">
        <v>0</v>
      </c>
      <c r="GL123" s="97">
        <v>0</v>
      </c>
      <c r="GM123" s="97">
        <v>0</v>
      </c>
      <c r="GN123" s="97">
        <v>13697144</v>
      </c>
      <c r="GO123" s="97">
        <v>0</v>
      </c>
      <c r="GP123" s="97">
        <v>0</v>
      </c>
      <c r="GQ123" s="97">
        <v>0</v>
      </c>
      <c r="GR123" s="97">
        <v>12728212</v>
      </c>
      <c r="GS123" s="97">
        <v>0</v>
      </c>
      <c r="GT123" s="97">
        <v>0</v>
      </c>
      <c r="GU123" s="97">
        <v>0</v>
      </c>
      <c r="GV123" s="97">
        <v>12348514</v>
      </c>
      <c r="GW123" s="97">
        <v>0</v>
      </c>
      <c r="GX123" s="97">
        <v>0</v>
      </c>
      <c r="GY123" s="97">
        <v>0</v>
      </c>
      <c r="GZ123" s="97">
        <v>0</v>
      </c>
    </row>
    <row r="124" spans="2:208" hidden="1" outlineLevel="2" x14ac:dyDescent="0.3">
      <c r="B124" s="21">
        <v>20</v>
      </c>
      <c r="C124" s="52">
        <v>246</v>
      </c>
      <c r="D124" s="77"/>
      <c r="E124" s="52"/>
      <c r="F124" s="52">
        <v>246</v>
      </c>
      <c r="G124" s="78"/>
      <c r="H124" s="35" t="s">
        <v>126</v>
      </c>
      <c r="I124" s="97">
        <v>0</v>
      </c>
      <c r="J124" s="97">
        <v>0</v>
      </c>
      <c r="K124" s="97">
        <v>0</v>
      </c>
      <c r="L124" s="97">
        <v>0</v>
      </c>
      <c r="M124" s="97">
        <v>0</v>
      </c>
      <c r="N124" s="97">
        <v>0</v>
      </c>
      <c r="O124" s="97">
        <v>0</v>
      </c>
      <c r="P124" s="97">
        <v>0</v>
      </c>
      <c r="Q124" s="97">
        <v>0</v>
      </c>
      <c r="R124" s="97">
        <v>0</v>
      </c>
      <c r="S124" s="97">
        <v>0</v>
      </c>
      <c r="T124" s="97">
        <v>0</v>
      </c>
      <c r="U124" s="97">
        <v>0</v>
      </c>
      <c r="V124" s="97">
        <v>0</v>
      </c>
      <c r="W124" s="97">
        <v>0</v>
      </c>
      <c r="X124" s="97">
        <v>0</v>
      </c>
      <c r="Y124" s="97">
        <v>0</v>
      </c>
      <c r="Z124" s="97">
        <v>0</v>
      </c>
      <c r="AA124" s="97">
        <v>0</v>
      </c>
      <c r="AB124" s="97">
        <v>0</v>
      </c>
      <c r="AC124" s="97">
        <v>0</v>
      </c>
      <c r="AD124" s="97">
        <v>0</v>
      </c>
      <c r="AE124" s="97">
        <v>0</v>
      </c>
      <c r="AF124" s="97">
        <v>0</v>
      </c>
      <c r="AG124" s="97">
        <v>0</v>
      </c>
      <c r="AH124" s="97">
        <v>0</v>
      </c>
      <c r="AI124" s="97">
        <v>0</v>
      </c>
      <c r="AJ124" s="97">
        <v>0</v>
      </c>
      <c r="AK124" s="97">
        <v>0</v>
      </c>
      <c r="AL124" s="97">
        <v>0</v>
      </c>
      <c r="AM124" s="97">
        <v>0</v>
      </c>
      <c r="AN124" s="97">
        <v>0</v>
      </c>
      <c r="AO124" s="97">
        <v>0</v>
      </c>
      <c r="AP124" s="97">
        <v>0</v>
      </c>
      <c r="AQ124" s="97">
        <v>0</v>
      </c>
      <c r="AR124" s="97">
        <v>0</v>
      </c>
      <c r="AS124" s="97">
        <v>0</v>
      </c>
      <c r="AT124" s="97">
        <v>0</v>
      </c>
      <c r="AU124" s="97">
        <v>0</v>
      </c>
      <c r="AV124" s="97">
        <v>0</v>
      </c>
      <c r="AW124" s="97">
        <v>0</v>
      </c>
      <c r="AX124" s="97">
        <v>0</v>
      </c>
      <c r="AY124" s="97">
        <v>0</v>
      </c>
      <c r="AZ124" s="97">
        <v>0</v>
      </c>
      <c r="BA124" s="97">
        <v>0</v>
      </c>
      <c r="BB124" s="97">
        <v>0</v>
      </c>
      <c r="BC124" s="97">
        <v>0</v>
      </c>
      <c r="BD124" s="97">
        <v>0</v>
      </c>
      <c r="BE124" s="97">
        <v>0</v>
      </c>
      <c r="BF124" s="97">
        <v>0</v>
      </c>
      <c r="BG124" s="97">
        <v>0</v>
      </c>
      <c r="BH124" s="97">
        <v>0</v>
      </c>
      <c r="BI124" s="97">
        <v>0</v>
      </c>
      <c r="BJ124" s="97">
        <v>0</v>
      </c>
      <c r="BK124" s="97">
        <v>0</v>
      </c>
      <c r="BL124" s="97">
        <v>0</v>
      </c>
      <c r="BM124" s="97">
        <v>1683656</v>
      </c>
      <c r="BN124" s="97">
        <v>21383852</v>
      </c>
      <c r="BO124" s="97">
        <v>10162229</v>
      </c>
      <c r="BP124" s="97">
        <v>33229737</v>
      </c>
      <c r="BQ124" s="97">
        <v>1583105</v>
      </c>
      <c r="BR124" s="97">
        <v>11733851</v>
      </c>
      <c r="BS124" s="97">
        <v>7284130</v>
      </c>
      <c r="BT124" s="97">
        <v>20601086</v>
      </c>
      <c r="BU124" s="97">
        <v>2473540</v>
      </c>
      <c r="BV124" s="97">
        <v>3362142</v>
      </c>
      <c r="BW124" s="97">
        <v>2203530</v>
      </c>
      <c r="BX124" s="97">
        <v>8039212</v>
      </c>
      <c r="BY124" s="97">
        <v>4374917</v>
      </c>
      <c r="BZ124" s="97">
        <v>5492497</v>
      </c>
      <c r="CA124" s="97">
        <v>3523029</v>
      </c>
      <c r="CB124" s="97">
        <v>13390443</v>
      </c>
      <c r="CC124" s="97">
        <v>2227000</v>
      </c>
      <c r="CD124" s="97">
        <v>3026000</v>
      </c>
      <c r="CE124" s="97">
        <v>1984000</v>
      </c>
      <c r="CF124" s="97">
        <v>7237000</v>
      </c>
      <c r="CG124" s="97">
        <v>0</v>
      </c>
      <c r="CH124" s="97">
        <v>0</v>
      </c>
      <c r="CI124" s="97">
        <v>0</v>
      </c>
      <c r="CJ124" s="97">
        <v>0</v>
      </c>
      <c r="CK124" s="97">
        <v>0</v>
      </c>
      <c r="CL124" s="97">
        <v>0</v>
      </c>
      <c r="CM124" s="97">
        <v>0</v>
      </c>
      <c r="CN124" s="97">
        <v>0</v>
      </c>
      <c r="CO124" s="97">
        <v>0</v>
      </c>
      <c r="CP124" s="97">
        <v>0</v>
      </c>
      <c r="CQ124" s="97">
        <v>0</v>
      </c>
      <c r="CR124" s="97">
        <v>0</v>
      </c>
      <c r="CS124" s="97">
        <v>1015150</v>
      </c>
      <c r="CT124" s="97">
        <v>7979310</v>
      </c>
      <c r="CU124" s="97">
        <v>4902648</v>
      </c>
      <c r="CV124" s="97">
        <v>13897108</v>
      </c>
      <c r="CW124" s="97">
        <v>1342384.0921479501</v>
      </c>
      <c r="CX124" s="97">
        <v>10551439.311289599</v>
      </c>
      <c r="CY124" s="97">
        <v>6483016.5261792699</v>
      </c>
      <c r="CZ124" s="97">
        <v>18376839.929616801</v>
      </c>
      <c r="DA124" s="97">
        <v>2279940.5114259501</v>
      </c>
      <c r="DB124" s="97">
        <v>17920842.537077799</v>
      </c>
      <c r="DC124" s="97">
        <v>11010926.083479701</v>
      </c>
      <c r="DD124" s="97">
        <v>31211709.131983399</v>
      </c>
      <c r="DE124" s="97">
        <v>0</v>
      </c>
      <c r="DF124" s="97">
        <v>0</v>
      </c>
      <c r="DG124" s="97">
        <v>0</v>
      </c>
      <c r="DH124" s="97">
        <v>0</v>
      </c>
      <c r="DI124" s="97">
        <v>0</v>
      </c>
      <c r="DJ124" s="97">
        <v>0</v>
      </c>
      <c r="DK124" s="97">
        <v>0</v>
      </c>
      <c r="DL124" s="97">
        <v>0</v>
      </c>
      <c r="DM124" s="97">
        <v>0</v>
      </c>
      <c r="DN124" s="97">
        <v>0</v>
      </c>
      <c r="DO124" s="97">
        <v>0</v>
      </c>
      <c r="DP124" s="97">
        <v>0</v>
      </c>
      <c r="DQ124" s="97">
        <v>0</v>
      </c>
      <c r="DR124" s="97">
        <v>0</v>
      </c>
      <c r="DS124" s="97">
        <v>0</v>
      </c>
      <c r="DT124" s="97">
        <v>0</v>
      </c>
      <c r="DU124" s="97">
        <v>0</v>
      </c>
      <c r="DV124" s="97">
        <v>0</v>
      </c>
      <c r="DW124" s="97">
        <v>0</v>
      </c>
      <c r="DX124" s="97">
        <v>0</v>
      </c>
      <c r="DY124" s="97">
        <v>0</v>
      </c>
      <c r="DZ124" s="97">
        <v>0</v>
      </c>
      <c r="EA124" s="97">
        <v>0</v>
      </c>
      <c r="EB124" s="97">
        <v>0</v>
      </c>
      <c r="EC124" s="97">
        <v>0</v>
      </c>
      <c r="ED124" s="97">
        <v>0</v>
      </c>
      <c r="EE124" s="97">
        <v>0</v>
      </c>
      <c r="EF124" s="97">
        <v>0</v>
      </c>
      <c r="EG124" s="97">
        <v>0</v>
      </c>
      <c r="EH124" s="97">
        <v>0</v>
      </c>
      <c r="EI124" s="97">
        <v>0</v>
      </c>
      <c r="EJ124" s="97">
        <v>0</v>
      </c>
      <c r="EK124" s="97">
        <v>2900000</v>
      </c>
      <c r="EL124" s="97">
        <v>21520000</v>
      </c>
      <c r="EM124" s="97">
        <v>13360000</v>
      </c>
      <c r="EN124" s="97">
        <v>37780000</v>
      </c>
      <c r="EO124" s="97">
        <v>0</v>
      </c>
      <c r="EP124" s="97">
        <v>0</v>
      </c>
      <c r="EQ124" s="97">
        <v>0</v>
      </c>
      <c r="ER124" s="97">
        <v>35442606</v>
      </c>
      <c r="ES124" s="97">
        <v>0</v>
      </c>
      <c r="ET124" s="97">
        <v>0</v>
      </c>
      <c r="EU124" s="97">
        <v>0</v>
      </c>
      <c r="EV124" s="97">
        <v>35442606</v>
      </c>
      <c r="EW124" s="97">
        <v>0</v>
      </c>
      <c r="EX124" s="97">
        <v>0</v>
      </c>
      <c r="EY124" s="97">
        <v>0</v>
      </c>
      <c r="EZ124" s="97">
        <v>12239000</v>
      </c>
      <c r="FA124" s="97">
        <v>0</v>
      </c>
      <c r="FB124" s="97">
        <v>0</v>
      </c>
      <c r="FC124" s="97">
        <v>0</v>
      </c>
      <c r="FD124" s="97">
        <v>11908000</v>
      </c>
      <c r="FE124" s="97">
        <v>0</v>
      </c>
      <c r="FF124" s="97">
        <v>0</v>
      </c>
      <c r="FG124" s="97">
        <v>0</v>
      </c>
      <c r="FH124" s="97">
        <v>11621000</v>
      </c>
      <c r="FI124" s="97">
        <v>0</v>
      </c>
      <c r="FJ124" s="97">
        <v>0</v>
      </c>
      <c r="FK124" s="97">
        <v>0</v>
      </c>
      <c r="FL124" s="97">
        <v>23241000</v>
      </c>
      <c r="FM124" s="97">
        <v>0</v>
      </c>
      <c r="FN124" s="97">
        <v>0</v>
      </c>
      <c r="FO124" s="97">
        <v>0</v>
      </c>
      <c r="FP124" s="97">
        <v>14366842</v>
      </c>
      <c r="FQ124" s="97">
        <v>0</v>
      </c>
      <c r="FR124" s="97">
        <v>0</v>
      </c>
      <c r="FS124" s="97">
        <v>0</v>
      </c>
      <c r="FT124" s="97">
        <v>13622597</v>
      </c>
      <c r="FU124" s="97">
        <v>0</v>
      </c>
      <c r="FV124" s="97">
        <v>0</v>
      </c>
      <c r="FW124" s="97">
        <v>0</v>
      </c>
      <c r="FX124" s="97">
        <v>13289818</v>
      </c>
      <c r="FY124" s="97">
        <v>0</v>
      </c>
      <c r="FZ124" s="97">
        <v>0</v>
      </c>
      <c r="GA124" s="97">
        <v>0</v>
      </c>
      <c r="GB124" s="97">
        <v>14462007</v>
      </c>
      <c r="GC124" s="97">
        <v>0</v>
      </c>
      <c r="GD124" s="97">
        <v>0</v>
      </c>
      <c r="GE124" s="97">
        <v>0</v>
      </c>
      <c r="GF124" s="97">
        <v>13708811</v>
      </c>
      <c r="GG124" s="97">
        <v>0</v>
      </c>
      <c r="GH124" s="97">
        <v>0</v>
      </c>
      <c r="GI124" s="97">
        <v>0</v>
      </c>
      <c r="GJ124" s="97">
        <v>13413663</v>
      </c>
      <c r="GK124" s="97">
        <v>0</v>
      </c>
      <c r="GL124" s="97">
        <v>0</v>
      </c>
      <c r="GM124" s="97">
        <v>0</v>
      </c>
      <c r="GN124" s="97">
        <v>17359403</v>
      </c>
      <c r="GO124" s="97">
        <v>0</v>
      </c>
      <c r="GP124" s="97">
        <v>0</v>
      </c>
      <c r="GQ124" s="97">
        <v>0</v>
      </c>
      <c r="GR124" s="97">
        <v>16624960</v>
      </c>
      <c r="GS124" s="97">
        <v>0</v>
      </c>
      <c r="GT124" s="97">
        <v>0</v>
      </c>
      <c r="GU124" s="97">
        <v>0</v>
      </c>
      <c r="GV124" s="97">
        <v>16337216</v>
      </c>
      <c r="GW124" s="97">
        <v>0</v>
      </c>
      <c r="GX124" s="97">
        <v>0</v>
      </c>
      <c r="GY124" s="97">
        <v>0</v>
      </c>
      <c r="GZ124" s="97">
        <v>0</v>
      </c>
    </row>
    <row r="125" spans="2:208" s="25" customFormat="1" ht="17.25" hidden="1" outlineLevel="1" x14ac:dyDescent="0.3">
      <c r="B125" s="183">
        <v>20</v>
      </c>
      <c r="C125" s="51">
        <v>25</v>
      </c>
      <c r="D125" s="75"/>
      <c r="E125" s="51">
        <v>25</v>
      </c>
      <c r="F125" s="51"/>
      <c r="G125" s="76"/>
      <c r="H125" s="37" t="s">
        <v>162</v>
      </c>
      <c r="I125" s="96">
        <v>0</v>
      </c>
      <c r="J125" s="96">
        <v>0</v>
      </c>
      <c r="K125" s="96">
        <v>0</v>
      </c>
      <c r="L125" s="96">
        <v>72410000</v>
      </c>
      <c r="M125" s="96">
        <v>0</v>
      </c>
      <c r="N125" s="96">
        <v>0</v>
      </c>
      <c r="O125" s="96">
        <v>0</v>
      </c>
      <c r="P125" s="96">
        <v>289660000</v>
      </c>
      <c r="Q125" s="96">
        <v>0</v>
      </c>
      <c r="R125" s="96">
        <v>0</v>
      </c>
      <c r="S125" s="96">
        <v>0</v>
      </c>
      <c r="T125" s="96">
        <v>112920000</v>
      </c>
      <c r="U125" s="96">
        <v>0</v>
      </c>
      <c r="V125" s="96">
        <v>0</v>
      </c>
      <c r="W125" s="96">
        <v>0</v>
      </c>
      <c r="X125" s="96">
        <v>451690000</v>
      </c>
      <c r="Y125" s="96">
        <v>0</v>
      </c>
      <c r="Z125" s="96">
        <v>0</v>
      </c>
      <c r="AA125" s="96">
        <v>0</v>
      </c>
      <c r="AB125" s="96">
        <v>46860000</v>
      </c>
      <c r="AC125" s="96">
        <v>0</v>
      </c>
      <c r="AD125" s="96">
        <v>0</v>
      </c>
      <c r="AE125" s="96">
        <v>0</v>
      </c>
      <c r="AF125" s="96">
        <v>187430000</v>
      </c>
      <c r="AG125" s="96">
        <v>0</v>
      </c>
      <c r="AH125" s="96">
        <v>0</v>
      </c>
      <c r="AI125" s="96">
        <v>0</v>
      </c>
      <c r="AJ125" s="96">
        <v>73070000</v>
      </c>
      <c r="AK125" s="96">
        <v>0</v>
      </c>
      <c r="AL125" s="96">
        <v>0</v>
      </c>
      <c r="AM125" s="96">
        <v>0</v>
      </c>
      <c r="AN125" s="96">
        <v>292270000</v>
      </c>
      <c r="AO125" s="96">
        <v>0</v>
      </c>
      <c r="AP125" s="96">
        <v>0</v>
      </c>
      <c r="AQ125" s="96">
        <v>0</v>
      </c>
      <c r="AR125" s="96">
        <v>0</v>
      </c>
      <c r="AS125" s="96">
        <v>0</v>
      </c>
      <c r="AT125" s="96">
        <v>0</v>
      </c>
      <c r="AU125" s="96">
        <v>0</v>
      </c>
      <c r="AV125" s="96">
        <v>0</v>
      </c>
      <c r="AW125" s="96">
        <v>0</v>
      </c>
      <c r="AX125" s="96">
        <v>0</v>
      </c>
      <c r="AY125" s="96">
        <v>0</v>
      </c>
      <c r="AZ125" s="96">
        <v>0</v>
      </c>
      <c r="BA125" s="96">
        <v>0</v>
      </c>
      <c r="BB125" s="96">
        <v>0</v>
      </c>
      <c r="BC125" s="96">
        <v>0</v>
      </c>
      <c r="BD125" s="96">
        <v>0</v>
      </c>
      <c r="BE125" s="96">
        <v>0</v>
      </c>
      <c r="BF125" s="96">
        <v>0</v>
      </c>
      <c r="BG125" s="96">
        <v>0</v>
      </c>
      <c r="BH125" s="96">
        <v>0</v>
      </c>
      <c r="BI125" s="96">
        <v>0</v>
      </c>
      <c r="BJ125" s="96">
        <v>0</v>
      </c>
      <c r="BK125" s="96">
        <v>0</v>
      </c>
      <c r="BL125" s="96">
        <v>0</v>
      </c>
      <c r="BM125" s="96">
        <v>0</v>
      </c>
      <c r="BN125" s="96">
        <v>0</v>
      </c>
      <c r="BO125" s="96">
        <v>0</v>
      </c>
      <c r="BP125" s="96">
        <v>0</v>
      </c>
      <c r="BQ125" s="96">
        <v>0</v>
      </c>
      <c r="BR125" s="96">
        <v>0</v>
      </c>
      <c r="BS125" s="96">
        <v>0</v>
      </c>
      <c r="BT125" s="96">
        <v>0</v>
      </c>
      <c r="BU125" s="96">
        <v>0</v>
      </c>
      <c r="BV125" s="96">
        <v>0</v>
      </c>
      <c r="BW125" s="96">
        <v>0</v>
      </c>
      <c r="BX125" s="96">
        <v>0</v>
      </c>
      <c r="BY125" s="96">
        <v>0</v>
      </c>
      <c r="BZ125" s="96">
        <v>0</v>
      </c>
      <c r="CA125" s="96">
        <v>0</v>
      </c>
      <c r="CB125" s="96">
        <v>0</v>
      </c>
      <c r="CC125" s="96">
        <v>0</v>
      </c>
      <c r="CD125" s="96">
        <v>0</v>
      </c>
      <c r="CE125" s="96">
        <v>0</v>
      </c>
      <c r="CF125" s="96">
        <v>0</v>
      </c>
      <c r="CG125" s="96">
        <v>0</v>
      </c>
      <c r="CH125" s="96">
        <v>0</v>
      </c>
      <c r="CI125" s="96">
        <v>0</v>
      </c>
      <c r="CJ125" s="96">
        <v>0</v>
      </c>
      <c r="CK125" s="96">
        <v>0</v>
      </c>
      <c r="CL125" s="96">
        <v>0</v>
      </c>
      <c r="CM125" s="96">
        <v>0</v>
      </c>
      <c r="CN125" s="96">
        <v>0</v>
      </c>
      <c r="CO125" s="96">
        <v>0</v>
      </c>
      <c r="CP125" s="96">
        <v>0</v>
      </c>
      <c r="CQ125" s="96">
        <v>0</v>
      </c>
      <c r="CR125" s="96">
        <v>0</v>
      </c>
      <c r="CS125" s="96">
        <v>0</v>
      </c>
      <c r="CT125" s="96">
        <v>0</v>
      </c>
      <c r="CU125" s="96">
        <v>0</v>
      </c>
      <c r="CV125" s="96">
        <v>0</v>
      </c>
      <c r="CW125" s="96">
        <v>0</v>
      </c>
      <c r="CX125" s="96">
        <v>0</v>
      </c>
      <c r="CY125" s="96">
        <v>0</v>
      </c>
      <c r="CZ125" s="96">
        <v>0</v>
      </c>
      <c r="DA125" s="96">
        <v>0</v>
      </c>
      <c r="DB125" s="96">
        <v>0</v>
      </c>
      <c r="DC125" s="96">
        <v>0</v>
      </c>
      <c r="DD125" s="96">
        <v>0</v>
      </c>
      <c r="DE125" s="96">
        <v>0</v>
      </c>
      <c r="DF125" s="96">
        <v>0</v>
      </c>
      <c r="DG125" s="96">
        <v>0</v>
      </c>
      <c r="DH125" s="96">
        <v>144233628</v>
      </c>
      <c r="DI125" s="96">
        <v>0</v>
      </c>
      <c r="DJ125" s="96">
        <v>0</v>
      </c>
      <c r="DK125" s="96">
        <v>0</v>
      </c>
      <c r="DL125" s="96">
        <v>279724434</v>
      </c>
      <c r="DM125" s="96">
        <v>0</v>
      </c>
      <c r="DN125" s="96">
        <v>0</v>
      </c>
      <c r="DO125" s="96">
        <v>0</v>
      </c>
      <c r="DP125" s="96">
        <v>559448868</v>
      </c>
      <c r="DQ125" s="96">
        <v>0</v>
      </c>
      <c r="DR125" s="96">
        <v>0</v>
      </c>
      <c r="DS125" s="96">
        <v>0</v>
      </c>
      <c r="DT125" s="96">
        <v>1118897736</v>
      </c>
      <c r="DU125" s="96">
        <v>0</v>
      </c>
      <c r="DV125" s="96">
        <v>0</v>
      </c>
      <c r="DW125" s="96">
        <v>0</v>
      </c>
      <c r="DX125" s="96">
        <v>2237795472</v>
      </c>
      <c r="DY125" s="96">
        <v>0</v>
      </c>
      <c r="DZ125" s="96">
        <v>0</v>
      </c>
      <c r="EA125" s="96">
        <v>0</v>
      </c>
      <c r="EB125" s="96">
        <v>2797244340</v>
      </c>
      <c r="EC125" s="96">
        <v>0</v>
      </c>
      <c r="ED125" s="96">
        <v>0</v>
      </c>
      <c r="EE125" s="96">
        <v>0</v>
      </c>
      <c r="EF125" s="96">
        <v>129196605</v>
      </c>
      <c r="EG125" s="96">
        <v>0</v>
      </c>
      <c r="EH125" s="96">
        <v>0</v>
      </c>
      <c r="EI125" s="96">
        <v>0</v>
      </c>
      <c r="EJ125" s="96">
        <v>0</v>
      </c>
      <c r="EK125" s="96">
        <v>0</v>
      </c>
      <c r="EL125" s="96">
        <v>0</v>
      </c>
      <c r="EM125" s="96">
        <v>0</v>
      </c>
      <c r="EN125" s="96">
        <v>0</v>
      </c>
      <c r="EO125" s="96">
        <v>0</v>
      </c>
      <c r="EP125" s="96">
        <v>0</v>
      </c>
      <c r="EQ125" s="96">
        <v>0</v>
      </c>
      <c r="ER125" s="96">
        <v>0</v>
      </c>
      <c r="ES125" s="96">
        <v>0</v>
      </c>
      <c r="ET125" s="96">
        <v>0</v>
      </c>
      <c r="EU125" s="96">
        <v>0</v>
      </c>
      <c r="EV125" s="96">
        <v>0</v>
      </c>
      <c r="EW125" s="96">
        <v>0</v>
      </c>
      <c r="EX125" s="96">
        <v>0</v>
      </c>
      <c r="EY125" s="96">
        <v>0</v>
      </c>
      <c r="EZ125" s="96">
        <v>0</v>
      </c>
      <c r="FA125" s="96">
        <v>0</v>
      </c>
      <c r="FB125" s="96">
        <v>0</v>
      </c>
      <c r="FC125" s="96">
        <v>0</v>
      </c>
      <c r="FD125" s="96">
        <v>0</v>
      </c>
      <c r="FE125" s="96">
        <v>0</v>
      </c>
      <c r="FF125" s="96">
        <v>0</v>
      </c>
      <c r="FG125" s="96">
        <v>0</v>
      </c>
      <c r="FH125" s="96">
        <v>0</v>
      </c>
      <c r="FI125" s="96">
        <v>0</v>
      </c>
      <c r="FJ125" s="96">
        <v>0</v>
      </c>
      <c r="FK125" s="96">
        <v>0</v>
      </c>
      <c r="FL125" s="96">
        <v>0</v>
      </c>
      <c r="FM125" s="96">
        <v>0</v>
      </c>
      <c r="FN125" s="96">
        <v>0</v>
      </c>
      <c r="FO125" s="96">
        <v>0</v>
      </c>
      <c r="FP125" s="96">
        <v>0</v>
      </c>
      <c r="FQ125" s="96">
        <v>0</v>
      </c>
      <c r="FR125" s="96">
        <v>0</v>
      </c>
      <c r="FS125" s="96">
        <v>0</v>
      </c>
      <c r="FT125" s="96">
        <v>0</v>
      </c>
      <c r="FU125" s="96">
        <v>0</v>
      </c>
      <c r="FV125" s="96">
        <v>0</v>
      </c>
      <c r="FW125" s="96">
        <v>0</v>
      </c>
      <c r="FX125" s="96">
        <v>0</v>
      </c>
      <c r="FY125" s="96">
        <v>0</v>
      </c>
      <c r="FZ125" s="96">
        <v>0</v>
      </c>
      <c r="GA125" s="96">
        <v>0</v>
      </c>
      <c r="GB125" s="96">
        <v>0</v>
      </c>
      <c r="GC125" s="96">
        <v>0</v>
      </c>
      <c r="GD125" s="96">
        <v>0</v>
      </c>
      <c r="GE125" s="96">
        <v>0</v>
      </c>
      <c r="GF125" s="96">
        <v>0</v>
      </c>
      <c r="GG125" s="96">
        <v>0</v>
      </c>
      <c r="GH125" s="96">
        <v>0</v>
      </c>
      <c r="GI125" s="96">
        <v>0</v>
      </c>
      <c r="GJ125" s="96">
        <v>0</v>
      </c>
      <c r="GK125" s="96">
        <v>0</v>
      </c>
      <c r="GL125" s="96">
        <v>0</v>
      </c>
      <c r="GM125" s="96">
        <v>0</v>
      </c>
      <c r="GN125" s="96">
        <v>0</v>
      </c>
      <c r="GO125" s="96">
        <v>0</v>
      </c>
      <c r="GP125" s="96">
        <v>0</v>
      </c>
      <c r="GQ125" s="96">
        <v>0</v>
      </c>
      <c r="GR125" s="96">
        <v>0</v>
      </c>
      <c r="GS125" s="96">
        <v>0</v>
      </c>
      <c r="GT125" s="96">
        <v>0</v>
      </c>
      <c r="GU125" s="96">
        <v>0</v>
      </c>
      <c r="GV125" s="96">
        <v>0</v>
      </c>
      <c r="GW125" s="96">
        <v>0</v>
      </c>
      <c r="GX125" s="96">
        <v>0</v>
      </c>
      <c r="GY125" s="96">
        <v>0</v>
      </c>
      <c r="GZ125" s="96">
        <v>224300000</v>
      </c>
    </row>
    <row r="126" spans="2:208" ht="17.25" hidden="1" outlineLevel="2" x14ac:dyDescent="0.3">
      <c r="B126" s="183">
        <v>20</v>
      </c>
      <c r="C126" s="51">
        <v>251</v>
      </c>
      <c r="D126" s="77"/>
      <c r="E126" s="52"/>
      <c r="F126" s="52">
        <v>251</v>
      </c>
      <c r="G126" s="78"/>
      <c r="H126" s="35" t="s">
        <v>164</v>
      </c>
      <c r="I126" s="97">
        <v>0</v>
      </c>
      <c r="J126" s="97">
        <v>0</v>
      </c>
      <c r="K126" s="97">
        <v>0</v>
      </c>
      <c r="L126" s="97">
        <v>0</v>
      </c>
      <c r="M126" s="97">
        <v>0</v>
      </c>
      <c r="N126" s="97">
        <v>0</v>
      </c>
      <c r="O126" s="97">
        <v>0</v>
      </c>
      <c r="P126" s="97">
        <v>0</v>
      </c>
      <c r="Q126" s="97">
        <v>0</v>
      </c>
      <c r="R126" s="97">
        <v>0</v>
      </c>
      <c r="S126" s="97">
        <v>0</v>
      </c>
      <c r="T126" s="97">
        <v>0</v>
      </c>
      <c r="U126" s="97">
        <v>0</v>
      </c>
      <c r="V126" s="97">
        <v>0</v>
      </c>
      <c r="W126" s="97">
        <v>0</v>
      </c>
      <c r="X126" s="97">
        <v>0</v>
      </c>
      <c r="Y126" s="97">
        <v>0</v>
      </c>
      <c r="Z126" s="97">
        <v>0</v>
      </c>
      <c r="AA126" s="97">
        <v>0</v>
      </c>
      <c r="AB126" s="97">
        <v>0</v>
      </c>
      <c r="AC126" s="97">
        <v>0</v>
      </c>
      <c r="AD126" s="97">
        <v>0</v>
      </c>
      <c r="AE126" s="97">
        <v>0</v>
      </c>
      <c r="AF126" s="97">
        <v>0</v>
      </c>
      <c r="AG126" s="97">
        <v>0</v>
      </c>
      <c r="AH126" s="97">
        <v>0</v>
      </c>
      <c r="AI126" s="97">
        <v>0</v>
      </c>
      <c r="AJ126" s="97">
        <v>0</v>
      </c>
      <c r="AK126" s="97">
        <v>0</v>
      </c>
      <c r="AL126" s="97">
        <v>0</v>
      </c>
      <c r="AM126" s="97">
        <v>0</v>
      </c>
      <c r="AN126" s="97">
        <v>0</v>
      </c>
      <c r="AO126" s="97">
        <v>0</v>
      </c>
      <c r="AP126" s="97">
        <v>0</v>
      </c>
      <c r="AQ126" s="97">
        <v>0</v>
      </c>
      <c r="AR126" s="97">
        <v>0</v>
      </c>
      <c r="AS126" s="97">
        <v>0</v>
      </c>
      <c r="AT126" s="97">
        <v>0</v>
      </c>
      <c r="AU126" s="97">
        <v>0</v>
      </c>
      <c r="AV126" s="97">
        <v>0</v>
      </c>
      <c r="AW126" s="97">
        <v>0</v>
      </c>
      <c r="AX126" s="97">
        <v>0</v>
      </c>
      <c r="AY126" s="97">
        <v>0</v>
      </c>
      <c r="AZ126" s="97">
        <v>0</v>
      </c>
      <c r="BA126" s="97">
        <v>0</v>
      </c>
      <c r="BB126" s="97">
        <v>0</v>
      </c>
      <c r="BC126" s="97">
        <v>0</v>
      </c>
      <c r="BD126" s="97">
        <v>0</v>
      </c>
      <c r="BE126" s="97">
        <v>0</v>
      </c>
      <c r="BF126" s="97">
        <v>0</v>
      </c>
      <c r="BG126" s="97">
        <v>0</v>
      </c>
      <c r="BH126" s="97">
        <v>0</v>
      </c>
      <c r="BI126" s="97">
        <v>0</v>
      </c>
      <c r="BJ126" s="97">
        <v>0</v>
      </c>
      <c r="BK126" s="97">
        <v>0</v>
      </c>
      <c r="BL126" s="97">
        <v>0</v>
      </c>
      <c r="BM126" s="97">
        <v>0</v>
      </c>
      <c r="BN126" s="97">
        <v>0</v>
      </c>
      <c r="BO126" s="97">
        <v>0</v>
      </c>
      <c r="BP126" s="97">
        <v>0</v>
      </c>
      <c r="BQ126" s="97">
        <v>0</v>
      </c>
      <c r="BR126" s="97">
        <v>0</v>
      </c>
      <c r="BS126" s="97">
        <v>0</v>
      </c>
      <c r="BT126" s="97">
        <v>0</v>
      </c>
      <c r="BU126" s="97">
        <v>0</v>
      </c>
      <c r="BV126" s="97">
        <v>0</v>
      </c>
      <c r="BW126" s="97">
        <v>0</v>
      </c>
      <c r="BX126" s="97">
        <v>0</v>
      </c>
      <c r="BY126" s="97">
        <v>0</v>
      </c>
      <c r="BZ126" s="97">
        <v>0</v>
      </c>
      <c r="CA126" s="97">
        <v>0</v>
      </c>
      <c r="CB126" s="97">
        <v>0</v>
      </c>
      <c r="CC126" s="97">
        <v>0</v>
      </c>
      <c r="CD126" s="97">
        <v>0</v>
      </c>
      <c r="CE126" s="97">
        <v>0</v>
      </c>
      <c r="CF126" s="97">
        <v>0</v>
      </c>
      <c r="CG126" s="97">
        <v>0</v>
      </c>
      <c r="CH126" s="97">
        <v>0</v>
      </c>
      <c r="CI126" s="97">
        <v>0</v>
      </c>
      <c r="CJ126" s="97">
        <v>0</v>
      </c>
      <c r="CK126" s="97">
        <v>0</v>
      </c>
      <c r="CL126" s="97">
        <v>0</v>
      </c>
      <c r="CM126" s="97">
        <v>0</v>
      </c>
      <c r="CN126" s="97">
        <v>0</v>
      </c>
      <c r="CO126" s="97">
        <v>0</v>
      </c>
      <c r="CP126" s="97">
        <v>0</v>
      </c>
      <c r="CQ126" s="97">
        <v>0</v>
      </c>
      <c r="CR126" s="97">
        <v>0</v>
      </c>
      <c r="CS126" s="97">
        <v>0</v>
      </c>
      <c r="CT126" s="97">
        <v>0</v>
      </c>
      <c r="CU126" s="97">
        <v>0</v>
      </c>
      <c r="CV126" s="97">
        <v>0</v>
      </c>
      <c r="CW126" s="97">
        <v>0</v>
      </c>
      <c r="CX126" s="97">
        <v>0</v>
      </c>
      <c r="CY126" s="97">
        <v>0</v>
      </c>
      <c r="CZ126" s="97">
        <v>0</v>
      </c>
      <c r="DA126" s="97">
        <v>0</v>
      </c>
      <c r="DB126" s="97">
        <v>0</v>
      </c>
      <c r="DC126" s="97">
        <v>0</v>
      </c>
      <c r="DD126" s="97">
        <v>0</v>
      </c>
      <c r="DE126" s="97">
        <v>0</v>
      </c>
      <c r="DF126" s="97">
        <v>0</v>
      </c>
      <c r="DG126" s="97">
        <v>0</v>
      </c>
      <c r="DH126" s="97">
        <v>0</v>
      </c>
      <c r="DI126" s="97">
        <v>0</v>
      </c>
      <c r="DJ126" s="97">
        <v>0</v>
      </c>
      <c r="DK126" s="97">
        <v>0</v>
      </c>
      <c r="DL126" s="97">
        <v>0</v>
      </c>
      <c r="DM126" s="97">
        <v>0</v>
      </c>
      <c r="DN126" s="97">
        <v>0</v>
      </c>
      <c r="DO126" s="97">
        <v>0</v>
      </c>
      <c r="DP126" s="97">
        <v>0</v>
      </c>
      <c r="DQ126" s="97">
        <v>0</v>
      </c>
      <c r="DR126" s="97">
        <v>0</v>
      </c>
      <c r="DS126" s="97">
        <v>0</v>
      </c>
      <c r="DT126" s="97">
        <v>0</v>
      </c>
      <c r="DU126" s="97">
        <v>0</v>
      </c>
      <c r="DV126" s="97">
        <v>0</v>
      </c>
      <c r="DW126" s="97">
        <v>0</v>
      </c>
      <c r="DX126" s="97">
        <v>0</v>
      </c>
      <c r="DY126" s="97">
        <v>0</v>
      </c>
      <c r="DZ126" s="97">
        <v>0</v>
      </c>
      <c r="EA126" s="97">
        <v>0</v>
      </c>
      <c r="EB126" s="97">
        <v>0</v>
      </c>
      <c r="EC126" s="97">
        <v>0</v>
      </c>
      <c r="ED126" s="97">
        <v>0</v>
      </c>
      <c r="EE126" s="97">
        <v>0</v>
      </c>
      <c r="EF126" s="97">
        <v>0</v>
      </c>
      <c r="EG126" s="97">
        <v>0</v>
      </c>
      <c r="EH126" s="97">
        <v>0</v>
      </c>
      <c r="EI126" s="97">
        <v>0</v>
      </c>
      <c r="EJ126" s="97">
        <v>0</v>
      </c>
      <c r="EK126" s="97">
        <v>0</v>
      </c>
      <c r="EL126" s="97">
        <v>0</v>
      </c>
      <c r="EM126" s="97">
        <v>0</v>
      </c>
      <c r="EN126" s="97">
        <v>0</v>
      </c>
      <c r="EO126" s="97">
        <v>0</v>
      </c>
      <c r="EP126" s="97">
        <v>0</v>
      </c>
      <c r="EQ126" s="97">
        <v>0</v>
      </c>
      <c r="ER126" s="97">
        <v>0</v>
      </c>
      <c r="ES126" s="97">
        <v>0</v>
      </c>
      <c r="ET126" s="97">
        <v>0</v>
      </c>
      <c r="EU126" s="97">
        <v>0</v>
      </c>
      <c r="EV126" s="97">
        <v>0</v>
      </c>
      <c r="EW126" s="97">
        <v>0</v>
      </c>
      <c r="EX126" s="97">
        <v>0</v>
      </c>
      <c r="EY126" s="97">
        <v>0</v>
      </c>
      <c r="EZ126" s="97">
        <v>0</v>
      </c>
      <c r="FA126" s="97">
        <v>0</v>
      </c>
      <c r="FB126" s="97">
        <v>0</v>
      </c>
      <c r="FC126" s="97">
        <v>0</v>
      </c>
      <c r="FD126" s="97">
        <v>0</v>
      </c>
      <c r="FE126" s="97">
        <v>0</v>
      </c>
      <c r="FF126" s="97">
        <v>0</v>
      </c>
      <c r="FG126" s="97">
        <v>0</v>
      </c>
      <c r="FH126" s="97">
        <v>0</v>
      </c>
      <c r="FI126" s="97">
        <v>0</v>
      </c>
      <c r="FJ126" s="97">
        <v>0</v>
      </c>
      <c r="FK126" s="97">
        <v>0</v>
      </c>
      <c r="FL126" s="97">
        <v>0</v>
      </c>
      <c r="FM126" s="97">
        <v>0</v>
      </c>
      <c r="FN126" s="97">
        <v>0</v>
      </c>
      <c r="FO126" s="97">
        <v>0</v>
      </c>
      <c r="FP126" s="97">
        <v>0</v>
      </c>
      <c r="FQ126" s="97">
        <v>0</v>
      </c>
      <c r="FR126" s="97">
        <v>0</v>
      </c>
      <c r="FS126" s="97">
        <v>0</v>
      </c>
      <c r="FT126" s="97">
        <v>0</v>
      </c>
      <c r="FU126" s="97">
        <v>0</v>
      </c>
      <c r="FV126" s="97">
        <v>0</v>
      </c>
      <c r="FW126" s="97">
        <v>0</v>
      </c>
      <c r="FX126" s="97">
        <v>0</v>
      </c>
      <c r="FY126" s="97">
        <v>0</v>
      </c>
      <c r="FZ126" s="97">
        <v>0</v>
      </c>
      <c r="GA126" s="97">
        <v>0</v>
      </c>
      <c r="GB126" s="97">
        <v>0</v>
      </c>
      <c r="GC126" s="97">
        <v>0</v>
      </c>
      <c r="GD126" s="97">
        <v>0</v>
      </c>
      <c r="GE126" s="97">
        <v>0</v>
      </c>
      <c r="GF126" s="97">
        <v>0</v>
      </c>
      <c r="GG126" s="97">
        <v>0</v>
      </c>
      <c r="GH126" s="97">
        <v>0</v>
      </c>
      <c r="GI126" s="97">
        <v>0</v>
      </c>
      <c r="GJ126" s="97">
        <v>0</v>
      </c>
      <c r="GK126" s="97">
        <v>0</v>
      </c>
      <c r="GL126" s="97">
        <v>0</v>
      </c>
      <c r="GM126" s="97">
        <v>0</v>
      </c>
      <c r="GN126" s="97">
        <v>0</v>
      </c>
      <c r="GO126" s="97">
        <v>0</v>
      </c>
      <c r="GP126" s="97">
        <v>0</v>
      </c>
      <c r="GQ126" s="97">
        <v>0</v>
      </c>
      <c r="GR126" s="97">
        <v>0</v>
      </c>
      <c r="GS126" s="97">
        <v>0</v>
      </c>
      <c r="GT126" s="97">
        <v>0</v>
      </c>
      <c r="GU126" s="97">
        <v>0</v>
      </c>
      <c r="GV126" s="97">
        <v>0</v>
      </c>
      <c r="GW126" s="97">
        <v>0</v>
      </c>
      <c r="GX126" s="97">
        <v>0</v>
      </c>
      <c r="GY126" s="97">
        <v>0</v>
      </c>
      <c r="GZ126" s="97">
        <v>0</v>
      </c>
    </row>
    <row r="127" spans="2:208" s="27" customFormat="1" ht="17.25" hidden="1" outlineLevel="2" x14ac:dyDescent="0.3">
      <c r="B127" s="183">
        <v>20</v>
      </c>
      <c r="C127" s="51">
        <v>252</v>
      </c>
      <c r="D127" s="82"/>
      <c r="E127" s="55"/>
      <c r="F127" s="55">
        <v>252</v>
      </c>
      <c r="G127" s="83"/>
      <c r="H127" s="41" t="s">
        <v>165</v>
      </c>
      <c r="I127" s="100">
        <v>0</v>
      </c>
      <c r="J127" s="100">
        <v>0</v>
      </c>
      <c r="K127" s="100">
        <v>0</v>
      </c>
      <c r="L127" s="100">
        <v>0</v>
      </c>
      <c r="M127" s="100">
        <v>0</v>
      </c>
      <c r="N127" s="100">
        <v>0</v>
      </c>
      <c r="O127" s="100">
        <v>0</v>
      </c>
      <c r="P127" s="100">
        <v>0</v>
      </c>
      <c r="Q127" s="100">
        <v>0</v>
      </c>
      <c r="R127" s="100">
        <v>0</v>
      </c>
      <c r="S127" s="100">
        <v>0</v>
      </c>
      <c r="T127" s="100">
        <v>0</v>
      </c>
      <c r="U127" s="100">
        <v>0</v>
      </c>
      <c r="V127" s="100">
        <v>0</v>
      </c>
      <c r="W127" s="100">
        <v>0</v>
      </c>
      <c r="X127" s="100">
        <v>0</v>
      </c>
      <c r="Y127" s="100">
        <v>0</v>
      </c>
      <c r="Z127" s="100">
        <v>0</v>
      </c>
      <c r="AA127" s="100">
        <v>0</v>
      </c>
      <c r="AB127" s="100">
        <v>0</v>
      </c>
      <c r="AC127" s="100">
        <v>0</v>
      </c>
      <c r="AD127" s="100">
        <v>0</v>
      </c>
      <c r="AE127" s="100">
        <v>0</v>
      </c>
      <c r="AF127" s="100">
        <v>0</v>
      </c>
      <c r="AG127" s="100">
        <v>0</v>
      </c>
      <c r="AH127" s="100">
        <v>0</v>
      </c>
      <c r="AI127" s="100">
        <v>0</v>
      </c>
      <c r="AJ127" s="100">
        <v>0</v>
      </c>
      <c r="AK127" s="100">
        <v>0</v>
      </c>
      <c r="AL127" s="100">
        <v>0</v>
      </c>
      <c r="AM127" s="100">
        <v>0</v>
      </c>
      <c r="AN127" s="100">
        <v>0</v>
      </c>
      <c r="AO127" s="100">
        <v>0</v>
      </c>
      <c r="AP127" s="100">
        <v>0</v>
      </c>
      <c r="AQ127" s="100">
        <v>0</v>
      </c>
      <c r="AR127" s="100">
        <v>0</v>
      </c>
      <c r="AS127" s="100">
        <v>0</v>
      </c>
      <c r="AT127" s="100">
        <v>0</v>
      </c>
      <c r="AU127" s="100">
        <v>0</v>
      </c>
      <c r="AV127" s="100">
        <v>0</v>
      </c>
      <c r="AW127" s="100">
        <v>0</v>
      </c>
      <c r="AX127" s="100">
        <v>0</v>
      </c>
      <c r="AY127" s="100">
        <v>0</v>
      </c>
      <c r="AZ127" s="100">
        <v>0</v>
      </c>
      <c r="BA127" s="100">
        <v>0</v>
      </c>
      <c r="BB127" s="100">
        <v>0</v>
      </c>
      <c r="BC127" s="100">
        <v>0</v>
      </c>
      <c r="BD127" s="100">
        <v>0</v>
      </c>
      <c r="BE127" s="100">
        <v>0</v>
      </c>
      <c r="BF127" s="100">
        <v>0</v>
      </c>
      <c r="BG127" s="100">
        <v>0</v>
      </c>
      <c r="BH127" s="100">
        <v>0</v>
      </c>
      <c r="BI127" s="100">
        <v>0</v>
      </c>
      <c r="BJ127" s="100">
        <v>0</v>
      </c>
      <c r="BK127" s="100">
        <v>0</v>
      </c>
      <c r="BL127" s="100">
        <v>0</v>
      </c>
      <c r="BM127" s="100">
        <v>0</v>
      </c>
      <c r="BN127" s="100">
        <v>0</v>
      </c>
      <c r="BO127" s="100">
        <v>0</v>
      </c>
      <c r="BP127" s="100">
        <v>0</v>
      </c>
      <c r="BQ127" s="100">
        <v>0</v>
      </c>
      <c r="BR127" s="100">
        <v>0</v>
      </c>
      <c r="BS127" s="100">
        <v>0</v>
      </c>
      <c r="BT127" s="100">
        <v>0</v>
      </c>
      <c r="BU127" s="100">
        <v>0</v>
      </c>
      <c r="BV127" s="100">
        <v>0</v>
      </c>
      <c r="BW127" s="100">
        <v>0</v>
      </c>
      <c r="BX127" s="100">
        <v>0</v>
      </c>
      <c r="BY127" s="100">
        <v>0</v>
      </c>
      <c r="BZ127" s="100">
        <v>0</v>
      </c>
      <c r="CA127" s="100">
        <v>0</v>
      </c>
      <c r="CB127" s="100">
        <v>0</v>
      </c>
      <c r="CC127" s="100">
        <v>0</v>
      </c>
      <c r="CD127" s="100">
        <v>0</v>
      </c>
      <c r="CE127" s="100">
        <v>0</v>
      </c>
      <c r="CF127" s="100">
        <v>0</v>
      </c>
      <c r="CG127" s="100">
        <v>0</v>
      </c>
      <c r="CH127" s="100">
        <v>0</v>
      </c>
      <c r="CI127" s="100">
        <v>0</v>
      </c>
      <c r="CJ127" s="100">
        <v>0</v>
      </c>
      <c r="CK127" s="100">
        <v>0</v>
      </c>
      <c r="CL127" s="100">
        <v>0</v>
      </c>
      <c r="CM127" s="100">
        <v>0</v>
      </c>
      <c r="CN127" s="100">
        <v>0</v>
      </c>
      <c r="CO127" s="100">
        <v>0</v>
      </c>
      <c r="CP127" s="100">
        <v>0</v>
      </c>
      <c r="CQ127" s="100">
        <v>0</v>
      </c>
      <c r="CR127" s="100">
        <v>0</v>
      </c>
      <c r="CS127" s="100">
        <v>0</v>
      </c>
      <c r="CT127" s="100">
        <v>0</v>
      </c>
      <c r="CU127" s="100">
        <v>0</v>
      </c>
      <c r="CV127" s="100">
        <v>0</v>
      </c>
      <c r="CW127" s="100">
        <v>0</v>
      </c>
      <c r="CX127" s="100">
        <v>0</v>
      </c>
      <c r="CY127" s="100">
        <v>0</v>
      </c>
      <c r="CZ127" s="100">
        <v>0</v>
      </c>
      <c r="DA127" s="100">
        <v>0</v>
      </c>
      <c r="DB127" s="100">
        <v>0</v>
      </c>
      <c r="DC127" s="100">
        <v>0</v>
      </c>
      <c r="DD127" s="100">
        <v>0</v>
      </c>
      <c r="DE127" s="100">
        <v>0</v>
      </c>
      <c r="DF127" s="100">
        <v>0</v>
      </c>
      <c r="DG127" s="100">
        <v>0</v>
      </c>
      <c r="DH127" s="100">
        <v>0</v>
      </c>
      <c r="DI127" s="100">
        <v>0</v>
      </c>
      <c r="DJ127" s="100">
        <v>0</v>
      </c>
      <c r="DK127" s="100">
        <v>0</v>
      </c>
      <c r="DL127" s="100">
        <v>0</v>
      </c>
      <c r="DM127" s="100">
        <v>0</v>
      </c>
      <c r="DN127" s="100">
        <v>0</v>
      </c>
      <c r="DO127" s="100">
        <v>0</v>
      </c>
      <c r="DP127" s="100">
        <v>0</v>
      </c>
      <c r="DQ127" s="100">
        <v>0</v>
      </c>
      <c r="DR127" s="100">
        <v>0</v>
      </c>
      <c r="DS127" s="100">
        <v>0</v>
      </c>
      <c r="DT127" s="100">
        <v>0</v>
      </c>
      <c r="DU127" s="100">
        <v>0</v>
      </c>
      <c r="DV127" s="100">
        <v>0</v>
      </c>
      <c r="DW127" s="100">
        <v>0</v>
      </c>
      <c r="DX127" s="100">
        <v>0</v>
      </c>
      <c r="DY127" s="100">
        <v>0</v>
      </c>
      <c r="DZ127" s="100">
        <v>0</v>
      </c>
      <c r="EA127" s="100">
        <v>0</v>
      </c>
      <c r="EB127" s="100">
        <v>0</v>
      </c>
      <c r="EC127" s="100">
        <v>0</v>
      </c>
      <c r="ED127" s="100">
        <v>0</v>
      </c>
      <c r="EE127" s="100">
        <v>0</v>
      </c>
      <c r="EF127" s="100">
        <v>0</v>
      </c>
      <c r="EG127" s="100">
        <v>0</v>
      </c>
      <c r="EH127" s="100">
        <v>0</v>
      </c>
      <c r="EI127" s="100">
        <v>0</v>
      </c>
      <c r="EJ127" s="100">
        <v>0</v>
      </c>
      <c r="EK127" s="100">
        <v>0</v>
      </c>
      <c r="EL127" s="100">
        <v>0</v>
      </c>
      <c r="EM127" s="100">
        <v>0</v>
      </c>
      <c r="EN127" s="100">
        <v>0</v>
      </c>
      <c r="EO127" s="100">
        <v>0</v>
      </c>
      <c r="EP127" s="100">
        <v>0</v>
      </c>
      <c r="EQ127" s="100">
        <v>0</v>
      </c>
      <c r="ER127" s="100">
        <v>0</v>
      </c>
      <c r="ES127" s="100">
        <v>0</v>
      </c>
      <c r="ET127" s="100">
        <v>0</v>
      </c>
      <c r="EU127" s="100">
        <v>0</v>
      </c>
      <c r="EV127" s="100">
        <v>0</v>
      </c>
      <c r="EW127" s="100">
        <v>0</v>
      </c>
      <c r="EX127" s="100">
        <v>0</v>
      </c>
      <c r="EY127" s="100">
        <v>0</v>
      </c>
      <c r="EZ127" s="100">
        <v>0</v>
      </c>
      <c r="FA127" s="100">
        <v>0</v>
      </c>
      <c r="FB127" s="100">
        <v>0</v>
      </c>
      <c r="FC127" s="100">
        <v>0</v>
      </c>
      <c r="FD127" s="100">
        <v>0</v>
      </c>
      <c r="FE127" s="100">
        <v>0</v>
      </c>
      <c r="FF127" s="100">
        <v>0</v>
      </c>
      <c r="FG127" s="100">
        <v>0</v>
      </c>
      <c r="FH127" s="100">
        <v>0</v>
      </c>
      <c r="FI127" s="100">
        <v>0</v>
      </c>
      <c r="FJ127" s="100">
        <v>0</v>
      </c>
      <c r="FK127" s="100">
        <v>0</v>
      </c>
      <c r="FL127" s="100">
        <v>0</v>
      </c>
      <c r="FM127" s="100">
        <v>0</v>
      </c>
      <c r="FN127" s="100">
        <v>0</v>
      </c>
      <c r="FO127" s="100">
        <v>0</v>
      </c>
      <c r="FP127" s="100">
        <v>0</v>
      </c>
      <c r="FQ127" s="100">
        <v>0</v>
      </c>
      <c r="FR127" s="100">
        <v>0</v>
      </c>
      <c r="FS127" s="100">
        <v>0</v>
      </c>
      <c r="FT127" s="100">
        <v>0</v>
      </c>
      <c r="FU127" s="100">
        <v>0</v>
      </c>
      <c r="FV127" s="100">
        <v>0</v>
      </c>
      <c r="FW127" s="100">
        <v>0</v>
      </c>
      <c r="FX127" s="100">
        <v>0</v>
      </c>
      <c r="FY127" s="100">
        <v>0</v>
      </c>
      <c r="FZ127" s="100">
        <v>0</v>
      </c>
      <c r="GA127" s="100">
        <v>0</v>
      </c>
      <c r="GB127" s="100">
        <v>0</v>
      </c>
      <c r="GC127" s="100">
        <v>0</v>
      </c>
      <c r="GD127" s="100">
        <v>0</v>
      </c>
      <c r="GE127" s="100">
        <v>0</v>
      </c>
      <c r="GF127" s="100">
        <v>0</v>
      </c>
      <c r="GG127" s="100">
        <v>0</v>
      </c>
      <c r="GH127" s="100">
        <v>0</v>
      </c>
      <c r="GI127" s="100">
        <v>0</v>
      </c>
      <c r="GJ127" s="100">
        <v>0</v>
      </c>
      <c r="GK127" s="100">
        <v>0</v>
      </c>
      <c r="GL127" s="100">
        <v>0</v>
      </c>
      <c r="GM127" s="100">
        <v>0</v>
      </c>
      <c r="GN127" s="100">
        <v>0</v>
      </c>
      <c r="GO127" s="100">
        <v>0</v>
      </c>
      <c r="GP127" s="100">
        <v>0</v>
      </c>
      <c r="GQ127" s="100">
        <v>0</v>
      </c>
      <c r="GR127" s="100">
        <v>0</v>
      </c>
      <c r="GS127" s="100">
        <v>0</v>
      </c>
      <c r="GT127" s="100">
        <v>0</v>
      </c>
      <c r="GU127" s="100">
        <v>0</v>
      </c>
      <c r="GV127" s="100">
        <v>0</v>
      </c>
      <c r="GW127" s="100">
        <v>0</v>
      </c>
      <c r="GX127" s="100">
        <v>0</v>
      </c>
      <c r="GY127" s="100">
        <v>0</v>
      </c>
      <c r="GZ127" s="100">
        <v>0</v>
      </c>
    </row>
    <row r="128" spans="2:208" s="27" customFormat="1" ht="17.25" hidden="1" outlineLevel="2" x14ac:dyDescent="0.3">
      <c r="B128" s="183">
        <v>20</v>
      </c>
      <c r="C128" s="51">
        <v>253</v>
      </c>
      <c r="D128" s="82"/>
      <c r="E128" s="55"/>
      <c r="F128" s="55">
        <v>253</v>
      </c>
      <c r="G128" s="83"/>
      <c r="H128" s="41" t="s">
        <v>166</v>
      </c>
      <c r="I128" s="100">
        <v>0</v>
      </c>
      <c r="J128" s="100">
        <v>0</v>
      </c>
      <c r="K128" s="100">
        <v>0</v>
      </c>
      <c r="L128" s="100">
        <v>0</v>
      </c>
      <c r="M128" s="100">
        <v>0</v>
      </c>
      <c r="N128" s="100">
        <v>0</v>
      </c>
      <c r="O128" s="100">
        <v>0</v>
      </c>
      <c r="P128" s="100">
        <v>0</v>
      </c>
      <c r="Q128" s="100">
        <v>0</v>
      </c>
      <c r="R128" s="100">
        <v>0</v>
      </c>
      <c r="S128" s="100">
        <v>0</v>
      </c>
      <c r="T128" s="100">
        <v>0</v>
      </c>
      <c r="U128" s="100">
        <v>0</v>
      </c>
      <c r="V128" s="100">
        <v>0</v>
      </c>
      <c r="W128" s="100">
        <v>0</v>
      </c>
      <c r="X128" s="100">
        <v>0</v>
      </c>
      <c r="Y128" s="100">
        <v>0</v>
      </c>
      <c r="Z128" s="100">
        <v>0</v>
      </c>
      <c r="AA128" s="100">
        <v>0</v>
      </c>
      <c r="AB128" s="100">
        <v>0</v>
      </c>
      <c r="AC128" s="100">
        <v>0</v>
      </c>
      <c r="AD128" s="100">
        <v>0</v>
      </c>
      <c r="AE128" s="100">
        <v>0</v>
      </c>
      <c r="AF128" s="100">
        <v>0</v>
      </c>
      <c r="AG128" s="100">
        <v>0</v>
      </c>
      <c r="AH128" s="100">
        <v>0</v>
      </c>
      <c r="AI128" s="100">
        <v>0</v>
      </c>
      <c r="AJ128" s="100">
        <v>0</v>
      </c>
      <c r="AK128" s="100">
        <v>0</v>
      </c>
      <c r="AL128" s="100">
        <v>0</v>
      </c>
      <c r="AM128" s="100">
        <v>0</v>
      </c>
      <c r="AN128" s="100">
        <v>0</v>
      </c>
      <c r="AO128" s="100">
        <v>0</v>
      </c>
      <c r="AP128" s="100">
        <v>0</v>
      </c>
      <c r="AQ128" s="100">
        <v>0</v>
      </c>
      <c r="AR128" s="100">
        <v>0</v>
      </c>
      <c r="AS128" s="100">
        <v>0</v>
      </c>
      <c r="AT128" s="100">
        <v>0</v>
      </c>
      <c r="AU128" s="100">
        <v>0</v>
      </c>
      <c r="AV128" s="100">
        <v>0</v>
      </c>
      <c r="AW128" s="100">
        <v>0</v>
      </c>
      <c r="AX128" s="100">
        <v>0</v>
      </c>
      <c r="AY128" s="100">
        <v>0</v>
      </c>
      <c r="AZ128" s="100">
        <v>0</v>
      </c>
      <c r="BA128" s="100">
        <v>0</v>
      </c>
      <c r="BB128" s="100">
        <v>0</v>
      </c>
      <c r="BC128" s="100">
        <v>0</v>
      </c>
      <c r="BD128" s="100">
        <v>0</v>
      </c>
      <c r="BE128" s="100">
        <v>0</v>
      </c>
      <c r="BF128" s="100">
        <v>0</v>
      </c>
      <c r="BG128" s="100">
        <v>0</v>
      </c>
      <c r="BH128" s="100">
        <v>0</v>
      </c>
      <c r="BI128" s="100">
        <v>0</v>
      </c>
      <c r="BJ128" s="100">
        <v>0</v>
      </c>
      <c r="BK128" s="100">
        <v>0</v>
      </c>
      <c r="BL128" s="100">
        <v>0</v>
      </c>
      <c r="BM128" s="100">
        <v>0</v>
      </c>
      <c r="BN128" s="100">
        <v>0</v>
      </c>
      <c r="BO128" s="100">
        <v>0</v>
      </c>
      <c r="BP128" s="100">
        <v>0</v>
      </c>
      <c r="BQ128" s="100">
        <v>0</v>
      </c>
      <c r="BR128" s="100">
        <v>0</v>
      </c>
      <c r="BS128" s="100">
        <v>0</v>
      </c>
      <c r="BT128" s="100">
        <v>0</v>
      </c>
      <c r="BU128" s="100">
        <v>0</v>
      </c>
      <c r="BV128" s="100">
        <v>0</v>
      </c>
      <c r="BW128" s="100">
        <v>0</v>
      </c>
      <c r="BX128" s="100">
        <v>0</v>
      </c>
      <c r="BY128" s="100">
        <v>0</v>
      </c>
      <c r="BZ128" s="100">
        <v>0</v>
      </c>
      <c r="CA128" s="100">
        <v>0</v>
      </c>
      <c r="CB128" s="100">
        <v>0</v>
      </c>
      <c r="CC128" s="100">
        <v>0</v>
      </c>
      <c r="CD128" s="100">
        <v>0</v>
      </c>
      <c r="CE128" s="100">
        <v>0</v>
      </c>
      <c r="CF128" s="100">
        <v>0</v>
      </c>
      <c r="CG128" s="100">
        <v>0</v>
      </c>
      <c r="CH128" s="100">
        <v>0</v>
      </c>
      <c r="CI128" s="100">
        <v>0</v>
      </c>
      <c r="CJ128" s="100">
        <v>0</v>
      </c>
      <c r="CK128" s="100">
        <v>0</v>
      </c>
      <c r="CL128" s="100">
        <v>0</v>
      </c>
      <c r="CM128" s="100">
        <v>0</v>
      </c>
      <c r="CN128" s="100">
        <v>0</v>
      </c>
      <c r="CO128" s="100">
        <v>0</v>
      </c>
      <c r="CP128" s="100">
        <v>0</v>
      </c>
      <c r="CQ128" s="100">
        <v>0</v>
      </c>
      <c r="CR128" s="100">
        <v>0</v>
      </c>
      <c r="CS128" s="100">
        <v>0</v>
      </c>
      <c r="CT128" s="100">
        <v>0</v>
      </c>
      <c r="CU128" s="100">
        <v>0</v>
      </c>
      <c r="CV128" s="100">
        <v>0</v>
      </c>
      <c r="CW128" s="100">
        <v>0</v>
      </c>
      <c r="CX128" s="100">
        <v>0</v>
      </c>
      <c r="CY128" s="100">
        <v>0</v>
      </c>
      <c r="CZ128" s="100">
        <v>0</v>
      </c>
      <c r="DA128" s="100">
        <v>0</v>
      </c>
      <c r="DB128" s="100">
        <v>0</v>
      </c>
      <c r="DC128" s="100">
        <v>0</v>
      </c>
      <c r="DD128" s="100">
        <v>0</v>
      </c>
      <c r="DE128" s="100">
        <v>0</v>
      </c>
      <c r="DF128" s="100">
        <v>0</v>
      </c>
      <c r="DG128" s="100">
        <v>0</v>
      </c>
      <c r="DH128" s="100">
        <v>0</v>
      </c>
      <c r="DI128" s="100">
        <v>0</v>
      </c>
      <c r="DJ128" s="100">
        <v>0</v>
      </c>
      <c r="DK128" s="100">
        <v>0</v>
      </c>
      <c r="DL128" s="100">
        <v>0</v>
      </c>
      <c r="DM128" s="100">
        <v>0</v>
      </c>
      <c r="DN128" s="100">
        <v>0</v>
      </c>
      <c r="DO128" s="100">
        <v>0</v>
      </c>
      <c r="DP128" s="100">
        <v>0</v>
      </c>
      <c r="DQ128" s="100">
        <v>0</v>
      </c>
      <c r="DR128" s="100">
        <v>0</v>
      </c>
      <c r="DS128" s="100">
        <v>0</v>
      </c>
      <c r="DT128" s="100">
        <v>0</v>
      </c>
      <c r="DU128" s="100">
        <v>0</v>
      </c>
      <c r="DV128" s="100">
        <v>0</v>
      </c>
      <c r="DW128" s="100">
        <v>0</v>
      </c>
      <c r="DX128" s="100">
        <v>0</v>
      </c>
      <c r="DY128" s="100">
        <v>0</v>
      </c>
      <c r="DZ128" s="100">
        <v>0</v>
      </c>
      <c r="EA128" s="100">
        <v>0</v>
      </c>
      <c r="EB128" s="100">
        <v>0</v>
      </c>
      <c r="EC128" s="100">
        <v>0</v>
      </c>
      <c r="ED128" s="100">
        <v>0</v>
      </c>
      <c r="EE128" s="100">
        <v>0</v>
      </c>
      <c r="EF128" s="100">
        <v>0</v>
      </c>
      <c r="EG128" s="100">
        <v>0</v>
      </c>
      <c r="EH128" s="100">
        <v>0</v>
      </c>
      <c r="EI128" s="100">
        <v>0</v>
      </c>
      <c r="EJ128" s="100">
        <v>0</v>
      </c>
      <c r="EK128" s="100">
        <v>0</v>
      </c>
      <c r="EL128" s="100">
        <v>0</v>
      </c>
      <c r="EM128" s="100">
        <v>0</v>
      </c>
      <c r="EN128" s="100">
        <v>0</v>
      </c>
      <c r="EO128" s="100">
        <v>0</v>
      </c>
      <c r="EP128" s="100">
        <v>0</v>
      </c>
      <c r="EQ128" s="100">
        <v>0</v>
      </c>
      <c r="ER128" s="100">
        <v>0</v>
      </c>
      <c r="ES128" s="100">
        <v>0</v>
      </c>
      <c r="ET128" s="100">
        <v>0</v>
      </c>
      <c r="EU128" s="100">
        <v>0</v>
      </c>
      <c r="EV128" s="100">
        <v>0</v>
      </c>
      <c r="EW128" s="100">
        <v>0</v>
      </c>
      <c r="EX128" s="100">
        <v>0</v>
      </c>
      <c r="EY128" s="100">
        <v>0</v>
      </c>
      <c r="EZ128" s="100">
        <v>0</v>
      </c>
      <c r="FA128" s="100">
        <v>0</v>
      </c>
      <c r="FB128" s="100">
        <v>0</v>
      </c>
      <c r="FC128" s="100">
        <v>0</v>
      </c>
      <c r="FD128" s="100">
        <v>0</v>
      </c>
      <c r="FE128" s="100">
        <v>0</v>
      </c>
      <c r="FF128" s="100">
        <v>0</v>
      </c>
      <c r="FG128" s="100">
        <v>0</v>
      </c>
      <c r="FH128" s="100">
        <v>0</v>
      </c>
      <c r="FI128" s="100">
        <v>0</v>
      </c>
      <c r="FJ128" s="100">
        <v>0</v>
      </c>
      <c r="FK128" s="100">
        <v>0</v>
      </c>
      <c r="FL128" s="100">
        <v>0</v>
      </c>
      <c r="FM128" s="100">
        <v>0</v>
      </c>
      <c r="FN128" s="100">
        <v>0</v>
      </c>
      <c r="FO128" s="100">
        <v>0</v>
      </c>
      <c r="FP128" s="100">
        <v>0</v>
      </c>
      <c r="FQ128" s="100">
        <v>0</v>
      </c>
      <c r="FR128" s="100">
        <v>0</v>
      </c>
      <c r="FS128" s="100">
        <v>0</v>
      </c>
      <c r="FT128" s="100">
        <v>0</v>
      </c>
      <c r="FU128" s="100">
        <v>0</v>
      </c>
      <c r="FV128" s="100">
        <v>0</v>
      </c>
      <c r="FW128" s="100">
        <v>0</v>
      </c>
      <c r="FX128" s="100">
        <v>0</v>
      </c>
      <c r="FY128" s="100">
        <v>0</v>
      </c>
      <c r="FZ128" s="100">
        <v>0</v>
      </c>
      <c r="GA128" s="100">
        <v>0</v>
      </c>
      <c r="GB128" s="100">
        <v>0</v>
      </c>
      <c r="GC128" s="100">
        <v>0</v>
      </c>
      <c r="GD128" s="100">
        <v>0</v>
      </c>
      <c r="GE128" s="100">
        <v>0</v>
      </c>
      <c r="GF128" s="100">
        <v>0</v>
      </c>
      <c r="GG128" s="100">
        <v>0</v>
      </c>
      <c r="GH128" s="100">
        <v>0</v>
      </c>
      <c r="GI128" s="100">
        <v>0</v>
      </c>
      <c r="GJ128" s="100">
        <v>0</v>
      </c>
      <c r="GK128" s="100">
        <v>0</v>
      </c>
      <c r="GL128" s="100">
        <v>0</v>
      </c>
      <c r="GM128" s="100">
        <v>0</v>
      </c>
      <c r="GN128" s="100">
        <v>0</v>
      </c>
      <c r="GO128" s="100">
        <v>0</v>
      </c>
      <c r="GP128" s="100">
        <v>0</v>
      </c>
      <c r="GQ128" s="100">
        <v>0</v>
      </c>
      <c r="GR128" s="100">
        <v>0</v>
      </c>
      <c r="GS128" s="100">
        <v>0</v>
      </c>
      <c r="GT128" s="100">
        <v>0</v>
      </c>
      <c r="GU128" s="100">
        <v>0</v>
      </c>
      <c r="GV128" s="100">
        <v>0</v>
      </c>
      <c r="GW128" s="100">
        <v>0</v>
      </c>
      <c r="GX128" s="100">
        <v>0</v>
      </c>
      <c r="GY128" s="100">
        <v>0</v>
      </c>
      <c r="GZ128" s="100">
        <v>0</v>
      </c>
    </row>
    <row r="129" spans="2:208" s="27" customFormat="1" ht="17.25" hidden="1" outlineLevel="2" x14ac:dyDescent="0.3">
      <c r="B129" s="183">
        <v>20</v>
      </c>
      <c r="C129" s="51">
        <v>254</v>
      </c>
      <c r="D129" s="82"/>
      <c r="E129" s="55"/>
      <c r="F129" s="55">
        <v>254</v>
      </c>
      <c r="G129" s="83"/>
      <c r="H129" s="41" t="s">
        <v>167</v>
      </c>
      <c r="I129" s="100">
        <v>0</v>
      </c>
      <c r="J129" s="100">
        <v>0</v>
      </c>
      <c r="K129" s="100">
        <v>0</v>
      </c>
      <c r="L129" s="100">
        <v>0</v>
      </c>
      <c r="M129" s="100">
        <v>0</v>
      </c>
      <c r="N129" s="100">
        <v>0</v>
      </c>
      <c r="O129" s="100">
        <v>0</v>
      </c>
      <c r="P129" s="100">
        <v>0</v>
      </c>
      <c r="Q129" s="100">
        <v>0</v>
      </c>
      <c r="R129" s="100">
        <v>0</v>
      </c>
      <c r="S129" s="100">
        <v>0</v>
      </c>
      <c r="T129" s="100">
        <v>0</v>
      </c>
      <c r="U129" s="100">
        <v>0</v>
      </c>
      <c r="V129" s="100">
        <v>0</v>
      </c>
      <c r="W129" s="100">
        <v>0</v>
      </c>
      <c r="X129" s="100">
        <v>0</v>
      </c>
      <c r="Y129" s="100">
        <v>0</v>
      </c>
      <c r="Z129" s="100">
        <v>0</v>
      </c>
      <c r="AA129" s="100">
        <v>0</v>
      </c>
      <c r="AB129" s="100">
        <v>0</v>
      </c>
      <c r="AC129" s="100">
        <v>0</v>
      </c>
      <c r="AD129" s="100">
        <v>0</v>
      </c>
      <c r="AE129" s="100">
        <v>0</v>
      </c>
      <c r="AF129" s="100">
        <v>0</v>
      </c>
      <c r="AG129" s="100">
        <v>0</v>
      </c>
      <c r="AH129" s="100">
        <v>0</v>
      </c>
      <c r="AI129" s="100">
        <v>0</v>
      </c>
      <c r="AJ129" s="100">
        <v>0</v>
      </c>
      <c r="AK129" s="100">
        <v>0</v>
      </c>
      <c r="AL129" s="100">
        <v>0</v>
      </c>
      <c r="AM129" s="100">
        <v>0</v>
      </c>
      <c r="AN129" s="100">
        <v>0</v>
      </c>
      <c r="AO129" s="100">
        <v>0</v>
      </c>
      <c r="AP129" s="100">
        <v>0</v>
      </c>
      <c r="AQ129" s="100">
        <v>0</v>
      </c>
      <c r="AR129" s="100">
        <v>0</v>
      </c>
      <c r="AS129" s="100">
        <v>0</v>
      </c>
      <c r="AT129" s="100">
        <v>0</v>
      </c>
      <c r="AU129" s="100">
        <v>0</v>
      </c>
      <c r="AV129" s="100">
        <v>0</v>
      </c>
      <c r="AW129" s="100">
        <v>0</v>
      </c>
      <c r="AX129" s="100">
        <v>0</v>
      </c>
      <c r="AY129" s="100">
        <v>0</v>
      </c>
      <c r="AZ129" s="100">
        <v>0</v>
      </c>
      <c r="BA129" s="100">
        <v>0</v>
      </c>
      <c r="BB129" s="100">
        <v>0</v>
      </c>
      <c r="BC129" s="100">
        <v>0</v>
      </c>
      <c r="BD129" s="100">
        <v>0</v>
      </c>
      <c r="BE129" s="100">
        <v>0</v>
      </c>
      <c r="BF129" s="100">
        <v>0</v>
      </c>
      <c r="BG129" s="100">
        <v>0</v>
      </c>
      <c r="BH129" s="100">
        <v>0</v>
      </c>
      <c r="BI129" s="100">
        <v>0</v>
      </c>
      <c r="BJ129" s="100">
        <v>0</v>
      </c>
      <c r="BK129" s="100">
        <v>0</v>
      </c>
      <c r="BL129" s="100">
        <v>0</v>
      </c>
      <c r="BM129" s="100">
        <v>0</v>
      </c>
      <c r="BN129" s="100">
        <v>0</v>
      </c>
      <c r="BO129" s="100">
        <v>0</v>
      </c>
      <c r="BP129" s="100">
        <v>0</v>
      </c>
      <c r="BQ129" s="100">
        <v>0</v>
      </c>
      <c r="BR129" s="100">
        <v>0</v>
      </c>
      <c r="BS129" s="100">
        <v>0</v>
      </c>
      <c r="BT129" s="100">
        <v>0</v>
      </c>
      <c r="BU129" s="100">
        <v>0</v>
      </c>
      <c r="BV129" s="100">
        <v>0</v>
      </c>
      <c r="BW129" s="100">
        <v>0</v>
      </c>
      <c r="BX129" s="100">
        <v>0</v>
      </c>
      <c r="BY129" s="100">
        <v>0</v>
      </c>
      <c r="BZ129" s="100">
        <v>0</v>
      </c>
      <c r="CA129" s="100">
        <v>0</v>
      </c>
      <c r="CB129" s="100">
        <v>0</v>
      </c>
      <c r="CC129" s="100">
        <v>0</v>
      </c>
      <c r="CD129" s="100">
        <v>0</v>
      </c>
      <c r="CE129" s="100">
        <v>0</v>
      </c>
      <c r="CF129" s="100">
        <v>0</v>
      </c>
      <c r="CG129" s="100">
        <v>0</v>
      </c>
      <c r="CH129" s="100">
        <v>0</v>
      </c>
      <c r="CI129" s="100">
        <v>0</v>
      </c>
      <c r="CJ129" s="100">
        <v>0</v>
      </c>
      <c r="CK129" s="100">
        <v>0</v>
      </c>
      <c r="CL129" s="100">
        <v>0</v>
      </c>
      <c r="CM129" s="100">
        <v>0</v>
      </c>
      <c r="CN129" s="100">
        <v>0</v>
      </c>
      <c r="CO129" s="100">
        <v>0</v>
      </c>
      <c r="CP129" s="100">
        <v>0</v>
      </c>
      <c r="CQ129" s="100">
        <v>0</v>
      </c>
      <c r="CR129" s="100">
        <v>0</v>
      </c>
      <c r="CS129" s="100">
        <v>0</v>
      </c>
      <c r="CT129" s="100">
        <v>0</v>
      </c>
      <c r="CU129" s="100">
        <v>0</v>
      </c>
      <c r="CV129" s="100">
        <v>0</v>
      </c>
      <c r="CW129" s="100">
        <v>0</v>
      </c>
      <c r="CX129" s="100">
        <v>0</v>
      </c>
      <c r="CY129" s="100">
        <v>0</v>
      </c>
      <c r="CZ129" s="100">
        <v>0</v>
      </c>
      <c r="DA129" s="100">
        <v>0</v>
      </c>
      <c r="DB129" s="100">
        <v>0</v>
      </c>
      <c r="DC129" s="100">
        <v>0</v>
      </c>
      <c r="DD129" s="100">
        <v>0</v>
      </c>
      <c r="DE129" s="100">
        <v>0</v>
      </c>
      <c r="DF129" s="100">
        <v>0</v>
      </c>
      <c r="DG129" s="100">
        <v>0</v>
      </c>
      <c r="DH129" s="100">
        <v>0</v>
      </c>
      <c r="DI129" s="100">
        <v>0</v>
      </c>
      <c r="DJ129" s="100">
        <v>0</v>
      </c>
      <c r="DK129" s="100">
        <v>0</v>
      </c>
      <c r="DL129" s="100">
        <v>0</v>
      </c>
      <c r="DM129" s="100">
        <v>0</v>
      </c>
      <c r="DN129" s="100">
        <v>0</v>
      </c>
      <c r="DO129" s="100">
        <v>0</v>
      </c>
      <c r="DP129" s="100">
        <v>0</v>
      </c>
      <c r="DQ129" s="100">
        <v>0</v>
      </c>
      <c r="DR129" s="100">
        <v>0</v>
      </c>
      <c r="DS129" s="100">
        <v>0</v>
      </c>
      <c r="DT129" s="100">
        <v>0</v>
      </c>
      <c r="DU129" s="100">
        <v>0</v>
      </c>
      <c r="DV129" s="100">
        <v>0</v>
      </c>
      <c r="DW129" s="100">
        <v>0</v>
      </c>
      <c r="DX129" s="100">
        <v>0</v>
      </c>
      <c r="DY129" s="100">
        <v>0</v>
      </c>
      <c r="DZ129" s="100">
        <v>0</v>
      </c>
      <c r="EA129" s="100">
        <v>0</v>
      </c>
      <c r="EB129" s="100">
        <v>0</v>
      </c>
      <c r="EC129" s="100">
        <v>0</v>
      </c>
      <c r="ED129" s="100">
        <v>0</v>
      </c>
      <c r="EE129" s="100">
        <v>0</v>
      </c>
      <c r="EF129" s="100">
        <v>0</v>
      </c>
      <c r="EG129" s="100">
        <v>0</v>
      </c>
      <c r="EH129" s="100">
        <v>0</v>
      </c>
      <c r="EI129" s="100">
        <v>0</v>
      </c>
      <c r="EJ129" s="100">
        <v>0</v>
      </c>
      <c r="EK129" s="100">
        <v>0</v>
      </c>
      <c r="EL129" s="100">
        <v>0</v>
      </c>
      <c r="EM129" s="100">
        <v>0</v>
      </c>
      <c r="EN129" s="100">
        <v>0</v>
      </c>
      <c r="EO129" s="100">
        <v>0</v>
      </c>
      <c r="EP129" s="100">
        <v>0</v>
      </c>
      <c r="EQ129" s="100">
        <v>0</v>
      </c>
      <c r="ER129" s="100">
        <v>0</v>
      </c>
      <c r="ES129" s="100">
        <v>0</v>
      </c>
      <c r="ET129" s="100">
        <v>0</v>
      </c>
      <c r="EU129" s="100">
        <v>0</v>
      </c>
      <c r="EV129" s="100">
        <v>0</v>
      </c>
      <c r="EW129" s="100">
        <v>0</v>
      </c>
      <c r="EX129" s="100">
        <v>0</v>
      </c>
      <c r="EY129" s="100">
        <v>0</v>
      </c>
      <c r="EZ129" s="100">
        <v>0</v>
      </c>
      <c r="FA129" s="100">
        <v>0</v>
      </c>
      <c r="FB129" s="100">
        <v>0</v>
      </c>
      <c r="FC129" s="100">
        <v>0</v>
      </c>
      <c r="FD129" s="100">
        <v>0</v>
      </c>
      <c r="FE129" s="100">
        <v>0</v>
      </c>
      <c r="FF129" s="100">
        <v>0</v>
      </c>
      <c r="FG129" s="100">
        <v>0</v>
      </c>
      <c r="FH129" s="100">
        <v>0</v>
      </c>
      <c r="FI129" s="100">
        <v>0</v>
      </c>
      <c r="FJ129" s="100">
        <v>0</v>
      </c>
      <c r="FK129" s="100">
        <v>0</v>
      </c>
      <c r="FL129" s="100">
        <v>0</v>
      </c>
      <c r="FM129" s="100">
        <v>0</v>
      </c>
      <c r="FN129" s="100">
        <v>0</v>
      </c>
      <c r="FO129" s="100">
        <v>0</v>
      </c>
      <c r="FP129" s="100">
        <v>0</v>
      </c>
      <c r="FQ129" s="100">
        <v>0</v>
      </c>
      <c r="FR129" s="100">
        <v>0</v>
      </c>
      <c r="FS129" s="100">
        <v>0</v>
      </c>
      <c r="FT129" s="100">
        <v>0</v>
      </c>
      <c r="FU129" s="100">
        <v>0</v>
      </c>
      <c r="FV129" s="100">
        <v>0</v>
      </c>
      <c r="FW129" s="100">
        <v>0</v>
      </c>
      <c r="FX129" s="100">
        <v>0</v>
      </c>
      <c r="FY129" s="100">
        <v>0</v>
      </c>
      <c r="FZ129" s="100">
        <v>0</v>
      </c>
      <c r="GA129" s="100">
        <v>0</v>
      </c>
      <c r="GB129" s="100">
        <v>0</v>
      </c>
      <c r="GC129" s="100">
        <v>0</v>
      </c>
      <c r="GD129" s="100">
        <v>0</v>
      </c>
      <c r="GE129" s="100">
        <v>0</v>
      </c>
      <c r="GF129" s="100">
        <v>0</v>
      </c>
      <c r="GG129" s="100">
        <v>0</v>
      </c>
      <c r="GH129" s="100">
        <v>0</v>
      </c>
      <c r="GI129" s="100">
        <v>0</v>
      </c>
      <c r="GJ129" s="100">
        <v>0</v>
      </c>
      <c r="GK129" s="100">
        <v>0</v>
      </c>
      <c r="GL129" s="100">
        <v>0</v>
      </c>
      <c r="GM129" s="100">
        <v>0</v>
      </c>
      <c r="GN129" s="100">
        <v>0</v>
      </c>
      <c r="GO129" s="100">
        <v>0</v>
      </c>
      <c r="GP129" s="100">
        <v>0</v>
      </c>
      <c r="GQ129" s="100">
        <v>0</v>
      </c>
      <c r="GR129" s="100">
        <v>0</v>
      </c>
      <c r="GS129" s="100">
        <v>0</v>
      </c>
      <c r="GT129" s="100">
        <v>0</v>
      </c>
      <c r="GU129" s="100">
        <v>0</v>
      </c>
      <c r="GV129" s="100">
        <v>0</v>
      </c>
      <c r="GW129" s="100">
        <v>0</v>
      </c>
      <c r="GX129" s="100">
        <v>0</v>
      </c>
      <c r="GY129" s="100">
        <v>0</v>
      </c>
      <c r="GZ129" s="100">
        <v>0</v>
      </c>
    </row>
    <row r="130" spans="2:208" s="27" customFormat="1" ht="17.25" hidden="1" outlineLevel="2" x14ac:dyDescent="0.3">
      <c r="B130" s="183">
        <v>20</v>
      </c>
      <c r="C130" s="51">
        <v>255</v>
      </c>
      <c r="D130" s="82"/>
      <c r="E130" s="55"/>
      <c r="F130" s="55">
        <v>255</v>
      </c>
      <c r="G130" s="83"/>
      <c r="H130" s="41" t="s">
        <v>168</v>
      </c>
      <c r="I130" s="100">
        <v>0</v>
      </c>
      <c r="J130" s="100">
        <v>0</v>
      </c>
      <c r="K130" s="100">
        <v>0</v>
      </c>
      <c r="L130" s="100">
        <v>0</v>
      </c>
      <c r="M130" s="100">
        <v>0</v>
      </c>
      <c r="N130" s="100">
        <v>0</v>
      </c>
      <c r="O130" s="100">
        <v>0</v>
      </c>
      <c r="P130" s="100">
        <v>0</v>
      </c>
      <c r="Q130" s="100">
        <v>0</v>
      </c>
      <c r="R130" s="100">
        <v>0</v>
      </c>
      <c r="S130" s="100">
        <v>0</v>
      </c>
      <c r="T130" s="100">
        <v>0</v>
      </c>
      <c r="U130" s="100">
        <v>0</v>
      </c>
      <c r="V130" s="100">
        <v>0</v>
      </c>
      <c r="W130" s="100">
        <v>0</v>
      </c>
      <c r="X130" s="100">
        <v>0</v>
      </c>
      <c r="Y130" s="100">
        <v>0</v>
      </c>
      <c r="Z130" s="100">
        <v>0</v>
      </c>
      <c r="AA130" s="100">
        <v>0</v>
      </c>
      <c r="AB130" s="100">
        <v>0</v>
      </c>
      <c r="AC130" s="100">
        <v>0</v>
      </c>
      <c r="AD130" s="100">
        <v>0</v>
      </c>
      <c r="AE130" s="100">
        <v>0</v>
      </c>
      <c r="AF130" s="100">
        <v>0</v>
      </c>
      <c r="AG130" s="100">
        <v>0</v>
      </c>
      <c r="AH130" s="100">
        <v>0</v>
      </c>
      <c r="AI130" s="100">
        <v>0</v>
      </c>
      <c r="AJ130" s="100">
        <v>0</v>
      </c>
      <c r="AK130" s="100">
        <v>0</v>
      </c>
      <c r="AL130" s="100">
        <v>0</v>
      </c>
      <c r="AM130" s="100">
        <v>0</v>
      </c>
      <c r="AN130" s="100">
        <v>0</v>
      </c>
      <c r="AO130" s="100">
        <v>0</v>
      </c>
      <c r="AP130" s="100">
        <v>0</v>
      </c>
      <c r="AQ130" s="100">
        <v>0</v>
      </c>
      <c r="AR130" s="100">
        <v>0</v>
      </c>
      <c r="AS130" s="100">
        <v>0</v>
      </c>
      <c r="AT130" s="100">
        <v>0</v>
      </c>
      <c r="AU130" s="100">
        <v>0</v>
      </c>
      <c r="AV130" s="100">
        <v>0</v>
      </c>
      <c r="AW130" s="100">
        <v>0</v>
      </c>
      <c r="AX130" s="100">
        <v>0</v>
      </c>
      <c r="AY130" s="100">
        <v>0</v>
      </c>
      <c r="AZ130" s="100">
        <v>0</v>
      </c>
      <c r="BA130" s="100">
        <v>0</v>
      </c>
      <c r="BB130" s="100">
        <v>0</v>
      </c>
      <c r="BC130" s="100">
        <v>0</v>
      </c>
      <c r="BD130" s="100">
        <v>0</v>
      </c>
      <c r="BE130" s="100">
        <v>0</v>
      </c>
      <c r="BF130" s="100">
        <v>0</v>
      </c>
      <c r="BG130" s="100">
        <v>0</v>
      </c>
      <c r="BH130" s="100">
        <v>0</v>
      </c>
      <c r="BI130" s="100">
        <v>0</v>
      </c>
      <c r="BJ130" s="100">
        <v>0</v>
      </c>
      <c r="BK130" s="100">
        <v>0</v>
      </c>
      <c r="BL130" s="100">
        <v>0</v>
      </c>
      <c r="BM130" s="100">
        <v>0</v>
      </c>
      <c r="BN130" s="100">
        <v>0</v>
      </c>
      <c r="BO130" s="100">
        <v>0</v>
      </c>
      <c r="BP130" s="100">
        <v>0</v>
      </c>
      <c r="BQ130" s="100">
        <v>0</v>
      </c>
      <c r="BR130" s="100">
        <v>0</v>
      </c>
      <c r="BS130" s="100">
        <v>0</v>
      </c>
      <c r="BT130" s="100">
        <v>0</v>
      </c>
      <c r="BU130" s="100">
        <v>0</v>
      </c>
      <c r="BV130" s="100">
        <v>0</v>
      </c>
      <c r="BW130" s="100">
        <v>0</v>
      </c>
      <c r="BX130" s="100">
        <v>0</v>
      </c>
      <c r="BY130" s="100">
        <v>0</v>
      </c>
      <c r="BZ130" s="100">
        <v>0</v>
      </c>
      <c r="CA130" s="100">
        <v>0</v>
      </c>
      <c r="CB130" s="100">
        <v>0</v>
      </c>
      <c r="CC130" s="100">
        <v>0</v>
      </c>
      <c r="CD130" s="100">
        <v>0</v>
      </c>
      <c r="CE130" s="100">
        <v>0</v>
      </c>
      <c r="CF130" s="100">
        <v>0</v>
      </c>
      <c r="CG130" s="100">
        <v>0</v>
      </c>
      <c r="CH130" s="100">
        <v>0</v>
      </c>
      <c r="CI130" s="100">
        <v>0</v>
      </c>
      <c r="CJ130" s="100">
        <v>0</v>
      </c>
      <c r="CK130" s="100">
        <v>0</v>
      </c>
      <c r="CL130" s="100">
        <v>0</v>
      </c>
      <c r="CM130" s="100">
        <v>0</v>
      </c>
      <c r="CN130" s="100">
        <v>0</v>
      </c>
      <c r="CO130" s="100">
        <v>0</v>
      </c>
      <c r="CP130" s="100">
        <v>0</v>
      </c>
      <c r="CQ130" s="100">
        <v>0</v>
      </c>
      <c r="CR130" s="100">
        <v>0</v>
      </c>
      <c r="CS130" s="100">
        <v>0</v>
      </c>
      <c r="CT130" s="100">
        <v>0</v>
      </c>
      <c r="CU130" s="100">
        <v>0</v>
      </c>
      <c r="CV130" s="100">
        <v>0</v>
      </c>
      <c r="CW130" s="100">
        <v>0</v>
      </c>
      <c r="CX130" s="100">
        <v>0</v>
      </c>
      <c r="CY130" s="100">
        <v>0</v>
      </c>
      <c r="CZ130" s="100">
        <v>0</v>
      </c>
      <c r="DA130" s="100">
        <v>0</v>
      </c>
      <c r="DB130" s="100">
        <v>0</v>
      </c>
      <c r="DC130" s="100">
        <v>0</v>
      </c>
      <c r="DD130" s="100">
        <v>0</v>
      </c>
      <c r="DE130" s="100">
        <v>0</v>
      </c>
      <c r="DF130" s="100">
        <v>0</v>
      </c>
      <c r="DG130" s="100">
        <v>0</v>
      </c>
      <c r="DH130" s="100">
        <v>0</v>
      </c>
      <c r="DI130" s="100">
        <v>0</v>
      </c>
      <c r="DJ130" s="100">
        <v>0</v>
      </c>
      <c r="DK130" s="100">
        <v>0</v>
      </c>
      <c r="DL130" s="100">
        <v>0</v>
      </c>
      <c r="DM130" s="100">
        <v>0</v>
      </c>
      <c r="DN130" s="100">
        <v>0</v>
      </c>
      <c r="DO130" s="100">
        <v>0</v>
      </c>
      <c r="DP130" s="100">
        <v>0</v>
      </c>
      <c r="DQ130" s="100">
        <v>0</v>
      </c>
      <c r="DR130" s="100">
        <v>0</v>
      </c>
      <c r="DS130" s="100">
        <v>0</v>
      </c>
      <c r="DT130" s="100">
        <v>0</v>
      </c>
      <c r="DU130" s="100">
        <v>0</v>
      </c>
      <c r="DV130" s="100">
        <v>0</v>
      </c>
      <c r="DW130" s="100">
        <v>0</v>
      </c>
      <c r="DX130" s="100">
        <v>0</v>
      </c>
      <c r="DY130" s="100">
        <v>0</v>
      </c>
      <c r="DZ130" s="100">
        <v>0</v>
      </c>
      <c r="EA130" s="100">
        <v>0</v>
      </c>
      <c r="EB130" s="100">
        <v>0</v>
      </c>
      <c r="EC130" s="100">
        <v>0</v>
      </c>
      <c r="ED130" s="100">
        <v>0</v>
      </c>
      <c r="EE130" s="100">
        <v>0</v>
      </c>
      <c r="EF130" s="100">
        <v>0</v>
      </c>
      <c r="EG130" s="100">
        <v>0</v>
      </c>
      <c r="EH130" s="100">
        <v>0</v>
      </c>
      <c r="EI130" s="100">
        <v>0</v>
      </c>
      <c r="EJ130" s="100">
        <v>0</v>
      </c>
      <c r="EK130" s="100">
        <v>0</v>
      </c>
      <c r="EL130" s="100">
        <v>0</v>
      </c>
      <c r="EM130" s="100">
        <v>0</v>
      </c>
      <c r="EN130" s="100">
        <v>0</v>
      </c>
      <c r="EO130" s="100">
        <v>0</v>
      </c>
      <c r="EP130" s="100">
        <v>0</v>
      </c>
      <c r="EQ130" s="100">
        <v>0</v>
      </c>
      <c r="ER130" s="100">
        <v>0</v>
      </c>
      <c r="ES130" s="100">
        <v>0</v>
      </c>
      <c r="ET130" s="100">
        <v>0</v>
      </c>
      <c r="EU130" s="100">
        <v>0</v>
      </c>
      <c r="EV130" s="100">
        <v>0</v>
      </c>
      <c r="EW130" s="100">
        <v>0</v>
      </c>
      <c r="EX130" s="100">
        <v>0</v>
      </c>
      <c r="EY130" s="100">
        <v>0</v>
      </c>
      <c r="EZ130" s="100">
        <v>0</v>
      </c>
      <c r="FA130" s="100">
        <v>0</v>
      </c>
      <c r="FB130" s="100">
        <v>0</v>
      </c>
      <c r="FC130" s="100">
        <v>0</v>
      </c>
      <c r="FD130" s="100">
        <v>0</v>
      </c>
      <c r="FE130" s="100">
        <v>0</v>
      </c>
      <c r="FF130" s="100">
        <v>0</v>
      </c>
      <c r="FG130" s="100">
        <v>0</v>
      </c>
      <c r="FH130" s="100">
        <v>0</v>
      </c>
      <c r="FI130" s="100">
        <v>0</v>
      </c>
      <c r="FJ130" s="100">
        <v>0</v>
      </c>
      <c r="FK130" s="100">
        <v>0</v>
      </c>
      <c r="FL130" s="100">
        <v>0</v>
      </c>
      <c r="FM130" s="100">
        <v>0</v>
      </c>
      <c r="FN130" s="100">
        <v>0</v>
      </c>
      <c r="FO130" s="100">
        <v>0</v>
      </c>
      <c r="FP130" s="100">
        <v>0</v>
      </c>
      <c r="FQ130" s="100">
        <v>0</v>
      </c>
      <c r="FR130" s="100">
        <v>0</v>
      </c>
      <c r="FS130" s="100">
        <v>0</v>
      </c>
      <c r="FT130" s="100">
        <v>0</v>
      </c>
      <c r="FU130" s="100">
        <v>0</v>
      </c>
      <c r="FV130" s="100">
        <v>0</v>
      </c>
      <c r="FW130" s="100">
        <v>0</v>
      </c>
      <c r="FX130" s="100">
        <v>0</v>
      </c>
      <c r="FY130" s="100">
        <v>0</v>
      </c>
      <c r="FZ130" s="100">
        <v>0</v>
      </c>
      <c r="GA130" s="100">
        <v>0</v>
      </c>
      <c r="GB130" s="100">
        <v>0</v>
      </c>
      <c r="GC130" s="100">
        <v>0</v>
      </c>
      <c r="GD130" s="100">
        <v>0</v>
      </c>
      <c r="GE130" s="100">
        <v>0</v>
      </c>
      <c r="GF130" s="100">
        <v>0</v>
      </c>
      <c r="GG130" s="100">
        <v>0</v>
      </c>
      <c r="GH130" s="100">
        <v>0</v>
      </c>
      <c r="GI130" s="100">
        <v>0</v>
      </c>
      <c r="GJ130" s="100">
        <v>0</v>
      </c>
      <c r="GK130" s="100">
        <v>0</v>
      </c>
      <c r="GL130" s="100">
        <v>0</v>
      </c>
      <c r="GM130" s="100">
        <v>0</v>
      </c>
      <c r="GN130" s="100">
        <v>0</v>
      </c>
      <c r="GO130" s="100">
        <v>0</v>
      </c>
      <c r="GP130" s="100">
        <v>0</v>
      </c>
      <c r="GQ130" s="100">
        <v>0</v>
      </c>
      <c r="GR130" s="100">
        <v>0</v>
      </c>
      <c r="GS130" s="100">
        <v>0</v>
      </c>
      <c r="GT130" s="100">
        <v>0</v>
      </c>
      <c r="GU130" s="100">
        <v>0</v>
      </c>
      <c r="GV130" s="100">
        <v>0</v>
      </c>
      <c r="GW130" s="100">
        <v>0</v>
      </c>
      <c r="GX130" s="100">
        <v>0</v>
      </c>
      <c r="GY130" s="100">
        <v>0</v>
      </c>
      <c r="GZ130" s="100">
        <v>0</v>
      </c>
    </row>
    <row r="131" spans="2:208" s="25" customFormat="1" ht="17.25" hidden="1" outlineLevel="1" x14ac:dyDescent="0.3">
      <c r="B131" s="183">
        <v>20</v>
      </c>
      <c r="C131" s="51">
        <v>26</v>
      </c>
      <c r="D131" s="75"/>
      <c r="E131" s="51">
        <v>26</v>
      </c>
      <c r="F131" s="51"/>
      <c r="G131" s="76"/>
      <c r="H131" s="37" t="s">
        <v>127</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0</v>
      </c>
      <c r="Z131" s="96">
        <v>0</v>
      </c>
      <c r="AA131" s="96">
        <v>0</v>
      </c>
      <c r="AB131" s="96">
        <v>0</v>
      </c>
      <c r="AC131" s="96">
        <v>0</v>
      </c>
      <c r="AD131" s="96">
        <v>0</v>
      </c>
      <c r="AE131" s="96">
        <v>0</v>
      </c>
      <c r="AF131" s="96">
        <v>0</v>
      </c>
      <c r="AG131" s="96">
        <v>0</v>
      </c>
      <c r="AH131" s="96">
        <v>0</v>
      </c>
      <c r="AI131" s="96">
        <v>0</v>
      </c>
      <c r="AJ131" s="96">
        <v>0</v>
      </c>
      <c r="AK131" s="96">
        <v>0</v>
      </c>
      <c r="AL131" s="96">
        <v>0</v>
      </c>
      <c r="AM131" s="96">
        <v>0</v>
      </c>
      <c r="AN131" s="96">
        <v>0</v>
      </c>
      <c r="AO131" s="96">
        <v>0</v>
      </c>
      <c r="AP131" s="96">
        <v>0</v>
      </c>
      <c r="AQ131" s="96">
        <v>0</v>
      </c>
      <c r="AR131" s="96">
        <v>200000000</v>
      </c>
      <c r="AS131" s="96">
        <v>0</v>
      </c>
      <c r="AT131" s="96">
        <v>0</v>
      </c>
      <c r="AU131" s="96">
        <v>0</v>
      </c>
      <c r="AV131" s="96">
        <v>110000000</v>
      </c>
      <c r="AW131" s="96">
        <v>0</v>
      </c>
      <c r="AX131" s="96">
        <v>0</v>
      </c>
      <c r="AY131" s="96">
        <v>0</v>
      </c>
      <c r="AZ131" s="96">
        <v>310000000</v>
      </c>
      <c r="BA131" s="96">
        <v>0</v>
      </c>
      <c r="BB131" s="96">
        <v>0</v>
      </c>
      <c r="BC131" s="96">
        <v>0</v>
      </c>
      <c r="BD131" s="96">
        <v>530000000</v>
      </c>
      <c r="BE131" s="96">
        <v>0</v>
      </c>
      <c r="BF131" s="96">
        <v>0</v>
      </c>
      <c r="BG131" s="96">
        <v>0</v>
      </c>
      <c r="BH131" s="96">
        <v>30000000</v>
      </c>
      <c r="BI131" s="96">
        <v>0</v>
      </c>
      <c r="BJ131" s="96">
        <v>0</v>
      </c>
      <c r="BK131" s="96">
        <v>0</v>
      </c>
      <c r="BL131" s="96">
        <v>70000000</v>
      </c>
      <c r="BM131" s="96">
        <v>20101564</v>
      </c>
      <c r="BN131" s="96">
        <v>44002203</v>
      </c>
      <c r="BO131" s="96">
        <v>6552487</v>
      </c>
      <c r="BP131" s="96">
        <v>70656254</v>
      </c>
      <c r="BQ131" s="96">
        <v>18664379</v>
      </c>
      <c r="BR131" s="96">
        <v>22681762</v>
      </c>
      <c r="BS131" s="96">
        <v>5355757</v>
      </c>
      <c r="BT131" s="96">
        <v>46701898</v>
      </c>
      <c r="BU131" s="96">
        <v>14088579</v>
      </c>
      <c r="BV131" s="96">
        <v>12364653</v>
      </c>
      <c r="BW131" s="96">
        <v>3525486</v>
      </c>
      <c r="BX131" s="96">
        <v>29978617</v>
      </c>
      <c r="BY131" s="96">
        <v>21157569</v>
      </c>
      <c r="BZ131" s="96">
        <v>18453319</v>
      </c>
      <c r="CA131" s="96">
        <v>5007419</v>
      </c>
      <c r="CB131" s="96">
        <v>44618307</v>
      </c>
      <c r="CC131" s="96">
        <v>14508000</v>
      </c>
      <c r="CD131" s="96">
        <v>12441000</v>
      </c>
      <c r="CE131" s="96">
        <v>3533000</v>
      </c>
      <c r="CF131" s="96">
        <v>30482000</v>
      </c>
      <c r="CG131" s="96">
        <v>0</v>
      </c>
      <c r="CH131" s="96">
        <v>0</v>
      </c>
      <c r="CI131" s="96">
        <v>0</v>
      </c>
      <c r="CJ131" s="96">
        <v>24170000</v>
      </c>
      <c r="CK131" s="96">
        <v>0</v>
      </c>
      <c r="CL131" s="96">
        <v>0</v>
      </c>
      <c r="CM131" s="96">
        <v>0</v>
      </c>
      <c r="CN131" s="96">
        <v>30000000</v>
      </c>
      <c r="CO131" s="96">
        <v>0</v>
      </c>
      <c r="CP131" s="96">
        <v>0</v>
      </c>
      <c r="CQ131" s="96">
        <v>0</v>
      </c>
      <c r="CR131" s="96">
        <v>35000000</v>
      </c>
      <c r="CS131" s="96">
        <v>22372875</v>
      </c>
      <c r="CT131" s="96">
        <v>22549989.100000001</v>
      </c>
      <c r="CU131" s="96">
        <v>4074151.8899999997</v>
      </c>
      <c r="CV131" s="96">
        <v>48997015</v>
      </c>
      <c r="CW131" s="96">
        <v>47358935.928725831</v>
      </c>
      <c r="CX131" s="96">
        <v>54666592.625783838</v>
      </c>
      <c r="CY131" s="96">
        <v>9965190.935982652</v>
      </c>
      <c r="CZ131" s="96">
        <v>111990719.49049239</v>
      </c>
      <c r="DA131" s="96">
        <v>75185798.72626093</v>
      </c>
      <c r="DB131" s="96">
        <v>100391621.94780059</v>
      </c>
      <c r="DC131" s="96">
        <v>18395471.409326017</v>
      </c>
      <c r="DD131" s="96">
        <v>96986446.041693822</v>
      </c>
      <c r="DE131" s="96">
        <v>0</v>
      </c>
      <c r="DF131" s="96">
        <v>0</v>
      </c>
      <c r="DG131" s="96">
        <v>0</v>
      </c>
      <c r="DH131" s="96">
        <v>47811287.477257662</v>
      </c>
      <c r="DI131" s="96">
        <v>0</v>
      </c>
      <c r="DJ131" s="96">
        <v>0</v>
      </c>
      <c r="DK131" s="96">
        <v>0</v>
      </c>
      <c r="DL131" s="96">
        <v>67299870.980957493</v>
      </c>
      <c r="DM131" s="96">
        <v>0</v>
      </c>
      <c r="DN131" s="96">
        <v>0</v>
      </c>
      <c r="DO131" s="96">
        <v>0</v>
      </c>
      <c r="DP131" s="96">
        <v>102139004.07892734</v>
      </c>
      <c r="DQ131" s="96">
        <v>0</v>
      </c>
      <c r="DR131" s="96">
        <v>0</v>
      </c>
      <c r="DS131" s="96">
        <v>0</v>
      </c>
      <c r="DT131" s="96">
        <v>157565236.53472897</v>
      </c>
      <c r="DU131" s="96">
        <v>0</v>
      </c>
      <c r="DV131" s="96">
        <v>0</v>
      </c>
      <c r="DW131" s="96">
        <v>0</v>
      </c>
      <c r="DX131" s="96">
        <v>245279035.25104511</v>
      </c>
      <c r="DY131" s="96">
        <v>0</v>
      </c>
      <c r="DZ131" s="96">
        <v>0</v>
      </c>
      <c r="EA131" s="96">
        <v>0</v>
      </c>
      <c r="EB131" s="96">
        <v>283413172.79480648</v>
      </c>
      <c r="EC131" s="96">
        <v>0</v>
      </c>
      <c r="ED131" s="96">
        <v>0</v>
      </c>
      <c r="EE131" s="96">
        <v>0</v>
      </c>
      <c r="EF131" s="96">
        <v>15700000</v>
      </c>
      <c r="EG131" s="96">
        <v>0</v>
      </c>
      <c r="EH131" s="96">
        <v>0</v>
      </c>
      <c r="EI131" s="96">
        <v>0</v>
      </c>
      <c r="EJ131" s="96">
        <v>62934255</v>
      </c>
      <c r="EK131" s="96">
        <v>24900000</v>
      </c>
      <c r="EL131" s="96">
        <v>44400000</v>
      </c>
      <c r="EM131" s="96">
        <v>12600000</v>
      </c>
      <c r="EN131" s="96">
        <v>81800000</v>
      </c>
      <c r="EO131" s="96">
        <v>0</v>
      </c>
      <c r="EP131" s="96">
        <v>0</v>
      </c>
      <c r="EQ131" s="96">
        <v>0</v>
      </c>
      <c r="ER131" s="96">
        <v>113084556</v>
      </c>
      <c r="ES131" s="96">
        <v>0</v>
      </c>
      <c r="ET131" s="96">
        <v>0</v>
      </c>
      <c r="EU131" s="96">
        <v>0</v>
      </c>
      <c r="EV131" s="96">
        <v>113084556</v>
      </c>
      <c r="EW131" s="96">
        <v>0</v>
      </c>
      <c r="EX131" s="96">
        <v>0</v>
      </c>
      <c r="EY131" s="96">
        <v>0</v>
      </c>
      <c r="EZ131" s="96">
        <v>13133000</v>
      </c>
      <c r="FA131" s="96">
        <v>0</v>
      </c>
      <c r="FB131" s="96">
        <v>0</v>
      </c>
      <c r="FC131" s="96">
        <v>0</v>
      </c>
      <c r="FD131" s="96">
        <v>12937000</v>
      </c>
      <c r="FE131" s="96">
        <v>0</v>
      </c>
      <c r="FF131" s="96">
        <v>0</v>
      </c>
      <c r="FG131" s="96">
        <v>0</v>
      </c>
      <c r="FH131" s="96">
        <v>12738000</v>
      </c>
      <c r="FI131" s="96">
        <v>0</v>
      </c>
      <c r="FJ131" s="96">
        <v>0</v>
      </c>
      <c r="FK131" s="96">
        <v>0</v>
      </c>
      <c r="FL131" s="96">
        <v>25477000</v>
      </c>
      <c r="FM131" s="96">
        <v>14180790</v>
      </c>
      <c r="FN131" s="96">
        <v>17952235</v>
      </c>
      <c r="FO131" s="96">
        <v>9158668</v>
      </c>
      <c r="FP131" s="96">
        <v>0</v>
      </c>
      <c r="FQ131" s="96">
        <v>14180790</v>
      </c>
      <c r="FR131" s="96">
        <v>17452955</v>
      </c>
      <c r="FS131" s="96">
        <v>9158668</v>
      </c>
      <c r="FT131" s="96">
        <v>0</v>
      </c>
      <c r="FU131" s="96">
        <v>14180790</v>
      </c>
      <c r="FV131" s="96">
        <v>7996300</v>
      </c>
      <c r="FW131" s="96">
        <v>9158668</v>
      </c>
      <c r="FX131" s="96">
        <v>0</v>
      </c>
      <c r="FY131" s="96">
        <v>14107190</v>
      </c>
      <c r="FZ131" s="96">
        <v>17812210</v>
      </c>
      <c r="GA131" s="96">
        <v>9055065</v>
      </c>
      <c r="GB131" s="96">
        <v>0</v>
      </c>
      <c r="GC131" s="96">
        <v>14101310</v>
      </c>
      <c r="GD131" s="96">
        <v>17316825</v>
      </c>
      <c r="GE131" s="96">
        <v>9055265</v>
      </c>
      <c r="GF131" s="96">
        <v>0</v>
      </c>
      <c r="GG131" s="96">
        <v>14092704</v>
      </c>
      <c r="GH131" s="96">
        <v>16770978</v>
      </c>
      <c r="GI131" s="96">
        <v>9055065</v>
      </c>
      <c r="GJ131" s="96">
        <v>0</v>
      </c>
      <c r="GK131" s="96">
        <v>8479740</v>
      </c>
      <c r="GL131" s="96">
        <v>13726354</v>
      </c>
      <c r="GM131" s="96">
        <v>9406398</v>
      </c>
      <c r="GN131" s="96">
        <v>0</v>
      </c>
      <c r="GO131" s="96">
        <v>8473860</v>
      </c>
      <c r="GP131" s="96">
        <v>13356446</v>
      </c>
      <c r="GQ131" s="96">
        <v>9406398</v>
      </c>
      <c r="GR131" s="96">
        <v>0</v>
      </c>
      <c r="GS131" s="96">
        <v>8465254</v>
      </c>
      <c r="GT131" s="96">
        <v>12935420</v>
      </c>
      <c r="GU131" s="96">
        <v>9406398</v>
      </c>
      <c r="GV131" s="96">
        <v>0</v>
      </c>
      <c r="GW131" s="96">
        <v>0</v>
      </c>
      <c r="GX131" s="96">
        <v>0</v>
      </c>
      <c r="GY131" s="96">
        <v>0</v>
      </c>
      <c r="GZ131" s="96">
        <v>17000000</v>
      </c>
    </row>
    <row r="132" spans="2:208" hidden="1" outlineLevel="2" x14ac:dyDescent="0.3">
      <c r="B132" s="21">
        <v>20</v>
      </c>
      <c r="C132" s="52">
        <v>261</v>
      </c>
      <c r="D132" s="77"/>
      <c r="E132" s="52"/>
      <c r="F132" s="52">
        <v>261</v>
      </c>
      <c r="G132" s="78"/>
      <c r="H132" s="35" t="s">
        <v>128</v>
      </c>
      <c r="I132" s="97">
        <v>0</v>
      </c>
      <c r="J132" s="97">
        <v>0</v>
      </c>
      <c r="K132" s="97">
        <v>0</v>
      </c>
      <c r="L132" s="97">
        <v>0</v>
      </c>
      <c r="M132" s="97">
        <v>0</v>
      </c>
      <c r="N132" s="97">
        <v>0</v>
      </c>
      <c r="O132" s="97">
        <v>0</v>
      </c>
      <c r="P132" s="97">
        <v>0</v>
      </c>
      <c r="Q132" s="97">
        <v>0</v>
      </c>
      <c r="R132" s="97">
        <v>0</v>
      </c>
      <c r="S132" s="97">
        <v>0</v>
      </c>
      <c r="T132" s="97">
        <v>0</v>
      </c>
      <c r="U132" s="97">
        <v>0</v>
      </c>
      <c r="V132" s="97">
        <v>0</v>
      </c>
      <c r="W132" s="97">
        <v>0</v>
      </c>
      <c r="X132" s="97">
        <v>0</v>
      </c>
      <c r="Y132" s="97">
        <v>0</v>
      </c>
      <c r="Z132" s="97">
        <v>0</v>
      </c>
      <c r="AA132" s="97">
        <v>0</v>
      </c>
      <c r="AB132" s="97">
        <v>0</v>
      </c>
      <c r="AC132" s="97">
        <v>0</v>
      </c>
      <c r="AD132" s="97">
        <v>0</v>
      </c>
      <c r="AE132" s="97">
        <v>0</v>
      </c>
      <c r="AF132" s="97">
        <v>0</v>
      </c>
      <c r="AG132" s="97">
        <v>0</v>
      </c>
      <c r="AH132" s="97">
        <v>0</v>
      </c>
      <c r="AI132" s="97">
        <v>0</v>
      </c>
      <c r="AJ132" s="97">
        <v>0</v>
      </c>
      <c r="AK132" s="97">
        <v>0</v>
      </c>
      <c r="AL132" s="97">
        <v>0</v>
      </c>
      <c r="AM132" s="97">
        <v>0</v>
      </c>
      <c r="AN132" s="97">
        <v>0</v>
      </c>
      <c r="AO132" s="97">
        <v>0</v>
      </c>
      <c r="AP132" s="97">
        <v>0</v>
      </c>
      <c r="AQ132" s="97">
        <v>0</v>
      </c>
      <c r="AR132" s="97">
        <v>0</v>
      </c>
      <c r="AS132" s="97">
        <v>0</v>
      </c>
      <c r="AT132" s="97">
        <v>0</v>
      </c>
      <c r="AU132" s="97">
        <v>0</v>
      </c>
      <c r="AV132" s="97">
        <v>0</v>
      </c>
      <c r="AW132" s="97">
        <v>0</v>
      </c>
      <c r="AX132" s="97">
        <v>0</v>
      </c>
      <c r="AY132" s="97">
        <v>0</v>
      </c>
      <c r="AZ132" s="97">
        <v>0</v>
      </c>
      <c r="BA132" s="97">
        <v>0</v>
      </c>
      <c r="BB132" s="97">
        <v>0</v>
      </c>
      <c r="BC132" s="97">
        <v>0</v>
      </c>
      <c r="BD132" s="97">
        <v>0</v>
      </c>
      <c r="BE132" s="97">
        <v>0</v>
      </c>
      <c r="BF132" s="97">
        <v>0</v>
      </c>
      <c r="BG132" s="97">
        <v>0</v>
      </c>
      <c r="BH132" s="97">
        <v>0</v>
      </c>
      <c r="BI132" s="97">
        <v>0</v>
      </c>
      <c r="BJ132" s="97">
        <v>0</v>
      </c>
      <c r="BK132" s="97">
        <v>0</v>
      </c>
      <c r="BL132" s="97">
        <v>0</v>
      </c>
      <c r="BM132" s="97">
        <v>0</v>
      </c>
      <c r="BN132" s="97">
        <v>0</v>
      </c>
      <c r="BO132" s="97">
        <v>0</v>
      </c>
      <c r="BP132" s="97">
        <v>0</v>
      </c>
      <c r="BQ132" s="97">
        <v>0</v>
      </c>
      <c r="BR132" s="97">
        <v>0</v>
      </c>
      <c r="BS132" s="97">
        <v>0</v>
      </c>
      <c r="BT132" s="97">
        <v>0</v>
      </c>
      <c r="BU132" s="97">
        <v>0</v>
      </c>
      <c r="BV132" s="97">
        <v>0</v>
      </c>
      <c r="BW132" s="97">
        <v>0</v>
      </c>
      <c r="BX132" s="97">
        <v>0</v>
      </c>
      <c r="BY132" s="97">
        <v>0</v>
      </c>
      <c r="BZ132" s="97">
        <v>0</v>
      </c>
      <c r="CA132" s="97">
        <v>0</v>
      </c>
      <c r="CB132" s="97">
        <v>0</v>
      </c>
      <c r="CC132" s="97">
        <v>0</v>
      </c>
      <c r="CD132" s="97">
        <v>0</v>
      </c>
      <c r="CE132" s="97">
        <v>0</v>
      </c>
      <c r="CF132" s="97">
        <v>0</v>
      </c>
      <c r="CG132" s="97">
        <v>0</v>
      </c>
      <c r="CH132" s="97">
        <v>0</v>
      </c>
      <c r="CI132" s="97">
        <v>0</v>
      </c>
      <c r="CJ132" s="97">
        <v>0</v>
      </c>
      <c r="CK132" s="97">
        <v>0</v>
      </c>
      <c r="CL132" s="97">
        <v>0</v>
      </c>
      <c r="CM132" s="97">
        <v>0</v>
      </c>
      <c r="CN132" s="97">
        <v>0</v>
      </c>
      <c r="CO132" s="97">
        <v>0</v>
      </c>
      <c r="CP132" s="97">
        <v>0</v>
      </c>
      <c r="CQ132" s="97">
        <v>0</v>
      </c>
      <c r="CR132" s="97">
        <v>0</v>
      </c>
      <c r="CS132" s="97">
        <v>0</v>
      </c>
      <c r="CT132" s="97">
        <v>0</v>
      </c>
      <c r="CU132" s="97">
        <v>0</v>
      </c>
      <c r="CV132" s="97">
        <v>0</v>
      </c>
      <c r="CW132" s="97">
        <v>0</v>
      </c>
      <c r="CX132" s="97">
        <v>0</v>
      </c>
      <c r="CY132" s="97">
        <v>0</v>
      </c>
      <c r="CZ132" s="97">
        <v>0</v>
      </c>
      <c r="DA132" s="97">
        <v>0</v>
      </c>
      <c r="DB132" s="97">
        <v>0</v>
      </c>
      <c r="DC132" s="97">
        <v>0</v>
      </c>
      <c r="DD132" s="97">
        <v>0</v>
      </c>
      <c r="DE132" s="97">
        <v>0</v>
      </c>
      <c r="DF132" s="97">
        <v>0</v>
      </c>
      <c r="DG132" s="97">
        <v>0</v>
      </c>
      <c r="DH132" s="97">
        <v>0</v>
      </c>
      <c r="DI132" s="97">
        <v>0</v>
      </c>
      <c r="DJ132" s="97">
        <v>0</v>
      </c>
      <c r="DK132" s="97">
        <v>0</v>
      </c>
      <c r="DL132" s="97">
        <v>0</v>
      </c>
      <c r="DM132" s="97">
        <v>0</v>
      </c>
      <c r="DN132" s="97">
        <v>0</v>
      </c>
      <c r="DO132" s="97">
        <v>0</v>
      </c>
      <c r="DP132" s="97">
        <v>0</v>
      </c>
      <c r="DQ132" s="97">
        <v>0</v>
      </c>
      <c r="DR132" s="97">
        <v>0</v>
      </c>
      <c r="DS132" s="97">
        <v>0</v>
      </c>
      <c r="DT132" s="97">
        <v>0</v>
      </c>
      <c r="DU132" s="97">
        <v>0</v>
      </c>
      <c r="DV132" s="97">
        <v>0</v>
      </c>
      <c r="DW132" s="97">
        <v>0</v>
      </c>
      <c r="DX132" s="97">
        <v>0</v>
      </c>
      <c r="DY132" s="97">
        <v>0</v>
      </c>
      <c r="DZ132" s="97">
        <v>0</v>
      </c>
      <c r="EA132" s="97">
        <v>0</v>
      </c>
      <c r="EB132" s="97">
        <v>0</v>
      </c>
      <c r="EC132" s="97">
        <v>0</v>
      </c>
      <c r="ED132" s="97">
        <v>0</v>
      </c>
      <c r="EE132" s="97">
        <v>0</v>
      </c>
      <c r="EF132" s="97">
        <v>0</v>
      </c>
      <c r="EG132" s="97">
        <v>0</v>
      </c>
      <c r="EH132" s="97">
        <v>0</v>
      </c>
      <c r="EI132" s="97">
        <v>0</v>
      </c>
      <c r="EJ132" s="97">
        <v>0</v>
      </c>
      <c r="EK132" s="97">
        <v>0</v>
      </c>
      <c r="EL132" s="97">
        <v>0</v>
      </c>
      <c r="EM132" s="97">
        <v>0</v>
      </c>
      <c r="EN132" s="97">
        <v>0</v>
      </c>
      <c r="EO132" s="97">
        <v>0</v>
      </c>
      <c r="EP132" s="97">
        <v>0</v>
      </c>
      <c r="EQ132" s="97">
        <v>0</v>
      </c>
      <c r="ER132" s="97">
        <v>0</v>
      </c>
      <c r="ES132" s="97">
        <v>0</v>
      </c>
      <c r="ET132" s="97">
        <v>0</v>
      </c>
      <c r="EU132" s="97">
        <v>0</v>
      </c>
      <c r="EV132" s="97">
        <v>0</v>
      </c>
      <c r="EW132" s="97">
        <v>0</v>
      </c>
      <c r="EX132" s="97">
        <v>0</v>
      </c>
      <c r="EY132" s="97">
        <v>0</v>
      </c>
      <c r="EZ132" s="97">
        <v>0</v>
      </c>
      <c r="FA132" s="97">
        <v>0</v>
      </c>
      <c r="FB132" s="97">
        <v>0</v>
      </c>
      <c r="FC132" s="97">
        <v>0</v>
      </c>
      <c r="FD132" s="97">
        <v>0</v>
      </c>
      <c r="FE132" s="97">
        <v>0</v>
      </c>
      <c r="FF132" s="97">
        <v>0</v>
      </c>
      <c r="FG132" s="97">
        <v>0</v>
      </c>
      <c r="FH132" s="97">
        <v>0</v>
      </c>
      <c r="FI132" s="97">
        <v>0</v>
      </c>
      <c r="FJ132" s="97">
        <v>0</v>
      </c>
      <c r="FK132" s="97">
        <v>0</v>
      </c>
      <c r="FL132" s="97">
        <v>0</v>
      </c>
      <c r="FM132" s="97">
        <v>0</v>
      </c>
      <c r="FN132" s="97">
        <v>0</v>
      </c>
      <c r="FO132" s="97">
        <v>0</v>
      </c>
      <c r="FP132" s="97">
        <v>0</v>
      </c>
      <c r="FQ132" s="97">
        <v>0</v>
      </c>
      <c r="FR132" s="97">
        <v>0</v>
      </c>
      <c r="FS132" s="97">
        <v>0</v>
      </c>
      <c r="FT132" s="97">
        <v>0</v>
      </c>
      <c r="FU132" s="97">
        <v>0</v>
      </c>
      <c r="FV132" s="97">
        <v>0</v>
      </c>
      <c r="FW132" s="97">
        <v>0</v>
      </c>
      <c r="FX132" s="97">
        <v>0</v>
      </c>
      <c r="FY132" s="97">
        <v>0</v>
      </c>
      <c r="FZ132" s="97">
        <v>0</v>
      </c>
      <c r="GA132" s="97">
        <v>0</v>
      </c>
      <c r="GB132" s="97">
        <v>0</v>
      </c>
      <c r="GC132" s="97">
        <v>0</v>
      </c>
      <c r="GD132" s="97">
        <v>0</v>
      </c>
      <c r="GE132" s="97">
        <v>0</v>
      </c>
      <c r="GF132" s="97">
        <v>0</v>
      </c>
      <c r="GG132" s="97">
        <v>0</v>
      </c>
      <c r="GH132" s="97">
        <v>0</v>
      </c>
      <c r="GI132" s="97">
        <v>0</v>
      </c>
      <c r="GJ132" s="97">
        <v>0</v>
      </c>
      <c r="GK132" s="97">
        <v>0</v>
      </c>
      <c r="GL132" s="97">
        <v>0</v>
      </c>
      <c r="GM132" s="97">
        <v>0</v>
      </c>
      <c r="GN132" s="97">
        <v>0</v>
      </c>
      <c r="GO132" s="97">
        <v>0</v>
      </c>
      <c r="GP132" s="97">
        <v>0</v>
      </c>
      <c r="GQ132" s="97">
        <v>0</v>
      </c>
      <c r="GR132" s="97">
        <v>0</v>
      </c>
      <c r="GS132" s="97">
        <v>0</v>
      </c>
      <c r="GT132" s="97">
        <v>0</v>
      </c>
      <c r="GU132" s="97">
        <v>0</v>
      </c>
      <c r="GV132" s="97">
        <v>0</v>
      </c>
      <c r="GW132" s="97">
        <v>0</v>
      </c>
      <c r="GX132" s="97">
        <v>0</v>
      </c>
      <c r="GY132" s="97">
        <v>0</v>
      </c>
      <c r="GZ132" s="97">
        <v>0</v>
      </c>
    </row>
    <row r="133" spans="2:208" hidden="1" outlineLevel="2" x14ac:dyDescent="0.3">
      <c r="B133" s="21">
        <v>20</v>
      </c>
      <c r="C133" s="52">
        <v>262</v>
      </c>
      <c r="D133" s="77"/>
      <c r="E133" s="52"/>
      <c r="F133" s="52">
        <v>262</v>
      </c>
      <c r="G133" s="78"/>
      <c r="H133" s="35" t="s">
        <v>129</v>
      </c>
      <c r="I133" s="97">
        <v>0</v>
      </c>
      <c r="J133" s="97">
        <v>0</v>
      </c>
      <c r="K133" s="97">
        <v>0</v>
      </c>
      <c r="L133" s="97">
        <v>0</v>
      </c>
      <c r="M133" s="97">
        <v>0</v>
      </c>
      <c r="N133" s="97">
        <v>0</v>
      </c>
      <c r="O133" s="97">
        <v>0</v>
      </c>
      <c r="P133" s="97">
        <v>0</v>
      </c>
      <c r="Q133" s="97">
        <v>0</v>
      </c>
      <c r="R133" s="97">
        <v>0</v>
      </c>
      <c r="S133" s="97">
        <v>0</v>
      </c>
      <c r="T133" s="97">
        <v>0</v>
      </c>
      <c r="U133" s="97">
        <v>0</v>
      </c>
      <c r="V133" s="97">
        <v>0</v>
      </c>
      <c r="W133" s="97">
        <v>0</v>
      </c>
      <c r="X133" s="97">
        <v>0</v>
      </c>
      <c r="Y133" s="97">
        <v>0</v>
      </c>
      <c r="Z133" s="97">
        <v>0</v>
      </c>
      <c r="AA133" s="97">
        <v>0</v>
      </c>
      <c r="AB133" s="97">
        <v>0</v>
      </c>
      <c r="AC133" s="97">
        <v>0</v>
      </c>
      <c r="AD133" s="97">
        <v>0</v>
      </c>
      <c r="AE133" s="97">
        <v>0</v>
      </c>
      <c r="AF133" s="97">
        <v>0</v>
      </c>
      <c r="AG133" s="97">
        <v>0</v>
      </c>
      <c r="AH133" s="97">
        <v>0</v>
      </c>
      <c r="AI133" s="97">
        <v>0</v>
      </c>
      <c r="AJ133" s="97">
        <v>0</v>
      </c>
      <c r="AK133" s="97">
        <v>0</v>
      </c>
      <c r="AL133" s="97">
        <v>0</v>
      </c>
      <c r="AM133" s="97">
        <v>0</v>
      </c>
      <c r="AN133" s="97">
        <v>0</v>
      </c>
      <c r="AO133" s="97">
        <v>0</v>
      </c>
      <c r="AP133" s="97">
        <v>0</v>
      </c>
      <c r="AQ133" s="97">
        <v>0</v>
      </c>
      <c r="AR133" s="97">
        <v>0</v>
      </c>
      <c r="AS133" s="97">
        <v>0</v>
      </c>
      <c r="AT133" s="97">
        <v>0</v>
      </c>
      <c r="AU133" s="97">
        <v>0</v>
      </c>
      <c r="AV133" s="97">
        <v>0</v>
      </c>
      <c r="AW133" s="97">
        <v>0</v>
      </c>
      <c r="AX133" s="97">
        <v>0</v>
      </c>
      <c r="AY133" s="97">
        <v>0</v>
      </c>
      <c r="AZ133" s="97">
        <v>0</v>
      </c>
      <c r="BA133" s="97">
        <v>0</v>
      </c>
      <c r="BB133" s="97">
        <v>0</v>
      </c>
      <c r="BC133" s="97">
        <v>0</v>
      </c>
      <c r="BD133" s="97">
        <v>0</v>
      </c>
      <c r="BE133" s="97">
        <v>0</v>
      </c>
      <c r="BF133" s="97">
        <v>0</v>
      </c>
      <c r="BG133" s="97">
        <v>0</v>
      </c>
      <c r="BH133" s="97">
        <v>0</v>
      </c>
      <c r="BI133" s="97">
        <v>0</v>
      </c>
      <c r="BJ133" s="97">
        <v>0</v>
      </c>
      <c r="BK133" s="97">
        <v>0</v>
      </c>
      <c r="BL133" s="97">
        <v>0</v>
      </c>
      <c r="BM133" s="97">
        <v>0</v>
      </c>
      <c r="BN133" s="97">
        <v>0</v>
      </c>
      <c r="BO133" s="97">
        <v>0</v>
      </c>
      <c r="BP133" s="97">
        <v>0</v>
      </c>
      <c r="BQ133" s="97">
        <v>0</v>
      </c>
      <c r="BR133" s="97">
        <v>0</v>
      </c>
      <c r="BS133" s="97">
        <v>0</v>
      </c>
      <c r="BT133" s="97">
        <v>0</v>
      </c>
      <c r="BU133" s="97">
        <v>0</v>
      </c>
      <c r="BV133" s="97">
        <v>0</v>
      </c>
      <c r="BW133" s="97">
        <v>0</v>
      </c>
      <c r="BX133" s="97">
        <v>0</v>
      </c>
      <c r="BY133" s="97">
        <v>0</v>
      </c>
      <c r="BZ133" s="97">
        <v>0</v>
      </c>
      <c r="CA133" s="97">
        <v>0</v>
      </c>
      <c r="CB133" s="97">
        <v>0</v>
      </c>
      <c r="CC133" s="97">
        <v>0</v>
      </c>
      <c r="CD133" s="97">
        <v>0</v>
      </c>
      <c r="CE133" s="97">
        <v>0</v>
      </c>
      <c r="CF133" s="97">
        <v>0</v>
      </c>
      <c r="CG133" s="97">
        <v>0</v>
      </c>
      <c r="CH133" s="97">
        <v>0</v>
      </c>
      <c r="CI133" s="97">
        <v>0</v>
      </c>
      <c r="CJ133" s="97">
        <v>0</v>
      </c>
      <c r="CK133" s="97">
        <v>0</v>
      </c>
      <c r="CL133" s="97">
        <v>0</v>
      </c>
      <c r="CM133" s="97">
        <v>0</v>
      </c>
      <c r="CN133" s="97">
        <v>0</v>
      </c>
      <c r="CO133" s="97">
        <v>0</v>
      </c>
      <c r="CP133" s="97">
        <v>0</v>
      </c>
      <c r="CQ133" s="97">
        <v>0</v>
      </c>
      <c r="CR133" s="97">
        <v>0</v>
      </c>
      <c r="CS133" s="97">
        <v>0</v>
      </c>
      <c r="CT133" s="97">
        <v>0</v>
      </c>
      <c r="CU133" s="97">
        <v>0</v>
      </c>
      <c r="CV133" s="97">
        <v>0</v>
      </c>
      <c r="CW133" s="97">
        <v>0</v>
      </c>
      <c r="CX133" s="97">
        <v>0</v>
      </c>
      <c r="CY133" s="97">
        <v>0</v>
      </c>
      <c r="CZ133" s="97">
        <v>0</v>
      </c>
      <c r="DA133" s="97">
        <v>0</v>
      </c>
      <c r="DB133" s="97">
        <v>0</v>
      </c>
      <c r="DC133" s="97">
        <v>0</v>
      </c>
      <c r="DD133" s="97">
        <v>0</v>
      </c>
      <c r="DE133" s="97">
        <v>0</v>
      </c>
      <c r="DF133" s="97">
        <v>0</v>
      </c>
      <c r="DG133" s="97">
        <v>0</v>
      </c>
      <c r="DH133" s="97">
        <v>0</v>
      </c>
      <c r="DI133" s="97">
        <v>0</v>
      </c>
      <c r="DJ133" s="97">
        <v>0</v>
      </c>
      <c r="DK133" s="97">
        <v>0</v>
      </c>
      <c r="DL133" s="97">
        <v>0</v>
      </c>
      <c r="DM133" s="97">
        <v>0</v>
      </c>
      <c r="DN133" s="97">
        <v>0</v>
      </c>
      <c r="DO133" s="97">
        <v>0</v>
      </c>
      <c r="DP133" s="97">
        <v>0</v>
      </c>
      <c r="DQ133" s="97">
        <v>0</v>
      </c>
      <c r="DR133" s="97">
        <v>0</v>
      </c>
      <c r="DS133" s="97">
        <v>0</v>
      </c>
      <c r="DT133" s="97">
        <v>0</v>
      </c>
      <c r="DU133" s="97">
        <v>0</v>
      </c>
      <c r="DV133" s="97">
        <v>0</v>
      </c>
      <c r="DW133" s="97">
        <v>0</v>
      </c>
      <c r="DX133" s="97">
        <v>0</v>
      </c>
      <c r="DY133" s="97">
        <v>0</v>
      </c>
      <c r="DZ133" s="97">
        <v>0</v>
      </c>
      <c r="EA133" s="97">
        <v>0</v>
      </c>
      <c r="EB133" s="97">
        <v>0</v>
      </c>
      <c r="EC133" s="97">
        <v>0</v>
      </c>
      <c r="ED133" s="97">
        <v>0</v>
      </c>
      <c r="EE133" s="97">
        <v>0</v>
      </c>
      <c r="EF133" s="97">
        <v>0</v>
      </c>
      <c r="EG133" s="97">
        <v>0</v>
      </c>
      <c r="EH133" s="97">
        <v>0</v>
      </c>
      <c r="EI133" s="97">
        <v>0</v>
      </c>
      <c r="EJ133" s="97">
        <v>0</v>
      </c>
      <c r="EK133" s="97">
        <v>0</v>
      </c>
      <c r="EL133" s="97">
        <v>0</v>
      </c>
      <c r="EM133" s="97">
        <v>0</v>
      </c>
      <c r="EN133" s="97">
        <v>0</v>
      </c>
      <c r="EO133" s="97">
        <v>0</v>
      </c>
      <c r="EP133" s="97">
        <v>0</v>
      </c>
      <c r="EQ133" s="97">
        <v>0</v>
      </c>
      <c r="ER133" s="97">
        <v>0</v>
      </c>
      <c r="ES133" s="97">
        <v>0</v>
      </c>
      <c r="ET133" s="97">
        <v>0</v>
      </c>
      <c r="EU133" s="97">
        <v>0</v>
      </c>
      <c r="EV133" s="97">
        <v>0</v>
      </c>
      <c r="EW133" s="97">
        <v>0</v>
      </c>
      <c r="EX133" s="97">
        <v>0</v>
      </c>
      <c r="EY133" s="97">
        <v>0</v>
      </c>
      <c r="EZ133" s="97">
        <v>0</v>
      </c>
      <c r="FA133" s="97">
        <v>0</v>
      </c>
      <c r="FB133" s="97">
        <v>0</v>
      </c>
      <c r="FC133" s="97">
        <v>0</v>
      </c>
      <c r="FD133" s="97">
        <v>0</v>
      </c>
      <c r="FE133" s="97">
        <v>0</v>
      </c>
      <c r="FF133" s="97">
        <v>0</v>
      </c>
      <c r="FG133" s="97">
        <v>0</v>
      </c>
      <c r="FH133" s="97">
        <v>0</v>
      </c>
      <c r="FI133" s="97">
        <v>0</v>
      </c>
      <c r="FJ133" s="97">
        <v>0</v>
      </c>
      <c r="FK133" s="97">
        <v>0</v>
      </c>
      <c r="FL133" s="97">
        <v>0</v>
      </c>
      <c r="FM133" s="97">
        <v>0</v>
      </c>
      <c r="FN133" s="97">
        <v>0</v>
      </c>
      <c r="FO133" s="97">
        <v>0</v>
      </c>
      <c r="FP133" s="97">
        <v>0</v>
      </c>
      <c r="FQ133" s="97">
        <v>0</v>
      </c>
      <c r="FR133" s="97">
        <v>0</v>
      </c>
      <c r="FS133" s="97">
        <v>0</v>
      </c>
      <c r="FT133" s="97">
        <v>0</v>
      </c>
      <c r="FU133" s="97">
        <v>0</v>
      </c>
      <c r="FV133" s="97">
        <v>0</v>
      </c>
      <c r="FW133" s="97">
        <v>0</v>
      </c>
      <c r="FX133" s="97">
        <v>0</v>
      </c>
      <c r="FY133" s="97">
        <v>0</v>
      </c>
      <c r="FZ133" s="97">
        <v>0</v>
      </c>
      <c r="GA133" s="97">
        <v>0</v>
      </c>
      <c r="GB133" s="97">
        <v>0</v>
      </c>
      <c r="GC133" s="97">
        <v>0</v>
      </c>
      <c r="GD133" s="97">
        <v>0</v>
      </c>
      <c r="GE133" s="97">
        <v>0</v>
      </c>
      <c r="GF133" s="97">
        <v>0</v>
      </c>
      <c r="GG133" s="97">
        <v>0</v>
      </c>
      <c r="GH133" s="97">
        <v>0</v>
      </c>
      <c r="GI133" s="97">
        <v>0</v>
      </c>
      <c r="GJ133" s="97">
        <v>0</v>
      </c>
      <c r="GK133" s="97">
        <v>0</v>
      </c>
      <c r="GL133" s="97">
        <v>0</v>
      </c>
      <c r="GM133" s="97">
        <v>0</v>
      </c>
      <c r="GN133" s="97">
        <v>0</v>
      </c>
      <c r="GO133" s="97">
        <v>0</v>
      </c>
      <c r="GP133" s="97">
        <v>0</v>
      </c>
      <c r="GQ133" s="97">
        <v>0</v>
      </c>
      <c r="GR133" s="97">
        <v>0</v>
      </c>
      <c r="GS133" s="97">
        <v>0</v>
      </c>
      <c r="GT133" s="97">
        <v>0</v>
      </c>
      <c r="GU133" s="97">
        <v>0</v>
      </c>
      <c r="GV133" s="97">
        <v>0</v>
      </c>
      <c r="GW133" s="97">
        <v>0</v>
      </c>
      <c r="GX133" s="97">
        <v>0</v>
      </c>
      <c r="GY133" s="97">
        <v>0</v>
      </c>
      <c r="GZ133" s="97">
        <v>0</v>
      </c>
    </row>
    <row r="134" spans="2:208" hidden="1" outlineLevel="2" x14ac:dyDescent="0.3">
      <c r="B134" s="21">
        <v>20</v>
      </c>
      <c r="C134" s="52">
        <v>263</v>
      </c>
      <c r="D134" s="77"/>
      <c r="E134" s="52"/>
      <c r="F134" s="52">
        <v>263</v>
      </c>
      <c r="G134" s="78"/>
      <c r="H134" s="35" t="s">
        <v>130</v>
      </c>
      <c r="I134" s="97">
        <v>0</v>
      </c>
      <c r="J134" s="97">
        <v>0</v>
      </c>
      <c r="K134" s="97">
        <v>0</v>
      </c>
      <c r="L134" s="97">
        <v>0</v>
      </c>
      <c r="M134" s="97">
        <v>0</v>
      </c>
      <c r="N134" s="97">
        <v>0</v>
      </c>
      <c r="O134" s="97">
        <v>0</v>
      </c>
      <c r="P134" s="97">
        <v>0</v>
      </c>
      <c r="Q134" s="97">
        <v>0</v>
      </c>
      <c r="R134" s="97">
        <v>0</v>
      </c>
      <c r="S134" s="97">
        <v>0</v>
      </c>
      <c r="T134" s="97">
        <v>0</v>
      </c>
      <c r="U134" s="97">
        <v>0</v>
      </c>
      <c r="V134" s="97">
        <v>0</v>
      </c>
      <c r="W134" s="97">
        <v>0</v>
      </c>
      <c r="X134" s="97">
        <v>0</v>
      </c>
      <c r="Y134" s="97">
        <v>0</v>
      </c>
      <c r="Z134" s="97">
        <v>0</v>
      </c>
      <c r="AA134" s="97">
        <v>0</v>
      </c>
      <c r="AB134" s="97">
        <v>0</v>
      </c>
      <c r="AC134" s="97">
        <v>0</v>
      </c>
      <c r="AD134" s="97">
        <v>0</v>
      </c>
      <c r="AE134" s="97">
        <v>0</v>
      </c>
      <c r="AF134" s="97">
        <v>0</v>
      </c>
      <c r="AG134" s="97">
        <v>0</v>
      </c>
      <c r="AH134" s="97">
        <v>0</v>
      </c>
      <c r="AI134" s="97">
        <v>0</v>
      </c>
      <c r="AJ134" s="97">
        <v>0</v>
      </c>
      <c r="AK134" s="97">
        <v>0</v>
      </c>
      <c r="AL134" s="97">
        <v>0</v>
      </c>
      <c r="AM134" s="97">
        <v>0</v>
      </c>
      <c r="AN134" s="97">
        <v>0</v>
      </c>
      <c r="AO134" s="97">
        <v>0</v>
      </c>
      <c r="AP134" s="97">
        <v>0</v>
      </c>
      <c r="AQ134" s="97">
        <v>0</v>
      </c>
      <c r="AR134" s="97">
        <v>0</v>
      </c>
      <c r="AS134" s="97">
        <v>0</v>
      </c>
      <c r="AT134" s="97">
        <v>0</v>
      </c>
      <c r="AU134" s="97">
        <v>0</v>
      </c>
      <c r="AV134" s="97">
        <v>0</v>
      </c>
      <c r="AW134" s="97">
        <v>0</v>
      </c>
      <c r="AX134" s="97">
        <v>0</v>
      </c>
      <c r="AY134" s="97">
        <v>0</v>
      </c>
      <c r="AZ134" s="97">
        <v>0</v>
      </c>
      <c r="BA134" s="97">
        <v>0</v>
      </c>
      <c r="BB134" s="97">
        <v>0</v>
      </c>
      <c r="BC134" s="97">
        <v>0</v>
      </c>
      <c r="BD134" s="97">
        <v>0</v>
      </c>
      <c r="BE134" s="97">
        <v>0</v>
      </c>
      <c r="BF134" s="97">
        <v>0</v>
      </c>
      <c r="BG134" s="97">
        <v>0</v>
      </c>
      <c r="BH134" s="97">
        <v>0</v>
      </c>
      <c r="BI134" s="97">
        <v>0</v>
      </c>
      <c r="BJ134" s="97">
        <v>0</v>
      </c>
      <c r="BK134" s="97">
        <v>0</v>
      </c>
      <c r="BL134" s="97">
        <v>0</v>
      </c>
      <c r="BM134" s="97">
        <v>0</v>
      </c>
      <c r="BN134" s="97">
        <v>0</v>
      </c>
      <c r="BO134" s="97">
        <v>0</v>
      </c>
      <c r="BP134" s="97">
        <v>0</v>
      </c>
      <c r="BQ134" s="97">
        <v>0</v>
      </c>
      <c r="BR134" s="97">
        <v>0</v>
      </c>
      <c r="BS134" s="97">
        <v>0</v>
      </c>
      <c r="BT134" s="97">
        <v>0</v>
      </c>
      <c r="BU134" s="97">
        <v>0</v>
      </c>
      <c r="BV134" s="97">
        <v>0</v>
      </c>
      <c r="BW134" s="97">
        <v>0</v>
      </c>
      <c r="BX134" s="97">
        <v>0</v>
      </c>
      <c r="BY134" s="97">
        <v>0</v>
      </c>
      <c r="BZ134" s="97">
        <v>0</v>
      </c>
      <c r="CA134" s="97">
        <v>0</v>
      </c>
      <c r="CB134" s="97">
        <v>0</v>
      </c>
      <c r="CC134" s="97">
        <v>0</v>
      </c>
      <c r="CD134" s="97">
        <v>0</v>
      </c>
      <c r="CE134" s="97">
        <v>0</v>
      </c>
      <c r="CF134" s="97">
        <v>0</v>
      </c>
      <c r="CG134" s="97">
        <v>0</v>
      </c>
      <c r="CH134" s="97">
        <v>0</v>
      </c>
      <c r="CI134" s="97">
        <v>0</v>
      </c>
      <c r="CJ134" s="97">
        <v>0</v>
      </c>
      <c r="CK134" s="97">
        <v>0</v>
      </c>
      <c r="CL134" s="97">
        <v>0</v>
      </c>
      <c r="CM134" s="97">
        <v>0</v>
      </c>
      <c r="CN134" s="97">
        <v>0</v>
      </c>
      <c r="CO134" s="97">
        <v>0</v>
      </c>
      <c r="CP134" s="97">
        <v>0</v>
      </c>
      <c r="CQ134" s="97">
        <v>0</v>
      </c>
      <c r="CR134" s="97">
        <v>0</v>
      </c>
      <c r="CS134" s="97">
        <v>0</v>
      </c>
      <c r="CT134" s="97">
        <v>0</v>
      </c>
      <c r="CU134" s="97">
        <v>0</v>
      </c>
      <c r="CV134" s="97">
        <v>0</v>
      </c>
      <c r="CW134" s="97">
        <v>0</v>
      </c>
      <c r="CX134" s="97">
        <v>0</v>
      </c>
      <c r="CY134" s="97">
        <v>0</v>
      </c>
      <c r="CZ134" s="97">
        <v>0</v>
      </c>
      <c r="DA134" s="97">
        <v>0</v>
      </c>
      <c r="DB134" s="97">
        <v>0</v>
      </c>
      <c r="DC134" s="97">
        <v>0</v>
      </c>
      <c r="DD134" s="97">
        <v>0</v>
      </c>
      <c r="DE134" s="97">
        <v>0</v>
      </c>
      <c r="DF134" s="97">
        <v>0</v>
      </c>
      <c r="DG134" s="97">
        <v>0</v>
      </c>
      <c r="DH134" s="97">
        <v>0</v>
      </c>
      <c r="DI134" s="97">
        <v>0</v>
      </c>
      <c r="DJ134" s="97">
        <v>0</v>
      </c>
      <c r="DK134" s="97">
        <v>0</v>
      </c>
      <c r="DL134" s="97">
        <v>0</v>
      </c>
      <c r="DM134" s="97">
        <v>0</v>
      </c>
      <c r="DN134" s="97">
        <v>0</v>
      </c>
      <c r="DO134" s="97">
        <v>0</v>
      </c>
      <c r="DP134" s="97">
        <v>0</v>
      </c>
      <c r="DQ134" s="97">
        <v>0</v>
      </c>
      <c r="DR134" s="97">
        <v>0</v>
      </c>
      <c r="DS134" s="97">
        <v>0</v>
      </c>
      <c r="DT134" s="97">
        <v>0</v>
      </c>
      <c r="DU134" s="97">
        <v>0</v>
      </c>
      <c r="DV134" s="97">
        <v>0</v>
      </c>
      <c r="DW134" s="97">
        <v>0</v>
      </c>
      <c r="DX134" s="97">
        <v>0</v>
      </c>
      <c r="DY134" s="97">
        <v>0</v>
      </c>
      <c r="DZ134" s="97">
        <v>0</v>
      </c>
      <c r="EA134" s="97">
        <v>0</v>
      </c>
      <c r="EB134" s="97">
        <v>0</v>
      </c>
      <c r="EC134" s="97">
        <v>0</v>
      </c>
      <c r="ED134" s="97">
        <v>0</v>
      </c>
      <c r="EE134" s="97">
        <v>0</v>
      </c>
      <c r="EF134" s="97">
        <v>0</v>
      </c>
      <c r="EG134" s="97">
        <v>0</v>
      </c>
      <c r="EH134" s="97">
        <v>0</v>
      </c>
      <c r="EI134" s="97">
        <v>0</v>
      </c>
      <c r="EJ134" s="97">
        <v>0</v>
      </c>
      <c r="EK134" s="97">
        <v>0</v>
      </c>
      <c r="EL134" s="97">
        <v>0</v>
      </c>
      <c r="EM134" s="97">
        <v>0</v>
      </c>
      <c r="EN134" s="97">
        <v>0</v>
      </c>
      <c r="EO134" s="97">
        <v>0</v>
      </c>
      <c r="EP134" s="97">
        <v>0</v>
      </c>
      <c r="EQ134" s="97">
        <v>0</v>
      </c>
      <c r="ER134" s="97">
        <v>0</v>
      </c>
      <c r="ES134" s="97">
        <v>0</v>
      </c>
      <c r="ET134" s="97">
        <v>0</v>
      </c>
      <c r="EU134" s="97">
        <v>0</v>
      </c>
      <c r="EV134" s="97">
        <v>0</v>
      </c>
      <c r="EW134" s="97">
        <v>0</v>
      </c>
      <c r="EX134" s="97">
        <v>0</v>
      </c>
      <c r="EY134" s="97">
        <v>0</v>
      </c>
      <c r="EZ134" s="97">
        <v>0</v>
      </c>
      <c r="FA134" s="97">
        <v>0</v>
      </c>
      <c r="FB134" s="97">
        <v>0</v>
      </c>
      <c r="FC134" s="97">
        <v>0</v>
      </c>
      <c r="FD134" s="97">
        <v>0</v>
      </c>
      <c r="FE134" s="97">
        <v>0</v>
      </c>
      <c r="FF134" s="97">
        <v>0</v>
      </c>
      <c r="FG134" s="97">
        <v>0</v>
      </c>
      <c r="FH134" s="97">
        <v>0</v>
      </c>
      <c r="FI134" s="97">
        <v>0</v>
      </c>
      <c r="FJ134" s="97">
        <v>0</v>
      </c>
      <c r="FK134" s="97">
        <v>0</v>
      </c>
      <c r="FL134" s="97">
        <v>0</v>
      </c>
      <c r="FM134" s="97">
        <v>0</v>
      </c>
      <c r="FN134" s="97">
        <v>0</v>
      </c>
      <c r="FO134" s="97">
        <v>0</v>
      </c>
      <c r="FP134" s="97">
        <v>0</v>
      </c>
      <c r="FQ134" s="97">
        <v>0</v>
      </c>
      <c r="FR134" s="97">
        <v>0</v>
      </c>
      <c r="FS134" s="97">
        <v>0</v>
      </c>
      <c r="FT134" s="97">
        <v>0</v>
      </c>
      <c r="FU134" s="97">
        <v>0</v>
      </c>
      <c r="FV134" s="97">
        <v>0</v>
      </c>
      <c r="FW134" s="97">
        <v>0</v>
      </c>
      <c r="FX134" s="97">
        <v>0</v>
      </c>
      <c r="FY134" s="97">
        <v>0</v>
      </c>
      <c r="FZ134" s="97">
        <v>0</v>
      </c>
      <c r="GA134" s="97">
        <v>0</v>
      </c>
      <c r="GB134" s="97">
        <v>0</v>
      </c>
      <c r="GC134" s="97">
        <v>0</v>
      </c>
      <c r="GD134" s="97">
        <v>0</v>
      </c>
      <c r="GE134" s="97">
        <v>0</v>
      </c>
      <c r="GF134" s="97">
        <v>0</v>
      </c>
      <c r="GG134" s="97">
        <v>0</v>
      </c>
      <c r="GH134" s="97">
        <v>0</v>
      </c>
      <c r="GI134" s="97">
        <v>0</v>
      </c>
      <c r="GJ134" s="97">
        <v>0</v>
      </c>
      <c r="GK134" s="97">
        <v>0</v>
      </c>
      <c r="GL134" s="97">
        <v>0</v>
      </c>
      <c r="GM134" s="97">
        <v>0</v>
      </c>
      <c r="GN134" s="97">
        <v>0</v>
      </c>
      <c r="GO134" s="97">
        <v>0</v>
      </c>
      <c r="GP134" s="97">
        <v>0</v>
      </c>
      <c r="GQ134" s="97">
        <v>0</v>
      </c>
      <c r="GR134" s="97">
        <v>0</v>
      </c>
      <c r="GS134" s="97">
        <v>0</v>
      </c>
      <c r="GT134" s="97">
        <v>0</v>
      </c>
      <c r="GU134" s="97">
        <v>0</v>
      </c>
      <c r="GV134" s="97">
        <v>0</v>
      </c>
      <c r="GW134" s="97">
        <v>0</v>
      </c>
      <c r="GX134" s="97">
        <v>0</v>
      </c>
      <c r="GY134" s="97">
        <v>0</v>
      </c>
      <c r="GZ134" s="97">
        <v>0</v>
      </c>
    </row>
    <row r="135" spans="2:208" hidden="1" outlineLevel="2" x14ac:dyDescent="0.3">
      <c r="B135" s="21">
        <v>20</v>
      </c>
      <c r="C135" s="52">
        <v>264</v>
      </c>
      <c r="D135" s="77"/>
      <c r="E135" s="52"/>
      <c r="F135" s="52">
        <v>264</v>
      </c>
      <c r="G135" s="78"/>
      <c r="H135" s="35" t="s">
        <v>131</v>
      </c>
      <c r="I135" s="97">
        <v>0</v>
      </c>
      <c r="J135" s="97">
        <v>0</v>
      </c>
      <c r="K135" s="97">
        <v>0</v>
      </c>
      <c r="L135" s="97">
        <v>0</v>
      </c>
      <c r="M135" s="97">
        <v>0</v>
      </c>
      <c r="N135" s="97">
        <v>0</v>
      </c>
      <c r="O135" s="97">
        <v>0</v>
      </c>
      <c r="P135" s="97">
        <v>0</v>
      </c>
      <c r="Q135" s="97">
        <v>0</v>
      </c>
      <c r="R135" s="97">
        <v>0</v>
      </c>
      <c r="S135" s="97">
        <v>0</v>
      </c>
      <c r="T135" s="97">
        <v>0</v>
      </c>
      <c r="U135" s="97">
        <v>0</v>
      </c>
      <c r="V135" s="97">
        <v>0</v>
      </c>
      <c r="W135" s="97">
        <v>0</v>
      </c>
      <c r="X135" s="97">
        <v>0</v>
      </c>
      <c r="Y135" s="97">
        <v>0</v>
      </c>
      <c r="Z135" s="97">
        <v>0</v>
      </c>
      <c r="AA135" s="97">
        <v>0</v>
      </c>
      <c r="AB135" s="97">
        <v>0</v>
      </c>
      <c r="AC135" s="97">
        <v>0</v>
      </c>
      <c r="AD135" s="97">
        <v>0</v>
      </c>
      <c r="AE135" s="97">
        <v>0</v>
      </c>
      <c r="AF135" s="97">
        <v>0</v>
      </c>
      <c r="AG135" s="97">
        <v>0</v>
      </c>
      <c r="AH135" s="97">
        <v>0</v>
      </c>
      <c r="AI135" s="97">
        <v>0</v>
      </c>
      <c r="AJ135" s="97">
        <v>0</v>
      </c>
      <c r="AK135" s="97">
        <v>0</v>
      </c>
      <c r="AL135" s="97">
        <v>0</v>
      </c>
      <c r="AM135" s="97">
        <v>0</v>
      </c>
      <c r="AN135" s="97">
        <v>0</v>
      </c>
      <c r="AO135" s="97">
        <v>0</v>
      </c>
      <c r="AP135" s="97">
        <v>0</v>
      </c>
      <c r="AQ135" s="97">
        <v>0</v>
      </c>
      <c r="AR135" s="97">
        <v>0</v>
      </c>
      <c r="AS135" s="97">
        <v>0</v>
      </c>
      <c r="AT135" s="97">
        <v>0</v>
      </c>
      <c r="AU135" s="97">
        <v>0</v>
      </c>
      <c r="AV135" s="97">
        <v>0</v>
      </c>
      <c r="AW135" s="97">
        <v>0</v>
      </c>
      <c r="AX135" s="97">
        <v>0</v>
      </c>
      <c r="AY135" s="97">
        <v>0</v>
      </c>
      <c r="AZ135" s="97">
        <v>0</v>
      </c>
      <c r="BA135" s="97">
        <v>0</v>
      </c>
      <c r="BB135" s="97">
        <v>0</v>
      </c>
      <c r="BC135" s="97">
        <v>0</v>
      </c>
      <c r="BD135" s="97">
        <v>0</v>
      </c>
      <c r="BE135" s="97">
        <v>0</v>
      </c>
      <c r="BF135" s="97">
        <v>0</v>
      </c>
      <c r="BG135" s="97">
        <v>0</v>
      </c>
      <c r="BH135" s="97">
        <v>0</v>
      </c>
      <c r="BI135" s="97">
        <v>0</v>
      </c>
      <c r="BJ135" s="97">
        <v>0</v>
      </c>
      <c r="BK135" s="97">
        <v>0</v>
      </c>
      <c r="BL135" s="97">
        <v>0</v>
      </c>
      <c r="BM135" s="97">
        <v>0</v>
      </c>
      <c r="BN135" s="97">
        <v>0</v>
      </c>
      <c r="BO135" s="97">
        <v>0</v>
      </c>
      <c r="BP135" s="97">
        <v>0</v>
      </c>
      <c r="BQ135" s="97">
        <v>0</v>
      </c>
      <c r="BR135" s="97">
        <v>0</v>
      </c>
      <c r="BS135" s="97">
        <v>0</v>
      </c>
      <c r="BT135" s="97">
        <v>0</v>
      </c>
      <c r="BU135" s="97">
        <v>0</v>
      </c>
      <c r="BV135" s="97">
        <v>0</v>
      </c>
      <c r="BW135" s="97">
        <v>0</v>
      </c>
      <c r="BX135" s="97">
        <v>0</v>
      </c>
      <c r="BY135" s="97">
        <v>0</v>
      </c>
      <c r="BZ135" s="97">
        <v>0</v>
      </c>
      <c r="CA135" s="97">
        <v>0</v>
      </c>
      <c r="CB135" s="97">
        <v>0</v>
      </c>
      <c r="CC135" s="97">
        <v>0</v>
      </c>
      <c r="CD135" s="97">
        <v>0</v>
      </c>
      <c r="CE135" s="97">
        <v>0</v>
      </c>
      <c r="CF135" s="97">
        <v>0</v>
      </c>
      <c r="CG135" s="97">
        <v>0</v>
      </c>
      <c r="CH135" s="97">
        <v>0</v>
      </c>
      <c r="CI135" s="97">
        <v>0</v>
      </c>
      <c r="CJ135" s="97">
        <v>0</v>
      </c>
      <c r="CK135" s="97">
        <v>0</v>
      </c>
      <c r="CL135" s="97">
        <v>0</v>
      </c>
      <c r="CM135" s="97">
        <v>0</v>
      </c>
      <c r="CN135" s="97">
        <v>0</v>
      </c>
      <c r="CO135" s="97">
        <v>0</v>
      </c>
      <c r="CP135" s="97">
        <v>0</v>
      </c>
      <c r="CQ135" s="97">
        <v>0</v>
      </c>
      <c r="CR135" s="97">
        <v>0</v>
      </c>
      <c r="CS135" s="97">
        <v>0</v>
      </c>
      <c r="CT135" s="97">
        <v>0</v>
      </c>
      <c r="CU135" s="97">
        <v>0</v>
      </c>
      <c r="CV135" s="97">
        <v>0</v>
      </c>
      <c r="CW135" s="97">
        <v>0</v>
      </c>
      <c r="CX135" s="97">
        <v>0</v>
      </c>
      <c r="CY135" s="97">
        <v>0</v>
      </c>
      <c r="CZ135" s="97">
        <v>0</v>
      </c>
      <c r="DA135" s="97">
        <v>0</v>
      </c>
      <c r="DB135" s="97">
        <v>0</v>
      </c>
      <c r="DC135" s="97">
        <v>0</v>
      </c>
      <c r="DD135" s="97">
        <v>0</v>
      </c>
      <c r="DE135" s="97">
        <v>0</v>
      </c>
      <c r="DF135" s="97">
        <v>0</v>
      </c>
      <c r="DG135" s="97">
        <v>0</v>
      </c>
      <c r="DH135" s="97">
        <v>0</v>
      </c>
      <c r="DI135" s="97">
        <v>0</v>
      </c>
      <c r="DJ135" s="97">
        <v>0</v>
      </c>
      <c r="DK135" s="97">
        <v>0</v>
      </c>
      <c r="DL135" s="97">
        <v>0</v>
      </c>
      <c r="DM135" s="97">
        <v>0</v>
      </c>
      <c r="DN135" s="97">
        <v>0</v>
      </c>
      <c r="DO135" s="97">
        <v>0</v>
      </c>
      <c r="DP135" s="97">
        <v>0</v>
      </c>
      <c r="DQ135" s="97">
        <v>0</v>
      </c>
      <c r="DR135" s="97">
        <v>0</v>
      </c>
      <c r="DS135" s="97">
        <v>0</v>
      </c>
      <c r="DT135" s="97">
        <v>0</v>
      </c>
      <c r="DU135" s="97">
        <v>0</v>
      </c>
      <c r="DV135" s="97">
        <v>0</v>
      </c>
      <c r="DW135" s="97">
        <v>0</v>
      </c>
      <c r="DX135" s="97">
        <v>0</v>
      </c>
      <c r="DY135" s="97">
        <v>0</v>
      </c>
      <c r="DZ135" s="97">
        <v>0</v>
      </c>
      <c r="EA135" s="97">
        <v>0</v>
      </c>
      <c r="EB135" s="97">
        <v>0</v>
      </c>
      <c r="EC135" s="97">
        <v>0</v>
      </c>
      <c r="ED135" s="97">
        <v>0</v>
      </c>
      <c r="EE135" s="97">
        <v>0</v>
      </c>
      <c r="EF135" s="97">
        <v>0</v>
      </c>
      <c r="EG135" s="97">
        <v>0</v>
      </c>
      <c r="EH135" s="97">
        <v>0</v>
      </c>
      <c r="EI135" s="97">
        <v>0</v>
      </c>
      <c r="EJ135" s="97">
        <v>0</v>
      </c>
      <c r="EK135" s="97">
        <v>0</v>
      </c>
      <c r="EL135" s="97">
        <v>0</v>
      </c>
      <c r="EM135" s="97">
        <v>0</v>
      </c>
      <c r="EN135" s="97">
        <v>0</v>
      </c>
      <c r="EO135" s="97">
        <v>0</v>
      </c>
      <c r="EP135" s="97">
        <v>0</v>
      </c>
      <c r="EQ135" s="97">
        <v>0</v>
      </c>
      <c r="ER135" s="97">
        <v>0</v>
      </c>
      <c r="ES135" s="97">
        <v>0</v>
      </c>
      <c r="ET135" s="97">
        <v>0</v>
      </c>
      <c r="EU135" s="97">
        <v>0</v>
      </c>
      <c r="EV135" s="97">
        <v>0</v>
      </c>
      <c r="EW135" s="97">
        <v>0</v>
      </c>
      <c r="EX135" s="97">
        <v>0</v>
      </c>
      <c r="EY135" s="97">
        <v>0</v>
      </c>
      <c r="EZ135" s="97">
        <v>0</v>
      </c>
      <c r="FA135" s="97">
        <v>0</v>
      </c>
      <c r="FB135" s="97">
        <v>0</v>
      </c>
      <c r="FC135" s="97">
        <v>0</v>
      </c>
      <c r="FD135" s="97">
        <v>0</v>
      </c>
      <c r="FE135" s="97">
        <v>0</v>
      </c>
      <c r="FF135" s="97">
        <v>0</v>
      </c>
      <c r="FG135" s="97">
        <v>0</v>
      </c>
      <c r="FH135" s="97">
        <v>0</v>
      </c>
      <c r="FI135" s="97">
        <v>0</v>
      </c>
      <c r="FJ135" s="97">
        <v>0</v>
      </c>
      <c r="FK135" s="97">
        <v>0</v>
      </c>
      <c r="FL135" s="97">
        <v>0</v>
      </c>
      <c r="FM135" s="97">
        <v>0</v>
      </c>
      <c r="FN135" s="97">
        <v>0</v>
      </c>
      <c r="FO135" s="97">
        <v>0</v>
      </c>
      <c r="FP135" s="97">
        <v>0</v>
      </c>
      <c r="FQ135" s="97">
        <v>0</v>
      </c>
      <c r="FR135" s="97">
        <v>0</v>
      </c>
      <c r="FS135" s="97">
        <v>0</v>
      </c>
      <c r="FT135" s="97">
        <v>0</v>
      </c>
      <c r="FU135" s="97">
        <v>0</v>
      </c>
      <c r="FV135" s="97">
        <v>0</v>
      </c>
      <c r="FW135" s="97">
        <v>0</v>
      </c>
      <c r="FX135" s="97">
        <v>0</v>
      </c>
      <c r="FY135" s="97">
        <v>0</v>
      </c>
      <c r="FZ135" s="97">
        <v>0</v>
      </c>
      <c r="GA135" s="97">
        <v>0</v>
      </c>
      <c r="GB135" s="97">
        <v>0</v>
      </c>
      <c r="GC135" s="97">
        <v>0</v>
      </c>
      <c r="GD135" s="97">
        <v>0</v>
      </c>
      <c r="GE135" s="97">
        <v>0</v>
      </c>
      <c r="GF135" s="97">
        <v>0</v>
      </c>
      <c r="GG135" s="97">
        <v>0</v>
      </c>
      <c r="GH135" s="97">
        <v>0</v>
      </c>
      <c r="GI135" s="97">
        <v>0</v>
      </c>
      <c r="GJ135" s="97">
        <v>0</v>
      </c>
      <c r="GK135" s="97">
        <v>0</v>
      </c>
      <c r="GL135" s="97">
        <v>0</v>
      </c>
      <c r="GM135" s="97">
        <v>0</v>
      </c>
      <c r="GN135" s="97">
        <v>0</v>
      </c>
      <c r="GO135" s="97">
        <v>0</v>
      </c>
      <c r="GP135" s="97">
        <v>0</v>
      </c>
      <c r="GQ135" s="97">
        <v>0</v>
      </c>
      <c r="GR135" s="97">
        <v>0</v>
      </c>
      <c r="GS135" s="97">
        <v>0</v>
      </c>
      <c r="GT135" s="97">
        <v>0</v>
      </c>
      <c r="GU135" s="97">
        <v>0</v>
      </c>
      <c r="GV135" s="97">
        <v>0</v>
      </c>
      <c r="GW135" s="97">
        <v>0</v>
      </c>
      <c r="GX135" s="97">
        <v>0</v>
      </c>
      <c r="GY135" s="97">
        <v>0</v>
      </c>
      <c r="GZ135" s="97">
        <v>0</v>
      </c>
    </row>
    <row r="136" spans="2:208" ht="17.25" hidden="1" outlineLevel="2" x14ac:dyDescent="0.3">
      <c r="B136" s="21">
        <v>20</v>
      </c>
      <c r="C136" s="24">
        <v>265</v>
      </c>
      <c r="D136" s="87"/>
      <c r="E136" s="61"/>
      <c r="F136" s="24">
        <v>265</v>
      </c>
      <c r="G136" s="80"/>
      <c r="H136" s="34" t="s">
        <v>132</v>
      </c>
      <c r="I136" s="95">
        <v>0</v>
      </c>
      <c r="J136" s="95">
        <v>0</v>
      </c>
      <c r="K136" s="95">
        <v>0</v>
      </c>
      <c r="L136" s="95">
        <v>0</v>
      </c>
      <c r="M136" s="95">
        <v>0</v>
      </c>
      <c r="N136" s="95">
        <v>0</v>
      </c>
      <c r="O136" s="95">
        <v>0</v>
      </c>
      <c r="P136" s="95">
        <v>0</v>
      </c>
      <c r="Q136" s="95">
        <v>0</v>
      </c>
      <c r="R136" s="95">
        <v>0</v>
      </c>
      <c r="S136" s="95">
        <v>0</v>
      </c>
      <c r="T136" s="95">
        <v>0</v>
      </c>
      <c r="U136" s="95">
        <v>0</v>
      </c>
      <c r="V136" s="95">
        <v>0</v>
      </c>
      <c r="W136" s="95">
        <v>0</v>
      </c>
      <c r="X136" s="95">
        <v>0</v>
      </c>
      <c r="Y136" s="95">
        <v>0</v>
      </c>
      <c r="Z136" s="95">
        <v>0</v>
      </c>
      <c r="AA136" s="95">
        <v>0</v>
      </c>
      <c r="AB136" s="95">
        <v>0</v>
      </c>
      <c r="AC136" s="95">
        <v>0</v>
      </c>
      <c r="AD136" s="95">
        <v>0</v>
      </c>
      <c r="AE136" s="95">
        <v>0</v>
      </c>
      <c r="AF136" s="95">
        <v>0</v>
      </c>
      <c r="AG136" s="95">
        <v>0</v>
      </c>
      <c r="AH136" s="95">
        <v>0</v>
      </c>
      <c r="AI136" s="95">
        <v>0</v>
      </c>
      <c r="AJ136" s="95">
        <v>0</v>
      </c>
      <c r="AK136" s="95">
        <v>0</v>
      </c>
      <c r="AL136" s="95">
        <v>0</v>
      </c>
      <c r="AM136" s="95">
        <v>0</v>
      </c>
      <c r="AN136" s="95">
        <v>0</v>
      </c>
      <c r="AO136" s="95">
        <v>0</v>
      </c>
      <c r="AP136" s="95">
        <v>0</v>
      </c>
      <c r="AQ136" s="95">
        <v>0</v>
      </c>
      <c r="AR136" s="95">
        <v>0</v>
      </c>
      <c r="AS136" s="95">
        <v>0</v>
      </c>
      <c r="AT136" s="95">
        <v>0</v>
      </c>
      <c r="AU136" s="95">
        <v>0</v>
      </c>
      <c r="AV136" s="95">
        <v>0</v>
      </c>
      <c r="AW136" s="95">
        <v>0</v>
      </c>
      <c r="AX136" s="95">
        <v>0</v>
      </c>
      <c r="AY136" s="95">
        <v>0</v>
      </c>
      <c r="AZ136" s="95">
        <v>0</v>
      </c>
      <c r="BA136" s="95">
        <v>0</v>
      </c>
      <c r="BB136" s="95">
        <v>0</v>
      </c>
      <c r="BC136" s="95">
        <v>0</v>
      </c>
      <c r="BD136" s="95">
        <v>0</v>
      </c>
      <c r="BE136" s="95">
        <v>0</v>
      </c>
      <c r="BF136" s="95">
        <v>0</v>
      </c>
      <c r="BG136" s="95">
        <v>0</v>
      </c>
      <c r="BH136" s="95">
        <v>0</v>
      </c>
      <c r="BI136" s="95">
        <v>0</v>
      </c>
      <c r="BJ136" s="95">
        <v>0</v>
      </c>
      <c r="BK136" s="95">
        <v>0</v>
      </c>
      <c r="BL136" s="95">
        <v>0</v>
      </c>
      <c r="BM136" s="95">
        <v>0</v>
      </c>
      <c r="BN136" s="95">
        <v>0</v>
      </c>
      <c r="BO136" s="95">
        <v>0</v>
      </c>
      <c r="BP136" s="95">
        <v>0</v>
      </c>
      <c r="BQ136" s="95">
        <v>0</v>
      </c>
      <c r="BR136" s="95">
        <v>0</v>
      </c>
      <c r="BS136" s="95">
        <v>0</v>
      </c>
      <c r="BT136" s="95">
        <v>0</v>
      </c>
      <c r="BU136" s="95">
        <v>0</v>
      </c>
      <c r="BV136" s="95">
        <v>0</v>
      </c>
      <c r="BW136" s="95">
        <v>0</v>
      </c>
      <c r="BX136" s="95">
        <v>0</v>
      </c>
      <c r="BY136" s="95">
        <v>0</v>
      </c>
      <c r="BZ136" s="95">
        <v>0</v>
      </c>
      <c r="CA136" s="95">
        <v>0</v>
      </c>
      <c r="CB136" s="95">
        <v>0</v>
      </c>
      <c r="CC136" s="95">
        <v>0</v>
      </c>
      <c r="CD136" s="95">
        <v>0</v>
      </c>
      <c r="CE136" s="95">
        <v>0</v>
      </c>
      <c r="CF136" s="95">
        <v>0</v>
      </c>
      <c r="CG136" s="95">
        <v>0</v>
      </c>
      <c r="CH136" s="95">
        <v>0</v>
      </c>
      <c r="CI136" s="95">
        <v>0</v>
      </c>
      <c r="CJ136" s="95">
        <v>0</v>
      </c>
      <c r="CK136" s="95">
        <v>0</v>
      </c>
      <c r="CL136" s="95">
        <v>0</v>
      </c>
      <c r="CM136" s="95">
        <v>0</v>
      </c>
      <c r="CN136" s="95">
        <v>0</v>
      </c>
      <c r="CO136" s="95">
        <v>0</v>
      </c>
      <c r="CP136" s="95">
        <v>0</v>
      </c>
      <c r="CQ136" s="95">
        <v>0</v>
      </c>
      <c r="CR136" s="95">
        <v>0</v>
      </c>
      <c r="CS136" s="95">
        <v>0</v>
      </c>
      <c r="CT136" s="95">
        <v>0</v>
      </c>
      <c r="CU136" s="95">
        <v>0</v>
      </c>
      <c r="CV136" s="95">
        <v>0</v>
      </c>
      <c r="CW136" s="95">
        <v>0</v>
      </c>
      <c r="CX136" s="95">
        <v>0</v>
      </c>
      <c r="CY136" s="95">
        <v>0</v>
      </c>
      <c r="CZ136" s="95">
        <v>0</v>
      </c>
      <c r="DA136" s="95">
        <v>0</v>
      </c>
      <c r="DB136" s="95">
        <v>0</v>
      </c>
      <c r="DC136" s="95">
        <v>0</v>
      </c>
      <c r="DD136" s="95">
        <v>0</v>
      </c>
      <c r="DE136" s="95">
        <v>0</v>
      </c>
      <c r="DF136" s="95">
        <v>0</v>
      </c>
      <c r="DG136" s="95">
        <v>0</v>
      </c>
      <c r="DH136" s="95">
        <v>0</v>
      </c>
      <c r="DI136" s="95">
        <v>0</v>
      </c>
      <c r="DJ136" s="95">
        <v>0</v>
      </c>
      <c r="DK136" s="95">
        <v>0</v>
      </c>
      <c r="DL136" s="95">
        <v>0</v>
      </c>
      <c r="DM136" s="95">
        <v>0</v>
      </c>
      <c r="DN136" s="95">
        <v>0</v>
      </c>
      <c r="DO136" s="95">
        <v>0</v>
      </c>
      <c r="DP136" s="95">
        <v>0</v>
      </c>
      <c r="DQ136" s="95">
        <v>0</v>
      </c>
      <c r="DR136" s="95">
        <v>0</v>
      </c>
      <c r="DS136" s="95">
        <v>0</v>
      </c>
      <c r="DT136" s="95">
        <v>0</v>
      </c>
      <c r="DU136" s="95">
        <v>0</v>
      </c>
      <c r="DV136" s="95">
        <v>0</v>
      </c>
      <c r="DW136" s="95">
        <v>0</v>
      </c>
      <c r="DX136" s="95">
        <v>0</v>
      </c>
      <c r="DY136" s="95">
        <v>0</v>
      </c>
      <c r="DZ136" s="95">
        <v>0</v>
      </c>
      <c r="EA136" s="95">
        <v>0</v>
      </c>
      <c r="EB136" s="95">
        <v>0</v>
      </c>
      <c r="EC136" s="95">
        <v>0</v>
      </c>
      <c r="ED136" s="95">
        <v>0</v>
      </c>
      <c r="EE136" s="95">
        <v>0</v>
      </c>
      <c r="EF136" s="95">
        <v>0</v>
      </c>
      <c r="EG136" s="95">
        <v>0</v>
      </c>
      <c r="EH136" s="95">
        <v>0</v>
      </c>
      <c r="EI136" s="95">
        <v>0</v>
      </c>
      <c r="EJ136" s="95">
        <v>0</v>
      </c>
      <c r="EK136" s="95">
        <v>0</v>
      </c>
      <c r="EL136" s="95">
        <v>0</v>
      </c>
      <c r="EM136" s="95">
        <v>0</v>
      </c>
      <c r="EN136" s="95">
        <v>0</v>
      </c>
      <c r="EO136" s="95">
        <v>0</v>
      </c>
      <c r="EP136" s="95">
        <v>0</v>
      </c>
      <c r="EQ136" s="95">
        <v>0</v>
      </c>
      <c r="ER136" s="95">
        <v>0</v>
      </c>
      <c r="ES136" s="95">
        <v>0</v>
      </c>
      <c r="ET136" s="95">
        <v>0</v>
      </c>
      <c r="EU136" s="95">
        <v>0</v>
      </c>
      <c r="EV136" s="95">
        <v>0</v>
      </c>
      <c r="EW136" s="95">
        <v>0</v>
      </c>
      <c r="EX136" s="95">
        <v>0</v>
      </c>
      <c r="EY136" s="95">
        <v>0</v>
      </c>
      <c r="EZ136" s="95">
        <v>0</v>
      </c>
      <c r="FA136" s="95">
        <v>0</v>
      </c>
      <c r="FB136" s="95">
        <v>0</v>
      </c>
      <c r="FC136" s="95">
        <v>0</v>
      </c>
      <c r="FD136" s="95">
        <v>0</v>
      </c>
      <c r="FE136" s="95">
        <v>0</v>
      </c>
      <c r="FF136" s="95">
        <v>0</v>
      </c>
      <c r="FG136" s="95">
        <v>0</v>
      </c>
      <c r="FH136" s="95">
        <v>0</v>
      </c>
      <c r="FI136" s="95">
        <v>0</v>
      </c>
      <c r="FJ136" s="95">
        <v>0</v>
      </c>
      <c r="FK136" s="95">
        <v>0</v>
      </c>
      <c r="FL136" s="95">
        <v>0</v>
      </c>
      <c r="FM136" s="95">
        <v>0</v>
      </c>
      <c r="FN136" s="95">
        <v>0</v>
      </c>
      <c r="FO136" s="95">
        <v>0</v>
      </c>
      <c r="FP136" s="95">
        <v>0</v>
      </c>
      <c r="FQ136" s="95">
        <v>0</v>
      </c>
      <c r="FR136" s="95">
        <v>0</v>
      </c>
      <c r="FS136" s="95">
        <v>0</v>
      </c>
      <c r="FT136" s="95">
        <v>0</v>
      </c>
      <c r="FU136" s="95">
        <v>0</v>
      </c>
      <c r="FV136" s="95">
        <v>0</v>
      </c>
      <c r="FW136" s="95">
        <v>0</v>
      </c>
      <c r="FX136" s="95">
        <v>0</v>
      </c>
      <c r="FY136" s="95">
        <v>0</v>
      </c>
      <c r="FZ136" s="95">
        <v>0</v>
      </c>
      <c r="GA136" s="95">
        <v>0</v>
      </c>
      <c r="GB136" s="95">
        <v>0</v>
      </c>
      <c r="GC136" s="95">
        <v>0</v>
      </c>
      <c r="GD136" s="95">
        <v>0</v>
      </c>
      <c r="GE136" s="95">
        <v>0</v>
      </c>
      <c r="GF136" s="95">
        <v>0</v>
      </c>
      <c r="GG136" s="95">
        <v>0</v>
      </c>
      <c r="GH136" s="95">
        <v>0</v>
      </c>
      <c r="GI136" s="95">
        <v>0</v>
      </c>
      <c r="GJ136" s="95">
        <v>0</v>
      </c>
      <c r="GK136" s="95">
        <v>0</v>
      </c>
      <c r="GL136" s="95">
        <v>0</v>
      </c>
      <c r="GM136" s="95">
        <v>0</v>
      </c>
      <c r="GN136" s="95">
        <v>0</v>
      </c>
      <c r="GO136" s="95">
        <v>0</v>
      </c>
      <c r="GP136" s="95">
        <v>0</v>
      </c>
      <c r="GQ136" s="95">
        <v>0</v>
      </c>
      <c r="GR136" s="95">
        <v>0</v>
      </c>
      <c r="GS136" s="95">
        <v>0</v>
      </c>
      <c r="GT136" s="95">
        <v>0</v>
      </c>
      <c r="GU136" s="95">
        <v>0</v>
      </c>
      <c r="GV136" s="95">
        <v>0</v>
      </c>
      <c r="GW136" s="95">
        <v>0</v>
      </c>
      <c r="GX136" s="95">
        <v>0</v>
      </c>
      <c r="GY136" s="95">
        <v>0</v>
      </c>
      <c r="GZ136" s="95">
        <v>0</v>
      </c>
    </row>
    <row r="137" spans="2:208" s="25" customFormat="1" ht="17.25" hidden="1" outlineLevel="1" x14ac:dyDescent="0.3">
      <c r="B137" s="183">
        <v>20</v>
      </c>
      <c r="C137" s="24">
        <v>27</v>
      </c>
      <c r="D137" s="75"/>
      <c r="E137" s="62">
        <v>27</v>
      </c>
      <c r="F137" s="63"/>
      <c r="G137" s="89"/>
      <c r="H137" s="64" t="s">
        <v>133</v>
      </c>
      <c r="I137" s="101">
        <v>0</v>
      </c>
      <c r="J137" s="101">
        <v>0</v>
      </c>
      <c r="K137" s="101">
        <v>0</v>
      </c>
      <c r="L137" s="101">
        <v>0</v>
      </c>
      <c r="M137" s="101">
        <v>0</v>
      </c>
      <c r="N137" s="101">
        <v>0</v>
      </c>
      <c r="O137" s="101">
        <v>0</v>
      </c>
      <c r="P137" s="101">
        <v>0</v>
      </c>
      <c r="Q137" s="101">
        <v>0</v>
      </c>
      <c r="R137" s="101">
        <v>0</v>
      </c>
      <c r="S137" s="101">
        <v>0</v>
      </c>
      <c r="T137" s="101">
        <v>0</v>
      </c>
      <c r="U137" s="101">
        <v>0</v>
      </c>
      <c r="V137" s="101">
        <v>0</v>
      </c>
      <c r="W137" s="101">
        <v>0</v>
      </c>
      <c r="X137" s="101">
        <v>0</v>
      </c>
      <c r="Y137" s="101">
        <v>0</v>
      </c>
      <c r="Z137" s="101">
        <v>0</v>
      </c>
      <c r="AA137" s="101">
        <v>0</v>
      </c>
      <c r="AB137" s="101">
        <v>0</v>
      </c>
      <c r="AC137" s="101">
        <v>0</v>
      </c>
      <c r="AD137" s="101">
        <v>0</v>
      </c>
      <c r="AE137" s="101">
        <v>0</v>
      </c>
      <c r="AF137" s="101">
        <v>0</v>
      </c>
      <c r="AG137" s="101">
        <v>0</v>
      </c>
      <c r="AH137" s="101">
        <v>0</v>
      </c>
      <c r="AI137" s="101">
        <v>0</v>
      </c>
      <c r="AJ137" s="101">
        <v>0</v>
      </c>
      <c r="AK137" s="101">
        <v>0</v>
      </c>
      <c r="AL137" s="101">
        <v>0</v>
      </c>
      <c r="AM137" s="101">
        <v>0</v>
      </c>
      <c r="AN137" s="101">
        <v>0</v>
      </c>
      <c r="AO137" s="101">
        <v>0</v>
      </c>
      <c r="AP137" s="101">
        <v>0</v>
      </c>
      <c r="AQ137" s="101">
        <v>0</v>
      </c>
      <c r="AR137" s="101">
        <v>0</v>
      </c>
      <c r="AS137" s="101">
        <v>0</v>
      </c>
      <c r="AT137" s="101">
        <v>0</v>
      </c>
      <c r="AU137" s="101">
        <v>0</v>
      </c>
      <c r="AV137" s="101">
        <v>0</v>
      </c>
      <c r="AW137" s="101">
        <v>0</v>
      </c>
      <c r="AX137" s="101">
        <v>0</v>
      </c>
      <c r="AY137" s="101">
        <v>0</v>
      </c>
      <c r="AZ137" s="101">
        <v>0</v>
      </c>
      <c r="BA137" s="101">
        <v>0</v>
      </c>
      <c r="BB137" s="101">
        <v>0</v>
      </c>
      <c r="BC137" s="101">
        <v>0</v>
      </c>
      <c r="BD137" s="101">
        <v>0</v>
      </c>
      <c r="BE137" s="101">
        <v>0</v>
      </c>
      <c r="BF137" s="101">
        <v>0</v>
      </c>
      <c r="BG137" s="101">
        <v>0</v>
      </c>
      <c r="BH137" s="101">
        <v>0</v>
      </c>
      <c r="BI137" s="101">
        <v>0</v>
      </c>
      <c r="BJ137" s="101">
        <v>0</v>
      </c>
      <c r="BK137" s="101">
        <v>0</v>
      </c>
      <c r="BL137" s="101">
        <v>0</v>
      </c>
      <c r="BM137" s="101">
        <v>0</v>
      </c>
      <c r="BN137" s="101">
        <v>0</v>
      </c>
      <c r="BO137" s="101">
        <v>0</v>
      </c>
      <c r="BP137" s="101">
        <v>0</v>
      </c>
      <c r="BQ137" s="101">
        <v>0</v>
      </c>
      <c r="BR137" s="101">
        <v>0</v>
      </c>
      <c r="BS137" s="101">
        <v>0</v>
      </c>
      <c r="BT137" s="101">
        <v>0</v>
      </c>
      <c r="BU137" s="101">
        <v>0</v>
      </c>
      <c r="BV137" s="101">
        <v>0</v>
      </c>
      <c r="BW137" s="101">
        <v>0</v>
      </c>
      <c r="BX137" s="101">
        <v>0</v>
      </c>
      <c r="BY137" s="101">
        <v>0</v>
      </c>
      <c r="BZ137" s="101">
        <v>0</v>
      </c>
      <c r="CA137" s="101">
        <v>0</v>
      </c>
      <c r="CB137" s="101">
        <v>0</v>
      </c>
      <c r="CC137" s="101">
        <v>0</v>
      </c>
      <c r="CD137" s="101">
        <v>0</v>
      </c>
      <c r="CE137" s="101">
        <v>0</v>
      </c>
      <c r="CF137" s="101">
        <v>0</v>
      </c>
      <c r="CG137" s="101">
        <v>0</v>
      </c>
      <c r="CH137" s="101">
        <v>0</v>
      </c>
      <c r="CI137" s="101">
        <v>0</v>
      </c>
      <c r="CJ137" s="101">
        <v>0</v>
      </c>
      <c r="CK137" s="101">
        <v>0</v>
      </c>
      <c r="CL137" s="101">
        <v>0</v>
      </c>
      <c r="CM137" s="101">
        <v>0</v>
      </c>
      <c r="CN137" s="101">
        <v>0</v>
      </c>
      <c r="CO137" s="101">
        <v>0</v>
      </c>
      <c r="CP137" s="101">
        <v>0</v>
      </c>
      <c r="CQ137" s="101">
        <v>0</v>
      </c>
      <c r="CR137" s="101">
        <v>0</v>
      </c>
      <c r="CS137" s="101">
        <v>0</v>
      </c>
      <c r="CT137" s="101">
        <v>0</v>
      </c>
      <c r="CU137" s="101">
        <v>0</v>
      </c>
      <c r="CV137" s="101">
        <v>0</v>
      </c>
      <c r="CW137" s="101">
        <v>0</v>
      </c>
      <c r="CX137" s="101">
        <v>0</v>
      </c>
      <c r="CY137" s="101">
        <v>0</v>
      </c>
      <c r="CZ137" s="101">
        <v>0</v>
      </c>
      <c r="DA137" s="101">
        <v>0</v>
      </c>
      <c r="DB137" s="101">
        <v>0</v>
      </c>
      <c r="DC137" s="101">
        <v>0</v>
      </c>
      <c r="DD137" s="101">
        <v>0</v>
      </c>
      <c r="DE137" s="101">
        <v>0</v>
      </c>
      <c r="DF137" s="101">
        <v>0</v>
      </c>
      <c r="DG137" s="101">
        <v>0</v>
      </c>
      <c r="DH137" s="101">
        <v>0</v>
      </c>
      <c r="DI137" s="101">
        <v>0</v>
      </c>
      <c r="DJ137" s="101">
        <v>0</v>
      </c>
      <c r="DK137" s="101">
        <v>0</v>
      </c>
      <c r="DL137" s="101">
        <v>0</v>
      </c>
      <c r="DM137" s="101">
        <v>0</v>
      </c>
      <c r="DN137" s="101">
        <v>0</v>
      </c>
      <c r="DO137" s="101">
        <v>0</v>
      </c>
      <c r="DP137" s="101">
        <v>0</v>
      </c>
      <c r="DQ137" s="101">
        <v>0</v>
      </c>
      <c r="DR137" s="101">
        <v>0</v>
      </c>
      <c r="DS137" s="101">
        <v>0</v>
      </c>
      <c r="DT137" s="101">
        <v>0</v>
      </c>
      <c r="DU137" s="101">
        <v>0</v>
      </c>
      <c r="DV137" s="101">
        <v>0</v>
      </c>
      <c r="DW137" s="101">
        <v>0</v>
      </c>
      <c r="DX137" s="101">
        <v>0</v>
      </c>
      <c r="DY137" s="101">
        <v>0</v>
      </c>
      <c r="DZ137" s="101">
        <v>0</v>
      </c>
      <c r="EA137" s="101">
        <v>0</v>
      </c>
      <c r="EB137" s="101">
        <v>0</v>
      </c>
      <c r="EC137" s="101">
        <v>0</v>
      </c>
      <c r="ED137" s="101">
        <v>0</v>
      </c>
      <c r="EE137" s="101">
        <v>0</v>
      </c>
      <c r="EF137" s="101">
        <v>5180000</v>
      </c>
      <c r="EG137" s="101">
        <v>0</v>
      </c>
      <c r="EH137" s="101">
        <v>0</v>
      </c>
      <c r="EI137" s="101">
        <v>0</v>
      </c>
      <c r="EJ137" s="101">
        <v>0</v>
      </c>
      <c r="EK137" s="101">
        <v>0</v>
      </c>
      <c r="EL137" s="101">
        <v>0</v>
      </c>
      <c r="EM137" s="101">
        <v>0</v>
      </c>
      <c r="EN137" s="101">
        <v>0</v>
      </c>
      <c r="EO137" s="101">
        <v>0</v>
      </c>
      <c r="EP137" s="101">
        <v>0</v>
      </c>
      <c r="EQ137" s="101">
        <v>0</v>
      </c>
      <c r="ER137" s="101">
        <v>297582539</v>
      </c>
      <c r="ES137" s="101">
        <v>0</v>
      </c>
      <c r="ET137" s="101">
        <v>0</v>
      </c>
      <c r="EU137" s="101">
        <v>0</v>
      </c>
      <c r="EV137" s="101">
        <v>297582539</v>
      </c>
      <c r="EW137" s="101">
        <v>0</v>
      </c>
      <c r="EX137" s="101">
        <v>0</v>
      </c>
      <c r="EY137" s="101">
        <v>0</v>
      </c>
      <c r="EZ137" s="101">
        <v>0</v>
      </c>
      <c r="FA137" s="101">
        <v>0</v>
      </c>
      <c r="FB137" s="101">
        <v>0</v>
      </c>
      <c r="FC137" s="101">
        <v>0</v>
      </c>
      <c r="FD137" s="101">
        <v>0</v>
      </c>
      <c r="FE137" s="101">
        <v>0</v>
      </c>
      <c r="FF137" s="101">
        <v>0</v>
      </c>
      <c r="FG137" s="101">
        <v>0</v>
      </c>
      <c r="FH137" s="101">
        <v>0</v>
      </c>
      <c r="FI137" s="101">
        <v>0</v>
      </c>
      <c r="FJ137" s="101">
        <v>0</v>
      </c>
      <c r="FK137" s="101">
        <v>0</v>
      </c>
      <c r="FL137" s="101">
        <v>0</v>
      </c>
      <c r="FM137" s="101">
        <v>0</v>
      </c>
      <c r="FN137" s="101">
        <v>0</v>
      </c>
      <c r="FO137" s="101">
        <v>0</v>
      </c>
      <c r="FP137" s="101">
        <v>0</v>
      </c>
      <c r="FQ137" s="101">
        <v>0</v>
      </c>
      <c r="FR137" s="101">
        <v>0</v>
      </c>
      <c r="FS137" s="101">
        <v>0</v>
      </c>
      <c r="FT137" s="101">
        <v>0</v>
      </c>
      <c r="FU137" s="101">
        <v>0</v>
      </c>
      <c r="FV137" s="101">
        <v>0</v>
      </c>
      <c r="FW137" s="101">
        <v>0</v>
      </c>
      <c r="FX137" s="101">
        <v>0</v>
      </c>
      <c r="FY137" s="101">
        <v>0</v>
      </c>
      <c r="FZ137" s="101">
        <v>0</v>
      </c>
      <c r="GA137" s="101">
        <v>0</v>
      </c>
      <c r="GB137" s="101">
        <v>0</v>
      </c>
      <c r="GC137" s="101">
        <v>0</v>
      </c>
      <c r="GD137" s="101">
        <v>0</v>
      </c>
      <c r="GE137" s="101">
        <v>0</v>
      </c>
      <c r="GF137" s="101">
        <v>0</v>
      </c>
      <c r="GG137" s="101">
        <v>0</v>
      </c>
      <c r="GH137" s="101">
        <v>0</v>
      </c>
      <c r="GI137" s="101">
        <v>0</v>
      </c>
      <c r="GJ137" s="101">
        <v>0</v>
      </c>
      <c r="GK137" s="101">
        <v>0</v>
      </c>
      <c r="GL137" s="101">
        <v>0</v>
      </c>
      <c r="GM137" s="101">
        <v>0</v>
      </c>
      <c r="GN137" s="101">
        <v>0</v>
      </c>
      <c r="GO137" s="101">
        <v>0</v>
      </c>
      <c r="GP137" s="101">
        <v>0</v>
      </c>
      <c r="GQ137" s="101">
        <v>0</v>
      </c>
      <c r="GR137" s="101">
        <v>0</v>
      </c>
      <c r="GS137" s="101">
        <v>0</v>
      </c>
      <c r="GT137" s="101">
        <v>0</v>
      </c>
      <c r="GU137" s="101">
        <v>0</v>
      </c>
      <c r="GV137" s="101">
        <v>0</v>
      </c>
      <c r="GW137" s="101">
        <v>0</v>
      </c>
      <c r="GX137" s="101">
        <v>0</v>
      </c>
      <c r="GY137" s="101">
        <v>0</v>
      </c>
      <c r="GZ137" s="101">
        <v>0</v>
      </c>
    </row>
    <row r="138" spans="2:208" s="25" customFormat="1" ht="17.25" hidden="1" outlineLevel="1" x14ac:dyDescent="0.3">
      <c r="B138" s="183">
        <v>20</v>
      </c>
      <c r="C138" s="51">
        <v>28</v>
      </c>
      <c r="D138" s="75"/>
      <c r="E138" s="51">
        <v>28</v>
      </c>
      <c r="F138" s="51"/>
      <c r="G138" s="76"/>
      <c r="H138" s="37" t="s">
        <v>134</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0</v>
      </c>
      <c r="Z138" s="96">
        <v>0</v>
      </c>
      <c r="AA138" s="96">
        <v>0</v>
      </c>
      <c r="AB138" s="96">
        <v>0</v>
      </c>
      <c r="AC138" s="96">
        <v>0</v>
      </c>
      <c r="AD138" s="96">
        <v>0</v>
      </c>
      <c r="AE138" s="96">
        <v>0</v>
      </c>
      <c r="AF138" s="96">
        <v>0</v>
      </c>
      <c r="AG138" s="96">
        <v>0</v>
      </c>
      <c r="AH138" s="96">
        <v>0</v>
      </c>
      <c r="AI138" s="96">
        <v>0</v>
      </c>
      <c r="AJ138" s="96">
        <v>0</v>
      </c>
      <c r="AK138" s="96">
        <v>0</v>
      </c>
      <c r="AL138" s="96">
        <v>0</v>
      </c>
      <c r="AM138" s="96">
        <v>0</v>
      </c>
      <c r="AN138" s="96">
        <v>0</v>
      </c>
      <c r="AO138" s="96">
        <v>0</v>
      </c>
      <c r="AP138" s="96">
        <v>0</v>
      </c>
      <c r="AQ138" s="96">
        <v>0</v>
      </c>
      <c r="AR138" s="96">
        <v>0</v>
      </c>
      <c r="AS138" s="96">
        <v>0</v>
      </c>
      <c r="AT138" s="96">
        <v>0</v>
      </c>
      <c r="AU138" s="96">
        <v>0</v>
      </c>
      <c r="AV138" s="96">
        <v>0</v>
      </c>
      <c r="AW138" s="96">
        <v>0</v>
      </c>
      <c r="AX138" s="96">
        <v>0</v>
      </c>
      <c r="AY138" s="96">
        <v>0</v>
      </c>
      <c r="AZ138" s="96">
        <v>0</v>
      </c>
      <c r="BA138" s="96">
        <v>0</v>
      </c>
      <c r="BB138" s="96">
        <v>0</v>
      </c>
      <c r="BC138" s="96">
        <v>0</v>
      </c>
      <c r="BD138" s="96">
        <v>0</v>
      </c>
      <c r="BE138" s="96">
        <v>0</v>
      </c>
      <c r="BF138" s="96">
        <v>0</v>
      </c>
      <c r="BG138" s="96">
        <v>0</v>
      </c>
      <c r="BH138" s="96">
        <v>0</v>
      </c>
      <c r="BI138" s="96">
        <v>0</v>
      </c>
      <c r="BJ138" s="96">
        <v>0</v>
      </c>
      <c r="BK138" s="96">
        <v>0</v>
      </c>
      <c r="BL138" s="96">
        <v>0</v>
      </c>
      <c r="BM138" s="96">
        <v>0</v>
      </c>
      <c r="BN138" s="96">
        <v>0</v>
      </c>
      <c r="BO138" s="96">
        <v>0</v>
      </c>
      <c r="BP138" s="96">
        <v>0</v>
      </c>
      <c r="BQ138" s="96">
        <v>0</v>
      </c>
      <c r="BR138" s="96">
        <v>0</v>
      </c>
      <c r="BS138" s="96">
        <v>0</v>
      </c>
      <c r="BT138" s="96">
        <v>0</v>
      </c>
      <c r="BU138" s="96">
        <v>0</v>
      </c>
      <c r="BV138" s="96">
        <v>0</v>
      </c>
      <c r="BW138" s="96">
        <v>0</v>
      </c>
      <c r="BX138" s="96">
        <v>0</v>
      </c>
      <c r="BY138" s="96">
        <v>0</v>
      </c>
      <c r="BZ138" s="96">
        <v>0</v>
      </c>
      <c r="CA138" s="96">
        <v>0</v>
      </c>
      <c r="CB138" s="96">
        <v>0</v>
      </c>
      <c r="CC138" s="96">
        <v>0</v>
      </c>
      <c r="CD138" s="96">
        <v>0</v>
      </c>
      <c r="CE138" s="96">
        <v>0</v>
      </c>
      <c r="CF138" s="96">
        <v>0</v>
      </c>
      <c r="CG138" s="96">
        <v>0</v>
      </c>
      <c r="CH138" s="96">
        <v>0</v>
      </c>
      <c r="CI138" s="96">
        <v>0</v>
      </c>
      <c r="CJ138" s="96">
        <v>0</v>
      </c>
      <c r="CK138" s="96">
        <v>0</v>
      </c>
      <c r="CL138" s="96">
        <v>0</v>
      </c>
      <c r="CM138" s="96">
        <v>0</v>
      </c>
      <c r="CN138" s="96">
        <v>0</v>
      </c>
      <c r="CO138" s="96">
        <v>0</v>
      </c>
      <c r="CP138" s="96">
        <v>0</v>
      </c>
      <c r="CQ138" s="96">
        <v>0</v>
      </c>
      <c r="CR138" s="96">
        <v>0</v>
      </c>
      <c r="CS138" s="96">
        <v>0</v>
      </c>
      <c r="CT138" s="96">
        <v>0</v>
      </c>
      <c r="CU138" s="96">
        <v>0</v>
      </c>
      <c r="CV138" s="96">
        <v>0</v>
      </c>
      <c r="CW138" s="96">
        <v>0</v>
      </c>
      <c r="CX138" s="96">
        <v>0</v>
      </c>
      <c r="CY138" s="96">
        <v>0</v>
      </c>
      <c r="CZ138" s="96">
        <v>0</v>
      </c>
      <c r="DA138" s="96">
        <v>0</v>
      </c>
      <c r="DB138" s="96">
        <v>0</v>
      </c>
      <c r="DC138" s="96">
        <v>0</v>
      </c>
      <c r="DD138" s="96">
        <v>0</v>
      </c>
      <c r="DE138" s="96">
        <v>0</v>
      </c>
      <c r="DF138" s="96">
        <v>0</v>
      </c>
      <c r="DG138" s="96">
        <v>0</v>
      </c>
      <c r="DH138" s="96">
        <v>78200</v>
      </c>
      <c r="DI138" s="96">
        <v>0</v>
      </c>
      <c r="DJ138" s="96">
        <v>0</v>
      </c>
      <c r="DK138" s="96">
        <v>0</v>
      </c>
      <c r="DL138" s="96">
        <v>78200</v>
      </c>
      <c r="DM138" s="96">
        <v>0</v>
      </c>
      <c r="DN138" s="96">
        <v>0</v>
      </c>
      <c r="DO138" s="96">
        <v>0</v>
      </c>
      <c r="DP138" s="96">
        <v>78200</v>
      </c>
      <c r="DQ138" s="96">
        <v>0</v>
      </c>
      <c r="DR138" s="96">
        <v>0</v>
      </c>
      <c r="DS138" s="96">
        <v>0</v>
      </c>
      <c r="DT138" s="96">
        <v>156400</v>
      </c>
      <c r="DU138" s="96">
        <v>0</v>
      </c>
      <c r="DV138" s="96">
        <v>0</v>
      </c>
      <c r="DW138" s="96">
        <v>0</v>
      </c>
      <c r="DX138" s="96">
        <v>156400</v>
      </c>
      <c r="DY138" s="96">
        <v>0</v>
      </c>
      <c r="DZ138" s="96">
        <v>0</v>
      </c>
      <c r="EA138" s="96">
        <v>0</v>
      </c>
      <c r="EB138" s="96">
        <v>234600</v>
      </c>
      <c r="EC138" s="96">
        <v>0</v>
      </c>
      <c r="ED138" s="96">
        <v>0</v>
      </c>
      <c r="EE138" s="96">
        <v>0</v>
      </c>
      <c r="EF138" s="96">
        <v>19019567</v>
      </c>
      <c r="EG138" s="96">
        <v>0</v>
      </c>
      <c r="EH138" s="96">
        <v>0</v>
      </c>
      <c r="EI138" s="96">
        <v>0</v>
      </c>
      <c r="EJ138" s="96">
        <v>0</v>
      </c>
      <c r="EK138" s="96">
        <v>0</v>
      </c>
      <c r="EL138" s="96">
        <v>0</v>
      </c>
      <c r="EM138" s="96">
        <v>0</v>
      </c>
      <c r="EN138" s="96">
        <v>0</v>
      </c>
      <c r="EO138" s="96">
        <v>0</v>
      </c>
      <c r="EP138" s="96">
        <v>0</v>
      </c>
      <c r="EQ138" s="96">
        <v>0</v>
      </c>
      <c r="ER138" s="96">
        <v>0</v>
      </c>
      <c r="ES138" s="96">
        <v>0</v>
      </c>
      <c r="ET138" s="96">
        <v>0</v>
      </c>
      <c r="EU138" s="96">
        <v>0</v>
      </c>
      <c r="EV138" s="96">
        <v>0</v>
      </c>
      <c r="EW138" s="96">
        <v>0</v>
      </c>
      <c r="EX138" s="96">
        <v>0</v>
      </c>
      <c r="EY138" s="96">
        <v>0</v>
      </c>
      <c r="EZ138" s="96">
        <v>0</v>
      </c>
      <c r="FA138" s="96">
        <v>0</v>
      </c>
      <c r="FB138" s="96">
        <v>0</v>
      </c>
      <c r="FC138" s="96">
        <v>0</v>
      </c>
      <c r="FD138" s="96">
        <v>0</v>
      </c>
      <c r="FE138" s="96">
        <v>0</v>
      </c>
      <c r="FF138" s="96">
        <v>0</v>
      </c>
      <c r="FG138" s="96">
        <v>0</v>
      </c>
      <c r="FH138" s="96">
        <v>0</v>
      </c>
      <c r="FI138" s="96">
        <v>0</v>
      </c>
      <c r="FJ138" s="96">
        <v>0</v>
      </c>
      <c r="FK138" s="96">
        <v>0</v>
      </c>
      <c r="FL138" s="96">
        <v>0</v>
      </c>
      <c r="FM138" s="96">
        <v>0</v>
      </c>
      <c r="FN138" s="96">
        <v>0</v>
      </c>
      <c r="FO138" s="96">
        <v>0</v>
      </c>
      <c r="FP138" s="96">
        <v>0</v>
      </c>
      <c r="FQ138" s="96">
        <v>0</v>
      </c>
      <c r="FR138" s="96">
        <v>0</v>
      </c>
      <c r="FS138" s="96">
        <v>0</v>
      </c>
      <c r="FT138" s="96">
        <v>0</v>
      </c>
      <c r="FU138" s="96">
        <v>0</v>
      </c>
      <c r="FV138" s="96">
        <v>0</v>
      </c>
      <c r="FW138" s="96">
        <v>0</v>
      </c>
      <c r="FX138" s="96">
        <v>0</v>
      </c>
      <c r="FY138" s="96">
        <v>0</v>
      </c>
      <c r="FZ138" s="96">
        <v>0</v>
      </c>
      <c r="GA138" s="96">
        <v>0</v>
      </c>
      <c r="GB138" s="96">
        <v>0</v>
      </c>
      <c r="GC138" s="96">
        <v>0</v>
      </c>
      <c r="GD138" s="96">
        <v>0</v>
      </c>
      <c r="GE138" s="96">
        <v>0</v>
      </c>
      <c r="GF138" s="96">
        <v>0</v>
      </c>
      <c r="GG138" s="96">
        <v>0</v>
      </c>
      <c r="GH138" s="96">
        <v>0</v>
      </c>
      <c r="GI138" s="96">
        <v>0</v>
      </c>
      <c r="GJ138" s="96">
        <v>0</v>
      </c>
      <c r="GK138" s="96">
        <v>0</v>
      </c>
      <c r="GL138" s="96">
        <v>0</v>
      </c>
      <c r="GM138" s="96">
        <v>0</v>
      </c>
      <c r="GN138" s="96">
        <v>0</v>
      </c>
      <c r="GO138" s="96">
        <v>0</v>
      </c>
      <c r="GP138" s="96">
        <v>0</v>
      </c>
      <c r="GQ138" s="96">
        <v>0</v>
      </c>
      <c r="GR138" s="96">
        <v>0</v>
      </c>
      <c r="GS138" s="96">
        <v>0</v>
      </c>
      <c r="GT138" s="96">
        <v>0</v>
      </c>
      <c r="GU138" s="96">
        <v>0</v>
      </c>
      <c r="GV138" s="96">
        <v>0</v>
      </c>
      <c r="GW138" s="96">
        <v>0</v>
      </c>
      <c r="GX138" s="96">
        <v>0</v>
      </c>
      <c r="GY138" s="96">
        <v>0</v>
      </c>
      <c r="GZ138" s="96">
        <v>0</v>
      </c>
    </row>
    <row r="139" spans="2:208" s="25" customFormat="1" ht="17.25" hidden="1" outlineLevel="1" x14ac:dyDescent="0.3">
      <c r="B139" s="183">
        <v>20</v>
      </c>
      <c r="C139" s="51">
        <v>29</v>
      </c>
      <c r="D139" s="75"/>
      <c r="E139" s="51">
        <v>29</v>
      </c>
      <c r="F139" s="51"/>
      <c r="G139" s="76"/>
      <c r="H139" s="37" t="s">
        <v>135</v>
      </c>
      <c r="I139" s="96">
        <v>0</v>
      </c>
      <c r="J139" s="96">
        <v>0</v>
      </c>
      <c r="K139" s="96">
        <v>0</v>
      </c>
      <c r="L139" s="96">
        <v>133850000</v>
      </c>
      <c r="M139" s="96">
        <v>0</v>
      </c>
      <c r="N139" s="96">
        <v>0</v>
      </c>
      <c r="O139" s="96">
        <v>0</v>
      </c>
      <c r="P139" s="96">
        <v>427680000</v>
      </c>
      <c r="Q139" s="96">
        <v>0</v>
      </c>
      <c r="R139" s="96">
        <v>0</v>
      </c>
      <c r="S139" s="96">
        <v>0</v>
      </c>
      <c r="T139" s="96">
        <v>216420000</v>
      </c>
      <c r="U139" s="96">
        <v>0</v>
      </c>
      <c r="V139" s="96">
        <v>0</v>
      </c>
      <c r="W139" s="96">
        <v>0</v>
      </c>
      <c r="X139" s="96">
        <v>715350000</v>
      </c>
      <c r="Y139" s="96">
        <v>0</v>
      </c>
      <c r="Z139" s="96">
        <v>0</v>
      </c>
      <c r="AA139" s="96">
        <v>0</v>
      </c>
      <c r="AB139" s="96">
        <v>95010000</v>
      </c>
      <c r="AC139" s="96">
        <v>0</v>
      </c>
      <c r="AD139" s="96">
        <v>0</v>
      </c>
      <c r="AE139" s="96">
        <v>0</v>
      </c>
      <c r="AF139" s="96">
        <v>302660000</v>
      </c>
      <c r="AG139" s="96">
        <v>0</v>
      </c>
      <c r="AH139" s="96">
        <v>0</v>
      </c>
      <c r="AI139" s="96">
        <v>0</v>
      </c>
      <c r="AJ139" s="96">
        <v>159910000</v>
      </c>
      <c r="AK139" s="96">
        <v>0</v>
      </c>
      <c r="AL139" s="96">
        <v>0</v>
      </c>
      <c r="AM139" s="96">
        <v>0</v>
      </c>
      <c r="AN139" s="96">
        <v>529370000</v>
      </c>
      <c r="AO139" s="96">
        <v>0</v>
      </c>
      <c r="AP139" s="96">
        <v>0</v>
      </c>
      <c r="AQ139" s="96">
        <v>0</v>
      </c>
      <c r="AR139" s="96">
        <v>0</v>
      </c>
      <c r="AS139" s="96">
        <v>0</v>
      </c>
      <c r="AT139" s="96">
        <v>0</v>
      </c>
      <c r="AU139" s="96">
        <v>0</v>
      </c>
      <c r="AV139" s="96">
        <v>0</v>
      </c>
      <c r="AW139" s="96">
        <v>0</v>
      </c>
      <c r="AX139" s="96">
        <v>0</v>
      </c>
      <c r="AY139" s="96">
        <v>0</v>
      </c>
      <c r="AZ139" s="96">
        <v>0</v>
      </c>
      <c r="BA139" s="96">
        <v>0</v>
      </c>
      <c r="BB139" s="96">
        <v>0</v>
      </c>
      <c r="BC139" s="96">
        <v>0</v>
      </c>
      <c r="BD139" s="96">
        <v>0</v>
      </c>
      <c r="BE139" s="96">
        <v>0</v>
      </c>
      <c r="BF139" s="96">
        <v>0</v>
      </c>
      <c r="BG139" s="96">
        <v>0</v>
      </c>
      <c r="BH139" s="96">
        <v>0</v>
      </c>
      <c r="BI139" s="96">
        <v>0</v>
      </c>
      <c r="BJ139" s="96">
        <v>0</v>
      </c>
      <c r="BK139" s="96">
        <v>0</v>
      </c>
      <c r="BL139" s="96">
        <v>0</v>
      </c>
      <c r="BM139" s="96">
        <v>0</v>
      </c>
      <c r="BN139" s="96">
        <v>0</v>
      </c>
      <c r="BO139" s="96">
        <v>0</v>
      </c>
      <c r="BP139" s="96">
        <v>0</v>
      </c>
      <c r="BQ139" s="96">
        <v>0</v>
      </c>
      <c r="BR139" s="96">
        <v>0</v>
      </c>
      <c r="BS139" s="96">
        <v>0</v>
      </c>
      <c r="BT139" s="96">
        <v>0</v>
      </c>
      <c r="BU139" s="96">
        <v>0</v>
      </c>
      <c r="BV139" s="96">
        <v>0</v>
      </c>
      <c r="BW139" s="96">
        <v>0</v>
      </c>
      <c r="BX139" s="96">
        <v>0</v>
      </c>
      <c r="BY139" s="96">
        <v>0</v>
      </c>
      <c r="BZ139" s="96">
        <v>0</v>
      </c>
      <c r="CA139" s="96">
        <v>0</v>
      </c>
      <c r="CB139" s="96">
        <v>0</v>
      </c>
      <c r="CC139" s="96">
        <v>0</v>
      </c>
      <c r="CD139" s="96">
        <v>0</v>
      </c>
      <c r="CE139" s="96">
        <v>0</v>
      </c>
      <c r="CF139" s="96">
        <v>0</v>
      </c>
      <c r="CG139" s="96">
        <v>0</v>
      </c>
      <c r="CH139" s="96">
        <v>0</v>
      </c>
      <c r="CI139" s="96">
        <v>0</v>
      </c>
      <c r="CJ139" s="96">
        <v>0</v>
      </c>
      <c r="CK139" s="96">
        <v>0</v>
      </c>
      <c r="CL139" s="96">
        <v>0</v>
      </c>
      <c r="CM139" s="96">
        <v>0</v>
      </c>
      <c r="CN139" s="96">
        <v>0</v>
      </c>
      <c r="CO139" s="96">
        <v>0</v>
      </c>
      <c r="CP139" s="96">
        <v>0</v>
      </c>
      <c r="CQ139" s="96">
        <v>0</v>
      </c>
      <c r="CR139" s="96">
        <v>0</v>
      </c>
      <c r="CS139" s="96">
        <v>0</v>
      </c>
      <c r="CT139" s="96">
        <v>0</v>
      </c>
      <c r="CU139" s="96">
        <v>0</v>
      </c>
      <c r="CV139" s="96">
        <v>0</v>
      </c>
      <c r="CW139" s="96">
        <v>0</v>
      </c>
      <c r="CX139" s="96">
        <v>0</v>
      </c>
      <c r="CY139" s="96">
        <v>0</v>
      </c>
      <c r="CZ139" s="96">
        <v>0</v>
      </c>
      <c r="DA139" s="96">
        <v>0</v>
      </c>
      <c r="DB139" s="96">
        <v>0</v>
      </c>
      <c r="DC139" s="96">
        <v>0</v>
      </c>
      <c r="DD139" s="96">
        <v>0</v>
      </c>
      <c r="DE139" s="96">
        <v>0</v>
      </c>
      <c r="DF139" s="96">
        <v>0</v>
      </c>
      <c r="DG139" s="96">
        <v>0</v>
      </c>
      <c r="DH139" s="96">
        <v>87086240.432751879</v>
      </c>
      <c r="DI139" s="96">
        <v>0</v>
      </c>
      <c r="DJ139" s="96">
        <v>0</v>
      </c>
      <c r="DK139" s="96">
        <v>0</v>
      </c>
      <c r="DL139" s="96">
        <v>133718209.55887611</v>
      </c>
      <c r="DM139" s="96">
        <v>0</v>
      </c>
      <c r="DN139" s="96">
        <v>0</v>
      </c>
      <c r="DO139" s="96">
        <v>0</v>
      </c>
      <c r="DP139" s="96">
        <v>229052116.24162832</v>
      </c>
      <c r="DQ139" s="96">
        <v>0</v>
      </c>
      <c r="DR139" s="96">
        <v>0</v>
      </c>
      <c r="DS139" s="96">
        <v>0</v>
      </c>
      <c r="DT139" s="96">
        <v>413422477.75694537</v>
      </c>
      <c r="DU139" s="96">
        <v>0</v>
      </c>
      <c r="DV139" s="96">
        <v>0</v>
      </c>
      <c r="DW139" s="96">
        <v>0</v>
      </c>
      <c r="DX139" s="96">
        <v>759113805.64785528</v>
      </c>
      <c r="DY139" s="96">
        <v>0</v>
      </c>
      <c r="DZ139" s="96">
        <v>0</v>
      </c>
      <c r="EA139" s="96">
        <v>0</v>
      </c>
      <c r="EB139" s="96">
        <v>926313742.66697407</v>
      </c>
      <c r="EC139" s="96">
        <v>0</v>
      </c>
      <c r="ED139" s="96">
        <v>0</v>
      </c>
      <c r="EE139" s="96">
        <v>0</v>
      </c>
      <c r="EF139" s="96">
        <v>0</v>
      </c>
      <c r="EG139" s="96">
        <v>0</v>
      </c>
      <c r="EH139" s="96">
        <v>0</v>
      </c>
      <c r="EI139" s="96">
        <v>0</v>
      </c>
      <c r="EJ139" s="96">
        <v>0</v>
      </c>
      <c r="EK139" s="96">
        <v>0</v>
      </c>
      <c r="EL139" s="96">
        <v>0</v>
      </c>
      <c r="EM139" s="96">
        <v>0</v>
      </c>
      <c r="EN139" s="96">
        <v>0</v>
      </c>
      <c r="EO139" s="96">
        <v>0</v>
      </c>
      <c r="EP139" s="96">
        <v>0</v>
      </c>
      <c r="EQ139" s="96">
        <v>0</v>
      </c>
      <c r="ER139" s="96">
        <v>0</v>
      </c>
      <c r="ES139" s="96">
        <v>0</v>
      </c>
      <c r="ET139" s="96">
        <v>0</v>
      </c>
      <c r="EU139" s="96">
        <v>0</v>
      </c>
      <c r="EV139" s="96">
        <v>0</v>
      </c>
      <c r="EW139" s="96">
        <v>0</v>
      </c>
      <c r="EX139" s="96">
        <v>0</v>
      </c>
      <c r="EY139" s="96">
        <v>0</v>
      </c>
      <c r="EZ139" s="96">
        <v>0</v>
      </c>
      <c r="FA139" s="96">
        <v>0</v>
      </c>
      <c r="FB139" s="96">
        <v>0</v>
      </c>
      <c r="FC139" s="96">
        <v>0</v>
      </c>
      <c r="FD139" s="96">
        <v>0</v>
      </c>
      <c r="FE139" s="96">
        <v>0</v>
      </c>
      <c r="FF139" s="96">
        <v>0</v>
      </c>
      <c r="FG139" s="96">
        <v>0</v>
      </c>
      <c r="FH139" s="96">
        <v>0</v>
      </c>
      <c r="FI139" s="96">
        <v>0</v>
      </c>
      <c r="FJ139" s="96">
        <v>0</v>
      </c>
      <c r="FK139" s="96">
        <v>0</v>
      </c>
      <c r="FL139" s="96">
        <v>0</v>
      </c>
      <c r="FM139" s="96">
        <v>0</v>
      </c>
      <c r="FN139" s="96">
        <v>0</v>
      </c>
      <c r="FO139" s="96">
        <v>0</v>
      </c>
      <c r="FP139" s="96">
        <v>0</v>
      </c>
      <c r="FQ139" s="96">
        <v>0</v>
      </c>
      <c r="FR139" s="96">
        <v>0</v>
      </c>
      <c r="FS139" s="96">
        <v>0</v>
      </c>
      <c r="FT139" s="96">
        <v>0</v>
      </c>
      <c r="FU139" s="96">
        <v>0</v>
      </c>
      <c r="FV139" s="96">
        <v>0</v>
      </c>
      <c r="FW139" s="96">
        <v>0</v>
      </c>
      <c r="FX139" s="96">
        <v>0</v>
      </c>
      <c r="FY139" s="96">
        <v>0</v>
      </c>
      <c r="FZ139" s="96">
        <v>0</v>
      </c>
      <c r="GA139" s="96">
        <v>0</v>
      </c>
      <c r="GB139" s="96">
        <v>0</v>
      </c>
      <c r="GC139" s="96">
        <v>0</v>
      </c>
      <c r="GD139" s="96">
        <v>0</v>
      </c>
      <c r="GE139" s="96">
        <v>0</v>
      </c>
      <c r="GF139" s="96">
        <v>0</v>
      </c>
      <c r="GG139" s="96">
        <v>0</v>
      </c>
      <c r="GH139" s="96">
        <v>0</v>
      </c>
      <c r="GI139" s="96">
        <v>0</v>
      </c>
      <c r="GJ139" s="96">
        <v>0</v>
      </c>
      <c r="GK139" s="96">
        <v>0</v>
      </c>
      <c r="GL139" s="96">
        <v>0</v>
      </c>
      <c r="GM139" s="96">
        <v>0</v>
      </c>
      <c r="GN139" s="96">
        <v>0</v>
      </c>
      <c r="GO139" s="96">
        <v>0</v>
      </c>
      <c r="GP139" s="96">
        <v>0</v>
      </c>
      <c r="GQ139" s="96">
        <v>0</v>
      </c>
      <c r="GR139" s="96">
        <v>0</v>
      </c>
      <c r="GS139" s="96">
        <v>0</v>
      </c>
      <c r="GT139" s="96">
        <v>0</v>
      </c>
      <c r="GU139" s="96">
        <v>0</v>
      </c>
      <c r="GV139" s="96">
        <v>0</v>
      </c>
      <c r="GW139" s="96">
        <v>0</v>
      </c>
      <c r="GX139" s="96">
        <v>0</v>
      </c>
      <c r="GY139" s="96">
        <v>0</v>
      </c>
      <c r="GZ139" s="96">
        <v>0</v>
      </c>
    </row>
    <row r="140" spans="2:208" s="23" customFormat="1" ht="18.75" collapsed="1" x14ac:dyDescent="0.35">
      <c r="B140" s="182">
        <v>30</v>
      </c>
      <c r="C140" s="53">
        <v>30</v>
      </c>
      <c r="D140" s="73">
        <v>30</v>
      </c>
      <c r="E140" s="53"/>
      <c r="F140" s="53"/>
      <c r="G140" s="74"/>
      <c r="H140" s="39" t="s">
        <v>136</v>
      </c>
      <c r="I140" s="98">
        <v>0</v>
      </c>
      <c r="J140" s="98">
        <v>0</v>
      </c>
      <c r="K140" s="98">
        <v>0</v>
      </c>
      <c r="L140" s="98">
        <v>327860000</v>
      </c>
      <c r="M140" s="98">
        <v>0</v>
      </c>
      <c r="N140" s="98">
        <v>0</v>
      </c>
      <c r="O140" s="98">
        <v>0</v>
      </c>
      <c r="P140" s="98">
        <v>1003670000</v>
      </c>
      <c r="Q140" s="98">
        <v>0</v>
      </c>
      <c r="R140" s="98">
        <v>0</v>
      </c>
      <c r="S140" s="98">
        <v>0</v>
      </c>
      <c r="T140" s="98">
        <v>517750000</v>
      </c>
      <c r="U140" s="98">
        <v>0</v>
      </c>
      <c r="V140" s="98">
        <v>0</v>
      </c>
      <c r="W140" s="98">
        <v>0</v>
      </c>
      <c r="X140" s="98">
        <v>1665310000</v>
      </c>
      <c r="Y140" s="98">
        <v>0</v>
      </c>
      <c r="Z140" s="98">
        <v>0</v>
      </c>
      <c r="AA140" s="98">
        <v>0</v>
      </c>
      <c r="AB140" s="98">
        <v>238530000</v>
      </c>
      <c r="AC140" s="98">
        <v>0</v>
      </c>
      <c r="AD140" s="98">
        <v>0</v>
      </c>
      <c r="AE140" s="98">
        <v>0</v>
      </c>
      <c r="AF140" s="98">
        <v>716120000</v>
      </c>
      <c r="AG140" s="98">
        <v>0</v>
      </c>
      <c r="AH140" s="98">
        <v>0</v>
      </c>
      <c r="AI140" s="98">
        <v>0</v>
      </c>
      <c r="AJ140" s="98">
        <v>387790000</v>
      </c>
      <c r="AK140" s="98">
        <v>0</v>
      </c>
      <c r="AL140" s="98">
        <v>0</v>
      </c>
      <c r="AM140" s="98">
        <v>0</v>
      </c>
      <c r="AN140" s="98">
        <v>1237560000</v>
      </c>
      <c r="AO140" s="98">
        <v>0</v>
      </c>
      <c r="AP140" s="98">
        <v>0</v>
      </c>
      <c r="AQ140" s="98">
        <v>0</v>
      </c>
      <c r="AR140" s="98">
        <v>0</v>
      </c>
      <c r="AS140" s="98">
        <v>0</v>
      </c>
      <c r="AT140" s="98">
        <v>0</v>
      </c>
      <c r="AU140" s="98">
        <v>0</v>
      </c>
      <c r="AV140" s="98">
        <v>0</v>
      </c>
      <c r="AW140" s="98">
        <v>0</v>
      </c>
      <c r="AX140" s="98">
        <v>0</v>
      </c>
      <c r="AY140" s="98">
        <v>0</v>
      </c>
      <c r="AZ140" s="98">
        <v>0</v>
      </c>
      <c r="BA140" s="98">
        <v>0</v>
      </c>
      <c r="BB140" s="98">
        <v>0</v>
      </c>
      <c r="BC140" s="98">
        <v>0</v>
      </c>
      <c r="BD140" s="98">
        <v>0</v>
      </c>
      <c r="BE140" s="98">
        <v>0</v>
      </c>
      <c r="BF140" s="98">
        <v>0</v>
      </c>
      <c r="BG140" s="98">
        <v>0</v>
      </c>
      <c r="BH140" s="98">
        <v>0</v>
      </c>
      <c r="BI140" s="98">
        <v>0</v>
      </c>
      <c r="BJ140" s="98">
        <v>0</v>
      </c>
      <c r="BK140" s="98">
        <v>0</v>
      </c>
      <c r="BL140" s="98">
        <v>0</v>
      </c>
      <c r="BM140" s="98">
        <v>884573642</v>
      </c>
      <c r="BN140" s="98">
        <v>192293000</v>
      </c>
      <c r="BO140" s="98">
        <v>127513000</v>
      </c>
      <c r="BP140" s="98">
        <v>1218008000</v>
      </c>
      <c r="BQ140" s="98">
        <v>314893000</v>
      </c>
      <c r="BR140" s="98">
        <v>99765000</v>
      </c>
      <c r="BS140" s="98">
        <v>74763000</v>
      </c>
      <c r="BT140" s="98">
        <v>482209000</v>
      </c>
      <c r="BU140" s="98">
        <v>101769000</v>
      </c>
      <c r="BV140" s="98">
        <v>48637000</v>
      </c>
      <c r="BW140" s="98">
        <v>35127000</v>
      </c>
      <c r="BX140" s="98">
        <v>190143000</v>
      </c>
      <c r="BY140" s="98">
        <v>154514000</v>
      </c>
      <c r="BZ140" s="98">
        <v>79889000</v>
      </c>
      <c r="CA140" s="98">
        <v>63287000</v>
      </c>
      <c r="CB140" s="98">
        <v>298350000</v>
      </c>
      <c r="CC140" s="98">
        <v>114827000</v>
      </c>
      <c r="CD140" s="98">
        <v>43215000</v>
      </c>
      <c r="CE140" s="98">
        <v>37014000</v>
      </c>
      <c r="CF140" s="98">
        <v>195056000</v>
      </c>
      <c r="CG140" s="98">
        <v>0</v>
      </c>
      <c r="CH140" s="98">
        <v>0</v>
      </c>
      <c r="CI140" s="98">
        <v>0</v>
      </c>
      <c r="CJ140" s="98">
        <v>353300000</v>
      </c>
      <c r="CK140" s="98">
        <v>0</v>
      </c>
      <c r="CL140" s="98">
        <v>0</v>
      </c>
      <c r="CM140" s="98">
        <v>0</v>
      </c>
      <c r="CN140" s="98">
        <v>425000000</v>
      </c>
      <c r="CO140" s="98">
        <v>0</v>
      </c>
      <c r="CP140" s="98">
        <v>0</v>
      </c>
      <c r="CQ140" s="98">
        <v>0</v>
      </c>
      <c r="CR140" s="98">
        <v>563000000</v>
      </c>
      <c r="CS140" s="98">
        <v>0</v>
      </c>
      <c r="CT140" s="98">
        <v>0</v>
      </c>
      <c r="CU140" s="98">
        <v>0</v>
      </c>
      <c r="CV140" s="98">
        <v>0</v>
      </c>
      <c r="CW140" s="98">
        <v>0</v>
      </c>
      <c r="CX140" s="98">
        <v>0</v>
      </c>
      <c r="CY140" s="98">
        <v>0</v>
      </c>
      <c r="CZ140" s="98">
        <v>0</v>
      </c>
      <c r="DA140" s="98">
        <v>0</v>
      </c>
      <c r="DB140" s="98">
        <v>0</v>
      </c>
      <c r="DC140" s="98">
        <v>0</v>
      </c>
      <c r="DD140" s="98">
        <v>0</v>
      </c>
      <c r="DE140" s="98">
        <v>0</v>
      </c>
      <c r="DF140" s="98">
        <v>0</v>
      </c>
      <c r="DG140" s="98">
        <v>0</v>
      </c>
      <c r="DH140" s="98">
        <v>331459659.45321244</v>
      </c>
      <c r="DI140" s="98">
        <v>0</v>
      </c>
      <c r="DJ140" s="98">
        <v>0</v>
      </c>
      <c r="DK140" s="98">
        <v>0</v>
      </c>
      <c r="DL140" s="98">
        <v>495185973.28010881</v>
      </c>
      <c r="DM140" s="98">
        <v>0</v>
      </c>
      <c r="DN140" s="98">
        <v>0</v>
      </c>
      <c r="DO140" s="98">
        <v>0</v>
      </c>
      <c r="DP140" s="98">
        <v>833130884.55740583</v>
      </c>
      <c r="DQ140" s="98">
        <v>0</v>
      </c>
      <c r="DR140" s="98">
        <v>0</v>
      </c>
      <c r="DS140" s="98">
        <v>0</v>
      </c>
      <c r="DT140" s="98">
        <v>1494664767.7579536</v>
      </c>
      <c r="DU140" s="98">
        <v>0</v>
      </c>
      <c r="DV140" s="98">
        <v>0</v>
      </c>
      <c r="DW140" s="98">
        <v>0</v>
      </c>
      <c r="DX140" s="98">
        <v>2785839112.9434934</v>
      </c>
      <c r="DY140" s="98">
        <v>0</v>
      </c>
      <c r="DZ140" s="98">
        <v>0</v>
      </c>
      <c r="EA140" s="98">
        <v>0</v>
      </c>
      <c r="EB140" s="98">
        <v>3437093283.0627413</v>
      </c>
      <c r="EC140" s="98">
        <v>0</v>
      </c>
      <c r="ED140" s="98">
        <v>0</v>
      </c>
      <c r="EE140" s="98">
        <v>0</v>
      </c>
      <c r="EF140" s="98">
        <v>710537810</v>
      </c>
      <c r="EG140" s="98">
        <v>0</v>
      </c>
      <c r="EH140" s="98">
        <v>0</v>
      </c>
      <c r="EI140" s="98">
        <v>0</v>
      </c>
      <c r="EJ140" s="98">
        <v>663710610</v>
      </c>
      <c r="EK140" s="98">
        <v>0</v>
      </c>
      <c r="EL140" s="98">
        <v>0</v>
      </c>
      <c r="EM140" s="98">
        <v>0</v>
      </c>
      <c r="EN140" s="98">
        <v>475800000</v>
      </c>
      <c r="EO140" s="98">
        <v>0</v>
      </c>
      <c r="EP140" s="98">
        <v>0</v>
      </c>
      <c r="EQ140" s="98">
        <v>0</v>
      </c>
      <c r="ER140" s="98">
        <v>1322536800</v>
      </c>
      <c r="ES140" s="98">
        <v>0</v>
      </c>
      <c r="ET140" s="98">
        <v>0</v>
      </c>
      <c r="EU140" s="98">
        <v>0</v>
      </c>
      <c r="EV140" s="98">
        <v>1322536800</v>
      </c>
      <c r="EW140" s="98">
        <v>0</v>
      </c>
      <c r="EX140" s="98">
        <v>0</v>
      </c>
      <c r="EY140" s="98">
        <v>0</v>
      </c>
      <c r="EZ140" s="98">
        <v>218713000</v>
      </c>
      <c r="FA140" s="98">
        <v>0</v>
      </c>
      <c r="FB140" s="98">
        <v>0</v>
      </c>
      <c r="FC140" s="98">
        <v>0</v>
      </c>
      <c r="FD140" s="98">
        <v>170901000</v>
      </c>
      <c r="FE140" s="98">
        <v>0</v>
      </c>
      <c r="FF140" s="98">
        <v>0</v>
      </c>
      <c r="FG140" s="98">
        <v>0</v>
      </c>
      <c r="FH140" s="98">
        <v>154227000</v>
      </c>
      <c r="FI140" s="98">
        <v>0</v>
      </c>
      <c r="FJ140" s="98">
        <v>0</v>
      </c>
      <c r="FK140" s="98">
        <v>0</v>
      </c>
      <c r="FL140" s="98">
        <v>271292000</v>
      </c>
      <c r="FM140" s="98">
        <v>52719324</v>
      </c>
      <c r="FN140" s="98">
        <v>229033704</v>
      </c>
      <c r="FO140" s="98">
        <v>100510902</v>
      </c>
      <c r="FP140" s="98">
        <v>384887910</v>
      </c>
      <c r="FQ140" s="98">
        <v>30098323</v>
      </c>
      <c r="FR140" s="98">
        <v>127250320</v>
      </c>
      <c r="FS140" s="98">
        <v>92758267</v>
      </c>
      <c r="FT140" s="98">
        <v>246447438</v>
      </c>
      <c r="FU140" s="98">
        <v>17117918</v>
      </c>
      <c r="FV140" s="98">
        <v>124239157</v>
      </c>
      <c r="FW140" s="98">
        <v>91845553</v>
      </c>
      <c r="FX140" s="98">
        <v>227694878</v>
      </c>
      <c r="FY140" s="98">
        <v>52719324</v>
      </c>
      <c r="FZ140" s="98">
        <v>223517870</v>
      </c>
      <c r="GA140" s="98">
        <v>47352470</v>
      </c>
      <c r="GB140" s="98">
        <v>403832898</v>
      </c>
      <c r="GC140" s="98">
        <v>30098323</v>
      </c>
      <c r="GD140" s="98">
        <v>136047617</v>
      </c>
      <c r="GE140" s="98">
        <v>95225351</v>
      </c>
      <c r="GF140" s="98">
        <v>263265068</v>
      </c>
      <c r="GG140" s="98">
        <v>18267117</v>
      </c>
      <c r="GH140" s="98">
        <v>133193831</v>
      </c>
      <c r="GI140" s="98">
        <v>94360339</v>
      </c>
      <c r="GJ140" s="98">
        <v>245323047</v>
      </c>
      <c r="GK140" s="98">
        <v>52719324</v>
      </c>
      <c r="GL140" s="98">
        <v>267189058</v>
      </c>
      <c r="GM140" s="98">
        <v>45452654</v>
      </c>
      <c r="GN140" s="98">
        <v>422596270</v>
      </c>
      <c r="GO140" s="98">
        <v>30098323</v>
      </c>
      <c r="GP140" s="98">
        <v>154095289</v>
      </c>
      <c r="GQ140" s="98">
        <v>37614718</v>
      </c>
      <c r="GR140" s="98">
        <v>268539970</v>
      </c>
      <c r="GS140" s="98">
        <v>18267117</v>
      </c>
      <c r="GT140" s="98">
        <v>149738924</v>
      </c>
      <c r="GU140" s="98">
        <v>36597566</v>
      </c>
      <c r="GV140" s="98">
        <v>245233418</v>
      </c>
      <c r="GW140" s="98">
        <v>0</v>
      </c>
      <c r="GX140" s="98">
        <v>0</v>
      </c>
      <c r="GY140" s="98">
        <v>0</v>
      </c>
      <c r="GZ140" s="98">
        <v>162000000</v>
      </c>
    </row>
    <row r="141" spans="2:208" s="25" customFormat="1" ht="17.25" hidden="1" outlineLevel="1" x14ac:dyDescent="0.3">
      <c r="B141" s="183">
        <v>30</v>
      </c>
      <c r="C141" s="51">
        <v>31</v>
      </c>
      <c r="D141" s="75"/>
      <c r="E141" s="51">
        <v>31</v>
      </c>
      <c r="F141" s="51"/>
      <c r="G141" s="76"/>
      <c r="H141" s="34" t="s">
        <v>137</v>
      </c>
      <c r="I141" s="95">
        <v>0</v>
      </c>
      <c r="J141" s="95">
        <v>0</v>
      </c>
      <c r="K141" s="95">
        <v>0</v>
      </c>
      <c r="L141" s="95">
        <v>307860000</v>
      </c>
      <c r="M141" s="95">
        <v>0</v>
      </c>
      <c r="N141" s="95">
        <v>0</v>
      </c>
      <c r="O141" s="95">
        <v>0</v>
      </c>
      <c r="P141" s="95">
        <v>983670000</v>
      </c>
      <c r="Q141" s="95">
        <v>0</v>
      </c>
      <c r="R141" s="95">
        <v>0</v>
      </c>
      <c r="S141" s="95">
        <v>0</v>
      </c>
      <c r="T141" s="95">
        <v>497750000</v>
      </c>
      <c r="U141" s="95">
        <v>0</v>
      </c>
      <c r="V141" s="95">
        <v>0</v>
      </c>
      <c r="W141" s="95">
        <v>0</v>
      </c>
      <c r="X141" s="95">
        <v>1645310000</v>
      </c>
      <c r="Y141" s="95">
        <v>0</v>
      </c>
      <c r="Z141" s="95">
        <v>0</v>
      </c>
      <c r="AA141" s="95">
        <v>0</v>
      </c>
      <c r="AB141" s="95">
        <v>218530000</v>
      </c>
      <c r="AC141" s="95">
        <v>0</v>
      </c>
      <c r="AD141" s="95">
        <v>0</v>
      </c>
      <c r="AE141" s="95">
        <v>0</v>
      </c>
      <c r="AF141" s="95">
        <v>696120000</v>
      </c>
      <c r="AG141" s="95">
        <v>0</v>
      </c>
      <c r="AH141" s="95">
        <v>0</v>
      </c>
      <c r="AI141" s="95">
        <v>0</v>
      </c>
      <c r="AJ141" s="95">
        <v>367790000</v>
      </c>
      <c r="AK141" s="95">
        <v>0</v>
      </c>
      <c r="AL141" s="95">
        <v>0</v>
      </c>
      <c r="AM141" s="95">
        <v>0</v>
      </c>
      <c r="AN141" s="95">
        <v>1217560000</v>
      </c>
      <c r="AO141" s="95">
        <v>0</v>
      </c>
      <c r="AP141" s="95">
        <v>0</v>
      </c>
      <c r="AQ141" s="95">
        <v>0</v>
      </c>
      <c r="AR141" s="95">
        <v>0</v>
      </c>
      <c r="AS141" s="95">
        <v>0</v>
      </c>
      <c r="AT141" s="95">
        <v>0</v>
      </c>
      <c r="AU141" s="95">
        <v>0</v>
      </c>
      <c r="AV141" s="95">
        <v>0</v>
      </c>
      <c r="AW141" s="95">
        <v>0</v>
      </c>
      <c r="AX141" s="95">
        <v>0</v>
      </c>
      <c r="AY141" s="95">
        <v>0</v>
      </c>
      <c r="AZ141" s="95">
        <v>0</v>
      </c>
      <c r="BA141" s="95">
        <v>0</v>
      </c>
      <c r="BB141" s="95">
        <v>0</v>
      </c>
      <c r="BC141" s="95">
        <v>0</v>
      </c>
      <c r="BD141" s="95">
        <v>0</v>
      </c>
      <c r="BE141" s="95">
        <v>0</v>
      </c>
      <c r="BF141" s="95">
        <v>0</v>
      </c>
      <c r="BG141" s="95">
        <v>0</v>
      </c>
      <c r="BH141" s="95">
        <v>0</v>
      </c>
      <c r="BI141" s="95">
        <v>0</v>
      </c>
      <c r="BJ141" s="95">
        <v>0</v>
      </c>
      <c r="BK141" s="95">
        <v>0</v>
      </c>
      <c r="BL141" s="95">
        <v>0</v>
      </c>
      <c r="BM141" s="95">
        <v>0</v>
      </c>
      <c r="BN141" s="95">
        <v>172340000</v>
      </c>
      <c r="BO141" s="95">
        <v>127513000</v>
      </c>
      <c r="BP141" s="95">
        <v>299853000</v>
      </c>
      <c r="BQ141" s="95">
        <v>0</v>
      </c>
      <c r="BR141" s="95">
        <v>90764000</v>
      </c>
      <c r="BS141" s="95">
        <v>74763000</v>
      </c>
      <c r="BT141" s="95">
        <v>165527000</v>
      </c>
      <c r="BU141" s="95">
        <v>0</v>
      </c>
      <c r="BV141" s="95">
        <v>43290000</v>
      </c>
      <c r="BW141" s="95">
        <v>35127000</v>
      </c>
      <c r="BX141" s="95">
        <v>83027000</v>
      </c>
      <c r="BY141" s="95">
        <v>0</v>
      </c>
      <c r="BZ141" s="95">
        <v>71731000</v>
      </c>
      <c r="CA141" s="95">
        <v>63287000</v>
      </c>
      <c r="CB141" s="95">
        <v>135678000</v>
      </c>
      <c r="CC141" s="95">
        <v>0</v>
      </c>
      <c r="CD141" s="95">
        <v>34025000</v>
      </c>
      <c r="CE141" s="95">
        <v>33594000</v>
      </c>
      <c r="CF141" s="95">
        <v>67619000</v>
      </c>
      <c r="CG141" s="95">
        <v>0</v>
      </c>
      <c r="CH141" s="95">
        <v>0</v>
      </c>
      <c r="CI141" s="95">
        <v>0</v>
      </c>
      <c r="CJ141" s="95">
        <v>162923000</v>
      </c>
      <c r="CK141" s="95">
        <v>0</v>
      </c>
      <c r="CL141" s="95">
        <v>0</v>
      </c>
      <c r="CM141" s="95">
        <v>0</v>
      </c>
      <c r="CN141" s="95">
        <v>40000000</v>
      </c>
      <c r="CO141" s="95">
        <v>0</v>
      </c>
      <c r="CP141" s="95">
        <v>0</v>
      </c>
      <c r="CQ141" s="95">
        <v>0</v>
      </c>
      <c r="CR141" s="95">
        <v>85000000</v>
      </c>
      <c r="CS141" s="95">
        <v>0</v>
      </c>
      <c r="CT141" s="95">
        <v>0</v>
      </c>
      <c r="CU141" s="95">
        <v>0</v>
      </c>
      <c r="CV141" s="95">
        <v>0</v>
      </c>
      <c r="CW141" s="95">
        <v>0</v>
      </c>
      <c r="CX141" s="95">
        <v>0</v>
      </c>
      <c r="CY141" s="95">
        <v>0</v>
      </c>
      <c r="CZ141" s="95">
        <v>0</v>
      </c>
      <c r="DA141" s="95">
        <v>0</v>
      </c>
      <c r="DB141" s="95">
        <v>0</v>
      </c>
      <c r="DC141" s="95">
        <v>0</v>
      </c>
      <c r="DD141" s="95">
        <v>0</v>
      </c>
      <c r="DE141" s="95">
        <v>0</v>
      </c>
      <c r="DF141" s="95">
        <v>0</v>
      </c>
      <c r="DG141" s="95">
        <v>0</v>
      </c>
      <c r="DH141" s="95">
        <v>131256381.58024359</v>
      </c>
      <c r="DI141" s="95">
        <v>0</v>
      </c>
      <c r="DJ141" s="95">
        <v>0</v>
      </c>
      <c r="DK141" s="95">
        <v>0</v>
      </c>
      <c r="DL141" s="95">
        <v>201540085.44713807</v>
      </c>
      <c r="DM141" s="95">
        <v>0</v>
      </c>
      <c r="DN141" s="95">
        <v>0</v>
      </c>
      <c r="DO141" s="95">
        <v>0</v>
      </c>
      <c r="DP141" s="95">
        <v>345227349.59938222</v>
      </c>
      <c r="DQ141" s="95">
        <v>0</v>
      </c>
      <c r="DR141" s="95">
        <v>0</v>
      </c>
      <c r="DS141" s="95">
        <v>0</v>
      </c>
      <c r="DT141" s="95">
        <v>623110358.47526801</v>
      </c>
      <c r="DU141" s="95">
        <v>0</v>
      </c>
      <c r="DV141" s="95">
        <v>0</v>
      </c>
      <c r="DW141" s="95">
        <v>0</v>
      </c>
      <c r="DX141" s="95">
        <v>1144136327.8724475</v>
      </c>
      <c r="DY141" s="95">
        <v>0</v>
      </c>
      <c r="DZ141" s="95">
        <v>0</v>
      </c>
      <c r="EA141" s="95">
        <v>0</v>
      </c>
      <c r="EB141" s="95">
        <v>1396140072.9476631</v>
      </c>
      <c r="EC141" s="95">
        <v>0</v>
      </c>
      <c r="ED141" s="95">
        <v>0</v>
      </c>
      <c r="EE141" s="95">
        <v>0</v>
      </c>
      <c r="EF141" s="95">
        <v>17928500</v>
      </c>
      <c r="EG141" s="95">
        <v>0</v>
      </c>
      <c r="EH141" s="95">
        <v>0</v>
      </c>
      <c r="EI141" s="95">
        <v>0</v>
      </c>
      <c r="EJ141" s="95">
        <v>224894794</v>
      </c>
      <c r="EK141" s="95">
        <v>0</v>
      </c>
      <c r="EL141" s="95">
        <v>0</v>
      </c>
      <c r="EM141" s="95">
        <v>0</v>
      </c>
      <c r="EN141" s="95">
        <v>0</v>
      </c>
      <c r="EO141" s="95">
        <v>0</v>
      </c>
      <c r="EP141" s="95">
        <v>0</v>
      </c>
      <c r="EQ141" s="95">
        <v>0</v>
      </c>
      <c r="ER141" s="95">
        <v>573681600</v>
      </c>
      <c r="ES141" s="95">
        <v>0</v>
      </c>
      <c r="ET141" s="95">
        <v>0</v>
      </c>
      <c r="EU141" s="95">
        <v>0</v>
      </c>
      <c r="EV141" s="95">
        <v>573681600</v>
      </c>
      <c r="EW141" s="95">
        <v>0</v>
      </c>
      <c r="EX141" s="95">
        <v>0</v>
      </c>
      <c r="EY141" s="95">
        <v>0</v>
      </c>
      <c r="EZ141" s="95">
        <v>49494000</v>
      </c>
      <c r="FA141" s="95">
        <v>0</v>
      </c>
      <c r="FB141" s="95">
        <v>0</v>
      </c>
      <c r="FC141" s="95">
        <v>0</v>
      </c>
      <c r="FD141" s="95">
        <v>45853000</v>
      </c>
      <c r="FE141" s="95">
        <v>0</v>
      </c>
      <c r="FF141" s="95">
        <v>0</v>
      </c>
      <c r="FG141" s="95">
        <v>0</v>
      </c>
      <c r="FH141" s="95">
        <v>44004000</v>
      </c>
      <c r="FI141" s="95">
        <v>0</v>
      </c>
      <c r="FJ141" s="95">
        <v>0</v>
      </c>
      <c r="FK141" s="95">
        <v>0</v>
      </c>
      <c r="FL141" s="95">
        <v>86698000</v>
      </c>
      <c r="FM141" s="95">
        <v>0</v>
      </c>
      <c r="FN141" s="95">
        <v>72633526</v>
      </c>
      <c r="FO141" s="95">
        <v>69168654</v>
      </c>
      <c r="FP141" s="95">
        <v>90751148</v>
      </c>
      <c r="FQ141" s="95">
        <v>0</v>
      </c>
      <c r="FR141" s="95">
        <v>56685854</v>
      </c>
      <c r="FS141" s="95">
        <v>62333937</v>
      </c>
      <c r="FT141" s="95">
        <v>74575652</v>
      </c>
      <c r="FU141" s="95">
        <v>0</v>
      </c>
      <c r="FV141" s="95">
        <v>55027068</v>
      </c>
      <c r="FW141" s="95">
        <v>61623029</v>
      </c>
      <c r="FX141" s="95">
        <v>72893169</v>
      </c>
      <c r="FY141" s="95">
        <v>0</v>
      </c>
      <c r="FZ141" s="95">
        <v>77313835</v>
      </c>
      <c r="GA141" s="95">
        <v>3970000</v>
      </c>
      <c r="GB141" s="95">
        <v>95498318</v>
      </c>
      <c r="GC141" s="95">
        <v>0</v>
      </c>
      <c r="GD141" s="95">
        <v>61311938</v>
      </c>
      <c r="GE141" s="95">
        <v>64316545</v>
      </c>
      <c r="GF141" s="95">
        <v>79267823</v>
      </c>
      <c r="GG141" s="95">
        <v>0</v>
      </c>
      <c r="GH141" s="95">
        <v>59739847</v>
      </c>
      <c r="GI141" s="95">
        <v>63642792</v>
      </c>
      <c r="GJ141" s="95">
        <v>77673273</v>
      </c>
      <c r="GK141" s="95">
        <v>0</v>
      </c>
      <c r="GL141" s="95">
        <v>86149484</v>
      </c>
      <c r="GM141" s="95">
        <v>36921208</v>
      </c>
      <c r="GN141" s="95">
        <v>87380191</v>
      </c>
      <c r="GO141" s="95">
        <v>0</v>
      </c>
      <c r="GP141" s="95">
        <v>70081589</v>
      </c>
      <c r="GQ141" s="95">
        <v>30034966</v>
      </c>
      <c r="GR141" s="95">
        <v>71082754</v>
      </c>
      <c r="GS141" s="95">
        <v>0</v>
      </c>
      <c r="GT141" s="95">
        <v>68232993</v>
      </c>
      <c r="GU141" s="95">
        <v>29242711</v>
      </c>
      <c r="GV141" s="95">
        <v>69207750</v>
      </c>
      <c r="GW141" s="95">
        <v>0</v>
      </c>
      <c r="GX141" s="95">
        <v>0</v>
      </c>
      <c r="GY141" s="95">
        <v>0</v>
      </c>
      <c r="GZ141" s="95">
        <v>75000000</v>
      </c>
    </row>
    <row r="142" spans="2:208" ht="17.25" hidden="1" outlineLevel="2" x14ac:dyDescent="0.3">
      <c r="B142" s="183">
        <v>30</v>
      </c>
      <c r="C142" s="51">
        <v>311</v>
      </c>
      <c r="D142" s="77"/>
      <c r="E142" s="52"/>
      <c r="F142" s="52">
        <v>311</v>
      </c>
      <c r="G142" s="78"/>
      <c r="H142" s="260" t="s">
        <v>228</v>
      </c>
      <c r="I142" s="261">
        <v>0</v>
      </c>
      <c r="J142" s="261">
        <v>0</v>
      </c>
      <c r="K142" s="261">
        <v>0</v>
      </c>
      <c r="L142" s="261">
        <v>0</v>
      </c>
      <c r="M142" s="261">
        <v>0</v>
      </c>
      <c r="N142" s="261">
        <v>0</v>
      </c>
      <c r="O142" s="261">
        <v>0</v>
      </c>
      <c r="P142" s="261">
        <v>0</v>
      </c>
      <c r="Q142" s="261">
        <v>0</v>
      </c>
      <c r="R142" s="261">
        <v>0</v>
      </c>
      <c r="S142" s="261">
        <v>0</v>
      </c>
      <c r="T142" s="261">
        <v>0</v>
      </c>
      <c r="U142" s="261">
        <v>0</v>
      </c>
      <c r="V142" s="261">
        <v>0</v>
      </c>
      <c r="W142" s="261">
        <v>0</v>
      </c>
      <c r="X142" s="261">
        <v>0</v>
      </c>
      <c r="Y142" s="261">
        <v>0</v>
      </c>
      <c r="Z142" s="261">
        <v>0</v>
      </c>
      <c r="AA142" s="261">
        <v>0</v>
      </c>
      <c r="AB142" s="261">
        <v>0</v>
      </c>
      <c r="AC142" s="261">
        <v>0</v>
      </c>
      <c r="AD142" s="261">
        <v>0</v>
      </c>
      <c r="AE142" s="261">
        <v>0</v>
      </c>
      <c r="AF142" s="261">
        <v>0</v>
      </c>
      <c r="AG142" s="261">
        <v>0</v>
      </c>
      <c r="AH142" s="261">
        <v>0</v>
      </c>
      <c r="AI142" s="261">
        <v>0</v>
      </c>
      <c r="AJ142" s="261">
        <v>0</v>
      </c>
      <c r="AK142" s="261">
        <v>0</v>
      </c>
      <c r="AL142" s="261">
        <v>0</v>
      </c>
      <c r="AM142" s="261">
        <v>0</v>
      </c>
      <c r="AN142" s="261">
        <v>0</v>
      </c>
      <c r="AO142" s="261">
        <v>0</v>
      </c>
      <c r="AP142" s="261">
        <v>0</v>
      </c>
      <c r="AQ142" s="261">
        <v>0</v>
      </c>
      <c r="AR142" s="261">
        <v>0</v>
      </c>
      <c r="AS142" s="261">
        <v>0</v>
      </c>
      <c r="AT142" s="261">
        <v>0</v>
      </c>
      <c r="AU142" s="261">
        <v>0</v>
      </c>
      <c r="AV142" s="261">
        <v>0</v>
      </c>
      <c r="AW142" s="261">
        <v>0</v>
      </c>
      <c r="AX142" s="261">
        <v>0</v>
      </c>
      <c r="AY142" s="261">
        <v>0</v>
      </c>
      <c r="AZ142" s="261">
        <v>0</v>
      </c>
      <c r="BA142" s="261">
        <v>0</v>
      </c>
      <c r="BB142" s="261">
        <v>0</v>
      </c>
      <c r="BC142" s="261">
        <v>0</v>
      </c>
      <c r="BD142" s="261">
        <v>0</v>
      </c>
      <c r="BE142" s="261">
        <v>0</v>
      </c>
      <c r="BF142" s="261">
        <v>0</v>
      </c>
      <c r="BG142" s="261">
        <v>0</v>
      </c>
      <c r="BH142" s="261">
        <v>0</v>
      </c>
      <c r="BI142" s="261">
        <v>0</v>
      </c>
      <c r="BJ142" s="261">
        <v>0</v>
      </c>
      <c r="BK142" s="261">
        <v>0</v>
      </c>
      <c r="BL142" s="261">
        <v>0</v>
      </c>
      <c r="BM142" s="261">
        <v>0</v>
      </c>
      <c r="BN142" s="261">
        <v>0</v>
      </c>
      <c r="BO142" s="261">
        <v>0</v>
      </c>
      <c r="BP142" s="261">
        <v>0</v>
      </c>
      <c r="BQ142" s="261">
        <v>0</v>
      </c>
      <c r="BR142" s="261">
        <v>0</v>
      </c>
      <c r="BS142" s="261">
        <v>0</v>
      </c>
      <c r="BT142" s="261">
        <v>0</v>
      </c>
      <c r="BU142" s="261">
        <v>0</v>
      </c>
      <c r="BV142" s="261">
        <v>0</v>
      </c>
      <c r="BW142" s="261">
        <v>0</v>
      </c>
      <c r="BX142" s="261">
        <v>0</v>
      </c>
      <c r="BY142" s="261">
        <v>0</v>
      </c>
      <c r="BZ142" s="261">
        <v>0</v>
      </c>
      <c r="CA142" s="261">
        <v>0</v>
      </c>
      <c r="CB142" s="261">
        <v>0</v>
      </c>
      <c r="CC142" s="261">
        <v>0</v>
      </c>
      <c r="CD142" s="261">
        <v>0</v>
      </c>
      <c r="CE142" s="261">
        <v>0</v>
      </c>
      <c r="CF142" s="261">
        <v>0</v>
      </c>
      <c r="CG142" s="261">
        <v>0</v>
      </c>
      <c r="CH142" s="261">
        <v>0</v>
      </c>
      <c r="CI142" s="261">
        <v>0</v>
      </c>
      <c r="CJ142" s="261">
        <v>0</v>
      </c>
      <c r="CK142" s="261">
        <v>0</v>
      </c>
      <c r="CL142" s="261">
        <v>0</v>
      </c>
      <c r="CM142" s="261">
        <v>0</v>
      </c>
      <c r="CN142" s="261">
        <v>0</v>
      </c>
      <c r="CO142" s="261">
        <v>0</v>
      </c>
      <c r="CP142" s="261">
        <v>0</v>
      </c>
      <c r="CQ142" s="261">
        <v>0</v>
      </c>
      <c r="CR142" s="261">
        <v>0</v>
      </c>
      <c r="CS142" s="261">
        <v>0</v>
      </c>
      <c r="CT142" s="261">
        <v>0</v>
      </c>
      <c r="CU142" s="261">
        <v>0</v>
      </c>
      <c r="CV142" s="261">
        <v>0</v>
      </c>
      <c r="CW142" s="261">
        <v>0</v>
      </c>
      <c r="CX142" s="261">
        <v>0</v>
      </c>
      <c r="CY142" s="261">
        <v>0</v>
      </c>
      <c r="CZ142" s="261">
        <v>0</v>
      </c>
      <c r="DA142" s="261">
        <v>0</v>
      </c>
      <c r="DB142" s="261">
        <v>0</v>
      </c>
      <c r="DC142" s="261">
        <v>0</v>
      </c>
      <c r="DD142" s="261">
        <v>0</v>
      </c>
      <c r="DE142" s="261">
        <v>0</v>
      </c>
      <c r="DF142" s="261">
        <v>0</v>
      </c>
      <c r="DG142" s="261">
        <v>0</v>
      </c>
      <c r="DH142" s="261">
        <v>0</v>
      </c>
      <c r="DI142" s="261">
        <v>0</v>
      </c>
      <c r="DJ142" s="261">
        <v>0</v>
      </c>
      <c r="DK142" s="261">
        <v>0</v>
      </c>
      <c r="DL142" s="261">
        <v>0</v>
      </c>
      <c r="DM142" s="261">
        <v>0</v>
      </c>
      <c r="DN142" s="261">
        <v>0</v>
      </c>
      <c r="DO142" s="261">
        <v>0</v>
      </c>
      <c r="DP142" s="261">
        <v>0</v>
      </c>
      <c r="DQ142" s="261">
        <v>0</v>
      </c>
      <c r="DR142" s="261">
        <v>0</v>
      </c>
      <c r="DS142" s="261">
        <v>0</v>
      </c>
      <c r="DT142" s="261">
        <v>0</v>
      </c>
      <c r="DU142" s="261">
        <v>0</v>
      </c>
      <c r="DV142" s="261">
        <v>0</v>
      </c>
      <c r="DW142" s="261">
        <v>0</v>
      </c>
      <c r="DX142" s="261">
        <v>0</v>
      </c>
      <c r="DY142" s="261">
        <v>0</v>
      </c>
      <c r="DZ142" s="261">
        <v>0</v>
      </c>
      <c r="EA142" s="261">
        <v>0</v>
      </c>
      <c r="EB142" s="261">
        <v>0</v>
      </c>
      <c r="EC142" s="261">
        <v>0</v>
      </c>
      <c r="ED142" s="261">
        <v>0</v>
      </c>
      <c r="EE142" s="261">
        <v>0</v>
      </c>
      <c r="EF142" s="261">
        <v>0</v>
      </c>
      <c r="EG142" s="261">
        <v>0</v>
      </c>
      <c r="EH142" s="261">
        <v>0</v>
      </c>
      <c r="EI142" s="261">
        <v>0</v>
      </c>
      <c r="EJ142" s="261">
        <v>0</v>
      </c>
      <c r="EK142" s="261">
        <v>0</v>
      </c>
      <c r="EL142" s="261">
        <v>0</v>
      </c>
      <c r="EM142" s="261">
        <v>0</v>
      </c>
      <c r="EN142" s="261">
        <v>0</v>
      </c>
      <c r="EO142" s="261">
        <v>0</v>
      </c>
      <c r="EP142" s="261">
        <v>0</v>
      </c>
      <c r="EQ142" s="261">
        <v>0</v>
      </c>
      <c r="ER142" s="261">
        <v>0</v>
      </c>
      <c r="ES142" s="261">
        <v>0</v>
      </c>
      <c r="ET142" s="261">
        <v>0</v>
      </c>
      <c r="EU142" s="261">
        <v>0</v>
      </c>
      <c r="EV142" s="261">
        <v>0</v>
      </c>
      <c r="EW142" s="261">
        <v>0</v>
      </c>
      <c r="EX142" s="261">
        <v>0</v>
      </c>
      <c r="EY142" s="261">
        <v>0</v>
      </c>
      <c r="EZ142" s="261">
        <v>0</v>
      </c>
      <c r="FA142" s="261">
        <v>0</v>
      </c>
      <c r="FB142" s="261">
        <v>0</v>
      </c>
      <c r="FC142" s="261">
        <v>0</v>
      </c>
      <c r="FD142" s="261">
        <v>0</v>
      </c>
      <c r="FE142" s="261">
        <v>0</v>
      </c>
      <c r="FF142" s="261">
        <v>0</v>
      </c>
      <c r="FG142" s="261">
        <v>0</v>
      </c>
      <c r="FH142" s="261">
        <v>0</v>
      </c>
      <c r="FI142" s="261">
        <v>0</v>
      </c>
      <c r="FJ142" s="261">
        <v>0</v>
      </c>
      <c r="FK142" s="261">
        <v>0</v>
      </c>
      <c r="FL142" s="261">
        <v>0</v>
      </c>
      <c r="FM142" s="261">
        <v>0</v>
      </c>
      <c r="FN142" s="261">
        <v>0</v>
      </c>
      <c r="FO142" s="261">
        <v>0</v>
      </c>
      <c r="FP142" s="261">
        <v>0</v>
      </c>
      <c r="FQ142" s="261">
        <v>0</v>
      </c>
      <c r="FR142" s="261">
        <v>0</v>
      </c>
      <c r="FS142" s="261">
        <v>0</v>
      </c>
      <c r="FT142" s="261">
        <v>0</v>
      </c>
      <c r="FU142" s="261">
        <v>0</v>
      </c>
      <c r="FV142" s="261">
        <v>0</v>
      </c>
      <c r="FW142" s="261">
        <v>0</v>
      </c>
      <c r="FX142" s="261">
        <v>0</v>
      </c>
      <c r="FY142" s="261">
        <v>0</v>
      </c>
      <c r="FZ142" s="261">
        <v>0</v>
      </c>
      <c r="GA142" s="261">
        <v>0</v>
      </c>
      <c r="GB142" s="261">
        <v>0</v>
      </c>
      <c r="GC142" s="261">
        <v>0</v>
      </c>
      <c r="GD142" s="261">
        <v>0</v>
      </c>
      <c r="GE142" s="261">
        <v>0</v>
      </c>
      <c r="GF142" s="261">
        <v>0</v>
      </c>
      <c r="GG142" s="261">
        <v>0</v>
      </c>
      <c r="GH142" s="261">
        <v>0</v>
      </c>
      <c r="GI142" s="261">
        <v>0</v>
      </c>
      <c r="GJ142" s="261">
        <v>0</v>
      </c>
      <c r="GK142" s="261">
        <v>0</v>
      </c>
      <c r="GL142" s="261">
        <v>0</v>
      </c>
      <c r="GM142" s="261">
        <v>0</v>
      </c>
      <c r="GN142" s="261">
        <v>0</v>
      </c>
      <c r="GO142" s="261">
        <v>0</v>
      </c>
      <c r="GP142" s="261">
        <v>0</v>
      </c>
      <c r="GQ142" s="261">
        <v>0</v>
      </c>
      <c r="GR142" s="261">
        <v>0</v>
      </c>
      <c r="GS142" s="261">
        <v>0</v>
      </c>
      <c r="GT142" s="261">
        <v>0</v>
      </c>
      <c r="GU142" s="261">
        <v>0</v>
      </c>
      <c r="GV142" s="261">
        <v>0</v>
      </c>
      <c r="GW142" s="261">
        <v>0</v>
      </c>
      <c r="GX142" s="261">
        <v>0</v>
      </c>
      <c r="GY142" s="261">
        <v>0</v>
      </c>
      <c r="GZ142" s="261">
        <v>0</v>
      </c>
    </row>
    <row r="143" spans="2:208" ht="17.25" hidden="1" outlineLevel="2" x14ac:dyDescent="0.3">
      <c r="B143" s="183">
        <v>30</v>
      </c>
      <c r="C143" s="51">
        <v>312</v>
      </c>
      <c r="D143" s="77"/>
      <c r="E143" s="52"/>
      <c r="F143" s="52">
        <v>312</v>
      </c>
      <c r="G143" s="78"/>
      <c r="H143" s="260" t="s">
        <v>229</v>
      </c>
      <c r="I143" s="261">
        <v>0</v>
      </c>
      <c r="J143" s="261">
        <v>0</v>
      </c>
      <c r="K143" s="261">
        <v>0</v>
      </c>
      <c r="L143" s="261">
        <v>0</v>
      </c>
      <c r="M143" s="261">
        <v>0</v>
      </c>
      <c r="N143" s="261">
        <v>0</v>
      </c>
      <c r="O143" s="261">
        <v>0</v>
      </c>
      <c r="P143" s="261">
        <v>0</v>
      </c>
      <c r="Q143" s="261">
        <v>0</v>
      </c>
      <c r="R143" s="261">
        <v>0</v>
      </c>
      <c r="S143" s="261">
        <v>0</v>
      </c>
      <c r="T143" s="261">
        <v>0</v>
      </c>
      <c r="U143" s="261">
        <v>0</v>
      </c>
      <c r="V143" s="261">
        <v>0</v>
      </c>
      <c r="W143" s="261">
        <v>0</v>
      </c>
      <c r="X143" s="261">
        <v>0</v>
      </c>
      <c r="Y143" s="261">
        <v>0</v>
      </c>
      <c r="Z143" s="261">
        <v>0</v>
      </c>
      <c r="AA143" s="261">
        <v>0</v>
      </c>
      <c r="AB143" s="261">
        <v>0</v>
      </c>
      <c r="AC143" s="261">
        <v>0</v>
      </c>
      <c r="AD143" s="261">
        <v>0</v>
      </c>
      <c r="AE143" s="261">
        <v>0</v>
      </c>
      <c r="AF143" s="261">
        <v>0</v>
      </c>
      <c r="AG143" s="261">
        <v>0</v>
      </c>
      <c r="AH143" s="261">
        <v>0</v>
      </c>
      <c r="AI143" s="261">
        <v>0</v>
      </c>
      <c r="AJ143" s="261">
        <v>0</v>
      </c>
      <c r="AK143" s="261">
        <v>0</v>
      </c>
      <c r="AL143" s="261">
        <v>0</v>
      </c>
      <c r="AM143" s="261">
        <v>0</v>
      </c>
      <c r="AN143" s="261">
        <v>0</v>
      </c>
      <c r="AO143" s="261">
        <v>0</v>
      </c>
      <c r="AP143" s="261">
        <v>0</v>
      </c>
      <c r="AQ143" s="261">
        <v>0</v>
      </c>
      <c r="AR143" s="261">
        <v>0</v>
      </c>
      <c r="AS143" s="261">
        <v>0</v>
      </c>
      <c r="AT143" s="261">
        <v>0</v>
      </c>
      <c r="AU143" s="261">
        <v>0</v>
      </c>
      <c r="AV143" s="261">
        <v>0</v>
      </c>
      <c r="AW143" s="261">
        <v>0</v>
      </c>
      <c r="AX143" s="261">
        <v>0</v>
      </c>
      <c r="AY143" s="261">
        <v>0</v>
      </c>
      <c r="AZ143" s="261">
        <v>0</v>
      </c>
      <c r="BA143" s="261">
        <v>0</v>
      </c>
      <c r="BB143" s="261">
        <v>0</v>
      </c>
      <c r="BC143" s="261">
        <v>0</v>
      </c>
      <c r="BD143" s="261">
        <v>0</v>
      </c>
      <c r="BE143" s="261">
        <v>0</v>
      </c>
      <c r="BF143" s="261">
        <v>0</v>
      </c>
      <c r="BG143" s="261">
        <v>0</v>
      </c>
      <c r="BH143" s="261">
        <v>0</v>
      </c>
      <c r="BI143" s="261">
        <v>0</v>
      </c>
      <c r="BJ143" s="261">
        <v>0</v>
      </c>
      <c r="BK143" s="261">
        <v>0</v>
      </c>
      <c r="BL143" s="261">
        <v>0</v>
      </c>
      <c r="BM143" s="261">
        <v>0</v>
      </c>
      <c r="BN143" s="261">
        <v>0</v>
      </c>
      <c r="BO143" s="261">
        <v>0</v>
      </c>
      <c r="BP143" s="261">
        <v>0</v>
      </c>
      <c r="BQ143" s="261">
        <v>0</v>
      </c>
      <c r="BR143" s="261">
        <v>0</v>
      </c>
      <c r="BS143" s="261">
        <v>0</v>
      </c>
      <c r="BT143" s="261">
        <v>0</v>
      </c>
      <c r="BU143" s="261">
        <v>0</v>
      </c>
      <c r="BV143" s="261">
        <v>0</v>
      </c>
      <c r="BW143" s="261">
        <v>0</v>
      </c>
      <c r="BX143" s="261">
        <v>0</v>
      </c>
      <c r="BY143" s="261">
        <v>0</v>
      </c>
      <c r="BZ143" s="261">
        <v>0</v>
      </c>
      <c r="CA143" s="261">
        <v>0</v>
      </c>
      <c r="CB143" s="261">
        <v>0</v>
      </c>
      <c r="CC143" s="261">
        <v>0</v>
      </c>
      <c r="CD143" s="261">
        <v>0</v>
      </c>
      <c r="CE143" s="261">
        <v>0</v>
      </c>
      <c r="CF143" s="261">
        <v>0</v>
      </c>
      <c r="CG143" s="261">
        <v>0</v>
      </c>
      <c r="CH143" s="261">
        <v>0</v>
      </c>
      <c r="CI143" s="261">
        <v>0</v>
      </c>
      <c r="CJ143" s="261">
        <v>0</v>
      </c>
      <c r="CK143" s="261">
        <v>0</v>
      </c>
      <c r="CL143" s="261">
        <v>0</v>
      </c>
      <c r="CM143" s="261">
        <v>0</v>
      </c>
      <c r="CN143" s="261">
        <v>0</v>
      </c>
      <c r="CO143" s="261">
        <v>0</v>
      </c>
      <c r="CP143" s="261">
        <v>0</v>
      </c>
      <c r="CQ143" s="261">
        <v>0</v>
      </c>
      <c r="CR143" s="261">
        <v>0</v>
      </c>
      <c r="CS143" s="261">
        <v>0</v>
      </c>
      <c r="CT143" s="261">
        <v>0</v>
      </c>
      <c r="CU143" s="261">
        <v>0</v>
      </c>
      <c r="CV143" s="261">
        <v>0</v>
      </c>
      <c r="CW143" s="261">
        <v>0</v>
      </c>
      <c r="CX143" s="261">
        <v>0</v>
      </c>
      <c r="CY143" s="261">
        <v>0</v>
      </c>
      <c r="CZ143" s="261">
        <v>0</v>
      </c>
      <c r="DA143" s="261">
        <v>0</v>
      </c>
      <c r="DB143" s="261">
        <v>0</v>
      </c>
      <c r="DC143" s="261">
        <v>0</v>
      </c>
      <c r="DD143" s="261">
        <v>0</v>
      </c>
      <c r="DE143" s="261">
        <v>0</v>
      </c>
      <c r="DF143" s="261">
        <v>0</v>
      </c>
      <c r="DG143" s="261">
        <v>0</v>
      </c>
      <c r="DH143" s="261">
        <v>0</v>
      </c>
      <c r="DI143" s="261">
        <v>0</v>
      </c>
      <c r="DJ143" s="261">
        <v>0</v>
      </c>
      <c r="DK143" s="261">
        <v>0</v>
      </c>
      <c r="DL143" s="261">
        <v>0</v>
      </c>
      <c r="DM143" s="261">
        <v>0</v>
      </c>
      <c r="DN143" s="261">
        <v>0</v>
      </c>
      <c r="DO143" s="261">
        <v>0</v>
      </c>
      <c r="DP143" s="261">
        <v>0</v>
      </c>
      <c r="DQ143" s="261">
        <v>0</v>
      </c>
      <c r="DR143" s="261">
        <v>0</v>
      </c>
      <c r="DS143" s="261">
        <v>0</v>
      </c>
      <c r="DT143" s="261">
        <v>0</v>
      </c>
      <c r="DU143" s="261">
        <v>0</v>
      </c>
      <c r="DV143" s="261">
        <v>0</v>
      </c>
      <c r="DW143" s="261">
        <v>0</v>
      </c>
      <c r="DX143" s="261">
        <v>0</v>
      </c>
      <c r="DY143" s="261">
        <v>0</v>
      </c>
      <c r="DZ143" s="261">
        <v>0</v>
      </c>
      <c r="EA143" s="261">
        <v>0</v>
      </c>
      <c r="EB143" s="261">
        <v>0</v>
      </c>
      <c r="EC143" s="261">
        <v>0</v>
      </c>
      <c r="ED143" s="261">
        <v>0</v>
      </c>
      <c r="EE143" s="261">
        <v>0</v>
      </c>
      <c r="EF143" s="261">
        <v>0</v>
      </c>
      <c r="EG143" s="261">
        <v>0</v>
      </c>
      <c r="EH143" s="261">
        <v>0</v>
      </c>
      <c r="EI143" s="261">
        <v>0</v>
      </c>
      <c r="EJ143" s="261">
        <v>0</v>
      </c>
      <c r="EK143" s="261">
        <v>0</v>
      </c>
      <c r="EL143" s="261">
        <v>0</v>
      </c>
      <c r="EM143" s="261">
        <v>0</v>
      </c>
      <c r="EN143" s="261">
        <v>0</v>
      </c>
      <c r="EO143" s="261">
        <v>0</v>
      </c>
      <c r="EP143" s="261">
        <v>0</v>
      </c>
      <c r="EQ143" s="261">
        <v>0</v>
      </c>
      <c r="ER143" s="261">
        <v>0</v>
      </c>
      <c r="ES143" s="261">
        <v>0</v>
      </c>
      <c r="ET143" s="261">
        <v>0</v>
      </c>
      <c r="EU143" s="261">
        <v>0</v>
      </c>
      <c r="EV143" s="261">
        <v>0</v>
      </c>
      <c r="EW143" s="261">
        <v>0</v>
      </c>
      <c r="EX143" s="261">
        <v>0</v>
      </c>
      <c r="EY143" s="261">
        <v>0</v>
      </c>
      <c r="EZ143" s="261">
        <v>0</v>
      </c>
      <c r="FA143" s="261">
        <v>0</v>
      </c>
      <c r="FB143" s="261">
        <v>0</v>
      </c>
      <c r="FC143" s="261">
        <v>0</v>
      </c>
      <c r="FD143" s="261">
        <v>0</v>
      </c>
      <c r="FE143" s="261">
        <v>0</v>
      </c>
      <c r="FF143" s="261">
        <v>0</v>
      </c>
      <c r="FG143" s="261">
        <v>0</v>
      </c>
      <c r="FH143" s="261">
        <v>0</v>
      </c>
      <c r="FI143" s="261">
        <v>0</v>
      </c>
      <c r="FJ143" s="261">
        <v>0</v>
      </c>
      <c r="FK143" s="261">
        <v>0</v>
      </c>
      <c r="FL143" s="261">
        <v>0</v>
      </c>
      <c r="FM143" s="261">
        <v>0</v>
      </c>
      <c r="FN143" s="261">
        <v>0</v>
      </c>
      <c r="FO143" s="261">
        <v>0</v>
      </c>
      <c r="FP143" s="261">
        <v>0</v>
      </c>
      <c r="FQ143" s="261">
        <v>0</v>
      </c>
      <c r="FR143" s="261">
        <v>0</v>
      </c>
      <c r="FS143" s="261">
        <v>0</v>
      </c>
      <c r="FT143" s="261">
        <v>0</v>
      </c>
      <c r="FU143" s="261">
        <v>0</v>
      </c>
      <c r="FV143" s="261">
        <v>0</v>
      </c>
      <c r="FW143" s="261">
        <v>0</v>
      </c>
      <c r="FX143" s="261">
        <v>0</v>
      </c>
      <c r="FY143" s="261">
        <v>0</v>
      </c>
      <c r="FZ143" s="261">
        <v>0</v>
      </c>
      <c r="GA143" s="261">
        <v>0</v>
      </c>
      <c r="GB143" s="261">
        <v>0</v>
      </c>
      <c r="GC143" s="261">
        <v>0</v>
      </c>
      <c r="GD143" s="261">
        <v>0</v>
      </c>
      <c r="GE143" s="261">
        <v>0</v>
      </c>
      <c r="GF143" s="261">
        <v>0</v>
      </c>
      <c r="GG143" s="261">
        <v>0</v>
      </c>
      <c r="GH143" s="261">
        <v>0</v>
      </c>
      <c r="GI143" s="261">
        <v>0</v>
      </c>
      <c r="GJ143" s="261">
        <v>0</v>
      </c>
      <c r="GK143" s="261">
        <v>0</v>
      </c>
      <c r="GL143" s="261">
        <v>0</v>
      </c>
      <c r="GM143" s="261">
        <v>0</v>
      </c>
      <c r="GN143" s="261">
        <v>0</v>
      </c>
      <c r="GO143" s="261">
        <v>0</v>
      </c>
      <c r="GP143" s="261">
        <v>0</v>
      </c>
      <c r="GQ143" s="261">
        <v>0</v>
      </c>
      <c r="GR143" s="261">
        <v>0</v>
      </c>
      <c r="GS143" s="261">
        <v>0</v>
      </c>
      <c r="GT143" s="261">
        <v>0</v>
      </c>
      <c r="GU143" s="261">
        <v>0</v>
      </c>
      <c r="GV143" s="261">
        <v>0</v>
      </c>
      <c r="GW143" s="261">
        <v>0</v>
      </c>
      <c r="GX143" s="261">
        <v>0</v>
      </c>
      <c r="GY143" s="261">
        <v>0</v>
      </c>
      <c r="GZ143" s="261">
        <v>0</v>
      </c>
    </row>
    <row r="144" spans="2:208" ht="17.25" hidden="1" outlineLevel="2" x14ac:dyDescent="0.3">
      <c r="B144" s="183">
        <v>30</v>
      </c>
      <c r="C144" s="51">
        <v>313</v>
      </c>
      <c r="D144" s="77"/>
      <c r="E144" s="52"/>
      <c r="F144" s="52">
        <v>313</v>
      </c>
      <c r="G144" s="78"/>
      <c r="H144" s="260" t="s">
        <v>230</v>
      </c>
      <c r="I144" s="261">
        <v>0</v>
      </c>
      <c r="J144" s="261">
        <v>0</v>
      </c>
      <c r="K144" s="261">
        <v>0</v>
      </c>
      <c r="L144" s="261">
        <v>0</v>
      </c>
      <c r="M144" s="261">
        <v>0</v>
      </c>
      <c r="N144" s="261">
        <v>0</v>
      </c>
      <c r="O144" s="261">
        <v>0</v>
      </c>
      <c r="P144" s="261">
        <v>0</v>
      </c>
      <c r="Q144" s="261">
        <v>0</v>
      </c>
      <c r="R144" s="261">
        <v>0</v>
      </c>
      <c r="S144" s="261">
        <v>0</v>
      </c>
      <c r="T144" s="261">
        <v>0</v>
      </c>
      <c r="U144" s="261">
        <v>0</v>
      </c>
      <c r="V144" s="261">
        <v>0</v>
      </c>
      <c r="W144" s="261">
        <v>0</v>
      </c>
      <c r="X144" s="261">
        <v>0</v>
      </c>
      <c r="Y144" s="261">
        <v>0</v>
      </c>
      <c r="Z144" s="261">
        <v>0</v>
      </c>
      <c r="AA144" s="261">
        <v>0</v>
      </c>
      <c r="AB144" s="261">
        <v>0</v>
      </c>
      <c r="AC144" s="261">
        <v>0</v>
      </c>
      <c r="AD144" s="261">
        <v>0</v>
      </c>
      <c r="AE144" s="261">
        <v>0</v>
      </c>
      <c r="AF144" s="261">
        <v>0</v>
      </c>
      <c r="AG144" s="261">
        <v>0</v>
      </c>
      <c r="AH144" s="261">
        <v>0</v>
      </c>
      <c r="AI144" s="261">
        <v>0</v>
      </c>
      <c r="AJ144" s="261">
        <v>0</v>
      </c>
      <c r="AK144" s="261">
        <v>0</v>
      </c>
      <c r="AL144" s="261">
        <v>0</v>
      </c>
      <c r="AM144" s="261">
        <v>0</v>
      </c>
      <c r="AN144" s="261">
        <v>0</v>
      </c>
      <c r="AO144" s="261">
        <v>0</v>
      </c>
      <c r="AP144" s="261">
        <v>0</v>
      </c>
      <c r="AQ144" s="261">
        <v>0</v>
      </c>
      <c r="AR144" s="261">
        <v>0</v>
      </c>
      <c r="AS144" s="261">
        <v>0</v>
      </c>
      <c r="AT144" s="261">
        <v>0</v>
      </c>
      <c r="AU144" s="261">
        <v>0</v>
      </c>
      <c r="AV144" s="261">
        <v>0</v>
      </c>
      <c r="AW144" s="261">
        <v>0</v>
      </c>
      <c r="AX144" s="261">
        <v>0</v>
      </c>
      <c r="AY144" s="261">
        <v>0</v>
      </c>
      <c r="AZ144" s="261">
        <v>0</v>
      </c>
      <c r="BA144" s="261">
        <v>0</v>
      </c>
      <c r="BB144" s="261">
        <v>0</v>
      </c>
      <c r="BC144" s="261">
        <v>0</v>
      </c>
      <c r="BD144" s="261">
        <v>0</v>
      </c>
      <c r="BE144" s="261">
        <v>0</v>
      </c>
      <c r="BF144" s="261">
        <v>0</v>
      </c>
      <c r="BG144" s="261">
        <v>0</v>
      </c>
      <c r="BH144" s="261">
        <v>0</v>
      </c>
      <c r="BI144" s="261">
        <v>0</v>
      </c>
      <c r="BJ144" s="261">
        <v>0</v>
      </c>
      <c r="BK144" s="261">
        <v>0</v>
      </c>
      <c r="BL144" s="261">
        <v>0</v>
      </c>
      <c r="BM144" s="261">
        <v>0</v>
      </c>
      <c r="BN144" s="261">
        <v>0</v>
      </c>
      <c r="BO144" s="261">
        <v>0</v>
      </c>
      <c r="BP144" s="261">
        <v>0</v>
      </c>
      <c r="BQ144" s="261">
        <v>0</v>
      </c>
      <c r="BR144" s="261">
        <v>0</v>
      </c>
      <c r="BS144" s="261">
        <v>0</v>
      </c>
      <c r="BT144" s="261">
        <v>0</v>
      </c>
      <c r="BU144" s="261">
        <v>0</v>
      </c>
      <c r="BV144" s="261">
        <v>0</v>
      </c>
      <c r="BW144" s="261">
        <v>0</v>
      </c>
      <c r="BX144" s="261">
        <v>0</v>
      </c>
      <c r="BY144" s="261">
        <v>0</v>
      </c>
      <c r="BZ144" s="261">
        <v>0</v>
      </c>
      <c r="CA144" s="261">
        <v>0</v>
      </c>
      <c r="CB144" s="261">
        <v>0</v>
      </c>
      <c r="CC144" s="261">
        <v>0</v>
      </c>
      <c r="CD144" s="261">
        <v>0</v>
      </c>
      <c r="CE144" s="261">
        <v>0</v>
      </c>
      <c r="CF144" s="261">
        <v>0</v>
      </c>
      <c r="CG144" s="261">
        <v>0</v>
      </c>
      <c r="CH144" s="261">
        <v>0</v>
      </c>
      <c r="CI144" s="261">
        <v>0</v>
      </c>
      <c r="CJ144" s="261">
        <v>0</v>
      </c>
      <c r="CK144" s="261">
        <v>0</v>
      </c>
      <c r="CL144" s="261">
        <v>0</v>
      </c>
      <c r="CM144" s="261">
        <v>0</v>
      </c>
      <c r="CN144" s="261">
        <v>0</v>
      </c>
      <c r="CO144" s="261">
        <v>0</v>
      </c>
      <c r="CP144" s="261">
        <v>0</v>
      </c>
      <c r="CQ144" s="261">
        <v>0</v>
      </c>
      <c r="CR144" s="261">
        <v>0</v>
      </c>
      <c r="CS144" s="261">
        <v>0</v>
      </c>
      <c r="CT144" s="261">
        <v>0</v>
      </c>
      <c r="CU144" s="261">
        <v>0</v>
      </c>
      <c r="CV144" s="261">
        <v>0</v>
      </c>
      <c r="CW144" s="261">
        <v>0</v>
      </c>
      <c r="CX144" s="261">
        <v>0</v>
      </c>
      <c r="CY144" s="261">
        <v>0</v>
      </c>
      <c r="CZ144" s="261">
        <v>0</v>
      </c>
      <c r="DA144" s="261">
        <v>0</v>
      </c>
      <c r="DB144" s="261">
        <v>0</v>
      </c>
      <c r="DC144" s="261">
        <v>0</v>
      </c>
      <c r="DD144" s="261">
        <v>0</v>
      </c>
      <c r="DE144" s="261">
        <v>0</v>
      </c>
      <c r="DF144" s="261">
        <v>0</v>
      </c>
      <c r="DG144" s="261">
        <v>0</v>
      </c>
      <c r="DH144" s="261">
        <v>0</v>
      </c>
      <c r="DI144" s="261">
        <v>0</v>
      </c>
      <c r="DJ144" s="261">
        <v>0</v>
      </c>
      <c r="DK144" s="261">
        <v>0</v>
      </c>
      <c r="DL144" s="261">
        <v>0</v>
      </c>
      <c r="DM144" s="261">
        <v>0</v>
      </c>
      <c r="DN144" s="261">
        <v>0</v>
      </c>
      <c r="DO144" s="261">
        <v>0</v>
      </c>
      <c r="DP144" s="261">
        <v>0</v>
      </c>
      <c r="DQ144" s="261">
        <v>0</v>
      </c>
      <c r="DR144" s="261">
        <v>0</v>
      </c>
      <c r="DS144" s="261">
        <v>0</v>
      </c>
      <c r="DT144" s="261">
        <v>0</v>
      </c>
      <c r="DU144" s="261">
        <v>0</v>
      </c>
      <c r="DV144" s="261">
        <v>0</v>
      </c>
      <c r="DW144" s="261">
        <v>0</v>
      </c>
      <c r="DX144" s="261">
        <v>0</v>
      </c>
      <c r="DY144" s="261">
        <v>0</v>
      </c>
      <c r="DZ144" s="261">
        <v>0</v>
      </c>
      <c r="EA144" s="261">
        <v>0</v>
      </c>
      <c r="EB144" s="261">
        <v>0</v>
      </c>
      <c r="EC144" s="261">
        <v>0</v>
      </c>
      <c r="ED144" s="261">
        <v>0</v>
      </c>
      <c r="EE144" s="261">
        <v>0</v>
      </c>
      <c r="EF144" s="261">
        <v>0</v>
      </c>
      <c r="EG144" s="261">
        <v>0</v>
      </c>
      <c r="EH144" s="261">
        <v>0</v>
      </c>
      <c r="EI144" s="261">
        <v>0</v>
      </c>
      <c r="EJ144" s="261">
        <v>0</v>
      </c>
      <c r="EK144" s="261">
        <v>0</v>
      </c>
      <c r="EL144" s="261">
        <v>0</v>
      </c>
      <c r="EM144" s="261">
        <v>0</v>
      </c>
      <c r="EN144" s="261">
        <v>0</v>
      </c>
      <c r="EO144" s="261">
        <v>0</v>
      </c>
      <c r="EP144" s="261">
        <v>0</v>
      </c>
      <c r="EQ144" s="261">
        <v>0</v>
      </c>
      <c r="ER144" s="261">
        <v>0</v>
      </c>
      <c r="ES144" s="261">
        <v>0</v>
      </c>
      <c r="ET144" s="261">
        <v>0</v>
      </c>
      <c r="EU144" s="261">
        <v>0</v>
      </c>
      <c r="EV144" s="261">
        <v>0</v>
      </c>
      <c r="EW144" s="261">
        <v>0</v>
      </c>
      <c r="EX144" s="261">
        <v>0</v>
      </c>
      <c r="EY144" s="261">
        <v>0</v>
      </c>
      <c r="EZ144" s="261">
        <v>0</v>
      </c>
      <c r="FA144" s="261">
        <v>0</v>
      </c>
      <c r="FB144" s="261">
        <v>0</v>
      </c>
      <c r="FC144" s="261">
        <v>0</v>
      </c>
      <c r="FD144" s="261">
        <v>0</v>
      </c>
      <c r="FE144" s="261">
        <v>0</v>
      </c>
      <c r="FF144" s="261">
        <v>0</v>
      </c>
      <c r="FG144" s="261">
        <v>0</v>
      </c>
      <c r="FH144" s="261">
        <v>0</v>
      </c>
      <c r="FI144" s="261">
        <v>0</v>
      </c>
      <c r="FJ144" s="261">
        <v>0</v>
      </c>
      <c r="FK144" s="261">
        <v>0</v>
      </c>
      <c r="FL144" s="261">
        <v>0</v>
      </c>
      <c r="FM144" s="261">
        <v>0</v>
      </c>
      <c r="FN144" s="261">
        <v>0</v>
      </c>
      <c r="FO144" s="261">
        <v>0</v>
      </c>
      <c r="FP144" s="261">
        <v>0</v>
      </c>
      <c r="FQ144" s="261">
        <v>0</v>
      </c>
      <c r="FR144" s="261">
        <v>0</v>
      </c>
      <c r="FS144" s="261">
        <v>0</v>
      </c>
      <c r="FT144" s="261">
        <v>0</v>
      </c>
      <c r="FU144" s="261">
        <v>0</v>
      </c>
      <c r="FV144" s="261">
        <v>0</v>
      </c>
      <c r="FW144" s="261">
        <v>0</v>
      </c>
      <c r="FX144" s="261">
        <v>0</v>
      </c>
      <c r="FY144" s="261">
        <v>0</v>
      </c>
      <c r="FZ144" s="261">
        <v>0</v>
      </c>
      <c r="GA144" s="261">
        <v>0</v>
      </c>
      <c r="GB144" s="261">
        <v>0</v>
      </c>
      <c r="GC144" s="261">
        <v>0</v>
      </c>
      <c r="GD144" s="261">
        <v>0</v>
      </c>
      <c r="GE144" s="261">
        <v>0</v>
      </c>
      <c r="GF144" s="261">
        <v>0</v>
      </c>
      <c r="GG144" s="261">
        <v>0</v>
      </c>
      <c r="GH144" s="261">
        <v>0</v>
      </c>
      <c r="GI144" s="261">
        <v>0</v>
      </c>
      <c r="GJ144" s="261">
        <v>0</v>
      </c>
      <c r="GK144" s="261">
        <v>0</v>
      </c>
      <c r="GL144" s="261">
        <v>0</v>
      </c>
      <c r="GM144" s="261">
        <v>0</v>
      </c>
      <c r="GN144" s="261">
        <v>0</v>
      </c>
      <c r="GO144" s="261">
        <v>0</v>
      </c>
      <c r="GP144" s="261">
        <v>0</v>
      </c>
      <c r="GQ144" s="261">
        <v>0</v>
      </c>
      <c r="GR144" s="261">
        <v>0</v>
      </c>
      <c r="GS144" s="261">
        <v>0</v>
      </c>
      <c r="GT144" s="261">
        <v>0</v>
      </c>
      <c r="GU144" s="261">
        <v>0</v>
      </c>
      <c r="GV144" s="261">
        <v>0</v>
      </c>
      <c r="GW144" s="261">
        <v>0</v>
      </c>
      <c r="GX144" s="261">
        <v>0</v>
      </c>
      <c r="GY144" s="261">
        <v>0</v>
      </c>
      <c r="GZ144" s="261">
        <v>0</v>
      </c>
    </row>
    <row r="145" spans="2:208" ht="17.25" hidden="1" outlineLevel="2" x14ac:dyDescent="0.3">
      <c r="B145" s="183">
        <v>30</v>
      </c>
      <c r="C145" s="51">
        <v>314</v>
      </c>
      <c r="D145" s="77"/>
      <c r="E145" s="52"/>
      <c r="F145" s="52">
        <v>314</v>
      </c>
      <c r="G145" s="78"/>
      <c r="H145" s="260" t="s">
        <v>231</v>
      </c>
      <c r="I145" s="261">
        <v>0</v>
      </c>
      <c r="J145" s="261">
        <v>0</v>
      </c>
      <c r="K145" s="261">
        <v>0</v>
      </c>
      <c r="L145" s="261">
        <v>0</v>
      </c>
      <c r="M145" s="261">
        <v>0</v>
      </c>
      <c r="N145" s="261">
        <v>0</v>
      </c>
      <c r="O145" s="261">
        <v>0</v>
      </c>
      <c r="P145" s="261">
        <v>0</v>
      </c>
      <c r="Q145" s="261">
        <v>0</v>
      </c>
      <c r="R145" s="261">
        <v>0</v>
      </c>
      <c r="S145" s="261">
        <v>0</v>
      </c>
      <c r="T145" s="261">
        <v>0</v>
      </c>
      <c r="U145" s="261">
        <v>0</v>
      </c>
      <c r="V145" s="261">
        <v>0</v>
      </c>
      <c r="W145" s="261">
        <v>0</v>
      </c>
      <c r="X145" s="261">
        <v>0</v>
      </c>
      <c r="Y145" s="261">
        <v>0</v>
      </c>
      <c r="Z145" s="261">
        <v>0</v>
      </c>
      <c r="AA145" s="261">
        <v>0</v>
      </c>
      <c r="AB145" s="261">
        <v>0</v>
      </c>
      <c r="AC145" s="261">
        <v>0</v>
      </c>
      <c r="AD145" s="261">
        <v>0</v>
      </c>
      <c r="AE145" s="261">
        <v>0</v>
      </c>
      <c r="AF145" s="261">
        <v>0</v>
      </c>
      <c r="AG145" s="261">
        <v>0</v>
      </c>
      <c r="AH145" s="261">
        <v>0</v>
      </c>
      <c r="AI145" s="261">
        <v>0</v>
      </c>
      <c r="AJ145" s="261">
        <v>0</v>
      </c>
      <c r="AK145" s="261">
        <v>0</v>
      </c>
      <c r="AL145" s="261">
        <v>0</v>
      </c>
      <c r="AM145" s="261">
        <v>0</v>
      </c>
      <c r="AN145" s="261">
        <v>0</v>
      </c>
      <c r="AO145" s="261">
        <v>0</v>
      </c>
      <c r="AP145" s="261">
        <v>0</v>
      </c>
      <c r="AQ145" s="261">
        <v>0</v>
      </c>
      <c r="AR145" s="261">
        <v>0</v>
      </c>
      <c r="AS145" s="261">
        <v>0</v>
      </c>
      <c r="AT145" s="261">
        <v>0</v>
      </c>
      <c r="AU145" s="261">
        <v>0</v>
      </c>
      <c r="AV145" s="261">
        <v>0</v>
      </c>
      <c r="AW145" s="261">
        <v>0</v>
      </c>
      <c r="AX145" s="261">
        <v>0</v>
      </c>
      <c r="AY145" s="261">
        <v>0</v>
      </c>
      <c r="AZ145" s="261">
        <v>0</v>
      </c>
      <c r="BA145" s="261">
        <v>0</v>
      </c>
      <c r="BB145" s="261">
        <v>0</v>
      </c>
      <c r="BC145" s="261">
        <v>0</v>
      </c>
      <c r="BD145" s="261">
        <v>0</v>
      </c>
      <c r="BE145" s="261">
        <v>0</v>
      </c>
      <c r="BF145" s="261">
        <v>0</v>
      </c>
      <c r="BG145" s="261">
        <v>0</v>
      </c>
      <c r="BH145" s="261">
        <v>0</v>
      </c>
      <c r="BI145" s="261">
        <v>0</v>
      </c>
      <c r="BJ145" s="261">
        <v>0</v>
      </c>
      <c r="BK145" s="261">
        <v>0</v>
      </c>
      <c r="BL145" s="261">
        <v>0</v>
      </c>
      <c r="BM145" s="261">
        <v>0</v>
      </c>
      <c r="BN145" s="261">
        <v>0</v>
      </c>
      <c r="BO145" s="261">
        <v>0</v>
      </c>
      <c r="BP145" s="261">
        <v>0</v>
      </c>
      <c r="BQ145" s="261">
        <v>0</v>
      </c>
      <c r="BR145" s="261">
        <v>0</v>
      </c>
      <c r="BS145" s="261">
        <v>0</v>
      </c>
      <c r="BT145" s="261">
        <v>0</v>
      </c>
      <c r="BU145" s="261">
        <v>0</v>
      </c>
      <c r="BV145" s="261">
        <v>0</v>
      </c>
      <c r="BW145" s="261">
        <v>0</v>
      </c>
      <c r="BX145" s="261">
        <v>0</v>
      </c>
      <c r="BY145" s="261">
        <v>0</v>
      </c>
      <c r="BZ145" s="261">
        <v>0</v>
      </c>
      <c r="CA145" s="261">
        <v>0</v>
      </c>
      <c r="CB145" s="261">
        <v>0</v>
      </c>
      <c r="CC145" s="261">
        <v>0</v>
      </c>
      <c r="CD145" s="261">
        <v>0</v>
      </c>
      <c r="CE145" s="261">
        <v>0</v>
      </c>
      <c r="CF145" s="261">
        <v>0</v>
      </c>
      <c r="CG145" s="261">
        <v>0</v>
      </c>
      <c r="CH145" s="261">
        <v>0</v>
      </c>
      <c r="CI145" s="261">
        <v>0</v>
      </c>
      <c r="CJ145" s="261">
        <v>0</v>
      </c>
      <c r="CK145" s="261">
        <v>0</v>
      </c>
      <c r="CL145" s="261">
        <v>0</v>
      </c>
      <c r="CM145" s="261">
        <v>0</v>
      </c>
      <c r="CN145" s="261">
        <v>0</v>
      </c>
      <c r="CO145" s="261">
        <v>0</v>
      </c>
      <c r="CP145" s="261">
        <v>0</v>
      </c>
      <c r="CQ145" s="261">
        <v>0</v>
      </c>
      <c r="CR145" s="261">
        <v>0</v>
      </c>
      <c r="CS145" s="261">
        <v>0</v>
      </c>
      <c r="CT145" s="261">
        <v>0</v>
      </c>
      <c r="CU145" s="261">
        <v>0</v>
      </c>
      <c r="CV145" s="261">
        <v>0</v>
      </c>
      <c r="CW145" s="261">
        <v>0</v>
      </c>
      <c r="CX145" s="261">
        <v>0</v>
      </c>
      <c r="CY145" s="261">
        <v>0</v>
      </c>
      <c r="CZ145" s="261">
        <v>0</v>
      </c>
      <c r="DA145" s="261">
        <v>0</v>
      </c>
      <c r="DB145" s="261">
        <v>0</v>
      </c>
      <c r="DC145" s="261">
        <v>0</v>
      </c>
      <c r="DD145" s="261">
        <v>0</v>
      </c>
      <c r="DE145" s="261">
        <v>0</v>
      </c>
      <c r="DF145" s="261">
        <v>0</v>
      </c>
      <c r="DG145" s="261">
        <v>0</v>
      </c>
      <c r="DH145" s="261">
        <v>0</v>
      </c>
      <c r="DI145" s="261">
        <v>0</v>
      </c>
      <c r="DJ145" s="261">
        <v>0</v>
      </c>
      <c r="DK145" s="261">
        <v>0</v>
      </c>
      <c r="DL145" s="261">
        <v>0</v>
      </c>
      <c r="DM145" s="261">
        <v>0</v>
      </c>
      <c r="DN145" s="261">
        <v>0</v>
      </c>
      <c r="DO145" s="261">
        <v>0</v>
      </c>
      <c r="DP145" s="261">
        <v>0</v>
      </c>
      <c r="DQ145" s="261">
        <v>0</v>
      </c>
      <c r="DR145" s="261">
        <v>0</v>
      </c>
      <c r="DS145" s="261">
        <v>0</v>
      </c>
      <c r="DT145" s="261">
        <v>0</v>
      </c>
      <c r="DU145" s="261">
        <v>0</v>
      </c>
      <c r="DV145" s="261">
        <v>0</v>
      </c>
      <c r="DW145" s="261">
        <v>0</v>
      </c>
      <c r="DX145" s="261">
        <v>0</v>
      </c>
      <c r="DY145" s="261">
        <v>0</v>
      </c>
      <c r="DZ145" s="261">
        <v>0</v>
      </c>
      <c r="EA145" s="261">
        <v>0</v>
      </c>
      <c r="EB145" s="261">
        <v>0</v>
      </c>
      <c r="EC145" s="261">
        <v>0</v>
      </c>
      <c r="ED145" s="261">
        <v>0</v>
      </c>
      <c r="EE145" s="261">
        <v>0</v>
      </c>
      <c r="EF145" s="261">
        <v>0</v>
      </c>
      <c r="EG145" s="261">
        <v>0</v>
      </c>
      <c r="EH145" s="261">
        <v>0</v>
      </c>
      <c r="EI145" s="261">
        <v>0</v>
      </c>
      <c r="EJ145" s="261">
        <v>0</v>
      </c>
      <c r="EK145" s="261">
        <v>0</v>
      </c>
      <c r="EL145" s="261">
        <v>0</v>
      </c>
      <c r="EM145" s="261">
        <v>0</v>
      </c>
      <c r="EN145" s="261">
        <v>0</v>
      </c>
      <c r="EO145" s="261">
        <v>0</v>
      </c>
      <c r="EP145" s="261">
        <v>0</v>
      </c>
      <c r="EQ145" s="261">
        <v>0</v>
      </c>
      <c r="ER145" s="261">
        <v>0</v>
      </c>
      <c r="ES145" s="261">
        <v>0</v>
      </c>
      <c r="ET145" s="261">
        <v>0</v>
      </c>
      <c r="EU145" s="261">
        <v>0</v>
      </c>
      <c r="EV145" s="261">
        <v>0</v>
      </c>
      <c r="EW145" s="261">
        <v>0</v>
      </c>
      <c r="EX145" s="261">
        <v>0</v>
      </c>
      <c r="EY145" s="261">
        <v>0</v>
      </c>
      <c r="EZ145" s="261">
        <v>0</v>
      </c>
      <c r="FA145" s="261">
        <v>0</v>
      </c>
      <c r="FB145" s="261">
        <v>0</v>
      </c>
      <c r="FC145" s="261">
        <v>0</v>
      </c>
      <c r="FD145" s="261">
        <v>0</v>
      </c>
      <c r="FE145" s="261">
        <v>0</v>
      </c>
      <c r="FF145" s="261">
        <v>0</v>
      </c>
      <c r="FG145" s="261">
        <v>0</v>
      </c>
      <c r="FH145" s="261">
        <v>0</v>
      </c>
      <c r="FI145" s="261">
        <v>0</v>
      </c>
      <c r="FJ145" s="261">
        <v>0</v>
      </c>
      <c r="FK145" s="261">
        <v>0</v>
      </c>
      <c r="FL145" s="261">
        <v>0</v>
      </c>
      <c r="FM145" s="261">
        <v>0</v>
      </c>
      <c r="FN145" s="261">
        <v>0</v>
      </c>
      <c r="FO145" s="261">
        <v>0</v>
      </c>
      <c r="FP145" s="261">
        <v>0</v>
      </c>
      <c r="FQ145" s="261">
        <v>0</v>
      </c>
      <c r="FR145" s="261">
        <v>0</v>
      </c>
      <c r="FS145" s="261">
        <v>0</v>
      </c>
      <c r="FT145" s="261">
        <v>0</v>
      </c>
      <c r="FU145" s="261">
        <v>0</v>
      </c>
      <c r="FV145" s="261">
        <v>0</v>
      </c>
      <c r="FW145" s="261">
        <v>0</v>
      </c>
      <c r="FX145" s="261">
        <v>0</v>
      </c>
      <c r="FY145" s="261">
        <v>0</v>
      </c>
      <c r="FZ145" s="261">
        <v>0</v>
      </c>
      <c r="GA145" s="261">
        <v>0</v>
      </c>
      <c r="GB145" s="261">
        <v>0</v>
      </c>
      <c r="GC145" s="261">
        <v>0</v>
      </c>
      <c r="GD145" s="261">
        <v>0</v>
      </c>
      <c r="GE145" s="261">
        <v>0</v>
      </c>
      <c r="GF145" s="261">
        <v>0</v>
      </c>
      <c r="GG145" s="261">
        <v>0</v>
      </c>
      <c r="GH145" s="261">
        <v>0</v>
      </c>
      <c r="GI145" s="261">
        <v>0</v>
      </c>
      <c r="GJ145" s="261">
        <v>0</v>
      </c>
      <c r="GK145" s="261">
        <v>0</v>
      </c>
      <c r="GL145" s="261">
        <v>0</v>
      </c>
      <c r="GM145" s="261">
        <v>0</v>
      </c>
      <c r="GN145" s="261">
        <v>0</v>
      </c>
      <c r="GO145" s="261">
        <v>0</v>
      </c>
      <c r="GP145" s="261">
        <v>0</v>
      </c>
      <c r="GQ145" s="261">
        <v>0</v>
      </c>
      <c r="GR145" s="261">
        <v>0</v>
      </c>
      <c r="GS145" s="261">
        <v>0</v>
      </c>
      <c r="GT145" s="261">
        <v>0</v>
      </c>
      <c r="GU145" s="261">
        <v>0</v>
      </c>
      <c r="GV145" s="261">
        <v>0</v>
      </c>
      <c r="GW145" s="261">
        <v>0</v>
      </c>
      <c r="GX145" s="261">
        <v>0</v>
      </c>
      <c r="GY145" s="261">
        <v>0</v>
      </c>
      <c r="GZ145" s="261">
        <v>0</v>
      </c>
    </row>
    <row r="146" spans="2:208" ht="17.25" hidden="1" outlineLevel="2" x14ac:dyDescent="0.3">
      <c r="B146" s="183">
        <v>30</v>
      </c>
      <c r="C146" s="51">
        <v>315</v>
      </c>
      <c r="D146" s="77"/>
      <c r="E146" s="52"/>
      <c r="F146" s="52">
        <v>315</v>
      </c>
      <c r="G146" s="78"/>
      <c r="H146" s="260" t="s">
        <v>72</v>
      </c>
      <c r="I146" s="261">
        <v>0</v>
      </c>
      <c r="J146" s="261">
        <v>0</v>
      </c>
      <c r="K146" s="261">
        <v>0</v>
      </c>
      <c r="L146" s="261">
        <v>0</v>
      </c>
      <c r="M146" s="261">
        <v>0</v>
      </c>
      <c r="N146" s="261">
        <v>0</v>
      </c>
      <c r="O146" s="261">
        <v>0</v>
      </c>
      <c r="P146" s="261">
        <v>0</v>
      </c>
      <c r="Q146" s="261">
        <v>0</v>
      </c>
      <c r="R146" s="261">
        <v>0</v>
      </c>
      <c r="S146" s="261">
        <v>0</v>
      </c>
      <c r="T146" s="261">
        <v>0</v>
      </c>
      <c r="U146" s="261">
        <v>0</v>
      </c>
      <c r="V146" s="261">
        <v>0</v>
      </c>
      <c r="W146" s="261">
        <v>0</v>
      </c>
      <c r="X146" s="261">
        <v>0</v>
      </c>
      <c r="Y146" s="261">
        <v>0</v>
      </c>
      <c r="Z146" s="261">
        <v>0</v>
      </c>
      <c r="AA146" s="261">
        <v>0</v>
      </c>
      <c r="AB146" s="261">
        <v>0</v>
      </c>
      <c r="AC146" s="261">
        <v>0</v>
      </c>
      <c r="AD146" s="261">
        <v>0</v>
      </c>
      <c r="AE146" s="261">
        <v>0</v>
      </c>
      <c r="AF146" s="261">
        <v>0</v>
      </c>
      <c r="AG146" s="261">
        <v>0</v>
      </c>
      <c r="AH146" s="261">
        <v>0</v>
      </c>
      <c r="AI146" s="261">
        <v>0</v>
      </c>
      <c r="AJ146" s="261">
        <v>0</v>
      </c>
      <c r="AK146" s="261">
        <v>0</v>
      </c>
      <c r="AL146" s="261">
        <v>0</v>
      </c>
      <c r="AM146" s="261">
        <v>0</v>
      </c>
      <c r="AN146" s="261">
        <v>0</v>
      </c>
      <c r="AO146" s="261">
        <v>0</v>
      </c>
      <c r="AP146" s="261">
        <v>0</v>
      </c>
      <c r="AQ146" s="261">
        <v>0</v>
      </c>
      <c r="AR146" s="261">
        <v>0</v>
      </c>
      <c r="AS146" s="261">
        <v>0</v>
      </c>
      <c r="AT146" s="261">
        <v>0</v>
      </c>
      <c r="AU146" s="261">
        <v>0</v>
      </c>
      <c r="AV146" s="261">
        <v>0</v>
      </c>
      <c r="AW146" s="261">
        <v>0</v>
      </c>
      <c r="AX146" s="261">
        <v>0</v>
      </c>
      <c r="AY146" s="261">
        <v>0</v>
      </c>
      <c r="AZ146" s="261">
        <v>0</v>
      </c>
      <c r="BA146" s="261">
        <v>0</v>
      </c>
      <c r="BB146" s="261">
        <v>0</v>
      </c>
      <c r="BC146" s="261">
        <v>0</v>
      </c>
      <c r="BD146" s="261">
        <v>0</v>
      </c>
      <c r="BE146" s="261">
        <v>0</v>
      </c>
      <c r="BF146" s="261">
        <v>0</v>
      </c>
      <c r="BG146" s="261">
        <v>0</v>
      </c>
      <c r="BH146" s="261">
        <v>0</v>
      </c>
      <c r="BI146" s="261">
        <v>0</v>
      </c>
      <c r="BJ146" s="261">
        <v>0</v>
      </c>
      <c r="BK146" s="261">
        <v>0</v>
      </c>
      <c r="BL146" s="261">
        <v>0</v>
      </c>
      <c r="BM146" s="261">
        <v>0</v>
      </c>
      <c r="BN146" s="261">
        <v>0</v>
      </c>
      <c r="BO146" s="261">
        <v>0</v>
      </c>
      <c r="BP146" s="261">
        <v>0</v>
      </c>
      <c r="BQ146" s="261">
        <v>0</v>
      </c>
      <c r="BR146" s="261">
        <v>0</v>
      </c>
      <c r="BS146" s="261">
        <v>0</v>
      </c>
      <c r="BT146" s="261">
        <v>0</v>
      </c>
      <c r="BU146" s="261">
        <v>0</v>
      </c>
      <c r="BV146" s="261">
        <v>0</v>
      </c>
      <c r="BW146" s="261">
        <v>0</v>
      </c>
      <c r="BX146" s="261">
        <v>0</v>
      </c>
      <c r="BY146" s="261">
        <v>0</v>
      </c>
      <c r="BZ146" s="261">
        <v>0</v>
      </c>
      <c r="CA146" s="261">
        <v>0</v>
      </c>
      <c r="CB146" s="261">
        <v>0</v>
      </c>
      <c r="CC146" s="261">
        <v>0</v>
      </c>
      <c r="CD146" s="261">
        <v>0</v>
      </c>
      <c r="CE146" s="261">
        <v>0</v>
      </c>
      <c r="CF146" s="261">
        <v>0</v>
      </c>
      <c r="CG146" s="261">
        <v>0</v>
      </c>
      <c r="CH146" s="261">
        <v>0</v>
      </c>
      <c r="CI146" s="261">
        <v>0</v>
      </c>
      <c r="CJ146" s="261">
        <v>0</v>
      </c>
      <c r="CK146" s="261">
        <v>0</v>
      </c>
      <c r="CL146" s="261">
        <v>0</v>
      </c>
      <c r="CM146" s="261">
        <v>0</v>
      </c>
      <c r="CN146" s="261">
        <v>0</v>
      </c>
      <c r="CO146" s="261">
        <v>0</v>
      </c>
      <c r="CP146" s="261">
        <v>0</v>
      </c>
      <c r="CQ146" s="261">
        <v>0</v>
      </c>
      <c r="CR146" s="261">
        <v>0</v>
      </c>
      <c r="CS146" s="261">
        <v>0</v>
      </c>
      <c r="CT146" s="261">
        <v>0</v>
      </c>
      <c r="CU146" s="261">
        <v>0</v>
      </c>
      <c r="CV146" s="261">
        <v>0</v>
      </c>
      <c r="CW146" s="261">
        <v>0</v>
      </c>
      <c r="CX146" s="261">
        <v>0</v>
      </c>
      <c r="CY146" s="261">
        <v>0</v>
      </c>
      <c r="CZ146" s="261">
        <v>0</v>
      </c>
      <c r="DA146" s="261">
        <v>0</v>
      </c>
      <c r="DB146" s="261">
        <v>0</v>
      </c>
      <c r="DC146" s="261">
        <v>0</v>
      </c>
      <c r="DD146" s="261">
        <v>0</v>
      </c>
      <c r="DE146" s="261">
        <v>0</v>
      </c>
      <c r="DF146" s="261">
        <v>0</v>
      </c>
      <c r="DG146" s="261">
        <v>0</v>
      </c>
      <c r="DH146" s="261">
        <v>0</v>
      </c>
      <c r="DI146" s="261">
        <v>0</v>
      </c>
      <c r="DJ146" s="261">
        <v>0</v>
      </c>
      <c r="DK146" s="261">
        <v>0</v>
      </c>
      <c r="DL146" s="261">
        <v>0</v>
      </c>
      <c r="DM146" s="261">
        <v>0</v>
      </c>
      <c r="DN146" s="261">
        <v>0</v>
      </c>
      <c r="DO146" s="261">
        <v>0</v>
      </c>
      <c r="DP146" s="261">
        <v>0</v>
      </c>
      <c r="DQ146" s="261">
        <v>0</v>
      </c>
      <c r="DR146" s="261">
        <v>0</v>
      </c>
      <c r="DS146" s="261">
        <v>0</v>
      </c>
      <c r="DT146" s="261">
        <v>0</v>
      </c>
      <c r="DU146" s="261">
        <v>0</v>
      </c>
      <c r="DV146" s="261">
        <v>0</v>
      </c>
      <c r="DW146" s="261">
        <v>0</v>
      </c>
      <c r="DX146" s="261">
        <v>0</v>
      </c>
      <c r="DY146" s="261">
        <v>0</v>
      </c>
      <c r="DZ146" s="261">
        <v>0</v>
      </c>
      <c r="EA146" s="261">
        <v>0</v>
      </c>
      <c r="EB146" s="261">
        <v>0</v>
      </c>
      <c r="EC146" s="261">
        <v>0</v>
      </c>
      <c r="ED146" s="261">
        <v>0</v>
      </c>
      <c r="EE146" s="261">
        <v>0</v>
      </c>
      <c r="EF146" s="261">
        <v>0</v>
      </c>
      <c r="EG146" s="261">
        <v>0</v>
      </c>
      <c r="EH146" s="261">
        <v>0</v>
      </c>
      <c r="EI146" s="261">
        <v>0</v>
      </c>
      <c r="EJ146" s="261">
        <v>0</v>
      </c>
      <c r="EK146" s="261">
        <v>0</v>
      </c>
      <c r="EL146" s="261">
        <v>0</v>
      </c>
      <c r="EM146" s="261">
        <v>0</v>
      </c>
      <c r="EN146" s="261">
        <v>0</v>
      </c>
      <c r="EO146" s="261">
        <v>0</v>
      </c>
      <c r="EP146" s="261">
        <v>0</v>
      </c>
      <c r="EQ146" s="261">
        <v>0</v>
      </c>
      <c r="ER146" s="261">
        <v>0</v>
      </c>
      <c r="ES146" s="261">
        <v>0</v>
      </c>
      <c r="ET146" s="261">
        <v>0</v>
      </c>
      <c r="EU146" s="261">
        <v>0</v>
      </c>
      <c r="EV146" s="261">
        <v>0</v>
      </c>
      <c r="EW146" s="261">
        <v>0</v>
      </c>
      <c r="EX146" s="261">
        <v>0</v>
      </c>
      <c r="EY146" s="261">
        <v>0</v>
      </c>
      <c r="EZ146" s="261">
        <v>0</v>
      </c>
      <c r="FA146" s="261">
        <v>0</v>
      </c>
      <c r="FB146" s="261">
        <v>0</v>
      </c>
      <c r="FC146" s="261">
        <v>0</v>
      </c>
      <c r="FD146" s="261">
        <v>0</v>
      </c>
      <c r="FE146" s="261">
        <v>0</v>
      </c>
      <c r="FF146" s="261">
        <v>0</v>
      </c>
      <c r="FG146" s="261">
        <v>0</v>
      </c>
      <c r="FH146" s="261">
        <v>0</v>
      </c>
      <c r="FI146" s="261">
        <v>0</v>
      </c>
      <c r="FJ146" s="261">
        <v>0</v>
      </c>
      <c r="FK146" s="261">
        <v>0</v>
      </c>
      <c r="FL146" s="261">
        <v>0</v>
      </c>
      <c r="FM146" s="261">
        <v>0</v>
      </c>
      <c r="FN146" s="261">
        <v>0</v>
      </c>
      <c r="FO146" s="261">
        <v>0</v>
      </c>
      <c r="FP146" s="261">
        <v>0</v>
      </c>
      <c r="FQ146" s="261">
        <v>0</v>
      </c>
      <c r="FR146" s="261">
        <v>0</v>
      </c>
      <c r="FS146" s="261">
        <v>0</v>
      </c>
      <c r="FT146" s="261">
        <v>0</v>
      </c>
      <c r="FU146" s="261">
        <v>0</v>
      </c>
      <c r="FV146" s="261">
        <v>0</v>
      </c>
      <c r="FW146" s="261">
        <v>0</v>
      </c>
      <c r="FX146" s="261">
        <v>0</v>
      </c>
      <c r="FY146" s="261">
        <v>0</v>
      </c>
      <c r="FZ146" s="261">
        <v>0</v>
      </c>
      <c r="GA146" s="261">
        <v>0</v>
      </c>
      <c r="GB146" s="261">
        <v>0</v>
      </c>
      <c r="GC146" s="261">
        <v>0</v>
      </c>
      <c r="GD146" s="261">
        <v>0</v>
      </c>
      <c r="GE146" s="261">
        <v>0</v>
      </c>
      <c r="GF146" s="261">
        <v>0</v>
      </c>
      <c r="GG146" s="261">
        <v>0</v>
      </c>
      <c r="GH146" s="261">
        <v>0</v>
      </c>
      <c r="GI146" s="261">
        <v>0</v>
      </c>
      <c r="GJ146" s="261">
        <v>0</v>
      </c>
      <c r="GK146" s="261">
        <v>0</v>
      </c>
      <c r="GL146" s="261">
        <v>0</v>
      </c>
      <c r="GM146" s="261">
        <v>0</v>
      </c>
      <c r="GN146" s="261">
        <v>0</v>
      </c>
      <c r="GO146" s="261">
        <v>0</v>
      </c>
      <c r="GP146" s="261">
        <v>0</v>
      </c>
      <c r="GQ146" s="261">
        <v>0</v>
      </c>
      <c r="GR146" s="261">
        <v>0</v>
      </c>
      <c r="GS146" s="261">
        <v>0</v>
      </c>
      <c r="GT146" s="261">
        <v>0</v>
      </c>
      <c r="GU146" s="261">
        <v>0</v>
      </c>
      <c r="GV146" s="261">
        <v>0</v>
      </c>
      <c r="GW146" s="261">
        <v>0</v>
      </c>
      <c r="GX146" s="261">
        <v>0</v>
      </c>
      <c r="GY146" s="261">
        <v>0</v>
      </c>
      <c r="GZ146" s="261">
        <v>0</v>
      </c>
    </row>
    <row r="147" spans="2:208" ht="17.25" hidden="1" outlineLevel="2" x14ac:dyDescent="0.3">
      <c r="B147" s="183">
        <v>30</v>
      </c>
      <c r="C147" s="51">
        <v>316</v>
      </c>
      <c r="D147" s="77"/>
      <c r="E147" s="52"/>
      <c r="F147" s="52">
        <v>316</v>
      </c>
      <c r="G147" s="78"/>
      <c r="H147" s="260" t="s">
        <v>73</v>
      </c>
      <c r="I147" s="261">
        <v>0</v>
      </c>
      <c r="J147" s="261">
        <v>0</v>
      </c>
      <c r="K147" s="261">
        <v>0</v>
      </c>
      <c r="L147" s="261">
        <v>0</v>
      </c>
      <c r="M147" s="261">
        <v>0</v>
      </c>
      <c r="N147" s="261">
        <v>0</v>
      </c>
      <c r="O147" s="261">
        <v>0</v>
      </c>
      <c r="P147" s="261">
        <v>0</v>
      </c>
      <c r="Q147" s="261">
        <v>0</v>
      </c>
      <c r="R147" s="261">
        <v>0</v>
      </c>
      <c r="S147" s="261">
        <v>0</v>
      </c>
      <c r="T147" s="261">
        <v>0</v>
      </c>
      <c r="U147" s="261">
        <v>0</v>
      </c>
      <c r="V147" s="261">
        <v>0</v>
      </c>
      <c r="W147" s="261">
        <v>0</v>
      </c>
      <c r="X147" s="261">
        <v>0</v>
      </c>
      <c r="Y147" s="261">
        <v>0</v>
      </c>
      <c r="Z147" s="261">
        <v>0</v>
      </c>
      <c r="AA147" s="261">
        <v>0</v>
      </c>
      <c r="AB147" s="261">
        <v>0</v>
      </c>
      <c r="AC147" s="261">
        <v>0</v>
      </c>
      <c r="AD147" s="261">
        <v>0</v>
      </c>
      <c r="AE147" s="261">
        <v>0</v>
      </c>
      <c r="AF147" s="261">
        <v>0</v>
      </c>
      <c r="AG147" s="261">
        <v>0</v>
      </c>
      <c r="AH147" s="261">
        <v>0</v>
      </c>
      <c r="AI147" s="261">
        <v>0</v>
      </c>
      <c r="AJ147" s="261">
        <v>0</v>
      </c>
      <c r="AK147" s="261">
        <v>0</v>
      </c>
      <c r="AL147" s="261">
        <v>0</v>
      </c>
      <c r="AM147" s="261">
        <v>0</v>
      </c>
      <c r="AN147" s="261">
        <v>0</v>
      </c>
      <c r="AO147" s="261">
        <v>0</v>
      </c>
      <c r="AP147" s="261">
        <v>0</v>
      </c>
      <c r="AQ147" s="261">
        <v>0</v>
      </c>
      <c r="AR147" s="261">
        <v>0</v>
      </c>
      <c r="AS147" s="261">
        <v>0</v>
      </c>
      <c r="AT147" s="261">
        <v>0</v>
      </c>
      <c r="AU147" s="261">
        <v>0</v>
      </c>
      <c r="AV147" s="261">
        <v>0</v>
      </c>
      <c r="AW147" s="261">
        <v>0</v>
      </c>
      <c r="AX147" s="261">
        <v>0</v>
      </c>
      <c r="AY147" s="261">
        <v>0</v>
      </c>
      <c r="AZ147" s="261">
        <v>0</v>
      </c>
      <c r="BA147" s="261">
        <v>0</v>
      </c>
      <c r="BB147" s="261">
        <v>0</v>
      </c>
      <c r="BC147" s="261">
        <v>0</v>
      </c>
      <c r="BD147" s="261">
        <v>0</v>
      </c>
      <c r="BE147" s="261">
        <v>0</v>
      </c>
      <c r="BF147" s="261">
        <v>0</v>
      </c>
      <c r="BG147" s="261">
        <v>0</v>
      </c>
      <c r="BH147" s="261">
        <v>0</v>
      </c>
      <c r="BI147" s="261">
        <v>0</v>
      </c>
      <c r="BJ147" s="261">
        <v>0</v>
      </c>
      <c r="BK147" s="261">
        <v>0</v>
      </c>
      <c r="BL147" s="261">
        <v>0</v>
      </c>
      <c r="BM147" s="261">
        <v>0</v>
      </c>
      <c r="BN147" s="261">
        <v>0</v>
      </c>
      <c r="BO147" s="261">
        <v>0</v>
      </c>
      <c r="BP147" s="261">
        <v>0</v>
      </c>
      <c r="BQ147" s="261">
        <v>0</v>
      </c>
      <c r="BR147" s="261">
        <v>0</v>
      </c>
      <c r="BS147" s="261">
        <v>0</v>
      </c>
      <c r="BT147" s="261">
        <v>0</v>
      </c>
      <c r="BU147" s="261">
        <v>0</v>
      </c>
      <c r="BV147" s="261">
        <v>0</v>
      </c>
      <c r="BW147" s="261">
        <v>0</v>
      </c>
      <c r="BX147" s="261">
        <v>0</v>
      </c>
      <c r="BY147" s="261">
        <v>0</v>
      </c>
      <c r="BZ147" s="261">
        <v>0</v>
      </c>
      <c r="CA147" s="261">
        <v>0</v>
      </c>
      <c r="CB147" s="261">
        <v>0</v>
      </c>
      <c r="CC147" s="261">
        <v>0</v>
      </c>
      <c r="CD147" s="261">
        <v>0</v>
      </c>
      <c r="CE147" s="261">
        <v>0</v>
      </c>
      <c r="CF147" s="261">
        <v>0</v>
      </c>
      <c r="CG147" s="261">
        <v>0</v>
      </c>
      <c r="CH147" s="261">
        <v>0</v>
      </c>
      <c r="CI147" s="261">
        <v>0</v>
      </c>
      <c r="CJ147" s="261">
        <v>0</v>
      </c>
      <c r="CK147" s="261">
        <v>0</v>
      </c>
      <c r="CL147" s="261">
        <v>0</v>
      </c>
      <c r="CM147" s="261">
        <v>0</v>
      </c>
      <c r="CN147" s="261">
        <v>0</v>
      </c>
      <c r="CO147" s="261">
        <v>0</v>
      </c>
      <c r="CP147" s="261">
        <v>0</v>
      </c>
      <c r="CQ147" s="261">
        <v>0</v>
      </c>
      <c r="CR147" s="261">
        <v>0</v>
      </c>
      <c r="CS147" s="261">
        <v>0</v>
      </c>
      <c r="CT147" s="261">
        <v>0</v>
      </c>
      <c r="CU147" s="261">
        <v>0</v>
      </c>
      <c r="CV147" s="261">
        <v>0</v>
      </c>
      <c r="CW147" s="261">
        <v>0</v>
      </c>
      <c r="CX147" s="261">
        <v>0</v>
      </c>
      <c r="CY147" s="261">
        <v>0</v>
      </c>
      <c r="CZ147" s="261">
        <v>0</v>
      </c>
      <c r="DA147" s="261">
        <v>0</v>
      </c>
      <c r="DB147" s="261">
        <v>0</v>
      </c>
      <c r="DC147" s="261">
        <v>0</v>
      </c>
      <c r="DD147" s="261">
        <v>0</v>
      </c>
      <c r="DE147" s="261">
        <v>0</v>
      </c>
      <c r="DF147" s="261">
        <v>0</v>
      </c>
      <c r="DG147" s="261">
        <v>0</v>
      </c>
      <c r="DH147" s="261">
        <v>0</v>
      </c>
      <c r="DI147" s="261">
        <v>0</v>
      </c>
      <c r="DJ147" s="261">
        <v>0</v>
      </c>
      <c r="DK147" s="261">
        <v>0</v>
      </c>
      <c r="DL147" s="261">
        <v>0</v>
      </c>
      <c r="DM147" s="261">
        <v>0</v>
      </c>
      <c r="DN147" s="261">
        <v>0</v>
      </c>
      <c r="DO147" s="261">
        <v>0</v>
      </c>
      <c r="DP147" s="261">
        <v>0</v>
      </c>
      <c r="DQ147" s="261">
        <v>0</v>
      </c>
      <c r="DR147" s="261">
        <v>0</v>
      </c>
      <c r="DS147" s="261">
        <v>0</v>
      </c>
      <c r="DT147" s="261">
        <v>0</v>
      </c>
      <c r="DU147" s="261">
        <v>0</v>
      </c>
      <c r="DV147" s="261">
        <v>0</v>
      </c>
      <c r="DW147" s="261">
        <v>0</v>
      </c>
      <c r="DX147" s="261">
        <v>0</v>
      </c>
      <c r="DY147" s="261">
        <v>0</v>
      </c>
      <c r="DZ147" s="261">
        <v>0</v>
      </c>
      <c r="EA147" s="261">
        <v>0</v>
      </c>
      <c r="EB147" s="261">
        <v>0</v>
      </c>
      <c r="EC147" s="261">
        <v>0</v>
      </c>
      <c r="ED147" s="261">
        <v>0</v>
      </c>
      <c r="EE147" s="261">
        <v>0</v>
      </c>
      <c r="EF147" s="261">
        <v>0</v>
      </c>
      <c r="EG147" s="261">
        <v>0</v>
      </c>
      <c r="EH147" s="261">
        <v>0</v>
      </c>
      <c r="EI147" s="261">
        <v>0</v>
      </c>
      <c r="EJ147" s="261">
        <v>0</v>
      </c>
      <c r="EK147" s="261">
        <v>0</v>
      </c>
      <c r="EL147" s="261">
        <v>0</v>
      </c>
      <c r="EM147" s="261">
        <v>0</v>
      </c>
      <c r="EN147" s="261">
        <v>0</v>
      </c>
      <c r="EO147" s="261">
        <v>0</v>
      </c>
      <c r="EP147" s="261">
        <v>0</v>
      </c>
      <c r="EQ147" s="261">
        <v>0</v>
      </c>
      <c r="ER147" s="261">
        <v>0</v>
      </c>
      <c r="ES147" s="261">
        <v>0</v>
      </c>
      <c r="ET147" s="261">
        <v>0</v>
      </c>
      <c r="EU147" s="261">
        <v>0</v>
      </c>
      <c r="EV147" s="261">
        <v>0</v>
      </c>
      <c r="EW147" s="261">
        <v>0</v>
      </c>
      <c r="EX147" s="261">
        <v>0</v>
      </c>
      <c r="EY147" s="261">
        <v>0</v>
      </c>
      <c r="EZ147" s="261">
        <v>0</v>
      </c>
      <c r="FA147" s="261">
        <v>0</v>
      </c>
      <c r="FB147" s="261">
        <v>0</v>
      </c>
      <c r="FC147" s="261">
        <v>0</v>
      </c>
      <c r="FD147" s="261">
        <v>0</v>
      </c>
      <c r="FE147" s="261">
        <v>0</v>
      </c>
      <c r="FF147" s="261">
        <v>0</v>
      </c>
      <c r="FG147" s="261">
        <v>0</v>
      </c>
      <c r="FH147" s="261">
        <v>0</v>
      </c>
      <c r="FI147" s="261">
        <v>0</v>
      </c>
      <c r="FJ147" s="261">
        <v>0</v>
      </c>
      <c r="FK147" s="261">
        <v>0</v>
      </c>
      <c r="FL147" s="261">
        <v>0</v>
      </c>
      <c r="FM147" s="261">
        <v>0</v>
      </c>
      <c r="FN147" s="261">
        <v>0</v>
      </c>
      <c r="FO147" s="261">
        <v>0</v>
      </c>
      <c r="FP147" s="261">
        <v>0</v>
      </c>
      <c r="FQ147" s="261">
        <v>0</v>
      </c>
      <c r="FR147" s="261">
        <v>0</v>
      </c>
      <c r="FS147" s="261">
        <v>0</v>
      </c>
      <c r="FT147" s="261">
        <v>0</v>
      </c>
      <c r="FU147" s="261">
        <v>0</v>
      </c>
      <c r="FV147" s="261">
        <v>0</v>
      </c>
      <c r="FW147" s="261">
        <v>0</v>
      </c>
      <c r="FX147" s="261">
        <v>0</v>
      </c>
      <c r="FY147" s="261">
        <v>0</v>
      </c>
      <c r="FZ147" s="261">
        <v>0</v>
      </c>
      <c r="GA147" s="261">
        <v>0</v>
      </c>
      <c r="GB147" s="261">
        <v>0</v>
      </c>
      <c r="GC147" s="261">
        <v>0</v>
      </c>
      <c r="GD147" s="261">
        <v>0</v>
      </c>
      <c r="GE147" s="261">
        <v>0</v>
      </c>
      <c r="GF147" s="261">
        <v>0</v>
      </c>
      <c r="GG147" s="261">
        <v>0</v>
      </c>
      <c r="GH147" s="261">
        <v>0</v>
      </c>
      <c r="GI147" s="261">
        <v>0</v>
      </c>
      <c r="GJ147" s="261">
        <v>0</v>
      </c>
      <c r="GK147" s="261">
        <v>0</v>
      </c>
      <c r="GL147" s="261">
        <v>0</v>
      </c>
      <c r="GM147" s="261">
        <v>0</v>
      </c>
      <c r="GN147" s="261">
        <v>0</v>
      </c>
      <c r="GO147" s="261">
        <v>0</v>
      </c>
      <c r="GP147" s="261">
        <v>0</v>
      </c>
      <c r="GQ147" s="261">
        <v>0</v>
      </c>
      <c r="GR147" s="261">
        <v>0</v>
      </c>
      <c r="GS147" s="261">
        <v>0</v>
      </c>
      <c r="GT147" s="261">
        <v>0</v>
      </c>
      <c r="GU147" s="261">
        <v>0</v>
      </c>
      <c r="GV147" s="261">
        <v>0</v>
      </c>
      <c r="GW147" s="261">
        <v>0</v>
      </c>
      <c r="GX147" s="261">
        <v>0</v>
      </c>
      <c r="GY147" s="261">
        <v>0</v>
      </c>
      <c r="GZ147" s="261">
        <v>0</v>
      </c>
    </row>
    <row r="148" spans="2:208" ht="17.25" hidden="1" outlineLevel="2" x14ac:dyDescent="0.3">
      <c r="B148" s="183">
        <v>30</v>
      </c>
      <c r="C148" s="51">
        <v>317</v>
      </c>
      <c r="D148" s="77"/>
      <c r="E148" s="52"/>
      <c r="F148" s="52">
        <v>317</v>
      </c>
      <c r="G148" s="78"/>
      <c r="H148" s="260" t="s">
        <v>74</v>
      </c>
      <c r="I148" s="261">
        <v>0</v>
      </c>
      <c r="J148" s="261">
        <v>0</v>
      </c>
      <c r="K148" s="261">
        <v>0</v>
      </c>
      <c r="L148" s="261">
        <v>0</v>
      </c>
      <c r="M148" s="261">
        <v>0</v>
      </c>
      <c r="N148" s="261">
        <v>0</v>
      </c>
      <c r="O148" s="261">
        <v>0</v>
      </c>
      <c r="P148" s="261">
        <v>0</v>
      </c>
      <c r="Q148" s="261">
        <v>0</v>
      </c>
      <c r="R148" s="261">
        <v>0</v>
      </c>
      <c r="S148" s="261">
        <v>0</v>
      </c>
      <c r="T148" s="261">
        <v>0</v>
      </c>
      <c r="U148" s="261">
        <v>0</v>
      </c>
      <c r="V148" s="261">
        <v>0</v>
      </c>
      <c r="W148" s="261">
        <v>0</v>
      </c>
      <c r="X148" s="261">
        <v>0</v>
      </c>
      <c r="Y148" s="261">
        <v>0</v>
      </c>
      <c r="Z148" s="261">
        <v>0</v>
      </c>
      <c r="AA148" s="261">
        <v>0</v>
      </c>
      <c r="AB148" s="261">
        <v>0</v>
      </c>
      <c r="AC148" s="261">
        <v>0</v>
      </c>
      <c r="AD148" s="261">
        <v>0</v>
      </c>
      <c r="AE148" s="261">
        <v>0</v>
      </c>
      <c r="AF148" s="261">
        <v>0</v>
      </c>
      <c r="AG148" s="261">
        <v>0</v>
      </c>
      <c r="AH148" s="261">
        <v>0</v>
      </c>
      <c r="AI148" s="261">
        <v>0</v>
      </c>
      <c r="AJ148" s="261">
        <v>0</v>
      </c>
      <c r="AK148" s="261">
        <v>0</v>
      </c>
      <c r="AL148" s="261">
        <v>0</v>
      </c>
      <c r="AM148" s="261">
        <v>0</v>
      </c>
      <c r="AN148" s="261">
        <v>0</v>
      </c>
      <c r="AO148" s="261">
        <v>0</v>
      </c>
      <c r="AP148" s="261">
        <v>0</v>
      </c>
      <c r="AQ148" s="261">
        <v>0</v>
      </c>
      <c r="AR148" s="261">
        <v>0</v>
      </c>
      <c r="AS148" s="261">
        <v>0</v>
      </c>
      <c r="AT148" s="261">
        <v>0</v>
      </c>
      <c r="AU148" s="261">
        <v>0</v>
      </c>
      <c r="AV148" s="261">
        <v>0</v>
      </c>
      <c r="AW148" s="261">
        <v>0</v>
      </c>
      <c r="AX148" s="261">
        <v>0</v>
      </c>
      <c r="AY148" s="261">
        <v>0</v>
      </c>
      <c r="AZ148" s="261">
        <v>0</v>
      </c>
      <c r="BA148" s="261">
        <v>0</v>
      </c>
      <c r="BB148" s="261">
        <v>0</v>
      </c>
      <c r="BC148" s="261">
        <v>0</v>
      </c>
      <c r="BD148" s="261">
        <v>0</v>
      </c>
      <c r="BE148" s="261">
        <v>0</v>
      </c>
      <c r="BF148" s="261">
        <v>0</v>
      </c>
      <c r="BG148" s="261">
        <v>0</v>
      </c>
      <c r="BH148" s="261">
        <v>0</v>
      </c>
      <c r="BI148" s="261">
        <v>0</v>
      </c>
      <c r="BJ148" s="261">
        <v>0</v>
      </c>
      <c r="BK148" s="261">
        <v>0</v>
      </c>
      <c r="BL148" s="261">
        <v>0</v>
      </c>
      <c r="BM148" s="261">
        <v>0</v>
      </c>
      <c r="BN148" s="261">
        <v>0</v>
      </c>
      <c r="BO148" s="261">
        <v>0</v>
      </c>
      <c r="BP148" s="261">
        <v>0</v>
      </c>
      <c r="BQ148" s="261">
        <v>0</v>
      </c>
      <c r="BR148" s="261">
        <v>0</v>
      </c>
      <c r="BS148" s="261">
        <v>0</v>
      </c>
      <c r="BT148" s="261">
        <v>0</v>
      </c>
      <c r="BU148" s="261">
        <v>0</v>
      </c>
      <c r="BV148" s="261">
        <v>0</v>
      </c>
      <c r="BW148" s="261">
        <v>0</v>
      </c>
      <c r="BX148" s="261">
        <v>0</v>
      </c>
      <c r="BY148" s="261">
        <v>0</v>
      </c>
      <c r="BZ148" s="261">
        <v>0</v>
      </c>
      <c r="CA148" s="261">
        <v>0</v>
      </c>
      <c r="CB148" s="261">
        <v>0</v>
      </c>
      <c r="CC148" s="261">
        <v>0</v>
      </c>
      <c r="CD148" s="261">
        <v>0</v>
      </c>
      <c r="CE148" s="261">
        <v>0</v>
      </c>
      <c r="CF148" s="261">
        <v>0</v>
      </c>
      <c r="CG148" s="261">
        <v>0</v>
      </c>
      <c r="CH148" s="261">
        <v>0</v>
      </c>
      <c r="CI148" s="261">
        <v>0</v>
      </c>
      <c r="CJ148" s="261">
        <v>0</v>
      </c>
      <c r="CK148" s="261">
        <v>0</v>
      </c>
      <c r="CL148" s="261">
        <v>0</v>
      </c>
      <c r="CM148" s="261">
        <v>0</v>
      </c>
      <c r="CN148" s="261">
        <v>0</v>
      </c>
      <c r="CO148" s="261">
        <v>0</v>
      </c>
      <c r="CP148" s="261">
        <v>0</v>
      </c>
      <c r="CQ148" s="261">
        <v>0</v>
      </c>
      <c r="CR148" s="261">
        <v>0</v>
      </c>
      <c r="CS148" s="261">
        <v>0</v>
      </c>
      <c r="CT148" s="261">
        <v>0</v>
      </c>
      <c r="CU148" s="261">
        <v>0</v>
      </c>
      <c r="CV148" s="261">
        <v>0</v>
      </c>
      <c r="CW148" s="261">
        <v>0</v>
      </c>
      <c r="CX148" s="261">
        <v>0</v>
      </c>
      <c r="CY148" s="261">
        <v>0</v>
      </c>
      <c r="CZ148" s="261">
        <v>0</v>
      </c>
      <c r="DA148" s="261">
        <v>0</v>
      </c>
      <c r="DB148" s="261">
        <v>0</v>
      </c>
      <c r="DC148" s="261">
        <v>0</v>
      </c>
      <c r="DD148" s="261">
        <v>0</v>
      </c>
      <c r="DE148" s="261">
        <v>0</v>
      </c>
      <c r="DF148" s="261">
        <v>0</v>
      </c>
      <c r="DG148" s="261">
        <v>0</v>
      </c>
      <c r="DH148" s="261">
        <v>0</v>
      </c>
      <c r="DI148" s="261">
        <v>0</v>
      </c>
      <c r="DJ148" s="261">
        <v>0</v>
      </c>
      <c r="DK148" s="261">
        <v>0</v>
      </c>
      <c r="DL148" s="261">
        <v>0</v>
      </c>
      <c r="DM148" s="261">
        <v>0</v>
      </c>
      <c r="DN148" s="261">
        <v>0</v>
      </c>
      <c r="DO148" s="261">
        <v>0</v>
      </c>
      <c r="DP148" s="261">
        <v>0</v>
      </c>
      <c r="DQ148" s="261">
        <v>0</v>
      </c>
      <c r="DR148" s="261">
        <v>0</v>
      </c>
      <c r="DS148" s="261">
        <v>0</v>
      </c>
      <c r="DT148" s="261">
        <v>0</v>
      </c>
      <c r="DU148" s="261">
        <v>0</v>
      </c>
      <c r="DV148" s="261">
        <v>0</v>
      </c>
      <c r="DW148" s="261">
        <v>0</v>
      </c>
      <c r="DX148" s="261">
        <v>0</v>
      </c>
      <c r="DY148" s="261">
        <v>0</v>
      </c>
      <c r="DZ148" s="261">
        <v>0</v>
      </c>
      <c r="EA148" s="261">
        <v>0</v>
      </c>
      <c r="EB148" s="261">
        <v>0</v>
      </c>
      <c r="EC148" s="261">
        <v>0</v>
      </c>
      <c r="ED148" s="261">
        <v>0</v>
      </c>
      <c r="EE148" s="261">
        <v>0</v>
      </c>
      <c r="EF148" s="261">
        <v>0</v>
      </c>
      <c r="EG148" s="261">
        <v>0</v>
      </c>
      <c r="EH148" s="261">
        <v>0</v>
      </c>
      <c r="EI148" s="261">
        <v>0</v>
      </c>
      <c r="EJ148" s="261">
        <v>0</v>
      </c>
      <c r="EK148" s="261">
        <v>0</v>
      </c>
      <c r="EL148" s="261">
        <v>0</v>
      </c>
      <c r="EM148" s="261">
        <v>0</v>
      </c>
      <c r="EN148" s="261">
        <v>0</v>
      </c>
      <c r="EO148" s="261">
        <v>0</v>
      </c>
      <c r="EP148" s="261">
        <v>0</v>
      </c>
      <c r="EQ148" s="261">
        <v>0</v>
      </c>
      <c r="ER148" s="261">
        <v>0</v>
      </c>
      <c r="ES148" s="261">
        <v>0</v>
      </c>
      <c r="ET148" s="261">
        <v>0</v>
      </c>
      <c r="EU148" s="261">
        <v>0</v>
      </c>
      <c r="EV148" s="261">
        <v>0</v>
      </c>
      <c r="EW148" s="261">
        <v>0</v>
      </c>
      <c r="EX148" s="261">
        <v>0</v>
      </c>
      <c r="EY148" s="261">
        <v>0</v>
      </c>
      <c r="EZ148" s="261">
        <v>0</v>
      </c>
      <c r="FA148" s="261">
        <v>0</v>
      </c>
      <c r="FB148" s="261">
        <v>0</v>
      </c>
      <c r="FC148" s="261">
        <v>0</v>
      </c>
      <c r="FD148" s="261">
        <v>0</v>
      </c>
      <c r="FE148" s="261">
        <v>0</v>
      </c>
      <c r="FF148" s="261">
        <v>0</v>
      </c>
      <c r="FG148" s="261">
        <v>0</v>
      </c>
      <c r="FH148" s="261">
        <v>0</v>
      </c>
      <c r="FI148" s="261">
        <v>0</v>
      </c>
      <c r="FJ148" s="261">
        <v>0</v>
      </c>
      <c r="FK148" s="261">
        <v>0</v>
      </c>
      <c r="FL148" s="261">
        <v>0</v>
      </c>
      <c r="FM148" s="261">
        <v>0</v>
      </c>
      <c r="FN148" s="261">
        <v>0</v>
      </c>
      <c r="FO148" s="261">
        <v>0</v>
      </c>
      <c r="FP148" s="261">
        <v>0</v>
      </c>
      <c r="FQ148" s="261">
        <v>0</v>
      </c>
      <c r="FR148" s="261">
        <v>0</v>
      </c>
      <c r="FS148" s="261">
        <v>0</v>
      </c>
      <c r="FT148" s="261">
        <v>0</v>
      </c>
      <c r="FU148" s="261">
        <v>0</v>
      </c>
      <c r="FV148" s="261">
        <v>0</v>
      </c>
      <c r="FW148" s="261">
        <v>0</v>
      </c>
      <c r="FX148" s="261">
        <v>0</v>
      </c>
      <c r="FY148" s="261">
        <v>0</v>
      </c>
      <c r="FZ148" s="261">
        <v>0</v>
      </c>
      <c r="GA148" s="261">
        <v>0</v>
      </c>
      <c r="GB148" s="261">
        <v>0</v>
      </c>
      <c r="GC148" s="261">
        <v>0</v>
      </c>
      <c r="GD148" s="261">
        <v>0</v>
      </c>
      <c r="GE148" s="261">
        <v>0</v>
      </c>
      <c r="GF148" s="261">
        <v>0</v>
      </c>
      <c r="GG148" s="261">
        <v>0</v>
      </c>
      <c r="GH148" s="261">
        <v>0</v>
      </c>
      <c r="GI148" s="261">
        <v>0</v>
      </c>
      <c r="GJ148" s="261">
        <v>0</v>
      </c>
      <c r="GK148" s="261">
        <v>0</v>
      </c>
      <c r="GL148" s="261">
        <v>0</v>
      </c>
      <c r="GM148" s="261">
        <v>0</v>
      </c>
      <c r="GN148" s="261">
        <v>0</v>
      </c>
      <c r="GO148" s="261">
        <v>0</v>
      </c>
      <c r="GP148" s="261">
        <v>0</v>
      </c>
      <c r="GQ148" s="261">
        <v>0</v>
      </c>
      <c r="GR148" s="261">
        <v>0</v>
      </c>
      <c r="GS148" s="261">
        <v>0</v>
      </c>
      <c r="GT148" s="261">
        <v>0</v>
      </c>
      <c r="GU148" s="261">
        <v>0</v>
      </c>
      <c r="GV148" s="261">
        <v>0</v>
      </c>
      <c r="GW148" s="261">
        <v>0</v>
      </c>
      <c r="GX148" s="261">
        <v>0</v>
      </c>
      <c r="GY148" s="261">
        <v>0</v>
      </c>
      <c r="GZ148" s="261">
        <v>0</v>
      </c>
    </row>
    <row r="149" spans="2:208" ht="17.25" hidden="1" outlineLevel="2" x14ac:dyDescent="0.3">
      <c r="B149" s="183">
        <v>30</v>
      </c>
      <c r="C149" s="51">
        <v>318</v>
      </c>
      <c r="D149" s="77"/>
      <c r="E149" s="52"/>
      <c r="F149" s="52">
        <v>318</v>
      </c>
      <c r="G149" s="78"/>
      <c r="H149" s="260" t="s">
        <v>75</v>
      </c>
      <c r="I149" s="261">
        <v>0</v>
      </c>
      <c r="J149" s="261">
        <v>0</v>
      </c>
      <c r="K149" s="261">
        <v>0</v>
      </c>
      <c r="L149" s="261">
        <v>0</v>
      </c>
      <c r="M149" s="261">
        <v>0</v>
      </c>
      <c r="N149" s="261">
        <v>0</v>
      </c>
      <c r="O149" s="261">
        <v>0</v>
      </c>
      <c r="P149" s="261">
        <v>0</v>
      </c>
      <c r="Q149" s="261">
        <v>0</v>
      </c>
      <c r="R149" s="261">
        <v>0</v>
      </c>
      <c r="S149" s="261">
        <v>0</v>
      </c>
      <c r="T149" s="261">
        <v>0</v>
      </c>
      <c r="U149" s="261">
        <v>0</v>
      </c>
      <c r="V149" s="261">
        <v>0</v>
      </c>
      <c r="W149" s="261">
        <v>0</v>
      </c>
      <c r="X149" s="261">
        <v>0</v>
      </c>
      <c r="Y149" s="261">
        <v>0</v>
      </c>
      <c r="Z149" s="261">
        <v>0</v>
      </c>
      <c r="AA149" s="261">
        <v>0</v>
      </c>
      <c r="AB149" s="261">
        <v>0</v>
      </c>
      <c r="AC149" s="261">
        <v>0</v>
      </c>
      <c r="AD149" s="261">
        <v>0</v>
      </c>
      <c r="AE149" s="261">
        <v>0</v>
      </c>
      <c r="AF149" s="261">
        <v>0</v>
      </c>
      <c r="AG149" s="261">
        <v>0</v>
      </c>
      <c r="AH149" s="261">
        <v>0</v>
      </c>
      <c r="AI149" s="261">
        <v>0</v>
      </c>
      <c r="AJ149" s="261">
        <v>0</v>
      </c>
      <c r="AK149" s="261">
        <v>0</v>
      </c>
      <c r="AL149" s="261">
        <v>0</v>
      </c>
      <c r="AM149" s="261">
        <v>0</v>
      </c>
      <c r="AN149" s="261">
        <v>0</v>
      </c>
      <c r="AO149" s="261">
        <v>0</v>
      </c>
      <c r="AP149" s="261">
        <v>0</v>
      </c>
      <c r="AQ149" s="261">
        <v>0</v>
      </c>
      <c r="AR149" s="261">
        <v>0</v>
      </c>
      <c r="AS149" s="261">
        <v>0</v>
      </c>
      <c r="AT149" s="261">
        <v>0</v>
      </c>
      <c r="AU149" s="261">
        <v>0</v>
      </c>
      <c r="AV149" s="261">
        <v>0</v>
      </c>
      <c r="AW149" s="261">
        <v>0</v>
      </c>
      <c r="AX149" s="261">
        <v>0</v>
      </c>
      <c r="AY149" s="261">
        <v>0</v>
      </c>
      <c r="AZ149" s="261">
        <v>0</v>
      </c>
      <c r="BA149" s="261">
        <v>0</v>
      </c>
      <c r="BB149" s="261">
        <v>0</v>
      </c>
      <c r="BC149" s="261">
        <v>0</v>
      </c>
      <c r="BD149" s="261">
        <v>0</v>
      </c>
      <c r="BE149" s="261">
        <v>0</v>
      </c>
      <c r="BF149" s="261">
        <v>0</v>
      </c>
      <c r="BG149" s="261">
        <v>0</v>
      </c>
      <c r="BH149" s="261">
        <v>0</v>
      </c>
      <c r="BI149" s="261">
        <v>0</v>
      </c>
      <c r="BJ149" s="261">
        <v>0</v>
      </c>
      <c r="BK149" s="261">
        <v>0</v>
      </c>
      <c r="BL149" s="261">
        <v>0</v>
      </c>
      <c r="BM149" s="261">
        <v>0</v>
      </c>
      <c r="BN149" s="261">
        <v>161168000</v>
      </c>
      <c r="BO149" s="261">
        <v>34359000</v>
      </c>
      <c r="BP149" s="261">
        <v>195527000</v>
      </c>
      <c r="BQ149" s="261">
        <v>0</v>
      </c>
      <c r="BR149" s="261">
        <v>82321000</v>
      </c>
      <c r="BS149" s="261">
        <v>19660000</v>
      </c>
      <c r="BT149" s="261">
        <v>101981000</v>
      </c>
      <c r="BU149" s="261">
        <v>0</v>
      </c>
      <c r="BV149" s="261">
        <v>38230000</v>
      </c>
      <c r="BW149" s="261">
        <v>9387000</v>
      </c>
      <c r="BX149" s="261">
        <v>47617000</v>
      </c>
      <c r="BY149" s="261">
        <v>0</v>
      </c>
      <c r="BZ149" s="261">
        <v>63948000</v>
      </c>
      <c r="CA149" s="261">
        <v>15548000</v>
      </c>
      <c r="CB149" s="261">
        <v>79496000</v>
      </c>
      <c r="CC149" s="261">
        <v>0</v>
      </c>
      <c r="CD149" s="261">
        <v>29360000</v>
      </c>
      <c r="CE149" s="261">
        <v>7389000</v>
      </c>
      <c r="CF149" s="261">
        <v>36749000</v>
      </c>
      <c r="CG149" s="261">
        <v>0</v>
      </c>
      <c r="CH149" s="261">
        <v>0</v>
      </c>
      <c r="CI149" s="261">
        <v>0</v>
      </c>
      <c r="CJ149" s="261">
        <v>162923000</v>
      </c>
      <c r="CK149" s="261">
        <v>0</v>
      </c>
      <c r="CL149" s="261">
        <v>0</v>
      </c>
      <c r="CM149" s="261">
        <v>0</v>
      </c>
      <c r="CN149" s="261">
        <v>40000000</v>
      </c>
      <c r="CO149" s="261">
        <v>0</v>
      </c>
      <c r="CP149" s="261">
        <v>0</v>
      </c>
      <c r="CQ149" s="261">
        <v>0</v>
      </c>
      <c r="CR149" s="261">
        <v>85000000</v>
      </c>
      <c r="CS149" s="261">
        <v>0</v>
      </c>
      <c r="CT149" s="261">
        <v>0</v>
      </c>
      <c r="CU149" s="261">
        <v>0</v>
      </c>
      <c r="CV149" s="261">
        <v>0</v>
      </c>
      <c r="CW149" s="261">
        <v>0</v>
      </c>
      <c r="CX149" s="261">
        <v>0</v>
      </c>
      <c r="CY149" s="261">
        <v>0</v>
      </c>
      <c r="CZ149" s="261">
        <v>0</v>
      </c>
      <c r="DA149" s="261">
        <v>0</v>
      </c>
      <c r="DB149" s="261">
        <v>0</v>
      </c>
      <c r="DC149" s="261">
        <v>0</v>
      </c>
      <c r="DD149" s="261">
        <v>0</v>
      </c>
      <c r="DE149" s="261">
        <v>0</v>
      </c>
      <c r="DF149" s="261">
        <v>0</v>
      </c>
      <c r="DG149" s="261">
        <v>0</v>
      </c>
      <c r="DH149" s="261">
        <v>0</v>
      </c>
      <c r="DI149" s="261">
        <v>0</v>
      </c>
      <c r="DJ149" s="261">
        <v>0</v>
      </c>
      <c r="DK149" s="261">
        <v>0</v>
      </c>
      <c r="DL149" s="261">
        <v>0</v>
      </c>
      <c r="DM149" s="261">
        <v>0</v>
      </c>
      <c r="DN149" s="261">
        <v>0</v>
      </c>
      <c r="DO149" s="261">
        <v>0</v>
      </c>
      <c r="DP149" s="261">
        <v>0</v>
      </c>
      <c r="DQ149" s="261">
        <v>0</v>
      </c>
      <c r="DR149" s="261">
        <v>0</v>
      </c>
      <c r="DS149" s="261">
        <v>0</v>
      </c>
      <c r="DT149" s="261">
        <v>0</v>
      </c>
      <c r="DU149" s="261">
        <v>0</v>
      </c>
      <c r="DV149" s="261">
        <v>0</v>
      </c>
      <c r="DW149" s="261">
        <v>0</v>
      </c>
      <c r="DX149" s="261">
        <v>0</v>
      </c>
      <c r="DY149" s="261">
        <v>0</v>
      </c>
      <c r="DZ149" s="261">
        <v>0</v>
      </c>
      <c r="EA149" s="261">
        <v>0</v>
      </c>
      <c r="EB149" s="261">
        <v>0</v>
      </c>
      <c r="EC149" s="261">
        <v>0</v>
      </c>
      <c r="ED149" s="261">
        <v>0</v>
      </c>
      <c r="EE149" s="261">
        <v>0</v>
      </c>
      <c r="EF149" s="261">
        <v>0</v>
      </c>
      <c r="EG149" s="261">
        <v>0</v>
      </c>
      <c r="EH149" s="261">
        <v>0</v>
      </c>
      <c r="EI149" s="261">
        <v>0</v>
      </c>
      <c r="EJ149" s="261">
        <v>0</v>
      </c>
      <c r="EK149" s="261">
        <v>0</v>
      </c>
      <c r="EL149" s="261">
        <v>0</v>
      </c>
      <c r="EM149" s="261">
        <v>0</v>
      </c>
      <c r="EN149" s="261">
        <v>0</v>
      </c>
      <c r="EO149" s="261">
        <v>0</v>
      </c>
      <c r="EP149" s="261">
        <v>0</v>
      </c>
      <c r="EQ149" s="261">
        <v>0</v>
      </c>
      <c r="ER149" s="261">
        <v>0</v>
      </c>
      <c r="ES149" s="261">
        <v>0</v>
      </c>
      <c r="ET149" s="261">
        <v>0</v>
      </c>
      <c r="EU149" s="261">
        <v>0</v>
      </c>
      <c r="EV149" s="261">
        <v>0</v>
      </c>
      <c r="EW149" s="261">
        <v>0</v>
      </c>
      <c r="EX149" s="261">
        <v>0</v>
      </c>
      <c r="EY149" s="261">
        <v>0</v>
      </c>
      <c r="EZ149" s="261">
        <v>25404000</v>
      </c>
      <c r="FA149" s="261">
        <v>0</v>
      </c>
      <c r="FB149" s="261">
        <v>0</v>
      </c>
      <c r="FC149" s="261">
        <v>0</v>
      </c>
      <c r="FD149" s="261">
        <v>23416000</v>
      </c>
      <c r="FE149" s="261">
        <v>0</v>
      </c>
      <c r="FF149" s="261">
        <v>0</v>
      </c>
      <c r="FG149" s="261">
        <v>0</v>
      </c>
      <c r="FH149" s="261">
        <v>22539000</v>
      </c>
      <c r="FI149" s="261">
        <v>0</v>
      </c>
      <c r="FJ149" s="261">
        <v>0</v>
      </c>
      <c r="FK149" s="261">
        <v>0</v>
      </c>
      <c r="FL149" s="261">
        <v>44408000</v>
      </c>
      <c r="FM149" s="261">
        <v>0</v>
      </c>
      <c r="FN149" s="261">
        <v>72633526</v>
      </c>
      <c r="FO149" s="261">
        <v>69168654</v>
      </c>
      <c r="FP149" s="261">
        <v>56148225</v>
      </c>
      <c r="FQ149" s="261">
        <v>0</v>
      </c>
      <c r="FR149" s="261">
        <v>56685854</v>
      </c>
      <c r="FS149" s="261">
        <v>62333937</v>
      </c>
      <c r="FT149" s="261">
        <v>45440502</v>
      </c>
      <c r="FU149" s="261">
        <v>0</v>
      </c>
      <c r="FV149" s="261">
        <v>55027068</v>
      </c>
      <c r="FW149" s="261">
        <v>61623029</v>
      </c>
      <c r="FX149" s="261">
        <v>44326746</v>
      </c>
      <c r="FY149" s="261">
        <v>0</v>
      </c>
      <c r="FZ149" s="261">
        <v>77313835</v>
      </c>
      <c r="GA149" s="261">
        <v>3970000</v>
      </c>
      <c r="GB149" s="261">
        <v>59290718</v>
      </c>
      <c r="GC149" s="261">
        <v>0</v>
      </c>
      <c r="GD149" s="261">
        <v>61311938</v>
      </c>
      <c r="GE149" s="261">
        <v>64316545</v>
      </c>
      <c r="GF149" s="261">
        <v>48546587</v>
      </c>
      <c r="GG149" s="261">
        <v>0</v>
      </c>
      <c r="GH149" s="261">
        <v>59739847</v>
      </c>
      <c r="GI149" s="261">
        <v>63642792</v>
      </c>
      <c r="GJ149" s="261">
        <v>47491040</v>
      </c>
      <c r="GK149" s="261">
        <v>0</v>
      </c>
      <c r="GL149" s="261">
        <v>86149484</v>
      </c>
      <c r="GM149" s="261">
        <v>36921208</v>
      </c>
      <c r="GN149" s="261">
        <v>57843225</v>
      </c>
      <c r="GO149" s="261">
        <v>0</v>
      </c>
      <c r="GP149" s="261">
        <v>70081589</v>
      </c>
      <c r="GQ149" s="261">
        <v>30034966</v>
      </c>
      <c r="GR149" s="261">
        <v>47054781</v>
      </c>
      <c r="GS149" s="261">
        <v>0</v>
      </c>
      <c r="GT149" s="261">
        <v>68232993</v>
      </c>
      <c r="GU149" s="261">
        <v>29242711</v>
      </c>
      <c r="GV149" s="261">
        <v>45813581</v>
      </c>
      <c r="GW149" s="261">
        <v>0</v>
      </c>
      <c r="GX149" s="261">
        <v>0</v>
      </c>
      <c r="GY149" s="261">
        <v>0</v>
      </c>
      <c r="GZ149" s="261">
        <v>75000000</v>
      </c>
    </row>
    <row r="150" spans="2:208" ht="17.25" hidden="1" outlineLevel="2" x14ac:dyDescent="0.3">
      <c r="B150" s="183">
        <v>30</v>
      </c>
      <c r="C150" s="51">
        <v>319</v>
      </c>
      <c r="D150" s="77"/>
      <c r="E150" s="52"/>
      <c r="F150" s="52">
        <v>319</v>
      </c>
      <c r="G150" s="78"/>
      <c r="H150" s="260" t="s">
        <v>232</v>
      </c>
      <c r="I150" s="261">
        <v>0</v>
      </c>
      <c r="J150" s="261">
        <v>0</v>
      </c>
      <c r="K150" s="261">
        <v>0</v>
      </c>
      <c r="L150" s="261">
        <v>0</v>
      </c>
      <c r="M150" s="261">
        <v>0</v>
      </c>
      <c r="N150" s="261">
        <v>0</v>
      </c>
      <c r="O150" s="261">
        <v>0</v>
      </c>
      <c r="P150" s="261">
        <v>0</v>
      </c>
      <c r="Q150" s="261">
        <v>0</v>
      </c>
      <c r="R150" s="261">
        <v>0</v>
      </c>
      <c r="S150" s="261">
        <v>0</v>
      </c>
      <c r="T150" s="261">
        <v>0</v>
      </c>
      <c r="U150" s="261">
        <v>0</v>
      </c>
      <c r="V150" s="261">
        <v>0</v>
      </c>
      <c r="W150" s="261">
        <v>0</v>
      </c>
      <c r="X150" s="261">
        <v>0</v>
      </c>
      <c r="Y150" s="261">
        <v>0</v>
      </c>
      <c r="Z150" s="261">
        <v>0</v>
      </c>
      <c r="AA150" s="261">
        <v>0</v>
      </c>
      <c r="AB150" s="261">
        <v>0</v>
      </c>
      <c r="AC150" s="261">
        <v>0</v>
      </c>
      <c r="AD150" s="261">
        <v>0</v>
      </c>
      <c r="AE150" s="261">
        <v>0</v>
      </c>
      <c r="AF150" s="261">
        <v>0</v>
      </c>
      <c r="AG150" s="261">
        <v>0</v>
      </c>
      <c r="AH150" s="261">
        <v>0</v>
      </c>
      <c r="AI150" s="261">
        <v>0</v>
      </c>
      <c r="AJ150" s="261">
        <v>0</v>
      </c>
      <c r="AK150" s="261">
        <v>0</v>
      </c>
      <c r="AL150" s="261">
        <v>0</v>
      </c>
      <c r="AM150" s="261">
        <v>0</v>
      </c>
      <c r="AN150" s="261">
        <v>0</v>
      </c>
      <c r="AO150" s="261">
        <v>0</v>
      </c>
      <c r="AP150" s="261">
        <v>0</v>
      </c>
      <c r="AQ150" s="261">
        <v>0</v>
      </c>
      <c r="AR150" s="261">
        <v>0</v>
      </c>
      <c r="AS150" s="261">
        <v>0</v>
      </c>
      <c r="AT150" s="261">
        <v>0</v>
      </c>
      <c r="AU150" s="261">
        <v>0</v>
      </c>
      <c r="AV150" s="261">
        <v>0</v>
      </c>
      <c r="AW150" s="261">
        <v>0</v>
      </c>
      <c r="AX150" s="261">
        <v>0</v>
      </c>
      <c r="AY150" s="261">
        <v>0</v>
      </c>
      <c r="AZ150" s="261">
        <v>0</v>
      </c>
      <c r="BA150" s="261">
        <v>0</v>
      </c>
      <c r="BB150" s="261">
        <v>0</v>
      </c>
      <c r="BC150" s="261">
        <v>0</v>
      </c>
      <c r="BD150" s="261">
        <v>0</v>
      </c>
      <c r="BE150" s="261">
        <v>0</v>
      </c>
      <c r="BF150" s="261">
        <v>0</v>
      </c>
      <c r="BG150" s="261">
        <v>0</v>
      </c>
      <c r="BH150" s="261">
        <v>0</v>
      </c>
      <c r="BI150" s="261">
        <v>0</v>
      </c>
      <c r="BJ150" s="261">
        <v>0</v>
      </c>
      <c r="BK150" s="261">
        <v>0</v>
      </c>
      <c r="BL150" s="261">
        <v>0</v>
      </c>
      <c r="BM150" s="261">
        <v>0</v>
      </c>
      <c r="BN150" s="261">
        <v>0</v>
      </c>
      <c r="BO150" s="261">
        <v>0</v>
      </c>
      <c r="BP150" s="261">
        <v>0</v>
      </c>
      <c r="BQ150" s="261">
        <v>0</v>
      </c>
      <c r="BR150" s="261">
        <v>0</v>
      </c>
      <c r="BS150" s="261">
        <v>0</v>
      </c>
      <c r="BT150" s="261">
        <v>0</v>
      </c>
      <c r="BU150" s="261">
        <v>0</v>
      </c>
      <c r="BV150" s="261">
        <v>0</v>
      </c>
      <c r="BW150" s="261">
        <v>0</v>
      </c>
      <c r="BX150" s="261">
        <v>0</v>
      </c>
      <c r="BY150" s="261">
        <v>0</v>
      </c>
      <c r="BZ150" s="261">
        <v>0</v>
      </c>
      <c r="CA150" s="261">
        <v>0</v>
      </c>
      <c r="CB150" s="261">
        <v>0</v>
      </c>
      <c r="CC150" s="261">
        <v>0</v>
      </c>
      <c r="CD150" s="261">
        <v>0</v>
      </c>
      <c r="CE150" s="261">
        <v>0</v>
      </c>
      <c r="CF150" s="261">
        <v>0</v>
      </c>
      <c r="CG150" s="261">
        <v>0</v>
      </c>
      <c r="CH150" s="261">
        <v>0</v>
      </c>
      <c r="CI150" s="261">
        <v>0</v>
      </c>
      <c r="CJ150" s="261">
        <v>0</v>
      </c>
      <c r="CK150" s="261">
        <v>0</v>
      </c>
      <c r="CL150" s="261">
        <v>0</v>
      </c>
      <c r="CM150" s="261">
        <v>0</v>
      </c>
      <c r="CN150" s="261">
        <v>0</v>
      </c>
      <c r="CO150" s="261">
        <v>0</v>
      </c>
      <c r="CP150" s="261">
        <v>0</v>
      </c>
      <c r="CQ150" s="261">
        <v>0</v>
      </c>
      <c r="CR150" s="261">
        <v>0</v>
      </c>
      <c r="CS150" s="261">
        <v>0</v>
      </c>
      <c r="CT150" s="261">
        <v>0</v>
      </c>
      <c r="CU150" s="261">
        <v>0</v>
      </c>
      <c r="CV150" s="261">
        <v>0</v>
      </c>
      <c r="CW150" s="261">
        <v>0</v>
      </c>
      <c r="CX150" s="261">
        <v>0</v>
      </c>
      <c r="CY150" s="261">
        <v>0</v>
      </c>
      <c r="CZ150" s="261">
        <v>0</v>
      </c>
      <c r="DA150" s="261">
        <v>0</v>
      </c>
      <c r="DB150" s="261">
        <v>0</v>
      </c>
      <c r="DC150" s="261">
        <v>0</v>
      </c>
      <c r="DD150" s="261">
        <v>0</v>
      </c>
      <c r="DE150" s="261">
        <v>0</v>
      </c>
      <c r="DF150" s="261">
        <v>0</v>
      </c>
      <c r="DG150" s="261">
        <v>0</v>
      </c>
      <c r="DH150" s="261">
        <v>0</v>
      </c>
      <c r="DI150" s="261">
        <v>0</v>
      </c>
      <c r="DJ150" s="261">
        <v>0</v>
      </c>
      <c r="DK150" s="261">
        <v>0</v>
      </c>
      <c r="DL150" s="261">
        <v>0</v>
      </c>
      <c r="DM150" s="261">
        <v>0</v>
      </c>
      <c r="DN150" s="261">
        <v>0</v>
      </c>
      <c r="DO150" s="261">
        <v>0</v>
      </c>
      <c r="DP150" s="261">
        <v>0</v>
      </c>
      <c r="DQ150" s="261">
        <v>0</v>
      </c>
      <c r="DR150" s="261">
        <v>0</v>
      </c>
      <c r="DS150" s="261">
        <v>0</v>
      </c>
      <c r="DT150" s="261">
        <v>0</v>
      </c>
      <c r="DU150" s="261">
        <v>0</v>
      </c>
      <c r="DV150" s="261">
        <v>0</v>
      </c>
      <c r="DW150" s="261">
        <v>0</v>
      </c>
      <c r="DX150" s="261">
        <v>0</v>
      </c>
      <c r="DY150" s="261">
        <v>0</v>
      </c>
      <c r="DZ150" s="261">
        <v>0</v>
      </c>
      <c r="EA150" s="261">
        <v>0</v>
      </c>
      <c r="EB150" s="261">
        <v>0</v>
      </c>
      <c r="EC150" s="261">
        <v>0</v>
      </c>
      <c r="ED150" s="261">
        <v>0</v>
      </c>
      <c r="EE150" s="261">
        <v>0</v>
      </c>
      <c r="EF150" s="261">
        <v>0</v>
      </c>
      <c r="EG150" s="261">
        <v>0</v>
      </c>
      <c r="EH150" s="261">
        <v>0</v>
      </c>
      <c r="EI150" s="261">
        <v>0</v>
      </c>
      <c r="EJ150" s="261">
        <v>0</v>
      </c>
      <c r="EK150" s="261">
        <v>0</v>
      </c>
      <c r="EL150" s="261">
        <v>0</v>
      </c>
      <c r="EM150" s="261">
        <v>0</v>
      </c>
      <c r="EN150" s="261">
        <v>0</v>
      </c>
      <c r="EO150" s="261">
        <v>0</v>
      </c>
      <c r="EP150" s="261">
        <v>0</v>
      </c>
      <c r="EQ150" s="261">
        <v>0</v>
      </c>
      <c r="ER150" s="261">
        <v>0</v>
      </c>
      <c r="ES150" s="261">
        <v>0</v>
      </c>
      <c r="ET150" s="261">
        <v>0</v>
      </c>
      <c r="EU150" s="261">
        <v>0</v>
      </c>
      <c r="EV150" s="261">
        <v>0</v>
      </c>
      <c r="EW150" s="261">
        <v>0</v>
      </c>
      <c r="EX150" s="261">
        <v>0</v>
      </c>
      <c r="EY150" s="261">
        <v>0</v>
      </c>
      <c r="EZ150" s="261">
        <v>0</v>
      </c>
      <c r="FA150" s="261">
        <v>0</v>
      </c>
      <c r="FB150" s="261">
        <v>0</v>
      </c>
      <c r="FC150" s="261">
        <v>0</v>
      </c>
      <c r="FD150" s="261">
        <v>0</v>
      </c>
      <c r="FE150" s="261">
        <v>0</v>
      </c>
      <c r="FF150" s="261">
        <v>0</v>
      </c>
      <c r="FG150" s="261">
        <v>0</v>
      </c>
      <c r="FH150" s="261">
        <v>0</v>
      </c>
      <c r="FI150" s="261">
        <v>0</v>
      </c>
      <c r="FJ150" s="261">
        <v>0</v>
      </c>
      <c r="FK150" s="261">
        <v>0</v>
      </c>
      <c r="FL150" s="261">
        <v>0</v>
      </c>
      <c r="FM150" s="261">
        <v>0</v>
      </c>
      <c r="FN150" s="261">
        <v>0</v>
      </c>
      <c r="FO150" s="261">
        <v>0</v>
      </c>
      <c r="FP150" s="261">
        <v>0</v>
      </c>
      <c r="FQ150" s="261">
        <v>0</v>
      </c>
      <c r="FR150" s="261">
        <v>0</v>
      </c>
      <c r="FS150" s="261">
        <v>0</v>
      </c>
      <c r="FT150" s="261">
        <v>0</v>
      </c>
      <c r="FU150" s="261">
        <v>0</v>
      </c>
      <c r="FV150" s="261">
        <v>0</v>
      </c>
      <c r="FW150" s="261">
        <v>0</v>
      </c>
      <c r="FX150" s="261">
        <v>0</v>
      </c>
      <c r="FY150" s="261">
        <v>0</v>
      </c>
      <c r="FZ150" s="261">
        <v>0</v>
      </c>
      <c r="GA150" s="261">
        <v>0</v>
      </c>
      <c r="GB150" s="261">
        <v>0</v>
      </c>
      <c r="GC150" s="261">
        <v>0</v>
      </c>
      <c r="GD150" s="261">
        <v>0</v>
      </c>
      <c r="GE150" s="261">
        <v>0</v>
      </c>
      <c r="GF150" s="261">
        <v>0</v>
      </c>
      <c r="GG150" s="261">
        <v>0</v>
      </c>
      <c r="GH150" s="261">
        <v>0</v>
      </c>
      <c r="GI150" s="261">
        <v>0</v>
      </c>
      <c r="GJ150" s="261">
        <v>0</v>
      </c>
      <c r="GK150" s="261">
        <v>0</v>
      </c>
      <c r="GL150" s="261">
        <v>0</v>
      </c>
      <c r="GM150" s="261">
        <v>0</v>
      </c>
      <c r="GN150" s="261">
        <v>0</v>
      </c>
      <c r="GO150" s="261">
        <v>0</v>
      </c>
      <c r="GP150" s="261">
        <v>0</v>
      </c>
      <c r="GQ150" s="261">
        <v>0</v>
      </c>
      <c r="GR150" s="261">
        <v>0</v>
      </c>
      <c r="GS150" s="261">
        <v>0</v>
      </c>
      <c r="GT150" s="261">
        <v>0</v>
      </c>
      <c r="GU150" s="261">
        <v>0</v>
      </c>
      <c r="GV150" s="261">
        <v>0</v>
      </c>
      <c r="GW150" s="261">
        <v>0</v>
      </c>
      <c r="GX150" s="261">
        <v>0</v>
      </c>
      <c r="GY150" s="261">
        <v>0</v>
      </c>
      <c r="GZ150" s="261">
        <v>0</v>
      </c>
    </row>
    <row r="151" spans="2:208" s="25" customFormat="1" ht="17.25" hidden="1" outlineLevel="1" x14ac:dyDescent="0.3">
      <c r="B151" s="183">
        <v>30</v>
      </c>
      <c r="C151" s="51">
        <v>32</v>
      </c>
      <c r="D151" s="75"/>
      <c r="E151" s="51">
        <v>32</v>
      </c>
      <c r="F151" s="51"/>
      <c r="G151" s="76"/>
      <c r="H151" s="34" t="s">
        <v>138</v>
      </c>
      <c r="I151" s="95">
        <v>0</v>
      </c>
      <c r="J151" s="95">
        <v>0</v>
      </c>
      <c r="K151" s="95">
        <v>0</v>
      </c>
      <c r="L151" s="95">
        <v>0</v>
      </c>
      <c r="M151" s="95">
        <v>0</v>
      </c>
      <c r="N151" s="95">
        <v>0</v>
      </c>
      <c r="O151" s="95">
        <v>0</v>
      </c>
      <c r="P151" s="95">
        <v>0</v>
      </c>
      <c r="Q151" s="95">
        <v>0</v>
      </c>
      <c r="R151" s="95">
        <v>0</v>
      </c>
      <c r="S151" s="95">
        <v>0</v>
      </c>
      <c r="T151" s="95">
        <v>0</v>
      </c>
      <c r="U151" s="95">
        <v>0</v>
      </c>
      <c r="V151" s="95">
        <v>0</v>
      </c>
      <c r="W151" s="95">
        <v>0</v>
      </c>
      <c r="X151" s="95">
        <v>0</v>
      </c>
      <c r="Y151" s="95">
        <v>0</v>
      </c>
      <c r="Z151" s="95">
        <v>0</v>
      </c>
      <c r="AA151" s="95">
        <v>0</v>
      </c>
      <c r="AB151" s="95">
        <v>0</v>
      </c>
      <c r="AC151" s="95">
        <v>0</v>
      </c>
      <c r="AD151" s="95">
        <v>0</v>
      </c>
      <c r="AE151" s="95">
        <v>0</v>
      </c>
      <c r="AF151" s="95">
        <v>0</v>
      </c>
      <c r="AG151" s="95">
        <v>0</v>
      </c>
      <c r="AH151" s="95">
        <v>0</v>
      </c>
      <c r="AI151" s="95">
        <v>0</v>
      </c>
      <c r="AJ151" s="95">
        <v>0</v>
      </c>
      <c r="AK151" s="95">
        <v>0</v>
      </c>
      <c r="AL151" s="95">
        <v>0</v>
      </c>
      <c r="AM151" s="95">
        <v>0</v>
      </c>
      <c r="AN151" s="95">
        <v>0</v>
      </c>
      <c r="AO151" s="95">
        <v>0</v>
      </c>
      <c r="AP151" s="95">
        <v>0</v>
      </c>
      <c r="AQ151" s="95">
        <v>0</v>
      </c>
      <c r="AR151" s="95">
        <v>0</v>
      </c>
      <c r="AS151" s="95">
        <v>0</v>
      </c>
      <c r="AT151" s="95">
        <v>0</v>
      </c>
      <c r="AU151" s="95">
        <v>0</v>
      </c>
      <c r="AV151" s="95">
        <v>0</v>
      </c>
      <c r="AW151" s="95">
        <v>0</v>
      </c>
      <c r="AX151" s="95">
        <v>0</v>
      </c>
      <c r="AY151" s="95">
        <v>0</v>
      </c>
      <c r="AZ151" s="95">
        <v>0</v>
      </c>
      <c r="BA151" s="95">
        <v>0</v>
      </c>
      <c r="BB151" s="95">
        <v>0</v>
      </c>
      <c r="BC151" s="95">
        <v>0</v>
      </c>
      <c r="BD151" s="95">
        <v>0</v>
      </c>
      <c r="BE151" s="95">
        <v>0</v>
      </c>
      <c r="BF151" s="95">
        <v>0</v>
      </c>
      <c r="BG151" s="95">
        <v>0</v>
      </c>
      <c r="BH151" s="95">
        <v>0</v>
      </c>
      <c r="BI151" s="95">
        <v>0</v>
      </c>
      <c r="BJ151" s="95">
        <v>0</v>
      </c>
      <c r="BK151" s="95">
        <v>0</v>
      </c>
      <c r="BL151" s="95">
        <v>0</v>
      </c>
      <c r="BM151" s="95">
        <v>362703000</v>
      </c>
      <c r="BN151" s="95">
        <v>11871000</v>
      </c>
      <c r="BO151" s="95">
        <v>0</v>
      </c>
      <c r="BP151" s="95">
        <v>374574000</v>
      </c>
      <c r="BQ151" s="95">
        <v>72919000</v>
      </c>
      <c r="BR151" s="95">
        <v>6784000</v>
      </c>
      <c r="BS151" s="95">
        <v>0</v>
      </c>
      <c r="BT151" s="95">
        <v>79703000</v>
      </c>
      <c r="BU151" s="95">
        <v>31950000</v>
      </c>
      <c r="BV151" s="95">
        <v>4201000</v>
      </c>
      <c r="BW151" s="95">
        <v>0</v>
      </c>
      <c r="BX151" s="95">
        <v>36151000</v>
      </c>
      <c r="BY151" s="95">
        <v>49925000</v>
      </c>
      <c r="BZ151" s="95">
        <v>6396000</v>
      </c>
      <c r="CA151" s="95">
        <v>0</v>
      </c>
      <c r="CB151" s="95">
        <v>56321000</v>
      </c>
      <c r="CC151" s="95">
        <v>53118000</v>
      </c>
      <c r="CD151" s="95">
        <v>8642000</v>
      </c>
      <c r="CE151" s="95">
        <v>3420000</v>
      </c>
      <c r="CF151" s="95">
        <v>65180000</v>
      </c>
      <c r="CG151" s="95">
        <v>0</v>
      </c>
      <c r="CH151" s="95">
        <v>0</v>
      </c>
      <c r="CI151" s="95">
        <v>0</v>
      </c>
      <c r="CJ151" s="95">
        <v>56179000</v>
      </c>
      <c r="CK151" s="95">
        <v>0</v>
      </c>
      <c r="CL151" s="95">
        <v>0</v>
      </c>
      <c r="CM151" s="95">
        <v>0</v>
      </c>
      <c r="CN151" s="95">
        <v>17000000</v>
      </c>
      <c r="CO151" s="95">
        <v>0</v>
      </c>
      <c r="CP151" s="95">
        <v>0</v>
      </c>
      <c r="CQ151" s="95">
        <v>0</v>
      </c>
      <c r="CR151" s="95">
        <v>33000000</v>
      </c>
      <c r="CS151" s="95">
        <v>0</v>
      </c>
      <c r="CT151" s="95">
        <v>0</v>
      </c>
      <c r="CU151" s="95">
        <v>0</v>
      </c>
      <c r="CV151" s="95">
        <v>0</v>
      </c>
      <c r="CW151" s="95">
        <v>0</v>
      </c>
      <c r="CX151" s="95">
        <v>0</v>
      </c>
      <c r="CY151" s="95">
        <v>0</v>
      </c>
      <c r="CZ151" s="95">
        <v>0</v>
      </c>
      <c r="DA151" s="95">
        <v>0</v>
      </c>
      <c r="DB151" s="95">
        <v>0</v>
      </c>
      <c r="DC151" s="95">
        <v>0</v>
      </c>
      <c r="DD151" s="95">
        <v>0</v>
      </c>
      <c r="DE151" s="95">
        <v>0</v>
      </c>
      <c r="DF151" s="95">
        <v>0</v>
      </c>
      <c r="DG151" s="95">
        <v>0</v>
      </c>
      <c r="DH151" s="95">
        <v>0</v>
      </c>
      <c r="DI151" s="95">
        <v>0</v>
      </c>
      <c r="DJ151" s="95">
        <v>0</v>
      </c>
      <c r="DK151" s="95">
        <v>0</v>
      </c>
      <c r="DL151" s="95">
        <v>0</v>
      </c>
      <c r="DM151" s="95">
        <v>0</v>
      </c>
      <c r="DN151" s="95">
        <v>0</v>
      </c>
      <c r="DO151" s="95">
        <v>0</v>
      </c>
      <c r="DP151" s="95">
        <v>0</v>
      </c>
      <c r="DQ151" s="95">
        <v>0</v>
      </c>
      <c r="DR151" s="95">
        <v>0</v>
      </c>
      <c r="DS151" s="95">
        <v>0</v>
      </c>
      <c r="DT151" s="95">
        <v>0</v>
      </c>
      <c r="DU151" s="95">
        <v>0</v>
      </c>
      <c r="DV151" s="95">
        <v>0</v>
      </c>
      <c r="DW151" s="95">
        <v>0</v>
      </c>
      <c r="DX151" s="95">
        <v>0</v>
      </c>
      <c r="DY151" s="95">
        <v>0</v>
      </c>
      <c r="DZ151" s="95">
        <v>0</v>
      </c>
      <c r="EA151" s="95">
        <v>0</v>
      </c>
      <c r="EB151" s="95">
        <v>0</v>
      </c>
      <c r="EC151" s="95">
        <v>0</v>
      </c>
      <c r="ED151" s="95">
        <v>0</v>
      </c>
      <c r="EE151" s="95">
        <v>0</v>
      </c>
      <c r="EF151" s="95">
        <v>132532500</v>
      </c>
      <c r="EG151" s="95">
        <v>0</v>
      </c>
      <c r="EH151" s="95">
        <v>0</v>
      </c>
      <c r="EI151" s="95">
        <v>0</v>
      </c>
      <c r="EJ151" s="95">
        <v>246930385</v>
      </c>
      <c r="EK151" s="95">
        <v>0</v>
      </c>
      <c r="EL151" s="95">
        <v>0</v>
      </c>
      <c r="EM151" s="95">
        <v>0</v>
      </c>
      <c r="EN151" s="95">
        <v>0</v>
      </c>
      <c r="EO151" s="95">
        <v>0</v>
      </c>
      <c r="EP151" s="95">
        <v>0</v>
      </c>
      <c r="EQ151" s="95">
        <v>0</v>
      </c>
      <c r="ER151" s="95">
        <v>191287200</v>
      </c>
      <c r="ES151" s="95">
        <v>0</v>
      </c>
      <c r="ET151" s="95">
        <v>0</v>
      </c>
      <c r="EU151" s="95">
        <v>0</v>
      </c>
      <c r="EV151" s="95">
        <v>191287200</v>
      </c>
      <c r="EW151" s="95">
        <v>0</v>
      </c>
      <c r="EX151" s="95">
        <v>0</v>
      </c>
      <c r="EY151" s="95">
        <v>0</v>
      </c>
      <c r="EZ151" s="95">
        <v>0</v>
      </c>
      <c r="FA151" s="95">
        <v>0</v>
      </c>
      <c r="FB151" s="95">
        <v>0</v>
      </c>
      <c r="FC151" s="95">
        <v>0</v>
      </c>
      <c r="FD151" s="95">
        <v>0</v>
      </c>
      <c r="FE151" s="95">
        <v>0</v>
      </c>
      <c r="FF151" s="95">
        <v>0</v>
      </c>
      <c r="FG151" s="95">
        <v>0</v>
      </c>
      <c r="FH151" s="95">
        <v>0</v>
      </c>
      <c r="FI151" s="95">
        <v>0</v>
      </c>
      <c r="FJ151" s="95">
        <v>0</v>
      </c>
      <c r="FK151" s="95">
        <v>0</v>
      </c>
      <c r="FL151" s="95">
        <v>0</v>
      </c>
      <c r="FM151" s="95">
        <v>0</v>
      </c>
      <c r="FN151" s="95">
        <v>36473049</v>
      </c>
      <c r="FO151" s="95">
        <v>27372248</v>
      </c>
      <c r="FP151" s="95">
        <v>0</v>
      </c>
      <c r="FQ151" s="95">
        <v>0</v>
      </c>
      <c r="FR151" s="95">
        <v>31653985</v>
      </c>
      <c r="FS151" s="95">
        <v>26454330</v>
      </c>
      <c r="FT151" s="95">
        <v>0</v>
      </c>
      <c r="FU151" s="95">
        <v>0</v>
      </c>
      <c r="FV151" s="95">
        <v>30594502</v>
      </c>
      <c r="FW151" s="95">
        <v>26252524</v>
      </c>
      <c r="FX151" s="95">
        <v>0</v>
      </c>
      <c r="FY151" s="95">
        <v>0</v>
      </c>
      <c r="FZ151" s="95">
        <v>39151718</v>
      </c>
      <c r="GA151" s="95">
        <v>27882470</v>
      </c>
      <c r="GB151" s="95">
        <v>0</v>
      </c>
      <c r="GC151" s="95">
        <v>0</v>
      </c>
      <c r="GD151" s="95">
        <v>34197480</v>
      </c>
      <c r="GE151" s="95">
        <v>26938806</v>
      </c>
      <c r="GF151" s="95">
        <v>0</v>
      </c>
      <c r="GG151" s="95">
        <v>0</v>
      </c>
      <c r="GH151" s="95">
        <v>33193371</v>
      </c>
      <c r="GI151" s="95">
        <v>26747547</v>
      </c>
      <c r="GJ151" s="95">
        <v>0</v>
      </c>
      <c r="GK151" s="95">
        <v>0</v>
      </c>
      <c r="GL151" s="95">
        <v>44790092</v>
      </c>
      <c r="GM151" s="95">
        <v>8531446</v>
      </c>
      <c r="GN151" s="95">
        <v>0</v>
      </c>
      <c r="GO151" s="95">
        <v>0</v>
      </c>
      <c r="GP151" s="95">
        <v>39794345</v>
      </c>
      <c r="GQ151" s="95">
        <v>7579752</v>
      </c>
      <c r="GR151" s="95">
        <v>0</v>
      </c>
      <c r="GS151" s="95">
        <v>0</v>
      </c>
      <c r="GT151" s="95">
        <v>38612985</v>
      </c>
      <c r="GU151" s="95">
        <v>7354855</v>
      </c>
      <c r="GV151" s="95">
        <v>0</v>
      </c>
      <c r="GW151" s="95">
        <v>0</v>
      </c>
      <c r="GX151" s="95">
        <v>0</v>
      </c>
      <c r="GY151" s="95">
        <v>0</v>
      </c>
      <c r="GZ151" s="95">
        <v>34000000</v>
      </c>
    </row>
    <row r="152" spans="2:208" s="25" customFormat="1" ht="17.25" hidden="1" outlineLevel="1" x14ac:dyDescent="0.3">
      <c r="B152" s="183">
        <v>30</v>
      </c>
      <c r="C152" s="51">
        <v>33</v>
      </c>
      <c r="D152" s="75"/>
      <c r="E152" s="51">
        <v>33</v>
      </c>
      <c r="F152" s="51"/>
      <c r="G152" s="76"/>
      <c r="H152" s="37" t="s">
        <v>233</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0</v>
      </c>
      <c r="Z152" s="96">
        <v>0</v>
      </c>
      <c r="AA152" s="96">
        <v>0</v>
      </c>
      <c r="AB152" s="96">
        <v>0</v>
      </c>
      <c r="AC152" s="96">
        <v>0</v>
      </c>
      <c r="AD152" s="96">
        <v>0</v>
      </c>
      <c r="AE152" s="96">
        <v>0</v>
      </c>
      <c r="AF152" s="96">
        <v>0</v>
      </c>
      <c r="AG152" s="96">
        <v>0</v>
      </c>
      <c r="AH152" s="96">
        <v>0</v>
      </c>
      <c r="AI152" s="96">
        <v>0</v>
      </c>
      <c r="AJ152" s="96">
        <v>0</v>
      </c>
      <c r="AK152" s="96">
        <v>0</v>
      </c>
      <c r="AL152" s="96">
        <v>0</v>
      </c>
      <c r="AM152" s="96">
        <v>0</v>
      </c>
      <c r="AN152" s="96">
        <v>0</v>
      </c>
      <c r="AO152" s="96">
        <v>0</v>
      </c>
      <c r="AP152" s="96">
        <v>0</v>
      </c>
      <c r="AQ152" s="96">
        <v>0</v>
      </c>
      <c r="AR152" s="96">
        <v>0</v>
      </c>
      <c r="AS152" s="96">
        <v>0</v>
      </c>
      <c r="AT152" s="96">
        <v>0</v>
      </c>
      <c r="AU152" s="96">
        <v>0</v>
      </c>
      <c r="AV152" s="96">
        <v>0</v>
      </c>
      <c r="AW152" s="96">
        <v>0</v>
      </c>
      <c r="AX152" s="96">
        <v>0</v>
      </c>
      <c r="AY152" s="96">
        <v>0</v>
      </c>
      <c r="AZ152" s="96">
        <v>0</v>
      </c>
      <c r="BA152" s="96">
        <v>0</v>
      </c>
      <c r="BB152" s="96">
        <v>0</v>
      </c>
      <c r="BC152" s="96">
        <v>0</v>
      </c>
      <c r="BD152" s="96">
        <v>0</v>
      </c>
      <c r="BE152" s="96">
        <v>0</v>
      </c>
      <c r="BF152" s="96">
        <v>0</v>
      </c>
      <c r="BG152" s="96">
        <v>0</v>
      </c>
      <c r="BH152" s="96">
        <v>0</v>
      </c>
      <c r="BI152" s="96">
        <v>0</v>
      </c>
      <c r="BJ152" s="96">
        <v>0</v>
      </c>
      <c r="BK152" s="96">
        <v>0</v>
      </c>
      <c r="BL152" s="96">
        <v>0</v>
      </c>
      <c r="BM152" s="96">
        <v>17701000</v>
      </c>
      <c r="BN152" s="96">
        <v>0</v>
      </c>
      <c r="BO152" s="96">
        <v>0</v>
      </c>
      <c r="BP152" s="96">
        <v>17701000</v>
      </c>
      <c r="BQ152" s="96">
        <v>11267000</v>
      </c>
      <c r="BR152" s="96">
        <v>0</v>
      </c>
      <c r="BS152" s="96">
        <v>0</v>
      </c>
      <c r="BT152" s="96">
        <v>11267000</v>
      </c>
      <c r="BU152" s="96">
        <v>4937000</v>
      </c>
      <c r="BV152" s="96">
        <v>0</v>
      </c>
      <c r="BW152" s="96">
        <v>0</v>
      </c>
      <c r="BX152" s="96">
        <v>4937000</v>
      </c>
      <c r="BY152" s="96">
        <v>7714000</v>
      </c>
      <c r="BZ152" s="96">
        <v>0</v>
      </c>
      <c r="CA152" s="96">
        <v>0</v>
      </c>
      <c r="CB152" s="96">
        <v>7714000</v>
      </c>
      <c r="CC152" s="96">
        <v>3667000</v>
      </c>
      <c r="CD152" s="96">
        <v>0</v>
      </c>
      <c r="CE152" s="96">
        <v>0</v>
      </c>
      <c r="CF152" s="96">
        <v>3667000</v>
      </c>
      <c r="CG152" s="96">
        <v>0</v>
      </c>
      <c r="CH152" s="96">
        <v>0</v>
      </c>
      <c r="CI152" s="96">
        <v>0</v>
      </c>
      <c r="CJ152" s="96">
        <v>0</v>
      </c>
      <c r="CK152" s="96">
        <v>0</v>
      </c>
      <c r="CL152" s="96">
        <v>0</v>
      </c>
      <c r="CM152" s="96">
        <v>0</v>
      </c>
      <c r="CN152" s="96">
        <v>0</v>
      </c>
      <c r="CO152" s="96">
        <v>0</v>
      </c>
      <c r="CP152" s="96">
        <v>0</v>
      </c>
      <c r="CQ152" s="96">
        <v>0</v>
      </c>
      <c r="CR152" s="96">
        <v>0</v>
      </c>
      <c r="CS152" s="96">
        <v>0</v>
      </c>
      <c r="CT152" s="96">
        <v>0</v>
      </c>
      <c r="CU152" s="96">
        <v>0</v>
      </c>
      <c r="CV152" s="96">
        <v>0</v>
      </c>
      <c r="CW152" s="96">
        <v>0</v>
      </c>
      <c r="CX152" s="96">
        <v>0</v>
      </c>
      <c r="CY152" s="96">
        <v>0</v>
      </c>
      <c r="CZ152" s="96">
        <v>0</v>
      </c>
      <c r="DA152" s="96">
        <v>0</v>
      </c>
      <c r="DB152" s="96">
        <v>0</v>
      </c>
      <c r="DC152" s="96">
        <v>0</v>
      </c>
      <c r="DD152" s="96">
        <v>0</v>
      </c>
      <c r="DE152" s="96">
        <v>0</v>
      </c>
      <c r="DF152" s="96">
        <v>0</v>
      </c>
      <c r="DG152" s="96">
        <v>0</v>
      </c>
      <c r="DH152" s="96">
        <v>13960144.315577662</v>
      </c>
      <c r="DI152" s="96">
        <v>0</v>
      </c>
      <c r="DJ152" s="96">
        <v>0</v>
      </c>
      <c r="DK152" s="96">
        <v>0</v>
      </c>
      <c r="DL152" s="96">
        <v>19168403.253489967</v>
      </c>
      <c r="DM152" s="96">
        <v>0</v>
      </c>
      <c r="DN152" s="96">
        <v>0</v>
      </c>
      <c r="DO152" s="96">
        <v>0</v>
      </c>
      <c r="DP152" s="96">
        <v>27108215.850122072</v>
      </c>
      <c r="DQ152" s="96">
        <v>0</v>
      </c>
      <c r="DR152" s="96">
        <v>0</v>
      </c>
      <c r="DS152" s="96">
        <v>0</v>
      </c>
      <c r="DT152" s="96">
        <v>38336806.506979935</v>
      </c>
      <c r="DU152" s="96">
        <v>0</v>
      </c>
      <c r="DV152" s="96">
        <v>0</v>
      </c>
      <c r="DW152" s="96">
        <v>0</v>
      </c>
      <c r="DX152" s="96">
        <v>54216431.700244144</v>
      </c>
      <c r="DY152" s="96">
        <v>0</v>
      </c>
      <c r="DZ152" s="96">
        <v>0</v>
      </c>
      <c r="EA152" s="96">
        <v>0</v>
      </c>
      <c r="EB152" s="96">
        <v>60615813.389610216</v>
      </c>
      <c r="EC152" s="96">
        <v>0</v>
      </c>
      <c r="ED152" s="96">
        <v>0</v>
      </c>
      <c r="EE152" s="96">
        <v>0</v>
      </c>
      <c r="EF152" s="96">
        <v>5787500</v>
      </c>
      <c r="EG152" s="96">
        <v>0</v>
      </c>
      <c r="EH152" s="96">
        <v>0</v>
      </c>
      <c r="EI152" s="96">
        <v>0</v>
      </c>
      <c r="EJ152" s="96">
        <v>0</v>
      </c>
      <c r="EK152" s="96">
        <v>0</v>
      </c>
      <c r="EL152" s="96">
        <v>0</v>
      </c>
      <c r="EM152" s="96">
        <v>0</v>
      </c>
      <c r="EN152" s="96">
        <v>0</v>
      </c>
      <c r="EO152" s="96">
        <v>0</v>
      </c>
      <c r="EP152" s="96">
        <v>0</v>
      </c>
      <c r="EQ152" s="96">
        <v>0</v>
      </c>
      <c r="ER152" s="96">
        <v>27040800</v>
      </c>
      <c r="ES152" s="96">
        <v>0</v>
      </c>
      <c r="ET152" s="96">
        <v>0</v>
      </c>
      <c r="EU152" s="96">
        <v>0</v>
      </c>
      <c r="EV152" s="96">
        <v>27040800</v>
      </c>
      <c r="EW152" s="96">
        <v>0</v>
      </c>
      <c r="EX152" s="96">
        <v>0</v>
      </c>
      <c r="EY152" s="96">
        <v>0</v>
      </c>
      <c r="EZ152" s="96">
        <v>3932000</v>
      </c>
      <c r="FA152" s="96">
        <v>0</v>
      </c>
      <c r="FB152" s="96">
        <v>0</v>
      </c>
      <c r="FC152" s="96">
        <v>0</v>
      </c>
      <c r="FD152" s="96">
        <v>3752000</v>
      </c>
      <c r="FE152" s="96">
        <v>0</v>
      </c>
      <c r="FF152" s="96">
        <v>0</v>
      </c>
      <c r="FG152" s="96">
        <v>0</v>
      </c>
      <c r="FH152" s="96">
        <v>3613000</v>
      </c>
      <c r="FI152" s="96">
        <v>0</v>
      </c>
      <c r="FJ152" s="96">
        <v>0</v>
      </c>
      <c r="FK152" s="96">
        <v>0</v>
      </c>
      <c r="FL152" s="96">
        <v>7302000</v>
      </c>
      <c r="FM152" s="96">
        <v>0</v>
      </c>
      <c r="FN152" s="96">
        <v>0</v>
      </c>
      <c r="FO152" s="96">
        <v>0</v>
      </c>
      <c r="FP152" s="96">
        <v>11514277</v>
      </c>
      <c r="FQ152" s="96">
        <v>0</v>
      </c>
      <c r="FR152" s="96">
        <v>0</v>
      </c>
      <c r="FS152" s="96">
        <v>0</v>
      </c>
      <c r="FT152" s="96">
        <v>10022662</v>
      </c>
      <c r="FU152" s="96">
        <v>0</v>
      </c>
      <c r="FV152" s="96">
        <v>0</v>
      </c>
      <c r="FW152" s="96">
        <v>0</v>
      </c>
      <c r="FX152" s="96">
        <v>9694727</v>
      </c>
      <c r="FY152" s="96">
        <v>0</v>
      </c>
      <c r="FZ152" s="96">
        <v>0</v>
      </c>
      <c r="GA152" s="96">
        <v>0</v>
      </c>
      <c r="GB152" s="96">
        <v>12343389</v>
      </c>
      <c r="GC152" s="96">
        <v>0</v>
      </c>
      <c r="GD152" s="96">
        <v>0</v>
      </c>
      <c r="GE152" s="96">
        <v>0</v>
      </c>
      <c r="GF152" s="96">
        <v>10809934</v>
      </c>
      <c r="GG152" s="96">
        <v>0</v>
      </c>
      <c r="GH152" s="96">
        <v>0</v>
      </c>
      <c r="GI152" s="96">
        <v>0</v>
      </c>
      <c r="GJ152" s="96">
        <v>10489139</v>
      </c>
      <c r="GK152" s="96">
        <v>0</v>
      </c>
      <c r="GL152" s="96">
        <v>0</v>
      </c>
      <c r="GM152" s="96">
        <v>0</v>
      </c>
      <c r="GN152" s="96">
        <v>13863600</v>
      </c>
      <c r="GO152" s="96">
        <v>0</v>
      </c>
      <c r="GP152" s="96">
        <v>0</v>
      </c>
      <c r="GQ152" s="96">
        <v>0</v>
      </c>
      <c r="GR152" s="96">
        <v>12317098</v>
      </c>
      <c r="GS152" s="96">
        <v>0</v>
      </c>
      <c r="GT152" s="96">
        <v>0</v>
      </c>
      <c r="GU152" s="96">
        <v>0</v>
      </c>
      <c r="GV152" s="96">
        <v>11961638</v>
      </c>
      <c r="GW152" s="96">
        <v>0</v>
      </c>
      <c r="GX152" s="96">
        <v>0</v>
      </c>
      <c r="GY152" s="96">
        <v>0</v>
      </c>
      <c r="GZ152" s="96">
        <v>0</v>
      </c>
    </row>
    <row r="153" spans="2:208" ht="17.25" hidden="1" outlineLevel="2" x14ac:dyDescent="0.3">
      <c r="B153" s="183">
        <v>30</v>
      </c>
      <c r="C153" s="51">
        <v>331</v>
      </c>
      <c r="D153" s="77"/>
      <c r="E153" s="52"/>
      <c r="F153" s="52">
        <v>331</v>
      </c>
      <c r="G153" s="78"/>
      <c r="H153" s="35" t="s">
        <v>234</v>
      </c>
      <c r="I153" s="97">
        <v>0</v>
      </c>
      <c r="J153" s="97">
        <v>0</v>
      </c>
      <c r="K153" s="97">
        <v>0</v>
      </c>
      <c r="L153" s="97">
        <v>0</v>
      </c>
      <c r="M153" s="97">
        <v>0</v>
      </c>
      <c r="N153" s="97">
        <v>0</v>
      </c>
      <c r="O153" s="97">
        <v>0</v>
      </c>
      <c r="P153" s="97">
        <v>0</v>
      </c>
      <c r="Q153" s="97">
        <v>0</v>
      </c>
      <c r="R153" s="97">
        <v>0</v>
      </c>
      <c r="S153" s="97">
        <v>0</v>
      </c>
      <c r="T153" s="97">
        <v>0</v>
      </c>
      <c r="U153" s="97">
        <v>0</v>
      </c>
      <c r="V153" s="97">
        <v>0</v>
      </c>
      <c r="W153" s="97">
        <v>0</v>
      </c>
      <c r="X153" s="97">
        <v>0</v>
      </c>
      <c r="Y153" s="97">
        <v>0</v>
      </c>
      <c r="Z153" s="97">
        <v>0</v>
      </c>
      <c r="AA153" s="97">
        <v>0</v>
      </c>
      <c r="AB153" s="97">
        <v>0</v>
      </c>
      <c r="AC153" s="97">
        <v>0</v>
      </c>
      <c r="AD153" s="97">
        <v>0</v>
      </c>
      <c r="AE153" s="97">
        <v>0</v>
      </c>
      <c r="AF153" s="97">
        <v>0</v>
      </c>
      <c r="AG153" s="97">
        <v>0</v>
      </c>
      <c r="AH153" s="97">
        <v>0</v>
      </c>
      <c r="AI153" s="97">
        <v>0</v>
      </c>
      <c r="AJ153" s="97">
        <v>0</v>
      </c>
      <c r="AK153" s="97">
        <v>0</v>
      </c>
      <c r="AL153" s="97">
        <v>0</v>
      </c>
      <c r="AM153" s="97">
        <v>0</v>
      </c>
      <c r="AN153" s="97">
        <v>0</v>
      </c>
      <c r="AO153" s="97">
        <v>0</v>
      </c>
      <c r="AP153" s="97">
        <v>0</v>
      </c>
      <c r="AQ153" s="97">
        <v>0</v>
      </c>
      <c r="AR153" s="97">
        <v>0</v>
      </c>
      <c r="AS153" s="97">
        <v>0</v>
      </c>
      <c r="AT153" s="97">
        <v>0</v>
      </c>
      <c r="AU153" s="97">
        <v>0</v>
      </c>
      <c r="AV153" s="97">
        <v>0</v>
      </c>
      <c r="AW153" s="97">
        <v>0</v>
      </c>
      <c r="AX153" s="97">
        <v>0</v>
      </c>
      <c r="AY153" s="97">
        <v>0</v>
      </c>
      <c r="AZ153" s="97">
        <v>0</v>
      </c>
      <c r="BA153" s="97">
        <v>0</v>
      </c>
      <c r="BB153" s="97">
        <v>0</v>
      </c>
      <c r="BC153" s="97">
        <v>0</v>
      </c>
      <c r="BD153" s="97">
        <v>0</v>
      </c>
      <c r="BE153" s="97">
        <v>0</v>
      </c>
      <c r="BF153" s="97">
        <v>0</v>
      </c>
      <c r="BG153" s="97">
        <v>0</v>
      </c>
      <c r="BH153" s="97">
        <v>0</v>
      </c>
      <c r="BI153" s="97">
        <v>0</v>
      </c>
      <c r="BJ153" s="97">
        <v>0</v>
      </c>
      <c r="BK153" s="97">
        <v>0</v>
      </c>
      <c r="BL153" s="97">
        <v>0</v>
      </c>
      <c r="BM153" s="97">
        <v>0</v>
      </c>
      <c r="BN153" s="97">
        <v>0</v>
      </c>
      <c r="BO153" s="97">
        <v>0</v>
      </c>
      <c r="BP153" s="97">
        <v>0</v>
      </c>
      <c r="BQ153" s="97">
        <v>0</v>
      </c>
      <c r="BR153" s="97">
        <v>0</v>
      </c>
      <c r="BS153" s="97">
        <v>0</v>
      </c>
      <c r="BT153" s="97">
        <v>0</v>
      </c>
      <c r="BU153" s="97">
        <v>0</v>
      </c>
      <c r="BV153" s="97">
        <v>0</v>
      </c>
      <c r="BW153" s="97">
        <v>0</v>
      </c>
      <c r="BX153" s="97">
        <v>0</v>
      </c>
      <c r="BY153" s="97">
        <v>0</v>
      </c>
      <c r="BZ153" s="97">
        <v>0</v>
      </c>
      <c r="CA153" s="97">
        <v>0</v>
      </c>
      <c r="CB153" s="97">
        <v>0</v>
      </c>
      <c r="CC153" s="97">
        <v>0</v>
      </c>
      <c r="CD153" s="97">
        <v>0</v>
      </c>
      <c r="CE153" s="97">
        <v>0</v>
      </c>
      <c r="CF153" s="97">
        <v>0</v>
      </c>
      <c r="CG153" s="97">
        <v>0</v>
      </c>
      <c r="CH153" s="97">
        <v>0</v>
      </c>
      <c r="CI153" s="97">
        <v>0</v>
      </c>
      <c r="CJ153" s="97">
        <v>0</v>
      </c>
      <c r="CK153" s="97">
        <v>0</v>
      </c>
      <c r="CL153" s="97">
        <v>0</v>
      </c>
      <c r="CM153" s="97">
        <v>0</v>
      </c>
      <c r="CN153" s="97">
        <v>0</v>
      </c>
      <c r="CO153" s="97">
        <v>0</v>
      </c>
      <c r="CP153" s="97">
        <v>0</v>
      </c>
      <c r="CQ153" s="97">
        <v>0</v>
      </c>
      <c r="CR153" s="97">
        <v>0</v>
      </c>
      <c r="CS153" s="97">
        <v>0</v>
      </c>
      <c r="CT153" s="97">
        <v>0</v>
      </c>
      <c r="CU153" s="97">
        <v>0</v>
      </c>
      <c r="CV153" s="97">
        <v>0</v>
      </c>
      <c r="CW153" s="97">
        <v>0</v>
      </c>
      <c r="CX153" s="97">
        <v>0</v>
      </c>
      <c r="CY153" s="97">
        <v>0</v>
      </c>
      <c r="CZ153" s="97">
        <v>0</v>
      </c>
      <c r="DA153" s="97">
        <v>0</v>
      </c>
      <c r="DB153" s="97">
        <v>0</v>
      </c>
      <c r="DC153" s="97">
        <v>0</v>
      </c>
      <c r="DD153" s="97">
        <v>0</v>
      </c>
      <c r="DE153" s="97">
        <v>0</v>
      </c>
      <c r="DF153" s="97">
        <v>0</v>
      </c>
      <c r="DG153" s="97">
        <v>0</v>
      </c>
      <c r="DH153" s="97">
        <v>0</v>
      </c>
      <c r="DI153" s="97">
        <v>0</v>
      </c>
      <c r="DJ153" s="97">
        <v>0</v>
      </c>
      <c r="DK153" s="97">
        <v>0</v>
      </c>
      <c r="DL153" s="97">
        <v>0</v>
      </c>
      <c r="DM153" s="97">
        <v>0</v>
      </c>
      <c r="DN153" s="97">
        <v>0</v>
      </c>
      <c r="DO153" s="97">
        <v>0</v>
      </c>
      <c r="DP153" s="97">
        <v>0</v>
      </c>
      <c r="DQ153" s="97">
        <v>0</v>
      </c>
      <c r="DR153" s="97">
        <v>0</v>
      </c>
      <c r="DS153" s="97">
        <v>0</v>
      </c>
      <c r="DT153" s="97">
        <v>0</v>
      </c>
      <c r="DU153" s="97">
        <v>0</v>
      </c>
      <c r="DV153" s="97">
        <v>0</v>
      </c>
      <c r="DW153" s="97">
        <v>0</v>
      </c>
      <c r="DX153" s="97">
        <v>0</v>
      </c>
      <c r="DY153" s="97">
        <v>0</v>
      </c>
      <c r="DZ153" s="97">
        <v>0</v>
      </c>
      <c r="EA153" s="97">
        <v>0</v>
      </c>
      <c r="EB153" s="97">
        <v>0</v>
      </c>
      <c r="EC153" s="97">
        <v>0</v>
      </c>
      <c r="ED153" s="97">
        <v>0</v>
      </c>
      <c r="EE153" s="97">
        <v>0</v>
      </c>
      <c r="EF153" s="97">
        <v>0</v>
      </c>
      <c r="EG153" s="97">
        <v>0</v>
      </c>
      <c r="EH153" s="97">
        <v>0</v>
      </c>
      <c r="EI153" s="97">
        <v>0</v>
      </c>
      <c r="EJ153" s="97">
        <v>0</v>
      </c>
      <c r="EK153" s="97">
        <v>0</v>
      </c>
      <c r="EL153" s="97">
        <v>0</v>
      </c>
      <c r="EM153" s="97">
        <v>0</v>
      </c>
      <c r="EN153" s="97">
        <v>0</v>
      </c>
      <c r="EO153" s="97">
        <v>0</v>
      </c>
      <c r="EP153" s="97">
        <v>0</v>
      </c>
      <c r="EQ153" s="97">
        <v>0</v>
      </c>
      <c r="ER153" s="97">
        <v>0</v>
      </c>
      <c r="ES153" s="97">
        <v>0</v>
      </c>
      <c r="ET153" s="97">
        <v>0</v>
      </c>
      <c r="EU153" s="97">
        <v>0</v>
      </c>
      <c r="EV153" s="97">
        <v>0</v>
      </c>
      <c r="EW153" s="97">
        <v>0</v>
      </c>
      <c r="EX153" s="97">
        <v>0</v>
      </c>
      <c r="EY153" s="97">
        <v>0</v>
      </c>
      <c r="EZ153" s="97">
        <v>0</v>
      </c>
      <c r="FA153" s="97">
        <v>0</v>
      </c>
      <c r="FB153" s="97">
        <v>0</v>
      </c>
      <c r="FC153" s="97">
        <v>0</v>
      </c>
      <c r="FD153" s="97">
        <v>0</v>
      </c>
      <c r="FE153" s="97">
        <v>0</v>
      </c>
      <c r="FF153" s="97">
        <v>0</v>
      </c>
      <c r="FG153" s="97">
        <v>0</v>
      </c>
      <c r="FH153" s="97">
        <v>0</v>
      </c>
      <c r="FI153" s="97">
        <v>0</v>
      </c>
      <c r="FJ153" s="97">
        <v>0</v>
      </c>
      <c r="FK153" s="97">
        <v>0</v>
      </c>
      <c r="FL153" s="97">
        <v>0</v>
      </c>
      <c r="FM153" s="97">
        <v>0</v>
      </c>
      <c r="FN153" s="97">
        <v>0</v>
      </c>
      <c r="FO153" s="97">
        <v>0</v>
      </c>
      <c r="FP153" s="97">
        <v>0</v>
      </c>
      <c r="FQ153" s="97">
        <v>0</v>
      </c>
      <c r="FR153" s="97">
        <v>0</v>
      </c>
      <c r="FS153" s="97">
        <v>0</v>
      </c>
      <c r="FT153" s="97">
        <v>0</v>
      </c>
      <c r="FU153" s="97">
        <v>0</v>
      </c>
      <c r="FV153" s="97">
        <v>0</v>
      </c>
      <c r="FW153" s="97">
        <v>0</v>
      </c>
      <c r="FX153" s="97">
        <v>0</v>
      </c>
      <c r="FY153" s="97">
        <v>0</v>
      </c>
      <c r="FZ153" s="97">
        <v>0</v>
      </c>
      <c r="GA153" s="97">
        <v>0</v>
      </c>
      <c r="GB153" s="97">
        <v>0</v>
      </c>
      <c r="GC153" s="97">
        <v>0</v>
      </c>
      <c r="GD153" s="97">
        <v>0</v>
      </c>
      <c r="GE153" s="97">
        <v>0</v>
      </c>
      <c r="GF153" s="97">
        <v>0</v>
      </c>
      <c r="GG153" s="97">
        <v>0</v>
      </c>
      <c r="GH153" s="97">
        <v>0</v>
      </c>
      <c r="GI153" s="97">
        <v>0</v>
      </c>
      <c r="GJ153" s="97">
        <v>0</v>
      </c>
      <c r="GK153" s="97">
        <v>0</v>
      </c>
      <c r="GL153" s="97">
        <v>0</v>
      </c>
      <c r="GM153" s="97">
        <v>0</v>
      </c>
      <c r="GN153" s="97">
        <v>0</v>
      </c>
      <c r="GO153" s="97">
        <v>0</v>
      </c>
      <c r="GP153" s="97">
        <v>0</v>
      </c>
      <c r="GQ153" s="97">
        <v>0</v>
      </c>
      <c r="GR153" s="97">
        <v>0</v>
      </c>
      <c r="GS153" s="97">
        <v>0</v>
      </c>
      <c r="GT153" s="97">
        <v>0</v>
      </c>
      <c r="GU153" s="97">
        <v>0</v>
      </c>
      <c r="GV153" s="97">
        <v>0</v>
      </c>
      <c r="GW153" s="97">
        <v>0</v>
      </c>
      <c r="GX153" s="97">
        <v>0</v>
      </c>
      <c r="GY153" s="97">
        <v>0</v>
      </c>
      <c r="GZ153" s="97">
        <v>0</v>
      </c>
    </row>
    <row r="154" spans="2:208" ht="17.25" hidden="1" outlineLevel="2" x14ac:dyDescent="0.3">
      <c r="B154" s="183">
        <v>30</v>
      </c>
      <c r="C154" s="51">
        <v>332</v>
      </c>
      <c r="D154" s="77"/>
      <c r="E154" s="52"/>
      <c r="F154" s="52">
        <v>332</v>
      </c>
      <c r="G154" s="78"/>
      <c r="H154" s="35" t="s">
        <v>140</v>
      </c>
      <c r="I154" s="97">
        <v>0</v>
      </c>
      <c r="J154" s="97">
        <v>0</v>
      </c>
      <c r="K154" s="97">
        <v>0</v>
      </c>
      <c r="L154" s="97">
        <v>0</v>
      </c>
      <c r="M154" s="97">
        <v>0</v>
      </c>
      <c r="N154" s="97">
        <v>0</v>
      </c>
      <c r="O154" s="97">
        <v>0</v>
      </c>
      <c r="P154" s="97">
        <v>0</v>
      </c>
      <c r="Q154" s="97">
        <v>0</v>
      </c>
      <c r="R154" s="97">
        <v>0</v>
      </c>
      <c r="S154" s="97">
        <v>0</v>
      </c>
      <c r="T154" s="97">
        <v>0</v>
      </c>
      <c r="U154" s="97">
        <v>0</v>
      </c>
      <c r="V154" s="97">
        <v>0</v>
      </c>
      <c r="W154" s="97">
        <v>0</v>
      </c>
      <c r="X154" s="97">
        <v>0</v>
      </c>
      <c r="Y154" s="97">
        <v>0</v>
      </c>
      <c r="Z154" s="97">
        <v>0</v>
      </c>
      <c r="AA154" s="97">
        <v>0</v>
      </c>
      <c r="AB154" s="97">
        <v>0</v>
      </c>
      <c r="AC154" s="97">
        <v>0</v>
      </c>
      <c r="AD154" s="97">
        <v>0</v>
      </c>
      <c r="AE154" s="97">
        <v>0</v>
      </c>
      <c r="AF154" s="97">
        <v>0</v>
      </c>
      <c r="AG154" s="97">
        <v>0</v>
      </c>
      <c r="AH154" s="97">
        <v>0</v>
      </c>
      <c r="AI154" s="97">
        <v>0</v>
      </c>
      <c r="AJ154" s="97">
        <v>0</v>
      </c>
      <c r="AK154" s="97">
        <v>0</v>
      </c>
      <c r="AL154" s="97">
        <v>0</v>
      </c>
      <c r="AM154" s="97">
        <v>0</v>
      </c>
      <c r="AN154" s="97">
        <v>0</v>
      </c>
      <c r="AO154" s="97">
        <v>0</v>
      </c>
      <c r="AP154" s="97">
        <v>0</v>
      </c>
      <c r="AQ154" s="97">
        <v>0</v>
      </c>
      <c r="AR154" s="97">
        <v>0</v>
      </c>
      <c r="AS154" s="97">
        <v>0</v>
      </c>
      <c r="AT154" s="97">
        <v>0</v>
      </c>
      <c r="AU154" s="97">
        <v>0</v>
      </c>
      <c r="AV154" s="97">
        <v>0</v>
      </c>
      <c r="AW154" s="97">
        <v>0</v>
      </c>
      <c r="AX154" s="97">
        <v>0</v>
      </c>
      <c r="AY154" s="97">
        <v>0</v>
      </c>
      <c r="AZ154" s="97">
        <v>0</v>
      </c>
      <c r="BA154" s="97">
        <v>0</v>
      </c>
      <c r="BB154" s="97">
        <v>0</v>
      </c>
      <c r="BC154" s="97">
        <v>0</v>
      </c>
      <c r="BD154" s="97">
        <v>0</v>
      </c>
      <c r="BE154" s="97">
        <v>0</v>
      </c>
      <c r="BF154" s="97">
        <v>0</v>
      </c>
      <c r="BG154" s="97">
        <v>0</v>
      </c>
      <c r="BH154" s="97">
        <v>0</v>
      </c>
      <c r="BI154" s="97">
        <v>0</v>
      </c>
      <c r="BJ154" s="97">
        <v>0</v>
      </c>
      <c r="BK154" s="97">
        <v>0</v>
      </c>
      <c r="BL154" s="97">
        <v>0</v>
      </c>
      <c r="BM154" s="97">
        <v>0</v>
      </c>
      <c r="BN154" s="97">
        <v>0</v>
      </c>
      <c r="BO154" s="97">
        <v>0</v>
      </c>
      <c r="BP154" s="97">
        <v>0</v>
      </c>
      <c r="BQ154" s="97">
        <v>0</v>
      </c>
      <c r="BR154" s="97">
        <v>0</v>
      </c>
      <c r="BS154" s="97">
        <v>0</v>
      </c>
      <c r="BT154" s="97">
        <v>0</v>
      </c>
      <c r="BU154" s="97">
        <v>0</v>
      </c>
      <c r="BV154" s="97">
        <v>0</v>
      </c>
      <c r="BW154" s="97">
        <v>0</v>
      </c>
      <c r="BX154" s="97">
        <v>0</v>
      </c>
      <c r="BY154" s="97">
        <v>0</v>
      </c>
      <c r="BZ154" s="97">
        <v>0</v>
      </c>
      <c r="CA154" s="97">
        <v>0</v>
      </c>
      <c r="CB154" s="97">
        <v>0</v>
      </c>
      <c r="CC154" s="97">
        <v>0</v>
      </c>
      <c r="CD154" s="97">
        <v>0</v>
      </c>
      <c r="CE154" s="97">
        <v>0</v>
      </c>
      <c r="CF154" s="97">
        <v>0</v>
      </c>
      <c r="CG154" s="97">
        <v>0</v>
      </c>
      <c r="CH154" s="97">
        <v>0</v>
      </c>
      <c r="CI154" s="97">
        <v>0</v>
      </c>
      <c r="CJ154" s="97">
        <v>0</v>
      </c>
      <c r="CK154" s="97">
        <v>0</v>
      </c>
      <c r="CL154" s="97">
        <v>0</v>
      </c>
      <c r="CM154" s="97">
        <v>0</v>
      </c>
      <c r="CN154" s="97">
        <v>0</v>
      </c>
      <c r="CO154" s="97">
        <v>0</v>
      </c>
      <c r="CP154" s="97">
        <v>0</v>
      </c>
      <c r="CQ154" s="97">
        <v>0</v>
      </c>
      <c r="CR154" s="97">
        <v>0</v>
      </c>
      <c r="CS154" s="97">
        <v>0</v>
      </c>
      <c r="CT154" s="97">
        <v>0</v>
      </c>
      <c r="CU154" s="97">
        <v>0</v>
      </c>
      <c r="CV154" s="97">
        <v>0</v>
      </c>
      <c r="CW154" s="97">
        <v>0</v>
      </c>
      <c r="CX154" s="97">
        <v>0</v>
      </c>
      <c r="CY154" s="97">
        <v>0</v>
      </c>
      <c r="CZ154" s="97">
        <v>0</v>
      </c>
      <c r="DA154" s="97">
        <v>0</v>
      </c>
      <c r="DB154" s="97">
        <v>0</v>
      </c>
      <c r="DC154" s="97">
        <v>0</v>
      </c>
      <c r="DD154" s="97">
        <v>0</v>
      </c>
      <c r="DE154" s="97">
        <v>0</v>
      </c>
      <c r="DF154" s="97">
        <v>0</v>
      </c>
      <c r="DG154" s="97">
        <v>0</v>
      </c>
      <c r="DH154" s="97">
        <v>0</v>
      </c>
      <c r="DI154" s="97">
        <v>0</v>
      </c>
      <c r="DJ154" s="97">
        <v>0</v>
      </c>
      <c r="DK154" s="97">
        <v>0</v>
      </c>
      <c r="DL154" s="97">
        <v>0</v>
      </c>
      <c r="DM154" s="97">
        <v>0</v>
      </c>
      <c r="DN154" s="97">
        <v>0</v>
      </c>
      <c r="DO154" s="97">
        <v>0</v>
      </c>
      <c r="DP154" s="97">
        <v>0</v>
      </c>
      <c r="DQ154" s="97">
        <v>0</v>
      </c>
      <c r="DR154" s="97">
        <v>0</v>
      </c>
      <c r="DS154" s="97">
        <v>0</v>
      </c>
      <c r="DT154" s="97">
        <v>0</v>
      </c>
      <c r="DU154" s="97">
        <v>0</v>
      </c>
      <c r="DV154" s="97">
        <v>0</v>
      </c>
      <c r="DW154" s="97">
        <v>0</v>
      </c>
      <c r="DX154" s="97">
        <v>0</v>
      </c>
      <c r="DY154" s="97">
        <v>0</v>
      </c>
      <c r="DZ154" s="97">
        <v>0</v>
      </c>
      <c r="EA154" s="97">
        <v>0</v>
      </c>
      <c r="EB154" s="97">
        <v>0</v>
      </c>
      <c r="EC154" s="97">
        <v>0</v>
      </c>
      <c r="ED154" s="97">
        <v>0</v>
      </c>
      <c r="EE154" s="97">
        <v>0</v>
      </c>
      <c r="EF154" s="97">
        <v>0</v>
      </c>
      <c r="EG154" s="97">
        <v>0</v>
      </c>
      <c r="EH154" s="97">
        <v>0</v>
      </c>
      <c r="EI154" s="97">
        <v>0</v>
      </c>
      <c r="EJ154" s="97">
        <v>0</v>
      </c>
      <c r="EK154" s="97">
        <v>0</v>
      </c>
      <c r="EL154" s="97">
        <v>0</v>
      </c>
      <c r="EM154" s="97">
        <v>0</v>
      </c>
      <c r="EN154" s="97">
        <v>0</v>
      </c>
      <c r="EO154" s="97">
        <v>0</v>
      </c>
      <c r="EP154" s="97">
        <v>0</v>
      </c>
      <c r="EQ154" s="97">
        <v>0</v>
      </c>
      <c r="ER154" s="97">
        <v>0</v>
      </c>
      <c r="ES154" s="97">
        <v>0</v>
      </c>
      <c r="ET154" s="97">
        <v>0</v>
      </c>
      <c r="EU154" s="97">
        <v>0</v>
      </c>
      <c r="EV154" s="97">
        <v>0</v>
      </c>
      <c r="EW154" s="97">
        <v>0</v>
      </c>
      <c r="EX154" s="97">
        <v>0</v>
      </c>
      <c r="EY154" s="97">
        <v>0</v>
      </c>
      <c r="EZ154" s="97">
        <v>0</v>
      </c>
      <c r="FA154" s="97">
        <v>0</v>
      </c>
      <c r="FB154" s="97">
        <v>0</v>
      </c>
      <c r="FC154" s="97">
        <v>0</v>
      </c>
      <c r="FD154" s="97">
        <v>0</v>
      </c>
      <c r="FE154" s="97">
        <v>0</v>
      </c>
      <c r="FF154" s="97">
        <v>0</v>
      </c>
      <c r="FG154" s="97">
        <v>0</v>
      </c>
      <c r="FH154" s="97">
        <v>0</v>
      </c>
      <c r="FI154" s="97">
        <v>0</v>
      </c>
      <c r="FJ154" s="97">
        <v>0</v>
      </c>
      <c r="FK154" s="97">
        <v>0</v>
      </c>
      <c r="FL154" s="97">
        <v>0</v>
      </c>
      <c r="FM154" s="97">
        <v>0</v>
      </c>
      <c r="FN154" s="97">
        <v>0</v>
      </c>
      <c r="FO154" s="97">
        <v>0</v>
      </c>
      <c r="FP154" s="97">
        <v>0</v>
      </c>
      <c r="FQ154" s="97">
        <v>0</v>
      </c>
      <c r="FR154" s="97">
        <v>0</v>
      </c>
      <c r="FS154" s="97">
        <v>0</v>
      </c>
      <c r="FT154" s="97">
        <v>0</v>
      </c>
      <c r="FU154" s="97">
        <v>0</v>
      </c>
      <c r="FV154" s="97">
        <v>0</v>
      </c>
      <c r="FW154" s="97">
        <v>0</v>
      </c>
      <c r="FX154" s="97">
        <v>0</v>
      </c>
      <c r="FY154" s="97">
        <v>0</v>
      </c>
      <c r="FZ154" s="97">
        <v>0</v>
      </c>
      <c r="GA154" s="97">
        <v>0</v>
      </c>
      <c r="GB154" s="97">
        <v>0</v>
      </c>
      <c r="GC154" s="97">
        <v>0</v>
      </c>
      <c r="GD154" s="97">
        <v>0</v>
      </c>
      <c r="GE154" s="97">
        <v>0</v>
      </c>
      <c r="GF154" s="97">
        <v>0</v>
      </c>
      <c r="GG154" s="97">
        <v>0</v>
      </c>
      <c r="GH154" s="97">
        <v>0</v>
      </c>
      <c r="GI154" s="97">
        <v>0</v>
      </c>
      <c r="GJ154" s="97">
        <v>0</v>
      </c>
      <c r="GK154" s="97">
        <v>0</v>
      </c>
      <c r="GL154" s="97">
        <v>0</v>
      </c>
      <c r="GM154" s="97">
        <v>0</v>
      </c>
      <c r="GN154" s="97">
        <v>0</v>
      </c>
      <c r="GO154" s="97">
        <v>0</v>
      </c>
      <c r="GP154" s="97">
        <v>0</v>
      </c>
      <c r="GQ154" s="97">
        <v>0</v>
      </c>
      <c r="GR154" s="97">
        <v>0</v>
      </c>
      <c r="GS154" s="97">
        <v>0</v>
      </c>
      <c r="GT154" s="97">
        <v>0</v>
      </c>
      <c r="GU154" s="97">
        <v>0</v>
      </c>
      <c r="GV154" s="97">
        <v>0</v>
      </c>
      <c r="GW154" s="97">
        <v>0</v>
      </c>
      <c r="GX154" s="97">
        <v>0</v>
      </c>
      <c r="GY154" s="97">
        <v>0</v>
      </c>
      <c r="GZ154" s="97">
        <v>0</v>
      </c>
    </row>
    <row r="155" spans="2:208" s="25" customFormat="1" ht="17.25" hidden="1" outlineLevel="1" x14ac:dyDescent="0.3">
      <c r="B155" s="183">
        <v>30</v>
      </c>
      <c r="C155" s="51">
        <v>34</v>
      </c>
      <c r="D155" s="75"/>
      <c r="E155" s="51">
        <v>34</v>
      </c>
      <c r="F155" s="51"/>
      <c r="G155" s="76"/>
      <c r="H155" s="37" t="s">
        <v>153</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0</v>
      </c>
      <c r="Y155" s="96">
        <v>0</v>
      </c>
      <c r="Z155" s="96">
        <v>0</v>
      </c>
      <c r="AA155" s="96">
        <v>0</v>
      </c>
      <c r="AB155" s="96">
        <v>0</v>
      </c>
      <c r="AC155" s="96">
        <v>0</v>
      </c>
      <c r="AD155" s="96">
        <v>0</v>
      </c>
      <c r="AE155" s="96">
        <v>0</v>
      </c>
      <c r="AF155" s="96">
        <v>0</v>
      </c>
      <c r="AG155" s="96">
        <v>0</v>
      </c>
      <c r="AH155" s="96">
        <v>0</v>
      </c>
      <c r="AI155" s="96">
        <v>0</v>
      </c>
      <c r="AJ155" s="96">
        <v>0</v>
      </c>
      <c r="AK155" s="96">
        <v>0</v>
      </c>
      <c r="AL155" s="96">
        <v>0</v>
      </c>
      <c r="AM155" s="96">
        <v>0</v>
      </c>
      <c r="AN155" s="96">
        <v>0</v>
      </c>
      <c r="AO155" s="96">
        <v>0</v>
      </c>
      <c r="AP155" s="96">
        <v>0</v>
      </c>
      <c r="AQ155" s="96">
        <v>0</v>
      </c>
      <c r="AR155" s="96">
        <v>0</v>
      </c>
      <c r="AS155" s="96">
        <v>0</v>
      </c>
      <c r="AT155" s="96">
        <v>0</v>
      </c>
      <c r="AU155" s="96">
        <v>0</v>
      </c>
      <c r="AV155" s="96">
        <v>0</v>
      </c>
      <c r="AW155" s="96">
        <v>0</v>
      </c>
      <c r="AX155" s="96">
        <v>0</v>
      </c>
      <c r="AY155" s="96">
        <v>0</v>
      </c>
      <c r="AZ155" s="96">
        <v>0</v>
      </c>
      <c r="BA155" s="96">
        <v>0</v>
      </c>
      <c r="BB155" s="96">
        <v>0</v>
      </c>
      <c r="BC155" s="96">
        <v>0</v>
      </c>
      <c r="BD155" s="96">
        <v>0</v>
      </c>
      <c r="BE155" s="96">
        <v>0</v>
      </c>
      <c r="BF155" s="96">
        <v>0</v>
      </c>
      <c r="BG155" s="96">
        <v>0</v>
      </c>
      <c r="BH155" s="96">
        <v>0</v>
      </c>
      <c r="BI155" s="96">
        <v>0</v>
      </c>
      <c r="BJ155" s="96">
        <v>0</v>
      </c>
      <c r="BK155" s="96">
        <v>0</v>
      </c>
      <c r="BL155" s="96">
        <v>0</v>
      </c>
      <c r="BM155" s="96">
        <v>0</v>
      </c>
      <c r="BN155" s="96">
        <v>0</v>
      </c>
      <c r="BO155" s="96">
        <v>0</v>
      </c>
      <c r="BP155" s="96">
        <v>0</v>
      </c>
      <c r="BQ155" s="96">
        <v>0</v>
      </c>
      <c r="BR155" s="96">
        <v>0</v>
      </c>
      <c r="BS155" s="96">
        <v>0</v>
      </c>
      <c r="BT155" s="96">
        <v>0</v>
      </c>
      <c r="BU155" s="96">
        <v>0</v>
      </c>
      <c r="BV155" s="96">
        <v>0</v>
      </c>
      <c r="BW155" s="96">
        <v>0</v>
      </c>
      <c r="BX155" s="96">
        <v>0</v>
      </c>
      <c r="BY155" s="96">
        <v>0</v>
      </c>
      <c r="BZ155" s="96">
        <v>0</v>
      </c>
      <c r="CA155" s="96">
        <v>0</v>
      </c>
      <c r="CB155" s="96">
        <v>0</v>
      </c>
      <c r="CC155" s="96">
        <v>0</v>
      </c>
      <c r="CD155" s="96">
        <v>0</v>
      </c>
      <c r="CE155" s="96">
        <v>0</v>
      </c>
      <c r="CF155" s="96">
        <v>0</v>
      </c>
      <c r="CG155" s="96">
        <v>0</v>
      </c>
      <c r="CH155" s="96">
        <v>0</v>
      </c>
      <c r="CI155" s="96">
        <v>0</v>
      </c>
      <c r="CJ155" s="96">
        <v>0</v>
      </c>
      <c r="CK155" s="96">
        <v>0</v>
      </c>
      <c r="CL155" s="96">
        <v>0</v>
      </c>
      <c r="CM155" s="96">
        <v>0</v>
      </c>
      <c r="CN155" s="96">
        <v>0</v>
      </c>
      <c r="CO155" s="96">
        <v>0</v>
      </c>
      <c r="CP155" s="96">
        <v>0</v>
      </c>
      <c r="CQ155" s="96">
        <v>0</v>
      </c>
      <c r="CR155" s="96">
        <v>0</v>
      </c>
      <c r="CS155" s="96">
        <v>0</v>
      </c>
      <c r="CT155" s="96">
        <v>0</v>
      </c>
      <c r="CU155" s="96">
        <v>0</v>
      </c>
      <c r="CV155" s="96">
        <v>0</v>
      </c>
      <c r="CW155" s="96">
        <v>0</v>
      </c>
      <c r="CX155" s="96">
        <v>0</v>
      </c>
      <c r="CY155" s="96">
        <v>0</v>
      </c>
      <c r="CZ155" s="96">
        <v>0</v>
      </c>
      <c r="DA155" s="96">
        <v>0</v>
      </c>
      <c r="DB155" s="96">
        <v>0</v>
      </c>
      <c r="DC155" s="96">
        <v>0</v>
      </c>
      <c r="DD155" s="96">
        <v>0</v>
      </c>
      <c r="DE155" s="96">
        <v>0</v>
      </c>
      <c r="DF155" s="96">
        <v>0</v>
      </c>
      <c r="DG155" s="96">
        <v>0</v>
      </c>
      <c r="DH155" s="96">
        <v>1614000.8681106986</v>
      </c>
      <c r="DI155" s="96">
        <v>0</v>
      </c>
      <c r="DJ155" s="96">
        <v>0</v>
      </c>
      <c r="DK155" s="96">
        <v>0</v>
      </c>
      <c r="DL155" s="96">
        <v>1614000.8681106986</v>
      </c>
      <c r="DM155" s="96">
        <v>0</v>
      </c>
      <c r="DN155" s="96">
        <v>0</v>
      </c>
      <c r="DO155" s="96">
        <v>0</v>
      </c>
      <c r="DP155" s="96">
        <v>8968615.3184452541</v>
      </c>
      <c r="DQ155" s="96">
        <v>0</v>
      </c>
      <c r="DR155" s="96">
        <v>0</v>
      </c>
      <c r="DS155" s="96">
        <v>0</v>
      </c>
      <c r="DT155" s="96">
        <v>35874461.273781016</v>
      </c>
      <c r="DU155" s="96">
        <v>0</v>
      </c>
      <c r="DV155" s="96">
        <v>0</v>
      </c>
      <c r="DW155" s="96">
        <v>0</v>
      </c>
      <c r="DX155" s="96">
        <v>143497845.09512407</v>
      </c>
      <c r="DY155" s="96">
        <v>0</v>
      </c>
      <c r="DZ155" s="96">
        <v>0</v>
      </c>
      <c r="EA155" s="96">
        <v>0</v>
      </c>
      <c r="EB155" s="96">
        <v>224215382.96113133</v>
      </c>
      <c r="EC155" s="96">
        <v>0</v>
      </c>
      <c r="ED155" s="96">
        <v>0</v>
      </c>
      <c r="EE155" s="96">
        <v>0</v>
      </c>
      <c r="EF155" s="96">
        <v>0</v>
      </c>
      <c r="EG155" s="96">
        <v>0</v>
      </c>
      <c r="EH155" s="96">
        <v>0</v>
      </c>
      <c r="EI155" s="96">
        <v>0</v>
      </c>
      <c r="EJ155" s="96">
        <v>0</v>
      </c>
      <c r="EK155" s="96">
        <v>0</v>
      </c>
      <c r="EL155" s="96">
        <v>0</v>
      </c>
      <c r="EM155" s="96">
        <v>0</v>
      </c>
      <c r="EN155" s="96">
        <v>0</v>
      </c>
      <c r="EO155" s="96">
        <v>0</v>
      </c>
      <c r="EP155" s="96">
        <v>0</v>
      </c>
      <c r="EQ155" s="96">
        <v>0</v>
      </c>
      <c r="ER155" s="96">
        <v>0</v>
      </c>
      <c r="ES155" s="96">
        <v>0</v>
      </c>
      <c r="ET155" s="96">
        <v>0</v>
      </c>
      <c r="EU155" s="96">
        <v>0</v>
      </c>
      <c r="EV155" s="96">
        <v>0</v>
      </c>
      <c r="EW155" s="96">
        <v>0</v>
      </c>
      <c r="EX155" s="96">
        <v>0</v>
      </c>
      <c r="EY155" s="96">
        <v>0</v>
      </c>
      <c r="EZ155" s="96">
        <v>0</v>
      </c>
      <c r="FA155" s="96">
        <v>0</v>
      </c>
      <c r="FB155" s="96">
        <v>0</v>
      </c>
      <c r="FC155" s="96">
        <v>0</v>
      </c>
      <c r="FD155" s="96">
        <v>0</v>
      </c>
      <c r="FE155" s="96">
        <v>0</v>
      </c>
      <c r="FF155" s="96">
        <v>0</v>
      </c>
      <c r="FG155" s="96">
        <v>0</v>
      </c>
      <c r="FH155" s="96">
        <v>0</v>
      </c>
      <c r="FI155" s="96">
        <v>0</v>
      </c>
      <c r="FJ155" s="96">
        <v>0</v>
      </c>
      <c r="FK155" s="96">
        <v>0</v>
      </c>
      <c r="FL155" s="96">
        <v>0</v>
      </c>
      <c r="FM155" s="96">
        <v>0</v>
      </c>
      <c r="FN155" s="96">
        <v>0</v>
      </c>
      <c r="FO155" s="96">
        <v>0</v>
      </c>
      <c r="FP155" s="96">
        <v>0</v>
      </c>
      <c r="FQ155" s="96">
        <v>0</v>
      </c>
      <c r="FR155" s="96">
        <v>0</v>
      </c>
      <c r="FS155" s="96">
        <v>0</v>
      </c>
      <c r="FT155" s="96">
        <v>0</v>
      </c>
      <c r="FU155" s="96">
        <v>0</v>
      </c>
      <c r="FV155" s="96">
        <v>0</v>
      </c>
      <c r="FW155" s="96">
        <v>0</v>
      </c>
      <c r="FX155" s="96">
        <v>0</v>
      </c>
      <c r="FY155" s="96">
        <v>0</v>
      </c>
      <c r="FZ155" s="96">
        <v>0</v>
      </c>
      <c r="GA155" s="96">
        <v>0</v>
      </c>
      <c r="GB155" s="96">
        <v>0</v>
      </c>
      <c r="GC155" s="96">
        <v>0</v>
      </c>
      <c r="GD155" s="96">
        <v>0</v>
      </c>
      <c r="GE155" s="96">
        <v>0</v>
      </c>
      <c r="GF155" s="96">
        <v>0</v>
      </c>
      <c r="GG155" s="96">
        <v>0</v>
      </c>
      <c r="GH155" s="96">
        <v>0</v>
      </c>
      <c r="GI155" s="96">
        <v>0</v>
      </c>
      <c r="GJ155" s="96">
        <v>0</v>
      </c>
      <c r="GK155" s="96">
        <v>0</v>
      </c>
      <c r="GL155" s="96">
        <v>0</v>
      </c>
      <c r="GM155" s="96">
        <v>0</v>
      </c>
      <c r="GN155" s="96">
        <v>0</v>
      </c>
      <c r="GO155" s="96">
        <v>0</v>
      </c>
      <c r="GP155" s="96">
        <v>0</v>
      </c>
      <c r="GQ155" s="96">
        <v>0</v>
      </c>
      <c r="GR155" s="96">
        <v>0</v>
      </c>
      <c r="GS155" s="96">
        <v>0</v>
      </c>
      <c r="GT155" s="96">
        <v>0</v>
      </c>
      <c r="GU155" s="96">
        <v>0</v>
      </c>
      <c r="GV155" s="96">
        <v>0</v>
      </c>
      <c r="GW155" s="96">
        <v>0</v>
      </c>
      <c r="GX155" s="96">
        <v>0</v>
      </c>
      <c r="GY155" s="96">
        <v>0</v>
      </c>
      <c r="GZ155" s="96">
        <v>0</v>
      </c>
    </row>
    <row r="156" spans="2:208" ht="17.25" hidden="1" outlineLevel="2" x14ac:dyDescent="0.3">
      <c r="B156" s="183">
        <v>30</v>
      </c>
      <c r="C156" s="51">
        <v>341</v>
      </c>
      <c r="D156" s="77"/>
      <c r="E156" s="52"/>
      <c r="F156" s="52">
        <v>341</v>
      </c>
      <c r="G156" s="78"/>
      <c r="H156" s="35" t="s">
        <v>154</v>
      </c>
      <c r="I156" s="97">
        <v>0</v>
      </c>
      <c r="J156" s="97">
        <v>0</v>
      </c>
      <c r="K156" s="97">
        <v>0</v>
      </c>
      <c r="L156" s="97">
        <v>0</v>
      </c>
      <c r="M156" s="97">
        <v>0</v>
      </c>
      <c r="N156" s="97">
        <v>0</v>
      </c>
      <c r="O156" s="97">
        <v>0</v>
      </c>
      <c r="P156" s="97">
        <v>0</v>
      </c>
      <c r="Q156" s="97">
        <v>0</v>
      </c>
      <c r="R156" s="97">
        <v>0</v>
      </c>
      <c r="S156" s="97">
        <v>0</v>
      </c>
      <c r="T156" s="97">
        <v>0</v>
      </c>
      <c r="U156" s="97">
        <v>0</v>
      </c>
      <c r="V156" s="97">
        <v>0</v>
      </c>
      <c r="W156" s="97">
        <v>0</v>
      </c>
      <c r="X156" s="97">
        <v>0</v>
      </c>
      <c r="Y156" s="97">
        <v>0</v>
      </c>
      <c r="Z156" s="97">
        <v>0</v>
      </c>
      <c r="AA156" s="97">
        <v>0</v>
      </c>
      <c r="AB156" s="97">
        <v>0</v>
      </c>
      <c r="AC156" s="97">
        <v>0</v>
      </c>
      <c r="AD156" s="97">
        <v>0</v>
      </c>
      <c r="AE156" s="97">
        <v>0</v>
      </c>
      <c r="AF156" s="97">
        <v>0</v>
      </c>
      <c r="AG156" s="97">
        <v>0</v>
      </c>
      <c r="AH156" s="97">
        <v>0</v>
      </c>
      <c r="AI156" s="97">
        <v>0</v>
      </c>
      <c r="AJ156" s="97">
        <v>0</v>
      </c>
      <c r="AK156" s="97">
        <v>0</v>
      </c>
      <c r="AL156" s="97">
        <v>0</v>
      </c>
      <c r="AM156" s="97">
        <v>0</v>
      </c>
      <c r="AN156" s="97">
        <v>0</v>
      </c>
      <c r="AO156" s="97">
        <v>0</v>
      </c>
      <c r="AP156" s="97">
        <v>0</v>
      </c>
      <c r="AQ156" s="97">
        <v>0</v>
      </c>
      <c r="AR156" s="97">
        <v>0</v>
      </c>
      <c r="AS156" s="97">
        <v>0</v>
      </c>
      <c r="AT156" s="97">
        <v>0</v>
      </c>
      <c r="AU156" s="97">
        <v>0</v>
      </c>
      <c r="AV156" s="97">
        <v>0</v>
      </c>
      <c r="AW156" s="97">
        <v>0</v>
      </c>
      <c r="AX156" s="97">
        <v>0</v>
      </c>
      <c r="AY156" s="97">
        <v>0</v>
      </c>
      <c r="AZ156" s="97">
        <v>0</v>
      </c>
      <c r="BA156" s="97">
        <v>0</v>
      </c>
      <c r="BB156" s="97">
        <v>0</v>
      </c>
      <c r="BC156" s="97">
        <v>0</v>
      </c>
      <c r="BD156" s="97">
        <v>0</v>
      </c>
      <c r="BE156" s="97">
        <v>0</v>
      </c>
      <c r="BF156" s="97">
        <v>0</v>
      </c>
      <c r="BG156" s="97">
        <v>0</v>
      </c>
      <c r="BH156" s="97">
        <v>0</v>
      </c>
      <c r="BI156" s="97">
        <v>0</v>
      </c>
      <c r="BJ156" s="97">
        <v>0</v>
      </c>
      <c r="BK156" s="97">
        <v>0</v>
      </c>
      <c r="BL156" s="97">
        <v>0</v>
      </c>
      <c r="BM156" s="97">
        <v>0</v>
      </c>
      <c r="BN156" s="97">
        <v>0</v>
      </c>
      <c r="BO156" s="97">
        <v>0</v>
      </c>
      <c r="BP156" s="97">
        <v>0</v>
      </c>
      <c r="BQ156" s="97">
        <v>0</v>
      </c>
      <c r="BR156" s="97">
        <v>0</v>
      </c>
      <c r="BS156" s="97">
        <v>0</v>
      </c>
      <c r="BT156" s="97">
        <v>0</v>
      </c>
      <c r="BU156" s="97">
        <v>0</v>
      </c>
      <c r="BV156" s="97">
        <v>0</v>
      </c>
      <c r="BW156" s="97">
        <v>0</v>
      </c>
      <c r="BX156" s="97">
        <v>0</v>
      </c>
      <c r="BY156" s="97">
        <v>0</v>
      </c>
      <c r="BZ156" s="97">
        <v>0</v>
      </c>
      <c r="CA156" s="97">
        <v>0</v>
      </c>
      <c r="CB156" s="97">
        <v>0</v>
      </c>
      <c r="CC156" s="97">
        <v>0</v>
      </c>
      <c r="CD156" s="97">
        <v>0</v>
      </c>
      <c r="CE156" s="97">
        <v>0</v>
      </c>
      <c r="CF156" s="97">
        <v>0</v>
      </c>
      <c r="CG156" s="97">
        <v>0</v>
      </c>
      <c r="CH156" s="97">
        <v>0</v>
      </c>
      <c r="CI156" s="97">
        <v>0</v>
      </c>
      <c r="CJ156" s="97">
        <v>0</v>
      </c>
      <c r="CK156" s="97">
        <v>0</v>
      </c>
      <c r="CL156" s="97">
        <v>0</v>
      </c>
      <c r="CM156" s="97">
        <v>0</v>
      </c>
      <c r="CN156" s="97">
        <v>0</v>
      </c>
      <c r="CO156" s="97">
        <v>0</v>
      </c>
      <c r="CP156" s="97">
        <v>0</v>
      </c>
      <c r="CQ156" s="97">
        <v>0</v>
      </c>
      <c r="CR156" s="97">
        <v>0</v>
      </c>
      <c r="CS156" s="97">
        <v>0</v>
      </c>
      <c r="CT156" s="97">
        <v>0</v>
      </c>
      <c r="CU156" s="97">
        <v>0</v>
      </c>
      <c r="CV156" s="97">
        <v>0</v>
      </c>
      <c r="CW156" s="97">
        <v>0</v>
      </c>
      <c r="CX156" s="97">
        <v>0</v>
      </c>
      <c r="CY156" s="97">
        <v>0</v>
      </c>
      <c r="CZ156" s="97">
        <v>0</v>
      </c>
      <c r="DA156" s="97">
        <v>0</v>
      </c>
      <c r="DB156" s="97">
        <v>0</v>
      </c>
      <c r="DC156" s="97">
        <v>0</v>
      </c>
      <c r="DD156" s="97">
        <v>0</v>
      </c>
      <c r="DE156" s="97">
        <v>0</v>
      </c>
      <c r="DF156" s="97">
        <v>0</v>
      </c>
      <c r="DG156" s="97">
        <v>0</v>
      </c>
      <c r="DH156" s="97">
        <v>0</v>
      </c>
      <c r="DI156" s="97">
        <v>0</v>
      </c>
      <c r="DJ156" s="97">
        <v>0</v>
      </c>
      <c r="DK156" s="97">
        <v>0</v>
      </c>
      <c r="DL156" s="97">
        <v>0</v>
      </c>
      <c r="DM156" s="97">
        <v>0</v>
      </c>
      <c r="DN156" s="97">
        <v>0</v>
      </c>
      <c r="DO156" s="97">
        <v>0</v>
      </c>
      <c r="DP156" s="97">
        <v>0</v>
      </c>
      <c r="DQ156" s="97">
        <v>0</v>
      </c>
      <c r="DR156" s="97">
        <v>0</v>
      </c>
      <c r="DS156" s="97">
        <v>0</v>
      </c>
      <c r="DT156" s="97">
        <v>0</v>
      </c>
      <c r="DU156" s="97">
        <v>0</v>
      </c>
      <c r="DV156" s="97">
        <v>0</v>
      </c>
      <c r="DW156" s="97">
        <v>0</v>
      </c>
      <c r="DX156" s="97">
        <v>0</v>
      </c>
      <c r="DY156" s="97">
        <v>0</v>
      </c>
      <c r="DZ156" s="97">
        <v>0</v>
      </c>
      <c r="EA156" s="97">
        <v>0</v>
      </c>
      <c r="EB156" s="97">
        <v>0</v>
      </c>
      <c r="EC156" s="97">
        <v>0</v>
      </c>
      <c r="ED156" s="97">
        <v>0</v>
      </c>
      <c r="EE156" s="97">
        <v>0</v>
      </c>
      <c r="EF156" s="97">
        <v>0</v>
      </c>
      <c r="EG156" s="97">
        <v>0</v>
      </c>
      <c r="EH156" s="97">
        <v>0</v>
      </c>
      <c r="EI156" s="97">
        <v>0</v>
      </c>
      <c r="EJ156" s="97">
        <v>0</v>
      </c>
      <c r="EK156" s="97">
        <v>0</v>
      </c>
      <c r="EL156" s="97">
        <v>0</v>
      </c>
      <c r="EM156" s="97">
        <v>0</v>
      </c>
      <c r="EN156" s="97">
        <v>0</v>
      </c>
      <c r="EO156" s="97">
        <v>0</v>
      </c>
      <c r="EP156" s="97">
        <v>0</v>
      </c>
      <c r="EQ156" s="97">
        <v>0</v>
      </c>
      <c r="ER156" s="97">
        <v>0</v>
      </c>
      <c r="ES156" s="97">
        <v>0</v>
      </c>
      <c r="ET156" s="97">
        <v>0</v>
      </c>
      <c r="EU156" s="97">
        <v>0</v>
      </c>
      <c r="EV156" s="97">
        <v>0</v>
      </c>
      <c r="EW156" s="97">
        <v>0</v>
      </c>
      <c r="EX156" s="97">
        <v>0</v>
      </c>
      <c r="EY156" s="97">
        <v>0</v>
      </c>
      <c r="EZ156" s="97">
        <v>0</v>
      </c>
      <c r="FA156" s="97">
        <v>0</v>
      </c>
      <c r="FB156" s="97">
        <v>0</v>
      </c>
      <c r="FC156" s="97">
        <v>0</v>
      </c>
      <c r="FD156" s="97">
        <v>0</v>
      </c>
      <c r="FE156" s="97">
        <v>0</v>
      </c>
      <c r="FF156" s="97">
        <v>0</v>
      </c>
      <c r="FG156" s="97">
        <v>0</v>
      </c>
      <c r="FH156" s="97">
        <v>0</v>
      </c>
      <c r="FI156" s="97">
        <v>0</v>
      </c>
      <c r="FJ156" s="97">
        <v>0</v>
      </c>
      <c r="FK156" s="97">
        <v>0</v>
      </c>
      <c r="FL156" s="97">
        <v>0</v>
      </c>
      <c r="FM156" s="97">
        <v>0</v>
      </c>
      <c r="FN156" s="97">
        <v>0</v>
      </c>
      <c r="FO156" s="97">
        <v>0</v>
      </c>
      <c r="FP156" s="97">
        <v>0</v>
      </c>
      <c r="FQ156" s="97">
        <v>0</v>
      </c>
      <c r="FR156" s="97">
        <v>0</v>
      </c>
      <c r="FS156" s="97">
        <v>0</v>
      </c>
      <c r="FT156" s="97">
        <v>0</v>
      </c>
      <c r="FU156" s="97">
        <v>0</v>
      </c>
      <c r="FV156" s="97">
        <v>0</v>
      </c>
      <c r="FW156" s="97">
        <v>0</v>
      </c>
      <c r="FX156" s="97">
        <v>0</v>
      </c>
      <c r="FY156" s="97">
        <v>0</v>
      </c>
      <c r="FZ156" s="97">
        <v>0</v>
      </c>
      <c r="GA156" s="97">
        <v>0</v>
      </c>
      <c r="GB156" s="97">
        <v>0</v>
      </c>
      <c r="GC156" s="97">
        <v>0</v>
      </c>
      <c r="GD156" s="97">
        <v>0</v>
      </c>
      <c r="GE156" s="97">
        <v>0</v>
      </c>
      <c r="GF156" s="97">
        <v>0</v>
      </c>
      <c r="GG156" s="97">
        <v>0</v>
      </c>
      <c r="GH156" s="97">
        <v>0</v>
      </c>
      <c r="GI156" s="97">
        <v>0</v>
      </c>
      <c r="GJ156" s="97">
        <v>0</v>
      </c>
      <c r="GK156" s="97">
        <v>0</v>
      </c>
      <c r="GL156" s="97">
        <v>0</v>
      </c>
      <c r="GM156" s="97">
        <v>0</v>
      </c>
      <c r="GN156" s="97">
        <v>0</v>
      </c>
      <c r="GO156" s="97">
        <v>0</v>
      </c>
      <c r="GP156" s="97">
        <v>0</v>
      </c>
      <c r="GQ156" s="97">
        <v>0</v>
      </c>
      <c r="GR156" s="97">
        <v>0</v>
      </c>
      <c r="GS156" s="97">
        <v>0</v>
      </c>
      <c r="GT156" s="97">
        <v>0</v>
      </c>
      <c r="GU156" s="97">
        <v>0</v>
      </c>
      <c r="GV156" s="97">
        <v>0</v>
      </c>
      <c r="GW156" s="97">
        <v>0</v>
      </c>
      <c r="GX156" s="97">
        <v>0</v>
      </c>
      <c r="GY156" s="97">
        <v>0</v>
      </c>
      <c r="GZ156" s="97">
        <v>0</v>
      </c>
    </row>
    <row r="157" spans="2:208" ht="17.25" hidden="1" outlineLevel="2" x14ac:dyDescent="0.3">
      <c r="B157" s="183">
        <v>30</v>
      </c>
      <c r="C157" s="51">
        <v>342</v>
      </c>
      <c r="D157" s="77"/>
      <c r="E157" s="52"/>
      <c r="F157" s="52">
        <v>342</v>
      </c>
      <c r="G157" s="78"/>
      <c r="H157" s="35" t="s">
        <v>155</v>
      </c>
      <c r="I157" s="97">
        <v>0</v>
      </c>
      <c r="J157" s="97">
        <v>0</v>
      </c>
      <c r="K157" s="97">
        <v>0</v>
      </c>
      <c r="L157" s="97">
        <v>0</v>
      </c>
      <c r="M157" s="97">
        <v>0</v>
      </c>
      <c r="N157" s="97">
        <v>0</v>
      </c>
      <c r="O157" s="97">
        <v>0</v>
      </c>
      <c r="P157" s="97">
        <v>0</v>
      </c>
      <c r="Q157" s="97">
        <v>0</v>
      </c>
      <c r="R157" s="97">
        <v>0</v>
      </c>
      <c r="S157" s="97">
        <v>0</v>
      </c>
      <c r="T157" s="97">
        <v>0</v>
      </c>
      <c r="U157" s="97">
        <v>0</v>
      </c>
      <c r="V157" s="97">
        <v>0</v>
      </c>
      <c r="W157" s="97">
        <v>0</v>
      </c>
      <c r="X157" s="97">
        <v>0</v>
      </c>
      <c r="Y157" s="97">
        <v>0</v>
      </c>
      <c r="Z157" s="97">
        <v>0</v>
      </c>
      <c r="AA157" s="97">
        <v>0</v>
      </c>
      <c r="AB157" s="97">
        <v>0</v>
      </c>
      <c r="AC157" s="97">
        <v>0</v>
      </c>
      <c r="AD157" s="97">
        <v>0</v>
      </c>
      <c r="AE157" s="97">
        <v>0</v>
      </c>
      <c r="AF157" s="97">
        <v>0</v>
      </c>
      <c r="AG157" s="97">
        <v>0</v>
      </c>
      <c r="AH157" s="97">
        <v>0</v>
      </c>
      <c r="AI157" s="97">
        <v>0</v>
      </c>
      <c r="AJ157" s="97">
        <v>0</v>
      </c>
      <c r="AK157" s="97">
        <v>0</v>
      </c>
      <c r="AL157" s="97">
        <v>0</v>
      </c>
      <c r="AM157" s="97">
        <v>0</v>
      </c>
      <c r="AN157" s="97">
        <v>0</v>
      </c>
      <c r="AO157" s="97">
        <v>0</v>
      </c>
      <c r="AP157" s="97">
        <v>0</v>
      </c>
      <c r="AQ157" s="97">
        <v>0</v>
      </c>
      <c r="AR157" s="97">
        <v>0</v>
      </c>
      <c r="AS157" s="97">
        <v>0</v>
      </c>
      <c r="AT157" s="97">
        <v>0</v>
      </c>
      <c r="AU157" s="97">
        <v>0</v>
      </c>
      <c r="AV157" s="97">
        <v>0</v>
      </c>
      <c r="AW157" s="97">
        <v>0</v>
      </c>
      <c r="AX157" s="97">
        <v>0</v>
      </c>
      <c r="AY157" s="97">
        <v>0</v>
      </c>
      <c r="AZ157" s="97">
        <v>0</v>
      </c>
      <c r="BA157" s="97">
        <v>0</v>
      </c>
      <c r="BB157" s="97">
        <v>0</v>
      </c>
      <c r="BC157" s="97">
        <v>0</v>
      </c>
      <c r="BD157" s="97">
        <v>0</v>
      </c>
      <c r="BE157" s="97">
        <v>0</v>
      </c>
      <c r="BF157" s="97">
        <v>0</v>
      </c>
      <c r="BG157" s="97">
        <v>0</v>
      </c>
      <c r="BH157" s="97">
        <v>0</v>
      </c>
      <c r="BI157" s="97">
        <v>0</v>
      </c>
      <c r="BJ157" s="97">
        <v>0</v>
      </c>
      <c r="BK157" s="97">
        <v>0</v>
      </c>
      <c r="BL157" s="97">
        <v>0</v>
      </c>
      <c r="BM157" s="97">
        <v>0</v>
      </c>
      <c r="BN157" s="97">
        <v>0</v>
      </c>
      <c r="BO157" s="97">
        <v>0</v>
      </c>
      <c r="BP157" s="97">
        <v>0</v>
      </c>
      <c r="BQ157" s="97">
        <v>0</v>
      </c>
      <c r="BR157" s="97">
        <v>0</v>
      </c>
      <c r="BS157" s="97">
        <v>0</v>
      </c>
      <c r="BT157" s="97">
        <v>0</v>
      </c>
      <c r="BU157" s="97">
        <v>0</v>
      </c>
      <c r="BV157" s="97">
        <v>0</v>
      </c>
      <c r="BW157" s="97">
        <v>0</v>
      </c>
      <c r="BX157" s="97">
        <v>0</v>
      </c>
      <c r="BY157" s="97">
        <v>0</v>
      </c>
      <c r="BZ157" s="97">
        <v>0</v>
      </c>
      <c r="CA157" s="97">
        <v>0</v>
      </c>
      <c r="CB157" s="97">
        <v>0</v>
      </c>
      <c r="CC157" s="97">
        <v>0</v>
      </c>
      <c r="CD157" s="97">
        <v>0</v>
      </c>
      <c r="CE157" s="97">
        <v>0</v>
      </c>
      <c r="CF157" s="97">
        <v>0</v>
      </c>
      <c r="CG157" s="97">
        <v>0</v>
      </c>
      <c r="CH157" s="97">
        <v>0</v>
      </c>
      <c r="CI157" s="97">
        <v>0</v>
      </c>
      <c r="CJ157" s="97">
        <v>0</v>
      </c>
      <c r="CK157" s="97">
        <v>0</v>
      </c>
      <c r="CL157" s="97">
        <v>0</v>
      </c>
      <c r="CM157" s="97">
        <v>0</v>
      </c>
      <c r="CN157" s="97">
        <v>0</v>
      </c>
      <c r="CO157" s="97">
        <v>0</v>
      </c>
      <c r="CP157" s="97">
        <v>0</v>
      </c>
      <c r="CQ157" s="97">
        <v>0</v>
      </c>
      <c r="CR157" s="97">
        <v>0</v>
      </c>
      <c r="CS157" s="97">
        <v>0</v>
      </c>
      <c r="CT157" s="97">
        <v>0</v>
      </c>
      <c r="CU157" s="97">
        <v>0</v>
      </c>
      <c r="CV157" s="97">
        <v>0</v>
      </c>
      <c r="CW157" s="97">
        <v>0</v>
      </c>
      <c r="CX157" s="97">
        <v>0</v>
      </c>
      <c r="CY157" s="97">
        <v>0</v>
      </c>
      <c r="CZ157" s="97">
        <v>0</v>
      </c>
      <c r="DA157" s="97">
        <v>0</v>
      </c>
      <c r="DB157" s="97">
        <v>0</v>
      </c>
      <c r="DC157" s="97">
        <v>0</v>
      </c>
      <c r="DD157" s="97">
        <v>0</v>
      </c>
      <c r="DE157" s="97">
        <v>0</v>
      </c>
      <c r="DF157" s="97">
        <v>0</v>
      </c>
      <c r="DG157" s="97">
        <v>0</v>
      </c>
      <c r="DH157" s="97">
        <v>0</v>
      </c>
      <c r="DI157" s="97">
        <v>0</v>
      </c>
      <c r="DJ157" s="97">
        <v>0</v>
      </c>
      <c r="DK157" s="97">
        <v>0</v>
      </c>
      <c r="DL157" s="97">
        <v>0</v>
      </c>
      <c r="DM157" s="97">
        <v>0</v>
      </c>
      <c r="DN157" s="97">
        <v>0</v>
      </c>
      <c r="DO157" s="97">
        <v>0</v>
      </c>
      <c r="DP157" s="97">
        <v>0</v>
      </c>
      <c r="DQ157" s="97">
        <v>0</v>
      </c>
      <c r="DR157" s="97">
        <v>0</v>
      </c>
      <c r="DS157" s="97">
        <v>0</v>
      </c>
      <c r="DT157" s="97">
        <v>0</v>
      </c>
      <c r="DU157" s="97">
        <v>0</v>
      </c>
      <c r="DV157" s="97">
        <v>0</v>
      </c>
      <c r="DW157" s="97">
        <v>0</v>
      </c>
      <c r="DX157" s="97">
        <v>0</v>
      </c>
      <c r="DY157" s="97">
        <v>0</v>
      </c>
      <c r="DZ157" s="97">
        <v>0</v>
      </c>
      <c r="EA157" s="97">
        <v>0</v>
      </c>
      <c r="EB157" s="97">
        <v>0</v>
      </c>
      <c r="EC157" s="97">
        <v>0</v>
      </c>
      <c r="ED157" s="97">
        <v>0</v>
      </c>
      <c r="EE157" s="97">
        <v>0</v>
      </c>
      <c r="EF157" s="97">
        <v>0</v>
      </c>
      <c r="EG157" s="97">
        <v>0</v>
      </c>
      <c r="EH157" s="97">
        <v>0</v>
      </c>
      <c r="EI157" s="97">
        <v>0</v>
      </c>
      <c r="EJ157" s="97">
        <v>0</v>
      </c>
      <c r="EK157" s="97">
        <v>0</v>
      </c>
      <c r="EL157" s="97">
        <v>0</v>
      </c>
      <c r="EM157" s="97">
        <v>0</v>
      </c>
      <c r="EN157" s="97">
        <v>0</v>
      </c>
      <c r="EO157" s="97">
        <v>0</v>
      </c>
      <c r="EP157" s="97">
        <v>0</v>
      </c>
      <c r="EQ157" s="97">
        <v>0</v>
      </c>
      <c r="ER157" s="97">
        <v>0</v>
      </c>
      <c r="ES157" s="97">
        <v>0</v>
      </c>
      <c r="ET157" s="97">
        <v>0</v>
      </c>
      <c r="EU157" s="97">
        <v>0</v>
      </c>
      <c r="EV157" s="97">
        <v>0</v>
      </c>
      <c r="EW157" s="97">
        <v>0</v>
      </c>
      <c r="EX157" s="97">
        <v>0</v>
      </c>
      <c r="EY157" s="97">
        <v>0</v>
      </c>
      <c r="EZ157" s="97">
        <v>0</v>
      </c>
      <c r="FA157" s="97">
        <v>0</v>
      </c>
      <c r="FB157" s="97">
        <v>0</v>
      </c>
      <c r="FC157" s="97">
        <v>0</v>
      </c>
      <c r="FD157" s="97">
        <v>0</v>
      </c>
      <c r="FE157" s="97">
        <v>0</v>
      </c>
      <c r="FF157" s="97">
        <v>0</v>
      </c>
      <c r="FG157" s="97">
        <v>0</v>
      </c>
      <c r="FH157" s="97">
        <v>0</v>
      </c>
      <c r="FI157" s="97">
        <v>0</v>
      </c>
      <c r="FJ157" s="97">
        <v>0</v>
      </c>
      <c r="FK157" s="97">
        <v>0</v>
      </c>
      <c r="FL157" s="97">
        <v>0</v>
      </c>
      <c r="FM157" s="97">
        <v>0</v>
      </c>
      <c r="FN157" s="97">
        <v>0</v>
      </c>
      <c r="FO157" s="97">
        <v>0</v>
      </c>
      <c r="FP157" s="97">
        <v>0</v>
      </c>
      <c r="FQ157" s="97">
        <v>0</v>
      </c>
      <c r="FR157" s="97">
        <v>0</v>
      </c>
      <c r="FS157" s="97">
        <v>0</v>
      </c>
      <c r="FT157" s="97">
        <v>0</v>
      </c>
      <c r="FU157" s="97">
        <v>0</v>
      </c>
      <c r="FV157" s="97">
        <v>0</v>
      </c>
      <c r="FW157" s="97">
        <v>0</v>
      </c>
      <c r="FX157" s="97">
        <v>0</v>
      </c>
      <c r="FY157" s="97">
        <v>0</v>
      </c>
      <c r="FZ157" s="97">
        <v>0</v>
      </c>
      <c r="GA157" s="97">
        <v>0</v>
      </c>
      <c r="GB157" s="97">
        <v>0</v>
      </c>
      <c r="GC157" s="97">
        <v>0</v>
      </c>
      <c r="GD157" s="97">
        <v>0</v>
      </c>
      <c r="GE157" s="97">
        <v>0</v>
      </c>
      <c r="GF157" s="97">
        <v>0</v>
      </c>
      <c r="GG157" s="97">
        <v>0</v>
      </c>
      <c r="GH157" s="97">
        <v>0</v>
      </c>
      <c r="GI157" s="97">
        <v>0</v>
      </c>
      <c r="GJ157" s="97">
        <v>0</v>
      </c>
      <c r="GK157" s="97">
        <v>0</v>
      </c>
      <c r="GL157" s="97">
        <v>0</v>
      </c>
      <c r="GM157" s="97">
        <v>0</v>
      </c>
      <c r="GN157" s="97">
        <v>0</v>
      </c>
      <c r="GO157" s="97">
        <v>0</v>
      </c>
      <c r="GP157" s="97">
        <v>0</v>
      </c>
      <c r="GQ157" s="97">
        <v>0</v>
      </c>
      <c r="GR157" s="97">
        <v>0</v>
      </c>
      <c r="GS157" s="97">
        <v>0</v>
      </c>
      <c r="GT157" s="97">
        <v>0</v>
      </c>
      <c r="GU157" s="97">
        <v>0</v>
      </c>
      <c r="GV157" s="97">
        <v>0</v>
      </c>
      <c r="GW157" s="97">
        <v>0</v>
      </c>
      <c r="GX157" s="97">
        <v>0</v>
      </c>
      <c r="GY157" s="97">
        <v>0</v>
      </c>
      <c r="GZ157" s="97">
        <v>0</v>
      </c>
    </row>
    <row r="158" spans="2:208" ht="17.25" hidden="1" outlineLevel="2" x14ac:dyDescent="0.3">
      <c r="B158" s="183">
        <v>30</v>
      </c>
      <c r="C158" s="51">
        <v>343</v>
      </c>
      <c r="D158" s="77"/>
      <c r="E158" s="52"/>
      <c r="F158" s="52">
        <v>343</v>
      </c>
      <c r="G158" s="78"/>
      <c r="H158" s="35" t="s">
        <v>156</v>
      </c>
      <c r="I158" s="97">
        <v>0</v>
      </c>
      <c r="J158" s="97">
        <v>0</v>
      </c>
      <c r="K158" s="97">
        <v>0</v>
      </c>
      <c r="L158" s="97">
        <v>0</v>
      </c>
      <c r="M158" s="97">
        <v>0</v>
      </c>
      <c r="N158" s="97">
        <v>0</v>
      </c>
      <c r="O158" s="97">
        <v>0</v>
      </c>
      <c r="P158" s="97">
        <v>0</v>
      </c>
      <c r="Q158" s="97">
        <v>0</v>
      </c>
      <c r="R158" s="97">
        <v>0</v>
      </c>
      <c r="S158" s="97">
        <v>0</v>
      </c>
      <c r="T158" s="97">
        <v>0</v>
      </c>
      <c r="U158" s="97">
        <v>0</v>
      </c>
      <c r="V158" s="97">
        <v>0</v>
      </c>
      <c r="W158" s="97">
        <v>0</v>
      </c>
      <c r="X158" s="97">
        <v>0</v>
      </c>
      <c r="Y158" s="97">
        <v>0</v>
      </c>
      <c r="Z158" s="97">
        <v>0</v>
      </c>
      <c r="AA158" s="97">
        <v>0</v>
      </c>
      <c r="AB158" s="97">
        <v>0</v>
      </c>
      <c r="AC158" s="97">
        <v>0</v>
      </c>
      <c r="AD158" s="97">
        <v>0</v>
      </c>
      <c r="AE158" s="97">
        <v>0</v>
      </c>
      <c r="AF158" s="97">
        <v>0</v>
      </c>
      <c r="AG158" s="97">
        <v>0</v>
      </c>
      <c r="AH158" s="97">
        <v>0</v>
      </c>
      <c r="AI158" s="97">
        <v>0</v>
      </c>
      <c r="AJ158" s="97">
        <v>0</v>
      </c>
      <c r="AK158" s="97">
        <v>0</v>
      </c>
      <c r="AL158" s="97">
        <v>0</v>
      </c>
      <c r="AM158" s="97">
        <v>0</v>
      </c>
      <c r="AN158" s="97">
        <v>0</v>
      </c>
      <c r="AO158" s="97">
        <v>0</v>
      </c>
      <c r="AP158" s="97">
        <v>0</v>
      </c>
      <c r="AQ158" s="97">
        <v>0</v>
      </c>
      <c r="AR158" s="97">
        <v>0</v>
      </c>
      <c r="AS158" s="97">
        <v>0</v>
      </c>
      <c r="AT158" s="97">
        <v>0</v>
      </c>
      <c r="AU158" s="97">
        <v>0</v>
      </c>
      <c r="AV158" s="97">
        <v>0</v>
      </c>
      <c r="AW158" s="97">
        <v>0</v>
      </c>
      <c r="AX158" s="97">
        <v>0</v>
      </c>
      <c r="AY158" s="97">
        <v>0</v>
      </c>
      <c r="AZ158" s="97">
        <v>0</v>
      </c>
      <c r="BA158" s="97">
        <v>0</v>
      </c>
      <c r="BB158" s="97">
        <v>0</v>
      </c>
      <c r="BC158" s="97">
        <v>0</v>
      </c>
      <c r="BD158" s="97">
        <v>0</v>
      </c>
      <c r="BE158" s="97">
        <v>0</v>
      </c>
      <c r="BF158" s="97">
        <v>0</v>
      </c>
      <c r="BG158" s="97">
        <v>0</v>
      </c>
      <c r="BH158" s="97">
        <v>0</v>
      </c>
      <c r="BI158" s="97">
        <v>0</v>
      </c>
      <c r="BJ158" s="97">
        <v>0</v>
      </c>
      <c r="BK158" s="97">
        <v>0</v>
      </c>
      <c r="BL158" s="97">
        <v>0</v>
      </c>
      <c r="BM158" s="97">
        <v>0</v>
      </c>
      <c r="BN158" s="97">
        <v>0</v>
      </c>
      <c r="BO158" s="97">
        <v>0</v>
      </c>
      <c r="BP158" s="97">
        <v>0</v>
      </c>
      <c r="BQ158" s="97">
        <v>0</v>
      </c>
      <c r="BR158" s="97">
        <v>0</v>
      </c>
      <c r="BS158" s="97">
        <v>0</v>
      </c>
      <c r="BT158" s="97">
        <v>0</v>
      </c>
      <c r="BU158" s="97">
        <v>0</v>
      </c>
      <c r="BV158" s="97">
        <v>0</v>
      </c>
      <c r="BW158" s="97">
        <v>0</v>
      </c>
      <c r="BX158" s="97">
        <v>0</v>
      </c>
      <c r="BY158" s="97">
        <v>0</v>
      </c>
      <c r="BZ158" s="97">
        <v>0</v>
      </c>
      <c r="CA158" s="97">
        <v>0</v>
      </c>
      <c r="CB158" s="97">
        <v>0</v>
      </c>
      <c r="CC158" s="97">
        <v>0</v>
      </c>
      <c r="CD158" s="97">
        <v>0</v>
      </c>
      <c r="CE158" s="97">
        <v>0</v>
      </c>
      <c r="CF158" s="97">
        <v>0</v>
      </c>
      <c r="CG158" s="97">
        <v>0</v>
      </c>
      <c r="CH158" s="97">
        <v>0</v>
      </c>
      <c r="CI158" s="97">
        <v>0</v>
      </c>
      <c r="CJ158" s="97">
        <v>0</v>
      </c>
      <c r="CK158" s="97">
        <v>0</v>
      </c>
      <c r="CL158" s="97">
        <v>0</v>
      </c>
      <c r="CM158" s="97">
        <v>0</v>
      </c>
      <c r="CN158" s="97">
        <v>0</v>
      </c>
      <c r="CO158" s="97">
        <v>0</v>
      </c>
      <c r="CP158" s="97">
        <v>0</v>
      </c>
      <c r="CQ158" s="97">
        <v>0</v>
      </c>
      <c r="CR158" s="97">
        <v>0</v>
      </c>
      <c r="CS158" s="97">
        <v>0</v>
      </c>
      <c r="CT158" s="97">
        <v>0</v>
      </c>
      <c r="CU158" s="97">
        <v>0</v>
      </c>
      <c r="CV158" s="97">
        <v>0</v>
      </c>
      <c r="CW158" s="97">
        <v>0</v>
      </c>
      <c r="CX158" s="97">
        <v>0</v>
      </c>
      <c r="CY158" s="97">
        <v>0</v>
      </c>
      <c r="CZ158" s="97">
        <v>0</v>
      </c>
      <c r="DA158" s="97">
        <v>0</v>
      </c>
      <c r="DB158" s="97">
        <v>0</v>
      </c>
      <c r="DC158" s="97">
        <v>0</v>
      </c>
      <c r="DD158" s="97">
        <v>0</v>
      </c>
      <c r="DE158" s="97">
        <v>0</v>
      </c>
      <c r="DF158" s="97">
        <v>0</v>
      </c>
      <c r="DG158" s="97">
        <v>0</v>
      </c>
      <c r="DH158" s="97">
        <v>0</v>
      </c>
      <c r="DI158" s="97">
        <v>0</v>
      </c>
      <c r="DJ158" s="97">
        <v>0</v>
      </c>
      <c r="DK158" s="97">
        <v>0</v>
      </c>
      <c r="DL158" s="97">
        <v>0</v>
      </c>
      <c r="DM158" s="97">
        <v>0</v>
      </c>
      <c r="DN158" s="97">
        <v>0</v>
      </c>
      <c r="DO158" s="97">
        <v>0</v>
      </c>
      <c r="DP158" s="97">
        <v>0</v>
      </c>
      <c r="DQ158" s="97">
        <v>0</v>
      </c>
      <c r="DR158" s="97">
        <v>0</v>
      </c>
      <c r="DS158" s="97">
        <v>0</v>
      </c>
      <c r="DT158" s="97">
        <v>0</v>
      </c>
      <c r="DU158" s="97">
        <v>0</v>
      </c>
      <c r="DV158" s="97">
        <v>0</v>
      </c>
      <c r="DW158" s="97">
        <v>0</v>
      </c>
      <c r="DX158" s="97">
        <v>0</v>
      </c>
      <c r="DY158" s="97">
        <v>0</v>
      </c>
      <c r="DZ158" s="97">
        <v>0</v>
      </c>
      <c r="EA158" s="97">
        <v>0</v>
      </c>
      <c r="EB158" s="97">
        <v>0</v>
      </c>
      <c r="EC158" s="97">
        <v>0</v>
      </c>
      <c r="ED158" s="97">
        <v>0</v>
      </c>
      <c r="EE158" s="97">
        <v>0</v>
      </c>
      <c r="EF158" s="97">
        <v>0</v>
      </c>
      <c r="EG158" s="97">
        <v>0</v>
      </c>
      <c r="EH158" s="97">
        <v>0</v>
      </c>
      <c r="EI158" s="97">
        <v>0</v>
      </c>
      <c r="EJ158" s="97">
        <v>0</v>
      </c>
      <c r="EK158" s="97">
        <v>0</v>
      </c>
      <c r="EL158" s="97">
        <v>0</v>
      </c>
      <c r="EM158" s="97">
        <v>0</v>
      </c>
      <c r="EN158" s="97">
        <v>0</v>
      </c>
      <c r="EO158" s="97">
        <v>0</v>
      </c>
      <c r="EP158" s="97">
        <v>0</v>
      </c>
      <c r="EQ158" s="97">
        <v>0</v>
      </c>
      <c r="ER158" s="97">
        <v>0</v>
      </c>
      <c r="ES158" s="97">
        <v>0</v>
      </c>
      <c r="ET158" s="97">
        <v>0</v>
      </c>
      <c r="EU158" s="97">
        <v>0</v>
      </c>
      <c r="EV158" s="97">
        <v>0</v>
      </c>
      <c r="EW158" s="97">
        <v>0</v>
      </c>
      <c r="EX158" s="97">
        <v>0</v>
      </c>
      <c r="EY158" s="97">
        <v>0</v>
      </c>
      <c r="EZ158" s="97">
        <v>0</v>
      </c>
      <c r="FA158" s="97">
        <v>0</v>
      </c>
      <c r="FB158" s="97">
        <v>0</v>
      </c>
      <c r="FC158" s="97">
        <v>0</v>
      </c>
      <c r="FD158" s="97">
        <v>0</v>
      </c>
      <c r="FE158" s="97">
        <v>0</v>
      </c>
      <c r="FF158" s="97">
        <v>0</v>
      </c>
      <c r="FG158" s="97">
        <v>0</v>
      </c>
      <c r="FH158" s="97">
        <v>0</v>
      </c>
      <c r="FI158" s="97">
        <v>0</v>
      </c>
      <c r="FJ158" s="97">
        <v>0</v>
      </c>
      <c r="FK158" s="97">
        <v>0</v>
      </c>
      <c r="FL158" s="97">
        <v>0</v>
      </c>
      <c r="FM158" s="97">
        <v>0</v>
      </c>
      <c r="FN158" s="97">
        <v>0</v>
      </c>
      <c r="FO158" s="97">
        <v>0</v>
      </c>
      <c r="FP158" s="97">
        <v>0</v>
      </c>
      <c r="FQ158" s="97">
        <v>0</v>
      </c>
      <c r="FR158" s="97">
        <v>0</v>
      </c>
      <c r="FS158" s="97">
        <v>0</v>
      </c>
      <c r="FT158" s="97">
        <v>0</v>
      </c>
      <c r="FU158" s="97">
        <v>0</v>
      </c>
      <c r="FV158" s="97">
        <v>0</v>
      </c>
      <c r="FW158" s="97">
        <v>0</v>
      </c>
      <c r="FX158" s="97">
        <v>0</v>
      </c>
      <c r="FY158" s="97">
        <v>0</v>
      </c>
      <c r="FZ158" s="97">
        <v>0</v>
      </c>
      <c r="GA158" s="97">
        <v>0</v>
      </c>
      <c r="GB158" s="97">
        <v>0</v>
      </c>
      <c r="GC158" s="97">
        <v>0</v>
      </c>
      <c r="GD158" s="97">
        <v>0</v>
      </c>
      <c r="GE158" s="97">
        <v>0</v>
      </c>
      <c r="GF158" s="97">
        <v>0</v>
      </c>
      <c r="GG158" s="97">
        <v>0</v>
      </c>
      <c r="GH158" s="97">
        <v>0</v>
      </c>
      <c r="GI158" s="97">
        <v>0</v>
      </c>
      <c r="GJ158" s="97">
        <v>0</v>
      </c>
      <c r="GK158" s="97">
        <v>0</v>
      </c>
      <c r="GL158" s="97">
        <v>0</v>
      </c>
      <c r="GM158" s="97">
        <v>0</v>
      </c>
      <c r="GN158" s="97">
        <v>0</v>
      </c>
      <c r="GO158" s="97">
        <v>0</v>
      </c>
      <c r="GP158" s="97">
        <v>0</v>
      </c>
      <c r="GQ158" s="97">
        <v>0</v>
      </c>
      <c r="GR158" s="97">
        <v>0</v>
      </c>
      <c r="GS158" s="97">
        <v>0</v>
      </c>
      <c r="GT158" s="97">
        <v>0</v>
      </c>
      <c r="GU158" s="97">
        <v>0</v>
      </c>
      <c r="GV158" s="97">
        <v>0</v>
      </c>
      <c r="GW158" s="97">
        <v>0</v>
      </c>
      <c r="GX158" s="97">
        <v>0</v>
      </c>
      <c r="GY158" s="97">
        <v>0</v>
      </c>
      <c r="GZ158" s="97">
        <v>0</v>
      </c>
    </row>
    <row r="159" spans="2:208" ht="17.25" hidden="1" outlineLevel="2" x14ac:dyDescent="0.3">
      <c r="B159" s="183">
        <v>30</v>
      </c>
      <c r="C159" s="51">
        <v>344</v>
      </c>
      <c r="D159" s="77"/>
      <c r="E159" s="52"/>
      <c r="F159" s="52">
        <v>344</v>
      </c>
      <c r="G159" s="78"/>
      <c r="H159" s="35" t="s">
        <v>157</v>
      </c>
      <c r="I159" s="97">
        <v>0</v>
      </c>
      <c r="J159" s="97">
        <v>0</v>
      </c>
      <c r="K159" s="97">
        <v>0</v>
      </c>
      <c r="L159" s="97">
        <v>0</v>
      </c>
      <c r="M159" s="97">
        <v>0</v>
      </c>
      <c r="N159" s="97">
        <v>0</v>
      </c>
      <c r="O159" s="97">
        <v>0</v>
      </c>
      <c r="P159" s="97">
        <v>0</v>
      </c>
      <c r="Q159" s="97">
        <v>0</v>
      </c>
      <c r="R159" s="97">
        <v>0</v>
      </c>
      <c r="S159" s="97">
        <v>0</v>
      </c>
      <c r="T159" s="97">
        <v>0</v>
      </c>
      <c r="U159" s="97">
        <v>0</v>
      </c>
      <c r="V159" s="97">
        <v>0</v>
      </c>
      <c r="W159" s="97">
        <v>0</v>
      </c>
      <c r="X159" s="97">
        <v>0</v>
      </c>
      <c r="Y159" s="97">
        <v>0</v>
      </c>
      <c r="Z159" s="97">
        <v>0</v>
      </c>
      <c r="AA159" s="97">
        <v>0</v>
      </c>
      <c r="AB159" s="97">
        <v>0</v>
      </c>
      <c r="AC159" s="97">
        <v>0</v>
      </c>
      <c r="AD159" s="97">
        <v>0</v>
      </c>
      <c r="AE159" s="97">
        <v>0</v>
      </c>
      <c r="AF159" s="97">
        <v>0</v>
      </c>
      <c r="AG159" s="97">
        <v>0</v>
      </c>
      <c r="AH159" s="97">
        <v>0</v>
      </c>
      <c r="AI159" s="97">
        <v>0</v>
      </c>
      <c r="AJ159" s="97">
        <v>0</v>
      </c>
      <c r="AK159" s="97">
        <v>0</v>
      </c>
      <c r="AL159" s="97">
        <v>0</v>
      </c>
      <c r="AM159" s="97">
        <v>0</v>
      </c>
      <c r="AN159" s="97">
        <v>0</v>
      </c>
      <c r="AO159" s="97">
        <v>0</v>
      </c>
      <c r="AP159" s="97">
        <v>0</v>
      </c>
      <c r="AQ159" s="97">
        <v>0</v>
      </c>
      <c r="AR159" s="97">
        <v>0</v>
      </c>
      <c r="AS159" s="97">
        <v>0</v>
      </c>
      <c r="AT159" s="97">
        <v>0</v>
      </c>
      <c r="AU159" s="97">
        <v>0</v>
      </c>
      <c r="AV159" s="97">
        <v>0</v>
      </c>
      <c r="AW159" s="97">
        <v>0</v>
      </c>
      <c r="AX159" s="97">
        <v>0</v>
      </c>
      <c r="AY159" s="97">
        <v>0</v>
      </c>
      <c r="AZ159" s="97">
        <v>0</v>
      </c>
      <c r="BA159" s="97">
        <v>0</v>
      </c>
      <c r="BB159" s="97">
        <v>0</v>
      </c>
      <c r="BC159" s="97">
        <v>0</v>
      </c>
      <c r="BD159" s="97">
        <v>0</v>
      </c>
      <c r="BE159" s="97">
        <v>0</v>
      </c>
      <c r="BF159" s="97">
        <v>0</v>
      </c>
      <c r="BG159" s="97">
        <v>0</v>
      </c>
      <c r="BH159" s="97">
        <v>0</v>
      </c>
      <c r="BI159" s="97">
        <v>0</v>
      </c>
      <c r="BJ159" s="97">
        <v>0</v>
      </c>
      <c r="BK159" s="97">
        <v>0</v>
      </c>
      <c r="BL159" s="97">
        <v>0</v>
      </c>
      <c r="BM159" s="97">
        <v>0</v>
      </c>
      <c r="BN159" s="97">
        <v>0</v>
      </c>
      <c r="BO159" s="97">
        <v>0</v>
      </c>
      <c r="BP159" s="97">
        <v>0</v>
      </c>
      <c r="BQ159" s="97">
        <v>0</v>
      </c>
      <c r="BR159" s="97">
        <v>0</v>
      </c>
      <c r="BS159" s="97">
        <v>0</v>
      </c>
      <c r="BT159" s="97">
        <v>0</v>
      </c>
      <c r="BU159" s="97">
        <v>0</v>
      </c>
      <c r="BV159" s="97">
        <v>0</v>
      </c>
      <c r="BW159" s="97">
        <v>0</v>
      </c>
      <c r="BX159" s="97">
        <v>0</v>
      </c>
      <c r="BY159" s="97">
        <v>0</v>
      </c>
      <c r="BZ159" s="97">
        <v>0</v>
      </c>
      <c r="CA159" s="97">
        <v>0</v>
      </c>
      <c r="CB159" s="97">
        <v>0</v>
      </c>
      <c r="CC159" s="97">
        <v>0</v>
      </c>
      <c r="CD159" s="97">
        <v>0</v>
      </c>
      <c r="CE159" s="97">
        <v>0</v>
      </c>
      <c r="CF159" s="97">
        <v>0</v>
      </c>
      <c r="CG159" s="97">
        <v>0</v>
      </c>
      <c r="CH159" s="97">
        <v>0</v>
      </c>
      <c r="CI159" s="97">
        <v>0</v>
      </c>
      <c r="CJ159" s="97">
        <v>0</v>
      </c>
      <c r="CK159" s="97">
        <v>0</v>
      </c>
      <c r="CL159" s="97">
        <v>0</v>
      </c>
      <c r="CM159" s="97">
        <v>0</v>
      </c>
      <c r="CN159" s="97">
        <v>0</v>
      </c>
      <c r="CO159" s="97">
        <v>0</v>
      </c>
      <c r="CP159" s="97">
        <v>0</v>
      </c>
      <c r="CQ159" s="97">
        <v>0</v>
      </c>
      <c r="CR159" s="97">
        <v>0</v>
      </c>
      <c r="CS159" s="97">
        <v>0</v>
      </c>
      <c r="CT159" s="97">
        <v>0</v>
      </c>
      <c r="CU159" s="97">
        <v>0</v>
      </c>
      <c r="CV159" s="97">
        <v>0</v>
      </c>
      <c r="CW159" s="97">
        <v>0</v>
      </c>
      <c r="CX159" s="97">
        <v>0</v>
      </c>
      <c r="CY159" s="97">
        <v>0</v>
      </c>
      <c r="CZ159" s="97">
        <v>0</v>
      </c>
      <c r="DA159" s="97">
        <v>0</v>
      </c>
      <c r="DB159" s="97">
        <v>0</v>
      </c>
      <c r="DC159" s="97">
        <v>0</v>
      </c>
      <c r="DD159" s="97">
        <v>0</v>
      </c>
      <c r="DE159" s="97">
        <v>0</v>
      </c>
      <c r="DF159" s="97">
        <v>0</v>
      </c>
      <c r="DG159" s="97">
        <v>0</v>
      </c>
      <c r="DH159" s="97">
        <v>0</v>
      </c>
      <c r="DI159" s="97">
        <v>0</v>
      </c>
      <c r="DJ159" s="97">
        <v>0</v>
      </c>
      <c r="DK159" s="97">
        <v>0</v>
      </c>
      <c r="DL159" s="97">
        <v>0</v>
      </c>
      <c r="DM159" s="97">
        <v>0</v>
      </c>
      <c r="DN159" s="97">
        <v>0</v>
      </c>
      <c r="DO159" s="97">
        <v>0</v>
      </c>
      <c r="DP159" s="97">
        <v>0</v>
      </c>
      <c r="DQ159" s="97">
        <v>0</v>
      </c>
      <c r="DR159" s="97">
        <v>0</v>
      </c>
      <c r="DS159" s="97">
        <v>0</v>
      </c>
      <c r="DT159" s="97">
        <v>0</v>
      </c>
      <c r="DU159" s="97">
        <v>0</v>
      </c>
      <c r="DV159" s="97">
        <v>0</v>
      </c>
      <c r="DW159" s="97">
        <v>0</v>
      </c>
      <c r="DX159" s="97">
        <v>0</v>
      </c>
      <c r="DY159" s="97">
        <v>0</v>
      </c>
      <c r="DZ159" s="97">
        <v>0</v>
      </c>
      <c r="EA159" s="97">
        <v>0</v>
      </c>
      <c r="EB159" s="97">
        <v>0</v>
      </c>
      <c r="EC159" s="97">
        <v>0</v>
      </c>
      <c r="ED159" s="97">
        <v>0</v>
      </c>
      <c r="EE159" s="97">
        <v>0</v>
      </c>
      <c r="EF159" s="97">
        <v>0</v>
      </c>
      <c r="EG159" s="97">
        <v>0</v>
      </c>
      <c r="EH159" s="97">
        <v>0</v>
      </c>
      <c r="EI159" s="97">
        <v>0</v>
      </c>
      <c r="EJ159" s="97">
        <v>0</v>
      </c>
      <c r="EK159" s="97">
        <v>0</v>
      </c>
      <c r="EL159" s="97">
        <v>0</v>
      </c>
      <c r="EM159" s="97">
        <v>0</v>
      </c>
      <c r="EN159" s="97">
        <v>0</v>
      </c>
      <c r="EO159" s="97">
        <v>0</v>
      </c>
      <c r="EP159" s="97">
        <v>0</v>
      </c>
      <c r="EQ159" s="97">
        <v>0</v>
      </c>
      <c r="ER159" s="97">
        <v>0</v>
      </c>
      <c r="ES159" s="97">
        <v>0</v>
      </c>
      <c r="ET159" s="97">
        <v>0</v>
      </c>
      <c r="EU159" s="97">
        <v>0</v>
      </c>
      <c r="EV159" s="97">
        <v>0</v>
      </c>
      <c r="EW159" s="97">
        <v>0</v>
      </c>
      <c r="EX159" s="97">
        <v>0</v>
      </c>
      <c r="EY159" s="97">
        <v>0</v>
      </c>
      <c r="EZ159" s="97">
        <v>0</v>
      </c>
      <c r="FA159" s="97">
        <v>0</v>
      </c>
      <c r="FB159" s="97">
        <v>0</v>
      </c>
      <c r="FC159" s="97">
        <v>0</v>
      </c>
      <c r="FD159" s="97">
        <v>0</v>
      </c>
      <c r="FE159" s="97">
        <v>0</v>
      </c>
      <c r="FF159" s="97">
        <v>0</v>
      </c>
      <c r="FG159" s="97">
        <v>0</v>
      </c>
      <c r="FH159" s="97">
        <v>0</v>
      </c>
      <c r="FI159" s="97">
        <v>0</v>
      </c>
      <c r="FJ159" s="97">
        <v>0</v>
      </c>
      <c r="FK159" s="97">
        <v>0</v>
      </c>
      <c r="FL159" s="97">
        <v>0</v>
      </c>
      <c r="FM159" s="97">
        <v>0</v>
      </c>
      <c r="FN159" s="97">
        <v>0</v>
      </c>
      <c r="FO159" s="97">
        <v>0</v>
      </c>
      <c r="FP159" s="97">
        <v>0</v>
      </c>
      <c r="FQ159" s="97">
        <v>0</v>
      </c>
      <c r="FR159" s="97">
        <v>0</v>
      </c>
      <c r="FS159" s="97">
        <v>0</v>
      </c>
      <c r="FT159" s="97">
        <v>0</v>
      </c>
      <c r="FU159" s="97">
        <v>0</v>
      </c>
      <c r="FV159" s="97">
        <v>0</v>
      </c>
      <c r="FW159" s="97">
        <v>0</v>
      </c>
      <c r="FX159" s="97">
        <v>0</v>
      </c>
      <c r="FY159" s="97">
        <v>0</v>
      </c>
      <c r="FZ159" s="97">
        <v>0</v>
      </c>
      <c r="GA159" s="97">
        <v>0</v>
      </c>
      <c r="GB159" s="97">
        <v>0</v>
      </c>
      <c r="GC159" s="97">
        <v>0</v>
      </c>
      <c r="GD159" s="97">
        <v>0</v>
      </c>
      <c r="GE159" s="97">
        <v>0</v>
      </c>
      <c r="GF159" s="97">
        <v>0</v>
      </c>
      <c r="GG159" s="97">
        <v>0</v>
      </c>
      <c r="GH159" s="97">
        <v>0</v>
      </c>
      <c r="GI159" s="97">
        <v>0</v>
      </c>
      <c r="GJ159" s="97">
        <v>0</v>
      </c>
      <c r="GK159" s="97">
        <v>0</v>
      </c>
      <c r="GL159" s="97">
        <v>0</v>
      </c>
      <c r="GM159" s="97">
        <v>0</v>
      </c>
      <c r="GN159" s="97">
        <v>0</v>
      </c>
      <c r="GO159" s="97">
        <v>0</v>
      </c>
      <c r="GP159" s="97">
        <v>0</v>
      </c>
      <c r="GQ159" s="97">
        <v>0</v>
      </c>
      <c r="GR159" s="97">
        <v>0</v>
      </c>
      <c r="GS159" s="97">
        <v>0</v>
      </c>
      <c r="GT159" s="97">
        <v>0</v>
      </c>
      <c r="GU159" s="97">
        <v>0</v>
      </c>
      <c r="GV159" s="97">
        <v>0</v>
      </c>
      <c r="GW159" s="97">
        <v>0</v>
      </c>
      <c r="GX159" s="97">
        <v>0</v>
      </c>
      <c r="GY159" s="97">
        <v>0</v>
      </c>
      <c r="GZ159" s="97">
        <v>0</v>
      </c>
    </row>
    <row r="160" spans="2:208" ht="17.25" hidden="1" outlineLevel="2" x14ac:dyDescent="0.3">
      <c r="B160" s="183">
        <v>30</v>
      </c>
      <c r="C160" s="51">
        <v>345</v>
      </c>
      <c r="D160" s="77"/>
      <c r="E160" s="52"/>
      <c r="F160" s="52">
        <v>345</v>
      </c>
      <c r="G160" s="78"/>
      <c r="H160" s="35" t="s">
        <v>158</v>
      </c>
      <c r="I160" s="97">
        <v>0</v>
      </c>
      <c r="J160" s="97">
        <v>0</v>
      </c>
      <c r="K160" s="97">
        <v>0</v>
      </c>
      <c r="L160" s="97">
        <v>0</v>
      </c>
      <c r="M160" s="97">
        <v>0</v>
      </c>
      <c r="N160" s="97">
        <v>0</v>
      </c>
      <c r="O160" s="97">
        <v>0</v>
      </c>
      <c r="P160" s="97">
        <v>0</v>
      </c>
      <c r="Q160" s="97">
        <v>0</v>
      </c>
      <c r="R160" s="97">
        <v>0</v>
      </c>
      <c r="S160" s="97">
        <v>0</v>
      </c>
      <c r="T160" s="97">
        <v>0</v>
      </c>
      <c r="U160" s="97">
        <v>0</v>
      </c>
      <c r="V160" s="97">
        <v>0</v>
      </c>
      <c r="W160" s="97">
        <v>0</v>
      </c>
      <c r="X160" s="97">
        <v>0</v>
      </c>
      <c r="Y160" s="97">
        <v>0</v>
      </c>
      <c r="Z160" s="97">
        <v>0</v>
      </c>
      <c r="AA160" s="97">
        <v>0</v>
      </c>
      <c r="AB160" s="97">
        <v>0</v>
      </c>
      <c r="AC160" s="97">
        <v>0</v>
      </c>
      <c r="AD160" s="97">
        <v>0</v>
      </c>
      <c r="AE160" s="97">
        <v>0</v>
      </c>
      <c r="AF160" s="97">
        <v>0</v>
      </c>
      <c r="AG160" s="97">
        <v>0</v>
      </c>
      <c r="AH160" s="97">
        <v>0</v>
      </c>
      <c r="AI160" s="97">
        <v>0</v>
      </c>
      <c r="AJ160" s="97">
        <v>0</v>
      </c>
      <c r="AK160" s="97">
        <v>0</v>
      </c>
      <c r="AL160" s="97">
        <v>0</v>
      </c>
      <c r="AM160" s="97">
        <v>0</v>
      </c>
      <c r="AN160" s="97">
        <v>0</v>
      </c>
      <c r="AO160" s="97">
        <v>0</v>
      </c>
      <c r="AP160" s="97">
        <v>0</v>
      </c>
      <c r="AQ160" s="97">
        <v>0</v>
      </c>
      <c r="AR160" s="97">
        <v>0</v>
      </c>
      <c r="AS160" s="97">
        <v>0</v>
      </c>
      <c r="AT160" s="97">
        <v>0</v>
      </c>
      <c r="AU160" s="97">
        <v>0</v>
      </c>
      <c r="AV160" s="97">
        <v>0</v>
      </c>
      <c r="AW160" s="97">
        <v>0</v>
      </c>
      <c r="AX160" s="97">
        <v>0</v>
      </c>
      <c r="AY160" s="97">
        <v>0</v>
      </c>
      <c r="AZ160" s="97">
        <v>0</v>
      </c>
      <c r="BA160" s="97">
        <v>0</v>
      </c>
      <c r="BB160" s="97">
        <v>0</v>
      </c>
      <c r="BC160" s="97">
        <v>0</v>
      </c>
      <c r="BD160" s="97">
        <v>0</v>
      </c>
      <c r="BE160" s="97">
        <v>0</v>
      </c>
      <c r="BF160" s="97">
        <v>0</v>
      </c>
      <c r="BG160" s="97">
        <v>0</v>
      </c>
      <c r="BH160" s="97">
        <v>0</v>
      </c>
      <c r="BI160" s="97">
        <v>0</v>
      </c>
      <c r="BJ160" s="97">
        <v>0</v>
      </c>
      <c r="BK160" s="97">
        <v>0</v>
      </c>
      <c r="BL160" s="97">
        <v>0</v>
      </c>
      <c r="BM160" s="97">
        <v>0</v>
      </c>
      <c r="BN160" s="97">
        <v>0</v>
      </c>
      <c r="BO160" s="97">
        <v>0</v>
      </c>
      <c r="BP160" s="97">
        <v>0</v>
      </c>
      <c r="BQ160" s="97">
        <v>0</v>
      </c>
      <c r="BR160" s="97">
        <v>0</v>
      </c>
      <c r="BS160" s="97">
        <v>0</v>
      </c>
      <c r="BT160" s="97">
        <v>0</v>
      </c>
      <c r="BU160" s="97">
        <v>0</v>
      </c>
      <c r="BV160" s="97">
        <v>0</v>
      </c>
      <c r="BW160" s="97">
        <v>0</v>
      </c>
      <c r="BX160" s="97">
        <v>0</v>
      </c>
      <c r="BY160" s="97">
        <v>0</v>
      </c>
      <c r="BZ160" s="97">
        <v>0</v>
      </c>
      <c r="CA160" s="97">
        <v>0</v>
      </c>
      <c r="CB160" s="97">
        <v>0</v>
      </c>
      <c r="CC160" s="97">
        <v>0</v>
      </c>
      <c r="CD160" s="97">
        <v>0</v>
      </c>
      <c r="CE160" s="97">
        <v>0</v>
      </c>
      <c r="CF160" s="97">
        <v>0</v>
      </c>
      <c r="CG160" s="97">
        <v>0</v>
      </c>
      <c r="CH160" s="97">
        <v>0</v>
      </c>
      <c r="CI160" s="97">
        <v>0</v>
      </c>
      <c r="CJ160" s="97">
        <v>0</v>
      </c>
      <c r="CK160" s="97">
        <v>0</v>
      </c>
      <c r="CL160" s="97">
        <v>0</v>
      </c>
      <c r="CM160" s="97">
        <v>0</v>
      </c>
      <c r="CN160" s="97">
        <v>0</v>
      </c>
      <c r="CO160" s="97">
        <v>0</v>
      </c>
      <c r="CP160" s="97">
        <v>0</v>
      </c>
      <c r="CQ160" s="97">
        <v>0</v>
      </c>
      <c r="CR160" s="97">
        <v>0</v>
      </c>
      <c r="CS160" s="97">
        <v>0</v>
      </c>
      <c r="CT160" s="97">
        <v>0</v>
      </c>
      <c r="CU160" s="97">
        <v>0</v>
      </c>
      <c r="CV160" s="97">
        <v>0</v>
      </c>
      <c r="CW160" s="97">
        <v>0</v>
      </c>
      <c r="CX160" s="97">
        <v>0</v>
      </c>
      <c r="CY160" s="97">
        <v>0</v>
      </c>
      <c r="CZ160" s="97">
        <v>0</v>
      </c>
      <c r="DA160" s="97">
        <v>0</v>
      </c>
      <c r="DB160" s="97">
        <v>0</v>
      </c>
      <c r="DC160" s="97">
        <v>0</v>
      </c>
      <c r="DD160" s="97">
        <v>0</v>
      </c>
      <c r="DE160" s="97">
        <v>0</v>
      </c>
      <c r="DF160" s="97">
        <v>0</v>
      </c>
      <c r="DG160" s="97">
        <v>0</v>
      </c>
      <c r="DH160" s="97">
        <v>0</v>
      </c>
      <c r="DI160" s="97">
        <v>0</v>
      </c>
      <c r="DJ160" s="97">
        <v>0</v>
      </c>
      <c r="DK160" s="97">
        <v>0</v>
      </c>
      <c r="DL160" s="97">
        <v>0</v>
      </c>
      <c r="DM160" s="97">
        <v>0</v>
      </c>
      <c r="DN160" s="97">
        <v>0</v>
      </c>
      <c r="DO160" s="97">
        <v>0</v>
      </c>
      <c r="DP160" s="97">
        <v>0</v>
      </c>
      <c r="DQ160" s="97">
        <v>0</v>
      </c>
      <c r="DR160" s="97">
        <v>0</v>
      </c>
      <c r="DS160" s="97">
        <v>0</v>
      </c>
      <c r="DT160" s="97">
        <v>0</v>
      </c>
      <c r="DU160" s="97">
        <v>0</v>
      </c>
      <c r="DV160" s="97">
        <v>0</v>
      </c>
      <c r="DW160" s="97">
        <v>0</v>
      </c>
      <c r="DX160" s="97">
        <v>0</v>
      </c>
      <c r="DY160" s="97">
        <v>0</v>
      </c>
      <c r="DZ160" s="97">
        <v>0</v>
      </c>
      <c r="EA160" s="97">
        <v>0</v>
      </c>
      <c r="EB160" s="97">
        <v>0</v>
      </c>
      <c r="EC160" s="97">
        <v>0</v>
      </c>
      <c r="ED160" s="97">
        <v>0</v>
      </c>
      <c r="EE160" s="97">
        <v>0</v>
      </c>
      <c r="EF160" s="97">
        <v>0</v>
      </c>
      <c r="EG160" s="97">
        <v>0</v>
      </c>
      <c r="EH160" s="97">
        <v>0</v>
      </c>
      <c r="EI160" s="97">
        <v>0</v>
      </c>
      <c r="EJ160" s="97">
        <v>0</v>
      </c>
      <c r="EK160" s="97">
        <v>0</v>
      </c>
      <c r="EL160" s="97">
        <v>0</v>
      </c>
      <c r="EM160" s="97">
        <v>0</v>
      </c>
      <c r="EN160" s="97">
        <v>0</v>
      </c>
      <c r="EO160" s="97">
        <v>0</v>
      </c>
      <c r="EP160" s="97">
        <v>0</v>
      </c>
      <c r="EQ160" s="97">
        <v>0</v>
      </c>
      <c r="ER160" s="97">
        <v>0</v>
      </c>
      <c r="ES160" s="97">
        <v>0</v>
      </c>
      <c r="ET160" s="97">
        <v>0</v>
      </c>
      <c r="EU160" s="97">
        <v>0</v>
      </c>
      <c r="EV160" s="97">
        <v>0</v>
      </c>
      <c r="EW160" s="97">
        <v>0</v>
      </c>
      <c r="EX160" s="97">
        <v>0</v>
      </c>
      <c r="EY160" s="97">
        <v>0</v>
      </c>
      <c r="EZ160" s="97">
        <v>0</v>
      </c>
      <c r="FA160" s="97">
        <v>0</v>
      </c>
      <c r="FB160" s="97">
        <v>0</v>
      </c>
      <c r="FC160" s="97">
        <v>0</v>
      </c>
      <c r="FD160" s="97">
        <v>0</v>
      </c>
      <c r="FE160" s="97">
        <v>0</v>
      </c>
      <c r="FF160" s="97">
        <v>0</v>
      </c>
      <c r="FG160" s="97">
        <v>0</v>
      </c>
      <c r="FH160" s="97">
        <v>0</v>
      </c>
      <c r="FI160" s="97">
        <v>0</v>
      </c>
      <c r="FJ160" s="97">
        <v>0</v>
      </c>
      <c r="FK160" s="97">
        <v>0</v>
      </c>
      <c r="FL160" s="97">
        <v>0</v>
      </c>
      <c r="FM160" s="97">
        <v>0</v>
      </c>
      <c r="FN160" s="97">
        <v>0</v>
      </c>
      <c r="FO160" s="97">
        <v>0</v>
      </c>
      <c r="FP160" s="97">
        <v>0</v>
      </c>
      <c r="FQ160" s="97">
        <v>0</v>
      </c>
      <c r="FR160" s="97">
        <v>0</v>
      </c>
      <c r="FS160" s="97">
        <v>0</v>
      </c>
      <c r="FT160" s="97">
        <v>0</v>
      </c>
      <c r="FU160" s="97">
        <v>0</v>
      </c>
      <c r="FV160" s="97">
        <v>0</v>
      </c>
      <c r="FW160" s="97">
        <v>0</v>
      </c>
      <c r="FX160" s="97">
        <v>0</v>
      </c>
      <c r="FY160" s="97">
        <v>0</v>
      </c>
      <c r="FZ160" s="97">
        <v>0</v>
      </c>
      <c r="GA160" s="97">
        <v>0</v>
      </c>
      <c r="GB160" s="97">
        <v>0</v>
      </c>
      <c r="GC160" s="97">
        <v>0</v>
      </c>
      <c r="GD160" s="97">
        <v>0</v>
      </c>
      <c r="GE160" s="97">
        <v>0</v>
      </c>
      <c r="GF160" s="97">
        <v>0</v>
      </c>
      <c r="GG160" s="97">
        <v>0</v>
      </c>
      <c r="GH160" s="97">
        <v>0</v>
      </c>
      <c r="GI160" s="97">
        <v>0</v>
      </c>
      <c r="GJ160" s="97">
        <v>0</v>
      </c>
      <c r="GK160" s="97">
        <v>0</v>
      </c>
      <c r="GL160" s="97">
        <v>0</v>
      </c>
      <c r="GM160" s="97">
        <v>0</v>
      </c>
      <c r="GN160" s="97">
        <v>0</v>
      </c>
      <c r="GO160" s="97">
        <v>0</v>
      </c>
      <c r="GP160" s="97">
        <v>0</v>
      </c>
      <c r="GQ160" s="97">
        <v>0</v>
      </c>
      <c r="GR160" s="97">
        <v>0</v>
      </c>
      <c r="GS160" s="97">
        <v>0</v>
      </c>
      <c r="GT160" s="97">
        <v>0</v>
      </c>
      <c r="GU160" s="97">
        <v>0</v>
      </c>
      <c r="GV160" s="97">
        <v>0</v>
      </c>
      <c r="GW160" s="97">
        <v>0</v>
      </c>
      <c r="GX160" s="97">
        <v>0</v>
      </c>
      <c r="GY160" s="97">
        <v>0</v>
      </c>
      <c r="GZ160" s="97">
        <v>0</v>
      </c>
    </row>
    <row r="161" spans="2:208" s="25" customFormat="1" ht="17.25" hidden="1" outlineLevel="1" x14ac:dyDescent="0.3">
      <c r="B161" s="183">
        <v>30</v>
      </c>
      <c r="C161" s="51">
        <v>35</v>
      </c>
      <c r="D161" s="75"/>
      <c r="E161" s="51">
        <v>35</v>
      </c>
      <c r="F161" s="51"/>
      <c r="G161" s="76"/>
      <c r="H161" s="34" t="s">
        <v>235</v>
      </c>
      <c r="I161" s="95">
        <v>0</v>
      </c>
      <c r="J161" s="95">
        <v>0</v>
      </c>
      <c r="K161" s="95">
        <v>0</v>
      </c>
      <c r="L161" s="95">
        <v>20000000</v>
      </c>
      <c r="M161" s="95">
        <v>0</v>
      </c>
      <c r="N161" s="95">
        <v>0</v>
      </c>
      <c r="O161" s="95">
        <v>0</v>
      </c>
      <c r="P161" s="95">
        <v>20000000</v>
      </c>
      <c r="Q161" s="95">
        <v>0</v>
      </c>
      <c r="R161" s="95">
        <v>0</v>
      </c>
      <c r="S161" s="95">
        <v>0</v>
      </c>
      <c r="T161" s="95">
        <v>20000000</v>
      </c>
      <c r="U161" s="95">
        <v>0</v>
      </c>
      <c r="V161" s="95">
        <v>0</v>
      </c>
      <c r="W161" s="95">
        <v>0</v>
      </c>
      <c r="X161" s="95">
        <v>20000000</v>
      </c>
      <c r="Y161" s="95">
        <v>0</v>
      </c>
      <c r="Z161" s="95">
        <v>0</v>
      </c>
      <c r="AA161" s="95">
        <v>0</v>
      </c>
      <c r="AB161" s="95">
        <v>20000000</v>
      </c>
      <c r="AC161" s="95">
        <v>0</v>
      </c>
      <c r="AD161" s="95">
        <v>0</v>
      </c>
      <c r="AE161" s="95">
        <v>0</v>
      </c>
      <c r="AF161" s="95">
        <v>20000000</v>
      </c>
      <c r="AG161" s="95">
        <v>0</v>
      </c>
      <c r="AH161" s="95">
        <v>0</v>
      </c>
      <c r="AI161" s="95">
        <v>0</v>
      </c>
      <c r="AJ161" s="95">
        <v>20000000</v>
      </c>
      <c r="AK161" s="95">
        <v>0</v>
      </c>
      <c r="AL161" s="95">
        <v>0</v>
      </c>
      <c r="AM161" s="95">
        <v>0</v>
      </c>
      <c r="AN161" s="95">
        <v>20000000</v>
      </c>
      <c r="AO161" s="95">
        <v>0</v>
      </c>
      <c r="AP161" s="95">
        <v>0</v>
      </c>
      <c r="AQ161" s="95">
        <v>0</v>
      </c>
      <c r="AR161" s="95">
        <v>0</v>
      </c>
      <c r="AS161" s="95">
        <v>0</v>
      </c>
      <c r="AT161" s="95">
        <v>0</v>
      </c>
      <c r="AU161" s="95">
        <v>0</v>
      </c>
      <c r="AV161" s="95">
        <v>0</v>
      </c>
      <c r="AW161" s="95">
        <v>0</v>
      </c>
      <c r="AX161" s="95">
        <v>0</v>
      </c>
      <c r="AY161" s="95">
        <v>0</v>
      </c>
      <c r="AZ161" s="95">
        <v>0</v>
      </c>
      <c r="BA161" s="95">
        <v>0</v>
      </c>
      <c r="BB161" s="95">
        <v>0</v>
      </c>
      <c r="BC161" s="95">
        <v>0</v>
      </c>
      <c r="BD161" s="95">
        <v>0</v>
      </c>
      <c r="BE161" s="95">
        <v>0</v>
      </c>
      <c r="BF161" s="95">
        <v>0</v>
      </c>
      <c r="BG161" s="95">
        <v>0</v>
      </c>
      <c r="BH161" s="95">
        <v>0</v>
      </c>
      <c r="BI161" s="95">
        <v>0</v>
      </c>
      <c r="BJ161" s="95">
        <v>0</v>
      </c>
      <c r="BK161" s="95">
        <v>0</v>
      </c>
      <c r="BL161" s="95">
        <v>0</v>
      </c>
      <c r="BM161" s="95">
        <v>480433000</v>
      </c>
      <c r="BN161" s="95">
        <v>0</v>
      </c>
      <c r="BO161" s="95">
        <v>0</v>
      </c>
      <c r="BP161" s="95">
        <v>480433000</v>
      </c>
      <c r="BQ161" s="95">
        <v>200871000</v>
      </c>
      <c r="BR161" s="95">
        <v>0</v>
      </c>
      <c r="BS161" s="95">
        <v>0</v>
      </c>
      <c r="BT161" s="95">
        <v>208083000</v>
      </c>
      <c r="BU161" s="95">
        <v>59546000</v>
      </c>
      <c r="BV161" s="95">
        <v>0</v>
      </c>
      <c r="BW161" s="95">
        <v>0</v>
      </c>
      <c r="BX161" s="95">
        <v>59546000</v>
      </c>
      <c r="BY161" s="95">
        <v>88729000</v>
      </c>
      <c r="BZ161" s="95">
        <v>0</v>
      </c>
      <c r="CA161" s="95">
        <v>0</v>
      </c>
      <c r="CB161" s="95">
        <v>88729000</v>
      </c>
      <c r="CC161" s="95">
        <v>53657000</v>
      </c>
      <c r="CD161" s="95">
        <v>0</v>
      </c>
      <c r="CE161" s="95">
        <v>0</v>
      </c>
      <c r="CF161" s="95">
        <v>53657000</v>
      </c>
      <c r="CG161" s="95">
        <v>0</v>
      </c>
      <c r="CH161" s="95">
        <v>0</v>
      </c>
      <c r="CI161" s="95">
        <v>0</v>
      </c>
      <c r="CJ161" s="95">
        <v>134198000</v>
      </c>
      <c r="CK161" s="95">
        <v>0</v>
      </c>
      <c r="CL161" s="95">
        <v>0</v>
      </c>
      <c r="CM161" s="95">
        <v>0</v>
      </c>
      <c r="CN161" s="95">
        <v>227000000</v>
      </c>
      <c r="CO161" s="95">
        <v>0</v>
      </c>
      <c r="CP161" s="95">
        <v>0</v>
      </c>
      <c r="CQ161" s="95">
        <v>0</v>
      </c>
      <c r="CR161" s="95">
        <v>280000000</v>
      </c>
      <c r="CS161" s="95">
        <v>0</v>
      </c>
      <c r="CT161" s="95">
        <v>0</v>
      </c>
      <c r="CU161" s="95">
        <v>0</v>
      </c>
      <c r="CV161" s="95">
        <v>0</v>
      </c>
      <c r="CW161" s="95">
        <v>0</v>
      </c>
      <c r="CX161" s="95">
        <v>0</v>
      </c>
      <c r="CY161" s="95">
        <v>0</v>
      </c>
      <c r="CZ161" s="95">
        <v>0</v>
      </c>
      <c r="DA161" s="95">
        <v>0</v>
      </c>
      <c r="DB161" s="95">
        <v>0</v>
      </c>
      <c r="DC161" s="95">
        <v>0</v>
      </c>
      <c r="DD161" s="95">
        <v>0</v>
      </c>
      <c r="DE161" s="95">
        <v>0</v>
      </c>
      <c r="DF161" s="95">
        <v>0</v>
      </c>
      <c r="DG161" s="95">
        <v>0</v>
      </c>
      <c r="DH161" s="95">
        <v>84659197.218148232</v>
      </c>
      <c r="DI161" s="95">
        <v>0</v>
      </c>
      <c r="DJ161" s="95">
        <v>0</v>
      </c>
      <c r="DK161" s="95">
        <v>0</v>
      </c>
      <c r="DL161" s="95">
        <v>123100443.06557277</v>
      </c>
      <c r="DM161" s="95">
        <v>0</v>
      </c>
      <c r="DN161" s="95">
        <v>0</v>
      </c>
      <c r="DO161" s="95">
        <v>0</v>
      </c>
      <c r="DP161" s="95">
        <v>203903310.04947117</v>
      </c>
      <c r="DQ161" s="95">
        <v>0</v>
      </c>
      <c r="DR161" s="95">
        <v>0</v>
      </c>
      <c r="DS161" s="95">
        <v>0</v>
      </c>
      <c r="DT161" s="95">
        <v>364848212.93611234</v>
      </c>
      <c r="DU161" s="95">
        <v>0</v>
      </c>
      <c r="DV161" s="95">
        <v>0</v>
      </c>
      <c r="DW161" s="95">
        <v>0</v>
      </c>
      <c r="DX161" s="95">
        <v>672041379.45509863</v>
      </c>
      <c r="DY161" s="95">
        <v>0</v>
      </c>
      <c r="DZ161" s="95">
        <v>0</v>
      </c>
      <c r="EA161" s="95">
        <v>0</v>
      </c>
      <c r="EB161" s="95">
        <v>821775090.08558178</v>
      </c>
      <c r="EC161" s="95">
        <v>0</v>
      </c>
      <c r="ED161" s="95">
        <v>0</v>
      </c>
      <c r="EE161" s="95">
        <v>0</v>
      </c>
      <c r="EF161" s="95">
        <v>472311310</v>
      </c>
      <c r="EG161" s="95">
        <v>0</v>
      </c>
      <c r="EH161" s="95">
        <v>0</v>
      </c>
      <c r="EI161" s="95">
        <v>0</v>
      </c>
      <c r="EJ161" s="95">
        <v>130978572</v>
      </c>
      <c r="EK161" s="95">
        <v>0</v>
      </c>
      <c r="EL161" s="95">
        <v>0</v>
      </c>
      <c r="EM161" s="95">
        <v>0</v>
      </c>
      <c r="EN161" s="95">
        <v>0</v>
      </c>
      <c r="EO161" s="95">
        <v>0</v>
      </c>
      <c r="EP161" s="95">
        <v>0</v>
      </c>
      <c r="EQ161" s="95">
        <v>0</v>
      </c>
      <c r="ER161" s="95">
        <v>482090400</v>
      </c>
      <c r="ES161" s="95">
        <v>0</v>
      </c>
      <c r="ET161" s="95">
        <v>0</v>
      </c>
      <c r="EU161" s="95">
        <v>0</v>
      </c>
      <c r="EV161" s="95">
        <v>482090400</v>
      </c>
      <c r="EW161" s="95">
        <v>0</v>
      </c>
      <c r="EX161" s="95">
        <v>0</v>
      </c>
      <c r="EY161" s="95">
        <v>0</v>
      </c>
      <c r="EZ161" s="95">
        <v>99873000</v>
      </c>
      <c r="FA161" s="95">
        <v>0</v>
      </c>
      <c r="FB161" s="95">
        <v>0</v>
      </c>
      <c r="FC161" s="95">
        <v>0</v>
      </c>
      <c r="FD161" s="95">
        <v>73263000</v>
      </c>
      <c r="FE161" s="95">
        <v>0</v>
      </c>
      <c r="FF161" s="95">
        <v>0</v>
      </c>
      <c r="FG161" s="95">
        <v>0</v>
      </c>
      <c r="FH161" s="95">
        <v>59367000</v>
      </c>
      <c r="FI161" s="95">
        <v>0</v>
      </c>
      <c r="FJ161" s="95">
        <v>0</v>
      </c>
      <c r="FK161" s="95">
        <v>0</v>
      </c>
      <c r="FL161" s="95">
        <v>99689000</v>
      </c>
      <c r="FM161" s="95">
        <v>52719324</v>
      </c>
      <c r="FN161" s="95">
        <v>119927129</v>
      </c>
      <c r="FO161" s="95">
        <v>3970000</v>
      </c>
      <c r="FP161" s="95">
        <v>203799676</v>
      </c>
      <c r="FQ161" s="95">
        <v>30098323</v>
      </c>
      <c r="FR161" s="95">
        <v>38910481</v>
      </c>
      <c r="FS161" s="95">
        <v>3970000</v>
      </c>
      <c r="FT161" s="95">
        <v>108082670</v>
      </c>
      <c r="FU161" s="95">
        <v>17117918</v>
      </c>
      <c r="FV161" s="95">
        <v>38617587</v>
      </c>
      <c r="FW161" s="95">
        <v>3970000</v>
      </c>
      <c r="FX161" s="95">
        <v>94012287</v>
      </c>
      <c r="FY161" s="95">
        <v>52719324</v>
      </c>
      <c r="FZ161" s="95">
        <v>107052317</v>
      </c>
      <c r="GA161" s="95">
        <v>15500000</v>
      </c>
      <c r="GB161" s="95">
        <v>207968901</v>
      </c>
      <c r="GC161" s="95">
        <v>30098323</v>
      </c>
      <c r="GD161" s="95">
        <v>40538199</v>
      </c>
      <c r="GE161" s="95">
        <v>3970000</v>
      </c>
      <c r="GF161" s="95">
        <v>111390759</v>
      </c>
      <c r="GG161" s="95">
        <v>18267117</v>
      </c>
      <c r="GH161" s="95">
        <v>40260613</v>
      </c>
      <c r="GI161" s="95">
        <v>3970000</v>
      </c>
      <c r="GJ161" s="95">
        <v>98528559</v>
      </c>
      <c r="GK161" s="95">
        <v>52719324</v>
      </c>
      <c r="GL161" s="95">
        <v>136249482</v>
      </c>
      <c r="GM161" s="95">
        <v>0</v>
      </c>
      <c r="GN161" s="95">
        <v>200073297</v>
      </c>
      <c r="GO161" s="95">
        <v>30098323</v>
      </c>
      <c r="GP161" s="95">
        <v>44219355</v>
      </c>
      <c r="GQ161" s="95">
        <v>0</v>
      </c>
      <c r="GR161" s="95">
        <v>95950521</v>
      </c>
      <c r="GS161" s="95">
        <v>18267117</v>
      </c>
      <c r="GT161" s="95">
        <v>42892946</v>
      </c>
      <c r="GU161" s="95">
        <v>0</v>
      </c>
      <c r="GV161" s="95">
        <v>82904635</v>
      </c>
      <c r="GW161" s="95">
        <v>0</v>
      </c>
      <c r="GX161" s="95">
        <v>0</v>
      </c>
      <c r="GY161" s="95">
        <v>0</v>
      </c>
      <c r="GZ161" s="95">
        <v>53000000</v>
      </c>
    </row>
    <row r="162" spans="2:208" ht="17.25" hidden="1" outlineLevel="2" x14ac:dyDescent="0.3">
      <c r="B162" s="21">
        <v>30</v>
      </c>
      <c r="C162" s="24">
        <v>351</v>
      </c>
      <c r="D162" s="77"/>
      <c r="E162" s="52"/>
      <c r="F162" s="24">
        <v>351</v>
      </c>
      <c r="G162" s="80"/>
      <c r="H162" s="34" t="s">
        <v>141</v>
      </c>
      <c r="I162" s="95">
        <v>0</v>
      </c>
      <c r="J162" s="95">
        <v>0</v>
      </c>
      <c r="K162" s="95">
        <v>0</v>
      </c>
      <c r="L162" s="95">
        <v>0</v>
      </c>
      <c r="M162" s="95">
        <v>0</v>
      </c>
      <c r="N162" s="95">
        <v>0</v>
      </c>
      <c r="O162" s="95">
        <v>0</v>
      </c>
      <c r="P162" s="95">
        <v>0</v>
      </c>
      <c r="Q162" s="95">
        <v>0</v>
      </c>
      <c r="R162" s="95">
        <v>0</v>
      </c>
      <c r="S162" s="95">
        <v>0</v>
      </c>
      <c r="T162" s="95">
        <v>0</v>
      </c>
      <c r="U162" s="95">
        <v>0</v>
      </c>
      <c r="V162" s="95">
        <v>0</v>
      </c>
      <c r="W162" s="95">
        <v>0</v>
      </c>
      <c r="X162" s="95">
        <v>0</v>
      </c>
      <c r="Y162" s="95">
        <v>0</v>
      </c>
      <c r="Z162" s="95">
        <v>0</v>
      </c>
      <c r="AA162" s="95">
        <v>0</v>
      </c>
      <c r="AB162" s="95">
        <v>0</v>
      </c>
      <c r="AC162" s="95">
        <v>0</v>
      </c>
      <c r="AD162" s="95">
        <v>0</v>
      </c>
      <c r="AE162" s="95">
        <v>0</v>
      </c>
      <c r="AF162" s="95">
        <v>0</v>
      </c>
      <c r="AG162" s="95">
        <v>0</v>
      </c>
      <c r="AH162" s="95">
        <v>0</v>
      </c>
      <c r="AI162" s="95">
        <v>0</v>
      </c>
      <c r="AJ162" s="95">
        <v>0</v>
      </c>
      <c r="AK162" s="95">
        <v>0</v>
      </c>
      <c r="AL162" s="95">
        <v>0</v>
      </c>
      <c r="AM162" s="95">
        <v>0</v>
      </c>
      <c r="AN162" s="95">
        <v>0</v>
      </c>
      <c r="AO162" s="95">
        <v>0</v>
      </c>
      <c r="AP162" s="95">
        <v>0</v>
      </c>
      <c r="AQ162" s="95">
        <v>0</v>
      </c>
      <c r="AR162" s="95">
        <v>0</v>
      </c>
      <c r="AS162" s="95">
        <v>0</v>
      </c>
      <c r="AT162" s="95">
        <v>0</v>
      </c>
      <c r="AU162" s="95">
        <v>0</v>
      </c>
      <c r="AV162" s="95">
        <v>0</v>
      </c>
      <c r="AW162" s="95">
        <v>0</v>
      </c>
      <c r="AX162" s="95">
        <v>0</v>
      </c>
      <c r="AY162" s="95">
        <v>0</v>
      </c>
      <c r="AZ162" s="95">
        <v>0</v>
      </c>
      <c r="BA162" s="95">
        <v>0</v>
      </c>
      <c r="BB162" s="95">
        <v>0</v>
      </c>
      <c r="BC162" s="95">
        <v>0</v>
      </c>
      <c r="BD162" s="95">
        <v>0</v>
      </c>
      <c r="BE162" s="95">
        <v>0</v>
      </c>
      <c r="BF162" s="95">
        <v>0</v>
      </c>
      <c r="BG162" s="95">
        <v>0</v>
      </c>
      <c r="BH162" s="95">
        <v>0</v>
      </c>
      <c r="BI162" s="95">
        <v>0</v>
      </c>
      <c r="BJ162" s="95">
        <v>0</v>
      </c>
      <c r="BK162" s="95">
        <v>0</v>
      </c>
      <c r="BL162" s="95">
        <v>0</v>
      </c>
      <c r="BM162" s="95">
        <v>464792000</v>
      </c>
      <c r="BN162" s="95">
        <v>0</v>
      </c>
      <c r="BO162" s="95">
        <v>0</v>
      </c>
      <c r="BP162" s="95">
        <v>464792000</v>
      </c>
      <c r="BQ162" s="95">
        <v>200871000</v>
      </c>
      <c r="BR162" s="95">
        <v>0</v>
      </c>
      <c r="BS162" s="95">
        <v>0</v>
      </c>
      <c r="BT162" s="95">
        <v>200871000</v>
      </c>
      <c r="BU162" s="95">
        <v>57482000</v>
      </c>
      <c r="BV162" s="95">
        <v>0</v>
      </c>
      <c r="BW162" s="95">
        <v>0</v>
      </c>
      <c r="BX162" s="95">
        <v>57482000</v>
      </c>
      <c r="BY162" s="95">
        <v>85654000</v>
      </c>
      <c r="BZ162" s="95">
        <v>0</v>
      </c>
      <c r="CA162" s="95">
        <v>0</v>
      </c>
      <c r="CB162" s="95">
        <v>85654000</v>
      </c>
      <c r="CC162" s="95">
        <v>51797000</v>
      </c>
      <c r="CD162" s="95">
        <v>0</v>
      </c>
      <c r="CE162" s="95">
        <v>0</v>
      </c>
      <c r="CF162" s="95">
        <v>51797000</v>
      </c>
      <c r="CG162" s="95">
        <v>0</v>
      </c>
      <c r="CH162" s="95">
        <v>0</v>
      </c>
      <c r="CI162" s="95">
        <v>0</v>
      </c>
      <c r="CJ162" s="95">
        <v>0</v>
      </c>
      <c r="CK162" s="95">
        <v>0</v>
      </c>
      <c r="CL162" s="95">
        <v>0</v>
      </c>
      <c r="CM162" s="95">
        <v>0</v>
      </c>
      <c r="CN162" s="95">
        <v>118000000</v>
      </c>
      <c r="CO162" s="95">
        <v>0</v>
      </c>
      <c r="CP162" s="95">
        <v>0</v>
      </c>
      <c r="CQ162" s="95">
        <v>0</v>
      </c>
      <c r="CR162" s="95">
        <v>152000000</v>
      </c>
      <c r="CS162" s="95">
        <v>0</v>
      </c>
      <c r="CT162" s="95">
        <v>0</v>
      </c>
      <c r="CU162" s="95">
        <v>0</v>
      </c>
      <c r="CV162" s="95">
        <v>0</v>
      </c>
      <c r="CW162" s="95">
        <v>0</v>
      </c>
      <c r="CX162" s="95">
        <v>0</v>
      </c>
      <c r="CY162" s="95">
        <v>0</v>
      </c>
      <c r="CZ162" s="95">
        <v>0</v>
      </c>
      <c r="DA162" s="95">
        <v>0</v>
      </c>
      <c r="DB162" s="95">
        <v>0</v>
      </c>
      <c r="DC162" s="95">
        <v>0</v>
      </c>
      <c r="DD162" s="95">
        <v>0</v>
      </c>
      <c r="DE162" s="95">
        <v>0</v>
      </c>
      <c r="DF162" s="95">
        <v>0</v>
      </c>
      <c r="DG162" s="95">
        <v>0</v>
      </c>
      <c r="DH162" s="95">
        <v>0</v>
      </c>
      <c r="DI162" s="95">
        <v>0</v>
      </c>
      <c r="DJ162" s="95">
        <v>0</v>
      </c>
      <c r="DK162" s="95">
        <v>0</v>
      </c>
      <c r="DL162" s="95">
        <v>0</v>
      </c>
      <c r="DM162" s="95">
        <v>0</v>
      </c>
      <c r="DN162" s="95">
        <v>0</v>
      </c>
      <c r="DO162" s="95">
        <v>0</v>
      </c>
      <c r="DP162" s="95">
        <v>0</v>
      </c>
      <c r="DQ162" s="95">
        <v>0</v>
      </c>
      <c r="DR162" s="95">
        <v>0</v>
      </c>
      <c r="DS162" s="95">
        <v>0</v>
      </c>
      <c r="DT162" s="95">
        <v>0</v>
      </c>
      <c r="DU162" s="95">
        <v>0</v>
      </c>
      <c r="DV162" s="95">
        <v>0</v>
      </c>
      <c r="DW162" s="95">
        <v>0</v>
      </c>
      <c r="DX162" s="95">
        <v>0</v>
      </c>
      <c r="DY162" s="95">
        <v>0</v>
      </c>
      <c r="DZ162" s="95">
        <v>0</v>
      </c>
      <c r="EA162" s="95">
        <v>0</v>
      </c>
      <c r="EB162" s="95">
        <v>0</v>
      </c>
      <c r="EC162" s="95">
        <v>0</v>
      </c>
      <c r="ED162" s="95">
        <v>0</v>
      </c>
      <c r="EE162" s="95">
        <v>0</v>
      </c>
      <c r="EF162" s="95">
        <v>0</v>
      </c>
      <c r="EG162" s="95">
        <v>0</v>
      </c>
      <c r="EH162" s="95">
        <v>0</v>
      </c>
      <c r="EI162" s="95">
        <v>0</v>
      </c>
      <c r="EJ162" s="95">
        <v>130978572</v>
      </c>
      <c r="EK162" s="95">
        <v>0</v>
      </c>
      <c r="EL162" s="95">
        <v>0</v>
      </c>
      <c r="EM162" s="95">
        <v>0</v>
      </c>
      <c r="EN162" s="95">
        <v>0</v>
      </c>
      <c r="EO162" s="95">
        <v>0</v>
      </c>
      <c r="EP162" s="95">
        <v>0</v>
      </c>
      <c r="EQ162" s="95">
        <v>0</v>
      </c>
      <c r="ER162" s="95">
        <v>482090400</v>
      </c>
      <c r="ES162" s="95">
        <v>0</v>
      </c>
      <c r="ET162" s="95">
        <v>0</v>
      </c>
      <c r="EU162" s="95">
        <v>0</v>
      </c>
      <c r="EV162" s="95">
        <v>482090400</v>
      </c>
      <c r="EW162" s="95">
        <v>0</v>
      </c>
      <c r="EX162" s="95">
        <v>0</v>
      </c>
      <c r="EY162" s="95">
        <v>0</v>
      </c>
      <c r="EZ162" s="95">
        <v>75873000</v>
      </c>
      <c r="FA162" s="95">
        <v>0</v>
      </c>
      <c r="FB162" s="95">
        <v>0</v>
      </c>
      <c r="FC162" s="95">
        <v>0</v>
      </c>
      <c r="FD162" s="95">
        <v>50522000</v>
      </c>
      <c r="FE162" s="95">
        <v>0</v>
      </c>
      <c r="FF162" s="95">
        <v>0</v>
      </c>
      <c r="FG162" s="95">
        <v>0</v>
      </c>
      <c r="FH162" s="95">
        <v>37632000</v>
      </c>
      <c r="FI162" s="95">
        <v>0</v>
      </c>
      <c r="FJ162" s="95">
        <v>0</v>
      </c>
      <c r="FK162" s="95">
        <v>0</v>
      </c>
      <c r="FL162" s="95">
        <v>56400000</v>
      </c>
      <c r="FM162" s="95">
        <v>0</v>
      </c>
      <c r="FN162" s="95">
        <v>0</v>
      </c>
      <c r="FO162" s="95">
        <v>0</v>
      </c>
      <c r="FP162" s="95">
        <v>153639671</v>
      </c>
      <c r="FQ162" s="95">
        <v>0</v>
      </c>
      <c r="FR162" s="95">
        <v>0</v>
      </c>
      <c r="FS162" s="95">
        <v>0</v>
      </c>
      <c r="FT162" s="95">
        <v>61881183</v>
      </c>
      <c r="FU162" s="95">
        <v>0</v>
      </c>
      <c r="FV162" s="95">
        <v>0</v>
      </c>
      <c r="FW162" s="95">
        <v>0</v>
      </c>
      <c r="FX162" s="95">
        <v>48681108</v>
      </c>
      <c r="FY162" s="95">
        <v>0</v>
      </c>
      <c r="FZ162" s="95">
        <v>0</v>
      </c>
      <c r="GA162" s="95">
        <v>0</v>
      </c>
      <c r="GB162" s="95">
        <v>155608562</v>
      </c>
      <c r="GC162" s="95">
        <v>0</v>
      </c>
      <c r="GD162" s="95">
        <v>0</v>
      </c>
      <c r="GE162" s="95">
        <v>0</v>
      </c>
      <c r="GF162" s="95">
        <v>63099972</v>
      </c>
      <c r="GG162" s="95">
        <v>0</v>
      </c>
      <c r="GH162" s="95">
        <v>0</v>
      </c>
      <c r="GI162" s="95">
        <v>0</v>
      </c>
      <c r="GJ162" s="95">
        <v>51062576</v>
      </c>
      <c r="GK162" s="95">
        <v>0</v>
      </c>
      <c r="GL162" s="95">
        <v>0</v>
      </c>
      <c r="GM162" s="95">
        <v>0</v>
      </c>
      <c r="GN162" s="95">
        <v>163281436</v>
      </c>
      <c r="GO162" s="95">
        <v>0</v>
      </c>
      <c r="GP162" s="95">
        <v>0</v>
      </c>
      <c r="GQ162" s="95">
        <v>0</v>
      </c>
      <c r="GR162" s="95">
        <v>63262839</v>
      </c>
      <c r="GS162" s="95">
        <v>0</v>
      </c>
      <c r="GT162" s="95">
        <v>0</v>
      </c>
      <c r="GU162" s="95">
        <v>0</v>
      </c>
      <c r="GV162" s="95">
        <v>51186826</v>
      </c>
      <c r="GW162" s="95">
        <v>0</v>
      </c>
      <c r="GX162" s="95">
        <v>0</v>
      </c>
      <c r="GY162" s="95">
        <v>0</v>
      </c>
      <c r="GZ162" s="95">
        <v>0</v>
      </c>
    </row>
    <row r="163" spans="2:208" ht="17.25" hidden="1" outlineLevel="2" x14ac:dyDescent="0.3">
      <c r="B163" s="21">
        <v>30</v>
      </c>
      <c r="C163" s="24">
        <v>352</v>
      </c>
      <c r="D163" s="77"/>
      <c r="E163" s="52"/>
      <c r="F163" s="24">
        <v>352</v>
      </c>
      <c r="G163" s="80"/>
      <c r="H163" s="34" t="s">
        <v>142</v>
      </c>
      <c r="I163" s="95">
        <v>0</v>
      </c>
      <c r="J163" s="95">
        <v>0</v>
      </c>
      <c r="K163" s="95">
        <v>0</v>
      </c>
      <c r="L163" s="95">
        <v>0</v>
      </c>
      <c r="M163" s="95">
        <v>0</v>
      </c>
      <c r="N163" s="95">
        <v>0</v>
      </c>
      <c r="O163" s="95">
        <v>0</v>
      </c>
      <c r="P163" s="95">
        <v>0</v>
      </c>
      <c r="Q163" s="95">
        <v>0</v>
      </c>
      <c r="R163" s="95">
        <v>0</v>
      </c>
      <c r="S163" s="95">
        <v>0</v>
      </c>
      <c r="T163" s="95">
        <v>0</v>
      </c>
      <c r="U163" s="95">
        <v>0</v>
      </c>
      <c r="V163" s="95">
        <v>0</v>
      </c>
      <c r="W163" s="95">
        <v>0</v>
      </c>
      <c r="X163" s="95">
        <v>0</v>
      </c>
      <c r="Y163" s="95">
        <v>0</v>
      </c>
      <c r="Z163" s="95">
        <v>0</v>
      </c>
      <c r="AA163" s="95">
        <v>0</v>
      </c>
      <c r="AB163" s="95">
        <v>0</v>
      </c>
      <c r="AC163" s="95">
        <v>0</v>
      </c>
      <c r="AD163" s="95">
        <v>0</v>
      </c>
      <c r="AE163" s="95">
        <v>0</v>
      </c>
      <c r="AF163" s="95">
        <v>0</v>
      </c>
      <c r="AG163" s="95">
        <v>0</v>
      </c>
      <c r="AH163" s="95">
        <v>0</v>
      </c>
      <c r="AI163" s="95">
        <v>0</v>
      </c>
      <c r="AJ163" s="95">
        <v>0</v>
      </c>
      <c r="AK163" s="95">
        <v>0</v>
      </c>
      <c r="AL163" s="95">
        <v>0</v>
      </c>
      <c r="AM163" s="95">
        <v>0</v>
      </c>
      <c r="AN163" s="95">
        <v>0</v>
      </c>
      <c r="AO163" s="95">
        <v>0</v>
      </c>
      <c r="AP163" s="95">
        <v>0</v>
      </c>
      <c r="AQ163" s="95">
        <v>0</v>
      </c>
      <c r="AR163" s="95">
        <v>0</v>
      </c>
      <c r="AS163" s="95">
        <v>0</v>
      </c>
      <c r="AT163" s="95">
        <v>0</v>
      </c>
      <c r="AU163" s="95">
        <v>0</v>
      </c>
      <c r="AV163" s="95">
        <v>0</v>
      </c>
      <c r="AW163" s="95">
        <v>0</v>
      </c>
      <c r="AX163" s="95">
        <v>0</v>
      </c>
      <c r="AY163" s="95">
        <v>0</v>
      </c>
      <c r="AZ163" s="95">
        <v>0</v>
      </c>
      <c r="BA163" s="95">
        <v>0</v>
      </c>
      <c r="BB163" s="95">
        <v>0</v>
      </c>
      <c r="BC163" s="95">
        <v>0</v>
      </c>
      <c r="BD163" s="95">
        <v>0</v>
      </c>
      <c r="BE163" s="95">
        <v>0</v>
      </c>
      <c r="BF163" s="95">
        <v>0</v>
      </c>
      <c r="BG163" s="95">
        <v>0</v>
      </c>
      <c r="BH163" s="95">
        <v>0</v>
      </c>
      <c r="BI163" s="95">
        <v>0</v>
      </c>
      <c r="BJ163" s="95">
        <v>0</v>
      </c>
      <c r="BK163" s="95">
        <v>0</v>
      </c>
      <c r="BL163" s="95">
        <v>0</v>
      </c>
      <c r="BM163" s="95">
        <v>0</v>
      </c>
      <c r="BN163" s="95">
        <v>0</v>
      </c>
      <c r="BO163" s="95">
        <v>0</v>
      </c>
      <c r="BP163" s="95">
        <v>0</v>
      </c>
      <c r="BQ163" s="95">
        <v>0</v>
      </c>
      <c r="BR163" s="95">
        <v>0</v>
      </c>
      <c r="BS163" s="95">
        <v>0</v>
      </c>
      <c r="BT163" s="95">
        <v>0</v>
      </c>
      <c r="BU163" s="95">
        <v>0</v>
      </c>
      <c r="BV163" s="95">
        <v>0</v>
      </c>
      <c r="BW163" s="95">
        <v>0</v>
      </c>
      <c r="BX163" s="95">
        <v>0</v>
      </c>
      <c r="BY163" s="95">
        <v>0</v>
      </c>
      <c r="BZ163" s="95">
        <v>0</v>
      </c>
      <c r="CA163" s="95">
        <v>0</v>
      </c>
      <c r="CB163" s="95">
        <v>0</v>
      </c>
      <c r="CC163" s="95">
        <v>0</v>
      </c>
      <c r="CD163" s="95">
        <v>0</v>
      </c>
      <c r="CE163" s="95">
        <v>0</v>
      </c>
      <c r="CF163" s="95">
        <v>0</v>
      </c>
      <c r="CG163" s="95">
        <v>0</v>
      </c>
      <c r="CH163" s="95">
        <v>0</v>
      </c>
      <c r="CI163" s="95">
        <v>0</v>
      </c>
      <c r="CJ163" s="95">
        <v>0</v>
      </c>
      <c r="CK163" s="95">
        <v>0</v>
      </c>
      <c r="CL163" s="95">
        <v>0</v>
      </c>
      <c r="CM163" s="95">
        <v>0</v>
      </c>
      <c r="CN163" s="95">
        <v>0</v>
      </c>
      <c r="CO163" s="95">
        <v>0</v>
      </c>
      <c r="CP163" s="95">
        <v>0</v>
      </c>
      <c r="CQ163" s="95">
        <v>0</v>
      </c>
      <c r="CR163" s="95">
        <v>0</v>
      </c>
      <c r="CS163" s="95">
        <v>0</v>
      </c>
      <c r="CT163" s="95">
        <v>0</v>
      </c>
      <c r="CU163" s="95">
        <v>0</v>
      </c>
      <c r="CV163" s="95">
        <v>0</v>
      </c>
      <c r="CW163" s="95">
        <v>0</v>
      </c>
      <c r="CX163" s="95">
        <v>0</v>
      </c>
      <c r="CY163" s="95">
        <v>0</v>
      </c>
      <c r="CZ163" s="95">
        <v>0</v>
      </c>
      <c r="DA163" s="95">
        <v>0</v>
      </c>
      <c r="DB163" s="95">
        <v>0</v>
      </c>
      <c r="DC163" s="95">
        <v>0</v>
      </c>
      <c r="DD163" s="95">
        <v>0</v>
      </c>
      <c r="DE163" s="95">
        <v>0</v>
      </c>
      <c r="DF163" s="95">
        <v>0</v>
      </c>
      <c r="DG163" s="95">
        <v>0</v>
      </c>
      <c r="DH163" s="95">
        <v>0</v>
      </c>
      <c r="DI163" s="95">
        <v>0</v>
      </c>
      <c r="DJ163" s="95">
        <v>0</v>
      </c>
      <c r="DK163" s="95">
        <v>0</v>
      </c>
      <c r="DL163" s="95">
        <v>0</v>
      </c>
      <c r="DM163" s="95">
        <v>0</v>
      </c>
      <c r="DN163" s="95">
        <v>0</v>
      </c>
      <c r="DO163" s="95">
        <v>0</v>
      </c>
      <c r="DP163" s="95">
        <v>0</v>
      </c>
      <c r="DQ163" s="95">
        <v>0</v>
      </c>
      <c r="DR163" s="95">
        <v>0</v>
      </c>
      <c r="DS163" s="95">
        <v>0</v>
      </c>
      <c r="DT163" s="95">
        <v>0</v>
      </c>
      <c r="DU163" s="95">
        <v>0</v>
      </c>
      <c r="DV163" s="95">
        <v>0</v>
      </c>
      <c r="DW163" s="95">
        <v>0</v>
      </c>
      <c r="DX163" s="95">
        <v>0</v>
      </c>
      <c r="DY163" s="95">
        <v>0</v>
      </c>
      <c r="DZ163" s="95">
        <v>0</v>
      </c>
      <c r="EA163" s="95">
        <v>0</v>
      </c>
      <c r="EB163" s="95">
        <v>0</v>
      </c>
      <c r="EC163" s="95">
        <v>0</v>
      </c>
      <c r="ED163" s="95">
        <v>0</v>
      </c>
      <c r="EE163" s="95">
        <v>0</v>
      </c>
      <c r="EF163" s="95">
        <v>108606500</v>
      </c>
      <c r="EG163" s="95">
        <v>0</v>
      </c>
      <c r="EH163" s="95">
        <v>0</v>
      </c>
      <c r="EI163" s="95">
        <v>0</v>
      </c>
      <c r="EJ163" s="95">
        <v>0</v>
      </c>
      <c r="EK163" s="95">
        <v>0</v>
      </c>
      <c r="EL163" s="95">
        <v>0</v>
      </c>
      <c r="EM163" s="95">
        <v>0</v>
      </c>
      <c r="EN163" s="95">
        <v>0</v>
      </c>
      <c r="EO163" s="95">
        <v>0</v>
      </c>
      <c r="EP163" s="95">
        <v>0</v>
      </c>
      <c r="EQ163" s="95">
        <v>0</v>
      </c>
      <c r="ER163" s="95">
        <v>0</v>
      </c>
      <c r="ES163" s="95">
        <v>0</v>
      </c>
      <c r="ET163" s="95">
        <v>0</v>
      </c>
      <c r="EU163" s="95">
        <v>0</v>
      </c>
      <c r="EV163" s="95">
        <v>0</v>
      </c>
      <c r="EW163" s="95">
        <v>0</v>
      </c>
      <c r="EX163" s="95">
        <v>0</v>
      </c>
      <c r="EY163" s="95">
        <v>0</v>
      </c>
      <c r="EZ163" s="95">
        <v>3376000.0000000005</v>
      </c>
      <c r="FA163" s="95">
        <v>0</v>
      </c>
      <c r="FB163" s="95">
        <v>0</v>
      </c>
      <c r="FC163" s="95">
        <v>0</v>
      </c>
      <c r="FD163" s="95">
        <v>3206000</v>
      </c>
      <c r="FE163" s="95">
        <v>0</v>
      </c>
      <c r="FF163" s="95">
        <v>0</v>
      </c>
      <c r="FG163" s="95">
        <v>0</v>
      </c>
      <c r="FH163" s="95">
        <v>3073000</v>
      </c>
      <c r="FI163" s="95">
        <v>0</v>
      </c>
      <c r="FJ163" s="95">
        <v>0</v>
      </c>
      <c r="FK163" s="95">
        <v>0</v>
      </c>
      <c r="FL163" s="95">
        <v>6149000</v>
      </c>
      <c r="FM163" s="95">
        <v>0</v>
      </c>
      <c r="FN163" s="95">
        <v>0</v>
      </c>
      <c r="FO163" s="95">
        <v>0</v>
      </c>
      <c r="FP163" s="95">
        <v>6978842</v>
      </c>
      <c r="FQ163" s="95">
        <v>0</v>
      </c>
      <c r="FR163" s="95">
        <v>0</v>
      </c>
      <c r="FS163" s="95">
        <v>0</v>
      </c>
      <c r="FT163" s="95">
        <v>6175664</v>
      </c>
      <c r="FU163" s="95">
        <v>0</v>
      </c>
      <c r="FV163" s="95">
        <v>0</v>
      </c>
      <c r="FW163" s="95">
        <v>0</v>
      </c>
      <c r="FX163" s="95">
        <v>5999064</v>
      </c>
      <c r="FY163" s="95">
        <v>0</v>
      </c>
      <c r="FZ163" s="95">
        <v>0</v>
      </c>
      <c r="GA163" s="95">
        <v>0</v>
      </c>
      <c r="GB163" s="95">
        <v>7425286</v>
      </c>
      <c r="GC163" s="95">
        <v>0</v>
      </c>
      <c r="GD163" s="95">
        <v>0</v>
      </c>
      <c r="GE163" s="95">
        <v>0</v>
      </c>
      <c r="GF163" s="95">
        <v>6599580</v>
      </c>
      <c r="GG163" s="95">
        <v>0</v>
      </c>
      <c r="GH163" s="95">
        <v>0</v>
      </c>
      <c r="GI163" s="95">
        <v>0</v>
      </c>
      <c r="GJ163" s="95">
        <v>6432228</v>
      </c>
      <c r="GK163" s="95">
        <v>0</v>
      </c>
      <c r="GL163" s="95">
        <v>0</v>
      </c>
      <c r="GM163" s="95">
        <v>0</v>
      </c>
      <c r="GN163" s="95">
        <v>7465015</v>
      </c>
      <c r="GO163" s="95">
        <v>0</v>
      </c>
      <c r="GP163" s="95">
        <v>0</v>
      </c>
      <c r="GQ163" s="95">
        <v>0</v>
      </c>
      <c r="GR163" s="95">
        <v>6632283</v>
      </c>
      <c r="GS163" s="95">
        <v>0</v>
      </c>
      <c r="GT163" s="95">
        <v>0</v>
      </c>
      <c r="GU163" s="95">
        <v>0</v>
      </c>
      <c r="GV163" s="95">
        <v>6435497</v>
      </c>
      <c r="GW163" s="95">
        <v>0</v>
      </c>
      <c r="GX163" s="95">
        <v>0</v>
      </c>
      <c r="GY163" s="95">
        <v>0</v>
      </c>
      <c r="GZ163" s="95">
        <v>0</v>
      </c>
    </row>
    <row r="164" spans="2:208" ht="17.25" hidden="1" outlineLevel="2" x14ac:dyDescent="0.3">
      <c r="B164" s="21">
        <v>30</v>
      </c>
      <c r="C164" s="24">
        <v>353</v>
      </c>
      <c r="D164" s="77"/>
      <c r="E164" s="52"/>
      <c r="F164" s="24">
        <v>353</v>
      </c>
      <c r="G164" s="80"/>
      <c r="H164" s="34" t="s">
        <v>143</v>
      </c>
      <c r="I164" s="95">
        <v>0</v>
      </c>
      <c r="J164" s="95">
        <v>0</v>
      </c>
      <c r="K164" s="95">
        <v>0</v>
      </c>
      <c r="L164" s="95">
        <v>20000000</v>
      </c>
      <c r="M164" s="95">
        <v>0</v>
      </c>
      <c r="N164" s="95">
        <v>0</v>
      </c>
      <c r="O164" s="95">
        <v>0</v>
      </c>
      <c r="P164" s="95">
        <v>20000000</v>
      </c>
      <c r="Q164" s="95">
        <v>0</v>
      </c>
      <c r="R164" s="95">
        <v>0</v>
      </c>
      <c r="S164" s="95">
        <v>0</v>
      </c>
      <c r="T164" s="95">
        <v>20000000</v>
      </c>
      <c r="U164" s="95">
        <v>0</v>
      </c>
      <c r="V164" s="95">
        <v>0</v>
      </c>
      <c r="W164" s="95">
        <v>0</v>
      </c>
      <c r="X164" s="95">
        <v>20000000</v>
      </c>
      <c r="Y164" s="95">
        <v>0</v>
      </c>
      <c r="Z164" s="95">
        <v>0</v>
      </c>
      <c r="AA164" s="95">
        <v>0</v>
      </c>
      <c r="AB164" s="95">
        <v>20000000</v>
      </c>
      <c r="AC164" s="95">
        <v>0</v>
      </c>
      <c r="AD164" s="95">
        <v>0</v>
      </c>
      <c r="AE164" s="95">
        <v>0</v>
      </c>
      <c r="AF164" s="95">
        <v>20000000</v>
      </c>
      <c r="AG164" s="95">
        <v>0</v>
      </c>
      <c r="AH164" s="95">
        <v>0</v>
      </c>
      <c r="AI164" s="95">
        <v>0</v>
      </c>
      <c r="AJ164" s="95">
        <v>20000000</v>
      </c>
      <c r="AK164" s="95">
        <v>0</v>
      </c>
      <c r="AL164" s="95">
        <v>0</v>
      </c>
      <c r="AM164" s="95">
        <v>0</v>
      </c>
      <c r="AN164" s="95">
        <v>20000000</v>
      </c>
      <c r="AO164" s="95">
        <v>0</v>
      </c>
      <c r="AP164" s="95">
        <v>0</v>
      </c>
      <c r="AQ164" s="95">
        <v>0</v>
      </c>
      <c r="AR164" s="95">
        <v>0</v>
      </c>
      <c r="AS164" s="95">
        <v>0</v>
      </c>
      <c r="AT164" s="95">
        <v>0</v>
      </c>
      <c r="AU164" s="95">
        <v>0</v>
      </c>
      <c r="AV164" s="95">
        <v>0</v>
      </c>
      <c r="AW164" s="95">
        <v>0</v>
      </c>
      <c r="AX164" s="95">
        <v>0</v>
      </c>
      <c r="AY164" s="95">
        <v>0</v>
      </c>
      <c r="AZ164" s="95">
        <v>0</v>
      </c>
      <c r="BA164" s="95">
        <v>0</v>
      </c>
      <c r="BB164" s="95">
        <v>0</v>
      </c>
      <c r="BC164" s="95">
        <v>0</v>
      </c>
      <c r="BD164" s="95">
        <v>0</v>
      </c>
      <c r="BE164" s="95">
        <v>0</v>
      </c>
      <c r="BF164" s="95">
        <v>0</v>
      </c>
      <c r="BG164" s="95">
        <v>0</v>
      </c>
      <c r="BH164" s="95">
        <v>0</v>
      </c>
      <c r="BI164" s="95">
        <v>0</v>
      </c>
      <c r="BJ164" s="95">
        <v>0</v>
      </c>
      <c r="BK164" s="95">
        <v>0</v>
      </c>
      <c r="BL164" s="95">
        <v>0</v>
      </c>
      <c r="BM164" s="95">
        <v>15641000</v>
      </c>
      <c r="BN164" s="95">
        <v>0</v>
      </c>
      <c r="BO164" s="95">
        <v>0</v>
      </c>
      <c r="BP164" s="95">
        <v>15641000</v>
      </c>
      <c r="BQ164" s="95">
        <v>0</v>
      </c>
      <c r="BR164" s="95">
        <v>0</v>
      </c>
      <c r="BS164" s="95">
        <v>0</v>
      </c>
      <c r="BT164" s="95">
        <v>7212000</v>
      </c>
      <c r="BU164" s="95">
        <v>2064000</v>
      </c>
      <c r="BV164" s="95">
        <v>0</v>
      </c>
      <c r="BW164" s="95">
        <v>0</v>
      </c>
      <c r="BX164" s="95">
        <v>2064000</v>
      </c>
      <c r="BY164" s="95">
        <v>3075000</v>
      </c>
      <c r="BZ164" s="95">
        <v>0</v>
      </c>
      <c r="CA164" s="95">
        <v>0</v>
      </c>
      <c r="CB164" s="95">
        <v>3075000</v>
      </c>
      <c r="CC164" s="95">
        <v>1860000</v>
      </c>
      <c r="CD164" s="95">
        <v>0</v>
      </c>
      <c r="CE164" s="95">
        <v>0</v>
      </c>
      <c r="CF164" s="95">
        <v>1860000</v>
      </c>
      <c r="CG164" s="95">
        <v>0</v>
      </c>
      <c r="CH164" s="95">
        <v>0</v>
      </c>
      <c r="CI164" s="95">
        <v>0</v>
      </c>
      <c r="CJ164" s="95">
        <v>0</v>
      </c>
      <c r="CK164" s="95">
        <v>0</v>
      </c>
      <c r="CL164" s="95">
        <v>0</v>
      </c>
      <c r="CM164" s="95">
        <v>0</v>
      </c>
      <c r="CN164" s="95">
        <v>0</v>
      </c>
      <c r="CO164" s="95">
        <v>0</v>
      </c>
      <c r="CP164" s="95">
        <v>0</v>
      </c>
      <c r="CQ164" s="95">
        <v>0</v>
      </c>
      <c r="CR164" s="95">
        <v>0</v>
      </c>
      <c r="CS164" s="95">
        <v>0</v>
      </c>
      <c r="CT164" s="95">
        <v>0</v>
      </c>
      <c r="CU164" s="95">
        <v>0</v>
      </c>
      <c r="CV164" s="95">
        <v>0</v>
      </c>
      <c r="CW164" s="95">
        <v>0</v>
      </c>
      <c r="CX164" s="95">
        <v>0</v>
      </c>
      <c r="CY164" s="95">
        <v>0</v>
      </c>
      <c r="CZ164" s="95">
        <v>0</v>
      </c>
      <c r="DA164" s="95">
        <v>0</v>
      </c>
      <c r="DB164" s="95">
        <v>0</v>
      </c>
      <c r="DC164" s="95">
        <v>0</v>
      </c>
      <c r="DD164" s="95">
        <v>0</v>
      </c>
      <c r="DE164" s="95">
        <v>0</v>
      </c>
      <c r="DF164" s="95">
        <v>0</v>
      </c>
      <c r="DG164" s="95">
        <v>0</v>
      </c>
      <c r="DH164" s="95">
        <v>0</v>
      </c>
      <c r="DI164" s="95">
        <v>0</v>
      </c>
      <c r="DJ164" s="95">
        <v>0</v>
      </c>
      <c r="DK164" s="95">
        <v>0</v>
      </c>
      <c r="DL164" s="95">
        <v>0</v>
      </c>
      <c r="DM164" s="95">
        <v>0</v>
      </c>
      <c r="DN164" s="95">
        <v>0</v>
      </c>
      <c r="DO164" s="95">
        <v>0</v>
      </c>
      <c r="DP164" s="95">
        <v>0</v>
      </c>
      <c r="DQ164" s="95">
        <v>0</v>
      </c>
      <c r="DR164" s="95">
        <v>0</v>
      </c>
      <c r="DS164" s="95">
        <v>0</v>
      </c>
      <c r="DT164" s="95">
        <v>0</v>
      </c>
      <c r="DU164" s="95">
        <v>0</v>
      </c>
      <c r="DV164" s="95">
        <v>0</v>
      </c>
      <c r="DW164" s="95">
        <v>0</v>
      </c>
      <c r="DX164" s="95">
        <v>0</v>
      </c>
      <c r="DY164" s="95">
        <v>0</v>
      </c>
      <c r="DZ164" s="95">
        <v>0</v>
      </c>
      <c r="EA164" s="95">
        <v>0</v>
      </c>
      <c r="EB164" s="95">
        <v>0</v>
      </c>
      <c r="EC164" s="95">
        <v>0</v>
      </c>
      <c r="ED164" s="95">
        <v>0</v>
      </c>
      <c r="EE164" s="95">
        <v>0</v>
      </c>
      <c r="EF164" s="95">
        <v>0</v>
      </c>
      <c r="EG164" s="95">
        <v>0</v>
      </c>
      <c r="EH164" s="95">
        <v>0</v>
      </c>
      <c r="EI164" s="95">
        <v>0</v>
      </c>
      <c r="EJ164" s="95">
        <v>0</v>
      </c>
      <c r="EK164" s="95">
        <v>0</v>
      </c>
      <c r="EL164" s="95">
        <v>0</v>
      </c>
      <c r="EM164" s="95">
        <v>0</v>
      </c>
      <c r="EN164" s="95">
        <v>0</v>
      </c>
      <c r="EO164" s="95">
        <v>0</v>
      </c>
      <c r="EP164" s="95">
        <v>0</v>
      </c>
      <c r="EQ164" s="95">
        <v>0</v>
      </c>
      <c r="ER164" s="95">
        <v>0</v>
      </c>
      <c r="ES164" s="95">
        <v>0</v>
      </c>
      <c r="ET164" s="95">
        <v>0</v>
      </c>
      <c r="EU164" s="95">
        <v>0</v>
      </c>
      <c r="EV164" s="95">
        <v>0</v>
      </c>
      <c r="EW164" s="95">
        <v>0</v>
      </c>
      <c r="EX164" s="95">
        <v>0</v>
      </c>
      <c r="EY164" s="95">
        <v>0</v>
      </c>
      <c r="EZ164" s="95">
        <v>20624000</v>
      </c>
      <c r="FA164" s="95">
        <v>0</v>
      </c>
      <c r="FB164" s="95">
        <v>0</v>
      </c>
      <c r="FC164" s="95">
        <v>0</v>
      </c>
      <c r="FD164" s="95">
        <v>19535000</v>
      </c>
      <c r="FE164" s="95">
        <v>0</v>
      </c>
      <c r="FF164" s="95">
        <v>0</v>
      </c>
      <c r="FG164" s="95">
        <v>0</v>
      </c>
      <c r="FH164" s="95">
        <v>18662000</v>
      </c>
      <c r="FI164" s="95">
        <v>0</v>
      </c>
      <c r="FJ164" s="95">
        <v>0</v>
      </c>
      <c r="FK164" s="95">
        <v>0</v>
      </c>
      <c r="FL164" s="95">
        <v>37140000</v>
      </c>
      <c r="FM164" s="95">
        <v>0</v>
      </c>
      <c r="FN164" s="95">
        <v>0</v>
      </c>
      <c r="FO164" s="95">
        <v>0</v>
      </c>
      <c r="FP164" s="95">
        <v>43181163</v>
      </c>
      <c r="FQ164" s="95">
        <v>0</v>
      </c>
      <c r="FR164" s="95">
        <v>0</v>
      </c>
      <c r="FS164" s="95">
        <v>0</v>
      </c>
      <c r="FT164" s="95">
        <v>40025823</v>
      </c>
      <c r="FU164" s="95">
        <v>0</v>
      </c>
      <c r="FV164" s="95">
        <v>0</v>
      </c>
      <c r="FW164" s="95">
        <v>0</v>
      </c>
      <c r="FX164" s="95">
        <v>39332115</v>
      </c>
      <c r="FY164" s="95">
        <v>0</v>
      </c>
      <c r="FZ164" s="95">
        <v>0</v>
      </c>
      <c r="GA164" s="95">
        <v>0</v>
      </c>
      <c r="GB164" s="95">
        <v>44935053</v>
      </c>
      <c r="GC164" s="95">
        <v>0</v>
      </c>
      <c r="GD164" s="95">
        <v>0</v>
      </c>
      <c r="GE164" s="95">
        <v>0</v>
      </c>
      <c r="GF164" s="95">
        <v>41691207</v>
      </c>
      <c r="GG164" s="95">
        <v>0</v>
      </c>
      <c r="GH164" s="95">
        <v>0</v>
      </c>
      <c r="GI164" s="95">
        <v>0</v>
      </c>
      <c r="GJ164" s="95">
        <v>41033755</v>
      </c>
      <c r="GK164" s="95">
        <v>0</v>
      </c>
      <c r="GL164" s="95">
        <v>0</v>
      </c>
      <c r="GM164" s="95">
        <v>0</v>
      </c>
      <c r="GN164" s="95">
        <v>29326846</v>
      </c>
      <c r="GO164" s="95">
        <v>0</v>
      </c>
      <c r="GP164" s="95">
        <v>0</v>
      </c>
      <c r="GQ164" s="95">
        <v>0</v>
      </c>
      <c r="GR164" s="95">
        <v>26055399</v>
      </c>
      <c r="GS164" s="95">
        <v>0</v>
      </c>
      <c r="GT164" s="95">
        <v>0</v>
      </c>
      <c r="GU164" s="95">
        <v>0</v>
      </c>
      <c r="GV164" s="95">
        <v>25282312</v>
      </c>
      <c r="GW164" s="95">
        <v>0</v>
      </c>
      <c r="GX164" s="95">
        <v>0</v>
      </c>
      <c r="GY164" s="95">
        <v>0</v>
      </c>
      <c r="GZ164" s="95">
        <v>0</v>
      </c>
    </row>
    <row r="165" spans="2:208" s="25" customFormat="1" ht="17.25" hidden="1" outlineLevel="1" x14ac:dyDescent="0.3">
      <c r="B165" s="183">
        <v>30</v>
      </c>
      <c r="C165" s="51">
        <v>36</v>
      </c>
      <c r="D165" s="75"/>
      <c r="E165" s="51">
        <v>36</v>
      </c>
      <c r="F165" s="51"/>
      <c r="G165" s="76"/>
      <c r="H165" s="37" t="s">
        <v>144</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96">
        <v>0</v>
      </c>
      <c r="AC165" s="96">
        <v>0</v>
      </c>
      <c r="AD165" s="96">
        <v>0</v>
      </c>
      <c r="AE165" s="96">
        <v>0</v>
      </c>
      <c r="AF165" s="96">
        <v>0</v>
      </c>
      <c r="AG165" s="96">
        <v>0</v>
      </c>
      <c r="AH165" s="96">
        <v>0</v>
      </c>
      <c r="AI165" s="96">
        <v>0</v>
      </c>
      <c r="AJ165" s="96">
        <v>0</v>
      </c>
      <c r="AK165" s="96">
        <v>0</v>
      </c>
      <c r="AL165" s="96">
        <v>0</v>
      </c>
      <c r="AM165" s="96">
        <v>0</v>
      </c>
      <c r="AN165" s="96">
        <v>0</v>
      </c>
      <c r="AO165" s="96">
        <v>0</v>
      </c>
      <c r="AP165" s="96">
        <v>0</v>
      </c>
      <c r="AQ165" s="96">
        <v>0</v>
      </c>
      <c r="AR165" s="96">
        <v>0</v>
      </c>
      <c r="AS165" s="96">
        <v>0</v>
      </c>
      <c r="AT165" s="96">
        <v>0</v>
      </c>
      <c r="AU165" s="96">
        <v>0</v>
      </c>
      <c r="AV165" s="96">
        <v>0</v>
      </c>
      <c r="AW165" s="96">
        <v>0</v>
      </c>
      <c r="AX165" s="96">
        <v>0</v>
      </c>
      <c r="AY165" s="96">
        <v>0</v>
      </c>
      <c r="AZ165" s="96">
        <v>0</v>
      </c>
      <c r="BA165" s="96">
        <v>0</v>
      </c>
      <c r="BB165" s="96">
        <v>0</v>
      </c>
      <c r="BC165" s="96">
        <v>0</v>
      </c>
      <c r="BD165" s="96">
        <v>0</v>
      </c>
      <c r="BE165" s="96">
        <v>0</v>
      </c>
      <c r="BF165" s="96">
        <v>0</v>
      </c>
      <c r="BG165" s="96">
        <v>0</v>
      </c>
      <c r="BH165" s="96">
        <v>0</v>
      </c>
      <c r="BI165" s="96">
        <v>0</v>
      </c>
      <c r="BJ165" s="96">
        <v>0</v>
      </c>
      <c r="BK165" s="96">
        <v>0</v>
      </c>
      <c r="BL165" s="96">
        <v>0</v>
      </c>
      <c r="BM165" s="96">
        <v>23736642</v>
      </c>
      <c r="BN165" s="96">
        <v>8082000</v>
      </c>
      <c r="BO165" s="96">
        <v>0</v>
      </c>
      <c r="BP165" s="96">
        <v>45447000</v>
      </c>
      <c r="BQ165" s="96">
        <v>29836000</v>
      </c>
      <c r="BR165" s="96">
        <v>2217000</v>
      </c>
      <c r="BS165" s="96">
        <v>0</v>
      </c>
      <c r="BT165" s="96">
        <v>17629000</v>
      </c>
      <c r="BU165" s="96">
        <v>5336000</v>
      </c>
      <c r="BV165" s="96">
        <v>1146000</v>
      </c>
      <c r="BW165" s="96">
        <v>0</v>
      </c>
      <c r="BX165" s="96">
        <v>6482000</v>
      </c>
      <c r="BY165" s="96">
        <v>8146000</v>
      </c>
      <c r="BZ165" s="96">
        <v>1762000</v>
      </c>
      <c r="CA165" s="96">
        <v>0</v>
      </c>
      <c r="CB165" s="96">
        <v>9908000</v>
      </c>
      <c r="CC165" s="96">
        <v>4385000</v>
      </c>
      <c r="CD165" s="96">
        <v>548000</v>
      </c>
      <c r="CE165" s="96">
        <v>0</v>
      </c>
      <c r="CF165" s="96">
        <v>4933000</v>
      </c>
      <c r="CG165" s="96">
        <v>0</v>
      </c>
      <c r="CH165" s="96">
        <v>0</v>
      </c>
      <c r="CI165" s="96">
        <v>0</v>
      </c>
      <c r="CJ165" s="96">
        <v>0</v>
      </c>
      <c r="CK165" s="96">
        <v>0</v>
      </c>
      <c r="CL165" s="96">
        <v>0</v>
      </c>
      <c r="CM165" s="96">
        <v>0</v>
      </c>
      <c r="CN165" s="96">
        <v>141000000</v>
      </c>
      <c r="CO165" s="96">
        <v>0</v>
      </c>
      <c r="CP165" s="96">
        <v>0</v>
      </c>
      <c r="CQ165" s="96">
        <v>0</v>
      </c>
      <c r="CR165" s="96">
        <v>165000000</v>
      </c>
      <c r="CS165" s="96">
        <v>0</v>
      </c>
      <c r="CT165" s="96">
        <v>0</v>
      </c>
      <c r="CU165" s="96">
        <v>0</v>
      </c>
      <c r="CV165" s="96">
        <v>0</v>
      </c>
      <c r="CW165" s="96">
        <v>0</v>
      </c>
      <c r="CX165" s="96">
        <v>0</v>
      </c>
      <c r="CY165" s="96">
        <v>0</v>
      </c>
      <c r="CZ165" s="96">
        <v>0</v>
      </c>
      <c r="DA165" s="96">
        <v>0</v>
      </c>
      <c r="DB165" s="96">
        <v>0</v>
      </c>
      <c r="DC165" s="96">
        <v>0</v>
      </c>
      <c r="DD165" s="96">
        <v>0</v>
      </c>
      <c r="DE165" s="96">
        <v>0</v>
      </c>
      <c r="DF165" s="96">
        <v>0</v>
      </c>
      <c r="DG165" s="96">
        <v>0</v>
      </c>
      <c r="DH165" s="96">
        <v>35086698.337967798</v>
      </c>
      <c r="DI165" s="96">
        <v>0</v>
      </c>
      <c r="DJ165" s="96">
        <v>0</v>
      </c>
      <c r="DK165" s="96">
        <v>0</v>
      </c>
      <c r="DL165" s="96">
        <v>51486041.778960317</v>
      </c>
      <c r="DM165" s="96">
        <v>0</v>
      </c>
      <c r="DN165" s="96">
        <v>0</v>
      </c>
      <c r="DO165" s="96">
        <v>0</v>
      </c>
      <c r="DP165" s="96">
        <v>82159625.071562514</v>
      </c>
      <c r="DQ165" s="96">
        <v>0</v>
      </c>
      <c r="DR165" s="96">
        <v>0</v>
      </c>
      <c r="DS165" s="96">
        <v>0</v>
      </c>
      <c r="DT165" s="96">
        <v>137132821.27949184</v>
      </c>
      <c r="DU165" s="96">
        <v>0</v>
      </c>
      <c r="DV165" s="96">
        <v>0</v>
      </c>
      <c r="DW165" s="96">
        <v>0</v>
      </c>
      <c r="DX165" s="96">
        <v>234755490.26364115</v>
      </c>
      <c r="DY165" s="96">
        <v>0</v>
      </c>
      <c r="DZ165" s="96">
        <v>0</v>
      </c>
      <c r="EA165" s="96">
        <v>0</v>
      </c>
      <c r="EB165" s="96">
        <v>280622714.51026905</v>
      </c>
      <c r="EC165" s="96">
        <v>0</v>
      </c>
      <c r="ED165" s="96">
        <v>0</v>
      </c>
      <c r="EE165" s="96">
        <v>0</v>
      </c>
      <c r="EF165" s="96">
        <v>81978000</v>
      </c>
      <c r="EG165" s="96">
        <v>0</v>
      </c>
      <c r="EH165" s="96">
        <v>0</v>
      </c>
      <c r="EI165" s="96">
        <v>0</v>
      </c>
      <c r="EJ165" s="96">
        <v>60906859</v>
      </c>
      <c r="EK165" s="96">
        <v>0</v>
      </c>
      <c r="EL165" s="96">
        <v>0</v>
      </c>
      <c r="EM165" s="96">
        <v>0</v>
      </c>
      <c r="EN165" s="96">
        <v>0</v>
      </c>
      <c r="EO165" s="96">
        <v>0</v>
      </c>
      <c r="EP165" s="96">
        <v>0</v>
      </c>
      <c r="EQ165" s="96">
        <v>0</v>
      </c>
      <c r="ER165" s="96">
        <v>48436800</v>
      </c>
      <c r="ES165" s="96">
        <v>0</v>
      </c>
      <c r="ET165" s="96">
        <v>0</v>
      </c>
      <c r="EU165" s="96">
        <v>0</v>
      </c>
      <c r="EV165" s="96">
        <v>48436800</v>
      </c>
      <c r="EW165" s="96">
        <v>0</v>
      </c>
      <c r="EX165" s="96">
        <v>0</v>
      </c>
      <c r="EY165" s="96">
        <v>0</v>
      </c>
      <c r="EZ165" s="96">
        <v>50804000</v>
      </c>
      <c r="FA165" s="96">
        <v>0</v>
      </c>
      <c r="FB165" s="96">
        <v>0</v>
      </c>
      <c r="FC165" s="96">
        <v>0</v>
      </c>
      <c r="FD165" s="96">
        <v>33423000</v>
      </c>
      <c r="FE165" s="96">
        <v>0</v>
      </c>
      <c r="FF165" s="96">
        <v>0</v>
      </c>
      <c r="FG165" s="96">
        <v>0</v>
      </c>
      <c r="FH165" s="96">
        <v>32733000</v>
      </c>
      <c r="FI165" s="96">
        <v>0</v>
      </c>
      <c r="FJ165" s="96">
        <v>0</v>
      </c>
      <c r="FK165" s="96">
        <v>0</v>
      </c>
      <c r="FL165" s="96">
        <v>50853000</v>
      </c>
      <c r="FM165" s="96">
        <v>0</v>
      </c>
      <c r="FN165" s="96">
        <v>0</v>
      </c>
      <c r="FO165" s="96">
        <v>0</v>
      </c>
      <c r="FP165" s="96">
        <v>47117199</v>
      </c>
      <c r="FQ165" s="96">
        <v>0</v>
      </c>
      <c r="FR165" s="96">
        <v>0</v>
      </c>
      <c r="FS165" s="96">
        <v>0</v>
      </c>
      <c r="FT165" s="96">
        <v>22654436</v>
      </c>
      <c r="FU165" s="96">
        <v>0</v>
      </c>
      <c r="FV165" s="96">
        <v>0</v>
      </c>
      <c r="FW165" s="96">
        <v>0</v>
      </c>
      <c r="FX165" s="96">
        <v>20762676</v>
      </c>
      <c r="FY165" s="96">
        <v>0</v>
      </c>
      <c r="FZ165" s="96">
        <v>0</v>
      </c>
      <c r="GA165" s="96">
        <v>0</v>
      </c>
      <c r="GB165" s="96">
        <v>47944940</v>
      </c>
      <c r="GC165" s="96">
        <v>0</v>
      </c>
      <c r="GD165" s="96">
        <v>0</v>
      </c>
      <c r="GE165" s="96">
        <v>0</v>
      </c>
      <c r="GF165" s="96">
        <v>23212794</v>
      </c>
      <c r="GG165" s="96">
        <v>0</v>
      </c>
      <c r="GH165" s="96">
        <v>0</v>
      </c>
      <c r="GI165" s="96">
        <v>0</v>
      </c>
      <c r="GJ165" s="96">
        <v>21328317</v>
      </c>
      <c r="GK165" s="96">
        <v>0</v>
      </c>
      <c r="GL165" s="96">
        <v>0</v>
      </c>
      <c r="GM165" s="96">
        <v>0</v>
      </c>
      <c r="GN165" s="96">
        <v>50636244</v>
      </c>
      <c r="GO165" s="96">
        <v>0</v>
      </c>
      <c r="GP165" s="96">
        <v>0</v>
      </c>
      <c r="GQ165" s="96">
        <v>0</v>
      </c>
      <c r="GR165" s="96">
        <v>23443913</v>
      </c>
      <c r="GS165" s="96">
        <v>0</v>
      </c>
      <c r="GT165" s="96">
        <v>0</v>
      </c>
      <c r="GU165" s="96">
        <v>0</v>
      </c>
      <c r="GV165" s="96">
        <v>21505139</v>
      </c>
      <c r="GW165" s="96">
        <v>0</v>
      </c>
      <c r="GX165" s="96">
        <v>0</v>
      </c>
      <c r="GY165" s="96">
        <v>0</v>
      </c>
      <c r="GZ165" s="96">
        <v>0</v>
      </c>
    </row>
    <row r="166" spans="2:208" ht="17.25" hidden="1" outlineLevel="2" x14ac:dyDescent="0.3">
      <c r="B166" s="21">
        <v>30</v>
      </c>
      <c r="C166" s="24">
        <v>361</v>
      </c>
      <c r="D166" s="77"/>
      <c r="E166" s="52"/>
      <c r="F166" s="24">
        <v>361</v>
      </c>
      <c r="G166" s="80"/>
      <c r="H166" s="34" t="s">
        <v>141</v>
      </c>
      <c r="I166" s="95">
        <v>0</v>
      </c>
      <c r="J166" s="95">
        <v>0</v>
      </c>
      <c r="K166" s="95">
        <v>0</v>
      </c>
      <c r="L166" s="95">
        <v>0</v>
      </c>
      <c r="M166" s="95">
        <v>0</v>
      </c>
      <c r="N166" s="95">
        <v>0</v>
      </c>
      <c r="O166" s="95">
        <v>0</v>
      </c>
      <c r="P166" s="95">
        <v>0</v>
      </c>
      <c r="Q166" s="95">
        <v>0</v>
      </c>
      <c r="R166" s="95">
        <v>0</v>
      </c>
      <c r="S166" s="95">
        <v>0</v>
      </c>
      <c r="T166" s="95">
        <v>0</v>
      </c>
      <c r="U166" s="95">
        <v>0</v>
      </c>
      <c r="V166" s="95">
        <v>0</v>
      </c>
      <c r="W166" s="95">
        <v>0</v>
      </c>
      <c r="X166" s="95">
        <v>0</v>
      </c>
      <c r="Y166" s="95">
        <v>0</v>
      </c>
      <c r="Z166" s="95">
        <v>0</v>
      </c>
      <c r="AA166" s="95">
        <v>0</v>
      </c>
      <c r="AB166" s="95">
        <v>0</v>
      </c>
      <c r="AC166" s="95">
        <v>0</v>
      </c>
      <c r="AD166" s="95">
        <v>0</v>
      </c>
      <c r="AE166" s="95">
        <v>0</v>
      </c>
      <c r="AF166" s="95">
        <v>0</v>
      </c>
      <c r="AG166" s="95">
        <v>0</v>
      </c>
      <c r="AH166" s="95">
        <v>0</v>
      </c>
      <c r="AI166" s="95">
        <v>0</v>
      </c>
      <c r="AJ166" s="95">
        <v>0</v>
      </c>
      <c r="AK166" s="95">
        <v>0</v>
      </c>
      <c r="AL166" s="95">
        <v>0</v>
      </c>
      <c r="AM166" s="95">
        <v>0</v>
      </c>
      <c r="AN166" s="95">
        <v>0</v>
      </c>
      <c r="AO166" s="95">
        <v>0</v>
      </c>
      <c r="AP166" s="95">
        <v>0</v>
      </c>
      <c r="AQ166" s="95">
        <v>0</v>
      </c>
      <c r="AR166" s="95">
        <v>0</v>
      </c>
      <c r="AS166" s="95">
        <v>0</v>
      </c>
      <c r="AT166" s="95">
        <v>0</v>
      </c>
      <c r="AU166" s="95">
        <v>0</v>
      </c>
      <c r="AV166" s="95">
        <v>0</v>
      </c>
      <c r="AW166" s="95">
        <v>0</v>
      </c>
      <c r="AX166" s="95">
        <v>0</v>
      </c>
      <c r="AY166" s="95">
        <v>0</v>
      </c>
      <c r="AZ166" s="95">
        <v>0</v>
      </c>
      <c r="BA166" s="95">
        <v>0</v>
      </c>
      <c r="BB166" s="95">
        <v>0</v>
      </c>
      <c r="BC166" s="95">
        <v>0</v>
      </c>
      <c r="BD166" s="95">
        <v>0</v>
      </c>
      <c r="BE166" s="95">
        <v>0</v>
      </c>
      <c r="BF166" s="95">
        <v>0</v>
      </c>
      <c r="BG166" s="95">
        <v>0</v>
      </c>
      <c r="BH166" s="95">
        <v>0</v>
      </c>
      <c r="BI166" s="95">
        <v>0</v>
      </c>
      <c r="BJ166" s="95">
        <v>0</v>
      </c>
      <c r="BK166" s="95">
        <v>0</v>
      </c>
      <c r="BL166" s="95">
        <v>0</v>
      </c>
      <c r="BM166" s="95">
        <v>0</v>
      </c>
      <c r="BN166" s="95">
        <v>0</v>
      </c>
      <c r="BO166" s="95">
        <v>0</v>
      </c>
      <c r="BP166" s="95">
        <v>0</v>
      </c>
      <c r="BQ166" s="95">
        <v>0</v>
      </c>
      <c r="BR166" s="95">
        <v>0</v>
      </c>
      <c r="BS166" s="95">
        <v>0</v>
      </c>
      <c r="BT166" s="95">
        <v>0</v>
      </c>
      <c r="BU166" s="95">
        <v>0</v>
      </c>
      <c r="BV166" s="95">
        <v>0</v>
      </c>
      <c r="BW166" s="95">
        <v>0</v>
      </c>
      <c r="BX166" s="95">
        <v>0</v>
      </c>
      <c r="BY166" s="95">
        <v>0</v>
      </c>
      <c r="BZ166" s="95">
        <v>0</v>
      </c>
      <c r="CA166" s="95">
        <v>0</v>
      </c>
      <c r="CB166" s="95">
        <v>0</v>
      </c>
      <c r="CC166" s="95">
        <v>0</v>
      </c>
      <c r="CD166" s="95">
        <v>0</v>
      </c>
      <c r="CE166" s="95">
        <v>0</v>
      </c>
      <c r="CF166" s="95">
        <v>0</v>
      </c>
      <c r="CG166" s="95">
        <v>0</v>
      </c>
      <c r="CH166" s="95">
        <v>0</v>
      </c>
      <c r="CI166" s="95">
        <v>0</v>
      </c>
      <c r="CJ166" s="95">
        <v>0</v>
      </c>
      <c r="CK166" s="95">
        <v>0</v>
      </c>
      <c r="CL166" s="95">
        <v>0</v>
      </c>
      <c r="CM166" s="95">
        <v>0</v>
      </c>
      <c r="CN166" s="95">
        <v>0</v>
      </c>
      <c r="CO166" s="95">
        <v>0</v>
      </c>
      <c r="CP166" s="95">
        <v>0</v>
      </c>
      <c r="CQ166" s="95">
        <v>0</v>
      </c>
      <c r="CR166" s="95">
        <v>0</v>
      </c>
      <c r="CS166" s="95">
        <v>0</v>
      </c>
      <c r="CT166" s="95">
        <v>0</v>
      </c>
      <c r="CU166" s="95">
        <v>0</v>
      </c>
      <c r="CV166" s="95">
        <v>0</v>
      </c>
      <c r="CW166" s="95">
        <v>0</v>
      </c>
      <c r="CX166" s="95">
        <v>0</v>
      </c>
      <c r="CY166" s="95">
        <v>0</v>
      </c>
      <c r="CZ166" s="95">
        <v>0</v>
      </c>
      <c r="DA166" s="95">
        <v>0</v>
      </c>
      <c r="DB166" s="95">
        <v>0</v>
      </c>
      <c r="DC166" s="95">
        <v>0</v>
      </c>
      <c r="DD166" s="95">
        <v>0</v>
      </c>
      <c r="DE166" s="95">
        <v>0</v>
      </c>
      <c r="DF166" s="95">
        <v>0</v>
      </c>
      <c r="DG166" s="95">
        <v>0</v>
      </c>
      <c r="DH166" s="95">
        <v>14708518.076703859</v>
      </c>
      <c r="DI166" s="95">
        <v>0</v>
      </c>
      <c r="DJ166" s="95">
        <v>0</v>
      </c>
      <c r="DK166" s="95">
        <v>0</v>
      </c>
      <c r="DL166" s="95">
        <v>20195980.742183313</v>
      </c>
      <c r="DM166" s="95">
        <v>0</v>
      </c>
      <c r="DN166" s="95">
        <v>0</v>
      </c>
      <c r="DO166" s="95">
        <v>0</v>
      </c>
      <c r="DP166" s="95">
        <v>28561429.871021491</v>
      </c>
      <c r="DQ166" s="95">
        <v>0</v>
      </c>
      <c r="DR166" s="95">
        <v>0</v>
      </c>
      <c r="DS166" s="95">
        <v>0</v>
      </c>
      <c r="DT166" s="95">
        <v>40391961.484366626</v>
      </c>
      <c r="DU166" s="95">
        <v>0</v>
      </c>
      <c r="DV166" s="95">
        <v>0</v>
      </c>
      <c r="DW166" s="95">
        <v>0</v>
      </c>
      <c r="DX166" s="95">
        <v>57122859.742042981</v>
      </c>
      <c r="DY166" s="95">
        <v>0</v>
      </c>
      <c r="DZ166" s="95">
        <v>0</v>
      </c>
      <c r="EA166" s="95">
        <v>0</v>
      </c>
      <c r="EB166" s="95">
        <v>63865298.726197109</v>
      </c>
      <c r="EC166" s="95">
        <v>0</v>
      </c>
      <c r="ED166" s="95">
        <v>0</v>
      </c>
      <c r="EE166" s="95">
        <v>0</v>
      </c>
      <c r="EF166" s="95">
        <v>81978000</v>
      </c>
      <c r="EG166" s="95">
        <v>0</v>
      </c>
      <c r="EH166" s="95">
        <v>0</v>
      </c>
      <c r="EI166" s="95">
        <v>0</v>
      </c>
      <c r="EJ166" s="95">
        <v>0</v>
      </c>
      <c r="EK166" s="95">
        <v>0</v>
      </c>
      <c r="EL166" s="95">
        <v>0</v>
      </c>
      <c r="EM166" s="95">
        <v>0</v>
      </c>
      <c r="EN166" s="95">
        <v>0</v>
      </c>
      <c r="EO166" s="95">
        <v>0</v>
      </c>
      <c r="EP166" s="95">
        <v>0</v>
      </c>
      <c r="EQ166" s="95">
        <v>0</v>
      </c>
      <c r="ER166" s="95">
        <v>28490400</v>
      </c>
      <c r="ES166" s="95">
        <v>0</v>
      </c>
      <c r="ET166" s="95">
        <v>0</v>
      </c>
      <c r="EU166" s="95">
        <v>0</v>
      </c>
      <c r="EV166" s="95">
        <v>28490400</v>
      </c>
      <c r="EW166" s="95">
        <v>0</v>
      </c>
      <c r="EX166" s="95">
        <v>0</v>
      </c>
      <c r="EY166" s="95">
        <v>0</v>
      </c>
      <c r="EZ166" s="95">
        <v>14158000</v>
      </c>
      <c r="FA166" s="95">
        <v>0</v>
      </c>
      <c r="FB166" s="95">
        <v>0</v>
      </c>
      <c r="FC166" s="95">
        <v>0</v>
      </c>
      <c r="FD166" s="95">
        <v>10780000</v>
      </c>
      <c r="FE166" s="95">
        <v>0</v>
      </c>
      <c r="FF166" s="95">
        <v>0</v>
      </c>
      <c r="FG166" s="95">
        <v>0</v>
      </c>
      <c r="FH166" s="95">
        <v>10114000</v>
      </c>
      <c r="FI166" s="95">
        <v>0</v>
      </c>
      <c r="FJ166" s="95">
        <v>0</v>
      </c>
      <c r="FK166" s="95">
        <v>0</v>
      </c>
      <c r="FL166" s="95">
        <v>17900000</v>
      </c>
      <c r="FM166" s="95">
        <v>0</v>
      </c>
      <c r="FN166" s="95">
        <v>0</v>
      </c>
      <c r="FO166" s="95">
        <v>0</v>
      </c>
      <c r="FP166" s="95">
        <v>22976782</v>
      </c>
      <c r="FQ166" s="95">
        <v>0</v>
      </c>
      <c r="FR166" s="95">
        <v>0</v>
      </c>
      <c r="FS166" s="95">
        <v>0</v>
      </c>
      <c r="FT166" s="95">
        <v>11097620</v>
      </c>
      <c r="FU166" s="95">
        <v>0</v>
      </c>
      <c r="FV166" s="95">
        <v>0</v>
      </c>
      <c r="FW166" s="95">
        <v>0</v>
      </c>
      <c r="FX166" s="95">
        <v>11024407</v>
      </c>
      <c r="FY166" s="95">
        <v>0</v>
      </c>
      <c r="FZ166" s="95">
        <v>0</v>
      </c>
      <c r="GA166" s="95">
        <v>0</v>
      </c>
      <c r="GB166" s="95">
        <v>23645079</v>
      </c>
      <c r="GC166" s="95">
        <v>0</v>
      </c>
      <c r="GD166" s="95">
        <v>0</v>
      </c>
      <c r="GE166" s="95">
        <v>0</v>
      </c>
      <c r="GF166" s="95">
        <v>11504540</v>
      </c>
      <c r="GG166" s="95">
        <v>0</v>
      </c>
      <c r="GH166" s="95">
        <v>0</v>
      </c>
      <c r="GI166" s="95">
        <v>0</v>
      </c>
      <c r="GJ166" s="95">
        <v>11435353</v>
      </c>
      <c r="GK166" s="95">
        <v>0</v>
      </c>
      <c r="GL166" s="95">
        <v>0</v>
      </c>
      <c r="GM166" s="95">
        <v>0</v>
      </c>
      <c r="GN166" s="95">
        <v>25687371</v>
      </c>
      <c r="GO166" s="95">
        <v>0</v>
      </c>
      <c r="GP166" s="95">
        <v>0</v>
      </c>
      <c r="GQ166" s="95">
        <v>0</v>
      </c>
      <c r="GR166" s="95">
        <v>11054839</v>
      </c>
      <c r="GS166" s="95">
        <v>0</v>
      </c>
      <c r="GT166" s="95">
        <v>0</v>
      </c>
      <c r="GU166" s="95">
        <v>0</v>
      </c>
      <c r="GV166" s="95">
        <v>10973237</v>
      </c>
      <c r="GW166" s="95">
        <v>0</v>
      </c>
      <c r="GX166" s="95">
        <v>0</v>
      </c>
      <c r="GY166" s="95">
        <v>0</v>
      </c>
      <c r="GZ166" s="95">
        <v>0</v>
      </c>
    </row>
    <row r="167" spans="2:208" ht="17.25" hidden="1" outlineLevel="2" x14ac:dyDescent="0.3">
      <c r="B167" s="21">
        <v>30</v>
      </c>
      <c r="C167" s="24">
        <v>362</v>
      </c>
      <c r="D167" s="77"/>
      <c r="E167" s="52"/>
      <c r="F167" s="24">
        <v>362</v>
      </c>
      <c r="G167" s="80"/>
      <c r="H167" s="34" t="s">
        <v>142</v>
      </c>
      <c r="I167" s="95">
        <v>0</v>
      </c>
      <c r="J167" s="95">
        <v>0</v>
      </c>
      <c r="K167" s="95">
        <v>0</v>
      </c>
      <c r="L167" s="95">
        <v>0</v>
      </c>
      <c r="M167" s="95">
        <v>0</v>
      </c>
      <c r="N167" s="95">
        <v>0</v>
      </c>
      <c r="O167" s="95">
        <v>0</v>
      </c>
      <c r="P167" s="95">
        <v>0</v>
      </c>
      <c r="Q167" s="95">
        <v>0</v>
      </c>
      <c r="R167" s="95">
        <v>0</v>
      </c>
      <c r="S167" s="95">
        <v>0</v>
      </c>
      <c r="T167" s="95">
        <v>0</v>
      </c>
      <c r="U167" s="95">
        <v>0</v>
      </c>
      <c r="V167" s="95">
        <v>0</v>
      </c>
      <c r="W167" s="95">
        <v>0</v>
      </c>
      <c r="X167" s="95">
        <v>0</v>
      </c>
      <c r="Y167" s="95">
        <v>0</v>
      </c>
      <c r="Z167" s="95">
        <v>0</v>
      </c>
      <c r="AA167" s="95">
        <v>0</v>
      </c>
      <c r="AB167" s="95">
        <v>0</v>
      </c>
      <c r="AC167" s="95">
        <v>0</v>
      </c>
      <c r="AD167" s="95">
        <v>0</v>
      </c>
      <c r="AE167" s="95">
        <v>0</v>
      </c>
      <c r="AF167" s="95">
        <v>0</v>
      </c>
      <c r="AG167" s="95">
        <v>0</v>
      </c>
      <c r="AH167" s="95">
        <v>0</v>
      </c>
      <c r="AI167" s="95">
        <v>0</v>
      </c>
      <c r="AJ167" s="95">
        <v>0</v>
      </c>
      <c r="AK167" s="95">
        <v>0</v>
      </c>
      <c r="AL167" s="95">
        <v>0</v>
      </c>
      <c r="AM167" s="95">
        <v>0</v>
      </c>
      <c r="AN167" s="95">
        <v>0</v>
      </c>
      <c r="AO167" s="95">
        <v>0</v>
      </c>
      <c r="AP167" s="95">
        <v>0</v>
      </c>
      <c r="AQ167" s="95">
        <v>0</v>
      </c>
      <c r="AR167" s="95">
        <v>0</v>
      </c>
      <c r="AS167" s="95">
        <v>0</v>
      </c>
      <c r="AT167" s="95">
        <v>0</v>
      </c>
      <c r="AU167" s="95">
        <v>0</v>
      </c>
      <c r="AV167" s="95">
        <v>0</v>
      </c>
      <c r="AW167" s="95">
        <v>0</v>
      </c>
      <c r="AX167" s="95">
        <v>0</v>
      </c>
      <c r="AY167" s="95">
        <v>0</v>
      </c>
      <c r="AZ167" s="95">
        <v>0</v>
      </c>
      <c r="BA167" s="95">
        <v>0</v>
      </c>
      <c r="BB167" s="95">
        <v>0</v>
      </c>
      <c r="BC167" s="95">
        <v>0</v>
      </c>
      <c r="BD167" s="95">
        <v>0</v>
      </c>
      <c r="BE167" s="95">
        <v>0</v>
      </c>
      <c r="BF167" s="95">
        <v>0</v>
      </c>
      <c r="BG167" s="95">
        <v>0</v>
      </c>
      <c r="BH167" s="95">
        <v>0</v>
      </c>
      <c r="BI167" s="95">
        <v>0</v>
      </c>
      <c r="BJ167" s="95">
        <v>0</v>
      </c>
      <c r="BK167" s="95">
        <v>0</v>
      </c>
      <c r="BL167" s="95">
        <v>0</v>
      </c>
      <c r="BM167" s="95">
        <v>6821</v>
      </c>
      <c r="BN167" s="95">
        <v>0</v>
      </c>
      <c r="BO167" s="95">
        <v>0</v>
      </c>
      <c r="BP167" s="95">
        <v>6821000</v>
      </c>
      <c r="BQ167" s="95">
        <v>11871000</v>
      </c>
      <c r="BR167" s="95">
        <v>0</v>
      </c>
      <c r="BS167" s="95">
        <v>0</v>
      </c>
      <c r="BT167" s="95">
        <v>4659000</v>
      </c>
      <c r="BU167" s="95">
        <v>1333000</v>
      </c>
      <c r="BV167" s="95">
        <v>0</v>
      </c>
      <c r="BW167" s="95">
        <v>0</v>
      </c>
      <c r="BX167" s="95">
        <v>1333000</v>
      </c>
      <c r="BY167" s="95">
        <v>1987000</v>
      </c>
      <c r="BZ167" s="95">
        <v>0</v>
      </c>
      <c r="CA167" s="95">
        <v>0</v>
      </c>
      <c r="CB167" s="95">
        <v>1987000</v>
      </c>
      <c r="CC167" s="95">
        <v>1201000</v>
      </c>
      <c r="CD167" s="95">
        <v>0</v>
      </c>
      <c r="CE167" s="95">
        <v>0</v>
      </c>
      <c r="CF167" s="95">
        <v>1201000</v>
      </c>
      <c r="CG167" s="95">
        <v>0</v>
      </c>
      <c r="CH167" s="95">
        <v>0</v>
      </c>
      <c r="CI167" s="95">
        <v>0</v>
      </c>
      <c r="CJ167" s="95">
        <v>0</v>
      </c>
      <c r="CK167" s="95">
        <v>0</v>
      </c>
      <c r="CL167" s="95">
        <v>0</v>
      </c>
      <c r="CM167" s="95">
        <v>0</v>
      </c>
      <c r="CN167" s="95">
        <v>141000000</v>
      </c>
      <c r="CO167" s="95">
        <v>0</v>
      </c>
      <c r="CP167" s="95">
        <v>0</v>
      </c>
      <c r="CQ167" s="95">
        <v>0</v>
      </c>
      <c r="CR167" s="95">
        <v>165000000</v>
      </c>
      <c r="CS167" s="95">
        <v>0</v>
      </c>
      <c r="CT167" s="95">
        <v>0</v>
      </c>
      <c r="CU167" s="95">
        <v>0</v>
      </c>
      <c r="CV167" s="95">
        <v>0</v>
      </c>
      <c r="CW167" s="95">
        <v>0</v>
      </c>
      <c r="CX167" s="95">
        <v>0</v>
      </c>
      <c r="CY167" s="95">
        <v>0</v>
      </c>
      <c r="CZ167" s="95">
        <v>0</v>
      </c>
      <c r="DA167" s="95">
        <v>0</v>
      </c>
      <c r="DB167" s="95">
        <v>0</v>
      </c>
      <c r="DC167" s="95">
        <v>0</v>
      </c>
      <c r="DD167" s="95">
        <v>0</v>
      </c>
      <c r="DE167" s="95">
        <v>0</v>
      </c>
      <c r="DF167" s="95">
        <v>0</v>
      </c>
      <c r="DG167" s="95">
        <v>0</v>
      </c>
      <c r="DH167" s="95">
        <v>20378180.261263937</v>
      </c>
      <c r="DI167" s="95">
        <v>0</v>
      </c>
      <c r="DJ167" s="95">
        <v>0</v>
      </c>
      <c r="DK167" s="95">
        <v>0</v>
      </c>
      <c r="DL167" s="95">
        <v>31290061.036777005</v>
      </c>
      <c r="DM167" s="95">
        <v>0</v>
      </c>
      <c r="DN167" s="95">
        <v>0</v>
      </c>
      <c r="DO167" s="95">
        <v>0</v>
      </c>
      <c r="DP167" s="95">
        <v>53598195.200541027</v>
      </c>
      <c r="DQ167" s="95">
        <v>0</v>
      </c>
      <c r="DR167" s="95">
        <v>0</v>
      </c>
      <c r="DS167" s="95">
        <v>0</v>
      </c>
      <c r="DT167" s="95">
        <v>96740859.795125216</v>
      </c>
      <c r="DU167" s="95">
        <v>0</v>
      </c>
      <c r="DV167" s="95">
        <v>0</v>
      </c>
      <c r="DW167" s="95">
        <v>0</v>
      </c>
      <c r="DX167" s="95">
        <v>177632630.52159816</v>
      </c>
      <c r="DY167" s="95">
        <v>0</v>
      </c>
      <c r="DZ167" s="95">
        <v>0</v>
      </c>
      <c r="EA167" s="95">
        <v>0</v>
      </c>
      <c r="EB167" s="95">
        <v>216757415.78407192</v>
      </c>
      <c r="EC167" s="95">
        <v>0</v>
      </c>
      <c r="ED167" s="95">
        <v>0</v>
      </c>
      <c r="EE167" s="95">
        <v>0</v>
      </c>
      <c r="EF167" s="95">
        <v>0</v>
      </c>
      <c r="EG167" s="95">
        <v>0</v>
      </c>
      <c r="EH167" s="95">
        <v>0</v>
      </c>
      <c r="EI167" s="95">
        <v>0</v>
      </c>
      <c r="EJ167" s="95">
        <v>60906859</v>
      </c>
      <c r="EK167" s="95">
        <v>0</v>
      </c>
      <c r="EL167" s="95">
        <v>0</v>
      </c>
      <c r="EM167" s="95">
        <v>0</v>
      </c>
      <c r="EN167" s="95">
        <v>0</v>
      </c>
      <c r="EO167" s="95">
        <v>0</v>
      </c>
      <c r="EP167" s="95">
        <v>0</v>
      </c>
      <c r="EQ167" s="95">
        <v>0</v>
      </c>
      <c r="ER167" s="95">
        <v>19946400</v>
      </c>
      <c r="ES167" s="95">
        <v>0</v>
      </c>
      <c r="ET167" s="95">
        <v>0</v>
      </c>
      <c r="EU167" s="95">
        <v>0</v>
      </c>
      <c r="EV167" s="95">
        <v>19946400</v>
      </c>
      <c r="EW167" s="95">
        <v>0</v>
      </c>
      <c r="EX167" s="95">
        <v>0</v>
      </c>
      <c r="EY167" s="95">
        <v>0</v>
      </c>
      <c r="EZ167" s="95">
        <v>0</v>
      </c>
      <c r="FA167" s="95">
        <v>0</v>
      </c>
      <c r="FB167" s="95">
        <v>0</v>
      </c>
      <c r="FC167" s="95">
        <v>0</v>
      </c>
      <c r="FD167" s="95">
        <v>0</v>
      </c>
      <c r="FE167" s="95">
        <v>0</v>
      </c>
      <c r="FF167" s="95">
        <v>0</v>
      </c>
      <c r="FG167" s="95">
        <v>0</v>
      </c>
      <c r="FH167" s="95">
        <v>0</v>
      </c>
      <c r="FI167" s="95">
        <v>0</v>
      </c>
      <c r="FJ167" s="95">
        <v>0</v>
      </c>
      <c r="FK167" s="95">
        <v>0</v>
      </c>
      <c r="FL167" s="95">
        <v>0</v>
      </c>
      <c r="FM167" s="95">
        <v>0</v>
      </c>
      <c r="FN167" s="95">
        <v>0</v>
      </c>
      <c r="FO167" s="95">
        <v>0</v>
      </c>
      <c r="FP167" s="95">
        <v>0</v>
      </c>
      <c r="FQ167" s="95">
        <v>0</v>
      </c>
      <c r="FR167" s="95">
        <v>0</v>
      </c>
      <c r="FS167" s="95">
        <v>0</v>
      </c>
      <c r="FT167" s="95">
        <v>0</v>
      </c>
      <c r="FU167" s="95">
        <v>0</v>
      </c>
      <c r="FV167" s="95">
        <v>0</v>
      </c>
      <c r="FW167" s="95">
        <v>0</v>
      </c>
      <c r="FX167" s="95">
        <v>0</v>
      </c>
      <c r="FY167" s="95">
        <v>0</v>
      </c>
      <c r="FZ167" s="95">
        <v>0</v>
      </c>
      <c r="GA167" s="95">
        <v>0</v>
      </c>
      <c r="GB167" s="95">
        <v>0</v>
      </c>
      <c r="GC167" s="95">
        <v>0</v>
      </c>
      <c r="GD167" s="95">
        <v>0</v>
      </c>
      <c r="GE167" s="95">
        <v>0</v>
      </c>
      <c r="GF167" s="95">
        <v>0</v>
      </c>
      <c r="GG167" s="95">
        <v>0</v>
      </c>
      <c r="GH167" s="95">
        <v>0</v>
      </c>
      <c r="GI167" s="95">
        <v>0</v>
      </c>
      <c r="GJ167" s="95">
        <v>0</v>
      </c>
      <c r="GK167" s="95">
        <v>0</v>
      </c>
      <c r="GL167" s="95">
        <v>0</v>
      </c>
      <c r="GM167" s="95">
        <v>0</v>
      </c>
      <c r="GN167" s="95">
        <v>0</v>
      </c>
      <c r="GO167" s="95">
        <v>0</v>
      </c>
      <c r="GP167" s="95">
        <v>0</v>
      </c>
      <c r="GQ167" s="95">
        <v>0</v>
      </c>
      <c r="GR167" s="95">
        <v>0</v>
      </c>
      <c r="GS167" s="95">
        <v>0</v>
      </c>
      <c r="GT167" s="95">
        <v>0</v>
      </c>
      <c r="GU167" s="95">
        <v>0</v>
      </c>
      <c r="GV167" s="95">
        <v>0</v>
      </c>
      <c r="GW167" s="95">
        <v>0</v>
      </c>
      <c r="GX167" s="95">
        <v>0</v>
      </c>
      <c r="GY167" s="95">
        <v>0</v>
      </c>
      <c r="GZ167" s="95">
        <v>0</v>
      </c>
    </row>
    <row r="168" spans="2:208" ht="17.25" hidden="1" outlineLevel="2" x14ac:dyDescent="0.3">
      <c r="B168" s="21">
        <v>30</v>
      </c>
      <c r="C168" s="24">
        <v>363</v>
      </c>
      <c r="D168" s="77"/>
      <c r="E168" s="52"/>
      <c r="F168" s="24">
        <v>363</v>
      </c>
      <c r="G168" s="80"/>
      <c r="H168" s="34" t="s">
        <v>143</v>
      </c>
      <c r="I168" s="95">
        <v>0</v>
      </c>
      <c r="J168" s="95">
        <v>0</v>
      </c>
      <c r="K168" s="95">
        <v>0</v>
      </c>
      <c r="L168" s="95">
        <v>0</v>
      </c>
      <c r="M168" s="95">
        <v>0</v>
      </c>
      <c r="N168" s="95">
        <v>0</v>
      </c>
      <c r="O168" s="95">
        <v>0</v>
      </c>
      <c r="P168" s="95">
        <v>0</v>
      </c>
      <c r="Q168" s="95">
        <v>0</v>
      </c>
      <c r="R168" s="95">
        <v>0</v>
      </c>
      <c r="S168" s="95">
        <v>0</v>
      </c>
      <c r="T168" s="95">
        <v>0</v>
      </c>
      <c r="U168" s="95">
        <v>0</v>
      </c>
      <c r="V168" s="95">
        <v>0</v>
      </c>
      <c r="W168" s="95">
        <v>0</v>
      </c>
      <c r="X168" s="95">
        <v>0</v>
      </c>
      <c r="Y168" s="95">
        <v>0</v>
      </c>
      <c r="Z168" s="95">
        <v>0</v>
      </c>
      <c r="AA168" s="95">
        <v>0</v>
      </c>
      <c r="AB168" s="95">
        <v>0</v>
      </c>
      <c r="AC168" s="95">
        <v>0</v>
      </c>
      <c r="AD168" s="95">
        <v>0</v>
      </c>
      <c r="AE168" s="95">
        <v>0</v>
      </c>
      <c r="AF168" s="95">
        <v>0</v>
      </c>
      <c r="AG168" s="95">
        <v>0</v>
      </c>
      <c r="AH168" s="95">
        <v>0</v>
      </c>
      <c r="AI168" s="95">
        <v>0</v>
      </c>
      <c r="AJ168" s="95">
        <v>0</v>
      </c>
      <c r="AK168" s="95">
        <v>0</v>
      </c>
      <c r="AL168" s="95">
        <v>0</v>
      </c>
      <c r="AM168" s="95">
        <v>0</v>
      </c>
      <c r="AN168" s="95">
        <v>0</v>
      </c>
      <c r="AO168" s="95">
        <v>0</v>
      </c>
      <c r="AP168" s="95">
        <v>0</v>
      </c>
      <c r="AQ168" s="95">
        <v>0</v>
      </c>
      <c r="AR168" s="95">
        <v>0</v>
      </c>
      <c r="AS168" s="95">
        <v>0</v>
      </c>
      <c r="AT168" s="95">
        <v>0</v>
      </c>
      <c r="AU168" s="95">
        <v>0</v>
      </c>
      <c r="AV168" s="95">
        <v>0</v>
      </c>
      <c r="AW168" s="95">
        <v>0</v>
      </c>
      <c r="AX168" s="95">
        <v>0</v>
      </c>
      <c r="AY168" s="95">
        <v>0</v>
      </c>
      <c r="AZ168" s="95">
        <v>0</v>
      </c>
      <c r="BA168" s="95">
        <v>0</v>
      </c>
      <c r="BB168" s="95">
        <v>0</v>
      </c>
      <c r="BC168" s="95">
        <v>0</v>
      </c>
      <c r="BD168" s="95">
        <v>0</v>
      </c>
      <c r="BE168" s="95">
        <v>0</v>
      </c>
      <c r="BF168" s="95">
        <v>0</v>
      </c>
      <c r="BG168" s="95">
        <v>0</v>
      </c>
      <c r="BH168" s="95">
        <v>0</v>
      </c>
      <c r="BI168" s="95">
        <v>0</v>
      </c>
      <c r="BJ168" s="95">
        <v>0</v>
      </c>
      <c r="BK168" s="95">
        <v>0</v>
      </c>
      <c r="BL168" s="95">
        <v>0</v>
      </c>
      <c r="BM168" s="95">
        <v>0</v>
      </c>
      <c r="BN168" s="95">
        <v>0</v>
      </c>
      <c r="BO168" s="95">
        <v>0</v>
      </c>
      <c r="BP168" s="95">
        <v>0</v>
      </c>
      <c r="BQ168" s="95">
        <v>0</v>
      </c>
      <c r="BR168" s="95">
        <v>0</v>
      </c>
      <c r="BS168" s="95">
        <v>0</v>
      </c>
      <c r="BT168" s="95">
        <v>0</v>
      </c>
      <c r="BU168" s="95">
        <v>0</v>
      </c>
      <c r="BV168" s="95">
        <v>0</v>
      </c>
      <c r="BW168" s="95">
        <v>0</v>
      </c>
      <c r="BX168" s="95">
        <v>0</v>
      </c>
      <c r="BY168" s="95">
        <v>0</v>
      </c>
      <c r="BZ168" s="95">
        <v>0</v>
      </c>
      <c r="CA168" s="95">
        <v>0</v>
      </c>
      <c r="CB168" s="95">
        <v>0</v>
      </c>
      <c r="CC168" s="95">
        <v>0</v>
      </c>
      <c r="CD168" s="95">
        <v>0</v>
      </c>
      <c r="CE168" s="95">
        <v>0</v>
      </c>
      <c r="CF168" s="95">
        <v>0</v>
      </c>
      <c r="CG168" s="95">
        <v>0</v>
      </c>
      <c r="CH168" s="95">
        <v>0</v>
      </c>
      <c r="CI168" s="95">
        <v>0</v>
      </c>
      <c r="CJ168" s="95">
        <v>0</v>
      </c>
      <c r="CK168" s="95">
        <v>0</v>
      </c>
      <c r="CL168" s="95">
        <v>0</v>
      </c>
      <c r="CM168" s="95">
        <v>0</v>
      </c>
      <c r="CN168" s="95">
        <v>0</v>
      </c>
      <c r="CO168" s="95">
        <v>0</v>
      </c>
      <c r="CP168" s="95">
        <v>0</v>
      </c>
      <c r="CQ168" s="95">
        <v>0</v>
      </c>
      <c r="CR168" s="95">
        <v>0</v>
      </c>
      <c r="CS168" s="95">
        <v>0</v>
      </c>
      <c r="CT168" s="95">
        <v>0</v>
      </c>
      <c r="CU168" s="95">
        <v>0</v>
      </c>
      <c r="CV168" s="95">
        <v>0</v>
      </c>
      <c r="CW168" s="95">
        <v>0</v>
      </c>
      <c r="CX168" s="95">
        <v>0</v>
      </c>
      <c r="CY168" s="95">
        <v>0</v>
      </c>
      <c r="CZ168" s="95">
        <v>0</v>
      </c>
      <c r="DA168" s="95">
        <v>0</v>
      </c>
      <c r="DB168" s="95">
        <v>0</v>
      </c>
      <c r="DC168" s="95">
        <v>0</v>
      </c>
      <c r="DD168" s="95">
        <v>0</v>
      </c>
      <c r="DE168" s="95">
        <v>0</v>
      </c>
      <c r="DF168" s="95">
        <v>0</v>
      </c>
      <c r="DG168" s="95">
        <v>0</v>
      </c>
      <c r="DH168" s="95">
        <v>0</v>
      </c>
      <c r="DI168" s="95">
        <v>0</v>
      </c>
      <c r="DJ168" s="95">
        <v>0</v>
      </c>
      <c r="DK168" s="95">
        <v>0</v>
      </c>
      <c r="DL168" s="95">
        <v>0</v>
      </c>
      <c r="DM168" s="95">
        <v>0</v>
      </c>
      <c r="DN168" s="95">
        <v>0</v>
      </c>
      <c r="DO168" s="95">
        <v>0</v>
      </c>
      <c r="DP168" s="95">
        <v>0</v>
      </c>
      <c r="DQ168" s="95">
        <v>0</v>
      </c>
      <c r="DR168" s="95">
        <v>0</v>
      </c>
      <c r="DS168" s="95">
        <v>0</v>
      </c>
      <c r="DT168" s="95">
        <v>0</v>
      </c>
      <c r="DU168" s="95">
        <v>0</v>
      </c>
      <c r="DV168" s="95">
        <v>0</v>
      </c>
      <c r="DW168" s="95">
        <v>0</v>
      </c>
      <c r="DX168" s="95">
        <v>0</v>
      </c>
      <c r="DY168" s="95">
        <v>0</v>
      </c>
      <c r="DZ168" s="95">
        <v>0</v>
      </c>
      <c r="EA168" s="95">
        <v>0</v>
      </c>
      <c r="EB168" s="95">
        <v>0</v>
      </c>
      <c r="EC168" s="95">
        <v>0</v>
      </c>
      <c r="ED168" s="95">
        <v>0</v>
      </c>
      <c r="EE168" s="95">
        <v>0</v>
      </c>
      <c r="EF168" s="95">
        <v>0</v>
      </c>
      <c r="EG168" s="95">
        <v>0</v>
      </c>
      <c r="EH168" s="95">
        <v>0</v>
      </c>
      <c r="EI168" s="95">
        <v>0</v>
      </c>
      <c r="EJ168" s="95">
        <v>0</v>
      </c>
      <c r="EK168" s="95">
        <v>0</v>
      </c>
      <c r="EL168" s="95">
        <v>0</v>
      </c>
      <c r="EM168" s="95">
        <v>0</v>
      </c>
      <c r="EN168" s="95">
        <v>0</v>
      </c>
      <c r="EO168" s="95">
        <v>0</v>
      </c>
      <c r="EP168" s="95">
        <v>0</v>
      </c>
      <c r="EQ168" s="95">
        <v>0</v>
      </c>
      <c r="ER168" s="95">
        <v>0</v>
      </c>
      <c r="ES168" s="95">
        <v>0</v>
      </c>
      <c r="ET168" s="95">
        <v>0</v>
      </c>
      <c r="EU168" s="95">
        <v>0</v>
      </c>
      <c r="EV168" s="95">
        <v>0</v>
      </c>
      <c r="EW168" s="95">
        <v>0</v>
      </c>
      <c r="EX168" s="95">
        <v>0</v>
      </c>
      <c r="EY168" s="95">
        <v>0</v>
      </c>
      <c r="EZ168" s="95">
        <v>35940000</v>
      </c>
      <c r="FA168" s="95">
        <v>0</v>
      </c>
      <c r="FB168" s="95">
        <v>0</v>
      </c>
      <c r="FC168" s="95">
        <v>0</v>
      </c>
      <c r="FD168" s="95">
        <v>21970000</v>
      </c>
      <c r="FE168" s="95">
        <v>0</v>
      </c>
      <c r="FF168" s="95">
        <v>0</v>
      </c>
      <c r="FG168" s="95">
        <v>0</v>
      </c>
      <c r="FH168" s="95">
        <v>21970000</v>
      </c>
      <c r="FI168" s="95">
        <v>0</v>
      </c>
      <c r="FJ168" s="95">
        <v>0</v>
      </c>
      <c r="FK168" s="95">
        <v>0</v>
      </c>
      <c r="FL168" s="95">
        <v>31640000</v>
      </c>
      <c r="FM168" s="95">
        <v>0</v>
      </c>
      <c r="FN168" s="95">
        <v>0</v>
      </c>
      <c r="FO168" s="95">
        <v>0</v>
      </c>
      <c r="FP168" s="95">
        <v>21969402</v>
      </c>
      <c r="FQ168" s="95">
        <v>0</v>
      </c>
      <c r="FR168" s="95">
        <v>0</v>
      </c>
      <c r="FS168" s="95">
        <v>0</v>
      </c>
      <c r="FT168" s="95">
        <v>9672650</v>
      </c>
      <c r="FU168" s="95">
        <v>0</v>
      </c>
      <c r="FV168" s="95">
        <v>0</v>
      </c>
      <c r="FW168" s="95">
        <v>0</v>
      </c>
      <c r="FX168" s="95">
        <v>7917168</v>
      </c>
      <c r="FY168" s="95">
        <v>0</v>
      </c>
      <c r="FZ168" s="95">
        <v>0</v>
      </c>
      <c r="GA168" s="95">
        <v>0</v>
      </c>
      <c r="GB168" s="95">
        <v>21969402</v>
      </c>
      <c r="GC168" s="95">
        <v>0</v>
      </c>
      <c r="GD168" s="95">
        <v>0</v>
      </c>
      <c r="GE168" s="95">
        <v>0</v>
      </c>
      <c r="GF168" s="95">
        <v>9672690</v>
      </c>
      <c r="GG168" s="95">
        <v>0</v>
      </c>
      <c r="GH168" s="95">
        <v>0</v>
      </c>
      <c r="GI168" s="95">
        <v>0</v>
      </c>
      <c r="GJ168" s="95">
        <v>7917168</v>
      </c>
      <c r="GK168" s="95">
        <v>0</v>
      </c>
      <c r="GL168" s="95">
        <v>0</v>
      </c>
      <c r="GM168" s="95">
        <v>0</v>
      </c>
      <c r="GN168" s="95">
        <v>22282796</v>
      </c>
      <c r="GO168" s="95">
        <v>0</v>
      </c>
      <c r="GP168" s="95">
        <v>0</v>
      </c>
      <c r="GQ168" s="95">
        <v>0</v>
      </c>
      <c r="GR168" s="95">
        <v>10020401</v>
      </c>
      <c r="GS168" s="95">
        <v>0</v>
      </c>
      <c r="GT168" s="95">
        <v>0</v>
      </c>
      <c r="GU168" s="95">
        <v>0</v>
      </c>
      <c r="GV168" s="95">
        <v>8233510</v>
      </c>
      <c r="GW168" s="95">
        <v>0</v>
      </c>
      <c r="GX168" s="95">
        <v>0</v>
      </c>
      <c r="GY168" s="95">
        <v>0</v>
      </c>
      <c r="GZ168" s="95">
        <v>0</v>
      </c>
    </row>
    <row r="169" spans="2:208" s="25" customFormat="1" ht="17.25" hidden="1" outlineLevel="2" x14ac:dyDescent="0.3">
      <c r="B169" s="21">
        <v>30</v>
      </c>
      <c r="C169" s="24">
        <v>37</v>
      </c>
      <c r="D169" s="75"/>
      <c r="E169" s="51">
        <v>37</v>
      </c>
      <c r="F169" s="24"/>
      <c r="G169" s="80"/>
      <c r="H169" s="34" t="s">
        <v>236</v>
      </c>
      <c r="I169" s="95">
        <v>0</v>
      </c>
      <c r="J169" s="95">
        <v>0</v>
      </c>
      <c r="K169" s="95">
        <v>0</v>
      </c>
      <c r="L169" s="95">
        <v>0</v>
      </c>
      <c r="M169" s="95">
        <v>0</v>
      </c>
      <c r="N169" s="95">
        <v>0</v>
      </c>
      <c r="O169" s="95">
        <v>0</v>
      </c>
      <c r="P169" s="95">
        <v>0</v>
      </c>
      <c r="Q169" s="95">
        <v>0</v>
      </c>
      <c r="R169" s="95">
        <v>0</v>
      </c>
      <c r="S169" s="95">
        <v>0</v>
      </c>
      <c r="T169" s="95">
        <v>0</v>
      </c>
      <c r="U169" s="95">
        <v>0</v>
      </c>
      <c r="V169" s="95">
        <v>0</v>
      </c>
      <c r="W169" s="95">
        <v>0</v>
      </c>
      <c r="X169" s="95">
        <v>0</v>
      </c>
      <c r="Y169" s="95">
        <v>0</v>
      </c>
      <c r="Z169" s="95">
        <v>0</v>
      </c>
      <c r="AA169" s="95">
        <v>0</v>
      </c>
      <c r="AB169" s="95">
        <v>0</v>
      </c>
      <c r="AC169" s="95">
        <v>0</v>
      </c>
      <c r="AD169" s="95">
        <v>0</v>
      </c>
      <c r="AE169" s="95">
        <v>0</v>
      </c>
      <c r="AF169" s="95">
        <v>0</v>
      </c>
      <c r="AG169" s="95">
        <v>0</v>
      </c>
      <c r="AH169" s="95">
        <v>0</v>
      </c>
      <c r="AI169" s="95">
        <v>0</v>
      </c>
      <c r="AJ169" s="95">
        <v>0</v>
      </c>
      <c r="AK169" s="95">
        <v>0</v>
      </c>
      <c r="AL169" s="95">
        <v>0</v>
      </c>
      <c r="AM169" s="95">
        <v>0</v>
      </c>
      <c r="AN169" s="95">
        <v>0</v>
      </c>
      <c r="AO169" s="95">
        <v>0</v>
      </c>
      <c r="AP169" s="95">
        <v>0</v>
      </c>
      <c r="AQ169" s="95">
        <v>0</v>
      </c>
      <c r="AR169" s="95">
        <v>0</v>
      </c>
      <c r="AS169" s="95">
        <v>0</v>
      </c>
      <c r="AT169" s="95">
        <v>0</v>
      </c>
      <c r="AU169" s="95">
        <v>0</v>
      </c>
      <c r="AV169" s="95">
        <v>0</v>
      </c>
      <c r="AW169" s="95">
        <v>0</v>
      </c>
      <c r="AX169" s="95">
        <v>0</v>
      </c>
      <c r="AY169" s="95">
        <v>0</v>
      </c>
      <c r="AZ169" s="95">
        <v>0</v>
      </c>
      <c r="BA169" s="95">
        <v>0</v>
      </c>
      <c r="BB169" s="95">
        <v>0</v>
      </c>
      <c r="BC169" s="95">
        <v>0</v>
      </c>
      <c r="BD169" s="95">
        <v>0</v>
      </c>
      <c r="BE169" s="95">
        <v>0</v>
      </c>
      <c r="BF169" s="95">
        <v>0</v>
      </c>
      <c r="BG169" s="95">
        <v>0</v>
      </c>
      <c r="BH169" s="95">
        <v>0</v>
      </c>
      <c r="BI169" s="95">
        <v>0</v>
      </c>
      <c r="BJ169" s="95">
        <v>0</v>
      </c>
      <c r="BK169" s="95">
        <v>0</v>
      </c>
      <c r="BL169" s="95">
        <v>0</v>
      </c>
      <c r="BM169" s="95">
        <v>0</v>
      </c>
      <c r="BN169" s="95">
        <v>0</v>
      </c>
      <c r="BO169" s="95">
        <v>0</v>
      </c>
      <c r="BP169" s="95">
        <v>0</v>
      </c>
      <c r="BQ169" s="95">
        <v>0</v>
      </c>
      <c r="BR169" s="95">
        <v>0</v>
      </c>
      <c r="BS169" s="95">
        <v>0</v>
      </c>
      <c r="BT169" s="95">
        <v>0</v>
      </c>
      <c r="BU169" s="95">
        <v>0</v>
      </c>
      <c r="BV169" s="95">
        <v>0</v>
      </c>
      <c r="BW169" s="95">
        <v>0</v>
      </c>
      <c r="BX169" s="95">
        <v>0</v>
      </c>
      <c r="BY169" s="95">
        <v>0</v>
      </c>
      <c r="BZ169" s="95">
        <v>0</v>
      </c>
      <c r="CA169" s="95">
        <v>0</v>
      </c>
      <c r="CB169" s="95">
        <v>0</v>
      </c>
      <c r="CC169" s="95">
        <v>0</v>
      </c>
      <c r="CD169" s="95">
        <v>0</v>
      </c>
      <c r="CE169" s="95">
        <v>0</v>
      </c>
      <c r="CF169" s="95">
        <v>0</v>
      </c>
      <c r="CG169" s="95">
        <v>0</v>
      </c>
      <c r="CH169" s="95">
        <v>0</v>
      </c>
      <c r="CI169" s="95">
        <v>0</v>
      </c>
      <c r="CJ169" s="95">
        <v>0</v>
      </c>
      <c r="CK169" s="95">
        <v>0</v>
      </c>
      <c r="CL169" s="95">
        <v>0</v>
      </c>
      <c r="CM169" s="95">
        <v>0</v>
      </c>
      <c r="CN169" s="95">
        <v>0</v>
      </c>
      <c r="CO169" s="95">
        <v>0</v>
      </c>
      <c r="CP169" s="95">
        <v>0</v>
      </c>
      <c r="CQ169" s="95">
        <v>0</v>
      </c>
      <c r="CR169" s="95">
        <v>0</v>
      </c>
      <c r="CS169" s="95">
        <v>0</v>
      </c>
      <c r="CT169" s="95">
        <v>0</v>
      </c>
      <c r="CU169" s="95">
        <v>0</v>
      </c>
      <c r="CV169" s="95">
        <v>0</v>
      </c>
      <c r="CW169" s="95">
        <v>0</v>
      </c>
      <c r="CX169" s="95">
        <v>0</v>
      </c>
      <c r="CY169" s="95">
        <v>0</v>
      </c>
      <c r="CZ169" s="95">
        <v>0</v>
      </c>
      <c r="DA169" s="95">
        <v>0</v>
      </c>
      <c r="DB169" s="95">
        <v>0</v>
      </c>
      <c r="DC169" s="95">
        <v>0</v>
      </c>
      <c r="DD169" s="95">
        <v>0</v>
      </c>
      <c r="DE169" s="95">
        <v>0</v>
      </c>
      <c r="DF169" s="95">
        <v>0</v>
      </c>
      <c r="DG169" s="95">
        <v>0</v>
      </c>
      <c r="DH169" s="95">
        <v>0</v>
      </c>
      <c r="DI169" s="95">
        <v>0</v>
      </c>
      <c r="DJ169" s="95">
        <v>0</v>
      </c>
      <c r="DK169" s="95">
        <v>0</v>
      </c>
      <c r="DL169" s="95">
        <v>0</v>
      </c>
      <c r="DM169" s="95">
        <v>0</v>
      </c>
      <c r="DN169" s="95">
        <v>0</v>
      </c>
      <c r="DO169" s="95">
        <v>0</v>
      </c>
      <c r="DP169" s="95">
        <v>0</v>
      </c>
      <c r="DQ169" s="95">
        <v>0</v>
      </c>
      <c r="DR169" s="95">
        <v>0</v>
      </c>
      <c r="DS169" s="95">
        <v>0</v>
      </c>
      <c r="DT169" s="95">
        <v>0</v>
      </c>
      <c r="DU169" s="95">
        <v>0</v>
      </c>
      <c r="DV169" s="95">
        <v>0</v>
      </c>
      <c r="DW169" s="95">
        <v>0</v>
      </c>
      <c r="DX169" s="95">
        <v>0</v>
      </c>
      <c r="DY169" s="95">
        <v>0</v>
      </c>
      <c r="DZ169" s="95">
        <v>0</v>
      </c>
      <c r="EA169" s="95">
        <v>0</v>
      </c>
      <c r="EB169" s="95">
        <v>0</v>
      </c>
      <c r="EC169" s="95">
        <v>0</v>
      </c>
      <c r="ED169" s="95">
        <v>0</v>
      </c>
      <c r="EE169" s="95">
        <v>0</v>
      </c>
      <c r="EF169" s="95">
        <v>0</v>
      </c>
      <c r="EG169" s="95">
        <v>0</v>
      </c>
      <c r="EH169" s="95">
        <v>0</v>
      </c>
      <c r="EI169" s="95">
        <v>0</v>
      </c>
      <c r="EJ169" s="95">
        <v>0</v>
      </c>
      <c r="EK169" s="95">
        <v>0</v>
      </c>
      <c r="EL169" s="95">
        <v>0</v>
      </c>
      <c r="EM169" s="95">
        <v>0</v>
      </c>
      <c r="EN169" s="95">
        <v>0</v>
      </c>
      <c r="EO169" s="95">
        <v>0</v>
      </c>
      <c r="EP169" s="95">
        <v>0</v>
      </c>
      <c r="EQ169" s="95">
        <v>0</v>
      </c>
      <c r="ER169" s="95">
        <v>0</v>
      </c>
      <c r="ES169" s="95">
        <v>0</v>
      </c>
      <c r="ET169" s="95">
        <v>0</v>
      </c>
      <c r="EU169" s="95">
        <v>0</v>
      </c>
      <c r="EV169" s="95">
        <v>0</v>
      </c>
      <c r="EW169" s="95">
        <v>0</v>
      </c>
      <c r="EX169" s="95">
        <v>0</v>
      </c>
      <c r="EY169" s="95">
        <v>0</v>
      </c>
      <c r="EZ169" s="95">
        <v>0</v>
      </c>
      <c r="FA169" s="95">
        <v>0</v>
      </c>
      <c r="FB169" s="95">
        <v>0</v>
      </c>
      <c r="FC169" s="95">
        <v>0</v>
      </c>
      <c r="FD169" s="95">
        <v>0</v>
      </c>
      <c r="FE169" s="95">
        <v>0</v>
      </c>
      <c r="FF169" s="95">
        <v>0</v>
      </c>
      <c r="FG169" s="95">
        <v>0</v>
      </c>
      <c r="FH169" s="95">
        <v>0</v>
      </c>
      <c r="FI169" s="95">
        <v>0</v>
      </c>
      <c r="FJ169" s="95">
        <v>0</v>
      </c>
      <c r="FK169" s="95">
        <v>0</v>
      </c>
      <c r="FL169" s="95">
        <v>0</v>
      </c>
      <c r="FM169" s="95">
        <v>0</v>
      </c>
      <c r="FN169" s="95">
        <v>0</v>
      </c>
      <c r="FO169" s="95">
        <v>0</v>
      </c>
      <c r="FP169" s="95">
        <v>0</v>
      </c>
      <c r="FQ169" s="95">
        <v>0</v>
      </c>
      <c r="FR169" s="95">
        <v>0</v>
      </c>
      <c r="FS169" s="95">
        <v>0</v>
      </c>
      <c r="FT169" s="95">
        <v>0</v>
      </c>
      <c r="FU169" s="95">
        <v>0</v>
      </c>
      <c r="FV169" s="95">
        <v>0</v>
      </c>
      <c r="FW169" s="95">
        <v>0</v>
      </c>
      <c r="FX169" s="95">
        <v>0</v>
      </c>
      <c r="FY169" s="95">
        <v>0</v>
      </c>
      <c r="FZ169" s="95">
        <v>0</v>
      </c>
      <c r="GA169" s="95">
        <v>0</v>
      </c>
      <c r="GB169" s="95">
        <v>0</v>
      </c>
      <c r="GC169" s="95">
        <v>0</v>
      </c>
      <c r="GD169" s="95">
        <v>0</v>
      </c>
      <c r="GE169" s="95">
        <v>0</v>
      </c>
      <c r="GF169" s="95">
        <v>0</v>
      </c>
      <c r="GG169" s="95">
        <v>0</v>
      </c>
      <c r="GH169" s="95">
        <v>0</v>
      </c>
      <c r="GI169" s="95">
        <v>0</v>
      </c>
      <c r="GJ169" s="95">
        <v>0</v>
      </c>
      <c r="GK169" s="95">
        <v>0</v>
      </c>
      <c r="GL169" s="95">
        <v>0</v>
      </c>
      <c r="GM169" s="95">
        <v>0</v>
      </c>
      <c r="GN169" s="95">
        <v>0</v>
      </c>
      <c r="GO169" s="95">
        <v>0</v>
      </c>
      <c r="GP169" s="95">
        <v>0</v>
      </c>
      <c r="GQ169" s="95">
        <v>0</v>
      </c>
      <c r="GR169" s="95">
        <v>0</v>
      </c>
      <c r="GS169" s="95">
        <v>0</v>
      </c>
      <c r="GT169" s="95">
        <v>0</v>
      </c>
      <c r="GU169" s="95">
        <v>0</v>
      </c>
      <c r="GV169" s="95">
        <v>0</v>
      </c>
      <c r="GW169" s="95">
        <v>0</v>
      </c>
      <c r="GX169" s="95">
        <v>0</v>
      </c>
      <c r="GY169" s="95">
        <v>0</v>
      </c>
      <c r="GZ169" s="95">
        <v>0</v>
      </c>
    </row>
    <row r="170" spans="2:208" s="25" customFormat="1" ht="17.25" hidden="1" outlineLevel="2" x14ac:dyDescent="0.3">
      <c r="B170" s="21">
        <v>30</v>
      </c>
      <c r="C170" s="24">
        <v>38</v>
      </c>
      <c r="D170" s="75"/>
      <c r="E170" s="51">
        <v>38</v>
      </c>
      <c r="F170" s="24"/>
      <c r="G170" s="80"/>
      <c r="H170" s="34" t="s">
        <v>159</v>
      </c>
      <c r="I170" s="95">
        <v>0</v>
      </c>
      <c r="J170" s="95">
        <v>0</v>
      </c>
      <c r="K170" s="95">
        <v>0</v>
      </c>
      <c r="L170" s="95">
        <v>0</v>
      </c>
      <c r="M170" s="95">
        <v>0</v>
      </c>
      <c r="N170" s="95">
        <v>0</v>
      </c>
      <c r="O170" s="95">
        <v>0</v>
      </c>
      <c r="P170" s="95">
        <v>0</v>
      </c>
      <c r="Q170" s="95">
        <v>0</v>
      </c>
      <c r="R170" s="95">
        <v>0</v>
      </c>
      <c r="S170" s="95">
        <v>0</v>
      </c>
      <c r="T170" s="95">
        <v>0</v>
      </c>
      <c r="U170" s="95">
        <v>0</v>
      </c>
      <c r="V170" s="95">
        <v>0</v>
      </c>
      <c r="W170" s="95">
        <v>0</v>
      </c>
      <c r="X170" s="95">
        <v>0</v>
      </c>
      <c r="Y170" s="95">
        <v>0</v>
      </c>
      <c r="Z170" s="95">
        <v>0</v>
      </c>
      <c r="AA170" s="95">
        <v>0</v>
      </c>
      <c r="AB170" s="95">
        <v>0</v>
      </c>
      <c r="AC170" s="95">
        <v>0</v>
      </c>
      <c r="AD170" s="95">
        <v>0</v>
      </c>
      <c r="AE170" s="95">
        <v>0</v>
      </c>
      <c r="AF170" s="95">
        <v>0</v>
      </c>
      <c r="AG170" s="95">
        <v>0</v>
      </c>
      <c r="AH170" s="95">
        <v>0</v>
      </c>
      <c r="AI170" s="95">
        <v>0</v>
      </c>
      <c r="AJ170" s="95">
        <v>0</v>
      </c>
      <c r="AK170" s="95">
        <v>0</v>
      </c>
      <c r="AL170" s="95">
        <v>0</v>
      </c>
      <c r="AM170" s="95">
        <v>0</v>
      </c>
      <c r="AN170" s="95">
        <v>0</v>
      </c>
      <c r="AO170" s="95">
        <v>0</v>
      </c>
      <c r="AP170" s="95">
        <v>0</v>
      </c>
      <c r="AQ170" s="95">
        <v>0</v>
      </c>
      <c r="AR170" s="95">
        <v>0</v>
      </c>
      <c r="AS170" s="95">
        <v>0</v>
      </c>
      <c r="AT170" s="95">
        <v>0</v>
      </c>
      <c r="AU170" s="95">
        <v>0</v>
      </c>
      <c r="AV170" s="95">
        <v>0</v>
      </c>
      <c r="AW170" s="95">
        <v>0</v>
      </c>
      <c r="AX170" s="95">
        <v>0</v>
      </c>
      <c r="AY170" s="95">
        <v>0</v>
      </c>
      <c r="AZ170" s="95">
        <v>0</v>
      </c>
      <c r="BA170" s="95">
        <v>0</v>
      </c>
      <c r="BB170" s="95">
        <v>0</v>
      </c>
      <c r="BC170" s="95">
        <v>0</v>
      </c>
      <c r="BD170" s="95">
        <v>0</v>
      </c>
      <c r="BE170" s="95">
        <v>0</v>
      </c>
      <c r="BF170" s="95">
        <v>0</v>
      </c>
      <c r="BG170" s="95">
        <v>0</v>
      </c>
      <c r="BH170" s="95">
        <v>0</v>
      </c>
      <c r="BI170" s="95">
        <v>0</v>
      </c>
      <c r="BJ170" s="95">
        <v>0</v>
      </c>
      <c r="BK170" s="95">
        <v>0</v>
      </c>
      <c r="BL170" s="95">
        <v>0</v>
      </c>
      <c r="BM170" s="95">
        <v>0</v>
      </c>
      <c r="BN170" s="95">
        <v>0</v>
      </c>
      <c r="BO170" s="95">
        <v>0</v>
      </c>
      <c r="BP170" s="95">
        <v>0</v>
      </c>
      <c r="BQ170" s="95">
        <v>0</v>
      </c>
      <c r="BR170" s="95">
        <v>0</v>
      </c>
      <c r="BS170" s="95">
        <v>0</v>
      </c>
      <c r="BT170" s="95">
        <v>0</v>
      </c>
      <c r="BU170" s="95">
        <v>0</v>
      </c>
      <c r="BV170" s="95">
        <v>0</v>
      </c>
      <c r="BW170" s="95">
        <v>0</v>
      </c>
      <c r="BX170" s="95">
        <v>0</v>
      </c>
      <c r="BY170" s="95">
        <v>0</v>
      </c>
      <c r="BZ170" s="95">
        <v>0</v>
      </c>
      <c r="CA170" s="95">
        <v>0</v>
      </c>
      <c r="CB170" s="95">
        <v>0</v>
      </c>
      <c r="CC170" s="95">
        <v>0</v>
      </c>
      <c r="CD170" s="95">
        <v>0</v>
      </c>
      <c r="CE170" s="95">
        <v>0</v>
      </c>
      <c r="CF170" s="95">
        <v>0</v>
      </c>
      <c r="CG170" s="95">
        <v>0</v>
      </c>
      <c r="CH170" s="95">
        <v>0</v>
      </c>
      <c r="CI170" s="95">
        <v>0</v>
      </c>
      <c r="CJ170" s="95">
        <v>0</v>
      </c>
      <c r="CK170" s="95">
        <v>0</v>
      </c>
      <c r="CL170" s="95">
        <v>0</v>
      </c>
      <c r="CM170" s="95">
        <v>0</v>
      </c>
      <c r="CN170" s="95">
        <v>0</v>
      </c>
      <c r="CO170" s="95">
        <v>0</v>
      </c>
      <c r="CP170" s="95">
        <v>0</v>
      </c>
      <c r="CQ170" s="95">
        <v>0</v>
      </c>
      <c r="CR170" s="95">
        <v>0</v>
      </c>
      <c r="CS170" s="95">
        <v>0</v>
      </c>
      <c r="CT170" s="95">
        <v>0</v>
      </c>
      <c r="CU170" s="95">
        <v>0</v>
      </c>
      <c r="CV170" s="95">
        <v>0</v>
      </c>
      <c r="CW170" s="95">
        <v>0</v>
      </c>
      <c r="CX170" s="95">
        <v>0</v>
      </c>
      <c r="CY170" s="95">
        <v>0</v>
      </c>
      <c r="CZ170" s="95">
        <v>0</v>
      </c>
      <c r="DA170" s="95">
        <v>0</v>
      </c>
      <c r="DB170" s="95">
        <v>0</v>
      </c>
      <c r="DC170" s="95">
        <v>0</v>
      </c>
      <c r="DD170" s="95">
        <v>0</v>
      </c>
      <c r="DE170" s="95">
        <v>0</v>
      </c>
      <c r="DF170" s="95">
        <v>0</v>
      </c>
      <c r="DG170" s="95">
        <v>0</v>
      </c>
      <c r="DH170" s="95">
        <v>11890752.842776988</v>
      </c>
      <c r="DI170" s="95">
        <v>0</v>
      </c>
      <c r="DJ170" s="95">
        <v>0</v>
      </c>
      <c r="DK170" s="95">
        <v>0</v>
      </c>
      <c r="DL170" s="95">
        <v>19218004.157804795</v>
      </c>
      <c r="DM170" s="95">
        <v>0</v>
      </c>
      <c r="DN170" s="95">
        <v>0</v>
      </c>
      <c r="DO170" s="95">
        <v>0</v>
      </c>
      <c r="DP170" s="95">
        <v>34084068.554314919</v>
      </c>
      <c r="DQ170" s="95">
        <v>0</v>
      </c>
      <c r="DR170" s="95">
        <v>0</v>
      </c>
      <c r="DS170" s="95">
        <v>0</v>
      </c>
      <c r="DT170" s="95">
        <v>62676467.446749866</v>
      </c>
      <c r="DU170" s="95">
        <v>0</v>
      </c>
      <c r="DV170" s="95">
        <v>0</v>
      </c>
      <c r="DW170" s="95">
        <v>0</v>
      </c>
      <c r="DX170" s="95">
        <v>116161712.69865143</v>
      </c>
      <c r="DY170" s="95">
        <v>0</v>
      </c>
      <c r="DZ170" s="95">
        <v>0</v>
      </c>
      <c r="EA170" s="95">
        <v>0</v>
      </c>
      <c r="EB170" s="95">
        <v>141893470.9818607</v>
      </c>
      <c r="EC170" s="95">
        <v>0</v>
      </c>
      <c r="ED170" s="95">
        <v>0</v>
      </c>
      <c r="EE170" s="95">
        <v>0</v>
      </c>
      <c r="EF170" s="95">
        <v>0</v>
      </c>
      <c r="EG170" s="95">
        <v>0</v>
      </c>
      <c r="EH170" s="95">
        <v>0</v>
      </c>
      <c r="EI170" s="95">
        <v>0</v>
      </c>
      <c r="EJ170" s="95">
        <v>0</v>
      </c>
      <c r="EK170" s="95">
        <v>0</v>
      </c>
      <c r="EL170" s="95">
        <v>0</v>
      </c>
      <c r="EM170" s="95">
        <v>0</v>
      </c>
      <c r="EN170" s="95">
        <v>0</v>
      </c>
      <c r="EO170" s="95">
        <v>0</v>
      </c>
      <c r="EP170" s="95">
        <v>0</v>
      </c>
      <c r="EQ170" s="95">
        <v>0</v>
      </c>
      <c r="ER170" s="95">
        <v>0</v>
      </c>
      <c r="ES170" s="95">
        <v>0</v>
      </c>
      <c r="ET170" s="95">
        <v>0</v>
      </c>
      <c r="EU170" s="95">
        <v>0</v>
      </c>
      <c r="EV170" s="95">
        <v>0</v>
      </c>
      <c r="EW170" s="95">
        <v>0</v>
      </c>
      <c r="EX170" s="95">
        <v>0</v>
      </c>
      <c r="EY170" s="95">
        <v>0</v>
      </c>
      <c r="EZ170" s="95">
        <v>14610000</v>
      </c>
      <c r="FA170" s="95">
        <v>0</v>
      </c>
      <c r="FB170" s="95">
        <v>0</v>
      </c>
      <c r="FC170" s="95">
        <v>0</v>
      </c>
      <c r="FD170" s="95">
        <v>14610000</v>
      </c>
      <c r="FE170" s="95">
        <v>0</v>
      </c>
      <c r="FF170" s="95">
        <v>0</v>
      </c>
      <c r="FG170" s="95">
        <v>0</v>
      </c>
      <c r="FH170" s="95">
        <v>14510000</v>
      </c>
      <c r="FI170" s="95">
        <v>0</v>
      </c>
      <c r="FJ170" s="95">
        <v>0</v>
      </c>
      <c r="FK170" s="95">
        <v>0</v>
      </c>
      <c r="FL170" s="95">
        <v>26750000</v>
      </c>
      <c r="FM170" s="95">
        <v>0</v>
      </c>
      <c r="FN170" s="95">
        <v>0</v>
      </c>
      <c r="FO170" s="95">
        <v>0</v>
      </c>
      <c r="FP170" s="95">
        <v>31705610</v>
      </c>
      <c r="FQ170" s="95">
        <v>0</v>
      </c>
      <c r="FR170" s="95">
        <v>0</v>
      </c>
      <c r="FS170" s="95">
        <v>0</v>
      </c>
      <c r="FT170" s="95">
        <v>31112018</v>
      </c>
      <c r="FU170" s="95">
        <v>0</v>
      </c>
      <c r="FV170" s="95">
        <v>0</v>
      </c>
      <c r="FW170" s="95">
        <v>0</v>
      </c>
      <c r="FX170" s="95">
        <v>30332019</v>
      </c>
      <c r="FY170" s="95">
        <v>0</v>
      </c>
      <c r="FZ170" s="95">
        <v>0</v>
      </c>
      <c r="GA170" s="95">
        <v>0</v>
      </c>
      <c r="GB170" s="95">
        <v>40077350</v>
      </c>
      <c r="GC170" s="95">
        <v>0</v>
      </c>
      <c r="GD170" s="95">
        <v>0</v>
      </c>
      <c r="GE170" s="95">
        <v>0</v>
      </c>
      <c r="GF170" s="95">
        <v>38583758</v>
      </c>
      <c r="GG170" s="95">
        <v>0</v>
      </c>
      <c r="GH170" s="95">
        <v>0</v>
      </c>
      <c r="GI170" s="95">
        <v>0</v>
      </c>
      <c r="GJ170" s="95">
        <v>37303759</v>
      </c>
      <c r="GK170" s="95">
        <v>0</v>
      </c>
      <c r="GL170" s="95">
        <v>0</v>
      </c>
      <c r="GM170" s="95">
        <v>0</v>
      </c>
      <c r="GN170" s="95">
        <v>70642938</v>
      </c>
      <c r="GO170" s="95">
        <v>0</v>
      </c>
      <c r="GP170" s="95">
        <v>0</v>
      </c>
      <c r="GQ170" s="95">
        <v>0</v>
      </c>
      <c r="GR170" s="95">
        <v>65745684</v>
      </c>
      <c r="GS170" s="95">
        <v>0</v>
      </c>
      <c r="GT170" s="95">
        <v>0</v>
      </c>
      <c r="GU170" s="95">
        <v>0</v>
      </c>
      <c r="GV170" s="95">
        <v>59654256</v>
      </c>
      <c r="GW170" s="95">
        <v>0</v>
      </c>
      <c r="GX170" s="95">
        <v>0</v>
      </c>
      <c r="GY170" s="95">
        <v>0</v>
      </c>
      <c r="GZ170" s="95">
        <v>0</v>
      </c>
    </row>
    <row r="171" spans="2:208" s="25" customFormat="1" ht="17.25" hidden="1" outlineLevel="1" x14ac:dyDescent="0.3">
      <c r="B171" s="183">
        <v>30</v>
      </c>
      <c r="C171" s="51">
        <v>39</v>
      </c>
      <c r="D171" s="75"/>
      <c r="E171" s="51">
        <v>39</v>
      </c>
      <c r="F171" s="51"/>
      <c r="G171" s="76"/>
      <c r="H171" s="37" t="s">
        <v>145</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0</v>
      </c>
      <c r="Y171" s="96">
        <v>0</v>
      </c>
      <c r="Z171" s="96">
        <v>0</v>
      </c>
      <c r="AA171" s="96">
        <v>0</v>
      </c>
      <c r="AB171" s="96">
        <v>0</v>
      </c>
      <c r="AC171" s="96">
        <v>0</v>
      </c>
      <c r="AD171" s="96">
        <v>0</v>
      </c>
      <c r="AE171" s="96">
        <v>0</v>
      </c>
      <c r="AF171" s="96">
        <v>0</v>
      </c>
      <c r="AG171" s="96">
        <v>0</v>
      </c>
      <c r="AH171" s="96">
        <v>0</v>
      </c>
      <c r="AI171" s="96">
        <v>0</v>
      </c>
      <c r="AJ171" s="96">
        <v>0</v>
      </c>
      <c r="AK171" s="96">
        <v>0</v>
      </c>
      <c r="AL171" s="96">
        <v>0</v>
      </c>
      <c r="AM171" s="96">
        <v>0</v>
      </c>
      <c r="AN171" s="96">
        <v>0</v>
      </c>
      <c r="AO171" s="96">
        <v>0</v>
      </c>
      <c r="AP171" s="96">
        <v>0</v>
      </c>
      <c r="AQ171" s="96">
        <v>0</v>
      </c>
      <c r="AR171" s="96">
        <v>0</v>
      </c>
      <c r="AS171" s="96">
        <v>0</v>
      </c>
      <c r="AT171" s="96">
        <v>0</v>
      </c>
      <c r="AU171" s="96">
        <v>0</v>
      </c>
      <c r="AV171" s="96">
        <v>0</v>
      </c>
      <c r="AW171" s="96">
        <v>0</v>
      </c>
      <c r="AX171" s="96">
        <v>0</v>
      </c>
      <c r="AY171" s="96">
        <v>0</v>
      </c>
      <c r="AZ171" s="96">
        <v>0</v>
      </c>
      <c r="BA171" s="96">
        <v>0</v>
      </c>
      <c r="BB171" s="96">
        <v>0</v>
      </c>
      <c r="BC171" s="96">
        <v>0</v>
      </c>
      <c r="BD171" s="96">
        <v>0</v>
      </c>
      <c r="BE171" s="96">
        <v>0</v>
      </c>
      <c r="BF171" s="96">
        <v>0</v>
      </c>
      <c r="BG171" s="96">
        <v>0</v>
      </c>
      <c r="BH171" s="96">
        <v>0</v>
      </c>
      <c r="BI171" s="96">
        <v>0</v>
      </c>
      <c r="BJ171" s="96">
        <v>0</v>
      </c>
      <c r="BK171" s="96">
        <v>0</v>
      </c>
      <c r="BL171" s="96">
        <v>0</v>
      </c>
      <c r="BM171" s="96">
        <v>0</v>
      </c>
      <c r="BN171" s="96">
        <v>0</v>
      </c>
      <c r="BO171" s="96">
        <v>0</v>
      </c>
      <c r="BP171" s="96">
        <v>0</v>
      </c>
      <c r="BQ171" s="96">
        <v>0</v>
      </c>
      <c r="BR171" s="96">
        <v>0</v>
      </c>
      <c r="BS171" s="96">
        <v>0</v>
      </c>
      <c r="BT171" s="96">
        <v>0</v>
      </c>
      <c r="BU171" s="96">
        <v>0</v>
      </c>
      <c r="BV171" s="96">
        <v>0</v>
      </c>
      <c r="BW171" s="96">
        <v>0</v>
      </c>
      <c r="BX171" s="96">
        <v>0</v>
      </c>
      <c r="BY171" s="96">
        <v>0</v>
      </c>
      <c r="BZ171" s="96">
        <v>0</v>
      </c>
      <c r="CA171" s="96">
        <v>0</v>
      </c>
      <c r="CB171" s="96">
        <v>0</v>
      </c>
      <c r="CC171" s="96">
        <v>0</v>
      </c>
      <c r="CD171" s="96">
        <v>0</v>
      </c>
      <c r="CE171" s="96">
        <v>0</v>
      </c>
      <c r="CF171" s="96">
        <v>0</v>
      </c>
      <c r="CG171" s="96">
        <v>0</v>
      </c>
      <c r="CH171" s="96">
        <v>0</v>
      </c>
      <c r="CI171" s="96">
        <v>0</v>
      </c>
      <c r="CJ171" s="96">
        <v>0</v>
      </c>
      <c r="CK171" s="96">
        <v>0</v>
      </c>
      <c r="CL171" s="96">
        <v>0</v>
      </c>
      <c r="CM171" s="96">
        <v>0</v>
      </c>
      <c r="CN171" s="96">
        <v>0</v>
      </c>
      <c r="CO171" s="96">
        <v>0</v>
      </c>
      <c r="CP171" s="96">
        <v>0</v>
      </c>
      <c r="CQ171" s="96">
        <v>0</v>
      </c>
      <c r="CR171" s="96">
        <v>0</v>
      </c>
      <c r="CS171" s="96">
        <v>0</v>
      </c>
      <c r="CT171" s="96">
        <v>0</v>
      </c>
      <c r="CU171" s="96">
        <v>0</v>
      </c>
      <c r="CV171" s="96">
        <v>0</v>
      </c>
      <c r="CW171" s="96">
        <v>0</v>
      </c>
      <c r="CX171" s="96">
        <v>0</v>
      </c>
      <c r="CY171" s="96">
        <v>0</v>
      </c>
      <c r="CZ171" s="96">
        <v>0</v>
      </c>
      <c r="DA171" s="96">
        <v>0</v>
      </c>
      <c r="DB171" s="96">
        <v>0</v>
      </c>
      <c r="DC171" s="96">
        <v>0</v>
      </c>
      <c r="DD171" s="96">
        <v>0</v>
      </c>
      <c r="DE171" s="96">
        <v>0</v>
      </c>
      <c r="DF171" s="96">
        <v>0</v>
      </c>
      <c r="DG171" s="96">
        <v>0</v>
      </c>
      <c r="DH171" s="96">
        <v>52992484.290387444</v>
      </c>
      <c r="DI171" s="96">
        <v>0</v>
      </c>
      <c r="DJ171" s="96">
        <v>0</v>
      </c>
      <c r="DK171" s="96">
        <v>0</v>
      </c>
      <c r="DL171" s="96">
        <v>79058994.709032238</v>
      </c>
      <c r="DM171" s="96">
        <v>0</v>
      </c>
      <c r="DN171" s="96">
        <v>0</v>
      </c>
      <c r="DO171" s="96">
        <v>0</v>
      </c>
      <c r="DP171" s="96">
        <v>131679700.11410761</v>
      </c>
      <c r="DQ171" s="96">
        <v>0</v>
      </c>
      <c r="DR171" s="96">
        <v>0</v>
      </c>
      <c r="DS171" s="96">
        <v>0</v>
      </c>
      <c r="DT171" s="96">
        <v>232685639.83957046</v>
      </c>
      <c r="DU171" s="96">
        <v>0</v>
      </c>
      <c r="DV171" s="96">
        <v>0</v>
      </c>
      <c r="DW171" s="96">
        <v>0</v>
      </c>
      <c r="DX171" s="96">
        <v>421029925.85828632</v>
      </c>
      <c r="DY171" s="96">
        <v>0</v>
      </c>
      <c r="DZ171" s="96">
        <v>0</v>
      </c>
      <c r="EA171" s="96">
        <v>0</v>
      </c>
      <c r="EB171" s="96">
        <v>511830738.18662477</v>
      </c>
      <c r="EC171" s="96">
        <v>0</v>
      </c>
      <c r="ED171" s="96">
        <v>0</v>
      </c>
      <c r="EE171" s="96">
        <v>0</v>
      </c>
      <c r="EF171" s="96">
        <v>0</v>
      </c>
      <c r="EG171" s="96">
        <v>0</v>
      </c>
      <c r="EH171" s="96">
        <v>0</v>
      </c>
      <c r="EI171" s="96">
        <v>0</v>
      </c>
      <c r="EJ171" s="96">
        <v>0</v>
      </c>
      <c r="EK171" s="96">
        <v>0</v>
      </c>
      <c r="EL171" s="96">
        <v>0</v>
      </c>
      <c r="EM171" s="96">
        <v>0</v>
      </c>
      <c r="EN171" s="96">
        <v>475800000</v>
      </c>
      <c r="EO171" s="96">
        <v>0</v>
      </c>
      <c r="EP171" s="96">
        <v>0</v>
      </c>
      <c r="EQ171" s="96">
        <v>0</v>
      </c>
      <c r="ER171" s="96">
        <v>0</v>
      </c>
      <c r="ES171" s="96">
        <v>0</v>
      </c>
      <c r="ET171" s="96">
        <v>0</v>
      </c>
      <c r="EU171" s="96">
        <v>0</v>
      </c>
      <c r="EV171" s="96">
        <v>0</v>
      </c>
      <c r="EW171" s="96">
        <v>0</v>
      </c>
      <c r="EX171" s="96">
        <v>0</v>
      </c>
      <c r="EY171" s="96">
        <v>0</v>
      </c>
      <c r="EZ171" s="96">
        <v>0</v>
      </c>
      <c r="FA171" s="96">
        <v>0</v>
      </c>
      <c r="FB171" s="96">
        <v>0</v>
      </c>
      <c r="FC171" s="96">
        <v>0</v>
      </c>
      <c r="FD171" s="96">
        <v>0</v>
      </c>
      <c r="FE171" s="96">
        <v>0</v>
      </c>
      <c r="FF171" s="96">
        <v>0</v>
      </c>
      <c r="FG171" s="96">
        <v>0</v>
      </c>
      <c r="FH171" s="96">
        <v>0</v>
      </c>
      <c r="FI171" s="96">
        <v>0</v>
      </c>
      <c r="FJ171" s="96">
        <v>0</v>
      </c>
      <c r="FK171" s="96">
        <v>0</v>
      </c>
      <c r="FL171" s="96">
        <v>0</v>
      </c>
      <c r="FM171" s="96">
        <v>0</v>
      </c>
      <c r="FN171" s="96">
        <v>0</v>
      </c>
      <c r="FO171" s="96">
        <v>0</v>
      </c>
      <c r="FP171" s="96">
        <v>0</v>
      </c>
      <c r="FQ171" s="96">
        <v>0</v>
      </c>
      <c r="FR171" s="96">
        <v>0</v>
      </c>
      <c r="FS171" s="96">
        <v>0</v>
      </c>
      <c r="FT171" s="96">
        <v>0</v>
      </c>
      <c r="FU171" s="96">
        <v>0</v>
      </c>
      <c r="FV171" s="96">
        <v>0</v>
      </c>
      <c r="FW171" s="96">
        <v>0</v>
      </c>
      <c r="FX171" s="96">
        <v>0</v>
      </c>
      <c r="FY171" s="96">
        <v>0</v>
      </c>
      <c r="FZ171" s="96">
        <v>0</v>
      </c>
      <c r="GA171" s="96">
        <v>0</v>
      </c>
      <c r="GB171" s="96">
        <v>0</v>
      </c>
      <c r="GC171" s="96">
        <v>0</v>
      </c>
      <c r="GD171" s="96">
        <v>0</v>
      </c>
      <c r="GE171" s="96">
        <v>0</v>
      </c>
      <c r="GF171" s="96">
        <v>0</v>
      </c>
      <c r="GG171" s="96">
        <v>0</v>
      </c>
      <c r="GH171" s="96">
        <v>0</v>
      </c>
      <c r="GI171" s="96">
        <v>0</v>
      </c>
      <c r="GJ171" s="96">
        <v>0</v>
      </c>
      <c r="GK171" s="96">
        <v>0</v>
      </c>
      <c r="GL171" s="96">
        <v>0</v>
      </c>
      <c r="GM171" s="96">
        <v>0</v>
      </c>
      <c r="GN171" s="96">
        <v>0</v>
      </c>
      <c r="GO171" s="96">
        <v>0</v>
      </c>
      <c r="GP171" s="96">
        <v>0</v>
      </c>
      <c r="GQ171" s="96">
        <v>0</v>
      </c>
      <c r="GR171" s="96">
        <v>0</v>
      </c>
      <c r="GS171" s="96">
        <v>0</v>
      </c>
      <c r="GT171" s="96">
        <v>0</v>
      </c>
      <c r="GU171" s="96">
        <v>0</v>
      </c>
      <c r="GV171" s="96">
        <v>0</v>
      </c>
      <c r="GW171" s="96">
        <v>0</v>
      </c>
      <c r="GX171" s="96">
        <v>0</v>
      </c>
      <c r="GY171" s="96">
        <v>0</v>
      </c>
      <c r="GZ171" s="96">
        <v>0</v>
      </c>
    </row>
    <row r="172" spans="2:208" s="23" customFormat="1" ht="18.75" collapsed="1" x14ac:dyDescent="0.35">
      <c r="B172" s="182">
        <v>40</v>
      </c>
      <c r="C172" s="53">
        <v>40</v>
      </c>
      <c r="D172" s="73">
        <v>40</v>
      </c>
      <c r="E172" s="53"/>
      <c r="F172" s="53"/>
      <c r="G172" s="74"/>
      <c r="H172" s="38" t="s">
        <v>146</v>
      </c>
      <c r="I172" s="94">
        <v>0</v>
      </c>
      <c r="J172" s="94">
        <v>0</v>
      </c>
      <c r="K172" s="94">
        <v>0</v>
      </c>
      <c r="L172" s="94">
        <v>80310000</v>
      </c>
      <c r="M172" s="94">
        <v>0</v>
      </c>
      <c r="N172" s="94">
        <v>0</v>
      </c>
      <c r="O172" s="94">
        <v>0</v>
      </c>
      <c r="P172" s="94">
        <v>256610000</v>
      </c>
      <c r="Q172" s="94">
        <v>0</v>
      </c>
      <c r="R172" s="94">
        <v>0</v>
      </c>
      <c r="S172" s="94">
        <v>0</v>
      </c>
      <c r="T172" s="94">
        <v>129850000</v>
      </c>
      <c r="U172" s="94">
        <v>0</v>
      </c>
      <c r="V172" s="94">
        <v>0</v>
      </c>
      <c r="W172" s="94">
        <v>0</v>
      </c>
      <c r="X172" s="94">
        <v>429210000</v>
      </c>
      <c r="Y172" s="94">
        <v>0</v>
      </c>
      <c r="Z172" s="94">
        <v>0</v>
      </c>
      <c r="AA172" s="94">
        <v>0</v>
      </c>
      <c r="AB172" s="94">
        <v>57010000</v>
      </c>
      <c r="AC172" s="94">
        <v>0</v>
      </c>
      <c r="AD172" s="94">
        <v>0</v>
      </c>
      <c r="AE172" s="94">
        <v>0</v>
      </c>
      <c r="AF172" s="94">
        <v>181060000</v>
      </c>
      <c r="AG172" s="94">
        <v>0</v>
      </c>
      <c r="AH172" s="94">
        <v>0</v>
      </c>
      <c r="AI172" s="94">
        <v>0</v>
      </c>
      <c r="AJ172" s="94">
        <v>95950000</v>
      </c>
      <c r="AK172" s="94">
        <v>0</v>
      </c>
      <c r="AL172" s="94">
        <v>0</v>
      </c>
      <c r="AM172" s="94">
        <v>0</v>
      </c>
      <c r="AN172" s="94">
        <v>317620000</v>
      </c>
      <c r="AO172" s="94">
        <v>0</v>
      </c>
      <c r="AP172" s="94">
        <v>0</v>
      </c>
      <c r="AQ172" s="94">
        <v>0</v>
      </c>
      <c r="AR172" s="94">
        <v>0</v>
      </c>
      <c r="AS172" s="94">
        <v>0</v>
      </c>
      <c r="AT172" s="94">
        <v>0</v>
      </c>
      <c r="AU172" s="94">
        <v>0</v>
      </c>
      <c r="AV172" s="94">
        <v>0</v>
      </c>
      <c r="AW172" s="94">
        <v>0</v>
      </c>
      <c r="AX172" s="94">
        <v>0</v>
      </c>
      <c r="AY172" s="94">
        <v>0</v>
      </c>
      <c r="AZ172" s="94">
        <v>0</v>
      </c>
      <c r="BA172" s="94">
        <v>0</v>
      </c>
      <c r="BB172" s="94">
        <v>0</v>
      </c>
      <c r="BC172" s="94">
        <v>0</v>
      </c>
      <c r="BD172" s="94">
        <v>0</v>
      </c>
      <c r="BE172" s="94">
        <v>0</v>
      </c>
      <c r="BF172" s="94">
        <v>0</v>
      </c>
      <c r="BG172" s="94">
        <v>0</v>
      </c>
      <c r="BH172" s="94">
        <v>0</v>
      </c>
      <c r="BI172" s="94">
        <v>0</v>
      </c>
      <c r="BJ172" s="94">
        <v>0</v>
      </c>
      <c r="BK172" s="94">
        <v>0</v>
      </c>
      <c r="BL172" s="94">
        <v>0</v>
      </c>
      <c r="BM172" s="94">
        <v>0</v>
      </c>
      <c r="BN172" s="94">
        <v>0</v>
      </c>
      <c r="BO172" s="94">
        <v>0</v>
      </c>
      <c r="BP172" s="94">
        <v>0</v>
      </c>
      <c r="BQ172" s="94">
        <v>0</v>
      </c>
      <c r="BR172" s="94">
        <v>0</v>
      </c>
      <c r="BS172" s="94">
        <v>0</v>
      </c>
      <c r="BT172" s="94">
        <v>0</v>
      </c>
      <c r="BU172" s="94">
        <v>0</v>
      </c>
      <c r="BV172" s="94">
        <v>0</v>
      </c>
      <c r="BW172" s="94">
        <v>0</v>
      </c>
      <c r="BX172" s="94">
        <v>0</v>
      </c>
      <c r="BY172" s="94">
        <v>0</v>
      </c>
      <c r="BZ172" s="94">
        <v>0</v>
      </c>
      <c r="CA172" s="94">
        <v>0</v>
      </c>
      <c r="CB172" s="94">
        <v>0</v>
      </c>
      <c r="CC172" s="94">
        <v>0</v>
      </c>
      <c r="CD172" s="94">
        <v>0</v>
      </c>
      <c r="CE172" s="94">
        <v>0</v>
      </c>
      <c r="CF172" s="94">
        <v>0</v>
      </c>
      <c r="CG172" s="94">
        <v>0</v>
      </c>
      <c r="CH172" s="94">
        <v>0</v>
      </c>
      <c r="CI172" s="94">
        <v>0</v>
      </c>
      <c r="CJ172" s="94">
        <v>0</v>
      </c>
      <c r="CK172" s="94">
        <v>0</v>
      </c>
      <c r="CL172" s="94">
        <v>0</v>
      </c>
      <c r="CM172" s="94">
        <v>0</v>
      </c>
      <c r="CN172" s="94">
        <v>0</v>
      </c>
      <c r="CO172" s="94">
        <v>0</v>
      </c>
      <c r="CP172" s="94">
        <v>0</v>
      </c>
      <c r="CQ172" s="94">
        <v>0</v>
      </c>
      <c r="CR172" s="94">
        <v>0</v>
      </c>
      <c r="CS172" s="94">
        <v>0</v>
      </c>
      <c r="CT172" s="94">
        <v>0</v>
      </c>
      <c r="CU172" s="94">
        <v>0</v>
      </c>
      <c r="CV172" s="94">
        <v>0</v>
      </c>
      <c r="CW172" s="94">
        <v>0</v>
      </c>
      <c r="CX172" s="94">
        <v>0</v>
      </c>
      <c r="CY172" s="94">
        <v>0</v>
      </c>
      <c r="CZ172" s="94">
        <v>0</v>
      </c>
      <c r="DA172" s="94">
        <v>0</v>
      </c>
      <c r="DB172" s="94">
        <v>0</v>
      </c>
      <c r="DC172" s="94">
        <v>0</v>
      </c>
      <c r="DD172" s="94">
        <v>0</v>
      </c>
      <c r="DE172" s="94">
        <v>0</v>
      </c>
      <c r="DF172" s="94">
        <v>0</v>
      </c>
      <c r="DG172" s="94">
        <v>0</v>
      </c>
      <c r="DH172" s="94">
        <v>113480248.11570731</v>
      </c>
      <c r="DI172" s="94">
        <v>0</v>
      </c>
      <c r="DJ172" s="94">
        <v>0</v>
      </c>
      <c r="DK172" s="94">
        <v>0</v>
      </c>
      <c r="DL172" s="94">
        <v>113480248.11570732</v>
      </c>
      <c r="DM172" s="94">
        <v>0</v>
      </c>
      <c r="DN172" s="94">
        <v>0</v>
      </c>
      <c r="DO172" s="94">
        <v>0</v>
      </c>
      <c r="DP172" s="94">
        <v>150316833.33617628</v>
      </c>
      <c r="DQ172" s="94">
        <v>0</v>
      </c>
      <c r="DR172" s="94">
        <v>0</v>
      </c>
      <c r="DS172" s="94">
        <v>0</v>
      </c>
      <c r="DT172" s="94">
        <v>235867113.56265935</v>
      </c>
      <c r="DU172" s="94">
        <v>0</v>
      </c>
      <c r="DV172" s="94">
        <v>0</v>
      </c>
      <c r="DW172" s="94">
        <v>0</v>
      </c>
      <c r="DX172" s="94">
        <v>410406803.78342766</v>
      </c>
      <c r="DY172" s="94">
        <v>0</v>
      </c>
      <c r="DZ172" s="94">
        <v>0</v>
      </c>
      <c r="EA172" s="94">
        <v>0</v>
      </c>
      <c r="EB172" s="94">
        <v>497343278.28166103</v>
      </c>
      <c r="EC172" s="94">
        <v>0</v>
      </c>
      <c r="ED172" s="94">
        <v>0</v>
      </c>
      <c r="EE172" s="94">
        <v>0</v>
      </c>
      <c r="EF172" s="94">
        <v>219865600</v>
      </c>
      <c r="EG172" s="94">
        <v>0</v>
      </c>
      <c r="EH172" s="94">
        <v>0</v>
      </c>
      <c r="EI172" s="94">
        <v>0</v>
      </c>
      <c r="EJ172" s="94">
        <v>0</v>
      </c>
      <c r="EK172" s="94">
        <v>0</v>
      </c>
      <c r="EL172" s="94">
        <v>0</v>
      </c>
      <c r="EM172" s="94">
        <v>0</v>
      </c>
      <c r="EN172" s="94">
        <v>0</v>
      </c>
      <c r="EO172" s="94">
        <v>0</v>
      </c>
      <c r="EP172" s="94">
        <v>0</v>
      </c>
      <c r="EQ172" s="94">
        <v>0</v>
      </c>
      <c r="ER172" s="94">
        <v>300000000</v>
      </c>
      <c r="ES172" s="94">
        <v>0</v>
      </c>
      <c r="ET172" s="94">
        <v>0</v>
      </c>
      <c r="EU172" s="94">
        <v>0</v>
      </c>
      <c r="EV172" s="94">
        <v>300000000</v>
      </c>
      <c r="EW172" s="94">
        <v>0</v>
      </c>
      <c r="EX172" s="94">
        <v>0</v>
      </c>
      <c r="EY172" s="94">
        <v>0</v>
      </c>
      <c r="EZ172" s="94">
        <v>22000000</v>
      </c>
      <c r="FA172" s="94">
        <v>0</v>
      </c>
      <c r="FB172" s="94">
        <v>0</v>
      </c>
      <c r="FC172" s="94">
        <v>0</v>
      </c>
      <c r="FD172" s="94">
        <v>20000000</v>
      </c>
      <c r="FE172" s="94">
        <v>0</v>
      </c>
      <c r="FF172" s="94">
        <v>0</v>
      </c>
      <c r="FG172" s="94">
        <v>0</v>
      </c>
      <c r="FH172" s="94">
        <v>18000000</v>
      </c>
      <c r="FI172" s="94">
        <v>0</v>
      </c>
      <c r="FJ172" s="94">
        <v>0</v>
      </c>
      <c r="FK172" s="94">
        <v>0</v>
      </c>
      <c r="FL172" s="94">
        <v>34200000</v>
      </c>
      <c r="FM172" s="94">
        <v>0</v>
      </c>
      <c r="FN172" s="94">
        <v>82575805</v>
      </c>
      <c r="FO172" s="94">
        <v>97021250</v>
      </c>
      <c r="FP172" s="94">
        <v>57148514</v>
      </c>
      <c r="FQ172" s="94">
        <v>0</v>
      </c>
      <c r="FR172" s="94">
        <v>63243446</v>
      </c>
      <c r="FS172" s="94">
        <v>101054605</v>
      </c>
      <c r="FT172" s="94">
        <v>52039725</v>
      </c>
      <c r="FU172" s="94">
        <v>0</v>
      </c>
      <c r="FV172" s="94">
        <v>41112472</v>
      </c>
      <c r="FW172" s="94">
        <v>90865840</v>
      </c>
      <c r="FX172" s="94">
        <v>32375433</v>
      </c>
      <c r="FY172" s="94">
        <v>0</v>
      </c>
      <c r="FZ172" s="94">
        <v>81410715</v>
      </c>
      <c r="GA172" s="94">
        <v>115968917</v>
      </c>
      <c r="GB172" s="94">
        <v>57283363</v>
      </c>
      <c r="GC172" s="94">
        <v>0</v>
      </c>
      <c r="GD172" s="94">
        <v>57319277</v>
      </c>
      <c r="GE172" s="94">
        <v>121638150</v>
      </c>
      <c r="GF172" s="94">
        <v>47750051</v>
      </c>
      <c r="GG172" s="94">
        <v>0</v>
      </c>
      <c r="GH172" s="94">
        <v>38403233</v>
      </c>
      <c r="GI172" s="94">
        <v>108740380</v>
      </c>
      <c r="GJ172" s="94">
        <v>30764824</v>
      </c>
      <c r="GK172" s="94">
        <v>0</v>
      </c>
      <c r="GL172" s="94">
        <v>77758202</v>
      </c>
      <c r="GM172" s="94">
        <v>143957195</v>
      </c>
      <c r="GN172" s="94">
        <v>51478959</v>
      </c>
      <c r="GO172" s="94">
        <v>0</v>
      </c>
      <c r="GP172" s="94">
        <v>54844846</v>
      </c>
      <c r="GQ172" s="94">
        <v>139630384</v>
      </c>
      <c r="GR172" s="94">
        <v>43081940</v>
      </c>
      <c r="GS172" s="94">
        <v>0</v>
      </c>
      <c r="GT172" s="94">
        <v>37280104</v>
      </c>
      <c r="GU172" s="94">
        <v>123291322</v>
      </c>
      <c r="GV172" s="94">
        <v>28252605</v>
      </c>
      <c r="GW172" s="94">
        <v>0</v>
      </c>
      <c r="GX172" s="94">
        <v>0</v>
      </c>
      <c r="GY172" s="94">
        <v>0</v>
      </c>
      <c r="GZ172" s="94">
        <v>0</v>
      </c>
    </row>
    <row r="173" spans="2:208" s="25" customFormat="1" ht="17.25" hidden="1" outlineLevel="1" x14ac:dyDescent="0.3">
      <c r="B173" s="183">
        <v>40</v>
      </c>
      <c r="C173" s="51">
        <v>41</v>
      </c>
      <c r="D173" s="75"/>
      <c r="E173" s="51">
        <v>41</v>
      </c>
      <c r="F173" s="51"/>
      <c r="G173" s="76"/>
      <c r="H173" s="37" t="s">
        <v>147</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0</v>
      </c>
      <c r="Z173" s="96">
        <v>0</v>
      </c>
      <c r="AA173" s="96">
        <v>0</v>
      </c>
      <c r="AB173" s="96">
        <v>0</v>
      </c>
      <c r="AC173" s="96">
        <v>0</v>
      </c>
      <c r="AD173" s="96">
        <v>0</v>
      </c>
      <c r="AE173" s="96">
        <v>0</v>
      </c>
      <c r="AF173" s="96">
        <v>0</v>
      </c>
      <c r="AG173" s="96">
        <v>0</v>
      </c>
      <c r="AH173" s="96">
        <v>0</v>
      </c>
      <c r="AI173" s="96">
        <v>0</v>
      </c>
      <c r="AJ173" s="96">
        <v>0</v>
      </c>
      <c r="AK173" s="96">
        <v>0</v>
      </c>
      <c r="AL173" s="96">
        <v>0</v>
      </c>
      <c r="AM173" s="96">
        <v>0</v>
      </c>
      <c r="AN173" s="96">
        <v>0</v>
      </c>
      <c r="AO173" s="96">
        <v>0</v>
      </c>
      <c r="AP173" s="96">
        <v>0</v>
      </c>
      <c r="AQ173" s="96">
        <v>0</v>
      </c>
      <c r="AR173" s="96">
        <v>0</v>
      </c>
      <c r="AS173" s="96">
        <v>0</v>
      </c>
      <c r="AT173" s="96">
        <v>0</v>
      </c>
      <c r="AU173" s="96">
        <v>0</v>
      </c>
      <c r="AV173" s="96">
        <v>0</v>
      </c>
      <c r="AW173" s="96">
        <v>0</v>
      </c>
      <c r="AX173" s="96">
        <v>0</v>
      </c>
      <c r="AY173" s="96">
        <v>0</v>
      </c>
      <c r="AZ173" s="96">
        <v>0</v>
      </c>
      <c r="BA173" s="96">
        <v>0</v>
      </c>
      <c r="BB173" s="96">
        <v>0</v>
      </c>
      <c r="BC173" s="96">
        <v>0</v>
      </c>
      <c r="BD173" s="96">
        <v>0</v>
      </c>
      <c r="BE173" s="96">
        <v>0</v>
      </c>
      <c r="BF173" s="96">
        <v>0</v>
      </c>
      <c r="BG173" s="96">
        <v>0</v>
      </c>
      <c r="BH173" s="96">
        <v>0</v>
      </c>
      <c r="BI173" s="96">
        <v>0</v>
      </c>
      <c r="BJ173" s="96">
        <v>0</v>
      </c>
      <c r="BK173" s="96">
        <v>0</v>
      </c>
      <c r="BL173" s="96">
        <v>0</v>
      </c>
      <c r="BM173" s="96">
        <v>0</v>
      </c>
      <c r="BN173" s="96">
        <v>0</v>
      </c>
      <c r="BO173" s="96">
        <v>0</v>
      </c>
      <c r="BP173" s="96">
        <v>0</v>
      </c>
      <c r="BQ173" s="96">
        <v>0</v>
      </c>
      <c r="BR173" s="96">
        <v>0</v>
      </c>
      <c r="BS173" s="96">
        <v>0</v>
      </c>
      <c r="BT173" s="96">
        <v>0</v>
      </c>
      <c r="BU173" s="96">
        <v>0</v>
      </c>
      <c r="BV173" s="96">
        <v>0</v>
      </c>
      <c r="BW173" s="96">
        <v>0</v>
      </c>
      <c r="BX173" s="96">
        <v>0</v>
      </c>
      <c r="BY173" s="96">
        <v>0</v>
      </c>
      <c r="BZ173" s="96">
        <v>0</v>
      </c>
      <c r="CA173" s="96">
        <v>0</v>
      </c>
      <c r="CB173" s="96">
        <v>0</v>
      </c>
      <c r="CC173" s="96">
        <v>0</v>
      </c>
      <c r="CD173" s="96">
        <v>0</v>
      </c>
      <c r="CE173" s="96">
        <v>0</v>
      </c>
      <c r="CF173" s="96">
        <v>0</v>
      </c>
      <c r="CG173" s="96">
        <v>0</v>
      </c>
      <c r="CH173" s="96">
        <v>0</v>
      </c>
      <c r="CI173" s="96">
        <v>0</v>
      </c>
      <c r="CJ173" s="96">
        <v>0</v>
      </c>
      <c r="CK173" s="96">
        <v>0</v>
      </c>
      <c r="CL173" s="96">
        <v>0</v>
      </c>
      <c r="CM173" s="96">
        <v>0</v>
      </c>
      <c r="CN173" s="96">
        <v>0</v>
      </c>
      <c r="CO173" s="96">
        <v>0</v>
      </c>
      <c r="CP173" s="96">
        <v>0</v>
      </c>
      <c r="CQ173" s="96">
        <v>0</v>
      </c>
      <c r="CR173" s="96">
        <v>0</v>
      </c>
      <c r="CS173" s="96">
        <v>0</v>
      </c>
      <c r="CT173" s="96">
        <v>0</v>
      </c>
      <c r="CU173" s="96">
        <v>0</v>
      </c>
      <c r="CV173" s="96">
        <v>0</v>
      </c>
      <c r="CW173" s="96">
        <v>0</v>
      </c>
      <c r="CX173" s="96">
        <v>0</v>
      </c>
      <c r="CY173" s="96">
        <v>0</v>
      </c>
      <c r="CZ173" s="96">
        <v>0</v>
      </c>
      <c r="DA173" s="96">
        <v>0</v>
      </c>
      <c r="DB173" s="96">
        <v>0</v>
      </c>
      <c r="DC173" s="96">
        <v>0</v>
      </c>
      <c r="DD173" s="96">
        <v>0</v>
      </c>
      <c r="DE173" s="96">
        <v>0</v>
      </c>
      <c r="DF173" s="96">
        <v>0</v>
      </c>
      <c r="DG173" s="96">
        <v>0</v>
      </c>
      <c r="DH173" s="96">
        <v>81563819.999999985</v>
      </c>
      <c r="DI173" s="96">
        <v>0</v>
      </c>
      <c r="DJ173" s="96">
        <v>0</v>
      </c>
      <c r="DK173" s="96">
        <v>0</v>
      </c>
      <c r="DL173" s="96">
        <v>81563820</v>
      </c>
      <c r="DM173" s="96">
        <v>0</v>
      </c>
      <c r="DN173" s="96">
        <v>0</v>
      </c>
      <c r="DO173" s="96">
        <v>0</v>
      </c>
      <c r="DP173" s="96">
        <v>107935430</v>
      </c>
      <c r="DQ173" s="96">
        <v>0</v>
      </c>
      <c r="DR173" s="96">
        <v>0</v>
      </c>
      <c r="DS173" s="96">
        <v>0</v>
      </c>
      <c r="DT173" s="96">
        <v>169343035</v>
      </c>
      <c r="DU173" s="96">
        <v>0</v>
      </c>
      <c r="DV173" s="96">
        <v>0</v>
      </c>
      <c r="DW173" s="96">
        <v>0</v>
      </c>
      <c r="DX173" s="96">
        <v>294641585</v>
      </c>
      <c r="DY173" s="96">
        <v>0</v>
      </c>
      <c r="DZ173" s="96">
        <v>0</v>
      </c>
      <c r="EA173" s="96">
        <v>0</v>
      </c>
      <c r="EB173" s="96">
        <v>357036675</v>
      </c>
      <c r="EC173" s="96">
        <v>0</v>
      </c>
      <c r="ED173" s="96">
        <v>0</v>
      </c>
      <c r="EE173" s="96">
        <v>0</v>
      </c>
      <c r="EF173" s="96">
        <v>219865600</v>
      </c>
      <c r="EG173" s="96">
        <v>0</v>
      </c>
      <c r="EH173" s="96">
        <v>0</v>
      </c>
      <c r="EI173" s="96">
        <v>0</v>
      </c>
      <c r="EJ173" s="96">
        <v>0</v>
      </c>
      <c r="EK173" s="96">
        <v>0</v>
      </c>
      <c r="EL173" s="96">
        <v>0</v>
      </c>
      <c r="EM173" s="96">
        <v>0</v>
      </c>
      <c r="EN173" s="96">
        <v>0</v>
      </c>
      <c r="EO173" s="96">
        <v>0</v>
      </c>
      <c r="EP173" s="96">
        <v>0</v>
      </c>
      <c r="EQ173" s="96">
        <v>0</v>
      </c>
      <c r="ER173" s="96">
        <v>0</v>
      </c>
      <c r="ES173" s="96">
        <v>0</v>
      </c>
      <c r="ET173" s="96">
        <v>0</v>
      </c>
      <c r="EU173" s="96">
        <v>0</v>
      </c>
      <c r="EV173" s="96">
        <v>0</v>
      </c>
      <c r="EW173" s="96">
        <v>0</v>
      </c>
      <c r="EX173" s="96">
        <v>0</v>
      </c>
      <c r="EY173" s="96">
        <v>0</v>
      </c>
      <c r="EZ173" s="96">
        <v>22000000</v>
      </c>
      <c r="FA173" s="96">
        <v>0</v>
      </c>
      <c r="FB173" s="96">
        <v>0</v>
      </c>
      <c r="FC173" s="96">
        <v>0</v>
      </c>
      <c r="FD173" s="96">
        <v>20000000</v>
      </c>
      <c r="FE173" s="96">
        <v>0</v>
      </c>
      <c r="FF173" s="96">
        <v>0</v>
      </c>
      <c r="FG173" s="96">
        <v>0</v>
      </c>
      <c r="FH173" s="96">
        <v>18000000</v>
      </c>
      <c r="FI173" s="96">
        <v>0</v>
      </c>
      <c r="FJ173" s="96">
        <v>0</v>
      </c>
      <c r="FK173" s="96">
        <v>0</v>
      </c>
      <c r="FL173" s="96">
        <v>34200000</v>
      </c>
      <c r="FM173" s="96">
        <v>0</v>
      </c>
      <c r="FN173" s="96">
        <v>0</v>
      </c>
      <c r="FO173" s="96">
        <v>0</v>
      </c>
      <c r="FP173" s="96">
        <v>57148514</v>
      </c>
      <c r="FQ173" s="96">
        <v>0</v>
      </c>
      <c r="FR173" s="96">
        <v>0</v>
      </c>
      <c r="FS173" s="96">
        <v>0</v>
      </c>
      <c r="FT173" s="96">
        <v>52039725</v>
      </c>
      <c r="FU173" s="96">
        <v>0</v>
      </c>
      <c r="FV173" s="96">
        <v>0</v>
      </c>
      <c r="FW173" s="96">
        <v>0</v>
      </c>
      <c r="FX173" s="96">
        <v>32375433</v>
      </c>
      <c r="FY173" s="96">
        <v>0</v>
      </c>
      <c r="FZ173" s="96">
        <v>0</v>
      </c>
      <c r="GA173" s="96">
        <v>0</v>
      </c>
      <c r="GB173" s="96">
        <v>57283363</v>
      </c>
      <c r="GC173" s="96">
        <v>0</v>
      </c>
      <c r="GD173" s="96">
        <v>0</v>
      </c>
      <c r="GE173" s="96">
        <v>0</v>
      </c>
      <c r="GF173" s="96">
        <v>47750051</v>
      </c>
      <c r="GG173" s="96">
        <v>0</v>
      </c>
      <c r="GH173" s="96">
        <v>0</v>
      </c>
      <c r="GI173" s="96">
        <v>0</v>
      </c>
      <c r="GJ173" s="96">
        <v>30764824</v>
      </c>
      <c r="GK173" s="96">
        <v>0</v>
      </c>
      <c r="GL173" s="96">
        <v>0</v>
      </c>
      <c r="GM173" s="96">
        <v>0</v>
      </c>
      <c r="GN173" s="96">
        <v>51478959</v>
      </c>
      <c r="GO173" s="96">
        <v>0</v>
      </c>
      <c r="GP173" s="96">
        <v>0</v>
      </c>
      <c r="GQ173" s="96">
        <v>0</v>
      </c>
      <c r="GR173" s="96">
        <v>43081940</v>
      </c>
      <c r="GS173" s="96">
        <v>0</v>
      </c>
      <c r="GT173" s="96">
        <v>0</v>
      </c>
      <c r="GU173" s="96">
        <v>0</v>
      </c>
      <c r="GV173" s="96">
        <v>28252605</v>
      </c>
      <c r="GW173" s="96">
        <v>0</v>
      </c>
      <c r="GX173" s="96">
        <v>0</v>
      </c>
      <c r="GY173" s="96">
        <v>0</v>
      </c>
      <c r="GZ173" s="96">
        <v>0</v>
      </c>
    </row>
    <row r="174" spans="2:208" s="25" customFormat="1" ht="17.25" hidden="1" outlineLevel="1" x14ac:dyDescent="0.3">
      <c r="B174" s="183">
        <v>40</v>
      </c>
      <c r="C174" s="51">
        <v>42</v>
      </c>
      <c r="D174" s="75"/>
      <c r="E174" s="51">
        <v>42</v>
      </c>
      <c r="F174" s="51"/>
      <c r="G174" s="76"/>
      <c r="H174" s="37" t="s">
        <v>148</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96">
        <v>0</v>
      </c>
      <c r="AC174" s="96">
        <v>0</v>
      </c>
      <c r="AD174" s="96">
        <v>0</v>
      </c>
      <c r="AE174" s="96">
        <v>0</v>
      </c>
      <c r="AF174" s="96">
        <v>0</v>
      </c>
      <c r="AG174" s="96">
        <v>0</v>
      </c>
      <c r="AH174" s="96">
        <v>0</v>
      </c>
      <c r="AI174" s="96">
        <v>0</v>
      </c>
      <c r="AJ174" s="96">
        <v>0</v>
      </c>
      <c r="AK174" s="96">
        <v>0</v>
      </c>
      <c r="AL174" s="96">
        <v>0</v>
      </c>
      <c r="AM174" s="96">
        <v>0</v>
      </c>
      <c r="AN174" s="96">
        <v>0</v>
      </c>
      <c r="AO174" s="96">
        <v>0</v>
      </c>
      <c r="AP174" s="96">
        <v>0</v>
      </c>
      <c r="AQ174" s="96">
        <v>0</v>
      </c>
      <c r="AR174" s="96">
        <v>0</v>
      </c>
      <c r="AS174" s="96">
        <v>0</v>
      </c>
      <c r="AT174" s="96">
        <v>0</v>
      </c>
      <c r="AU174" s="96">
        <v>0</v>
      </c>
      <c r="AV174" s="96">
        <v>0</v>
      </c>
      <c r="AW174" s="96">
        <v>0</v>
      </c>
      <c r="AX174" s="96">
        <v>0</v>
      </c>
      <c r="AY174" s="96">
        <v>0</v>
      </c>
      <c r="AZ174" s="96">
        <v>0</v>
      </c>
      <c r="BA174" s="96">
        <v>0</v>
      </c>
      <c r="BB174" s="96">
        <v>0</v>
      </c>
      <c r="BC174" s="96">
        <v>0</v>
      </c>
      <c r="BD174" s="96">
        <v>0</v>
      </c>
      <c r="BE174" s="96">
        <v>0</v>
      </c>
      <c r="BF174" s="96">
        <v>0</v>
      </c>
      <c r="BG174" s="96">
        <v>0</v>
      </c>
      <c r="BH174" s="96">
        <v>0</v>
      </c>
      <c r="BI174" s="96">
        <v>0</v>
      </c>
      <c r="BJ174" s="96">
        <v>0</v>
      </c>
      <c r="BK174" s="96">
        <v>0</v>
      </c>
      <c r="BL174" s="96">
        <v>0</v>
      </c>
      <c r="BM174" s="96">
        <v>0</v>
      </c>
      <c r="BN174" s="96">
        <v>0</v>
      </c>
      <c r="BO174" s="96">
        <v>0</v>
      </c>
      <c r="BP174" s="96">
        <v>0</v>
      </c>
      <c r="BQ174" s="96">
        <v>0</v>
      </c>
      <c r="BR174" s="96">
        <v>0</v>
      </c>
      <c r="BS174" s="96">
        <v>0</v>
      </c>
      <c r="BT174" s="96">
        <v>0</v>
      </c>
      <c r="BU174" s="96">
        <v>0</v>
      </c>
      <c r="BV174" s="96">
        <v>0</v>
      </c>
      <c r="BW174" s="96">
        <v>0</v>
      </c>
      <c r="BX174" s="96">
        <v>0</v>
      </c>
      <c r="BY174" s="96">
        <v>0</v>
      </c>
      <c r="BZ174" s="96">
        <v>0</v>
      </c>
      <c r="CA174" s="96">
        <v>0</v>
      </c>
      <c r="CB174" s="96">
        <v>0</v>
      </c>
      <c r="CC174" s="96">
        <v>0</v>
      </c>
      <c r="CD174" s="96">
        <v>0</v>
      </c>
      <c r="CE174" s="96">
        <v>0</v>
      </c>
      <c r="CF174" s="96">
        <v>0</v>
      </c>
      <c r="CG174" s="96">
        <v>0</v>
      </c>
      <c r="CH174" s="96">
        <v>0</v>
      </c>
      <c r="CI174" s="96">
        <v>0</v>
      </c>
      <c r="CJ174" s="96">
        <v>0</v>
      </c>
      <c r="CK174" s="96">
        <v>0</v>
      </c>
      <c r="CL174" s="96">
        <v>0</v>
      </c>
      <c r="CM174" s="96">
        <v>0</v>
      </c>
      <c r="CN174" s="96">
        <v>0</v>
      </c>
      <c r="CO174" s="96">
        <v>0</v>
      </c>
      <c r="CP174" s="96">
        <v>0</v>
      </c>
      <c r="CQ174" s="96">
        <v>0</v>
      </c>
      <c r="CR174" s="96">
        <v>0</v>
      </c>
      <c r="CS174" s="96">
        <v>0</v>
      </c>
      <c r="CT174" s="96">
        <v>0</v>
      </c>
      <c r="CU174" s="96">
        <v>0</v>
      </c>
      <c r="CV174" s="96">
        <v>0</v>
      </c>
      <c r="CW174" s="96">
        <v>0</v>
      </c>
      <c r="CX174" s="96">
        <v>0</v>
      </c>
      <c r="CY174" s="96">
        <v>0</v>
      </c>
      <c r="CZ174" s="96">
        <v>0</v>
      </c>
      <c r="DA174" s="96">
        <v>0</v>
      </c>
      <c r="DB174" s="96">
        <v>0</v>
      </c>
      <c r="DC174" s="96">
        <v>0</v>
      </c>
      <c r="DD174" s="96">
        <v>0</v>
      </c>
      <c r="DE174" s="96">
        <v>0</v>
      </c>
      <c r="DF174" s="96">
        <v>0</v>
      </c>
      <c r="DG174" s="96">
        <v>0</v>
      </c>
      <c r="DH174" s="96">
        <v>5900000</v>
      </c>
      <c r="DI174" s="96">
        <v>0</v>
      </c>
      <c r="DJ174" s="96">
        <v>0</v>
      </c>
      <c r="DK174" s="96">
        <v>0</v>
      </c>
      <c r="DL174" s="96">
        <v>5900000</v>
      </c>
      <c r="DM174" s="96">
        <v>0</v>
      </c>
      <c r="DN174" s="96">
        <v>0</v>
      </c>
      <c r="DO174" s="96">
        <v>0</v>
      </c>
      <c r="DP174" s="96">
        <v>7850000</v>
      </c>
      <c r="DQ174" s="96">
        <v>0</v>
      </c>
      <c r="DR174" s="96">
        <v>0</v>
      </c>
      <c r="DS174" s="96">
        <v>0</v>
      </c>
      <c r="DT174" s="96">
        <v>12325000</v>
      </c>
      <c r="DU174" s="96">
        <v>0</v>
      </c>
      <c r="DV174" s="96">
        <v>0</v>
      </c>
      <c r="DW174" s="96">
        <v>0</v>
      </c>
      <c r="DX174" s="96">
        <v>21450000</v>
      </c>
      <c r="DY174" s="96">
        <v>0</v>
      </c>
      <c r="DZ174" s="96">
        <v>0</v>
      </c>
      <c r="EA174" s="96">
        <v>0</v>
      </c>
      <c r="EB174" s="96">
        <v>26000000</v>
      </c>
      <c r="EC174" s="96">
        <v>0</v>
      </c>
      <c r="ED174" s="96">
        <v>0</v>
      </c>
      <c r="EE174" s="96">
        <v>0</v>
      </c>
      <c r="EF174" s="96">
        <v>0</v>
      </c>
      <c r="EG174" s="96">
        <v>0</v>
      </c>
      <c r="EH174" s="96">
        <v>0</v>
      </c>
      <c r="EI174" s="96">
        <v>0</v>
      </c>
      <c r="EJ174" s="96">
        <v>0</v>
      </c>
      <c r="EK174" s="96">
        <v>0</v>
      </c>
      <c r="EL174" s="96">
        <v>0</v>
      </c>
      <c r="EM174" s="96">
        <v>0</v>
      </c>
      <c r="EN174" s="96">
        <v>0</v>
      </c>
      <c r="EO174" s="96">
        <v>0</v>
      </c>
      <c r="EP174" s="96">
        <v>0</v>
      </c>
      <c r="EQ174" s="96">
        <v>0</v>
      </c>
      <c r="ER174" s="96">
        <v>0</v>
      </c>
      <c r="ES174" s="96">
        <v>0</v>
      </c>
      <c r="ET174" s="96">
        <v>0</v>
      </c>
      <c r="EU174" s="96">
        <v>0</v>
      </c>
      <c r="EV174" s="96">
        <v>0</v>
      </c>
      <c r="EW174" s="96">
        <v>0</v>
      </c>
      <c r="EX174" s="96">
        <v>0</v>
      </c>
      <c r="EY174" s="96">
        <v>0</v>
      </c>
      <c r="EZ174" s="96">
        <v>0</v>
      </c>
      <c r="FA174" s="96">
        <v>0</v>
      </c>
      <c r="FB174" s="96">
        <v>0</v>
      </c>
      <c r="FC174" s="96">
        <v>0</v>
      </c>
      <c r="FD174" s="96">
        <v>0</v>
      </c>
      <c r="FE174" s="96">
        <v>0</v>
      </c>
      <c r="FF174" s="96">
        <v>0</v>
      </c>
      <c r="FG174" s="96">
        <v>0</v>
      </c>
      <c r="FH174" s="96">
        <v>0</v>
      </c>
      <c r="FI174" s="96">
        <v>0</v>
      </c>
      <c r="FJ174" s="96">
        <v>0</v>
      </c>
      <c r="FK174" s="96">
        <v>0</v>
      </c>
      <c r="FL174" s="96">
        <v>0</v>
      </c>
      <c r="FM174" s="96">
        <v>0</v>
      </c>
      <c r="FN174" s="96">
        <v>0</v>
      </c>
      <c r="FO174" s="96">
        <v>0</v>
      </c>
      <c r="FP174" s="96">
        <v>0</v>
      </c>
      <c r="FQ174" s="96">
        <v>0</v>
      </c>
      <c r="FR174" s="96">
        <v>0</v>
      </c>
      <c r="FS174" s="96">
        <v>0</v>
      </c>
      <c r="FT174" s="96">
        <v>0</v>
      </c>
      <c r="FU174" s="96">
        <v>0</v>
      </c>
      <c r="FV174" s="96">
        <v>0</v>
      </c>
      <c r="FW174" s="96">
        <v>0</v>
      </c>
      <c r="FX174" s="96">
        <v>0</v>
      </c>
      <c r="FY174" s="96">
        <v>0</v>
      </c>
      <c r="FZ174" s="96">
        <v>0</v>
      </c>
      <c r="GA174" s="96">
        <v>0</v>
      </c>
      <c r="GB174" s="96">
        <v>0</v>
      </c>
      <c r="GC174" s="96">
        <v>0</v>
      </c>
      <c r="GD174" s="96">
        <v>0</v>
      </c>
      <c r="GE174" s="96">
        <v>0</v>
      </c>
      <c r="GF174" s="96">
        <v>0</v>
      </c>
      <c r="GG174" s="96">
        <v>0</v>
      </c>
      <c r="GH174" s="96">
        <v>0</v>
      </c>
      <c r="GI174" s="96">
        <v>0</v>
      </c>
      <c r="GJ174" s="96">
        <v>0</v>
      </c>
      <c r="GK174" s="96">
        <v>0</v>
      </c>
      <c r="GL174" s="96">
        <v>0</v>
      </c>
      <c r="GM174" s="96">
        <v>0</v>
      </c>
      <c r="GN174" s="96">
        <v>0</v>
      </c>
      <c r="GO174" s="96">
        <v>0</v>
      </c>
      <c r="GP174" s="96">
        <v>0</v>
      </c>
      <c r="GQ174" s="96">
        <v>0</v>
      </c>
      <c r="GR174" s="96">
        <v>0</v>
      </c>
      <c r="GS174" s="96">
        <v>0</v>
      </c>
      <c r="GT174" s="96">
        <v>0</v>
      </c>
      <c r="GU174" s="96">
        <v>0</v>
      </c>
      <c r="GV174" s="96">
        <v>0</v>
      </c>
      <c r="GW174" s="96">
        <v>0</v>
      </c>
      <c r="GX174" s="96">
        <v>0</v>
      </c>
      <c r="GY174" s="96">
        <v>0</v>
      </c>
      <c r="GZ174" s="96">
        <v>0</v>
      </c>
    </row>
    <row r="175" spans="2:208" s="25" customFormat="1" ht="17.25" hidden="1" outlineLevel="1" x14ac:dyDescent="0.3">
      <c r="B175" s="183">
        <v>40</v>
      </c>
      <c r="C175" s="51">
        <v>49</v>
      </c>
      <c r="D175" s="75"/>
      <c r="E175" s="51">
        <v>49</v>
      </c>
      <c r="F175" s="51"/>
      <c r="G175" s="76"/>
      <c r="H175" s="37" t="s">
        <v>237</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0</v>
      </c>
      <c r="Y175" s="96">
        <v>0</v>
      </c>
      <c r="Z175" s="96">
        <v>0</v>
      </c>
      <c r="AA175" s="96">
        <v>0</v>
      </c>
      <c r="AB175" s="96">
        <v>0</v>
      </c>
      <c r="AC175" s="96">
        <v>0</v>
      </c>
      <c r="AD175" s="96">
        <v>0</v>
      </c>
      <c r="AE175" s="96">
        <v>0</v>
      </c>
      <c r="AF175" s="96">
        <v>0</v>
      </c>
      <c r="AG175" s="96">
        <v>0</v>
      </c>
      <c r="AH175" s="96">
        <v>0</v>
      </c>
      <c r="AI175" s="96">
        <v>0</v>
      </c>
      <c r="AJ175" s="96">
        <v>0</v>
      </c>
      <c r="AK175" s="96">
        <v>0</v>
      </c>
      <c r="AL175" s="96">
        <v>0</v>
      </c>
      <c r="AM175" s="96">
        <v>0</v>
      </c>
      <c r="AN175" s="96">
        <v>0</v>
      </c>
      <c r="AO175" s="96">
        <v>0</v>
      </c>
      <c r="AP175" s="96">
        <v>0</v>
      </c>
      <c r="AQ175" s="96">
        <v>0</v>
      </c>
      <c r="AR175" s="96">
        <v>0</v>
      </c>
      <c r="AS175" s="96">
        <v>0</v>
      </c>
      <c r="AT175" s="96">
        <v>0</v>
      </c>
      <c r="AU175" s="96">
        <v>0</v>
      </c>
      <c r="AV175" s="96">
        <v>0</v>
      </c>
      <c r="AW175" s="96">
        <v>0</v>
      </c>
      <c r="AX175" s="96">
        <v>0</v>
      </c>
      <c r="AY175" s="96">
        <v>0</v>
      </c>
      <c r="AZ175" s="96">
        <v>0</v>
      </c>
      <c r="BA175" s="96">
        <v>0</v>
      </c>
      <c r="BB175" s="96">
        <v>0</v>
      </c>
      <c r="BC175" s="96">
        <v>0</v>
      </c>
      <c r="BD175" s="96">
        <v>0</v>
      </c>
      <c r="BE175" s="96">
        <v>0</v>
      </c>
      <c r="BF175" s="96">
        <v>0</v>
      </c>
      <c r="BG175" s="96">
        <v>0</v>
      </c>
      <c r="BH175" s="96">
        <v>0</v>
      </c>
      <c r="BI175" s="96">
        <v>0</v>
      </c>
      <c r="BJ175" s="96">
        <v>0</v>
      </c>
      <c r="BK175" s="96">
        <v>0</v>
      </c>
      <c r="BL175" s="96">
        <v>0</v>
      </c>
      <c r="BM175" s="96">
        <v>0</v>
      </c>
      <c r="BN175" s="96">
        <v>0</v>
      </c>
      <c r="BO175" s="96">
        <v>0</v>
      </c>
      <c r="BP175" s="96">
        <v>0</v>
      </c>
      <c r="BQ175" s="96">
        <v>0</v>
      </c>
      <c r="BR175" s="96">
        <v>0</v>
      </c>
      <c r="BS175" s="96">
        <v>0</v>
      </c>
      <c r="BT175" s="96">
        <v>0</v>
      </c>
      <c r="BU175" s="96">
        <v>0</v>
      </c>
      <c r="BV175" s="96">
        <v>0</v>
      </c>
      <c r="BW175" s="96">
        <v>0</v>
      </c>
      <c r="BX175" s="96">
        <v>0</v>
      </c>
      <c r="BY175" s="96">
        <v>0</v>
      </c>
      <c r="BZ175" s="96">
        <v>0</v>
      </c>
      <c r="CA175" s="96">
        <v>0</v>
      </c>
      <c r="CB175" s="96">
        <v>0</v>
      </c>
      <c r="CC175" s="96">
        <v>0</v>
      </c>
      <c r="CD175" s="96">
        <v>0</v>
      </c>
      <c r="CE175" s="96">
        <v>0</v>
      </c>
      <c r="CF175" s="96">
        <v>0</v>
      </c>
      <c r="CG175" s="96">
        <v>0</v>
      </c>
      <c r="CH175" s="96">
        <v>0</v>
      </c>
      <c r="CI175" s="96">
        <v>0</v>
      </c>
      <c r="CJ175" s="96">
        <v>0</v>
      </c>
      <c r="CK175" s="96">
        <v>0</v>
      </c>
      <c r="CL175" s="96">
        <v>0</v>
      </c>
      <c r="CM175" s="96">
        <v>0</v>
      </c>
      <c r="CN175" s="96">
        <v>0</v>
      </c>
      <c r="CO175" s="96">
        <v>0</v>
      </c>
      <c r="CP175" s="96">
        <v>0</v>
      </c>
      <c r="CQ175" s="96">
        <v>0</v>
      </c>
      <c r="CR175" s="96">
        <v>0</v>
      </c>
      <c r="CS175" s="96">
        <v>0</v>
      </c>
      <c r="CT175" s="96">
        <v>0</v>
      </c>
      <c r="CU175" s="96">
        <v>0</v>
      </c>
      <c r="CV175" s="96">
        <v>0</v>
      </c>
      <c r="CW175" s="96">
        <v>0</v>
      </c>
      <c r="CX175" s="96">
        <v>0</v>
      </c>
      <c r="CY175" s="96">
        <v>0</v>
      </c>
      <c r="CZ175" s="96">
        <v>0</v>
      </c>
      <c r="DA175" s="96">
        <v>0</v>
      </c>
      <c r="DB175" s="96">
        <v>0</v>
      </c>
      <c r="DC175" s="96">
        <v>0</v>
      </c>
      <c r="DD175" s="96">
        <v>0</v>
      </c>
      <c r="DE175" s="96">
        <v>0</v>
      </c>
      <c r="DF175" s="96">
        <v>0</v>
      </c>
      <c r="DG175" s="96">
        <v>0</v>
      </c>
      <c r="DH175" s="96">
        <v>26016428.115707316</v>
      </c>
      <c r="DI175" s="96">
        <v>0</v>
      </c>
      <c r="DJ175" s="96">
        <v>0</v>
      </c>
      <c r="DK175" s="96">
        <v>0</v>
      </c>
      <c r="DL175" s="96">
        <v>26016428.115707323</v>
      </c>
      <c r="DM175" s="96">
        <v>0</v>
      </c>
      <c r="DN175" s="96">
        <v>0</v>
      </c>
      <c r="DO175" s="96">
        <v>0</v>
      </c>
      <c r="DP175" s="96">
        <v>34531403.336176276</v>
      </c>
      <c r="DQ175" s="96">
        <v>0</v>
      </c>
      <c r="DR175" s="96">
        <v>0</v>
      </c>
      <c r="DS175" s="96">
        <v>0</v>
      </c>
      <c r="DT175" s="96">
        <v>54199078.56265936</v>
      </c>
      <c r="DU175" s="96">
        <v>0</v>
      </c>
      <c r="DV175" s="96">
        <v>0</v>
      </c>
      <c r="DW175" s="96">
        <v>0</v>
      </c>
      <c r="DX175" s="96">
        <v>94315218.783427656</v>
      </c>
      <c r="DY175" s="96">
        <v>0</v>
      </c>
      <c r="DZ175" s="96">
        <v>0</v>
      </c>
      <c r="EA175" s="96">
        <v>0</v>
      </c>
      <c r="EB175" s="96">
        <v>114306603.28166106</v>
      </c>
      <c r="EC175" s="96">
        <v>0</v>
      </c>
      <c r="ED175" s="96">
        <v>0</v>
      </c>
      <c r="EE175" s="96">
        <v>0</v>
      </c>
      <c r="EF175" s="96">
        <v>0</v>
      </c>
      <c r="EG175" s="96">
        <v>0</v>
      </c>
      <c r="EH175" s="96">
        <v>0</v>
      </c>
      <c r="EI175" s="96">
        <v>0</v>
      </c>
      <c r="EJ175" s="96">
        <v>0</v>
      </c>
      <c r="EK175" s="96">
        <v>0</v>
      </c>
      <c r="EL175" s="96">
        <v>0</v>
      </c>
      <c r="EM175" s="96">
        <v>0</v>
      </c>
      <c r="EN175" s="96">
        <v>0</v>
      </c>
      <c r="EO175" s="96">
        <v>0</v>
      </c>
      <c r="EP175" s="96">
        <v>0</v>
      </c>
      <c r="EQ175" s="96">
        <v>0</v>
      </c>
      <c r="ER175" s="96">
        <v>0</v>
      </c>
      <c r="ES175" s="96">
        <v>0</v>
      </c>
      <c r="ET175" s="96">
        <v>0</v>
      </c>
      <c r="EU175" s="96">
        <v>0</v>
      </c>
      <c r="EV175" s="96">
        <v>0</v>
      </c>
      <c r="EW175" s="96">
        <v>0</v>
      </c>
      <c r="EX175" s="96">
        <v>0</v>
      </c>
      <c r="EY175" s="96">
        <v>0</v>
      </c>
      <c r="EZ175" s="96">
        <v>0</v>
      </c>
      <c r="FA175" s="96">
        <v>0</v>
      </c>
      <c r="FB175" s="96">
        <v>0</v>
      </c>
      <c r="FC175" s="96">
        <v>0</v>
      </c>
      <c r="FD175" s="96">
        <v>0</v>
      </c>
      <c r="FE175" s="96">
        <v>0</v>
      </c>
      <c r="FF175" s="96">
        <v>0</v>
      </c>
      <c r="FG175" s="96">
        <v>0</v>
      </c>
      <c r="FH175" s="96">
        <v>0</v>
      </c>
      <c r="FI175" s="96">
        <v>0</v>
      </c>
      <c r="FJ175" s="96">
        <v>0</v>
      </c>
      <c r="FK175" s="96">
        <v>0</v>
      </c>
      <c r="FL175" s="96">
        <v>0</v>
      </c>
      <c r="FM175" s="96">
        <v>0</v>
      </c>
      <c r="FN175" s="96">
        <v>0</v>
      </c>
      <c r="FO175" s="96">
        <v>0</v>
      </c>
      <c r="FP175" s="96">
        <v>0</v>
      </c>
      <c r="FQ175" s="96">
        <v>0</v>
      </c>
      <c r="FR175" s="96">
        <v>0</v>
      </c>
      <c r="FS175" s="96">
        <v>0</v>
      </c>
      <c r="FT175" s="96">
        <v>0</v>
      </c>
      <c r="FU175" s="96">
        <v>0</v>
      </c>
      <c r="FV175" s="96">
        <v>0</v>
      </c>
      <c r="FW175" s="96">
        <v>0</v>
      </c>
      <c r="FX175" s="96">
        <v>0</v>
      </c>
      <c r="FY175" s="96">
        <v>0</v>
      </c>
      <c r="FZ175" s="96">
        <v>0</v>
      </c>
      <c r="GA175" s="96">
        <v>0</v>
      </c>
      <c r="GB175" s="96">
        <v>0</v>
      </c>
      <c r="GC175" s="96">
        <v>0</v>
      </c>
      <c r="GD175" s="96">
        <v>0</v>
      </c>
      <c r="GE175" s="96">
        <v>0</v>
      </c>
      <c r="GF175" s="96">
        <v>0</v>
      </c>
      <c r="GG175" s="96">
        <v>0</v>
      </c>
      <c r="GH175" s="96">
        <v>0</v>
      </c>
      <c r="GI175" s="96">
        <v>0</v>
      </c>
      <c r="GJ175" s="96">
        <v>0</v>
      </c>
      <c r="GK175" s="96">
        <v>0</v>
      </c>
      <c r="GL175" s="96">
        <v>0</v>
      </c>
      <c r="GM175" s="96">
        <v>0</v>
      </c>
      <c r="GN175" s="96">
        <v>0</v>
      </c>
      <c r="GO175" s="96">
        <v>0</v>
      </c>
      <c r="GP175" s="96">
        <v>0</v>
      </c>
      <c r="GQ175" s="96">
        <v>0</v>
      </c>
      <c r="GR175" s="96">
        <v>0</v>
      </c>
      <c r="GS175" s="96">
        <v>0</v>
      </c>
      <c r="GT175" s="96">
        <v>0</v>
      </c>
      <c r="GU175" s="96">
        <v>0</v>
      </c>
      <c r="GV175" s="96">
        <v>0</v>
      </c>
      <c r="GW175" s="96">
        <v>0</v>
      </c>
      <c r="GX175" s="96">
        <v>0</v>
      </c>
      <c r="GY175" s="96">
        <v>0</v>
      </c>
      <c r="GZ175" s="96">
        <v>0</v>
      </c>
    </row>
    <row r="176" spans="2:208" s="23" customFormat="1" ht="18.75" collapsed="1" x14ac:dyDescent="0.35">
      <c r="B176" s="182">
        <v>50</v>
      </c>
      <c r="C176" s="53">
        <v>50</v>
      </c>
      <c r="D176" s="73">
        <v>50</v>
      </c>
      <c r="E176" s="53"/>
      <c r="F176" s="53"/>
      <c r="G176" s="74"/>
      <c r="H176" s="39" t="s">
        <v>152</v>
      </c>
      <c r="I176" s="98">
        <v>0</v>
      </c>
      <c r="J176" s="98">
        <v>0</v>
      </c>
      <c r="K176" s="98">
        <v>0</v>
      </c>
      <c r="L176" s="98">
        <v>123200000</v>
      </c>
      <c r="M176" s="98">
        <v>0</v>
      </c>
      <c r="N176" s="98">
        <v>0</v>
      </c>
      <c r="O176" s="98">
        <v>0</v>
      </c>
      <c r="P176" s="98">
        <v>491810000</v>
      </c>
      <c r="Q176" s="98">
        <v>0</v>
      </c>
      <c r="R176" s="98">
        <v>0</v>
      </c>
      <c r="S176" s="98">
        <v>0</v>
      </c>
      <c r="T176" s="98">
        <v>123210000</v>
      </c>
      <c r="U176" s="98">
        <v>0</v>
      </c>
      <c r="V176" s="98">
        <v>0</v>
      </c>
      <c r="W176" s="98">
        <v>0</v>
      </c>
      <c r="X176" s="98">
        <v>491810000</v>
      </c>
      <c r="Y176" s="98">
        <v>0</v>
      </c>
      <c r="Z176" s="98">
        <v>0</v>
      </c>
      <c r="AA176" s="98">
        <v>0</v>
      </c>
      <c r="AB176" s="98">
        <v>72010000</v>
      </c>
      <c r="AC176" s="98">
        <v>0</v>
      </c>
      <c r="AD176" s="98">
        <v>0</v>
      </c>
      <c r="AE176" s="98">
        <v>0</v>
      </c>
      <c r="AF176" s="98">
        <v>287030000</v>
      </c>
      <c r="AG176" s="98">
        <v>0</v>
      </c>
      <c r="AH176" s="98">
        <v>0</v>
      </c>
      <c r="AI176" s="98">
        <v>0</v>
      </c>
      <c r="AJ176" s="98">
        <v>72010000</v>
      </c>
      <c r="AK176" s="98">
        <v>0</v>
      </c>
      <c r="AL176" s="98">
        <v>0</v>
      </c>
      <c r="AM176" s="98">
        <v>0</v>
      </c>
      <c r="AN176" s="98">
        <v>287030000</v>
      </c>
      <c r="AO176" s="98">
        <v>0</v>
      </c>
      <c r="AP176" s="98">
        <v>0</v>
      </c>
      <c r="AQ176" s="98">
        <v>0</v>
      </c>
      <c r="AR176" s="98">
        <v>0</v>
      </c>
      <c r="AS176" s="98">
        <v>0</v>
      </c>
      <c r="AT176" s="98">
        <v>0</v>
      </c>
      <c r="AU176" s="98">
        <v>0</v>
      </c>
      <c r="AV176" s="98">
        <v>0</v>
      </c>
      <c r="AW176" s="98">
        <v>0</v>
      </c>
      <c r="AX176" s="98">
        <v>0</v>
      </c>
      <c r="AY176" s="98">
        <v>0</v>
      </c>
      <c r="AZ176" s="98">
        <v>0</v>
      </c>
      <c r="BA176" s="98">
        <v>0</v>
      </c>
      <c r="BB176" s="98">
        <v>0</v>
      </c>
      <c r="BC176" s="98">
        <v>0</v>
      </c>
      <c r="BD176" s="98">
        <v>0</v>
      </c>
      <c r="BE176" s="98">
        <v>0</v>
      </c>
      <c r="BF176" s="98">
        <v>0</v>
      </c>
      <c r="BG176" s="98">
        <v>0</v>
      </c>
      <c r="BH176" s="98">
        <v>0</v>
      </c>
      <c r="BI176" s="98">
        <v>0</v>
      </c>
      <c r="BJ176" s="98">
        <v>0</v>
      </c>
      <c r="BK176" s="98">
        <v>0</v>
      </c>
      <c r="BL176" s="98">
        <v>0</v>
      </c>
      <c r="BM176" s="98">
        <v>115077000</v>
      </c>
      <c r="BN176" s="98">
        <v>0</v>
      </c>
      <c r="BO176" s="98">
        <v>0</v>
      </c>
      <c r="BP176" s="98">
        <v>115077000</v>
      </c>
      <c r="BQ176" s="98">
        <v>62192000</v>
      </c>
      <c r="BR176" s="98">
        <v>0</v>
      </c>
      <c r="BS176" s="98">
        <v>0</v>
      </c>
      <c r="BT176" s="98">
        <v>62192000</v>
      </c>
      <c r="BU176" s="98">
        <v>31670000</v>
      </c>
      <c r="BV176" s="98">
        <v>0</v>
      </c>
      <c r="BW176" s="98">
        <v>0</v>
      </c>
      <c r="BX176" s="98">
        <v>31670000</v>
      </c>
      <c r="BY176" s="98">
        <v>49529000</v>
      </c>
      <c r="BZ176" s="98">
        <v>0</v>
      </c>
      <c r="CA176" s="98">
        <v>0</v>
      </c>
      <c r="CB176" s="98">
        <v>49589000</v>
      </c>
      <c r="CC176" s="98">
        <v>28957000</v>
      </c>
      <c r="CD176" s="98">
        <v>0</v>
      </c>
      <c r="CE176" s="98">
        <v>0</v>
      </c>
      <c r="CF176" s="98">
        <v>28957000</v>
      </c>
      <c r="CG176" s="98">
        <v>0</v>
      </c>
      <c r="CH176" s="98">
        <v>0</v>
      </c>
      <c r="CI176" s="98">
        <v>0</v>
      </c>
      <c r="CJ176" s="98">
        <v>0</v>
      </c>
      <c r="CK176" s="98">
        <v>0</v>
      </c>
      <c r="CL176" s="98">
        <v>0</v>
      </c>
      <c r="CM176" s="98">
        <v>0</v>
      </c>
      <c r="CN176" s="98">
        <v>0</v>
      </c>
      <c r="CO176" s="98">
        <v>0</v>
      </c>
      <c r="CP176" s="98">
        <v>0</v>
      </c>
      <c r="CQ176" s="98">
        <v>0</v>
      </c>
      <c r="CR176" s="98">
        <v>0</v>
      </c>
      <c r="CS176" s="98">
        <v>0</v>
      </c>
      <c r="CT176" s="98">
        <v>0</v>
      </c>
      <c r="CU176" s="98">
        <v>0</v>
      </c>
      <c r="CV176" s="98">
        <v>0</v>
      </c>
      <c r="CW176" s="98">
        <v>0</v>
      </c>
      <c r="CX176" s="98">
        <v>0</v>
      </c>
      <c r="CY176" s="98">
        <v>0</v>
      </c>
      <c r="CZ176" s="98">
        <v>0</v>
      </c>
      <c r="DA176" s="98">
        <v>0</v>
      </c>
      <c r="DB176" s="98">
        <v>0</v>
      </c>
      <c r="DC176" s="98">
        <v>0</v>
      </c>
      <c r="DD176" s="98">
        <v>0</v>
      </c>
      <c r="DE176" s="98">
        <v>0</v>
      </c>
      <c r="DF176" s="98">
        <v>0</v>
      </c>
      <c r="DG176" s="98">
        <v>0</v>
      </c>
      <c r="DH176" s="98">
        <v>60978814.563049376</v>
      </c>
      <c r="DI176" s="98">
        <v>0</v>
      </c>
      <c r="DJ176" s="98">
        <v>0</v>
      </c>
      <c r="DK176" s="98">
        <v>0</v>
      </c>
      <c r="DL176" s="98">
        <v>96103049.793221921</v>
      </c>
      <c r="DM176" s="98">
        <v>0</v>
      </c>
      <c r="DN176" s="98">
        <v>0</v>
      </c>
      <c r="DO176" s="98">
        <v>0</v>
      </c>
      <c r="DP176" s="98">
        <v>171088829.45410863</v>
      </c>
      <c r="DQ176" s="98">
        <v>0</v>
      </c>
      <c r="DR176" s="98">
        <v>0</v>
      </c>
      <c r="DS176" s="98">
        <v>0</v>
      </c>
      <c r="DT176" s="98">
        <v>324201920.18327928</v>
      </c>
      <c r="DU176" s="98">
        <v>0</v>
      </c>
      <c r="DV176" s="98">
        <v>0</v>
      </c>
      <c r="DW176" s="98">
        <v>0</v>
      </c>
      <c r="DX176" s="98">
        <v>631164111.21677327</v>
      </c>
      <c r="DY176" s="98">
        <v>0</v>
      </c>
      <c r="DZ176" s="98">
        <v>0</v>
      </c>
      <c r="EA176" s="98">
        <v>0</v>
      </c>
      <c r="EB176" s="98">
        <v>789256326.70542467</v>
      </c>
      <c r="EC176" s="98">
        <v>0</v>
      </c>
      <c r="ED176" s="98">
        <v>0</v>
      </c>
      <c r="EE176" s="98">
        <v>0</v>
      </c>
      <c r="EF176" s="98">
        <v>165451303</v>
      </c>
      <c r="EG176" s="98">
        <v>0</v>
      </c>
      <c r="EH176" s="98">
        <v>0</v>
      </c>
      <c r="EI176" s="98">
        <v>0</v>
      </c>
      <c r="EJ176" s="98">
        <v>0</v>
      </c>
      <c r="EK176" s="98">
        <v>0</v>
      </c>
      <c r="EL176" s="98">
        <v>0</v>
      </c>
      <c r="EM176" s="98">
        <v>0</v>
      </c>
      <c r="EN176" s="98">
        <v>0</v>
      </c>
      <c r="EO176" s="98">
        <v>0</v>
      </c>
      <c r="EP176" s="98">
        <v>0</v>
      </c>
      <c r="EQ176" s="98">
        <v>0</v>
      </c>
      <c r="ER176" s="98">
        <v>0</v>
      </c>
      <c r="ES176" s="98">
        <v>0</v>
      </c>
      <c r="ET176" s="98">
        <v>0</v>
      </c>
      <c r="EU176" s="98">
        <v>0</v>
      </c>
      <c r="EV176" s="98">
        <v>0</v>
      </c>
      <c r="EW176" s="98">
        <v>0</v>
      </c>
      <c r="EX176" s="98">
        <v>0</v>
      </c>
      <c r="EY176" s="98">
        <v>0</v>
      </c>
      <c r="EZ176" s="98">
        <v>18151246.575342465</v>
      </c>
      <c r="FA176" s="98">
        <v>1284246.5753424657</v>
      </c>
      <c r="FB176" s="98">
        <v>1284246.5753424657</v>
      </c>
      <c r="FC176" s="98">
        <v>1284246.5753424657</v>
      </c>
      <c r="FD176" s="98">
        <v>16868246.575342465</v>
      </c>
      <c r="FE176" s="98">
        <v>1284246.5753424657</v>
      </c>
      <c r="FF176" s="98">
        <v>1284246.5753424657</v>
      </c>
      <c r="FG176" s="98">
        <v>1284246.5753424657</v>
      </c>
      <c r="FH176" s="98">
        <v>16263246.575342465</v>
      </c>
      <c r="FI176" s="98">
        <v>0</v>
      </c>
      <c r="FJ176" s="98">
        <v>0</v>
      </c>
      <c r="FK176" s="98">
        <v>0</v>
      </c>
      <c r="FL176" s="98">
        <v>29513000</v>
      </c>
      <c r="FM176" s="98">
        <v>0</v>
      </c>
      <c r="FN176" s="98">
        <v>0</v>
      </c>
      <c r="FO176" s="98">
        <v>0</v>
      </c>
      <c r="FP176" s="98">
        <v>49053411</v>
      </c>
      <c r="FQ176" s="98">
        <v>0</v>
      </c>
      <c r="FR176" s="98">
        <v>0</v>
      </c>
      <c r="FS176" s="98">
        <v>0</v>
      </c>
      <c r="FT176" s="98">
        <v>42674342</v>
      </c>
      <c r="FU176" s="98">
        <v>0</v>
      </c>
      <c r="FV176" s="98">
        <v>0</v>
      </c>
      <c r="FW176" s="98">
        <v>0</v>
      </c>
      <c r="FX176" s="98">
        <v>42010827</v>
      </c>
      <c r="FY176" s="98">
        <v>0</v>
      </c>
      <c r="FZ176" s="98">
        <v>0</v>
      </c>
      <c r="GA176" s="98">
        <v>0</v>
      </c>
      <c r="GB176" s="98">
        <v>50925534</v>
      </c>
      <c r="GC176" s="98">
        <v>0</v>
      </c>
      <c r="GD176" s="98">
        <v>0</v>
      </c>
      <c r="GE176" s="98">
        <v>0</v>
      </c>
      <c r="GF176" s="98">
        <v>44524775</v>
      </c>
      <c r="GG176" s="98">
        <v>0</v>
      </c>
      <c r="GH176" s="98">
        <v>0</v>
      </c>
      <c r="GI176" s="98">
        <v>0</v>
      </c>
      <c r="GJ176" s="98">
        <v>43895939</v>
      </c>
      <c r="GK176" s="98">
        <v>0</v>
      </c>
      <c r="GL176" s="98">
        <v>0</v>
      </c>
      <c r="GM176" s="98">
        <v>0</v>
      </c>
      <c r="GN176" s="98">
        <v>34459794</v>
      </c>
      <c r="GO176" s="98">
        <v>0</v>
      </c>
      <c r="GP176" s="98">
        <v>0</v>
      </c>
      <c r="GQ176" s="98">
        <v>0</v>
      </c>
      <c r="GR176" s="98">
        <v>28032635</v>
      </c>
      <c r="GS176" s="98">
        <v>0</v>
      </c>
      <c r="GT176" s="98">
        <v>0</v>
      </c>
      <c r="GU176" s="98">
        <v>0</v>
      </c>
      <c r="GV176" s="98">
        <v>27293197</v>
      </c>
      <c r="GW176" s="98">
        <v>0</v>
      </c>
      <c r="GX176" s="98">
        <v>0</v>
      </c>
      <c r="GY176" s="98">
        <v>0</v>
      </c>
      <c r="GZ176" s="98">
        <v>0</v>
      </c>
    </row>
    <row r="177" spans="2:208" s="25" customFormat="1" ht="17.25" hidden="1" outlineLevel="1" x14ac:dyDescent="0.3">
      <c r="B177" s="183">
        <v>50</v>
      </c>
      <c r="C177" s="51">
        <v>51</v>
      </c>
      <c r="D177" s="75"/>
      <c r="E177" s="51">
        <v>51</v>
      </c>
      <c r="F177" s="51"/>
      <c r="G177" s="76"/>
      <c r="H177" s="37" t="s">
        <v>160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0</v>
      </c>
      <c r="Z177" s="96">
        <v>0</v>
      </c>
      <c r="AA177" s="96">
        <v>0</v>
      </c>
      <c r="AB177" s="96">
        <v>0</v>
      </c>
      <c r="AC177" s="96">
        <v>0</v>
      </c>
      <c r="AD177" s="96">
        <v>0</v>
      </c>
      <c r="AE177" s="96">
        <v>0</v>
      </c>
      <c r="AF177" s="96">
        <v>0</v>
      </c>
      <c r="AG177" s="96">
        <v>0</v>
      </c>
      <c r="AH177" s="96">
        <v>0</v>
      </c>
      <c r="AI177" s="96">
        <v>0</v>
      </c>
      <c r="AJ177" s="96">
        <v>0</v>
      </c>
      <c r="AK177" s="96">
        <v>0</v>
      </c>
      <c r="AL177" s="96">
        <v>0</v>
      </c>
      <c r="AM177" s="96">
        <v>0</v>
      </c>
      <c r="AN177" s="96">
        <v>0</v>
      </c>
      <c r="AO177" s="96">
        <v>0</v>
      </c>
      <c r="AP177" s="96">
        <v>0</v>
      </c>
      <c r="AQ177" s="96">
        <v>0</v>
      </c>
      <c r="AR177" s="96">
        <v>0</v>
      </c>
      <c r="AS177" s="96">
        <v>0</v>
      </c>
      <c r="AT177" s="96">
        <v>0</v>
      </c>
      <c r="AU177" s="96">
        <v>0</v>
      </c>
      <c r="AV177" s="96">
        <v>0</v>
      </c>
      <c r="AW177" s="96">
        <v>0</v>
      </c>
      <c r="AX177" s="96">
        <v>0</v>
      </c>
      <c r="AY177" s="96">
        <v>0</v>
      </c>
      <c r="AZ177" s="96">
        <v>0</v>
      </c>
      <c r="BA177" s="96">
        <v>0</v>
      </c>
      <c r="BB177" s="96">
        <v>0</v>
      </c>
      <c r="BC177" s="96">
        <v>0</v>
      </c>
      <c r="BD177" s="96">
        <v>0</v>
      </c>
      <c r="BE177" s="96">
        <v>0</v>
      </c>
      <c r="BF177" s="96">
        <v>0</v>
      </c>
      <c r="BG177" s="96">
        <v>0</v>
      </c>
      <c r="BH177" s="96">
        <v>0</v>
      </c>
      <c r="BI177" s="96">
        <v>0</v>
      </c>
      <c r="BJ177" s="96">
        <v>0</v>
      </c>
      <c r="BK177" s="96">
        <v>0</v>
      </c>
      <c r="BL177" s="96">
        <v>0</v>
      </c>
      <c r="BM177" s="96">
        <v>0</v>
      </c>
      <c r="BN177" s="96">
        <v>0</v>
      </c>
      <c r="BO177" s="96">
        <v>0</v>
      </c>
      <c r="BP177" s="96">
        <v>0</v>
      </c>
      <c r="BQ177" s="96">
        <v>0</v>
      </c>
      <c r="BR177" s="96">
        <v>0</v>
      </c>
      <c r="BS177" s="96">
        <v>0</v>
      </c>
      <c r="BT177" s="96">
        <v>0</v>
      </c>
      <c r="BU177" s="96">
        <v>0</v>
      </c>
      <c r="BV177" s="96">
        <v>0</v>
      </c>
      <c r="BW177" s="96">
        <v>0</v>
      </c>
      <c r="BX177" s="96">
        <v>0</v>
      </c>
      <c r="BY177" s="96">
        <v>0</v>
      </c>
      <c r="BZ177" s="96">
        <v>0</v>
      </c>
      <c r="CA177" s="96">
        <v>0</v>
      </c>
      <c r="CB177" s="96">
        <v>0</v>
      </c>
      <c r="CC177" s="96">
        <v>0</v>
      </c>
      <c r="CD177" s="96">
        <v>0</v>
      </c>
      <c r="CE177" s="96">
        <v>0</v>
      </c>
      <c r="CF177" s="96">
        <v>0</v>
      </c>
      <c r="CG177" s="96">
        <v>0</v>
      </c>
      <c r="CH177" s="96">
        <v>0</v>
      </c>
      <c r="CI177" s="96">
        <v>0</v>
      </c>
      <c r="CJ177" s="96">
        <v>0</v>
      </c>
      <c r="CK177" s="96">
        <v>0</v>
      </c>
      <c r="CL177" s="96">
        <v>0</v>
      </c>
      <c r="CM177" s="96">
        <v>0</v>
      </c>
      <c r="CN177" s="96">
        <v>0</v>
      </c>
      <c r="CO177" s="96">
        <v>0</v>
      </c>
      <c r="CP177" s="96">
        <v>0</v>
      </c>
      <c r="CQ177" s="96">
        <v>0</v>
      </c>
      <c r="CR177" s="96">
        <v>0</v>
      </c>
      <c r="CS177" s="96">
        <v>0</v>
      </c>
      <c r="CT177" s="96">
        <v>0</v>
      </c>
      <c r="CU177" s="96">
        <v>0</v>
      </c>
      <c r="CV177" s="96">
        <v>0</v>
      </c>
      <c r="CW177" s="96">
        <v>0</v>
      </c>
      <c r="CX177" s="96">
        <v>0</v>
      </c>
      <c r="CY177" s="96">
        <v>0</v>
      </c>
      <c r="CZ177" s="96">
        <v>0</v>
      </c>
      <c r="DA177" s="96">
        <v>0</v>
      </c>
      <c r="DB177" s="96">
        <v>0</v>
      </c>
      <c r="DC177" s="96">
        <v>0</v>
      </c>
      <c r="DD177" s="96">
        <v>0</v>
      </c>
      <c r="DE177" s="96">
        <v>0</v>
      </c>
      <c r="DF177" s="96">
        <v>0</v>
      </c>
      <c r="DG177" s="96">
        <v>0</v>
      </c>
      <c r="DH177" s="96">
        <v>1862042.5254618903</v>
      </c>
      <c r="DI177" s="96">
        <v>0</v>
      </c>
      <c r="DJ177" s="96">
        <v>0</v>
      </c>
      <c r="DK177" s="96">
        <v>0</v>
      </c>
      <c r="DL177" s="96">
        <v>3510602.4683867483</v>
      </c>
      <c r="DM177" s="96">
        <v>0</v>
      </c>
      <c r="DN177" s="96">
        <v>0</v>
      </c>
      <c r="DO177" s="96">
        <v>0</v>
      </c>
      <c r="DP177" s="96">
        <v>7021204.9367734967</v>
      </c>
      <c r="DQ177" s="96">
        <v>0</v>
      </c>
      <c r="DR177" s="96">
        <v>0</v>
      </c>
      <c r="DS177" s="96">
        <v>0</v>
      </c>
      <c r="DT177" s="96">
        <v>14042409.873546993</v>
      </c>
      <c r="DU177" s="96">
        <v>0</v>
      </c>
      <c r="DV177" s="96">
        <v>0</v>
      </c>
      <c r="DW177" s="96">
        <v>0</v>
      </c>
      <c r="DX177" s="96">
        <v>28084819.747093987</v>
      </c>
      <c r="DY177" s="96">
        <v>0</v>
      </c>
      <c r="DZ177" s="96">
        <v>0</v>
      </c>
      <c r="EA177" s="96">
        <v>0</v>
      </c>
      <c r="EB177" s="96">
        <v>35106024.683867484</v>
      </c>
      <c r="EC177" s="96">
        <v>0</v>
      </c>
      <c r="ED177" s="96">
        <v>0</v>
      </c>
      <c r="EE177" s="96">
        <v>0</v>
      </c>
      <c r="EF177" s="96">
        <v>21558273</v>
      </c>
      <c r="EG177" s="96">
        <v>0</v>
      </c>
      <c r="EH177" s="96">
        <v>0</v>
      </c>
      <c r="EI177" s="96">
        <v>0</v>
      </c>
      <c r="EJ177" s="96">
        <v>0</v>
      </c>
      <c r="EK177" s="96">
        <v>0</v>
      </c>
      <c r="EL177" s="96">
        <v>0</v>
      </c>
      <c r="EM177" s="96">
        <v>0</v>
      </c>
      <c r="EN177" s="96">
        <v>0</v>
      </c>
      <c r="EO177" s="96">
        <v>0</v>
      </c>
      <c r="EP177" s="96">
        <v>0</v>
      </c>
      <c r="EQ177" s="96">
        <v>0</v>
      </c>
      <c r="ER177" s="96">
        <v>0</v>
      </c>
      <c r="ES177" s="96">
        <v>0</v>
      </c>
      <c r="ET177" s="96">
        <v>0</v>
      </c>
      <c r="EU177" s="96">
        <v>0</v>
      </c>
      <c r="EV177" s="96">
        <v>0</v>
      </c>
      <c r="EW177" s="96">
        <v>0</v>
      </c>
      <c r="EX177" s="96">
        <v>0</v>
      </c>
      <c r="EY177" s="96">
        <v>0</v>
      </c>
      <c r="EZ177" s="96">
        <v>0</v>
      </c>
      <c r="FA177" s="96">
        <v>0</v>
      </c>
      <c r="FB177" s="96">
        <v>0</v>
      </c>
      <c r="FC177" s="96">
        <v>0</v>
      </c>
      <c r="FD177" s="96">
        <v>0</v>
      </c>
      <c r="FE177" s="96">
        <v>0</v>
      </c>
      <c r="FF177" s="96">
        <v>0</v>
      </c>
      <c r="FG177" s="96">
        <v>0</v>
      </c>
      <c r="FH177" s="96">
        <v>0</v>
      </c>
      <c r="FI177" s="96">
        <v>0</v>
      </c>
      <c r="FJ177" s="96">
        <v>0</v>
      </c>
      <c r="FK177" s="96">
        <v>0</v>
      </c>
      <c r="FL177" s="96">
        <v>0</v>
      </c>
      <c r="FM177" s="96">
        <v>0</v>
      </c>
      <c r="FN177" s="96">
        <v>0</v>
      </c>
      <c r="FO177" s="96">
        <v>0</v>
      </c>
      <c r="FP177" s="96">
        <v>0</v>
      </c>
      <c r="FQ177" s="96">
        <v>0</v>
      </c>
      <c r="FR177" s="96">
        <v>0</v>
      </c>
      <c r="FS177" s="96">
        <v>0</v>
      </c>
      <c r="FT177" s="96">
        <v>0</v>
      </c>
      <c r="FU177" s="96">
        <v>0</v>
      </c>
      <c r="FV177" s="96">
        <v>0</v>
      </c>
      <c r="FW177" s="96">
        <v>0</v>
      </c>
      <c r="FX177" s="96">
        <v>0</v>
      </c>
      <c r="FY177" s="96">
        <v>0</v>
      </c>
      <c r="FZ177" s="96">
        <v>0</v>
      </c>
      <c r="GA177" s="96">
        <v>0</v>
      </c>
      <c r="GB177" s="96">
        <v>0</v>
      </c>
      <c r="GC177" s="96">
        <v>0</v>
      </c>
      <c r="GD177" s="96">
        <v>0</v>
      </c>
      <c r="GE177" s="96">
        <v>0</v>
      </c>
      <c r="GF177" s="96">
        <v>0</v>
      </c>
      <c r="GG177" s="96">
        <v>0</v>
      </c>
      <c r="GH177" s="96">
        <v>0</v>
      </c>
      <c r="GI177" s="96">
        <v>0</v>
      </c>
      <c r="GJ177" s="96">
        <v>0</v>
      </c>
      <c r="GK177" s="96">
        <v>0</v>
      </c>
      <c r="GL177" s="96">
        <v>0</v>
      </c>
      <c r="GM177" s="96">
        <v>0</v>
      </c>
      <c r="GN177" s="96">
        <v>0</v>
      </c>
      <c r="GO177" s="96">
        <v>0</v>
      </c>
      <c r="GP177" s="96">
        <v>0</v>
      </c>
      <c r="GQ177" s="96">
        <v>0</v>
      </c>
      <c r="GR177" s="96">
        <v>0</v>
      </c>
      <c r="GS177" s="96">
        <v>0</v>
      </c>
      <c r="GT177" s="96">
        <v>0</v>
      </c>
      <c r="GU177" s="96">
        <v>0</v>
      </c>
      <c r="GV177" s="96">
        <v>0</v>
      </c>
      <c r="GW177" s="96">
        <v>0</v>
      </c>
      <c r="GX177" s="96">
        <v>0</v>
      </c>
      <c r="GY177" s="96">
        <v>0</v>
      </c>
      <c r="GZ177" s="96">
        <v>0</v>
      </c>
    </row>
    <row r="178" spans="2:208" s="25" customFormat="1" ht="17.25" hidden="1" outlineLevel="1" x14ac:dyDescent="0.3">
      <c r="B178" s="183">
        <v>50</v>
      </c>
      <c r="C178" s="51">
        <v>52</v>
      </c>
      <c r="D178" s="75"/>
      <c r="E178" s="51">
        <v>52</v>
      </c>
      <c r="F178" s="51"/>
      <c r="G178" s="76"/>
      <c r="H178" s="37" t="s">
        <v>161</v>
      </c>
      <c r="I178" s="96">
        <v>0</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0</v>
      </c>
      <c r="Z178" s="96">
        <v>0</v>
      </c>
      <c r="AA178" s="96">
        <v>0</v>
      </c>
      <c r="AB178" s="96">
        <v>0</v>
      </c>
      <c r="AC178" s="96">
        <v>0</v>
      </c>
      <c r="AD178" s="96">
        <v>0</v>
      </c>
      <c r="AE178" s="96">
        <v>0</v>
      </c>
      <c r="AF178" s="96">
        <v>0</v>
      </c>
      <c r="AG178" s="96">
        <v>0</v>
      </c>
      <c r="AH178" s="96">
        <v>0</v>
      </c>
      <c r="AI178" s="96">
        <v>0</v>
      </c>
      <c r="AJ178" s="96">
        <v>0</v>
      </c>
      <c r="AK178" s="96">
        <v>0</v>
      </c>
      <c r="AL178" s="96">
        <v>0</v>
      </c>
      <c r="AM178" s="96">
        <v>0</v>
      </c>
      <c r="AN178" s="96">
        <v>0</v>
      </c>
      <c r="AO178" s="96">
        <v>0</v>
      </c>
      <c r="AP178" s="96">
        <v>0</v>
      </c>
      <c r="AQ178" s="96">
        <v>0</v>
      </c>
      <c r="AR178" s="96">
        <v>0</v>
      </c>
      <c r="AS178" s="96">
        <v>0</v>
      </c>
      <c r="AT178" s="96">
        <v>0</v>
      </c>
      <c r="AU178" s="96">
        <v>0</v>
      </c>
      <c r="AV178" s="96">
        <v>0</v>
      </c>
      <c r="AW178" s="96">
        <v>0</v>
      </c>
      <c r="AX178" s="96">
        <v>0</v>
      </c>
      <c r="AY178" s="96">
        <v>0</v>
      </c>
      <c r="AZ178" s="96">
        <v>0</v>
      </c>
      <c r="BA178" s="96">
        <v>0</v>
      </c>
      <c r="BB178" s="96">
        <v>0</v>
      </c>
      <c r="BC178" s="96">
        <v>0</v>
      </c>
      <c r="BD178" s="96">
        <v>0</v>
      </c>
      <c r="BE178" s="96">
        <v>0</v>
      </c>
      <c r="BF178" s="96">
        <v>0</v>
      </c>
      <c r="BG178" s="96">
        <v>0</v>
      </c>
      <c r="BH178" s="96">
        <v>0</v>
      </c>
      <c r="BI178" s="96">
        <v>0</v>
      </c>
      <c r="BJ178" s="96">
        <v>0</v>
      </c>
      <c r="BK178" s="96">
        <v>0</v>
      </c>
      <c r="BL178" s="96">
        <v>0</v>
      </c>
      <c r="BM178" s="96">
        <v>115077000</v>
      </c>
      <c r="BN178" s="96">
        <v>0</v>
      </c>
      <c r="BO178" s="96">
        <v>0</v>
      </c>
      <c r="BP178" s="96">
        <v>115077000</v>
      </c>
      <c r="BQ178" s="96">
        <v>62192000</v>
      </c>
      <c r="BR178" s="96">
        <v>0</v>
      </c>
      <c r="BS178" s="96">
        <v>0</v>
      </c>
      <c r="BT178" s="96">
        <v>62192000</v>
      </c>
      <c r="BU178" s="96">
        <v>31670000</v>
      </c>
      <c r="BV178" s="96">
        <v>0</v>
      </c>
      <c r="BW178" s="96">
        <v>0</v>
      </c>
      <c r="BX178" s="96">
        <v>31670000</v>
      </c>
      <c r="BY178" s="96">
        <v>49529000</v>
      </c>
      <c r="BZ178" s="96">
        <v>0</v>
      </c>
      <c r="CA178" s="96">
        <v>0</v>
      </c>
      <c r="CB178" s="96">
        <v>49589000</v>
      </c>
      <c r="CC178" s="96">
        <v>28957000</v>
      </c>
      <c r="CD178" s="96">
        <v>0</v>
      </c>
      <c r="CE178" s="96">
        <v>0</v>
      </c>
      <c r="CF178" s="96">
        <v>28957000</v>
      </c>
      <c r="CG178" s="96">
        <v>0</v>
      </c>
      <c r="CH178" s="96">
        <v>0</v>
      </c>
      <c r="CI178" s="96">
        <v>0</v>
      </c>
      <c r="CJ178" s="96">
        <v>0</v>
      </c>
      <c r="CK178" s="96">
        <v>0</v>
      </c>
      <c r="CL178" s="96">
        <v>0</v>
      </c>
      <c r="CM178" s="96">
        <v>0</v>
      </c>
      <c r="CN178" s="96">
        <v>0</v>
      </c>
      <c r="CO178" s="96">
        <v>0</v>
      </c>
      <c r="CP178" s="96">
        <v>0</v>
      </c>
      <c r="CQ178" s="96">
        <v>0</v>
      </c>
      <c r="CR178" s="96">
        <v>0</v>
      </c>
      <c r="CS178" s="96">
        <v>0</v>
      </c>
      <c r="CT178" s="96">
        <v>0</v>
      </c>
      <c r="CU178" s="96">
        <v>0</v>
      </c>
      <c r="CV178" s="96">
        <v>0</v>
      </c>
      <c r="CW178" s="96">
        <v>0</v>
      </c>
      <c r="CX178" s="96">
        <v>0</v>
      </c>
      <c r="CY178" s="96">
        <v>0</v>
      </c>
      <c r="CZ178" s="96">
        <v>0</v>
      </c>
      <c r="DA178" s="96">
        <v>0</v>
      </c>
      <c r="DB178" s="96">
        <v>0</v>
      </c>
      <c r="DC178" s="96">
        <v>0</v>
      </c>
      <c r="DD178" s="96">
        <v>0</v>
      </c>
      <c r="DE178" s="96">
        <v>0</v>
      </c>
      <c r="DF178" s="96">
        <v>0</v>
      </c>
      <c r="DG178" s="96">
        <v>0</v>
      </c>
      <c r="DH178" s="96">
        <v>9189644.7377434727</v>
      </c>
      <c r="DI178" s="96">
        <v>0</v>
      </c>
      <c r="DJ178" s="96">
        <v>0</v>
      </c>
      <c r="DK178" s="96">
        <v>0</v>
      </c>
      <c r="DL178" s="96">
        <v>13714531.036559071</v>
      </c>
      <c r="DM178" s="96">
        <v>0</v>
      </c>
      <c r="DN178" s="96">
        <v>0</v>
      </c>
      <c r="DO178" s="96">
        <v>0</v>
      </c>
      <c r="DP178" s="96">
        <v>22939414.742997311</v>
      </c>
      <c r="DQ178" s="96">
        <v>0</v>
      </c>
      <c r="DR178" s="96">
        <v>0</v>
      </c>
      <c r="DS178" s="96">
        <v>0</v>
      </c>
      <c r="DT178" s="96">
        <v>40758096.030602291</v>
      </c>
      <c r="DU178" s="96">
        <v>0</v>
      </c>
      <c r="DV178" s="96">
        <v>0</v>
      </c>
      <c r="DW178" s="96">
        <v>0</v>
      </c>
      <c r="DX178" s="96">
        <v>74191949.226723567</v>
      </c>
      <c r="DY178" s="96">
        <v>0</v>
      </c>
      <c r="DZ178" s="96">
        <v>0</v>
      </c>
      <c r="EA178" s="96">
        <v>0</v>
      </c>
      <c r="EB178" s="96">
        <v>90368241.087086737</v>
      </c>
      <c r="EC178" s="96">
        <v>0</v>
      </c>
      <c r="ED178" s="96">
        <v>0</v>
      </c>
      <c r="EE178" s="96">
        <v>0</v>
      </c>
      <c r="EF178" s="96">
        <v>15210337</v>
      </c>
      <c r="EG178" s="96">
        <v>0</v>
      </c>
      <c r="EH178" s="96">
        <v>0</v>
      </c>
      <c r="EI178" s="96">
        <v>0</v>
      </c>
      <c r="EJ178" s="96">
        <v>0</v>
      </c>
      <c r="EK178" s="96">
        <v>0</v>
      </c>
      <c r="EL178" s="96">
        <v>0</v>
      </c>
      <c r="EM178" s="96">
        <v>0</v>
      </c>
      <c r="EN178" s="96">
        <v>0</v>
      </c>
      <c r="EO178" s="96">
        <v>0</v>
      </c>
      <c r="EP178" s="96">
        <v>0</v>
      </c>
      <c r="EQ178" s="96">
        <v>0</v>
      </c>
      <c r="ER178" s="96">
        <v>0</v>
      </c>
      <c r="ES178" s="96">
        <v>0</v>
      </c>
      <c r="ET178" s="96">
        <v>0</v>
      </c>
      <c r="EU178" s="96">
        <v>0</v>
      </c>
      <c r="EV178" s="96">
        <v>0</v>
      </c>
      <c r="EW178" s="96">
        <v>0</v>
      </c>
      <c r="EX178" s="96">
        <v>0</v>
      </c>
      <c r="EY178" s="96">
        <v>0</v>
      </c>
      <c r="EZ178" s="96">
        <v>16867000</v>
      </c>
      <c r="FA178" s="96">
        <v>0</v>
      </c>
      <c r="FB178" s="96">
        <v>0</v>
      </c>
      <c r="FC178" s="96">
        <v>0</v>
      </c>
      <c r="FD178" s="96">
        <v>15584000</v>
      </c>
      <c r="FE178" s="96">
        <v>0</v>
      </c>
      <c r="FF178" s="96">
        <v>0</v>
      </c>
      <c r="FG178" s="96">
        <v>0</v>
      </c>
      <c r="FH178" s="96">
        <v>14979000</v>
      </c>
      <c r="FI178" s="96">
        <v>0</v>
      </c>
      <c r="FJ178" s="96">
        <v>0</v>
      </c>
      <c r="FK178" s="96">
        <v>0</v>
      </c>
      <c r="FL178" s="96">
        <v>29513000</v>
      </c>
      <c r="FM178" s="96">
        <v>0</v>
      </c>
      <c r="FN178" s="96">
        <v>0</v>
      </c>
      <c r="FO178" s="96">
        <v>0</v>
      </c>
      <c r="FP178" s="96">
        <v>49053411</v>
      </c>
      <c r="FQ178" s="96">
        <v>0</v>
      </c>
      <c r="FR178" s="96">
        <v>0</v>
      </c>
      <c r="FS178" s="96">
        <v>0</v>
      </c>
      <c r="FT178" s="96">
        <v>42674342</v>
      </c>
      <c r="FU178" s="96">
        <v>0</v>
      </c>
      <c r="FV178" s="96">
        <v>0</v>
      </c>
      <c r="FW178" s="96">
        <v>0</v>
      </c>
      <c r="FX178" s="96">
        <v>42010827</v>
      </c>
      <c r="FY178" s="96">
        <v>0</v>
      </c>
      <c r="FZ178" s="96">
        <v>0</v>
      </c>
      <c r="GA178" s="96">
        <v>0</v>
      </c>
      <c r="GB178" s="96">
        <v>50925534</v>
      </c>
      <c r="GC178" s="96">
        <v>0</v>
      </c>
      <c r="GD178" s="96">
        <v>0</v>
      </c>
      <c r="GE178" s="96">
        <v>0</v>
      </c>
      <c r="GF178" s="96">
        <v>44524775</v>
      </c>
      <c r="GG178" s="96">
        <v>0</v>
      </c>
      <c r="GH178" s="96">
        <v>0</v>
      </c>
      <c r="GI178" s="96">
        <v>0</v>
      </c>
      <c r="GJ178" s="96">
        <v>43895939</v>
      </c>
      <c r="GK178" s="96">
        <v>0</v>
      </c>
      <c r="GL178" s="96">
        <v>0</v>
      </c>
      <c r="GM178" s="96">
        <v>0</v>
      </c>
      <c r="GN178" s="96">
        <v>34459794</v>
      </c>
      <c r="GO178" s="96">
        <v>0</v>
      </c>
      <c r="GP178" s="96">
        <v>0</v>
      </c>
      <c r="GQ178" s="96">
        <v>0</v>
      </c>
      <c r="GR178" s="96">
        <v>28032635</v>
      </c>
      <c r="GS178" s="96">
        <v>0</v>
      </c>
      <c r="GT178" s="96">
        <v>0</v>
      </c>
      <c r="GU178" s="96">
        <v>0</v>
      </c>
      <c r="GV178" s="96">
        <v>27293197</v>
      </c>
      <c r="GW178" s="96">
        <v>0</v>
      </c>
      <c r="GX178" s="96">
        <v>0</v>
      </c>
      <c r="GY178" s="96">
        <v>0</v>
      </c>
      <c r="GZ178" s="96">
        <v>0</v>
      </c>
    </row>
    <row r="179" spans="2:208" s="25" customFormat="1" ht="17.25" hidden="1" outlineLevel="1" x14ac:dyDescent="0.3">
      <c r="B179" s="183">
        <v>50</v>
      </c>
      <c r="C179" s="51">
        <v>53</v>
      </c>
      <c r="D179" s="75"/>
      <c r="E179" s="51">
        <v>53</v>
      </c>
      <c r="F179" s="51"/>
      <c r="G179" s="76"/>
      <c r="H179" s="37" t="s">
        <v>179</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96">
        <v>0</v>
      </c>
      <c r="AC179" s="96">
        <v>0</v>
      </c>
      <c r="AD179" s="96">
        <v>0</v>
      </c>
      <c r="AE179" s="96">
        <v>0</v>
      </c>
      <c r="AF179" s="96">
        <v>0</v>
      </c>
      <c r="AG179" s="96">
        <v>0</v>
      </c>
      <c r="AH179" s="96">
        <v>0</v>
      </c>
      <c r="AI179" s="96">
        <v>0</v>
      </c>
      <c r="AJ179" s="96">
        <v>0</v>
      </c>
      <c r="AK179" s="96">
        <v>0</v>
      </c>
      <c r="AL179" s="96">
        <v>0</v>
      </c>
      <c r="AM179" s="96">
        <v>0</v>
      </c>
      <c r="AN179" s="96">
        <v>0</v>
      </c>
      <c r="AO179" s="96">
        <v>0</v>
      </c>
      <c r="AP179" s="96">
        <v>0</v>
      </c>
      <c r="AQ179" s="96">
        <v>0</v>
      </c>
      <c r="AR179" s="96">
        <v>0</v>
      </c>
      <c r="AS179" s="96">
        <v>0</v>
      </c>
      <c r="AT179" s="96">
        <v>0</v>
      </c>
      <c r="AU179" s="96">
        <v>0</v>
      </c>
      <c r="AV179" s="96">
        <v>0</v>
      </c>
      <c r="AW179" s="96">
        <v>0</v>
      </c>
      <c r="AX179" s="96">
        <v>0</v>
      </c>
      <c r="AY179" s="96">
        <v>0</v>
      </c>
      <c r="AZ179" s="96">
        <v>0</v>
      </c>
      <c r="BA179" s="96">
        <v>0</v>
      </c>
      <c r="BB179" s="96">
        <v>0</v>
      </c>
      <c r="BC179" s="96">
        <v>0</v>
      </c>
      <c r="BD179" s="96">
        <v>0</v>
      </c>
      <c r="BE179" s="96">
        <v>0</v>
      </c>
      <c r="BF179" s="96">
        <v>0</v>
      </c>
      <c r="BG179" s="96">
        <v>0</v>
      </c>
      <c r="BH179" s="96">
        <v>0</v>
      </c>
      <c r="BI179" s="96">
        <v>0</v>
      </c>
      <c r="BJ179" s="96">
        <v>0</v>
      </c>
      <c r="BK179" s="96">
        <v>0</v>
      </c>
      <c r="BL179" s="96">
        <v>0</v>
      </c>
      <c r="BM179" s="96">
        <v>0</v>
      </c>
      <c r="BN179" s="96">
        <v>0</v>
      </c>
      <c r="BO179" s="96">
        <v>0</v>
      </c>
      <c r="BP179" s="96">
        <v>0</v>
      </c>
      <c r="BQ179" s="96">
        <v>0</v>
      </c>
      <c r="BR179" s="96">
        <v>0</v>
      </c>
      <c r="BS179" s="96">
        <v>0</v>
      </c>
      <c r="BT179" s="96">
        <v>0</v>
      </c>
      <c r="BU179" s="96">
        <v>0</v>
      </c>
      <c r="BV179" s="96">
        <v>0</v>
      </c>
      <c r="BW179" s="96">
        <v>0</v>
      </c>
      <c r="BX179" s="96">
        <v>0</v>
      </c>
      <c r="BY179" s="96">
        <v>0</v>
      </c>
      <c r="BZ179" s="96">
        <v>0</v>
      </c>
      <c r="CA179" s="96">
        <v>0</v>
      </c>
      <c r="CB179" s="96">
        <v>0</v>
      </c>
      <c r="CC179" s="96">
        <v>0</v>
      </c>
      <c r="CD179" s="96">
        <v>0</v>
      </c>
      <c r="CE179" s="96">
        <v>0</v>
      </c>
      <c r="CF179" s="96">
        <v>0</v>
      </c>
      <c r="CG179" s="96">
        <v>0</v>
      </c>
      <c r="CH179" s="96">
        <v>0</v>
      </c>
      <c r="CI179" s="96">
        <v>0</v>
      </c>
      <c r="CJ179" s="96">
        <v>0</v>
      </c>
      <c r="CK179" s="96">
        <v>0</v>
      </c>
      <c r="CL179" s="96">
        <v>0</v>
      </c>
      <c r="CM179" s="96">
        <v>0</v>
      </c>
      <c r="CN179" s="96">
        <v>0</v>
      </c>
      <c r="CO179" s="96">
        <v>0</v>
      </c>
      <c r="CP179" s="96">
        <v>0</v>
      </c>
      <c r="CQ179" s="96">
        <v>0</v>
      </c>
      <c r="CR179" s="96">
        <v>0</v>
      </c>
      <c r="CS179" s="96">
        <v>0</v>
      </c>
      <c r="CT179" s="96">
        <v>0</v>
      </c>
      <c r="CU179" s="96">
        <v>0</v>
      </c>
      <c r="CV179" s="96">
        <v>0</v>
      </c>
      <c r="CW179" s="96">
        <v>0</v>
      </c>
      <c r="CX179" s="96">
        <v>0</v>
      </c>
      <c r="CY179" s="96">
        <v>0</v>
      </c>
      <c r="CZ179" s="96">
        <v>0</v>
      </c>
      <c r="DA179" s="96">
        <v>0</v>
      </c>
      <c r="DB179" s="96">
        <v>0</v>
      </c>
      <c r="DC179" s="96">
        <v>0</v>
      </c>
      <c r="DD179" s="96">
        <v>0</v>
      </c>
      <c r="DE179" s="96">
        <v>0</v>
      </c>
      <c r="DF179" s="96">
        <v>0</v>
      </c>
      <c r="DG179" s="96">
        <v>0</v>
      </c>
      <c r="DH179" s="96">
        <v>0</v>
      </c>
      <c r="DI179" s="96">
        <v>0</v>
      </c>
      <c r="DJ179" s="96">
        <v>0</v>
      </c>
      <c r="DK179" s="96">
        <v>0</v>
      </c>
      <c r="DL179" s="96">
        <v>0</v>
      </c>
      <c r="DM179" s="96">
        <v>0</v>
      </c>
      <c r="DN179" s="96">
        <v>0</v>
      </c>
      <c r="DO179" s="96">
        <v>0</v>
      </c>
      <c r="DP179" s="96">
        <v>0</v>
      </c>
      <c r="DQ179" s="96">
        <v>0</v>
      </c>
      <c r="DR179" s="96">
        <v>0</v>
      </c>
      <c r="DS179" s="96">
        <v>0</v>
      </c>
      <c r="DT179" s="96">
        <v>0</v>
      </c>
      <c r="DU179" s="96">
        <v>0</v>
      </c>
      <c r="DV179" s="96">
        <v>0</v>
      </c>
      <c r="DW179" s="96">
        <v>0</v>
      </c>
      <c r="DX179" s="96">
        <v>0</v>
      </c>
      <c r="DY179" s="96">
        <v>0</v>
      </c>
      <c r="DZ179" s="96">
        <v>0</v>
      </c>
      <c r="EA179" s="96">
        <v>0</v>
      </c>
      <c r="EB179" s="96">
        <v>0</v>
      </c>
      <c r="EC179" s="96">
        <v>0</v>
      </c>
      <c r="ED179" s="96">
        <v>0</v>
      </c>
      <c r="EE179" s="96">
        <v>0</v>
      </c>
      <c r="EF179" s="96">
        <v>0</v>
      </c>
      <c r="EG179" s="96">
        <v>0</v>
      </c>
      <c r="EH179" s="96">
        <v>0</v>
      </c>
      <c r="EI179" s="96">
        <v>0</v>
      </c>
      <c r="EJ179" s="96">
        <v>0</v>
      </c>
      <c r="EK179" s="96">
        <v>0</v>
      </c>
      <c r="EL179" s="96">
        <v>0</v>
      </c>
      <c r="EM179" s="96">
        <v>0</v>
      </c>
      <c r="EN179" s="96">
        <v>0</v>
      </c>
      <c r="EO179" s="96">
        <v>0</v>
      </c>
      <c r="EP179" s="96">
        <v>0</v>
      </c>
      <c r="EQ179" s="96">
        <v>0</v>
      </c>
      <c r="ER179" s="96">
        <v>0</v>
      </c>
      <c r="ES179" s="96">
        <v>0</v>
      </c>
      <c r="ET179" s="96">
        <v>0</v>
      </c>
      <c r="EU179" s="96">
        <v>0</v>
      </c>
      <c r="EV179" s="96">
        <v>0</v>
      </c>
      <c r="EW179" s="96">
        <v>0</v>
      </c>
      <c r="EX179" s="96">
        <v>0</v>
      </c>
      <c r="EY179" s="96">
        <v>0</v>
      </c>
      <c r="EZ179" s="96">
        <v>0</v>
      </c>
      <c r="FA179" s="96">
        <v>0</v>
      </c>
      <c r="FB179" s="96">
        <v>0</v>
      </c>
      <c r="FC179" s="96">
        <v>0</v>
      </c>
      <c r="FD179" s="96">
        <v>0</v>
      </c>
      <c r="FE179" s="96">
        <v>0</v>
      </c>
      <c r="FF179" s="96">
        <v>0</v>
      </c>
      <c r="FG179" s="96">
        <v>0</v>
      </c>
      <c r="FH179" s="96">
        <v>0</v>
      </c>
      <c r="FI179" s="96">
        <v>0</v>
      </c>
      <c r="FJ179" s="96">
        <v>0</v>
      </c>
      <c r="FK179" s="96">
        <v>0</v>
      </c>
      <c r="FL179" s="96">
        <v>0</v>
      </c>
      <c r="FM179" s="96">
        <v>0</v>
      </c>
      <c r="FN179" s="96">
        <v>0</v>
      </c>
      <c r="FO179" s="96">
        <v>0</v>
      </c>
      <c r="FP179" s="96">
        <v>0</v>
      </c>
      <c r="FQ179" s="96">
        <v>0</v>
      </c>
      <c r="FR179" s="96">
        <v>0</v>
      </c>
      <c r="FS179" s="96">
        <v>0</v>
      </c>
      <c r="FT179" s="96">
        <v>0</v>
      </c>
      <c r="FU179" s="96">
        <v>0</v>
      </c>
      <c r="FV179" s="96">
        <v>0</v>
      </c>
      <c r="FW179" s="96">
        <v>0</v>
      </c>
      <c r="FX179" s="96">
        <v>0</v>
      </c>
      <c r="FY179" s="96">
        <v>0</v>
      </c>
      <c r="FZ179" s="96">
        <v>0</v>
      </c>
      <c r="GA179" s="96">
        <v>0</v>
      </c>
      <c r="GB179" s="96">
        <v>0</v>
      </c>
      <c r="GC179" s="96">
        <v>0</v>
      </c>
      <c r="GD179" s="96">
        <v>0</v>
      </c>
      <c r="GE179" s="96">
        <v>0</v>
      </c>
      <c r="GF179" s="96">
        <v>0</v>
      </c>
      <c r="GG179" s="96">
        <v>0</v>
      </c>
      <c r="GH179" s="96">
        <v>0</v>
      </c>
      <c r="GI179" s="96">
        <v>0</v>
      </c>
      <c r="GJ179" s="96">
        <v>0</v>
      </c>
      <c r="GK179" s="96">
        <v>0</v>
      </c>
      <c r="GL179" s="96">
        <v>0</v>
      </c>
      <c r="GM179" s="96">
        <v>0</v>
      </c>
      <c r="GN179" s="96">
        <v>0</v>
      </c>
      <c r="GO179" s="96">
        <v>0</v>
      </c>
      <c r="GP179" s="96">
        <v>0</v>
      </c>
      <c r="GQ179" s="96">
        <v>0</v>
      </c>
      <c r="GR179" s="96">
        <v>0</v>
      </c>
      <c r="GS179" s="96">
        <v>0</v>
      </c>
      <c r="GT179" s="96">
        <v>0</v>
      </c>
      <c r="GU179" s="96">
        <v>0</v>
      </c>
      <c r="GV179" s="96">
        <v>0</v>
      </c>
      <c r="GW179" s="96">
        <v>0</v>
      </c>
      <c r="GX179" s="96">
        <v>0</v>
      </c>
      <c r="GY179" s="96">
        <v>0</v>
      </c>
      <c r="GZ179" s="96">
        <v>0</v>
      </c>
    </row>
    <row r="180" spans="2:208" s="25" customFormat="1" ht="17.25" hidden="1" outlineLevel="1" x14ac:dyDescent="0.3">
      <c r="B180" s="183">
        <v>50</v>
      </c>
      <c r="C180" s="51">
        <v>54</v>
      </c>
      <c r="D180" s="75"/>
      <c r="E180" s="51">
        <v>54</v>
      </c>
      <c r="F180" s="51"/>
      <c r="G180" s="76"/>
      <c r="H180" s="37" t="s">
        <v>180</v>
      </c>
      <c r="I180" s="96">
        <v>0</v>
      </c>
      <c r="J180" s="96">
        <v>0</v>
      </c>
      <c r="K180" s="96">
        <v>0</v>
      </c>
      <c r="L180" s="96">
        <v>123200000</v>
      </c>
      <c r="M180" s="96">
        <v>0</v>
      </c>
      <c r="N180" s="96">
        <v>0</v>
      </c>
      <c r="O180" s="96">
        <v>0</v>
      </c>
      <c r="P180" s="96">
        <v>491810000</v>
      </c>
      <c r="Q180" s="96">
        <v>0</v>
      </c>
      <c r="R180" s="96">
        <v>0</v>
      </c>
      <c r="S180" s="96">
        <v>0</v>
      </c>
      <c r="T180" s="96">
        <v>123210000</v>
      </c>
      <c r="U180" s="96">
        <v>0</v>
      </c>
      <c r="V180" s="96">
        <v>0</v>
      </c>
      <c r="W180" s="96">
        <v>0</v>
      </c>
      <c r="X180" s="96">
        <v>491810000</v>
      </c>
      <c r="Y180" s="96">
        <v>0</v>
      </c>
      <c r="Z180" s="96">
        <v>0</v>
      </c>
      <c r="AA180" s="96">
        <v>0</v>
      </c>
      <c r="AB180" s="96">
        <v>72010000</v>
      </c>
      <c r="AC180" s="96">
        <v>0</v>
      </c>
      <c r="AD180" s="96">
        <v>0</v>
      </c>
      <c r="AE180" s="96">
        <v>0</v>
      </c>
      <c r="AF180" s="96">
        <v>287030000</v>
      </c>
      <c r="AG180" s="96">
        <v>0</v>
      </c>
      <c r="AH180" s="96">
        <v>0</v>
      </c>
      <c r="AI180" s="96">
        <v>0</v>
      </c>
      <c r="AJ180" s="96">
        <v>72010000</v>
      </c>
      <c r="AK180" s="96">
        <v>0</v>
      </c>
      <c r="AL180" s="96">
        <v>0</v>
      </c>
      <c r="AM180" s="96">
        <v>0</v>
      </c>
      <c r="AN180" s="96">
        <v>287030000</v>
      </c>
      <c r="AO180" s="96">
        <v>0</v>
      </c>
      <c r="AP180" s="96">
        <v>0</v>
      </c>
      <c r="AQ180" s="96">
        <v>0</v>
      </c>
      <c r="AR180" s="96">
        <v>0</v>
      </c>
      <c r="AS180" s="96">
        <v>0</v>
      </c>
      <c r="AT180" s="96">
        <v>0</v>
      </c>
      <c r="AU180" s="96">
        <v>0</v>
      </c>
      <c r="AV180" s="96">
        <v>0</v>
      </c>
      <c r="AW180" s="96">
        <v>0</v>
      </c>
      <c r="AX180" s="96">
        <v>0</v>
      </c>
      <c r="AY180" s="96">
        <v>0</v>
      </c>
      <c r="AZ180" s="96">
        <v>0</v>
      </c>
      <c r="BA180" s="96">
        <v>0</v>
      </c>
      <c r="BB180" s="96">
        <v>0</v>
      </c>
      <c r="BC180" s="96">
        <v>0</v>
      </c>
      <c r="BD180" s="96">
        <v>0</v>
      </c>
      <c r="BE180" s="96">
        <v>0</v>
      </c>
      <c r="BF180" s="96">
        <v>0</v>
      </c>
      <c r="BG180" s="96">
        <v>0</v>
      </c>
      <c r="BH180" s="96">
        <v>0</v>
      </c>
      <c r="BI180" s="96">
        <v>0</v>
      </c>
      <c r="BJ180" s="96">
        <v>0</v>
      </c>
      <c r="BK180" s="96">
        <v>0</v>
      </c>
      <c r="BL180" s="96">
        <v>0</v>
      </c>
      <c r="BM180" s="96">
        <v>0</v>
      </c>
      <c r="BN180" s="96">
        <v>0</v>
      </c>
      <c r="BO180" s="96">
        <v>0</v>
      </c>
      <c r="BP180" s="96">
        <v>0</v>
      </c>
      <c r="BQ180" s="96">
        <v>0</v>
      </c>
      <c r="BR180" s="96">
        <v>0</v>
      </c>
      <c r="BS180" s="96">
        <v>0</v>
      </c>
      <c r="BT180" s="96">
        <v>0</v>
      </c>
      <c r="BU180" s="96">
        <v>0</v>
      </c>
      <c r="BV180" s="96">
        <v>0</v>
      </c>
      <c r="BW180" s="96">
        <v>0</v>
      </c>
      <c r="BX180" s="96">
        <v>0</v>
      </c>
      <c r="BY180" s="96">
        <v>0</v>
      </c>
      <c r="BZ180" s="96">
        <v>0</v>
      </c>
      <c r="CA180" s="96">
        <v>0</v>
      </c>
      <c r="CB180" s="96">
        <v>0</v>
      </c>
      <c r="CC180" s="96">
        <v>0</v>
      </c>
      <c r="CD180" s="96">
        <v>0</v>
      </c>
      <c r="CE180" s="96">
        <v>0</v>
      </c>
      <c r="CF180" s="96">
        <v>0</v>
      </c>
      <c r="CG180" s="96">
        <v>0</v>
      </c>
      <c r="CH180" s="96">
        <v>0</v>
      </c>
      <c r="CI180" s="96">
        <v>0</v>
      </c>
      <c r="CJ180" s="96">
        <v>0</v>
      </c>
      <c r="CK180" s="96">
        <v>0</v>
      </c>
      <c r="CL180" s="96">
        <v>0</v>
      </c>
      <c r="CM180" s="96">
        <v>0</v>
      </c>
      <c r="CN180" s="96">
        <v>0</v>
      </c>
      <c r="CO180" s="96">
        <v>0</v>
      </c>
      <c r="CP180" s="96">
        <v>0</v>
      </c>
      <c r="CQ180" s="96">
        <v>0</v>
      </c>
      <c r="CR180" s="96">
        <v>0</v>
      </c>
      <c r="CS180" s="96">
        <v>0</v>
      </c>
      <c r="CT180" s="96">
        <v>0</v>
      </c>
      <c r="CU180" s="96">
        <v>0</v>
      </c>
      <c r="CV180" s="96">
        <v>0</v>
      </c>
      <c r="CW180" s="96">
        <v>0</v>
      </c>
      <c r="CX180" s="96">
        <v>0</v>
      </c>
      <c r="CY180" s="96">
        <v>0</v>
      </c>
      <c r="CZ180" s="96">
        <v>0</v>
      </c>
      <c r="DA180" s="96">
        <v>0</v>
      </c>
      <c r="DB180" s="96">
        <v>0</v>
      </c>
      <c r="DC180" s="96">
        <v>0</v>
      </c>
      <c r="DD180" s="96">
        <v>0</v>
      </c>
      <c r="DE180" s="96">
        <v>0</v>
      </c>
      <c r="DF180" s="96">
        <v>0</v>
      </c>
      <c r="DG180" s="96">
        <v>0</v>
      </c>
      <c r="DH180" s="96">
        <v>14606673.443824586</v>
      </c>
      <c r="DI180" s="96">
        <v>0</v>
      </c>
      <c r="DJ180" s="96">
        <v>0</v>
      </c>
      <c r="DK180" s="96">
        <v>0</v>
      </c>
      <c r="DL180" s="96">
        <v>14606673.443824586</v>
      </c>
      <c r="DM180" s="96">
        <v>0</v>
      </c>
      <c r="DN180" s="96">
        <v>0</v>
      </c>
      <c r="DO180" s="96">
        <v>0</v>
      </c>
      <c r="DP180" s="96">
        <v>15460830.18531118</v>
      </c>
      <c r="DQ180" s="96">
        <v>0</v>
      </c>
      <c r="DR180" s="96">
        <v>0</v>
      </c>
      <c r="DS180" s="96">
        <v>0</v>
      </c>
      <c r="DT180" s="96">
        <v>18450378.780514263</v>
      </c>
      <c r="DU180" s="96">
        <v>0</v>
      </c>
      <c r="DV180" s="96">
        <v>0</v>
      </c>
      <c r="DW180" s="96">
        <v>0</v>
      </c>
      <c r="DX180" s="96">
        <v>18521558.508971479</v>
      </c>
      <c r="DY180" s="96">
        <v>0</v>
      </c>
      <c r="DZ180" s="96">
        <v>0</v>
      </c>
      <c r="EA180" s="96">
        <v>0</v>
      </c>
      <c r="EB180" s="96">
        <v>18521558.508971479</v>
      </c>
      <c r="EC180" s="96">
        <v>0</v>
      </c>
      <c r="ED180" s="96">
        <v>0</v>
      </c>
      <c r="EE180" s="96">
        <v>0</v>
      </c>
      <c r="EF180" s="96">
        <v>0</v>
      </c>
      <c r="EG180" s="96">
        <v>0</v>
      </c>
      <c r="EH180" s="96">
        <v>0</v>
      </c>
      <c r="EI180" s="96">
        <v>0</v>
      </c>
      <c r="EJ180" s="96">
        <v>0</v>
      </c>
      <c r="EK180" s="96">
        <v>0</v>
      </c>
      <c r="EL180" s="96">
        <v>0</v>
      </c>
      <c r="EM180" s="96">
        <v>0</v>
      </c>
      <c r="EN180" s="96">
        <v>0</v>
      </c>
      <c r="EO180" s="96">
        <v>0</v>
      </c>
      <c r="EP180" s="96">
        <v>0</v>
      </c>
      <c r="EQ180" s="96">
        <v>0</v>
      </c>
      <c r="ER180" s="96">
        <v>0</v>
      </c>
      <c r="ES180" s="96">
        <v>0</v>
      </c>
      <c r="ET180" s="96">
        <v>0</v>
      </c>
      <c r="EU180" s="96">
        <v>0</v>
      </c>
      <c r="EV180" s="96">
        <v>0</v>
      </c>
      <c r="EW180" s="96">
        <v>0</v>
      </c>
      <c r="EX180" s="96">
        <v>0</v>
      </c>
      <c r="EY180" s="96">
        <v>0</v>
      </c>
      <c r="EZ180" s="96">
        <v>1284246.5753424657</v>
      </c>
      <c r="FA180" s="96">
        <v>1284246.5753424657</v>
      </c>
      <c r="FB180" s="96">
        <v>1284246.5753424657</v>
      </c>
      <c r="FC180" s="96">
        <v>1284246.5753424657</v>
      </c>
      <c r="FD180" s="96">
        <v>1284246.5753424657</v>
      </c>
      <c r="FE180" s="96">
        <v>1284246.5753424657</v>
      </c>
      <c r="FF180" s="96">
        <v>1284246.5753424657</v>
      </c>
      <c r="FG180" s="96">
        <v>1284246.5753424657</v>
      </c>
      <c r="FH180" s="96">
        <v>1284246.5753424657</v>
      </c>
      <c r="FI180" s="96">
        <v>0</v>
      </c>
      <c r="FJ180" s="96">
        <v>0</v>
      </c>
      <c r="FK180" s="96">
        <v>0</v>
      </c>
      <c r="FL180" s="96">
        <v>0</v>
      </c>
      <c r="FM180" s="96">
        <v>0</v>
      </c>
      <c r="FN180" s="96">
        <v>0</v>
      </c>
      <c r="FO180" s="96">
        <v>0</v>
      </c>
      <c r="FP180" s="96">
        <v>0</v>
      </c>
      <c r="FQ180" s="96">
        <v>0</v>
      </c>
      <c r="FR180" s="96">
        <v>0</v>
      </c>
      <c r="FS180" s="96">
        <v>0</v>
      </c>
      <c r="FT180" s="96">
        <v>0</v>
      </c>
      <c r="FU180" s="96">
        <v>0</v>
      </c>
      <c r="FV180" s="96">
        <v>0</v>
      </c>
      <c r="FW180" s="96">
        <v>0</v>
      </c>
      <c r="FX180" s="96">
        <v>0</v>
      </c>
      <c r="FY180" s="96">
        <v>0</v>
      </c>
      <c r="FZ180" s="96">
        <v>0</v>
      </c>
      <c r="GA180" s="96">
        <v>0</v>
      </c>
      <c r="GB180" s="96">
        <v>0</v>
      </c>
      <c r="GC180" s="96">
        <v>0</v>
      </c>
      <c r="GD180" s="96">
        <v>0</v>
      </c>
      <c r="GE180" s="96">
        <v>0</v>
      </c>
      <c r="GF180" s="96">
        <v>0</v>
      </c>
      <c r="GG180" s="96">
        <v>0</v>
      </c>
      <c r="GH180" s="96">
        <v>0</v>
      </c>
      <c r="GI180" s="96">
        <v>0</v>
      </c>
      <c r="GJ180" s="96">
        <v>0</v>
      </c>
      <c r="GK180" s="96">
        <v>0</v>
      </c>
      <c r="GL180" s="96">
        <v>0</v>
      </c>
      <c r="GM180" s="96">
        <v>0</v>
      </c>
      <c r="GN180" s="96">
        <v>0</v>
      </c>
      <c r="GO180" s="96">
        <v>0</v>
      </c>
      <c r="GP180" s="96">
        <v>0</v>
      </c>
      <c r="GQ180" s="96">
        <v>0</v>
      </c>
      <c r="GR180" s="96">
        <v>0</v>
      </c>
      <c r="GS180" s="96">
        <v>0</v>
      </c>
      <c r="GT180" s="96">
        <v>0</v>
      </c>
      <c r="GU180" s="96">
        <v>0</v>
      </c>
      <c r="GV180" s="96">
        <v>0</v>
      </c>
      <c r="GW180" s="96">
        <v>0</v>
      </c>
      <c r="GX180" s="96">
        <v>0</v>
      </c>
      <c r="GY180" s="96">
        <v>0</v>
      </c>
      <c r="GZ180" s="96">
        <v>0</v>
      </c>
    </row>
    <row r="181" spans="2:208" s="25" customFormat="1" ht="17.25" hidden="1" outlineLevel="1" x14ac:dyDescent="0.3">
      <c r="B181" s="183">
        <v>50</v>
      </c>
      <c r="C181" s="51">
        <v>55</v>
      </c>
      <c r="D181" s="75"/>
      <c r="E181" s="51">
        <v>55</v>
      </c>
      <c r="F181" s="51"/>
      <c r="G181" s="76"/>
      <c r="H181" s="34" t="s">
        <v>238</v>
      </c>
      <c r="I181" s="95">
        <v>0</v>
      </c>
      <c r="J181" s="95">
        <v>0</v>
      </c>
      <c r="K181" s="95">
        <v>0</v>
      </c>
      <c r="L181" s="95">
        <v>0</v>
      </c>
      <c r="M181" s="95">
        <v>0</v>
      </c>
      <c r="N181" s="95">
        <v>0</v>
      </c>
      <c r="O181" s="95">
        <v>0</v>
      </c>
      <c r="P181" s="95">
        <v>0</v>
      </c>
      <c r="Q181" s="95">
        <v>0</v>
      </c>
      <c r="R181" s="95">
        <v>0</v>
      </c>
      <c r="S181" s="95">
        <v>0</v>
      </c>
      <c r="T181" s="95">
        <v>0</v>
      </c>
      <c r="U181" s="95">
        <v>0</v>
      </c>
      <c r="V181" s="95">
        <v>0</v>
      </c>
      <c r="W181" s="95">
        <v>0</v>
      </c>
      <c r="X181" s="95">
        <v>0</v>
      </c>
      <c r="Y181" s="95">
        <v>0</v>
      </c>
      <c r="Z181" s="95">
        <v>0</v>
      </c>
      <c r="AA181" s="95">
        <v>0</v>
      </c>
      <c r="AB181" s="95">
        <v>0</v>
      </c>
      <c r="AC181" s="95">
        <v>0</v>
      </c>
      <c r="AD181" s="95">
        <v>0</v>
      </c>
      <c r="AE181" s="95">
        <v>0</v>
      </c>
      <c r="AF181" s="95">
        <v>0</v>
      </c>
      <c r="AG181" s="95">
        <v>0</v>
      </c>
      <c r="AH181" s="95">
        <v>0</v>
      </c>
      <c r="AI181" s="95">
        <v>0</v>
      </c>
      <c r="AJ181" s="95">
        <v>0</v>
      </c>
      <c r="AK181" s="95">
        <v>0</v>
      </c>
      <c r="AL181" s="95">
        <v>0</v>
      </c>
      <c r="AM181" s="95">
        <v>0</v>
      </c>
      <c r="AN181" s="95">
        <v>0</v>
      </c>
      <c r="AO181" s="95">
        <v>0</v>
      </c>
      <c r="AP181" s="95">
        <v>0</v>
      </c>
      <c r="AQ181" s="95">
        <v>0</v>
      </c>
      <c r="AR181" s="95">
        <v>0</v>
      </c>
      <c r="AS181" s="95">
        <v>0</v>
      </c>
      <c r="AT181" s="95">
        <v>0</v>
      </c>
      <c r="AU181" s="95">
        <v>0</v>
      </c>
      <c r="AV181" s="95">
        <v>0</v>
      </c>
      <c r="AW181" s="95">
        <v>0</v>
      </c>
      <c r="AX181" s="95">
        <v>0</v>
      </c>
      <c r="AY181" s="95">
        <v>0</v>
      </c>
      <c r="AZ181" s="95">
        <v>0</v>
      </c>
      <c r="BA181" s="95">
        <v>0</v>
      </c>
      <c r="BB181" s="95">
        <v>0</v>
      </c>
      <c r="BC181" s="95">
        <v>0</v>
      </c>
      <c r="BD181" s="95">
        <v>0</v>
      </c>
      <c r="BE181" s="95">
        <v>0</v>
      </c>
      <c r="BF181" s="95">
        <v>0</v>
      </c>
      <c r="BG181" s="95">
        <v>0</v>
      </c>
      <c r="BH181" s="95">
        <v>0</v>
      </c>
      <c r="BI181" s="95">
        <v>0</v>
      </c>
      <c r="BJ181" s="95">
        <v>0</v>
      </c>
      <c r="BK181" s="95">
        <v>0</v>
      </c>
      <c r="BL181" s="95">
        <v>0</v>
      </c>
      <c r="BM181" s="95">
        <v>0</v>
      </c>
      <c r="BN181" s="95">
        <v>0</v>
      </c>
      <c r="BO181" s="95">
        <v>0</v>
      </c>
      <c r="BP181" s="95">
        <v>0</v>
      </c>
      <c r="BQ181" s="95">
        <v>0</v>
      </c>
      <c r="BR181" s="95">
        <v>0</v>
      </c>
      <c r="BS181" s="95">
        <v>0</v>
      </c>
      <c r="BT181" s="95">
        <v>0</v>
      </c>
      <c r="BU181" s="95">
        <v>0</v>
      </c>
      <c r="BV181" s="95">
        <v>0</v>
      </c>
      <c r="BW181" s="95">
        <v>0</v>
      </c>
      <c r="BX181" s="95">
        <v>0</v>
      </c>
      <c r="BY181" s="95">
        <v>0</v>
      </c>
      <c r="BZ181" s="95">
        <v>0</v>
      </c>
      <c r="CA181" s="95">
        <v>0</v>
      </c>
      <c r="CB181" s="95">
        <v>0</v>
      </c>
      <c r="CC181" s="95">
        <v>0</v>
      </c>
      <c r="CD181" s="95">
        <v>0</v>
      </c>
      <c r="CE181" s="95">
        <v>0</v>
      </c>
      <c r="CF181" s="95">
        <v>0</v>
      </c>
      <c r="CG181" s="95">
        <v>0</v>
      </c>
      <c r="CH181" s="95">
        <v>0</v>
      </c>
      <c r="CI181" s="95">
        <v>0</v>
      </c>
      <c r="CJ181" s="95">
        <v>0</v>
      </c>
      <c r="CK181" s="95">
        <v>0</v>
      </c>
      <c r="CL181" s="95">
        <v>0</v>
      </c>
      <c r="CM181" s="95">
        <v>0</v>
      </c>
      <c r="CN181" s="95">
        <v>0</v>
      </c>
      <c r="CO181" s="95">
        <v>0</v>
      </c>
      <c r="CP181" s="95">
        <v>0</v>
      </c>
      <c r="CQ181" s="95">
        <v>0</v>
      </c>
      <c r="CR181" s="95">
        <v>0</v>
      </c>
      <c r="CS181" s="95">
        <v>0</v>
      </c>
      <c r="CT181" s="95">
        <v>0</v>
      </c>
      <c r="CU181" s="95">
        <v>0</v>
      </c>
      <c r="CV181" s="95">
        <v>0</v>
      </c>
      <c r="CW181" s="95">
        <v>0</v>
      </c>
      <c r="CX181" s="95">
        <v>0</v>
      </c>
      <c r="CY181" s="95">
        <v>0</v>
      </c>
      <c r="CZ181" s="95">
        <v>0</v>
      </c>
      <c r="DA181" s="95">
        <v>0</v>
      </c>
      <c r="DB181" s="95">
        <v>0</v>
      </c>
      <c r="DC181" s="95">
        <v>0</v>
      </c>
      <c r="DD181" s="95">
        <v>0</v>
      </c>
      <c r="DE181" s="95">
        <v>0</v>
      </c>
      <c r="DF181" s="95">
        <v>0</v>
      </c>
      <c r="DG181" s="95">
        <v>0</v>
      </c>
      <c r="DH181" s="95">
        <v>0</v>
      </c>
      <c r="DI181" s="95">
        <v>0</v>
      </c>
      <c r="DJ181" s="95">
        <v>0</v>
      </c>
      <c r="DK181" s="95">
        <v>0</v>
      </c>
      <c r="DL181" s="95">
        <v>0</v>
      </c>
      <c r="DM181" s="95">
        <v>0</v>
      </c>
      <c r="DN181" s="95">
        <v>0</v>
      </c>
      <c r="DO181" s="95">
        <v>0</v>
      </c>
      <c r="DP181" s="95">
        <v>0</v>
      </c>
      <c r="DQ181" s="95">
        <v>0</v>
      </c>
      <c r="DR181" s="95">
        <v>0</v>
      </c>
      <c r="DS181" s="95">
        <v>0</v>
      </c>
      <c r="DT181" s="95">
        <v>0</v>
      </c>
      <c r="DU181" s="95">
        <v>0</v>
      </c>
      <c r="DV181" s="95">
        <v>0</v>
      </c>
      <c r="DW181" s="95">
        <v>0</v>
      </c>
      <c r="DX181" s="95">
        <v>0</v>
      </c>
      <c r="DY181" s="95">
        <v>0</v>
      </c>
      <c r="DZ181" s="95">
        <v>0</v>
      </c>
      <c r="EA181" s="95">
        <v>0</v>
      </c>
      <c r="EB181" s="95">
        <v>0</v>
      </c>
      <c r="EC181" s="95">
        <v>0</v>
      </c>
      <c r="ED181" s="95">
        <v>0</v>
      </c>
      <c r="EE181" s="95">
        <v>0</v>
      </c>
      <c r="EF181" s="95">
        <v>7000000</v>
      </c>
      <c r="EG181" s="95">
        <v>0</v>
      </c>
      <c r="EH181" s="95">
        <v>0</v>
      </c>
      <c r="EI181" s="95">
        <v>0</v>
      </c>
      <c r="EJ181" s="95">
        <v>0</v>
      </c>
      <c r="EK181" s="95">
        <v>0</v>
      </c>
      <c r="EL181" s="95">
        <v>0</v>
      </c>
      <c r="EM181" s="95">
        <v>0</v>
      </c>
      <c r="EN181" s="95">
        <v>0</v>
      </c>
      <c r="EO181" s="95">
        <v>0</v>
      </c>
      <c r="EP181" s="95">
        <v>0</v>
      </c>
      <c r="EQ181" s="95">
        <v>0</v>
      </c>
      <c r="ER181" s="95">
        <v>0</v>
      </c>
      <c r="ES181" s="95">
        <v>0</v>
      </c>
      <c r="ET181" s="95">
        <v>0</v>
      </c>
      <c r="EU181" s="95">
        <v>0</v>
      </c>
      <c r="EV181" s="95">
        <v>0</v>
      </c>
      <c r="EW181" s="95">
        <v>0</v>
      </c>
      <c r="EX181" s="95">
        <v>0</v>
      </c>
      <c r="EY181" s="95">
        <v>0</v>
      </c>
      <c r="EZ181" s="95">
        <v>0</v>
      </c>
      <c r="FA181" s="95">
        <v>0</v>
      </c>
      <c r="FB181" s="95">
        <v>0</v>
      </c>
      <c r="FC181" s="95">
        <v>0</v>
      </c>
      <c r="FD181" s="95">
        <v>0</v>
      </c>
      <c r="FE181" s="95">
        <v>0</v>
      </c>
      <c r="FF181" s="95">
        <v>0</v>
      </c>
      <c r="FG181" s="95">
        <v>0</v>
      </c>
      <c r="FH181" s="95">
        <v>0</v>
      </c>
      <c r="FI181" s="95">
        <v>0</v>
      </c>
      <c r="FJ181" s="95">
        <v>0</v>
      </c>
      <c r="FK181" s="95">
        <v>0</v>
      </c>
      <c r="FL181" s="95">
        <v>0</v>
      </c>
      <c r="FM181" s="95">
        <v>0</v>
      </c>
      <c r="FN181" s="95">
        <v>0</v>
      </c>
      <c r="FO181" s="95">
        <v>0</v>
      </c>
      <c r="FP181" s="95">
        <v>0</v>
      </c>
      <c r="FQ181" s="95">
        <v>0</v>
      </c>
      <c r="FR181" s="95">
        <v>0</v>
      </c>
      <c r="FS181" s="95">
        <v>0</v>
      </c>
      <c r="FT181" s="95">
        <v>0</v>
      </c>
      <c r="FU181" s="95">
        <v>0</v>
      </c>
      <c r="FV181" s="95">
        <v>0</v>
      </c>
      <c r="FW181" s="95">
        <v>0</v>
      </c>
      <c r="FX181" s="95">
        <v>0</v>
      </c>
      <c r="FY181" s="95">
        <v>0</v>
      </c>
      <c r="FZ181" s="95">
        <v>0</v>
      </c>
      <c r="GA181" s="95">
        <v>0</v>
      </c>
      <c r="GB181" s="95">
        <v>0</v>
      </c>
      <c r="GC181" s="95">
        <v>0</v>
      </c>
      <c r="GD181" s="95">
        <v>0</v>
      </c>
      <c r="GE181" s="95">
        <v>0</v>
      </c>
      <c r="GF181" s="95">
        <v>0</v>
      </c>
      <c r="GG181" s="95">
        <v>0</v>
      </c>
      <c r="GH181" s="95">
        <v>0</v>
      </c>
      <c r="GI181" s="95">
        <v>0</v>
      </c>
      <c r="GJ181" s="95">
        <v>0</v>
      </c>
      <c r="GK181" s="95">
        <v>0</v>
      </c>
      <c r="GL181" s="95">
        <v>0</v>
      </c>
      <c r="GM181" s="95">
        <v>0</v>
      </c>
      <c r="GN181" s="95">
        <v>0</v>
      </c>
      <c r="GO181" s="95">
        <v>0</v>
      </c>
      <c r="GP181" s="95">
        <v>0</v>
      </c>
      <c r="GQ181" s="95">
        <v>0</v>
      </c>
      <c r="GR181" s="95">
        <v>0</v>
      </c>
      <c r="GS181" s="95">
        <v>0</v>
      </c>
      <c r="GT181" s="95">
        <v>0</v>
      </c>
      <c r="GU181" s="95">
        <v>0</v>
      </c>
      <c r="GV181" s="95">
        <v>0</v>
      </c>
      <c r="GW181" s="95">
        <v>0</v>
      </c>
      <c r="GX181" s="95">
        <v>0</v>
      </c>
      <c r="GY181" s="95">
        <v>0</v>
      </c>
      <c r="GZ181" s="95">
        <v>0</v>
      </c>
    </row>
    <row r="182" spans="2:208" s="25" customFormat="1" ht="17.25" hidden="1" outlineLevel="1" x14ac:dyDescent="0.3">
      <c r="B182" s="183">
        <v>50</v>
      </c>
      <c r="C182" s="24">
        <v>56</v>
      </c>
      <c r="D182" s="75"/>
      <c r="E182" s="24">
        <v>56</v>
      </c>
      <c r="F182" s="61"/>
      <c r="G182" s="90"/>
      <c r="H182" s="34" t="s">
        <v>184</v>
      </c>
      <c r="I182" s="95">
        <v>0</v>
      </c>
      <c r="J182" s="95">
        <v>0</v>
      </c>
      <c r="K182" s="95">
        <v>0</v>
      </c>
      <c r="L182" s="95">
        <v>0</v>
      </c>
      <c r="M182" s="95">
        <v>0</v>
      </c>
      <c r="N182" s="95">
        <v>0</v>
      </c>
      <c r="O182" s="95">
        <v>0</v>
      </c>
      <c r="P182" s="95">
        <v>0</v>
      </c>
      <c r="Q182" s="95">
        <v>0</v>
      </c>
      <c r="R182" s="95">
        <v>0</v>
      </c>
      <c r="S182" s="95">
        <v>0</v>
      </c>
      <c r="T182" s="95">
        <v>0</v>
      </c>
      <c r="U182" s="95">
        <v>0</v>
      </c>
      <c r="V182" s="95">
        <v>0</v>
      </c>
      <c r="W182" s="95">
        <v>0</v>
      </c>
      <c r="X182" s="95">
        <v>0</v>
      </c>
      <c r="Y182" s="95">
        <v>0</v>
      </c>
      <c r="Z182" s="95">
        <v>0</v>
      </c>
      <c r="AA182" s="95">
        <v>0</v>
      </c>
      <c r="AB182" s="95">
        <v>0</v>
      </c>
      <c r="AC182" s="95">
        <v>0</v>
      </c>
      <c r="AD182" s="95">
        <v>0</v>
      </c>
      <c r="AE182" s="95">
        <v>0</v>
      </c>
      <c r="AF182" s="95">
        <v>0</v>
      </c>
      <c r="AG182" s="95">
        <v>0</v>
      </c>
      <c r="AH182" s="95">
        <v>0</v>
      </c>
      <c r="AI182" s="95">
        <v>0</v>
      </c>
      <c r="AJ182" s="95">
        <v>0</v>
      </c>
      <c r="AK182" s="95">
        <v>0</v>
      </c>
      <c r="AL182" s="95">
        <v>0</v>
      </c>
      <c r="AM182" s="95">
        <v>0</v>
      </c>
      <c r="AN182" s="95">
        <v>0</v>
      </c>
      <c r="AO182" s="95">
        <v>0</v>
      </c>
      <c r="AP182" s="95">
        <v>0</v>
      </c>
      <c r="AQ182" s="95">
        <v>0</v>
      </c>
      <c r="AR182" s="95">
        <v>0</v>
      </c>
      <c r="AS182" s="95">
        <v>0</v>
      </c>
      <c r="AT182" s="95">
        <v>0</v>
      </c>
      <c r="AU182" s="95">
        <v>0</v>
      </c>
      <c r="AV182" s="95">
        <v>0</v>
      </c>
      <c r="AW182" s="95">
        <v>0</v>
      </c>
      <c r="AX182" s="95">
        <v>0</v>
      </c>
      <c r="AY182" s="95">
        <v>0</v>
      </c>
      <c r="AZ182" s="95">
        <v>0</v>
      </c>
      <c r="BA182" s="95">
        <v>0</v>
      </c>
      <c r="BB182" s="95">
        <v>0</v>
      </c>
      <c r="BC182" s="95">
        <v>0</v>
      </c>
      <c r="BD182" s="95">
        <v>0</v>
      </c>
      <c r="BE182" s="95">
        <v>0</v>
      </c>
      <c r="BF182" s="95">
        <v>0</v>
      </c>
      <c r="BG182" s="95">
        <v>0</v>
      </c>
      <c r="BH182" s="95">
        <v>0</v>
      </c>
      <c r="BI182" s="95">
        <v>0</v>
      </c>
      <c r="BJ182" s="95">
        <v>0</v>
      </c>
      <c r="BK182" s="95">
        <v>0</v>
      </c>
      <c r="BL182" s="95">
        <v>0</v>
      </c>
      <c r="BM182" s="95">
        <v>0</v>
      </c>
      <c r="BN182" s="95">
        <v>0</v>
      </c>
      <c r="BO182" s="95">
        <v>0</v>
      </c>
      <c r="BP182" s="95">
        <v>0</v>
      </c>
      <c r="BQ182" s="95">
        <v>0</v>
      </c>
      <c r="BR182" s="95">
        <v>0</v>
      </c>
      <c r="BS182" s="95">
        <v>0</v>
      </c>
      <c r="BT182" s="95">
        <v>0</v>
      </c>
      <c r="BU182" s="95">
        <v>0</v>
      </c>
      <c r="BV182" s="95">
        <v>0</v>
      </c>
      <c r="BW182" s="95">
        <v>0</v>
      </c>
      <c r="BX182" s="95">
        <v>0</v>
      </c>
      <c r="BY182" s="95">
        <v>0</v>
      </c>
      <c r="BZ182" s="95">
        <v>0</v>
      </c>
      <c r="CA182" s="95">
        <v>0</v>
      </c>
      <c r="CB182" s="95">
        <v>0</v>
      </c>
      <c r="CC182" s="95">
        <v>0</v>
      </c>
      <c r="CD182" s="95">
        <v>0</v>
      </c>
      <c r="CE182" s="95">
        <v>0</v>
      </c>
      <c r="CF182" s="95">
        <v>0</v>
      </c>
      <c r="CG182" s="95">
        <v>0</v>
      </c>
      <c r="CH182" s="95">
        <v>0</v>
      </c>
      <c r="CI182" s="95">
        <v>0</v>
      </c>
      <c r="CJ182" s="95">
        <v>0</v>
      </c>
      <c r="CK182" s="95">
        <v>0</v>
      </c>
      <c r="CL182" s="95">
        <v>0</v>
      </c>
      <c r="CM182" s="95">
        <v>0</v>
      </c>
      <c r="CN182" s="95">
        <v>0</v>
      </c>
      <c r="CO182" s="95">
        <v>0</v>
      </c>
      <c r="CP182" s="95">
        <v>0</v>
      </c>
      <c r="CQ182" s="95">
        <v>0</v>
      </c>
      <c r="CR182" s="95">
        <v>0</v>
      </c>
      <c r="CS182" s="95">
        <v>0</v>
      </c>
      <c r="CT182" s="95">
        <v>0</v>
      </c>
      <c r="CU182" s="95">
        <v>0</v>
      </c>
      <c r="CV182" s="95">
        <v>0</v>
      </c>
      <c r="CW182" s="95">
        <v>0</v>
      </c>
      <c r="CX182" s="95">
        <v>0</v>
      </c>
      <c r="CY182" s="95">
        <v>0</v>
      </c>
      <c r="CZ182" s="95">
        <v>0</v>
      </c>
      <c r="DA182" s="95">
        <v>0</v>
      </c>
      <c r="DB182" s="95">
        <v>0</v>
      </c>
      <c r="DC182" s="95">
        <v>0</v>
      </c>
      <c r="DD182" s="95">
        <v>0</v>
      </c>
      <c r="DE182" s="95">
        <v>0</v>
      </c>
      <c r="DF182" s="95">
        <v>0</v>
      </c>
      <c r="DG182" s="95">
        <v>0</v>
      </c>
      <c r="DH182" s="95">
        <v>0</v>
      </c>
      <c r="DI182" s="95">
        <v>0</v>
      </c>
      <c r="DJ182" s="95">
        <v>0</v>
      </c>
      <c r="DK182" s="95">
        <v>0</v>
      </c>
      <c r="DL182" s="95">
        <v>0</v>
      </c>
      <c r="DM182" s="95">
        <v>0</v>
      </c>
      <c r="DN182" s="95">
        <v>0</v>
      </c>
      <c r="DO182" s="95">
        <v>0</v>
      </c>
      <c r="DP182" s="95">
        <v>0</v>
      </c>
      <c r="DQ182" s="95">
        <v>0</v>
      </c>
      <c r="DR182" s="95">
        <v>0</v>
      </c>
      <c r="DS182" s="95">
        <v>0</v>
      </c>
      <c r="DT182" s="95">
        <v>0</v>
      </c>
      <c r="DU182" s="95">
        <v>0</v>
      </c>
      <c r="DV182" s="95">
        <v>0</v>
      </c>
      <c r="DW182" s="95">
        <v>0</v>
      </c>
      <c r="DX182" s="95">
        <v>0</v>
      </c>
      <c r="DY182" s="95">
        <v>0</v>
      </c>
      <c r="DZ182" s="95">
        <v>0</v>
      </c>
      <c r="EA182" s="95">
        <v>0</v>
      </c>
      <c r="EB182" s="95">
        <v>0</v>
      </c>
      <c r="EC182" s="95">
        <v>0</v>
      </c>
      <c r="ED182" s="95">
        <v>0</v>
      </c>
      <c r="EE182" s="95">
        <v>0</v>
      </c>
      <c r="EF182" s="95">
        <v>121682693</v>
      </c>
      <c r="EG182" s="95">
        <v>0</v>
      </c>
      <c r="EH182" s="95">
        <v>0</v>
      </c>
      <c r="EI182" s="95">
        <v>0</v>
      </c>
      <c r="EJ182" s="95">
        <v>0</v>
      </c>
      <c r="EK182" s="95">
        <v>0</v>
      </c>
      <c r="EL182" s="95">
        <v>0</v>
      </c>
      <c r="EM182" s="95">
        <v>0</v>
      </c>
      <c r="EN182" s="95">
        <v>0</v>
      </c>
      <c r="EO182" s="95">
        <v>0</v>
      </c>
      <c r="EP182" s="95">
        <v>0</v>
      </c>
      <c r="EQ182" s="95">
        <v>0</v>
      </c>
      <c r="ER182" s="95">
        <v>0</v>
      </c>
      <c r="ES182" s="95">
        <v>0</v>
      </c>
      <c r="ET182" s="95">
        <v>0</v>
      </c>
      <c r="EU182" s="95">
        <v>0</v>
      </c>
      <c r="EV182" s="95">
        <v>0</v>
      </c>
      <c r="EW182" s="95">
        <v>0</v>
      </c>
      <c r="EX182" s="95">
        <v>0</v>
      </c>
      <c r="EY182" s="95">
        <v>0</v>
      </c>
      <c r="EZ182" s="95">
        <v>0</v>
      </c>
      <c r="FA182" s="95">
        <v>0</v>
      </c>
      <c r="FB182" s="95">
        <v>0</v>
      </c>
      <c r="FC182" s="95">
        <v>0</v>
      </c>
      <c r="FD182" s="95">
        <v>0</v>
      </c>
      <c r="FE182" s="95">
        <v>0</v>
      </c>
      <c r="FF182" s="95">
        <v>0</v>
      </c>
      <c r="FG182" s="95">
        <v>0</v>
      </c>
      <c r="FH182" s="95">
        <v>0</v>
      </c>
      <c r="FI182" s="95">
        <v>0</v>
      </c>
      <c r="FJ182" s="95">
        <v>0</v>
      </c>
      <c r="FK182" s="95">
        <v>0</v>
      </c>
      <c r="FL182" s="95">
        <v>0</v>
      </c>
      <c r="FM182" s="95">
        <v>0</v>
      </c>
      <c r="FN182" s="95">
        <v>0</v>
      </c>
      <c r="FO182" s="95">
        <v>0</v>
      </c>
      <c r="FP182" s="95">
        <v>0</v>
      </c>
      <c r="FQ182" s="95">
        <v>0</v>
      </c>
      <c r="FR182" s="95">
        <v>0</v>
      </c>
      <c r="FS182" s="95">
        <v>0</v>
      </c>
      <c r="FT182" s="95">
        <v>0</v>
      </c>
      <c r="FU182" s="95">
        <v>0</v>
      </c>
      <c r="FV182" s="95">
        <v>0</v>
      </c>
      <c r="FW182" s="95">
        <v>0</v>
      </c>
      <c r="FX182" s="95">
        <v>0</v>
      </c>
      <c r="FY182" s="95">
        <v>0</v>
      </c>
      <c r="FZ182" s="95">
        <v>0</v>
      </c>
      <c r="GA182" s="95">
        <v>0</v>
      </c>
      <c r="GB182" s="95">
        <v>0</v>
      </c>
      <c r="GC182" s="95">
        <v>0</v>
      </c>
      <c r="GD182" s="95">
        <v>0</v>
      </c>
      <c r="GE182" s="95">
        <v>0</v>
      </c>
      <c r="GF182" s="95">
        <v>0</v>
      </c>
      <c r="GG182" s="95">
        <v>0</v>
      </c>
      <c r="GH182" s="95">
        <v>0</v>
      </c>
      <c r="GI182" s="95">
        <v>0</v>
      </c>
      <c r="GJ182" s="95">
        <v>0</v>
      </c>
      <c r="GK182" s="95">
        <v>0</v>
      </c>
      <c r="GL182" s="95">
        <v>0</v>
      </c>
      <c r="GM182" s="95">
        <v>0</v>
      </c>
      <c r="GN182" s="95">
        <v>0</v>
      </c>
      <c r="GO182" s="95">
        <v>0</v>
      </c>
      <c r="GP182" s="95">
        <v>0</v>
      </c>
      <c r="GQ182" s="95">
        <v>0</v>
      </c>
      <c r="GR182" s="95">
        <v>0</v>
      </c>
      <c r="GS182" s="95">
        <v>0</v>
      </c>
      <c r="GT182" s="95">
        <v>0</v>
      </c>
      <c r="GU182" s="95">
        <v>0</v>
      </c>
      <c r="GV182" s="95">
        <v>0</v>
      </c>
      <c r="GW182" s="95">
        <v>0</v>
      </c>
      <c r="GX182" s="95">
        <v>0</v>
      </c>
      <c r="GY182" s="95">
        <v>0</v>
      </c>
      <c r="GZ182" s="95">
        <v>0</v>
      </c>
    </row>
    <row r="183" spans="2:208" s="25" customFormat="1" ht="17.25" hidden="1" outlineLevel="1" x14ac:dyDescent="0.3">
      <c r="B183" s="183">
        <v>50</v>
      </c>
      <c r="C183" s="51">
        <v>57</v>
      </c>
      <c r="D183" s="75"/>
      <c r="E183" s="51">
        <v>57</v>
      </c>
      <c r="F183" s="51"/>
      <c r="G183" s="76"/>
      <c r="H183" s="37" t="s">
        <v>186</v>
      </c>
      <c r="I183" s="96">
        <v>0</v>
      </c>
      <c r="J183" s="96">
        <v>0</v>
      </c>
      <c r="K183" s="96">
        <v>0</v>
      </c>
      <c r="L183" s="96">
        <v>0</v>
      </c>
      <c r="M183" s="96">
        <v>0</v>
      </c>
      <c r="N183" s="96">
        <v>0</v>
      </c>
      <c r="O183" s="96">
        <v>0</v>
      </c>
      <c r="P183" s="96">
        <v>0</v>
      </c>
      <c r="Q183" s="96">
        <v>0</v>
      </c>
      <c r="R183" s="96">
        <v>0</v>
      </c>
      <c r="S183" s="96">
        <v>0</v>
      </c>
      <c r="T183" s="96">
        <v>0</v>
      </c>
      <c r="U183" s="96">
        <v>0</v>
      </c>
      <c r="V183" s="96">
        <v>0</v>
      </c>
      <c r="W183" s="96">
        <v>0</v>
      </c>
      <c r="X183" s="96">
        <v>0</v>
      </c>
      <c r="Y183" s="96">
        <v>0</v>
      </c>
      <c r="Z183" s="96">
        <v>0</v>
      </c>
      <c r="AA183" s="96">
        <v>0</v>
      </c>
      <c r="AB183" s="96">
        <v>0</v>
      </c>
      <c r="AC183" s="96">
        <v>0</v>
      </c>
      <c r="AD183" s="96">
        <v>0</v>
      </c>
      <c r="AE183" s="96">
        <v>0</v>
      </c>
      <c r="AF183" s="96">
        <v>0</v>
      </c>
      <c r="AG183" s="96">
        <v>0</v>
      </c>
      <c r="AH183" s="96">
        <v>0</v>
      </c>
      <c r="AI183" s="96">
        <v>0</v>
      </c>
      <c r="AJ183" s="96">
        <v>0</v>
      </c>
      <c r="AK183" s="96">
        <v>0</v>
      </c>
      <c r="AL183" s="96">
        <v>0</v>
      </c>
      <c r="AM183" s="96">
        <v>0</v>
      </c>
      <c r="AN183" s="96">
        <v>0</v>
      </c>
      <c r="AO183" s="96">
        <v>0</v>
      </c>
      <c r="AP183" s="96">
        <v>0</v>
      </c>
      <c r="AQ183" s="96">
        <v>0</v>
      </c>
      <c r="AR183" s="96">
        <v>0</v>
      </c>
      <c r="AS183" s="96">
        <v>0</v>
      </c>
      <c r="AT183" s="96">
        <v>0</v>
      </c>
      <c r="AU183" s="96">
        <v>0</v>
      </c>
      <c r="AV183" s="96">
        <v>0</v>
      </c>
      <c r="AW183" s="96">
        <v>0</v>
      </c>
      <c r="AX183" s="96">
        <v>0</v>
      </c>
      <c r="AY183" s="96">
        <v>0</v>
      </c>
      <c r="AZ183" s="96">
        <v>0</v>
      </c>
      <c r="BA183" s="96">
        <v>0</v>
      </c>
      <c r="BB183" s="96">
        <v>0</v>
      </c>
      <c r="BC183" s="96">
        <v>0</v>
      </c>
      <c r="BD183" s="96">
        <v>0</v>
      </c>
      <c r="BE183" s="96">
        <v>0</v>
      </c>
      <c r="BF183" s="96">
        <v>0</v>
      </c>
      <c r="BG183" s="96">
        <v>0</v>
      </c>
      <c r="BH183" s="96">
        <v>0</v>
      </c>
      <c r="BI183" s="96">
        <v>0</v>
      </c>
      <c r="BJ183" s="96">
        <v>0</v>
      </c>
      <c r="BK183" s="96">
        <v>0</v>
      </c>
      <c r="BL183" s="96">
        <v>0</v>
      </c>
      <c r="BM183" s="96">
        <v>0</v>
      </c>
      <c r="BN183" s="96">
        <v>0</v>
      </c>
      <c r="BO183" s="96">
        <v>0</v>
      </c>
      <c r="BP183" s="96">
        <v>0</v>
      </c>
      <c r="BQ183" s="96">
        <v>0</v>
      </c>
      <c r="BR183" s="96">
        <v>0</v>
      </c>
      <c r="BS183" s="96">
        <v>0</v>
      </c>
      <c r="BT183" s="96">
        <v>0</v>
      </c>
      <c r="BU183" s="96">
        <v>0</v>
      </c>
      <c r="BV183" s="96">
        <v>0</v>
      </c>
      <c r="BW183" s="96">
        <v>0</v>
      </c>
      <c r="BX183" s="96">
        <v>0</v>
      </c>
      <c r="BY183" s="96">
        <v>0</v>
      </c>
      <c r="BZ183" s="96">
        <v>0</v>
      </c>
      <c r="CA183" s="96">
        <v>0</v>
      </c>
      <c r="CB183" s="96">
        <v>0</v>
      </c>
      <c r="CC183" s="96">
        <v>0</v>
      </c>
      <c r="CD183" s="96">
        <v>0</v>
      </c>
      <c r="CE183" s="96">
        <v>0</v>
      </c>
      <c r="CF183" s="96">
        <v>0</v>
      </c>
      <c r="CG183" s="96">
        <v>0</v>
      </c>
      <c r="CH183" s="96">
        <v>0</v>
      </c>
      <c r="CI183" s="96">
        <v>0</v>
      </c>
      <c r="CJ183" s="96">
        <v>0</v>
      </c>
      <c r="CK183" s="96">
        <v>0</v>
      </c>
      <c r="CL183" s="96">
        <v>0</v>
      </c>
      <c r="CM183" s="96">
        <v>0</v>
      </c>
      <c r="CN183" s="96">
        <v>0</v>
      </c>
      <c r="CO183" s="96">
        <v>0</v>
      </c>
      <c r="CP183" s="96">
        <v>0</v>
      </c>
      <c r="CQ183" s="96">
        <v>0</v>
      </c>
      <c r="CR183" s="96">
        <v>0</v>
      </c>
      <c r="CS183" s="96">
        <v>0</v>
      </c>
      <c r="CT183" s="96">
        <v>0</v>
      </c>
      <c r="CU183" s="96">
        <v>0</v>
      </c>
      <c r="CV183" s="96">
        <v>0</v>
      </c>
      <c r="CW183" s="96">
        <v>0</v>
      </c>
      <c r="CX183" s="96">
        <v>0</v>
      </c>
      <c r="CY183" s="96">
        <v>0</v>
      </c>
      <c r="CZ183" s="96">
        <v>0</v>
      </c>
      <c r="DA183" s="96">
        <v>0</v>
      </c>
      <c r="DB183" s="96">
        <v>0</v>
      </c>
      <c r="DC183" s="96">
        <v>0</v>
      </c>
      <c r="DD183" s="96">
        <v>0</v>
      </c>
      <c r="DE183" s="96">
        <v>0</v>
      </c>
      <c r="DF183" s="96">
        <v>0</v>
      </c>
      <c r="DG183" s="96">
        <v>0</v>
      </c>
      <c r="DH183" s="96">
        <v>0</v>
      </c>
      <c r="DI183" s="96">
        <v>0</v>
      </c>
      <c r="DJ183" s="96">
        <v>0</v>
      </c>
      <c r="DK183" s="96">
        <v>0</v>
      </c>
      <c r="DL183" s="96">
        <v>0</v>
      </c>
      <c r="DM183" s="96">
        <v>0</v>
      </c>
      <c r="DN183" s="96">
        <v>0</v>
      </c>
      <c r="DO183" s="96">
        <v>0</v>
      </c>
      <c r="DP183" s="96">
        <v>0</v>
      </c>
      <c r="DQ183" s="96">
        <v>0</v>
      </c>
      <c r="DR183" s="96">
        <v>0</v>
      </c>
      <c r="DS183" s="96">
        <v>0</v>
      </c>
      <c r="DT183" s="96">
        <v>0</v>
      </c>
      <c r="DU183" s="96">
        <v>0</v>
      </c>
      <c r="DV183" s="96">
        <v>0</v>
      </c>
      <c r="DW183" s="96">
        <v>0</v>
      </c>
      <c r="DX183" s="96">
        <v>0</v>
      </c>
      <c r="DY183" s="96">
        <v>0</v>
      </c>
      <c r="DZ183" s="96">
        <v>0</v>
      </c>
      <c r="EA183" s="96">
        <v>0</v>
      </c>
      <c r="EB183" s="96">
        <v>0</v>
      </c>
      <c r="EC183" s="96">
        <v>0</v>
      </c>
      <c r="ED183" s="96">
        <v>0</v>
      </c>
      <c r="EE183" s="96">
        <v>0</v>
      </c>
      <c r="EF183" s="96">
        <v>0</v>
      </c>
      <c r="EG183" s="96">
        <v>0</v>
      </c>
      <c r="EH183" s="96">
        <v>0</v>
      </c>
      <c r="EI183" s="96">
        <v>0</v>
      </c>
      <c r="EJ183" s="96">
        <v>0</v>
      </c>
      <c r="EK183" s="96">
        <v>0</v>
      </c>
      <c r="EL183" s="96">
        <v>0</v>
      </c>
      <c r="EM183" s="96">
        <v>0</v>
      </c>
      <c r="EN183" s="96">
        <v>0</v>
      </c>
      <c r="EO183" s="96">
        <v>0</v>
      </c>
      <c r="EP183" s="96">
        <v>0</v>
      </c>
      <c r="EQ183" s="96">
        <v>0</v>
      </c>
      <c r="ER183" s="96">
        <v>0</v>
      </c>
      <c r="ES183" s="96">
        <v>0</v>
      </c>
      <c r="ET183" s="96">
        <v>0</v>
      </c>
      <c r="EU183" s="96">
        <v>0</v>
      </c>
      <c r="EV183" s="96">
        <v>0</v>
      </c>
      <c r="EW183" s="96">
        <v>0</v>
      </c>
      <c r="EX183" s="96">
        <v>0</v>
      </c>
      <c r="EY183" s="96">
        <v>0</v>
      </c>
      <c r="EZ183" s="96">
        <v>0</v>
      </c>
      <c r="FA183" s="96">
        <v>0</v>
      </c>
      <c r="FB183" s="96">
        <v>0</v>
      </c>
      <c r="FC183" s="96">
        <v>0</v>
      </c>
      <c r="FD183" s="96">
        <v>0</v>
      </c>
      <c r="FE183" s="96">
        <v>0</v>
      </c>
      <c r="FF183" s="96">
        <v>0</v>
      </c>
      <c r="FG183" s="96">
        <v>0</v>
      </c>
      <c r="FH183" s="96">
        <v>0</v>
      </c>
      <c r="FI183" s="96">
        <v>0</v>
      </c>
      <c r="FJ183" s="96">
        <v>0</v>
      </c>
      <c r="FK183" s="96">
        <v>0</v>
      </c>
      <c r="FL183" s="96">
        <v>0</v>
      </c>
      <c r="FM183" s="96">
        <v>0</v>
      </c>
      <c r="FN183" s="96">
        <v>0</v>
      </c>
      <c r="FO183" s="96">
        <v>0</v>
      </c>
      <c r="FP183" s="96">
        <v>0</v>
      </c>
      <c r="FQ183" s="96">
        <v>0</v>
      </c>
      <c r="FR183" s="96">
        <v>0</v>
      </c>
      <c r="FS183" s="96">
        <v>0</v>
      </c>
      <c r="FT183" s="96">
        <v>0</v>
      </c>
      <c r="FU183" s="96">
        <v>0</v>
      </c>
      <c r="FV183" s="96">
        <v>0</v>
      </c>
      <c r="FW183" s="96">
        <v>0</v>
      </c>
      <c r="FX183" s="96">
        <v>0</v>
      </c>
      <c r="FY183" s="96">
        <v>0</v>
      </c>
      <c r="FZ183" s="96">
        <v>0</v>
      </c>
      <c r="GA183" s="96">
        <v>0</v>
      </c>
      <c r="GB183" s="96">
        <v>0</v>
      </c>
      <c r="GC183" s="96">
        <v>0</v>
      </c>
      <c r="GD183" s="96">
        <v>0</v>
      </c>
      <c r="GE183" s="96">
        <v>0</v>
      </c>
      <c r="GF183" s="96">
        <v>0</v>
      </c>
      <c r="GG183" s="96">
        <v>0</v>
      </c>
      <c r="GH183" s="96">
        <v>0</v>
      </c>
      <c r="GI183" s="96">
        <v>0</v>
      </c>
      <c r="GJ183" s="96">
        <v>0</v>
      </c>
      <c r="GK183" s="96">
        <v>0</v>
      </c>
      <c r="GL183" s="96">
        <v>0</v>
      </c>
      <c r="GM183" s="96">
        <v>0</v>
      </c>
      <c r="GN183" s="96">
        <v>0</v>
      </c>
      <c r="GO183" s="96">
        <v>0</v>
      </c>
      <c r="GP183" s="96">
        <v>0</v>
      </c>
      <c r="GQ183" s="96">
        <v>0</v>
      </c>
      <c r="GR183" s="96">
        <v>0</v>
      </c>
      <c r="GS183" s="96">
        <v>0</v>
      </c>
      <c r="GT183" s="96">
        <v>0</v>
      </c>
      <c r="GU183" s="96">
        <v>0</v>
      </c>
      <c r="GV183" s="96">
        <v>0</v>
      </c>
      <c r="GW183" s="96">
        <v>0</v>
      </c>
      <c r="GX183" s="96">
        <v>0</v>
      </c>
      <c r="GY183" s="96">
        <v>0</v>
      </c>
      <c r="GZ183" s="96">
        <v>0</v>
      </c>
    </row>
    <row r="184" spans="2:208" s="25" customFormat="1" ht="17.25" hidden="1" outlineLevel="1" x14ac:dyDescent="0.3">
      <c r="B184" s="183">
        <v>50</v>
      </c>
      <c r="C184" s="51">
        <v>59</v>
      </c>
      <c r="D184" s="75"/>
      <c r="E184" s="51">
        <v>59</v>
      </c>
      <c r="F184" s="51"/>
      <c r="G184" s="76"/>
      <c r="H184" s="37" t="s">
        <v>239</v>
      </c>
      <c r="I184" s="96">
        <v>0</v>
      </c>
      <c r="J184" s="96">
        <v>0</v>
      </c>
      <c r="K184" s="96">
        <v>0</v>
      </c>
      <c r="L184" s="96">
        <v>0</v>
      </c>
      <c r="M184" s="96">
        <v>0</v>
      </c>
      <c r="N184" s="96">
        <v>0</v>
      </c>
      <c r="O184" s="96">
        <v>0</v>
      </c>
      <c r="P184" s="96">
        <v>0</v>
      </c>
      <c r="Q184" s="96">
        <v>0</v>
      </c>
      <c r="R184" s="96">
        <v>0</v>
      </c>
      <c r="S184" s="96">
        <v>0</v>
      </c>
      <c r="T184" s="96">
        <v>0</v>
      </c>
      <c r="U184" s="96">
        <v>0</v>
      </c>
      <c r="V184" s="96">
        <v>0</v>
      </c>
      <c r="W184" s="96">
        <v>0</v>
      </c>
      <c r="X184" s="96">
        <v>0</v>
      </c>
      <c r="Y184" s="96">
        <v>0</v>
      </c>
      <c r="Z184" s="96">
        <v>0</v>
      </c>
      <c r="AA184" s="96">
        <v>0</v>
      </c>
      <c r="AB184" s="96">
        <v>0</v>
      </c>
      <c r="AC184" s="96">
        <v>0</v>
      </c>
      <c r="AD184" s="96">
        <v>0</v>
      </c>
      <c r="AE184" s="96">
        <v>0</v>
      </c>
      <c r="AF184" s="96">
        <v>0</v>
      </c>
      <c r="AG184" s="96">
        <v>0</v>
      </c>
      <c r="AH184" s="96">
        <v>0</v>
      </c>
      <c r="AI184" s="96">
        <v>0</v>
      </c>
      <c r="AJ184" s="96">
        <v>0</v>
      </c>
      <c r="AK184" s="96">
        <v>0</v>
      </c>
      <c r="AL184" s="96">
        <v>0</v>
      </c>
      <c r="AM184" s="96">
        <v>0</v>
      </c>
      <c r="AN184" s="96">
        <v>0</v>
      </c>
      <c r="AO184" s="96">
        <v>0</v>
      </c>
      <c r="AP184" s="96">
        <v>0</v>
      </c>
      <c r="AQ184" s="96">
        <v>0</v>
      </c>
      <c r="AR184" s="96">
        <v>0</v>
      </c>
      <c r="AS184" s="96">
        <v>0</v>
      </c>
      <c r="AT184" s="96">
        <v>0</v>
      </c>
      <c r="AU184" s="96">
        <v>0</v>
      </c>
      <c r="AV184" s="96">
        <v>0</v>
      </c>
      <c r="AW184" s="96">
        <v>0</v>
      </c>
      <c r="AX184" s="96">
        <v>0</v>
      </c>
      <c r="AY184" s="96">
        <v>0</v>
      </c>
      <c r="AZ184" s="96">
        <v>0</v>
      </c>
      <c r="BA184" s="96">
        <v>0</v>
      </c>
      <c r="BB184" s="96">
        <v>0</v>
      </c>
      <c r="BC184" s="96">
        <v>0</v>
      </c>
      <c r="BD184" s="96">
        <v>0</v>
      </c>
      <c r="BE184" s="96">
        <v>0</v>
      </c>
      <c r="BF184" s="96">
        <v>0</v>
      </c>
      <c r="BG184" s="96">
        <v>0</v>
      </c>
      <c r="BH184" s="96">
        <v>0</v>
      </c>
      <c r="BI184" s="96">
        <v>0</v>
      </c>
      <c r="BJ184" s="96">
        <v>0</v>
      </c>
      <c r="BK184" s="96">
        <v>0</v>
      </c>
      <c r="BL184" s="96">
        <v>0</v>
      </c>
      <c r="BM184" s="96">
        <v>0</v>
      </c>
      <c r="BN184" s="96">
        <v>0</v>
      </c>
      <c r="BO184" s="96">
        <v>0</v>
      </c>
      <c r="BP184" s="96">
        <v>0</v>
      </c>
      <c r="BQ184" s="96">
        <v>0</v>
      </c>
      <c r="BR184" s="96">
        <v>0</v>
      </c>
      <c r="BS184" s="96">
        <v>0</v>
      </c>
      <c r="BT184" s="96">
        <v>0</v>
      </c>
      <c r="BU184" s="96">
        <v>0</v>
      </c>
      <c r="BV184" s="96">
        <v>0</v>
      </c>
      <c r="BW184" s="96">
        <v>0</v>
      </c>
      <c r="BX184" s="96">
        <v>0</v>
      </c>
      <c r="BY184" s="96">
        <v>0</v>
      </c>
      <c r="BZ184" s="96">
        <v>0</v>
      </c>
      <c r="CA184" s="96">
        <v>0</v>
      </c>
      <c r="CB184" s="96">
        <v>0</v>
      </c>
      <c r="CC184" s="96">
        <v>0</v>
      </c>
      <c r="CD184" s="96">
        <v>0</v>
      </c>
      <c r="CE184" s="96">
        <v>0</v>
      </c>
      <c r="CF184" s="96">
        <v>0</v>
      </c>
      <c r="CG184" s="96">
        <v>0</v>
      </c>
      <c r="CH184" s="96">
        <v>0</v>
      </c>
      <c r="CI184" s="96">
        <v>0</v>
      </c>
      <c r="CJ184" s="96">
        <v>0</v>
      </c>
      <c r="CK184" s="96">
        <v>0</v>
      </c>
      <c r="CL184" s="96">
        <v>0</v>
      </c>
      <c r="CM184" s="96">
        <v>0</v>
      </c>
      <c r="CN184" s="96">
        <v>0</v>
      </c>
      <c r="CO184" s="96">
        <v>0</v>
      </c>
      <c r="CP184" s="96">
        <v>0</v>
      </c>
      <c r="CQ184" s="96">
        <v>0</v>
      </c>
      <c r="CR184" s="96">
        <v>0</v>
      </c>
      <c r="CS184" s="96">
        <v>0</v>
      </c>
      <c r="CT184" s="96">
        <v>0</v>
      </c>
      <c r="CU184" s="96">
        <v>0</v>
      </c>
      <c r="CV184" s="96">
        <v>0</v>
      </c>
      <c r="CW184" s="96">
        <v>0</v>
      </c>
      <c r="CX184" s="96">
        <v>0</v>
      </c>
      <c r="CY184" s="96">
        <v>0</v>
      </c>
      <c r="CZ184" s="96">
        <v>0</v>
      </c>
      <c r="DA184" s="96">
        <v>0</v>
      </c>
      <c r="DB184" s="96">
        <v>0</v>
      </c>
      <c r="DC184" s="96">
        <v>0</v>
      </c>
      <c r="DD184" s="96">
        <v>0</v>
      </c>
      <c r="DE184" s="96">
        <v>0</v>
      </c>
      <c r="DF184" s="96">
        <v>0</v>
      </c>
      <c r="DG184" s="96">
        <v>0</v>
      </c>
      <c r="DH184" s="96">
        <v>35320453.85601943</v>
      </c>
      <c r="DI184" s="96">
        <v>0</v>
      </c>
      <c r="DJ184" s="96">
        <v>0</v>
      </c>
      <c r="DK184" s="96">
        <v>0</v>
      </c>
      <c r="DL184" s="96">
        <v>64271242.844451524</v>
      </c>
      <c r="DM184" s="96">
        <v>0</v>
      </c>
      <c r="DN184" s="96">
        <v>0</v>
      </c>
      <c r="DO184" s="96">
        <v>0</v>
      </c>
      <c r="DP184" s="96">
        <v>125667379.58902664</v>
      </c>
      <c r="DQ184" s="96">
        <v>0</v>
      </c>
      <c r="DR184" s="96">
        <v>0</v>
      </c>
      <c r="DS184" s="96">
        <v>0</v>
      </c>
      <c r="DT184" s="96">
        <v>250951035.49861574</v>
      </c>
      <c r="DU184" s="96">
        <v>0</v>
      </c>
      <c r="DV184" s="96">
        <v>0</v>
      </c>
      <c r="DW184" s="96">
        <v>0</v>
      </c>
      <c r="DX184" s="96">
        <v>510365783.73398423</v>
      </c>
      <c r="DY184" s="96">
        <v>0</v>
      </c>
      <c r="DZ184" s="96">
        <v>0</v>
      </c>
      <c r="EA184" s="96">
        <v>0</v>
      </c>
      <c r="EB184" s="96">
        <v>645260502.42549896</v>
      </c>
      <c r="EC184" s="96">
        <v>0</v>
      </c>
      <c r="ED184" s="96">
        <v>0</v>
      </c>
      <c r="EE184" s="96">
        <v>0</v>
      </c>
      <c r="EF184" s="96">
        <v>0</v>
      </c>
      <c r="EG184" s="96">
        <v>0</v>
      </c>
      <c r="EH184" s="96">
        <v>0</v>
      </c>
      <c r="EI184" s="96">
        <v>0</v>
      </c>
      <c r="EJ184" s="96">
        <v>0</v>
      </c>
      <c r="EK184" s="96">
        <v>0</v>
      </c>
      <c r="EL184" s="96">
        <v>0</v>
      </c>
      <c r="EM184" s="96">
        <v>0</v>
      </c>
      <c r="EN184" s="96">
        <v>0</v>
      </c>
      <c r="EO184" s="96">
        <v>0</v>
      </c>
      <c r="EP184" s="96">
        <v>0</v>
      </c>
      <c r="EQ184" s="96">
        <v>0</v>
      </c>
      <c r="ER184" s="96">
        <v>0</v>
      </c>
      <c r="ES184" s="96">
        <v>0</v>
      </c>
      <c r="ET184" s="96">
        <v>0</v>
      </c>
      <c r="EU184" s="96">
        <v>0</v>
      </c>
      <c r="EV184" s="96">
        <v>0</v>
      </c>
      <c r="EW184" s="96">
        <v>0</v>
      </c>
      <c r="EX184" s="96">
        <v>0</v>
      </c>
      <c r="EY184" s="96">
        <v>0</v>
      </c>
      <c r="EZ184" s="96">
        <v>0</v>
      </c>
      <c r="FA184" s="96">
        <v>0</v>
      </c>
      <c r="FB184" s="96">
        <v>0</v>
      </c>
      <c r="FC184" s="96">
        <v>0</v>
      </c>
      <c r="FD184" s="96">
        <v>0</v>
      </c>
      <c r="FE184" s="96">
        <v>0</v>
      </c>
      <c r="FF184" s="96">
        <v>0</v>
      </c>
      <c r="FG184" s="96">
        <v>0</v>
      </c>
      <c r="FH184" s="96">
        <v>0</v>
      </c>
      <c r="FI184" s="96">
        <v>0</v>
      </c>
      <c r="FJ184" s="96">
        <v>0</v>
      </c>
      <c r="FK184" s="96">
        <v>0</v>
      </c>
      <c r="FL184" s="96">
        <v>0</v>
      </c>
      <c r="FM184" s="96">
        <v>0</v>
      </c>
      <c r="FN184" s="96">
        <v>0</v>
      </c>
      <c r="FO184" s="96">
        <v>0</v>
      </c>
      <c r="FP184" s="96">
        <v>0</v>
      </c>
      <c r="FQ184" s="96">
        <v>0</v>
      </c>
      <c r="FR184" s="96">
        <v>0</v>
      </c>
      <c r="FS184" s="96">
        <v>0</v>
      </c>
      <c r="FT184" s="96">
        <v>0</v>
      </c>
      <c r="FU184" s="96">
        <v>0</v>
      </c>
      <c r="FV184" s="96">
        <v>0</v>
      </c>
      <c r="FW184" s="96">
        <v>0</v>
      </c>
      <c r="FX184" s="96">
        <v>0</v>
      </c>
      <c r="FY184" s="96">
        <v>0</v>
      </c>
      <c r="FZ184" s="96">
        <v>0</v>
      </c>
      <c r="GA184" s="96">
        <v>0</v>
      </c>
      <c r="GB184" s="96">
        <v>0</v>
      </c>
      <c r="GC184" s="96">
        <v>0</v>
      </c>
      <c r="GD184" s="96">
        <v>0</v>
      </c>
      <c r="GE184" s="96">
        <v>0</v>
      </c>
      <c r="GF184" s="96">
        <v>0</v>
      </c>
      <c r="GG184" s="96">
        <v>0</v>
      </c>
      <c r="GH184" s="96">
        <v>0</v>
      </c>
      <c r="GI184" s="96">
        <v>0</v>
      </c>
      <c r="GJ184" s="96">
        <v>0</v>
      </c>
      <c r="GK184" s="96">
        <v>0</v>
      </c>
      <c r="GL184" s="96">
        <v>0</v>
      </c>
      <c r="GM184" s="96">
        <v>0</v>
      </c>
      <c r="GN184" s="96">
        <v>0</v>
      </c>
      <c r="GO184" s="96">
        <v>0</v>
      </c>
      <c r="GP184" s="96">
        <v>0</v>
      </c>
      <c r="GQ184" s="96">
        <v>0</v>
      </c>
      <c r="GR184" s="96">
        <v>0</v>
      </c>
      <c r="GS184" s="96">
        <v>0</v>
      </c>
      <c r="GT184" s="96">
        <v>0</v>
      </c>
      <c r="GU184" s="96">
        <v>0</v>
      </c>
      <c r="GV184" s="96">
        <v>0</v>
      </c>
      <c r="GW184" s="96">
        <v>0</v>
      </c>
      <c r="GX184" s="96">
        <v>0</v>
      </c>
      <c r="GY184" s="96">
        <v>0</v>
      </c>
      <c r="GZ184" s="96">
        <v>0</v>
      </c>
    </row>
    <row r="185" spans="2:208" collapsed="1" x14ac:dyDescent="0.3"/>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7D568-C725-4645-8800-C21A520CB51E}">
  <sheetPr>
    <tabColor theme="4"/>
  </sheetPr>
  <dimension ref="A1:AP25"/>
  <sheetViews>
    <sheetView showGridLines="0" workbookViewId="0"/>
  </sheetViews>
  <sheetFormatPr defaultColWidth="8.85546875" defaultRowHeight="15" x14ac:dyDescent="0.25"/>
  <cols>
    <col min="3" max="3" width="18.7109375" customWidth="1"/>
    <col min="4" max="6" width="15.42578125" bestFit="1" customWidth="1"/>
    <col min="7" max="8" width="10.140625" bestFit="1" customWidth="1"/>
    <col min="9" max="9" width="10.42578125" bestFit="1" customWidth="1"/>
    <col min="19" max="24" width="12.140625" customWidth="1"/>
    <col min="25" max="25" width="14.42578125" bestFit="1" customWidth="1"/>
    <col min="26" max="34" width="11.42578125" customWidth="1"/>
    <col min="40" max="40" width="11" bestFit="1" customWidth="1"/>
    <col min="41" max="42" width="11.42578125" bestFit="1" customWidth="1"/>
  </cols>
  <sheetData>
    <row r="1" spans="1:42" x14ac:dyDescent="0.25">
      <c r="C1" s="16" t="s">
        <v>524</v>
      </c>
      <c r="D1" s="4" t="s">
        <v>274</v>
      </c>
      <c r="E1" s="4" t="s">
        <v>274</v>
      </c>
      <c r="F1" s="4" t="s">
        <v>274</v>
      </c>
      <c r="G1" s="4" t="s">
        <v>274</v>
      </c>
      <c r="H1" s="4" t="s">
        <v>274</v>
      </c>
      <c r="I1" s="4" t="s">
        <v>274</v>
      </c>
      <c r="J1" s="4" t="s">
        <v>274</v>
      </c>
      <c r="K1" s="4" t="s">
        <v>274</v>
      </c>
      <c r="L1" s="4" t="s">
        <v>274</v>
      </c>
      <c r="M1" s="4" t="s">
        <v>296</v>
      </c>
      <c r="N1" s="4" t="s">
        <v>296</v>
      </c>
      <c r="O1" s="4" t="s">
        <v>296</v>
      </c>
      <c r="P1" s="4" t="s">
        <v>295</v>
      </c>
      <c r="Q1" s="4" t="s">
        <v>295</v>
      </c>
      <c r="R1" s="4" t="s">
        <v>295</v>
      </c>
      <c r="S1" s="4" t="s">
        <v>295</v>
      </c>
      <c r="T1" s="4" t="s">
        <v>295</v>
      </c>
      <c r="U1" s="4" t="s">
        <v>295</v>
      </c>
      <c r="V1" s="4" t="s">
        <v>295</v>
      </c>
      <c r="W1" s="4" t="s">
        <v>295</v>
      </c>
      <c r="X1" s="4" t="s">
        <v>295</v>
      </c>
      <c r="Y1" s="4" t="s">
        <v>295</v>
      </c>
      <c r="Z1" s="4" t="s">
        <v>295</v>
      </c>
      <c r="AA1" s="4" t="s">
        <v>295</v>
      </c>
      <c r="AB1" s="4" t="s">
        <v>295</v>
      </c>
      <c r="AC1" s="4" t="s">
        <v>295</v>
      </c>
      <c r="AD1" s="4" t="s">
        <v>295</v>
      </c>
      <c r="AE1" s="4" t="s">
        <v>296</v>
      </c>
      <c r="AF1" s="4" t="s">
        <v>296</v>
      </c>
      <c r="AG1" s="4" t="s">
        <v>296</v>
      </c>
      <c r="AH1" s="4" t="s">
        <v>296</v>
      </c>
      <c r="AI1" s="4" t="s">
        <v>295</v>
      </c>
      <c r="AJ1" s="4" t="s">
        <v>295</v>
      </c>
      <c r="AK1" s="4" t="s">
        <v>295</v>
      </c>
      <c r="AL1" s="4"/>
      <c r="AM1" s="4" t="s">
        <v>296</v>
      </c>
      <c r="AN1" s="4" t="s">
        <v>296</v>
      </c>
      <c r="AO1" s="4" t="s">
        <v>296</v>
      </c>
      <c r="AP1" s="4" t="s">
        <v>296</v>
      </c>
    </row>
    <row r="2" spans="1:42" ht="15.75" thickBot="1" x14ac:dyDescent="0.3">
      <c r="C2" s="16" t="s">
        <v>307</v>
      </c>
      <c r="D2" s="4" t="s">
        <v>310</v>
      </c>
      <c r="E2" s="4" t="s">
        <v>310</v>
      </c>
      <c r="F2" s="4" t="s">
        <v>310</v>
      </c>
      <c r="G2" s="4" t="s">
        <v>276</v>
      </c>
      <c r="H2" s="4" t="s">
        <v>276</v>
      </c>
      <c r="I2" s="4" t="s">
        <v>276</v>
      </c>
      <c r="J2" s="4" t="s">
        <v>310</v>
      </c>
      <c r="K2" s="4" t="s">
        <v>310</v>
      </c>
      <c r="L2" s="4" t="s">
        <v>310</v>
      </c>
      <c r="M2" s="4" t="s">
        <v>276</v>
      </c>
      <c r="N2" s="4" t="s">
        <v>276</v>
      </c>
      <c r="O2" s="4" t="s">
        <v>276</v>
      </c>
      <c r="P2" s="4" t="s">
        <v>276</v>
      </c>
      <c r="Q2" s="4" t="s">
        <v>276</v>
      </c>
      <c r="R2" s="4" t="s">
        <v>276</v>
      </c>
      <c r="S2" s="4" t="s">
        <v>276</v>
      </c>
      <c r="T2" s="4" t="s">
        <v>276</v>
      </c>
      <c r="U2" s="4" t="s">
        <v>276</v>
      </c>
      <c r="V2" s="4" t="s">
        <v>276</v>
      </c>
      <c r="W2" s="4" t="s">
        <v>276</v>
      </c>
      <c r="X2" s="4" t="s">
        <v>276</v>
      </c>
      <c r="Y2" s="4" t="s">
        <v>276</v>
      </c>
      <c r="Z2" s="4" t="s">
        <v>276</v>
      </c>
      <c r="AA2" s="4" t="s">
        <v>276</v>
      </c>
      <c r="AB2" s="4" t="s">
        <v>276</v>
      </c>
      <c r="AC2" s="4" t="s">
        <v>276</v>
      </c>
      <c r="AD2" s="4" t="s">
        <v>276</v>
      </c>
      <c r="AE2" s="4" t="s">
        <v>276</v>
      </c>
      <c r="AF2" s="4" t="s">
        <v>276</v>
      </c>
      <c r="AG2" s="4" t="s">
        <v>276</v>
      </c>
      <c r="AH2" s="4" t="s">
        <v>276</v>
      </c>
      <c r="AI2" s="4" t="s">
        <v>276</v>
      </c>
      <c r="AJ2" s="4" t="s">
        <v>276</v>
      </c>
      <c r="AK2" s="4" t="s">
        <v>276</v>
      </c>
      <c r="AL2" s="4"/>
      <c r="AM2" s="4" t="s">
        <v>276</v>
      </c>
      <c r="AN2" s="4" t="s">
        <v>276</v>
      </c>
      <c r="AO2" s="4" t="s">
        <v>276</v>
      </c>
      <c r="AP2" s="4" t="s">
        <v>276</v>
      </c>
    </row>
    <row r="3" spans="1:42" ht="33" customHeight="1" thickBot="1" x14ac:dyDescent="0.3">
      <c r="D3" s="1009" t="s">
        <v>525</v>
      </c>
      <c r="E3" s="1010"/>
      <c r="F3" s="1010"/>
      <c r="G3" s="1011" t="s">
        <v>526</v>
      </c>
      <c r="H3" s="1012"/>
      <c r="I3" s="1012"/>
      <c r="J3" s="1013" t="s">
        <v>527</v>
      </c>
      <c r="K3" s="1010"/>
      <c r="L3" s="1010"/>
      <c r="M3" s="1013" t="s">
        <v>528</v>
      </c>
      <c r="N3" s="1010"/>
      <c r="O3" s="1010"/>
      <c r="P3" s="1013" t="s">
        <v>529</v>
      </c>
      <c r="Q3" s="1010"/>
      <c r="R3" s="1010"/>
      <c r="S3" s="796" t="s">
        <v>530</v>
      </c>
      <c r="T3" s="796"/>
      <c r="U3" s="796"/>
      <c r="V3" s="797"/>
      <c r="W3" s="1011" t="s">
        <v>342</v>
      </c>
      <c r="X3" s="1012"/>
      <c r="Y3" s="796" t="s">
        <v>531</v>
      </c>
      <c r="Z3" s="796"/>
      <c r="AA3" s="796"/>
      <c r="AB3" s="796"/>
      <c r="AC3" s="796"/>
      <c r="AD3" s="797"/>
      <c r="AE3" s="796" t="s">
        <v>532</v>
      </c>
      <c r="AF3" s="796"/>
      <c r="AG3" s="796"/>
      <c r="AH3" s="797"/>
      <c r="AI3" s="798" t="s">
        <v>343</v>
      </c>
      <c r="AJ3" s="798"/>
      <c r="AK3" s="799"/>
      <c r="AL3" s="800"/>
      <c r="AM3" s="800"/>
      <c r="AN3" s="1007" t="s">
        <v>345</v>
      </c>
      <c r="AO3" s="1008"/>
      <c r="AP3" s="1008"/>
    </row>
    <row r="4" spans="1:42" ht="17.25" thickBot="1" x14ac:dyDescent="0.3">
      <c r="C4" s="164" t="s">
        <v>533</v>
      </c>
      <c r="D4" s="770" t="s">
        <v>534</v>
      </c>
      <c r="E4" s="771" t="s">
        <v>535</v>
      </c>
      <c r="F4" s="771" t="s">
        <v>536</v>
      </c>
      <c r="G4" s="773" t="s">
        <v>534</v>
      </c>
      <c r="H4" s="771" t="s">
        <v>535</v>
      </c>
      <c r="I4" s="771" t="s">
        <v>536</v>
      </c>
      <c r="J4" s="773" t="s">
        <v>534</v>
      </c>
      <c r="K4" s="771" t="s">
        <v>535</v>
      </c>
      <c r="L4" s="771" t="s">
        <v>536</v>
      </c>
      <c r="M4" s="773" t="s">
        <v>534</v>
      </c>
      <c r="N4" s="771" t="s">
        <v>535</v>
      </c>
      <c r="O4" s="771" t="s">
        <v>536</v>
      </c>
      <c r="P4" s="773" t="s">
        <v>534</v>
      </c>
      <c r="Q4" s="771" t="s">
        <v>535</v>
      </c>
      <c r="R4" s="771" t="s">
        <v>536</v>
      </c>
      <c r="S4" s="768" t="s">
        <v>537</v>
      </c>
      <c r="T4" s="768" t="s">
        <v>538</v>
      </c>
      <c r="U4" s="768" t="s">
        <v>259</v>
      </c>
      <c r="V4" s="776" t="s">
        <v>539</v>
      </c>
      <c r="W4" s="768" t="s">
        <v>540</v>
      </c>
      <c r="X4" s="776" t="s">
        <v>541</v>
      </c>
      <c r="Y4" s="768" t="s">
        <v>542</v>
      </c>
      <c r="Z4" s="768" t="s">
        <v>543</v>
      </c>
      <c r="AA4" s="768" t="s">
        <v>544</v>
      </c>
      <c r="AB4" s="768" t="s">
        <v>545</v>
      </c>
      <c r="AC4" s="768" t="s">
        <v>546</v>
      </c>
      <c r="AD4" s="776" t="s">
        <v>547</v>
      </c>
      <c r="AE4" s="768" t="s">
        <v>548</v>
      </c>
      <c r="AF4" s="768" t="s">
        <v>549</v>
      </c>
      <c r="AG4" s="768" t="s">
        <v>550</v>
      </c>
      <c r="AH4" s="776" t="s">
        <v>551</v>
      </c>
      <c r="AI4" s="769" t="s">
        <v>552</v>
      </c>
      <c r="AJ4" s="769" t="s">
        <v>553</v>
      </c>
      <c r="AK4" s="774" t="s">
        <v>554</v>
      </c>
      <c r="AL4" s="774" t="s">
        <v>344</v>
      </c>
      <c r="AM4" s="774" t="s">
        <v>555</v>
      </c>
      <c r="AN4" s="774" t="s">
        <v>556</v>
      </c>
      <c r="AO4" s="772" t="s">
        <v>557</v>
      </c>
      <c r="AP4" s="772" t="s">
        <v>558</v>
      </c>
    </row>
    <row r="5" spans="1:42" x14ac:dyDescent="0.25">
      <c r="C5" s="17" t="s">
        <v>559</v>
      </c>
      <c r="D5" s="778">
        <v>1.9</v>
      </c>
      <c r="E5" s="779">
        <v>2.8</v>
      </c>
      <c r="F5" s="780">
        <v>3.4</v>
      </c>
      <c r="G5" s="779">
        <v>1.9</v>
      </c>
      <c r="H5" s="779">
        <v>2.8</v>
      </c>
      <c r="I5" s="780">
        <v>3.4</v>
      </c>
      <c r="J5" s="779"/>
      <c r="K5" s="779"/>
      <c r="L5" s="780"/>
      <c r="M5" s="779"/>
      <c r="N5" s="779"/>
      <c r="O5" s="780"/>
      <c r="P5" s="779"/>
      <c r="Q5" s="779"/>
      <c r="R5" s="780"/>
      <c r="S5" s="801"/>
      <c r="T5" s="801"/>
      <c r="U5" s="801"/>
      <c r="V5" s="802"/>
      <c r="W5" s="801"/>
      <c r="X5" s="802"/>
      <c r="Y5" s="801"/>
      <c r="Z5" s="801"/>
      <c r="AA5" s="801"/>
      <c r="AB5" s="801"/>
      <c r="AC5" s="801"/>
      <c r="AD5" s="802"/>
      <c r="AE5" s="801"/>
      <c r="AF5" s="801"/>
      <c r="AG5" s="801"/>
      <c r="AH5" s="802"/>
      <c r="AI5" s="803">
        <v>1.050199701282335</v>
      </c>
      <c r="AJ5" s="803">
        <v>0.93100296896855839</v>
      </c>
      <c r="AK5" s="804">
        <v>0.87800735671882402</v>
      </c>
      <c r="AL5" s="805">
        <v>2.75</v>
      </c>
      <c r="AM5" s="805">
        <v>0.14304442611929363</v>
      </c>
      <c r="AN5" s="801"/>
      <c r="AO5" s="801"/>
      <c r="AP5" s="806"/>
    </row>
    <row r="6" spans="1:42" x14ac:dyDescent="0.25">
      <c r="C6" s="17" t="s">
        <v>560</v>
      </c>
      <c r="D6" s="781">
        <f>135-30-D25</f>
        <v>102.36170212765957</v>
      </c>
      <c r="E6" s="782">
        <f>217-63-D25</f>
        <v>151.36170212765958</v>
      </c>
      <c r="F6" s="783">
        <f>278-95-D25</f>
        <v>180.36170212765958</v>
      </c>
      <c r="G6" s="782">
        <v>108</v>
      </c>
      <c r="H6" s="782">
        <v>217</v>
      </c>
      <c r="I6" s="783">
        <v>278</v>
      </c>
      <c r="J6" s="782"/>
      <c r="K6" s="782"/>
      <c r="L6" s="783"/>
      <c r="M6" s="782"/>
      <c r="N6" s="782"/>
      <c r="O6" s="783"/>
      <c r="P6" s="782"/>
      <c r="Q6" s="782"/>
      <c r="R6" s="783"/>
      <c r="S6" s="4"/>
      <c r="T6" s="4"/>
      <c r="U6" s="4"/>
      <c r="V6" s="227"/>
      <c r="W6" s="4"/>
      <c r="X6" s="227"/>
      <c r="Y6" s="4"/>
      <c r="Z6" s="4"/>
      <c r="AA6" s="4"/>
      <c r="AB6" s="4"/>
      <c r="AC6" s="4"/>
      <c r="AD6" s="227"/>
      <c r="AE6" s="4"/>
      <c r="AF6" s="4"/>
      <c r="AG6" s="4"/>
      <c r="AH6" s="227"/>
      <c r="AI6" s="785">
        <v>49.927849927849927</v>
      </c>
      <c r="AJ6" s="785">
        <v>38.58560794044665</v>
      </c>
      <c r="AK6" s="786">
        <v>31.760644418872268</v>
      </c>
      <c r="AL6" s="227"/>
      <c r="AM6" s="227"/>
      <c r="AN6" s="4"/>
      <c r="AO6" s="4"/>
      <c r="AP6" s="116"/>
    </row>
    <row r="7" spans="1:42" x14ac:dyDescent="0.25">
      <c r="C7" s="17" t="s">
        <v>561</v>
      </c>
      <c r="D7" s="781">
        <f t="shared" ref="D7:I7" si="0">D6/(365*24*0.927/1000)</f>
        <v>12.60531371484333</v>
      </c>
      <c r="E7" s="782">
        <f t="shared" si="0"/>
        <v>18.639410053501447</v>
      </c>
      <c r="F7" s="783">
        <f t="shared" si="0"/>
        <v>22.210609927401148</v>
      </c>
      <c r="G7" s="782">
        <f t="shared" si="0"/>
        <v>13.299640909695437</v>
      </c>
      <c r="H7" s="782">
        <f t="shared" si="0"/>
        <v>26.722426642628793</v>
      </c>
      <c r="I7" s="783">
        <f t="shared" si="0"/>
        <v>34.234260860141958</v>
      </c>
      <c r="J7" s="782"/>
      <c r="K7" s="782"/>
      <c r="L7" s="783"/>
      <c r="M7" s="782"/>
      <c r="N7" s="782"/>
      <c r="O7" s="783"/>
      <c r="P7" s="782"/>
      <c r="Q7" s="782"/>
      <c r="R7" s="783"/>
      <c r="S7" s="4"/>
      <c r="T7" s="4"/>
      <c r="U7" s="4"/>
      <c r="V7" s="227"/>
      <c r="W7" s="4"/>
      <c r="X7" s="227"/>
      <c r="Y7" s="4"/>
      <c r="Z7" s="4"/>
      <c r="AA7" s="4"/>
      <c r="AB7" s="4"/>
      <c r="AC7" s="4"/>
      <c r="AD7" s="227"/>
      <c r="AE7" s="4"/>
      <c r="AF7" s="4"/>
      <c r="AG7" s="4"/>
      <c r="AH7" s="227"/>
      <c r="AI7" s="785">
        <f>AI6/(365*24*0.927/1000)</f>
        <v>6.1483562540145114</v>
      </c>
      <c r="AJ7" s="785">
        <f>AJ6/(365*24*0.927/1000)</f>
        <v>4.7516178693540123</v>
      </c>
      <c r="AK7" s="786">
        <f>AK6/(365*24*0.927/1000)</f>
        <v>3.9111589428844784</v>
      </c>
      <c r="AL7" s="227"/>
      <c r="AM7" s="227"/>
      <c r="AN7" s="4"/>
      <c r="AO7" s="4"/>
      <c r="AP7" s="116"/>
    </row>
    <row r="8" spans="1:42" x14ac:dyDescent="0.25">
      <c r="C8" s="16" t="s">
        <v>562</v>
      </c>
      <c r="D8" s="781"/>
      <c r="E8" s="782"/>
      <c r="F8" s="783"/>
      <c r="G8" s="782"/>
      <c r="H8" s="782"/>
      <c r="I8" s="783"/>
      <c r="J8" s="782"/>
      <c r="K8" s="782">
        <v>10</v>
      </c>
      <c r="L8" s="783"/>
      <c r="M8" s="782"/>
      <c r="N8" s="782">
        <v>10</v>
      </c>
      <c r="O8" s="783"/>
      <c r="P8" s="782"/>
      <c r="Q8" s="782">
        <v>10</v>
      </c>
      <c r="R8" s="783"/>
      <c r="S8" s="4"/>
      <c r="T8" s="4"/>
      <c r="U8" s="4"/>
      <c r="V8" s="227"/>
      <c r="W8" s="4"/>
      <c r="X8" s="227"/>
      <c r="Y8" s="4"/>
      <c r="Z8" s="4"/>
      <c r="AA8" s="4"/>
      <c r="AB8" s="4"/>
      <c r="AC8" s="4"/>
      <c r="AD8" s="227"/>
      <c r="AE8" s="4"/>
      <c r="AF8" s="4"/>
      <c r="AG8" s="4"/>
      <c r="AH8" s="227"/>
      <c r="AI8" s="785">
        <v>7.5036075036075038</v>
      </c>
      <c r="AJ8" s="785">
        <v>6.6997518610421833</v>
      </c>
      <c r="AK8" s="786">
        <v>6.2140391254315306</v>
      </c>
      <c r="AL8" s="227"/>
      <c r="AM8" s="227"/>
      <c r="AN8" s="4"/>
      <c r="AO8" s="4"/>
      <c r="AP8" s="116"/>
    </row>
    <row r="9" spans="1:42" x14ac:dyDescent="0.25">
      <c r="C9" s="16" t="s">
        <v>563</v>
      </c>
      <c r="D9" s="781"/>
      <c r="E9" s="782"/>
      <c r="F9" s="783"/>
      <c r="G9" s="782"/>
      <c r="H9" s="782"/>
      <c r="I9" s="783"/>
      <c r="J9" s="782"/>
      <c r="K9" s="782">
        <f>K8/(365*24*0.927/1000)</f>
        <v>1.2314482323792071</v>
      </c>
      <c r="L9" s="783"/>
      <c r="M9" s="782"/>
      <c r="N9" s="782">
        <f>N8/(365*24*0.927/1000)</f>
        <v>1.2314482323792071</v>
      </c>
      <c r="O9" s="783"/>
      <c r="P9" s="782"/>
      <c r="Q9" s="782">
        <f>Q8/(365*24*0.927/1000)</f>
        <v>1.2314482323792071</v>
      </c>
      <c r="R9" s="783"/>
      <c r="S9" s="123">
        <v>0.5</v>
      </c>
      <c r="T9" s="123">
        <v>0.5</v>
      </c>
      <c r="U9" s="123">
        <v>0.5</v>
      </c>
      <c r="V9" s="787">
        <v>0.5</v>
      </c>
      <c r="W9" s="785">
        <v>0.23</v>
      </c>
      <c r="X9" s="786">
        <v>0.23</v>
      </c>
      <c r="Y9" s="123"/>
      <c r="Z9" s="123"/>
      <c r="AA9" s="123"/>
      <c r="AB9" s="123"/>
      <c r="AC9" s="123"/>
      <c r="AD9" s="787"/>
      <c r="AE9" s="123"/>
      <c r="AF9" s="123"/>
      <c r="AG9" s="123"/>
      <c r="AH9" s="787"/>
      <c r="AI9" s="785">
        <v>1</v>
      </c>
      <c r="AJ9" s="785">
        <v>0.9</v>
      </c>
      <c r="AK9" s="786">
        <v>0.98</v>
      </c>
      <c r="AL9" s="227"/>
      <c r="AM9" s="227">
        <v>1</v>
      </c>
      <c r="AN9" s="4">
        <v>1</v>
      </c>
      <c r="AO9" s="4">
        <v>1</v>
      </c>
      <c r="AP9" s="116">
        <v>1</v>
      </c>
    </row>
    <row r="10" spans="1:42" x14ac:dyDescent="0.25">
      <c r="C10" s="16" t="s">
        <v>564</v>
      </c>
      <c r="D10" s="781"/>
      <c r="E10" s="782"/>
      <c r="F10" s="783"/>
      <c r="G10" s="782"/>
      <c r="H10" s="782"/>
      <c r="I10" s="783"/>
      <c r="J10" s="782"/>
      <c r="K10" s="782">
        <f>33*1000000/(2347*1000)</f>
        <v>14.06050276949297</v>
      </c>
      <c r="L10" s="783"/>
      <c r="M10" s="782"/>
      <c r="N10" s="782">
        <f>K10</f>
        <v>14.06050276949297</v>
      </c>
      <c r="O10" s="783"/>
      <c r="P10" s="782"/>
      <c r="Q10" s="782">
        <f>K10</f>
        <v>14.06050276949297</v>
      </c>
      <c r="R10" s="783"/>
      <c r="S10" s="4"/>
      <c r="T10" s="4"/>
      <c r="U10" s="4"/>
      <c r="V10" s="227"/>
      <c r="W10" s="4"/>
      <c r="X10" s="227"/>
      <c r="Y10" s="4"/>
      <c r="Z10" s="4"/>
      <c r="AA10" s="4"/>
      <c r="AB10" s="4"/>
      <c r="AC10" s="4"/>
      <c r="AD10" s="227"/>
      <c r="AE10" s="4"/>
      <c r="AF10" s="4"/>
      <c r="AG10" s="4"/>
      <c r="AH10" s="227"/>
      <c r="AI10" s="4"/>
      <c r="AJ10" s="4"/>
      <c r="AK10" s="227"/>
      <c r="AL10" s="227"/>
      <c r="AM10" s="227"/>
      <c r="AN10" s="4"/>
      <c r="AO10" s="4"/>
      <c r="AP10" s="116"/>
    </row>
    <row r="11" spans="1:42" x14ac:dyDescent="0.25">
      <c r="A11" s="2" t="s">
        <v>565</v>
      </c>
      <c r="C11" s="17" t="s">
        <v>566</v>
      </c>
      <c r="D11" s="784">
        <f>D5+D7+$K$10/(365*24*0.927/1000)</f>
        <v>16.236791843028836</v>
      </c>
      <c r="E11" s="785">
        <f t="shared" ref="E11:I11" si="1">E5+E7+$K$10/(365*24*0.927/1000)</f>
        <v>23.170888181686955</v>
      </c>
      <c r="F11" s="786">
        <f t="shared" si="1"/>
        <v>27.342088055586654</v>
      </c>
      <c r="G11" s="785">
        <f t="shared" si="1"/>
        <v>16.931119037880944</v>
      </c>
      <c r="H11" s="785">
        <f t="shared" si="1"/>
        <v>31.253904770814302</v>
      </c>
      <c r="I11" s="786">
        <f t="shared" si="1"/>
        <v>39.365738988327465</v>
      </c>
      <c r="J11" s="782"/>
      <c r="K11" s="782"/>
      <c r="L11" s="783"/>
      <c r="M11" s="782"/>
      <c r="N11" s="782"/>
      <c r="O11" s="783"/>
      <c r="P11" s="782"/>
      <c r="Q11" s="782"/>
      <c r="R11" s="783"/>
      <c r="S11" s="123">
        <v>10.5</v>
      </c>
      <c r="T11" s="123">
        <v>9.6999999999999993</v>
      </c>
      <c r="U11" s="123">
        <v>8.9</v>
      </c>
      <c r="V11" s="787">
        <v>7.9</v>
      </c>
      <c r="W11" s="123">
        <v>9.5400000000000009</v>
      </c>
      <c r="X11" s="787">
        <v>9.5400000000000009</v>
      </c>
      <c r="Y11" s="123">
        <v>15.953097716915289</v>
      </c>
      <c r="Z11" s="123">
        <v>24.365468850935908</v>
      </c>
      <c r="AA11" s="123">
        <v>15.953097716915289</v>
      </c>
      <c r="AB11" s="123">
        <v>11.004644108667868</v>
      </c>
      <c r="AC11" s="123">
        <v>24.365468850935908</v>
      </c>
      <c r="AD11" s="787">
        <v>15.850004933410135</v>
      </c>
      <c r="AE11" s="123">
        <v>50.231448232379208</v>
      </c>
      <c r="AF11" s="123">
        <v>32.231448232379208</v>
      </c>
      <c r="AG11" s="123">
        <v>22.231448232379208</v>
      </c>
      <c r="AH11" s="787">
        <v>20.231448232379208</v>
      </c>
      <c r="AI11" s="123">
        <f>AI7+AI5+AI9</f>
        <v>8.1985559552968468</v>
      </c>
      <c r="AJ11" s="123">
        <f>AJ7+AJ5+AJ9</f>
        <v>6.5826208383225708</v>
      </c>
      <c r="AK11" s="787">
        <f>AK7+AK5+AK9</f>
        <v>5.7691662996033024</v>
      </c>
      <c r="AL11" s="227"/>
      <c r="AM11" s="227">
        <v>7.2</v>
      </c>
      <c r="AN11" s="4">
        <v>13.7</v>
      </c>
      <c r="AO11" s="4">
        <v>11</v>
      </c>
      <c r="AP11" s="116">
        <v>8.1</v>
      </c>
    </row>
    <row r="12" spans="1:42" x14ac:dyDescent="0.25">
      <c r="C12" s="17" t="s">
        <v>567</v>
      </c>
      <c r="D12" s="781"/>
      <c r="E12" s="782"/>
      <c r="F12" s="783"/>
      <c r="G12" s="782">
        <v>9.6999999999999993</v>
      </c>
      <c r="H12" s="782">
        <v>11</v>
      </c>
      <c r="I12" s="783">
        <v>12.1</v>
      </c>
      <c r="J12" s="782">
        <v>8.1</v>
      </c>
      <c r="K12" s="782">
        <v>9.1999999999999993</v>
      </c>
      <c r="L12" s="783">
        <v>10.1</v>
      </c>
      <c r="M12" s="782">
        <v>10</v>
      </c>
      <c r="N12" s="782">
        <v>11.3</v>
      </c>
      <c r="O12" s="783">
        <v>12.4</v>
      </c>
      <c r="P12" s="782">
        <v>9.8000000000000007</v>
      </c>
      <c r="Q12" s="782">
        <v>11</v>
      </c>
      <c r="R12" s="783">
        <v>12.1</v>
      </c>
      <c r="S12" s="123">
        <v>14.2</v>
      </c>
      <c r="T12" s="123">
        <v>12.7</v>
      </c>
      <c r="U12" s="123">
        <v>10.4</v>
      </c>
      <c r="V12" s="787">
        <v>10.4</v>
      </c>
      <c r="W12" s="123">
        <v>17.54</v>
      </c>
      <c r="X12" s="787">
        <v>17.54</v>
      </c>
      <c r="Y12" s="123">
        <v>22.47422680412371</v>
      </c>
      <c r="Z12" s="123">
        <v>22.47422680412371</v>
      </c>
      <c r="AA12" s="123">
        <v>13.134020618556701</v>
      </c>
      <c r="AB12" s="123">
        <v>13.134020618556701</v>
      </c>
      <c r="AC12" s="123">
        <v>13.134020618556701</v>
      </c>
      <c r="AD12" s="787">
        <v>13.134020618556701</v>
      </c>
      <c r="AE12" s="785">
        <v>21.67</v>
      </c>
      <c r="AF12" s="785">
        <v>22.06</v>
      </c>
      <c r="AG12" s="785">
        <v>22.06</v>
      </c>
      <c r="AH12" s="786">
        <v>22.14</v>
      </c>
      <c r="AI12" s="4">
        <v>11.1</v>
      </c>
      <c r="AJ12" s="4">
        <v>9.6999999999999993</v>
      </c>
      <c r="AK12" s="227">
        <v>9.1</v>
      </c>
      <c r="AL12" s="227"/>
      <c r="AM12" s="227">
        <v>5</v>
      </c>
      <c r="AN12" s="4">
        <v>14</v>
      </c>
      <c r="AO12" s="4">
        <v>12.4</v>
      </c>
      <c r="AP12" s="116">
        <v>12.4</v>
      </c>
    </row>
    <row r="13" spans="1:42" x14ac:dyDescent="0.25">
      <c r="C13" s="16" t="s">
        <v>568</v>
      </c>
      <c r="D13" s="781"/>
      <c r="E13" s="782"/>
      <c r="F13" s="783"/>
      <c r="G13" s="782"/>
      <c r="H13" s="782"/>
      <c r="I13" s="783"/>
      <c r="J13" s="782"/>
      <c r="K13" s="782"/>
      <c r="L13" s="783"/>
      <c r="M13" s="782"/>
      <c r="N13" s="782"/>
      <c r="O13" s="783"/>
      <c r="P13" s="782"/>
      <c r="Q13" s="782"/>
      <c r="R13" s="783"/>
      <c r="S13" s="123"/>
      <c r="T13" s="123"/>
      <c r="U13" s="123"/>
      <c r="V13" s="787"/>
      <c r="W13" s="123"/>
      <c r="X13" s="787"/>
      <c r="Y13" s="4"/>
      <c r="Z13" s="4"/>
      <c r="AA13" s="4"/>
      <c r="AB13" s="4"/>
      <c r="AC13" s="4"/>
      <c r="AD13" s="227"/>
      <c r="AE13" s="4"/>
      <c r="AF13" s="4"/>
      <c r="AG13" s="4"/>
      <c r="AH13" s="227"/>
      <c r="AI13" s="4">
        <v>1.26</v>
      </c>
      <c r="AJ13" s="4">
        <v>1.27</v>
      </c>
      <c r="AK13" s="227">
        <v>1.28</v>
      </c>
      <c r="AL13" s="227"/>
      <c r="AM13" s="227"/>
      <c r="AN13" s="4"/>
      <c r="AO13" s="4"/>
      <c r="AP13" s="116"/>
    </row>
    <row r="14" spans="1:42" ht="15.95" customHeight="1" thickBot="1" x14ac:dyDescent="0.3">
      <c r="C14" s="16" t="s">
        <v>569</v>
      </c>
      <c r="D14" s="781"/>
      <c r="E14" s="782"/>
      <c r="F14" s="783"/>
      <c r="G14" s="782"/>
      <c r="H14" s="782"/>
      <c r="I14" s="783"/>
      <c r="J14" s="782"/>
      <c r="K14" s="782">
        <v>1</v>
      </c>
      <c r="L14" s="783"/>
      <c r="M14" s="782"/>
      <c r="N14" s="782">
        <v>1</v>
      </c>
      <c r="O14" s="783"/>
      <c r="P14" s="782"/>
      <c r="Q14" s="782">
        <v>1</v>
      </c>
      <c r="R14" s="783"/>
      <c r="S14" s="4"/>
      <c r="T14" s="4"/>
      <c r="U14" s="4"/>
      <c r="V14" s="227"/>
      <c r="W14" s="4"/>
      <c r="X14" s="227"/>
      <c r="Y14" s="4"/>
      <c r="Z14" s="4"/>
      <c r="AA14" s="4"/>
      <c r="AB14" s="4"/>
      <c r="AC14" s="4"/>
      <c r="AD14" s="227"/>
      <c r="AE14" s="4"/>
      <c r="AF14" s="4"/>
      <c r="AG14" s="4"/>
      <c r="AH14" s="227"/>
      <c r="AI14" s="4"/>
      <c r="AJ14" s="4"/>
      <c r="AK14" s="227"/>
      <c r="AL14" s="227"/>
      <c r="AM14" s="227"/>
      <c r="AN14" s="4"/>
      <c r="AO14" s="4"/>
      <c r="AP14" s="116"/>
    </row>
    <row r="15" spans="1:42" ht="15.75" thickBot="1" x14ac:dyDescent="0.3">
      <c r="D15" s="808"/>
      <c r="E15" s="809"/>
      <c r="F15" s="810"/>
      <c r="G15" s="809"/>
      <c r="H15" s="809"/>
      <c r="I15" s="810"/>
      <c r="J15" s="809"/>
      <c r="K15" s="809"/>
      <c r="L15" s="810"/>
      <c r="M15" s="809"/>
      <c r="N15" s="809"/>
      <c r="O15" s="810"/>
      <c r="P15" s="809"/>
      <c r="Q15" s="809"/>
      <c r="R15" s="810"/>
      <c r="S15" s="809"/>
      <c r="T15" s="809"/>
      <c r="U15" s="809"/>
      <c r="V15" s="810"/>
      <c r="W15" s="809"/>
      <c r="X15" s="810"/>
      <c r="Y15" s="809"/>
      <c r="Z15" s="809"/>
      <c r="AA15" s="809"/>
      <c r="AB15" s="809"/>
      <c r="AC15" s="809"/>
      <c r="AD15" s="810"/>
      <c r="AE15" s="809"/>
      <c r="AF15" s="809"/>
      <c r="AG15" s="809"/>
      <c r="AH15" s="810"/>
      <c r="AI15" s="809"/>
      <c r="AJ15" s="809"/>
      <c r="AK15" s="810"/>
      <c r="AL15" s="810"/>
      <c r="AM15" s="810"/>
      <c r="AN15" s="809"/>
      <c r="AO15" s="809"/>
      <c r="AP15" s="811"/>
    </row>
    <row r="16" spans="1:42" x14ac:dyDescent="0.25">
      <c r="C16" s="166" t="s">
        <v>374</v>
      </c>
      <c r="D16" s="766"/>
      <c r="E16" s="4">
        <v>0.92700000000000005</v>
      </c>
      <c r="F16" s="227"/>
      <c r="G16" s="4"/>
      <c r="H16" s="4">
        <f>0.93</f>
        <v>0.93</v>
      </c>
      <c r="I16" s="227"/>
      <c r="J16" s="4"/>
      <c r="K16" s="4">
        <f>0.93</f>
        <v>0.93</v>
      </c>
      <c r="L16" s="227"/>
      <c r="M16" s="4"/>
      <c r="N16" s="4">
        <v>0.93</v>
      </c>
      <c r="O16" s="227"/>
      <c r="P16" s="4"/>
      <c r="Q16" s="4">
        <v>0.93</v>
      </c>
      <c r="R16" s="227"/>
      <c r="S16" s="364">
        <v>0.8</v>
      </c>
      <c r="T16" s="364">
        <v>0.8</v>
      </c>
      <c r="U16" s="364">
        <v>0.8</v>
      </c>
      <c r="V16" s="788">
        <v>0.8</v>
      </c>
      <c r="W16" s="364">
        <v>0.92</v>
      </c>
      <c r="X16" s="788">
        <v>0.92</v>
      </c>
      <c r="Y16" s="48">
        <v>0.9</v>
      </c>
      <c r="Z16" s="48">
        <v>0.9</v>
      </c>
      <c r="AA16" s="48">
        <v>0.9</v>
      </c>
      <c r="AB16" s="48">
        <v>0.9</v>
      </c>
      <c r="AC16" s="48">
        <v>0.9</v>
      </c>
      <c r="AD16" s="807">
        <v>0.9</v>
      </c>
      <c r="AE16" s="48">
        <v>0.9</v>
      </c>
      <c r="AF16" s="48">
        <v>0.9</v>
      </c>
      <c r="AG16" s="48">
        <v>0.9</v>
      </c>
      <c r="AH16" s="807">
        <v>0.9</v>
      </c>
      <c r="AI16" s="4"/>
      <c r="AJ16" s="4"/>
      <c r="AK16" s="227"/>
      <c r="AL16" s="227"/>
      <c r="AM16" s="227"/>
      <c r="AN16" s="4"/>
      <c r="AO16" s="4"/>
      <c r="AP16" s="116"/>
    </row>
    <row r="17" spans="1:42" x14ac:dyDescent="0.25">
      <c r="C17" s="16" t="s">
        <v>893</v>
      </c>
      <c r="D17" s="766">
        <v>2022</v>
      </c>
      <c r="E17" s="4">
        <v>2022</v>
      </c>
      <c r="F17" s="227">
        <v>2022</v>
      </c>
      <c r="G17" s="4">
        <v>2022</v>
      </c>
      <c r="H17" s="4">
        <v>2022</v>
      </c>
      <c r="I17" s="227">
        <v>2022</v>
      </c>
      <c r="J17" s="4">
        <v>2022</v>
      </c>
      <c r="K17" s="4">
        <v>2022</v>
      </c>
      <c r="L17" s="227">
        <v>2022</v>
      </c>
      <c r="M17" s="4">
        <v>2022</v>
      </c>
      <c r="N17" s="4">
        <v>2022</v>
      </c>
      <c r="O17" s="227">
        <v>2022</v>
      </c>
      <c r="P17" s="4">
        <v>2022</v>
      </c>
      <c r="Q17" s="4">
        <v>2022</v>
      </c>
      <c r="R17" s="227">
        <v>2022</v>
      </c>
      <c r="S17" s="4">
        <v>1987</v>
      </c>
      <c r="T17" s="4">
        <v>1987</v>
      </c>
      <c r="U17" s="4">
        <v>1987</v>
      </c>
      <c r="V17" s="227">
        <v>1987</v>
      </c>
      <c r="W17" s="4">
        <v>2011</v>
      </c>
      <c r="X17" s="227">
        <v>2011</v>
      </c>
      <c r="Y17" s="4">
        <v>2009</v>
      </c>
      <c r="Z17" s="4">
        <v>2009</v>
      </c>
      <c r="AA17" s="4">
        <v>2009</v>
      </c>
      <c r="AB17" s="4">
        <v>2009</v>
      </c>
      <c r="AC17" s="4">
        <v>2009</v>
      </c>
      <c r="AD17" s="227">
        <v>2009</v>
      </c>
      <c r="AE17" s="4">
        <v>2023</v>
      </c>
      <c r="AF17" s="4">
        <v>2023</v>
      </c>
      <c r="AG17" s="4">
        <v>2023</v>
      </c>
      <c r="AH17" s="227">
        <v>2023</v>
      </c>
      <c r="AI17" s="4">
        <v>1992</v>
      </c>
      <c r="AJ17" s="4">
        <v>1992</v>
      </c>
      <c r="AK17" s="227">
        <v>1992</v>
      </c>
      <c r="AL17" s="227">
        <v>1978</v>
      </c>
      <c r="AM17" s="227">
        <v>1996</v>
      </c>
      <c r="AN17" s="4">
        <v>1994</v>
      </c>
      <c r="AO17" s="4">
        <v>1994</v>
      </c>
      <c r="AP17" s="116">
        <v>1994</v>
      </c>
    </row>
    <row r="18" spans="1:42" x14ac:dyDescent="0.25">
      <c r="C18" s="16" t="s">
        <v>570</v>
      </c>
      <c r="D18" s="766"/>
      <c r="E18" s="4"/>
      <c r="F18" s="227"/>
      <c r="G18" s="4"/>
      <c r="H18" s="4"/>
      <c r="I18" s="227"/>
      <c r="J18" s="4"/>
      <c r="K18" s="4"/>
      <c r="L18" s="227"/>
      <c r="M18" s="4"/>
      <c r="N18" s="4"/>
      <c r="O18" s="227"/>
      <c r="P18" s="4"/>
      <c r="Q18" s="4"/>
      <c r="R18" s="227"/>
      <c r="S18" s="4"/>
      <c r="T18" s="4"/>
      <c r="U18" s="4"/>
      <c r="V18" s="227"/>
      <c r="W18" s="4"/>
      <c r="X18" s="227"/>
      <c r="Y18" s="48">
        <v>0.05</v>
      </c>
      <c r="Z18" s="48">
        <v>0.05</v>
      </c>
      <c r="AA18" s="48">
        <v>0.05</v>
      </c>
      <c r="AB18" s="48">
        <v>0.05</v>
      </c>
      <c r="AC18" s="48">
        <v>0.05</v>
      </c>
      <c r="AD18" s="807">
        <v>0.05</v>
      </c>
      <c r="AE18" s="48">
        <v>0.05</v>
      </c>
      <c r="AF18" s="48">
        <v>0.05</v>
      </c>
      <c r="AG18" s="48">
        <v>0.05</v>
      </c>
      <c r="AH18" s="807">
        <v>0.05</v>
      </c>
      <c r="AI18" s="4"/>
      <c r="AJ18" s="4"/>
      <c r="AK18" s="227"/>
      <c r="AL18" s="227"/>
      <c r="AM18" s="227"/>
      <c r="AN18" s="4"/>
      <c r="AO18" s="4"/>
      <c r="AP18" s="116"/>
    </row>
    <row r="19" spans="1:42" x14ac:dyDescent="0.25">
      <c r="C19" s="16" t="s">
        <v>571</v>
      </c>
      <c r="D19" s="766"/>
      <c r="E19" s="4"/>
      <c r="F19" s="227"/>
      <c r="G19" s="4"/>
      <c r="H19" s="4"/>
      <c r="I19" s="227"/>
      <c r="J19" s="4"/>
      <c r="K19" s="4"/>
      <c r="L19" s="227"/>
      <c r="M19" s="4"/>
      <c r="N19" s="4"/>
      <c r="O19" s="227"/>
      <c r="P19" s="4"/>
      <c r="Q19" s="4"/>
      <c r="R19" s="227"/>
      <c r="S19" s="49">
        <v>15147648</v>
      </c>
      <c r="T19" s="49">
        <v>15147648</v>
      </c>
      <c r="U19" s="49">
        <v>15147648</v>
      </c>
      <c r="V19" s="789">
        <v>15147648</v>
      </c>
      <c r="W19" s="49">
        <v>12097080</v>
      </c>
      <c r="X19" s="789">
        <v>12097080</v>
      </c>
      <c r="Y19" s="49">
        <v>2216921.4000000004</v>
      </c>
      <c r="Z19" s="49">
        <v>8867685.6000000015</v>
      </c>
      <c r="AA19" s="49">
        <v>2216921.4000000004</v>
      </c>
      <c r="AB19" s="49">
        <v>8867685.6000000015</v>
      </c>
      <c r="AC19" s="49">
        <v>1293861.6000000001</v>
      </c>
      <c r="AD19" s="789">
        <v>5175446.4000000004</v>
      </c>
      <c r="AE19" s="49">
        <v>1301751</v>
      </c>
      <c r="AF19" s="49">
        <v>2453603.4000000004</v>
      </c>
      <c r="AG19" s="49">
        <v>4907206.8000000007</v>
      </c>
      <c r="AH19" s="789">
        <v>9814413.6000000015</v>
      </c>
      <c r="AI19" s="4"/>
      <c r="AJ19" s="4"/>
      <c r="AK19" s="227"/>
      <c r="AL19" s="227"/>
      <c r="AM19" s="227"/>
      <c r="AN19" s="4"/>
      <c r="AO19" s="4"/>
      <c r="AP19" s="116"/>
    </row>
    <row r="20" spans="1:42" ht="15.75" thickBot="1" x14ac:dyDescent="0.3">
      <c r="C20" s="16" t="s">
        <v>894</v>
      </c>
      <c r="D20" s="790"/>
      <c r="E20" s="791"/>
      <c r="F20" s="792"/>
      <c r="G20" s="791"/>
      <c r="H20" s="791"/>
      <c r="I20" s="792"/>
      <c r="J20" s="791">
        <v>2020</v>
      </c>
      <c r="K20" s="791">
        <v>2020</v>
      </c>
      <c r="L20" s="792">
        <v>2020</v>
      </c>
      <c r="M20" s="791"/>
      <c r="N20" s="791"/>
      <c r="O20" s="792"/>
      <c r="P20" s="791"/>
      <c r="Q20" s="791"/>
      <c r="R20" s="792"/>
      <c r="S20" s="793"/>
      <c r="T20" s="793"/>
      <c r="U20" s="793"/>
      <c r="V20" s="792"/>
      <c r="W20" s="791"/>
      <c r="X20" s="792"/>
      <c r="Y20" s="791"/>
      <c r="Z20" s="791"/>
      <c r="AA20" s="791"/>
      <c r="AB20" s="791"/>
      <c r="AC20" s="791"/>
      <c r="AD20" s="792"/>
      <c r="AE20" s="433">
        <v>2761.29</v>
      </c>
      <c r="AF20" s="433">
        <v>2761.29</v>
      </c>
      <c r="AG20" s="433">
        <v>2761.29</v>
      </c>
      <c r="AH20" s="794">
        <v>2761.29</v>
      </c>
      <c r="AI20" s="791"/>
      <c r="AJ20" s="791"/>
      <c r="AK20" s="792"/>
      <c r="AL20" s="792"/>
      <c r="AM20" s="792"/>
      <c r="AN20" s="791"/>
      <c r="AO20" s="791"/>
      <c r="AP20" s="795"/>
    </row>
    <row r="21" spans="1:42" x14ac:dyDescent="0.25">
      <c r="S21" s="165"/>
      <c r="T21" s="165"/>
      <c r="U21" s="165"/>
    </row>
    <row r="22" spans="1:42" ht="17.25" thickBot="1" x14ac:dyDescent="0.35">
      <c r="S22" s="20"/>
      <c r="T22" s="165"/>
      <c r="U22" s="165"/>
      <c r="W22" s="115"/>
      <c r="AL22" s="20"/>
    </row>
    <row r="23" spans="1:42" x14ac:dyDescent="0.25">
      <c r="A23" s="45"/>
      <c r="C23" s="17" t="s">
        <v>895</v>
      </c>
      <c r="D23" s="818">
        <v>248000000</v>
      </c>
      <c r="E23" s="47"/>
      <c r="F23" s="47"/>
      <c r="S23" s="292"/>
      <c r="W23" s="140"/>
      <c r="Y23" s="812"/>
      <c r="AI23" s="813"/>
      <c r="AL23" s="814"/>
      <c r="AM23" s="815"/>
      <c r="AN23" s="813"/>
    </row>
    <row r="24" spans="1:42" x14ac:dyDescent="0.25">
      <c r="C24" s="17" t="s">
        <v>896</v>
      </c>
      <c r="D24" s="819">
        <f>94</f>
        <v>94</v>
      </c>
      <c r="E24" s="4"/>
      <c r="F24" s="4"/>
    </row>
    <row r="25" spans="1:42" ht="15.75" thickBot="1" x14ac:dyDescent="0.3">
      <c r="C25" s="17" t="s">
        <v>584</v>
      </c>
      <c r="D25" s="817">
        <f>D23/D24/1000000</f>
        <v>2.6382978723404253</v>
      </c>
      <c r="E25" s="816"/>
      <c r="F25" s="816"/>
    </row>
  </sheetData>
  <mergeCells count="7">
    <mergeCell ref="AN3:AP3"/>
    <mergeCell ref="D3:F3"/>
    <mergeCell ref="G3:I3"/>
    <mergeCell ref="J3:L3"/>
    <mergeCell ref="M3:O3"/>
    <mergeCell ref="P3:R3"/>
    <mergeCell ref="W3:X3"/>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A1293-C01C-4F7A-947B-EEDEA324AC3B}">
  <sheetPr>
    <tabColor theme="4"/>
  </sheetPr>
  <dimension ref="A1:AY48"/>
  <sheetViews>
    <sheetView showGridLines="0" workbookViewId="0"/>
  </sheetViews>
  <sheetFormatPr defaultColWidth="8.85546875" defaultRowHeight="15" x14ac:dyDescent="0.25"/>
  <cols>
    <col min="3" max="3" width="28.7109375" bestFit="1" customWidth="1"/>
    <col min="19" max="19" width="10.42578125" bestFit="1" customWidth="1"/>
    <col min="20" max="20" width="10.85546875" customWidth="1"/>
    <col min="21" max="21" width="10" customWidth="1"/>
    <col min="22" max="22" width="10.42578125" customWidth="1"/>
    <col min="23" max="24" width="10.140625" bestFit="1" customWidth="1"/>
    <col min="25" max="25" width="14.42578125" bestFit="1" customWidth="1"/>
    <col min="40" max="40" width="11" bestFit="1" customWidth="1"/>
    <col min="41" max="42" width="11.42578125" bestFit="1" customWidth="1"/>
  </cols>
  <sheetData>
    <row r="1" spans="1:51" ht="15.75" thickBot="1" x14ac:dyDescent="0.3">
      <c r="S1">
        <v>0</v>
      </c>
      <c r="Y1" s="213"/>
    </row>
    <row r="2" spans="1:51" ht="33" customHeight="1" thickBot="1" x14ac:dyDescent="0.3">
      <c r="D2" s="1017" t="s">
        <v>525</v>
      </c>
      <c r="E2" s="1018"/>
      <c r="F2" s="1018"/>
      <c r="G2" s="1019" t="s">
        <v>586</v>
      </c>
      <c r="H2" s="1020"/>
      <c r="I2" s="1020"/>
      <c r="J2" s="1021" t="s">
        <v>527</v>
      </c>
      <c r="K2" s="1018"/>
      <c r="L2" s="1018"/>
      <c r="M2" s="1021" t="s">
        <v>528</v>
      </c>
      <c r="N2" s="1018"/>
      <c r="O2" s="1018"/>
      <c r="P2" s="1021" t="s">
        <v>529</v>
      </c>
      <c r="Q2" s="1018"/>
      <c r="R2" s="1018"/>
      <c r="S2" s="718" t="s">
        <v>530</v>
      </c>
      <c r="T2" s="718"/>
      <c r="U2" s="718"/>
      <c r="V2" s="860"/>
      <c r="W2" s="861"/>
      <c r="X2" s="862"/>
      <c r="Y2" s="718" t="s">
        <v>531</v>
      </c>
      <c r="Z2" s="718"/>
      <c r="AA2" s="718"/>
      <c r="AB2" s="718"/>
      <c r="AC2" s="718"/>
      <c r="AD2" s="860"/>
      <c r="AE2" s="718" t="s">
        <v>296</v>
      </c>
      <c r="AF2" s="718"/>
      <c r="AG2" s="718"/>
      <c r="AH2" s="860"/>
      <c r="AI2" s="863" t="s">
        <v>343</v>
      </c>
      <c r="AJ2" s="863"/>
      <c r="AK2" s="864"/>
      <c r="AL2" s="862"/>
      <c r="AM2" s="862"/>
      <c r="AN2" s="1014" t="s">
        <v>345</v>
      </c>
      <c r="AO2" s="1015"/>
      <c r="AP2" s="1016"/>
      <c r="AU2" s="5" t="s">
        <v>299</v>
      </c>
      <c r="AW2" s="15" t="s">
        <v>255</v>
      </c>
      <c r="AX2" s="15" t="s">
        <v>256</v>
      </c>
      <c r="AY2" s="15" t="s">
        <v>257</v>
      </c>
    </row>
    <row r="3" spans="1:51" ht="24" customHeight="1" thickBot="1" x14ac:dyDescent="0.3">
      <c r="A3" s="111" t="s">
        <v>585</v>
      </c>
      <c r="C3" s="164" t="s">
        <v>533</v>
      </c>
      <c r="D3" s="865" t="str">
        <f>'O&amp;M_Mapped'!D4</f>
        <v>low</v>
      </c>
      <c r="E3" s="866" t="str">
        <f>'O&amp;M_Mapped'!E4</f>
        <v>med</v>
      </c>
      <c r="F3" s="866" t="str">
        <f>'O&amp;M_Mapped'!F4</f>
        <v>high</v>
      </c>
      <c r="G3" s="867" t="str">
        <f>'O&amp;M_Mapped'!G4</f>
        <v>low</v>
      </c>
      <c r="H3" s="866" t="str">
        <f>'O&amp;M_Mapped'!H4</f>
        <v>med</v>
      </c>
      <c r="I3" s="866" t="str">
        <f>'O&amp;M_Mapped'!I4</f>
        <v>high</v>
      </c>
      <c r="J3" s="867" t="str">
        <f>'O&amp;M_Mapped'!J4</f>
        <v>low</v>
      </c>
      <c r="K3" s="866" t="str">
        <f>'O&amp;M_Mapped'!K4</f>
        <v>med</v>
      </c>
      <c r="L3" s="866" t="str">
        <f>'O&amp;M_Mapped'!L4</f>
        <v>high</v>
      </c>
      <c r="M3" s="867" t="str">
        <f>'O&amp;M_Mapped'!M4</f>
        <v>low</v>
      </c>
      <c r="N3" s="866" t="str">
        <f>'O&amp;M_Mapped'!N4</f>
        <v>med</v>
      </c>
      <c r="O3" s="866" t="str">
        <f>'O&amp;M_Mapped'!O4</f>
        <v>high</v>
      </c>
      <c r="P3" s="867" t="str">
        <f>'O&amp;M_Mapped'!P4</f>
        <v>low</v>
      </c>
      <c r="Q3" s="866" t="str">
        <f>'O&amp;M_Mapped'!Q4</f>
        <v>med</v>
      </c>
      <c r="R3" s="866" t="str">
        <f>'O&amp;M_Mapped'!R4</f>
        <v>high</v>
      </c>
      <c r="S3" s="867" t="str">
        <f>'O&amp;M_Mapped'!S4</f>
        <v>Lead</v>
      </c>
      <c r="T3" s="866" t="str">
        <f>'O&amp;M_Mapped'!T4</f>
        <v>Replica</v>
      </c>
      <c r="U3" s="866" t="str">
        <f>'O&amp;M_Mapped'!U4</f>
        <v>NOAK</v>
      </c>
      <c r="V3" s="866" t="str">
        <f>'O&amp;M_Mapped'!V4</f>
        <v>Large NOAK</v>
      </c>
      <c r="W3" s="867" t="str">
        <f>'O&amp;M_Mapped'!W4</f>
        <v>AHTR 19.75%</v>
      </c>
      <c r="X3" s="866" t="str">
        <f>'O&amp;M_Mapped'!X4</f>
        <v>AHTR 9%</v>
      </c>
      <c r="Y3" s="867" t="str">
        <f>'O&amp;M_Mapped'!Y4</f>
        <v>FOAK600MWt1-unit850ROT</v>
      </c>
      <c r="Z3" s="866" t="str">
        <f>'O&amp;M_Mapped'!Z4</f>
        <v>FOAK350MWt1-unit850ROT</v>
      </c>
      <c r="AA3" s="866" t="str">
        <f>'O&amp;M_Mapped'!AA4</f>
        <v>NOAK600MWt1-unit850ROT</v>
      </c>
      <c r="AB3" s="866" t="str">
        <f>'O&amp;M_Mapped'!AB4</f>
        <v>NOAK600MWt4-unit850ROT</v>
      </c>
      <c r="AC3" s="866" t="str">
        <f>'O&amp;M_Mapped'!AC4</f>
        <v>NOAK350MWt1-unit850ROT</v>
      </c>
      <c r="AD3" s="866" t="str">
        <f>'O&amp;M_Mapped'!AD4</f>
        <v>NOAK350MWt4-unit850ROT</v>
      </c>
      <c r="AE3" s="867" t="str">
        <f>'O&amp;M_Mapped'!AE4</f>
        <v>165Me 1-unit</v>
      </c>
      <c r="AF3" s="866" t="str">
        <f>'O&amp;M_Mapped'!AF4</f>
        <v>311MWe 1-unit</v>
      </c>
      <c r="AG3" s="866" t="str">
        <f>'O&amp;M_Mapped'!AG4</f>
        <v>311MWe 4-unit</v>
      </c>
      <c r="AH3" s="866" t="str">
        <f>'O&amp;M_Mapped'!AH4</f>
        <v>311MWe 10-unit</v>
      </c>
      <c r="AI3" s="867" t="str">
        <f>'O&amp;M_Mapped'!AI4</f>
        <v>SC</v>
      </c>
      <c r="AJ3" s="866" t="str">
        <f>'O&amp;M_Mapped'!AJ4</f>
        <v>IC</v>
      </c>
      <c r="AK3" s="866" t="str">
        <f>'O&amp;M_Mapped'!AK4</f>
        <v>DC</v>
      </c>
      <c r="AL3" s="867" t="str">
        <f>'O&amp;M_Mapped'!AL4</f>
        <v>DMSR</v>
      </c>
      <c r="AM3" s="867" t="str">
        <f>'O&amp;M_Mapped'!AM4</f>
        <v>PRISM</v>
      </c>
      <c r="AN3" s="867" t="str">
        <f>'O&amp;M_Mapped'!AN4</f>
        <v>FOAK 1 block</v>
      </c>
      <c r="AO3" s="866" t="str">
        <f>'O&amp;M_Mapped'!AO4</f>
        <v>NOAK 1 block</v>
      </c>
      <c r="AP3" s="868" t="str">
        <f>'O&amp;M_Mapped'!AP4</f>
        <v>NOAK 3 block</v>
      </c>
    </row>
    <row r="4" spans="1:51" x14ac:dyDescent="0.25">
      <c r="A4" s="111" t="s">
        <v>587</v>
      </c>
      <c r="C4" s="17" t="s">
        <v>559</v>
      </c>
      <c r="D4" s="820">
        <f>'O&amp;M_Mapped'!D5*VLOOKUP('O&amp;M_Mapped'!D$17,Backend!$A$3:$K$61,INDEX(Backend!$O$4:$O$11,MATCH('O&amp;M_Esclated'!$A4,Backend!$N$4:$N$11,0)))</f>
        <v>1.9</v>
      </c>
      <c r="E4" s="821">
        <f>'O&amp;M_Mapped'!E5*VLOOKUP('O&amp;M_Mapped'!E$17,Backend!$A$3:$K$61,INDEX(Backend!$O$4:$O$11,MATCH('O&amp;M_Esclated'!$A4,Backend!$N$4:$N$11,0)))</f>
        <v>2.8</v>
      </c>
      <c r="F4" s="826">
        <f>'O&amp;M_Mapped'!F5*VLOOKUP('O&amp;M_Mapped'!F$17,Backend!$A$3:$K$61,INDEX(Backend!$O$4:$O$11,MATCH('O&amp;M_Esclated'!$A4,Backend!$N$4:$N$11,0)))</f>
        <v>3.4</v>
      </c>
      <c r="G4" s="821">
        <f>'O&amp;M_Mapped'!G5*VLOOKUP('O&amp;M_Mapped'!G$17,Backend!$A$3:$K$61,INDEX(Backend!$O$4:$O$11,MATCH('O&amp;M_Esclated'!$A4,Backend!$N$4:$N$11,0)))</f>
        <v>1.9</v>
      </c>
      <c r="H4" s="821">
        <f>'O&amp;M_Mapped'!H5*VLOOKUP('O&amp;M_Mapped'!H$17,Backend!$A$3:$K$61,INDEX(Backend!$O$4:$O$11,MATCH('O&amp;M_Esclated'!$A4,Backend!$N$4:$N$11,0)))</f>
        <v>2.8</v>
      </c>
      <c r="I4" s="826">
        <f>'O&amp;M_Mapped'!I5*VLOOKUP('O&amp;M_Mapped'!I$17,Backend!$A$3:$K$61,INDEX(Backend!$O$4:$O$11,MATCH('O&amp;M_Esclated'!$A4,Backend!$N$4:$N$11,0)))</f>
        <v>3.4</v>
      </c>
      <c r="J4" s="821">
        <f>'O&amp;M_Mapped'!J5*VLOOKUP('O&amp;M_Mapped'!J$17,Backend!$A$3:$K$61,INDEX(Backend!$O$4:$O$11,MATCH('O&amp;M_Esclated'!$A4,Backend!$N$4:$N$11,0)))</f>
        <v>0</v>
      </c>
      <c r="K4" s="821">
        <f>'O&amp;M_Mapped'!K5*VLOOKUP('O&amp;M_Mapped'!K$17,Backend!$A$3:$K$61,INDEX(Backend!$O$4:$O$11,MATCH('O&amp;M_Esclated'!$A4,Backend!$N$4:$N$11,0)))</f>
        <v>0</v>
      </c>
      <c r="L4" s="826">
        <f>'O&amp;M_Mapped'!L5*VLOOKUP('O&amp;M_Mapped'!L$17,Backend!$A$3:$K$61,INDEX(Backend!$O$4:$O$11,MATCH('O&amp;M_Esclated'!$A4,Backend!$N$4:$N$11,0)))</f>
        <v>0</v>
      </c>
      <c r="M4" s="821">
        <f>'O&amp;M_Mapped'!M5*VLOOKUP('O&amp;M_Mapped'!M$17,Backend!$A$3:$K$61,INDEX(Backend!$O$4:$O$11,MATCH('O&amp;M_Esclated'!$A4,Backend!$N$4:$N$11,0)))</f>
        <v>0</v>
      </c>
      <c r="N4" s="821">
        <f>'O&amp;M_Mapped'!N5*VLOOKUP('O&amp;M_Mapped'!N$17,Backend!$A$3:$K$61,INDEX(Backend!$O$4:$O$11,MATCH('O&amp;M_Esclated'!$A4,Backend!$N$4:$N$11,0)))</f>
        <v>0</v>
      </c>
      <c r="O4" s="826">
        <f>'O&amp;M_Mapped'!O5*VLOOKUP('O&amp;M_Mapped'!O$17,Backend!$A$3:$K$61,INDEX(Backend!$O$4:$O$11,MATCH('O&amp;M_Esclated'!$A4,Backend!$N$4:$N$11,0)))</f>
        <v>0</v>
      </c>
      <c r="P4" s="821">
        <f>'O&amp;M_Mapped'!P5*VLOOKUP('O&amp;M_Mapped'!P$17,Backend!$A$3:$K$61,INDEX(Backend!$O$4:$O$11,MATCH('O&amp;M_Esclated'!$A4,Backend!$N$4:$N$11,0)))</f>
        <v>0</v>
      </c>
      <c r="Q4" s="821">
        <f>'O&amp;M_Mapped'!Q5*VLOOKUP('O&amp;M_Mapped'!Q$17,Backend!$A$3:$K$61,INDEX(Backend!$O$4:$O$11,MATCH('O&amp;M_Esclated'!$A4,Backend!$N$4:$N$11,0)))</f>
        <v>0</v>
      </c>
      <c r="R4" s="826">
        <f>'O&amp;M_Mapped'!R5*VLOOKUP('O&amp;M_Mapped'!R$17,Backend!$A$3:$K$61,INDEX(Backend!$O$4:$O$11,MATCH('O&amp;M_Esclated'!$A4,Backend!$N$4:$N$11,0)))</f>
        <v>0</v>
      </c>
      <c r="S4" s="821">
        <f>'O&amp;M_Mapped'!S5*VLOOKUP('O&amp;M_Mapped'!S$17,Backend!$A$3:$K$61,INDEX(Backend!$O$4:$O$11,MATCH('O&amp;M_Esclated'!$A4,Backend!$N$4:$N$11,0)))</f>
        <v>0</v>
      </c>
      <c r="T4" s="821">
        <f>'O&amp;M_Mapped'!T5*VLOOKUP('O&amp;M_Mapped'!T$17,Backend!$A$3:$K$61,INDEX(Backend!$O$4:$O$11,MATCH('O&amp;M_Esclated'!$A4,Backend!$N$4:$N$11,0)))</f>
        <v>0</v>
      </c>
      <c r="U4" s="821">
        <f>'O&amp;M_Mapped'!U5*VLOOKUP('O&amp;M_Mapped'!U$17,Backend!$A$3:$K$61,INDEX(Backend!$O$4:$O$11,MATCH('O&amp;M_Esclated'!$A4,Backend!$N$4:$N$11,0)))</f>
        <v>0</v>
      </c>
      <c r="V4" s="826">
        <f>'O&amp;M_Mapped'!V5*VLOOKUP('O&amp;M_Mapped'!V$17,Backend!$A$3:$K$61,INDEX(Backend!$O$4:$O$11,MATCH('O&amp;M_Esclated'!$A4,Backend!$N$4:$N$11,0)))</f>
        <v>0</v>
      </c>
      <c r="W4" s="821">
        <f>'O&amp;M_Mapped'!W5*VLOOKUP('O&amp;M_Mapped'!W$17,Backend!$A$3:$K$61,INDEX(Backend!$O$4:$O$11,MATCH('O&amp;M_Esclated'!$A4,Backend!$N$4:$N$11,0)))</f>
        <v>0</v>
      </c>
      <c r="X4" s="826">
        <f>'O&amp;M_Mapped'!X5*VLOOKUP('O&amp;M_Mapped'!X$17,Backend!$A$3:$K$61,INDEX(Backend!$O$4:$O$11,MATCH('O&amp;M_Esclated'!$A4,Backend!$N$4:$N$11,0)))</f>
        <v>0</v>
      </c>
      <c r="Y4" s="821">
        <f>'O&amp;M_Mapped'!Y5*VLOOKUP('O&amp;M_Mapped'!Y$17,Backend!$A$3:$K$61,INDEX(Backend!$O$4:$O$11,MATCH('O&amp;M_Esclated'!$A4,Backend!$N$4:$N$11,0)))</f>
        <v>0</v>
      </c>
      <c r="Z4" s="821">
        <f>'O&amp;M_Mapped'!Z5*VLOOKUP('O&amp;M_Mapped'!Z$17,Backend!$A$3:$K$61,INDEX(Backend!$O$4:$O$11,MATCH('O&amp;M_Esclated'!$A4,Backend!$N$4:$N$11,0)))</f>
        <v>0</v>
      </c>
      <c r="AA4" s="821">
        <f>'O&amp;M_Mapped'!AA5*VLOOKUP('O&amp;M_Mapped'!AA$17,Backend!$A$3:$K$61,INDEX(Backend!$O$4:$O$11,MATCH('O&amp;M_Esclated'!$A4,Backend!$N$4:$N$11,0)))</f>
        <v>0</v>
      </c>
      <c r="AB4" s="821">
        <f>'O&amp;M_Mapped'!AB5*VLOOKUP('O&amp;M_Mapped'!AB$17,Backend!$A$3:$K$61,INDEX(Backend!$O$4:$O$11,MATCH('O&amp;M_Esclated'!$A4,Backend!$N$4:$N$11,0)))</f>
        <v>0</v>
      </c>
      <c r="AC4" s="821">
        <f>'O&amp;M_Mapped'!AC5*VLOOKUP('O&amp;M_Mapped'!AC$17,Backend!$A$3:$K$61,INDEX(Backend!$O$4:$O$11,MATCH('O&amp;M_Esclated'!$A4,Backend!$N$4:$N$11,0)))</f>
        <v>0</v>
      </c>
      <c r="AD4" s="826">
        <f>'O&amp;M_Mapped'!AD5*VLOOKUP('O&amp;M_Mapped'!AD$17,Backend!$A$3:$K$61,INDEX(Backend!$O$4:$O$11,MATCH('O&amp;M_Esclated'!$A4,Backend!$N$4:$N$11,0)))</f>
        <v>0</v>
      </c>
      <c r="AE4" s="821">
        <f>'O&amp;M_Mapped'!AE5*VLOOKUP('O&amp;M_Mapped'!AE$17,Backend!$A$3:$K$61,INDEX(Backend!$O$4:$O$11,MATCH('O&amp;M_Esclated'!$A4,Backend!$N$4:$N$11,0)))</f>
        <v>0</v>
      </c>
      <c r="AF4" s="821">
        <f>'O&amp;M_Mapped'!AF5*VLOOKUP('O&amp;M_Mapped'!AF$17,Backend!$A$3:$K$61,INDEX(Backend!$O$4:$O$11,MATCH('O&amp;M_Esclated'!$A4,Backend!$N$4:$N$11,0)))</f>
        <v>0</v>
      </c>
      <c r="AG4" s="821">
        <f>'O&amp;M_Mapped'!AG5*VLOOKUP('O&amp;M_Mapped'!AG$17,Backend!$A$3:$K$61,INDEX(Backend!$O$4:$O$11,MATCH('O&amp;M_Esclated'!$A4,Backend!$N$4:$N$11,0)))</f>
        <v>0</v>
      </c>
      <c r="AH4" s="826">
        <f>'O&amp;M_Mapped'!AH5*VLOOKUP('O&amp;M_Mapped'!AH$17,Backend!$A$3:$K$61,INDEX(Backend!$O$4:$O$11,MATCH('O&amp;M_Esclated'!$A4,Backend!$N$4:$N$11,0)))</f>
        <v>0</v>
      </c>
      <c r="AI4" s="821">
        <f>'O&amp;M_Mapped'!AI5*VLOOKUP('O&amp;M_Mapped'!AI$17,Backend!$A$3:$K$61,INDEX(Backend!$O$4:$O$11,MATCH('O&amp;M_Esclated'!$A4,Backend!$N$4:$N$11,0)))</f>
        <v>2.8947406479876645</v>
      </c>
      <c r="AJ4" s="821">
        <f>'O&amp;M_Mapped'!AJ5*VLOOKUP('O&amp;M_Mapped'!AJ$17,Backend!$A$3:$K$61,INDEX(Backend!$O$4:$O$11,MATCH('O&amp;M_Esclated'!$A4,Backend!$N$4:$N$11,0)))</f>
        <v>2.566190158290627</v>
      </c>
      <c r="AK4" s="826">
        <f>'O&amp;M_Mapped'!AK5*VLOOKUP('O&amp;M_Mapped'!AK$17,Backend!$A$3:$K$61,INDEX(Backend!$O$4:$O$11,MATCH('O&amp;M_Esclated'!$A4,Backend!$N$4:$N$11,0)))</f>
        <v>2.4201145569007374</v>
      </c>
      <c r="AL4" s="826">
        <f>'O&amp;M_Mapped'!AL5*VLOOKUP('O&amp;M_Mapped'!AL$17,Backend!$A$3:$K$61,INDEX(Backend!$O$4:$O$11,MATCH('O&amp;M_Esclated'!$A4,Backend!$N$4:$N$11,0)))</f>
        <v>0</v>
      </c>
      <c r="AM4" s="826">
        <f>'O&amp;M_Mapped'!AM5*VLOOKUP('O&amp;M_Mapped'!AM$17,Backend!$A$3:$K$61,INDEX(Backend!$O$4:$O$11,MATCH('O&amp;M_Esclated'!$A4,Backend!$N$4:$N$11,0)))</f>
        <v>0.34780561309736124</v>
      </c>
      <c r="AN4" s="821">
        <f>'O&amp;M_Mapped'!AN5*VLOOKUP('O&amp;M_Mapped'!AN$17,Backend!$A$3:$K$61,INDEX(Backend!$O$4:$O$11,MATCH('O&amp;M_Esclated'!$A4,Backend!$N$4:$N$11,0)))</f>
        <v>0</v>
      </c>
      <c r="AO4" s="821">
        <f>'O&amp;M_Mapped'!AO5*VLOOKUP('O&amp;M_Mapped'!AO$17,Backend!$A$3:$K$61,INDEX(Backend!$O$4:$O$11,MATCH('O&amp;M_Esclated'!$A4,Backend!$N$4:$N$11,0)))</f>
        <v>0</v>
      </c>
      <c r="AP4" s="822">
        <f>'O&amp;M_Mapped'!AP5*VLOOKUP('O&amp;M_Mapped'!AP$17,Backend!$A$3:$K$61,INDEX(Backend!$O$4:$O$11,MATCH('O&amp;M_Esclated'!$A4,Backend!$N$4:$N$11,0)))</f>
        <v>0</v>
      </c>
      <c r="AU4" s="839">
        <f t="shared" ref="AU4:AU13" si="0">AVERAGEIF(D4:AP4,"&lt;&gt;0")</f>
        <v>2.4428850976276388</v>
      </c>
      <c r="AW4" s="842" cm="1">
        <f t="array" ref="AW4">QUARTILE(_xlfn._xlws.FILTER(D4:AP4,D4:AP4&gt;0),1)</f>
        <v>2.0300286392251845</v>
      </c>
      <c r="AX4" s="843" cm="1">
        <f t="array" ref="AX4">QUARTILE(_xlfn._xlws.FILTER(D4:AP4,D4:AP4&gt;0),2)</f>
        <v>2.6830950791453132</v>
      </c>
      <c r="AY4" s="844" cm="1">
        <f t="array" ref="AY4">QUARTILE(_xlfn._xlws.FILTER(D4:AP4,D4:AP4&gt;0),3)</f>
        <v>2.8710554859907482</v>
      </c>
    </row>
    <row r="5" spans="1:51" x14ac:dyDescent="0.25">
      <c r="A5" s="111" t="s">
        <v>588</v>
      </c>
      <c r="C5" s="17" t="s">
        <v>560</v>
      </c>
      <c r="D5" s="820">
        <f>'O&amp;M_Mapped'!D6*VLOOKUP('O&amp;M_Mapped'!D$17,Backend!$A$3:$K$61,INDEX(Backend!$O$4:$O$11,MATCH('O&amp;M_Esclated'!$A5,Backend!$N$4:$N$11,0)))</f>
        <v>102.36170212765957</v>
      </c>
      <c r="E5" s="821">
        <f>'O&amp;M_Mapped'!E6*VLOOKUP('O&amp;M_Mapped'!E$17,Backend!$A$3:$K$61,INDEX(Backend!$O$4:$O$11,MATCH('O&amp;M_Esclated'!$A5,Backend!$N$4:$N$11,0)))</f>
        <v>151.36170212765958</v>
      </c>
      <c r="F5" s="826">
        <f>'O&amp;M_Mapped'!F6*VLOOKUP('O&amp;M_Mapped'!F$17,Backend!$A$3:$K$61,INDEX(Backend!$O$4:$O$11,MATCH('O&amp;M_Esclated'!$A5,Backend!$N$4:$N$11,0)))</f>
        <v>180.36170212765958</v>
      </c>
      <c r="G5" s="821">
        <f>'O&amp;M_Mapped'!G6*VLOOKUP('O&amp;M_Mapped'!G$17,Backend!$A$3:$K$61,INDEX(Backend!$O$4:$O$11,MATCH('O&amp;M_Esclated'!$A5,Backend!$N$4:$N$11,0)))</f>
        <v>108</v>
      </c>
      <c r="H5" s="821">
        <f>'O&amp;M_Mapped'!H6*VLOOKUP('O&amp;M_Mapped'!H$17,Backend!$A$3:$K$61,INDEX(Backend!$O$4:$O$11,MATCH('O&amp;M_Esclated'!$A5,Backend!$N$4:$N$11,0)))</f>
        <v>217</v>
      </c>
      <c r="I5" s="826">
        <f>'O&amp;M_Mapped'!I6*VLOOKUP('O&amp;M_Mapped'!I$17,Backend!$A$3:$K$61,INDEX(Backend!$O$4:$O$11,MATCH('O&amp;M_Esclated'!$A5,Backend!$N$4:$N$11,0)))</f>
        <v>278</v>
      </c>
      <c r="J5" s="821">
        <f>'O&amp;M_Mapped'!J6*VLOOKUP('O&amp;M_Mapped'!J$17,Backend!$A$3:$K$61,INDEX(Backend!$O$4:$O$11,MATCH('O&amp;M_Esclated'!$A5,Backend!$N$4:$N$11,0)))</f>
        <v>0</v>
      </c>
      <c r="K5" s="821">
        <f>'O&amp;M_Mapped'!K6*VLOOKUP('O&amp;M_Mapped'!K$17,Backend!$A$3:$K$61,INDEX(Backend!$O$4:$O$11,MATCH('O&amp;M_Esclated'!$A5,Backend!$N$4:$N$11,0)))</f>
        <v>0</v>
      </c>
      <c r="L5" s="826">
        <f>'O&amp;M_Mapped'!L6*VLOOKUP('O&amp;M_Mapped'!L$17,Backend!$A$3:$K$61,INDEX(Backend!$O$4:$O$11,MATCH('O&amp;M_Esclated'!$A5,Backend!$N$4:$N$11,0)))</f>
        <v>0</v>
      </c>
      <c r="M5" s="821">
        <f>'O&amp;M_Mapped'!M6*VLOOKUP('O&amp;M_Mapped'!M$17,Backend!$A$3:$K$61,INDEX(Backend!$O$4:$O$11,MATCH('O&amp;M_Esclated'!$A5,Backend!$N$4:$N$11,0)))</f>
        <v>0</v>
      </c>
      <c r="N5" s="821">
        <f>'O&amp;M_Mapped'!N6*VLOOKUP('O&amp;M_Mapped'!N$17,Backend!$A$3:$K$61,INDEX(Backend!$O$4:$O$11,MATCH('O&amp;M_Esclated'!$A5,Backend!$N$4:$N$11,0)))</f>
        <v>0</v>
      </c>
      <c r="O5" s="826">
        <f>'O&amp;M_Mapped'!O6*VLOOKUP('O&amp;M_Mapped'!O$17,Backend!$A$3:$K$61,INDEX(Backend!$O$4:$O$11,MATCH('O&amp;M_Esclated'!$A5,Backend!$N$4:$N$11,0)))</f>
        <v>0</v>
      </c>
      <c r="P5" s="821">
        <f>'O&amp;M_Mapped'!P6*VLOOKUP('O&amp;M_Mapped'!P$17,Backend!$A$3:$K$61,INDEX(Backend!$O$4:$O$11,MATCH('O&amp;M_Esclated'!$A5,Backend!$N$4:$N$11,0)))</f>
        <v>0</v>
      </c>
      <c r="Q5" s="821">
        <f>'O&amp;M_Mapped'!Q6*VLOOKUP('O&amp;M_Mapped'!Q$17,Backend!$A$3:$K$61,INDEX(Backend!$O$4:$O$11,MATCH('O&amp;M_Esclated'!$A5,Backend!$N$4:$N$11,0)))</f>
        <v>0</v>
      </c>
      <c r="R5" s="826">
        <f>'O&amp;M_Mapped'!R6*VLOOKUP('O&amp;M_Mapped'!R$17,Backend!$A$3:$K$61,INDEX(Backend!$O$4:$O$11,MATCH('O&amp;M_Esclated'!$A5,Backend!$N$4:$N$11,0)))</f>
        <v>0</v>
      </c>
      <c r="S5" s="821">
        <f>'O&amp;M_Mapped'!S6*VLOOKUP('O&amp;M_Mapped'!S$17,Backend!$A$3:$K$61,INDEX(Backend!$O$4:$O$11,MATCH('O&amp;M_Esclated'!$A5,Backend!$N$4:$N$11,0)))</f>
        <v>0</v>
      </c>
      <c r="T5" s="821">
        <f>'O&amp;M_Mapped'!T6*VLOOKUP('O&amp;M_Mapped'!T$17,Backend!$A$3:$K$61,INDEX(Backend!$O$4:$O$11,MATCH('O&amp;M_Esclated'!$A5,Backend!$N$4:$N$11,0)))</f>
        <v>0</v>
      </c>
      <c r="U5" s="821">
        <f>'O&amp;M_Mapped'!U6*VLOOKUP('O&amp;M_Mapped'!U$17,Backend!$A$3:$K$61,INDEX(Backend!$O$4:$O$11,MATCH('O&amp;M_Esclated'!$A5,Backend!$N$4:$N$11,0)))</f>
        <v>0</v>
      </c>
      <c r="V5" s="826">
        <f>'O&amp;M_Mapped'!V6*VLOOKUP('O&amp;M_Mapped'!V$17,Backend!$A$3:$K$61,INDEX(Backend!$O$4:$O$11,MATCH('O&amp;M_Esclated'!$A5,Backend!$N$4:$N$11,0)))</f>
        <v>0</v>
      </c>
      <c r="W5" s="821">
        <f>'O&amp;M_Mapped'!W6*VLOOKUP('O&amp;M_Mapped'!W$17,Backend!$A$3:$K$61,INDEX(Backend!$O$4:$O$11,MATCH('O&amp;M_Esclated'!$A5,Backend!$N$4:$N$11,0)))</f>
        <v>0</v>
      </c>
      <c r="X5" s="826">
        <f>'O&amp;M_Mapped'!X6*VLOOKUP('O&amp;M_Mapped'!X$17,Backend!$A$3:$K$61,INDEX(Backend!$O$4:$O$11,MATCH('O&amp;M_Esclated'!$A5,Backend!$N$4:$N$11,0)))</f>
        <v>0</v>
      </c>
      <c r="Y5" s="821">
        <f>'O&amp;M_Mapped'!Y6*VLOOKUP('O&amp;M_Mapped'!Y$17,Backend!$A$3:$K$61,INDEX(Backend!$O$4:$O$11,MATCH('O&amp;M_Esclated'!$A5,Backend!$N$4:$N$11,0)))</f>
        <v>0</v>
      </c>
      <c r="Z5" s="821">
        <f>'O&amp;M_Mapped'!Z6*VLOOKUP('O&amp;M_Mapped'!Z$17,Backend!$A$3:$K$61,INDEX(Backend!$O$4:$O$11,MATCH('O&amp;M_Esclated'!$A5,Backend!$N$4:$N$11,0)))</f>
        <v>0</v>
      </c>
      <c r="AA5" s="821">
        <f>'O&amp;M_Mapped'!AA6*VLOOKUP('O&amp;M_Mapped'!AA$17,Backend!$A$3:$K$61,INDEX(Backend!$O$4:$O$11,MATCH('O&amp;M_Esclated'!$A5,Backend!$N$4:$N$11,0)))</f>
        <v>0</v>
      </c>
      <c r="AB5" s="821">
        <f>'O&amp;M_Mapped'!AB6*VLOOKUP('O&amp;M_Mapped'!AB$17,Backend!$A$3:$K$61,INDEX(Backend!$O$4:$O$11,MATCH('O&amp;M_Esclated'!$A5,Backend!$N$4:$N$11,0)))</f>
        <v>0</v>
      </c>
      <c r="AC5" s="821">
        <f>'O&amp;M_Mapped'!AC6*VLOOKUP('O&amp;M_Mapped'!AC$17,Backend!$A$3:$K$61,INDEX(Backend!$O$4:$O$11,MATCH('O&amp;M_Esclated'!$A5,Backend!$N$4:$N$11,0)))</f>
        <v>0</v>
      </c>
      <c r="AD5" s="826">
        <f>'O&amp;M_Mapped'!AD6*VLOOKUP('O&amp;M_Mapped'!AD$17,Backend!$A$3:$K$61,INDEX(Backend!$O$4:$O$11,MATCH('O&amp;M_Esclated'!$A5,Backend!$N$4:$N$11,0)))</f>
        <v>0</v>
      </c>
      <c r="AE5" s="821">
        <f>'O&amp;M_Mapped'!AE6*VLOOKUP('O&amp;M_Mapped'!AE$17,Backend!$A$3:$K$61,INDEX(Backend!$O$4:$O$11,MATCH('O&amp;M_Esclated'!$A5,Backend!$N$4:$N$11,0)))</f>
        <v>0</v>
      </c>
      <c r="AF5" s="821">
        <f>'O&amp;M_Mapped'!AF6*VLOOKUP('O&amp;M_Mapped'!AF$17,Backend!$A$3:$K$61,INDEX(Backend!$O$4:$O$11,MATCH('O&amp;M_Esclated'!$A5,Backend!$N$4:$N$11,0)))</f>
        <v>0</v>
      </c>
      <c r="AG5" s="821">
        <f>'O&amp;M_Mapped'!AG6*VLOOKUP('O&amp;M_Mapped'!AG$17,Backend!$A$3:$K$61,INDEX(Backend!$O$4:$O$11,MATCH('O&amp;M_Esclated'!$A5,Backend!$N$4:$N$11,0)))</f>
        <v>0</v>
      </c>
      <c r="AH5" s="826">
        <f>'O&amp;M_Mapped'!AH6*VLOOKUP('O&amp;M_Mapped'!AH$17,Backend!$A$3:$K$61,INDEX(Backend!$O$4:$O$11,MATCH('O&amp;M_Esclated'!$A5,Backend!$N$4:$N$11,0)))</f>
        <v>0</v>
      </c>
      <c r="AI5" s="821">
        <f>'O&amp;M_Mapped'!AI6*VLOOKUP('O&amp;M_Mapped'!AI$17,Backend!$A$3:$K$61,INDEX(Backend!$O$4:$O$11,MATCH('O&amp;M_Esclated'!$A5,Backend!$N$4:$N$11,0)))</f>
        <v>115.09054011950883</v>
      </c>
      <c r="AJ5" s="821">
        <f>'O&amp;M_Mapped'!AJ6*VLOOKUP('O&amp;M_Mapped'!AJ$17,Backend!$A$3:$K$61,INDEX(Backend!$O$4:$O$11,MATCH('O&amp;M_Esclated'!$A5,Backend!$N$4:$N$11,0)))</f>
        <v>88.945117106444812</v>
      </c>
      <c r="AK5" s="826">
        <f>'O&amp;M_Mapped'!AK6*VLOOKUP('O&amp;M_Mapped'!AK$17,Backend!$A$3:$K$61,INDEX(Backend!$O$4:$O$11,MATCH('O&amp;M_Esclated'!$A5,Backend!$N$4:$N$11,0)))</f>
        <v>73.212640359918765</v>
      </c>
      <c r="AL5" s="826">
        <f>'O&amp;M_Mapped'!AL6*VLOOKUP('O&amp;M_Mapped'!AL$17,Backend!$A$3:$K$61,INDEX(Backend!$O$4:$O$11,MATCH('O&amp;M_Esclated'!$A5,Backend!$N$4:$N$11,0)))</f>
        <v>0</v>
      </c>
      <c r="AM5" s="826">
        <f>'O&amp;M_Mapped'!AM6*VLOOKUP('O&amp;M_Mapped'!AM$17,Backend!$A$3:$K$61,INDEX(Backend!$O$4:$O$11,MATCH('O&amp;M_Esclated'!$A5,Backend!$N$4:$N$11,0)))</f>
        <v>0</v>
      </c>
      <c r="AN5" s="821">
        <f>'O&amp;M_Mapped'!AN6*VLOOKUP('O&amp;M_Mapped'!AN$17,Backend!$A$3:$K$61,INDEX(Backend!$O$4:$O$11,MATCH('O&amp;M_Esclated'!$A5,Backend!$N$4:$N$11,0)))</f>
        <v>0</v>
      </c>
      <c r="AO5" s="821">
        <f>'O&amp;M_Mapped'!AO6*VLOOKUP('O&amp;M_Mapped'!AO$17,Backend!$A$3:$K$61,INDEX(Backend!$O$4:$O$11,MATCH('O&amp;M_Esclated'!$A5,Backend!$N$4:$N$11,0)))</f>
        <v>0</v>
      </c>
      <c r="AP5" s="822">
        <f>'O&amp;M_Mapped'!AP6*VLOOKUP('O&amp;M_Mapped'!AP$17,Backend!$A$3:$K$61,INDEX(Backend!$O$4:$O$11,MATCH('O&amp;M_Esclated'!$A5,Backend!$N$4:$N$11,0)))</f>
        <v>0</v>
      </c>
      <c r="AU5" s="840">
        <f t="shared" si="0"/>
        <v>146.03704488542792</v>
      </c>
      <c r="AW5" s="845" cm="1">
        <f t="array" ref="AW5">QUARTILE(_xlfn._xlws.FILTER(D5:AP5,D5:AP5&gt;0),1)</f>
        <v>102.36170212765957</v>
      </c>
      <c r="AX5" s="846" cm="1">
        <f t="array" ref="AX5">QUARTILE(_xlfn._xlws.FILTER(D5:AP5,D5:AP5&gt;0),2)</f>
        <v>115.09054011950883</v>
      </c>
      <c r="AY5" s="847" cm="1">
        <f t="array" ref="AY5">QUARTILE(_xlfn._xlws.FILTER(D5:AP5,D5:AP5&gt;0),3)</f>
        <v>180.36170212765958</v>
      </c>
    </row>
    <row r="6" spans="1:51" x14ac:dyDescent="0.25">
      <c r="A6" s="111" t="s">
        <v>588</v>
      </c>
      <c r="C6" s="17" t="s">
        <v>561</v>
      </c>
      <c r="D6" s="820">
        <f>'O&amp;M_Mapped'!D7*VLOOKUP('O&amp;M_Mapped'!D$17,Backend!$A$3:$K$61,INDEX(Backend!$O$4:$O$11,MATCH('O&amp;M_Esclated'!$A6,Backend!$N$4:$N$11,0)))</f>
        <v>12.60531371484333</v>
      </c>
      <c r="E6" s="821">
        <f>'O&amp;M_Mapped'!E7*VLOOKUP('O&amp;M_Mapped'!E$17,Backend!$A$3:$K$61,INDEX(Backend!$O$4:$O$11,MATCH('O&amp;M_Esclated'!$A6,Backend!$N$4:$N$11,0)))</f>
        <v>18.639410053501447</v>
      </c>
      <c r="F6" s="826">
        <f>'O&amp;M_Mapped'!F7*VLOOKUP('O&amp;M_Mapped'!F$17,Backend!$A$3:$K$61,INDEX(Backend!$O$4:$O$11,MATCH('O&amp;M_Esclated'!$A6,Backend!$N$4:$N$11,0)))</f>
        <v>22.210609927401148</v>
      </c>
      <c r="G6" s="821">
        <f>'O&amp;M_Mapped'!G7*VLOOKUP('O&amp;M_Mapped'!G$17,Backend!$A$3:$K$61,INDEX(Backend!$O$4:$O$11,MATCH('O&amp;M_Esclated'!$A6,Backend!$N$4:$N$11,0)))</f>
        <v>13.299640909695437</v>
      </c>
      <c r="H6" s="821">
        <f>'O&amp;M_Mapped'!H7*VLOOKUP('O&amp;M_Mapped'!H$17,Backend!$A$3:$K$61,INDEX(Backend!$O$4:$O$11,MATCH('O&amp;M_Esclated'!$A6,Backend!$N$4:$N$11,0)))</f>
        <v>26.722426642628793</v>
      </c>
      <c r="I6" s="826">
        <f>'O&amp;M_Mapped'!I7*VLOOKUP('O&amp;M_Mapped'!I$17,Backend!$A$3:$K$61,INDEX(Backend!$O$4:$O$11,MATCH('O&amp;M_Esclated'!$A6,Backend!$N$4:$N$11,0)))</f>
        <v>34.234260860141958</v>
      </c>
      <c r="J6" s="821">
        <f>'O&amp;M_Mapped'!J7*VLOOKUP('O&amp;M_Mapped'!J$17,Backend!$A$3:$K$61,INDEX(Backend!$O$4:$O$11,MATCH('O&amp;M_Esclated'!$A6,Backend!$N$4:$N$11,0)))</f>
        <v>0</v>
      </c>
      <c r="K6" s="821">
        <f>'O&amp;M_Mapped'!K7*VLOOKUP('O&amp;M_Mapped'!K$17,Backend!$A$3:$K$61,INDEX(Backend!$O$4:$O$11,MATCH('O&amp;M_Esclated'!$A6,Backend!$N$4:$N$11,0)))</f>
        <v>0</v>
      </c>
      <c r="L6" s="826">
        <f>'O&amp;M_Mapped'!L7*VLOOKUP('O&amp;M_Mapped'!L$17,Backend!$A$3:$K$61,INDEX(Backend!$O$4:$O$11,MATCH('O&amp;M_Esclated'!$A6,Backend!$N$4:$N$11,0)))</f>
        <v>0</v>
      </c>
      <c r="M6" s="821">
        <f>'O&amp;M_Mapped'!M7*VLOOKUP('O&amp;M_Mapped'!M$17,Backend!$A$3:$K$61,INDEX(Backend!$O$4:$O$11,MATCH('O&amp;M_Esclated'!$A6,Backend!$N$4:$N$11,0)))</f>
        <v>0</v>
      </c>
      <c r="N6" s="821">
        <f>'O&amp;M_Mapped'!N7*VLOOKUP('O&amp;M_Mapped'!N$17,Backend!$A$3:$K$61,INDEX(Backend!$O$4:$O$11,MATCH('O&amp;M_Esclated'!$A6,Backend!$N$4:$N$11,0)))</f>
        <v>0</v>
      </c>
      <c r="O6" s="826">
        <f>'O&amp;M_Mapped'!O7*VLOOKUP('O&amp;M_Mapped'!O$17,Backend!$A$3:$K$61,INDEX(Backend!$O$4:$O$11,MATCH('O&amp;M_Esclated'!$A6,Backend!$N$4:$N$11,0)))</f>
        <v>0</v>
      </c>
      <c r="P6" s="821">
        <f>'O&amp;M_Mapped'!P7*VLOOKUP('O&amp;M_Mapped'!P$17,Backend!$A$3:$K$61,INDEX(Backend!$O$4:$O$11,MATCH('O&amp;M_Esclated'!$A6,Backend!$N$4:$N$11,0)))</f>
        <v>0</v>
      </c>
      <c r="Q6" s="821">
        <f>'O&amp;M_Mapped'!Q7*VLOOKUP('O&amp;M_Mapped'!Q$17,Backend!$A$3:$K$61,INDEX(Backend!$O$4:$O$11,MATCH('O&amp;M_Esclated'!$A6,Backend!$N$4:$N$11,0)))</f>
        <v>0</v>
      </c>
      <c r="R6" s="826">
        <f>'O&amp;M_Mapped'!R7*VLOOKUP('O&amp;M_Mapped'!R$17,Backend!$A$3:$K$61,INDEX(Backend!$O$4:$O$11,MATCH('O&amp;M_Esclated'!$A6,Backend!$N$4:$N$11,0)))</f>
        <v>0</v>
      </c>
      <c r="S6" s="821">
        <f>'O&amp;M_Mapped'!S7*VLOOKUP('O&amp;M_Mapped'!S$17,Backend!$A$3:$K$61,INDEX(Backend!$O$4:$O$11,MATCH('O&amp;M_Esclated'!$A6,Backend!$N$4:$N$11,0)))</f>
        <v>0</v>
      </c>
      <c r="T6" s="821">
        <f>'O&amp;M_Mapped'!T7*VLOOKUP('O&amp;M_Mapped'!T$17,Backend!$A$3:$K$61,INDEX(Backend!$O$4:$O$11,MATCH('O&amp;M_Esclated'!$A6,Backend!$N$4:$N$11,0)))</f>
        <v>0</v>
      </c>
      <c r="U6" s="821">
        <f>'O&amp;M_Mapped'!U7*VLOOKUP('O&amp;M_Mapped'!U$17,Backend!$A$3:$K$61,INDEX(Backend!$O$4:$O$11,MATCH('O&amp;M_Esclated'!$A6,Backend!$N$4:$N$11,0)))</f>
        <v>0</v>
      </c>
      <c r="V6" s="826">
        <f>'O&amp;M_Mapped'!V7*VLOOKUP('O&amp;M_Mapped'!V$17,Backend!$A$3:$K$61,INDEX(Backend!$O$4:$O$11,MATCH('O&amp;M_Esclated'!$A6,Backend!$N$4:$N$11,0)))</f>
        <v>0</v>
      </c>
      <c r="W6" s="821">
        <f>'O&amp;M_Mapped'!W7*VLOOKUP('O&amp;M_Mapped'!W$17,Backend!$A$3:$K$61,INDEX(Backend!$O$4:$O$11,MATCH('O&amp;M_Esclated'!$A6,Backend!$N$4:$N$11,0)))</f>
        <v>0</v>
      </c>
      <c r="X6" s="826">
        <f>'O&amp;M_Mapped'!X7*VLOOKUP('O&amp;M_Mapped'!X$17,Backend!$A$3:$K$61,INDEX(Backend!$O$4:$O$11,MATCH('O&amp;M_Esclated'!$A6,Backend!$N$4:$N$11,0)))</f>
        <v>0</v>
      </c>
      <c r="Y6" s="821">
        <f>'O&amp;M_Mapped'!Y7*VLOOKUP('O&amp;M_Mapped'!Y$17,Backend!$A$3:$K$61,INDEX(Backend!$O$4:$O$11,MATCH('O&amp;M_Esclated'!$A6,Backend!$N$4:$N$11,0)))</f>
        <v>0</v>
      </c>
      <c r="Z6" s="821">
        <f>'O&amp;M_Mapped'!Z7*VLOOKUP('O&amp;M_Mapped'!Z$17,Backend!$A$3:$K$61,INDEX(Backend!$O$4:$O$11,MATCH('O&amp;M_Esclated'!$A6,Backend!$N$4:$N$11,0)))</f>
        <v>0</v>
      </c>
      <c r="AA6" s="821">
        <f>'O&amp;M_Mapped'!AA7*VLOOKUP('O&amp;M_Mapped'!AA$17,Backend!$A$3:$K$61,INDEX(Backend!$O$4:$O$11,MATCH('O&amp;M_Esclated'!$A6,Backend!$N$4:$N$11,0)))</f>
        <v>0</v>
      </c>
      <c r="AB6" s="821">
        <f>'O&amp;M_Mapped'!AB7*VLOOKUP('O&amp;M_Mapped'!AB$17,Backend!$A$3:$K$61,INDEX(Backend!$O$4:$O$11,MATCH('O&amp;M_Esclated'!$A6,Backend!$N$4:$N$11,0)))</f>
        <v>0</v>
      </c>
      <c r="AC6" s="821">
        <f>'O&amp;M_Mapped'!AC7*VLOOKUP('O&amp;M_Mapped'!AC$17,Backend!$A$3:$K$61,INDEX(Backend!$O$4:$O$11,MATCH('O&amp;M_Esclated'!$A6,Backend!$N$4:$N$11,0)))</f>
        <v>0</v>
      </c>
      <c r="AD6" s="826">
        <f>'O&amp;M_Mapped'!AD7*VLOOKUP('O&amp;M_Mapped'!AD$17,Backend!$A$3:$K$61,INDEX(Backend!$O$4:$O$11,MATCH('O&amp;M_Esclated'!$A6,Backend!$N$4:$N$11,0)))</f>
        <v>0</v>
      </c>
      <c r="AE6" s="821">
        <f>'O&amp;M_Mapped'!AE7*VLOOKUP('O&amp;M_Mapped'!AE$17,Backend!$A$3:$K$61,INDEX(Backend!$O$4:$O$11,MATCH('O&amp;M_Esclated'!$A6,Backend!$N$4:$N$11,0)))</f>
        <v>0</v>
      </c>
      <c r="AF6" s="821">
        <f>'O&amp;M_Mapped'!AF7*VLOOKUP('O&amp;M_Mapped'!AF$17,Backend!$A$3:$K$61,INDEX(Backend!$O$4:$O$11,MATCH('O&amp;M_Esclated'!$A6,Backend!$N$4:$N$11,0)))</f>
        <v>0</v>
      </c>
      <c r="AG6" s="821">
        <f>'O&amp;M_Mapped'!AG7*VLOOKUP('O&amp;M_Mapped'!AG$17,Backend!$A$3:$K$61,INDEX(Backend!$O$4:$O$11,MATCH('O&amp;M_Esclated'!$A6,Backend!$N$4:$N$11,0)))</f>
        <v>0</v>
      </c>
      <c r="AH6" s="826">
        <f>'O&amp;M_Mapped'!AH7*VLOOKUP('O&amp;M_Mapped'!AH$17,Backend!$A$3:$K$61,INDEX(Backend!$O$4:$O$11,MATCH('O&amp;M_Esclated'!$A6,Backend!$N$4:$N$11,0)))</f>
        <v>0</v>
      </c>
      <c r="AI6" s="821">
        <f>'O&amp;M_Mapped'!AI7*VLOOKUP('O&amp;M_Mapped'!AI$17,Backend!$A$3:$K$61,INDEX(Backend!$O$4:$O$11,MATCH('O&amp;M_Esclated'!$A6,Backend!$N$4:$N$11,0)))</f>
        <v>14.172804219373736</v>
      </c>
      <c r="AJ6" s="821">
        <f>'O&amp;M_Mapped'!AJ7*VLOOKUP('O&amp;M_Mapped'!AJ$17,Backend!$A$3:$K$61,INDEX(Backend!$O$4:$O$11,MATCH('O&amp;M_Esclated'!$A6,Backend!$N$4:$N$11,0)))</f>
        <v>10.953130723949304</v>
      </c>
      <c r="AK6" s="826">
        <f>'O&amp;M_Mapped'!AK7*VLOOKUP('O&amp;M_Mapped'!AK$17,Backend!$A$3:$K$61,INDEX(Backend!$O$4:$O$11,MATCH('O&amp;M_Esclated'!$A6,Backend!$N$4:$N$11,0)))</f>
        <v>9.0157576559036574</v>
      </c>
      <c r="AL6" s="826">
        <f>'O&amp;M_Mapped'!AL7*VLOOKUP('O&amp;M_Mapped'!AL$17,Backend!$A$3:$K$61,INDEX(Backend!$O$4:$O$11,MATCH('O&amp;M_Esclated'!$A6,Backend!$N$4:$N$11,0)))</f>
        <v>0</v>
      </c>
      <c r="AM6" s="826">
        <f>'O&amp;M_Mapped'!AM7*VLOOKUP('O&amp;M_Mapped'!AM$17,Backend!$A$3:$K$61,INDEX(Backend!$O$4:$O$11,MATCH('O&amp;M_Esclated'!$A6,Backend!$N$4:$N$11,0)))</f>
        <v>0</v>
      </c>
      <c r="AN6" s="821">
        <f>'O&amp;M_Mapped'!AN7*VLOOKUP('O&amp;M_Mapped'!AN$17,Backend!$A$3:$K$61,INDEX(Backend!$O$4:$O$11,MATCH('O&amp;M_Esclated'!$A6,Backend!$N$4:$N$11,0)))</f>
        <v>0</v>
      </c>
      <c r="AO6" s="821">
        <f>'O&amp;M_Mapped'!AO7*VLOOKUP('O&amp;M_Mapped'!AO$17,Backend!$A$3:$K$61,INDEX(Backend!$O$4:$O$11,MATCH('O&amp;M_Esclated'!$A6,Backend!$N$4:$N$11,0)))</f>
        <v>0</v>
      </c>
      <c r="AP6" s="822">
        <f>'O&amp;M_Mapped'!AP7*VLOOKUP('O&amp;M_Mapped'!AP$17,Backend!$A$3:$K$61,INDEX(Backend!$O$4:$O$11,MATCH('O&amp;M_Esclated'!$A6,Backend!$N$4:$N$11,0)))</f>
        <v>0</v>
      </c>
      <c r="AU6" s="840">
        <f t="shared" si="0"/>
        <v>17.98370607860431</v>
      </c>
      <c r="AW6" s="845" cm="1">
        <f t="array" ref="AW6">QUARTILE(_xlfn._xlws.FILTER(D6:AP6,D6:AP6&gt;0),1)</f>
        <v>12.60531371484333</v>
      </c>
      <c r="AX6" s="846" cm="1">
        <f t="array" ref="AX6">QUARTILE(_xlfn._xlws.FILTER(D6:AP6,D6:AP6&gt;0),2)</f>
        <v>14.172804219373736</v>
      </c>
      <c r="AY6" s="847" cm="1">
        <f t="array" ref="AY6">QUARTILE(_xlfn._xlws.FILTER(D6:AP6,D6:AP6&gt;0),3)</f>
        <v>22.210609927401148</v>
      </c>
    </row>
    <row r="7" spans="1:51" x14ac:dyDescent="0.25">
      <c r="A7" s="111" t="s">
        <v>589</v>
      </c>
      <c r="C7" s="16" t="s">
        <v>562</v>
      </c>
      <c r="D7" s="820">
        <f>'O&amp;M_Mapped'!D8*VLOOKUP('O&amp;M_Mapped'!D$17,Backend!$A$3:$K$61,INDEX(Backend!$O$4:$O$11,MATCH('O&amp;M_Esclated'!$A7,Backend!$N$4:$N$11,0)))</f>
        <v>0</v>
      </c>
      <c r="E7" s="821">
        <f>'O&amp;M_Mapped'!E8*VLOOKUP('O&amp;M_Mapped'!E$17,Backend!$A$3:$K$61,INDEX(Backend!$O$4:$O$11,MATCH('O&amp;M_Esclated'!$A7,Backend!$N$4:$N$11,0)))</f>
        <v>0</v>
      </c>
      <c r="F7" s="826">
        <f>'O&amp;M_Mapped'!F8*VLOOKUP('O&amp;M_Mapped'!F$17,Backend!$A$3:$K$61,INDEX(Backend!$O$4:$O$11,MATCH('O&amp;M_Esclated'!$A7,Backend!$N$4:$N$11,0)))</f>
        <v>0</v>
      </c>
      <c r="G7" s="821">
        <f>'O&amp;M_Mapped'!G8*VLOOKUP('O&amp;M_Mapped'!G$17,Backend!$A$3:$K$61,INDEX(Backend!$O$4:$O$11,MATCH('O&amp;M_Esclated'!$A7,Backend!$N$4:$N$11,0)))</f>
        <v>0</v>
      </c>
      <c r="H7" s="821">
        <f>'O&amp;M_Mapped'!H8*VLOOKUP('O&amp;M_Mapped'!H$17,Backend!$A$3:$K$61,INDEX(Backend!$O$4:$O$11,MATCH('O&amp;M_Esclated'!$A7,Backend!$N$4:$N$11,0)))</f>
        <v>0</v>
      </c>
      <c r="I7" s="826">
        <f>'O&amp;M_Mapped'!I8*VLOOKUP('O&amp;M_Mapped'!I$17,Backend!$A$3:$K$61,INDEX(Backend!$O$4:$O$11,MATCH('O&amp;M_Esclated'!$A7,Backend!$N$4:$N$11,0)))</f>
        <v>0</v>
      </c>
      <c r="J7" s="821">
        <f>'O&amp;M_Mapped'!J8*VLOOKUP('O&amp;M_Mapped'!J$17,Backend!$A$3:$K$61,INDEX(Backend!$O$4:$O$11,MATCH('O&amp;M_Esclated'!$A7,Backend!$N$4:$N$11,0)))</f>
        <v>0</v>
      </c>
      <c r="K7" s="821">
        <f>'O&amp;M_Mapped'!K8*VLOOKUP('O&amp;M_Mapped'!K$17,Backend!$A$3:$K$61,INDEX(Backend!$O$4:$O$11,MATCH('O&amp;M_Esclated'!$A7,Backend!$N$4:$N$11,0)))</f>
        <v>10</v>
      </c>
      <c r="L7" s="826">
        <f>'O&amp;M_Mapped'!L8*VLOOKUP('O&amp;M_Mapped'!L$17,Backend!$A$3:$K$61,INDEX(Backend!$O$4:$O$11,MATCH('O&amp;M_Esclated'!$A7,Backend!$N$4:$N$11,0)))</f>
        <v>0</v>
      </c>
      <c r="M7" s="821">
        <f>'O&amp;M_Mapped'!M8*VLOOKUP('O&amp;M_Mapped'!M$17,Backend!$A$3:$K$61,INDEX(Backend!$O$4:$O$11,MATCH('O&amp;M_Esclated'!$A7,Backend!$N$4:$N$11,0)))</f>
        <v>0</v>
      </c>
      <c r="N7" s="821">
        <f>'O&amp;M_Mapped'!N8*VLOOKUP('O&amp;M_Mapped'!N$17,Backend!$A$3:$K$61,INDEX(Backend!$O$4:$O$11,MATCH('O&amp;M_Esclated'!$A7,Backend!$N$4:$N$11,0)))</f>
        <v>10</v>
      </c>
      <c r="O7" s="826">
        <f>'O&amp;M_Mapped'!O8*VLOOKUP('O&amp;M_Mapped'!O$17,Backend!$A$3:$K$61,INDEX(Backend!$O$4:$O$11,MATCH('O&amp;M_Esclated'!$A7,Backend!$N$4:$N$11,0)))</f>
        <v>0</v>
      </c>
      <c r="P7" s="821">
        <f>'O&amp;M_Mapped'!P8*VLOOKUP('O&amp;M_Mapped'!P$17,Backend!$A$3:$K$61,INDEX(Backend!$O$4:$O$11,MATCH('O&amp;M_Esclated'!$A7,Backend!$N$4:$N$11,0)))</f>
        <v>0</v>
      </c>
      <c r="Q7" s="821">
        <f>'O&amp;M_Mapped'!Q8*VLOOKUP('O&amp;M_Mapped'!Q$17,Backend!$A$3:$K$61,INDEX(Backend!$O$4:$O$11,MATCH('O&amp;M_Esclated'!$A7,Backend!$N$4:$N$11,0)))</f>
        <v>10</v>
      </c>
      <c r="R7" s="826">
        <f>'O&amp;M_Mapped'!R8*VLOOKUP('O&amp;M_Mapped'!R$17,Backend!$A$3:$K$61,INDEX(Backend!$O$4:$O$11,MATCH('O&amp;M_Esclated'!$A7,Backend!$N$4:$N$11,0)))</f>
        <v>0</v>
      </c>
      <c r="S7" s="821">
        <f>'O&amp;M_Mapped'!S8*VLOOKUP('O&amp;M_Mapped'!S$17,Backend!$A$3:$K$61,INDEX(Backend!$O$4:$O$11,MATCH('O&amp;M_Esclated'!$A7,Backend!$N$4:$N$11,0)))</f>
        <v>0</v>
      </c>
      <c r="T7" s="821">
        <f>'O&amp;M_Mapped'!T8*VLOOKUP('O&amp;M_Mapped'!T$17,Backend!$A$3:$K$61,INDEX(Backend!$O$4:$O$11,MATCH('O&amp;M_Esclated'!$A7,Backend!$N$4:$N$11,0)))</f>
        <v>0</v>
      </c>
      <c r="U7" s="821">
        <f>'O&amp;M_Mapped'!U8*VLOOKUP('O&amp;M_Mapped'!U$17,Backend!$A$3:$K$61,INDEX(Backend!$O$4:$O$11,MATCH('O&amp;M_Esclated'!$A7,Backend!$N$4:$N$11,0)))</f>
        <v>0</v>
      </c>
      <c r="V7" s="826">
        <f>'O&amp;M_Mapped'!V8*VLOOKUP('O&amp;M_Mapped'!V$17,Backend!$A$3:$K$61,INDEX(Backend!$O$4:$O$11,MATCH('O&amp;M_Esclated'!$A7,Backend!$N$4:$N$11,0)))</f>
        <v>0</v>
      </c>
      <c r="W7" s="821">
        <f>'O&amp;M_Mapped'!W8*VLOOKUP('O&amp;M_Mapped'!W$17,Backend!$A$3:$K$61,INDEX(Backend!$O$4:$O$11,MATCH('O&amp;M_Esclated'!$A7,Backend!$N$4:$N$11,0)))</f>
        <v>0</v>
      </c>
      <c r="X7" s="826">
        <f>'O&amp;M_Mapped'!X8*VLOOKUP('O&amp;M_Mapped'!X$17,Backend!$A$3:$K$61,INDEX(Backend!$O$4:$O$11,MATCH('O&amp;M_Esclated'!$A7,Backend!$N$4:$N$11,0)))</f>
        <v>0</v>
      </c>
      <c r="Y7" s="821">
        <f>'O&amp;M_Mapped'!Y8*VLOOKUP('O&amp;M_Mapped'!Y$17,Backend!$A$3:$K$61,INDEX(Backend!$O$4:$O$11,MATCH('O&amp;M_Esclated'!$A7,Backend!$N$4:$N$11,0)))</f>
        <v>0</v>
      </c>
      <c r="Z7" s="821">
        <f>'O&amp;M_Mapped'!Z8*VLOOKUP('O&amp;M_Mapped'!Z$17,Backend!$A$3:$K$61,INDEX(Backend!$O$4:$O$11,MATCH('O&amp;M_Esclated'!$A7,Backend!$N$4:$N$11,0)))</f>
        <v>0</v>
      </c>
      <c r="AA7" s="821">
        <f>'O&amp;M_Mapped'!AA8*VLOOKUP('O&amp;M_Mapped'!AA$17,Backend!$A$3:$K$61,INDEX(Backend!$O$4:$O$11,MATCH('O&amp;M_Esclated'!$A7,Backend!$N$4:$N$11,0)))</f>
        <v>0</v>
      </c>
      <c r="AB7" s="821">
        <f>'O&amp;M_Mapped'!AB8*VLOOKUP('O&amp;M_Mapped'!AB$17,Backend!$A$3:$K$61,INDEX(Backend!$O$4:$O$11,MATCH('O&amp;M_Esclated'!$A7,Backend!$N$4:$N$11,0)))</f>
        <v>0</v>
      </c>
      <c r="AC7" s="821">
        <f>'O&amp;M_Mapped'!AC8*VLOOKUP('O&amp;M_Mapped'!AC$17,Backend!$A$3:$K$61,INDEX(Backend!$O$4:$O$11,MATCH('O&amp;M_Esclated'!$A7,Backend!$N$4:$N$11,0)))</f>
        <v>0</v>
      </c>
      <c r="AD7" s="826">
        <f>'O&amp;M_Mapped'!AD8*VLOOKUP('O&amp;M_Mapped'!AD$17,Backend!$A$3:$K$61,INDEX(Backend!$O$4:$O$11,MATCH('O&amp;M_Esclated'!$A7,Backend!$N$4:$N$11,0)))</f>
        <v>0</v>
      </c>
      <c r="AE7" s="821">
        <f>'O&amp;M_Mapped'!AE8*VLOOKUP('O&amp;M_Mapped'!AE$17,Backend!$A$3:$K$61,INDEX(Backend!$O$4:$O$11,MATCH('O&amp;M_Esclated'!$A7,Backend!$N$4:$N$11,0)))</f>
        <v>0</v>
      </c>
      <c r="AF7" s="821">
        <f>'O&amp;M_Mapped'!AF8*VLOOKUP('O&amp;M_Mapped'!AF$17,Backend!$A$3:$K$61,INDEX(Backend!$O$4:$O$11,MATCH('O&amp;M_Esclated'!$A7,Backend!$N$4:$N$11,0)))</f>
        <v>0</v>
      </c>
      <c r="AG7" s="821">
        <f>'O&amp;M_Mapped'!AG8*VLOOKUP('O&amp;M_Mapped'!AG$17,Backend!$A$3:$K$61,INDEX(Backend!$O$4:$O$11,MATCH('O&amp;M_Esclated'!$A7,Backend!$N$4:$N$11,0)))</f>
        <v>0</v>
      </c>
      <c r="AH7" s="826">
        <f>'O&amp;M_Mapped'!AH8*VLOOKUP('O&amp;M_Mapped'!AH$17,Backend!$A$3:$K$61,INDEX(Backend!$O$4:$O$11,MATCH('O&amp;M_Esclated'!$A7,Backend!$N$4:$N$11,0)))</f>
        <v>0</v>
      </c>
      <c r="AI7" s="821">
        <f>'O&amp;M_Mapped'!AI8*VLOOKUP('O&amp;M_Mapped'!AI$17,Backend!$A$3:$K$61,INDEX(Backend!$O$4:$O$11,MATCH('O&amp;M_Esclated'!$A7,Backend!$N$4:$N$11,0)))</f>
        <v>14.11690020437678</v>
      </c>
      <c r="AJ7" s="821">
        <f>'O&amp;M_Mapped'!AJ8*VLOOKUP('O&amp;M_Mapped'!AJ$17,Backend!$A$3:$K$61,INDEX(Backend!$O$4:$O$11,MATCH('O&amp;M_Esclated'!$A7,Backend!$N$4:$N$11,0)))</f>
        <v>12.604567652419064</v>
      </c>
      <c r="AK7" s="826">
        <f>'O&amp;M_Mapped'!AK8*VLOOKUP('O&amp;M_Mapped'!AK$17,Backend!$A$3:$K$61,INDEX(Backend!$O$4:$O$11,MATCH('O&amp;M_Esclated'!$A7,Backend!$N$4:$N$11,0)))</f>
        <v>11.69077275932079</v>
      </c>
      <c r="AL7" s="826">
        <f>'O&amp;M_Mapped'!AL8*VLOOKUP('O&amp;M_Mapped'!AL$17,Backend!$A$3:$K$61,INDEX(Backend!$O$4:$O$11,MATCH('O&amp;M_Esclated'!$A7,Backend!$N$4:$N$11,0)))</f>
        <v>0</v>
      </c>
      <c r="AM7" s="826">
        <f>'O&amp;M_Mapped'!AM8*VLOOKUP('O&amp;M_Mapped'!AM$17,Backend!$A$3:$K$61,INDEX(Backend!$O$4:$O$11,MATCH('O&amp;M_Esclated'!$A7,Backend!$N$4:$N$11,0)))</f>
        <v>0</v>
      </c>
      <c r="AN7" s="821">
        <f>'O&amp;M_Mapped'!AN8*VLOOKUP('O&amp;M_Mapped'!AN$17,Backend!$A$3:$K$61,INDEX(Backend!$O$4:$O$11,MATCH('O&amp;M_Esclated'!$A7,Backend!$N$4:$N$11,0)))</f>
        <v>0</v>
      </c>
      <c r="AO7" s="821">
        <f>'O&amp;M_Mapped'!AO8*VLOOKUP('O&amp;M_Mapped'!AO$17,Backend!$A$3:$K$61,INDEX(Backend!$O$4:$O$11,MATCH('O&amp;M_Esclated'!$A7,Backend!$N$4:$N$11,0)))</f>
        <v>0</v>
      </c>
      <c r="AP7" s="822">
        <f>'O&amp;M_Mapped'!AP8*VLOOKUP('O&amp;M_Mapped'!AP$17,Backend!$A$3:$K$61,INDEX(Backend!$O$4:$O$11,MATCH('O&amp;M_Esclated'!$A7,Backend!$N$4:$N$11,0)))</f>
        <v>0</v>
      </c>
      <c r="AU7" s="840">
        <f t="shared" si="0"/>
        <v>11.402040102686106</v>
      </c>
      <c r="AW7" s="845" cm="1">
        <f t="array" ref="AW7">QUARTILE(_xlfn._xlws.FILTER(D7:AP7,D7:AP7&gt;0),1)</f>
        <v>10</v>
      </c>
      <c r="AX7" s="846" cm="1">
        <f t="array" ref="AX7">QUARTILE(_xlfn._xlws.FILTER(D7:AP7,D7:AP7&gt;0),2)</f>
        <v>10.845386379660395</v>
      </c>
      <c r="AY7" s="847" cm="1">
        <f t="array" ref="AY7">QUARTILE(_xlfn._xlws.FILTER(D7:AP7,D7:AP7&gt;0),3)</f>
        <v>12.376118929144496</v>
      </c>
    </row>
    <row r="8" spans="1:51" x14ac:dyDescent="0.25">
      <c r="A8" s="111" t="s">
        <v>589</v>
      </c>
      <c r="C8" s="16" t="s">
        <v>563</v>
      </c>
      <c r="D8" s="820">
        <f>'O&amp;M_Mapped'!D9*VLOOKUP('O&amp;M_Mapped'!D$17,Backend!$A$3:$K$61,INDEX(Backend!$O$4:$O$11,MATCH('O&amp;M_Esclated'!$A8,Backend!$N$4:$N$11,0)))</f>
        <v>0</v>
      </c>
      <c r="E8" s="821">
        <f>'O&amp;M_Mapped'!E9*VLOOKUP('O&amp;M_Mapped'!E$17,Backend!$A$3:$K$61,INDEX(Backend!$O$4:$O$11,MATCH('O&amp;M_Esclated'!$A8,Backend!$N$4:$N$11,0)))</f>
        <v>0</v>
      </c>
      <c r="F8" s="826">
        <f>'O&amp;M_Mapped'!F9*VLOOKUP('O&amp;M_Mapped'!F$17,Backend!$A$3:$K$61,INDEX(Backend!$O$4:$O$11,MATCH('O&amp;M_Esclated'!$A8,Backend!$N$4:$N$11,0)))</f>
        <v>0</v>
      </c>
      <c r="G8" s="821">
        <f>'O&amp;M_Mapped'!G9*VLOOKUP('O&amp;M_Mapped'!G$17,Backend!$A$3:$K$61,INDEX(Backend!$O$4:$O$11,MATCH('O&amp;M_Esclated'!$A8,Backend!$N$4:$N$11,0)))</f>
        <v>0</v>
      </c>
      <c r="H8" s="821">
        <f>'O&amp;M_Mapped'!H9*VLOOKUP('O&amp;M_Mapped'!H$17,Backend!$A$3:$K$61,INDEX(Backend!$O$4:$O$11,MATCH('O&amp;M_Esclated'!$A8,Backend!$N$4:$N$11,0)))</f>
        <v>0</v>
      </c>
      <c r="I8" s="826">
        <f>'O&amp;M_Mapped'!I9*VLOOKUP('O&amp;M_Mapped'!I$17,Backend!$A$3:$K$61,INDEX(Backend!$O$4:$O$11,MATCH('O&amp;M_Esclated'!$A8,Backend!$N$4:$N$11,0)))</f>
        <v>0</v>
      </c>
      <c r="J8" s="821">
        <f>'O&amp;M_Mapped'!J9*VLOOKUP('O&amp;M_Mapped'!J$17,Backend!$A$3:$K$61,INDEX(Backend!$O$4:$O$11,MATCH('O&amp;M_Esclated'!$A8,Backend!$N$4:$N$11,0)))</f>
        <v>0</v>
      </c>
      <c r="K8" s="821">
        <f>'O&amp;M_Mapped'!K9*VLOOKUP('O&amp;M_Mapped'!K$17,Backend!$A$3:$K$61,INDEX(Backend!$O$4:$O$11,MATCH('O&amp;M_Esclated'!$A8,Backend!$N$4:$N$11,0)))</f>
        <v>1.2314482323792071</v>
      </c>
      <c r="L8" s="826">
        <f>'O&amp;M_Mapped'!L9*VLOOKUP('O&amp;M_Mapped'!L$17,Backend!$A$3:$K$61,INDEX(Backend!$O$4:$O$11,MATCH('O&amp;M_Esclated'!$A8,Backend!$N$4:$N$11,0)))</f>
        <v>0</v>
      </c>
      <c r="M8" s="821">
        <f>'O&amp;M_Mapped'!M9*VLOOKUP('O&amp;M_Mapped'!M$17,Backend!$A$3:$K$61,INDEX(Backend!$O$4:$O$11,MATCH('O&amp;M_Esclated'!$A8,Backend!$N$4:$N$11,0)))</f>
        <v>0</v>
      </c>
      <c r="N8" s="821">
        <f>'O&amp;M_Mapped'!N9*VLOOKUP('O&amp;M_Mapped'!N$17,Backend!$A$3:$K$61,INDEX(Backend!$O$4:$O$11,MATCH('O&amp;M_Esclated'!$A8,Backend!$N$4:$N$11,0)))</f>
        <v>1.2314482323792071</v>
      </c>
      <c r="O8" s="826">
        <f>'O&amp;M_Mapped'!O9*VLOOKUP('O&amp;M_Mapped'!O$17,Backend!$A$3:$K$61,INDEX(Backend!$O$4:$O$11,MATCH('O&amp;M_Esclated'!$A8,Backend!$N$4:$N$11,0)))</f>
        <v>0</v>
      </c>
      <c r="P8" s="821">
        <f>'O&amp;M_Mapped'!P9*VLOOKUP('O&amp;M_Mapped'!P$17,Backend!$A$3:$K$61,INDEX(Backend!$O$4:$O$11,MATCH('O&amp;M_Esclated'!$A8,Backend!$N$4:$N$11,0)))</f>
        <v>0</v>
      </c>
      <c r="Q8" s="821">
        <f>'O&amp;M_Mapped'!Q9*VLOOKUP('O&amp;M_Mapped'!Q$17,Backend!$A$3:$K$61,INDEX(Backend!$O$4:$O$11,MATCH('O&amp;M_Esclated'!$A8,Backend!$N$4:$N$11,0)))</f>
        <v>1.2314482323792071</v>
      </c>
      <c r="R8" s="826">
        <f>'O&amp;M_Mapped'!R9*VLOOKUP('O&amp;M_Mapped'!R$17,Backend!$A$3:$K$61,INDEX(Backend!$O$4:$O$11,MATCH('O&amp;M_Esclated'!$A8,Backend!$N$4:$N$11,0)))</f>
        <v>0</v>
      </c>
      <c r="S8" s="821">
        <f>'O&amp;M_Mapped'!S9*VLOOKUP('O&amp;M_Mapped'!S$17,Backend!$A$3:$K$61,INDEX(Backend!$O$4:$O$11,MATCH('O&amp;M_Esclated'!$A8,Backend!$N$4:$N$11,0)))</f>
        <v>1.1102037071022206</v>
      </c>
      <c r="T8" s="821">
        <f>'O&amp;M_Mapped'!T9*VLOOKUP('O&amp;M_Mapped'!T$17,Backend!$A$3:$K$61,INDEX(Backend!$O$4:$O$11,MATCH('O&amp;M_Esclated'!$A8,Backend!$N$4:$N$11,0)))</f>
        <v>1.1102037071022206</v>
      </c>
      <c r="U8" s="821">
        <f>'O&amp;M_Mapped'!U9*VLOOKUP('O&amp;M_Mapped'!U$17,Backend!$A$3:$K$61,INDEX(Backend!$O$4:$O$11,MATCH('O&amp;M_Esclated'!$A8,Backend!$N$4:$N$11,0)))</f>
        <v>1.1102037071022206</v>
      </c>
      <c r="V8" s="826">
        <f>'O&amp;M_Mapped'!V9*VLOOKUP('O&amp;M_Mapped'!V$17,Backend!$A$3:$K$61,INDEX(Backend!$O$4:$O$11,MATCH('O&amp;M_Esclated'!$A8,Backend!$N$4:$N$11,0)))</f>
        <v>1.1102037071022206</v>
      </c>
      <c r="W8" s="821">
        <f>'O&amp;M_Mapped'!W9*VLOOKUP('O&amp;M_Mapped'!W$17,Backend!$A$3:$K$61,INDEX(Backend!$O$4:$O$11,MATCH('O&amp;M_Esclated'!$A8,Backend!$N$4:$N$11,0)))</f>
        <v>0.29659517426273457</v>
      </c>
      <c r="X8" s="826">
        <f>'O&amp;M_Mapped'!X9*VLOOKUP('O&amp;M_Mapped'!X$17,Backend!$A$3:$K$61,INDEX(Backend!$O$4:$O$11,MATCH('O&amp;M_Esclated'!$A8,Backend!$N$4:$N$11,0)))</f>
        <v>0.29659517426273457</v>
      </c>
      <c r="Y8" s="821">
        <f>'O&amp;M_Mapped'!Y9*VLOOKUP('O&amp;M_Mapped'!Y$17,Backend!$A$3:$K$61,INDEX(Backend!$O$4:$O$11,MATCH('O&amp;M_Esclated'!$A8,Backend!$N$4:$N$11,0)))</f>
        <v>0</v>
      </c>
      <c r="Z8" s="821">
        <f>'O&amp;M_Mapped'!Z9*VLOOKUP('O&amp;M_Mapped'!Z$17,Backend!$A$3:$K$61,INDEX(Backend!$O$4:$O$11,MATCH('O&amp;M_Esclated'!$A8,Backend!$N$4:$N$11,0)))</f>
        <v>0</v>
      </c>
      <c r="AA8" s="821">
        <f>'O&amp;M_Mapped'!AA9*VLOOKUP('O&amp;M_Mapped'!AA$17,Backend!$A$3:$K$61,INDEX(Backend!$O$4:$O$11,MATCH('O&amp;M_Esclated'!$A8,Backend!$N$4:$N$11,0)))</f>
        <v>0</v>
      </c>
      <c r="AB8" s="821">
        <f>'O&amp;M_Mapped'!AB9*VLOOKUP('O&amp;M_Mapped'!AB$17,Backend!$A$3:$K$61,INDEX(Backend!$O$4:$O$11,MATCH('O&amp;M_Esclated'!$A8,Backend!$N$4:$N$11,0)))</f>
        <v>0</v>
      </c>
      <c r="AC8" s="821">
        <f>'O&amp;M_Mapped'!AC9*VLOOKUP('O&amp;M_Mapped'!AC$17,Backend!$A$3:$K$61,INDEX(Backend!$O$4:$O$11,MATCH('O&amp;M_Esclated'!$A8,Backend!$N$4:$N$11,0)))</f>
        <v>0</v>
      </c>
      <c r="AD8" s="826">
        <f>'O&amp;M_Mapped'!AD9*VLOOKUP('O&amp;M_Mapped'!AD$17,Backend!$A$3:$K$61,INDEX(Backend!$O$4:$O$11,MATCH('O&amp;M_Esclated'!$A8,Backend!$N$4:$N$11,0)))</f>
        <v>0</v>
      </c>
      <c r="AE8" s="821">
        <f>'O&amp;M_Mapped'!AE9*VLOOKUP('O&amp;M_Mapped'!AE$17,Backend!$A$3:$K$61,INDEX(Backend!$O$4:$O$11,MATCH('O&amp;M_Esclated'!$A8,Backend!$N$4:$N$11,0)))</f>
        <v>0</v>
      </c>
      <c r="AF8" s="821">
        <f>'O&amp;M_Mapped'!AF9*VLOOKUP('O&amp;M_Mapped'!AF$17,Backend!$A$3:$K$61,INDEX(Backend!$O$4:$O$11,MATCH('O&amp;M_Esclated'!$A8,Backend!$N$4:$N$11,0)))</f>
        <v>0</v>
      </c>
      <c r="AG8" s="821">
        <f>'O&amp;M_Mapped'!AG9*VLOOKUP('O&amp;M_Mapped'!AG$17,Backend!$A$3:$K$61,INDEX(Backend!$O$4:$O$11,MATCH('O&amp;M_Esclated'!$A8,Backend!$N$4:$N$11,0)))</f>
        <v>0</v>
      </c>
      <c r="AH8" s="826">
        <f>'O&amp;M_Mapped'!AH9*VLOOKUP('O&amp;M_Mapped'!AH$17,Backend!$A$3:$K$61,INDEX(Backend!$O$4:$O$11,MATCH('O&amp;M_Esclated'!$A8,Backend!$N$4:$N$11,0)))</f>
        <v>0</v>
      </c>
      <c r="AI8" s="821">
        <f>'O&amp;M_Mapped'!AI9*VLOOKUP('O&amp;M_Mapped'!AI$17,Backend!$A$3:$K$61,INDEX(Backend!$O$4:$O$11,MATCH('O&amp;M_Esclated'!$A8,Backend!$N$4:$N$11,0)))</f>
        <v>1.88134843108329</v>
      </c>
      <c r="AJ8" s="821">
        <f>'O&amp;M_Mapped'!AJ9*VLOOKUP('O&amp;M_Mapped'!AJ$17,Backend!$A$3:$K$61,INDEX(Backend!$O$4:$O$11,MATCH('O&amp;M_Esclated'!$A8,Backend!$N$4:$N$11,0)))</f>
        <v>1.693213587974961</v>
      </c>
      <c r="AK8" s="826">
        <f>'O&amp;M_Mapped'!AK9*VLOOKUP('O&amp;M_Mapped'!AK$17,Backend!$A$3:$K$61,INDEX(Backend!$O$4:$O$11,MATCH('O&amp;M_Esclated'!$A8,Backend!$N$4:$N$11,0)))</f>
        <v>1.843721462461624</v>
      </c>
      <c r="AL8" s="826">
        <f>'O&amp;M_Mapped'!AL9*VLOOKUP('O&amp;M_Mapped'!AL$17,Backend!$A$3:$K$61,INDEX(Backend!$O$4:$O$11,MATCH('O&amp;M_Esclated'!$A8,Backend!$N$4:$N$11,0)))</f>
        <v>0</v>
      </c>
      <c r="AM8" s="826">
        <f>'O&amp;M_Mapped'!AM9*VLOOKUP('O&amp;M_Mapped'!AM$17,Backend!$A$3:$K$61,INDEX(Backend!$O$4:$O$11,MATCH('O&amp;M_Esclated'!$A8,Backend!$N$4:$N$11,0)))</f>
        <v>1.7307044795170203</v>
      </c>
      <c r="AN8" s="821">
        <f>'O&amp;M_Mapped'!AN9*VLOOKUP('O&amp;M_Mapped'!AN$17,Backend!$A$3:$K$61,INDEX(Backend!$O$4:$O$11,MATCH('O&amp;M_Esclated'!$A8,Backend!$N$4:$N$11,0)))</f>
        <v>1.7993479255643685</v>
      </c>
      <c r="AO8" s="821">
        <f>'O&amp;M_Mapped'!AO9*VLOOKUP('O&amp;M_Mapped'!AO$17,Backend!$A$3:$K$61,INDEX(Backend!$O$4:$O$11,MATCH('O&amp;M_Esclated'!$A8,Backend!$N$4:$N$11,0)))</f>
        <v>1.7993479255643685</v>
      </c>
      <c r="AP8" s="822">
        <f>'O&amp;M_Mapped'!AP9*VLOOKUP('O&amp;M_Mapped'!AP$17,Backend!$A$3:$K$61,INDEX(Backend!$O$4:$O$11,MATCH('O&amp;M_Esclated'!$A8,Backend!$N$4:$N$11,0)))</f>
        <v>1.7993479255643685</v>
      </c>
      <c r="AU8" s="840">
        <f t="shared" si="0"/>
        <v>1.3297113507376235</v>
      </c>
      <c r="AW8" s="845" cm="1">
        <f t="array" ref="AW8">QUARTILE(_xlfn._xlws.FILTER(D8:AP8,D8:AP8&gt;0),1)</f>
        <v>1.1102037071022206</v>
      </c>
      <c r="AX8" s="846" cm="1">
        <f t="array" ref="AX8">QUARTILE(_xlfn._xlws.FILTER(D8:AP8,D8:AP8&gt;0),2)</f>
        <v>1.2314482323792071</v>
      </c>
      <c r="AY8" s="847" cm="1">
        <f t="array" ref="AY8">QUARTILE(_xlfn._xlws.FILTER(D8:AP8,D8:AP8&gt;0),3)</f>
        <v>1.7993479255643685</v>
      </c>
    </row>
    <row r="9" spans="1:51" x14ac:dyDescent="0.25">
      <c r="A9" s="111" t="s">
        <v>589</v>
      </c>
      <c r="C9" s="16" t="s">
        <v>564</v>
      </c>
      <c r="D9" s="820">
        <f>'O&amp;M_Mapped'!D10*VLOOKUP('O&amp;M_Mapped'!D$17,Backend!$A$3:$K$61,INDEX(Backend!$O$4:$O$11,MATCH('O&amp;M_Esclated'!$A9,Backend!$N$4:$N$11,0)))</f>
        <v>0</v>
      </c>
      <c r="E9" s="821">
        <f>'O&amp;M_Mapped'!E10*VLOOKUP('O&amp;M_Mapped'!E$17,Backend!$A$3:$K$61,INDEX(Backend!$O$4:$O$11,MATCH('O&amp;M_Esclated'!$A9,Backend!$N$4:$N$11,0)))</f>
        <v>0</v>
      </c>
      <c r="F9" s="826">
        <f>'O&amp;M_Mapped'!F10*VLOOKUP('O&amp;M_Mapped'!F$17,Backend!$A$3:$K$61,INDEX(Backend!$O$4:$O$11,MATCH('O&amp;M_Esclated'!$A9,Backend!$N$4:$N$11,0)))</f>
        <v>0</v>
      </c>
      <c r="G9" s="821">
        <f>'O&amp;M_Mapped'!G10*VLOOKUP('O&amp;M_Mapped'!G$17,Backend!$A$3:$K$61,INDEX(Backend!$O$4:$O$11,MATCH('O&amp;M_Esclated'!$A9,Backend!$N$4:$N$11,0)))</f>
        <v>0</v>
      </c>
      <c r="H9" s="821">
        <f>'O&amp;M_Mapped'!H10*VLOOKUP('O&amp;M_Mapped'!H$17,Backend!$A$3:$K$61,INDEX(Backend!$O$4:$O$11,MATCH('O&amp;M_Esclated'!$A9,Backend!$N$4:$N$11,0)))</f>
        <v>0</v>
      </c>
      <c r="I9" s="826">
        <f>'O&amp;M_Mapped'!I10*VLOOKUP('O&amp;M_Mapped'!I$17,Backend!$A$3:$K$61,INDEX(Backend!$O$4:$O$11,MATCH('O&amp;M_Esclated'!$A9,Backend!$N$4:$N$11,0)))</f>
        <v>0</v>
      </c>
      <c r="J9" s="821">
        <f>'O&amp;M_Mapped'!J10*VLOOKUP('O&amp;M_Mapped'!J$17,Backend!$A$3:$K$61,INDEX(Backend!$O$4:$O$11,MATCH('O&amp;M_Esclated'!$A9,Backend!$N$4:$N$11,0)))</f>
        <v>0</v>
      </c>
      <c r="K9" s="821">
        <f>'O&amp;M_Mapped'!K10*VLOOKUP('O&amp;M_Mapped'!K$17,Backend!$A$3:$K$61,INDEX(Backend!$O$4:$O$11,MATCH('O&amp;M_Esclated'!$A9,Backend!$N$4:$N$11,0)))</f>
        <v>14.06050276949297</v>
      </c>
      <c r="L9" s="826">
        <f>'O&amp;M_Mapped'!L10*VLOOKUP('O&amp;M_Mapped'!L$17,Backend!$A$3:$K$61,INDEX(Backend!$O$4:$O$11,MATCH('O&amp;M_Esclated'!$A9,Backend!$N$4:$N$11,0)))</f>
        <v>0</v>
      </c>
      <c r="M9" s="821">
        <f>'O&amp;M_Mapped'!M10*VLOOKUP('O&amp;M_Mapped'!M$17,Backend!$A$3:$K$61,INDEX(Backend!$O$4:$O$11,MATCH('O&amp;M_Esclated'!$A9,Backend!$N$4:$N$11,0)))</f>
        <v>0</v>
      </c>
      <c r="N9" s="821">
        <f>'O&amp;M_Mapped'!N10*VLOOKUP('O&amp;M_Mapped'!N$17,Backend!$A$3:$K$61,INDEX(Backend!$O$4:$O$11,MATCH('O&amp;M_Esclated'!$A9,Backend!$N$4:$N$11,0)))</f>
        <v>14.06050276949297</v>
      </c>
      <c r="O9" s="826">
        <f>'O&amp;M_Mapped'!O10*VLOOKUP('O&amp;M_Mapped'!O$17,Backend!$A$3:$K$61,INDEX(Backend!$O$4:$O$11,MATCH('O&amp;M_Esclated'!$A9,Backend!$N$4:$N$11,0)))</f>
        <v>0</v>
      </c>
      <c r="P9" s="821">
        <f>'O&amp;M_Mapped'!P10*VLOOKUP('O&amp;M_Mapped'!P$17,Backend!$A$3:$K$61,INDEX(Backend!$O$4:$O$11,MATCH('O&amp;M_Esclated'!$A9,Backend!$N$4:$N$11,0)))</f>
        <v>0</v>
      </c>
      <c r="Q9" s="821">
        <f>'O&amp;M_Mapped'!Q10*VLOOKUP('O&amp;M_Mapped'!Q$17,Backend!$A$3:$K$61,INDEX(Backend!$O$4:$O$11,MATCH('O&amp;M_Esclated'!$A9,Backend!$N$4:$N$11,0)))</f>
        <v>14.06050276949297</v>
      </c>
      <c r="R9" s="826">
        <f>'O&amp;M_Mapped'!R10*VLOOKUP('O&amp;M_Mapped'!R$17,Backend!$A$3:$K$61,INDEX(Backend!$O$4:$O$11,MATCH('O&amp;M_Esclated'!$A9,Backend!$N$4:$N$11,0)))</f>
        <v>0</v>
      </c>
      <c r="S9" s="821">
        <f>'O&amp;M_Mapped'!S10*VLOOKUP('O&amp;M_Mapped'!S$17,Backend!$A$3:$K$61,INDEX(Backend!$O$4:$O$11,MATCH('O&amp;M_Esclated'!$A9,Backend!$N$4:$N$11,0)))</f>
        <v>0</v>
      </c>
      <c r="T9" s="821">
        <f>'O&amp;M_Mapped'!T10*VLOOKUP('O&amp;M_Mapped'!T$17,Backend!$A$3:$K$61,INDEX(Backend!$O$4:$O$11,MATCH('O&amp;M_Esclated'!$A9,Backend!$N$4:$N$11,0)))</f>
        <v>0</v>
      </c>
      <c r="U9" s="821">
        <f>'O&amp;M_Mapped'!U10*VLOOKUP('O&amp;M_Mapped'!U$17,Backend!$A$3:$K$61,INDEX(Backend!$O$4:$O$11,MATCH('O&amp;M_Esclated'!$A9,Backend!$N$4:$N$11,0)))</f>
        <v>0</v>
      </c>
      <c r="V9" s="826">
        <f>'O&amp;M_Mapped'!V10*VLOOKUP('O&amp;M_Mapped'!V$17,Backend!$A$3:$K$61,INDEX(Backend!$O$4:$O$11,MATCH('O&amp;M_Esclated'!$A9,Backend!$N$4:$N$11,0)))</f>
        <v>0</v>
      </c>
      <c r="W9" s="821">
        <f>'O&amp;M_Mapped'!W10*VLOOKUP('O&amp;M_Mapped'!W$17,Backend!$A$3:$K$61,INDEX(Backend!$O$4:$O$11,MATCH('O&amp;M_Esclated'!$A9,Backend!$N$4:$N$11,0)))</f>
        <v>0</v>
      </c>
      <c r="X9" s="826">
        <f>'O&amp;M_Mapped'!X10*VLOOKUP('O&amp;M_Mapped'!X$17,Backend!$A$3:$K$61,INDEX(Backend!$O$4:$O$11,MATCH('O&amp;M_Esclated'!$A9,Backend!$N$4:$N$11,0)))</f>
        <v>0</v>
      </c>
      <c r="Y9" s="821">
        <f>'O&amp;M_Mapped'!Y10*VLOOKUP('O&amp;M_Mapped'!Y$17,Backend!$A$3:$K$61,INDEX(Backend!$O$4:$O$11,MATCH('O&amp;M_Esclated'!$A9,Backend!$N$4:$N$11,0)))</f>
        <v>0</v>
      </c>
      <c r="Z9" s="821">
        <f>'O&amp;M_Mapped'!Z10*VLOOKUP('O&amp;M_Mapped'!Z$17,Backend!$A$3:$K$61,INDEX(Backend!$O$4:$O$11,MATCH('O&amp;M_Esclated'!$A9,Backend!$N$4:$N$11,0)))</f>
        <v>0</v>
      </c>
      <c r="AA9" s="821">
        <f>'O&amp;M_Mapped'!AA10*VLOOKUP('O&amp;M_Mapped'!AA$17,Backend!$A$3:$K$61,INDEX(Backend!$O$4:$O$11,MATCH('O&amp;M_Esclated'!$A9,Backend!$N$4:$N$11,0)))</f>
        <v>0</v>
      </c>
      <c r="AB9" s="821">
        <f>'O&amp;M_Mapped'!AB10*VLOOKUP('O&amp;M_Mapped'!AB$17,Backend!$A$3:$K$61,INDEX(Backend!$O$4:$O$11,MATCH('O&amp;M_Esclated'!$A9,Backend!$N$4:$N$11,0)))</f>
        <v>0</v>
      </c>
      <c r="AC9" s="821">
        <f>'O&amp;M_Mapped'!AC10*VLOOKUP('O&amp;M_Mapped'!AC$17,Backend!$A$3:$K$61,INDEX(Backend!$O$4:$O$11,MATCH('O&amp;M_Esclated'!$A9,Backend!$N$4:$N$11,0)))</f>
        <v>0</v>
      </c>
      <c r="AD9" s="826">
        <f>'O&amp;M_Mapped'!AD10*VLOOKUP('O&amp;M_Mapped'!AD$17,Backend!$A$3:$K$61,INDEX(Backend!$O$4:$O$11,MATCH('O&amp;M_Esclated'!$A9,Backend!$N$4:$N$11,0)))</f>
        <v>0</v>
      </c>
      <c r="AE9" s="821">
        <f>'O&amp;M_Mapped'!AE10*VLOOKUP('O&amp;M_Mapped'!AE$17,Backend!$A$3:$K$61,INDEX(Backend!$O$4:$O$11,MATCH('O&amp;M_Esclated'!$A9,Backend!$N$4:$N$11,0)))</f>
        <v>0</v>
      </c>
      <c r="AF9" s="821">
        <f>'O&amp;M_Mapped'!AF10*VLOOKUP('O&amp;M_Mapped'!AF$17,Backend!$A$3:$K$61,INDEX(Backend!$O$4:$O$11,MATCH('O&amp;M_Esclated'!$A9,Backend!$N$4:$N$11,0)))</f>
        <v>0</v>
      </c>
      <c r="AG9" s="821">
        <f>'O&amp;M_Mapped'!AG10*VLOOKUP('O&amp;M_Mapped'!AG$17,Backend!$A$3:$K$61,INDEX(Backend!$O$4:$O$11,MATCH('O&amp;M_Esclated'!$A9,Backend!$N$4:$N$11,0)))</f>
        <v>0</v>
      </c>
      <c r="AH9" s="826">
        <f>'O&amp;M_Mapped'!AH10*VLOOKUP('O&amp;M_Mapped'!AH$17,Backend!$A$3:$K$61,INDEX(Backend!$O$4:$O$11,MATCH('O&amp;M_Esclated'!$A9,Backend!$N$4:$N$11,0)))</f>
        <v>0</v>
      </c>
      <c r="AI9" s="821">
        <f>'O&amp;M_Mapped'!AI10*VLOOKUP('O&amp;M_Mapped'!AI$17,Backend!$A$3:$K$61,INDEX(Backend!$O$4:$O$11,MATCH('O&amp;M_Esclated'!$A9,Backend!$N$4:$N$11,0)))</f>
        <v>0</v>
      </c>
      <c r="AJ9" s="821">
        <f>'O&amp;M_Mapped'!AJ10*VLOOKUP('O&amp;M_Mapped'!AJ$17,Backend!$A$3:$K$61,INDEX(Backend!$O$4:$O$11,MATCH('O&amp;M_Esclated'!$A9,Backend!$N$4:$N$11,0)))</f>
        <v>0</v>
      </c>
      <c r="AK9" s="826">
        <f>'O&amp;M_Mapped'!AK10*VLOOKUP('O&amp;M_Mapped'!AK$17,Backend!$A$3:$K$61,INDEX(Backend!$O$4:$O$11,MATCH('O&amp;M_Esclated'!$A9,Backend!$N$4:$N$11,0)))</f>
        <v>0</v>
      </c>
      <c r="AL9" s="826">
        <f>'O&amp;M_Mapped'!AL10*VLOOKUP('O&amp;M_Mapped'!AL$17,Backend!$A$3:$K$61,INDEX(Backend!$O$4:$O$11,MATCH('O&amp;M_Esclated'!$A9,Backend!$N$4:$N$11,0)))</f>
        <v>0</v>
      </c>
      <c r="AM9" s="826">
        <f>'O&amp;M_Mapped'!AM10*VLOOKUP('O&amp;M_Mapped'!AM$17,Backend!$A$3:$K$61,INDEX(Backend!$O$4:$O$11,MATCH('O&amp;M_Esclated'!$A9,Backend!$N$4:$N$11,0)))</f>
        <v>0</v>
      </c>
      <c r="AN9" s="821">
        <f>'O&amp;M_Mapped'!AN10*VLOOKUP('O&amp;M_Mapped'!AN$17,Backend!$A$3:$K$61,INDEX(Backend!$O$4:$O$11,MATCH('O&amp;M_Esclated'!$A9,Backend!$N$4:$N$11,0)))</f>
        <v>0</v>
      </c>
      <c r="AO9" s="821">
        <f>'O&amp;M_Mapped'!AO10*VLOOKUP('O&amp;M_Mapped'!AO$17,Backend!$A$3:$K$61,INDEX(Backend!$O$4:$O$11,MATCH('O&amp;M_Esclated'!$A9,Backend!$N$4:$N$11,0)))</f>
        <v>0</v>
      </c>
      <c r="AP9" s="822">
        <f>'O&amp;M_Mapped'!AP10*VLOOKUP('O&amp;M_Mapped'!AP$17,Backend!$A$3:$K$61,INDEX(Backend!$O$4:$O$11,MATCH('O&amp;M_Esclated'!$A9,Backend!$N$4:$N$11,0)))</f>
        <v>0</v>
      </c>
      <c r="AU9" s="840">
        <f t="shared" si="0"/>
        <v>14.06050276949297</v>
      </c>
      <c r="AW9" s="845" cm="1">
        <f t="array" ref="AW9">QUARTILE(_xlfn._xlws.FILTER(D9:AP9,D9:AP9&gt;0),1)</f>
        <v>14.06050276949297</v>
      </c>
      <c r="AX9" s="846" cm="1">
        <f t="array" ref="AX9">QUARTILE(_xlfn._xlws.FILTER(D9:AP9,D9:AP9&gt;0),2)</f>
        <v>14.06050276949297</v>
      </c>
      <c r="AY9" s="847" cm="1">
        <f t="array" ref="AY9">QUARTILE(_xlfn._xlws.FILTER(D9:AP9,D9:AP9&gt;0),3)</f>
        <v>14.06050276949297</v>
      </c>
    </row>
    <row r="10" spans="1:51" ht="15.95" customHeight="1" x14ac:dyDescent="0.25">
      <c r="A10" s="859" t="s">
        <v>588</v>
      </c>
      <c r="C10" s="17" t="s">
        <v>590</v>
      </c>
      <c r="D10" s="820">
        <f>'O&amp;M_Mapped'!D11*VLOOKUP('O&amp;M_Mapped'!D$17,Backend!$A$3:$K$61,INDEX(Backend!$O$4:$O$11,MATCH('O&amp;M_Esclated'!$A10,Backend!$N$4:$N$11,0)))</f>
        <v>16.236791843028836</v>
      </c>
      <c r="E10" s="821">
        <f>'O&amp;M_Mapped'!E11*VLOOKUP('O&amp;M_Mapped'!E$17,Backend!$A$3:$K$61,INDEX(Backend!$O$4:$O$11,MATCH('O&amp;M_Esclated'!$A10,Backend!$N$4:$N$11,0)))</f>
        <v>23.170888181686955</v>
      </c>
      <c r="F10" s="826">
        <f>'O&amp;M_Mapped'!F11*VLOOKUP('O&amp;M_Mapped'!F$17,Backend!$A$3:$K$61,INDEX(Backend!$O$4:$O$11,MATCH('O&amp;M_Esclated'!$A10,Backend!$N$4:$N$11,0)))</f>
        <v>27.342088055586654</v>
      </c>
      <c r="G10" s="821">
        <f>'O&amp;M_Mapped'!G11*VLOOKUP('O&amp;M_Mapped'!G$17,Backend!$A$3:$K$61,INDEX(Backend!$O$4:$O$11,MATCH('O&amp;M_Esclated'!$A10,Backend!$N$4:$N$11,0)))</f>
        <v>16.931119037880944</v>
      </c>
      <c r="H10" s="821">
        <f>'O&amp;M_Mapped'!H11*VLOOKUP('O&amp;M_Mapped'!H$17,Backend!$A$3:$K$61,INDEX(Backend!$O$4:$O$11,MATCH('O&amp;M_Esclated'!$A10,Backend!$N$4:$N$11,0)))</f>
        <v>31.253904770814302</v>
      </c>
      <c r="I10" s="826">
        <f>'O&amp;M_Mapped'!I11*VLOOKUP('O&amp;M_Mapped'!I$17,Backend!$A$3:$K$61,INDEX(Backend!$O$4:$O$11,MATCH('O&amp;M_Esclated'!$A10,Backend!$N$4:$N$11,0)))</f>
        <v>39.365738988327465</v>
      </c>
      <c r="J10" s="821">
        <f>'O&amp;M_Mapped'!J11*VLOOKUP('O&amp;M_Mapped'!J$17,Backend!$A$3:$K$61,INDEX(Backend!$O$4:$O$11,MATCH('O&amp;M_Esclated'!$A10,Backend!$N$4:$N$11,0)))</f>
        <v>0</v>
      </c>
      <c r="K10" s="821">
        <f>'O&amp;M_Mapped'!K11*VLOOKUP('O&amp;M_Mapped'!K$17,Backend!$A$3:$K$61,INDEX(Backend!$O$4:$O$11,MATCH('O&amp;M_Esclated'!$A10,Backend!$N$4:$N$11,0)))</f>
        <v>0</v>
      </c>
      <c r="L10" s="826">
        <f>'O&amp;M_Mapped'!L11*VLOOKUP('O&amp;M_Mapped'!L$17,Backend!$A$3:$K$61,INDEX(Backend!$O$4:$O$11,MATCH('O&amp;M_Esclated'!$A10,Backend!$N$4:$N$11,0)))</f>
        <v>0</v>
      </c>
      <c r="M10" s="821">
        <f>'O&amp;M_Mapped'!M11*VLOOKUP('O&amp;M_Mapped'!M$17,Backend!$A$3:$K$61,INDEX(Backend!$O$4:$O$11,MATCH('O&amp;M_Esclated'!$A10,Backend!$N$4:$N$11,0)))</f>
        <v>0</v>
      </c>
      <c r="N10" s="821">
        <f>'O&amp;M_Mapped'!N11*VLOOKUP('O&amp;M_Mapped'!N$17,Backend!$A$3:$K$61,INDEX(Backend!$O$4:$O$11,MATCH('O&amp;M_Esclated'!$A10,Backend!$N$4:$N$11,0)))</f>
        <v>0</v>
      </c>
      <c r="O10" s="826">
        <f>'O&amp;M_Mapped'!O11*VLOOKUP('O&amp;M_Mapped'!O$17,Backend!$A$3:$K$61,INDEX(Backend!$O$4:$O$11,MATCH('O&amp;M_Esclated'!$A10,Backend!$N$4:$N$11,0)))</f>
        <v>0</v>
      </c>
      <c r="P10" s="821">
        <f>'O&amp;M_Mapped'!P11*VLOOKUP('O&amp;M_Mapped'!P$17,Backend!$A$3:$K$61,INDEX(Backend!$O$4:$O$11,MATCH('O&amp;M_Esclated'!$A10,Backend!$N$4:$N$11,0)))</f>
        <v>0</v>
      </c>
      <c r="Q10" s="821">
        <f>'O&amp;M_Mapped'!Q11*VLOOKUP('O&amp;M_Mapped'!Q$17,Backend!$A$3:$K$61,INDEX(Backend!$O$4:$O$11,MATCH('O&amp;M_Esclated'!$A10,Backend!$N$4:$N$11,0)))</f>
        <v>0</v>
      </c>
      <c r="R10" s="826">
        <f>'O&amp;M_Mapped'!R11*VLOOKUP('O&amp;M_Mapped'!R$17,Backend!$A$3:$K$61,INDEX(Backend!$O$4:$O$11,MATCH('O&amp;M_Esclated'!$A10,Backend!$N$4:$N$11,0)))</f>
        <v>0</v>
      </c>
      <c r="S10" s="821">
        <f>'O&amp;M_Mapped'!S11*VLOOKUP('O&amp;M_Mapped'!S$17,Backend!$A$3:$K$61,INDEX(Backend!$O$4:$O$11,MATCH('O&amp;M_Esclated'!$A10,Backend!$N$4:$N$11,0)))</f>
        <v>29.254901960784313</v>
      </c>
      <c r="T10" s="821">
        <f>'O&amp;M_Mapped'!T11*VLOOKUP('O&amp;M_Mapped'!T$17,Backend!$A$3:$K$61,INDEX(Backend!$O$4:$O$11,MATCH('O&amp;M_Esclated'!$A10,Backend!$N$4:$N$11,0)))</f>
        <v>27.025957049486458</v>
      </c>
      <c r="U10" s="821">
        <f>'O&amp;M_Mapped'!U11*VLOOKUP('O&amp;M_Mapped'!U$17,Backend!$A$3:$K$61,INDEX(Backend!$O$4:$O$11,MATCH('O&amp;M_Esclated'!$A10,Backend!$N$4:$N$11,0)))</f>
        <v>24.797012138188609</v>
      </c>
      <c r="V10" s="826">
        <f>'O&amp;M_Mapped'!V11*VLOOKUP('O&amp;M_Mapped'!V$17,Backend!$A$3:$K$61,INDEX(Backend!$O$4:$O$11,MATCH('O&amp;M_Esclated'!$A10,Backend!$N$4:$N$11,0)))</f>
        <v>22.010830999066293</v>
      </c>
      <c r="W10" s="821">
        <f>'O&amp;M_Mapped'!W11*VLOOKUP('O&amp;M_Mapped'!W$17,Backend!$A$3:$K$61,INDEX(Backend!$O$4:$O$11,MATCH('O&amp;M_Esclated'!$A10,Backend!$N$4:$N$11,0)))</f>
        <v>12.51862796833773</v>
      </c>
      <c r="X10" s="826">
        <f>'O&amp;M_Mapped'!X11*VLOOKUP('O&amp;M_Mapped'!X$17,Backend!$A$3:$K$61,INDEX(Backend!$O$4:$O$11,MATCH('O&amp;M_Esclated'!$A10,Backend!$N$4:$N$11,0)))</f>
        <v>12.51862796833773</v>
      </c>
      <c r="Y10" s="821">
        <f>'O&amp;M_Mapped'!Y11*VLOOKUP('O&amp;M_Mapped'!Y$17,Backend!$A$3:$K$61,INDEX(Backend!$O$4:$O$11,MATCH('O&amp;M_Esclated'!$A10,Backend!$N$4:$N$11,0)))</f>
        <v>21.385464324921486</v>
      </c>
      <c r="Z10" s="821">
        <f>'O&amp;M_Mapped'!Z11*VLOOKUP('O&amp;M_Mapped'!Z$17,Backend!$A$3:$K$61,INDEX(Backend!$O$4:$O$11,MATCH('O&amp;M_Esclated'!$A10,Backend!$N$4:$N$11,0)))</f>
        <v>32.66242544977213</v>
      </c>
      <c r="AA10" s="821">
        <f>'O&amp;M_Mapped'!AA11*VLOOKUP('O&amp;M_Mapped'!AA$17,Backend!$A$3:$K$61,INDEX(Backend!$O$4:$O$11,MATCH('O&amp;M_Esclated'!$A10,Backend!$N$4:$N$11,0)))</f>
        <v>21.385464324921486</v>
      </c>
      <c r="AB10" s="821">
        <f>'O&amp;M_Mapped'!AB11*VLOOKUP('O&amp;M_Mapped'!AB$17,Backend!$A$3:$K$61,INDEX(Backend!$O$4:$O$11,MATCH('O&amp;M_Esclated'!$A10,Backend!$N$4:$N$11,0)))</f>
        <v>14.751957780891699</v>
      </c>
      <c r="AC10" s="821">
        <f>'O&amp;M_Mapped'!AC11*VLOOKUP('O&amp;M_Mapped'!AC$17,Backend!$A$3:$K$61,INDEX(Backend!$O$4:$O$11,MATCH('O&amp;M_Esclated'!$A10,Backend!$N$4:$N$11,0)))</f>
        <v>32.66242544977213</v>
      </c>
      <c r="AD10" s="826">
        <f>'O&amp;M_Mapped'!AD11*VLOOKUP('O&amp;M_Mapped'!AD$17,Backend!$A$3:$K$61,INDEX(Backend!$O$4:$O$11,MATCH('O&amp;M_Esclated'!$A10,Backend!$N$4:$N$11,0)))</f>
        <v>21.247266271920864</v>
      </c>
      <c r="AE10" s="821">
        <f>'O&amp;M_Mapped'!AE11*VLOOKUP('O&amp;M_Mapped'!AE$17,Backend!$A$3:$K$61,INDEX(Backend!$O$4:$O$11,MATCH('O&amp;M_Esclated'!$A10,Backend!$N$4:$N$11,0)))</f>
        <v>48.383034708011472</v>
      </c>
      <c r="AF10" s="821">
        <f>'O&amp;M_Mapped'!AF11*VLOOKUP('O&amp;M_Mapped'!AF$17,Backend!$A$3:$K$61,INDEX(Backend!$O$4:$O$11,MATCH('O&amp;M_Esclated'!$A10,Backend!$N$4:$N$11,0)))</f>
        <v>31.045397522730649</v>
      </c>
      <c r="AG10" s="821">
        <f>'O&amp;M_Mapped'!AG11*VLOOKUP('O&amp;M_Mapped'!AG$17,Backend!$A$3:$K$61,INDEX(Backend!$O$4:$O$11,MATCH('O&amp;M_Esclated'!$A10,Backend!$N$4:$N$11,0)))</f>
        <v>21.4133768642413</v>
      </c>
      <c r="AH10" s="826">
        <f>'O&amp;M_Mapped'!AH11*VLOOKUP('O&amp;M_Mapped'!AH$17,Backend!$A$3:$K$61,INDEX(Backend!$O$4:$O$11,MATCH('O&amp;M_Esclated'!$A10,Backend!$N$4:$N$11,0)))</f>
        <v>19.486972732543432</v>
      </c>
      <c r="AI10" s="821">
        <f>'O&amp;M_Mapped'!AI11*VLOOKUP('O&amp;M_Mapped'!AI$17,Backend!$A$3:$K$61,INDEX(Backend!$O$4:$O$11,MATCH('O&amp;M_Esclated'!$A10,Backend!$N$4:$N$11,0)))</f>
        <v>18.898795651298411</v>
      </c>
      <c r="AJ10" s="821">
        <f>'O&amp;M_Mapped'!AJ11*VLOOKUP('O&amp;M_Mapped'!AJ$17,Backend!$A$3:$K$61,INDEX(Backend!$O$4:$O$11,MATCH('O&amp;M_Esclated'!$A10,Backend!$N$4:$N$11,0)))</f>
        <v>15.173843631946351</v>
      </c>
      <c r="AK10" s="826">
        <f>'O&amp;M_Mapped'!AK11*VLOOKUP('O&amp;M_Mapped'!AK$17,Backend!$A$3:$K$61,INDEX(Backend!$O$4:$O$11,MATCH('O&amp;M_Esclated'!$A10,Backend!$N$4:$N$11,0)))</f>
        <v>13.298719380468331</v>
      </c>
      <c r="AL10" s="826">
        <f>'O&amp;M_Mapped'!AL11*VLOOKUP('O&amp;M_Mapped'!AL$17,Backend!$A$3:$K$61,INDEX(Backend!$O$4:$O$11,MATCH('O&amp;M_Esclated'!$A10,Backend!$N$4:$N$11,0)))</f>
        <v>0</v>
      </c>
      <c r="AM10" s="826">
        <f>'O&amp;M_Mapped'!AM11*VLOOKUP('O&amp;M_Mapped'!AM$17,Backend!$A$3:$K$61,INDEX(Backend!$O$4:$O$11,MATCH('O&amp;M_Esclated'!$A10,Backend!$N$4:$N$11,0)))</f>
        <v>14.852955409609406</v>
      </c>
      <c r="AN10" s="821">
        <f>'O&amp;M_Mapped'!AN11*VLOOKUP('O&amp;M_Mapped'!AN$17,Backend!$A$3:$K$61,INDEX(Backend!$O$4:$O$11,MATCH('O&amp;M_Esclated'!$A10,Backend!$N$4:$N$11,0)))</f>
        <v>29.484890010818603</v>
      </c>
      <c r="AO10" s="821">
        <f>'O&amp;M_Mapped'!AO11*VLOOKUP('O&amp;M_Mapped'!AO$17,Backend!$A$3:$K$61,INDEX(Backend!$O$4:$O$11,MATCH('O&amp;M_Esclated'!$A10,Backend!$N$4:$N$11,0)))</f>
        <v>23.673999278759464</v>
      </c>
      <c r="AP10" s="822">
        <f>'O&amp;M_Mapped'!AP11*VLOOKUP('O&amp;M_Mapped'!AP$17,Backend!$A$3:$K$61,INDEX(Backend!$O$4:$O$11,MATCH('O&amp;M_Esclated'!$A10,Backend!$N$4:$N$11,0)))</f>
        <v>17.432672196177421</v>
      </c>
      <c r="AU10" s="840">
        <f t="shared" si="0"/>
        <v>23.436763791390725</v>
      </c>
      <c r="AW10" s="848" cm="1">
        <f t="array" ref="AW10">QUARTILE(_xlfn._xlws.FILTER(D10:AP10,D10:AP10&gt;0),1)</f>
        <v>16.931119037880944</v>
      </c>
      <c r="AX10" s="325" cm="1">
        <f t="array" ref="AX10">QUARTILE(_xlfn._xlws.FILTER(D10:AP10,D10:AP10&gt;0),2)</f>
        <v>21.4133768642413</v>
      </c>
      <c r="AY10" s="849" cm="1">
        <f t="array" ref="AY10">QUARTILE(_xlfn._xlws.FILTER(D10:AP10,D10:AP10&gt;0),3)</f>
        <v>29.254901960784313</v>
      </c>
    </row>
    <row r="11" spans="1:51" x14ac:dyDescent="0.25">
      <c r="A11" s="111" t="s">
        <v>589</v>
      </c>
      <c r="C11" s="17" t="s">
        <v>567</v>
      </c>
      <c r="D11" s="820">
        <f>'O&amp;M_Mapped'!D12*VLOOKUP('O&amp;M_Mapped'!D$17,Backend!$A$3:$K$61,INDEX(Backend!$O$4:$O$11,MATCH('O&amp;M_Esclated'!$A11,Backend!$N$4:$N$11,0)))</f>
        <v>0</v>
      </c>
      <c r="E11" s="821">
        <f>'O&amp;M_Mapped'!E12*VLOOKUP('O&amp;M_Mapped'!E$17,Backend!$A$3:$K$61,INDEX(Backend!$O$4:$O$11,MATCH('O&amp;M_Esclated'!$A11,Backend!$N$4:$N$11,0)))</f>
        <v>0</v>
      </c>
      <c r="F11" s="826">
        <f>'O&amp;M_Mapped'!F12*VLOOKUP('O&amp;M_Mapped'!F$17,Backend!$A$3:$K$61,INDEX(Backend!$O$4:$O$11,MATCH('O&amp;M_Esclated'!$A11,Backend!$N$4:$N$11,0)))</f>
        <v>0</v>
      </c>
      <c r="G11" s="821">
        <f>'O&amp;M_Mapped'!G12*VLOOKUP('O&amp;M_Mapped'!G$17,Backend!$A$3:$K$61,INDEX(Backend!$O$4:$O$11,MATCH('O&amp;M_Esclated'!$A11,Backend!$N$4:$N$11,0)))</f>
        <v>9.6999999999999993</v>
      </c>
      <c r="H11" s="821">
        <f>'O&amp;M_Mapped'!H12*VLOOKUP('O&amp;M_Mapped'!H$17,Backend!$A$3:$K$61,INDEX(Backend!$O$4:$O$11,MATCH('O&amp;M_Esclated'!$A11,Backend!$N$4:$N$11,0)))</f>
        <v>11</v>
      </c>
      <c r="I11" s="826">
        <f>'O&amp;M_Mapped'!I12*VLOOKUP('O&amp;M_Mapped'!I$17,Backend!$A$3:$K$61,INDEX(Backend!$O$4:$O$11,MATCH('O&amp;M_Esclated'!$A11,Backend!$N$4:$N$11,0)))</f>
        <v>12.1</v>
      </c>
      <c r="J11" s="960">
        <f>'O&amp;M_Mapped'!J12*VLOOKUP('O&amp;M_Mapped'!J$20,Backend!$A$3:$K$61,INDEX(Backend!$O$4:$O$11,MATCH('O&amp;M_Esclated'!$A11,Backend!$N$4:$N$11,0)))</f>
        <v>9.0685659985194462</v>
      </c>
      <c r="K11" s="960">
        <f>'O&amp;M_Mapped'!K12*VLOOKUP('O&amp;M_Mapped'!K$20,Backend!$A$3:$K$61,INDEX(Backend!$O$4:$O$11,MATCH('O&amp;M_Esclated'!$A11,Backend!$N$4:$N$11,0)))</f>
        <v>10.30009965263937</v>
      </c>
      <c r="L11" s="961">
        <f>'O&amp;M_Mapped'!L12*VLOOKUP('O&amp;M_Mapped'!L$20,Backend!$A$3:$K$61,INDEX(Backend!$O$4:$O$11,MATCH('O&amp;M_Esclated'!$A11,Backend!$N$4:$N$11,0)))</f>
        <v>11.307718096919309</v>
      </c>
      <c r="M11" s="821">
        <f>'O&amp;M_Mapped'!M12*VLOOKUP('O&amp;M_Mapped'!M$17,Backend!$A$3:$K$61,INDEX(Backend!$O$4:$O$11,MATCH('O&amp;M_Esclated'!$A11,Backend!$N$4:$N$11,0)))</f>
        <v>10</v>
      </c>
      <c r="N11" s="821">
        <f>'O&amp;M_Mapped'!N12*VLOOKUP('O&amp;M_Mapped'!N$17,Backend!$A$3:$K$61,INDEX(Backend!$O$4:$O$11,MATCH('O&amp;M_Esclated'!$A11,Backend!$N$4:$N$11,0)))</f>
        <v>11.3</v>
      </c>
      <c r="O11" s="826">
        <f>'O&amp;M_Mapped'!O12*VLOOKUP('O&amp;M_Mapped'!O$17,Backend!$A$3:$K$61,INDEX(Backend!$O$4:$O$11,MATCH('O&amp;M_Esclated'!$A11,Backend!$N$4:$N$11,0)))</f>
        <v>12.4</v>
      </c>
      <c r="P11" s="821">
        <f>'O&amp;M_Mapped'!P12*VLOOKUP('O&amp;M_Mapped'!P$17,Backend!$A$3:$K$61,INDEX(Backend!$O$4:$O$11,MATCH('O&amp;M_Esclated'!$A11,Backend!$N$4:$N$11,0)))</f>
        <v>9.8000000000000007</v>
      </c>
      <c r="Q11" s="821">
        <f>'O&amp;M_Mapped'!Q12*VLOOKUP('O&amp;M_Mapped'!Q$17,Backend!$A$3:$K$61,INDEX(Backend!$O$4:$O$11,MATCH('O&amp;M_Esclated'!$A11,Backend!$N$4:$N$11,0)))</f>
        <v>11</v>
      </c>
      <c r="R11" s="826">
        <f>'O&amp;M_Mapped'!R12*VLOOKUP('O&amp;M_Mapped'!R$17,Backend!$A$3:$K$61,INDEX(Backend!$O$4:$O$11,MATCH('O&amp;M_Esclated'!$A11,Backend!$N$4:$N$11,0)))</f>
        <v>12.1</v>
      </c>
      <c r="S11" s="821">
        <f>'O&amp;M_Mapped'!S12*VLOOKUP('O&amp;M_Mapped'!S$17,Backend!$A$3:$K$61,INDEX(Backend!$O$4:$O$11,MATCH('O&amp;M_Esclated'!$A11,Backend!$N$4:$N$11,0)))</f>
        <v>31.529785281703063</v>
      </c>
      <c r="T11" s="821">
        <f>'O&amp;M_Mapped'!T12*VLOOKUP('O&amp;M_Mapped'!T$17,Backend!$A$3:$K$61,INDEX(Backend!$O$4:$O$11,MATCH('O&amp;M_Esclated'!$A11,Backend!$N$4:$N$11,0)))</f>
        <v>28.199174160396403</v>
      </c>
      <c r="U11" s="821">
        <f>'O&amp;M_Mapped'!U12*VLOOKUP('O&amp;M_Mapped'!U$17,Backend!$A$3:$K$61,INDEX(Backend!$O$4:$O$11,MATCH('O&amp;M_Esclated'!$A11,Backend!$N$4:$N$11,0)))</f>
        <v>23.092237107726188</v>
      </c>
      <c r="V11" s="826">
        <f>'O&amp;M_Mapped'!V12*VLOOKUP('O&amp;M_Mapped'!V$17,Backend!$A$3:$K$61,INDEX(Backend!$O$4:$O$11,MATCH('O&amp;M_Esclated'!$A11,Backend!$N$4:$N$11,0)))</f>
        <v>23.092237107726188</v>
      </c>
      <c r="W11" s="821">
        <f>'O&amp;M_Mapped'!W12*VLOOKUP('O&amp;M_Mapped'!W$17,Backend!$A$3:$K$61,INDEX(Backend!$O$4:$O$11,MATCH('O&amp;M_Esclated'!$A11,Backend!$N$4:$N$11,0)))</f>
        <v>22.618605898123324</v>
      </c>
      <c r="X11" s="826">
        <f>'O&amp;M_Mapped'!X12*VLOOKUP('O&amp;M_Mapped'!X$17,Backend!$A$3:$K$61,INDEX(Backend!$O$4:$O$11,MATCH('O&amp;M_Esclated'!$A11,Backend!$N$4:$N$11,0)))</f>
        <v>22.618605898123324</v>
      </c>
      <c r="Y11" s="821">
        <f>'O&amp;M_Mapped'!Y12*VLOOKUP('O&amp;M_Mapped'!Y$17,Backend!$A$3:$K$61,INDEX(Backend!$O$4:$O$11,MATCH('O&amp;M_Esclated'!$A11,Backend!$N$4:$N$11,0)))</f>
        <v>29.93812093021198</v>
      </c>
      <c r="Z11" s="821">
        <f>'O&amp;M_Mapped'!Z12*VLOOKUP('O&amp;M_Mapped'!Z$17,Backend!$A$3:$K$61,INDEX(Backend!$O$4:$O$11,MATCH('O&amp;M_Esclated'!$A11,Backend!$N$4:$N$11,0)))</f>
        <v>29.93812093021198</v>
      </c>
      <c r="AA11" s="821">
        <f>'O&amp;M_Mapped'!AA12*VLOOKUP('O&amp;M_Mapped'!AA$17,Backend!$A$3:$K$61,INDEX(Backend!$O$4:$O$11,MATCH('O&amp;M_Esclated'!$A11,Backend!$N$4:$N$11,0)))</f>
        <v>17.495947736279845</v>
      </c>
      <c r="AB11" s="821">
        <f>'O&amp;M_Mapped'!AB12*VLOOKUP('O&amp;M_Mapped'!AB$17,Backend!$A$3:$K$61,INDEX(Backend!$O$4:$O$11,MATCH('O&amp;M_Esclated'!$A11,Backend!$N$4:$N$11,0)))</f>
        <v>17.495947736279845</v>
      </c>
      <c r="AC11" s="821">
        <f>'O&amp;M_Mapped'!AC12*VLOOKUP('O&amp;M_Mapped'!AC$17,Backend!$A$3:$K$61,INDEX(Backend!$O$4:$O$11,MATCH('O&amp;M_Esclated'!$A11,Backend!$N$4:$N$11,0)))</f>
        <v>17.495947736279845</v>
      </c>
      <c r="AD11" s="826">
        <f>'O&amp;M_Mapped'!AD12*VLOOKUP('O&amp;M_Mapped'!AD$17,Backend!$A$3:$K$61,INDEX(Backend!$O$4:$O$11,MATCH('O&amp;M_Esclated'!$A11,Backend!$N$4:$N$11,0)))</f>
        <v>17.495947736279845</v>
      </c>
      <c r="AE11" s="821">
        <f>'O&amp;M_Mapped'!AE12*VLOOKUP('O&amp;M_Mapped'!AE$17,Backend!$A$3:$K$61,INDEX(Backend!$O$4:$O$11,MATCH('O&amp;M_Esclated'!$A11,Backend!$N$4:$N$11,0)))</f>
        <v>20.961525684898746</v>
      </c>
      <c r="AF11" s="821">
        <f>'O&amp;M_Mapped'!AF12*VLOOKUP('O&amp;M_Mapped'!AF$17,Backend!$A$3:$K$61,INDEX(Backend!$O$4:$O$11,MATCH('O&amp;M_Esclated'!$A11,Backend!$N$4:$N$11,0)))</f>
        <v>21.338775108854005</v>
      </c>
      <c r="AG11" s="821">
        <f>'O&amp;M_Mapped'!AG12*VLOOKUP('O&amp;M_Mapped'!AG$17,Backend!$A$3:$K$61,INDEX(Backend!$O$4:$O$11,MATCH('O&amp;M_Esclated'!$A11,Backend!$N$4:$N$11,0)))</f>
        <v>21.338775108854005</v>
      </c>
      <c r="AH11" s="826">
        <f>'O&amp;M_Mapped'!AH12*VLOOKUP('O&amp;M_Mapped'!AH$17,Backend!$A$3:$K$61,INDEX(Backend!$O$4:$O$11,MATCH('O&amp;M_Esclated'!$A11,Backend!$N$4:$N$11,0)))</f>
        <v>21.416159606075599</v>
      </c>
      <c r="AI11" s="821">
        <f>'O&amp;M_Mapped'!AI12*VLOOKUP('O&amp;M_Mapped'!AI$17,Backend!$A$3:$K$61,INDEX(Backend!$O$4:$O$11,MATCH('O&amp;M_Esclated'!$A11,Backend!$N$4:$N$11,0)))</f>
        <v>20.882967585024517</v>
      </c>
      <c r="AJ11" s="821">
        <f>'O&amp;M_Mapped'!AJ12*VLOOKUP('O&amp;M_Mapped'!AJ$17,Backend!$A$3:$K$61,INDEX(Backend!$O$4:$O$11,MATCH('O&amp;M_Esclated'!$A11,Backend!$N$4:$N$11,0)))</f>
        <v>18.249079781507913</v>
      </c>
      <c r="AK11" s="826">
        <f>'O&amp;M_Mapped'!AK12*VLOOKUP('O&amp;M_Mapped'!AK$17,Backend!$A$3:$K$61,INDEX(Backend!$O$4:$O$11,MATCH('O&amp;M_Esclated'!$A11,Backend!$N$4:$N$11,0)))</f>
        <v>17.120270722857938</v>
      </c>
      <c r="AL11" s="826">
        <f>'O&amp;M_Mapped'!AL12*VLOOKUP('O&amp;M_Mapped'!AL$17,Backend!$A$3:$K$61,INDEX(Backend!$O$4:$O$11,MATCH('O&amp;M_Esclated'!$A11,Backend!$N$4:$N$11,0)))</f>
        <v>0</v>
      </c>
      <c r="AM11" s="826">
        <f>'O&amp;M_Mapped'!AM12*VLOOKUP('O&amp;M_Mapped'!AM$17,Backend!$A$3:$K$61,INDEX(Backend!$O$4:$O$11,MATCH('O&amp;M_Esclated'!$A11,Backend!$N$4:$N$11,0)))</f>
        <v>8.6535223975851014</v>
      </c>
      <c r="AN11" s="821">
        <f>'O&amp;M_Mapped'!AN12*VLOOKUP('O&amp;M_Mapped'!AN$17,Backend!$A$3:$K$61,INDEX(Backend!$O$4:$O$11,MATCH('O&amp;M_Esclated'!$A11,Backend!$N$4:$N$11,0)))</f>
        <v>25.190870957901158</v>
      </c>
      <c r="AO11" s="821">
        <f>'O&amp;M_Mapped'!AO12*VLOOKUP('O&amp;M_Mapped'!AO$17,Backend!$A$3:$K$61,INDEX(Backend!$O$4:$O$11,MATCH('O&amp;M_Esclated'!$A11,Backend!$N$4:$N$11,0)))</f>
        <v>22.31191427699817</v>
      </c>
      <c r="AP11" s="822">
        <f>'O&amp;M_Mapped'!AP12*VLOOKUP('O&amp;M_Mapped'!AP$17,Backend!$A$3:$K$61,INDEX(Backend!$O$4:$O$11,MATCH('O&amp;M_Esclated'!$A11,Backend!$N$4:$N$11,0)))</f>
        <v>22.31191427699817</v>
      </c>
      <c r="AU11" s="840">
        <f t="shared" si="0"/>
        <v>18.024652500427873</v>
      </c>
      <c r="AW11" s="845" cm="1">
        <f t="array" ref="AW11">QUARTILE(_xlfn._xlws.FILTER(D11:AP11,D11:AP11&gt;0),1)</f>
        <v>11.303859048459655</v>
      </c>
      <c r="AX11" s="846" cm="1">
        <f t="array" ref="AX11">QUARTILE(_xlfn._xlws.FILTER(D11:AP11,D11:AP11&gt;0),2)</f>
        <v>17.495947736279845</v>
      </c>
      <c r="AY11" s="847" cm="1">
        <f t="array" ref="AY11">QUARTILE(_xlfn._xlws.FILTER(D11:AP11,D11:AP11&gt;0),3)</f>
        <v>22.465260087560747</v>
      </c>
    </row>
    <row r="12" spans="1:51" x14ac:dyDescent="0.25">
      <c r="A12" s="111" t="s">
        <v>589</v>
      </c>
      <c r="C12" s="16" t="s">
        <v>568</v>
      </c>
      <c r="D12" s="820">
        <f>'O&amp;M_Mapped'!D13*VLOOKUP('O&amp;M_Mapped'!D$17,Backend!$A$3:$K$61,INDEX(Backend!$O$4:$O$11,MATCH('O&amp;M_Esclated'!$A12,Backend!$N$4:$N$11,0)))</f>
        <v>0</v>
      </c>
      <c r="E12" s="821">
        <f>'O&amp;M_Mapped'!E13*VLOOKUP('O&amp;M_Mapped'!E$17,Backend!$A$3:$K$61,INDEX(Backend!$O$4:$O$11,MATCH('O&amp;M_Esclated'!$A12,Backend!$N$4:$N$11,0)))</f>
        <v>0</v>
      </c>
      <c r="F12" s="826">
        <f>'O&amp;M_Mapped'!F13*VLOOKUP('O&amp;M_Mapped'!F$17,Backend!$A$3:$K$61,INDEX(Backend!$O$4:$O$11,MATCH('O&amp;M_Esclated'!$A12,Backend!$N$4:$N$11,0)))</f>
        <v>0</v>
      </c>
      <c r="G12" s="821">
        <f>'O&amp;M_Mapped'!G13*VLOOKUP('O&amp;M_Mapped'!G$17,Backend!$A$3:$K$61,INDEX(Backend!$O$4:$O$11,MATCH('O&amp;M_Esclated'!$A12,Backend!$N$4:$N$11,0)))</f>
        <v>0</v>
      </c>
      <c r="H12" s="821">
        <f>'O&amp;M_Mapped'!H13*VLOOKUP('O&amp;M_Mapped'!H$17,Backend!$A$3:$K$61,INDEX(Backend!$O$4:$O$11,MATCH('O&amp;M_Esclated'!$A12,Backend!$N$4:$N$11,0)))</f>
        <v>0</v>
      </c>
      <c r="I12" s="826">
        <f>'O&amp;M_Mapped'!I13*VLOOKUP('O&amp;M_Mapped'!I$17,Backend!$A$3:$K$61,INDEX(Backend!$O$4:$O$11,MATCH('O&amp;M_Esclated'!$A12,Backend!$N$4:$N$11,0)))</f>
        <v>0</v>
      </c>
      <c r="J12" s="821">
        <f>'O&amp;M_Mapped'!J13*VLOOKUP('O&amp;M_Mapped'!J$17,Backend!$A$3:$K$61,INDEX(Backend!$O$4:$O$11,MATCH('O&amp;M_Esclated'!$A12,Backend!$N$4:$N$11,0)))</f>
        <v>0</v>
      </c>
      <c r="K12" s="821">
        <f>'O&amp;M_Mapped'!K13*VLOOKUP('O&amp;M_Mapped'!K$17,Backend!$A$3:$K$61,INDEX(Backend!$O$4:$O$11,MATCH('O&amp;M_Esclated'!$A12,Backend!$N$4:$N$11,0)))</f>
        <v>0</v>
      </c>
      <c r="L12" s="826">
        <f>'O&amp;M_Mapped'!L13*VLOOKUP('O&amp;M_Mapped'!L$17,Backend!$A$3:$K$61,INDEX(Backend!$O$4:$O$11,MATCH('O&amp;M_Esclated'!$A12,Backend!$N$4:$N$11,0)))</f>
        <v>0</v>
      </c>
      <c r="M12" s="821">
        <f>'O&amp;M_Mapped'!M13*VLOOKUP('O&amp;M_Mapped'!M$17,Backend!$A$3:$K$61,INDEX(Backend!$O$4:$O$11,MATCH('O&amp;M_Esclated'!$A12,Backend!$N$4:$N$11,0)))</f>
        <v>0</v>
      </c>
      <c r="N12" s="821">
        <f>'O&amp;M_Mapped'!N13*VLOOKUP('O&amp;M_Mapped'!N$17,Backend!$A$3:$K$61,INDEX(Backend!$O$4:$O$11,MATCH('O&amp;M_Esclated'!$A12,Backend!$N$4:$N$11,0)))</f>
        <v>0</v>
      </c>
      <c r="O12" s="826">
        <f>'O&amp;M_Mapped'!O13*VLOOKUP('O&amp;M_Mapped'!O$17,Backend!$A$3:$K$61,INDEX(Backend!$O$4:$O$11,MATCH('O&amp;M_Esclated'!$A12,Backend!$N$4:$N$11,0)))</f>
        <v>0</v>
      </c>
      <c r="P12" s="821">
        <f>'O&amp;M_Mapped'!P13*VLOOKUP('O&amp;M_Mapped'!P$17,Backend!$A$3:$K$61,INDEX(Backend!$O$4:$O$11,MATCH('O&amp;M_Esclated'!$A12,Backend!$N$4:$N$11,0)))</f>
        <v>0</v>
      </c>
      <c r="Q12" s="821">
        <f>'O&amp;M_Mapped'!Q13*VLOOKUP('O&amp;M_Mapped'!Q$17,Backend!$A$3:$K$61,INDEX(Backend!$O$4:$O$11,MATCH('O&amp;M_Esclated'!$A12,Backend!$N$4:$N$11,0)))</f>
        <v>0</v>
      </c>
      <c r="R12" s="826">
        <f>'O&amp;M_Mapped'!R13*VLOOKUP('O&amp;M_Mapped'!R$17,Backend!$A$3:$K$61,INDEX(Backend!$O$4:$O$11,MATCH('O&amp;M_Esclated'!$A12,Backend!$N$4:$N$11,0)))</f>
        <v>0</v>
      </c>
      <c r="S12" s="821">
        <f>'O&amp;M_Mapped'!S13*VLOOKUP('O&amp;M_Mapped'!S$17,Backend!$A$3:$K$61,INDEX(Backend!$O$4:$O$11,MATCH('O&amp;M_Esclated'!$A12,Backend!$N$4:$N$11,0)))</f>
        <v>0</v>
      </c>
      <c r="T12" s="821">
        <f>'O&amp;M_Mapped'!T13*VLOOKUP('O&amp;M_Mapped'!T$17,Backend!$A$3:$K$61,INDEX(Backend!$O$4:$O$11,MATCH('O&amp;M_Esclated'!$A12,Backend!$N$4:$N$11,0)))</f>
        <v>0</v>
      </c>
      <c r="U12" s="821">
        <f>'O&amp;M_Mapped'!U13*VLOOKUP('O&amp;M_Mapped'!U$17,Backend!$A$3:$K$61,INDEX(Backend!$O$4:$O$11,MATCH('O&amp;M_Esclated'!$A12,Backend!$N$4:$N$11,0)))</f>
        <v>0</v>
      </c>
      <c r="V12" s="826">
        <f>'O&amp;M_Mapped'!V13*VLOOKUP('O&amp;M_Mapped'!V$17,Backend!$A$3:$K$61,INDEX(Backend!$O$4:$O$11,MATCH('O&amp;M_Esclated'!$A12,Backend!$N$4:$N$11,0)))</f>
        <v>0</v>
      </c>
      <c r="W12" s="821">
        <f>'O&amp;M_Mapped'!W13*VLOOKUP('O&amp;M_Mapped'!W$17,Backend!$A$3:$K$61,INDEX(Backend!$O$4:$O$11,MATCH('O&amp;M_Esclated'!$A12,Backend!$N$4:$N$11,0)))</f>
        <v>0</v>
      </c>
      <c r="X12" s="826">
        <f>'O&amp;M_Mapped'!X13*VLOOKUP('O&amp;M_Mapped'!X$17,Backend!$A$3:$K$61,INDEX(Backend!$O$4:$O$11,MATCH('O&amp;M_Esclated'!$A12,Backend!$N$4:$N$11,0)))</f>
        <v>0</v>
      </c>
      <c r="Y12" s="821">
        <f>'O&amp;M_Mapped'!Y13*VLOOKUP('O&amp;M_Mapped'!Y$17,Backend!$A$3:$K$61,INDEX(Backend!$O$4:$O$11,MATCH('O&amp;M_Esclated'!$A12,Backend!$N$4:$N$11,0)))</f>
        <v>0</v>
      </c>
      <c r="Z12" s="821">
        <f>'O&amp;M_Mapped'!Z13*VLOOKUP('O&amp;M_Mapped'!Z$17,Backend!$A$3:$K$61,INDEX(Backend!$O$4:$O$11,MATCH('O&amp;M_Esclated'!$A12,Backend!$N$4:$N$11,0)))</f>
        <v>0</v>
      </c>
      <c r="AA12" s="821">
        <f>'O&amp;M_Mapped'!AA13*VLOOKUP('O&amp;M_Mapped'!AA$17,Backend!$A$3:$K$61,INDEX(Backend!$O$4:$O$11,MATCH('O&amp;M_Esclated'!$A12,Backend!$N$4:$N$11,0)))</f>
        <v>0</v>
      </c>
      <c r="AB12" s="821">
        <f>'O&amp;M_Mapped'!AB13*VLOOKUP('O&amp;M_Mapped'!AB$17,Backend!$A$3:$K$61,INDEX(Backend!$O$4:$O$11,MATCH('O&amp;M_Esclated'!$A12,Backend!$N$4:$N$11,0)))</f>
        <v>0</v>
      </c>
      <c r="AC12" s="821">
        <f>'O&amp;M_Mapped'!AC13*VLOOKUP('O&amp;M_Mapped'!AC$17,Backend!$A$3:$K$61,INDEX(Backend!$O$4:$O$11,MATCH('O&amp;M_Esclated'!$A12,Backend!$N$4:$N$11,0)))</f>
        <v>0</v>
      </c>
      <c r="AD12" s="826">
        <f>'O&amp;M_Mapped'!AD13*VLOOKUP('O&amp;M_Mapped'!AD$17,Backend!$A$3:$K$61,INDEX(Backend!$O$4:$O$11,MATCH('O&amp;M_Esclated'!$A12,Backend!$N$4:$N$11,0)))</f>
        <v>0</v>
      </c>
      <c r="AE12" s="821">
        <f>'O&amp;M_Mapped'!AE13*VLOOKUP('O&amp;M_Mapped'!AE$17,Backend!$A$3:$K$61,INDEX(Backend!$O$4:$O$11,MATCH('O&amp;M_Esclated'!$A12,Backend!$N$4:$N$11,0)))</f>
        <v>0</v>
      </c>
      <c r="AF12" s="821">
        <f>'O&amp;M_Mapped'!AF13*VLOOKUP('O&amp;M_Mapped'!AF$17,Backend!$A$3:$K$61,INDEX(Backend!$O$4:$O$11,MATCH('O&amp;M_Esclated'!$A12,Backend!$N$4:$N$11,0)))</f>
        <v>0</v>
      </c>
      <c r="AG12" s="821">
        <f>'O&amp;M_Mapped'!AG13*VLOOKUP('O&amp;M_Mapped'!AG$17,Backend!$A$3:$K$61,INDEX(Backend!$O$4:$O$11,MATCH('O&amp;M_Esclated'!$A12,Backend!$N$4:$N$11,0)))</f>
        <v>0</v>
      </c>
      <c r="AH12" s="826">
        <f>'O&amp;M_Mapped'!AH13*VLOOKUP('O&amp;M_Mapped'!AH$17,Backend!$A$3:$K$61,INDEX(Backend!$O$4:$O$11,MATCH('O&amp;M_Esclated'!$A12,Backend!$N$4:$N$11,0)))</f>
        <v>0</v>
      </c>
      <c r="AI12" s="821">
        <f>'O&amp;M_Mapped'!AI13*VLOOKUP('O&amp;M_Mapped'!AI$17,Backend!$A$3:$K$61,INDEX(Backend!$O$4:$O$11,MATCH('O&amp;M_Esclated'!$A12,Backend!$N$4:$N$11,0)))</f>
        <v>2.3704990231649452</v>
      </c>
      <c r="AJ12" s="821">
        <f>'O&amp;M_Mapped'!AJ13*VLOOKUP('O&amp;M_Mapped'!AJ$17,Backend!$A$3:$K$61,INDEX(Backend!$O$4:$O$11,MATCH('O&amp;M_Esclated'!$A12,Backend!$N$4:$N$11,0)))</f>
        <v>2.3893125074757782</v>
      </c>
      <c r="AK12" s="826">
        <f>'O&amp;M_Mapped'!AK13*VLOOKUP('O&amp;M_Mapped'!AK$17,Backend!$A$3:$K$61,INDEX(Backend!$O$4:$O$11,MATCH('O&amp;M_Esclated'!$A12,Backend!$N$4:$N$11,0)))</f>
        <v>2.4081259917866111</v>
      </c>
      <c r="AL12" s="826">
        <f>'O&amp;M_Mapped'!AL13*VLOOKUP('O&amp;M_Mapped'!AL$17,Backend!$A$3:$K$61,INDEX(Backend!$O$4:$O$11,MATCH('O&amp;M_Esclated'!$A12,Backend!$N$4:$N$11,0)))</f>
        <v>0</v>
      </c>
      <c r="AM12" s="826">
        <f>'O&amp;M_Mapped'!AM13*VLOOKUP('O&amp;M_Mapped'!AM$17,Backend!$A$3:$K$61,INDEX(Backend!$O$4:$O$11,MATCH('O&amp;M_Esclated'!$A12,Backend!$N$4:$N$11,0)))</f>
        <v>0</v>
      </c>
      <c r="AN12" s="821">
        <f>'O&amp;M_Mapped'!AN13*VLOOKUP('O&amp;M_Mapped'!AN$17,Backend!$A$3:$K$61,INDEX(Backend!$O$4:$O$11,MATCH('O&amp;M_Esclated'!$A12,Backend!$N$4:$N$11,0)))</f>
        <v>0</v>
      </c>
      <c r="AO12" s="821">
        <f>'O&amp;M_Mapped'!AO13*VLOOKUP('O&amp;M_Mapped'!AO$17,Backend!$A$3:$K$61,INDEX(Backend!$O$4:$O$11,MATCH('O&amp;M_Esclated'!$A12,Backend!$N$4:$N$11,0)))</f>
        <v>0</v>
      </c>
      <c r="AP12" s="822">
        <f>'O&amp;M_Mapped'!AP13*VLOOKUP('O&amp;M_Mapped'!AP$17,Backend!$A$3:$K$61,INDEX(Backend!$O$4:$O$11,MATCH('O&amp;M_Esclated'!$A12,Backend!$N$4:$N$11,0)))</f>
        <v>0</v>
      </c>
      <c r="AU12" s="840">
        <f t="shared" si="0"/>
        <v>2.3893125074757782</v>
      </c>
      <c r="AW12" s="845" cm="1">
        <f t="array" ref="AW12">QUARTILE(_xlfn._xlws.FILTER(D12:AP12,D12:AP12&gt;0),1)</f>
        <v>2.3799057653203617</v>
      </c>
      <c r="AX12" s="846" cm="1">
        <f t="array" ref="AX12">QUARTILE(_xlfn._xlws.FILTER(D12:AP12,D12:AP12&gt;0),2)</f>
        <v>2.3893125074757782</v>
      </c>
      <c r="AY12" s="847" cm="1">
        <f t="array" ref="AY12">QUARTILE(_xlfn._xlws.FILTER(D12:AP12,D12:AP12&gt;0),3)</f>
        <v>2.3987192496311946</v>
      </c>
    </row>
    <row r="13" spans="1:51" ht="15.95" customHeight="1" thickBot="1" x14ac:dyDescent="0.3">
      <c r="C13" s="16" t="s">
        <v>569</v>
      </c>
      <c r="D13" s="823">
        <f>'O&amp;M_Mapped'!D14</f>
        <v>0</v>
      </c>
      <c r="E13" s="824">
        <f>'O&amp;M_Mapped'!E14</f>
        <v>0</v>
      </c>
      <c r="F13" s="827">
        <f>'O&amp;M_Mapped'!F14</f>
        <v>0</v>
      </c>
      <c r="G13" s="824">
        <f>'O&amp;M_Mapped'!G14</f>
        <v>0</v>
      </c>
      <c r="H13" s="824">
        <f>'O&amp;M_Mapped'!H14</f>
        <v>0</v>
      </c>
      <c r="I13" s="827">
        <f>'O&amp;M_Mapped'!I14</f>
        <v>0</v>
      </c>
      <c r="J13" s="824">
        <f>'O&amp;M_Mapped'!J14</f>
        <v>0</v>
      </c>
      <c r="K13" s="824">
        <f>'O&amp;M_Mapped'!K14</f>
        <v>1</v>
      </c>
      <c r="L13" s="827">
        <f>'O&amp;M_Mapped'!L14</f>
        <v>0</v>
      </c>
      <c r="M13" s="824">
        <f>'O&amp;M_Mapped'!M14</f>
        <v>0</v>
      </c>
      <c r="N13" s="824">
        <f>'O&amp;M_Mapped'!N14</f>
        <v>1</v>
      </c>
      <c r="O13" s="827">
        <f>'O&amp;M_Mapped'!O14</f>
        <v>0</v>
      </c>
      <c r="P13" s="824">
        <f>'O&amp;M_Mapped'!P14</f>
        <v>0</v>
      </c>
      <c r="Q13" s="824">
        <f>'O&amp;M_Mapped'!Q14</f>
        <v>1</v>
      </c>
      <c r="R13" s="827">
        <f>'O&amp;M_Mapped'!R14</f>
        <v>0</v>
      </c>
      <c r="S13" s="824">
        <f>'O&amp;M_Mapped'!S14</f>
        <v>0</v>
      </c>
      <c r="T13" s="824">
        <f>'O&amp;M_Mapped'!T14</f>
        <v>0</v>
      </c>
      <c r="U13" s="824">
        <f>'O&amp;M_Mapped'!U14</f>
        <v>0</v>
      </c>
      <c r="V13" s="827">
        <f>'O&amp;M_Mapped'!V14</f>
        <v>0</v>
      </c>
      <c r="W13" s="824">
        <f>'O&amp;M_Mapped'!W14</f>
        <v>0</v>
      </c>
      <c r="X13" s="827">
        <f>'O&amp;M_Mapped'!X14</f>
        <v>0</v>
      </c>
      <c r="Y13" s="824">
        <f>'O&amp;M_Mapped'!Y14</f>
        <v>0</v>
      </c>
      <c r="Z13" s="824">
        <f>'O&amp;M_Mapped'!Z14</f>
        <v>0</v>
      </c>
      <c r="AA13" s="824">
        <f>'O&amp;M_Mapped'!AA14</f>
        <v>0</v>
      </c>
      <c r="AB13" s="824">
        <f>'O&amp;M_Mapped'!AB14</f>
        <v>0</v>
      </c>
      <c r="AC13" s="824">
        <f>'O&amp;M_Mapped'!AC14</f>
        <v>0</v>
      </c>
      <c r="AD13" s="827">
        <f>'O&amp;M_Mapped'!AD14</f>
        <v>0</v>
      </c>
      <c r="AE13" s="824">
        <f>'O&amp;M_Mapped'!AE14</f>
        <v>0</v>
      </c>
      <c r="AF13" s="824">
        <f>'O&amp;M_Mapped'!AF14</f>
        <v>0</v>
      </c>
      <c r="AG13" s="824">
        <f>'O&amp;M_Mapped'!AG14</f>
        <v>0</v>
      </c>
      <c r="AH13" s="827">
        <f>'O&amp;M_Mapped'!AH14</f>
        <v>0</v>
      </c>
      <c r="AI13" s="824">
        <f>'O&amp;M_Mapped'!AI14</f>
        <v>0</v>
      </c>
      <c r="AJ13" s="824">
        <f>'O&amp;M_Mapped'!AJ14</f>
        <v>0</v>
      </c>
      <c r="AK13" s="827">
        <f>'O&amp;M_Mapped'!AK14</f>
        <v>0</v>
      </c>
      <c r="AL13" s="827">
        <f>'O&amp;M_Mapped'!AL14</f>
        <v>0</v>
      </c>
      <c r="AM13" s="827">
        <f>'O&amp;M_Mapped'!AM14</f>
        <v>0</v>
      </c>
      <c r="AN13" s="824">
        <f>'O&amp;M_Mapped'!AN14</f>
        <v>0</v>
      </c>
      <c r="AO13" s="824">
        <f>'O&amp;M_Mapped'!AO14</f>
        <v>0</v>
      </c>
      <c r="AP13" s="825">
        <f>'O&amp;M_Mapped'!AP14</f>
        <v>0</v>
      </c>
      <c r="AU13" s="841">
        <f t="shared" si="0"/>
        <v>1</v>
      </c>
      <c r="AW13" s="850" cm="1">
        <f t="array" ref="AW13">QUARTILE(_xlfn._xlws.FILTER(D13:AP13,D13:AP13&gt;0),1)</f>
        <v>1</v>
      </c>
      <c r="AX13" s="851" cm="1">
        <f t="array" ref="AX13">QUARTILE(_xlfn._xlws.FILTER(D13:AP13,D13:AP13&gt;0),2)</f>
        <v>1</v>
      </c>
      <c r="AY13" s="852" cm="1">
        <f t="array" ref="AY13">QUARTILE(_xlfn._xlws.FILTER(D13:AP13,D13:AP13&gt;0),3)</f>
        <v>1</v>
      </c>
    </row>
    <row r="15" spans="1:51" x14ac:dyDescent="0.25">
      <c r="C15" s="166"/>
      <c r="S15" s="291"/>
      <c r="T15" s="291"/>
      <c r="U15" s="291"/>
      <c r="V15" s="291"/>
      <c r="W15" s="291"/>
      <c r="X15" s="291"/>
      <c r="AW15" s="165"/>
    </row>
    <row r="16" spans="1:51" x14ac:dyDescent="0.25">
      <c r="C16" s="16"/>
      <c r="S16" s="16"/>
      <c r="T16" s="16"/>
      <c r="U16" s="16"/>
      <c r="V16" s="16"/>
      <c r="X16" s="127"/>
      <c r="Y16" s="127"/>
      <c r="Z16" s="127"/>
      <c r="AA16" s="127"/>
      <c r="AB16" s="127"/>
      <c r="AC16" s="127"/>
      <c r="AD16" s="127"/>
      <c r="AE16" s="127"/>
      <c r="AF16" s="127"/>
      <c r="AG16" s="127"/>
      <c r="AT16" s="16"/>
      <c r="AU16" s="165"/>
    </row>
    <row r="17" spans="3:51" ht="27" thickBot="1" x14ac:dyDescent="0.45">
      <c r="M17" s="828" t="s">
        <v>591</v>
      </c>
      <c r="AT17" s="16"/>
      <c r="AU17" s="165"/>
      <c r="AW17" s="15" t="s">
        <v>255</v>
      </c>
      <c r="AX17" s="15" t="s">
        <v>256</v>
      </c>
      <c r="AY17" s="15" t="s">
        <v>257</v>
      </c>
    </row>
    <row r="18" spans="3:51" x14ac:dyDescent="0.25">
      <c r="C18" s="17" t="s">
        <v>559</v>
      </c>
      <c r="D18" s="30"/>
      <c r="E18" s="134"/>
      <c r="F18" s="134"/>
      <c r="G18" s="134"/>
      <c r="H18" s="134"/>
      <c r="I18" s="134"/>
      <c r="J18" s="134"/>
      <c r="K18" s="134"/>
      <c r="L18" s="830"/>
      <c r="M18" s="134"/>
      <c r="N18" s="134"/>
      <c r="O18" s="134"/>
      <c r="P18" s="831">
        <f t="shared" ref="P18:AD27" si="1">P4</f>
        <v>0</v>
      </c>
      <c r="Q18" s="831">
        <f t="shared" si="1"/>
        <v>0</v>
      </c>
      <c r="R18" s="831">
        <f t="shared" si="1"/>
        <v>0</v>
      </c>
      <c r="S18" s="831">
        <f t="shared" si="1"/>
        <v>0</v>
      </c>
      <c r="T18" s="831">
        <f t="shared" si="1"/>
        <v>0</v>
      </c>
      <c r="U18" s="831">
        <f t="shared" si="1"/>
        <v>0</v>
      </c>
      <c r="V18" s="831">
        <f t="shared" si="1"/>
        <v>0</v>
      </c>
      <c r="W18" s="831">
        <f t="shared" si="1"/>
        <v>0</v>
      </c>
      <c r="X18" s="831">
        <f t="shared" si="1"/>
        <v>0</v>
      </c>
      <c r="Y18" s="831">
        <f t="shared" si="1"/>
        <v>0</v>
      </c>
      <c r="Z18" s="831">
        <f t="shared" si="1"/>
        <v>0</v>
      </c>
      <c r="AA18" s="831">
        <f t="shared" si="1"/>
        <v>0</v>
      </c>
      <c r="AB18" s="831">
        <f t="shared" si="1"/>
        <v>0</v>
      </c>
      <c r="AC18" s="831">
        <f t="shared" si="1"/>
        <v>0</v>
      </c>
      <c r="AD18" s="831">
        <f t="shared" si="1"/>
        <v>0</v>
      </c>
      <c r="AE18" s="838"/>
      <c r="AF18" s="838"/>
      <c r="AG18" s="838"/>
      <c r="AH18" s="134"/>
      <c r="AI18" s="831">
        <f t="shared" ref="AI18:AK27" si="2">AI4</f>
        <v>2.8947406479876645</v>
      </c>
      <c r="AJ18" s="831">
        <f t="shared" si="2"/>
        <v>2.566190158290627</v>
      </c>
      <c r="AK18" s="831">
        <f t="shared" si="2"/>
        <v>2.4201145569007374</v>
      </c>
      <c r="AL18" s="134"/>
      <c r="AM18" s="134"/>
      <c r="AN18" s="134"/>
      <c r="AO18" s="134"/>
      <c r="AP18" s="135"/>
      <c r="AW18" s="856" cm="1">
        <f t="array" ref="AW18">QUARTILE(_xlfn._xlws.FILTER(D18:AP18,D18:AP18&gt;0),1)</f>
        <v>2.4931523575956822</v>
      </c>
      <c r="AX18" s="803" cm="1">
        <f t="array" ref="AX18">QUARTILE(_xlfn._xlws.FILTER(D18:AP18,D18:AP18&gt;0),2)</f>
        <v>2.566190158290627</v>
      </c>
      <c r="AY18" s="832" cm="1">
        <f t="array" ref="AY18">QUARTILE(_xlfn._xlws.FILTER(D18:AP18,D18:AP18&gt;0),3)</f>
        <v>2.7304654031391458</v>
      </c>
    </row>
    <row r="19" spans="3:51" x14ac:dyDescent="0.25">
      <c r="C19" s="17" t="s">
        <v>560</v>
      </c>
      <c r="D19" s="31"/>
      <c r="L19" s="17"/>
      <c r="P19" s="165">
        <f t="shared" si="1"/>
        <v>0</v>
      </c>
      <c r="Q19" s="165">
        <f t="shared" si="1"/>
        <v>0</v>
      </c>
      <c r="R19" s="165">
        <f t="shared" si="1"/>
        <v>0</v>
      </c>
      <c r="S19" s="165">
        <f t="shared" si="1"/>
        <v>0</v>
      </c>
      <c r="T19" s="165">
        <f t="shared" si="1"/>
        <v>0</v>
      </c>
      <c r="U19" s="165">
        <f t="shared" si="1"/>
        <v>0</v>
      </c>
      <c r="V19" s="165">
        <f t="shared" si="1"/>
        <v>0</v>
      </c>
      <c r="W19" s="165">
        <f t="shared" si="1"/>
        <v>0</v>
      </c>
      <c r="X19" s="165">
        <f t="shared" si="1"/>
        <v>0</v>
      </c>
      <c r="Y19" s="165">
        <f t="shared" si="1"/>
        <v>0</v>
      </c>
      <c r="Z19" s="165">
        <f t="shared" si="1"/>
        <v>0</v>
      </c>
      <c r="AA19" s="165">
        <f t="shared" si="1"/>
        <v>0</v>
      </c>
      <c r="AB19" s="165">
        <f t="shared" si="1"/>
        <v>0</v>
      </c>
      <c r="AC19" s="165">
        <f t="shared" si="1"/>
        <v>0</v>
      </c>
      <c r="AD19" s="165">
        <f t="shared" si="1"/>
        <v>0</v>
      </c>
      <c r="AE19" s="18"/>
      <c r="AF19" s="18"/>
      <c r="AG19" s="18"/>
      <c r="AI19" s="165">
        <f t="shared" si="2"/>
        <v>115.09054011950883</v>
      </c>
      <c r="AJ19" s="165">
        <f t="shared" si="2"/>
        <v>88.945117106444812</v>
      </c>
      <c r="AK19" s="165">
        <f t="shared" si="2"/>
        <v>73.212640359918765</v>
      </c>
      <c r="AP19" s="108"/>
      <c r="AW19" s="784" cm="1">
        <f t="array" ref="AW19">QUARTILE(_xlfn._xlws.FILTER(D19:AP19,D19:AP19&gt;0),1)</f>
        <v>81.078878733181796</v>
      </c>
      <c r="AX19" s="785" cm="1">
        <f t="array" ref="AX19">QUARTILE(_xlfn._xlws.FILTER(D19:AP19,D19:AP19&gt;0),2)</f>
        <v>88.945117106444812</v>
      </c>
      <c r="AY19" s="833" cm="1">
        <f t="array" ref="AY19">QUARTILE(_xlfn._xlws.FILTER(D19:AP19,D19:AP19&gt;0),3)</f>
        <v>102.01782861297681</v>
      </c>
    </row>
    <row r="20" spans="3:51" x14ac:dyDescent="0.25">
      <c r="C20" s="17" t="s">
        <v>561</v>
      </c>
      <c r="D20" s="31"/>
      <c r="L20" s="17"/>
      <c r="P20" s="165">
        <f t="shared" si="1"/>
        <v>0</v>
      </c>
      <c r="Q20" s="165">
        <f t="shared" si="1"/>
        <v>0</v>
      </c>
      <c r="R20" s="165">
        <f t="shared" si="1"/>
        <v>0</v>
      </c>
      <c r="S20" s="165">
        <f t="shared" si="1"/>
        <v>0</v>
      </c>
      <c r="T20" s="165">
        <f t="shared" si="1"/>
        <v>0</v>
      </c>
      <c r="U20" s="165">
        <f t="shared" si="1"/>
        <v>0</v>
      </c>
      <c r="V20" s="165">
        <f t="shared" si="1"/>
        <v>0</v>
      </c>
      <c r="W20" s="165">
        <f t="shared" si="1"/>
        <v>0</v>
      </c>
      <c r="X20" s="165">
        <f t="shared" si="1"/>
        <v>0</v>
      </c>
      <c r="Y20" s="165">
        <f t="shared" si="1"/>
        <v>0</v>
      </c>
      <c r="Z20" s="165">
        <f t="shared" si="1"/>
        <v>0</v>
      </c>
      <c r="AA20" s="165">
        <f t="shared" si="1"/>
        <v>0</v>
      </c>
      <c r="AB20" s="165">
        <f t="shared" si="1"/>
        <v>0</v>
      </c>
      <c r="AC20" s="165">
        <f t="shared" si="1"/>
        <v>0</v>
      </c>
      <c r="AD20" s="165">
        <f t="shared" si="1"/>
        <v>0</v>
      </c>
      <c r="AI20" s="165">
        <f t="shared" si="2"/>
        <v>14.172804219373736</v>
      </c>
      <c r="AJ20" s="165">
        <f t="shared" si="2"/>
        <v>10.953130723949304</v>
      </c>
      <c r="AK20" s="165">
        <f t="shared" si="2"/>
        <v>9.0157576559036574</v>
      </c>
      <c r="AP20" s="108"/>
      <c r="AW20" s="784" cm="1">
        <f t="array" ref="AW20">QUARTILE(_xlfn._xlws.FILTER(D20:AP20,D20:AP20&gt;0),1)</f>
        <v>9.9844441899264815</v>
      </c>
      <c r="AX20" s="785" cm="1">
        <f t="array" ref="AX20">QUARTILE(_xlfn._xlws.FILTER(D20:AP20,D20:AP20&gt;0),2)</f>
        <v>10.953130723949304</v>
      </c>
      <c r="AY20" s="833" cm="1">
        <f t="array" ref="AY20">QUARTILE(_xlfn._xlws.FILTER(D20:AP20,D20:AP20&gt;0),3)</f>
        <v>12.562967471661519</v>
      </c>
    </row>
    <row r="21" spans="3:51" x14ac:dyDescent="0.25">
      <c r="C21" s="16" t="s">
        <v>562</v>
      </c>
      <c r="D21" s="31"/>
      <c r="L21" s="16"/>
      <c r="P21" s="165">
        <f t="shared" si="1"/>
        <v>0</v>
      </c>
      <c r="Q21" s="165">
        <f t="shared" si="1"/>
        <v>10</v>
      </c>
      <c r="R21" s="165">
        <f t="shared" si="1"/>
        <v>0</v>
      </c>
      <c r="S21" s="165">
        <f t="shared" si="1"/>
        <v>0</v>
      </c>
      <c r="T21" s="165">
        <f t="shared" si="1"/>
        <v>0</v>
      </c>
      <c r="U21" s="165">
        <f t="shared" si="1"/>
        <v>0</v>
      </c>
      <c r="V21" s="165">
        <f t="shared" si="1"/>
        <v>0</v>
      </c>
      <c r="W21" s="165">
        <f t="shared" si="1"/>
        <v>0</v>
      </c>
      <c r="X21" s="165">
        <f t="shared" si="1"/>
        <v>0</v>
      </c>
      <c r="Y21" s="165">
        <f t="shared" si="1"/>
        <v>0</v>
      </c>
      <c r="Z21" s="165">
        <f t="shared" si="1"/>
        <v>0</v>
      </c>
      <c r="AA21" s="165">
        <f t="shared" si="1"/>
        <v>0</v>
      </c>
      <c r="AB21" s="165">
        <f t="shared" si="1"/>
        <v>0</v>
      </c>
      <c r="AC21" s="165">
        <f t="shared" si="1"/>
        <v>0</v>
      </c>
      <c r="AD21" s="165">
        <f t="shared" si="1"/>
        <v>0</v>
      </c>
      <c r="AI21" s="165">
        <f t="shared" si="2"/>
        <v>14.11690020437678</v>
      </c>
      <c r="AJ21" s="165">
        <f t="shared" si="2"/>
        <v>12.604567652419064</v>
      </c>
      <c r="AK21" s="165">
        <f t="shared" si="2"/>
        <v>11.69077275932079</v>
      </c>
      <c r="AP21" s="108"/>
      <c r="AW21" s="784" cm="1">
        <f t="array" ref="AW21">QUARTILE(_xlfn._xlws.FILTER(D21:AP21,D21:AP21&gt;0),1)</f>
        <v>11.268079569490592</v>
      </c>
      <c r="AX21" s="785" cm="1">
        <f t="array" ref="AX21">QUARTILE(_xlfn._xlws.FILTER(D21:AP21,D21:AP21&gt;0),2)</f>
        <v>12.147670205869927</v>
      </c>
      <c r="AY21" s="833" cm="1">
        <f t="array" ref="AY21">QUARTILE(_xlfn._xlws.FILTER(D21:AP21,D21:AP21&gt;0),3)</f>
        <v>12.982650790408492</v>
      </c>
    </row>
    <row r="22" spans="3:51" x14ac:dyDescent="0.25">
      <c r="C22" s="16" t="s">
        <v>563</v>
      </c>
      <c r="D22" s="31"/>
      <c r="L22" s="16"/>
      <c r="P22" s="165">
        <f t="shared" si="1"/>
        <v>0</v>
      </c>
      <c r="Q22" s="165">
        <f t="shared" si="1"/>
        <v>1.2314482323792071</v>
      </c>
      <c r="R22" s="165">
        <f t="shared" si="1"/>
        <v>0</v>
      </c>
      <c r="S22" s="165">
        <f t="shared" si="1"/>
        <v>1.1102037071022206</v>
      </c>
      <c r="T22" s="165">
        <f t="shared" si="1"/>
        <v>1.1102037071022206</v>
      </c>
      <c r="U22" s="165">
        <f t="shared" si="1"/>
        <v>1.1102037071022206</v>
      </c>
      <c r="V22" s="165">
        <f t="shared" si="1"/>
        <v>1.1102037071022206</v>
      </c>
      <c r="W22" s="165">
        <f t="shared" si="1"/>
        <v>0.29659517426273457</v>
      </c>
      <c r="X22" s="165">
        <f t="shared" si="1"/>
        <v>0.29659517426273457</v>
      </c>
      <c r="Y22" s="165">
        <f t="shared" si="1"/>
        <v>0</v>
      </c>
      <c r="Z22" s="165">
        <f t="shared" si="1"/>
        <v>0</v>
      </c>
      <c r="AA22" s="165">
        <f t="shared" si="1"/>
        <v>0</v>
      </c>
      <c r="AB22" s="165">
        <f t="shared" si="1"/>
        <v>0</v>
      </c>
      <c r="AC22" s="165">
        <f t="shared" si="1"/>
        <v>0</v>
      </c>
      <c r="AD22" s="165">
        <f t="shared" si="1"/>
        <v>0</v>
      </c>
      <c r="AI22" s="165">
        <f t="shared" si="2"/>
        <v>1.88134843108329</v>
      </c>
      <c r="AJ22" s="165">
        <f t="shared" si="2"/>
        <v>1.693213587974961</v>
      </c>
      <c r="AK22" s="165">
        <f t="shared" si="2"/>
        <v>1.843721462461624</v>
      </c>
      <c r="AP22" s="108"/>
      <c r="AW22" s="784" cm="1">
        <f t="array" ref="AW22">QUARTILE(_xlfn._xlws.FILTER(D22:AP22,D22:AP22&gt;0),1)</f>
        <v>1.1102037071022206</v>
      </c>
      <c r="AX22" s="785" cm="1">
        <f t="array" ref="AX22">QUARTILE(_xlfn._xlws.FILTER(D22:AP22,D22:AP22&gt;0),2)</f>
        <v>1.1102037071022206</v>
      </c>
      <c r="AY22" s="833" cm="1">
        <f t="array" ref="AY22">QUARTILE(_xlfn._xlws.FILTER(D22:AP22,D22:AP22&gt;0),3)</f>
        <v>1.5777722490760224</v>
      </c>
    </row>
    <row r="23" spans="3:51" x14ac:dyDescent="0.25">
      <c r="C23" s="16" t="s">
        <v>564</v>
      </c>
      <c r="D23" s="31"/>
      <c r="L23" s="16"/>
      <c r="P23" s="165">
        <f t="shared" si="1"/>
        <v>0</v>
      </c>
      <c r="Q23" s="165">
        <f t="shared" si="1"/>
        <v>14.06050276949297</v>
      </c>
      <c r="R23" s="165">
        <f t="shared" si="1"/>
        <v>0</v>
      </c>
      <c r="S23" s="165">
        <f t="shared" si="1"/>
        <v>0</v>
      </c>
      <c r="T23" s="165">
        <f t="shared" si="1"/>
        <v>0</v>
      </c>
      <c r="U23" s="165">
        <f t="shared" si="1"/>
        <v>0</v>
      </c>
      <c r="V23" s="165">
        <f t="shared" si="1"/>
        <v>0</v>
      </c>
      <c r="W23" s="165">
        <f t="shared" si="1"/>
        <v>0</v>
      </c>
      <c r="X23" s="165">
        <f t="shared" si="1"/>
        <v>0</v>
      </c>
      <c r="Y23" s="165">
        <f t="shared" si="1"/>
        <v>0</v>
      </c>
      <c r="Z23" s="165">
        <f t="shared" si="1"/>
        <v>0</v>
      </c>
      <c r="AA23" s="165">
        <f t="shared" si="1"/>
        <v>0</v>
      </c>
      <c r="AB23" s="165">
        <f t="shared" si="1"/>
        <v>0</v>
      </c>
      <c r="AC23" s="165">
        <f t="shared" si="1"/>
        <v>0</v>
      </c>
      <c r="AD23" s="165">
        <f t="shared" si="1"/>
        <v>0</v>
      </c>
      <c r="AI23" s="165">
        <f t="shared" si="2"/>
        <v>0</v>
      </c>
      <c r="AJ23" s="165">
        <f t="shared" si="2"/>
        <v>0</v>
      </c>
      <c r="AK23" s="165">
        <f t="shared" si="2"/>
        <v>0</v>
      </c>
      <c r="AP23" s="108"/>
      <c r="AW23" s="784" cm="1">
        <f t="array" ref="AW23">QUARTILE(_xlfn._xlws.FILTER(D23:AP23,D23:AP23&gt;0),1)</f>
        <v>14.06050276949297</v>
      </c>
      <c r="AX23" s="785" cm="1">
        <f t="array" ref="AX23">QUARTILE(_xlfn._xlws.FILTER(D23:AP23,D23:AP23&gt;0),2)</f>
        <v>14.06050276949297</v>
      </c>
      <c r="AY23" s="833" cm="1">
        <f t="array" ref="AY23">QUARTILE(_xlfn._xlws.FILTER(D23:AP23,D23:AP23&gt;0),3)</f>
        <v>14.06050276949297</v>
      </c>
    </row>
    <row r="24" spans="3:51" x14ac:dyDescent="0.25">
      <c r="C24" s="17" t="s">
        <v>566</v>
      </c>
      <c r="D24" s="31"/>
      <c r="L24" s="17"/>
      <c r="P24" s="165">
        <f t="shared" si="1"/>
        <v>0</v>
      </c>
      <c r="Q24" s="165">
        <f t="shared" si="1"/>
        <v>0</v>
      </c>
      <c r="R24" s="165">
        <f t="shared" si="1"/>
        <v>0</v>
      </c>
      <c r="S24" s="165">
        <f t="shared" si="1"/>
        <v>29.254901960784313</v>
      </c>
      <c r="T24" s="165">
        <f t="shared" si="1"/>
        <v>27.025957049486458</v>
      </c>
      <c r="U24" s="165">
        <f t="shared" si="1"/>
        <v>24.797012138188609</v>
      </c>
      <c r="V24" s="165">
        <f t="shared" si="1"/>
        <v>22.010830999066293</v>
      </c>
      <c r="W24" s="165">
        <f t="shared" si="1"/>
        <v>12.51862796833773</v>
      </c>
      <c r="X24" s="165">
        <f t="shared" si="1"/>
        <v>12.51862796833773</v>
      </c>
      <c r="Y24" s="165">
        <f t="shared" si="1"/>
        <v>21.385464324921486</v>
      </c>
      <c r="Z24" s="165">
        <f t="shared" si="1"/>
        <v>32.66242544977213</v>
      </c>
      <c r="AA24" s="165">
        <f t="shared" si="1"/>
        <v>21.385464324921486</v>
      </c>
      <c r="AB24" s="165">
        <f t="shared" si="1"/>
        <v>14.751957780891699</v>
      </c>
      <c r="AC24" s="165">
        <f t="shared" si="1"/>
        <v>32.66242544977213</v>
      </c>
      <c r="AD24" s="165">
        <f t="shared" si="1"/>
        <v>21.247266271920864</v>
      </c>
      <c r="AI24" s="165">
        <f t="shared" si="2"/>
        <v>18.898795651298411</v>
      </c>
      <c r="AJ24" s="165">
        <f t="shared" si="2"/>
        <v>15.173843631946351</v>
      </c>
      <c r="AK24" s="165">
        <f t="shared" si="2"/>
        <v>13.298719380468331</v>
      </c>
      <c r="AP24" s="108"/>
      <c r="AW24" s="857" cm="1">
        <f t="array" ref="AW24">QUARTILE(_xlfn._xlws.FILTER(D24:AP24,D24:AP24&gt;0),1)</f>
        <v>14.962900706419024</v>
      </c>
      <c r="AX24" s="829" cm="1">
        <f t="array" ref="AX24">QUARTILE(_xlfn._xlws.FILTER(D24:AP24,D24:AP24&gt;0),2)</f>
        <v>21.385464324921486</v>
      </c>
      <c r="AY24" s="834" cm="1">
        <f t="array" ref="AY24">QUARTILE(_xlfn._xlws.FILTER(D24:AP24,D24:AP24&gt;0),3)</f>
        <v>25.911484593837535</v>
      </c>
    </row>
    <row r="25" spans="3:51" x14ac:dyDescent="0.25">
      <c r="C25" s="17" t="s">
        <v>567</v>
      </c>
      <c r="D25" s="31"/>
      <c r="L25" s="17"/>
      <c r="P25" s="165">
        <f t="shared" si="1"/>
        <v>9.8000000000000007</v>
      </c>
      <c r="Q25" s="165">
        <f t="shared" si="1"/>
        <v>11</v>
      </c>
      <c r="R25" s="165">
        <f t="shared" si="1"/>
        <v>12.1</v>
      </c>
      <c r="S25" s="165">
        <f t="shared" si="1"/>
        <v>31.529785281703063</v>
      </c>
      <c r="T25" s="165">
        <f t="shared" si="1"/>
        <v>28.199174160396403</v>
      </c>
      <c r="U25" s="165">
        <f t="shared" si="1"/>
        <v>23.092237107726188</v>
      </c>
      <c r="V25" s="165">
        <f t="shared" si="1"/>
        <v>23.092237107726188</v>
      </c>
      <c r="W25" s="165">
        <f t="shared" si="1"/>
        <v>22.618605898123324</v>
      </c>
      <c r="X25" s="165">
        <f t="shared" si="1"/>
        <v>22.618605898123324</v>
      </c>
      <c r="Y25" s="165">
        <f t="shared" si="1"/>
        <v>29.93812093021198</v>
      </c>
      <c r="Z25" s="165">
        <f t="shared" si="1"/>
        <v>29.93812093021198</v>
      </c>
      <c r="AA25" s="165">
        <f t="shared" si="1"/>
        <v>17.495947736279845</v>
      </c>
      <c r="AB25" s="165">
        <f t="shared" si="1"/>
        <v>17.495947736279845</v>
      </c>
      <c r="AC25" s="165">
        <f t="shared" si="1"/>
        <v>17.495947736279845</v>
      </c>
      <c r="AD25" s="165">
        <f t="shared" si="1"/>
        <v>17.495947736279845</v>
      </c>
      <c r="AI25" s="165">
        <f t="shared" si="2"/>
        <v>20.882967585024517</v>
      </c>
      <c r="AJ25" s="165">
        <f t="shared" si="2"/>
        <v>18.249079781507913</v>
      </c>
      <c r="AK25" s="165">
        <f t="shared" si="2"/>
        <v>17.120270722857938</v>
      </c>
      <c r="AP25" s="108"/>
      <c r="AW25" s="784" cm="1">
        <f t="array" ref="AW25">QUARTILE(_xlfn._xlws.FILTER(D25:AP25,D25:AP25&gt;0),1)</f>
        <v>17.495947736279845</v>
      </c>
      <c r="AX25" s="785" cm="1">
        <f t="array" ref="AX25">QUARTILE(_xlfn._xlws.FILTER(D25:AP25,D25:AP25&gt;0),2)</f>
        <v>19.566023683266216</v>
      </c>
      <c r="AY25" s="833" cm="1">
        <f t="array" ref="AY25">QUARTILE(_xlfn._xlws.FILTER(D25:AP25,D25:AP25&gt;0),3)</f>
        <v>23.092237107726188</v>
      </c>
    </row>
    <row r="26" spans="3:51" x14ac:dyDescent="0.25">
      <c r="C26" s="16" t="s">
        <v>568</v>
      </c>
      <c r="D26" s="31"/>
      <c r="L26" s="16"/>
      <c r="P26" s="165">
        <f t="shared" si="1"/>
        <v>0</v>
      </c>
      <c r="Q26" s="165">
        <f t="shared" si="1"/>
        <v>0</v>
      </c>
      <c r="R26" s="165">
        <f t="shared" si="1"/>
        <v>0</v>
      </c>
      <c r="S26" s="165">
        <f t="shared" si="1"/>
        <v>0</v>
      </c>
      <c r="T26" s="165">
        <f t="shared" si="1"/>
        <v>0</v>
      </c>
      <c r="U26" s="165">
        <f t="shared" si="1"/>
        <v>0</v>
      </c>
      <c r="V26" s="165">
        <f t="shared" si="1"/>
        <v>0</v>
      </c>
      <c r="W26" s="165">
        <f t="shared" si="1"/>
        <v>0</v>
      </c>
      <c r="X26" s="165">
        <f t="shared" si="1"/>
        <v>0</v>
      </c>
      <c r="Y26" s="165">
        <f t="shared" si="1"/>
        <v>0</v>
      </c>
      <c r="Z26" s="165">
        <f t="shared" si="1"/>
        <v>0</v>
      </c>
      <c r="AA26" s="165">
        <f t="shared" si="1"/>
        <v>0</v>
      </c>
      <c r="AB26" s="165">
        <f t="shared" si="1"/>
        <v>0</v>
      </c>
      <c r="AC26" s="165">
        <f t="shared" si="1"/>
        <v>0</v>
      </c>
      <c r="AD26" s="165">
        <f t="shared" si="1"/>
        <v>0</v>
      </c>
      <c r="AI26" s="165">
        <f t="shared" si="2"/>
        <v>2.3704990231649452</v>
      </c>
      <c r="AJ26" s="165">
        <f t="shared" si="2"/>
        <v>2.3893125074757782</v>
      </c>
      <c r="AK26" s="165">
        <f t="shared" si="2"/>
        <v>2.4081259917866111</v>
      </c>
      <c r="AP26" s="108"/>
      <c r="AW26" s="784" cm="1">
        <f t="array" ref="AW26">QUARTILE(_xlfn._xlws.FILTER(D26:AP26,D26:AP26&gt;0),1)</f>
        <v>2.3799057653203617</v>
      </c>
      <c r="AX26" s="785" cm="1">
        <f t="array" ref="AX26">QUARTILE(_xlfn._xlws.FILTER(D26:AP26,D26:AP26&gt;0),2)</f>
        <v>2.3893125074757782</v>
      </c>
      <c r="AY26" s="833" cm="1">
        <f t="array" ref="AY26">QUARTILE(_xlfn._xlws.FILTER(D26:AP26,D26:AP26&gt;0),3)</f>
        <v>2.3987192496311946</v>
      </c>
    </row>
    <row r="27" spans="3:51" ht="15.75" thickBot="1" x14ac:dyDescent="0.3">
      <c r="C27" s="16" t="s">
        <v>569</v>
      </c>
      <c r="D27" s="32"/>
      <c r="E27" s="124"/>
      <c r="F27" s="124"/>
      <c r="G27" s="124"/>
      <c r="H27" s="124"/>
      <c r="I27" s="124"/>
      <c r="J27" s="124"/>
      <c r="K27" s="124"/>
      <c r="L27" s="365"/>
      <c r="M27" s="124"/>
      <c r="N27" s="124"/>
      <c r="O27" s="124"/>
      <c r="P27" s="835">
        <f t="shared" si="1"/>
        <v>0</v>
      </c>
      <c r="Q27" s="835">
        <f t="shared" si="1"/>
        <v>1</v>
      </c>
      <c r="R27" s="835">
        <f t="shared" si="1"/>
        <v>0</v>
      </c>
      <c r="S27" s="835">
        <f t="shared" si="1"/>
        <v>0</v>
      </c>
      <c r="T27" s="835">
        <f t="shared" si="1"/>
        <v>0</v>
      </c>
      <c r="U27" s="835">
        <f t="shared" si="1"/>
        <v>0</v>
      </c>
      <c r="V27" s="835">
        <f t="shared" si="1"/>
        <v>0</v>
      </c>
      <c r="W27" s="835">
        <f t="shared" si="1"/>
        <v>0</v>
      </c>
      <c r="X27" s="835">
        <f t="shared" si="1"/>
        <v>0</v>
      </c>
      <c r="Y27" s="835">
        <f t="shared" si="1"/>
        <v>0</v>
      </c>
      <c r="Z27" s="835">
        <f t="shared" si="1"/>
        <v>0</v>
      </c>
      <c r="AA27" s="835">
        <f t="shared" si="1"/>
        <v>0</v>
      </c>
      <c r="AB27" s="835">
        <f t="shared" si="1"/>
        <v>0</v>
      </c>
      <c r="AC27" s="835">
        <f t="shared" si="1"/>
        <v>0</v>
      </c>
      <c r="AD27" s="835">
        <f t="shared" si="1"/>
        <v>0</v>
      </c>
      <c r="AE27" s="124"/>
      <c r="AF27" s="124"/>
      <c r="AG27" s="124"/>
      <c r="AH27" s="124"/>
      <c r="AI27" s="835">
        <f t="shared" si="2"/>
        <v>0</v>
      </c>
      <c r="AJ27" s="835">
        <f t="shared" si="2"/>
        <v>0</v>
      </c>
      <c r="AK27" s="835">
        <f t="shared" si="2"/>
        <v>0</v>
      </c>
      <c r="AL27" s="124"/>
      <c r="AM27" s="124"/>
      <c r="AN27" s="124"/>
      <c r="AO27" s="124"/>
      <c r="AP27" s="136"/>
      <c r="AW27" s="858" cm="1">
        <f t="array" ref="AW27">QUARTILE(_xlfn._xlws.FILTER(D27:AP27,D27:AP27&gt;0),1)</f>
        <v>1</v>
      </c>
      <c r="AX27" s="836" cm="1">
        <f t="array" ref="AX27">QUARTILE(_xlfn._xlws.FILTER(D27:AP27,D27:AP27&gt;0),2)</f>
        <v>1</v>
      </c>
      <c r="AY27" s="837" cm="1">
        <f t="array" ref="AY27">QUARTILE(_xlfn._xlws.FILTER(D27:AP27,D27:AP27&gt;0),3)</f>
        <v>1</v>
      </c>
    </row>
    <row r="28" spans="3:51" x14ac:dyDescent="0.25">
      <c r="AI28" s="165"/>
      <c r="AJ28" s="165"/>
      <c r="AK28" s="165"/>
      <c r="AW28" s="4"/>
      <c r="AX28" s="4"/>
      <c r="AY28" s="4"/>
    </row>
    <row r="30" spans="3:51" ht="27" thickBot="1" x14ac:dyDescent="0.45">
      <c r="M30" s="828" t="s">
        <v>592</v>
      </c>
      <c r="AW30" s="15" t="s">
        <v>255</v>
      </c>
      <c r="AX30" s="15" t="s">
        <v>256</v>
      </c>
      <c r="AY30" s="15" t="s">
        <v>257</v>
      </c>
    </row>
    <row r="31" spans="3:51" x14ac:dyDescent="0.25">
      <c r="C31" s="17" t="s">
        <v>559</v>
      </c>
      <c r="D31" s="30"/>
      <c r="E31" s="134"/>
      <c r="F31" s="134"/>
      <c r="G31" s="134"/>
      <c r="H31" s="134"/>
      <c r="I31" s="134"/>
      <c r="J31" s="134"/>
      <c r="K31" s="134"/>
      <c r="L31" s="830"/>
      <c r="M31" s="831">
        <f t="shared" ref="M31:O40" si="3">M4</f>
        <v>0</v>
      </c>
      <c r="N31" s="831">
        <f t="shared" si="3"/>
        <v>0</v>
      </c>
      <c r="O31" s="831">
        <f t="shared" si="3"/>
        <v>0</v>
      </c>
      <c r="P31" s="134"/>
      <c r="Q31" s="134"/>
      <c r="R31" s="134"/>
      <c r="S31" s="134"/>
      <c r="T31" s="134"/>
      <c r="U31" s="134"/>
      <c r="V31" s="134"/>
      <c r="W31" s="134"/>
      <c r="X31" s="134"/>
      <c r="Y31" s="134"/>
      <c r="Z31" s="134"/>
      <c r="AA31" s="134"/>
      <c r="AB31" s="134"/>
      <c r="AC31" s="134"/>
      <c r="AD31" s="134"/>
      <c r="AE31" s="831">
        <f t="shared" ref="AE31:AH40" si="4">AE4</f>
        <v>0</v>
      </c>
      <c r="AF31" s="831">
        <f t="shared" si="4"/>
        <v>0</v>
      </c>
      <c r="AG31" s="831">
        <f t="shared" si="4"/>
        <v>0</v>
      </c>
      <c r="AH31" s="831">
        <f t="shared" si="4"/>
        <v>0</v>
      </c>
      <c r="AI31" s="134"/>
      <c r="AJ31" s="134"/>
      <c r="AK31" s="134"/>
      <c r="AL31" s="134"/>
      <c r="AM31" s="831">
        <f t="shared" ref="AM31:AP40" si="5">AM4</f>
        <v>0.34780561309736124</v>
      </c>
      <c r="AN31" s="831">
        <f t="shared" si="5"/>
        <v>0</v>
      </c>
      <c r="AO31" s="831">
        <f t="shared" si="5"/>
        <v>0</v>
      </c>
      <c r="AP31" s="853">
        <f t="shared" si="5"/>
        <v>0</v>
      </c>
      <c r="AW31" s="856" cm="1">
        <f t="array" ref="AW31">QUARTILE(_xlfn._xlws.FILTER(D31:AP31,D31:AP31&gt;0),1)</f>
        <v>0.34780561309736124</v>
      </c>
      <c r="AX31" s="803" cm="1">
        <f t="array" ref="AX31">QUARTILE(_xlfn._xlws.FILTER(D31:AP31,D31:AP31&gt;0),2)</f>
        <v>0.34780561309736124</v>
      </c>
      <c r="AY31" s="832" cm="1">
        <f t="array" ref="AY31">QUARTILE(_xlfn._xlws.FILTER(D31:AP31,D31:AP31&gt;0),3)</f>
        <v>0.34780561309736124</v>
      </c>
    </row>
    <row r="32" spans="3:51" x14ac:dyDescent="0.25">
      <c r="C32" s="17" t="s">
        <v>560</v>
      </c>
      <c r="D32" s="31"/>
      <c r="L32" s="17"/>
      <c r="M32" s="165">
        <f t="shared" si="3"/>
        <v>0</v>
      </c>
      <c r="N32" s="165">
        <f t="shared" si="3"/>
        <v>0</v>
      </c>
      <c r="O32" s="165">
        <f t="shared" si="3"/>
        <v>0</v>
      </c>
      <c r="AE32" s="165">
        <f t="shared" si="4"/>
        <v>0</v>
      </c>
      <c r="AF32" s="165">
        <f t="shared" si="4"/>
        <v>0</v>
      </c>
      <c r="AG32" s="165">
        <f t="shared" si="4"/>
        <v>0</v>
      </c>
      <c r="AH32" s="165">
        <f t="shared" si="4"/>
        <v>0</v>
      </c>
      <c r="AM32" s="165">
        <f t="shared" si="5"/>
        <v>0</v>
      </c>
      <c r="AN32" s="165">
        <f t="shared" si="5"/>
        <v>0</v>
      </c>
      <c r="AO32" s="165">
        <f t="shared" si="5"/>
        <v>0</v>
      </c>
      <c r="AP32" s="854">
        <f t="shared" si="5"/>
        <v>0</v>
      </c>
      <c r="AW32" s="784"/>
      <c r="AX32" s="785"/>
      <c r="AY32" s="833"/>
    </row>
    <row r="33" spans="3:51" x14ac:dyDescent="0.25">
      <c r="C33" s="17" t="s">
        <v>561</v>
      </c>
      <c r="D33" s="31"/>
      <c r="L33" s="17"/>
      <c r="M33" s="165">
        <f t="shared" si="3"/>
        <v>0</v>
      </c>
      <c r="N33" s="165">
        <f t="shared" si="3"/>
        <v>0</v>
      </c>
      <c r="O33" s="165">
        <f t="shared" si="3"/>
        <v>0</v>
      </c>
      <c r="AE33" s="165">
        <f t="shared" si="4"/>
        <v>0</v>
      </c>
      <c r="AF33" s="165">
        <f t="shared" si="4"/>
        <v>0</v>
      </c>
      <c r="AG33" s="165">
        <f t="shared" si="4"/>
        <v>0</v>
      </c>
      <c r="AH33" s="165">
        <f t="shared" si="4"/>
        <v>0</v>
      </c>
      <c r="AM33" s="165">
        <f t="shared" si="5"/>
        <v>0</v>
      </c>
      <c r="AN33" s="165">
        <f t="shared" si="5"/>
        <v>0</v>
      </c>
      <c r="AO33" s="165">
        <f t="shared" si="5"/>
        <v>0</v>
      </c>
      <c r="AP33" s="854">
        <f t="shared" si="5"/>
        <v>0</v>
      </c>
      <c r="AW33" s="784"/>
      <c r="AX33" s="785"/>
      <c r="AY33" s="833"/>
    </row>
    <row r="34" spans="3:51" x14ac:dyDescent="0.25">
      <c r="C34" s="16" t="s">
        <v>562</v>
      </c>
      <c r="D34" s="31"/>
      <c r="L34" s="16"/>
      <c r="M34" s="165">
        <f t="shared" si="3"/>
        <v>0</v>
      </c>
      <c r="N34" s="165">
        <f t="shared" si="3"/>
        <v>10</v>
      </c>
      <c r="O34" s="165">
        <f t="shared" si="3"/>
        <v>0</v>
      </c>
      <c r="AE34" s="165">
        <f t="shared" si="4"/>
        <v>0</v>
      </c>
      <c r="AF34" s="165">
        <f t="shared" si="4"/>
        <v>0</v>
      </c>
      <c r="AG34" s="165">
        <f t="shared" si="4"/>
        <v>0</v>
      </c>
      <c r="AH34" s="165">
        <f t="shared" si="4"/>
        <v>0</v>
      </c>
      <c r="AM34" s="165">
        <f t="shared" si="5"/>
        <v>0</v>
      </c>
      <c r="AN34" s="165">
        <f t="shared" si="5"/>
        <v>0</v>
      </c>
      <c r="AO34" s="165">
        <f t="shared" si="5"/>
        <v>0</v>
      </c>
      <c r="AP34" s="854">
        <f t="shared" si="5"/>
        <v>0</v>
      </c>
      <c r="AW34" s="784" cm="1">
        <f t="array" ref="AW34">QUARTILE(_xlfn._xlws.FILTER(D34:AP34,D34:AP34&gt;0),1)</f>
        <v>10</v>
      </c>
      <c r="AX34" s="785" cm="1">
        <f t="array" ref="AX34">QUARTILE(_xlfn._xlws.FILTER(D34:AP34,D34:AP34&gt;0),2)</f>
        <v>10</v>
      </c>
      <c r="AY34" s="833" cm="1">
        <f t="array" ref="AY34">QUARTILE(_xlfn._xlws.FILTER(D34:AP34,D34:AP34&gt;0),3)</f>
        <v>10</v>
      </c>
    </row>
    <row r="35" spans="3:51" x14ac:dyDescent="0.25">
      <c r="C35" s="16" t="s">
        <v>563</v>
      </c>
      <c r="D35" s="31"/>
      <c r="L35" s="16"/>
      <c r="M35" s="165">
        <f t="shared" si="3"/>
        <v>0</v>
      </c>
      <c r="N35" s="165">
        <f t="shared" si="3"/>
        <v>1.2314482323792071</v>
      </c>
      <c r="O35" s="165">
        <f t="shared" si="3"/>
        <v>0</v>
      </c>
      <c r="AE35" s="165">
        <f t="shared" si="4"/>
        <v>0</v>
      </c>
      <c r="AF35" s="165">
        <f t="shared" si="4"/>
        <v>0</v>
      </c>
      <c r="AG35" s="165">
        <f t="shared" si="4"/>
        <v>0</v>
      </c>
      <c r="AH35" s="165">
        <f t="shared" si="4"/>
        <v>0</v>
      </c>
      <c r="AM35" s="165">
        <f t="shared" si="5"/>
        <v>1.7307044795170203</v>
      </c>
      <c r="AN35" s="165">
        <f t="shared" si="5"/>
        <v>1.7993479255643685</v>
      </c>
      <c r="AO35" s="165">
        <f t="shared" si="5"/>
        <v>1.7993479255643685</v>
      </c>
      <c r="AP35" s="854">
        <f t="shared" si="5"/>
        <v>1.7993479255643685</v>
      </c>
      <c r="AW35" s="784" cm="1">
        <f t="array" ref="AW35">QUARTILE(_xlfn._xlws.FILTER(D35:AP35,D35:AP35&gt;0),1)</f>
        <v>1.7307044795170203</v>
      </c>
      <c r="AX35" s="785" cm="1">
        <f t="array" ref="AX35">QUARTILE(_xlfn._xlws.FILTER(D35:AP35,D35:AP35&gt;0),2)</f>
        <v>1.7993479255643685</v>
      </c>
      <c r="AY35" s="833" cm="1">
        <f t="array" ref="AY35">QUARTILE(_xlfn._xlws.FILTER(D35:AP35,D35:AP35&gt;0),3)</f>
        <v>1.7993479255643685</v>
      </c>
    </row>
    <row r="36" spans="3:51" x14ac:dyDescent="0.25">
      <c r="C36" s="16" t="s">
        <v>564</v>
      </c>
      <c r="D36" s="31"/>
      <c r="L36" s="16"/>
      <c r="M36" s="165">
        <f t="shared" si="3"/>
        <v>0</v>
      </c>
      <c r="N36" s="165">
        <f t="shared" si="3"/>
        <v>14.06050276949297</v>
      </c>
      <c r="O36" s="165">
        <f t="shared" si="3"/>
        <v>0</v>
      </c>
      <c r="AE36" s="165">
        <f t="shared" si="4"/>
        <v>0</v>
      </c>
      <c r="AF36" s="165">
        <f t="shared" si="4"/>
        <v>0</v>
      </c>
      <c r="AG36" s="165">
        <f t="shared" si="4"/>
        <v>0</v>
      </c>
      <c r="AH36" s="165">
        <f t="shared" si="4"/>
        <v>0</v>
      </c>
      <c r="AM36" s="165">
        <f t="shared" si="5"/>
        <v>0</v>
      </c>
      <c r="AN36" s="165">
        <f t="shared" si="5"/>
        <v>0</v>
      </c>
      <c r="AO36" s="165">
        <f t="shared" si="5"/>
        <v>0</v>
      </c>
      <c r="AP36" s="854">
        <f t="shared" si="5"/>
        <v>0</v>
      </c>
      <c r="AW36" s="784" cm="1">
        <f t="array" ref="AW36">QUARTILE(_xlfn._xlws.FILTER(D36:AP36,D36:AP36&gt;0),1)</f>
        <v>14.06050276949297</v>
      </c>
      <c r="AX36" s="785" cm="1">
        <f t="array" ref="AX36">QUARTILE(_xlfn._xlws.FILTER(D36:AP36,D36:AP36&gt;0),2)</f>
        <v>14.06050276949297</v>
      </c>
      <c r="AY36" s="833" cm="1">
        <f t="array" ref="AY36">QUARTILE(_xlfn._xlws.FILTER(D36:AP36,D36:AP36&gt;0),3)</f>
        <v>14.06050276949297</v>
      </c>
    </row>
    <row r="37" spans="3:51" x14ac:dyDescent="0.25">
      <c r="C37" s="17" t="s">
        <v>566</v>
      </c>
      <c r="D37" s="31"/>
      <c r="L37" s="17"/>
      <c r="M37" s="165">
        <f t="shared" si="3"/>
        <v>0</v>
      </c>
      <c r="N37" s="165">
        <f t="shared" si="3"/>
        <v>0</v>
      </c>
      <c r="O37" s="165">
        <f t="shared" si="3"/>
        <v>0</v>
      </c>
      <c r="AE37" s="165">
        <f t="shared" si="4"/>
        <v>48.383034708011472</v>
      </c>
      <c r="AF37" s="165">
        <f t="shared" si="4"/>
        <v>31.045397522730649</v>
      </c>
      <c r="AG37" s="165">
        <f t="shared" si="4"/>
        <v>21.4133768642413</v>
      </c>
      <c r="AH37" s="165">
        <f t="shared" si="4"/>
        <v>19.486972732543432</v>
      </c>
      <c r="AM37" s="165">
        <f t="shared" si="5"/>
        <v>14.852955409609406</v>
      </c>
      <c r="AN37" s="165">
        <f t="shared" si="5"/>
        <v>29.484890010818603</v>
      </c>
      <c r="AO37" s="165">
        <f t="shared" si="5"/>
        <v>23.673999278759464</v>
      </c>
      <c r="AP37" s="854">
        <f t="shared" si="5"/>
        <v>17.432672196177421</v>
      </c>
      <c r="AW37" s="857" cm="1">
        <f t="array" ref="AW37">QUARTILE(_xlfn._xlws.FILTER(D37:AP37,D37:AP37&gt;0),1)</f>
        <v>18.973397598451928</v>
      </c>
      <c r="AX37" s="829" cm="1">
        <f t="array" ref="AX37">QUARTILE(_xlfn._xlws.FILTER(D37:AP37,D37:AP37&gt;0),2)</f>
        <v>22.543688071500384</v>
      </c>
      <c r="AY37" s="834" cm="1">
        <f t="array" ref="AY37">QUARTILE(_xlfn._xlws.FILTER(D37:AP37,D37:AP37&gt;0),3)</f>
        <v>29.875016888796615</v>
      </c>
    </row>
    <row r="38" spans="3:51" x14ac:dyDescent="0.25">
      <c r="C38" s="17" t="s">
        <v>567</v>
      </c>
      <c r="D38" s="31"/>
      <c r="L38" s="17"/>
      <c r="M38" s="165">
        <f t="shared" si="3"/>
        <v>10</v>
      </c>
      <c r="N38" s="165">
        <f t="shared" si="3"/>
        <v>11.3</v>
      </c>
      <c r="O38" s="165">
        <f t="shared" si="3"/>
        <v>12.4</v>
      </c>
      <c r="AE38" s="165">
        <f t="shared" si="4"/>
        <v>20.961525684898746</v>
      </c>
      <c r="AF38" s="165">
        <f t="shared" si="4"/>
        <v>21.338775108854005</v>
      </c>
      <c r="AG38" s="165">
        <f t="shared" si="4"/>
        <v>21.338775108854005</v>
      </c>
      <c r="AH38" s="165">
        <f t="shared" si="4"/>
        <v>21.416159606075599</v>
      </c>
      <c r="AM38" s="165">
        <f t="shared" si="5"/>
        <v>8.6535223975851014</v>
      </c>
      <c r="AN38" s="165">
        <f t="shared" si="5"/>
        <v>25.190870957901158</v>
      </c>
      <c r="AO38" s="165">
        <f t="shared" si="5"/>
        <v>22.31191427699817</v>
      </c>
      <c r="AP38" s="854">
        <f t="shared" si="5"/>
        <v>22.31191427699817</v>
      </c>
      <c r="AW38" s="784" cm="1">
        <f t="array" ref="AW38">QUARTILE(_xlfn._xlws.FILTER(D38:AP38,D38:AP38&gt;0),1)</f>
        <v>11.850000000000001</v>
      </c>
      <c r="AX38" s="785" cm="1">
        <f t="array" ref="AX38">QUARTILE(_xlfn._xlws.FILTER(D38:AP38,D38:AP38&gt;0),2)</f>
        <v>21.338775108854005</v>
      </c>
      <c r="AY38" s="833" cm="1">
        <f t="array" ref="AY38">QUARTILE(_xlfn._xlws.FILTER(D38:AP38,D38:AP38&gt;0),3)</f>
        <v>21.864036941536884</v>
      </c>
    </row>
    <row r="39" spans="3:51" x14ac:dyDescent="0.25">
      <c r="C39" s="16" t="s">
        <v>568</v>
      </c>
      <c r="D39" s="31"/>
      <c r="L39" s="16"/>
      <c r="M39" s="165">
        <f t="shared" si="3"/>
        <v>0</v>
      </c>
      <c r="N39" s="165">
        <f t="shared" si="3"/>
        <v>0</v>
      </c>
      <c r="O39" s="165">
        <f t="shared" si="3"/>
        <v>0</v>
      </c>
      <c r="AE39" s="165">
        <f t="shared" si="4"/>
        <v>0</v>
      </c>
      <c r="AF39" s="165">
        <f t="shared" si="4"/>
        <v>0</v>
      </c>
      <c r="AG39" s="165">
        <f t="shared" si="4"/>
        <v>0</v>
      </c>
      <c r="AH39" s="165">
        <f t="shared" si="4"/>
        <v>0</v>
      </c>
      <c r="AM39" s="165">
        <f t="shared" si="5"/>
        <v>0</v>
      </c>
      <c r="AN39" s="165">
        <f t="shared" si="5"/>
        <v>0</v>
      </c>
      <c r="AO39" s="165">
        <f t="shared" si="5"/>
        <v>0</v>
      </c>
      <c r="AP39" s="854">
        <f t="shared" si="5"/>
        <v>0</v>
      </c>
      <c r="AW39" s="784"/>
      <c r="AX39" s="785"/>
      <c r="AY39" s="833"/>
    </row>
    <row r="40" spans="3:51" ht="15.75" thickBot="1" x14ac:dyDescent="0.3">
      <c r="C40" s="16" t="s">
        <v>569</v>
      </c>
      <c r="D40" s="32"/>
      <c r="E40" s="124"/>
      <c r="F40" s="124"/>
      <c r="G40" s="124"/>
      <c r="H40" s="124"/>
      <c r="I40" s="124"/>
      <c r="J40" s="124"/>
      <c r="K40" s="124"/>
      <c r="L40" s="365"/>
      <c r="M40" s="835">
        <f t="shared" si="3"/>
        <v>0</v>
      </c>
      <c r="N40" s="835">
        <f t="shared" si="3"/>
        <v>1</v>
      </c>
      <c r="O40" s="835">
        <f t="shared" si="3"/>
        <v>0</v>
      </c>
      <c r="P40" s="124"/>
      <c r="Q40" s="124"/>
      <c r="R40" s="124"/>
      <c r="S40" s="124"/>
      <c r="T40" s="124"/>
      <c r="U40" s="124"/>
      <c r="V40" s="124"/>
      <c r="W40" s="124"/>
      <c r="X40" s="124"/>
      <c r="Y40" s="124"/>
      <c r="Z40" s="124"/>
      <c r="AA40" s="124"/>
      <c r="AB40" s="124"/>
      <c r="AC40" s="124"/>
      <c r="AD40" s="124"/>
      <c r="AE40" s="835">
        <f t="shared" si="4"/>
        <v>0</v>
      </c>
      <c r="AF40" s="835">
        <f t="shared" si="4"/>
        <v>0</v>
      </c>
      <c r="AG40" s="835">
        <f t="shared" si="4"/>
        <v>0</v>
      </c>
      <c r="AH40" s="835">
        <f t="shared" si="4"/>
        <v>0</v>
      </c>
      <c r="AI40" s="124"/>
      <c r="AJ40" s="124"/>
      <c r="AK40" s="124"/>
      <c r="AL40" s="124"/>
      <c r="AM40" s="835">
        <f t="shared" si="5"/>
        <v>0</v>
      </c>
      <c r="AN40" s="835">
        <f t="shared" si="5"/>
        <v>0</v>
      </c>
      <c r="AO40" s="835">
        <f t="shared" si="5"/>
        <v>0</v>
      </c>
      <c r="AP40" s="855">
        <f t="shared" si="5"/>
        <v>0</v>
      </c>
      <c r="AW40" s="858" cm="1">
        <f t="array" ref="AW40">QUARTILE(_xlfn._xlws.FILTER(D40:AP40,D40:AP40&gt;0),1)</f>
        <v>1</v>
      </c>
      <c r="AX40" s="836" cm="1">
        <f t="array" ref="AX40">QUARTILE(_xlfn._xlws.FILTER(D40:AP40,D40:AP40&gt;0),2)</f>
        <v>1</v>
      </c>
      <c r="AY40" s="837" cm="1">
        <f t="array" ref="AY40">QUARTILE(_xlfn._xlws.FILTER(D40:AP40,D40:AP40&gt;0),3)</f>
        <v>1</v>
      </c>
    </row>
    <row r="43" spans="3:51" x14ac:dyDescent="0.25">
      <c r="D43" s="165"/>
    </row>
    <row r="46" spans="3:51" x14ac:dyDescent="0.25">
      <c r="D46" s="764"/>
    </row>
    <row r="48" spans="3:51" x14ac:dyDescent="0.25">
      <c r="D48" s="18"/>
    </row>
  </sheetData>
  <mergeCells count="6">
    <mergeCell ref="AN2:AP2"/>
    <mergeCell ref="D2:F2"/>
    <mergeCell ref="G2:I2"/>
    <mergeCell ref="J2:L2"/>
    <mergeCell ref="M2:O2"/>
    <mergeCell ref="P2:R2"/>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318E-A18F-44D3-8195-5132C6799E14}">
  <sheetPr>
    <tabColor theme="4"/>
  </sheetPr>
  <dimension ref="B2:R30"/>
  <sheetViews>
    <sheetView showGridLines="0" workbookViewId="0">
      <selection activeCell="I8" sqref="I8"/>
    </sheetView>
  </sheetViews>
  <sheetFormatPr defaultColWidth="11.42578125" defaultRowHeight="15" x14ac:dyDescent="0.25"/>
  <cols>
    <col min="2" max="2" width="18.42578125" customWidth="1"/>
    <col min="3" max="8" width="11.42578125" style="4"/>
    <col min="10" max="18" width="11.42578125" style="4"/>
  </cols>
  <sheetData>
    <row r="2" spans="2:18" ht="15.75" thickBot="1" x14ac:dyDescent="0.3"/>
    <row r="3" spans="2:18" ht="15.75" thickBot="1" x14ac:dyDescent="0.3">
      <c r="C3" s="1022" t="s">
        <v>593</v>
      </c>
      <c r="D3" s="1023"/>
      <c r="E3" s="1024"/>
      <c r="F3" s="1025" t="s">
        <v>594</v>
      </c>
      <c r="G3" s="1023"/>
      <c r="H3" s="1026"/>
      <c r="J3" s="1022" t="s">
        <v>595</v>
      </c>
      <c r="K3" s="1023"/>
      <c r="L3" s="1024"/>
      <c r="M3" s="1025" t="s">
        <v>596</v>
      </c>
      <c r="N3" s="1023"/>
      <c r="O3" s="1024"/>
      <c r="P3" s="1025" t="s">
        <v>597</v>
      </c>
      <c r="Q3" s="1023"/>
      <c r="R3" s="1026"/>
    </row>
    <row r="4" spans="2:18" ht="15.75" thickBot="1" x14ac:dyDescent="0.3">
      <c r="C4" s="879" t="str">
        <f>'O&amp;M_Esclated'!D3</f>
        <v>low</v>
      </c>
      <c r="D4" s="880" t="str">
        <f>'O&amp;M_Esclated'!E3</f>
        <v>med</v>
      </c>
      <c r="E4" s="880" t="str">
        <f>'O&amp;M_Esclated'!F3</f>
        <v>high</v>
      </c>
      <c r="F4" s="880" t="str">
        <f>P4</f>
        <v>low</v>
      </c>
      <c r="G4" s="880" t="str">
        <f>Q4</f>
        <v>med</v>
      </c>
      <c r="H4" s="881" t="str">
        <f>R4</f>
        <v>high</v>
      </c>
      <c r="J4" s="879" t="str">
        <f>'O&amp;M_Esclated'!G3</f>
        <v>low</v>
      </c>
      <c r="K4" s="880" t="str">
        <f>'O&amp;M_Esclated'!H3</f>
        <v>med</v>
      </c>
      <c r="L4" s="880" t="str">
        <f>'O&amp;M_Esclated'!I3</f>
        <v>high</v>
      </c>
      <c r="M4" s="880" t="str">
        <f>'O&amp;M_Esclated'!J3</f>
        <v>low</v>
      </c>
      <c r="N4" s="880" t="str">
        <f>'O&amp;M_Esclated'!K3</f>
        <v>med</v>
      </c>
      <c r="O4" s="880" t="str">
        <f>'O&amp;M_Esclated'!L3</f>
        <v>high</v>
      </c>
      <c r="P4" s="880" t="str">
        <f>'O&amp;M_Esclated'!M3</f>
        <v>low</v>
      </c>
      <c r="Q4" s="880" t="str">
        <f>'O&amp;M_Esclated'!N3</f>
        <v>med</v>
      </c>
      <c r="R4" s="881" t="str">
        <f>'O&amp;M_Esclated'!O3</f>
        <v>high</v>
      </c>
    </row>
    <row r="5" spans="2:18" x14ac:dyDescent="0.25">
      <c r="B5" s="17" t="s">
        <v>559</v>
      </c>
      <c r="C5" s="886">
        <f>'O&amp;M_Esclated'!D4</f>
        <v>1.9</v>
      </c>
      <c r="D5" s="887">
        <f>'O&amp;M_Esclated'!E4</f>
        <v>2.8</v>
      </c>
      <c r="E5" s="888">
        <f>'O&amp;M_Esclated'!F4</f>
        <v>3.4</v>
      </c>
      <c r="F5" s="889" cm="1">
        <f t="array" ref="F5">QUARTILE(_xlfn._xlws.FILTER('O&amp;M_Esclated'!G4:AP4,'O&amp;M_Esclated'!G4:AP4&gt;0),1)</f>
        <v>2.1600572784503687</v>
      </c>
      <c r="G5" s="887" cm="1">
        <f t="array" ref="G5">QUARTILE(_xlfn._xlws.FILTER('O&amp;M_Esclated'!G4:AP4,'O&amp;M_Esclated'!G4:AP4&gt;0),2)</f>
        <v>2.566190158290627</v>
      </c>
      <c r="H5" s="890" cm="1">
        <f t="array" ref="H5">QUARTILE(_xlfn._xlws.FILTER('O&amp;M_Esclated'!G4:AP4,'O&amp;M_Esclated'!G4:AP4&gt;0),3)</f>
        <v>2.8473703239938324</v>
      </c>
      <c r="J5" s="907">
        <f>'O&amp;M_Esclated'!G4</f>
        <v>1.9</v>
      </c>
      <c r="K5" s="123">
        <f>'O&amp;M_Esclated'!H4</f>
        <v>2.8</v>
      </c>
      <c r="L5" s="787">
        <f>'O&amp;M_Esclated'!I4</f>
        <v>3.4</v>
      </c>
      <c r="M5" s="246">
        <f>'O&amp;M_Esclated'!AW18</f>
        <v>2.4931523575956822</v>
      </c>
      <c r="N5" s="123">
        <f>'O&amp;M_Esclated'!AX18</f>
        <v>2.566190158290627</v>
      </c>
      <c r="O5" s="787">
        <f>'O&amp;M_Esclated'!AY18</f>
        <v>2.7304654031391458</v>
      </c>
      <c r="P5" s="246">
        <f>'O&amp;M_Esclated'!AW31</f>
        <v>0.34780561309736124</v>
      </c>
      <c r="Q5" s="123">
        <f>'O&amp;M_Esclated'!AX31</f>
        <v>0.34780561309736124</v>
      </c>
      <c r="R5" s="908">
        <f>'O&amp;M_Esclated'!AY31</f>
        <v>0.34780561309736124</v>
      </c>
    </row>
    <row r="6" spans="2:18" x14ac:dyDescent="0.25">
      <c r="B6" s="17" t="s">
        <v>560</v>
      </c>
      <c r="C6" s="896">
        <f>'O&amp;M_Esclated'!D5+C25</f>
        <v>116.42220489715254</v>
      </c>
      <c r="D6" s="398">
        <f>'O&amp;M_Esclated'!E5+D25</f>
        <v>165.42220489715254</v>
      </c>
      <c r="E6" s="897">
        <f>'O&amp;M_Esclated'!F5+E25</f>
        <v>194.42220489715254</v>
      </c>
      <c r="F6" s="898" cm="1">
        <f t="array" ref="F6">QUARTILE(_xlfn._xlws.FILTER('O&amp;M_Esclated'!G5:AP5,'O&amp;M_Esclated'!G5:AP5&gt;0),1)+F25</f>
        <v>107.76934059932658</v>
      </c>
      <c r="G6" s="398" cm="1">
        <f t="array" ref="G6">QUARTILE(_xlfn._xlws.FILTER('O&amp;M_Esclated'!G5:AP5,'O&amp;M_Esclated'!G5:AP5&gt;0),2)+G25</f>
        <v>125.60577282924739</v>
      </c>
      <c r="H6" s="899" cm="1">
        <f t="array" ref="H6">QUARTILE(_xlfn._xlws.FILTER('O&amp;M_Esclated'!G5:AP5,'O&amp;M_Esclated'!G5:AP5&gt;0),3)+H25</f>
        <v>205.58313779937021</v>
      </c>
      <c r="J6" s="907">
        <f>'O&amp;M_Esclated'!G5</f>
        <v>108</v>
      </c>
      <c r="K6" s="123">
        <f>'O&amp;M_Esclated'!H5</f>
        <v>217</v>
      </c>
      <c r="L6" s="787">
        <f>'O&amp;M_Esclated'!I5</f>
        <v>278</v>
      </c>
      <c r="M6" s="246">
        <f>'O&amp;M_Esclated'!AW19</f>
        <v>81.078878733181796</v>
      </c>
      <c r="N6" s="123">
        <f>'O&amp;M_Esclated'!AX19</f>
        <v>88.945117106444812</v>
      </c>
      <c r="O6" s="787">
        <f>'O&amp;M_Esclated'!AY19</f>
        <v>102.01782861297681</v>
      </c>
      <c r="P6" s="226"/>
      <c r="R6" s="116"/>
    </row>
    <row r="7" spans="2:18" x14ac:dyDescent="0.25">
      <c r="B7" s="17" t="s">
        <v>598</v>
      </c>
      <c r="C7" s="896">
        <f>C6+C9</f>
        <v>126.42220489715254</v>
      </c>
      <c r="D7" s="398">
        <f t="shared" ref="D7:H7" si="0">D6+D9</f>
        <v>175.42220489715254</v>
      </c>
      <c r="E7" s="897">
        <f t="shared" si="0"/>
        <v>204.42220489715254</v>
      </c>
      <c r="F7" s="898">
        <f t="shared" si="0"/>
        <v>117.76934059932658</v>
      </c>
      <c r="G7" s="398">
        <f t="shared" si="0"/>
        <v>135.60577282924737</v>
      </c>
      <c r="H7" s="899">
        <f t="shared" si="0"/>
        <v>215.58313779937021</v>
      </c>
      <c r="J7" s="907"/>
      <c r="K7" s="123"/>
      <c r="L7" s="787"/>
      <c r="M7" s="246"/>
      <c r="N7" s="123"/>
      <c r="O7" s="787"/>
      <c r="P7" s="226"/>
      <c r="R7" s="116"/>
    </row>
    <row r="8" spans="2:18" x14ac:dyDescent="0.25">
      <c r="B8" s="17" t="s">
        <v>599</v>
      </c>
      <c r="C8" s="886">
        <f>C7/(365*24*0.93/1000)</f>
        <v>15.518019946132535</v>
      </c>
      <c r="D8" s="887">
        <f t="shared" ref="D8:H8" si="1">D7/(365*24*0.93/1000)</f>
        <v>21.532651457891753</v>
      </c>
      <c r="E8" s="888">
        <f t="shared" si="1"/>
        <v>25.092331332198228</v>
      </c>
      <c r="F8" s="889">
        <f>F7/(365*24*0.93/1000)</f>
        <v>14.455901777302325</v>
      </c>
      <c r="G8" s="887">
        <f>G7/(365*24*0.93/1000)</f>
        <v>16.645280702760267</v>
      </c>
      <c r="H8" s="890">
        <f t="shared" si="1"/>
        <v>26.462308857388201</v>
      </c>
      <c r="J8" s="907">
        <f>'O&amp;M_Esclated'!G6</f>
        <v>13.299640909695437</v>
      </c>
      <c r="K8" s="123">
        <f>'O&amp;M_Esclated'!H6</f>
        <v>26.722426642628793</v>
      </c>
      <c r="L8" s="787">
        <f>'O&amp;M_Esclated'!I6</f>
        <v>34.234260860141958</v>
      </c>
      <c r="M8" s="226"/>
      <c r="O8" s="227"/>
      <c r="P8" s="226"/>
      <c r="R8" s="116"/>
    </row>
    <row r="9" spans="2:18" x14ac:dyDescent="0.25">
      <c r="B9" s="16" t="s">
        <v>562</v>
      </c>
      <c r="C9" s="886">
        <f>D9</f>
        <v>10</v>
      </c>
      <c r="D9" s="887">
        <f>'O&amp;M_Esclated'!K7</f>
        <v>10</v>
      </c>
      <c r="E9" s="888">
        <f>D9</f>
        <v>10</v>
      </c>
      <c r="F9" s="889">
        <f t="shared" ref="F9:H11" si="2">P9</f>
        <v>10</v>
      </c>
      <c r="G9" s="887">
        <f t="shared" si="2"/>
        <v>10</v>
      </c>
      <c r="H9" s="890">
        <f t="shared" si="2"/>
        <v>10</v>
      </c>
      <c r="J9" s="907">
        <f>E9</f>
        <v>10</v>
      </c>
      <c r="K9" s="123">
        <f t="shared" ref="K9:R11" si="3">J9</f>
        <v>10</v>
      </c>
      <c r="L9" s="787">
        <f t="shared" si="3"/>
        <v>10</v>
      </c>
      <c r="M9" s="246">
        <f t="shared" si="3"/>
        <v>10</v>
      </c>
      <c r="N9" s="123">
        <f t="shared" si="3"/>
        <v>10</v>
      </c>
      <c r="O9" s="787">
        <f t="shared" si="3"/>
        <v>10</v>
      </c>
      <c r="P9" s="246">
        <f t="shared" si="3"/>
        <v>10</v>
      </c>
      <c r="Q9" s="123">
        <f t="shared" si="3"/>
        <v>10</v>
      </c>
      <c r="R9" s="908">
        <f t="shared" si="3"/>
        <v>10</v>
      </c>
    </row>
    <row r="10" spans="2:18" x14ac:dyDescent="0.25">
      <c r="B10" s="16" t="s">
        <v>563</v>
      </c>
      <c r="C10" s="886">
        <f>D10</f>
        <v>1.2314482323792071</v>
      </c>
      <c r="D10" s="887">
        <f>'O&amp;M_Esclated'!K8</f>
        <v>1.2314482323792071</v>
      </c>
      <c r="E10" s="888">
        <f>D10</f>
        <v>1.2314482323792071</v>
      </c>
      <c r="F10" s="889">
        <f t="shared" si="2"/>
        <v>1.2314482323792071</v>
      </c>
      <c r="G10" s="887">
        <f t="shared" si="2"/>
        <v>1.2314482323792071</v>
      </c>
      <c r="H10" s="890">
        <f t="shared" si="2"/>
        <v>1.2314482323792071</v>
      </c>
      <c r="J10" s="907">
        <f>E10</f>
        <v>1.2314482323792071</v>
      </c>
      <c r="K10" s="123">
        <f t="shared" si="3"/>
        <v>1.2314482323792071</v>
      </c>
      <c r="L10" s="787">
        <f t="shared" si="3"/>
        <v>1.2314482323792071</v>
      </c>
      <c r="M10" s="246">
        <f t="shared" si="3"/>
        <v>1.2314482323792071</v>
      </c>
      <c r="N10" s="123">
        <f t="shared" si="3"/>
        <v>1.2314482323792071</v>
      </c>
      <c r="O10" s="787">
        <f t="shared" si="3"/>
        <v>1.2314482323792071</v>
      </c>
      <c r="P10" s="246">
        <f t="shared" si="3"/>
        <v>1.2314482323792071</v>
      </c>
      <c r="Q10" s="123">
        <f t="shared" si="3"/>
        <v>1.2314482323792071</v>
      </c>
      <c r="R10" s="908">
        <f t="shared" si="3"/>
        <v>1.2314482323792071</v>
      </c>
    </row>
    <row r="11" spans="2:18" x14ac:dyDescent="0.25">
      <c r="B11" s="16" t="s">
        <v>600</v>
      </c>
      <c r="C11" s="886">
        <f>D11</f>
        <v>1.725892714868779</v>
      </c>
      <c r="D11" s="887">
        <f>'O&amp;M_Esclated'!K9/(365*24*0.93/1000)</f>
        <v>1.725892714868779</v>
      </c>
      <c r="E11" s="888">
        <f>D11</f>
        <v>1.725892714868779</v>
      </c>
      <c r="F11" s="889">
        <f t="shared" si="2"/>
        <v>1.725892714868779</v>
      </c>
      <c r="G11" s="887">
        <f t="shared" si="2"/>
        <v>1.725892714868779</v>
      </c>
      <c r="H11" s="890">
        <f t="shared" si="2"/>
        <v>1.725892714868779</v>
      </c>
      <c r="J11" s="907">
        <f>E11</f>
        <v>1.725892714868779</v>
      </c>
      <c r="K11" s="123">
        <f t="shared" si="3"/>
        <v>1.725892714868779</v>
      </c>
      <c r="L11" s="787">
        <f t="shared" si="3"/>
        <v>1.725892714868779</v>
      </c>
      <c r="M11" s="246">
        <f t="shared" si="3"/>
        <v>1.725892714868779</v>
      </c>
      <c r="N11" s="123">
        <f t="shared" si="3"/>
        <v>1.725892714868779</v>
      </c>
      <c r="O11" s="787">
        <f t="shared" si="3"/>
        <v>1.725892714868779</v>
      </c>
      <c r="P11" s="246">
        <f t="shared" si="3"/>
        <v>1.725892714868779</v>
      </c>
      <c r="Q11" s="123">
        <f t="shared" si="3"/>
        <v>1.725892714868779</v>
      </c>
      <c r="R11" s="908">
        <f t="shared" si="3"/>
        <v>1.725892714868779</v>
      </c>
    </row>
    <row r="12" spans="2:18" x14ac:dyDescent="0.25">
      <c r="B12" s="17" t="s">
        <v>566</v>
      </c>
      <c r="C12" s="886">
        <f t="shared" ref="C12:H12" si="4">C5+C8</f>
        <v>17.418019946132535</v>
      </c>
      <c r="D12" s="887">
        <f t="shared" si="4"/>
        <v>24.332651457891753</v>
      </c>
      <c r="E12" s="888">
        <f t="shared" si="4"/>
        <v>28.492331332198226</v>
      </c>
      <c r="F12" s="889">
        <f t="shared" si="4"/>
        <v>16.615959055752693</v>
      </c>
      <c r="G12" s="887">
        <f t="shared" si="4"/>
        <v>19.211470861050895</v>
      </c>
      <c r="H12" s="890">
        <f t="shared" si="4"/>
        <v>29.309679181382034</v>
      </c>
      <c r="J12" s="907">
        <f>'O&amp;M_Esclated'!G10</f>
        <v>16.931119037880944</v>
      </c>
      <c r="K12" s="123">
        <f>'O&amp;M_Esclated'!H10</f>
        <v>31.253904770814302</v>
      </c>
      <c r="L12" s="787">
        <f>'O&amp;M_Esclated'!I10</f>
        <v>39.365738988327465</v>
      </c>
      <c r="M12" s="246">
        <f>'O&amp;M_Esclated'!AW24</f>
        <v>14.962900706419024</v>
      </c>
      <c r="N12" s="123">
        <f>'O&amp;M_Esclated'!AX24</f>
        <v>21.385464324921486</v>
      </c>
      <c r="O12" s="787">
        <f>'O&amp;M_Esclated'!AY24</f>
        <v>25.911484593837535</v>
      </c>
      <c r="P12" s="246">
        <f>'O&amp;M_Esclated'!AW37</f>
        <v>18.973397598451928</v>
      </c>
      <c r="Q12" s="123">
        <f>'O&amp;M_Esclated'!AX37</f>
        <v>22.543688071500384</v>
      </c>
      <c r="R12" s="908">
        <f>'O&amp;M_Esclated'!AY37</f>
        <v>29.875016888796615</v>
      </c>
    </row>
    <row r="13" spans="2:18" x14ac:dyDescent="0.25">
      <c r="B13" s="17" t="s">
        <v>567</v>
      </c>
      <c r="C13" s="886">
        <f>'O&amp;M_Esclated'!J11</f>
        <v>9.0685659985194462</v>
      </c>
      <c r="D13" s="887">
        <f>'O&amp;M_Esclated'!K11</f>
        <v>10.30009965263937</v>
      </c>
      <c r="E13" s="888">
        <f>'O&amp;M_Esclated'!L11</f>
        <v>11.307718096919309</v>
      </c>
      <c r="F13" s="889" cm="1">
        <f t="array" ref="F13">QUARTILE(_xlfn._xlws.FILTER(J13:R13,J13:R13&gt;0),1)</f>
        <v>10</v>
      </c>
      <c r="G13" s="887" cm="1">
        <f t="array" ref="G13">QUARTILE(_xlfn._xlws.FILTER(J13:R13,J13:R13&gt;0),2)</f>
        <v>11</v>
      </c>
      <c r="H13" s="890" cm="1">
        <f t="array" ref="H13">QUARTILE(_xlfn._xlws.FILTER(J13:R13,J13:R13&gt;0),3)</f>
        <v>12.1</v>
      </c>
      <c r="J13" s="907">
        <f>'O&amp;M_Esclated'!G11</f>
        <v>9.6999999999999993</v>
      </c>
      <c r="K13" s="123">
        <f>'O&amp;M_Esclated'!H11</f>
        <v>11</v>
      </c>
      <c r="L13" s="787">
        <f>'O&amp;M_Esclated'!I11</f>
        <v>12.1</v>
      </c>
      <c r="M13" s="246">
        <f>'O&amp;M_Esclated'!P11</f>
        <v>9.8000000000000007</v>
      </c>
      <c r="N13" s="123">
        <f>'O&amp;M_Esclated'!Q11</f>
        <v>11</v>
      </c>
      <c r="O13" s="787">
        <f>'O&amp;M_Esclated'!R11</f>
        <v>12.1</v>
      </c>
      <c r="P13" s="246">
        <f>'O&amp;M_Esclated'!M11</f>
        <v>10</v>
      </c>
      <c r="Q13" s="123">
        <f>'O&amp;M_Esclated'!N11</f>
        <v>11.3</v>
      </c>
      <c r="R13" s="908">
        <f>'O&amp;M_Esclated'!O11</f>
        <v>12.4</v>
      </c>
    </row>
    <row r="14" spans="2:18" x14ac:dyDescent="0.25">
      <c r="B14" s="16" t="s">
        <v>568</v>
      </c>
      <c r="C14" s="886">
        <f>C13/$C$18</f>
        <v>0.87705223859716797</v>
      </c>
      <c r="D14" s="887">
        <f>D13/$C$18</f>
        <v>0.9961580981597461</v>
      </c>
      <c r="E14" s="888">
        <f>E13/$C$18</f>
        <v>1.0936083468927649</v>
      </c>
      <c r="F14" s="889">
        <f>F13/$F$18</f>
        <v>0.96713442758243962</v>
      </c>
      <c r="G14" s="889">
        <f>G13/$F$18</f>
        <v>1.0638478703406835</v>
      </c>
      <c r="H14" s="900">
        <f>H13/$F$18</f>
        <v>1.1702326573747519</v>
      </c>
      <c r="J14" s="907">
        <f>J13/$J$18</f>
        <v>0.93812039475496634</v>
      </c>
      <c r="K14" s="123">
        <f>K13/$J$18</f>
        <v>1.0638478703406835</v>
      </c>
      <c r="L14" s="123">
        <f>L13/$J$18</f>
        <v>1.1702326573747519</v>
      </c>
      <c r="M14" s="246">
        <f>M13/$M$18</f>
        <v>1.1488384715524738</v>
      </c>
      <c r="N14" s="123">
        <f>N13/$M$18</f>
        <v>1.2895125701099195</v>
      </c>
      <c r="O14" s="123">
        <f>O13/$M$18</f>
        <v>1.4184638271209113</v>
      </c>
      <c r="P14" s="246">
        <f>P13/$P$18</f>
        <v>1.1722841546453813</v>
      </c>
      <c r="Q14" s="123">
        <f>Q13/$P$18</f>
        <v>1.3246810947492811</v>
      </c>
      <c r="R14" s="908">
        <f>R13/$P$18</f>
        <v>1.4536323517602729</v>
      </c>
    </row>
    <row r="15" spans="2:18" ht="15.75" thickBot="1" x14ac:dyDescent="0.3">
      <c r="B15" s="16" t="s">
        <v>569</v>
      </c>
      <c r="C15" s="901">
        <f>D15</f>
        <v>1</v>
      </c>
      <c r="D15" s="902">
        <f>'O&amp;M_Esclated'!K13</f>
        <v>1</v>
      </c>
      <c r="E15" s="903">
        <f>D15</f>
        <v>1</v>
      </c>
      <c r="F15" s="904">
        <f>P15</f>
        <v>1</v>
      </c>
      <c r="G15" s="902">
        <f>Q15</f>
        <v>1</v>
      </c>
      <c r="H15" s="905">
        <f>R15</f>
        <v>1</v>
      </c>
      <c r="J15" s="909">
        <f>E15</f>
        <v>1</v>
      </c>
      <c r="K15" s="793">
        <f t="shared" ref="K15:R15" si="5">J15</f>
        <v>1</v>
      </c>
      <c r="L15" s="910">
        <f t="shared" si="5"/>
        <v>1</v>
      </c>
      <c r="M15" s="911">
        <f t="shared" si="5"/>
        <v>1</v>
      </c>
      <c r="N15" s="793">
        <f t="shared" si="5"/>
        <v>1</v>
      </c>
      <c r="O15" s="910">
        <f t="shared" si="5"/>
        <v>1</v>
      </c>
      <c r="P15" s="911">
        <f t="shared" si="5"/>
        <v>1</v>
      </c>
      <c r="Q15" s="793">
        <f t="shared" si="5"/>
        <v>1</v>
      </c>
      <c r="R15" s="912">
        <f t="shared" si="5"/>
        <v>1</v>
      </c>
    </row>
    <row r="16" spans="2:18" x14ac:dyDescent="0.25">
      <c r="C16" s="906"/>
      <c r="D16" s="906"/>
      <c r="E16" s="906"/>
      <c r="F16" s="885"/>
      <c r="G16" s="885"/>
      <c r="H16" s="885"/>
    </row>
    <row r="17" spans="2:18" x14ac:dyDescent="0.25">
      <c r="B17" s="16" t="s">
        <v>605</v>
      </c>
      <c r="C17" s="869">
        <v>0.33</v>
      </c>
      <c r="D17" s="870"/>
      <c r="E17" s="871"/>
      <c r="F17" s="869">
        <v>0.33</v>
      </c>
      <c r="G17" s="870"/>
      <c r="H17" s="871"/>
      <c r="J17" s="869">
        <v>0.33</v>
      </c>
      <c r="K17" s="255"/>
      <c r="L17" s="256"/>
      <c r="M17" s="869">
        <v>0.4</v>
      </c>
      <c r="N17" s="255"/>
      <c r="O17" s="256"/>
      <c r="P17" s="869">
        <v>0.4</v>
      </c>
      <c r="Q17" s="255"/>
      <c r="R17" s="256"/>
    </row>
    <row r="18" spans="2:18" x14ac:dyDescent="0.25">
      <c r="B18" s="16" t="s">
        <v>606</v>
      </c>
      <c r="C18" s="872">
        <f>3.412142/C17</f>
        <v>10.339824242424241</v>
      </c>
      <c r="D18" s="873"/>
      <c r="E18" s="874"/>
      <c r="F18" s="872">
        <f>3.412142/F17</f>
        <v>10.339824242424241</v>
      </c>
      <c r="G18" s="873"/>
      <c r="H18" s="874"/>
      <c r="I18" s="131"/>
      <c r="J18" s="872">
        <f>3.412142/J17</f>
        <v>10.339824242424241</v>
      </c>
      <c r="K18" s="873"/>
      <c r="L18" s="874"/>
      <c r="M18" s="872">
        <f>3.412142/M17</f>
        <v>8.5303549999999984</v>
      </c>
      <c r="N18" s="873"/>
      <c r="O18" s="874"/>
      <c r="P18" s="872">
        <f>3.412142/P17</f>
        <v>8.5303549999999984</v>
      </c>
      <c r="Q18" s="873"/>
      <c r="R18" s="874"/>
    </row>
    <row r="20" spans="2:18" s="5" customFormat="1" x14ac:dyDescent="0.25">
      <c r="B20" s="17" t="s">
        <v>601</v>
      </c>
      <c r="C20" s="882">
        <f>C12+C13</f>
        <v>26.486585944651981</v>
      </c>
      <c r="D20" s="883">
        <f t="shared" ref="D20:H20" si="6">D12+D13</f>
        <v>34.632751110531125</v>
      </c>
      <c r="E20" s="884">
        <f t="shared" si="6"/>
        <v>39.800049429117536</v>
      </c>
      <c r="F20" s="882">
        <f>F12+F13</f>
        <v>26.615959055752693</v>
      </c>
      <c r="G20" s="883">
        <f t="shared" si="6"/>
        <v>30.211470861050895</v>
      </c>
      <c r="H20" s="884">
        <f t="shared" si="6"/>
        <v>41.409679181382032</v>
      </c>
      <c r="J20" s="15"/>
      <c r="K20" s="15"/>
      <c r="L20" s="15"/>
      <c r="M20" s="15"/>
      <c r="N20" s="15"/>
      <c r="O20" s="15"/>
      <c r="P20" s="15"/>
      <c r="Q20" s="15"/>
      <c r="R20" s="15"/>
    </row>
    <row r="21" spans="2:18" x14ac:dyDescent="0.25">
      <c r="B21" s="17" t="s">
        <v>602</v>
      </c>
      <c r="C21" s="885">
        <f t="shared" ref="C21:H21" si="7">C13+C5</f>
        <v>10.968565998519447</v>
      </c>
      <c r="D21" s="885">
        <f t="shared" si="7"/>
        <v>13.100099652639368</v>
      </c>
      <c r="E21" s="885">
        <f t="shared" si="7"/>
        <v>14.70771809691931</v>
      </c>
      <c r="F21" s="885">
        <f t="shared" si="7"/>
        <v>12.160057278450369</v>
      </c>
      <c r="G21" s="885">
        <f t="shared" si="7"/>
        <v>13.566190158290627</v>
      </c>
      <c r="H21" s="885">
        <f t="shared" si="7"/>
        <v>14.947370323993832</v>
      </c>
    </row>
    <row r="23" spans="2:18" x14ac:dyDescent="0.25">
      <c r="B23" s="17" t="s">
        <v>603</v>
      </c>
      <c r="C23" s="123">
        <v>14.860206439981674</v>
      </c>
      <c r="D23" s="123">
        <v>21.794302778639793</v>
      </c>
      <c r="E23" s="123">
        <v>25.965502652539492</v>
      </c>
      <c r="F23" s="4">
        <v>15.780398731315934</v>
      </c>
      <c r="G23" s="4">
        <v>21.399420594581393</v>
      </c>
      <c r="H23" s="4">
        <v>29.42739299831003</v>
      </c>
    </row>
    <row r="25" spans="2:18" x14ac:dyDescent="0.25">
      <c r="B25" s="16" t="s">
        <v>604</v>
      </c>
      <c r="C25" s="123">
        <f t="shared" ref="C25:H25" si="8">C11*(365*24*0.93/1000)</f>
        <v>14.06050276949297</v>
      </c>
      <c r="D25" s="123">
        <f t="shared" si="8"/>
        <v>14.06050276949297</v>
      </c>
      <c r="E25" s="123">
        <f t="shared" si="8"/>
        <v>14.06050276949297</v>
      </c>
      <c r="F25" s="123">
        <f t="shared" si="8"/>
        <v>14.06050276949297</v>
      </c>
      <c r="G25" s="123">
        <f t="shared" si="8"/>
        <v>14.06050276949297</v>
      </c>
      <c r="H25" s="123">
        <f t="shared" si="8"/>
        <v>14.06050276949297</v>
      </c>
    </row>
    <row r="26" spans="2:18" ht="15.75" thickBot="1" x14ac:dyDescent="0.3">
      <c r="J26"/>
      <c r="K26" s="15"/>
      <c r="L26" s="15"/>
      <c r="M26" s="15"/>
    </row>
    <row r="27" spans="2:18" ht="15.75" thickBot="1" x14ac:dyDescent="0.3">
      <c r="C27" s="875" t="s">
        <v>406</v>
      </c>
      <c r="D27" s="876" t="s">
        <v>607</v>
      </c>
      <c r="E27" s="877" t="s">
        <v>408</v>
      </c>
      <c r="F27" s="876" t="s">
        <v>406</v>
      </c>
      <c r="G27" s="876" t="s">
        <v>607</v>
      </c>
      <c r="H27" s="878" t="s">
        <v>408</v>
      </c>
      <c r="J27" s="17"/>
      <c r="K27" s="47"/>
      <c r="L27" s="47"/>
      <c r="M27" s="47"/>
      <c r="O27" s="785"/>
    </row>
    <row r="28" spans="2:18" x14ac:dyDescent="0.25">
      <c r="B28" s="17" t="s">
        <v>566</v>
      </c>
      <c r="C28" s="886">
        <f t="shared" ref="C28:H29" si="9">C12</f>
        <v>17.418019946132535</v>
      </c>
      <c r="D28" s="887">
        <f t="shared" si="9"/>
        <v>24.332651457891753</v>
      </c>
      <c r="E28" s="888">
        <f t="shared" si="9"/>
        <v>28.492331332198226</v>
      </c>
      <c r="F28" s="889">
        <f t="shared" si="9"/>
        <v>16.615959055752693</v>
      </c>
      <c r="G28" s="887">
        <f t="shared" si="9"/>
        <v>19.211470861050895</v>
      </c>
      <c r="H28" s="890">
        <f t="shared" si="9"/>
        <v>29.309679181382034</v>
      </c>
      <c r="J28" s="17"/>
      <c r="K28" s="47"/>
      <c r="L28" s="47"/>
      <c r="M28" s="47"/>
      <c r="O28" s="785"/>
    </row>
    <row r="29" spans="2:18" x14ac:dyDescent="0.25">
      <c r="B29" s="17" t="s">
        <v>567</v>
      </c>
      <c r="C29" s="886">
        <f t="shared" si="9"/>
        <v>9.0685659985194462</v>
      </c>
      <c r="D29" s="887">
        <f t="shared" si="9"/>
        <v>10.30009965263937</v>
      </c>
      <c r="E29" s="888">
        <f t="shared" si="9"/>
        <v>11.307718096919309</v>
      </c>
      <c r="F29" s="889">
        <f t="shared" si="9"/>
        <v>10</v>
      </c>
      <c r="G29" s="887">
        <f t="shared" si="9"/>
        <v>11</v>
      </c>
      <c r="H29" s="890">
        <f t="shared" si="9"/>
        <v>12.1</v>
      </c>
      <c r="J29" s="17"/>
      <c r="K29" s="47"/>
      <c r="L29" s="47"/>
      <c r="M29" s="47"/>
      <c r="O29" s="123"/>
    </row>
    <row r="30" spans="2:18" ht="15.75" thickBot="1" x14ac:dyDescent="0.3">
      <c r="B30" s="17" t="s">
        <v>601</v>
      </c>
      <c r="C30" s="891">
        <f t="shared" ref="C30:H30" si="10">C20</f>
        <v>26.486585944651981</v>
      </c>
      <c r="D30" s="892">
        <f t="shared" si="10"/>
        <v>34.632751110531125</v>
      </c>
      <c r="E30" s="893">
        <f t="shared" si="10"/>
        <v>39.800049429117536</v>
      </c>
      <c r="F30" s="894">
        <f t="shared" si="10"/>
        <v>26.615959055752693</v>
      </c>
      <c r="G30" s="892">
        <f t="shared" si="10"/>
        <v>30.211470861050895</v>
      </c>
      <c r="H30" s="895">
        <f t="shared" si="10"/>
        <v>41.409679181382032</v>
      </c>
      <c r="J30" s="17"/>
      <c r="K30" s="47"/>
      <c r="L30" s="47"/>
      <c r="M30" s="47"/>
    </row>
  </sheetData>
  <mergeCells count="5">
    <mergeCell ref="C3:E3"/>
    <mergeCell ref="F3:H3"/>
    <mergeCell ref="J3:L3"/>
    <mergeCell ref="M3:O3"/>
    <mergeCell ref="P3:R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EB107-68F8-42A8-BF50-8F5D08D777E1}">
  <sheetPr>
    <tabColor theme="6"/>
  </sheetPr>
  <dimension ref="A1:CO224"/>
  <sheetViews>
    <sheetView showGridLines="0" topLeftCell="K37" workbookViewId="0">
      <selection activeCell="P48" sqref="P48"/>
    </sheetView>
  </sheetViews>
  <sheetFormatPr defaultColWidth="8.85546875" defaultRowHeight="15" x14ac:dyDescent="0.25"/>
  <cols>
    <col min="2" max="3" width="15.140625" customWidth="1"/>
    <col min="4" max="4" width="2.42578125" customWidth="1"/>
    <col min="5" max="7" width="15.140625" customWidth="1"/>
    <col min="8" max="8" width="2.42578125" customWidth="1"/>
    <col min="9" max="11" width="15.140625" customWidth="1"/>
    <col min="12" max="12" width="2.42578125" customWidth="1"/>
    <col min="13" max="15" width="15.140625" customWidth="1"/>
    <col min="16" max="16" width="21.85546875" customWidth="1"/>
    <col min="18" max="18" width="18.42578125" customWidth="1"/>
    <col min="19" max="19" width="14" customWidth="1"/>
    <col min="20" max="20" width="11.42578125" bestFit="1" customWidth="1"/>
    <col min="24" max="24" width="12.42578125" bestFit="1" customWidth="1"/>
    <col min="26" max="28" width="13.7109375" customWidth="1"/>
    <col min="29" max="29" width="12" bestFit="1" customWidth="1"/>
    <col min="30" max="33" width="9.42578125" bestFit="1" customWidth="1"/>
    <col min="34" max="34" width="10.42578125" bestFit="1" customWidth="1"/>
    <col min="35" max="35" width="9.42578125" bestFit="1" customWidth="1"/>
    <col min="36" max="36" width="10.42578125" bestFit="1" customWidth="1"/>
    <col min="37" max="45" width="9.42578125" bestFit="1" customWidth="1"/>
    <col min="46" max="46" width="10.42578125" bestFit="1" customWidth="1"/>
    <col min="47" max="54" width="9.42578125" bestFit="1" customWidth="1"/>
    <col min="56" max="59" width="9.42578125" bestFit="1" customWidth="1"/>
    <col min="60" max="62" width="8.85546875" bestFit="1" customWidth="1"/>
    <col min="63" max="73" width="9.42578125" bestFit="1" customWidth="1"/>
  </cols>
  <sheetData>
    <row r="1" spans="1:93" ht="15.75" thickBot="1" x14ac:dyDescent="0.3">
      <c r="B1" s="6" t="s">
        <v>608</v>
      </c>
      <c r="C1" s="6"/>
      <c r="E1" s="6" t="s">
        <v>609</v>
      </c>
      <c r="F1" s="6"/>
      <c r="G1" s="6"/>
      <c r="I1" s="6" t="s">
        <v>610</v>
      </c>
      <c r="J1" s="7"/>
      <c r="K1" s="7"/>
      <c r="W1" s="5"/>
    </row>
    <row r="2" spans="1:93" ht="105.75" thickBot="1" x14ac:dyDescent="0.3">
      <c r="B2" s="8" t="s">
        <v>611</v>
      </c>
      <c r="C2" s="8" t="s">
        <v>612</v>
      </c>
      <c r="D2" s="151"/>
      <c r="E2" s="186" t="s">
        <v>613</v>
      </c>
      <c r="F2" s="187" t="s">
        <v>614</v>
      </c>
      <c r="G2" s="188" t="s">
        <v>615</v>
      </c>
      <c r="H2" s="151"/>
      <c r="I2" s="189" t="s">
        <v>616</v>
      </c>
      <c r="J2" s="190" t="s">
        <v>617</v>
      </c>
      <c r="K2" s="191" t="s">
        <v>618</v>
      </c>
      <c r="L2" s="151"/>
      <c r="M2" s="184" t="s">
        <v>619</v>
      </c>
      <c r="N2" s="184"/>
      <c r="O2" s="185"/>
      <c r="Q2" s="193" t="s">
        <v>978</v>
      </c>
      <c r="R2" s="193"/>
      <c r="S2" s="193"/>
      <c r="T2" s="193"/>
      <c r="U2" s="193"/>
      <c r="X2" s="33"/>
      <c r="Z2" s="441" t="s">
        <v>887</v>
      </c>
      <c r="AA2" s="442" t="s">
        <v>885</v>
      </c>
      <c r="AB2" s="443" t="s">
        <v>886</v>
      </c>
      <c r="AC2" s="444" t="s">
        <v>876</v>
      </c>
    </row>
    <row r="3" spans="1:93" x14ac:dyDescent="0.25">
      <c r="A3" s="9">
        <v>1965</v>
      </c>
      <c r="B3" s="10">
        <v>13.44</v>
      </c>
      <c r="C3" s="117"/>
      <c r="D3" s="137"/>
      <c r="E3" s="178">
        <v>19.761524159999997</v>
      </c>
      <c r="F3" s="137"/>
      <c r="G3" s="118">
        <v>7.118132448333081</v>
      </c>
      <c r="H3" s="137"/>
      <c r="I3" s="31"/>
      <c r="K3" s="108"/>
      <c r="L3" s="137"/>
      <c r="M3" s="422" t="s">
        <v>621</v>
      </c>
      <c r="N3" s="423" t="s">
        <v>622</v>
      </c>
      <c r="O3" s="424" t="s">
        <v>623</v>
      </c>
      <c r="P3" s="131"/>
      <c r="Q3" s="428">
        <v>10</v>
      </c>
      <c r="R3" s="429" t="s">
        <v>624</v>
      </c>
      <c r="S3" s="430">
        <f>AVERAGEIF(MASTER_DATA_NORMALIZED!$H$23:$XFD$23,"&gt;0")</f>
        <v>128.22210233968931</v>
      </c>
      <c r="T3" s="134"/>
      <c r="U3" s="431"/>
      <c r="V3" s="131"/>
      <c r="W3" s="15"/>
      <c r="X3" s="17"/>
      <c r="Z3" s="30"/>
      <c r="AA3" s="134">
        <v>10</v>
      </c>
      <c r="AB3" s="268">
        <f>IFERROR(AVERAGEIF(MASTER_DATA_NORMALIZED!L23:XFD23,"&gt;0"),0)</f>
        <v>128.22210233968931</v>
      </c>
      <c r="AC3" s="30" cm="1">
        <f t="array" ref="AC3:BY3">_xlfn._xlws.FILTER(MASTER_DATA_NORMALIZED!H23:XFD23,(MASTER_DATA_NORMALIZED!$H$22:$XFD$22=MASTER_DATA_NORMALIZED!$L$22))</f>
        <v>362.6560226625715</v>
      </c>
      <c r="AD3" s="637">
        <v>107.84868647808499</v>
      </c>
      <c r="AE3" s="637">
        <v>424.28384350719148</v>
      </c>
      <c r="AF3" s="637">
        <v>123.25564168923998</v>
      </c>
      <c r="AG3" s="637">
        <v>621.38013639135727</v>
      </c>
      <c r="AH3" s="637">
        <v>184.78951768501145</v>
      </c>
      <c r="AI3" s="637">
        <v>726.9741464970781</v>
      </c>
      <c r="AJ3" s="637">
        <v>211.18802021144168</v>
      </c>
      <c r="AK3" s="637">
        <v>0</v>
      </c>
      <c r="AL3" s="637">
        <v>0</v>
      </c>
      <c r="AM3" s="637">
        <v>0</v>
      </c>
      <c r="AN3" s="637">
        <v>0</v>
      </c>
      <c r="AO3" s="637">
        <v>0</v>
      </c>
      <c r="AP3" s="637">
        <v>0</v>
      </c>
      <c r="AQ3" s="637">
        <v>31.019712669419039</v>
      </c>
      <c r="AR3" s="637">
        <v>21.961459695562283</v>
      </c>
      <c r="AS3" s="637">
        <v>25.585750851241638</v>
      </c>
      <c r="AT3" s="637">
        <v>20.156408213735247</v>
      </c>
      <c r="AU3" s="637">
        <v>23.713345961921025</v>
      </c>
      <c r="AV3" s="637">
        <v>0</v>
      </c>
      <c r="AW3" s="637">
        <v>0</v>
      </c>
      <c r="AX3" s="637">
        <v>0</v>
      </c>
      <c r="AY3" s="637">
        <v>0</v>
      </c>
      <c r="AZ3" s="637">
        <v>0</v>
      </c>
      <c r="BA3" s="637" t="e">
        <v>#N/A</v>
      </c>
      <c r="BB3" s="637">
        <v>460.1570956576652</v>
      </c>
      <c r="BC3" s="637">
        <v>294.8258462409915</v>
      </c>
      <c r="BD3" s="637">
        <v>201.47118571785569</v>
      </c>
      <c r="BE3" s="637">
        <v>154.86300158539598</v>
      </c>
      <c r="BF3" s="637">
        <v>131.53985635596388</v>
      </c>
      <c r="BG3" s="637">
        <v>126.88731766560639</v>
      </c>
      <c r="BH3" s="637" t="e">
        <v>#VALUE!</v>
      </c>
      <c r="BI3" s="637">
        <v>0</v>
      </c>
      <c r="BJ3" s="637">
        <v>0</v>
      </c>
      <c r="BK3" s="637">
        <v>5.1581769436997318</v>
      </c>
      <c r="BL3" s="637">
        <v>5.1581769436997318</v>
      </c>
      <c r="BM3" s="637">
        <v>12.918453691808894</v>
      </c>
      <c r="BN3" s="637">
        <v>12.1659822903285</v>
      </c>
      <c r="BO3" s="637">
        <v>11.564621948981465</v>
      </c>
      <c r="BP3" s="637">
        <v>22.781791256295751</v>
      </c>
      <c r="BQ3" s="637">
        <v>5.4231212346283755</v>
      </c>
      <c r="BR3" s="637">
        <v>4.8046218296356171</v>
      </c>
      <c r="BS3" s="637">
        <v>4.7402949161081729</v>
      </c>
      <c r="BT3" s="637">
        <v>4.8188732668090868</v>
      </c>
      <c r="BU3" s="637">
        <v>4.2852845712150689</v>
      </c>
      <c r="BV3" s="637">
        <v>4.23286590903537</v>
      </c>
      <c r="BW3" s="637">
        <v>2.6644288648713723</v>
      </c>
      <c r="BX3" s="637">
        <v>2.1674822593255847</v>
      </c>
      <c r="BY3" s="638">
        <v>2.1103078856587509</v>
      </c>
      <c r="BZ3" s="128"/>
      <c r="CA3" s="128"/>
      <c r="CB3" s="128"/>
      <c r="CC3" s="128"/>
      <c r="CD3" s="128"/>
      <c r="CE3" s="128"/>
      <c r="CF3" s="128"/>
      <c r="CG3" s="128"/>
      <c r="CH3" s="128"/>
      <c r="CI3" s="128"/>
      <c r="CJ3" s="128"/>
      <c r="CK3" s="128"/>
      <c r="CL3" s="128"/>
      <c r="CM3" s="128"/>
      <c r="CN3" s="128"/>
      <c r="CO3" s="128"/>
    </row>
    <row r="4" spans="1:93" x14ac:dyDescent="0.25">
      <c r="A4" s="11">
        <v>1966</v>
      </c>
      <c r="B4" s="12">
        <v>12.74</v>
      </c>
      <c r="C4" s="118"/>
      <c r="D4" s="137"/>
      <c r="E4" s="178">
        <v>18.732278109999999</v>
      </c>
      <c r="F4" s="137"/>
      <c r="G4" s="118">
        <v>6.9239607330995314</v>
      </c>
      <c r="H4" s="137"/>
      <c r="I4" s="31"/>
      <c r="K4" s="108"/>
      <c r="L4" s="137"/>
      <c r="M4" s="425">
        <v>10</v>
      </c>
      <c r="N4" s="137" t="s">
        <v>589</v>
      </c>
      <c r="O4" s="426">
        <v>7</v>
      </c>
      <c r="P4" s="131"/>
      <c r="Q4" s="278">
        <v>20</v>
      </c>
      <c r="R4" s="131" t="s">
        <v>626</v>
      </c>
      <c r="S4" s="49"/>
      <c r="U4" s="432"/>
      <c r="V4" s="131"/>
      <c r="W4" s="137"/>
      <c r="X4" s="5"/>
      <c r="Z4" s="31"/>
      <c r="AA4">
        <v>11</v>
      </c>
      <c r="AB4" s="249">
        <f>IFERROR(AVERAGEIF(MASTER_DATA_NORMALIZED!L24:XFD24,"&gt;0"),0)</f>
        <v>20.957698283351547</v>
      </c>
      <c r="AC4" s="31" cm="1">
        <f t="array" ref="AC4:BY4">_xlfn._xlws.FILTER(MASTER_DATA_NORMALIZED!H24:XFD24,(MASTER_DATA_NORMALIZED!$H$22:$XFD$22=MASTER_DATA_NORMALIZED!$L$22))</f>
        <v>23.703008017161533</v>
      </c>
      <c r="AD4" s="128">
        <v>11.851504008580767</v>
      </c>
      <c r="AE4" s="128">
        <v>23.703008017161533</v>
      </c>
      <c r="AF4" s="128">
        <v>11.851504008580767</v>
      </c>
      <c r="AG4" s="128">
        <v>40.613080809892629</v>
      </c>
      <c r="AH4" s="128">
        <v>20.306540404946315</v>
      </c>
      <c r="AI4" s="128">
        <v>40.613080809892629</v>
      </c>
      <c r="AJ4" s="128">
        <v>20.306540404946315</v>
      </c>
      <c r="AK4" s="128">
        <v>0</v>
      </c>
      <c r="AL4" s="128">
        <v>0</v>
      </c>
      <c r="AM4" s="128">
        <v>0</v>
      </c>
      <c r="AN4" s="128">
        <v>0</v>
      </c>
      <c r="AO4" s="128">
        <v>0</v>
      </c>
      <c r="AP4" s="128">
        <v>0</v>
      </c>
      <c r="AQ4" s="128">
        <v>0</v>
      </c>
      <c r="AR4" s="128">
        <v>0</v>
      </c>
      <c r="AS4" s="128">
        <v>0</v>
      </c>
      <c r="AT4" s="128">
        <v>0</v>
      </c>
      <c r="AU4" s="128">
        <v>0</v>
      </c>
      <c r="AV4" s="128">
        <v>0</v>
      </c>
      <c r="AW4" s="128">
        <v>0</v>
      </c>
      <c r="AX4" s="128">
        <v>0</v>
      </c>
      <c r="AY4" s="128">
        <v>0</v>
      </c>
      <c r="AZ4" s="128">
        <v>0</v>
      </c>
      <c r="BA4" s="128" t="e">
        <v>#N/A</v>
      </c>
      <c r="BB4" s="128">
        <v>64.487081017993361</v>
      </c>
      <c r="BC4" s="128">
        <v>34.213403112440211</v>
      </c>
      <c r="BD4" s="128">
        <v>17.106701556220106</v>
      </c>
      <c r="BE4" s="128">
        <v>8.5533507781100528</v>
      </c>
      <c r="BF4" s="128">
        <v>4.2766753890550264</v>
      </c>
      <c r="BG4" s="128">
        <v>3.421340311244021</v>
      </c>
      <c r="BH4" s="128" t="e">
        <v>#VALUE!</v>
      </c>
      <c r="BI4" s="128">
        <v>0</v>
      </c>
      <c r="BJ4" s="128">
        <v>0</v>
      </c>
      <c r="BK4" s="128">
        <v>5.1581769436997318</v>
      </c>
      <c r="BL4" s="128">
        <v>5.1581769436997318</v>
      </c>
      <c r="BM4" s="128">
        <v>0</v>
      </c>
      <c r="BN4" s="128">
        <v>0</v>
      </c>
      <c r="BO4" s="128">
        <v>0</v>
      </c>
      <c r="BP4" s="128">
        <v>0</v>
      </c>
      <c r="BQ4" s="128">
        <v>0</v>
      </c>
      <c r="BR4" s="128">
        <v>0</v>
      </c>
      <c r="BS4" s="128">
        <v>0</v>
      </c>
      <c r="BT4" s="128">
        <v>0</v>
      </c>
      <c r="BU4" s="128">
        <v>0</v>
      </c>
      <c r="BV4" s="128">
        <v>0</v>
      </c>
      <c r="BW4" s="128">
        <v>0</v>
      </c>
      <c r="BX4" s="128">
        <v>0</v>
      </c>
      <c r="BY4" s="639">
        <v>0</v>
      </c>
      <c r="BZ4" s="128"/>
      <c r="CA4" s="128"/>
      <c r="CB4" s="128"/>
      <c r="CC4" s="128"/>
      <c r="CD4" s="128"/>
      <c r="CE4" s="128"/>
      <c r="CF4" s="128"/>
      <c r="CG4" s="128"/>
      <c r="CH4" s="128"/>
      <c r="CI4" s="128"/>
      <c r="CJ4" s="128"/>
      <c r="CK4" s="128"/>
      <c r="CL4" s="128"/>
      <c r="CM4" s="128"/>
      <c r="CN4" s="128"/>
      <c r="CO4" s="128"/>
    </row>
    <row r="5" spans="1:93" x14ac:dyDescent="0.25">
      <c r="A5" s="11">
        <v>1967</v>
      </c>
      <c r="B5" s="12">
        <v>12.1</v>
      </c>
      <c r="C5" s="118"/>
      <c r="D5" s="137"/>
      <c r="E5" s="178">
        <v>17.791253149999999</v>
      </c>
      <c r="F5" s="137"/>
      <c r="G5" s="118">
        <v>6.7287596611813019</v>
      </c>
      <c r="H5" s="137"/>
      <c r="I5" s="31"/>
      <c r="K5" s="108"/>
      <c r="L5" s="137"/>
      <c r="M5" s="425">
        <v>20</v>
      </c>
      <c r="N5" s="137" t="s">
        <v>341</v>
      </c>
      <c r="O5" s="426">
        <v>3</v>
      </c>
      <c r="P5" s="131"/>
      <c r="Q5" s="278">
        <v>30</v>
      </c>
      <c r="R5" s="131" t="s">
        <v>630</v>
      </c>
      <c r="S5" s="49"/>
      <c r="U5" s="432"/>
      <c r="V5" s="131"/>
      <c r="W5" s="137"/>
      <c r="X5" s="5"/>
      <c r="Z5" s="31"/>
      <c r="AA5">
        <v>12</v>
      </c>
      <c r="AB5" s="249">
        <f>IFERROR(AVERAGEIF(MASTER_DATA_NORMALIZED!L25:XFD25,"&gt;0"),0)</f>
        <v>10.030027459242504</v>
      </c>
      <c r="AC5" s="31" cm="1">
        <f t="array" ref="AC5:BY5">_xlfn._xlws.FILTER(MASTER_DATA_NORMALIZED!H25:XFD25,(MASTER_DATA_NORMALIZED!$H$22:$XFD$22=MASTER_DATA_NORMALIZED!$L$22))</f>
        <v>0</v>
      </c>
      <c r="AD5" s="128">
        <v>0</v>
      </c>
      <c r="AE5" s="128">
        <v>0</v>
      </c>
      <c r="AF5" s="128">
        <v>0</v>
      </c>
      <c r="AG5" s="128">
        <v>0</v>
      </c>
      <c r="AH5" s="128">
        <v>0</v>
      </c>
      <c r="AI5" s="128">
        <v>0</v>
      </c>
      <c r="AJ5" s="128">
        <v>0</v>
      </c>
      <c r="AK5" s="128">
        <v>0</v>
      </c>
      <c r="AL5" s="128">
        <v>0</v>
      </c>
      <c r="AM5" s="128">
        <v>0</v>
      </c>
      <c r="AN5" s="128">
        <v>0</v>
      </c>
      <c r="AO5" s="128">
        <v>0</v>
      </c>
      <c r="AP5" s="128">
        <v>0</v>
      </c>
      <c r="AQ5" s="128">
        <v>31.019712669419039</v>
      </c>
      <c r="AR5" s="128">
        <v>21.961459695562283</v>
      </c>
      <c r="AS5" s="128">
        <v>25.585750851241638</v>
      </c>
      <c r="AT5" s="128">
        <v>20.156408213735247</v>
      </c>
      <c r="AU5" s="128">
        <v>23.713345961921025</v>
      </c>
      <c r="AV5" s="128">
        <v>0</v>
      </c>
      <c r="AW5" s="128">
        <v>0</v>
      </c>
      <c r="AX5" s="128">
        <v>0</v>
      </c>
      <c r="AY5" s="128">
        <v>0</v>
      </c>
      <c r="AZ5" s="128">
        <v>0</v>
      </c>
      <c r="BA5" s="128" t="e">
        <v>#N/A</v>
      </c>
      <c r="BB5" s="128">
        <v>7.8138809403390539</v>
      </c>
      <c r="BC5" s="128">
        <v>4.9730448942248566</v>
      </c>
      <c r="BD5" s="128">
        <v>3.4383924185641073</v>
      </c>
      <c r="BE5" s="128">
        <v>2.7286879549905678</v>
      </c>
      <c r="BF5" s="128">
        <v>2.3579580872019275</v>
      </c>
      <c r="BG5" s="128">
        <v>2.2938874099183182</v>
      </c>
      <c r="BH5" s="128" t="e">
        <v>#VALUE!</v>
      </c>
      <c r="BI5" s="128">
        <v>0</v>
      </c>
      <c r="BJ5" s="128">
        <v>0</v>
      </c>
      <c r="BK5" s="128">
        <v>0</v>
      </c>
      <c r="BL5" s="128">
        <v>0</v>
      </c>
      <c r="BM5" s="128">
        <v>12.918453691808894</v>
      </c>
      <c r="BN5" s="128">
        <v>12.1659822903285</v>
      </c>
      <c r="BO5" s="128">
        <v>11.564621948981465</v>
      </c>
      <c r="BP5" s="128">
        <v>22.781791256295751</v>
      </c>
      <c r="BQ5" s="128">
        <v>5.4231212346283755</v>
      </c>
      <c r="BR5" s="128">
        <v>4.8046218296356171</v>
      </c>
      <c r="BS5" s="128">
        <v>4.7402949161081729</v>
      </c>
      <c r="BT5" s="128">
        <v>4.8188732668090868</v>
      </c>
      <c r="BU5" s="128">
        <v>4.2852845712150689</v>
      </c>
      <c r="BV5" s="128">
        <v>4.23286590903537</v>
      </c>
      <c r="BW5" s="128">
        <v>2.6644288648713723</v>
      </c>
      <c r="BX5" s="128">
        <v>2.1674822593255847</v>
      </c>
      <c r="BY5" s="639">
        <v>2.1103078856587509</v>
      </c>
      <c r="BZ5" s="128"/>
      <c r="CA5" s="128"/>
      <c r="CB5" s="128"/>
      <c r="CC5" s="128"/>
      <c r="CD5" s="128"/>
      <c r="CE5" s="128"/>
      <c r="CF5" s="128"/>
      <c r="CG5" s="128"/>
      <c r="CH5" s="128"/>
      <c r="CI5" s="128"/>
      <c r="CJ5" s="128"/>
      <c r="CK5" s="128"/>
      <c r="CL5" s="128"/>
      <c r="CM5" s="128"/>
      <c r="CN5" s="128"/>
      <c r="CO5" s="128"/>
    </row>
    <row r="6" spans="1:93" x14ac:dyDescent="0.25">
      <c r="A6" s="11">
        <v>1968</v>
      </c>
      <c r="B6" s="12">
        <v>11.52</v>
      </c>
      <c r="C6" s="118"/>
      <c r="D6" s="137"/>
      <c r="E6" s="178">
        <v>16.938449279999997</v>
      </c>
      <c r="F6" s="137"/>
      <c r="G6" s="118">
        <v>6.4542122036958514</v>
      </c>
      <c r="H6" s="137"/>
      <c r="I6" s="31"/>
      <c r="K6" s="108"/>
      <c r="L6" s="137"/>
      <c r="M6" s="425">
        <v>30</v>
      </c>
      <c r="N6" s="137" t="s">
        <v>588</v>
      </c>
      <c r="O6" s="426">
        <v>9</v>
      </c>
      <c r="P6" s="131"/>
      <c r="Q6" s="278">
        <v>40</v>
      </c>
      <c r="R6" s="131" t="s">
        <v>624</v>
      </c>
      <c r="S6" s="49">
        <f>AVERAGEIF(MASTER_DATA_NORMALIZED!$H$172:$XFD$172,"&gt;0")</f>
        <v>264.25874646040251</v>
      </c>
      <c r="U6" s="432"/>
      <c r="V6" s="131"/>
      <c r="W6" s="137"/>
      <c r="X6" s="5"/>
      <c r="Z6" s="31"/>
      <c r="AA6">
        <v>121</v>
      </c>
      <c r="AB6" s="249">
        <f>IFERROR(AVERAGEIF(MASTER_DATA_NORMALIZED!L26:XFD26,"&gt;0"),0)</f>
        <v>0</v>
      </c>
      <c r="AC6" s="31" cm="1">
        <f t="array" ref="AC6:BY6">_xlfn._xlws.FILTER(MASTER_DATA_NORMALIZED!H26:XFD26,(MASTER_DATA_NORMALIZED!$H$22:$XFD$22=MASTER_DATA_NORMALIZED!$L$22))</f>
        <v>0</v>
      </c>
      <c r="AD6" s="128">
        <v>0</v>
      </c>
      <c r="AE6" s="128">
        <v>0</v>
      </c>
      <c r="AF6" s="128">
        <v>0</v>
      </c>
      <c r="AG6" s="128">
        <v>0</v>
      </c>
      <c r="AH6" s="128">
        <v>0</v>
      </c>
      <c r="AI6" s="128">
        <v>0</v>
      </c>
      <c r="AJ6" s="128">
        <v>0</v>
      </c>
      <c r="AK6" s="128">
        <v>0</v>
      </c>
      <c r="AL6" s="128">
        <v>0</v>
      </c>
      <c r="AM6" s="128">
        <v>0</v>
      </c>
      <c r="AN6" s="128">
        <v>0</v>
      </c>
      <c r="AO6" s="128">
        <v>0</v>
      </c>
      <c r="AP6" s="128">
        <v>0</v>
      </c>
      <c r="AQ6" s="128">
        <v>0</v>
      </c>
      <c r="AR6" s="128">
        <v>0</v>
      </c>
      <c r="AS6" s="128">
        <v>0</v>
      </c>
      <c r="AT6" s="128">
        <v>0</v>
      </c>
      <c r="AU6" s="128">
        <v>0</v>
      </c>
      <c r="AV6" s="128">
        <v>0</v>
      </c>
      <c r="AW6" s="128">
        <v>0</v>
      </c>
      <c r="AX6" s="128">
        <v>0</v>
      </c>
      <c r="AY6" s="128">
        <v>0</v>
      </c>
      <c r="AZ6" s="128">
        <v>0</v>
      </c>
      <c r="BA6" s="128" t="e">
        <v>#N/A</v>
      </c>
      <c r="BB6" s="128">
        <v>0</v>
      </c>
      <c r="BC6" s="128">
        <v>0</v>
      </c>
      <c r="BD6" s="128">
        <v>0</v>
      </c>
      <c r="BE6" s="128">
        <v>0</v>
      </c>
      <c r="BF6" s="128">
        <v>0</v>
      </c>
      <c r="BG6" s="128">
        <v>0</v>
      </c>
      <c r="BH6" s="128" t="e">
        <v>#VALUE!</v>
      </c>
      <c r="BI6" s="128">
        <v>0</v>
      </c>
      <c r="BJ6" s="128">
        <v>0</v>
      </c>
      <c r="BK6" s="128">
        <v>0</v>
      </c>
      <c r="BL6" s="128">
        <v>0</v>
      </c>
      <c r="BM6" s="128">
        <v>0</v>
      </c>
      <c r="BN6" s="128">
        <v>0</v>
      </c>
      <c r="BO6" s="128">
        <v>0</v>
      </c>
      <c r="BP6" s="128">
        <v>0</v>
      </c>
      <c r="BQ6" s="128">
        <v>0</v>
      </c>
      <c r="BR6" s="128">
        <v>0</v>
      </c>
      <c r="BS6" s="128">
        <v>0</v>
      </c>
      <c r="BT6" s="128">
        <v>0</v>
      </c>
      <c r="BU6" s="128">
        <v>0</v>
      </c>
      <c r="BV6" s="128">
        <v>0</v>
      </c>
      <c r="BW6" s="128">
        <v>0</v>
      </c>
      <c r="BX6" s="128">
        <v>0</v>
      </c>
      <c r="BY6" s="639">
        <v>0</v>
      </c>
      <c r="BZ6" s="128"/>
      <c r="CA6" s="128"/>
      <c r="CB6" s="128"/>
      <c r="CC6" s="128"/>
      <c r="CD6" s="128"/>
      <c r="CE6" s="128"/>
      <c r="CF6" s="128"/>
      <c r="CG6" s="128"/>
      <c r="CH6" s="128"/>
      <c r="CI6" s="128"/>
      <c r="CJ6" s="128"/>
      <c r="CK6" s="128"/>
      <c r="CL6" s="128"/>
      <c r="CM6" s="128"/>
      <c r="CN6" s="128"/>
      <c r="CO6" s="128"/>
    </row>
    <row r="7" spans="1:93" ht="15.75" thickBot="1" x14ac:dyDescent="0.3">
      <c r="A7" s="11">
        <v>1969</v>
      </c>
      <c r="B7" s="12">
        <v>11</v>
      </c>
      <c r="C7" s="118"/>
      <c r="D7" s="137"/>
      <c r="E7" s="178">
        <v>16.173866499999999</v>
      </c>
      <c r="F7" s="137"/>
      <c r="G7" s="118">
        <v>6.1518734843941489</v>
      </c>
      <c r="H7" s="137"/>
      <c r="I7" s="31"/>
      <c r="K7" s="108"/>
      <c r="L7" s="137"/>
      <c r="M7" s="425">
        <v>40</v>
      </c>
      <c r="N7" s="137" t="s">
        <v>588</v>
      </c>
      <c r="O7" s="426">
        <v>9</v>
      </c>
      <c r="P7" s="131"/>
      <c r="Q7" s="281">
        <v>50</v>
      </c>
      <c r="R7" s="282" t="s">
        <v>624</v>
      </c>
      <c r="S7" s="433">
        <f>AVERAGEIF(MASTER_DATA_NORMALIZED!$H$176:$XFD$176,"&gt;0")</f>
        <v>249.0702109611143</v>
      </c>
      <c r="T7" s="124"/>
      <c r="U7" s="434"/>
      <c r="V7" s="131"/>
      <c r="W7" s="137"/>
      <c r="X7" s="5"/>
      <c r="Z7" s="31"/>
      <c r="AA7">
        <v>122</v>
      </c>
      <c r="AB7" s="249">
        <f>IFERROR(AVERAGEIF(MASTER_DATA_NORMALIZED!L27:XFD27,"&gt;0"),0)</f>
        <v>0</v>
      </c>
      <c r="AC7" s="31" cm="1">
        <f t="array" ref="AC7:BY7">_xlfn._xlws.FILTER(MASTER_DATA_NORMALIZED!H27:XFD27,(MASTER_DATA_NORMALIZED!$H$22:$XFD$22=MASTER_DATA_NORMALIZED!$L$22))</f>
        <v>0</v>
      </c>
      <c r="AD7" s="128">
        <v>0</v>
      </c>
      <c r="AE7" s="128">
        <v>0</v>
      </c>
      <c r="AF7" s="128">
        <v>0</v>
      </c>
      <c r="AG7" s="128">
        <v>0</v>
      </c>
      <c r="AH7" s="128">
        <v>0</v>
      </c>
      <c r="AI7" s="128">
        <v>0</v>
      </c>
      <c r="AJ7" s="128">
        <v>0</v>
      </c>
      <c r="AK7" s="128">
        <v>0</v>
      </c>
      <c r="AL7" s="128">
        <v>0</v>
      </c>
      <c r="AM7" s="128">
        <v>0</v>
      </c>
      <c r="AN7" s="128">
        <v>0</v>
      </c>
      <c r="AO7" s="128">
        <v>0</v>
      </c>
      <c r="AP7" s="128">
        <v>0</v>
      </c>
      <c r="AQ7" s="128">
        <v>0</v>
      </c>
      <c r="AR7" s="128">
        <v>0</v>
      </c>
      <c r="AS7" s="128">
        <v>0</v>
      </c>
      <c r="AT7" s="128">
        <v>0</v>
      </c>
      <c r="AU7" s="128">
        <v>0</v>
      </c>
      <c r="AV7" s="128">
        <v>0</v>
      </c>
      <c r="AW7" s="128">
        <v>0</v>
      </c>
      <c r="AX7" s="128">
        <v>0</v>
      </c>
      <c r="AY7" s="128">
        <v>0</v>
      </c>
      <c r="AZ7" s="128">
        <v>0</v>
      </c>
      <c r="BA7" s="128" t="e">
        <v>#N/A</v>
      </c>
      <c r="BB7" s="128">
        <v>0</v>
      </c>
      <c r="BC7" s="128">
        <v>0</v>
      </c>
      <c r="BD7" s="128">
        <v>0</v>
      </c>
      <c r="BE7" s="128">
        <v>0</v>
      </c>
      <c r="BF7" s="128">
        <v>0</v>
      </c>
      <c r="BG7" s="128">
        <v>0</v>
      </c>
      <c r="BH7" s="128" t="e">
        <v>#VALUE!</v>
      </c>
      <c r="BI7" s="128">
        <v>0</v>
      </c>
      <c r="BJ7" s="128">
        <v>0</v>
      </c>
      <c r="BK7" s="128">
        <v>0</v>
      </c>
      <c r="BL7" s="128">
        <v>0</v>
      </c>
      <c r="BM7" s="128">
        <v>0</v>
      </c>
      <c r="BN7" s="128">
        <v>0</v>
      </c>
      <c r="BO7" s="128">
        <v>0</v>
      </c>
      <c r="BP7" s="128">
        <v>0</v>
      </c>
      <c r="BQ7" s="128">
        <v>0</v>
      </c>
      <c r="BR7" s="128">
        <v>0</v>
      </c>
      <c r="BS7" s="128">
        <v>0</v>
      </c>
      <c r="BT7" s="128">
        <v>0</v>
      </c>
      <c r="BU7" s="128">
        <v>0</v>
      </c>
      <c r="BV7" s="128">
        <v>0</v>
      </c>
      <c r="BW7" s="128">
        <v>0</v>
      </c>
      <c r="BX7" s="128">
        <v>0</v>
      </c>
      <c r="BY7" s="639">
        <v>0</v>
      </c>
      <c r="BZ7" s="128"/>
      <c r="CA7" s="128"/>
      <c r="CB7" s="128"/>
      <c r="CC7" s="128"/>
      <c r="CD7" s="128"/>
      <c r="CE7" s="128"/>
      <c r="CF7" s="128"/>
      <c r="CG7" s="128"/>
      <c r="CH7" s="128"/>
      <c r="CI7" s="128"/>
      <c r="CJ7" s="128"/>
      <c r="CK7" s="128"/>
      <c r="CL7" s="128"/>
      <c r="CM7" s="128"/>
      <c r="CN7" s="128"/>
      <c r="CO7" s="128"/>
    </row>
    <row r="8" spans="1:93" ht="15.75" thickBot="1" x14ac:dyDescent="0.3">
      <c r="A8" s="11">
        <v>1970</v>
      </c>
      <c r="B8" s="12">
        <v>10.52</v>
      </c>
      <c r="C8" s="118"/>
      <c r="D8" s="137"/>
      <c r="E8" s="178">
        <v>15.468097779999997</v>
      </c>
      <c r="F8" s="137"/>
      <c r="G8" s="118">
        <v>5.8431904301954081</v>
      </c>
      <c r="H8" s="137"/>
      <c r="I8" s="31"/>
      <c r="K8" s="108"/>
      <c r="L8" s="137"/>
      <c r="M8" s="425">
        <v>50</v>
      </c>
      <c r="N8" s="137" t="s">
        <v>589</v>
      </c>
      <c r="O8" s="426">
        <v>7</v>
      </c>
      <c r="P8" s="131"/>
      <c r="Q8" s="440" t="s">
        <v>621</v>
      </c>
      <c r="R8" s="440" t="s">
        <v>889</v>
      </c>
      <c r="S8" s="181" t="s">
        <v>888</v>
      </c>
      <c r="T8" s="181"/>
      <c r="U8" s="131"/>
      <c r="V8" s="131"/>
      <c r="W8" s="137"/>
      <c r="X8" s="5"/>
      <c r="Z8" s="31"/>
      <c r="AA8">
        <v>123</v>
      </c>
      <c r="AB8" s="249">
        <f>IFERROR(AVERAGEIF(MASTER_DATA_NORMALIZED!L28:XFD28,"&gt;0"),0)</f>
        <v>0</v>
      </c>
      <c r="AC8" s="31" cm="1">
        <f t="array" ref="AC8:BY8">_xlfn._xlws.FILTER(MASTER_DATA_NORMALIZED!H28:XFD28,(MASTER_DATA_NORMALIZED!$H$22:$XFD$22=MASTER_DATA_NORMALIZED!$L$22))</f>
        <v>0</v>
      </c>
      <c r="AD8" s="128">
        <v>0</v>
      </c>
      <c r="AE8" s="128">
        <v>0</v>
      </c>
      <c r="AF8" s="128">
        <v>0</v>
      </c>
      <c r="AG8" s="128">
        <v>0</v>
      </c>
      <c r="AH8" s="128">
        <v>0</v>
      </c>
      <c r="AI8" s="128">
        <v>0</v>
      </c>
      <c r="AJ8" s="128">
        <v>0</v>
      </c>
      <c r="AK8" s="128">
        <v>0</v>
      </c>
      <c r="AL8" s="128">
        <v>0</v>
      </c>
      <c r="AM8" s="128">
        <v>0</v>
      </c>
      <c r="AN8" s="128">
        <v>0</v>
      </c>
      <c r="AO8" s="128">
        <v>0</v>
      </c>
      <c r="AP8" s="128">
        <v>0</v>
      </c>
      <c r="AQ8" s="128">
        <v>0</v>
      </c>
      <c r="AR8" s="128">
        <v>0</v>
      </c>
      <c r="AS8" s="128">
        <v>0</v>
      </c>
      <c r="AT8" s="128">
        <v>0</v>
      </c>
      <c r="AU8" s="128">
        <v>0</v>
      </c>
      <c r="AV8" s="128">
        <v>0</v>
      </c>
      <c r="AW8" s="128">
        <v>0</v>
      </c>
      <c r="AX8" s="128">
        <v>0</v>
      </c>
      <c r="AY8" s="128">
        <v>0</v>
      </c>
      <c r="AZ8" s="128">
        <v>0</v>
      </c>
      <c r="BA8" s="128" t="e">
        <v>#N/A</v>
      </c>
      <c r="BB8" s="128">
        <v>0</v>
      </c>
      <c r="BC8" s="128">
        <v>0</v>
      </c>
      <c r="BD8" s="128">
        <v>0</v>
      </c>
      <c r="BE8" s="128">
        <v>0</v>
      </c>
      <c r="BF8" s="128">
        <v>0</v>
      </c>
      <c r="BG8" s="128">
        <v>0</v>
      </c>
      <c r="BH8" s="128" t="e">
        <v>#VALUE!</v>
      </c>
      <c r="BI8" s="128">
        <v>0</v>
      </c>
      <c r="BJ8" s="128">
        <v>0</v>
      </c>
      <c r="BK8" s="128">
        <v>0</v>
      </c>
      <c r="BL8" s="128">
        <v>0</v>
      </c>
      <c r="BM8" s="128">
        <v>0</v>
      </c>
      <c r="BN8" s="128">
        <v>0</v>
      </c>
      <c r="BO8" s="128">
        <v>0</v>
      </c>
      <c r="BP8" s="128">
        <v>0</v>
      </c>
      <c r="BQ8" s="128">
        <v>0</v>
      </c>
      <c r="BR8" s="128">
        <v>0</v>
      </c>
      <c r="BS8" s="128">
        <v>0</v>
      </c>
      <c r="BT8" s="128">
        <v>0</v>
      </c>
      <c r="BU8" s="128">
        <v>0</v>
      </c>
      <c r="BV8" s="128">
        <v>0</v>
      </c>
      <c r="BW8" s="128">
        <v>0</v>
      </c>
      <c r="BX8" s="128">
        <v>0</v>
      </c>
      <c r="BY8" s="639">
        <v>0</v>
      </c>
      <c r="BZ8" s="128"/>
      <c r="CA8" s="128"/>
      <c r="CB8" s="128"/>
      <c r="CC8" s="128"/>
      <c r="CD8" s="128"/>
      <c r="CE8" s="128"/>
      <c r="CF8" s="128"/>
      <c r="CG8" s="128"/>
      <c r="CH8" s="128"/>
      <c r="CI8" s="128"/>
      <c r="CJ8" s="128"/>
      <c r="CK8" s="128"/>
      <c r="CL8" s="128"/>
      <c r="CM8" s="128"/>
      <c r="CN8" s="128"/>
      <c r="CO8" s="128"/>
    </row>
    <row r="9" spans="1:93" ht="18.75" x14ac:dyDescent="0.25">
      <c r="A9" s="11">
        <v>1971</v>
      </c>
      <c r="B9" s="12">
        <v>9.64</v>
      </c>
      <c r="C9" s="118"/>
      <c r="D9" s="137"/>
      <c r="E9" s="178">
        <v>14.17418846</v>
      </c>
      <c r="F9" s="137"/>
      <c r="G9" s="118">
        <v>5.5616439970769198</v>
      </c>
      <c r="H9" s="137"/>
      <c r="I9" s="31"/>
      <c r="K9" s="108"/>
      <c r="L9" s="137"/>
      <c r="M9" s="178"/>
      <c r="N9" s="137" t="s">
        <v>588</v>
      </c>
      <c r="O9" s="426">
        <v>9</v>
      </c>
      <c r="P9" s="436" t="s">
        <v>25</v>
      </c>
      <c r="Q9" s="275">
        <v>10</v>
      </c>
      <c r="R9" s="276" t="s">
        <v>624</v>
      </c>
      <c r="S9" s="277">
        <f>VLOOKUP(Q9,$AA$3:$AB$220,2,FALSE)</f>
        <v>128.22210233968931</v>
      </c>
      <c r="T9" s="137"/>
      <c r="U9" s="131"/>
      <c r="V9" s="131"/>
      <c r="X9" s="5"/>
      <c r="Z9" s="31"/>
      <c r="AA9">
        <v>13</v>
      </c>
      <c r="AB9" s="249">
        <f>IFERROR(AVERAGEIF(MASTER_DATA_NORMALIZED!L29:XFD29,"&gt;0"),0)</f>
        <v>164.57851374337699</v>
      </c>
      <c r="AC9" s="31" cm="1">
        <f t="array" ref="AC9:BY9">_xlfn._xlws.FILTER(MASTER_DATA_NORMALIZED!H29:XFD29,(MASTER_DATA_NORMALIZED!$H$22:$XFD$22=MASTER_DATA_NORMALIZED!$L$22))</f>
        <v>237.03008017161534</v>
      </c>
      <c r="AD9" s="128">
        <v>65.183272047194222</v>
      </c>
      <c r="AE9" s="128">
        <v>298.65790101623531</v>
      </c>
      <c r="AF9" s="128">
        <v>80.590227258349216</v>
      </c>
      <c r="AG9" s="128">
        <v>406.13080809892625</v>
      </c>
      <c r="AH9" s="128">
        <v>111.68597222720473</v>
      </c>
      <c r="AI9" s="128">
        <v>511.72481820464708</v>
      </c>
      <c r="AJ9" s="128">
        <v>138.08447475363494</v>
      </c>
      <c r="AK9" s="128">
        <v>0</v>
      </c>
      <c r="AL9" s="128">
        <v>0</v>
      </c>
      <c r="AM9" s="128">
        <v>0</v>
      </c>
      <c r="AN9" s="128">
        <v>0</v>
      </c>
      <c r="AO9" s="128">
        <v>0</v>
      </c>
      <c r="AP9" s="128">
        <v>0</v>
      </c>
      <c r="AQ9" s="128">
        <v>0</v>
      </c>
      <c r="AR9" s="128">
        <v>0</v>
      </c>
      <c r="AS9" s="128">
        <v>0</v>
      </c>
      <c r="AT9" s="128">
        <v>0</v>
      </c>
      <c r="AU9" s="128">
        <v>0</v>
      </c>
      <c r="AV9" s="128">
        <v>0</v>
      </c>
      <c r="AW9" s="128">
        <v>0</v>
      </c>
      <c r="AX9" s="128">
        <v>0</v>
      </c>
      <c r="AY9" s="128">
        <v>0</v>
      </c>
      <c r="AZ9" s="128">
        <v>0</v>
      </c>
      <c r="BA9" s="128" t="e">
        <v>#N/A</v>
      </c>
      <c r="BB9" s="128">
        <v>75.818451130309498</v>
      </c>
      <c r="BC9" s="128">
        <v>75.838637499832402</v>
      </c>
      <c r="BD9" s="128">
        <v>75.838637499832402</v>
      </c>
      <c r="BE9" s="128">
        <v>75.838637499832402</v>
      </c>
      <c r="BF9" s="128">
        <v>75.838637499832402</v>
      </c>
      <c r="BG9" s="128">
        <v>75.838637499832402</v>
      </c>
      <c r="BH9" s="128" t="e">
        <v>#VALUE!</v>
      </c>
      <c r="BI9" s="128">
        <v>0</v>
      </c>
      <c r="BJ9" s="128">
        <v>0</v>
      </c>
      <c r="BK9" s="128">
        <v>0</v>
      </c>
      <c r="BL9" s="128">
        <v>0</v>
      </c>
      <c r="BM9" s="128">
        <v>0</v>
      </c>
      <c r="BN9" s="128">
        <v>0</v>
      </c>
      <c r="BO9" s="128">
        <v>0</v>
      </c>
      <c r="BP9" s="128">
        <v>0</v>
      </c>
      <c r="BQ9" s="128">
        <v>0</v>
      </c>
      <c r="BR9" s="128">
        <v>0</v>
      </c>
      <c r="BS9" s="128">
        <v>0</v>
      </c>
      <c r="BT9" s="128">
        <v>0</v>
      </c>
      <c r="BU9" s="128">
        <v>0</v>
      </c>
      <c r="BV9" s="128">
        <v>0</v>
      </c>
      <c r="BW9" s="128">
        <v>0</v>
      </c>
      <c r="BX9" s="128">
        <v>0</v>
      </c>
      <c r="BY9" s="639">
        <v>0</v>
      </c>
      <c r="BZ9" s="128"/>
      <c r="CA9" s="128"/>
      <c r="CB9" s="128"/>
      <c r="CC9" s="128"/>
      <c r="CD9" s="128"/>
      <c r="CE9" s="128"/>
      <c r="CF9" s="128"/>
      <c r="CG9" s="128"/>
      <c r="CH9" s="128"/>
      <c r="CI9" s="128"/>
      <c r="CJ9" s="128"/>
      <c r="CK9" s="128"/>
      <c r="CL9" s="128"/>
      <c r="CM9" s="128"/>
      <c r="CN9" s="128"/>
      <c r="CO9" s="128"/>
    </row>
    <row r="10" spans="1:93" ht="17.25" x14ac:dyDescent="0.25">
      <c r="A10" s="11">
        <v>1972</v>
      </c>
      <c r="B10" s="12">
        <v>8.9</v>
      </c>
      <c r="C10" s="118"/>
      <c r="D10" s="137"/>
      <c r="E10" s="178">
        <v>13.086128349999999</v>
      </c>
      <c r="F10" s="137"/>
      <c r="G10" s="118">
        <v>5.3315819802718547</v>
      </c>
      <c r="H10" s="137"/>
      <c r="I10" s="31"/>
      <c r="K10" s="108"/>
      <c r="L10" s="137"/>
      <c r="M10" s="178"/>
      <c r="N10" s="137" t="s">
        <v>637</v>
      </c>
      <c r="O10" s="426">
        <v>10</v>
      </c>
      <c r="P10" s="437" t="s">
        <v>26</v>
      </c>
      <c r="Q10" s="278">
        <v>11</v>
      </c>
      <c r="R10" s="131" t="s">
        <v>638</v>
      </c>
      <c r="S10" s="401">
        <f>$T$10*3800/$U$10</f>
        <v>2.3759580475998385</v>
      </c>
      <c r="T10" s="400">
        <v>3100</v>
      </c>
      <c r="U10" s="400">
        <f>(1229*2+1250*2)*1000</f>
        <v>4958000</v>
      </c>
      <c r="W10" s="5"/>
      <c r="Z10" s="31"/>
      <c r="AA10">
        <v>131</v>
      </c>
      <c r="AB10" s="249">
        <f>IFERROR(AVERAGEIF(MASTER_DATA_NORMALIZED!L30:XFD30,"&gt;0"),0)</f>
        <v>60.296333275363267</v>
      </c>
      <c r="AC10" s="31" cm="1">
        <f t="array" ref="AC10:BY10">_xlfn._xlws.FILTER(MASTER_DATA_NORMALIZED!H30:XFD30,(MASTER_DATA_NORMALIZED!$H$22:$XFD$22=MASTER_DATA_NORMALIZED!$L$22))</f>
        <v>71.109024051484596</v>
      </c>
      <c r="AD10" s="128">
        <v>17.777256012871149</v>
      </c>
      <c r="AE10" s="128">
        <v>71.109024051484596</v>
      </c>
      <c r="AF10" s="128">
        <v>17.777256012871149</v>
      </c>
      <c r="AG10" s="128">
        <v>121.83924242967787</v>
      </c>
      <c r="AH10" s="128">
        <v>30.459810607419467</v>
      </c>
      <c r="AI10" s="128">
        <v>121.83924242967787</v>
      </c>
      <c r="AJ10" s="128">
        <v>30.459810607419467</v>
      </c>
      <c r="AK10" s="128">
        <v>0</v>
      </c>
      <c r="AL10" s="128">
        <v>0</v>
      </c>
      <c r="AM10" s="128">
        <v>0</v>
      </c>
      <c r="AN10" s="128">
        <v>0</v>
      </c>
      <c r="AO10" s="128">
        <v>0</v>
      </c>
      <c r="AP10" s="128">
        <v>0</v>
      </c>
      <c r="AQ10" s="128">
        <v>0</v>
      </c>
      <c r="AR10" s="128">
        <v>0</v>
      </c>
      <c r="AS10" s="128">
        <v>0</v>
      </c>
      <c r="AT10" s="128">
        <v>0</v>
      </c>
      <c r="AU10" s="128">
        <v>0</v>
      </c>
      <c r="AV10" s="128">
        <v>0</v>
      </c>
      <c r="AW10" s="128">
        <v>0</v>
      </c>
      <c r="AX10" s="128">
        <v>0</v>
      </c>
      <c r="AY10" s="128">
        <v>0</v>
      </c>
      <c r="AZ10" s="128">
        <v>0</v>
      </c>
      <c r="BA10" s="128" t="e">
        <v>#N/A</v>
      </c>
      <c r="BB10" s="128">
        <v>0</v>
      </c>
      <c r="BC10" s="128">
        <v>0</v>
      </c>
      <c r="BD10" s="128">
        <v>0</v>
      </c>
      <c r="BE10" s="128">
        <v>0</v>
      </c>
      <c r="BF10" s="128">
        <v>0</v>
      </c>
      <c r="BG10" s="128">
        <v>0</v>
      </c>
      <c r="BH10" s="128" t="e">
        <v>#VALUE!</v>
      </c>
      <c r="BI10" s="128">
        <v>0</v>
      </c>
      <c r="BJ10" s="128">
        <v>0</v>
      </c>
      <c r="BK10" s="128">
        <v>0</v>
      </c>
      <c r="BL10" s="128">
        <v>0</v>
      </c>
      <c r="BM10" s="128">
        <v>0</v>
      </c>
      <c r="BN10" s="128">
        <v>0</v>
      </c>
      <c r="BO10" s="128">
        <v>0</v>
      </c>
      <c r="BP10" s="128">
        <v>0</v>
      </c>
      <c r="BQ10" s="128">
        <v>0</v>
      </c>
      <c r="BR10" s="128">
        <v>0</v>
      </c>
      <c r="BS10" s="128">
        <v>0</v>
      </c>
      <c r="BT10" s="128">
        <v>0</v>
      </c>
      <c r="BU10" s="128">
        <v>0</v>
      </c>
      <c r="BV10" s="128">
        <v>0</v>
      </c>
      <c r="BW10" s="128">
        <v>0</v>
      </c>
      <c r="BX10" s="128">
        <v>0</v>
      </c>
      <c r="BY10" s="639">
        <v>0</v>
      </c>
      <c r="BZ10" s="128"/>
      <c r="CA10" s="128"/>
      <c r="CB10" s="128"/>
      <c r="CC10" s="128"/>
      <c r="CD10" s="128"/>
      <c r="CE10" s="128"/>
      <c r="CF10" s="128"/>
      <c r="CG10" s="128"/>
      <c r="CH10" s="128"/>
      <c r="CI10" s="128"/>
      <c r="CJ10" s="128"/>
      <c r="CK10" s="128"/>
      <c r="CL10" s="128"/>
      <c r="CM10" s="128"/>
      <c r="CN10" s="128"/>
      <c r="CO10" s="128"/>
    </row>
    <row r="11" spans="1:93" ht="18" thickBot="1" x14ac:dyDescent="0.3">
      <c r="A11" s="11">
        <v>1973</v>
      </c>
      <c r="B11" s="12">
        <v>8.26</v>
      </c>
      <c r="C11" s="118"/>
      <c r="D11" s="137"/>
      <c r="E11" s="178">
        <v>12.145103389999999</v>
      </c>
      <c r="F11" s="137"/>
      <c r="G11" s="118">
        <v>5.0541553753708719</v>
      </c>
      <c r="H11" s="137"/>
      <c r="I11" s="31"/>
      <c r="K11" s="108"/>
      <c r="L11" s="137"/>
      <c r="M11" s="179"/>
      <c r="N11" s="180" t="s">
        <v>587</v>
      </c>
      <c r="O11" s="427">
        <v>11</v>
      </c>
      <c r="P11" s="407" t="s">
        <v>27</v>
      </c>
      <c r="Q11" s="278">
        <v>12</v>
      </c>
      <c r="R11" s="131" t="s">
        <v>624</v>
      </c>
      <c r="S11" s="118">
        <f t="shared" ref="S11:S18" si="0">VLOOKUP(Q11,$AA$3:$AB$220,2,FALSE)</f>
        <v>10.030027459242504</v>
      </c>
      <c r="T11" s="131"/>
      <c r="U11" s="131"/>
      <c r="W11" s="5"/>
      <c r="Z11" s="31"/>
      <c r="AA11">
        <v>132</v>
      </c>
      <c r="AB11" s="249">
        <f>IFERROR(AVERAGEIF(MASTER_DATA_NORMALIZED!L31:XFD31,"&gt;0"),0)</f>
        <v>96.474133240581239</v>
      </c>
      <c r="AC11" s="31" cm="1">
        <f t="array" ref="AC11:BY11">_xlfn._xlws.FILTER(MASTER_DATA_NORMALIZED!H31:XFD31,(MASTER_DATA_NORMALIZED!$H$22:$XFD$22=MASTER_DATA_NORMALIZED!$L$22))</f>
        <v>109.03383687894305</v>
      </c>
      <c r="AD11" s="128">
        <v>33.184211224026143</v>
      </c>
      <c r="AE11" s="128">
        <v>109.03383687894305</v>
      </c>
      <c r="AF11" s="128">
        <v>33.184211224026143</v>
      </c>
      <c r="AG11" s="128">
        <v>186.82017172550607</v>
      </c>
      <c r="AH11" s="128">
        <v>56.85831313384967</v>
      </c>
      <c r="AI11" s="128">
        <v>186.82017172550607</v>
      </c>
      <c r="AJ11" s="128">
        <v>56.85831313384967</v>
      </c>
      <c r="AK11" s="128">
        <v>0</v>
      </c>
      <c r="AL11" s="128">
        <v>0</v>
      </c>
      <c r="AM11" s="128">
        <v>0</v>
      </c>
      <c r="AN11" s="128">
        <v>0</v>
      </c>
      <c r="AO11" s="128">
        <v>0</v>
      </c>
      <c r="AP11" s="128">
        <v>0</v>
      </c>
      <c r="AQ11" s="128">
        <v>0</v>
      </c>
      <c r="AR11" s="128">
        <v>0</v>
      </c>
      <c r="AS11" s="128">
        <v>0</v>
      </c>
      <c r="AT11" s="128">
        <v>0</v>
      </c>
      <c r="AU11" s="128">
        <v>0</v>
      </c>
      <c r="AV11" s="128">
        <v>0</v>
      </c>
      <c r="AW11" s="128">
        <v>0</v>
      </c>
      <c r="AX11" s="128">
        <v>0</v>
      </c>
      <c r="AY11" s="128">
        <v>0</v>
      </c>
      <c r="AZ11" s="128">
        <v>0</v>
      </c>
      <c r="BA11" s="128" t="e">
        <v>#N/A</v>
      </c>
      <c r="BB11" s="128">
        <v>0</v>
      </c>
      <c r="BC11" s="128">
        <v>0</v>
      </c>
      <c r="BD11" s="128">
        <v>0</v>
      </c>
      <c r="BE11" s="128">
        <v>0</v>
      </c>
      <c r="BF11" s="128">
        <v>0</v>
      </c>
      <c r="BG11" s="128">
        <v>0</v>
      </c>
      <c r="BH11" s="128" t="e">
        <v>#VALUE!</v>
      </c>
      <c r="BI11" s="128">
        <v>0</v>
      </c>
      <c r="BJ11" s="128">
        <v>0</v>
      </c>
      <c r="BK11" s="128">
        <v>0</v>
      </c>
      <c r="BL11" s="128">
        <v>0</v>
      </c>
      <c r="BM11" s="128">
        <v>0</v>
      </c>
      <c r="BN11" s="128">
        <v>0</v>
      </c>
      <c r="BO11" s="128">
        <v>0</v>
      </c>
      <c r="BP11" s="128">
        <v>0</v>
      </c>
      <c r="BQ11" s="128">
        <v>0</v>
      </c>
      <c r="BR11" s="128">
        <v>0</v>
      </c>
      <c r="BS11" s="128">
        <v>0</v>
      </c>
      <c r="BT11" s="128">
        <v>0</v>
      </c>
      <c r="BU11" s="128">
        <v>0</v>
      </c>
      <c r="BV11" s="128">
        <v>0</v>
      </c>
      <c r="BW11" s="128">
        <v>0</v>
      </c>
      <c r="BX11" s="128">
        <v>0</v>
      </c>
      <c r="BY11" s="639">
        <v>0</v>
      </c>
      <c r="BZ11" s="128"/>
      <c r="CA11" s="128"/>
      <c r="CB11" s="128"/>
      <c r="CC11" s="128"/>
      <c r="CD11" s="128"/>
      <c r="CE11" s="128"/>
      <c r="CF11" s="128"/>
      <c r="CG11" s="128"/>
      <c r="CH11" s="128"/>
      <c r="CI11" s="128"/>
      <c r="CJ11" s="128"/>
      <c r="CK11" s="128"/>
      <c r="CL11" s="128"/>
      <c r="CM11" s="128"/>
      <c r="CN11" s="128"/>
      <c r="CO11" s="128"/>
    </row>
    <row r="12" spans="1:93" ht="17.25" x14ac:dyDescent="0.25">
      <c r="A12" s="11">
        <v>1974</v>
      </c>
      <c r="B12" s="12">
        <v>7.71</v>
      </c>
      <c r="C12" s="118"/>
      <c r="D12" s="137"/>
      <c r="E12" s="178">
        <v>11.336410064999999</v>
      </c>
      <c r="F12" s="137"/>
      <c r="G12" s="118">
        <v>4.6357232679687197</v>
      </c>
      <c r="H12" s="137"/>
      <c r="I12" s="31"/>
      <c r="K12" s="108"/>
      <c r="L12" s="137"/>
      <c r="M12" s="137"/>
      <c r="N12" s="137"/>
      <c r="O12" s="137"/>
      <c r="P12" s="437" t="s">
        <v>31</v>
      </c>
      <c r="Q12" s="278">
        <v>13</v>
      </c>
      <c r="R12" s="131" t="s">
        <v>624</v>
      </c>
      <c r="S12" s="118">
        <f t="shared" si="0"/>
        <v>164.57851374337699</v>
      </c>
      <c r="T12" s="131"/>
      <c r="U12" s="131"/>
      <c r="W12" s="5"/>
      <c r="Z12" s="31"/>
      <c r="AA12">
        <v>133</v>
      </c>
      <c r="AB12" s="249">
        <f>IFERROR(AVERAGEIF(MASTER_DATA_NORMALIZED!L32:XFD32,"&gt;0"),0)</f>
        <v>74.365477706281368</v>
      </c>
      <c r="AC12" s="31" cm="1">
        <f t="array" ref="AC12:BY12">_xlfn._xlws.FILTER(MASTER_DATA_NORMALIZED!H32:XFD32,(MASTER_DATA_NORMALIZED!$H$22:$XFD$22=MASTER_DATA_NORMALIZED!$L$22))</f>
        <v>56.88721924118768</v>
      </c>
      <c r="AD12" s="128">
        <v>14.22180481029692</v>
      </c>
      <c r="AE12" s="128">
        <v>118.51504008580767</v>
      </c>
      <c r="AF12" s="128">
        <v>29.628760021451917</v>
      </c>
      <c r="AG12" s="128">
        <v>97.471393943742299</v>
      </c>
      <c r="AH12" s="128">
        <v>24.367848485935575</v>
      </c>
      <c r="AI12" s="128">
        <v>203.06540404946313</v>
      </c>
      <c r="AJ12" s="128">
        <v>50.766351012365782</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t="e">
        <v>#N/A</v>
      </c>
      <c r="BB12" s="128">
        <v>0</v>
      </c>
      <c r="BC12" s="128">
        <v>0</v>
      </c>
      <c r="BD12" s="128">
        <v>0</v>
      </c>
      <c r="BE12" s="128">
        <v>0</v>
      </c>
      <c r="BF12" s="128">
        <v>0</v>
      </c>
      <c r="BG12" s="128">
        <v>0</v>
      </c>
      <c r="BH12" s="128" t="e">
        <v>#VALUE!</v>
      </c>
      <c r="BI12" s="128">
        <v>0</v>
      </c>
      <c r="BJ12" s="128">
        <v>0</v>
      </c>
      <c r="BK12" s="128">
        <v>0</v>
      </c>
      <c r="BL12" s="128">
        <v>0</v>
      </c>
      <c r="BM12" s="128">
        <v>0</v>
      </c>
      <c r="BN12" s="128">
        <v>0</v>
      </c>
      <c r="BO12" s="128">
        <v>0</v>
      </c>
      <c r="BP12" s="128">
        <v>0</v>
      </c>
      <c r="BQ12" s="128">
        <v>0</v>
      </c>
      <c r="BR12" s="128">
        <v>0</v>
      </c>
      <c r="BS12" s="128">
        <v>0</v>
      </c>
      <c r="BT12" s="128">
        <v>0</v>
      </c>
      <c r="BU12" s="128">
        <v>0</v>
      </c>
      <c r="BV12" s="128">
        <v>0</v>
      </c>
      <c r="BW12" s="128">
        <v>0</v>
      </c>
      <c r="BX12" s="128">
        <v>0</v>
      </c>
      <c r="BY12" s="639">
        <v>0</v>
      </c>
      <c r="BZ12" s="128"/>
      <c r="CA12" s="128"/>
      <c r="CB12" s="128"/>
      <c r="CC12" s="128"/>
      <c r="CD12" s="128"/>
      <c r="CE12" s="128"/>
      <c r="CF12" s="128"/>
      <c r="CG12" s="128"/>
      <c r="CH12" s="128"/>
      <c r="CI12" s="128"/>
      <c r="CJ12" s="128"/>
      <c r="CK12" s="128"/>
      <c r="CL12" s="128"/>
      <c r="CM12" s="128"/>
      <c r="CN12" s="128"/>
      <c r="CO12" s="128"/>
    </row>
    <row r="13" spans="1:93" ht="17.25" x14ac:dyDescent="0.25">
      <c r="A13" s="11">
        <v>1975</v>
      </c>
      <c r="B13" s="12">
        <v>7.22</v>
      </c>
      <c r="C13" s="118"/>
      <c r="D13" s="137"/>
      <c r="E13" s="178">
        <v>10.615937829999998</v>
      </c>
      <c r="F13" s="137"/>
      <c r="G13" s="118">
        <v>4.2444994153098854</v>
      </c>
      <c r="H13" s="137"/>
      <c r="I13" s="31"/>
      <c r="K13" s="108"/>
      <c r="L13" s="137"/>
      <c r="M13" s="137"/>
      <c r="N13" s="137"/>
      <c r="O13" s="137"/>
      <c r="P13" s="437" t="s">
        <v>35</v>
      </c>
      <c r="Q13" s="278">
        <v>14</v>
      </c>
      <c r="R13" s="131" t="s">
        <v>624</v>
      </c>
      <c r="S13" s="118">
        <f t="shared" si="0"/>
        <v>17.763687391596875</v>
      </c>
      <c r="T13" s="131"/>
      <c r="U13" s="131"/>
      <c r="Z13" s="31"/>
      <c r="AA13">
        <v>14</v>
      </c>
      <c r="AB13" s="249">
        <f>IFERROR(AVERAGEIF(MASTER_DATA_NORMALIZED!L33:XFD33,"&gt;0"),0)</f>
        <v>17.763687391596875</v>
      </c>
      <c r="AC13" s="31" cm="1">
        <f t="array" ref="AC13:BY13">_xlfn._xlws.FILTER(MASTER_DATA_NORMALIZED!H33:XFD33,(MASTER_DATA_NORMALIZED!$H$22:$XFD$22=MASTER_DATA_NORMALIZED!$L$22))</f>
        <v>14.22180481029692</v>
      </c>
      <c r="AD13" s="128">
        <v>3.55545120257423</v>
      </c>
      <c r="AE13" s="128">
        <v>14.22180481029692</v>
      </c>
      <c r="AF13" s="128">
        <v>3.55545120257423</v>
      </c>
      <c r="AG13" s="128">
        <v>24.367848485935575</v>
      </c>
      <c r="AH13" s="128">
        <v>6.0919621214838937</v>
      </c>
      <c r="AI13" s="128">
        <v>24.367848485935575</v>
      </c>
      <c r="AJ13" s="128">
        <v>6.0919621214838937</v>
      </c>
      <c r="AK13" s="128">
        <v>0</v>
      </c>
      <c r="AL13" s="128">
        <v>0</v>
      </c>
      <c r="AM13" s="128">
        <v>0</v>
      </c>
      <c r="AN13" s="128">
        <v>0</v>
      </c>
      <c r="AO13" s="128">
        <v>0</v>
      </c>
      <c r="AP13" s="128">
        <v>0</v>
      </c>
      <c r="AQ13" s="128">
        <v>0</v>
      </c>
      <c r="AR13" s="128">
        <v>0</v>
      </c>
      <c r="AS13" s="128">
        <v>0</v>
      </c>
      <c r="AT13" s="128">
        <v>0</v>
      </c>
      <c r="AU13" s="128">
        <v>0</v>
      </c>
      <c r="AV13" s="128">
        <v>0</v>
      </c>
      <c r="AW13" s="128">
        <v>0</v>
      </c>
      <c r="AX13" s="128">
        <v>0</v>
      </c>
      <c r="AY13" s="128">
        <v>0</v>
      </c>
      <c r="AZ13" s="128">
        <v>0</v>
      </c>
      <c r="BA13" s="128" t="e">
        <v>#N/A</v>
      </c>
      <c r="BB13" s="128">
        <v>74.331131643088582</v>
      </c>
      <c r="BC13" s="128">
        <v>39.436130936043782</v>
      </c>
      <c r="BD13" s="128">
        <v>19.718065468021891</v>
      </c>
      <c r="BE13" s="128">
        <v>9.8590327340109454</v>
      </c>
      <c r="BF13" s="128">
        <v>4.9295163670054727</v>
      </c>
      <c r="BG13" s="128">
        <v>3.9436130936043781</v>
      </c>
      <c r="BH13" s="128" t="e">
        <v>#VALUE!</v>
      </c>
      <c r="BI13" s="128">
        <v>0</v>
      </c>
      <c r="BJ13" s="128">
        <v>0</v>
      </c>
      <c r="BK13" s="128">
        <v>0</v>
      </c>
      <c r="BL13" s="128">
        <v>0</v>
      </c>
      <c r="BM13" s="128">
        <v>0</v>
      </c>
      <c r="BN13" s="128">
        <v>0</v>
      </c>
      <c r="BO13" s="128">
        <v>0</v>
      </c>
      <c r="BP13" s="128">
        <v>0</v>
      </c>
      <c r="BQ13" s="128">
        <v>0</v>
      </c>
      <c r="BR13" s="128">
        <v>0</v>
      </c>
      <c r="BS13" s="128">
        <v>0</v>
      </c>
      <c r="BT13" s="128">
        <v>0</v>
      </c>
      <c r="BU13" s="128">
        <v>0</v>
      </c>
      <c r="BV13" s="128">
        <v>0</v>
      </c>
      <c r="BW13" s="128">
        <v>0</v>
      </c>
      <c r="BX13" s="128">
        <v>0</v>
      </c>
      <c r="BY13" s="639">
        <v>0</v>
      </c>
      <c r="BZ13" s="128"/>
      <c r="CA13" s="128"/>
      <c r="CB13" s="128"/>
      <c r="CC13" s="128"/>
      <c r="CD13" s="128"/>
      <c r="CE13" s="128"/>
      <c r="CF13" s="128"/>
      <c r="CG13" s="128"/>
      <c r="CH13" s="128"/>
      <c r="CI13" s="128"/>
      <c r="CJ13" s="128"/>
      <c r="CK13" s="128"/>
      <c r="CL13" s="128"/>
      <c r="CM13" s="128"/>
      <c r="CN13" s="128"/>
      <c r="CO13" s="128"/>
    </row>
    <row r="14" spans="1:93" ht="17.25" x14ac:dyDescent="0.25">
      <c r="A14" s="11">
        <v>1976</v>
      </c>
      <c r="B14" s="12">
        <v>6.74</v>
      </c>
      <c r="C14" s="118"/>
      <c r="D14" s="137"/>
      <c r="E14" s="178">
        <v>9.91016911</v>
      </c>
      <c r="F14" s="137"/>
      <c r="G14" s="118">
        <v>4.0224796685591526</v>
      </c>
      <c r="H14" s="137"/>
      <c r="I14" s="31"/>
      <c r="K14" s="108"/>
      <c r="L14" s="137"/>
      <c r="M14" s="137"/>
      <c r="N14" s="137"/>
      <c r="O14" s="137"/>
      <c r="P14" s="437" t="s">
        <v>36</v>
      </c>
      <c r="Q14" s="278">
        <v>15</v>
      </c>
      <c r="R14" s="131" t="s">
        <v>624</v>
      </c>
      <c r="S14" s="118">
        <f t="shared" si="0"/>
        <v>25.36958170696251</v>
      </c>
      <c r="T14" s="131"/>
      <c r="U14" s="131"/>
      <c r="Z14" s="31"/>
      <c r="AA14">
        <v>15</v>
      </c>
      <c r="AB14" s="249">
        <f>IFERROR(AVERAGEIF(MASTER_DATA_NORMALIZED!L34:XFD34,"&gt;0"),0)</f>
        <v>25.36958170696251</v>
      </c>
      <c r="AC14" s="31" cm="1">
        <f t="array" ref="AC14:BY14">_xlfn._xlws.FILTER(MASTER_DATA_NORMALIZED!H34:XFD34,(MASTER_DATA_NORMALIZED!$H$22:$XFD$22=MASTER_DATA_NORMALIZED!$L$22))</f>
        <v>0</v>
      </c>
      <c r="AD14" s="128">
        <v>0</v>
      </c>
      <c r="AE14" s="128">
        <v>0</v>
      </c>
      <c r="AF14" s="128">
        <v>0</v>
      </c>
      <c r="AG14" s="128">
        <v>0</v>
      </c>
      <c r="AH14" s="128">
        <v>0</v>
      </c>
      <c r="AI14" s="128">
        <v>0</v>
      </c>
      <c r="AJ14" s="128">
        <v>0</v>
      </c>
      <c r="AK14" s="128">
        <v>0</v>
      </c>
      <c r="AL14" s="128">
        <v>0</v>
      </c>
      <c r="AM14" s="128">
        <v>0</v>
      </c>
      <c r="AN14" s="128">
        <v>0</v>
      </c>
      <c r="AO14" s="128">
        <v>0</v>
      </c>
      <c r="AP14" s="128">
        <v>0</v>
      </c>
      <c r="AQ14" s="128">
        <v>0</v>
      </c>
      <c r="AR14" s="128">
        <v>0</v>
      </c>
      <c r="AS14" s="128">
        <v>0</v>
      </c>
      <c r="AT14" s="128">
        <v>0</v>
      </c>
      <c r="AU14" s="128">
        <v>0</v>
      </c>
      <c r="AV14" s="128">
        <v>0</v>
      </c>
      <c r="AW14" s="128">
        <v>0</v>
      </c>
      <c r="AX14" s="128">
        <v>0</v>
      </c>
      <c r="AY14" s="128">
        <v>0</v>
      </c>
      <c r="AZ14" s="128">
        <v>0</v>
      </c>
      <c r="BA14" s="128" t="e">
        <v>#N/A</v>
      </c>
      <c r="BB14" s="128">
        <v>74.331131643088582</v>
      </c>
      <c r="BC14" s="128">
        <v>39.436130936043782</v>
      </c>
      <c r="BD14" s="128">
        <v>19.718065468021891</v>
      </c>
      <c r="BE14" s="128">
        <v>9.8590327340109454</v>
      </c>
      <c r="BF14" s="128">
        <v>4.9295163670054727</v>
      </c>
      <c r="BG14" s="128">
        <v>3.9436130936043781</v>
      </c>
      <c r="BH14" s="128" t="e">
        <v>#VALUE!</v>
      </c>
      <c r="BI14" s="128">
        <v>0</v>
      </c>
      <c r="BJ14" s="128">
        <v>0</v>
      </c>
      <c r="BK14" s="128">
        <v>0</v>
      </c>
      <c r="BL14" s="128">
        <v>0</v>
      </c>
      <c r="BM14" s="128">
        <v>0</v>
      </c>
      <c r="BN14" s="128">
        <v>0</v>
      </c>
      <c r="BO14" s="128">
        <v>0</v>
      </c>
      <c r="BP14" s="128">
        <v>0</v>
      </c>
      <c r="BQ14" s="128">
        <v>0</v>
      </c>
      <c r="BR14" s="128">
        <v>0</v>
      </c>
      <c r="BS14" s="128">
        <v>0</v>
      </c>
      <c r="BT14" s="128">
        <v>0</v>
      </c>
      <c r="BU14" s="128">
        <v>0</v>
      </c>
      <c r="BV14" s="128">
        <v>0</v>
      </c>
      <c r="BW14" s="128">
        <v>0</v>
      </c>
      <c r="BX14" s="128">
        <v>0</v>
      </c>
      <c r="BY14" s="639">
        <v>0</v>
      </c>
      <c r="BZ14" s="128"/>
      <c r="CA14" s="128"/>
      <c r="CB14" s="128"/>
      <c r="CC14" s="128"/>
      <c r="CD14" s="128"/>
      <c r="CE14" s="128"/>
      <c r="CF14" s="128"/>
      <c r="CG14" s="128"/>
      <c r="CH14" s="128"/>
      <c r="CI14" s="128"/>
      <c r="CJ14" s="128"/>
      <c r="CK14" s="128"/>
      <c r="CL14" s="128"/>
      <c r="CM14" s="128"/>
      <c r="CN14" s="128"/>
      <c r="CO14" s="128"/>
    </row>
    <row r="15" spans="1:93" ht="17.25" x14ac:dyDescent="0.25">
      <c r="A15" s="11">
        <v>1977</v>
      </c>
      <c r="B15" s="12">
        <v>6.32</v>
      </c>
      <c r="C15" s="118"/>
      <c r="D15" s="137"/>
      <c r="E15" s="178">
        <v>9.2926214799999993</v>
      </c>
      <c r="F15" s="137"/>
      <c r="G15" s="118">
        <v>3.7876751914463225</v>
      </c>
      <c r="H15" s="137"/>
      <c r="I15" s="31"/>
      <c r="K15" s="108"/>
      <c r="L15" s="137"/>
      <c r="M15" s="198"/>
      <c r="N15" s="137"/>
      <c r="O15" s="137"/>
      <c r="P15" s="437" t="s">
        <v>37</v>
      </c>
      <c r="Q15" s="278">
        <v>16</v>
      </c>
      <c r="R15" s="131" t="s">
        <v>624</v>
      </c>
      <c r="S15" s="118">
        <f t="shared" si="0"/>
        <v>12.35417879907787</v>
      </c>
      <c r="T15" s="131"/>
      <c r="U15" s="131"/>
      <c r="Z15" s="31"/>
      <c r="AA15">
        <v>16</v>
      </c>
      <c r="AB15" s="249">
        <f>IFERROR(AVERAGEIF(MASTER_DATA_NORMALIZED!L35:XFD35,"&gt;0"),0)</f>
        <v>12.35417879907787</v>
      </c>
      <c r="AC15" s="31" cm="1">
        <f t="array" ref="AC15:BY15">_xlfn._xlws.FILTER(MASTER_DATA_NORMALIZED!H35:XFD35,(MASTER_DATA_NORMALIZED!$H$22:$XFD$22=MASTER_DATA_NORMALIZED!$L$22))</f>
        <v>0</v>
      </c>
      <c r="AD15" s="128">
        <v>0</v>
      </c>
      <c r="AE15" s="128">
        <v>0</v>
      </c>
      <c r="AF15" s="128">
        <v>0</v>
      </c>
      <c r="AG15" s="128">
        <v>0</v>
      </c>
      <c r="AH15" s="128">
        <v>0</v>
      </c>
      <c r="AI15" s="128">
        <v>0</v>
      </c>
      <c r="AJ15" s="128">
        <v>0</v>
      </c>
      <c r="AK15" s="128">
        <v>0</v>
      </c>
      <c r="AL15" s="128">
        <v>0</v>
      </c>
      <c r="AM15" s="128">
        <v>0</v>
      </c>
      <c r="AN15" s="128">
        <v>0</v>
      </c>
      <c r="AO15" s="128">
        <v>0</v>
      </c>
      <c r="AP15" s="128">
        <v>0</v>
      </c>
      <c r="AQ15" s="128">
        <v>0</v>
      </c>
      <c r="AR15" s="128">
        <v>0</v>
      </c>
      <c r="AS15" s="128">
        <v>0</v>
      </c>
      <c r="AT15" s="128">
        <v>0</v>
      </c>
      <c r="AU15" s="128">
        <v>0</v>
      </c>
      <c r="AV15" s="128">
        <v>0</v>
      </c>
      <c r="AW15" s="128">
        <v>0</v>
      </c>
      <c r="AX15" s="128">
        <v>0</v>
      </c>
      <c r="AY15" s="128">
        <v>0</v>
      </c>
      <c r="AZ15" s="128">
        <v>0</v>
      </c>
      <c r="BA15" s="128" t="e">
        <v>#N/A</v>
      </c>
      <c r="BB15" s="128">
        <v>12.351438363479989</v>
      </c>
      <c r="BC15" s="128">
        <v>12.354726886197447</v>
      </c>
      <c r="BD15" s="128">
        <v>12.354726886197447</v>
      </c>
      <c r="BE15" s="128">
        <v>12.354726886197447</v>
      </c>
      <c r="BF15" s="128">
        <v>12.354726886197447</v>
      </c>
      <c r="BG15" s="128">
        <v>12.354726886197446</v>
      </c>
      <c r="BH15" s="128" t="e">
        <v>#VALUE!</v>
      </c>
      <c r="BI15" s="128">
        <v>0</v>
      </c>
      <c r="BJ15" s="128">
        <v>0</v>
      </c>
      <c r="BK15" s="128">
        <v>0</v>
      </c>
      <c r="BL15" s="128">
        <v>0</v>
      </c>
      <c r="BM15" s="128">
        <v>0</v>
      </c>
      <c r="BN15" s="128">
        <v>0</v>
      </c>
      <c r="BO15" s="128">
        <v>0</v>
      </c>
      <c r="BP15" s="128">
        <v>0</v>
      </c>
      <c r="BQ15" s="128">
        <v>0</v>
      </c>
      <c r="BR15" s="128">
        <v>0</v>
      </c>
      <c r="BS15" s="128">
        <v>0</v>
      </c>
      <c r="BT15" s="128">
        <v>0</v>
      </c>
      <c r="BU15" s="128">
        <v>0</v>
      </c>
      <c r="BV15" s="128">
        <v>0</v>
      </c>
      <c r="BW15" s="128">
        <v>0</v>
      </c>
      <c r="BX15" s="128">
        <v>0</v>
      </c>
      <c r="BY15" s="639">
        <v>0</v>
      </c>
      <c r="BZ15" s="128"/>
      <c r="CA15" s="128"/>
      <c r="CB15" s="128"/>
      <c r="CC15" s="128"/>
      <c r="CD15" s="128"/>
      <c r="CE15" s="128"/>
      <c r="CF15" s="128"/>
      <c r="CG15" s="128"/>
      <c r="CH15" s="128"/>
      <c r="CI15" s="128"/>
      <c r="CJ15" s="128"/>
      <c r="CK15" s="128"/>
      <c r="CL15" s="128"/>
      <c r="CM15" s="128"/>
      <c r="CN15" s="128"/>
      <c r="CO15" s="128"/>
    </row>
    <row r="16" spans="1:93" ht="17.25" x14ac:dyDescent="0.25">
      <c r="A16" s="11">
        <v>1978</v>
      </c>
      <c r="B16" s="12">
        <v>5.95</v>
      </c>
      <c r="C16" s="118"/>
      <c r="D16" s="137"/>
      <c r="E16" s="178">
        <v>8.748591424999999</v>
      </c>
      <c r="F16" s="137"/>
      <c r="G16" s="118">
        <v>3.5394972733341836</v>
      </c>
      <c r="H16" s="137"/>
      <c r="I16" s="31"/>
      <c r="K16" s="108"/>
      <c r="L16" s="137"/>
      <c r="M16" s="199"/>
      <c r="N16" s="137"/>
      <c r="O16" s="137"/>
      <c r="P16" s="437" t="s">
        <v>38</v>
      </c>
      <c r="Q16" s="278">
        <v>17</v>
      </c>
      <c r="R16" s="131" t="s">
        <v>624</v>
      </c>
      <c r="S16" s="118">
        <f t="shared" si="0"/>
        <v>0</v>
      </c>
      <c r="T16" s="131"/>
      <c r="U16" s="131"/>
      <c r="Z16" s="31"/>
      <c r="AA16">
        <v>17</v>
      </c>
      <c r="AB16" s="249">
        <f>IFERROR(AVERAGEIF(MASTER_DATA_NORMALIZED!L36:XFD36,"&gt;0"),0)</f>
        <v>0</v>
      </c>
      <c r="AC16" s="31" cm="1">
        <f t="array" ref="AC16:BY16">_xlfn._xlws.FILTER(MASTER_DATA_NORMALIZED!H36:XFD36,(MASTER_DATA_NORMALIZED!$H$22:$XFD$22=MASTER_DATA_NORMALIZED!$L$22))</f>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0</v>
      </c>
      <c r="BA16" s="128" t="e">
        <v>#N/A</v>
      </c>
      <c r="BB16" s="128">
        <v>0</v>
      </c>
      <c r="BC16" s="128">
        <v>0</v>
      </c>
      <c r="BD16" s="128">
        <v>0</v>
      </c>
      <c r="BE16" s="128">
        <v>0</v>
      </c>
      <c r="BF16" s="128">
        <v>0</v>
      </c>
      <c r="BG16" s="128">
        <v>0</v>
      </c>
      <c r="BH16" s="128" t="e">
        <v>#VALUE!</v>
      </c>
      <c r="BI16" s="128">
        <v>0</v>
      </c>
      <c r="BJ16" s="128">
        <v>0</v>
      </c>
      <c r="BK16" s="128">
        <v>0</v>
      </c>
      <c r="BL16" s="128">
        <v>0</v>
      </c>
      <c r="BM16" s="128">
        <v>0</v>
      </c>
      <c r="BN16" s="128">
        <v>0</v>
      </c>
      <c r="BO16" s="128">
        <v>0</v>
      </c>
      <c r="BP16" s="128">
        <v>0</v>
      </c>
      <c r="BQ16" s="128">
        <v>0</v>
      </c>
      <c r="BR16" s="128">
        <v>0</v>
      </c>
      <c r="BS16" s="128">
        <v>0</v>
      </c>
      <c r="BT16" s="128">
        <v>0</v>
      </c>
      <c r="BU16" s="128">
        <v>0</v>
      </c>
      <c r="BV16" s="128">
        <v>0</v>
      </c>
      <c r="BW16" s="128">
        <v>0</v>
      </c>
      <c r="BX16" s="128">
        <v>0</v>
      </c>
      <c r="BY16" s="639">
        <v>0</v>
      </c>
      <c r="BZ16" s="128"/>
      <c r="CA16" s="128"/>
      <c r="CB16" s="128"/>
      <c r="CC16" s="128"/>
      <c r="CD16" s="128"/>
      <c r="CE16" s="128"/>
      <c r="CF16" s="128"/>
      <c r="CG16" s="128"/>
      <c r="CH16" s="128"/>
      <c r="CI16" s="128"/>
      <c r="CJ16" s="128"/>
      <c r="CK16" s="128"/>
      <c r="CL16" s="128"/>
      <c r="CM16" s="128"/>
      <c r="CN16" s="128"/>
      <c r="CO16" s="128"/>
    </row>
    <row r="17" spans="1:93" ht="17.25" x14ac:dyDescent="0.25">
      <c r="A17" s="11">
        <v>1979</v>
      </c>
      <c r="B17" s="12">
        <v>5.61</v>
      </c>
      <c r="C17" s="118"/>
      <c r="D17" s="137"/>
      <c r="E17" s="178">
        <v>8.2486719149999992</v>
      </c>
      <c r="F17" s="137"/>
      <c r="G17" s="118">
        <v>3.2672150557736646</v>
      </c>
      <c r="H17" s="137"/>
      <c r="I17" s="31"/>
      <c r="K17" s="108"/>
      <c r="L17" s="137"/>
      <c r="M17" s="199"/>
      <c r="N17" s="137"/>
      <c r="O17" s="137"/>
      <c r="P17" s="437" t="s">
        <v>39</v>
      </c>
      <c r="Q17" s="278">
        <v>18</v>
      </c>
      <c r="R17" s="131" t="s">
        <v>624</v>
      </c>
      <c r="S17" s="118">
        <f t="shared" si="0"/>
        <v>55.434539418871466</v>
      </c>
      <c r="T17" s="131"/>
      <c r="U17" s="131"/>
      <c r="Z17" s="31"/>
      <c r="AA17">
        <v>18</v>
      </c>
      <c r="AB17" s="249">
        <f>IFERROR(AVERAGEIF(MASTER_DATA_NORMALIZED!L37:XFD37,"&gt;0"),0)</f>
        <v>55.434539418871466</v>
      </c>
      <c r="AC17" s="31" cm="1">
        <f t="array" ref="AC17:BY17">_xlfn._xlws.FILTER(MASTER_DATA_NORMALIZED!H37:XFD37,(MASTER_DATA_NORMALIZED!$H$22:$XFD$22=MASTER_DATA_NORMALIZED!$L$22))</f>
        <v>87.701129663497667</v>
      </c>
      <c r="AD17" s="128">
        <v>27.258459219735762</v>
      </c>
      <c r="AE17" s="128">
        <v>87.701129663497667</v>
      </c>
      <c r="AF17" s="128">
        <v>27.258459219735762</v>
      </c>
      <c r="AG17" s="128">
        <v>150.26839899660271</v>
      </c>
      <c r="AH17" s="128">
        <v>46.705042931376518</v>
      </c>
      <c r="AI17" s="128">
        <v>150.26839899660271</v>
      </c>
      <c r="AJ17" s="128">
        <v>46.705042931376518</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t="e">
        <v>#N/A</v>
      </c>
      <c r="BB17" s="128">
        <v>74.331131643088582</v>
      </c>
      <c r="BC17" s="128">
        <v>39.436130936043782</v>
      </c>
      <c r="BD17" s="128">
        <v>19.718065468021891</v>
      </c>
      <c r="BE17" s="128">
        <v>9.8590327340109454</v>
      </c>
      <c r="BF17" s="128">
        <v>4.9295163670054727</v>
      </c>
      <c r="BG17" s="128">
        <v>3.9436130936043781</v>
      </c>
      <c r="BH17" s="128" t="e">
        <v>#VALUE!</v>
      </c>
      <c r="BI17" s="128">
        <v>0</v>
      </c>
      <c r="BJ17" s="128">
        <v>0</v>
      </c>
      <c r="BK17" s="128">
        <v>0</v>
      </c>
      <c r="BL17" s="128">
        <v>0</v>
      </c>
      <c r="BM17" s="128">
        <v>0</v>
      </c>
      <c r="BN17" s="128">
        <v>0</v>
      </c>
      <c r="BO17" s="128">
        <v>0</v>
      </c>
      <c r="BP17" s="128">
        <v>0</v>
      </c>
      <c r="BQ17" s="128">
        <v>0</v>
      </c>
      <c r="BR17" s="128">
        <v>0</v>
      </c>
      <c r="BS17" s="128">
        <v>0</v>
      </c>
      <c r="BT17" s="128">
        <v>0</v>
      </c>
      <c r="BU17" s="128">
        <v>0</v>
      </c>
      <c r="BV17" s="128">
        <v>0</v>
      </c>
      <c r="BW17" s="128">
        <v>0</v>
      </c>
      <c r="BX17" s="128">
        <v>0</v>
      </c>
      <c r="BY17" s="639">
        <v>0</v>
      </c>
      <c r="BZ17" s="128"/>
      <c r="CA17" s="128"/>
      <c r="CB17" s="128"/>
      <c r="CC17" s="128"/>
      <c r="CD17" s="128"/>
      <c r="CE17" s="128"/>
      <c r="CF17" s="128"/>
      <c r="CG17" s="128"/>
      <c r="CH17" s="128"/>
      <c r="CI17" s="128"/>
      <c r="CJ17" s="128"/>
      <c r="CK17" s="128"/>
      <c r="CL17" s="128"/>
      <c r="CM17" s="128"/>
      <c r="CN17" s="128"/>
      <c r="CO17" s="128"/>
    </row>
    <row r="18" spans="1:93" ht="17.25" x14ac:dyDescent="0.25">
      <c r="A18" s="11">
        <v>1980</v>
      </c>
      <c r="B18" s="12">
        <v>5.32</v>
      </c>
      <c r="C18" s="118"/>
      <c r="D18" s="137"/>
      <c r="E18" s="178">
        <v>7.8222699799999997</v>
      </c>
      <c r="F18" s="137"/>
      <c r="G18" s="118">
        <v>2.9961330878150991</v>
      </c>
      <c r="H18" s="137"/>
      <c r="I18" s="31"/>
      <c r="K18" s="108"/>
      <c r="L18" s="137"/>
      <c r="M18" s="199"/>
      <c r="N18" s="137"/>
      <c r="O18" s="137"/>
      <c r="P18" s="437" t="s">
        <v>40</v>
      </c>
      <c r="Q18" s="278">
        <v>19</v>
      </c>
      <c r="R18" s="131" t="s">
        <v>624</v>
      </c>
      <c r="S18" s="118">
        <f t="shared" si="0"/>
        <v>38.048452867318858</v>
      </c>
      <c r="T18" s="131"/>
      <c r="U18" s="131"/>
      <c r="Z18" s="31"/>
      <c r="AA18">
        <v>19</v>
      </c>
      <c r="AB18" s="249">
        <f>IFERROR(AVERAGEIF(MASTER_DATA_NORMALIZED!L38:XFD38,"&gt;0"),0)</f>
        <v>38.048452867318858</v>
      </c>
      <c r="AC18" s="31" cm="1">
        <f t="array" ref="AC18:BY18">_xlfn._xlws.FILTER(MASTER_DATA_NORMALIZED!H38:XFD38,(MASTER_DATA_NORMALIZED!$H$22:$XFD$22=MASTER_DATA_NORMALIZED!$L$22))</f>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t="e">
        <v>#N/A</v>
      </c>
      <c r="BB18" s="128">
        <v>76.692849276277528</v>
      </c>
      <c r="BC18" s="128">
        <v>49.137641040165263</v>
      </c>
      <c r="BD18" s="128">
        <v>33.578530952975953</v>
      </c>
      <c r="BE18" s="128">
        <v>25.810500264232662</v>
      </c>
      <c r="BF18" s="128">
        <v>21.923309392660645</v>
      </c>
      <c r="BG18" s="128">
        <v>21.147886277601064</v>
      </c>
      <c r="BH18" s="128" t="e">
        <v>#VALUE!</v>
      </c>
      <c r="BI18" s="128">
        <v>0</v>
      </c>
      <c r="BJ18" s="128">
        <v>0</v>
      </c>
      <c r="BK18" s="128">
        <v>0</v>
      </c>
      <c r="BL18" s="128">
        <v>0</v>
      </c>
      <c r="BM18" s="128">
        <v>0</v>
      </c>
      <c r="BN18" s="128">
        <v>0</v>
      </c>
      <c r="BO18" s="128">
        <v>0</v>
      </c>
      <c r="BP18" s="128">
        <v>0</v>
      </c>
      <c r="BQ18" s="128">
        <v>0</v>
      </c>
      <c r="BR18" s="128">
        <v>0</v>
      </c>
      <c r="BS18" s="128">
        <v>0</v>
      </c>
      <c r="BT18" s="128">
        <v>0</v>
      </c>
      <c r="BU18" s="128">
        <v>0</v>
      </c>
      <c r="BV18" s="128">
        <v>0</v>
      </c>
      <c r="BW18" s="128">
        <v>0</v>
      </c>
      <c r="BX18" s="128">
        <v>0</v>
      </c>
      <c r="BY18" s="639">
        <v>0</v>
      </c>
      <c r="BZ18" s="128"/>
      <c r="CA18" s="128"/>
      <c r="CB18" s="128"/>
      <c r="CC18" s="128"/>
      <c r="CD18" s="128"/>
      <c r="CE18" s="128"/>
      <c r="CF18" s="128"/>
      <c r="CG18" s="128"/>
      <c r="CH18" s="128"/>
      <c r="CI18" s="128"/>
      <c r="CJ18" s="128"/>
      <c r="CK18" s="128"/>
      <c r="CL18" s="128"/>
      <c r="CM18" s="128"/>
      <c r="CN18" s="128"/>
      <c r="CO18" s="128"/>
    </row>
    <row r="19" spans="1:93" ht="18.75" x14ac:dyDescent="0.25">
      <c r="A19" s="11">
        <v>1981</v>
      </c>
      <c r="B19" s="12">
        <v>4.82</v>
      </c>
      <c r="C19" s="118"/>
      <c r="D19" s="137"/>
      <c r="E19" s="178">
        <v>7.0870942299999999</v>
      </c>
      <c r="F19" s="137"/>
      <c r="G19" s="118">
        <v>2.7371715296710946</v>
      </c>
      <c r="H19" s="137"/>
      <c r="I19" s="31"/>
      <c r="K19" s="108"/>
      <c r="L19" s="137"/>
      <c r="M19" s="198"/>
      <c r="N19" s="137"/>
      <c r="O19" s="137"/>
      <c r="P19" s="438" t="s">
        <v>41</v>
      </c>
      <c r="Q19" s="279">
        <v>20</v>
      </c>
      <c r="R19" s="297" t="s">
        <v>624</v>
      </c>
      <c r="S19" s="280">
        <v>0</v>
      </c>
      <c r="U19" s="131"/>
      <c r="Z19" s="31"/>
      <c r="AA19">
        <v>20</v>
      </c>
      <c r="AB19" s="249">
        <f>IFERROR(AVERAGEIF(MASTER_DATA_NORMALIZED!L39:XFD39,"&gt;0"),0)</f>
        <v>3826.5593567947212</v>
      </c>
      <c r="AC19" s="31" cm="1">
        <f t="array" ref="AC19:BY19">_xlfn._xlws.FILTER(MASTER_DATA_NORMALIZED!H39:XFD39,(MASTER_DATA_NORMALIZED!$H$22:$XFD$22=MASTER_DATA_NORMALIZED!$L$22))</f>
        <v>4116.9409130899003</v>
      </c>
      <c r="AD19" s="128">
        <v>3368.4091270410117</v>
      </c>
      <c r="AE19" s="128">
        <v>6633.333411277833</v>
      </c>
      <c r="AF19" s="128">
        <v>5590.3735663866255</v>
      </c>
      <c r="AG19" s="128">
        <v>4763.8720020944802</v>
      </c>
      <c r="AH19" s="128">
        <v>3843.6823035586212</v>
      </c>
      <c r="AI19" s="128">
        <v>8299.4928654921059</v>
      </c>
      <c r="AJ19" s="128">
        <v>6988.5197639733833</v>
      </c>
      <c r="AK19" s="128">
        <v>4402.2030285730034</v>
      </c>
      <c r="AL19" s="128">
        <v>2530.4001660301515</v>
      </c>
      <c r="AM19" s="128">
        <v>12340.033686393617</v>
      </c>
      <c r="AN19" s="128">
        <v>6239.3428751428401</v>
      </c>
      <c r="AO19" s="128">
        <v>9738.6568686091941</v>
      </c>
      <c r="AP19" s="128">
        <v>4704.2664534807127</v>
      </c>
      <c r="AQ19" s="128">
        <v>3311.3136081638659</v>
      </c>
      <c r="AR19" s="128">
        <v>2523.2600944864339</v>
      </c>
      <c r="AS19" s="128">
        <v>3044.8152156015562</v>
      </c>
      <c r="AT19" s="128">
        <v>1893.68353708819</v>
      </c>
      <c r="AU19" s="128">
        <v>2833.8759243450377</v>
      </c>
      <c r="AV19" s="128">
        <v>3186.1537567889268</v>
      </c>
      <c r="AW19" s="128">
        <v>5431.8341527853263</v>
      </c>
      <c r="AX19" s="128">
        <v>6291.9071018514423</v>
      </c>
      <c r="AY19" s="128">
        <v>2159.3971529174805</v>
      </c>
      <c r="AZ19" s="128">
        <v>2578.9157590733903</v>
      </c>
      <c r="BA19" s="128" t="e">
        <v>#N/A</v>
      </c>
      <c r="BB19" s="128">
        <v>3942.4904218403331</v>
      </c>
      <c r="BC19" s="128">
        <v>3395.3085347617134</v>
      </c>
      <c r="BD19" s="128">
        <v>3036.3282541260355</v>
      </c>
      <c r="BE19" s="128">
        <v>2826.3668234910951</v>
      </c>
      <c r="BF19" s="128">
        <v>2666.3995493083994</v>
      </c>
      <c r="BG19" s="128">
        <v>2623.5583143778263</v>
      </c>
      <c r="BH19" s="128" t="e">
        <v>#VALUE!</v>
      </c>
      <c r="BI19" s="128">
        <v>3318.5707140659988</v>
      </c>
      <c r="BJ19" s="128">
        <v>4204.1586233650705</v>
      </c>
      <c r="BK19" s="128">
        <v>2383.0095212521555</v>
      </c>
      <c r="BL19" s="128">
        <v>2383.0095212521555</v>
      </c>
      <c r="BM19" s="128">
        <v>964.88329780144863</v>
      </c>
      <c r="BN19" s="128">
        <v>903.33313090280853</v>
      </c>
      <c r="BO19" s="128">
        <v>852.71845282812637</v>
      </c>
      <c r="BP19" s="128">
        <v>1642.226175472267</v>
      </c>
      <c r="BQ19" s="128">
        <v>3532.4245033535126</v>
      </c>
      <c r="BR19" s="128">
        <v>3245.257568305683</v>
      </c>
      <c r="BS19" s="128">
        <v>3075.8019118021684</v>
      </c>
      <c r="BT19" s="128">
        <v>3398.5922164429035</v>
      </c>
      <c r="BU19" s="128">
        <v>3542.0198774441792</v>
      </c>
      <c r="BV19" s="128">
        <v>3326.9059895857627</v>
      </c>
      <c r="BW19" s="128">
        <v>2812.5234856558959</v>
      </c>
      <c r="BX19" s="128">
        <v>2563.7689892788649</v>
      </c>
      <c r="BY19" s="639">
        <v>2393.9505583923701</v>
      </c>
      <c r="BZ19" s="128"/>
      <c r="CA19" s="128"/>
      <c r="CB19" s="128"/>
      <c r="CC19" s="128"/>
      <c r="CD19" s="128"/>
      <c r="CE19" s="128"/>
      <c r="CF19" s="128"/>
      <c r="CG19" s="128"/>
      <c r="CH19" s="128"/>
      <c r="CI19" s="128"/>
      <c r="CJ19" s="128"/>
      <c r="CK19" s="128"/>
      <c r="CL19" s="128"/>
      <c r="CM19" s="128"/>
      <c r="CN19" s="128"/>
      <c r="CO19" s="128"/>
    </row>
    <row r="20" spans="1:93" ht="17.25" x14ac:dyDescent="0.25">
      <c r="A20" s="11">
        <v>1982</v>
      </c>
      <c r="B20" s="13">
        <v>4.41</v>
      </c>
      <c r="C20" s="118"/>
      <c r="D20" s="137"/>
      <c r="E20" s="178">
        <v>6.484250115</v>
      </c>
      <c r="F20" s="137"/>
      <c r="G20" s="118">
        <v>2.5779541841267064</v>
      </c>
      <c r="H20" s="137"/>
      <c r="I20" s="31"/>
      <c r="K20" s="108"/>
      <c r="L20" s="137"/>
      <c r="M20" s="199"/>
      <c r="N20" s="137"/>
      <c r="O20" s="137"/>
      <c r="P20" s="407" t="s">
        <v>42</v>
      </c>
      <c r="Q20" s="278">
        <v>21</v>
      </c>
      <c r="R20" s="131" t="s">
        <v>624</v>
      </c>
      <c r="S20" s="118">
        <v>0</v>
      </c>
      <c r="T20" s="131"/>
      <c r="U20" s="131"/>
      <c r="Z20" s="31"/>
      <c r="AA20">
        <v>21</v>
      </c>
      <c r="AB20" s="249">
        <f>IFERROR(AVERAGEIF(MASTER_DATA_NORMALIZED!L40:XFD40,"&gt;0"),0)</f>
        <v>768.67222180506144</v>
      </c>
      <c r="AC20" s="31" cm="1">
        <f t="array" ref="AC20:BY20">_xlfn._xlws.FILTER(MASTER_DATA_NORMALIZED!H40:XFD40,(MASTER_DATA_NORMALIZED!$H$22:$XFD$22=MASTER_DATA_NORMALIZED!$L$22))</f>
        <v>646.45858500202212</v>
      </c>
      <c r="AD20" s="128">
        <v>458.99997645770031</v>
      </c>
      <c r="AE20" s="128">
        <v>1030.6368321941047</v>
      </c>
      <c r="AF20" s="128">
        <v>731.74826522318017</v>
      </c>
      <c r="AG20" s="128">
        <v>846.00386237482837</v>
      </c>
      <c r="AH20" s="128">
        <v>600.66749778844621</v>
      </c>
      <c r="AI20" s="128">
        <v>1348.7555674353503</v>
      </c>
      <c r="AJ20" s="128">
        <v>957.59172426704515</v>
      </c>
      <c r="AK20" s="128">
        <v>1490.5096868396784</v>
      </c>
      <c r="AL20" s="128">
        <v>860.79822999655846</v>
      </c>
      <c r="AM20" s="128">
        <v>3743.6057250857039</v>
      </c>
      <c r="AN20" s="128">
        <v>2160.66132898465</v>
      </c>
      <c r="AO20" s="128">
        <v>990.3718849433078</v>
      </c>
      <c r="AP20" s="128">
        <v>618.98242808956741</v>
      </c>
      <c r="AQ20" s="128">
        <v>828.90305219096786</v>
      </c>
      <c r="AR20" s="128">
        <v>547.14153434809714</v>
      </c>
      <c r="AS20" s="128">
        <v>719.6733553821764</v>
      </c>
      <c r="AT20" s="128">
        <v>540.23606366032834</v>
      </c>
      <c r="AU20" s="128">
        <v>742.42693499528696</v>
      </c>
      <c r="AV20" s="128">
        <v>1097.6219222287862</v>
      </c>
      <c r="AW20" s="128">
        <v>609.17766199461607</v>
      </c>
      <c r="AX20" s="128">
        <v>585.74775191790013</v>
      </c>
      <c r="AY20" s="128">
        <v>808.78929433908536</v>
      </c>
      <c r="AZ20" s="128">
        <v>1093.0649758499894</v>
      </c>
      <c r="BA20" s="128" t="e">
        <v>#N/A</v>
      </c>
      <c r="BB20" s="128">
        <v>551.10430284818108</v>
      </c>
      <c r="BC20" s="128">
        <v>357.45593843709531</v>
      </c>
      <c r="BD20" s="128">
        <v>253.58458668225768</v>
      </c>
      <c r="BE20" s="128">
        <v>206.18038174361214</v>
      </c>
      <c r="BF20" s="128">
        <v>181.22963590905383</v>
      </c>
      <c r="BG20" s="128">
        <v>177.03182458412184</v>
      </c>
      <c r="BH20" s="128" t="e">
        <v>#VALUE!</v>
      </c>
      <c r="BI20" s="128">
        <v>1125.0559851975245</v>
      </c>
      <c r="BJ20" s="128">
        <v>1132.8755398458063</v>
      </c>
      <c r="BK20" s="128">
        <v>452.43563377523469</v>
      </c>
      <c r="BL20" s="128">
        <v>452.43563377523469</v>
      </c>
      <c r="BM20" s="128">
        <v>205.91723423021841</v>
      </c>
      <c r="BN20" s="128">
        <v>199.29566426142898</v>
      </c>
      <c r="BO20" s="128">
        <v>190.19802305933055</v>
      </c>
      <c r="BP20" s="128">
        <v>356.09331832156471</v>
      </c>
      <c r="BQ20" s="128">
        <v>817.71016731071404</v>
      </c>
      <c r="BR20" s="128">
        <v>778.62833331410206</v>
      </c>
      <c r="BS20" s="128">
        <v>750.67730292241322</v>
      </c>
      <c r="BT20" s="128">
        <v>757.65189100460736</v>
      </c>
      <c r="BU20" s="128">
        <v>721.7013172163289</v>
      </c>
      <c r="BV20" s="128">
        <v>699.06098196385528</v>
      </c>
      <c r="BW20" s="128">
        <v>594.77876559350295</v>
      </c>
      <c r="BX20" s="128">
        <v>564.17067306001184</v>
      </c>
      <c r="BY20" s="639">
        <v>543.74714819230121</v>
      </c>
      <c r="BZ20" s="128"/>
      <c r="CA20" s="128"/>
      <c r="CB20" s="128"/>
      <c r="CC20" s="128"/>
      <c r="CD20" s="128"/>
      <c r="CE20" s="128"/>
      <c r="CF20" s="128"/>
      <c r="CG20" s="128"/>
      <c r="CH20" s="128"/>
      <c r="CI20" s="128"/>
      <c r="CJ20" s="128"/>
      <c r="CK20" s="128"/>
      <c r="CL20" s="128"/>
      <c r="CM20" s="128"/>
      <c r="CN20" s="128"/>
      <c r="CO20" s="128"/>
    </row>
    <row r="21" spans="1:93" ht="17.25" x14ac:dyDescent="0.25">
      <c r="A21" s="11">
        <v>1983</v>
      </c>
      <c r="B21" s="14">
        <v>4.0599999999999996</v>
      </c>
      <c r="C21" s="118"/>
      <c r="D21" s="137"/>
      <c r="E21" s="178">
        <v>5.9696270899999986</v>
      </c>
      <c r="F21" s="137"/>
      <c r="G21" s="118">
        <v>2.4813371616078754</v>
      </c>
      <c r="H21" s="137"/>
      <c r="I21" s="31"/>
      <c r="K21" s="108"/>
      <c r="L21" s="137"/>
      <c r="M21" s="199"/>
      <c r="N21" s="137"/>
      <c r="O21" s="137"/>
      <c r="P21" s="437" t="s">
        <v>76</v>
      </c>
      <c r="Q21" s="278">
        <v>22</v>
      </c>
      <c r="R21" s="131" t="s">
        <v>624</v>
      </c>
      <c r="S21" s="118">
        <v>0</v>
      </c>
      <c r="T21" s="131"/>
      <c r="U21" s="131"/>
      <c r="Z21" s="31"/>
      <c r="AA21">
        <v>211</v>
      </c>
      <c r="AB21" s="249">
        <f>IFERROR(AVERAGEIF(MASTER_DATA_NORMALIZED!L41:XFD41,"&gt;0"),0)</f>
        <v>49.514904261571694</v>
      </c>
      <c r="AC21" s="31" cm="1">
        <f t="array" ref="AC21:BY21">_xlfn._xlws.FILTER(MASTER_DATA_NORMALIZED!H41:XFD41,(MASTER_DATA_NORMALIZED!$H$22:$XFD$22=MASTER_DATA_NORMALIZED!$L$22))</f>
        <v>0</v>
      </c>
      <c r="AD21" s="128">
        <v>0</v>
      </c>
      <c r="AE21" s="128">
        <v>0</v>
      </c>
      <c r="AF21" s="128">
        <v>0</v>
      </c>
      <c r="AG21" s="128">
        <v>0</v>
      </c>
      <c r="AH21" s="128">
        <v>0</v>
      </c>
      <c r="AI21" s="128">
        <v>0</v>
      </c>
      <c r="AJ21" s="128">
        <v>0</v>
      </c>
      <c r="AK21" s="128">
        <v>0</v>
      </c>
      <c r="AL21" s="128">
        <v>0</v>
      </c>
      <c r="AM21" s="128">
        <v>0</v>
      </c>
      <c r="AN21" s="128">
        <v>0</v>
      </c>
      <c r="AO21" s="128">
        <v>0</v>
      </c>
      <c r="AP21" s="128">
        <v>0</v>
      </c>
      <c r="AQ21" s="128">
        <v>90.707095624809668</v>
      </c>
      <c r="AR21" s="128">
        <v>69.715103738646519</v>
      </c>
      <c r="AS21" s="128">
        <v>83.328203459651803</v>
      </c>
      <c r="AT21" s="128">
        <v>71.524202680414277</v>
      </c>
      <c r="AU21" s="128">
        <v>57.499924517054865</v>
      </c>
      <c r="AV21" s="128">
        <v>0</v>
      </c>
      <c r="AW21" s="128">
        <v>0</v>
      </c>
      <c r="AX21" s="128">
        <v>0</v>
      </c>
      <c r="AY21" s="128">
        <v>58.322588250610089</v>
      </c>
      <c r="AZ21" s="128">
        <v>70.713026244102593</v>
      </c>
      <c r="BA21" s="128" t="e">
        <v>#N/A</v>
      </c>
      <c r="BB21" s="128">
        <v>0</v>
      </c>
      <c r="BC21" s="128">
        <v>0</v>
      </c>
      <c r="BD21" s="128">
        <v>0</v>
      </c>
      <c r="BE21" s="128">
        <v>0</v>
      </c>
      <c r="BF21" s="128">
        <v>0</v>
      </c>
      <c r="BG21" s="128">
        <v>0</v>
      </c>
      <c r="BH21" s="128" t="e">
        <v>#VALUE!</v>
      </c>
      <c r="BI21" s="128">
        <v>0</v>
      </c>
      <c r="BJ21" s="128">
        <v>239.81333945541704</v>
      </c>
      <c r="BK21" s="128">
        <v>62.281851372232346</v>
      </c>
      <c r="BL21" s="128">
        <v>62.281851372232346</v>
      </c>
      <c r="BM21" s="128">
        <v>17.310338091098998</v>
      </c>
      <c r="BN21" s="128">
        <v>16.926222028652489</v>
      </c>
      <c r="BO21" s="128">
        <v>16.540628596735033</v>
      </c>
      <c r="BP21" s="128">
        <v>32.960112896852323</v>
      </c>
      <c r="BQ21" s="128">
        <v>27.661426581121969</v>
      </c>
      <c r="BR21" s="128">
        <v>27.320098052463759</v>
      </c>
      <c r="BS21" s="128">
        <v>26.720168687825918</v>
      </c>
      <c r="BT21" s="128">
        <v>22.568521107485907</v>
      </c>
      <c r="BU21" s="128">
        <v>22.293218334996208</v>
      </c>
      <c r="BV21" s="128">
        <v>21.868000600194698</v>
      </c>
      <c r="BW21" s="128">
        <v>13.710406243474505</v>
      </c>
      <c r="BX21" s="128">
        <v>13.528659180813717</v>
      </c>
      <c r="BY21" s="639">
        <v>13.247810899261694</v>
      </c>
      <c r="BZ21" s="128"/>
      <c r="CA21" s="128"/>
      <c r="CB21" s="128"/>
      <c r="CC21" s="128"/>
      <c r="CD21" s="128"/>
      <c r="CE21" s="128"/>
      <c r="CF21" s="128"/>
      <c r="CG21" s="128"/>
      <c r="CH21" s="128"/>
      <c r="CI21" s="128"/>
      <c r="CJ21" s="128"/>
      <c r="CK21" s="128"/>
      <c r="CL21" s="128"/>
      <c r="CM21" s="128"/>
      <c r="CN21" s="128"/>
      <c r="CO21" s="128"/>
    </row>
    <row r="22" spans="1:93" ht="17.25" x14ac:dyDescent="0.25">
      <c r="A22" s="11">
        <v>1984</v>
      </c>
      <c r="B22" s="14">
        <v>3.76</v>
      </c>
      <c r="C22" s="118"/>
      <c r="D22" s="137"/>
      <c r="E22" s="178">
        <v>5.5285216399999992</v>
      </c>
      <c r="F22" s="137"/>
      <c r="G22" s="118">
        <v>2.3946743400018269</v>
      </c>
      <c r="H22" s="137"/>
      <c r="I22" s="31"/>
      <c r="K22" s="108"/>
      <c r="L22" s="137"/>
      <c r="M22" s="199"/>
      <c r="N22" s="137"/>
      <c r="O22" s="137"/>
      <c r="P22" s="437" t="s">
        <v>101</v>
      </c>
      <c r="Q22" s="278">
        <v>23</v>
      </c>
      <c r="R22" s="131" t="s">
        <v>624</v>
      </c>
      <c r="S22" s="118">
        <v>0</v>
      </c>
      <c r="T22" s="131"/>
      <c r="U22" s="131"/>
      <c r="Z22" s="31"/>
      <c r="AA22">
        <v>212</v>
      </c>
      <c r="AB22" s="249">
        <f>IFERROR(AVERAGEIF(MASTER_DATA_NORMALIZED!L42:XFD42,"&gt;0"),0)</f>
        <v>316.64146164743124</v>
      </c>
      <c r="AC22" s="31" cm="1">
        <f t="array" ref="AC22:BY22">_xlfn._xlws.FILTER(MASTER_DATA_NORMALIZED!H42:XFD42,(MASTER_DATA_NORMALIZED!$H$22:$XFD$22=MASTER_DATA_NORMALIZED!$L$22))</f>
        <v>0</v>
      </c>
      <c r="AD22" s="128">
        <v>0</v>
      </c>
      <c r="AE22" s="128">
        <v>0</v>
      </c>
      <c r="AF22" s="128">
        <v>0</v>
      </c>
      <c r="AG22" s="128">
        <v>0</v>
      </c>
      <c r="AH22" s="128">
        <v>0</v>
      </c>
      <c r="AI22" s="128">
        <v>0</v>
      </c>
      <c r="AJ22" s="128">
        <v>0</v>
      </c>
      <c r="AK22" s="128">
        <v>0</v>
      </c>
      <c r="AL22" s="128">
        <v>0</v>
      </c>
      <c r="AM22" s="128">
        <v>0</v>
      </c>
      <c r="AN22" s="128">
        <v>0</v>
      </c>
      <c r="AO22" s="128">
        <v>0</v>
      </c>
      <c r="AP22" s="128">
        <v>0</v>
      </c>
      <c r="AQ22" s="128">
        <v>284.8348434758866</v>
      </c>
      <c r="AR22" s="128">
        <v>183.59492434142999</v>
      </c>
      <c r="AS22" s="128">
        <v>223.0493287768773</v>
      </c>
      <c r="AT22" s="128">
        <v>176.5371698179099</v>
      </c>
      <c r="AU22" s="128">
        <v>466.18048852330588</v>
      </c>
      <c r="AV22" s="128">
        <v>0</v>
      </c>
      <c r="AW22" s="128">
        <v>0</v>
      </c>
      <c r="AX22" s="128">
        <v>0</v>
      </c>
      <c r="AY22" s="128">
        <v>363.01300907411866</v>
      </c>
      <c r="AZ22" s="128">
        <v>725.73121106047017</v>
      </c>
      <c r="BA22" s="128" t="e">
        <v>#N/A</v>
      </c>
      <c r="BB22" s="128">
        <v>0</v>
      </c>
      <c r="BC22" s="128">
        <v>0</v>
      </c>
      <c r="BD22" s="128">
        <v>0</v>
      </c>
      <c r="BE22" s="128">
        <v>0</v>
      </c>
      <c r="BF22" s="128">
        <v>0</v>
      </c>
      <c r="BG22" s="128">
        <v>0</v>
      </c>
      <c r="BH22" s="128" t="e">
        <v>#VALUE!</v>
      </c>
      <c r="BI22" s="128">
        <v>0</v>
      </c>
      <c r="BJ22" s="128">
        <v>544.64719939916472</v>
      </c>
      <c r="BK22" s="128">
        <v>133.60602465683249</v>
      </c>
      <c r="BL22" s="128">
        <v>133.60602465683249</v>
      </c>
      <c r="BM22" s="128">
        <v>94.204464315006192</v>
      </c>
      <c r="BN22" s="128">
        <v>91.988410108584034</v>
      </c>
      <c r="BO22" s="128">
        <v>87.983261472843694</v>
      </c>
      <c r="BP22" s="128">
        <v>175.95470398991984</v>
      </c>
      <c r="BQ22" s="128">
        <v>446.01123472675425</v>
      </c>
      <c r="BR22" s="128">
        <v>431.39788500040049</v>
      </c>
      <c r="BS22" s="128">
        <v>423.74019199387772</v>
      </c>
      <c r="BT22" s="128">
        <v>424.37142414544883</v>
      </c>
      <c r="BU22" s="128">
        <v>409.85976600607455</v>
      </c>
      <c r="BV22" s="128">
        <v>403.31105225425966</v>
      </c>
      <c r="BW22" s="128">
        <v>362.89128275984535</v>
      </c>
      <c r="BX22" s="128">
        <v>350.87453110594845</v>
      </c>
      <c r="BY22" s="639">
        <v>345.36518622912689</v>
      </c>
      <c r="BZ22" s="128"/>
      <c r="CA22" s="128"/>
      <c r="CB22" s="128"/>
      <c r="CC22" s="128"/>
      <c r="CD22" s="128"/>
      <c r="CE22" s="128"/>
      <c r="CF22" s="128"/>
      <c r="CG22" s="128"/>
      <c r="CH22" s="128"/>
      <c r="CI22" s="128"/>
      <c r="CJ22" s="128"/>
      <c r="CK22" s="128"/>
      <c r="CL22" s="128"/>
      <c r="CM22" s="128"/>
      <c r="CN22" s="128"/>
      <c r="CO22" s="128"/>
    </row>
    <row r="23" spans="1:93" ht="17.25" x14ac:dyDescent="0.25">
      <c r="A23" s="11">
        <v>1985</v>
      </c>
      <c r="B23" s="14">
        <v>3.51</v>
      </c>
      <c r="C23" s="118">
        <v>3.3243170256791377</v>
      </c>
      <c r="E23" s="178">
        <v>5.1609337649999993</v>
      </c>
      <c r="F23" s="137">
        <v>3.3243170256791377</v>
      </c>
      <c r="G23" s="118">
        <v>2.3211796246648793</v>
      </c>
      <c r="H23" s="137"/>
      <c r="I23" s="178">
        <v>2.9662027833001985</v>
      </c>
      <c r="J23" s="137">
        <v>3.1753304408460523</v>
      </c>
      <c r="K23" s="118">
        <v>3.5313030827304184</v>
      </c>
      <c r="L23" s="137"/>
      <c r="M23" s="137"/>
      <c r="N23" s="137"/>
      <c r="O23" s="137"/>
      <c r="P23" s="407" t="s">
        <v>120</v>
      </c>
      <c r="Q23" s="278">
        <v>24</v>
      </c>
      <c r="R23" s="131" t="s">
        <v>624</v>
      </c>
      <c r="S23" s="118">
        <f>VLOOKUP(Q23,$AA$3:$AB$220,2,FALSE)</f>
        <v>261.79997918313023</v>
      </c>
      <c r="T23" s="131"/>
      <c r="U23" s="131"/>
      <c r="Z23" s="31"/>
      <c r="AA23">
        <v>213</v>
      </c>
      <c r="AB23" s="249">
        <f>IFERROR(AVERAGEIF(MASTER_DATA_NORMALIZED!L43:XFD43,"&gt;0"),0)</f>
        <v>90.993638582936455</v>
      </c>
      <c r="AC23" s="31" cm="1">
        <f t="array" ref="AC23:BY23">_xlfn._xlws.FILTER(MASTER_DATA_NORMALIZED!H43:XFD43,(MASTER_DATA_NORMALIZED!$H$22:$XFD$22=MASTER_DATA_NORMALIZED!$L$22))</f>
        <v>0</v>
      </c>
      <c r="AD23" s="128">
        <v>0</v>
      </c>
      <c r="AE23" s="128">
        <v>0</v>
      </c>
      <c r="AF23" s="128">
        <v>0</v>
      </c>
      <c r="AG23" s="128">
        <v>0</v>
      </c>
      <c r="AH23" s="128">
        <v>0</v>
      </c>
      <c r="AI23" s="128">
        <v>0</v>
      </c>
      <c r="AJ23" s="128">
        <v>0</v>
      </c>
      <c r="AK23" s="128">
        <v>0</v>
      </c>
      <c r="AL23" s="128">
        <v>0</v>
      </c>
      <c r="AM23" s="128">
        <v>0</v>
      </c>
      <c r="AN23" s="128">
        <v>0</v>
      </c>
      <c r="AO23" s="128">
        <v>0</v>
      </c>
      <c r="AP23" s="128">
        <v>0</v>
      </c>
      <c r="AQ23" s="128">
        <v>226.41297264877511</v>
      </c>
      <c r="AR23" s="128">
        <v>138.33481715199864</v>
      </c>
      <c r="AS23" s="128">
        <v>135.69937064594157</v>
      </c>
      <c r="AT23" s="128">
        <v>138.19713602868603</v>
      </c>
      <c r="AU23" s="128">
        <v>134.98918650685349</v>
      </c>
      <c r="AV23" s="128">
        <v>0</v>
      </c>
      <c r="AW23" s="128">
        <v>0</v>
      </c>
      <c r="AX23" s="128">
        <v>0</v>
      </c>
      <c r="AY23" s="128">
        <v>235.2779780157411</v>
      </c>
      <c r="AZ23" s="128">
        <v>169.3666651785162</v>
      </c>
      <c r="BA23" s="128" t="e">
        <v>#N/A</v>
      </c>
      <c r="BB23" s="128">
        <v>0</v>
      </c>
      <c r="BC23" s="128">
        <v>0</v>
      </c>
      <c r="BD23" s="128">
        <v>0</v>
      </c>
      <c r="BE23" s="128">
        <v>0</v>
      </c>
      <c r="BF23" s="128">
        <v>0</v>
      </c>
      <c r="BG23" s="128">
        <v>0</v>
      </c>
      <c r="BH23" s="128" t="e">
        <v>#VALUE!</v>
      </c>
      <c r="BI23" s="128">
        <v>0</v>
      </c>
      <c r="BJ23" s="128">
        <v>82.947989100339512</v>
      </c>
      <c r="BK23" s="128">
        <v>122.10942662608154</v>
      </c>
      <c r="BL23" s="128">
        <v>122.10942662608154</v>
      </c>
      <c r="BM23" s="128">
        <v>16.107759341747233</v>
      </c>
      <c r="BN23" s="128">
        <v>15.174061836108031</v>
      </c>
      <c r="BO23" s="128">
        <v>14.849040552499448</v>
      </c>
      <c r="BP23" s="128">
        <v>29.695126366057</v>
      </c>
      <c r="BQ23" s="128">
        <v>92.688590030470536</v>
      </c>
      <c r="BR23" s="128">
        <v>90.230621111410187</v>
      </c>
      <c r="BS23" s="128">
        <v>88.97590133866295</v>
      </c>
      <c r="BT23" s="128">
        <v>74.175569762625571</v>
      </c>
      <c r="BU23" s="128">
        <v>72.23204240125753</v>
      </c>
      <c r="BV23" s="128">
        <v>71.355488547103491</v>
      </c>
      <c r="BW23" s="128">
        <v>7.3980777721286017</v>
      </c>
      <c r="BX23" s="128">
        <v>7.3221519878187742</v>
      </c>
      <c r="BY23" s="639">
        <v>7.2042878306340459</v>
      </c>
      <c r="BZ23" s="128"/>
      <c r="CA23" s="128"/>
      <c r="CB23" s="128"/>
      <c r="CC23" s="128"/>
      <c r="CD23" s="128"/>
      <c r="CE23" s="128"/>
      <c r="CF23" s="128"/>
      <c r="CG23" s="128"/>
      <c r="CH23" s="128"/>
      <c r="CI23" s="128"/>
      <c r="CJ23" s="128"/>
      <c r="CK23" s="128"/>
      <c r="CL23" s="128"/>
      <c r="CM23" s="128"/>
      <c r="CN23" s="128"/>
      <c r="CO23" s="128"/>
    </row>
    <row r="24" spans="1:93" ht="17.25" x14ac:dyDescent="0.25">
      <c r="A24" s="11">
        <v>1986</v>
      </c>
      <c r="B24" s="14">
        <v>3.4</v>
      </c>
      <c r="C24" s="118">
        <v>3.2452846147143517</v>
      </c>
      <c r="E24" s="178">
        <v>4.9991950999999997</v>
      </c>
      <c r="F24" s="137">
        <v>3.2452846147143517</v>
      </c>
      <c r="G24" s="118">
        <v>2.2752570061912936</v>
      </c>
      <c r="H24" s="137"/>
      <c r="I24" s="178">
        <v>2.8733750601829557</v>
      </c>
      <c r="J24" s="137">
        <v>3.1817397717568507</v>
      </c>
      <c r="K24" s="118">
        <v>3.4414507970570205</v>
      </c>
      <c r="L24" s="137"/>
      <c r="M24" s="137"/>
      <c r="N24" s="137"/>
      <c r="O24" s="137"/>
      <c r="P24" s="407" t="s">
        <v>162</v>
      </c>
      <c r="Q24" s="278">
        <v>25</v>
      </c>
      <c r="R24" s="131" t="s">
        <v>624</v>
      </c>
      <c r="S24" s="118" t="s">
        <v>644</v>
      </c>
      <c r="T24" s="270">
        <v>320</v>
      </c>
      <c r="U24" s="200">
        <v>260</v>
      </c>
      <c r="V24" s="200">
        <v>990</v>
      </c>
      <c r="Z24" s="31"/>
      <c r="AA24">
        <v>213.1</v>
      </c>
      <c r="AB24" s="249">
        <f>IFERROR(AVERAGEIF(MASTER_DATA_NORMALIZED!L44:XFD44,"&gt;0"),0)</f>
        <v>59.611888822651082</v>
      </c>
      <c r="AC24" s="31" cm="1">
        <f t="array" ref="AC24:BY24">_xlfn._xlws.FILTER(MASTER_DATA_NORMALIZED!H44:XFD44,(MASTER_DATA_NORMALIZED!$H$22:$XFD$22=MASTER_DATA_NORMALIZED!$L$22))</f>
        <v>0</v>
      </c>
      <c r="AD24" s="128">
        <v>0</v>
      </c>
      <c r="AE24" s="128">
        <v>0</v>
      </c>
      <c r="AF24" s="128">
        <v>0</v>
      </c>
      <c r="AG24" s="128">
        <v>0</v>
      </c>
      <c r="AH24" s="128">
        <v>0</v>
      </c>
      <c r="AI24" s="128">
        <v>0</v>
      </c>
      <c r="AJ24" s="128">
        <v>0</v>
      </c>
      <c r="AK24" s="128">
        <v>0</v>
      </c>
      <c r="AL24" s="128">
        <v>0</v>
      </c>
      <c r="AM24" s="128">
        <v>0</v>
      </c>
      <c r="AN24" s="128">
        <v>0</v>
      </c>
      <c r="AO24" s="128">
        <v>0</v>
      </c>
      <c r="AP24" s="128">
        <v>0</v>
      </c>
      <c r="AQ24" s="128">
        <v>105.64288937889418</v>
      </c>
      <c r="AR24" s="128">
        <v>64.582009030037284</v>
      </c>
      <c r="AS24" s="128">
        <v>79.031218933167963</v>
      </c>
      <c r="AT24" s="128">
        <v>66.993855499817471</v>
      </c>
      <c r="AU24" s="128">
        <v>79.027739690311691</v>
      </c>
      <c r="AV24" s="128">
        <v>0</v>
      </c>
      <c r="AW24" s="128">
        <v>0</v>
      </c>
      <c r="AX24" s="128">
        <v>0</v>
      </c>
      <c r="AY24" s="128">
        <v>91.043410262165551</v>
      </c>
      <c r="AZ24" s="128">
        <v>87.654335241632467</v>
      </c>
      <c r="BA24" s="128" t="e">
        <v>#N/A</v>
      </c>
      <c r="BB24" s="128">
        <v>0</v>
      </c>
      <c r="BC24" s="128">
        <v>0</v>
      </c>
      <c r="BD24" s="128">
        <v>0</v>
      </c>
      <c r="BE24" s="128">
        <v>0</v>
      </c>
      <c r="BF24" s="128">
        <v>0</v>
      </c>
      <c r="BG24" s="128">
        <v>0</v>
      </c>
      <c r="BH24" s="128" t="e">
        <v>#VALUE!</v>
      </c>
      <c r="BI24" s="128">
        <v>0</v>
      </c>
      <c r="BJ24" s="128">
        <v>82.947989100339512</v>
      </c>
      <c r="BK24" s="128">
        <v>63.370638453042439</v>
      </c>
      <c r="BL24" s="128">
        <v>63.370638453042439</v>
      </c>
      <c r="BM24" s="128">
        <v>16.107759341747233</v>
      </c>
      <c r="BN24" s="128">
        <v>15.174061836108031</v>
      </c>
      <c r="BO24" s="128">
        <v>14.849040552499448</v>
      </c>
      <c r="BP24" s="128">
        <v>29.695126366057</v>
      </c>
      <c r="BQ24" s="128">
        <v>92.688590030470536</v>
      </c>
      <c r="BR24" s="128">
        <v>90.230621111410187</v>
      </c>
      <c r="BS24" s="128">
        <v>88.97590133866295</v>
      </c>
      <c r="BT24" s="128">
        <v>74.175569762625571</v>
      </c>
      <c r="BU24" s="128">
        <v>72.23204240125753</v>
      </c>
      <c r="BV24" s="128">
        <v>71.355488547103491</v>
      </c>
      <c r="BW24" s="128">
        <v>7.3980777721286017</v>
      </c>
      <c r="BX24" s="128">
        <v>7.3221519878187742</v>
      </c>
      <c r="BY24" s="639">
        <v>7.2042878306340459</v>
      </c>
      <c r="BZ24" s="128"/>
      <c r="CA24" s="128"/>
      <c r="CB24" s="128"/>
      <c r="CC24" s="128"/>
      <c r="CD24" s="128"/>
      <c r="CE24" s="128"/>
      <c r="CF24" s="128"/>
      <c r="CG24" s="128"/>
      <c r="CH24" s="128"/>
      <c r="CI24" s="128"/>
      <c r="CJ24" s="128"/>
      <c r="CK24" s="128"/>
      <c r="CL24" s="128"/>
      <c r="CM24" s="128"/>
      <c r="CN24" s="128"/>
      <c r="CO24" s="128"/>
    </row>
    <row r="25" spans="1:93" ht="17.25" x14ac:dyDescent="0.25">
      <c r="A25" s="11">
        <v>1987</v>
      </c>
      <c r="B25" s="14">
        <v>3.3</v>
      </c>
      <c r="C25" s="118">
        <v>3.1911180572479161</v>
      </c>
      <c r="E25" s="178">
        <v>4.852159949999999</v>
      </c>
      <c r="F25" s="137">
        <v>3.1911180572479161</v>
      </c>
      <c r="G25" s="118">
        <v>2.2204074142044412</v>
      </c>
      <c r="H25" s="137"/>
      <c r="I25" s="178">
        <v>2.7861811391223155</v>
      </c>
      <c r="J25" s="137">
        <v>3.1178387219475083</v>
      </c>
      <c r="K25" s="118">
        <v>3.4100888517618468</v>
      </c>
      <c r="L25" s="137"/>
      <c r="M25" s="137"/>
      <c r="N25" s="137"/>
      <c r="O25" s="137"/>
      <c r="P25" s="407" t="s">
        <v>127</v>
      </c>
      <c r="Q25" s="278">
        <v>26</v>
      </c>
      <c r="R25" s="131" t="s">
        <v>624</v>
      </c>
      <c r="S25" s="118">
        <f>VLOOKUP(Q25,$AA$3:$AB$220,2,FALSE)</f>
        <v>194.7302600769039</v>
      </c>
      <c r="T25" s="131"/>
      <c r="U25" s="131"/>
      <c r="Z25" s="31"/>
      <c r="AA25">
        <v>213.2</v>
      </c>
      <c r="AB25" s="249">
        <f>IFERROR(AVERAGEIF(MASTER_DATA_NORMALIZED!L45:XFD45,"&gt;0"),0)</f>
        <v>58.488627829407321</v>
      </c>
      <c r="AC25" s="31" cm="1">
        <f t="array" ref="AC25:BY25">_xlfn._xlws.FILTER(MASTER_DATA_NORMALIZED!H45:XFD45,(MASTER_DATA_NORMALIZED!$H$22:$XFD$22=MASTER_DATA_NORMALIZED!$L$22))</f>
        <v>0</v>
      </c>
      <c r="AD25" s="128">
        <v>0</v>
      </c>
      <c r="AE25" s="128">
        <v>0</v>
      </c>
      <c r="AF25" s="128">
        <v>0</v>
      </c>
      <c r="AG25" s="128">
        <v>0</v>
      </c>
      <c r="AH25" s="128">
        <v>0</v>
      </c>
      <c r="AI25" s="128">
        <v>0</v>
      </c>
      <c r="AJ25" s="128">
        <v>0</v>
      </c>
      <c r="AK25" s="128">
        <v>0</v>
      </c>
      <c r="AL25" s="128">
        <v>0</v>
      </c>
      <c r="AM25" s="128">
        <v>0</v>
      </c>
      <c r="AN25" s="128">
        <v>0</v>
      </c>
      <c r="AO25" s="128">
        <v>0</v>
      </c>
      <c r="AP25" s="128">
        <v>0</v>
      </c>
      <c r="AQ25" s="128">
        <v>86.659073107147123</v>
      </c>
      <c r="AR25" s="128">
        <v>50.733703120953287</v>
      </c>
      <c r="AS25" s="128">
        <v>0.46802883629070674</v>
      </c>
      <c r="AT25" s="128">
        <v>48.96169813716218</v>
      </c>
      <c r="AU25" s="128">
        <v>0</v>
      </c>
      <c r="AV25" s="128">
        <v>0</v>
      </c>
      <c r="AW25" s="128">
        <v>0</v>
      </c>
      <c r="AX25" s="128">
        <v>0</v>
      </c>
      <c r="AY25" s="128">
        <v>123.12348348149528</v>
      </c>
      <c r="AZ25" s="128">
        <v>80.28778355719848</v>
      </c>
      <c r="BA25" s="128" t="e">
        <v>#N/A</v>
      </c>
      <c r="BB25" s="128">
        <v>0</v>
      </c>
      <c r="BC25" s="128">
        <v>0</v>
      </c>
      <c r="BD25" s="128">
        <v>0</v>
      </c>
      <c r="BE25" s="128">
        <v>0</v>
      </c>
      <c r="BF25" s="128">
        <v>0</v>
      </c>
      <c r="BG25" s="128">
        <v>0</v>
      </c>
      <c r="BH25" s="128" t="e">
        <v>#VALUE!</v>
      </c>
      <c r="BI25" s="128">
        <v>0</v>
      </c>
      <c r="BJ25" s="128">
        <v>0</v>
      </c>
      <c r="BK25" s="128">
        <v>38.837626197505728</v>
      </c>
      <c r="BL25" s="128">
        <v>38.837626197505728</v>
      </c>
      <c r="BM25" s="128">
        <v>0</v>
      </c>
      <c r="BN25" s="128">
        <v>0</v>
      </c>
      <c r="BO25" s="128">
        <v>0</v>
      </c>
      <c r="BP25" s="128">
        <v>0</v>
      </c>
      <c r="BQ25" s="128">
        <v>0</v>
      </c>
      <c r="BR25" s="128">
        <v>0</v>
      </c>
      <c r="BS25" s="128">
        <v>0</v>
      </c>
      <c r="BT25" s="128">
        <v>0</v>
      </c>
      <c r="BU25" s="128">
        <v>0</v>
      </c>
      <c r="BV25" s="128">
        <v>0</v>
      </c>
      <c r="BW25" s="128">
        <v>0</v>
      </c>
      <c r="BX25" s="128">
        <v>0</v>
      </c>
      <c r="BY25" s="639">
        <v>0</v>
      </c>
      <c r="BZ25" s="128"/>
      <c r="CA25" s="128"/>
      <c r="CB25" s="128"/>
      <c r="CC25" s="128"/>
      <c r="CD25" s="128"/>
      <c r="CE25" s="128"/>
      <c r="CF25" s="128"/>
      <c r="CG25" s="128"/>
      <c r="CH25" s="128"/>
      <c r="CI25" s="128"/>
      <c r="CJ25" s="128"/>
      <c r="CK25" s="128"/>
      <c r="CL25" s="128"/>
      <c r="CM25" s="128"/>
      <c r="CN25" s="128"/>
      <c r="CO25" s="128"/>
    </row>
    <row r="26" spans="1:93" ht="17.25" x14ac:dyDescent="0.25">
      <c r="A26" s="11">
        <v>1988</v>
      </c>
      <c r="B26" s="14">
        <v>3.2</v>
      </c>
      <c r="C26" s="118">
        <v>3.0458883099730802</v>
      </c>
      <c r="E26" s="178">
        <v>4.7051248000000001</v>
      </c>
      <c r="F26" s="137">
        <v>3.0458883099730802</v>
      </c>
      <c r="G26" s="118">
        <v>2.1447934800889081</v>
      </c>
      <c r="H26" s="137"/>
      <c r="I26" s="178">
        <v>2.6774338268281741</v>
      </c>
      <c r="J26" s="137">
        <v>2.9529497802435336</v>
      </c>
      <c r="K26" s="118">
        <v>3.2492076700434152</v>
      </c>
      <c r="L26" s="137"/>
      <c r="M26" s="137"/>
      <c r="N26" s="137"/>
      <c r="O26" s="137"/>
      <c r="P26" s="439" t="s">
        <v>133</v>
      </c>
      <c r="Q26" s="278">
        <v>27</v>
      </c>
      <c r="R26" s="131" t="s">
        <v>624</v>
      </c>
      <c r="S26" s="118">
        <v>0</v>
      </c>
      <c r="T26" s="131"/>
      <c r="U26" s="131"/>
      <c r="Z26" s="31"/>
      <c r="AA26">
        <v>213.3</v>
      </c>
      <c r="AB26" s="249">
        <f>IFERROR(AVERAGEIF(MASTER_DATA_NORMALIZED!L46:XFD46,"&gt;0"),0)</f>
        <v>28.030031958300786</v>
      </c>
      <c r="AC26" s="31" cm="1">
        <f t="array" ref="AC26:BY26">_xlfn._xlws.FILTER(MASTER_DATA_NORMALIZED!H46:XFD46,(MASTER_DATA_NORMALIZED!$H$22:$XFD$22=MASTER_DATA_NORMALIZED!$L$22))</f>
        <v>0</v>
      </c>
      <c r="AD26" s="128">
        <v>0</v>
      </c>
      <c r="AE26" s="128">
        <v>0</v>
      </c>
      <c r="AF26" s="128">
        <v>0</v>
      </c>
      <c r="AG26" s="128">
        <v>0</v>
      </c>
      <c r="AH26" s="128">
        <v>0</v>
      </c>
      <c r="AI26" s="128">
        <v>0</v>
      </c>
      <c r="AJ26" s="128">
        <v>0</v>
      </c>
      <c r="AK26" s="128">
        <v>0</v>
      </c>
      <c r="AL26" s="128">
        <v>0</v>
      </c>
      <c r="AM26" s="128">
        <v>0</v>
      </c>
      <c r="AN26" s="128">
        <v>0</v>
      </c>
      <c r="AO26" s="128">
        <v>0</v>
      </c>
      <c r="AP26" s="128">
        <v>0</v>
      </c>
      <c r="AQ26" s="128">
        <v>33.870739056982835</v>
      </c>
      <c r="AR26" s="128">
        <v>22.830064729382485</v>
      </c>
      <c r="AS26" s="128">
        <v>55.975390969551768</v>
      </c>
      <c r="AT26" s="128">
        <v>22.059766766731354</v>
      </c>
      <c r="AU26" s="128">
        <v>55.961446816541816</v>
      </c>
      <c r="AV26" s="128">
        <v>0</v>
      </c>
      <c r="AW26" s="128">
        <v>0</v>
      </c>
      <c r="AX26" s="128">
        <v>0</v>
      </c>
      <c r="AY26" s="128">
        <v>20.961985405792806</v>
      </c>
      <c r="AZ26" s="128">
        <v>1.1354393760449719</v>
      </c>
      <c r="BA26" s="128" t="e">
        <v>#N/A</v>
      </c>
      <c r="BB26" s="128">
        <v>0</v>
      </c>
      <c r="BC26" s="128">
        <v>0</v>
      </c>
      <c r="BD26" s="128">
        <v>0</v>
      </c>
      <c r="BE26" s="128">
        <v>0</v>
      </c>
      <c r="BF26" s="128">
        <v>0</v>
      </c>
      <c r="BG26" s="128">
        <v>0</v>
      </c>
      <c r="BH26" s="128" t="e">
        <v>#VALUE!</v>
      </c>
      <c r="BI26" s="128">
        <v>0</v>
      </c>
      <c r="BJ26" s="128">
        <v>0</v>
      </c>
      <c r="BK26" s="128">
        <v>19.737727251839512</v>
      </c>
      <c r="BL26" s="128">
        <v>19.737727251839512</v>
      </c>
      <c r="BM26" s="128">
        <v>0</v>
      </c>
      <c r="BN26" s="128">
        <v>0</v>
      </c>
      <c r="BO26" s="128">
        <v>0</v>
      </c>
      <c r="BP26" s="128">
        <v>0</v>
      </c>
      <c r="BQ26" s="128">
        <v>0</v>
      </c>
      <c r="BR26" s="128">
        <v>0</v>
      </c>
      <c r="BS26" s="128">
        <v>0</v>
      </c>
      <c r="BT26" s="128">
        <v>0</v>
      </c>
      <c r="BU26" s="128">
        <v>0</v>
      </c>
      <c r="BV26" s="128">
        <v>0</v>
      </c>
      <c r="BW26" s="128">
        <v>0</v>
      </c>
      <c r="BX26" s="128">
        <v>0</v>
      </c>
      <c r="BY26" s="639">
        <v>0</v>
      </c>
      <c r="BZ26" s="128"/>
      <c r="CA26" s="128"/>
      <c r="CB26" s="128"/>
      <c r="CC26" s="128"/>
      <c r="CD26" s="128"/>
      <c r="CE26" s="128"/>
      <c r="CF26" s="128"/>
      <c r="CG26" s="128"/>
      <c r="CH26" s="128"/>
      <c r="CI26" s="128"/>
      <c r="CJ26" s="128"/>
      <c r="CK26" s="128"/>
      <c r="CL26" s="128"/>
      <c r="CM26" s="128"/>
      <c r="CN26" s="128"/>
      <c r="CO26" s="128"/>
    </row>
    <row r="27" spans="1:93" ht="17.25" x14ac:dyDescent="0.25">
      <c r="A27" s="11">
        <v>1989</v>
      </c>
      <c r="B27" s="14">
        <v>3.11</v>
      </c>
      <c r="C27" s="118">
        <v>2.8972729575798937</v>
      </c>
      <c r="E27" s="178">
        <v>4.5727931649999993</v>
      </c>
      <c r="F27" s="137">
        <v>2.8972729575798937</v>
      </c>
      <c r="G27" s="118">
        <v>2.0637366386172391</v>
      </c>
      <c r="H27" s="137"/>
      <c r="I27" s="178">
        <v>2.5902777777777781</v>
      </c>
      <c r="J27" s="137">
        <v>2.8586168654530235</v>
      </c>
      <c r="K27" s="118">
        <v>3.0538662948857453</v>
      </c>
      <c r="L27" s="137"/>
      <c r="M27" s="137"/>
      <c r="N27" s="137"/>
      <c r="O27" s="137"/>
      <c r="P27" s="407" t="s">
        <v>134</v>
      </c>
      <c r="Q27" s="278">
        <v>28</v>
      </c>
      <c r="R27" s="131" t="s">
        <v>624</v>
      </c>
      <c r="S27" s="118">
        <f>VLOOKUP(Q27,$AA$3:$AB$220,2,FALSE)</f>
        <v>0.17672600669696389</v>
      </c>
      <c r="T27" s="131"/>
      <c r="U27" s="131"/>
      <c r="Z27" s="31"/>
      <c r="AA27">
        <v>213.4</v>
      </c>
      <c r="AB27" s="249">
        <f>IFERROR(AVERAGEIF(MASTER_DATA_NORMALIZED!L47:XFD47,"&gt;0"),0)</f>
        <v>0.20011677832476818</v>
      </c>
      <c r="AC27" s="31" cm="1">
        <f t="array" ref="AC27:BY27">_xlfn._xlws.FILTER(MASTER_DATA_NORMALIZED!H47:XFD47,(MASTER_DATA_NORMALIZED!$H$22:$XFD$22=MASTER_DATA_NORMALIZED!$L$22))</f>
        <v>0</v>
      </c>
      <c r="AD27" s="128">
        <v>0</v>
      </c>
      <c r="AE27" s="128">
        <v>0</v>
      </c>
      <c r="AF27" s="128">
        <v>0</v>
      </c>
      <c r="AG27" s="128">
        <v>0</v>
      </c>
      <c r="AH27" s="128">
        <v>0</v>
      </c>
      <c r="AI27" s="128">
        <v>0</v>
      </c>
      <c r="AJ27" s="128">
        <v>0</v>
      </c>
      <c r="AK27" s="128">
        <v>0</v>
      </c>
      <c r="AL27" s="128">
        <v>0</v>
      </c>
      <c r="AM27" s="128">
        <v>0</v>
      </c>
      <c r="AN27" s="128">
        <v>0</v>
      </c>
      <c r="AO27" s="128">
        <v>0</v>
      </c>
      <c r="AP27" s="128">
        <v>0</v>
      </c>
      <c r="AQ27" s="128">
        <v>0.24027110575096722</v>
      </c>
      <c r="AR27" s="128">
        <v>0.18904027162560424</v>
      </c>
      <c r="AS27" s="128">
        <v>0.22473190693112707</v>
      </c>
      <c r="AT27" s="128">
        <v>0.18181562497501677</v>
      </c>
      <c r="AU27" s="128">
        <v>0</v>
      </c>
      <c r="AV27" s="128">
        <v>0</v>
      </c>
      <c r="AW27" s="128">
        <v>0</v>
      </c>
      <c r="AX27" s="128">
        <v>0</v>
      </c>
      <c r="AY27" s="128">
        <v>0.14909886628739227</v>
      </c>
      <c r="AZ27" s="128">
        <v>0.28910700364029435</v>
      </c>
      <c r="BA27" s="128" t="e">
        <v>#N/A</v>
      </c>
      <c r="BB27" s="128">
        <v>0</v>
      </c>
      <c r="BC27" s="128">
        <v>0</v>
      </c>
      <c r="BD27" s="128">
        <v>0</v>
      </c>
      <c r="BE27" s="128">
        <v>0</v>
      </c>
      <c r="BF27" s="128">
        <v>0</v>
      </c>
      <c r="BG27" s="128">
        <v>0</v>
      </c>
      <c r="BH27" s="128" t="e">
        <v>#VALUE!</v>
      </c>
      <c r="BI27" s="128">
        <v>0</v>
      </c>
      <c r="BJ27" s="128">
        <v>0</v>
      </c>
      <c r="BK27" s="128">
        <v>0.16343472369387171</v>
      </c>
      <c r="BL27" s="128">
        <v>0.16343472369387171</v>
      </c>
      <c r="BM27" s="128">
        <v>0</v>
      </c>
      <c r="BN27" s="128">
        <v>0</v>
      </c>
      <c r="BO27" s="128">
        <v>0</v>
      </c>
      <c r="BP27" s="128">
        <v>0</v>
      </c>
      <c r="BQ27" s="128">
        <v>0</v>
      </c>
      <c r="BR27" s="128">
        <v>0</v>
      </c>
      <c r="BS27" s="128">
        <v>0</v>
      </c>
      <c r="BT27" s="128">
        <v>0</v>
      </c>
      <c r="BU27" s="128">
        <v>0</v>
      </c>
      <c r="BV27" s="128">
        <v>0</v>
      </c>
      <c r="BW27" s="128">
        <v>0</v>
      </c>
      <c r="BX27" s="128">
        <v>0</v>
      </c>
      <c r="BY27" s="639">
        <v>0</v>
      </c>
      <c r="BZ27" s="128"/>
      <c r="CA27" s="128"/>
      <c r="CB27" s="128"/>
      <c r="CC27" s="128"/>
      <c r="CD27" s="128"/>
      <c r="CE27" s="128"/>
      <c r="CF27" s="128"/>
      <c r="CG27" s="128"/>
      <c r="CH27" s="128"/>
      <c r="CI27" s="128"/>
      <c r="CJ27" s="128"/>
      <c r="CK27" s="128"/>
      <c r="CL27" s="128"/>
      <c r="CM27" s="128"/>
      <c r="CN27" s="128"/>
      <c r="CO27" s="128"/>
    </row>
    <row r="28" spans="1:93" ht="17.25" x14ac:dyDescent="0.25">
      <c r="A28" s="11">
        <v>1990</v>
      </c>
      <c r="B28" s="14">
        <v>3.02</v>
      </c>
      <c r="C28" s="118">
        <v>2.8140169522183598</v>
      </c>
      <c r="E28" s="178">
        <v>4.4404615299999994</v>
      </c>
      <c r="F28" s="137">
        <v>2.8140169522183598</v>
      </c>
      <c r="G28" s="118">
        <v>1.9891198502662073</v>
      </c>
      <c r="H28" s="137"/>
      <c r="I28" s="178">
        <v>2.4763485477178424</v>
      </c>
      <c r="J28" s="137">
        <v>2.8552312944127074</v>
      </c>
      <c r="K28" s="118">
        <v>2.9722034683611334</v>
      </c>
      <c r="L28" s="137"/>
      <c r="M28" s="137"/>
      <c r="N28" s="137"/>
      <c r="O28" s="137"/>
      <c r="P28" s="407" t="s">
        <v>135</v>
      </c>
      <c r="Q28" s="278">
        <v>29</v>
      </c>
      <c r="R28" s="131" t="s">
        <v>624</v>
      </c>
      <c r="S28" s="118">
        <f>VLOOKUP(Q28,$AA$3:$AB$220,2,FALSE)</f>
        <v>720.26183668712918</v>
      </c>
      <c r="T28" s="131"/>
      <c r="U28" s="212"/>
      <c r="Z28" s="31"/>
      <c r="AA28">
        <v>214</v>
      </c>
      <c r="AB28" s="249">
        <f>IFERROR(AVERAGEIF(MASTER_DATA_NORMALIZED!L48:XFD48,"&gt;0"),0)</f>
        <v>121.96291260299516</v>
      </c>
      <c r="AC28" s="31" cm="1">
        <f t="array" ref="AC28:BY28">_xlfn._xlws.FILTER(MASTER_DATA_NORMALIZED!H48:XFD48,(MASTER_DATA_NORMALIZED!$H$22:$XFD$22=MASTER_DATA_NORMALIZED!$L$22))</f>
        <v>0</v>
      </c>
      <c r="AD28" s="128">
        <v>0</v>
      </c>
      <c r="AE28" s="128">
        <v>0</v>
      </c>
      <c r="AF28" s="128">
        <v>0</v>
      </c>
      <c r="AG28" s="128">
        <v>0</v>
      </c>
      <c r="AH28" s="128">
        <v>0</v>
      </c>
      <c r="AI28" s="128">
        <v>0</v>
      </c>
      <c r="AJ28" s="128">
        <v>0</v>
      </c>
      <c r="AK28" s="128">
        <v>0</v>
      </c>
      <c r="AL28" s="128">
        <v>0</v>
      </c>
      <c r="AM28" s="128">
        <v>0</v>
      </c>
      <c r="AN28" s="128">
        <v>0</v>
      </c>
      <c r="AO28" s="128">
        <v>0</v>
      </c>
      <c r="AP28" s="128">
        <v>0</v>
      </c>
      <c r="AQ28" s="128">
        <v>127.98857083946284</v>
      </c>
      <c r="AR28" s="128">
        <v>90.879156582086949</v>
      </c>
      <c r="AS28" s="128">
        <v>245.26898051947222</v>
      </c>
      <c r="AT28" s="128">
        <v>91.512149995671734</v>
      </c>
      <c r="AU28" s="128">
        <v>55.602649896987536</v>
      </c>
      <c r="AV28" s="128">
        <v>0</v>
      </c>
      <c r="AW28" s="128">
        <v>0</v>
      </c>
      <c r="AX28" s="128">
        <v>0</v>
      </c>
      <c r="AY28" s="128">
        <v>50.264984864644696</v>
      </c>
      <c r="AZ28" s="128">
        <v>54.231630965890638</v>
      </c>
      <c r="BA28" s="128" t="e">
        <v>#N/A</v>
      </c>
      <c r="BB28" s="128">
        <v>0</v>
      </c>
      <c r="BC28" s="128">
        <v>0</v>
      </c>
      <c r="BD28" s="128">
        <v>0</v>
      </c>
      <c r="BE28" s="128">
        <v>0</v>
      </c>
      <c r="BF28" s="128">
        <v>0</v>
      </c>
      <c r="BG28" s="128">
        <v>0</v>
      </c>
      <c r="BH28" s="128" t="e">
        <v>#VALUE!</v>
      </c>
      <c r="BI28" s="128">
        <v>0</v>
      </c>
      <c r="BJ28" s="128">
        <v>41.708121938759419</v>
      </c>
      <c r="BK28" s="128">
        <v>48.719705439270882</v>
      </c>
      <c r="BL28" s="128">
        <v>48.719705439270882</v>
      </c>
      <c r="BM28" s="128">
        <v>58.949996629771462</v>
      </c>
      <c r="BN28" s="128">
        <v>56.29368632100676</v>
      </c>
      <c r="BO28" s="128">
        <v>52.365360897755735</v>
      </c>
      <c r="BP28" s="128">
        <v>85.647540339274741</v>
      </c>
      <c r="BQ28" s="128">
        <v>221.46683070274156</v>
      </c>
      <c r="BR28" s="128">
        <v>200.06712894089912</v>
      </c>
      <c r="BS28" s="128">
        <v>182.10408131327267</v>
      </c>
      <c r="BT28" s="128">
        <v>210.85462170041174</v>
      </c>
      <c r="BU28" s="128">
        <v>191.86623984177123</v>
      </c>
      <c r="BV28" s="128">
        <v>177.43587802744389</v>
      </c>
      <c r="BW28" s="128">
        <v>187.8985663788084</v>
      </c>
      <c r="BX28" s="128">
        <v>169.76282859434008</v>
      </c>
      <c r="BY28" s="639">
        <v>155.5385736998733</v>
      </c>
      <c r="BZ28" s="128"/>
      <c r="CA28" s="128"/>
      <c r="CB28" s="128"/>
      <c r="CC28" s="128"/>
      <c r="CD28" s="128"/>
      <c r="CE28" s="128"/>
      <c r="CF28" s="128"/>
      <c r="CG28" s="128"/>
      <c r="CH28" s="128"/>
      <c r="CI28" s="128"/>
      <c r="CJ28" s="128"/>
      <c r="CK28" s="128"/>
      <c r="CL28" s="128"/>
      <c r="CM28" s="128"/>
      <c r="CN28" s="128"/>
      <c r="CO28" s="128"/>
    </row>
    <row r="29" spans="1:93" ht="18.75" x14ac:dyDescent="0.25">
      <c r="A29" s="11">
        <v>1991</v>
      </c>
      <c r="B29" s="14">
        <v>2.92</v>
      </c>
      <c r="C29" s="118">
        <v>2.7247289218242354</v>
      </c>
      <c r="E29" s="178">
        <v>4.2934263799999997</v>
      </c>
      <c r="F29" s="137">
        <v>2.7247289218242354</v>
      </c>
      <c r="G29" s="118">
        <v>1.9241726067170142</v>
      </c>
      <c r="H29" s="137"/>
      <c r="I29" s="178">
        <v>2.3786369071343163</v>
      </c>
      <c r="J29" s="137">
        <v>2.8370476256403157</v>
      </c>
      <c r="K29" s="118">
        <v>2.874595096344664</v>
      </c>
      <c r="L29" s="137"/>
      <c r="M29" s="137"/>
      <c r="N29" s="137"/>
      <c r="O29" s="435"/>
      <c r="P29" s="438" t="s">
        <v>136</v>
      </c>
      <c r="Q29" s="279">
        <v>30</v>
      </c>
      <c r="R29" s="297" t="s">
        <v>630</v>
      </c>
      <c r="S29" s="280">
        <f t="shared" ref="S29:S36" ca="1" si="1">OFFSET($AA$2,MATCH($Q29,$AA$3:$AA$220,0),-1)</f>
        <v>0.336308761619941</v>
      </c>
      <c r="T29" s="131"/>
      <c r="U29" s="131"/>
      <c r="Z29" s="31"/>
      <c r="AA29">
        <v>214.1</v>
      </c>
      <c r="AB29" s="249">
        <f>IFERROR(AVERAGEIF(MASTER_DATA_NORMALIZED!L49:XFD49,"&gt;0"),0)</f>
        <v>32.938145741244554</v>
      </c>
      <c r="AC29" s="31" cm="1">
        <f t="array" ref="AC29:BY29">_xlfn._xlws.FILTER(MASTER_DATA_NORMALIZED!H49:XFD49,(MASTER_DATA_NORMALIZED!$H$22:$XFD$22=MASTER_DATA_NORMALIZED!$L$22))</f>
        <v>0</v>
      </c>
      <c r="AD29" s="128">
        <v>0</v>
      </c>
      <c r="AE29" s="128">
        <v>0</v>
      </c>
      <c r="AF29" s="128">
        <v>0</v>
      </c>
      <c r="AG29" s="128">
        <v>0</v>
      </c>
      <c r="AH29" s="128">
        <v>0</v>
      </c>
      <c r="AI29" s="128">
        <v>0</v>
      </c>
      <c r="AJ29" s="128">
        <v>0</v>
      </c>
      <c r="AK29" s="128">
        <v>0</v>
      </c>
      <c r="AL29" s="128">
        <v>0</v>
      </c>
      <c r="AM29" s="128">
        <v>0</v>
      </c>
      <c r="AN29" s="128">
        <v>0</v>
      </c>
      <c r="AO29" s="128">
        <v>0</v>
      </c>
      <c r="AP29" s="128">
        <v>0</v>
      </c>
      <c r="AQ29" s="128">
        <v>36.348870962422467</v>
      </c>
      <c r="AR29" s="128">
        <v>27.557153822300752</v>
      </c>
      <c r="AS29" s="128">
        <v>0</v>
      </c>
      <c r="AT29" s="128">
        <v>26.789701087288073</v>
      </c>
      <c r="AU29" s="128">
        <v>0</v>
      </c>
      <c r="AV29" s="128">
        <v>0</v>
      </c>
      <c r="AW29" s="128">
        <v>0</v>
      </c>
      <c r="AX29" s="128">
        <v>0</v>
      </c>
      <c r="AY29" s="128">
        <v>29.960926751654583</v>
      </c>
      <c r="AZ29" s="128">
        <v>44.034076082556922</v>
      </c>
      <c r="BA29" s="128" t="e">
        <v>#N/A</v>
      </c>
      <c r="BB29" s="128">
        <v>0</v>
      </c>
      <c r="BC29" s="128">
        <v>0</v>
      </c>
      <c r="BD29" s="128">
        <v>0</v>
      </c>
      <c r="BE29" s="128">
        <v>0</v>
      </c>
      <c r="BF29" s="128">
        <v>0</v>
      </c>
      <c r="BG29" s="128">
        <v>0</v>
      </c>
      <c r="BH29" s="128" t="e">
        <v>#VALUE!</v>
      </c>
      <c r="BI29" s="128">
        <v>0</v>
      </c>
      <c r="BJ29" s="128">
        <v>0</v>
      </c>
      <c r="BK29" s="128">
        <v>0</v>
      </c>
      <c r="BL29" s="128">
        <v>0</v>
      </c>
      <c r="BM29" s="128">
        <v>0</v>
      </c>
      <c r="BN29" s="128">
        <v>0</v>
      </c>
      <c r="BO29" s="128">
        <v>0</v>
      </c>
      <c r="BP29" s="128">
        <v>0</v>
      </c>
      <c r="BQ29" s="128">
        <v>0</v>
      </c>
      <c r="BR29" s="128">
        <v>0</v>
      </c>
      <c r="BS29" s="128">
        <v>0</v>
      </c>
      <c r="BT29" s="128">
        <v>0</v>
      </c>
      <c r="BU29" s="128">
        <v>0</v>
      </c>
      <c r="BV29" s="128">
        <v>0</v>
      </c>
      <c r="BW29" s="128">
        <v>0</v>
      </c>
      <c r="BX29" s="128">
        <v>0</v>
      </c>
      <c r="BY29" s="639">
        <v>0</v>
      </c>
      <c r="BZ29" s="128"/>
      <c r="CA29" s="128"/>
      <c r="CB29" s="128"/>
      <c r="CC29" s="128"/>
      <c r="CD29" s="128"/>
      <c r="CE29" s="128"/>
      <c r="CF29" s="128"/>
      <c r="CG29" s="128"/>
      <c r="CH29" s="128"/>
      <c r="CI29" s="128"/>
      <c r="CJ29" s="128"/>
      <c r="CK29" s="128"/>
      <c r="CL29" s="128"/>
      <c r="CM29" s="128"/>
      <c r="CN29" s="128"/>
      <c r="CO29" s="128"/>
    </row>
    <row r="30" spans="1:93" ht="17.25" x14ac:dyDescent="0.25">
      <c r="A30" s="11">
        <v>1992</v>
      </c>
      <c r="B30" s="14">
        <v>2.83</v>
      </c>
      <c r="C30" s="118">
        <v>2.62814206593269</v>
      </c>
      <c r="E30" s="178">
        <v>4.1610947449999998</v>
      </c>
      <c r="F30" s="137">
        <v>2.62814206593269</v>
      </c>
      <c r="G30" s="118">
        <v>1.88134843108329</v>
      </c>
      <c r="H30" s="137"/>
      <c r="I30" s="178">
        <v>2.3051371185786018</v>
      </c>
      <c r="J30" s="137">
        <v>2.7878368818447723</v>
      </c>
      <c r="K30" s="118">
        <v>2.7563716162298206</v>
      </c>
      <c r="L30" s="137"/>
      <c r="M30" s="137"/>
      <c r="N30" s="137"/>
      <c r="O30" s="137"/>
      <c r="P30" s="437" t="s">
        <v>137</v>
      </c>
      <c r="Q30" s="278">
        <v>31</v>
      </c>
      <c r="R30" s="131" t="s">
        <v>630</v>
      </c>
      <c r="S30" s="118">
        <f t="shared" ca="1" si="1"/>
        <v>0.17806212459541199</v>
      </c>
      <c r="T30" s="131"/>
      <c r="U30" s="131"/>
      <c r="Z30" s="31"/>
      <c r="AA30">
        <v>214.2</v>
      </c>
      <c r="AB30" s="249">
        <f>IFERROR(AVERAGEIF(MASTER_DATA_NORMALIZED!L50:XFD50,"&gt;0"),0)</f>
        <v>141.14640525700915</v>
      </c>
      <c r="AC30" s="31" cm="1">
        <f t="array" ref="AC30:BY30">_xlfn._xlws.FILTER(MASTER_DATA_NORMALIZED!H50:XFD50,(MASTER_DATA_NORMALIZED!$H$22:$XFD$22=MASTER_DATA_NORMALIZED!$L$22))</f>
        <v>0</v>
      </c>
      <c r="AD30" s="128">
        <v>0</v>
      </c>
      <c r="AE30" s="128">
        <v>0</v>
      </c>
      <c r="AF30" s="128">
        <v>0</v>
      </c>
      <c r="AG30" s="128">
        <v>0</v>
      </c>
      <c r="AH30" s="128">
        <v>0</v>
      </c>
      <c r="AI30" s="128">
        <v>0</v>
      </c>
      <c r="AJ30" s="128">
        <v>0</v>
      </c>
      <c r="AK30" s="128">
        <v>0</v>
      </c>
      <c r="AL30" s="128">
        <v>0</v>
      </c>
      <c r="AM30" s="128">
        <v>0</v>
      </c>
      <c r="AN30" s="128">
        <v>0</v>
      </c>
      <c r="AO30" s="128">
        <v>0</v>
      </c>
      <c r="AP30" s="128">
        <v>0</v>
      </c>
      <c r="AQ30" s="128">
        <v>0</v>
      </c>
      <c r="AR30" s="128">
        <v>0</v>
      </c>
      <c r="AS30" s="128">
        <v>0</v>
      </c>
      <c r="AT30" s="128">
        <v>0</v>
      </c>
      <c r="AU30" s="128">
        <v>0</v>
      </c>
      <c r="AV30" s="128">
        <v>0</v>
      </c>
      <c r="AW30" s="128">
        <v>0</v>
      </c>
      <c r="AX30" s="128">
        <v>0</v>
      </c>
      <c r="AY30" s="128">
        <v>0</v>
      </c>
      <c r="AZ30" s="128">
        <v>0</v>
      </c>
      <c r="BA30" s="128" t="e">
        <v>#N/A</v>
      </c>
      <c r="BB30" s="128">
        <v>0</v>
      </c>
      <c r="BC30" s="128">
        <v>0</v>
      </c>
      <c r="BD30" s="128">
        <v>0</v>
      </c>
      <c r="BE30" s="128">
        <v>0</v>
      </c>
      <c r="BF30" s="128">
        <v>0</v>
      </c>
      <c r="BG30" s="128">
        <v>0</v>
      </c>
      <c r="BH30" s="128" t="e">
        <v>#VALUE!</v>
      </c>
      <c r="BI30" s="128">
        <v>0</v>
      </c>
      <c r="BJ30" s="128">
        <v>0</v>
      </c>
      <c r="BK30" s="128">
        <v>0</v>
      </c>
      <c r="BL30" s="128">
        <v>0</v>
      </c>
      <c r="BM30" s="128">
        <v>35.815868084195024</v>
      </c>
      <c r="BN30" s="128">
        <v>33.571743857824835</v>
      </c>
      <c r="BO30" s="128">
        <v>30.185613030411769</v>
      </c>
      <c r="BP30" s="128">
        <v>42.799393573366729</v>
      </c>
      <c r="BQ30" s="128">
        <v>220.89808255609233</v>
      </c>
      <c r="BR30" s="128">
        <v>199.50515025108641</v>
      </c>
      <c r="BS30" s="128">
        <v>181.55405630858522</v>
      </c>
      <c r="BT30" s="128">
        <v>210.36632855602784</v>
      </c>
      <c r="BU30" s="128">
        <v>191.38376708645393</v>
      </c>
      <c r="BV30" s="128">
        <v>176.96262659441251</v>
      </c>
      <c r="BW30" s="128">
        <v>187.44567308263643</v>
      </c>
      <c r="BX30" s="128">
        <v>169.31533372577192</v>
      </c>
      <c r="BY30" s="639">
        <v>155.09963163425385</v>
      </c>
      <c r="BZ30" s="128"/>
      <c r="CA30" s="128"/>
      <c r="CB30" s="128"/>
      <c r="CC30" s="128"/>
      <c r="CD30" s="128"/>
      <c r="CE30" s="128"/>
      <c r="CF30" s="128"/>
      <c r="CG30" s="128"/>
      <c r="CH30" s="128"/>
      <c r="CI30" s="128"/>
      <c r="CJ30" s="128"/>
      <c r="CK30" s="128"/>
      <c r="CL30" s="128"/>
      <c r="CM30" s="128"/>
      <c r="CN30" s="128"/>
      <c r="CO30" s="128"/>
    </row>
    <row r="31" spans="1:93" ht="17.25" x14ac:dyDescent="0.25">
      <c r="A31" s="11">
        <v>1993</v>
      </c>
      <c r="B31" s="14">
        <v>2.74</v>
      </c>
      <c r="C31" s="118">
        <v>2.5026233473838215</v>
      </c>
      <c r="E31" s="178">
        <v>4.0287631099999999</v>
      </c>
      <c r="F31" s="137">
        <v>2.5026233473838215</v>
      </c>
      <c r="G31" s="118">
        <v>1.8377512073531703</v>
      </c>
      <c r="H31" s="137"/>
      <c r="I31" s="178">
        <v>2.2318623784592373</v>
      </c>
      <c r="J31" s="137">
        <v>2.6557795489891132</v>
      </c>
      <c r="K31" s="118">
        <v>2.6034351808905383</v>
      </c>
      <c r="L31" s="137"/>
      <c r="M31" s="137"/>
      <c r="N31" s="137"/>
      <c r="O31" s="137"/>
      <c r="P31" s="437" t="s">
        <v>138</v>
      </c>
      <c r="Q31" s="278">
        <v>32</v>
      </c>
      <c r="R31" s="131" t="s">
        <v>630</v>
      </c>
      <c r="S31" s="118">
        <f t="shared" ca="1" si="1"/>
        <v>6.7402047148827235E-2</v>
      </c>
      <c r="T31" s="131"/>
      <c r="U31" s="131"/>
      <c r="Z31" s="31"/>
      <c r="AA31">
        <v>214.3</v>
      </c>
      <c r="AB31" s="249">
        <f>IFERROR(AVERAGEIF(MASTER_DATA_NORMALIZED!L51:XFD51,"&gt;0"),0)</f>
        <v>2.5049480309539436</v>
      </c>
      <c r="AC31" s="31" cm="1">
        <f t="array" ref="AC31:BY31">_xlfn._xlws.FILTER(MASTER_DATA_NORMALIZED!H51:XFD51,(MASTER_DATA_NORMALIZED!$H$22:$XFD$22=MASTER_DATA_NORMALIZED!$L$22))</f>
        <v>0</v>
      </c>
      <c r="AD31" s="128">
        <v>0</v>
      </c>
      <c r="AE31" s="128">
        <v>0</v>
      </c>
      <c r="AF31" s="128">
        <v>0</v>
      </c>
      <c r="AG31" s="128">
        <v>0</v>
      </c>
      <c r="AH31" s="128">
        <v>0</v>
      </c>
      <c r="AI31" s="128">
        <v>0</v>
      </c>
      <c r="AJ31" s="128">
        <v>0</v>
      </c>
      <c r="AK31" s="128">
        <v>0</v>
      </c>
      <c r="AL31" s="128">
        <v>0</v>
      </c>
      <c r="AM31" s="128">
        <v>0</v>
      </c>
      <c r="AN31" s="128">
        <v>0</v>
      </c>
      <c r="AO31" s="128">
        <v>0</v>
      </c>
      <c r="AP31" s="128">
        <v>0</v>
      </c>
      <c r="AQ31" s="128">
        <v>2.5436335087790471</v>
      </c>
      <c r="AR31" s="128">
        <v>2.1403141227114233</v>
      </c>
      <c r="AS31" s="128">
        <v>4.0374873725746854</v>
      </c>
      <c r="AT31" s="128">
        <v>2.071682768969703</v>
      </c>
      <c r="AU31" s="128">
        <v>4.0391835034671235</v>
      </c>
      <c r="AV31" s="128">
        <v>0</v>
      </c>
      <c r="AW31" s="128">
        <v>0</v>
      </c>
      <c r="AX31" s="128">
        <v>0</v>
      </c>
      <c r="AY31" s="128">
        <v>1.5064663964776999</v>
      </c>
      <c r="AZ31" s="128">
        <v>0</v>
      </c>
      <c r="BA31" s="128" t="e">
        <v>#N/A</v>
      </c>
      <c r="BB31" s="128">
        <v>0</v>
      </c>
      <c r="BC31" s="128">
        <v>0</v>
      </c>
      <c r="BD31" s="128">
        <v>0</v>
      </c>
      <c r="BE31" s="128">
        <v>0</v>
      </c>
      <c r="BF31" s="128">
        <v>0</v>
      </c>
      <c r="BG31" s="128">
        <v>0</v>
      </c>
      <c r="BH31" s="128" t="e">
        <v>#VALUE!</v>
      </c>
      <c r="BI31" s="128">
        <v>0</v>
      </c>
      <c r="BJ31" s="128">
        <v>0</v>
      </c>
      <c r="BK31" s="128">
        <v>1.8504082873259335</v>
      </c>
      <c r="BL31" s="128">
        <v>1.8504082873259335</v>
      </c>
      <c r="BM31" s="128">
        <v>0</v>
      </c>
      <c r="BN31" s="128">
        <v>0</v>
      </c>
      <c r="BO31" s="128">
        <v>0</v>
      </c>
      <c r="BP31" s="128">
        <v>0</v>
      </c>
      <c r="BQ31" s="128">
        <v>0</v>
      </c>
      <c r="BR31" s="128">
        <v>0</v>
      </c>
      <c r="BS31" s="128">
        <v>0</v>
      </c>
      <c r="BT31" s="128">
        <v>0</v>
      </c>
      <c r="BU31" s="128">
        <v>0</v>
      </c>
      <c r="BV31" s="128">
        <v>0</v>
      </c>
      <c r="BW31" s="128">
        <v>0</v>
      </c>
      <c r="BX31" s="128">
        <v>0</v>
      </c>
      <c r="BY31" s="639">
        <v>0</v>
      </c>
      <c r="BZ31" s="128"/>
      <c r="CA31" s="128"/>
      <c r="CB31" s="128"/>
      <c r="CC31" s="128"/>
      <c r="CD31" s="128"/>
      <c r="CE31" s="128"/>
      <c r="CF31" s="128"/>
      <c r="CG31" s="128"/>
      <c r="CH31" s="128"/>
      <c r="CI31" s="128"/>
      <c r="CJ31" s="128"/>
      <c r="CK31" s="128"/>
      <c r="CL31" s="128"/>
      <c r="CM31" s="128"/>
      <c r="CN31" s="128"/>
      <c r="CO31" s="128"/>
    </row>
    <row r="32" spans="1:93" ht="17.25" x14ac:dyDescent="0.25">
      <c r="A32" s="11">
        <v>1994</v>
      </c>
      <c r="B32" s="14">
        <v>2.65</v>
      </c>
      <c r="C32" s="118">
        <v>2.4220617964121121</v>
      </c>
      <c r="E32" s="178">
        <v>3.8964314749999995</v>
      </c>
      <c r="F32" s="137">
        <v>2.4220617964121121</v>
      </c>
      <c r="G32" s="118">
        <v>1.7993479255643685</v>
      </c>
      <c r="H32" s="137"/>
      <c r="I32" s="178">
        <v>2.1521817526144966</v>
      </c>
      <c r="J32" s="137">
        <v>2.5516118789689952</v>
      </c>
      <c r="K32" s="118">
        <v>2.52752729933581</v>
      </c>
      <c r="L32" s="137"/>
      <c r="M32" s="137"/>
      <c r="N32" s="137"/>
      <c r="O32" s="137"/>
      <c r="P32" s="407" t="s">
        <v>233</v>
      </c>
      <c r="Q32" s="278">
        <v>33</v>
      </c>
      <c r="R32" s="131" t="s">
        <v>630</v>
      </c>
      <c r="S32" s="118">
        <f t="shared" ca="1" si="1"/>
        <v>7.5891072995762157E-3</v>
      </c>
      <c r="T32" s="131"/>
      <c r="U32" s="131"/>
      <c r="Z32" s="31"/>
      <c r="AA32">
        <v>214.4</v>
      </c>
      <c r="AB32" s="249">
        <f>IFERROR(AVERAGEIF(MASTER_DATA_NORMALIZED!L52:XFD52,"&gt;0"),0)</f>
        <v>1.3783857163945861</v>
      </c>
      <c r="AC32" s="31" cm="1">
        <f t="array" ref="AC32:BY32">_xlfn._xlws.FILTER(MASTER_DATA_NORMALIZED!H52:XFD52,(MASTER_DATA_NORMALIZED!$H$22:$XFD$22=MASTER_DATA_NORMALIZED!$L$22))</f>
        <v>0</v>
      </c>
      <c r="AD32" s="128">
        <v>0</v>
      </c>
      <c r="AE32" s="128">
        <v>0</v>
      </c>
      <c r="AF32" s="128">
        <v>0</v>
      </c>
      <c r="AG32" s="128">
        <v>0</v>
      </c>
      <c r="AH32" s="128">
        <v>0</v>
      </c>
      <c r="AI32" s="128">
        <v>0</v>
      </c>
      <c r="AJ32" s="128">
        <v>0</v>
      </c>
      <c r="AK32" s="128">
        <v>0</v>
      </c>
      <c r="AL32" s="128">
        <v>0</v>
      </c>
      <c r="AM32" s="128">
        <v>0</v>
      </c>
      <c r="AN32" s="128">
        <v>0</v>
      </c>
      <c r="AO32" s="128">
        <v>0</v>
      </c>
      <c r="AP32" s="128">
        <v>0</v>
      </c>
      <c r="AQ32" s="128">
        <v>0</v>
      </c>
      <c r="AR32" s="128">
        <v>0</v>
      </c>
      <c r="AS32" s="128">
        <v>0</v>
      </c>
      <c r="AT32" s="128">
        <v>0</v>
      </c>
      <c r="AU32" s="128">
        <v>0</v>
      </c>
      <c r="AV32" s="128">
        <v>0</v>
      </c>
      <c r="AW32" s="128">
        <v>0</v>
      </c>
      <c r="AX32" s="128">
        <v>0</v>
      </c>
      <c r="AY32" s="128">
        <v>0</v>
      </c>
      <c r="AZ32" s="128">
        <v>0</v>
      </c>
      <c r="BA32" s="128" t="e">
        <v>#N/A</v>
      </c>
      <c r="BB32" s="128">
        <v>0</v>
      </c>
      <c r="BC32" s="128">
        <v>0</v>
      </c>
      <c r="BD32" s="128">
        <v>0</v>
      </c>
      <c r="BE32" s="128">
        <v>0</v>
      </c>
      <c r="BF32" s="128">
        <v>0</v>
      </c>
      <c r="BG32" s="128">
        <v>0</v>
      </c>
      <c r="BH32" s="128" t="e">
        <v>#VALUE!</v>
      </c>
      <c r="BI32" s="128">
        <v>0</v>
      </c>
      <c r="BJ32" s="128">
        <v>0</v>
      </c>
      <c r="BK32" s="128">
        <v>0</v>
      </c>
      <c r="BL32" s="128">
        <v>0</v>
      </c>
      <c r="BM32" s="128">
        <v>1.421229431052081</v>
      </c>
      <c r="BN32" s="128">
        <v>1.3857725637493266</v>
      </c>
      <c r="BO32" s="128">
        <v>1.3532704353884681</v>
      </c>
      <c r="BP32" s="128">
        <v>1.3532704353884681</v>
      </c>
      <c r="BQ32" s="128">
        <v>0</v>
      </c>
      <c r="BR32" s="128">
        <v>0</v>
      </c>
      <c r="BS32" s="128">
        <v>0</v>
      </c>
      <c r="BT32" s="128">
        <v>0</v>
      </c>
      <c r="BU32" s="128">
        <v>0</v>
      </c>
      <c r="BV32" s="128">
        <v>0</v>
      </c>
      <c r="BW32" s="128">
        <v>0</v>
      </c>
      <c r="BX32" s="128">
        <v>0</v>
      </c>
      <c r="BY32" s="639">
        <v>0</v>
      </c>
      <c r="BZ32" s="128"/>
      <c r="CA32" s="128"/>
      <c r="CB32" s="128"/>
      <c r="CC32" s="128"/>
      <c r="CD32" s="128"/>
      <c r="CE32" s="128"/>
      <c r="CF32" s="128"/>
      <c r="CG32" s="128"/>
      <c r="CH32" s="128"/>
      <c r="CI32" s="128"/>
      <c r="CJ32" s="128"/>
      <c r="CK32" s="128"/>
      <c r="CL32" s="128"/>
      <c r="CM32" s="128"/>
      <c r="CN32" s="128"/>
      <c r="CO32" s="128"/>
    </row>
    <row r="33" spans="1:93" ht="17.25" x14ac:dyDescent="0.25">
      <c r="A33" s="11">
        <v>1995</v>
      </c>
      <c r="B33" s="14">
        <v>2.57</v>
      </c>
      <c r="C33" s="118">
        <v>2.3751738535306131</v>
      </c>
      <c r="E33" s="178">
        <v>3.7788033549999995</v>
      </c>
      <c r="F33" s="137">
        <v>2.3751738535306131</v>
      </c>
      <c r="G33" s="118">
        <v>1.7623456559575121</v>
      </c>
      <c r="H33" s="137"/>
      <c r="I33" s="178">
        <v>2.1148121899362149</v>
      </c>
      <c r="J33" s="137">
        <v>2.4598757577576373</v>
      </c>
      <c r="K33" s="118">
        <v>2.4843181189488246</v>
      </c>
      <c r="L33" s="137"/>
      <c r="M33" s="137"/>
      <c r="N33" s="137"/>
      <c r="O33" s="137"/>
      <c r="P33" s="407" t="s">
        <v>153</v>
      </c>
      <c r="Q33" s="278">
        <v>34</v>
      </c>
      <c r="R33" s="131" t="s">
        <v>630</v>
      </c>
      <c r="S33" s="118">
        <f t="shared" ca="1" si="1"/>
        <v>7.8870457571807613E-3</v>
      </c>
      <c r="T33" s="131"/>
      <c r="U33" s="131"/>
      <c r="Z33" s="31"/>
      <c r="AA33">
        <v>214.5</v>
      </c>
      <c r="AB33" s="249">
        <f>IFERROR(AVERAGEIF(MASTER_DATA_NORMALIZED!L53:XFD53,"&gt;0"),0)</f>
        <v>1.2070171486941264</v>
      </c>
      <c r="AC33" s="31" cm="1">
        <f t="array" ref="AC33:BY33">_xlfn._xlws.FILTER(MASTER_DATA_NORMALIZED!H53:XFD53,(MASTER_DATA_NORMALIZED!$H$22:$XFD$22=MASTER_DATA_NORMALIZED!$L$22))</f>
        <v>0</v>
      </c>
      <c r="AD33" s="128">
        <v>0</v>
      </c>
      <c r="AE33" s="128">
        <v>0</v>
      </c>
      <c r="AF33" s="128">
        <v>0</v>
      </c>
      <c r="AG33" s="128">
        <v>0</v>
      </c>
      <c r="AH33" s="128">
        <v>0</v>
      </c>
      <c r="AI33" s="128">
        <v>0</v>
      </c>
      <c r="AJ33" s="128">
        <v>0</v>
      </c>
      <c r="AK33" s="128">
        <v>0</v>
      </c>
      <c r="AL33" s="128">
        <v>0</v>
      </c>
      <c r="AM33" s="128">
        <v>0</v>
      </c>
      <c r="AN33" s="128">
        <v>0</v>
      </c>
      <c r="AO33" s="128">
        <v>0</v>
      </c>
      <c r="AP33" s="128">
        <v>0</v>
      </c>
      <c r="AQ33" s="128">
        <v>1.5069134510529079</v>
      </c>
      <c r="AR33" s="128">
        <v>1.1906050313836531</v>
      </c>
      <c r="AS33" s="128">
        <v>2.2445900381958732</v>
      </c>
      <c r="AT33" s="128">
        <v>1.1517035170249297</v>
      </c>
      <c r="AU33" s="128">
        <v>2.2397625887327792</v>
      </c>
      <c r="AV33" s="128">
        <v>0</v>
      </c>
      <c r="AW33" s="128">
        <v>0</v>
      </c>
      <c r="AX33" s="128">
        <v>0</v>
      </c>
      <c r="AY33" s="128">
        <v>2.8030118503528776</v>
      </c>
      <c r="AZ33" s="128">
        <v>1.8503521849858182</v>
      </c>
      <c r="BA33" s="128" t="e">
        <v>#N/A</v>
      </c>
      <c r="BB33" s="128">
        <v>0</v>
      </c>
      <c r="BC33" s="128">
        <v>0</v>
      </c>
      <c r="BD33" s="128">
        <v>0</v>
      </c>
      <c r="BE33" s="128">
        <v>0</v>
      </c>
      <c r="BF33" s="128">
        <v>0</v>
      </c>
      <c r="BG33" s="128">
        <v>0</v>
      </c>
      <c r="BH33" s="128" t="e">
        <v>#VALUE!</v>
      </c>
      <c r="BI33" s="128">
        <v>0</v>
      </c>
      <c r="BJ33" s="128">
        <v>0</v>
      </c>
      <c r="BK33" s="128">
        <v>1.0293369062452393</v>
      </c>
      <c r="BL33" s="128">
        <v>1.0293369062452393</v>
      </c>
      <c r="BM33" s="128">
        <v>0.16694275021713637</v>
      </c>
      <c r="BN33" s="128">
        <v>0.16251064180429201</v>
      </c>
      <c r="BO33" s="128">
        <v>0.1580785333914477</v>
      </c>
      <c r="BP33" s="128">
        <v>0.1580785333914477</v>
      </c>
      <c r="BQ33" s="128">
        <v>0</v>
      </c>
      <c r="BR33" s="128">
        <v>0</v>
      </c>
      <c r="BS33" s="128">
        <v>0</v>
      </c>
      <c r="BT33" s="128">
        <v>0</v>
      </c>
      <c r="BU33" s="128">
        <v>0</v>
      </c>
      <c r="BV33" s="128">
        <v>0</v>
      </c>
      <c r="BW33" s="128">
        <v>0</v>
      </c>
      <c r="BX33" s="128">
        <v>0</v>
      </c>
      <c r="BY33" s="639">
        <v>0</v>
      </c>
      <c r="BZ33" s="128"/>
      <c r="CA33" s="128"/>
      <c r="CB33" s="128"/>
      <c r="CC33" s="128"/>
      <c r="CD33" s="128"/>
      <c r="CE33" s="128"/>
      <c r="CF33" s="128"/>
      <c r="CG33" s="128"/>
      <c r="CH33" s="128"/>
      <c r="CI33" s="128"/>
      <c r="CJ33" s="128"/>
      <c r="CK33" s="128"/>
      <c r="CL33" s="128"/>
      <c r="CM33" s="128"/>
      <c r="CN33" s="128"/>
      <c r="CO33" s="128"/>
    </row>
    <row r="34" spans="1:93" ht="17.25" x14ac:dyDescent="0.25">
      <c r="A34" s="11">
        <v>1996</v>
      </c>
      <c r="B34" s="14">
        <v>2.5499999999999998</v>
      </c>
      <c r="C34" s="118">
        <v>2.3266261932596293</v>
      </c>
      <c r="E34" s="178">
        <v>3.7493963249999993</v>
      </c>
      <c r="F34" s="137">
        <v>2.3266261932596293</v>
      </c>
      <c r="G34" s="118">
        <v>1.7307044795170203</v>
      </c>
      <c r="H34" s="137"/>
      <c r="I34" s="178">
        <v>2.0629104735568617</v>
      </c>
      <c r="J34" s="137">
        <v>2.4459292193841016</v>
      </c>
      <c r="K34" s="118">
        <v>2.4314517002382501</v>
      </c>
      <c r="L34" s="137"/>
      <c r="M34" s="137"/>
      <c r="N34" s="137"/>
      <c r="O34" s="137"/>
      <c r="P34" s="437" t="s">
        <v>235</v>
      </c>
      <c r="Q34" s="278">
        <v>35</v>
      </c>
      <c r="R34" s="131" t="s">
        <v>630</v>
      </c>
      <c r="S34" s="118">
        <f t="shared" ca="1" si="1"/>
        <v>8.7082968726453325E-2</v>
      </c>
      <c r="T34" s="131"/>
      <c r="U34" s="131"/>
      <c r="Z34" s="31"/>
      <c r="AA34">
        <v>214.6</v>
      </c>
      <c r="AB34" s="249">
        <f>IFERROR(AVERAGEIF(MASTER_DATA_NORMALIZED!L54:XFD54,"&gt;0"),0)</f>
        <v>1.5380888983034442</v>
      </c>
      <c r="AC34" s="31" cm="1">
        <f t="array" ref="AC34:BY34">_xlfn._xlws.FILTER(MASTER_DATA_NORMALIZED!H54:XFD54,(MASTER_DATA_NORMALIZED!$H$22:$XFD$22=MASTER_DATA_NORMALIZED!$L$22))</f>
        <v>0</v>
      </c>
      <c r="AD34" s="128">
        <v>0</v>
      </c>
      <c r="AE34" s="128">
        <v>0</v>
      </c>
      <c r="AF34" s="128">
        <v>0</v>
      </c>
      <c r="AG34" s="128">
        <v>0</v>
      </c>
      <c r="AH34" s="128">
        <v>0</v>
      </c>
      <c r="AI34" s="128">
        <v>0</v>
      </c>
      <c r="AJ34" s="128">
        <v>0</v>
      </c>
      <c r="AK34" s="128">
        <v>0</v>
      </c>
      <c r="AL34" s="128">
        <v>0</v>
      </c>
      <c r="AM34" s="128">
        <v>0</v>
      </c>
      <c r="AN34" s="128">
        <v>0</v>
      </c>
      <c r="AO34" s="128">
        <v>0</v>
      </c>
      <c r="AP34" s="128">
        <v>0</v>
      </c>
      <c r="AQ34" s="128">
        <v>2.007840881752716</v>
      </c>
      <c r="AR34" s="128">
        <v>1.4948519174169461</v>
      </c>
      <c r="AS34" s="128">
        <v>1.9810102102475509</v>
      </c>
      <c r="AT34" s="128">
        <v>1.4518443490544914</v>
      </c>
      <c r="AU34" s="128">
        <v>0</v>
      </c>
      <c r="AV34" s="128">
        <v>0</v>
      </c>
      <c r="AW34" s="128">
        <v>0</v>
      </c>
      <c r="AX34" s="128">
        <v>0</v>
      </c>
      <c r="AY34" s="128">
        <v>1.2463267595790652</v>
      </c>
      <c r="AZ34" s="128">
        <v>0</v>
      </c>
      <c r="BA34" s="128" t="e">
        <v>#N/A</v>
      </c>
      <c r="BB34" s="128">
        <v>0</v>
      </c>
      <c r="BC34" s="128">
        <v>0</v>
      </c>
      <c r="BD34" s="128">
        <v>0</v>
      </c>
      <c r="BE34" s="128">
        <v>0</v>
      </c>
      <c r="BF34" s="128">
        <v>0</v>
      </c>
      <c r="BG34" s="128">
        <v>0</v>
      </c>
      <c r="BH34" s="128" t="e">
        <v>#VALUE!</v>
      </c>
      <c r="BI34" s="128">
        <v>0</v>
      </c>
      <c r="BJ34" s="128">
        <v>0</v>
      </c>
      <c r="BK34" s="128">
        <v>1.2923740850366694</v>
      </c>
      <c r="BL34" s="128">
        <v>1.2923740850366694</v>
      </c>
      <c r="BM34" s="128">
        <v>0</v>
      </c>
      <c r="BN34" s="128">
        <v>0</v>
      </c>
      <c r="BO34" s="128">
        <v>0</v>
      </c>
      <c r="BP34" s="128">
        <v>0</v>
      </c>
      <c r="BQ34" s="128">
        <v>0</v>
      </c>
      <c r="BR34" s="128">
        <v>0</v>
      </c>
      <c r="BS34" s="128">
        <v>0</v>
      </c>
      <c r="BT34" s="128">
        <v>0</v>
      </c>
      <c r="BU34" s="128">
        <v>0</v>
      </c>
      <c r="BV34" s="128">
        <v>0</v>
      </c>
      <c r="BW34" s="128">
        <v>0</v>
      </c>
      <c r="BX34" s="128">
        <v>0</v>
      </c>
      <c r="BY34" s="639">
        <v>0</v>
      </c>
      <c r="BZ34" s="128"/>
      <c r="CA34" s="128"/>
      <c r="CB34" s="128"/>
      <c r="CC34" s="128"/>
      <c r="CD34" s="128"/>
      <c r="CE34" s="128"/>
      <c r="CF34" s="128"/>
      <c r="CG34" s="128"/>
      <c r="CH34" s="128"/>
      <c r="CI34" s="128"/>
      <c r="CJ34" s="128"/>
      <c r="CK34" s="128"/>
      <c r="CL34" s="128"/>
      <c r="CM34" s="128"/>
      <c r="CN34" s="128"/>
      <c r="CO34" s="128"/>
    </row>
    <row r="35" spans="1:93" ht="17.25" x14ac:dyDescent="0.25">
      <c r="A35" s="11">
        <v>1997</v>
      </c>
      <c r="B35" s="14">
        <v>2.5</v>
      </c>
      <c r="C35" s="118">
        <v>2.2724512553189737</v>
      </c>
      <c r="E35" s="178">
        <v>3.6758787499999999</v>
      </c>
      <c r="F35" s="137">
        <v>2.2724512553189737</v>
      </c>
      <c r="G35" s="118">
        <v>1.7013441693768794</v>
      </c>
      <c r="H35" s="137"/>
      <c r="I35" s="178">
        <v>2.01010441226002</v>
      </c>
      <c r="J35" s="137">
        <v>2.4038940700334335</v>
      </c>
      <c r="K35" s="118">
        <v>2.3747448305039929</v>
      </c>
      <c r="L35" s="137"/>
      <c r="M35" s="137"/>
      <c r="N35" s="137"/>
      <c r="O35" s="137"/>
      <c r="P35" s="407" t="s">
        <v>144</v>
      </c>
      <c r="Q35" s="278">
        <v>36</v>
      </c>
      <c r="R35" s="131" t="s">
        <v>630</v>
      </c>
      <c r="S35" s="118">
        <f t="shared" ca="1" si="1"/>
        <v>3.2156093668775511E-2</v>
      </c>
      <c r="T35" s="131"/>
      <c r="U35" s="131"/>
      <c r="Z35" s="31"/>
      <c r="AA35">
        <v>214.7</v>
      </c>
      <c r="AB35" s="249">
        <f>IFERROR(AVERAGEIF(MASTER_DATA_NORMALIZED!L55:XFD55,"&gt;0"),0)</f>
        <v>0.77931239592512769</v>
      </c>
      <c r="AC35" s="31" cm="1">
        <f t="array" ref="AC35:BY35">_xlfn._xlws.FILTER(MASTER_DATA_NORMALIZED!H55:XFD55,(MASTER_DATA_NORMALIZED!$H$22:$XFD$22=MASTER_DATA_NORMALIZED!$L$22))</f>
        <v>0</v>
      </c>
      <c r="AD35" s="128">
        <v>0</v>
      </c>
      <c r="AE35" s="128">
        <v>0</v>
      </c>
      <c r="AF35" s="128">
        <v>0</v>
      </c>
      <c r="AG35" s="128">
        <v>0</v>
      </c>
      <c r="AH35" s="128">
        <v>0</v>
      </c>
      <c r="AI35" s="128">
        <v>0</v>
      </c>
      <c r="AJ35" s="128">
        <v>0</v>
      </c>
      <c r="AK35" s="128">
        <v>0</v>
      </c>
      <c r="AL35" s="128">
        <v>0</v>
      </c>
      <c r="AM35" s="128">
        <v>0</v>
      </c>
      <c r="AN35" s="128">
        <v>0</v>
      </c>
      <c r="AO35" s="128">
        <v>0</v>
      </c>
      <c r="AP35" s="128">
        <v>0</v>
      </c>
      <c r="AQ35" s="128">
        <v>0</v>
      </c>
      <c r="AR35" s="128">
        <v>0</v>
      </c>
      <c r="AS35" s="128">
        <v>0</v>
      </c>
      <c r="AT35" s="128">
        <v>0</v>
      </c>
      <c r="AU35" s="128">
        <v>0</v>
      </c>
      <c r="AV35" s="128">
        <v>0</v>
      </c>
      <c r="AW35" s="128">
        <v>0</v>
      </c>
      <c r="AX35" s="128">
        <v>0</v>
      </c>
      <c r="AY35" s="128">
        <v>0</v>
      </c>
      <c r="AZ35" s="128">
        <v>0</v>
      </c>
      <c r="BA35" s="128" t="e">
        <v>#N/A</v>
      </c>
      <c r="BB35" s="128">
        <v>0</v>
      </c>
      <c r="BC35" s="128">
        <v>0</v>
      </c>
      <c r="BD35" s="128">
        <v>0</v>
      </c>
      <c r="BE35" s="128">
        <v>0</v>
      </c>
      <c r="BF35" s="128">
        <v>0</v>
      </c>
      <c r="BG35" s="128">
        <v>0</v>
      </c>
      <c r="BH35" s="128" t="e">
        <v>#VALUE!</v>
      </c>
      <c r="BI35" s="128">
        <v>0</v>
      </c>
      <c r="BJ35" s="128">
        <v>0</v>
      </c>
      <c r="BK35" s="128">
        <v>0</v>
      </c>
      <c r="BL35" s="128">
        <v>0</v>
      </c>
      <c r="BM35" s="128">
        <v>0.64413308933337565</v>
      </c>
      <c r="BN35" s="128">
        <v>0.62935939462389456</v>
      </c>
      <c r="BO35" s="128">
        <v>0.61458569991441347</v>
      </c>
      <c r="BP35" s="128">
        <v>1.2291713998288269</v>
      </c>
      <c r="BQ35" s="128">
        <v>0</v>
      </c>
      <c r="BR35" s="128">
        <v>0</v>
      </c>
      <c r="BS35" s="128">
        <v>0</v>
      </c>
      <c r="BT35" s="128">
        <v>0</v>
      </c>
      <c r="BU35" s="128">
        <v>0</v>
      </c>
      <c r="BV35" s="128">
        <v>0</v>
      </c>
      <c r="BW35" s="128">
        <v>0</v>
      </c>
      <c r="BX35" s="128">
        <v>0</v>
      </c>
      <c r="BY35" s="639">
        <v>0</v>
      </c>
      <c r="BZ35" s="128"/>
      <c r="CA35" s="128"/>
      <c r="CB35" s="128"/>
      <c r="CC35" s="128"/>
      <c r="CD35" s="128"/>
      <c r="CE35" s="128"/>
      <c r="CF35" s="128"/>
      <c r="CG35" s="128"/>
      <c r="CH35" s="128"/>
      <c r="CI35" s="128"/>
      <c r="CJ35" s="128"/>
      <c r="CK35" s="128"/>
      <c r="CL35" s="128"/>
      <c r="CM35" s="128"/>
      <c r="CN35" s="128"/>
      <c r="CO35" s="128"/>
    </row>
    <row r="36" spans="1:93" ht="17.25" x14ac:dyDescent="0.25">
      <c r="A36" s="11">
        <v>1998</v>
      </c>
      <c r="B36" s="14">
        <v>2.4900000000000002</v>
      </c>
      <c r="C36" s="118">
        <v>2.2245749417337723</v>
      </c>
      <c r="E36" s="178">
        <v>3.661175235</v>
      </c>
      <c r="F36" s="137">
        <v>2.2245749417337723</v>
      </c>
      <c r="G36" s="118">
        <v>1.6824478269705947</v>
      </c>
      <c r="H36" s="137"/>
      <c r="I36" s="178">
        <v>1.9496896439072195</v>
      </c>
      <c r="J36" s="137">
        <v>2.4156542496758227</v>
      </c>
      <c r="K36" s="118">
        <v>2.3237450838335749</v>
      </c>
      <c r="L36" s="137"/>
      <c r="M36" s="137"/>
      <c r="N36" s="137"/>
      <c r="O36" s="137"/>
      <c r="P36" s="407" t="s">
        <v>145</v>
      </c>
      <c r="Q36" s="278">
        <v>39</v>
      </c>
      <c r="R36" s="131" t="s">
        <v>630</v>
      </c>
      <c r="S36" s="118">
        <f t="shared" ca="1" si="1"/>
        <v>0.10160436320398536</v>
      </c>
      <c r="T36" s="131"/>
      <c r="U36" s="131"/>
      <c r="Z36" s="31"/>
      <c r="AA36">
        <v>215</v>
      </c>
      <c r="AB36" s="249">
        <f>IFERROR(AVERAGEIF(MASTER_DATA_NORMALIZED!L56:XFD56,"&gt;0"),0)</f>
        <v>33.535665816228772</v>
      </c>
      <c r="AC36" s="31" cm="1">
        <f t="array" ref="AC36:BY36">_xlfn._xlws.FILTER(MASTER_DATA_NORMALIZED!H56:XFD56,(MASTER_DATA_NORMALIZED!$H$22:$XFD$22=MASTER_DATA_NORMALIZED!$L$22))</f>
        <v>0</v>
      </c>
      <c r="AD36" s="128">
        <v>0</v>
      </c>
      <c r="AE36" s="128">
        <v>0</v>
      </c>
      <c r="AF36" s="128">
        <v>0</v>
      </c>
      <c r="AG36" s="128">
        <v>0</v>
      </c>
      <c r="AH36" s="128">
        <v>0</v>
      </c>
      <c r="AI36" s="128">
        <v>0</v>
      </c>
      <c r="AJ36" s="128">
        <v>0</v>
      </c>
      <c r="AK36" s="128">
        <v>0</v>
      </c>
      <c r="AL36" s="128">
        <v>0</v>
      </c>
      <c r="AM36" s="128">
        <v>0</v>
      </c>
      <c r="AN36" s="128">
        <v>0</v>
      </c>
      <c r="AO36" s="128">
        <v>0</v>
      </c>
      <c r="AP36" s="128">
        <v>0</v>
      </c>
      <c r="AQ36" s="128">
        <v>62.42436691311989</v>
      </c>
      <c r="AR36" s="128">
        <v>40.076755160859278</v>
      </c>
      <c r="AS36" s="128">
        <v>0</v>
      </c>
      <c r="AT36" s="128">
        <v>38.727400374444123</v>
      </c>
      <c r="AU36" s="128">
        <v>0</v>
      </c>
      <c r="AV36" s="128">
        <v>0</v>
      </c>
      <c r="AW36" s="128">
        <v>0</v>
      </c>
      <c r="AX36" s="128">
        <v>0</v>
      </c>
      <c r="AY36" s="128">
        <v>41.947274630810419</v>
      </c>
      <c r="AZ36" s="128">
        <v>42.237353676383982</v>
      </c>
      <c r="BA36" s="128" t="e">
        <v>#N/A</v>
      </c>
      <c r="BB36" s="128">
        <v>0</v>
      </c>
      <c r="BC36" s="128">
        <v>0</v>
      </c>
      <c r="BD36" s="128">
        <v>0</v>
      </c>
      <c r="BE36" s="128">
        <v>0</v>
      </c>
      <c r="BF36" s="128">
        <v>0</v>
      </c>
      <c r="BG36" s="128">
        <v>0</v>
      </c>
      <c r="BH36" s="128" t="e">
        <v>#VALUE!</v>
      </c>
      <c r="BI36" s="128">
        <v>0</v>
      </c>
      <c r="BJ36" s="128">
        <v>223.75888995212551</v>
      </c>
      <c r="BK36" s="128">
        <v>64.501902002299659</v>
      </c>
      <c r="BL36" s="128">
        <v>64.501902002299659</v>
      </c>
      <c r="BM36" s="128">
        <v>5.622868206428504</v>
      </c>
      <c r="BN36" s="128">
        <v>5.4869502151012783</v>
      </c>
      <c r="BO36" s="128">
        <v>5.3495548543031033</v>
      </c>
      <c r="BP36" s="128">
        <v>9.8097332870954457</v>
      </c>
      <c r="BQ36" s="128">
        <v>13.011654522298818</v>
      </c>
      <c r="BR36" s="128">
        <v>12.882962786562366</v>
      </c>
      <c r="BS36" s="128">
        <v>12.655004645954651</v>
      </c>
      <c r="BT36" s="128">
        <v>11.176532814817044</v>
      </c>
      <c r="BU36" s="128">
        <v>11.065883468830243</v>
      </c>
      <c r="BV36" s="128">
        <v>10.893440177072364</v>
      </c>
      <c r="BW36" s="128">
        <v>9.4652430653044188</v>
      </c>
      <c r="BX36" s="128">
        <v>9.3872607371455299</v>
      </c>
      <c r="BY36" s="639">
        <v>9.2660486475476969</v>
      </c>
      <c r="BZ36" s="128"/>
      <c r="CA36" s="128"/>
      <c r="CB36" s="128"/>
      <c r="CC36" s="128"/>
      <c r="CD36" s="128"/>
      <c r="CE36" s="128"/>
      <c r="CF36" s="128"/>
      <c r="CG36" s="128"/>
      <c r="CH36" s="128"/>
      <c r="CI36" s="128"/>
      <c r="CJ36" s="128"/>
      <c r="CK36" s="128"/>
      <c r="CL36" s="128"/>
      <c r="CM36" s="128"/>
      <c r="CN36" s="128"/>
      <c r="CO36" s="128"/>
    </row>
    <row r="37" spans="1:93" ht="18.75" x14ac:dyDescent="0.25">
      <c r="A37" s="11">
        <v>1999</v>
      </c>
      <c r="B37" s="14">
        <v>2.46</v>
      </c>
      <c r="C37" s="118">
        <v>2.1919100565282625</v>
      </c>
      <c r="E37" s="178">
        <v>3.6170646899999994</v>
      </c>
      <c r="F37" s="137">
        <v>2.1919100565282625</v>
      </c>
      <c r="G37" s="118">
        <v>1.6589939035109309</v>
      </c>
      <c r="H37" s="137"/>
      <c r="I37" s="178">
        <v>1.8850284270372708</v>
      </c>
      <c r="J37" s="137">
        <v>2.3923874846769015</v>
      </c>
      <c r="K37" s="118">
        <v>2.3090476680207743</v>
      </c>
      <c r="L37" s="137"/>
      <c r="M37" s="137"/>
      <c r="N37" s="137"/>
      <c r="O37" s="137"/>
      <c r="P37" s="436" t="s">
        <v>146</v>
      </c>
      <c r="Q37" s="279">
        <v>40</v>
      </c>
      <c r="R37" s="297" t="s">
        <v>624</v>
      </c>
      <c r="S37" s="280">
        <f>VLOOKUP(Q37,$AA$3:$AB$220,2,FALSE)</f>
        <v>264.25874646040251</v>
      </c>
      <c r="T37" s="131"/>
      <c r="U37" s="131"/>
      <c r="Z37" s="31"/>
      <c r="AA37">
        <v>215.1</v>
      </c>
      <c r="AB37" s="249">
        <f>IFERROR(AVERAGEIF(MASTER_DATA_NORMALIZED!L57:XFD57,"&gt;0"),0)</f>
        <v>2.1517886344359214</v>
      </c>
      <c r="AC37" s="31" cm="1">
        <f t="array" ref="AC37:BY37">_xlfn._xlws.FILTER(MASTER_DATA_NORMALIZED!H57:XFD57,(MASTER_DATA_NORMALIZED!$H$22:$XFD$22=MASTER_DATA_NORMALIZED!$L$22))</f>
        <v>0</v>
      </c>
      <c r="AD37" s="128">
        <v>0</v>
      </c>
      <c r="AE37" s="128">
        <v>0</v>
      </c>
      <c r="AF37" s="128">
        <v>0</v>
      </c>
      <c r="AG37" s="128">
        <v>0</v>
      </c>
      <c r="AH37" s="128">
        <v>0</v>
      </c>
      <c r="AI37" s="128">
        <v>0</v>
      </c>
      <c r="AJ37" s="128">
        <v>0</v>
      </c>
      <c r="AK37" s="128">
        <v>0</v>
      </c>
      <c r="AL37" s="128">
        <v>0</v>
      </c>
      <c r="AM37" s="128">
        <v>0</v>
      </c>
      <c r="AN37" s="128">
        <v>0</v>
      </c>
      <c r="AO37" s="128">
        <v>0</v>
      </c>
      <c r="AP37" s="128">
        <v>0</v>
      </c>
      <c r="AQ37" s="128">
        <v>0</v>
      </c>
      <c r="AR37" s="128">
        <v>0</v>
      </c>
      <c r="AS37" s="128">
        <v>0</v>
      </c>
      <c r="AT37" s="128">
        <v>0</v>
      </c>
      <c r="AU37" s="128">
        <v>0</v>
      </c>
      <c r="AV37" s="128">
        <v>0</v>
      </c>
      <c r="AW37" s="128">
        <v>0</v>
      </c>
      <c r="AX37" s="128">
        <v>0</v>
      </c>
      <c r="AY37" s="128">
        <v>0</v>
      </c>
      <c r="AZ37" s="128">
        <v>0</v>
      </c>
      <c r="BA37" s="128" t="e">
        <v>#N/A</v>
      </c>
      <c r="BB37" s="128">
        <v>0</v>
      </c>
      <c r="BC37" s="128">
        <v>0</v>
      </c>
      <c r="BD37" s="128">
        <v>0</v>
      </c>
      <c r="BE37" s="128">
        <v>0</v>
      </c>
      <c r="BF37" s="128">
        <v>0</v>
      </c>
      <c r="BG37" s="128">
        <v>0</v>
      </c>
      <c r="BH37" s="128" t="e">
        <v>#VALUE!</v>
      </c>
      <c r="BI37" s="128">
        <v>0</v>
      </c>
      <c r="BJ37" s="128">
        <v>0</v>
      </c>
      <c r="BK37" s="128">
        <v>0</v>
      </c>
      <c r="BL37" s="128">
        <v>0</v>
      </c>
      <c r="BM37" s="128">
        <v>1.9397861153548677</v>
      </c>
      <c r="BN37" s="128">
        <v>1.9161482038196977</v>
      </c>
      <c r="BO37" s="128">
        <v>1.8806913365169431</v>
      </c>
      <c r="BP37" s="128">
        <v>2.8705288820521764</v>
      </c>
      <c r="BQ37" s="128">
        <v>0</v>
      </c>
      <c r="BR37" s="128">
        <v>0</v>
      </c>
      <c r="BS37" s="128">
        <v>0</v>
      </c>
      <c r="BT37" s="128">
        <v>0</v>
      </c>
      <c r="BU37" s="128">
        <v>0</v>
      </c>
      <c r="BV37" s="128">
        <v>0</v>
      </c>
      <c r="BW37" s="128">
        <v>0</v>
      </c>
      <c r="BX37" s="128">
        <v>0</v>
      </c>
      <c r="BY37" s="639">
        <v>0</v>
      </c>
      <c r="BZ37" s="128"/>
      <c r="CA37" s="128"/>
      <c r="CB37" s="128"/>
      <c r="CC37" s="128"/>
      <c r="CD37" s="128"/>
      <c r="CE37" s="128"/>
      <c r="CF37" s="128"/>
      <c r="CG37" s="128"/>
      <c r="CH37" s="128"/>
      <c r="CI37" s="128"/>
      <c r="CJ37" s="128"/>
      <c r="CK37" s="128"/>
      <c r="CL37" s="128"/>
      <c r="CM37" s="128"/>
      <c r="CN37" s="128"/>
      <c r="CO37" s="128"/>
    </row>
    <row r="38" spans="1:93" ht="17.25" x14ac:dyDescent="0.25">
      <c r="A38" s="11">
        <v>2000</v>
      </c>
      <c r="B38" s="14">
        <v>2.44</v>
      </c>
      <c r="C38" s="118">
        <v>2.1449604004807075</v>
      </c>
      <c r="E38" s="178">
        <v>3.5876576599999996</v>
      </c>
      <c r="F38" s="137">
        <v>2.1449604004807075</v>
      </c>
      <c r="G38" s="118">
        <v>1.6222290217002666</v>
      </c>
      <c r="H38" s="137"/>
      <c r="I38" s="178">
        <v>1.7975903614457831</v>
      </c>
      <c r="J38" s="137">
        <v>2.3694276464126722</v>
      </c>
      <c r="K38" s="118">
        <v>2.2846120580005089</v>
      </c>
      <c r="L38" s="137"/>
      <c r="M38" s="137"/>
      <c r="N38" s="137"/>
      <c r="O38" s="137"/>
      <c r="P38" s="407" t="s">
        <v>147</v>
      </c>
      <c r="Q38" s="278">
        <v>41</v>
      </c>
      <c r="R38" s="131" t="s">
        <v>624</v>
      </c>
      <c r="S38" s="118">
        <f>VLOOKUP(Q38,$AA$3:$AB$220,2,FALSE)</f>
        <v>134.64256505557319</v>
      </c>
      <c r="T38" s="131"/>
      <c r="U38" s="131"/>
      <c r="Z38" s="31"/>
      <c r="AA38">
        <v>215.2</v>
      </c>
      <c r="AB38" s="249">
        <f>IFERROR(AVERAGEIF(MASTER_DATA_NORMALIZED!L58:XFD58,"&gt;0"),0)</f>
        <v>0</v>
      </c>
      <c r="AC38" s="31" cm="1">
        <f t="array" ref="AC38:BY38">_xlfn._xlws.FILTER(MASTER_DATA_NORMALIZED!H58:XFD58,(MASTER_DATA_NORMALIZED!$H$22:$XFD$22=MASTER_DATA_NORMALIZED!$L$22))</f>
        <v>0</v>
      </c>
      <c r="AD38" s="128">
        <v>0</v>
      </c>
      <c r="AE38" s="128">
        <v>0</v>
      </c>
      <c r="AF38" s="128">
        <v>0</v>
      </c>
      <c r="AG38" s="128">
        <v>0</v>
      </c>
      <c r="AH38" s="128">
        <v>0</v>
      </c>
      <c r="AI38" s="128">
        <v>0</v>
      </c>
      <c r="AJ38" s="128">
        <v>0</v>
      </c>
      <c r="AK38" s="128">
        <v>0</v>
      </c>
      <c r="AL38" s="128">
        <v>0</v>
      </c>
      <c r="AM38" s="128">
        <v>0</v>
      </c>
      <c r="AN38" s="128">
        <v>0</v>
      </c>
      <c r="AO38" s="128">
        <v>0</v>
      </c>
      <c r="AP38" s="128">
        <v>0</v>
      </c>
      <c r="AQ38" s="128">
        <v>0</v>
      </c>
      <c r="AR38" s="128">
        <v>0</v>
      </c>
      <c r="AS38" s="128">
        <v>0</v>
      </c>
      <c r="AT38" s="128">
        <v>0</v>
      </c>
      <c r="AU38" s="128">
        <v>0</v>
      </c>
      <c r="AV38" s="128">
        <v>0</v>
      </c>
      <c r="AW38" s="128">
        <v>0</v>
      </c>
      <c r="AX38" s="128">
        <v>0</v>
      </c>
      <c r="AY38" s="128">
        <v>0</v>
      </c>
      <c r="AZ38" s="128">
        <v>0</v>
      </c>
      <c r="BA38" s="128" t="e">
        <v>#N/A</v>
      </c>
      <c r="BB38" s="128">
        <v>0</v>
      </c>
      <c r="BC38" s="128">
        <v>0</v>
      </c>
      <c r="BD38" s="128">
        <v>0</v>
      </c>
      <c r="BE38" s="128">
        <v>0</v>
      </c>
      <c r="BF38" s="128">
        <v>0</v>
      </c>
      <c r="BG38" s="128">
        <v>0</v>
      </c>
      <c r="BH38" s="128" t="e">
        <v>#VALUE!</v>
      </c>
      <c r="BI38" s="128">
        <v>0</v>
      </c>
      <c r="BJ38" s="128">
        <v>0</v>
      </c>
      <c r="BK38" s="128">
        <v>0</v>
      </c>
      <c r="BL38" s="128">
        <v>0</v>
      </c>
      <c r="BM38" s="128">
        <v>0</v>
      </c>
      <c r="BN38" s="128">
        <v>0</v>
      </c>
      <c r="BO38" s="128">
        <v>0</v>
      </c>
      <c r="BP38" s="128">
        <v>0</v>
      </c>
      <c r="BQ38" s="128">
        <v>0</v>
      </c>
      <c r="BR38" s="128">
        <v>0</v>
      </c>
      <c r="BS38" s="128">
        <v>0</v>
      </c>
      <c r="BT38" s="128">
        <v>0</v>
      </c>
      <c r="BU38" s="128">
        <v>0</v>
      </c>
      <c r="BV38" s="128">
        <v>0</v>
      </c>
      <c r="BW38" s="128">
        <v>0</v>
      </c>
      <c r="BX38" s="128">
        <v>0</v>
      </c>
      <c r="BY38" s="639">
        <v>0</v>
      </c>
      <c r="BZ38" s="128"/>
      <c r="CA38" s="128"/>
      <c r="CB38" s="128"/>
      <c r="CC38" s="128"/>
      <c r="CD38" s="128"/>
      <c r="CE38" s="128"/>
      <c r="CF38" s="128"/>
      <c r="CG38" s="128"/>
      <c r="CH38" s="128"/>
      <c r="CI38" s="128"/>
      <c r="CJ38" s="128"/>
      <c r="CK38" s="128"/>
      <c r="CL38" s="128"/>
      <c r="CM38" s="128"/>
      <c r="CN38" s="128"/>
      <c r="CO38" s="128"/>
    </row>
    <row r="39" spans="1:93" ht="17.25" x14ac:dyDescent="0.25">
      <c r="A39" s="11">
        <v>2001</v>
      </c>
      <c r="B39" s="14">
        <v>2.37</v>
      </c>
      <c r="C39" s="118">
        <v>2.07724367843266</v>
      </c>
      <c r="E39" s="178">
        <v>3.484733055</v>
      </c>
      <c r="F39" s="137">
        <v>2.07724367843266</v>
      </c>
      <c r="G39" s="118">
        <v>1.5864180098037239</v>
      </c>
      <c r="H39" s="137"/>
      <c r="I39" s="178">
        <v>1.7169159953970079</v>
      </c>
      <c r="J39" s="137">
        <v>2.3916894257703079</v>
      </c>
      <c r="K39" s="118">
        <v>2.2119132062459976</v>
      </c>
      <c r="L39" s="137"/>
      <c r="M39" s="137"/>
      <c r="N39" s="137"/>
      <c r="O39" s="137"/>
      <c r="P39" s="407" t="s">
        <v>148</v>
      </c>
      <c r="Q39" s="278">
        <v>42</v>
      </c>
      <c r="R39" s="131" t="s">
        <v>624</v>
      </c>
      <c r="S39" s="118">
        <f>VLOOKUP(Q39,$AA$3:$AB$220,2,FALSE)</f>
        <v>15.128418169182979</v>
      </c>
      <c r="T39" s="131"/>
      <c r="U39" s="131"/>
      <c r="Z39" s="31"/>
      <c r="AA39">
        <v>215.3</v>
      </c>
      <c r="AB39" s="249">
        <f>IFERROR(AVERAGEIF(MASTER_DATA_NORMALIZED!L59:XFD59,"&gt;0"),0)</f>
        <v>0</v>
      </c>
      <c r="AC39" s="31" cm="1">
        <f t="array" ref="AC39:BY39">_xlfn._xlws.FILTER(MASTER_DATA_NORMALIZED!H59:XFD59,(MASTER_DATA_NORMALIZED!$H$22:$XFD$22=MASTER_DATA_NORMALIZED!$L$22))</f>
        <v>0</v>
      </c>
      <c r="AD39" s="128">
        <v>0</v>
      </c>
      <c r="AE39" s="128">
        <v>0</v>
      </c>
      <c r="AF39" s="128">
        <v>0</v>
      </c>
      <c r="AG39" s="128">
        <v>0</v>
      </c>
      <c r="AH39" s="128">
        <v>0</v>
      </c>
      <c r="AI39" s="128">
        <v>0</v>
      </c>
      <c r="AJ39" s="128">
        <v>0</v>
      </c>
      <c r="AK39" s="128">
        <v>0</v>
      </c>
      <c r="AL39" s="128">
        <v>0</v>
      </c>
      <c r="AM39" s="128">
        <v>0</v>
      </c>
      <c r="AN39" s="128">
        <v>0</v>
      </c>
      <c r="AO39" s="128">
        <v>0</v>
      </c>
      <c r="AP39" s="128">
        <v>0</v>
      </c>
      <c r="AQ39" s="128">
        <v>0</v>
      </c>
      <c r="AR39" s="128">
        <v>0</v>
      </c>
      <c r="AS39" s="128">
        <v>0</v>
      </c>
      <c r="AT39" s="128">
        <v>0</v>
      </c>
      <c r="AU39" s="128">
        <v>0</v>
      </c>
      <c r="AV39" s="128">
        <v>0</v>
      </c>
      <c r="AW39" s="128">
        <v>0</v>
      </c>
      <c r="AX39" s="128">
        <v>0</v>
      </c>
      <c r="AY39" s="128">
        <v>0</v>
      </c>
      <c r="AZ39" s="128">
        <v>0</v>
      </c>
      <c r="BA39" s="128" t="e">
        <v>#N/A</v>
      </c>
      <c r="BB39" s="128">
        <v>0</v>
      </c>
      <c r="BC39" s="128">
        <v>0</v>
      </c>
      <c r="BD39" s="128">
        <v>0</v>
      </c>
      <c r="BE39" s="128">
        <v>0</v>
      </c>
      <c r="BF39" s="128">
        <v>0</v>
      </c>
      <c r="BG39" s="128">
        <v>0</v>
      </c>
      <c r="BH39" s="128" t="e">
        <v>#VALUE!</v>
      </c>
      <c r="BI39" s="128">
        <v>0</v>
      </c>
      <c r="BJ39" s="128">
        <v>0</v>
      </c>
      <c r="BK39" s="128">
        <v>0</v>
      </c>
      <c r="BL39" s="128">
        <v>0</v>
      </c>
      <c r="BM39" s="128">
        <v>0</v>
      </c>
      <c r="BN39" s="128">
        <v>0</v>
      </c>
      <c r="BO39" s="128">
        <v>0</v>
      </c>
      <c r="BP39" s="128">
        <v>0</v>
      </c>
      <c r="BQ39" s="128">
        <v>0</v>
      </c>
      <c r="BR39" s="128">
        <v>0</v>
      </c>
      <c r="BS39" s="128">
        <v>0</v>
      </c>
      <c r="BT39" s="128">
        <v>0</v>
      </c>
      <c r="BU39" s="128">
        <v>0</v>
      </c>
      <c r="BV39" s="128">
        <v>0</v>
      </c>
      <c r="BW39" s="128">
        <v>0</v>
      </c>
      <c r="BX39" s="128">
        <v>0</v>
      </c>
      <c r="BY39" s="639">
        <v>0</v>
      </c>
      <c r="BZ39" s="128"/>
      <c r="CA39" s="128"/>
      <c r="CB39" s="128"/>
      <c r="CC39" s="128"/>
      <c r="CD39" s="128"/>
      <c r="CE39" s="128"/>
      <c r="CF39" s="128"/>
      <c r="CG39" s="128"/>
      <c r="CH39" s="128"/>
      <c r="CI39" s="128"/>
      <c r="CJ39" s="128"/>
      <c r="CK39" s="128"/>
      <c r="CL39" s="128"/>
      <c r="CM39" s="128"/>
      <c r="CN39" s="128"/>
      <c r="CO39" s="128"/>
    </row>
    <row r="40" spans="1:93" ht="17.25" x14ac:dyDescent="0.25">
      <c r="A40" s="11">
        <v>2002</v>
      </c>
      <c r="B40" s="14">
        <v>2.2599999999999998</v>
      </c>
      <c r="C40" s="118">
        <v>2.042749390040739</v>
      </c>
      <c r="E40" s="178">
        <v>3.3229943899999994</v>
      </c>
      <c r="F40" s="137">
        <v>2.042749390040739</v>
      </c>
      <c r="G40" s="118">
        <v>1.5621691413815364</v>
      </c>
      <c r="H40" s="137"/>
      <c r="I40" s="178">
        <v>1.6605453533667225</v>
      </c>
      <c r="J40" s="137">
        <v>2.3716214339447945</v>
      </c>
      <c r="K40" s="118">
        <v>2.1914035430188865</v>
      </c>
      <c r="L40" s="137"/>
      <c r="M40" s="137"/>
      <c r="N40" s="137"/>
      <c r="O40" s="137"/>
      <c r="P40" s="407"/>
      <c r="Q40" s="278">
        <v>43</v>
      </c>
      <c r="R40" s="131" t="s">
        <v>624</v>
      </c>
      <c r="S40" s="118"/>
      <c r="T40" s="131"/>
      <c r="U40" s="131"/>
      <c r="Z40" s="31"/>
      <c r="AA40">
        <v>215.4</v>
      </c>
      <c r="AB40" s="249">
        <f>IFERROR(AVERAGEIF(MASTER_DATA_NORMALIZED!L60:XFD60,"&gt;0"),0)</f>
        <v>25.799145965278317</v>
      </c>
      <c r="AC40" s="31" cm="1">
        <f t="array" ref="AC40:BY40">_xlfn._xlws.FILTER(MASTER_DATA_NORMALIZED!H60:XFD60,(MASTER_DATA_NORMALIZED!$H$22:$XFD$22=MASTER_DATA_NORMALIZED!$L$22))</f>
        <v>0</v>
      </c>
      <c r="AD40" s="128">
        <v>0</v>
      </c>
      <c r="AE40" s="128">
        <v>0</v>
      </c>
      <c r="AF40" s="128">
        <v>0</v>
      </c>
      <c r="AG40" s="128">
        <v>0</v>
      </c>
      <c r="AH40" s="128">
        <v>0</v>
      </c>
      <c r="AI40" s="128">
        <v>0</v>
      </c>
      <c r="AJ40" s="128">
        <v>0</v>
      </c>
      <c r="AK40" s="128">
        <v>0</v>
      </c>
      <c r="AL40" s="128">
        <v>0</v>
      </c>
      <c r="AM40" s="128">
        <v>0</v>
      </c>
      <c r="AN40" s="128">
        <v>0</v>
      </c>
      <c r="AO40" s="128">
        <v>0</v>
      </c>
      <c r="AP40" s="128">
        <v>0</v>
      </c>
      <c r="AQ40" s="128">
        <v>62.42436691311989</v>
      </c>
      <c r="AR40" s="128">
        <v>40.076755160859278</v>
      </c>
      <c r="AS40" s="128">
        <v>0</v>
      </c>
      <c r="AT40" s="128">
        <v>38.727400374444123</v>
      </c>
      <c r="AU40" s="128">
        <v>0</v>
      </c>
      <c r="AV40" s="128">
        <v>0</v>
      </c>
      <c r="AW40" s="128">
        <v>0</v>
      </c>
      <c r="AX40" s="128">
        <v>0</v>
      </c>
      <c r="AY40" s="128">
        <v>41.947274630810419</v>
      </c>
      <c r="AZ40" s="128">
        <v>42.237353676383982</v>
      </c>
      <c r="BA40" s="128" t="e">
        <v>#N/A</v>
      </c>
      <c r="BB40" s="128">
        <v>0</v>
      </c>
      <c r="BC40" s="128">
        <v>0</v>
      </c>
      <c r="BD40" s="128">
        <v>0</v>
      </c>
      <c r="BE40" s="128">
        <v>0</v>
      </c>
      <c r="BF40" s="128">
        <v>0</v>
      </c>
      <c r="BG40" s="128">
        <v>0</v>
      </c>
      <c r="BH40" s="128" t="e">
        <v>#VALUE!</v>
      </c>
      <c r="BI40" s="128">
        <v>0</v>
      </c>
      <c r="BJ40" s="128">
        <v>129.60623296928048</v>
      </c>
      <c r="BK40" s="128">
        <v>34.648349327614419</v>
      </c>
      <c r="BL40" s="128">
        <v>34.648349327614419</v>
      </c>
      <c r="BM40" s="128">
        <v>3.6830820910736368</v>
      </c>
      <c r="BN40" s="128">
        <v>3.5708020112815801</v>
      </c>
      <c r="BO40" s="128">
        <v>3.4688635177861604</v>
      </c>
      <c r="BP40" s="128">
        <v>6.9392044050432693</v>
      </c>
      <c r="BQ40" s="128">
        <v>13.011654522298818</v>
      </c>
      <c r="BR40" s="128">
        <v>12.882962786562366</v>
      </c>
      <c r="BS40" s="128">
        <v>12.655004645954651</v>
      </c>
      <c r="BT40" s="128">
        <v>11.176532814817044</v>
      </c>
      <c r="BU40" s="128">
        <v>11.065883468830243</v>
      </c>
      <c r="BV40" s="128">
        <v>10.893440177072364</v>
      </c>
      <c r="BW40" s="128">
        <v>9.4652430653044188</v>
      </c>
      <c r="BX40" s="128">
        <v>9.3872607371455299</v>
      </c>
      <c r="BY40" s="639">
        <v>9.2660486475476969</v>
      </c>
      <c r="BZ40" s="128"/>
      <c r="CA40" s="128"/>
      <c r="CB40" s="128"/>
      <c r="CC40" s="128"/>
      <c r="CD40" s="128"/>
      <c r="CE40" s="128"/>
      <c r="CF40" s="128"/>
      <c r="CG40" s="128"/>
      <c r="CH40" s="128"/>
      <c r="CI40" s="128"/>
      <c r="CJ40" s="128"/>
      <c r="CK40" s="128"/>
      <c r="CL40" s="128"/>
      <c r="CM40" s="128"/>
      <c r="CN40" s="128"/>
      <c r="CO40" s="128"/>
    </row>
    <row r="41" spans="1:93" x14ac:dyDescent="0.25">
      <c r="A41" s="11">
        <v>2003</v>
      </c>
      <c r="B41" s="14">
        <v>2.14</v>
      </c>
      <c r="C41" s="118">
        <v>1.9960786235544972</v>
      </c>
      <c r="E41" s="178">
        <v>3.1465522099999998</v>
      </c>
      <c r="F41" s="137">
        <v>1.9960786235544972</v>
      </c>
      <c r="G41" s="118">
        <v>1.5320212078610644</v>
      </c>
      <c r="H41" s="137"/>
      <c r="I41" s="178">
        <v>1.6034390112842558</v>
      </c>
      <c r="J41" s="137">
        <v>2.321644479691837</v>
      </c>
      <c r="K41" s="118">
        <v>2.1546015066455544</v>
      </c>
      <c r="L41" s="137"/>
      <c r="M41" s="137"/>
      <c r="N41" s="137"/>
      <c r="O41" s="137"/>
      <c r="Q41" s="278">
        <v>44</v>
      </c>
      <c r="R41" s="131" t="s">
        <v>624</v>
      </c>
      <c r="S41" s="118"/>
      <c r="T41" s="131"/>
      <c r="U41" s="131"/>
      <c r="Z41" s="31"/>
      <c r="AA41">
        <v>215.5</v>
      </c>
      <c r="AB41" s="249">
        <f>IFERROR(AVERAGEIF(MASTER_DATA_NORMALIZED!L61:XFD61,"&gt;0"),0)</f>
        <v>51.286587444071834</v>
      </c>
      <c r="AC41" s="31" cm="1">
        <f t="array" ref="AC41:BY41">_xlfn._xlws.FILTER(MASTER_DATA_NORMALIZED!H61:XFD61,(MASTER_DATA_NORMALIZED!$H$22:$XFD$22=MASTER_DATA_NORMALIZED!$L$22))</f>
        <v>0</v>
      </c>
      <c r="AD41" s="128">
        <v>0</v>
      </c>
      <c r="AE41" s="128">
        <v>0</v>
      </c>
      <c r="AF41" s="128">
        <v>0</v>
      </c>
      <c r="AG41" s="128">
        <v>0</v>
      </c>
      <c r="AH41" s="128">
        <v>0</v>
      </c>
      <c r="AI41" s="128">
        <v>0</v>
      </c>
      <c r="AJ41" s="128">
        <v>0</v>
      </c>
      <c r="AK41" s="128">
        <v>0</v>
      </c>
      <c r="AL41" s="128">
        <v>0</v>
      </c>
      <c r="AM41" s="128">
        <v>0</v>
      </c>
      <c r="AN41" s="128">
        <v>0</v>
      </c>
      <c r="AO41" s="128">
        <v>0</v>
      </c>
      <c r="AP41" s="128">
        <v>0</v>
      </c>
      <c r="AQ41" s="128">
        <v>0</v>
      </c>
      <c r="AR41" s="128">
        <v>0</v>
      </c>
      <c r="AS41" s="128">
        <v>0</v>
      </c>
      <c r="AT41" s="128">
        <v>0</v>
      </c>
      <c r="AU41" s="128">
        <v>0</v>
      </c>
      <c r="AV41" s="128">
        <v>0</v>
      </c>
      <c r="AW41" s="128">
        <v>0</v>
      </c>
      <c r="AX41" s="128">
        <v>0</v>
      </c>
      <c r="AY41" s="128">
        <v>0</v>
      </c>
      <c r="AZ41" s="128">
        <v>0</v>
      </c>
      <c r="BA41" s="128" t="e">
        <v>#N/A</v>
      </c>
      <c r="BB41" s="128">
        <v>0</v>
      </c>
      <c r="BC41" s="128">
        <v>0</v>
      </c>
      <c r="BD41" s="128">
        <v>0</v>
      </c>
      <c r="BE41" s="128">
        <v>0</v>
      </c>
      <c r="BF41" s="128">
        <v>0</v>
      </c>
      <c r="BG41" s="128">
        <v>0</v>
      </c>
      <c r="BH41" s="128" t="e">
        <v>#VALUE!</v>
      </c>
      <c r="BI41" s="128">
        <v>0</v>
      </c>
      <c r="BJ41" s="128">
        <v>94.152656982845045</v>
      </c>
      <c r="BK41" s="128">
        <v>29.853552674685229</v>
      </c>
      <c r="BL41" s="128">
        <v>29.853552674685229</v>
      </c>
      <c r="BM41" s="128">
        <v>0</v>
      </c>
      <c r="BN41" s="128">
        <v>0</v>
      </c>
      <c r="BO41" s="128">
        <v>0</v>
      </c>
      <c r="BP41" s="128">
        <v>0</v>
      </c>
      <c r="BQ41" s="128">
        <v>0</v>
      </c>
      <c r="BR41" s="128">
        <v>0</v>
      </c>
      <c r="BS41" s="128">
        <v>0</v>
      </c>
      <c r="BT41" s="128">
        <v>0</v>
      </c>
      <c r="BU41" s="128">
        <v>0</v>
      </c>
      <c r="BV41" s="128">
        <v>0</v>
      </c>
      <c r="BW41" s="128">
        <v>0</v>
      </c>
      <c r="BX41" s="128">
        <v>0</v>
      </c>
      <c r="BY41" s="639">
        <v>0</v>
      </c>
      <c r="BZ41" s="128"/>
      <c r="CA41" s="128"/>
      <c r="CB41" s="128"/>
      <c r="CC41" s="128"/>
      <c r="CD41" s="128"/>
      <c r="CE41" s="128"/>
      <c r="CF41" s="128"/>
      <c r="CG41" s="128"/>
      <c r="CH41" s="128"/>
      <c r="CI41" s="128"/>
      <c r="CJ41" s="128"/>
      <c r="CK41" s="128"/>
      <c r="CL41" s="128"/>
      <c r="CM41" s="128"/>
      <c r="CN41" s="128"/>
      <c r="CO41" s="128"/>
    </row>
    <row r="42" spans="1:93" ht="17.25" x14ac:dyDescent="0.25">
      <c r="A42" s="11">
        <v>2004</v>
      </c>
      <c r="B42" s="14">
        <v>1.97</v>
      </c>
      <c r="C42" s="118">
        <v>1.9161957581544311</v>
      </c>
      <c r="E42" s="178">
        <v>2.8965924549999995</v>
      </c>
      <c r="F42" s="137">
        <v>1.9161957581544311</v>
      </c>
      <c r="G42" s="118">
        <v>1.4919090679145062</v>
      </c>
      <c r="H42" s="137"/>
      <c r="I42" s="178">
        <v>1.55741127348643</v>
      </c>
      <c r="J42" s="137">
        <v>2.1150843783867472</v>
      </c>
      <c r="K42" s="118">
        <v>2.0749526361998059</v>
      </c>
      <c r="L42" s="137"/>
      <c r="M42" s="137"/>
      <c r="N42" s="137"/>
      <c r="O42" s="137"/>
      <c r="P42" s="407" t="s">
        <v>237</v>
      </c>
      <c r="Q42" s="278">
        <v>49</v>
      </c>
      <c r="R42" s="131" t="s">
        <v>624</v>
      </c>
      <c r="S42" s="118">
        <f>VLOOKUP(Q42,$AA$3:$AB$220,2,FALSE)</f>
        <v>66.633858073112222</v>
      </c>
      <c r="T42" s="131"/>
      <c r="U42" s="131"/>
      <c r="Z42" s="31"/>
      <c r="AA42">
        <v>216</v>
      </c>
      <c r="AB42" s="249">
        <f>IFERROR(AVERAGEIF(MASTER_DATA_NORMALIZED!L62:XFD62,"&gt;0"),0)</f>
        <v>21.534852876740413</v>
      </c>
      <c r="AC42" s="31" cm="1">
        <f t="array" ref="AC42:BY42">_xlfn._xlws.FILTER(MASTER_DATA_NORMALIZED!H62:XFD62,(MASTER_DATA_NORMALIZED!$H$22:$XFD$22=MASTER_DATA_NORMALIZED!$L$22))</f>
        <v>0</v>
      </c>
      <c r="AD42" s="128">
        <v>0</v>
      </c>
      <c r="AE42" s="128">
        <v>0</v>
      </c>
      <c r="AF42" s="128">
        <v>0</v>
      </c>
      <c r="AG42" s="128">
        <v>0</v>
      </c>
      <c r="AH42" s="128">
        <v>0</v>
      </c>
      <c r="AI42" s="128">
        <v>0</v>
      </c>
      <c r="AJ42" s="128">
        <v>0</v>
      </c>
      <c r="AK42" s="128">
        <v>0</v>
      </c>
      <c r="AL42" s="128">
        <v>0</v>
      </c>
      <c r="AM42" s="128">
        <v>0</v>
      </c>
      <c r="AN42" s="128">
        <v>0</v>
      </c>
      <c r="AO42" s="128">
        <v>0</v>
      </c>
      <c r="AP42" s="128">
        <v>0</v>
      </c>
      <c r="AQ42" s="128">
        <v>36.535202688913813</v>
      </c>
      <c r="AR42" s="128">
        <v>24.540777373075773</v>
      </c>
      <c r="AS42" s="128">
        <v>32.327471980233533</v>
      </c>
      <c r="AT42" s="128">
        <v>23.738004763202188</v>
      </c>
      <c r="AU42" s="128">
        <v>28.154685551085105</v>
      </c>
      <c r="AV42" s="128">
        <v>0</v>
      </c>
      <c r="AW42" s="128">
        <v>0</v>
      </c>
      <c r="AX42" s="128">
        <v>0</v>
      </c>
      <c r="AY42" s="128">
        <v>59.963459503160522</v>
      </c>
      <c r="AZ42" s="128">
        <v>30.785088724625691</v>
      </c>
      <c r="BA42" s="128" t="e">
        <v>#N/A</v>
      </c>
      <c r="BB42" s="128">
        <v>0</v>
      </c>
      <c r="BC42" s="128">
        <v>0</v>
      </c>
      <c r="BD42" s="128">
        <v>0</v>
      </c>
      <c r="BE42" s="128">
        <v>0</v>
      </c>
      <c r="BF42" s="128">
        <v>0</v>
      </c>
      <c r="BG42" s="128">
        <v>0</v>
      </c>
      <c r="BH42" s="128" t="e">
        <v>#VALUE!</v>
      </c>
      <c r="BI42" s="128">
        <v>0</v>
      </c>
      <c r="BJ42" s="128">
        <v>0</v>
      </c>
      <c r="BK42" s="128">
        <v>21.21672367851777</v>
      </c>
      <c r="BL42" s="128">
        <v>21.21672367851777</v>
      </c>
      <c r="BM42" s="128">
        <v>13.72180764616604</v>
      </c>
      <c r="BN42" s="128">
        <v>13.426333751976417</v>
      </c>
      <c r="BO42" s="128">
        <v>13.110176685193522</v>
      </c>
      <c r="BP42" s="128">
        <v>22.026101442365363</v>
      </c>
      <c r="BQ42" s="128">
        <v>16.870430747326878</v>
      </c>
      <c r="BR42" s="128">
        <v>16.729637422366199</v>
      </c>
      <c r="BS42" s="128">
        <v>16.481954942819211</v>
      </c>
      <c r="BT42" s="128">
        <v>14.505221473818272</v>
      </c>
      <c r="BU42" s="128">
        <v>14.384167163399226</v>
      </c>
      <c r="BV42" s="128">
        <v>14.19712235778124</v>
      </c>
      <c r="BW42" s="128">
        <v>13.415189373941763</v>
      </c>
      <c r="BX42" s="128">
        <v>13.295241453945264</v>
      </c>
      <c r="BY42" s="639">
        <v>13.125240885857643</v>
      </c>
      <c r="BZ42" s="128"/>
      <c r="CA42" s="128"/>
      <c r="CB42" s="128"/>
      <c r="CC42" s="128"/>
      <c r="CD42" s="128"/>
      <c r="CE42" s="128"/>
      <c r="CF42" s="128"/>
      <c r="CG42" s="128"/>
      <c r="CH42" s="128"/>
      <c r="CI42" s="128"/>
      <c r="CJ42" s="128"/>
      <c r="CK42" s="128"/>
      <c r="CL42" s="128"/>
      <c r="CM42" s="128"/>
      <c r="CN42" s="128"/>
      <c r="CO42" s="128"/>
    </row>
    <row r="43" spans="1:93" ht="18.75" x14ac:dyDescent="0.25">
      <c r="A43" s="11">
        <v>2005</v>
      </c>
      <c r="B43" s="14">
        <v>1.79</v>
      </c>
      <c r="C43" s="118">
        <v>1.8438049325363906</v>
      </c>
      <c r="E43" s="178">
        <v>2.6319291849999997</v>
      </c>
      <c r="F43" s="137">
        <v>1.8438049325363906</v>
      </c>
      <c r="G43" s="118">
        <v>1.4465167609325424</v>
      </c>
      <c r="H43" s="137"/>
      <c r="I43" s="178">
        <v>1.5074513766102551</v>
      </c>
      <c r="J43" s="137">
        <v>2.0142522239150735</v>
      </c>
      <c r="K43" s="118">
        <v>1.9940516896842666</v>
      </c>
      <c r="L43" s="137"/>
      <c r="M43" s="137"/>
      <c r="N43" s="137"/>
      <c r="O43" s="53"/>
      <c r="P43" s="438" t="s">
        <v>152</v>
      </c>
      <c r="Q43" s="279">
        <v>50</v>
      </c>
      <c r="R43" s="297" t="s">
        <v>624</v>
      </c>
      <c r="S43" s="280">
        <f>VLOOKUP(Q43,$AA$3:$AB$220,2,FALSE)</f>
        <v>249.0702109611143</v>
      </c>
      <c r="T43" s="131"/>
      <c r="U43" s="131"/>
      <c r="Z43" s="31"/>
      <c r="AA43">
        <v>216.1</v>
      </c>
      <c r="AB43" s="249">
        <f>IFERROR(AVERAGEIF(MASTER_DATA_NORMALIZED!L63:XFD63,"&gt;0"),0)</f>
        <v>22.710863162656146</v>
      </c>
      <c r="AC43" s="31" cm="1">
        <f t="array" ref="AC43:BY43">_xlfn._xlws.FILTER(MASTER_DATA_NORMALIZED!H63:XFD63,(MASTER_DATA_NORMALIZED!$H$22:$XFD$22=MASTER_DATA_NORMALIZED!$L$22))</f>
        <v>0</v>
      </c>
      <c r="AD43" s="128">
        <v>0</v>
      </c>
      <c r="AE43" s="128">
        <v>0</v>
      </c>
      <c r="AF43" s="128">
        <v>0</v>
      </c>
      <c r="AG43" s="128">
        <v>0</v>
      </c>
      <c r="AH43" s="128">
        <v>0</v>
      </c>
      <c r="AI43" s="128">
        <v>0</v>
      </c>
      <c r="AJ43" s="128">
        <v>0</v>
      </c>
      <c r="AK43" s="128">
        <v>0</v>
      </c>
      <c r="AL43" s="128">
        <v>0</v>
      </c>
      <c r="AM43" s="128">
        <v>0</v>
      </c>
      <c r="AN43" s="128">
        <v>0</v>
      </c>
      <c r="AO43" s="128">
        <v>0</v>
      </c>
      <c r="AP43" s="128">
        <v>0</v>
      </c>
      <c r="AQ43" s="128">
        <v>28.3888166504601</v>
      </c>
      <c r="AR43" s="128">
        <v>18.539578607024051</v>
      </c>
      <c r="AS43" s="128">
        <v>21.051425281477094</v>
      </c>
      <c r="AT43" s="128">
        <v>17.952131151165453</v>
      </c>
      <c r="AU43" s="128">
        <v>21.027674012665997</v>
      </c>
      <c r="AV43" s="128">
        <v>0</v>
      </c>
      <c r="AW43" s="128">
        <v>0</v>
      </c>
      <c r="AX43" s="128">
        <v>0</v>
      </c>
      <c r="AY43" s="128">
        <v>44.683220783380989</v>
      </c>
      <c r="AZ43" s="128">
        <v>20.69814466806201</v>
      </c>
      <c r="BA43" s="128" t="e">
        <v>#N/A</v>
      </c>
      <c r="BB43" s="128">
        <v>0</v>
      </c>
      <c r="BC43" s="128">
        <v>0</v>
      </c>
      <c r="BD43" s="128">
        <v>0</v>
      </c>
      <c r="BE43" s="128">
        <v>0</v>
      </c>
      <c r="BF43" s="128">
        <v>0</v>
      </c>
      <c r="BG43" s="128">
        <v>0</v>
      </c>
      <c r="BH43" s="128" t="e">
        <v>#VALUE!</v>
      </c>
      <c r="BI43" s="128">
        <v>0</v>
      </c>
      <c r="BJ43" s="128">
        <v>0</v>
      </c>
      <c r="BK43" s="128">
        <v>16.028388654834789</v>
      </c>
      <c r="BL43" s="128">
        <v>16.028388654834789</v>
      </c>
      <c r="BM43" s="128">
        <v>0</v>
      </c>
      <c r="BN43" s="128">
        <v>0</v>
      </c>
      <c r="BO43" s="128">
        <v>0</v>
      </c>
      <c r="BP43" s="128">
        <v>0</v>
      </c>
      <c r="BQ43" s="128">
        <v>0</v>
      </c>
      <c r="BR43" s="128">
        <v>0</v>
      </c>
      <c r="BS43" s="128">
        <v>0</v>
      </c>
      <c r="BT43" s="128">
        <v>0</v>
      </c>
      <c r="BU43" s="128">
        <v>0</v>
      </c>
      <c r="BV43" s="128">
        <v>0</v>
      </c>
      <c r="BW43" s="128">
        <v>0</v>
      </c>
      <c r="BX43" s="128">
        <v>0</v>
      </c>
      <c r="BY43" s="639">
        <v>0</v>
      </c>
      <c r="BZ43" s="128"/>
      <c r="CA43" s="128"/>
      <c r="CB43" s="128"/>
      <c r="CC43" s="128"/>
      <c r="CD43" s="128"/>
      <c r="CE43" s="128"/>
      <c r="CF43" s="128"/>
      <c r="CG43" s="128"/>
      <c r="CH43" s="128"/>
      <c r="CI43" s="128"/>
      <c r="CJ43" s="128"/>
      <c r="CK43" s="128"/>
      <c r="CL43" s="128"/>
      <c r="CM43" s="128"/>
      <c r="CN43" s="128"/>
      <c r="CO43" s="128"/>
    </row>
    <row r="44" spans="1:93" ht="17.25" x14ac:dyDescent="0.25">
      <c r="A44" s="11">
        <v>2006</v>
      </c>
      <c r="B44" s="14">
        <v>1.335</v>
      </c>
      <c r="C44" s="118">
        <v>1.7303772483112774</v>
      </c>
      <c r="E44" s="178">
        <v>1.9629192524999999</v>
      </c>
      <c r="F44" s="137">
        <v>1.7303772483112774</v>
      </c>
      <c r="G44" s="118">
        <v>1.40319558933733</v>
      </c>
      <c r="H44" s="137"/>
      <c r="I44" s="178">
        <v>1.458455522971652</v>
      </c>
      <c r="J44" s="137">
        <v>1.8948629155300754</v>
      </c>
      <c r="K44" s="118">
        <v>1.8405562159281879</v>
      </c>
      <c r="L44" s="137"/>
      <c r="M44" s="137"/>
      <c r="N44" s="137"/>
      <c r="O44" s="137"/>
      <c r="P44" s="407" t="s">
        <v>160</v>
      </c>
      <c r="Q44" s="278">
        <v>51</v>
      </c>
      <c r="R44" s="131" t="s">
        <v>624</v>
      </c>
      <c r="S44" s="118">
        <f>S10*$T$46</f>
        <v>2.9746994755949979E-2</v>
      </c>
      <c r="T44" s="131"/>
      <c r="U44" s="131"/>
      <c r="Z44" s="31"/>
      <c r="AA44">
        <v>216.2</v>
      </c>
      <c r="AB44" s="249">
        <f>IFERROR(AVERAGEIF(MASTER_DATA_NORMALIZED!L64:XFD64,"&gt;0"),0)</f>
        <v>3.9053717118663949</v>
      </c>
      <c r="AC44" s="31" cm="1">
        <f t="array" ref="AC44:BY44">_xlfn._xlws.FILTER(MASTER_DATA_NORMALIZED!H64:XFD64,(MASTER_DATA_NORMALIZED!$H$22:$XFD$22=MASTER_DATA_NORMALIZED!$L$22))</f>
        <v>0</v>
      </c>
      <c r="AD44" s="128">
        <v>0</v>
      </c>
      <c r="AE44" s="128">
        <v>0</v>
      </c>
      <c r="AF44" s="128">
        <v>0</v>
      </c>
      <c r="AG44" s="128">
        <v>0</v>
      </c>
      <c r="AH44" s="128">
        <v>0</v>
      </c>
      <c r="AI44" s="128">
        <v>0</v>
      </c>
      <c r="AJ44" s="128">
        <v>0</v>
      </c>
      <c r="AK44" s="128">
        <v>0</v>
      </c>
      <c r="AL44" s="128">
        <v>0</v>
      </c>
      <c r="AM44" s="128">
        <v>0</v>
      </c>
      <c r="AN44" s="128">
        <v>0</v>
      </c>
      <c r="AO44" s="128">
        <v>0</v>
      </c>
      <c r="AP44" s="128">
        <v>0</v>
      </c>
      <c r="AQ44" s="128">
        <v>5.3409079037709395</v>
      </c>
      <c r="AR44" s="128">
        <v>3.7990902042474528</v>
      </c>
      <c r="AS44" s="128">
        <v>7.1336655903817539</v>
      </c>
      <c r="AT44" s="128">
        <v>3.6603686202395886</v>
      </c>
      <c r="AU44" s="128">
        <v>7.1270115384191106</v>
      </c>
      <c r="AV44" s="128">
        <v>0</v>
      </c>
      <c r="AW44" s="128">
        <v>0</v>
      </c>
      <c r="AX44" s="128">
        <v>0</v>
      </c>
      <c r="AY44" s="128">
        <v>10.085866204646955</v>
      </c>
      <c r="AZ44" s="128">
        <v>6.6579820361261257</v>
      </c>
      <c r="BA44" s="128" t="e">
        <v>#N/A</v>
      </c>
      <c r="BB44" s="128">
        <v>0</v>
      </c>
      <c r="BC44" s="128">
        <v>0</v>
      </c>
      <c r="BD44" s="128">
        <v>0</v>
      </c>
      <c r="BE44" s="128">
        <v>0</v>
      </c>
      <c r="BF44" s="128">
        <v>0</v>
      </c>
      <c r="BG44" s="128">
        <v>0</v>
      </c>
      <c r="BH44" s="128" t="e">
        <v>#VALUE!</v>
      </c>
      <c r="BI44" s="128">
        <v>0</v>
      </c>
      <c r="BJ44" s="128">
        <v>0</v>
      </c>
      <c r="BK44" s="128">
        <v>3.2845025691085596</v>
      </c>
      <c r="BL44" s="128">
        <v>3.2845025691085596</v>
      </c>
      <c r="BM44" s="128">
        <v>8.1255320902146003E-2</v>
      </c>
      <c r="BN44" s="128">
        <v>7.977795143119791E-2</v>
      </c>
      <c r="BO44" s="128">
        <v>7.830058196024979E-2</v>
      </c>
      <c r="BP44" s="128">
        <v>0.15660116392049958</v>
      </c>
      <c r="BQ44" s="128">
        <v>0</v>
      </c>
      <c r="BR44" s="128">
        <v>0</v>
      </c>
      <c r="BS44" s="128">
        <v>0</v>
      </c>
      <c r="BT44" s="128">
        <v>0</v>
      </c>
      <c r="BU44" s="128">
        <v>0</v>
      </c>
      <c r="BV44" s="128">
        <v>0</v>
      </c>
      <c r="BW44" s="128">
        <v>0</v>
      </c>
      <c r="BX44" s="128">
        <v>0</v>
      </c>
      <c r="BY44" s="639">
        <v>0</v>
      </c>
      <c r="BZ44" s="128"/>
      <c r="CA44" s="128"/>
      <c r="CB44" s="128"/>
      <c r="CC44" s="128"/>
      <c r="CD44" s="128"/>
      <c r="CE44" s="128"/>
      <c r="CF44" s="128"/>
      <c r="CG44" s="128"/>
      <c r="CH44" s="128"/>
      <c r="CI44" s="128"/>
      <c r="CJ44" s="128"/>
      <c r="CK44" s="128"/>
      <c r="CL44" s="128"/>
      <c r="CM44" s="128"/>
      <c r="CN44" s="128"/>
      <c r="CO44" s="128"/>
    </row>
    <row r="45" spans="1:93" ht="17.25" x14ac:dyDescent="0.25">
      <c r="A45" s="11">
        <v>2007</v>
      </c>
      <c r="B45" s="14">
        <v>1.05</v>
      </c>
      <c r="C45" s="118">
        <v>1.6231025876534078</v>
      </c>
      <c r="E45" s="178">
        <v>1.5438690749999999</v>
      </c>
      <c r="F45" s="137">
        <v>1.6231025876534078</v>
      </c>
      <c r="G45" s="118">
        <v>1.3662003231204869</v>
      </c>
      <c r="H45" s="137"/>
      <c r="I45" s="178">
        <v>1.4035747883349015</v>
      </c>
      <c r="J45" s="137">
        <v>1.8645189026886855</v>
      </c>
      <c r="K45" s="118">
        <v>1.6895195274287005</v>
      </c>
      <c r="L45" s="137"/>
      <c r="M45" s="137"/>
      <c r="N45" s="137"/>
      <c r="O45" s="137"/>
      <c r="P45" s="407" t="s">
        <v>161</v>
      </c>
      <c r="Q45" s="278">
        <v>52</v>
      </c>
      <c r="R45" s="131" t="s">
        <v>624</v>
      </c>
      <c r="S45" s="248">
        <v>4.4999999999999997E-3</v>
      </c>
      <c r="T45" s="131"/>
      <c r="U45" s="131"/>
      <c r="W45" s="4" t="s">
        <v>649</v>
      </c>
      <c r="Z45" s="31"/>
      <c r="AA45">
        <v>216.3</v>
      </c>
      <c r="AB45" s="249">
        <f>IFERROR(AVERAGEIF(MASTER_DATA_NORMALIZED!L65:XFD65,"&gt;0"),0)</f>
        <v>0</v>
      </c>
      <c r="AC45" s="31" cm="1">
        <f t="array" ref="AC45:BY45">_xlfn._xlws.FILTER(MASTER_DATA_NORMALIZED!H65:XFD65,(MASTER_DATA_NORMALIZED!$H$22:$XFD$22=MASTER_DATA_NORMALIZED!$L$22))</f>
        <v>0</v>
      </c>
      <c r="AD45" s="128">
        <v>0</v>
      </c>
      <c r="AE45" s="128">
        <v>0</v>
      </c>
      <c r="AF45" s="128">
        <v>0</v>
      </c>
      <c r="AG45" s="128">
        <v>0</v>
      </c>
      <c r="AH45" s="128">
        <v>0</v>
      </c>
      <c r="AI45" s="128">
        <v>0</v>
      </c>
      <c r="AJ45" s="128">
        <v>0</v>
      </c>
      <c r="AK45" s="128">
        <v>0</v>
      </c>
      <c r="AL45" s="128">
        <v>0</v>
      </c>
      <c r="AM45" s="128">
        <v>0</v>
      </c>
      <c r="AN45" s="128">
        <v>0</v>
      </c>
      <c r="AO45" s="128">
        <v>0</v>
      </c>
      <c r="AP45" s="128">
        <v>0</v>
      </c>
      <c r="AQ45" s="128">
        <v>0</v>
      </c>
      <c r="AR45" s="128">
        <v>0</v>
      </c>
      <c r="AS45" s="128">
        <v>0</v>
      </c>
      <c r="AT45" s="128">
        <v>0</v>
      </c>
      <c r="AU45" s="128">
        <v>0</v>
      </c>
      <c r="AV45" s="128">
        <v>0</v>
      </c>
      <c r="AW45" s="128">
        <v>0</v>
      </c>
      <c r="AX45" s="128">
        <v>0</v>
      </c>
      <c r="AY45" s="128">
        <v>0</v>
      </c>
      <c r="AZ45" s="128">
        <v>0</v>
      </c>
      <c r="BA45" s="128" t="e">
        <v>#N/A</v>
      </c>
      <c r="BB45" s="128">
        <v>0</v>
      </c>
      <c r="BC45" s="128">
        <v>0</v>
      </c>
      <c r="BD45" s="128">
        <v>0</v>
      </c>
      <c r="BE45" s="128">
        <v>0</v>
      </c>
      <c r="BF45" s="128">
        <v>0</v>
      </c>
      <c r="BG45" s="128">
        <v>0</v>
      </c>
      <c r="BH45" s="128" t="e">
        <v>#VALUE!</v>
      </c>
      <c r="BI45" s="128">
        <v>0</v>
      </c>
      <c r="BJ45" s="128">
        <v>0</v>
      </c>
      <c r="BK45" s="128">
        <v>0</v>
      </c>
      <c r="BL45" s="128">
        <v>0</v>
      </c>
      <c r="BM45" s="128">
        <v>0</v>
      </c>
      <c r="BN45" s="128">
        <v>0</v>
      </c>
      <c r="BO45" s="128">
        <v>0</v>
      </c>
      <c r="BP45" s="128">
        <v>0</v>
      </c>
      <c r="BQ45" s="128">
        <v>0</v>
      </c>
      <c r="BR45" s="128">
        <v>0</v>
      </c>
      <c r="BS45" s="128">
        <v>0</v>
      </c>
      <c r="BT45" s="128">
        <v>0</v>
      </c>
      <c r="BU45" s="128">
        <v>0</v>
      </c>
      <c r="BV45" s="128">
        <v>0</v>
      </c>
      <c r="BW45" s="128">
        <v>0</v>
      </c>
      <c r="BX45" s="128">
        <v>0</v>
      </c>
      <c r="BY45" s="639">
        <v>0</v>
      </c>
      <c r="BZ45" s="128"/>
      <c r="CA45" s="128"/>
      <c r="CB45" s="128"/>
      <c r="CC45" s="128"/>
      <c r="CD45" s="128"/>
      <c r="CE45" s="128"/>
      <c r="CF45" s="128"/>
      <c r="CG45" s="128"/>
      <c r="CH45" s="128"/>
      <c r="CI45" s="128"/>
      <c r="CJ45" s="128"/>
      <c r="CK45" s="128"/>
      <c r="CL45" s="128"/>
      <c r="CM45" s="128"/>
      <c r="CN45" s="128"/>
      <c r="CO45" s="128"/>
    </row>
    <row r="46" spans="1:93" ht="17.25" x14ac:dyDescent="0.25">
      <c r="A46" s="11">
        <v>2008</v>
      </c>
      <c r="B46" s="14">
        <v>1.0900000000000001</v>
      </c>
      <c r="C46" s="118">
        <v>1.5707095867192691</v>
      </c>
      <c r="E46" s="178">
        <v>1.6026831349999999</v>
      </c>
      <c r="F46" s="137">
        <v>1.5707095867192691</v>
      </c>
      <c r="G46" s="118">
        <v>1.34026671211282</v>
      </c>
      <c r="H46" s="137"/>
      <c r="I46" s="178">
        <v>1.3551316984559492</v>
      </c>
      <c r="J46" s="137">
        <v>1.7385988206846816</v>
      </c>
      <c r="K46" s="118">
        <v>1.6477341112578896</v>
      </c>
      <c r="L46" s="137"/>
      <c r="M46" s="137"/>
      <c r="N46" s="137"/>
      <c r="O46" s="137"/>
      <c r="P46" s="407" t="s">
        <v>179</v>
      </c>
      <c r="Q46" s="278">
        <v>53</v>
      </c>
      <c r="R46" s="131" t="s">
        <v>638</v>
      </c>
      <c r="S46" s="118">
        <f>VLOOKUP(Q46,$AA$3:$AB$220,2,FALSE)</f>
        <v>0</v>
      </c>
      <c r="T46" s="204">
        <v>1.252E-2</v>
      </c>
      <c r="U46" s="399" t="s">
        <v>650</v>
      </c>
      <c r="W46" s="181">
        <f>33000000/(2347*1000)</f>
        <v>14.06050276949297</v>
      </c>
      <c r="Z46" s="31"/>
      <c r="AA46">
        <v>216.4</v>
      </c>
      <c r="AB46" s="249">
        <f>IFERROR(AVERAGEIF(MASTER_DATA_NORMALIZED!L66:XFD66,"&gt;0"),0)</f>
        <v>9.7340446799784761</v>
      </c>
      <c r="AC46" s="31" cm="1">
        <f t="array" ref="AC46:BY46">_xlfn._xlws.FILTER(MASTER_DATA_NORMALIZED!H66:XFD66,(MASTER_DATA_NORMALIZED!$H$22:$XFD$22=MASTER_DATA_NORMALIZED!$L$22))</f>
        <v>0</v>
      </c>
      <c r="AD46" s="128">
        <v>0</v>
      </c>
      <c r="AE46" s="128">
        <v>0</v>
      </c>
      <c r="AF46" s="128">
        <v>0</v>
      </c>
      <c r="AG46" s="128">
        <v>0</v>
      </c>
      <c r="AH46" s="128">
        <v>0</v>
      </c>
      <c r="AI46" s="128">
        <v>0</v>
      </c>
      <c r="AJ46" s="128">
        <v>0</v>
      </c>
      <c r="AK46" s="128">
        <v>0</v>
      </c>
      <c r="AL46" s="128">
        <v>0</v>
      </c>
      <c r="AM46" s="128">
        <v>0</v>
      </c>
      <c r="AN46" s="128">
        <v>0</v>
      </c>
      <c r="AO46" s="128">
        <v>0</v>
      </c>
      <c r="AP46" s="128">
        <v>0</v>
      </c>
      <c r="AQ46" s="128">
        <v>2.8054781346827724</v>
      </c>
      <c r="AR46" s="128">
        <v>2.2021085618042666</v>
      </c>
      <c r="AS46" s="128">
        <v>4.1423811083746829</v>
      </c>
      <c r="AT46" s="128">
        <v>2.1255049917971496</v>
      </c>
      <c r="AU46" s="128">
        <v>0</v>
      </c>
      <c r="AV46" s="128">
        <v>0</v>
      </c>
      <c r="AW46" s="128">
        <v>0</v>
      </c>
      <c r="AX46" s="128">
        <v>0</v>
      </c>
      <c r="AY46" s="128">
        <v>5.1943725151325726</v>
      </c>
      <c r="AZ46" s="128">
        <v>3.4289620204375542</v>
      </c>
      <c r="BA46" s="128" t="e">
        <v>#N/A</v>
      </c>
      <c r="BB46" s="128">
        <v>0</v>
      </c>
      <c r="BC46" s="128">
        <v>0</v>
      </c>
      <c r="BD46" s="128">
        <v>0</v>
      </c>
      <c r="BE46" s="128">
        <v>0</v>
      </c>
      <c r="BF46" s="128">
        <v>0</v>
      </c>
      <c r="BG46" s="128">
        <v>0</v>
      </c>
      <c r="BH46" s="128" t="e">
        <v>#VALUE!</v>
      </c>
      <c r="BI46" s="128">
        <v>0</v>
      </c>
      <c r="BJ46" s="128">
        <v>0</v>
      </c>
      <c r="BK46" s="128">
        <v>1.9038324545744216</v>
      </c>
      <c r="BL46" s="128">
        <v>1.9038324545744216</v>
      </c>
      <c r="BM46" s="128">
        <v>10.734566575908962</v>
      </c>
      <c r="BN46" s="128">
        <v>10.470117440609251</v>
      </c>
      <c r="BO46" s="128">
        <v>10.230783586315658</v>
      </c>
      <c r="BP46" s="128">
        <v>16.268792614080581</v>
      </c>
      <c r="BQ46" s="128">
        <v>16.870430747326878</v>
      </c>
      <c r="BR46" s="128">
        <v>16.729637422366199</v>
      </c>
      <c r="BS46" s="128">
        <v>16.481954942819211</v>
      </c>
      <c r="BT46" s="128">
        <v>14.505221473818272</v>
      </c>
      <c r="BU46" s="128">
        <v>14.384167163399226</v>
      </c>
      <c r="BV46" s="128">
        <v>14.19712235778124</v>
      </c>
      <c r="BW46" s="128">
        <v>13.415189373941763</v>
      </c>
      <c r="BX46" s="128">
        <v>13.295241453945264</v>
      </c>
      <c r="BY46" s="639">
        <v>13.125240885857643</v>
      </c>
      <c r="BZ46" s="128"/>
      <c r="CA46" s="128"/>
      <c r="CB46" s="128"/>
      <c r="CC46" s="128"/>
      <c r="CD46" s="128"/>
      <c r="CE46" s="128"/>
      <c r="CF46" s="128"/>
      <c r="CG46" s="128"/>
      <c r="CH46" s="128"/>
      <c r="CI46" s="128"/>
      <c r="CJ46" s="128"/>
      <c r="CK46" s="128"/>
      <c r="CL46" s="128"/>
      <c r="CM46" s="128"/>
      <c r="CN46" s="128"/>
      <c r="CO46" s="128"/>
    </row>
    <row r="47" spans="1:93" ht="17.25" x14ac:dyDescent="0.25">
      <c r="A47" s="11">
        <v>2009</v>
      </c>
      <c r="B47" s="14">
        <v>1.1399999999999999</v>
      </c>
      <c r="C47" s="118">
        <v>1.5598047603088461</v>
      </c>
      <c r="E47" s="178">
        <v>1.6762007099999996</v>
      </c>
      <c r="F47" s="137">
        <v>1.5598047603088461</v>
      </c>
      <c r="G47" s="118">
        <v>1.3321090505644781</v>
      </c>
      <c r="H47" s="137"/>
      <c r="I47" s="178">
        <v>1.3405211141060198</v>
      </c>
      <c r="J47" s="137">
        <v>1.8053825822650982</v>
      </c>
      <c r="K47" s="118">
        <v>1.6264868878585919</v>
      </c>
      <c r="L47" s="137"/>
      <c r="M47" s="137"/>
      <c r="N47" s="137"/>
      <c r="O47" s="137"/>
      <c r="P47" s="407" t="s">
        <v>180</v>
      </c>
      <c r="Q47" s="278">
        <v>54</v>
      </c>
      <c r="R47" s="131" t="s">
        <v>638</v>
      </c>
      <c r="S47" s="118">
        <v>10</v>
      </c>
      <c r="T47" s="205">
        <v>4.4999999999999997E-3</v>
      </c>
      <c r="U47" s="399"/>
      <c r="Z47" s="31"/>
      <c r="AA47">
        <v>217</v>
      </c>
      <c r="AB47" s="249">
        <f>IFERROR(AVERAGEIF(MASTER_DATA_NORMALIZED!L67:XFD67,"&gt;0"),0)</f>
        <v>0</v>
      </c>
      <c r="AC47" s="31" cm="1">
        <f t="array" ref="AC47:BY47">_xlfn._xlws.FILTER(MASTER_DATA_NORMALIZED!H67:XFD67,(MASTER_DATA_NORMALIZED!$H$22:$XFD$22=MASTER_DATA_NORMALIZED!$L$22))</f>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t="e">
        <v>#N/A</v>
      </c>
      <c r="BB47" s="128">
        <v>0</v>
      </c>
      <c r="BC47" s="128">
        <v>0</v>
      </c>
      <c r="BD47" s="128">
        <v>0</v>
      </c>
      <c r="BE47" s="128">
        <v>0</v>
      </c>
      <c r="BF47" s="128">
        <v>0</v>
      </c>
      <c r="BG47" s="128">
        <v>0</v>
      </c>
      <c r="BH47" s="128" t="e">
        <v>#VALUE!</v>
      </c>
      <c r="BI47" s="128">
        <v>0</v>
      </c>
      <c r="BJ47" s="128">
        <v>0</v>
      </c>
      <c r="BK47" s="128">
        <v>0</v>
      </c>
      <c r="BL47" s="128">
        <v>0</v>
      </c>
      <c r="BM47" s="128">
        <v>0</v>
      </c>
      <c r="BN47" s="128">
        <v>0</v>
      </c>
      <c r="BO47" s="128">
        <v>0</v>
      </c>
      <c r="BP47" s="128">
        <v>0</v>
      </c>
      <c r="BQ47" s="128">
        <v>0</v>
      </c>
      <c r="BR47" s="128">
        <v>0</v>
      </c>
      <c r="BS47" s="128">
        <v>0</v>
      </c>
      <c r="BT47" s="128">
        <v>0</v>
      </c>
      <c r="BU47" s="128">
        <v>0</v>
      </c>
      <c r="BV47" s="128">
        <v>0</v>
      </c>
      <c r="BW47" s="128">
        <v>0</v>
      </c>
      <c r="BX47" s="128">
        <v>0</v>
      </c>
      <c r="BY47" s="639">
        <v>0</v>
      </c>
      <c r="BZ47" s="128"/>
      <c r="CA47" s="128"/>
      <c r="CB47" s="128"/>
      <c r="CC47" s="128"/>
      <c r="CD47" s="128"/>
      <c r="CE47" s="128"/>
      <c r="CF47" s="128"/>
      <c r="CG47" s="128"/>
      <c r="CH47" s="128"/>
      <c r="CI47" s="128"/>
      <c r="CJ47" s="128"/>
      <c r="CK47" s="128"/>
      <c r="CL47" s="128"/>
      <c r="CM47" s="128"/>
      <c r="CN47" s="128"/>
      <c r="CO47" s="128"/>
    </row>
    <row r="48" spans="1:93" ht="17.25" x14ac:dyDescent="0.25">
      <c r="A48" s="11">
        <v>2010</v>
      </c>
      <c r="B48" s="14">
        <v>1.1299999999999999</v>
      </c>
      <c r="C48" s="118">
        <v>1.5559920987076838</v>
      </c>
      <c r="E48" s="178">
        <v>1.6614971949999997</v>
      </c>
      <c r="F48" s="137">
        <v>1.5559920987076838</v>
      </c>
      <c r="G48" s="118">
        <v>1.3161578069475668</v>
      </c>
      <c r="H48" s="137"/>
      <c r="I48" s="178">
        <v>1.326222222222222</v>
      </c>
      <c r="J48" s="137">
        <v>1.7559550128534702</v>
      </c>
      <c r="K48" s="118">
        <v>1.6365642539543699</v>
      </c>
      <c r="L48" s="137"/>
      <c r="M48" s="137"/>
      <c r="N48" s="137"/>
      <c r="O48" s="137"/>
      <c r="P48" s="437" t="s">
        <v>238</v>
      </c>
      <c r="Q48" s="278">
        <v>55</v>
      </c>
      <c r="R48" s="131" t="s">
        <v>638</v>
      </c>
      <c r="S48" s="118">
        <f>VLOOKUP(Q48,$AA$3:$AB$220,2,FALSE)</f>
        <v>0</v>
      </c>
      <c r="Z48" s="31"/>
      <c r="AA48">
        <v>217.1</v>
      </c>
      <c r="AB48" s="249">
        <f>IFERROR(AVERAGEIF(MASTER_DATA_NORMALIZED!L68:XFD68,"&gt;0"),0)</f>
        <v>0</v>
      </c>
      <c r="AC48" s="31" cm="1">
        <f t="array" ref="AC48:BY48">_xlfn._xlws.FILTER(MASTER_DATA_NORMALIZED!H68:XFD68,(MASTER_DATA_NORMALIZED!$H$22:$XFD$22=MASTER_DATA_NORMALIZED!$L$22))</f>
        <v>0</v>
      </c>
      <c r="AD48" s="128">
        <v>0</v>
      </c>
      <c r="AE48" s="128">
        <v>0</v>
      </c>
      <c r="AF48" s="128">
        <v>0</v>
      </c>
      <c r="AG48" s="128">
        <v>0</v>
      </c>
      <c r="AH48" s="128">
        <v>0</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t="e">
        <v>#N/A</v>
      </c>
      <c r="BB48" s="128">
        <v>0</v>
      </c>
      <c r="BC48" s="128">
        <v>0</v>
      </c>
      <c r="BD48" s="128">
        <v>0</v>
      </c>
      <c r="BE48" s="128">
        <v>0</v>
      </c>
      <c r="BF48" s="128">
        <v>0</v>
      </c>
      <c r="BG48" s="128">
        <v>0</v>
      </c>
      <c r="BH48" s="128" t="e">
        <v>#VALUE!</v>
      </c>
      <c r="BI48" s="128">
        <v>0</v>
      </c>
      <c r="BJ48" s="128">
        <v>0</v>
      </c>
      <c r="BK48" s="128">
        <v>0</v>
      </c>
      <c r="BL48" s="128">
        <v>0</v>
      </c>
      <c r="BM48" s="128">
        <v>0</v>
      </c>
      <c r="BN48" s="128">
        <v>0</v>
      </c>
      <c r="BO48" s="128">
        <v>0</v>
      </c>
      <c r="BP48" s="128">
        <v>0</v>
      </c>
      <c r="BQ48" s="128">
        <v>0</v>
      </c>
      <c r="BR48" s="128">
        <v>0</v>
      </c>
      <c r="BS48" s="128">
        <v>0</v>
      </c>
      <c r="BT48" s="128">
        <v>0</v>
      </c>
      <c r="BU48" s="128">
        <v>0</v>
      </c>
      <c r="BV48" s="128">
        <v>0</v>
      </c>
      <c r="BW48" s="128">
        <v>0</v>
      </c>
      <c r="BX48" s="128">
        <v>0</v>
      </c>
      <c r="BY48" s="639">
        <v>0</v>
      </c>
      <c r="BZ48" s="128"/>
      <c r="CA48" s="128"/>
      <c r="CB48" s="128"/>
      <c r="CC48" s="128"/>
      <c r="CD48" s="128"/>
      <c r="CE48" s="128"/>
      <c r="CF48" s="128"/>
      <c r="CG48" s="128"/>
      <c r="CH48" s="128"/>
      <c r="CI48" s="128"/>
      <c r="CJ48" s="128"/>
      <c r="CK48" s="128"/>
      <c r="CL48" s="128"/>
      <c r="CM48" s="128"/>
      <c r="CN48" s="128"/>
      <c r="CO48" s="128"/>
    </row>
    <row r="49" spans="1:93" ht="17.25" x14ac:dyDescent="0.25">
      <c r="A49" s="11">
        <v>2011</v>
      </c>
      <c r="B49" s="14">
        <v>1.1100000000000001</v>
      </c>
      <c r="C49" s="118">
        <v>1.5072554568196816</v>
      </c>
      <c r="E49" s="178">
        <v>1.6320901649999999</v>
      </c>
      <c r="F49" s="137">
        <v>1.5072554568196816</v>
      </c>
      <c r="G49" s="118">
        <v>1.2895442359249329</v>
      </c>
      <c r="H49" s="137"/>
      <c r="I49" s="178">
        <v>1.3122251539138081</v>
      </c>
      <c r="J49" s="137">
        <v>1.6981143567433188</v>
      </c>
      <c r="K49" s="118">
        <v>1.5690841428471594</v>
      </c>
      <c r="L49" s="137"/>
      <c r="M49" s="137"/>
      <c r="N49" s="137"/>
      <c r="O49" s="137"/>
      <c r="P49" s="437" t="s">
        <v>184</v>
      </c>
      <c r="Q49" s="278">
        <v>56</v>
      </c>
      <c r="R49" s="131" t="s">
        <v>624</v>
      </c>
      <c r="S49" s="118">
        <f>VLOOKUP(Q49,$AA$3:$AB$220,2,FALSE)</f>
        <v>0</v>
      </c>
      <c r="T49" s="131"/>
      <c r="U49" s="131"/>
      <c r="Z49" s="31"/>
      <c r="AA49">
        <v>217.2</v>
      </c>
      <c r="AB49" s="249">
        <f>IFERROR(AVERAGEIF(MASTER_DATA_NORMALIZED!L69:XFD69,"&gt;0"),0)</f>
        <v>0</v>
      </c>
      <c r="AC49" s="31" cm="1">
        <f t="array" ref="AC49:BY49">_xlfn._xlws.FILTER(MASTER_DATA_NORMALIZED!H69:XFD69,(MASTER_DATA_NORMALIZED!$H$22:$XFD$22=MASTER_DATA_NORMALIZED!$L$22))</f>
        <v>0</v>
      </c>
      <c r="AD49" s="128">
        <v>0</v>
      </c>
      <c r="AE49" s="128">
        <v>0</v>
      </c>
      <c r="AF49" s="128">
        <v>0</v>
      </c>
      <c r="AG49" s="128">
        <v>0</v>
      </c>
      <c r="AH49" s="128">
        <v>0</v>
      </c>
      <c r="AI49" s="128">
        <v>0</v>
      </c>
      <c r="AJ49" s="128">
        <v>0</v>
      </c>
      <c r="AK49" s="128">
        <v>0</v>
      </c>
      <c r="AL49" s="128">
        <v>0</v>
      </c>
      <c r="AM49" s="128">
        <v>0</v>
      </c>
      <c r="AN49" s="128">
        <v>0</v>
      </c>
      <c r="AO49" s="128">
        <v>0</v>
      </c>
      <c r="AP49" s="128">
        <v>0</v>
      </c>
      <c r="AQ49" s="128">
        <v>0</v>
      </c>
      <c r="AR49" s="128">
        <v>0</v>
      </c>
      <c r="AS49" s="128">
        <v>0</v>
      </c>
      <c r="AT49" s="128">
        <v>0</v>
      </c>
      <c r="AU49" s="128">
        <v>0</v>
      </c>
      <c r="AV49" s="128">
        <v>0</v>
      </c>
      <c r="AW49" s="128">
        <v>0</v>
      </c>
      <c r="AX49" s="128">
        <v>0</v>
      </c>
      <c r="AY49" s="128">
        <v>0</v>
      </c>
      <c r="AZ49" s="128">
        <v>0</v>
      </c>
      <c r="BA49" s="128" t="e">
        <v>#N/A</v>
      </c>
      <c r="BB49" s="128">
        <v>0</v>
      </c>
      <c r="BC49" s="128">
        <v>0</v>
      </c>
      <c r="BD49" s="128">
        <v>0</v>
      </c>
      <c r="BE49" s="128">
        <v>0</v>
      </c>
      <c r="BF49" s="128">
        <v>0</v>
      </c>
      <c r="BG49" s="128">
        <v>0</v>
      </c>
      <c r="BH49" s="128" t="e">
        <v>#VALUE!</v>
      </c>
      <c r="BI49" s="128">
        <v>0</v>
      </c>
      <c r="BJ49" s="128">
        <v>0</v>
      </c>
      <c r="BK49" s="128">
        <v>0</v>
      </c>
      <c r="BL49" s="128">
        <v>0</v>
      </c>
      <c r="BM49" s="128">
        <v>0</v>
      </c>
      <c r="BN49" s="128">
        <v>0</v>
      </c>
      <c r="BO49" s="128">
        <v>0</v>
      </c>
      <c r="BP49" s="128">
        <v>0</v>
      </c>
      <c r="BQ49" s="128">
        <v>0</v>
      </c>
      <c r="BR49" s="128">
        <v>0</v>
      </c>
      <c r="BS49" s="128">
        <v>0</v>
      </c>
      <c r="BT49" s="128">
        <v>0</v>
      </c>
      <c r="BU49" s="128">
        <v>0</v>
      </c>
      <c r="BV49" s="128">
        <v>0</v>
      </c>
      <c r="BW49" s="128">
        <v>0</v>
      </c>
      <c r="BX49" s="128">
        <v>0</v>
      </c>
      <c r="BY49" s="639">
        <v>0</v>
      </c>
      <c r="BZ49" s="128"/>
      <c r="CA49" s="128"/>
      <c r="CB49" s="128"/>
      <c r="CC49" s="128"/>
      <c r="CD49" s="128"/>
      <c r="CE49" s="128"/>
      <c r="CF49" s="128"/>
      <c r="CG49" s="128"/>
      <c r="CH49" s="128"/>
      <c r="CI49" s="128"/>
      <c r="CJ49" s="128"/>
      <c r="CK49" s="128"/>
      <c r="CL49" s="128"/>
      <c r="CM49" s="128"/>
      <c r="CN49" s="128"/>
      <c r="CO49" s="128"/>
    </row>
    <row r="50" spans="1:93" ht="17.25" x14ac:dyDescent="0.25">
      <c r="A50" s="11">
        <v>2012</v>
      </c>
      <c r="B50" s="14">
        <v>1.06</v>
      </c>
      <c r="C50" s="118">
        <v>1.4370188083968622</v>
      </c>
      <c r="E50" s="178">
        <v>1.55857259</v>
      </c>
      <c r="F50" s="137">
        <v>1.4370188083968622</v>
      </c>
      <c r="G50" s="118">
        <v>1.2659456878095372</v>
      </c>
      <c r="H50" s="137"/>
      <c r="I50" s="178">
        <v>1.2917748917748919</v>
      </c>
      <c r="J50" s="137">
        <v>1.6593380298797524</v>
      </c>
      <c r="K50" s="118">
        <v>1.4669252882950574</v>
      </c>
      <c r="L50" s="137"/>
      <c r="M50" s="137"/>
      <c r="N50" s="137"/>
      <c r="O50" s="137"/>
      <c r="P50" s="407" t="s">
        <v>186</v>
      </c>
      <c r="Q50" s="278">
        <v>57</v>
      </c>
      <c r="R50" s="131" t="s">
        <v>624</v>
      </c>
      <c r="S50" s="118">
        <v>0</v>
      </c>
      <c r="U50" s="131"/>
      <c r="Z50" s="31"/>
      <c r="AA50">
        <v>217.3</v>
      </c>
      <c r="AB50" s="249">
        <f>IFERROR(AVERAGEIF(MASTER_DATA_NORMALIZED!L70:XFD70,"&gt;0"),0)</f>
        <v>0</v>
      </c>
      <c r="AC50" s="31" cm="1">
        <f t="array" ref="AC50:BY50">_xlfn._xlws.FILTER(MASTER_DATA_NORMALIZED!H70:XFD70,(MASTER_DATA_NORMALIZED!$H$22:$XFD$22=MASTER_DATA_NORMALIZED!$L$22))</f>
        <v>0</v>
      </c>
      <c r="AD50" s="128">
        <v>0</v>
      </c>
      <c r="AE50" s="128">
        <v>0</v>
      </c>
      <c r="AF50" s="128">
        <v>0</v>
      </c>
      <c r="AG50" s="128">
        <v>0</v>
      </c>
      <c r="AH50" s="128">
        <v>0</v>
      </c>
      <c r="AI50" s="128">
        <v>0</v>
      </c>
      <c r="AJ50" s="128">
        <v>0</v>
      </c>
      <c r="AK50" s="128">
        <v>0</v>
      </c>
      <c r="AL50" s="128">
        <v>0</v>
      </c>
      <c r="AM50" s="128">
        <v>0</v>
      </c>
      <c r="AN50" s="128">
        <v>0</v>
      </c>
      <c r="AO50" s="128">
        <v>0</v>
      </c>
      <c r="AP50" s="128">
        <v>0</v>
      </c>
      <c r="AQ50" s="128">
        <v>0</v>
      </c>
      <c r="AR50" s="128">
        <v>0</v>
      </c>
      <c r="AS50" s="128">
        <v>0</v>
      </c>
      <c r="AT50" s="128">
        <v>0</v>
      </c>
      <c r="AU50" s="128">
        <v>0</v>
      </c>
      <c r="AV50" s="128">
        <v>0</v>
      </c>
      <c r="AW50" s="128">
        <v>0</v>
      </c>
      <c r="AX50" s="128">
        <v>0</v>
      </c>
      <c r="AY50" s="128">
        <v>0</v>
      </c>
      <c r="AZ50" s="128">
        <v>0</v>
      </c>
      <c r="BA50" s="128" t="e">
        <v>#N/A</v>
      </c>
      <c r="BB50" s="128">
        <v>0</v>
      </c>
      <c r="BC50" s="128">
        <v>0</v>
      </c>
      <c r="BD50" s="128">
        <v>0</v>
      </c>
      <c r="BE50" s="128">
        <v>0</v>
      </c>
      <c r="BF50" s="128">
        <v>0</v>
      </c>
      <c r="BG50" s="128">
        <v>0</v>
      </c>
      <c r="BH50" s="128" t="e">
        <v>#VALUE!</v>
      </c>
      <c r="BI50" s="128">
        <v>0</v>
      </c>
      <c r="BJ50" s="128">
        <v>0</v>
      </c>
      <c r="BK50" s="128">
        <v>0</v>
      </c>
      <c r="BL50" s="128">
        <v>0</v>
      </c>
      <c r="BM50" s="128">
        <v>0</v>
      </c>
      <c r="BN50" s="128">
        <v>0</v>
      </c>
      <c r="BO50" s="128">
        <v>0</v>
      </c>
      <c r="BP50" s="128">
        <v>0</v>
      </c>
      <c r="BQ50" s="128">
        <v>0</v>
      </c>
      <c r="BR50" s="128">
        <v>0</v>
      </c>
      <c r="BS50" s="128">
        <v>0</v>
      </c>
      <c r="BT50" s="128">
        <v>0</v>
      </c>
      <c r="BU50" s="128">
        <v>0</v>
      </c>
      <c r="BV50" s="128">
        <v>0</v>
      </c>
      <c r="BW50" s="128">
        <v>0</v>
      </c>
      <c r="BX50" s="128">
        <v>0</v>
      </c>
      <c r="BY50" s="639">
        <v>0</v>
      </c>
      <c r="BZ50" s="128"/>
      <c r="CA50" s="128"/>
      <c r="CB50" s="128"/>
      <c r="CC50" s="128"/>
      <c r="CD50" s="128"/>
      <c r="CE50" s="128"/>
      <c r="CF50" s="128"/>
      <c r="CG50" s="128"/>
      <c r="CH50" s="128"/>
      <c r="CI50" s="128"/>
      <c r="CJ50" s="128"/>
      <c r="CK50" s="128"/>
      <c r="CL50" s="128"/>
      <c r="CM50" s="128"/>
      <c r="CN50" s="128"/>
      <c r="CO50" s="128"/>
    </row>
    <row r="51" spans="1:93" ht="18" thickBot="1" x14ac:dyDescent="0.3">
      <c r="A51" s="11">
        <v>2013</v>
      </c>
      <c r="B51" s="14">
        <v>1.07</v>
      </c>
      <c r="C51" s="118">
        <v>1.3950537190493197</v>
      </c>
      <c r="E51" s="178">
        <v>1.5732761049999999</v>
      </c>
      <c r="F51" s="137">
        <v>1.3950537190493197</v>
      </c>
      <c r="G51" s="118">
        <v>1.2447892072419533</v>
      </c>
      <c r="H51" s="137"/>
      <c r="I51" s="178">
        <v>1.2654792196776929</v>
      </c>
      <c r="J51" s="137">
        <v>1.6319830366742323</v>
      </c>
      <c r="K51" s="118">
        <v>1.4150138652549318</v>
      </c>
      <c r="L51" s="137"/>
      <c r="M51" s="137"/>
      <c r="N51" s="137"/>
      <c r="O51" s="137"/>
      <c r="P51" s="407" t="s">
        <v>239</v>
      </c>
      <c r="Q51" s="281">
        <v>59</v>
      </c>
      <c r="R51" s="282" t="s">
        <v>624</v>
      </c>
      <c r="S51" s="120">
        <f>VLOOKUP(Q51,$AA$3:$AB$220,2,FALSE)</f>
        <v>199.44245540945963</v>
      </c>
      <c r="T51" s="200">
        <v>10</v>
      </c>
      <c r="U51" s="131"/>
      <c r="Z51" s="31"/>
      <c r="AA51">
        <v>217.4</v>
      </c>
      <c r="AB51" s="249">
        <f>IFERROR(AVERAGEIF(MASTER_DATA_NORMALIZED!L71:XFD71,"&gt;0"),0)</f>
        <v>0</v>
      </c>
      <c r="AC51" s="31" cm="1">
        <f t="array" ref="AC51:BY51">_xlfn._xlws.FILTER(MASTER_DATA_NORMALIZED!H71:XFD71,(MASTER_DATA_NORMALIZED!$H$22:$XFD$22=MASTER_DATA_NORMALIZED!$L$22))</f>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t="e">
        <v>#N/A</v>
      </c>
      <c r="BB51" s="128">
        <v>0</v>
      </c>
      <c r="BC51" s="128">
        <v>0</v>
      </c>
      <c r="BD51" s="128">
        <v>0</v>
      </c>
      <c r="BE51" s="128">
        <v>0</v>
      </c>
      <c r="BF51" s="128">
        <v>0</v>
      </c>
      <c r="BG51" s="128">
        <v>0</v>
      </c>
      <c r="BH51" s="128" t="e">
        <v>#VALUE!</v>
      </c>
      <c r="BI51" s="128">
        <v>0</v>
      </c>
      <c r="BJ51" s="128">
        <v>0</v>
      </c>
      <c r="BK51" s="128">
        <v>0</v>
      </c>
      <c r="BL51" s="128">
        <v>0</v>
      </c>
      <c r="BM51" s="128">
        <v>0</v>
      </c>
      <c r="BN51" s="128">
        <v>0</v>
      </c>
      <c r="BO51" s="128">
        <v>0</v>
      </c>
      <c r="BP51" s="128">
        <v>0</v>
      </c>
      <c r="BQ51" s="128">
        <v>0</v>
      </c>
      <c r="BR51" s="128">
        <v>0</v>
      </c>
      <c r="BS51" s="128">
        <v>0</v>
      </c>
      <c r="BT51" s="128">
        <v>0</v>
      </c>
      <c r="BU51" s="128">
        <v>0</v>
      </c>
      <c r="BV51" s="128">
        <v>0</v>
      </c>
      <c r="BW51" s="128">
        <v>0</v>
      </c>
      <c r="BX51" s="128">
        <v>0</v>
      </c>
      <c r="BY51" s="639">
        <v>0</v>
      </c>
      <c r="BZ51" s="128"/>
      <c r="CA51" s="128"/>
      <c r="CB51" s="128"/>
      <c r="CC51" s="128"/>
      <c r="CD51" s="128"/>
      <c r="CE51" s="128"/>
      <c r="CF51" s="128"/>
      <c r="CG51" s="128"/>
      <c r="CH51" s="128"/>
      <c r="CI51" s="128"/>
      <c r="CJ51" s="128"/>
      <c r="CK51" s="128"/>
      <c r="CL51" s="128"/>
      <c r="CM51" s="128"/>
      <c r="CN51" s="128"/>
      <c r="CO51" s="128"/>
    </row>
    <row r="52" spans="1:93" ht="17.25" x14ac:dyDescent="0.25">
      <c r="A52" s="11">
        <v>2014</v>
      </c>
      <c r="B52" s="14">
        <v>1.05</v>
      </c>
      <c r="C52" s="118">
        <v>1.353886166512269</v>
      </c>
      <c r="E52" s="178">
        <v>1.5438690749999999</v>
      </c>
      <c r="F52" s="137">
        <v>1.353886166512269</v>
      </c>
      <c r="G52" s="118">
        <v>1.2234964969688797</v>
      </c>
      <c r="H52" s="137"/>
      <c r="I52" s="178">
        <v>1.2474916387959867</v>
      </c>
      <c r="J52" s="137">
        <v>1.5926008393564934</v>
      </c>
      <c r="K52" s="118">
        <v>1.3622974940840968</v>
      </c>
      <c r="L52" s="137"/>
      <c r="M52" s="137"/>
      <c r="N52" s="137"/>
      <c r="O52" s="51"/>
      <c r="P52" s="37"/>
      <c r="Q52" s="122"/>
      <c r="R52" s="131"/>
      <c r="S52" s="137"/>
      <c r="T52" s="137"/>
      <c r="U52" s="131"/>
      <c r="V52" s="131"/>
      <c r="Z52" s="31"/>
      <c r="AA52">
        <v>22</v>
      </c>
      <c r="AB52" s="249">
        <f>IFERROR(AVERAGEIF(MASTER_DATA_NORMALIZED!L72:XFD72,"&gt;0"),0)</f>
        <v>1370.9040985706638</v>
      </c>
      <c r="AC52" s="31" cm="1">
        <f t="array" ref="AC52:BY52">_xlfn._xlws.FILTER(MASTER_DATA_NORMALIZED!H72:XFD72,(MASTER_DATA_NORMALIZED!$H$22:$XFD$22=MASTER_DATA_NORMALIZED!$L$22))</f>
        <v>1195.9983404133236</v>
      </c>
      <c r="AD52" s="128">
        <v>879.7201448647013</v>
      </c>
      <c r="AE52" s="128">
        <v>1665.2719860948534</v>
      </c>
      <c r="AF52" s="128">
        <v>1240.8912977051309</v>
      </c>
      <c r="AG52" s="128">
        <v>1445.2922644910504</v>
      </c>
      <c r="AH52" s="128">
        <v>1065.1374091889493</v>
      </c>
      <c r="AI52" s="128">
        <v>2078.7251732506184</v>
      </c>
      <c r="AJ52" s="128">
        <v>1551.5539637870904</v>
      </c>
      <c r="AK52" s="128">
        <v>1484.7325175108424</v>
      </c>
      <c r="AL52" s="128">
        <v>855.0210606677224</v>
      </c>
      <c r="AM52" s="128">
        <v>3836.0404343470791</v>
      </c>
      <c r="AN52" s="128">
        <v>1825.5855079121641</v>
      </c>
      <c r="AO52" s="128">
        <v>4456.6734822448852</v>
      </c>
      <c r="AP52" s="128">
        <v>2042.6420126955727</v>
      </c>
      <c r="AQ52" s="128">
        <v>1033.8792764532286</v>
      </c>
      <c r="AR52" s="128">
        <v>845.33437290667382</v>
      </c>
      <c r="AS52" s="128">
        <v>1108.7294512012857</v>
      </c>
      <c r="AT52" s="128">
        <v>324.84098120253498</v>
      </c>
      <c r="AU52" s="128">
        <v>980.15707578481215</v>
      </c>
      <c r="AV52" s="128">
        <v>1652.4717004389386</v>
      </c>
      <c r="AW52" s="128">
        <v>3868.2781536658122</v>
      </c>
      <c r="AX52" s="128">
        <v>4607.8823150874805</v>
      </c>
      <c r="AY52" s="128">
        <v>556.26038445175925</v>
      </c>
      <c r="AZ52" s="128">
        <v>626.97538231775047</v>
      </c>
      <c r="BA52" s="128" t="e">
        <v>#N/A</v>
      </c>
      <c r="BB52" s="128">
        <v>595.53696212939849</v>
      </c>
      <c r="BC52" s="128">
        <v>516.5794433887562</v>
      </c>
      <c r="BD52" s="128">
        <v>460.43086931116147</v>
      </c>
      <c r="BE52" s="128">
        <v>437.59707738241286</v>
      </c>
      <c r="BF52" s="128">
        <v>418.75837919041021</v>
      </c>
      <c r="BG52" s="128">
        <v>413.31774384215367</v>
      </c>
      <c r="BH52" s="128" t="e">
        <v>#VALUE!</v>
      </c>
      <c r="BI52" s="128">
        <v>1597.8122237280941</v>
      </c>
      <c r="BJ52" s="128">
        <v>1866.597328916027</v>
      </c>
      <c r="BK52" s="128">
        <v>821.96358487096722</v>
      </c>
      <c r="BL52" s="128">
        <v>821.96358487096722</v>
      </c>
      <c r="BM52" s="128">
        <v>438.6575885749707</v>
      </c>
      <c r="BN52" s="128">
        <v>387.83460140488478</v>
      </c>
      <c r="BO52" s="128">
        <v>350.05383192432879</v>
      </c>
      <c r="BP52" s="128">
        <v>661.69753497347779</v>
      </c>
      <c r="BQ52" s="128">
        <v>1762.1128658220414</v>
      </c>
      <c r="BR52" s="128">
        <v>1557.0414737490596</v>
      </c>
      <c r="BS52" s="128">
        <v>1423.4967390572106</v>
      </c>
      <c r="BT52" s="128">
        <v>1401.5575912308734</v>
      </c>
      <c r="BU52" s="128">
        <v>1656.8874491932447</v>
      </c>
      <c r="BV52" s="128">
        <v>1528.4441825702722</v>
      </c>
      <c r="BW52" s="128">
        <v>1508.3558545192147</v>
      </c>
      <c r="BX52" s="128">
        <v>1340.4073754437586</v>
      </c>
      <c r="BY52" s="639">
        <v>1237.2936580432545</v>
      </c>
      <c r="BZ52" s="128"/>
      <c r="CA52" s="128"/>
      <c r="CB52" s="128"/>
      <c r="CC52" s="128"/>
      <c r="CD52" s="128"/>
      <c r="CE52" s="128"/>
      <c r="CF52" s="128"/>
      <c r="CG52" s="128"/>
      <c r="CH52" s="128"/>
      <c r="CI52" s="128"/>
      <c r="CJ52" s="128"/>
      <c r="CK52" s="128"/>
      <c r="CL52" s="128"/>
      <c r="CM52" s="128"/>
      <c r="CN52" s="128"/>
      <c r="CO52" s="128"/>
    </row>
    <row r="53" spans="1:93" x14ac:dyDescent="0.25">
      <c r="A53" s="11">
        <v>2015</v>
      </c>
      <c r="B53" s="14">
        <v>1.03</v>
      </c>
      <c r="C53" s="118">
        <v>1.3232994868338517</v>
      </c>
      <c r="E53" s="178">
        <v>1.5144620449999999</v>
      </c>
      <c r="F53" s="137">
        <v>1.3232994868338517</v>
      </c>
      <c r="G53" s="118">
        <v>1.2122063001916468</v>
      </c>
      <c r="H53" s="137"/>
      <c r="I53" s="178">
        <v>1.2219492219492218</v>
      </c>
      <c r="J53" s="137">
        <v>1.5993752195121951</v>
      </c>
      <c r="K53" s="118">
        <v>1.3244079044388732</v>
      </c>
      <c r="L53" s="137"/>
      <c r="M53" s="137"/>
      <c r="N53" s="137"/>
      <c r="O53" s="137"/>
      <c r="P53" s="131"/>
      <c r="Q53" s="49"/>
      <c r="R53" s="131"/>
      <c r="S53" s="131"/>
      <c r="T53" s="131"/>
      <c r="U53" s="131"/>
      <c r="V53" s="131"/>
      <c r="Z53" s="31"/>
      <c r="AA53">
        <v>221</v>
      </c>
      <c r="AB53" s="249">
        <f>IFERROR(AVERAGEIF(MASTER_DATA_NORMALIZED!L73:XFD73,"&gt;0"),0)</f>
        <v>614.85630708746339</v>
      </c>
      <c r="AC53" s="31" cm="1">
        <f t="array" ref="AC53:BY53">_xlfn._xlws.FILTER(MASTER_DATA_NORMALIZED!H73:XFD73,(MASTER_DATA_NORMALIZED!$H$22:$XFD$22=MASTER_DATA_NORMALIZED!$L$22))</f>
        <v>706.85244903106206</v>
      </c>
      <c r="AD53" s="128">
        <v>509.27066795723835</v>
      </c>
      <c r="AE53" s="128">
        <v>871.21479405862419</v>
      </c>
      <c r="AF53" s="128">
        <v>627.29407989538061</v>
      </c>
      <c r="AG53" s="128">
        <v>822.70190101655612</v>
      </c>
      <c r="AH53" s="128">
        <v>593.13002661439282</v>
      </c>
      <c r="AI53" s="128">
        <v>1063.6156484471844</v>
      </c>
      <c r="AJ53" s="128">
        <v>765.8974258278696</v>
      </c>
      <c r="AK53" s="128">
        <v>0</v>
      </c>
      <c r="AL53" s="128">
        <v>0</v>
      </c>
      <c r="AM53" s="128">
        <v>0</v>
      </c>
      <c r="AN53" s="128">
        <v>0</v>
      </c>
      <c r="AO53" s="128">
        <v>0</v>
      </c>
      <c r="AP53" s="128">
        <v>0</v>
      </c>
      <c r="AQ53" s="128">
        <v>531.47664264334185</v>
      </c>
      <c r="AR53" s="128">
        <v>529.59415635457401</v>
      </c>
      <c r="AS53" s="128">
        <v>750.66826647581934</v>
      </c>
      <c r="AT53" s="128">
        <v>28.743750430040816</v>
      </c>
      <c r="AU53" s="128">
        <v>697.66973743937183</v>
      </c>
      <c r="AV53" s="128">
        <v>0</v>
      </c>
      <c r="AW53" s="128">
        <v>0</v>
      </c>
      <c r="AX53" s="128">
        <v>0</v>
      </c>
      <c r="AY53" s="128">
        <v>295.72581024757693</v>
      </c>
      <c r="AZ53" s="128">
        <v>314.91595231826841</v>
      </c>
      <c r="BA53" s="128" t="e">
        <v>#N/A</v>
      </c>
      <c r="BB53" s="128">
        <v>0</v>
      </c>
      <c r="BC53" s="128">
        <v>0</v>
      </c>
      <c r="BD53" s="128">
        <v>0</v>
      </c>
      <c r="BE53" s="128">
        <v>0</v>
      </c>
      <c r="BF53" s="128">
        <v>0</v>
      </c>
      <c r="BG53" s="128">
        <v>0</v>
      </c>
      <c r="BH53" s="128" t="e">
        <v>#VALUE!</v>
      </c>
      <c r="BI53" s="128">
        <v>0</v>
      </c>
      <c r="BJ53" s="128">
        <v>864.29797836365856</v>
      </c>
      <c r="BK53" s="128">
        <v>198.36176154094119</v>
      </c>
      <c r="BL53" s="128">
        <v>198.36176154094119</v>
      </c>
      <c r="BM53" s="128">
        <v>231.35605915047393</v>
      </c>
      <c r="BN53" s="128">
        <v>200.09344377574098</v>
      </c>
      <c r="BO53" s="128">
        <v>180.12236326746444</v>
      </c>
      <c r="BP53" s="128">
        <v>360.24472653492887</v>
      </c>
      <c r="BQ53" s="128">
        <v>1073.4169562013922</v>
      </c>
      <c r="BR53" s="128">
        <v>956.92599645337452</v>
      </c>
      <c r="BS53" s="128">
        <v>877.74504027516934</v>
      </c>
      <c r="BT53" s="128">
        <v>528.41390140059912</v>
      </c>
      <c r="BU53" s="128">
        <v>895.47450429184653</v>
      </c>
      <c r="BV53" s="128">
        <v>832.31561696128585</v>
      </c>
      <c r="BW53" s="128">
        <v>935.25678404404994</v>
      </c>
      <c r="BX53" s="128">
        <v>839.40073690870906</v>
      </c>
      <c r="BY53" s="639">
        <v>779.98658024349152</v>
      </c>
      <c r="BZ53" s="128"/>
      <c r="CA53" s="128"/>
      <c r="CB53" s="128"/>
      <c r="CC53" s="128"/>
      <c r="CD53" s="128"/>
      <c r="CE53" s="128"/>
      <c r="CF53" s="128"/>
      <c r="CG53" s="128"/>
      <c r="CH53" s="128"/>
      <c r="CI53" s="128"/>
      <c r="CJ53" s="128"/>
      <c r="CK53" s="128"/>
      <c r="CL53" s="128"/>
      <c r="CM53" s="128"/>
      <c r="CN53" s="128"/>
      <c r="CO53" s="128"/>
    </row>
    <row r="54" spans="1:93" x14ac:dyDescent="0.25">
      <c r="A54" s="11">
        <v>2016</v>
      </c>
      <c r="B54" s="14">
        <v>1.02</v>
      </c>
      <c r="C54" s="118">
        <v>1.3031484296180256</v>
      </c>
      <c r="E54" s="178">
        <v>1.4997585299999998</v>
      </c>
      <c r="F54" s="137">
        <v>1.3031484296180256</v>
      </c>
      <c r="G54" s="118">
        <v>1.2008138419294008</v>
      </c>
      <c r="H54" s="137"/>
      <c r="I54" s="178">
        <v>1.1964715316760224</v>
      </c>
      <c r="J54" s="137">
        <v>1.5967580940507264</v>
      </c>
      <c r="K54" s="118">
        <v>1.3047434332868433</v>
      </c>
      <c r="L54" s="137"/>
      <c r="M54" s="137"/>
      <c r="N54" s="137"/>
      <c r="O54" s="137"/>
      <c r="P54" s="131"/>
      <c r="Q54" s="49"/>
      <c r="R54" s="131"/>
      <c r="S54" s="131"/>
      <c r="T54" s="131"/>
      <c r="U54" s="131"/>
      <c r="V54" s="131"/>
      <c r="Z54" s="31"/>
      <c r="AA54">
        <v>221.11</v>
      </c>
      <c r="AB54" s="249">
        <f>IFERROR(AVERAGEIF(MASTER_DATA_NORMALIZED!L74:XFD74,"&gt;0"),0)</f>
        <v>314.38725569402379</v>
      </c>
      <c r="AC54" s="31" cm="1">
        <f t="array" ref="AC54:BY54">_xlfn._xlws.FILTER(MASTER_DATA_NORMALIZED!H74:XFD74,(MASTER_DATA_NORMALIZED!$H$22:$XFD$22=MASTER_DATA_NORMALIZED!$L$22))</f>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t="e">
        <v>#N/A</v>
      </c>
      <c r="BB54" s="128">
        <v>0</v>
      </c>
      <c r="BC54" s="128">
        <v>0</v>
      </c>
      <c r="BD54" s="128">
        <v>0</v>
      </c>
      <c r="BE54" s="128">
        <v>0</v>
      </c>
      <c r="BF54" s="128">
        <v>0</v>
      </c>
      <c r="BG54" s="128">
        <v>0</v>
      </c>
      <c r="BH54" s="128" t="e">
        <v>#VALUE!</v>
      </c>
      <c r="BI54" s="128">
        <v>0</v>
      </c>
      <c r="BJ54" s="128">
        <v>54.351000922601493</v>
      </c>
      <c r="BK54" s="128">
        <v>0</v>
      </c>
      <c r="BL54" s="128">
        <v>0</v>
      </c>
      <c r="BM54" s="128">
        <v>113.73528872094019</v>
      </c>
      <c r="BN54" s="128">
        <v>100.98706755612895</v>
      </c>
      <c r="BO54" s="128">
        <v>91.005959410403534</v>
      </c>
      <c r="BP54" s="128">
        <v>182.013396190278</v>
      </c>
      <c r="BQ54" s="128">
        <v>519.57300700046619</v>
      </c>
      <c r="BR54" s="128">
        <v>481.71446884419402</v>
      </c>
      <c r="BS54" s="128">
        <v>458.13134988748055</v>
      </c>
      <c r="BT54" s="128">
        <v>52.21804277463653</v>
      </c>
      <c r="BU54" s="128">
        <v>486.8869253425139</v>
      </c>
      <c r="BV54" s="128">
        <v>466.28998358919159</v>
      </c>
      <c r="BW54" s="128">
        <v>493.5837552149062</v>
      </c>
      <c r="BX54" s="128">
        <v>460.43458197986894</v>
      </c>
      <c r="BY54" s="639">
        <v>440.49675228272292</v>
      </c>
      <c r="BZ54" s="128"/>
      <c r="CA54" s="128"/>
      <c r="CB54" s="128"/>
      <c r="CC54" s="128"/>
      <c r="CD54" s="128"/>
      <c r="CE54" s="128"/>
      <c r="CF54" s="128"/>
      <c r="CG54" s="128"/>
      <c r="CH54" s="128"/>
      <c r="CI54" s="128"/>
      <c r="CJ54" s="128"/>
      <c r="CK54" s="128"/>
      <c r="CL54" s="128"/>
      <c r="CM54" s="128"/>
      <c r="CN54" s="128"/>
      <c r="CO54" s="128"/>
    </row>
    <row r="55" spans="1:93" x14ac:dyDescent="0.25">
      <c r="A55" s="11">
        <v>2017</v>
      </c>
      <c r="B55" s="14">
        <v>1</v>
      </c>
      <c r="C55" s="118">
        <v>1.2709772523439118</v>
      </c>
      <c r="E55" s="178">
        <v>1.4703514999999998</v>
      </c>
      <c r="F55" s="137">
        <v>1.2709772523439118</v>
      </c>
      <c r="G55" s="118">
        <v>1.1797114855742787</v>
      </c>
      <c r="H55" s="137"/>
      <c r="I55" s="178">
        <v>1.1674491392801252</v>
      </c>
      <c r="J55" s="137">
        <v>1.540925292326202</v>
      </c>
      <c r="K55" s="118">
        <v>1.2744160635731516</v>
      </c>
      <c r="L55" s="137"/>
      <c r="M55" s="137"/>
      <c r="N55" s="137"/>
      <c r="O55" s="137"/>
      <c r="P55" s="131"/>
      <c r="Q55" s="49"/>
      <c r="R55" s="131"/>
      <c r="S55" s="131"/>
      <c r="T55" s="131"/>
      <c r="U55" s="131"/>
      <c r="V55" s="131"/>
      <c r="Z55" s="31"/>
      <c r="AA55">
        <v>221.12</v>
      </c>
      <c r="AB55" s="249">
        <f>IFERROR(AVERAGEIF(MASTER_DATA_NORMALIZED!L75:XFD75,"&gt;0"),0)</f>
        <v>457.07299052555538</v>
      </c>
      <c r="AC55" s="31" cm="1">
        <f t="array" ref="AC55:BY55">_xlfn._xlws.FILTER(MASTER_DATA_NORMALIZED!H75:XFD75,(MASTER_DATA_NORMALIZED!$H$22:$XFD$22=MASTER_DATA_NORMALIZED!$L$22))</f>
        <v>447.18103733267134</v>
      </c>
      <c r="AD55" s="128">
        <v>322.07756932709106</v>
      </c>
      <c r="AE55" s="128">
        <v>526.22594760597372</v>
      </c>
      <c r="AF55" s="128">
        <v>379.02978130173943</v>
      </c>
      <c r="AG55" s="128">
        <v>529.28740799504442</v>
      </c>
      <c r="AH55" s="128">
        <v>381.36750839319484</v>
      </c>
      <c r="AI55" s="128">
        <v>622.68547352085466</v>
      </c>
      <c r="AJ55" s="128">
        <v>448.72919872787412</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t="e">
        <v>#N/A</v>
      </c>
      <c r="BB55" s="128">
        <v>0</v>
      </c>
      <c r="BC55" s="128">
        <v>0</v>
      </c>
      <c r="BD55" s="128">
        <v>0</v>
      </c>
      <c r="BE55" s="128">
        <v>0</v>
      </c>
      <c r="BF55" s="128">
        <v>0</v>
      </c>
      <c r="BG55" s="128">
        <v>0</v>
      </c>
      <c r="BH55" s="128" t="e">
        <v>#VALUE!</v>
      </c>
      <c r="BI55" s="128">
        <v>0</v>
      </c>
      <c r="BJ55" s="128">
        <v>0</v>
      </c>
      <c r="BK55" s="128">
        <v>0</v>
      </c>
      <c r="BL55" s="128">
        <v>0</v>
      </c>
      <c r="BM55" s="128">
        <v>0</v>
      </c>
      <c r="BN55" s="128">
        <v>0</v>
      </c>
      <c r="BO55" s="128">
        <v>0</v>
      </c>
      <c r="BP55" s="128">
        <v>0</v>
      </c>
      <c r="BQ55" s="128">
        <v>0</v>
      </c>
      <c r="BR55" s="128">
        <v>0</v>
      </c>
      <c r="BS55" s="128">
        <v>0</v>
      </c>
      <c r="BT55" s="128">
        <v>0</v>
      </c>
      <c r="BU55" s="128">
        <v>0</v>
      </c>
      <c r="BV55" s="128">
        <v>0</v>
      </c>
      <c r="BW55" s="128">
        <v>0</v>
      </c>
      <c r="BX55" s="128">
        <v>0</v>
      </c>
      <c r="BY55" s="639">
        <v>0</v>
      </c>
      <c r="BZ55" s="128"/>
      <c r="CA55" s="128"/>
      <c r="CB55" s="128"/>
      <c r="CC55" s="128"/>
      <c r="CD55" s="128"/>
      <c r="CE55" s="128"/>
      <c r="CF55" s="128"/>
      <c r="CG55" s="128"/>
      <c r="CH55" s="128"/>
      <c r="CI55" s="128"/>
      <c r="CJ55" s="128"/>
      <c r="CK55" s="128"/>
      <c r="CL55" s="128"/>
      <c r="CM55" s="128"/>
      <c r="CN55" s="128"/>
      <c r="CO55" s="128"/>
    </row>
    <row r="56" spans="1:93" x14ac:dyDescent="0.25">
      <c r="A56" s="11">
        <v>2018</v>
      </c>
      <c r="B56" s="14">
        <v>0.95472876680835805</v>
      </c>
      <c r="C56" s="118">
        <v>1.2259430040843076</v>
      </c>
      <c r="E56" s="178">
        <v>1.4037868743698194</v>
      </c>
      <c r="F56" s="137">
        <v>1.2259430040843076</v>
      </c>
      <c r="G56" s="118">
        <v>1.1532685976570995</v>
      </c>
      <c r="H56" s="137"/>
      <c r="I56" s="178">
        <v>1.1363290175171363</v>
      </c>
      <c r="J56" s="137">
        <v>1.4487094379639449</v>
      </c>
      <c r="K56" s="118">
        <v>1.2293722280019712</v>
      </c>
      <c r="L56" s="137"/>
      <c r="M56" s="137"/>
      <c r="N56" s="137"/>
      <c r="O56" s="137"/>
      <c r="P56" s="131"/>
      <c r="Q56" s="49"/>
      <c r="R56" s="131"/>
      <c r="S56" s="131"/>
      <c r="T56" s="131"/>
      <c r="U56" s="131"/>
      <c r="V56" s="131"/>
      <c r="Z56" s="31"/>
      <c r="AA56">
        <v>221.13</v>
      </c>
      <c r="AB56" s="249">
        <f>IFERROR(AVERAGEIF(MASTER_DATA_NORMALIZED!L76:XFD76,"&gt;0"),0)</f>
        <v>240.56021472619867</v>
      </c>
      <c r="AC56" s="31" cm="1">
        <f t="array" ref="AC56:BY56">_xlfn._xlws.FILTER(MASTER_DATA_NORMALIZED!H76:XFD76,(MASTER_DATA_NORMALIZED!$H$22:$XFD$22=MASTER_DATA_NORMALIZED!$L$22))</f>
        <v>169.35816098584658</v>
      </c>
      <c r="AD56" s="128">
        <v>123.0761646760551</v>
      </c>
      <c r="AE56" s="128">
        <v>198.61143887491286</v>
      </c>
      <c r="AF56" s="128">
        <v>144.33744939477143</v>
      </c>
      <c r="AG56" s="128">
        <v>204.96214990643679</v>
      </c>
      <c r="AH56" s="128">
        <v>148.98988762340289</v>
      </c>
      <c r="AI56" s="128">
        <v>240.34308715246672</v>
      </c>
      <c r="AJ56" s="128">
        <v>174.7171551638628</v>
      </c>
      <c r="AK56" s="128">
        <v>0</v>
      </c>
      <c r="AL56" s="128">
        <v>0</v>
      </c>
      <c r="AM56" s="128">
        <v>0</v>
      </c>
      <c r="AN56" s="128">
        <v>0</v>
      </c>
      <c r="AO56" s="128">
        <v>0</v>
      </c>
      <c r="AP56" s="128">
        <v>0</v>
      </c>
      <c r="AQ56" s="128">
        <v>0</v>
      </c>
      <c r="AR56" s="128">
        <v>0</v>
      </c>
      <c r="AS56" s="128">
        <v>0</v>
      </c>
      <c r="AT56" s="128">
        <v>0</v>
      </c>
      <c r="AU56" s="128">
        <v>0</v>
      </c>
      <c r="AV56" s="128">
        <v>0</v>
      </c>
      <c r="AW56" s="128">
        <v>0</v>
      </c>
      <c r="AX56" s="128">
        <v>0</v>
      </c>
      <c r="AY56" s="128">
        <v>0</v>
      </c>
      <c r="AZ56" s="128">
        <v>0</v>
      </c>
      <c r="BA56" s="128" t="e">
        <v>#N/A</v>
      </c>
      <c r="BB56" s="128">
        <v>0</v>
      </c>
      <c r="BC56" s="128">
        <v>0</v>
      </c>
      <c r="BD56" s="128">
        <v>0</v>
      </c>
      <c r="BE56" s="128">
        <v>0</v>
      </c>
      <c r="BF56" s="128">
        <v>0</v>
      </c>
      <c r="BG56" s="128">
        <v>0</v>
      </c>
      <c r="BH56" s="128" t="e">
        <v>#VALUE!</v>
      </c>
      <c r="BI56" s="128">
        <v>0</v>
      </c>
      <c r="BJ56" s="128">
        <v>760.64643875803267</v>
      </c>
      <c r="BK56" s="128">
        <v>0</v>
      </c>
      <c r="BL56" s="128">
        <v>0</v>
      </c>
      <c r="BM56" s="128">
        <v>0</v>
      </c>
      <c r="BN56" s="128">
        <v>0</v>
      </c>
      <c r="BO56" s="128">
        <v>0</v>
      </c>
      <c r="BP56" s="128">
        <v>0</v>
      </c>
      <c r="BQ56" s="128">
        <v>0</v>
      </c>
      <c r="BR56" s="128">
        <v>0</v>
      </c>
      <c r="BS56" s="128">
        <v>0</v>
      </c>
      <c r="BT56" s="128">
        <v>0</v>
      </c>
      <c r="BU56" s="128">
        <v>0</v>
      </c>
      <c r="BV56" s="128">
        <v>0</v>
      </c>
      <c r="BW56" s="128">
        <v>0</v>
      </c>
      <c r="BX56" s="128">
        <v>0</v>
      </c>
      <c r="BY56" s="639">
        <v>0</v>
      </c>
      <c r="BZ56" s="128"/>
      <c r="CA56" s="128"/>
      <c r="CB56" s="128"/>
      <c r="CC56" s="128"/>
      <c r="CD56" s="128"/>
      <c r="CE56" s="128"/>
      <c r="CF56" s="128"/>
      <c r="CG56" s="128"/>
      <c r="CH56" s="128"/>
      <c r="CI56" s="128"/>
      <c r="CJ56" s="128"/>
      <c r="CK56" s="128"/>
      <c r="CL56" s="128"/>
      <c r="CM56" s="128"/>
      <c r="CN56" s="128"/>
      <c r="CO56" s="128"/>
    </row>
    <row r="57" spans="1:93" x14ac:dyDescent="0.25">
      <c r="A57" s="11">
        <v>2019</v>
      </c>
      <c r="B57" s="14">
        <v>0.90132021780222804</v>
      </c>
      <c r="C57" s="118">
        <v>1.1964175485513244</v>
      </c>
      <c r="E57" s="178">
        <v>1.3252575342258326</v>
      </c>
      <c r="F57" s="137">
        <v>1.1964175485513244</v>
      </c>
      <c r="G57" s="118">
        <v>1.1342403519103879</v>
      </c>
      <c r="H57" s="137"/>
      <c r="I57" s="178">
        <v>1.1019202363367797</v>
      </c>
      <c r="J57" s="137">
        <v>1.4488630819811221</v>
      </c>
      <c r="K57" s="118">
        <v>1.1984320371507113</v>
      </c>
      <c r="L57" s="137"/>
      <c r="M57" s="137"/>
      <c r="N57" s="137"/>
      <c r="O57" s="137"/>
      <c r="P57" s="131"/>
      <c r="Q57" s="49"/>
      <c r="R57" s="131"/>
      <c r="S57" s="131"/>
      <c r="T57" s="131"/>
      <c r="U57" s="131"/>
      <c r="V57" s="131"/>
      <c r="Z57" s="31"/>
      <c r="AA57">
        <v>221.21</v>
      </c>
      <c r="AB57" s="249">
        <f>IFERROR(AVERAGEIF(MASTER_DATA_NORMALIZED!L77:XFD77,"&gt;0"),0)</f>
        <v>49.300538683024371</v>
      </c>
      <c r="AC57" s="31" cm="1">
        <f t="array" ref="AC57:BY57">_xlfn._xlws.FILTER(MASTER_DATA_NORMALIZED!H77:XFD77,(MASTER_DATA_NORMALIZED!$H$22:$XFD$22=MASTER_DATA_NORMALIZED!$L$22))</f>
        <v>0</v>
      </c>
      <c r="AD57" s="128">
        <v>0</v>
      </c>
      <c r="AE57" s="128">
        <v>0</v>
      </c>
      <c r="AF57" s="128">
        <v>0</v>
      </c>
      <c r="AG57" s="128">
        <v>0</v>
      </c>
      <c r="AH57" s="128">
        <v>0</v>
      </c>
      <c r="AI57" s="128">
        <v>0</v>
      </c>
      <c r="AJ57" s="128">
        <v>0</v>
      </c>
      <c r="AK57" s="128">
        <v>0</v>
      </c>
      <c r="AL57" s="128">
        <v>0</v>
      </c>
      <c r="AM57" s="128">
        <v>0</v>
      </c>
      <c r="AN57" s="128">
        <v>0</v>
      </c>
      <c r="AO57" s="128">
        <v>0</v>
      </c>
      <c r="AP57" s="128">
        <v>0</v>
      </c>
      <c r="AQ57" s="128">
        <v>0</v>
      </c>
      <c r="AR57" s="128">
        <v>0</v>
      </c>
      <c r="AS57" s="128">
        <v>0</v>
      </c>
      <c r="AT57" s="128">
        <v>0</v>
      </c>
      <c r="AU57" s="128">
        <v>0</v>
      </c>
      <c r="AV57" s="128">
        <v>0</v>
      </c>
      <c r="AW57" s="128">
        <v>0</v>
      </c>
      <c r="AX57" s="128">
        <v>0</v>
      </c>
      <c r="AY57" s="128">
        <v>0</v>
      </c>
      <c r="AZ57" s="128">
        <v>0</v>
      </c>
      <c r="BA57" s="128" t="e">
        <v>#N/A</v>
      </c>
      <c r="BB57" s="128">
        <v>0</v>
      </c>
      <c r="BC57" s="128">
        <v>0</v>
      </c>
      <c r="BD57" s="128">
        <v>0</v>
      </c>
      <c r="BE57" s="128">
        <v>0</v>
      </c>
      <c r="BF57" s="128">
        <v>0</v>
      </c>
      <c r="BG57" s="128">
        <v>0</v>
      </c>
      <c r="BH57" s="128" t="e">
        <v>#VALUE!</v>
      </c>
      <c r="BI57" s="128">
        <v>0</v>
      </c>
      <c r="BJ57" s="128">
        <v>49.300538683024371</v>
      </c>
      <c r="BK57" s="128">
        <v>0</v>
      </c>
      <c r="BL57" s="128">
        <v>0</v>
      </c>
      <c r="BM57" s="128">
        <v>0</v>
      </c>
      <c r="BN57" s="128">
        <v>0</v>
      </c>
      <c r="BO57" s="128">
        <v>0</v>
      </c>
      <c r="BP57" s="128">
        <v>0</v>
      </c>
      <c r="BQ57" s="128">
        <v>0</v>
      </c>
      <c r="BR57" s="128">
        <v>0</v>
      </c>
      <c r="BS57" s="128">
        <v>0</v>
      </c>
      <c r="BT57" s="128">
        <v>0</v>
      </c>
      <c r="BU57" s="128">
        <v>0</v>
      </c>
      <c r="BV57" s="128">
        <v>0</v>
      </c>
      <c r="BW57" s="128">
        <v>0</v>
      </c>
      <c r="BX57" s="128">
        <v>0</v>
      </c>
      <c r="BY57" s="639">
        <v>0</v>
      </c>
      <c r="BZ57" s="128"/>
      <c r="CA57" s="128"/>
      <c r="CB57" s="128"/>
      <c r="CC57" s="128"/>
      <c r="CD57" s="128"/>
      <c r="CE57" s="128"/>
      <c r="CF57" s="128"/>
      <c r="CG57" s="128"/>
      <c r="CH57" s="128"/>
      <c r="CI57" s="128"/>
      <c r="CJ57" s="128"/>
      <c r="CK57" s="128"/>
      <c r="CL57" s="128"/>
      <c r="CM57" s="128"/>
      <c r="CN57" s="128"/>
      <c r="CO57" s="128"/>
    </row>
    <row r="58" spans="1:93" x14ac:dyDescent="0.25">
      <c r="A58" s="11">
        <v>2020</v>
      </c>
      <c r="B58" s="14">
        <v>0.87514904882237754</v>
      </c>
      <c r="C58" s="118">
        <v>1.1753559788566088</v>
      </c>
      <c r="E58" s="178">
        <v>1.2867767166595558</v>
      </c>
      <c r="F58" s="137">
        <v>1.1753559788566088</v>
      </c>
      <c r="G58" s="118">
        <v>1.1195760491999316</v>
      </c>
      <c r="H58" s="137"/>
      <c r="I58" s="178">
        <v>1.0718390804597702</v>
      </c>
      <c r="J58" s="137">
        <v>1.4279140826423247</v>
      </c>
      <c r="K58" s="118">
        <v>1.1819965780468547</v>
      </c>
      <c r="L58" s="137"/>
      <c r="M58" s="137"/>
      <c r="N58" s="137"/>
      <c r="O58" s="137"/>
      <c r="P58" s="131"/>
      <c r="Q58" s="49"/>
      <c r="R58" s="131"/>
      <c r="S58" s="131"/>
      <c r="T58" s="131"/>
      <c r="U58" s="131"/>
      <c r="V58" s="131"/>
      <c r="Z58" s="31"/>
      <c r="AA58">
        <v>221.31</v>
      </c>
      <c r="AB58" s="249">
        <f>IFERROR(AVERAGEIF(MASTER_DATA_NORMALIZED!L78:XFD78,"&gt;0"),0)</f>
        <v>0</v>
      </c>
      <c r="AC58" s="31" cm="1">
        <f t="array" ref="AC58:BY58">_xlfn._xlws.FILTER(MASTER_DATA_NORMALIZED!H78:XFD78,(MASTER_DATA_NORMALIZED!$H$22:$XFD$22=MASTER_DATA_NORMALIZED!$L$22))</f>
        <v>0</v>
      </c>
      <c r="AD58" s="128">
        <v>0</v>
      </c>
      <c r="AE58" s="128">
        <v>0</v>
      </c>
      <c r="AF58" s="128">
        <v>0</v>
      </c>
      <c r="AG58" s="128">
        <v>0</v>
      </c>
      <c r="AH58" s="128">
        <v>0</v>
      </c>
      <c r="AI58" s="128">
        <v>0</v>
      </c>
      <c r="AJ58" s="128">
        <v>0</v>
      </c>
      <c r="AK58" s="128">
        <v>0</v>
      </c>
      <c r="AL58" s="128">
        <v>0</v>
      </c>
      <c r="AM58" s="128">
        <v>0</v>
      </c>
      <c r="AN58" s="128">
        <v>0</v>
      </c>
      <c r="AO58" s="128">
        <v>0</v>
      </c>
      <c r="AP58" s="128">
        <v>0</v>
      </c>
      <c r="AQ58" s="128">
        <v>0</v>
      </c>
      <c r="AR58" s="128">
        <v>0</v>
      </c>
      <c r="AS58" s="128">
        <v>0</v>
      </c>
      <c r="AT58" s="128">
        <v>0</v>
      </c>
      <c r="AU58" s="128">
        <v>0</v>
      </c>
      <c r="AV58" s="128">
        <v>0</v>
      </c>
      <c r="AW58" s="128">
        <v>0</v>
      </c>
      <c r="AX58" s="128">
        <v>0</v>
      </c>
      <c r="AY58" s="128">
        <v>0</v>
      </c>
      <c r="AZ58" s="128">
        <v>0</v>
      </c>
      <c r="BA58" s="128" t="e">
        <v>#N/A</v>
      </c>
      <c r="BB58" s="128">
        <v>0</v>
      </c>
      <c r="BC58" s="128">
        <v>0</v>
      </c>
      <c r="BD58" s="128">
        <v>0</v>
      </c>
      <c r="BE58" s="128">
        <v>0</v>
      </c>
      <c r="BF58" s="128">
        <v>0</v>
      </c>
      <c r="BG58" s="128">
        <v>0</v>
      </c>
      <c r="BH58" s="128" t="e">
        <v>#VALUE!</v>
      </c>
      <c r="BI58" s="128">
        <v>0</v>
      </c>
      <c r="BJ58" s="128">
        <v>0</v>
      </c>
      <c r="BK58" s="128">
        <v>0</v>
      </c>
      <c r="BL58" s="128">
        <v>0</v>
      </c>
      <c r="BM58" s="128">
        <v>0</v>
      </c>
      <c r="BN58" s="128">
        <v>0</v>
      </c>
      <c r="BO58" s="128">
        <v>0</v>
      </c>
      <c r="BP58" s="128">
        <v>0</v>
      </c>
      <c r="BQ58" s="128">
        <v>0</v>
      </c>
      <c r="BR58" s="128">
        <v>0</v>
      </c>
      <c r="BS58" s="128">
        <v>0</v>
      </c>
      <c r="BT58" s="128">
        <v>0</v>
      </c>
      <c r="BU58" s="128">
        <v>0</v>
      </c>
      <c r="BV58" s="128">
        <v>0</v>
      </c>
      <c r="BW58" s="128">
        <v>0</v>
      </c>
      <c r="BX58" s="128">
        <v>0</v>
      </c>
      <c r="BY58" s="639">
        <v>0</v>
      </c>
      <c r="BZ58" s="128"/>
      <c r="CA58" s="128"/>
      <c r="CB58" s="128"/>
      <c r="CC58" s="128"/>
      <c r="CD58" s="128"/>
      <c r="CE58" s="128"/>
      <c r="CF58" s="128"/>
      <c r="CG58" s="128"/>
      <c r="CH58" s="128"/>
      <c r="CI58" s="128"/>
      <c r="CJ58" s="128"/>
      <c r="CK58" s="128"/>
      <c r="CL58" s="128"/>
      <c r="CM58" s="128"/>
      <c r="CN58" s="128"/>
      <c r="CO58" s="128"/>
    </row>
    <row r="59" spans="1:93" x14ac:dyDescent="0.25">
      <c r="A59" s="11">
        <v>2021</v>
      </c>
      <c r="B59" s="14">
        <v>0.83182495741056217</v>
      </c>
      <c r="C59" s="118">
        <v>1.1052166646279002</v>
      </c>
      <c r="E59" s="178">
        <v>1.2230750738660561</v>
      </c>
      <c r="F59" s="137">
        <v>1.1052166646279002</v>
      </c>
      <c r="G59" s="118">
        <v>1.0706083618270141</v>
      </c>
      <c r="H59" s="137"/>
      <c r="I59" s="178">
        <v>1.0404463040446303</v>
      </c>
      <c r="J59" s="137">
        <v>1.1256390840529937</v>
      </c>
      <c r="K59" s="118">
        <v>1.1301640251150638</v>
      </c>
      <c r="L59" s="137"/>
      <c r="M59" s="137"/>
      <c r="N59" s="137"/>
      <c r="O59" s="137"/>
      <c r="P59" s="131"/>
      <c r="Q59" s="49"/>
      <c r="R59" s="131"/>
      <c r="S59" s="131"/>
      <c r="T59" s="131"/>
      <c r="U59" s="131"/>
      <c r="V59" s="131"/>
      <c r="Z59" s="31"/>
      <c r="AA59">
        <v>221.32</v>
      </c>
      <c r="AB59" s="249">
        <f>IFERROR(AVERAGEIF(MASTER_DATA_NORMALIZED!L79:XFD79,"&gt;0"),0)</f>
        <v>0</v>
      </c>
      <c r="AC59" s="31" cm="1">
        <f t="array" ref="AC59:BY59">_xlfn._xlws.FILTER(MASTER_DATA_NORMALIZED!H79:XFD79,(MASTER_DATA_NORMALIZED!$H$22:$XFD$22=MASTER_DATA_NORMALIZED!$L$22))</f>
        <v>0</v>
      </c>
      <c r="AD59" s="128">
        <v>0</v>
      </c>
      <c r="AE59" s="128">
        <v>0</v>
      </c>
      <c r="AF59" s="128">
        <v>0</v>
      </c>
      <c r="AG59" s="128">
        <v>0</v>
      </c>
      <c r="AH59" s="128">
        <v>0</v>
      </c>
      <c r="AI59" s="128">
        <v>0</v>
      </c>
      <c r="AJ59" s="128">
        <v>0</v>
      </c>
      <c r="AK59" s="128">
        <v>0</v>
      </c>
      <c r="AL59" s="128">
        <v>0</v>
      </c>
      <c r="AM59" s="128">
        <v>0</v>
      </c>
      <c r="AN59" s="128">
        <v>0</v>
      </c>
      <c r="AO59" s="128">
        <v>0</v>
      </c>
      <c r="AP59" s="128">
        <v>0</v>
      </c>
      <c r="AQ59" s="128">
        <v>0</v>
      </c>
      <c r="AR59" s="128">
        <v>0</v>
      </c>
      <c r="AS59" s="128">
        <v>0</v>
      </c>
      <c r="AT59" s="128">
        <v>0</v>
      </c>
      <c r="AU59" s="128">
        <v>0</v>
      </c>
      <c r="AV59" s="128">
        <v>0</v>
      </c>
      <c r="AW59" s="128">
        <v>0</v>
      </c>
      <c r="AX59" s="128">
        <v>0</v>
      </c>
      <c r="AY59" s="128">
        <v>0</v>
      </c>
      <c r="AZ59" s="128">
        <v>0</v>
      </c>
      <c r="BA59" s="128" t="e">
        <v>#N/A</v>
      </c>
      <c r="BB59" s="128">
        <v>0</v>
      </c>
      <c r="BC59" s="128">
        <v>0</v>
      </c>
      <c r="BD59" s="128">
        <v>0</v>
      </c>
      <c r="BE59" s="128">
        <v>0</v>
      </c>
      <c r="BF59" s="128">
        <v>0</v>
      </c>
      <c r="BG59" s="128">
        <v>0</v>
      </c>
      <c r="BH59" s="128" t="e">
        <v>#VALUE!</v>
      </c>
      <c r="BI59" s="128">
        <v>0</v>
      </c>
      <c r="BJ59" s="128">
        <v>0</v>
      </c>
      <c r="BK59" s="128">
        <v>0</v>
      </c>
      <c r="BL59" s="128">
        <v>0</v>
      </c>
      <c r="BM59" s="128">
        <v>0</v>
      </c>
      <c r="BN59" s="128">
        <v>0</v>
      </c>
      <c r="BO59" s="128">
        <v>0</v>
      </c>
      <c r="BP59" s="128">
        <v>0</v>
      </c>
      <c r="BQ59" s="128">
        <v>0</v>
      </c>
      <c r="BR59" s="128">
        <v>0</v>
      </c>
      <c r="BS59" s="128">
        <v>0</v>
      </c>
      <c r="BT59" s="128">
        <v>0</v>
      </c>
      <c r="BU59" s="128">
        <v>0</v>
      </c>
      <c r="BV59" s="128">
        <v>0</v>
      </c>
      <c r="BW59" s="128">
        <v>0</v>
      </c>
      <c r="BX59" s="128">
        <v>0</v>
      </c>
      <c r="BY59" s="639">
        <v>0</v>
      </c>
      <c r="BZ59" s="128"/>
      <c r="CA59" s="128"/>
      <c r="CB59" s="128"/>
      <c r="CC59" s="128"/>
      <c r="CD59" s="128"/>
      <c r="CE59" s="128"/>
      <c r="CF59" s="128"/>
      <c r="CG59" s="128"/>
      <c r="CH59" s="128"/>
      <c r="CI59" s="128"/>
      <c r="CJ59" s="128"/>
      <c r="CK59" s="128"/>
      <c r="CL59" s="128"/>
      <c r="CM59" s="128"/>
      <c r="CN59" s="128"/>
      <c r="CO59" s="128"/>
    </row>
    <row r="60" spans="1:93" ht="18.75" x14ac:dyDescent="0.25">
      <c r="A60" s="11">
        <v>2022</v>
      </c>
      <c r="B60" s="14">
        <v>0.68010948402473836</v>
      </c>
      <c r="C60" s="118">
        <v>1</v>
      </c>
      <c r="E60" s="178">
        <v>1</v>
      </c>
      <c r="F60" s="137">
        <v>1</v>
      </c>
      <c r="G60" s="118">
        <v>1</v>
      </c>
      <c r="H60" s="137"/>
      <c r="I60" s="178">
        <v>1</v>
      </c>
      <c r="J60" s="137">
        <v>1</v>
      </c>
      <c r="K60" s="118">
        <v>1</v>
      </c>
      <c r="L60" s="137"/>
      <c r="M60" s="137"/>
      <c r="N60" s="137"/>
      <c r="O60" s="137"/>
      <c r="P60" s="131"/>
      <c r="Q60" s="22"/>
      <c r="R60" s="38"/>
      <c r="S60" s="131"/>
      <c r="T60" s="131"/>
      <c r="U60" s="131"/>
      <c r="V60" s="131"/>
      <c r="Z60" s="31"/>
      <c r="AA60">
        <v>221.33</v>
      </c>
      <c r="AB60" s="249">
        <f>IFERROR(AVERAGEIF(MASTER_DATA_NORMALIZED!L80:XFD80,"&gt;0"),0)</f>
        <v>112.37469685826366</v>
      </c>
      <c r="AC60" s="31" cm="1">
        <f t="array" ref="AC60:BY60">_xlfn._xlws.FILTER(MASTER_DATA_NORMALIZED!H80:XFD80,(MASTER_DATA_NORMALIZED!$H$22:$XFD$22=MASTER_DATA_NORMALIZED!$L$22))</f>
        <v>90.313250712544217</v>
      </c>
      <c r="AD60" s="128">
        <v>64.116933954092175</v>
      </c>
      <c r="AE60" s="128">
        <v>146.37740757773761</v>
      </c>
      <c r="AF60" s="128">
        <v>103.92684919886965</v>
      </c>
      <c r="AG60" s="128">
        <v>88.452343115074811</v>
      </c>
      <c r="AH60" s="128">
        <v>62.772630597795029</v>
      </c>
      <c r="AI60" s="128">
        <v>200.5870877738632</v>
      </c>
      <c r="AJ60" s="128">
        <v>142.45107193613256</v>
      </c>
      <c r="AK60" s="128">
        <v>0</v>
      </c>
      <c r="AL60" s="128">
        <v>0</v>
      </c>
      <c r="AM60" s="128">
        <v>0</v>
      </c>
      <c r="AN60" s="128">
        <v>0</v>
      </c>
      <c r="AO60" s="128">
        <v>0</v>
      </c>
      <c r="AP60" s="128">
        <v>0</v>
      </c>
      <c r="AQ60" s="128">
        <v>0</v>
      </c>
      <c r="AR60" s="128">
        <v>0</v>
      </c>
      <c r="AS60" s="128">
        <v>0</v>
      </c>
      <c r="AT60" s="128">
        <v>0</v>
      </c>
      <c r="AU60" s="128">
        <v>0</v>
      </c>
      <c r="AV60" s="128">
        <v>0</v>
      </c>
      <c r="AW60" s="128">
        <v>0</v>
      </c>
      <c r="AX60" s="128">
        <v>0</v>
      </c>
      <c r="AY60" s="128">
        <v>0</v>
      </c>
      <c r="AZ60" s="128">
        <v>0</v>
      </c>
      <c r="BA60" s="128" t="e">
        <v>#N/A</v>
      </c>
      <c r="BB60" s="128">
        <v>0</v>
      </c>
      <c r="BC60" s="128">
        <v>0</v>
      </c>
      <c r="BD60" s="128">
        <v>0</v>
      </c>
      <c r="BE60" s="128">
        <v>0</v>
      </c>
      <c r="BF60" s="128">
        <v>0</v>
      </c>
      <c r="BG60" s="128">
        <v>0</v>
      </c>
      <c r="BH60" s="128" t="e">
        <v>#VALUE!</v>
      </c>
      <c r="BI60" s="128">
        <v>0</v>
      </c>
      <c r="BJ60" s="128">
        <v>0</v>
      </c>
      <c r="BK60" s="128">
        <v>0</v>
      </c>
      <c r="BL60" s="128">
        <v>0</v>
      </c>
      <c r="BM60" s="128">
        <v>0</v>
      </c>
      <c r="BN60" s="128">
        <v>0</v>
      </c>
      <c r="BO60" s="128">
        <v>0</v>
      </c>
      <c r="BP60" s="128">
        <v>0</v>
      </c>
      <c r="BQ60" s="128">
        <v>0</v>
      </c>
      <c r="BR60" s="128">
        <v>0</v>
      </c>
      <c r="BS60" s="128">
        <v>0</v>
      </c>
      <c r="BT60" s="128">
        <v>0</v>
      </c>
      <c r="BU60" s="128">
        <v>0</v>
      </c>
      <c r="BV60" s="128">
        <v>0</v>
      </c>
      <c r="BW60" s="128">
        <v>0</v>
      </c>
      <c r="BX60" s="128">
        <v>0</v>
      </c>
      <c r="BY60" s="639">
        <v>0</v>
      </c>
      <c r="BZ60" s="128"/>
      <c r="CA60" s="128"/>
      <c r="CB60" s="128"/>
      <c r="CC60" s="128"/>
      <c r="CD60" s="128"/>
      <c r="CE60" s="128"/>
      <c r="CF60" s="128"/>
      <c r="CG60" s="128"/>
      <c r="CH60" s="128"/>
      <c r="CI60" s="128"/>
      <c r="CJ60" s="128"/>
      <c r="CK60" s="128"/>
      <c r="CL60" s="128"/>
      <c r="CM60" s="128"/>
      <c r="CN60" s="128"/>
      <c r="CO60" s="128"/>
    </row>
    <row r="61" spans="1:93" ht="18" thickBot="1" x14ac:dyDescent="0.3">
      <c r="A61" s="121">
        <v>2023</v>
      </c>
      <c r="B61" s="119">
        <f>100/((161.6+162+159.8)/3)</f>
        <v>0.62060405461315671</v>
      </c>
      <c r="C61" s="120">
        <v>0.95088186278607612</v>
      </c>
      <c r="E61" s="179">
        <v>0.91250610260653675</v>
      </c>
      <c r="F61" s="180">
        <v>0.95088186278607612</v>
      </c>
      <c r="G61" s="120">
        <v>0.96730621526990057</v>
      </c>
      <c r="H61" s="137"/>
      <c r="I61" s="179">
        <v>0.96320206584893475</v>
      </c>
      <c r="J61" s="180">
        <v>1.0249085891215217</v>
      </c>
      <c r="K61" s="120">
        <v>0.93300912978253925</v>
      </c>
      <c r="L61" s="137"/>
      <c r="M61" s="137"/>
      <c r="N61" s="137"/>
      <c r="O61" s="137"/>
      <c r="P61" s="131"/>
      <c r="Q61" s="24"/>
      <c r="R61" s="34"/>
      <c r="S61" s="131"/>
      <c r="T61" s="131"/>
      <c r="U61" s="131"/>
      <c r="V61" s="131"/>
      <c r="Z61" s="31"/>
      <c r="AA61">
        <v>222</v>
      </c>
      <c r="AB61" s="249">
        <f>IFERROR(AVERAGEIF(MASTER_DATA_NORMALIZED!L81:XFD81,"&gt;0"),0)</f>
        <v>201.43890381458041</v>
      </c>
      <c r="AC61" s="31" cm="1">
        <f t="array" ref="AC61:BY61">_xlfn._xlws.FILTER(MASTER_DATA_NORMALIZED!H81:XFD81,(MASTER_DATA_NORMALIZED!$H$22:$XFD$22=MASTER_DATA_NORMALIZED!$L$22))</f>
        <v>104.5790807267568</v>
      </c>
      <c r="AD61" s="128">
        <v>77.108467418296073</v>
      </c>
      <c r="AE61" s="128">
        <v>122.0089275145496</v>
      </c>
      <c r="AF61" s="128">
        <v>89.924687249122087</v>
      </c>
      <c r="AG61" s="128">
        <v>126.68658175191361</v>
      </c>
      <c r="AH61" s="128">
        <v>93.398065525810182</v>
      </c>
      <c r="AI61" s="128">
        <v>147.70590199753889</v>
      </c>
      <c r="AJ61" s="128">
        <v>108.90100308253834</v>
      </c>
      <c r="AK61" s="128">
        <v>0</v>
      </c>
      <c r="AL61" s="128">
        <v>0</v>
      </c>
      <c r="AM61" s="128">
        <v>0</v>
      </c>
      <c r="AN61" s="128">
        <v>0</v>
      </c>
      <c r="AO61" s="128">
        <v>0</v>
      </c>
      <c r="AP61" s="128">
        <v>0</v>
      </c>
      <c r="AQ61" s="128">
        <v>57.211209730315595</v>
      </c>
      <c r="AR61" s="128">
        <v>27.611034623344281</v>
      </c>
      <c r="AS61" s="128">
        <v>31.274620474020239</v>
      </c>
      <c r="AT61" s="128">
        <v>26.573120685785536</v>
      </c>
      <c r="AU61" s="128">
        <v>34.373832156692629</v>
      </c>
      <c r="AV61" s="128">
        <v>0</v>
      </c>
      <c r="AW61" s="128">
        <v>0</v>
      </c>
      <c r="AX61" s="128">
        <v>0</v>
      </c>
      <c r="AY61" s="128">
        <v>0</v>
      </c>
      <c r="AZ61" s="128">
        <v>38.9781804952013</v>
      </c>
      <c r="BA61" s="128" t="e">
        <v>#N/A</v>
      </c>
      <c r="BB61" s="128">
        <v>0</v>
      </c>
      <c r="BC61" s="128">
        <v>0</v>
      </c>
      <c r="BD61" s="128">
        <v>0</v>
      </c>
      <c r="BE61" s="128">
        <v>0</v>
      </c>
      <c r="BF61" s="128">
        <v>0</v>
      </c>
      <c r="BG61" s="128">
        <v>0</v>
      </c>
      <c r="BH61" s="128" t="e">
        <v>#VALUE!</v>
      </c>
      <c r="BI61" s="128">
        <v>0</v>
      </c>
      <c r="BJ61" s="128">
        <v>465.27801466726731</v>
      </c>
      <c r="BK61" s="128">
        <v>163.36008038430211</v>
      </c>
      <c r="BL61" s="128">
        <v>163.36008038430211</v>
      </c>
      <c r="BM61" s="128">
        <v>72.987961342720396</v>
      </c>
      <c r="BN61" s="128">
        <v>64.856519774622001</v>
      </c>
      <c r="BO61" s="128">
        <v>55.981961362636703</v>
      </c>
      <c r="BP61" s="128">
        <v>111.96392272527341</v>
      </c>
      <c r="BQ61" s="128">
        <v>433.90916765851256</v>
      </c>
      <c r="BR61" s="128">
        <v>378.17236884743943</v>
      </c>
      <c r="BS61" s="128">
        <v>342.1266912319802</v>
      </c>
      <c r="BT61" s="128">
        <v>650.46429396624455</v>
      </c>
      <c r="BU61" s="128">
        <v>567.26028667670892</v>
      </c>
      <c r="BV61" s="128">
        <v>516.28140636471539</v>
      </c>
      <c r="BW61" s="128">
        <v>362.81238708427111</v>
      </c>
      <c r="BX61" s="128">
        <v>319.12610012979871</v>
      </c>
      <c r="BY61" s="639">
        <v>288.89115840473215</v>
      </c>
      <c r="BZ61" s="128"/>
      <c r="CA61" s="128"/>
      <c r="CB61" s="128"/>
      <c r="CC61" s="128"/>
      <c r="CD61" s="128"/>
      <c r="CE61" s="128"/>
      <c r="CF61" s="128"/>
      <c r="CG61" s="128"/>
      <c r="CH61" s="128"/>
      <c r="CI61" s="128"/>
      <c r="CJ61" s="128"/>
      <c r="CK61" s="128"/>
      <c r="CL61" s="128"/>
      <c r="CM61" s="128"/>
      <c r="CN61" s="128"/>
      <c r="CO61" s="128"/>
    </row>
    <row r="62" spans="1:93" ht="17.25" x14ac:dyDescent="0.25">
      <c r="Q62" s="51"/>
      <c r="R62" s="37"/>
      <c r="Z62" s="31"/>
      <c r="AA62">
        <v>222.1</v>
      </c>
      <c r="AB62" s="249">
        <f>IFERROR(AVERAGEIF(MASTER_DATA_NORMALIZED!L82:XFD82,"&gt;0"),0)</f>
        <v>51.842493187712194</v>
      </c>
      <c r="AC62" s="31" cm="1">
        <f t="array" ref="AC62:BY62">_xlfn._xlws.FILTER(MASTER_DATA_NORMALIZED!H82:XFD82,(MASTER_DATA_NORMALIZED!$H$22:$XFD$22=MASTER_DATA_NORMALIZED!$L$22))</f>
        <v>0</v>
      </c>
      <c r="AD62" s="128">
        <v>0</v>
      </c>
      <c r="AE62" s="128">
        <v>0</v>
      </c>
      <c r="AF62" s="128">
        <v>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t="e">
        <v>#N/A</v>
      </c>
      <c r="BB62" s="128">
        <v>0</v>
      </c>
      <c r="BC62" s="128">
        <v>0</v>
      </c>
      <c r="BD62" s="128">
        <v>0</v>
      </c>
      <c r="BE62" s="128">
        <v>0</v>
      </c>
      <c r="BF62" s="128">
        <v>0</v>
      </c>
      <c r="BG62" s="128">
        <v>0</v>
      </c>
      <c r="BH62" s="128" t="e">
        <v>#VALUE!</v>
      </c>
      <c r="BI62" s="128">
        <v>0</v>
      </c>
      <c r="BJ62" s="128">
        <v>51.842493187712194</v>
      </c>
      <c r="BK62" s="128">
        <v>0</v>
      </c>
      <c r="BL62" s="128">
        <v>0</v>
      </c>
      <c r="BM62" s="128">
        <v>0</v>
      </c>
      <c r="BN62" s="128">
        <v>0</v>
      </c>
      <c r="BO62" s="128">
        <v>0</v>
      </c>
      <c r="BP62" s="128">
        <v>0</v>
      </c>
      <c r="BQ62" s="128">
        <v>0</v>
      </c>
      <c r="BR62" s="128">
        <v>0</v>
      </c>
      <c r="BS62" s="128">
        <v>0</v>
      </c>
      <c r="BT62" s="128">
        <v>0</v>
      </c>
      <c r="BU62" s="128">
        <v>0</v>
      </c>
      <c r="BV62" s="128">
        <v>0</v>
      </c>
      <c r="BW62" s="128">
        <v>0</v>
      </c>
      <c r="BX62" s="128">
        <v>0</v>
      </c>
      <c r="BY62" s="639">
        <v>0</v>
      </c>
      <c r="BZ62" s="128"/>
      <c r="CA62" s="128"/>
      <c r="CB62" s="128"/>
      <c r="CC62" s="128"/>
      <c r="CD62" s="128"/>
      <c r="CE62" s="128"/>
      <c r="CF62" s="128"/>
      <c r="CG62" s="128"/>
      <c r="CH62" s="128"/>
      <c r="CI62" s="128"/>
      <c r="CJ62" s="128"/>
      <c r="CK62" s="128"/>
      <c r="CL62" s="128"/>
      <c r="CM62" s="128"/>
      <c r="CN62" s="128"/>
      <c r="CO62" s="128"/>
    </row>
    <row r="63" spans="1:93" ht="17.25" x14ac:dyDescent="0.25">
      <c r="G63" s="137"/>
      <c r="Q63" s="24"/>
      <c r="R63" s="34"/>
      <c r="Z63" s="31"/>
      <c r="AA63">
        <v>222.2</v>
      </c>
      <c r="AB63" s="249">
        <f>IFERROR(AVERAGEIF(MASTER_DATA_NORMALIZED!L83:XFD83,"&gt;0"),0)</f>
        <v>108.78908940831569</v>
      </c>
      <c r="AC63" s="31" cm="1">
        <f t="array" ref="AC63:BY63">_xlfn._xlws.FILTER(MASTER_DATA_NORMALIZED!H83:XFD83,(MASTER_DATA_NORMALIZED!$H$22:$XFD$22=MASTER_DATA_NORMALIZED!$L$22))</f>
        <v>104.5790807267568</v>
      </c>
      <c r="AD63" s="128">
        <v>77.108467418296073</v>
      </c>
      <c r="AE63" s="128">
        <v>122.0089275145496</v>
      </c>
      <c r="AF63" s="128">
        <v>89.924687249122087</v>
      </c>
      <c r="AG63" s="128">
        <v>126.68658175191361</v>
      </c>
      <c r="AH63" s="128">
        <v>93.398065525810182</v>
      </c>
      <c r="AI63" s="128">
        <v>147.70590199753889</v>
      </c>
      <c r="AJ63" s="128">
        <v>108.90100308253834</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t="e">
        <v>#N/A</v>
      </c>
      <c r="BB63" s="128">
        <v>0</v>
      </c>
      <c r="BC63" s="128">
        <v>0</v>
      </c>
      <c r="BD63" s="128">
        <v>0</v>
      </c>
      <c r="BE63" s="128">
        <v>0</v>
      </c>
      <c r="BF63" s="128">
        <v>0</v>
      </c>
      <c r="BG63" s="128">
        <v>0</v>
      </c>
      <c r="BH63" s="128" t="e">
        <v>#VALUE!</v>
      </c>
      <c r="BI63" s="128">
        <v>0</v>
      </c>
      <c r="BJ63" s="128">
        <v>0</v>
      </c>
      <c r="BK63" s="128">
        <v>0</v>
      </c>
      <c r="BL63" s="128">
        <v>0</v>
      </c>
      <c r="BM63" s="128">
        <v>0</v>
      </c>
      <c r="BN63" s="128">
        <v>0</v>
      </c>
      <c r="BO63" s="128">
        <v>0</v>
      </c>
      <c r="BP63" s="128">
        <v>0</v>
      </c>
      <c r="BQ63" s="128">
        <v>0</v>
      </c>
      <c r="BR63" s="128">
        <v>0</v>
      </c>
      <c r="BS63" s="128">
        <v>0</v>
      </c>
      <c r="BT63" s="128">
        <v>0</v>
      </c>
      <c r="BU63" s="128">
        <v>0</v>
      </c>
      <c r="BV63" s="128">
        <v>0</v>
      </c>
      <c r="BW63" s="128">
        <v>0</v>
      </c>
      <c r="BX63" s="128">
        <v>0</v>
      </c>
      <c r="BY63" s="639">
        <v>0</v>
      </c>
      <c r="BZ63" s="128"/>
      <c r="CA63" s="128"/>
      <c r="CB63" s="128"/>
      <c r="CC63" s="128"/>
      <c r="CD63" s="128"/>
      <c r="CE63" s="128"/>
      <c r="CF63" s="128"/>
      <c r="CG63" s="128"/>
      <c r="CH63" s="128"/>
      <c r="CI63" s="128"/>
      <c r="CJ63" s="128"/>
      <c r="CK63" s="128"/>
      <c r="CL63" s="128"/>
      <c r="CM63" s="128"/>
      <c r="CN63" s="128"/>
      <c r="CO63" s="128"/>
    </row>
    <row r="64" spans="1:93" ht="17.25" x14ac:dyDescent="0.25">
      <c r="G64" s="137"/>
      <c r="Q64" s="24"/>
      <c r="R64" s="34"/>
      <c r="Z64" s="31"/>
      <c r="AA64">
        <v>222.3</v>
      </c>
      <c r="AB64" s="249">
        <f>IFERROR(AVERAGEIF(MASTER_DATA_NORMALIZED!L84:XFD84,"&gt;0"),0)</f>
        <v>5.0839090093756472</v>
      </c>
      <c r="AC64" s="31" cm="1">
        <f t="array" ref="AC64:BY64">_xlfn._xlws.FILTER(MASTER_DATA_NORMALIZED!H84:XFD84,(MASTER_DATA_NORMALIZED!$H$22:$XFD$22=MASTER_DATA_NORMALIZED!$L$22))</f>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t="e">
        <v>#N/A</v>
      </c>
      <c r="BB64" s="128">
        <v>0</v>
      </c>
      <c r="BC64" s="128">
        <v>0</v>
      </c>
      <c r="BD64" s="128">
        <v>0</v>
      </c>
      <c r="BE64" s="128">
        <v>0</v>
      </c>
      <c r="BF64" s="128">
        <v>0</v>
      </c>
      <c r="BG64" s="128">
        <v>0</v>
      </c>
      <c r="BH64" s="128" t="e">
        <v>#VALUE!</v>
      </c>
      <c r="BI64" s="128">
        <v>0</v>
      </c>
      <c r="BJ64" s="128">
        <v>5.0839090093756472</v>
      </c>
      <c r="BK64" s="128">
        <v>0</v>
      </c>
      <c r="BL64" s="128">
        <v>0</v>
      </c>
      <c r="BM64" s="128">
        <v>0</v>
      </c>
      <c r="BN64" s="128">
        <v>0</v>
      </c>
      <c r="BO64" s="128">
        <v>0</v>
      </c>
      <c r="BP64" s="128">
        <v>0</v>
      </c>
      <c r="BQ64" s="128">
        <v>0</v>
      </c>
      <c r="BR64" s="128">
        <v>0</v>
      </c>
      <c r="BS64" s="128">
        <v>0</v>
      </c>
      <c r="BT64" s="128">
        <v>0</v>
      </c>
      <c r="BU64" s="128">
        <v>0</v>
      </c>
      <c r="BV64" s="128">
        <v>0</v>
      </c>
      <c r="BW64" s="128">
        <v>0</v>
      </c>
      <c r="BX64" s="128">
        <v>0</v>
      </c>
      <c r="BY64" s="639">
        <v>0</v>
      </c>
      <c r="BZ64" s="128"/>
      <c r="CA64" s="128"/>
      <c r="CB64" s="128"/>
      <c r="CC64" s="128"/>
      <c r="CD64" s="128"/>
      <c r="CE64" s="128"/>
      <c r="CF64" s="128"/>
      <c r="CG64" s="128"/>
      <c r="CH64" s="128"/>
      <c r="CI64" s="128"/>
      <c r="CJ64" s="128"/>
      <c r="CK64" s="128"/>
      <c r="CL64" s="128"/>
      <c r="CM64" s="128"/>
      <c r="CN64" s="128"/>
      <c r="CO64" s="128"/>
    </row>
    <row r="65" spans="2:93" ht="17.25" x14ac:dyDescent="0.25">
      <c r="G65" s="137"/>
      <c r="Q65" s="24"/>
      <c r="R65" s="34"/>
      <c r="Z65" s="31"/>
      <c r="AA65">
        <v>223</v>
      </c>
      <c r="AB65" s="249">
        <f>IFERROR(AVERAGEIF(MASTER_DATA_NORMALIZED!L85:XFD85,"&gt;0"),0)</f>
        <v>71.658206316941374</v>
      </c>
      <c r="AC65" s="31" cm="1">
        <f t="array" ref="AC65:BY65">_xlfn._xlws.FILTER(MASTER_DATA_NORMALIZED!H85:XFD85,(MASTER_DATA_NORMALIZED!$H$22:$XFD$22=MASTER_DATA_NORMALIZED!$L$22))</f>
        <v>70.052441548390178</v>
      </c>
      <c r="AD65" s="128">
        <v>70.026895122413904</v>
      </c>
      <c r="AE65" s="128">
        <v>160.47671039334071</v>
      </c>
      <c r="AF65" s="128">
        <v>160.46283312678992</v>
      </c>
      <c r="AG65" s="128">
        <v>91.686084691324851</v>
      </c>
      <c r="AH65" s="128">
        <v>91.638529668144713</v>
      </c>
      <c r="AI65" s="128">
        <v>210.00298236353245</v>
      </c>
      <c r="AJ65" s="128">
        <v>210.00298236353245</v>
      </c>
      <c r="AK65" s="128">
        <v>0</v>
      </c>
      <c r="AL65" s="128">
        <v>0</v>
      </c>
      <c r="AM65" s="128">
        <v>0</v>
      </c>
      <c r="AN65" s="128">
        <v>0</v>
      </c>
      <c r="AO65" s="128">
        <v>0</v>
      </c>
      <c r="AP65" s="128">
        <v>0</v>
      </c>
      <c r="AQ65" s="128">
        <v>68.032254799738084</v>
      </c>
      <c r="AR65" s="128">
        <v>34.63439815514424</v>
      </c>
      <c r="AS65" s="128">
        <v>35.955039308534417</v>
      </c>
      <c r="AT65" s="128">
        <v>32.194729822162124</v>
      </c>
      <c r="AU65" s="128">
        <v>26.790169993386254</v>
      </c>
      <c r="AV65" s="128">
        <v>0</v>
      </c>
      <c r="AW65" s="128">
        <v>0</v>
      </c>
      <c r="AX65" s="128">
        <v>0</v>
      </c>
      <c r="AY65" s="128">
        <v>3.4316014866759437</v>
      </c>
      <c r="AZ65" s="128">
        <v>0</v>
      </c>
      <c r="BA65" s="128" t="e">
        <v>#N/A</v>
      </c>
      <c r="BB65" s="128">
        <v>0</v>
      </c>
      <c r="BC65" s="128">
        <v>0</v>
      </c>
      <c r="BD65" s="128">
        <v>0</v>
      </c>
      <c r="BE65" s="128">
        <v>0</v>
      </c>
      <c r="BF65" s="128">
        <v>0</v>
      </c>
      <c r="BG65" s="128">
        <v>0</v>
      </c>
      <c r="BH65" s="128" t="e">
        <v>#VALUE!</v>
      </c>
      <c r="BI65" s="128">
        <v>0</v>
      </c>
      <c r="BJ65" s="128">
        <v>0</v>
      </c>
      <c r="BK65" s="128">
        <v>61.753502063746659</v>
      </c>
      <c r="BL65" s="128">
        <v>61.753502063746659</v>
      </c>
      <c r="BM65" s="128">
        <v>25.892377347836565</v>
      </c>
      <c r="BN65" s="128">
        <v>23.103103786686532</v>
      </c>
      <c r="BO65" s="128">
        <v>20.539867754591562</v>
      </c>
      <c r="BP65" s="128">
        <v>41.082690248125026</v>
      </c>
      <c r="BQ65" s="128">
        <v>80.054276788717516</v>
      </c>
      <c r="BR65" s="128">
        <v>68.991558370677097</v>
      </c>
      <c r="BS65" s="128">
        <v>62.842608530639474</v>
      </c>
      <c r="BT65" s="128">
        <v>72.55029540612</v>
      </c>
      <c r="BU65" s="128">
        <v>62.945280682177064</v>
      </c>
      <c r="BV65" s="128">
        <v>58.063086161547659</v>
      </c>
      <c r="BW65" s="128">
        <v>65.102514611112341</v>
      </c>
      <c r="BX65" s="128">
        <v>56.26329861510812</v>
      </c>
      <c r="BY65" s="639">
        <v>51.762367917356983</v>
      </c>
      <c r="BZ65" s="128"/>
      <c r="CA65" s="128"/>
      <c r="CB65" s="128"/>
      <c r="CC65" s="128"/>
      <c r="CD65" s="128"/>
      <c r="CE65" s="128"/>
      <c r="CF65" s="128"/>
      <c r="CG65" s="128"/>
      <c r="CH65" s="128"/>
      <c r="CI65" s="128"/>
      <c r="CJ65" s="128"/>
      <c r="CK65" s="128"/>
      <c r="CL65" s="128"/>
      <c r="CM65" s="128"/>
      <c r="CN65" s="128"/>
      <c r="CO65" s="128"/>
    </row>
    <row r="66" spans="2:93" ht="17.25" x14ac:dyDescent="0.25">
      <c r="B66" s="131"/>
      <c r="G66" s="137"/>
      <c r="Q66" s="24"/>
      <c r="R66" s="34"/>
      <c r="Z66" s="31"/>
      <c r="AA66">
        <v>223.1</v>
      </c>
      <c r="AB66" s="249">
        <f>IFERROR(AVERAGEIF(MASTER_DATA_NORMALIZED!L86:XFD86,"&gt;0"),0)</f>
        <v>0</v>
      </c>
      <c r="AC66" s="31" cm="1">
        <f t="array" ref="AC66:BY66">_xlfn._xlws.FILTER(MASTER_DATA_NORMALIZED!H86:XFD86,(MASTER_DATA_NORMALIZED!$H$22:$XFD$22=MASTER_DATA_NORMALIZED!$L$22))</f>
        <v>0</v>
      </c>
      <c r="AD66" s="128">
        <v>0</v>
      </c>
      <c r="AE66" s="128">
        <v>0</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t="e">
        <v>#N/A</v>
      </c>
      <c r="BB66" s="128">
        <v>0</v>
      </c>
      <c r="BC66" s="128">
        <v>0</v>
      </c>
      <c r="BD66" s="128">
        <v>0</v>
      </c>
      <c r="BE66" s="128">
        <v>0</v>
      </c>
      <c r="BF66" s="128">
        <v>0</v>
      </c>
      <c r="BG66" s="128">
        <v>0</v>
      </c>
      <c r="BH66" s="128" t="e">
        <v>#VALUE!</v>
      </c>
      <c r="BI66" s="128">
        <v>0</v>
      </c>
      <c r="BJ66" s="128">
        <v>0</v>
      </c>
      <c r="BK66" s="128">
        <v>0</v>
      </c>
      <c r="BL66" s="128">
        <v>0</v>
      </c>
      <c r="BM66" s="128">
        <v>0</v>
      </c>
      <c r="BN66" s="128">
        <v>0</v>
      </c>
      <c r="BO66" s="128">
        <v>0</v>
      </c>
      <c r="BP66" s="128">
        <v>0</v>
      </c>
      <c r="BQ66" s="128">
        <v>0</v>
      </c>
      <c r="BR66" s="128">
        <v>0</v>
      </c>
      <c r="BS66" s="128">
        <v>0</v>
      </c>
      <c r="BT66" s="128">
        <v>0</v>
      </c>
      <c r="BU66" s="128">
        <v>0</v>
      </c>
      <c r="BV66" s="128">
        <v>0</v>
      </c>
      <c r="BW66" s="128">
        <v>0</v>
      </c>
      <c r="BX66" s="128">
        <v>0</v>
      </c>
      <c r="BY66" s="639">
        <v>0</v>
      </c>
      <c r="BZ66" s="128"/>
      <c r="CA66" s="128"/>
      <c r="CB66" s="128"/>
      <c r="CC66" s="128"/>
      <c r="CD66" s="128"/>
      <c r="CE66" s="128"/>
      <c r="CF66" s="128"/>
      <c r="CG66" s="128"/>
      <c r="CH66" s="128"/>
      <c r="CI66" s="128"/>
      <c r="CJ66" s="128"/>
      <c r="CK66" s="128"/>
      <c r="CL66" s="128"/>
      <c r="CM66" s="128"/>
      <c r="CN66" s="128"/>
      <c r="CO66" s="128"/>
    </row>
    <row r="67" spans="2:93" ht="17.25" x14ac:dyDescent="0.25">
      <c r="B67" s="131"/>
      <c r="Q67" s="24"/>
      <c r="R67" s="34"/>
      <c r="Z67" s="31"/>
      <c r="AA67">
        <v>223.3</v>
      </c>
      <c r="AB67" s="249">
        <f>IFERROR(AVERAGEIF(MASTER_DATA_NORMALIZED!L87:XFD87,"&gt;0"),0)</f>
        <v>0</v>
      </c>
      <c r="AC67" s="31" cm="1">
        <f t="array" ref="AC67:BY67">_xlfn._xlws.FILTER(MASTER_DATA_NORMALIZED!H87:XFD87,(MASTER_DATA_NORMALIZED!$H$22:$XFD$22=MASTER_DATA_NORMALIZED!$L$22))</f>
        <v>0</v>
      </c>
      <c r="AD67" s="128">
        <v>0</v>
      </c>
      <c r="AE67" s="128">
        <v>0</v>
      </c>
      <c r="AF67" s="128">
        <v>0</v>
      </c>
      <c r="AG67" s="128">
        <v>0</v>
      </c>
      <c r="AH67" s="128">
        <v>0</v>
      </c>
      <c r="AI67" s="128">
        <v>0</v>
      </c>
      <c r="AJ67" s="128">
        <v>0</v>
      </c>
      <c r="AK67" s="128">
        <v>0</v>
      </c>
      <c r="AL67" s="128">
        <v>0</v>
      </c>
      <c r="AM67" s="128">
        <v>0</v>
      </c>
      <c r="AN67" s="128">
        <v>0</v>
      </c>
      <c r="AO67" s="128">
        <v>0</v>
      </c>
      <c r="AP67" s="128">
        <v>0</v>
      </c>
      <c r="AQ67" s="128">
        <v>0</v>
      </c>
      <c r="AR67" s="128">
        <v>0</v>
      </c>
      <c r="AS67" s="128">
        <v>0</v>
      </c>
      <c r="AT67" s="128">
        <v>0</v>
      </c>
      <c r="AU67" s="128">
        <v>0</v>
      </c>
      <c r="AV67" s="128">
        <v>0</v>
      </c>
      <c r="AW67" s="128">
        <v>0</v>
      </c>
      <c r="AX67" s="128">
        <v>0</v>
      </c>
      <c r="AY67" s="128">
        <v>0</v>
      </c>
      <c r="AZ67" s="128">
        <v>0</v>
      </c>
      <c r="BA67" s="128" t="e">
        <v>#N/A</v>
      </c>
      <c r="BB67" s="128">
        <v>0</v>
      </c>
      <c r="BC67" s="128">
        <v>0</v>
      </c>
      <c r="BD67" s="128">
        <v>0</v>
      </c>
      <c r="BE67" s="128">
        <v>0</v>
      </c>
      <c r="BF67" s="128">
        <v>0</v>
      </c>
      <c r="BG67" s="128">
        <v>0</v>
      </c>
      <c r="BH67" s="128" t="e">
        <v>#VALUE!</v>
      </c>
      <c r="BI67" s="128">
        <v>0</v>
      </c>
      <c r="BJ67" s="128">
        <v>0</v>
      </c>
      <c r="BK67" s="128">
        <v>0</v>
      </c>
      <c r="BL67" s="128">
        <v>0</v>
      </c>
      <c r="BM67" s="128">
        <v>0</v>
      </c>
      <c r="BN67" s="128">
        <v>0</v>
      </c>
      <c r="BO67" s="128">
        <v>0</v>
      </c>
      <c r="BP67" s="128">
        <v>0</v>
      </c>
      <c r="BQ67" s="128">
        <v>0</v>
      </c>
      <c r="BR67" s="128">
        <v>0</v>
      </c>
      <c r="BS67" s="128">
        <v>0</v>
      </c>
      <c r="BT67" s="128">
        <v>0</v>
      </c>
      <c r="BU67" s="128">
        <v>0</v>
      </c>
      <c r="BV67" s="128">
        <v>0</v>
      </c>
      <c r="BW67" s="128">
        <v>0</v>
      </c>
      <c r="BX67" s="128">
        <v>0</v>
      </c>
      <c r="BY67" s="639">
        <v>0</v>
      </c>
      <c r="BZ67" s="128"/>
      <c r="CA67" s="128"/>
      <c r="CB67" s="128"/>
      <c r="CC67" s="128"/>
      <c r="CD67" s="128"/>
      <c r="CE67" s="128"/>
      <c r="CF67" s="128"/>
      <c r="CG67" s="128"/>
      <c r="CH67" s="128"/>
      <c r="CI67" s="128"/>
      <c r="CJ67" s="128"/>
      <c r="CK67" s="128"/>
      <c r="CL67" s="128"/>
      <c r="CM67" s="128"/>
      <c r="CN67" s="128"/>
      <c r="CO67" s="128"/>
    </row>
    <row r="68" spans="2:93" ht="17.25" x14ac:dyDescent="0.25">
      <c r="Q68" s="24"/>
      <c r="R68" s="34"/>
      <c r="Z68" s="31"/>
      <c r="AA68">
        <v>223.4</v>
      </c>
      <c r="AB68" s="249">
        <f>IFERROR(AVERAGEIF(MASTER_DATA_NORMALIZED!L88:XFD88,"&gt;0"),0)</f>
        <v>15.404678274312309</v>
      </c>
      <c r="AC68" s="31" cm="1">
        <f t="array" ref="AC68:BY68">_xlfn._xlws.FILTER(MASTER_DATA_NORMALIZED!H88:XFD88,(MASTER_DATA_NORMALIZED!$H$22:$XFD$22=MASTER_DATA_NORMALIZED!$L$22))</f>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0</v>
      </c>
      <c r="AZ68" s="128">
        <v>0</v>
      </c>
      <c r="BA68" s="128" t="e">
        <v>#N/A</v>
      </c>
      <c r="BB68" s="128">
        <v>0</v>
      </c>
      <c r="BC68" s="128">
        <v>0</v>
      </c>
      <c r="BD68" s="128">
        <v>0</v>
      </c>
      <c r="BE68" s="128">
        <v>0</v>
      </c>
      <c r="BF68" s="128">
        <v>0</v>
      </c>
      <c r="BG68" s="128">
        <v>0</v>
      </c>
      <c r="BH68" s="128" t="e">
        <v>#VALUE!</v>
      </c>
      <c r="BI68" s="128">
        <v>0</v>
      </c>
      <c r="BJ68" s="128">
        <v>0</v>
      </c>
      <c r="BK68" s="128">
        <v>0</v>
      </c>
      <c r="BL68" s="128">
        <v>0</v>
      </c>
      <c r="BM68" s="128">
        <v>17.419663431949157</v>
      </c>
      <c r="BN68" s="128">
        <v>15.08837440679304</v>
      </c>
      <c r="BO68" s="128">
        <v>13.396786362557455</v>
      </c>
      <c r="BP68" s="128">
        <v>26.795050094585857</v>
      </c>
      <c r="BQ68" s="128">
        <v>16.332291164334407</v>
      </c>
      <c r="BR68" s="128">
        <v>15.043162830311264</v>
      </c>
      <c r="BS68" s="128">
        <v>13.92422660522443</v>
      </c>
      <c r="BT68" s="128">
        <v>16.392260084379604</v>
      </c>
      <c r="BU68" s="128">
        <v>15.274187800099549</v>
      </c>
      <c r="BV68" s="128">
        <v>14.330525023043569</v>
      </c>
      <c r="BW68" s="128">
        <v>13.015775290832979</v>
      </c>
      <c r="BX68" s="128">
        <v>12.048222823445885</v>
      </c>
      <c r="BY68" s="639">
        <v>11.200291648502793</v>
      </c>
      <c r="BZ68" s="128"/>
      <c r="CA68" s="128"/>
      <c r="CB68" s="128"/>
      <c r="CC68" s="128"/>
      <c r="CD68" s="128"/>
      <c r="CE68" s="128"/>
      <c r="CF68" s="128"/>
      <c r="CG68" s="128"/>
      <c r="CH68" s="128"/>
      <c r="CI68" s="128"/>
      <c r="CJ68" s="128"/>
      <c r="CK68" s="128"/>
      <c r="CL68" s="128"/>
      <c r="CM68" s="128"/>
      <c r="CN68" s="128"/>
      <c r="CO68" s="128"/>
    </row>
    <row r="69" spans="2:93" ht="17.25" x14ac:dyDescent="0.25">
      <c r="Q69" s="24"/>
      <c r="R69" s="34"/>
      <c r="Z69" s="31"/>
      <c r="AA69">
        <v>223.5</v>
      </c>
      <c r="AB69" s="249">
        <f>IFERROR(AVERAGEIF(MASTER_DATA_NORMALIZED!L89:XFD89,"&gt;0"),0)</f>
        <v>0</v>
      </c>
      <c r="AC69" s="31" cm="1">
        <f t="array" ref="AC69:BY69">_xlfn._xlws.FILTER(MASTER_DATA_NORMALIZED!H89:XFD89,(MASTER_DATA_NORMALIZED!$H$22:$XFD$22=MASTER_DATA_NORMALIZED!$L$22))</f>
        <v>0</v>
      </c>
      <c r="AD69" s="128">
        <v>0</v>
      </c>
      <c r="AE69" s="128">
        <v>0</v>
      </c>
      <c r="AF69" s="128">
        <v>0</v>
      </c>
      <c r="AG69" s="128">
        <v>0</v>
      </c>
      <c r="AH69" s="128">
        <v>0</v>
      </c>
      <c r="AI69" s="128">
        <v>0</v>
      </c>
      <c r="AJ69" s="128">
        <v>0</v>
      </c>
      <c r="AK69" s="128">
        <v>0</v>
      </c>
      <c r="AL69" s="128">
        <v>0</v>
      </c>
      <c r="AM69" s="128">
        <v>0</v>
      </c>
      <c r="AN69" s="128">
        <v>0</v>
      </c>
      <c r="AO69" s="128">
        <v>0</v>
      </c>
      <c r="AP69" s="128">
        <v>0</v>
      </c>
      <c r="AQ69" s="128">
        <v>0</v>
      </c>
      <c r="AR69" s="128">
        <v>0</v>
      </c>
      <c r="AS69" s="128">
        <v>0</v>
      </c>
      <c r="AT69" s="128">
        <v>0</v>
      </c>
      <c r="AU69" s="128">
        <v>0</v>
      </c>
      <c r="AV69" s="128">
        <v>0</v>
      </c>
      <c r="AW69" s="128">
        <v>0</v>
      </c>
      <c r="AX69" s="128">
        <v>0</v>
      </c>
      <c r="AY69" s="128">
        <v>0</v>
      </c>
      <c r="AZ69" s="128">
        <v>0</v>
      </c>
      <c r="BA69" s="128" t="e">
        <v>#N/A</v>
      </c>
      <c r="BB69" s="128">
        <v>0</v>
      </c>
      <c r="BC69" s="128">
        <v>0</v>
      </c>
      <c r="BD69" s="128">
        <v>0</v>
      </c>
      <c r="BE69" s="128">
        <v>0</v>
      </c>
      <c r="BF69" s="128">
        <v>0</v>
      </c>
      <c r="BG69" s="128">
        <v>0</v>
      </c>
      <c r="BH69" s="128" t="e">
        <v>#VALUE!</v>
      </c>
      <c r="BI69" s="128">
        <v>0</v>
      </c>
      <c r="BJ69" s="128">
        <v>0</v>
      </c>
      <c r="BK69" s="128">
        <v>0</v>
      </c>
      <c r="BL69" s="128">
        <v>0</v>
      </c>
      <c r="BM69" s="128">
        <v>0</v>
      </c>
      <c r="BN69" s="128">
        <v>0</v>
      </c>
      <c r="BO69" s="128">
        <v>0</v>
      </c>
      <c r="BP69" s="128">
        <v>0</v>
      </c>
      <c r="BQ69" s="128">
        <v>0</v>
      </c>
      <c r="BR69" s="128">
        <v>0</v>
      </c>
      <c r="BS69" s="128">
        <v>0</v>
      </c>
      <c r="BT69" s="128">
        <v>0</v>
      </c>
      <c r="BU69" s="128">
        <v>0</v>
      </c>
      <c r="BV69" s="128">
        <v>0</v>
      </c>
      <c r="BW69" s="128">
        <v>0</v>
      </c>
      <c r="BX69" s="128">
        <v>0</v>
      </c>
      <c r="BY69" s="639">
        <v>0</v>
      </c>
      <c r="BZ69" s="128"/>
      <c r="CA69" s="128"/>
      <c r="CB69" s="128"/>
      <c r="CC69" s="128"/>
      <c r="CD69" s="128"/>
      <c r="CE69" s="128"/>
      <c r="CF69" s="128"/>
      <c r="CG69" s="128"/>
      <c r="CH69" s="128"/>
      <c r="CI69" s="128"/>
      <c r="CJ69" s="128"/>
      <c r="CK69" s="128"/>
      <c r="CL69" s="128"/>
      <c r="CM69" s="128"/>
      <c r="CN69" s="128"/>
      <c r="CO69" s="128"/>
    </row>
    <row r="70" spans="2:93" ht="18.75" x14ac:dyDescent="0.25">
      <c r="Q70" s="53"/>
      <c r="R70" s="39"/>
      <c r="Z70" s="31"/>
      <c r="AA70">
        <v>223.2</v>
      </c>
      <c r="AB70" s="249">
        <f>IFERROR(AVERAGEIF(MASTER_DATA_NORMALIZED!L90:XFD90,"&gt;0"),0)</f>
        <v>73.965807996766927</v>
      </c>
      <c r="AC70" s="31" cm="1">
        <f t="array" ref="AC70:BY70">_xlfn._xlws.FILTER(MASTER_DATA_NORMALIZED!H90:XFD90,(MASTER_DATA_NORMALIZED!$H$22:$XFD$22=MASTER_DATA_NORMALIZED!$L$22))</f>
        <v>70.052441548390178</v>
      </c>
      <c r="AD70" s="128">
        <v>70.026895122413904</v>
      </c>
      <c r="AE70" s="128">
        <v>160.47671039334071</v>
      </c>
      <c r="AF70" s="128">
        <v>160.46283312678992</v>
      </c>
      <c r="AG70" s="128">
        <v>91.686084691324851</v>
      </c>
      <c r="AH70" s="128">
        <v>91.638529668144713</v>
      </c>
      <c r="AI70" s="128">
        <v>210.00298236353245</v>
      </c>
      <c r="AJ70" s="128">
        <v>210.00298236353245</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t="e">
        <v>#N/A</v>
      </c>
      <c r="BB70" s="128">
        <v>0</v>
      </c>
      <c r="BC70" s="128">
        <v>0</v>
      </c>
      <c r="BD70" s="128">
        <v>0</v>
      </c>
      <c r="BE70" s="128">
        <v>0</v>
      </c>
      <c r="BF70" s="128">
        <v>0</v>
      </c>
      <c r="BG70" s="128">
        <v>0</v>
      </c>
      <c r="BH70" s="128" t="e">
        <v>#VALUE!</v>
      </c>
      <c r="BI70" s="128">
        <v>0</v>
      </c>
      <c r="BJ70" s="128">
        <v>0</v>
      </c>
      <c r="BK70" s="128">
        <v>0</v>
      </c>
      <c r="BL70" s="128">
        <v>0</v>
      </c>
      <c r="BM70" s="128">
        <v>8.4727139158874056</v>
      </c>
      <c r="BN70" s="128">
        <v>8.0147293798934935</v>
      </c>
      <c r="BO70" s="128">
        <v>7.1430813920341087</v>
      </c>
      <c r="BP70" s="128">
        <v>14.287640153539165</v>
      </c>
      <c r="BQ70" s="128">
        <v>63.721985624383109</v>
      </c>
      <c r="BR70" s="128">
        <v>53.948395540365837</v>
      </c>
      <c r="BS70" s="128">
        <v>48.918381925415041</v>
      </c>
      <c r="BT70" s="128">
        <v>56.1580353217404</v>
      </c>
      <c r="BU70" s="128">
        <v>47.67109288207751</v>
      </c>
      <c r="BV70" s="128">
        <v>43.732561138504089</v>
      </c>
      <c r="BW70" s="128">
        <v>52.086739320279356</v>
      </c>
      <c r="BX70" s="128">
        <v>44.21507579166223</v>
      </c>
      <c r="BY70" s="639">
        <v>40.562076268854192</v>
      </c>
      <c r="BZ70" s="128"/>
      <c r="CA70" s="128"/>
      <c r="CB70" s="128"/>
      <c r="CC70" s="128"/>
      <c r="CD70" s="128"/>
      <c r="CE70" s="128"/>
      <c r="CF70" s="128"/>
      <c r="CG70" s="128"/>
      <c r="CH70" s="128"/>
      <c r="CI70" s="128"/>
      <c r="CJ70" s="128"/>
      <c r="CK70" s="128"/>
      <c r="CL70" s="128"/>
      <c r="CM70" s="128"/>
      <c r="CN70" s="128"/>
      <c r="CO70" s="128"/>
    </row>
    <row r="71" spans="2:93" ht="17.25" x14ac:dyDescent="0.25">
      <c r="Q71" s="51"/>
      <c r="R71" s="37"/>
      <c r="Z71" s="31"/>
      <c r="AA71">
        <v>224</v>
      </c>
      <c r="AB71" s="249">
        <f>IFERROR(AVERAGEIF(MASTER_DATA_NORMALIZED!L91:XFD91,"&gt;0"),0)</f>
        <v>73.486990437167947</v>
      </c>
      <c r="AC71" s="31" cm="1">
        <f t="array" ref="AC71:BY71">_xlfn._xlws.FILTER(MASTER_DATA_NORMALIZED!H91:XFD91,(MASTER_DATA_NORMALIZED!$H$22:$XFD$22=MASTER_DATA_NORMALIZED!$L$22))</f>
        <v>0</v>
      </c>
      <c r="AD71" s="128">
        <v>0</v>
      </c>
      <c r="AE71" s="128">
        <v>0</v>
      </c>
      <c r="AF71" s="128">
        <v>0</v>
      </c>
      <c r="AG71" s="128">
        <v>0</v>
      </c>
      <c r="AH71" s="128">
        <v>0</v>
      </c>
      <c r="AI71" s="128">
        <v>0</v>
      </c>
      <c r="AJ71" s="128">
        <v>0</v>
      </c>
      <c r="AK71" s="128">
        <v>0</v>
      </c>
      <c r="AL71" s="128">
        <v>0</v>
      </c>
      <c r="AM71" s="128">
        <v>0</v>
      </c>
      <c r="AN71" s="128">
        <v>0</v>
      </c>
      <c r="AO71" s="128">
        <v>0</v>
      </c>
      <c r="AP71" s="128">
        <v>0</v>
      </c>
      <c r="AQ71" s="128">
        <v>86.098593946198903</v>
      </c>
      <c r="AR71" s="128">
        <v>58.417563933509754</v>
      </c>
      <c r="AS71" s="128">
        <v>67.879941145028056</v>
      </c>
      <c r="AT71" s="128">
        <v>55.468479907373101</v>
      </c>
      <c r="AU71" s="128">
        <v>55.510232508617499</v>
      </c>
      <c r="AV71" s="128">
        <v>0</v>
      </c>
      <c r="AW71" s="128">
        <v>0</v>
      </c>
      <c r="AX71" s="128">
        <v>0</v>
      </c>
      <c r="AY71" s="128">
        <v>27.954556184467034</v>
      </c>
      <c r="AZ71" s="128">
        <v>36.464239601776406</v>
      </c>
      <c r="BA71" s="128" t="e">
        <v>#N/A</v>
      </c>
      <c r="BB71" s="128">
        <v>0</v>
      </c>
      <c r="BC71" s="128">
        <v>0</v>
      </c>
      <c r="BD71" s="128">
        <v>0</v>
      </c>
      <c r="BE71" s="128">
        <v>0</v>
      </c>
      <c r="BF71" s="128">
        <v>0</v>
      </c>
      <c r="BG71" s="128">
        <v>0</v>
      </c>
      <c r="BH71" s="128" t="e">
        <v>#VALUE!</v>
      </c>
      <c r="BI71" s="128">
        <v>0</v>
      </c>
      <c r="BJ71" s="128">
        <v>199.342747999203</v>
      </c>
      <c r="BK71" s="128">
        <v>73.866774572752902</v>
      </c>
      <c r="BL71" s="128">
        <v>73.866774572752902</v>
      </c>
      <c r="BM71" s="128">
        <v>0</v>
      </c>
      <c r="BN71" s="128">
        <v>0</v>
      </c>
      <c r="BO71" s="128">
        <v>0</v>
      </c>
      <c r="BP71" s="128">
        <v>0</v>
      </c>
      <c r="BQ71" s="128">
        <v>0</v>
      </c>
      <c r="BR71" s="128">
        <v>0</v>
      </c>
      <c r="BS71" s="128">
        <v>0</v>
      </c>
      <c r="BT71" s="128">
        <v>0</v>
      </c>
      <c r="BU71" s="128">
        <v>0</v>
      </c>
      <c r="BV71" s="128">
        <v>0</v>
      </c>
      <c r="BW71" s="128">
        <v>0</v>
      </c>
      <c r="BX71" s="128">
        <v>0</v>
      </c>
      <c r="BY71" s="639">
        <v>0</v>
      </c>
      <c r="BZ71" s="128"/>
      <c r="CA71" s="128"/>
      <c r="CB71" s="128"/>
      <c r="CC71" s="128"/>
      <c r="CD71" s="128"/>
      <c r="CE71" s="128"/>
      <c r="CF71" s="128"/>
      <c r="CG71" s="128"/>
      <c r="CH71" s="128"/>
      <c r="CI71" s="128"/>
      <c r="CJ71" s="128"/>
      <c r="CK71" s="128"/>
      <c r="CL71" s="128"/>
      <c r="CM71" s="128"/>
      <c r="CN71" s="128"/>
      <c r="CO71" s="128"/>
    </row>
    <row r="72" spans="2:93" ht="17.25" x14ac:dyDescent="0.25">
      <c r="Q72" s="51"/>
      <c r="R72" s="34"/>
      <c r="Z72" s="31"/>
      <c r="AA72">
        <v>225</v>
      </c>
      <c r="AB72" s="249">
        <f>IFERROR(AVERAGEIF(MASTER_DATA_NORMALIZED!L92:XFD92,"&gt;0"),0)</f>
        <v>136.69543385647304</v>
      </c>
      <c r="AC72" s="31" cm="1">
        <f t="array" ref="AC72:BY72">_xlfn._xlws.FILTER(MASTER_DATA_NORMALIZED!H92:XFD92,(MASTER_DATA_NORMALIZED!$H$22:$XFD$22=MASTER_DATA_NORMALIZED!$L$22))</f>
        <v>314.5143691071147</v>
      </c>
      <c r="AD72" s="128">
        <v>223.31411436675305</v>
      </c>
      <c r="AE72" s="128">
        <v>511.57155412833896</v>
      </c>
      <c r="AF72" s="128">
        <v>363.2096974338383</v>
      </c>
      <c r="AG72" s="128">
        <v>404.21769703125585</v>
      </c>
      <c r="AH72" s="128">
        <v>286.97078738060156</v>
      </c>
      <c r="AI72" s="128">
        <v>657.40064044236249</v>
      </c>
      <c r="AJ72" s="128">
        <v>466.75255251315008</v>
      </c>
      <c r="AK72" s="128">
        <v>0</v>
      </c>
      <c r="AL72" s="128">
        <v>0</v>
      </c>
      <c r="AM72" s="128">
        <v>0</v>
      </c>
      <c r="AN72" s="128">
        <v>0</v>
      </c>
      <c r="AO72" s="128">
        <v>0</v>
      </c>
      <c r="AP72" s="128">
        <v>0</v>
      </c>
      <c r="AQ72" s="128">
        <v>11.850582322080959</v>
      </c>
      <c r="AR72" s="128">
        <v>8.8345991837354099</v>
      </c>
      <c r="AS72" s="128">
        <v>10.603922214725937</v>
      </c>
      <c r="AT72" s="128">
        <v>8.6560109395228384</v>
      </c>
      <c r="AU72" s="128">
        <v>5.458062230795413</v>
      </c>
      <c r="AV72" s="128">
        <v>0</v>
      </c>
      <c r="AW72" s="128">
        <v>0</v>
      </c>
      <c r="AX72" s="128">
        <v>0</v>
      </c>
      <c r="AY72" s="128">
        <v>18.819971868769123</v>
      </c>
      <c r="AZ72" s="128">
        <v>24.317253490062555</v>
      </c>
      <c r="BA72" s="128" t="e">
        <v>#N/A</v>
      </c>
      <c r="BB72" s="128">
        <v>0</v>
      </c>
      <c r="BC72" s="128">
        <v>0</v>
      </c>
      <c r="BD72" s="128">
        <v>0</v>
      </c>
      <c r="BE72" s="128">
        <v>0</v>
      </c>
      <c r="BF72" s="128">
        <v>0</v>
      </c>
      <c r="BG72" s="128">
        <v>0</v>
      </c>
      <c r="BH72" s="128" t="e">
        <v>#VALUE!</v>
      </c>
      <c r="BI72" s="128">
        <v>0</v>
      </c>
      <c r="BJ72" s="128">
        <v>0</v>
      </c>
      <c r="BK72" s="128">
        <v>51.6100185032683</v>
      </c>
      <c r="BL72" s="128">
        <v>51.6100185032683</v>
      </c>
      <c r="BM72" s="128">
        <v>53.925463059076932</v>
      </c>
      <c r="BN72" s="128">
        <v>50.039981350483409</v>
      </c>
      <c r="BO72" s="128">
        <v>44.838163443275121</v>
      </c>
      <c r="BP72" s="128">
        <v>58.208357155355507</v>
      </c>
      <c r="BQ72" s="128">
        <v>65.039098172409879</v>
      </c>
      <c r="BR72" s="128">
        <v>58.841942973353397</v>
      </c>
      <c r="BS72" s="128">
        <v>54.345320840577543</v>
      </c>
      <c r="BT72" s="128">
        <v>55.874039463955697</v>
      </c>
      <c r="BU72" s="128">
        <v>50.544271697353516</v>
      </c>
      <c r="BV72" s="128">
        <v>47.103019648453945</v>
      </c>
      <c r="BW72" s="128">
        <v>51.823362588456789</v>
      </c>
      <c r="BX72" s="128">
        <v>46.87995740859256</v>
      </c>
      <c r="BY72" s="639">
        <v>43.688186233203545</v>
      </c>
      <c r="BZ72" s="128"/>
      <c r="CA72" s="128"/>
      <c r="CB72" s="128"/>
      <c r="CC72" s="128"/>
      <c r="CD72" s="128"/>
      <c r="CE72" s="128"/>
      <c r="CF72" s="128"/>
      <c r="CG72" s="128"/>
      <c r="CH72" s="128"/>
      <c r="CI72" s="128"/>
      <c r="CJ72" s="128"/>
      <c r="CK72" s="128"/>
      <c r="CL72" s="128"/>
      <c r="CM72" s="128"/>
      <c r="CN72" s="128"/>
      <c r="CO72" s="128"/>
    </row>
    <row r="73" spans="2:93" ht="17.25" x14ac:dyDescent="0.25">
      <c r="Q73" s="51"/>
      <c r="R73" s="34"/>
      <c r="Z73" s="31"/>
      <c r="AA73">
        <v>225.1</v>
      </c>
      <c r="AB73" s="249">
        <f>IFERROR(AVERAGEIF(MASTER_DATA_NORMALIZED!L93:XFD93,"&gt;0"),0)</f>
        <v>403.49392655042686</v>
      </c>
      <c r="AC73" s="31" cm="1">
        <f t="array" ref="AC73:BY73">_xlfn._xlws.FILTER(MASTER_DATA_NORMALIZED!H93:XFD93,(MASTER_DATA_NORMALIZED!$H$22:$XFD$22=MASTER_DATA_NORMALIZED!$L$22))</f>
        <v>314.5143691071147</v>
      </c>
      <c r="AD73" s="128">
        <v>223.31411436675305</v>
      </c>
      <c r="AE73" s="128">
        <v>511.57155412833896</v>
      </c>
      <c r="AF73" s="128">
        <v>363.2096974338383</v>
      </c>
      <c r="AG73" s="128">
        <v>404.21769703125585</v>
      </c>
      <c r="AH73" s="128">
        <v>286.97078738060156</v>
      </c>
      <c r="AI73" s="128">
        <v>657.40064044236249</v>
      </c>
      <c r="AJ73" s="128">
        <v>466.75255251315008</v>
      </c>
      <c r="AK73" s="128">
        <v>0</v>
      </c>
      <c r="AL73" s="128">
        <v>0</v>
      </c>
      <c r="AM73" s="128">
        <v>0</v>
      </c>
      <c r="AN73" s="128">
        <v>0</v>
      </c>
      <c r="AO73" s="128">
        <v>0</v>
      </c>
      <c r="AP73" s="128">
        <v>0</v>
      </c>
      <c r="AQ73" s="128">
        <v>0</v>
      </c>
      <c r="AR73" s="128">
        <v>0</v>
      </c>
      <c r="AS73" s="128">
        <v>0</v>
      </c>
      <c r="AT73" s="128">
        <v>0</v>
      </c>
      <c r="AU73" s="128">
        <v>0</v>
      </c>
      <c r="AV73" s="128">
        <v>0</v>
      </c>
      <c r="AW73" s="128">
        <v>0</v>
      </c>
      <c r="AX73" s="128">
        <v>0</v>
      </c>
      <c r="AY73" s="128">
        <v>0</v>
      </c>
      <c r="AZ73" s="128">
        <v>0</v>
      </c>
      <c r="BA73" s="128" t="e">
        <v>#N/A</v>
      </c>
      <c r="BB73" s="128">
        <v>0</v>
      </c>
      <c r="BC73" s="128">
        <v>0</v>
      </c>
      <c r="BD73" s="128">
        <v>0</v>
      </c>
      <c r="BE73" s="128">
        <v>0</v>
      </c>
      <c r="BF73" s="128">
        <v>0</v>
      </c>
      <c r="BG73" s="128">
        <v>0</v>
      </c>
      <c r="BH73" s="128" t="e">
        <v>#VALUE!</v>
      </c>
      <c r="BI73" s="128">
        <v>0</v>
      </c>
      <c r="BJ73" s="128">
        <v>0</v>
      </c>
      <c r="BK73" s="128">
        <v>0</v>
      </c>
      <c r="BL73" s="128">
        <v>0</v>
      </c>
      <c r="BM73" s="128">
        <v>0</v>
      </c>
      <c r="BN73" s="128">
        <v>0</v>
      </c>
      <c r="BO73" s="128">
        <v>0</v>
      </c>
      <c r="BP73" s="128">
        <v>0</v>
      </c>
      <c r="BQ73" s="128">
        <v>0</v>
      </c>
      <c r="BR73" s="128">
        <v>0</v>
      </c>
      <c r="BS73" s="128">
        <v>0</v>
      </c>
      <c r="BT73" s="128">
        <v>0</v>
      </c>
      <c r="BU73" s="128">
        <v>0</v>
      </c>
      <c r="BV73" s="128">
        <v>0</v>
      </c>
      <c r="BW73" s="128">
        <v>0</v>
      </c>
      <c r="BX73" s="128">
        <v>0</v>
      </c>
      <c r="BY73" s="639">
        <v>0</v>
      </c>
      <c r="BZ73" s="128"/>
      <c r="CA73" s="128"/>
      <c r="CB73" s="128"/>
      <c r="CC73" s="128"/>
      <c r="CD73" s="128"/>
      <c r="CE73" s="128"/>
      <c r="CF73" s="128"/>
      <c r="CG73" s="128"/>
      <c r="CH73" s="128"/>
      <c r="CI73" s="128"/>
      <c r="CJ73" s="128"/>
      <c r="CK73" s="128"/>
      <c r="CL73" s="128"/>
      <c r="CM73" s="128"/>
      <c r="CN73" s="128"/>
      <c r="CO73" s="128"/>
    </row>
    <row r="74" spans="2:93" ht="17.25" x14ac:dyDescent="0.25">
      <c r="Q74" s="51"/>
      <c r="R74" s="37"/>
      <c r="Z74" s="31"/>
      <c r="AA74">
        <v>226</v>
      </c>
      <c r="AB74" s="249">
        <f>IFERROR(AVERAGEIF(MASTER_DATA_NORMALIZED!L94:XFD94,"&gt;0"),0)</f>
        <v>110.16310560626962</v>
      </c>
      <c r="AC74" s="31" cm="1">
        <f t="array" ref="AC74:BY74">_xlfn._xlws.FILTER(MASTER_DATA_NORMALIZED!H94:XFD94,(MASTER_DATA_NORMALIZED!$H$22:$XFD$22=MASTER_DATA_NORMALIZED!$L$22))</f>
        <v>0</v>
      </c>
      <c r="AD74" s="128">
        <v>0</v>
      </c>
      <c r="AE74" s="128">
        <v>0</v>
      </c>
      <c r="AF74" s="128">
        <v>0</v>
      </c>
      <c r="AG74" s="128">
        <v>0</v>
      </c>
      <c r="AH74" s="128">
        <v>0</v>
      </c>
      <c r="AI74" s="128">
        <v>0</v>
      </c>
      <c r="AJ74" s="128">
        <v>0</v>
      </c>
      <c r="AK74" s="128">
        <v>0</v>
      </c>
      <c r="AL74" s="128">
        <v>0</v>
      </c>
      <c r="AM74" s="128">
        <v>0</v>
      </c>
      <c r="AN74" s="128">
        <v>0</v>
      </c>
      <c r="AO74" s="128">
        <v>0</v>
      </c>
      <c r="AP74" s="128">
        <v>0</v>
      </c>
      <c r="AQ74" s="128">
        <v>187.90774271131141</v>
      </c>
      <c r="AR74" s="128">
        <v>105.32784736446794</v>
      </c>
      <c r="AS74" s="128">
        <v>104.14842761701186</v>
      </c>
      <c r="AT74" s="128">
        <v>93.571601075234938</v>
      </c>
      <c r="AU74" s="128">
        <v>50.563184072338785</v>
      </c>
      <c r="AV74" s="128">
        <v>0</v>
      </c>
      <c r="AW74" s="128">
        <v>0</v>
      </c>
      <c r="AX74" s="128">
        <v>0</v>
      </c>
      <c r="AY74" s="128">
        <v>66.051988859609509</v>
      </c>
      <c r="AZ74" s="128">
        <v>66.100382286241341</v>
      </c>
      <c r="BA74" s="128" t="e">
        <v>#N/A</v>
      </c>
      <c r="BB74" s="128">
        <v>0</v>
      </c>
      <c r="BC74" s="128">
        <v>0</v>
      </c>
      <c r="BD74" s="128">
        <v>0</v>
      </c>
      <c r="BE74" s="128">
        <v>0</v>
      </c>
      <c r="BF74" s="128">
        <v>0</v>
      </c>
      <c r="BG74" s="128">
        <v>0</v>
      </c>
      <c r="BH74" s="128" t="e">
        <v>#VALUE!</v>
      </c>
      <c r="BI74" s="128">
        <v>0</v>
      </c>
      <c r="BJ74" s="128">
        <v>130.77686991222882</v>
      </c>
      <c r="BK74" s="128">
        <v>148.59150608212579</v>
      </c>
      <c r="BL74" s="128">
        <v>148.59150608212579</v>
      </c>
      <c r="BM74" s="128">
        <v>0</v>
      </c>
      <c r="BN74" s="128">
        <v>0</v>
      </c>
      <c r="BO74" s="128">
        <v>0</v>
      </c>
      <c r="BP74" s="128">
        <v>0</v>
      </c>
      <c r="BQ74" s="128">
        <v>0</v>
      </c>
      <c r="BR74" s="128">
        <v>0</v>
      </c>
      <c r="BS74" s="128">
        <v>0</v>
      </c>
      <c r="BT74" s="128">
        <v>0</v>
      </c>
      <c r="BU74" s="128">
        <v>0</v>
      </c>
      <c r="BV74" s="128">
        <v>0</v>
      </c>
      <c r="BW74" s="128">
        <v>0</v>
      </c>
      <c r="BX74" s="128">
        <v>0</v>
      </c>
      <c r="BY74" s="639">
        <v>0</v>
      </c>
      <c r="BZ74" s="128"/>
      <c r="CA74" s="128"/>
      <c r="CB74" s="128"/>
      <c r="CC74" s="128"/>
      <c r="CD74" s="128"/>
      <c r="CE74" s="128"/>
      <c r="CF74" s="128"/>
      <c r="CG74" s="128"/>
      <c r="CH74" s="128"/>
      <c r="CI74" s="128"/>
      <c r="CJ74" s="128"/>
      <c r="CK74" s="128"/>
      <c r="CL74" s="128"/>
      <c r="CM74" s="128"/>
      <c r="CN74" s="128"/>
      <c r="CO74" s="128"/>
    </row>
    <row r="75" spans="2:93" ht="17.25" x14ac:dyDescent="0.25">
      <c r="Q75" s="51"/>
      <c r="R75" s="37"/>
      <c r="Z75" s="31"/>
      <c r="AA75">
        <v>227</v>
      </c>
      <c r="AB75" s="249">
        <f>IFERROR(AVERAGEIF(MASTER_DATA_NORMALIZED!L95:XFD95,"&gt;0"),0)</f>
        <v>64.37200472170548</v>
      </c>
      <c r="AC75" s="31" cm="1">
        <f t="array" ref="AC75:BY75">_xlfn._xlws.FILTER(MASTER_DATA_NORMALIZED!H95:XFD95,(MASTER_DATA_NORMALIZED!$H$22:$XFD$22=MASTER_DATA_NORMALIZED!$L$22))</f>
        <v>0</v>
      </c>
      <c r="AD75" s="128">
        <v>0</v>
      </c>
      <c r="AE75" s="128">
        <v>0</v>
      </c>
      <c r="AF75" s="128">
        <v>0</v>
      </c>
      <c r="AG75" s="128">
        <v>0</v>
      </c>
      <c r="AH75" s="128">
        <v>0</v>
      </c>
      <c r="AI75" s="128">
        <v>0</v>
      </c>
      <c r="AJ75" s="128">
        <v>0</v>
      </c>
      <c r="AK75" s="128">
        <v>0</v>
      </c>
      <c r="AL75" s="128">
        <v>0</v>
      </c>
      <c r="AM75" s="128">
        <v>0</v>
      </c>
      <c r="AN75" s="128">
        <v>0</v>
      </c>
      <c r="AO75" s="128">
        <v>0</v>
      </c>
      <c r="AP75" s="128">
        <v>0</v>
      </c>
      <c r="AQ75" s="128">
        <v>65.851474287466772</v>
      </c>
      <c r="AR75" s="128">
        <v>60.127107802320182</v>
      </c>
      <c r="AS75" s="128">
        <v>81.116954353389659</v>
      </c>
      <c r="AT75" s="128">
        <v>59.49738640051963</v>
      </c>
      <c r="AU75" s="128">
        <v>81.115285404082044</v>
      </c>
      <c r="AV75" s="128">
        <v>0</v>
      </c>
      <c r="AW75" s="128">
        <v>0</v>
      </c>
      <c r="AX75" s="128">
        <v>0</v>
      </c>
      <c r="AY75" s="128">
        <v>90.482560466076478</v>
      </c>
      <c r="AZ75" s="128">
        <v>131.3597040269288</v>
      </c>
      <c r="BA75" s="128" t="e">
        <v>#N/A</v>
      </c>
      <c r="BB75" s="128">
        <v>0</v>
      </c>
      <c r="BC75" s="128">
        <v>0</v>
      </c>
      <c r="BD75" s="128">
        <v>0</v>
      </c>
      <c r="BE75" s="128">
        <v>0</v>
      </c>
      <c r="BF75" s="128">
        <v>0</v>
      </c>
      <c r="BG75" s="128">
        <v>0</v>
      </c>
      <c r="BH75" s="128" t="e">
        <v>#VALUE!</v>
      </c>
      <c r="BI75" s="128">
        <v>0</v>
      </c>
      <c r="BJ75" s="128">
        <v>206.90171797366943</v>
      </c>
      <c r="BK75" s="128">
        <v>55.520707337401689</v>
      </c>
      <c r="BL75" s="128">
        <v>55.520707337401689</v>
      </c>
      <c r="BM75" s="128">
        <v>33.836192993124548</v>
      </c>
      <c r="BN75" s="128">
        <v>33.153648297546518</v>
      </c>
      <c r="BO75" s="128">
        <v>32.502128360858407</v>
      </c>
      <c r="BP75" s="128">
        <v>65.004256721716814</v>
      </c>
      <c r="BQ75" s="128">
        <v>57.9000062381673</v>
      </c>
      <c r="BR75" s="128">
        <v>52.650965614737608</v>
      </c>
      <c r="BS75" s="128">
        <v>48.394350118014593</v>
      </c>
      <c r="BT75" s="128">
        <v>48.549192318538317</v>
      </c>
      <c r="BU75" s="128">
        <v>43.843037666216077</v>
      </c>
      <c r="BV75" s="128">
        <v>40.454002822085542</v>
      </c>
      <c r="BW75" s="128">
        <v>50.968481505035548</v>
      </c>
      <c r="BX75" s="128">
        <v>44.586563219032435</v>
      </c>
      <c r="BY75" s="639">
        <v>41.219677334895856</v>
      </c>
      <c r="BZ75" s="128"/>
      <c r="CA75" s="128"/>
      <c r="CB75" s="128"/>
      <c r="CC75" s="128"/>
      <c r="CD75" s="128"/>
      <c r="CE75" s="128"/>
      <c r="CF75" s="128"/>
      <c r="CG75" s="128"/>
      <c r="CH75" s="128"/>
      <c r="CI75" s="128"/>
      <c r="CJ75" s="128"/>
      <c r="CK75" s="128"/>
      <c r="CL75" s="128"/>
      <c r="CM75" s="128"/>
      <c r="CN75" s="128"/>
      <c r="CO75" s="128"/>
    </row>
    <row r="76" spans="2:93" ht="17.25" x14ac:dyDescent="0.25">
      <c r="Q76" s="51"/>
      <c r="R76" s="37"/>
      <c r="Z76" s="31"/>
      <c r="AA76">
        <v>228</v>
      </c>
      <c r="AB76" s="249">
        <f>IFERROR(AVERAGEIF(MASTER_DATA_NORMALIZED!L96:XFD96,"&gt;0"),0)</f>
        <v>34.700547600474664</v>
      </c>
      <c r="AC76" s="31" cm="1">
        <f t="array" ref="AC76:BY76">_xlfn._xlws.FILTER(MASTER_DATA_NORMALIZED!H96:XFD96,(MASTER_DATA_NORMALIZED!$H$22:$XFD$22=MASTER_DATA_NORMALIZED!$L$22))</f>
        <v>0</v>
      </c>
      <c r="AD76" s="128">
        <v>0</v>
      </c>
      <c r="AE76" s="128">
        <v>0</v>
      </c>
      <c r="AF76" s="128">
        <v>0</v>
      </c>
      <c r="AG76" s="128">
        <v>0</v>
      </c>
      <c r="AH76" s="128">
        <v>0</v>
      </c>
      <c r="AI76" s="128">
        <v>0</v>
      </c>
      <c r="AJ76" s="128">
        <v>0</v>
      </c>
      <c r="AK76" s="128">
        <v>0</v>
      </c>
      <c r="AL76" s="128">
        <v>0</v>
      </c>
      <c r="AM76" s="128">
        <v>0</v>
      </c>
      <c r="AN76" s="128">
        <v>0</v>
      </c>
      <c r="AO76" s="128">
        <v>0</v>
      </c>
      <c r="AP76" s="128">
        <v>0</v>
      </c>
      <c r="AQ76" s="128">
        <v>25.450776012775062</v>
      </c>
      <c r="AR76" s="128">
        <v>20.787665489577986</v>
      </c>
      <c r="AS76" s="128">
        <v>27.082279612756103</v>
      </c>
      <c r="AT76" s="128">
        <v>20.135901941895987</v>
      </c>
      <c r="AU76" s="128">
        <v>28.676571979527694</v>
      </c>
      <c r="AV76" s="128">
        <v>0</v>
      </c>
      <c r="AW76" s="128">
        <v>0</v>
      </c>
      <c r="AX76" s="128">
        <v>0</v>
      </c>
      <c r="AY76" s="128">
        <v>53.793895338584299</v>
      </c>
      <c r="AZ76" s="128">
        <v>14.839670099271581</v>
      </c>
      <c r="BA76" s="128" t="e">
        <v>#N/A</v>
      </c>
      <c r="BB76" s="128">
        <v>0</v>
      </c>
      <c r="BC76" s="128">
        <v>0</v>
      </c>
      <c r="BD76" s="128">
        <v>0</v>
      </c>
      <c r="BE76" s="128">
        <v>0</v>
      </c>
      <c r="BF76" s="128">
        <v>0</v>
      </c>
      <c r="BG76" s="128">
        <v>0</v>
      </c>
      <c r="BH76" s="128" t="e">
        <v>#VALUE!</v>
      </c>
      <c r="BI76" s="128">
        <v>0</v>
      </c>
      <c r="BJ76" s="128">
        <v>0</v>
      </c>
      <c r="BK76" s="128">
        <v>68.899234386428532</v>
      </c>
      <c r="BL76" s="128">
        <v>68.899234386428532</v>
      </c>
      <c r="BM76" s="128">
        <v>20.659534681738361</v>
      </c>
      <c r="BN76" s="128">
        <v>16.587904419805373</v>
      </c>
      <c r="BO76" s="128">
        <v>16.069347735502586</v>
      </c>
      <c r="BP76" s="128">
        <v>25.193581588078107</v>
      </c>
      <c r="BQ76" s="128">
        <v>51.793360762841765</v>
      </c>
      <c r="BR76" s="128">
        <v>41.458641489477493</v>
      </c>
      <c r="BS76" s="128">
        <v>38.042728060829454</v>
      </c>
      <c r="BT76" s="128">
        <v>45.705868675415765</v>
      </c>
      <c r="BU76" s="128">
        <v>36.820068178942684</v>
      </c>
      <c r="BV76" s="128">
        <v>34.227050612183973</v>
      </c>
      <c r="BW76" s="128">
        <v>42.392324686288966</v>
      </c>
      <c r="BX76" s="128">
        <v>34.150719162517611</v>
      </c>
      <c r="BY76" s="639">
        <v>31.745687909574546</v>
      </c>
      <c r="BZ76" s="128"/>
      <c r="CA76" s="128"/>
      <c r="CB76" s="128"/>
      <c r="CC76" s="128"/>
      <c r="CD76" s="128"/>
      <c r="CE76" s="128"/>
      <c r="CF76" s="128"/>
      <c r="CG76" s="128"/>
      <c r="CH76" s="128"/>
      <c r="CI76" s="128"/>
      <c r="CJ76" s="128"/>
      <c r="CK76" s="128"/>
      <c r="CL76" s="128"/>
      <c r="CM76" s="128"/>
      <c r="CN76" s="128"/>
      <c r="CO76" s="128"/>
    </row>
    <row r="77" spans="2:93" ht="17.25" x14ac:dyDescent="0.25">
      <c r="Q77" s="24"/>
      <c r="R77" s="64"/>
      <c r="Z77" s="31"/>
      <c r="AA77">
        <v>23</v>
      </c>
      <c r="AB77" s="249">
        <f>IFERROR(AVERAGEIF(MASTER_DATA_NORMALIZED!L97:XFD97,"&gt;0"),0)</f>
        <v>917.17088823626921</v>
      </c>
      <c r="AC77" s="31" cm="1">
        <f t="array" ref="AC77:BY77">_xlfn._xlws.FILTER(MASTER_DATA_NORMALIZED!H97:XFD97,(MASTER_DATA_NORMALIZED!$H$22:$XFD$22=MASTER_DATA_NORMALIZED!$L$22))</f>
        <v>1129.5539881681391</v>
      </c>
      <c r="AD77" s="128">
        <v>1034.2171669642087</v>
      </c>
      <c r="AE77" s="128">
        <v>2109.2890066539444</v>
      </c>
      <c r="AF77" s="128">
        <v>1998.2014879148669</v>
      </c>
      <c r="AG77" s="128">
        <v>1123.2496475150897</v>
      </c>
      <c r="AH77" s="128">
        <v>1012.5653310632958</v>
      </c>
      <c r="AI77" s="128">
        <v>2656.1382647039723</v>
      </c>
      <c r="AJ77" s="128">
        <v>2525.7186136324171</v>
      </c>
      <c r="AK77" s="128">
        <v>999.45029388862156</v>
      </c>
      <c r="AL77" s="128">
        <v>571.93976355476036</v>
      </c>
      <c r="AM77" s="128">
        <v>2264.6503769036972</v>
      </c>
      <c r="AN77" s="128">
        <v>1282.5315910015836</v>
      </c>
      <c r="AO77" s="128">
        <v>2640.9916931821544</v>
      </c>
      <c r="AP77" s="128">
        <v>1444.2923322089907</v>
      </c>
      <c r="AQ77" s="128">
        <v>918.8370102043657</v>
      </c>
      <c r="AR77" s="128">
        <v>773.66733143049248</v>
      </c>
      <c r="AS77" s="128">
        <v>795.1367521104662</v>
      </c>
      <c r="AT77" s="128">
        <v>730.52688256900512</v>
      </c>
      <c r="AU77" s="128">
        <v>779.44825351293309</v>
      </c>
      <c r="AV77" s="128">
        <v>158.82418169700796</v>
      </c>
      <c r="AW77" s="128">
        <v>619.33062302785959</v>
      </c>
      <c r="AX77" s="128">
        <v>649.20375837567258</v>
      </c>
      <c r="AY77" s="128">
        <v>479.42083431411726</v>
      </c>
      <c r="AZ77" s="128">
        <v>481.80528418272445</v>
      </c>
      <c r="BA77" s="128" t="e">
        <v>#N/A</v>
      </c>
      <c r="BB77" s="128">
        <v>861.63984416427343</v>
      </c>
      <c r="BC77" s="128">
        <v>764.62028114416762</v>
      </c>
      <c r="BD77" s="128">
        <v>711.12387859813271</v>
      </c>
      <c r="BE77" s="128">
        <v>673.50538695092916</v>
      </c>
      <c r="BF77" s="128">
        <v>638.04080308649225</v>
      </c>
      <c r="BG77" s="128">
        <v>627.05817696330826</v>
      </c>
      <c r="BH77" s="128" t="e">
        <v>#VALUE!</v>
      </c>
      <c r="BI77" s="128">
        <v>415.74056235459415</v>
      </c>
      <c r="BJ77" s="128">
        <v>470.96396553301639</v>
      </c>
      <c r="BK77" s="128">
        <v>523.15045080924085</v>
      </c>
      <c r="BL77" s="128">
        <v>523.15045080924085</v>
      </c>
      <c r="BM77" s="128">
        <v>222.48741021637241</v>
      </c>
      <c r="BN77" s="128">
        <v>220.48261984429584</v>
      </c>
      <c r="BO77" s="128">
        <v>218.6610232866168</v>
      </c>
      <c r="BP77" s="128">
        <v>436.82565043099504</v>
      </c>
      <c r="BQ77" s="128">
        <v>744.95033864632705</v>
      </c>
      <c r="BR77" s="128">
        <v>709.30625858364112</v>
      </c>
      <c r="BS77" s="128">
        <v>704.69179480813125</v>
      </c>
      <c r="BT77" s="128">
        <v>1057.0379824305853</v>
      </c>
      <c r="BU77" s="128">
        <v>987.70355143579491</v>
      </c>
      <c r="BV77" s="128">
        <v>926.29982932922917</v>
      </c>
      <c r="BW77" s="128">
        <v>541.1341549912803</v>
      </c>
      <c r="BX77" s="128">
        <v>496.72134855718917</v>
      </c>
      <c r="BY77" s="639">
        <v>452.74551535041491</v>
      </c>
      <c r="BZ77" s="128"/>
      <c r="CA77" s="128"/>
      <c r="CB77" s="128"/>
      <c r="CC77" s="128"/>
      <c r="CD77" s="128"/>
      <c r="CE77" s="128"/>
      <c r="CF77" s="128"/>
      <c r="CG77" s="128"/>
      <c r="CH77" s="128"/>
      <c r="CI77" s="128"/>
      <c r="CJ77" s="128"/>
      <c r="CK77" s="128"/>
      <c r="CL77" s="128"/>
      <c r="CM77" s="128"/>
      <c r="CN77" s="128"/>
      <c r="CO77" s="128"/>
    </row>
    <row r="78" spans="2:93" ht="17.25" x14ac:dyDescent="0.25">
      <c r="Q78" s="51"/>
      <c r="R78" s="37"/>
      <c r="Z78" s="31"/>
      <c r="AA78">
        <v>231</v>
      </c>
      <c r="AB78" s="249">
        <f>IFERROR(AVERAGEIF(MASTER_DATA_NORMALIZED!L98:XFD98,"&gt;0"),0)</f>
        <v>0</v>
      </c>
      <c r="AC78" s="31" cm="1">
        <f t="array" ref="AC78:BY78">_xlfn._xlws.FILTER(MASTER_DATA_NORMALIZED!H98:XFD98,(MASTER_DATA_NORMALIZED!$H$22:$XFD$22=MASTER_DATA_NORMALIZED!$L$22))</f>
        <v>0</v>
      </c>
      <c r="AD78" s="128">
        <v>0</v>
      </c>
      <c r="AE78" s="128">
        <v>0</v>
      </c>
      <c r="AF78" s="128">
        <v>0</v>
      </c>
      <c r="AG78" s="128">
        <v>0</v>
      </c>
      <c r="AH78" s="128">
        <v>0</v>
      </c>
      <c r="AI78" s="128">
        <v>0</v>
      </c>
      <c r="AJ78" s="128">
        <v>0</v>
      </c>
      <c r="AK78" s="128">
        <v>0</v>
      </c>
      <c r="AL78" s="128">
        <v>0</v>
      </c>
      <c r="AM78" s="128">
        <v>0</v>
      </c>
      <c r="AN78" s="128">
        <v>0</v>
      </c>
      <c r="AO78" s="128">
        <v>0</v>
      </c>
      <c r="AP78" s="128">
        <v>0</v>
      </c>
      <c r="AQ78" s="128">
        <v>0</v>
      </c>
      <c r="AR78" s="128">
        <v>0</v>
      </c>
      <c r="AS78" s="128">
        <v>0</v>
      </c>
      <c r="AT78" s="128">
        <v>0</v>
      </c>
      <c r="AU78" s="128">
        <v>0</v>
      </c>
      <c r="AV78" s="128">
        <v>0</v>
      </c>
      <c r="AW78" s="128">
        <v>0</v>
      </c>
      <c r="AX78" s="128">
        <v>0</v>
      </c>
      <c r="AY78" s="128">
        <v>0</v>
      </c>
      <c r="AZ78" s="128">
        <v>0</v>
      </c>
      <c r="BA78" s="128" t="e">
        <v>#N/A</v>
      </c>
      <c r="BB78" s="128">
        <v>0</v>
      </c>
      <c r="BC78" s="128">
        <v>0</v>
      </c>
      <c r="BD78" s="128">
        <v>0</v>
      </c>
      <c r="BE78" s="128">
        <v>0</v>
      </c>
      <c r="BF78" s="128">
        <v>0</v>
      </c>
      <c r="BG78" s="128">
        <v>0</v>
      </c>
      <c r="BH78" s="128" t="e">
        <v>#VALUE!</v>
      </c>
      <c r="BI78" s="128">
        <v>0</v>
      </c>
      <c r="BJ78" s="128">
        <v>0</v>
      </c>
      <c r="BK78" s="128">
        <v>0</v>
      </c>
      <c r="BL78" s="128">
        <v>0</v>
      </c>
      <c r="BM78" s="128">
        <v>0</v>
      </c>
      <c r="BN78" s="128">
        <v>0</v>
      </c>
      <c r="BO78" s="128">
        <v>0</v>
      </c>
      <c r="BP78" s="128">
        <v>0</v>
      </c>
      <c r="BQ78" s="128">
        <v>0</v>
      </c>
      <c r="BR78" s="128">
        <v>0</v>
      </c>
      <c r="BS78" s="128">
        <v>0</v>
      </c>
      <c r="BT78" s="128">
        <v>0</v>
      </c>
      <c r="BU78" s="128">
        <v>0</v>
      </c>
      <c r="BV78" s="128">
        <v>0</v>
      </c>
      <c r="BW78" s="128">
        <v>0</v>
      </c>
      <c r="BX78" s="128">
        <v>0</v>
      </c>
      <c r="BY78" s="639">
        <v>0</v>
      </c>
      <c r="BZ78" s="128"/>
      <c r="CA78" s="128"/>
      <c r="CB78" s="128"/>
      <c r="CC78" s="128"/>
      <c r="CD78" s="128"/>
      <c r="CE78" s="128"/>
      <c r="CF78" s="128"/>
      <c r="CG78" s="128"/>
      <c r="CH78" s="128"/>
      <c r="CI78" s="128"/>
      <c r="CJ78" s="128"/>
      <c r="CK78" s="128"/>
      <c r="CL78" s="128"/>
      <c r="CM78" s="128"/>
      <c r="CN78" s="128"/>
      <c r="CO78" s="128"/>
    </row>
    <row r="79" spans="2:93" ht="17.25" x14ac:dyDescent="0.25">
      <c r="Q79" s="51"/>
      <c r="R79" s="37"/>
      <c r="Z79" s="31"/>
      <c r="AA79">
        <v>231.1</v>
      </c>
      <c r="AB79" s="249">
        <f>IFERROR(AVERAGEIF(MASTER_DATA_NORMALIZED!L99:XFD99,"&gt;0"),0)</f>
        <v>0</v>
      </c>
      <c r="AC79" s="31" cm="1">
        <f t="array" ref="AC79:BY79">_xlfn._xlws.FILTER(MASTER_DATA_NORMALIZED!H99:XFD99,(MASTER_DATA_NORMALIZED!$H$22:$XFD$22=MASTER_DATA_NORMALIZED!$L$22))</f>
        <v>0</v>
      </c>
      <c r="AD79" s="128">
        <v>0</v>
      </c>
      <c r="AE79" s="128">
        <v>0</v>
      </c>
      <c r="AF79" s="128">
        <v>0</v>
      </c>
      <c r="AG79" s="128">
        <v>0</v>
      </c>
      <c r="AH79" s="128">
        <v>0</v>
      </c>
      <c r="AI79" s="128">
        <v>0</v>
      </c>
      <c r="AJ79" s="128">
        <v>0</v>
      </c>
      <c r="AK79" s="128">
        <v>0</v>
      </c>
      <c r="AL79" s="128">
        <v>0</v>
      </c>
      <c r="AM79" s="128">
        <v>0</v>
      </c>
      <c r="AN79" s="128">
        <v>0</v>
      </c>
      <c r="AO79" s="128">
        <v>0</v>
      </c>
      <c r="AP79" s="128">
        <v>0</v>
      </c>
      <c r="AQ79" s="128">
        <v>0</v>
      </c>
      <c r="AR79" s="128">
        <v>0</v>
      </c>
      <c r="AS79" s="128">
        <v>0</v>
      </c>
      <c r="AT79" s="128">
        <v>0</v>
      </c>
      <c r="AU79" s="128">
        <v>0</v>
      </c>
      <c r="AV79" s="128">
        <v>0</v>
      </c>
      <c r="AW79" s="128">
        <v>0</v>
      </c>
      <c r="AX79" s="128">
        <v>0</v>
      </c>
      <c r="AY79" s="128">
        <v>0</v>
      </c>
      <c r="AZ79" s="128">
        <v>0</v>
      </c>
      <c r="BA79" s="128" t="e">
        <v>#N/A</v>
      </c>
      <c r="BB79" s="128">
        <v>0</v>
      </c>
      <c r="BC79" s="128">
        <v>0</v>
      </c>
      <c r="BD79" s="128">
        <v>0</v>
      </c>
      <c r="BE79" s="128">
        <v>0</v>
      </c>
      <c r="BF79" s="128">
        <v>0</v>
      </c>
      <c r="BG79" s="128">
        <v>0</v>
      </c>
      <c r="BH79" s="128" t="e">
        <v>#VALUE!</v>
      </c>
      <c r="BI79" s="128">
        <v>0</v>
      </c>
      <c r="BJ79" s="128">
        <v>0</v>
      </c>
      <c r="BK79" s="128">
        <v>0</v>
      </c>
      <c r="BL79" s="128">
        <v>0</v>
      </c>
      <c r="BM79" s="128">
        <v>0</v>
      </c>
      <c r="BN79" s="128">
        <v>0</v>
      </c>
      <c r="BO79" s="128">
        <v>0</v>
      </c>
      <c r="BP79" s="128">
        <v>0</v>
      </c>
      <c r="BQ79" s="128">
        <v>0</v>
      </c>
      <c r="BR79" s="128">
        <v>0</v>
      </c>
      <c r="BS79" s="128">
        <v>0</v>
      </c>
      <c r="BT79" s="128">
        <v>0</v>
      </c>
      <c r="BU79" s="128">
        <v>0</v>
      </c>
      <c r="BV79" s="128">
        <v>0</v>
      </c>
      <c r="BW79" s="128">
        <v>0</v>
      </c>
      <c r="BX79" s="128">
        <v>0</v>
      </c>
      <c r="BY79" s="639">
        <v>0</v>
      </c>
      <c r="BZ79" s="128"/>
      <c r="CA79" s="128"/>
      <c r="CB79" s="128"/>
      <c r="CC79" s="128"/>
      <c r="CD79" s="128"/>
      <c r="CE79" s="128"/>
      <c r="CF79" s="128"/>
      <c r="CG79" s="128"/>
      <c r="CH79" s="128"/>
      <c r="CI79" s="128"/>
      <c r="CJ79" s="128"/>
      <c r="CK79" s="128"/>
      <c r="CL79" s="128"/>
      <c r="CM79" s="128"/>
      <c r="CN79" s="128"/>
      <c r="CO79" s="128"/>
    </row>
    <row r="80" spans="2:93" ht="18.75" x14ac:dyDescent="0.25">
      <c r="Q80" s="53"/>
      <c r="R80" s="39"/>
      <c r="Z80" s="31"/>
      <c r="AA80">
        <v>231.2</v>
      </c>
      <c r="AB80" s="249">
        <f>IFERROR(AVERAGEIF(MASTER_DATA_NORMALIZED!L100:XFD100,"&gt;0"),0)</f>
        <v>0</v>
      </c>
      <c r="AC80" s="31" cm="1">
        <f t="array" ref="AC80:BY80">_xlfn._xlws.FILTER(MASTER_DATA_NORMALIZED!H100:XFD100,(MASTER_DATA_NORMALIZED!$H$22:$XFD$22=MASTER_DATA_NORMALIZED!$L$22))</f>
        <v>0</v>
      </c>
      <c r="AD80" s="128">
        <v>0</v>
      </c>
      <c r="AE80" s="128">
        <v>0</v>
      </c>
      <c r="AF80" s="128">
        <v>0</v>
      </c>
      <c r="AG80" s="128">
        <v>0</v>
      </c>
      <c r="AH80" s="128">
        <v>0</v>
      </c>
      <c r="AI80" s="128">
        <v>0</v>
      </c>
      <c r="AJ80" s="128">
        <v>0</v>
      </c>
      <c r="AK80" s="128">
        <v>0</v>
      </c>
      <c r="AL80" s="128">
        <v>0</v>
      </c>
      <c r="AM80" s="128">
        <v>0</v>
      </c>
      <c r="AN80" s="128">
        <v>0</v>
      </c>
      <c r="AO80" s="128">
        <v>0</v>
      </c>
      <c r="AP80" s="128">
        <v>0</v>
      </c>
      <c r="AQ80" s="128">
        <v>0</v>
      </c>
      <c r="AR80" s="128">
        <v>0</v>
      </c>
      <c r="AS80" s="128">
        <v>0</v>
      </c>
      <c r="AT80" s="128">
        <v>0</v>
      </c>
      <c r="AU80" s="128">
        <v>0</v>
      </c>
      <c r="AV80" s="128">
        <v>0</v>
      </c>
      <c r="AW80" s="128">
        <v>0</v>
      </c>
      <c r="AX80" s="128">
        <v>0</v>
      </c>
      <c r="AY80" s="128">
        <v>0</v>
      </c>
      <c r="AZ80" s="128">
        <v>0</v>
      </c>
      <c r="BA80" s="128" t="e">
        <v>#N/A</v>
      </c>
      <c r="BB80" s="128">
        <v>0</v>
      </c>
      <c r="BC80" s="128">
        <v>0</v>
      </c>
      <c r="BD80" s="128">
        <v>0</v>
      </c>
      <c r="BE80" s="128">
        <v>0</v>
      </c>
      <c r="BF80" s="128">
        <v>0</v>
      </c>
      <c r="BG80" s="128">
        <v>0</v>
      </c>
      <c r="BH80" s="128" t="e">
        <v>#VALUE!</v>
      </c>
      <c r="BI80" s="128">
        <v>0</v>
      </c>
      <c r="BJ80" s="128">
        <v>0</v>
      </c>
      <c r="BK80" s="128">
        <v>0</v>
      </c>
      <c r="BL80" s="128">
        <v>0</v>
      </c>
      <c r="BM80" s="128">
        <v>0</v>
      </c>
      <c r="BN80" s="128">
        <v>0</v>
      </c>
      <c r="BO80" s="128">
        <v>0</v>
      </c>
      <c r="BP80" s="128">
        <v>0</v>
      </c>
      <c r="BQ80" s="128">
        <v>0</v>
      </c>
      <c r="BR80" s="128">
        <v>0</v>
      </c>
      <c r="BS80" s="128">
        <v>0</v>
      </c>
      <c r="BT80" s="128">
        <v>0</v>
      </c>
      <c r="BU80" s="128">
        <v>0</v>
      </c>
      <c r="BV80" s="128">
        <v>0</v>
      </c>
      <c r="BW80" s="128">
        <v>0</v>
      </c>
      <c r="BX80" s="128">
        <v>0</v>
      </c>
      <c r="BY80" s="639">
        <v>0</v>
      </c>
      <c r="BZ80" s="128"/>
      <c r="CA80" s="128"/>
      <c r="CB80" s="128"/>
      <c r="CC80" s="128"/>
      <c r="CD80" s="128"/>
      <c r="CE80" s="128"/>
      <c r="CF80" s="128"/>
      <c r="CG80" s="128"/>
      <c r="CH80" s="128"/>
      <c r="CI80" s="128"/>
      <c r="CJ80" s="128"/>
      <c r="CK80" s="128"/>
      <c r="CL80" s="128"/>
      <c r="CM80" s="128"/>
      <c r="CN80" s="128"/>
      <c r="CO80" s="128"/>
    </row>
    <row r="81" spans="17:93" ht="17.25" x14ac:dyDescent="0.25">
      <c r="Q81" s="51"/>
      <c r="R81" s="34"/>
      <c r="Z81" s="31"/>
      <c r="AA81">
        <v>232</v>
      </c>
      <c r="AB81" s="249">
        <f>IFERROR(AVERAGEIF(MASTER_DATA_NORMALIZED!L101:XFD101,"&gt;0"),0)</f>
        <v>529.85187025072128</v>
      </c>
      <c r="AC81" s="31" cm="1">
        <f t="array" ref="AC81:BY81">_xlfn._xlws.FILTER(MASTER_DATA_NORMALIZED!H101:XFD101,(MASTER_DATA_NORMALIZED!$H$22:$XFD$22=MASTER_DATA_NORMALIZED!$L$22))</f>
        <v>572.74254508422337</v>
      </c>
      <c r="AD81" s="128">
        <v>572.77029961732489</v>
      </c>
      <c r="AE81" s="128">
        <v>1481.5369769623881</v>
      </c>
      <c r="AF81" s="128">
        <v>1481.5369769623881</v>
      </c>
      <c r="AG81" s="128">
        <v>729.58916562982677</v>
      </c>
      <c r="AH81" s="128">
        <v>729.61294314141685</v>
      </c>
      <c r="AI81" s="128">
        <v>1887.2686499273436</v>
      </c>
      <c r="AJ81" s="128">
        <v>1887.2448724157534</v>
      </c>
      <c r="AK81" s="128">
        <v>0</v>
      </c>
      <c r="AL81" s="128">
        <v>0</v>
      </c>
      <c r="AM81" s="128">
        <v>0</v>
      </c>
      <c r="AN81" s="128">
        <v>0</v>
      </c>
      <c r="AO81" s="128">
        <v>0</v>
      </c>
      <c r="AP81" s="128">
        <v>0</v>
      </c>
      <c r="AQ81" s="128">
        <v>496.63578138144481</v>
      </c>
      <c r="AR81" s="128">
        <v>436.01012275033457</v>
      </c>
      <c r="AS81" s="128">
        <v>456.29570406170598</v>
      </c>
      <c r="AT81" s="128">
        <v>418.55137080831042</v>
      </c>
      <c r="AU81" s="128">
        <v>456.29726428467433</v>
      </c>
      <c r="AV81" s="128">
        <v>0</v>
      </c>
      <c r="AW81" s="128">
        <v>0</v>
      </c>
      <c r="AX81" s="128">
        <v>0</v>
      </c>
      <c r="AY81" s="128">
        <v>286.92425099145044</v>
      </c>
      <c r="AZ81" s="128">
        <v>267.92458345358381</v>
      </c>
      <c r="BA81" s="128" t="e">
        <v>#N/A</v>
      </c>
      <c r="BB81" s="128">
        <v>0</v>
      </c>
      <c r="BC81" s="128">
        <v>0</v>
      </c>
      <c r="BD81" s="128">
        <v>0</v>
      </c>
      <c r="BE81" s="128">
        <v>0</v>
      </c>
      <c r="BF81" s="128">
        <v>0</v>
      </c>
      <c r="BG81" s="128">
        <v>0</v>
      </c>
      <c r="BH81" s="128" t="e">
        <v>#VALUE!</v>
      </c>
      <c r="BI81" s="128">
        <v>360.45539983795442</v>
      </c>
      <c r="BJ81" s="128">
        <v>223.9595705709167</v>
      </c>
      <c r="BK81" s="128">
        <v>270.27111168409698</v>
      </c>
      <c r="BL81" s="128">
        <v>270.27111168409698</v>
      </c>
      <c r="BM81" s="128">
        <v>124.29848043821917</v>
      </c>
      <c r="BN81" s="128">
        <v>123.58786572269312</v>
      </c>
      <c r="BO81" s="128">
        <v>122.94225526388881</v>
      </c>
      <c r="BP81" s="128">
        <v>245.88598789724855</v>
      </c>
      <c r="BQ81" s="128">
        <v>328.13841835949825</v>
      </c>
      <c r="BR81" s="128">
        <v>300.26770368595123</v>
      </c>
      <c r="BS81" s="128">
        <v>299.22986820845455</v>
      </c>
      <c r="BT81" s="128">
        <v>330.93534895580507</v>
      </c>
      <c r="BU81" s="128">
        <v>309.18971021561799</v>
      </c>
      <c r="BV81" s="128">
        <v>287.79527407778261</v>
      </c>
      <c r="BW81" s="128">
        <v>440.919118000053</v>
      </c>
      <c r="BX81" s="128">
        <v>399.27401130235779</v>
      </c>
      <c r="BY81" s="639">
        <v>356.89710464627842</v>
      </c>
      <c r="BZ81" s="128"/>
      <c r="CA81" s="128"/>
      <c r="CB81" s="128"/>
      <c r="CC81" s="128"/>
      <c r="CD81" s="128"/>
      <c r="CE81" s="128"/>
      <c r="CF81" s="128"/>
      <c r="CG81" s="128"/>
      <c r="CH81" s="128"/>
      <c r="CI81" s="128"/>
      <c r="CJ81" s="128"/>
      <c r="CK81" s="128"/>
      <c r="CL81" s="128"/>
      <c r="CM81" s="128"/>
      <c r="CN81" s="128"/>
      <c r="CO81" s="128"/>
    </row>
    <row r="82" spans="17:93" ht="17.25" x14ac:dyDescent="0.25">
      <c r="Q82" s="51"/>
      <c r="R82" s="34"/>
      <c r="Z82" s="31"/>
      <c r="AA82">
        <v>232.1</v>
      </c>
      <c r="AB82" s="249">
        <f>IFERROR(AVERAGEIF(MASTER_DATA_NORMALIZED!L102:XFD102,"&gt;0"),0)</f>
        <v>51.783870034195814</v>
      </c>
      <c r="AC82" s="31" cm="1">
        <f t="array" ref="AC82:BY82">_xlfn._xlws.FILTER(MASTER_DATA_NORMALIZED!H102:XFD102,(MASTER_DATA_NORMALIZED!$H$22:$XFD$22=MASTER_DATA_NORMALIZED!$L$22))</f>
        <v>0</v>
      </c>
      <c r="AD82" s="128">
        <v>0</v>
      </c>
      <c r="AE82" s="128">
        <v>0</v>
      </c>
      <c r="AF82" s="128">
        <v>0</v>
      </c>
      <c r="AG82" s="128">
        <v>0</v>
      </c>
      <c r="AH82" s="128">
        <v>0</v>
      </c>
      <c r="AI82" s="128">
        <v>0</v>
      </c>
      <c r="AJ82" s="128">
        <v>0</v>
      </c>
      <c r="AK82" s="128">
        <v>0</v>
      </c>
      <c r="AL82" s="128">
        <v>0</v>
      </c>
      <c r="AM82" s="128">
        <v>0</v>
      </c>
      <c r="AN82" s="128">
        <v>0</v>
      </c>
      <c r="AO82" s="128">
        <v>0</v>
      </c>
      <c r="AP82" s="128">
        <v>0</v>
      </c>
      <c r="AQ82" s="128">
        <v>112.37660594766054</v>
      </c>
      <c r="AR82" s="128">
        <v>62.269184850391902</v>
      </c>
      <c r="AS82" s="128">
        <v>58.361221958761881</v>
      </c>
      <c r="AT82" s="128">
        <v>52.136637449014955</v>
      </c>
      <c r="AU82" s="128">
        <v>58.358862597199959</v>
      </c>
      <c r="AV82" s="128">
        <v>0</v>
      </c>
      <c r="AW82" s="128">
        <v>0</v>
      </c>
      <c r="AX82" s="128">
        <v>0</v>
      </c>
      <c r="AY82" s="128">
        <v>50.120412458336396</v>
      </c>
      <c r="AZ82" s="128">
        <v>50.222317836150005</v>
      </c>
      <c r="BA82" s="128" t="e">
        <v>#N/A</v>
      </c>
      <c r="BB82" s="128">
        <v>0</v>
      </c>
      <c r="BC82" s="128">
        <v>0</v>
      </c>
      <c r="BD82" s="128">
        <v>0</v>
      </c>
      <c r="BE82" s="128">
        <v>0</v>
      </c>
      <c r="BF82" s="128">
        <v>0</v>
      </c>
      <c r="BG82" s="128">
        <v>0</v>
      </c>
      <c r="BH82" s="128" t="e">
        <v>#VALUE!</v>
      </c>
      <c r="BI82" s="128">
        <v>0</v>
      </c>
      <c r="BJ82" s="128">
        <v>0</v>
      </c>
      <c r="BK82" s="128">
        <v>0</v>
      </c>
      <c r="BL82" s="128">
        <v>0</v>
      </c>
      <c r="BM82" s="128">
        <v>25.629405582007799</v>
      </c>
      <c r="BN82" s="128">
        <v>25.276314278451203</v>
      </c>
      <c r="BO82" s="128">
        <v>24.957202472726411</v>
      </c>
      <c r="BP82" s="128">
        <v>49.914404945452823</v>
      </c>
      <c r="BQ82" s="128">
        <v>0</v>
      </c>
      <c r="BR82" s="128">
        <v>0</v>
      </c>
      <c r="BS82" s="128">
        <v>0</v>
      </c>
      <c r="BT82" s="128">
        <v>0</v>
      </c>
      <c r="BU82" s="128">
        <v>0</v>
      </c>
      <c r="BV82" s="128">
        <v>0</v>
      </c>
      <c r="BW82" s="128">
        <v>0</v>
      </c>
      <c r="BX82" s="128">
        <v>0</v>
      </c>
      <c r="BY82" s="639">
        <v>0</v>
      </c>
      <c r="BZ82" s="128"/>
      <c r="CA82" s="128"/>
      <c r="CB82" s="128"/>
      <c r="CC82" s="128"/>
      <c r="CD82" s="128"/>
      <c r="CE82" s="128"/>
      <c r="CF82" s="128"/>
      <c r="CG82" s="128"/>
      <c r="CH82" s="128"/>
      <c r="CI82" s="128"/>
      <c r="CJ82" s="128"/>
      <c r="CK82" s="128"/>
      <c r="CL82" s="128"/>
      <c r="CM82" s="128"/>
      <c r="CN82" s="128"/>
      <c r="CO82" s="128"/>
    </row>
    <row r="83" spans="17:93" ht="17.25" x14ac:dyDescent="0.25">
      <c r="Q83" s="51"/>
      <c r="R83" s="37"/>
      <c r="Z83" s="31"/>
      <c r="AA83">
        <v>232.2</v>
      </c>
      <c r="AB83" s="249">
        <f>IFERROR(AVERAGEIF(MASTER_DATA_NORMALIZED!L103:XFD103,"&gt;0"),0)</f>
        <v>0</v>
      </c>
      <c r="AC83" s="31" cm="1">
        <f t="array" ref="AC83:BY83">_xlfn._xlws.FILTER(MASTER_DATA_NORMALIZED!H103:XFD103,(MASTER_DATA_NORMALIZED!$H$22:$XFD$22=MASTER_DATA_NORMALIZED!$L$22))</f>
        <v>0</v>
      </c>
      <c r="AD83" s="128">
        <v>0</v>
      </c>
      <c r="AE83" s="128">
        <v>0</v>
      </c>
      <c r="AF83" s="128">
        <v>0</v>
      </c>
      <c r="AG83" s="128">
        <v>0</v>
      </c>
      <c r="AH83" s="128">
        <v>0</v>
      </c>
      <c r="AI83" s="128">
        <v>0</v>
      </c>
      <c r="AJ83" s="128">
        <v>0</v>
      </c>
      <c r="AK83" s="128">
        <v>0</v>
      </c>
      <c r="AL83" s="128">
        <v>0</v>
      </c>
      <c r="AM83" s="128">
        <v>0</v>
      </c>
      <c r="AN83" s="128">
        <v>0</v>
      </c>
      <c r="AO83" s="128">
        <v>0</v>
      </c>
      <c r="AP83" s="128">
        <v>0</v>
      </c>
      <c r="AQ83" s="128">
        <v>0</v>
      </c>
      <c r="AR83" s="128">
        <v>0</v>
      </c>
      <c r="AS83" s="128">
        <v>0</v>
      </c>
      <c r="AT83" s="128">
        <v>0</v>
      </c>
      <c r="AU83" s="128">
        <v>0</v>
      </c>
      <c r="AV83" s="128">
        <v>0</v>
      </c>
      <c r="AW83" s="128">
        <v>0</v>
      </c>
      <c r="AX83" s="128">
        <v>0</v>
      </c>
      <c r="AY83" s="128">
        <v>0</v>
      </c>
      <c r="AZ83" s="128">
        <v>0</v>
      </c>
      <c r="BA83" s="128" t="e">
        <v>#N/A</v>
      </c>
      <c r="BB83" s="128">
        <v>0</v>
      </c>
      <c r="BC83" s="128">
        <v>0</v>
      </c>
      <c r="BD83" s="128">
        <v>0</v>
      </c>
      <c r="BE83" s="128">
        <v>0</v>
      </c>
      <c r="BF83" s="128">
        <v>0</v>
      </c>
      <c r="BG83" s="128">
        <v>0</v>
      </c>
      <c r="BH83" s="128" t="e">
        <v>#VALUE!</v>
      </c>
      <c r="BI83" s="128">
        <v>0</v>
      </c>
      <c r="BJ83" s="128">
        <v>0</v>
      </c>
      <c r="BK83" s="128">
        <v>0</v>
      </c>
      <c r="BL83" s="128">
        <v>0</v>
      </c>
      <c r="BM83" s="128">
        <v>0</v>
      </c>
      <c r="BN83" s="128">
        <v>0</v>
      </c>
      <c r="BO83" s="128">
        <v>0</v>
      </c>
      <c r="BP83" s="128">
        <v>0</v>
      </c>
      <c r="BQ83" s="128">
        <v>0</v>
      </c>
      <c r="BR83" s="128">
        <v>0</v>
      </c>
      <c r="BS83" s="128">
        <v>0</v>
      </c>
      <c r="BT83" s="128">
        <v>0</v>
      </c>
      <c r="BU83" s="128">
        <v>0</v>
      </c>
      <c r="BV83" s="128">
        <v>0</v>
      </c>
      <c r="BW83" s="128">
        <v>0</v>
      </c>
      <c r="BX83" s="128">
        <v>0</v>
      </c>
      <c r="BY83" s="639">
        <v>0</v>
      </c>
      <c r="BZ83" s="128"/>
      <c r="CA83" s="128"/>
      <c r="CB83" s="128"/>
      <c r="CC83" s="128"/>
      <c r="CD83" s="128"/>
      <c r="CE83" s="128"/>
      <c r="CF83" s="128"/>
      <c r="CG83" s="128"/>
      <c r="CH83" s="128"/>
      <c r="CI83" s="128"/>
      <c r="CJ83" s="128"/>
      <c r="CK83" s="128"/>
      <c r="CL83" s="128"/>
      <c r="CM83" s="128"/>
      <c r="CN83" s="128"/>
      <c r="CO83" s="128"/>
    </row>
    <row r="84" spans="17:93" ht="17.25" x14ac:dyDescent="0.25">
      <c r="Q84" s="51"/>
      <c r="R84" s="37"/>
      <c r="Z84" s="31"/>
      <c r="AA84">
        <v>232.3</v>
      </c>
      <c r="AB84" s="249">
        <f>IFERROR(AVERAGEIF(MASTER_DATA_NORMALIZED!L104:XFD104,"&gt;0"),0)</f>
        <v>4.8753192541287613E-2</v>
      </c>
      <c r="AC84" s="31" cm="1">
        <f t="array" ref="AC84:BY84">_xlfn._xlws.FILTER(MASTER_DATA_NORMALIZED!H104:XFD104,(MASTER_DATA_NORMALIZED!$H$22:$XFD$22=MASTER_DATA_NORMALIZED!$L$22))</f>
        <v>0</v>
      </c>
      <c r="AD84" s="128">
        <v>0</v>
      </c>
      <c r="AE84" s="128">
        <v>0</v>
      </c>
      <c r="AF84" s="128">
        <v>0</v>
      </c>
      <c r="AG84" s="128">
        <v>0</v>
      </c>
      <c r="AH84" s="128">
        <v>0</v>
      </c>
      <c r="AI84" s="128">
        <v>0</v>
      </c>
      <c r="AJ84" s="128">
        <v>0</v>
      </c>
      <c r="AK84" s="128">
        <v>0</v>
      </c>
      <c r="AL84" s="128">
        <v>0</v>
      </c>
      <c r="AM84" s="128">
        <v>0</v>
      </c>
      <c r="AN84" s="128">
        <v>0</v>
      </c>
      <c r="AO84" s="128">
        <v>0</v>
      </c>
      <c r="AP84" s="128">
        <v>0</v>
      </c>
      <c r="AQ84" s="128">
        <v>0</v>
      </c>
      <c r="AR84" s="128">
        <v>0</v>
      </c>
      <c r="AS84" s="128">
        <v>0</v>
      </c>
      <c r="AT84" s="128">
        <v>0</v>
      </c>
      <c r="AU84" s="128">
        <v>0</v>
      </c>
      <c r="AV84" s="128">
        <v>0</v>
      </c>
      <c r="AW84" s="128">
        <v>0</v>
      </c>
      <c r="AX84" s="128">
        <v>0</v>
      </c>
      <c r="AY84" s="128">
        <v>0</v>
      </c>
      <c r="AZ84" s="128">
        <v>0</v>
      </c>
      <c r="BA84" s="128" t="e">
        <v>#N/A</v>
      </c>
      <c r="BB84" s="128">
        <v>0</v>
      </c>
      <c r="BC84" s="128">
        <v>0</v>
      </c>
      <c r="BD84" s="128">
        <v>0</v>
      </c>
      <c r="BE84" s="128">
        <v>0</v>
      </c>
      <c r="BF84" s="128">
        <v>0</v>
      </c>
      <c r="BG84" s="128">
        <v>0</v>
      </c>
      <c r="BH84" s="128" t="e">
        <v>#VALUE!</v>
      </c>
      <c r="BI84" s="128">
        <v>0</v>
      </c>
      <c r="BJ84" s="128">
        <v>0</v>
      </c>
      <c r="BK84" s="128">
        <v>0</v>
      </c>
      <c r="BL84" s="128">
        <v>0</v>
      </c>
      <c r="BM84" s="128">
        <v>3.9888975715598955E-2</v>
      </c>
      <c r="BN84" s="128">
        <v>3.9888975715598955E-2</v>
      </c>
      <c r="BO84" s="128">
        <v>3.8411606244650842E-2</v>
      </c>
      <c r="BP84" s="128">
        <v>7.6823212489301684E-2</v>
      </c>
      <c r="BQ84" s="128">
        <v>0</v>
      </c>
      <c r="BR84" s="128">
        <v>0</v>
      </c>
      <c r="BS84" s="128">
        <v>0</v>
      </c>
      <c r="BT84" s="128">
        <v>0</v>
      </c>
      <c r="BU84" s="128">
        <v>0</v>
      </c>
      <c r="BV84" s="128">
        <v>0</v>
      </c>
      <c r="BW84" s="128">
        <v>0</v>
      </c>
      <c r="BX84" s="128">
        <v>0</v>
      </c>
      <c r="BY84" s="639">
        <v>0</v>
      </c>
      <c r="BZ84" s="128"/>
      <c r="CA84" s="128"/>
      <c r="CB84" s="128"/>
      <c r="CC84" s="128"/>
      <c r="CD84" s="128"/>
      <c r="CE84" s="128"/>
      <c r="CF84" s="128"/>
      <c r="CG84" s="128"/>
      <c r="CH84" s="128"/>
      <c r="CI84" s="128"/>
      <c r="CJ84" s="128"/>
      <c r="CK84" s="128"/>
      <c r="CL84" s="128"/>
      <c r="CM84" s="128"/>
      <c r="CN84" s="128"/>
      <c r="CO84" s="128"/>
    </row>
    <row r="85" spans="17:93" ht="17.25" x14ac:dyDescent="0.25">
      <c r="Q85" s="51"/>
      <c r="R85" s="34"/>
      <c r="Z85" s="31"/>
      <c r="AA85">
        <v>232.4</v>
      </c>
      <c r="AB85" s="249">
        <f>IFERROR(AVERAGEIF(MASTER_DATA_NORMALIZED!L105:XFD105,"&gt;0"),0)</f>
        <v>0</v>
      </c>
      <c r="AC85" s="31" cm="1">
        <f t="array" ref="AC85:BY85">_xlfn._xlws.FILTER(MASTER_DATA_NORMALIZED!H105:XFD105,(MASTER_DATA_NORMALIZED!$H$22:$XFD$22=MASTER_DATA_NORMALIZED!$L$22))</f>
        <v>0</v>
      </c>
      <c r="AD85" s="128">
        <v>0</v>
      </c>
      <c r="AE85" s="128">
        <v>0</v>
      </c>
      <c r="AF85" s="128">
        <v>0</v>
      </c>
      <c r="AG85" s="128">
        <v>0</v>
      </c>
      <c r="AH85" s="128">
        <v>0</v>
      </c>
      <c r="AI85" s="128">
        <v>0</v>
      </c>
      <c r="AJ85" s="128">
        <v>0</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t="e">
        <v>#N/A</v>
      </c>
      <c r="BB85" s="128">
        <v>0</v>
      </c>
      <c r="BC85" s="128">
        <v>0</v>
      </c>
      <c r="BD85" s="128">
        <v>0</v>
      </c>
      <c r="BE85" s="128">
        <v>0</v>
      </c>
      <c r="BF85" s="128">
        <v>0</v>
      </c>
      <c r="BG85" s="128">
        <v>0</v>
      </c>
      <c r="BH85" s="128" t="e">
        <v>#VALUE!</v>
      </c>
      <c r="BI85" s="128">
        <v>0</v>
      </c>
      <c r="BJ85" s="128">
        <v>0</v>
      </c>
      <c r="BK85" s="128">
        <v>0</v>
      </c>
      <c r="BL85" s="128">
        <v>0</v>
      </c>
      <c r="BM85" s="128">
        <v>0</v>
      </c>
      <c r="BN85" s="128">
        <v>0</v>
      </c>
      <c r="BO85" s="128">
        <v>0</v>
      </c>
      <c r="BP85" s="128">
        <v>0</v>
      </c>
      <c r="BQ85" s="128">
        <v>0</v>
      </c>
      <c r="BR85" s="128">
        <v>0</v>
      </c>
      <c r="BS85" s="128">
        <v>0</v>
      </c>
      <c r="BT85" s="128">
        <v>0</v>
      </c>
      <c r="BU85" s="128">
        <v>0</v>
      </c>
      <c r="BV85" s="128">
        <v>0</v>
      </c>
      <c r="BW85" s="128">
        <v>0</v>
      </c>
      <c r="BX85" s="128">
        <v>0</v>
      </c>
      <c r="BY85" s="639">
        <v>0</v>
      </c>
      <c r="BZ85" s="128"/>
      <c r="CA85" s="128"/>
      <c r="CB85" s="128"/>
      <c r="CC85" s="128"/>
      <c r="CD85" s="128"/>
      <c r="CE85" s="128"/>
      <c r="CF85" s="128"/>
      <c r="CG85" s="128"/>
      <c r="CH85" s="128"/>
      <c r="CI85" s="128"/>
      <c r="CJ85" s="128"/>
      <c r="CK85" s="128"/>
      <c r="CL85" s="128"/>
      <c r="CM85" s="128"/>
      <c r="CN85" s="128"/>
      <c r="CO85" s="128"/>
    </row>
    <row r="86" spans="17:93" ht="17.25" x14ac:dyDescent="0.25">
      <c r="Q86" s="51"/>
      <c r="R86" s="37"/>
      <c r="Z86" s="31"/>
      <c r="AA86">
        <v>232.5</v>
      </c>
      <c r="AB86" s="249">
        <f>IFERROR(AVERAGEIF(MASTER_DATA_NORMALIZED!L106:XFD106,"&gt;0"),0)</f>
        <v>0</v>
      </c>
      <c r="AC86" s="31" cm="1">
        <f t="array" ref="AC86:BY86">_xlfn._xlws.FILTER(MASTER_DATA_NORMALIZED!H106:XFD106,(MASTER_DATA_NORMALIZED!$H$22:$XFD$22=MASTER_DATA_NORMALIZED!$L$22))</f>
        <v>0</v>
      </c>
      <c r="AD86" s="128">
        <v>0</v>
      </c>
      <c r="AE86" s="128">
        <v>0</v>
      </c>
      <c r="AF86" s="128">
        <v>0</v>
      </c>
      <c r="AG86" s="128">
        <v>0</v>
      </c>
      <c r="AH86" s="128">
        <v>0</v>
      </c>
      <c r="AI86" s="128">
        <v>0</v>
      </c>
      <c r="AJ86" s="128">
        <v>0</v>
      </c>
      <c r="AK86" s="128">
        <v>0</v>
      </c>
      <c r="AL86" s="128">
        <v>0</v>
      </c>
      <c r="AM86" s="128">
        <v>0</v>
      </c>
      <c r="AN86" s="128">
        <v>0</v>
      </c>
      <c r="AO86" s="128">
        <v>0</v>
      </c>
      <c r="AP86" s="128">
        <v>0</v>
      </c>
      <c r="AQ86" s="128">
        <v>0</v>
      </c>
      <c r="AR86" s="128">
        <v>0</v>
      </c>
      <c r="AS86" s="128">
        <v>0</v>
      </c>
      <c r="AT86" s="128">
        <v>0</v>
      </c>
      <c r="AU86" s="128">
        <v>0</v>
      </c>
      <c r="AV86" s="128">
        <v>0</v>
      </c>
      <c r="AW86" s="128">
        <v>0</v>
      </c>
      <c r="AX86" s="128">
        <v>0</v>
      </c>
      <c r="AY86" s="128">
        <v>0</v>
      </c>
      <c r="AZ86" s="128">
        <v>0</v>
      </c>
      <c r="BA86" s="128" t="e">
        <v>#N/A</v>
      </c>
      <c r="BB86" s="128">
        <v>0</v>
      </c>
      <c r="BC86" s="128">
        <v>0</v>
      </c>
      <c r="BD86" s="128">
        <v>0</v>
      </c>
      <c r="BE86" s="128">
        <v>0</v>
      </c>
      <c r="BF86" s="128">
        <v>0</v>
      </c>
      <c r="BG86" s="128">
        <v>0</v>
      </c>
      <c r="BH86" s="128" t="e">
        <v>#VALUE!</v>
      </c>
      <c r="BI86" s="128">
        <v>0</v>
      </c>
      <c r="BJ86" s="128">
        <v>0</v>
      </c>
      <c r="BK86" s="128">
        <v>0</v>
      </c>
      <c r="BL86" s="128">
        <v>0</v>
      </c>
      <c r="BM86" s="128">
        <v>0</v>
      </c>
      <c r="BN86" s="128">
        <v>0</v>
      </c>
      <c r="BO86" s="128">
        <v>0</v>
      </c>
      <c r="BP86" s="128">
        <v>0</v>
      </c>
      <c r="BQ86" s="128">
        <v>0</v>
      </c>
      <c r="BR86" s="128">
        <v>0</v>
      </c>
      <c r="BS86" s="128">
        <v>0</v>
      </c>
      <c r="BT86" s="128">
        <v>0</v>
      </c>
      <c r="BU86" s="128">
        <v>0</v>
      </c>
      <c r="BV86" s="128">
        <v>0</v>
      </c>
      <c r="BW86" s="128">
        <v>0</v>
      </c>
      <c r="BX86" s="128">
        <v>0</v>
      </c>
      <c r="BY86" s="639">
        <v>0</v>
      </c>
      <c r="BZ86" s="128"/>
      <c r="CA86" s="128"/>
      <c r="CB86" s="128"/>
      <c r="CC86" s="128"/>
      <c r="CD86" s="128"/>
      <c r="CE86" s="128"/>
      <c r="CF86" s="128"/>
      <c r="CG86" s="128"/>
      <c r="CH86" s="128"/>
      <c r="CI86" s="128"/>
      <c r="CJ86" s="128"/>
      <c r="CK86" s="128"/>
      <c r="CL86" s="128"/>
      <c r="CM86" s="128"/>
      <c r="CN86" s="128"/>
      <c r="CO86" s="128"/>
    </row>
    <row r="87" spans="17:93" ht="17.25" x14ac:dyDescent="0.25">
      <c r="Q87" s="51"/>
      <c r="R87" s="37"/>
      <c r="Z87" s="31"/>
      <c r="AA87">
        <v>232.6</v>
      </c>
      <c r="AB87" s="249">
        <f>IFERROR(AVERAGEIF(MASTER_DATA_NORMALIZED!L107:XFD107,"&gt;0"),0)</f>
        <v>0</v>
      </c>
      <c r="AC87" s="31" cm="1">
        <f t="array" ref="AC87:BY87">_xlfn._xlws.FILTER(MASTER_DATA_NORMALIZED!H107:XFD107,(MASTER_DATA_NORMALIZED!$H$22:$XFD$22=MASTER_DATA_NORMALIZED!$L$22))</f>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t="e">
        <v>#N/A</v>
      </c>
      <c r="BB87" s="128">
        <v>0</v>
      </c>
      <c r="BC87" s="128">
        <v>0</v>
      </c>
      <c r="BD87" s="128">
        <v>0</v>
      </c>
      <c r="BE87" s="128">
        <v>0</v>
      </c>
      <c r="BF87" s="128">
        <v>0</v>
      </c>
      <c r="BG87" s="128">
        <v>0</v>
      </c>
      <c r="BH87" s="128" t="e">
        <v>#VALUE!</v>
      </c>
      <c r="BI87" s="128">
        <v>0</v>
      </c>
      <c r="BJ87" s="128">
        <v>0</v>
      </c>
      <c r="BK87" s="128">
        <v>0</v>
      </c>
      <c r="BL87" s="128">
        <v>0</v>
      </c>
      <c r="BM87" s="128">
        <v>0</v>
      </c>
      <c r="BN87" s="128">
        <v>0</v>
      </c>
      <c r="BO87" s="128">
        <v>0</v>
      </c>
      <c r="BP87" s="128">
        <v>0</v>
      </c>
      <c r="BQ87" s="128">
        <v>0</v>
      </c>
      <c r="BR87" s="128">
        <v>0</v>
      </c>
      <c r="BS87" s="128">
        <v>0</v>
      </c>
      <c r="BT87" s="128">
        <v>0</v>
      </c>
      <c r="BU87" s="128">
        <v>0</v>
      </c>
      <c r="BV87" s="128">
        <v>0</v>
      </c>
      <c r="BW87" s="128">
        <v>0</v>
      </c>
      <c r="BX87" s="128">
        <v>0</v>
      </c>
      <c r="BY87" s="639">
        <v>0</v>
      </c>
      <c r="BZ87" s="128"/>
      <c r="CA87" s="128"/>
      <c r="CB87" s="128"/>
      <c r="CC87" s="128"/>
      <c r="CD87" s="128"/>
      <c r="CE87" s="128"/>
      <c r="CF87" s="128"/>
      <c r="CG87" s="128"/>
      <c r="CH87" s="128"/>
      <c r="CI87" s="128"/>
      <c r="CJ87" s="128"/>
      <c r="CK87" s="128"/>
      <c r="CL87" s="128"/>
      <c r="CM87" s="128"/>
      <c r="CN87" s="128"/>
      <c r="CO87" s="128"/>
    </row>
    <row r="88" spans="17:93" ht="18.75" x14ac:dyDescent="0.25">
      <c r="Q88" s="53"/>
      <c r="R88" s="38"/>
      <c r="Z88" s="31"/>
      <c r="AA88">
        <v>232.7</v>
      </c>
      <c r="AB88" s="249">
        <f>IFERROR(AVERAGEIF(MASTER_DATA_NORMALIZED!L108:XFD108,"&gt;0"),0)</f>
        <v>0</v>
      </c>
      <c r="AC88" s="31" cm="1">
        <f t="array" ref="AC88:BY88">_xlfn._xlws.FILTER(MASTER_DATA_NORMALIZED!H108:XFD108,(MASTER_DATA_NORMALIZED!$H$22:$XFD$22=MASTER_DATA_NORMALIZED!$L$22))</f>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t="e">
        <v>#N/A</v>
      </c>
      <c r="BB88" s="128">
        <v>0</v>
      </c>
      <c r="BC88" s="128">
        <v>0</v>
      </c>
      <c r="BD88" s="128">
        <v>0</v>
      </c>
      <c r="BE88" s="128">
        <v>0</v>
      </c>
      <c r="BF88" s="128">
        <v>0</v>
      </c>
      <c r="BG88" s="128">
        <v>0</v>
      </c>
      <c r="BH88" s="128" t="e">
        <v>#VALUE!</v>
      </c>
      <c r="BI88" s="128">
        <v>0</v>
      </c>
      <c r="BJ88" s="128">
        <v>0</v>
      </c>
      <c r="BK88" s="128">
        <v>0</v>
      </c>
      <c r="BL88" s="128">
        <v>0</v>
      </c>
      <c r="BM88" s="128">
        <v>0</v>
      </c>
      <c r="BN88" s="128">
        <v>0</v>
      </c>
      <c r="BO88" s="128">
        <v>0</v>
      </c>
      <c r="BP88" s="128">
        <v>0</v>
      </c>
      <c r="BQ88" s="128">
        <v>0</v>
      </c>
      <c r="BR88" s="128">
        <v>0</v>
      </c>
      <c r="BS88" s="128">
        <v>0</v>
      </c>
      <c r="BT88" s="128">
        <v>0</v>
      </c>
      <c r="BU88" s="128">
        <v>0</v>
      </c>
      <c r="BV88" s="128">
        <v>0</v>
      </c>
      <c r="BW88" s="128">
        <v>0</v>
      </c>
      <c r="BX88" s="128">
        <v>0</v>
      </c>
      <c r="BY88" s="639">
        <v>0</v>
      </c>
      <c r="BZ88" s="128"/>
      <c r="CA88" s="128"/>
      <c r="CB88" s="128"/>
      <c r="CC88" s="128"/>
      <c r="CD88" s="128"/>
      <c r="CE88" s="128"/>
      <c r="CF88" s="128"/>
      <c r="CG88" s="128"/>
      <c r="CH88" s="128"/>
      <c r="CI88" s="128"/>
      <c r="CJ88" s="128"/>
      <c r="CK88" s="128"/>
      <c r="CL88" s="128"/>
      <c r="CM88" s="128"/>
      <c r="CN88" s="128"/>
      <c r="CO88" s="128"/>
    </row>
    <row r="89" spans="17:93" ht="17.25" x14ac:dyDescent="0.25">
      <c r="Q89" s="51"/>
      <c r="R89" s="37"/>
      <c r="Z89" s="31"/>
      <c r="AA89">
        <v>232.7</v>
      </c>
      <c r="AB89" s="249">
        <f>IFERROR(AVERAGEIF(MASTER_DATA_NORMALIZED!L109:XFD109,"&gt;0"),0)</f>
        <v>0</v>
      </c>
      <c r="AC89" s="31" cm="1">
        <f t="array" ref="AC89:BY89">_xlfn._xlws.FILTER(MASTER_DATA_NORMALIZED!H109:XFD109,(MASTER_DATA_NORMALIZED!$H$22:$XFD$22=MASTER_DATA_NORMALIZED!$L$22))</f>
        <v>0</v>
      </c>
      <c r="AD89" s="128">
        <v>0</v>
      </c>
      <c r="AE89" s="128">
        <v>0</v>
      </c>
      <c r="AF89" s="128">
        <v>0</v>
      </c>
      <c r="AG89" s="128">
        <v>0</v>
      </c>
      <c r="AH89" s="128">
        <v>0</v>
      </c>
      <c r="AI89" s="128">
        <v>0</v>
      </c>
      <c r="AJ89" s="128">
        <v>0</v>
      </c>
      <c r="AK89" s="128">
        <v>0</v>
      </c>
      <c r="AL89" s="128">
        <v>0</v>
      </c>
      <c r="AM89" s="128">
        <v>0</v>
      </c>
      <c r="AN89" s="128">
        <v>0</v>
      </c>
      <c r="AO89" s="128">
        <v>0</v>
      </c>
      <c r="AP89" s="128">
        <v>0</v>
      </c>
      <c r="AQ89" s="128">
        <v>0</v>
      </c>
      <c r="AR89" s="128">
        <v>0</v>
      </c>
      <c r="AS89" s="128">
        <v>0</v>
      </c>
      <c r="AT89" s="128">
        <v>0</v>
      </c>
      <c r="AU89" s="128">
        <v>0</v>
      </c>
      <c r="AV89" s="128">
        <v>0</v>
      </c>
      <c r="AW89" s="128">
        <v>0</v>
      </c>
      <c r="AX89" s="128">
        <v>0</v>
      </c>
      <c r="AY89" s="128">
        <v>0</v>
      </c>
      <c r="AZ89" s="128">
        <v>0</v>
      </c>
      <c r="BA89" s="128" t="e">
        <v>#N/A</v>
      </c>
      <c r="BB89" s="128">
        <v>0</v>
      </c>
      <c r="BC89" s="128">
        <v>0</v>
      </c>
      <c r="BD89" s="128">
        <v>0</v>
      </c>
      <c r="BE89" s="128">
        <v>0</v>
      </c>
      <c r="BF89" s="128">
        <v>0</v>
      </c>
      <c r="BG89" s="128">
        <v>0</v>
      </c>
      <c r="BH89" s="128" t="e">
        <v>#VALUE!</v>
      </c>
      <c r="BI89" s="128">
        <v>0</v>
      </c>
      <c r="BJ89" s="128">
        <v>0</v>
      </c>
      <c r="BK89" s="128">
        <v>0</v>
      </c>
      <c r="BL89" s="128">
        <v>0</v>
      </c>
      <c r="BM89" s="128">
        <v>0</v>
      </c>
      <c r="BN89" s="128">
        <v>0</v>
      </c>
      <c r="BO89" s="128">
        <v>0</v>
      </c>
      <c r="BP89" s="128">
        <v>0</v>
      </c>
      <c r="BQ89" s="128">
        <v>0</v>
      </c>
      <c r="BR89" s="128">
        <v>0</v>
      </c>
      <c r="BS89" s="128">
        <v>0</v>
      </c>
      <c r="BT89" s="128">
        <v>0</v>
      </c>
      <c r="BU89" s="128">
        <v>0</v>
      </c>
      <c r="BV89" s="128">
        <v>0</v>
      </c>
      <c r="BW89" s="128">
        <v>0</v>
      </c>
      <c r="BX89" s="128">
        <v>0</v>
      </c>
      <c r="BY89" s="639">
        <v>0</v>
      </c>
      <c r="BZ89" s="128"/>
      <c r="CA89" s="128"/>
      <c r="CB89" s="128"/>
      <c r="CC89" s="128"/>
      <c r="CD89" s="128"/>
      <c r="CE89" s="128"/>
      <c r="CF89" s="128"/>
      <c r="CG89" s="128"/>
      <c r="CH89" s="128"/>
      <c r="CI89" s="128"/>
      <c r="CJ89" s="128"/>
      <c r="CK89" s="128"/>
      <c r="CL89" s="128"/>
      <c r="CM89" s="128"/>
      <c r="CN89" s="128"/>
      <c r="CO89" s="128"/>
    </row>
    <row r="90" spans="17:93" ht="17.25" x14ac:dyDescent="0.25">
      <c r="Q90" s="51"/>
      <c r="R90" s="37"/>
      <c r="Z90" s="31"/>
      <c r="AA90">
        <v>232.7</v>
      </c>
      <c r="AB90" s="249">
        <f>IFERROR(AVERAGEIF(MASTER_DATA_NORMALIZED!L110:XFD110,"&gt;0"),0)</f>
        <v>0</v>
      </c>
      <c r="AC90" s="31" cm="1">
        <f t="array" ref="AC90:BY90">_xlfn._xlws.FILTER(MASTER_DATA_NORMALIZED!H110:XFD110,(MASTER_DATA_NORMALIZED!$H$22:$XFD$22=MASTER_DATA_NORMALIZED!$L$22))</f>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t="e">
        <v>#N/A</v>
      </c>
      <c r="BB90" s="128">
        <v>0</v>
      </c>
      <c r="BC90" s="128">
        <v>0</v>
      </c>
      <c r="BD90" s="128">
        <v>0</v>
      </c>
      <c r="BE90" s="128">
        <v>0</v>
      </c>
      <c r="BF90" s="128">
        <v>0</v>
      </c>
      <c r="BG90" s="128">
        <v>0</v>
      </c>
      <c r="BH90" s="128" t="e">
        <v>#VALUE!</v>
      </c>
      <c r="BI90" s="128">
        <v>0</v>
      </c>
      <c r="BJ90" s="128">
        <v>0</v>
      </c>
      <c r="BK90" s="128">
        <v>0</v>
      </c>
      <c r="BL90" s="128">
        <v>0</v>
      </c>
      <c r="BM90" s="128">
        <v>0</v>
      </c>
      <c r="BN90" s="128">
        <v>0</v>
      </c>
      <c r="BO90" s="128">
        <v>0</v>
      </c>
      <c r="BP90" s="128">
        <v>0</v>
      </c>
      <c r="BQ90" s="128">
        <v>0</v>
      </c>
      <c r="BR90" s="128">
        <v>0</v>
      </c>
      <c r="BS90" s="128">
        <v>0</v>
      </c>
      <c r="BT90" s="128">
        <v>0</v>
      </c>
      <c r="BU90" s="128">
        <v>0</v>
      </c>
      <c r="BV90" s="128">
        <v>0</v>
      </c>
      <c r="BW90" s="128">
        <v>0</v>
      </c>
      <c r="BX90" s="128">
        <v>0</v>
      </c>
      <c r="BY90" s="639">
        <v>0</v>
      </c>
      <c r="BZ90" s="128"/>
      <c r="CA90" s="128"/>
      <c r="CB90" s="128"/>
      <c r="CC90" s="128"/>
      <c r="CD90" s="128"/>
      <c r="CE90" s="128"/>
      <c r="CF90" s="128"/>
      <c r="CG90" s="128"/>
      <c r="CH90" s="128"/>
      <c r="CI90" s="128"/>
      <c r="CJ90" s="128"/>
      <c r="CK90" s="128"/>
      <c r="CL90" s="128"/>
      <c r="CM90" s="128"/>
      <c r="CN90" s="128"/>
      <c r="CO90" s="128"/>
    </row>
    <row r="91" spans="17:93" ht="17.25" x14ac:dyDescent="0.25">
      <c r="Q91" s="51"/>
      <c r="R91" s="37"/>
      <c r="Z91" s="31"/>
      <c r="AA91">
        <v>233</v>
      </c>
      <c r="AB91" s="249">
        <f>IFERROR(AVERAGEIF(MASTER_DATA_NORMALIZED!L111:XFD111,"&gt;0"),0)</f>
        <v>165.89594461749905</v>
      </c>
      <c r="AC91" s="31" cm="1">
        <f t="array" ref="AC91:BY91">_xlfn._xlws.FILTER(MASTER_DATA_NORMALIZED!H111:XFD111,(MASTER_DATA_NORMALIZED!$H$22:$XFD$22=MASTER_DATA_NORMALIZED!$L$22))</f>
        <v>221.9252466802408</v>
      </c>
      <c r="AD91" s="128">
        <v>220.82894262272836</v>
      </c>
      <c r="AE91" s="128">
        <v>233.2490961856858</v>
      </c>
      <c r="AF91" s="128">
        <v>233.23521891913501</v>
      </c>
      <c r="AG91" s="128">
        <v>0</v>
      </c>
      <c r="AH91" s="128">
        <v>0</v>
      </c>
      <c r="AI91" s="128">
        <v>305.20813877018821</v>
      </c>
      <c r="AJ91" s="128">
        <v>305.2319162817783</v>
      </c>
      <c r="AK91" s="128">
        <v>161.76074120740697</v>
      </c>
      <c r="AL91" s="128">
        <v>92.434709261375403</v>
      </c>
      <c r="AM91" s="128">
        <v>277.30412778412619</v>
      </c>
      <c r="AN91" s="128">
        <v>127.09772523439118</v>
      </c>
      <c r="AO91" s="128">
        <v>330.12396164776931</v>
      </c>
      <c r="AP91" s="128">
        <v>144.42923322089908</v>
      </c>
      <c r="AQ91" s="128">
        <v>282.2902978205999</v>
      </c>
      <c r="AR91" s="128">
        <v>230.29473903143059</v>
      </c>
      <c r="AS91" s="128">
        <v>224.83997547603343</v>
      </c>
      <c r="AT91" s="128">
        <v>217.65796452406721</v>
      </c>
      <c r="AU91" s="128">
        <v>209.15685883229358</v>
      </c>
      <c r="AV91" s="128">
        <v>0</v>
      </c>
      <c r="AW91" s="128">
        <v>152.29441549865402</v>
      </c>
      <c r="AX91" s="128">
        <v>180.60555684135252</v>
      </c>
      <c r="AY91" s="128">
        <v>297.25658905383455</v>
      </c>
      <c r="AZ91" s="128">
        <v>355.60726080807865</v>
      </c>
      <c r="BA91" s="128" t="e">
        <v>#N/A</v>
      </c>
      <c r="BB91" s="128">
        <v>100.05708836505394</v>
      </c>
      <c r="BC91" s="128">
        <v>86.992740448920145</v>
      </c>
      <c r="BD91" s="128">
        <v>80.09224200546349</v>
      </c>
      <c r="BE91" s="128">
        <v>75.052371660099283</v>
      </c>
      <c r="BF91" s="128">
        <v>70.400986432206494</v>
      </c>
      <c r="BG91" s="128">
        <v>68.980008398375446</v>
      </c>
      <c r="BH91" s="128" t="e">
        <v>#VALUE!</v>
      </c>
      <c r="BI91" s="128">
        <v>55.285162516639723</v>
      </c>
      <c r="BJ91" s="128">
        <v>247.0043949620997</v>
      </c>
      <c r="BK91" s="128">
        <v>179.46270338005925</v>
      </c>
      <c r="BL91" s="128">
        <v>179.46270338005925</v>
      </c>
      <c r="BM91" s="128">
        <v>54.854728456303299</v>
      </c>
      <c r="BN91" s="128">
        <v>53.956487817966845</v>
      </c>
      <c r="BO91" s="128">
        <v>53.136547761590649</v>
      </c>
      <c r="BP91" s="128">
        <v>106.2730955231813</v>
      </c>
      <c r="BQ91" s="128">
        <v>174.87006149439466</v>
      </c>
      <c r="BR91" s="128">
        <v>170.90942864655733</v>
      </c>
      <c r="BS91" s="128">
        <v>169.13663494690834</v>
      </c>
      <c r="BT91" s="128">
        <v>108.88210304790046</v>
      </c>
      <c r="BU91" s="128">
        <v>106.17967847030026</v>
      </c>
      <c r="BV91" s="128">
        <v>105.11375491562374</v>
      </c>
      <c r="BW91" s="128">
        <v>85.062485422256913</v>
      </c>
      <c r="BX91" s="128">
        <v>83.115449508828988</v>
      </c>
      <c r="BY91" s="639">
        <v>82.307989907103732</v>
      </c>
      <c r="BZ91" s="128"/>
      <c r="CA91" s="128"/>
      <c r="CB91" s="128"/>
      <c r="CC91" s="128"/>
      <c r="CD91" s="128"/>
      <c r="CE91" s="128"/>
      <c r="CF91" s="128"/>
      <c r="CG91" s="128"/>
      <c r="CH91" s="128"/>
      <c r="CI91" s="128"/>
      <c r="CJ91" s="128"/>
      <c r="CK91" s="128"/>
      <c r="CL91" s="128"/>
      <c r="CM91" s="128"/>
      <c r="CN91" s="128"/>
      <c r="CO91" s="128"/>
    </row>
    <row r="92" spans="17:93" ht="18.75" x14ac:dyDescent="0.25">
      <c r="Q92" s="53"/>
      <c r="R92" s="39"/>
      <c r="Z92" s="31"/>
      <c r="AA92">
        <v>233.1</v>
      </c>
      <c r="AB92" s="249">
        <f>IFERROR(AVERAGEIF(MASTER_DATA_NORMALIZED!L112:XFD112,"&gt;0"),0)</f>
        <v>100.22564852891786</v>
      </c>
      <c r="AC92" s="31" cm="1">
        <f t="array" ref="AC92:BY92">_xlfn._xlws.FILTER(MASTER_DATA_NORMALIZED!H112:XFD112,(MASTER_DATA_NORMALIZED!$H$22:$XFD$22=MASTER_DATA_NORMALIZED!$L$22))</f>
        <v>0</v>
      </c>
      <c r="AD92" s="128">
        <v>0</v>
      </c>
      <c r="AE92" s="128">
        <v>0</v>
      </c>
      <c r="AF92" s="128">
        <v>0</v>
      </c>
      <c r="AG92" s="128">
        <v>0</v>
      </c>
      <c r="AH92" s="128">
        <v>0</v>
      </c>
      <c r="AI92" s="128">
        <v>0</v>
      </c>
      <c r="AJ92" s="128">
        <v>0</v>
      </c>
      <c r="AK92" s="128">
        <v>0</v>
      </c>
      <c r="AL92" s="128">
        <v>0</v>
      </c>
      <c r="AM92" s="128">
        <v>0</v>
      </c>
      <c r="AN92" s="128">
        <v>0</v>
      </c>
      <c r="AO92" s="128">
        <v>0</v>
      </c>
      <c r="AP92" s="128">
        <v>0</v>
      </c>
      <c r="AQ92" s="128">
        <v>157.91707405815643</v>
      </c>
      <c r="AR92" s="128">
        <v>136.62940723158056</v>
      </c>
      <c r="AS92" s="128">
        <v>128.03919232138176</v>
      </c>
      <c r="AT92" s="128">
        <v>133.45032281358002</v>
      </c>
      <c r="AU92" s="128">
        <v>128.04157342821154</v>
      </c>
      <c r="AV92" s="128">
        <v>0</v>
      </c>
      <c r="AW92" s="128">
        <v>0</v>
      </c>
      <c r="AX92" s="128">
        <v>0</v>
      </c>
      <c r="AY92" s="128">
        <v>118.63944791642952</v>
      </c>
      <c r="AZ92" s="128">
        <v>154.30753582406592</v>
      </c>
      <c r="BA92" s="128" t="e">
        <v>#N/A</v>
      </c>
      <c r="BB92" s="128">
        <v>0</v>
      </c>
      <c r="BC92" s="128">
        <v>0</v>
      </c>
      <c r="BD92" s="128">
        <v>0</v>
      </c>
      <c r="BE92" s="128">
        <v>0</v>
      </c>
      <c r="BF92" s="128">
        <v>0</v>
      </c>
      <c r="BG92" s="128">
        <v>0</v>
      </c>
      <c r="BH92" s="128" t="e">
        <v>#VALUE!</v>
      </c>
      <c r="BI92" s="128">
        <v>0</v>
      </c>
      <c r="BJ92" s="128">
        <v>149.77463515779044</v>
      </c>
      <c r="BK92" s="128">
        <v>109.56949330523942</v>
      </c>
      <c r="BL92" s="128">
        <v>109.56949330523942</v>
      </c>
      <c r="BM92" s="128">
        <v>35.41254621862619</v>
      </c>
      <c r="BN92" s="128">
        <v>34.792051040827971</v>
      </c>
      <c r="BO92" s="128">
        <v>34.223263794512953</v>
      </c>
      <c r="BP92" s="128">
        <v>68.448004958496853</v>
      </c>
      <c r="BQ92" s="128">
        <v>118.48645530414258</v>
      </c>
      <c r="BR92" s="128">
        <v>115.68445386610222</v>
      </c>
      <c r="BS92" s="128">
        <v>114.42834986268534</v>
      </c>
      <c r="BT92" s="128">
        <v>71.498836414972629</v>
      </c>
      <c r="BU92" s="128">
        <v>69.47068679194814</v>
      </c>
      <c r="BV92" s="128">
        <v>68.669008900895847</v>
      </c>
      <c r="BW92" s="128">
        <v>84.273758515533274</v>
      </c>
      <c r="BX92" s="128">
        <v>82.33192747264097</v>
      </c>
      <c r="BY92" s="639">
        <v>81.53239766205138</v>
      </c>
      <c r="BZ92" s="128"/>
      <c r="CA92" s="128"/>
      <c r="CB92" s="128"/>
      <c r="CC92" s="128"/>
      <c r="CD92" s="128"/>
      <c r="CE92" s="128"/>
      <c r="CF92" s="128"/>
      <c r="CG92" s="128"/>
      <c r="CH92" s="128"/>
      <c r="CI92" s="128"/>
      <c r="CJ92" s="128"/>
      <c r="CK92" s="128"/>
      <c r="CL92" s="128"/>
      <c r="CM92" s="128"/>
      <c r="CN92" s="128"/>
      <c r="CO92" s="128"/>
    </row>
    <row r="93" spans="17:93" ht="17.25" x14ac:dyDescent="0.25">
      <c r="Q93" s="51"/>
      <c r="R93" s="37"/>
      <c r="Z93" s="31"/>
      <c r="AA93">
        <v>233.2</v>
      </c>
      <c r="AB93" s="249">
        <f>IFERROR(AVERAGEIF(MASTER_DATA_NORMALIZED!L113:XFD113,"&gt;0"),0)</f>
        <v>0</v>
      </c>
      <c r="AC93" s="31" cm="1">
        <f t="array" ref="AC93:BY93">_xlfn._xlws.FILTER(MASTER_DATA_NORMALIZED!H113:XFD113,(MASTER_DATA_NORMALIZED!$H$22:$XFD$22=MASTER_DATA_NORMALIZED!$L$22))</f>
        <v>0</v>
      </c>
      <c r="AD93" s="128">
        <v>0</v>
      </c>
      <c r="AE93" s="128">
        <v>0</v>
      </c>
      <c r="AF93" s="128">
        <v>0</v>
      </c>
      <c r="AG93" s="128">
        <v>0</v>
      </c>
      <c r="AH93" s="128">
        <v>0</v>
      </c>
      <c r="AI93" s="128">
        <v>0</v>
      </c>
      <c r="AJ93" s="128">
        <v>0</v>
      </c>
      <c r="AK93" s="128">
        <v>0</v>
      </c>
      <c r="AL93" s="128">
        <v>0</v>
      </c>
      <c r="AM93" s="128">
        <v>0</v>
      </c>
      <c r="AN93" s="128">
        <v>0</v>
      </c>
      <c r="AO93" s="128">
        <v>0</v>
      </c>
      <c r="AP93" s="128">
        <v>0</v>
      </c>
      <c r="AQ93" s="128">
        <v>0</v>
      </c>
      <c r="AR93" s="128">
        <v>0</v>
      </c>
      <c r="AS93" s="128">
        <v>0</v>
      </c>
      <c r="AT93" s="128">
        <v>0</v>
      </c>
      <c r="AU93" s="128">
        <v>0</v>
      </c>
      <c r="AV93" s="128">
        <v>0</v>
      </c>
      <c r="AW93" s="128">
        <v>0</v>
      </c>
      <c r="AX93" s="128">
        <v>0</v>
      </c>
      <c r="AY93" s="128">
        <v>0</v>
      </c>
      <c r="AZ93" s="128">
        <v>0</v>
      </c>
      <c r="BA93" s="128" t="e">
        <v>#N/A</v>
      </c>
      <c r="BB93" s="128">
        <v>0</v>
      </c>
      <c r="BC93" s="128">
        <v>0</v>
      </c>
      <c r="BD93" s="128">
        <v>0</v>
      </c>
      <c r="BE93" s="128">
        <v>0</v>
      </c>
      <c r="BF93" s="128">
        <v>0</v>
      </c>
      <c r="BG93" s="128">
        <v>0</v>
      </c>
      <c r="BH93" s="128" t="e">
        <v>#VALUE!</v>
      </c>
      <c r="BI93" s="128">
        <v>0</v>
      </c>
      <c r="BJ93" s="128">
        <v>0</v>
      </c>
      <c r="BK93" s="128">
        <v>0</v>
      </c>
      <c r="BL93" s="128">
        <v>0</v>
      </c>
      <c r="BM93" s="128">
        <v>0</v>
      </c>
      <c r="BN93" s="128">
        <v>0</v>
      </c>
      <c r="BO93" s="128">
        <v>0</v>
      </c>
      <c r="BP93" s="128">
        <v>0</v>
      </c>
      <c r="BQ93" s="128">
        <v>0</v>
      </c>
      <c r="BR93" s="128">
        <v>0</v>
      </c>
      <c r="BS93" s="128">
        <v>0</v>
      </c>
      <c r="BT93" s="128">
        <v>0</v>
      </c>
      <c r="BU93" s="128">
        <v>0</v>
      </c>
      <c r="BV93" s="128">
        <v>0</v>
      </c>
      <c r="BW93" s="128">
        <v>0</v>
      </c>
      <c r="BX93" s="128">
        <v>0</v>
      </c>
      <c r="BY93" s="639">
        <v>0</v>
      </c>
      <c r="BZ93" s="128"/>
      <c r="CA93" s="128"/>
      <c r="CB93" s="128"/>
      <c r="CC93" s="128"/>
      <c r="CD93" s="128"/>
      <c r="CE93" s="128"/>
      <c r="CF93" s="128"/>
      <c r="CG93" s="128"/>
      <c r="CH93" s="128"/>
      <c r="CI93" s="128"/>
      <c r="CJ93" s="128"/>
      <c r="CK93" s="128"/>
      <c r="CL93" s="128"/>
      <c r="CM93" s="128"/>
      <c r="CN93" s="128"/>
      <c r="CO93" s="128"/>
    </row>
    <row r="94" spans="17:93" ht="17.25" x14ac:dyDescent="0.25">
      <c r="Q94" s="51"/>
      <c r="R94" s="37"/>
      <c r="Z94" s="31"/>
      <c r="AA94">
        <v>234</v>
      </c>
      <c r="AB94" s="249">
        <f>IFERROR(AVERAGEIF(MASTER_DATA_NORMALIZED!L114:XFD114,"&gt;0"),0)</f>
        <v>131.07795452197061</v>
      </c>
      <c r="AC94" s="31" cm="1">
        <f t="array" ref="AC94:BY94">_xlfn._xlws.FILTER(MASTER_DATA_NORMALIZED!H114:XFD114,(MASTER_DATA_NORMALIZED!$H$22:$XFD$22=MASTER_DATA_NORMALIZED!$L$22))</f>
        <v>0</v>
      </c>
      <c r="AD94" s="128">
        <v>0</v>
      </c>
      <c r="AE94" s="128">
        <v>0</v>
      </c>
      <c r="AF94" s="128">
        <v>0</v>
      </c>
      <c r="AG94" s="128">
        <v>0</v>
      </c>
      <c r="AH94" s="128">
        <v>0</v>
      </c>
      <c r="AI94" s="128">
        <v>0</v>
      </c>
      <c r="AJ94" s="128">
        <v>0</v>
      </c>
      <c r="AK94" s="128">
        <v>0</v>
      </c>
      <c r="AL94" s="128">
        <v>0</v>
      </c>
      <c r="AM94" s="128">
        <v>0</v>
      </c>
      <c r="AN94" s="128">
        <v>0</v>
      </c>
      <c r="AO94" s="128">
        <v>0</v>
      </c>
      <c r="AP94" s="128">
        <v>0</v>
      </c>
      <c r="AQ94" s="128">
        <v>91.251382093168445</v>
      </c>
      <c r="AR94" s="128">
        <v>65.799518199237511</v>
      </c>
      <c r="AS94" s="128">
        <v>62.927260684375732</v>
      </c>
      <c r="AT94" s="128">
        <v>55.233341369126798</v>
      </c>
      <c r="AU94" s="128">
        <v>62.925368846072615</v>
      </c>
      <c r="AV94" s="128">
        <v>0</v>
      </c>
      <c r="AW94" s="128">
        <v>0</v>
      </c>
      <c r="AX94" s="128">
        <v>0</v>
      </c>
      <c r="AY94" s="128">
        <v>42.768551295698749</v>
      </c>
      <c r="AZ94" s="128">
        <v>41.213234694833766</v>
      </c>
      <c r="BA94" s="128" t="e">
        <v>#N/A</v>
      </c>
      <c r="BB94" s="128">
        <v>0</v>
      </c>
      <c r="BC94" s="128">
        <v>0</v>
      </c>
      <c r="BD94" s="128">
        <v>0</v>
      </c>
      <c r="BE94" s="128">
        <v>0</v>
      </c>
      <c r="BF94" s="128">
        <v>0</v>
      </c>
      <c r="BG94" s="128">
        <v>0</v>
      </c>
      <c r="BH94" s="128" t="e">
        <v>#VALUE!</v>
      </c>
      <c r="BI94" s="128">
        <v>0</v>
      </c>
      <c r="BJ94" s="128">
        <v>0</v>
      </c>
      <c r="BK94" s="128">
        <v>56.886958041398913</v>
      </c>
      <c r="BL94" s="128">
        <v>56.886958041398913</v>
      </c>
      <c r="BM94" s="128">
        <v>20.19859540680255</v>
      </c>
      <c r="BN94" s="128">
        <v>19.916417837851458</v>
      </c>
      <c r="BO94" s="128">
        <v>19.660832919377437</v>
      </c>
      <c r="BP94" s="128">
        <v>38.825269696516308</v>
      </c>
      <c r="BQ94" s="128">
        <v>131.86119921970902</v>
      </c>
      <c r="BR94" s="128">
        <v>129.12691510451035</v>
      </c>
      <c r="BS94" s="128">
        <v>127.89422166526808</v>
      </c>
      <c r="BT94" s="128">
        <v>531.28984856899422</v>
      </c>
      <c r="BU94" s="128">
        <v>487.2149279066532</v>
      </c>
      <c r="BV94" s="128">
        <v>448.60033432644775</v>
      </c>
      <c r="BW94" s="128">
        <v>0</v>
      </c>
      <c r="BX94" s="128">
        <v>0</v>
      </c>
      <c r="BY94" s="639">
        <v>0</v>
      </c>
      <c r="BZ94" s="128"/>
      <c r="CA94" s="128"/>
      <c r="CB94" s="128"/>
      <c r="CC94" s="128"/>
      <c r="CD94" s="128"/>
      <c r="CE94" s="128"/>
      <c r="CF94" s="128"/>
      <c r="CG94" s="128"/>
      <c r="CH94" s="128"/>
      <c r="CI94" s="128"/>
      <c r="CJ94" s="128"/>
      <c r="CK94" s="128"/>
      <c r="CL94" s="128"/>
      <c r="CM94" s="128"/>
      <c r="CN94" s="128"/>
      <c r="CO94" s="128"/>
    </row>
    <row r="95" spans="17:93" ht="17.25" x14ac:dyDescent="0.25">
      <c r="Q95" s="51"/>
      <c r="R95" s="37"/>
      <c r="Z95" s="31"/>
      <c r="AA95">
        <v>235</v>
      </c>
      <c r="AB95" s="249">
        <f>IFERROR(AVERAGEIF(MASTER_DATA_NORMALIZED!L115:XFD115,"&gt;0"),0)</f>
        <v>0</v>
      </c>
      <c r="AC95" s="31" cm="1">
        <f t="array" ref="AC95:BY95">_xlfn._xlws.FILTER(MASTER_DATA_NORMALIZED!H115:XFD115,(MASTER_DATA_NORMALIZED!$H$22:$XFD$22=MASTER_DATA_NORMALIZED!$L$22))</f>
        <v>0</v>
      </c>
      <c r="AD95" s="128">
        <v>0</v>
      </c>
      <c r="AE95" s="128">
        <v>0</v>
      </c>
      <c r="AF95" s="128">
        <v>0</v>
      </c>
      <c r="AG95" s="128">
        <v>0</v>
      </c>
      <c r="AH95" s="128">
        <v>0</v>
      </c>
      <c r="AI95" s="128">
        <v>0</v>
      </c>
      <c r="AJ95" s="128">
        <v>0</v>
      </c>
      <c r="AK95" s="128">
        <v>0</v>
      </c>
      <c r="AL95" s="128">
        <v>0</v>
      </c>
      <c r="AM95" s="128">
        <v>0</v>
      </c>
      <c r="AN95" s="128">
        <v>0</v>
      </c>
      <c r="AO95" s="128">
        <v>0</v>
      </c>
      <c r="AP95" s="128">
        <v>0</v>
      </c>
      <c r="AQ95" s="128">
        <v>0</v>
      </c>
      <c r="AR95" s="128">
        <v>0</v>
      </c>
      <c r="AS95" s="128">
        <v>0</v>
      </c>
      <c r="AT95" s="128">
        <v>0</v>
      </c>
      <c r="AU95" s="128">
        <v>0</v>
      </c>
      <c r="AV95" s="128">
        <v>0</v>
      </c>
      <c r="AW95" s="128">
        <v>0</v>
      </c>
      <c r="AX95" s="128">
        <v>0</v>
      </c>
      <c r="AY95" s="128">
        <v>0</v>
      </c>
      <c r="AZ95" s="128">
        <v>0</v>
      </c>
      <c r="BA95" s="128" t="e">
        <v>#N/A</v>
      </c>
      <c r="BB95" s="128">
        <v>0</v>
      </c>
      <c r="BC95" s="128">
        <v>0</v>
      </c>
      <c r="BD95" s="128">
        <v>0</v>
      </c>
      <c r="BE95" s="128">
        <v>0</v>
      </c>
      <c r="BF95" s="128">
        <v>0</v>
      </c>
      <c r="BG95" s="128">
        <v>0</v>
      </c>
      <c r="BH95" s="128" t="e">
        <v>#VALUE!</v>
      </c>
      <c r="BI95" s="128">
        <v>0</v>
      </c>
      <c r="BJ95" s="128">
        <v>0</v>
      </c>
      <c r="BK95" s="128">
        <v>0</v>
      </c>
      <c r="BL95" s="128">
        <v>0</v>
      </c>
      <c r="BM95" s="128">
        <v>0</v>
      </c>
      <c r="BN95" s="128">
        <v>0</v>
      </c>
      <c r="BO95" s="128">
        <v>0</v>
      </c>
      <c r="BP95" s="128">
        <v>0</v>
      </c>
      <c r="BQ95" s="128">
        <v>0</v>
      </c>
      <c r="BR95" s="128">
        <v>0</v>
      </c>
      <c r="BS95" s="128">
        <v>0</v>
      </c>
      <c r="BT95" s="128">
        <v>0</v>
      </c>
      <c r="BU95" s="128">
        <v>0</v>
      </c>
      <c r="BV95" s="128">
        <v>0</v>
      </c>
      <c r="BW95" s="128">
        <v>0</v>
      </c>
      <c r="BX95" s="128">
        <v>0</v>
      </c>
      <c r="BY95" s="639">
        <v>0</v>
      </c>
      <c r="BZ95" s="128"/>
      <c r="CA95" s="128"/>
      <c r="CB95" s="128"/>
      <c r="CC95" s="128"/>
      <c r="CD95" s="128"/>
      <c r="CE95" s="128"/>
      <c r="CF95" s="128"/>
      <c r="CG95" s="128"/>
      <c r="CH95" s="128"/>
      <c r="CI95" s="128"/>
      <c r="CJ95" s="128"/>
      <c r="CK95" s="128"/>
      <c r="CL95" s="128"/>
      <c r="CM95" s="128"/>
      <c r="CN95" s="128"/>
      <c r="CO95" s="128"/>
    </row>
    <row r="96" spans="17:93" ht="17.25" x14ac:dyDescent="0.25">
      <c r="Q96" s="51"/>
      <c r="R96" s="37"/>
      <c r="Z96" s="31"/>
      <c r="AA96">
        <v>236</v>
      </c>
      <c r="AB96" s="249">
        <f>IFERROR(AVERAGEIF(MASTER_DATA_NORMALIZED!L116:XFD116,"&gt;0"),0)</f>
        <v>18.829883783231306</v>
      </c>
      <c r="AC96" s="31" cm="1">
        <f t="array" ref="AC96:BY96">_xlfn._xlws.FILTER(MASTER_DATA_NORMALIZED!H116:XFD116,(MASTER_DATA_NORMALIZED!$H$22:$XFD$22=MASTER_DATA_NORMALIZED!$L$22))</f>
        <v>0</v>
      </c>
      <c r="AD96" s="128">
        <v>0</v>
      </c>
      <c r="AE96" s="128">
        <v>0</v>
      </c>
      <c r="AF96" s="128">
        <v>0</v>
      </c>
      <c r="AG96" s="128">
        <v>0</v>
      </c>
      <c r="AH96" s="128">
        <v>0</v>
      </c>
      <c r="AI96" s="128">
        <v>0</v>
      </c>
      <c r="AJ96" s="128">
        <v>0</v>
      </c>
      <c r="AK96" s="128">
        <v>0</v>
      </c>
      <c r="AL96" s="128">
        <v>0</v>
      </c>
      <c r="AM96" s="128">
        <v>0</v>
      </c>
      <c r="AN96" s="128">
        <v>0</v>
      </c>
      <c r="AO96" s="128">
        <v>0</v>
      </c>
      <c r="AP96" s="128">
        <v>0</v>
      </c>
      <c r="AQ96" s="128">
        <v>22.260341368048145</v>
      </c>
      <c r="AR96" s="128">
        <v>19.11940531591377</v>
      </c>
      <c r="AS96" s="128">
        <v>22.509581398862654</v>
      </c>
      <c r="AT96" s="128">
        <v>17.339174276920897</v>
      </c>
      <c r="AU96" s="128">
        <v>22.506352226586667</v>
      </c>
      <c r="AV96" s="128">
        <v>0</v>
      </c>
      <c r="AW96" s="128">
        <v>0</v>
      </c>
      <c r="AX96" s="128">
        <v>0</v>
      </c>
      <c r="AY96" s="128">
        <v>9.6195602969426126</v>
      </c>
      <c r="AZ96" s="128">
        <v>9.8591684172518406</v>
      </c>
      <c r="BA96" s="128" t="e">
        <v>#N/A</v>
      </c>
      <c r="BB96" s="128">
        <v>0</v>
      </c>
      <c r="BC96" s="128">
        <v>0</v>
      </c>
      <c r="BD96" s="128">
        <v>0</v>
      </c>
      <c r="BE96" s="128">
        <v>0</v>
      </c>
      <c r="BF96" s="128">
        <v>0</v>
      </c>
      <c r="BG96" s="128">
        <v>0</v>
      </c>
      <c r="BH96" s="128" t="e">
        <v>#VALUE!</v>
      </c>
      <c r="BI96" s="128">
        <v>0</v>
      </c>
      <c r="BJ96" s="128">
        <v>0</v>
      </c>
      <c r="BK96" s="128">
        <v>16.529677703685703</v>
      </c>
      <c r="BL96" s="128">
        <v>16.529677703685703</v>
      </c>
      <c r="BM96" s="128">
        <v>23.135605915047389</v>
      </c>
      <c r="BN96" s="128">
        <v>23.021848465784387</v>
      </c>
      <c r="BO96" s="128">
        <v>22.921387341759917</v>
      </c>
      <c r="BP96" s="128">
        <v>45.84129731404888</v>
      </c>
      <c r="BQ96" s="128">
        <v>10.138192649989524</v>
      </c>
      <c r="BR96" s="128">
        <v>10.003505109626463</v>
      </c>
      <c r="BS96" s="128">
        <v>9.9433650275462906</v>
      </c>
      <c r="BT96" s="128">
        <v>0</v>
      </c>
      <c r="BU96" s="128">
        <v>0</v>
      </c>
      <c r="BV96" s="128">
        <v>0</v>
      </c>
      <c r="BW96" s="128">
        <v>0</v>
      </c>
      <c r="BX96" s="128">
        <v>0</v>
      </c>
      <c r="BY96" s="639">
        <v>0</v>
      </c>
      <c r="BZ96" s="128"/>
      <c r="CA96" s="128"/>
      <c r="CB96" s="128"/>
      <c r="CC96" s="128"/>
      <c r="CD96" s="128"/>
      <c r="CE96" s="128"/>
      <c r="CF96" s="128"/>
      <c r="CG96" s="128"/>
      <c r="CH96" s="128"/>
      <c r="CI96" s="128"/>
      <c r="CJ96" s="128"/>
      <c r="CK96" s="128"/>
      <c r="CL96" s="128"/>
      <c r="CM96" s="128"/>
      <c r="CN96" s="128"/>
      <c r="CO96" s="128"/>
    </row>
    <row r="97" spans="17:93" ht="17.25" x14ac:dyDescent="0.25">
      <c r="Q97" s="51"/>
      <c r="R97" s="34"/>
      <c r="Z97" s="31"/>
      <c r="AA97">
        <v>237</v>
      </c>
      <c r="AB97" s="249">
        <f>IFERROR(AVERAGEIF(MASTER_DATA_NORMALIZED!L117:XFD117,"&gt;0"),0)</f>
        <v>144.76265403149549</v>
      </c>
      <c r="AC97" s="31" cm="1">
        <f t="array" ref="AC97:BY97">_xlfn._xlws.FILTER(MASTER_DATA_NORMALIZED!H117:XFD117,(MASTER_DATA_NORMALIZED!$H$22:$XFD$22=MASTER_DATA_NORMALIZED!$L$22))</f>
        <v>334.886196403675</v>
      </c>
      <c r="AD97" s="128">
        <v>240.61792472415553</v>
      </c>
      <c r="AE97" s="128">
        <v>394.50293350587077</v>
      </c>
      <c r="AF97" s="128">
        <v>283.4292920333441</v>
      </c>
      <c r="AG97" s="128">
        <v>393.66048188526304</v>
      </c>
      <c r="AH97" s="128">
        <v>282.95238792187905</v>
      </c>
      <c r="AI97" s="128">
        <v>463.66147600644052</v>
      </c>
      <c r="AJ97" s="128">
        <v>333.2418249348853</v>
      </c>
      <c r="AK97" s="128">
        <v>0</v>
      </c>
      <c r="AL97" s="128">
        <v>0</v>
      </c>
      <c r="AM97" s="128">
        <v>0</v>
      </c>
      <c r="AN97" s="128">
        <v>0</v>
      </c>
      <c r="AO97" s="128">
        <v>0</v>
      </c>
      <c r="AP97" s="128">
        <v>0</v>
      </c>
      <c r="AQ97" s="128">
        <v>26.399207541104385</v>
      </c>
      <c r="AR97" s="128">
        <v>22.443546133576056</v>
      </c>
      <c r="AS97" s="128">
        <v>28.564230489488466</v>
      </c>
      <c r="AT97" s="128">
        <v>21.745031590579835</v>
      </c>
      <c r="AU97" s="128">
        <v>28.562409323305879</v>
      </c>
      <c r="AV97" s="128">
        <v>0</v>
      </c>
      <c r="AW97" s="128">
        <v>0</v>
      </c>
      <c r="AX97" s="128">
        <v>0</v>
      </c>
      <c r="AY97" s="128">
        <v>11.611743050956795</v>
      </c>
      <c r="AZ97" s="128">
        <v>11.73089046919236</v>
      </c>
      <c r="BA97" s="128" t="e">
        <v>#N/A</v>
      </c>
      <c r="BB97" s="128">
        <v>0</v>
      </c>
      <c r="BC97" s="128">
        <v>0</v>
      </c>
      <c r="BD97" s="128">
        <v>0</v>
      </c>
      <c r="BE97" s="128">
        <v>0</v>
      </c>
      <c r="BF97" s="128">
        <v>0</v>
      </c>
      <c r="BG97" s="128">
        <v>0</v>
      </c>
      <c r="BH97" s="128" t="e">
        <v>#VALUE!</v>
      </c>
      <c r="BI97" s="128">
        <v>0</v>
      </c>
      <c r="BJ97" s="128">
        <v>0</v>
      </c>
      <c r="BK97" s="128">
        <v>0</v>
      </c>
      <c r="BL97" s="128">
        <v>0</v>
      </c>
      <c r="BM97" s="128">
        <v>0</v>
      </c>
      <c r="BN97" s="128">
        <v>0</v>
      </c>
      <c r="BO97" s="128">
        <v>0</v>
      </c>
      <c r="BP97" s="128">
        <v>0</v>
      </c>
      <c r="BQ97" s="128">
        <v>99.942466922735619</v>
      </c>
      <c r="BR97" s="128">
        <v>98.998706036995827</v>
      </c>
      <c r="BS97" s="128">
        <v>98.487704959954016</v>
      </c>
      <c r="BT97" s="128">
        <v>85.930681857885588</v>
      </c>
      <c r="BU97" s="128">
        <v>85.119234843223452</v>
      </c>
      <c r="BV97" s="128">
        <v>84.790466009375066</v>
      </c>
      <c r="BW97" s="128">
        <v>15.152551568970329</v>
      </c>
      <c r="BX97" s="128">
        <v>14.331887746002435</v>
      </c>
      <c r="BY97" s="639">
        <v>13.540420797032832</v>
      </c>
      <c r="BZ97" s="128"/>
      <c r="CA97" s="128"/>
      <c r="CB97" s="128"/>
      <c r="CC97" s="128"/>
      <c r="CD97" s="128"/>
      <c r="CE97" s="128"/>
      <c r="CF97" s="128"/>
      <c r="CG97" s="128"/>
      <c r="CH97" s="128"/>
      <c r="CI97" s="128"/>
      <c r="CJ97" s="128"/>
      <c r="CK97" s="128"/>
      <c r="CL97" s="128"/>
      <c r="CM97" s="128"/>
      <c r="CN97" s="128"/>
      <c r="CO97" s="128"/>
    </row>
    <row r="98" spans="17:93" ht="17.25" x14ac:dyDescent="0.25">
      <c r="Q98" s="24"/>
      <c r="R98" s="34"/>
      <c r="Z98" s="31"/>
      <c r="AA98">
        <v>24</v>
      </c>
      <c r="AB98" s="249">
        <f>IFERROR(AVERAGEIF(MASTER_DATA_NORMALIZED!L118:XFD118,"&gt;0"),0)</f>
        <v>261.79997918313023</v>
      </c>
      <c r="AC98" s="31" cm="1">
        <f t="array" ref="AC98:BY98">_xlfn._xlws.FILTER(MASTER_DATA_NORMALIZED!H118:XFD118,(MASTER_DATA_NORMALIZED!$H$22:$XFD$22=MASTER_DATA_NORMALIZED!$L$22))</f>
        <v>0</v>
      </c>
      <c r="AD98" s="128">
        <v>0</v>
      </c>
      <c r="AE98" s="128">
        <v>0</v>
      </c>
      <c r="AF98" s="128">
        <v>0</v>
      </c>
      <c r="AG98" s="128">
        <v>0</v>
      </c>
      <c r="AH98" s="128">
        <v>0</v>
      </c>
      <c r="AI98" s="128">
        <v>0</v>
      </c>
      <c r="AJ98" s="128">
        <v>0</v>
      </c>
      <c r="AK98" s="128">
        <v>311.96714375714197</v>
      </c>
      <c r="AL98" s="128">
        <v>179.09224919391482</v>
      </c>
      <c r="AM98" s="128">
        <v>1062.9991565058172</v>
      </c>
      <c r="AN98" s="128">
        <v>358.18449838782965</v>
      </c>
      <c r="AO98" s="128">
        <v>1403.0268370030196</v>
      </c>
      <c r="AP98" s="128">
        <v>453.92044726568275</v>
      </c>
      <c r="AQ98" s="128">
        <v>332.60296861871683</v>
      </c>
      <c r="AR98" s="128">
        <v>226.84476662673819</v>
      </c>
      <c r="AS98" s="128">
        <v>258.30239278493769</v>
      </c>
      <c r="AT98" s="128">
        <v>173.61957018819999</v>
      </c>
      <c r="AU98" s="128">
        <v>166.13384638755758</v>
      </c>
      <c r="AV98" s="128">
        <v>208.04504974369698</v>
      </c>
      <c r="AW98" s="128">
        <v>182.75329859838482</v>
      </c>
      <c r="AX98" s="128">
        <v>278.23018216100252</v>
      </c>
      <c r="AY98" s="128">
        <v>154.27018155680375</v>
      </c>
      <c r="AZ98" s="128">
        <v>134.66596198160005</v>
      </c>
      <c r="BA98" s="128" t="e">
        <v>#N/A</v>
      </c>
      <c r="BB98" s="128">
        <v>325.14802509235699</v>
      </c>
      <c r="BC98" s="128">
        <v>286.54452224902866</v>
      </c>
      <c r="BD98" s="128">
        <v>249.50440164430862</v>
      </c>
      <c r="BE98" s="128">
        <v>217.25910378731317</v>
      </c>
      <c r="BF98" s="128">
        <v>189.18794157425444</v>
      </c>
      <c r="BG98" s="128">
        <v>180.94819972497285</v>
      </c>
      <c r="BH98" s="128" t="e">
        <v>#VALUE!</v>
      </c>
      <c r="BI98" s="128">
        <v>64.294071472215435</v>
      </c>
      <c r="BJ98" s="128">
        <v>460.12721211829461</v>
      </c>
      <c r="BK98" s="128">
        <v>172.80637188002186</v>
      </c>
      <c r="BL98" s="128">
        <v>172.80637188002186</v>
      </c>
      <c r="BM98" s="128">
        <v>78.418771517925634</v>
      </c>
      <c r="BN98" s="128">
        <v>76.607516546543266</v>
      </c>
      <c r="BO98" s="128">
        <v>74.986842236913191</v>
      </c>
      <c r="BP98" s="128">
        <v>149.97072973488449</v>
      </c>
      <c r="BQ98" s="128">
        <v>207.65113157443025</v>
      </c>
      <c r="BR98" s="128">
        <v>200.28150265888033</v>
      </c>
      <c r="BS98" s="128">
        <v>196.93607501441332</v>
      </c>
      <c r="BT98" s="128">
        <v>182.34475177683686</v>
      </c>
      <c r="BU98" s="128">
        <v>175.72755959881027</v>
      </c>
      <c r="BV98" s="128">
        <v>173.10099572240603</v>
      </c>
      <c r="BW98" s="128">
        <v>168.25471055189803</v>
      </c>
      <c r="BX98" s="128">
        <v>162.46959221790496</v>
      </c>
      <c r="BY98" s="639">
        <v>160.16423680639917</v>
      </c>
      <c r="BZ98" s="128"/>
      <c r="CA98" s="128"/>
      <c r="CB98" s="128"/>
      <c r="CC98" s="128"/>
      <c r="CD98" s="128"/>
      <c r="CE98" s="128"/>
      <c r="CF98" s="128"/>
      <c r="CG98" s="128"/>
      <c r="CH98" s="128"/>
      <c r="CI98" s="128"/>
      <c r="CJ98" s="128"/>
      <c r="CK98" s="128"/>
      <c r="CL98" s="128"/>
      <c r="CM98" s="128"/>
      <c r="CN98" s="128"/>
      <c r="CO98" s="128"/>
    </row>
    <row r="99" spans="17:93" ht="17.25" x14ac:dyDescent="0.25">
      <c r="Q99" s="51"/>
      <c r="R99" s="37"/>
      <c r="Z99" s="31"/>
      <c r="AA99">
        <v>241</v>
      </c>
      <c r="AB99" s="249">
        <f>IFERROR(AVERAGEIF(MASTER_DATA_NORMALIZED!L119:XFD119,"&gt;0"),0)</f>
        <v>27.981436524829508</v>
      </c>
      <c r="AC99" s="31" cm="1">
        <f t="array" ref="AC99:BY99">_xlfn._xlws.FILTER(MASTER_DATA_NORMALIZED!H119:XFD119,(MASTER_DATA_NORMALIZED!$H$22:$XFD$22=MASTER_DATA_NORMALIZED!$L$22))</f>
        <v>0</v>
      </c>
      <c r="AD99" s="128">
        <v>0</v>
      </c>
      <c r="AE99" s="128">
        <v>0</v>
      </c>
      <c r="AF99" s="128">
        <v>0</v>
      </c>
      <c r="AG99" s="128">
        <v>0</v>
      </c>
      <c r="AH99" s="128">
        <v>0</v>
      </c>
      <c r="AI99" s="128">
        <v>0</v>
      </c>
      <c r="AJ99" s="128">
        <v>0</v>
      </c>
      <c r="AK99" s="128">
        <v>0</v>
      </c>
      <c r="AL99" s="128">
        <v>0</v>
      </c>
      <c r="AM99" s="128">
        <v>0</v>
      </c>
      <c r="AN99" s="128">
        <v>0</v>
      </c>
      <c r="AO99" s="128">
        <v>0</v>
      </c>
      <c r="AP99" s="128">
        <v>0</v>
      </c>
      <c r="AQ99" s="128">
        <v>33.32366314976283</v>
      </c>
      <c r="AR99" s="128">
        <v>33.32342604745962</v>
      </c>
      <c r="AS99" s="128">
        <v>49.422682827731954</v>
      </c>
      <c r="AT99" s="128">
        <v>31.312932409349873</v>
      </c>
      <c r="AU99" s="128">
        <v>28.845097805378948</v>
      </c>
      <c r="AV99" s="128">
        <v>0</v>
      </c>
      <c r="AW99" s="128">
        <v>0</v>
      </c>
      <c r="AX99" s="128">
        <v>0</v>
      </c>
      <c r="AY99" s="128">
        <v>19.909413613478005</v>
      </c>
      <c r="AZ99" s="128">
        <v>17.379381967923116</v>
      </c>
      <c r="BA99" s="128" t="e">
        <v>#N/A</v>
      </c>
      <c r="BB99" s="128">
        <v>0</v>
      </c>
      <c r="BC99" s="128">
        <v>0</v>
      </c>
      <c r="BD99" s="128">
        <v>0</v>
      </c>
      <c r="BE99" s="128">
        <v>0</v>
      </c>
      <c r="BF99" s="128">
        <v>0</v>
      </c>
      <c r="BG99" s="128">
        <v>0</v>
      </c>
      <c r="BH99" s="128" t="e">
        <v>#VALUE!</v>
      </c>
      <c r="BI99" s="128">
        <v>0</v>
      </c>
      <c r="BJ99" s="128">
        <v>73.281872628566077</v>
      </c>
      <c r="BK99" s="128">
        <v>30.317015640591801</v>
      </c>
      <c r="BL99" s="128">
        <v>30.317015640591801</v>
      </c>
      <c r="BM99" s="128">
        <v>15.918656049465874</v>
      </c>
      <c r="BN99" s="128">
        <v>15.853651792744161</v>
      </c>
      <c r="BO99" s="128">
        <v>15.794557013906235</v>
      </c>
      <c r="BP99" s="128">
        <v>31.590591397283418</v>
      </c>
      <c r="BQ99" s="128">
        <v>27.919655760647828</v>
      </c>
      <c r="BR99" s="128">
        <v>27.638596256104776</v>
      </c>
      <c r="BS99" s="128">
        <v>27.512161005980492</v>
      </c>
      <c r="BT99" s="128">
        <v>23.988144977693327</v>
      </c>
      <c r="BU99" s="128">
        <v>23.74648633651417</v>
      </c>
      <c r="BV99" s="128">
        <v>23.650960219934063</v>
      </c>
      <c r="BW99" s="128">
        <v>21.025124430144761</v>
      </c>
      <c r="BX99" s="128">
        <v>20.796660554489197</v>
      </c>
      <c r="BY99" s="639">
        <v>20.70529254533627</v>
      </c>
      <c r="BZ99" s="128"/>
      <c r="CA99" s="128"/>
      <c r="CB99" s="128"/>
      <c r="CC99" s="128"/>
      <c r="CD99" s="128"/>
      <c r="CE99" s="128"/>
      <c r="CF99" s="128"/>
      <c r="CG99" s="128"/>
      <c r="CH99" s="128"/>
      <c r="CI99" s="128"/>
      <c r="CJ99" s="128"/>
      <c r="CK99" s="128"/>
      <c r="CL99" s="128"/>
      <c r="CM99" s="128"/>
      <c r="CN99" s="128"/>
      <c r="CO99" s="128"/>
    </row>
    <row r="100" spans="17:93" ht="17.25" x14ac:dyDescent="0.25">
      <c r="Q100" s="51"/>
      <c r="R100" s="37"/>
      <c r="Z100" s="31"/>
      <c r="AA100">
        <v>242</v>
      </c>
      <c r="AB100" s="249">
        <f>IFERROR(AVERAGEIF(MASTER_DATA_NORMALIZED!L120:XFD120,"&gt;0"),0)</f>
        <v>43.782783167283704</v>
      </c>
      <c r="AC100" s="31" cm="1">
        <f t="array" ref="AC100:BY100">_xlfn._xlws.FILTER(MASTER_DATA_NORMALIZED!H120:XFD120,(MASTER_DATA_NORMALIZED!$H$22:$XFD$22=MASTER_DATA_NORMALIZED!$L$22))</f>
        <v>0</v>
      </c>
      <c r="AD100" s="128">
        <v>0</v>
      </c>
      <c r="AE100" s="128">
        <v>0</v>
      </c>
      <c r="AF100" s="128">
        <v>0</v>
      </c>
      <c r="AG100" s="128">
        <v>0</v>
      </c>
      <c r="AH100" s="128">
        <v>0</v>
      </c>
      <c r="AI100" s="128">
        <v>0</v>
      </c>
      <c r="AJ100" s="128">
        <v>0</v>
      </c>
      <c r="AK100" s="128">
        <v>0</v>
      </c>
      <c r="AL100" s="128">
        <v>0</v>
      </c>
      <c r="AM100" s="128">
        <v>0</v>
      </c>
      <c r="AN100" s="128">
        <v>0</v>
      </c>
      <c r="AO100" s="128">
        <v>0</v>
      </c>
      <c r="AP100" s="128">
        <v>0</v>
      </c>
      <c r="AQ100" s="128">
        <v>56.677286027326289</v>
      </c>
      <c r="AR100" s="128">
        <v>56.244538061272678</v>
      </c>
      <c r="AS100" s="128">
        <v>90.584213363284604</v>
      </c>
      <c r="AT100" s="128">
        <v>53.110330135671589</v>
      </c>
      <c r="AU100" s="128">
        <v>25.735524502575188</v>
      </c>
      <c r="AV100" s="128">
        <v>0</v>
      </c>
      <c r="AW100" s="128">
        <v>0</v>
      </c>
      <c r="AX100" s="128">
        <v>0</v>
      </c>
      <c r="AY100" s="128">
        <v>16.323608598784936</v>
      </c>
      <c r="AZ100" s="128">
        <v>14.249250641852857</v>
      </c>
      <c r="BA100" s="128" t="e">
        <v>#N/A</v>
      </c>
      <c r="BB100" s="128">
        <v>0</v>
      </c>
      <c r="BC100" s="128">
        <v>0</v>
      </c>
      <c r="BD100" s="128">
        <v>0</v>
      </c>
      <c r="BE100" s="128">
        <v>0</v>
      </c>
      <c r="BF100" s="128">
        <v>0</v>
      </c>
      <c r="BG100" s="128">
        <v>0</v>
      </c>
      <c r="BH100" s="128" t="e">
        <v>#VALUE!</v>
      </c>
      <c r="BI100" s="128">
        <v>0</v>
      </c>
      <c r="BJ100" s="128">
        <v>123.68615471494172</v>
      </c>
      <c r="BK100" s="128">
        <v>39.984604392155738</v>
      </c>
      <c r="BL100" s="128">
        <v>39.984604392155738</v>
      </c>
      <c r="BM100" s="128">
        <v>15.481354686065238</v>
      </c>
      <c r="BN100" s="128">
        <v>15.404531473575936</v>
      </c>
      <c r="BO100" s="128">
        <v>15.335095108441374</v>
      </c>
      <c r="BP100" s="128">
        <v>30.671667586353696</v>
      </c>
      <c r="BQ100" s="128">
        <v>53.085557158814893</v>
      </c>
      <c r="BR100" s="128">
        <v>52.671376380392516</v>
      </c>
      <c r="BS100" s="128">
        <v>52.460916432414251</v>
      </c>
      <c r="BT100" s="128">
        <v>45.599314796469677</v>
      </c>
      <c r="BU100" s="128">
        <v>45.243201546535801</v>
      </c>
      <c r="BV100" s="128">
        <v>45.084459809320165</v>
      </c>
      <c r="BW100" s="128">
        <v>40.059723093112325</v>
      </c>
      <c r="BX100" s="128">
        <v>39.73579324225166</v>
      </c>
      <c r="BY100" s="639">
        <v>39.590906703756097</v>
      </c>
      <c r="BZ100" s="128"/>
      <c r="CA100" s="128"/>
      <c r="CB100" s="128"/>
      <c r="CC100" s="128"/>
      <c r="CD100" s="128"/>
      <c r="CE100" s="128"/>
      <c r="CF100" s="128"/>
      <c r="CG100" s="128"/>
      <c r="CH100" s="128"/>
      <c r="CI100" s="128"/>
      <c r="CJ100" s="128"/>
      <c r="CK100" s="128"/>
      <c r="CL100" s="128"/>
      <c r="CM100" s="128"/>
      <c r="CN100" s="128"/>
      <c r="CO100" s="128"/>
    </row>
    <row r="101" spans="17:93" x14ac:dyDescent="0.25">
      <c r="Z101" s="31"/>
      <c r="AA101">
        <v>243</v>
      </c>
      <c r="AB101" s="249">
        <f>IFERROR(AVERAGEIF(MASTER_DATA_NORMALIZED!L121:XFD121,"&gt;0"),0)</f>
        <v>8.2727926517638775</v>
      </c>
      <c r="AC101" s="31" cm="1">
        <f t="array" ref="AC101:BY101">_xlfn._xlws.FILTER(MASTER_DATA_NORMALIZED!H121:XFD121,(MASTER_DATA_NORMALIZED!$H$22:$XFD$22=MASTER_DATA_NORMALIZED!$L$22))</f>
        <v>0</v>
      </c>
      <c r="AD101" s="128">
        <v>0</v>
      </c>
      <c r="AE101" s="128">
        <v>0</v>
      </c>
      <c r="AF101" s="128">
        <v>0</v>
      </c>
      <c r="AG101" s="128">
        <v>0</v>
      </c>
      <c r="AH101" s="128">
        <v>0</v>
      </c>
      <c r="AI101" s="128">
        <v>0</v>
      </c>
      <c r="AJ101" s="128">
        <v>0</v>
      </c>
      <c r="AK101" s="128">
        <v>0</v>
      </c>
      <c r="AL101" s="128">
        <v>0</v>
      </c>
      <c r="AM101" s="128">
        <v>0</v>
      </c>
      <c r="AN101" s="128">
        <v>0</v>
      </c>
      <c r="AO101" s="128">
        <v>0</v>
      </c>
      <c r="AP101" s="128">
        <v>0</v>
      </c>
      <c r="AQ101" s="128">
        <v>5.8349398416057854</v>
      </c>
      <c r="AR101" s="128">
        <v>5.7152757038978503</v>
      </c>
      <c r="AS101" s="128">
        <v>8.1796021014181832</v>
      </c>
      <c r="AT101" s="128">
        <v>5.1847885895855805</v>
      </c>
      <c r="AU101" s="128">
        <v>8.1762207122672343</v>
      </c>
      <c r="AV101" s="128">
        <v>0</v>
      </c>
      <c r="AW101" s="128">
        <v>0</v>
      </c>
      <c r="AX101" s="128">
        <v>0</v>
      </c>
      <c r="AY101" s="128">
        <v>5.1135639513106321</v>
      </c>
      <c r="AZ101" s="128">
        <v>4.4637457224460384</v>
      </c>
      <c r="BA101" s="128" t="e">
        <v>#N/A</v>
      </c>
      <c r="BB101" s="128">
        <v>0</v>
      </c>
      <c r="BC101" s="128">
        <v>0</v>
      </c>
      <c r="BD101" s="128">
        <v>0</v>
      </c>
      <c r="BE101" s="128">
        <v>0</v>
      </c>
      <c r="BF101" s="128">
        <v>0</v>
      </c>
      <c r="BG101" s="128">
        <v>0</v>
      </c>
      <c r="BH101" s="128" t="e">
        <v>#VALUE!</v>
      </c>
      <c r="BI101" s="128">
        <v>0</v>
      </c>
      <c r="BJ101" s="128">
        <v>0</v>
      </c>
      <c r="BK101" s="128">
        <v>4.8406564074583844</v>
      </c>
      <c r="BL101" s="128">
        <v>4.8406564074583844</v>
      </c>
      <c r="BM101" s="128">
        <v>1.8762592281040988</v>
      </c>
      <c r="BN101" s="128">
        <v>1.8673950112784103</v>
      </c>
      <c r="BO101" s="128">
        <v>1.8585307944527214</v>
      </c>
      <c r="BP101" s="128">
        <v>3.7155842194344948</v>
      </c>
      <c r="BQ101" s="128">
        <v>15.574392637193883</v>
      </c>
      <c r="BR101" s="128">
        <v>15.541394853477172</v>
      </c>
      <c r="BS101" s="128">
        <v>15.526460331896155</v>
      </c>
      <c r="BT101" s="128">
        <v>13.38306024394184</v>
      </c>
      <c r="BU101" s="128">
        <v>13.357949422540166</v>
      </c>
      <c r="BV101" s="128">
        <v>13.34369680595184</v>
      </c>
      <c r="BW101" s="128">
        <v>11.210311251108585</v>
      </c>
      <c r="BX101" s="128">
        <v>11.204713217778274</v>
      </c>
      <c r="BY101" s="639">
        <v>11.192240884199554</v>
      </c>
      <c r="BZ101" s="128"/>
      <c r="CA101" s="128"/>
      <c r="CB101" s="128"/>
      <c r="CC101" s="128"/>
      <c r="CD101" s="128"/>
      <c r="CE101" s="128"/>
      <c r="CF101" s="128"/>
      <c r="CG101" s="128"/>
      <c r="CH101" s="128"/>
      <c r="CI101" s="128"/>
      <c r="CJ101" s="128"/>
      <c r="CK101" s="128"/>
      <c r="CL101" s="128"/>
      <c r="CM101" s="128"/>
      <c r="CN101" s="128"/>
      <c r="CO101" s="128"/>
    </row>
    <row r="102" spans="17:93" x14ac:dyDescent="0.25">
      <c r="Z102" s="31"/>
      <c r="AA102">
        <v>244</v>
      </c>
      <c r="AB102" s="249">
        <f>IFERROR(AVERAGEIF(MASTER_DATA_NORMALIZED!L122:XFD122,"&gt;0"),0)</f>
        <v>6.8214830700095712</v>
      </c>
      <c r="AC102" s="31" cm="1">
        <f t="array" ref="AC102:BY102">_xlfn._xlws.FILTER(MASTER_DATA_NORMALIZED!H122:XFD122,(MASTER_DATA_NORMALIZED!$H$22:$XFD$22=MASTER_DATA_NORMALIZED!$L$22))</f>
        <v>0</v>
      </c>
      <c r="AD102" s="128">
        <v>0</v>
      </c>
      <c r="AE102" s="128">
        <v>0</v>
      </c>
      <c r="AF102" s="128">
        <v>0</v>
      </c>
      <c r="AG102" s="128">
        <v>0</v>
      </c>
      <c r="AH102" s="128">
        <v>0</v>
      </c>
      <c r="AI102" s="128">
        <v>0</v>
      </c>
      <c r="AJ102" s="128">
        <v>0</v>
      </c>
      <c r="AK102" s="128">
        <v>0</v>
      </c>
      <c r="AL102" s="128">
        <v>0</v>
      </c>
      <c r="AM102" s="128">
        <v>0</v>
      </c>
      <c r="AN102" s="128">
        <v>0</v>
      </c>
      <c r="AO102" s="128">
        <v>0</v>
      </c>
      <c r="AP102" s="128">
        <v>0</v>
      </c>
      <c r="AQ102" s="128">
        <v>13.878317481791973</v>
      </c>
      <c r="AR102" s="128">
        <v>11.88687571110443</v>
      </c>
      <c r="AS102" s="128">
        <v>18.955002062106253</v>
      </c>
      <c r="AT102" s="128">
        <v>12.017329398327606</v>
      </c>
      <c r="AU102" s="128">
        <v>18.951000932821525</v>
      </c>
      <c r="AV102" s="128">
        <v>0</v>
      </c>
      <c r="AW102" s="128">
        <v>0</v>
      </c>
      <c r="AX102" s="128">
        <v>0</v>
      </c>
      <c r="AY102" s="128">
        <v>10.97650478307107</v>
      </c>
      <c r="AZ102" s="128">
        <v>9.5816402530988309</v>
      </c>
      <c r="BA102" s="128" t="e">
        <v>#N/A</v>
      </c>
      <c r="BB102" s="128">
        <v>0</v>
      </c>
      <c r="BC102" s="128">
        <v>0</v>
      </c>
      <c r="BD102" s="128">
        <v>0</v>
      </c>
      <c r="BE102" s="128">
        <v>0</v>
      </c>
      <c r="BF102" s="128">
        <v>0</v>
      </c>
      <c r="BG102" s="128">
        <v>0</v>
      </c>
      <c r="BH102" s="128" t="e">
        <v>#VALUE!</v>
      </c>
      <c r="BI102" s="128">
        <v>0</v>
      </c>
      <c r="BJ102" s="128">
        <v>0</v>
      </c>
      <c r="BK102" s="128">
        <v>10.276795281449205</v>
      </c>
      <c r="BL102" s="128">
        <v>10.276795281449205</v>
      </c>
      <c r="BM102" s="128">
        <v>2.4509559523029134</v>
      </c>
      <c r="BN102" s="128">
        <v>2.3697006314007671</v>
      </c>
      <c r="BO102" s="128">
        <v>2.2987868967952583</v>
      </c>
      <c r="BP102" s="128">
        <v>4.5960964241195681</v>
      </c>
      <c r="BQ102" s="128">
        <v>1.8614489335239133</v>
      </c>
      <c r="BR102" s="128">
        <v>1.8369158151624145</v>
      </c>
      <c r="BS102" s="128">
        <v>1.7969551615567396</v>
      </c>
      <c r="BT102" s="128">
        <v>3.5072360226541779</v>
      </c>
      <c r="BU102" s="128">
        <v>3.3546798753877676</v>
      </c>
      <c r="BV102" s="128">
        <v>3.28578407673877</v>
      </c>
      <c r="BW102" s="128">
        <v>2.0343301511622021</v>
      </c>
      <c r="BX102" s="128">
        <v>1.9587703106843397</v>
      </c>
      <c r="BY102" s="639">
        <v>1.9207061035015678</v>
      </c>
      <c r="BZ102" s="128"/>
      <c r="CA102" s="128"/>
      <c r="CB102" s="128"/>
      <c r="CC102" s="128"/>
      <c r="CD102" s="128"/>
      <c r="CE102" s="128"/>
      <c r="CF102" s="128"/>
      <c r="CG102" s="128"/>
      <c r="CH102" s="128"/>
      <c r="CI102" s="128"/>
      <c r="CJ102" s="128"/>
      <c r="CK102" s="128"/>
      <c r="CL102" s="128"/>
      <c r="CM102" s="128"/>
      <c r="CN102" s="128"/>
      <c r="CO102" s="128"/>
    </row>
    <row r="103" spans="17:93" x14ac:dyDescent="0.25">
      <c r="Z103" s="31"/>
      <c r="AA103">
        <v>245</v>
      </c>
      <c r="AB103" s="249">
        <f>IFERROR(AVERAGEIF(MASTER_DATA_NORMALIZED!L123:XFD123,"&gt;0"),0)</f>
        <v>51.801848078214242</v>
      </c>
      <c r="AC103" s="31" cm="1">
        <f t="array" ref="AC103:BY103">_xlfn._xlws.FILTER(MASTER_DATA_NORMALIZED!H123:XFD123,(MASTER_DATA_NORMALIZED!$H$22:$XFD$22=MASTER_DATA_NORMALIZED!$L$22))</f>
        <v>0</v>
      </c>
      <c r="AD103" s="128">
        <v>0</v>
      </c>
      <c r="AE103" s="128">
        <v>0</v>
      </c>
      <c r="AF103" s="128">
        <v>0</v>
      </c>
      <c r="AG103" s="128">
        <v>0</v>
      </c>
      <c r="AH103" s="128">
        <v>0</v>
      </c>
      <c r="AI103" s="128">
        <v>0</v>
      </c>
      <c r="AJ103" s="128">
        <v>0</v>
      </c>
      <c r="AK103" s="128">
        <v>0</v>
      </c>
      <c r="AL103" s="128">
        <v>0</v>
      </c>
      <c r="AM103" s="128">
        <v>0</v>
      </c>
      <c r="AN103" s="128">
        <v>0</v>
      </c>
      <c r="AO103" s="128">
        <v>0</v>
      </c>
      <c r="AP103" s="128">
        <v>0</v>
      </c>
      <c r="AQ103" s="128">
        <v>130.1964423819544</v>
      </c>
      <c r="AR103" s="128">
        <v>62.209181231047971</v>
      </c>
      <c r="AS103" s="128">
        <v>47.457187866096639</v>
      </c>
      <c r="AT103" s="128">
        <v>34.642367581970774</v>
      </c>
      <c r="AU103" s="128">
        <v>45.083376573691595</v>
      </c>
      <c r="AV103" s="128">
        <v>0</v>
      </c>
      <c r="AW103" s="128">
        <v>0</v>
      </c>
      <c r="AX103" s="128">
        <v>0</v>
      </c>
      <c r="AY103" s="128">
        <v>56.379821843334007</v>
      </c>
      <c r="AZ103" s="128">
        <v>49.215233591913858</v>
      </c>
      <c r="BA103" s="128" t="e">
        <v>#N/A</v>
      </c>
      <c r="BB103" s="128">
        <v>0</v>
      </c>
      <c r="BC103" s="128">
        <v>0</v>
      </c>
      <c r="BD103" s="128">
        <v>0</v>
      </c>
      <c r="BE103" s="128">
        <v>0</v>
      </c>
      <c r="BF103" s="128">
        <v>0</v>
      </c>
      <c r="BG103" s="128">
        <v>0</v>
      </c>
      <c r="BH103" s="128" t="e">
        <v>#VALUE!</v>
      </c>
      <c r="BI103" s="128">
        <v>0</v>
      </c>
      <c r="BJ103" s="128">
        <v>136.79728847596314</v>
      </c>
      <c r="BK103" s="128">
        <v>51.773259293426733</v>
      </c>
      <c r="BL103" s="128">
        <v>51.773259293426733</v>
      </c>
      <c r="BM103" s="128">
        <v>24.610020647053606</v>
      </c>
      <c r="BN103" s="128">
        <v>23.519721977493901</v>
      </c>
      <c r="BO103" s="128">
        <v>22.531361801429615</v>
      </c>
      <c r="BP103" s="128">
        <v>45.061246233388282</v>
      </c>
      <c r="BQ103" s="128">
        <v>54.72508168048563</v>
      </c>
      <c r="BR103" s="128">
        <v>50.93070820951769</v>
      </c>
      <c r="BS103" s="128">
        <v>49.239106275365877</v>
      </c>
      <c r="BT103" s="128">
        <v>48.710408943878072</v>
      </c>
      <c r="BU103" s="128">
        <v>45.324618518302884</v>
      </c>
      <c r="BV103" s="128">
        <v>43.997866536832312</v>
      </c>
      <c r="BW103" s="128">
        <v>41.424672416038604</v>
      </c>
      <c r="BX103" s="128">
        <v>38.494303085511227</v>
      </c>
      <c r="BY103" s="639">
        <v>37.345971340804077</v>
      </c>
      <c r="BZ103" s="128"/>
      <c r="CA103" s="128"/>
      <c r="CB103" s="128"/>
      <c r="CC103" s="128"/>
      <c r="CD103" s="128"/>
      <c r="CE103" s="128"/>
      <c r="CF103" s="128"/>
      <c r="CG103" s="128"/>
      <c r="CH103" s="128"/>
      <c r="CI103" s="128"/>
      <c r="CJ103" s="128"/>
      <c r="CK103" s="128"/>
      <c r="CL103" s="128"/>
      <c r="CM103" s="128"/>
      <c r="CN103" s="128"/>
      <c r="CO103" s="128"/>
    </row>
    <row r="104" spans="17:93" x14ac:dyDescent="0.25">
      <c r="Z104" s="31"/>
      <c r="AA104">
        <v>246</v>
      </c>
      <c r="AB104" s="249">
        <f>IFERROR(AVERAGEIF(MASTER_DATA_NORMALIZED!L124:XFD124,"&gt;0"),0)</f>
        <v>47.1739319732431</v>
      </c>
      <c r="AC104" s="31" cm="1">
        <f t="array" ref="AC104:BY104">_xlfn._xlws.FILTER(MASTER_DATA_NORMALIZED!H124:XFD124,(MASTER_DATA_NORMALIZED!$H$22:$XFD$22=MASTER_DATA_NORMALIZED!$L$22))</f>
        <v>0</v>
      </c>
      <c r="AD104" s="128">
        <v>0</v>
      </c>
      <c r="AE104" s="128">
        <v>0</v>
      </c>
      <c r="AF104" s="128">
        <v>0</v>
      </c>
      <c r="AG104" s="128">
        <v>0</v>
      </c>
      <c r="AH104" s="128">
        <v>0</v>
      </c>
      <c r="AI104" s="128">
        <v>0</v>
      </c>
      <c r="AJ104" s="128">
        <v>0</v>
      </c>
      <c r="AK104" s="128">
        <v>0</v>
      </c>
      <c r="AL104" s="128">
        <v>0</v>
      </c>
      <c r="AM104" s="128">
        <v>0</v>
      </c>
      <c r="AN104" s="128">
        <v>0</v>
      </c>
      <c r="AO104" s="128">
        <v>0</v>
      </c>
      <c r="AP104" s="128">
        <v>0</v>
      </c>
      <c r="AQ104" s="128">
        <v>92.692319736275522</v>
      </c>
      <c r="AR104" s="128">
        <v>57.465469871955634</v>
      </c>
      <c r="AS104" s="128">
        <v>43.703704564300054</v>
      </c>
      <c r="AT104" s="128">
        <v>37.351822073294542</v>
      </c>
      <c r="AU104" s="128">
        <v>39.342625860823119</v>
      </c>
      <c r="AV104" s="128">
        <v>0</v>
      </c>
      <c r="AW104" s="128">
        <v>0</v>
      </c>
      <c r="AX104" s="128">
        <v>0</v>
      </c>
      <c r="AY104" s="128">
        <v>45.567268766825109</v>
      </c>
      <c r="AZ104" s="128">
        <v>39.776709804365375</v>
      </c>
      <c r="BA104" s="128" t="e">
        <v>#N/A</v>
      </c>
      <c r="BB104" s="128">
        <v>0</v>
      </c>
      <c r="BC104" s="128">
        <v>0</v>
      </c>
      <c r="BD104" s="128">
        <v>0</v>
      </c>
      <c r="BE104" s="128">
        <v>0</v>
      </c>
      <c r="BF104" s="128">
        <v>0</v>
      </c>
      <c r="BG104" s="128">
        <v>0</v>
      </c>
      <c r="BH104" s="128" t="e">
        <v>#VALUE!</v>
      </c>
      <c r="BI104" s="128">
        <v>0</v>
      </c>
      <c r="BJ104" s="128">
        <v>126.36189629882364</v>
      </c>
      <c r="BK104" s="128">
        <v>35.614040864939994</v>
      </c>
      <c r="BL104" s="128">
        <v>35.614040864939994</v>
      </c>
      <c r="BM104" s="128">
        <v>18.081524954933911</v>
      </c>
      <c r="BN104" s="128">
        <v>17.592515660050086</v>
      </c>
      <c r="BO104" s="128">
        <v>17.168510621887975</v>
      </c>
      <c r="BP104" s="128">
        <v>34.33554387430501</v>
      </c>
      <c r="BQ104" s="128">
        <v>54.484995403764124</v>
      </c>
      <c r="BR104" s="128">
        <v>51.662511144225775</v>
      </c>
      <c r="BS104" s="128">
        <v>50.400475807199776</v>
      </c>
      <c r="BT104" s="128">
        <v>47.156586792199775</v>
      </c>
      <c r="BU104" s="128">
        <v>44.700623899529511</v>
      </c>
      <c r="BV104" s="128">
        <v>43.738228273628884</v>
      </c>
      <c r="BW104" s="128">
        <v>52.50054921033157</v>
      </c>
      <c r="BX104" s="128">
        <v>50.279351807190253</v>
      </c>
      <c r="BY104" s="639">
        <v>49.409119228801607</v>
      </c>
      <c r="BZ104" s="128"/>
      <c r="CA104" s="128"/>
      <c r="CB104" s="128"/>
      <c r="CC104" s="128"/>
      <c r="CD104" s="128"/>
      <c r="CE104" s="128"/>
      <c r="CF104" s="128"/>
      <c r="CG104" s="128"/>
      <c r="CH104" s="128"/>
      <c r="CI104" s="128"/>
      <c r="CJ104" s="128"/>
      <c r="CK104" s="128"/>
      <c r="CL104" s="128"/>
      <c r="CM104" s="128"/>
      <c r="CN104" s="128"/>
      <c r="CO104" s="128"/>
    </row>
    <row r="105" spans="17:93" x14ac:dyDescent="0.25">
      <c r="Z105" s="31"/>
      <c r="AA105">
        <v>25</v>
      </c>
      <c r="AB105" s="249">
        <f>IFERROR(AVERAGEIF(MASTER_DATA_NORMALIZED!L125:XFD125,"&gt;0"),0)</f>
        <v>674.7352878664027</v>
      </c>
      <c r="AC105" s="31" cm="1">
        <f t="array" ref="AC105:BY105">_xlfn._xlws.FILTER(MASTER_DATA_NORMALIZED!H125:XFD125,(MASTER_DATA_NORMALIZED!$H$22:$XFD$22=MASTER_DATA_NORMALIZED!$L$22))</f>
        <v>401.94114837709446</v>
      </c>
      <c r="AD105" s="128">
        <v>401.96890291019605</v>
      </c>
      <c r="AE105" s="128">
        <v>626.80837556610288</v>
      </c>
      <c r="AF105" s="128">
        <v>626.8222528326537</v>
      </c>
      <c r="AG105" s="128">
        <v>445.68567724434467</v>
      </c>
      <c r="AH105" s="128">
        <v>445.66189973275465</v>
      </c>
      <c r="AI105" s="128">
        <v>694.96910875467916</v>
      </c>
      <c r="AJ105" s="128">
        <v>694.94533124308907</v>
      </c>
      <c r="AK105" s="128">
        <v>0</v>
      </c>
      <c r="AL105" s="128">
        <v>0</v>
      </c>
      <c r="AM105" s="128">
        <v>0</v>
      </c>
      <c r="AN105" s="128">
        <v>0</v>
      </c>
      <c r="AO105" s="128">
        <v>0</v>
      </c>
      <c r="AP105" s="128">
        <v>0</v>
      </c>
      <c r="AQ105" s="128">
        <v>0</v>
      </c>
      <c r="AR105" s="128">
        <v>0</v>
      </c>
      <c r="AS105" s="128">
        <v>0</v>
      </c>
      <c r="AT105" s="128">
        <v>0</v>
      </c>
      <c r="AU105" s="128">
        <v>0</v>
      </c>
      <c r="AV105" s="128">
        <v>0</v>
      </c>
      <c r="AW105" s="128">
        <v>0</v>
      </c>
      <c r="AX105" s="128">
        <v>0</v>
      </c>
      <c r="AY105" s="128">
        <v>0</v>
      </c>
      <c r="AZ105" s="128">
        <v>0</v>
      </c>
      <c r="BA105" s="128" t="e">
        <v>#N/A</v>
      </c>
      <c r="BB105" s="128">
        <v>831.20691435778144</v>
      </c>
      <c r="BC105" s="128">
        <v>855.25688382218902</v>
      </c>
      <c r="BD105" s="128">
        <v>855.25688382218902</v>
      </c>
      <c r="BE105" s="128">
        <v>855.25688382218902</v>
      </c>
      <c r="BF105" s="128">
        <v>855.25688382218902</v>
      </c>
      <c r="BG105" s="128">
        <v>855.25688382218902</v>
      </c>
      <c r="BH105" s="128" t="e">
        <v>#VALUE!</v>
      </c>
      <c r="BI105" s="128">
        <v>0</v>
      </c>
      <c r="BJ105" s="128">
        <v>0</v>
      </c>
      <c r="BK105" s="128">
        <v>0</v>
      </c>
      <c r="BL105" s="128">
        <v>0</v>
      </c>
      <c r="BM105" s="128">
        <v>0</v>
      </c>
      <c r="BN105" s="128">
        <v>0</v>
      </c>
      <c r="BO105" s="128">
        <v>0</v>
      </c>
      <c r="BP105" s="128">
        <v>0</v>
      </c>
      <c r="BQ105" s="128">
        <v>0</v>
      </c>
      <c r="BR105" s="128">
        <v>0</v>
      </c>
      <c r="BS105" s="128">
        <v>0</v>
      </c>
      <c r="BT105" s="128">
        <v>0</v>
      </c>
      <c r="BU105" s="128">
        <v>0</v>
      </c>
      <c r="BV105" s="128">
        <v>0</v>
      </c>
      <c r="BW105" s="128">
        <v>0</v>
      </c>
      <c r="BX105" s="128">
        <v>0</v>
      </c>
      <c r="BY105" s="639">
        <v>0</v>
      </c>
      <c r="BZ105" s="128"/>
      <c r="CA105" s="128"/>
      <c r="CB105" s="128"/>
      <c r="CC105" s="128"/>
      <c r="CD105" s="128"/>
      <c r="CE105" s="128"/>
      <c r="CF105" s="128"/>
      <c r="CG105" s="128"/>
      <c r="CH105" s="128"/>
      <c r="CI105" s="128"/>
      <c r="CJ105" s="128"/>
      <c r="CK105" s="128"/>
      <c r="CL105" s="128"/>
      <c r="CM105" s="128"/>
      <c r="CN105" s="128"/>
      <c r="CO105" s="128"/>
    </row>
    <row r="106" spans="17:93" x14ac:dyDescent="0.25">
      <c r="Z106" s="31"/>
      <c r="AA106">
        <v>251</v>
      </c>
      <c r="AB106" s="249">
        <f>IFERROR(AVERAGEIF(MASTER_DATA_NORMALIZED!L126:XFD126,"&gt;0"),0)</f>
        <v>0</v>
      </c>
      <c r="AC106" s="31" cm="1">
        <f t="array" ref="AC106:BY106">_xlfn._xlws.FILTER(MASTER_DATA_NORMALIZED!H126:XFD126,(MASTER_DATA_NORMALIZED!$H$22:$XFD$22=MASTER_DATA_NORMALIZED!$L$22))</f>
        <v>0</v>
      </c>
      <c r="AD106" s="128">
        <v>0</v>
      </c>
      <c r="AE106" s="128">
        <v>0</v>
      </c>
      <c r="AF106" s="128">
        <v>0</v>
      </c>
      <c r="AG106" s="128">
        <v>0</v>
      </c>
      <c r="AH106" s="128">
        <v>0</v>
      </c>
      <c r="AI106" s="128">
        <v>0</v>
      </c>
      <c r="AJ106" s="128">
        <v>0</v>
      </c>
      <c r="AK106" s="128">
        <v>0</v>
      </c>
      <c r="AL106" s="128">
        <v>0</v>
      </c>
      <c r="AM106" s="128">
        <v>0</v>
      </c>
      <c r="AN106" s="128">
        <v>0</v>
      </c>
      <c r="AO106" s="128">
        <v>0</v>
      </c>
      <c r="AP106" s="128">
        <v>0</v>
      </c>
      <c r="AQ106" s="128">
        <v>0</v>
      </c>
      <c r="AR106" s="128">
        <v>0</v>
      </c>
      <c r="AS106" s="128">
        <v>0</v>
      </c>
      <c r="AT106" s="128">
        <v>0</v>
      </c>
      <c r="AU106" s="128">
        <v>0</v>
      </c>
      <c r="AV106" s="128">
        <v>0</v>
      </c>
      <c r="AW106" s="128">
        <v>0</v>
      </c>
      <c r="AX106" s="128">
        <v>0</v>
      </c>
      <c r="AY106" s="128">
        <v>0</v>
      </c>
      <c r="AZ106" s="128">
        <v>0</v>
      </c>
      <c r="BA106" s="128" t="e">
        <v>#N/A</v>
      </c>
      <c r="BB106" s="128">
        <v>0</v>
      </c>
      <c r="BC106" s="128">
        <v>0</v>
      </c>
      <c r="BD106" s="128">
        <v>0</v>
      </c>
      <c r="BE106" s="128">
        <v>0</v>
      </c>
      <c r="BF106" s="128">
        <v>0</v>
      </c>
      <c r="BG106" s="128">
        <v>0</v>
      </c>
      <c r="BH106" s="128" t="e">
        <v>#VALUE!</v>
      </c>
      <c r="BI106" s="128">
        <v>0</v>
      </c>
      <c r="BJ106" s="128">
        <v>0</v>
      </c>
      <c r="BK106" s="128">
        <v>0</v>
      </c>
      <c r="BL106" s="128">
        <v>0</v>
      </c>
      <c r="BM106" s="128">
        <v>0</v>
      </c>
      <c r="BN106" s="128">
        <v>0</v>
      </c>
      <c r="BO106" s="128">
        <v>0</v>
      </c>
      <c r="BP106" s="128">
        <v>0</v>
      </c>
      <c r="BQ106" s="128">
        <v>0</v>
      </c>
      <c r="BR106" s="128">
        <v>0</v>
      </c>
      <c r="BS106" s="128">
        <v>0</v>
      </c>
      <c r="BT106" s="128">
        <v>0</v>
      </c>
      <c r="BU106" s="128">
        <v>0</v>
      </c>
      <c r="BV106" s="128">
        <v>0</v>
      </c>
      <c r="BW106" s="128">
        <v>0</v>
      </c>
      <c r="BX106" s="128">
        <v>0</v>
      </c>
      <c r="BY106" s="639">
        <v>0</v>
      </c>
      <c r="BZ106" s="128"/>
      <c r="CA106" s="128"/>
      <c r="CB106" s="128"/>
      <c r="CC106" s="128"/>
      <c r="CD106" s="128"/>
      <c r="CE106" s="128"/>
      <c r="CF106" s="128"/>
      <c r="CG106" s="128"/>
      <c r="CH106" s="128"/>
      <c r="CI106" s="128"/>
      <c r="CJ106" s="128"/>
      <c r="CK106" s="128"/>
      <c r="CL106" s="128"/>
      <c r="CM106" s="128"/>
      <c r="CN106" s="128"/>
      <c r="CO106" s="128"/>
    </row>
    <row r="107" spans="17:93" x14ac:dyDescent="0.25">
      <c r="Z107" s="31"/>
      <c r="AA107">
        <v>252</v>
      </c>
      <c r="AB107" s="249">
        <f>IFERROR(AVERAGEIF(MASTER_DATA_NORMALIZED!L127:XFD127,"&gt;0"),0)</f>
        <v>0</v>
      </c>
      <c r="AC107" s="31" cm="1">
        <f t="array" ref="AC107:BY107">_xlfn._xlws.FILTER(MASTER_DATA_NORMALIZED!H127:XFD127,(MASTER_DATA_NORMALIZED!$H$22:$XFD$22=MASTER_DATA_NORMALIZED!$L$22))</f>
        <v>0</v>
      </c>
      <c r="AD107" s="128">
        <v>0</v>
      </c>
      <c r="AE107" s="128">
        <v>0</v>
      </c>
      <c r="AF107" s="128">
        <v>0</v>
      </c>
      <c r="AG107" s="128">
        <v>0</v>
      </c>
      <c r="AH107" s="128">
        <v>0</v>
      </c>
      <c r="AI107" s="128">
        <v>0</v>
      </c>
      <c r="AJ107" s="128">
        <v>0</v>
      </c>
      <c r="AK107" s="128">
        <v>0</v>
      </c>
      <c r="AL107" s="128">
        <v>0</v>
      </c>
      <c r="AM107" s="128">
        <v>0</v>
      </c>
      <c r="AN107" s="128">
        <v>0</v>
      </c>
      <c r="AO107" s="128">
        <v>0</v>
      </c>
      <c r="AP107" s="128">
        <v>0</v>
      </c>
      <c r="AQ107" s="128">
        <v>0</v>
      </c>
      <c r="AR107" s="128">
        <v>0</v>
      </c>
      <c r="AS107" s="128">
        <v>0</v>
      </c>
      <c r="AT107" s="128">
        <v>0</v>
      </c>
      <c r="AU107" s="128">
        <v>0</v>
      </c>
      <c r="AV107" s="128">
        <v>0</v>
      </c>
      <c r="AW107" s="128">
        <v>0</v>
      </c>
      <c r="AX107" s="128">
        <v>0</v>
      </c>
      <c r="AY107" s="128">
        <v>0</v>
      </c>
      <c r="AZ107" s="128">
        <v>0</v>
      </c>
      <c r="BA107" s="128" t="e">
        <v>#N/A</v>
      </c>
      <c r="BB107" s="128">
        <v>0</v>
      </c>
      <c r="BC107" s="128">
        <v>0</v>
      </c>
      <c r="BD107" s="128">
        <v>0</v>
      </c>
      <c r="BE107" s="128">
        <v>0</v>
      </c>
      <c r="BF107" s="128">
        <v>0</v>
      </c>
      <c r="BG107" s="128">
        <v>0</v>
      </c>
      <c r="BH107" s="128" t="e">
        <v>#VALUE!</v>
      </c>
      <c r="BI107" s="128">
        <v>0</v>
      </c>
      <c r="BJ107" s="128">
        <v>0</v>
      </c>
      <c r="BK107" s="128">
        <v>0</v>
      </c>
      <c r="BL107" s="128">
        <v>0</v>
      </c>
      <c r="BM107" s="128">
        <v>0</v>
      </c>
      <c r="BN107" s="128">
        <v>0</v>
      </c>
      <c r="BO107" s="128">
        <v>0</v>
      </c>
      <c r="BP107" s="128">
        <v>0</v>
      </c>
      <c r="BQ107" s="128">
        <v>0</v>
      </c>
      <c r="BR107" s="128">
        <v>0</v>
      </c>
      <c r="BS107" s="128">
        <v>0</v>
      </c>
      <c r="BT107" s="128">
        <v>0</v>
      </c>
      <c r="BU107" s="128">
        <v>0</v>
      </c>
      <c r="BV107" s="128">
        <v>0</v>
      </c>
      <c r="BW107" s="128">
        <v>0</v>
      </c>
      <c r="BX107" s="128">
        <v>0</v>
      </c>
      <c r="BY107" s="639">
        <v>0</v>
      </c>
      <c r="BZ107" s="128"/>
      <c r="CA107" s="128"/>
      <c r="CB107" s="128"/>
      <c r="CC107" s="128"/>
      <c r="CD107" s="128"/>
      <c r="CE107" s="128"/>
      <c r="CF107" s="128"/>
      <c r="CG107" s="128"/>
      <c r="CH107" s="128"/>
      <c r="CI107" s="128"/>
      <c r="CJ107" s="128"/>
      <c r="CK107" s="128"/>
      <c r="CL107" s="128"/>
      <c r="CM107" s="128"/>
      <c r="CN107" s="128"/>
      <c r="CO107" s="128"/>
    </row>
    <row r="108" spans="17:93" x14ac:dyDescent="0.25">
      <c r="Z108" s="31"/>
      <c r="AA108">
        <v>253</v>
      </c>
      <c r="AB108" s="249">
        <f>IFERROR(AVERAGEIF(MASTER_DATA_NORMALIZED!L128:XFD128,"&gt;0"),0)</f>
        <v>0</v>
      </c>
      <c r="AC108" s="31" cm="1">
        <f t="array" ref="AC108:BY108">_xlfn._xlws.FILTER(MASTER_DATA_NORMALIZED!H128:XFD128,(MASTER_DATA_NORMALIZED!$H$22:$XFD$22=MASTER_DATA_NORMALIZED!$L$22))</f>
        <v>0</v>
      </c>
      <c r="AD108" s="128">
        <v>0</v>
      </c>
      <c r="AE108" s="128">
        <v>0</v>
      </c>
      <c r="AF108" s="128">
        <v>0</v>
      </c>
      <c r="AG108" s="128">
        <v>0</v>
      </c>
      <c r="AH108" s="128">
        <v>0</v>
      </c>
      <c r="AI108" s="128">
        <v>0</v>
      </c>
      <c r="AJ108" s="128">
        <v>0</v>
      </c>
      <c r="AK108" s="128">
        <v>0</v>
      </c>
      <c r="AL108" s="128">
        <v>0</v>
      </c>
      <c r="AM108" s="128">
        <v>0</v>
      </c>
      <c r="AN108" s="128">
        <v>0</v>
      </c>
      <c r="AO108" s="128">
        <v>0</v>
      </c>
      <c r="AP108" s="128">
        <v>0</v>
      </c>
      <c r="AQ108" s="128">
        <v>0</v>
      </c>
      <c r="AR108" s="128">
        <v>0</v>
      </c>
      <c r="AS108" s="128">
        <v>0</v>
      </c>
      <c r="AT108" s="128">
        <v>0</v>
      </c>
      <c r="AU108" s="128">
        <v>0</v>
      </c>
      <c r="AV108" s="128">
        <v>0</v>
      </c>
      <c r="AW108" s="128">
        <v>0</v>
      </c>
      <c r="AX108" s="128">
        <v>0</v>
      </c>
      <c r="AY108" s="128">
        <v>0</v>
      </c>
      <c r="AZ108" s="128">
        <v>0</v>
      </c>
      <c r="BA108" s="128" t="e">
        <v>#N/A</v>
      </c>
      <c r="BB108" s="128">
        <v>0</v>
      </c>
      <c r="BC108" s="128">
        <v>0</v>
      </c>
      <c r="BD108" s="128">
        <v>0</v>
      </c>
      <c r="BE108" s="128">
        <v>0</v>
      </c>
      <c r="BF108" s="128">
        <v>0</v>
      </c>
      <c r="BG108" s="128">
        <v>0</v>
      </c>
      <c r="BH108" s="128" t="e">
        <v>#VALUE!</v>
      </c>
      <c r="BI108" s="128">
        <v>0</v>
      </c>
      <c r="BJ108" s="128">
        <v>0</v>
      </c>
      <c r="BK108" s="128">
        <v>0</v>
      </c>
      <c r="BL108" s="128">
        <v>0</v>
      </c>
      <c r="BM108" s="128">
        <v>0</v>
      </c>
      <c r="BN108" s="128">
        <v>0</v>
      </c>
      <c r="BO108" s="128">
        <v>0</v>
      </c>
      <c r="BP108" s="128">
        <v>0</v>
      </c>
      <c r="BQ108" s="128">
        <v>0</v>
      </c>
      <c r="BR108" s="128">
        <v>0</v>
      </c>
      <c r="BS108" s="128">
        <v>0</v>
      </c>
      <c r="BT108" s="128">
        <v>0</v>
      </c>
      <c r="BU108" s="128">
        <v>0</v>
      </c>
      <c r="BV108" s="128">
        <v>0</v>
      </c>
      <c r="BW108" s="128">
        <v>0</v>
      </c>
      <c r="BX108" s="128">
        <v>0</v>
      </c>
      <c r="BY108" s="639">
        <v>0</v>
      </c>
      <c r="BZ108" s="128"/>
      <c r="CA108" s="128"/>
      <c r="CB108" s="128"/>
      <c r="CC108" s="128"/>
      <c r="CD108" s="128"/>
      <c r="CE108" s="128"/>
      <c r="CF108" s="128"/>
      <c r="CG108" s="128"/>
      <c r="CH108" s="128"/>
      <c r="CI108" s="128"/>
      <c r="CJ108" s="128"/>
      <c r="CK108" s="128"/>
      <c r="CL108" s="128"/>
      <c r="CM108" s="128"/>
      <c r="CN108" s="128"/>
      <c r="CO108" s="128"/>
    </row>
    <row r="109" spans="17:93" x14ac:dyDescent="0.25">
      <c r="Z109" s="31"/>
      <c r="AA109">
        <v>254</v>
      </c>
      <c r="AB109" s="249">
        <f>IFERROR(AVERAGEIF(MASTER_DATA_NORMALIZED!L129:XFD129,"&gt;0"),0)</f>
        <v>0</v>
      </c>
      <c r="AC109" s="31" cm="1">
        <f t="array" ref="AC109:BY109">_xlfn._xlws.FILTER(MASTER_DATA_NORMALIZED!H129:XFD129,(MASTER_DATA_NORMALIZED!$H$22:$XFD$22=MASTER_DATA_NORMALIZED!$L$22))</f>
        <v>0</v>
      </c>
      <c r="AD109" s="128">
        <v>0</v>
      </c>
      <c r="AE109" s="128">
        <v>0</v>
      </c>
      <c r="AF109" s="128">
        <v>0</v>
      </c>
      <c r="AG109" s="128">
        <v>0</v>
      </c>
      <c r="AH109" s="128">
        <v>0</v>
      </c>
      <c r="AI109" s="128">
        <v>0</v>
      </c>
      <c r="AJ109" s="128">
        <v>0</v>
      </c>
      <c r="AK109" s="128">
        <v>0</v>
      </c>
      <c r="AL109" s="128">
        <v>0</v>
      </c>
      <c r="AM109" s="128">
        <v>0</v>
      </c>
      <c r="AN109" s="128">
        <v>0</v>
      </c>
      <c r="AO109" s="128">
        <v>0</v>
      </c>
      <c r="AP109" s="128">
        <v>0</v>
      </c>
      <c r="AQ109" s="128">
        <v>0</v>
      </c>
      <c r="AR109" s="128">
        <v>0</v>
      </c>
      <c r="AS109" s="128">
        <v>0</v>
      </c>
      <c r="AT109" s="128">
        <v>0</v>
      </c>
      <c r="AU109" s="128">
        <v>0</v>
      </c>
      <c r="AV109" s="128">
        <v>0</v>
      </c>
      <c r="AW109" s="128">
        <v>0</v>
      </c>
      <c r="AX109" s="128">
        <v>0</v>
      </c>
      <c r="AY109" s="128">
        <v>0</v>
      </c>
      <c r="AZ109" s="128">
        <v>0</v>
      </c>
      <c r="BA109" s="128" t="e">
        <v>#N/A</v>
      </c>
      <c r="BB109" s="128">
        <v>0</v>
      </c>
      <c r="BC109" s="128">
        <v>0</v>
      </c>
      <c r="BD109" s="128">
        <v>0</v>
      </c>
      <c r="BE109" s="128">
        <v>0</v>
      </c>
      <c r="BF109" s="128">
        <v>0</v>
      </c>
      <c r="BG109" s="128">
        <v>0</v>
      </c>
      <c r="BH109" s="128" t="e">
        <v>#VALUE!</v>
      </c>
      <c r="BI109" s="128">
        <v>0</v>
      </c>
      <c r="BJ109" s="128">
        <v>0</v>
      </c>
      <c r="BK109" s="128">
        <v>0</v>
      </c>
      <c r="BL109" s="128">
        <v>0</v>
      </c>
      <c r="BM109" s="128">
        <v>0</v>
      </c>
      <c r="BN109" s="128">
        <v>0</v>
      </c>
      <c r="BO109" s="128">
        <v>0</v>
      </c>
      <c r="BP109" s="128">
        <v>0</v>
      </c>
      <c r="BQ109" s="128">
        <v>0</v>
      </c>
      <c r="BR109" s="128">
        <v>0</v>
      </c>
      <c r="BS109" s="128">
        <v>0</v>
      </c>
      <c r="BT109" s="128">
        <v>0</v>
      </c>
      <c r="BU109" s="128">
        <v>0</v>
      </c>
      <c r="BV109" s="128">
        <v>0</v>
      </c>
      <c r="BW109" s="128">
        <v>0</v>
      </c>
      <c r="BX109" s="128">
        <v>0</v>
      </c>
      <c r="BY109" s="639">
        <v>0</v>
      </c>
      <c r="BZ109" s="128"/>
      <c r="CA109" s="128"/>
      <c r="CB109" s="128"/>
      <c r="CC109" s="128"/>
      <c r="CD109" s="128"/>
      <c r="CE109" s="128"/>
      <c r="CF109" s="128"/>
      <c r="CG109" s="128"/>
      <c r="CH109" s="128"/>
      <c r="CI109" s="128"/>
      <c r="CJ109" s="128"/>
      <c r="CK109" s="128"/>
      <c r="CL109" s="128"/>
      <c r="CM109" s="128"/>
      <c r="CN109" s="128"/>
      <c r="CO109" s="128"/>
    </row>
    <row r="110" spans="17:93" x14ac:dyDescent="0.25">
      <c r="Z110" s="31"/>
      <c r="AA110">
        <v>255</v>
      </c>
      <c r="AB110" s="249">
        <f>IFERROR(AVERAGEIF(MASTER_DATA_NORMALIZED!L130:XFD130,"&gt;0"),0)</f>
        <v>0</v>
      </c>
      <c r="AC110" s="31" cm="1">
        <f t="array" ref="AC110:BY110">_xlfn._xlws.FILTER(MASTER_DATA_NORMALIZED!H130:XFD130,(MASTER_DATA_NORMALIZED!$H$22:$XFD$22=MASTER_DATA_NORMALIZED!$L$22))</f>
        <v>0</v>
      </c>
      <c r="AD110" s="128">
        <v>0</v>
      </c>
      <c r="AE110" s="128">
        <v>0</v>
      </c>
      <c r="AF110" s="128">
        <v>0</v>
      </c>
      <c r="AG110" s="128">
        <v>0</v>
      </c>
      <c r="AH110" s="128">
        <v>0</v>
      </c>
      <c r="AI110" s="128">
        <v>0</v>
      </c>
      <c r="AJ110" s="128">
        <v>0</v>
      </c>
      <c r="AK110" s="128">
        <v>0</v>
      </c>
      <c r="AL110" s="128">
        <v>0</v>
      </c>
      <c r="AM110" s="128">
        <v>0</v>
      </c>
      <c r="AN110" s="128">
        <v>0</v>
      </c>
      <c r="AO110" s="128">
        <v>0</v>
      </c>
      <c r="AP110" s="128">
        <v>0</v>
      </c>
      <c r="AQ110" s="128">
        <v>0</v>
      </c>
      <c r="AR110" s="128">
        <v>0</v>
      </c>
      <c r="AS110" s="128">
        <v>0</v>
      </c>
      <c r="AT110" s="128">
        <v>0</v>
      </c>
      <c r="AU110" s="128">
        <v>0</v>
      </c>
      <c r="AV110" s="128">
        <v>0</v>
      </c>
      <c r="AW110" s="128">
        <v>0</v>
      </c>
      <c r="AX110" s="128">
        <v>0</v>
      </c>
      <c r="AY110" s="128">
        <v>0</v>
      </c>
      <c r="AZ110" s="128">
        <v>0</v>
      </c>
      <c r="BA110" s="128" t="e">
        <v>#N/A</v>
      </c>
      <c r="BB110" s="128">
        <v>0</v>
      </c>
      <c r="BC110" s="128">
        <v>0</v>
      </c>
      <c r="BD110" s="128">
        <v>0</v>
      </c>
      <c r="BE110" s="128">
        <v>0</v>
      </c>
      <c r="BF110" s="128">
        <v>0</v>
      </c>
      <c r="BG110" s="128">
        <v>0</v>
      </c>
      <c r="BH110" s="128" t="e">
        <v>#VALUE!</v>
      </c>
      <c r="BI110" s="128">
        <v>0</v>
      </c>
      <c r="BJ110" s="128">
        <v>0</v>
      </c>
      <c r="BK110" s="128">
        <v>0</v>
      </c>
      <c r="BL110" s="128">
        <v>0</v>
      </c>
      <c r="BM110" s="128">
        <v>0</v>
      </c>
      <c r="BN110" s="128">
        <v>0</v>
      </c>
      <c r="BO110" s="128">
        <v>0</v>
      </c>
      <c r="BP110" s="128">
        <v>0</v>
      </c>
      <c r="BQ110" s="128">
        <v>0</v>
      </c>
      <c r="BR110" s="128">
        <v>0</v>
      </c>
      <c r="BS110" s="128">
        <v>0</v>
      </c>
      <c r="BT110" s="128">
        <v>0</v>
      </c>
      <c r="BU110" s="128">
        <v>0</v>
      </c>
      <c r="BV110" s="128">
        <v>0</v>
      </c>
      <c r="BW110" s="128">
        <v>0</v>
      </c>
      <c r="BX110" s="128">
        <v>0</v>
      </c>
      <c r="BY110" s="639">
        <v>0</v>
      </c>
      <c r="BZ110" s="128"/>
      <c r="CA110" s="128"/>
      <c r="CB110" s="128"/>
      <c r="CC110" s="128"/>
      <c r="CD110" s="128"/>
      <c r="CE110" s="128"/>
      <c r="CF110" s="128"/>
      <c r="CG110" s="128"/>
      <c r="CH110" s="128"/>
      <c r="CI110" s="128"/>
      <c r="CJ110" s="128"/>
      <c r="CK110" s="128"/>
      <c r="CL110" s="128"/>
      <c r="CM110" s="128"/>
      <c r="CN110" s="128"/>
      <c r="CO110" s="128"/>
    </row>
    <row r="111" spans="17:93" x14ac:dyDescent="0.25">
      <c r="Z111" s="31"/>
      <c r="AA111">
        <v>26</v>
      </c>
      <c r="AB111" s="249">
        <f>IFERROR(AVERAGEIF(MASTER_DATA_NORMALIZED!L131:XFD131,"&gt;0"),0)</f>
        <v>194.7302600769039</v>
      </c>
      <c r="AC111" s="31" cm="1">
        <f t="array" ref="AC111:BY111">_xlfn._xlws.FILTER(MASTER_DATA_NORMALIZED!H131:XFD131,(MASTER_DATA_NORMALIZED!$H$22:$XFD$22=MASTER_DATA_NORMALIZED!$L$22))</f>
        <v>0</v>
      </c>
      <c r="AD111" s="128">
        <v>0</v>
      </c>
      <c r="AE111" s="128">
        <v>0</v>
      </c>
      <c r="AF111" s="128">
        <v>0</v>
      </c>
      <c r="AG111" s="128">
        <v>0</v>
      </c>
      <c r="AH111" s="128">
        <v>0</v>
      </c>
      <c r="AI111" s="128">
        <v>0</v>
      </c>
      <c r="AJ111" s="128">
        <v>0</v>
      </c>
      <c r="AK111" s="128">
        <v>115.54338657671926</v>
      </c>
      <c r="AL111" s="128">
        <v>63.548862617195589</v>
      </c>
      <c r="AM111" s="128">
        <v>1432.7379935513186</v>
      </c>
      <c r="AN111" s="128">
        <v>612.37994885661203</v>
      </c>
      <c r="AO111" s="128">
        <v>247.59297123582695</v>
      </c>
      <c r="AP111" s="128">
        <v>144.42923322089908</v>
      </c>
      <c r="AQ111" s="128">
        <v>197.09130069658681</v>
      </c>
      <c r="AR111" s="128">
        <v>130.27208917443212</v>
      </c>
      <c r="AS111" s="128">
        <v>162.97326412269055</v>
      </c>
      <c r="AT111" s="128">
        <v>124.46003946812159</v>
      </c>
      <c r="AU111" s="128">
        <v>165.70981366444798</v>
      </c>
      <c r="AV111" s="128">
        <v>69.190902680497501</v>
      </c>
      <c r="AW111" s="128">
        <v>152.29441549865402</v>
      </c>
      <c r="AX111" s="128">
        <v>170.84309430938751</v>
      </c>
      <c r="AY111" s="128">
        <v>160.65645825571488</v>
      </c>
      <c r="AZ111" s="128">
        <v>242.40415474132553</v>
      </c>
      <c r="BA111" s="128" t="e">
        <v>#N/A</v>
      </c>
      <c r="BB111" s="128">
        <v>275.53264302166883</v>
      </c>
      <c r="BC111" s="128">
        <v>205.76921763226832</v>
      </c>
      <c r="BD111" s="128">
        <v>156.14489784836823</v>
      </c>
      <c r="BE111" s="128">
        <v>120.43884696661719</v>
      </c>
      <c r="BF111" s="128">
        <v>93.742518465388031</v>
      </c>
      <c r="BG111" s="128">
        <v>86.653519512938146</v>
      </c>
      <c r="BH111" s="128" t="e">
        <v>#VALUE!</v>
      </c>
      <c r="BI111" s="128">
        <v>115.6678713135705</v>
      </c>
      <c r="BJ111" s="128">
        <v>273.59457695192629</v>
      </c>
      <c r="BK111" s="128">
        <v>113.63154274202059</v>
      </c>
      <c r="BL111" s="128">
        <v>113.63154274202059</v>
      </c>
      <c r="BM111" s="128">
        <v>19.402293261961518</v>
      </c>
      <c r="BN111" s="128">
        <v>19.112728845655692</v>
      </c>
      <c r="BO111" s="128">
        <v>18.818732320937016</v>
      </c>
      <c r="BP111" s="128">
        <v>37.63894201134498</v>
      </c>
      <c r="BQ111" s="128">
        <v>0</v>
      </c>
      <c r="BR111" s="128">
        <v>0</v>
      </c>
      <c r="BS111" s="128">
        <v>0</v>
      </c>
      <c r="BT111" s="128">
        <v>0</v>
      </c>
      <c r="BU111" s="128">
        <v>0</v>
      </c>
      <c r="BV111" s="128">
        <v>0</v>
      </c>
      <c r="BW111" s="128">
        <v>0</v>
      </c>
      <c r="BX111" s="128">
        <v>0</v>
      </c>
      <c r="BY111" s="639">
        <v>0</v>
      </c>
      <c r="BZ111" s="128"/>
      <c r="CA111" s="128"/>
      <c r="CB111" s="128"/>
      <c r="CC111" s="128"/>
      <c r="CD111" s="128"/>
      <c r="CE111" s="128"/>
      <c r="CF111" s="128"/>
      <c r="CG111" s="128"/>
      <c r="CH111" s="128"/>
      <c r="CI111" s="128"/>
      <c r="CJ111" s="128"/>
      <c r="CK111" s="128"/>
      <c r="CL111" s="128"/>
      <c r="CM111" s="128"/>
      <c r="CN111" s="128"/>
      <c r="CO111" s="128"/>
    </row>
    <row r="112" spans="17:93" x14ac:dyDescent="0.25">
      <c r="Z112" s="31"/>
      <c r="AA112">
        <v>261</v>
      </c>
      <c r="AB112" s="249">
        <f>IFERROR(AVERAGEIF(MASTER_DATA_NORMALIZED!L132:XFD132,"&gt;0"),0)</f>
        <v>0</v>
      </c>
      <c r="AC112" s="31" cm="1">
        <f t="array" ref="AC112:BY112">_xlfn._xlws.FILTER(MASTER_DATA_NORMALIZED!H132:XFD132,(MASTER_DATA_NORMALIZED!$H$22:$XFD$22=MASTER_DATA_NORMALIZED!$L$22))</f>
        <v>0</v>
      </c>
      <c r="AD112" s="128">
        <v>0</v>
      </c>
      <c r="AE112" s="128">
        <v>0</v>
      </c>
      <c r="AF112" s="128">
        <v>0</v>
      </c>
      <c r="AG112" s="128">
        <v>0</v>
      </c>
      <c r="AH112" s="128">
        <v>0</v>
      </c>
      <c r="AI112" s="128">
        <v>0</v>
      </c>
      <c r="AJ112" s="128">
        <v>0</v>
      </c>
      <c r="AK112" s="128">
        <v>0</v>
      </c>
      <c r="AL112" s="128">
        <v>0</v>
      </c>
      <c r="AM112" s="128">
        <v>0</v>
      </c>
      <c r="AN112" s="128">
        <v>0</v>
      </c>
      <c r="AO112" s="128">
        <v>0</v>
      </c>
      <c r="AP112" s="128">
        <v>0</v>
      </c>
      <c r="AQ112" s="128">
        <v>0</v>
      </c>
      <c r="AR112" s="128">
        <v>0</v>
      </c>
      <c r="AS112" s="128">
        <v>0</v>
      </c>
      <c r="AT112" s="128">
        <v>0</v>
      </c>
      <c r="AU112" s="128">
        <v>0</v>
      </c>
      <c r="AV112" s="128">
        <v>0</v>
      </c>
      <c r="AW112" s="128">
        <v>0</v>
      </c>
      <c r="AX112" s="128">
        <v>0</v>
      </c>
      <c r="AY112" s="128">
        <v>0</v>
      </c>
      <c r="AZ112" s="128">
        <v>0</v>
      </c>
      <c r="BA112" s="128" t="e">
        <v>#N/A</v>
      </c>
      <c r="BB112" s="128">
        <v>0</v>
      </c>
      <c r="BC112" s="128">
        <v>0</v>
      </c>
      <c r="BD112" s="128">
        <v>0</v>
      </c>
      <c r="BE112" s="128">
        <v>0</v>
      </c>
      <c r="BF112" s="128">
        <v>0</v>
      </c>
      <c r="BG112" s="128">
        <v>0</v>
      </c>
      <c r="BH112" s="128" t="e">
        <v>#VALUE!</v>
      </c>
      <c r="BI112" s="128">
        <v>0</v>
      </c>
      <c r="BJ112" s="128">
        <v>0</v>
      </c>
      <c r="BK112" s="128">
        <v>0</v>
      </c>
      <c r="BL112" s="128">
        <v>0</v>
      </c>
      <c r="BM112" s="128">
        <v>0</v>
      </c>
      <c r="BN112" s="128">
        <v>0</v>
      </c>
      <c r="BO112" s="128">
        <v>0</v>
      </c>
      <c r="BP112" s="128">
        <v>0</v>
      </c>
      <c r="BQ112" s="128">
        <v>0</v>
      </c>
      <c r="BR112" s="128">
        <v>0</v>
      </c>
      <c r="BS112" s="128">
        <v>0</v>
      </c>
      <c r="BT112" s="128">
        <v>0</v>
      </c>
      <c r="BU112" s="128">
        <v>0</v>
      </c>
      <c r="BV112" s="128">
        <v>0</v>
      </c>
      <c r="BW112" s="128">
        <v>0</v>
      </c>
      <c r="BX112" s="128">
        <v>0</v>
      </c>
      <c r="BY112" s="639">
        <v>0</v>
      </c>
      <c r="BZ112" s="128"/>
      <c r="CA112" s="128"/>
      <c r="CB112" s="128"/>
      <c r="CC112" s="128"/>
      <c r="CD112" s="128"/>
      <c r="CE112" s="128"/>
      <c r="CF112" s="128"/>
      <c r="CG112" s="128"/>
      <c r="CH112" s="128"/>
      <c r="CI112" s="128"/>
      <c r="CJ112" s="128"/>
      <c r="CK112" s="128"/>
      <c r="CL112" s="128"/>
      <c r="CM112" s="128"/>
      <c r="CN112" s="128"/>
      <c r="CO112" s="128"/>
    </row>
    <row r="113" spans="25:93" x14ac:dyDescent="0.25">
      <c r="Z113" s="31"/>
      <c r="AA113">
        <v>262</v>
      </c>
      <c r="AB113" s="249">
        <f>IFERROR(AVERAGEIF(MASTER_DATA_NORMALIZED!L133:XFD133,"&gt;0"),0)</f>
        <v>0</v>
      </c>
      <c r="AC113" s="31" cm="1">
        <f t="array" ref="AC113:BY113">_xlfn._xlws.FILTER(MASTER_DATA_NORMALIZED!H133:XFD133,(MASTER_DATA_NORMALIZED!$H$22:$XFD$22=MASTER_DATA_NORMALIZED!$L$22))</f>
        <v>0</v>
      </c>
      <c r="AD113" s="128">
        <v>0</v>
      </c>
      <c r="AE113" s="128">
        <v>0</v>
      </c>
      <c r="AF113" s="128">
        <v>0</v>
      </c>
      <c r="AG113" s="128">
        <v>0</v>
      </c>
      <c r="AH113" s="128">
        <v>0</v>
      </c>
      <c r="AI113" s="128">
        <v>0</v>
      </c>
      <c r="AJ113" s="128">
        <v>0</v>
      </c>
      <c r="AK113" s="128">
        <v>0</v>
      </c>
      <c r="AL113" s="128">
        <v>0</v>
      </c>
      <c r="AM113" s="128">
        <v>0</v>
      </c>
      <c r="AN113" s="128">
        <v>0</v>
      </c>
      <c r="AO113" s="128">
        <v>0</v>
      </c>
      <c r="AP113" s="128">
        <v>0</v>
      </c>
      <c r="AQ113" s="128">
        <v>0</v>
      </c>
      <c r="AR113" s="128">
        <v>0</v>
      </c>
      <c r="AS113" s="128">
        <v>0</v>
      </c>
      <c r="AT113" s="128">
        <v>0</v>
      </c>
      <c r="AU113" s="128">
        <v>0</v>
      </c>
      <c r="AV113" s="128">
        <v>0</v>
      </c>
      <c r="AW113" s="128">
        <v>0</v>
      </c>
      <c r="AX113" s="128">
        <v>0</v>
      </c>
      <c r="AY113" s="128">
        <v>0</v>
      </c>
      <c r="AZ113" s="128">
        <v>0</v>
      </c>
      <c r="BA113" s="128" t="e">
        <v>#N/A</v>
      </c>
      <c r="BB113" s="128">
        <v>0</v>
      </c>
      <c r="BC113" s="128">
        <v>0</v>
      </c>
      <c r="BD113" s="128">
        <v>0</v>
      </c>
      <c r="BE113" s="128">
        <v>0</v>
      </c>
      <c r="BF113" s="128">
        <v>0</v>
      </c>
      <c r="BG113" s="128">
        <v>0</v>
      </c>
      <c r="BH113" s="128" t="e">
        <v>#VALUE!</v>
      </c>
      <c r="BI113" s="128">
        <v>0</v>
      </c>
      <c r="BJ113" s="128">
        <v>0</v>
      </c>
      <c r="BK113" s="128">
        <v>0</v>
      </c>
      <c r="BL113" s="128">
        <v>0</v>
      </c>
      <c r="BM113" s="128">
        <v>0</v>
      </c>
      <c r="BN113" s="128">
        <v>0</v>
      </c>
      <c r="BO113" s="128">
        <v>0</v>
      </c>
      <c r="BP113" s="128">
        <v>0</v>
      </c>
      <c r="BQ113" s="128">
        <v>0</v>
      </c>
      <c r="BR113" s="128">
        <v>0</v>
      </c>
      <c r="BS113" s="128">
        <v>0</v>
      </c>
      <c r="BT113" s="128">
        <v>0</v>
      </c>
      <c r="BU113" s="128">
        <v>0</v>
      </c>
      <c r="BV113" s="128">
        <v>0</v>
      </c>
      <c r="BW113" s="128">
        <v>0</v>
      </c>
      <c r="BX113" s="128">
        <v>0</v>
      </c>
      <c r="BY113" s="639">
        <v>0</v>
      </c>
      <c r="BZ113" s="128"/>
      <c r="CA113" s="128"/>
      <c r="CB113" s="128"/>
      <c r="CC113" s="128"/>
      <c r="CD113" s="128"/>
      <c r="CE113" s="128"/>
      <c r="CF113" s="128"/>
      <c r="CG113" s="128"/>
      <c r="CH113" s="128"/>
      <c r="CI113" s="128"/>
      <c r="CJ113" s="128"/>
      <c r="CK113" s="128"/>
      <c r="CL113" s="128"/>
      <c r="CM113" s="128"/>
      <c r="CN113" s="128"/>
      <c r="CO113" s="128"/>
    </row>
    <row r="114" spans="25:93" x14ac:dyDescent="0.25">
      <c r="Z114" s="31"/>
      <c r="AA114">
        <v>263</v>
      </c>
      <c r="AB114" s="249">
        <f>IFERROR(AVERAGEIF(MASTER_DATA_NORMALIZED!L134:XFD134,"&gt;0"),0)</f>
        <v>0</v>
      </c>
      <c r="AC114" s="31" cm="1">
        <f t="array" ref="AC114:BY114">_xlfn._xlws.FILTER(MASTER_DATA_NORMALIZED!H134:XFD134,(MASTER_DATA_NORMALIZED!$H$22:$XFD$22=MASTER_DATA_NORMALIZED!$L$22))</f>
        <v>0</v>
      </c>
      <c r="AD114" s="128">
        <v>0</v>
      </c>
      <c r="AE114" s="128">
        <v>0</v>
      </c>
      <c r="AF114" s="128">
        <v>0</v>
      </c>
      <c r="AG114" s="128">
        <v>0</v>
      </c>
      <c r="AH114" s="128">
        <v>0</v>
      </c>
      <c r="AI114" s="128">
        <v>0</v>
      </c>
      <c r="AJ114" s="128">
        <v>0</v>
      </c>
      <c r="AK114" s="128">
        <v>0</v>
      </c>
      <c r="AL114" s="128">
        <v>0</v>
      </c>
      <c r="AM114" s="128">
        <v>0</v>
      </c>
      <c r="AN114" s="128">
        <v>0</v>
      </c>
      <c r="AO114" s="128">
        <v>0</v>
      </c>
      <c r="AP114" s="128">
        <v>0</v>
      </c>
      <c r="AQ114" s="128">
        <v>0</v>
      </c>
      <c r="AR114" s="128">
        <v>0</v>
      </c>
      <c r="AS114" s="128">
        <v>0</v>
      </c>
      <c r="AT114" s="128">
        <v>0</v>
      </c>
      <c r="AU114" s="128">
        <v>0</v>
      </c>
      <c r="AV114" s="128">
        <v>0</v>
      </c>
      <c r="AW114" s="128">
        <v>0</v>
      </c>
      <c r="AX114" s="128">
        <v>0</v>
      </c>
      <c r="AY114" s="128">
        <v>0</v>
      </c>
      <c r="AZ114" s="128">
        <v>0</v>
      </c>
      <c r="BA114" s="128" t="e">
        <v>#N/A</v>
      </c>
      <c r="BB114" s="128">
        <v>0</v>
      </c>
      <c r="BC114" s="128">
        <v>0</v>
      </c>
      <c r="BD114" s="128">
        <v>0</v>
      </c>
      <c r="BE114" s="128">
        <v>0</v>
      </c>
      <c r="BF114" s="128">
        <v>0</v>
      </c>
      <c r="BG114" s="128">
        <v>0</v>
      </c>
      <c r="BH114" s="128" t="e">
        <v>#VALUE!</v>
      </c>
      <c r="BI114" s="128">
        <v>0</v>
      </c>
      <c r="BJ114" s="128">
        <v>0</v>
      </c>
      <c r="BK114" s="128">
        <v>0</v>
      </c>
      <c r="BL114" s="128">
        <v>0</v>
      </c>
      <c r="BM114" s="128">
        <v>0</v>
      </c>
      <c r="BN114" s="128">
        <v>0</v>
      </c>
      <c r="BO114" s="128">
        <v>0</v>
      </c>
      <c r="BP114" s="128">
        <v>0</v>
      </c>
      <c r="BQ114" s="128">
        <v>0</v>
      </c>
      <c r="BR114" s="128">
        <v>0</v>
      </c>
      <c r="BS114" s="128">
        <v>0</v>
      </c>
      <c r="BT114" s="128">
        <v>0</v>
      </c>
      <c r="BU114" s="128">
        <v>0</v>
      </c>
      <c r="BV114" s="128">
        <v>0</v>
      </c>
      <c r="BW114" s="128">
        <v>0</v>
      </c>
      <c r="BX114" s="128">
        <v>0</v>
      </c>
      <c r="BY114" s="639">
        <v>0</v>
      </c>
      <c r="BZ114" s="128"/>
      <c r="CA114" s="128"/>
      <c r="CB114" s="128"/>
      <c r="CC114" s="128"/>
      <c r="CD114" s="128"/>
      <c r="CE114" s="128"/>
      <c r="CF114" s="128"/>
      <c r="CG114" s="128"/>
      <c r="CH114" s="128"/>
      <c r="CI114" s="128"/>
      <c r="CJ114" s="128"/>
      <c r="CK114" s="128"/>
      <c r="CL114" s="128"/>
      <c r="CM114" s="128"/>
      <c r="CN114" s="128"/>
      <c r="CO114" s="128"/>
    </row>
    <row r="115" spans="25:93" x14ac:dyDescent="0.25">
      <c r="Z115" s="31"/>
      <c r="AA115">
        <v>264</v>
      </c>
      <c r="AB115" s="249">
        <f>IFERROR(AVERAGEIF(MASTER_DATA_NORMALIZED!L135:XFD135,"&gt;0"),0)</f>
        <v>0</v>
      </c>
      <c r="AC115" s="31" cm="1">
        <f t="array" ref="AC115:BY115">_xlfn._xlws.FILTER(MASTER_DATA_NORMALIZED!H135:XFD135,(MASTER_DATA_NORMALIZED!$H$22:$XFD$22=MASTER_DATA_NORMALIZED!$L$22))</f>
        <v>0</v>
      </c>
      <c r="AD115" s="128">
        <v>0</v>
      </c>
      <c r="AE115" s="128">
        <v>0</v>
      </c>
      <c r="AF115" s="128">
        <v>0</v>
      </c>
      <c r="AG115" s="128">
        <v>0</v>
      </c>
      <c r="AH115" s="128">
        <v>0</v>
      </c>
      <c r="AI115" s="128">
        <v>0</v>
      </c>
      <c r="AJ115" s="128">
        <v>0</v>
      </c>
      <c r="AK115" s="128">
        <v>0</v>
      </c>
      <c r="AL115" s="128">
        <v>0</v>
      </c>
      <c r="AM115" s="128">
        <v>0</v>
      </c>
      <c r="AN115" s="128">
        <v>0</v>
      </c>
      <c r="AO115" s="128">
        <v>0</v>
      </c>
      <c r="AP115" s="128">
        <v>0</v>
      </c>
      <c r="AQ115" s="128">
        <v>0</v>
      </c>
      <c r="AR115" s="128">
        <v>0</v>
      </c>
      <c r="AS115" s="128">
        <v>0</v>
      </c>
      <c r="AT115" s="128">
        <v>0</v>
      </c>
      <c r="AU115" s="128">
        <v>0</v>
      </c>
      <c r="AV115" s="128">
        <v>0</v>
      </c>
      <c r="AW115" s="128">
        <v>0</v>
      </c>
      <c r="AX115" s="128">
        <v>0</v>
      </c>
      <c r="AY115" s="128">
        <v>0</v>
      </c>
      <c r="AZ115" s="128">
        <v>0</v>
      </c>
      <c r="BA115" s="128" t="e">
        <v>#N/A</v>
      </c>
      <c r="BB115" s="128">
        <v>0</v>
      </c>
      <c r="BC115" s="128">
        <v>0</v>
      </c>
      <c r="BD115" s="128">
        <v>0</v>
      </c>
      <c r="BE115" s="128">
        <v>0</v>
      </c>
      <c r="BF115" s="128">
        <v>0</v>
      </c>
      <c r="BG115" s="128">
        <v>0</v>
      </c>
      <c r="BH115" s="128" t="e">
        <v>#VALUE!</v>
      </c>
      <c r="BI115" s="128">
        <v>0</v>
      </c>
      <c r="BJ115" s="128">
        <v>0</v>
      </c>
      <c r="BK115" s="128">
        <v>0</v>
      </c>
      <c r="BL115" s="128">
        <v>0</v>
      </c>
      <c r="BM115" s="128">
        <v>0</v>
      </c>
      <c r="BN115" s="128">
        <v>0</v>
      </c>
      <c r="BO115" s="128">
        <v>0</v>
      </c>
      <c r="BP115" s="128">
        <v>0</v>
      </c>
      <c r="BQ115" s="128">
        <v>0</v>
      </c>
      <c r="BR115" s="128">
        <v>0</v>
      </c>
      <c r="BS115" s="128">
        <v>0</v>
      </c>
      <c r="BT115" s="128">
        <v>0</v>
      </c>
      <c r="BU115" s="128">
        <v>0</v>
      </c>
      <c r="BV115" s="128">
        <v>0</v>
      </c>
      <c r="BW115" s="128">
        <v>0</v>
      </c>
      <c r="BX115" s="128">
        <v>0</v>
      </c>
      <c r="BY115" s="639">
        <v>0</v>
      </c>
      <c r="BZ115" s="128"/>
      <c r="CA115" s="128"/>
      <c r="CB115" s="128"/>
      <c r="CC115" s="128"/>
      <c r="CD115" s="128"/>
      <c r="CE115" s="128"/>
      <c r="CF115" s="128"/>
      <c r="CG115" s="128"/>
      <c r="CH115" s="128"/>
      <c r="CI115" s="128"/>
      <c r="CJ115" s="128"/>
      <c r="CK115" s="128"/>
      <c r="CL115" s="128"/>
      <c r="CM115" s="128"/>
      <c r="CN115" s="128"/>
      <c r="CO115" s="128"/>
    </row>
    <row r="116" spans="25:93" x14ac:dyDescent="0.25">
      <c r="Z116" s="31"/>
      <c r="AA116">
        <v>265</v>
      </c>
      <c r="AB116" s="249">
        <f>IFERROR(AVERAGEIF(MASTER_DATA_NORMALIZED!L136:XFD136,"&gt;0"),0)</f>
        <v>0</v>
      </c>
      <c r="AC116" s="31" cm="1">
        <f t="array" ref="AC116:BY116">_xlfn._xlws.FILTER(MASTER_DATA_NORMALIZED!H136:XFD136,(MASTER_DATA_NORMALIZED!$H$22:$XFD$22=MASTER_DATA_NORMALIZED!$L$22))</f>
        <v>0</v>
      </c>
      <c r="AD116" s="128">
        <v>0</v>
      </c>
      <c r="AE116" s="128">
        <v>0</v>
      </c>
      <c r="AF116" s="128">
        <v>0</v>
      </c>
      <c r="AG116" s="128">
        <v>0</v>
      </c>
      <c r="AH116" s="128">
        <v>0</v>
      </c>
      <c r="AI116" s="128">
        <v>0</v>
      </c>
      <c r="AJ116" s="128">
        <v>0</v>
      </c>
      <c r="AK116" s="128">
        <v>0</v>
      </c>
      <c r="AL116" s="128">
        <v>0</v>
      </c>
      <c r="AM116" s="128">
        <v>0</v>
      </c>
      <c r="AN116" s="128">
        <v>0</v>
      </c>
      <c r="AO116" s="128">
        <v>0</v>
      </c>
      <c r="AP116" s="128">
        <v>0</v>
      </c>
      <c r="AQ116" s="128">
        <v>0</v>
      </c>
      <c r="AR116" s="128">
        <v>0</v>
      </c>
      <c r="AS116" s="128">
        <v>0</v>
      </c>
      <c r="AT116" s="128">
        <v>0</v>
      </c>
      <c r="AU116" s="128">
        <v>0</v>
      </c>
      <c r="AV116" s="128">
        <v>0</v>
      </c>
      <c r="AW116" s="128">
        <v>0</v>
      </c>
      <c r="AX116" s="128">
        <v>0</v>
      </c>
      <c r="AY116" s="128">
        <v>0</v>
      </c>
      <c r="AZ116" s="128">
        <v>0</v>
      </c>
      <c r="BA116" s="128" t="e">
        <v>#N/A</v>
      </c>
      <c r="BB116" s="128">
        <v>0</v>
      </c>
      <c r="BC116" s="128">
        <v>0</v>
      </c>
      <c r="BD116" s="128">
        <v>0</v>
      </c>
      <c r="BE116" s="128">
        <v>0</v>
      </c>
      <c r="BF116" s="128">
        <v>0</v>
      </c>
      <c r="BG116" s="128">
        <v>0</v>
      </c>
      <c r="BH116" s="128" t="e">
        <v>#VALUE!</v>
      </c>
      <c r="BI116" s="128">
        <v>0</v>
      </c>
      <c r="BJ116" s="128">
        <v>0</v>
      </c>
      <c r="BK116" s="128">
        <v>0</v>
      </c>
      <c r="BL116" s="128">
        <v>0</v>
      </c>
      <c r="BM116" s="128">
        <v>0</v>
      </c>
      <c r="BN116" s="128">
        <v>0</v>
      </c>
      <c r="BO116" s="128">
        <v>0</v>
      </c>
      <c r="BP116" s="128">
        <v>0</v>
      </c>
      <c r="BQ116" s="128">
        <v>0</v>
      </c>
      <c r="BR116" s="128">
        <v>0</v>
      </c>
      <c r="BS116" s="128">
        <v>0</v>
      </c>
      <c r="BT116" s="128">
        <v>0</v>
      </c>
      <c r="BU116" s="128">
        <v>0</v>
      </c>
      <c r="BV116" s="128">
        <v>0</v>
      </c>
      <c r="BW116" s="128">
        <v>0</v>
      </c>
      <c r="BX116" s="128">
        <v>0</v>
      </c>
      <c r="BY116" s="639">
        <v>0</v>
      </c>
      <c r="BZ116" s="128"/>
      <c r="CA116" s="128"/>
      <c r="CB116" s="128"/>
      <c r="CC116" s="128"/>
      <c r="CD116" s="128"/>
      <c r="CE116" s="128"/>
      <c r="CF116" s="128"/>
      <c r="CG116" s="128"/>
      <c r="CH116" s="128"/>
      <c r="CI116" s="128"/>
      <c r="CJ116" s="128"/>
      <c r="CK116" s="128"/>
      <c r="CL116" s="128"/>
      <c r="CM116" s="128"/>
      <c r="CN116" s="128"/>
      <c r="CO116" s="128"/>
    </row>
    <row r="117" spans="25:93" x14ac:dyDescent="0.25">
      <c r="Z117" s="31"/>
      <c r="AA117">
        <v>27</v>
      </c>
      <c r="AB117" s="249">
        <f>IFERROR(AVERAGEIF(MASTER_DATA_NORMALIZED!L137:XFD137,"&gt;0"),0)</f>
        <v>299.02193717467048</v>
      </c>
      <c r="AC117" s="31" cm="1">
        <f t="array" ref="AC117:BY117">_xlfn._xlws.FILTER(MASTER_DATA_NORMALIZED!H137:XFD137,(MASTER_DATA_NORMALIZED!$H$22:$XFD$22=MASTER_DATA_NORMALIZED!$L$22))</f>
        <v>0</v>
      </c>
      <c r="AD117" s="128">
        <v>0</v>
      </c>
      <c r="AE117" s="128">
        <v>0</v>
      </c>
      <c r="AF117" s="128">
        <v>0</v>
      </c>
      <c r="AG117" s="128">
        <v>0</v>
      </c>
      <c r="AH117" s="128">
        <v>0</v>
      </c>
      <c r="AI117" s="128">
        <v>0</v>
      </c>
      <c r="AJ117" s="128">
        <v>0</v>
      </c>
      <c r="AK117" s="128">
        <v>0</v>
      </c>
      <c r="AL117" s="128">
        <v>0</v>
      </c>
      <c r="AM117" s="128">
        <v>0</v>
      </c>
      <c r="AN117" s="128">
        <v>0</v>
      </c>
      <c r="AO117" s="128">
        <v>0</v>
      </c>
      <c r="AP117" s="128">
        <v>0</v>
      </c>
      <c r="AQ117" s="128">
        <v>0</v>
      </c>
      <c r="AR117" s="128">
        <v>0</v>
      </c>
      <c r="AS117" s="128">
        <v>0</v>
      </c>
      <c r="AT117" s="128">
        <v>0</v>
      </c>
      <c r="AU117" s="128">
        <v>0</v>
      </c>
      <c r="AV117" s="128">
        <v>0</v>
      </c>
      <c r="AW117" s="128">
        <v>0</v>
      </c>
      <c r="AX117" s="128">
        <v>0</v>
      </c>
      <c r="AY117" s="128">
        <v>0</v>
      </c>
      <c r="AZ117" s="128">
        <v>0</v>
      </c>
      <c r="BA117" s="128" t="e">
        <v>#N/A</v>
      </c>
      <c r="BB117" s="128">
        <v>0</v>
      </c>
      <c r="BC117" s="128">
        <v>0</v>
      </c>
      <c r="BD117" s="128">
        <v>0</v>
      </c>
      <c r="BE117" s="128">
        <v>0</v>
      </c>
      <c r="BF117" s="128">
        <v>0</v>
      </c>
      <c r="BG117" s="128">
        <v>0</v>
      </c>
      <c r="BH117" s="128" t="e">
        <v>#VALUE!</v>
      </c>
      <c r="BI117" s="128">
        <v>0</v>
      </c>
      <c r="BJ117" s="128">
        <v>0</v>
      </c>
      <c r="BK117" s="128">
        <v>299.02193717467048</v>
      </c>
      <c r="BL117" s="128">
        <v>299.02193717467048</v>
      </c>
      <c r="BM117" s="128">
        <v>0</v>
      </c>
      <c r="BN117" s="128">
        <v>0</v>
      </c>
      <c r="BO117" s="128">
        <v>0</v>
      </c>
      <c r="BP117" s="128">
        <v>0</v>
      </c>
      <c r="BQ117" s="128">
        <v>0</v>
      </c>
      <c r="BR117" s="128">
        <v>0</v>
      </c>
      <c r="BS117" s="128">
        <v>0</v>
      </c>
      <c r="BT117" s="128">
        <v>0</v>
      </c>
      <c r="BU117" s="128">
        <v>0</v>
      </c>
      <c r="BV117" s="128">
        <v>0</v>
      </c>
      <c r="BW117" s="128">
        <v>0</v>
      </c>
      <c r="BX117" s="128">
        <v>0</v>
      </c>
      <c r="BY117" s="639">
        <v>0</v>
      </c>
      <c r="BZ117" s="128"/>
      <c r="CA117" s="128"/>
      <c r="CB117" s="128"/>
      <c r="CC117" s="128"/>
      <c r="CD117" s="128"/>
      <c r="CE117" s="128"/>
      <c r="CF117" s="128"/>
      <c r="CG117" s="128"/>
      <c r="CH117" s="128"/>
      <c r="CI117" s="128"/>
      <c r="CJ117" s="128"/>
      <c r="CK117" s="128"/>
      <c r="CL117" s="128"/>
      <c r="CM117" s="128"/>
      <c r="CN117" s="128"/>
      <c r="CO117" s="128"/>
    </row>
    <row r="118" spans="25:93" x14ac:dyDescent="0.25">
      <c r="Z118" s="31"/>
      <c r="AA118">
        <v>28</v>
      </c>
      <c r="AB118" s="249">
        <f>IFERROR(AVERAGEIF(MASTER_DATA_NORMALIZED!L138:XFD138,"&gt;0"),0)</f>
        <v>0.17672600669696389</v>
      </c>
      <c r="AC118" s="31" cm="1">
        <f t="array" ref="AC118:BY118">_xlfn._xlws.FILTER(MASTER_DATA_NORMALIZED!H138:XFD138,(MASTER_DATA_NORMALIZED!$H$22:$XFD$22=MASTER_DATA_NORMALIZED!$L$22))</f>
        <v>0</v>
      </c>
      <c r="AD118" s="128">
        <v>0</v>
      </c>
      <c r="AE118" s="128">
        <v>0</v>
      </c>
      <c r="AF118" s="128">
        <v>0</v>
      </c>
      <c r="AG118" s="128">
        <v>0</v>
      </c>
      <c r="AH118" s="128">
        <v>0</v>
      </c>
      <c r="AI118" s="128">
        <v>0</v>
      </c>
      <c r="AJ118" s="128">
        <v>0</v>
      </c>
      <c r="AK118" s="128">
        <v>0</v>
      </c>
      <c r="AL118" s="128">
        <v>0</v>
      </c>
      <c r="AM118" s="128">
        <v>0</v>
      </c>
      <c r="AN118" s="128">
        <v>0</v>
      </c>
      <c r="AO118" s="128">
        <v>0</v>
      </c>
      <c r="AP118" s="128">
        <v>0</v>
      </c>
      <c r="AQ118" s="128">
        <v>0</v>
      </c>
      <c r="AR118" s="128">
        <v>0</v>
      </c>
      <c r="AS118" s="128">
        <v>0</v>
      </c>
      <c r="AT118" s="128">
        <v>0</v>
      </c>
      <c r="AU118" s="128">
        <v>0</v>
      </c>
      <c r="AV118" s="128">
        <v>0</v>
      </c>
      <c r="AW118" s="128">
        <v>0</v>
      </c>
      <c r="AX118" s="128">
        <v>0</v>
      </c>
      <c r="AY118" s="128">
        <v>0</v>
      </c>
      <c r="AZ118" s="128">
        <v>0</v>
      </c>
      <c r="BA118" s="128" t="e">
        <v>#N/A</v>
      </c>
      <c r="BB118" s="128">
        <v>0.45066037375679485</v>
      </c>
      <c r="BC118" s="128">
        <v>0.23909633977450528</v>
      </c>
      <c r="BD118" s="128">
        <v>0.11954816988725264</v>
      </c>
      <c r="BE118" s="128">
        <v>0.11954816988725264</v>
      </c>
      <c r="BF118" s="128">
        <v>5.9774084943626321E-2</v>
      </c>
      <c r="BG118" s="128">
        <v>7.1728901932351596E-2</v>
      </c>
      <c r="BH118" s="128" t="e">
        <v>#VALUE!</v>
      </c>
      <c r="BI118" s="128">
        <v>0</v>
      </c>
      <c r="BJ118" s="128">
        <v>0</v>
      </c>
      <c r="BK118" s="128">
        <v>0</v>
      </c>
      <c r="BL118" s="128">
        <v>0</v>
      </c>
      <c r="BM118" s="128">
        <v>0</v>
      </c>
      <c r="BN118" s="128">
        <v>0</v>
      </c>
      <c r="BO118" s="128">
        <v>0</v>
      </c>
      <c r="BP118" s="128">
        <v>0</v>
      </c>
      <c r="BQ118" s="128">
        <v>0</v>
      </c>
      <c r="BR118" s="128">
        <v>0</v>
      </c>
      <c r="BS118" s="128">
        <v>0</v>
      </c>
      <c r="BT118" s="128">
        <v>0</v>
      </c>
      <c r="BU118" s="128">
        <v>0</v>
      </c>
      <c r="BV118" s="128">
        <v>0</v>
      </c>
      <c r="BW118" s="128">
        <v>0</v>
      </c>
      <c r="BX118" s="128">
        <v>0</v>
      </c>
      <c r="BY118" s="639">
        <v>0</v>
      </c>
      <c r="BZ118" s="128"/>
      <c r="CA118" s="128"/>
      <c r="CB118" s="128"/>
      <c r="CC118" s="128"/>
      <c r="CD118" s="128"/>
      <c r="CE118" s="128"/>
      <c r="CF118" s="128"/>
      <c r="CG118" s="128"/>
      <c r="CH118" s="128"/>
      <c r="CI118" s="128"/>
      <c r="CJ118" s="128"/>
      <c r="CK118" s="128"/>
      <c r="CL118" s="128"/>
      <c r="CM118" s="128"/>
      <c r="CN118" s="128"/>
      <c r="CO118" s="128"/>
    </row>
    <row r="119" spans="25:93" x14ac:dyDescent="0.25">
      <c r="Z119" s="31"/>
      <c r="AA119">
        <v>29</v>
      </c>
      <c r="AB119" s="249">
        <f>IFERROR(AVERAGEIF(MASTER_DATA_NORMALIZED!L139:XFD139,"&gt;0"),0)</f>
        <v>720.26183668712918</v>
      </c>
      <c r="AC119" s="31" cm="1">
        <f t="array" ref="AC119:BY119">_xlfn._xlws.FILTER(MASTER_DATA_NORMALIZED!H139:XFD139,(MASTER_DATA_NORMALIZED!$H$22:$XFD$22=MASTER_DATA_NORMALIZED!$L$22))</f>
        <v>742.98885112932044</v>
      </c>
      <c r="AD119" s="128">
        <v>593.50293584420581</v>
      </c>
      <c r="AE119" s="128">
        <v>1201.3272107688274</v>
      </c>
      <c r="AF119" s="128">
        <v>992.71026271079438</v>
      </c>
      <c r="AG119" s="128">
        <v>903.64055046916758</v>
      </c>
      <c r="AH119" s="128">
        <v>719.65016578517577</v>
      </c>
      <c r="AI119" s="128">
        <v>1520.9047513474852</v>
      </c>
      <c r="AJ119" s="128">
        <v>1258.7101310437406</v>
      </c>
      <c r="AK119" s="128">
        <v>0</v>
      </c>
      <c r="AL119" s="128">
        <v>0</v>
      </c>
      <c r="AM119" s="128">
        <v>0</v>
      </c>
      <c r="AN119" s="128">
        <v>0</v>
      </c>
      <c r="AO119" s="128">
        <v>0</v>
      </c>
      <c r="AP119" s="128">
        <v>0</v>
      </c>
      <c r="AQ119" s="128">
        <v>0</v>
      </c>
      <c r="AR119" s="128">
        <v>0</v>
      </c>
      <c r="AS119" s="128">
        <v>0</v>
      </c>
      <c r="AT119" s="128">
        <v>0</v>
      </c>
      <c r="AU119" s="128">
        <v>0</v>
      </c>
      <c r="AV119" s="128">
        <v>0</v>
      </c>
      <c r="AW119" s="128">
        <v>0</v>
      </c>
      <c r="AX119" s="128">
        <v>0</v>
      </c>
      <c r="AY119" s="128">
        <v>0</v>
      </c>
      <c r="AZ119" s="128">
        <v>0</v>
      </c>
      <c r="BA119" s="128" t="e">
        <v>#N/A</v>
      </c>
      <c r="BB119" s="128">
        <v>501.87106985291638</v>
      </c>
      <c r="BC119" s="128">
        <v>408.84315174843408</v>
      </c>
      <c r="BD119" s="128">
        <v>350.16318804973054</v>
      </c>
      <c r="BE119" s="128">
        <v>316.00959466813453</v>
      </c>
      <c r="BF119" s="128">
        <v>290.12361317566717</v>
      </c>
      <c r="BG119" s="128">
        <v>283.22023702621038</v>
      </c>
      <c r="BH119" s="128" t="e">
        <v>#VALUE!</v>
      </c>
      <c r="BI119" s="128">
        <v>0</v>
      </c>
      <c r="BJ119" s="128">
        <v>0</v>
      </c>
      <c r="BK119" s="128">
        <v>0</v>
      </c>
      <c r="BL119" s="128">
        <v>0</v>
      </c>
      <c r="BM119" s="128">
        <v>0</v>
      </c>
      <c r="BN119" s="128">
        <v>0</v>
      </c>
      <c r="BO119" s="128">
        <v>0</v>
      </c>
      <c r="BP119" s="128">
        <v>0</v>
      </c>
      <c r="BQ119" s="128">
        <v>0</v>
      </c>
      <c r="BR119" s="128">
        <v>0</v>
      </c>
      <c r="BS119" s="128">
        <v>0</v>
      </c>
      <c r="BT119" s="128">
        <v>0</v>
      </c>
      <c r="BU119" s="128">
        <v>0</v>
      </c>
      <c r="BV119" s="128">
        <v>0</v>
      </c>
      <c r="BW119" s="128">
        <v>0</v>
      </c>
      <c r="BX119" s="128">
        <v>0</v>
      </c>
      <c r="BY119" s="639">
        <v>0</v>
      </c>
      <c r="BZ119" s="128"/>
      <c r="CA119" s="128"/>
      <c r="CB119" s="128"/>
      <c r="CC119" s="128"/>
      <c r="CD119" s="128"/>
      <c r="CE119" s="128"/>
      <c r="CF119" s="128"/>
      <c r="CG119" s="128"/>
      <c r="CH119" s="128"/>
      <c r="CI119" s="128"/>
      <c r="CJ119" s="128"/>
      <c r="CK119" s="128"/>
      <c r="CL119" s="128"/>
      <c r="CM119" s="128"/>
      <c r="CN119" s="128"/>
      <c r="CO119" s="128"/>
    </row>
    <row r="120" spans="25:93" x14ac:dyDescent="0.25">
      <c r="Z120" s="419">
        <f>AB120/$AB$19</f>
        <v>0.336308761619941</v>
      </c>
      <c r="AA120">
        <v>30</v>
      </c>
      <c r="AB120" s="249">
        <f>IFERROR(AVERAGEIF(MASTER_DATA_NORMALIZED!L140:XFD140,"&gt;0"),0)</f>
        <v>1286.9054385488307</v>
      </c>
      <c r="AC120" s="31" cm="1">
        <f t="array" ref="AC120:BY120">_xlfn._xlws.FILTER(MASTER_DATA_NORMALIZED!H140:XFD140,(MASTER_DATA_NORMALIZED!$H$22:$XFD$22=MASTER_DATA_NORMALIZED!$L$22))</f>
        <v>1564.0685141309598</v>
      </c>
      <c r="AD120" s="128">
        <v>1197.0114115612002</v>
      </c>
      <c r="AE120" s="128">
        <v>2469.9459317736364</v>
      </c>
      <c r="AF120" s="128">
        <v>1986.1060645301563</v>
      </c>
      <c r="AG120" s="128">
        <v>1949.7225691933468</v>
      </c>
      <c r="AH120" s="128">
        <v>1463.3749698682971</v>
      </c>
      <c r="AI120" s="128">
        <v>3169.7602612144724</v>
      </c>
      <c r="AJ120" s="128">
        <v>2528.9257773979357</v>
      </c>
      <c r="AK120" s="128">
        <v>0</v>
      </c>
      <c r="AL120" s="128">
        <v>0</v>
      </c>
      <c r="AM120" s="128">
        <v>0</v>
      </c>
      <c r="AN120" s="128">
        <v>0</v>
      </c>
      <c r="AO120" s="128">
        <v>0</v>
      </c>
      <c r="AP120" s="128">
        <v>0</v>
      </c>
      <c r="AQ120" s="128">
        <v>2966.4256266609204</v>
      </c>
      <c r="AR120" s="128">
        <v>1174.4070112893642</v>
      </c>
      <c r="AS120" s="128">
        <v>902.50909767654935</v>
      </c>
      <c r="AT120" s="128">
        <v>726.62337662337654</v>
      </c>
      <c r="AU120" s="128">
        <v>925.82853198065141</v>
      </c>
      <c r="AV120" s="128">
        <v>889.03888253608443</v>
      </c>
      <c r="AW120" s="128">
        <v>1896.5156273366233</v>
      </c>
      <c r="AX120" s="128">
        <v>2415.6975072183686</v>
      </c>
      <c r="AY120" s="128">
        <v>0</v>
      </c>
      <c r="AZ120" s="128">
        <v>0</v>
      </c>
      <c r="BA120" s="128" t="e">
        <v>#N/A</v>
      </c>
      <c r="BB120" s="128">
        <v>1934.9250226116283</v>
      </c>
      <c r="BC120" s="128">
        <v>1533.6467924206308</v>
      </c>
      <c r="BD120" s="128">
        <v>1290.1501432929963</v>
      </c>
      <c r="BE120" s="128">
        <v>1157.2863280193562</v>
      </c>
      <c r="BF120" s="128">
        <v>1078.5072301888813</v>
      </c>
      <c r="BG120" s="128">
        <v>1064.506543653225</v>
      </c>
      <c r="BH120" s="128" t="e">
        <v>#VALUE!</v>
      </c>
      <c r="BI120" s="128">
        <v>1126.4175881790882</v>
      </c>
      <c r="BJ120" s="128">
        <v>1461.7692117617989</v>
      </c>
      <c r="BK120" s="128">
        <v>1156.9773706244503</v>
      </c>
      <c r="BL120" s="128">
        <v>1156.9773706244503</v>
      </c>
      <c r="BM120" s="128">
        <v>282.1176090189162</v>
      </c>
      <c r="BN120" s="128">
        <v>220.44497354497352</v>
      </c>
      <c r="BO120" s="128">
        <v>198.93720302935986</v>
      </c>
      <c r="BP120" s="128">
        <v>349.93919147906075</v>
      </c>
      <c r="BQ120" s="128">
        <v>1280.2588857621072</v>
      </c>
      <c r="BR120" s="128">
        <v>819.76210261529388</v>
      </c>
      <c r="BS120" s="128">
        <v>757.38515871288064</v>
      </c>
      <c r="BT120" s="128">
        <v>1154.950623924276</v>
      </c>
      <c r="BU120" s="128">
        <v>752.93062068476388</v>
      </c>
      <c r="BV120" s="128">
        <v>701.61694997829136</v>
      </c>
      <c r="BW120" s="128">
        <v>1120.9923453968524</v>
      </c>
      <c r="BX120" s="128">
        <v>712.33769006787588</v>
      </c>
      <c r="BY120" s="639">
        <v>650.51398682129093</v>
      </c>
      <c r="BZ120" s="128"/>
      <c r="CA120" s="128"/>
      <c r="CB120" s="128"/>
      <c r="CC120" s="128"/>
      <c r="CD120" s="128"/>
      <c r="CE120" s="128"/>
      <c r="CF120" s="128"/>
      <c r="CG120" s="128"/>
      <c r="CH120" s="128"/>
      <c r="CI120" s="128"/>
      <c r="CJ120" s="128"/>
      <c r="CK120" s="128"/>
      <c r="CL120" s="128"/>
      <c r="CM120" s="128"/>
      <c r="CN120" s="128"/>
      <c r="CO120" s="128"/>
    </row>
    <row r="121" spans="25:93" x14ac:dyDescent="0.25">
      <c r="Z121" s="419">
        <f>AB121/$AB$19</f>
        <v>0.17806212459541199</v>
      </c>
      <c r="AA121">
        <v>31</v>
      </c>
      <c r="AB121" s="249">
        <f>IFERROR(AVERAGEIF(MASTER_DATA_NORMALIZED!L141:XFD141,"&gt;0"),0)</f>
        <v>681.3652889613212</v>
      </c>
      <c r="AC121" s="31" cm="1">
        <f t="array" ref="AC121:BY121">_xlfn._xlws.FILTER(MASTER_DATA_NORMALIZED!H141:XFD141,(MASTER_DATA_NORMALIZED!$H$22:$XFD$22=MASTER_DATA_NORMALIZED!$L$22))</f>
        <v>1468.6577586785741</v>
      </c>
      <c r="AD121" s="128">
        <v>1173.1587226981037</v>
      </c>
      <c r="AE121" s="128">
        <v>2374.5351763212502</v>
      </c>
      <c r="AF121" s="128">
        <v>1962.25337566706</v>
      </c>
      <c r="AG121" s="128">
        <v>1786.2443845462715</v>
      </c>
      <c r="AH121" s="128">
        <v>1422.5054237065283</v>
      </c>
      <c r="AI121" s="128">
        <v>3006.2820765673964</v>
      </c>
      <c r="AJ121" s="128">
        <v>2488.0562312361672</v>
      </c>
      <c r="AK121" s="128">
        <v>0</v>
      </c>
      <c r="AL121" s="128">
        <v>0</v>
      </c>
      <c r="AM121" s="128">
        <v>0</v>
      </c>
      <c r="AN121" s="128">
        <v>0</v>
      </c>
      <c r="AO121" s="128">
        <v>0</v>
      </c>
      <c r="AP121" s="128">
        <v>0</v>
      </c>
      <c r="AQ121" s="128">
        <v>730.28389257801018</v>
      </c>
      <c r="AR121" s="128">
        <v>403.1365431953667</v>
      </c>
      <c r="AS121" s="128">
        <v>394.08562425538076</v>
      </c>
      <c r="AT121" s="128">
        <v>330.44010891069712</v>
      </c>
      <c r="AU121" s="128">
        <v>320.95192921007134</v>
      </c>
      <c r="AV121" s="128">
        <v>409.97702196271297</v>
      </c>
      <c r="AW121" s="128">
        <v>178.49558845521159</v>
      </c>
      <c r="AX121" s="128">
        <v>364.71454371858141</v>
      </c>
      <c r="AY121" s="128">
        <v>0</v>
      </c>
      <c r="AZ121" s="128">
        <v>0</v>
      </c>
      <c r="BA121" s="128" t="e">
        <v>#N/A</v>
      </c>
      <c r="BB121" s="128">
        <v>766.22071450876786</v>
      </c>
      <c r="BC121" s="128">
        <v>624.1923686625538</v>
      </c>
      <c r="BD121" s="128">
        <v>534.60401337890255</v>
      </c>
      <c r="BE121" s="128">
        <v>482.46075927270772</v>
      </c>
      <c r="BF121" s="128">
        <v>442.93990137441938</v>
      </c>
      <c r="BG121" s="128">
        <v>432.40032234008731</v>
      </c>
      <c r="BH121" s="128" t="e">
        <v>#VALUE!</v>
      </c>
      <c r="BI121" s="128">
        <v>381.68058131768134</v>
      </c>
      <c r="BJ121" s="128">
        <v>0</v>
      </c>
      <c r="BK121" s="128">
        <v>501.86628390501318</v>
      </c>
      <c r="BL121" s="128">
        <v>501.86628390501318</v>
      </c>
      <c r="BM121" s="128">
        <v>63.842245046166603</v>
      </c>
      <c r="BN121" s="128">
        <v>59.145723968599782</v>
      </c>
      <c r="BO121" s="128">
        <v>56.760701317564063</v>
      </c>
      <c r="BP121" s="128">
        <v>111.83163537019745</v>
      </c>
      <c r="BQ121" s="128">
        <v>301.86701271056313</v>
      </c>
      <c r="BR121" s="128">
        <v>248.06219850995748</v>
      </c>
      <c r="BS121" s="128">
        <v>242.46572807030742</v>
      </c>
      <c r="BT121" s="128">
        <v>273.12247839159181</v>
      </c>
      <c r="BU121" s="128">
        <v>226.70372345684692</v>
      </c>
      <c r="BV121" s="128">
        <v>222.14335572430412</v>
      </c>
      <c r="BW121" s="128">
        <v>231.78748182115982</v>
      </c>
      <c r="BX121" s="128">
        <v>188.55638059400641</v>
      </c>
      <c r="BY121" s="639">
        <v>183.58268517641915</v>
      </c>
      <c r="BZ121" s="128"/>
      <c r="CA121" s="128"/>
      <c r="CB121" s="128"/>
      <c r="CC121" s="128"/>
      <c r="CD121" s="128"/>
      <c r="CE121" s="128"/>
      <c r="CF121" s="128"/>
      <c r="CG121" s="128"/>
      <c r="CH121" s="128"/>
      <c r="CI121" s="128"/>
      <c r="CJ121" s="128"/>
      <c r="CK121" s="128"/>
      <c r="CL121" s="128"/>
      <c r="CM121" s="128"/>
      <c r="CN121" s="128"/>
      <c r="CO121" s="128"/>
    </row>
    <row r="122" spans="25:93" x14ac:dyDescent="0.25">
      <c r="Z122" s="419"/>
      <c r="AA122">
        <v>311</v>
      </c>
      <c r="AB122" s="249">
        <f>IFERROR(AVERAGEIF(MASTER_DATA_NORMALIZED!L142:XFD142,"&gt;0"),0)</f>
        <v>0</v>
      </c>
      <c r="AC122" s="31" cm="1">
        <f t="array" ref="AC122:BY122">_xlfn._xlws.FILTER(MASTER_DATA_NORMALIZED!H142:XFD142,(MASTER_DATA_NORMALIZED!$H$22:$XFD$22=MASTER_DATA_NORMALIZED!$L$22))</f>
        <v>0</v>
      </c>
      <c r="AD122" s="128">
        <v>0</v>
      </c>
      <c r="AE122" s="128">
        <v>0</v>
      </c>
      <c r="AF122" s="128">
        <v>0</v>
      </c>
      <c r="AG122" s="128">
        <v>0</v>
      </c>
      <c r="AH122" s="128">
        <v>0</v>
      </c>
      <c r="AI122" s="128">
        <v>0</v>
      </c>
      <c r="AJ122" s="128">
        <v>0</v>
      </c>
      <c r="AK122" s="128">
        <v>0</v>
      </c>
      <c r="AL122" s="128">
        <v>0</v>
      </c>
      <c r="AM122" s="128">
        <v>0</v>
      </c>
      <c r="AN122" s="128">
        <v>0</v>
      </c>
      <c r="AO122" s="128">
        <v>0</v>
      </c>
      <c r="AP122" s="128">
        <v>0</v>
      </c>
      <c r="AQ122" s="128">
        <v>0</v>
      </c>
      <c r="AR122" s="128">
        <v>0</v>
      </c>
      <c r="AS122" s="128">
        <v>0</v>
      </c>
      <c r="AT122" s="128">
        <v>0</v>
      </c>
      <c r="AU122" s="128">
        <v>0</v>
      </c>
      <c r="AV122" s="128">
        <v>0</v>
      </c>
      <c r="AW122" s="128">
        <v>0</v>
      </c>
      <c r="AX122" s="128">
        <v>0</v>
      </c>
      <c r="AY122" s="128">
        <v>0</v>
      </c>
      <c r="AZ122" s="128">
        <v>0</v>
      </c>
      <c r="BA122" s="128" t="e">
        <v>#N/A</v>
      </c>
      <c r="BB122" s="128">
        <v>0</v>
      </c>
      <c r="BC122" s="128">
        <v>0</v>
      </c>
      <c r="BD122" s="128">
        <v>0</v>
      </c>
      <c r="BE122" s="128">
        <v>0</v>
      </c>
      <c r="BF122" s="128">
        <v>0</v>
      </c>
      <c r="BG122" s="128">
        <v>0</v>
      </c>
      <c r="BH122" s="128" t="e">
        <v>#VALUE!</v>
      </c>
      <c r="BI122" s="128">
        <v>0</v>
      </c>
      <c r="BJ122" s="128">
        <v>0</v>
      </c>
      <c r="BK122" s="128">
        <v>0</v>
      </c>
      <c r="BL122" s="128">
        <v>0</v>
      </c>
      <c r="BM122" s="128">
        <v>0</v>
      </c>
      <c r="BN122" s="128">
        <v>0</v>
      </c>
      <c r="BO122" s="128">
        <v>0</v>
      </c>
      <c r="BP122" s="128">
        <v>0</v>
      </c>
      <c r="BQ122" s="128">
        <v>0</v>
      </c>
      <c r="BR122" s="128">
        <v>0</v>
      </c>
      <c r="BS122" s="128">
        <v>0</v>
      </c>
      <c r="BT122" s="128">
        <v>0</v>
      </c>
      <c r="BU122" s="128">
        <v>0</v>
      </c>
      <c r="BV122" s="128">
        <v>0</v>
      </c>
      <c r="BW122" s="128">
        <v>0</v>
      </c>
      <c r="BX122" s="128">
        <v>0</v>
      </c>
      <c r="BY122" s="639">
        <v>0</v>
      </c>
      <c r="BZ122" s="128"/>
      <c r="CA122" s="128"/>
      <c r="CB122" s="128"/>
      <c r="CC122" s="128"/>
      <c r="CD122" s="128"/>
      <c r="CE122" s="128"/>
      <c r="CF122" s="128"/>
      <c r="CG122" s="128"/>
      <c r="CH122" s="128"/>
      <c r="CI122" s="128"/>
      <c r="CJ122" s="128"/>
      <c r="CK122" s="128"/>
      <c r="CL122" s="128"/>
      <c r="CM122" s="128"/>
      <c r="CN122" s="128"/>
      <c r="CO122" s="128"/>
    </row>
    <row r="123" spans="25:93" x14ac:dyDescent="0.25">
      <c r="Y123" s="137"/>
      <c r="Z123" s="419"/>
      <c r="AA123">
        <v>312</v>
      </c>
      <c r="AB123" s="249">
        <f>IFERROR(AVERAGEIF(MASTER_DATA_NORMALIZED!L143:XFD143,"&gt;0"),0)</f>
        <v>0</v>
      </c>
      <c r="AC123" s="31" cm="1">
        <f t="array" ref="AC123:BY123">_xlfn._xlws.FILTER(MASTER_DATA_NORMALIZED!H143:XFD143,(MASTER_DATA_NORMALIZED!$H$22:$XFD$22=MASTER_DATA_NORMALIZED!$L$22))</f>
        <v>0</v>
      </c>
      <c r="AD123" s="128">
        <v>0</v>
      </c>
      <c r="AE123" s="128">
        <v>0</v>
      </c>
      <c r="AF123" s="128">
        <v>0</v>
      </c>
      <c r="AG123" s="128">
        <v>0</v>
      </c>
      <c r="AH123" s="128">
        <v>0</v>
      </c>
      <c r="AI123" s="128">
        <v>0</v>
      </c>
      <c r="AJ123" s="128">
        <v>0</v>
      </c>
      <c r="AK123" s="128">
        <v>0</v>
      </c>
      <c r="AL123" s="128">
        <v>0</v>
      </c>
      <c r="AM123" s="128">
        <v>0</v>
      </c>
      <c r="AN123" s="128">
        <v>0</v>
      </c>
      <c r="AO123" s="128">
        <v>0</v>
      </c>
      <c r="AP123" s="128">
        <v>0</v>
      </c>
      <c r="AQ123" s="128">
        <v>0</v>
      </c>
      <c r="AR123" s="128">
        <v>0</v>
      </c>
      <c r="AS123" s="128">
        <v>0</v>
      </c>
      <c r="AT123" s="128">
        <v>0</v>
      </c>
      <c r="AU123" s="128">
        <v>0</v>
      </c>
      <c r="AV123" s="128">
        <v>0</v>
      </c>
      <c r="AW123" s="128">
        <v>0</v>
      </c>
      <c r="AX123" s="128">
        <v>0</v>
      </c>
      <c r="AY123" s="128">
        <v>0</v>
      </c>
      <c r="AZ123" s="128">
        <v>0</v>
      </c>
      <c r="BA123" s="128" t="e">
        <v>#N/A</v>
      </c>
      <c r="BB123" s="128">
        <v>0</v>
      </c>
      <c r="BC123" s="128">
        <v>0</v>
      </c>
      <c r="BD123" s="128">
        <v>0</v>
      </c>
      <c r="BE123" s="128">
        <v>0</v>
      </c>
      <c r="BF123" s="128">
        <v>0</v>
      </c>
      <c r="BG123" s="128">
        <v>0</v>
      </c>
      <c r="BH123" s="128" t="e">
        <v>#VALUE!</v>
      </c>
      <c r="BI123" s="128">
        <v>0</v>
      </c>
      <c r="BJ123" s="128">
        <v>0</v>
      </c>
      <c r="BK123" s="128">
        <v>0</v>
      </c>
      <c r="BL123" s="128">
        <v>0</v>
      </c>
      <c r="BM123" s="128">
        <v>0</v>
      </c>
      <c r="BN123" s="128">
        <v>0</v>
      </c>
      <c r="BO123" s="128">
        <v>0</v>
      </c>
      <c r="BP123" s="128">
        <v>0</v>
      </c>
      <c r="BQ123" s="128">
        <v>0</v>
      </c>
      <c r="BR123" s="128">
        <v>0</v>
      </c>
      <c r="BS123" s="128">
        <v>0</v>
      </c>
      <c r="BT123" s="128">
        <v>0</v>
      </c>
      <c r="BU123" s="128">
        <v>0</v>
      </c>
      <c r="BV123" s="128">
        <v>0</v>
      </c>
      <c r="BW123" s="128">
        <v>0</v>
      </c>
      <c r="BX123" s="128">
        <v>0</v>
      </c>
      <c r="BY123" s="639">
        <v>0</v>
      </c>
      <c r="BZ123" s="128"/>
      <c r="CA123" s="128"/>
      <c r="CB123" s="128"/>
      <c r="CC123" s="128"/>
      <c r="CD123" s="128"/>
      <c r="CE123" s="128"/>
      <c r="CF123" s="128"/>
      <c r="CG123" s="128"/>
      <c r="CH123" s="128"/>
      <c r="CI123" s="128"/>
      <c r="CJ123" s="128"/>
      <c r="CK123" s="128"/>
      <c r="CL123" s="128"/>
      <c r="CM123" s="128"/>
      <c r="CN123" s="128"/>
      <c r="CO123" s="128"/>
    </row>
    <row r="124" spans="25:93" x14ac:dyDescent="0.25">
      <c r="Y124" s="137"/>
      <c r="Z124" s="419"/>
      <c r="AA124">
        <v>313</v>
      </c>
      <c r="AB124" s="249">
        <f>IFERROR(AVERAGEIF(MASTER_DATA_NORMALIZED!L144:XFD144,"&gt;0"),0)</f>
        <v>0</v>
      </c>
      <c r="AC124" s="31" cm="1">
        <f t="array" ref="AC124:BY124">_xlfn._xlws.FILTER(MASTER_DATA_NORMALIZED!H144:XFD144,(MASTER_DATA_NORMALIZED!$H$22:$XFD$22=MASTER_DATA_NORMALIZED!$L$22))</f>
        <v>0</v>
      </c>
      <c r="AD124" s="128">
        <v>0</v>
      </c>
      <c r="AE124" s="128">
        <v>0</v>
      </c>
      <c r="AF124" s="128">
        <v>0</v>
      </c>
      <c r="AG124" s="128">
        <v>0</v>
      </c>
      <c r="AH124" s="128">
        <v>0</v>
      </c>
      <c r="AI124" s="128">
        <v>0</v>
      </c>
      <c r="AJ124" s="128">
        <v>0</v>
      </c>
      <c r="AK124" s="128">
        <v>0</v>
      </c>
      <c r="AL124" s="128">
        <v>0</v>
      </c>
      <c r="AM124" s="128">
        <v>0</v>
      </c>
      <c r="AN124" s="128">
        <v>0</v>
      </c>
      <c r="AO124" s="128">
        <v>0</v>
      </c>
      <c r="AP124" s="128">
        <v>0</v>
      </c>
      <c r="AQ124" s="128">
        <v>0</v>
      </c>
      <c r="AR124" s="128">
        <v>0</v>
      </c>
      <c r="AS124" s="128">
        <v>0</v>
      </c>
      <c r="AT124" s="128">
        <v>0</v>
      </c>
      <c r="AU124" s="128">
        <v>0</v>
      </c>
      <c r="AV124" s="128">
        <v>0</v>
      </c>
      <c r="AW124" s="128">
        <v>0</v>
      </c>
      <c r="AX124" s="128">
        <v>0</v>
      </c>
      <c r="AY124" s="128">
        <v>0</v>
      </c>
      <c r="AZ124" s="128">
        <v>0</v>
      </c>
      <c r="BA124" s="128" t="e">
        <v>#N/A</v>
      </c>
      <c r="BB124" s="128">
        <v>0</v>
      </c>
      <c r="BC124" s="128">
        <v>0</v>
      </c>
      <c r="BD124" s="128">
        <v>0</v>
      </c>
      <c r="BE124" s="128">
        <v>0</v>
      </c>
      <c r="BF124" s="128">
        <v>0</v>
      </c>
      <c r="BG124" s="128">
        <v>0</v>
      </c>
      <c r="BH124" s="128" t="e">
        <v>#VALUE!</v>
      </c>
      <c r="BI124" s="128">
        <v>0</v>
      </c>
      <c r="BJ124" s="128">
        <v>0</v>
      </c>
      <c r="BK124" s="128">
        <v>0</v>
      </c>
      <c r="BL124" s="128">
        <v>0</v>
      </c>
      <c r="BM124" s="128">
        <v>0</v>
      </c>
      <c r="BN124" s="128">
        <v>0</v>
      </c>
      <c r="BO124" s="128">
        <v>0</v>
      </c>
      <c r="BP124" s="128">
        <v>0</v>
      </c>
      <c r="BQ124" s="128">
        <v>0</v>
      </c>
      <c r="BR124" s="128">
        <v>0</v>
      </c>
      <c r="BS124" s="128">
        <v>0</v>
      </c>
      <c r="BT124" s="128">
        <v>0</v>
      </c>
      <c r="BU124" s="128">
        <v>0</v>
      </c>
      <c r="BV124" s="128">
        <v>0</v>
      </c>
      <c r="BW124" s="128">
        <v>0</v>
      </c>
      <c r="BX124" s="128">
        <v>0</v>
      </c>
      <c r="BY124" s="639">
        <v>0</v>
      </c>
      <c r="BZ124" s="128"/>
      <c r="CA124" s="128"/>
      <c r="CB124" s="128"/>
      <c r="CC124" s="128"/>
      <c r="CD124" s="128"/>
      <c r="CE124" s="128"/>
      <c r="CF124" s="128"/>
      <c r="CG124" s="128"/>
      <c r="CH124" s="128"/>
      <c r="CI124" s="128"/>
      <c r="CJ124" s="128"/>
      <c r="CK124" s="128"/>
      <c r="CL124" s="128"/>
      <c r="CM124" s="128"/>
      <c r="CN124" s="128"/>
      <c r="CO124" s="128"/>
    </row>
    <row r="125" spans="25:93" x14ac:dyDescent="0.25">
      <c r="Y125" s="137"/>
      <c r="Z125" s="419"/>
      <c r="AA125">
        <v>314</v>
      </c>
      <c r="AB125" s="249">
        <f>IFERROR(AVERAGEIF(MASTER_DATA_NORMALIZED!L145:XFD145,"&gt;0"),0)</f>
        <v>0</v>
      </c>
      <c r="AC125" s="31" cm="1">
        <f t="array" ref="AC125:BY125">_xlfn._xlws.FILTER(MASTER_DATA_NORMALIZED!H145:XFD145,(MASTER_DATA_NORMALIZED!$H$22:$XFD$22=MASTER_DATA_NORMALIZED!$L$22))</f>
        <v>0</v>
      </c>
      <c r="AD125" s="128">
        <v>0</v>
      </c>
      <c r="AE125" s="128">
        <v>0</v>
      </c>
      <c r="AF125" s="128">
        <v>0</v>
      </c>
      <c r="AG125" s="128">
        <v>0</v>
      </c>
      <c r="AH125" s="128">
        <v>0</v>
      </c>
      <c r="AI125" s="128">
        <v>0</v>
      </c>
      <c r="AJ125" s="128">
        <v>0</v>
      </c>
      <c r="AK125" s="128">
        <v>0</v>
      </c>
      <c r="AL125" s="128">
        <v>0</v>
      </c>
      <c r="AM125" s="128">
        <v>0</v>
      </c>
      <c r="AN125" s="128">
        <v>0</v>
      </c>
      <c r="AO125" s="128">
        <v>0</v>
      </c>
      <c r="AP125" s="128">
        <v>0</v>
      </c>
      <c r="AQ125" s="128">
        <v>0</v>
      </c>
      <c r="AR125" s="128">
        <v>0</v>
      </c>
      <c r="AS125" s="128">
        <v>0</v>
      </c>
      <c r="AT125" s="128">
        <v>0</v>
      </c>
      <c r="AU125" s="128">
        <v>0</v>
      </c>
      <c r="AV125" s="128">
        <v>0</v>
      </c>
      <c r="AW125" s="128">
        <v>0</v>
      </c>
      <c r="AX125" s="128">
        <v>0</v>
      </c>
      <c r="AY125" s="128">
        <v>0</v>
      </c>
      <c r="AZ125" s="128">
        <v>0</v>
      </c>
      <c r="BA125" s="128" t="e">
        <v>#N/A</v>
      </c>
      <c r="BB125" s="128">
        <v>0</v>
      </c>
      <c r="BC125" s="128">
        <v>0</v>
      </c>
      <c r="BD125" s="128">
        <v>0</v>
      </c>
      <c r="BE125" s="128">
        <v>0</v>
      </c>
      <c r="BF125" s="128">
        <v>0</v>
      </c>
      <c r="BG125" s="128">
        <v>0</v>
      </c>
      <c r="BH125" s="128" t="e">
        <v>#VALUE!</v>
      </c>
      <c r="BI125" s="128">
        <v>0</v>
      </c>
      <c r="BJ125" s="128">
        <v>0</v>
      </c>
      <c r="BK125" s="128">
        <v>0</v>
      </c>
      <c r="BL125" s="128">
        <v>0</v>
      </c>
      <c r="BM125" s="128">
        <v>0</v>
      </c>
      <c r="BN125" s="128">
        <v>0</v>
      </c>
      <c r="BO125" s="128">
        <v>0</v>
      </c>
      <c r="BP125" s="128">
        <v>0</v>
      </c>
      <c r="BQ125" s="128">
        <v>0</v>
      </c>
      <c r="BR125" s="128">
        <v>0</v>
      </c>
      <c r="BS125" s="128">
        <v>0</v>
      </c>
      <c r="BT125" s="128">
        <v>0</v>
      </c>
      <c r="BU125" s="128">
        <v>0</v>
      </c>
      <c r="BV125" s="128">
        <v>0</v>
      </c>
      <c r="BW125" s="128">
        <v>0</v>
      </c>
      <c r="BX125" s="128">
        <v>0</v>
      </c>
      <c r="BY125" s="639">
        <v>0</v>
      </c>
      <c r="BZ125" s="128"/>
      <c r="CA125" s="128"/>
      <c r="CB125" s="128"/>
      <c r="CC125" s="128"/>
      <c r="CD125" s="128"/>
      <c r="CE125" s="128"/>
      <c r="CF125" s="128"/>
      <c r="CG125" s="128"/>
      <c r="CH125" s="128"/>
      <c r="CI125" s="128"/>
      <c r="CJ125" s="128"/>
      <c r="CK125" s="128"/>
      <c r="CL125" s="128"/>
      <c r="CM125" s="128"/>
      <c r="CN125" s="128"/>
      <c r="CO125" s="128"/>
    </row>
    <row r="126" spans="25:93" x14ac:dyDescent="0.25">
      <c r="Y126" s="137"/>
      <c r="Z126" s="419"/>
      <c r="AA126">
        <v>315</v>
      </c>
      <c r="AB126" s="249">
        <f>IFERROR(AVERAGEIF(MASTER_DATA_NORMALIZED!L146:XFD146,"&gt;0"),0)</f>
        <v>0</v>
      </c>
      <c r="AC126" s="31" cm="1">
        <f t="array" ref="AC126:BY126">_xlfn._xlws.FILTER(MASTER_DATA_NORMALIZED!H146:XFD146,(MASTER_DATA_NORMALIZED!$H$22:$XFD$22=MASTER_DATA_NORMALIZED!$L$22))</f>
        <v>0</v>
      </c>
      <c r="AD126" s="128">
        <v>0</v>
      </c>
      <c r="AE126" s="128">
        <v>0</v>
      </c>
      <c r="AF126" s="128">
        <v>0</v>
      </c>
      <c r="AG126" s="128">
        <v>0</v>
      </c>
      <c r="AH126" s="128">
        <v>0</v>
      </c>
      <c r="AI126" s="128">
        <v>0</v>
      </c>
      <c r="AJ126" s="128">
        <v>0</v>
      </c>
      <c r="AK126" s="128">
        <v>0</v>
      </c>
      <c r="AL126" s="128">
        <v>0</v>
      </c>
      <c r="AM126" s="128">
        <v>0</v>
      </c>
      <c r="AN126" s="128">
        <v>0</v>
      </c>
      <c r="AO126" s="128">
        <v>0</v>
      </c>
      <c r="AP126" s="128">
        <v>0</v>
      </c>
      <c r="AQ126" s="128">
        <v>0</v>
      </c>
      <c r="AR126" s="128">
        <v>0</v>
      </c>
      <c r="AS126" s="128">
        <v>0</v>
      </c>
      <c r="AT126" s="128">
        <v>0</v>
      </c>
      <c r="AU126" s="128">
        <v>0</v>
      </c>
      <c r="AV126" s="128">
        <v>0</v>
      </c>
      <c r="AW126" s="128">
        <v>0</v>
      </c>
      <c r="AX126" s="128">
        <v>0</v>
      </c>
      <c r="AY126" s="128">
        <v>0</v>
      </c>
      <c r="AZ126" s="128">
        <v>0</v>
      </c>
      <c r="BA126" s="128" t="e">
        <v>#N/A</v>
      </c>
      <c r="BB126" s="128">
        <v>0</v>
      </c>
      <c r="BC126" s="128">
        <v>0</v>
      </c>
      <c r="BD126" s="128">
        <v>0</v>
      </c>
      <c r="BE126" s="128">
        <v>0</v>
      </c>
      <c r="BF126" s="128">
        <v>0</v>
      </c>
      <c r="BG126" s="128">
        <v>0</v>
      </c>
      <c r="BH126" s="128" t="e">
        <v>#VALUE!</v>
      </c>
      <c r="BI126" s="128">
        <v>0</v>
      </c>
      <c r="BJ126" s="128">
        <v>0</v>
      </c>
      <c r="BK126" s="128">
        <v>0</v>
      </c>
      <c r="BL126" s="128">
        <v>0</v>
      </c>
      <c r="BM126" s="128">
        <v>0</v>
      </c>
      <c r="BN126" s="128">
        <v>0</v>
      </c>
      <c r="BO126" s="128">
        <v>0</v>
      </c>
      <c r="BP126" s="128">
        <v>0</v>
      </c>
      <c r="BQ126" s="128">
        <v>0</v>
      </c>
      <c r="BR126" s="128">
        <v>0</v>
      </c>
      <c r="BS126" s="128">
        <v>0</v>
      </c>
      <c r="BT126" s="128">
        <v>0</v>
      </c>
      <c r="BU126" s="128">
        <v>0</v>
      </c>
      <c r="BV126" s="128">
        <v>0</v>
      </c>
      <c r="BW126" s="128">
        <v>0</v>
      </c>
      <c r="BX126" s="128">
        <v>0</v>
      </c>
      <c r="BY126" s="639">
        <v>0</v>
      </c>
      <c r="BZ126" s="128"/>
      <c r="CA126" s="128"/>
      <c r="CB126" s="128"/>
      <c r="CC126" s="128"/>
      <c r="CD126" s="128"/>
      <c r="CE126" s="128"/>
      <c r="CF126" s="128"/>
      <c r="CG126" s="128"/>
      <c r="CH126" s="128"/>
      <c r="CI126" s="128"/>
      <c r="CJ126" s="128"/>
      <c r="CK126" s="128"/>
      <c r="CL126" s="128"/>
      <c r="CM126" s="128"/>
      <c r="CN126" s="128"/>
      <c r="CO126" s="128"/>
    </row>
    <row r="127" spans="25:93" x14ac:dyDescent="0.25">
      <c r="Y127" s="137"/>
      <c r="Z127" s="419"/>
      <c r="AA127">
        <v>316</v>
      </c>
      <c r="AB127" s="249">
        <f>IFERROR(AVERAGEIF(MASTER_DATA_NORMALIZED!L147:XFD147,"&gt;0"),0)</f>
        <v>0</v>
      </c>
      <c r="AC127" s="31" cm="1">
        <f t="array" ref="AC127:BY127">_xlfn._xlws.FILTER(MASTER_DATA_NORMALIZED!H147:XFD147,(MASTER_DATA_NORMALIZED!$H$22:$XFD$22=MASTER_DATA_NORMALIZED!$L$22))</f>
        <v>0</v>
      </c>
      <c r="AD127" s="128">
        <v>0</v>
      </c>
      <c r="AE127" s="128">
        <v>0</v>
      </c>
      <c r="AF127" s="128">
        <v>0</v>
      </c>
      <c r="AG127" s="128">
        <v>0</v>
      </c>
      <c r="AH127" s="128">
        <v>0</v>
      </c>
      <c r="AI127" s="128">
        <v>0</v>
      </c>
      <c r="AJ127" s="128">
        <v>0</v>
      </c>
      <c r="AK127" s="128">
        <v>0</v>
      </c>
      <c r="AL127" s="128">
        <v>0</v>
      </c>
      <c r="AM127" s="128">
        <v>0</v>
      </c>
      <c r="AN127" s="128">
        <v>0</v>
      </c>
      <c r="AO127" s="128">
        <v>0</v>
      </c>
      <c r="AP127" s="128">
        <v>0</v>
      </c>
      <c r="AQ127" s="128">
        <v>0</v>
      </c>
      <c r="AR127" s="128">
        <v>0</v>
      </c>
      <c r="AS127" s="128">
        <v>0</v>
      </c>
      <c r="AT127" s="128">
        <v>0</v>
      </c>
      <c r="AU127" s="128">
        <v>0</v>
      </c>
      <c r="AV127" s="128">
        <v>0</v>
      </c>
      <c r="AW127" s="128">
        <v>0</v>
      </c>
      <c r="AX127" s="128">
        <v>0</v>
      </c>
      <c r="AY127" s="128">
        <v>0</v>
      </c>
      <c r="AZ127" s="128">
        <v>0</v>
      </c>
      <c r="BA127" s="128" t="e">
        <v>#N/A</v>
      </c>
      <c r="BB127" s="128">
        <v>0</v>
      </c>
      <c r="BC127" s="128">
        <v>0</v>
      </c>
      <c r="BD127" s="128">
        <v>0</v>
      </c>
      <c r="BE127" s="128">
        <v>0</v>
      </c>
      <c r="BF127" s="128">
        <v>0</v>
      </c>
      <c r="BG127" s="128">
        <v>0</v>
      </c>
      <c r="BH127" s="128" t="e">
        <v>#VALUE!</v>
      </c>
      <c r="BI127" s="128">
        <v>0</v>
      </c>
      <c r="BJ127" s="128">
        <v>0</v>
      </c>
      <c r="BK127" s="128">
        <v>0</v>
      </c>
      <c r="BL127" s="128">
        <v>0</v>
      </c>
      <c r="BM127" s="128">
        <v>0</v>
      </c>
      <c r="BN127" s="128">
        <v>0</v>
      </c>
      <c r="BO127" s="128">
        <v>0</v>
      </c>
      <c r="BP127" s="128">
        <v>0</v>
      </c>
      <c r="BQ127" s="128">
        <v>0</v>
      </c>
      <c r="BR127" s="128">
        <v>0</v>
      </c>
      <c r="BS127" s="128">
        <v>0</v>
      </c>
      <c r="BT127" s="128">
        <v>0</v>
      </c>
      <c r="BU127" s="128">
        <v>0</v>
      </c>
      <c r="BV127" s="128">
        <v>0</v>
      </c>
      <c r="BW127" s="128">
        <v>0</v>
      </c>
      <c r="BX127" s="128">
        <v>0</v>
      </c>
      <c r="BY127" s="639">
        <v>0</v>
      </c>
      <c r="BZ127" s="128"/>
      <c r="CA127" s="128"/>
      <c r="CB127" s="128"/>
      <c r="CC127" s="128"/>
      <c r="CD127" s="128"/>
      <c r="CE127" s="128"/>
      <c r="CF127" s="128"/>
      <c r="CG127" s="128"/>
      <c r="CH127" s="128"/>
      <c r="CI127" s="128"/>
      <c r="CJ127" s="128"/>
      <c r="CK127" s="128"/>
      <c r="CL127" s="128"/>
      <c r="CM127" s="128"/>
      <c r="CN127" s="128"/>
      <c r="CO127" s="128"/>
    </row>
    <row r="128" spans="25:93" x14ac:dyDescent="0.25">
      <c r="Y128" s="137"/>
      <c r="Z128" s="419"/>
      <c r="AA128">
        <v>317</v>
      </c>
      <c r="AB128" s="249">
        <f>IFERROR(AVERAGEIF(MASTER_DATA_NORMALIZED!L148:XFD148,"&gt;0"),0)</f>
        <v>0</v>
      </c>
      <c r="AC128" s="31" cm="1">
        <f t="array" ref="AC128:BY128">_xlfn._xlws.FILTER(MASTER_DATA_NORMALIZED!H148:XFD148,(MASTER_DATA_NORMALIZED!$H$22:$XFD$22=MASTER_DATA_NORMALIZED!$L$22))</f>
        <v>0</v>
      </c>
      <c r="AD128" s="128">
        <v>0</v>
      </c>
      <c r="AE128" s="128">
        <v>0</v>
      </c>
      <c r="AF128" s="128">
        <v>0</v>
      </c>
      <c r="AG128" s="128">
        <v>0</v>
      </c>
      <c r="AH128" s="128">
        <v>0</v>
      </c>
      <c r="AI128" s="128">
        <v>0</v>
      </c>
      <c r="AJ128" s="128">
        <v>0</v>
      </c>
      <c r="AK128" s="128">
        <v>0</v>
      </c>
      <c r="AL128" s="128">
        <v>0</v>
      </c>
      <c r="AM128" s="128">
        <v>0</v>
      </c>
      <c r="AN128" s="128">
        <v>0</v>
      </c>
      <c r="AO128" s="128">
        <v>0</v>
      </c>
      <c r="AP128" s="128">
        <v>0</v>
      </c>
      <c r="AQ128" s="128">
        <v>0</v>
      </c>
      <c r="AR128" s="128">
        <v>0</v>
      </c>
      <c r="AS128" s="128">
        <v>0</v>
      </c>
      <c r="AT128" s="128">
        <v>0</v>
      </c>
      <c r="AU128" s="128">
        <v>0</v>
      </c>
      <c r="AV128" s="128">
        <v>0</v>
      </c>
      <c r="AW128" s="128">
        <v>0</v>
      </c>
      <c r="AX128" s="128">
        <v>0</v>
      </c>
      <c r="AY128" s="128">
        <v>0</v>
      </c>
      <c r="AZ128" s="128">
        <v>0</v>
      </c>
      <c r="BA128" s="128" t="e">
        <v>#N/A</v>
      </c>
      <c r="BB128" s="128">
        <v>0</v>
      </c>
      <c r="BC128" s="128">
        <v>0</v>
      </c>
      <c r="BD128" s="128">
        <v>0</v>
      </c>
      <c r="BE128" s="128">
        <v>0</v>
      </c>
      <c r="BF128" s="128">
        <v>0</v>
      </c>
      <c r="BG128" s="128">
        <v>0</v>
      </c>
      <c r="BH128" s="128" t="e">
        <v>#VALUE!</v>
      </c>
      <c r="BI128" s="128">
        <v>0</v>
      </c>
      <c r="BJ128" s="128">
        <v>0</v>
      </c>
      <c r="BK128" s="128">
        <v>0</v>
      </c>
      <c r="BL128" s="128">
        <v>0</v>
      </c>
      <c r="BM128" s="128">
        <v>0</v>
      </c>
      <c r="BN128" s="128">
        <v>0</v>
      </c>
      <c r="BO128" s="128">
        <v>0</v>
      </c>
      <c r="BP128" s="128">
        <v>0</v>
      </c>
      <c r="BQ128" s="128">
        <v>0</v>
      </c>
      <c r="BR128" s="128">
        <v>0</v>
      </c>
      <c r="BS128" s="128">
        <v>0</v>
      </c>
      <c r="BT128" s="128">
        <v>0</v>
      </c>
      <c r="BU128" s="128">
        <v>0</v>
      </c>
      <c r="BV128" s="128">
        <v>0</v>
      </c>
      <c r="BW128" s="128">
        <v>0</v>
      </c>
      <c r="BX128" s="128">
        <v>0</v>
      </c>
      <c r="BY128" s="639">
        <v>0</v>
      </c>
      <c r="BZ128" s="128"/>
      <c r="CA128" s="128"/>
      <c r="CB128" s="128"/>
      <c r="CC128" s="128"/>
      <c r="CD128" s="128"/>
      <c r="CE128" s="128"/>
      <c r="CF128" s="128"/>
      <c r="CG128" s="128"/>
      <c r="CH128" s="128"/>
      <c r="CI128" s="128"/>
      <c r="CJ128" s="128"/>
      <c r="CK128" s="128"/>
      <c r="CL128" s="128"/>
      <c r="CM128" s="128"/>
      <c r="CN128" s="128"/>
      <c r="CO128" s="128"/>
    </row>
    <row r="129" spans="25:93" x14ac:dyDescent="0.25">
      <c r="Y129" s="137"/>
      <c r="Z129" s="419"/>
      <c r="AA129">
        <v>318</v>
      </c>
      <c r="AB129" s="249">
        <f>IFERROR(AVERAGEIF(MASTER_DATA_NORMALIZED!L149:XFD149,"&gt;0"),0)</f>
        <v>178.59605242656633</v>
      </c>
      <c r="AC129" s="31" cm="1">
        <f t="array" ref="AC129:BY129">_xlfn._xlws.FILTER(MASTER_DATA_NORMALIZED!H149:XFD149,(MASTER_DATA_NORMALIZED!$H$22:$XFD$22=MASTER_DATA_NORMALIZED!$L$22))</f>
        <v>0</v>
      </c>
      <c r="AD129" s="128">
        <v>0</v>
      </c>
      <c r="AE129" s="128">
        <v>0</v>
      </c>
      <c r="AF129" s="128">
        <v>0</v>
      </c>
      <c r="AG129" s="128">
        <v>0</v>
      </c>
      <c r="AH129" s="128">
        <v>0</v>
      </c>
      <c r="AI129" s="128">
        <v>0</v>
      </c>
      <c r="AJ129" s="128">
        <v>0</v>
      </c>
      <c r="AK129" s="128">
        <v>0</v>
      </c>
      <c r="AL129" s="128">
        <v>0</v>
      </c>
      <c r="AM129" s="128">
        <v>0</v>
      </c>
      <c r="AN129" s="128">
        <v>0</v>
      </c>
      <c r="AO129" s="128">
        <v>0</v>
      </c>
      <c r="AP129" s="128">
        <v>0</v>
      </c>
      <c r="AQ129" s="128">
        <v>476.20073390661628</v>
      </c>
      <c r="AR129" s="128">
        <v>248.37197443079796</v>
      </c>
      <c r="AS129" s="128">
        <v>226.01292555636678</v>
      </c>
      <c r="AT129" s="128">
        <v>193.6103634927164</v>
      </c>
      <c r="AU129" s="128">
        <v>174.4282294405553</v>
      </c>
      <c r="AV129" s="128">
        <v>409.97702196271297</v>
      </c>
      <c r="AW129" s="128">
        <v>178.49558845521159</v>
      </c>
      <c r="AX129" s="128">
        <v>364.71454371858141</v>
      </c>
      <c r="AY129" s="128">
        <v>0</v>
      </c>
      <c r="AZ129" s="128">
        <v>0</v>
      </c>
      <c r="BA129" s="128" t="e">
        <v>#N/A</v>
      </c>
      <c r="BB129" s="128">
        <v>0</v>
      </c>
      <c r="BC129" s="128">
        <v>0</v>
      </c>
      <c r="BD129" s="128">
        <v>0</v>
      </c>
      <c r="BE129" s="128">
        <v>0</v>
      </c>
      <c r="BF129" s="128">
        <v>0</v>
      </c>
      <c r="BG129" s="128">
        <v>0</v>
      </c>
      <c r="BH129" s="128" t="e">
        <v>#VALUE!</v>
      </c>
      <c r="BI129" s="128">
        <v>0</v>
      </c>
      <c r="BJ129" s="128">
        <v>0</v>
      </c>
      <c r="BK129" s="128">
        <v>0</v>
      </c>
      <c r="BL129" s="128">
        <v>0</v>
      </c>
      <c r="BM129" s="128">
        <v>32.768585952899677</v>
      </c>
      <c r="BN129" s="128">
        <v>30.20426738596673</v>
      </c>
      <c r="BO129" s="128">
        <v>29.073026247536049</v>
      </c>
      <c r="BP129" s="128">
        <v>57.281820382473974</v>
      </c>
      <c r="BQ129" s="128">
        <v>186.76674976883552</v>
      </c>
      <c r="BR129" s="128">
        <v>151.14947741276364</v>
      </c>
      <c r="BS129" s="128">
        <v>147.44477280000802</v>
      </c>
      <c r="BT129" s="128">
        <v>169.56977028408986</v>
      </c>
      <c r="BU129" s="128">
        <v>138.84186063772384</v>
      </c>
      <c r="BV129" s="128">
        <v>135.82302618350013</v>
      </c>
      <c r="BW129" s="128">
        <v>153.43678366604576</v>
      </c>
      <c r="BX129" s="128">
        <v>124.81901299158474</v>
      </c>
      <c r="BY129" s="639">
        <v>121.52656628090608</v>
      </c>
      <c r="BZ129" s="128"/>
      <c r="CA129" s="128"/>
      <c r="CB129" s="128"/>
      <c r="CC129" s="128"/>
      <c r="CD129" s="128"/>
      <c r="CE129" s="128"/>
      <c r="CF129" s="128"/>
      <c r="CG129" s="128"/>
      <c r="CH129" s="128"/>
      <c r="CI129" s="128"/>
      <c r="CJ129" s="128"/>
      <c r="CK129" s="128"/>
      <c r="CL129" s="128"/>
      <c r="CM129" s="128"/>
      <c r="CN129" s="128"/>
      <c r="CO129" s="128"/>
    </row>
    <row r="130" spans="25:93" x14ac:dyDescent="0.25">
      <c r="Y130" s="137"/>
      <c r="Z130" s="419"/>
      <c r="AA130">
        <v>319</v>
      </c>
      <c r="AB130" s="249">
        <f>IFERROR(AVERAGEIF(MASTER_DATA_NORMALIZED!L150:XFD150,"&gt;0"),0)</f>
        <v>0</v>
      </c>
      <c r="AC130" s="31" cm="1">
        <f t="array" ref="AC130:BY130">_xlfn._xlws.FILTER(MASTER_DATA_NORMALIZED!H150:XFD150,(MASTER_DATA_NORMALIZED!$H$22:$XFD$22=MASTER_DATA_NORMALIZED!$L$22))</f>
        <v>0</v>
      </c>
      <c r="AD130" s="128">
        <v>0</v>
      </c>
      <c r="AE130" s="128">
        <v>0</v>
      </c>
      <c r="AF130" s="128">
        <v>0</v>
      </c>
      <c r="AG130" s="128">
        <v>0</v>
      </c>
      <c r="AH130" s="128">
        <v>0</v>
      </c>
      <c r="AI130" s="128">
        <v>0</v>
      </c>
      <c r="AJ130" s="128">
        <v>0</v>
      </c>
      <c r="AK130" s="128">
        <v>0</v>
      </c>
      <c r="AL130" s="128">
        <v>0</v>
      </c>
      <c r="AM130" s="128">
        <v>0</v>
      </c>
      <c r="AN130" s="128">
        <v>0</v>
      </c>
      <c r="AO130" s="128">
        <v>0</v>
      </c>
      <c r="AP130" s="128">
        <v>0</v>
      </c>
      <c r="AQ130" s="128">
        <v>0</v>
      </c>
      <c r="AR130" s="128">
        <v>0</v>
      </c>
      <c r="AS130" s="128">
        <v>0</v>
      </c>
      <c r="AT130" s="128">
        <v>0</v>
      </c>
      <c r="AU130" s="128">
        <v>0</v>
      </c>
      <c r="AV130" s="128">
        <v>0</v>
      </c>
      <c r="AW130" s="128">
        <v>0</v>
      </c>
      <c r="AX130" s="128">
        <v>0</v>
      </c>
      <c r="AY130" s="128">
        <v>0</v>
      </c>
      <c r="AZ130" s="128">
        <v>0</v>
      </c>
      <c r="BA130" s="128" t="e">
        <v>#N/A</v>
      </c>
      <c r="BB130" s="128">
        <v>0</v>
      </c>
      <c r="BC130" s="128">
        <v>0</v>
      </c>
      <c r="BD130" s="128">
        <v>0</v>
      </c>
      <c r="BE130" s="128">
        <v>0</v>
      </c>
      <c r="BF130" s="128">
        <v>0</v>
      </c>
      <c r="BG130" s="128">
        <v>0</v>
      </c>
      <c r="BH130" s="128" t="e">
        <v>#VALUE!</v>
      </c>
      <c r="BI130" s="128">
        <v>0</v>
      </c>
      <c r="BJ130" s="128">
        <v>0</v>
      </c>
      <c r="BK130" s="128">
        <v>0</v>
      </c>
      <c r="BL130" s="128">
        <v>0</v>
      </c>
      <c r="BM130" s="128">
        <v>0</v>
      </c>
      <c r="BN130" s="128">
        <v>0</v>
      </c>
      <c r="BO130" s="128">
        <v>0</v>
      </c>
      <c r="BP130" s="128">
        <v>0</v>
      </c>
      <c r="BQ130" s="128">
        <v>0</v>
      </c>
      <c r="BR130" s="128">
        <v>0</v>
      </c>
      <c r="BS130" s="128">
        <v>0</v>
      </c>
      <c r="BT130" s="128">
        <v>0</v>
      </c>
      <c r="BU130" s="128">
        <v>0</v>
      </c>
      <c r="BV130" s="128">
        <v>0</v>
      </c>
      <c r="BW130" s="128">
        <v>0</v>
      </c>
      <c r="BX130" s="128">
        <v>0</v>
      </c>
      <c r="BY130" s="639">
        <v>0</v>
      </c>
      <c r="BZ130" s="128"/>
      <c r="CA130" s="128"/>
      <c r="CB130" s="128"/>
      <c r="CC130" s="128"/>
      <c r="CD130" s="128"/>
      <c r="CE130" s="128"/>
      <c r="CF130" s="128"/>
      <c r="CG130" s="128"/>
      <c r="CH130" s="128"/>
      <c r="CI130" s="128"/>
      <c r="CJ130" s="128"/>
      <c r="CK130" s="128"/>
      <c r="CL130" s="128"/>
      <c r="CM130" s="128"/>
      <c r="CN130" s="128"/>
      <c r="CO130" s="128"/>
    </row>
    <row r="131" spans="25:93" x14ac:dyDescent="0.25">
      <c r="Y131" s="137"/>
      <c r="Z131" s="419">
        <f>AB131/$AB$19</f>
        <v>6.7402047148827235E-2</v>
      </c>
      <c r="AA131">
        <v>32</v>
      </c>
      <c r="AB131" s="249">
        <f>IFERROR(AVERAGEIF(MASTER_DATA_NORMALIZED!L151:XFD151,"&gt;0"),0)</f>
        <v>257.91793418446383</v>
      </c>
      <c r="AC131" s="31" cm="1">
        <f t="array" ref="AC131:BY131">_xlfn._xlws.FILTER(MASTER_DATA_NORMALIZED!H151:XFD151,(MASTER_DATA_NORMALIZED!$H$22:$XFD$22=MASTER_DATA_NORMALIZED!$L$22))</f>
        <v>0</v>
      </c>
      <c r="AD131" s="128">
        <v>0</v>
      </c>
      <c r="AE131" s="128">
        <v>0</v>
      </c>
      <c r="AF131" s="128">
        <v>0</v>
      </c>
      <c r="AG131" s="128">
        <v>0</v>
      </c>
      <c r="AH131" s="128">
        <v>0</v>
      </c>
      <c r="AI131" s="128">
        <v>0</v>
      </c>
      <c r="AJ131" s="128">
        <v>0</v>
      </c>
      <c r="AK131" s="128">
        <v>0</v>
      </c>
      <c r="AL131" s="128">
        <v>0</v>
      </c>
      <c r="AM131" s="128">
        <v>0</v>
      </c>
      <c r="AN131" s="128">
        <v>0</v>
      </c>
      <c r="AO131" s="128">
        <v>0</v>
      </c>
      <c r="AP131" s="128">
        <v>0</v>
      </c>
      <c r="AQ131" s="128">
        <v>912.26487238251946</v>
      </c>
      <c r="AR131" s="128">
        <v>194.11450640862404</v>
      </c>
      <c r="AS131" s="128">
        <v>171.58983707054654</v>
      </c>
      <c r="AT131" s="128">
        <v>137.16827616827618</v>
      </c>
      <c r="AU131" s="128">
        <v>309.37527537988507</v>
      </c>
      <c r="AV131" s="128">
        <v>141.36800277949249</v>
      </c>
      <c r="AW131" s="128">
        <v>75.860625093464932</v>
      </c>
      <c r="AX131" s="128">
        <v>141.59505814956691</v>
      </c>
      <c r="AY131" s="128">
        <v>0</v>
      </c>
      <c r="AZ131" s="128">
        <v>0</v>
      </c>
      <c r="BA131" s="128" t="e">
        <v>#N/A</v>
      </c>
      <c r="BB131" s="128">
        <v>0</v>
      </c>
      <c r="BC131" s="128">
        <v>0</v>
      </c>
      <c r="BD131" s="128">
        <v>0</v>
      </c>
      <c r="BE131" s="128">
        <v>0</v>
      </c>
      <c r="BF131" s="128">
        <v>0</v>
      </c>
      <c r="BG131" s="128">
        <v>0</v>
      </c>
      <c r="BH131" s="128" t="e">
        <v>#VALUE!</v>
      </c>
      <c r="BI131" s="128">
        <v>419.07832198107195</v>
      </c>
      <c r="BJ131" s="128">
        <v>0</v>
      </c>
      <c r="BK131" s="128">
        <v>167.34125030782758</v>
      </c>
      <c r="BL131" s="128">
        <v>167.34125030782758</v>
      </c>
      <c r="BM131" s="128">
        <v>0</v>
      </c>
      <c r="BN131" s="128">
        <v>0</v>
      </c>
      <c r="BO131" s="128">
        <v>0</v>
      </c>
      <c r="BP131" s="128">
        <v>0</v>
      </c>
      <c r="BQ131" s="128">
        <v>0</v>
      </c>
      <c r="BR131" s="128">
        <v>0</v>
      </c>
      <c r="BS131" s="128">
        <v>0</v>
      </c>
      <c r="BT131" s="128">
        <v>0</v>
      </c>
      <c r="BU131" s="128">
        <v>0</v>
      </c>
      <c r="BV131" s="128">
        <v>0</v>
      </c>
      <c r="BW131" s="128">
        <v>0</v>
      </c>
      <c r="BX131" s="128">
        <v>0</v>
      </c>
      <c r="BY131" s="639">
        <v>0</v>
      </c>
      <c r="BZ131" s="128"/>
      <c r="CA131" s="128"/>
      <c r="CB131" s="128"/>
      <c r="CC131" s="128"/>
      <c r="CD131" s="128"/>
      <c r="CE131" s="128"/>
      <c r="CF131" s="128"/>
      <c r="CG131" s="128"/>
      <c r="CH131" s="128"/>
      <c r="CI131" s="128"/>
      <c r="CJ131" s="128"/>
      <c r="CK131" s="128"/>
      <c r="CL131" s="128"/>
      <c r="CM131" s="128"/>
      <c r="CN131" s="128"/>
      <c r="CO131" s="128"/>
    </row>
    <row r="132" spans="25:93" x14ac:dyDescent="0.25">
      <c r="Y132" s="137"/>
      <c r="Z132" s="419">
        <f>AB132/$AB$19</f>
        <v>7.5891072995762157E-3</v>
      </c>
      <c r="AA132">
        <v>33</v>
      </c>
      <c r="AB132" s="249">
        <f>IFERROR(AVERAGEIF(MASTER_DATA_NORMALIZED!L152:XFD152,"&gt;0"),0)</f>
        <v>29.040169546912487</v>
      </c>
      <c r="AC132" s="31" cm="1">
        <f t="array" ref="AC132:BY132">_xlfn._xlws.FILTER(MASTER_DATA_NORMALIZED!H152:XFD152,(MASTER_DATA_NORMALIZED!$H$22:$XFD$22=MASTER_DATA_NORMALIZED!$L$22))</f>
        <v>0</v>
      </c>
      <c r="AD132" s="128">
        <v>0</v>
      </c>
      <c r="AE132" s="128">
        <v>0</v>
      </c>
      <c r="AF132" s="128">
        <v>0</v>
      </c>
      <c r="AG132" s="128">
        <v>0</v>
      </c>
      <c r="AH132" s="128">
        <v>0</v>
      </c>
      <c r="AI132" s="128">
        <v>0</v>
      </c>
      <c r="AJ132" s="128">
        <v>0</v>
      </c>
      <c r="AK132" s="128">
        <v>0</v>
      </c>
      <c r="AL132" s="128">
        <v>0</v>
      </c>
      <c r="AM132" s="128">
        <v>0</v>
      </c>
      <c r="AN132" s="128">
        <v>0</v>
      </c>
      <c r="AO132" s="128">
        <v>0</v>
      </c>
      <c r="AP132" s="128">
        <v>0</v>
      </c>
      <c r="AQ132" s="128">
        <v>43.110307992660928</v>
      </c>
      <c r="AR132" s="128">
        <v>27.440474558121615</v>
      </c>
      <c r="AS132" s="128">
        <v>23.433349716945266</v>
      </c>
      <c r="AT132" s="128">
        <v>18.787238904885964</v>
      </c>
      <c r="AU132" s="128">
        <v>17.405325787327989</v>
      </c>
      <c r="AV132" s="128">
        <v>0</v>
      </c>
      <c r="AW132" s="128">
        <v>0</v>
      </c>
      <c r="AX132" s="128">
        <v>0</v>
      </c>
      <c r="AY132" s="128">
        <v>0</v>
      </c>
      <c r="AZ132" s="128">
        <v>0</v>
      </c>
      <c r="BA132" s="128" t="e">
        <v>#N/A</v>
      </c>
      <c r="BB132" s="128">
        <v>81.493574814022224</v>
      </c>
      <c r="BC132" s="128">
        <v>59.366706150440443</v>
      </c>
      <c r="BD132" s="128">
        <v>41.978600495685555</v>
      </c>
      <c r="BE132" s="128">
        <v>29.683353075220221</v>
      </c>
      <c r="BF132" s="128">
        <v>20.989300247842777</v>
      </c>
      <c r="BG132" s="128">
        <v>18.773400861731858</v>
      </c>
      <c r="BH132" s="128" t="e">
        <v>#VALUE!</v>
      </c>
      <c r="BI132" s="128">
        <v>0</v>
      </c>
      <c r="BJ132" s="128">
        <v>0</v>
      </c>
      <c r="BK132" s="128">
        <v>23.655745294635004</v>
      </c>
      <c r="BL132" s="128">
        <v>23.655745294635004</v>
      </c>
      <c r="BM132" s="128">
        <v>5.0718815921430291</v>
      </c>
      <c r="BN132" s="128">
        <v>4.8396998305495034</v>
      </c>
      <c r="BO132" s="128">
        <v>4.6604039146522798</v>
      </c>
      <c r="BP132" s="128">
        <v>9.4188401286440513</v>
      </c>
      <c r="BQ132" s="128">
        <v>38.300125983110924</v>
      </c>
      <c r="BR132" s="128">
        <v>33.338542861713194</v>
      </c>
      <c r="BS132" s="128">
        <v>32.247727362462008</v>
      </c>
      <c r="BT132" s="128">
        <v>35.301742125254108</v>
      </c>
      <c r="BU132" s="128">
        <v>30.916104358293868</v>
      </c>
      <c r="BV132" s="128">
        <v>29.998639765298307</v>
      </c>
      <c r="BW132" s="128">
        <v>36.775027568614853</v>
      </c>
      <c r="BX132" s="128">
        <v>32.672727034488211</v>
      </c>
      <c r="BY132" s="639">
        <v>31.72982250034558</v>
      </c>
      <c r="BZ132" s="128"/>
      <c r="CA132" s="128"/>
      <c r="CB132" s="128"/>
      <c r="CC132" s="128"/>
      <c r="CD132" s="128"/>
      <c r="CE132" s="128"/>
      <c r="CF132" s="128"/>
      <c r="CG132" s="128"/>
      <c r="CH132" s="128"/>
      <c r="CI132" s="128"/>
      <c r="CJ132" s="128"/>
      <c r="CK132" s="128"/>
      <c r="CL132" s="128"/>
      <c r="CM132" s="128"/>
      <c r="CN132" s="128"/>
      <c r="CO132" s="128"/>
    </row>
    <row r="133" spans="25:93" x14ac:dyDescent="0.25">
      <c r="Y133" s="137"/>
      <c r="Z133" s="419"/>
      <c r="AA133">
        <v>331</v>
      </c>
      <c r="AB133" s="249">
        <f>IFERROR(AVERAGEIF(MASTER_DATA_NORMALIZED!L153:XFD153,"&gt;0"),0)</f>
        <v>0</v>
      </c>
      <c r="AC133" s="31" cm="1">
        <f t="array" ref="AC133:BY133">_xlfn._xlws.FILTER(MASTER_DATA_NORMALIZED!H153:XFD153,(MASTER_DATA_NORMALIZED!$H$22:$XFD$22=MASTER_DATA_NORMALIZED!$L$22))</f>
        <v>0</v>
      </c>
      <c r="AD133" s="128">
        <v>0</v>
      </c>
      <c r="AE133" s="128">
        <v>0</v>
      </c>
      <c r="AF133" s="128">
        <v>0</v>
      </c>
      <c r="AG133" s="128">
        <v>0</v>
      </c>
      <c r="AH133" s="128">
        <v>0</v>
      </c>
      <c r="AI133" s="128">
        <v>0</v>
      </c>
      <c r="AJ133" s="128">
        <v>0</v>
      </c>
      <c r="AK133" s="128">
        <v>0</v>
      </c>
      <c r="AL133" s="128">
        <v>0</v>
      </c>
      <c r="AM133" s="128">
        <v>0</v>
      </c>
      <c r="AN133" s="128">
        <v>0</v>
      </c>
      <c r="AO133" s="128">
        <v>0</v>
      </c>
      <c r="AP133" s="128">
        <v>0</v>
      </c>
      <c r="AQ133" s="128">
        <v>0</v>
      </c>
      <c r="AR133" s="128">
        <v>0</v>
      </c>
      <c r="AS133" s="128">
        <v>0</v>
      </c>
      <c r="AT133" s="128">
        <v>0</v>
      </c>
      <c r="AU133" s="128">
        <v>0</v>
      </c>
      <c r="AV133" s="128">
        <v>0</v>
      </c>
      <c r="AW133" s="128">
        <v>0</v>
      </c>
      <c r="AX133" s="128">
        <v>0</v>
      </c>
      <c r="AY133" s="128">
        <v>0</v>
      </c>
      <c r="AZ133" s="128">
        <v>0</v>
      </c>
      <c r="BA133" s="128" t="e">
        <v>#N/A</v>
      </c>
      <c r="BB133" s="128">
        <v>0</v>
      </c>
      <c r="BC133" s="128">
        <v>0</v>
      </c>
      <c r="BD133" s="128">
        <v>0</v>
      </c>
      <c r="BE133" s="128">
        <v>0</v>
      </c>
      <c r="BF133" s="128">
        <v>0</v>
      </c>
      <c r="BG133" s="128">
        <v>0</v>
      </c>
      <c r="BH133" s="128" t="e">
        <v>#VALUE!</v>
      </c>
      <c r="BI133" s="128">
        <v>0</v>
      </c>
      <c r="BJ133" s="128">
        <v>0</v>
      </c>
      <c r="BK133" s="128">
        <v>0</v>
      </c>
      <c r="BL133" s="128">
        <v>0</v>
      </c>
      <c r="BM133" s="128">
        <v>0</v>
      </c>
      <c r="BN133" s="128">
        <v>0</v>
      </c>
      <c r="BO133" s="128">
        <v>0</v>
      </c>
      <c r="BP133" s="128">
        <v>0</v>
      </c>
      <c r="BQ133" s="128">
        <v>0</v>
      </c>
      <c r="BR133" s="128">
        <v>0</v>
      </c>
      <c r="BS133" s="128">
        <v>0</v>
      </c>
      <c r="BT133" s="128">
        <v>0</v>
      </c>
      <c r="BU133" s="128">
        <v>0</v>
      </c>
      <c r="BV133" s="128">
        <v>0</v>
      </c>
      <c r="BW133" s="128">
        <v>0</v>
      </c>
      <c r="BX133" s="128">
        <v>0</v>
      </c>
      <c r="BY133" s="639">
        <v>0</v>
      </c>
      <c r="BZ133" s="128"/>
      <c r="CA133" s="128"/>
      <c r="CB133" s="128"/>
      <c r="CC133" s="128"/>
      <c r="CD133" s="128"/>
      <c r="CE133" s="128"/>
      <c r="CF133" s="128"/>
      <c r="CG133" s="128"/>
      <c r="CH133" s="128"/>
      <c r="CI133" s="128"/>
      <c r="CJ133" s="128"/>
      <c r="CK133" s="128"/>
      <c r="CL133" s="128"/>
      <c r="CM133" s="128"/>
      <c r="CN133" s="128"/>
      <c r="CO133" s="128"/>
    </row>
    <row r="134" spans="25:93" x14ac:dyDescent="0.25">
      <c r="Y134" s="137"/>
      <c r="Z134" s="419"/>
      <c r="AA134">
        <v>332</v>
      </c>
      <c r="AB134" s="249">
        <f>IFERROR(AVERAGEIF(MASTER_DATA_NORMALIZED!L154:XFD154,"&gt;0"),0)</f>
        <v>0</v>
      </c>
      <c r="AC134" s="31" cm="1">
        <f t="array" ref="AC134:BY134">_xlfn._xlws.FILTER(MASTER_DATA_NORMALIZED!H154:XFD154,(MASTER_DATA_NORMALIZED!$H$22:$XFD$22=MASTER_DATA_NORMALIZED!$L$22))</f>
        <v>0</v>
      </c>
      <c r="AD134" s="128">
        <v>0</v>
      </c>
      <c r="AE134" s="128">
        <v>0</v>
      </c>
      <c r="AF134" s="128">
        <v>0</v>
      </c>
      <c r="AG134" s="128">
        <v>0</v>
      </c>
      <c r="AH134" s="128">
        <v>0</v>
      </c>
      <c r="AI134" s="128">
        <v>0</v>
      </c>
      <c r="AJ134" s="128">
        <v>0</v>
      </c>
      <c r="AK134" s="128">
        <v>0</v>
      </c>
      <c r="AL134" s="128">
        <v>0</v>
      </c>
      <c r="AM134" s="128">
        <v>0</v>
      </c>
      <c r="AN134" s="128">
        <v>0</v>
      </c>
      <c r="AO134" s="128">
        <v>0</v>
      </c>
      <c r="AP134" s="128">
        <v>0</v>
      </c>
      <c r="AQ134" s="128">
        <v>0</v>
      </c>
      <c r="AR134" s="128">
        <v>0</v>
      </c>
      <c r="AS134" s="128">
        <v>0</v>
      </c>
      <c r="AT134" s="128">
        <v>0</v>
      </c>
      <c r="AU134" s="128">
        <v>0</v>
      </c>
      <c r="AV134" s="128">
        <v>0</v>
      </c>
      <c r="AW134" s="128">
        <v>0</v>
      </c>
      <c r="AX134" s="128">
        <v>0</v>
      </c>
      <c r="AY134" s="128">
        <v>0</v>
      </c>
      <c r="AZ134" s="128">
        <v>0</v>
      </c>
      <c r="BA134" s="128" t="e">
        <v>#N/A</v>
      </c>
      <c r="BB134" s="128">
        <v>0</v>
      </c>
      <c r="BC134" s="128">
        <v>0</v>
      </c>
      <c r="BD134" s="128">
        <v>0</v>
      </c>
      <c r="BE134" s="128">
        <v>0</v>
      </c>
      <c r="BF134" s="128">
        <v>0</v>
      </c>
      <c r="BG134" s="128">
        <v>0</v>
      </c>
      <c r="BH134" s="128" t="e">
        <v>#VALUE!</v>
      </c>
      <c r="BI134" s="128">
        <v>0</v>
      </c>
      <c r="BJ134" s="128">
        <v>0</v>
      </c>
      <c r="BK134" s="128">
        <v>0</v>
      </c>
      <c r="BL134" s="128">
        <v>0</v>
      </c>
      <c r="BM134" s="128">
        <v>0</v>
      </c>
      <c r="BN134" s="128">
        <v>0</v>
      </c>
      <c r="BO134" s="128">
        <v>0</v>
      </c>
      <c r="BP134" s="128">
        <v>0</v>
      </c>
      <c r="BQ134" s="128">
        <v>0</v>
      </c>
      <c r="BR134" s="128">
        <v>0</v>
      </c>
      <c r="BS134" s="128">
        <v>0</v>
      </c>
      <c r="BT134" s="128">
        <v>0</v>
      </c>
      <c r="BU134" s="128">
        <v>0</v>
      </c>
      <c r="BV134" s="128">
        <v>0</v>
      </c>
      <c r="BW134" s="128">
        <v>0</v>
      </c>
      <c r="BX134" s="128">
        <v>0</v>
      </c>
      <c r="BY134" s="639">
        <v>0</v>
      </c>
      <c r="BZ134" s="128"/>
      <c r="CA134" s="128"/>
      <c r="CB134" s="128"/>
      <c r="CC134" s="128"/>
      <c r="CD134" s="128"/>
      <c r="CE134" s="128"/>
      <c r="CF134" s="128"/>
      <c r="CG134" s="128"/>
      <c r="CH134" s="128"/>
      <c r="CI134" s="128"/>
      <c r="CJ134" s="128"/>
      <c r="CK134" s="128"/>
      <c r="CL134" s="128"/>
      <c r="CM134" s="128"/>
      <c r="CN134" s="128"/>
      <c r="CO134" s="128"/>
    </row>
    <row r="135" spans="25:93" x14ac:dyDescent="0.25">
      <c r="Y135" s="137"/>
      <c r="Z135" s="419">
        <f>AB135/$AB$19</f>
        <v>7.8870457571807613E-3</v>
      </c>
      <c r="AA135">
        <v>34</v>
      </c>
      <c r="AB135" s="249">
        <f>IFERROR(AVERAGEIF(MASTER_DATA_NORMALIZED!L155:XFD155,"&gt;0"),0)</f>
        <v>30.180248739608146</v>
      </c>
      <c r="AC135" s="31" cm="1">
        <f t="array" ref="AC135:BY135">_xlfn._xlws.FILTER(MASTER_DATA_NORMALIZED!H155:XFD155,(MASTER_DATA_NORMALIZED!$H$22:$XFD$22=MASTER_DATA_NORMALIZED!$L$22))</f>
        <v>0</v>
      </c>
      <c r="AD135" s="128">
        <v>0</v>
      </c>
      <c r="AE135" s="128">
        <v>0</v>
      </c>
      <c r="AF135" s="128">
        <v>0</v>
      </c>
      <c r="AG135" s="128">
        <v>0</v>
      </c>
      <c r="AH135" s="128">
        <v>0</v>
      </c>
      <c r="AI135" s="128">
        <v>0</v>
      </c>
      <c r="AJ135" s="128">
        <v>0</v>
      </c>
      <c r="AK135" s="128">
        <v>0</v>
      </c>
      <c r="AL135" s="128">
        <v>0</v>
      </c>
      <c r="AM135" s="128">
        <v>0</v>
      </c>
      <c r="AN135" s="128">
        <v>0</v>
      </c>
      <c r="AO135" s="128">
        <v>0</v>
      </c>
      <c r="AP135" s="128">
        <v>0</v>
      </c>
      <c r="AQ135" s="128">
        <v>0</v>
      </c>
      <c r="AR135" s="128">
        <v>0</v>
      </c>
      <c r="AS135" s="128">
        <v>0</v>
      </c>
      <c r="AT135" s="128">
        <v>0</v>
      </c>
      <c r="AU135" s="128">
        <v>0</v>
      </c>
      <c r="AV135" s="128">
        <v>0</v>
      </c>
      <c r="AW135" s="128">
        <v>0</v>
      </c>
      <c r="AX135" s="128">
        <v>0</v>
      </c>
      <c r="AY135" s="128">
        <v>0</v>
      </c>
      <c r="AZ135" s="128">
        <v>0</v>
      </c>
      <c r="BA135" s="128" t="e">
        <v>#N/A</v>
      </c>
      <c r="BB135" s="128">
        <v>9.4218725481587811</v>
      </c>
      <c r="BC135" s="128">
        <v>4.9987426702450124</v>
      </c>
      <c r="BD135" s="128">
        <v>13.888406434937091</v>
      </c>
      <c r="BE135" s="128">
        <v>27.776812869874181</v>
      </c>
      <c r="BF135" s="128">
        <v>55.553625739748362</v>
      </c>
      <c r="BG135" s="128">
        <v>69.442032174685451</v>
      </c>
      <c r="BH135" s="128" t="e">
        <v>#VALUE!</v>
      </c>
      <c r="BI135" s="128">
        <v>0</v>
      </c>
      <c r="BJ135" s="128">
        <v>0</v>
      </c>
      <c r="BK135" s="128">
        <v>0</v>
      </c>
      <c r="BL135" s="128">
        <v>0</v>
      </c>
      <c r="BM135" s="128">
        <v>0</v>
      </c>
      <c r="BN135" s="128">
        <v>0</v>
      </c>
      <c r="BO135" s="128">
        <v>0</v>
      </c>
      <c r="BP135" s="128">
        <v>0</v>
      </c>
      <c r="BQ135" s="128">
        <v>0</v>
      </c>
      <c r="BR135" s="128">
        <v>0</v>
      </c>
      <c r="BS135" s="128">
        <v>0</v>
      </c>
      <c r="BT135" s="128">
        <v>0</v>
      </c>
      <c r="BU135" s="128">
        <v>0</v>
      </c>
      <c r="BV135" s="128">
        <v>0</v>
      </c>
      <c r="BW135" s="128">
        <v>0</v>
      </c>
      <c r="BX135" s="128">
        <v>0</v>
      </c>
      <c r="BY135" s="639">
        <v>0</v>
      </c>
      <c r="BZ135" s="128"/>
      <c r="CA135" s="128"/>
      <c r="CB135" s="128"/>
      <c r="CC135" s="128"/>
      <c r="CD135" s="128"/>
      <c r="CE135" s="128"/>
      <c r="CF135" s="128"/>
      <c r="CG135" s="128"/>
      <c r="CH135" s="128"/>
      <c r="CI135" s="128"/>
      <c r="CJ135" s="128"/>
      <c r="CK135" s="128"/>
      <c r="CL135" s="128"/>
      <c r="CM135" s="128"/>
      <c r="CN135" s="128"/>
      <c r="CO135" s="128"/>
    </row>
    <row r="136" spans="25:93" x14ac:dyDescent="0.25">
      <c r="Z136" s="419"/>
      <c r="AA136">
        <v>341</v>
      </c>
      <c r="AB136" s="249">
        <f>IFERROR(AVERAGEIF(MASTER_DATA_NORMALIZED!L156:XFD156,"&gt;0"),0)</f>
        <v>0</v>
      </c>
      <c r="AC136" s="31" cm="1">
        <f t="array" ref="AC136:BY136">_xlfn._xlws.FILTER(MASTER_DATA_NORMALIZED!H156:XFD156,(MASTER_DATA_NORMALIZED!$H$22:$XFD$22=MASTER_DATA_NORMALIZED!$L$22))</f>
        <v>0</v>
      </c>
      <c r="AD136" s="128">
        <v>0</v>
      </c>
      <c r="AE136" s="128">
        <v>0</v>
      </c>
      <c r="AF136" s="128">
        <v>0</v>
      </c>
      <c r="AG136" s="128">
        <v>0</v>
      </c>
      <c r="AH136" s="128">
        <v>0</v>
      </c>
      <c r="AI136" s="128">
        <v>0</v>
      </c>
      <c r="AJ136" s="128">
        <v>0</v>
      </c>
      <c r="AK136" s="128">
        <v>0</v>
      </c>
      <c r="AL136" s="128">
        <v>0</v>
      </c>
      <c r="AM136" s="128">
        <v>0</v>
      </c>
      <c r="AN136" s="128">
        <v>0</v>
      </c>
      <c r="AO136" s="128">
        <v>0</v>
      </c>
      <c r="AP136" s="128">
        <v>0</v>
      </c>
      <c r="AQ136" s="128">
        <v>0</v>
      </c>
      <c r="AR136" s="128">
        <v>0</v>
      </c>
      <c r="AS136" s="128">
        <v>0</v>
      </c>
      <c r="AT136" s="128">
        <v>0</v>
      </c>
      <c r="AU136" s="128">
        <v>0</v>
      </c>
      <c r="AV136" s="128">
        <v>0</v>
      </c>
      <c r="AW136" s="128">
        <v>0</v>
      </c>
      <c r="AX136" s="128">
        <v>0</v>
      </c>
      <c r="AY136" s="128">
        <v>0</v>
      </c>
      <c r="AZ136" s="128">
        <v>0</v>
      </c>
      <c r="BA136" s="128" t="e">
        <v>#N/A</v>
      </c>
      <c r="BB136" s="128">
        <v>0</v>
      </c>
      <c r="BC136" s="128">
        <v>0</v>
      </c>
      <c r="BD136" s="128">
        <v>0</v>
      </c>
      <c r="BE136" s="128">
        <v>0</v>
      </c>
      <c r="BF136" s="128">
        <v>0</v>
      </c>
      <c r="BG136" s="128">
        <v>0</v>
      </c>
      <c r="BH136" s="128" t="e">
        <v>#VALUE!</v>
      </c>
      <c r="BI136" s="128">
        <v>0</v>
      </c>
      <c r="BJ136" s="128">
        <v>0</v>
      </c>
      <c r="BK136" s="128">
        <v>0</v>
      </c>
      <c r="BL136" s="128">
        <v>0</v>
      </c>
      <c r="BM136" s="128">
        <v>0</v>
      </c>
      <c r="BN136" s="128">
        <v>0</v>
      </c>
      <c r="BO136" s="128">
        <v>0</v>
      </c>
      <c r="BP136" s="128">
        <v>0</v>
      </c>
      <c r="BQ136" s="128">
        <v>0</v>
      </c>
      <c r="BR136" s="128">
        <v>0</v>
      </c>
      <c r="BS136" s="128">
        <v>0</v>
      </c>
      <c r="BT136" s="128">
        <v>0</v>
      </c>
      <c r="BU136" s="128">
        <v>0</v>
      </c>
      <c r="BV136" s="128">
        <v>0</v>
      </c>
      <c r="BW136" s="128">
        <v>0</v>
      </c>
      <c r="BX136" s="128">
        <v>0</v>
      </c>
      <c r="BY136" s="639">
        <v>0</v>
      </c>
      <c r="BZ136" s="128"/>
      <c r="CA136" s="128"/>
      <c r="CB136" s="128"/>
      <c r="CC136" s="128"/>
      <c r="CD136" s="128"/>
      <c r="CE136" s="128"/>
      <c r="CF136" s="128"/>
      <c r="CG136" s="128"/>
      <c r="CH136" s="128"/>
      <c r="CI136" s="128"/>
      <c r="CJ136" s="128"/>
      <c r="CK136" s="128"/>
      <c r="CL136" s="128"/>
      <c r="CM136" s="128"/>
      <c r="CN136" s="128"/>
      <c r="CO136" s="128"/>
    </row>
    <row r="137" spans="25:93" x14ac:dyDescent="0.25">
      <c r="Z137" s="419"/>
      <c r="AA137">
        <v>342</v>
      </c>
      <c r="AB137" s="249">
        <f>IFERROR(AVERAGEIF(MASTER_DATA_NORMALIZED!L157:XFD157,"&gt;0"),0)</f>
        <v>0</v>
      </c>
      <c r="AC137" s="31" cm="1">
        <f t="array" ref="AC137:BY137">_xlfn._xlws.FILTER(MASTER_DATA_NORMALIZED!H157:XFD157,(MASTER_DATA_NORMALIZED!$H$22:$XFD$22=MASTER_DATA_NORMALIZED!$L$22))</f>
        <v>0</v>
      </c>
      <c r="AD137" s="128">
        <v>0</v>
      </c>
      <c r="AE137" s="128">
        <v>0</v>
      </c>
      <c r="AF137" s="128">
        <v>0</v>
      </c>
      <c r="AG137" s="128">
        <v>0</v>
      </c>
      <c r="AH137" s="128">
        <v>0</v>
      </c>
      <c r="AI137" s="128">
        <v>0</v>
      </c>
      <c r="AJ137" s="128">
        <v>0</v>
      </c>
      <c r="AK137" s="128">
        <v>0</v>
      </c>
      <c r="AL137" s="128">
        <v>0</v>
      </c>
      <c r="AM137" s="128">
        <v>0</v>
      </c>
      <c r="AN137" s="128">
        <v>0</v>
      </c>
      <c r="AO137" s="128">
        <v>0</v>
      </c>
      <c r="AP137" s="128">
        <v>0</v>
      </c>
      <c r="AQ137" s="128">
        <v>0</v>
      </c>
      <c r="AR137" s="128">
        <v>0</v>
      </c>
      <c r="AS137" s="128">
        <v>0</v>
      </c>
      <c r="AT137" s="128">
        <v>0</v>
      </c>
      <c r="AU137" s="128">
        <v>0</v>
      </c>
      <c r="AV137" s="128">
        <v>0</v>
      </c>
      <c r="AW137" s="128">
        <v>0</v>
      </c>
      <c r="AX137" s="128">
        <v>0</v>
      </c>
      <c r="AY137" s="128">
        <v>0</v>
      </c>
      <c r="AZ137" s="128">
        <v>0</v>
      </c>
      <c r="BA137" s="128" t="e">
        <v>#N/A</v>
      </c>
      <c r="BB137" s="128">
        <v>0</v>
      </c>
      <c r="BC137" s="128">
        <v>0</v>
      </c>
      <c r="BD137" s="128">
        <v>0</v>
      </c>
      <c r="BE137" s="128">
        <v>0</v>
      </c>
      <c r="BF137" s="128">
        <v>0</v>
      </c>
      <c r="BG137" s="128">
        <v>0</v>
      </c>
      <c r="BH137" s="128" t="e">
        <v>#VALUE!</v>
      </c>
      <c r="BI137" s="128">
        <v>0</v>
      </c>
      <c r="BJ137" s="128">
        <v>0</v>
      </c>
      <c r="BK137" s="128">
        <v>0</v>
      </c>
      <c r="BL137" s="128">
        <v>0</v>
      </c>
      <c r="BM137" s="128">
        <v>0</v>
      </c>
      <c r="BN137" s="128">
        <v>0</v>
      </c>
      <c r="BO137" s="128">
        <v>0</v>
      </c>
      <c r="BP137" s="128">
        <v>0</v>
      </c>
      <c r="BQ137" s="128">
        <v>0</v>
      </c>
      <c r="BR137" s="128">
        <v>0</v>
      </c>
      <c r="BS137" s="128">
        <v>0</v>
      </c>
      <c r="BT137" s="128">
        <v>0</v>
      </c>
      <c r="BU137" s="128">
        <v>0</v>
      </c>
      <c r="BV137" s="128">
        <v>0</v>
      </c>
      <c r="BW137" s="128">
        <v>0</v>
      </c>
      <c r="BX137" s="128">
        <v>0</v>
      </c>
      <c r="BY137" s="639">
        <v>0</v>
      </c>
      <c r="BZ137" s="128"/>
      <c r="CA137" s="128"/>
      <c r="CB137" s="128"/>
      <c r="CC137" s="128"/>
      <c r="CD137" s="128"/>
      <c r="CE137" s="128"/>
      <c r="CF137" s="128"/>
      <c r="CG137" s="128"/>
      <c r="CH137" s="128"/>
      <c r="CI137" s="128"/>
      <c r="CJ137" s="128"/>
      <c r="CK137" s="128"/>
      <c r="CL137" s="128"/>
      <c r="CM137" s="128"/>
      <c r="CN137" s="128"/>
      <c r="CO137" s="128"/>
    </row>
    <row r="138" spans="25:93" x14ac:dyDescent="0.25">
      <c r="Z138" s="419"/>
      <c r="AA138">
        <v>343</v>
      </c>
      <c r="AB138" s="249">
        <f>IFERROR(AVERAGEIF(MASTER_DATA_NORMALIZED!L158:XFD158,"&gt;0"),0)</f>
        <v>0</v>
      </c>
      <c r="AC138" s="31" cm="1">
        <f t="array" ref="AC138:BY138">_xlfn._xlws.FILTER(MASTER_DATA_NORMALIZED!H158:XFD158,(MASTER_DATA_NORMALIZED!$H$22:$XFD$22=MASTER_DATA_NORMALIZED!$L$22))</f>
        <v>0</v>
      </c>
      <c r="AD138" s="128">
        <v>0</v>
      </c>
      <c r="AE138" s="128">
        <v>0</v>
      </c>
      <c r="AF138" s="128">
        <v>0</v>
      </c>
      <c r="AG138" s="128">
        <v>0</v>
      </c>
      <c r="AH138" s="128">
        <v>0</v>
      </c>
      <c r="AI138" s="128">
        <v>0</v>
      </c>
      <c r="AJ138" s="128">
        <v>0</v>
      </c>
      <c r="AK138" s="128">
        <v>0</v>
      </c>
      <c r="AL138" s="128">
        <v>0</v>
      </c>
      <c r="AM138" s="128">
        <v>0</v>
      </c>
      <c r="AN138" s="128">
        <v>0</v>
      </c>
      <c r="AO138" s="128">
        <v>0</v>
      </c>
      <c r="AP138" s="128">
        <v>0</v>
      </c>
      <c r="AQ138" s="128">
        <v>0</v>
      </c>
      <c r="AR138" s="128">
        <v>0</v>
      </c>
      <c r="AS138" s="128">
        <v>0</v>
      </c>
      <c r="AT138" s="128">
        <v>0</v>
      </c>
      <c r="AU138" s="128">
        <v>0</v>
      </c>
      <c r="AV138" s="128">
        <v>0</v>
      </c>
      <c r="AW138" s="128">
        <v>0</v>
      </c>
      <c r="AX138" s="128">
        <v>0</v>
      </c>
      <c r="AY138" s="128">
        <v>0</v>
      </c>
      <c r="AZ138" s="128">
        <v>0</v>
      </c>
      <c r="BA138" s="128" t="e">
        <v>#N/A</v>
      </c>
      <c r="BB138" s="128">
        <v>0</v>
      </c>
      <c r="BC138" s="128">
        <v>0</v>
      </c>
      <c r="BD138" s="128">
        <v>0</v>
      </c>
      <c r="BE138" s="128">
        <v>0</v>
      </c>
      <c r="BF138" s="128">
        <v>0</v>
      </c>
      <c r="BG138" s="128">
        <v>0</v>
      </c>
      <c r="BH138" s="128" t="e">
        <v>#VALUE!</v>
      </c>
      <c r="BI138" s="128">
        <v>0</v>
      </c>
      <c r="BJ138" s="128">
        <v>0</v>
      </c>
      <c r="BK138" s="128">
        <v>0</v>
      </c>
      <c r="BL138" s="128">
        <v>0</v>
      </c>
      <c r="BM138" s="128">
        <v>0</v>
      </c>
      <c r="BN138" s="128">
        <v>0</v>
      </c>
      <c r="BO138" s="128">
        <v>0</v>
      </c>
      <c r="BP138" s="128">
        <v>0</v>
      </c>
      <c r="BQ138" s="128">
        <v>0</v>
      </c>
      <c r="BR138" s="128">
        <v>0</v>
      </c>
      <c r="BS138" s="128">
        <v>0</v>
      </c>
      <c r="BT138" s="128">
        <v>0</v>
      </c>
      <c r="BU138" s="128">
        <v>0</v>
      </c>
      <c r="BV138" s="128">
        <v>0</v>
      </c>
      <c r="BW138" s="128">
        <v>0</v>
      </c>
      <c r="BX138" s="128">
        <v>0</v>
      </c>
      <c r="BY138" s="639">
        <v>0</v>
      </c>
      <c r="BZ138" s="128"/>
      <c r="CA138" s="128"/>
      <c r="CB138" s="128"/>
      <c r="CC138" s="128"/>
      <c r="CD138" s="128"/>
      <c r="CE138" s="128"/>
      <c r="CF138" s="128"/>
      <c r="CG138" s="128"/>
      <c r="CH138" s="128"/>
      <c r="CI138" s="128"/>
      <c r="CJ138" s="128"/>
      <c r="CK138" s="128"/>
      <c r="CL138" s="128"/>
      <c r="CM138" s="128"/>
      <c r="CN138" s="128"/>
      <c r="CO138" s="128"/>
    </row>
    <row r="139" spans="25:93" x14ac:dyDescent="0.25">
      <c r="Z139" s="419"/>
      <c r="AA139">
        <v>344</v>
      </c>
      <c r="AB139" s="249">
        <f>IFERROR(AVERAGEIF(MASTER_DATA_NORMALIZED!L159:XFD159,"&gt;0"),0)</f>
        <v>0</v>
      </c>
      <c r="AC139" s="31" cm="1">
        <f t="array" ref="AC139:BY139">_xlfn._xlws.FILTER(MASTER_DATA_NORMALIZED!H159:XFD159,(MASTER_DATA_NORMALIZED!$H$22:$XFD$22=MASTER_DATA_NORMALIZED!$L$22))</f>
        <v>0</v>
      </c>
      <c r="AD139" s="128">
        <v>0</v>
      </c>
      <c r="AE139" s="128">
        <v>0</v>
      </c>
      <c r="AF139" s="128">
        <v>0</v>
      </c>
      <c r="AG139" s="128">
        <v>0</v>
      </c>
      <c r="AH139" s="128">
        <v>0</v>
      </c>
      <c r="AI139" s="128">
        <v>0</v>
      </c>
      <c r="AJ139" s="128">
        <v>0</v>
      </c>
      <c r="AK139" s="128">
        <v>0</v>
      </c>
      <c r="AL139" s="128">
        <v>0</v>
      </c>
      <c r="AM139" s="128">
        <v>0</v>
      </c>
      <c r="AN139" s="128">
        <v>0</v>
      </c>
      <c r="AO139" s="128">
        <v>0</v>
      </c>
      <c r="AP139" s="128">
        <v>0</v>
      </c>
      <c r="AQ139" s="128">
        <v>0</v>
      </c>
      <c r="AR139" s="128">
        <v>0</v>
      </c>
      <c r="AS139" s="128">
        <v>0</v>
      </c>
      <c r="AT139" s="128">
        <v>0</v>
      </c>
      <c r="AU139" s="128">
        <v>0</v>
      </c>
      <c r="AV139" s="128">
        <v>0</v>
      </c>
      <c r="AW139" s="128">
        <v>0</v>
      </c>
      <c r="AX139" s="128">
        <v>0</v>
      </c>
      <c r="AY139" s="128">
        <v>0</v>
      </c>
      <c r="AZ139" s="128">
        <v>0</v>
      </c>
      <c r="BA139" s="128" t="e">
        <v>#N/A</v>
      </c>
      <c r="BB139" s="128">
        <v>0</v>
      </c>
      <c r="BC139" s="128">
        <v>0</v>
      </c>
      <c r="BD139" s="128">
        <v>0</v>
      </c>
      <c r="BE139" s="128">
        <v>0</v>
      </c>
      <c r="BF139" s="128">
        <v>0</v>
      </c>
      <c r="BG139" s="128">
        <v>0</v>
      </c>
      <c r="BH139" s="128" t="e">
        <v>#VALUE!</v>
      </c>
      <c r="BI139" s="128">
        <v>0</v>
      </c>
      <c r="BJ139" s="128">
        <v>0</v>
      </c>
      <c r="BK139" s="128">
        <v>0</v>
      </c>
      <c r="BL139" s="128">
        <v>0</v>
      </c>
      <c r="BM139" s="128">
        <v>0</v>
      </c>
      <c r="BN139" s="128">
        <v>0</v>
      </c>
      <c r="BO139" s="128">
        <v>0</v>
      </c>
      <c r="BP139" s="128">
        <v>0</v>
      </c>
      <c r="BQ139" s="128">
        <v>0</v>
      </c>
      <c r="BR139" s="128">
        <v>0</v>
      </c>
      <c r="BS139" s="128">
        <v>0</v>
      </c>
      <c r="BT139" s="128">
        <v>0</v>
      </c>
      <c r="BU139" s="128">
        <v>0</v>
      </c>
      <c r="BV139" s="128">
        <v>0</v>
      </c>
      <c r="BW139" s="128">
        <v>0</v>
      </c>
      <c r="BX139" s="128">
        <v>0</v>
      </c>
      <c r="BY139" s="639">
        <v>0</v>
      </c>
      <c r="BZ139" s="128"/>
      <c r="CA139" s="128"/>
      <c r="CB139" s="128"/>
      <c r="CC139" s="128"/>
      <c r="CD139" s="128"/>
      <c r="CE139" s="128"/>
      <c r="CF139" s="128"/>
      <c r="CG139" s="128"/>
      <c r="CH139" s="128"/>
      <c r="CI139" s="128"/>
      <c r="CJ139" s="128"/>
      <c r="CK139" s="128"/>
      <c r="CL139" s="128"/>
      <c r="CM139" s="128"/>
      <c r="CN139" s="128"/>
      <c r="CO139" s="128"/>
    </row>
    <row r="140" spans="25:93" x14ac:dyDescent="0.25">
      <c r="Z140" s="419"/>
      <c r="AA140">
        <v>345</v>
      </c>
      <c r="AB140" s="249">
        <f>IFERROR(AVERAGEIF(MASTER_DATA_NORMALIZED!L160:XFD160,"&gt;0"),0)</f>
        <v>0</v>
      </c>
      <c r="AC140" s="31" cm="1">
        <f t="array" ref="AC140:BY140">_xlfn._xlws.FILTER(MASTER_DATA_NORMALIZED!H160:XFD160,(MASTER_DATA_NORMALIZED!$H$22:$XFD$22=MASTER_DATA_NORMALIZED!$L$22))</f>
        <v>0</v>
      </c>
      <c r="AD140" s="128">
        <v>0</v>
      </c>
      <c r="AE140" s="128">
        <v>0</v>
      </c>
      <c r="AF140" s="128">
        <v>0</v>
      </c>
      <c r="AG140" s="128">
        <v>0</v>
      </c>
      <c r="AH140" s="128">
        <v>0</v>
      </c>
      <c r="AI140" s="128">
        <v>0</v>
      </c>
      <c r="AJ140" s="128">
        <v>0</v>
      </c>
      <c r="AK140" s="128">
        <v>0</v>
      </c>
      <c r="AL140" s="128">
        <v>0</v>
      </c>
      <c r="AM140" s="128">
        <v>0</v>
      </c>
      <c r="AN140" s="128">
        <v>0</v>
      </c>
      <c r="AO140" s="128">
        <v>0</v>
      </c>
      <c r="AP140" s="128">
        <v>0</v>
      </c>
      <c r="AQ140" s="128">
        <v>0</v>
      </c>
      <c r="AR140" s="128">
        <v>0</v>
      </c>
      <c r="AS140" s="128">
        <v>0</v>
      </c>
      <c r="AT140" s="128">
        <v>0</v>
      </c>
      <c r="AU140" s="128">
        <v>0</v>
      </c>
      <c r="AV140" s="128">
        <v>0</v>
      </c>
      <c r="AW140" s="128">
        <v>0</v>
      </c>
      <c r="AX140" s="128">
        <v>0</v>
      </c>
      <c r="AY140" s="128">
        <v>0</v>
      </c>
      <c r="AZ140" s="128">
        <v>0</v>
      </c>
      <c r="BA140" s="128" t="e">
        <v>#N/A</v>
      </c>
      <c r="BB140" s="128">
        <v>0</v>
      </c>
      <c r="BC140" s="128">
        <v>0</v>
      </c>
      <c r="BD140" s="128">
        <v>0</v>
      </c>
      <c r="BE140" s="128">
        <v>0</v>
      </c>
      <c r="BF140" s="128">
        <v>0</v>
      </c>
      <c r="BG140" s="128">
        <v>0</v>
      </c>
      <c r="BH140" s="128" t="e">
        <v>#VALUE!</v>
      </c>
      <c r="BI140" s="128">
        <v>0</v>
      </c>
      <c r="BJ140" s="128">
        <v>0</v>
      </c>
      <c r="BK140" s="128">
        <v>0</v>
      </c>
      <c r="BL140" s="128">
        <v>0</v>
      </c>
      <c r="BM140" s="128">
        <v>0</v>
      </c>
      <c r="BN140" s="128">
        <v>0</v>
      </c>
      <c r="BO140" s="128">
        <v>0</v>
      </c>
      <c r="BP140" s="128">
        <v>0</v>
      </c>
      <c r="BQ140" s="128">
        <v>0</v>
      </c>
      <c r="BR140" s="128">
        <v>0</v>
      </c>
      <c r="BS140" s="128">
        <v>0</v>
      </c>
      <c r="BT140" s="128">
        <v>0</v>
      </c>
      <c r="BU140" s="128">
        <v>0</v>
      </c>
      <c r="BV140" s="128">
        <v>0</v>
      </c>
      <c r="BW140" s="128">
        <v>0</v>
      </c>
      <c r="BX140" s="128">
        <v>0</v>
      </c>
      <c r="BY140" s="639">
        <v>0</v>
      </c>
      <c r="BZ140" s="128"/>
      <c r="CA140" s="128"/>
      <c r="CB140" s="128"/>
      <c r="CC140" s="128"/>
      <c r="CD140" s="128"/>
      <c r="CE140" s="128"/>
      <c r="CF140" s="128"/>
      <c r="CG140" s="128"/>
      <c r="CH140" s="128"/>
      <c r="CI140" s="128"/>
      <c r="CJ140" s="128"/>
      <c r="CK140" s="128"/>
      <c r="CL140" s="128"/>
      <c r="CM140" s="128"/>
      <c r="CN140" s="128"/>
      <c r="CO140" s="128"/>
    </row>
    <row r="141" spans="25:93" x14ac:dyDescent="0.25">
      <c r="Z141" s="419">
        <f>AB141/$AB$19</f>
        <v>8.7082968726453325E-2</v>
      </c>
      <c r="AA141">
        <v>35</v>
      </c>
      <c r="AB141" s="249">
        <f>IFERROR(AVERAGEIF(MASTER_DATA_NORMALIZED!L161:XFD161,"&gt;0"),0)</f>
        <v>333.22814879767208</v>
      </c>
      <c r="AC141" s="31" cm="1">
        <f t="array" ref="AC141:BY141">_xlfn._xlws.FILTER(MASTER_DATA_NORMALIZED!H161:XFD161,(MASTER_DATA_NORMALIZED!$H$22:$XFD$22=MASTER_DATA_NORMALIZED!$L$22))</f>
        <v>95.410755452385743</v>
      </c>
      <c r="AD141" s="128">
        <v>23.852688863096436</v>
      </c>
      <c r="AE141" s="128">
        <v>95.410755452385743</v>
      </c>
      <c r="AF141" s="128">
        <v>23.852688863096436</v>
      </c>
      <c r="AG141" s="128">
        <v>163.47818464707558</v>
      </c>
      <c r="AH141" s="128">
        <v>40.869546161768895</v>
      </c>
      <c r="AI141" s="128">
        <v>163.47818464707558</v>
      </c>
      <c r="AJ141" s="128">
        <v>40.869546161768895</v>
      </c>
      <c r="AK141" s="128">
        <v>0</v>
      </c>
      <c r="AL141" s="128">
        <v>0</v>
      </c>
      <c r="AM141" s="128">
        <v>0</v>
      </c>
      <c r="AN141" s="128">
        <v>0</v>
      </c>
      <c r="AO141" s="128">
        <v>0</v>
      </c>
      <c r="AP141" s="128">
        <v>0</v>
      </c>
      <c r="AQ141" s="128">
        <v>1170.0816111992583</v>
      </c>
      <c r="AR141" s="128">
        <v>506.78053319229792</v>
      </c>
      <c r="AS141" s="128">
        <v>282.63363221495297</v>
      </c>
      <c r="AT141" s="128">
        <v>216.09708592061531</v>
      </c>
      <c r="AU141" s="128">
        <v>254.68163778856234</v>
      </c>
      <c r="AV141" s="128">
        <v>337.69385779387909</v>
      </c>
      <c r="AW141" s="128">
        <v>1012.9624644833259</v>
      </c>
      <c r="AX141" s="128">
        <v>1201.4126146023857</v>
      </c>
      <c r="AY141" s="128">
        <v>0</v>
      </c>
      <c r="AZ141" s="128">
        <v>0</v>
      </c>
      <c r="BA141" s="128" t="e">
        <v>#N/A</v>
      </c>
      <c r="BB141" s="128">
        <v>494.20553729474398</v>
      </c>
      <c r="BC141" s="128">
        <v>381.25595198610569</v>
      </c>
      <c r="BD141" s="128">
        <v>315.7557708570522</v>
      </c>
      <c r="BE141" s="128">
        <v>282.49401320044649</v>
      </c>
      <c r="BF141" s="128">
        <v>260.17349076652687</v>
      </c>
      <c r="BG141" s="128">
        <v>254.51301107190571</v>
      </c>
      <c r="BH141" s="128" t="e">
        <v>#VALUE!</v>
      </c>
      <c r="BI141" s="128">
        <v>222.29050576030573</v>
      </c>
      <c r="BJ141" s="128">
        <v>0</v>
      </c>
      <c r="BK141" s="128">
        <v>421.74076622691291</v>
      </c>
      <c r="BL141" s="128">
        <v>421.74076622691291</v>
      </c>
      <c r="BM141" s="128">
        <v>128.82605042016806</v>
      </c>
      <c r="BN141" s="128">
        <v>94.501846664591753</v>
      </c>
      <c r="BO141" s="128">
        <v>76.577414669571525</v>
      </c>
      <c r="BP141" s="128">
        <v>128.58870906387244</v>
      </c>
      <c r="BQ141" s="128">
        <v>677.9021614745925</v>
      </c>
      <c r="BR141" s="128">
        <v>359.51713490920906</v>
      </c>
      <c r="BS141" s="128">
        <v>312.7145921589676</v>
      </c>
      <c r="BT141" s="128">
        <v>594.78515285992376</v>
      </c>
      <c r="BU141" s="128">
        <v>318.57440848330452</v>
      </c>
      <c r="BV141" s="128">
        <v>281.78888162650344</v>
      </c>
      <c r="BW141" s="128">
        <v>530.72080937986289</v>
      </c>
      <c r="BX141" s="128">
        <v>254.52141254782003</v>
      </c>
      <c r="BY141" s="639">
        <v>219.9154792183092</v>
      </c>
      <c r="BZ141" s="128"/>
      <c r="CA141" s="128"/>
      <c r="CB141" s="128"/>
      <c r="CC141" s="128"/>
      <c r="CD141" s="128"/>
      <c r="CE141" s="128"/>
      <c r="CF141" s="128"/>
      <c r="CG141" s="128"/>
      <c r="CH141" s="128"/>
      <c r="CI141" s="128"/>
      <c r="CJ141" s="128"/>
      <c r="CK141" s="128"/>
      <c r="CL141" s="128"/>
      <c r="CM141" s="128"/>
      <c r="CN141" s="128"/>
      <c r="CO141" s="128"/>
    </row>
    <row r="142" spans="25:93" x14ac:dyDescent="0.25">
      <c r="Z142" s="419"/>
      <c r="AA142">
        <v>351</v>
      </c>
      <c r="AB142" s="249">
        <f>IFERROR(AVERAGEIF(MASTER_DATA_NORMALIZED!L162:XFD162,"&gt;0"),0)</f>
        <v>315.8450296203161</v>
      </c>
      <c r="AC142" s="31" cm="1">
        <f t="array" ref="AC142:BY142">_xlfn._xlws.FILTER(MASTER_DATA_NORMALIZED!H162:XFD162,(MASTER_DATA_NORMALIZED!$H$22:$XFD$22=MASTER_DATA_NORMALIZED!$L$22))</f>
        <v>0</v>
      </c>
      <c r="AD142" s="128">
        <v>0</v>
      </c>
      <c r="AE142" s="128">
        <v>0</v>
      </c>
      <c r="AF142" s="128">
        <v>0</v>
      </c>
      <c r="AG142" s="128">
        <v>0</v>
      </c>
      <c r="AH142" s="128">
        <v>0</v>
      </c>
      <c r="AI142" s="128">
        <v>0</v>
      </c>
      <c r="AJ142" s="128">
        <v>0</v>
      </c>
      <c r="AK142" s="128">
        <v>0</v>
      </c>
      <c r="AL142" s="128">
        <v>0</v>
      </c>
      <c r="AM142" s="128">
        <v>0</v>
      </c>
      <c r="AN142" s="128">
        <v>0</v>
      </c>
      <c r="AO142" s="128">
        <v>0</v>
      </c>
      <c r="AP142" s="128">
        <v>0</v>
      </c>
      <c r="AQ142" s="128">
        <v>1131.9883776354366</v>
      </c>
      <c r="AR142" s="128">
        <v>489.21590174531354</v>
      </c>
      <c r="AS142" s="128">
        <v>272.8369067104411</v>
      </c>
      <c r="AT142" s="128">
        <v>208.60800637271225</v>
      </c>
      <c r="AU142" s="128">
        <v>245.85319329321734</v>
      </c>
      <c r="AV142" s="128">
        <v>0</v>
      </c>
      <c r="AW142" s="128">
        <v>526.56198594287423</v>
      </c>
      <c r="AX142" s="128">
        <v>652.19541935558095</v>
      </c>
      <c r="AY142" s="128">
        <v>0</v>
      </c>
      <c r="AZ142" s="128">
        <v>0</v>
      </c>
      <c r="BA142" s="128" t="e">
        <v>#N/A</v>
      </c>
      <c r="BB142" s="128">
        <v>0</v>
      </c>
      <c r="BC142" s="128">
        <v>0</v>
      </c>
      <c r="BD142" s="128">
        <v>0</v>
      </c>
      <c r="BE142" s="128">
        <v>0</v>
      </c>
      <c r="BF142" s="128">
        <v>0</v>
      </c>
      <c r="BG142" s="128">
        <v>0</v>
      </c>
      <c r="BH142" s="128" t="e">
        <v>#VALUE!</v>
      </c>
      <c r="BI142" s="128">
        <v>222.29050576030573</v>
      </c>
      <c r="BJ142" s="128">
        <v>0</v>
      </c>
      <c r="BK142" s="128">
        <v>421.74076622691291</v>
      </c>
      <c r="BL142" s="128">
        <v>421.74076622691291</v>
      </c>
      <c r="BM142" s="128">
        <v>97.868482207697895</v>
      </c>
      <c r="BN142" s="128">
        <v>65.168260884600755</v>
      </c>
      <c r="BO142" s="128">
        <v>48.541466957153226</v>
      </c>
      <c r="BP142" s="128">
        <v>72.750285299304906</v>
      </c>
      <c r="BQ142" s="128">
        <v>511.05412483160802</v>
      </c>
      <c r="BR142" s="128">
        <v>205.83638077179677</v>
      </c>
      <c r="BS142" s="128">
        <v>161.92875761087117</v>
      </c>
      <c r="BT142" s="128">
        <v>445.0360697702726</v>
      </c>
      <c r="BU142" s="128">
        <v>180.46412858371022</v>
      </c>
      <c r="BV142" s="128">
        <v>146.03751775166361</v>
      </c>
      <c r="BW142" s="128">
        <v>433.1255453376483</v>
      </c>
      <c r="BX142" s="128">
        <v>167.81302463240735</v>
      </c>
      <c r="BY142" s="639">
        <v>135.77980735883114</v>
      </c>
      <c r="BZ142" s="128"/>
      <c r="CA142" s="128"/>
      <c r="CB142" s="128"/>
      <c r="CC142" s="128"/>
      <c r="CD142" s="128"/>
      <c r="CE142" s="128"/>
      <c r="CF142" s="128"/>
      <c r="CG142" s="128"/>
      <c r="CH142" s="128"/>
      <c r="CI142" s="128"/>
      <c r="CJ142" s="128"/>
      <c r="CK142" s="128"/>
      <c r="CL142" s="128"/>
      <c r="CM142" s="128"/>
      <c r="CN142" s="128"/>
      <c r="CO142" s="128"/>
    </row>
    <row r="143" spans="25:93" x14ac:dyDescent="0.25">
      <c r="Z143" s="419"/>
      <c r="AA143">
        <v>352</v>
      </c>
      <c r="AB143" s="249">
        <f>IFERROR(AVERAGEIF(MASTER_DATA_NORMALIZED!L163:XFD163,"&gt;0"),0)</f>
        <v>15.159157205003559</v>
      </c>
      <c r="AC143" s="31" cm="1">
        <f t="array" ref="AC143:BY143">_xlfn._xlws.FILTER(MASTER_DATA_NORMALIZED!H163:XFD163,(MASTER_DATA_NORMALIZED!$H$22:$XFD$22=MASTER_DATA_NORMALIZED!$L$22))</f>
        <v>0</v>
      </c>
      <c r="AD143" s="128">
        <v>0</v>
      </c>
      <c r="AE143" s="128">
        <v>0</v>
      </c>
      <c r="AF143" s="128">
        <v>0</v>
      </c>
      <c r="AG143" s="128">
        <v>0</v>
      </c>
      <c r="AH143" s="128">
        <v>0</v>
      </c>
      <c r="AI143" s="128">
        <v>0</v>
      </c>
      <c r="AJ143" s="128">
        <v>0</v>
      </c>
      <c r="AK143" s="128">
        <v>0</v>
      </c>
      <c r="AL143" s="128">
        <v>0</v>
      </c>
      <c r="AM143" s="128">
        <v>0</v>
      </c>
      <c r="AN143" s="128">
        <v>0</v>
      </c>
      <c r="AO143" s="128">
        <v>0</v>
      </c>
      <c r="AP143" s="128">
        <v>0</v>
      </c>
      <c r="AQ143" s="128">
        <v>0</v>
      </c>
      <c r="AR143" s="128">
        <v>0</v>
      </c>
      <c r="AS143" s="128">
        <v>0</v>
      </c>
      <c r="AT143" s="128">
        <v>0</v>
      </c>
      <c r="AU143" s="128">
        <v>0</v>
      </c>
      <c r="AV143" s="128">
        <v>0</v>
      </c>
      <c r="AW143" s="128">
        <v>0</v>
      </c>
      <c r="AX143" s="128">
        <v>0</v>
      </c>
      <c r="AY143" s="128">
        <v>0</v>
      </c>
      <c r="AZ143" s="128">
        <v>0</v>
      </c>
      <c r="BA143" s="128" t="e">
        <v>#N/A</v>
      </c>
      <c r="BB143" s="128">
        <v>0</v>
      </c>
      <c r="BC143" s="128">
        <v>0</v>
      </c>
      <c r="BD143" s="128">
        <v>0</v>
      </c>
      <c r="BE143" s="128">
        <v>0</v>
      </c>
      <c r="BF143" s="128">
        <v>0</v>
      </c>
      <c r="BG143" s="128">
        <v>0</v>
      </c>
      <c r="BH143" s="128" t="e">
        <v>#VALUE!</v>
      </c>
      <c r="BI143" s="128">
        <v>0</v>
      </c>
      <c r="BJ143" s="128">
        <v>0</v>
      </c>
      <c r="BK143" s="128">
        <v>0</v>
      </c>
      <c r="BL143" s="128">
        <v>0</v>
      </c>
      <c r="BM143" s="128">
        <v>4.3546979285541383</v>
      </c>
      <c r="BN143" s="128">
        <v>4.1354151537158073</v>
      </c>
      <c r="BO143" s="128">
        <v>3.9638586298717011</v>
      </c>
      <c r="BP143" s="128">
        <v>7.9315869557699621</v>
      </c>
      <c r="BQ143" s="128">
        <v>23.213835121061077</v>
      </c>
      <c r="BR143" s="128">
        <v>20.542211137474176</v>
      </c>
      <c r="BS143" s="128">
        <v>19.954783698598298</v>
      </c>
      <c r="BT143" s="128">
        <v>21.23610716459309</v>
      </c>
      <c r="BU143" s="128">
        <v>18.874611445445371</v>
      </c>
      <c r="BV143" s="128">
        <v>18.39598947637792</v>
      </c>
      <c r="BW143" s="128">
        <v>19.801936901318804</v>
      </c>
      <c r="BX143" s="128">
        <v>17.593005436384171</v>
      </c>
      <c r="BY143" s="639">
        <v>17.071004615881744</v>
      </c>
      <c r="BZ143" s="128"/>
      <c r="CA143" s="128"/>
      <c r="CB143" s="128"/>
      <c r="CC143" s="128"/>
      <c r="CD143" s="128"/>
      <c r="CE143" s="128"/>
      <c r="CF143" s="128"/>
      <c r="CG143" s="128"/>
      <c r="CH143" s="128"/>
      <c r="CI143" s="128"/>
      <c r="CJ143" s="128"/>
      <c r="CK143" s="128"/>
      <c r="CL143" s="128"/>
      <c r="CM143" s="128"/>
      <c r="CN143" s="128"/>
      <c r="CO143" s="128"/>
    </row>
    <row r="144" spans="25:93" x14ac:dyDescent="0.25">
      <c r="Z144" s="419"/>
      <c r="AA144">
        <v>353</v>
      </c>
      <c r="AB144" s="249">
        <f>IFERROR(AVERAGEIF(MASTER_DATA_NORMALIZED!L164:XFD164,"&gt;0"),0)</f>
        <v>70.748293177742454</v>
      </c>
      <c r="AC144" s="31" cm="1">
        <f t="array" ref="AC144:BY144">_xlfn._xlws.FILTER(MASTER_DATA_NORMALIZED!H164:XFD164,(MASTER_DATA_NORMALIZED!$H$22:$XFD$22=MASTER_DATA_NORMALIZED!$L$22))</f>
        <v>95.410755452385743</v>
      </c>
      <c r="AD144" s="128">
        <v>23.852688863096436</v>
      </c>
      <c r="AE144" s="128">
        <v>95.410755452385743</v>
      </c>
      <c r="AF144" s="128">
        <v>23.852688863096436</v>
      </c>
      <c r="AG144" s="128">
        <v>163.47818464707558</v>
      </c>
      <c r="AH144" s="128">
        <v>40.869546161768895</v>
      </c>
      <c r="AI144" s="128">
        <v>163.47818464707558</v>
      </c>
      <c r="AJ144" s="128">
        <v>40.869546161768895</v>
      </c>
      <c r="AK144" s="128">
        <v>0</v>
      </c>
      <c r="AL144" s="128">
        <v>0</v>
      </c>
      <c r="AM144" s="128">
        <v>0</v>
      </c>
      <c r="AN144" s="128">
        <v>0</v>
      </c>
      <c r="AO144" s="128">
        <v>0</v>
      </c>
      <c r="AP144" s="128">
        <v>0</v>
      </c>
      <c r="AQ144" s="128">
        <v>38.093233563821798</v>
      </c>
      <c r="AR144" s="128">
        <v>17.564631446984389</v>
      </c>
      <c r="AS144" s="128">
        <v>9.7967255045118549</v>
      </c>
      <c r="AT144" s="128">
        <v>7.4890795479030769</v>
      </c>
      <c r="AU144" s="128">
        <v>8.8284444953449874</v>
      </c>
      <c r="AV144" s="128">
        <v>0</v>
      </c>
      <c r="AW144" s="128">
        <v>0</v>
      </c>
      <c r="AX144" s="128">
        <v>0</v>
      </c>
      <c r="AY144" s="128">
        <v>0</v>
      </c>
      <c r="AZ144" s="128">
        <v>0</v>
      </c>
      <c r="BA144" s="128" t="e">
        <v>#N/A</v>
      </c>
      <c r="BB144" s="128">
        <v>0</v>
      </c>
      <c r="BC144" s="128">
        <v>0</v>
      </c>
      <c r="BD144" s="128">
        <v>0</v>
      </c>
      <c r="BE144" s="128">
        <v>0</v>
      </c>
      <c r="BF144" s="128">
        <v>0</v>
      </c>
      <c r="BG144" s="128">
        <v>0</v>
      </c>
      <c r="BH144" s="128" t="e">
        <v>#VALUE!</v>
      </c>
      <c r="BI144" s="128">
        <v>0</v>
      </c>
      <c r="BJ144" s="128">
        <v>0</v>
      </c>
      <c r="BK144" s="128">
        <v>0</v>
      </c>
      <c r="BL144" s="128">
        <v>0</v>
      </c>
      <c r="BM144" s="128">
        <v>26.602870283916033</v>
      </c>
      <c r="BN144" s="128">
        <v>25.1981706262752</v>
      </c>
      <c r="BO144" s="128">
        <v>24.072089082546597</v>
      </c>
      <c r="BP144" s="128">
        <v>47.906836808797593</v>
      </c>
      <c r="BQ144" s="128">
        <v>143.63420152192342</v>
      </c>
      <c r="BR144" s="128">
        <v>133.13854299993812</v>
      </c>
      <c r="BS144" s="128">
        <v>130.83105084949813</v>
      </c>
      <c r="BT144" s="128">
        <v>128.51297592505802</v>
      </c>
      <c r="BU144" s="128">
        <v>119.23566845414894</v>
      </c>
      <c r="BV144" s="128">
        <v>117.3553743984619</v>
      </c>
      <c r="BW144" s="128">
        <v>77.793327140895727</v>
      </c>
      <c r="BX144" s="128">
        <v>69.115382479028511</v>
      </c>
      <c r="BY144" s="639">
        <v>67.064667243596318</v>
      </c>
      <c r="BZ144" s="128"/>
      <c r="CA144" s="128"/>
      <c r="CB144" s="128"/>
      <c r="CC144" s="128"/>
      <c r="CD144" s="128"/>
      <c r="CE144" s="128"/>
      <c r="CF144" s="128"/>
      <c r="CG144" s="128"/>
      <c r="CH144" s="128"/>
      <c r="CI144" s="128"/>
      <c r="CJ144" s="128"/>
      <c r="CK144" s="128"/>
      <c r="CL144" s="128"/>
      <c r="CM144" s="128"/>
      <c r="CN144" s="128"/>
      <c r="CO144" s="128"/>
    </row>
    <row r="145" spans="26:93" x14ac:dyDescent="0.25">
      <c r="Z145" s="419">
        <f>AB145/$AB$19</f>
        <v>3.2156093668775511E-2</v>
      </c>
      <c r="AA145">
        <v>36</v>
      </c>
      <c r="AB145" s="249">
        <f>IFERROR(AVERAGEIF(MASTER_DATA_NORMALIZED!L165:XFD165,"&gt;0"),0)</f>
        <v>123.04720110622041</v>
      </c>
      <c r="AC145" s="31" cm="1">
        <f t="array" ref="AC145:BY145">_xlfn._xlws.FILTER(MASTER_DATA_NORMALIZED!H165:XFD165,(MASTER_DATA_NORMALIZED!$H$22:$XFD$22=MASTER_DATA_NORMALIZED!$L$22))</f>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110.68494250847192</v>
      </c>
      <c r="AR145" s="128">
        <v>42.934953934953931</v>
      </c>
      <c r="AS145" s="128">
        <v>30.766654418723764</v>
      </c>
      <c r="AT145" s="128">
        <v>24.13066671890201</v>
      </c>
      <c r="AU145" s="128">
        <v>23.414363814804741</v>
      </c>
      <c r="AV145" s="128">
        <v>0</v>
      </c>
      <c r="AW145" s="128">
        <v>629.19694930462094</v>
      </c>
      <c r="AX145" s="128">
        <v>707.97529074783449</v>
      </c>
      <c r="AY145" s="128">
        <v>0</v>
      </c>
      <c r="AZ145" s="128">
        <v>0</v>
      </c>
      <c r="BA145" s="128" t="e">
        <v>#N/A</v>
      </c>
      <c r="BB145" s="128">
        <v>204.82169892696345</v>
      </c>
      <c r="BC145" s="128">
        <v>159.45807653980432</v>
      </c>
      <c r="BD145" s="128">
        <v>127.22881125129091</v>
      </c>
      <c r="BE145" s="128">
        <v>106.17895237307017</v>
      </c>
      <c r="BF145" s="128">
        <v>90.883027810015534</v>
      </c>
      <c r="BG145" s="128">
        <v>86.912018758979741</v>
      </c>
      <c r="BH145" s="128" t="e">
        <v>#VALUE!</v>
      </c>
      <c r="BI145" s="128">
        <v>103.36817912002911</v>
      </c>
      <c r="BJ145" s="128">
        <v>0</v>
      </c>
      <c r="BK145" s="128">
        <v>42.373324890061561</v>
      </c>
      <c r="BL145" s="128">
        <v>42.373324890061561</v>
      </c>
      <c r="BM145" s="128">
        <v>65.532012311097276</v>
      </c>
      <c r="BN145" s="128">
        <v>43.112283431891278</v>
      </c>
      <c r="BO145" s="128">
        <v>42.222253345782761</v>
      </c>
      <c r="BP145" s="128">
        <v>65.595217346197742</v>
      </c>
      <c r="BQ145" s="128">
        <v>156.72670178694744</v>
      </c>
      <c r="BR145" s="128">
        <v>75.355817206440619</v>
      </c>
      <c r="BS145" s="128">
        <v>69.063225293825525</v>
      </c>
      <c r="BT145" s="128">
        <v>137.12116729779646</v>
      </c>
      <c r="BU145" s="128">
        <v>66.387931855234072</v>
      </c>
      <c r="BV145" s="128">
        <v>60.998381133388349</v>
      </c>
      <c r="BW145" s="128">
        <v>134.31931598366285</v>
      </c>
      <c r="BX145" s="128">
        <v>62.188071416602327</v>
      </c>
      <c r="BY145" s="639">
        <v>57.04521766293707</v>
      </c>
      <c r="BZ145" s="128"/>
      <c r="CA145" s="128"/>
      <c r="CB145" s="128"/>
      <c r="CC145" s="128"/>
      <c r="CD145" s="128"/>
      <c r="CE145" s="128"/>
      <c r="CF145" s="128"/>
      <c r="CG145" s="128"/>
      <c r="CH145" s="128"/>
      <c r="CI145" s="128"/>
      <c r="CJ145" s="128"/>
      <c r="CK145" s="128"/>
      <c r="CL145" s="128"/>
      <c r="CM145" s="128"/>
      <c r="CN145" s="128"/>
      <c r="CO145" s="128"/>
    </row>
    <row r="146" spans="26:93" x14ac:dyDescent="0.25">
      <c r="Z146" s="419"/>
      <c r="AA146">
        <v>361</v>
      </c>
      <c r="AB146" s="249">
        <f>IFERROR(AVERAGEIF(MASTER_DATA_NORMALIZED!L166:XFD166,"&gt;0"),0)</f>
        <v>37.79885634145122</v>
      </c>
      <c r="AC146" s="31" cm="1">
        <f t="array" ref="AC146:BY146">_xlfn._xlws.FILTER(MASTER_DATA_NORMALIZED!H166:XFD166,(MASTER_DATA_NORMALIZED!$H$22:$XFD$22=MASTER_DATA_NORMALIZED!$L$22))</f>
        <v>0</v>
      </c>
      <c r="AD146" s="128">
        <v>0</v>
      </c>
      <c r="AE146" s="128">
        <v>0</v>
      </c>
      <c r="AF146" s="128">
        <v>0</v>
      </c>
      <c r="AG146" s="128">
        <v>0</v>
      </c>
      <c r="AH146" s="128">
        <v>0</v>
      </c>
      <c r="AI146" s="128">
        <v>0</v>
      </c>
      <c r="AJ146" s="128">
        <v>0</v>
      </c>
      <c r="AK146" s="128">
        <v>0</v>
      </c>
      <c r="AL146" s="128">
        <v>0</v>
      </c>
      <c r="AM146" s="128">
        <v>0</v>
      </c>
      <c r="AN146" s="128">
        <v>0</v>
      </c>
      <c r="AO146" s="128">
        <v>0</v>
      </c>
      <c r="AP146" s="128">
        <v>0</v>
      </c>
      <c r="AQ146" s="128">
        <v>0</v>
      </c>
      <c r="AR146" s="128">
        <v>0</v>
      </c>
      <c r="AS146" s="128">
        <v>0</v>
      </c>
      <c r="AT146" s="128">
        <v>0</v>
      </c>
      <c r="AU146" s="128">
        <v>0</v>
      </c>
      <c r="AV146" s="128">
        <v>0</v>
      </c>
      <c r="AW146" s="128">
        <v>0</v>
      </c>
      <c r="AX146" s="128">
        <v>0</v>
      </c>
      <c r="AY146" s="128">
        <v>0</v>
      </c>
      <c r="AZ146" s="128">
        <v>0</v>
      </c>
      <c r="BA146" s="128" t="e">
        <v>#N/A</v>
      </c>
      <c r="BB146" s="128">
        <v>85.862272709439736</v>
      </c>
      <c r="BC146" s="128">
        <v>62.549229494264537</v>
      </c>
      <c r="BD146" s="128">
        <v>44.228984333388055</v>
      </c>
      <c r="BE146" s="128">
        <v>31.274614747132269</v>
      </c>
      <c r="BF146" s="128">
        <v>22.114492166694028</v>
      </c>
      <c r="BG146" s="128">
        <v>19.779803109045787</v>
      </c>
      <c r="BH146" s="128" t="e">
        <v>#VALUE!</v>
      </c>
      <c r="BI146" s="128">
        <v>0</v>
      </c>
      <c r="BJ146" s="128">
        <v>0</v>
      </c>
      <c r="BK146" s="128">
        <v>24.923879683377304</v>
      </c>
      <c r="BL146" s="128">
        <v>24.923879683377304</v>
      </c>
      <c r="BM146" s="128">
        <v>18.262385448006363</v>
      </c>
      <c r="BN146" s="128">
        <v>13.905107722101187</v>
      </c>
      <c r="BO146" s="128">
        <v>13.046035204205138</v>
      </c>
      <c r="BP146" s="128">
        <v>23.089186291800669</v>
      </c>
      <c r="BQ146" s="128">
        <v>76.428041924514687</v>
      </c>
      <c r="BR146" s="128">
        <v>36.914193058990278</v>
      </c>
      <c r="BS146" s="128">
        <v>36.67066347188711</v>
      </c>
      <c r="BT146" s="128">
        <v>67.624254683155598</v>
      </c>
      <c r="BU146" s="128">
        <v>32.902657799221181</v>
      </c>
      <c r="BV146" s="128">
        <v>32.704784943361254</v>
      </c>
      <c r="BW146" s="128">
        <v>68.139139667203139</v>
      </c>
      <c r="BX146" s="128">
        <v>29.324418548688556</v>
      </c>
      <c r="BY146" s="639">
        <v>29.107958480621523</v>
      </c>
      <c r="BZ146" s="128"/>
      <c r="CA146" s="128"/>
      <c r="CB146" s="128"/>
      <c r="CC146" s="128"/>
      <c r="CD146" s="128"/>
      <c r="CE146" s="128"/>
      <c r="CF146" s="128"/>
      <c r="CG146" s="128"/>
      <c r="CH146" s="128"/>
      <c r="CI146" s="128"/>
      <c r="CJ146" s="128"/>
      <c r="CK146" s="128"/>
      <c r="CL146" s="128"/>
      <c r="CM146" s="128"/>
      <c r="CN146" s="128"/>
      <c r="CO146" s="128"/>
    </row>
    <row r="147" spans="26:93" x14ac:dyDescent="0.25">
      <c r="Z147" s="419"/>
      <c r="AA147">
        <v>362</v>
      </c>
      <c r="AB147" s="249">
        <f>IFERROR(AVERAGEIF(MASTER_DATA_NORMALIZED!L167:XFD167,"&gt;0"),0)</f>
        <v>126.87116143139475</v>
      </c>
      <c r="AC147" s="31" cm="1">
        <f t="array" ref="AC147:BY147">_xlfn._xlws.FILTER(MASTER_DATA_NORMALIZED!H167:XFD167,(MASTER_DATA_NORMALIZED!$H$22:$XFD$22=MASTER_DATA_NORMALIZED!$L$22))</f>
        <v>0</v>
      </c>
      <c r="AD147" s="128">
        <v>0</v>
      </c>
      <c r="AE147" s="128">
        <v>0</v>
      </c>
      <c r="AF147" s="128">
        <v>0</v>
      </c>
      <c r="AG147" s="128">
        <v>0</v>
      </c>
      <c r="AH147" s="128">
        <v>0</v>
      </c>
      <c r="AI147" s="128">
        <v>0</v>
      </c>
      <c r="AJ147" s="128">
        <v>0</v>
      </c>
      <c r="AK147" s="128">
        <v>0</v>
      </c>
      <c r="AL147" s="128">
        <v>0</v>
      </c>
      <c r="AM147" s="128">
        <v>0</v>
      </c>
      <c r="AN147" s="128">
        <v>0</v>
      </c>
      <c r="AO147" s="128">
        <v>0</v>
      </c>
      <c r="AP147" s="128">
        <v>0</v>
      </c>
      <c r="AQ147" s="128">
        <v>16.612361494714438</v>
      </c>
      <c r="AR147" s="128">
        <v>11.346868817457052</v>
      </c>
      <c r="AS147" s="128">
        <v>6.3270518883305726</v>
      </c>
      <c r="AT147" s="128">
        <v>4.8392848981084278</v>
      </c>
      <c r="AU147" s="128">
        <v>5.7005171176931873</v>
      </c>
      <c r="AV147" s="128">
        <v>0</v>
      </c>
      <c r="AW147" s="128">
        <v>629.19694930462094</v>
      </c>
      <c r="AX147" s="128">
        <v>707.97529074783449</v>
      </c>
      <c r="AY147" s="128">
        <v>0</v>
      </c>
      <c r="AZ147" s="128">
        <v>0</v>
      </c>
      <c r="BA147" s="128" t="e">
        <v>#N/A</v>
      </c>
      <c r="BB147" s="128">
        <v>118.95942621752368</v>
      </c>
      <c r="BC147" s="128">
        <v>96.908847045539773</v>
      </c>
      <c r="BD147" s="128">
        <v>82.999826917902851</v>
      </c>
      <c r="BE147" s="128">
        <v>74.904337625937913</v>
      </c>
      <c r="BF147" s="128">
        <v>68.768535643321499</v>
      </c>
      <c r="BG147" s="128">
        <v>67.13221564993394</v>
      </c>
      <c r="BH147" s="128" t="e">
        <v>#VALUE!</v>
      </c>
      <c r="BI147" s="128">
        <v>103.36817912002911</v>
      </c>
      <c r="BJ147" s="128">
        <v>0</v>
      </c>
      <c r="BK147" s="128">
        <v>17.449445206684253</v>
      </c>
      <c r="BL147" s="128">
        <v>17.449445206684253</v>
      </c>
      <c r="BM147" s="128">
        <v>0</v>
      </c>
      <c r="BN147" s="128">
        <v>0</v>
      </c>
      <c r="BO147" s="128">
        <v>0</v>
      </c>
      <c r="BP147" s="128">
        <v>0</v>
      </c>
      <c r="BQ147" s="128">
        <v>0</v>
      </c>
      <c r="BR147" s="128">
        <v>0</v>
      </c>
      <c r="BS147" s="128">
        <v>0</v>
      </c>
      <c r="BT147" s="128">
        <v>0</v>
      </c>
      <c r="BU147" s="128">
        <v>0</v>
      </c>
      <c r="BV147" s="128">
        <v>0</v>
      </c>
      <c r="BW147" s="128">
        <v>0</v>
      </c>
      <c r="BX147" s="128">
        <v>0</v>
      </c>
      <c r="BY147" s="639">
        <v>0</v>
      </c>
      <c r="BZ147" s="128"/>
      <c r="CA147" s="128"/>
      <c r="CB147" s="128"/>
      <c r="CC147" s="128"/>
      <c r="CD147" s="128"/>
      <c r="CE147" s="128"/>
      <c r="CF147" s="128"/>
      <c r="CG147" s="128"/>
      <c r="CH147" s="128"/>
      <c r="CI147" s="128"/>
      <c r="CJ147" s="128"/>
      <c r="CK147" s="128"/>
      <c r="CL147" s="128"/>
      <c r="CM147" s="128"/>
      <c r="CN147" s="128"/>
      <c r="CO147" s="128"/>
    </row>
    <row r="148" spans="26:93" x14ac:dyDescent="0.25">
      <c r="Z148" s="419"/>
      <c r="AA148">
        <v>363</v>
      </c>
      <c r="AB148" s="249">
        <f>IFERROR(AVERAGEIF(MASTER_DATA_NORMALIZED!L168:XFD168,"&gt;0"),0)</f>
        <v>38.161792056203531</v>
      </c>
      <c r="AC148" s="31" cm="1">
        <f t="array" ref="AC148:BY148">_xlfn._xlws.FILTER(MASTER_DATA_NORMALIZED!H168:XFD168,(MASTER_DATA_NORMALIZED!$H$22:$XFD$22=MASTER_DATA_NORMALIZED!$L$22))</f>
        <v>0</v>
      </c>
      <c r="AD148" s="128">
        <v>0</v>
      </c>
      <c r="AE148" s="128">
        <v>0</v>
      </c>
      <c r="AF148" s="128">
        <v>0</v>
      </c>
      <c r="AG148" s="128">
        <v>0</v>
      </c>
      <c r="AH148" s="128">
        <v>0</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0</v>
      </c>
      <c r="AZ148" s="128">
        <v>0</v>
      </c>
      <c r="BA148" s="128" t="e">
        <v>#N/A</v>
      </c>
      <c r="BB148" s="128">
        <v>0</v>
      </c>
      <c r="BC148" s="128">
        <v>0</v>
      </c>
      <c r="BD148" s="128">
        <v>0</v>
      </c>
      <c r="BE148" s="128">
        <v>0</v>
      </c>
      <c r="BF148" s="128">
        <v>0</v>
      </c>
      <c r="BG148" s="128">
        <v>0</v>
      </c>
      <c r="BH148" s="128" t="e">
        <v>#VALUE!</v>
      </c>
      <c r="BI148" s="128">
        <v>0</v>
      </c>
      <c r="BJ148" s="128">
        <v>0</v>
      </c>
      <c r="BK148" s="128">
        <v>0</v>
      </c>
      <c r="BL148" s="128">
        <v>0</v>
      </c>
      <c r="BM148" s="128">
        <v>46.358958398174082</v>
      </c>
      <c r="BN148" s="128">
        <v>28.339073901165403</v>
      </c>
      <c r="BO148" s="128">
        <v>28.339073901165403</v>
      </c>
      <c r="BP148" s="128">
        <v>40.812394093439842</v>
      </c>
      <c r="BQ148" s="128">
        <v>73.07717752261901</v>
      </c>
      <c r="BR148" s="128">
        <v>32.174292279970146</v>
      </c>
      <c r="BS148" s="128">
        <v>26.335004084881255</v>
      </c>
      <c r="BT148" s="128">
        <v>62.831866033715848</v>
      </c>
      <c r="BU148" s="128">
        <v>27.663618803354908</v>
      </c>
      <c r="BV148" s="128">
        <v>22.64287572062371</v>
      </c>
      <c r="BW148" s="128">
        <v>59.108055426139003</v>
      </c>
      <c r="BX148" s="128">
        <v>26.580435314317768</v>
      </c>
      <c r="BY148" s="639">
        <v>21.840471251079521</v>
      </c>
      <c r="BZ148" s="128"/>
      <c r="CA148" s="128"/>
      <c r="CB148" s="128"/>
      <c r="CC148" s="128"/>
      <c r="CD148" s="128"/>
      <c r="CE148" s="128"/>
      <c r="CF148" s="128"/>
      <c r="CG148" s="128"/>
      <c r="CH148" s="128"/>
      <c r="CI148" s="128"/>
      <c r="CJ148" s="128"/>
      <c r="CK148" s="128"/>
      <c r="CL148" s="128"/>
      <c r="CM148" s="128"/>
      <c r="CN148" s="128"/>
      <c r="CO148" s="128"/>
    </row>
    <row r="149" spans="26:93" x14ac:dyDescent="0.25">
      <c r="Z149" s="419">
        <f>AB149/$AB$19</f>
        <v>0</v>
      </c>
      <c r="AA149">
        <v>37</v>
      </c>
      <c r="AB149" s="249">
        <f>IFERROR(AVERAGEIF(MASTER_DATA_NORMALIZED!L169:XFD169,"&gt;0"),0)</f>
        <v>0</v>
      </c>
      <c r="AC149" s="31" cm="1">
        <f t="array" ref="AC149:BY149">_xlfn._xlws.FILTER(MASTER_DATA_NORMALIZED!H169:XFD169,(MASTER_DATA_NORMALIZED!$H$22:$XFD$22=MASTER_DATA_NORMALIZED!$L$22))</f>
        <v>0</v>
      </c>
      <c r="AD149" s="128">
        <v>0</v>
      </c>
      <c r="AE149" s="128">
        <v>0</v>
      </c>
      <c r="AF149" s="128">
        <v>0</v>
      </c>
      <c r="AG149" s="128">
        <v>0</v>
      </c>
      <c r="AH149" s="128">
        <v>0</v>
      </c>
      <c r="AI149" s="128">
        <v>0</v>
      </c>
      <c r="AJ149" s="128">
        <v>0</v>
      </c>
      <c r="AK149" s="128">
        <v>0</v>
      </c>
      <c r="AL149" s="128">
        <v>0</v>
      </c>
      <c r="AM149" s="128">
        <v>0</v>
      </c>
      <c r="AN149" s="128">
        <v>0</v>
      </c>
      <c r="AO149" s="128">
        <v>0</v>
      </c>
      <c r="AP149" s="128">
        <v>0</v>
      </c>
      <c r="AQ149" s="128">
        <v>0</v>
      </c>
      <c r="AR149" s="128">
        <v>0</v>
      </c>
      <c r="AS149" s="128">
        <v>0</v>
      </c>
      <c r="AT149" s="128">
        <v>0</v>
      </c>
      <c r="AU149" s="128">
        <v>0</v>
      </c>
      <c r="AV149" s="128">
        <v>0</v>
      </c>
      <c r="AW149" s="128">
        <v>0</v>
      </c>
      <c r="AX149" s="128">
        <v>0</v>
      </c>
      <c r="AY149" s="128">
        <v>0</v>
      </c>
      <c r="AZ149" s="128">
        <v>0</v>
      </c>
      <c r="BA149" s="128" t="e">
        <v>#N/A</v>
      </c>
      <c r="BB149" s="128">
        <v>0</v>
      </c>
      <c r="BC149" s="128">
        <v>0</v>
      </c>
      <c r="BD149" s="128">
        <v>0</v>
      </c>
      <c r="BE149" s="128">
        <v>0</v>
      </c>
      <c r="BF149" s="128">
        <v>0</v>
      </c>
      <c r="BG149" s="128">
        <v>0</v>
      </c>
      <c r="BH149" s="128" t="e">
        <v>#VALUE!</v>
      </c>
      <c r="BI149" s="128">
        <v>0</v>
      </c>
      <c r="BJ149" s="128">
        <v>0</v>
      </c>
      <c r="BK149" s="128">
        <v>0</v>
      </c>
      <c r="BL149" s="128">
        <v>0</v>
      </c>
      <c r="BM149" s="128">
        <v>0</v>
      </c>
      <c r="BN149" s="128">
        <v>0</v>
      </c>
      <c r="BO149" s="128">
        <v>0</v>
      </c>
      <c r="BP149" s="128">
        <v>0</v>
      </c>
      <c r="BQ149" s="128">
        <v>0</v>
      </c>
      <c r="BR149" s="128">
        <v>0</v>
      </c>
      <c r="BS149" s="128">
        <v>0</v>
      </c>
      <c r="BT149" s="128">
        <v>0</v>
      </c>
      <c r="BU149" s="128">
        <v>0</v>
      </c>
      <c r="BV149" s="128">
        <v>0</v>
      </c>
      <c r="BW149" s="128">
        <v>0</v>
      </c>
      <c r="BX149" s="128">
        <v>0</v>
      </c>
      <c r="BY149" s="639">
        <v>0</v>
      </c>
      <c r="BZ149" s="128"/>
      <c r="CA149" s="128"/>
      <c r="CB149" s="128"/>
      <c r="CC149" s="128"/>
      <c r="CD149" s="128"/>
      <c r="CE149" s="128"/>
      <c r="CF149" s="128"/>
      <c r="CG149" s="128"/>
      <c r="CH149" s="128"/>
      <c r="CI149" s="128"/>
      <c r="CJ149" s="128"/>
      <c r="CK149" s="128"/>
      <c r="CL149" s="128"/>
      <c r="CM149" s="128"/>
      <c r="CN149" s="128"/>
      <c r="CO149" s="128"/>
    </row>
    <row r="150" spans="26:93" x14ac:dyDescent="0.25">
      <c r="Z150" s="419">
        <f>AB150/$AB$19</f>
        <v>2.1616279745013685E-2</v>
      </c>
      <c r="AA150">
        <v>38</v>
      </c>
      <c r="AB150" s="249">
        <f>IFERROR(AVERAGEIF(MASTER_DATA_NORMALIZED!L170:XFD170,"&gt;0"),0)</f>
        <v>82.715977517374327</v>
      </c>
      <c r="AC150" s="31" cm="1">
        <f t="array" ref="AC150:BY150">_xlfn._xlws.FILTER(MASTER_DATA_NORMALIZED!H170:XFD170,(MASTER_DATA_NORMALIZED!$H$22:$XFD$22=MASTER_DATA_NORMALIZED!$L$22))</f>
        <v>0</v>
      </c>
      <c r="AD150" s="128">
        <v>0</v>
      </c>
      <c r="AE150" s="128">
        <v>0</v>
      </c>
      <c r="AF150" s="128">
        <v>0</v>
      </c>
      <c r="AG150" s="128">
        <v>0</v>
      </c>
      <c r="AH150" s="128">
        <v>0</v>
      </c>
      <c r="AI150" s="128">
        <v>0</v>
      </c>
      <c r="AJ150" s="128">
        <v>0</v>
      </c>
      <c r="AK150" s="128">
        <v>0</v>
      </c>
      <c r="AL150" s="128">
        <v>0</v>
      </c>
      <c r="AM150" s="128">
        <v>0</v>
      </c>
      <c r="AN150" s="128">
        <v>0</v>
      </c>
      <c r="AO150" s="128">
        <v>0</v>
      </c>
      <c r="AP150" s="128">
        <v>0</v>
      </c>
      <c r="AQ150" s="128">
        <v>0</v>
      </c>
      <c r="AR150" s="128">
        <v>0</v>
      </c>
      <c r="AS150" s="128">
        <v>0</v>
      </c>
      <c r="AT150" s="128">
        <v>0</v>
      </c>
      <c r="AU150" s="128">
        <v>0</v>
      </c>
      <c r="AV150" s="128">
        <v>0</v>
      </c>
      <c r="AW150" s="128">
        <v>0</v>
      </c>
      <c r="AX150" s="128">
        <v>0</v>
      </c>
      <c r="AY150" s="128">
        <v>0</v>
      </c>
      <c r="AZ150" s="128">
        <v>0</v>
      </c>
      <c r="BA150" s="128" t="e">
        <v>#N/A</v>
      </c>
      <c r="BB150" s="128">
        <v>69.413319410072049</v>
      </c>
      <c r="BC150" s="128">
        <v>59.520325743700951</v>
      </c>
      <c r="BD150" s="128">
        <v>52.781101678541553</v>
      </c>
      <c r="BE150" s="128">
        <v>48.529021643748372</v>
      </c>
      <c r="BF150" s="128">
        <v>44.970740210567321</v>
      </c>
      <c r="BG150" s="128">
        <v>43.946007839293927</v>
      </c>
      <c r="BH150" s="128" t="e">
        <v>#VALUE!</v>
      </c>
      <c r="BI150" s="128">
        <v>0</v>
      </c>
      <c r="BJ150" s="128">
        <v>0</v>
      </c>
      <c r="BK150" s="128">
        <v>0</v>
      </c>
      <c r="BL150" s="128">
        <v>0</v>
      </c>
      <c r="BM150" s="128">
        <v>18.845419649341217</v>
      </c>
      <c r="BN150" s="128">
        <v>18.845419649341217</v>
      </c>
      <c r="BO150" s="128">
        <v>18.716429781789255</v>
      </c>
      <c r="BP150" s="128">
        <v>34.50478957014905</v>
      </c>
      <c r="BQ150" s="128">
        <v>105.46288380689309</v>
      </c>
      <c r="BR150" s="128">
        <v>103.48840912797344</v>
      </c>
      <c r="BS150" s="128">
        <v>100.89388582731804</v>
      </c>
      <c r="BT150" s="128">
        <v>114.62008324970984</v>
      </c>
      <c r="BU150" s="128">
        <v>110.34845253108446</v>
      </c>
      <c r="BV150" s="128">
        <v>106.68769172879725</v>
      </c>
      <c r="BW150" s="128">
        <v>187.38971064355215</v>
      </c>
      <c r="BX150" s="128">
        <v>174.39909847495889</v>
      </c>
      <c r="BY150" s="639">
        <v>158.24078226327995</v>
      </c>
      <c r="BZ150" s="128"/>
      <c r="CA150" s="128"/>
      <c r="CB150" s="128"/>
      <c r="CC150" s="128"/>
      <c r="CD150" s="128"/>
      <c r="CE150" s="128"/>
      <c r="CF150" s="128"/>
      <c r="CG150" s="128"/>
      <c r="CH150" s="128"/>
      <c r="CI150" s="128"/>
      <c r="CJ150" s="128"/>
      <c r="CK150" s="128"/>
      <c r="CL150" s="128"/>
      <c r="CM150" s="128"/>
      <c r="CN150" s="128"/>
      <c r="CO150" s="128"/>
    </row>
    <row r="151" spans="26:93" x14ac:dyDescent="0.25">
      <c r="Z151" s="419">
        <f>AB151/$AB$19</f>
        <v>0.10160436320398536</v>
      </c>
      <c r="AA151">
        <v>39</v>
      </c>
      <c r="AB151" s="249">
        <f>IFERROR(AVERAGEIF(MASTER_DATA_NORMALIZED!L171:XFD171,"&gt;0"),0)</f>
        <v>388.79512670937947</v>
      </c>
      <c r="AC151" s="31" cm="1">
        <f t="array" ref="AC151:BY151">_xlfn._xlws.FILTER(MASTER_DATA_NORMALIZED!H171:XFD171,(MASTER_DATA_NORMALIZED!$H$22:$XFD$22=MASTER_DATA_NORMALIZED!$L$22))</f>
        <v>0</v>
      </c>
      <c r="AD151" s="128">
        <v>0</v>
      </c>
      <c r="AE151" s="128">
        <v>0</v>
      </c>
      <c r="AF151" s="128">
        <v>0</v>
      </c>
      <c r="AG151" s="128">
        <v>0</v>
      </c>
      <c r="AH151" s="128">
        <v>0</v>
      </c>
      <c r="AI151" s="128">
        <v>0</v>
      </c>
      <c r="AJ151" s="128">
        <v>0</v>
      </c>
      <c r="AK151" s="128">
        <v>0</v>
      </c>
      <c r="AL151" s="128">
        <v>0</v>
      </c>
      <c r="AM151" s="128">
        <v>0</v>
      </c>
      <c r="AN151" s="128">
        <v>0</v>
      </c>
      <c r="AO151" s="128">
        <v>0</v>
      </c>
      <c r="AP151" s="128">
        <v>0</v>
      </c>
      <c r="AQ151" s="128">
        <v>0</v>
      </c>
      <c r="AR151" s="128">
        <v>0</v>
      </c>
      <c r="AS151" s="128">
        <v>0</v>
      </c>
      <c r="AT151" s="128">
        <v>0</v>
      </c>
      <c r="AU151" s="128">
        <v>0</v>
      </c>
      <c r="AV151" s="128">
        <v>0</v>
      </c>
      <c r="AW151" s="128">
        <v>0</v>
      </c>
      <c r="AX151" s="128">
        <v>0</v>
      </c>
      <c r="AY151" s="128">
        <v>0</v>
      </c>
      <c r="AZ151" s="128">
        <v>0</v>
      </c>
      <c r="BA151" s="128" t="e">
        <v>#N/A</v>
      </c>
      <c r="BB151" s="128">
        <v>309.34830510889941</v>
      </c>
      <c r="BC151" s="128">
        <v>244.85462066778089</v>
      </c>
      <c r="BD151" s="128">
        <v>203.91343919658627</v>
      </c>
      <c r="BE151" s="128">
        <v>180.16341558428897</v>
      </c>
      <c r="BF151" s="128">
        <v>162.99714403976094</v>
      </c>
      <c r="BG151" s="128">
        <v>158.5197506065409</v>
      </c>
      <c r="BH151" s="128" t="e">
        <v>#VALUE!</v>
      </c>
      <c r="BI151" s="128">
        <v>0</v>
      </c>
      <c r="BJ151" s="128">
        <v>1461.7692117617989</v>
      </c>
      <c r="BK151" s="128">
        <v>0</v>
      </c>
      <c r="BL151" s="128">
        <v>0</v>
      </c>
      <c r="BM151" s="128">
        <v>0</v>
      </c>
      <c r="BN151" s="128">
        <v>0</v>
      </c>
      <c r="BO151" s="128">
        <v>0</v>
      </c>
      <c r="BP151" s="128">
        <v>0</v>
      </c>
      <c r="BQ151" s="128">
        <v>0</v>
      </c>
      <c r="BR151" s="128">
        <v>0</v>
      </c>
      <c r="BS151" s="128">
        <v>0</v>
      </c>
      <c r="BT151" s="128">
        <v>0</v>
      </c>
      <c r="BU151" s="128">
        <v>0</v>
      </c>
      <c r="BV151" s="128">
        <v>0</v>
      </c>
      <c r="BW151" s="128">
        <v>0</v>
      </c>
      <c r="BX151" s="128">
        <v>0</v>
      </c>
      <c r="BY151" s="639">
        <v>0</v>
      </c>
      <c r="BZ151" s="128"/>
      <c r="CA151" s="128"/>
      <c r="CB151" s="128"/>
      <c r="CC151" s="128"/>
      <c r="CD151" s="128"/>
      <c r="CE151" s="128"/>
      <c r="CF151" s="128"/>
      <c r="CG151" s="128"/>
      <c r="CH151" s="128"/>
      <c r="CI151" s="128"/>
      <c r="CJ151" s="128"/>
      <c r="CK151" s="128"/>
      <c r="CL151" s="128"/>
      <c r="CM151" s="128"/>
      <c r="CN151" s="128"/>
      <c r="CO151" s="128"/>
    </row>
    <row r="152" spans="26:93" x14ac:dyDescent="0.25">
      <c r="Z152" s="31"/>
      <c r="AA152">
        <v>40</v>
      </c>
      <c r="AB152" s="249">
        <f>IFERROR(AVERAGEIF(MASTER_DATA_NORMALIZED!L172:XFD172,"&gt;0"),0)</f>
        <v>264.25874646040251</v>
      </c>
      <c r="AC152" s="31" cm="1">
        <f t="array" ref="AC152:BY152">_xlfn._xlws.FILTER(MASTER_DATA_NORMALIZED!H172:XFD172,(MASTER_DATA_NORMALIZED!$H$22:$XFD$22=MASTER_DATA_NORMALIZED!$L$22))</f>
        <v>383.12188851905501</v>
      </c>
      <c r="AD152" s="128">
        <v>306.04192445795883</v>
      </c>
      <c r="AE152" s="128">
        <v>619.45432977461451</v>
      </c>
      <c r="AF152" s="128">
        <v>511.89062934648109</v>
      </c>
      <c r="AG152" s="128">
        <v>465.99456533648902</v>
      </c>
      <c r="AH152" s="128">
        <v>369.99200140249383</v>
      </c>
      <c r="AI152" s="128">
        <v>784.28659084434514</v>
      </c>
      <c r="AJ152" s="128">
        <v>649.0492625950518</v>
      </c>
      <c r="AK152" s="128">
        <v>0</v>
      </c>
      <c r="AL152" s="128">
        <v>0</v>
      </c>
      <c r="AM152" s="128">
        <v>0</v>
      </c>
      <c r="AN152" s="128">
        <v>0</v>
      </c>
      <c r="AO152" s="128">
        <v>0</v>
      </c>
      <c r="AP152" s="128">
        <v>0</v>
      </c>
      <c r="AQ152" s="128">
        <v>0</v>
      </c>
      <c r="AR152" s="128">
        <v>0</v>
      </c>
      <c r="AS152" s="128">
        <v>0</v>
      </c>
      <c r="AT152" s="128">
        <v>0</v>
      </c>
      <c r="AU152" s="128">
        <v>0</v>
      </c>
      <c r="AV152" s="128">
        <v>0</v>
      </c>
      <c r="AW152" s="128">
        <v>0</v>
      </c>
      <c r="AX152" s="128">
        <v>0</v>
      </c>
      <c r="AY152" s="128">
        <v>0</v>
      </c>
      <c r="AZ152" s="128">
        <v>0</v>
      </c>
      <c r="BA152" s="128" t="e">
        <v>#N/A</v>
      </c>
      <c r="BB152" s="128">
        <v>662.45096617029685</v>
      </c>
      <c r="BC152" s="128">
        <v>351.46112353086488</v>
      </c>
      <c r="BD152" s="128">
        <v>232.77409067729101</v>
      </c>
      <c r="BE152" s="128">
        <v>182.62676129371286</v>
      </c>
      <c r="BF152" s="128">
        <v>158.88451818434723</v>
      </c>
      <c r="BG152" s="128">
        <v>154.03282092507317</v>
      </c>
      <c r="BH152" s="128" t="e">
        <v>#VALUE!</v>
      </c>
      <c r="BI152" s="128">
        <v>0</v>
      </c>
      <c r="BJ152" s="128">
        <v>0</v>
      </c>
      <c r="BK152" s="128">
        <v>262.44503078276159</v>
      </c>
      <c r="BL152" s="128">
        <v>262.44503078276159</v>
      </c>
      <c r="BM152" s="128">
        <v>28.377770861430989</v>
      </c>
      <c r="BN152" s="128">
        <v>25.79797351039181</v>
      </c>
      <c r="BO152" s="128">
        <v>23.21817615935263</v>
      </c>
      <c r="BP152" s="128">
        <v>44.114534702770001</v>
      </c>
      <c r="BQ152" s="128">
        <v>190.09402726263909</v>
      </c>
      <c r="BR152" s="128">
        <v>173.10057970869096</v>
      </c>
      <c r="BS152" s="128">
        <v>107.69092689517254</v>
      </c>
      <c r="BT152" s="128">
        <v>163.82879197061055</v>
      </c>
      <c r="BU152" s="128">
        <v>136.56379029047307</v>
      </c>
      <c r="BV152" s="128">
        <v>87.986523261709451</v>
      </c>
      <c r="BW152" s="128">
        <v>136.5547286728262</v>
      </c>
      <c r="BX152" s="128">
        <v>114.28052823288401</v>
      </c>
      <c r="BY152" s="639">
        <v>74.943761199124737</v>
      </c>
      <c r="BZ152" s="128"/>
      <c r="CA152" s="128"/>
      <c r="CB152" s="128"/>
      <c r="CC152" s="128"/>
      <c r="CD152" s="128"/>
      <c r="CE152" s="128"/>
      <c r="CF152" s="128"/>
      <c r="CG152" s="128"/>
      <c r="CH152" s="128"/>
      <c r="CI152" s="128"/>
      <c r="CJ152" s="128"/>
      <c r="CK152" s="128"/>
      <c r="CL152" s="128"/>
      <c r="CM152" s="128"/>
      <c r="CN152" s="128"/>
      <c r="CO152" s="128"/>
    </row>
    <row r="153" spans="26:93" x14ac:dyDescent="0.25">
      <c r="Z153" s="31"/>
      <c r="AA153">
        <v>41</v>
      </c>
      <c r="AB153" s="249">
        <f>IFERROR(AVERAGEIF(MASTER_DATA_NORMALIZED!L173:XFD173,"&gt;0"),0)</f>
        <v>134.64256505557319</v>
      </c>
      <c r="AC153" s="31" cm="1">
        <f t="array" ref="AC153:BY153">_xlfn._xlws.FILTER(MASTER_DATA_NORMALIZED!H173:XFD173,(MASTER_DATA_NORMALIZED!$H$22:$XFD$22=MASTER_DATA_NORMALIZED!$L$22))</f>
        <v>0</v>
      </c>
      <c r="AD153" s="128">
        <v>0</v>
      </c>
      <c r="AE153" s="128">
        <v>0</v>
      </c>
      <c r="AF153" s="128">
        <v>0</v>
      </c>
      <c r="AG153" s="128">
        <v>0</v>
      </c>
      <c r="AH153" s="128">
        <v>0</v>
      </c>
      <c r="AI153" s="128">
        <v>0</v>
      </c>
      <c r="AJ153" s="128">
        <v>0</v>
      </c>
      <c r="AK153" s="128">
        <v>0</v>
      </c>
      <c r="AL153" s="128">
        <v>0</v>
      </c>
      <c r="AM153" s="128">
        <v>0</v>
      </c>
      <c r="AN153" s="128">
        <v>0</v>
      </c>
      <c r="AO153" s="128">
        <v>0</v>
      </c>
      <c r="AP153" s="128">
        <v>0</v>
      </c>
      <c r="AQ153" s="128">
        <v>0</v>
      </c>
      <c r="AR153" s="128">
        <v>0</v>
      </c>
      <c r="AS153" s="128">
        <v>0</v>
      </c>
      <c r="AT153" s="128">
        <v>0</v>
      </c>
      <c r="AU153" s="128">
        <v>0</v>
      </c>
      <c r="AV153" s="128">
        <v>0</v>
      </c>
      <c r="AW153" s="128">
        <v>0</v>
      </c>
      <c r="AX153" s="128">
        <v>0</v>
      </c>
      <c r="AY153" s="128">
        <v>0</v>
      </c>
      <c r="AZ153" s="128">
        <v>0</v>
      </c>
      <c r="BA153" s="128" t="e">
        <v>#N/A</v>
      </c>
      <c r="BB153" s="128">
        <v>476.13599953048879</v>
      </c>
      <c r="BC153" s="128">
        <v>252.61234701778349</v>
      </c>
      <c r="BD153" s="128">
        <v>167.14409831879917</v>
      </c>
      <c r="BE153" s="128">
        <v>131.11861828708075</v>
      </c>
      <c r="BF153" s="128">
        <v>114.0672762688925</v>
      </c>
      <c r="BG153" s="128">
        <v>110.57828390477</v>
      </c>
      <c r="BH153" s="128" t="e">
        <v>#VALUE!</v>
      </c>
      <c r="BI153" s="128">
        <v>0</v>
      </c>
      <c r="BJ153" s="128">
        <v>0</v>
      </c>
      <c r="BK153" s="128">
        <v>0</v>
      </c>
      <c r="BL153" s="128">
        <v>0</v>
      </c>
      <c r="BM153" s="128">
        <v>28.377770861430989</v>
      </c>
      <c r="BN153" s="128">
        <v>25.79797351039181</v>
      </c>
      <c r="BO153" s="128">
        <v>23.21817615935263</v>
      </c>
      <c r="BP153" s="128">
        <v>44.114534702770001</v>
      </c>
      <c r="BQ153" s="128">
        <v>190.09402726263909</v>
      </c>
      <c r="BR153" s="128">
        <v>173.10057970869096</v>
      </c>
      <c r="BS153" s="128">
        <v>107.69092689517254</v>
      </c>
      <c r="BT153" s="128">
        <v>163.82879197061055</v>
      </c>
      <c r="BU153" s="128">
        <v>136.56379029047307</v>
      </c>
      <c r="BV153" s="128">
        <v>87.986523261709451</v>
      </c>
      <c r="BW153" s="128">
        <v>136.5547286728262</v>
      </c>
      <c r="BX153" s="128">
        <v>114.28052823288401</v>
      </c>
      <c r="BY153" s="639">
        <v>74.943761199124737</v>
      </c>
      <c r="BZ153" s="128"/>
      <c r="CA153" s="128"/>
      <c r="CB153" s="128"/>
      <c r="CC153" s="128"/>
      <c r="CD153" s="128"/>
      <c r="CE153" s="128"/>
      <c r="CF153" s="128"/>
      <c r="CG153" s="128"/>
      <c r="CH153" s="128"/>
      <c r="CI153" s="128"/>
      <c r="CJ153" s="128"/>
      <c r="CK153" s="128"/>
      <c r="CL153" s="128"/>
      <c r="CM153" s="128"/>
      <c r="CN153" s="128"/>
      <c r="CO153" s="128"/>
    </row>
    <row r="154" spans="26:93" x14ac:dyDescent="0.25">
      <c r="Z154" s="31"/>
      <c r="AA154">
        <v>42</v>
      </c>
      <c r="AB154" s="249">
        <f>IFERROR(AVERAGEIF(MASTER_DATA_NORMALIZED!L174:XFD174,"&gt;0"),0)</f>
        <v>15.128418169182979</v>
      </c>
      <c r="AC154" s="31" cm="1">
        <f t="array" ref="AC154:BY154">_xlfn._xlws.FILTER(MASTER_DATA_NORMALIZED!H174:XFD174,(MASTER_DATA_NORMALIZED!$H$22:$XFD$22=MASTER_DATA_NORMALIZED!$L$22))</f>
        <v>0</v>
      </c>
      <c r="AD154" s="128">
        <v>0</v>
      </c>
      <c r="AE154" s="128">
        <v>0</v>
      </c>
      <c r="AF154" s="128">
        <v>0</v>
      </c>
      <c r="AG154" s="128">
        <v>0</v>
      </c>
      <c r="AH154" s="128">
        <v>0</v>
      </c>
      <c r="AI154" s="128">
        <v>0</v>
      </c>
      <c r="AJ154" s="128">
        <v>0</v>
      </c>
      <c r="AK154" s="128">
        <v>0</v>
      </c>
      <c r="AL154" s="128">
        <v>0</v>
      </c>
      <c r="AM154" s="128">
        <v>0</v>
      </c>
      <c r="AN154" s="128">
        <v>0</v>
      </c>
      <c r="AO154" s="128">
        <v>0</v>
      </c>
      <c r="AP154" s="128">
        <v>0</v>
      </c>
      <c r="AQ154" s="128">
        <v>0</v>
      </c>
      <c r="AR154" s="128">
        <v>0</v>
      </c>
      <c r="AS154" s="128">
        <v>0</v>
      </c>
      <c r="AT154" s="128">
        <v>0</v>
      </c>
      <c r="AU154" s="128">
        <v>0</v>
      </c>
      <c r="AV154" s="128">
        <v>0</v>
      </c>
      <c r="AW154" s="128">
        <v>0</v>
      </c>
      <c r="AX154" s="128">
        <v>0</v>
      </c>
      <c r="AY154" s="128">
        <v>0</v>
      </c>
      <c r="AZ154" s="128">
        <v>0</v>
      </c>
      <c r="BA154" s="128" t="e">
        <v>#N/A</v>
      </c>
      <c r="BB154" s="128">
        <v>34.441770839446761</v>
      </c>
      <c r="BC154" s="128">
        <v>18.272965236362428</v>
      </c>
      <c r="BD154" s="128">
        <v>12.156167551308902</v>
      </c>
      <c r="BE154" s="128">
        <v>9.5429786668714787</v>
      </c>
      <c r="BF154" s="128">
        <v>8.3041335661011466</v>
      </c>
      <c r="BG154" s="128">
        <v>8.0524931550071717</v>
      </c>
      <c r="BH154" s="128" t="e">
        <v>#VALUE!</v>
      </c>
      <c r="BI154" s="128">
        <v>0</v>
      </c>
      <c r="BJ154" s="128">
        <v>0</v>
      </c>
      <c r="BK154" s="128">
        <v>0</v>
      </c>
      <c r="BL154" s="128">
        <v>0</v>
      </c>
      <c r="BM154" s="128">
        <v>0</v>
      </c>
      <c r="BN154" s="128">
        <v>0</v>
      </c>
      <c r="BO154" s="128">
        <v>0</v>
      </c>
      <c r="BP154" s="128">
        <v>0</v>
      </c>
      <c r="BQ154" s="128">
        <v>0</v>
      </c>
      <c r="BR154" s="128">
        <v>0</v>
      </c>
      <c r="BS154" s="128">
        <v>0</v>
      </c>
      <c r="BT154" s="128">
        <v>0</v>
      </c>
      <c r="BU154" s="128">
        <v>0</v>
      </c>
      <c r="BV154" s="128">
        <v>0</v>
      </c>
      <c r="BW154" s="128">
        <v>0</v>
      </c>
      <c r="BX154" s="128">
        <v>0</v>
      </c>
      <c r="BY154" s="639">
        <v>0</v>
      </c>
      <c r="BZ154" s="128"/>
      <c r="CA154" s="128"/>
      <c r="CB154" s="128"/>
      <c r="CC154" s="128"/>
      <c r="CD154" s="128"/>
      <c r="CE154" s="128"/>
      <c r="CF154" s="128"/>
      <c r="CG154" s="128"/>
      <c r="CH154" s="128"/>
      <c r="CI154" s="128"/>
      <c r="CJ154" s="128"/>
      <c r="CK154" s="128"/>
      <c r="CL154" s="128"/>
      <c r="CM154" s="128"/>
      <c r="CN154" s="128"/>
      <c r="CO154" s="128"/>
    </row>
    <row r="155" spans="26:93" x14ac:dyDescent="0.25">
      <c r="Z155" s="31"/>
      <c r="AA155">
        <v>49</v>
      </c>
      <c r="AB155" s="249">
        <f>IFERROR(AVERAGEIF(MASTER_DATA_NORMALIZED!L175:XFD175,"&gt;0"),0)</f>
        <v>66.633858073112222</v>
      </c>
      <c r="AC155" s="31" cm="1">
        <f t="array" ref="AC155:BY155">_xlfn._xlws.FILTER(MASTER_DATA_NORMALIZED!H175:XFD175,(MASTER_DATA_NORMALIZED!$H$22:$XFD$22=MASTER_DATA_NORMALIZED!$L$22))</f>
        <v>0</v>
      </c>
      <c r="AD155" s="128">
        <v>0</v>
      </c>
      <c r="AE155" s="128">
        <v>0</v>
      </c>
      <c r="AF155" s="128">
        <v>0</v>
      </c>
      <c r="AG155" s="128">
        <v>0</v>
      </c>
      <c r="AH155" s="128">
        <v>0</v>
      </c>
      <c r="AI155" s="128">
        <v>0</v>
      </c>
      <c r="AJ155" s="128">
        <v>0</v>
      </c>
      <c r="AK155" s="128">
        <v>0</v>
      </c>
      <c r="AL155" s="128">
        <v>0</v>
      </c>
      <c r="AM155" s="128">
        <v>0</v>
      </c>
      <c r="AN155" s="128">
        <v>0</v>
      </c>
      <c r="AO155" s="128">
        <v>0</v>
      </c>
      <c r="AP155" s="128">
        <v>0</v>
      </c>
      <c r="AQ155" s="128">
        <v>0</v>
      </c>
      <c r="AR155" s="128">
        <v>0</v>
      </c>
      <c r="AS155" s="128">
        <v>0</v>
      </c>
      <c r="AT155" s="128">
        <v>0</v>
      </c>
      <c r="AU155" s="128">
        <v>0</v>
      </c>
      <c r="AV155" s="128">
        <v>0</v>
      </c>
      <c r="AW155" s="128">
        <v>0</v>
      </c>
      <c r="AX155" s="128">
        <v>0</v>
      </c>
      <c r="AY155" s="128">
        <v>0</v>
      </c>
      <c r="AZ155" s="128">
        <v>0</v>
      </c>
      <c r="BA155" s="128" t="e">
        <v>#N/A</v>
      </c>
      <c r="BB155" s="128">
        <v>151.87319580036117</v>
      </c>
      <c r="BC155" s="128">
        <v>80.57581127671898</v>
      </c>
      <c r="BD155" s="128">
        <v>53.473824807182936</v>
      </c>
      <c r="BE155" s="128">
        <v>41.965164339760619</v>
      </c>
      <c r="BF155" s="128">
        <v>36.513108349353608</v>
      </c>
      <c r="BG155" s="128">
        <v>35.402043865296001</v>
      </c>
      <c r="BH155" s="128" t="e">
        <v>#VALUE!</v>
      </c>
      <c r="BI155" s="128">
        <v>0</v>
      </c>
      <c r="BJ155" s="128">
        <v>0</v>
      </c>
      <c r="BK155" s="128">
        <v>0</v>
      </c>
      <c r="BL155" s="128">
        <v>0</v>
      </c>
      <c r="BM155" s="128">
        <v>0</v>
      </c>
      <c r="BN155" s="128">
        <v>0</v>
      </c>
      <c r="BO155" s="128">
        <v>0</v>
      </c>
      <c r="BP155" s="128">
        <v>0</v>
      </c>
      <c r="BQ155" s="128">
        <v>0</v>
      </c>
      <c r="BR155" s="128">
        <v>0</v>
      </c>
      <c r="BS155" s="128">
        <v>0</v>
      </c>
      <c r="BT155" s="128">
        <v>0</v>
      </c>
      <c r="BU155" s="128">
        <v>0</v>
      </c>
      <c r="BV155" s="128">
        <v>0</v>
      </c>
      <c r="BW155" s="128">
        <v>0</v>
      </c>
      <c r="BX155" s="128">
        <v>0</v>
      </c>
      <c r="BY155" s="639">
        <v>0</v>
      </c>
      <c r="BZ155" s="128"/>
      <c r="CA155" s="128"/>
      <c r="CB155" s="128"/>
      <c r="CC155" s="128"/>
      <c r="CD155" s="128"/>
      <c r="CE155" s="128"/>
      <c r="CF155" s="128"/>
      <c r="CG155" s="128"/>
      <c r="CH155" s="128"/>
      <c r="CI155" s="128"/>
      <c r="CJ155" s="128"/>
      <c r="CK155" s="128"/>
      <c r="CL155" s="128"/>
      <c r="CM155" s="128"/>
      <c r="CN155" s="128"/>
      <c r="CO155" s="128"/>
    </row>
    <row r="156" spans="26:93" x14ac:dyDescent="0.25">
      <c r="Z156" s="31"/>
      <c r="AA156">
        <v>50</v>
      </c>
      <c r="AB156" s="249">
        <f>IFERROR(AVERAGEIF(MASTER_DATA_NORMALIZED!L176:XFD176,"&gt;0"),0)</f>
        <v>249.0702109611143</v>
      </c>
      <c r="AC156" s="31" cm="1">
        <f t="array" ref="AC156:BY156">_xlfn._xlws.FILTER(MASTER_DATA_NORMALIZED!H176:XFD176,(MASTER_DATA_NORMALIZED!$H$22:$XFD$22=MASTER_DATA_NORMALIZED!$L$22))</f>
        <v>584.04211754286018</v>
      </c>
      <c r="AD156" s="128">
        <v>582.86881864601071</v>
      </c>
      <c r="AE156" s="128">
        <v>584.08952355889448</v>
      </c>
      <c r="AF156" s="128">
        <v>582.86881864601071</v>
      </c>
      <c r="AG156" s="128">
        <v>584.90958982407358</v>
      </c>
      <c r="AH156" s="128">
        <v>582.85862924317405</v>
      </c>
      <c r="AI156" s="128">
        <v>584.90958982407358</v>
      </c>
      <c r="AJ156" s="128">
        <v>582.85862924317405</v>
      </c>
      <c r="AK156" s="128">
        <v>0</v>
      </c>
      <c r="AL156" s="128">
        <v>0</v>
      </c>
      <c r="AM156" s="128">
        <v>0</v>
      </c>
      <c r="AN156" s="128">
        <v>0</v>
      </c>
      <c r="AO156" s="128">
        <v>0</v>
      </c>
      <c r="AP156" s="128">
        <v>0</v>
      </c>
      <c r="AQ156" s="128">
        <v>223.35474126259135</v>
      </c>
      <c r="AR156" s="128">
        <v>120.70942124493236</v>
      </c>
      <c r="AS156" s="128">
        <v>119.79608655511866</v>
      </c>
      <c r="AT156" s="128">
        <v>96.248062292818219</v>
      </c>
      <c r="AU156" s="128">
        <v>109.53379470718569</v>
      </c>
      <c r="AV156" s="128">
        <v>0</v>
      </c>
      <c r="AW156" s="128">
        <v>0</v>
      </c>
      <c r="AX156" s="128">
        <v>0</v>
      </c>
      <c r="AY156" s="128">
        <v>0</v>
      </c>
      <c r="AZ156" s="128">
        <v>0</v>
      </c>
      <c r="BA156" s="128" t="e">
        <v>#N/A</v>
      </c>
      <c r="BB156" s="128">
        <v>357.48597773714175</v>
      </c>
      <c r="BC156" s="128">
        <v>298.91021662821959</v>
      </c>
      <c r="BD156" s="128">
        <v>266.06959500677061</v>
      </c>
      <c r="BE156" s="128">
        <v>252.09206784222047</v>
      </c>
      <c r="BF156" s="128">
        <v>245.38945644505125</v>
      </c>
      <c r="BG156" s="128">
        <v>245.48313513287732</v>
      </c>
      <c r="BH156" s="128" t="e">
        <v>#VALUE!</v>
      </c>
      <c r="BI156" s="128">
        <v>0</v>
      </c>
      <c r="BJ156" s="128">
        <v>0</v>
      </c>
      <c r="BK156" s="128">
        <v>0</v>
      </c>
      <c r="BL156" s="128">
        <v>0</v>
      </c>
      <c r="BM156" s="128">
        <v>18.658871515251565</v>
      </c>
      <c r="BN156" s="128">
        <v>17.339990629869948</v>
      </c>
      <c r="BO156" s="128">
        <v>16.718070960613609</v>
      </c>
      <c r="BP156" s="128">
        <v>30.338372229359109</v>
      </c>
      <c r="BQ156" s="128">
        <v>133.16963610986119</v>
      </c>
      <c r="BR156" s="128">
        <v>115.8518129425855</v>
      </c>
      <c r="BS156" s="128">
        <v>114.05051005044952</v>
      </c>
      <c r="BT156" s="128">
        <v>118.86932195158653</v>
      </c>
      <c r="BU156" s="128">
        <v>103.92880346226613</v>
      </c>
      <c r="BV156" s="128">
        <v>102.46098755406675</v>
      </c>
      <c r="BW156" s="128">
        <v>74.604003886482587</v>
      </c>
      <c r="BX156" s="128">
        <v>60.689475116663438</v>
      </c>
      <c r="BY156" s="639">
        <v>59.088622963402941</v>
      </c>
      <c r="BZ156" s="128"/>
      <c r="CA156" s="128"/>
      <c r="CB156" s="128"/>
      <c r="CC156" s="128"/>
      <c r="CD156" s="128"/>
      <c r="CE156" s="128"/>
      <c r="CF156" s="128"/>
      <c r="CG156" s="128"/>
      <c r="CH156" s="128"/>
      <c r="CI156" s="128"/>
      <c r="CJ156" s="128"/>
      <c r="CK156" s="128"/>
      <c r="CL156" s="128"/>
      <c r="CM156" s="128"/>
      <c r="CN156" s="128"/>
      <c r="CO156" s="128"/>
    </row>
    <row r="157" spans="26:93" x14ac:dyDescent="0.25">
      <c r="Z157" s="31"/>
      <c r="AA157">
        <v>51</v>
      </c>
      <c r="AB157" s="249">
        <f>IFERROR(AVERAGEIF(MASTER_DATA_NORMALIZED!L177:XFD177,"&gt;0"),0)</f>
        <v>10.918575368039805</v>
      </c>
      <c r="AC157" s="31" cm="1">
        <f t="array" ref="AC157:BY157">_xlfn._xlws.FILTER(MASTER_DATA_NORMALIZED!H177:XFD177,(MASTER_DATA_NORMALIZED!$H$22:$XFD$22=MASTER_DATA_NORMALIZED!$L$22))</f>
        <v>0</v>
      </c>
      <c r="AD157" s="128">
        <v>0</v>
      </c>
      <c r="AE157" s="128">
        <v>0</v>
      </c>
      <c r="AF157" s="128">
        <v>0</v>
      </c>
      <c r="AG157" s="128">
        <v>0</v>
      </c>
      <c r="AH157" s="128">
        <v>0</v>
      </c>
      <c r="AI157" s="128">
        <v>0</v>
      </c>
      <c r="AJ157" s="128">
        <v>0</v>
      </c>
      <c r="AK157" s="128">
        <v>0</v>
      </c>
      <c r="AL157" s="128">
        <v>0</v>
      </c>
      <c r="AM157" s="128">
        <v>0</v>
      </c>
      <c r="AN157" s="128">
        <v>0</v>
      </c>
      <c r="AO157" s="128">
        <v>0</v>
      </c>
      <c r="AP157" s="128">
        <v>0</v>
      </c>
      <c r="AQ157" s="128">
        <v>0</v>
      </c>
      <c r="AR157" s="128">
        <v>0</v>
      </c>
      <c r="AS157" s="128">
        <v>0</v>
      </c>
      <c r="AT157" s="128">
        <v>0</v>
      </c>
      <c r="AU157" s="128">
        <v>0</v>
      </c>
      <c r="AV157" s="128">
        <v>0</v>
      </c>
      <c r="AW157" s="128">
        <v>0</v>
      </c>
      <c r="AX157" s="128">
        <v>0</v>
      </c>
      <c r="AY157" s="128">
        <v>0</v>
      </c>
      <c r="AZ157" s="128">
        <v>0</v>
      </c>
      <c r="BA157" s="128" t="e">
        <v>#N/A</v>
      </c>
      <c r="BB157" s="128">
        <v>10.916153381673627</v>
      </c>
      <c r="BC157" s="128">
        <v>10.919059765313042</v>
      </c>
      <c r="BD157" s="128">
        <v>10.919059765313042</v>
      </c>
      <c r="BE157" s="128">
        <v>10.919059765313042</v>
      </c>
      <c r="BF157" s="128">
        <v>10.919059765313042</v>
      </c>
      <c r="BG157" s="128">
        <v>10.919059765313044</v>
      </c>
      <c r="BH157" s="128" t="e">
        <v>#VALUE!</v>
      </c>
      <c r="BI157" s="128">
        <v>0</v>
      </c>
      <c r="BJ157" s="128">
        <v>0</v>
      </c>
      <c r="BK157" s="128">
        <v>0</v>
      </c>
      <c r="BL157" s="128">
        <v>0</v>
      </c>
      <c r="BM157" s="128">
        <v>0</v>
      </c>
      <c r="BN157" s="128">
        <v>0</v>
      </c>
      <c r="BO157" s="128">
        <v>0</v>
      </c>
      <c r="BP157" s="128">
        <v>0</v>
      </c>
      <c r="BQ157" s="128">
        <v>0</v>
      </c>
      <c r="BR157" s="128">
        <v>0</v>
      </c>
      <c r="BS157" s="128">
        <v>0</v>
      </c>
      <c r="BT157" s="128">
        <v>0</v>
      </c>
      <c r="BU157" s="128">
        <v>0</v>
      </c>
      <c r="BV157" s="128">
        <v>0</v>
      </c>
      <c r="BW157" s="128">
        <v>0</v>
      </c>
      <c r="BX157" s="128">
        <v>0</v>
      </c>
      <c r="BY157" s="639">
        <v>0</v>
      </c>
      <c r="BZ157" s="128"/>
      <c r="CA157" s="128"/>
      <c r="CB157" s="128"/>
      <c r="CC157" s="128"/>
      <c r="CD157" s="128"/>
      <c r="CE157" s="128"/>
      <c r="CF157" s="128"/>
      <c r="CG157" s="128"/>
      <c r="CH157" s="128"/>
      <c r="CI157" s="128"/>
      <c r="CJ157" s="128"/>
      <c r="CK157" s="128"/>
      <c r="CL157" s="128"/>
      <c r="CM157" s="128"/>
      <c r="CN157" s="128"/>
      <c r="CO157" s="128"/>
    </row>
    <row r="158" spans="26:93" x14ac:dyDescent="0.25">
      <c r="Z158" s="31"/>
      <c r="AA158">
        <v>52</v>
      </c>
      <c r="AB158" s="249">
        <f>IFERROR(AVERAGEIF(MASTER_DATA_NORMALIZED!L178:XFD178,"&gt;0"),0)</f>
        <v>77.179153903038667</v>
      </c>
      <c r="AC158" s="31" cm="1">
        <f t="array" ref="AC158:BY158">_xlfn._xlws.FILTER(MASTER_DATA_NORMALIZED!H178:XFD178,(MASTER_DATA_NORMALIZED!$H$22:$XFD$22=MASTER_DATA_NORMALIZED!$L$22))</f>
        <v>0</v>
      </c>
      <c r="AD158" s="128">
        <v>0</v>
      </c>
      <c r="AE158" s="128">
        <v>0</v>
      </c>
      <c r="AF158" s="128">
        <v>0</v>
      </c>
      <c r="AG158" s="128">
        <v>0</v>
      </c>
      <c r="AH158" s="128">
        <v>0</v>
      </c>
      <c r="AI158" s="128">
        <v>0</v>
      </c>
      <c r="AJ158" s="128">
        <v>0</v>
      </c>
      <c r="AK158" s="128">
        <v>0</v>
      </c>
      <c r="AL158" s="128">
        <v>0</v>
      </c>
      <c r="AM158" s="128">
        <v>0</v>
      </c>
      <c r="AN158" s="128">
        <v>0</v>
      </c>
      <c r="AO158" s="128">
        <v>0</v>
      </c>
      <c r="AP158" s="128">
        <v>0</v>
      </c>
      <c r="AQ158" s="128">
        <v>223.35474126259135</v>
      </c>
      <c r="AR158" s="128">
        <v>120.70942124493236</v>
      </c>
      <c r="AS158" s="128">
        <v>119.79608655511866</v>
      </c>
      <c r="AT158" s="128">
        <v>96.248062292818219</v>
      </c>
      <c r="AU158" s="128">
        <v>109.53379470718569</v>
      </c>
      <c r="AV158" s="128">
        <v>0</v>
      </c>
      <c r="AW158" s="128">
        <v>0</v>
      </c>
      <c r="AX158" s="128">
        <v>0</v>
      </c>
      <c r="AY158" s="128">
        <v>0</v>
      </c>
      <c r="AZ158" s="128">
        <v>0</v>
      </c>
      <c r="BA158" s="128" t="e">
        <v>#N/A</v>
      </c>
      <c r="BB158" s="128">
        <v>53.873942248130881</v>
      </c>
      <c r="BC158" s="128">
        <v>42.656434441078908</v>
      </c>
      <c r="BD158" s="128">
        <v>35.674338352982772</v>
      </c>
      <c r="BE158" s="128">
        <v>31.692572036148764</v>
      </c>
      <c r="BF158" s="128">
        <v>28.844989393086255</v>
      </c>
      <c r="BG158" s="128">
        <v>28.107318735224371</v>
      </c>
      <c r="BH158" s="128" t="e">
        <v>#VALUE!</v>
      </c>
      <c r="BI158" s="128">
        <v>0</v>
      </c>
      <c r="BJ158" s="128">
        <v>0</v>
      </c>
      <c r="BK158" s="128">
        <v>0</v>
      </c>
      <c r="BL158" s="128">
        <v>0</v>
      </c>
      <c r="BM158" s="128">
        <v>17.338709192308478</v>
      </c>
      <c r="BN158" s="128">
        <v>16.019828306926854</v>
      </c>
      <c r="BO158" s="128">
        <v>15.39790863767052</v>
      </c>
      <c r="BP158" s="128">
        <v>30.338372229359109</v>
      </c>
      <c r="BQ158" s="128">
        <v>133.16963610986119</v>
      </c>
      <c r="BR158" s="128">
        <v>115.8518129425855</v>
      </c>
      <c r="BS158" s="128">
        <v>114.05051005044952</v>
      </c>
      <c r="BT158" s="128">
        <v>118.86932195158653</v>
      </c>
      <c r="BU158" s="128">
        <v>103.92880346226613</v>
      </c>
      <c r="BV158" s="128">
        <v>102.46098755406675</v>
      </c>
      <c r="BW158" s="128">
        <v>74.604003886482587</v>
      </c>
      <c r="BX158" s="128">
        <v>60.689475116663438</v>
      </c>
      <c r="BY158" s="639">
        <v>59.088622963402941</v>
      </c>
      <c r="BZ158" s="128"/>
      <c r="CA158" s="128"/>
      <c r="CB158" s="128"/>
      <c r="CC158" s="128"/>
      <c r="CD158" s="128"/>
      <c r="CE158" s="128"/>
      <c r="CF158" s="128"/>
      <c r="CG158" s="128"/>
      <c r="CH158" s="128"/>
      <c r="CI158" s="128"/>
      <c r="CJ158" s="128"/>
      <c r="CK158" s="128"/>
      <c r="CL158" s="128"/>
      <c r="CM158" s="128"/>
      <c r="CN158" s="128"/>
      <c r="CO158" s="128"/>
    </row>
    <row r="159" spans="26:93" x14ac:dyDescent="0.25">
      <c r="Z159" s="31"/>
      <c r="AA159">
        <v>53</v>
      </c>
      <c r="AB159" s="249">
        <f>IFERROR(AVERAGEIF(MASTER_DATA_NORMALIZED!L179:XFD179,"&gt;0"),0)</f>
        <v>0</v>
      </c>
      <c r="AC159" s="31" cm="1">
        <f t="array" ref="AC159:BY159">_xlfn._xlws.FILTER(MASTER_DATA_NORMALIZED!H179:XFD179,(MASTER_DATA_NORMALIZED!$H$22:$XFD$22=MASTER_DATA_NORMALIZED!$L$22))</f>
        <v>0</v>
      </c>
      <c r="AD159" s="128">
        <v>0</v>
      </c>
      <c r="AE159" s="128">
        <v>0</v>
      </c>
      <c r="AF159" s="128">
        <v>0</v>
      </c>
      <c r="AG159" s="128">
        <v>0</v>
      </c>
      <c r="AH159" s="128">
        <v>0</v>
      </c>
      <c r="AI159" s="128">
        <v>0</v>
      </c>
      <c r="AJ159" s="128">
        <v>0</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t="e">
        <v>#N/A</v>
      </c>
      <c r="BB159" s="128">
        <v>0</v>
      </c>
      <c r="BC159" s="128">
        <v>0</v>
      </c>
      <c r="BD159" s="128">
        <v>0</v>
      </c>
      <c r="BE159" s="128">
        <v>0</v>
      </c>
      <c r="BF159" s="128">
        <v>0</v>
      </c>
      <c r="BG159" s="128">
        <v>0</v>
      </c>
      <c r="BH159" s="128" t="e">
        <v>#VALUE!</v>
      </c>
      <c r="BI159" s="128">
        <v>0</v>
      </c>
      <c r="BJ159" s="128">
        <v>0</v>
      </c>
      <c r="BK159" s="128">
        <v>0</v>
      </c>
      <c r="BL159" s="128">
        <v>0</v>
      </c>
      <c r="BM159" s="128">
        <v>0</v>
      </c>
      <c r="BN159" s="128">
        <v>0</v>
      </c>
      <c r="BO159" s="128">
        <v>0</v>
      </c>
      <c r="BP159" s="128">
        <v>0</v>
      </c>
      <c r="BQ159" s="128">
        <v>0</v>
      </c>
      <c r="BR159" s="128">
        <v>0</v>
      </c>
      <c r="BS159" s="128">
        <v>0</v>
      </c>
      <c r="BT159" s="128">
        <v>0</v>
      </c>
      <c r="BU159" s="128">
        <v>0</v>
      </c>
      <c r="BV159" s="128">
        <v>0</v>
      </c>
      <c r="BW159" s="128">
        <v>0</v>
      </c>
      <c r="BX159" s="128">
        <v>0</v>
      </c>
      <c r="BY159" s="639">
        <v>0</v>
      </c>
      <c r="BZ159" s="128"/>
      <c r="CA159" s="128"/>
      <c r="CB159" s="128"/>
      <c r="CC159" s="128"/>
      <c r="CD159" s="128"/>
      <c r="CE159" s="128"/>
      <c r="CF159" s="128"/>
      <c r="CG159" s="128"/>
      <c r="CH159" s="128"/>
      <c r="CI159" s="128"/>
      <c r="CJ159" s="128"/>
      <c r="CK159" s="128"/>
      <c r="CL159" s="128"/>
      <c r="CM159" s="128"/>
      <c r="CN159" s="128"/>
      <c r="CO159" s="128"/>
    </row>
    <row r="160" spans="26:93" x14ac:dyDescent="0.25">
      <c r="Z160" s="31"/>
      <c r="AA160">
        <v>54</v>
      </c>
      <c r="AB160" s="249">
        <f>IFERROR(AVERAGEIF(MASTER_DATA_NORMALIZED!L180:XFD180,"&gt;0"),0)</f>
        <v>285.63416896574898</v>
      </c>
      <c r="AC160" s="31" cm="1">
        <f t="array" ref="AC160:BY160">_xlfn._xlws.FILTER(MASTER_DATA_NORMALIZED!H180:XFD180,(MASTER_DATA_NORMALIZED!$H$22:$XFD$22=MASTER_DATA_NORMALIZED!$L$22))</f>
        <v>584.04211754286018</v>
      </c>
      <c r="AD160" s="128">
        <v>582.86881864601071</v>
      </c>
      <c r="AE160" s="128">
        <v>584.08952355889448</v>
      </c>
      <c r="AF160" s="128">
        <v>582.86881864601071</v>
      </c>
      <c r="AG160" s="128">
        <v>584.90958982407358</v>
      </c>
      <c r="AH160" s="128">
        <v>582.85862924317405</v>
      </c>
      <c r="AI160" s="128">
        <v>584.90958982407358</v>
      </c>
      <c r="AJ160" s="128">
        <v>582.85862924317405</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t="e">
        <v>#N/A</v>
      </c>
      <c r="BB160" s="128">
        <v>85.631066706844379</v>
      </c>
      <c r="BC160" s="128">
        <v>45.431273333213262</v>
      </c>
      <c r="BD160" s="128">
        <v>24.043982526501594</v>
      </c>
      <c r="BE160" s="128">
        <v>14.34659651806699</v>
      </c>
      <c r="BF160" s="128">
        <v>7.2009721311146402</v>
      </c>
      <c r="BG160" s="128">
        <v>5.7607777048917121</v>
      </c>
      <c r="BH160" s="128" t="e">
        <v>#VALUE!</v>
      </c>
      <c r="BI160" s="128">
        <v>0</v>
      </c>
      <c r="BJ160" s="128">
        <v>0</v>
      </c>
      <c r="BK160" s="128">
        <v>0</v>
      </c>
      <c r="BL160" s="128">
        <v>0</v>
      </c>
      <c r="BM160" s="128">
        <v>1.3201623229430897</v>
      </c>
      <c r="BN160" s="128">
        <v>1.3201623229430897</v>
      </c>
      <c r="BO160" s="128">
        <v>1.3201623229430897</v>
      </c>
      <c r="BP160" s="128">
        <v>0</v>
      </c>
      <c r="BQ160" s="128">
        <v>0</v>
      </c>
      <c r="BR160" s="128">
        <v>0</v>
      </c>
      <c r="BS160" s="128">
        <v>0</v>
      </c>
      <c r="BT160" s="128">
        <v>0</v>
      </c>
      <c r="BU160" s="128">
        <v>0</v>
      </c>
      <c r="BV160" s="128">
        <v>0</v>
      </c>
      <c r="BW160" s="128">
        <v>0</v>
      </c>
      <c r="BX160" s="128">
        <v>0</v>
      </c>
      <c r="BY160" s="639">
        <v>0</v>
      </c>
      <c r="BZ160" s="128"/>
      <c r="CA160" s="128"/>
      <c r="CB160" s="128"/>
      <c r="CC160" s="128"/>
      <c r="CD160" s="128"/>
      <c r="CE160" s="128"/>
      <c r="CF160" s="128"/>
      <c r="CG160" s="128"/>
      <c r="CH160" s="128"/>
      <c r="CI160" s="128"/>
      <c r="CJ160" s="128"/>
      <c r="CK160" s="128"/>
      <c r="CL160" s="128"/>
      <c r="CM160" s="128"/>
      <c r="CN160" s="128"/>
      <c r="CO160" s="128"/>
    </row>
    <row r="161" spans="26:93" x14ac:dyDescent="0.25">
      <c r="Z161" s="31"/>
      <c r="AA161">
        <v>55</v>
      </c>
      <c r="AB161" s="249">
        <f>IFERROR(AVERAGEIF(MASTER_DATA_NORMALIZED!L181:XFD181,"&gt;0"),0)</f>
        <v>0</v>
      </c>
      <c r="AC161" s="31" cm="1">
        <f t="array" ref="AC161:BY161">_xlfn._xlws.FILTER(MASTER_DATA_NORMALIZED!H181:XFD181,(MASTER_DATA_NORMALIZED!$H$22:$XFD$22=MASTER_DATA_NORMALIZED!$L$22))</f>
        <v>0</v>
      </c>
      <c r="AD161" s="128">
        <v>0</v>
      </c>
      <c r="AE161" s="128">
        <v>0</v>
      </c>
      <c r="AF161" s="128">
        <v>0</v>
      </c>
      <c r="AG161" s="128">
        <v>0</v>
      </c>
      <c r="AH161" s="128">
        <v>0</v>
      </c>
      <c r="AI161" s="128">
        <v>0</v>
      </c>
      <c r="AJ161" s="128">
        <v>0</v>
      </c>
      <c r="AK161" s="128">
        <v>0</v>
      </c>
      <c r="AL161" s="128">
        <v>0</v>
      </c>
      <c r="AM161" s="128">
        <v>0</v>
      </c>
      <c r="AN161" s="128">
        <v>0</v>
      </c>
      <c r="AO161" s="128">
        <v>0</v>
      </c>
      <c r="AP161" s="128">
        <v>0</v>
      </c>
      <c r="AQ161" s="128">
        <v>0</v>
      </c>
      <c r="AR161" s="128">
        <v>0</v>
      </c>
      <c r="AS161" s="128">
        <v>0</v>
      </c>
      <c r="AT161" s="128">
        <v>0</v>
      </c>
      <c r="AU161" s="128">
        <v>0</v>
      </c>
      <c r="AV161" s="128">
        <v>0</v>
      </c>
      <c r="AW161" s="128">
        <v>0</v>
      </c>
      <c r="AX161" s="128">
        <v>0</v>
      </c>
      <c r="AY161" s="128">
        <v>0</v>
      </c>
      <c r="AZ161" s="128">
        <v>0</v>
      </c>
      <c r="BA161" s="128" t="e">
        <v>#N/A</v>
      </c>
      <c r="BB161" s="128">
        <v>0</v>
      </c>
      <c r="BC161" s="128">
        <v>0</v>
      </c>
      <c r="BD161" s="128">
        <v>0</v>
      </c>
      <c r="BE161" s="128">
        <v>0</v>
      </c>
      <c r="BF161" s="128">
        <v>0</v>
      </c>
      <c r="BG161" s="128">
        <v>0</v>
      </c>
      <c r="BH161" s="128" t="e">
        <v>#VALUE!</v>
      </c>
      <c r="BI161" s="128">
        <v>0</v>
      </c>
      <c r="BJ161" s="128">
        <v>0</v>
      </c>
      <c r="BK161" s="128">
        <v>0</v>
      </c>
      <c r="BL161" s="128">
        <v>0</v>
      </c>
      <c r="BM161" s="128">
        <v>0</v>
      </c>
      <c r="BN161" s="128">
        <v>0</v>
      </c>
      <c r="BO161" s="128">
        <v>0</v>
      </c>
      <c r="BP161" s="128">
        <v>0</v>
      </c>
      <c r="BQ161" s="128">
        <v>0</v>
      </c>
      <c r="BR161" s="128">
        <v>0</v>
      </c>
      <c r="BS161" s="128">
        <v>0</v>
      </c>
      <c r="BT161" s="128">
        <v>0</v>
      </c>
      <c r="BU161" s="128">
        <v>0</v>
      </c>
      <c r="BV161" s="128">
        <v>0</v>
      </c>
      <c r="BW161" s="128">
        <v>0</v>
      </c>
      <c r="BX161" s="128">
        <v>0</v>
      </c>
      <c r="BY161" s="639">
        <v>0</v>
      </c>
      <c r="BZ161" s="128"/>
      <c r="CA161" s="128"/>
      <c r="CB161" s="128"/>
      <c r="CC161" s="128"/>
      <c r="CD161" s="128"/>
      <c r="CE161" s="128"/>
      <c r="CF161" s="128"/>
      <c r="CG161" s="128"/>
      <c r="CH161" s="128"/>
      <c r="CI161" s="128"/>
      <c r="CJ161" s="128"/>
      <c r="CK161" s="128"/>
      <c r="CL161" s="128"/>
      <c r="CM161" s="128"/>
      <c r="CN161" s="128"/>
      <c r="CO161" s="128"/>
    </row>
    <row r="162" spans="26:93" x14ac:dyDescent="0.25">
      <c r="Z162" s="31"/>
      <c r="AA162">
        <v>56</v>
      </c>
      <c r="AB162" s="249">
        <f>IFERROR(AVERAGEIF(MASTER_DATA_NORMALIZED!L182:XFD182,"&gt;0"),0)</f>
        <v>0</v>
      </c>
      <c r="AC162" s="31" cm="1">
        <f t="array" ref="AC162:BY162">_xlfn._xlws.FILTER(MASTER_DATA_NORMALIZED!H182:XFD182,(MASTER_DATA_NORMALIZED!$H$22:$XFD$22=MASTER_DATA_NORMALIZED!$L$22))</f>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t="e">
        <v>#N/A</v>
      </c>
      <c r="BB162" s="128">
        <v>0</v>
      </c>
      <c r="BC162" s="128">
        <v>0</v>
      </c>
      <c r="BD162" s="128">
        <v>0</v>
      </c>
      <c r="BE162" s="128">
        <v>0</v>
      </c>
      <c r="BF162" s="128">
        <v>0</v>
      </c>
      <c r="BG162" s="128">
        <v>0</v>
      </c>
      <c r="BH162" s="128" t="e">
        <v>#VALUE!</v>
      </c>
      <c r="BI162" s="128">
        <v>0</v>
      </c>
      <c r="BJ162" s="128">
        <v>0</v>
      </c>
      <c r="BK162" s="128">
        <v>0</v>
      </c>
      <c r="BL162" s="128">
        <v>0</v>
      </c>
      <c r="BM162" s="128">
        <v>0</v>
      </c>
      <c r="BN162" s="128">
        <v>0</v>
      </c>
      <c r="BO162" s="128">
        <v>0</v>
      </c>
      <c r="BP162" s="128">
        <v>0</v>
      </c>
      <c r="BQ162" s="128">
        <v>0</v>
      </c>
      <c r="BR162" s="128">
        <v>0</v>
      </c>
      <c r="BS162" s="128">
        <v>0</v>
      </c>
      <c r="BT162" s="128">
        <v>0</v>
      </c>
      <c r="BU162" s="128">
        <v>0</v>
      </c>
      <c r="BV162" s="128">
        <v>0</v>
      </c>
      <c r="BW162" s="128">
        <v>0</v>
      </c>
      <c r="BX162" s="128">
        <v>0</v>
      </c>
      <c r="BY162" s="639">
        <v>0</v>
      </c>
      <c r="BZ162" s="128"/>
      <c r="CA162" s="128"/>
      <c r="CB162" s="128"/>
      <c r="CC162" s="128"/>
      <c r="CD162" s="128"/>
      <c r="CE162" s="128"/>
      <c r="CF162" s="128"/>
      <c r="CG162" s="128"/>
      <c r="CH162" s="128"/>
      <c r="CI162" s="128"/>
      <c r="CJ162" s="128"/>
      <c r="CK162" s="128"/>
      <c r="CL162" s="128"/>
      <c r="CM162" s="128"/>
      <c r="CN162" s="128"/>
      <c r="CO162" s="128"/>
    </row>
    <row r="163" spans="26:93" x14ac:dyDescent="0.25">
      <c r="Z163" s="31"/>
      <c r="AA163">
        <v>57</v>
      </c>
      <c r="AB163" s="249">
        <f>IFERROR(AVERAGEIF(MASTER_DATA_NORMALIZED!L183:XFD183,"&gt;0"),0)</f>
        <v>0</v>
      </c>
      <c r="AC163" s="31" cm="1">
        <f t="array" ref="AC163:BY163">_xlfn._xlws.FILTER(MASTER_DATA_NORMALIZED!H183:XFD183,(MASTER_DATA_NORMALIZED!$H$22:$XFD$22=MASTER_DATA_NORMALIZED!$L$22))</f>
        <v>0</v>
      </c>
      <c r="AD163" s="128">
        <v>0</v>
      </c>
      <c r="AE163" s="128">
        <v>0</v>
      </c>
      <c r="AF163" s="128">
        <v>0</v>
      </c>
      <c r="AG163" s="128">
        <v>0</v>
      </c>
      <c r="AH163" s="128">
        <v>0</v>
      </c>
      <c r="AI163" s="128">
        <v>0</v>
      </c>
      <c r="AJ163" s="128">
        <v>0</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t="e">
        <v>#N/A</v>
      </c>
      <c r="BB163" s="128">
        <v>0</v>
      </c>
      <c r="BC163" s="128">
        <v>0</v>
      </c>
      <c r="BD163" s="128">
        <v>0</v>
      </c>
      <c r="BE163" s="128">
        <v>0</v>
      </c>
      <c r="BF163" s="128">
        <v>0</v>
      </c>
      <c r="BG163" s="128">
        <v>0</v>
      </c>
      <c r="BH163" s="128" t="e">
        <v>#VALUE!</v>
      </c>
      <c r="BI163" s="128">
        <v>0</v>
      </c>
      <c r="BJ163" s="128">
        <v>0</v>
      </c>
      <c r="BK163" s="128">
        <v>0</v>
      </c>
      <c r="BL163" s="128">
        <v>0</v>
      </c>
      <c r="BM163" s="128">
        <v>0</v>
      </c>
      <c r="BN163" s="128">
        <v>0</v>
      </c>
      <c r="BO163" s="128">
        <v>0</v>
      </c>
      <c r="BP163" s="128">
        <v>0</v>
      </c>
      <c r="BQ163" s="128">
        <v>0</v>
      </c>
      <c r="BR163" s="128">
        <v>0</v>
      </c>
      <c r="BS163" s="128">
        <v>0</v>
      </c>
      <c r="BT163" s="128">
        <v>0</v>
      </c>
      <c r="BU163" s="128">
        <v>0</v>
      </c>
      <c r="BV163" s="128">
        <v>0</v>
      </c>
      <c r="BW163" s="128">
        <v>0</v>
      </c>
      <c r="BX163" s="128">
        <v>0</v>
      </c>
      <c r="BY163" s="639">
        <v>0</v>
      </c>
      <c r="BZ163" s="128"/>
      <c r="CA163" s="128"/>
      <c r="CB163" s="128"/>
      <c r="CC163" s="128"/>
      <c r="CD163" s="128"/>
      <c r="CE163" s="128"/>
      <c r="CF163" s="128"/>
      <c r="CG163" s="128"/>
      <c r="CH163" s="128"/>
      <c r="CI163" s="128"/>
      <c r="CJ163" s="128"/>
      <c r="CK163" s="128"/>
      <c r="CL163" s="128"/>
      <c r="CM163" s="128"/>
      <c r="CN163" s="128"/>
      <c r="CO163" s="128"/>
    </row>
    <row r="164" spans="26:93" ht="15.75" thickBot="1" x14ac:dyDescent="0.3">
      <c r="Z164" s="32"/>
      <c r="AA164" s="124">
        <v>59</v>
      </c>
      <c r="AB164" s="269">
        <f>IFERROR(AVERAGEIF(MASTER_DATA_NORMALIZED!L184:XFD184,"&gt;0"),0)</f>
        <v>199.44245540945963</v>
      </c>
      <c r="AC164" s="32" cm="1">
        <f t="array" ref="AC164:BY164">_xlfn._xlws.FILTER(MASTER_DATA_NORMALIZED!H184:XFD184,(MASTER_DATA_NORMALIZED!$H$22:$XFD$22=MASTER_DATA_NORMALIZED!$L$22))</f>
        <v>0</v>
      </c>
      <c r="AD164" s="642">
        <v>0</v>
      </c>
      <c r="AE164" s="642">
        <v>0</v>
      </c>
      <c r="AF164" s="642">
        <v>0</v>
      </c>
      <c r="AG164" s="642">
        <v>0</v>
      </c>
      <c r="AH164" s="642">
        <v>0</v>
      </c>
      <c r="AI164" s="642">
        <v>0</v>
      </c>
      <c r="AJ164" s="642">
        <v>0</v>
      </c>
      <c r="AK164" s="642">
        <v>0</v>
      </c>
      <c r="AL164" s="642">
        <v>0</v>
      </c>
      <c r="AM164" s="642">
        <v>0</v>
      </c>
      <c r="AN164" s="642">
        <v>0</v>
      </c>
      <c r="AO164" s="642">
        <v>0</v>
      </c>
      <c r="AP164" s="642">
        <v>0</v>
      </c>
      <c r="AQ164" s="642">
        <v>0</v>
      </c>
      <c r="AR164" s="642">
        <v>0</v>
      </c>
      <c r="AS164" s="642">
        <v>0</v>
      </c>
      <c r="AT164" s="642">
        <v>0</v>
      </c>
      <c r="AU164" s="642">
        <v>0</v>
      </c>
      <c r="AV164" s="642">
        <v>0</v>
      </c>
      <c r="AW164" s="642">
        <v>0</v>
      </c>
      <c r="AX164" s="642">
        <v>0</v>
      </c>
      <c r="AY164" s="642">
        <v>0</v>
      </c>
      <c r="AZ164" s="642">
        <v>0</v>
      </c>
      <c r="BA164" s="642" t="e">
        <v>#N/A</v>
      </c>
      <c r="BB164" s="642">
        <v>207.06481540049282</v>
      </c>
      <c r="BC164" s="642">
        <v>199.90344908861442</v>
      </c>
      <c r="BD164" s="642">
        <v>195.43221436197317</v>
      </c>
      <c r="BE164" s="642">
        <v>195.13383952269169</v>
      </c>
      <c r="BF164" s="642">
        <v>198.42443515553734</v>
      </c>
      <c r="BG164" s="642">
        <v>200.69597892744821</v>
      </c>
      <c r="BH164" s="642" t="e">
        <v>#VALUE!</v>
      </c>
      <c r="BI164" s="642">
        <v>0</v>
      </c>
      <c r="BJ164" s="642">
        <v>0</v>
      </c>
      <c r="BK164" s="642">
        <v>0</v>
      </c>
      <c r="BL164" s="642">
        <v>0</v>
      </c>
      <c r="BM164" s="642">
        <v>0</v>
      </c>
      <c r="BN164" s="642">
        <v>0</v>
      </c>
      <c r="BO164" s="642">
        <v>0</v>
      </c>
      <c r="BP164" s="642">
        <v>0</v>
      </c>
      <c r="BQ164" s="642">
        <v>0</v>
      </c>
      <c r="BR164" s="642">
        <v>0</v>
      </c>
      <c r="BS164" s="642">
        <v>0</v>
      </c>
      <c r="BT164" s="642">
        <v>0</v>
      </c>
      <c r="BU164" s="642">
        <v>0</v>
      </c>
      <c r="BV164" s="642">
        <v>0</v>
      </c>
      <c r="BW164" s="642">
        <v>0</v>
      </c>
      <c r="BX164" s="642">
        <v>0</v>
      </c>
      <c r="BY164" s="643">
        <v>0</v>
      </c>
      <c r="BZ164" s="128"/>
      <c r="CA164" s="128"/>
      <c r="CB164" s="128"/>
      <c r="CC164" s="128"/>
      <c r="CD164" s="128"/>
      <c r="CE164" s="128"/>
      <c r="CF164" s="128"/>
      <c r="CG164" s="128"/>
      <c r="CH164" s="128"/>
      <c r="CI164" s="128"/>
      <c r="CJ164" s="128"/>
      <c r="CK164" s="128"/>
      <c r="CL164" s="128"/>
      <c r="CM164" s="128"/>
      <c r="CN164" s="128"/>
      <c r="CO164" s="128"/>
    </row>
    <row r="165" spans="26:93" x14ac:dyDescent="0.25">
      <c r="AB165" s="176"/>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row>
    <row r="166" spans="26:93" x14ac:dyDescent="0.25">
      <c r="AB166" s="176"/>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row>
    <row r="167" spans="26:93" x14ac:dyDescent="0.25">
      <c r="AB167" s="176"/>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row>
    <row r="168" spans="26:93" x14ac:dyDescent="0.25">
      <c r="AB168" s="176"/>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row>
    <row r="169" spans="26:93" x14ac:dyDescent="0.25">
      <c r="AB169" s="176"/>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row>
    <row r="170" spans="26:93" x14ac:dyDescent="0.25">
      <c r="AB170" s="176"/>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row>
    <row r="171" spans="26:93" x14ac:dyDescent="0.25">
      <c r="AB171" s="176"/>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row>
    <row r="172" spans="26:93" x14ac:dyDescent="0.25">
      <c r="AB172" s="176"/>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row>
    <row r="173" spans="26:93" x14ac:dyDescent="0.25">
      <c r="AB173" s="176"/>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row>
    <row r="174" spans="26:93" x14ac:dyDescent="0.25">
      <c r="AB174" s="176"/>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row>
    <row r="175" spans="26:93" x14ac:dyDescent="0.25">
      <c r="AB175" s="176"/>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row>
    <row r="176" spans="26:93" x14ac:dyDescent="0.25">
      <c r="AB176" s="176"/>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row>
    <row r="177" spans="28:93" x14ac:dyDescent="0.25">
      <c r="AB177" s="176"/>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row>
    <row r="178" spans="28:93" x14ac:dyDescent="0.25">
      <c r="AB178" s="176"/>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row>
    <row r="179" spans="28:93" x14ac:dyDescent="0.25">
      <c r="AB179" s="176"/>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row>
    <row r="180" spans="28:93" x14ac:dyDescent="0.25">
      <c r="AB180" s="176"/>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row>
    <row r="181" spans="28:93" x14ac:dyDescent="0.25">
      <c r="AB181" s="176"/>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row>
    <row r="182" spans="28:93" x14ac:dyDescent="0.25">
      <c r="AB182" s="176"/>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row>
    <row r="183" spans="28:93" x14ac:dyDescent="0.25">
      <c r="AB183" s="176"/>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row>
    <row r="184" spans="28:93" x14ac:dyDescent="0.25">
      <c r="AB184" s="176"/>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row>
    <row r="185" spans="28:93" x14ac:dyDescent="0.25">
      <c r="AB185" s="176"/>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row>
    <row r="186" spans="28:93" x14ac:dyDescent="0.25">
      <c r="AB186" s="176"/>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row>
    <row r="187" spans="28:93" x14ac:dyDescent="0.25">
      <c r="AB187" s="176"/>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row>
    <row r="188" spans="28:93" x14ac:dyDescent="0.25">
      <c r="AB188" s="176"/>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row>
    <row r="189" spans="28:93" x14ac:dyDescent="0.25">
      <c r="AB189" s="176"/>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row>
    <row r="190" spans="28:93" x14ac:dyDescent="0.25">
      <c r="AB190" s="176"/>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row>
    <row r="191" spans="28:93" x14ac:dyDescent="0.25">
      <c r="AB191" s="176"/>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row>
    <row r="192" spans="28:93" x14ac:dyDescent="0.25">
      <c r="AB192" s="176"/>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row>
    <row r="193" spans="28:93" x14ac:dyDescent="0.25">
      <c r="AB193" s="176"/>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row>
    <row r="194" spans="28:93" x14ac:dyDescent="0.25">
      <c r="AB194" s="176"/>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row>
    <row r="195" spans="28:93" x14ac:dyDescent="0.25">
      <c r="AB195" s="176"/>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row>
    <row r="196" spans="28:93" x14ac:dyDescent="0.25">
      <c r="AB196" s="176"/>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row>
    <row r="197" spans="28:93" x14ac:dyDescent="0.25">
      <c r="AB197" s="176"/>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row>
    <row r="198" spans="28:93" x14ac:dyDescent="0.25">
      <c r="AB198" s="176"/>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row>
    <row r="199" spans="28:93" x14ac:dyDescent="0.25">
      <c r="AB199" s="176"/>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row>
    <row r="200" spans="28:93" x14ac:dyDescent="0.25">
      <c r="AB200" s="176"/>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row>
    <row r="201" spans="28:93" x14ac:dyDescent="0.25">
      <c r="AB201" s="176"/>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row>
    <row r="202" spans="28:93" x14ac:dyDescent="0.25">
      <c r="AB202" s="176"/>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row>
    <row r="203" spans="28:93" x14ac:dyDescent="0.25">
      <c r="AB203" s="176"/>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row>
    <row r="204" spans="28:93" x14ac:dyDescent="0.25">
      <c r="AB204" s="176"/>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row>
    <row r="205" spans="28:93" x14ac:dyDescent="0.25">
      <c r="AB205" s="176"/>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row>
    <row r="206" spans="28:93" x14ac:dyDescent="0.25">
      <c r="AB206" s="176"/>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row>
    <row r="207" spans="28:93" x14ac:dyDescent="0.25">
      <c r="AB207" s="176"/>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row>
    <row r="208" spans="28:93" x14ac:dyDescent="0.25">
      <c r="AB208" s="176"/>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row>
    <row r="209" spans="28:93" x14ac:dyDescent="0.25">
      <c r="AB209" s="176"/>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row>
    <row r="210" spans="28:93" x14ac:dyDescent="0.25">
      <c r="AB210" s="176"/>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row>
    <row r="211" spans="28:93" x14ac:dyDescent="0.25">
      <c r="AB211" s="176"/>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row>
    <row r="212" spans="28:93" x14ac:dyDescent="0.25">
      <c r="AB212" s="176"/>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row>
    <row r="213" spans="28:93" x14ac:dyDescent="0.25">
      <c r="AB213" s="176"/>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row>
    <row r="214" spans="28:93" x14ac:dyDescent="0.25">
      <c r="AB214" s="176"/>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row>
    <row r="215" spans="28:93" x14ac:dyDescent="0.25">
      <c r="AB215" s="176"/>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row>
    <row r="216" spans="28:93" x14ac:dyDescent="0.25">
      <c r="AB216" s="176"/>
      <c r="BZ216" s="128"/>
      <c r="CA216" s="128"/>
      <c r="CB216" s="128"/>
      <c r="CC216" s="128"/>
      <c r="CD216" s="128"/>
      <c r="CE216" s="128"/>
      <c r="CF216" s="128"/>
      <c r="CG216" s="128"/>
      <c r="CH216" s="128"/>
      <c r="CI216" s="128"/>
      <c r="CJ216" s="128"/>
      <c r="CK216" s="128"/>
      <c r="CL216" s="128"/>
      <c r="CM216" s="128"/>
      <c r="CN216" s="128"/>
      <c r="CO216" s="128"/>
    </row>
    <row r="217" spans="28:93" x14ac:dyDescent="0.25">
      <c r="AB217" s="176"/>
      <c r="BZ217" s="128"/>
      <c r="CA217" s="128"/>
      <c r="CB217" s="128"/>
      <c r="CC217" s="128"/>
      <c r="CD217" s="128"/>
      <c r="CE217" s="128"/>
      <c r="CF217" s="128"/>
      <c r="CG217" s="128"/>
      <c r="CH217" s="128"/>
      <c r="CI217" s="128"/>
      <c r="CJ217" s="128"/>
      <c r="CK217" s="128"/>
      <c r="CL217" s="128"/>
      <c r="CM217" s="128"/>
      <c r="CN217" s="128"/>
      <c r="CO217" s="128"/>
    </row>
    <row r="218" spans="28:93" x14ac:dyDescent="0.25">
      <c r="AB218" s="176"/>
      <c r="BZ218" s="128"/>
      <c r="CA218" s="128"/>
      <c r="CB218" s="128"/>
      <c r="CC218" s="128"/>
      <c r="CD218" s="128"/>
      <c r="CE218" s="128"/>
      <c r="CF218" s="128"/>
      <c r="CG218" s="128"/>
      <c r="CH218" s="128"/>
      <c r="CI218" s="128"/>
      <c r="CJ218" s="128"/>
      <c r="CK218" s="128"/>
      <c r="CL218" s="128"/>
      <c r="CM218" s="128"/>
      <c r="CN218" s="128"/>
      <c r="CO218" s="128"/>
    </row>
    <row r="219" spans="28:93" x14ac:dyDescent="0.25">
      <c r="AB219" s="176"/>
      <c r="BZ219" s="128"/>
      <c r="CA219" s="128"/>
      <c r="CB219" s="128"/>
      <c r="CC219" s="128"/>
      <c r="CD219" s="128"/>
      <c r="CE219" s="128"/>
      <c r="CF219" s="128"/>
      <c r="CG219" s="128"/>
      <c r="CH219" s="128"/>
      <c r="CI219" s="128"/>
      <c r="CJ219" s="128"/>
      <c r="CK219" s="128"/>
      <c r="CL219" s="128"/>
      <c r="CM219" s="128"/>
      <c r="CN219" s="128"/>
      <c r="CO219" s="128"/>
    </row>
    <row r="220" spans="28:93" x14ac:dyDescent="0.25">
      <c r="AB220" s="176"/>
      <c r="BZ220" s="128"/>
      <c r="CA220" s="128"/>
      <c r="CB220" s="128"/>
      <c r="CC220" s="128"/>
      <c r="CD220" s="128"/>
      <c r="CE220" s="128"/>
      <c r="CF220" s="128"/>
      <c r="CG220" s="128"/>
      <c r="CH220" s="128"/>
      <c r="CI220" s="128"/>
      <c r="CJ220" s="128"/>
      <c r="CK220" s="128"/>
      <c r="CL220" s="128"/>
      <c r="CM220" s="128"/>
      <c r="CN220" s="128"/>
      <c r="CO220" s="128"/>
    </row>
    <row r="221" spans="28:93" x14ac:dyDescent="0.25">
      <c r="BZ221" s="128"/>
      <c r="CA221" s="128"/>
      <c r="CB221" s="128"/>
      <c r="CC221" s="128"/>
      <c r="CD221" s="128"/>
      <c r="CE221" s="128"/>
      <c r="CF221" s="128"/>
      <c r="CG221" s="128"/>
      <c r="CH221" s="128"/>
      <c r="CI221" s="128"/>
      <c r="CJ221" s="128"/>
      <c r="CK221" s="128"/>
      <c r="CL221" s="128"/>
      <c r="CM221" s="128"/>
      <c r="CN221" s="128"/>
      <c r="CO221" s="128"/>
    </row>
    <row r="222" spans="28:93" x14ac:dyDescent="0.25">
      <c r="BZ222" s="128"/>
      <c r="CA222" s="128"/>
      <c r="CB222" s="128"/>
      <c r="CC222" s="128"/>
      <c r="CD222" s="128"/>
      <c r="CE222" s="128"/>
      <c r="CF222" s="128"/>
      <c r="CG222" s="128"/>
      <c r="CH222" s="128"/>
      <c r="CI222" s="128"/>
      <c r="CJ222" s="128"/>
      <c r="CK222" s="128"/>
      <c r="CL222" s="128"/>
      <c r="CM222" s="128"/>
      <c r="CN222" s="128"/>
      <c r="CO222" s="128"/>
    </row>
    <row r="223" spans="28:93" x14ac:dyDescent="0.25">
      <c r="BZ223" s="128"/>
      <c r="CA223" s="128"/>
      <c r="CB223" s="128"/>
      <c r="CC223" s="128"/>
      <c r="CD223" s="128"/>
      <c r="CE223" s="128"/>
      <c r="CF223" s="128"/>
      <c r="CG223" s="128"/>
      <c r="CH223" s="128"/>
      <c r="CI223" s="128"/>
      <c r="CJ223" s="128"/>
      <c r="CK223" s="128"/>
      <c r="CL223" s="128"/>
      <c r="CM223" s="128"/>
      <c r="CN223" s="128"/>
      <c r="CO223" s="128"/>
    </row>
    <row r="224" spans="28:93" x14ac:dyDescent="0.25">
      <c r="BZ224" s="128"/>
      <c r="CA224" s="128"/>
      <c r="CB224" s="128"/>
      <c r="CC224" s="128"/>
      <c r="CD224" s="128"/>
      <c r="CE224" s="128"/>
      <c r="CF224" s="128"/>
      <c r="CG224" s="128"/>
      <c r="CH224" s="128"/>
      <c r="CI224" s="128"/>
      <c r="CJ224" s="128"/>
      <c r="CK224" s="128"/>
      <c r="CL224" s="128"/>
      <c r="CM224" s="128"/>
      <c r="CN224" s="128"/>
      <c r="CO224" s="128"/>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E472-1531-46AC-B998-33BC32FC2CDA}">
  <sheetPr>
    <tabColor theme="6"/>
  </sheetPr>
  <dimension ref="A1:EH149"/>
  <sheetViews>
    <sheetView showGridLines="0" workbookViewId="0">
      <selection activeCell="F51" sqref="F51"/>
    </sheetView>
  </sheetViews>
  <sheetFormatPr defaultColWidth="8.85546875" defaultRowHeight="15" x14ac:dyDescent="0.25"/>
  <cols>
    <col min="1" max="1" width="15.42578125" style="4" bestFit="1" customWidth="1"/>
    <col min="2" max="2" width="53.140625" bestFit="1" customWidth="1"/>
    <col min="3" max="3" width="17" style="4" bestFit="1" customWidth="1"/>
    <col min="4" max="4" width="57.7109375" bestFit="1" customWidth="1"/>
    <col min="5" max="5" width="12.28515625" customWidth="1"/>
    <col min="6" max="6" width="17.42578125" style="4" bestFit="1" customWidth="1"/>
    <col min="7" max="7" width="42.42578125" bestFit="1" customWidth="1"/>
    <col min="8" max="8" width="17" style="4" bestFit="1" customWidth="1"/>
    <col min="9" max="9" width="117.42578125" style="4" bestFit="1" customWidth="1"/>
    <col min="10" max="12" width="8.85546875" style="4"/>
    <col min="13" max="13" width="8.85546875" style="913"/>
    <col min="50" max="53" width="8.85546875" style="4"/>
    <col min="54" max="54" width="8.85546875" style="33"/>
    <col min="55" max="55" width="8.85546875" style="913"/>
    <col min="65" max="68" width="8.85546875" style="4"/>
    <col min="69" max="69" width="8.85546875" style="33"/>
    <col min="70" max="70" width="8.85546875" style="913"/>
    <col min="80" max="83" width="8.85546875" style="4"/>
    <col min="84" max="84" width="8.85546875" style="33"/>
    <col min="85" max="89" width="8.85546875" style="913"/>
    <col min="118" max="119" width="8.85546875" style="914"/>
    <col min="120" max="120" width="8.85546875" style="915"/>
    <col min="121" max="138" width="8.85546875" style="914"/>
  </cols>
  <sheetData>
    <row r="1" spans="1:138" s="1" customFormat="1" ht="32.25" thickBot="1" x14ac:dyDescent="0.3">
      <c r="A1" s="916" t="s">
        <v>897</v>
      </c>
      <c r="B1" s="921" t="s">
        <v>898</v>
      </c>
      <c r="C1" s="917" t="s">
        <v>899</v>
      </c>
      <c r="D1" s="922" t="s">
        <v>900</v>
      </c>
      <c r="F1" s="916" t="s">
        <v>919</v>
      </c>
      <c r="G1" s="921" t="s">
        <v>920</v>
      </c>
      <c r="H1" s="917" t="s">
        <v>899</v>
      </c>
      <c r="I1" s="922" t="s">
        <v>900</v>
      </c>
      <c r="M1" s="175"/>
      <c r="BC1" s="175"/>
      <c r="BR1" s="175"/>
      <c r="CG1" s="175"/>
      <c r="CH1" s="175"/>
      <c r="CI1" s="175"/>
      <c r="CJ1" s="175"/>
      <c r="CK1" s="175"/>
      <c r="DN1" s="923"/>
      <c r="DO1" s="923"/>
      <c r="DP1" s="923"/>
      <c r="DQ1" s="923"/>
      <c r="DR1" s="923"/>
      <c r="DS1" s="923"/>
      <c r="DT1" s="923"/>
      <c r="DU1" s="923"/>
      <c r="DV1" s="923"/>
      <c r="DW1" s="923"/>
      <c r="DX1" s="923"/>
      <c r="DY1" s="923"/>
      <c r="DZ1" s="923"/>
      <c r="EA1" s="923"/>
      <c r="EB1" s="923"/>
      <c r="EC1" s="923"/>
      <c r="ED1" s="923"/>
      <c r="EE1" s="923"/>
      <c r="EF1" s="923"/>
      <c r="EG1" s="923"/>
      <c r="EH1" s="923"/>
    </row>
    <row r="2" spans="1:138" x14ac:dyDescent="0.25">
      <c r="A2" s="765">
        <v>10</v>
      </c>
      <c r="B2" s="777" t="s">
        <v>25</v>
      </c>
      <c r="C2" s="801">
        <v>10</v>
      </c>
      <c r="D2" s="135" t="s">
        <v>25</v>
      </c>
      <c r="F2" s="765"/>
      <c r="G2" s="924" t="s">
        <v>25</v>
      </c>
      <c r="H2" s="801">
        <v>10</v>
      </c>
      <c r="I2" s="918" t="s">
        <v>25</v>
      </c>
    </row>
    <row r="3" spans="1:138" x14ac:dyDescent="0.25">
      <c r="A3" s="766">
        <v>11</v>
      </c>
      <c r="B3" s="742" t="s">
        <v>26</v>
      </c>
      <c r="C3" s="4">
        <v>11</v>
      </c>
      <c r="D3" s="108" t="s">
        <v>26</v>
      </c>
      <c r="F3" s="766"/>
      <c r="G3" s="925" t="s">
        <v>41</v>
      </c>
      <c r="H3" s="4">
        <v>20</v>
      </c>
      <c r="I3" s="919" t="s">
        <v>41</v>
      </c>
    </row>
    <row r="4" spans="1:138" x14ac:dyDescent="0.25">
      <c r="A4" s="766">
        <v>12</v>
      </c>
      <c r="B4" s="742" t="s">
        <v>27</v>
      </c>
      <c r="C4" s="4">
        <v>12</v>
      </c>
      <c r="D4" s="108" t="s">
        <v>27</v>
      </c>
      <c r="F4" s="766">
        <v>21</v>
      </c>
      <c r="G4" s="925" t="s">
        <v>921</v>
      </c>
      <c r="H4" s="4">
        <v>21</v>
      </c>
      <c r="I4" s="919" t="s">
        <v>42</v>
      </c>
    </row>
    <row r="5" spans="1:138" x14ac:dyDescent="0.25">
      <c r="A5" s="766">
        <v>13</v>
      </c>
      <c r="B5" s="742" t="s">
        <v>31</v>
      </c>
      <c r="C5" s="4">
        <v>13</v>
      </c>
      <c r="D5" s="108" t="s">
        <v>31</v>
      </c>
      <c r="F5" s="766">
        <v>211</v>
      </c>
      <c r="G5" s="925" t="s">
        <v>922</v>
      </c>
      <c r="H5" s="4">
        <v>211</v>
      </c>
      <c r="I5" s="919" t="s">
        <v>43</v>
      </c>
    </row>
    <row r="6" spans="1:138" x14ac:dyDescent="0.25">
      <c r="A6" s="766">
        <v>14</v>
      </c>
      <c r="B6" s="742" t="s">
        <v>35</v>
      </c>
      <c r="C6" s="4">
        <v>14</v>
      </c>
      <c r="D6" s="108" t="s">
        <v>35</v>
      </c>
      <c r="F6" s="766">
        <v>212</v>
      </c>
      <c r="G6" s="925" t="s">
        <v>923</v>
      </c>
      <c r="H6" s="4">
        <v>212</v>
      </c>
      <c r="I6" s="919" t="s">
        <v>44</v>
      </c>
    </row>
    <row r="7" spans="1:138" x14ac:dyDescent="0.25">
      <c r="A7" s="766">
        <v>15</v>
      </c>
      <c r="B7" s="742" t="s">
        <v>36</v>
      </c>
      <c r="C7" s="4">
        <v>15</v>
      </c>
      <c r="D7" s="108" t="s">
        <v>36</v>
      </c>
      <c r="F7" s="766">
        <v>213</v>
      </c>
      <c r="G7" s="925" t="s">
        <v>924</v>
      </c>
      <c r="H7" s="4">
        <v>213.1</v>
      </c>
      <c r="I7" s="919" t="s">
        <v>45</v>
      </c>
    </row>
    <row r="8" spans="1:138" x14ac:dyDescent="0.25">
      <c r="A8" s="766">
        <v>16</v>
      </c>
      <c r="B8" s="742" t="s">
        <v>37</v>
      </c>
      <c r="C8" s="4">
        <v>16</v>
      </c>
      <c r="D8" s="108" t="s">
        <v>37</v>
      </c>
      <c r="F8" s="766">
        <v>214</v>
      </c>
      <c r="G8" s="925" t="s">
        <v>925</v>
      </c>
      <c r="H8" s="4">
        <v>216.2</v>
      </c>
      <c r="I8" s="919" t="s">
        <v>64</v>
      </c>
    </row>
    <row r="9" spans="1:138" x14ac:dyDescent="0.25">
      <c r="A9" s="766">
        <v>17</v>
      </c>
      <c r="B9" s="742" t="s">
        <v>39</v>
      </c>
      <c r="C9" s="4">
        <v>18</v>
      </c>
      <c r="D9" s="108" t="s">
        <v>39</v>
      </c>
      <c r="F9" s="766">
        <v>215</v>
      </c>
      <c r="G9" s="925" t="s">
        <v>926</v>
      </c>
      <c r="H9" s="4">
        <v>214</v>
      </c>
      <c r="I9" s="919" t="s">
        <v>223</v>
      </c>
    </row>
    <row r="10" spans="1:138" x14ac:dyDescent="0.25">
      <c r="A10" s="766">
        <v>19</v>
      </c>
      <c r="B10" s="742" t="s">
        <v>40</v>
      </c>
      <c r="C10" s="4">
        <v>19</v>
      </c>
      <c r="D10" s="108" t="s">
        <v>40</v>
      </c>
      <c r="F10" s="766">
        <v>216</v>
      </c>
      <c r="G10" s="925" t="s">
        <v>927</v>
      </c>
      <c r="H10" s="4">
        <v>215.4</v>
      </c>
      <c r="I10" s="919" t="s">
        <v>60</v>
      </c>
    </row>
    <row r="11" spans="1:138" x14ac:dyDescent="0.25">
      <c r="A11" s="766">
        <v>20</v>
      </c>
      <c r="B11" s="742" t="s">
        <v>41</v>
      </c>
      <c r="C11" s="4">
        <v>20</v>
      </c>
      <c r="D11" s="108" t="s">
        <v>41</v>
      </c>
      <c r="F11" s="766">
        <v>217</v>
      </c>
      <c r="G11" s="925" t="s">
        <v>667</v>
      </c>
      <c r="H11" s="4">
        <v>214.1</v>
      </c>
      <c r="I11" s="919" t="s">
        <v>50</v>
      </c>
    </row>
    <row r="12" spans="1:138" x14ac:dyDescent="0.25">
      <c r="A12" s="766">
        <v>21</v>
      </c>
      <c r="B12" s="742" t="s">
        <v>42</v>
      </c>
      <c r="C12" s="4">
        <v>21</v>
      </c>
      <c r="D12" s="108" t="s">
        <v>42</v>
      </c>
      <c r="F12" s="766" t="s">
        <v>666</v>
      </c>
      <c r="G12" s="925" t="s">
        <v>928</v>
      </c>
      <c r="H12" s="4">
        <v>213.2</v>
      </c>
      <c r="I12" s="919" t="s">
        <v>46</v>
      </c>
    </row>
    <row r="13" spans="1:138" x14ac:dyDescent="0.25">
      <c r="A13" s="766">
        <v>211</v>
      </c>
      <c r="B13" s="742" t="s">
        <v>43</v>
      </c>
      <c r="C13" s="4">
        <v>211</v>
      </c>
      <c r="D13" s="108" t="s">
        <v>43</v>
      </c>
      <c r="F13" s="766" t="s">
        <v>669</v>
      </c>
      <c r="G13" s="925" t="s">
        <v>929</v>
      </c>
      <c r="H13" s="4">
        <v>216.1</v>
      </c>
      <c r="I13" s="919" t="s">
        <v>63</v>
      </c>
    </row>
    <row r="14" spans="1:138" x14ac:dyDescent="0.25">
      <c r="A14" s="766">
        <v>212</v>
      </c>
      <c r="B14" s="742" t="s">
        <v>44</v>
      </c>
      <c r="C14" s="4">
        <v>212</v>
      </c>
      <c r="D14" s="108" t="s">
        <v>44</v>
      </c>
      <c r="F14" s="766" t="s">
        <v>651</v>
      </c>
      <c r="G14" s="925" t="s">
        <v>930</v>
      </c>
      <c r="H14" s="4">
        <v>214.5</v>
      </c>
      <c r="I14" s="919" t="s">
        <v>54</v>
      </c>
    </row>
    <row r="15" spans="1:138" x14ac:dyDescent="0.25">
      <c r="A15" s="766">
        <v>213</v>
      </c>
      <c r="B15" s="742" t="s">
        <v>657</v>
      </c>
      <c r="C15" s="4">
        <v>232.1</v>
      </c>
      <c r="D15" s="108" t="s">
        <v>106</v>
      </c>
      <c r="F15" s="766" t="s">
        <v>653</v>
      </c>
      <c r="G15" s="925" t="s">
        <v>931</v>
      </c>
      <c r="H15" s="4">
        <v>214</v>
      </c>
      <c r="I15" s="919" t="s">
        <v>223</v>
      </c>
    </row>
    <row r="16" spans="1:138" x14ac:dyDescent="0.25">
      <c r="A16" s="766">
        <v>214</v>
      </c>
      <c r="B16" s="742" t="s">
        <v>64</v>
      </c>
      <c r="C16" s="4">
        <v>216.2</v>
      </c>
      <c r="D16" s="108" t="s">
        <v>64</v>
      </c>
      <c r="F16" s="766" t="s">
        <v>655</v>
      </c>
      <c r="G16" s="925" t="s">
        <v>932</v>
      </c>
      <c r="H16" s="4">
        <v>212</v>
      </c>
      <c r="I16" s="919" t="s">
        <v>44</v>
      </c>
    </row>
    <row r="17" spans="1:9" x14ac:dyDescent="0.25">
      <c r="A17" s="766">
        <v>215</v>
      </c>
      <c r="B17" s="742" t="s">
        <v>661</v>
      </c>
      <c r="C17" s="4">
        <v>214</v>
      </c>
      <c r="D17" s="108" t="s">
        <v>223</v>
      </c>
      <c r="F17" s="766" t="s">
        <v>656</v>
      </c>
      <c r="G17" s="925" t="s">
        <v>48</v>
      </c>
      <c r="H17" s="4">
        <v>213.4</v>
      </c>
      <c r="I17" s="919" t="s">
        <v>48</v>
      </c>
    </row>
    <row r="18" spans="1:9" x14ac:dyDescent="0.25">
      <c r="A18" s="766">
        <v>216</v>
      </c>
      <c r="B18" s="742" t="s">
        <v>60</v>
      </c>
      <c r="C18" s="4">
        <v>215.4</v>
      </c>
      <c r="D18" s="108" t="s">
        <v>60</v>
      </c>
      <c r="F18" s="766" t="s">
        <v>658</v>
      </c>
      <c r="G18" s="925" t="s">
        <v>933</v>
      </c>
      <c r="H18" s="4">
        <v>214.6</v>
      </c>
      <c r="I18" s="919" t="s">
        <v>55</v>
      </c>
    </row>
    <row r="19" spans="1:9" x14ac:dyDescent="0.25">
      <c r="A19" s="766">
        <v>217</v>
      </c>
      <c r="B19" s="742" t="s">
        <v>61</v>
      </c>
      <c r="C19" s="4">
        <v>215.5</v>
      </c>
      <c r="D19" s="108" t="s">
        <v>61</v>
      </c>
      <c r="F19" s="766" t="s">
        <v>660</v>
      </c>
      <c r="G19" s="925" t="s">
        <v>934</v>
      </c>
      <c r="H19" s="4">
        <v>213.3</v>
      </c>
      <c r="I19" s="919" t="s">
        <v>47</v>
      </c>
    </row>
    <row r="20" spans="1:9" x14ac:dyDescent="0.25">
      <c r="A20" s="766" t="s">
        <v>666</v>
      </c>
      <c r="B20" s="742" t="s">
        <v>46</v>
      </c>
      <c r="C20" s="4">
        <v>213.2</v>
      </c>
      <c r="D20" s="108" t="s">
        <v>46</v>
      </c>
      <c r="F20" s="766" t="s">
        <v>663</v>
      </c>
      <c r="G20" s="925" t="s">
        <v>47</v>
      </c>
      <c r="H20" s="4">
        <v>213.3</v>
      </c>
      <c r="I20" s="919" t="s">
        <v>47</v>
      </c>
    </row>
    <row r="21" spans="1:9" x14ac:dyDescent="0.25">
      <c r="A21" s="766" t="s">
        <v>669</v>
      </c>
      <c r="B21" s="742" t="s">
        <v>63</v>
      </c>
      <c r="C21" s="4">
        <v>216.1</v>
      </c>
      <c r="D21" s="108" t="s">
        <v>63</v>
      </c>
      <c r="F21" s="766" t="s">
        <v>664</v>
      </c>
      <c r="G21" s="925" t="s">
        <v>935</v>
      </c>
      <c r="H21" s="4">
        <v>216.4</v>
      </c>
      <c r="I21" s="919" t="s">
        <v>66</v>
      </c>
    </row>
    <row r="22" spans="1:9" x14ac:dyDescent="0.25">
      <c r="A22" s="766" t="s">
        <v>672</v>
      </c>
      <c r="B22" s="742" t="s">
        <v>673</v>
      </c>
      <c r="C22" s="4">
        <v>216.4</v>
      </c>
      <c r="D22" s="108" t="s">
        <v>66</v>
      </c>
      <c r="F22" s="766" t="s">
        <v>665</v>
      </c>
      <c r="G22" s="925" t="s">
        <v>936</v>
      </c>
      <c r="H22" s="4">
        <v>212</v>
      </c>
      <c r="I22" s="919" t="s">
        <v>44</v>
      </c>
    </row>
    <row r="23" spans="1:9" x14ac:dyDescent="0.25">
      <c r="A23" s="766" t="s">
        <v>653</v>
      </c>
      <c r="B23" s="742" t="s">
        <v>677</v>
      </c>
      <c r="C23" s="4">
        <v>213.1</v>
      </c>
      <c r="D23" s="108" t="s">
        <v>45</v>
      </c>
      <c r="F23" s="766" t="s">
        <v>668</v>
      </c>
      <c r="G23" s="925" t="s">
        <v>937</v>
      </c>
      <c r="H23" s="4">
        <v>214.3</v>
      </c>
      <c r="I23" s="919" t="s">
        <v>52</v>
      </c>
    </row>
    <row r="24" spans="1:9" x14ac:dyDescent="0.25">
      <c r="A24" s="766" t="s">
        <v>663</v>
      </c>
      <c r="B24" s="742" t="s">
        <v>47</v>
      </c>
      <c r="C24" s="4">
        <v>213.3</v>
      </c>
      <c r="D24" s="108" t="s">
        <v>47</v>
      </c>
      <c r="F24" s="766" t="s">
        <v>671</v>
      </c>
      <c r="G24" s="925" t="s">
        <v>938</v>
      </c>
      <c r="H24" s="4">
        <v>233</v>
      </c>
      <c r="I24" s="919" t="s">
        <v>113</v>
      </c>
    </row>
    <row r="25" spans="1:9" x14ac:dyDescent="0.25">
      <c r="A25" s="766" t="s">
        <v>664</v>
      </c>
      <c r="B25" s="742" t="s">
        <v>48</v>
      </c>
      <c r="C25" s="4">
        <v>213.4</v>
      </c>
      <c r="D25" s="108" t="s">
        <v>48</v>
      </c>
      <c r="F25" s="766" t="s">
        <v>676</v>
      </c>
      <c r="G25" s="925" t="s">
        <v>939</v>
      </c>
      <c r="H25" s="4">
        <v>213.2</v>
      </c>
      <c r="I25" s="919" t="s">
        <v>46</v>
      </c>
    </row>
    <row r="26" spans="1:9" x14ac:dyDescent="0.25">
      <c r="A26" s="766" t="s">
        <v>679</v>
      </c>
      <c r="B26" s="742" t="s">
        <v>680</v>
      </c>
      <c r="C26" s="4">
        <v>214.4</v>
      </c>
      <c r="D26" s="108" t="s">
        <v>53</v>
      </c>
      <c r="F26" s="766">
        <v>22</v>
      </c>
      <c r="G26" s="925" t="s">
        <v>652</v>
      </c>
      <c r="H26" s="4">
        <v>22</v>
      </c>
      <c r="I26" s="919" t="s">
        <v>76</v>
      </c>
    </row>
    <row r="27" spans="1:9" x14ac:dyDescent="0.25">
      <c r="A27" s="766" t="s">
        <v>681</v>
      </c>
      <c r="B27" s="742" t="s">
        <v>68</v>
      </c>
      <c r="C27" s="4">
        <v>217.1</v>
      </c>
      <c r="D27" s="108" t="s">
        <v>68</v>
      </c>
      <c r="F27" s="766" t="s">
        <v>674</v>
      </c>
      <c r="G27" s="925" t="s">
        <v>940</v>
      </c>
      <c r="H27" s="4">
        <v>221</v>
      </c>
      <c r="I27" s="919" t="s">
        <v>77</v>
      </c>
    </row>
    <row r="28" spans="1:9" x14ac:dyDescent="0.25">
      <c r="A28" s="766" t="s">
        <v>682</v>
      </c>
      <c r="B28" s="742" t="s">
        <v>51</v>
      </c>
      <c r="C28" s="4">
        <v>214.2</v>
      </c>
      <c r="D28" s="108" t="s">
        <v>51</v>
      </c>
      <c r="F28" s="766" t="s">
        <v>678</v>
      </c>
      <c r="G28" s="925" t="s">
        <v>941</v>
      </c>
      <c r="H28" s="4">
        <v>222</v>
      </c>
      <c r="I28" s="919" t="s">
        <v>85</v>
      </c>
    </row>
    <row r="29" spans="1:9" x14ac:dyDescent="0.25">
      <c r="A29" s="766" t="s">
        <v>668</v>
      </c>
      <c r="B29" s="742" t="s">
        <v>52</v>
      </c>
      <c r="C29" s="4">
        <v>214.3</v>
      </c>
      <c r="D29" s="108" t="s">
        <v>52</v>
      </c>
      <c r="F29" s="766">
        <v>221</v>
      </c>
      <c r="G29" s="925" t="s">
        <v>688</v>
      </c>
      <c r="H29" s="4">
        <v>221</v>
      </c>
      <c r="I29" s="919" t="s">
        <v>77</v>
      </c>
    </row>
    <row r="30" spans="1:9" x14ac:dyDescent="0.25">
      <c r="A30" s="766" t="s">
        <v>671</v>
      </c>
      <c r="B30" s="742" t="s">
        <v>683</v>
      </c>
      <c r="C30" s="4">
        <v>214.7</v>
      </c>
      <c r="D30" s="108" t="s">
        <v>49</v>
      </c>
      <c r="F30" s="766">
        <v>222</v>
      </c>
      <c r="G30" s="925" t="s">
        <v>942</v>
      </c>
      <c r="H30" s="4">
        <v>222</v>
      </c>
      <c r="I30" s="919" t="s">
        <v>85</v>
      </c>
    </row>
    <row r="31" spans="1:9" x14ac:dyDescent="0.25">
      <c r="A31" s="766" t="s">
        <v>684</v>
      </c>
      <c r="B31" s="742" t="s">
        <v>685</v>
      </c>
      <c r="C31" s="4">
        <v>215.1</v>
      </c>
      <c r="D31" s="108" t="s">
        <v>57</v>
      </c>
      <c r="F31" s="766">
        <v>223</v>
      </c>
      <c r="G31" s="925" t="s">
        <v>943</v>
      </c>
      <c r="H31" s="4">
        <v>223</v>
      </c>
      <c r="I31" s="919" t="s">
        <v>89</v>
      </c>
    </row>
    <row r="32" spans="1:9" x14ac:dyDescent="0.25">
      <c r="A32" s="766" t="s">
        <v>686</v>
      </c>
      <c r="B32" s="742" t="s">
        <v>69</v>
      </c>
      <c r="C32" s="4">
        <v>217.2</v>
      </c>
      <c r="D32" s="108" t="s">
        <v>69</v>
      </c>
      <c r="F32" s="766">
        <v>224</v>
      </c>
      <c r="G32" s="925" t="s">
        <v>944</v>
      </c>
      <c r="H32" s="4">
        <v>224</v>
      </c>
      <c r="I32" s="919" t="s">
        <v>225</v>
      </c>
    </row>
    <row r="33" spans="1:9" x14ac:dyDescent="0.25">
      <c r="A33" s="766" t="s">
        <v>687</v>
      </c>
      <c r="B33" s="742" t="s">
        <v>70</v>
      </c>
      <c r="C33" s="4">
        <v>217.3</v>
      </c>
      <c r="D33" s="108" t="s">
        <v>70</v>
      </c>
      <c r="F33" s="766">
        <v>225</v>
      </c>
      <c r="G33" s="925" t="s">
        <v>945</v>
      </c>
      <c r="H33" s="4">
        <v>225</v>
      </c>
      <c r="I33" s="919" t="s">
        <v>96</v>
      </c>
    </row>
    <row r="34" spans="1:9" x14ac:dyDescent="0.25">
      <c r="A34" s="766" t="s">
        <v>689</v>
      </c>
      <c r="B34" s="742" t="s">
        <v>65</v>
      </c>
      <c r="C34" s="4">
        <v>216.3</v>
      </c>
      <c r="D34" s="108" t="s">
        <v>65</v>
      </c>
      <c r="F34" s="766">
        <v>226</v>
      </c>
      <c r="G34" s="925" t="s">
        <v>98</v>
      </c>
      <c r="H34" s="4">
        <v>226</v>
      </c>
      <c r="I34" s="919" t="s">
        <v>98</v>
      </c>
    </row>
    <row r="35" spans="1:9" x14ac:dyDescent="0.25">
      <c r="A35" s="766" t="s">
        <v>691</v>
      </c>
      <c r="B35" s="742" t="s">
        <v>692</v>
      </c>
      <c r="C35" s="4">
        <v>215.2</v>
      </c>
      <c r="D35" s="108" t="s">
        <v>58</v>
      </c>
      <c r="F35" s="766">
        <v>227</v>
      </c>
      <c r="G35" s="925" t="s">
        <v>946</v>
      </c>
      <c r="H35" s="4">
        <v>227</v>
      </c>
      <c r="I35" s="919" t="s">
        <v>99</v>
      </c>
    </row>
    <row r="36" spans="1:9" x14ac:dyDescent="0.25">
      <c r="A36" s="766">
        <v>22</v>
      </c>
      <c r="B36" s="742" t="s">
        <v>688</v>
      </c>
      <c r="C36" s="4">
        <v>22</v>
      </c>
      <c r="D36" s="108" t="s">
        <v>76</v>
      </c>
      <c r="F36" s="766">
        <v>228</v>
      </c>
      <c r="G36" s="925" t="s">
        <v>100</v>
      </c>
      <c r="H36" s="4">
        <v>228</v>
      </c>
      <c r="I36" s="919" t="s">
        <v>100</v>
      </c>
    </row>
    <row r="37" spans="1:9" x14ac:dyDescent="0.25">
      <c r="A37" s="766">
        <v>221</v>
      </c>
      <c r="B37" s="742" t="s">
        <v>688</v>
      </c>
      <c r="C37" s="4">
        <v>221</v>
      </c>
      <c r="D37" s="108" t="s">
        <v>77</v>
      </c>
      <c r="F37" s="766">
        <v>23</v>
      </c>
      <c r="G37" s="925" t="s">
        <v>654</v>
      </c>
      <c r="H37" s="4">
        <v>232.1</v>
      </c>
      <c r="I37" s="919" t="s">
        <v>106</v>
      </c>
    </row>
    <row r="38" spans="1:9" x14ac:dyDescent="0.25">
      <c r="A38" s="766">
        <v>222</v>
      </c>
      <c r="B38" s="742" t="s">
        <v>85</v>
      </c>
      <c r="C38" s="4">
        <v>222</v>
      </c>
      <c r="D38" s="108" t="s">
        <v>85</v>
      </c>
      <c r="F38" s="766">
        <v>231</v>
      </c>
      <c r="G38" s="925" t="s">
        <v>947</v>
      </c>
      <c r="H38" s="4">
        <v>232.1</v>
      </c>
      <c r="I38" s="919" t="s">
        <v>106</v>
      </c>
    </row>
    <row r="39" spans="1:9" x14ac:dyDescent="0.25">
      <c r="A39" s="766">
        <v>223</v>
      </c>
      <c r="B39" s="742" t="s">
        <v>89</v>
      </c>
      <c r="C39" s="4">
        <v>223</v>
      </c>
      <c r="D39" s="108" t="s">
        <v>89</v>
      </c>
      <c r="F39" s="766">
        <v>233</v>
      </c>
      <c r="G39" s="925" t="s">
        <v>693</v>
      </c>
      <c r="H39" s="4">
        <v>233</v>
      </c>
      <c r="I39" s="919" t="s">
        <v>113</v>
      </c>
    </row>
    <row r="40" spans="1:9" x14ac:dyDescent="0.25">
      <c r="A40" s="766">
        <v>224</v>
      </c>
      <c r="B40" s="742" t="s">
        <v>95</v>
      </c>
      <c r="C40" s="4">
        <v>224</v>
      </c>
      <c r="D40" s="108" t="s">
        <v>225</v>
      </c>
      <c r="F40" s="766">
        <v>234</v>
      </c>
      <c r="G40" s="925" t="s">
        <v>948</v>
      </c>
      <c r="H40" s="4">
        <v>234</v>
      </c>
      <c r="I40" s="919" t="s">
        <v>116</v>
      </c>
    </row>
    <row r="41" spans="1:9" x14ac:dyDescent="0.25">
      <c r="A41" s="766">
        <v>225</v>
      </c>
      <c r="B41" s="742" t="s">
        <v>96</v>
      </c>
      <c r="C41" s="4">
        <v>225</v>
      </c>
      <c r="D41" s="108" t="s">
        <v>96</v>
      </c>
      <c r="F41" s="766">
        <v>235</v>
      </c>
      <c r="G41" s="925" t="s">
        <v>694</v>
      </c>
      <c r="H41" s="4">
        <v>232.1</v>
      </c>
      <c r="I41" s="919" t="s">
        <v>106</v>
      </c>
    </row>
    <row r="42" spans="1:9" x14ac:dyDescent="0.25">
      <c r="A42" s="766">
        <v>226</v>
      </c>
      <c r="B42" s="742" t="s">
        <v>98</v>
      </c>
      <c r="C42" s="4">
        <v>226</v>
      </c>
      <c r="D42" s="108" t="s">
        <v>98</v>
      </c>
      <c r="F42" s="766">
        <v>236</v>
      </c>
      <c r="G42" s="925" t="s">
        <v>949</v>
      </c>
      <c r="H42" s="4">
        <v>236</v>
      </c>
      <c r="I42" s="919" t="s">
        <v>118</v>
      </c>
    </row>
    <row r="43" spans="1:9" x14ac:dyDescent="0.25">
      <c r="A43" s="766">
        <v>227</v>
      </c>
      <c r="B43" s="742" t="s">
        <v>99</v>
      </c>
      <c r="C43" s="4">
        <v>226</v>
      </c>
      <c r="D43" s="108" t="s">
        <v>98</v>
      </c>
      <c r="F43" s="766">
        <v>237</v>
      </c>
      <c r="G43" s="925" t="s">
        <v>950</v>
      </c>
      <c r="H43" s="4">
        <v>232.1</v>
      </c>
      <c r="I43" s="919" t="s">
        <v>106</v>
      </c>
    </row>
    <row r="44" spans="1:9" x14ac:dyDescent="0.25">
      <c r="A44" s="766">
        <v>228</v>
      </c>
      <c r="B44" s="742" t="s">
        <v>100</v>
      </c>
      <c r="C44" s="4">
        <v>228</v>
      </c>
      <c r="D44" s="108" t="s">
        <v>100</v>
      </c>
      <c r="F44" s="766">
        <v>24</v>
      </c>
      <c r="G44" s="925" t="s">
        <v>951</v>
      </c>
      <c r="H44" s="4">
        <v>24</v>
      </c>
      <c r="I44" s="919" t="s">
        <v>120</v>
      </c>
    </row>
    <row r="45" spans="1:9" x14ac:dyDescent="0.25">
      <c r="A45" s="766">
        <v>23</v>
      </c>
      <c r="B45" s="742" t="s">
        <v>695</v>
      </c>
      <c r="C45" s="4">
        <v>232.1</v>
      </c>
      <c r="D45" s="108" t="s">
        <v>106</v>
      </c>
      <c r="F45" s="766">
        <v>241</v>
      </c>
      <c r="G45" s="925" t="s">
        <v>121</v>
      </c>
      <c r="H45" s="4">
        <v>241</v>
      </c>
      <c r="I45" s="919" t="s">
        <v>121</v>
      </c>
    </row>
    <row r="46" spans="1:9" x14ac:dyDescent="0.25">
      <c r="A46" s="766">
        <v>231</v>
      </c>
      <c r="B46" s="742" t="s">
        <v>690</v>
      </c>
      <c r="C46" s="4">
        <v>232.1</v>
      </c>
      <c r="D46" s="108" t="s">
        <v>106</v>
      </c>
      <c r="F46" s="766">
        <v>242</v>
      </c>
      <c r="G46" s="925" t="s">
        <v>122</v>
      </c>
      <c r="H46" s="4">
        <v>242</v>
      </c>
      <c r="I46" s="919" t="s">
        <v>122</v>
      </c>
    </row>
    <row r="47" spans="1:9" x14ac:dyDescent="0.25">
      <c r="A47" s="766">
        <v>233</v>
      </c>
      <c r="B47" s="742" t="s">
        <v>693</v>
      </c>
      <c r="C47" s="4">
        <v>233</v>
      </c>
      <c r="D47" s="108" t="s">
        <v>113</v>
      </c>
      <c r="F47" s="766">
        <v>243</v>
      </c>
      <c r="G47" s="925" t="s">
        <v>123</v>
      </c>
      <c r="H47" s="4">
        <v>243</v>
      </c>
      <c r="I47" s="919" t="s">
        <v>123</v>
      </c>
    </row>
    <row r="48" spans="1:9" x14ac:dyDescent="0.25">
      <c r="A48" s="766">
        <v>234</v>
      </c>
      <c r="B48" s="742" t="s">
        <v>116</v>
      </c>
      <c r="C48" s="4">
        <v>234</v>
      </c>
      <c r="D48" s="108" t="s">
        <v>116</v>
      </c>
      <c r="F48" s="766">
        <v>244</v>
      </c>
      <c r="G48" s="925" t="s">
        <v>952</v>
      </c>
      <c r="H48" s="4">
        <v>244</v>
      </c>
      <c r="I48" s="919" t="s">
        <v>124</v>
      </c>
    </row>
    <row r="49" spans="1:9" x14ac:dyDescent="0.25">
      <c r="A49" s="766">
        <v>235</v>
      </c>
      <c r="B49" s="742" t="s">
        <v>694</v>
      </c>
      <c r="C49" s="4">
        <v>232.1</v>
      </c>
      <c r="D49" s="108" t="s">
        <v>106</v>
      </c>
      <c r="F49" s="766">
        <v>245</v>
      </c>
      <c r="G49" s="925" t="s">
        <v>953</v>
      </c>
      <c r="H49" s="4">
        <v>245</v>
      </c>
      <c r="I49" s="919" t="s">
        <v>125</v>
      </c>
    </row>
    <row r="50" spans="1:9" x14ac:dyDescent="0.25">
      <c r="A50" s="766">
        <v>236</v>
      </c>
      <c r="B50" s="742" t="s">
        <v>696</v>
      </c>
      <c r="C50" s="4">
        <v>236</v>
      </c>
      <c r="D50" s="108" t="s">
        <v>118</v>
      </c>
      <c r="F50" s="766">
        <v>246</v>
      </c>
      <c r="G50" s="925" t="s">
        <v>954</v>
      </c>
      <c r="H50" s="4">
        <v>246</v>
      </c>
      <c r="I50" s="919" t="s">
        <v>126</v>
      </c>
    </row>
    <row r="51" spans="1:9" x14ac:dyDescent="0.25">
      <c r="A51" s="766">
        <v>237</v>
      </c>
      <c r="B51" s="742" t="s">
        <v>697</v>
      </c>
      <c r="C51" s="4">
        <v>232.1</v>
      </c>
      <c r="D51" s="108" t="s">
        <v>106</v>
      </c>
      <c r="F51" s="766">
        <v>25</v>
      </c>
      <c r="G51" s="925" t="s">
        <v>955</v>
      </c>
      <c r="H51" s="4">
        <v>26</v>
      </c>
      <c r="I51" s="919" t="s">
        <v>127</v>
      </c>
    </row>
    <row r="52" spans="1:9" x14ac:dyDescent="0.25">
      <c r="A52" s="766">
        <v>24</v>
      </c>
      <c r="B52" s="742" t="s">
        <v>120</v>
      </c>
      <c r="C52" s="4">
        <v>24</v>
      </c>
      <c r="D52" s="108" t="s">
        <v>120</v>
      </c>
      <c r="F52" s="766">
        <v>251</v>
      </c>
      <c r="G52" s="925" t="s">
        <v>956</v>
      </c>
      <c r="H52" s="4">
        <v>261</v>
      </c>
      <c r="I52" s="919" t="s">
        <v>128</v>
      </c>
    </row>
    <row r="53" spans="1:9" x14ac:dyDescent="0.25">
      <c r="A53" s="766">
        <v>241</v>
      </c>
      <c r="B53" s="742" t="s">
        <v>121</v>
      </c>
      <c r="C53" s="4">
        <v>241</v>
      </c>
      <c r="D53" s="108" t="s">
        <v>121</v>
      </c>
      <c r="F53" s="766">
        <v>252</v>
      </c>
      <c r="G53" s="925" t="s">
        <v>957</v>
      </c>
      <c r="H53" s="4">
        <v>262</v>
      </c>
      <c r="I53" s="919" t="s">
        <v>129</v>
      </c>
    </row>
    <row r="54" spans="1:9" x14ac:dyDescent="0.25">
      <c r="A54" s="766">
        <v>242</v>
      </c>
      <c r="B54" s="742" t="s">
        <v>122</v>
      </c>
      <c r="C54" s="4">
        <v>242</v>
      </c>
      <c r="D54" s="108" t="s">
        <v>122</v>
      </c>
      <c r="F54" s="766">
        <v>253</v>
      </c>
      <c r="G54" s="925" t="s">
        <v>958</v>
      </c>
      <c r="H54" s="4">
        <v>263</v>
      </c>
      <c r="I54" s="919" t="s">
        <v>130</v>
      </c>
    </row>
    <row r="55" spans="1:9" x14ac:dyDescent="0.25">
      <c r="A55" s="766">
        <v>243</v>
      </c>
      <c r="B55" s="742" t="s">
        <v>123</v>
      </c>
      <c r="C55" s="4">
        <v>243</v>
      </c>
      <c r="D55" s="108" t="s">
        <v>123</v>
      </c>
      <c r="F55" s="766">
        <v>254</v>
      </c>
      <c r="G55" s="925" t="s">
        <v>959</v>
      </c>
      <c r="H55" s="4">
        <v>264</v>
      </c>
      <c r="I55" s="919" t="s">
        <v>131</v>
      </c>
    </row>
    <row r="56" spans="1:9" x14ac:dyDescent="0.25">
      <c r="A56" s="766">
        <v>244</v>
      </c>
      <c r="B56" s="742" t="s">
        <v>124</v>
      </c>
      <c r="C56" s="4">
        <v>244</v>
      </c>
      <c r="D56" s="108" t="s">
        <v>124</v>
      </c>
      <c r="F56" s="766">
        <v>255</v>
      </c>
      <c r="G56" s="925" t="s">
        <v>960</v>
      </c>
      <c r="H56" s="4">
        <v>262</v>
      </c>
      <c r="I56" s="919" t="s">
        <v>129</v>
      </c>
    </row>
    <row r="57" spans="1:9" x14ac:dyDescent="0.25">
      <c r="A57" s="766">
        <v>245</v>
      </c>
      <c r="B57" s="742" t="s">
        <v>125</v>
      </c>
      <c r="C57" s="4">
        <v>245</v>
      </c>
      <c r="D57" s="108" t="s">
        <v>125</v>
      </c>
      <c r="F57" s="766">
        <v>26</v>
      </c>
      <c r="G57" s="925" t="s">
        <v>961</v>
      </c>
      <c r="H57" s="4">
        <v>233</v>
      </c>
      <c r="I57" s="919" t="s">
        <v>113</v>
      </c>
    </row>
    <row r="58" spans="1:9" x14ac:dyDescent="0.25">
      <c r="A58" s="766">
        <v>246</v>
      </c>
      <c r="B58" s="742" t="s">
        <v>126</v>
      </c>
      <c r="C58" s="4">
        <v>246</v>
      </c>
      <c r="D58" s="108" t="s">
        <v>126</v>
      </c>
      <c r="F58" s="766">
        <v>261</v>
      </c>
      <c r="G58" s="925" t="s">
        <v>699</v>
      </c>
      <c r="H58" s="4">
        <v>233.1</v>
      </c>
      <c r="I58" s="919" t="s">
        <v>114</v>
      </c>
    </row>
    <row r="59" spans="1:9" x14ac:dyDescent="0.25">
      <c r="A59" s="766">
        <v>25</v>
      </c>
      <c r="B59" s="742" t="s">
        <v>698</v>
      </c>
      <c r="C59" s="4">
        <v>233</v>
      </c>
      <c r="D59" s="108" t="s">
        <v>113</v>
      </c>
      <c r="F59" s="766">
        <v>262</v>
      </c>
      <c r="G59" s="925" t="s">
        <v>700</v>
      </c>
      <c r="H59" s="4">
        <v>233.1</v>
      </c>
      <c r="I59" s="919" t="s">
        <v>114</v>
      </c>
    </row>
    <row r="60" spans="1:9" x14ac:dyDescent="0.25">
      <c r="A60" s="766">
        <v>251</v>
      </c>
      <c r="B60" s="742" t="s">
        <v>699</v>
      </c>
      <c r="C60" s="4">
        <v>233.1</v>
      </c>
      <c r="D60" s="108" t="s">
        <v>114</v>
      </c>
      <c r="F60" s="766"/>
      <c r="G60" s="925" t="s">
        <v>662</v>
      </c>
      <c r="H60" s="4">
        <v>30</v>
      </c>
      <c r="I60" s="919" t="s">
        <v>136</v>
      </c>
    </row>
    <row r="61" spans="1:9" x14ac:dyDescent="0.25">
      <c r="A61" s="766">
        <v>252</v>
      </c>
      <c r="B61" s="742" t="s">
        <v>700</v>
      </c>
      <c r="C61" s="4">
        <v>233.1</v>
      </c>
      <c r="D61" s="108" t="s">
        <v>114</v>
      </c>
      <c r="F61" s="766"/>
      <c r="G61" s="925" t="s">
        <v>701</v>
      </c>
      <c r="H61" s="4">
        <v>60</v>
      </c>
      <c r="I61" s="919" t="s">
        <v>182</v>
      </c>
    </row>
    <row r="62" spans="1:9" x14ac:dyDescent="0.25">
      <c r="A62" s="766">
        <v>26</v>
      </c>
      <c r="B62" s="742" t="s">
        <v>127</v>
      </c>
      <c r="C62" s="4">
        <v>26</v>
      </c>
      <c r="D62" s="108" t="s">
        <v>127</v>
      </c>
      <c r="F62" s="766">
        <v>90</v>
      </c>
      <c r="G62" s="925"/>
      <c r="H62" s="4" t="s">
        <v>626</v>
      </c>
      <c r="I62" s="919" t="s">
        <v>626</v>
      </c>
    </row>
    <row r="63" spans="1:9" x14ac:dyDescent="0.25">
      <c r="A63" s="766">
        <v>261</v>
      </c>
      <c r="B63" s="742" t="s">
        <v>128</v>
      </c>
      <c r="C63" s="4">
        <v>261</v>
      </c>
      <c r="D63" s="108" t="s">
        <v>128</v>
      </c>
      <c r="F63" s="766">
        <v>91</v>
      </c>
      <c r="G63" s="925" t="s">
        <v>962</v>
      </c>
      <c r="H63" s="4">
        <v>318</v>
      </c>
      <c r="I63" s="919" t="s">
        <v>75</v>
      </c>
    </row>
    <row r="64" spans="1:9" x14ac:dyDescent="0.25">
      <c r="A64" s="766">
        <v>262</v>
      </c>
      <c r="B64" s="742" t="s">
        <v>129</v>
      </c>
      <c r="C64" s="4">
        <v>262</v>
      </c>
      <c r="D64" s="108" t="s">
        <v>129</v>
      </c>
      <c r="F64" s="766">
        <v>911</v>
      </c>
      <c r="G64" s="925" t="s">
        <v>963</v>
      </c>
      <c r="H64" s="4">
        <v>318</v>
      </c>
      <c r="I64" s="919" t="s">
        <v>75</v>
      </c>
    </row>
    <row r="65" spans="1:9" x14ac:dyDescent="0.25">
      <c r="A65" s="766">
        <v>263</v>
      </c>
      <c r="B65" s="742" t="s">
        <v>130</v>
      </c>
      <c r="C65" s="4">
        <v>263</v>
      </c>
      <c r="D65" s="108" t="s">
        <v>130</v>
      </c>
      <c r="F65" s="766">
        <v>912</v>
      </c>
      <c r="G65" s="925" t="s">
        <v>228</v>
      </c>
      <c r="H65" s="4">
        <v>311</v>
      </c>
      <c r="I65" s="919" t="s">
        <v>228</v>
      </c>
    </row>
    <row r="66" spans="1:9" x14ac:dyDescent="0.25">
      <c r="A66" s="766">
        <v>264</v>
      </c>
      <c r="B66" s="742" t="s">
        <v>131</v>
      </c>
      <c r="C66" s="4">
        <v>264</v>
      </c>
      <c r="D66" s="108" t="s">
        <v>131</v>
      </c>
      <c r="F66" s="766">
        <v>913</v>
      </c>
      <c r="G66" s="925" t="s">
        <v>964</v>
      </c>
      <c r="H66" s="4" t="s">
        <v>626</v>
      </c>
      <c r="I66" s="919" t="s">
        <v>626</v>
      </c>
    </row>
    <row r="67" spans="1:9" x14ac:dyDescent="0.25">
      <c r="A67" s="766">
        <v>27</v>
      </c>
      <c r="B67" s="742" t="s">
        <v>659</v>
      </c>
      <c r="C67" s="4">
        <v>27</v>
      </c>
      <c r="D67" s="108" t="s">
        <v>133</v>
      </c>
      <c r="F67" s="766">
        <v>914</v>
      </c>
      <c r="G67" s="925" t="s">
        <v>965</v>
      </c>
      <c r="H67" s="4">
        <v>12</v>
      </c>
      <c r="I67" s="919" t="s">
        <v>27</v>
      </c>
    </row>
    <row r="68" spans="1:9" x14ac:dyDescent="0.25">
      <c r="A68" s="766">
        <v>28</v>
      </c>
      <c r="B68" s="742" t="s">
        <v>134</v>
      </c>
      <c r="C68" s="4">
        <v>28</v>
      </c>
      <c r="D68" s="108" t="s">
        <v>134</v>
      </c>
      <c r="F68" s="766">
        <v>915</v>
      </c>
      <c r="G68" s="925" t="s">
        <v>966</v>
      </c>
      <c r="H68" s="4">
        <v>34</v>
      </c>
      <c r="I68" s="919" t="s">
        <v>153</v>
      </c>
    </row>
    <row r="69" spans="1:9" x14ac:dyDescent="0.25">
      <c r="A69" s="766">
        <v>29</v>
      </c>
      <c r="B69" s="742" t="s">
        <v>135</v>
      </c>
      <c r="C69" s="4">
        <v>29</v>
      </c>
      <c r="D69" s="108" t="s">
        <v>135</v>
      </c>
      <c r="F69" s="766">
        <v>92</v>
      </c>
      <c r="G69" s="925" t="s">
        <v>967</v>
      </c>
      <c r="H69" s="49">
        <v>351352</v>
      </c>
      <c r="I69" s="1027" t="s">
        <v>968</v>
      </c>
    </row>
    <row r="70" spans="1:9" x14ac:dyDescent="0.25">
      <c r="A70" s="766">
        <v>30</v>
      </c>
      <c r="B70" s="742" t="s">
        <v>136</v>
      </c>
      <c r="C70" s="4">
        <v>30</v>
      </c>
      <c r="D70" s="108" t="s">
        <v>136</v>
      </c>
      <c r="F70" s="766">
        <v>921</v>
      </c>
      <c r="G70" s="925" t="s">
        <v>969</v>
      </c>
      <c r="H70" s="49">
        <v>351361</v>
      </c>
      <c r="I70" s="1027"/>
    </row>
    <row r="71" spans="1:9" x14ac:dyDescent="0.25">
      <c r="A71" s="766">
        <v>31</v>
      </c>
      <c r="B71" s="742" t="s">
        <v>670</v>
      </c>
      <c r="C71" s="4">
        <v>31</v>
      </c>
      <c r="D71" s="108" t="s">
        <v>137</v>
      </c>
      <c r="F71" s="766">
        <v>922</v>
      </c>
      <c r="G71" s="925" t="s">
        <v>970</v>
      </c>
      <c r="H71" s="49">
        <v>353363</v>
      </c>
      <c r="I71" s="1027"/>
    </row>
    <row r="72" spans="1:9" x14ac:dyDescent="0.25">
      <c r="A72" s="766">
        <v>32</v>
      </c>
      <c r="B72" s="742" t="s">
        <v>702</v>
      </c>
      <c r="C72" s="4">
        <v>32</v>
      </c>
      <c r="D72" s="108" t="s">
        <v>138</v>
      </c>
      <c r="F72" s="766">
        <v>923</v>
      </c>
      <c r="G72" s="925" t="s">
        <v>971</v>
      </c>
      <c r="H72" s="4">
        <v>361</v>
      </c>
      <c r="I72" s="919" t="s">
        <v>141</v>
      </c>
    </row>
    <row r="73" spans="1:9" x14ac:dyDescent="0.25">
      <c r="A73" s="766">
        <v>33</v>
      </c>
      <c r="B73" s="742" t="s">
        <v>139</v>
      </c>
      <c r="C73" s="4">
        <v>33</v>
      </c>
      <c r="D73" s="108" t="s">
        <v>233</v>
      </c>
      <c r="F73" s="766">
        <v>93</v>
      </c>
      <c r="G73" s="925" t="s">
        <v>972</v>
      </c>
      <c r="H73" s="4">
        <v>32</v>
      </c>
      <c r="I73" s="919" t="s">
        <v>138</v>
      </c>
    </row>
    <row r="74" spans="1:9" x14ac:dyDescent="0.25">
      <c r="A74" s="766">
        <v>34</v>
      </c>
      <c r="B74" s="742" t="s">
        <v>140</v>
      </c>
      <c r="C74" s="4">
        <v>332</v>
      </c>
      <c r="D74" s="108" t="s">
        <v>140</v>
      </c>
      <c r="F74" s="766">
        <v>931</v>
      </c>
      <c r="G74" s="925" t="s">
        <v>973</v>
      </c>
      <c r="H74" s="4" t="s">
        <v>626</v>
      </c>
      <c r="I74" s="919" t="s">
        <v>968</v>
      </c>
    </row>
    <row r="75" spans="1:9" x14ac:dyDescent="0.25">
      <c r="A75" s="766">
        <v>35</v>
      </c>
      <c r="B75" s="742" t="s">
        <v>703</v>
      </c>
      <c r="C75" s="4">
        <v>351</v>
      </c>
      <c r="D75" s="108" t="s">
        <v>141</v>
      </c>
      <c r="F75" s="766">
        <v>932</v>
      </c>
      <c r="G75" s="925" t="s">
        <v>974</v>
      </c>
      <c r="H75" s="4">
        <v>362</v>
      </c>
      <c r="I75" s="919" t="s">
        <v>142</v>
      </c>
    </row>
    <row r="76" spans="1:9" x14ac:dyDescent="0.25">
      <c r="A76" s="766">
        <v>36</v>
      </c>
      <c r="B76" s="742" t="s">
        <v>704</v>
      </c>
      <c r="C76" s="4">
        <v>361</v>
      </c>
      <c r="D76" s="108" t="s">
        <v>141</v>
      </c>
      <c r="F76" s="766">
        <v>933</v>
      </c>
      <c r="G76" s="925" t="s">
        <v>975</v>
      </c>
      <c r="H76" s="4">
        <v>36</v>
      </c>
      <c r="I76" s="919" t="s">
        <v>144</v>
      </c>
    </row>
    <row r="77" spans="1:9" x14ac:dyDescent="0.25">
      <c r="A77" s="766">
        <v>37</v>
      </c>
      <c r="B77" s="742" t="s">
        <v>705</v>
      </c>
      <c r="C77" s="4">
        <v>352</v>
      </c>
      <c r="D77" s="108" t="s">
        <v>142</v>
      </c>
      <c r="F77" s="766">
        <v>934</v>
      </c>
      <c r="G77" s="925" t="s">
        <v>976</v>
      </c>
      <c r="H77" s="4">
        <v>33</v>
      </c>
      <c r="I77" s="919" t="s">
        <v>233</v>
      </c>
    </row>
    <row r="78" spans="1:9" ht="15.75" thickBot="1" x14ac:dyDescent="0.3">
      <c r="A78" s="766">
        <v>38</v>
      </c>
      <c r="B78" s="742" t="s">
        <v>706</v>
      </c>
      <c r="C78" s="4">
        <v>362</v>
      </c>
      <c r="D78" s="108" t="s">
        <v>142</v>
      </c>
      <c r="F78" s="790">
        <v>94</v>
      </c>
      <c r="G78" s="926" t="s">
        <v>977</v>
      </c>
      <c r="H78" s="791">
        <v>59</v>
      </c>
      <c r="I78" s="920" t="s">
        <v>750</v>
      </c>
    </row>
    <row r="79" spans="1:9" x14ac:dyDescent="0.25">
      <c r="A79" s="766">
        <v>39</v>
      </c>
      <c r="B79" s="742" t="s">
        <v>145</v>
      </c>
      <c r="C79" s="4">
        <v>39</v>
      </c>
      <c r="D79" s="108" t="s">
        <v>145</v>
      </c>
    </row>
    <row r="80" spans="1:9" x14ac:dyDescent="0.25">
      <c r="A80" s="766">
        <v>40</v>
      </c>
      <c r="B80" s="742" t="s">
        <v>707</v>
      </c>
      <c r="C80" s="4">
        <v>40</v>
      </c>
      <c r="D80" s="108" t="s">
        <v>743</v>
      </c>
    </row>
    <row r="81" spans="1:4" x14ac:dyDescent="0.25">
      <c r="A81" s="766">
        <v>41</v>
      </c>
      <c r="B81" s="742" t="s">
        <v>147</v>
      </c>
      <c r="C81" s="4">
        <v>41</v>
      </c>
      <c r="D81" s="108" t="s">
        <v>147</v>
      </c>
    </row>
    <row r="82" spans="1:4" x14ac:dyDescent="0.25">
      <c r="A82" s="766">
        <v>42</v>
      </c>
      <c r="B82" s="742" t="s">
        <v>148</v>
      </c>
      <c r="C82" s="4">
        <v>42</v>
      </c>
      <c r="D82" s="108" t="s">
        <v>148</v>
      </c>
    </row>
    <row r="83" spans="1:4" x14ac:dyDescent="0.25">
      <c r="A83" s="766">
        <v>43</v>
      </c>
      <c r="B83" s="742" t="s">
        <v>149</v>
      </c>
      <c r="C83" s="4" t="s">
        <v>626</v>
      </c>
      <c r="D83" s="108" t="s">
        <v>901</v>
      </c>
    </row>
    <row r="84" spans="1:4" x14ac:dyDescent="0.25">
      <c r="A84" s="766">
        <v>44</v>
      </c>
      <c r="B84" s="742" t="s">
        <v>709</v>
      </c>
      <c r="C84" s="4">
        <v>55</v>
      </c>
      <c r="D84" s="108" t="s">
        <v>150</v>
      </c>
    </row>
    <row r="85" spans="1:4" x14ac:dyDescent="0.25">
      <c r="A85" s="766">
        <v>49</v>
      </c>
      <c r="B85" s="742" t="s">
        <v>151</v>
      </c>
      <c r="C85" s="4">
        <v>49</v>
      </c>
      <c r="D85" s="108" t="s">
        <v>237</v>
      </c>
    </row>
    <row r="86" spans="1:4" x14ac:dyDescent="0.25">
      <c r="A86" s="766">
        <v>50</v>
      </c>
      <c r="B86" s="742" t="s">
        <v>152</v>
      </c>
      <c r="C86" s="4">
        <v>50</v>
      </c>
      <c r="D86" s="108" t="s">
        <v>749</v>
      </c>
    </row>
    <row r="87" spans="1:4" x14ac:dyDescent="0.25">
      <c r="A87" s="766">
        <v>51</v>
      </c>
      <c r="B87" s="742" t="s">
        <v>153</v>
      </c>
      <c r="C87" s="4">
        <v>34</v>
      </c>
      <c r="D87" s="108" t="s">
        <v>153</v>
      </c>
    </row>
    <row r="88" spans="1:4" x14ac:dyDescent="0.25">
      <c r="A88" s="766">
        <v>52</v>
      </c>
      <c r="B88" s="742" t="s">
        <v>159</v>
      </c>
      <c r="C88" s="4">
        <v>38</v>
      </c>
      <c r="D88" s="108" t="s">
        <v>159</v>
      </c>
    </row>
    <row r="89" spans="1:4" x14ac:dyDescent="0.25">
      <c r="A89" s="766">
        <v>53</v>
      </c>
      <c r="B89" s="742" t="s">
        <v>160</v>
      </c>
      <c r="C89" s="4">
        <v>51</v>
      </c>
      <c r="D89" s="108" t="s">
        <v>160</v>
      </c>
    </row>
    <row r="90" spans="1:4" x14ac:dyDescent="0.25">
      <c r="A90" s="766">
        <v>54</v>
      </c>
      <c r="B90" s="742" t="s">
        <v>161</v>
      </c>
      <c r="C90" s="4">
        <v>52</v>
      </c>
      <c r="D90" s="108" t="s">
        <v>161</v>
      </c>
    </row>
    <row r="91" spans="1:4" x14ac:dyDescent="0.25">
      <c r="A91" s="766">
        <v>55</v>
      </c>
      <c r="B91" s="742" t="s">
        <v>708</v>
      </c>
      <c r="C91" s="4">
        <v>25</v>
      </c>
      <c r="D91" s="108" t="s">
        <v>162</v>
      </c>
    </row>
    <row r="92" spans="1:4" x14ac:dyDescent="0.25">
      <c r="A92" s="766" t="s">
        <v>163</v>
      </c>
      <c r="B92" s="742" t="s">
        <v>710</v>
      </c>
      <c r="C92" s="4">
        <v>251</v>
      </c>
      <c r="D92" s="108" t="s">
        <v>902</v>
      </c>
    </row>
    <row r="93" spans="1:4" x14ac:dyDescent="0.25">
      <c r="A93" s="766" t="s">
        <v>711</v>
      </c>
      <c r="B93" s="742" t="s">
        <v>165</v>
      </c>
      <c r="C93" s="4">
        <v>252</v>
      </c>
      <c r="D93" s="108" t="s">
        <v>903</v>
      </c>
    </row>
    <row r="94" spans="1:4" x14ac:dyDescent="0.25">
      <c r="A94" s="766" t="s">
        <v>712</v>
      </c>
      <c r="B94" s="742" t="s">
        <v>166</v>
      </c>
      <c r="C94" s="4">
        <v>253</v>
      </c>
      <c r="D94" s="108" t="s">
        <v>904</v>
      </c>
    </row>
    <row r="95" spans="1:4" x14ac:dyDescent="0.25">
      <c r="A95" s="766" t="s">
        <v>713</v>
      </c>
      <c r="B95" s="742" t="s">
        <v>167</v>
      </c>
      <c r="C95" s="4">
        <v>254</v>
      </c>
      <c r="D95" s="108" t="s">
        <v>905</v>
      </c>
    </row>
    <row r="96" spans="1:4" x14ac:dyDescent="0.25">
      <c r="A96" s="766" t="s">
        <v>714</v>
      </c>
      <c r="B96" s="742" t="s">
        <v>168</v>
      </c>
      <c r="C96" s="4">
        <v>255</v>
      </c>
      <c r="D96" s="108" t="s">
        <v>168</v>
      </c>
    </row>
    <row r="97" spans="1:4" x14ac:dyDescent="0.25">
      <c r="A97" s="766" t="s">
        <v>169</v>
      </c>
      <c r="B97" s="742" t="s">
        <v>715</v>
      </c>
      <c r="C97" s="4">
        <v>331.1</v>
      </c>
      <c r="D97" s="108" t="s">
        <v>170</v>
      </c>
    </row>
    <row r="98" spans="1:4" x14ac:dyDescent="0.25">
      <c r="A98" s="766" t="s">
        <v>716</v>
      </c>
      <c r="B98" s="742" t="s">
        <v>171</v>
      </c>
      <c r="C98" s="4">
        <v>331.1</v>
      </c>
      <c r="D98" s="108" t="s">
        <v>170</v>
      </c>
    </row>
    <row r="99" spans="1:4" x14ac:dyDescent="0.25">
      <c r="A99" s="766" t="s">
        <v>717</v>
      </c>
      <c r="B99" s="742" t="s">
        <v>172</v>
      </c>
      <c r="C99" s="4">
        <v>331.1</v>
      </c>
      <c r="D99" s="108" t="s">
        <v>170</v>
      </c>
    </row>
    <row r="100" spans="1:4" x14ac:dyDescent="0.25">
      <c r="A100" s="766" t="s">
        <v>718</v>
      </c>
      <c r="B100" s="742" t="s">
        <v>173</v>
      </c>
      <c r="C100" s="4">
        <v>331.1</v>
      </c>
      <c r="D100" s="108" t="s">
        <v>170</v>
      </c>
    </row>
    <row r="101" spans="1:4" x14ac:dyDescent="0.25">
      <c r="A101" s="766" t="s">
        <v>719</v>
      </c>
      <c r="B101" s="742" t="s">
        <v>174</v>
      </c>
      <c r="C101" s="4">
        <v>331.1</v>
      </c>
      <c r="D101" s="108" t="s">
        <v>170</v>
      </c>
    </row>
    <row r="102" spans="1:4" x14ac:dyDescent="0.25">
      <c r="A102" s="766" t="s">
        <v>720</v>
      </c>
      <c r="B102" s="742" t="s">
        <v>175</v>
      </c>
      <c r="C102" s="4">
        <v>331.1</v>
      </c>
      <c r="D102" s="108" t="s">
        <v>170</v>
      </c>
    </row>
    <row r="103" spans="1:4" x14ac:dyDescent="0.25">
      <c r="A103" s="766" t="s">
        <v>721</v>
      </c>
      <c r="B103" s="742" t="s">
        <v>176</v>
      </c>
      <c r="C103" s="4">
        <v>331.1</v>
      </c>
      <c r="D103" s="108" t="s">
        <v>170</v>
      </c>
    </row>
    <row r="104" spans="1:4" x14ac:dyDescent="0.25">
      <c r="A104" s="766" t="s">
        <v>722</v>
      </c>
      <c r="B104" s="742" t="s">
        <v>177</v>
      </c>
      <c r="C104" s="4">
        <v>331.1</v>
      </c>
      <c r="D104" s="108" t="s">
        <v>170</v>
      </c>
    </row>
    <row r="105" spans="1:4" x14ac:dyDescent="0.25">
      <c r="A105" s="766" t="s">
        <v>723</v>
      </c>
      <c r="B105" s="742" t="s">
        <v>178</v>
      </c>
      <c r="C105" s="4">
        <v>331.1</v>
      </c>
      <c r="D105" s="108" t="s">
        <v>170</v>
      </c>
    </row>
    <row r="106" spans="1:4" x14ac:dyDescent="0.25">
      <c r="A106" s="766">
        <v>58</v>
      </c>
      <c r="B106" s="742" t="s">
        <v>724</v>
      </c>
      <c r="C106" s="4">
        <v>54</v>
      </c>
      <c r="D106" s="108" t="s">
        <v>180</v>
      </c>
    </row>
    <row r="107" spans="1:4" x14ac:dyDescent="0.25">
      <c r="A107" s="766">
        <v>59</v>
      </c>
      <c r="B107" s="742" t="s">
        <v>181</v>
      </c>
      <c r="C107" s="4">
        <v>59</v>
      </c>
      <c r="D107" s="108" t="s">
        <v>750</v>
      </c>
    </row>
    <row r="108" spans="1:4" x14ac:dyDescent="0.25">
      <c r="A108" s="766">
        <v>60</v>
      </c>
      <c r="B108" s="742" t="s">
        <v>182</v>
      </c>
      <c r="C108" s="4">
        <v>60</v>
      </c>
      <c r="D108" s="108" t="s">
        <v>182</v>
      </c>
    </row>
    <row r="109" spans="1:4" x14ac:dyDescent="0.25">
      <c r="A109" s="766">
        <v>61</v>
      </c>
      <c r="B109" s="742" t="s">
        <v>183</v>
      </c>
      <c r="C109" s="4">
        <v>61</v>
      </c>
      <c r="D109" s="108" t="s">
        <v>183</v>
      </c>
    </row>
    <row r="110" spans="1:4" x14ac:dyDescent="0.25">
      <c r="A110" s="766">
        <v>62</v>
      </c>
      <c r="B110" s="742" t="s">
        <v>184</v>
      </c>
      <c r="C110" s="4">
        <v>56</v>
      </c>
      <c r="D110" s="108" t="s">
        <v>184</v>
      </c>
    </row>
    <row r="111" spans="1:4" x14ac:dyDescent="0.25">
      <c r="A111" s="766">
        <v>63</v>
      </c>
      <c r="B111" s="742" t="s">
        <v>675</v>
      </c>
      <c r="C111" s="4">
        <v>62</v>
      </c>
      <c r="D111" s="108" t="s">
        <v>185</v>
      </c>
    </row>
    <row r="112" spans="1:4" x14ac:dyDescent="0.25">
      <c r="A112" s="766">
        <v>69</v>
      </c>
      <c r="B112" s="742" t="s">
        <v>187</v>
      </c>
      <c r="C112" s="4">
        <v>69</v>
      </c>
      <c r="D112" s="108" t="s">
        <v>187</v>
      </c>
    </row>
    <row r="113" spans="1:4" x14ac:dyDescent="0.25">
      <c r="A113" s="766">
        <v>70</v>
      </c>
      <c r="B113" s="742" t="s">
        <v>188</v>
      </c>
      <c r="C113" s="4">
        <v>70</v>
      </c>
      <c r="D113" s="108" t="s">
        <v>188</v>
      </c>
    </row>
    <row r="114" spans="1:4" x14ac:dyDescent="0.25">
      <c r="A114" s="766">
        <v>71</v>
      </c>
      <c r="B114" s="742" t="s">
        <v>189</v>
      </c>
      <c r="C114" s="4">
        <v>71</v>
      </c>
      <c r="D114" s="108" t="s">
        <v>189</v>
      </c>
    </row>
    <row r="115" spans="1:4" x14ac:dyDescent="0.25">
      <c r="A115" s="766">
        <v>72</v>
      </c>
      <c r="B115" s="742" t="s">
        <v>190</v>
      </c>
      <c r="C115" s="4">
        <v>717</v>
      </c>
      <c r="D115" s="108" t="s">
        <v>190</v>
      </c>
    </row>
    <row r="116" spans="1:4" x14ac:dyDescent="0.25">
      <c r="A116" s="766">
        <v>73</v>
      </c>
      <c r="B116" s="742" t="s">
        <v>191</v>
      </c>
      <c r="C116" s="4">
        <v>718</v>
      </c>
      <c r="D116" s="108" t="s">
        <v>191</v>
      </c>
    </row>
    <row r="117" spans="1:4" x14ac:dyDescent="0.25">
      <c r="A117" s="766">
        <v>74</v>
      </c>
      <c r="B117" s="742" t="s">
        <v>192</v>
      </c>
      <c r="C117" s="4">
        <v>741</v>
      </c>
      <c r="D117" s="108" t="s">
        <v>192</v>
      </c>
    </row>
    <row r="118" spans="1:4" x14ac:dyDescent="0.25">
      <c r="A118" s="766">
        <v>75</v>
      </c>
      <c r="B118" s="742" t="s">
        <v>159</v>
      </c>
      <c r="C118" s="4">
        <v>38</v>
      </c>
      <c r="D118" s="108" t="s">
        <v>159</v>
      </c>
    </row>
    <row r="119" spans="1:4" x14ac:dyDescent="0.25">
      <c r="A119" s="766">
        <v>76</v>
      </c>
      <c r="B119" s="742" t="s">
        <v>193</v>
      </c>
      <c r="C119" s="4">
        <v>743</v>
      </c>
      <c r="D119" s="108" t="s">
        <v>193</v>
      </c>
    </row>
    <row r="120" spans="1:4" x14ac:dyDescent="0.25">
      <c r="A120" s="766">
        <v>77</v>
      </c>
      <c r="B120" s="742" t="s">
        <v>725</v>
      </c>
      <c r="C120" s="4">
        <v>75</v>
      </c>
      <c r="D120" s="108" t="s">
        <v>194</v>
      </c>
    </row>
    <row r="121" spans="1:4" x14ac:dyDescent="0.25">
      <c r="A121" s="766">
        <v>78</v>
      </c>
      <c r="B121" s="742" t="s">
        <v>195</v>
      </c>
      <c r="C121" s="4">
        <v>76</v>
      </c>
      <c r="D121" s="108" t="s">
        <v>195</v>
      </c>
    </row>
    <row r="122" spans="1:4" x14ac:dyDescent="0.25">
      <c r="A122" s="766">
        <v>79</v>
      </c>
      <c r="B122" s="742" t="s">
        <v>196</v>
      </c>
      <c r="C122" s="4">
        <v>79</v>
      </c>
      <c r="D122" s="108" t="s">
        <v>196</v>
      </c>
    </row>
    <row r="123" spans="1:4" x14ac:dyDescent="0.25">
      <c r="A123" s="766">
        <v>80</v>
      </c>
      <c r="B123" s="742" t="s">
        <v>197</v>
      </c>
      <c r="C123" s="4">
        <v>80</v>
      </c>
      <c r="D123" s="108" t="s">
        <v>197</v>
      </c>
    </row>
    <row r="124" spans="1:4" x14ac:dyDescent="0.25">
      <c r="A124" s="766">
        <v>81</v>
      </c>
      <c r="B124" s="742" t="s">
        <v>198</v>
      </c>
      <c r="C124" s="4">
        <v>81</v>
      </c>
      <c r="D124" s="108" t="s">
        <v>198</v>
      </c>
    </row>
    <row r="125" spans="1:4" x14ac:dyDescent="0.25">
      <c r="A125" s="766" t="s">
        <v>726</v>
      </c>
      <c r="B125" s="742" t="s">
        <v>199</v>
      </c>
      <c r="C125" s="4">
        <v>811</v>
      </c>
      <c r="D125" s="108" t="s">
        <v>906</v>
      </c>
    </row>
    <row r="126" spans="1:4" x14ac:dyDescent="0.25">
      <c r="A126" s="766" t="s">
        <v>727</v>
      </c>
      <c r="B126" s="742" t="s">
        <v>200</v>
      </c>
      <c r="C126" s="4">
        <v>812</v>
      </c>
      <c r="D126" s="108" t="s">
        <v>907</v>
      </c>
    </row>
    <row r="127" spans="1:4" x14ac:dyDescent="0.25">
      <c r="A127" s="766" t="s">
        <v>728</v>
      </c>
      <c r="B127" s="742" t="s">
        <v>173</v>
      </c>
      <c r="C127" s="4">
        <v>813</v>
      </c>
      <c r="D127" s="108" t="s">
        <v>908</v>
      </c>
    </row>
    <row r="128" spans="1:4" x14ac:dyDescent="0.25">
      <c r="A128" s="766" t="s">
        <v>729</v>
      </c>
      <c r="B128" s="742" t="s">
        <v>174</v>
      </c>
      <c r="C128" s="4">
        <v>814</v>
      </c>
      <c r="D128" s="108" t="s">
        <v>909</v>
      </c>
    </row>
    <row r="129" spans="1:4" x14ac:dyDescent="0.25">
      <c r="A129" s="766" t="s">
        <v>730</v>
      </c>
      <c r="B129" s="742" t="s">
        <v>175</v>
      </c>
      <c r="C129" s="4">
        <v>815</v>
      </c>
      <c r="D129" s="108" t="s">
        <v>731</v>
      </c>
    </row>
    <row r="130" spans="1:4" x14ac:dyDescent="0.25">
      <c r="A130" s="766" t="s">
        <v>732</v>
      </c>
      <c r="B130" s="742" t="s">
        <v>176</v>
      </c>
      <c r="C130" s="4">
        <v>816</v>
      </c>
      <c r="D130" s="108" t="s">
        <v>910</v>
      </c>
    </row>
    <row r="131" spans="1:4" x14ac:dyDescent="0.25">
      <c r="A131" s="766" t="s">
        <v>733</v>
      </c>
      <c r="B131" s="742" t="s">
        <v>177</v>
      </c>
      <c r="C131" s="4">
        <v>817</v>
      </c>
      <c r="D131" s="108" t="s">
        <v>911</v>
      </c>
    </row>
    <row r="132" spans="1:4" x14ac:dyDescent="0.25">
      <c r="A132" s="766" t="s">
        <v>734</v>
      </c>
      <c r="B132" s="742" t="s">
        <v>178</v>
      </c>
      <c r="C132" s="4">
        <v>818</v>
      </c>
      <c r="D132" s="108" t="s">
        <v>912</v>
      </c>
    </row>
    <row r="133" spans="1:4" x14ac:dyDescent="0.25">
      <c r="A133" s="766">
        <v>84</v>
      </c>
      <c r="B133" s="742" t="s">
        <v>735</v>
      </c>
      <c r="C133" s="4">
        <v>82</v>
      </c>
      <c r="D133" s="108" t="s">
        <v>201</v>
      </c>
    </row>
    <row r="134" spans="1:4" x14ac:dyDescent="0.25">
      <c r="A134" s="766" t="s">
        <v>736</v>
      </c>
      <c r="B134" s="742" t="s">
        <v>202</v>
      </c>
      <c r="C134" s="4">
        <v>821</v>
      </c>
      <c r="D134" s="108" t="s">
        <v>913</v>
      </c>
    </row>
    <row r="135" spans="1:4" x14ac:dyDescent="0.25">
      <c r="A135" s="766" t="s">
        <v>737</v>
      </c>
      <c r="B135" s="742" t="s">
        <v>203</v>
      </c>
      <c r="C135" s="4">
        <v>822</v>
      </c>
      <c r="D135" s="108" t="s">
        <v>914</v>
      </c>
    </row>
    <row r="136" spans="1:4" x14ac:dyDescent="0.25">
      <c r="A136" s="766" t="s">
        <v>738</v>
      </c>
      <c r="B136" s="742" t="s">
        <v>204</v>
      </c>
      <c r="C136" s="4">
        <v>823</v>
      </c>
      <c r="D136" s="108" t="s">
        <v>915</v>
      </c>
    </row>
    <row r="137" spans="1:4" x14ac:dyDescent="0.25">
      <c r="A137" s="766" t="s">
        <v>739</v>
      </c>
      <c r="B137" s="742" t="s">
        <v>205</v>
      </c>
      <c r="C137" s="4">
        <v>824</v>
      </c>
      <c r="D137" s="108" t="s">
        <v>916</v>
      </c>
    </row>
    <row r="138" spans="1:4" x14ac:dyDescent="0.25">
      <c r="A138" s="766" t="s">
        <v>740</v>
      </c>
      <c r="B138" s="742" t="s">
        <v>206</v>
      </c>
      <c r="C138" s="4">
        <v>825</v>
      </c>
      <c r="D138" s="108" t="s">
        <v>917</v>
      </c>
    </row>
    <row r="139" spans="1:4" x14ac:dyDescent="0.25">
      <c r="A139" s="766">
        <v>86</v>
      </c>
      <c r="B139" s="742" t="s">
        <v>741</v>
      </c>
      <c r="C139" s="4">
        <v>832</v>
      </c>
      <c r="D139" s="108" t="s">
        <v>207</v>
      </c>
    </row>
    <row r="140" spans="1:4" x14ac:dyDescent="0.25">
      <c r="A140" s="766" t="s">
        <v>742</v>
      </c>
      <c r="B140" s="742" t="s">
        <v>208</v>
      </c>
      <c r="C140" s="4">
        <v>832.1</v>
      </c>
      <c r="D140" s="108" t="s">
        <v>918</v>
      </c>
    </row>
    <row r="141" spans="1:4" x14ac:dyDescent="0.25">
      <c r="A141" s="766" t="s">
        <v>744</v>
      </c>
      <c r="B141" s="742" t="s">
        <v>745</v>
      </c>
      <c r="C141" s="4">
        <v>833</v>
      </c>
      <c r="D141" s="108" t="s">
        <v>209</v>
      </c>
    </row>
    <row r="142" spans="1:4" x14ac:dyDescent="0.25">
      <c r="A142" s="766" t="s">
        <v>746</v>
      </c>
      <c r="B142" s="742" t="s">
        <v>747</v>
      </c>
      <c r="C142" s="4">
        <v>745</v>
      </c>
      <c r="D142" s="108" t="s">
        <v>210</v>
      </c>
    </row>
    <row r="143" spans="1:4" x14ac:dyDescent="0.25">
      <c r="A143" s="766">
        <v>87</v>
      </c>
      <c r="B143" s="742" t="s">
        <v>748</v>
      </c>
      <c r="C143" s="4">
        <v>744</v>
      </c>
      <c r="D143" s="108" t="s">
        <v>133</v>
      </c>
    </row>
    <row r="144" spans="1:4" x14ac:dyDescent="0.25">
      <c r="A144" s="766">
        <v>89</v>
      </c>
      <c r="B144" s="742" t="s">
        <v>211</v>
      </c>
      <c r="C144" s="4">
        <v>89</v>
      </c>
      <c r="D144" s="108" t="s">
        <v>211</v>
      </c>
    </row>
    <row r="145" spans="1:4" x14ac:dyDescent="0.25">
      <c r="A145" s="766">
        <v>90</v>
      </c>
      <c r="B145" s="742" t="s">
        <v>212</v>
      </c>
      <c r="C145" s="4">
        <v>90</v>
      </c>
      <c r="D145" s="108" t="s">
        <v>212</v>
      </c>
    </row>
    <row r="146" spans="1:4" x14ac:dyDescent="0.25">
      <c r="A146" s="766">
        <v>91</v>
      </c>
      <c r="B146" s="742" t="s">
        <v>183</v>
      </c>
      <c r="C146" s="4">
        <v>91</v>
      </c>
      <c r="D146" s="108" t="s">
        <v>183</v>
      </c>
    </row>
    <row r="147" spans="1:4" x14ac:dyDescent="0.25">
      <c r="A147" s="766">
        <v>92</v>
      </c>
      <c r="B147" s="742" t="s">
        <v>184</v>
      </c>
      <c r="C147" s="4">
        <v>92</v>
      </c>
      <c r="D147" s="108" t="s">
        <v>184</v>
      </c>
    </row>
    <row r="148" spans="1:4" x14ac:dyDescent="0.25">
      <c r="A148" s="766">
        <v>93</v>
      </c>
      <c r="B148" s="742" t="s">
        <v>213</v>
      </c>
      <c r="C148" s="4">
        <v>93</v>
      </c>
      <c r="D148" s="108" t="s">
        <v>213</v>
      </c>
    </row>
    <row r="149" spans="1:4" ht="15.75" thickBot="1" x14ac:dyDescent="0.3">
      <c r="A149" s="790">
        <v>99</v>
      </c>
      <c r="B149" s="775" t="s">
        <v>214</v>
      </c>
      <c r="C149" s="791">
        <v>99</v>
      </c>
      <c r="D149" s="136" t="s">
        <v>214</v>
      </c>
    </row>
  </sheetData>
  <mergeCells count="1">
    <mergeCell ref="I69:I7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DE5EB-F023-4EC4-8EBA-C248B1977BC0}">
  <sheetPr>
    <tabColor theme="9"/>
  </sheetPr>
  <dimension ref="B1:GV188"/>
  <sheetViews>
    <sheetView showGridLines="0" workbookViewId="0"/>
  </sheetViews>
  <sheetFormatPr defaultColWidth="8.85546875" defaultRowHeight="16.5" outlineLevelRow="2" outlineLevelCol="1" x14ac:dyDescent="0.3"/>
  <cols>
    <col min="1" max="7" width="8.85546875" style="20"/>
    <col min="8" max="8" width="77.42578125" style="20" bestFit="1" customWidth="1"/>
    <col min="9" max="11" width="21.42578125" style="20" hidden="1" customWidth="1" outlineLevel="1"/>
    <col min="12" max="12" width="21.42578125" style="20" customWidth="1" collapsed="1"/>
    <col min="13" max="15" width="21.42578125" style="20" hidden="1" customWidth="1" outlineLevel="1"/>
    <col min="16" max="16" width="21.42578125" style="20" customWidth="1" collapsed="1"/>
    <col min="17" max="19" width="21.42578125" style="20" hidden="1" customWidth="1" outlineLevel="1"/>
    <col min="20" max="20" width="21.42578125" style="20" customWidth="1" collapsed="1"/>
    <col min="21" max="23" width="21.42578125" style="20" hidden="1" customWidth="1" outlineLevel="1"/>
    <col min="24" max="24" width="21.42578125" style="20" customWidth="1" collapsed="1"/>
    <col min="25" max="27" width="21.42578125" style="20" hidden="1" customWidth="1" outlineLevel="1"/>
    <col min="28" max="28" width="21.42578125" style="20" customWidth="1" collapsed="1"/>
    <col min="29" max="31" width="21.42578125" style="20" hidden="1" customWidth="1" outlineLevel="1"/>
    <col min="32" max="32" width="21.42578125" style="20" customWidth="1" collapsed="1"/>
    <col min="33" max="35" width="21.42578125" style="20" hidden="1" customWidth="1" outlineLevel="1"/>
    <col min="36" max="36" width="21.42578125" style="20" customWidth="1" collapsed="1"/>
    <col min="37" max="39" width="21.42578125" style="20" hidden="1" customWidth="1" outlineLevel="1"/>
    <col min="40" max="40" width="21.42578125" style="20" customWidth="1" collapsed="1"/>
    <col min="41" max="43" width="21.42578125" style="20" hidden="1" customWidth="1" outlineLevel="1"/>
    <col min="44" max="44" width="21.42578125" style="20" customWidth="1" collapsed="1"/>
    <col min="45" max="47" width="21.42578125" style="20" hidden="1" customWidth="1" outlineLevel="1"/>
    <col min="48" max="48" width="21.42578125" style="20" customWidth="1" collapsed="1"/>
    <col min="49" max="51" width="21.42578125" style="20" hidden="1" customWidth="1" outlineLevel="1"/>
    <col min="52" max="52" width="21.42578125" style="20" customWidth="1" collapsed="1"/>
    <col min="53" max="55" width="21.42578125" style="20" hidden="1" customWidth="1" outlineLevel="1"/>
    <col min="56" max="56" width="21.42578125" style="20" customWidth="1" collapsed="1"/>
    <col min="57" max="59" width="21.42578125" style="20" hidden="1" customWidth="1" outlineLevel="1"/>
    <col min="60" max="60" width="21.42578125" style="20" customWidth="1" collapsed="1"/>
    <col min="61" max="63" width="21.42578125" style="20" hidden="1" customWidth="1" outlineLevel="1"/>
    <col min="64" max="64" width="21.42578125" style="20" customWidth="1" collapsed="1"/>
    <col min="65" max="67" width="21.42578125" style="20" hidden="1" customWidth="1" outlineLevel="1"/>
    <col min="68" max="68" width="21.42578125" style="20" customWidth="1" collapsed="1"/>
    <col min="69" max="71" width="21.42578125" style="20" hidden="1" customWidth="1" outlineLevel="1"/>
    <col min="72" max="72" width="21.42578125" style="20" customWidth="1" collapsed="1"/>
    <col min="73" max="75" width="21.42578125" style="20" hidden="1" customWidth="1" outlineLevel="1"/>
    <col min="76" max="76" width="21.42578125" style="20" customWidth="1" collapsed="1"/>
    <col min="77" max="79" width="21.42578125" style="20" hidden="1" customWidth="1" outlineLevel="1"/>
    <col min="80" max="80" width="21.42578125" style="20" customWidth="1" collapsed="1"/>
    <col min="81" max="83" width="21.42578125" style="20" hidden="1" customWidth="1" outlineLevel="1"/>
    <col min="84" max="84" width="21.42578125" style="20" customWidth="1" collapsed="1"/>
    <col min="85" max="87" width="21.42578125" style="20" hidden="1" customWidth="1" outlineLevel="1"/>
    <col min="88" max="88" width="21.42578125" style="20" customWidth="1" collapsed="1"/>
    <col min="89" max="91" width="21.42578125" style="20" hidden="1" customWidth="1" outlineLevel="1"/>
    <col min="92" max="92" width="21.42578125" style="20" customWidth="1" collapsed="1"/>
    <col min="93" max="95" width="21.42578125" style="20" hidden="1" customWidth="1" outlineLevel="1"/>
    <col min="96" max="96" width="21.42578125" style="20" customWidth="1" collapsed="1"/>
    <col min="97" max="99" width="21.42578125" style="20" hidden="1" customWidth="1" outlineLevel="1"/>
    <col min="100" max="100" width="21.42578125" style="20" customWidth="1" collapsed="1"/>
    <col min="101" max="103" width="21.42578125" style="20" hidden="1" customWidth="1" outlineLevel="1"/>
    <col min="104" max="104" width="21.42578125" style="20" customWidth="1" collapsed="1"/>
    <col min="105" max="107" width="21.42578125" style="20" hidden="1" customWidth="1" outlineLevel="1"/>
    <col min="108" max="108" width="21.42578125" style="20" customWidth="1" collapsed="1"/>
    <col min="109" max="111" width="21.42578125" style="20" hidden="1" customWidth="1" outlineLevel="1"/>
    <col min="112" max="112" width="21.42578125" style="20" customWidth="1" collapsed="1"/>
    <col min="113" max="115" width="21.42578125" style="20" hidden="1" customWidth="1" outlineLevel="1"/>
    <col min="116" max="116" width="21.42578125" style="20" customWidth="1" collapsed="1"/>
    <col min="117" max="119" width="21.42578125" style="20" hidden="1" customWidth="1" outlineLevel="1"/>
    <col min="120" max="120" width="21.42578125" style="20" customWidth="1" collapsed="1"/>
    <col min="121" max="123" width="21.42578125" style="20" hidden="1" customWidth="1" outlineLevel="1"/>
    <col min="124" max="124" width="21.42578125" style="20" customWidth="1" collapsed="1"/>
    <col min="125" max="127" width="21.42578125" style="20" hidden="1" customWidth="1" outlineLevel="1"/>
    <col min="128" max="128" width="21.42578125" style="20" customWidth="1" collapsed="1"/>
    <col min="129" max="131" width="21.42578125" style="20" hidden="1" customWidth="1" outlineLevel="1"/>
    <col min="132" max="132" width="21.42578125" style="20" customWidth="1" collapsed="1"/>
    <col min="133" max="135" width="21.42578125" style="20" hidden="1" customWidth="1" outlineLevel="1"/>
    <col min="136" max="136" width="21.42578125" style="20" customWidth="1" collapsed="1"/>
    <col min="137" max="139" width="21.42578125" style="20" hidden="1" customWidth="1" outlineLevel="1"/>
    <col min="140" max="140" width="21.42578125" style="20" customWidth="1" collapsed="1"/>
    <col min="141" max="143" width="21.42578125" style="20" hidden="1" customWidth="1" outlineLevel="1"/>
    <col min="144" max="144" width="21.42578125" style="20" customWidth="1" collapsed="1"/>
    <col min="145" max="147" width="21.42578125" style="20" hidden="1" customWidth="1" outlineLevel="1"/>
    <col min="148" max="148" width="21.42578125" style="20" customWidth="1" collapsed="1"/>
    <col min="149" max="151" width="21.42578125" style="20" hidden="1" customWidth="1" outlineLevel="1"/>
    <col min="152" max="152" width="21.42578125" style="20" customWidth="1" collapsed="1"/>
    <col min="153" max="155" width="21.42578125" style="20" hidden="1" customWidth="1" outlineLevel="1"/>
    <col min="156" max="156" width="21.42578125" style="20" customWidth="1" collapsed="1"/>
    <col min="157" max="159" width="21.42578125" style="20" hidden="1" customWidth="1" outlineLevel="1"/>
    <col min="160" max="160" width="21.42578125" style="20" customWidth="1" collapsed="1"/>
    <col min="161" max="163" width="21.42578125" style="20" hidden="1" customWidth="1" outlineLevel="1"/>
    <col min="164" max="164" width="21.42578125" style="20" customWidth="1" collapsed="1"/>
    <col min="165" max="167" width="21.42578125" style="20" hidden="1" customWidth="1" outlineLevel="1"/>
    <col min="168" max="168" width="21.42578125" style="20" customWidth="1" collapsed="1"/>
    <col min="169" max="171" width="21.42578125" style="20" hidden="1" customWidth="1" outlineLevel="1"/>
    <col min="172" max="172" width="21.42578125" style="20" customWidth="1" collapsed="1"/>
    <col min="173" max="175" width="21.42578125" style="20" hidden="1" customWidth="1" outlineLevel="1"/>
    <col min="176" max="176" width="21.42578125" style="20" customWidth="1" collapsed="1"/>
    <col min="177" max="179" width="21.42578125" style="20" hidden="1" customWidth="1" outlineLevel="1"/>
    <col min="180" max="180" width="21.42578125" style="20" customWidth="1" collapsed="1"/>
    <col min="181" max="183" width="21.42578125" style="20" hidden="1" customWidth="1" outlineLevel="1"/>
    <col min="184" max="184" width="21.42578125" style="20" customWidth="1" collapsed="1"/>
    <col min="185" max="187" width="21.42578125" style="20" hidden="1" customWidth="1" outlineLevel="1"/>
    <col min="188" max="188" width="21.42578125" style="20" customWidth="1" collapsed="1"/>
    <col min="189" max="191" width="21.42578125" style="20" hidden="1" customWidth="1" outlineLevel="1"/>
    <col min="192" max="192" width="21.42578125" style="20" customWidth="1" collapsed="1"/>
    <col min="193" max="195" width="21.42578125" style="20" hidden="1" customWidth="1" outlineLevel="1"/>
    <col min="196" max="196" width="21.42578125" style="20" customWidth="1" collapsed="1"/>
    <col min="197" max="199" width="21.42578125" style="20" hidden="1" customWidth="1" outlineLevel="1"/>
    <col min="200" max="200" width="21.42578125" style="20" customWidth="1" collapsed="1"/>
    <col min="201" max="203" width="21.42578125" style="20" hidden="1" customWidth="1" outlineLevel="1"/>
    <col min="204" max="204" width="21.42578125" style="20" customWidth="1" collapsed="1"/>
    <col min="205" max="16384" width="8.85546875" style="20"/>
  </cols>
  <sheetData>
    <row r="1" spans="4:204" ht="18.75" x14ac:dyDescent="0.3">
      <c r="H1" s="38" t="s">
        <v>0</v>
      </c>
    </row>
    <row r="2" spans="4:204" ht="18.75" x14ac:dyDescent="0.35">
      <c r="H2" s="29" t="s">
        <v>1</v>
      </c>
      <c r="I2" s="107" t="str">
        <f>MASTER_DATA_MAPPED!I2</f>
        <v>Techno-Economic Analysis Advancements 
in FY-23</v>
      </c>
      <c r="J2" s="21" t="str">
        <f>MASTER_DATA_MAPPED!J2</f>
        <v>Techno-Economic Analysis Advancements 
in FY-23</v>
      </c>
      <c r="K2" s="21" t="str">
        <f>MASTER_DATA_MAPPED!K2</f>
        <v>Techno-Economic Analysis Advancements 
in FY-23</v>
      </c>
      <c r="L2" s="21" t="str">
        <f>MASTER_DATA_MAPPED!L2</f>
        <v>Sensitivity of HTGR Heat and Power Production to Reactor Outlet, Temperature, Economic Analysis</v>
      </c>
      <c r="M2" s="21" t="str">
        <f>MASTER_DATA_MAPPED!M2</f>
        <v>Sensitivity of HTGR Heat and Power Production to Reactor Outlet, Temperature, Economic Analysis</v>
      </c>
      <c r="N2" s="21" t="str">
        <f>MASTER_DATA_MAPPED!N2</f>
        <v>Sensitivity of HTGR Heat and Power Production to Reactor Outlet, Temperature, Economic Analysis</v>
      </c>
      <c r="O2" s="21" t="str">
        <f>MASTER_DATA_MAPPED!O2</f>
        <v>Sensitivity of HTGR Heat and Power Production to Reactor Outlet, Temperature, Economic Analysis</v>
      </c>
      <c r="P2" s="21" t="str">
        <f>MASTER_DATA_MAPPED!P2</f>
        <v>Sensitivity of HTGR Heat and Power Production to Reactor Outlet, Temperature, Economic Analysis</v>
      </c>
      <c r="Q2" s="21" t="str">
        <f>MASTER_DATA_MAPPED!Q2</f>
        <v>Sensitivity of HTGR Heat and Power Production to Reactor Outlet, Temperature, Economic Analysis</v>
      </c>
      <c r="R2" s="21" t="str">
        <f>MASTER_DATA_MAPPED!R2</f>
        <v>Sensitivity of HTGR Heat and Power Production to Reactor Outlet, Temperature, Economic Analysis</v>
      </c>
      <c r="S2" s="21" t="str">
        <f>MASTER_DATA_MAPPED!S2</f>
        <v>Sensitivity of HTGR Heat and Power Production to Reactor Outlet, Temperature, Economic Analysis</v>
      </c>
      <c r="T2" s="21" t="str">
        <f>MASTER_DATA_MAPPED!T2</f>
        <v>Sensitivity of HTGR Heat and Power Production to Reactor Outlet, Temperature, Economic Analysis</v>
      </c>
      <c r="U2" s="21" t="str">
        <f>MASTER_DATA_MAPPED!U2</f>
        <v>Sensitivity of HTGR Heat and Power Production to Reactor Outlet, Temperature, Economic Analysis</v>
      </c>
      <c r="V2" s="21" t="str">
        <f>MASTER_DATA_MAPPED!V2</f>
        <v>Sensitivity of HTGR Heat and Power Production to Reactor Outlet, Temperature, Economic Analysis</v>
      </c>
      <c r="W2" s="21" t="str">
        <f>MASTER_DATA_MAPPED!W2</f>
        <v>Sensitivity of HTGR Heat and Power Production to Reactor Outlet, Temperature, Economic Analysis</v>
      </c>
      <c r="X2" s="21" t="str">
        <f>MASTER_DATA_MAPPED!X2</f>
        <v>Sensitivity of HTGR Heat and Power Production to Reactor Outlet, Temperature, Economic Analysis</v>
      </c>
      <c r="Y2" s="21" t="str">
        <f>MASTER_DATA_MAPPED!Y2</f>
        <v>Sensitivity of HTGR Heat and Power Production to Reactor Outlet, Temperature, Economic Analysis</v>
      </c>
      <c r="Z2" s="21" t="str">
        <f>MASTER_DATA_MAPPED!Z2</f>
        <v>Sensitivity of HTGR Heat and Power Production to Reactor Outlet, Temperature, Economic Analysis</v>
      </c>
      <c r="AA2" s="21" t="str">
        <f>MASTER_DATA_MAPPED!AA2</f>
        <v>Sensitivity of HTGR Heat and Power Production to Reactor Outlet, Temperature, Economic Analysis</v>
      </c>
      <c r="AB2" s="21" t="str">
        <f>MASTER_DATA_MAPPED!AB2</f>
        <v>Sensitivity of HTGR Heat and Power Production to Reactor Outlet, Temperature, Economic Analysis</v>
      </c>
      <c r="AC2" s="21" t="str">
        <f>MASTER_DATA_MAPPED!AC2</f>
        <v>Sensitivity of HTGR Heat and Power Production to Reactor Outlet, Temperature, Economic Analysis</v>
      </c>
      <c r="AD2" s="21" t="str">
        <f>MASTER_DATA_MAPPED!AD2</f>
        <v>Sensitivity of HTGR Heat and Power Production to Reactor Outlet, Temperature, Economic Analysis</v>
      </c>
      <c r="AE2" s="21" t="str">
        <f>MASTER_DATA_MAPPED!AE2</f>
        <v>Sensitivity of HTGR Heat and Power Production to Reactor Outlet, Temperature, Economic Analysis</v>
      </c>
      <c r="AF2" s="21" t="str">
        <f>MASTER_DATA_MAPPED!AF2</f>
        <v>Sensitivity of HTGR Heat and Power Production to Reactor Outlet, Temperature, Economic Analysis</v>
      </c>
      <c r="AG2" s="21" t="str">
        <f>MASTER_DATA_MAPPED!AG2</f>
        <v>Sensitivity of HTGR Heat and Power Production to Reactor Outlet, Temperature, Economic Analysis</v>
      </c>
      <c r="AH2" s="21" t="str">
        <f>MASTER_DATA_MAPPED!AH2</f>
        <v>Sensitivity of HTGR Heat and Power Production to Reactor Outlet, Temperature, Economic Analysis</v>
      </c>
      <c r="AI2" s="21" t="str">
        <f>MASTER_DATA_MAPPED!AI2</f>
        <v>Sensitivity of HTGR Heat and Power Production to Reactor Outlet, Temperature, Economic Analysis</v>
      </c>
      <c r="AJ2" s="21" t="str">
        <f>MASTER_DATA_MAPPED!AJ2</f>
        <v>Sensitivity of HTGR Heat and Power Production to Reactor Outlet, Temperature, Economic Analysis</v>
      </c>
      <c r="AK2" s="21" t="str">
        <f>MASTER_DATA_MAPPED!AK2</f>
        <v>Sensitivity of HTGR Heat and Power Production to Reactor Outlet, Temperature, Economic Analysis</v>
      </c>
      <c r="AL2" s="21" t="str">
        <f>MASTER_DATA_MAPPED!AL2</f>
        <v>Sensitivity of HTGR Heat and Power Production to Reactor Outlet, Temperature, Economic Analysis</v>
      </c>
      <c r="AM2" s="21" t="str">
        <f>MASTER_DATA_MAPPED!AM2</f>
        <v>Sensitivity of HTGR Heat and Power Production to Reactor Outlet, Temperature, Economic Analysis</v>
      </c>
      <c r="AN2" s="21" t="str">
        <f>MASTER_DATA_MAPPED!AN2</f>
        <v>Sensitivity of HTGR Heat and Power Production to Reactor Outlet, Temperature, Economic Analysis</v>
      </c>
      <c r="AO2" s="21" t="str">
        <f>MASTER_DATA_MAPPED!AO2</f>
        <v>Stewart, W. R., Shirvan, K., Velez, E., &amp; Wiser, R. Pathways to Cost-effective Advanced Nuclear Technology.</v>
      </c>
      <c r="AP2" s="21" t="str">
        <f>MASTER_DATA_MAPPED!AP2</f>
        <v>Stewart, W. R., Shirvan, K., Velez, E., &amp; Wiser, R. Pathways to Cost-effective Advanced Nuclear Technology.</v>
      </c>
      <c r="AQ2" s="21" t="str">
        <f>MASTER_DATA_MAPPED!AQ2</f>
        <v>Stewart, W. R., Shirvan, K., Velez, E., &amp; Wiser, R. Pathways to Cost-effective Advanced Nuclear Technology.</v>
      </c>
      <c r="AR2" s="21" t="str">
        <f>MASTER_DATA_MAPPED!AR2</f>
        <v>Stewart, W. R., Shirvan, K., Velez, E., &amp; Wiser, R. Pathways to Cost-effective Advanced Nuclear Technology.</v>
      </c>
      <c r="AS2" s="21" t="str">
        <f>MASTER_DATA_MAPPED!AS2</f>
        <v>Stewart, W. R., Shirvan, K., Velez, E., &amp; Wiser, R. Pathways to Cost-effective Advanced Nuclear Technology.</v>
      </c>
      <c r="AT2" s="21" t="str">
        <f>MASTER_DATA_MAPPED!AT2</f>
        <v>Stewart, W. R., Shirvan, K., Velez, E., &amp; Wiser, R. Pathways to Cost-effective Advanced Nuclear Technology.</v>
      </c>
      <c r="AU2" s="21" t="str">
        <f>MASTER_DATA_MAPPED!AU2</f>
        <v>Stewart, W. R., Shirvan, K., Velez, E., &amp; Wiser, R. Pathways to Cost-effective Advanced Nuclear Technology.</v>
      </c>
      <c r="AV2" s="21" t="str">
        <f>MASTER_DATA_MAPPED!AV2</f>
        <v>Stewart, W. R., Shirvan, K., Velez, E., &amp; Wiser, R. Pathways to Cost-effective Advanced Nuclear Technology.</v>
      </c>
      <c r="AW2" s="21" t="str">
        <f>MASTER_DATA_MAPPED!AW2</f>
        <v>Stewart, W. R., Shirvan, K., Velez, E., &amp; Wiser, R. Pathways to Cost-effective Advanced Nuclear Technology.</v>
      </c>
      <c r="AX2" s="21" t="str">
        <f>MASTER_DATA_MAPPED!AX2</f>
        <v>Stewart, W. R., Shirvan, K., Velez, E., &amp; Wiser, R. Pathways to Cost-effective Advanced Nuclear Technology.</v>
      </c>
      <c r="AY2" s="21" t="str">
        <f>MASTER_DATA_MAPPED!AY2</f>
        <v>Stewart, W. R., Shirvan, K., Velez, E., &amp; Wiser, R. Pathways to Cost-effective Advanced Nuclear Technology.</v>
      </c>
      <c r="AZ2" s="21" t="str">
        <f>MASTER_DATA_MAPPED!AZ2</f>
        <v>Stewart, W. R., Shirvan, K., Velez, E., &amp; Wiser, R. Pathways to Cost-effective Advanced Nuclear Technology.</v>
      </c>
      <c r="BA2" s="21" t="str">
        <f>MASTER_DATA_MAPPED!BA2</f>
        <v>Stewart, W. R., Shirvan, K., Velez, E., &amp; Wiser, R. Pathways to Cost-effective Advanced Nuclear Technology.</v>
      </c>
      <c r="BB2" s="21" t="str">
        <f>MASTER_DATA_MAPPED!BB2</f>
        <v>Stewart, W. R., Shirvan, K., Velez, E., &amp; Wiser, R. Pathways to Cost-effective Advanced Nuclear Technology.</v>
      </c>
      <c r="BC2" s="21" t="str">
        <f>MASTER_DATA_MAPPED!BC2</f>
        <v>Stewart, W. R., Shirvan, K., Velez, E., &amp; Wiser, R. Pathways to Cost-effective Advanced Nuclear Technology.</v>
      </c>
      <c r="BD2" s="21" t="str">
        <f>MASTER_DATA_MAPPED!BD2</f>
        <v>Stewart, W. R., Shirvan, K., Velez, E., &amp; Wiser, R. Pathways to Cost-effective Advanced Nuclear Technology.</v>
      </c>
      <c r="BE2" s="21" t="str">
        <f>MASTER_DATA_MAPPED!BE2</f>
        <v>Stewart, W. R., Shirvan, K., Velez, E., &amp; Wiser, R. Pathways to Cost-effective Advanced Nuclear Technology.</v>
      </c>
      <c r="BF2" s="21" t="str">
        <f>MASTER_DATA_MAPPED!BF2</f>
        <v>Stewart, W. R., Shirvan, K., Velez, E., &amp; Wiser, R. Pathways to Cost-effective Advanced Nuclear Technology.</v>
      </c>
      <c r="BG2" s="21" t="str">
        <f>MASTER_DATA_MAPPED!BG2</f>
        <v>Stewart, W. R., Shirvan, K., Velez, E., &amp; Wiser, R. Pathways to Cost-effective Advanced Nuclear Technology.</v>
      </c>
      <c r="BH2" s="21" t="str">
        <f>MASTER_DATA_MAPPED!BH2</f>
        <v>Stewart, W. R., Shirvan, K., Velez, E., &amp; Wiser, R. Pathways to Cost-effective Advanced Nuclear Technology.</v>
      </c>
      <c r="BI2" s="107" t="str">
        <f>MASTER_DATA_MAPPED!BI2</f>
        <v>Stewart, W. R., Shirvan, K., Velez, E., &amp; Wiser, R. Pathways to Cost-effective Advanced Nuclear Technology.</v>
      </c>
      <c r="BJ2" s="21" t="str">
        <f>MASTER_DATA_MAPPED!BJ2</f>
        <v>Stewart, W. R., Shirvan, K., Velez, E., &amp; Wiser, R. Pathways to Cost-effective Advanced Nuclear Technology.</v>
      </c>
      <c r="BK2" s="21" t="str">
        <f>MASTER_DATA_MAPPED!BK2</f>
        <v>Stewart, W. R., Shirvan, K., Velez, E., &amp; Wiser, R. Pathways to Cost-effective Advanced Nuclear Technology.</v>
      </c>
      <c r="BL2" s="21" t="str">
        <f>MASTER_DATA_MAPPED!BL2</f>
        <v>Stewart, W. R., Shirvan, K., Velez, E., &amp; Wiser, R. Pathways to Cost-effective Advanced Nuclear Technology.</v>
      </c>
      <c r="BM2" s="21" t="str">
        <f>MASTER_DATA_MAPPED!BM2</f>
        <v>Oak Ridge National Labs, 1986. Phase VIII Update (1986) Report For The Energy Economic Data Base Program EEDB,Table 5-3 (PWR Median Experience)</v>
      </c>
      <c r="BN2" s="21" t="str">
        <f>MASTER_DATA_MAPPED!BN2</f>
        <v>Oak Ridge National Labs, 1986. Phase VIII Update (1986) Report For The Energy Economic Data Base Program EEDB,Table 5-3 (PWR Median Experience)</v>
      </c>
      <c r="BO2" s="21" t="str">
        <f>MASTER_DATA_MAPPED!BO2</f>
        <v>Oak Ridge National Labs, 1986. Phase VIII Update (1986) Report For The Energy Economic Data Base Program EEDB,Table 5-3 (PWR Median Experience)</v>
      </c>
      <c r="BP2" s="21" t="str">
        <f>MASTER_DATA_MAPPED!BP2</f>
        <v>Oak Ridge National Labs, 1986. Phase VIII Update (1986) Report For The Energy Economic Data Base Program EEDB,Table 5-3 (PWR Median Experience)</v>
      </c>
      <c r="BQ2" s="21" t="str">
        <f>MASTER_DATA_MAPPED!BQ2</f>
        <v>Oak Ridge National Labs, 1986. Phase VIII Update (1986) Report For The Energy Economic Data Base Program EEDB,Table 5-3 (PWR Median Experience)</v>
      </c>
      <c r="BR2" s="21" t="str">
        <f>MASTER_DATA_MAPPED!BR2</f>
        <v>Oak Ridge National Labs, 1986. Phase VIII Update (1986) Report For The Energy Economic Data Base Program EEDB,Table 5-3 (PWR Median Experience)</v>
      </c>
      <c r="BS2" s="21" t="str">
        <f>MASTER_DATA_MAPPED!BS2</f>
        <v>Oak Ridge National Labs, 1986. Phase VIII Update (1986) Report For The Energy Economic Data Base Program EEDB,Table 5-3 (PWR Median Experience)</v>
      </c>
      <c r="BT2" s="21" t="str">
        <f>MASTER_DATA_MAPPED!BT2</f>
        <v>Oak Ridge National Labs, 1986. Phase VIII Update (1986) Report For The Energy Economic Data Base Program EEDB,Table 5-3 (PWR Median Experience)</v>
      </c>
      <c r="BU2" s="21" t="str">
        <f>MASTER_DATA_MAPPED!BU2</f>
        <v>Oak Ridge National Labs, 1986. Phase VIII Update (1986) Report For The Energy Economic Data Base Program EEDB,Table 5-3 (PWR Median Experience)</v>
      </c>
      <c r="BV2" s="21" t="str">
        <f>MASTER_DATA_MAPPED!BV2</f>
        <v>Oak Ridge National Labs, 1986. Phase VIII Update (1986) Report For The Energy Economic Data Base Program EEDB,Table 5-3 (PWR Median Experience)</v>
      </c>
      <c r="BW2" s="21" t="str">
        <f>MASTER_DATA_MAPPED!BW2</f>
        <v>Oak Ridge National Labs, 1986. Phase VIII Update (1986) Report For The Energy Economic Data Base Program EEDB,Table 5-3 (PWR Median Experience)</v>
      </c>
      <c r="BX2" s="21" t="str">
        <f>MASTER_DATA_MAPPED!BX2</f>
        <v>Oak Ridge National Labs, 1986. Phase VIII Update (1986) Report For The Energy Economic Data Base Program EEDB,Table 5-3 (PWR Median Experience)</v>
      </c>
      <c r="BY2" s="21" t="str">
        <f>MASTER_DATA_MAPPED!BY2</f>
        <v>EEDB PWR Best Experience</v>
      </c>
      <c r="BZ2" s="21" t="str">
        <f>MASTER_DATA_MAPPED!BZ2</f>
        <v>EEDB PWR Best Experience</v>
      </c>
      <c r="CA2" s="21" t="str">
        <f>MASTER_DATA_MAPPED!CA2</f>
        <v>EEDB PWR Best Experience</v>
      </c>
      <c r="CB2" s="21" t="str">
        <f>MASTER_DATA_MAPPED!CB2</f>
        <v>EEDB PWR Best Experience</v>
      </c>
      <c r="CC2" s="21" t="str">
        <f>MASTER_DATA_MAPPED!CC2</f>
        <v>EEDB PWR Best Experience</v>
      </c>
      <c r="CD2" s="21" t="str">
        <f>MASTER_DATA_MAPPED!CD2</f>
        <v>EEDB PWR Best Experience</v>
      </c>
      <c r="CE2" s="21" t="str">
        <f>MASTER_DATA_MAPPED!CE2</f>
        <v>EEDB PWR Best Experience</v>
      </c>
      <c r="CF2" s="21" t="str">
        <f>MASTER_DATA_MAPPED!CF2</f>
        <v>EEDB PWR Best Experience</v>
      </c>
      <c r="CG2" s="21">
        <f>MASTER_DATA_MAPPED!CG2</f>
        <v>0</v>
      </c>
      <c r="CH2" s="21">
        <f>MASTER_DATA_MAPPED!CH2</f>
        <v>0</v>
      </c>
      <c r="CI2" s="21">
        <f>MASTER_DATA_MAPPED!CI2</f>
        <v>0</v>
      </c>
      <c r="CJ2" s="21" t="str">
        <f>MASTER_DATA_MAPPED!CJ2</f>
        <v>NPR Capacity Cost Evaluation</v>
      </c>
      <c r="CK2" s="21">
        <f>MASTER_DATA_MAPPED!CK2</f>
        <v>0</v>
      </c>
      <c r="CL2" s="21">
        <f>MASTER_DATA_MAPPED!CL2</f>
        <v>0</v>
      </c>
      <c r="CM2" s="21">
        <f>MASTER_DATA_MAPPED!CM2</f>
        <v>0</v>
      </c>
      <c r="CN2" s="21" t="str">
        <f>MASTER_DATA_MAPPED!CN2</f>
        <v>NPR Capacity Cost Evaluation</v>
      </c>
      <c r="CO2" s="21">
        <f>MASTER_DATA_MAPPED!CO2</f>
        <v>0</v>
      </c>
      <c r="CP2" s="21">
        <f>MASTER_DATA_MAPPED!CP2</f>
        <v>0</v>
      </c>
      <c r="CQ2" s="21">
        <f>MASTER_DATA_MAPPED!CQ2</f>
        <v>0</v>
      </c>
      <c r="CR2" s="21" t="str">
        <f>MASTER_DATA_MAPPED!CR2</f>
        <v>NPR Capacity Cost Evaluation</v>
      </c>
      <c r="CS2" s="21" t="str">
        <f>MASTER_DATA_MAPPED!CS2</f>
        <v>Stewart and Shirvan</v>
      </c>
      <c r="CT2" s="21" t="str">
        <f>MASTER_DATA_MAPPED!CT2</f>
        <v>Stewart and Shirvan</v>
      </c>
      <c r="CU2" s="21" t="str">
        <f>MASTER_DATA_MAPPED!CU2</f>
        <v>Stewart and Shirvan</v>
      </c>
      <c r="CV2" s="21" t="str">
        <f>MASTER_DATA_MAPPED!CV2</f>
        <v>Stewart and Shirvan</v>
      </c>
      <c r="CW2" s="21" t="str">
        <f>MASTER_DATA_MAPPED!CW2</f>
        <v>Stewart et. al.</v>
      </c>
      <c r="CX2" s="21" t="str">
        <f>MASTER_DATA_MAPPED!CX2</f>
        <v>Stewart et. al.</v>
      </c>
      <c r="CY2" s="21" t="str">
        <f>MASTER_DATA_MAPPED!CY2</f>
        <v>Stewart et. al.</v>
      </c>
      <c r="CZ2" s="21" t="str">
        <f>MASTER_DATA_MAPPED!CZ2</f>
        <v>Stewart et. al.</v>
      </c>
      <c r="DA2" s="21">
        <f>MASTER_DATA_MAPPED!DA2</f>
        <v>0</v>
      </c>
      <c r="DB2" s="21">
        <f>MASTER_DATA_MAPPED!DB2</f>
        <v>0</v>
      </c>
      <c r="DC2" s="21">
        <f>MASTER_DATA_MAPPED!DC2</f>
        <v>0</v>
      </c>
      <c r="DD2" s="21" t="str">
        <f>MASTER_DATA_MAPPED!DD2</f>
        <v>Shirvan Private Communication (Tim Cat Data)</v>
      </c>
      <c r="DE2" s="107" t="str">
        <f>MASTER_DATA_MAPPED!DE2</f>
        <v>SFR STRAT</v>
      </c>
      <c r="DF2" s="21" t="str">
        <f>MASTER_DATA_MAPPED!DF2</f>
        <v>SFR STRAT</v>
      </c>
      <c r="DG2" s="21" t="str">
        <f>MASTER_DATA_MAPPED!DG2</f>
        <v>SFR STRAT</v>
      </c>
      <c r="DH2" s="21" t="str">
        <f>MASTER_DATA_MAPPED!DH2</f>
        <v>SFR STRAT</v>
      </c>
      <c r="DI2" s="21" t="str">
        <f>MASTER_DATA_MAPPED!DI2</f>
        <v>SFR STRAT</v>
      </c>
      <c r="DJ2" s="21" t="str">
        <f>MASTER_DATA_MAPPED!DJ2</f>
        <v>SFR STRAT</v>
      </c>
      <c r="DK2" s="21" t="str">
        <f>MASTER_DATA_MAPPED!DK2</f>
        <v>SFR STRAT</v>
      </c>
      <c r="DL2" s="21" t="str">
        <f>MASTER_DATA_MAPPED!DL2</f>
        <v>SFR STRAT</v>
      </c>
      <c r="DM2" s="21" t="str">
        <f>MASTER_DATA_MAPPED!DM2</f>
        <v>SFR STRAT</v>
      </c>
      <c r="DN2" s="21" t="str">
        <f>MASTER_DATA_MAPPED!DN2</f>
        <v>SFR STRAT</v>
      </c>
      <c r="DO2" s="21" t="str">
        <f>MASTER_DATA_MAPPED!DO2</f>
        <v>SFR STRAT</v>
      </c>
      <c r="DP2" s="21" t="str">
        <f>MASTER_DATA_MAPPED!DP2</f>
        <v>SFR STRAT</v>
      </c>
      <c r="DQ2" s="21" t="str">
        <f>MASTER_DATA_MAPPED!DQ2</f>
        <v>SFR STRAT</v>
      </c>
      <c r="DR2" s="21" t="str">
        <f>MASTER_DATA_MAPPED!DR2</f>
        <v>SFR STRAT</v>
      </c>
      <c r="DS2" s="21" t="str">
        <f>MASTER_DATA_MAPPED!DS2</f>
        <v>SFR STRAT</v>
      </c>
      <c r="DT2" s="21" t="str">
        <f>MASTER_DATA_MAPPED!DT2</f>
        <v>SFR STRAT</v>
      </c>
      <c r="DU2" s="21" t="str">
        <f>MASTER_DATA_MAPPED!DU2</f>
        <v>SFR STRAT</v>
      </c>
      <c r="DV2" s="21" t="str">
        <f>MASTER_DATA_MAPPED!DV2</f>
        <v>SFR STRAT</v>
      </c>
      <c r="DW2" s="21" t="str">
        <f>MASTER_DATA_MAPPED!DW2</f>
        <v>SFR STRAT</v>
      </c>
      <c r="DX2" s="21" t="str">
        <f>MASTER_DATA_MAPPED!DX2</f>
        <v>SFR STRAT</v>
      </c>
      <c r="DY2" s="21" t="str">
        <f>MASTER_DATA_MAPPED!DY2</f>
        <v>SFR STRAT</v>
      </c>
      <c r="DZ2" s="21" t="str">
        <f>MASTER_DATA_MAPPED!DZ2</f>
        <v>SFR STRAT</v>
      </c>
      <c r="EA2" s="21" t="str">
        <f>MASTER_DATA_MAPPED!EA2</f>
        <v>SFR STRAT</v>
      </c>
      <c r="EB2" s="21" t="str">
        <f>MASTER_DATA_MAPPED!EB2</f>
        <v>SFR STRAT</v>
      </c>
      <c r="EC2" s="21" t="str">
        <f>MASTER_DATA_MAPPED!EC2</f>
        <v>VTR: INL/EXT-20-58330</v>
      </c>
      <c r="ED2" s="21" t="str">
        <f>MASTER_DATA_MAPPED!ED2</f>
        <v>VTR: INL/EXT-20-58330</v>
      </c>
      <c r="EE2" s="21" t="str">
        <f>MASTER_DATA_MAPPED!EE2</f>
        <v>VTR: INL/EXT-20-58330</v>
      </c>
      <c r="EF2" s="21" t="str">
        <f>MASTER_DATA_MAPPED!EF2</f>
        <v>VTR: INL/EXT-20-58330</v>
      </c>
      <c r="EG2" s="21" t="str">
        <f>MASTER_DATA_MAPPED!EG2</f>
        <v>Boise State University</v>
      </c>
      <c r="EH2" s="21" t="str">
        <f>MASTER_DATA_MAPPED!EH2</f>
        <v>Boise State University</v>
      </c>
      <c r="EI2" s="21" t="str">
        <f>MASTER_DATA_MAPPED!EI2</f>
        <v>Boise State University</v>
      </c>
      <c r="EJ2" s="21" t="str">
        <f>MASTER_DATA_MAPPED!EJ2</f>
        <v>Boise State University</v>
      </c>
      <c r="EK2" s="21" t="str">
        <f>MASTER_DATA_MAPPED!EK2</f>
        <v>Report on the Update of Fuel Cycle Cost Algorithms</v>
      </c>
      <c r="EL2" s="21" t="str">
        <f>MASTER_DATA_MAPPED!EL2</f>
        <v>Report on the Update of Fuel Cycle Cost Algorithms</v>
      </c>
      <c r="EM2" s="21" t="str">
        <f>MASTER_DATA_MAPPED!EM2</f>
        <v>Report on the Update of Fuel Cycle Cost Algorithms</v>
      </c>
      <c r="EN2" s="21" t="str">
        <f>MASTER_DATA_MAPPED!EN2</f>
        <v>Report on the Update of Fuel Cycle Cost Algorithms</v>
      </c>
      <c r="EO2" s="21" t="str">
        <f>MASTER_DATA_MAPPED!EO2</f>
        <v xml:space="preserve">Advanced High Temperature Reactor
Systems and Economic Analysis </v>
      </c>
      <c r="EP2" s="21" t="str">
        <f>MASTER_DATA_MAPPED!EP2</f>
        <v xml:space="preserve">Advanced High Temperature Reactor
Systems and Economic Analysis </v>
      </c>
      <c r="EQ2" s="21" t="str">
        <f>MASTER_DATA_MAPPED!EQ2</f>
        <v xml:space="preserve">Advanced High Temperature Reactor
Systems and Economic Analysis </v>
      </c>
      <c r="ER2" s="21" t="str">
        <f>MASTER_DATA_MAPPED!ER2</f>
        <v xml:space="preserve">Advanced High Temperature Reactor
Systems and Economic Analysis </v>
      </c>
      <c r="ES2" s="21" t="str">
        <f>MASTER_DATA_MAPPED!ES2</f>
        <v xml:space="preserve">Advanced High Temperature Reactor
Systems and Economic Analysis </v>
      </c>
      <c r="ET2" s="21" t="str">
        <f>MASTER_DATA_MAPPED!ET2</f>
        <v xml:space="preserve">Advanced High Temperature Reactor
Systems and Economic Analysis </v>
      </c>
      <c r="EU2" s="21" t="str">
        <f>MASTER_DATA_MAPPED!EU2</f>
        <v xml:space="preserve">Advanced High Temperature Reactor
Systems and Economic Analysis </v>
      </c>
      <c r="EV2" s="21" t="str">
        <f>MASTER_DATA_MAPPED!EV2</f>
        <v xml:space="preserve">Advanced High Temperature Reactor
Systems and Economic Analysis </v>
      </c>
      <c r="EW2" s="21" t="str">
        <f>MASTER_DATA_MAPPED!EW2</f>
        <v>D0E-HTGR-87-086</v>
      </c>
      <c r="EX2" s="21" t="str">
        <f>MASTER_DATA_MAPPED!EX2</f>
        <v>D0E-HTGR-87-087</v>
      </c>
      <c r="EY2" s="21" t="str">
        <f>MASTER_DATA_MAPPED!EY2</f>
        <v>D0E-HTGR-87-088</v>
      </c>
      <c r="EZ2" s="21" t="str">
        <f>MASTER_DATA_MAPPED!EZ2</f>
        <v>D0E-HTGR-87-089</v>
      </c>
      <c r="FA2" s="21" t="str">
        <f>MASTER_DATA_MAPPED!FA2</f>
        <v>D0E-HTGR-87-086</v>
      </c>
      <c r="FB2" s="21" t="str">
        <f>MASTER_DATA_MAPPED!FB2</f>
        <v>D0E-HTGR-87-087</v>
      </c>
      <c r="FC2" s="21" t="str">
        <f>MASTER_DATA_MAPPED!FC2</f>
        <v>D0E-HTGR-87-088</v>
      </c>
      <c r="FD2" s="21" t="str">
        <f>MASTER_DATA_MAPPED!FD2</f>
        <v>D0E-HTGR-87-089</v>
      </c>
      <c r="FE2" s="107" t="str">
        <f>MASTER_DATA_MAPPED!FE2</f>
        <v>D0E-HTGR-87-086</v>
      </c>
      <c r="FF2" s="21" t="str">
        <f>MASTER_DATA_MAPPED!FF2</f>
        <v>D0E-HTGR-87-087</v>
      </c>
      <c r="FG2" s="21" t="str">
        <f>MASTER_DATA_MAPPED!FG2</f>
        <v>D0E-HTGR-87-088</v>
      </c>
      <c r="FH2" s="21" t="str">
        <f>MASTER_DATA_MAPPED!FH2</f>
        <v>D0E-HTGR-87-089</v>
      </c>
      <c r="FI2" s="21" t="str">
        <f>MASTER_DATA_MAPPED!FI2</f>
        <v>D0E-HTGR-87-086</v>
      </c>
      <c r="FJ2" s="21" t="str">
        <f>MASTER_DATA_MAPPED!FJ2</f>
        <v>D0E-HTGR-87-087</v>
      </c>
      <c r="FK2" s="21" t="str">
        <f>MASTER_DATA_MAPPED!FK2</f>
        <v>D0E-HTGR-87-088</v>
      </c>
      <c r="FL2" s="21" t="str">
        <f>MASTER_DATA_MAPPED!FL2</f>
        <v>D0E-HTGR-87-089</v>
      </c>
      <c r="FM2" s="21" t="str">
        <f>MASTER_DATA_MAPPED!FM2</f>
        <v>ORNL/GA/etc</v>
      </c>
      <c r="FN2" s="21" t="str">
        <f>MASTER_DATA_MAPPED!FN2</f>
        <v>ORNL/GA/etc</v>
      </c>
      <c r="FO2" s="21" t="str">
        <f>MASTER_DATA_MAPPED!FO2</f>
        <v>ORNL/GA/etc</v>
      </c>
      <c r="FP2" s="21" t="str">
        <f>MASTER_DATA_MAPPED!FP2</f>
        <v>ORNL/GA/etc</v>
      </c>
      <c r="FQ2" s="21" t="str">
        <f>MASTER_DATA_MAPPED!FQ2</f>
        <v>ORNL/GA/etc</v>
      </c>
      <c r="FR2" s="21" t="str">
        <f>MASTER_DATA_MAPPED!FR2</f>
        <v>ORNL/GA/etc</v>
      </c>
      <c r="FS2" s="21" t="str">
        <f>MASTER_DATA_MAPPED!FS2</f>
        <v>ORNL/GA/etc</v>
      </c>
      <c r="FT2" s="21" t="str">
        <f>MASTER_DATA_MAPPED!FT2</f>
        <v>ORNL/GA/etc</v>
      </c>
      <c r="FU2" s="21" t="str">
        <f>MASTER_DATA_MAPPED!FU2</f>
        <v>ORNL/GA/etc</v>
      </c>
      <c r="FV2" s="21" t="str">
        <f>MASTER_DATA_MAPPED!FV2</f>
        <v>ORNL/GA/etc</v>
      </c>
      <c r="FW2" s="21" t="str">
        <f>MASTER_DATA_MAPPED!FW2</f>
        <v>ORNL/GA/etc</v>
      </c>
      <c r="FX2" s="21" t="str">
        <f>MASTER_DATA_MAPPED!FX2</f>
        <v>ORNL/GA/etc</v>
      </c>
      <c r="FY2" s="21" t="str">
        <f>MASTER_DATA_MAPPED!FY2</f>
        <v>ORNL/GA/etc</v>
      </c>
      <c r="FZ2" s="21" t="str">
        <f>MASTER_DATA_MAPPED!FZ2</f>
        <v>ORNL/GA/etc</v>
      </c>
      <c r="GA2" s="21" t="str">
        <f>MASTER_DATA_MAPPED!GA2</f>
        <v>ORNL/GA/etc</v>
      </c>
      <c r="GB2" s="21" t="str">
        <f>MASTER_DATA_MAPPED!GB2</f>
        <v>ORNL/GA/etc</v>
      </c>
      <c r="GC2" s="21" t="str">
        <f>MASTER_DATA_MAPPED!GC2</f>
        <v>ORNL/GA/etc</v>
      </c>
      <c r="GD2" s="21" t="str">
        <f>MASTER_DATA_MAPPED!GD2</f>
        <v>ORNL/GA/etc</v>
      </c>
      <c r="GE2" s="21" t="str">
        <f>MASTER_DATA_MAPPED!GE2</f>
        <v>ORNL/GA/etc</v>
      </c>
      <c r="GF2" s="21" t="str">
        <f>MASTER_DATA_MAPPED!GF2</f>
        <v>ORNL/GA/etc</v>
      </c>
      <c r="GG2" s="21" t="str">
        <f>MASTER_DATA_MAPPED!GG2</f>
        <v>ORNL/GA/etc</v>
      </c>
      <c r="GH2" s="21" t="str">
        <f>MASTER_DATA_MAPPED!GH2</f>
        <v>ORNL/GA/etc</v>
      </c>
      <c r="GI2" s="21" t="str">
        <f>MASTER_DATA_MAPPED!GI2</f>
        <v>ORNL/GA/etc</v>
      </c>
      <c r="GJ2" s="21" t="str">
        <f>MASTER_DATA_MAPPED!GJ2</f>
        <v>ORNL/GA/etc</v>
      </c>
      <c r="GK2" s="21" t="str">
        <f>MASTER_DATA_MAPPED!GK2</f>
        <v>ORNL/GA/etc</v>
      </c>
      <c r="GL2" s="21" t="str">
        <f>MASTER_DATA_MAPPED!GL2</f>
        <v>ORNL/GA/etc</v>
      </c>
      <c r="GM2" s="21" t="str">
        <f>MASTER_DATA_MAPPED!GM2</f>
        <v>ORNL/GA/etc</v>
      </c>
      <c r="GN2" s="21" t="str">
        <f>MASTER_DATA_MAPPED!GN2</f>
        <v>ORNL/GA/etc</v>
      </c>
      <c r="GO2" s="21" t="str">
        <f>MASTER_DATA_MAPPED!GO2</f>
        <v>ORNL/GA/etc</v>
      </c>
      <c r="GP2" s="21" t="str">
        <f>MASTER_DATA_MAPPED!GP2</f>
        <v>ORNL/GA/etc</v>
      </c>
      <c r="GQ2" s="21" t="str">
        <f>MASTER_DATA_MAPPED!GQ2</f>
        <v>ORNL/GA/etc</v>
      </c>
      <c r="GR2" s="21" t="str">
        <f>MASTER_DATA_MAPPED!GR2</f>
        <v>ORNL/GA/etc</v>
      </c>
      <c r="GS2" s="21" t="str">
        <f>MASTER_DATA_MAPPED!GS2</f>
        <v>ORNL/GA/etc</v>
      </c>
      <c r="GT2" s="21" t="str">
        <f>MASTER_DATA_MAPPED!GT2</f>
        <v>ORNL/GA/etc</v>
      </c>
      <c r="GU2" s="21" t="str">
        <f>MASTER_DATA_MAPPED!GU2</f>
        <v>ORNL/GA/etc</v>
      </c>
      <c r="GV2" s="21" t="str">
        <f>MASTER_DATA_MAPPED!GV2</f>
        <v>ORNL/GA/etc</v>
      </c>
    </row>
    <row r="3" spans="4:204" ht="18.75" x14ac:dyDescent="0.35">
      <c r="H3" s="29" t="s">
        <v>2</v>
      </c>
      <c r="I3" s="21" t="str">
        <f>MASTER_DATA_MAPPED!I3</f>
        <v>TEV</v>
      </c>
      <c r="J3" s="21" t="str">
        <f>MASTER_DATA_MAPPED!J3</f>
        <v>TEV</v>
      </c>
      <c r="K3" s="21" t="str">
        <f>MASTER_DATA_MAPPED!K3</f>
        <v>TEV</v>
      </c>
      <c r="L3" s="21" t="str">
        <f>MASTER_DATA_MAPPED!L3</f>
        <v xml:space="preserve">https://art.inl.gov/NGNP/INL%20Documents/Year%202010/Sensitivity%20of%20HTGR%20Heat%20and%20Power%20Production%20to%20Reactor%20Outlet%20Temperature%20-%20Economic%20Analysis.pdf </v>
      </c>
      <c r="M3" s="21" t="str">
        <f>MASTER_DATA_MAPPED!M3</f>
        <v xml:space="preserve">https://art.inl.gov/NGNP/INL%20Documents/Year%202010/Sensitivity%20of%20HTGR%20Heat%20and%20Power%20Production%20to%20Reactor%20Outlet%20Temperature%20-%20Economic%20Analysis.pdf </v>
      </c>
      <c r="N3" s="21" t="str">
        <f>MASTER_DATA_MAPPED!N3</f>
        <v xml:space="preserve">https://art.inl.gov/NGNP/INL%20Documents/Year%202010/Sensitivity%20of%20HTGR%20Heat%20and%20Power%20Production%20to%20Reactor%20Outlet%20Temperature%20-%20Economic%20Analysis.pdf </v>
      </c>
      <c r="O3" s="21" t="str">
        <f>MASTER_DATA_MAPPED!O3</f>
        <v xml:space="preserve">https://art.inl.gov/NGNP/INL%20Documents/Year%202010/Sensitivity%20of%20HTGR%20Heat%20and%20Power%20Production%20to%20Reactor%20Outlet%20Temperature%20-%20Economic%20Analysis.pdf </v>
      </c>
      <c r="P3" s="21" t="str">
        <f>MASTER_DATA_MAPPED!P3</f>
        <v xml:space="preserve">https://art.inl.gov/NGNP/INL%20Documents/Year%202010/Sensitivity%20of%20HTGR%20Heat%20and%20Power%20Production%20to%20Reactor%20Outlet%20Temperature%20-%20Economic%20Analysis.pdf </v>
      </c>
      <c r="Q3" s="21" t="str">
        <f>MASTER_DATA_MAPPED!Q3</f>
        <v xml:space="preserve">https://art.inl.gov/NGNP/INL%20Documents/Year%202010/Sensitivity%20of%20HTGR%20Heat%20and%20Power%20Production%20to%20Reactor%20Outlet%20Temperature%20-%20Economic%20Analysis.pdf </v>
      </c>
      <c r="R3" s="21" t="str">
        <f>MASTER_DATA_MAPPED!R3</f>
        <v xml:space="preserve">https://art.inl.gov/NGNP/INL%20Documents/Year%202010/Sensitivity%20of%20HTGR%20Heat%20and%20Power%20Production%20to%20Reactor%20Outlet%20Temperature%20-%20Economic%20Analysis.pdf </v>
      </c>
      <c r="S3" s="21" t="str">
        <f>MASTER_DATA_MAPPED!S3</f>
        <v xml:space="preserve">https://art.inl.gov/NGNP/INL%20Documents/Year%202010/Sensitivity%20of%20HTGR%20Heat%20and%20Power%20Production%20to%20Reactor%20Outlet%20Temperature%20-%20Economic%20Analysis.pdf </v>
      </c>
      <c r="T3" s="21" t="str">
        <f>MASTER_DATA_MAPPED!T3</f>
        <v xml:space="preserve">https://art.inl.gov/NGNP/INL%20Documents/Year%202010/Sensitivity%20of%20HTGR%20Heat%20and%20Power%20Production%20to%20Reactor%20Outlet%20Temperature%20-%20Economic%20Analysis.pdf </v>
      </c>
      <c r="U3" s="21" t="str">
        <f>MASTER_DATA_MAPPED!U3</f>
        <v xml:space="preserve">https://art.inl.gov/NGNP/INL%20Documents/Year%202010/Sensitivity%20of%20HTGR%20Heat%20and%20Power%20Production%20to%20Reactor%20Outlet%20Temperature%20-%20Economic%20Analysis.pdf </v>
      </c>
      <c r="V3" s="21" t="str">
        <f>MASTER_DATA_MAPPED!V3</f>
        <v xml:space="preserve">https://art.inl.gov/NGNP/INL%20Documents/Year%202010/Sensitivity%20of%20HTGR%20Heat%20and%20Power%20Production%20to%20Reactor%20Outlet%20Temperature%20-%20Economic%20Analysis.pdf </v>
      </c>
      <c r="W3" s="21" t="str">
        <f>MASTER_DATA_MAPPED!W3</f>
        <v xml:space="preserve">https://art.inl.gov/NGNP/INL%20Documents/Year%202010/Sensitivity%20of%20HTGR%20Heat%20and%20Power%20Production%20to%20Reactor%20Outlet%20Temperature%20-%20Economic%20Analysis.pdf </v>
      </c>
      <c r="X3" s="21" t="str">
        <f>MASTER_DATA_MAPPED!X3</f>
        <v xml:space="preserve">https://art.inl.gov/NGNP/INL%20Documents/Year%202010/Sensitivity%20of%20HTGR%20Heat%20and%20Power%20Production%20to%20Reactor%20Outlet%20Temperature%20-%20Economic%20Analysis.pdf </v>
      </c>
      <c r="Y3" s="21" t="str">
        <f>MASTER_DATA_MAPPED!Y3</f>
        <v xml:space="preserve">https://art.inl.gov/NGNP/INL%20Documents/Year%202010/Sensitivity%20of%20HTGR%20Heat%20and%20Power%20Production%20to%20Reactor%20Outlet%20Temperature%20-%20Economic%20Analysis.pdf </v>
      </c>
      <c r="Z3" s="21" t="str">
        <f>MASTER_DATA_MAPPED!Z3</f>
        <v xml:space="preserve">https://art.inl.gov/NGNP/INL%20Documents/Year%202010/Sensitivity%20of%20HTGR%20Heat%20and%20Power%20Production%20to%20Reactor%20Outlet%20Temperature%20-%20Economic%20Analysis.pdf </v>
      </c>
      <c r="AA3" s="21" t="str">
        <f>MASTER_DATA_MAPPED!AA3</f>
        <v xml:space="preserve">https://art.inl.gov/NGNP/INL%20Documents/Year%202010/Sensitivity%20of%20HTGR%20Heat%20and%20Power%20Production%20to%20Reactor%20Outlet%20Temperature%20-%20Economic%20Analysis.pdf </v>
      </c>
      <c r="AB3" s="21" t="str">
        <f>MASTER_DATA_MAPPED!AB3</f>
        <v xml:space="preserve">https://art.inl.gov/NGNP/INL%20Documents/Year%202010/Sensitivity%20of%20HTGR%20Heat%20and%20Power%20Production%20to%20Reactor%20Outlet%20Temperature%20-%20Economic%20Analysis.pdf </v>
      </c>
      <c r="AC3" s="21" t="str">
        <f>MASTER_DATA_MAPPED!AC3</f>
        <v xml:space="preserve">https://art.inl.gov/NGNP/INL%20Documents/Year%202010/Sensitivity%20of%20HTGR%20Heat%20and%20Power%20Production%20to%20Reactor%20Outlet%20Temperature%20-%20Economic%20Analysis.pdf </v>
      </c>
      <c r="AD3" s="21" t="str">
        <f>MASTER_DATA_MAPPED!AD3</f>
        <v xml:space="preserve">https://art.inl.gov/NGNP/INL%20Documents/Year%202010/Sensitivity%20of%20HTGR%20Heat%20and%20Power%20Production%20to%20Reactor%20Outlet%20Temperature%20-%20Economic%20Analysis.pdf </v>
      </c>
      <c r="AE3" s="21" t="str">
        <f>MASTER_DATA_MAPPED!AE3</f>
        <v xml:space="preserve">https://art.inl.gov/NGNP/INL%20Documents/Year%202010/Sensitivity%20of%20HTGR%20Heat%20and%20Power%20Production%20to%20Reactor%20Outlet%20Temperature%20-%20Economic%20Analysis.pdf </v>
      </c>
      <c r="AF3" s="21" t="str">
        <f>MASTER_DATA_MAPPED!AF3</f>
        <v xml:space="preserve">https://art.inl.gov/NGNP/INL%20Documents/Year%202010/Sensitivity%20of%20HTGR%20Heat%20and%20Power%20Production%20to%20Reactor%20Outlet%20Temperature%20-%20Economic%20Analysis.pdf </v>
      </c>
      <c r="AG3" s="21" t="str">
        <f>MASTER_DATA_MAPPED!AG3</f>
        <v xml:space="preserve">https://art.inl.gov/NGNP/INL%20Documents/Year%202010/Sensitivity%20of%20HTGR%20Heat%20and%20Power%20Production%20to%20Reactor%20Outlet%20Temperature%20-%20Economic%20Analysis.pdf </v>
      </c>
      <c r="AH3" s="21" t="str">
        <f>MASTER_DATA_MAPPED!AH3</f>
        <v xml:space="preserve">https://art.inl.gov/NGNP/INL%20Documents/Year%202010/Sensitivity%20of%20HTGR%20Heat%20and%20Power%20Production%20to%20Reactor%20Outlet%20Temperature%20-%20Economic%20Analysis.pdf </v>
      </c>
      <c r="AI3" s="21" t="str">
        <f>MASTER_DATA_MAPPED!AI3</f>
        <v xml:space="preserve">https://art.inl.gov/NGNP/INL%20Documents/Year%202010/Sensitivity%20of%20HTGR%20Heat%20and%20Power%20Production%20to%20Reactor%20Outlet%20Temperature%20-%20Economic%20Analysis.pdf </v>
      </c>
      <c r="AJ3" s="21" t="str">
        <f>MASTER_DATA_MAPPED!AJ3</f>
        <v xml:space="preserve">https://art.inl.gov/NGNP/INL%20Documents/Year%202010/Sensitivity%20of%20HTGR%20Heat%20and%20Power%20Production%20to%20Reactor%20Outlet%20Temperature%20-%20Economic%20Analysis.pdf </v>
      </c>
      <c r="AK3" s="21" t="str">
        <f>MASTER_DATA_MAPPED!AK3</f>
        <v xml:space="preserve">https://art.inl.gov/NGNP/INL%20Documents/Year%202010/Sensitivity%20of%20HTGR%20Heat%20and%20Power%20Production%20to%20Reactor%20Outlet%20Temperature%20-%20Economic%20Analysis.pdf </v>
      </c>
      <c r="AL3" s="21" t="str">
        <f>MASTER_DATA_MAPPED!AL3</f>
        <v xml:space="preserve">https://art.inl.gov/NGNP/INL%20Documents/Year%202010/Sensitivity%20of%20HTGR%20Heat%20and%20Power%20Production%20to%20Reactor%20Outlet%20Temperature%20-%20Economic%20Analysis.pdf </v>
      </c>
      <c r="AM3" s="21" t="str">
        <f>MASTER_DATA_MAPPED!AM3</f>
        <v xml:space="preserve">https://art.inl.gov/NGNP/INL%20Documents/Year%202010/Sensitivity%20of%20HTGR%20Heat%20and%20Power%20Production%20to%20Reactor%20Outlet%20Temperature%20-%20Economic%20Analysis.pdf </v>
      </c>
      <c r="AN3" s="21" t="str">
        <f>MASTER_DATA_MAPPED!AN3</f>
        <v xml:space="preserve">https://art.inl.gov/NGNP/INL%20Documents/Year%202010/Sensitivity%20of%20HTGR%20Heat%20and%20Power%20Production%20to%20Reactor%20Outlet%20Temperature%20-%20Economic%20Analysis.pdf </v>
      </c>
      <c r="AO3" s="21" t="str">
        <f>MASTER_DATA_MAPPED!AO3</f>
        <v>main article: https://www.energy-proceedings.org/pathways-to-cost-effective-advanced-nuclear-technology/ and ref[16] for MIT study: chrome-extension://efaidnbmnnnibpcajpcglclefindmkaj/ https://energy.mit.edu/wp-content/uploads/2018/09/The-Future-of-Nuclear-Energy-in-a-Carbon-Constrained-World.pdf</v>
      </c>
      <c r="AP3" s="21" t="str">
        <f>MASTER_DATA_MAPPED!AP3</f>
        <v>main article: https://www.energy-proceedings.org/pathways-to-cost-effective-advanced-nuclear-technology/ and ref[16] for MIT study: chrome-extension://efaidnbmnnnibpcajpcglclefindmkaj/https://energy.mit.edu/wp-content/uploads/2018/09/The-Future-of-Nuclear-Energy-in-a-Carbon-Constrained-World.pdf</v>
      </c>
      <c r="AQ3" s="21" t="str">
        <f>MASTER_DATA_MAPPED!AQ3</f>
        <v>main article: https://www.energy-proceedings.org/pathways-to-cost-effective-advanced-nuclear-technology/ and ref[16] for MIT study: chrome-extension://efaidnbmnnnibpcajpcglclefindmkaj/https://energy.mit.edu/wp-content/uploads/2018/09/The-Future-of-Nuclear-Energy-in-a-Carbon-Constrained-World.pdf</v>
      </c>
      <c r="AR3" s="21" t="str">
        <f>MASTER_DATA_MAPPED!AR3</f>
        <v>main article: https://www.energy-proceedings.org/pathways-to-cost-effective-advanced-nuclear-technology/ and ref[16] for MIT study: chrome-extension://efaidnbmnnnibpcajpcglclefindmkaj/https://energy.mit.edu/wp-content/uploads/2018/09/The-Future-of-Nuclear-Energy-in-a-Carbon-Constrained-World.pdf</v>
      </c>
      <c r="AS3" s="21" t="str">
        <f>MASTER_DATA_MAPPED!AS3</f>
        <v>main article: https://www.energy-proceedings.org/pathways-to-cost-effective-advanced-nuclear-technology/ and ref[16] for MIT study: chrome-extension://efaidnbmnnnibpcajpcglclefindmkaj/https://energy.mit.edu/wp-content/uploads/2018/09/The-Future-of-Nuclear-Energy-in-a-Carbon-Constrained-World.pdf</v>
      </c>
      <c r="AT3" s="21" t="str">
        <f>MASTER_DATA_MAPPED!AT3</f>
        <v>main article: https://www.energy-proceedings.org/pathways-to-cost-effective-advanced-nuclear-technology/ and ref[16] for MIT study: chrome-extension://efaidnbmnnnibpcajpcglclefindmkaj/https://energy.mit.edu/wp-content/uploads/2018/09/The-Future-of-Nuclear-Energy-in-a-Carbon-Constrained-World.pdf</v>
      </c>
      <c r="AU3" s="21" t="str">
        <f>MASTER_DATA_MAPPED!AU3</f>
        <v>main article: https://www.energy-proceedings.org/pathways-to-cost-effective-advanced-nuclear-technology/ and ref[16] for MIT study: chrome-extension://efaidnbmnnnibpcajpcglclefindmkaj/https://energy.mit.edu/wp-content/uploads/2018/09/The-Future-of-Nuclear-Energy-in-a-Carbon-Constrained-World.pdf</v>
      </c>
      <c r="AV3" s="21" t="str">
        <f>MASTER_DATA_MAPPED!AV3</f>
        <v>main article: https://www.energy-proceedings.org/pathways-to-cost-effective-advanced-nuclear-technology/ and ref[16] for MIT study: chrome-extension://efaidnbmnnnibpcajpcglclefindmkaj/https://energy.mit.edu/wp-content/uploads/2018/09/The-Future-of-Nuclear-Energy-in-a-Carbon-Constrained-World.pdf</v>
      </c>
      <c r="AW3" s="21" t="str">
        <f>MASTER_DATA_MAPPED!AW3</f>
        <v>https://www.energy-proceedings.org/pathways-to-cost-effective-advanced-nuclear-technology/</v>
      </c>
      <c r="AX3" s="21" t="str">
        <f>MASTER_DATA_MAPPED!AX3</f>
        <v>https://www.energy-proceedings.org/pathways-to-cost-effective-advanced-nuclear-technology/</v>
      </c>
      <c r="AY3" s="21" t="str">
        <f>MASTER_DATA_MAPPED!AY3</f>
        <v>https://www.energy-proceedings.org/pathways-to-cost-effective-advanced-nuclear-technology/</v>
      </c>
      <c r="AZ3" s="21" t="str">
        <f>MASTER_DATA_MAPPED!AZ3</f>
        <v>https://www.energy-proceedings.org/pathways-to-cost-effective-advanced-nuclear-technology/</v>
      </c>
      <c r="BA3" s="21" t="str">
        <f>MASTER_DATA_MAPPED!BA3</f>
        <v>https://www.energy-proceedings.org/pathways-to-cost-effective-advanced-nuclear-technology/</v>
      </c>
      <c r="BB3" s="21" t="str">
        <f>MASTER_DATA_MAPPED!BB3</f>
        <v>https://www.energy-proceedings.org/pathways-to-cost-effective-advanced-nuclear-technology/</v>
      </c>
      <c r="BC3" s="21" t="str">
        <f>MASTER_DATA_MAPPED!BC3</f>
        <v>https://www.energy-proceedings.org/pathways-to-cost-effective-advanced-nuclear-technology/</v>
      </c>
      <c r="BD3" s="21" t="str">
        <f>MASTER_DATA_MAPPED!BD3</f>
        <v>https://www.energy-proceedings.org/pathways-to-cost-effective-advanced-nuclear-technology/</v>
      </c>
      <c r="BE3" s="21" t="str">
        <f>MASTER_DATA_MAPPED!BE3</f>
        <v>https://www.energy-proceedings.org/pathways-to-cost-effective-advanced-nuclear-technology/</v>
      </c>
      <c r="BF3" s="21" t="str">
        <f>MASTER_DATA_MAPPED!BF3</f>
        <v>https://www.energy-proceedings.org/pathways-to-cost-effective-advanced-nuclear-technology/</v>
      </c>
      <c r="BG3" s="21" t="str">
        <f>MASTER_DATA_MAPPED!BG3</f>
        <v>https://www.energy-proceedings.org/pathways-to-cost-effective-advanced-nuclear-technology/</v>
      </c>
      <c r="BH3" s="21" t="str">
        <f>MASTER_DATA_MAPPED!BH3</f>
        <v>https://www.energy-proceedings.org/pathways-to-cost-effective-advanced-nuclear-technology/</v>
      </c>
      <c r="BI3" s="21" t="str">
        <f>MASTER_DATA_MAPPED!BI3</f>
        <v>https://www.energy-proceedings.org/pathways-to-cost-effective-advanced-nuclear-technology/</v>
      </c>
      <c r="BJ3" s="21" t="str">
        <f>MASTER_DATA_MAPPED!BJ3</f>
        <v>https://www.energy-proceedings.org/pathways-to-cost-effective-advanced-nuclear-technology/</v>
      </c>
      <c r="BK3" s="21" t="str">
        <f>MASTER_DATA_MAPPED!BK3</f>
        <v>https://www.energy-proceedings.org/pathways-to-cost-effective-advanced-nuclear-technology/</v>
      </c>
      <c r="BL3" s="21" t="str">
        <f>MASTER_DATA_MAPPED!BL3</f>
        <v>https://www.energy-proceedings.org/pathways-to-cost-effective-advanced-nuclear-technology/</v>
      </c>
      <c r="BM3" s="21" t="str">
        <f>MASTER_DATA_MAPPED!BM3</f>
        <v>https://www.osti.gov/biblio/7227212</v>
      </c>
      <c r="BN3" s="21" t="str">
        <f>MASTER_DATA_MAPPED!BN3</f>
        <v>https://www.osti.gov/biblio/7227212</v>
      </c>
      <c r="BO3" s="21" t="str">
        <f>MASTER_DATA_MAPPED!BO3</f>
        <v>https://www.osti.gov/biblio/7227212</v>
      </c>
      <c r="BP3" s="21" t="str">
        <f>MASTER_DATA_MAPPED!BP3</f>
        <v>https://www.osti.gov/biblio/7227212</v>
      </c>
      <c r="BQ3" s="21" t="str">
        <f>MASTER_DATA_MAPPED!BQ3</f>
        <v>https://www.osti.gov/biblio/7227212</v>
      </c>
      <c r="BR3" s="21" t="str">
        <f>MASTER_DATA_MAPPED!BR3</f>
        <v>https://www.osti.gov/biblio/7227212</v>
      </c>
      <c r="BS3" s="21" t="str">
        <f>MASTER_DATA_MAPPED!BS3</f>
        <v>https://www.osti.gov/biblio/7227212</v>
      </c>
      <c r="BT3" s="21" t="str">
        <f>MASTER_DATA_MAPPED!BT3</f>
        <v>https://www.osti.gov/biblio/7227212</v>
      </c>
      <c r="BU3" s="21" t="str">
        <f>MASTER_DATA_MAPPED!BU3</f>
        <v>https://www.osti.gov/biblio/7227212</v>
      </c>
      <c r="BV3" s="21" t="str">
        <f>MASTER_DATA_MAPPED!BV3</f>
        <v>https://www.osti.gov/biblio/7227212</v>
      </c>
      <c r="BW3" s="21" t="str">
        <f>MASTER_DATA_MAPPED!BW3</f>
        <v>https://www.osti.gov/biblio/7227212</v>
      </c>
      <c r="BX3" s="21" t="str">
        <f>MASTER_DATA_MAPPED!BX3</f>
        <v>https://www.osti.gov/biblio/7227212</v>
      </c>
      <c r="BY3" s="21" t="str">
        <f>MASTER_DATA_MAPPED!BY3</f>
        <v>https://www.osti.gov/biblio/7227213</v>
      </c>
      <c r="BZ3" s="21" t="str">
        <f>MASTER_DATA_MAPPED!BZ3</f>
        <v>https://www.osti.gov/biblio/7227214</v>
      </c>
      <c r="CA3" s="21" t="str">
        <f>MASTER_DATA_MAPPED!CA3</f>
        <v>https://www.osti.gov/biblio/7227215</v>
      </c>
      <c r="CB3" s="21" t="str">
        <f>MASTER_DATA_MAPPED!CB3</f>
        <v>https://www.osti.gov/biblio/7227216</v>
      </c>
      <c r="CC3" s="21" t="str">
        <f>MASTER_DATA_MAPPED!CC3</f>
        <v>https://www.osti.gov/biblio/7227217</v>
      </c>
      <c r="CD3" s="21" t="str">
        <f>MASTER_DATA_MAPPED!CD3</f>
        <v>https://www.osti.gov/biblio/7227218</v>
      </c>
      <c r="CE3" s="21" t="str">
        <f>MASTER_DATA_MAPPED!CE3</f>
        <v>https://www.osti.gov/biblio/7227219</v>
      </c>
      <c r="CF3" s="21" t="str">
        <f>MASTER_DATA_MAPPED!CF3</f>
        <v>https://www.osti.gov/biblio/7227220</v>
      </c>
      <c r="CG3" s="21" t="str">
        <f>MASTER_DATA_MAPPED!CG3</f>
        <v>https://www.osti.gov/biblio/6511284/</v>
      </c>
      <c r="CH3" s="21" t="str">
        <f>MASTER_DATA_MAPPED!CH3</f>
        <v>https://www.osti.gov/biblio/6511284/</v>
      </c>
      <c r="CI3" s="21" t="str">
        <f>MASTER_DATA_MAPPED!CI3</f>
        <v>https://www.osti.gov/biblio/6511284/</v>
      </c>
      <c r="CJ3" s="21" t="str">
        <f>MASTER_DATA_MAPPED!CJ3</f>
        <v>https://www.osti.gov/biblio/6511284/</v>
      </c>
      <c r="CK3" s="21" t="str">
        <f>MASTER_DATA_MAPPED!CK3</f>
        <v>https://www.osti.gov/biblio/6511284/</v>
      </c>
      <c r="CL3" s="21" t="str">
        <f>MASTER_DATA_MAPPED!CL3</f>
        <v>https://www.osti.gov/biblio/6511284/</v>
      </c>
      <c r="CM3" s="21" t="str">
        <f>MASTER_DATA_MAPPED!CM3</f>
        <v>https://www.osti.gov/biblio/6511284/</v>
      </c>
      <c r="CN3" s="21" t="str">
        <f>MASTER_DATA_MAPPED!CN3</f>
        <v>https://www.osti.gov/biblio/6511284/</v>
      </c>
      <c r="CO3" s="21" t="str">
        <f>MASTER_DATA_MAPPED!CO3</f>
        <v>https://www.osti.gov/biblio/6511284/</v>
      </c>
      <c r="CP3" s="21" t="str">
        <f>MASTER_DATA_MAPPED!CP3</f>
        <v>https://www.osti.gov/biblio/6511284/</v>
      </c>
      <c r="CQ3" s="21" t="str">
        <f>MASTER_DATA_MAPPED!CQ3</f>
        <v>https://www.osti.gov/biblio/6511284/</v>
      </c>
      <c r="CR3" s="21" t="str">
        <f>MASTER_DATA_MAPPED!CR3</f>
        <v>https://www.osti.gov/biblio/6511284/</v>
      </c>
      <c r="CS3" s="21" t="str">
        <f>MASTER_DATA_MAPPED!CS3</f>
        <v>https://www.sciencedirect.com/science/article/pii/S0029549323001541</v>
      </c>
      <c r="CT3" s="21" t="str">
        <f>MASTER_DATA_MAPPED!CT3</f>
        <v>https://www.sciencedirect.com/science/article/pii/S0029549323001541</v>
      </c>
      <c r="CU3" s="21" t="str">
        <f>MASTER_DATA_MAPPED!CU3</f>
        <v>https://www.sciencedirect.com/science/article/pii/S0029549323001541</v>
      </c>
      <c r="CV3" s="21" t="str">
        <f>MASTER_DATA_MAPPED!CV3</f>
        <v>https://www.sciencedirect.com/science/article/pii/S0029549323001541</v>
      </c>
      <c r="CW3" s="21" t="str">
        <f>MASTER_DATA_MAPPED!CW3</f>
        <v>Impact of modularization and site staffing on construction schedule of small and large water reactors (1).pdf</v>
      </c>
      <c r="CX3" s="21" t="str">
        <f>MASTER_DATA_MAPPED!CX3</f>
        <v>Impact of modularization and site staffing on construction schedule of small and large water reactors (1).pdf</v>
      </c>
      <c r="CY3" s="21" t="str">
        <f>MASTER_DATA_MAPPED!CY3</f>
        <v>Impact of modularization and site staffing on construction schedule of small and large water reactors (1).pdf</v>
      </c>
      <c r="CZ3" s="21" t="str">
        <f>MASTER_DATA_MAPPED!CZ3</f>
        <v>Impact of modularization and site staffing on construction schedule of small and large water reactors (1).pdf</v>
      </c>
      <c r="DA3" s="21">
        <f>MASTER_DATA_MAPPED!DA3</f>
        <v>0</v>
      </c>
      <c r="DB3" s="21">
        <f>MASTER_DATA_MAPPED!DB3</f>
        <v>0</v>
      </c>
      <c r="DC3" s="21">
        <f>MASTER_DATA_MAPPED!DC3</f>
        <v>0</v>
      </c>
      <c r="DD3" s="21">
        <f>MASTER_DATA_MAPPED!DD3</f>
        <v>0</v>
      </c>
      <c r="DE3" s="21" t="str">
        <f>MASTER_DATA_MAPPED!DE3</f>
        <v>Teams folder&gt;literature &gt; Strategic Analysis</v>
      </c>
      <c r="DF3" s="21" t="str">
        <f>MASTER_DATA_MAPPED!DF3</f>
        <v>Teams folder&gt;literature &gt; Strategic Analysis</v>
      </c>
      <c r="DG3" s="21" t="str">
        <f>MASTER_DATA_MAPPED!DG3</f>
        <v>Teams folder&gt;literature &gt; Strategic Analysis</v>
      </c>
      <c r="DH3" s="21" t="str">
        <f>MASTER_DATA_MAPPED!DH3</f>
        <v>Teams folder&gt;literature &gt; Strategic Analysis</v>
      </c>
      <c r="DI3" s="21" t="str">
        <f>MASTER_DATA_MAPPED!DI3</f>
        <v>Teams folder&gt;literature &gt; Strategic Analysis</v>
      </c>
      <c r="DJ3" s="21" t="str">
        <f>MASTER_DATA_MAPPED!DJ3</f>
        <v>Teams folder&gt;literature &gt; Strategic Analysis</v>
      </c>
      <c r="DK3" s="21" t="str">
        <f>MASTER_DATA_MAPPED!DK3</f>
        <v>Teams folder&gt;literature &gt; Strategic Analysis</v>
      </c>
      <c r="DL3" s="21" t="str">
        <f>MASTER_DATA_MAPPED!DL3</f>
        <v>Teams folder&gt;literature &gt; Strategic Analysis</v>
      </c>
      <c r="DM3" s="21" t="str">
        <f>MASTER_DATA_MAPPED!DM3</f>
        <v>Teams folder&gt;literature &gt; Strategic Analysis</v>
      </c>
      <c r="DN3" s="21" t="str">
        <f>MASTER_DATA_MAPPED!DN3</f>
        <v>Teams folder&gt;literature &gt; Strategic Analysis</v>
      </c>
      <c r="DO3" s="21" t="str">
        <f>MASTER_DATA_MAPPED!DO3</f>
        <v>Teams folder&gt;literature &gt; Strategic Analysis</v>
      </c>
      <c r="DP3" s="21" t="str">
        <f>MASTER_DATA_MAPPED!DP3</f>
        <v>Teams folder&gt;literature &gt; Strategic Analysis</v>
      </c>
      <c r="DQ3" s="21" t="str">
        <f>MASTER_DATA_MAPPED!DQ3</f>
        <v>Teams folder&gt;literature &gt; Strategic Analysis</v>
      </c>
      <c r="DR3" s="21" t="str">
        <f>MASTER_DATA_MAPPED!DR3</f>
        <v>Teams folder&gt;literature &gt; Strategic Analysis</v>
      </c>
      <c r="DS3" s="21" t="str">
        <f>MASTER_DATA_MAPPED!DS3</f>
        <v>Teams folder&gt;literature &gt; Strategic Analysis</v>
      </c>
      <c r="DT3" s="21" t="str">
        <f>MASTER_DATA_MAPPED!DT3</f>
        <v>Teams folder&gt;literature &gt; Strategic Analysis</v>
      </c>
      <c r="DU3" s="21" t="str">
        <f>MASTER_DATA_MAPPED!DU3</f>
        <v>Teams folder&gt;literature &gt; Strategic Analysis</v>
      </c>
      <c r="DV3" s="21" t="str">
        <f>MASTER_DATA_MAPPED!DV3</f>
        <v>Teams folder&gt;literature &gt; Strategic Analysis</v>
      </c>
      <c r="DW3" s="21" t="str">
        <f>MASTER_DATA_MAPPED!DW3</f>
        <v>Teams folder&gt;literature &gt; Strategic Analysis</v>
      </c>
      <c r="DX3" s="21" t="str">
        <f>MASTER_DATA_MAPPED!DX3</f>
        <v>Teams folder&gt;literature &gt; Strategic Analysis</v>
      </c>
      <c r="DY3" s="21" t="str">
        <f>MASTER_DATA_MAPPED!DY3</f>
        <v>Teams folder&gt;literature &gt; Strategic Analysis</v>
      </c>
      <c r="DZ3" s="21" t="str">
        <f>MASTER_DATA_MAPPED!DZ3</f>
        <v>Teams folder&gt;literature &gt; Strategic Analysis</v>
      </c>
      <c r="EA3" s="21" t="str">
        <f>MASTER_DATA_MAPPED!EA3</f>
        <v>Teams folder&gt;literature &gt; Strategic Analysis</v>
      </c>
      <c r="EB3" s="21" t="str">
        <f>MASTER_DATA_MAPPED!EB3</f>
        <v>Teams folder&gt;literature &gt; Strategic Analysis</v>
      </c>
      <c r="EC3" s="21">
        <f>MASTER_DATA_MAPPED!EC3</f>
        <v>0</v>
      </c>
      <c r="ED3" s="21">
        <f>MASTER_DATA_MAPPED!ED3</f>
        <v>0</v>
      </c>
      <c r="EE3" s="21">
        <f>MASTER_DATA_MAPPED!EE3</f>
        <v>0</v>
      </c>
      <c r="EF3" s="21">
        <f>MASTER_DATA_MAPPED!EF3</f>
        <v>0</v>
      </c>
      <c r="EG3" s="21" t="str">
        <f>MASTER_DATA_MAPPED!EG3</f>
        <v>https://www.sciencedirect.com/science/article/pii/S1364032118308372?via%3Dihub</v>
      </c>
      <c r="EH3" s="21" t="str">
        <f>MASTER_DATA_MAPPED!EH3</f>
        <v>https://www.sciencedirect.com/science/article/pii/S1364032118308372?via%3Dihub</v>
      </c>
      <c r="EI3" s="21" t="str">
        <f>MASTER_DATA_MAPPED!EI3</f>
        <v>https://www.sciencedirect.com/science/article/pii/S1364032118308372?via%3Dihub</v>
      </c>
      <c r="EJ3" s="21" t="str">
        <f>MASTER_DATA_MAPPED!EJ3</f>
        <v>https://www.sciencedirect.com/science/article/pii/S1364032118308372?via%3Dihub</v>
      </c>
      <c r="EK3" s="21" t="str">
        <f>MASTER_DATA_MAPPED!EK3</f>
        <v>https://publications.anl.gov/anlpubs/2018/07/144923.pdf</v>
      </c>
      <c r="EL3" s="21" t="str">
        <f>MASTER_DATA_MAPPED!EL3</f>
        <v>https://publications.anl.gov/anlpubs/2018/07/144923.pdf</v>
      </c>
      <c r="EM3" s="21" t="str">
        <f>MASTER_DATA_MAPPED!EM3</f>
        <v>https://publications.anl.gov/anlpubs/2018/07/144923.pdf</v>
      </c>
      <c r="EN3" s="21" t="str">
        <f>MASTER_DATA_MAPPED!EN3</f>
        <v>https://publications.anl.gov/anlpubs/2018/07/144923.pdf</v>
      </c>
      <c r="EO3" s="21" t="str">
        <f>MASTER_DATA_MAPPED!EO3</f>
        <v>https://info.ornl.gov/sites/publications/files/Pub32466.pdf</v>
      </c>
      <c r="EP3" s="21" t="str">
        <f>MASTER_DATA_MAPPED!EP3</f>
        <v>https://info.ornl.gov/sites/publications/files/Pub32466.pdf</v>
      </c>
      <c r="EQ3" s="21" t="str">
        <f>MASTER_DATA_MAPPED!EQ3</f>
        <v>https://info.ornl.gov/sites/publications/files/Pub32466.pdf</v>
      </c>
      <c r="ER3" s="21" t="str">
        <f>MASTER_DATA_MAPPED!ER3</f>
        <v>https://info.ornl.gov/sites/publications/files/Pub32466.pdf</v>
      </c>
      <c r="ES3" s="21" t="str">
        <f>MASTER_DATA_MAPPED!ES3</f>
        <v>https://info.ornl.gov/sites/publications/files/Pub32466.pdf</v>
      </c>
      <c r="ET3" s="21" t="str">
        <f>MASTER_DATA_MAPPED!ET3</f>
        <v>https://info.ornl.gov/sites/publications/files/Pub32466.pdf</v>
      </c>
      <c r="EU3" s="21" t="str">
        <f>MASTER_DATA_MAPPED!EU3</f>
        <v>https://info.ornl.gov/sites/publications/files/Pub32466.pdf</v>
      </c>
      <c r="EV3" s="21" t="str">
        <f>MASTER_DATA_MAPPED!EV3</f>
        <v>https://info.ornl.gov/sites/publications/files/Pub32466.pdf</v>
      </c>
      <c r="EW3" s="21" t="str">
        <f>MASTER_DATA_MAPPED!EW3</f>
        <v>https://www.osti.gov/servlets/purl/713993</v>
      </c>
      <c r="EX3" s="21" t="str">
        <f>MASTER_DATA_MAPPED!EX3</f>
        <v>https://www.osti.gov/servlets/purl/713993</v>
      </c>
      <c r="EY3" s="21" t="str">
        <f>MASTER_DATA_MAPPED!EY3</f>
        <v>https://www.osti.gov/servlets/purl/713993</v>
      </c>
      <c r="EZ3" s="21" t="str">
        <f>MASTER_DATA_MAPPED!EZ3</f>
        <v>https://www.osti.gov/biblio/713993</v>
      </c>
      <c r="FA3" s="21" t="str">
        <f>MASTER_DATA_MAPPED!FA3</f>
        <v>https://www.osti.gov/servlets/purl/713993</v>
      </c>
      <c r="FB3" s="21" t="str">
        <f>MASTER_DATA_MAPPED!FB3</f>
        <v>https://www.osti.gov/servlets/purl/713993</v>
      </c>
      <c r="FC3" s="21" t="str">
        <f>MASTER_DATA_MAPPED!FC3</f>
        <v>https://www.osti.gov/servlets/purl/713993</v>
      </c>
      <c r="FD3" s="21" t="str">
        <f>MASTER_DATA_MAPPED!FD3</f>
        <v>https://www.osti.gov/biblio/713993</v>
      </c>
      <c r="FE3" s="21" t="str">
        <f>MASTER_DATA_MAPPED!FE3</f>
        <v>https://www.osti.gov/servlets/purl/713993</v>
      </c>
      <c r="FF3" s="21" t="str">
        <f>MASTER_DATA_MAPPED!FF3</f>
        <v>https://www.osti.gov/servlets/purl/713993</v>
      </c>
      <c r="FG3" s="21" t="str">
        <f>MASTER_DATA_MAPPED!FG3</f>
        <v>https://www.osti.gov/servlets/purl/713993</v>
      </c>
      <c r="FH3" s="21" t="str">
        <f>MASTER_DATA_MAPPED!FH3</f>
        <v>https://www.osti.gov/biblio/713993</v>
      </c>
      <c r="FI3" s="21" t="str">
        <f>MASTER_DATA_MAPPED!FI3</f>
        <v>https://www.osti.gov/servlets/purl/713993</v>
      </c>
      <c r="FJ3" s="21" t="str">
        <f>MASTER_DATA_MAPPED!FJ3</f>
        <v>https://www.osti.gov/servlets/purl/713993</v>
      </c>
      <c r="FK3" s="21" t="str">
        <f>MASTER_DATA_MAPPED!FK3</f>
        <v>https://www.osti.gov/servlets/purl/713993</v>
      </c>
      <c r="FL3" s="21" t="str">
        <f>MASTER_DATA_MAPPED!FL3</f>
        <v>https://www.osti.gov/servlets/purl/713993</v>
      </c>
      <c r="FM3" s="21" t="str">
        <f>MASTER_DATA_MAPPED!FM3</f>
        <v>https://www.osti.gov/servlets/purl/10198837</v>
      </c>
      <c r="FN3" s="21" t="str">
        <f>MASTER_DATA_MAPPED!FN3</f>
        <v>https://www.osti.gov/servlets/purl/10198838</v>
      </c>
      <c r="FO3" s="21" t="str">
        <f>MASTER_DATA_MAPPED!FO3</f>
        <v>https://www.osti.gov/servlets/purl/10198839</v>
      </c>
      <c r="FP3" s="21" t="str">
        <f>MASTER_DATA_MAPPED!FP3</f>
        <v>https://www.osti.gov/servlets/purl/10198837</v>
      </c>
      <c r="FQ3" s="21" t="str">
        <f>MASTER_DATA_MAPPED!FQ3</f>
        <v>https://www.osti.gov/servlets/purl/10198838</v>
      </c>
      <c r="FR3" s="21" t="str">
        <f>MASTER_DATA_MAPPED!FR3</f>
        <v>https://www.osti.gov/servlets/purl/10198839</v>
      </c>
      <c r="FS3" s="21" t="str">
        <f>MASTER_DATA_MAPPED!FS3</f>
        <v>https://www.osti.gov/servlets/purl/10198840</v>
      </c>
      <c r="FT3" s="21" t="str">
        <f>MASTER_DATA_MAPPED!FT3</f>
        <v>https://www.osti.gov/servlets/purl/10198841</v>
      </c>
      <c r="FU3" s="21" t="str">
        <f>MASTER_DATA_MAPPED!FU3</f>
        <v>https://www.osti.gov/servlets/purl/10198842</v>
      </c>
      <c r="FV3" s="21" t="str">
        <f>MASTER_DATA_MAPPED!FV3</f>
        <v>https://www.osti.gov/servlets/purl/10198843</v>
      </c>
      <c r="FW3" s="21" t="str">
        <f>MASTER_DATA_MAPPED!FW3</f>
        <v>https://www.osti.gov/servlets/purl/10198844</v>
      </c>
      <c r="FX3" s="21" t="str">
        <f>MASTER_DATA_MAPPED!FX3</f>
        <v>https://www.osti.gov/servlets/purl/10198845</v>
      </c>
      <c r="FY3" s="21" t="str">
        <f>MASTER_DATA_MAPPED!FY3</f>
        <v>https://www.osti.gov/servlets/purl/10198846</v>
      </c>
      <c r="FZ3" s="21" t="str">
        <f>MASTER_DATA_MAPPED!FZ3</f>
        <v>https://www.osti.gov/servlets/purl/10198847</v>
      </c>
      <c r="GA3" s="21" t="str">
        <f>MASTER_DATA_MAPPED!GA3</f>
        <v>https://www.osti.gov/servlets/purl/10198848</v>
      </c>
      <c r="GB3" s="21" t="str">
        <f>MASTER_DATA_MAPPED!GB3</f>
        <v>https://www.osti.gov/servlets/purl/10198849</v>
      </c>
      <c r="GC3" s="21" t="str">
        <f>MASTER_DATA_MAPPED!GC3</f>
        <v>https://www.osti.gov/servlets/purl/10198850</v>
      </c>
      <c r="GD3" s="21" t="str">
        <f>MASTER_DATA_MAPPED!GD3</f>
        <v>https://www.osti.gov/servlets/purl/10198851</v>
      </c>
      <c r="GE3" s="21" t="str">
        <f>MASTER_DATA_MAPPED!GE3</f>
        <v>https://www.osti.gov/servlets/purl/10198852</v>
      </c>
      <c r="GF3" s="21" t="str">
        <f>MASTER_DATA_MAPPED!GF3</f>
        <v>https://www.osti.gov/servlets/purl/10198853</v>
      </c>
      <c r="GG3" s="21" t="str">
        <f>MASTER_DATA_MAPPED!GG3</f>
        <v>https://www.osti.gov/servlets/purl/10198854</v>
      </c>
      <c r="GH3" s="21" t="str">
        <f>MASTER_DATA_MAPPED!GH3</f>
        <v>https://www.osti.gov/servlets/purl/10198855</v>
      </c>
      <c r="GI3" s="21" t="str">
        <f>MASTER_DATA_MAPPED!GI3</f>
        <v>https://www.osti.gov/servlets/purl/10198856</v>
      </c>
      <c r="GJ3" s="21" t="str">
        <f>MASTER_DATA_MAPPED!GJ3</f>
        <v>https://www.osti.gov/servlets/purl/10198857</v>
      </c>
      <c r="GK3" s="21" t="str">
        <f>MASTER_DATA_MAPPED!GK3</f>
        <v>https://www.osti.gov/servlets/purl/10198858</v>
      </c>
      <c r="GL3" s="21" t="str">
        <f>MASTER_DATA_MAPPED!GL3</f>
        <v>https://www.osti.gov/servlets/purl/10198859</v>
      </c>
      <c r="GM3" s="21" t="str">
        <f>MASTER_DATA_MAPPED!GM3</f>
        <v>https://www.osti.gov/servlets/purl/10198860</v>
      </c>
      <c r="GN3" s="21" t="str">
        <f>MASTER_DATA_MAPPED!GN3</f>
        <v>https://www.osti.gov/servlets/purl/10198861</v>
      </c>
      <c r="GO3" s="21" t="str">
        <f>MASTER_DATA_MAPPED!GO3</f>
        <v>https://www.osti.gov/servlets/purl/10198862</v>
      </c>
      <c r="GP3" s="21" t="str">
        <f>MASTER_DATA_MAPPED!GP3</f>
        <v>https://www.osti.gov/servlets/purl/10198863</v>
      </c>
      <c r="GQ3" s="21" t="str">
        <f>MASTER_DATA_MAPPED!GQ3</f>
        <v>https://www.osti.gov/servlets/purl/10198864</v>
      </c>
      <c r="GR3" s="21" t="str">
        <f>MASTER_DATA_MAPPED!GR3</f>
        <v>https://www.osti.gov/servlets/purl/10198865</v>
      </c>
      <c r="GS3" s="21" t="str">
        <f>MASTER_DATA_MAPPED!GS3</f>
        <v>https://www.osti.gov/servlets/purl/10198866</v>
      </c>
      <c r="GT3" s="21" t="str">
        <f>MASTER_DATA_MAPPED!GT3</f>
        <v>https://www.osti.gov/servlets/purl/10198867</v>
      </c>
      <c r="GU3" s="21" t="str">
        <f>MASTER_DATA_MAPPED!GU3</f>
        <v>https://www.osti.gov/servlets/purl/10198868</v>
      </c>
      <c r="GV3" s="21" t="str">
        <f>MASTER_DATA_MAPPED!GV3</f>
        <v>https://www.osti.gov/servlets/purl/10198869</v>
      </c>
    </row>
    <row r="4" spans="4:204" ht="18.75" x14ac:dyDescent="0.35">
      <c r="H4" s="29" t="s">
        <v>3</v>
      </c>
      <c r="I4" s="21" t="str">
        <f>MASTER_DATA_MAPPED!I4</f>
        <v>HTGR</v>
      </c>
      <c r="J4" s="21" t="str">
        <f>MASTER_DATA_MAPPED!J4</f>
        <v>HTGR</v>
      </c>
      <c r="K4" s="21" t="str">
        <f>MASTER_DATA_MAPPED!K4</f>
        <v>HTGR</v>
      </c>
      <c r="L4" s="21" t="str">
        <f>MASTER_DATA_MAPPED!L4</f>
        <v>HTGR</v>
      </c>
      <c r="M4" s="21" t="str">
        <f>MASTER_DATA_MAPPED!M4</f>
        <v>HTGR</v>
      </c>
      <c r="N4" s="21" t="str">
        <f>MASTER_DATA_MAPPED!N4</f>
        <v>HTGR</v>
      </c>
      <c r="O4" s="21" t="str">
        <f>MASTER_DATA_MAPPED!O4</f>
        <v>HTGR</v>
      </c>
      <c r="P4" s="21" t="str">
        <f>MASTER_DATA_MAPPED!P4</f>
        <v>HTGR</v>
      </c>
      <c r="Q4" s="21" t="str">
        <f>MASTER_DATA_MAPPED!Q4</f>
        <v>HTGR</v>
      </c>
      <c r="R4" s="21" t="str">
        <f>MASTER_DATA_MAPPED!R4</f>
        <v>HTGR</v>
      </c>
      <c r="S4" s="21" t="str">
        <f>MASTER_DATA_MAPPED!S4</f>
        <v>HTGR</v>
      </c>
      <c r="T4" s="21" t="str">
        <f>MASTER_DATA_MAPPED!T4</f>
        <v>HTGR</v>
      </c>
      <c r="U4" s="21" t="str">
        <f>MASTER_DATA_MAPPED!U4</f>
        <v>HTGR</v>
      </c>
      <c r="V4" s="21" t="str">
        <f>MASTER_DATA_MAPPED!V4</f>
        <v>HTGR</v>
      </c>
      <c r="W4" s="21" t="str">
        <f>MASTER_DATA_MAPPED!W4</f>
        <v>HTGR</v>
      </c>
      <c r="X4" s="21" t="str">
        <f>MASTER_DATA_MAPPED!X4</f>
        <v>HTGR</v>
      </c>
      <c r="Y4" s="21" t="str">
        <f>MASTER_DATA_MAPPED!Y4</f>
        <v>HTGR</v>
      </c>
      <c r="Z4" s="21" t="str">
        <f>MASTER_DATA_MAPPED!Z4</f>
        <v>HTGR</v>
      </c>
      <c r="AA4" s="21" t="str">
        <f>MASTER_DATA_MAPPED!AA4</f>
        <v>HTGR</v>
      </c>
      <c r="AB4" s="21" t="str">
        <f>MASTER_DATA_MAPPED!AB4</f>
        <v>HTGR</v>
      </c>
      <c r="AC4" s="21" t="str">
        <f>MASTER_DATA_MAPPED!AC4</f>
        <v>HTGR</v>
      </c>
      <c r="AD4" s="21" t="str">
        <f>MASTER_DATA_MAPPED!AD4</f>
        <v>HTGR</v>
      </c>
      <c r="AE4" s="21" t="str">
        <f>MASTER_DATA_MAPPED!AE4</f>
        <v>HTGR</v>
      </c>
      <c r="AF4" s="21" t="str">
        <f>MASTER_DATA_MAPPED!AF4</f>
        <v>HTGR</v>
      </c>
      <c r="AG4" s="21" t="str">
        <f>MASTER_DATA_MAPPED!AG4</f>
        <v>HTGR</v>
      </c>
      <c r="AH4" s="21" t="str">
        <f>MASTER_DATA_MAPPED!AH4</f>
        <v>HTGR</v>
      </c>
      <c r="AI4" s="21" t="str">
        <f>MASTER_DATA_MAPPED!AI4</f>
        <v>HTGR</v>
      </c>
      <c r="AJ4" s="21" t="str">
        <f>MASTER_DATA_MAPPED!AJ4</f>
        <v>HTGR</v>
      </c>
      <c r="AK4" s="21" t="str">
        <f>MASTER_DATA_MAPPED!AK4</f>
        <v>HTGR</v>
      </c>
      <c r="AL4" s="21" t="str">
        <f>MASTER_DATA_MAPPED!AL4</f>
        <v>HTGR</v>
      </c>
      <c r="AM4" s="21" t="str">
        <f>MASTER_DATA_MAPPED!AM4</f>
        <v>HTGR</v>
      </c>
      <c r="AN4" s="21" t="str">
        <f>MASTER_DATA_MAPPED!AN4</f>
        <v>HTGR</v>
      </c>
      <c r="AO4" s="21" t="str">
        <f>MASTER_DATA_MAPPED!AO4</f>
        <v>PWR</v>
      </c>
      <c r="AP4" s="21" t="str">
        <f>MASTER_DATA_MAPPED!AP4</f>
        <v>PWR</v>
      </c>
      <c r="AQ4" s="21" t="str">
        <f>MASTER_DATA_MAPPED!AQ4</f>
        <v>PWR</v>
      </c>
      <c r="AR4" s="21" t="str">
        <f>MASTER_DATA_MAPPED!AR4</f>
        <v>PWR</v>
      </c>
      <c r="AS4" s="21" t="str">
        <f>MASTER_DATA_MAPPED!AS4</f>
        <v>PWR</v>
      </c>
      <c r="AT4" s="21" t="str">
        <f>MASTER_DATA_MAPPED!AT4</f>
        <v>PWR</v>
      </c>
      <c r="AU4" s="21" t="str">
        <f>MASTER_DATA_MAPPED!AU4</f>
        <v>PWR</v>
      </c>
      <c r="AV4" s="21" t="str">
        <f>MASTER_DATA_MAPPED!AV4</f>
        <v>PWR</v>
      </c>
      <c r="AW4" s="21" t="str">
        <f>MASTER_DATA_MAPPED!AW4</f>
        <v>HTGR</v>
      </c>
      <c r="AX4" s="21" t="str">
        <f>MASTER_DATA_MAPPED!AX4</f>
        <v>HTGR</v>
      </c>
      <c r="AY4" s="21" t="str">
        <f>MASTER_DATA_MAPPED!AY4</f>
        <v>HTGR</v>
      </c>
      <c r="AZ4" s="21" t="str">
        <f>MASTER_DATA_MAPPED!AZ4</f>
        <v>HTGR</v>
      </c>
      <c r="BA4" s="21" t="str">
        <f>MASTER_DATA_MAPPED!BA4</f>
        <v>HTGR</v>
      </c>
      <c r="BB4" s="21" t="str">
        <f>MASTER_DATA_MAPPED!BB4</f>
        <v>HTGR</v>
      </c>
      <c r="BC4" s="21" t="str">
        <f>MASTER_DATA_MAPPED!BC4</f>
        <v>HTGR</v>
      </c>
      <c r="BD4" s="21" t="str">
        <f>MASTER_DATA_MAPPED!BD4</f>
        <v>HTGR</v>
      </c>
      <c r="BE4" s="21" t="str">
        <f>MASTER_DATA_MAPPED!BE4</f>
        <v>HTGR</v>
      </c>
      <c r="BF4" s="21" t="str">
        <f>MASTER_DATA_MAPPED!BF4</f>
        <v>HTGR</v>
      </c>
      <c r="BG4" s="21" t="str">
        <f>MASTER_DATA_MAPPED!BG4</f>
        <v>HTGR</v>
      </c>
      <c r="BH4" s="21" t="str">
        <f>MASTER_DATA_MAPPED!BH4</f>
        <v>HTGR</v>
      </c>
      <c r="BI4" s="21" t="str">
        <f>MASTER_DATA_MAPPED!BI4</f>
        <v>HTGR</v>
      </c>
      <c r="BJ4" s="21" t="str">
        <f>MASTER_DATA_MAPPED!BJ4</f>
        <v>HTGR</v>
      </c>
      <c r="BK4" s="21" t="str">
        <f>MASTER_DATA_MAPPED!BK4</f>
        <v>HTGR</v>
      </c>
      <c r="BL4" s="21" t="str">
        <f>MASTER_DATA_MAPPED!BL4</f>
        <v>HTGR</v>
      </c>
      <c r="BM4" s="21" t="str">
        <f>MASTER_DATA_MAPPED!BM4</f>
        <v>PWR</v>
      </c>
      <c r="BN4" s="21" t="str">
        <f>MASTER_DATA_MAPPED!BN4</f>
        <v>PWR</v>
      </c>
      <c r="BO4" s="21" t="str">
        <f>MASTER_DATA_MAPPED!BO4</f>
        <v>PWR</v>
      </c>
      <c r="BP4" s="21" t="str">
        <f>MASTER_DATA_MAPPED!BP4</f>
        <v>PWR</v>
      </c>
      <c r="BQ4" s="21" t="str">
        <f>MASTER_DATA_MAPPED!BQ4</f>
        <v>PWR</v>
      </c>
      <c r="BR4" s="21" t="str">
        <f>MASTER_DATA_MAPPED!BR4</f>
        <v>PWR</v>
      </c>
      <c r="BS4" s="21" t="str">
        <f>MASTER_DATA_MAPPED!BS4</f>
        <v>PWR</v>
      </c>
      <c r="BT4" s="21" t="str">
        <f>MASTER_DATA_MAPPED!BT4</f>
        <v>PWR</v>
      </c>
      <c r="BU4" s="21" t="str">
        <f>MASTER_DATA_MAPPED!BU4</f>
        <v>PWR</v>
      </c>
      <c r="BV4" s="21" t="str">
        <f>MASTER_DATA_MAPPED!BV4</f>
        <v>PWR</v>
      </c>
      <c r="BW4" s="21" t="str">
        <f>MASTER_DATA_MAPPED!BW4</f>
        <v>PWR</v>
      </c>
      <c r="BX4" s="21" t="str">
        <f>MASTER_DATA_MAPPED!BX4</f>
        <v>PWR</v>
      </c>
      <c r="BY4" s="21" t="str">
        <f>MASTER_DATA_MAPPED!BY4</f>
        <v>PWR</v>
      </c>
      <c r="BZ4" s="21" t="str">
        <f>MASTER_DATA_MAPPED!BZ4</f>
        <v>PWR</v>
      </c>
      <c r="CA4" s="21" t="str">
        <f>MASTER_DATA_MAPPED!CA4</f>
        <v>PWR</v>
      </c>
      <c r="CB4" s="21" t="str">
        <f>MASTER_DATA_MAPPED!CB4</f>
        <v>PWR</v>
      </c>
      <c r="CC4" s="21" t="str">
        <f>MASTER_DATA_MAPPED!CC4</f>
        <v>PWR</v>
      </c>
      <c r="CD4" s="21" t="str">
        <f>MASTER_DATA_MAPPED!CD4</f>
        <v>PWR</v>
      </c>
      <c r="CE4" s="21" t="str">
        <f>MASTER_DATA_MAPPED!CE4</f>
        <v>PWR</v>
      </c>
      <c r="CF4" s="21" t="str">
        <f>MASTER_DATA_MAPPED!CF4</f>
        <v>PWR</v>
      </c>
      <c r="CG4" s="21" t="str">
        <f>MASTER_DATA_MAPPED!CG4</f>
        <v>HTGR</v>
      </c>
      <c r="CH4" s="21" t="str">
        <f>MASTER_DATA_MAPPED!CH4</f>
        <v>HTGR</v>
      </c>
      <c r="CI4" s="21" t="str">
        <f>MASTER_DATA_MAPPED!CI4</f>
        <v>HTGR</v>
      </c>
      <c r="CJ4" s="21" t="str">
        <f>MASTER_DATA_MAPPED!CJ4</f>
        <v>HTGR</v>
      </c>
      <c r="CK4" s="21" t="str">
        <f>MASTER_DATA_MAPPED!CK4</f>
        <v>HTGR</v>
      </c>
      <c r="CL4" s="21" t="str">
        <f>MASTER_DATA_MAPPED!CL4</f>
        <v>HTGR</v>
      </c>
      <c r="CM4" s="21" t="str">
        <f>MASTER_DATA_MAPPED!CM4</f>
        <v>HTGR</v>
      </c>
      <c r="CN4" s="21" t="str">
        <f>MASTER_DATA_MAPPED!CN4</f>
        <v>SFR</v>
      </c>
      <c r="CO4" s="21" t="str">
        <f>MASTER_DATA_MAPPED!CO4</f>
        <v>SFR</v>
      </c>
      <c r="CP4" s="21" t="str">
        <f>MASTER_DATA_MAPPED!CP4</f>
        <v>SFR</v>
      </c>
      <c r="CQ4" s="21" t="str">
        <f>MASTER_DATA_MAPPED!CQ4</f>
        <v>SFR</v>
      </c>
      <c r="CR4" s="21" t="str">
        <f>MASTER_DATA_MAPPED!CR4</f>
        <v>SFR</v>
      </c>
      <c r="CS4" s="21" t="str">
        <f>MASTER_DATA_MAPPED!CS4</f>
        <v>BWR</v>
      </c>
      <c r="CT4" s="21" t="str">
        <f>MASTER_DATA_MAPPED!CT4</f>
        <v>BWR</v>
      </c>
      <c r="CU4" s="21" t="str">
        <f>MASTER_DATA_MAPPED!CU4</f>
        <v>BWR</v>
      </c>
      <c r="CV4" s="21" t="str">
        <f>MASTER_DATA_MAPPED!CV4</f>
        <v>BWR</v>
      </c>
      <c r="CW4" s="21" t="str">
        <f>MASTER_DATA_MAPPED!CW4</f>
        <v>PWR</v>
      </c>
      <c r="CX4" s="21" t="str">
        <f>MASTER_DATA_MAPPED!CX4</f>
        <v>PWR</v>
      </c>
      <c r="CY4" s="21" t="str">
        <f>MASTER_DATA_MAPPED!CY4</f>
        <v>PWR</v>
      </c>
      <c r="CZ4" s="21" t="str">
        <f>MASTER_DATA_MAPPED!CZ4</f>
        <v>PWR</v>
      </c>
      <c r="DA4" s="21" t="str">
        <f>MASTER_DATA_MAPPED!DA4</f>
        <v>PWR</v>
      </c>
      <c r="DB4" s="21" t="str">
        <f>MASTER_DATA_MAPPED!DB4</f>
        <v>PWR</v>
      </c>
      <c r="DC4" s="21" t="str">
        <f>MASTER_DATA_MAPPED!DC4</f>
        <v>PWR</v>
      </c>
      <c r="DD4" s="21" t="str">
        <f>MASTER_DATA_MAPPED!DD4</f>
        <v>PWR</v>
      </c>
      <c r="DE4" s="21" t="str">
        <f>MASTER_DATA_MAPPED!DE4</f>
        <v>SFR</v>
      </c>
      <c r="DF4" s="21" t="str">
        <f>MASTER_DATA_MAPPED!DF4</f>
        <v>SFR</v>
      </c>
      <c r="DG4" s="21" t="str">
        <f>MASTER_DATA_MAPPED!DG4</f>
        <v>SFR</v>
      </c>
      <c r="DH4" s="21" t="str">
        <f>MASTER_DATA_MAPPED!DH4</f>
        <v>SFR</v>
      </c>
      <c r="DI4" s="21" t="str">
        <f>MASTER_DATA_MAPPED!DI4</f>
        <v>SFR</v>
      </c>
      <c r="DJ4" s="21" t="str">
        <f>MASTER_DATA_MAPPED!DJ4</f>
        <v>SFR</v>
      </c>
      <c r="DK4" s="21" t="str">
        <f>MASTER_DATA_MAPPED!DK4</f>
        <v>SFR</v>
      </c>
      <c r="DL4" s="21" t="str">
        <f>MASTER_DATA_MAPPED!DL4</f>
        <v>SFR</v>
      </c>
      <c r="DM4" s="21" t="str">
        <f>MASTER_DATA_MAPPED!DM4</f>
        <v>SFR</v>
      </c>
      <c r="DN4" s="21" t="str">
        <f>MASTER_DATA_MAPPED!DN4</f>
        <v>SFR</v>
      </c>
      <c r="DO4" s="21" t="str">
        <f>MASTER_DATA_MAPPED!DO4</f>
        <v>SFR</v>
      </c>
      <c r="DP4" s="21" t="str">
        <f>MASTER_DATA_MAPPED!DP4</f>
        <v>SFR</v>
      </c>
      <c r="DQ4" s="21" t="str">
        <f>MASTER_DATA_MAPPED!DQ4</f>
        <v>SFR</v>
      </c>
      <c r="DR4" s="21" t="str">
        <f>MASTER_DATA_MAPPED!DR4</f>
        <v>SFR</v>
      </c>
      <c r="DS4" s="21" t="str">
        <f>MASTER_DATA_MAPPED!DS4</f>
        <v>SFR</v>
      </c>
      <c r="DT4" s="21" t="str">
        <f>MASTER_DATA_MAPPED!DT4</f>
        <v>SFR</v>
      </c>
      <c r="DU4" s="21" t="str">
        <f>MASTER_DATA_MAPPED!DU4</f>
        <v>SFR</v>
      </c>
      <c r="DV4" s="21" t="str">
        <f>MASTER_DATA_MAPPED!DV4</f>
        <v>SFR</v>
      </c>
      <c r="DW4" s="21" t="str">
        <f>MASTER_DATA_MAPPED!DW4</f>
        <v>SFR</v>
      </c>
      <c r="DX4" s="21" t="str">
        <f>MASTER_DATA_MAPPED!DX4</f>
        <v>SFR</v>
      </c>
      <c r="DY4" s="21" t="str">
        <f>MASTER_DATA_MAPPED!DY4</f>
        <v>SFR</v>
      </c>
      <c r="DZ4" s="21" t="str">
        <f>MASTER_DATA_MAPPED!DZ4</f>
        <v>SFR</v>
      </c>
      <c r="EA4" s="21" t="str">
        <f>MASTER_DATA_MAPPED!EA4</f>
        <v>SFR</v>
      </c>
      <c r="EB4" s="21" t="str">
        <f>MASTER_DATA_MAPPED!EB4</f>
        <v>SFR</v>
      </c>
      <c r="EC4" s="21" t="str">
        <f>MASTER_DATA_MAPPED!EC4</f>
        <v>SFR</v>
      </c>
      <c r="ED4" s="21" t="str">
        <f>MASTER_DATA_MAPPED!ED4</f>
        <v>SFR</v>
      </c>
      <c r="EE4" s="21" t="str">
        <f>MASTER_DATA_MAPPED!EE4</f>
        <v>SFR</v>
      </c>
      <c r="EF4" s="21" t="str">
        <f>MASTER_DATA_MAPPED!EF4</f>
        <v>SFR</v>
      </c>
      <c r="EG4" s="21" t="str">
        <f>MASTER_DATA_MAPPED!EG4</f>
        <v>PWR</v>
      </c>
      <c r="EH4" s="21" t="str">
        <f>MASTER_DATA_MAPPED!EH4</f>
        <v>PWR</v>
      </c>
      <c r="EI4" s="21" t="str">
        <f>MASTER_DATA_MAPPED!EI4</f>
        <v>PWR</v>
      </c>
      <c r="EJ4" s="21" t="str">
        <f>MASTER_DATA_MAPPED!EJ4</f>
        <v>PWR</v>
      </c>
      <c r="EK4" s="21" t="str">
        <f>MASTER_DATA_MAPPED!EK4</f>
        <v>SFR</v>
      </c>
      <c r="EL4" s="21" t="str">
        <f>MASTER_DATA_MAPPED!EL4</f>
        <v>SFR</v>
      </c>
      <c r="EM4" s="21" t="str">
        <f>MASTER_DATA_MAPPED!EM4</f>
        <v>SFR</v>
      </c>
      <c r="EN4" s="21" t="str">
        <f>MASTER_DATA_MAPPED!EN4</f>
        <v>SFR</v>
      </c>
      <c r="EO4" s="21" t="str">
        <f>MASTER_DATA_MAPPED!EO4</f>
        <v>HTGR</v>
      </c>
      <c r="EP4" s="21" t="str">
        <f>MASTER_DATA_MAPPED!EP4</f>
        <v>HTGR</v>
      </c>
      <c r="EQ4" s="21" t="str">
        <f>MASTER_DATA_MAPPED!EQ4</f>
        <v>HTGR</v>
      </c>
      <c r="ER4" s="21" t="str">
        <f>MASTER_DATA_MAPPED!ER4</f>
        <v>FHR</v>
      </c>
      <c r="ES4" s="21" t="str">
        <f>MASTER_DATA_MAPPED!ES4</f>
        <v>HTGR</v>
      </c>
      <c r="ET4" s="21" t="str">
        <f>MASTER_DATA_MAPPED!ET4</f>
        <v>HTGR</v>
      </c>
      <c r="EU4" s="21" t="str">
        <f>MASTER_DATA_MAPPED!EU4</f>
        <v>HTGR</v>
      </c>
      <c r="EV4" s="21" t="str">
        <f>MASTER_DATA_MAPPED!EV4</f>
        <v>FHR</v>
      </c>
      <c r="EW4" s="21" t="str">
        <f>MASTER_DATA_MAPPED!EW4</f>
        <v>HTGR</v>
      </c>
      <c r="EX4" s="21" t="str">
        <f>MASTER_DATA_MAPPED!EX4</f>
        <v>HTGR</v>
      </c>
      <c r="EY4" s="21" t="str">
        <f>MASTER_DATA_MAPPED!EY4</f>
        <v>HTGR</v>
      </c>
      <c r="EZ4" s="21" t="str">
        <f>MASTER_DATA_MAPPED!EZ4</f>
        <v>HTGR</v>
      </c>
      <c r="FA4" s="21" t="str">
        <f>MASTER_DATA_MAPPED!FA4</f>
        <v>HTGR</v>
      </c>
      <c r="FB4" s="21" t="str">
        <f>MASTER_DATA_MAPPED!FB4</f>
        <v>HTGR</v>
      </c>
      <c r="FC4" s="21" t="str">
        <f>MASTER_DATA_MAPPED!FC4</f>
        <v>HTGR</v>
      </c>
      <c r="FD4" s="21" t="str">
        <f>MASTER_DATA_MAPPED!FD4</f>
        <v>HTGR</v>
      </c>
      <c r="FE4" s="21" t="str">
        <f>MASTER_DATA_MAPPED!FE4</f>
        <v>HTGR</v>
      </c>
      <c r="FF4" s="21" t="str">
        <f>MASTER_DATA_MAPPED!FF4</f>
        <v>HTGR</v>
      </c>
      <c r="FG4" s="21" t="str">
        <f>MASTER_DATA_MAPPED!FG4</f>
        <v>HTGR</v>
      </c>
      <c r="FH4" s="21" t="str">
        <f>MASTER_DATA_MAPPED!FH4</f>
        <v>HTGR</v>
      </c>
      <c r="FI4" s="21" t="str">
        <f>MASTER_DATA_MAPPED!FI4</f>
        <v>HTGR</v>
      </c>
      <c r="FJ4" s="21" t="str">
        <f>MASTER_DATA_MAPPED!FJ4</f>
        <v>HTGR</v>
      </c>
      <c r="FK4" s="21" t="str">
        <f>MASTER_DATA_MAPPED!FK4</f>
        <v>HTGR</v>
      </c>
      <c r="FL4" s="21" t="str">
        <f>MASTER_DATA_MAPPED!FL4</f>
        <v>HTGR</v>
      </c>
      <c r="FM4" s="21" t="str">
        <f>MASTER_DATA_MAPPED!FM4</f>
        <v>HTGR</v>
      </c>
      <c r="FN4" s="21" t="str">
        <f>MASTER_DATA_MAPPED!FN4</f>
        <v>HTGR</v>
      </c>
      <c r="FO4" s="21" t="str">
        <f>MASTER_DATA_MAPPED!FO4</f>
        <v>HTGR</v>
      </c>
      <c r="FP4" s="21" t="str">
        <f>MASTER_DATA_MAPPED!FP4</f>
        <v>HTGR</v>
      </c>
      <c r="FQ4" s="21" t="str">
        <f>MASTER_DATA_MAPPED!FQ4</f>
        <v>HTGR</v>
      </c>
      <c r="FR4" s="21" t="str">
        <f>MASTER_DATA_MAPPED!FR4</f>
        <v>HTGR</v>
      </c>
      <c r="FS4" s="21" t="str">
        <f>MASTER_DATA_MAPPED!FS4</f>
        <v>HTGR</v>
      </c>
      <c r="FT4" s="21" t="str">
        <f>MASTER_DATA_MAPPED!FT4</f>
        <v>HTGR</v>
      </c>
      <c r="FU4" s="21" t="str">
        <f>MASTER_DATA_MAPPED!FU4</f>
        <v>HTGR</v>
      </c>
      <c r="FV4" s="21" t="str">
        <f>MASTER_DATA_MAPPED!FV4</f>
        <v>HTGR</v>
      </c>
      <c r="FW4" s="21" t="str">
        <f>MASTER_DATA_MAPPED!FW4</f>
        <v>HTGR</v>
      </c>
      <c r="FX4" s="21" t="str">
        <f>MASTER_DATA_MAPPED!FX4</f>
        <v>HTGR</v>
      </c>
      <c r="FY4" s="21" t="str">
        <f>MASTER_DATA_MAPPED!FY4</f>
        <v>HTGR</v>
      </c>
      <c r="FZ4" s="21" t="str">
        <f>MASTER_DATA_MAPPED!FZ4</f>
        <v>HTGR</v>
      </c>
      <c r="GA4" s="21" t="str">
        <f>MASTER_DATA_MAPPED!GA4</f>
        <v>HTGR</v>
      </c>
      <c r="GB4" s="21" t="str">
        <f>MASTER_DATA_MAPPED!GB4</f>
        <v>HTGR</v>
      </c>
      <c r="GC4" s="21" t="str">
        <f>MASTER_DATA_MAPPED!GC4</f>
        <v>HTGR</v>
      </c>
      <c r="GD4" s="21" t="str">
        <f>MASTER_DATA_MAPPED!GD4</f>
        <v>HTGR</v>
      </c>
      <c r="GE4" s="21" t="str">
        <f>MASTER_DATA_MAPPED!GE4</f>
        <v>HTGR</v>
      </c>
      <c r="GF4" s="21" t="str">
        <f>MASTER_DATA_MAPPED!GF4</f>
        <v>HTGR</v>
      </c>
      <c r="GG4" s="21" t="str">
        <f>MASTER_DATA_MAPPED!GG4</f>
        <v>HTGR</v>
      </c>
      <c r="GH4" s="21" t="str">
        <f>MASTER_DATA_MAPPED!GH4</f>
        <v>HTGR</v>
      </c>
      <c r="GI4" s="21" t="str">
        <f>MASTER_DATA_MAPPED!GI4</f>
        <v>HTGR</v>
      </c>
      <c r="GJ4" s="21" t="str">
        <f>MASTER_DATA_MAPPED!GJ4</f>
        <v>HTGR</v>
      </c>
      <c r="GK4" s="21" t="str">
        <f>MASTER_DATA_MAPPED!GK4</f>
        <v>HTGR</v>
      </c>
      <c r="GL4" s="21" t="str">
        <f>MASTER_DATA_MAPPED!GL4</f>
        <v>HTGR</v>
      </c>
      <c r="GM4" s="21" t="str">
        <f>MASTER_DATA_MAPPED!GM4</f>
        <v>HTGR</v>
      </c>
      <c r="GN4" s="21" t="str">
        <f>MASTER_DATA_MAPPED!GN4</f>
        <v>HTGR</v>
      </c>
      <c r="GO4" s="21" t="str">
        <f>MASTER_DATA_MAPPED!GO4</f>
        <v>HTGR</v>
      </c>
      <c r="GP4" s="21" t="str">
        <f>MASTER_DATA_MAPPED!GP4</f>
        <v>HTGR</v>
      </c>
      <c r="GQ4" s="21" t="str">
        <f>MASTER_DATA_MAPPED!GQ4</f>
        <v>HTGR</v>
      </c>
      <c r="GR4" s="21" t="str">
        <f>MASTER_DATA_MAPPED!GR4</f>
        <v>HTGR</v>
      </c>
      <c r="GS4" s="21" t="str">
        <f>MASTER_DATA_MAPPED!GS4</f>
        <v>HTGR</v>
      </c>
      <c r="GT4" s="21" t="str">
        <f>MASTER_DATA_MAPPED!GT4</f>
        <v>HTGR</v>
      </c>
      <c r="GU4" s="21" t="str">
        <f>MASTER_DATA_MAPPED!GU4</f>
        <v>HTGR</v>
      </c>
      <c r="GV4" s="21" t="str">
        <f>MASTER_DATA_MAPPED!GV4</f>
        <v>HTGR</v>
      </c>
    </row>
    <row r="5" spans="4:204" ht="18.75" x14ac:dyDescent="0.3">
      <c r="H5" s="28" t="s">
        <v>4</v>
      </c>
      <c r="I5" s="21" t="str">
        <f>MASTER_DATA_MAPPED!I5</f>
        <v>VHTGR</v>
      </c>
      <c r="J5" s="21" t="str">
        <f>MASTER_DATA_MAPPED!J5</f>
        <v>VHTGR</v>
      </c>
      <c r="K5" s="21" t="str">
        <f>MASTER_DATA_MAPPED!K5</f>
        <v>VHTGR</v>
      </c>
      <c r="L5" s="21" t="str">
        <f>MASTER_DATA_MAPPED!L5</f>
        <v>VHTGR</v>
      </c>
      <c r="M5" s="21" t="str">
        <f>MASTER_DATA_MAPPED!M5</f>
        <v>VHTGR</v>
      </c>
      <c r="N5" s="21" t="str">
        <f>MASTER_DATA_MAPPED!N5</f>
        <v>VHTGR</v>
      </c>
      <c r="O5" s="21" t="str">
        <f>MASTER_DATA_MAPPED!O5</f>
        <v>VHTGR</v>
      </c>
      <c r="P5" s="21" t="str">
        <f>MASTER_DATA_MAPPED!P5</f>
        <v>VHTGR</v>
      </c>
      <c r="Q5" s="21" t="str">
        <f>MASTER_DATA_MAPPED!Q5</f>
        <v>VHTGR</v>
      </c>
      <c r="R5" s="21" t="str">
        <f>MASTER_DATA_MAPPED!R5</f>
        <v>VHTGR</v>
      </c>
      <c r="S5" s="21" t="str">
        <f>MASTER_DATA_MAPPED!S5</f>
        <v>VHTGR</v>
      </c>
      <c r="T5" s="21" t="str">
        <f>MASTER_DATA_MAPPED!T5</f>
        <v>VHTGR</v>
      </c>
      <c r="U5" s="21" t="str">
        <f>MASTER_DATA_MAPPED!U5</f>
        <v>VHTGR</v>
      </c>
      <c r="V5" s="21" t="str">
        <f>MASTER_DATA_MAPPED!V5</f>
        <v>VHTGR</v>
      </c>
      <c r="W5" s="21" t="str">
        <f>MASTER_DATA_MAPPED!W5</f>
        <v>VHTGR</v>
      </c>
      <c r="X5" s="21" t="str">
        <f>MASTER_DATA_MAPPED!X5</f>
        <v>VHTGR</v>
      </c>
      <c r="Y5" s="21" t="str">
        <f>MASTER_DATA_MAPPED!Y5</f>
        <v>VHTGR</v>
      </c>
      <c r="Z5" s="21" t="str">
        <f>MASTER_DATA_MAPPED!Z5</f>
        <v>VHTGR</v>
      </c>
      <c r="AA5" s="21" t="str">
        <f>MASTER_DATA_MAPPED!AA5</f>
        <v>VHTGR</v>
      </c>
      <c r="AB5" s="21" t="str">
        <f>MASTER_DATA_MAPPED!AB5</f>
        <v>VHTGR</v>
      </c>
      <c r="AC5" s="21" t="str">
        <f>MASTER_DATA_MAPPED!AC5</f>
        <v>VHTGR</v>
      </c>
      <c r="AD5" s="21" t="str">
        <f>MASTER_DATA_MAPPED!AD5</f>
        <v>VHTGR</v>
      </c>
      <c r="AE5" s="21" t="str">
        <f>MASTER_DATA_MAPPED!AE5</f>
        <v>VHTGR</v>
      </c>
      <c r="AF5" s="21" t="str">
        <f>MASTER_DATA_MAPPED!AF5</f>
        <v>VHTGR</v>
      </c>
      <c r="AG5" s="21" t="str">
        <f>MASTER_DATA_MAPPED!AG5</f>
        <v>VHTGR</v>
      </c>
      <c r="AH5" s="21" t="str">
        <f>MASTER_DATA_MAPPED!AH5</f>
        <v>VHTGR</v>
      </c>
      <c r="AI5" s="21" t="str">
        <f>MASTER_DATA_MAPPED!AI5</f>
        <v>VHTGR</v>
      </c>
      <c r="AJ5" s="21" t="str">
        <f>MASTER_DATA_MAPPED!AJ5</f>
        <v>VHTGR</v>
      </c>
      <c r="AK5" s="21" t="str">
        <f>MASTER_DATA_MAPPED!AK5</f>
        <v>VHTGR</v>
      </c>
      <c r="AL5" s="21" t="str">
        <f>MASTER_DATA_MAPPED!AL5</f>
        <v>VHTGR</v>
      </c>
      <c r="AM5" s="21" t="str">
        <f>MASTER_DATA_MAPPED!AM5</f>
        <v>VHTGR</v>
      </c>
      <c r="AN5" s="21" t="str">
        <f>MASTER_DATA_MAPPED!AN5</f>
        <v>VHTGR</v>
      </c>
      <c r="AO5" s="21" t="str">
        <f>MASTER_DATA_MAPPED!AO5</f>
        <v>AP1000</v>
      </c>
      <c r="AP5" s="21" t="str">
        <f>MASTER_DATA_MAPPED!AP5</f>
        <v>AP1000</v>
      </c>
      <c r="AQ5" s="21" t="str">
        <f>MASTER_DATA_MAPPED!AQ5</f>
        <v>AP1000</v>
      </c>
      <c r="AR5" s="21" t="str">
        <f>MASTER_DATA_MAPPED!AR5</f>
        <v>AP1000</v>
      </c>
      <c r="AS5" s="21" t="str">
        <f>MASTER_DATA_MAPPED!AS5</f>
        <v>AP1000</v>
      </c>
      <c r="AT5" s="21" t="str">
        <f>MASTER_DATA_MAPPED!AT5</f>
        <v>AP1000</v>
      </c>
      <c r="AU5" s="21" t="str">
        <f>MASTER_DATA_MAPPED!AU5</f>
        <v>AP1000</v>
      </c>
      <c r="AV5" s="21" t="str">
        <f>MASTER_DATA_MAPPED!AV5</f>
        <v>AP1000</v>
      </c>
      <c r="AW5" s="21" t="str">
        <f>MASTER_DATA_MAPPED!AW5</f>
        <v>Traditional HTGR</v>
      </c>
      <c r="AX5" s="21" t="str">
        <f>MASTER_DATA_MAPPED!AX5</f>
        <v>Traditional HTGR</v>
      </c>
      <c r="AY5" s="21" t="str">
        <f>MASTER_DATA_MAPPED!AY5</f>
        <v>Traditional HTGR</v>
      </c>
      <c r="AZ5" s="21" t="str">
        <f>MASTER_DATA_MAPPED!AZ5</f>
        <v>Traditional HTGR</v>
      </c>
      <c r="BA5" s="21" t="str">
        <f>MASTER_DATA_MAPPED!BA5</f>
        <v>Traditional HTGR</v>
      </c>
      <c r="BB5" s="21" t="str">
        <f>MASTER_DATA_MAPPED!BB5</f>
        <v>Traditional HTGR</v>
      </c>
      <c r="BC5" s="21" t="str">
        <f>MASTER_DATA_MAPPED!BC5</f>
        <v>Traditional HTGR</v>
      </c>
      <c r="BD5" s="21" t="str">
        <f>MASTER_DATA_MAPPED!BD5</f>
        <v>Traditional HTGR</v>
      </c>
      <c r="BE5" s="21" t="str">
        <f>MASTER_DATA_MAPPED!BE5</f>
        <v>MIG HTR</v>
      </c>
      <c r="BF5" s="21" t="str">
        <f>MASTER_DATA_MAPPED!BF5</f>
        <v>MIG HTR</v>
      </c>
      <c r="BG5" s="21" t="str">
        <f>MASTER_DATA_MAPPED!BG5</f>
        <v>MIG HTR</v>
      </c>
      <c r="BH5" s="21" t="str">
        <f>MASTER_DATA_MAPPED!BH5</f>
        <v>MIG HTR</v>
      </c>
      <c r="BI5" s="21" t="str">
        <f>MASTER_DATA_MAPPED!BI5</f>
        <v>MIG HTR</v>
      </c>
      <c r="BJ5" s="21" t="str">
        <f>MASTER_DATA_MAPPED!BJ5</f>
        <v>MIG HTR</v>
      </c>
      <c r="BK5" s="21" t="str">
        <f>MASTER_DATA_MAPPED!BK5</f>
        <v>MIG HTR</v>
      </c>
      <c r="BL5" s="21" t="str">
        <f>MASTER_DATA_MAPPED!BL5</f>
        <v>MIG HTR</v>
      </c>
      <c r="BM5" s="21" t="str">
        <f>MASTER_DATA_MAPPED!BM5</f>
        <v>PWR12-ME</v>
      </c>
      <c r="BN5" s="21" t="str">
        <f>MASTER_DATA_MAPPED!BN5</f>
        <v>PWR12-ME</v>
      </c>
      <c r="BO5" s="21" t="str">
        <f>MASTER_DATA_MAPPED!BO5</f>
        <v>PWR12-ME</v>
      </c>
      <c r="BP5" s="21" t="str">
        <f>MASTER_DATA_MAPPED!BP5</f>
        <v>PWR12-ME</v>
      </c>
      <c r="BQ5" s="21" t="str">
        <f>MASTER_DATA_MAPPED!BQ5</f>
        <v>PWR12-BE</v>
      </c>
      <c r="BR5" s="21" t="str">
        <f>MASTER_DATA_MAPPED!BR5</f>
        <v>PWR12-BE</v>
      </c>
      <c r="BS5" s="21" t="str">
        <f>MASTER_DATA_MAPPED!BS5</f>
        <v>PWR12-BE</v>
      </c>
      <c r="BT5" s="21" t="str">
        <f>MASTER_DATA_MAPPED!BT5</f>
        <v>PWR12-BE</v>
      </c>
      <c r="BU5" s="21" t="str">
        <f>MASTER_DATA_MAPPED!BU5</f>
        <v>Improved PWR 06-BE</v>
      </c>
      <c r="BV5" s="21" t="str">
        <f>MASTER_DATA_MAPPED!BV5</f>
        <v>Improved PWR 06-BE</v>
      </c>
      <c r="BW5" s="21" t="str">
        <f>MASTER_DATA_MAPPED!BW5</f>
        <v>Improved PWR 06-BE</v>
      </c>
      <c r="BX5" s="21" t="str">
        <f>MASTER_DATA_MAPPED!BX5</f>
        <v>Improved PWR 06-BE</v>
      </c>
      <c r="BY5" s="21" t="str">
        <f>MASTER_DATA_MAPPED!BY5</f>
        <v>Improved PWR 12-BE</v>
      </c>
      <c r="BZ5" s="21" t="str">
        <f>MASTER_DATA_MAPPED!BZ5</f>
        <v>Improved PWR 12-BE</v>
      </c>
      <c r="CA5" s="21" t="str">
        <f>MASTER_DATA_MAPPED!CA5</f>
        <v>Improved PWR 12-BE</v>
      </c>
      <c r="CB5" s="21" t="str">
        <f>MASTER_DATA_MAPPED!CB5</f>
        <v>Improved PWR 12-BE</v>
      </c>
      <c r="CC5" s="21" t="str">
        <f>MASTER_DATA_MAPPED!CC5</f>
        <v>Advanced PWR 6-BE</v>
      </c>
      <c r="CD5" s="21" t="str">
        <f>MASTER_DATA_MAPPED!CD5</f>
        <v>Advanced PWR 6-BE</v>
      </c>
      <c r="CE5" s="21" t="str">
        <f>MASTER_DATA_MAPPED!CE5</f>
        <v>Advanced PWR 6-BE</v>
      </c>
      <c r="CF5" s="21" t="str">
        <f>MASTER_DATA_MAPPED!CF5</f>
        <v>Advanced PWR 6-BE</v>
      </c>
      <c r="CG5" s="21" t="str">
        <f>MASTER_DATA_MAPPED!CG5</f>
        <v>NPR/MHTGR - Commercial</v>
      </c>
      <c r="CH5" s="21" t="str">
        <f>MASTER_DATA_MAPPED!CH5</f>
        <v>NPR/MHTGR - Commercial</v>
      </c>
      <c r="CI5" s="21" t="str">
        <f>MASTER_DATA_MAPPED!CI5</f>
        <v>NPR/MHTGR - Commercial</v>
      </c>
      <c r="CJ5" s="21" t="str">
        <f>MASTER_DATA_MAPPED!CJ5</f>
        <v>GA/MHTGR - Commercial</v>
      </c>
      <c r="CK5" s="21" t="str">
        <f>MASTER_DATA_MAPPED!CK5</f>
        <v>NPR/MHTGR - Commercial</v>
      </c>
      <c r="CL5" s="21" t="str">
        <f>MASTER_DATA_MAPPED!CL5</f>
        <v>NPR/MHTGR - Commercial</v>
      </c>
      <c r="CM5" s="21" t="str">
        <f>MASTER_DATA_MAPPED!CM5</f>
        <v>NPR/MHTGR - Commercial</v>
      </c>
      <c r="CN5" s="21" t="str">
        <f>MASTER_DATA_MAPPED!CN5</f>
        <v>SAFR</v>
      </c>
      <c r="CO5" s="21" t="str">
        <f>MASTER_DATA_MAPPED!CO5</f>
        <v>PRISM</v>
      </c>
      <c r="CP5" s="21" t="str">
        <f>MASTER_DATA_MAPPED!CP5</f>
        <v>PRISM</v>
      </c>
      <c r="CQ5" s="21" t="str">
        <f>MASTER_DATA_MAPPED!CQ5</f>
        <v>PRISM</v>
      </c>
      <c r="CR5" s="21" t="str">
        <f>MASTER_DATA_MAPPED!CR5</f>
        <v>PRISM</v>
      </c>
      <c r="CS5" s="21" t="str">
        <f>MASTER_DATA_MAPPED!CS5</f>
        <v>SMBWR</v>
      </c>
      <c r="CT5" s="21" t="str">
        <f>MASTER_DATA_MAPPED!CT5</f>
        <v>SMBWR</v>
      </c>
      <c r="CU5" s="21" t="str">
        <f>MASTER_DATA_MAPPED!CU5</f>
        <v>SMBWR</v>
      </c>
      <c r="CV5" s="21" t="str">
        <f>MASTER_DATA_MAPPED!CV5</f>
        <v>SMBWR</v>
      </c>
      <c r="CW5" s="21" t="str">
        <f>MASTER_DATA_MAPPED!CW5</f>
        <v>MMNC</v>
      </c>
      <c r="CX5" s="21" t="str">
        <f>MASTER_DATA_MAPPED!CX5</f>
        <v>MMNC</v>
      </c>
      <c r="CY5" s="21" t="str">
        <f>MASTER_DATA_MAPPED!CY5</f>
        <v>MMNC</v>
      </c>
      <c r="CZ5" s="21" t="str">
        <f>MASTER_DATA_MAPPED!CZ5</f>
        <v>MMNC</v>
      </c>
      <c r="DA5" s="21" t="str">
        <f>MASTER_DATA_MAPPED!DA5</f>
        <v>AP1000</v>
      </c>
      <c r="DB5" s="21" t="str">
        <f>MASTER_DATA_MAPPED!DB5</f>
        <v>AP1000</v>
      </c>
      <c r="DC5" s="21" t="str">
        <f>MASTER_DATA_MAPPED!DC5</f>
        <v>AP1000</v>
      </c>
      <c r="DD5" s="21" t="str">
        <f>MASTER_DATA_MAPPED!DD5</f>
        <v>AP1000</v>
      </c>
      <c r="DE5" s="21" t="str">
        <f>MASTER_DATA_MAPPED!DE5</f>
        <v>SFR SAINC</v>
      </c>
      <c r="DF5" s="21" t="str">
        <f>MASTER_DATA_MAPPED!DF5</f>
        <v>SFR SAINC</v>
      </c>
      <c r="DG5" s="21" t="str">
        <f>MASTER_DATA_MAPPED!DG5</f>
        <v>SFR SAINC</v>
      </c>
      <c r="DH5" s="21" t="str">
        <f>MASTER_DATA_MAPPED!DH5</f>
        <v>SFR SAINC</v>
      </c>
      <c r="DI5" s="21" t="str">
        <f>MASTER_DATA_MAPPED!DI5</f>
        <v>SFR SAINC</v>
      </c>
      <c r="DJ5" s="21" t="str">
        <f>MASTER_DATA_MAPPED!DJ5</f>
        <v>SFR SAINC</v>
      </c>
      <c r="DK5" s="21" t="str">
        <f>MASTER_DATA_MAPPED!DK5</f>
        <v>SFR SAINC</v>
      </c>
      <c r="DL5" s="21" t="str">
        <f>MASTER_DATA_MAPPED!DL5</f>
        <v>SFR SAINC</v>
      </c>
      <c r="DM5" s="21" t="str">
        <f>MASTER_DATA_MAPPED!DM5</f>
        <v>SFR SAINC</v>
      </c>
      <c r="DN5" s="21" t="str">
        <f>MASTER_DATA_MAPPED!DN5</f>
        <v>SFR SAINC</v>
      </c>
      <c r="DO5" s="21" t="str">
        <f>MASTER_DATA_MAPPED!DO5</f>
        <v>SFR SAINC</v>
      </c>
      <c r="DP5" s="21" t="str">
        <f>MASTER_DATA_MAPPED!DP5</f>
        <v>SFR SAINC</v>
      </c>
      <c r="DQ5" s="21" t="str">
        <f>MASTER_DATA_MAPPED!DQ5</f>
        <v>SFR SAINC</v>
      </c>
      <c r="DR5" s="21" t="str">
        <f>MASTER_DATA_MAPPED!DR5</f>
        <v>SFR SAINC</v>
      </c>
      <c r="DS5" s="21" t="str">
        <f>MASTER_DATA_MAPPED!DS5</f>
        <v>SFR SAINC</v>
      </c>
      <c r="DT5" s="21" t="str">
        <f>MASTER_DATA_MAPPED!DT5</f>
        <v>SFR SAINC</v>
      </c>
      <c r="DU5" s="21" t="str">
        <f>MASTER_DATA_MAPPED!DU5</f>
        <v>SFR SAINC</v>
      </c>
      <c r="DV5" s="21" t="str">
        <f>MASTER_DATA_MAPPED!DV5</f>
        <v>SFR SAINC</v>
      </c>
      <c r="DW5" s="21" t="str">
        <f>MASTER_DATA_MAPPED!DW5</f>
        <v>SFR SAINC</v>
      </c>
      <c r="DX5" s="21" t="str">
        <f>MASTER_DATA_MAPPED!DX5</f>
        <v>SFR SAINC</v>
      </c>
      <c r="DY5" s="21" t="str">
        <f>MASTER_DATA_MAPPED!DY5</f>
        <v>SFR SAINC</v>
      </c>
      <c r="DZ5" s="21" t="str">
        <f>MASTER_DATA_MAPPED!DZ5</f>
        <v>SFR SAINC</v>
      </c>
      <c r="EA5" s="21" t="str">
        <f>MASTER_DATA_MAPPED!EA5</f>
        <v>SFR SAINC</v>
      </c>
      <c r="EB5" s="21" t="str">
        <f>MASTER_DATA_MAPPED!EB5</f>
        <v>SFR SAINC</v>
      </c>
      <c r="EC5" s="21" t="str">
        <f>MASTER_DATA_MAPPED!EC5</f>
        <v>Versatile Test Reactor</v>
      </c>
      <c r="ED5" s="21" t="str">
        <f>MASTER_DATA_MAPPED!ED5</f>
        <v>Versatile Test Reactor</v>
      </c>
      <c r="EE5" s="21" t="str">
        <f>MASTER_DATA_MAPPED!EE5</f>
        <v>Versatile Test Reactor</v>
      </c>
      <c r="EF5" s="21" t="str">
        <f>MASTER_DATA_MAPPED!EF5</f>
        <v>Versatile Test Reactor</v>
      </c>
      <c r="EG5" s="21" t="str">
        <f>MASTER_DATA_MAPPED!EG5</f>
        <v>NuScale SMR</v>
      </c>
      <c r="EH5" s="21" t="str">
        <f>MASTER_DATA_MAPPED!EH5</f>
        <v>NuScale SMR</v>
      </c>
      <c r="EI5" s="21" t="str">
        <f>MASTER_DATA_MAPPED!EI5</f>
        <v>NuScale SMR</v>
      </c>
      <c r="EJ5" s="21" t="str">
        <f>MASTER_DATA_MAPPED!EJ5</f>
        <v>NuScale SMR</v>
      </c>
      <c r="EK5" s="21" t="str">
        <f>MASTER_DATA_MAPPED!EK5</f>
        <v>ABR1000</v>
      </c>
      <c r="EL5" s="21" t="str">
        <f>MASTER_DATA_MAPPED!EL5</f>
        <v>ABR1000</v>
      </c>
      <c r="EM5" s="21" t="str">
        <f>MASTER_DATA_MAPPED!EM5</f>
        <v>ABR1000</v>
      </c>
      <c r="EN5" s="21" t="str">
        <f>MASTER_DATA_MAPPED!EN5</f>
        <v>ABR1000</v>
      </c>
      <c r="EO5" s="21" t="str">
        <f>MASTER_DATA_MAPPED!EO5</f>
        <v>AHTR - 9% initial enrichment</v>
      </c>
      <c r="EP5" s="21" t="str">
        <f>MASTER_DATA_MAPPED!EP5</f>
        <v>AHTR - 9% initial enrichment</v>
      </c>
      <c r="EQ5" s="21" t="str">
        <f>MASTER_DATA_MAPPED!EQ5</f>
        <v>AHTR - 9% initial enrichment</v>
      </c>
      <c r="ER5" s="21" t="str">
        <f>MASTER_DATA_MAPPED!ER5</f>
        <v>AHTR - 9% initial enrichment</v>
      </c>
      <c r="ES5" s="21" t="str">
        <f>MASTER_DATA_MAPPED!ES5</f>
        <v>AHTR - 19.7% initial enrichment</v>
      </c>
      <c r="ET5" s="21" t="str">
        <f>MASTER_DATA_MAPPED!ET5</f>
        <v>AHTR - 19.7% initial enrichment</v>
      </c>
      <c r="EU5" s="21" t="str">
        <f>MASTER_DATA_MAPPED!EU5</f>
        <v>AHTR - 19.7% initial enrichment</v>
      </c>
      <c r="EV5" s="21" t="str">
        <f>MASTER_DATA_MAPPED!EV5</f>
        <v>AHTR - 19.7% initial enrichment</v>
      </c>
      <c r="EW5" s="21" t="str">
        <f>MASTER_DATA_MAPPED!EW5</f>
        <v>MHTGR LEAD NOAK PLANT</v>
      </c>
      <c r="EX5" s="21" t="str">
        <f>MASTER_DATA_MAPPED!EX5</f>
        <v>MHTGR LEAD NOAK PLANT</v>
      </c>
      <c r="EY5" s="21" t="str">
        <f>MASTER_DATA_MAPPED!EY5</f>
        <v>MHTGR LEAD NOAK PLANT</v>
      </c>
      <c r="EZ5" s="21" t="str">
        <f>MASTER_DATA_MAPPED!EZ5</f>
        <v>MHTGR LEAD NOAK PLANT</v>
      </c>
      <c r="FA5" s="21" t="str">
        <f>MASTER_DATA_MAPPED!FA5</f>
        <v>MHTGR REPLICA PLANT</v>
      </c>
      <c r="FB5" s="21" t="str">
        <f>MASTER_DATA_MAPPED!FB5</f>
        <v>MHTGR REPLICA PLANT</v>
      </c>
      <c r="FC5" s="21" t="str">
        <f>MASTER_DATA_MAPPED!FC5</f>
        <v>MHTGR REPLICA PLANT</v>
      </c>
      <c r="FD5" s="21" t="str">
        <f>MASTER_DATA_MAPPED!FD5</f>
        <v>MHTGR REPLICA PLANT</v>
      </c>
      <c r="FE5" s="21" t="str">
        <f>MASTER_DATA_MAPPED!FE5</f>
        <v>MHTGR NOAK PLANT</v>
      </c>
      <c r="FF5" s="21" t="str">
        <f>MASTER_DATA_MAPPED!FF5</f>
        <v>MHTGR NOAK PLANT</v>
      </c>
      <c r="FG5" s="21" t="str">
        <f>MASTER_DATA_MAPPED!FG5</f>
        <v>MHTGR NOAK PLANT</v>
      </c>
      <c r="FH5" s="21" t="str">
        <f>MASTER_DATA_MAPPED!FH5</f>
        <v>MHTGR NOAK PLANT</v>
      </c>
      <c r="FI5" s="21" t="str">
        <f>MASTER_DATA_MAPPED!FI5</f>
        <v>MHTGR LARGE NOAK PLANT</v>
      </c>
      <c r="FJ5" s="21" t="str">
        <f>MASTER_DATA_MAPPED!FJ5</f>
        <v>MHTGR LARGE NOAK PLANT</v>
      </c>
      <c r="FK5" s="21" t="str">
        <f>MASTER_DATA_MAPPED!FK5</f>
        <v>MHTGR LARGE NOAK PLANT</v>
      </c>
      <c r="FL5" s="21" t="str">
        <f>MASTER_DATA_MAPPED!FL5</f>
        <v>MHTGR LARGE NOAK PLANT</v>
      </c>
      <c r="FM5" s="21" t="str">
        <f>MASTER_DATA_MAPPED!FM5</f>
        <v>MHTGR - SC - Prototype</v>
      </c>
      <c r="FN5" s="21" t="str">
        <f>MASTER_DATA_MAPPED!FN5</f>
        <v>MHTGR - SC - Prototype</v>
      </c>
      <c r="FO5" s="21" t="str">
        <f>MASTER_DATA_MAPPED!FO5</f>
        <v>MHTGR - SC - Prototype</v>
      </c>
      <c r="FP5" s="21" t="str">
        <f>MASTER_DATA_MAPPED!FP5</f>
        <v>MHTGR - SC - Prototype</v>
      </c>
      <c r="FQ5" s="21" t="str">
        <f>MASTER_DATA_MAPPED!FQ5</f>
        <v>MHTGR - SC - Replica</v>
      </c>
      <c r="FR5" s="21" t="str">
        <f>MASTER_DATA_MAPPED!FR5</f>
        <v>MHTGR - SC - Replica</v>
      </c>
      <c r="FS5" s="21" t="str">
        <f>MASTER_DATA_MAPPED!FS5</f>
        <v>MHTGR - SC - Replica</v>
      </c>
      <c r="FT5" s="21" t="str">
        <f>MASTER_DATA_MAPPED!FT5</f>
        <v>MHTGR - SC - Replica</v>
      </c>
      <c r="FU5" s="21" t="str">
        <f>MASTER_DATA_MAPPED!FU5</f>
        <v>MHTGR - SC - Target</v>
      </c>
      <c r="FV5" s="21" t="str">
        <f>MASTER_DATA_MAPPED!FV5</f>
        <v>MHTGR - SC - Target</v>
      </c>
      <c r="FW5" s="21" t="str">
        <f>MASTER_DATA_MAPPED!FW5</f>
        <v>MHTGR - SC - Target</v>
      </c>
      <c r="FX5" s="21" t="str">
        <f>MASTER_DATA_MAPPED!FX5</f>
        <v>MHTGR - SC - Target</v>
      </c>
      <c r="FY5" s="21" t="str">
        <f>MASTER_DATA_MAPPED!FY5</f>
        <v>MHTGR - GT/IC - Prototype</v>
      </c>
      <c r="FZ5" s="21" t="str">
        <f>MASTER_DATA_MAPPED!FZ5</f>
        <v>MHTGR - GT/IC - Prototype</v>
      </c>
      <c r="GA5" s="21" t="str">
        <f>MASTER_DATA_MAPPED!GA5</f>
        <v>MHTGR - GT/IC - Prototype</v>
      </c>
      <c r="GB5" s="21" t="str">
        <f>MASTER_DATA_MAPPED!GB5</f>
        <v>MHTGR - GT/IC - Prototype</v>
      </c>
      <c r="GC5" s="21" t="str">
        <f>MASTER_DATA_MAPPED!GC5</f>
        <v>MHTGR - GT/IC - Replica</v>
      </c>
      <c r="GD5" s="21" t="str">
        <f>MASTER_DATA_MAPPED!GD5</f>
        <v>MHTGR - GT/IC - Replica</v>
      </c>
      <c r="GE5" s="21" t="str">
        <f>MASTER_DATA_MAPPED!GE5</f>
        <v>MHTGR - GT/IC - Replica</v>
      </c>
      <c r="GF5" s="21" t="str">
        <f>MASTER_DATA_MAPPED!GF5</f>
        <v>MHTGR - GT/IC - Replica</v>
      </c>
      <c r="GG5" s="21" t="str">
        <f>MASTER_DATA_MAPPED!GG5</f>
        <v>MHTGR - GT/IC - Target</v>
      </c>
      <c r="GH5" s="21" t="str">
        <f>MASTER_DATA_MAPPED!GH5</f>
        <v>MHTGR - GT/IC - Target</v>
      </c>
      <c r="GI5" s="21" t="str">
        <f>MASTER_DATA_MAPPED!GI5</f>
        <v>MHTGR - GT/IC - Target</v>
      </c>
      <c r="GJ5" s="21" t="str">
        <f>MASTER_DATA_MAPPED!GJ5</f>
        <v>MHTGR - GT/IC - Target</v>
      </c>
      <c r="GK5" s="21" t="str">
        <f>MASTER_DATA_MAPPED!GK5</f>
        <v>MHTGR - -GT/DC - Prototype</v>
      </c>
      <c r="GL5" s="21" t="str">
        <f>MASTER_DATA_MAPPED!GL5</f>
        <v>MHTGR - -GT/DC - Prototype</v>
      </c>
      <c r="GM5" s="21" t="str">
        <f>MASTER_DATA_MAPPED!GM5</f>
        <v>MHTGR - -GT/DC - Prototype</v>
      </c>
      <c r="GN5" s="21" t="str">
        <f>MASTER_DATA_MAPPED!GN5</f>
        <v>MHTGR - -GT/DC - Prototype</v>
      </c>
      <c r="GO5" s="21" t="str">
        <f>MASTER_DATA_MAPPED!GO5</f>
        <v>MHTGR - -GT/DC - Replica</v>
      </c>
      <c r="GP5" s="21" t="str">
        <f>MASTER_DATA_MAPPED!GP5</f>
        <v>MHTGR - -GT/DC - Replica</v>
      </c>
      <c r="GQ5" s="21" t="str">
        <f>MASTER_DATA_MAPPED!GQ5</f>
        <v>MHTGR - -GT/DC - Replica</v>
      </c>
      <c r="GR5" s="21" t="str">
        <f>MASTER_DATA_MAPPED!GR5</f>
        <v>MHTGR - -GT/DC - Replica</v>
      </c>
      <c r="GS5" s="21" t="str">
        <f>MASTER_DATA_MAPPED!GS5</f>
        <v>MHTGR - -GT/DC - Target</v>
      </c>
      <c r="GT5" s="21" t="str">
        <f>MASTER_DATA_MAPPED!GT5</f>
        <v>MHTGR - -GT/DC - Target</v>
      </c>
      <c r="GU5" s="21" t="str">
        <f>MASTER_DATA_MAPPED!GU5</f>
        <v>MHTGR - -GT/DC - Target</v>
      </c>
      <c r="GV5" s="21" t="str">
        <f>MASTER_DATA_MAPPED!GV5</f>
        <v>MHTGR - -GT/DC - Target</v>
      </c>
    </row>
    <row r="6" spans="4:204" ht="18.75" x14ac:dyDescent="0.3">
      <c r="H6" s="103" t="s">
        <v>5</v>
      </c>
      <c r="I6" s="21" t="str">
        <f>MASTER_DATA_MAPPED!I6</f>
        <v>SMR Gen IV</v>
      </c>
      <c r="J6" s="21" t="str">
        <f>MASTER_DATA_MAPPED!J6</f>
        <v>SMR Gen IV</v>
      </c>
      <c r="K6" s="21" t="str">
        <f>MASTER_DATA_MAPPED!K6</f>
        <v>SMR Gen IV</v>
      </c>
      <c r="L6" s="21" t="str">
        <f>MASTER_DATA_MAPPED!L6</f>
        <v>SMR Gen IV</v>
      </c>
      <c r="M6" s="21" t="str">
        <f>MASTER_DATA_MAPPED!M6</f>
        <v>SMR Gen IV</v>
      </c>
      <c r="N6" s="21" t="str">
        <f>MASTER_DATA_MAPPED!N6</f>
        <v>SMR Gen IV</v>
      </c>
      <c r="O6" s="21" t="str">
        <f>MASTER_DATA_MAPPED!O6</f>
        <v>SMR Gen IV</v>
      </c>
      <c r="P6" s="21" t="str">
        <f>MASTER_DATA_MAPPED!P6</f>
        <v>SMR Gen IV</v>
      </c>
      <c r="Q6" s="21" t="str">
        <f>MASTER_DATA_MAPPED!Q6</f>
        <v>SMR Gen IV</v>
      </c>
      <c r="R6" s="21" t="str">
        <f>MASTER_DATA_MAPPED!R6</f>
        <v>SMR Gen IV</v>
      </c>
      <c r="S6" s="21" t="str">
        <f>MASTER_DATA_MAPPED!S6</f>
        <v>SMR Gen IV</v>
      </c>
      <c r="T6" s="21" t="str">
        <f>MASTER_DATA_MAPPED!T6</f>
        <v>SMR Gen IV</v>
      </c>
      <c r="U6" s="21" t="str">
        <f>MASTER_DATA_MAPPED!U6</f>
        <v>SMR Gen IV</v>
      </c>
      <c r="V6" s="21" t="str">
        <f>MASTER_DATA_MAPPED!V6</f>
        <v>SMR Gen IV</v>
      </c>
      <c r="W6" s="21" t="str">
        <f>MASTER_DATA_MAPPED!W6</f>
        <v>SMR Gen IV</v>
      </c>
      <c r="X6" s="21" t="str">
        <f>MASTER_DATA_MAPPED!X6</f>
        <v>SMR Gen IV</v>
      </c>
      <c r="Y6" s="21" t="str">
        <f>MASTER_DATA_MAPPED!Y6</f>
        <v>SMR Gen IV</v>
      </c>
      <c r="Z6" s="21" t="str">
        <f>MASTER_DATA_MAPPED!Z6</f>
        <v>SMR Gen IV</v>
      </c>
      <c r="AA6" s="21" t="str">
        <f>MASTER_DATA_MAPPED!AA6</f>
        <v>SMR Gen IV</v>
      </c>
      <c r="AB6" s="21" t="str">
        <f>MASTER_DATA_MAPPED!AB6</f>
        <v>SMR Gen IV</v>
      </c>
      <c r="AC6" s="21" t="str">
        <f>MASTER_DATA_MAPPED!AC6</f>
        <v>SMR Gen IV</v>
      </c>
      <c r="AD6" s="21" t="str">
        <f>MASTER_DATA_MAPPED!AD6</f>
        <v>SMR Gen IV</v>
      </c>
      <c r="AE6" s="21" t="str">
        <f>MASTER_DATA_MAPPED!AE6</f>
        <v>SMR Gen IV</v>
      </c>
      <c r="AF6" s="21" t="str">
        <f>MASTER_DATA_MAPPED!AF6</f>
        <v>SMR Gen IV</v>
      </c>
      <c r="AG6" s="21" t="str">
        <f>MASTER_DATA_MAPPED!AG6</f>
        <v>SMR Gen IV</v>
      </c>
      <c r="AH6" s="21" t="str">
        <f>MASTER_DATA_MAPPED!AH6</f>
        <v>SMR Gen IV</v>
      </c>
      <c r="AI6" s="21" t="str">
        <f>MASTER_DATA_MAPPED!AI6</f>
        <v>SMR Gen IV</v>
      </c>
      <c r="AJ6" s="21" t="str">
        <f>MASTER_DATA_MAPPED!AJ6</f>
        <v>SMR Gen IV</v>
      </c>
      <c r="AK6" s="21" t="str">
        <f>MASTER_DATA_MAPPED!AK6</f>
        <v>SMR Gen IV</v>
      </c>
      <c r="AL6" s="21" t="str">
        <f>MASTER_DATA_MAPPED!AL6</f>
        <v>SMR Gen IV</v>
      </c>
      <c r="AM6" s="21" t="str">
        <f>MASTER_DATA_MAPPED!AM6</f>
        <v>SMR Gen IV</v>
      </c>
      <c r="AN6" s="21" t="str">
        <f>MASTER_DATA_MAPPED!AN6</f>
        <v>SMR Gen IV</v>
      </c>
      <c r="AO6" s="21" t="str">
        <f>MASTER_DATA_MAPPED!AO6</f>
        <v>Large Gen IV</v>
      </c>
      <c r="AP6" s="21" t="str">
        <f>MASTER_DATA_MAPPED!AP6</f>
        <v>Large Gen IV</v>
      </c>
      <c r="AQ6" s="21" t="str">
        <f>MASTER_DATA_MAPPED!AQ6</f>
        <v>Large Gen IV</v>
      </c>
      <c r="AR6" s="21" t="str">
        <f>MASTER_DATA_MAPPED!AR6</f>
        <v>Large Gen IV</v>
      </c>
      <c r="AS6" s="21" t="str">
        <f>MASTER_DATA_MAPPED!AS6</f>
        <v>Large Gen IV</v>
      </c>
      <c r="AT6" s="21" t="str">
        <f>MASTER_DATA_MAPPED!AT6</f>
        <v>Large Gen IV</v>
      </c>
      <c r="AU6" s="21" t="str">
        <f>MASTER_DATA_MAPPED!AU6</f>
        <v>Large Gen IV</v>
      </c>
      <c r="AV6" s="21" t="str">
        <f>MASTER_DATA_MAPPED!AV6</f>
        <v>Large Gen IV</v>
      </c>
      <c r="AW6" s="21" t="str">
        <f>MASTER_DATA_MAPPED!AW6</f>
        <v>Large Gen IV</v>
      </c>
      <c r="AX6" s="21" t="str">
        <f>MASTER_DATA_MAPPED!AX6</f>
        <v>Large Gen IV</v>
      </c>
      <c r="AY6" s="21" t="str">
        <f>MASTER_DATA_MAPPED!AY6</f>
        <v>Large Gen IV</v>
      </c>
      <c r="AZ6" s="21" t="str">
        <f>MASTER_DATA_MAPPED!AZ6</f>
        <v>Large Gen IV</v>
      </c>
      <c r="BA6" s="21" t="str">
        <f>MASTER_DATA_MAPPED!BA6</f>
        <v>Large Gen IV</v>
      </c>
      <c r="BB6" s="21" t="str">
        <f>MASTER_DATA_MAPPED!BB6</f>
        <v>Large Gen IV</v>
      </c>
      <c r="BC6" s="21" t="str">
        <f>MASTER_DATA_MAPPED!BC6</f>
        <v>Large Gen IV</v>
      </c>
      <c r="BD6" s="21" t="str">
        <f>MASTER_DATA_MAPPED!BD6</f>
        <v>Large Gen IV</v>
      </c>
      <c r="BE6" s="21" t="str">
        <f>MASTER_DATA_MAPPED!BE6</f>
        <v>Large Gen IV</v>
      </c>
      <c r="BF6" s="21" t="str">
        <f>MASTER_DATA_MAPPED!BF6</f>
        <v>Large Gen IV</v>
      </c>
      <c r="BG6" s="21" t="str">
        <f>MASTER_DATA_MAPPED!BG6</f>
        <v>Large Gen IV</v>
      </c>
      <c r="BH6" s="21" t="str">
        <f>MASTER_DATA_MAPPED!BH6</f>
        <v>Large Gen IV</v>
      </c>
      <c r="BI6" s="21" t="str">
        <f>MASTER_DATA_MAPPED!BI6</f>
        <v>Large Gen IV</v>
      </c>
      <c r="BJ6" s="21" t="str">
        <f>MASTER_DATA_MAPPED!BJ6</f>
        <v>Large Gen IV</v>
      </c>
      <c r="BK6" s="21" t="str">
        <f>MASTER_DATA_MAPPED!BK6</f>
        <v>Large Gen IV</v>
      </c>
      <c r="BL6" s="21" t="str">
        <f>MASTER_DATA_MAPPED!BL6</f>
        <v>Large Gen IV</v>
      </c>
      <c r="BM6" s="21" t="str">
        <f>MASTER_DATA_MAPPED!BM6</f>
        <v>Large LWR</v>
      </c>
      <c r="BN6" s="21" t="str">
        <f>MASTER_DATA_MAPPED!BN6</f>
        <v>Large LWR</v>
      </c>
      <c r="BO6" s="21" t="str">
        <f>MASTER_DATA_MAPPED!BO6</f>
        <v>Large LWR</v>
      </c>
      <c r="BP6" s="21" t="str">
        <f>MASTER_DATA_MAPPED!BP6</f>
        <v>Large LWR</v>
      </c>
      <c r="BQ6" s="21" t="str">
        <f>MASTER_DATA_MAPPED!BQ6</f>
        <v>Large LWR</v>
      </c>
      <c r="BR6" s="21" t="str">
        <f>MASTER_DATA_MAPPED!BR6</f>
        <v>Large LWR</v>
      </c>
      <c r="BS6" s="21" t="str">
        <f>MASTER_DATA_MAPPED!BS6</f>
        <v>Large LWR</v>
      </c>
      <c r="BT6" s="21" t="str">
        <f>MASTER_DATA_MAPPED!BT6</f>
        <v>Large LWR</v>
      </c>
      <c r="BU6" s="21" t="str">
        <f>MASTER_DATA_MAPPED!BU6</f>
        <v>Large LWR</v>
      </c>
      <c r="BV6" s="21" t="str">
        <f>MASTER_DATA_MAPPED!BV6</f>
        <v>Large LWR</v>
      </c>
      <c r="BW6" s="21" t="str">
        <f>MASTER_DATA_MAPPED!BW6</f>
        <v>Large LWR</v>
      </c>
      <c r="BX6" s="21" t="str">
        <f>MASTER_DATA_MAPPED!BX6</f>
        <v>Large LWR</v>
      </c>
      <c r="BY6" s="21" t="str">
        <f>MASTER_DATA_MAPPED!BY6</f>
        <v>Large LWR</v>
      </c>
      <c r="BZ6" s="21" t="str">
        <f>MASTER_DATA_MAPPED!BZ6</f>
        <v>Large LWR</v>
      </c>
      <c r="CA6" s="21" t="str">
        <f>MASTER_DATA_MAPPED!CA6</f>
        <v>Large LWR</v>
      </c>
      <c r="CB6" s="21" t="str">
        <f>MASTER_DATA_MAPPED!CB6</f>
        <v>Large LWR</v>
      </c>
      <c r="CC6" s="21" t="str">
        <f>MASTER_DATA_MAPPED!CC6</f>
        <v>Large LWR</v>
      </c>
      <c r="CD6" s="21" t="str">
        <f>MASTER_DATA_MAPPED!CD6</f>
        <v>Large LWR</v>
      </c>
      <c r="CE6" s="21" t="str">
        <f>MASTER_DATA_MAPPED!CE6</f>
        <v>Large LWR</v>
      </c>
      <c r="CF6" s="21" t="str">
        <f>MASTER_DATA_MAPPED!CF6</f>
        <v>Large LWR</v>
      </c>
      <c r="CG6" s="21">
        <f>MASTER_DATA_MAPPED!CG6</f>
        <v>0</v>
      </c>
      <c r="CH6" s="21">
        <f>MASTER_DATA_MAPPED!CH6</f>
        <v>0</v>
      </c>
      <c r="CI6" s="21">
        <f>MASTER_DATA_MAPPED!CI6</f>
        <v>0</v>
      </c>
      <c r="CJ6" s="21" t="str">
        <f>MASTER_DATA_MAPPED!CJ6</f>
        <v>SMR Gen IV</v>
      </c>
      <c r="CK6" s="21" t="str">
        <f>MASTER_DATA_MAPPED!CK6</f>
        <v>SAFR</v>
      </c>
      <c r="CL6" s="21" t="str">
        <f>MASTER_DATA_MAPPED!CL6</f>
        <v>SAFR</v>
      </c>
      <c r="CM6" s="21" t="str">
        <f>MASTER_DATA_MAPPED!CM6</f>
        <v>SAFR</v>
      </c>
      <c r="CN6" s="21" t="str">
        <f>MASTER_DATA_MAPPED!CN6</f>
        <v>SMR Gen IV</v>
      </c>
      <c r="CO6" s="21" t="str">
        <f>MASTER_DATA_MAPPED!CO6</f>
        <v>PRISM</v>
      </c>
      <c r="CP6" s="21" t="str">
        <f>MASTER_DATA_MAPPED!CP6</f>
        <v>PRISM</v>
      </c>
      <c r="CQ6" s="21" t="str">
        <f>MASTER_DATA_MAPPED!CQ6</f>
        <v>PRISM</v>
      </c>
      <c r="CR6" s="21" t="str">
        <f>MASTER_DATA_MAPPED!CR6</f>
        <v>SMR Gen IV</v>
      </c>
      <c r="CS6" s="21">
        <f>MASTER_DATA_MAPPED!CS6</f>
        <v>0</v>
      </c>
      <c r="CT6" s="21">
        <f>MASTER_DATA_MAPPED!CT6</f>
        <v>0</v>
      </c>
      <c r="CU6" s="21">
        <f>MASTER_DATA_MAPPED!CU6</f>
        <v>0</v>
      </c>
      <c r="CV6" s="21">
        <f>MASTER_DATA_MAPPED!CV6</f>
        <v>0</v>
      </c>
      <c r="CW6" s="21">
        <f>MASTER_DATA_MAPPED!CW6</f>
        <v>0</v>
      </c>
      <c r="CX6" s="21">
        <f>MASTER_DATA_MAPPED!CX6</f>
        <v>0</v>
      </c>
      <c r="CY6" s="21">
        <f>MASTER_DATA_MAPPED!CY6</f>
        <v>0</v>
      </c>
      <c r="CZ6" s="21">
        <f>MASTER_DATA_MAPPED!CZ6</f>
        <v>0</v>
      </c>
      <c r="DA6" s="21" t="str">
        <f>MASTER_DATA_MAPPED!DA6</f>
        <v>Large LWR</v>
      </c>
      <c r="DB6" s="21" t="str">
        <f>MASTER_DATA_MAPPED!DB6</f>
        <v>Large LWR</v>
      </c>
      <c r="DC6" s="21" t="str">
        <f>MASTER_DATA_MAPPED!DC6</f>
        <v>Large LWR</v>
      </c>
      <c r="DD6" s="21" t="str">
        <f>MASTER_DATA_MAPPED!DD6</f>
        <v>Large LWR</v>
      </c>
      <c r="DE6" s="21">
        <f>MASTER_DATA_MAPPED!DE6</f>
        <v>0</v>
      </c>
      <c r="DF6" s="21">
        <f>MASTER_DATA_MAPPED!DF6</f>
        <v>0</v>
      </c>
      <c r="DG6" s="21">
        <f>MASTER_DATA_MAPPED!DG6</f>
        <v>0</v>
      </c>
      <c r="DH6" s="21">
        <f>MASTER_DATA_MAPPED!DH6</f>
        <v>0</v>
      </c>
      <c r="DI6" s="21">
        <f>MASTER_DATA_MAPPED!DI6</f>
        <v>0</v>
      </c>
      <c r="DJ6" s="21">
        <f>MASTER_DATA_MAPPED!DJ6</f>
        <v>0</v>
      </c>
      <c r="DK6" s="21">
        <f>MASTER_DATA_MAPPED!DK6</f>
        <v>0</v>
      </c>
      <c r="DL6" s="21">
        <f>MASTER_DATA_MAPPED!DL6</f>
        <v>0</v>
      </c>
      <c r="DM6" s="21">
        <f>MASTER_DATA_MAPPED!DM6</f>
        <v>0</v>
      </c>
      <c r="DN6" s="21">
        <f>MASTER_DATA_MAPPED!DN6</f>
        <v>0</v>
      </c>
      <c r="DO6" s="21">
        <f>MASTER_DATA_MAPPED!DO6</f>
        <v>0</v>
      </c>
      <c r="DP6" s="21">
        <f>MASTER_DATA_MAPPED!DP6</f>
        <v>0</v>
      </c>
      <c r="DQ6" s="21">
        <f>MASTER_DATA_MAPPED!DQ6</f>
        <v>0</v>
      </c>
      <c r="DR6" s="21">
        <f>MASTER_DATA_MAPPED!DR6</f>
        <v>0</v>
      </c>
      <c r="DS6" s="21">
        <f>MASTER_DATA_MAPPED!DS6</f>
        <v>0</v>
      </c>
      <c r="DT6" s="21">
        <f>MASTER_DATA_MAPPED!DT6</f>
        <v>0</v>
      </c>
      <c r="DU6" s="21">
        <f>MASTER_DATA_MAPPED!DU6</f>
        <v>0</v>
      </c>
      <c r="DV6" s="21">
        <f>MASTER_DATA_MAPPED!DV6</f>
        <v>0</v>
      </c>
      <c r="DW6" s="21">
        <f>MASTER_DATA_MAPPED!DW6</f>
        <v>0</v>
      </c>
      <c r="DX6" s="21">
        <f>MASTER_DATA_MAPPED!DX6</f>
        <v>0</v>
      </c>
      <c r="DY6" s="21">
        <f>MASTER_DATA_MAPPED!DY6</f>
        <v>0</v>
      </c>
      <c r="DZ6" s="21">
        <f>MASTER_DATA_MAPPED!DZ6</f>
        <v>0</v>
      </c>
      <c r="EA6" s="21">
        <f>MASTER_DATA_MAPPED!EA6</f>
        <v>0</v>
      </c>
      <c r="EB6" s="21">
        <f>MASTER_DATA_MAPPED!EB6</f>
        <v>0</v>
      </c>
      <c r="EC6" s="21">
        <f>MASTER_DATA_MAPPED!EC6</f>
        <v>0</v>
      </c>
      <c r="ED6" s="21">
        <f>MASTER_DATA_MAPPED!ED6</f>
        <v>0</v>
      </c>
      <c r="EE6" s="21">
        <f>MASTER_DATA_MAPPED!EE6</f>
        <v>0</v>
      </c>
      <c r="EF6" s="21" t="str">
        <f>MASTER_DATA_MAPPED!EF6</f>
        <v>Gen-IV</v>
      </c>
      <c r="EG6" s="21" t="str">
        <f>MASTER_DATA_MAPPED!EG6</f>
        <v>SMR LWR</v>
      </c>
      <c r="EH6" s="21" t="str">
        <f>MASTER_DATA_MAPPED!EH6</f>
        <v>SMR LWR</v>
      </c>
      <c r="EI6" s="21" t="str">
        <f>MASTER_DATA_MAPPED!EI6</f>
        <v>SMR LWR</v>
      </c>
      <c r="EJ6" s="21" t="str">
        <f>MASTER_DATA_MAPPED!EJ6</f>
        <v>SMR LWR</v>
      </c>
      <c r="EK6" s="21">
        <f>MASTER_DATA_MAPPED!EK6</f>
        <v>0</v>
      </c>
      <c r="EL6" s="21">
        <f>MASTER_DATA_MAPPED!EL6</f>
        <v>0</v>
      </c>
      <c r="EM6" s="21">
        <f>MASTER_DATA_MAPPED!EM6</f>
        <v>0</v>
      </c>
      <c r="EN6" s="21">
        <f>MASTER_DATA_MAPPED!EN6</f>
        <v>0</v>
      </c>
      <c r="EO6" s="21">
        <f>MASTER_DATA_MAPPED!EO6</f>
        <v>0</v>
      </c>
      <c r="EP6" s="21">
        <f>MASTER_DATA_MAPPED!EP6</f>
        <v>0</v>
      </c>
      <c r="EQ6" s="21">
        <f>MASTER_DATA_MAPPED!EQ6</f>
        <v>0</v>
      </c>
      <c r="ER6" s="21">
        <f>MASTER_DATA_MAPPED!ER6</f>
        <v>0</v>
      </c>
      <c r="ES6" s="21">
        <f>MASTER_DATA_MAPPED!ES6</f>
        <v>0</v>
      </c>
      <c r="ET6" s="21">
        <f>MASTER_DATA_MAPPED!ET6</f>
        <v>0</v>
      </c>
      <c r="EU6" s="21">
        <f>MASTER_DATA_MAPPED!EU6</f>
        <v>0</v>
      </c>
      <c r="EV6" s="21">
        <f>MASTER_DATA_MAPPED!EV6</f>
        <v>0</v>
      </c>
      <c r="EW6" s="21">
        <f>MASTER_DATA_MAPPED!EW6</f>
        <v>0</v>
      </c>
      <c r="EX6" s="21">
        <f>MASTER_DATA_MAPPED!EX6</f>
        <v>0</v>
      </c>
      <c r="EY6" s="21">
        <f>MASTER_DATA_MAPPED!EY6</f>
        <v>0</v>
      </c>
      <c r="EZ6" s="21">
        <f>MASTER_DATA_MAPPED!EZ6</f>
        <v>0</v>
      </c>
      <c r="FA6" s="21">
        <f>MASTER_DATA_MAPPED!FA6</f>
        <v>0</v>
      </c>
      <c r="FB6" s="21">
        <f>MASTER_DATA_MAPPED!FB6</f>
        <v>0</v>
      </c>
      <c r="FC6" s="21">
        <f>MASTER_DATA_MAPPED!FC6</f>
        <v>0</v>
      </c>
      <c r="FD6" s="21">
        <f>MASTER_DATA_MAPPED!FD6</f>
        <v>0</v>
      </c>
      <c r="FE6" s="21">
        <f>MASTER_DATA_MAPPED!FE6</f>
        <v>0</v>
      </c>
      <c r="FF6" s="21">
        <f>MASTER_DATA_MAPPED!FF6</f>
        <v>0</v>
      </c>
      <c r="FG6" s="21">
        <f>MASTER_DATA_MAPPED!FG6</f>
        <v>0</v>
      </c>
      <c r="FH6" s="21">
        <f>MASTER_DATA_MAPPED!FH6</f>
        <v>0</v>
      </c>
      <c r="FI6" s="21">
        <f>MASTER_DATA_MAPPED!FI6</f>
        <v>0</v>
      </c>
      <c r="FJ6" s="21">
        <f>MASTER_DATA_MAPPED!FJ6</f>
        <v>0</v>
      </c>
      <c r="FK6" s="21">
        <f>MASTER_DATA_MAPPED!FK6</f>
        <v>0</v>
      </c>
      <c r="FL6" s="21">
        <f>MASTER_DATA_MAPPED!FL6</f>
        <v>0</v>
      </c>
      <c r="FM6" s="21">
        <f>MASTER_DATA_MAPPED!FM6</f>
        <v>0</v>
      </c>
      <c r="FN6" s="21">
        <f>MASTER_DATA_MAPPED!FN6</f>
        <v>0</v>
      </c>
      <c r="FO6" s="21">
        <f>MASTER_DATA_MAPPED!FO6</f>
        <v>0</v>
      </c>
      <c r="FP6" s="21">
        <f>MASTER_DATA_MAPPED!FP6</f>
        <v>0</v>
      </c>
      <c r="FQ6" s="21">
        <f>MASTER_DATA_MAPPED!FQ6</f>
        <v>0</v>
      </c>
      <c r="FR6" s="21">
        <f>MASTER_DATA_MAPPED!FR6</f>
        <v>0</v>
      </c>
      <c r="FS6" s="21">
        <f>MASTER_DATA_MAPPED!FS6</f>
        <v>0</v>
      </c>
      <c r="FT6" s="21">
        <f>MASTER_DATA_MAPPED!FT6</f>
        <v>0</v>
      </c>
      <c r="FU6" s="21">
        <f>MASTER_DATA_MAPPED!FU6</f>
        <v>0</v>
      </c>
      <c r="FV6" s="21">
        <f>MASTER_DATA_MAPPED!FV6</f>
        <v>0</v>
      </c>
      <c r="FW6" s="21">
        <f>MASTER_DATA_MAPPED!FW6</f>
        <v>0</v>
      </c>
      <c r="FX6" s="21">
        <f>MASTER_DATA_MAPPED!FX6</f>
        <v>0</v>
      </c>
      <c r="FY6" s="21">
        <f>MASTER_DATA_MAPPED!FY6</f>
        <v>0</v>
      </c>
      <c r="FZ6" s="21">
        <f>MASTER_DATA_MAPPED!FZ6</f>
        <v>0</v>
      </c>
      <c r="GA6" s="21">
        <f>MASTER_DATA_MAPPED!GA6</f>
        <v>0</v>
      </c>
      <c r="GB6" s="21">
        <f>MASTER_DATA_MAPPED!GB6</f>
        <v>0</v>
      </c>
      <c r="GC6" s="21">
        <f>MASTER_DATA_MAPPED!GC6</f>
        <v>0</v>
      </c>
      <c r="GD6" s="21">
        <f>MASTER_DATA_MAPPED!GD6</f>
        <v>0</v>
      </c>
      <c r="GE6" s="21">
        <f>MASTER_DATA_MAPPED!GE6</f>
        <v>0</v>
      </c>
      <c r="GF6" s="21">
        <f>MASTER_DATA_MAPPED!GF6</f>
        <v>0</v>
      </c>
      <c r="GG6" s="21">
        <f>MASTER_DATA_MAPPED!GG6</f>
        <v>0</v>
      </c>
      <c r="GH6" s="21">
        <f>MASTER_DATA_MAPPED!GH6</f>
        <v>0</v>
      </c>
      <c r="GI6" s="21">
        <f>MASTER_DATA_MAPPED!GI6</f>
        <v>0</v>
      </c>
      <c r="GJ6" s="21">
        <f>MASTER_DATA_MAPPED!GJ6</f>
        <v>0</v>
      </c>
      <c r="GK6" s="21">
        <f>MASTER_DATA_MAPPED!GK6</f>
        <v>0</v>
      </c>
      <c r="GL6" s="21">
        <f>MASTER_DATA_MAPPED!GL6</f>
        <v>0</v>
      </c>
      <c r="GM6" s="21">
        <f>MASTER_DATA_MAPPED!GM6</f>
        <v>0</v>
      </c>
      <c r="GN6" s="21">
        <f>MASTER_DATA_MAPPED!GN6</f>
        <v>0</v>
      </c>
      <c r="GO6" s="21">
        <f>MASTER_DATA_MAPPED!GO6</f>
        <v>0</v>
      </c>
      <c r="GP6" s="21">
        <f>MASTER_DATA_MAPPED!GP6</f>
        <v>0</v>
      </c>
      <c r="GQ6" s="21">
        <f>MASTER_DATA_MAPPED!GQ6</f>
        <v>0</v>
      </c>
      <c r="GR6" s="21">
        <f>MASTER_DATA_MAPPED!GR6</f>
        <v>0</v>
      </c>
      <c r="GS6" s="21">
        <f>MASTER_DATA_MAPPED!GS6</f>
        <v>0</v>
      </c>
      <c r="GT6" s="21">
        <f>MASTER_DATA_MAPPED!GT6</f>
        <v>0</v>
      </c>
      <c r="GU6" s="21">
        <f>MASTER_DATA_MAPPED!GU6</f>
        <v>0</v>
      </c>
      <c r="GV6" s="21">
        <f>MASTER_DATA_MAPPED!GV6</f>
        <v>0</v>
      </c>
    </row>
    <row r="7" spans="4:204" ht="18.75" x14ac:dyDescent="0.3">
      <c r="H7" s="103" t="s">
        <v>6</v>
      </c>
      <c r="I7" s="21">
        <f>MASTER_DATA_MAPPED!I7</f>
        <v>0</v>
      </c>
      <c r="J7" s="21">
        <f>MASTER_DATA_MAPPED!J7</f>
        <v>0</v>
      </c>
      <c r="K7" s="21">
        <f>MASTER_DATA_MAPPED!K7</f>
        <v>0</v>
      </c>
      <c r="L7" s="21">
        <f>MASTER_DATA_MAPPED!L7</f>
        <v>0</v>
      </c>
      <c r="M7" s="21">
        <f>MASTER_DATA_MAPPED!M7</f>
        <v>0</v>
      </c>
      <c r="N7" s="21">
        <f>MASTER_DATA_MAPPED!N7</f>
        <v>0</v>
      </c>
      <c r="O7" s="21">
        <f>MASTER_DATA_MAPPED!O7</f>
        <v>0</v>
      </c>
      <c r="P7" s="21">
        <f>MASTER_DATA_MAPPED!P7</f>
        <v>0</v>
      </c>
      <c r="Q7" s="21">
        <f>MASTER_DATA_MAPPED!Q7</f>
        <v>0</v>
      </c>
      <c r="R7" s="21">
        <f>MASTER_DATA_MAPPED!R7</f>
        <v>0</v>
      </c>
      <c r="S7" s="21">
        <f>MASTER_DATA_MAPPED!S7</f>
        <v>0</v>
      </c>
      <c r="T7" s="21">
        <f>MASTER_DATA_MAPPED!T7</f>
        <v>0</v>
      </c>
      <c r="U7" s="21">
        <f>MASTER_DATA_MAPPED!U7</f>
        <v>0</v>
      </c>
      <c r="V7" s="21">
        <f>MASTER_DATA_MAPPED!V7</f>
        <v>0</v>
      </c>
      <c r="W7" s="21">
        <f>MASTER_DATA_MAPPED!W7</f>
        <v>0</v>
      </c>
      <c r="X7" s="21">
        <f>MASTER_DATA_MAPPED!X7</f>
        <v>0</v>
      </c>
      <c r="Y7" s="21">
        <f>MASTER_DATA_MAPPED!Y7</f>
        <v>0</v>
      </c>
      <c r="Z7" s="21">
        <f>MASTER_DATA_MAPPED!Z7</f>
        <v>0</v>
      </c>
      <c r="AA7" s="21">
        <f>MASTER_DATA_MAPPED!AA7</f>
        <v>0</v>
      </c>
      <c r="AB7" s="21">
        <f>MASTER_DATA_MAPPED!AB7</f>
        <v>0</v>
      </c>
      <c r="AC7" s="21">
        <f>MASTER_DATA_MAPPED!AC7</f>
        <v>0</v>
      </c>
      <c r="AD7" s="21">
        <f>MASTER_DATA_MAPPED!AD7</f>
        <v>0</v>
      </c>
      <c r="AE7" s="21">
        <f>MASTER_DATA_MAPPED!AE7</f>
        <v>0</v>
      </c>
      <c r="AF7" s="21">
        <f>MASTER_DATA_MAPPED!AF7</f>
        <v>0</v>
      </c>
      <c r="AG7" s="21">
        <f>MASTER_DATA_MAPPED!AG7</f>
        <v>0</v>
      </c>
      <c r="AH7" s="21">
        <f>MASTER_DATA_MAPPED!AH7</f>
        <v>0</v>
      </c>
      <c r="AI7" s="21">
        <f>MASTER_DATA_MAPPED!AI7</f>
        <v>0</v>
      </c>
      <c r="AJ7" s="21">
        <f>MASTER_DATA_MAPPED!AJ7</f>
        <v>0</v>
      </c>
      <c r="AK7" s="21">
        <f>MASTER_DATA_MAPPED!AK7</f>
        <v>0</v>
      </c>
      <c r="AL7" s="21">
        <f>MASTER_DATA_MAPPED!AL7</f>
        <v>0</v>
      </c>
      <c r="AM7" s="21">
        <f>MASTER_DATA_MAPPED!AM7</f>
        <v>0</v>
      </c>
      <c r="AN7" s="21">
        <f>MASTER_DATA_MAPPED!AN7</f>
        <v>0</v>
      </c>
      <c r="AO7" s="21" t="str">
        <f>MASTER_DATA_MAPPED!AO7</f>
        <v>ME</v>
      </c>
      <c r="AP7" s="21" t="str">
        <f>MASTER_DATA_MAPPED!AP7</f>
        <v>ME</v>
      </c>
      <c r="AQ7" s="21" t="str">
        <f>MASTER_DATA_MAPPED!AQ7</f>
        <v>ME</v>
      </c>
      <c r="AR7" s="21" t="str">
        <f>MASTER_DATA_MAPPED!AR7</f>
        <v>ME</v>
      </c>
      <c r="AS7" s="21" t="str">
        <f>MASTER_DATA_MAPPED!AS7</f>
        <v>BE</v>
      </c>
      <c r="AT7" s="21" t="str">
        <f>MASTER_DATA_MAPPED!AT7</f>
        <v>BE</v>
      </c>
      <c r="AU7" s="21" t="str">
        <f>MASTER_DATA_MAPPED!AU7</f>
        <v>BE</v>
      </c>
      <c r="AV7" s="21" t="str">
        <f>MASTER_DATA_MAPPED!AV7</f>
        <v>BE</v>
      </c>
      <c r="AW7" s="21" t="str">
        <f>MASTER_DATA_MAPPED!AW7</f>
        <v>ME</v>
      </c>
      <c r="AX7" s="21" t="str">
        <f>MASTER_DATA_MAPPED!AX7</f>
        <v>ME</v>
      </c>
      <c r="AY7" s="21" t="str">
        <f>MASTER_DATA_MAPPED!AY7</f>
        <v>ME</v>
      </c>
      <c r="AZ7" s="21" t="str">
        <f>MASTER_DATA_MAPPED!AZ7</f>
        <v>ME</v>
      </c>
      <c r="BA7" s="21" t="str">
        <f>MASTER_DATA_MAPPED!BA7</f>
        <v>BE</v>
      </c>
      <c r="BB7" s="21" t="str">
        <f>MASTER_DATA_MAPPED!BB7</f>
        <v>BE</v>
      </c>
      <c r="BC7" s="21" t="str">
        <f>MASTER_DATA_MAPPED!BC7</f>
        <v>BE</v>
      </c>
      <c r="BD7" s="21" t="str">
        <f>MASTER_DATA_MAPPED!BD7</f>
        <v>BE</v>
      </c>
      <c r="BE7" s="21" t="str">
        <f>MASTER_DATA_MAPPED!BE7</f>
        <v>ME</v>
      </c>
      <c r="BF7" s="21" t="str">
        <f>MASTER_DATA_MAPPED!BF7</f>
        <v>ME</v>
      </c>
      <c r="BG7" s="21" t="str">
        <f>MASTER_DATA_MAPPED!BG7</f>
        <v>ME</v>
      </c>
      <c r="BH7" s="21" t="str">
        <f>MASTER_DATA_MAPPED!BH7</f>
        <v>ME</v>
      </c>
      <c r="BI7" s="21" t="str">
        <f>MASTER_DATA_MAPPED!BI7</f>
        <v>BE</v>
      </c>
      <c r="BJ7" s="21" t="str">
        <f>MASTER_DATA_MAPPED!BJ7</f>
        <v>BE</v>
      </c>
      <c r="BK7" s="21" t="str">
        <f>MASTER_DATA_MAPPED!BK7</f>
        <v>BE</v>
      </c>
      <c r="BL7" s="21" t="str">
        <f>MASTER_DATA_MAPPED!BL7</f>
        <v>BE</v>
      </c>
      <c r="BM7" s="21" t="str">
        <f>MASTER_DATA_MAPPED!BM7</f>
        <v>ME</v>
      </c>
      <c r="BN7" s="21" t="str">
        <f>MASTER_DATA_MAPPED!BN7</f>
        <v>ME</v>
      </c>
      <c r="BO7" s="21" t="str">
        <f>MASTER_DATA_MAPPED!BO7</f>
        <v>ME</v>
      </c>
      <c r="BP7" s="21" t="str">
        <f>MASTER_DATA_MAPPED!BP7</f>
        <v>ME</v>
      </c>
      <c r="BQ7" s="21" t="str">
        <f>MASTER_DATA_MAPPED!BQ7</f>
        <v>BE</v>
      </c>
      <c r="BR7" s="21" t="str">
        <f>MASTER_DATA_MAPPED!BR7</f>
        <v>BE</v>
      </c>
      <c r="BS7" s="21" t="str">
        <f>MASTER_DATA_MAPPED!BS7</f>
        <v>BE</v>
      </c>
      <c r="BT7" s="21" t="str">
        <f>MASTER_DATA_MAPPED!BT7</f>
        <v>BE</v>
      </c>
      <c r="BU7" s="21" t="str">
        <f>MASTER_DATA_MAPPED!BU7</f>
        <v>BE</v>
      </c>
      <c r="BV7" s="21" t="str">
        <f>MASTER_DATA_MAPPED!BV7</f>
        <v>BE</v>
      </c>
      <c r="BW7" s="21" t="str">
        <f>MASTER_DATA_MAPPED!BW7</f>
        <v>BE</v>
      </c>
      <c r="BX7" s="21" t="str">
        <f>MASTER_DATA_MAPPED!BX7</f>
        <v>BE</v>
      </c>
      <c r="BY7" s="21" t="str">
        <f>MASTER_DATA_MAPPED!BY7</f>
        <v>BE</v>
      </c>
      <c r="BZ7" s="21" t="str">
        <f>MASTER_DATA_MAPPED!BZ7</f>
        <v>BE</v>
      </c>
      <c r="CA7" s="21" t="str">
        <f>MASTER_DATA_MAPPED!CA7</f>
        <v>BE</v>
      </c>
      <c r="CB7" s="21" t="str">
        <f>MASTER_DATA_MAPPED!CB7</f>
        <v>BE</v>
      </c>
      <c r="CC7" s="21" t="str">
        <f>MASTER_DATA_MAPPED!CC7</f>
        <v>BE</v>
      </c>
      <c r="CD7" s="21" t="str">
        <f>MASTER_DATA_MAPPED!CD7</f>
        <v>BE</v>
      </c>
      <c r="CE7" s="21" t="str">
        <f>MASTER_DATA_MAPPED!CE7</f>
        <v>BE</v>
      </c>
      <c r="CF7" s="21" t="str">
        <f>MASTER_DATA_MAPPED!CF7</f>
        <v>BE</v>
      </c>
      <c r="CG7" s="21">
        <f>MASTER_DATA_MAPPED!CG7</f>
        <v>0</v>
      </c>
      <c r="CH7" s="21">
        <f>MASTER_DATA_MAPPED!CH7</f>
        <v>0</v>
      </c>
      <c r="CI7" s="21">
        <f>MASTER_DATA_MAPPED!CI7</f>
        <v>0</v>
      </c>
      <c r="CJ7" s="21">
        <f>MASTER_DATA_MAPPED!CJ7</f>
        <v>0</v>
      </c>
      <c r="CK7" s="21">
        <f>MASTER_DATA_MAPPED!CK7</f>
        <v>0</v>
      </c>
      <c r="CL7" s="21">
        <f>MASTER_DATA_MAPPED!CL7</f>
        <v>0</v>
      </c>
      <c r="CM7" s="21">
        <f>MASTER_DATA_MAPPED!CM7</f>
        <v>0</v>
      </c>
      <c r="CN7" s="21">
        <f>MASTER_DATA_MAPPED!CN7</f>
        <v>0</v>
      </c>
      <c r="CO7" s="21">
        <f>MASTER_DATA_MAPPED!CO7</f>
        <v>0</v>
      </c>
      <c r="CP7" s="21">
        <f>MASTER_DATA_MAPPED!CP7</f>
        <v>0</v>
      </c>
      <c r="CQ7" s="21">
        <f>MASTER_DATA_MAPPED!CQ7</f>
        <v>0</v>
      </c>
      <c r="CR7" s="21">
        <f>MASTER_DATA_MAPPED!CR7</f>
        <v>0</v>
      </c>
      <c r="CS7" s="21">
        <f>MASTER_DATA_MAPPED!CS7</f>
        <v>0</v>
      </c>
      <c r="CT7" s="21">
        <f>MASTER_DATA_MAPPED!CT7</f>
        <v>0</v>
      </c>
      <c r="CU7" s="21">
        <f>MASTER_DATA_MAPPED!CU7</f>
        <v>0</v>
      </c>
      <c r="CV7" s="21">
        <f>MASTER_DATA_MAPPED!CV7</f>
        <v>0</v>
      </c>
      <c r="CW7" s="21">
        <f>MASTER_DATA_MAPPED!CW7</f>
        <v>0</v>
      </c>
      <c r="CX7" s="21">
        <f>MASTER_DATA_MAPPED!CX7</f>
        <v>0</v>
      </c>
      <c r="CY7" s="21">
        <f>MASTER_DATA_MAPPED!CY7</f>
        <v>0</v>
      </c>
      <c r="CZ7" s="21">
        <f>MASTER_DATA_MAPPED!CZ7</f>
        <v>0</v>
      </c>
      <c r="DA7" s="21">
        <f>MASTER_DATA_MAPPED!DA7</f>
        <v>0</v>
      </c>
      <c r="DB7" s="21">
        <f>MASTER_DATA_MAPPED!DB7</f>
        <v>0</v>
      </c>
      <c r="DC7" s="21">
        <f>MASTER_DATA_MAPPED!DC7</f>
        <v>0</v>
      </c>
      <c r="DD7" s="21">
        <f>MASTER_DATA_MAPPED!DD7</f>
        <v>0</v>
      </c>
      <c r="DE7" s="21">
        <f>MASTER_DATA_MAPPED!DE7</f>
        <v>0</v>
      </c>
      <c r="DF7" s="21">
        <f>MASTER_DATA_MAPPED!DF7</f>
        <v>0</v>
      </c>
      <c r="DG7" s="21">
        <f>MASTER_DATA_MAPPED!DG7</f>
        <v>0</v>
      </c>
      <c r="DH7" s="21">
        <f>MASTER_DATA_MAPPED!DH7</f>
        <v>0</v>
      </c>
      <c r="DI7" s="21">
        <f>MASTER_DATA_MAPPED!DI7</f>
        <v>0</v>
      </c>
      <c r="DJ7" s="21">
        <f>MASTER_DATA_MAPPED!DJ7</f>
        <v>0</v>
      </c>
      <c r="DK7" s="21">
        <f>MASTER_DATA_MAPPED!DK7</f>
        <v>0</v>
      </c>
      <c r="DL7" s="21">
        <f>MASTER_DATA_MAPPED!DL7</f>
        <v>0</v>
      </c>
      <c r="DM7" s="21">
        <f>MASTER_DATA_MAPPED!DM7</f>
        <v>0</v>
      </c>
      <c r="DN7" s="21">
        <f>MASTER_DATA_MAPPED!DN7</f>
        <v>0</v>
      </c>
      <c r="DO7" s="21">
        <f>MASTER_DATA_MAPPED!DO7</f>
        <v>0</v>
      </c>
      <c r="DP7" s="21">
        <f>MASTER_DATA_MAPPED!DP7</f>
        <v>0</v>
      </c>
      <c r="DQ7" s="21">
        <f>MASTER_DATA_MAPPED!DQ7</f>
        <v>0</v>
      </c>
      <c r="DR7" s="21">
        <f>MASTER_DATA_MAPPED!DR7</f>
        <v>0</v>
      </c>
      <c r="DS7" s="21">
        <f>MASTER_DATA_MAPPED!DS7</f>
        <v>0</v>
      </c>
      <c r="DT7" s="21">
        <f>MASTER_DATA_MAPPED!DT7</f>
        <v>0</v>
      </c>
      <c r="DU7" s="21">
        <f>MASTER_DATA_MAPPED!DU7</f>
        <v>0</v>
      </c>
      <c r="DV7" s="21">
        <f>MASTER_DATA_MAPPED!DV7</f>
        <v>0</v>
      </c>
      <c r="DW7" s="21">
        <f>MASTER_DATA_MAPPED!DW7</f>
        <v>0</v>
      </c>
      <c r="DX7" s="21">
        <f>MASTER_DATA_MAPPED!DX7</f>
        <v>0</v>
      </c>
      <c r="DY7" s="21">
        <f>MASTER_DATA_MAPPED!DY7</f>
        <v>0</v>
      </c>
      <c r="DZ7" s="21">
        <f>MASTER_DATA_MAPPED!DZ7</f>
        <v>0</v>
      </c>
      <c r="EA7" s="21">
        <f>MASTER_DATA_MAPPED!EA7</f>
        <v>0</v>
      </c>
      <c r="EB7" s="21">
        <f>MASTER_DATA_MAPPED!EB7</f>
        <v>0</v>
      </c>
      <c r="EC7" s="21">
        <f>MASTER_DATA_MAPPED!EC7</f>
        <v>0</v>
      </c>
      <c r="ED7" s="21">
        <f>MASTER_DATA_MAPPED!ED7</f>
        <v>0</v>
      </c>
      <c r="EE7" s="21">
        <f>MASTER_DATA_MAPPED!EE7</f>
        <v>0</v>
      </c>
      <c r="EF7" s="21" t="str">
        <f>MASTER_DATA_MAPPED!EF7</f>
        <v>BE</v>
      </c>
      <c r="EG7" s="21" t="str">
        <f>MASTER_DATA_MAPPED!EG7</f>
        <v>ME</v>
      </c>
      <c r="EH7" s="21" t="str">
        <f>MASTER_DATA_MAPPED!EH7</f>
        <v>ME</v>
      </c>
      <c r="EI7" s="21" t="str">
        <f>MASTER_DATA_MAPPED!EI7</f>
        <v>ME</v>
      </c>
      <c r="EJ7" s="21" t="str">
        <f>MASTER_DATA_MAPPED!EJ7</f>
        <v>ME</v>
      </c>
      <c r="EK7" s="21">
        <f>MASTER_DATA_MAPPED!EK7</f>
        <v>0</v>
      </c>
      <c r="EL7" s="21">
        <f>MASTER_DATA_MAPPED!EL7</f>
        <v>0</v>
      </c>
      <c r="EM7" s="21">
        <f>MASTER_DATA_MAPPED!EM7</f>
        <v>0</v>
      </c>
      <c r="EN7" s="21">
        <f>MASTER_DATA_MAPPED!EN7</f>
        <v>0</v>
      </c>
      <c r="EO7" s="21">
        <f>MASTER_DATA_MAPPED!EO7</f>
        <v>0</v>
      </c>
      <c r="EP7" s="21">
        <f>MASTER_DATA_MAPPED!EP7</f>
        <v>0</v>
      </c>
      <c r="EQ7" s="21">
        <f>MASTER_DATA_MAPPED!EQ7</f>
        <v>0</v>
      </c>
      <c r="ER7" s="21">
        <f>MASTER_DATA_MAPPED!ER7</f>
        <v>0</v>
      </c>
      <c r="ES7" s="21">
        <f>MASTER_DATA_MAPPED!ES7</f>
        <v>0</v>
      </c>
      <c r="ET7" s="21">
        <f>MASTER_DATA_MAPPED!ET7</f>
        <v>0</v>
      </c>
      <c r="EU7" s="21">
        <f>MASTER_DATA_MAPPED!EU7</f>
        <v>0</v>
      </c>
      <c r="EV7" s="21">
        <f>MASTER_DATA_MAPPED!EV7</f>
        <v>0</v>
      </c>
      <c r="EW7" s="21">
        <f>MASTER_DATA_MAPPED!EW7</f>
        <v>0</v>
      </c>
      <c r="EX7" s="21">
        <f>MASTER_DATA_MAPPED!EX7</f>
        <v>0</v>
      </c>
      <c r="EY7" s="21">
        <f>MASTER_DATA_MAPPED!EY7</f>
        <v>0</v>
      </c>
      <c r="EZ7" s="21">
        <f>MASTER_DATA_MAPPED!EZ7</f>
        <v>0</v>
      </c>
      <c r="FA7" s="21">
        <f>MASTER_DATA_MAPPED!FA7</f>
        <v>0</v>
      </c>
      <c r="FB7" s="21">
        <f>MASTER_DATA_MAPPED!FB7</f>
        <v>0</v>
      </c>
      <c r="FC7" s="21">
        <f>MASTER_DATA_MAPPED!FC7</f>
        <v>0</v>
      </c>
      <c r="FD7" s="21">
        <f>MASTER_DATA_MAPPED!FD7</f>
        <v>0</v>
      </c>
      <c r="FE7" s="21">
        <f>MASTER_DATA_MAPPED!FE7</f>
        <v>0</v>
      </c>
      <c r="FF7" s="21">
        <f>MASTER_DATA_MAPPED!FF7</f>
        <v>0</v>
      </c>
      <c r="FG7" s="21">
        <f>MASTER_DATA_MAPPED!FG7</f>
        <v>0</v>
      </c>
      <c r="FH7" s="21">
        <f>MASTER_DATA_MAPPED!FH7</f>
        <v>0</v>
      </c>
      <c r="FI7" s="21">
        <f>MASTER_DATA_MAPPED!FI7</f>
        <v>0</v>
      </c>
      <c r="FJ7" s="21">
        <f>MASTER_DATA_MAPPED!FJ7</f>
        <v>0</v>
      </c>
      <c r="FK7" s="21">
        <f>MASTER_DATA_MAPPED!FK7</f>
        <v>0</v>
      </c>
      <c r="FL7" s="21">
        <f>MASTER_DATA_MAPPED!FL7</f>
        <v>0</v>
      </c>
      <c r="FM7" s="21">
        <f>MASTER_DATA_MAPPED!FM7</f>
        <v>0</v>
      </c>
      <c r="FN7" s="21">
        <f>MASTER_DATA_MAPPED!FN7</f>
        <v>0</v>
      </c>
      <c r="FO7" s="21">
        <f>MASTER_DATA_MAPPED!FO7</f>
        <v>0</v>
      </c>
      <c r="FP7" s="21">
        <f>MASTER_DATA_MAPPED!FP7</f>
        <v>0</v>
      </c>
      <c r="FQ7" s="21">
        <f>MASTER_DATA_MAPPED!FQ7</f>
        <v>0</v>
      </c>
      <c r="FR7" s="21">
        <f>MASTER_DATA_MAPPED!FR7</f>
        <v>0</v>
      </c>
      <c r="FS7" s="21">
        <f>MASTER_DATA_MAPPED!FS7</f>
        <v>0</v>
      </c>
      <c r="FT7" s="21">
        <f>MASTER_DATA_MAPPED!FT7</f>
        <v>0</v>
      </c>
      <c r="FU7" s="21">
        <f>MASTER_DATA_MAPPED!FU7</f>
        <v>0</v>
      </c>
      <c r="FV7" s="21">
        <f>MASTER_DATA_MAPPED!FV7</f>
        <v>0</v>
      </c>
      <c r="FW7" s="21">
        <f>MASTER_DATA_MAPPED!FW7</f>
        <v>0</v>
      </c>
      <c r="FX7" s="21">
        <f>MASTER_DATA_MAPPED!FX7</f>
        <v>0</v>
      </c>
      <c r="FY7" s="21">
        <f>MASTER_DATA_MAPPED!FY7</f>
        <v>0</v>
      </c>
      <c r="FZ7" s="21">
        <f>MASTER_DATA_MAPPED!FZ7</f>
        <v>0</v>
      </c>
      <c r="GA7" s="21">
        <f>MASTER_DATA_MAPPED!GA7</f>
        <v>0</v>
      </c>
      <c r="GB7" s="21">
        <f>MASTER_DATA_MAPPED!GB7</f>
        <v>0</v>
      </c>
      <c r="GC7" s="21">
        <f>MASTER_DATA_MAPPED!GC7</f>
        <v>0</v>
      </c>
      <c r="GD7" s="21">
        <f>MASTER_DATA_MAPPED!GD7</f>
        <v>0</v>
      </c>
      <c r="GE7" s="21">
        <f>MASTER_DATA_MAPPED!GE7</f>
        <v>0</v>
      </c>
      <c r="GF7" s="21">
        <f>MASTER_DATA_MAPPED!GF7</f>
        <v>0</v>
      </c>
      <c r="GG7" s="21">
        <f>MASTER_DATA_MAPPED!GG7</f>
        <v>0</v>
      </c>
      <c r="GH7" s="21">
        <f>MASTER_DATA_MAPPED!GH7</f>
        <v>0</v>
      </c>
      <c r="GI7" s="21">
        <f>MASTER_DATA_MAPPED!GI7</f>
        <v>0</v>
      </c>
      <c r="GJ7" s="21">
        <f>MASTER_DATA_MAPPED!GJ7</f>
        <v>0</v>
      </c>
      <c r="GK7" s="21">
        <f>MASTER_DATA_MAPPED!GK7</f>
        <v>0</v>
      </c>
      <c r="GL7" s="21">
        <f>MASTER_DATA_MAPPED!GL7</f>
        <v>0</v>
      </c>
      <c r="GM7" s="21">
        <f>MASTER_DATA_MAPPED!GM7</f>
        <v>0</v>
      </c>
      <c r="GN7" s="21">
        <f>MASTER_DATA_MAPPED!GN7</f>
        <v>0</v>
      </c>
      <c r="GO7" s="21">
        <f>MASTER_DATA_MAPPED!GO7</f>
        <v>0</v>
      </c>
      <c r="GP7" s="21">
        <f>MASTER_DATA_MAPPED!GP7</f>
        <v>0</v>
      </c>
      <c r="GQ7" s="21">
        <f>MASTER_DATA_MAPPED!GQ7</f>
        <v>0</v>
      </c>
      <c r="GR7" s="21">
        <f>MASTER_DATA_MAPPED!GR7</f>
        <v>0</v>
      </c>
      <c r="GS7" s="21">
        <f>MASTER_DATA_MAPPED!GS7</f>
        <v>0</v>
      </c>
      <c r="GT7" s="21">
        <f>MASTER_DATA_MAPPED!GT7</f>
        <v>0</v>
      </c>
      <c r="GU7" s="21">
        <f>MASTER_DATA_MAPPED!GU7</f>
        <v>0</v>
      </c>
      <c r="GV7" s="21">
        <f>MASTER_DATA_MAPPED!GV7</f>
        <v>0</v>
      </c>
    </row>
    <row r="8" spans="4:204" ht="18.75" x14ac:dyDescent="0.3">
      <c r="H8" s="103" t="s">
        <v>7</v>
      </c>
      <c r="I8" s="21">
        <f>MASTER_DATA_MAPPED!I8</f>
        <v>0</v>
      </c>
      <c r="J8" s="21">
        <f>MASTER_DATA_MAPPED!J8</f>
        <v>0</v>
      </c>
      <c r="K8" s="21">
        <f>MASTER_DATA_MAPPED!K8</f>
        <v>0</v>
      </c>
      <c r="L8" s="21">
        <f>MASTER_DATA_MAPPED!L8</f>
        <v>0</v>
      </c>
      <c r="M8" s="21">
        <f>MASTER_DATA_MAPPED!M8</f>
        <v>0</v>
      </c>
      <c r="N8" s="21">
        <f>MASTER_DATA_MAPPED!N8</f>
        <v>0</v>
      </c>
      <c r="O8" s="21">
        <f>MASTER_DATA_MAPPED!O8</f>
        <v>0</v>
      </c>
      <c r="P8" s="21">
        <f>MASTER_DATA_MAPPED!P8</f>
        <v>0</v>
      </c>
      <c r="Q8" s="21">
        <f>MASTER_DATA_MAPPED!Q8</f>
        <v>0</v>
      </c>
      <c r="R8" s="21">
        <f>MASTER_DATA_MAPPED!R8</f>
        <v>0</v>
      </c>
      <c r="S8" s="21">
        <f>MASTER_DATA_MAPPED!S8</f>
        <v>0</v>
      </c>
      <c r="T8" s="21">
        <f>MASTER_DATA_MAPPED!T8</f>
        <v>0</v>
      </c>
      <c r="U8" s="21">
        <f>MASTER_DATA_MAPPED!U8</f>
        <v>0</v>
      </c>
      <c r="V8" s="21">
        <f>MASTER_DATA_MAPPED!V8</f>
        <v>0</v>
      </c>
      <c r="W8" s="21">
        <f>MASTER_DATA_MAPPED!W8</f>
        <v>0</v>
      </c>
      <c r="X8" s="21">
        <f>MASTER_DATA_MAPPED!X8</f>
        <v>0</v>
      </c>
      <c r="Y8" s="21">
        <f>MASTER_DATA_MAPPED!Y8</f>
        <v>0</v>
      </c>
      <c r="Z8" s="21">
        <f>MASTER_DATA_MAPPED!Z8</f>
        <v>0</v>
      </c>
      <c r="AA8" s="21">
        <f>MASTER_DATA_MAPPED!AA8</f>
        <v>0</v>
      </c>
      <c r="AB8" s="21">
        <f>MASTER_DATA_MAPPED!AB8</f>
        <v>0</v>
      </c>
      <c r="AC8" s="21">
        <f>MASTER_DATA_MAPPED!AC8</f>
        <v>0</v>
      </c>
      <c r="AD8" s="21">
        <f>MASTER_DATA_MAPPED!AD8</f>
        <v>0</v>
      </c>
      <c r="AE8" s="21">
        <f>MASTER_DATA_MAPPED!AE8</f>
        <v>0</v>
      </c>
      <c r="AF8" s="21">
        <f>MASTER_DATA_MAPPED!AF8</f>
        <v>0</v>
      </c>
      <c r="AG8" s="21">
        <f>MASTER_DATA_MAPPED!AG8</f>
        <v>0</v>
      </c>
      <c r="AH8" s="21">
        <f>MASTER_DATA_MAPPED!AH8</f>
        <v>0</v>
      </c>
      <c r="AI8" s="21">
        <f>MASTER_DATA_MAPPED!AI8</f>
        <v>0</v>
      </c>
      <c r="AJ8" s="21">
        <f>MASTER_DATA_MAPPED!AJ8</f>
        <v>0</v>
      </c>
      <c r="AK8" s="21">
        <f>MASTER_DATA_MAPPED!AK8</f>
        <v>0</v>
      </c>
      <c r="AL8" s="21">
        <f>MASTER_DATA_MAPPED!AL8</f>
        <v>0</v>
      </c>
      <c r="AM8" s="21">
        <f>MASTER_DATA_MAPPED!AM8</f>
        <v>0</v>
      </c>
      <c r="AN8" s="21">
        <f>MASTER_DATA_MAPPED!AN8</f>
        <v>0</v>
      </c>
      <c r="AO8" s="21">
        <f>MASTER_DATA_MAPPED!AO8</f>
        <v>0</v>
      </c>
      <c r="AP8" s="21">
        <f>MASTER_DATA_MAPPED!AP8</f>
        <v>0</v>
      </c>
      <c r="AQ8" s="21">
        <f>MASTER_DATA_MAPPED!AQ8</f>
        <v>0</v>
      </c>
      <c r="AR8" s="21">
        <f>MASTER_DATA_MAPPED!AR8</f>
        <v>0</v>
      </c>
      <c r="AS8" s="21">
        <f>MASTER_DATA_MAPPED!AS8</f>
        <v>0</v>
      </c>
      <c r="AT8" s="21">
        <f>MASTER_DATA_MAPPED!AT8</f>
        <v>0</v>
      </c>
      <c r="AU8" s="21">
        <f>MASTER_DATA_MAPPED!AU8</f>
        <v>0</v>
      </c>
      <c r="AV8" s="21">
        <f>MASTER_DATA_MAPPED!AV8</f>
        <v>0</v>
      </c>
      <c r="AW8" s="21">
        <f>MASTER_DATA_MAPPED!AW8</f>
        <v>0</v>
      </c>
      <c r="AX8" s="21">
        <f>MASTER_DATA_MAPPED!AX8</f>
        <v>0</v>
      </c>
      <c r="AY8" s="21">
        <f>MASTER_DATA_MAPPED!AY8</f>
        <v>0</v>
      </c>
      <c r="AZ8" s="21">
        <f>MASTER_DATA_MAPPED!AZ8</f>
        <v>0</v>
      </c>
      <c r="BA8" s="21">
        <f>MASTER_DATA_MAPPED!BA8</f>
        <v>0</v>
      </c>
      <c r="BB8" s="21">
        <f>MASTER_DATA_MAPPED!BB8</f>
        <v>0</v>
      </c>
      <c r="BC8" s="21">
        <f>MASTER_DATA_MAPPED!BC8</f>
        <v>0</v>
      </c>
      <c r="BD8" s="21">
        <f>MASTER_DATA_MAPPED!BD8</f>
        <v>0</v>
      </c>
      <c r="BE8" s="21">
        <f>MASTER_DATA_MAPPED!BE8</f>
        <v>0</v>
      </c>
      <c r="BF8" s="21">
        <f>MASTER_DATA_MAPPED!BF8</f>
        <v>0</v>
      </c>
      <c r="BG8" s="21">
        <f>MASTER_DATA_MAPPED!BG8</f>
        <v>0</v>
      </c>
      <c r="BH8" s="21">
        <f>MASTER_DATA_MAPPED!BH8</f>
        <v>0</v>
      </c>
      <c r="BI8" s="21">
        <f>MASTER_DATA_MAPPED!BI8</f>
        <v>0</v>
      </c>
      <c r="BJ8" s="21">
        <f>MASTER_DATA_MAPPED!BJ8</f>
        <v>0</v>
      </c>
      <c r="BK8" s="21">
        <f>MASTER_DATA_MAPPED!BK8</f>
        <v>0</v>
      </c>
      <c r="BL8" s="21">
        <f>MASTER_DATA_MAPPED!BL8</f>
        <v>0</v>
      </c>
      <c r="BM8" s="21">
        <f>MASTER_DATA_MAPPED!BM8</f>
        <v>0</v>
      </c>
      <c r="BN8" s="21">
        <f>MASTER_DATA_MAPPED!BN8</f>
        <v>0</v>
      </c>
      <c r="BO8" s="21">
        <f>MASTER_DATA_MAPPED!BO8</f>
        <v>0</v>
      </c>
      <c r="BP8" s="21">
        <f>MASTER_DATA_MAPPED!BP8</f>
        <v>0</v>
      </c>
      <c r="BQ8" s="21">
        <f>MASTER_DATA_MAPPED!BQ8</f>
        <v>0</v>
      </c>
      <c r="BR8" s="21">
        <f>MASTER_DATA_MAPPED!BR8</f>
        <v>0</v>
      </c>
      <c r="BS8" s="21">
        <f>MASTER_DATA_MAPPED!BS8</f>
        <v>0</v>
      </c>
      <c r="BT8" s="21">
        <f>MASTER_DATA_MAPPED!BT8</f>
        <v>0</v>
      </c>
      <c r="BU8" s="21">
        <f>MASTER_DATA_MAPPED!BU8</f>
        <v>0</v>
      </c>
      <c r="BV8" s="21">
        <f>MASTER_DATA_MAPPED!BV8</f>
        <v>0</v>
      </c>
      <c r="BW8" s="21">
        <f>MASTER_DATA_MAPPED!BW8</f>
        <v>0</v>
      </c>
      <c r="BX8" s="21">
        <f>MASTER_DATA_MAPPED!BX8</f>
        <v>0</v>
      </c>
      <c r="BY8" s="21">
        <f>MASTER_DATA_MAPPED!BY8</f>
        <v>0</v>
      </c>
      <c r="BZ8" s="21">
        <f>MASTER_DATA_MAPPED!BZ8</f>
        <v>0</v>
      </c>
      <c r="CA8" s="21">
        <f>MASTER_DATA_MAPPED!CA8</f>
        <v>0</v>
      </c>
      <c r="CB8" s="21">
        <f>MASTER_DATA_MAPPED!CB8</f>
        <v>0</v>
      </c>
      <c r="CC8" s="21">
        <f>MASTER_DATA_MAPPED!CC8</f>
        <v>0</v>
      </c>
      <c r="CD8" s="21">
        <f>MASTER_DATA_MAPPED!CD8</f>
        <v>0</v>
      </c>
      <c r="CE8" s="21">
        <f>MASTER_DATA_MAPPED!CE8</f>
        <v>0</v>
      </c>
      <c r="CF8" s="21">
        <f>MASTER_DATA_MAPPED!CF8</f>
        <v>0</v>
      </c>
      <c r="CG8" s="21">
        <f>MASTER_DATA_MAPPED!CG8</f>
        <v>0</v>
      </c>
      <c r="CH8" s="21">
        <f>MASTER_DATA_MAPPED!CH8</f>
        <v>0</v>
      </c>
      <c r="CI8" s="21">
        <f>MASTER_DATA_MAPPED!CI8</f>
        <v>0</v>
      </c>
      <c r="CJ8" s="21">
        <f>MASTER_DATA_MAPPED!CJ8</f>
        <v>0</v>
      </c>
      <c r="CK8" s="21">
        <f>MASTER_DATA_MAPPED!CK8</f>
        <v>0</v>
      </c>
      <c r="CL8" s="21">
        <f>MASTER_DATA_MAPPED!CL8</f>
        <v>0</v>
      </c>
      <c r="CM8" s="21">
        <f>MASTER_DATA_MAPPED!CM8</f>
        <v>0</v>
      </c>
      <c r="CN8" s="21">
        <f>MASTER_DATA_MAPPED!CN8</f>
        <v>0</v>
      </c>
      <c r="CO8" s="21">
        <f>MASTER_DATA_MAPPED!CO8</f>
        <v>0</v>
      </c>
      <c r="CP8" s="21">
        <f>MASTER_DATA_MAPPED!CP8</f>
        <v>0</v>
      </c>
      <c r="CQ8" s="21">
        <f>MASTER_DATA_MAPPED!CQ8</f>
        <v>0</v>
      </c>
      <c r="CR8" s="21">
        <f>MASTER_DATA_MAPPED!CR8</f>
        <v>0</v>
      </c>
      <c r="CS8" s="21">
        <f>MASTER_DATA_MAPPED!CS8</f>
        <v>0</v>
      </c>
      <c r="CT8" s="21">
        <f>MASTER_DATA_MAPPED!CT8</f>
        <v>0</v>
      </c>
      <c r="CU8" s="21">
        <f>MASTER_DATA_MAPPED!CU8</f>
        <v>0</v>
      </c>
      <c r="CV8" s="21">
        <f>MASTER_DATA_MAPPED!CV8</f>
        <v>0</v>
      </c>
      <c r="CW8" s="21">
        <f>MASTER_DATA_MAPPED!CW8</f>
        <v>0</v>
      </c>
      <c r="CX8" s="21">
        <f>MASTER_DATA_MAPPED!CX8</f>
        <v>0</v>
      </c>
      <c r="CY8" s="21">
        <f>MASTER_DATA_MAPPED!CY8</f>
        <v>0</v>
      </c>
      <c r="CZ8" s="21">
        <f>MASTER_DATA_MAPPED!CZ8</f>
        <v>0</v>
      </c>
      <c r="DA8" s="21">
        <f>MASTER_DATA_MAPPED!DA8</f>
        <v>0</v>
      </c>
      <c r="DB8" s="21">
        <f>MASTER_DATA_MAPPED!DB8</f>
        <v>0</v>
      </c>
      <c r="DC8" s="21">
        <f>MASTER_DATA_MAPPED!DC8</f>
        <v>0</v>
      </c>
      <c r="DD8" s="21">
        <f>MASTER_DATA_MAPPED!DD8</f>
        <v>0</v>
      </c>
      <c r="DE8" s="21">
        <f>MASTER_DATA_MAPPED!DE8</f>
        <v>165</v>
      </c>
      <c r="DF8" s="21">
        <f>MASTER_DATA_MAPPED!DF8</f>
        <v>165</v>
      </c>
      <c r="DG8" s="21">
        <f>MASTER_DATA_MAPPED!DG8</f>
        <v>165</v>
      </c>
      <c r="DH8" s="21">
        <f>MASTER_DATA_MAPPED!DH8</f>
        <v>165</v>
      </c>
      <c r="DI8" s="21">
        <f>MASTER_DATA_MAPPED!DI8</f>
        <v>311</v>
      </c>
      <c r="DJ8" s="21">
        <f>MASTER_DATA_MAPPED!DJ8</f>
        <v>311</v>
      </c>
      <c r="DK8" s="21">
        <f>MASTER_DATA_MAPPED!DK8</f>
        <v>311</v>
      </c>
      <c r="DL8" s="21">
        <f>MASTER_DATA_MAPPED!DL8</f>
        <v>311</v>
      </c>
      <c r="DM8" s="21">
        <f>MASTER_DATA_MAPPED!DM8</f>
        <v>622</v>
      </c>
      <c r="DN8" s="21">
        <f>MASTER_DATA_MAPPED!DN8</f>
        <v>622</v>
      </c>
      <c r="DO8" s="21">
        <f>MASTER_DATA_MAPPED!DO8</f>
        <v>622</v>
      </c>
      <c r="DP8" s="21">
        <f>MASTER_DATA_MAPPED!DP8</f>
        <v>622</v>
      </c>
      <c r="DQ8" s="21">
        <f>MASTER_DATA_MAPPED!DQ8</f>
        <v>1244</v>
      </c>
      <c r="DR8" s="21">
        <f>MASTER_DATA_MAPPED!DR8</f>
        <v>1244</v>
      </c>
      <c r="DS8" s="21">
        <f>MASTER_DATA_MAPPED!DS8</f>
        <v>1244</v>
      </c>
      <c r="DT8" s="21">
        <f>MASTER_DATA_MAPPED!DT8</f>
        <v>1244</v>
      </c>
      <c r="DU8" s="21">
        <f>MASTER_DATA_MAPPED!DU8</f>
        <v>2488</v>
      </c>
      <c r="DV8" s="21">
        <f>MASTER_DATA_MAPPED!DV8</f>
        <v>2488</v>
      </c>
      <c r="DW8" s="21">
        <f>MASTER_DATA_MAPPED!DW8</f>
        <v>2488</v>
      </c>
      <c r="DX8" s="21">
        <f>MASTER_DATA_MAPPED!DX8</f>
        <v>2488</v>
      </c>
      <c r="DY8" s="21">
        <f>MASTER_DATA_MAPPED!DY8</f>
        <v>3110</v>
      </c>
      <c r="DZ8" s="21">
        <f>MASTER_DATA_MAPPED!DZ8</f>
        <v>3110</v>
      </c>
      <c r="EA8" s="21">
        <f>MASTER_DATA_MAPPED!EA8</f>
        <v>3110</v>
      </c>
      <c r="EB8" s="21">
        <f>MASTER_DATA_MAPPED!EB8</f>
        <v>3110</v>
      </c>
      <c r="EC8" s="21">
        <f>MASTER_DATA_MAPPED!EC8</f>
        <v>0</v>
      </c>
      <c r="ED8" s="21">
        <f>MASTER_DATA_MAPPED!ED8</f>
        <v>0</v>
      </c>
      <c r="EE8" s="21">
        <f>MASTER_DATA_MAPPED!EE8</f>
        <v>0</v>
      </c>
      <c r="EF8" s="21" t="str">
        <f>MASTER_DATA_MAPPED!EF8</f>
        <v>300 MWth (VTR is not intended for elextricity production)</v>
      </c>
      <c r="EG8" s="21">
        <f>MASTER_DATA_MAPPED!EG8</f>
        <v>0</v>
      </c>
      <c r="EH8" s="21">
        <f>MASTER_DATA_MAPPED!EH8</f>
        <v>0</v>
      </c>
      <c r="EI8" s="21">
        <f>MASTER_DATA_MAPPED!EI8</f>
        <v>0</v>
      </c>
      <c r="EJ8" s="21">
        <f>MASTER_DATA_MAPPED!EJ8</f>
        <v>0</v>
      </c>
      <c r="EK8" s="21">
        <f>MASTER_DATA_MAPPED!EK8</f>
        <v>0</v>
      </c>
      <c r="EL8" s="21">
        <f>MASTER_DATA_MAPPED!EL8</f>
        <v>0</v>
      </c>
      <c r="EM8" s="21">
        <f>MASTER_DATA_MAPPED!EM8</f>
        <v>0</v>
      </c>
      <c r="EN8" s="21">
        <f>MASTER_DATA_MAPPED!EN8</f>
        <v>0</v>
      </c>
      <c r="EO8" s="21">
        <f>MASTER_DATA_MAPPED!EO8</f>
        <v>0</v>
      </c>
      <c r="EP8" s="21">
        <f>MASTER_DATA_MAPPED!EP8</f>
        <v>0</v>
      </c>
      <c r="EQ8" s="21">
        <f>MASTER_DATA_MAPPED!EQ8</f>
        <v>0</v>
      </c>
      <c r="ER8" s="21">
        <f>MASTER_DATA_MAPPED!ER8</f>
        <v>0</v>
      </c>
      <c r="ES8" s="21">
        <f>MASTER_DATA_MAPPED!ES8</f>
        <v>0</v>
      </c>
      <c r="ET8" s="21">
        <f>MASTER_DATA_MAPPED!ET8</f>
        <v>0</v>
      </c>
      <c r="EU8" s="21">
        <f>MASTER_DATA_MAPPED!EU8</f>
        <v>0</v>
      </c>
      <c r="EV8" s="21">
        <f>MASTER_DATA_MAPPED!EV8</f>
        <v>0</v>
      </c>
      <c r="EW8" s="21">
        <f>MASTER_DATA_MAPPED!EW8</f>
        <v>0</v>
      </c>
      <c r="EX8" s="21">
        <f>MASTER_DATA_MAPPED!EX8</f>
        <v>0</v>
      </c>
      <c r="EY8" s="21">
        <f>MASTER_DATA_MAPPED!EY8</f>
        <v>0</v>
      </c>
      <c r="EZ8" s="21">
        <f>MASTER_DATA_MAPPED!EZ8</f>
        <v>0</v>
      </c>
      <c r="FA8" s="21">
        <f>MASTER_DATA_MAPPED!FA8</f>
        <v>0</v>
      </c>
      <c r="FB8" s="21">
        <f>MASTER_DATA_MAPPED!FB8</f>
        <v>0</v>
      </c>
      <c r="FC8" s="21">
        <f>MASTER_DATA_MAPPED!FC8</f>
        <v>0</v>
      </c>
      <c r="FD8" s="21">
        <f>MASTER_DATA_MAPPED!FD8</f>
        <v>0</v>
      </c>
      <c r="FE8" s="21">
        <f>MASTER_DATA_MAPPED!FE8</f>
        <v>0</v>
      </c>
      <c r="FF8" s="21">
        <f>MASTER_DATA_MAPPED!FF8</f>
        <v>0</v>
      </c>
      <c r="FG8" s="21">
        <f>MASTER_DATA_MAPPED!FG8</f>
        <v>0</v>
      </c>
      <c r="FH8" s="21">
        <f>MASTER_DATA_MAPPED!FH8</f>
        <v>0</v>
      </c>
      <c r="FI8" s="21">
        <f>MASTER_DATA_MAPPED!FI8</f>
        <v>0</v>
      </c>
      <c r="FJ8" s="21">
        <f>MASTER_DATA_MAPPED!FJ8</f>
        <v>0</v>
      </c>
      <c r="FK8" s="21">
        <f>MASTER_DATA_MAPPED!FK8</f>
        <v>0</v>
      </c>
      <c r="FL8" s="21">
        <f>MASTER_DATA_MAPPED!FL8</f>
        <v>0</v>
      </c>
      <c r="FM8" s="21">
        <f>MASTER_DATA_MAPPED!FM8</f>
        <v>0</v>
      </c>
      <c r="FN8" s="21">
        <f>MASTER_DATA_MAPPED!FN8</f>
        <v>0</v>
      </c>
      <c r="FO8" s="21">
        <f>MASTER_DATA_MAPPED!FO8</f>
        <v>0</v>
      </c>
      <c r="FP8" s="21">
        <f>MASTER_DATA_MAPPED!FP8</f>
        <v>0</v>
      </c>
      <c r="FQ8" s="21">
        <f>MASTER_DATA_MAPPED!FQ8</f>
        <v>0</v>
      </c>
      <c r="FR8" s="21">
        <f>MASTER_DATA_MAPPED!FR8</f>
        <v>0</v>
      </c>
      <c r="FS8" s="21">
        <f>MASTER_DATA_MAPPED!FS8</f>
        <v>0</v>
      </c>
      <c r="FT8" s="21">
        <f>MASTER_DATA_MAPPED!FT8</f>
        <v>0</v>
      </c>
      <c r="FU8" s="21">
        <f>MASTER_DATA_MAPPED!FU8</f>
        <v>0</v>
      </c>
      <c r="FV8" s="21">
        <f>MASTER_DATA_MAPPED!FV8</f>
        <v>0</v>
      </c>
      <c r="FW8" s="21">
        <f>MASTER_DATA_MAPPED!FW8</f>
        <v>0</v>
      </c>
      <c r="FX8" s="21">
        <f>MASTER_DATA_MAPPED!FX8</f>
        <v>0</v>
      </c>
      <c r="FY8" s="21">
        <f>MASTER_DATA_MAPPED!FY8</f>
        <v>0</v>
      </c>
      <c r="FZ8" s="21">
        <f>MASTER_DATA_MAPPED!FZ8</f>
        <v>0</v>
      </c>
      <c r="GA8" s="21">
        <f>MASTER_DATA_MAPPED!GA8</f>
        <v>0</v>
      </c>
      <c r="GB8" s="21">
        <f>MASTER_DATA_MAPPED!GB8</f>
        <v>0</v>
      </c>
      <c r="GC8" s="21">
        <f>MASTER_DATA_MAPPED!GC8</f>
        <v>0</v>
      </c>
      <c r="GD8" s="21">
        <f>MASTER_DATA_MAPPED!GD8</f>
        <v>0</v>
      </c>
      <c r="GE8" s="21">
        <f>MASTER_DATA_MAPPED!GE8</f>
        <v>0</v>
      </c>
      <c r="GF8" s="21">
        <f>MASTER_DATA_MAPPED!GF8</f>
        <v>0</v>
      </c>
      <c r="GG8" s="21">
        <f>MASTER_DATA_MAPPED!GG8</f>
        <v>0</v>
      </c>
      <c r="GH8" s="21">
        <f>MASTER_DATA_MAPPED!GH8</f>
        <v>0</v>
      </c>
      <c r="GI8" s="21">
        <f>MASTER_DATA_MAPPED!GI8</f>
        <v>0</v>
      </c>
      <c r="GJ8" s="21">
        <f>MASTER_DATA_MAPPED!GJ8</f>
        <v>0</v>
      </c>
      <c r="GK8" s="21">
        <f>MASTER_DATA_MAPPED!GK8</f>
        <v>0</v>
      </c>
      <c r="GL8" s="21">
        <f>MASTER_DATA_MAPPED!GL8</f>
        <v>0</v>
      </c>
      <c r="GM8" s="21">
        <f>MASTER_DATA_MAPPED!GM8</f>
        <v>0</v>
      </c>
      <c r="GN8" s="21">
        <f>MASTER_DATA_MAPPED!GN8</f>
        <v>0</v>
      </c>
      <c r="GO8" s="21">
        <f>MASTER_DATA_MAPPED!GO8</f>
        <v>0</v>
      </c>
      <c r="GP8" s="21">
        <f>MASTER_DATA_MAPPED!GP8</f>
        <v>0</v>
      </c>
      <c r="GQ8" s="21">
        <f>MASTER_DATA_MAPPED!GQ8</f>
        <v>0</v>
      </c>
      <c r="GR8" s="21">
        <f>MASTER_DATA_MAPPED!GR8</f>
        <v>0</v>
      </c>
      <c r="GS8" s="21">
        <f>MASTER_DATA_MAPPED!GS8</f>
        <v>0</v>
      </c>
      <c r="GT8" s="21">
        <f>MASTER_DATA_MAPPED!GT8</f>
        <v>0</v>
      </c>
      <c r="GU8" s="21">
        <f>MASTER_DATA_MAPPED!GU8</f>
        <v>0</v>
      </c>
      <c r="GV8" s="21">
        <f>MASTER_DATA_MAPPED!GV8</f>
        <v>0</v>
      </c>
    </row>
    <row r="9" spans="4:204" ht="18.75" x14ac:dyDescent="0.3">
      <c r="H9" s="28" t="s">
        <v>8</v>
      </c>
      <c r="I9" s="21">
        <f>MASTER_DATA_MAPPED!I9</f>
        <v>0</v>
      </c>
      <c r="J9" s="21">
        <f>MASTER_DATA_MAPPED!J9</f>
        <v>0</v>
      </c>
      <c r="K9" s="21">
        <f>MASTER_DATA_MAPPED!K9</f>
        <v>0</v>
      </c>
      <c r="L9" s="21">
        <f>MASTER_DATA_MAPPED!L9</f>
        <v>0</v>
      </c>
      <c r="M9" s="21">
        <f>MASTER_DATA_MAPPED!M9</f>
        <v>0</v>
      </c>
      <c r="N9" s="21">
        <f>MASTER_DATA_MAPPED!N9</f>
        <v>0</v>
      </c>
      <c r="O9" s="21">
        <f>MASTER_DATA_MAPPED!O9</f>
        <v>0</v>
      </c>
      <c r="P9" s="21">
        <f>MASTER_DATA_MAPPED!P9</f>
        <v>0</v>
      </c>
      <c r="Q9" s="21">
        <f>MASTER_DATA_MAPPED!Q9</f>
        <v>0</v>
      </c>
      <c r="R9" s="21">
        <f>MASTER_DATA_MAPPED!R9</f>
        <v>0</v>
      </c>
      <c r="S9" s="21">
        <f>MASTER_DATA_MAPPED!S9</f>
        <v>0</v>
      </c>
      <c r="T9" s="21">
        <f>MASTER_DATA_MAPPED!T9</f>
        <v>0</v>
      </c>
      <c r="U9" s="21">
        <f>MASTER_DATA_MAPPED!U9</f>
        <v>0</v>
      </c>
      <c r="V9" s="21">
        <f>MASTER_DATA_MAPPED!V9</f>
        <v>0</v>
      </c>
      <c r="W9" s="21">
        <f>MASTER_DATA_MAPPED!W9</f>
        <v>0</v>
      </c>
      <c r="X9" s="21">
        <f>MASTER_DATA_MAPPED!X9</f>
        <v>0</v>
      </c>
      <c r="Y9" s="21">
        <f>MASTER_DATA_MAPPED!Y9</f>
        <v>0</v>
      </c>
      <c r="Z9" s="21">
        <f>MASTER_DATA_MAPPED!Z9</f>
        <v>0</v>
      </c>
      <c r="AA9" s="21">
        <f>MASTER_DATA_MAPPED!AA9</f>
        <v>0</v>
      </c>
      <c r="AB9" s="21">
        <f>MASTER_DATA_MAPPED!AB9</f>
        <v>0</v>
      </c>
      <c r="AC9" s="21">
        <f>MASTER_DATA_MAPPED!AC9</f>
        <v>0</v>
      </c>
      <c r="AD9" s="21">
        <f>MASTER_DATA_MAPPED!AD9</f>
        <v>0</v>
      </c>
      <c r="AE9" s="21">
        <f>MASTER_DATA_MAPPED!AE9</f>
        <v>0</v>
      </c>
      <c r="AF9" s="21">
        <f>MASTER_DATA_MAPPED!AF9</f>
        <v>0</v>
      </c>
      <c r="AG9" s="21">
        <f>MASTER_DATA_MAPPED!AG9</f>
        <v>0</v>
      </c>
      <c r="AH9" s="21">
        <f>MASTER_DATA_MAPPED!AH9</f>
        <v>0</v>
      </c>
      <c r="AI9" s="21">
        <f>MASTER_DATA_MAPPED!AI9</f>
        <v>0</v>
      </c>
      <c r="AJ9" s="21">
        <f>MASTER_DATA_MAPPED!AJ9</f>
        <v>0</v>
      </c>
      <c r="AK9" s="21">
        <f>MASTER_DATA_MAPPED!AK9</f>
        <v>0</v>
      </c>
      <c r="AL9" s="21">
        <f>MASTER_DATA_MAPPED!AL9</f>
        <v>0</v>
      </c>
      <c r="AM9" s="21">
        <f>MASTER_DATA_MAPPED!AM9</f>
        <v>0</v>
      </c>
      <c r="AN9" s="21">
        <f>MASTER_DATA_MAPPED!AN9</f>
        <v>0</v>
      </c>
      <c r="AO9" s="21">
        <f>MASTER_DATA_MAPPED!AO9</f>
        <v>0</v>
      </c>
      <c r="AP9" s="21">
        <f>MASTER_DATA_MAPPED!AP9</f>
        <v>0</v>
      </c>
      <c r="AQ9" s="21">
        <f>MASTER_DATA_MAPPED!AQ9</f>
        <v>0</v>
      </c>
      <c r="AR9" s="21">
        <f>MASTER_DATA_MAPPED!AR9</f>
        <v>0</v>
      </c>
      <c r="AS9" s="21">
        <f>MASTER_DATA_MAPPED!AS9</f>
        <v>0</v>
      </c>
      <c r="AT9" s="21">
        <f>MASTER_DATA_MAPPED!AT9</f>
        <v>0</v>
      </c>
      <c r="AU9" s="21">
        <f>MASTER_DATA_MAPPED!AU9</f>
        <v>0</v>
      </c>
      <c r="AV9" s="21">
        <f>MASTER_DATA_MAPPED!AV9</f>
        <v>0</v>
      </c>
      <c r="AW9" s="21">
        <f>MASTER_DATA_MAPPED!AW9</f>
        <v>0</v>
      </c>
      <c r="AX9" s="21">
        <f>MASTER_DATA_MAPPED!AX9</f>
        <v>0</v>
      </c>
      <c r="AY9" s="21">
        <f>MASTER_DATA_MAPPED!AY9</f>
        <v>0</v>
      </c>
      <c r="AZ9" s="21">
        <f>MASTER_DATA_MAPPED!AZ9</f>
        <v>0</v>
      </c>
      <c r="BA9" s="21">
        <f>MASTER_DATA_MAPPED!BA9</f>
        <v>0</v>
      </c>
      <c r="BB9" s="21">
        <f>MASTER_DATA_MAPPED!BB9</f>
        <v>0</v>
      </c>
      <c r="BC9" s="21">
        <f>MASTER_DATA_MAPPED!BC9</f>
        <v>0</v>
      </c>
      <c r="BD9" s="21">
        <f>MASTER_DATA_MAPPED!BD9</f>
        <v>0</v>
      </c>
      <c r="BE9" s="21">
        <f>MASTER_DATA_MAPPED!BE9</f>
        <v>0</v>
      </c>
      <c r="BF9" s="21">
        <f>MASTER_DATA_MAPPED!BF9</f>
        <v>0</v>
      </c>
      <c r="BG9" s="21">
        <f>MASTER_DATA_MAPPED!BG9</f>
        <v>0</v>
      </c>
      <c r="BH9" s="21">
        <f>MASTER_DATA_MAPPED!BH9</f>
        <v>0</v>
      </c>
      <c r="BI9" s="21">
        <f>MASTER_DATA_MAPPED!BI9</f>
        <v>0</v>
      </c>
      <c r="BJ9" s="21">
        <f>MASTER_DATA_MAPPED!BJ9</f>
        <v>0</v>
      </c>
      <c r="BK9" s="21">
        <f>MASTER_DATA_MAPPED!BK9</f>
        <v>0</v>
      </c>
      <c r="BL9" s="21">
        <f>MASTER_DATA_MAPPED!BL9</f>
        <v>0</v>
      </c>
      <c r="BM9" s="21">
        <f>MASTER_DATA_MAPPED!BM9</f>
        <v>0</v>
      </c>
      <c r="BN9" s="21">
        <f>MASTER_DATA_MAPPED!BN9</f>
        <v>0</v>
      </c>
      <c r="BO9" s="21">
        <f>MASTER_DATA_MAPPED!BO9</f>
        <v>0</v>
      </c>
      <c r="BP9" s="21">
        <f>MASTER_DATA_MAPPED!BP9</f>
        <v>0</v>
      </c>
      <c r="BQ9" s="21">
        <f>MASTER_DATA_MAPPED!BQ9</f>
        <v>0</v>
      </c>
      <c r="BR9" s="21">
        <f>MASTER_DATA_MAPPED!BR9</f>
        <v>0</v>
      </c>
      <c r="BS9" s="21">
        <f>MASTER_DATA_MAPPED!BS9</f>
        <v>0</v>
      </c>
      <c r="BT9" s="21">
        <f>MASTER_DATA_MAPPED!BT9</f>
        <v>0</v>
      </c>
      <c r="BU9" s="21">
        <f>MASTER_DATA_MAPPED!BU9</f>
        <v>0</v>
      </c>
      <c r="BV9" s="21">
        <f>MASTER_DATA_MAPPED!BV9</f>
        <v>0</v>
      </c>
      <c r="BW9" s="21">
        <f>MASTER_DATA_MAPPED!BW9</f>
        <v>0</v>
      </c>
      <c r="BX9" s="21">
        <f>MASTER_DATA_MAPPED!BX9</f>
        <v>0</v>
      </c>
      <c r="BY9" s="21">
        <f>MASTER_DATA_MAPPED!BY9</f>
        <v>0</v>
      </c>
      <c r="BZ9" s="21">
        <f>MASTER_DATA_MAPPED!BZ9</f>
        <v>0</v>
      </c>
      <c r="CA9" s="21">
        <f>MASTER_DATA_MAPPED!CA9</f>
        <v>0</v>
      </c>
      <c r="CB9" s="21">
        <f>MASTER_DATA_MAPPED!CB9</f>
        <v>0</v>
      </c>
      <c r="CC9" s="21">
        <f>MASTER_DATA_MAPPED!CC9</f>
        <v>0</v>
      </c>
      <c r="CD9" s="21">
        <f>MASTER_DATA_MAPPED!CD9</f>
        <v>0</v>
      </c>
      <c r="CE9" s="21">
        <f>MASTER_DATA_MAPPED!CE9</f>
        <v>0</v>
      </c>
      <c r="CF9" s="21">
        <f>MASTER_DATA_MAPPED!CF9</f>
        <v>0</v>
      </c>
      <c r="CG9" s="21">
        <f>MASTER_DATA_MAPPED!CG9</f>
        <v>0</v>
      </c>
      <c r="CH9" s="21">
        <f>MASTER_DATA_MAPPED!CH9</f>
        <v>0</v>
      </c>
      <c r="CI9" s="21">
        <f>MASTER_DATA_MAPPED!CI9</f>
        <v>0</v>
      </c>
      <c r="CJ9" s="21">
        <f>MASTER_DATA_MAPPED!CJ9</f>
        <v>0</v>
      </c>
      <c r="CK9" s="21">
        <f>MASTER_DATA_MAPPED!CK9</f>
        <v>0</v>
      </c>
      <c r="CL9" s="21">
        <f>MASTER_DATA_MAPPED!CL9</f>
        <v>0</v>
      </c>
      <c r="CM9" s="21">
        <f>MASTER_DATA_MAPPED!CM9</f>
        <v>0</v>
      </c>
      <c r="CN9" s="21">
        <f>MASTER_DATA_MAPPED!CN9</f>
        <v>0</v>
      </c>
      <c r="CO9" s="21">
        <f>MASTER_DATA_MAPPED!CO9</f>
        <v>0</v>
      </c>
      <c r="CP9" s="21">
        <f>MASTER_DATA_MAPPED!CP9</f>
        <v>0</v>
      </c>
      <c r="CQ9" s="21">
        <f>MASTER_DATA_MAPPED!CQ9</f>
        <v>0</v>
      </c>
      <c r="CR9" s="21">
        <f>MASTER_DATA_MAPPED!CR9</f>
        <v>0</v>
      </c>
      <c r="CS9" s="21">
        <f>MASTER_DATA_MAPPED!CS9</f>
        <v>0</v>
      </c>
      <c r="CT9" s="21">
        <f>MASTER_DATA_MAPPED!CT9</f>
        <v>0</v>
      </c>
      <c r="CU9" s="21">
        <f>MASTER_DATA_MAPPED!CU9</f>
        <v>0</v>
      </c>
      <c r="CV9" s="21">
        <f>MASTER_DATA_MAPPED!CV9</f>
        <v>0</v>
      </c>
      <c r="CW9" s="21">
        <f>MASTER_DATA_MAPPED!CW9</f>
        <v>0</v>
      </c>
      <c r="CX9" s="21">
        <f>MASTER_DATA_MAPPED!CX9</f>
        <v>0</v>
      </c>
      <c r="CY9" s="21">
        <f>MASTER_DATA_MAPPED!CY9</f>
        <v>0</v>
      </c>
      <c r="CZ9" s="21">
        <f>MASTER_DATA_MAPPED!CZ9</f>
        <v>0</v>
      </c>
      <c r="DA9" s="21">
        <f>MASTER_DATA_MAPPED!DA9</f>
        <v>0</v>
      </c>
      <c r="DB9" s="21">
        <f>MASTER_DATA_MAPPED!DB9</f>
        <v>0</v>
      </c>
      <c r="DC9" s="21">
        <f>MASTER_DATA_MAPPED!DC9</f>
        <v>0</v>
      </c>
      <c r="DD9" s="21">
        <f>MASTER_DATA_MAPPED!DD9</f>
        <v>0</v>
      </c>
      <c r="DE9" s="21">
        <f>MASTER_DATA_MAPPED!DE9</f>
        <v>0</v>
      </c>
      <c r="DF9" s="21">
        <f>MASTER_DATA_MAPPED!DF9</f>
        <v>0</v>
      </c>
      <c r="DG9" s="21">
        <f>MASTER_DATA_MAPPED!DG9</f>
        <v>0</v>
      </c>
      <c r="DH9" s="21">
        <f>MASTER_DATA_MAPPED!DH9</f>
        <v>0</v>
      </c>
      <c r="DI9" s="21">
        <f>MASTER_DATA_MAPPED!DI9</f>
        <v>0</v>
      </c>
      <c r="DJ9" s="21">
        <f>MASTER_DATA_MAPPED!DJ9</f>
        <v>0</v>
      </c>
      <c r="DK9" s="21">
        <f>MASTER_DATA_MAPPED!DK9</f>
        <v>0</v>
      </c>
      <c r="DL9" s="21">
        <f>MASTER_DATA_MAPPED!DL9</f>
        <v>0</v>
      </c>
      <c r="DM9" s="21">
        <f>MASTER_DATA_MAPPED!DM9</f>
        <v>0</v>
      </c>
      <c r="DN9" s="21">
        <f>MASTER_DATA_MAPPED!DN9</f>
        <v>0</v>
      </c>
      <c r="DO9" s="21">
        <f>MASTER_DATA_MAPPED!DO9</f>
        <v>0</v>
      </c>
      <c r="DP9" s="21">
        <f>MASTER_DATA_MAPPED!DP9</f>
        <v>0</v>
      </c>
      <c r="DQ9" s="21">
        <f>MASTER_DATA_MAPPED!DQ9</f>
        <v>0</v>
      </c>
      <c r="DR9" s="21">
        <f>MASTER_DATA_MAPPED!DR9</f>
        <v>0</v>
      </c>
      <c r="DS9" s="21">
        <f>MASTER_DATA_MAPPED!DS9</f>
        <v>0</v>
      </c>
      <c r="DT9" s="21">
        <f>MASTER_DATA_MAPPED!DT9</f>
        <v>0</v>
      </c>
      <c r="DU9" s="21">
        <f>MASTER_DATA_MAPPED!DU9</f>
        <v>0</v>
      </c>
      <c r="DV9" s="21">
        <f>MASTER_DATA_MAPPED!DV9</f>
        <v>0</v>
      </c>
      <c r="DW9" s="21">
        <f>MASTER_DATA_MAPPED!DW9</f>
        <v>0</v>
      </c>
      <c r="DX9" s="21">
        <f>MASTER_DATA_MAPPED!DX9</f>
        <v>0</v>
      </c>
      <c r="DY9" s="21">
        <f>MASTER_DATA_MAPPED!DY9</f>
        <v>0</v>
      </c>
      <c r="DZ9" s="21">
        <f>MASTER_DATA_MAPPED!DZ9</f>
        <v>0</v>
      </c>
      <c r="EA9" s="21">
        <f>MASTER_DATA_MAPPED!EA9</f>
        <v>0</v>
      </c>
      <c r="EB9" s="21">
        <f>MASTER_DATA_MAPPED!EB9</f>
        <v>0</v>
      </c>
      <c r="EC9" s="21">
        <f>MASTER_DATA_MAPPED!EC9</f>
        <v>0</v>
      </c>
      <c r="ED9" s="21">
        <f>MASTER_DATA_MAPPED!ED9</f>
        <v>0</v>
      </c>
      <c r="EE9" s="21">
        <f>MASTER_DATA_MAPPED!EE9</f>
        <v>0</v>
      </c>
      <c r="EF9" s="21">
        <f>MASTER_DATA_MAPPED!EF9</f>
        <v>0</v>
      </c>
      <c r="EG9" s="21">
        <f>MASTER_DATA_MAPPED!EG9</f>
        <v>0</v>
      </c>
      <c r="EH9" s="21">
        <f>MASTER_DATA_MAPPED!EH9</f>
        <v>0</v>
      </c>
      <c r="EI9" s="21">
        <f>MASTER_DATA_MAPPED!EI9</f>
        <v>0</v>
      </c>
      <c r="EJ9" s="21">
        <f>MASTER_DATA_MAPPED!EJ9</f>
        <v>0</v>
      </c>
      <c r="EK9" s="21">
        <f>MASTER_DATA_MAPPED!EK9</f>
        <v>0</v>
      </c>
      <c r="EL9" s="21">
        <f>MASTER_DATA_MAPPED!EL9</f>
        <v>0</v>
      </c>
      <c r="EM9" s="21">
        <f>MASTER_DATA_MAPPED!EM9</f>
        <v>0</v>
      </c>
      <c r="EN9" s="21">
        <f>MASTER_DATA_MAPPED!EN9</f>
        <v>0</v>
      </c>
      <c r="EO9" s="21">
        <f>MASTER_DATA_MAPPED!EO9</f>
        <v>0</v>
      </c>
      <c r="EP9" s="21">
        <f>MASTER_DATA_MAPPED!EP9</f>
        <v>0</v>
      </c>
      <c r="EQ9" s="21">
        <f>MASTER_DATA_MAPPED!EQ9</f>
        <v>0</v>
      </c>
      <c r="ER9" s="21">
        <f>MASTER_DATA_MAPPED!ER9</f>
        <v>0</v>
      </c>
      <c r="ES9" s="21">
        <f>MASTER_DATA_MAPPED!ES9</f>
        <v>0</v>
      </c>
      <c r="ET9" s="21">
        <f>MASTER_DATA_MAPPED!ET9</f>
        <v>0</v>
      </c>
      <c r="EU9" s="21">
        <f>MASTER_DATA_MAPPED!EU9</f>
        <v>0</v>
      </c>
      <c r="EV9" s="21">
        <f>MASTER_DATA_MAPPED!EV9</f>
        <v>0</v>
      </c>
      <c r="EW9" s="21">
        <f>MASTER_DATA_MAPPED!EW9</f>
        <v>0</v>
      </c>
      <c r="EX9" s="21">
        <f>MASTER_DATA_MAPPED!EX9</f>
        <v>0</v>
      </c>
      <c r="EY9" s="21">
        <f>MASTER_DATA_MAPPED!EY9</f>
        <v>0</v>
      </c>
      <c r="EZ9" s="21">
        <f>MASTER_DATA_MAPPED!EZ9</f>
        <v>0</v>
      </c>
      <c r="FA9" s="21">
        <f>MASTER_DATA_MAPPED!FA9</f>
        <v>0</v>
      </c>
      <c r="FB9" s="21">
        <f>MASTER_DATA_MAPPED!FB9</f>
        <v>0</v>
      </c>
      <c r="FC9" s="21">
        <f>MASTER_DATA_MAPPED!FC9</f>
        <v>0</v>
      </c>
      <c r="FD9" s="21">
        <f>MASTER_DATA_MAPPED!FD9</f>
        <v>0</v>
      </c>
      <c r="FE9" s="21">
        <f>MASTER_DATA_MAPPED!FE9</f>
        <v>0</v>
      </c>
      <c r="FF9" s="21">
        <f>MASTER_DATA_MAPPED!FF9</f>
        <v>0</v>
      </c>
      <c r="FG9" s="21">
        <f>MASTER_DATA_MAPPED!FG9</f>
        <v>0</v>
      </c>
      <c r="FH9" s="21">
        <f>MASTER_DATA_MAPPED!FH9</f>
        <v>0</v>
      </c>
      <c r="FI9" s="21">
        <f>MASTER_DATA_MAPPED!FI9</f>
        <v>0</v>
      </c>
      <c r="FJ9" s="21">
        <f>MASTER_DATA_MAPPED!FJ9</f>
        <v>0</v>
      </c>
      <c r="FK9" s="21">
        <f>MASTER_DATA_MAPPED!FK9</f>
        <v>0</v>
      </c>
      <c r="FL9" s="21">
        <f>MASTER_DATA_MAPPED!FL9</f>
        <v>0</v>
      </c>
      <c r="FM9" s="21">
        <f>MASTER_DATA_MAPPED!FM9</f>
        <v>0</v>
      </c>
      <c r="FN9" s="21">
        <f>MASTER_DATA_MAPPED!FN9</f>
        <v>0</v>
      </c>
      <c r="FO9" s="21">
        <f>MASTER_DATA_MAPPED!FO9</f>
        <v>0</v>
      </c>
      <c r="FP9" s="21">
        <f>MASTER_DATA_MAPPED!FP9</f>
        <v>0</v>
      </c>
      <c r="FQ9" s="21">
        <f>MASTER_DATA_MAPPED!FQ9</f>
        <v>0</v>
      </c>
      <c r="FR9" s="21">
        <f>MASTER_DATA_MAPPED!FR9</f>
        <v>0</v>
      </c>
      <c r="FS9" s="21">
        <f>MASTER_DATA_MAPPED!FS9</f>
        <v>0</v>
      </c>
      <c r="FT9" s="21">
        <f>MASTER_DATA_MAPPED!FT9</f>
        <v>0</v>
      </c>
      <c r="FU9" s="21">
        <f>MASTER_DATA_MAPPED!FU9</f>
        <v>0</v>
      </c>
      <c r="FV9" s="21">
        <f>MASTER_DATA_MAPPED!FV9</f>
        <v>0</v>
      </c>
      <c r="FW9" s="21">
        <f>MASTER_DATA_MAPPED!FW9</f>
        <v>0</v>
      </c>
      <c r="FX9" s="21">
        <f>MASTER_DATA_MAPPED!FX9</f>
        <v>0</v>
      </c>
      <c r="FY9" s="21">
        <f>MASTER_DATA_MAPPED!FY9</f>
        <v>0</v>
      </c>
      <c r="FZ9" s="21">
        <f>MASTER_DATA_MAPPED!FZ9</f>
        <v>0</v>
      </c>
      <c r="GA9" s="21">
        <f>MASTER_DATA_MAPPED!GA9</f>
        <v>0</v>
      </c>
      <c r="GB9" s="21">
        <f>MASTER_DATA_MAPPED!GB9</f>
        <v>0</v>
      </c>
      <c r="GC9" s="21">
        <f>MASTER_DATA_MAPPED!GC9</f>
        <v>0</v>
      </c>
      <c r="GD9" s="21">
        <f>MASTER_DATA_MAPPED!GD9</f>
        <v>0</v>
      </c>
      <c r="GE9" s="21">
        <f>MASTER_DATA_MAPPED!GE9</f>
        <v>0</v>
      </c>
      <c r="GF9" s="21">
        <f>MASTER_DATA_MAPPED!GF9</f>
        <v>0</v>
      </c>
      <c r="GG9" s="21">
        <f>MASTER_DATA_MAPPED!GG9</f>
        <v>0</v>
      </c>
      <c r="GH9" s="21">
        <f>MASTER_DATA_MAPPED!GH9</f>
        <v>0</v>
      </c>
      <c r="GI9" s="21">
        <f>MASTER_DATA_MAPPED!GI9</f>
        <v>0</v>
      </c>
      <c r="GJ9" s="21">
        <f>MASTER_DATA_MAPPED!GJ9</f>
        <v>0</v>
      </c>
      <c r="GK9" s="21">
        <f>MASTER_DATA_MAPPED!GK9</f>
        <v>0</v>
      </c>
      <c r="GL9" s="21">
        <f>MASTER_DATA_MAPPED!GL9</f>
        <v>0</v>
      </c>
      <c r="GM9" s="21">
        <f>MASTER_DATA_MAPPED!GM9</f>
        <v>0</v>
      </c>
      <c r="GN9" s="21">
        <f>MASTER_DATA_MAPPED!GN9</f>
        <v>0</v>
      </c>
      <c r="GO9" s="21">
        <f>MASTER_DATA_MAPPED!GO9</f>
        <v>0</v>
      </c>
      <c r="GP9" s="21">
        <f>MASTER_DATA_MAPPED!GP9</f>
        <v>0</v>
      </c>
      <c r="GQ9" s="21">
        <f>MASTER_DATA_MAPPED!GQ9</f>
        <v>0</v>
      </c>
      <c r="GR9" s="21">
        <f>MASTER_DATA_MAPPED!GR9</f>
        <v>0</v>
      </c>
      <c r="GS9" s="21">
        <f>MASTER_DATA_MAPPED!GS9</f>
        <v>0</v>
      </c>
      <c r="GT9" s="21">
        <f>MASTER_DATA_MAPPED!GT9</f>
        <v>0</v>
      </c>
      <c r="GU9" s="21">
        <f>MASTER_DATA_MAPPED!GU9</f>
        <v>0</v>
      </c>
      <c r="GV9" s="21">
        <f>MASTER_DATA_MAPPED!GV9</f>
        <v>0</v>
      </c>
    </row>
    <row r="10" spans="4:204" ht="18.75" x14ac:dyDescent="0.3">
      <c r="H10" s="28" t="s">
        <v>9</v>
      </c>
      <c r="I10" s="21">
        <f>MASTER_DATA_MAPPED!I10</f>
        <v>1</v>
      </c>
      <c r="J10" s="21">
        <f>MASTER_DATA_MAPPED!J10</f>
        <v>1</v>
      </c>
      <c r="K10" s="21">
        <f>MASTER_DATA_MAPPED!K10</f>
        <v>1</v>
      </c>
      <c r="L10" s="21">
        <f>MASTER_DATA_MAPPED!L10</f>
        <v>1</v>
      </c>
      <c r="M10" s="21">
        <f>MASTER_DATA_MAPPED!M10</f>
        <v>1</v>
      </c>
      <c r="N10" s="21">
        <f>MASTER_DATA_MAPPED!N10</f>
        <v>1</v>
      </c>
      <c r="O10" s="21">
        <f>MASTER_DATA_MAPPED!O10</f>
        <v>1</v>
      </c>
      <c r="P10" s="21">
        <f>MASTER_DATA_MAPPED!P10</f>
        <v>1</v>
      </c>
      <c r="Q10" s="21">
        <f>MASTER_DATA_MAPPED!Q10</f>
        <v>1</v>
      </c>
      <c r="R10" s="21">
        <f>MASTER_DATA_MAPPED!R10</f>
        <v>1</v>
      </c>
      <c r="S10" s="21">
        <f>MASTER_DATA_MAPPED!S10</f>
        <v>1</v>
      </c>
      <c r="T10" s="21">
        <f>MASTER_DATA_MAPPED!T10</f>
        <v>1</v>
      </c>
      <c r="U10" s="21">
        <f>MASTER_DATA_MAPPED!U10</f>
        <v>1</v>
      </c>
      <c r="V10" s="21">
        <f>MASTER_DATA_MAPPED!V10</f>
        <v>1</v>
      </c>
      <c r="W10" s="21">
        <f>MASTER_DATA_MAPPED!W10</f>
        <v>1</v>
      </c>
      <c r="X10" s="21">
        <f>MASTER_DATA_MAPPED!X10</f>
        <v>1</v>
      </c>
      <c r="Y10" s="21">
        <f>MASTER_DATA_MAPPED!Y10</f>
        <v>1</v>
      </c>
      <c r="Z10" s="21">
        <f>MASTER_DATA_MAPPED!Z10</f>
        <v>1</v>
      </c>
      <c r="AA10" s="21">
        <f>MASTER_DATA_MAPPED!AA10</f>
        <v>1</v>
      </c>
      <c r="AB10" s="21">
        <f>MASTER_DATA_MAPPED!AB10</f>
        <v>1</v>
      </c>
      <c r="AC10" s="21">
        <f>MASTER_DATA_MAPPED!AC10</f>
        <v>1</v>
      </c>
      <c r="AD10" s="21">
        <f>MASTER_DATA_MAPPED!AD10</f>
        <v>1</v>
      </c>
      <c r="AE10" s="21">
        <f>MASTER_DATA_MAPPED!AE10</f>
        <v>1</v>
      </c>
      <c r="AF10" s="21">
        <f>MASTER_DATA_MAPPED!AF10</f>
        <v>1</v>
      </c>
      <c r="AG10" s="21">
        <f>MASTER_DATA_MAPPED!AG10</f>
        <v>1</v>
      </c>
      <c r="AH10" s="21">
        <f>MASTER_DATA_MAPPED!AH10</f>
        <v>1</v>
      </c>
      <c r="AI10" s="21">
        <f>MASTER_DATA_MAPPED!AI10</f>
        <v>1</v>
      </c>
      <c r="AJ10" s="21">
        <f>MASTER_DATA_MAPPED!AJ10</f>
        <v>1</v>
      </c>
      <c r="AK10" s="21">
        <f>MASTER_DATA_MAPPED!AK10</f>
        <v>1</v>
      </c>
      <c r="AL10" s="21">
        <f>MASTER_DATA_MAPPED!AL10</f>
        <v>1</v>
      </c>
      <c r="AM10" s="21">
        <f>MASTER_DATA_MAPPED!AM10</f>
        <v>1</v>
      </c>
      <c r="AN10" s="21">
        <f>MASTER_DATA_MAPPED!AN10</f>
        <v>1</v>
      </c>
      <c r="AO10" s="21">
        <f>MASTER_DATA_MAPPED!AO10</f>
        <v>0</v>
      </c>
      <c r="AP10" s="21">
        <f>MASTER_DATA_MAPPED!AP10</f>
        <v>0</v>
      </c>
      <c r="AQ10" s="21">
        <f>MASTER_DATA_MAPPED!AQ10</f>
        <v>0</v>
      </c>
      <c r="AR10" s="21">
        <f>MASTER_DATA_MAPPED!AR10</f>
        <v>1</v>
      </c>
      <c r="AS10" s="21">
        <f>MASTER_DATA_MAPPED!AS10</f>
        <v>0</v>
      </c>
      <c r="AT10" s="21">
        <f>MASTER_DATA_MAPPED!AT10</f>
        <v>0</v>
      </c>
      <c r="AU10" s="21">
        <f>MASTER_DATA_MAPPED!AU10</f>
        <v>0</v>
      </c>
      <c r="AV10" s="21">
        <f>MASTER_DATA_MAPPED!AV10</f>
        <v>1</v>
      </c>
      <c r="AW10" s="21">
        <f>MASTER_DATA_MAPPED!AW10</f>
        <v>0</v>
      </c>
      <c r="AX10" s="21">
        <f>MASTER_DATA_MAPPED!AX10</f>
        <v>0</v>
      </c>
      <c r="AY10" s="21">
        <f>MASTER_DATA_MAPPED!AY10</f>
        <v>0</v>
      </c>
      <c r="AZ10" s="21">
        <f>MASTER_DATA_MAPPED!AZ10</f>
        <v>0</v>
      </c>
      <c r="BA10" s="21">
        <f>MASTER_DATA_MAPPED!BA10</f>
        <v>0</v>
      </c>
      <c r="BB10" s="21">
        <f>MASTER_DATA_MAPPED!BB10</f>
        <v>0</v>
      </c>
      <c r="BC10" s="21">
        <f>MASTER_DATA_MAPPED!BC10</f>
        <v>0</v>
      </c>
      <c r="BD10" s="21">
        <f>MASTER_DATA_MAPPED!BD10</f>
        <v>1</v>
      </c>
      <c r="BE10" s="21">
        <f>MASTER_DATA_MAPPED!BE10</f>
        <v>0</v>
      </c>
      <c r="BF10" s="21">
        <f>MASTER_DATA_MAPPED!BF10</f>
        <v>0</v>
      </c>
      <c r="BG10" s="21">
        <f>MASTER_DATA_MAPPED!BG10</f>
        <v>0</v>
      </c>
      <c r="BH10" s="21">
        <f>MASTER_DATA_MAPPED!BH10</f>
        <v>0</v>
      </c>
      <c r="BI10" s="21">
        <f>MASTER_DATA_MAPPED!BI10</f>
        <v>0</v>
      </c>
      <c r="BJ10" s="21">
        <f>MASTER_DATA_MAPPED!BJ10</f>
        <v>0</v>
      </c>
      <c r="BK10" s="21">
        <f>MASTER_DATA_MAPPED!BK10</f>
        <v>0</v>
      </c>
      <c r="BL10" s="21">
        <f>MASTER_DATA_MAPPED!BL10</f>
        <v>1</v>
      </c>
      <c r="BM10" s="21">
        <f>MASTER_DATA_MAPPED!BM10</f>
        <v>1</v>
      </c>
      <c r="BN10" s="21">
        <f>MASTER_DATA_MAPPED!BN10</f>
        <v>1</v>
      </c>
      <c r="BO10" s="21">
        <f>MASTER_DATA_MAPPED!BO10</f>
        <v>1</v>
      </c>
      <c r="BP10" s="21">
        <f>MASTER_DATA_MAPPED!BP10</f>
        <v>1</v>
      </c>
      <c r="BQ10" s="21">
        <f>MASTER_DATA_MAPPED!BQ10</f>
        <v>1</v>
      </c>
      <c r="BR10" s="21">
        <f>MASTER_DATA_MAPPED!BR10</f>
        <v>1</v>
      </c>
      <c r="BS10" s="21">
        <f>MASTER_DATA_MAPPED!BS10</f>
        <v>1</v>
      </c>
      <c r="BT10" s="21">
        <f>MASTER_DATA_MAPPED!BT10</f>
        <v>1</v>
      </c>
      <c r="BU10" s="21">
        <f>MASTER_DATA_MAPPED!BU10</f>
        <v>1</v>
      </c>
      <c r="BV10" s="21">
        <f>MASTER_DATA_MAPPED!BV10</f>
        <v>1</v>
      </c>
      <c r="BW10" s="21">
        <f>MASTER_DATA_MAPPED!BW10</f>
        <v>1</v>
      </c>
      <c r="BX10" s="21">
        <f>MASTER_DATA_MAPPED!BX10</f>
        <v>1</v>
      </c>
      <c r="BY10" s="21">
        <f>MASTER_DATA_MAPPED!BY10</f>
        <v>1</v>
      </c>
      <c r="BZ10" s="21">
        <f>MASTER_DATA_MAPPED!BZ10</f>
        <v>1</v>
      </c>
      <c r="CA10" s="21">
        <f>MASTER_DATA_MAPPED!CA10</f>
        <v>1</v>
      </c>
      <c r="CB10" s="21">
        <f>MASTER_DATA_MAPPED!CB10</f>
        <v>1</v>
      </c>
      <c r="CC10" s="21">
        <f>MASTER_DATA_MAPPED!CC10</f>
        <v>1</v>
      </c>
      <c r="CD10" s="21">
        <f>MASTER_DATA_MAPPED!CD10</f>
        <v>1</v>
      </c>
      <c r="CE10" s="21">
        <f>MASTER_DATA_MAPPED!CE10</f>
        <v>1</v>
      </c>
      <c r="CF10" s="21">
        <f>MASTER_DATA_MAPPED!CF10</f>
        <v>1</v>
      </c>
      <c r="CG10" s="21">
        <f>MASTER_DATA_MAPPED!CG10</f>
        <v>0</v>
      </c>
      <c r="CH10" s="21">
        <f>MASTER_DATA_MAPPED!CH10</f>
        <v>0</v>
      </c>
      <c r="CI10" s="21">
        <f>MASTER_DATA_MAPPED!CI10</f>
        <v>0</v>
      </c>
      <c r="CJ10" s="21">
        <f>MASTER_DATA_MAPPED!CJ10</f>
        <v>1</v>
      </c>
      <c r="CK10" s="21">
        <f>MASTER_DATA_MAPPED!CK10</f>
        <v>1</v>
      </c>
      <c r="CL10" s="21">
        <f>MASTER_DATA_MAPPED!CL10</f>
        <v>1</v>
      </c>
      <c r="CM10" s="21">
        <f>MASTER_DATA_MAPPED!CM10</f>
        <v>1</v>
      </c>
      <c r="CN10" s="21">
        <f>MASTER_DATA_MAPPED!CN10</f>
        <v>1</v>
      </c>
      <c r="CO10" s="21">
        <f>MASTER_DATA_MAPPED!CO10</f>
        <v>1</v>
      </c>
      <c r="CP10" s="21">
        <f>MASTER_DATA_MAPPED!CP10</f>
        <v>1</v>
      </c>
      <c r="CQ10" s="21">
        <f>MASTER_DATA_MAPPED!CQ10</f>
        <v>1</v>
      </c>
      <c r="CR10" s="21">
        <f>MASTER_DATA_MAPPED!CR10</f>
        <v>1</v>
      </c>
      <c r="CS10" s="21">
        <f>MASTER_DATA_MAPPED!CS10</f>
        <v>1</v>
      </c>
      <c r="CT10" s="21">
        <f>MASTER_DATA_MAPPED!CT10</f>
        <v>1</v>
      </c>
      <c r="CU10" s="21">
        <f>MASTER_DATA_MAPPED!CU10</f>
        <v>1</v>
      </c>
      <c r="CV10" s="21">
        <f>MASTER_DATA_MAPPED!CV10</f>
        <v>1</v>
      </c>
      <c r="CW10" s="21">
        <f>MASTER_DATA_MAPPED!CW10</f>
        <v>1</v>
      </c>
      <c r="CX10" s="21">
        <f>MASTER_DATA_MAPPED!CX10</f>
        <v>1</v>
      </c>
      <c r="CY10" s="21">
        <f>MASTER_DATA_MAPPED!CY10</f>
        <v>1</v>
      </c>
      <c r="CZ10" s="21">
        <f>MASTER_DATA_MAPPED!CZ10</f>
        <v>1</v>
      </c>
      <c r="DA10" s="21">
        <f>MASTER_DATA_MAPPED!DA10</f>
        <v>0</v>
      </c>
      <c r="DB10" s="21">
        <f>MASTER_DATA_MAPPED!DB10</f>
        <v>0</v>
      </c>
      <c r="DC10" s="21">
        <f>MASTER_DATA_MAPPED!DC10</f>
        <v>0</v>
      </c>
      <c r="DD10" s="21">
        <f>MASTER_DATA_MAPPED!DD10</f>
        <v>0</v>
      </c>
      <c r="DE10" s="21">
        <f>MASTER_DATA_MAPPED!DE10</f>
        <v>1</v>
      </c>
      <c r="DF10" s="21">
        <f>MASTER_DATA_MAPPED!DF10</f>
        <v>1</v>
      </c>
      <c r="DG10" s="21">
        <f>MASTER_DATA_MAPPED!DG10</f>
        <v>1</v>
      </c>
      <c r="DH10" s="21">
        <f>MASTER_DATA_MAPPED!DH10</f>
        <v>1</v>
      </c>
      <c r="DI10" s="21">
        <f>MASTER_DATA_MAPPED!DI10</f>
        <v>1</v>
      </c>
      <c r="DJ10" s="21">
        <f>MASTER_DATA_MAPPED!DJ10</f>
        <v>1</v>
      </c>
      <c r="DK10" s="21">
        <f>MASTER_DATA_MAPPED!DK10</f>
        <v>1</v>
      </c>
      <c r="DL10" s="21">
        <f>MASTER_DATA_MAPPED!DL10</f>
        <v>1</v>
      </c>
      <c r="DM10" s="21">
        <f>MASTER_DATA_MAPPED!DM10</f>
        <v>1</v>
      </c>
      <c r="DN10" s="21">
        <f>MASTER_DATA_MAPPED!DN10</f>
        <v>1</v>
      </c>
      <c r="DO10" s="21">
        <f>MASTER_DATA_MAPPED!DO10</f>
        <v>1</v>
      </c>
      <c r="DP10" s="21">
        <f>MASTER_DATA_MAPPED!DP10</f>
        <v>1</v>
      </c>
      <c r="DQ10" s="21">
        <f>MASTER_DATA_MAPPED!DQ10</f>
        <v>1</v>
      </c>
      <c r="DR10" s="21">
        <f>MASTER_DATA_MAPPED!DR10</f>
        <v>1</v>
      </c>
      <c r="DS10" s="21">
        <f>MASTER_DATA_MAPPED!DS10</f>
        <v>1</v>
      </c>
      <c r="DT10" s="21">
        <f>MASTER_DATA_MAPPED!DT10</f>
        <v>1</v>
      </c>
      <c r="DU10" s="21">
        <f>MASTER_DATA_MAPPED!DU10</f>
        <v>1</v>
      </c>
      <c r="DV10" s="21">
        <f>MASTER_DATA_MAPPED!DV10</f>
        <v>1</v>
      </c>
      <c r="DW10" s="21">
        <f>MASTER_DATA_MAPPED!DW10</f>
        <v>1</v>
      </c>
      <c r="DX10" s="21">
        <f>MASTER_DATA_MAPPED!DX10</f>
        <v>1</v>
      </c>
      <c r="DY10" s="21">
        <f>MASTER_DATA_MAPPED!DY10</f>
        <v>1</v>
      </c>
      <c r="DZ10" s="21">
        <f>MASTER_DATA_MAPPED!DZ10</f>
        <v>1</v>
      </c>
      <c r="EA10" s="21">
        <f>MASTER_DATA_MAPPED!EA10</f>
        <v>1</v>
      </c>
      <c r="EB10" s="21">
        <f>MASTER_DATA_MAPPED!EB10</f>
        <v>1</v>
      </c>
      <c r="EC10" s="21">
        <f>MASTER_DATA_MAPPED!EC10</f>
        <v>0</v>
      </c>
      <c r="ED10" s="21">
        <f>MASTER_DATA_MAPPED!ED10</f>
        <v>0</v>
      </c>
      <c r="EE10" s="21">
        <f>MASTER_DATA_MAPPED!EE10</f>
        <v>0</v>
      </c>
      <c r="EF10" s="21">
        <f>MASTER_DATA_MAPPED!EF10</f>
        <v>0</v>
      </c>
      <c r="EG10" s="21">
        <f>MASTER_DATA_MAPPED!EG10</f>
        <v>1</v>
      </c>
      <c r="EH10" s="21">
        <f>MASTER_DATA_MAPPED!EH10</f>
        <v>1</v>
      </c>
      <c r="EI10" s="21">
        <f>MASTER_DATA_MAPPED!EI10</f>
        <v>1</v>
      </c>
      <c r="EJ10" s="21">
        <f>MASTER_DATA_MAPPED!EJ10</f>
        <v>1</v>
      </c>
      <c r="EK10" s="21">
        <f>MASTER_DATA_MAPPED!EK10</f>
        <v>1</v>
      </c>
      <c r="EL10" s="21">
        <f>MASTER_DATA_MAPPED!EL10</f>
        <v>1</v>
      </c>
      <c r="EM10" s="21">
        <f>MASTER_DATA_MAPPED!EM10</f>
        <v>1</v>
      </c>
      <c r="EN10" s="21">
        <f>MASTER_DATA_MAPPED!EN10</f>
        <v>1</v>
      </c>
      <c r="EO10" s="21">
        <f>MASTER_DATA_MAPPED!EO10</f>
        <v>1</v>
      </c>
      <c r="EP10" s="21">
        <f>MASTER_DATA_MAPPED!EP10</f>
        <v>1</v>
      </c>
      <c r="EQ10" s="21">
        <f>MASTER_DATA_MAPPED!EQ10</f>
        <v>1</v>
      </c>
      <c r="ER10" s="21">
        <f>MASTER_DATA_MAPPED!ER10</f>
        <v>1</v>
      </c>
      <c r="ES10" s="21">
        <f>MASTER_DATA_MAPPED!ES10</f>
        <v>1</v>
      </c>
      <c r="ET10" s="21">
        <f>MASTER_DATA_MAPPED!ET10</f>
        <v>1</v>
      </c>
      <c r="EU10" s="21">
        <f>MASTER_DATA_MAPPED!EU10</f>
        <v>1</v>
      </c>
      <c r="EV10" s="21">
        <f>MASTER_DATA_MAPPED!EV10</f>
        <v>0</v>
      </c>
      <c r="EW10" s="21">
        <f>MASTER_DATA_MAPPED!EW10</f>
        <v>0</v>
      </c>
      <c r="EX10" s="21">
        <f>MASTER_DATA_MAPPED!EX10</f>
        <v>0</v>
      </c>
      <c r="EY10" s="21">
        <f>MASTER_DATA_MAPPED!EY10</f>
        <v>0</v>
      </c>
      <c r="EZ10" s="21">
        <f>MASTER_DATA_MAPPED!EZ10</f>
        <v>0</v>
      </c>
      <c r="FA10" s="21">
        <f>MASTER_DATA_MAPPED!FA10</f>
        <v>0</v>
      </c>
      <c r="FB10" s="21">
        <f>MASTER_DATA_MAPPED!FB10</f>
        <v>0</v>
      </c>
      <c r="FC10" s="21">
        <f>MASTER_DATA_MAPPED!FC10</f>
        <v>0</v>
      </c>
      <c r="FD10" s="21">
        <f>MASTER_DATA_MAPPED!FD10</f>
        <v>0</v>
      </c>
      <c r="FE10" s="21">
        <f>MASTER_DATA_MAPPED!FE10</f>
        <v>0</v>
      </c>
      <c r="FF10" s="21">
        <f>MASTER_DATA_MAPPED!FF10</f>
        <v>0</v>
      </c>
      <c r="FG10" s="21">
        <f>MASTER_DATA_MAPPED!FG10</f>
        <v>0</v>
      </c>
      <c r="FH10" s="21">
        <f>MASTER_DATA_MAPPED!FH10</f>
        <v>1</v>
      </c>
      <c r="FI10" s="21">
        <f>MASTER_DATA_MAPPED!FI10</f>
        <v>0</v>
      </c>
      <c r="FJ10" s="21">
        <f>MASTER_DATA_MAPPED!FJ10</f>
        <v>0</v>
      </c>
      <c r="FK10" s="21">
        <f>MASTER_DATA_MAPPED!FK10</f>
        <v>0</v>
      </c>
      <c r="FL10" s="21">
        <f>MASTER_DATA_MAPPED!FL10</f>
        <v>0</v>
      </c>
      <c r="FM10" s="21">
        <f>MASTER_DATA_MAPPED!FM10</f>
        <v>1</v>
      </c>
      <c r="FN10" s="21">
        <f>MASTER_DATA_MAPPED!FN10</f>
        <v>1</v>
      </c>
      <c r="FO10" s="21">
        <f>MASTER_DATA_MAPPED!FO10</f>
        <v>1</v>
      </c>
      <c r="FP10" s="21">
        <f>MASTER_DATA_MAPPED!FP10</f>
        <v>0</v>
      </c>
      <c r="FQ10" s="21">
        <f>MASTER_DATA_MAPPED!FQ10</f>
        <v>1</v>
      </c>
      <c r="FR10" s="21">
        <f>MASTER_DATA_MAPPED!FR10</f>
        <v>1</v>
      </c>
      <c r="FS10" s="21">
        <f>MASTER_DATA_MAPPED!FS10</f>
        <v>1</v>
      </c>
      <c r="FT10" s="21">
        <f>MASTER_DATA_MAPPED!FT10</f>
        <v>0</v>
      </c>
      <c r="FU10" s="21">
        <f>MASTER_DATA_MAPPED!FU10</f>
        <v>1</v>
      </c>
      <c r="FV10" s="21">
        <f>MASTER_DATA_MAPPED!FV10</f>
        <v>1</v>
      </c>
      <c r="FW10" s="21">
        <f>MASTER_DATA_MAPPED!FW10</f>
        <v>1</v>
      </c>
      <c r="FX10" s="21">
        <f>MASTER_DATA_MAPPED!FX10</f>
        <v>1</v>
      </c>
      <c r="FY10" s="21">
        <f>MASTER_DATA_MAPPED!FY10</f>
        <v>1</v>
      </c>
      <c r="FZ10" s="21">
        <f>MASTER_DATA_MAPPED!FZ10</f>
        <v>1</v>
      </c>
      <c r="GA10" s="21">
        <f>MASTER_DATA_MAPPED!GA10</f>
        <v>1</v>
      </c>
      <c r="GB10" s="21">
        <f>MASTER_DATA_MAPPED!GB10</f>
        <v>0</v>
      </c>
      <c r="GC10" s="21">
        <f>MASTER_DATA_MAPPED!GC10</f>
        <v>1</v>
      </c>
      <c r="GD10" s="21">
        <f>MASTER_DATA_MAPPED!GD10</f>
        <v>1</v>
      </c>
      <c r="GE10" s="21">
        <f>MASTER_DATA_MAPPED!GE10</f>
        <v>1</v>
      </c>
      <c r="GF10" s="21">
        <f>MASTER_DATA_MAPPED!GF10</f>
        <v>0</v>
      </c>
      <c r="GG10" s="21">
        <f>MASTER_DATA_MAPPED!GG10</f>
        <v>1</v>
      </c>
      <c r="GH10" s="21">
        <f>MASTER_DATA_MAPPED!GH10</f>
        <v>1</v>
      </c>
      <c r="GI10" s="21">
        <f>MASTER_DATA_MAPPED!GI10</f>
        <v>1</v>
      </c>
      <c r="GJ10" s="21">
        <f>MASTER_DATA_MAPPED!GJ10</f>
        <v>1</v>
      </c>
      <c r="GK10" s="21">
        <f>MASTER_DATA_MAPPED!GK10</f>
        <v>1</v>
      </c>
      <c r="GL10" s="21">
        <f>MASTER_DATA_MAPPED!GL10</f>
        <v>1</v>
      </c>
      <c r="GM10" s="21">
        <f>MASTER_DATA_MAPPED!GM10</f>
        <v>1</v>
      </c>
      <c r="GN10" s="21">
        <f>MASTER_DATA_MAPPED!GN10</f>
        <v>0</v>
      </c>
      <c r="GO10" s="21">
        <f>MASTER_DATA_MAPPED!GO10</f>
        <v>1</v>
      </c>
      <c r="GP10" s="21">
        <f>MASTER_DATA_MAPPED!GP10</f>
        <v>1</v>
      </c>
      <c r="GQ10" s="21">
        <f>MASTER_DATA_MAPPED!GQ10</f>
        <v>1</v>
      </c>
      <c r="GR10" s="21">
        <f>MASTER_DATA_MAPPED!GR10</f>
        <v>0</v>
      </c>
      <c r="GS10" s="21">
        <f>MASTER_DATA_MAPPED!GS10</f>
        <v>1</v>
      </c>
      <c r="GT10" s="21">
        <f>MASTER_DATA_MAPPED!GT10</f>
        <v>1</v>
      </c>
      <c r="GU10" s="21">
        <f>MASTER_DATA_MAPPED!GU10</f>
        <v>1</v>
      </c>
      <c r="GV10" s="21">
        <f>MASTER_DATA_MAPPED!GV10</f>
        <v>1</v>
      </c>
    </row>
    <row r="11" spans="4:204" ht="18.75" x14ac:dyDescent="0.3">
      <c r="H11" s="103" t="s">
        <v>10</v>
      </c>
      <c r="I11" s="21" t="str">
        <f>MASTER_DATA_MAPPED!I11</f>
        <v>NOAK</v>
      </c>
      <c r="J11" s="21" t="str">
        <f>MASTER_DATA_MAPPED!J11</f>
        <v>NOAK</v>
      </c>
      <c r="K11" s="21" t="str">
        <f>MASTER_DATA_MAPPED!K11</f>
        <v>NOAK</v>
      </c>
      <c r="L11" s="21" t="str">
        <f>MASTER_DATA_MAPPED!L11</f>
        <v>NOAK</v>
      </c>
      <c r="M11" s="21" t="str">
        <f>MASTER_DATA_MAPPED!M11</f>
        <v>NOAK</v>
      </c>
      <c r="N11" s="21" t="str">
        <f>MASTER_DATA_MAPPED!N11</f>
        <v>NOAK</v>
      </c>
      <c r="O11" s="21" t="str">
        <f>MASTER_DATA_MAPPED!O11</f>
        <v>NOAK</v>
      </c>
      <c r="P11" s="21" t="str">
        <f>MASTER_DATA_MAPPED!P11</f>
        <v>NOAK</v>
      </c>
      <c r="Q11" s="21" t="str">
        <f>MASTER_DATA_MAPPED!Q11</f>
        <v>FOAK</v>
      </c>
      <c r="R11" s="21" t="str">
        <f>MASTER_DATA_MAPPED!R11</f>
        <v>FOAK</v>
      </c>
      <c r="S11" s="21" t="str">
        <f>MASTER_DATA_MAPPED!S11</f>
        <v>FOAK</v>
      </c>
      <c r="T11" s="21" t="str">
        <f>MASTER_DATA_MAPPED!T11</f>
        <v>FOAK</v>
      </c>
      <c r="U11" s="21" t="str">
        <f>MASTER_DATA_MAPPED!U11</f>
        <v>FOAK</v>
      </c>
      <c r="V11" s="21" t="str">
        <f>MASTER_DATA_MAPPED!V11</f>
        <v>FOAK</v>
      </c>
      <c r="W11" s="21" t="str">
        <f>MASTER_DATA_MAPPED!W11</f>
        <v>FOAK</v>
      </c>
      <c r="X11" s="21" t="str">
        <f>MASTER_DATA_MAPPED!X11</f>
        <v>FOAK</v>
      </c>
      <c r="Y11" s="21" t="str">
        <f>MASTER_DATA_MAPPED!Y11</f>
        <v>NOAK</v>
      </c>
      <c r="Z11" s="21" t="str">
        <f>MASTER_DATA_MAPPED!Z11</f>
        <v>NOAK</v>
      </c>
      <c r="AA11" s="21" t="str">
        <f>MASTER_DATA_MAPPED!AA11</f>
        <v>NOAK</v>
      </c>
      <c r="AB11" s="21" t="str">
        <f>MASTER_DATA_MAPPED!AB11</f>
        <v>NOAK</v>
      </c>
      <c r="AC11" s="21" t="str">
        <f>MASTER_DATA_MAPPED!AC11</f>
        <v>NOAK</v>
      </c>
      <c r="AD11" s="21" t="str">
        <f>MASTER_DATA_MAPPED!AD11</f>
        <v>NOAK</v>
      </c>
      <c r="AE11" s="21" t="str">
        <f>MASTER_DATA_MAPPED!AE11</f>
        <v>NOAK</v>
      </c>
      <c r="AF11" s="21" t="str">
        <f>MASTER_DATA_MAPPED!AF11</f>
        <v>NOAK</v>
      </c>
      <c r="AG11" s="21" t="str">
        <f>MASTER_DATA_MAPPED!AG11</f>
        <v>FOAK</v>
      </c>
      <c r="AH11" s="21" t="str">
        <f>MASTER_DATA_MAPPED!AH11</f>
        <v>FOAK</v>
      </c>
      <c r="AI11" s="21" t="str">
        <f>MASTER_DATA_MAPPED!AI11</f>
        <v>FOAK</v>
      </c>
      <c r="AJ11" s="21" t="str">
        <f>MASTER_DATA_MAPPED!AJ11</f>
        <v>FOAK</v>
      </c>
      <c r="AK11" s="21" t="str">
        <f>MASTER_DATA_MAPPED!AK11</f>
        <v>FOAK</v>
      </c>
      <c r="AL11" s="21" t="str">
        <f>MASTER_DATA_MAPPED!AL11</f>
        <v>FOAK</v>
      </c>
      <c r="AM11" s="21" t="str">
        <f>MASTER_DATA_MAPPED!AM11</f>
        <v>FOAK</v>
      </c>
      <c r="AN11" s="21" t="str">
        <f>MASTER_DATA_MAPPED!AN11</f>
        <v>FOAK</v>
      </c>
      <c r="AO11" s="21" t="str">
        <f>MASTER_DATA_MAPPED!AO11</f>
        <v>FOAK</v>
      </c>
      <c r="AP11" s="21" t="str">
        <f>MASTER_DATA_MAPPED!AP11</f>
        <v>FOAK</v>
      </c>
      <c r="AQ11" s="21" t="str">
        <f>MASTER_DATA_MAPPED!AQ11</f>
        <v>FOAK</v>
      </c>
      <c r="AR11" s="21" t="str">
        <f>MASTER_DATA_MAPPED!AR11</f>
        <v>FOAK</v>
      </c>
      <c r="AS11" s="21" t="str">
        <f>MASTER_DATA_MAPPED!AS11</f>
        <v>NOAK</v>
      </c>
      <c r="AT11" s="21" t="str">
        <f>MASTER_DATA_MAPPED!AT11</f>
        <v>NOAK</v>
      </c>
      <c r="AU11" s="21" t="str">
        <f>MASTER_DATA_MAPPED!AU11</f>
        <v>NOAK</v>
      </c>
      <c r="AV11" s="21" t="str">
        <f>MASTER_DATA_MAPPED!AV11</f>
        <v>NOAK</v>
      </c>
      <c r="AW11" s="21" t="str">
        <f>MASTER_DATA_MAPPED!AW11</f>
        <v>FOAK</v>
      </c>
      <c r="AX11" s="21" t="str">
        <f>MASTER_DATA_MAPPED!AX11</f>
        <v>FOAK</v>
      </c>
      <c r="AY11" s="21" t="str">
        <f>MASTER_DATA_MAPPED!AY11</f>
        <v>FOAK</v>
      </c>
      <c r="AZ11" s="21" t="str">
        <f>MASTER_DATA_MAPPED!AZ11</f>
        <v>FOAK</v>
      </c>
      <c r="BA11" s="21" t="str">
        <f>MASTER_DATA_MAPPED!BA11</f>
        <v>NOAK</v>
      </c>
      <c r="BB11" s="21" t="str">
        <f>MASTER_DATA_MAPPED!BB11</f>
        <v>NOAK</v>
      </c>
      <c r="BC11" s="21" t="str">
        <f>MASTER_DATA_MAPPED!BC11</f>
        <v>NOAK</v>
      </c>
      <c r="BD11" s="21" t="str">
        <f>MASTER_DATA_MAPPED!BD11</f>
        <v>NOAK</v>
      </c>
      <c r="BE11" s="21" t="str">
        <f>MASTER_DATA_MAPPED!BE11</f>
        <v>FOAK</v>
      </c>
      <c r="BF11" s="21" t="str">
        <f>MASTER_DATA_MAPPED!BF11</f>
        <v>FOAK</v>
      </c>
      <c r="BG11" s="21" t="str">
        <f>MASTER_DATA_MAPPED!BG11</f>
        <v>FOAK</v>
      </c>
      <c r="BH11" s="21" t="str">
        <f>MASTER_DATA_MAPPED!BH11</f>
        <v>BOAK</v>
      </c>
      <c r="BI11" s="21" t="str">
        <f>MASTER_DATA_MAPPED!BI11</f>
        <v>NOAK</v>
      </c>
      <c r="BJ11" s="21" t="str">
        <f>MASTER_DATA_MAPPED!BJ11</f>
        <v>NOAK</v>
      </c>
      <c r="BK11" s="21" t="str">
        <f>MASTER_DATA_MAPPED!BK11</f>
        <v>NOAK</v>
      </c>
      <c r="BL11" s="21" t="str">
        <f>MASTER_DATA_MAPPED!BL11</f>
        <v>NOAK</v>
      </c>
      <c r="BM11" s="21" t="str">
        <f>MASTER_DATA_MAPPED!BM11</f>
        <v>NOAK</v>
      </c>
      <c r="BN11" s="21" t="str">
        <f>MASTER_DATA_MAPPED!BN11</f>
        <v>NOAK</v>
      </c>
      <c r="BO11" s="21" t="str">
        <f>MASTER_DATA_MAPPED!BO11</f>
        <v>NOAK</v>
      </c>
      <c r="BP11" s="21" t="str">
        <f>MASTER_DATA_MAPPED!BP11</f>
        <v>FOAK</v>
      </c>
      <c r="BQ11" s="21" t="str">
        <f>MASTER_DATA_MAPPED!BQ11</f>
        <v>NOAK</v>
      </c>
      <c r="BR11" s="21" t="str">
        <f>MASTER_DATA_MAPPED!BR11</f>
        <v>NOAK</v>
      </c>
      <c r="BS11" s="21" t="str">
        <f>MASTER_DATA_MAPPED!BS11</f>
        <v>NOAK</v>
      </c>
      <c r="BT11" s="21" t="str">
        <f>MASTER_DATA_MAPPED!BT11</f>
        <v>NOAK</v>
      </c>
      <c r="BU11" s="21" t="str">
        <f>MASTER_DATA_MAPPED!BU11</f>
        <v>NOAK</v>
      </c>
      <c r="BV11" s="21" t="str">
        <f>MASTER_DATA_MAPPED!BV11</f>
        <v>NOAK</v>
      </c>
      <c r="BW11" s="21" t="str">
        <f>MASTER_DATA_MAPPED!BW11</f>
        <v>NOAK</v>
      </c>
      <c r="BX11" s="21" t="str">
        <f>MASTER_DATA_MAPPED!BX11</f>
        <v>NOAK</v>
      </c>
      <c r="BY11" s="21" t="str">
        <f>MASTER_DATA_MAPPED!BY11</f>
        <v>NOAK</v>
      </c>
      <c r="BZ11" s="21" t="str">
        <f>MASTER_DATA_MAPPED!BZ11</f>
        <v>NOAK</v>
      </c>
      <c r="CA11" s="21" t="str">
        <f>MASTER_DATA_MAPPED!CA11</f>
        <v>NOAK</v>
      </c>
      <c r="CB11" s="21" t="str">
        <f>MASTER_DATA_MAPPED!CB11</f>
        <v>NOAK</v>
      </c>
      <c r="CC11" s="21" t="str">
        <f>MASTER_DATA_MAPPED!CC11</f>
        <v>NOAK</v>
      </c>
      <c r="CD11" s="21" t="str">
        <f>MASTER_DATA_MAPPED!CD11</f>
        <v>NOAK</v>
      </c>
      <c r="CE11" s="21" t="str">
        <f>MASTER_DATA_MAPPED!CE11</f>
        <v>NOAK</v>
      </c>
      <c r="CF11" s="21" t="str">
        <f>MASTER_DATA_MAPPED!CF11</f>
        <v>NOAK</v>
      </c>
      <c r="CG11" s="21" t="str">
        <f>MASTER_DATA_MAPPED!CG11</f>
        <v>Commercial</v>
      </c>
      <c r="CH11" s="21" t="str">
        <f>MASTER_DATA_MAPPED!CH11</f>
        <v>Commercial</v>
      </c>
      <c r="CI11" s="21" t="str">
        <f>MASTER_DATA_MAPPED!CI11</f>
        <v>Commercial</v>
      </c>
      <c r="CJ11" s="21" t="str">
        <f>MASTER_DATA_MAPPED!CJ11</f>
        <v>FOAK</v>
      </c>
      <c r="CK11" s="21" t="str">
        <f>MASTER_DATA_MAPPED!CK11</f>
        <v>FOAK</v>
      </c>
      <c r="CL11" s="21" t="str">
        <f>MASTER_DATA_MAPPED!CL11</f>
        <v>FOAK</v>
      </c>
      <c r="CM11" s="21" t="str">
        <f>MASTER_DATA_MAPPED!CM11</f>
        <v>FOAK</v>
      </c>
      <c r="CN11" s="21" t="str">
        <f>MASTER_DATA_MAPPED!CN11</f>
        <v>FOAK</v>
      </c>
      <c r="CO11" s="21" t="str">
        <f>MASTER_DATA_MAPPED!CO11</f>
        <v>FOAK</v>
      </c>
      <c r="CP11" s="21" t="str">
        <f>MASTER_DATA_MAPPED!CP11</f>
        <v>FOAK</v>
      </c>
      <c r="CQ11" s="21" t="str">
        <f>MASTER_DATA_MAPPED!CQ11</f>
        <v>FOAK</v>
      </c>
      <c r="CR11" s="21" t="str">
        <f>MASTER_DATA_MAPPED!CR11</f>
        <v>FOAK</v>
      </c>
      <c r="CS11" s="21" t="str">
        <f>MASTER_DATA_MAPPED!CS11</f>
        <v>FOAK</v>
      </c>
      <c r="CT11" s="21" t="str">
        <f>MASTER_DATA_MAPPED!CT11</f>
        <v>FOAK</v>
      </c>
      <c r="CU11" s="21" t="str">
        <f>MASTER_DATA_MAPPED!CU11</f>
        <v>FOAK</v>
      </c>
      <c r="CV11" s="21" t="str">
        <f>MASTER_DATA_MAPPED!CV11</f>
        <v>NOAK</v>
      </c>
      <c r="CW11" s="21" t="str">
        <f>MASTER_DATA_MAPPED!CW11</f>
        <v>FOAK</v>
      </c>
      <c r="CX11" s="21" t="str">
        <f>MASTER_DATA_MAPPED!CX11</f>
        <v>FOAK</v>
      </c>
      <c r="CY11" s="21" t="str">
        <f>MASTER_DATA_MAPPED!CY11</f>
        <v>FOAK</v>
      </c>
      <c r="CZ11" s="21" t="str">
        <f>MASTER_DATA_MAPPED!CZ11</f>
        <v>NOAK</v>
      </c>
      <c r="DA11" s="21">
        <f>MASTER_DATA_MAPPED!DA11</f>
        <v>0</v>
      </c>
      <c r="DB11" s="21">
        <f>MASTER_DATA_MAPPED!DB11</f>
        <v>0</v>
      </c>
      <c r="DC11" s="21">
        <f>MASTER_DATA_MAPPED!DC11</f>
        <v>0</v>
      </c>
      <c r="DD11" s="21" t="str">
        <f>MASTER_DATA_MAPPED!DD11</f>
        <v>NOAK</v>
      </c>
      <c r="DE11" s="21" t="str">
        <f>MASTER_DATA_MAPPED!DE11</f>
        <v>FOAK</v>
      </c>
      <c r="DF11" s="21" t="str">
        <f>MASTER_DATA_MAPPED!DF11</f>
        <v>FOAK</v>
      </c>
      <c r="DG11" s="21" t="str">
        <f>MASTER_DATA_MAPPED!DG11</f>
        <v>FOAK</v>
      </c>
      <c r="DH11" s="21" t="str">
        <f>MASTER_DATA_MAPPED!DH11</f>
        <v>BOAK</v>
      </c>
      <c r="DI11" s="21" t="str">
        <f>MASTER_DATA_MAPPED!DI11</f>
        <v>BOAK</v>
      </c>
      <c r="DJ11" s="21" t="str">
        <f>MASTER_DATA_MAPPED!DJ11</f>
        <v>BOAK</v>
      </c>
      <c r="DK11" s="21" t="str">
        <f>MASTER_DATA_MAPPED!DK11</f>
        <v>BOAK</v>
      </c>
      <c r="DL11" s="21" t="str">
        <f>MASTER_DATA_MAPPED!DL11</f>
        <v>BOAK</v>
      </c>
      <c r="DM11" s="21" t="str">
        <f>MASTER_DATA_MAPPED!DM11</f>
        <v>BOAK</v>
      </c>
      <c r="DN11" s="21" t="str">
        <f>MASTER_DATA_MAPPED!DN11</f>
        <v>BOAK</v>
      </c>
      <c r="DO11" s="21" t="str">
        <f>MASTER_DATA_MAPPED!DO11</f>
        <v>BOAK</v>
      </c>
      <c r="DP11" s="21" t="str">
        <f>MASTER_DATA_MAPPED!DP11</f>
        <v>BOAK</v>
      </c>
      <c r="DQ11" s="21" t="str">
        <f>MASTER_DATA_MAPPED!DQ11</f>
        <v>BOAK</v>
      </c>
      <c r="DR11" s="21" t="str">
        <f>MASTER_DATA_MAPPED!DR11</f>
        <v>BOAK</v>
      </c>
      <c r="DS11" s="21" t="str">
        <f>MASTER_DATA_MAPPED!DS11</f>
        <v>BOAK</v>
      </c>
      <c r="DT11" s="21" t="str">
        <f>MASTER_DATA_MAPPED!DT11</f>
        <v>BOAK</v>
      </c>
      <c r="DU11" s="21" t="str">
        <f>MASTER_DATA_MAPPED!DU11</f>
        <v>BOAK</v>
      </c>
      <c r="DV11" s="21" t="str">
        <f>MASTER_DATA_MAPPED!DV11</f>
        <v>BOAK</v>
      </c>
      <c r="DW11" s="21" t="str">
        <f>MASTER_DATA_MAPPED!DW11</f>
        <v>BOAK</v>
      </c>
      <c r="DX11" s="21" t="str">
        <f>MASTER_DATA_MAPPED!DX11</f>
        <v>BOAK</v>
      </c>
      <c r="DY11" s="21" t="str">
        <f>MASTER_DATA_MAPPED!DY11</f>
        <v>BOAK</v>
      </c>
      <c r="DZ11" s="21" t="str">
        <f>MASTER_DATA_MAPPED!DZ11</f>
        <v>BOAK</v>
      </c>
      <c r="EA11" s="21" t="str">
        <f>MASTER_DATA_MAPPED!EA11</f>
        <v>BOAK</v>
      </c>
      <c r="EB11" s="21" t="str">
        <f>MASTER_DATA_MAPPED!EB11</f>
        <v>BOAK</v>
      </c>
      <c r="EC11" s="21">
        <f>MASTER_DATA_MAPPED!EC11</f>
        <v>0</v>
      </c>
      <c r="ED11" s="21">
        <f>MASTER_DATA_MAPPED!ED11</f>
        <v>0</v>
      </c>
      <c r="EE11" s="21">
        <f>MASTER_DATA_MAPPED!EE11</f>
        <v>0</v>
      </c>
      <c r="EF11" s="21" t="str">
        <f>MASTER_DATA_MAPPED!EF11</f>
        <v>FOAK</v>
      </c>
      <c r="EG11" s="21" t="str">
        <f>MASTER_DATA_MAPPED!EG11</f>
        <v>NOAK</v>
      </c>
      <c r="EH11" s="21" t="str">
        <f>MASTER_DATA_MAPPED!EH11</f>
        <v>NOAK</v>
      </c>
      <c r="EI11" s="21" t="str">
        <f>MASTER_DATA_MAPPED!EI11</f>
        <v>NOAK</v>
      </c>
      <c r="EJ11" s="21" t="str">
        <f>MASTER_DATA_MAPPED!EJ11</f>
        <v>NOAK</v>
      </c>
      <c r="EK11" s="21" t="str">
        <f>MASTER_DATA_MAPPED!EK11</f>
        <v>FOAK</v>
      </c>
      <c r="EL11" s="21" t="str">
        <f>MASTER_DATA_MAPPED!EL11</f>
        <v>FOAK</v>
      </c>
      <c r="EM11" s="21" t="str">
        <f>MASTER_DATA_MAPPED!EM11</f>
        <v>FOAK</v>
      </c>
      <c r="EN11" s="21" t="str">
        <f>MASTER_DATA_MAPPED!EN11</f>
        <v>FOAK</v>
      </c>
      <c r="EO11" s="21" t="str">
        <f>MASTER_DATA_MAPPED!EO11</f>
        <v>NOAK</v>
      </c>
      <c r="EP11" s="21" t="str">
        <f>MASTER_DATA_MAPPED!EP11</f>
        <v>NOAK</v>
      </c>
      <c r="EQ11" s="21" t="str">
        <f>MASTER_DATA_MAPPED!EQ11</f>
        <v>NOAK</v>
      </c>
      <c r="ER11" s="21" t="str">
        <f>MASTER_DATA_MAPPED!ER11</f>
        <v>NOAK</v>
      </c>
      <c r="ES11" s="21" t="str">
        <f>MASTER_DATA_MAPPED!ES11</f>
        <v>NOAK</v>
      </c>
      <c r="ET11" s="21" t="str">
        <f>MASTER_DATA_MAPPED!ET11</f>
        <v>NOAK</v>
      </c>
      <c r="EU11" s="21" t="str">
        <f>MASTER_DATA_MAPPED!EU11</f>
        <v>NOAK</v>
      </c>
      <c r="EV11" s="21" t="str">
        <f>MASTER_DATA_MAPPED!EV11</f>
        <v>NOAK</v>
      </c>
      <c r="EW11" s="21" t="str">
        <f>MASTER_DATA_MAPPED!EW11</f>
        <v>NOAK</v>
      </c>
      <c r="EX11" s="21" t="str">
        <f>MASTER_DATA_MAPPED!EX11</f>
        <v>NOAK</v>
      </c>
      <c r="EY11" s="21" t="str">
        <f>MASTER_DATA_MAPPED!EY11</f>
        <v>NOAK</v>
      </c>
      <c r="EZ11" s="21" t="str">
        <f>MASTER_DATA_MAPPED!EZ11</f>
        <v>NOAK</v>
      </c>
      <c r="FA11" s="21" t="str">
        <f>MASTER_DATA_MAPPED!FA11</f>
        <v>BOAK</v>
      </c>
      <c r="FB11" s="21" t="str">
        <f>MASTER_DATA_MAPPED!FB11</f>
        <v>BOAK</v>
      </c>
      <c r="FC11" s="21" t="str">
        <f>MASTER_DATA_MAPPED!FC11</f>
        <v>BOAK</v>
      </c>
      <c r="FD11" s="21" t="str">
        <f>MASTER_DATA_MAPPED!FD11</f>
        <v>BOAK</v>
      </c>
      <c r="FE11" s="21" t="str">
        <f>MASTER_DATA_MAPPED!FE11</f>
        <v>NOAK</v>
      </c>
      <c r="FF11" s="21" t="str">
        <f>MASTER_DATA_MAPPED!FF11</f>
        <v>NOAK</v>
      </c>
      <c r="FG11" s="21" t="str">
        <f>MASTER_DATA_MAPPED!FG11</f>
        <v>NOAK</v>
      </c>
      <c r="FH11" s="21" t="str">
        <f>MASTER_DATA_MAPPED!FH11</f>
        <v>NOAK</v>
      </c>
      <c r="FI11" s="21" t="str">
        <f>MASTER_DATA_MAPPED!FI11</f>
        <v>NOAK</v>
      </c>
      <c r="FJ11" s="21" t="str">
        <f>MASTER_DATA_MAPPED!FJ11</f>
        <v>NOAK</v>
      </c>
      <c r="FK11" s="21" t="str">
        <f>MASTER_DATA_MAPPED!FK11</f>
        <v>NOAK</v>
      </c>
      <c r="FL11" s="21" t="str">
        <f>MASTER_DATA_MAPPED!FL11</f>
        <v>NOAK</v>
      </c>
      <c r="FM11" s="21" t="str">
        <f>MASTER_DATA_MAPPED!FM11</f>
        <v>FOAK</v>
      </c>
      <c r="FN11" s="21" t="str">
        <f>MASTER_DATA_MAPPED!FN11</f>
        <v>FOAK</v>
      </c>
      <c r="FO11" s="21" t="str">
        <f>MASTER_DATA_MAPPED!FO11</f>
        <v>FOAK</v>
      </c>
      <c r="FP11" s="21" t="str">
        <f>MASTER_DATA_MAPPED!FP11</f>
        <v>FOAK</v>
      </c>
      <c r="FQ11" s="21" t="str">
        <f>MASTER_DATA_MAPPED!FQ11</f>
        <v>NOAK</v>
      </c>
      <c r="FR11" s="21" t="str">
        <f>MASTER_DATA_MAPPED!FR11</f>
        <v>NOAK</v>
      </c>
      <c r="FS11" s="21" t="str">
        <f>MASTER_DATA_MAPPED!FS11</f>
        <v>NOAK</v>
      </c>
      <c r="FT11" s="21" t="str">
        <f>MASTER_DATA_MAPPED!FT11</f>
        <v>FOAK</v>
      </c>
      <c r="FU11" s="21" t="str">
        <f>MASTER_DATA_MAPPED!FU11</f>
        <v>NOAK</v>
      </c>
      <c r="FV11" s="21" t="str">
        <f>MASTER_DATA_MAPPED!FV11</f>
        <v>NOAK</v>
      </c>
      <c r="FW11" s="21" t="str">
        <f>MASTER_DATA_MAPPED!FW11</f>
        <v>NOAK</v>
      </c>
      <c r="FX11" s="21" t="str">
        <f>MASTER_DATA_MAPPED!FX11</f>
        <v>NOAK</v>
      </c>
      <c r="FY11" s="21" t="str">
        <f>MASTER_DATA_MAPPED!FY11</f>
        <v>FOAK</v>
      </c>
      <c r="FZ11" s="21" t="str">
        <f>MASTER_DATA_MAPPED!FZ11</f>
        <v>FOAK</v>
      </c>
      <c r="GA11" s="21" t="str">
        <f>MASTER_DATA_MAPPED!GA11</f>
        <v>FOAK</v>
      </c>
      <c r="GB11" s="21" t="str">
        <f>MASTER_DATA_MAPPED!GB11</f>
        <v>FOAK</v>
      </c>
      <c r="GC11" s="21" t="str">
        <f>MASTER_DATA_MAPPED!GC11</f>
        <v>FOAK</v>
      </c>
      <c r="GD11" s="21" t="str">
        <f>MASTER_DATA_MAPPED!GD11</f>
        <v>FOAK</v>
      </c>
      <c r="GE11" s="21" t="str">
        <f>MASTER_DATA_MAPPED!GE11</f>
        <v>FOAK</v>
      </c>
      <c r="GF11" s="21" t="str">
        <f>MASTER_DATA_MAPPED!GF11</f>
        <v>FOAK</v>
      </c>
      <c r="GG11" s="21" t="str">
        <f>MASTER_DATA_MAPPED!GG11</f>
        <v>NOAK</v>
      </c>
      <c r="GH11" s="21" t="str">
        <f>MASTER_DATA_MAPPED!GH11</f>
        <v>NOAK</v>
      </c>
      <c r="GI11" s="21" t="str">
        <f>MASTER_DATA_MAPPED!GI11</f>
        <v>NOAK</v>
      </c>
      <c r="GJ11" s="21" t="str">
        <f>MASTER_DATA_MAPPED!GJ11</f>
        <v>NOAK</v>
      </c>
      <c r="GK11" s="21" t="str">
        <f>MASTER_DATA_MAPPED!GK11</f>
        <v>FOAK</v>
      </c>
      <c r="GL11" s="21" t="str">
        <f>MASTER_DATA_MAPPED!GL11</f>
        <v>FOAK</v>
      </c>
      <c r="GM11" s="21" t="str">
        <f>MASTER_DATA_MAPPED!GM11</f>
        <v>FOAK</v>
      </c>
      <c r="GN11" s="21" t="str">
        <f>MASTER_DATA_MAPPED!GN11</f>
        <v>FOAK</v>
      </c>
      <c r="GO11" s="21" t="str">
        <f>MASTER_DATA_MAPPED!GO11</f>
        <v>FOAK</v>
      </c>
      <c r="GP11" s="21" t="str">
        <f>MASTER_DATA_MAPPED!GP11</f>
        <v>FOAK</v>
      </c>
      <c r="GQ11" s="21" t="str">
        <f>MASTER_DATA_MAPPED!GQ11</f>
        <v>FOAK</v>
      </c>
      <c r="GR11" s="21" t="str">
        <f>MASTER_DATA_MAPPED!GR11</f>
        <v>FOAK</v>
      </c>
      <c r="GS11" s="21" t="str">
        <f>MASTER_DATA_MAPPED!GS11</f>
        <v>NOAK</v>
      </c>
      <c r="GT11" s="21" t="str">
        <f>MASTER_DATA_MAPPED!GT11</f>
        <v>NOAK</v>
      </c>
      <c r="GU11" s="21" t="str">
        <f>MASTER_DATA_MAPPED!GU11</f>
        <v>NOAK</v>
      </c>
      <c r="GV11" s="21" t="str">
        <f>MASTER_DATA_MAPPED!GV11</f>
        <v>NOAK</v>
      </c>
    </row>
    <row r="12" spans="4:204" ht="18.75" x14ac:dyDescent="0.3">
      <c r="H12" s="103" t="s">
        <v>11</v>
      </c>
      <c r="I12" s="21">
        <f>MASTER_DATA_MAPPED!I12</f>
        <v>1</v>
      </c>
      <c r="J12" s="21">
        <f>MASTER_DATA_MAPPED!J12</f>
        <v>1</v>
      </c>
      <c r="K12" s="21">
        <f>MASTER_DATA_MAPPED!K12</f>
        <v>1</v>
      </c>
      <c r="L12" s="21">
        <f>MASTER_DATA_MAPPED!L12</f>
        <v>1</v>
      </c>
      <c r="M12" s="21">
        <f>MASTER_DATA_MAPPED!M12</f>
        <v>4</v>
      </c>
      <c r="N12" s="21">
        <f>MASTER_DATA_MAPPED!N12</f>
        <v>4</v>
      </c>
      <c r="O12" s="21">
        <f>MASTER_DATA_MAPPED!O12</f>
        <v>4</v>
      </c>
      <c r="P12" s="21">
        <f>MASTER_DATA_MAPPED!P12</f>
        <v>4</v>
      </c>
      <c r="Q12" s="21">
        <f>MASTER_DATA_MAPPED!Q12</f>
        <v>1</v>
      </c>
      <c r="R12" s="21">
        <f>MASTER_DATA_MAPPED!R12</f>
        <v>1</v>
      </c>
      <c r="S12" s="21">
        <f>MASTER_DATA_MAPPED!S12</f>
        <v>1</v>
      </c>
      <c r="T12" s="21">
        <f>MASTER_DATA_MAPPED!T12</f>
        <v>1</v>
      </c>
      <c r="U12" s="21">
        <f>MASTER_DATA_MAPPED!U12</f>
        <v>4</v>
      </c>
      <c r="V12" s="21">
        <f>MASTER_DATA_MAPPED!V12</f>
        <v>4</v>
      </c>
      <c r="W12" s="21">
        <f>MASTER_DATA_MAPPED!W12</f>
        <v>4</v>
      </c>
      <c r="X12" s="21">
        <f>MASTER_DATA_MAPPED!X12</f>
        <v>4</v>
      </c>
      <c r="Y12" s="21">
        <f>MASTER_DATA_MAPPED!Y12</f>
        <v>1</v>
      </c>
      <c r="Z12" s="21">
        <f>MASTER_DATA_MAPPED!Z12</f>
        <v>1</v>
      </c>
      <c r="AA12" s="21">
        <f>MASTER_DATA_MAPPED!AA12</f>
        <v>1</v>
      </c>
      <c r="AB12" s="21">
        <f>MASTER_DATA_MAPPED!AB12</f>
        <v>1</v>
      </c>
      <c r="AC12" s="21">
        <f>MASTER_DATA_MAPPED!AC12</f>
        <v>4</v>
      </c>
      <c r="AD12" s="21">
        <f>MASTER_DATA_MAPPED!AD12</f>
        <v>4</v>
      </c>
      <c r="AE12" s="21">
        <f>MASTER_DATA_MAPPED!AE12</f>
        <v>4</v>
      </c>
      <c r="AF12" s="21">
        <f>MASTER_DATA_MAPPED!AF12</f>
        <v>4</v>
      </c>
      <c r="AG12" s="21">
        <f>MASTER_DATA_MAPPED!AG12</f>
        <v>1</v>
      </c>
      <c r="AH12" s="21">
        <f>MASTER_DATA_MAPPED!AH12</f>
        <v>1</v>
      </c>
      <c r="AI12" s="21">
        <f>MASTER_DATA_MAPPED!AI12</f>
        <v>1</v>
      </c>
      <c r="AJ12" s="21">
        <f>MASTER_DATA_MAPPED!AJ12</f>
        <v>1</v>
      </c>
      <c r="AK12" s="21">
        <f>MASTER_DATA_MAPPED!AK12</f>
        <v>4</v>
      </c>
      <c r="AL12" s="21">
        <f>MASTER_DATA_MAPPED!AL12</f>
        <v>4</v>
      </c>
      <c r="AM12" s="21">
        <f>MASTER_DATA_MAPPED!AM12</f>
        <v>4</v>
      </c>
      <c r="AN12" s="21">
        <f>MASTER_DATA_MAPPED!AN12</f>
        <v>4</v>
      </c>
      <c r="AO12" s="21">
        <f>MASTER_DATA_MAPPED!AO12</f>
        <v>2</v>
      </c>
      <c r="AP12" s="21">
        <f>MASTER_DATA_MAPPED!AP12</f>
        <v>2</v>
      </c>
      <c r="AQ12" s="21">
        <f>MASTER_DATA_MAPPED!AQ12</f>
        <v>2</v>
      </c>
      <c r="AR12" s="21">
        <f>MASTER_DATA_MAPPED!AR12</f>
        <v>2</v>
      </c>
      <c r="AS12" s="21">
        <f>MASTER_DATA_MAPPED!AS12</f>
        <v>2</v>
      </c>
      <c r="AT12" s="21">
        <f>MASTER_DATA_MAPPED!AT12</f>
        <v>2</v>
      </c>
      <c r="AU12" s="21">
        <f>MASTER_DATA_MAPPED!AU12</f>
        <v>2</v>
      </c>
      <c r="AV12" s="21">
        <f>MASTER_DATA_MAPPED!AV12</f>
        <v>2</v>
      </c>
      <c r="AW12" s="21">
        <f>MASTER_DATA_MAPPED!AW12</f>
        <v>1</v>
      </c>
      <c r="AX12" s="21">
        <f>MASTER_DATA_MAPPED!AX12</f>
        <v>1</v>
      </c>
      <c r="AY12" s="21">
        <f>MASTER_DATA_MAPPED!AY12</f>
        <v>1</v>
      </c>
      <c r="AZ12" s="21">
        <f>MASTER_DATA_MAPPED!AZ12</f>
        <v>1</v>
      </c>
      <c r="BA12" s="21">
        <f>MASTER_DATA_MAPPED!BA12</f>
        <v>4</v>
      </c>
      <c r="BB12" s="21">
        <f>MASTER_DATA_MAPPED!BB12</f>
        <v>4</v>
      </c>
      <c r="BC12" s="21">
        <f>MASTER_DATA_MAPPED!BC12</f>
        <v>4</v>
      </c>
      <c r="BD12" s="21">
        <f>MASTER_DATA_MAPPED!BD12</f>
        <v>4</v>
      </c>
      <c r="BE12" s="21">
        <f>MASTER_DATA_MAPPED!BE12</f>
        <v>1</v>
      </c>
      <c r="BF12" s="21">
        <f>MASTER_DATA_MAPPED!BF12</f>
        <v>1</v>
      </c>
      <c r="BG12" s="21">
        <f>MASTER_DATA_MAPPED!BG12</f>
        <v>1</v>
      </c>
      <c r="BH12" s="21">
        <f>MASTER_DATA_MAPPED!BH12</f>
        <v>1</v>
      </c>
      <c r="BI12" s="21">
        <f>MASTER_DATA_MAPPED!BI12</f>
        <v>4</v>
      </c>
      <c r="BJ12" s="21">
        <f>MASTER_DATA_MAPPED!BJ12</f>
        <v>4</v>
      </c>
      <c r="BK12" s="21">
        <f>MASTER_DATA_MAPPED!BK12</f>
        <v>4</v>
      </c>
      <c r="BL12" s="21">
        <f>MASTER_DATA_MAPPED!BL12</f>
        <v>4</v>
      </c>
      <c r="BM12" s="21">
        <f>MASTER_DATA_MAPPED!BM12</f>
        <v>1</v>
      </c>
      <c r="BN12" s="21">
        <f>MASTER_DATA_MAPPED!BN12</f>
        <v>1</v>
      </c>
      <c r="BO12" s="21">
        <f>MASTER_DATA_MAPPED!BO12</f>
        <v>1</v>
      </c>
      <c r="BP12" s="21">
        <f>MASTER_DATA_MAPPED!BP12</f>
        <v>1</v>
      </c>
      <c r="BQ12" s="21">
        <f>MASTER_DATA_MAPPED!BQ12</f>
        <v>1</v>
      </c>
      <c r="BR12" s="21">
        <f>MASTER_DATA_MAPPED!BR12</f>
        <v>1</v>
      </c>
      <c r="BS12" s="21">
        <f>MASTER_DATA_MAPPED!BS12</f>
        <v>1</v>
      </c>
      <c r="BT12" s="21">
        <f>MASTER_DATA_MAPPED!BT12</f>
        <v>1</v>
      </c>
      <c r="BU12" s="21">
        <f>MASTER_DATA_MAPPED!BU12</f>
        <v>1</v>
      </c>
      <c r="BV12" s="21">
        <f>MASTER_DATA_MAPPED!BV12</f>
        <v>1</v>
      </c>
      <c r="BW12" s="21">
        <f>MASTER_DATA_MAPPED!BW12</f>
        <v>1</v>
      </c>
      <c r="BX12" s="21">
        <f>MASTER_DATA_MAPPED!BX12</f>
        <v>1</v>
      </c>
      <c r="BY12" s="21">
        <f>MASTER_DATA_MAPPED!BY12</f>
        <v>1</v>
      </c>
      <c r="BZ12" s="21">
        <f>MASTER_DATA_MAPPED!BZ12</f>
        <v>1</v>
      </c>
      <c r="CA12" s="21">
        <f>MASTER_DATA_MAPPED!CA12</f>
        <v>1</v>
      </c>
      <c r="CB12" s="21">
        <f>MASTER_DATA_MAPPED!CB12</f>
        <v>1</v>
      </c>
      <c r="CC12" s="21">
        <f>MASTER_DATA_MAPPED!CC12</f>
        <v>1</v>
      </c>
      <c r="CD12" s="21">
        <f>MASTER_DATA_MAPPED!CD12</f>
        <v>1</v>
      </c>
      <c r="CE12" s="21">
        <f>MASTER_DATA_MAPPED!CE12</f>
        <v>1</v>
      </c>
      <c r="CF12" s="21">
        <f>MASTER_DATA_MAPPED!CF12</f>
        <v>1</v>
      </c>
      <c r="CG12" s="21">
        <f>MASTER_DATA_MAPPED!CG12</f>
        <v>8</v>
      </c>
      <c r="CH12" s="21">
        <f>MASTER_DATA_MAPPED!CH12</f>
        <v>8</v>
      </c>
      <c r="CI12" s="21">
        <f>MASTER_DATA_MAPPED!CI12</f>
        <v>8</v>
      </c>
      <c r="CJ12" s="21">
        <f>MASTER_DATA_MAPPED!CJ12</f>
        <v>8</v>
      </c>
      <c r="CK12" s="21">
        <f>MASTER_DATA_MAPPED!CK12</f>
        <v>2</v>
      </c>
      <c r="CL12" s="21">
        <f>MASTER_DATA_MAPPED!CL12</f>
        <v>2</v>
      </c>
      <c r="CM12" s="21">
        <f>MASTER_DATA_MAPPED!CM12</f>
        <v>2</v>
      </c>
      <c r="CN12" s="21">
        <f>MASTER_DATA_MAPPED!CN12</f>
        <v>2</v>
      </c>
      <c r="CO12" s="21">
        <f>MASTER_DATA_MAPPED!CO12</f>
        <v>6</v>
      </c>
      <c r="CP12" s="21">
        <f>MASTER_DATA_MAPPED!CP12</f>
        <v>6</v>
      </c>
      <c r="CQ12" s="21">
        <f>MASTER_DATA_MAPPED!CQ12</f>
        <v>6</v>
      </c>
      <c r="CR12" s="21">
        <f>MASTER_DATA_MAPPED!CR12</f>
        <v>6</v>
      </c>
      <c r="CS12" s="21">
        <f>MASTER_DATA_MAPPED!CS12</f>
        <v>1</v>
      </c>
      <c r="CT12" s="21">
        <f>MASTER_DATA_MAPPED!CT12</f>
        <v>1</v>
      </c>
      <c r="CU12" s="21">
        <f>MASTER_DATA_MAPPED!CU12</f>
        <v>1</v>
      </c>
      <c r="CV12" s="21">
        <f>MASTER_DATA_MAPPED!CV12</f>
        <v>1</v>
      </c>
      <c r="CW12" s="21">
        <f>MASTER_DATA_MAPPED!CW12</f>
        <v>12</v>
      </c>
      <c r="CX12" s="21">
        <f>MASTER_DATA_MAPPED!CX12</f>
        <v>12</v>
      </c>
      <c r="CY12" s="21">
        <f>MASTER_DATA_MAPPED!CY12</f>
        <v>12</v>
      </c>
      <c r="CZ12" s="21">
        <f>MASTER_DATA_MAPPED!CZ12</f>
        <v>6</v>
      </c>
      <c r="DA12" s="21">
        <f>MASTER_DATA_MAPPED!DA12</f>
        <v>0</v>
      </c>
      <c r="DB12" s="21">
        <f>MASTER_DATA_MAPPED!DB12</f>
        <v>0</v>
      </c>
      <c r="DC12" s="21">
        <f>MASTER_DATA_MAPPED!DC12</f>
        <v>0</v>
      </c>
      <c r="DD12" s="21">
        <f>MASTER_DATA_MAPPED!DD12</f>
        <v>0</v>
      </c>
      <c r="DE12" s="21">
        <f>MASTER_DATA_MAPPED!DE12</f>
        <v>1</v>
      </c>
      <c r="DF12" s="21">
        <f>MASTER_DATA_MAPPED!DF12</f>
        <v>1</v>
      </c>
      <c r="DG12" s="21">
        <f>MASTER_DATA_MAPPED!DG12</f>
        <v>1</v>
      </c>
      <c r="DH12" s="21">
        <f>MASTER_DATA_MAPPED!DH12</f>
        <v>1</v>
      </c>
      <c r="DI12" s="21">
        <f>MASTER_DATA_MAPPED!DI12</f>
        <v>1</v>
      </c>
      <c r="DJ12" s="21">
        <f>MASTER_DATA_MAPPED!DJ12</f>
        <v>1</v>
      </c>
      <c r="DK12" s="21">
        <f>MASTER_DATA_MAPPED!DK12</f>
        <v>1</v>
      </c>
      <c r="DL12" s="21">
        <f>MASTER_DATA_MAPPED!DL12</f>
        <v>1</v>
      </c>
      <c r="DM12" s="21">
        <f>MASTER_DATA_MAPPED!DM12</f>
        <v>2</v>
      </c>
      <c r="DN12" s="21">
        <f>MASTER_DATA_MAPPED!DN12</f>
        <v>2</v>
      </c>
      <c r="DO12" s="21">
        <f>MASTER_DATA_MAPPED!DO12</f>
        <v>2</v>
      </c>
      <c r="DP12" s="21">
        <f>MASTER_DATA_MAPPED!DP12</f>
        <v>2</v>
      </c>
      <c r="DQ12" s="21">
        <f>MASTER_DATA_MAPPED!DQ12</f>
        <v>4</v>
      </c>
      <c r="DR12" s="21">
        <f>MASTER_DATA_MAPPED!DR12</f>
        <v>4</v>
      </c>
      <c r="DS12" s="21">
        <f>MASTER_DATA_MAPPED!DS12</f>
        <v>4</v>
      </c>
      <c r="DT12" s="21">
        <f>MASTER_DATA_MAPPED!DT12</f>
        <v>4</v>
      </c>
      <c r="DU12" s="21">
        <f>MASTER_DATA_MAPPED!DU12</f>
        <v>8</v>
      </c>
      <c r="DV12" s="21">
        <f>MASTER_DATA_MAPPED!DV12</f>
        <v>8</v>
      </c>
      <c r="DW12" s="21">
        <f>MASTER_DATA_MAPPED!DW12</f>
        <v>8</v>
      </c>
      <c r="DX12" s="21">
        <f>MASTER_DATA_MAPPED!DX12</f>
        <v>8</v>
      </c>
      <c r="DY12" s="21">
        <f>MASTER_DATA_MAPPED!DY12</f>
        <v>10</v>
      </c>
      <c r="DZ12" s="21">
        <f>MASTER_DATA_MAPPED!DZ12</f>
        <v>10</v>
      </c>
      <c r="EA12" s="21">
        <f>MASTER_DATA_MAPPED!EA12</f>
        <v>10</v>
      </c>
      <c r="EB12" s="21">
        <f>MASTER_DATA_MAPPED!EB12</f>
        <v>10</v>
      </c>
      <c r="EC12" s="21">
        <f>MASTER_DATA_MAPPED!EC12</f>
        <v>0</v>
      </c>
      <c r="ED12" s="21">
        <f>MASTER_DATA_MAPPED!ED12</f>
        <v>0</v>
      </c>
      <c r="EE12" s="21">
        <f>MASTER_DATA_MAPPED!EE12</f>
        <v>0</v>
      </c>
      <c r="EF12" s="21">
        <f>MASTER_DATA_MAPPED!EF12</f>
        <v>1</v>
      </c>
      <c r="EG12" s="21">
        <f>MASTER_DATA_MAPPED!EG12</f>
        <v>12</v>
      </c>
      <c r="EH12" s="21">
        <f>MASTER_DATA_MAPPED!EH12</f>
        <v>12</v>
      </c>
      <c r="EI12" s="21">
        <f>MASTER_DATA_MAPPED!EI12</f>
        <v>12</v>
      </c>
      <c r="EJ12" s="21">
        <f>MASTER_DATA_MAPPED!EJ12</f>
        <v>12</v>
      </c>
      <c r="EK12" s="21">
        <f>MASTER_DATA_MAPPED!EK12</f>
        <v>1</v>
      </c>
      <c r="EL12" s="21">
        <f>MASTER_DATA_MAPPED!EL12</f>
        <v>1</v>
      </c>
      <c r="EM12" s="21">
        <f>MASTER_DATA_MAPPED!EM12</f>
        <v>1</v>
      </c>
      <c r="EN12" s="21">
        <f>MASTER_DATA_MAPPED!EN12</f>
        <v>1</v>
      </c>
      <c r="EO12" s="21">
        <f>MASTER_DATA_MAPPED!EO12</f>
        <v>0</v>
      </c>
      <c r="EP12" s="21">
        <f>MASTER_DATA_MAPPED!EP12</f>
        <v>0</v>
      </c>
      <c r="EQ12" s="21">
        <f>MASTER_DATA_MAPPED!EQ12</f>
        <v>0</v>
      </c>
      <c r="ER12" s="21">
        <f>MASTER_DATA_MAPPED!ER12</f>
        <v>1</v>
      </c>
      <c r="ES12" s="21">
        <f>MASTER_DATA_MAPPED!ES12</f>
        <v>0</v>
      </c>
      <c r="ET12" s="21">
        <f>MASTER_DATA_MAPPED!ET12</f>
        <v>0</v>
      </c>
      <c r="EU12" s="21">
        <f>MASTER_DATA_MAPPED!EU12</f>
        <v>0</v>
      </c>
      <c r="EV12" s="21">
        <f>MASTER_DATA_MAPPED!EV12</f>
        <v>1</v>
      </c>
      <c r="EW12" s="21">
        <f>MASTER_DATA_MAPPED!EW12</f>
        <v>4</v>
      </c>
      <c r="EX12" s="21">
        <f>MASTER_DATA_MAPPED!EX12</f>
        <v>4</v>
      </c>
      <c r="EY12" s="21">
        <f>MASTER_DATA_MAPPED!EY12</f>
        <v>4</v>
      </c>
      <c r="EZ12" s="21">
        <f>MASTER_DATA_MAPPED!EZ12</f>
        <v>4</v>
      </c>
      <c r="FA12" s="21">
        <f>MASTER_DATA_MAPPED!FA12</f>
        <v>4</v>
      </c>
      <c r="FB12" s="21">
        <f>MASTER_DATA_MAPPED!FB12</f>
        <v>4</v>
      </c>
      <c r="FC12" s="21">
        <f>MASTER_DATA_MAPPED!FC12</f>
        <v>4</v>
      </c>
      <c r="FD12" s="21">
        <f>MASTER_DATA_MAPPED!FD12</f>
        <v>4</v>
      </c>
      <c r="FE12" s="21">
        <f>MASTER_DATA_MAPPED!FE12</f>
        <v>4</v>
      </c>
      <c r="FF12" s="21">
        <f>MASTER_DATA_MAPPED!FF12</f>
        <v>4</v>
      </c>
      <c r="FG12" s="21">
        <f>MASTER_DATA_MAPPED!FG12</f>
        <v>4</v>
      </c>
      <c r="FH12" s="21">
        <f>MASTER_DATA_MAPPED!FH12</f>
        <v>4</v>
      </c>
      <c r="FI12" s="21">
        <f>MASTER_DATA_MAPPED!FI12</f>
        <v>4</v>
      </c>
      <c r="FJ12" s="21">
        <f>MASTER_DATA_MAPPED!FJ12</f>
        <v>4</v>
      </c>
      <c r="FK12" s="21">
        <f>MASTER_DATA_MAPPED!FK12</f>
        <v>4</v>
      </c>
      <c r="FL12" s="21">
        <f>MASTER_DATA_MAPPED!FL12</f>
        <v>8</v>
      </c>
      <c r="FM12" s="21">
        <f>MASTER_DATA_MAPPED!FM12</f>
        <v>4</v>
      </c>
      <c r="FN12" s="21">
        <f>MASTER_DATA_MAPPED!FN12</f>
        <v>4</v>
      </c>
      <c r="FO12" s="21">
        <f>MASTER_DATA_MAPPED!FO12</f>
        <v>4</v>
      </c>
      <c r="FP12" s="21">
        <f>MASTER_DATA_MAPPED!FP12</f>
        <v>4</v>
      </c>
      <c r="FQ12" s="21">
        <f>MASTER_DATA_MAPPED!FQ12</f>
        <v>4</v>
      </c>
      <c r="FR12" s="21">
        <f>MASTER_DATA_MAPPED!FR12</f>
        <v>4</v>
      </c>
      <c r="FS12" s="21">
        <f>MASTER_DATA_MAPPED!FS12</f>
        <v>4</v>
      </c>
      <c r="FT12" s="21">
        <f>MASTER_DATA_MAPPED!FT12</f>
        <v>4</v>
      </c>
      <c r="FU12" s="21">
        <f>MASTER_DATA_MAPPED!FU12</f>
        <v>4</v>
      </c>
      <c r="FV12" s="21">
        <f>MASTER_DATA_MAPPED!FV12</f>
        <v>4</v>
      </c>
      <c r="FW12" s="21">
        <f>MASTER_DATA_MAPPED!FW12</f>
        <v>4</v>
      </c>
      <c r="FX12" s="21">
        <f>MASTER_DATA_MAPPED!FX12</f>
        <v>4</v>
      </c>
      <c r="FY12" s="21">
        <f>MASTER_DATA_MAPPED!FY12</f>
        <v>4</v>
      </c>
      <c r="FZ12" s="21">
        <f>MASTER_DATA_MAPPED!FZ12</f>
        <v>4</v>
      </c>
      <c r="GA12" s="21">
        <f>MASTER_DATA_MAPPED!GA12</f>
        <v>4</v>
      </c>
      <c r="GB12" s="21">
        <f>MASTER_DATA_MAPPED!GB12</f>
        <v>4</v>
      </c>
      <c r="GC12" s="21">
        <f>MASTER_DATA_MAPPED!GC12</f>
        <v>4</v>
      </c>
      <c r="GD12" s="21">
        <f>MASTER_DATA_MAPPED!GD12</f>
        <v>4</v>
      </c>
      <c r="GE12" s="21">
        <f>MASTER_DATA_MAPPED!GE12</f>
        <v>4</v>
      </c>
      <c r="GF12" s="21">
        <f>MASTER_DATA_MAPPED!GF12</f>
        <v>4</v>
      </c>
      <c r="GG12" s="21">
        <f>MASTER_DATA_MAPPED!GG12</f>
        <v>4</v>
      </c>
      <c r="GH12" s="21">
        <f>MASTER_DATA_MAPPED!GH12</f>
        <v>4</v>
      </c>
      <c r="GI12" s="21">
        <f>MASTER_DATA_MAPPED!GI12</f>
        <v>4</v>
      </c>
      <c r="GJ12" s="21">
        <f>MASTER_DATA_MAPPED!GJ12</f>
        <v>4</v>
      </c>
      <c r="GK12" s="21">
        <f>MASTER_DATA_MAPPED!GK12</f>
        <v>4</v>
      </c>
      <c r="GL12" s="21">
        <f>MASTER_DATA_MAPPED!GL12</f>
        <v>4</v>
      </c>
      <c r="GM12" s="21">
        <f>MASTER_DATA_MAPPED!GM12</f>
        <v>4</v>
      </c>
      <c r="GN12" s="21">
        <f>MASTER_DATA_MAPPED!GN12</f>
        <v>4</v>
      </c>
      <c r="GO12" s="21">
        <f>MASTER_DATA_MAPPED!GO12</f>
        <v>4</v>
      </c>
      <c r="GP12" s="21">
        <f>MASTER_DATA_MAPPED!GP12</f>
        <v>4</v>
      </c>
      <c r="GQ12" s="21">
        <f>MASTER_DATA_MAPPED!GQ12</f>
        <v>4</v>
      </c>
      <c r="GR12" s="21">
        <f>MASTER_DATA_MAPPED!GR12</f>
        <v>4</v>
      </c>
      <c r="GS12" s="21">
        <f>MASTER_DATA_MAPPED!GS12</f>
        <v>4</v>
      </c>
      <c r="GT12" s="21">
        <f>MASTER_DATA_MAPPED!GT12</f>
        <v>4</v>
      </c>
      <c r="GU12" s="21">
        <f>MASTER_DATA_MAPPED!GU12</f>
        <v>4</v>
      </c>
      <c r="GV12" s="21">
        <f>MASTER_DATA_MAPPED!GV12</f>
        <v>4</v>
      </c>
    </row>
    <row r="13" spans="4:204" s="102" customFormat="1" ht="18.75" x14ac:dyDescent="0.3">
      <c r="H13" s="103" t="s">
        <v>12</v>
      </c>
      <c r="I13" s="93">
        <f>MASTER_DATA_MAPPED!I13</f>
        <v>0</v>
      </c>
      <c r="J13" s="93">
        <f>MASTER_DATA_MAPPED!J13</f>
        <v>0</v>
      </c>
      <c r="K13" s="93">
        <f>MASTER_DATA_MAPPED!K13</f>
        <v>0</v>
      </c>
      <c r="L13" s="93">
        <f>MASTER_DATA_MAPPED!L13</f>
        <v>0.45</v>
      </c>
      <c r="M13" s="93">
        <f>MASTER_DATA_MAPPED!M13</f>
        <v>0.4</v>
      </c>
      <c r="N13" s="93">
        <f>MASTER_DATA_MAPPED!N13</f>
        <v>0.4</v>
      </c>
      <c r="O13" s="93">
        <f>MASTER_DATA_MAPPED!O13</f>
        <v>0.4</v>
      </c>
      <c r="P13" s="93">
        <f>MASTER_DATA_MAPPED!P13</f>
        <v>0.45</v>
      </c>
      <c r="Q13" s="93">
        <f>MASTER_DATA_MAPPED!Q13</f>
        <v>0.4</v>
      </c>
      <c r="R13" s="93">
        <f>MASTER_DATA_MAPPED!R13</f>
        <v>0.4</v>
      </c>
      <c r="S13" s="93">
        <f>MASTER_DATA_MAPPED!S13</f>
        <v>0.4</v>
      </c>
      <c r="T13" s="93">
        <f>MASTER_DATA_MAPPED!T13</f>
        <v>0.45</v>
      </c>
      <c r="U13" s="93">
        <f>MASTER_DATA_MAPPED!U13</f>
        <v>0.4</v>
      </c>
      <c r="V13" s="93">
        <f>MASTER_DATA_MAPPED!V13</f>
        <v>0.4</v>
      </c>
      <c r="W13" s="93">
        <f>MASTER_DATA_MAPPED!W13</f>
        <v>0.4</v>
      </c>
      <c r="X13" s="93">
        <f>MASTER_DATA_MAPPED!X13</f>
        <v>0.45</v>
      </c>
      <c r="Y13" s="93">
        <f>MASTER_DATA_MAPPED!Y13</f>
        <v>0.4</v>
      </c>
      <c r="Z13" s="93">
        <f>MASTER_DATA_MAPPED!Z13</f>
        <v>0.4</v>
      </c>
      <c r="AA13" s="93">
        <f>MASTER_DATA_MAPPED!AA13</f>
        <v>0.4</v>
      </c>
      <c r="AB13" s="93">
        <f>MASTER_DATA_MAPPED!AB13</f>
        <v>0.45</v>
      </c>
      <c r="AC13" s="93">
        <f>MASTER_DATA_MAPPED!AC13</f>
        <v>0.4</v>
      </c>
      <c r="AD13" s="93">
        <f>MASTER_DATA_MAPPED!AD13</f>
        <v>0.4</v>
      </c>
      <c r="AE13" s="93">
        <f>MASTER_DATA_MAPPED!AE13</f>
        <v>0.4</v>
      </c>
      <c r="AF13" s="93">
        <f>MASTER_DATA_MAPPED!AF13</f>
        <v>0.45</v>
      </c>
      <c r="AG13" s="93">
        <f>MASTER_DATA_MAPPED!AG13</f>
        <v>0.4</v>
      </c>
      <c r="AH13" s="93">
        <f>MASTER_DATA_MAPPED!AH13</f>
        <v>0.4</v>
      </c>
      <c r="AI13" s="93">
        <f>MASTER_DATA_MAPPED!AI13</f>
        <v>0.4</v>
      </c>
      <c r="AJ13" s="93">
        <f>MASTER_DATA_MAPPED!AJ13</f>
        <v>0.45</v>
      </c>
      <c r="AK13" s="93">
        <f>MASTER_DATA_MAPPED!AK13</f>
        <v>0.4</v>
      </c>
      <c r="AL13" s="93">
        <f>MASTER_DATA_MAPPED!AL13</f>
        <v>0.4</v>
      </c>
      <c r="AM13" s="93">
        <f>MASTER_DATA_MAPPED!AM13</f>
        <v>0.4</v>
      </c>
      <c r="AN13" s="93">
        <f>MASTER_DATA_MAPPED!AN13</f>
        <v>0.45</v>
      </c>
      <c r="AO13" s="93" t="str">
        <f>MASTER_DATA_MAPPED!AO13</f>
        <v>-</v>
      </c>
      <c r="AP13" s="93" t="str">
        <f>MASTER_DATA_MAPPED!AP13</f>
        <v>-</v>
      </c>
      <c r="AQ13" s="93" t="str">
        <f>MASTER_DATA_MAPPED!AQ13</f>
        <v>-</v>
      </c>
      <c r="AR13" s="93">
        <f>MASTER_DATA_MAPPED!AR13</f>
        <v>0.33</v>
      </c>
      <c r="AS13" s="93" t="str">
        <f>MASTER_DATA_MAPPED!AS13</f>
        <v>-</v>
      </c>
      <c r="AT13" s="93" t="str">
        <f>MASTER_DATA_MAPPED!AT13</f>
        <v>-</v>
      </c>
      <c r="AU13" s="93" t="str">
        <f>MASTER_DATA_MAPPED!AU13</f>
        <v>-</v>
      </c>
      <c r="AV13" s="93">
        <f>MASTER_DATA_MAPPED!AV13</f>
        <v>0.33</v>
      </c>
      <c r="AW13" s="93" t="str">
        <f>MASTER_DATA_MAPPED!AW13</f>
        <v>-</v>
      </c>
      <c r="AX13" s="93" t="str">
        <f>MASTER_DATA_MAPPED!AX13</f>
        <v>-</v>
      </c>
      <c r="AY13" s="93" t="str">
        <f>MASTER_DATA_MAPPED!AY13</f>
        <v>-</v>
      </c>
      <c r="AZ13" s="93">
        <f>MASTER_DATA_MAPPED!AZ13</f>
        <v>0.4</v>
      </c>
      <c r="BA13" s="93" t="str">
        <f>MASTER_DATA_MAPPED!BA13</f>
        <v>-</v>
      </c>
      <c r="BB13" s="93" t="str">
        <f>MASTER_DATA_MAPPED!BB13</f>
        <v>-</v>
      </c>
      <c r="BC13" s="93" t="str">
        <f>MASTER_DATA_MAPPED!BC13</f>
        <v>-</v>
      </c>
      <c r="BD13" s="93">
        <f>MASTER_DATA_MAPPED!BD13</f>
        <v>0.4</v>
      </c>
      <c r="BE13" s="93" t="str">
        <f>MASTER_DATA_MAPPED!BE13</f>
        <v>-</v>
      </c>
      <c r="BF13" s="93" t="str">
        <f>MASTER_DATA_MAPPED!BF13</f>
        <v>-</v>
      </c>
      <c r="BG13" s="93" t="str">
        <f>MASTER_DATA_MAPPED!BG13</f>
        <v>-</v>
      </c>
      <c r="BH13" s="93">
        <f>MASTER_DATA_MAPPED!BH13</f>
        <v>0.4</v>
      </c>
      <c r="BI13" s="93" t="str">
        <f>MASTER_DATA_MAPPED!BI13</f>
        <v>-</v>
      </c>
      <c r="BJ13" s="93" t="str">
        <f>MASTER_DATA_MAPPED!BJ13</f>
        <v>-</v>
      </c>
      <c r="BK13" s="93" t="str">
        <f>MASTER_DATA_MAPPED!BK13</f>
        <v>-</v>
      </c>
      <c r="BL13" s="93">
        <f>MASTER_DATA_MAPPED!BL13</f>
        <v>0.4</v>
      </c>
      <c r="BM13" s="93">
        <f>MASTER_DATA_MAPPED!BM13</f>
        <v>0.33</v>
      </c>
      <c r="BN13" s="93">
        <f>MASTER_DATA_MAPPED!BN13</f>
        <v>0.33</v>
      </c>
      <c r="BO13" s="93">
        <f>MASTER_DATA_MAPPED!BO13</f>
        <v>0.33</v>
      </c>
      <c r="BP13" s="93">
        <f>MASTER_DATA_MAPPED!BP13</f>
        <v>0.33</v>
      </c>
      <c r="BQ13" s="93">
        <f>MASTER_DATA_MAPPED!BQ13</f>
        <v>0.33</v>
      </c>
      <c r="BR13" s="93">
        <f>MASTER_DATA_MAPPED!BR13</f>
        <v>0.33</v>
      </c>
      <c r="BS13" s="93">
        <f>MASTER_DATA_MAPPED!BS13</f>
        <v>0.33</v>
      </c>
      <c r="BT13" s="93">
        <f>MASTER_DATA_MAPPED!BT13</f>
        <v>0.33</v>
      </c>
      <c r="BU13" s="93">
        <f>MASTER_DATA_MAPPED!BU13</f>
        <v>0.33</v>
      </c>
      <c r="BV13" s="93">
        <f>MASTER_DATA_MAPPED!BV13</f>
        <v>0.33</v>
      </c>
      <c r="BW13" s="93">
        <f>MASTER_DATA_MAPPED!BW13</f>
        <v>0.33</v>
      </c>
      <c r="BX13" s="93">
        <f>MASTER_DATA_MAPPED!BX13</f>
        <v>0.33</v>
      </c>
      <c r="BY13" s="93">
        <f>MASTER_DATA_MAPPED!BY13</f>
        <v>0.33</v>
      </c>
      <c r="BZ13" s="93">
        <f>MASTER_DATA_MAPPED!BZ13</f>
        <v>0.33</v>
      </c>
      <c r="CA13" s="93">
        <f>MASTER_DATA_MAPPED!CA13</f>
        <v>0.33</v>
      </c>
      <c r="CB13" s="93">
        <f>MASTER_DATA_MAPPED!CB13</f>
        <v>0.33</v>
      </c>
      <c r="CC13" s="93">
        <f>MASTER_DATA_MAPPED!CC13</f>
        <v>0.33</v>
      </c>
      <c r="CD13" s="93">
        <f>MASTER_DATA_MAPPED!CD13</f>
        <v>0.33</v>
      </c>
      <c r="CE13" s="93">
        <f>MASTER_DATA_MAPPED!CE13</f>
        <v>0.33</v>
      </c>
      <c r="CF13" s="93">
        <f>MASTER_DATA_MAPPED!CF13</f>
        <v>0.33</v>
      </c>
      <c r="CG13" s="93">
        <f>MASTER_DATA_MAPPED!CG13</f>
        <v>0</v>
      </c>
      <c r="CH13" s="93">
        <f>MASTER_DATA_MAPPED!CH13</f>
        <v>0</v>
      </c>
      <c r="CI13" s="93">
        <f>MASTER_DATA_MAPPED!CI13</f>
        <v>0</v>
      </c>
      <c r="CJ13" s="93">
        <f>MASTER_DATA_MAPPED!CJ13</f>
        <v>0.4</v>
      </c>
      <c r="CK13" s="93">
        <f>MASTER_DATA_MAPPED!CK13</f>
        <v>0</v>
      </c>
      <c r="CL13" s="93">
        <f>MASTER_DATA_MAPPED!CL13</f>
        <v>0</v>
      </c>
      <c r="CM13" s="93">
        <f>MASTER_DATA_MAPPED!CM13</f>
        <v>0</v>
      </c>
      <c r="CN13" s="93">
        <f>MASTER_DATA_MAPPED!CN13</f>
        <v>0.4</v>
      </c>
      <c r="CO13" s="93">
        <f>MASTER_DATA_MAPPED!CO13</f>
        <v>0</v>
      </c>
      <c r="CP13" s="93">
        <f>MASTER_DATA_MAPPED!CP13</f>
        <v>0</v>
      </c>
      <c r="CQ13" s="93">
        <f>MASTER_DATA_MAPPED!CQ13</f>
        <v>0</v>
      </c>
      <c r="CR13" s="93">
        <f>MASTER_DATA_MAPPED!CR13</f>
        <v>0.4</v>
      </c>
      <c r="CS13" s="93">
        <f>MASTER_DATA_MAPPED!CS13</f>
        <v>0</v>
      </c>
      <c r="CT13" s="93">
        <f>MASTER_DATA_MAPPED!CT13</f>
        <v>0</v>
      </c>
      <c r="CU13" s="93">
        <f>MASTER_DATA_MAPPED!CU13</f>
        <v>0</v>
      </c>
      <c r="CV13" s="93">
        <f>MASTER_DATA_MAPPED!CV13</f>
        <v>0.33</v>
      </c>
      <c r="CW13" s="93">
        <f>MASTER_DATA_MAPPED!CW13</f>
        <v>0</v>
      </c>
      <c r="CX13" s="93">
        <f>MASTER_DATA_MAPPED!CX13</f>
        <v>0</v>
      </c>
      <c r="CY13" s="93">
        <f>MASTER_DATA_MAPPED!CY13</f>
        <v>0</v>
      </c>
      <c r="CZ13" s="93">
        <f>MASTER_DATA_MAPPED!CZ13</f>
        <v>0.33</v>
      </c>
      <c r="DA13" s="93">
        <f>MASTER_DATA_MAPPED!DA13</f>
        <v>0</v>
      </c>
      <c r="DB13" s="93">
        <f>MASTER_DATA_MAPPED!DB13</f>
        <v>0</v>
      </c>
      <c r="DC13" s="93">
        <f>MASTER_DATA_MAPPED!DC13</f>
        <v>0</v>
      </c>
      <c r="DD13" s="93">
        <f>MASTER_DATA_MAPPED!DD13</f>
        <v>0</v>
      </c>
      <c r="DE13" s="93">
        <f>MASTER_DATA_MAPPED!DE13</f>
        <v>0</v>
      </c>
      <c r="DF13" s="93">
        <f>MASTER_DATA_MAPPED!DF13</f>
        <v>0</v>
      </c>
      <c r="DG13" s="93">
        <f>MASTER_DATA_MAPPED!DG13</f>
        <v>0</v>
      </c>
      <c r="DH13" s="93">
        <f>MASTER_DATA_MAPPED!DH13</f>
        <v>0.35</v>
      </c>
      <c r="DI13" s="93">
        <f>MASTER_DATA_MAPPED!DI13</f>
        <v>0</v>
      </c>
      <c r="DJ13" s="93">
        <f>MASTER_DATA_MAPPED!DJ13</f>
        <v>0</v>
      </c>
      <c r="DK13" s="93">
        <f>MASTER_DATA_MAPPED!DK13</f>
        <v>0</v>
      </c>
      <c r="DL13" s="93">
        <f>MASTER_DATA_MAPPED!DL13</f>
        <v>0.35</v>
      </c>
      <c r="DM13" s="93">
        <f>MASTER_DATA_MAPPED!DM13</f>
        <v>0</v>
      </c>
      <c r="DN13" s="93">
        <f>MASTER_DATA_MAPPED!DN13</f>
        <v>0</v>
      </c>
      <c r="DO13" s="93">
        <f>MASTER_DATA_MAPPED!DO13</f>
        <v>0</v>
      </c>
      <c r="DP13" s="93">
        <f>MASTER_DATA_MAPPED!DP13</f>
        <v>0.35</v>
      </c>
      <c r="DQ13" s="93">
        <f>MASTER_DATA_MAPPED!DQ13</f>
        <v>0</v>
      </c>
      <c r="DR13" s="93">
        <f>MASTER_DATA_MAPPED!DR13</f>
        <v>0</v>
      </c>
      <c r="DS13" s="93">
        <f>MASTER_DATA_MAPPED!DS13</f>
        <v>0</v>
      </c>
      <c r="DT13" s="93">
        <f>MASTER_DATA_MAPPED!DT13</f>
        <v>0.35</v>
      </c>
      <c r="DU13" s="93">
        <f>MASTER_DATA_MAPPED!DU13</f>
        <v>0</v>
      </c>
      <c r="DV13" s="93">
        <f>MASTER_DATA_MAPPED!DV13</f>
        <v>0</v>
      </c>
      <c r="DW13" s="93">
        <f>MASTER_DATA_MAPPED!DW13</f>
        <v>0</v>
      </c>
      <c r="DX13" s="93">
        <f>MASTER_DATA_MAPPED!DX13</f>
        <v>0.35</v>
      </c>
      <c r="DY13" s="93">
        <f>MASTER_DATA_MAPPED!DY13</f>
        <v>0</v>
      </c>
      <c r="DZ13" s="93">
        <f>MASTER_DATA_MAPPED!DZ13</f>
        <v>0</v>
      </c>
      <c r="EA13" s="93">
        <f>MASTER_DATA_MAPPED!EA13</f>
        <v>0</v>
      </c>
      <c r="EB13" s="93">
        <f>MASTER_DATA_MAPPED!EB13</f>
        <v>0.35</v>
      </c>
      <c r="EC13" s="93">
        <f>MASTER_DATA_MAPPED!EC13</f>
        <v>0</v>
      </c>
      <c r="ED13" s="93">
        <f>MASTER_DATA_MAPPED!ED13</f>
        <v>0</v>
      </c>
      <c r="EE13" s="93">
        <f>MASTER_DATA_MAPPED!EE13</f>
        <v>0</v>
      </c>
      <c r="EF13" s="93" t="str">
        <f>MASTER_DATA_MAPPED!EF13</f>
        <v>PRISM efficiency to compute Mwe</v>
      </c>
      <c r="EG13" s="93">
        <f>MASTER_DATA_MAPPED!EG13</f>
        <v>0.45</v>
      </c>
      <c r="EH13" s="93">
        <f>MASTER_DATA_MAPPED!EH13</f>
        <v>0.45</v>
      </c>
      <c r="EI13" s="93">
        <f>MASTER_DATA_MAPPED!EI13</f>
        <v>0.45</v>
      </c>
      <c r="EJ13" s="93">
        <f>MASTER_DATA_MAPPED!EJ13</f>
        <v>0.33</v>
      </c>
      <c r="EK13" s="93">
        <f>MASTER_DATA_MAPPED!EK13</f>
        <v>0.38</v>
      </c>
      <c r="EL13" s="93">
        <f>MASTER_DATA_MAPPED!EL13</f>
        <v>0.38</v>
      </c>
      <c r="EM13" s="93">
        <f>MASTER_DATA_MAPPED!EM13</f>
        <v>0.38</v>
      </c>
      <c r="EN13" s="93">
        <f>MASTER_DATA_MAPPED!EN13</f>
        <v>0.38</v>
      </c>
      <c r="EO13" s="93">
        <f>MASTER_DATA_MAPPED!EO13</f>
        <v>0.45</v>
      </c>
      <c r="EP13" s="93">
        <f>MASTER_DATA_MAPPED!EP13</f>
        <v>0.45</v>
      </c>
      <c r="EQ13" s="93">
        <f>MASTER_DATA_MAPPED!EQ13</f>
        <v>0.45</v>
      </c>
      <c r="ER13" s="93">
        <f>MASTER_DATA_MAPPED!ER13</f>
        <v>0.45</v>
      </c>
      <c r="ES13" s="93">
        <f>MASTER_DATA_MAPPED!ES13</f>
        <v>45</v>
      </c>
      <c r="ET13" s="93">
        <f>MASTER_DATA_MAPPED!ET13</f>
        <v>45</v>
      </c>
      <c r="EU13" s="93">
        <f>MASTER_DATA_MAPPED!EU13</f>
        <v>45</v>
      </c>
      <c r="EV13" s="93">
        <f>MASTER_DATA_MAPPED!EV13</f>
        <v>0.45</v>
      </c>
      <c r="EW13" s="93">
        <f>MASTER_DATA_MAPPED!EW13</f>
        <v>0</v>
      </c>
      <c r="EX13" s="93">
        <f>MASTER_DATA_MAPPED!EX13</f>
        <v>0</v>
      </c>
      <c r="EY13" s="93">
        <f>MASTER_DATA_MAPPED!EY13</f>
        <v>0</v>
      </c>
      <c r="EZ13" s="93">
        <f>MASTER_DATA_MAPPED!EZ13</f>
        <v>0.39100000000000001</v>
      </c>
      <c r="FA13" s="93">
        <f>MASTER_DATA_MAPPED!FA13</f>
        <v>0</v>
      </c>
      <c r="FB13" s="93">
        <f>MASTER_DATA_MAPPED!FB13</f>
        <v>0</v>
      </c>
      <c r="FC13" s="93">
        <f>MASTER_DATA_MAPPED!FC13</f>
        <v>0</v>
      </c>
      <c r="FD13" s="93">
        <f>MASTER_DATA_MAPPED!FD13</f>
        <v>0.39100000000000001</v>
      </c>
      <c r="FE13" s="93">
        <f>MASTER_DATA_MAPPED!FE13</f>
        <v>0</v>
      </c>
      <c r="FF13" s="93">
        <f>MASTER_DATA_MAPPED!FF13</f>
        <v>0</v>
      </c>
      <c r="FG13" s="93">
        <f>MASTER_DATA_MAPPED!FG13</f>
        <v>0</v>
      </c>
      <c r="FH13" s="93">
        <f>MASTER_DATA_MAPPED!FH13</f>
        <v>0.39100000000000001</v>
      </c>
      <c r="FI13" s="93">
        <f>MASTER_DATA_MAPPED!FI13</f>
        <v>0</v>
      </c>
      <c r="FJ13" s="93">
        <f>MASTER_DATA_MAPPED!FJ13</f>
        <v>0</v>
      </c>
      <c r="FK13" s="93">
        <f>MASTER_DATA_MAPPED!FK13</f>
        <v>0</v>
      </c>
      <c r="FL13" s="93">
        <f>MASTER_DATA_MAPPED!FL13</f>
        <v>0.39100000000000001</v>
      </c>
      <c r="FM13" s="93">
        <f>MASTER_DATA_MAPPED!FM13</f>
        <v>0.38500000000000001</v>
      </c>
      <c r="FN13" s="93">
        <f>MASTER_DATA_MAPPED!FN13</f>
        <v>0.38500000000000001</v>
      </c>
      <c r="FO13" s="93">
        <f>MASTER_DATA_MAPPED!FO13</f>
        <v>0.38500000000000001</v>
      </c>
      <c r="FP13" s="93">
        <f>MASTER_DATA_MAPPED!FP13</f>
        <v>0.38500000000000001</v>
      </c>
      <c r="FQ13" s="93">
        <f>MASTER_DATA_MAPPED!FQ13</f>
        <v>0.38500000000000001</v>
      </c>
      <c r="FR13" s="93">
        <f>MASTER_DATA_MAPPED!FR13</f>
        <v>0.38500000000000001</v>
      </c>
      <c r="FS13" s="93">
        <f>MASTER_DATA_MAPPED!FS13</f>
        <v>0.38500000000000001</v>
      </c>
      <c r="FT13" s="93">
        <f>MASTER_DATA_MAPPED!FT13</f>
        <v>0.38500000000000001</v>
      </c>
      <c r="FU13" s="93">
        <f>MASTER_DATA_MAPPED!FU13</f>
        <v>0.38500000000000001</v>
      </c>
      <c r="FV13" s="93">
        <f>MASTER_DATA_MAPPED!FV13</f>
        <v>0.38500000000000001</v>
      </c>
      <c r="FW13" s="93">
        <f>MASTER_DATA_MAPPED!FW13</f>
        <v>0.38500000000000001</v>
      </c>
      <c r="FX13" s="93">
        <f>MASTER_DATA_MAPPED!FX13</f>
        <v>0.38500000000000001</v>
      </c>
      <c r="FY13" s="93">
        <f>MASTER_DATA_MAPPED!FY13</f>
        <v>0.44800000000000001</v>
      </c>
      <c r="FZ13" s="93">
        <f>MASTER_DATA_MAPPED!FZ13</f>
        <v>0.44800000000000001</v>
      </c>
      <c r="GA13" s="93">
        <f>MASTER_DATA_MAPPED!GA13</f>
        <v>0.44800000000000001</v>
      </c>
      <c r="GB13" s="93">
        <f>MASTER_DATA_MAPPED!GB13</f>
        <v>0.44800000000000001</v>
      </c>
      <c r="GC13" s="93">
        <f>MASTER_DATA_MAPPED!GC13</f>
        <v>0.44800000000000001</v>
      </c>
      <c r="GD13" s="93">
        <f>MASTER_DATA_MAPPED!GD13</f>
        <v>0.44800000000000001</v>
      </c>
      <c r="GE13" s="93">
        <f>MASTER_DATA_MAPPED!GE13</f>
        <v>0.44800000000000001</v>
      </c>
      <c r="GF13" s="93">
        <f>MASTER_DATA_MAPPED!GF13</f>
        <v>0.44800000000000001</v>
      </c>
      <c r="GG13" s="93">
        <f>MASTER_DATA_MAPPED!GG13</f>
        <v>0.44800000000000001</v>
      </c>
      <c r="GH13" s="93">
        <f>MASTER_DATA_MAPPED!GH13</f>
        <v>0.44800000000000001</v>
      </c>
      <c r="GI13" s="93">
        <f>MASTER_DATA_MAPPED!GI13</f>
        <v>0.44800000000000001</v>
      </c>
      <c r="GJ13" s="93">
        <f>MASTER_DATA_MAPPED!GJ13</f>
        <v>0.44800000000000001</v>
      </c>
      <c r="GK13" s="93">
        <f>MASTER_DATA_MAPPED!GK13</f>
        <v>0.48299999999999998</v>
      </c>
      <c r="GL13" s="93">
        <f>MASTER_DATA_MAPPED!GL13</f>
        <v>0.48299999999999998</v>
      </c>
      <c r="GM13" s="93">
        <f>MASTER_DATA_MAPPED!GM13</f>
        <v>0.48299999999999998</v>
      </c>
      <c r="GN13" s="93">
        <f>MASTER_DATA_MAPPED!GN13</f>
        <v>0.48299999999999998</v>
      </c>
      <c r="GO13" s="93">
        <f>MASTER_DATA_MAPPED!GO13</f>
        <v>0.48299999999999998</v>
      </c>
      <c r="GP13" s="93">
        <f>MASTER_DATA_MAPPED!GP13</f>
        <v>0.48299999999999998</v>
      </c>
      <c r="GQ13" s="93">
        <f>MASTER_DATA_MAPPED!GQ13</f>
        <v>0.48299999999999998</v>
      </c>
      <c r="GR13" s="93">
        <f>MASTER_DATA_MAPPED!GR13</f>
        <v>0.48299999999999998</v>
      </c>
      <c r="GS13" s="93">
        <f>MASTER_DATA_MAPPED!GS13</f>
        <v>0.48299999999999998</v>
      </c>
      <c r="GT13" s="93">
        <f>MASTER_DATA_MAPPED!GT13</f>
        <v>0.48299999999999998</v>
      </c>
      <c r="GU13" s="93">
        <f>MASTER_DATA_MAPPED!GU13</f>
        <v>0.48299999999999998</v>
      </c>
      <c r="GV13" s="93">
        <f>MASTER_DATA_MAPPED!GV13</f>
        <v>0.48299999999999998</v>
      </c>
    </row>
    <row r="14" spans="4:204" ht="18.75" x14ac:dyDescent="0.3">
      <c r="D14" s="192"/>
      <c r="H14" s="103" t="s">
        <v>13</v>
      </c>
      <c r="I14" s="21">
        <f>MASTER_DATA_MAPPED!I14</f>
        <v>281</v>
      </c>
      <c r="J14" s="21">
        <f>MASTER_DATA_MAPPED!J14</f>
        <v>281</v>
      </c>
      <c r="K14" s="21">
        <f>MASTER_DATA_MAPPED!K14</f>
        <v>281</v>
      </c>
      <c r="L14" s="21">
        <f>MASTER_DATA_MAPPED!L14</f>
        <v>281</v>
      </c>
      <c r="M14" s="21">
        <f>MASTER_DATA_MAPPED!M14</f>
        <v>164</v>
      </c>
      <c r="N14" s="21">
        <f>MASTER_DATA_MAPPED!N14</f>
        <v>164</v>
      </c>
      <c r="O14" s="21">
        <f>MASTER_DATA_MAPPED!O14</f>
        <v>164</v>
      </c>
      <c r="P14" s="21">
        <f>MASTER_DATA_MAPPED!P14</f>
        <v>281</v>
      </c>
      <c r="Q14" s="21">
        <f>MASTER_DATA_MAPPED!Q14</f>
        <v>281</v>
      </c>
      <c r="R14" s="21">
        <f>MASTER_DATA_MAPPED!R14</f>
        <v>281</v>
      </c>
      <c r="S14" s="21">
        <f>MASTER_DATA_MAPPED!S14</f>
        <v>281</v>
      </c>
      <c r="T14" s="21">
        <f>MASTER_DATA_MAPPED!T14</f>
        <v>281</v>
      </c>
      <c r="U14" s="21">
        <f>MASTER_DATA_MAPPED!U14</f>
        <v>281</v>
      </c>
      <c r="V14" s="21">
        <f>MASTER_DATA_MAPPED!V14</f>
        <v>281</v>
      </c>
      <c r="W14" s="21">
        <f>MASTER_DATA_MAPPED!W14</f>
        <v>281</v>
      </c>
      <c r="X14" s="21">
        <f>MASTER_DATA_MAPPED!X14</f>
        <v>281</v>
      </c>
      <c r="Y14" s="21">
        <f>MASTER_DATA_MAPPED!Y14</f>
        <v>164</v>
      </c>
      <c r="Z14" s="21">
        <f>MASTER_DATA_MAPPED!Z14</f>
        <v>164</v>
      </c>
      <c r="AA14" s="21">
        <f>MASTER_DATA_MAPPED!AA14</f>
        <v>164</v>
      </c>
      <c r="AB14" s="21">
        <f>MASTER_DATA_MAPPED!AB14</f>
        <v>164</v>
      </c>
      <c r="AC14" s="21">
        <f>MASTER_DATA_MAPPED!AC14</f>
        <v>164</v>
      </c>
      <c r="AD14" s="21">
        <f>MASTER_DATA_MAPPED!AD14</f>
        <v>164</v>
      </c>
      <c r="AE14" s="21">
        <f>MASTER_DATA_MAPPED!AE14</f>
        <v>164</v>
      </c>
      <c r="AF14" s="21">
        <f>MASTER_DATA_MAPPED!AF14</f>
        <v>164</v>
      </c>
      <c r="AG14" s="21">
        <f>MASTER_DATA_MAPPED!AG14</f>
        <v>164</v>
      </c>
      <c r="AH14" s="21">
        <f>MASTER_DATA_MAPPED!AH14</f>
        <v>164</v>
      </c>
      <c r="AI14" s="21">
        <f>MASTER_DATA_MAPPED!AI14</f>
        <v>164</v>
      </c>
      <c r="AJ14" s="21">
        <f>MASTER_DATA_MAPPED!AJ14</f>
        <v>164</v>
      </c>
      <c r="AK14" s="21">
        <f>MASTER_DATA_MAPPED!AK14</f>
        <v>164</v>
      </c>
      <c r="AL14" s="21">
        <f>MASTER_DATA_MAPPED!AL14</f>
        <v>164</v>
      </c>
      <c r="AM14" s="21">
        <f>MASTER_DATA_MAPPED!AM14</f>
        <v>164</v>
      </c>
      <c r="AN14" s="21">
        <f>MASTER_DATA_MAPPED!AN14</f>
        <v>164</v>
      </c>
      <c r="AO14" s="21">
        <f>MASTER_DATA_MAPPED!AO14</f>
        <v>1100</v>
      </c>
      <c r="AP14" s="21">
        <f>MASTER_DATA_MAPPED!AP14</f>
        <v>1100</v>
      </c>
      <c r="AQ14" s="21">
        <f>MASTER_DATA_MAPPED!AQ14</f>
        <v>1100</v>
      </c>
      <c r="AR14" s="21">
        <f>MASTER_DATA_MAPPED!AR14</f>
        <v>1100</v>
      </c>
      <c r="AS14" s="21">
        <f>MASTER_DATA_MAPPED!AS14</f>
        <v>1100</v>
      </c>
      <c r="AT14" s="21">
        <f>MASTER_DATA_MAPPED!AT14</f>
        <v>1100</v>
      </c>
      <c r="AU14" s="21">
        <f>MASTER_DATA_MAPPED!AU14</f>
        <v>1100</v>
      </c>
      <c r="AV14" s="21">
        <f>MASTER_DATA_MAPPED!AV14</f>
        <v>1100</v>
      </c>
      <c r="AW14" s="21">
        <f>MASTER_DATA_MAPPED!AW14</f>
        <v>275</v>
      </c>
      <c r="AX14" s="21">
        <f>MASTER_DATA_MAPPED!AX14</f>
        <v>275</v>
      </c>
      <c r="AY14" s="21">
        <f>MASTER_DATA_MAPPED!AY14</f>
        <v>275</v>
      </c>
      <c r="AZ14" s="21">
        <f>MASTER_DATA_MAPPED!AZ14</f>
        <v>275</v>
      </c>
      <c r="BA14" s="21">
        <f>MASTER_DATA_MAPPED!BA14</f>
        <v>275</v>
      </c>
      <c r="BB14" s="21">
        <f>MASTER_DATA_MAPPED!BB14</f>
        <v>275</v>
      </c>
      <c r="BC14" s="21">
        <f>MASTER_DATA_MAPPED!BC14</f>
        <v>275</v>
      </c>
      <c r="BD14" s="21">
        <f>MASTER_DATA_MAPPED!BD14</f>
        <v>275</v>
      </c>
      <c r="BE14" s="21">
        <f>MASTER_DATA_MAPPED!BE14</f>
        <v>154</v>
      </c>
      <c r="BF14" s="21">
        <f>MASTER_DATA_MAPPED!BF14</f>
        <v>154</v>
      </c>
      <c r="BG14" s="21">
        <f>MASTER_DATA_MAPPED!BG14</f>
        <v>154</v>
      </c>
      <c r="BH14" s="21">
        <f>MASTER_DATA_MAPPED!BH14</f>
        <v>154</v>
      </c>
      <c r="BI14" s="21">
        <f>MASTER_DATA_MAPPED!BI14</f>
        <v>154</v>
      </c>
      <c r="BJ14" s="21">
        <f>MASTER_DATA_MAPPED!BJ14</f>
        <v>154</v>
      </c>
      <c r="BK14" s="21">
        <f>MASTER_DATA_MAPPED!BK14</f>
        <v>154</v>
      </c>
      <c r="BL14" s="21">
        <f>MASTER_DATA_MAPPED!BL14</f>
        <v>154</v>
      </c>
      <c r="BM14" s="21">
        <f>MASTER_DATA_MAPPED!BM14</f>
        <v>1144</v>
      </c>
      <c r="BN14" s="21">
        <f>MASTER_DATA_MAPPED!BN14</f>
        <v>1144</v>
      </c>
      <c r="BO14" s="21">
        <f>MASTER_DATA_MAPPED!BO14</f>
        <v>1144</v>
      </c>
      <c r="BP14" s="21">
        <f>MASTER_DATA_MAPPED!BP14</f>
        <v>1144</v>
      </c>
      <c r="BQ14" s="21">
        <f>MASTER_DATA_MAPPED!BQ14</f>
        <v>1144</v>
      </c>
      <c r="BR14" s="21">
        <f>MASTER_DATA_MAPPED!BR14</f>
        <v>1144</v>
      </c>
      <c r="BS14" s="21">
        <f>MASTER_DATA_MAPPED!BS14</f>
        <v>1144</v>
      </c>
      <c r="BT14" s="21">
        <f>MASTER_DATA_MAPPED!BT14</f>
        <v>1144</v>
      </c>
      <c r="BU14" s="21">
        <f>MASTER_DATA_MAPPED!BU14</f>
        <v>587</v>
      </c>
      <c r="BV14" s="21">
        <f>MASTER_DATA_MAPPED!BV14</f>
        <v>587</v>
      </c>
      <c r="BW14" s="21">
        <f>MASTER_DATA_MAPPED!BW14</f>
        <v>587</v>
      </c>
      <c r="BX14" s="21">
        <f>MASTER_DATA_MAPPED!BX14</f>
        <v>587</v>
      </c>
      <c r="BY14" s="21">
        <f>MASTER_DATA_MAPPED!BY14</f>
        <v>1144</v>
      </c>
      <c r="BZ14" s="21">
        <f>MASTER_DATA_MAPPED!BZ14</f>
        <v>1144</v>
      </c>
      <c r="CA14" s="21">
        <f>MASTER_DATA_MAPPED!CA14</f>
        <v>1144</v>
      </c>
      <c r="CB14" s="21">
        <f>MASTER_DATA_MAPPED!CB14</f>
        <v>1144</v>
      </c>
      <c r="CC14" s="21">
        <f>MASTER_DATA_MAPPED!CC14</f>
        <v>587</v>
      </c>
      <c r="CD14" s="21">
        <f>MASTER_DATA_MAPPED!CD14</f>
        <v>587</v>
      </c>
      <c r="CE14" s="21">
        <f>MASTER_DATA_MAPPED!CE14</f>
        <v>587</v>
      </c>
      <c r="CF14" s="21">
        <f>MASTER_DATA_MAPPED!CF14</f>
        <v>587</v>
      </c>
      <c r="CG14" s="21">
        <f>MASTER_DATA_MAPPED!CG14</f>
        <v>350</v>
      </c>
      <c r="CH14" s="21">
        <f>MASTER_DATA_MAPPED!CH14</f>
        <v>350</v>
      </c>
      <c r="CI14" s="21">
        <f>MASTER_DATA_MAPPED!CI14</f>
        <v>350</v>
      </c>
      <c r="CJ14" s="21">
        <f>MASTER_DATA_MAPPED!CJ14</f>
        <v>133</v>
      </c>
      <c r="CK14" s="21">
        <f>MASTER_DATA_MAPPED!CK14</f>
        <v>300</v>
      </c>
      <c r="CL14" s="21">
        <f>MASTER_DATA_MAPPED!CL14</f>
        <v>300</v>
      </c>
      <c r="CM14" s="21">
        <f>MASTER_DATA_MAPPED!CM14</f>
        <v>300</v>
      </c>
      <c r="CN14" s="21">
        <f>MASTER_DATA_MAPPED!CN14</f>
        <v>300</v>
      </c>
      <c r="CO14" s="21">
        <f>MASTER_DATA_MAPPED!CO14</f>
        <v>104</v>
      </c>
      <c r="CP14" s="21">
        <f>MASTER_DATA_MAPPED!CP14</f>
        <v>104</v>
      </c>
      <c r="CQ14" s="21">
        <f>MASTER_DATA_MAPPED!CQ14</f>
        <v>104</v>
      </c>
      <c r="CR14" s="21">
        <f>MASTER_DATA_MAPPED!CR14</f>
        <v>104</v>
      </c>
      <c r="CS14" s="21">
        <f>MASTER_DATA_MAPPED!CS14</f>
        <v>290</v>
      </c>
      <c r="CT14" s="21">
        <f>MASTER_DATA_MAPPED!CT14</f>
        <v>290</v>
      </c>
      <c r="CU14" s="21">
        <f>MASTER_DATA_MAPPED!CU14</f>
        <v>290</v>
      </c>
      <c r="CV14" s="21">
        <f>MASTER_DATA_MAPPED!CV14</f>
        <v>290</v>
      </c>
      <c r="CW14" s="21">
        <f>MASTER_DATA_MAPPED!CW14</f>
        <v>74</v>
      </c>
      <c r="CX14" s="21">
        <f>MASTER_DATA_MAPPED!CX14</f>
        <v>74</v>
      </c>
      <c r="CY14" s="21">
        <f>MASTER_DATA_MAPPED!CY14</f>
        <v>74</v>
      </c>
      <c r="CZ14" s="21">
        <f>MASTER_DATA_MAPPED!CZ14</f>
        <v>77</v>
      </c>
      <c r="DA14" s="21">
        <f>MASTER_DATA_MAPPED!DA14</f>
        <v>0</v>
      </c>
      <c r="DB14" s="21">
        <f>MASTER_DATA_MAPPED!DB14</f>
        <v>0</v>
      </c>
      <c r="DC14" s="21">
        <f>MASTER_DATA_MAPPED!DC14</f>
        <v>0</v>
      </c>
      <c r="DD14" s="21">
        <f>MASTER_DATA_MAPPED!DD14</f>
        <v>0</v>
      </c>
      <c r="DE14" s="21">
        <f>MASTER_DATA_MAPPED!DE14</f>
        <v>165</v>
      </c>
      <c r="DF14" s="21">
        <f>MASTER_DATA_MAPPED!DF14</f>
        <v>165</v>
      </c>
      <c r="DG14" s="21">
        <f>MASTER_DATA_MAPPED!DG14</f>
        <v>165</v>
      </c>
      <c r="DH14" s="21">
        <f>MASTER_DATA_MAPPED!DH14</f>
        <v>165</v>
      </c>
      <c r="DI14" s="21">
        <f>MASTER_DATA_MAPPED!DI14</f>
        <v>311</v>
      </c>
      <c r="DJ14" s="21">
        <f>MASTER_DATA_MAPPED!DJ14</f>
        <v>311</v>
      </c>
      <c r="DK14" s="21">
        <f>MASTER_DATA_MAPPED!DK14</f>
        <v>311</v>
      </c>
      <c r="DL14" s="21">
        <f>MASTER_DATA_MAPPED!DL14</f>
        <v>311</v>
      </c>
      <c r="DM14" s="21">
        <f>MASTER_DATA_MAPPED!DM14</f>
        <v>311</v>
      </c>
      <c r="DN14" s="21">
        <f>MASTER_DATA_MAPPED!DN14</f>
        <v>311</v>
      </c>
      <c r="DO14" s="21">
        <f>MASTER_DATA_MAPPED!DO14</f>
        <v>311</v>
      </c>
      <c r="DP14" s="21">
        <f>MASTER_DATA_MAPPED!DP14</f>
        <v>311</v>
      </c>
      <c r="DQ14" s="21">
        <f>MASTER_DATA_MAPPED!DQ14</f>
        <v>311</v>
      </c>
      <c r="DR14" s="21">
        <f>MASTER_DATA_MAPPED!DR14</f>
        <v>311</v>
      </c>
      <c r="DS14" s="21">
        <f>MASTER_DATA_MAPPED!DS14</f>
        <v>311</v>
      </c>
      <c r="DT14" s="21">
        <f>MASTER_DATA_MAPPED!DT14</f>
        <v>311</v>
      </c>
      <c r="DU14" s="21">
        <f>MASTER_DATA_MAPPED!DU14</f>
        <v>311</v>
      </c>
      <c r="DV14" s="21">
        <f>MASTER_DATA_MAPPED!DV14</f>
        <v>311</v>
      </c>
      <c r="DW14" s="21">
        <f>MASTER_DATA_MAPPED!DW14</f>
        <v>311</v>
      </c>
      <c r="DX14" s="21">
        <f>MASTER_DATA_MAPPED!DX14</f>
        <v>311</v>
      </c>
      <c r="DY14" s="21">
        <f>MASTER_DATA_MAPPED!DY14</f>
        <v>311</v>
      </c>
      <c r="DZ14" s="21">
        <f>MASTER_DATA_MAPPED!DZ14</f>
        <v>311</v>
      </c>
      <c r="EA14" s="21">
        <f>MASTER_DATA_MAPPED!EA14</f>
        <v>311</v>
      </c>
      <c r="EB14" s="21">
        <f>MASTER_DATA_MAPPED!EB14</f>
        <v>311</v>
      </c>
      <c r="EC14" s="21">
        <f>MASTER_DATA_MAPPED!EC14</f>
        <v>0</v>
      </c>
      <c r="ED14" s="21">
        <f>MASTER_DATA_MAPPED!ED14</f>
        <v>0</v>
      </c>
      <c r="EE14" s="21">
        <f>MASTER_DATA_MAPPED!EE14</f>
        <v>0</v>
      </c>
      <c r="EF14" s="21" t="str">
        <f>MASTER_DATA_MAPPED!EF14</f>
        <v>VTR is not intended for elextricity production</v>
      </c>
      <c r="EG14" s="21">
        <f>MASTER_DATA_MAPPED!EG14</f>
        <v>60</v>
      </c>
      <c r="EH14" s="21">
        <f>MASTER_DATA_MAPPED!EH14</f>
        <v>60</v>
      </c>
      <c r="EI14" s="21">
        <f>MASTER_DATA_MAPPED!EI14</f>
        <v>60</v>
      </c>
      <c r="EJ14" s="21">
        <f>MASTER_DATA_MAPPED!EJ14</f>
        <v>60</v>
      </c>
      <c r="EK14" s="21">
        <f>MASTER_DATA_MAPPED!EK14</f>
        <v>380</v>
      </c>
      <c r="EL14" s="21">
        <f>MASTER_DATA_MAPPED!EL14</f>
        <v>380</v>
      </c>
      <c r="EM14" s="21">
        <f>MASTER_DATA_MAPPED!EM14</f>
        <v>380</v>
      </c>
      <c r="EN14" s="21">
        <f>MASTER_DATA_MAPPED!EN14</f>
        <v>380</v>
      </c>
      <c r="EO14" s="21">
        <f>MASTER_DATA_MAPPED!EO14</f>
        <v>1500</v>
      </c>
      <c r="EP14" s="21">
        <f>MASTER_DATA_MAPPED!EP14</f>
        <v>1500</v>
      </c>
      <c r="EQ14" s="21">
        <f>MASTER_DATA_MAPPED!EQ14</f>
        <v>1500</v>
      </c>
      <c r="ER14" s="21">
        <f>MASTER_DATA_MAPPED!ER14</f>
        <v>1500</v>
      </c>
      <c r="ES14" s="21">
        <f>MASTER_DATA_MAPPED!ES14</f>
        <v>1500</v>
      </c>
      <c r="ET14" s="21">
        <f>MASTER_DATA_MAPPED!ET14</f>
        <v>1500</v>
      </c>
      <c r="EU14" s="21">
        <f>MASTER_DATA_MAPPED!EU14</f>
        <v>1500</v>
      </c>
      <c r="EV14" s="21">
        <f>MASTER_DATA_MAPPED!EV14</f>
        <v>1500</v>
      </c>
      <c r="EW14" s="21">
        <f>MASTER_DATA_MAPPED!EW14</f>
        <v>540</v>
      </c>
      <c r="EX14" s="21">
        <f>MASTER_DATA_MAPPED!EX14</f>
        <v>540</v>
      </c>
      <c r="EY14" s="21">
        <f>MASTER_DATA_MAPPED!EY14</f>
        <v>540</v>
      </c>
      <c r="EZ14" s="21">
        <f>MASTER_DATA_MAPPED!EZ14</f>
        <v>540</v>
      </c>
      <c r="FA14" s="21">
        <f>MASTER_DATA_MAPPED!FA14</f>
        <v>540</v>
      </c>
      <c r="FB14" s="21">
        <f>MASTER_DATA_MAPPED!FB14</f>
        <v>540</v>
      </c>
      <c r="FC14" s="21">
        <f>MASTER_DATA_MAPPED!FC14</f>
        <v>540</v>
      </c>
      <c r="FD14" s="21">
        <f>MASTER_DATA_MAPPED!FD14</f>
        <v>540</v>
      </c>
      <c r="FE14" s="21">
        <f>MASTER_DATA_MAPPED!FE14</f>
        <v>540</v>
      </c>
      <c r="FF14" s="21">
        <f>MASTER_DATA_MAPPED!FF14</f>
        <v>540</v>
      </c>
      <c r="FG14" s="21">
        <f>MASTER_DATA_MAPPED!FG14</f>
        <v>540</v>
      </c>
      <c r="FH14" s="21">
        <f>MASTER_DATA_MAPPED!FH14</f>
        <v>540</v>
      </c>
      <c r="FI14" s="21">
        <f>MASTER_DATA_MAPPED!FI14</f>
        <v>540</v>
      </c>
      <c r="FJ14" s="21">
        <f>MASTER_DATA_MAPPED!FJ14</f>
        <v>540</v>
      </c>
      <c r="FK14" s="21">
        <f>MASTER_DATA_MAPPED!FK14</f>
        <v>540</v>
      </c>
      <c r="FL14" s="21">
        <f>MASTER_DATA_MAPPED!FL14</f>
        <v>540</v>
      </c>
      <c r="FM14" s="21">
        <f>MASTER_DATA_MAPPED!FM14</f>
        <v>173.25</v>
      </c>
      <c r="FN14" s="21">
        <f>MASTER_DATA_MAPPED!FN14</f>
        <v>173.25</v>
      </c>
      <c r="FO14" s="21">
        <f>MASTER_DATA_MAPPED!FO14</f>
        <v>173.25</v>
      </c>
      <c r="FP14" s="21">
        <f>MASTER_DATA_MAPPED!FP14</f>
        <v>173.25</v>
      </c>
      <c r="FQ14" s="21">
        <f>MASTER_DATA_MAPPED!FQ14</f>
        <v>173.25</v>
      </c>
      <c r="FR14" s="21">
        <f>MASTER_DATA_MAPPED!FR14</f>
        <v>173.25</v>
      </c>
      <c r="FS14" s="21">
        <f>MASTER_DATA_MAPPED!FS14</f>
        <v>173.25</v>
      </c>
      <c r="FT14" s="21">
        <f>MASTER_DATA_MAPPED!FT14</f>
        <v>173.25</v>
      </c>
      <c r="FU14" s="21">
        <f>MASTER_DATA_MAPPED!FU14</f>
        <v>173.25</v>
      </c>
      <c r="FV14" s="21">
        <f>MASTER_DATA_MAPPED!FV14</f>
        <v>173.25</v>
      </c>
      <c r="FW14" s="21">
        <f>MASTER_DATA_MAPPED!FW14</f>
        <v>173.25</v>
      </c>
      <c r="FX14" s="21">
        <f>MASTER_DATA_MAPPED!FX14</f>
        <v>173.25</v>
      </c>
      <c r="FY14" s="21">
        <f>MASTER_DATA_MAPPED!FY14</f>
        <v>201.5</v>
      </c>
      <c r="FZ14" s="21">
        <f>MASTER_DATA_MAPPED!FZ14</f>
        <v>201.5</v>
      </c>
      <c r="GA14" s="21">
        <f>MASTER_DATA_MAPPED!GA14</f>
        <v>201.5</v>
      </c>
      <c r="GB14" s="21">
        <f>MASTER_DATA_MAPPED!GB14</f>
        <v>201.5</v>
      </c>
      <c r="GC14" s="21">
        <f>MASTER_DATA_MAPPED!GC14</f>
        <v>201.5</v>
      </c>
      <c r="GD14" s="21">
        <f>MASTER_DATA_MAPPED!GD14</f>
        <v>201.5</v>
      </c>
      <c r="GE14" s="21">
        <f>MASTER_DATA_MAPPED!GE14</f>
        <v>201.5</v>
      </c>
      <c r="GF14" s="21">
        <f>MASTER_DATA_MAPPED!GF14</f>
        <v>201.5</v>
      </c>
      <c r="GG14" s="21">
        <f>MASTER_DATA_MAPPED!GG14</f>
        <v>201.5</v>
      </c>
      <c r="GH14" s="21">
        <f>MASTER_DATA_MAPPED!GH14</f>
        <v>201.5</v>
      </c>
      <c r="GI14" s="21">
        <f>MASTER_DATA_MAPPED!GI14</f>
        <v>201.5</v>
      </c>
      <c r="GJ14" s="21">
        <f>MASTER_DATA_MAPPED!GJ14</f>
        <v>201.5</v>
      </c>
      <c r="GK14" s="21">
        <f>MASTER_DATA_MAPPED!GK14</f>
        <v>217.25</v>
      </c>
      <c r="GL14" s="21">
        <f>MASTER_DATA_MAPPED!GL14</f>
        <v>217.25</v>
      </c>
      <c r="GM14" s="21">
        <f>MASTER_DATA_MAPPED!GM14</f>
        <v>217.25</v>
      </c>
      <c r="GN14" s="21">
        <f>MASTER_DATA_MAPPED!GN14</f>
        <v>217.25</v>
      </c>
      <c r="GO14" s="21">
        <f>MASTER_DATA_MAPPED!GO14</f>
        <v>217.25</v>
      </c>
      <c r="GP14" s="21">
        <f>MASTER_DATA_MAPPED!GP14</f>
        <v>217.25</v>
      </c>
      <c r="GQ14" s="21">
        <f>MASTER_DATA_MAPPED!GQ14</f>
        <v>217.25</v>
      </c>
      <c r="GR14" s="21">
        <f>MASTER_DATA_MAPPED!GR14</f>
        <v>217.25</v>
      </c>
      <c r="GS14" s="21">
        <f>MASTER_DATA_MAPPED!GS14</f>
        <v>217.25</v>
      </c>
      <c r="GT14" s="21">
        <f>MASTER_DATA_MAPPED!GT14</f>
        <v>217.25</v>
      </c>
      <c r="GU14" s="21">
        <f>MASTER_DATA_MAPPED!GU14</f>
        <v>217.25</v>
      </c>
      <c r="GV14" s="21">
        <f>MASTER_DATA_MAPPED!GV14</f>
        <v>217.25</v>
      </c>
    </row>
    <row r="15" spans="4:204" ht="18.75" x14ac:dyDescent="0.3">
      <c r="H15" s="46" t="s">
        <v>14</v>
      </c>
      <c r="I15" s="21">
        <f>MASTER_DATA_MAPPED!I15</f>
        <v>750</v>
      </c>
      <c r="J15" s="21">
        <f>MASTER_DATA_MAPPED!J15</f>
        <v>750</v>
      </c>
      <c r="K15" s="21">
        <f>MASTER_DATA_MAPPED!K15</f>
        <v>750</v>
      </c>
      <c r="L15" s="21">
        <f>MASTER_DATA_MAPPED!L15</f>
        <v>750</v>
      </c>
      <c r="M15" s="21">
        <f>MASTER_DATA_MAPPED!M15</f>
        <v>750</v>
      </c>
      <c r="N15" s="21">
        <f>MASTER_DATA_MAPPED!N15</f>
        <v>750</v>
      </c>
      <c r="O15" s="21">
        <f>MASTER_DATA_MAPPED!O15</f>
        <v>750</v>
      </c>
      <c r="P15" s="21">
        <f>MASTER_DATA_MAPPED!P15</f>
        <v>750</v>
      </c>
      <c r="Q15" s="21">
        <f>MASTER_DATA_MAPPED!Q15</f>
        <v>750</v>
      </c>
      <c r="R15" s="21">
        <f>MASTER_DATA_MAPPED!R15</f>
        <v>750</v>
      </c>
      <c r="S15" s="21">
        <f>MASTER_DATA_MAPPED!S15</f>
        <v>750</v>
      </c>
      <c r="T15" s="21">
        <f>MASTER_DATA_MAPPED!T15</f>
        <v>750</v>
      </c>
      <c r="U15" s="21">
        <f>MASTER_DATA_MAPPED!U15</f>
        <v>750</v>
      </c>
      <c r="V15" s="21">
        <f>MASTER_DATA_MAPPED!V15</f>
        <v>750</v>
      </c>
      <c r="W15" s="21">
        <f>MASTER_DATA_MAPPED!W15</f>
        <v>750</v>
      </c>
      <c r="X15" s="21">
        <f>MASTER_DATA_MAPPED!X15</f>
        <v>750</v>
      </c>
      <c r="Y15" s="21">
        <f>MASTER_DATA_MAPPED!Y15</f>
        <v>750</v>
      </c>
      <c r="Z15" s="21">
        <f>MASTER_DATA_MAPPED!Z15</f>
        <v>750</v>
      </c>
      <c r="AA15" s="21">
        <f>MASTER_DATA_MAPPED!AA15</f>
        <v>750</v>
      </c>
      <c r="AB15" s="21">
        <f>MASTER_DATA_MAPPED!AB15</f>
        <v>750</v>
      </c>
      <c r="AC15" s="21">
        <f>MASTER_DATA_MAPPED!AC15</f>
        <v>750</v>
      </c>
      <c r="AD15" s="21">
        <f>MASTER_DATA_MAPPED!AD15</f>
        <v>750</v>
      </c>
      <c r="AE15" s="21">
        <f>MASTER_DATA_MAPPED!AE15</f>
        <v>750</v>
      </c>
      <c r="AF15" s="21">
        <f>MASTER_DATA_MAPPED!AF15</f>
        <v>750</v>
      </c>
      <c r="AG15" s="21">
        <f>MASTER_DATA_MAPPED!AG15</f>
        <v>750</v>
      </c>
      <c r="AH15" s="21">
        <f>MASTER_DATA_MAPPED!AH15</f>
        <v>750</v>
      </c>
      <c r="AI15" s="21">
        <f>MASTER_DATA_MAPPED!AI15</f>
        <v>750</v>
      </c>
      <c r="AJ15" s="21">
        <f>MASTER_DATA_MAPPED!AJ15</f>
        <v>750</v>
      </c>
      <c r="AK15" s="21">
        <f>MASTER_DATA_MAPPED!AK15</f>
        <v>750</v>
      </c>
      <c r="AL15" s="21">
        <f>MASTER_DATA_MAPPED!AL15</f>
        <v>750</v>
      </c>
      <c r="AM15" s="21">
        <f>MASTER_DATA_MAPPED!AM15</f>
        <v>750</v>
      </c>
      <c r="AN15" s="21">
        <f>MASTER_DATA_MAPPED!AN15</f>
        <v>750</v>
      </c>
      <c r="AO15" s="21">
        <f>MASTER_DATA_MAPPED!AO15</f>
        <v>0</v>
      </c>
      <c r="AP15" s="21">
        <f>MASTER_DATA_MAPPED!AP15</f>
        <v>0</v>
      </c>
      <c r="AQ15" s="21">
        <f>MASTER_DATA_MAPPED!AQ15</f>
        <v>0</v>
      </c>
      <c r="AR15" s="21">
        <f>MASTER_DATA_MAPPED!AR15</f>
        <v>0</v>
      </c>
      <c r="AS15" s="21">
        <f>MASTER_DATA_MAPPED!AS15</f>
        <v>0</v>
      </c>
      <c r="AT15" s="21">
        <f>MASTER_DATA_MAPPED!AT15</f>
        <v>0</v>
      </c>
      <c r="AU15" s="21">
        <f>MASTER_DATA_MAPPED!AU15</f>
        <v>0</v>
      </c>
      <c r="AV15" s="21">
        <f>MASTER_DATA_MAPPED!AV15</f>
        <v>0</v>
      </c>
      <c r="AW15" s="21">
        <f>MASTER_DATA_MAPPED!AW15</f>
        <v>0</v>
      </c>
      <c r="AX15" s="21">
        <f>MASTER_DATA_MAPPED!AX15</f>
        <v>0</v>
      </c>
      <c r="AY15" s="21">
        <f>MASTER_DATA_MAPPED!AY15</f>
        <v>0</v>
      </c>
      <c r="AZ15" s="21">
        <f>MASTER_DATA_MAPPED!AZ15</f>
        <v>0</v>
      </c>
      <c r="BA15" s="21">
        <f>MASTER_DATA_MAPPED!BA15</f>
        <v>0</v>
      </c>
      <c r="BB15" s="21">
        <f>MASTER_DATA_MAPPED!BB15</f>
        <v>0</v>
      </c>
      <c r="BC15" s="21">
        <f>MASTER_DATA_MAPPED!BC15</f>
        <v>0</v>
      </c>
      <c r="BD15" s="21">
        <f>MASTER_DATA_MAPPED!BD15</f>
        <v>0</v>
      </c>
      <c r="BE15" s="21" t="str">
        <f>MASTER_DATA_MAPPED!BE15</f>
        <v>-</v>
      </c>
      <c r="BF15" s="21" t="str">
        <f>MASTER_DATA_MAPPED!BF15</f>
        <v>-</v>
      </c>
      <c r="BG15" s="21" t="str">
        <f>MASTER_DATA_MAPPED!BG15</f>
        <v>-</v>
      </c>
      <c r="BH15" s="21" t="str">
        <f>MASTER_DATA_MAPPED!BH15</f>
        <v>-</v>
      </c>
      <c r="BI15" s="21" t="str">
        <f>MASTER_DATA_MAPPED!BI15</f>
        <v>-</v>
      </c>
      <c r="BJ15" s="21" t="str">
        <f>MASTER_DATA_MAPPED!BJ15</f>
        <v>-</v>
      </c>
      <c r="BK15" s="21" t="str">
        <f>MASTER_DATA_MAPPED!BK15</f>
        <v>-</v>
      </c>
      <c r="BL15" s="21" t="str">
        <f>MASTER_DATA_MAPPED!BL15</f>
        <v>-</v>
      </c>
      <c r="BM15" s="21">
        <f>MASTER_DATA_MAPPED!BM15</f>
        <v>0</v>
      </c>
      <c r="BN15" s="21">
        <f>MASTER_DATA_MAPPED!BN15</f>
        <v>0</v>
      </c>
      <c r="BO15" s="21">
        <f>MASTER_DATA_MAPPED!BO15</f>
        <v>0</v>
      </c>
      <c r="BP15" s="21">
        <f>MASTER_DATA_MAPPED!BP15</f>
        <v>618</v>
      </c>
      <c r="BQ15" s="21">
        <f>MASTER_DATA_MAPPED!BQ15</f>
        <v>0</v>
      </c>
      <c r="BR15" s="21">
        <f>MASTER_DATA_MAPPED!BR15</f>
        <v>0</v>
      </c>
      <c r="BS15" s="21">
        <f>MASTER_DATA_MAPPED!BS15</f>
        <v>0</v>
      </c>
      <c r="BT15" s="21">
        <f>MASTER_DATA_MAPPED!BT15</f>
        <v>618</v>
      </c>
      <c r="BU15" s="21">
        <f>MASTER_DATA_MAPPED!BU15</f>
        <v>0</v>
      </c>
      <c r="BV15" s="21">
        <f>MASTER_DATA_MAPPED!BV15</f>
        <v>0</v>
      </c>
      <c r="BW15" s="21">
        <f>MASTER_DATA_MAPPED!BW15</f>
        <v>0</v>
      </c>
      <c r="BX15" s="21">
        <f>MASTER_DATA_MAPPED!BX15</f>
        <v>618</v>
      </c>
      <c r="BY15" s="21">
        <f>MASTER_DATA_MAPPED!BY15</f>
        <v>618</v>
      </c>
      <c r="BZ15" s="21">
        <f>MASTER_DATA_MAPPED!BZ15</f>
        <v>618</v>
      </c>
      <c r="CA15" s="21">
        <f>MASTER_DATA_MAPPED!CA15</f>
        <v>618</v>
      </c>
      <c r="CB15" s="21">
        <f>MASTER_DATA_MAPPED!CB15</f>
        <v>618</v>
      </c>
      <c r="CC15" s="21">
        <f>MASTER_DATA_MAPPED!CC15</f>
        <v>618</v>
      </c>
      <c r="CD15" s="21">
        <f>MASTER_DATA_MAPPED!CD15</f>
        <v>618</v>
      </c>
      <c r="CE15" s="21">
        <f>MASTER_DATA_MAPPED!CE15</f>
        <v>618</v>
      </c>
      <c r="CF15" s="21">
        <f>MASTER_DATA_MAPPED!CF15</f>
        <v>618</v>
      </c>
      <c r="CG15" s="21">
        <f>MASTER_DATA_MAPPED!CG15</f>
        <v>0</v>
      </c>
      <c r="CH15" s="21">
        <f>MASTER_DATA_MAPPED!CH15</f>
        <v>0</v>
      </c>
      <c r="CI15" s="21">
        <f>MASTER_DATA_MAPPED!CI15</f>
        <v>0</v>
      </c>
      <c r="CJ15" s="21">
        <f>MASTER_DATA_MAPPED!CJ15</f>
        <v>1268</v>
      </c>
      <c r="CK15" s="21">
        <f>MASTER_DATA_MAPPED!CK15</f>
        <v>0</v>
      </c>
      <c r="CL15" s="21">
        <f>MASTER_DATA_MAPPED!CL15</f>
        <v>0</v>
      </c>
      <c r="CM15" s="21">
        <f>MASTER_DATA_MAPPED!CM15</f>
        <v>0</v>
      </c>
      <c r="CN15" s="21">
        <f>MASTER_DATA_MAPPED!CN15</f>
        <v>650</v>
      </c>
      <c r="CO15" s="21">
        <f>MASTER_DATA_MAPPED!CO15</f>
        <v>0</v>
      </c>
      <c r="CP15" s="21">
        <f>MASTER_DATA_MAPPED!CP15</f>
        <v>0</v>
      </c>
      <c r="CQ15" s="21">
        <f>MASTER_DATA_MAPPED!CQ15</f>
        <v>0</v>
      </c>
      <c r="CR15" s="21">
        <f>MASTER_DATA_MAPPED!CR15</f>
        <v>630</v>
      </c>
      <c r="CS15" s="21">
        <f>MASTER_DATA_MAPPED!CS15</f>
        <v>0</v>
      </c>
      <c r="CT15" s="21">
        <f>MASTER_DATA_MAPPED!CT15</f>
        <v>0</v>
      </c>
      <c r="CU15" s="21">
        <f>MASTER_DATA_MAPPED!CU15</f>
        <v>0</v>
      </c>
      <c r="CV15" s="21">
        <f>MASTER_DATA_MAPPED!CV15</f>
        <v>0</v>
      </c>
      <c r="CW15" s="21">
        <f>MASTER_DATA_MAPPED!CW15</f>
        <v>0</v>
      </c>
      <c r="CX15" s="21">
        <f>MASTER_DATA_MAPPED!CX15</f>
        <v>0</v>
      </c>
      <c r="CY15" s="21">
        <f>MASTER_DATA_MAPPED!CY15</f>
        <v>0</v>
      </c>
      <c r="CZ15" s="21">
        <f>MASTER_DATA_MAPPED!CZ15</f>
        <v>0</v>
      </c>
      <c r="DA15" s="21">
        <f>MASTER_DATA_MAPPED!DA15</f>
        <v>0</v>
      </c>
      <c r="DB15" s="21">
        <f>MASTER_DATA_MAPPED!DB15</f>
        <v>0</v>
      </c>
      <c r="DC15" s="21">
        <f>MASTER_DATA_MAPPED!DC15</f>
        <v>0</v>
      </c>
      <c r="DD15" s="21">
        <f>MASTER_DATA_MAPPED!DD15</f>
        <v>0</v>
      </c>
      <c r="DE15" s="21">
        <f>MASTER_DATA_MAPPED!DE15</f>
        <v>0</v>
      </c>
      <c r="DF15" s="21">
        <f>MASTER_DATA_MAPPED!DF15</f>
        <v>0</v>
      </c>
      <c r="DG15" s="21">
        <f>MASTER_DATA_MAPPED!DG15</f>
        <v>0</v>
      </c>
      <c r="DH15" s="21">
        <f>MASTER_DATA_MAPPED!DH15</f>
        <v>0</v>
      </c>
      <c r="DI15" s="21">
        <f>MASTER_DATA_MAPPED!DI15</f>
        <v>0</v>
      </c>
      <c r="DJ15" s="21">
        <f>MASTER_DATA_MAPPED!DJ15</f>
        <v>0</v>
      </c>
      <c r="DK15" s="21">
        <f>MASTER_DATA_MAPPED!DK15</f>
        <v>0</v>
      </c>
      <c r="DL15" s="21">
        <f>MASTER_DATA_MAPPED!DL15</f>
        <v>0</v>
      </c>
      <c r="DM15" s="21">
        <f>MASTER_DATA_MAPPED!DM15</f>
        <v>0</v>
      </c>
      <c r="DN15" s="21">
        <f>MASTER_DATA_MAPPED!DN15</f>
        <v>0</v>
      </c>
      <c r="DO15" s="21">
        <f>MASTER_DATA_MAPPED!DO15</f>
        <v>0</v>
      </c>
      <c r="DP15" s="21">
        <f>MASTER_DATA_MAPPED!DP15</f>
        <v>0</v>
      </c>
      <c r="DQ15" s="21">
        <f>MASTER_DATA_MAPPED!DQ15</f>
        <v>0</v>
      </c>
      <c r="DR15" s="21">
        <f>MASTER_DATA_MAPPED!DR15</f>
        <v>0</v>
      </c>
      <c r="DS15" s="21">
        <f>MASTER_DATA_MAPPED!DS15</f>
        <v>0</v>
      </c>
      <c r="DT15" s="21">
        <f>MASTER_DATA_MAPPED!DT15</f>
        <v>0</v>
      </c>
      <c r="DU15" s="21">
        <f>MASTER_DATA_MAPPED!DU15</f>
        <v>0</v>
      </c>
      <c r="DV15" s="21">
        <f>MASTER_DATA_MAPPED!DV15</f>
        <v>0</v>
      </c>
      <c r="DW15" s="21">
        <f>MASTER_DATA_MAPPED!DW15</f>
        <v>0</v>
      </c>
      <c r="DX15" s="21">
        <f>MASTER_DATA_MAPPED!DX15</f>
        <v>0</v>
      </c>
      <c r="DY15" s="21">
        <f>MASTER_DATA_MAPPED!DY15</f>
        <v>0</v>
      </c>
      <c r="DZ15" s="21">
        <f>MASTER_DATA_MAPPED!DZ15</f>
        <v>0</v>
      </c>
      <c r="EA15" s="21">
        <f>MASTER_DATA_MAPPED!EA15</f>
        <v>0</v>
      </c>
      <c r="EB15" s="21">
        <f>MASTER_DATA_MAPPED!EB15</f>
        <v>0</v>
      </c>
      <c r="EC15" s="21">
        <f>MASTER_DATA_MAPPED!EC15</f>
        <v>0</v>
      </c>
      <c r="ED15" s="21">
        <f>MASTER_DATA_MAPPED!ED15</f>
        <v>0</v>
      </c>
      <c r="EE15" s="21">
        <f>MASTER_DATA_MAPPED!EE15</f>
        <v>0</v>
      </c>
      <c r="EF15" s="21">
        <f>MASTER_DATA_MAPPED!EF15</f>
        <v>0</v>
      </c>
      <c r="EG15" s="21" t="str">
        <f>MASTER_DATA_MAPPED!EG15</f>
        <v>-</v>
      </c>
      <c r="EH15" s="21" t="str">
        <f>MASTER_DATA_MAPPED!EH15</f>
        <v>-</v>
      </c>
      <c r="EI15" s="21" t="str">
        <f>MASTER_DATA_MAPPED!EI15</f>
        <v>-</v>
      </c>
      <c r="EJ15" s="21" t="str">
        <f>MASTER_DATA_MAPPED!EJ15</f>
        <v>-</v>
      </c>
      <c r="EK15" s="21">
        <f>MASTER_DATA_MAPPED!EK15</f>
        <v>510</v>
      </c>
      <c r="EL15" s="21">
        <f>MASTER_DATA_MAPPED!EL15</f>
        <v>510</v>
      </c>
      <c r="EM15" s="21">
        <f>MASTER_DATA_MAPPED!EM15</f>
        <v>510</v>
      </c>
      <c r="EN15" s="21">
        <f>MASTER_DATA_MAPPED!EN15</f>
        <v>510</v>
      </c>
      <c r="EO15" s="21" t="str">
        <f>MASTER_DATA_MAPPED!EO15</f>
        <v>700C</v>
      </c>
      <c r="EP15" s="21" t="str">
        <f>MASTER_DATA_MAPPED!EP15</f>
        <v>700C</v>
      </c>
      <c r="EQ15" s="21" t="str">
        <f>MASTER_DATA_MAPPED!EQ15</f>
        <v>700C</v>
      </c>
      <c r="ER15" s="21">
        <f>MASTER_DATA_MAPPED!ER15</f>
        <v>700</v>
      </c>
      <c r="ES15" s="21" t="str">
        <f>MASTER_DATA_MAPPED!ES15</f>
        <v>700C</v>
      </c>
      <c r="ET15" s="21" t="str">
        <f>MASTER_DATA_MAPPED!ET15</f>
        <v>700C</v>
      </c>
      <c r="EU15" s="21" t="str">
        <f>MASTER_DATA_MAPPED!EU15</f>
        <v>700C</v>
      </c>
      <c r="EV15" s="21">
        <f>MASTER_DATA_MAPPED!EV15</f>
        <v>700</v>
      </c>
      <c r="EW15" s="21">
        <f>MASTER_DATA_MAPPED!EW15</f>
        <v>0</v>
      </c>
      <c r="EX15" s="21">
        <f>MASTER_DATA_MAPPED!EX15</f>
        <v>0</v>
      </c>
      <c r="EY15" s="21">
        <f>MASTER_DATA_MAPPED!EY15</f>
        <v>0</v>
      </c>
      <c r="EZ15" s="21">
        <f>MASTER_DATA_MAPPED!EZ15</f>
        <v>193</v>
      </c>
      <c r="FA15" s="21">
        <f>MASTER_DATA_MAPPED!FA15</f>
        <v>0</v>
      </c>
      <c r="FB15" s="21">
        <f>MASTER_DATA_MAPPED!FB15</f>
        <v>0</v>
      </c>
      <c r="FC15" s="21">
        <f>MASTER_DATA_MAPPED!FC15</f>
        <v>0</v>
      </c>
      <c r="FD15" s="21">
        <f>MASTER_DATA_MAPPED!FD15</f>
        <v>193</v>
      </c>
      <c r="FE15" s="21">
        <f>MASTER_DATA_MAPPED!FE15</f>
        <v>0</v>
      </c>
      <c r="FF15" s="21">
        <f>MASTER_DATA_MAPPED!FF15</f>
        <v>0</v>
      </c>
      <c r="FG15" s="21">
        <f>MASTER_DATA_MAPPED!FG15</f>
        <v>0</v>
      </c>
      <c r="FH15" s="21">
        <f>MASTER_DATA_MAPPED!FH15</f>
        <v>193</v>
      </c>
      <c r="FI15" s="21">
        <f>MASTER_DATA_MAPPED!FI15</f>
        <v>0</v>
      </c>
      <c r="FJ15" s="21">
        <f>MASTER_DATA_MAPPED!FJ15</f>
        <v>0</v>
      </c>
      <c r="FK15" s="21">
        <f>MASTER_DATA_MAPPED!FK15</f>
        <v>0</v>
      </c>
      <c r="FL15" s="21">
        <f>MASTER_DATA_MAPPED!FL15</f>
        <v>193</v>
      </c>
      <c r="FM15" s="21">
        <f>MASTER_DATA_MAPPED!FM15</f>
        <v>0</v>
      </c>
      <c r="FN15" s="21">
        <f>MASTER_DATA_MAPPED!FN15</f>
        <v>0</v>
      </c>
      <c r="FO15" s="21">
        <f>MASTER_DATA_MAPPED!FO15</f>
        <v>0</v>
      </c>
      <c r="FP15" s="21">
        <f>MASTER_DATA_MAPPED!FP15</f>
        <v>850</v>
      </c>
      <c r="FQ15" s="21">
        <f>MASTER_DATA_MAPPED!FQ15</f>
        <v>0</v>
      </c>
      <c r="FR15" s="21">
        <f>MASTER_DATA_MAPPED!FR15</f>
        <v>0</v>
      </c>
      <c r="FS15" s="21">
        <f>MASTER_DATA_MAPPED!FS15</f>
        <v>0</v>
      </c>
      <c r="FT15" s="21">
        <f>MASTER_DATA_MAPPED!FT15</f>
        <v>850</v>
      </c>
      <c r="FU15" s="21">
        <f>MASTER_DATA_MAPPED!FU15</f>
        <v>0</v>
      </c>
      <c r="FV15" s="21">
        <f>MASTER_DATA_MAPPED!FV15</f>
        <v>0</v>
      </c>
      <c r="FW15" s="21">
        <f>MASTER_DATA_MAPPED!FW15</f>
        <v>0</v>
      </c>
      <c r="FX15" s="21">
        <f>MASTER_DATA_MAPPED!FX15</f>
        <v>850</v>
      </c>
      <c r="FY15" s="21">
        <f>MASTER_DATA_MAPPED!FY15</f>
        <v>850</v>
      </c>
      <c r="FZ15" s="21">
        <f>MASTER_DATA_MAPPED!FZ15</f>
        <v>850</v>
      </c>
      <c r="GA15" s="21">
        <f>MASTER_DATA_MAPPED!GA15</f>
        <v>850</v>
      </c>
      <c r="GB15" s="21">
        <f>MASTER_DATA_MAPPED!GB15</f>
        <v>850</v>
      </c>
      <c r="GC15" s="21">
        <f>MASTER_DATA_MAPPED!GC15</f>
        <v>850</v>
      </c>
      <c r="GD15" s="21">
        <f>MASTER_DATA_MAPPED!GD15</f>
        <v>850</v>
      </c>
      <c r="GE15" s="21">
        <f>MASTER_DATA_MAPPED!GE15</f>
        <v>850</v>
      </c>
      <c r="GF15" s="21">
        <f>MASTER_DATA_MAPPED!GF15</f>
        <v>850</v>
      </c>
      <c r="GG15" s="21">
        <f>MASTER_DATA_MAPPED!GG15</f>
        <v>850</v>
      </c>
      <c r="GH15" s="21">
        <f>MASTER_DATA_MAPPED!GH15</f>
        <v>850</v>
      </c>
      <c r="GI15" s="21">
        <f>MASTER_DATA_MAPPED!GI15</f>
        <v>850</v>
      </c>
      <c r="GJ15" s="21">
        <f>MASTER_DATA_MAPPED!GJ15</f>
        <v>850</v>
      </c>
      <c r="GK15" s="21">
        <f>MASTER_DATA_MAPPED!GK15</f>
        <v>850</v>
      </c>
      <c r="GL15" s="21">
        <f>MASTER_DATA_MAPPED!GL15</f>
        <v>850</v>
      </c>
      <c r="GM15" s="21">
        <f>MASTER_DATA_MAPPED!GM15</f>
        <v>850</v>
      </c>
      <c r="GN15" s="21">
        <f>MASTER_DATA_MAPPED!GN15</f>
        <v>850</v>
      </c>
      <c r="GO15" s="21">
        <f>MASTER_DATA_MAPPED!GO15</f>
        <v>850</v>
      </c>
      <c r="GP15" s="21">
        <f>MASTER_DATA_MAPPED!GP15</f>
        <v>850</v>
      </c>
      <c r="GQ15" s="21">
        <f>MASTER_DATA_MAPPED!GQ15</f>
        <v>850</v>
      </c>
      <c r="GR15" s="21">
        <f>MASTER_DATA_MAPPED!GR15</f>
        <v>850</v>
      </c>
      <c r="GS15" s="21">
        <f>MASTER_DATA_MAPPED!GS15</f>
        <v>850</v>
      </c>
      <c r="GT15" s="21">
        <f>MASTER_DATA_MAPPED!GT15</f>
        <v>850</v>
      </c>
      <c r="GU15" s="21">
        <f>MASTER_DATA_MAPPED!GU15</f>
        <v>850</v>
      </c>
      <c r="GV15" s="21">
        <f>MASTER_DATA_MAPPED!GV15</f>
        <v>850</v>
      </c>
    </row>
    <row r="16" spans="4:204" ht="18.75" x14ac:dyDescent="0.3">
      <c r="H16" s="46" t="s">
        <v>15</v>
      </c>
      <c r="I16" s="21" t="str">
        <f>MASTER_DATA_MAPPED!I16</f>
        <v>Yes</v>
      </c>
      <c r="J16" s="21" t="str">
        <f>MASTER_DATA_MAPPED!J16</f>
        <v>Yes</v>
      </c>
      <c r="K16" s="21" t="str">
        <f>MASTER_DATA_MAPPED!K16</f>
        <v>Yes</v>
      </c>
      <c r="L16" s="21" t="str">
        <f>MASTER_DATA_MAPPED!L16</f>
        <v>Yes</v>
      </c>
      <c r="M16" s="21" t="str">
        <f>MASTER_DATA_MAPPED!M16</f>
        <v>Yes</v>
      </c>
      <c r="N16" s="21" t="str">
        <f>MASTER_DATA_MAPPED!N16</f>
        <v>Yes</v>
      </c>
      <c r="O16" s="21" t="str">
        <f>MASTER_DATA_MAPPED!O16</f>
        <v>Yes</v>
      </c>
      <c r="P16" s="21" t="str">
        <f>MASTER_DATA_MAPPED!P16</f>
        <v>Yes</v>
      </c>
      <c r="Q16" s="21" t="str">
        <f>MASTER_DATA_MAPPED!Q16</f>
        <v>Yes</v>
      </c>
      <c r="R16" s="21" t="str">
        <f>MASTER_DATA_MAPPED!R16</f>
        <v>Yes</v>
      </c>
      <c r="S16" s="21" t="str">
        <f>MASTER_DATA_MAPPED!S16</f>
        <v>Yes</v>
      </c>
      <c r="T16" s="21" t="str">
        <f>MASTER_DATA_MAPPED!T16</f>
        <v>Yes</v>
      </c>
      <c r="U16" s="21" t="str">
        <f>MASTER_DATA_MAPPED!U16</f>
        <v>Yes</v>
      </c>
      <c r="V16" s="21" t="str">
        <f>MASTER_DATA_MAPPED!V16</f>
        <v>Yes</v>
      </c>
      <c r="W16" s="21" t="str">
        <f>MASTER_DATA_MAPPED!W16</f>
        <v>Yes</v>
      </c>
      <c r="X16" s="21" t="str">
        <f>MASTER_DATA_MAPPED!X16</f>
        <v>Yes</v>
      </c>
      <c r="Y16" s="21" t="str">
        <f>MASTER_DATA_MAPPED!Y16</f>
        <v>Yes</v>
      </c>
      <c r="Z16" s="21" t="str">
        <f>MASTER_DATA_MAPPED!Z16</f>
        <v>Yes</v>
      </c>
      <c r="AA16" s="21" t="str">
        <f>MASTER_DATA_MAPPED!AA16</f>
        <v>Yes</v>
      </c>
      <c r="AB16" s="21" t="str">
        <f>MASTER_DATA_MAPPED!AB16</f>
        <v>Yes</v>
      </c>
      <c r="AC16" s="21" t="str">
        <f>MASTER_DATA_MAPPED!AC16</f>
        <v>Yes</v>
      </c>
      <c r="AD16" s="21" t="str">
        <f>MASTER_DATA_MAPPED!AD16</f>
        <v>Yes</v>
      </c>
      <c r="AE16" s="21" t="str">
        <f>MASTER_DATA_MAPPED!AE16</f>
        <v>Yes</v>
      </c>
      <c r="AF16" s="21" t="str">
        <f>MASTER_DATA_MAPPED!AF16</f>
        <v>Yes</v>
      </c>
      <c r="AG16" s="21" t="str">
        <f>MASTER_DATA_MAPPED!AG16</f>
        <v>Yes</v>
      </c>
      <c r="AH16" s="21" t="str">
        <f>MASTER_DATA_MAPPED!AH16</f>
        <v>Yes</v>
      </c>
      <c r="AI16" s="21" t="str">
        <f>MASTER_DATA_MAPPED!AI16</f>
        <v>Yes</v>
      </c>
      <c r="AJ16" s="21" t="str">
        <f>MASTER_DATA_MAPPED!AJ16</f>
        <v>Yes</v>
      </c>
      <c r="AK16" s="21" t="str">
        <f>MASTER_DATA_MAPPED!AK16</f>
        <v>Yes</v>
      </c>
      <c r="AL16" s="21" t="str">
        <f>MASTER_DATA_MAPPED!AL16</f>
        <v>Yes</v>
      </c>
      <c r="AM16" s="21" t="str">
        <f>MASTER_DATA_MAPPED!AM16</f>
        <v>Yes</v>
      </c>
      <c r="AN16" s="21" t="str">
        <f>MASTER_DATA_MAPPED!AN16</f>
        <v>Yes</v>
      </c>
      <c r="AO16" s="21">
        <f>MASTER_DATA_MAPPED!AO16</f>
        <v>0</v>
      </c>
      <c r="AP16" s="21">
        <f>MASTER_DATA_MAPPED!AP16</f>
        <v>0</v>
      </c>
      <c r="AQ16" s="21">
        <f>MASTER_DATA_MAPPED!AQ16</f>
        <v>0</v>
      </c>
      <c r="AR16" s="21">
        <f>MASTER_DATA_MAPPED!AR16</f>
        <v>0</v>
      </c>
      <c r="AS16" s="21">
        <f>MASTER_DATA_MAPPED!AS16</f>
        <v>0</v>
      </c>
      <c r="AT16" s="21">
        <f>MASTER_DATA_MAPPED!AT16</f>
        <v>0</v>
      </c>
      <c r="AU16" s="21">
        <f>MASTER_DATA_MAPPED!AU16</f>
        <v>0</v>
      </c>
      <c r="AV16" s="21">
        <f>MASTER_DATA_MAPPED!AV16</f>
        <v>0</v>
      </c>
      <c r="AW16" s="21">
        <f>MASTER_DATA_MAPPED!AW16</f>
        <v>0</v>
      </c>
      <c r="AX16" s="21">
        <f>MASTER_DATA_MAPPED!AX16</f>
        <v>0</v>
      </c>
      <c r="AY16" s="21">
        <f>MASTER_DATA_MAPPED!AY16</f>
        <v>0</v>
      </c>
      <c r="AZ16" s="21">
        <f>MASTER_DATA_MAPPED!AZ16</f>
        <v>0</v>
      </c>
      <c r="BA16" s="21">
        <f>MASTER_DATA_MAPPED!BA16</f>
        <v>0</v>
      </c>
      <c r="BB16" s="21">
        <f>MASTER_DATA_MAPPED!BB16</f>
        <v>0</v>
      </c>
      <c r="BC16" s="21">
        <f>MASTER_DATA_MAPPED!BC16</f>
        <v>0</v>
      </c>
      <c r="BD16" s="21">
        <f>MASTER_DATA_MAPPED!BD16</f>
        <v>0</v>
      </c>
      <c r="BE16" s="21">
        <f>MASTER_DATA_MAPPED!BE16</f>
        <v>0</v>
      </c>
      <c r="BF16" s="21">
        <f>MASTER_DATA_MAPPED!BF16</f>
        <v>0</v>
      </c>
      <c r="BG16" s="21">
        <f>MASTER_DATA_MAPPED!BG16</f>
        <v>0</v>
      </c>
      <c r="BH16" s="21">
        <f>MASTER_DATA_MAPPED!BH16</f>
        <v>0</v>
      </c>
      <c r="BI16" s="21">
        <f>MASTER_DATA_MAPPED!BI16</f>
        <v>0</v>
      </c>
      <c r="BJ16" s="21">
        <f>MASTER_DATA_MAPPED!BJ16</f>
        <v>0</v>
      </c>
      <c r="BK16" s="21">
        <f>MASTER_DATA_MAPPED!BK16</f>
        <v>0</v>
      </c>
      <c r="BL16" s="21">
        <f>MASTER_DATA_MAPPED!BL16</f>
        <v>0</v>
      </c>
      <c r="BM16" s="21">
        <f>MASTER_DATA_MAPPED!BM16</f>
        <v>0</v>
      </c>
      <c r="BN16" s="21">
        <f>MASTER_DATA_MAPPED!BN16</f>
        <v>0</v>
      </c>
      <c r="BO16" s="21">
        <f>MASTER_DATA_MAPPED!BO16</f>
        <v>0</v>
      </c>
      <c r="BP16" s="21">
        <f>MASTER_DATA_MAPPED!BP16</f>
        <v>0</v>
      </c>
      <c r="BQ16" s="21">
        <f>MASTER_DATA_MAPPED!BQ16</f>
        <v>0</v>
      </c>
      <c r="BR16" s="21">
        <f>MASTER_DATA_MAPPED!BR16</f>
        <v>0</v>
      </c>
      <c r="BS16" s="21">
        <f>MASTER_DATA_MAPPED!BS16</f>
        <v>0</v>
      </c>
      <c r="BT16" s="21">
        <f>MASTER_DATA_MAPPED!BT16</f>
        <v>0</v>
      </c>
      <c r="BU16" s="21">
        <f>MASTER_DATA_MAPPED!BU16</f>
        <v>0</v>
      </c>
      <c r="BV16" s="21">
        <f>MASTER_DATA_MAPPED!BV16</f>
        <v>0</v>
      </c>
      <c r="BW16" s="21">
        <f>MASTER_DATA_MAPPED!BW16</f>
        <v>0</v>
      </c>
      <c r="BX16" s="21">
        <f>MASTER_DATA_MAPPED!BX16</f>
        <v>0</v>
      </c>
      <c r="BY16" s="21">
        <f>MASTER_DATA_MAPPED!BY16</f>
        <v>0</v>
      </c>
      <c r="BZ16" s="21">
        <f>MASTER_DATA_MAPPED!BZ16</f>
        <v>0</v>
      </c>
      <c r="CA16" s="21">
        <f>MASTER_DATA_MAPPED!CA16</f>
        <v>0</v>
      </c>
      <c r="CB16" s="21">
        <f>MASTER_DATA_MAPPED!CB16</f>
        <v>0</v>
      </c>
      <c r="CC16" s="21">
        <f>MASTER_DATA_MAPPED!CC16</f>
        <v>0</v>
      </c>
      <c r="CD16" s="21">
        <f>MASTER_DATA_MAPPED!CD16</f>
        <v>0</v>
      </c>
      <c r="CE16" s="21">
        <f>MASTER_DATA_MAPPED!CE16</f>
        <v>0</v>
      </c>
      <c r="CF16" s="21">
        <f>MASTER_DATA_MAPPED!CF16</f>
        <v>0</v>
      </c>
      <c r="CG16" s="21">
        <f>MASTER_DATA_MAPPED!CG16</f>
        <v>0</v>
      </c>
      <c r="CH16" s="21">
        <f>MASTER_DATA_MAPPED!CH16</f>
        <v>0</v>
      </c>
      <c r="CI16" s="21">
        <f>MASTER_DATA_MAPPED!CI16</f>
        <v>0</v>
      </c>
      <c r="CJ16" s="21">
        <f>MASTER_DATA_MAPPED!CJ16</f>
        <v>0</v>
      </c>
      <c r="CK16" s="21">
        <f>MASTER_DATA_MAPPED!CK16</f>
        <v>0</v>
      </c>
      <c r="CL16" s="21">
        <f>MASTER_DATA_MAPPED!CL16</f>
        <v>0</v>
      </c>
      <c r="CM16" s="21">
        <f>MASTER_DATA_MAPPED!CM16</f>
        <v>0</v>
      </c>
      <c r="CN16" s="21">
        <f>MASTER_DATA_MAPPED!CN16</f>
        <v>0</v>
      </c>
      <c r="CO16" s="21">
        <f>MASTER_DATA_MAPPED!CO16</f>
        <v>0</v>
      </c>
      <c r="CP16" s="21">
        <f>MASTER_DATA_MAPPED!CP16</f>
        <v>0</v>
      </c>
      <c r="CQ16" s="21">
        <f>MASTER_DATA_MAPPED!CQ16</f>
        <v>0</v>
      </c>
      <c r="CR16" s="21">
        <f>MASTER_DATA_MAPPED!CR16</f>
        <v>0</v>
      </c>
      <c r="CS16" s="21">
        <f>MASTER_DATA_MAPPED!CS16</f>
        <v>0</v>
      </c>
      <c r="CT16" s="21">
        <f>MASTER_DATA_MAPPED!CT16</f>
        <v>0</v>
      </c>
      <c r="CU16" s="21">
        <f>MASTER_DATA_MAPPED!CU16</f>
        <v>0</v>
      </c>
      <c r="CV16" s="21">
        <f>MASTER_DATA_MAPPED!CV16</f>
        <v>0</v>
      </c>
      <c r="CW16" s="21">
        <f>MASTER_DATA_MAPPED!CW16</f>
        <v>0</v>
      </c>
      <c r="CX16" s="21">
        <f>MASTER_DATA_MAPPED!CX16</f>
        <v>0</v>
      </c>
      <c r="CY16" s="21">
        <f>MASTER_DATA_MAPPED!CY16</f>
        <v>0</v>
      </c>
      <c r="CZ16" s="21">
        <f>MASTER_DATA_MAPPED!CZ16</f>
        <v>0</v>
      </c>
      <c r="DA16" s="21">
        <f>MASTER_DATA_MAPPED!DA16</f>
        <v>0</v>
      </c>
      <c r="DB16" s="21">
        <f>MASTER_DATA_MAPPED!DB16</f>
        <v>0</v>
      </c>
      <c r="DC16" s="21">
        <f>MASTER_DATA_MAPPED!DC16</f>
        <v>0</v>
      </c>
      <c r="DD16" s="21">
        <f>MASTER_DATA_MAPPED!DD16</f>
        <v>0</v>
      </c>
      <c r="DE16" s="21">
        <f>MASTER_DATA_MAPPED!DE16</f>
        <v>0</v>
      </c>
      <c r="DF16" s="21">
        <f>MASTER_DATA_MAPPED!DF16</f>
        <v>0</v>
      </c>
      <c r="DG16" s="21">
        <f>MASTER_DATA_MAPPED!DG16</f>
        <v>0</v>
      </c>
      <c r="DH16" s="21">
        <f>MASTER_DATA_MAPPED!DH16</f>
        <v>0</v>
      </c>
      <c r="DI16" s="21">
        <f>MASTER_DATA_MAPPED!DI16</f>
        <v>0</v>
      </c>
      <c r="DJ16" s="21">
        <f>MASTER_DATA_MAPPED!DJ16</f>
        <v>0</v>
      </c>
      <c r="DK16" s="21">
        <f>MASTER_DATA_MAPPED!DK16</f>
        <v>0</v>
      </c>
      <c r="DL16" s="21">
        <f>MASTER_DATA_MAPPED!DL16</f>
        <v>0</v>
      </c>
      <c r="DM16" s="21">
        <f>MASTER_DATA_MAPPED!DM16</f>
        <v>0</v>
      </c>
      <c r="DN16" s="21">
        <f>MASTER_DATA_MAPPED!DN16</f>
        <v>0</v>
      </c>
      <c r="DO16" s="21">
        <f>MASTER_DATA_MAPPED!DO16</f>
        <v>0</v>
      </c>
      <c r="DP16" s="21">
        <f>MASTER_DATA_MAPPED!DP16</f>
        <v>0</v>
      </c>
      <c r="DQ16" s="21">
        <f>MASTER_DATA_MAPPED!DQ16</f>
        <v>0</v>
      </c>
      <c r="DR16" s="21">
        <f>MASTER_DATA_MAPPED!DR16</f>
        <v>0</v>
      </c>
      <c r="DS16" s="21">
        <f>MASTER_DATA_MAPPED!DS16</f>
        <v>0</v>
      </c>
      <c r="DT16" s="21">
        <f>MASTER_DATA_MAPPED!DT16</f>
        <v>0</v>
      </c>
      <c r="DU16" s="21">
        <f>MASTER_DATA_MAPPED!DU16</f>
        <v>0</v>
      </c>
      <c r="DV16" s="21">
        <f>MASTER_DATA_MAPPED!DV16</f>
        <v>0</v>
      </c>
      <c r="DW16" s="21">
        <f>MASTER_DATA_MAPPED!DW16</f>
        <v>0</v>
      </c>
      <c r="DX16" s="21">
        <f>MASTER_DATA_MAPPED!DX16</f>
        <v>0</v>
      </c>
      <c r="DY16" s="21">
        <f>MASTER_DATA_MAPPED!DY16</f>
        <v>0</v>
      </c>
      <c r="DZ16" s="21">
        <f>MASTER_DATA_MAPPED!DZ16</f>
        <v>0</v>
      </c>
      <c r="EA16" s="21">
        <f>MASTER_DATA_MAPPED!EA16</f>
        <v>0</v>
      </c>
      <c r="EB16" s="21">
        <f>MASTER_DATA_MAPPED!EB16</f>
        <v>0</v>
      </c>
      <c r="EC16" s="21">
        <f>MASTER_DATA_MAPPED!EC16</f>
        <v>0</v>
      </c>
      <c r="ED16" s="21">
        <f>MASTER_DATA_MAPPED!ED16</f>
        <v>0</v>
      </c>
      <c r="EE16" s="21">
        <f>MASTER_DATA_MAPPED!EE16</f>
        <v>0</v>
      </c>
      <c r="EF16" s="21">
        <f>MASTER_DATA_MAPPED!EF16</f>
        <v>0</v>
      </c>
      <c r="EG16" s="21">
        <f>MASTER_DATA_MAPPED!EG16</f>
        <v>0</v>
      </c>
      <c r="EH16" s="21">
        <f>MASTER_DATA_MAPPED!EH16</f>
        <v>0</v>
      </c>
      <c r="EI16" s="21">
        <f>MASTER_DATA_MAPPED!EI16</f>
        <v>0</v>
      </c>
      <c r="EJ16" s="21">
        <f>MASTER_DATA_MAPPED!EJ16</f>
        <v>0</v>
      </c>
      <c r="EK16" s="21" t="str">
        <f>MASTER_DATA_MAPPED!EK16</f>
        <v>Rankine</v>
      </c>
      <c r="EL16" s="21" t="str">
        <f>MASTER_DATA_MAPPED!EL16</f>
        <v>Rankine</v>
      </c>
      <c r="EM16" s="21" t="str">
        <f>MASTER_DATA_MAPPED!EM16</f>
        <v>Rankine</v>
      </c>
      <c r="EN16" s="21" t="str">
        <f>MASTER_DATA_MAPPED!EN16</f>
        <v>Rankine</v>
      </c>
      <c r="EO16" s="21">
        <f>MASTER_DATA_MAPPED!EO16</f>
        <v>0</v>
      </c>
      <c r="EP16" s="21">
        <f>MASTER_DATA_MAPPED!EP16</f>
        <v>0</v>
      </c>
      <c r="EQ16" s="21">
        <f>MASTER_DATA_MAPPED!EQ16</f>
        <v>0</v>
      </c>
      <c r="ER16" s="21">
        <f>MASTER_DATA_MAPPED!ER16</f>
        <v>0</v>
      </c>
      <c r="ES16" s="21">
        <f>MASTER_DATA_MAPPED!ES16</f>
        <v>0</v>
      </c>
      <c r="ET16" s="21">
        <f>MASTER_DATA_MAPPED!ET16</f>
        <v>0</v>
      </c>
      <c r="EU16" s="21">
        <f>MASTER_DATA_MAPPED!EU16</f>
        <v>0</v>
      </c>
      <c r="EV16" s="21">
        <f>MASTER_DATA_MAPPED!EV16</f>
        <v>0</v>
      </c>
      <c r="EW16" s="21">
        <f>MASTER_DATA_MAPPED!EW16</f>
        <v>0</v>
      </c>
      <c r="EX16" s="21">
        <f>MASTER_DATA_MAPPED!EX16</f>
        <v>0</v>
      </c>
      <c r="EY16" s="21">
        <f>MASTER_DATA_MAPPED!EY16</f>
        <v>0</v>
      </c>
      <c r="EZ16" s="21">
        <f>MASTER_DATA_MAPPED!EZ16</f>
        <v>0</v>
      </c>
      <c r="FA16" s="21">
        <f>MASTER_DATA_MAPPED!FA16</f>
        <v>0</v>
      </c>
      <c r="FB16" s="21">
        <f>MASTER_DATA_MAPPED!FB16</f>
        <v>0</v>
      </c>
      <c r="FC16" s="21">
        <f>MASTER_DATA_MAPPED!FC16</f>
        <v>0</v>
      </c>
      <c r="FD16" s="21">
        <f>MASTER_DATA_MAPPED!FD16</f>
        <v>0</v>
      </c>
      <c r="FE16" s="21">
        <f>MASTER_DATA_MAPPED!FE16</f>
        <v>0</v>
      </c>
      <c r="FF16" s="21">
        <f>MASTER_DATA_MAPPED!FF16</f>
        <v>0</v>
      </c>
      <c r="FG16" s="21">
        <f>MASTER_DATA_MAPPED!FG16</f>
        <v>0</v>
      </c>
      <c r="FH16" s="21">
        <f>MASTER_DATA_MAPPED!FH16</f>
        <v>0</v>
      </c>
      <c r="FI16" s="21">
        <f>MASTER_DATA_MAPPED!FI16</f>
        <v>0</v>
      </c>
      <c r="FJ16" s="21">
        <f>MASTER_DATA_MAPPED!FJ16</f>
        <v>0</v>
      </c>
      <c r="FK16" s="21">
        <f>MASTER_DATA_MAPPED!FK16</f>
        <v>0</v>
      </c>
      <c r="FL16" s="21">
        <f>MASTER_DATA_MAPPED!FL16</f>
        <v>0</v>
      </c>
      <c r="FM16" s="21">
        <f>MASTER_DATA_MAPPED!FM16</f>
        <v>0</v>
      </c>
      <c r="FN16" s="21">
        <f>MASTER_DATA_MAPPED!FN16</f>
        <v>0</v>
      </c>
      <c r="FO16" s="21">
        <f>MASTER_DATA_MAPPED!FO16</f>
        <v>0</v>
      </c>
      <c r="FP16" s="21">
        <f>MASTER_DATA_MAPPED!FP16</f>
        <v>0</v>
      </c>
      <c r="FQ16" s="21">
        <f>MASTER_DATA_MAPPED!FQ16</f>
        <v>0</v>
      </c>
      <c r="FR16" s="21">
        <f>MASTER_DATA_MAPPED!FR16</f>
        <v>0</v>
      </c>
      <c r="FS16" s="21">
        <f>MASTER_DATA_MAPPED!FS16</f>
        <v>0</v>
      </c>
      <c r="FT16" s="21">
        <f>MASTER_DATA_MAPPED!FT16</f>
        <v>0</v>
      </c>
      <c r="FU16" s="21">
        <f>MASTER_DATA_MAPPED!FU16</f>
        <v>0</v>
      </c>
      <c r="FV16" s="21">
        <f>MASTER_DATA_MAPPED!FV16</f>
        <v>0</v>
      </c>
      <c r="FW16" s="21">
        <f>MASTER_DATA_MAPPED!FW16</f>
        <v>0</v>
      </c>
      <c r="FX16" s="21">
        <f>MASTER_DATA_MAPPED!FX16</f>
        <v>0</v>
      </c>
      <c r="FY16" s="21">
        <f>MASTER_DATA_MAPPED!FY16</f>
        <v>0</v>
      </c>
      <c r="FZ16" s="21">
        <f>MASTER_DATA_MAPPED!FZ16</f>
        <v>0</v>
      </c>
      <c r="GA16" s="21">
        <f>MASTER_DATA_MAPPED!GA16</f>
        <v>0</v>
      </c>
      <c r="GB16" s="21">
        <f>MASTER_DATA_MAPPED!GB16</f>
        <v>0</v>
      </c>
      <c r="GC16" s="21">
        <f>MASTER_DATA_MAPPED!GC16</f>
        <v>0</v>
      </c>
      <c r="GD16" s="21">
        <f>MASTER_DATA_MAPPED!GD16</f>
        <v>0</v>
      </c>
      <c r="GE16" s="21">
        <f>MASTER_DATA_MAPPED!GE16</f>
        <v>0</v>
      </c>
      <c r="GF16" s="21">
        <f>MASTER_DATA_MAPPED!GF16</f>
        <v>0</v>
      </c>
      <c r="GG16" s="21">
        <f>MASTER_DATA_MAPPED!GG16</f>
        <v>0</v>
      </c>
      <c r="GH16" s="21">
        <f>MASTER_DATA_MAPPED!GH16</f>
        <v>0</v>
      </c>
      <c r="GI16" s="21">
        <f>MASTER_DATA_MAPPED!GI16</f>
        <v>0</v>
      </c>
      <c r="GJ16" s="21">
        <f>MASTER_DATA_MAPPED!GJ16</f>
        <v>0</v>
      </c>
      <c r="GK16" s="21">
        <f>MASTER_DATA_MAPPED!GK16</f>
        <v>0</v>
      </c>
      <c r="GL16" s="21">
        <f>MASTER_DATA_MAPPED!GL16</f>
        <v>0</v>
      </c>
      <c r="GM16" s="21">
        <f>MASTER_DATA_MAPPED!GM16</f>
        <v>0</v>
      </c>
      <c r="GN16" s="21">
        <f>MASTER_DATA_MAPPED!GN16</f>
        <v>0</v>
      </c>
      <c r="GO16" s="21">
        <f>MASTER_DATA_MAPPED!GO16</f>
        <v>0</v>
      </c>
      <c r="GP16" s="21">
        <f>MASTER_DATA_MAPPED!GP16</f>
        <v>0</v>
      </c>
      <c r="GQ16" s="21">
        <f>MASTER_DATA_MAPPED!GQ16</f>
        <v>0</v>
      </c>
      <c r="GR16" s="21">
        <f>MASTER_DATA_MAPPED!GR16</f>
        <v>0</v>
      </c>
      <c r="GS16" s="21">
        <f>MASTER_DATA_MAPPED!GS16</f>
        <v>0</v>
      </c>
      <c r="GT16" s="21">
        <f>MASTER_DATA_MAPPED!GT16</f>
        <v>0</v>
      </c>
      <c r="GU16" s="21">
        <f>MASTER_DATA_MAPPED!GU16</f>
        <v>0</v>
      </c>
      <c r="GV16" s="21">
        <f>MASTER_DATA_MAPPED!GV16</f>
        <v>0</v>
      </c>
    </row>
    <row r="17" spans="2:204" ht="18.75" x14ac:dyDescent="0.3">
      <c r="H17" s="46" t="s">
        <v>16</v>
      </c>
      <c r="I17" s="93" t="str">
        <f>MASTER_DATA_MAPPED!I17</f>
        <v>Brayton</v>
      </c>
      <c r="J17" s="93" t="str">
        <f>MASTER_DATA_MAPPED!J17</f>
        <v>Brayton</v>
      </c>
      <c r="K17" s="93" t="str">
        <f>MASTER_DATA_MAPPED!K17</f>
        <v>Brayton</v>
      </c>
      <c r="L17" s="93" t="str">
        <f>MASTER_DATA_MAPPED!L17</f>
        <v>Brayton</v>
      </c>
      <c r="M17" s="93" t="str">
        <f>MASTER_DATA_MAPPED!M17</f>
        <v>Brayton</v>
      </c>
      <c r="N17" s="93" t="str">
        <f>MASTER_DATA_MAPPED!N17</f>
        <v>Brayton</v>
      </c>
      <c r="O17" s="93" t="str">
        <f>MASTER_DATA_MAPPED!O17</f>
        <v>Brayton</v>
      </c>
      <c r="P17" s="93" t="str">
        <f>MASTER_DATA_MAPPED!P17</f>
        <v>Brayton</v>
      </c>
      <c r="Q17" s="93" t="str">
        <f>MASTER_DATA_MAPPED!Q17</f>
        <v>Brayton</v>
      </c>
      <c r="R17" s="93" t="str">
        <f>MASTER_DATA_MAPPED!R17</f>
        <v>Brayton</v>
      </c>
      <c r="S17" s="93" t="str">
        <f>MASTER_DATA_MAPPED!S17</f>
        <v>Brayton</v>
      </c>
      <c r="T17" s="93" t="str">
        <f>MASTER_DATA_MAPPED!T17</f>
        <v>Brayton</v>
      </c>
      <c r="U17" s="93" t="str">
        <f>MASTER_DATA_MAPPED!U17</f>
        <v>Brayton</v>
      </c>
      <c r="V17" s="93" t="str">
        <f>MASTER_DATA_MAPPED!V17</f>
        <v>Brayton</v>
      </c>
      <c r="W17" s="93" t="str">
        <f>MASTER_DATA_MAPPED!W17</f>
        <v>Brayton</v>
      </c>
      <c r="X17" s="93" t="str">
        <f>MASTER_DATA_MAPPED!X17</f>
        <v>Brayton</v>
      </c>
      <c r="Y17" s="93" t="str">
        <f>MASTER_DATA_MAPPED!Y17</f>
        <v>Brayton</v>
      </c>
      <c r="Z17" s="93" t="str">
        <f>MASTER_DATA_MAPPED!Z17</f>
        <v>Brayton</v>
      </c>
      <c r="AA17" s="93" t="str">
        <f>MASTER_DATA_MAPPED!AA17</f>
        <v>Brayton</v>
      </c>
      <c r="AB17" s="93" t="str">
        <f>MASTER_DATA_MAPPED!AB17</f>
        <v>Brayton</v>
      </c>
      <c r="AC17" s="93" t="str">
        <f>MASTER_DATA_MAPPED!AC17</f>
        <v>Brayton</v>
      </c>
      <c r="AD17" s="93" t="str">
        <f>MASTER_DATA_MAPPED!AD17</f>
        <v>Brayton</v>
      </c>
      <c r="AE17" s="93" t="str">
        <f>MASTER_DATA_MAPPED!AE17</f>
        <v>Brayton</v>
      </c>
      <c r="AF17" s="93" t="str">
        <f>MASTER_DATA_MAPPED!AF17</f>
        <v>Brayton</v>
      </c>
      <c r="AG17" s="93" t="str">
        <f>MASTER_DATA_MAPPED!AG17</f>
        <v>Brayton</v>
      </c>
      <c r="AH17" s="93" t="str">
        <f>MASTER_DATA_MAPPED!AH17</f>
        <v>Brayton</v>
      </c>
      <c r="AI17" s="93" t="str">
        <f>MASTER_DATA_MAPPED!AI17</f>
        <v>Brayton</v>
      </c>
      <c r="AJ17" s="93" t="str">
        <f>MASTER_DATA_MAPPED!AJ17</f>
        <v>Brayton</v>
      </c>
      <c r="AK17" s="93" t="str">
        <f>MASTER_DATA_MAPPED!AK17</f>
        <v>Brayton</v>
      </c>
      <c r="AL17" s="93" t="str">
        <f>MASTER_DATA_MAPPED!AL17</f>
        <v>Brayton</v>
      </c>
      <c r="AM17" s="93" t="str">
        <f>MASTER_DATA_MAPPED!AM17</f>
        <v>Brayton</v>
      </c>
      <c r="AN17" s="93" t="str">
        <f>MASTER_DATA_MAPPED!AN17</f>
        <v>Brayton</v>
      </c>
      <c r="AO17" s="93">
        <f>MASTER_DATA_MAPPED!AO17</f>
        <v>0</v>
      </c>
      <c r="AP17" s="93">
        <f>MASTER_DATA_MAPPED!AP17</f>
        <v>0</v>
      </c>
      <c r="AQ17" s="93">
        <f>MASTER_DATA_MAPPED!AQ17</f>
        <v>0</v>
      </c>
      <c r="AR17" s="93">
        <f>MASTER_DATA_MAPPED!AR17</f>
        <v>0</v>
      </c>
      <c r="AS17" s="93">
        <f>MASTER_DATA_MAPPED!AS17</f>
        <v>0</v>
      </c>
      <c r="AT17" s="93">
        <f>MASTER_DATA_MAPPED!AT17</f>
        <v>0</v>
      </c>
      <c r="AU17" s="93">
        <f>MASTER_DATA_MAPPED!AU17</f>
        <v>0</v>
      </c>
      <c r="AV17" s="93">
        <f>MASTER_DATA_MAPPED!AV17</f>
        <v>0</v>
      </c>
      <c r="AW17" s="93">
        <f>MASTER_DATA_MAPPED!AW17</f>
        <v>0</v>
      </c>
      <c r="AX17" s="93">
        <f>MASTER_DATA_MAPPED!AX17</f>
        <v>0</v>
      </c>
      <c r="AY17" s="93">
        <f>MASTER_DATA_MAPPED!AY17</f>
        <v>0</v>
      </c>
      <c r="AZ17" s="93">
        <f>MASTER_DATA_MAPPED!AZ17</f>
        <v>0</v>
      </c>
      <c r="BA17" s="93">
        <f>MASTER_DATA_MAPPED!BA17</f>
        <v>0</v>
      </c>
      <c r="BB17" s="93">
        <f>MASTER_DATA_MAPPED!BB17</f>
        <v>0</v>
      </c>
      <c r="BC17" s="93">
        <f>MASTER_DATA_MAPPED!BC17</f>
        <v>0</v>
      </c>
      <c r="BD17" s="93">
        <f>MASTER_DATA_MAPPED!BD17</f>
        <v>0</v>
      </c>
      <c r="BE17" s="93">
        <f>MASTER_DATA_MAPPED!BE17</f>
        <v>0</v>
      </c>
      <c r="BF17" s="93">
        <f>MASTER_DATA_MAPPED!BF17</f>
        <v>0</v>
      </c>
      <c r="BG17" s="93">
        <f>MASTER_DATA_MAPPED!BG17</f>
        <v>0</v>
      </c>
      <c r="BH17" s="93">
        <f>MASTER_DATA_MAPPED!BH17</f>
        <v>0</v>
      </c>
      <c r="BI17" s="93">
        <f>MASTER_DATA_MAPPED!BI17</f>
        <v>0</v>
      </c>
      <c r="BJ17" s="93">
        <f>MASTER_DATA_MAPPED!BJ17</f>
        <v>0</v>
      </c>
      <c r="BK17" s="93">
        <f>MASTER_DATA_MAPPED!BK17</f>
        <v>0</v>
      </c>
      <c r="BL17" s="93">
        <f>MASTER_DATA_MAPPED!BL17</f>
        <v>0</v>
      </c>
      <c r="BM17" s="93">
        <f>MASTER_DATA_MAPPED!BM17</f>
        <v>0</v>
      </c>
      <c r="BN17" s="93">
        <f>MASTER_DATA_MAPPED!BN17</f>
        <v>0</v>
      </c>
      <c r="BO17" s="93">
        <f>MASTER_DATA_MAPPED!BO17</f>
        <v>0</v>
      </c>
      <c r="BP17" s="93">
        <f>MASTER_DATA_MAPPED!BP17</f>
        <v>3417</v>
      </c>
      <c r="BQ17" s="93">
        <f>MASTER_DATA_MAPPED!BQ17</f>
        <v>0</v>
      </c>
      <c r="BR17" s="93">
        <f>MASTER_DATA_MAPPED!BR17</f>
        <v>0</v>
      </c>
      <c r="BS17" s="93">
        <f>MASTER_DATA_MAPPED!BS17</f>
        <v>0</v>
      </c>
      <c r="BT17" s="93">
        <f>MASTER_DATA_MAPPED!BT17</f>
        <v>0</v>
      </c>
      <c r="BU17" s="93">
        <f>MASTER_DATA_MAPPED!BU17</f>
        <v>0</v>
      </c>
      <c r="BV17" s="93">
        <f>MASTER_DATA_MAPPED!BV17</f>
        <v>0</v>
      </c>
      <c r="BW17" s="93">
        <f>MASTER_DATA_MAPPED!BW17</f>
        <v>0</v>
      </c>
      <c r="BX17" s="93">
        <f>MASTER_DATA_MAPPED!BX17</f>
        <v>0</v>
      </c>
      <c r="BY17" s="93">
        <f>MASTER_DATA_MAPPED!BY17</f>
        <v>0</v>
      </c>
      <c r="BZ17" s="93">
        <f>MASTER_DATA_MAPPED!BZ17</f>
        <v>0</v>
      </c>
      <c r="CA17" s="93">
        <f>MASTER_DATA_MAPPED!CA17</f>
        <v>0</v>
      </c>
      <c r="CB17" s="93">
        <f>MASTER_DATA_MAPPED!CB17</f>
        <v>0</v>
      </c>
      <c r="CC17" s="93">
        <f>MASTER_DATA_MAPPED!CC17</f>
        <v>0</v>
      </c>
      <c r="CD17" s="93">
        <f>MASTER_DATA_MAPPED!CD17</f>
        <v>0</v>
      </c>
      <c r="CE17" s="93">
        <f>MASTER_DATA_MAPPED!CE17</f>
        <v>0</v>
      </c>
      <c r="CF17" s="93">
        <f>MASTER_DATA_MAPPED!CF17</f>
        <v>0</v>
      </c>
      <c r="CG17" s="93">
        <f>MASTER_DATA_MAPPED!CG17</f>
        <v>0</v>
      </c>
      <c r="CH17" s="93">
        <f>MASTER_DATA_MAPPED!CH17</f>
        <v>0</v>
      </c>
      <c r="CI17" s="93">
        <f>MASTER_DATA_MAPPED!CI17</f>
        <v>0</v>
      </c>
      <c r="CJ17" s="93">
        <f>MASTER_DATA_MAPPED!CJ17</f>
        <v>0</v>
      </c>
      <c r="CK17" s="93">
        <f>MASTER_DATA_MAPPED!CK17</f>
        <v>0</v>
      </c>
      <c r="CL17" s="93">
        <f>MASTER_DATA_MAPPED!CL17</f>
        <v>0</v>
      </c>
      <c r="CM17" s="93">
        <f>MASTER_DATA_MAPPED!CM17</f>
        <v>0</v>
      </c>
      <c r="CN17" s="93">
        <f>MASTER_DATA_MAPPED!CN17</f>
        <v>0</v>
      </c>
      <c r="CO17" s="93">
        <f>MASTER_DATA_MAPPED!CO17</f>
        <v>0</v>
      </c>
      <c r="CP17" s="93">
        <f>MASTER_DATA_MAPPED!CP17</f>
        <v>0</v>
      </c>
      <c r="CQ17" s="93">
        <f>MASTER_DATA_MAPPED!CQ17</f>
        <v>0</v>
      </c>
      <c r="CR17" s="93">
        <f>MASTER_DATA_MAPPED!CR17</f>
        <v>0</v>
      </c>
      <c r="CS17" s="93">
        <f>MASTER_DATA_MAPPED!CS17</f>
        <v>0</v>
      </c>
      <c r="CT17" s="93">
        <f>MASTER_DATA_MAPPED!CT17</f>
        <v>0</v>
      </c>
      <c r="CU17" s="93">
        <f>MASTER_DATA_MAPPED!CU17</f>
        <v>0</v>
      </c>
      <c r="CV17" s="93">
        <f>MASTER_DATA_MAPPED!CV17</f>
        <v>0</v>
      </c>
      <c r="CW17" s="93">
        <f>MASTER_DATA_MAPPED!CW17</f>
        <v>0</v>
      </c>
      <c r="CX17" s="93">
        <f>MASTER_DATA_MAPPED!CX17</f>
        <v>0</v>
      </c>
      <c r="CY17" s="93">
        <f>MASTER_DATA_MAPPED!CY17</f>
        <v>0</v>
      </c>
      <c r="CZ17" s="93">
        <f>MASTER_DATA_MAPPED!CZ17</f>
        <v>0</v>
      </c>
      <c r="DA17" s="93">
        <f>MASTER_DATA_MAPPED!DA17</f>
        <v>0</v>
      </c>
      <c r="DB17" s="93">
        <f>MASTER_DATA_MAPPED!DB17</f>
        <v>0</v>
      </c>
      <c r="DC17" s="93">
        <f>MASTER_DATA_MAPPED!DC17</f>
        <v>0</v>
      </c>
      <c r="DD17" s="93">
        <f>MASTER_DATA_MAPPED!DD17</f>
        <v>0</v>
      </c>
      <c r="DE17" s="93">
        <f>MASTER_DATA_MAPPED!DE17</f>
        <v>0</v>
      </c>
      <c r="DF17" s="93">
        <f>MASTER_DATA_MAPPED!DF17</f>
        <v>0</v>
      </c>
      <c r="DG17" s="93">
        <f>MASTER_DATA_MAPPED!DG17</f>
        <v>0</v>
      </c>
      <c r="DH17" s="93">
        <f>MASTER_DATA_MAPPED!DH17</f>
        <v>0</v>
      </c>
      <c r="DI17" s="93">
        <f>MASTER_DATA_MAPPED!DI17</f>
        <v>0</v>
      </c>
      <c r="DJ17" s="93">
        <f>MASTER_DATA_MAPPED!DJ17</f>
        <v>0</v>
      </c>
      <c r="DK17" s="93">
        <f>MASTER_DATA_MAPPED!DK17</f>
        <v>0</v>
      </c>
      <c r="DL17" s="93">
        <f>MASTER_DATA_MAPPED!DL17</f>
        <v>0</v>
      </c>
      <c r="DM17" s="93">
        <f>MASTER_DATA_MAPPED!DM17</f>
        <v>0</v>
      </c>
      <c r="DN17" s="93">
        <f>MASTER_DATA_MAPPED!DN17</f>
        <v>0</v>
      </c>
      <c r="DO17" s="93">
        <f>MASTER_DATA_MAPPED!DO17</f>
        <v>0</v>
      </c>
      <c r="DP17" s="93">
        <f>MASTER_DATA_MAPPED!DP17</f>
        <v>0</v>
      </c>
      <c r="DQ17" s="93">
        <f>MASTER_DATA_MAPPED!DQ17</f>
        <v>0</v>
      </c>
      <c r="DR17" s="93">
        <f>MASTER_DATA_MAPPED!DR17</f>
        <v>0</v>
      </c>
      <c r="DS17" s="93">
        <f>MASTER_DATA_MAPPED!DS17</f>
        <v>0</v>
      </c>
      <c r="DT17" s="93">
        <f>MASTER_DATA_MAPPED!DT17</f>
        <v>0</v>
      </c>
      <c r="DU17" s="93">
        <f>MASTER_DATA_MAPPED!DU17</f>
        <v>0</v>
      </c>
      <c r="DV17" s="93">
        <f>MASTER_DATA_MAPPED!DV17</f>
        <v>0</v>
      </c>
      <c r="DW17" s="93">
        <f>MASTER_DATA_MAPPED!DW17</f>
        <v>0</v>
      </c>
      <c r="DX17" s="93">
        <f>MASTER_DATA_MAPPED!DX17</f>
        <v>0</v>
      </c>
      <c r="DY17" s="93">
        <f>MASTER_DATA_MAPPED!DY17</f>
        <v>0</v>
      </c>
      <c r="DZ17" s="93">
        <f>MASTER_DATA_MAPPED!DZ17</f>
        <v>0</v>
      </c>
      <c r="EA17" s="93">
        <f>MASTER_DATA_MAPPED!EA17</f>
        <v>0</v>
      </c>
      <c r="EB17" s="93">
        <f>MASTER_DATA_MAPPED!EB17</f>
        <v>0</v>
      </c>
      <c r="EC17" s="93">
        <f>MASTER_DATA_MAPPED!EC17</f>
        <v>0</v>
      </c>
      <c r="ED17" s="93">
        <f>MASTER_DATA_MAPPED!ED17</f>
        <v>0</v>
      </c>
      <c r="EE17" s="93">
        <f>MASTER_DATA_MAPPED!EE17</f>
        <v>0</v>
      </c>
      <c r="EF17" s="93">
        <f>MASTER_DATA_MAPPED!EF17</f>
        <v>0</v>
      </c>
      <c r="EG17" s="93">
        <f>MASTER_DATA_MAPPED!EG17</f>
        <v>0</v>
      </c>
      <c r="EH17" s="93">
        <f>MASTER_DATA_MAPPED!EH17</f>
        <v>0</v>
      </c>
      <c r="EI17" s="93">
        <f>MASTER_DATA_MAPPED!EI17</f>
        <v>0</v>
      </c>
      <c r="EJ17" s="93">
        <f>MASTER_DATA_MAPPED!EJ17</f>
        <v>0</v>
      </c>
      <c r="EK17" s="93">
        <f>MASTER_DATA_MAPPED!EK17</f>
        <v>0</v>
      </c>
      <c r="EL17" s="93">
        <f>MASTER_DATA_MAPPED!EL17</f>
        <v>0</v>
      </c>
      <c r="EM17" s="93">
        <f>MASTER_DATA_MAPPED!EM17</f>
        <v>0</v>
      </c>
      <c r="EN17" s="93">
        <f>MASTER_DATA_MAPPED!EN17</f>
        <v>0</v>
      </c>
      <c r="EO17" s="93" t="str">
        <f>MASTER_DATA_MAPPED!EO17</f>
        <v>Rankine</v>
      </c>
      <c r="EP17" s="93" t="str">
        <f>MASTER_DATA_MAPPED!EP17</f>
        <v>Rankine</v>
      </c>
      <c r="EQ17" s="93" t="str">
        <f>MASTER_DATA_MAPPED!EQ17</f>
        <v>Rankine</v>
      </c>
      <c r="ER17" s="93" t="str">
        <f>MASTER_DATA_MAPPED!ER17</f>
        <v>Rankine</v>
      </c>
      <c r="ES17" s="93" t="str">
        <f>MASTER_DATA_MAPPED!ES17</f>
        <v>Rankine</v>
      </c>
      <c r="ET17" s="93" t="str">
        <f>MASTER_DATA_MAPPED!ET17</f>
        <v>Rankine</v>
      </c>
      <c r="EU17" s="93" t="str">
        <f>MASTER_DATA_MAPPED!EU17</f>
        <v>Rankine</v>
      </c>
      <c r="EV17" s="93" t="str">
        <f>MASTER_DATA_MAPPED!EV17</f>
        <v>Rankine</v>
      </c>
      <c r="EW17" s="93">
        <f>MASTER_DATA_MAPPED!EW17</f>
        <v>0</v>
      </c>
      <c r="EX17" s="93">
        <f>MASTER_DATA_MAPPED!EX17</f>
        <v>0</v>
      </c>
      <c r="EY17" s="93">
        <f>MASTER_DATA_MAPPED!EY17</f>
        <v>0</v>
      </c>
      <c r="EZ17" s="93">
        <f>MASTER_DATA_MAPPED!EZ17</f>
        <v>0</v>
      </c>
      <c r="FA17" s="93">
        <f>MASTER_DATA_MAPPED!FA17</f>
        <v>0</v>
      </c>
      <c r="FB17" s="93">
        <f>MASTER_DATA_MAPPED!FB17</f>
        <v>0</v>
      </c>
      <c r="FC17" s="93">
        <f>MASTER_DATA_MAPPED!FC17</f>
        <v>0</v>
      </c>
      <c r="FD17" s="93">
        <f>MASTER_DATA_MAPPED!FD17</f>
        <v>0</v>
      </c>
      <c r="FE17" s="93">
        <f>MASTER_DATA_MAPPED!FE17</f>
        <v>0</v>
      </c>
      <c r="FF17" s="93">
        <f>MASTER_DATA_MAPPED!FF17</f>
        <v>0</v>
      </c>
      <c r="FG17" s="93">
        <f>MASTER_DATA_MAPPED!FG17</f>
        <v>0</v>
      </c>
      <c r="FH17" s="93">
        <f>MASTER_DATA_MAPPED!FH17</f>
        <v>0</v>
      </c>
      <c r="FI17" s="93">
        <f>MASTER_DATA_MAPPED!FI17</f>
        <v>0</v>
      </c>
      <c r="FJ17" s="93">
        <f>MASTER_DATA_MAPPED!FJ17</f>
        <v>0</v>
      </c>
      <c r="FK17" s="93">
        <f>MASTER_DATA_MAPPED!FK17</f>
        <v>0</v>
      </c>
      <c r="FL17" s="93">
        <f>MASTER_DATA_MAPPED!FL17</f>
        <v>0</v>
      </c>
      <c r="FM17" s="93">
        <f>MASTER_DATA_MAPPED!FM17</f>
        <v>0</v>
      </c>
      <c r="FN17" s="93">
        <f>MASTER_DATA_MAPPED!FN17</f>
        <v>0</v>
      </c>
      <c r="FO17" s="93">
        <f>MASTER_DATA_MAPPED!FO17</f>
        <v>0</v>
      </c>
      <c r="FP17" s="93">
        <f>MASTER_DATA_MAPPED!FP17</f>
        <v>0</v>
      </c>
      <c r="FQ17" s="93">
        <f>MASTER_DATA_MAPPED!FQ17</f>
        <v>0</v>
      </c>
      <c r="FR17" s="93">
        <f>MASTER_DATA_MAPPED!FR17</f>
        <v>0</v>
      </c>
      <c r="FS17" s="93">
        <f>MASTER_DATA_MAPPED!FS17</f>
        <v>0</v>
      </c>
      <c r="FT17" s="93">
        <f>MASTER_DATA_MAPPED!FT17</f>
        <v>0</v>
      </c>
      <c r="FU17" s="93">
        <f>MASTER_DATA_MAPPED!FU17</f>
        <v>0</v>
      </c>
      <c r="FV17" s="93">
        <f>MASTER_DATA_MAPPED!FV17</f>
        <v>0</v>
      </c>
      <c r="FW17" s="93">
        <f>MASTER_DATA_MAPPED!FW17</f>
        <v>0</v>
      </c>
      <c r="FX17" s="93">
        <f>MASTER_DATA_MAPPED!FX17</f>
        <v>0</v>
      </c>
      <c r="FY17" s="93">
        <f>MASTER_DATA_MAPPED!FY17</f>
        <v>0</v>
      </c>
      <c r="FZ17" s="93">
        <f>MASTER_DATA_MAPPED!FZ17</f>
        <v>0</v>
      </c>
      <c r="GA17" s="93">
        <f>MASTER_DATA_MAPPED!GA17</f>
        <v>0</v>
      </c>
      <c r="GB17" s="93">
        <f>MASTER_DATA_MAPPED!GB17</f>
        <v>0</v>
      </c>
      <c r="GC17" s="93">
        <f>MASTER_DATA_MAPPED!GC17</f>
        <v>0</v>
      </c>
      <c r="GD17" s="93">
        <f>MASTER_DATA_MAPPED!GD17</f>
        <v>0</v>
      </c>
      <c r="GE17" s="93">
        <f>MASTER_DATA_MAPPED!GE17</f>
        <v>0</v>
      </c>
      <c r="GF17" s="93">
        <f>MASTER_DATA_MAPPED!GF17</f>
        <v>0</v>
      </c>
      <c r="GG17" s="93">
        <f>MASTER_DATA_MAPPED!GG17</f>
        <v>0</v>
      </c>
      <c r="GH17" s="93">
        <f>MASTER_DATA_MAPPED!GH17</f>
        <v>0</v>
      </c>
      <c r="GI17" s="93">
        <f>MASTER_DATA_MAPPED!GI17</f>
        <v>0</v>
      </c>
      <c r="GJ17" s="93">
        <f>MASTER_DATA_MAPPED!GJ17</f>
        <v>0</v>
      </c>
      <c r="GK17" s="93">
        <f>MASTER_DATA_MAPPED!GK17</f>
        <v>0</v>
      </c>
      <c r="GL17" s="93">
        <f>MASTER_DATA_MAPPED!GL17</f>
        <v>0</v>
      </c>
      <c r="GM17" s="93">
        <f>MASTER_DATA_MAPPED!GM17</f>
        <v>0</v>
      </c>
      <c r="GN17" s="93">
        <f>MASTER_DATA_MAPPED!GN17</f>
        <v>0</v>
      </c>
      <c r="GO17" s="93">
        <f>MASTER_DATA_MAPPED!GO17</f>
        <v>0</v>
      </c>
      <c r="GP17" s="93">
        <f>MASTER_DATA_MAPPED!GP17</f>
        <v>0</v>
      </c>
      <c r="GQ17" s="93">
        <f>MASTER_DATA_MAPPED!GQ17</f>
        <v>0</v>
      </c>
      <c r="GR17" s="93">
        <f>MASTER_DATA_MAPPED!GR17</f>
        <v>0</v>
      </c>
      <c r="GS17" s="93">
        <f>MASTER_DATA_MAPPED!GS17</f>
        <v>0</v>
      </c>
      <c r="GT17" s="93">
        <f>MASTER_DATA_MAPPED!GT17</f>
        <v>0</v>
      </c>
      <c r="GU17" s="93">
        <f>MASTER_DATA_MAPPED!GU17</f>
        <v>0</v>
      </c>
      <c r="GV17" s="93">
        <f>MASTER_DATA_MAPPED!GV17</f>
        <v>0</v>
      </c>
    </row>
    <row r="18" spans="2:204" ht="18.75" x14ac:dyDescent="0.3">
      <c r="E18" s="113"/>
      <c r="H18" s="103" t="s">
        <v>17</v>
      </c>
      <c r="I18" s="21">
        <f>MASTER_DATA_MAPPED!I18</f>
        <v>281</v>
      </c>
      <c r="J18" s="21">
        <f>MASTER_DATA_MAPPED!J18</f>
        <v>281</v>
      </c>
      <c r="K18" s="21">
        <f>MASTER_DATA_MAPPED!K18</f>
        <v>281</v>
      </c>
      <c r="L18" s="21">
        <f>MASTER_DATA_MAPPED!L18</f>
        <v>281</v>
      </c>
      <c r="M18" s="21">
        <f>MASTER_DATA_MAPPED!M18</f>
        <v>164</v>
      </c>
      <c r="N18" s="21">
        <f>MASTER_DATA_MAPPED!N18</f>
        <v>164</v>
      </c>
      <c r="O18" s="21">
        <f>MASTER_DATA_MAPPED!O18</f>
        <v>164</v>
      </c>
      <c r="P18" s="21">
        <f>MASTER_DATA_MAPPED!P18</f>
        <v>1124</v>
      </c>
      <c r="Q18" s="21">
        <f>MASTER_DATA_MAPPED!Q18</f>
        <v>281</v>
      </c>
      <c r="R18" s="21">
        <f>MASTER_DATA_MAPPED!R18</f>
        <v>281</v>
      </c>
      <c r="S18" s="21">
        <f>MASTER_DATA_MAPPED!S18</f>
        <v>281</v>
      </c>
      <c r="T18" s="21">
        <f>MASTER_DATA_MAPPED!T18</f>
        <v>281</v>
      </c>
      <c r="U18" s="21">
        <f>MASTER_DATA_MAPPED!U18</f>
        <v>1124</v>
      </c>
      <c r="V18" s="21">
        <f>MASTER_DATA_MAPPED!V18</f>
        <v>1124</v>
      </c>
      <c r="W18" s="21">
        <f>MASTER_DATA_MAPPED!W18</f>
        <v>1124</v>
      </c>
      <c r="X18" s="21">
        <f>MASTER_DATA_MAPPED!X18</f>
        <v>1124</v>
      </c>
      <c r="Y18" s="21">
        <f>MASTER_DATA_MAPPED!Y18</f>
        <v>164</v>
      </c>
      <c r="Z18" s="21">
        <f>MASTER_DATA_MAPPED!Z18</f>
        <v>164</v>
      </c>
      <c r="AA18" s="21">
        <f>MASTER_DATA_MAPPED!AA18</f>
        <v>164</v>
      </c>
      <c r="AB18" s="21">
        <f>MASTER_DATA_MAPPED!AB18</f>
        <v>164</v>
      </c>
      <c r="AC18" s="21">
        <f>MASTER_DATA_MAPPED!AC18</f>
        <v>656</v>
      </c>
      <c r="AD18" s="21">
        <f>MASTER_DATA_MAPPED!AD18</f>
        <v>656</v>
      </c>
      <c r="AE18" s="21">
        <f>MASTER_DATA_MAPPED!AE18</f>
        <v>656</v>
      </c>
      <c r="AF18" s="21">
        <f>MASTER_DATA_MAPPED!AF18</f>
        <v>656</v>
      </c>
      <c r="AG18" s="21">
        <f>MASTER_DATA_MAPPED!AG18</f>
        <v>164</v>
      </c>
      <c r="AH18" s="21">
        <f>MASTER_DATA_MAPPED!AH18</f>
        <v>164</v>
      </c>
      <c r="AI18" s="21">
        <f>MASTER_DATA_MAPPED!AI18</f>
        <v>164</v>
      </c>
      <c r="AJ18" s="21">
        <f>MASTER_DATA_MAPPED!AJ18</f>
        <v>164</v>
      </c>
      <c r="AK18" s="21">
        <f>MASTER_DATA_MAPPED!AK18</f>
        <v>656</v>
      </c>
      <c r="AL18" s="21">
        <f>MASTER_DATA_MAPPED!AL18</f>
        <v>656</v>
      </c>
      <c r="AM18" s="21">
        <f>MASTER_DATA_MAPPED!AM18</f>
        <v>656</v>
      </c>
      <c r="AN18" s="21">
        <f>MASTER_DATA_MAPPED!AN18</f>
        <v>656</v>
      </c>
      <c r="AO18" s="21">
        <f>MASTER_DATA_MAPPED!AO18</f>
        <v>2200</v>
      </c>
      <c r="AP18" s="21">
        <f>MASTER_DATA_MAPPED!AP18</f>
        <v>2200</v>
      </c>
      <c r="AQ18" s="21">
        <f>MASTER_DATA_MAPPED!AQ18</f>
        <v>2200</v>
      </c>
      <c r="AR18" s="21">
        <f>MASTER_DATA_MAPPED!AR18</f>
        <v>2200</v>
      </c>
      <c r="AS18" s="21">
        <f>MASTER_DATA_MAPPED!AS18</f>
        <v>2200</v>
      </c>
      <c r="AT18" s="21">
        <f>MASTER_DATA_MAPPED!AT18</f>
        <v>2200</v>
      </c>
      <c r="AU18" s="21">
        <f>MASTER_DATA_MAPPED!AU18</f>
        <v>2200</v>
      </c>
      <c r="AV18" s="21">
        <f>MASTER_DATA_MAPPED!AV18</f>
        <v>2200</v>
      </c>
      <c r="AW18" s="21">
        <f>MASTER_DATA_MAPPED!AW18</f>
        <v>275</v>
      </c>
      <c r="AX18" s="21">
        <f>MASTER_DATA_MAPPED!AX18</f>
        <v>275</v>
      </c>
      <c r="AY18" s="21">
        <f>MASTER_DATA_MAPPED!AY18</f>
        <v>275</v>
      </c>
      <c r="AZ18" s="21">
        <f>MASTER_DATA_MAPPED!AZ18</f>
        <v>275</v>
      </c>
      <c r="BA18" s="21">
        <f>MASTER_DATA_MAPPED!BA18</f>
        <v>1100</v>
      </c>
      <c r="BB18" s="21">
        <f>MASTER_DATA_MAPPED!BB18</f>
        <v>1100</v>
      </c>
      <c r="BC18" s="21">
        <f>MASTER_DATA_MAPPED!BC18</f>
        <v>1100</v>
      </c>
      <c r="BD18" s="21">
        <f>MASTER_DATA_MAPPED!BD18</f>
        <v>1100</v>
      </c>
      <c r="BE18" s="21">
        <f>MASTER_DATA_MAPPED!BE18</f>
        <v>154</v>
      </c>
      <c r="BF18" s="21">
        <f>MASTER_DATA_MAPPED!BF18</f>
        <v>154</v>
      </c>
      <c r="BG18" s="21">
        <f>MASTER_DATA_MAPPED!BG18</f>
        <v>154</v>
      </c>
      <c r="BH18" s="21">
        <f>MASTER_DATA_MAPPED!BH18</f>
        <v>154</v>
      </c>
      <c r="BI18" s="21">
        <f>MASTER_DATA_MAPPED!BI18</f>
        <v>616</v>
      </c>
      <c r="BJ18" s="21">
        <f>MASTER_DATA_MAPPED!BJ18</f>
        <v>616</v>
      </c>
      <c r="BK18" s="21">
        <f>MASTER_DATA_MAPPED!BK18</f>
        <v>616</v>
      </c>
      <c r="BL18" s="21">
        <f>MASTER_DATA_MAPPED!BL18</f>
        <v>616</v>
      </c>
      <c r="BM18" s="21">
        <f>MASTER_DATA_MAPPED!BM18</f>
        <v>1144</v>
      </c>
      <c r="BN18" s="21">
        <f>MASTER_DATA_MAPPED!BN18</f>
        <v>1144</v>
      </c>
      <c r="BO18" s="21">
        <f>MASTER_DATA_MAPPED!BO18</f>
        <v>1144</v>
      </c>
      <c r="BP18" s="21">
        <f>MASTER_DATA_MAPPED!BP18</f>
        <v>1144</v>
      </c>
      <c r="BQ18" s="21">
        <f>MASTER_DATA_MAPPED!BQ18</f>
        <v>1144</v>
      </c>
      <c r="BR18" s="21">
        <f>MASTER_DATA_MAPPED!BR18</f>
        <v>1144</v>
      </c>
      <c r="BS18" s="21">
        <f>MASTER_DATA_MAPPED!BS18</f>
        <v>1144</v>
      </c>
      <c r="BT18" s="21">
        <f>MASTER_DATA_MAPPED!BT18</f>
        <v>1144</v>
      </c>
      <c r="BU18" s="21">
        <f>MASTER_DATA_MAPPED!BU18</f>
        <v>1144</v>
      </c>
      <c r="BV18" s="21">
        <f>MASTER_DATA_MAPPED!BV18</f>
        <v>1144</v>
      </c>
      <c r="BW18" s="21">
        <f>MASTER_DATA_MAPPED!BW18</f>
        <v>1144</v>
      </c>
      <c r="BX18" s="21">
        <f>MASTER_DATA_MAPPED!BX18</f>
        <v>587</v>
      </c>
      <c r="BY18" s="21">
        <f>MASTER_DATA_MAPPED!BY18</f>
        <v>1144</v>
      </c>
      <c r="BZ18" s="21">
        <f>MASTER_DATA_MAPPED!BZ18</f>
        <v>1144</v>
      </c>
      <c r="CA18" s="21">
        <f>MASTER_DATA_MAPPED!CA18</f>
        <v>1144</v>
      </c>
      <c r="CB18" s="21">
        <f>MASTER_DATA_MAPPED!CB18</f>
        <v>1144</v>
      </c>
      <c r="CC18" s="21">
        <f>MASTER_DATA_MAPPED!CC18</f>
        <v>587</v>
      </c>
      <c r="CD18" s="21">
        <f>MASTER_DATA_MAPPED!CD18</f>
        <v>587</v>
      </c>
      <c r="CE18" s="21">
        <f>MASTER_DATA_MAPPED!CE18</f>
        <v>587</v>
      </c>
      <c r="CF18" s="21">
        <f>MASTER_DATA_MAPPED!CF18</f>
        <v>587</v>
      </c>
      <c r="CG18" s="21">
        <f>MASTER_DATA_MAPPED!CG18</f>
        <v>2800</v>
      </c>
      <c r="CH18" s="21">
        <f>MASTER_DATA_MAPPED!CH18</f>
        <v>2800</v>
      </c>
      <c r="CI18" s="21">
        <f>MASTER_DATA_MAPPED!CI18</f>
        <v>2800</v>
      </c>
      <c r="CJ18" s="21">
        <f>MASTER_DATA_MAPPED!CJ18</f>
        <v>1064</v>
      </c>
      <c r="CK18" s="21">
        <f>MASTER_DATA_MAPPED!CK18</f>
        <v>600</v>
      </c>
      <c r="CL18" s="21">
        <f>MASTER_DATA_MAPPED!CL18</f>
        <v>600</v>
      </c>
      <c r="CM18" s="21">
        <f>MASTER_DATA_MAPPED!CM18</f>
        <v>600</v>
      </c>
      <c r="CN18" s="21">
        <f>MASTER_DATA_MAPPED!CN18</f>
        <v>600</v>
      </c>
      <c r="CO18" s="21">
        <f>MASTER_DATA_MAPPED!CO18</f>
        <v>624</v>
      </c>
      <c r="CP18" s="21">
        <f>MASTER_DATA_MAPPED!CP18</f>
        <v>624</v>
      </c>
      <c r="CQ18" s="21">
        <f>MASTER_DATA_MAPPED!CQ18</f>
        <v>624</v>
      </c>
      <c r="CR18" s="21">
        <f>MASTER_DATA_MAPPED!CR18</f>
        <v>624</v>
      </c>
      <c r="CS18" s="21">
        <f>MASTER_DATA_MAPPED!CS18</f>
        <v>290</v>
      </c>
      <c r="CT18" s="21">
        <f>MASTER_DATA_MAPPED!CT18</f>
        <v>290</v>
      </c>
      <c r="CU18" s="21">
        <f>MASTER_DATA_MAPPED!CU18</f>
        <v>290</v>
      </c>
      <c r="CV18" s="21">
        <f>MASTER_DATA_MAPPED!CV18</f>
        <v>290</v>
      </c>
      <c r="CW18" s="21">
        <f>MASTER_DATA_MAPPED!CW18</f>
        <v>888</v>
      </c>
      <c r="CX18" s="21">
        <f>MASTER_DATA_MAPPED!CX18</f>
        <v>888</v>
      </c>
      <c r="CY18" s="21">
        <f>MASTER_DATA_MAPPED!CY18</f>
        <v>888</v>
      </c>
      <c r="CZ18" s="21">
        <f>MASTER_DATA_MAPPED!CZ18</f>
        <v>462</v>
      </c>
      <c r="DA18" s="21">
        <f>MASTER_DATA_MAPPED!DA18</f>
        <v>0</v>
      </c>
      <c r="DB18" s="21">
        <f>MASTER_DATA_MAPPED!DB18</f>
        <v>0</v>
      </c>
      <c r="DC18" s="21">
        <f>MASTER_DATA_MAPPED!DC18</f>
        <v>0</v>
      </c>
      <c r="DD18" s="21">
        <f>MASTER_DATA_MAPPED!DD18</f>
        <v>0</v>
      </c>
      <c r="DE18" s="21">
        <f>MASTER_DATA_MAPPED!DE18</f>
        <v>165</v>
      </c>
      <c r="DF18" s="21">
        <f>MASTER_DATA_MAPPED!DF18</f>
        <v>165</v>
      </c>
      <c r="DG18" s="21">
        <f>MASTER_DATA_MAPPED!DG18</f>
        <v>165</v>
      </c>
      <c r="DH18" s="21">
        <f>MASTER_DATA_MAPPED!DH18</f>
        <v>165</v>
      </c>
      <c r="DI18" s="21">
        <f>MASTER_DATA_MAPPED!DI18</f>
        <v>311</v>
      </c>
      <c r="DJ18" s="21">
        <f>MASTER_DATA_MAPPED!DJ18</f>
        <v>311</v>
      </c>
      <c r="DK18" s="21">
        <f>MASTER_DATA_MAPPED!DK18</f>
        <v>311</v>
      </c>
      <c r="DL18" s="21">
        <f>MASTER_DATA_MAPPED!DL18</f>
        <v>311</v>
      </c>
      <c r="DM18" s="21">
        <f>MASTER_DATA_MAPPED!DM18</f>
        <v>622</v>
      </c>
      <c r="DN18" s="21">
        <f>MASTER_DATA_MAPPED!DN18</f>
        <v>622</v>
      </c>
      <c r="DO18" s="21">
        <f>MASTER_DATA_MAPPED!DO18</f>
        <v>622</v>
      </c>
      <c r="DP18" s="21">
        <f>MASTER_DATA_MAPPED!DP18</f>
        <v>622</v>
      </c>
      <c r="DQ18" s="21">
        <f>MASTER_DATA_MAPPED!DQ18</f>
        <v>1244</v>
      </c>
      <c r="DR18" s="21">
        <f>MASTER_DATA_MAPPED!DR18</f>
        <v>1244</v>
      </c>
      <c r="DS18" s="21">
        <f>MASTER_DATA_MAPPED!DS18</f>
        <v>1244</v>
      </c>
      <c r="DT18" s="21">
        <f>MASTER_DATA_MAPPED!DT18</f>
        <v>1244</v>
      </c>
      <c r="DU18" s="21">
        <f>MASTER_DATA_MAPPED!DU18</f>
        <v>2488</v>
      </c>
      <c r="DV18" s="21">
        <f>MASTER_DATA_MAPPED!DV18</f>
        <v>2488</v>
      </c>
      <c r="DW18" s="21">
        <f>MASTER_DATA_MAPPED!DW18</f>
        <v>2488</v>
      </c>
      <c r="DX18" s="21">
        <f>MASTER_DATA_MAPPED!DX18</f>
        <v>2488</v>
      </c>
      <c r="DY18" s="21">
        <f>MASTER_DATA_MAPPED!DY18</f>
        <v>3110</v>
      </c>
      <c r="DZ18" s="21">
        <f>MASTER_DATA_MAPPED!DZ18</f>
        <v>3110</v>
      </c>
      <c r="EA18" s="21">
        <f>MASTER_DATA_MAPPED!EA18</f>
        <v>3110</v>
      </c>
      <c r="EB18" s="21">
        <f>MASTER_DATA_MAPPED!EB18</f>
        <v>3110</v>
      </c>
      <c r="EC18" s="21">
        <f>MASTER_DATA_MAPPED!EC18</f>
        <v>0</v>
      </c>
      <c r="ED18" s="21">
        <f>MASTER_DATA_MAPPED!ED18</f>
        <v>0</v>
      </c>
      <c r="EE18" s="21">
        <f>MASTER_DATA_MAPPED!EE18</f>
        <v>0</v>
      </c>
      <c r="EF18" s="21" t="str">
        <f>MASTER_DATA_MAPPED!EF18</f>
        <v>VTR is not intended for elextricity production</v>
      </c>
      <c r="EG18" s="21">
        <f>MASTER_DATA_MAPPED!EG18</f>
        <v>720</v>
      </c>
      <c r="EH18" s="21">
        <f>MASTER_DATA_MAPPED!EH18</f>
        <v>720</v>
      </c>
      <c r="EI18" s="21">
        <f>MASTER_DATA_MAPPED!EI18</f>
        <v>720</v>
      </c>
      <c r="EJ18" s="21">
        <f>MASTER_DATA_MAPPED!EJ18</f>
        <v>720</v>
      </c>
      <c r="EK18" s="21">
        <f>MASTER_DATA_MAPPED!EK18</f>
        <v>380</v>
      </c>
      <c r="EL18" s="21">
        <f>MASTER_DATA_MAPPED!EL18</f>
        <v>380</v>
      </c>
      <c r="EM18" s="21">
        <f>MASTER_DATA_MAPPED!EM18</f>
        <v>380</v>
      </c>
      <c r="EN18" s="21">
        <f>MASTER_DATA_MAPPED!EN18</f>
        <v>380</v>
      </c>
      <c r="EO18" s="21">
        <f>MASTER_DATA_MAPPED!EO18</f>
        <v>1500</v>
      </c>
      <c r="EP18" s="21">
        <f>MASTER_DATA_MAPPED!EP18</f>
        <v>1500</v>
      </c>
      <c r="EQ18" s="21">
        <f>MASTER_DATA_MAPPED!EQ18</f>
        <v>1500</v>
      </c>
      <c r="ER18" s="21">
        <f>MASTER_DATA_MAPPED!ER18</f>
        <v>1500</v>
      </c>
      <c r="ES18" s="21">
        <f>MASTER_DATA_MAPPED!ES18</f>
        <v>1500</v>
      </c>
      <c r="ET18" s="21">
        <f>MASTER_DATA_MAPPED!ET18</f>
        <v>1500</v>
      </c>
      <c r="EU18" s="21">
        <f>MASTER_DATA_MAPPED!EU18</f>
        <v>1500</v>
      </c>
      <c r="EV18" s="21">
        <f>MASTER_DATA_MAPPED!EV18</f>
        <v>1500</v>
      </c>
      <c r="EW18" s="21">
        <f>MASTER_DATA_MAPPED!EW18</f>
        <v>2160</v>
      </c>
      <c r="EX18" s="21">
        <f>MASTER_DATA_MAPPED!EX18</f>
        <v>2160</v>
      </c>
      <c r="EY18" s="21">
        <f>MASTER_DATA_MAPPED!EY18</f>
        <v>2160</v>
      </c>
      <c r="EZ18" s="21">
        <f>MASTER_DATA_MAPPED!EZ18</f>
        <v>2160</v>
      </c>
      <c r="FA18" s="21">
        <f>MASTER_DATA_MAPPED!FA18</f>
        <v>2160</v>
      </c>
      <c r="FB18" s="21">
        <f>MASTER_DATA_MAPPED!FB18</f>
        <v>2160</v>
      </c>
      <c r="FC18" s="21">
        <f>MASTER_DATA_MAPPED!FC18</f>
        <v>2160</v>
      </c>
      <c r="FD18" s="21">
        <f>MASTER_DATA_MAPPED!FD18</f>
        <v>2160</v>
      </c>
      <c r="FE18" s="21">
        <f>MASTER_DATA_MAPPED!FE18</f>
        <v>2160</v>
      </c>
      <c r="FF18" s="21">
        <f>MASTER_DATA_MAPPED!FF18</f>
        <v>2160</v>
      </c>
      <c r="FG18" s="21">
        <f>MASTER_DATA_MAPPED!FG18</f>
        <v>2160</v>
      </c>
      <c r="FH18" s="21">
        <f>MASTER_DATA_MAPPED!FH18</f>
        <v>2160</v>
      </c>
      <c r="FI18" s="21">
        <f>MASTER_DATA_MAPPED!FI18</f>
        <v>2160</v>
      </c>
      <c r="FJ18" s="21">
        <f>MASTER_DATA_MAPPED!FJ18</f>
        <v>2160</v>
      </c>
      <c r="FK18" s="21">
        <f>MASTER_DATA_MAPPED!FK18</f>
        <v>2160</v>
      </c>
      <c r="FL18" s="21">
        <f>MASTER_DATA_MAPPED!FL18</f>
        <v>2160</v>
      </c>
      <c r="FM18" s="21">
        <f>MASTER_DATA_MAPPED!FM18</f>
        <v>693</v>
      </c>
      <c r="FN18" s="21">
        <f>MASTER_DATA_MAPPED!FN18</f>
        <v>693</v>
      </c>
      <c r="FO18" s="21">
        <f>MASTER_DATA_MAPPED!FO18</f>
        <v>693</v>
      </c>
      <c r="FP18" s="21">
        <f>MASTER_DATA_MAPPED!FP18</f>
        <v>693</v>
      </c>
      <c r="FQ18" s="21">
        <f>MASTER_DATA_MAPPED!FQ18</f>
        <v>693</v>
      </c>
      <c r="FR18" s="21">
        <f>MASTER_DATA_MAPPED!FR18</f>
        <v>693</v>
      </c>
      <c r="FS18" s="21">
        <f>MASTER_DATA_MAPPED!FS18</f>
        <v>693</v>
      </c>
      <c r="FT18" s="21">
        <f>MASTER_DATA_MAPPED!FT18</f>
        <v>693</v>
      </c>
      <c r="FU18" s="21">
        <f>MASTER_DATA_MAPPED!FU18</f>
        <v>693</v>
      </c>
      <c r="FV18" s="21">
        <f>MASTER_DATA_MAPPED!FV18</f>
        <v>693</v>
      </c>
      <c r="FW18" s="21">
        <f>MASTER_DATA_MAPPED!FW18</f>
        <v>693</v>
      </c>
      <c r="FX18" s="21">
        <f>MASTER_DATA_MAPPED!FX18</f>
        <v>693</v>
      </c>
      <c r="FY18" s="21">
        <f>MASTER_DATA_MAPPED!FY18</f>
        <v>806</v>
      </c>
      <c r="FZ18" s="21">
        <f>MASTER_DATA_MAPPED!FZ18</f>
        <v>806</v>
      </c>
      <c r="GA18" s="21">
        <f>MASTER_DATA_MAPPED!GA18</f>
        <v>806</v>
      </c>
      <c r="GB18" s="21">
        <f>MASTER_DATA_MAPPED!GB18</f>
        <v>806</v>
      </c>
      <c r="GC18" s="21">
        <f>MASTER_DATA_MAPPED!GC18</f>
        <v>806</v>
      </c>
      <c r="GD18" s="21">
        <f>MASTER_DATA_MAPPED!GD18</f>
        <v>806</v>
      </c>
      <c r="GE18" s="21">
        <f>MASTER_DATA_MAPPED!GE18</f>
        <v>806</v>
      </c>
      <c r="GF18" s="21">
        <f>MASTER_DATA_MAPPED!GF18</f>
        <v>806</v>
      </c>
      <c r="GG18" s="21">
        <f>MASTER_DATA_MAPPED!GG18</f>
        <v>806</v>
      </c>
      <c r="GH18" s="21">
        <f>MASTER_DATA_MAPPED!GH18</f>
        <v>806</v>
      </c>
      <c r="GI18" s="21">
        <f>MASTER_DATA_MAPPED!GI18</f>
        <v>806</v>
      </c>
      <c r="GJ18" s="21">
        <f>MASTER_DATA_MAPPED!GJ18</f>
        <v>806</v>
      </c>
      <c r="GK18" s="21">
        <f>MASTER_DATA_MAPPED!GK18</f>
        <v>869</v>
      </c>
      <c r="GL18" s="21">
        <f>MASTER_DATA_MAPPED!GL18</f>
        <v>869</v>
      </c>
      <c r="GM18" s="21">
        <f>MASTER_DATA_MAPPED!GM18</f>
        <v>869</v>
      </c>
      <c r="GN18" s="21">
        <f>MASTER_DATA_MAPPED!GN18</f>
        <v>869</v>
      </c>
      <c r="GO18" s="21">
        <f>MASTER_DATA_MAPPED!GO18</f>
        <v>869</v>
      </c>
      <c r="GP18" s="21">
        <f>MASTER_DATA_MAPPED!GP18</f>
        <v>869</v>
      </c>
      <c r="GQ18" s="21">
        <f>MASTER_DATA_MAPPED!GQ18</f>
        <v>869</v>
      </c>
      <c r="GR18" s="21">
        <f>MASTER_DATA_MAPPED!GR18</f>
        <v>869</v>
      </c>
      <c r="GS18" s="21">
        <f>MASTER_DATA_MAPPED!GS18</f>
        <v>869</v>
      </c>
      <c r="GT18" s="21">
        <f>MASTER_DATA_MAPPED!GT18</f>
        <v>869</v>
      </c>
      <c r="GU18" s="21">
        <f>MASTER_DATA_MAPPED!GU18</f>
        <v>869</v>
      </c>
      <c r="GV18" s="21">
        <f>MASTER_DATA_MAPPED!GV18</f>
        <v>869</v>
      </c>
    </row>
    <row r="19" spans="2:204" s="102" customFormat="1" ht="18.75" x14ac:dyDescent="0.3">
      <c r="H19" s="103" t="s">
        <v>18</v>
      </c>
      <c r="I19" s="21">
        <f>MASTER_DATA_MAPPED!I19</f>
        <v>0</v>
      </c>
      <c r="J19" s="21">
        <f>MASTER_DATA_MAPPED!J19</f>
        <v>0</v>
      </c>
      <c r="K19" s="21">
        <f>MASTER_DATA_MAPPED!K19</f>
        <v>0</v>
      </c>
      <c r="L19" s="21">
        <f>MASTER_DATA_MAPPED!L19</f>
        <v>0</v>
      </c>
      <c r="M19" s="21">
        <f>MASTER_DATA_MAPPED!M19</f>
        <v>0</v>
      </c>
      <c r="N19" s="21">
        <f>MASTER_DATA_MAPPED!N19</f>
        <v>0</v>
      </c>
      <c r="O19" s="21">
        <f>MASTER_DATA_MAPPED!O19</f>
        <v>0</v>
      </c>
      <c r="P19" s="21">
        <f>MASTER_DATA_MAPPED!P19</f>
        <v>0</v>
      </c>
      <c r="Q19" s="21">
        <f>MASTER_DATA_MAPPED!Q19</f>
        <v>0</v>
      </c>
      <c r="R19" s="21">
        <f>MASTER_DATA_MAPPED!R19</f>
        <v>0</v>
      </c>
      <c r="S19" s="21">
        <f>MASTER_DATA_MAPPED!S19</f>
        <v>0</v>
      </c>
      <c r="T19" s="21">
        <f>MASTER_DATA_MAPPED!T19</f>
        <v>0</v>
      </c>
      <c r="U19" s="21">
        <f>MASTER_DATA_MAPPED!U19</f>
        <v>0</v>
      </c>
      <c r="V19" s="21">
        <f>MASTER_DATA_MAPPED!V19</f>
        <v>0</v>
      </c>
      <c r="W19" s="21">
        <f>MASTER_DATA_MAPPED!W19</f>
        <v>0</v>
      </c>
      <c r="X19" s="21">
        <f>MASTER_DATA_MAPPED!X19</f>
        <v>0</v>
      </c>
      <c r="Y19" s="21">
        <f>MASTER_DATA_MAPPED!Y19</f>
        <v>0</v>
      </c>
      <c r="Z19" s="21">
        <f>MASTER_DATA_MAPPED!Z19</f>
        <v>0</v>
      </c>
      <c r="AA19" s="21">
        <f>MASTER_DATA_MAPPED!AA19</f>
        <v>0</v>
      </c>
      <c r="AB19" s="21">
        <f>MASTER_DATA_MAPPED!AB19</f>
        <v>0</v>
      </c>
      <c r="AC19" s="21">
        <f>MASTER_DATA_MAPPED!AC19</f>
        <v>0</v>
      </c>
      <c r="AD19" s="21">
        <f>MASTER_DATA_MAPPED!AD19</f>
        <v>0</v>
      </c>
      <c r="AE19" s="21">
        <f>MASTER_DATA_MAPPED!AE19</f>
        <v>0</v>
      </c>
      <c r="AF19" s="21">
        <f>MASTER_DATA_MAPPED!AF19</f>
        <v>0</v>
      </c>
      <c r="AG19" s="21">
        <f>MASTER_DATA_MAPPED!AG19</f>
        <v>0</v>
      </c>
      <c r="AH19" s="21">
        <f>MASTER_DATA_MAPPED!AH19</f>
        <v>0</v>
      </c>
      <c r="AI19" s="21">
        <f>MASTER_DATA_MAPPED!AI19</f>
        <v>0</v>
      </c>
      <c r="AJ19" s="21">
        <f>MASTER_DATA_MAPPED!AJ19</f>
        <v>0</v>
      </c>
      <c r="AK19" s="21">
        <f>MASTER_DATA_MAPPED!AK19</f>
        <v>0</v>
      </c>
      <c r="AL19" s="21">
        <f>MASTER_DATA_MAPPED!AL19</f>
        <v>0</v>
      </c>
      <c r="AM19" s="21">
        <f>MASTER_DATA_MAPPED!AM19</f>
        <v>0</v>
      </c>
      <c r="AN19" s="21">
        <f>MASTER_DATA_MAPPED!AN19</f>
        <v>0</v>
      </c>
      <c r="AO19" s="21">
        <f>MASTER_DATA_MAPPED!AO19</f>
        <v>0.85</v>
      </c>
      <c r="AP19" s="21">
        <f>MASTER_DATA_MAPPED!AP19</f>
        <v>0.85</v>
      </c>
      <c r="AQ19" s="21">
        <f>MASTER_DATA_MAPPED!AQ19</f>
        <v>0.85</v>
      </c>
      <c r="AR19" s="21">
        <f>MASTER_DATA_MAPPED!AR19</f>
        <v>0.85</v>
      </c>
      <c r="AS19" s="21">
        <f>MASTER_DATA_MAPPED!AS19</f>
        <v>0.85</v>
      </c>
      <c r="AT19" s="21">
        <f>MASTER_DATA_MAPPED!AT19</f>
        <v>0.85</v>
      </c>
      <c r="AU19" s="21">
        <f>MASTER_DATA_MAPPED!AU19</f>
        <v>0.85</v>
      </c>
      <c r="AV19" s="21">
        <f>MASTER_DATA_MAPPED!AV19</f>
        <v>0.85</v>
      </c>
      <c r="AW19" s="21">
        <f>MASTER_DATA_MAPPED!AW19</f>
        <v>0</v>
      </c>
      <c r="AX19" s="21">
        <f>MASTER_DATA_MAPPED!AX19</f>
        <v>0</v>
      </c>
      <c r="AY19" s="21">
        <f>MASTER_DATA_MAPPED!AY19</f>
        <v>0</v>
      </c>
      <c r="AZ19" s="21">
        <f>MASTER_DATA_MAPPED!AZ19</f>
        <v>0</v>
      </c>
      <c r="BA19" s="21">
        <f>MASTER_DATA_MAPPED!BA19</f>
        <v>0</v>
      </c>
      <c r="BB19" s="21">
        <f>MASTER_DATA_MAPPED!BB19</f>
        <v>0</v>
      </c>
      <c r="BC19" s="21">
        <f>MASTER_DATA_MAPPED!BC19</f>
        <v>0</v>
      </c>
      <c r="BD19" s="21">
        <f>MASTER_DATA_MAPPED!BD19</f>
        <v>0</v>
      </c>
      <c r="BE19" s="21">
        <f>MASTER_DATA_MAPPED!BE19</f>
        <v>0</v>
      </c>
      <c r="BF19" s="21">
        <f>MASTER_DATA_MAPPED!BF19</f>
        <v>0</v>
      </c>
      <c r="BG19" s="21">
        <f>MASTER_DATA_MAPPED!BG19</f>
        <v>0</v>
      </c>
      <c r="BH19" s="21">
        <f>MASTER_DATA_MAPPED!BH19</f>
        <v>0</v>
      </c>
      <c r="BI19" s="21">
        <f>MASTER_DATA_MAPPED!BI19</f>
        <v>0</v>
      </c>
      <c r="BJ19" s="21">
        <f>MASTER_DATA_MAPPED!BJ19</f>
        <v>0</v>
      </c>
      <c r="BK19" s="21">
        <f>MASTER_DATA_MAPPED!BK19</f>
        <v>0</v>
      </c>
      <c r="BL19" s="21">
        <f>MASTER_DATA_MAPPED!BL19</f>
        <v>0</v>
      </c>
      <c r="BM19" s="21">
        <f>MASTER_DATA_MAPPED!BM19</f>
        <v>0.95</v>
      </c>
      <c r="BN19" s="21">
        <f>MASTER_DATA_MAPPED!BN19</f>
        <v>0.95</v>
      </c>
      <c r="BO19" s="21">
        <f>MASTER_DATA_MAPPED!BO19</f>
        <v>0.95</v>
      </c>
      <c r="BP19" s="21">
        <f>MASTER_DATA_MAPPED!BP19</f>
        <v>0.95</v>
      </c>
      <c r="BQ19" s="21">
        <f>MASTER_DATA_MAPPED!BQ19</f>
        <v>0.95</v>
      </c>
      <c r="BR19" s="21">
        <f>MASTER_DATA_MAPPED!BR19</f>
        <v>0.95</v>
      </c>
      <c r="BS19" s="21">
        <f>MASTER_DATA_MAPPED!BS19</f>
        <v>0.95</v>
      </c>
      <c r="BT19" s="21">
        <f>MASTER_DATA_MAPPED!BT19</f>
        <v>0.95</v>
      </c>
      <c r="BU19" s="21">
        <f>MASTER_DATA_MAPPED!BU19</f>
        <v>0.95</v>
      </c>
      <c r="BV19" s="21">
        <f>MASTER_DATA_MAPPED!BV19</f>
        <v>0.95</v>
      </c>
      <c r="BW19" s="21">
        <f>MASTER_DATA_MAPPED!BW19</f>
        <v>0.95</v>
      </c>
      <c r="BX19" s="21">
        <f>MASTER_DATA_MAPPED!BX19</f>
        <v>0.95</v>
      </c>
      <c r="BY19" s="21">
        <f>MASTER_DATA_MAPPED!BY19</f>
        <v>0.95</v>
      </c>
      <c r="BZ19" s="21">
        <f>MASTER_DATA_MAPPED!BZ19</f>
        <v>0.95</v>
      </c>
      <c r="CA19" s="21">
        <f>MASTER_DATA_MAPPED!CA19</f>
        <v>0.95</v>
      </c>
      <c r="CB19" s="21">
        <f>MASTER_DATA_MAPPED!CB19</f>
        <v>0.95</v>
      </c>
      <c r="CC19" s="21">
        <f>MASTER_DATA_MAPPED!CC19</f>
        <v>0.95</v>
      </c>
      <c r="CD19" s="21">
        <f>MASTER_DATA_MAPPED!CD19</f>
        <v>0.95</v>
      </c>
      <c r="CE19" s="21">
        <f>MASTER_DATA_MAPPED!CE19</f>
        <v>0.95</v>
      </c>
      <c r="CF19" s="21">
        <f>MASTER_DATA_MAPPED!CF19</f>
        <v>0.95</v>
      </c>
      <c r="CG19" s="21">
        <f>MASTER_DATA_MAPPED!CG19</f>
        <v>0</v>
      </c>
      <c r="CH19" s="21">
        <f>MASTER_DATA_MAPPED!CH19</f>
        <v>0</v>
      </c>
      <c r="CI19" s="21">
        <f>MASTER_DATA_MAPPED!CI19</f>
        <v>0</v>
      </c>
      <c r="CJ19" s="21">
        <f>MASTER_DATA_MAPPED!CJ19</f>
        <v>0.72</v>
      </c>
      <c r="CK19" s="21">
        <f>MASTER_DATA_MAPPED!CK19</f>
        <v>0.72</v>
      </c>
      <c r="CL19" s="21">
        <f>MASTER_DATA_MAPPED!CL19</f>
        <v>0.72</v>
      </c>
      <c r="CM19" s="21">
        <f>MASTER_DATA_MAPPED!CM19</f>
        <v>0.72</v>
      </c>
      <c r="CN19" s="21">
        <f>MASTER_DATA_MAPPED!CN19</f>
        <v>0.75</v>
      </c>
      <c r="CO19" s="21">
        <f>MASTER_DATA_MAPPED!CO19</f>
        <v>0.72</v>
      </c>
      <c r="CP19" s="21">
        <f>MASTER_DATA_MAPPED!CP19</f>
        <v>0.72</v>
      </c>
      <c r="CQ19" s="21">
        <f>MASTER_DATA_MAPPED!CQ19</f>
        <v>0.72</v>
      </c>
      <c r="CR19" s="21">
        <f>MASTER_DATA_MAPPED!CR19</f>
        <v>0.72</v>
      </c>
      <c r="CS19" s="21">
        <f>MASTER_DATA_MAPPED!CS19</f>
        <v>0</v>
      </c>
      <c r="CT19" s="21">
        <f>MASTER_DATA_MAPPED!CT19</f>
        <v>0</v>
      </c>
      <c r="CU19" s="21">
        <f>MASTER_DATA_MAPPED!CU19</f>
        <v>0</v>
      </c>
      <c r="CV19" s="21">
        <f>MASTER_DATA_MAPPED!CV19</f>
        <v>0</v>
      </c>
      <c r="CW19" s="21">
        <f>MASTER_DATA_MAPPED!CW19</f>
        <v>0</v>
      </c>
      <c r="CX19" s="21">
        <f>MASTER_DATA_MAPPED!CX19</f>
        <v>0</v>
      </c>
      <c r="CY19" s="21">
        <f>MASTER_DATA_MAPPED!CY19</f>
        <v>0</v>
      </c>
      <c r="CZ19" s="21">
        <f>MASTER_DATA_MAPPED!CZ19</f>
        <v>0</v>
      </c>
      <c r="DA19" s="21">
        <f>MASTER_DATA_MAPPED!DA19</f>
        <v>0</v>
      </c>
      <c r="DB19" s="21">
        <f>MASTER_DATA_MAPPED!DB19</f>
        <v>0</v>
      </c>
      <c r="DC19" s="21">
        <f>MASTER_DATA_MAPPED!DC19</f>
        <v>0</v>
      </c>
      <c r="DD19" s="21">
        <f>MASTER_DATA_MAPPED!DD19</f>
        <v>0</v>
      </c>
      <c r="DE19" s="21">
        <f>MASTER_DATA_MAPPED!DE19</f>
        <v>0</v>
      </c>
      <c r="DF19" s="21">
        <f>MASTER_DATA_MAPPED!DF19</f>
        <v>0</v>
      </c>
      <c r="DG19" s="21">
        <f>MASTER_DATA_MAPPED!DG19</f>
        <v>0</v>
      </c>
      <c r="DH19" s="21">
        <f>MASTER_DATA_MAPPED!DH19</f>
        <v>0</v>
      </c>
      <c r="DI19" s="21">
        <f>MASTER_DATA_MAPPED!DI19</f>
        <v>0</v>
      </c>
      <c r="DJ19" s="21">
        <f>MASTER_DATA_MAPPED!DJ19</f>
        <v>0</v>
      </c>
      <c r="DK19" s="21">
        <f>MASTER_DATA_MAPPED!DK19</f>
        <v>0</v>
      </c>
      <c r="DL19" s="21">
        <f>MASTER_DATA_MAPPED!DL19</f>
        <v>0</v>
      </c>
      <c r="DM19" s="21">
        <f>MASTER_DATA_MAPPED!DM19</f>
        <v>0</v>
      </c>
      <c r="DN19" s="21">
        <f>MASTER_DATA_MAPPED!DN19</f>
        <v>0</v>
      </c>
      <c r="DO19" s="21">
        <f>MASTER_DATA_MAPPED!DO19</f>
        <v>0</v>
      </c>
      <c r="DP19" s="21">
        <f>MASTER_DATA_MAPPED!DP19</f>
        <v>0</v>
      </c>
      <c r="DQ19" s="21">
        <f>MASTER_DATA_MAPPED!DQ19</f>
        <v>0</v>
      </c>
      <c r="DR19" s="21">
        <f>MASTER_DATA_MAPPED!DR19</f>
        <v>0</v>
      </c>
      <c r="DS19" s="21">
        <f>MASTER_DATA_MAPPED!DS19</f>
        <v>0</v>
      </c>
      <c r="DT19" s="21">
        <f>MASTER_DATA_MAPPED!DT19</f>
        <v>0</v>
      </c>
      <c r="DU19" s="21">
        <f>MASTER_DATA_MAPPED!DU19</f>
        <v>0</v>
      </c>
      <c r="DV19" s="21">
        <f>MASTER_DATA_MAPPED!DV19</f>
        <v>0</v>
      </c>
      <c r="DW19" s="21">
        <f>MASTER_DATA_MAPPED!DW19</f>
        <v>0</v>
      </c>
      <c r="DX19" s="21">
        <f>MASTER_DATA_MAPPED!DX19</f>
        <v>0</v>
      </c>
      <c r="DY19" s="21">
        <f>MASTER_DATA_MAPPED!DY19</f>
        <v>0</v>
      </c>
      <c r="DZ19" s="21">
        <f>MASTER_DATA_MAPPED!DZ19</f>
        <v>0</v>
      </c>
      <c r="EA19" s="21">
        <f>MASTER_DATA_MAPPED!EA19</f>
        <v>0</v>
      </c>
      <c r="EB19" s="21">
        <f>MASTER_DATA_MAPPED!EB19</f>
        <v>0</v>
      </c>
      <c r="EC19" s="21">
        <f>MASTER_DATA_MAPPED!EC19</f>
        <v>0</v>
      </c>
      <c r="ED19" s="21">
        <f>MASTER_DATA_MAPPED!ED19</f>
        <v>0</v>
      </c>
      <c r="EE19" s="21">
        <f>MASTER_DATA_MAPPED!EE19</f>
        <v>0</v>
      </c>
      <c r="EF19" s="21">
        <f>MASTER_DATA_MAPPED!EF19</f>
        <v>0</v>
      </c>
      <c r="EG19" s="21">
        <f>MASTER_DATA_MAPPED!EG19</f>
        <v>0</v>
      </c>
      <c r="EH19" s="21">
        <f>MASTER_DATA_MAPPED!EH19</f>
        <v>0</v>
      </c>
      <c r="EI19" s="21">
        <f>MASTER_DATA_MAPPED!EI19</f>
        <v>0</v>
      </c>
      <c r="EJ19" s="21">
        <f>MASTER_DATA_MAPPED!EJ19</f>
        <v>0</v>
      </c>
      <c r="EK19" s="21">
        <f>MASTER_DATA_MAPPED!EK19</f>
        <v>0</v>
      </c>
      <c r="EL19" s="21">
        <f>MASTER_DATA_MAPPED!EL19</f>
        <v>0</v>
      </c>
      <c r="EM19" s="21">
        <f>MASTER_DATA_MAPPED!EM19</f>
        <v>0</v>
      </c>
      <c r="EN19" s="21">
        <f>MASTER_DATA_MAPPED!EN19</f>
        <v>0</v>
      </c>
      <c r="EO19" s="21">
        <f>MASTER_DATA_MAPPED!EO19</f>
        <v>0.92</v>
      </c>
      <c r="EP19" s="21">
        <f>MASTER_DATA_MAPPED!EP19</f>
        <v>0.92</v>
      </c>
      <c r="EQ19" s="21">
        <f>MASTER_DATA_MAPPED!EQ19</f>
        <v>0.92</v>
      </c>
      <c r="ER19" s="21">
        <f>MASTER_DATA_MAPPED!ER19</f>
        <v>0.92</v>
      </c>
      <c r="ES19" s="21">
        <f>MASTER_DATA_MAPPED!ES19</f>
        <v>0.92</v>
      </c>
      <c r="ET19" s="21">
        <f>MASTER_DATA_MAPPED!ET19</f>
        <v>0.92</v>
      </c>
      <c r="EU19" s="21">
        <f>MASTER_DATA_MAPPED!EU19</f>
        <v>0.92</v>
      </c>
      <c r="EV19" s="21">
        <f>MASTER_DATA_MAPPED!EV19</f>
        <v>0.92</v>
      </c>
      <c r="EW19" s="21">
        <f>MASTER_DATA_MAPPED!EW19</f>
        <v>0</v>
      </c>
      <c r="EX19" s="21">
        <f>MASTER_DATA_MAPPED!EX19</f>
        <v>0</v>
      </c>
      <c r="EY19" s="21">
        <f>MASTER_DATA_MAPPED!EY19</f>
        <v>0</v>
      </c>
      <c r="EZ19" s="21">
        <f>MASTER_DATA_MAPPED!EZ19</f>
        <v>0.8</v>
      </c>
      <c r="FA19" s="21">
        <f>MASTER_DATA_MAPPED!FA19</f>
        <v>0.8</v>
      </c>
      <c r="FB19" s="21">
        <f>MASTER_DATA_MAPPED!FB19</f>
        <v>0.8</v>
      </c>
      <c r="FC19" s="21">
        <f>MASTER_DATA_MAPPED!FC19</f>
        <v>0.8</v>
      </c>
      <c r="FD19" s="21">
        <f>MASTER_DATA_MAPPED!FD19</f>
        <v>0.8</v>
      </c>
      <c r="FE19" s="21">
        <f>MASTER_DATA_MAPPED!FE19</f>
        <v>0.8</v>
      </c>
      <c r="FF19" s="21">
        <f>MASTER_DATA_MAPPED!FF19</f>
        <v>0.8</v>
      </c>
      <c r="FG19" s="21">
        <f>MASTER_DATA_MAPPED!FG19</f>
        <v>0.8</v>
      </c>
      <c r="FH19" s="21">
        <f>MASTER_DATA_MAPPED!FH19</f>
        <v>0.8</v>
      </c>
      <c r="FI19" s="21">
        <f>MASTER_DATA_MAPPED!FI19</f>
        <v>0.8</v>
      </c>
      <c r="FJ19" s="21">
        <f>MASTER_DATA_MAPPED!FJ19</f>
        <v>0.8</v>
      </c>
      <c r="FK19" s="21">
        <f>MASTER_DATA_MAPPED!FK19</f>
        <v>0.8</v>
      </c>
      <c r="FL19" s="21">
        <f>MASTER_DATA_MAPPED!FL19</f>
        <v>0.8</v>
      </c>
      <c r="FM19" s="21">
        <f>MASTER_DATA_MAPPED!FM19</f>
        <v>0.86</v>
      </c>
      <c r="FN19" s="21">
        <f>MASTER_DATA_MAPPED!FN19</f>
        <v>0.86</v>
      </c>
      <c r="FO19" s="21">
        <f>MASTER_DATA_MAPPED!FO19</f>
        <v>0.86</v>
      </c>
      <c r="FP19" s="21">
        <f>MASTER_DATA_MAPPED!FP19</f>
        <v>0.78</v>
      </c>
      <c r="FQ19" s="21">
        <f>MASTER_DATA_MAPPED!FQ19</f>
        <v>0.86</v>
      </c>
      <c r="FR19" s="21">
        <f>MASTER_DATA_MAPPED!FR19</f>
        <v>0.86</v>
      </c>
      <c r="FS19" s="21">
        <f>MASTER_DATA_MAPPED!FS19</f>
        <v>0.86</v>
      </c>
      <c r="FT19" s="21">
        <f>MASTER_DATA_MAPPED!FT19</f>
        <v>0.81</v>
      </c>
      <c r="FU19" s="21">
        <f>MASTER_DATA_MAPPED!FU19</f>
        <v>0.86</v>
      </c>
      <c r="FV19" s="21">
        <f>MASTER_DATA_MAPPED!FV19</f>
        <v>0.86</v>
      </c>
      <c r="FW19" s="21">
        <f>MASTER_DATA_MAPPED!FW19</f>
        <v>0.86</v>
      </c>
      <c r="FX19" s="21">
        <f>MASTER_DATA_MAPPED!FX19</f>
        <v>0.84</v>
      </c>
      <c r="FY19" s="21">
        <f>MASTER_DATA_MAPPED!FY19</f>
        <v>0.78</v>
      </c>
      <c r="FZ19" s="21">
        <f>MASTER_DATA_MAPPED!FZ19</f>
        <v>0.78</v>
      </c>
      <c r="GA19" s="21">
        <f>MASTER_DATA_MAPPED!GA19</f>
        <v>0.78</v>
      </c>
      <c r="GB19" s="21">
        <f>MASTER_DATA_MAPPED!GB19</f>
        <v>0.78</v>
      </c>
      <c r="GC19" s="21">
        <f>MASTER_DATA_MAPPED!GC19</f>
        <v>0.81</v>
      </c>
      <c r="GD19" s="21">
        <f>MASTER_DATA_MAPPED!GD19</f>
        <v>0.81</v>
      </c>
      <c r="GE19" s="21">
        <f>MASTER_DATA_MAPPED!GE19</f>
        <v>0.81</v>
      </c>
      <c r="GF19" s="21">
        <f>MASTER_DATA_MAPPED!GF19</f>
        <v>0.81</v>
      </c>
      <c r="GG19" s="21">
        <f>MASTER_DATA_MAPPED!GG19</f>
        <v>0.84</v>
      </c>
      <c r="GH19" s="21">
        <f>MASTER_DATA_MAPPED!GH19</f>
        <v>0.84</v>
      </c>
      <c r="GI19" s="21">
        <f>MASTER_DATA_MAPPED!GI19</f>
        <v>0.84</v>
      </c>
      <c r="GJ19" s="21">
        <f>MASTER_DATA_MAPPED!GJ19</f>
        <v>0.84</v>
      </c>
      <c r="GK19" s="21">
        <f>MASTER_DATA_MAPPED!GK19</f>
        <v>0.78</v>
      </c>
      <c r="GL19" s="21">
        <f>MASTER_DATA_MAPPED!GL19</f>
        <v>0.78</v>
      </c>
      <c r="GM19" s="21">
        <f>MASTER_DATA_MAPPED!GM19</f>
        <v>0.78</v>
      </c>
      <c r="GN19" s="21">
        <f>MASTER_DATA_MAPPED!GN19</f>
        <v>0.78</v>
      </c>
      <c r="GO19" s="21">
        <f>MASTER_DATA_MAPPED!GO19</f>
        <v>0.81</v>
      </c>
      <c r="GP19" s="21">
        <f>MASTER_DATA_MAPPED!GP19</f>
        <v>0.81</v>
      </c>
      <c r="GQ19" s="21">
        <f>MASTER_DATA_MAPPED!GQ19</f>
        <v>0.81</v>
      </c>
      <c r="GR19" s="21">
        <f>MASTER_DATA_MAPPED!GR19</f>
        <v>0.81</v>
      </c>
      <c r="GS19" s="21">
        <f>MASTER_DATA_MAPPED!GS19</f>
        <v>0.84</v>
      </c>
      <c r="GT19" s="21">
        <f>MASTER_DATA_MAPPED!GT19</f>
        <v>0.84</v>
      </c>
      <c r="GU19" s="21">
        <f>MASTER_DATA_MAPPED!GU19</f>
        <v>0.84</v>
      </c>
      <c r="GV19" s="21">
        <f>MASTER_DATA_MAPPED!GV19</f>
        <v>0.84</v>
      </c>
    </row>
    <row r="20" spans="2:204" ht="19.5" thickBot="1" x14ac:dyDescent="0.35">
      <c r="H20" s="103" t="s">
        <v>19</v>
      </c>
      <c r="I20" s="21">
        <f>MASTER_DATA_MAPPED!I20</f>
        <v>2009</v>
      </c>
      <c r="J20" s="21">
        <f>MASTER_DATA_MAPPED!J20</f>
        <v>2009</v>
      </c>
      <c r="K20" s="21">
        <f>MASTER_DATA_MAPPED!K20</f>
        <v>2009</v>
      </c>
      <c r="L20" s="21">
        <f>MASTER_DATA_MAPPED!L20</f>
        <v>2009</v>
      </c>
      <c r="M20" s="21">
        <f>MASTER_DATA_MAPPED!M20</f>
        <v>2009</v>
      </c>
      <c r="N20" s="21">
        <f>MASTER_DATA_MAPPED!N20</f>
        <v>2009</v>
      </c>
      <c r="O20" s="21">
        <f>MASTER_DATA_MAPPED!O20</f>
        <v>2009</v>
      </c>
      <c r="P20" s="21">
        <f>MASTER_DATA_MAPPED!P20</f>
        <v>2009</v>
      </c>
      <c r="Q20" s="21">
        <f>MASTER_DATA_MAPPED!Q20</f>
        <v>2009</v>
      </c>
      <c r="R20" s="21">
        <f>MASTER_DATA_MAPPED!R20</f>
        <v>2009</v>
      </c>
      <c r="S20" s="21">
        <f>MASTER_DATA_MAPPED!S20</f>
        <v>2009</v>
      </c>
      <c r="T20" s="21">
        <f>MASTER_DATA_MAPPED!T20</f>
        <v>2009</v>
      </c>
      <c r="U20" s="21">
        <f>MASTER_DATA_MAPPED!U20</f>
        <v>2009</v>
      </c>
      <c r="V20" s="21">
        <f>MASTER_DATA_MAPPED!V20</f>
        <v>2009</v>
      </c>
      <c r="W20" s="21">
        <f>MASTER_DATA_MAPPED!W20</f>
        <v>2009</v>
      </c>
      <c r="X20" s="21">
        <f>MASTER_DATA_MAPPED!X20</f>
        <v>2009</v>
      </c>
      <c r="Y20" s="21">
        <f>MASTER_DATA_MAPPED!Y20</f>
        <v>2009</v>
      </c>
      <c r="Z20" s="21">
        <f>MASTER_DATA_MAPPED!Z20</f>
        <v>2009</v>
      </c>
      <c r="AA20" s="21">
        <f>MASTER_DATA_MAPPED!AA20</f>
        <v>2009</v>
      </c>
      <c r="AB20" s="21">
        <f>MASTER_DATA_MAPPED!AB20</f>
        <v>2009</v>
      </c>
      <c r="AC20" s="21">
        <f>MASTER_DATA_MAPPED!AC20</f>
        <v>2009</v>
      </c>
      <c r="AD20" s="21">
        <f>MASTER_DATA_MAPPED!AD20</f>
        <v>2009</v>
      </c>
      <c r="AE20" s="21">
        <f>MASTER_DATA_MAPPED!AE20</f>
        <v>2009</v>
      </c>
      <c r="AF20" s="21">
        <f>MASTER_DATA_MAPPED!AF20</f>
        <v>2009</v>
      </c>
      <c r="AG20" s="21">
        <f>MASTER_DATA_MAPPED!AG20</f>
        <v>2009</v>
      </c>
      <c r="AH20" s="21">
        <f>MASTER_DATA_MAPPED!AH20</f>
        <v>2009</v>
      </c>
      <c r="AI20" s="21">
        <f>MASTER_DATA_MAPPED!AI20</f>
        <v>2009</v>
      </c>
      <c r="AJ20" s="21">
        <f>MASTER_DATA_MAPPED!AJ20</f>
        <v>2009</v>
      </c>
      <c r="AK20" s="21">
        <f>MASTER_DATA_MAPPED!AK20</f>
        <v>2009</v>
      </c>
      <c r="AL20" s="21">
        <f>MASTER_DATA_MAPPED!AL20</f>
        <v>2009</v>
      </c>
      <c r="AM20" s="21">
        <f>MASTER_DATA_MAPPED!AM20</f>
        <v>2009</v>
      </c>
      <c r="AN20" s="21">
        <f>MASTER_DATA_MAPPED!AN20</f>
        <v>2009</v>
      </c>
      <c r="AO20" s="21">
        <f>MASTER_DATA_MAPPED!AO20</f>
        <v>2017</v>
      </c>
      <c r="AP20" s="21">
        <f>MASTER_DATA_MAPPED!AP20</f>
        <v>2017</v>
      </c>
      <c r="AQ20" s="21">
        <f>MASTER_DATA_MAPPED!AQ20</f>
        <v>2017</v>
      </c>
      <c r="AR20" s="21">
        <f>MASTER_DATA_MAPPED!AR20</f>
        <v>2017</v>
      </c>
      <c r="AS20" s="21">
        <f>MASTER_DATA_MAPPED!AS20</f>
        <v>2017</v>
      </c>
      <c r="AT20" s="21">
        <f>MASTER_DATA_MAPPED!AT20</f>
        <v>2017</v>
      </c>
      <c r="AU20" s="21">
        <f>MASTER_DATA_MAPPED!AU20</f>
        <v>2017</v>
      </c>
      <c r="AV20" s="21">
        <f>MASTER_DATA_MAPPED!AV20</f>
        <v>2017</v>
      </c>
      <c r="AW20" s="21">
        <f>MASTER_DATA_MAPPED!AW20</f>
        <v>2017</v>
      </c>
      <c r="AX20" s="21">
        <f>MASTER_DATA_MAPPED!AX20</f>
        <v>2017</v>
      </c>
      <c r="AY20" s="21">
        <f>MASTER_DATA_MAPPED!AY20</f>
        <v>2017</v>
      </c>
      <c r="AZ20" s="21">
        <f>MASTER_DATA_MAPPED!AZ20</f>
        <v>2017</v>
      </c>
      <c r="BA20" s="21">
        <f>MASTER_DATA_MAPPED!BA20</f>
        <v>2017</v>
      </c>
      <c r="BB20" s="21">
        <f>MASTER_DATA_MAPPED!BB20</f>
        <v>2017</v>
      </c>
      <c r="BC20" s="21">
        <f>MASTER_DATA_MAPPED!BC20</f>
        <v>2017</v>
      </c>
      <c r="BD20" s="21">
        <f>MASTER_DATA_MAPPED!BD20</f>
        <v>2017</v>
      </c>
      <c r="BE20" s="21">
        <f>MASTER_DATA_MAPPED!BE20</f>
        <v>2017</v>
      </c>
      <c r="BF20" s="21">
        <f>MASTER_DATA_MAPPED!BF20</f>
        <v>2017</v>
      </c>
      <c r="BG20" s="21">
        <f>MASTER_DATA_MAPPED!BG20</f>
        <v>2017</v>
      </c>
      <c r="BH20" s="21">
        <f>MASTER_DATA_MAPPED!BH20</f>
        <v>2017</v>
      </c>
      <c r="BI20" s="21">
        <f>MASTER_DATA_MAPPED!BI20</f>
        <v>2017</v>
      </c>
      <c r="BJ20" s="21">
        <f>MASTER_DATA_MAPPED!BJ20</f>
        <v>2017</v>
      </c>
      <c r="BK20" s="21">
        <f>MASTER_DATA_MAPPED!BK20</f>
        <v>2017</v>
      </c>
      <c r="BL20" s="21">
        <f>MASTER_DATA_MAPPED!BL20</f>
        <v>2017</v>
      </c>
      <c r="BM20" s="21">
        <f>MASTER_DATA_MAPPED!BM20</f>
        <v>1987</v>
      </c>
      <c r="BN20" s="21">
        <f>MASTER_DATA_MAPPED!BN20</f>
        <v>1987</v>
      </c>
      <c r="BO20" s="21">
        <f>MASTER_DATA_MAPPED!BO20</f>
        <v>1987</v>
      </c>
      <c r="BP20" s="21">
        <f>MASTER_DATA_MAPPED!BP20</f>
        <v>1987</v>
      </c>
      <c r="BQ20" s="21">
        <f>MASTER_DATA_MAPPED!BQ20</f>
        <v>1987</v>
      </c>
      <c r="BR20" s="21">
        <f>MASTER_DATA_MAPPED!BR20</f>
        <v>1987</v>
      </c>
      <c r="BS20" s="21">
        <f>MASTER_DATA_MAPPED!BS20</f>
        <v>1987</v>
      </c>
      <c r="BT20" s="21">
        <f>MASTER_DATA_MAPPED!BT20</f>
        <v>1987</v>
      </c>
      <c r="BU20" s="21">
        <f>MASTER_DATA_MAPPED!BU20</f>
        <v>1987</v>
      </c>
      <c r="BV20" s="21">
        <f>MASTER_DATA_MAPPED!BV20</f>
        <v>1987</v>
      </c>
      <c r="BW20" s="21">
        <f>MASTER_DATA_MAPPED!BW20</f>
        <v>1987</v>
      </c>
      <c r="BX20" s="21">
        <f>MASTER_DATA_MAPPED!BX20</f>
        <v>1987</v>
      </c>
      <c r="BY20" s="21">
        <f>MASTER_DATA_MAPPED!BY20</f>
        <v>1987</v>
      </c>
      <c r="BZ20" s="21">
        <f>MASTER_DATA_MAPPED!BZ20</f>
        <v>1987</v>
      </c>
      <c r="CA20" s="21">
        <f>MASTER_DATA_MAPPED!CA20</f>
        <v>1987</v>
      </c>
      <c r="CB20" s="21">
        <f>MASTER_DATA_MAPPED!CB20</f>
        <v>1987</v>
      </c>
      <c r="CC20" s="21">
        <f>MASTER_DATA_MAPPED!CC20</f>
        <v>1987</v>
      </c>
      <c r="CD20" s="21">
        <f>MASTER_DATA_MAPPED!CD20</f>
        <v>1987</v>
      </c>
      <c r="CE20" s="21">
        <f>MASTER_DATA_MAPPED!CE20</f>
        <v>1987</v>
      </c>
      <c r="CF20" s="21">
        <f>MASTER_DATA_MAPPED!CF20</f>
        <v>1987</v>
      </c>
      <c r="CG20" s="21">
        <f>MASTER_DATA_MAPPED!CG20</f>
        <v>1988</v>
      </c>
      <c r="CH20" s="21">
        <f>MASTER_DATA_MAPPED!CH20</f>
        <v>1988</v>
      </c>
      <c r="CI20" s="21">
        <f>MASTER_DATA_MAPPED!CI20</f>
        <v>1988</v>
      </c>
      <c r="CJ20" s="21">
        <f>MASTER_DATA_MAPPED!CJ20</f>
        <v>1988</v>
      </c>
      <c r="CK20" s="21">
        <f>MASTER_DATA_MAPPED!CK20</f>
        <v>1988</v>
      </c>
      <c r="CL20" s="21">
        <f>MASTER_DATA_MAPPED!CL20</f>
        <v>1988</v>
      </c>
      <c r="CM20" s="21">
        <f>MASTER_DATA_MAPPED!CM20</f>
        <v>1988</v>
      </c>
      <c r="CN20" s="21">
        <f>MASTER_DATA_MAPPED!CN20</f>
        <v>1988</v>
      </c>
      <c r="CO20" s="21">
        <f>MASTER_DATA_MAPPED!CO20</f>
        <v>1988</v>
      </c>
      <c r="CP20" s="21">
        <f>MASTER_DATA_MAPPED!CP20</f>
        <v>1988</v>
      </c>
      <c r="CQ20" s="21">
        <f>MASTER_DATA_MAPPED!CQ20</f>
        <v>1988</v>
      </c>
      <c r="CR20" s="21">
        <f>MASTER_DATA_MAPPED!CR20</f>
        <v>1988</v>
      </c>
      <c r="CS20" s="21">
        <f>MASTER_DATA_MAPPED!CS20</f>
        <v>2023</v>
      </c>
      <c r="CT20" s="21">
        <f>MASTER_DATA_MAPPED!CT20</f>
        <v>2023</v>
      </c>
      <c r="CU20" s="21">
        <f>MASTER_DATA_MAPPED!CU20</f>
        <v>2023</v>
      </c>
      <c r="CV20" s="21">
        <f>MASTER_DATA_MAPPED!CV20</f>
        <v>2023</v>
      </c>
      <c r="CW20" s="21">
        <f>MASTER_DATA_MAPPED!CW20</f>
        <v>2022</v>
      </c>
      <c r="CX20" s="21">
        <f>MASTER_DATA_MAPPED!CX20</f>
        <v>2022</v>
      </c>
      <c r="CY20" s="21">
        <f>MASTER_DATA_MAPPED!CY20</f>
        <v>2022</v>
      </c>
      <c r="CZ20" s="21">
        <f>MASTER_DATA_MAPPED!CZ20</f>
        <v>2022</v>
      </c>
      <c r="DA20" s="21">
        <f>MASTER_DATA_MAPPED!DA20</f>
        <v>0</v>
      </c>
      <c r="DB20" s="21">
        <f>MASTER_DATA_MAPPED!DB20</f>
        <v>0</v>
      </c>
      <c r="DC20" s="21">
        <f>MASTER_DATA_MAPPED!DC20</f>
        <v>0</v>
      </c>
      <c r="DD20" s="21">
        <f>MASTER_DATA_MAPPED!DD20</f>
        <v>0</v>
      </c>
      <c r="DE20" s="21">
        <f>MASTER_DATA_MAPPED!DE20</f>
        <v>2023</v>
      </c>
      <c r="DF20" s="21">
        <f>MASTER_DATA_MAPPED!DF20</f>
        <v>2023</v>
      </c>
      <c r="DG20" s="21">
        <f>MASTER_DATA_MAPPED!DG20</f>
        <v>2023</v>
      </c>
      <c r="DH20" s="21">
        <f>MASTER_DATA_MAPPED!DH20</f>
        <v>2023</v>
      </c>
      <c r="DI20" s="21">
        <f>MASTER_DATA_MAPPED!DI20</f>
        <v>2023</v>
      </c>
      <c r="DJ20" s="21">
        <f>MASTER_DATA_MAPPED!DJ20</f>
        <v>2023</v>
      </c>
      <c r="DK20" s="21">
        <f>MASTER_DATA_MAPPED!DK20</f>
        <v>2023</v>
      </c>
      <c r="DL20" s="21">
        <f>MASTER_DATA_MAPPED!DL20</f>
        <v>2023</v>
      </c>
      <c r="DM20" s="21">
        <f>MASTER_DATA_MAPPED!DM20</f>
        <v>2023</v>
      </c>
      <c r="DN20" s="21">
        <f>MASTER_DATA_MAPPED!DN20</f>
        <v>2023</v>
      </c>
      <c r="DO20" s="21">
        <f>MASTER_DATA_MAPPED!DO20</f>
        <v>2023</v>
      </c>
      <c r="DP20" s="21">
        <f>MASTER_DATA_MAPPED!DP20</f>
        <v>2023</v>
      </c>
      <c r="DQ20" s="21">
        <f>MASTER_DATA_MAPPED!DQ20</f>
        <v>2023</v>
      </c>
      <c r="DR20" s="21">
        <f>MASTER_DATA_MAPPED!DR20</f>
        <v>2023</v>
      </c>
      <c r="DS20" s="21">
        <f>MASTER_DATA_MAPPED!DS20</f>
        <v>2023</v>
      </c>
      <c r="DT20" s="21">
        <f>MASTER_DATA_MAPPED!DT20</f>
        <v>2023</v>
      </c>
      <c r="DU20" s="21">
        <f>MASTER_DATA_MAPPED!DU20</f>
        <v>2023</v>
      </c>
      <c r="DV20" s="21">
        <f>MASTER_DATA_MAPPED!DV20</f>
        <v>2023</v>
      </c>
      <c r="DW20" s="21">
        <f>MASTER_DATA_MAPPED!DW20</f>
        <v>2023</v>
      </c>
      <c r="DX20" s="21">
        <f>MASTER_DATA_MAPPED!DX20</f>
        <v>2023</v>
      </c>
      <c r="DY20" s="21">
        <f>MASTER_DATA_MAPPED!DY20</f>
        <v>2023</v>
      </c>
      <c r="DZ20" s="21">
        <f>MASTER_DATA_MAPPED!DZ20</f>
        <v>2023</v>
      </c>
      <c r="EA20" s="21">
        <f>MASTER_DATA_MAPPED!EA20</f>
        <v>2023</v>
      </c>
      <c r="EB20" s="21">
        <f>MASTER_DATA_MAPPED!EB20</f>
        <v>2023</v>
      </c>
      <c r="EC20" s="21">
        <f>MASTER_DATA_MAPPED!EC20</f>
        <v>2020</v>
      </c>
      <c r="ED20" s="21">
        <f>MASTER_DATA_MAPPED!ED20</f>
        <v>2020</v>
      </c>
      <c r="EE20" s="21">
        <f>MASTER_DATA_MAPPED!EE20</f>
        <v>2020</v>
      </c>
      <c r="EF20" s="21">
        <f>MASTER_DATA_MAPPED!EF20</f>
        <v>2020</v>
      </c>
      <c r="EG20" s="21">
        <f>MASTER_DATA_MAPPED!EG20</f>
        <v>2015</v>
      </c>
      <c r="EH20" s="21">
        <f>MASTER_DATA_MAPPED!EH20</f>
        <v>2015</v>
      </c>
      <c r="EI20" s="21">
        <f>MASTER_DATA_MAPPED!EI20</f>
        <v>2015</v>
      </c>
      <c r="EJ20" s="21">
        <f>MASTER_DATA_MAPPED!EJ20</f>
        <v>2015</v>
      </c>
      <c r="EK20" s="21">
        <f>MASTER_DATA_MAPPED!EK20</f>
        <v>2017</v>
      </c>
      <c r="EL20" s="21">
        <f>MASTER_DATA_MAPPED!EL20</f>
        <v>2017</v>
      </c>
      <c r="EM20" s="21">
        <f>MASTER_DATA_MAPPED!EM20</f>
        <v>2017</v>
      </c>
      <c r="EN20" s="21">
        <f>MASTER_DATA_MAPPED!EN20</f>
        <v>2017</v>
      </c>
      <c r="EO20" s="21">
        <f>MASTER_DATA_MAPPED!EO20</f>
        <v>2011</v>
      </c>
      <c r="EP20" s="21">
        <f>MASTER_DATA_MAPPED!EP20</f>
        <v>2011</v>
      </c>
      <c r="EQ20" s="21">
        <f>MASTER_DATA_MAPPED!EQ20</f>
        <v>2011</v>
      </c>
      <c r="ER20" s="21">
        <f>MASTER_DATA_MAPPED!ER20</f>
        <v>2011</v>
      </c>
      <c r="ES20" s="21">
        <f>MASTER_DATA_MAPPED!ES20</f>
        <v>2011</v>
      </c>
      <c r="ET20" s="21">
        <f>MASTER_DATA_MAPPED!ET20</f>
        <v>2011</v>
      </c>
      <c r="EU20" s="21">
        <f>MASTER_DATA_MAPPED!EU20</f>
        <v>2011</v>
      </c>
      <c r="EV20" s="21">
        <f>MASTER_DATA_MAPPED!EV20</f>
        <v>2011</v>
      </c>
      <c r="EW20" s="21">
        <f>MASTER_DATA_MAPPED!EW20</f>
        <v>1987</v>
      </c>
      <c r="EX20" s="21">
        <f>MASTER_DATA_MAPPED!EX20</f>
        <v>1987</v>
      </c>
      <c r="EY20" s="21">
        <f>MASTER_DATA_MAPPED!EY20</f>
        <v>1987</v>
      </c>
      <c r="EZ20" s="21">
        <f>MASTER_DATA_MAPPED!EZ20</f>
        <v>1987</v>
      </c>
      <c r="FA20" s="21">
        <f>MASTER_DATA_MAPPED!FA20</f>
        <v>1987</v>
      </c>
      <c r="FB20" s="21">
        <f>MASTER_DATA_MAPPED!FB20</f>
        <v>1987</v>
      </c>
      <c r="FC20" s="21">
        <f>MASTER_DATA_MAPPED!FC20</f>
        <v>1987</v>
      </c>
      <c r="FD20" s="21">
        <f>MASTER_DATA_MAPPED!FD20</f>
        <v>1987</v>
      </c>
      <c r="FE20" s="21">
        <f>MASTER_DATA_MAPPED!FE20</f>
        <v>1987</v>
      </c>
      <c r="FF20" s="21">
        <f>MASTER_DATA_MAPPED!FF20</f>
        <v>1987</v>
      </c>
      <c r="FG20" s="21">
        <f>MASTER_DATA_MAPPED!FG20</f>
        <v>1987</v>
      </c>
      <c r="FH20" s="21">
        <f>MASTER_DATA_MAPPED!FH20</f>
        <v>1987</v>
      </c>
      <c r="FI20" s="21">
        <f>MASTER_DATA_MAPPED!FI20</f>
        <v>1987</v>
      </c>
      <c r="FJ20" s="21">
        <f>MASTER_DATA_MAPPED!FJ20</f>
        <v>1987</v>
      </c>
      <c r="FK20" s="21">
        <f>MASTER_DATA_MAPPED!FK20</f>
        <v>1987</v>
      </c>
      <c r="FL20" s="21">
        <f>MASTER_DATA_MAPPED!FL20</f>
        <v>1987</v>
      </c>
      <c r="FM20" s="21">
        <f>MASTER_DATA_MAPPED!FM20</f>
        <v>1992</v>
      </c>
      <c r="FN20" s="21">
        <f>MASTER_DATA_MAPPED!FN20</f>
        <v>1992</v>
      </c>
      <c r="FO20" s="21">
        <f>MASTER_DATA_MAPPED!FO20</f>
        <v>1992</v>
      </c>
      <c r="FP20" s="21">
        <f>MASTER_DATA_MAPPED!FP20</f>
        <v>1992</v>
      </c>
      <c r="FQ20" s="21">
        <f>MASTER_DATA_MAPPED!FQ20</f>
        <v>1992</v>
      </c>
      <c r="FR20" s="21">
        <f>MASTER_DATA_MAPPED!FR20</f>
        <v>1992</v>
      </c>
      <c r="FS20" s="21">
        <f>MASTER_DATA_MAPPED!FS20</f>
        <v>1992</v>
      </c>
      <c r="FT20" s="21">
        <f>MASTER_DATA_MAPPED!FT20</f>
        <v>1992</v>
      </c>
      <c r="FU20" s="21">
        <f>MASTER_DATA_MAPPED!FU20</f>
        <v>1992</v>
      </c>
      <c r="FV20" s="21">
        <f>MASTER_DATA_MAPPED!FV20</f>
        <v>1992</v>
      </c>
      <c r="FW20" s="21">
        <f>MASTER_DATA_MAPPED!FW20</f>
        <v>1992</v>
      </c>
      <c r="FX20" s="21">
        <f>MASTER_DATA_MAPPED!FX20</f>
        <v>1992</v>
      </c>
      <c r="FY20" s="21">
        <f>MASTER_DATA_MAPPED!FY20</f>
        <v>1992</v>
      </c>
      <c r="FZ20" s="21">
        <f>MASTER_DATA_MAPPED!FZ20</f>
        <v>1992</v>
      </c>
      <c r="GA20" s="21">
        <f>MASTER_DATA_MAPPED!GA20</f>
        <v>1992</v>
      </c>
      <c r="GB20" s="21">
        <f>MASTER_DATA_MAPPED!GB20</f>
        <v>1992</v>
      </c>
      <c r="GC20" s="21">
        <f>MASTER_DATA_MAPPED!GC20</f>
        <v>1992</v>
      </c>
      <c r="GD20" s="21">
        <f>MASTER_DATA_MAPPED!GD20</f>
        <v>1992</v>
      </c>
      <c r="GE20" s="21">
        <f>MASTER_DATA_MAPPED!GE20</f>
        <v>1992</v>
      </c>
      <c r="GF20" s="21">
        <f>MASTER_DATA_MAPPED!GF20</f>
        <v>1992</v>
      </c>
      <c r="GG20" s="21">
        <f>MASTER_DATA_MAPPED!GG20</f>
        <v>1992</v>
      </c>
      <c r="GH20" s="21">
        <f>MASTER_DATA_MAPPED!GH20</f>
        <v>1992</v>
      </c>
      <c r="GI20" s="21">
        <f>MASTER_DATA_MAPPED!GI20</f>
        <v>1992</v>
      </c>
      <c r="GJ20" s="21">
        <f>MASTER_DATA_MAPPED!GJ20</f>
        <v>1992</v>
      </c>
      <c r="GK20" s="21">
        <f>MASTER_DATA_MAPPED!GK20</f>
        <v>1992</v>
      </c>
      <c r="GL20" s="21">
        <f>MASTER_DATA_MAPPED!GL20</f>
        <v>1992</v>
      </c>
      <c r="GM20" s="21">
        <f>MASTER_DATA_MAPPED!GM20</f>
        <v>1992</v>
      </c>
      <c r="GN20" s="21">
        <f>MASTER_DATA_MAPPED!GN20</f>
        <v>1992</v>
      </c>
      <c r="GO20" s="21">
        <f>MASTER_DATA_MAPPED!GO20</f>
        <v>1992</v>
      </c>
      <c r="GP20" s="21">
        <f>MASTER_DATA_MAPPED!GP20</f>
        <v>1992</v>
      </c>
      <c r="GQ20" s="21">
        <f>MASTER_DATA_MAPPED!GQ20</f>
        <v>1992</v>
      </c>
      <c r="GR20" s="21">
        <f>MASTER_DATA_MAPPED!GR20</f>
        <v>1992</v>
      </c>
      <c r="GS20" s="21">
        <f>MASTER_DATA_MAPPED!GS20</f>
        <v>1992</v>
      </c>
      <c r="GT20" s="21">
        <f>MASTER_DATA_MAPPED!GT20</f>
        <v>1992</v>
      </c>
      <c r="GU20" s="21">
        <f>MASTER_DATA_MAPPED!GU20</f>
        <v>1992</v>
      </c>
      <c r="GV20" s="21">
        <f>MASTER_DATA_MAPPED!GV20</f>
        <v>1992</v>
      </c>
    </row>
    <row r="21" spans="2:204" ht="19.5" thickBot="1" x14ac:dyDescent="0.35">
      <c r="D21" s="69" t="s">
        <v>20</v>
      </c>
      <c r="E21" s="70"/>
      <c r="F21" s="70"/>
      <c r="G21" s="71"/>
      <c r="H21" s="104" t="s">
        <v>21</v>
      </c>
      <c r="I21" s="21" t="str">
        <f>MASTER_DATA_MAPPED!I21</f>
        <v>$</v>
      </c>
      <c r="J21" s="21" t="str">
        <f>MASTER_DATA_MAPPED!J21</f>
        <v>$</v>
      </c>
      <c r="K21" s="21" t="str">
        <f>MASTER_DATA_MAPPED!K21</f>
        <v>$</v>
      </c>
      <c r="L21" s="21" t="str">
        <f>MASTER_DATA_MAPPED!L21</f>
        <v>$</v>
      </c>
      <c r="M21" s="21" t="str">
        <f>MASTER_DATA_MAPPED!M21</f>
        <v>$</v>
      </c>
      <c r="N21" s="21" t="str">
        <f>MASTER_DATA_MAPPED!N21</f>
        <v>$</v>
      </c>
      <c r="O21" s="21" t="str">
        <f>MASTER_DATA_MAPPED!O21</f>
        <v>$</v>
      </c>
      <c r="P21" s="21" t="str">
        <f>MASTER_DATA_MAPPED!P21</f>
        <v>$</v>
      </c>
      <c r="Q21" s="21" t="str">
        <f>MASTER_DATA_MAPPED!Q21</f>
        <v>$</v>
      </c>
      <c r="R21" s="21" t="str">
        <f>MASTER_DATA_MAPPED!R21</f>
        <v>$</v>
      </c>
      <c r="S21" s="21" t="str">
        <f>MASTER_DATA_MAPPED!S21</f>
        <v>$</v>
      </c>
      <c r="T21" s="21" t="str">
        <f>MASTER_DATA_MAPPED!T21</f>
        <v>$</v>
      </c>
      <c r="U21" s="21" t="str">
        <f>MASTER_DATA_MAPPED!U21</f>
        <v>$</v>
      </c>
      <c r="V21" s="21" t="str">
        <f>MASTER_DATA_MAPPED!V21</f>
        <v>$</v>
      </c>
      <c r="W21" s="21" t="str">
        <f>MASTER_DATA_MAPPED!W21</f>
        <v>$</v>
      </c>
      <c r="X21" s="21" t="str">
        <f>MASTER_DATA_MAPPED!X21</f>
        <v>$</v>
      </c>
      <c r="Y21" s="21" t="str">
        <f>MASTER_DATA_MAPPED!Y21</f>
        <v>$</v>
      </c>
      <c r="Z21" s="21" t="str">
        <f>MASTER_DATA_MAPPED!Z21</f>
        <v>$</v>
      </c>
      <c r="AA21" s="21" t="str">
        <f>MASTER_DATA_MAPPED!AA21</f>
        <v>$</v>
      </c>
      <c r="AB21" s="21" t="str">
        <f>MASTER_DATA_MAPPED!AB21</f>
        <v>$</v>
      </c>
      <c r="AC21" s="21" t="str">
        <f>MASTER_DATA_MAPPED!AC21</f>
        <v>$</v>
      </c>
      <c r="AD21" s="21" t="str">
        <f>MASTER_DATA_MAPPED!AD21</f>
        <v>$</v>
      </c>
      <c r="AE21" s="21" t="str">
        <f>MASTER_DATA_MAPPED!AE21</f>
        <v>$</v>
      </c>
      <c r="AF21" s="21" t="str">
        <f>MASTER_DATA_MAPPED!AF21</f>
        <v>$</v>
      </c>
      <c r="AG21" s="21" t="str">
        <f>MASTER_DATA_MAPPED!AG21</f>
        <v>$</v>
      </c>
      <c r="AH21" s="21" t="str">
        <f>MASTER_DATA_MAPPED!AH21</f>
        <v>$</v>
      </c>
      <c r="AI21" s="21" t="str">
        <f>MASTER_DATA_MAPPED!AI21</f>
        <v>$</v>
      </c>
      <c r="AJ21" s="21" t="str">
        <f>MASTER_DATA_MAPPED!AJ21</f>
        <v>$</v>
      </c>
      <c r="AK21" s="21" t="str">
        <f>MASTER_DATA_MAPPED!AK21</f>
        <v>$</v>
      </c>
      <c r="AL21" s="21" t="str">
        <f>MASTER_DATA_MAPPED!AL21</f>
        <v>$</v>
      </c>
      <c r="AM21" s="21" t="str">
        <f>MASTER_DATA_MAPPED!AM21</f>
        <v>$</v>
      </c>
      <c r="AN21" s="21" t="str">
        <f>MASTER_DATA_MAPPED!AN21</f>
        <v>$</v>
      </c>
      <c r="AO21" s="21" t="str">
        <f>MASTER_DATA_MAPPED!AO21</f>
        <v>$</v>
      </c>
      <c r="AP21" s="21" t="str">
        <f>MASTER_DATA_MAPPED!AP21</f>
        <v>$</v>
      </c>
      <c r="AQ21" s="21" t="str">
        <f>MASTER_DATA_MAPPED!AQ21</f>
        <v>$</v>
      </c>
      <c r="AR21" s="21" t="str">
        <f>MASTER_DATA_MAPPED!AR21</f>
        <v>$</v>
      </c>
      <c r="AS21" s="21" t="str">
        <f>MASTER_DATA_MAPPED!AS21</f>
        <v>$</v>
      </c>
      <c r="AT21" s="21" t="str">
        <f>MASTER_DATA_MAPPED!AT21</f>
        <v>$</v>
      </c>
      <c r="AU21" s="21" t="str">
        <f>MASTER_DATA_MAPPED!AU21</f>
        <v>$</v>
      </c>
      <c r="AV21" s="21" t="str">
        <f>MASTER_DATA_MAPPED!AV21</f>
        <v>$</v>
      </c>
      <c r="AW21" s="21" t="str">
        <f>MASTER_DATA_MAPPED!AW21</f>
        <v>$</v>
      </c>
      <c r="AX21" s="21" t="str">
        <f>MASTER_DATA_MAPPED!AX21</f>
        <v>$</v>
      </c>
      <c r="AY21" s="21" t="str">
        <f>MASTER_DATA_MAPPED!AY21</f>
        <v>$</v>
      </c>
      <c r="AZ21" s="21" t="str">
        <f>MASTER_DATA_MAPPED!AZ21</f>
        <v>$</v>
      </c>
      <c r="BA21" s="21" t="str">
        <f>MASTER_DATA_MAPPED!BA21</f>
        <v>$</v>
      </c>
      <c r="BB21" s="21" t="str">
        <f>MASTER_DATA_MAPPED!BB21</f>
        <v>$</v>
      </c>
      <c r="BC21" s="21" t="str">
        <f>MASTER_DATA_MAPPED!BC21</f>
        <v>$</v>
      </c>
      <c r="BD21" s="21" t="str">
        <f>MASTER_DATA_MAPPED!BD21</f>
        <v>$</v>
      </c>
      <c r="BE21" s="21" t="str">
        <f>MASTER_DATA_MAPPED!BE21</f>
        <v>$</v>
      </c>
      <c r="BF21" s="21" t="str">
        <f>MASTER_DATA_MAPPED!BF21</f>
        <v>$</v>
      </c>
      <c r="BG21" s="21" t="str">
        <f>MASTER_DATA_MAPPED!BG21</f>
        <v>$</v>
      </c>
      <c r="BH21" s="21" t="str">
        <f>MASTER_DATA_MAPPED!BH21</f>
        <v>$</v>
      </c>
      <c r="BI21" s="21" t="str">
        <f>MASTER_DATA_MAPPED!BI21</f>
        <v>$</v>
      </c>
      <c r="BJ21" s="21" t="str">
        <f>MASTER_DATA_MAPPED!BJ21</f>
        <v>$</v>
      </c>
      <c r="BK21" s="21" t="str">
        <f>MASTER_DATA_MAPPED!BK21</f>
        <v>$</v>
      </c>
      <c r="BL21" s="21" t="str">
        <f>MASTER_DATA_MAPPED!BL21</f>
        <v>$</v>
      </c>
      <c r="BM21" s="21" t="str">
        <f>MASTER_DATA_MAPPED!BM21</f>
        <v>$</v>
      </c>
      <c r="BN21" s="21" t="str">
        <f>MASTER_DATA_MAPPED!BN21</f>
        <v>$</v>
      </c>
      <c r="BO21" s="21" t="str">
        <f>MASTER_DATA_MAPPED!BO21</f>
        <v>$</v>
      </c>
      <c r="BP21" s="21" t="str">
        <f>MASTER_DATA_MAPPED!BP21</f>
        <v>$</v>
      </c>
      <c r="BQ21" s="21" t="str">
        <f>MASTER_DATA_MAPPED!BQ21</f>
        <v>$</v>
      </c>
      <c r="BR21" s="21" t="str">
        <f>MASTER_DATA_MAPPED!BR21</f>
        <v>$</v>
      </c>
      <c r="BS21" s="21" t="str">
        <f>MASTER_DATA_MAPPED!BS21</f>
        <v>$</v>
      </c>
      <c r="BT21" s="21" t="str">
        <f>MASTER_DATA_MAPPED!BT21</f>
        <v>$</v>
      </c>
      <c r="BU21" s="21" t="str">
        <f>MASTER_DATA_MAPPED!BU21</f>
        <v>$</v>
      </c>
      <c r="BV21" s="21" t="str">
        <f>MASTER_DATA_MAPPED!BV21</f>
        <v>$</v>
      </c>
      <c r="BW21" s="21" t="str">
        <f>MASTER_DATA_MAPPED!BW21</f>
        <v>$</v>
      </c>
      <c r="BX21" s="21" t="str">
        <f>MASTER_DATA_MAPPED!BX21</f>
        <v>$</v>
      </c>
      <c r="BY21" s="21" t="str">
        <f>MASTER_DATA_MAPPED!BY21</f>
        <v>$</v>
      </c>
      <c r="BZ21" s="21" t="str">
        <f>MASTER_DATA_MAPPED!BZ21</f>
        <v>$</v>
      </c>
      <c r="CA21" s="21" t="str">
        <f>MASTER_DATA_MAPPED!CA21</f>
        <v>$</v>
      </c>
      <c r="CB21" s="21" t="str">
        <f>MASTER_DATA_MAPPED!CB21</f>
        <v>$</v>
      </c>
      <c r="CC21" s="21" t="str">
        <f>MASTER_DATA_MAPPED!CC21</f>
        <v>$</v>
      </c>
      <c r="CD21" s="21" t="str">
        <f>MASTER_DATA_MAPPED!CD21</f>
        <v>$</v>
      </c>
      <c r="CE21" s="21" t="str">
        <f>MASTER_DATA_MAPPED!CE21</f>
        <v>$</v>
      </c>
      <c r="CF21" s="21" t="str">
        <f>MASTER_DATA_MAPPED!CF21</f>
        <v>$</v>
      </c>
      <c r="CG21" s="21" t="str">
        <f>MASTER_DATA_MAPPED!CG21</f>
        <v>$</v>
      </c>
      <c r="CH21" s="21" t="str">
        <f>MASTER_DATA_MAPPED!CH21</f>
        <v>$</v>
      </c>
      <c r="CI21" s="21" t="str">
        <f>MASTER_DATA_MAPPED!CI21</f>
        <v>$</v>
      </c>
      <c r="CJ21" s="21" t="str">
        <f>MASTER_DATA_MAPPED!CJ21</f>
        <v>$</v>
      </c>
      <c r="CK21" s="21" t="str">
        <f>MASTER_DATA_MAPPED!CK21</f>
        <v>$</v>
      </c>
      <c r="CL21" s="21" t="str">
        <f>MASTER_DATA_MAPPED!CL21</f>
        <v>$</v>
      </c>
      <c r="CM21" s="21" t="str">
        <f>MASTER_DATA_MAPPED!CM21</f>
        <v>$</v>
      </c>
      <c r="CN21" s="21" t="str">
        <f>MASTER_DATA_MAPPED!CN21</f>
        <v>$</v>
      </c>
      <c r="CO21" s="21" t="str">
        <f>MASTER_DATA_MAPPED!CO21</f>
        <v>$</v>
      </c>
      <c r="CP21" s="21" t="str">
        <f>MASTER_DATA_MAPPED!CP21</f>
        <v>$</v>
      </c>
      <c r="CQ21" s="21" t="str">
        <f>MASTER_DATA_MAPPED!CQ21</f>
        <v>$</v>
      </c>
      <c r="CR21" s="21" t="str">
        <f>MASTER_DATA_MAPPED!CR21</f>
        <v>$</v>
      </c>
      <c r="CS21" s="21" t="str">
        <f>MASTER_DATA_MAPPED!CS21</f>
        <v>$</v>
      </c>
      <c r="CT21" s="21" t="str">
        <f>MASTER_DATA_MAPPED!CT21</f>
        <v>$</v>
      </c>
      <c r="CU21" s="21" t="str">
        <f>MASTER_DATA_MAPPED!CU21</f>
        <v>$</v>
      </c>
      <c r="CV21" s="21" t="str">
        <f>MASTER_DATA_MAPPED!CV21</f>
        <v>$</v>
      </c>
      <c r="CW21" s="21" t="str">
        <f>MASTER_DATA_MAPPED!CW21</f>
        <v>$</v>
      </c>
      <c r="CX21" s="21" t="str">
        <f>MASTER_DATA_MAPPED!CX21</f>
        <v>$</v>
      </c>
      <c r="CY21" s="21" t="str">
        <f>MASTER_DATA_MAPPED!CY21</f>
        <v>$</v>
      </c>
      <c r="CZ21" s="21" t="str">
        <f>MASTER_DATA_MAPPED!CZ21</f>
        <v>$</v>
      </c>
      <c r="DA21" s="21">
        <f>MASTER_DATA_MAPPED!DA21</f>
        <v>0</v>
      </c>
      <c r="DB21" s="21">
        <f>MASTER_DATA_MAPPED!DB21</f>
        <v>0</v>
      </c>
      <c r="DC21" s="21">
        <f>MASTER_DATA_MAPPED!DC21</f>
        <v>0</v>
      </c>
      <c r="DD21" s="21">
        <f>MASTER_DATA_MAPPED!DD21</f>
        <v>0</v>
      </c>
      <c r="DE21" s="21" t="str">
        <f>MASTER_DATA_MAPPED!DE21</f>
        <v>$</v>
      </c>
      <c r="DF21" s="21" t="str">
        <f>MASTER_DATA_MAPPED!DF21</f>
        <v>$</v>
      </c>
      <c r="DG21" s="21" t="str">
        <f>MASTER_DATA_MAPPED!DG21</f>
        <v>$</v>
      </c>
      <c r="DH21" s="21" t="str">
        <f>MASTER_DATA_MAPPED!DH21</f>
        <v>$</v>
      </c>
      <c r="DI21" s="21" t="str">
        <f>MASTER_DATA_MAPPED!DI21</f>
        <v>$</v>
      </c>
      <c r="DJ21" s="21" t="str">
        <f>MASTER_DATA_MAPPED!DJ21</f>
        <v>$</v>
      </c>
      <c r="DK21" s="21" t="str">
        <f>MASTER_DATA_MAPPED!DK21</f>
        <v>$</v>
      </c>
      <c r="DL21" s="21" t="str">
        <f>MASTER_DATA_MAPPED!DL21</f>
        <v>$</v>
      </c>
      <c r="DM21" s="21" t="str">
        <f>MASTER_DATA_MAPPED!DM21</f>
        <v>$</v>
      </c>
      <c r="DN21" s="21" t="str">
        <f>MASTER_DATA_MAPPED!DN21</f>
        <v>$</v>
      </c>
      <c r="DO21" s="21" t="str">
        <f>MASTER_DATA_MAPPED!DO21</f>
        <v>$</v>
      </c>
      <c r="DP21" s="21" t="str">
        <f>MASTER_DATA_MAPPED!DP21</f>
        <v>$</v>
      </c>
      <c r="DQ21" s="21" t="str">
        <f>MASTER_DATA_MAPPED!DQ21</f>
        <v>$</v>
      </c>
      <c r="DR21" s="21" t="str">
        <f>MASTER_DATA_MAPPED!DR21</f>
        <v>$</v>
      </c>
      <c r="DS21" s="21" t="str">
        <f>MASTER_DATA_MAPPED!DS21</f>
        <v>$</v>
      </c>
      <c r="DT21" s="21" t="str">
        <f>MASTER_DATA_MAPPED!DT21</f>
        <v>$</v>
      </c>
      <c r="DU21" s="21" t="str">
        <f>MASTER_DATA_MAPPED!DU21</f>
        <v>$</v>
      </c>
      <c r="DV21" s="21" t="str">
        <f>MASTER_DATA_MAPPED!DV21</f>
        <v>$</v>
      </c>
      <c r="DW21" s="21" t="str">
        <f>MASTER_DATA_MAPPED!DW21</f>
        <v>$</v>
      </c>
      <c r="DX21" s="21" t="str">
        <f>MASTER_DATA_MAPPED!DX21</f>
        <v>$</v>
      </c>
      <c r="DY21" s="21" t="str">
        <f>MASTER_DATA_MAPPED!DY21</f>
        <v>$</v>
      </c>
      <c r="DZ21" s="21" t="str">
        <f>MASTER_DATA_MAPPED!DZ21</f>
        <v>$</v>
      </c>
      <c r="EA21" s="21" t="str">
        <f>MASTER_DATA_MAPPED!EA21</f>
        <v>$</v>
      </c>
      <c r="EB21" s="21" t="str">
        <f>MASTER_DATA_MAPPED!EB21</f>
        <v>$</v>
      </c>
      <c r="EC21" s="21" t="str">
        <f>MASTER_DATA_MAPPED!EC21</f>
        <v>$</v>
      </c>
      <c r="ED21" s="21" t="str">
        <f>MASTER_DATA_MAPPED!ED21</f>
        <v>$</v>
      </c>
      <c r="EE21" s="21" t="str">
        <f>MASTER_DATA_MAPPED!EE21</f>
        <v>$</v>
      </c>
      <c r="EF21" s="21" t="str">
        <f>MASTER_DATA_MAPPED!EF21</f>
        <v>$</v>
      </c>
      <c r="EG21" s="21" t="str">
        <f>MASTER_DATA_MAPPED!EG21</f>
        <v>$</v>
      </c>
      <c r="EH21" s="21" t="str">
        <f>MASTER_DATA_MAPPED!EH21</f>
        <v>$</v>
      </c>
      <c r="EI21" s="21" t="str">
        <f>MASTER_DATA_MAPPED!EI21</f>
        <v>$</v>
      </c>
      <c r="EJ21" s="21" t="str">
        <f>MASTER_DATA_MAPPED!EJ21</f>
        <v>$</v>
      </c>
      <c r="EK21" s="21" t="str">
        <f>MASTER_DATA_MAPPED!EK21</f>
        <v>$</v>
      </c>
      <c r="EL21" s="21" t="str">
        <f>MASTER_DATA_MAPPED!EL21</f>
        <v>$</v>
      </c>
      <c r="EM21" s="21" t="str">
        <f>MASTER_DATA_MAPPED!EM21</f>
        <v>$</v>
      </c>
      <c r="EN21" s="21" t="str">
        <f>MASTER_DATA_MAPPED!EN21</f>
        <v>$</v>
      </c>
      <c r="EO21" s="21" t="str">
        <f>MASTER_DATA_MAPPED!EO21</f>
        <v>$</v>
      </c>
      <c r="EP21" s="21" t="str">
        <f>MASTER_DATA_MAPPED!EP21</f>
        <v>$</v>
      </c>
      <c r="EQ21" s="21" t="str">
        <f>MASTER_DATA_MAPPED!EQ21</f>
        <v>$</v>
      </c>
      <c r="ER21" s="21" t="str">
        <f>MASTER_DATA_MAPPED!ER21</f>
        <v>$</v>
      </c>
      <c r="ES21" s="21" t="str">
        <f>MASTER_DATA_MAPPED!ES21</f>
        <v>$</v>
      </c>
      <c r="ET21" s="21" t="str">
        <f>MASTER_DATA_MAPPED!ET21</f>
        <v>$</v>
      </c>
      <c r="EU21" s="21" t="str">
        <f>MASTER_DATA_MAPPED!EU21</f>
        <v>$</v>
      </c>
      <c r="EV21" s="21" t="str">
        <f>MASTER_DATA_MAPPED!EV21</f>
        <v>$</v>
      </c>
      <c r="EW21" s="21" t="str">
        <f>MASTER_DATA_MAPPED!EW21</f>
        <v>$</v>
      </c>
      <c r="EX21" s="21" t="str">
        <f>MASTER_DATA_MAPPED!EX21</f>
        <v>$</v>
      </c>
      <c r="EY21" s="21" t="str">
        <f>MASTER_DATA_MAPPED!EY21</f>
        <v>$</v>
      </c>
      <c r="EZ21" s="21" t="str">
        <f>MASTER_DATA_MAPPED!EZ21</f>
        <v>$</v>
      </c>
      <c r="FA21" s="21" t="str">
        <f>MASTER_DATA_MAPPED!FA21</f>
        <v>$</v>
      </c>
      <c r="FB21" s="21" t="str">
        <f>MASTER_DATA_MAPPED!FB21</f>
        <v>$</v>
      </c>
      <c r="FC21" s="21" t="str">
        <f>MASTER_DATA_MAPPED!FC21</f>
        <v>$</v>
      </c>
      <c r="FD21" s="21" t="str">
        <f>MASTER_DATA_MAPPED!FD21</f>
        <v>$</v>
      </c>
      <c r="FE21" s="21" t="str">
        <f>MASTER_DATA_MAPPED!FE21</f>
        <v>$</v>
      </c>
      <c r="FF21" s="21" t="str">
        <f>MASTER_DATA_MAPPED!FF21</f>
        <v>$</v>
      </c>
      <c r="FG21" s="21" t="str">
        <f>MASTER_DATA_MAPPED!FG21</f>
        <v>$</v>
      </c>
      <c r="FH21" s="21" t="str">
        <f>MASTER_DATA_MAPPED!FH21</f>
        <v>$</v>
      </c>
      <c r="FI21" s="21" t="str">
        <f>MASTER_DATA_MAPPED!FI21</f>
        <v>$</v>
      </c>
      <c r="FJ21" s="21" t="str">
        <f>MASTER_DATA_MAPPED!FJ21</f>
        <v>$</v>
      </c>
      <c r="FK21" s="21" t="str">
        <f>MASTER_DATA_MAPPED!FK21</f>
        <v>$</v>
      </c>
      <c r="FL21" s="21" t="str">
        <f>MASTER_DATA_MAPPED!FL21</f>
        <v>$</v>
      </c>
      <c r="FM21" s="21" t="str">
        <f>MASTER_DATA_MAPPED!FM21</f>
        <v>$</v>
      </c>
      <c r="FN21" s="21" t="str">
        <f>MASTER_DATA_MAPPED!FN21</f>
        <v>$</v>
      </c>
      <c r="FO21" s="21" t="str">
        <f>MASTER_DATA_MAPPED!FO21</f>
        <v>$</v>
      </c>
      <c r="FP21" s="21" t="str">
        <f>MASTER_DATA_MAPPED!FP21</f>
        <v>$</v>
      </c>
      <c r="FQ21" s="21" t="str">
        <f>MASTER_DATA_MAPPED!FQ21</f>
        <v>$</v>
      </c>
      <c r="FR21" s="21" t="str">
        <f>MASTER_DATA_MAPPED!FR21</f>
        <v>$</v>
      </c>
      <c r="FS21" s="21" t="str">
        <f>MASTER_DATA_MAPPED!FS21</f>
        <v>$</v>
      </c>
      <c r="FT21" s="21" t="str">
        <f>MASTER_DATA_MAPPED!FT21</f>
        <v>$</v>
      </c>
      <c r="FU21" s="21" t="str">
        <f>MASTER_DATA_MAPPED!FU21</f>
        <v>$</v>
      </c>
      <c r="FV21" s="21" t="str">
        <f>MASTER_DATA_MAPPED!FV21</f>
        <v>$</v>
      </c>
      <c r="FW21" s="21" t="str">
        <f>MASTER_DATA_MAPPED!FW21</f>
        <v>$</v>
      </c>
      <c r="FX21" s="21" t="str">
        <f>MASTER_DATA_MAPPED!FX21</f>
        <v>$</v>
      </c>
      <c r="FY21" s="21" t="str">
        <f>MASTER_DATA_MAPPED!FY21</f>
        <v>$</v>
      </c>
      <c r="FZ21" s="21" t="str">
        <f>MASTER_DATA_MAPPED!FZ21</f>
        <v>$</v>
      </c>
      <c r="GA21" s="21" t="str">
        <f>MASTER_DATA_MAPPED!GA21</f>
        <v>$</v>
      </c>
      <c r="GB21" s="21" t="str">
        <f>MASTER_DATA_MAPPED!GB21</f>
        <v>$</v>
      </c>
      <c r="GC21" s="21" t="str">
        <f>MASTER_DATA_MAPPED!GC21</f>
        <v>$</v>
      </c>
      <c r="GD21" s="21" t="str">
        <f>MASTER_DATA_MAPPED!GD21</f>
        <v>$</v>
      </c>
      <c r="GE21" s="21" t="str">
        <f>MASTER_DATA_MAPPED!GE21</f>
        <v>$</v>
      </c>
      <c r="GF21" s="21" t="str">
        <f>MASTER_DATA_MAPPED!GF21</f>
        <v>$</v>
      </c>
      <c r="GG21" s="21" t="str">
        <f>MASTER_DATA_MAPPED!GG21</f>
        <v>$</v>
      </c>
      <c r="GH21" s="21" t="str">
        <f>MASTER_DATA_MAPPED!GH21</f>
        <v>$</v>
      </c>
      <c r="GI21" s="21" t="str">
        <f>MASTER_DATA_MAPPED!GI21</f>
        <v>$</v>
      </c>
      <c r="GJ21" s="21" t="str">
        <f>MASTER_DATA_MAPPED!GJ21</f>
        <v>$</v>
      </c>
      <c r="GK21" s="21" t="str">
        <f>MASTER_DATA_MAPPED!GK21</f>
        <v>$</v>
      </c>
      <c r="GL21" s="21" t="str">
        <f>MASTER_DATA_MAPPED!GL21</f>
        <v>$</v>
      </c>
      <c r="GM21" s="21" t="str">
        <f>MASTER_DATA_MAPPED!GM21</f>
        <v>$</v>
      </c>
      <c r="GN21" s="21" t="str">
        <f>MASTER_DATA_MAPPED!GN21</f>
        <v>$</v>
      </c>
      <c r="GO21" s="21" t="str">
        <f>MASTER_DATA_MAPPED!GO21</f>
        <v>$</v>
      </c>
      <c r="GP21" s="21" t="str">
        <f>MASTER_DATA_MAPPED!GP21</f>
        <v>$</v>
      </c>
      <c r="GQ21" s="21" t="str">
        <f>MASTER_DATA_MAPPED!GQ21</f>
        <v>$</v>
      </c>
      <c r="GR21" s="21" t="str">
        <f>MASTER_DATA_MAPPED!GR21</f>
        <v>$</v>
      </c>
      <c r="GS21" s="21" t="str">
        <f>MASTER_DATA_MAPPED!GS21</f>
        <v>$</v>
      </c>
      <c r="GT21" s="21" t="str">
        <f>MASTER_DATA_MAPPED!GT21</f>
        <v>$</v>
      </c>
      <c r="GU21" s="21" t="str">
        <f>MASTER_DATA_MAPPED!GU21</f>
        <v>$</v>
      </c>
      <c r="GV21" s="21" t="str">
        <f>MASTER_DATA_MAPPED!GV21</f>
        <v>$</v>
      </c>
    </row>
    <row r="22" spans="2:204" s="65" customFormat="1" ht="52.5" thickBot="1" x14ac:dyDescent="0.4">
      <c r="C22" s="66" t="s">
        <v>22</v>
      </c>
      <c r="D22" s="67">
        <v>1</v>
      </c>
      <c r="E22" s="66">
        <v>2</v>
      </c>
      <c r="F22" s="66">
        <v>3</v>
      </c>
      <c r="G22" s="72" t="s">
        <v>23</v>
      </c>
      <c r="H22" s="68" t="s">
        <v>24</v>
      </c>
      <c r="I22" s="91" t="s">
        <v>243</v>
      </c>
      <c r="J22" s="91" t="s">
        <v>244</v>
      </c>
      <c r="K22" s="91" t="s">
        <v>245</v>
      </c>
      <c r="L22" s="92" t="s">
        <v>246</v>
      </c>
      <c r="M22" s="91" t="s">
        <v>243</v>
      </c>
      <c r="N22" s="91" t="s">
        <v>244</v>
      </c>
      <c r="O22" s="91" t="s">
        <v>245</v>
      </c>
      <c r="P22" s="92" t="s">
        <v>246</v>
      </c>
      <c r="Q22" s="91" t="s">
        <v>243</v>
      </c>
      <c r="R22" s="91" t="s">
        <v>244</v>
      </c>
      <c r="S22" s="91" t="s">
        <v>245</v>
      </c>
      <c r="T22" s="92" t="s">
        <v>246</v>
      </c>
      <c r="U22" s="91" t="s">
        <v>243</v>
      </c>
      <c r="V22" s="91" t="s">
        <v>244</v>
      </c>
      <c r="W22" s="91" t="s">
        <v>245</v>
      </c>
      <c r="X22" s="92" t="s">
        <v>246</v>
      </c>
      <c r="Y22" s="91" t="s">
        <v>243</v>
      </c>
      <c r="Z22" s="91" t="s">
        <v>244</v>
      </c>
      <c r="AA22" s="91" t="s">
        <v>245</v>
      </c>
      <c r="AB22" s="92" t="s">
        <v>246</v>
      </c>
      <c r="AC22" s="91" t="s">
        <v>243</v>
      </c>
      <c r="AD22" s="91" t="s">
        <v>244</v>
      </c>
      <c r="AE22" s="91" t="s">
        <v>245</v>
      </c>
      <c r="AF22" s="92" t="s">
        <v>246</v>
      </c>
      <c r="AG22" s="91" t="s">
        <v>243</v>
      </c>
      <c r="AH22" s="91" t="s">
        <v>244</v>
      </c>
      <c r="AI22" s="91" t="s">
        <v>245</v>
      </c>
      <c r="AJ22" s="92" t="s">
        <v>246</v>
      </c>
      <c r="AK22" s="91" t="s">
        <v>243</v>
      </c>
      <c r="AL22" s="91" t="s">
        <v>244</v>
      </c>
      <c r="AM22" s="91" t="s">
        <v>245</v>
      </c>
      <c r="AN22" s="92" t="s">
        <v>246</v>
      </c>
      <c r="AO22" s="91" t="s">
        <v>243</v>
      </c>
      <c r="AP22" s="91" t="s">
        <v>244</v>
      </c>
      <c r="AQ22" s="91" t="s">
        <v>245</v>
      </c>
      <c r="AR22" s="92" t="s">
        <v>246</v>
      </c>
      <c r="AS22" s="91" t="s">
        <v>243</v>
      </c>
      <c r="AT22" s="91" t="s">
        <v>244</v>
      </c>
      <c r="AU22" s="91" t="s">
        <v>245</v>
      </c>
      <c r="AV22" s="92" t="s">
        <v>246</v>
      </c>
      <c r="AW22" s="91" t="s">
        <v>243</v>
      </c>
      <c r="AX22" s="91" t="s">
        <v>244</v>
      </c>
      <c r="AY22" s="91" t="s">
        <v>245</v>
      </c>
      <c r="AZ22" s="92" t="s">
        <v>246</v>
      </c>
      <c r="BA22" s="91" t="s">
        <v>243</v>
      </c>
      <c r="BB22" s="91" t="s">
        <v>244</v>
      </c>
      <c r="BC22" s="91" t="s">
        <v>245</v>
      </c>
      <c r="BD22" s="92" t="s">
        <v>246</v>
      </c>
      <c r="BE22" s="91" t="s">
        <v>243</v>
      </c>
      <c r="BF22" s="91" t="s">
        <v>244</v>
      </c>
      <c r="BG22" s="91" t="s">
        <v>245</v>
      </c>
      <c r="BH22" s="92" t="s">
        <v>246</v>
      </c>
      <c r="BI22" s="91" t="s">
        <v>243</v>
      </c>
      <c r="BJ22" s="91" t="s">
        <v>244</v>
      </c>
      <c r="BK22" s="91" t="s">
        <v>245</v>
      </c>
      <c r="BL22" s="92" t="s">
        <v>246</v>
      </c>
      <c r="BM22" s="91" t="s">
        <v>243</v>
      </c>
      <c r="BN22" s="91" t="s">
        <v>244</v>
      </c>
      <c r="BO22" s="91" t="s">
        <v>245</v>
      </c>
      <c r="BP22" s="92" t="s">
        <v>246</v>
      </c>
      <c r="BQ22" s="91" t="s">
        <v>243</v>
      </c>
      <c r="BR22" s="91" t="s">
        <v>244</v>
      </c>
      <c r="BS22" s="91" t="s">
        <v>245</v>
      </c>
      <c r="BT22" s="92" t="s">
        <v>246</v>
      </c>
      <c r="BU22" s="91" t="s">
        <v>243</v>
      </c>
      <c r="BV22" s="91" t="s">
        <v>244</v>
      </c>
      <c r="BW22" s="91" t="s">
        <v>245</v>
      </c>
      <c r="BX22" s="92" t="s">
        <v>246</v>
      </c>
      <c r="BY22" s="91" t="s">
        <v>243</v>
      </c>
      <c r="BZ22" s="91" t="s">
        <v>244</v>
      </c>
      <c r="CA22" s="91" t="s">
        <v>245</v>
      </c>
      <c r="CB22" s="92" t="s">
        <v>246</v>
      </c>
      <c r="CC22" s="91" t="s">
        <v>243</v>
      </c>
      <c r="CD22" s="91" t="s">
        <v>244</v>
      </c>
      <c r="CE22" s="91" t="s">
        <v>245</v>
      </c>
      <c r="CF22" s="92" t="s">
        <v>246</v>
      </c>
      <c r="CG22" s="91" t="s">
        <v>243</v>
      </c>
      <c r="CH22" s="91" t="s">
        <v>244</v>
      </c>
      <c r="CI22" s="91" t="s">
        <v>245</v>
      </c>
      <c r="CJ22" s="92" t="s">
        <v>246</v>
      </c>
      <c r="CK22" s="91" t="s">
        <v>243</v>
      </c>
      <c r="CL22" s="91" t="s">
        <v>244</v>
      </c>
      <c r="CM22" s="91" t="s">
        <v>245</v>
      </c>
      <c r="CN22" s="92" t="s">
        <v>246</v>
      </c>
      <c r="CO22" s="91" t="s">
        <v>243</v>
      </c>
      <c r="CP22" s="91" t="s">
        <v>244</v>
      </c>
      <c r="CQ22" s="91" t="s">
        <v>245</v>
      </c>
      <c r="CR22" s="92" t="s">
        <v>246</v>
      </c>
      <c r="CS22" s="91" t="s">
        <v>243</v>
      </c>
      <c r="CT22" s="91" t="s">
        <v>244</v>
      </c>
      <c r="CU22" s="91" t="s">
        <v>245</v>
      </c>
      <c r="CV22" s="92" t="s">
        <v>246</v>
      </c>
      <c r="CW22" s="91" t="s">
        <v>243</v>
      </c>
      <c r="CX22" s="91" t="s">
        <v>244</v>
      </c>
      <c r="CY22" s="91" t="s">
        <v>245</v>
      </c>
      <c r="CZ22" s="92" t="s">
        <v>246</v>
      </c>
      <c r="DA22" s="91" t="s">
        <v>243</v>
      </c>
      <c r="DB22" s="91" t="s">
        <v>244</v>
      </c>
      <c r="DC22" s="91" t="s">
        <v>245</v>
      </c>
      <c r="DD22" s="92" t="s">
        <v>246</v>
      </c>
      <c r="DE22" s="91" t="s">
        <v>243</v>
      </c>
      <c r="DF22" s="91" t="s">
        <v>244</v>
      </c>
      <c r="DG22" s="91" t="s">
        <v>245</v>
      </c>
      <c r="DH22" s="92" t="s">
        <v>246</v>
      </c>
      <c r="DI22" s="91" t="s">
        <v>243</v>
      </c>
      <c r="DJ22" s="91" t="s">
        <v>244</v>
      </c>
      <c r="DK22" s="91" t="s">
        <v>245</v>
      </c>
      <c r="DL22" s="92" t="s">
        <v>246</v>
      </c>
      <c r="DM22" s="91" t="s">
        <v>243</v>
      </c>
      <c r="DN22" s="91" t="s">
        <v>244</v>
      </c>
      <c r="DO22" s="91" t="s">
        <v>245</v>
      </c>
      <c r="DP22" s="92" t="s">
        <v>246</v>
      </c>
      <c r="DQ22" s="91" t="s">
        <v>243</v>
      </c>
      <c r="DR22" s="91" t="s">
        <v>244</v>
      </c>
      <c r="DS22" s="91" t="s">
        <v>245</v>
      </c>
      <c r="DT22" s="92" t="s">
        <v>246</v>
      </c>
      <c r="DU22" s="91" t="s">
        <v>243</v>
      </c>
      <c r="DV22" s="91" t="s">
        <v>244</v>
      </c>
      <c r="DW22" s="91" t="s">
        <v>245</v>
      </c>
      <c r="DX22" s="92" t="s">
        <v>246</v>
      </c>
      <c r="DY22" s="91" t="s">
        <v>243</v>
      </c>
      <c r="DZ22" s="91" t="s">
        <v>244</v>
      </c>
      <c r="EA22" s="91" t="s">
        <v>245</v>
      </c>
      <c r="EB22" s="92" t="s">
        <v>246</v>
      </c>
      <c r="EC22" s="91" t="s">
        <v>243</v>
      </c>
      <c r="ED22" s="91" t="s">
        <v>244</v>
      </c>
      <c r="EE22" s="91" t="s">
        <v>245</v>
      </c>
      <c r="EF22" s="92" t="s">
        <v>246</v>
      </c>
      <c r="EG22" s="91" t="s">
        <v>243</v>
      </c>
      <c r="EH22" s="91" t="s">
        <v>244</v>
      </c>
      <c r="EI22" s="91" t="s">
        <v>245</v>
      </c>
      <c r="EJ22" s="92" t="s">
        <v>246</v>
      </c>
      <c r="EK22" s="91" t="s">
        <v>243</v>
      </c>
      <c r="EL22" s="91" t="s">
        <v>244</v>
      </c>
      <c r="EM22" s="91" t="s">
        <v>245</v>
      </c>
      <c r="EN22" s="92" t="s">
        <v>246</v>
      </c>
      <c r="EO22" s="91" t="s">
        <v>243</v>
      </c>
      <c r="EP22" s="91" t="s">
        <v>244</v>
      </c>
      <c r="EQ22" s="91" t="s">
        <v>245</v>
      </c>
      <c r="ER22" s="92" t="s">
        <v>246</v>
      </c>
      <c r="ES22" s="91" t="s">
        <v>243</v>
      </c>
      <c r="ET22" s="91" t="s">
        <v>244</v>
      </c>
      <c r="EU22" s="91" t="s">
        <v>245</v>
      </c>
      <c r="EV22" s="92" t="s">
        <v>246</v>
      </c>
      <c r="EW22" s="91" t="s">
        <v>243</v>
      </c>
      <c r="EX22" s="91" t="s">
        <v>244</v>
      </c>
      <c r="EY22" s="91" t="s">
        <v>245</v>
      </c>
      <c r="EZ22" s="92" t="s">
        <v>246</v>
      </c>
      <c r="FA22" s="91" t="s">
        <v>243</v>
      </c>
      <c r="FB22" s="91" t="s">
        <v>244</v>
      </c>
      <c r="FC22" s="91" t="s">
        <v>245</v>
      </c>
      <c r="FD22" s="92" t="s">
        <v>246</v>
      </c>
      <c r="FE22" s="91" t="s">
        <v>243</v>
      </c>
      <c r="FF22" s="91" t="s">
        <v>244</v>
      </c>
      <c r="FG22" s="91" t="s">
        <v>245</v>
      </c>
      <c r="FH22" s="92" t="s">
        <v>246</v>
      </c>
      <c r="FI22" s="91" t="s">
        <v>243</v>
      </c>
      <c r="FJ22" s="91" t="s">
        <v>244</v>
      </c>
      <c r="FK22" s="91" t="s">
        <v>245</v>
      </c>
      <c r="FL22" s="92" t="s">
        <v>246</v>
      </c>
      <c r="FM22" s="91" t="s">
        <v>243</v>
      </c>
      <c r="FN22" s="91" t="s">
        <v>244</v>
      </c>
      <c r="FO22" s="91" t="s">
        <v>245</v>
      </c>
      <c r="FP22" s="92" t="s">
        <v>246</v>
      </c>
      <c r="FQ22" s="91" t="s">
        <v>243</v>
      </c>
      <c r="FR22" s="91" t="s">
        <v>244</v>
      </c>
      <c r="FS22" s="91" t="s">
        <v>245</v>
      </c>
      <c r="FT22" s="92" t="s">
        <v>246</v>
      </c>
      <c r="FU22" s="91" t="s">
        <v>243</v>
      </c>
      <c r="FV22" s="91" t="s">
        <v>244</v>
      </c>
      <c r="FW22" s="91" t="s">
        <v>245</v>
      </c>
      <c r="FX22" s="92" t="s">
        <v>246</v>
      </c>
      <c r="FY22" s="91" t="s">
        <v>243</v>
      </c>
      <c r="FZ22" s="91" t="s">
        <v>244</v>
      </c>
      <c r="GA22" s="91" t="s">
        <v>245</v>
      </c>
      <c r="GB22" s="92" t="s">
        <v>246</v>
      </c>
      <c r="GC22" s="91" t="s">
        <v>243</v>
      </c>
      <c r="GD22" s="91" t="s">
        <v>244</v>
      </c>
      <c r="GE22" s="91" t="s">
        <v>245</v>
      </c>
      <c r="GF22" s="92" t="s">
        <v>246</v>
      </c>
      <c r="GG22" s="91" t="s">
        <v>243</v>
      </c>
      <c r="GH22" s="91" t="s">
        <v>244</v>
      </c>
      <c r="GI22" s="91" t="s">
        <v>245</v>
      </c>
      <c r="GJ22" s="92" t="s">
        <v>246</v>
      </c>
      <c r="GK22" s="91" t="s">
        <v>243</v>
      </c>
      <c r="GL22" s="91" t="s">
        <v>244</v>
      </c>
      <c r="GM22" s="91" t="s">
        <v>245</v>
      </c>
      <c r="GN22" s="92" t="s">
        <v>246</v>
      </c>
      <c r="GO22" s="91" t="s">
        <v>243</v>
      </c>
      <c r="GP22" s="91" t="s">
        <v>244</v>
      </c>
      <c r="GQ22" s="91" t="s">
        <v>245</v>
      </c>
      <c r="GR22" s="92" t="s">
        <v>246</v>
      </c>
      <c r="GS22" s="91" t="s">
        <v>243</v>
      </c>
      <c r="GT22" s="91" t="s">
        <v>244</v>
      </c>
      <c r="GU22" s="91" t="s">
        <v>245</v>
      </c>
      <c r="GV22" s="92" t="s">
        <v>246</v>
      </c>
    </row>
    <row r="23" spans="2:204" s="23" customFormat="1" ht="18.75" x14ac:dyDescent="0.35">
      <c r="B23" s="182">
        <f>_xlfn.NUMBERVALUE(LEFT(C23,1)&amp;"0")</f>
        <v>10</v>
      </c>
      <c r="C23" s="22">
        <f t="shared" ref="C23:C86" si="0">IF(F23="",IF(E23="", IF(D23="",IF(G23="","",G23),D23), E23), F23)</f>
        <v>10</v>
      </c>
      <c r="D23" s="73">
        <v>10</v>
      </c>
      <c r="E23" s="53"/>
      <c r="F23" s="53"/>
      <c r="G23" s="74"/>
      <c r="H23" s="38" t="s">
        <v>25</v>
      </c>
      <c r="I23" s="94"/>
      <c r="J23" s="94"/>
      <c r="K23" s="94"/>
      <c r="L23" s="94">
        <f>IF(SUM(I23:K23)=0,MASTER_DATA_MAPPED!L23*VLOOKUP(L$20,Backend!$A$2:$K$61,VLOOKUP(MASTER_DATA_ESCALATED!$B23,Backend!$M$3:$O$8,3,FALSE),FALSE),SUM(I23:K23))</f>
        <v>101906342.36818258</v>
      </c>
      <c r="M23" s="94"/>
      <c r="N23" s="94"/>
      <c r="O23" s="94"/>
      <c r="P23" s="94">
        <f>IF(SUM(M23:O23)=0,MASTER_DATA_MAPPED!P23*VLOOKUP(P$20,Backend!$A$2:$K$61,VLOOKUP(MASTER_DATA_ESCALATED!$B23,Backend!$M$3:$O$8,3,FALSE),FALSE),SUM(M23:O23))</f>
        <v>121221923.60136752</v>
      </c>
      <c r="Q23" s="94"/>
      <c r="R23" s="94"/>
      <c r="S23" s="94"/>
      <c r="T23" s="94">
        <f>IF(SUM(Q23:S23)=0,MASTER_DATA_MAPPED!T23*VLOOKUP(T$20,Backend!$A$2:$K$61,VLOOKUP(MASTER_DATA_ESCALATED!$B23,Backend!$M$3:$O$8,3,FALSE),FALSE),SUM(Q23:S23))</f>
        <v>119223760.0255208</v>
      </c>
      <c r="U23" s="94"/>
      <c r="V23" s="94"/>
      <c r="W23" s="94"/>
      <c r="X23" s="94">
        <f>IF(SUM(U23:W23)=0,MASTER_DATA_MAPPED!X23*VLOOKUP(X$20,Backend!$A$2:$K$61,VLOOKUP(MASTER_DATA_ESCALATED!$B23,Backend!$M$3:$O$8,3,FALSE),FALSE),SUM(U23:W23))</f>
        <v>138539341.25870574</v>
      </c>
      <c r="Y23" s="94"/>
      <c r="Z23" s="94"/>
      <c r="AA23" s="94"/>
      <c r="AB23" s="94">
        <f>IF(SUM(Y23:AA23)=0,MASTER_DATA_MAPPED!AB23*VLOOKUP(AB$20,Backend!$A$2:$K$61,VLOOKUP(MASTER_DATA_ESCALATED!$B23,Backend!$M$3:$O$8,3,FALSE),FALSE),SUM(Y23:AA23))</f>
        <v>101906342.36818258</v>
      </c>
      <c r="AC23" s="94"/>
      <c r="AD23" s="94"/>
      <c r="AE23" s="94"/>
      <c r="AF23" s="94">
        <f>IF(SUM(AC23:AE23)=0,MASTER_DATA_MAPPED!AF23*VLOOKUP(AF$20,Backend!$A$2:$K$61,VLOOKUP(MASTER_DATA_ESCALATED!$B23,Backend!$M$3:$O$8,3,FALSE),FALSE),SUM(AC23:AE23))</f>
        <v>121221923.60136752</v>
      </c>
      <c r="AG23" s="94"/>
      <c r="AH23" s="94"/>
      <c r="AI23" s="94"/>
      <c r="AJ23" s="94">
        <f>IF(SUM(AG23:AI23)=0,MASTER_DATA_MAPPED!AJ23*VLOOKUP(AJ$20,Backend!$A$2:$K$61,VLOOKUP(MASTER_DATA_ESCALATED!$B23,Backend!$M$3:$O$8,3,FALSE),FALSE),SUM(AG23:AI23))</f>
        <v>119223760.0255208</v>
      </c>
      <c r="AK23" s="94"/>
      <c r="AL23" s="94"/>
      <c r="AM23" s="94"/>
      <c r="AN23" s="94">
        <f>IF(SUM(AK23:AM23)=0,MASTER_DATA_MAPPED!AN23*VLOOKUP(AN$20,Backend!$A$2:$K$61,VLOOKUP(MASTER_DATA_ESCALATED!$B23,Backend!$M$3:$O$8,3,FALSE),FALSE),SUM(AK23:AM23))</f>
        <v>138539341.25870574</v>
      </c>
      <c r="AO23" s="94"/>
      <c r="AP23" s="94"/>
      <c r="AQ23" s="94"/>
      <c r="AR23" s="94">
        <f>IF(SUM(AO23:AQ23)=0,MASTER_DATA_MAPPED!AR23*VLOOKUP(AR$20,Backend!$A$2:$K$61,VLOOKUP(MASTER_DATA_ESCALATED!$B23,Backend!$M$3:$O$8,3,FALSE),FALSE),SUM(AO23:AQ23))</f>
        <v>0</v>
      </c>
      <c r="AS23" s="94"/>
      <c r="AT23" s="94"/>
      <c r="AU23" s="94"/>
      <c r="AV23" s="94">
        <f>IF(SUM(AS23:AU23)=0,MASTER_DATA_MAPPED!AV23*VLOOKUP(AV$20,Backend!$A$2:$K$61,VLOOKUP(MASTER_DATA_ESCALATED!$B23,Backend!$M$3:$O$8,3,FALSE),FALSE),SUM(AS23:AU23))</f>
        <v>0</v>
      </c>
      <c r="AW23" s="94"/>
      <c r="AX23" s="94"/>
      <c r="AY23" s="94"/>
      <c r="AZ23" s="94">
        <f>IF(SUM(AW23:AY23)=0,MASTER_DATA_MAPPED!AZ23*VLOOKUP(AZ$20,Backend!$A$2:$K$61,VLOOKUP(MASTER_DATA_ESCALATED!$B23,Backend!$M$3:$O$8,3,FALSE),FALSE),SUM(AW23:AY23))</f>
        <v>0</v>
      </c>
      <c r="BA23" s="94"/>
      <c r="BB23" s="94"/>
      <c r="BC23" s="94"/>
      <c r="BD23" s="94">
        <f>IF(SUM(BA23:BC23)=0,MASTER_DATA_MAPPED!BD23*VLOOKUP(BD$20,Backend!$A$2:$K$61,VLOOKUP(MASTER_DATA_ESCALATED!$B23,Backend!$M$3:$O$8,3,FALSE),FALSE),SUM(BA23:BC23))</f>
        <v>0</v>
      </c>
      <c r="BE23" s="94"/>
      <c r="BF23" s="94"/>
      <c r="BG23" s="94"/>
      <c r="BH23" s="94">
        <f>IF(SUM(BE23:BG23)=0,MASTER_DATA_MAPPED!BH23*VLOOKUP(BH$20,Backend!$A$2:$K$61,VLOOKUP(MASTER_DATA_ESCALATED!$B23,Backend!$M$3:$O$8,3,FALSE),FALSE),SUM(BE23:BG23))</f>
        <v>0</v>
      </c>
      <c r="BI23" s="94"/>
      <c r="BJ23" s="94"/>
      <c r="BK23" s="94"/>
      <c r="BL23" s="94">
        <f>IF(SUM(BI23:BK23)=0,MASTER_DATA_MAPPED!BL23*VLOOKUP(BL$20,Backend!$A$2:$K$61,VLOOKUP(MASTER_DATA_ESCALATED!$B23,Backend!$M$3:$O$8,3,FALSE),FALSE),SUM(BI23:BK23))</f>
        <v>0</v>
      </c>
      <c r="BM23" s="94"/>
      <c r="BN23" s="94"/>
      <c r="BO23" s="94"/>
      <c r="BP23" s="94">
        <f>IF(SUM(BM23:BO23)=0,MASTER_DATA_MAPPED!BP23*VLOOKUP(BP$20,Backend!$A$2:$K$61,VLOOKUP(MASTER_DATA_ESCALATED!$B23,Backend!$M$3:$O$8,3,FALSE),FALSE),SUM(BM23:BO23))</f>
        <v>35486551.293815382</v>
      </c>
      <c r="BQ23" s="94"/>
      <c r="BR23" s="94"/>
      <c r="BS23" s="94"/>
      <c r="BT23" s="94">
        <f>IF(SUM(BQ23:BS23)=0,MASTER_DATA_MAPPED!BT23*VLOOKUP(BT$20,Backend!$A$2:$K$61,VLOOKUP(MASTER_DATA_ESCALATED!$B23,Backend!$M$3:$O$8,3,FALSE),FALSE),SUM(BQ23:BS23))</f>
        <v>25123909.891723253</v>
      </c>
      <c r="BU23" s="94"/>
      <c r="BV23" s="94"/>
      <c r="BW23" s="94"/>
      <c r="BX23" s="94">
        <f>IF(SUM(BU23:BW23)=0,MASTER_DATA_MAPPED!BX23*VLOOKUP(BX$20,Backend!$A$2:$K$61,VLOOKUP(MASTER_DATA_ESCALATED!$B23,Backend!$M$3:$O$8,3,FALSE),FALSE),SUM(BU23:BW23))</f>
        <v>15018835.749678841</v>
      </c>
      <c r="BY23" s="94"/>
      <c r="BZ23" s="94"/>
      <c r="CA23" s="94"/>
      <c r="CB23" s="94">
        <f>IF(SUM(BY23:CA23)=0,MASTER_DATA_MAPPED!CB23*VLOOKUP(CB$20,Backend!$A$2:$K$61,VLOOKUP(MASTER_DATA_ESCALATED!$B23,Backend!$M$3:$O$8,3,FALSE),FALSE),SUM(BY23:CA23))</f>
        <v>23058930.996513121</v>
      </c>
      <c r="CC23" s="94"/>
      <c r="CD23" s="94"/>
      <c r="CE23" s="94"/>
      <c r="CF23" s="94">
        <f>IF(SUM(CC23:CE23)=0,MASTER_DATA_MAPPED!CF23*VLOOKUP(CF$20,Backend!$A$2:$K$61,VLOOKUP(MASTER_DATA_ESCALATED!$B23,Backend!$M$3:$O$8,3,FALSE),FALSE),SUM(CC23:CE23))</f>
        <v>13919734.079647642</v>
      </c>
      <c r="CG23" s="94"/>
      <c r="CH23" s="94"/>
      <c r="CI23" s="94"/>
      <c r="CJ23" s="94">
        <f>IF(SUM(CG23:CI23)=0,MASTER_DATA_MAPPED!CJ23*VLOOKUP(CJ$20,Backend!$A$2:$K$61,VLOOKUP(MASTER_DATA_ESCALATED!$B23,Backend!$M$3:$O$8,3,FALSE),FALSE),SUM(CG23:CI23))</f>
        <v>0</v>
      </c>
      <c r="CK23" s="94"/>
      <c r="CL23" s="94"/>
      <c r="CM23" s="94"/>
      <c r="CN23" s="94">
        <f>IF(SUM(CK23:CM23)=0,MASTER_DATA_MAPPED!CN23*VLOOKUP(CN$20,Backend!$A$2:$K$61,VLOOKUP(MASTER_DATA_ESCALATED!$B23,Backend!$M$3:$O$8,3,FALSE),FALSE),SUM(CK23:CM23))</f>
        <v>0</v>
      </c>
      <c r="CO23" s="94"/>
      <c r="CP23" s="94"/>
      <c r="CQ23" s="94"/>
      <c r="CR23" s="94">
        <f>IF(SUM(CO23:CQ23)=0,MASTER_DATA_MAPPED!CR23*VLOOKUP(CR$20,Backend!$A$2:$K$61,VLOOKUP(MASTER_DATA_ESCALATED!$B23,Backend!$M$3:$O$8,3,FALSE),FALSE),SUM(CO23:CQ23))</f>
        <v>0</v>
      </c>
      <c r="CS23" s="94"/>
      <c r="CT23" s="94"/>
      <c r="CU23" s="94"/>
      <c r="CV23" s="94">
        <f>IF(SUM(CS23:CU23)=0,MASTER_DATA_MAPPED!CV23*VLOOKUP(CV$20,Backend!$A$2:$K$61,VLOOKUP(MASTER_DATA_ESCALATED!$B23,Backend!$M$3:$O$8,3,FALSE),FALSE),SUM(CS23:CU23))</f>
        <v>0</v>
      </c>
      <c r="CW23" s="94"/>
      <c r="CX23" s="94"/>
      <c r="CY23" s="94"/>
      <c r="CZ23" s="94">
        <f>IF(SUM(CW23:CY23)=0,MASTER_DATA_MAPPED!CZ23*VLOOKUP(CZ$20,Backend!$A$2:$K$61,VLOOKUP(MASTER_DATA_ESCALATED!$B23,Backend!$M$3:$O$8,3,FALSE),FALSE),SUM(CW23:CY23))</f>
        <v>0</v>
      </c>
      <c r="DA23" s="94"/>
      <c r="DB23" s="94"/>
      <c r="DC23" s="94"/>
      <c r="DD23" s="94" t="e">
        <f>IF(SUM(DA23:DC23)=0,MASTER_DATA_MAPPED!DD23*VLOOKUP(DD$20,Backend!$A$2:$K$61,VLOOKUP(MASTER_DATA_ESCALATED!$B23,Backend!$M$3:$O$8,3,FALSE),FALSE),SUM(DA23:DC23))</f>
        <v>#N/A</v>
      </c>
      <c r="DE23" s="94"/>
      <c r="DF23" s="94"/>
      <c r="DG23" s="94"/>
      <c r="DH23" s="94">
        <f>IF(SUM(DE23:DG23)=0,MASTER_DATA_MAPPED!DH23*VLOOKUP(DH$20,Backend!$A$2:$K$61,VLOOKUP(MASTER_DATA_ESCALATED!$B23,Backend!$M$3:$O$8,3,FALSE),FALSE),SUM(DE23:DG23))</f>
        <v>75925920.783514753</v>
      </c>
      <c r="DI23" s="94"/>
      <c r="DJ23" s="94"/>
      <c r="DK23" s="94"/>
      <c r="DL23" s="94">
        <f>IF(SUM(DI23:DK23)=0,MASTER_DATA_MAPPED!DL23*VLOOKUP(DL$20,Backend!$A$2:$K$61,VLOOKUP(MASTER_DATA_ESCALATED!$B23,Backend!$M$3:$O$8,3,FALSE),FALSE),SUM(DI23:DK23))</f>
        <v>91690838.180948362</v>
      </c>
      <c r="DM23" s="94"/>
      <c r="DN23" s="94"/>
      <c r="DO23" s="94"/>
      <c r="DP23" s="94">
        <f>IF(SUM(DM23:DO23)=0,MASTER_DATA_MAPPED!DP23*VLOOKUP(DP$20,Backend!$A$2:$K$61,VLOOKUP(MASTER_DATA_ESCALATED!$B23,Backend!$M$3:$O$8,3,FALSE),FALSE),SUM(DM23:DO23))</f>
        <v>125315077.51650624</v>
      </c>
      <c r="DQ23" s="94"/>
      <c r="DR23" s="94"/>
      <c r="DS23" s="94"/>
      <c r="DT23" s="94">
        <f>IF(SUM(DQ23:DS23)=0,MASTER_DATA_MAPPED!DT23*VLOOKUP(DT$20,Backend!$A$2:$K$61,VLOOKUP(MASTER_DATA_ESCALATED!$B23,Backend!$M$3:$O$8,3,FALSE),FALSE),SUM(DQ23:DS23))</f>
        <v>192649573.97223258</v>
      </c>
      <c r="DU23" s="94"/>
      <c r="DV23" s="94"/>
      <c r="DW23" s="94"/>
      <c r="DX23" s="94">
        <f>IF(SUM(DU23:DW23)=0,MASTER_DATA_MAPPED!DX23*VLOOKUP(DX$20,Backend!$A$2:$K$61,VLOOKUP(MASTER_DATA_ESCALATED!$B23,Backend!$M$3:$O$8,3,FALSE),FALSE),SUM(DU23:DW23))</f>
        <v>327271162.6136381</v>
      </c>
      <c r="DY23" s="94"/>
      <c r="DZ23" s="94"/>
      <c r="EA23" s="94"/>
      <c r="EB23" s="94">
        <f>IF(SUM(DY23:EA23)=0,MASTER_DATA_MAPPED!EB23*VLOOKUP(EB$20,Backend!$A$2:$K$61,VLOOKUP(MASTER_DATA_ESCALATED!$B23,Backend!$M$3:$O$8,3,FALSE),FALSE),SUM(DY23:EA23))</f>
        <v>394619557.94003588</v>
      </c>
      <c r="EC23" s="94"/>
      <c r="ED23" s="94"/>
      <c r="EE23" s="94"/>
      <c r="EF23" s="94">
        <f>IF(SUM(EC23:EE23)=0,MASTER_DATA_MAPPED!EF23*VLOOKUP(EF$20,Backend!$A$2:$K$61,VLOOKUP(MASTER_DATA_ESCALATED!$B23,Backend!$M$3:$O$8,3,FALSE),FALSE),SUM(EC23:EE23))</f>
        <v>28899056.769973233</v>
      </c>
      <c r="EG23" s="94"/>
      <c r="EH23" s="94"/>
      <c r="EI23" s="94"/>
      <c r="EJ23" s="94">
        <f>IF(SUM(EG23:EI23)=0,MASTER_DATA_MAPPED!EJ23*VLOOKUP(EJ$20,Backend!$A$2:$K$61,VLOOKUP(MASTER_DATA_ESCALATED!$B23,Backend!$M$3:$O$8,3,FALSE),FALSE),SUM(EG23:EI23))</f>
        <v>0</v>
      </c>
      <c r="EK23" s="94"/>
      <c r="EL23" s="94"/>
      <c r="EM23" s="94"/>
      <c r="EN23" s="94">
        <f>IF(SUM(EK23:EM23)=0,MASTER_DATA_MAPPED!EN23*VLOOKUP(EN$20,Backend!$A$2:$K$61,VLOOKUP(MASTER_DATA_ESCALATED!$B23,Backend!$M$3:$O$8,3,FALSE),FALSE),SUM(EK23:EM23))</f>
        <v>0</v>
      </c>
      <c r="EO23" s="94"/>
      <c r="EP23" s="94"/>
      <c r="EQ23" s="94"/>
      <c r="ER23" s="94">
        <f>IF(SUM(EO23:EQ23)=0,MASTER_DATA_MAPPED!ER23*VLOOKUP(ER$20,Backend!$A$2:$K$61,VLOOKUP(MASTER_DATA_ESCALATED!$B23,Backend!$M$3:$O$8,3,FALSE),FALSE),SUM(EO23:EQ23))</f>
        <v>7737265.4155495977</v>
      </c>
      <c r="ES23" s="94"/>
      <c r="ET23" s="94"/>
      <c r="EU23" s="94"/>
      <c r="EV23" s="94">
        <f>IF(SUM(ES23:EU23)=0,MASTER_DATA_MAPPED!EV23*VLOOKUP(EV$20,Backend!$A$2:$K$61,VLOOKUP(MASTER_DATA_ESCALATED!$B23,Backend!$M$3:$O$8,3,FALSE),FALSE),SUM(ES23:EU23))</f>
        <v>7737265.4155495977</v>
      </c>
      <c r="EW23" s="94"/>
      <c r="EX23" s="94"/>
      <c r="EY23" s="94"/>
      <c r="EZ23" s="94">
        <f>IF(SUM(EW23:EY23)=0,MASTER_DATA_MAPPED!EZ23*VLOOKUP(EZ$20,Backend!$A$2:$K$61,VLOOKUP(MASTER_DATA_ESCALATED!$B23,Backend!$M$3:$O$8,3,FALSE),FALSE),SUM(EW23:EY23))</f>
        <v>27903859.974307213</v>
      </c>
      <c r="FA23" s="94"/>
      <c r="FB23" s="94"/>
      <c r="FC23" s="94"/>
      <c r="FD23" s="94">
        <f>IF(SUM(FA23:FC23)=0,MASTER_DATA_MAPPED!FD23*VLOOKUP(FD$20,Backend!$A$2:$K$61,VLOOKUP(MASTER_DATA_ESCALATED!$B23,Backend!$M$3:$O$8,3,FALSE),FALSE),SUM(FA23:FC23))</f>
        <v>26278521.747109562</v>
      </c>
      <c r="FE23" s="94"/>
      <c r="FF23" s="94"/>
      <c r="FG23" s="94"/>
      <c r="FH23" s="94">
        <f>IF(SUM(FE23:FG23)=0,MASTER_DATA_MAPPED!FH23*VLOOKUP(FH$20,Backend!$A$2:$K$61,VLOOKUP(MASTER_DATA_ESCALATED!$B23,Backend!$M$3:$O$8,3,FALSE),FALSE),SUM(FE23:FG23))</f>
        <v>24979583.409799963</v>
      </c>
      <c r="FI23" s="94"/>
      <c r="FJ23" s="94"/>
      <c r="FK23" s="94"/>
      <c r="FL23" s="94">
        <f>IF(SUM(FI23:FK23)=0,MASTER_DATA_MAPPED!FL23*VLOOKUP(FL$20,Backend!$A$2:$K$61,VLOOKUP(MASTER_DATA_ESCALATED!$B23,Backend!$M$3:$O$8,3,FALSE),FALSE),SUM(FI23:FK23))</f>
        <v>49208669.113598824</v>
      </c>
      <c r="FM23" s="94"/>
      <c r="FN23" s="94"/>
      <c r="FO23" s="94"/>
      <c r="FP23" s="94">
        <f>IF(SUM(FM23:FO23)=0,MASTER_DATA_MAPPED!FP23*VLOOKUP(FP$20,Backend!$A$2:$K$61,VLOOKUP(MASTER_DATA_ESCALATED!$B23,Backend!$M$3:$O$8,3,FALSE),FALSE),SUM(FM23:FO23))</f>
        <v>3758223.0155974641</v>
      </c>
      <c r="FQ23" s="94"/>
      <c r="FR23" s="94"/>
      <c r="FS23" s="94"/>
      <c r="FT23" s="94">
        <f>IF(SUM(FQ23:FS23)=0,MASTER_DATA_MAPPED!FT23*VLOOKUP(FT$20,Backend!$A$2:$K$61,VLOOKUP(MASTER_DATA_ESCALATED!$B23,Backend!$M$3:$O$8,3,FALSE),FALSE),SUM(FQ23:FS23))</f>
        <v>3329602.9279374825</v>
      </c>
      <c r="FU23" s="94"/>
      <c r="FV23" s="94"/>
      <c r="FW23" s="94"/>
      <c r="FX23" s="94">
        <f>IF(SUM(FU23:FW23)=0,MASTER_DATA_MAPPED!FX23*VLOOKUP(FX$20,Backend!$A$2:$K$61,VLOOKUP(MASTER_DATA_ESCALATED!$B23,Backend!$M$3:$O$8,3,FALSE),FALSE),SUM(FU23:FW23))</f>
        <v>3285024.3768629637</v>
      </c>
      <c r="FY23" s="94"/>
      <c r="FZ23" s="94"/>
      <c r="GA23" s="94"/>
      <c r="GB23" s="94">
        <f>IF(SUM(FY23:GA23)=0,MASTER_DATA_MAPPED!GB23*VLOOKUP(GB$20,Backend!$A$2:$K$61,VLOOKUP(MASTER_DATA_ESCALATED!$B23,Backend!$M$3:$O$8,3,FALSE),FALSE),SUM(FY23:GA23))</f>
        <v>3884011.8530481239</v>
      </c>
      <c r="GC23" s="94"/>
      <c r="GD23" s="94"/>
      <c r="GE23" s="94"/>
      <c r="GF23" s="94">
        <f>IF(SUM(GC23:GE23)=0,MASTER_DATA_MAPPED!GF23*VLOOKUP(GF$20,Backend!$A$2:$K$61,VLOOKUP(MASTER_DATA_ESCALATED!$B23,Backend!$M$3:$O$8,3,FALSE),FALSE),SUM(GC23:GE23))</f>
        <v>3453939.3643993456</v>
      </c>
      <c r="GG23" s="94"/>
      <c r="GH23" s="94"/>
      <c r="GI23" s="94"/>
      <c r="GJ23" s="94">
        <f>IF(SUM(GG23:GI23)=0,MASTER_DATA_MAPPED!GJ23*VLOOKUP(GJ$20,Backend!$A$2:$K$61,VLOOKUP(MASTER_DATA_ESCALATED!$B23,Backend!$M$3:$O$8,3,FALSE),FALSE),SUM(GG23:GI23))</f>
        <v>3411689.9226825084</v>
      </c>
      <c r="GK23" s="94"/>
      <c r="GL23" s="94"/>
      <c r="GM23" s="94"/>
      <c r="GN23" s="94">
        <f>IF(SUM(GK23:GM23)=0,MASTER_DATA_MAPPED!GN23*VLOOKUP(GN$20,Backend!$A$2:$K$61,VLOOKUP(MASTER_DATA_ESCALATED!$B23,Backend!$M$3:$O$8,3,FALSE),FALSE),SUM(GK23:GM23))</f>
        <v>2315388.6835732227</v>
      </c>
      <c r="GO23" s="94"/>
      <c r="GP23" s="94"/>
      <c r="GQ23" s="94"/>
      <c r="GR23" s="94">
        <f>IF(SUM(GO23:GQ23)=0,MASTER_DATA_MAPPED!GR23*VLOOKUP(GR$20,Backend!$A$2:$K$61,VLOOKUP(MASTER_DATA_ESCALATED!$B23,Backend!$M$3:$O$8,3,FALSE),FALSE),SUM(GO23:GQ23))</f>
        <v>1883542.0833539332</v>
      </c>
      <c r="GS23" s="94"/>
      <c r="GT23" s="94"/>
      <c r="GU23" s="94"/>
      <c r="GV23" s="94">
        <f>IF(SUM(GS23:GU23)=0,MASTER_DATA_MAPPED!GV23*VLOOKUP(GV$20,Backend!$A$2:$K$61,VLOOKUP(MASTER_DATA_ESCALATED!$B23,Backend!$M$3:$O$8,3,FALSE),FALSE),SUM(GS23:GU23))</f>
        <v>1833857.5526374546</v>
      </c>
    </row>
    <row r="24" spans="2:204" s="25" customFormat="1" ht="17.25" hidden="1" outlineLevel="1" x14ac:dyDescent="0.3">
      <c r="B24" s="183">
        <f t="shared" ref="B24:B87" si="1">_xlfn.NUMBERVALUE(LEFT(C24,1)&amp;"0")</f>
        <v>10</v>
      </c>
      <c r="C24" s="24">
        <f t="shared" si="0"/>
        <v>11</v>
      </c>
      <c r="D24" s="75"/>
      <c r="E24" s="51">
        <v>11</v>
      </c>
      <c r="F24" s="51"/>
      <c r="G24" s="76"/>
      <c r="H24" s="34" t="s">
        <v>26</v>
      </c>
      <c r="I24" s="95"/>
      <c r="J24" s="95"/>
      <c r="K24" s="95"/>
      <c r="L24" s="95">
        <f>IF(SUM(I24:K24)=0,MASTER_DATA_MAPPED!L24*VLOOKUP(L$20,Backend!$A$2:$K$61,VLOOKUP(MASTER_DATA_ESCALATED!$B24,Backend!$M$3:$O$8,3,FALSE),FALSE),SUM(I24:K24))</f>
        <v>6660545.2528223908</v>
      </c>
      <c r="M24" s="95"/>
      <c r="N24" s="95"/>
      <c r="O24" s="95"/>
      <c r="P24" s="95">
        <f>IF(SUM(M24:O24)=0,MASTER_DATA_MAPPED!P24*VLOOKUP(P$20,Backend!$A$2:$K$61,VLOOKUP(MASTER_DATA_ESCALATED!$B24,Backend!$M$3:$O$8,3,FALSE),FALSE),SUM(M24:O24))</f>
        <v>13321090.505644782</v>
      </c>
      <c r="Q24" s="95"/>
      <c r="R24" s="95"/>
      <c r="S24" s="95"/>
      <c r="T24" s="95">
        <f>IF(SUM(Q24:S24)=0,MASTER_DATA_MAPPED!T24*VLOOKUP(T$20,Backend!$A$2:$K$61,VLOOKUP(MASTER_DATA_ESCALATED!$B24,Backend!$M$3:$O$8,3,FALSE),FALSE),SUM(Q24:S24))</f>
        <v>6660545.2528223908</v>
      </c>
      <c r="U24" s="95"/>
      <c r="V24" s="95"/>
      <c r="W24" s="95"/>
      <c r="X24" s="95">
        <f>IF(SUM(U24:W24)=0,MASTER_DATA_MAPPED!X24*VLOOKUP(X$20,Backend!$A$2:$K$61,VLOOKUP(MASTER_DATA_ESCALATED!$B24,Backend!$M$3:$O$8,3,FALSE),FALSE),SUM(U24:W24))</f>
        <v>13321090.505644782</v>
      </c>
      <c r="Y24" s="95"/>
      <c r="Z24" s="95"/>
      <c r="AA24" s="95"/>
      <c r="AB24" s="95">
        <f>IF(SUM(Y24:AA24)=0,MASTER_DATA_MAPPED!AB24*VLOOKUP(AB$20,Backend!$A$2:$K$61,VLOOKUP(MASTER_DATA_ESCALATED!$B24,Backend!$M$3:$O$8,3,FALSE),FALSE),SUM(Y24:AA24))</f>
        <v>6660545.2528223908</v>
      </c>
      <c r="AC24" s="95"/>
      <c r="AD24" s="95"/>
      <c r="AE24" s="95"/>
      <c r="AF24" s="95">
        <f>IF(SUM(AC24:AE24)=0,MASTER_DATA_MAPPED!AF24*VLOOKUP(AF$20,Backend!$A$2:$K$61,VLOOKUP(MASTER_DATA_ESCALATED!$B24,Backend!$M$3:$O$8,3,FALSE),FALSE),SUM(AC24:AE24))</f>
        <v>13321090.505644782</v>
      </c>
      <c r="AG24" s="95"/>
      <c r="AH24" s="95"/>
      <c r="AI24" s="95"/>
      <c r="AJ24" s="95">
        <f>IF(SUM(AG24:AI24)=0,MASTER_DATA_MAPPED!AJ24*VLOOKUP(AJ$20,Backend!$A$2:$K$61,VLOOKUP(MASTER_DATA_ESCALATED!$B24,Backend!$M$3:$O$8,3,FALSE),FALSE),SUM(AG24:AI24))</f>
        <v>6660545.2528223908</v>
      </c>
      <c r="AK24" s="95"/>
      <c r="AL24" s="95"/>
      <c r="AM24" s="95"/>
      <c r="AN24" s="95">
        <f>IF(SUM(AK24:AM24)=0,MASTER_DATA_MAPPED!AN24*VLOOKUP(AN$20,Backend!$A$2:$K$61,VLOOKUP(MASTER_DATA_ESCALATED!$B24,Backend!$M$3:$O$8,3,FALSE),FALSE),SUM(AK24:AM24))</f>
        <v>13321090.505644782</v>
      </c>
      <c r="AO24" s="95"/>
      <c r="AP24" s="95"/>
      <c r="AQ24" s="95"/>
      <c r="AR24" s="95">
        <f>IF(SUM(AO24:AQ24)=0,MASTER_DATA_MAPPED!AR24*VLOOKUP(AR$20,Backend!$A$2:$K$61,VLOOKUP(MASTER_DATA_ESCALATED!$B24,Backend!$M$3:$O$8,3,FALSE),FALSE),SUM(AO24:AQ24))</f>
        <v>0</v>
      </c>
      <c r="AS24" s="95"/>
      <c r="AT24" s="95"/>
      <c r="AU24" s="95"/>
      <c r="AV24" s="95">
        <f>IF(SUM(AS24:AU24)=0,MASTER_DATA_MAPPED!AV24*VLOOKUP(AV$20,Backend!$A$2:$K$61,VLOOKUP(MASTER_DATA_ESCALATED!$B24,Backend!$M$3:$O$8,3,FALSE),FALSE),SUM(AS24:AU24))</f>
        <v>0</v>
      </c>
      <c r="AW24" s="95"/>
      <c r="AX24" s="95"/>
      <c r="AY24" s="95"/>
      <c r="AZ24" s="95">
        <f>IF(SUM(AW24:AY24)=0,MASTER_DATA_MAPPED!AZ24*VLOOKUP(AZ$20,Backend!$A$2:$K$61,VLOOKUP(MASTER_DATA_ESCALATED!$B24,Backend!$M$3:$O$8,3,FALSE),FALSE),SUM(AW24:AY24))</f>
        <v>0</v>
      </c>
      <c r="BA24" s="95"/>
      <c r="BB24" s="95"/>
      <c r="BC24" s="95"/>
      <c r="BD24" s="95">
        <f>IF(SUM(BA24:BC24)=0,MASTER_DATA_MAPPED!BD24*VLOOKUP(BD$20,Backend!$A$2:$K$61,VLOOKUP(MASTER_DATA_ESCALATED!$B24,Backend!$M$3:$O$8,3,FALSE),FALSE),SUM(BA24:BC24))</f>
        <v>0</v>
      </c>
      <c r="BE24" s="95"/>
      <c r="BF24" s="95"/>
      <c r="BG24" s="95"/>
      <c r="BH24" s="95">
        <f>IF(SUM(BE24:BG24)=0,MASTER_DATA_MAPPED!BH24*VLOOKUP(BH$20,Backend!$A$2:$K$61,VLOOKUP(MASTER_DATA_ESCALATED!$B24,Backend!$M$3:$O$8,3,FALSE),FALSE),SUM(BE24:BG24))</f>
        <v>0</v>
      </c>
      <c r="BI24" s="95"/>
      <c r="BJ24" s="95"/>
      <c r="BK24" s="95"/>
      <c r="BL24" s="95">
        <f>IF(SUM(BI24:BK24)=0,MASTER_DATA_MAPPED!BL24*VLOOKUP(BL$20,Backend!$A$2:$K$61,VLOOKUP(MASTER_DATA_ESCALATED!$B24,Backend!$M$3:$O$8,3,FALSE),FALSE),SUM(BI24:BK24))</f>
        <v>0</v>
      </c>
      <c r="BM24" s="95"/>
      <c r="BN24" s="95"/>
      <c r="BO24" s="95"/>
      <c r="BP24" s="95">
        <f>IF(SUM(BM24:BO24)=0,MASTER_DATA_MAPPED!BP24*VLOOKUP(BP$20,Backend!$A$2:$K$61,VLOOKUP(MASTER_DATA_ESCALATED!$B24,Backend!$M$3:$O$8,3,FALSE),FALSE),SUM(BM24:BO24))</f>
        <v>0</v>
      </c>
      <c r="BQ24" s="95"/>
      <c r="BR24" s="95"/>
      <c r="BS24" s="95"/>
      <c r="BT24" s="95">
        <f>IF(SUM(BQ24:BS24)=0,MASTER_DATA_MAPPED!BT24*VLOOKUP(BT$20,Backend!$A$2:$K$61,VLOOKUP(MASTER_DATA_ESCALATED!$B24,Backend!$M$3:$O$8,3,FALSE),FALSE),SUM(BQ24:BS24))</f>
        <v>0</v>
      </c>
      <c r="BU24" s="95"/>
      <c r="BV24" s="95"/>
      <c r="BW24" s="95"/>
      <c r="BX24" s="95">
        <f>IF(SUM(BU24:BW24)=0,MASTER_DATA_MAPPED!BX24*VLOOKUP(BX$20,Backend!$A$2:$K$61,VLOOKUP(MASTER_DATA_ESCALATED!$B24,Backend!$M$3:$O$8,3,FALSE),FALSE),SUM(BU24:BW24))</f>
        <v>0</v>
      </c>
      <c r="BY24" s="95"/>
      <c r="BZ24" s="95"/>
      <c r="CA24" s="95"/>
      <c r="CB24" s="95">
        <f>IF(SUM(BY24:CA24)=0,MASTER_DATA_MAPPED!CB24*VLOOKUP(CB$20,Backend!$A$2:$K$61,VLOOKUP(MASTER_DATA_ESCALATED!$B24,Backend!$M$3:$O$8,3,FALSE),FALSE),SUM(BY24:CA24))</f>
        <v>0</v>
      </c>
      <c r="CC24" s="95"/>
      <c r="CD24" s="95"/>
      <c r="CE24" s="95"/>
      <c r="CF24" s="95">
        <f>IF(SUM(CC24:CE24)=0,MASTER_DATA_MAPPED!CF24*VLOOKUP(CF$20,Backend!$A$2:$K$61,VLOOKUP(MASTER_DATA_ESCALATED!$B24,Backend!$M$3:$O$8,3,FALSE),FALSE),SUM(CC24:CE24))</f>
        <v>0</v>
      </c>
      <c r="CG24" s="95"/>
      <c r="CH24" s="95"/>
      <c r="CI24" s="95"/>
      <c r="CJ24" s="95">
        <f>IF(SUM(CG24:CI24)=0,MASTER_DATA_MAPPED!CJ24*VLOOKUP(CJ$20,Backend!$A$2:$K$61,VLOOKUP(MASTER_DATA_ESCALATED!$B24,Backend!$M$3:$O$8,3,FALSE),FALSE),SUM(CG24:CI24))</f>
        <v>0</v>
      </c>
      <c r="CK24" s="95"/>
      <c r="CL24" s="95"/>
      <c r="CM24" s="95"/>
      <c r="CN24" s="95">
        <f>IF(SUM(CK24:CM24)=0,MASTER_DATA_MAPPED!CN24*VLOOKUP(CN$20,Backend!$A$2:$K$61,VLOOKUP(MASTER_DATA_ESCALATED!$B24,Backend!$M$3:$O$8,3,FALSE),FALSE),SUM(CK24:CM24))</f>
        <v>0</v>
      </c>
      <c r="CO24" s="95"/>
      <c r="CP24" s="95"/>
      <c r="CQ24" s="95"/>
      <c r="CR24" s="95">
        <f>IF(SUM(CO24:CQ24)=0,MASTER_DATA_MAPPED!CR24*VLOOKUP(CR$20,Backend!$A$2:$K$61,VLOOKUP(MASTER_DATA_ESCALATED!$B24,Backend!$M$3:$O$8,3,FALSE),FALSE),SUM(CO24:CQ24))</f>
        <v>0</v>
      </c>
      <c r="CS24" s="95"/>
      <c r="CT24" s="95"/>
      <c r="CU24" s="95"/>
      <c r="CV24" s="95">
        <f>IF(SUM(CS24:CU24)=0,MASTER_DATA_MAPPED!CV24*VLOOKUP(CV$20,Backend!$A$2:$K$61,VLOOKUP(MASTER_DATA_ESCALATED!$B24,Backend!$M$3:$O$8,3,FALSE),FALSE),SUM(CS24:CU24))</f>
        <v>0</v>
      </c>
      <c r="CW24" s="95"/>
      <c r="CX24" s="95"/>
      <c r="CY24" s="95"/>
      <c r="CZ24" s="95">
        <f>IF(SUM(CW24:CY24)=0,MASTER_DATA_MAPPED!CZ24*VLOOKUP(CZ$20,Backend!$A$2:$K$61,VLOOKUP(MASTER_DATA_ESCALATED!$B24,Backend!$M$3:$O$8,3,FALSE),FALSE),SUM(CW24:CY24))</f>
        <v>0</v>
      </c>
      <c r="DA24" s="95"/>
      <c r="DB24" s="95"/>
      <c r="DC24" s="95"/>
      <c r="DD24" s="95" t="e">
        <f>IF(SUM(DA24:DC24)=0,MASTER_DATA_MAPPED!DD24*VLOOKUP(DD$20,Backend!$A$2:$K$61,VLOOKUP(MASTER_DATA_ESCALATED!$B24,Backend!$M$3:$O$8,3,FALSE),FALSE),SUM(DA24:DC24))</f>
        <v>#N/A</v>
      </c>
      <c r="DE24" s="95"/>
      <c r="DF24" s="95"/>
      <c r="DG24" s="95"/>
      <c r="DH24" s="95">
        <f>IF(SUM(DE24:DG24)=0,MASTER_DATA_MAPPED!DH24*VLOOKUP(DH$20,Backend!$A$2:$K$61,VLOOKUP(MASTER_DATA_ESCALATED!$B24,Backend!$M$3:$O$8,3,FALSE),FALSE),SUM(DE24:DG24))</f>
        <v>10640368.367968906</v>
      </c>
      <c r="DI24" s="95"/>
      <c r="DJ24" s="95"/>
      <c r="DK24" s="95"/>
      <c r="DL24" s="95">
        <f>IF(SUM(DI24:DK24)=0,MASTER_DATA_MAPPED!DL24*VLOOKUP(DL$20,Backend!$A$2:$K$61,VLOOKUP(MASTER_DATA_ESCALATED!$B24,Backend!$M$3:$O$8,3,FALSE),FALSE),SUM(DI24:DK24))</f>
        <v>10640368.367968906</v>
      </c>
      <c r="DM24" s="95"/>
      <c r="DN24" s="95"/>
      <c r="DO24" s="95"/>
      <c r="DP24" s="95">
        <f>IF(SUM(DM24:DO24)=0,MASTER_DATA_MAPPED!DP24*VLOOKUP(DP$20,Backend!$A$2:$K$61,VLOOKUP(MASTER_DATA_ESCALATED!$B24,Backend!$M$3:$O$8,3,FALSE),FALSE),SUM(DM24:DO24))</f>
        <v>10640368.367968906</v>
      </c>
      <c r="DQ24" s="95"/>
      <c r="DR24" s="95"/>
      <c r="DS24" s="95"/>
      <c r="DT24" s="95">
        <f>IF(SUM(DQ24:DS24)=0,MASTER_DATA_MAPPED!DT24*VLOOKUP(DT$20,Backend!$A$2:$K$61,VLOOKUP(MASTER_DATA_ESCALATED!$B24,Backend!$M$3:$O$8,3,FALSE),FALSE),SUM(DQ24:DS24))</f>
        <v>10640368.367968906</v>
      </c>
      <c r="DU24" s="95"/>
      <c r="DV24" s="95"/>
      <c r="DW24" s="95"/>
      <c r="DX24" s="95">
        <f>IF(SUM(DU24:DW24)=0,MASTER_DATA_MAPPED!DX24*VLOOKUP(DX$20,Backend!$A$2:$K$61,VLOOKUP(MASTER_DATA_ESCALATED!$B24,Backend!$M$3:$O$8,3,FALSE),FALSE),SUM(DU24:DW24))</f>
        <v>10640368.367968906</v>
      </c>
      <c r="DY24" s="95"/>
      <c r="DZ24" s="95"/>
      <c r="EA24" s="95"/>
      <c r="EB24" s="95">
        <f>IF(SUM(DY24:EA24)=0,MASTER_DATA_MAPPED!EB24*VLOOKUP(EB$20,Backend!$A$2:$K$61,VLOOKUP(MASTER_DATA_ESCALATED!$B24,Backend!$M$3:$O$8,3,FALSE),FALSE),SUM(DY24:EA24))</f>
        <v>10640368.367968906</v>
      </c>
      <c r="EC24" s="95"/>
      <c r="ED24" s="95"/>
      <c r="EE24" s="95"/>
      <c r="EF24" s="95">
        <f>IF(SUM(EC24:EE24)=0,MASTER_DATA_MAPPED!EF24*VLOOKUP(EF$20,Backend!$A$2:$K$61,VLOOKUP(MASTER_DATA_ESCALATED!$B24,Backend!$M$3:$O$8,3,FALSE),FALSE),SUM(EC24:EE24))</f>
        <v>0</v>
      </c>
      <c r="EG24" s="95"/>
      <c r="EH24" s="95"/>
      <c r="EI24" s="95"/>
      <c r="EJ24" s="95">
        <f>IF(SUM(EG24:EI24)=0,MASTER_DATA_MAPPED!EJ24*VLOOKUP(EJ$20,Backend!$A$2:$K$61,VLOOKUP(MASTER_DATA_ESCALATED!$B24,Backend!$M$3:$O$8,3,FALSE),FALSE),SUM(EG24:EI24))</f>
        <v>0</v>
      </c>
      <c r="EK24" s="95"/>
      <c r="EL24" s="95"/>
      <c r="EM24" s="95"/>
      <c r="EN24" s="95">
        <f>IF(SUM(EK24:EM24)=0,MASTER_DATA_MAPPED!EN24*VLOOKUP(EN$20,Backend!$A$2:$K$61,VLOOKUP(MASTER_DATA_ESCALATED!$B24,Backend!$M$3:$O$8,3,FALSE),FALSE),SUM(EK24:EM24))</f>
        <v>0</v>
      </c>
      <c r="EO24" s="95"/>
      <c r="EP24" s="95"/>
      <c r="EQ24" s="95"/>
      <c r="ER24" s="95">
        <f>IF(SUM(EO24:EQ24)=0,MASTER_DATA_MAPPED!ER24*VLOOKUP(ER$20,Backend!$A$2:$K$61,VLOOKUP(MASTER_DATA_ESCALATED!$B24,Backend!$M$3:$O$8,3,FALSE),FALSE),SUM(EO24:EQ24))</f>
        <v>7737265.4155495977</v>
      </c>
      <c r="ES24" s="95"/>
      <c r="ET24" s="95"/>
      <c r="EU24" s="95"/>
      <c r="EV24" s="95">
        <f>IF(SUM(ES24:EU24)=0,MASTER_DATA_MAPPED!EV24*VLOOKUP(EV$20,Backend!$A$2:$K$61,VLOOKUP(MASTER_DATA_ESCALATED!$B24,Backend!$M$3:$O$8,3,FALSE),FALSE),SUM(ES24:EU24))</f>
        <v>7737265.4155495977</v>
      </c>
      <c r="EW24" s="95"/>
      <c r="EX24" s="95"/>
      <c r="EY24" s="95"/>
      <c r="EZ24" s="95">
        <f>IF(SUM(EW24:EY24)=0,MASTER_DATA_MAPPED!EZ24*VLOOKUP(EZ$20,Backend!$A$2:$K$61,VLOOKUP(MASTER_DATA_ESCALATED!$B24,Backend!$M$3:$O$8,3,FALSE),FALSE),SUM(EW24:EY24))</f>
        <v>0</v>
      </c>
      <c r="FA24" s="95"/>
      <c r="FB24" s="95"/>
      <c r="FC24" s="95"/>
      <c r="FD24" s="95">
        <f>IF(SUM(FA24:FC24)=0,MASTER_DATA_MAPPED!FD24*VLOOKUP(FD$20,Backend!$A$2:$K$61,VLOOKUP(MASTER_DATA_ESCALATED!$B24,Backend!$M$3:$O$8,3,FALSE),FALSE),SUM(FA24:FC24))</f>
        <v>0</v>
      </c>
      <c r="FE24" s="95"/>
      <c r="FF24" s="95"/>
      <c r="FG24" s="95"/>
      <c r="FH24" s="95">
        <f>IF(SUM(FE24:FG24)=0,MASTER_DATA_MAPPED!FH24*VLOOKUP(FH$20,Backend!$A$2:$K$61,VLOOKUP(MASTER_DATA_ESCALATED!$B24,Backend!$M$3:$O$8,3,FALSE),FALSE),SUM(FE24:FG24))</f>
        <v>0</v>
      </c>
      <c r="FI24" s="95"/>
      <c r="FJ24" s="95"/>
      <c r="FK24" s="95"/>
      <c r="FL24" s="95">
        <f>IF(SUM(FI24:FK24)=0,MASTER_DATA_MAPPED!FL24*VLOOKUP(FL$20,Backend!$A$2:$K$61,VLOOKUP(MASTER_DATA_ESCALATED!$B24,Backend!$M$3:$O$8,3,FALSE),FALSE),SUM(FI24:FK24))</f>
        <v>0</v>
      </c>
      <c r="FM24" s="95"/>
      <c r="FN24" s="95"/>
      <c r="FO24" s="95"/>
      <c r="FP24" s="95">
        <f>IF(SUM(FM24:FO24)=0,MASTER_DATA_MAPPED!FP24*VLOOKUP(FP$20,Backend!$A$2:$K$61,VLOOKUP(MASTER_DATA_ESCALATED!$B24,Backend!$M$3:$O$8,3,FALSE),FALSE),SUM(FM24:FO24))</f>
        <v>0</v>
      </c>
      <c r="FQ24" s="95"/>
      <c r="FR24" s="95"/>
      <c r="FS24" s="95"/>
      <c r="FT24" s="95">
        <f>IF(SUM(FQ24:FS24)=0,MASTER_DATA_MAPPED!FT24*VLOOKUP(FT$20,Backend!$A$2:$K$61,VLOOKUP(MASTER_DATA_ESCALATED!$B24,Backend!$M$3:$O$8,3,FALSE),FALSE),SUM(FQ24:FS24))</f>
        <v>0</v>
      </c>
      <c r="FU24" s="95"/>
      <c r="FV24" s="95"/>
      <c r="FW24" s="95"/>
      <c r="FX24" s="95">
        <f>IF(SUM(FU24:FW24)=0,MASTER_DATA_MAPPED!FX24*VLOOKUP(FX$20,Backend!$A$2:$K$61,VLOOKUP(MASTER_DATA_ESCALATED!$B24,Backend!$M$3:$O$8,3,FALSE),FALSE),SUM(FU24:FW24))</f>
        <v>0</v>
      </c>
      <c r="FY24" s="95"/>
      <c r="FZ24" s="95"/>
      <c r="GA24" s="95"/>
      <c r="GB24" s="95">
        <f>IF(SUM(FY24:GA24)=0,MASTER_DATA_MAPPED!GB24*VLOOKUP(GB$20,Backend!$A$2:$K$61,VLOOKUP(MASTER_DATA_ESCALATED!$B24,Backend!$M$3:$O$8,3,FALSE),FALSE),SUM(FY24:GA24))</f>
        <v>0</v>
      </c>
      <c r="GC24" s="95"/>
      <c r="GD24" s="95"/>
      <c r="GE24" s="95"/>
      <c r="GF24" s="95">
        <f>IF(SUM(GC24:GE24)=0,MASTER_DATA_MAPPED!GF24*VLOOKUP(GF$20,Backend!$A$2:$K$61,VLOOKUP(MASTER_DATA_ESCALATED!$B24,Backend!$M$3:$O$8,3,FALSE),FALSE),SUM(GC24:GE24))</f>
        <v>0</v>
      </c>
      <c r="GG24" s="95"/>
      <c r="GH24" s="95"/>
      <c r="GI24" s="95"/>
      <c r="GJ24" s="95">
        <f>IF(SUM(GG24:GI24)=0,MASTER_DATA_MAPPED!GJ24*VLOOKUP(GJ$20,Backend!$A$2:$K$61,VLOOKUP(MASTER_DATA_ESCALATED!$B24,Backend!$M$3:$O$8,3,FALSE),FALSE),SUM(GG24:GI24))</f>
        <v>0</v>
      </c>
      <c r="GK24" s="95"/>
      <c r="GL24" s="95"/>
      <c r="GM24" s="95"/>
      <c r="GN24" s="95">
        <f>IF(SUM(GK24:GM24)=0,MASTER_DATA_MAPPED!GN24*VLOOKUP(GN$20,Backend!$A$2:$K$61,VLOOKUP(MASTER_DATA_ESCALATED!$B24,Backend!$M$3:$O$8,3,FALSE),FALSE),SUM(GK24:GM24))</f>
        <v>0</v>
      </c>
      <c r="GO24" s="95"/>
      <c r="GP24" s="95"/>
      <c r="GQ24" s="95"/>
      <c r="GR24" s="95">
        <f>IF(SUM(GO24:GQ24)=0,MASTER_DATA_MAPPED!GR24*VLOOKUP(GR$20,Backend!$A$2:$K$61,VLOOKUP(MASTER_DATA_ESCALATED!$B24,Backend!$M$3:$O$8,3,FALSE),FALSE),SUM(GO24:GQ24))</f>
        <v>0</v>
      </c>
      <c r="GS24" s="95"/>
      <c r="GT24" s="95"/>
      <c r="GU24" s="95"/>
      <c r="GV24" s="95">
        <f>IF(SUM(GS24:GU24)=0,MASTER_DATA_MAPPED!GV24*VLOOKUP(GV$20,Backend!$A$2:$K$61,VLOOKUP(MASTER_DATA_ESCALATED!$B24,Backend!$M$3:$O$8,3,FALSE),FALSE),SUM(GS24:GU24))</f>
        <v>0</v>
      </c>
    </row>
    <row r="25" spans="2:204" s="25" customFormat="1" ht="17.25" hidden="1" outlineLevel="1" x14ac:dyDescent="0.3">
      <c r="B25" s="183">
        <f t="shared" si="1"/>
        <v>10</v>
      </c>
      <c r="C25" s="51">
        <f t="shared" si="0"/>
        <v>12</v>
      </c>
      <c r="D25" s="75"/>
      <c r="E25" s="51">
        <v>12</v>
      </c>
      <c r="F25" s="51"/>
      <c r="G25" s="76"/>
      <c r="H25" s="37" t="s">
        <v>27</v>
      </c>
      <c r="I25" s="96"/>
      <c r="J25" s="96"/>
      <c r="K25" s="96"/>
      <c r="L25" s="96">
        <f>IF(SUM(I25:K25)=0,MASTER_DATA_MAPPED!L25*VLOOKUP(L$20,Backend!$A$2:$K$61,VLOOKUP(MASTER_DATA_ESCALATED!$B25,Backend!$M$3:$O$8,3,FALSE),FALSE),SUM(I25:K25))</f>
        <v>0</v>
      </c>
      <c r="M25" s="96"/>
      <c r="N25" s="96"/>
      <c r="O25" s="96"/>
      <c r="P25" s="96">
        <f>IF(SUM(M25:O25)=0,MASTER_DATA_MAPPED!P25*VLOOKUP(P$20,Backend!$A$2:$K$61,VLOOKUP(MASTER_DATA_ESCALATED!$B25,Backend!$M$3:$O$8,3,FALSE),FALSE),SUM(M25:O25))</f>
        <v>0</v>
      </c>
      <c r="Q25" s="96"/>
      <c r="R25" s="96"/>
      <c r="S25" s="96"/>
      <c r="T25" s="96">
        <f>IF(SUM(Q25:S25)=0,MASTER_DATA_MAPPED!T25*VLOOKUP(T$20,Backend!$A$2:$K$61,VLOOKUP(MASTER_DATA_ESCALATED!$B25,Backend!$M$3:$O$8,3,FALSE),FALSE),SUM(Q25:S25))</f>
        <v>0</v>
      </c>
      <c r="U25" s="96"/>
      <c r="V25" s="96"/>
      <c r="W25" s="96"/>
      <c r="X25" s="96">
        <f>IF(SUM(U25:W25)=0,MASTER_DATA_MAPPED!X25*VLOOKUP(X$20,Backend!$A$2:$K$61,VLOOKUP(MASTER_DATA_ESCALATED!$B25,Backend!$M$3:$O$8,3,FALSE),FALSE),SUM(U25:W25))</f>
        <v>0</v>
      </c>
      <c r="Y25" s="96"/>
      <c r="Z25" s="96"/>
      <c r="AA25" s="96"/>
      <c r="AB25" s="96">
        <f>IF(SUM(Y25:AA25)=0,MASTER_DATA_MAPPED!AB25*VLOOKUP(AB$20,Backend!$A$2:$K$61,VLOOKUP(MASTER_DATA_ESCALATED!$B25,Backend!$M$3:$O$8,3,FALSE),FALSE),SUM(Y25:AA25))</f>
        <v>0</v>
      </c>
      <c r="AC25" s="96"/>
      <c r="AD25" s="96"/>
      <c r="AE25" s="96"/>
      <c r="AF25" s="96">
        <f>IF(SUM(AC25:AE25)=0,MASTER_DATA_MAPPED!AF25*VLOOKUP(AF$20,Backend!$A$2:$K$61,VLOOKUP(MASTER_DATA_ESCALATED!$B25,Backend!$M$3:$O$8,3,FALSE),FALSE),SUM(AC25:AE25))</f>
        <v>0</v>
      </c>
      <c r="AG25" s="96"/>
      <c r="AH25" s="96"/>
      <c r="AI25" s="96"/>
      <c r="AJ25" s="96">
        <f>IF(SUM(AG25:AI25)=0,MASTER_DATA_MAPPED!AJ25*VLOOKUP(AJ$20,Backend!$A$2:$K$61,VLOOKUP(MASTER_DATA_ESCALATED!$B25,Backend!$M$3:$O$8,3,FALSE),FALSE),SUM(AG25:AI25))</f>
        <v>0</v>
      </c>
      <c r="AK25" s="96"/>
      <c r="AL25" s="96"/>
      <c r="AM25" s="96"/>
      <c r="AN25" s="96">
        <f>IF(SUM(AK25:AM25)=0,MASTER_DATA_MAPPED!AN25*VLOOKUP(AN$20,Backend!$A$2:$K$61,VLOOKUP(MASTER_DATA_ESCALATED!$B25,Backend!$M$3:$O$8,3,FALSE),FALSE),SUM(AK25:AM25))</f>
        <v>0</v>
      </c>
      <c r="AO25" s="96"/>
      <c r="AP25" s="96"/>
      <c r="AQ25" s="96"/>
      <c r="AR25" s="96">
        <f>IF(SUM(AO25:AQ25)=0,MASTER_DATA_MAPPED!AR25*VLOOKUP(AR$20,Backend!$A$2:$K$61,VLOOKUP(MASTER_DATA_ESCALATED!$B25,Backend!$M$3:$O$8,3,FALSE),FALSE),SUM(AO25:AQ25))</f>
        <v>0</v>
      </c>
      <c r="AS25" s="96"/>
      <c r="AT25" s="96"/>
      <c r="AU25" s="96"/>
      <c r="AV25" s="96">
        <f>IF(SUM(AS25:AU25)=0,MASTER_DATA_MAPPED!AV25*VLOOKUP(AV$20,Backend!$A$2:$K$61,VLOOKUP(MASTER_DATA_ESCALATED!$B25,Backend!$M$3:$O$8,3,FALSE),FALSE),SUM(AS25:AU25))</f>
        <v>0</v>
      </c>
      <c r="AW25" s="96"/>
      <c r="AX25" s="96"/>
      <c r="AY25" s="96"/>
      <c r="AZ25" s="96">
        <f>IF(SUM(AW25:AY25)=0,MASTER_DATA_MAPPED!AZ25*VLOOKUP(AZ$20,Backend!$A$2:$K$61,VLOOKUP(MASTER_DATA_ESCALATED!$B25,Backend!$M$3:$O$8,3,FALSE),FALSE),SUM(AW25:AY25))</f>
        <v>0</v>
      </c>
      <c r="BA25" s="96"/>
      <c r="BB25" s="96"/>
      <c r="BC25" s="96"/>
      <c r="BD25" s="96">
        <f>IF(SUM(BA25:BC25)=0,MASTER_DATA_MAPPED!BD25*VLOOKUP(BD$20,Backend!$A$2:$K$61,VLOOKUP(MASTER_DATA_ESCALATED!$B25,Backend!$M$3:$O$8,3,FALSE),FALSE),SUM(BA25:BC25))</f>
        <v>0</v>
      </c>
      <c r="BE25" s="96"/>
      <c r="BF25" s="96"/>
      <c r="BG25" s="96"/>
      <c r="BH25" s="96">
        <f>IF(SUM(BE25:BG25)=0,MASTER_DATA_MAPPED!BH25*VLOOKUP(BH$20,Backend!$A$2:$K$61,VLOOKUP(MASTER_DATA_ESCALATED!$B25,Backend!$M$3:$O$8,3,FALSE),FALSE),SUM(BE25:BG25))</f>
        <v>0</v>
      </c>
      <c r="BI25" s="96"/>
      <c r="BJ25" s="96"/>
      <c r="BK25" s="96"/>
      <c r="BL25" s="96">
        <f>IF(SUM(BI25:BK25)=0,MASTER_DATA_MAPPED!BL25*VLOOKUP(BL$20,Backend!$A$2:$K$61,VLOOKUP(MASTER_DATA_ESCALATED!$B25,Backend!$M$3:$O$8,3,FALSE),FALSE),SUM(BI25:BK25))</f>
        <v>0</v>
      </c>
      <c r="BM25" s="96"/>
      <c r="BN25" s="96"/>
      <c r="BO25" s="96"/>
      <c r="BP25" s="96">
        <f>IF(SUM(BM25:BO25)=0,MASTER_DATA_MAPPED!BP25*VLOOKUP(BP$20,Backend!$A$2:$K$61,VLOOKUP(MASTER_DATA_ESCALATED!$B25,Backend!$M$3:$O$8,3,FALSE),FALSE),SUM(BM25:BO25))</f>
        <v>35486551.293815382</v>
      </c>
      <c r="BQ25" s="96"/>
      <c r="BR25" s="96"/>
      <c r="BS25" s="96"/>
      <c r="BT25" s="96">
        <f>IF(SUM(BQ25:BS25)=0,MASTER_DATA_MAPPED!BT25*VLOOKUP(BT$20,Backend!$A$2:$K$61,VLOOKUP(MASTER_DATA_ESCALATED!$B25,Backend!$M$3:$O$8,3,FALSE),FALSE),SUM(BQ25:BS25))</f>
        <v>25123909.891723253</v>
      </c>
      <c r="BU25" s="96"/>
      <c r="BV25" s="96"/>
      <c r="BW25" s="96"/>
      <c r="BX25" s="96">
        <f>IF(SUM(BU25:BW25)=0,MASTER_DATA_MAPPED!BX25*VLOOKUP(BX$20,Backend!$A$2:$K$61,VLOOKUP(MASTER_DATA_ESCALATED!$B25,Backend!$M$3:$O$8,3,FALSE),FALSE),SUM(BU25:BW25))</f>
        <v>15018835.749678841</v>
      </c>
      <c r="BY25" s="96"/>
      <c r="BZ25" s="96"/>
      <c r="CA25" s="96"/>
      <c r="CB25" s="96">
        <f>IF(SUM(BY25:CA25)=0,MASTER_DATA_MAPPED!CB25*VLOOKUP(CB$20,Backend!$A$2:$K$61,VLOOKUP(MASTER_DATA_ESCALATED!$B25,Backend!$M$3:$O$8,3,FALSE),FALSE),SUM(BY25:CA25))</f>
        <v>23058930.996513121</v>
      </c>
      <c r="CC25" s="96"/>
      <c r="CD25" s="96"/>
      <c r="CE25" s="96"/>
      <c r="CF25" s="96">
        <f>IF(SUM(CC25:CE25)=0,MASTER_DATA_MAPPED!CF25*VLOOKUP(CF$20,Backend!$A$2:$K$61,VLOOKUP(MASTER_DATA_ESCALATED!$B25,Backend!$M$3:$O$8,3,FALSE),FALSE),SUM(CC25:CE25))</f>
        <v>13919734.079647642</v>
      </c>
      <c r="CG25" s="96"/>
      <c r="CH25" s="96"/>
      <c r="CI25" s="96"/>
      <c r="CJ25" s="96">
        <f>IF(SUM(CG25:CI25)=0,MASTER_DATA_MAPPED!CJ25*VLOOKUP(CJ$20,Backend!$A$2:$K$61,VLOOKUP(MASTER_DATA_ESCALATED!$B25,Backend!$M$3:$O$8,3,FALSE),FALSE),SUM(CG25:CI25))</f>
        <v>0</v>
      </c>
      <c r="CK25" s="96"/>
      <c r="CL25" s="96"/>
      <c r="CM25" s="96"/>
      <c r="CN25" s="96">
        <f>IF(SUM(CK25:CM25)=0,MASTER_DATA_MAPPED!CN25*VLOOKUP(CN$20,Backend!$A$2:$K$61,VLOOKUP(MASTER_DATA_ESCALATED!$B25,Backend!$M$3:$O$8,3,FALSE),FALSE),SUM(CK25:CM25))</f>
        <v>0</v>
      </c>
      <c r="CO25" s="96"/>
      <c r="CP25" s="96"/>
      <c r="CQ25" s="96"/>
      <c r="CR25" s="96">
        <f>IF(SUM(CO25:CQ25)=0,MASTER_DATA_MAPPED!CR25*VLOOKUP(CR$20,Backend!$A$2:$K$61,VLOOKUP(MASTER_DATA_ESCALATED!$B25,Backend!$M$3:$O$8,3,FALSE),FALSE),SUM(CO25:CQ25))</f>
        <v>0</v>
      </c>
      <c r="CS25" s="96"/>
      <c r="CT25" s="96"/>
      <c r="CU25" s="96"/>
      <c r="CV25" s="96">
        <f>IF(SUM(CS25:CU25)=0,MASTER_DATA_MAPPED!CV25*VLOOKUP(CV$20,Backend!$A$2:$K$61,VLOOKUP(MASTER_DATA_ESCALATED!$B25,Backend!$M$3:$O$8,3,FALSE),FALSE),SUM(CS25:CU25))</f>
        <v>0</v>
      </c>
      <c r="CW25" s="96"/>
      <c r="CX25" s="96"/>
      <c r="CY25" s="96"/>
      <c r="CZ25" s="96">
        <f>IF(SUM(CW25:CY25)=0,MASTER_DATA_MAPPED!CZ25*VLOOKUP(CZ$20,Backend!$A$2:$K$61,VLOOKUP(MASTER_DATA_ESCALATED!$B25,Backend!$M$3:$O$8,3,FALSE),FALSE),SUM(CW25:CY25))</f>
        <v>0</v>
      </c>
      <c r="DA25" s="96"/>
      <c r="DB25" s="96"/>
      <c r="DC25" s="96"/>
      <c r="DD25" s="96" t="e">
        <f>IF(SUM(DA25:DC25)=0,MASTER_DATA_MAPPED!DD25*VLOOKUP(DD$20,Backend!$A$2:$K$61,VLOOKUP(MASTER_DATA_ESCALATED!$B25,Backend!$M$3:$O$8,3,FALSE),FALSE),SUM(DA25:DC25))</f>
        <v>#N/A</v>
      </c>
      <c r="DE25" s="96"/>
      <c r="DF25" s="96"/>
      <c r="DG25" s="96"/>
      <c r="DH25" s="96">
        <f>IF(SUM(DE25:DG25)=0,MASTER_DATA_MAPPED!DH25*VLOOKUP(DH$20,Backend!$A$2:$K$61,VLOOKUP(MASTER_DATA_ESCALATED!$B25,Backend!$M$3:$O$8,3,FALSE),FALSE),SUM(DE25:DG25))</f>
        <v>1289290.3551559439</v>
      </c>
      <c r="DI25" s="96"/>
      <c r="DJ25" s="96"/>
      <c r="DK25" s="96"/>
      <c r="DL25" s="96">
        <f>IF(SUM(DI25:DK25)=0,MASTER_DATA_MAPPED!DL25*VLOOKUP(DL$20,Backend!$A$2:$K$61,VLOOKUP(MASTER_DATA_ESCALATED!$B25,Backend!$M$3:$O$8,3,FALSE),FALSE),SUM(DI25:DK25))</f>
        <v>1546616.9621039305</v>
      </c>
      <c r="DM25" s="96"/>
      <c r="DN25" s="96"/>
      <c r="DO25" s="96"/>
      <c r="DP25" s="96">
        <f>IF(SUM(DM25:DO25)=0,MASTER_DATA_MAPPED!DP25*VLOOKUP(DP$20,Backend!$A$2:$K$61,VLOOKUP(MASTER_DATA_ESCALATED!$B25,Backend!$M$3:$O$8,3,FALSE),FALSE),SUM(DM25:DO25))</f>
        <v>2138680.0843468746</v>
      </c>
      <c r="DQ25" s="96"/>
      <c r="DR25" s="96"/>
      <c r="DS25" s="96"/>
      <c r="DT25" s="96">
        <f>IF(SUM(DQ25:DS25)=0,MASTER_DATA_MAPPED!DT25*VLOOKUP(DT$20,Backend!$A$2:$K$61,VLOOKUP(MASTER_DATA_ESCALATED!$B25,Backend!$M$3:$O$8,3,FALSE),FALSE),SUM(DQ25:DS25))</f>
        <v>3394487.8160082665</v>
      </c>
      <c r="DU25" s="96"/>
      <c r="DV25" s="96"/>
      <c r="DW25" s="96"/>
      <c r="DX25" s="96">
        <f>IF(SUM(DU25:DW25)=0,MASTER_DATA_MAPPED!DX25*VLOOKUP(DX$20,Backend!$A$2:$K$61,VLOOKUP(MASTER_DATA_ESCALATED!$B25,Backend!$M$3:$O$8,3,FALSE),FALSE),SUM(DU25:DW25))</f>
        <v>5866599.7209583959</v>
      </c>
      <c r="DY25" s="96"/>
      <c r="DZ25" s="96"/>
      <c r="EA25" s="96"/>
      <c r="EB25" s="96">
        <f>IF(SUM(DY25:EA25)=0,MASTER_DATA_MAPPED!EB25*VLOOKUP(EB$20,Backend!$A$2:$K$61,VLOOKUP(MASTER_DATA_ESCALATED!$B25,Backend!$M$3:$O$8,3,FALSE),FALSE),SUM(DY25:EA25))</f>
        <v>7133989.8448459702</v>
      </c>
      <c r="EC25" s="96"/>
      <c r="ED25" s="96"/>
      <c r="EE25" s="96"/>
      <c r="EF25" s="96">
        <f>IF(SUM(EC25:EE25)=0,MASTER_DATA_MAPPED!EF25*VLOOKUP(EF$20,Backend!$A$2:$K$61,VLOOKUP(MASTER_DATA_ESCALATED!$B25,Backend!$M$3:$O$8,3,FALSE),FALSE),SUM(EC25:EE25))</f>
        <v>783703.23443995207</v>
      </c>
      <c r="EG25" s="96"/>
      <c r="EH25" s="96"/>
      <c r="EI25" s="96"/>
      <c r="EJ25" s="96">
        <f>IF(SUM(EG25:EI25)=0,MASTER_DATA_MAPPED!EJ25*VLOOKUP(EJ$20,Backend!$A$2:$K$61,VLOOKUP(MASTER_DATA_ESCALATED!$B25,Backend!$M$3:$O$8,3,FALSE),FALSE),SUM(EG25:EI25))</f>
        <v>0</v>
      </c>
      <c r="EK25" s="96"/>
      <c r="EL25" s="96"/>
      <c r="EM25" s="96"/>
      <c r="EN25" s="96">
        <f>IF(SUM(EK25:EM25)=0,MASTER_DATA_MAPPED!EN25*VLOOKUP(EN$20,Backend!$A$2:$K$61,VLOOKUP(MASTER_DATA_ESCALATED!$B25,Backend!$M$3:$O$8,3,FALSE),FALSE),SUM(EK25:EM25))</f>
        <v>0</v>
      </c>
      <c r="EO25" s="96"/>
      <c r="EP25" s="96"/>
      <c r="EQ25" s="96"/>
      <c r="ER25" s="96">
        <f>IF(SUM(EO25:EQ25)=0,MASTER_DATA_MAPPED!ER25*VLOOKUP(ER$20,Backend!$A$2:$K$61,VLOOKUP(MASTER_DATA_ESCALATED!$B25,Backend!$M$3:$O$8,3,FALSE),FALSE),SUM(EO25:EQ25))</f>
        <v>0</v>
      </c>
      <c r="ES25" s="96"/>
      <c r="ET25" s="96"/>
      <c r="EU25" s="96"/>
      <c r="EV25" s="96">
        <f>IF(SUM(ES25:EU25)=0,MASTER_DATA_MAPPED!EV25*VLOOKUP(EV$20,Backend!$A$2:$K$61,VLOOKUP(MASTER_DATA_ESCALATED!$B25,Backend!$M$3:$O$8,3,FALSE),FALSE),SUM(ES25:EU25))</f>
        <v>0</v>
      </c>
      <c r="EW25" s="96"/>
      <c r="EX25" s="96"/>
      <c r="EY25" s="96"/>
      <c r="EZ25" s="96">
        <f>IF(SUM(EW25:EY25)=0,MASTER_DATA_MAPPED!EZ25*VLOOKUP(EZ$20,Backend!$A$2:$K$61,VLOOKUP(MASTER_DATA_ESCALATED!$B25,Backend!$M$3:$O$8,3,FALSE),FALSE),SUM(EW25:EY25))</f>
        <v>27903859.974307213</v>
      </c>
      <c r="FA25" s="96"/>
      <c r="FB25" s="96"/>
      <c r="FC25" s="96"/>
      <c r="FD25" s="96">
        <f>IF(SUM(FA25:FC25)=0,MASTER_DATA_MAPPED!FD25*VLOOKUP(FD$20,Backend!$A$2:$K$61,VLOOKUP(MASTER_DATA_ESCALATED!$B25,Backend!$M$3:$O$8,3,FALSE),FALSE),SUM(FA25:FC25))</f>
        <v>26278521.747109562</v>
      </c>
      <c r="FE25" s="96"/>
      <c r="FF25" s="96"/>
      <c r="FG25" s="96"/>
      <c r="FH25" s="96">
        <f>IF(SUM(FE25:FG25)=0,MASTER_DATA_MAPPED!FH25*VLOOKUP(FH$20,Backend!$A$2:$K$61,VLOOKUP(MASTER_DATA_ESCALATED!$B25,Backend!$M$3:$O$8,3,FALSE),FALSE),SUM(FE25:FG25))</f>
        <v>24979583.409799963</v>
      </c>
      <c r="FI25" s="96"/>
      <c r="FJ25" s="96"/>
      <c r="FK25" s="96"/>
      <c r="FL25" s="96">
        <f>IF(SUM(FI25:FK25)=0,MASTER_DATA_MAPPED!FL25*VLOOKUP(FL$20,Backend!$A$2:$K$61,VLOOKUP(MASTER_DATA_ESCALATED!$B25,Backend!$M$3:$O$8,3,FALSE),FALSE),SUM(FI25:FK25))</f>
        <v>49208669.113598824</v>
      </c>
      <c r="FM25" s="96"/>
      <c r="FN25" s="96"/>
      <c r="FO25" s="96"/>
      <c r="FP25" s="96">
        <f>IF(SUM(FM25:FO25)=0,MASTER_DATA_MAPPED!FP25*VLOOKUP(FP$20,Backend!$A$2:$K$61,VLOOKUP(MASTER_DATA_ESCALATED!$B25,Backend!$M$3:$O$8,3,FALSE),FALSE),SUM(FM25:FO25))</f>
        <v>3758223.0155974641</v>
      </c>
      <c r="FQ25" s="96"/>
      <c r="FR25" s="96"/>
      <c r="FS25" s="96"/>
      <c r="FT25" s="96">
        <f>IF(SUM(FQ25:FS25)=0,MASTER_DATA_MAPPED!FT25*VLOOKUP(FT$20,Backend!$A$2:$K$61,VLOOKUP(MASTER_DATA_ESCALATED!$B25,Backend!$M$3:$O$8,3,FALSE),FALSE),SUM(FQ25:FS25))</f>
        <v>3329602.9279374825</v>
      </c>
      <c r="FU25" s="96"/>
      <c r="FV25" s="96"/>
      <c r="FW25" s="96"/>
      <c r="FX25" s="96">
        <f>IF(SUM(FU25:FW25)=0,MASTER_DATA_MAPPED!FX25*VLOOKUP(FX$20,Backend!$A$2:$K$61,VLOOKUP(MASTER_DATA_ESCALATED!$B25,Backend!$M$3:$O$8,3,FALSE),FALSE),SUM(FU25:FW25))</f>
        <v>3285024.3768629637</v>
      </c>
      <c r="FY25" s="96"/>
      <c r="FZ25" s="96"/>
      <c r="GA25" s="96"/>
      <c r="GB25" s="96">
        <f>IF(SUM(FY25:GA25)=0,MASTER_DATA_MAPPED!GB25*VLOOKUP(GB$20,Backend!$A$2:$K$61,VLOOKUP(MASTER_DATA_ESCALATED!$B25,Backend!$M$3:$O$8,3,FALSE),FALSE),SUM(FY25:GA25))</f>
        <v>3884011.8530481239</v>
      </c>
      <c r="GC25" s="96"/>
      <c r="GD25" s="96"/>
      <c r="GE25" s="96"/>
      <c r="GF25" s="96">
        <f>IF(SUM(GC25:GE25)=0,MASTER_DATA_MAPPED!GF25*VLOOKUP(GF$20,Backend!$A$2:$K$61,VLOOKUP(MASTER_DATA_ESCALATED!$B25,Backend!$M$3:$O$8,3,FALSE),FALSE),SUM(GC25:GE25))</f>
        <v>3453939.3643993456</v>
      </c>
      <c r="GG25" s="96"/>
      <c r="GH25" s="96"/>
      <c r="GI25" s="96"/>
      <c r="GJ25" s="96">
        <f>IF(SUM(GG25:GI25)=0,MASTER_DATA_MAPPED!GJ25*VLOOKUP(GJ$20,Backend!$A$2:$K$61,VLOOKUP(MASTER_DATA_ESCALATED!$B25,Backend!$M$3:$O$8,3,FALSE),FALSE),SUM(GG25:GI25))</f>
        <v>3411689.9226825084</v>
      </c>
      <c r="GK25" s="96"/>
      <c r="GL25" s="96"/>
      <c r="GM25" s="96"/>
      <c r="GN25" s="96">
        <f>IF(SUM(GK25:GM25)=0,MASTER_DATA_MAPPED!GN25*VLOOKUP(GN$20,Backend!$A$2:$K$61,VLOOKUP(MASTER_DATA_ESCALATED!$B25,Backend!$M$3:$O$8,3,FALSE),FALSE),SUM(GK25:GM25))</f>
        <v>2315388.6835732227</v>
      </c>
      <c r="GO25" s="96"/>
      <c r="GP25" s="96"/>
      <c r="GQ25" s="96"/>
      <c r="GR25" s="96">
        <f>IF(SUM(GO25:GQ25)=0,MASTER_DATA_MAPPED!GR25*VLOOKUP(GR$20,Backend!$A$2:$K$61,VLOOKUP(MASTER_DATA_ESCALATED!$B25,Backend!$M$3:$O$8,3,FALSE),FALSE),SUM(GO25:GQ25))</f>
        <v>1883542.0833539332</v>
      </c>
      <c r="GS25" s="96"/>
      <c r="GT25" s="96"/>
      <c r="GU25" s="96"/>
      <c r="GV25" s="96">
        <f>IF(SUM(GS25:GU25)=0,MASTER_DATA_MAPPED!GV25*VLOOKUP(GV$20,Backend!$A$2:$K$61,VLOOKUP(MASTER_DATA_ESCALATED!$B25,Backend!$M$3:$O$8,3,FALSE),FALSE),SUM(GS25:GU25))</f>
        <v>1833857.5526374546</v>
      </c>
    </row>
    <row r="26" spans="2:204" hidden="1" outlineLevel="2" x14ac:dyDescent="0.3">
      <c r="B26" s="21">
        <f t="shared" si="1"/>
        <v>10</v>
      </c>
      <c r="C26" s="52">
        <f t="shared" si="0"/>
        <v>121</v>
      </c>
      <c r="D26" s="77"/>
      <c r="E26" s="52"/>
      <c r="F26" s="52">
        <v>121</v>
      </c>
      <c r="G26" s="78"/>
      <c r="H26" s="35" t="s">
        <v>28</v>
      </c>
      <c r="I26" s="97"/>
      <c r="J26" s="97"/>
      <c r="K26" s="97"/>
      <c r="L26" s="97">
        <f>IF(SUM(I26:K26)=0,MASTER_DATA_MAPPED!L26*VLOOKUP(L$20,Backend!$A$2:$K$61,VLOOKUP(MASTER_DATA_ESCALATED!$B26,Backend!$M$3:$O$8,3,FALSE),FALSE),SUM(I26:K26))</f>
        <v>0</v>
      </c>
      <c r="M26" s="97"/>
      <c r="N26" s="97"/>
      <c r="O26" s="97"/>
      <c r="P26" s="97">
        <f>IF(SUM(M26:O26)=0,MASTER_DATA_MAPPED!P26*VLOOKUP(P$20,Backend!$A$2:$K$61,VLOOKUP(MASTER_DATA_ESCALATED!$B26,Backend!$M$3:$O$8,3,FALSE),FALSE),SUM(M26:O26))</f>
        <v>0</v>
      </c>
      <c r="Q26" s="97"/>
      <c r="R26" s="97"/>
      <c r="S26" s="97"/>
      <c r="T26" s="97">
        <f>IF(SUM(Q26:S26)=0,MASTER_DATA_MAPPED!T26*VLOOKUP(T$20,Backend!$A$2:$K$61,VLOOKUP(MASTER_DATA_ESCALATED!$B26,Backend!$M$3:$O$8,3,FALSE),FALSE),SUM(Q26:S26))</f>
        <v>0</v>
      </c>
      <c r="U26" s="97"/>
      <c r="V26" s="97"/>
      <c r="W26" s="97"/>
      <c r="X26" s="97">
        <f>IF(SUM(U26:W26)=0,MASTER_DATA_MAPPED!X26*VLOOKUP(X$20,Backend!$A$2:$K$61,VLOOKUP(MASTER_DATA_ESCALATED!$B26,Backend!$M$3:$O$8,3,FALSE),FALSE),SUM(U26:W26))</f>
        <v>0</v>
      </c>
      <c r="Y26" s="97"/>
      <c r="Z26" s="97"/>
      <c r="AA26" s="97"/>
      <c r="AB26" s="97">
        <f>IF(SUM(Y26:AA26)=0,MASTER_DATA_MAPPED!AB26*VLOOKUP(AB$20,Backend!$A$2:$K$61,VLOOKUP(MASTER_DATA_ESCALATED!$B26,Backend!$M$3:$O$8,3,FALSE),FALSE),SUM(Y26:AA26))</f>
        <v>0</v>
      </c>
      <c r="AC26" s="97"/>
      <c r="AD26" s="97"/>
      <c r="AE26" s="97"/>
      <c r="AF26" s="97">
        <f>IF(SUM(AC26:AE26)=0,MASTER_DATA_MAPPED!AF26*VLOOKUP(AF$20,Backend!$A$2:$K$61,VLOOKUP(MASTER_DATA_ESCALATED!$B26,Backend!$M$3:$O$8,3,FALSE),FALSE),SUM(AC26:AE26))</f>
        <v>0</v>
      </c>
      <c r="AG26" s="97"/>
      <c r="AH26" s="97"/>
      <c r="AI26" s="97"/>
      <c r="AJ26" s="97">
        <f>IF(SUM(AG26:AI26)=0,MASTER_DATA_MAPPED!AJ26*VLOOKUP(AJ$20,Backend!$A$2:$K$61,VLOOKUP(MASTER_DATA_ESCALATED!$B26,Backend!$M$3:$O$8,3,FALSE),FALSE),SUM(AG26:AI26))</f>
        <v>0</v>
      </c>
      <c r="AK26" s="97"/>
      <c r="AL26" s="97"/>
      <c r="AM26" s="97"/>
      <c r="AN26" s="97">
        <f>IF(SUM(AK26:AM26)=0,MASTER_DATA_MAPPED!AN26*VLOOKUP(AN$20,Backend!$A$2:$K$61,VLOOKUP(MASTER_DATA_ESCALATED!$B26,Backend!$M$3:$O$8,3,FALSE),FALSE),SUM(AK26:AM26))</f>
        <v>0</v>
      </c>
      <c r="AO26" s="97"/>
      <c r="AP26" s="97"/>
      <c r="AQ26" s="97"/>
      <c r="AR26" s="97">
        <f>IF(SUM(AO26:AQ26)=0,MASTER_DATA_MAPPED!AR26*VLOOKUP(AR$20,Backend!$A$2:$K$61,VLOOKUP(MASTER_DATA_ESCALATED!$B26,Backend!$M$3:$O$8,3,FALSE),FALSE),SUM(AO26:AQ26))</f>
        <v>0</v>
      </c>
      <c r="AS26" s="97"/>
      <c r="AT26" s="97"/>
      <c r="AU26" s="97"/>
      <c r="AV26" s="97">
        <f>IF(SUM(AS26:AU26)=0,MASTER_DATA_MAPPED!AV26*VLOOKUP(AV$20,Backend!$A$2:$K$61,VLOOKUP(MASTER_DATA_ESCALATED!$B26,Backend!$M$3:$O$8,3,FALSE),FALSE),SUM(AS26:AU26))</f>
        <v>0</v>
      </c>
      <c r="AW26" s="97"/>
      <c r="AX26" s="97"/>
      <c r="AY26" s="97"/>
      <c r="AZ26" s="97">
        <f>IF(SUM(AW26:AY26)=0,MASTER_DATA_MAPPED!AZ26*VLOOKUP(AZ$20,Backend!$A$2:$K$61,VLOOKUP(MASTER_DATA_ESCALATED!$B26,Backend!$M$3:$O$8,3,FALSE),FALSE),SUM(AW26:AY26))</f>
        <v>0</v>
      </c>
      <c r="BA26" s="97"/>
      <c r="BB26" s="97"/>
      <c r="BC26" s="97"/>
      <c r="BD26" s="97">
        <f>IF(SUM(BA26:BC26)=0,MASTER_DATA_MAPPED!BD26*VLOOKUP(BD$20,Backend!$A$2:$K$61,VLOOKUP(MASTER_DATA_ESCALATED!$B26,Backend!$M$3:$O$8,3,FALSE),FALSE),SUM(BA26:BC26))</f>
        <v>0</v>
      </c>
      <c r="BE26" s="97"/>
      <c r="BF26" s="97"/>
      <c r="BG26" s="97"/>
      <c r="BH26" s="97">
        <f>IF(SUM(BE26:BG26)=0,MASTER_DATA_MAPPED!BH26*VLOOKUP(BH$20,Backend!$A$2:$K$61,VLOOKUP(MASTER_DATA_ESCALATED!$B26,Backend!$M$3:$O$8,3,FALSE),FALSE),SUM(BE26:BG26))</f>
        <v>0</v>
      </c>
      <c r="BI26" s="97"/>
      <c r="BJ26" s="97"/>
      <c r="BK26" s="97"/>
      <c r="BL26" s="97">
        <f>IF(SUM(BI26:BK26)=0,MASTER_DATA_MAPPED!BL26*VLOOKUP(BL$20,Backend!$A$2:$K$61,VLOOKUP(MASTER_DATA_ESCALATED!$B26,Backend!$M$3:$O$8,3,FALSE),FALSE),SUM(BI26:BK26))</f>
        <v>0</v>
      </c>
      <c r="BM26" s="97"/>
      <c r="BN26" s="97"/>
      <c r="BO26" s="97"/>
      <c r="BP26" s="97">
        <f>IF(SUM(BM26:BO26)=0,MASTER_DATA_MAPPED!BP26*VLOOKUP(BP$20,Backend!$A$2:$K$61,VLOOKUP(MASTER_DATA_ESCALATED!$B26,Backend!$M$3:$O$8,3,FALSE),FALSE),SUM(BM26:BO26))</f>
        <v>0</v>
      </c>
      <c r="BQ26" s="97"/>
      <c r="BR26" s="97"/>
      <c r="BS26" s="97"/>
      <c r="BT26" s="97">
        <f>IF(SUM(BQ26:BS26)=0,MASTER_DATA_MAPPED!BT26*VLOOKUP(BT$20,Backend!$A$2:$K$61,VLOOKUP(MASTER_DATA_ESCALATED!$B26,Backend!$M$3:$O$8,3,FALSE),FALSE),SUM(BQ26:BS26))</f>
        <v>0</v>
      </c>
      <c r="BU26" s="97"/>
      <c r="BV26" s="97"/>
      <c r="BW26" s="97"/>
      <c r="BX26" s="97">
        <f>IF(SUM(BU26:BW26)=0,MASTER_DATA_MAPPED!BX26*VLOOKUP(BX$20,Backend!$A$2:$K$61,VLOOKUP(MASTER_DATA_ESCALATED!$B26,Backend!$M$3:$O$8,3,FALSE),FALSE),SUM(BU26:BW26))</f>
        <v>0</v>
      </c>
      <c r="BY26" s="97"/>
      <c r="BZ26" s="97"/>
      <c r="CA26" s="97"/>
      <c r="CB26" s="97">
        <f>IF(SUM(BY26:CA26)=0,MASTER_DATA_MAPPED!CB26*VLOOKUP(CB$20,Backend!$A$2:$K$61,VLOOKUP(MASTER_DATA_ESCALATED!$B26,Backend!$M$3:$O$8,3,FALSE),FALSE),SUM(BY26:CA26))</f>
        <v>0</v>
      </c>
      <c r="CC26" s="97"/>
      <c r="CD26" s="97"/>
      <c r="CE26" s="97"/>
      <c r="CF26" s="97">
        <f>IF(SUM(CC26:CE26)=0,MASTER_DATA_MAPPED!CF26*VLOOKUP(CF$20,Backend!$A$2:$K$61,VLOOKUP(MASTER_DATA_ESCALATED!$B26,Backend!$M$3:$O$8,3,FALSE),FALSE),SUM(CC26:CE26))</f>
        <v>0</v>
      </c>
      <c r="CG26" s="97"/>
      <c r="CH26" s="97"/>
      <c r="CI26" s="97"/>
      <c r="CJ26" s="97">
        <f>IF(SUM(CG26:CI26)=0,MASTER_DATA_MAPPED!CJ26*VLOOKUP(CJ$20,Backend!$A$2:$K$61,VLOOKUP(MASTER_DATA_ESCALATED!$B26,Backend!$M$3:$O$8,3,FALSE),FALSE),SUM(CG26:CI26))</f>
        <v>0</v>
      </c>
      <c r="CK26" s="97"/>
      <c r="CL26" s="97"/>
      <c r="CM26" s="97"/>
      <c r="CN26" s="97">
        <f>IF(SUM(CK26:CM26)=0,MASTER_DATA_MAPPED!CN26*VLOOKUP(CN$20,Backend!$A$2:$K$61,VLOOKUP(MASTER_DATA_ESCALATED!$B26,Backend!$M$3:$O$8,3,FALSE),FALSE),SUM(CK26:CM26))</f>
        <v>0</v>
      </c>
      <c r="CO26" s="97"/>
      <c r="CP26" s="97"/>
      <c r="CQ26" s="97"/>
      <c r="CR26" s="97">
        <f>IF(SUM(CO26:CQ26)=0,MASTER_DATA_MAPPED!CR26*VLOOKUP(CR$20,Backend!$A$2:$K$61,VLOOKUP(MASTER_DATA_ESCALATED!$B26,Backend!$M$3:$O$8,3,FALSE),FALSE),SUM(CO26:CQ26))</f>
        <v>0</v>
      </c>
      <c r="CS26" s="97"/>
      <c r="CT26" s="97"/>
      <c r="CU26" s="97"/>
      <c r="CV26" s="97">
        <f>IF(SUM(CS26:CU26)=0,MASTER_DATA_MAPPED!CV26*VLOOKUP(CV$20,Backend!$A$2:$K$61,VLOOKUP(MASTER_DATA_ESCALATED!$B26,Backend!$M$3:$O$8,3,FALSE),FALSE),SUM(CS26:CU26))</f>
        <v>0</v>
      </c>
      <c r="CW26" s="97"/>
      <c r="CX26" s="97"/>
      <c r="CY26" s="97"/>
      <c r="CZ26" s="97">
        <f>IF(SUM(CW26:CY26)=0,MASTER_DATA_MAPPED!CZ26*VLOOKUP(CZ$20,Backend!$A$2:$K$61,VLOOKUP(MASTER_DATA_ESCALATED!$B26,Backend!$M$3:$O$8,3,FALSE),FALSE),SUM(CW26:CY26))</f>
        <v>0</v>
      </c>
      <c r="DA26" s="97"/>
      <c r="DB26" s="97"/>
      <c r="DC26" s="97"/>
      <c r="DD26" s="97" t="e">
        <f>IF(SUM(DA26:DC26)=0,MASTER_DATA_MAPPED!DD26*VLOOKUP(DD$20,Backend!$A$2:$K$61,VLOOKUP(MASTER_DATA_ESCALATED!$B26,Backend!$M$3:$O$8,3,FALSE),FALSE),SUM(DA26:DC26))</f>
        <v>#N/A</v>
      </c>
      <c r="DE26" s="97"/>
      <c r="DF26" s="97"/>
      <c r="DG26" s="97"/>
      <c r="DH26" s="97">
        <f>IF(SUM(DE26:DG26)=0,MASTER_DATA_MAPPED!DH26*VLOOKUP(DH$20,Backend!$A$2:$K$61,VLOOKUP(MASTER_DATA_ESCALATED!$B26,Backend!$M$3:$O$8,3,FALSE),FALSE),SUM(DE26:DG26))</f>
        <v>0</v>
      </c>
      <c r="DI26" s="97"/>
      <c r="DJ26" s="97"/>
      <c r="DK26" s="97"/>
      <c r="DL26" s="97">
        <f>IF(SUM(DI26:DK26)=0,MASTER_DATA_MAPPED!DL26*VLOOKUP(DL$20,Backend!$A$2:$K$61,VLOOKUP(MASTER_DATA_ESCALATED!$B26,Backend!$M$3:$O$8,3,FALSE),FALSE),SUM(DI26:DK26))</f>
        <v>0</v>
      </c>
      <c r="DM26" s="97"/>
      <c r="DN26" s="97"/>
      <c r="DO26" s="97"/>
      <c r="DP26" s="97">
        <f>IF(SUM(DM26:DO26)=0,MASTER_DATA_MAPPED!DP26*VLOOKUP(DP$20,Backend!$A$2:$K$61,VLOOKUP(MASTER_DATA_ESCALATED!$B26,Backend!$M$3:$O$8,3,FALSE),FALSE),SUM(DM26:DO26))</f>
        <v>0</v>
      </c>
      <c r="DQ26" s="97"/>
      <c r="DR26" s="97"/>
      <c r="DS26" s="97"/>
      <c r="DT26" s="97">
        <f>IF(SUM(DQ26:DS26)=0,MASTER_DATA_MAPPED!DT26*VLOOKUP(DT$20,Backend!$A$2:$K$61,VLOOKUP(MASTER_DATA_ESCALATED!$B26,Backend!$M$3:$O$8,3,FALSE),FALSE),SUM(DQ26:DS26))</f>
        <v>0</v>
      </c>
      <c r="DU26" s="97"/>
      <c r="DV26" s="97"/>
      <c r="DW26" s="97"/>
      <c r="DX26" s="97">
        <f>IF(SUM(DU26:DW26)=0,MASTER_DATA_MAPPED!DX26*VLOOKUP(DX$20,Backend!$A$2:$K$61,VLOOKUP(MASTER_DATA_ESCALATED!$B26,Backend!$M$3:$O$8,3,FALSE),FALSE),SUM(DU26:DW26))</f>
        <v>0</v>
      </c>
      <c r="DY26" s="97"/>
      <c r="DZ26" s="97"/>
      <c r="EA26" s="97"/>
      <c r="EB26" s="97">
        <f>IF(SUM(DY26:EA26)=0,MASTER_DATA_MAPPED!EB26*VLOOKUP(EB$20,Backend!$A$2:$K$61,VLOOKUP(MASTER_DATA_ESCALATED!$B26,Backend!$M$3:$O$8,3,FALSE),FALSE),SUM(DY26:EA26))</f>
        <v>0</v>
      </c>
      <c r="EC26" s="97"/>
      <c r="ED26" s="97"/>
      <c r="EE26" s="97"/>
      <c r="EF26" s="97">
        <f>IF(SUM(EC26:EE26)=0,MASTER_DATA_MAPPED!EF26*VLOOKUP(EF$20,Backend!$A$2:$K$61,VLOOKUP(MASTER_DATA_ESCALATED!$B26,Backend!$M$3:$O$8,3,FALSE),FALSE),SUM(EC26:EE26))</f>
        <v>0</v>
      </c>
      <c r="EG26" s="97"/>
      <c r="EH26" s="97"/>
      <c r="EI26" s="97"/>
      <c r="EJ26" s="97">
        <f>IF(SUM(EG26:EI26)=0,MASTER_DATA_MAPPED!EJ26*VLOOKUP(EJ$20,Backend!$A$2:$K$61,VLOOKUP(MASTER_DATA_ESCALATED!$B26,Backend!$M$3:$O$8,3,FALSE),FALSE),SUM(EG26:EI26))</f>
        <v>0</v>
      </c>
      <c r="EK26" s="97"/>
      <c r="EL26" s="97"/>
      <c r="EM26" s="97"/>
      <c r="EN26" s="97">
        <f>IF(SUM(EK26:EM26)=0,MASTER_DATA_MAPPED!EN26*VLOOKUP(EN$20,Backend!$A$2:$K$61,VLOOKUP(MASTER_DATA_ESCALATED!$B26,Backend!$M$3:$O$8,3,FALSE),FALSE),SUM(EK26:EM26))</f>
        <v>0</v>
      </c>
      <c r="EO26" s="97"/>
      <c r="EP26" s="97"/>
      <c r="EQ26" s="97"/>
      <c r="ER26" s="97">
        <f>IF(SUM(EO26:EQ26)=0,MASTER_DATA_MAPPED!ER26*VLOOKUP(ER$20,Backend!$A$2:$K$61,VLOOKUP(MASTER_DATA_ESCALATED!$B26,Backend!$M$3:$O$8,3,FALSE),FALSE),SUM(EO26:EQ26))</f>
        <v>0</v>
      </c>
      <c r="ES26" s="97"/>
      <c r="ET26" s="97"/>
      <c r="EU26" s="97"/>
      <c r="EV26" s="97">
        <f>IF(SUM(ES26:EU26)=0,MASTER_DATA_MAPPED!EV26*VLOOKUP(EV$20,Backend!$A$2:$K$61,VLOOKUP(MASTER_DATA_ESCALATED!$B26,Backend!$M$3:$O$8,3,FALSE),FALSE),SUM(ES26:EU26))</f>
        <v>0</v>
      </c>
      <c r="EW26" s="97"/>
      <c r="EX26" s="97"/>
      <c r="EY26" s="97"/>
      <c r="EZ26" s="97">
        <f>IF(SUM(EW26:EY26)=0,MASTER_DATA_MAPPED!EZ26*VLOOKUP(EZ$20,Backend!$A$2:$K$61,VLOOKUP(MASTER_DATA_ESCALATED!$B26,Backend!$M$3:$O$8,3,FALSE),FALSE),SUM(EW26:EY26))</f>
        <v>0</v>
      </c>
      <c r="FA26" s="97"/>
      <c r="FB26" s="97"/>
      <c r="FC26" s="97"/>
      <c r="FD26" s="97">
        <f>IF(SUM(FA26:FC26)=0,MASTER_DATA_MAPPED!FD26*VLOOKUP(FD$20,Backend!$A$2:$K$61,VLOOKUP(MASTER_DATA_ESCALATED!$B26,Backend!$M$3:$O$8,3,FALSE),FALSE),SUM(FA26:FC26))</f>
        <v>0</v>
      </c>
      <c r="FE26" s="97"/>
      <c r="FF26" s="97"/>
      <c r="FG26" s="97"/>
      <c r="FH26" s="97">
        <f>IF(SUM(FE26:FG26)=0,MASTER_DATA_MAPPED!FH26*VLOOKUP(FH$20,Backend!$A$2:$K$61,VLOOKUP(MASTER_DATA_ESCALATED!$B26,Backend!$M$3:$O$8,3,FALSE),FALSE),SUM(FE26:FG26))</f>
        <v>0</v>
      </c>
      <c r="FI26" s="97"/>
      <c r="FJ26" s="97"/>
      <c r="FK26" s="97"/>
      <c r="FL26" s="97">
        <f>IF(SUM(FI26:FK26)=0,MASTER_DATA_MAPPED!FL26*VLOOKUP(FL$20,Backend!$A$2:$K$61,VLOOKUP(MASTER_DATA_ESCALATED!$B26,Backend!$M$3:$O$8,3,FALSE),FALSE),SUM(FI26:FK26))</f>
        <v>0</v>
      </c>
      <c r="FM26" s="97"/>
      <c r="FN26" s="97"/>
      <c r="FO26" s="97"/>
      <c r="FP26" s="97">
        <f>IF(SUM(FM26:FO26)=0,MASTER_DATA_MAPPED!FP26*VLOOKUP(FP$20,Backend!$A$2:$K$61,VLOOKUP(MASTER_DATA_ESCALATED!$B26,Backend!$M$3:$O$8,3,FALSE),FALSE),SUM(FM26:FO26))</f>
        <v>0</v>
      </c>
      <c r="FQ26" s="97"/>
      <c r="FR26" s="97"/>
      <c r="FS26" s="97"/>
      <c r="FT26" s="97">
        <f>IF(SUM(FQ26:FS26)=0,MASTER_DATA_MAPPED!FT26*VLOOKUP(FT$20,Backend!$A$2:$K$61,VLOOKUP(MASTER_DATA_ESCALATED!$B26,Backend!$M$3:$O$8,3,FALSE),FALSE),SUM(FQ26:FS26))</f>
        <v>0</v>
      </c>
      <c r="FU26" s="97"/>
      <c r="FV26" s="97"/>
      <c r="FW26" s="97"/>
      <c r="FX26" s="97">
        <f>IF(SUM(FU26:FW26)=0,MASTER_DATA_MAPPED!FX26*VLOOKUP(FX$20,Backend!$A$2:$K$61,VLOOKUP(MASTER_DATA_ESCALATED!$B26,Backend!$M$3:$O$8,3,FALSE),FALSE),SUM(FU26:FW26))</f>
        <v>0</v>
      </c>
      <c r="FY26" s="97"/>
      <c r="FZ26" s="97"/>
      <c r="GA26" s="97"/>
      <c r="GB26" s="97">
        <f>IF(SUM(FY26:GA26)=0,MASTER_DATA_MAPPED!GB26*VLOOKUP(GB$20,Backend!$A$2:$K$61,VLOOKUP(MASTER_DATA_ESCALATED!$B26,Backend!$M$3:$O$8,3,FALSE),FALSE),SUM(FY26:GA26))</f>
        <v>0</v>
      </c>
      <c r="GC26" s="97"/>
      <c r="GD26" s="97"/>
      <c r="GE26" s="97"/>
      <c r="GF26" s="97">
        <f>IF(SUM(GC26:GE26)=0,MASTER_DATA_MAPPED!GF26*VLOOKUP(GF$20,Backend!$A$2:$K$61,VLOOKUP(MASTER_DATA_ESCALATED!$B26,Backend!$M$3:$O$8,3,FALSE),FALSE),SUM(GC26:GE26))</f>
        <v>0</v>
      </c>
      <c r="GG26" s="97"/>
      <c r="GH26" s="97"/>
      <c r="GI26" s="97"/>
      <c r="GJ26" s="97">
        <f>IF(SUM(GG26:GI26)=0,MASTER_DATA_MAPPED!GJ26*VLOOKUP(GJ$20,Backend!$A$2:$K$61,VLOOKUP(MASTER_DATA_ESCALATED!$B26,Backend!$M$3:$O$8,3,FALSE),FALSE),SUM(GG26:GI26))</f>
        <v>0</v>
      </c>
      <c r="GK26" s="97"/>
      <c r="GL26" s="97"/>
      <c r="GM26" s="97"/>
      <c r="GN26" s="97">
        <f>IF(SUM(GK26:GM26)=0,MASTER_DATA_MAPPED!GN26*VLOOKUP(GN$20,Backend!$A$2:$K$61,VLOOKUP(MASTER_DATA_ESCALATED!$B26,Backend!$M$3:$O$8,3,FALSE),FALSE),SUM(GK26:GM26))</f>
        <v>0</v>
      </c>
      <c r="GO26" s="97"/>
      <c r="GP26" s="97"/>
      <c r="GQ26" s="97"/>
      <c r="GR26" s="97">
        <f>IF(SUM(GO26:GQ26)=0,MASTER_DATA_MAPPED!GR26*VLOOKUP(GR$20,Backend!$A$2:$K$61,VLOOKUP(MASTER_DATA_ESCALATED!$B26,Backend!$M$3:$O$8,3,FALSE),FALSE),SUM(GO26:GQ26))</f>
        <v>0</v>
      </c>
      <c r="GS26" s="97"/>
      <c r="GT26" s="97"/>
      <c r="GU26" s="97"/>
      <c r="GV26" s="97">
        <f>IF(SUM(GS26:GU26)=0,MASTER_DATA_MAPPED!GV26*VLOOKUP(GV$20,Backend!$A$2:$K$61,VLOOKUP(MASTER_DATA_ESCALATED!$B26,Backend!$M$3:$O$8,3,FALSE),FALSE),SUM(GS26:GU26))</f>
        <v>0</v>
      </c>
    </row>
    <row r="27" spans="2:204" hidden="1" outlineLevel="2" x14ac:dyDescent="0.3">
      <c r="B27" s="21">
        <f t="shared" si="1"/>
        <v>10</v>
      </c>
      <c r="C27" s="52">
        <f t="shared" si="0"/>
        <v>122</v>
      </c>
      <c r="D27" s="77"/>
      <c r="E27" s="52"/>
      <c r="F27" s="52">
        <v>122</v>
      </c>
      <c r="G27" s="78"/>
      <c r="H27" s="35" t="s">
        <v>29</v>
      </c>
      <c r="I27" s="97"/>
      <c r="J27" s="97"/>
      <c r="K27" s="97"/>
      <c r="L27" s="97">
        <f>IF(SUM(I27:K27)=0,MASTER_DATA_MAPPED!L27*VLOOKUP(L$20,Backend!$A$2:$K$61,VLOOKUP(MASTER_DATA_ESCALATED!$B27,Backend!$M$3:$O$8,3,FALSE),FALSE),SUM(I27:K27))</f>
        <v>0</v>
      </c>
      <c r="M27" s="97"/>
      <c r="N27" s="97"/>
      <c r="O27" s="97"/>
      <c r="P27" s="97">
        <f>IF(SUM(M27:O27)=0,MASTER_DATA_MAPPED!P27*VLOOKUP(P$20,Backend!$A$2:$K$61,VLOOKUP(MASTER_DATA_ESCALATED!$B27,Backend!$M$3:$O$8,3,FALSE),FALSE),SUM(M27:O27))</f>
        <v>0</v>
      </c>
      <c r="Q27" s="97"/>
      <c r="R27" s="97"/>
      <c r="S27" s="97"/>
      <c r="T27" s="97">
        <f>IF(SUM(Q27:S27)=0,MASTER_DATA_MAPPED!T27*VLOOKUP(T$20,Backend!$A$2:$K$61,VLOOKUP(MASTER_DATA_ESCALATED!$B27,Backend!$M$3:$O$8,3,FALSE),FALSE),SUM(Q27:S27))</f>
        <v>0</v>
      </c>
      <c r="U27" s="97"/>
      <c r="V27" s="97"/>
      <c r="W27" s="97"/>
      <c r="X27" s="97">
        <f>IF(SUM(U27:W27)=0,MASTER_DATA_MAPPED!X27*VLOOKUP(X$20,Backend!$A$2:$K$61,VLOOKUP(MASTER_DATA_ESCALATED!$B27,Backend!$M$3:$O$8,3,FALSE),FALSE),SUM(U27:W27))</f>
        <v>0</v>
      </c>
      <c r="Y27" s="97"/>
      <c r="Z27" s="97"/>
      <c r="AA27" s="97"/>
      <c r="AB27" s="97">
        <f>IF(SUM(Y27:AA27)=0,MASTER_DATA_MAPPED!AB27*VLOOKUP(AB$20,Backend!$A$2:$K$61,VLOOKUP(MASTER_DATA_ESCALATED!$B27,Backend!$M$3:$O$8,3,FALSE),FALSE),SUM(Y27:AA27))</f>
        <v>0</v>
      </c>
      <c r="AC27" s="97"/>
      <c r="AD27" s="97"/>
      <c r="AE27" s="97"/>
      <c r="AF27" s="97">
        <f>IF(SUM(AC27:AE27)=0,MASTER_DATA_MAPPED!AF27*VLOOKUP(AF$20,Backend!$A$2:$K$61,VLOOKUP(MASTER_DATA_ESCALATED!$B27,Backend!$M$3:$O$8,3,FALSE),FALSE),SUM(AC27:AE27))</f>
        <v>0</v>
      </c>
      <c r="AG27" s="97"/>
      <c r="AH27" s="97"/>
      <c r="AI27" s="97"/>
      <c r="AJ27" s="97">
        <f>IF(SUM(AG27:AI27)=0,MASTER_DATA_MAPPED!AJ27*VLOOKUP(AJ$20,Backend!$A$2:$K$61,VLOOKUP(MASTER_DATA_ESCALATED!$B27,Backend!$M$3:$O$8,3,FALSE),FALSE),SUM(AG27:AI27))</f>
        <v>0</v>
      </c>
      <c r="AK27" s="97"/>
      <c r="AL27" s="97"/>
      <c r="AM27" s="97"/>
      <c r="AN27" s="97">
        <f>IF(SUM(AK27:AM27)=0,MASTER_DATA_MAPPED!AN27*VLOOKUP(AN$20,Backend!$A$2:$K$61,VLOOKUP(MASTER_DATA_ESCALATED!$B27,Backend!$M$3:$O$8,3,FALSE),FALSE),SUM(AK27:AM27))</f>
        <v>0</v>
      </c>
      <c r="AO27" s="97"/>
      <c r="AP27" s="97"/>
      <c r="AQ27" s="97"/>
      <c r="AR27" s="97">
        <f>IF(SUM(AO27:AQ27)=0,MASTER_DATA_MAPPED!AR27*VLOOKUP(AR$20,Backend!$A$2:$K$61,VLOOKUP(MASTER_DATA_ESCALATED!$B27,Backend!$M$3:$O$8,3,FALSE),FALSE),SUM(AO27:AQ27))</f>
        <v>0</v>
      </c>
      <c r="AS27" s="97"/>
      <c r="AT27" s="97"/>
      <c r="AU27" s="97"/>
      <c r="AV27" s="97">
        <f>IF(SUM(AS27:AU27)=0,MASTER_DATA_MAPPED!AV27*VLOOKUP(AV$20,Backend!$A$2:$K$61,VLOOKUP(MASTER_DATA_ESCALATED!$B27,Backend!$M$3:$O$8,3,FALSE),FALSE),SUM(AS27:AU27))</f>
        <v>0</v>
      </c>
      <c r="AW27" s="97"/>
      <c r="AX27" s="97"/>
      <c r="AY27" s="97"/>
      <c r="AZ27" s="97">
        <f>IF(SUM(AW27:AY27)=0,MASTER_DATA_MAPPED!AZ27*VLOOKUP(AZ$20,Backend!$A$2:$K$61,VLOOKUP(MASTER_DATA_ESCALATED!$B27,Backend!$M$3:$O$8,3,FALSE),FALSE),SUM(AW27:AY27))</f>
        <v>0</v>
      </c>
      <c r="BA27" s="97"/>
      <c r="BB27" s="97"/>
      <c r="BC27" s="97"/>
      <c r="BD27" s="97">
        <f>IF(SUM(BA27:BC27)=0,MASTER_DATA_MAPPED!BD27*VLOOKUP(BD$20,Backend!$A$2:$K$61,VLOOKUP(MASTER_DATA_ESCALATED!$B27,Backend!$M$3:$O$8,3,FALSE),FALSE),SUM(BA27:BC27))</f>
        <v>0</v>
      </c>
      <c r="BE27" s="97"/>
      <c r="BF27" s="97"/>
      <c r="BG27" s="97"/>
      <c r="BH27" s="97">
        <f>IF(SUM(BE27:BG27)=0,MASTER_DATA_MAPPED!BH27*VLOOKUP(BH$20,Backend!$A$2:$K$61,VLOOKUP(MASTER_DATA_ESCALATED!$B27,Backend!$M$3:$O$8,3,FALSE),FALSE),SUM(BE27:BG27))</f>
        <v>0</v>
      </c>
      <c r="BI27" s="97"/>
      <c r="BJ27" s="97"/>
      <c r="BK27" s="97"/>
      <c r="BL27" s="97">
        <f>IF(SUM(BI27:BK27)=0,MASTER_DATA_MAPPED!BL27*VLOOKUP(BL$20,Backend!$A$2:$K$61,VLOOKUP(MASTER_DATA_ESCALATED!$B27,Backend!$M$3:$O$8,3,FALSE),FALSE),SUM(BI27:BK27))</f>
        <v>0</v>
      </c>
      <c r="BM27" s="97"/>
      <c r="BN27" s="97"/>
      <c r="BO27" s="97"/>
      <c r="BP27" s="97">
        <f>IF(SUM(BM27:BO27)=0,MASTER_DATA_MAPPED!BP27*VLOOKUP(BP$20,Backend!$A$2:$K$61,VLOOKUP(MASTER_DATA_ESCALATED!$B27,Backend!$M$3:$O$8,3,FALSE),FALSE),SUM(BM27:BO27))</f>
        <v>0</v>
      </c>
      <c r="BQ27" s="97"/>
      <c r="BR27" s="97"/>
      <c r="BS27" s="97"/>
      <c r="BT27" s="97">
        <f>IF(SUM(BQ27:BS27)=0,MASTER_DATA_MAPPED!BT27*VLOOKUP(BT$20,Backend!$A$2:$K$61,VLOOKUP(MASTER_DATA_ESCALATED!$B27,Backend!$M$3:$O$8,3,FALSE),FALSE),SUM(BQ27:BS27))</f>
        <v>0</v>
      </c>
      <c r="BU27" s="97"/>
      <c r="BV27" s="97"/>
      <c r="BW27" s="97"/>
      <c r="BX27" s="97">
        <f>IF(SUM(BU27:BW27)=0,MASTER_DATA_MAPPED!BX27*VLOOKUP(BX$20,Backend!$A$2:$K$61,VLOOKUP(MASTER_DATA_ESCALATED!$B27,Backend!$M$3:$O$8,3,FALSE),FALSE),SUM(BU27:BW27))</f>
        <v>0</v>
      </c>
      <c r="BY27" s="97"/>
      <c r="BZ27" s="97"/>
      <c r="CA27" s="97"/>
      <c r="CB27" s="97">
        <f>IF(SUM(BY27:CA27)=0,MASTER_DATA_MAPPED!CB27*VLOOKUP(CB$20,Backend!$A$2:$K$61,VLOOKUP(MASTER_DATA_ESCALATED!$B27,Backend!$M$3:$O$8,3,FALSE),FALSE),SUM(BY27:CA27))</f>
        <v>0</v>
      </c>
      <c r="CC27" s="97"/>
      <c r="CD27" s="97"/>
      <c r="CE27" s="97"/>
      <c r="CF27" s="97">
        <f>IF(SUM(CC27:CE27)=0,MASTER_DATA_MAPPED!CF27*VLOOKUP(CF$20,Backend!$A$2:$K$61,VLOOKUP(MASTER_DATA_ESCALATED!$B27,Backend!$M$3:$O$8,3,FALSE),FALSE),SUM(CC27:CE27))</f>
        <v>0</v>
      </c>
      <c r="CG27" s="97"/>
      <c r="CH27" s="97"/>
      <c r="CI27" s="97"/>
      <c r="CJ27" s="97">
        <f>IF(SUM(CG27:CI27)=0,MASTER_DATA_MAPPED!CJ27*VLOOKUP(CJ$20,Backend!$A$2:$K$61,VLOOKUP(MASTER_DATA_ESCALATED!$B27,Backend!$M$3:$O$8,3,FALSE),FALSE),SUM(CG27:CI27))</f>
        <v>0</v>
      </c>
      <c r="CK27" s="97"/>
      <c r="CL27" s="97"/>
      <c r="CM27" s="97"/>
      <c r="CN27" s="97">
        <f>IF(SUM(CK27:CM27)=0,MASTER_DATA_MAPPED!CN27*VLOOKUP(CN$20,Backend!$A$2:$K$61,VLOOKUP(MASTER_DATA_ESCALATED!$B27,Backend!$M$3:$O$8,3,FALSE),FALSE),SUM(CK27:CM27))</f>
        <v>0</v>
      </c>
      <c r="CO27" s="97"/>
      <c r="CP27" s="97"/>
      <c r="CQ27" s="97"/>
      <c r="CR27" s="97">
        <f>IF(SUM(CO27:CQ27)=0,MASTER_DATA_MAPPED!CR27*VLOOKUP(CR$20,Backend!$A$2:$K$61,VLOOKUP(MASTER_DATA_ESCALATED!$B27,Backend!$M$3:$O$8,3,FALSE),FALSE),SUM(CO27:CQ27))</f>
        <v>0</v>
      </c>
      <c r="CS27" s="97"/>
      <c r="CT27" s="97"/>
      <c r="CU27" s="97"/>
      <c r="CV27" s="97">
        <f>IF(SUM(CS27:CU27)=0,MASTER_DATA_MAPPED!CV27*VLOOKUP(CV$20,Backend!$A$2:$K$61,VLOOKUP(MASTER_DATA_ESCALATED!$B27,Backend!$M$3:$O$8,3,FALSE),FALSE),SUM(CS27:CU27))</f>
        <v>0</v>
      </c>
      <c r="CW27" s="97"/>
      <c r="CX27" s="97"/>
      <c r="CY27" s="97"/>
      <c r="CZ27" s="97">
        <f>IF(SUM(CW27:CY27)=0,MASTER_DATA_MAPPED!CZ27*VLOOKUP(CZ$20,Backend!$A$2:$K$61,VLOOKUP(MASTER_DATA_ESCALATED!$B27,Backend!$M$3:$O$8,3,FALSE),FALSE),SUM(CW27:CY27))</f>
        <v>0</v>
      </c>
      <c r="DA27" s="97"/>
      <c r="DB27" s="97"/>
      <c r="DC27" s="97"/>
      <c r="DD27" s="97" t="e">
        <f>IF(SUM(DA27:DC27)=0,MASTER_DATA_MAPPED!DD27*VLOOKUP(DD$20,Backend!$A$2:$K$61,VLOOKUP(MASTER_DATA_ESCALATED!$B27,Backend!$M$3:$O$8,3,FALSE),FALSE),SUM(DA27:DC27))</f>
        <v>#N/A</v>
      </c>
      <c r="DE27" s="97"/>
      <c r="DF27" s="97"/>
      <c r="DG27" s="97"/>
      <c r="DH27" s="97">
        <f>IF(SUM(DE27:DG27)=0,MASTER_DATA_MAPPED!DH27*VLOOKUP(DH$20,Backend!$A$2:$K$61,VLOOKUP(MASTER_DATA_ESCALATED!$B27,Backend!$M$3:$O$8,3,FALSE),FALSE),SUM(DE27:DG27))</f>
        <v>0</v>
      </c>
      <c r="DI27" s="97"/>
      <c r="DJ27" s="97"/>
      <c r="DK27" s="97"/>
      <c r="DL27" s="97">
        <f>IF(SUM(DI27:DK27)=0,MASTER_DATA_MAPPED!DL27*VLOOKUP(DL$20,Backend!$A$2:$K$61,VLOOKUP(MASTER_DATA_ESCALATED!$B27,Backend!$M$3:$O$8,3,FALSE),FALSE),SUM(DI27:DK27))</f>
        <v>0</v>
      </c>
      <c r="DM27" s="97"/>
      <c r="DN27" s="97"/>
      <c r="DO27" s="97"/>
      <c r="DP27" s="97">
        <f>IF(SUM(DM27:DO27)=0,MASTER_DATA_MAPPED!DP27*VLOOKUP(DP$20,Backend!$A$2:$K$61,VLOOKUP(MASTER_DATA_ESCALATED!$B27,Backend!$M$3:$O$8,3,FALSE),FALSE),SUM(DM27:DO27))</f>
        <v>0</v>
      </c>
      <c r="DQ27" s="97"/>
      <c r="DR27" s="97"/>
      <c r="DS27" s="97"/>
      <c r="DT27" s="97">
        <f>IF(SUM(DQ27:DS27)=0,MASTER_DATA_MAPPED!DT27*VLOOKUP(DT$20,Backend!$A$2:$K$61,VLOOKUP(MASTER_DATA_ESCALATED!$B27,Backend!$M$3:$O$8,3,FALSE),FALSE),SUM(DQ27:DS27))</f>
        <v>0</v>
      </c>
      <c r="DU27" s="97"/>
      <c r="DV27" s="97"/>
      <c r="DW27" s="97"/>
      <c r="DX27" s="97">
        <f>IF(SUM(DU27:DW27)=0,MASTER_DATA_MAPPED!DX27*VLOOKUP(DX$20,Backend!$A$2:$K$61,VLOOKUP(MASTER_DATA_ESCALATED!$B27,Backend!$M$3:$O$8,3,FALSE),FALSE),SUM(DU27:DW27))</f>
        <v>0</v>
      </c>
      <c r="DY27" s="97"/>
      <c r="DZ27" s="97"/>
      <c r="EA27" s="97"/>
      <c r="EB27" s="97">
        <f>IF(SUM(DY27:EA27)=0,MASTER_DATA_MAPPED!EB27*VLOOKUP(EB$20,Backend!$A$2:$K$61,VLOOKUP(MASTER_DATA_ESCALATED!$B27,Backend!$M$3:$O$8,3,FALSE),FALSE),SUM(DY27:EA27))</f>
        <v>0</v>
      </c>
      <c r="EC27" s="97"/>
      <c r="ED27" s="97"/>
      <c r="EE27" s="97"/>
      <c r="EF27" s="97">
        <f>IF(SUM(EC27:EE27)=0,MASTER_DATA_MAPPED!EF27*VLOOKUP(EF$20,Backend!$A$2:$K$61,VLOOKUP(MASTER_DATA_ESCALATED!$B27,Backend!$M$3:$O$8,3,FALSE),FALSE),SUM(EC27:EE27))</f>
        <v>0</v>
      </c>
      <c r="EG27" s="97"/>
      <c r="EH27" s="97"/>
      <c r="EI27" s="97"/>
      <c r="EJ27" s="97">
        <f>IF(SUM(EG27:EI27)=0,MASTER_DATA_MAPPED!EJ27*VLOOKUP(EJ$20,Backend!$A$2:$K$61,VLOOKUP(MASTER_DATA_ESCALATED!$B27,Backend!$M$3:$O$8,3,FALSE),FALSE),SUM(EG27:EI27))</f>
        <v>0</v>
      </c>
      <c r="EK27" s="97"/>
      <c r="EL27" s="97"/>
      <c r="EM27" s="97"/>
      <c r="EN27" s="97">
        <f>IF(SUM(EK27:EM27)=0,MASTER_DATA_MAPPED!EN27*VLOOKUP(EN$20,Backend!$A$2:$K$61,VLOOKUP(MASTER_DATA_ESCALATED!$B27,Backend!$M$3:$O$8,3,FALSE),FALSE),SUM(EK27:EM27))</f>
        <v>0</v>
      </c>
      <c r="EO27" s="97"/>
      <c r="EP27" s="97"/>
      <c r="EQ27" s="97"/>
      <c r="ER27" s="97">
        <f>IF(SUM(EO27:EQ27)=0,MASTER_DATA_MAPPED!ER27*VLOOKUP(ER$20,Backend!$A$2:$K$61,VLOOKUP(MASTER_DATA_ESCALATED!$B27,Backend!$M$3:$O$8,3,FALSE),FALSE),SUM(EO27:EQ27))</f>
        <v>0</v>
      </c>
      <c r="ES27" s="97"/>
      <c r="ET27" s="97"/>
      <c r="EU27" s="97"/>
      <c r="EV27" s="97">
        <f>IF(SUM(ES27:EU27)=0,MASTER_DATA_MAPPED!EV27*VLOOKUP(EV$20,Backend!$A$2:$K$61,VLOOKUP(MASTER_DATA_ESCALATED!$B27,Backend!$M$3:$O$8,3,FALSE),FALSE),SUM(ES27:EU27))</f>
        <v>0</v>
      </c>
      <c r="EW27" s="97"/>
      <c r="EX27" s="97"/>
      <c r="EY27" s="97"/>
      <c r="EZ27" s="97">
        <f>IF(SUM(EW27:EY27)=0,MASTER_DATA_MAPPED!EZ27*VLOOKUP(EZ$20,Backend!$A$2:$K$61,VLOOKUP(MASTER_DATA_ESCALATED!$B27,Backend!$M$3:$O$8,3,FALSE),FALSE),SUM(EW27:EY27))</f>
        <v>0</v>
      </c>
      <c r="FA27" s="97"/>
      <c r="FB27" s="97"/>
      <c r="FC27" s="97"/>
      <c r="FD27" s="97">
        <f>IF(SUM(FA27:FC27)=0,MASTER_DATA_MAPPED!FD27*VLOOKUP(FD$20,Backend!$A$2:$K$61,VLOOKUP(MASTER_DATA_ESCALATED!$B27,Backend!$M$3:$O$8,3,FALSE),FALSE),SUM(FA27:FC27))</f>
        <v>0</v>
      </c>
      <c r="FE27" s="97"/>
      <c r="FF27" s="97"/>
      <c r="FG27" s="97"/>
      <c r="FH27" s="97">
        <f>IF(SUM(FE27:FG27)=0,MASTER_DATA_MAPPED!FH27*VLOOKUP(FH$20,Backend!$A$2:$K$61,VLOOKUP(MASTER_DATA_ESCALATED!$B27,Backend!$M$3:$O$8,3,FALSE),FALSE),SUM(FE27:FG27))</f>
        <v>0</v>
      </c>
      <c r="FI27" s="97"/>
      <c r="FJ27" s="97"/>
      <c r="FK27" s="97"/>
      <c r="FL27" s="97">
        <f>IF(SUM(FI27:FK27)=0,MASTER_DATA_MAPPED!FL27*VLOOKUP(FL$20,Backend!$A$2:$K$61,VLOOKUP(MASTER_DATA_ESCALATED!$B27,Backend!$M$3:$O$8,3,FALSE),FALSE),SUM(FI27:FK27))</f>
        <v>0</v>
      </c>
      <c r="FM27" s="97"/>
      <c r="FN27" s="97"/>
      <c r="FO27" s="97"/>
      <c r="FP27" s="97">
        <f>IF(SUM(FM27:FO27)=0,MASTER_DATA_MAPPED!FP27*VLOOKUP(FP$20,Backend!$A$2:$K$61,VLOOKUP(MASTER_DATA_ESCALATED!$B27,Backend!$M$3:$O$8,3,FALSE),FALSE),SUM(FM27:FO27))</f>
        <v>0</v>
      </c>
      <c r="FQ27" s="97"/>
      <c r="FR27" s="97"/>
      <c r="FS27" s="97"/>
      <c r="FT27" s="97">
        <f>IF(SUM(FQ27:FS27)=0,MASTER_DATA_MAPPED!FT27*VLOOKUP(FT$20,Backend!$A$2:$K$61,VLOOKUP(MASTER_DATA_ESCALATED!$B27,Backend!$M$3:$O$8,3,FALSE),FALSE),SUM(FQ27:FS27))</f>
        <v>0</v>
      </c>
      <c r="FU27" s="97"/>
      <c r="FV27" s="97"/>
      <c r="FW27" s="97"/>
      <c r="FX27" s="97">
        <f>IF(SUM(FU27:FW27)=0,MASTER_DATA_MAPPED!FX27*VLOOKUP(FX$20,Backend!$A$2:$K$61,VLOOKUP(MASTER_DATA_ESCALATED!$B27,Backend!$M$3:$O$8,3,FALSE),FALSE),SUM(FU27:FW27))</f>
        <v>0</v>
      </c>
      <c r="FY27" s="97"/>
      <c r="FZ27" s="97"/>
      <c r="GA27" s="97"/>
      <c r="GB27" s="97">
        <f>IF(SUM(FY27:GA27)=0,MASTER_DATA_MAPPED!GB27*VLOOKUP(GB$20,Backend!$A$2:$K$61,VLOOKUP(MASTER_DATA_ESCALATED!$B27,Backend!$M$3:$O$8,3,FALSE),FALSE),SUM(FY27:GA27))</f>
        <v>0</v>
      </c>
      <c r="GC27" s="97"/>
      <c r="GD27" s="97"/>
      <c r="GE27" s="97"/>
      <c r="GF27" s="97">
        <f>IF(SUM(GC27:GE27)=0,MASTER_DATA_MAPPED!GF27*VLOOKUP(GF$20,Backend!$A$2:$K$61,VLOOKUP(MASTER_DATA_ESCALATED!$B27,Backend!$M$3:$O$8,3,FALSE),FALSE),SUM(GC27:GE27))</f>
        <v>0</v>
      </c>
      <c r="GG27" s="97"/>
      <c r="GH27" s="97"/>
      <c r="GI27" s="97"/>
      <c r="GJ27" s="97">
        <f>IF(SUM(GG27:GI27)=0,MASTER_DATA_MAPPED!GJ27*VLOOKUP(GJ$20,Backend!$A$2:$K$61,VLOOKUP(MASTER_DATA_ESCALATED!$B27,Backend!$M$3:$O$8,3,FALSE),FALSE),SUM(GG27:GI27))</f>
        <v>0</v>
      </c>
      <c r="GK27" s="97"/>
      <c r="GL27" s="97"/>
      <c r="GM27" s="97"/>
      <c r="GN27" s="97">
        <f>IF(SUM(GK27:GM27)=0,MASTER_DATA_MAPPED!GN27*VLOOKUP(GN$20,Backend!$A$2:$K$61,VLOOKUP(MASTER_DATA_ESCALATED!$B27,Backend!$M$3:$O$8,3,FALSE),FALSE),SUM(GK27:GM27))</f>
        <v>0</v>
      </c>
      <c r="GO27" s="97"/>
      <c r="GP27" s="97"/>
      <c r="GQ27" s="97"/>
      <c r="GR27" s="97">
        <f>IF(SUM(GO27:GQ27)=0,MASTER_DATA_MAPPED!GR27*VLOOKUP(GR$20,Backend!$A$2:$K$61,VLOOKUP(MASTER_DATA_ESCALATED!$B27,Backend!$M$3:$O$8,3,FALSE),FALSE),SUM(GO27:GQ27))</f>
        <v>0</v>
      </c>
      <c r="GS27" s="97"/>
      <c r="GT27" s="97"/>
      <c r="GU27" s="97"/>
      <c r="GV27" s="97">
        <f>IF(SUM(GS27:GU27)=0,MASTER_DATA_MAPPED!GV27*VLOOKUP(GV$20,Backend!$A$2:$K$61,VLOOKUP(MASTER_DATA_ESCALATED!$B27,Backend!$M$3:$O$8,3,FALSE),FALSE),SUM(GS27:GU27))</f>
        <v>0</v>
      </c>
    </row>
    <row r="28" spans="2:204" hidden="1" outlineLevel="2" x14ac:dyDescent="0.3">
      <c r="B28" s="21">
        <f t="shared" si="1"/>
        <v>10</v>
      </c>
      <c r="C28" s="52">
        <f t="shared" si="0"/>
        <v>123</v>
      </c>
      <c r="D28" s="77"/>
      <c r="E28" s="52"/>
      <c r="F28" s="52">
        <v>123</v>
      </c>
      <c r="G28" s="78"/>
      <c r="H28" s="35" t="s">
        <v>30</v>
      </c>
      <c r="I28" s="97"/>
      <c r="J28" s="97"/>
      <c r="K28" s="97"/>
      <c r="L28" s="97">
        <f>IF(SUM(I28:K28)=0,MASTER_DATA_MAPPED!L28*VLOOKUP(L$20,Backend!$A$2:$K$61,VLOOKUP(MASTER_DATA_ESCALATED!$B28,Backend!$M$3:$O$8,3,FALSE),FALSE),SUM(I28:K28))</f>
        <v>0</v>
      </c>
      <c r="M28" s="97"/>
      <c r="N28" s="97"/>
      <c r="O28" s="97"/>
      <c r="P28" s="97">
        <f>IF(SUM(M28:O28)=0,MASTER_DATA_MAPPED!P28*VLOOKUP(P$20,Backend!$A$2:$K$61,VLOOKUP(MASTER_DATA_ESCALATED!$B28,Backend!$M$3:$O$8,3,FALSE),FALSE),SUM(M28:O28))</f>
        <v>0</v>
      </c>
      <c r="Q28" s="97"/>
      <c r="R28" s="97"/>
      <c r="S28" s="97"/>
      <c r="T28" s="97">
        <f>IF(SUM(Q28:S28)=0,MASTER_DATA_MAPPED!T28*VLOOKUP(T$20,Backend!$A$2:$K$61,VLOOKUP(MASTER_DATA_ESCALATED!$B28,Backend!$M$3:$O$8,3,FALSE),FALSE),SUM(Q28:S28))</f>
        <v>0</v>
      </c>
      <c r="U28" s="97"/>
      <c r="V28" s="97"/>
      <c r="W28" s="97"/>
      <c r="X28" s="97">
        <f>IF(SUM(U28:W28)=0,MASTER_DATA_MAPPED!X28*VLOOKUP(X$20,Backend!$A$2:$K$61,VLOOKUP(MASTER_DATA_ESCALATED!$B28,Backend!$M$3:$O$8,3,FALSE),FALSE),SUM(U28:W28))</f>
        <v>0</v>
      </c>
      <c r="Y28" s="97"/>
      <c r="Z28" s="97"/>
      <c r="AA28" s="97"/>
      <c r="AB28" s="97">
        <f>IF(SUM(Y28:AA28)=0,MASTER_DATA_MAPPED!AB28*VLOOKUP(AB$20,Backend!$A$2:$K$61,VLOOKUP(MASTER_DATA_ESCALATED!$B28,Backend!$M$3:$O$8,3,FALSE),FALSE),SUM(Y28:AA28))</f>
        <v>0</v>
      </c>
      <c r="AC28" s="97"/>
      <c r="AD28" s="97"/>
      <c r="AE28" s="97"/>
      <c r="AF28" s="97">
        <f>IF(SUM(AC28:AE28)=0,MASTER_DATA_MAPPED!AF28*VLOOKUP(AF$20,Backend!$A$2:$K$61,VLOOKUP(MASTER_DATA_ESCALATED!$B28,Backend!$M$3:$O$8,3,FALSE),FALSE),SUM(AC28:AE28))</f>
        <v>0</v>
      </c>
      <c r="AG28" s="97"/>
      <c r="AH28" s="97"/>
      <c r="AI28" s="97"/>
      <c r="AJ28" s="97">
        <f>IF(SUM(AG28:AI28)=0,MASTER_DATA_MAPPED!AJ28*VLOOKUP(AJ$20,Backend!$A$2:$K$61,VLOOKUP(MASTER_DATA_ESCALATED!$B28,Backend!$M$3:$O$8,3,FALSE),FALSE),SUM(AG28:AI28))</f>
        <v>0</v>
      </c>
      <c r="AK28" s="97"/>
      <c r="AL28" s="97"/>
      <c r="AM28" s="97"/>
      <c r="AN28" s="97">
        <f>IF(SUM(AK28:AM28)=0,MASTER_DATA_MAPPED!AN28*VLOOKUP(AN$20,Backend!$A$2:$K$61,VLOOKUP(MASTER_DATA_ESCALATED!$B28,Backend!$M$3:$O$8,3,FALSE),FALSE),SUM(AK28:AM28))</f>
        <v>0</v>
      </c>
      <c r="AO28" s="97"/>
      <c r="AP28" s="97"/>
      <c r="AQ28" s="97"/>
      <c r="AR28" s="97">
        <f>IF(SUM(AO28:AQ28)=0,MASTER_DATA_MAPPED!AR28*VLOOKUP(AR$20,Backend!$A$2:$K$61,VLOOKUP(MASTER_DATA_ESCALATED!$B28,Backend!$M$3:$O$8,3,FALSE),FALSE),SUM(AO28:AQ28))</f>
        <v>0</v>
      </c>
      <c r="AS28" s="97"/>
      <c r="AT28" s="97"/>
      <c r="AU28" s="97"/>
      <c r="AV28" s="97">
        <f>IF(SUM(AS28:AU28)=0,MASTER_DATA_MAPPED!AV28*VLOOKUP(AV$20,Backend!$A$2:$K$61,VLOOKUP(MASTER_DATA_ESCALATED!$B28,Backend!$M$3:$O$8,3,FALSE),FALSE),SUM(AS28:AU28))</f>
        <v>0</v>
      </c>
      <c r="AW28" s="97"/>
      <c r="AX28" s="97"/>
      <c r="AY28" s="97"/>
      <c r="AZ28" s="97">
        <f>IF(SUM(AW28:AY28)=0,MASTER_DATA_MAPPED!AZ28*VLOOKUP(AZ$20,Backend!$A$2:$K$61,VLOOKUP(MASTER_DATA_ESCALATED!$B28,Backend!$M$3:$O$8,3,FALSE),FALSE),SUM(AW28:AY28))</f>
        <v>0</v>
      </c>
      <c r="BA28" s="97"/>
      <c r="BB28" s="97"/>
      <c r="BC28" s="97"/>
      <c r="BD28" s="97">
        <f>IF(SUM(BA28:BC28)=0,MASTER_DATA_MAPPED!BD28*VLOOKUP(BD$20,Backend!$A$2:$K$61,VLOOKUP(MASTER_DATA_ESCALATED!$B28,Backend!$M$3:$O$8,3,FALSE),FALSE),SUM(BA28:BC28))</f>
        <v>0</v>
      </c>
      <c r="BE28" s="97"/>
      <c r="BF28" s="97"/>
      <c r="BG28" s="97"/>
      <c r="BH28" s="97">
        <f>IF(SUM(BE28:BG28)=0,MASTER_DATA_MAPPED!BH28*VLOOKUP(BH$20,Backend!$A$2:$K$61,VLOOKUP(MASTER_DATA_ESCALATED!$B28,Backend!$M$3:$O$8,3,FALSE),FALSE),SUM(BE28:BG28))</f>
        <v>0</v>
      </c>
      <c r="BI28" s="97"/>
      <c r="BJ28" s="97"/>
      <c r="BK28" s="97"/>
      <c r="BL28" s="97">
        <f>IF(SUM(BI28:BK28)=0,MASTER_DATA_MAPPED!BL28*VLOOKUP(BL$20,Backend!$A$2:$K$61,VLOOKUP(MASTER_DATA_ESCALATED!$B28,Backend!$M$3:$O$8,3,FALSE),FALSE),SUM(BI28:BK28))</f>
        <v>0</v>
      </c>
      <c r="BM28" s="97"/>
      <c r="BN28" s="97"/>
      <c r="BO28" s="97"/>
      <c r="BP28" s="97">
        <f>IF(SUM(BM28:BO28)=0,MASTER_DATA_MAPPED!BP28*VLOOKUP(BP$20,Backend!$A$2:$K$61,VLOOKUP(MASTER_DATA_ESCALATED!$B28,Backend!$M$3:$O$8,3,FALSE),FALSE),SUM(BM28:BO28))</f>
        <v>0</v>
      </c>
      <c r="BQ28" s="97"/>
      <c r="BR28" s="97"/>
      <c r="BS28" s="97"/>
      <c r="BT28" s="97">
        <f>IF(SUM(BQ28:BS28)=0,MASTER_DATA_MAPPED!BT28*VLOOKUP(BT$20,Backend!$A$2:$K$61,VLOOKUP(MASTER_DATA_ESCALATED!$B28,Backend!$M$3:$O$8,3,FALSE),FALSE),SUM(BQ28:BS28))</f>
        <v>0</v>
      </c>
      <c r="BU28" s="97"/>
      <c r="BV28" s="97"/>
      <c r="BW28" s="97"/>
      <c r="BX28" s="97">
        <f>IF(SUM(BU28:BW28)=0,MASTER_DATA_MAPPED!BX28*VLOOKUP(BX$20,Backend!$A$2:$K$61,VLOOKUP(MASTER_DATA_ESCALATED!$B28,Backend!$M$3:$O$8,3,FALSE),FALSE),SUM(BU28:BW28))</f>
        <v>0</v>
      </c>
      <c r="BY28" s="97"/>
      <c r="BZ28" s="97"/>
      <c r="CA28" s="97"/>
      <c r="CB28" s="97">
        <f>IF(SUM(BY28:CA28)=0,MASTER_DATA_MAPPED!CB28*VLOOKUP(CB$20,Backend!$A$2:$K$61,VLOOKUP(MASTER_DATA_ESCALATED!$B28,Backend!$M$3:$O$8,3,FALSE),FALSE),SUM(BY28:CA28))</f>
        <v>0</v>
      </c>
      <c r="CC28" s="97"/>
      <c r="CD28" s="97"/>
      <c r="CE28" s="97"/>
      <c r="CF28" s="97">
        <f>IF(SUM(CC28:CE28)=0,MASTER_DATA_MAPPED!CF28*VLOOKUP(CF$20,Backend!$A$2:$K$61,VLOOKUP(MASTER_DATA_ESCALATED!$B28,Backend!$M$3:$O$8,3,FALSE),FALSE),SUM(CC28:CE28))</f>
        <v>0</v>
      </c>
      <c r="CG28" s="97"/>
      <c r="CH28" s="97"/>
      <c r="CI28" s="97"/>
      <c r="CJ28" s="97">
        <f>IF(SUM(CG28:CI28)=0,MASTER_DATA_MAPPED!CJ28*VLOOKUP(CJ$20,Backend!$A$2:$K$61,VLOOKUP(MASTER_DATA_ESCALATED!$B28,Backend!$M$3:$O$8,3,FALSE),FALSE),SUM(CG28:CI28))</f>
        <v>0</v>
      </c>
      <c r="CK28" s="97"/>
      <c r="CL28" s="97"/>
      <c r="CM28" s="97"/>
      <c r="CN28" s="97">
        <f>IF(SUM(CK28:CM28)=0,MASTER_DATA_MAPPED!CN28*VLOOKUP(CN$20,Backend!$A$2:$K$61,VLOOKUP(MASTER_DATA_ESCALATED!$B28,Backend!$M$3:$O$8,3,FALSE),FALSE),SUM(CK28:CM28))</f>
        <v>0</v>
      </c>
      <c r="CO28" s="97"/>
      <c r="CP28" s="97"/>
      <c r="CQ28" s="97"/>
      <c r="CR28" s="97">
        <f>IF(SUM(CO28:CQ28)=0,MASTER_DATA_MAPPED!CR28*VLOOKUP(CR$20,Backend!$A$2:$K$61,VLOOKUP(MASTER_DATA_ESCALATED!$B28,Backend!$M$3:$O$8,3,FALSE),FALSE),SUM(CO28:CQ28))</f>
        <v>0</v>
      </c>
      <c r="CS28" s="97"/>
      <c r="CT28" s="97"/>
      <c r="CU28" s="97"/>
      <c r="CV28" s="97">
        <f>IF(SUM(CS28:CU28)=0,MASTER_DATA_MAPPED!CV28*VLOOKUP(CV$20,Backend!$A$2:$K$61,VLOOKUP(MASTER_DATA_ESCALATED!$B28,Backend!$M$3:$O$8,3,FALSE),FALSE),SUM(CS28:CU28))</f>
        <v>0</v>
      </c>
      <c r="CW28" s="97"/>
      <c r="CX28" s="97"/>
      <c r="CY28" s="97"/>
      <c r="CZ28" s="97">
        <f>IF(SUM(CW28:CY28)=0,MASTER_DATA_MAPPED!CZ28*VLOOKUP(CZ$20,Backend!$A$2:$K$61,VLOOKUP(MASTER_DATA_ESCALATED!$B28,Backend!$M$3:$O$8,3,FALSE),FALSE),SUM(CW28:CY28))</f>
        <v>0</v>
      </c>
      <c r="DA28" s="97"/>
      <c r="DB28" s="97"/>
      <c r="DC28" s="97"/>
      <c r="DD28" s="97" t="e">
        <f>IF(SUM(DA28:DC28)=0,MASTER_DATA_MAPPED!DD28*VLOOKUP(DD$20,Backend!$A$2:$K$61,VLOOKUP(MASTER_DATA_ESCALATED!$B28,Backend!$M$3:$O$8,3,FALSE),FALSE),SUM(DA28:DC28))</f>
        <v>#N/A</v>
      </c>
      <c r="DE28" s="97"/>
      <c r="DF28" s="97"/>
      <c r="DG28" s="97"/>
      <c r="DH28" s="97">
        <f>IF(SUM(DE28:DG28)=0,MASTER_DATA_MAPPED!DH28*VLOOKUP(DH$20,Backend!$A$2:$K$61,VLOOKUP(MASTER_DATA_ESCALATED!$B28,Backend!$M$3:$O$8,3,FALSE),FALSE),SUM(DE28:DG28))</f>
        <v>0</v>
      </c>
      <c r="DI28" s="97"/>
      <c r="DJ28" s="97"/>
      <c r="DK28" s="97"/>
      <c r="DL28" s="97">
        <f>IF(SUM(DI28:DK28)=0,MASTER_DATA_MAPPED!DL28*VLOOKUP(DL$20,Backend!$A$2:$K$61,VLOOKUP(MASTER_DATA_ESCALATED!$B28,Backend!$M$3:$O$8,3,FALSE),FALSE),SUM(DI28:DK28))</f>
        <v>0</v>
      </c>
      <c r="DM28" s="97"/>
      <c r="DN28" s="97"/>
      <c r="DO28" s="97"/>
      <c r="DP28" s="97">
        <f>IF(SUM(DM28:DO28)=0,MASTER_DATA_MAPPED!DP28*VLOOKUP(DP$20,Backend!$A$2:$K$61,VLOOKUP(MASTER_DATA_ESCALATED!$B28,Backend!$M$3:$O$8,3,FALSE),FALSE),SUM(DM28:DO28))</f>
        <v>0</v>
      </c>
      <c r="DQ28" s="97"/>
      <c r="DR28" s="97"/>
      <c r="DS28" s="97"/>
      <c r="DT28" s="97">
        <f>IF(SUM(DQ28:DS28)=0,MASTER_DATA_MAPPED!DT28*VLOOKUP(DT$20,Backend!$A$2:$K$61,VLOOKUP(MASTER_DATA_ESCALATED!$B28,Backend!$M$3:$O$8,3,FALSE),FALSE),SUM(DQ28:DS28))</f>
        <v>0</v>
      </c>
      <c r="DU28" s="97"/>
      <c r="DV28" s="97"/>
      <c r="DW28" s="97"/>
      <c r="DX28" s="97">
        <f>IF(SUM(DU28:DW28)=0,MASTER_DATA_MAPPED!DX28*VLOOKUP(DX$20,Backend!$A$2:$K$61,VLOOKUP(MASTER_DATA_ESCALATED!$B28,Backend!$M$3:$O$8,3,FALSE),FALSE),SUM(DU28:DW28))</f>
        <v>0</v>
      </c>
      <c r="DY28" s="97"/>
      <c r="DZ28" s="97"/>
      <c r="EA28" s="97"/>
      <c r="EB28" s="97">
        <f>IF(SUM(DY28:EA28)=0,MASTER_DATA_MAPPED!EB28*VLOOKUP(EB$20,Backend!$A$2:$K$61,VLOOKUP(MASTER_DATA_ESCALATED!$B28,Backend!$M$3:$O$8,3,FALSE),FALSE),SUM(DY28:EA28))</f>
        <v>0</v>
      </c>
      <c r="EC28" s="97"/>
      <c r="ED28" s="97"/>
      <c r="EE28" s="97"/>
      <c r="EF28" s="97">
        <f>IF(SUM(EC28:EE28)=0,MASTER_DATA_MAPPED!EF28*VLOOKUP(EF$20,Backend!$A$2:$K$61,VLOOKUP(MASTER_DATA_ESCALATED!$B28,Backend!$M$3:$O$8,3,FALSE),FALSE),SUM(EC28:EE28))</f>
        <v>0</v>
      </c>
      <c r="EG28" s="97"/>
      <c r="EH28" s="97"/>
      <c r="EI28" s="97"/>
      <c r="EJ28" s="97">
        <f>IF(SUM(EG28:EI28)=0,MASTER_DATA_MAPPED!EJ28*VLOOKUP(EJ$20,Backend!$A$2:$K$61,VLOOKUP(MASTER_DATA_ESCALATED!$B28,Backend!$M$3:$O$8,3,FALSE),FALSE),SUM(EG28:EI28))</f>
        <v>0</v>
      </c>
      <c r="EK28" s="97"/>
      <c r="EL28" s="97"/>
      <c r="EM28" s="97"/>
      <c r="EN28" s="97">
        <f>IF(SUM(EK28:EM28)=0,MASTER_DATA_MAPPED!EN28*VLOOKUP(EN$20,Backend!$A$2:$K$61,VLOOKUP(MASTER_DATA_ESCALATED!$B28,Backend!$M$3:$O$8,3,FALSE),FALSE),SUM(EK28:EM28))</f>
        <v>0</v>
      </c>
      <c r="EO28" s="97"/>
      <c r="EP28" s="97"/>
      <c r="EQ28" s="97"/>
      <c r="ER28" s="97">
        <f>IF(SUM(EO28:EQ28)=0,MASTER_DATA_MAPPED!ER28*VLOOKUP(ER$20,Backend!$A$2:$K$61,VLOOKUP(MASTER_DATA_ESCALATED!$B28,Backend!$M$3:$O$8,3,FALSE),FALSE),SUM(EO28:EQ28))</f>
        <v>0</v>
      </c>
      <c r="ES28" s="97"/>
      <c r="ET28" s="97"/>
      <c r="EU28" s="97"/>
      <c r="EV28" s="97">
        <f>IF(SUM(ES28:EU28)=0,MASTER_DATA_MAPPED!EV28*VLOOKUP(EV$20,Backend!$A$2:$K$61,VLOOKUP(MASTER_DATA_ESCALATED!$B28,Backend!$M$3:$O$8,3,FALSE),FALSE),SUM(ES28:EU28))</f>
        <v>0</v>
      </c>
      <c r="EW28" s="97"/>
      <c r="EX28" s="97"/>
      <c r="EY28" s="97"/>
      <c r="EZ28" s="97">
        <f>IF(SUM(EW28:EY28)=0,MASTER_DATA_MAPPED!EZ28*VLOOKUP(EZ$20,Backend!$A$2:$K$61,VLOOKUP(MASTER_DATA_ESCALATED!$B28,Backend!$M$3:$O$8,3,FALSE),FALSE),SUM(EW28:EY28))</f>
        <v>0</v>
      </c>
      <c r="FA28" s="97"/>
      <c r="FB28" s="97"/>
      <c r="FC28" s="97"/>
      <c r="FD28" s="97">
        <f>IF(SUM(FA28:FC28)=0,MASTER_DATA_MAPPED!FD28*VLOOKUP(FD$20,Backend!$A$2:$K$61,VLOOKUP(MASTER_DATA_ESCALATED!$B28,Backend!$M$3:$O$8,3,FALSE),FALSE),SUM(FA28:FC28))</f>
        <v>0</v>
      </c>
      <c r="FE28" s="97"/>
      <c r="FF28" s="97"/>
      <c r="FG28" s="97"/>
      <c r="FH28" s="97">
        <f>IF(SUM(FE28:FG28)=0,MASTER_DATA_MAPPED!FH28*VLOOKUP(FH$20,Backend!$A$2:$K$61,VLOOKUP(MASTER_DATA_ESCALATED!$B28,Backend!$M$3:$O$8,3,FALSE),FALSE),SUM(FE28:FG28))</f>
        <v>0</v>
      </c>
      <c r="FI28" s="97"/>
      <c r="FJ28" s="97"/>
      <c r="FK28" s="97"/>
      <c r="FL28" s="97">
        <f>IF(SUM(FI28:FK28)=0,MASTER_DATA_MAPPED!FL28*VLOOKUP(FL$20,Backend!$A$2:$K$61,VLOOKUP(MASTER_DATA_ESCALATED!$B28,Backend!$M$3:$O$8,3,FALSE),FALSE),SUM(FI28:FK28))</f>
        <v>0</v>
      </c>
      <c r="FM28" s="97"/>
      <c r="FN28" s="97"/>
      <c r="FO28" s="97"/>
      <c r="FP28" s="97">
        <f>IF(SUM(FM28:FO28)=0,MASTER_DATA_MAPPED!FP28*VLOOKUP(FP$20,Backend!$A$2:$K$61,VLOOKUP(MASTER_DATA_ESCALATED!$B28,Backend!$M$3:$O$8,3,FALSE),FALSE),SUM(FM28:FO28))</f>
        <v>0</v>
      </c>
      <c r="FQ28" s="97"/>
      <c r="FR28" s="97"/>
      <c r="FS28" s="97"/>
      <c r="FT28" s="97">
        <f>IF(SUM(FQ28:FS28)=0,MASTER_DATA_MAPPED!FT28*VLOOKUP(FT$20,Backend!$A$2:$K$61,VLOOKUP(MASTER_DATA_ESCALATED!$B28,Backend!$M$3:$O$8,3,FALSE),FALSE),SUM(FQ28:FS28))</f>
        <v>0</v>
      </c>
      <c r="FU28" s="97"/>
      <c r="FV28" s="97"/>
      <c r="FW28" s="97"/>
      <c r="FX28" s="97">
        <f>IF(SUM(FU28:FW28)=0,MASTER_DATA_MAPPED!FX28*VLOOKUP(FX$20,Backend!$A$2:$K$61,VLOOKUP(MASTER_DATA_ESCALATED!$B28,Backend!$M$3:$O$8,3,FALSE),FALSE),SUM(FU28:FW28))</f>
        <v>0</v>
      </c>
      <c r="FY28" s="97"/>
      <c r="FZ28" s="97"/>
      <c r="GA28" s="97"/>
      <c r="GB28" s="97">
        <f>IF(SUM(FY28:GA28)=0,MASTER_DATA_MAPPED!GB28*VLOOKUP(GB$20,Backend!$A$2:$K$61,VLOOKUP(MASTER_DATA_ESCALATED!$B28,Backend!$M$3:$O$8,3,FALSE),FALSE),SUM(FY28:GA28))</f>
        <v>0</v>
      </c>
      <c r="GC28" s="97"/>
      <c r="GD28" s="97"/>
      <c r="GE28" s="97"/>
      <c r="GF28" s="97">
        <f>IF(SUM(GC28:GE28)=0,MASTER_DATA_MAPPED!GF28*VLOOKUP(GF$20,Backend!$A$2:$K$61,VLOOKUP(MASTER_DATA_ESCALATED!$B28,Backend!$M$3:$O$8,3,FALSE),FALSE),SUM(GC28:GE28))</f>
        <v>0</v>
      </c>
      <c r="GG28" s="97"/>
      <c r="GH28" s="97"/>
      <c r="GI28" s="97"/>
      <c r="GJ28" s="97">
        <f>IF(SUM(GG28:GI28)=0,MASTER_DATA_MAPPED!GJ28*VLOOKUP(GJ$20,Backend!$A$2:$K$61,VLOOKUP(MASTER_DATA_ESCALATED!$B28,Backend!$M$3:$O$8,3,FALSE),FALSE),SUM(GG28:GI28))</f>
        <v>0</v>
      </c>
      <c r="GK28" s="97"/>
      <c r="GL28" s="97"/>
      <c r="GM28" s="97"/>
      <c r="GN28" s="97">
        <f>IF(SUM(GK28:GM28)=0,MASTER_DATA_MAPPED!GN28*VLOOKUP(GN$20,Backend!$A$2:$K$61,VLOOKUP(MASTER_DATA_ESCALATED!$B28,Backend!$M$3:$O$8,3,FALSE),FALSE),SUM(GK28:GM28))</f>
        <v>0</v>
      </c>
      <c r="GO28" s="97"/>
      <c r="GP28" s="97"/>
      <c r="GQ28" s="97"/>
      <c r="GR28" s="97">
        <f>IF(SUM(GO28:GQ28)=0,MASTER_DATA_MAPPED!GR28*VLOOKUP(GR$20,Backend!$A$2:$K$61,VLOOKUP(MASTER_DATA_ESCALATED!$B28,Backend!$M$3:$O$8,3,FALSE),FALSE),SUM(GO28:GQ28))</f>
        <v>0</v>
      </c>
      <c r="GS28" s="97"/>
      <c r="GT28" s="97"/>
      <c r="GU28" s="97"/>
      <c r="GV28" s="97">
        <f>IF(SUM(GS28:GU28)=0,MASTER_DATA_MAPPED!GV28*VLOOKUP(GV$20,Backend!$A$2:$K$61,VLOOKUP(MASTER_DATA_ESCALATED!$B28,Backend!$M$3:$O$8,3,FALSE),FALSE),SUM(GS28:GU28))</f>
        <v>0</v>
      </c>
    </row>
    <row r="29" spans="2:204" s="25" customFormat="1" ht="17.25" hidden="1" outlineLevel="1" x14ac:dyDescent="0.3">
      <c r="B29" s="183">
        <f t="shared" si="1"/>
        <v>10</v>
      </c>
      <c r="C29" s="24">
        <f t="shared" si="0"/>
        <v>13</v>
      </c>
      <c r="D29" s="79"/>
      <c r="E29" s="24">
        <v>13</v>
      </c>
      <c r="F29" s="24"/>
      <c r="G29" s="80"/>
      <c r="H29" s="34" t="s">
        <v>31</v>
      </c>
      <c r="I29" s="95"/>
      <c r="J29" s="95"/>
      <c r="K29" s="95"/>
      <c r="L29" s="95">
        <f>IF(SUM(I29:K29)=0,MASTER_DATA_MAPPED!L29*VLOOKUP(L$20,Backend!$A$2:$K$61,VLOOKUP(MASTER_DATA_ESCALATED!$B29,Backend!$M$3:$O$8,3,FALSE),FALSE),SUM(I29:K29))</f>
        <v>66605452.528223909</v>
      </c>
      <c r="M29" s="95"/>
      <c r="N29" s="95"/>
      <c r="O29" s="95"/>
      <c r="P29" s="95">
        <f>IF(SUM(M29:O29)=0,MASTER_DATA_MAPPED!P29*VLOOKUP(P$20,Backend!$A$2:$K$61,VLOOKUP(MASTER_DATA_ESCALATED!$B29,Backend!$M$3:$O$8,3,FALSE),FALSE),SUM(M29:O29))</f>
        <v>73265997.781046301</v>
      </c>
      <c r="Q29" s="95"/>
      <c r="R29" s="95"/>
      <c r="S29" s="95"/>
      <c r="T29" s="95">
        <f>IF(SUM(Q29:S29)=0,MASTER_DATA_MAPPED!T29*VLOOKUP(T$20,Backend!$A$2:$K$61,VLOOKUP(MASTER_DATA_ESCALATED!$B29,Backend!$M$3:$O$8,3,FALSE),FALSE),SUM(Q29:S29))</f>
        <v>83922870.185562119</v>
      </c>
      <c r="U29" s="95"/>
      <c r="V29" s="95"/>
      <c r="W29" s="95"/>
      <c r="X29" s="95">
        <f>IF(SUM(U29:W29)=0,MASTER_DATA_MAPPED!X29*VLOOKUP(X$20,Backend!$A$2:$K$61,VLOOKUP(MASTER_DATA_ESCALATED!$B29,Backend!$M$3:$O$8,3,FALSE),FALSE),SUM(U29:W29))</f>
        <v>90583415.438384518</v>
      </c>
      <c r="Y29" s="95"/>
      <c r="Z29" s="95"/>
      <c r="AA29" s="95"/>
      <c r="AB29" s="95">
        <f>IF(SUM(Y29:AA29)=0,MASTER_DATA_MAPPED!AB29*VLOOKUP(AB$20,Backend!$A$2:$K$61,VLOOKUP(MASTER_DATA_ESCALATED!$B29,Backend!$M$3:$O$8,3,FALSE),FALSE),SUM(Y29:AA29))</f>
        <v>66605452.528223909</v>
      </c>
      <c r="AC29" s="95"/>
      <c r="AD29" s="95"/>
      <c r="AE29" s="95"/>
      <c r="AF29" s="95">
        <f>IF(SUM(AC29:AE29)=0,MASTER_DATA_MAPPED!AF29*VLOOKUP(AF$20,Backend!$A$2:$K$61,VLOOKUP(MASTER_DATA_ESCALATED!$B29,Backend!$M$3:$O$8,3,FALSE),FALSE),SUM(AC29:AE29))</f>
        <v>73265997.781046301</v>
      </c>
      <c r="AG29" s="95"/>
      <c r="AH29" s="95"/>
      <c r="AI29" s="95"/>
      <c r="AJ29" s="95">
        <f>IF(SUM(AG29:AI29)=0,MASTER_DATA_MAPPED!AJ29*VLOOKUP(AJ$20,Backend!$A$2:$K$61,VLOOKUP(MASTER_DATA_ESCALATED!$B29,Backend!$M$3:$O$8,3,FALSE),FALSE),SUM(AG29:AI29))</f>
        <v>83922870.185562119</v>
      </c>
      <c r="AK29" s="95"/>
      <c r="AL29" s="95"/>
      <c r="AM29" s="95"/>
      <c r="AN29" s="95">
        <f>IF(SUM(AK29:AM29)=0,MASTER_DATA_MAPPED!AN29*VLOOKUP(AN$20,Backend!$A$2:$K$61,VLOOKUP(MASTER_DATA_ESCALATED!$B29,Backend!$M$3:$O$8,3,FALSE),FALSE),SUM(AK29:AM29))</f>
        <v>90583415.438384518</v>
      </c>
      <c r="AO29" s="95"/>
      <c r="AP29" s="95"/>
      <c r="AQ29" s="95"/>
      <c r="AR29" s="95">
        <f>IF(SUM(AO29:AQ29)=0,MASTER_DATA_MAPPED!AR29*VLOOKUP(AR$20,Backend!$A$2:$K$61,VLOOKUP(MASTER_DATA_ESCALATED!$B29,Backend!$M$3:$O$8,3,FALSE),FALSE),SUM(AO29:AQ29))</f>
        <v>0</v>
      </c>
      <c r="AS29" s="95"/>
      <c r="AT29" s="95"/>
      <c r="AU29" s="95"/>
      <c r="AV29" s="95">
        <f>IF(SUM(AS29:AU29)=0,MASTER_DATA_MAPPED!AV29*VLOOKUP(AV$20,Backend!$A$2:$K$61,VLOOKUP(MASTER_DATA_ESCALATED!$B29,Backend!$M$3:$O$8,3,FALSE),FALSE),SUM(AS29:AU29))</f>
        <v>0</v>
      </c>
      <c r="AW29" s="95"/>
      <c r="AX29" s="95"/>
      <c r="AY29" s="95"/>
      <c r="AZ29" s="95">
        <f>IF(SUM(AW29:AY29)=0,MASTER_DATA_MAPPED!AZ29*VLOOKUP(AZ$20,Backend!$A$2:$K$61,VLOOKUP(MASTER_DATA_ESCALATED!$B29,Backend!$M$3:$O$8,3,FALSE),FALSE),SUM(AW29:AY29))</f>
        <v>0</v>
      </c>
      <c r="BA29" s="95"/>
      <c r="BB29" s="95"/>
      <c r="BC29" s="95"/>
      <c r="BD29" s="95">
        <f>IF(SUM(BA29:BC29)=0,MASTER_DATA_MAPPED!BD29*VLOOKUP(BD$20,Backend!$A$2:$K$61,VLOOKUP(MASTER_DATA_ESCALATED!$B29,Backend!$M$3:$O$8,3,FALSE),FALSE),SUM(BA29:BC29))</f>
        <v>0</v>
      </c>
      <c r="BE29" s="95"/>
      <c r="BF29" s="95"/>
      <c r="BG29" s="95"/>
      <c r="BH29" s="95">
        <f>IF(SUM(BE29:BG29)=0,MASTER_DATA_MAPPED!BH29*VLOOKUP(BH$20,Backend!$A$2:$K$61,VLOOKUP(MASTER_DATA_ESCALATED!$B29,Backend!$M$3:$O$8,3,FALSE),FALSE),SUM(BE29:BG29))</f>
        <v>0</v>
      </c>
      <c r="BI29" s="95"/>
      <c r="BJ29" s="95"/>
      <c r="BK29" s="95"/>
      <c r="BL29" s="95">
        <f>IF(SUM(BI29:BK29)=0,MASTER_DATA_MAPPED!BL29*VLOOKUP(BL$20,Backend!$A$2:$K$61,VLOOKUP(MASTER_DATA_ESCALATED!$B29,Backend!$M$3:$O$8,3,FALSE),FALSE),SUM(BI29:BK29))</f>
        <v>0</v>
      </c>
      <c r="BM29" s="95"/>
      <c r="BN29" s="95"/>
      <c r="BO29" s="95"/>
      <c r="BP29" s="95">
        <f>IF(SUM(BM29:BO29)=0,MASTER_DATA_MAPPED!BP29*VLOOKUP(BP$20,Backend!$A$2:$K$61,VLOOKUP(MASTER_DATA_ESCALATED!$B29,Backend!$M$3:$O$8,3,FALSE),FALSE),SUM(BM29:BO29))</f>
        <v>0</v>
      </c>
      <c r="BQ29" s="95"/>
      <c r="BR29" s="95"/>
      <c r="BS29" s="95"/>
      <c r="BT29" s="95">
        <f>IF(SUM(BQ29:BS29)=0,MASTER_DATA_MAPPED!BT29*VLOOKUP(BT$20,Backend!$A$2:$K$61,VLOOKUP(MASTER_DATA_ESCALATED!$B29,Backend!$M$3:$O$8,3,FALSE),FALSE),SUM(BQ29:BS29))</f>
        <v>0</v>
      </c>
      <c r="BU29" s="95"/>
      <c r="BV29" s="95"/>
      <c r="BW29" s="95"/>
      <c r="BX29" s="95">
        <f>IF(SUM(BU29:BW29)=0,MASTER_DATA_MAPPED!BX29*VLOOKUP(BX$20,Backend!$A$2:$K$61,VLOOKUP(MASTER_DATA_ESCALATED!$B29,Backend!$M$3:$O$8,3,FALSE),FALSE),SUM(BU29:BW29))</f>
        <v>0</v>
      </c>
      <c r="BY29" s="95"/>
      <c r="BZ29" s="95"/>
      <c r="CA29" s="95"/>
      <c r="CB29" s="95">
        <f>IF(SUM(BY29:CA29)=0,MASTER_DATA_MAPPED!CB29*VLOOKUP(CB$20,Backend!$A$2:$K$61,VLOOKUP(MASTER_DATA_ESCALATED!$B29,Backend!$M$3:$O$8,3,FALSE),FALSE),SUM(BY29:CA29))</f>
        <v>0</v>
      </c>
      <c r="CC29" s="95"/>
      <c r="CD29" s="95"/>
      <c r="CE29" s="95"/>
      <c r="CF29" s="95">
        <f>IF(SUM(CC29:CE29)=0,MASTER_DATA_MAPPED!CF29*VLOOKUP(CF$20,Backend!$A$2:$K$61,VLOOKUP(MASTER_DATA_ESCALATED!$B29,Backend!$M$3:$O$8,3,FALSE),FALSE),SUM(CC29:CE29))</f>
        <v>0</v>
      </c>
      <c r="CG29" s="95"/>
      <c r="CH29" s="95"/>
      <c r="CI29" s="95"/>
      <c r="CJ29" s="95">
        <f>IF(SUM(CG29:CI29)=0,MASTER_DATA_MAPPED!CJ29*VLOOKUP(CJ$20,Backend!$A$2:$K$61,VLOOKUP(MASTER_DATA_ESCALATED!$B29,Backend!$M$3:$O$8,3,FALSE),FALSE),SUM(CG29:CI29))</f>
        <v>0</v>
      </c>
      <c r="CK29" s="95"/>
      <c r="CL29" s="95"/>
      <c r="CM29" s="95"/>
      <c r="CN29" s="95">
        <f>IF(SUM(CK29:CM29)=0,MASTER_DATA_MAPPED!CN29*VLOOKUP(CN$20,Backend!$A$2:$K$61,VLOOKUP(MASTER_DATA_ESCALATED!$B29,Backend!$M$3:$O$8,3,FALSE),FALSE),SUM(CK29:CM29))</f>
        <v>0</v>
      </c>
      <c r="CO29" s="95"/>
      <c r="CP29" s="95"/>
      <c r="CQ29" s="95"/>
      <c r="CR29" s="95">
        <f>IF(SUM(CO29:CQ29)=0,MASTER_DATA_MAPPED!CR29*VLOOKUP(CR$20,Backend!$A$2:$K$61,VLOOKUP(MASTER_DATA_ESCALATED!$B29,Backend!$M$3:$O$8,3,FALSE),FALSE),SUM(CO29:CQ29))</f>
        <v>0</v>
      </c>
      <c r="CS29" s="95"/>
      <c r="CT29" s="95"/>
      <c r="CU29" s="95"/>
      <c r="CV29" s="95">
        <f>IF(SUM(CS29:CU29)=0,MASTER_DATA_MAPPED!CV29*VLOOKUP(CV$20,Backend!$A$2:$K$61,VLOOKUP(MASTER_DATA_ESCALATED!$B29,Backend!$M$3:$O$8,3,FALSE),FALSE),SUM(CS29:CU29))</f>
        <v>0</v>
      </c>
      <c r="CW29" s="95"/>
      <c r="CX29" s="95"/>
      <c r="CY29" s="95"/>
      <c r="CZ29" s="95">
        <f>IF(SUM(CW29:CY29)=0,MASTER_DATA_MAPPED!CZ29*VLOOKUP(CZ$20,Backend!$A$2:$K$61,VLOOKUP(MASTER_DATA_ESCALATED!$B29,Backend!$M$3:$O$8,3,FALSE),FALSE),SUM(CW29:CY29))</f>
        <v>0</v>
      </c>
      <c r="DA29" s="95"/>
      <c r="DB29" s="95"/>
      <c r="DC29" s="95"/>
      <c r="DD29" s="95" t="e">
        <f>IF(SUM(DA29:DC29)=0,MASTER_DATA_MAPPED!DD29*VLOOKUP(DD$20,Backend!$A$2:$K$61,VLOOKUP(MASTER_DATA_ESCALATED!$B29,Backend!$M$3:$O$8,3,FALSE),FALSE),SUM(DA29:DC29))</f>
        <v>#N/A</v>
      </c>
      <c r="DE29" s="95"/>
      <c r="DF29" s="95"/>
      <c r="DG29" s="95"/>
      <c r="DH29" s="95">
        <f>IF(SUM(DE29:DG29)=0,MASTER_DATA_MAPPED!DH29*VLOOKUP(DH$20,Backend!$A$2:$K$61,VLOOKUP(MASTER_DATA_ESCALATED!$B29,Backend!$M$3:$O$8,3,FALSE),FALSE),SUM(DE29:DG29))</f>
        <v>12510044.436501067</v>
      </c>
      <c r="DI29" s="95"/>
      <c r="DJ29" s="95"/>
      <c r="DK29" s="95"/>
      <c r="DL29" s="95">
        <f>IF(SUM(DI29:DK29)=0,MASTER_DATA_MAPPED!DL29*VLOOKUP(DL$20,Backend!$A$2:$K$61,VLOOKUP(MASTER_DATA_ESCALATED!$B29,Backend!$M$3:$O$8,3,FALSE),FALSE),SUM(DI29:DK29))</f>
        <v>23585816.262447875</v>
      </c>
      <c r="DM29" s="95"/>
      <c r="DN29" s="95"/>
      <c r="DO29" s="95"/>
      <c r="DP29" s="95">
        <f>IF(SUM(DM29:DO29)=0,MASTER_DATA_MAPPED!DP29*VLOOKUP(DP$20,Backend!$A$2:$K$61,VLOOKUP(MASTER_DATA_ESCALATED!$B29,Backend!$M$3:$O$8,3,FALSE),FALSE),SUM(DM29:DO29))</f>
        <v>47171632.52489575</v>
      </c>
      <c r="DQ29" s="95"/>
      <c r="DR29" s="95"/>
      <c r="DS29" s="95"/>
      <c r="DT29" s="95">
        <f>IF(SUM(DQ29:DS29)=0,MASTER_DATA_MAPPED!DT29*VLOOKUP(DT$20,Backend!$A$2:$K$61,VLOOKUP(MASTER_DATA_ESCALATED!$B29,Backend!$M$3:$O$8,3,FALSE),FALSE),SUM(DQ29:DS29))</f>
        <v>94343265.0497915</v>
      </c>
      <c r="DU29" s="95"/>
      <c r="DV29" s="95"/>
      <c r="DW29" s="95"/>
      <c r="DX29" s="95">
        <f>IF(SUM(DU29:DW29)=0,MASTER_DATA_MAPPED!DX29*VLOOKUP(DX$20,Backend!$A$2:$K$61,VLOOKUP(MASTER_DATA_ESCALATED!$B29,Backend!$M$3:$O$8,3,FALSE),FALSE),SUM(DU29:DW29))</f>
        <v>188686530.099583</v>
      </c>
      <c r="DY29" s="95"/>
      <c r="DZ29" s="95"/>
      <c r="EA29" s="95"/>
      <c r="EB29" s="95">
        <f>IF(SUM(DY29:EA29)=0,MASTER_DATA_MAPPED!EB29*VLOOKUP(EB$20,Backend!$A$2:$K$61,VLOOKUP(MASTER_DATA_ESCALATED!$B29,Backend!$M$3:$O$8,3,FALSE),FALSE),SUM(DY29:EA29))</f>
        <v>235858162.62447876</v>
      </c>
      <c r="EC29" s="95"/>
      <c r="ED29" s="95"/>
      <c r="EE29" s="95"/>
      <c r="EF29" s="95">
        <f>IF(SUM(EC29:EE29)=0,MASTER_DATA_MAPPED!EF29*VLOOKUP(EF$20,Backend!$A$2:$K$61,VLOOKUP(MASTER_DATA_ESCALATED!$B29,Backend!$M$3:$O$8,3,FALSE),FALSE),SUM(EC29:EE29))</f>
        <v>0</v>
      </c>
      <c r="EG29" s="95"/>
      <c r="EH29" s="95"/>
      <c r="EI29" s="95"/>
      <c r="EJ29" s="95">
        <f>IF(SUM(EG29:EI29)=0,MASTER_DATA_MAPPED!EJ29*VLOOKUP(EJ$20,Backend!$A$2:$K$61,VLOOKUP(MASTER_DATA_ESCALATED!$B29,Backend!$M$3:$O$8,3,FALSE),FALSE),SUM(EG29:EI29))</f>
        <v>0</v>
      </c>
      <c r="EK29" s="95"/>
      <c r="EL29" s="95"/>
      <c r="EM29" s="95"/>
      <c r="EN29" s="95">
        <f>IF(SUM(EK29:EM29)=0,MASTER_DATA_MAPPED!EN29*VLOOKUP(EN$20,Backend!$A$2:$K$61,VLOOKUP(MASTER_DATA_ESCALATED!$B29,Backend!$M$3:$O$8,3,FALSE),FALSE),SUM(EK29:EM29))</f>
        <v>0</v>
      </c>
      <c r="EO29" s="95"/>
      <c r="EP29" s="95"/>
      <c r="EQ29" s="95"/>
      <c r="ER29" s="95">
        <f>IF(SUM(EO29:EQ29)=0,MASTER_DATA_MAPPED!ER29*VLOOKUP(ER$20,Backend!$A$2:$K$61,VLOOKUP(MASTER_DATA_ESCALATED!$B29,Backend!$M$3:$O$8,3,FALSE),FALSE),SUM(EO29:EQ29))</f>
        <v>0</v>
      </c>
      <c r="ES29" s="95"/>
      <c r="ET29" s="95"/>
      <c r="EU29" s="95"/>
      <c r="EV29" s="95">
        <f>IF(SUM(ES29:EU29)=0,MASTER_DATA_MAPPED!EV29*VLOOKUP(EV$20,Backend!$A$2:$K$61,VLOOKUP(MASTER_DATA_ESCALATED!$B29,Backend!$M$3:$O$8,3,FALSE),FALSE),SUM(ES29:EU29))</f>
        <v>0</v>
      </c>
      <c r="EW29" s="95"/>
      <c r="EX29" s="95"/>
      <c r="EY29" s="95"/>
      <c r="EZ29" s="95">
        <f>IF(SUM(EW29:EY29)=0,MASTER_DATA_MAPPED!EZ29*VLOOKUP(EZ$20,Backend!$A$2:$K$61,VLOOKUP(MASTER_DATA_ESCALATED!$B29,Backend!$M$3:$O$8,3,FALSE),FALSE),SUM(EW29:EY29))</f>
        <v>0</v>
      </c>
      <c r="FA29" s="95"/>
      <c r="FB29" s="95"/>
      <c r="FC29" s="95"/>
      <c r="FD29" s="95">
        <f>IF(SUM(FA29:FC29)=0,MASTER_DATA_MAPPED!FD29*VLOOKUP(FD$20,Backend!$A$2:$K$61,VLOOKUP(MASTER_DATA_ESCALATED!$B29,Backend!$M$3:$O$8,3,FALSE),FALSE),SUM(FA29:FC29))</f>
        <v>0</v>
      </c>
      <c r="FE29" s="95"/>
      <c r="FF29" s="95"/>
      <c r="FG29" s="95"/>
      <c r="FH29" s="95">
        <f>IF(SUM(FE29:FG29)=0,MASTER_DATA_MAPPED!FH29*VLOOKUP(FH$20,Backend!$A$2:$K$61,VLOOKUP(MASTER_DATA_ESCALATED!$B29,Backend!$M$3:$O$8,3,FALSE),FALSE),SUM(FE29:FG29))</f>
        <v>0</v>
      </c>
      <c r="FI29" s="95"/>
      <c r="FJ29" s="95"/>
      <c r="FK29" s="95"/>
      <c r="FL29" s="95">
        <f>IF(SUM(FI29:FK29)=0,MASTER_DATA_MAPPED!FL29*VLOOKUP(FL$20,Backend!$A$2:$K$61,VLOOKUP(MASTER_DATA_ESCALATED!$B29,Backend!$M$3:$O$8,3,FALSE),FALSE),SUM(FI29:FK29))</f>
        <v>0</v>
      </c>
      <c r="FM29" s="95"/>
      <c r="FN29" s="95"/>
      <c r="FO29" s="95"/>
      <c r="FP29" s="95">
        <f>IF(SUM(FM29:FO29)=0,MASTER_DATA_MAPPED!FP29*VLOOKUP(FP$20,Backend!$A$2:$K$61,VLOOKUP(MASTER_DATA_ESCALATED!$B29,Backend!$M$3:$O$8,3,FALSE),FALSE),SUM(FM29:FO29))</f>
        <v>0</v>
      </c>
      <c r="FQ29" s="95"/>
      <c r="FR29" s="95"/>
      <c r="FS29" s="95"/>
      <c r="FT29" s="95">
        <f>IF(SUM(FQ29:FS29)=0,MASTER_DATA_MAPPED!FT29*VLOOKUP(FT$20,Backend!$A$2:$K$61,VLOOKUP(MASTER_DATA_ESCALATED!$B29,Backend!$M$3:$O$8,3,FALSE),FALSE),SUM(FQ29:FS29))</f>
        <v>0</v>
      </c>
      <c r="FU29" s="95"/>
      <c r="FV29" s="95"/>
      <c r="FW29" s="95"/>
      <c r="FX29" s="95">
        <f>IF(SUM(FU29:FW29)=0,MASTER_DATA_MAPPED!FX29*VLOOKUP(FX$20,Backend!$A$2:$K$61,VLOOKUP(MASTER_DATA_ESCALATED!$B29,Backend!$M$3:$O$8,3,FALSE),FALSE),SUM(FU29:FW29))</f>
        <v>0</v>
      </c>
      <c r="FY29" s="95"/>
      <c r="FZ29" s="95"/>
      <c r="GA29" s="95"/>
      <c r="GB29" s="95">
        <f>IF(SUM(FY29:GA29)=0,MASTER_DATA_MAPPED!GB29*VLOOKUP(GB$20,Backend!$A$2:$K$61,VLOOKUP(MASTER_DATA_ESCALATED!$B29,Backend!$M$3:$O$8,3,FALSE),FALSE),SUM(FY29:GA29))</f>
        <v>0</v>
      </c>
      <c r="GC29" s="95"/>
      <c r="GD29" s="95"/>
      <c r="GE29" s="95"/>
      <c r="GF29" s="95">
        <f>IF(SUM(GC29:GE29)=0,MASTER_DATA_MAPPED!GF29*VLOOKUP(GF$20,Backend!$A$2:$K$61,VLOOKUP(MASTER_DATA_ESCALATED!$B29,Backend!$M$3:$O$8,3,FALSE),FALSE),SUM(GC29:GE29))</f>
        <v>0</v>
      </c>
      <c r="GG29" s="95"/>
      <c r="GH29" s="95"/>
      <c r="GI29" s="95"/>
      <c r="GJ29" s="95">
        <f>IF(SUM(GG29:GI29)=0,MASTER_DATA_MAPPED!GJ29*VLOOKUP(GJ$20,Backend!$A$2:$K$61,VLOOKUP(MASTER_DATA_ESCALATED!$B29,Backend!$M$3:$O$8,3,FALSE),FALSE),SUM(GG29:GI29))</f>
        <v>0</v>
      </c>
      <c r="GK29" s="95"/>
      <c r="GL29" s="95"/>
      <c r="GM29" s="95"/>
      <c r="GN29" s="95">
        <f>IF(SUM(GK29:GM29)=0,MASTER_DATA_MAPPED!GN29*VLOOKUP(GN$20,Backend!$A$2:$K$61,VLOOKUP(MASTER_DATA_ESCALATED!$B29,Backend!$M$3:$O$8,3,FALSE),FALSE),SUM(GK29:GM29))</f>
        <v>0</v>
      </c>
      <c r="GO29" s="95"/>
      <c r="GP29" s="95"/>
      <c r="GQ29" s="95"/>
      <c r="GR29" s="95">
        <f>IF(SUM(GO29:GQ29)=0,MASTER_DATA_MAPPED!GR29*VLOOKUP(GR$20,Backend!$A$2:$K$61,VLOOKUP(MASTER_DATA_ESCALATED!$B29,Backend!$M$3:$O$8,3,FALSE),FALSE),SUM(GO29:GQ29))</f>
        <v>0</v>
      </c>
      <c r="GS29" s="95"/>
      <c r="GT29" s="95"/>
      <c r="GU29" s="95"/>
      <c r="GV29" s="95">
        <f>IF(SUM(GS29:GU29)=0,MASTER_DATA_MAPPED!GV29*VLOOKUP(GV$20,Backend!$A$2:$K$61,VLOOKUP(MASTER_DATA_ESCALATED!$B29,Backend!$M$3:$O$8,3,FALSE),FALSE),SUM(GS29:GU29))</f>
        <v>0</v>
      </c>
    </row>
    <row r="30" spans="2:204" ht="17.25" hidden="1" outlineLevel="2" x14ac:dyDescent="0.3">
      <c r="B30" s="21">
        <f t="shared" si="1"/>
        <v>10</v>
      </c>
      <c r="C30" s="24">
        <f t="shared" si="0"/>
        <v>131</v>
      </c>
      <c r="D30" s="79"/>
      <c r="E30" s="24"/>
      <c r="F30" s="24">
        <v>131</v>
      </c>
      <c r="G30" s="80"/>
      <c r="H30" s="36" t="s">
        <v>32</v>
      </c>
      <c r="I30" s="95"/>
      <c r="J30" s="95"/>
      <c r="K30" s="95"/>
      <c r="L30" s="95">
        <f>IF(SUM(I30:K30)=0,MASTER_DATA_MAPPED!L30*VLOOKUP(L$20,Backend!$A$2:$K$61,VLOOKUP(MASTER_DATA_ESCALATED!$B30,Backend!$M$3:$O$8,3,FALSE),FALSE),SUM(I30:K30))</f>
        <v>19981635.758467171</v>
      </c>
      <c r="M30" s="95"/>
      <c r="N30" s="95"/>
      <c r="O30" s="95"/>
      <c r="P30" s="95">
        <f>IF(SUM(M30:O30)=0,MASTER_DATA_MAPPED!P30*VLOOKUP(P$20,Backend!$A$2:$K$61,VLOOKUP(MASTER_DATA_ESCALATED!$B30,Backend!$M$3:$O$8,3,FALSE),FALSE),SUM(M30:O30))</f>
        <v>19981635.758467171</v>
      </c>
      <c r="Q30" s="95"/>
      <c r="R30" s="95"/>
      <c r="S30" s="95"/>
      <c r="T30" s="95">
        <f>IF(SUM(Q30:S30)=0,MASTER_DATA_MAPPED!T30*VLOOKUP(T$20,Backend!$A$2:$K$61,VLOOKUP(MASTER_DATA_ESCALATED!$B30,Backend!$M$3:$O$8,3,FALSE),FALSE),SUM(Q30:S30))</f>
        <v>19981635.758467171</v>
      </c>
      <c r="U30" s="95"/>
      <c r="V30" s="95"/>
      <c r="W30" s="95"/>
      <c r="X30" s="95">
        <f>IF(SUM(U30:W30)=0,MASTER_DATA_MAPPED!X30*VLOOKUP(X$20,Backend!$A$2:$K$61,VLOOKUP(MASTER_DATA_ESCALATED!$B30,Backend!$M$3:$O$8,3,FALSE),FALSE),SUM(U30:W30))</f>
        <v>19981635.758467171</v>
      </c>
      <c r="Y30" s="95"/>
      <c r="Z30" s="95"/>
      <c r="AA30" s="95"/>
      <c r="AB30" s="95">
        <f>IF(SUM(Y30:AA30)=0,MASTER_DATA_MAPPED!AB30*VLOOKUP(AB$20,Backend!$A$2:$K$61,VLOOKUP(MASTER_DATA_ESCALATED!$B30,Backend!$M$3:$O$8,3,FALSE),FALSE),SUM(Y30:AA30))</f>
        <v>19981635.758467171</v>
      </c>
      <c r="AC30" s="95"/>
      <c r="AD30" s="95"/>
      <c r="AE30" s="95"/>
      <c r="AF30" s="95">
        <f>IF(SUM(AC30:AE30)=0,MASTER_DATA_MAPPED!AF30*VLOOKUP(AF$20,Backend!$A$2:$K$61,VLOOKUP(MASTER_DATA_ESCALATED!$B30,Backend!$M$3:$O$8,3,FALSE),FALSE),SUM(AC30:AE30))</f>
        <v>19981635.758467171</v>
      </c>
      <c r="AG30" s="95"/>
      <c r="AH30" s="95"/>
      <c r="AI30" s="95"/>
      <c r="AJ30" s="95">
        <f>IF(SUM(AG30:AI30)=0,MASTER_DATA_MAPPED!AJ30*VLOOKUP(AJ$20,Backend!$A$2:$K$61,VLOOKUP(MASTER_DATA_ESCALATED!$B30,Backend!$M$3:$O$8,3,FALSE),FALSE),SUM(AG30:AI30))</f>
        <v>19981635.758467171</v>
      </c>
      <c r="AK30" s="95"/>
      <c r="AL30" s="95"/>
      <c r="AM30" s="95"/>
      <c r="AN30" s="95">
        <f>IF(SUM(AK30:AM30)=0,MASTER_DATA_MAPPED!AN30*VLOOKUP(AN$20,Backend!$A$2:$K$61,VLOOKUP(MASTER_DATA_ESCALATED!$B30,Backend!$M$3:$O$8,3,FALSE),FALSE),SUM(AK30:AM30))</f>
        <v>19981635.758467171</v>
      </c>
      <c r="AO30" s="95"/>
      <c r="AP30" s="95"/>
      <c r="AQ30" s="95"/>
      <c r="AR30" s="95">
        <f>IF(SUM(AO30:AQ30)=0,MASTER_DATA_MAPPED!AR30*VLOOKUP(AR$20,Backend!$A$2:$K$61,VLOOKUP(MASTER_DATA_ESCALATED!$B30,Backend!$M$3:$O$8,3,FALSE),FALSE),SUM(AO30:AQ30))</f>
        <v>0</v>
      </c>
      <c r="AS30" s="95"/>
      <c r="AT30" s="95"/>
      <c r="AU30" s="95"/>
      <c r="AV30" s="95">
        <f>IF(SUM(AS30:AU30)=0,MASTER_DATA_MAPPED!AV30*VLOOKUP(AV$20,Backend!$A$2:$K$61,VLOOKUP(MASTER_DATA_ESCALATED!$B30,Backend!$M$3:$O$8,3,FALSE),FALSE),SUM(AS30:AU30))</f>
        <v>0</v>
      </c>
      <c r="AW30" s="95"/>
      <c r="AX30" s="95"/>
      <c r="AY30" s="95"/>
      <c r="AZ30" s="95">
        <f>IF(SUM(AW30:AY30)=0,MASTER_DATA_MAPPED!AZ30*VLOOKUP(AZ$20,Backend!$A$2:$K$61,VLOOKUP(MASTER_DATA_ESCALATED!$B30,Backend!$M$3:$O$8,3,FALSE),FALSE),SUM(AW30:AY30))</f>
        <v>0</v>
      </c>
      <c r="BA30" s="95"/>
      <c r="BB30" s="95"/>
      <c r="BC30" s="95"/>
      <c r="BD30" s="95">
        <f>IF(SUM(BA30:BC30)=0,MASTER_DATA_MAPPED!BD30*VLOOKUP(BD$20,Backend!$A$2:$K$61,VLOOKUP(MASTER_DATA_ESCALATED!$B30,Backend!$M$3:$O$8,3,FALSE),FALSE),SUM(BA30:BC30))</f>
        <v>0</v>
      </c>
      <c r="BE30" s="95"/>
      <c r="BF30" s="95"/>
      <c r="BG30" s="95"/>
      <c r="BH30" s="95">
        <f>IF(SUM(BE30:BG30)=0,MASTER_DATA_MAPPED!BH30*VLOOKUP(BH$20,Backend!$A$2:$K$61,VLOOKUP(MASTER_DATA_ESCALATED!$B30,Backend!$M$3:$O$8,3,FALSE),FALSE),SUM(BE30:BG30))</f>
        <v>0</v>
      </c>
      <c r="BI30" s="95"/>
      <c r="BJ30" s="95"/>
      <c r="BK30" s="95"/>
      <c r="BL30" s="95">
        <f>IF(SUM(BI30:BK30)=0,MASTER_DATA_MAPPED!BL30*VLOOKUP(BL$20,Backend!$A$2:$K$61,VLOOKUP(MASTER_DATA_ESCALATED!$B30,Backend!$M$3:$O$8,3,FALSE),FALSE),SUM(BI30:BK30))</f>
        <v>0</v>
      </c>
      <c r="BM30" s="95"/>
      <c r="BN30" s="95"/>
      <c r="BO30" s="95"/>
      <c r="BP30" s="95">
        <f>IF(SUM(BM30:BO30)=0,MASTER_DATA_MAPPED!BP30*VLOOKUP(BP$20,Backend!$A$2:$K$61,VLOOKUP(MASTER_DATA_ESCALATED!$B30,Backend!$M$3:$O$8,3,FALSE),FALSE),SUM(BM30:BO30))</f>
        <v>0</v>
      </c>
      <c r="BQ30" s="95"/>
      <c r="BR30" s="95"/>
      <c r="BS30" s="95"/>
      <c r="BT30" s="95">
        <f>IF(SUM(BQ30:BS30)=0,MASTER_DATA_MAPPED!BT30*VLOOKUP(BT$20,Backend!$A$2:$K$61,VLOOKUP(MASTER_DATA_ESCALATED!$B30,Backend!$M$3:$O$8,3,FALSE),FALSE),SUM(BQ30:BS30))</f>
        <v>0</v>
      </c>
      <c r="BU30" s="95"/>
      <c r="BV30" s="95"/>
      <c r="BW30" s="95"/>
      <c r="BX30" s="95">
        <f>IF(SUM(BU30:BW30)=0,MASTER_DATA_MAPPED!BX30*VLOOKUP(BX$20,Backend!$A$2:$K$61,VLOOKUP(MASTER_DATA_ESCALATED!$B30,Backend!$M$3:$O$8,3,FALSE),FALSE),SUM(BU30:BW30))</f>
        <v>0</v>
      </c>
      <c r="BY30" s="95"/>
      <c r="BZ30" s="95"/>
      <c r="CA30" s="95"/>
      <c r="CB30" s="95">
        <f>IF(SUM(BY30:CA30)=0,MASTER_DATA_MAPPED!CB30*VLOOKUP(CB$20,Backend!$A$2:$K$61,VLOOKUP(MASTER_DATA_ESCALATED!$B30,Backend!$M$3:$O$8,3,FALSE),FALSE),SUM(BY30:CA30))</f>
        <v>0</v>
      </c>
      <c r="CC30" s="95"/>
      <c r="CD30" s="95"/>
      <c r="CE30" s="95"/>
      <c r="CF30" s="95">
        <f>IF(SUM(CC30:CE30)=0,MASTER_DATA_MAPPED!CF30*VLOOKUP(CF$20,Backend!$A$2:$K$61,VLOOKUP(MASTER_DATA_ESCALATED!$B30,Backend!$M$3:$O$8,3,FALSE),FALSE),SUM(CC30:CE30))</f>
        <v>0</v>
      </c>
      <c r="CG30" s="95"/>
      <c r="CH30" s="95"/>
      <c r="CI30" s="95"/>
      <c r="CJ30" s="95">
        <f>IF(SUM(CG30:CI30)=0,MASTER_DATA_MAPPED!CJ30*VLOOKUP(CJ$20,Backend!$A$2:$K$61,VLOOKUP(MASTER_DATA_ESCALATED!$B30,Backend!$M$3:$O$8,3,FALSE),FALSE),SUM(CG30:CI30))</f>
        <v>0</v>
      </c>
      <c r="CK30" s="95"/>
      <c r="CL30" s="95"/>
      <c r="CM30" s="95"/>
      <c r="CN30" s="95">
        <f>IF(SUM(CK30:CM30)=0,MASTER_DATA_MAPPED!CN30*VLOOKUP(CN$20,Backend!$A$2:$K$61,VLOOKUP(MASTER_DATA_ESCALATED!$B30,Backend!$M$3:$O$8,3,FALSE),FALSE),SUM(CK30:CM30))</f>
        <v>0</v>
      </c>
      <c r="CO30" s="95"/>
      <c r="CP30" s="95"/>
      <c r="CQ30" s="95"/>
      <c r="CR30" s="95">
        <f>IF(SUM(CO30:CQ30)=0,MASTER_DATA_MAPPED!CR30*VLOOKUP(CR$20,Backend!$A$2:$K$61,VLOOKUP(MASTER_DATA_ESCALATED!$B30,Backend!$M$3:$O$8,3,FALSE),FALSE),SUM(CO30:CQ30))</f>
        <v>0</v>
      </c>
      <c r="CS30" s="95"/>
      <c r="CT30" s="95"/>
      <c r="CU30" s="95"/>
      <c r="CV30" s="95">
        <f>IF(SUM(CS30:CU30)=0,MASTER_DATA_MAPPED!CV30*VLOOKUP(CV$20,Backend!$A$2:$K$61,VLOOKUP(MASTER_DATA_ESCALATED!$B30,Backend!$M$3:$O$8,3,FALSE),FALSE),SUM(CS30:CU30))</f>
        <v>0</v>
      </c>
      <c r="CW30" s="95"/>
      <c r="CX30" s="95"/>
      <c r="CY30" s="95"/>
      <c r="CZ30" s="95">
        <f>IF(SUM(CW30:CY30)=0,MASTER_DATA_MAPPED!CZ30*VLOOKUP(CZ$20,Backend!$A$2:$K$61,VLOOKUP(MASTER_DATA_ESCALATED!$B30,Backend!$M$3:$O$8,3,FALSE),FALSE),SUM(CW30:CY30))</f>
        <v>0</v>
      </c>
      <c r="DA30" s="95"/>
      <c r="DB30" s="95"/>
      <c r="DC30" s="95"/>
      <c r="DD30" s="95" t="e">
        <f>IF(SUM(DA30:DC30)=0,MASTER_DATA_MAPPED!DD30*VLOOKUP(DD$20,Backend!$A$2:$K$61,VLOOKUP(MASTER_DATA_ESCALATED!$B30,Backend!$M$3:$O$8,3,FALSE),FALSE),SUM(DA30:DC30))</f>
        <v>#N/A</v>
      </c>
      <c r="DE30" s="95"/>
      <c r="DF30" s="95"/>
      <c r="DG30" s="95"/>
      <c r="DH30" s="95">
        <f>IF(SUM(DE30:DG30)=0,MASTER_DATA_MAPPED!DH30*VLOOKUP(DH$20,Backend!$A$2:$K$61,VLOOKUP(MASTER_DATA_ESCALATED!$B30,Backend!$M$3:$O$8,3,FALSE),FALSE),SUM(DE30:DG30))</f>
        <v>0</v>
      </c>
      <c r="DI30" s="95"/>
      <c r="DJ30" s="95"/>
      <c r="DK30" s="95"/>
      <c r="DL30" s="95">
        <f>IF(SUM(DI30:DK30)=0,MASTER_DATA_MAPPED!DL30*VLOOKUP(DL$20,Backend!$A$2:$K$61,VLOOKUP(MASTER_DATA_ESCALATED!$B30,Backend!$M$3:$O$8,3,FALSE),FALSE),SUM(DI30:DK30))</f>
        <v>0</v>
      </c>
      <c r="DM30" s="95"/>
      <c r="DN30" s="95"/>
      <c r="DO30" s="95"/>
      <c r="DP30" s="95">
        <f>IF(SUM(DM30:DO30)=0,MASTER_DATA_MAPPED!DP30*VLOOKUP(DP$20,Backend!$A$2:$K$61,VLOOKUP(MASTER_DATA_ESCALATED!$B30,Backend!$M$3:$O$8,3,FALSE),FALSE),SUM(DM30:DO30))</f>
        <v>0</v>
      </c>
      <c r="DQ30" s="95"/>
      <c r="DR30" s="95"/>
      <c r="DS30" s="95"/>
      <c r="DT30" s="95">
        <f>IF(SUM(DQ30:DS30)=0,MASTER_DATA_MAPPED!DT30*VLOOKUP(DT$20,Backend!$A$2:$K$61,VLOOKUP(MASTER_DATA_ESCALATED!$B30,Backend!$M$3:$O$8,3,FALSE),FALSE),SUM(DQ30:DS30))</f>
        <v>0</v>
      </c>
      <c r="DU30" s="95"/>
      <c r="DV30" s="95"/>
      <c r="DW30" s="95"/>
      <c r="DX30" s="95">
        <f>IF(SUM(DU30:DW30)=0,MASTER_DATA_MAPPED!DX30*VLOOKUP(DX$20,Backend!$A$2:$K$61,VLOOKUP(MASTER_DATA_ESCALATED!$B30,Backend!$M$3:$O$8,3,FALSE),FALSE),SUM(DU30:DW30))</f>
        <v>0</v>
      </c>
      <c r="DY30" s="95"/>
      <c r="DZ30" s="95"/>
      <c r="EA30" s="95"/>
      <c r="EB30" s="95">
        <f>IF(SUM(DY30:EA30)=0,MASTER_DATA_MAPPED!EB30*VLOOKUP(EB$20,Backend!$A$2:$K$61,VLOOKUP(MASTER_DATA_ESCALATED!$B30,Backend!$M$3:$O$8,3,FALSE),FALSE),SUM(DY30:EA30))</f>
        <v>0</v>
      </c>
      <c r="EC30" s="95"/>
      <c r="ED30" s="95"/>
      <c r="EE30" s="95"/>
      <c r="EF30" s="95">
        <f>IF(SUM(EC30:EE30)=0,MASTER_DATA_MAPPED!EF30*VLOOKUP(EF$20,Backend!$A$2:$K$61,VLOOKUP(MASTER_DATA_ESCALATED!$B30,Backend!$M$3:$O$8,3,FALSE),FALSE),SUM(EC30:EE30))</f>
        <v>0</v>
      </c>
      <c r="EG30" s="95"/>
      <c r="EH30" s="95"/>
      <c r="EI30" s="95"/>
      <c r="EJ30" s="95">
        <f>IF(SUM(EG30:EI30)=0,MASTER_DATA_MAPPED!EJ30*VLOOKUP(EJ$20,Backend!$A$2:$K$61,VLOOKUP(MASTER_DATA_ESCALATED!$B30,Backend!$M$3:$O$8,3,FALSE),FALSE),SUM(EG30:EI30))</f>
        <v>0</v>
      </c>
      <c r="EK30" s="95"/>
      <c r="EL30" s="95"/>
      <c r="EM30" s="95"/>
      <c r="EN30" s="95">
        <f>IF(SUM(EK30:EM30)=0,MASTER_DATA_MAPPED!EN30*VLOOKUP(EN$20,Backend!$A$2:$K$61,VLOOKUP(MASTER_DATA_ESCALATED!$B30,Backend!$M$3:$O$8,3,FALSE),FALSE),SUM(EK30:EM30))</f>
        <v>0</v>
      </c>
      <c r="EO30" s="95"/>
      <c r="EP30" s="95"/>
      <c r="EQ30" s="95"/>
      <c r="ER30" s="95">
        <f>IF(SUM(EO30:EQ30)=0,MASTER_DATA_MAPPED!ER30*VLOOKUP(ER$20,Backend!$A$2:$K$61,VLOOKUP(MASTER_DATA_ESCALATED!$B30,Backend!$M$3:$O$8,3,FALSE),FALSE),SUM(EO30:EQ30))</f>
        <v>0</v>
      </c>
      <c r="ES30" s="95"/>
      <c r="ET30" s="95"/>
      <c r="EU30" s="95"/>
      <c r="EV30" s="95">
        <f>IF(SUM(ES30:EU30)=0,MASTER_DATA_MAPPED!EV30*VLOOKUP(EV$20,Backend!$A$2:$K$61,VLOOKUP(MASTER_DATA_ESCALATED!$B30,Backend!$M$3:$O$8,3,FALSE),FALSE),SUM(ES30:EU30))</f>
        <v>0</v>
      </c>
      <c r="EW30" s="95"/>
      <c r="EX30" s="95"/>
      <c r="EY30" s="95"/>
      <c r="EZ30" s="95">
        <f>IF(SUM(EW30:EY30)=0,MASTER_DATA_MAPPED!EZ30*VLOOKUP(EZ$20,Backend!$A$2:$K$61,VLOOKUP(MASTER_DATA_ESCALATED!$B30,Backend!$M$3:$O$8,3,FALSE),FALSE),SUM(EW30:EY30))</f>
        <v>0</v>
      </c>
      <c r="FA30" s="95"/>
      <c r="FB30" s="95"/>
      <c r="FC30" s="95"/>
      <c r="FD30" s="95">
        <f>IF(SUM(FA30:FC30)=0,MASTER_DATA_MAPPED!FD30*VLOOKUP(FD$20,Backend!$A$2:$K$61,VLOOKUP(MASTER_DATA_ESCALATED!$B30,Backend!$M$3:$O$8,3,FALSE),FALSE),SUM(FA30:FC30))</f>
        <v>0</v>
      </c>
      <c r="FE30" s="95"/>
      <c r="FF30" s="95"/>
      <c r="FG30" s="95"/>
      <c r="FH30" s="95">
        <f>IF(SUM(FE30:FG30)=0,MASTER_DATA_MAPPED!FH30*VLOOKUP(FH$20,Backend!$A$2:$K$61,VLOOKUP(MASTER_DATA_ESCALATED!$B30,Backend!$M$3:$O$8,3,FALSE),FALSE),SUM(FE30:FG30))</f>
        <v>0</v>
      </c>
      <c r="FI30" s="95"/>
      <c r="FJ30" s="95"/>
      <c r="FK30" s="95"/>
      <c r="FL30" s="95">
        <f>IF(SUM(FI30:FK30)=0,MASTER_DATA_MAPPED!FL30*VLOOKUP(FL$20,Backend!$A$2:$K$61,VLOOKUP(MASTER_DATA_ESCALATED!$B30,Backend!$M$3:$O$8,3,FALSE),FALSE),SUM(FI30:FK30))</f>
        <v>0</v>
      </c>
      <c r="FM30" s="95"/>
      <c r="FN30" s="95"/>
      <c r="FO30" s="95"/>
      <c r="FP30" s="95">
        <f>IF(SUM(FM30:FO30)=0,MASTER_DATA_MAPPED!FP30*VLOOKUP(FP$20,Backend!$A$2:$K$61,VLOOKUP(MASTER_DATA_ESCALATED!$B30,Backend!$M$3:$O$8,3,FALSE),FALSE),SUM(FM30:FO30))</f>
        <v>0</v>
      </c>
      <c r="FQ30" s="95"/>
      <c r="FR30" s="95"/>
      <c r="FS30" s="95"/>
      <c r="FT30" s="95">
        <f>IF(SUM(FQ30:FS30)=0,MASTER_DATA_MAPPED!FT30*VLOOKUP(FT$20,Backend!$A$2:$K$61,VLOOKUP(MASTER_DATA_ESCALATED!$B30,Backend!$M$3:$O$8,3,FALSE),FALSE),SUM(FQ30:FS30))</f>
        <v>0</v>
      </c>
      <c r="FU30" s="95"/>
      <c r="FV30" s="95"/>
      <c r="FW30" s="95"/>
      <c r="FX30" s="95">
        <f>IF(SUM(FU30:FW30)=0,MASTER_DATA_MAPPED!FX30*VLOOKUP(FX$20,Backend!$A$2:$K$61,VLOOKUP(MASTER_DATA_ESCALATED!$B30,Backend!$M$3:$O$8,3,FALSE),FALSE),SUM(FU30:FW30))</f>
        <v>0</v>
      </c>
      <c r="FY30" s="95"/>
      <c r="FZ30" s="95"/>
      <c r="GA30" s="95"/>
      <c r="GB30" s="95">
        <f>IF(SUM(FY30:GA30)=0,MASTER_DATA_MAPPED!GB30*VLOOKUP(GB$20,Backend!$A$2:$K$61,VLOOKUP(MASTER_DATA_ESCALATED!$B30,Backend!$M$3:$O$8,3,FALSE),FALSE),SUM(FY30:GA30))</f>
        <v>0</v>
      </c>
      <c r="GC30" s="95"/>
      <c r="GD30" s="95"/>
      <c r="GE30" s="95"/>
      <c r="GF30" s="95">
        <f>IF(SUM(GC30:GE30)=0,MASTER_DATA_MAPPED!GF30*VLOOKUP(GF$20,Backend!$A$2:$K$61,VLOOKUP(MASTER_DATA_ESCALATED!$B30,Backend!$M$3:$O$8,3,FALSE),FALSE),SUM(GC30:GE30))</f>
        <v>0</v>
      </c>
      <c r="GG30" s="95"/>
      <c r="GH30" s="95"/>
      <c r="GI30" s="95"/>
      <c r="GJ30" s="95">
        <f>IF(SUM(GG30:GI30)=0,MASTER_DATA_MAPPED!GJ30*VLOOKUP(GJ$20,Backend!$A$2:$K$61,VLOOKUP(MASTER_DATA_ESCALATED!$B30,Backend!$M$3:$O$8,3,FALSE),FALSE),SUM(GG30:GI30))</f>
        <v>0</v>
      </c>
      <c r="GK30" s="95"/>
      <c r="GL30" s="95"/>
      <c r="GM30" s="95"/>
      <c r="GN30" s="95">
        <f>IF(SUM(GK30:GM30)=0,MASTER_DATA_MAPPED!GN30*VLOOKUP(GN$20,Backend!$A$2:$K$61,VLOOKUP(MASTER_DATA_ESCALATED!$B30,Backend!$M$3:$O$8,3,FALSE),FALSE),SUM(GK30:GM30))</f>
        <v>0</v>
      </c>
      <c r="GO30" s="95"/>
      <c r="GP30" s="95"/>
      <c r="GQ30" s="95"/>
      <c r="GR30" s="95">
        <f>IF(SUM(GO30:GQ30)=0,MASTER_DATA_MAPPED!GR30*VLOOKUP(GR$20,Backend!$A$2:$K$61,VLOOKUP(MASTER_DATA_ESCALATED!$B30,Backend!$M$3:$O$8,3,FALSE),FALSE),SUM(GO30:GQ30))</f>
        <v>0</v>
      </c>
      <c r="GS30" s="95"/>
      <c r="GT30" s="95"/>
      <c r="GU30" s="95"/>
      <c r="GV30" s="95">
        <f>IF(SUM(GS30:GU30)=0,MASTER_DATA_MAPPED!GV30*VLOOKUP(GV$20,Backend!$A$2:$K$61,VLOOKUP(MASTER_DATA_ESCALATED!$B30,Backend!$M$3:$O$8,3,FALSE),FALSE),SUM(GS30:GU30))</f>
        <v>0</v>
      </c>
    </row>
    <row r="31" spans="2:204" ht="17.25" hidden="1" outlineLevel="2" x14ac:dyDescent="0.3">
      <c r="B31" s="21">
        <f t="shared" si="1"/>
        <v>10</v>
      </c>
      <c r="C31" s="24">
        <f t="shared" si="0"/>
        <v>132</v>
      </c>
      <c r="D31" s="79"/>
      <c r="E31" s="24"/>
      <c r="F31" s="24">
        <v>132</v>
      </c>
      <c r="G31" s="80"/>
      <c r="H31" s="36" t="s">
        <v>33</v>
      </c>
      <c r="I31" s="95"/>
      <c r="J31" s="95"/>
      <c r="K31" s="95"/>
      <c r="L31" s="95">
        <f>IF(SUM(I31:K31)=0,MASTER_DATA_MAPPED!L31*VLOOKUP(L$20,Backend!$A$2:$K$61,VLOOKUP(MASTER_DATA_ESCALATED!$B31,Backend!$M$3:$O$8,3,FALSE),FALSE),SUM(I31:K31))</f>
        <v>30638508.162982997</v>
      </c>
      <c r="M31" s="95"/>
      <c r="N31" s="95"/>
      <c r="O31" s="95"/>
      <c r="P31" s="95">
        <f>IF(SUM(M31:O31)=0,MASTER_DATA_MAPPED!P31*VLOOKUP(P$20,Backend!$A$2:$K$61,VLOOKUP(MASTER_DATA_ESCALATED!$B31,Backend!$M$3:$O$8,3,FALSE),FALSE),SUM(M31:O31))</f>
        <v>37299053.415805385</v>
      </c>
      <c r="Q31" s="95"/>
      <c r="R31" s="95"/>
      <c r="S31" s="95"/>
      <c r="T31" s="95">
        <f>IF(SUM(Q31:S31)=0,MASTER_DATA_MAPPED!T31*VLOOKUP(T$20,Backend!$A$2:$K$61,VLOOKUP(MASTER_DATA_ESCALATED!$B31,Backend!$M$3:$O$8,3,FALSE),FALSE),SUM(Q31:S31))</f>
        <v>30638508.162982997</v>
      </c>
      <c r="U31" s="95"/>
      <c r="V31" s="95"/>
      <c r="W31" s="95"/>
      <c r="X31" s="95">
        <f>IF(SUM(U31:W31)=0,MASTER_DATA_MAPPED!X31*VLOOKUP(X$20,Backend!$A$2:$K$61,VLOOKUP(MASTER_DATA_ESCALATED!$B31,Backend!$M$3:$O$8,3,FALSE),FALSE),SUM(U31:W31))</f>
        <v>37299053.415805385</v>
      </c>
      <c r="Y31" s="95"/>
      <c r="Z31" s="95"/>
      <c r="AA31" s="95"/>
      <c r="AB31" s="95">
        <f>IF(SUM(Y31:AA31)=0,MASTER_DATA_MAPPED!AB31*VLOOKUP(AB$20,Backend!$A$2:$K$61,VLOOKUP(MASTER_DATA_ESCALATED!$B31,Backend!$M$3:$O$8,3,FALSE),FALSE),SUM(Y31:AA31))</f>
        <v>30638508.162982997</v>
      </c>
      <c r="AC31" s="95"/>
      <c r="AD31" s="95"/>
      <c r="AE31" s="95"/>
      <c r="AF31" s="95">
        <f>IF(SUM(AC31:AE31)=0,MASTER_DATA_MAPPED!AF31*VLOOKUP(AF$20,Backend!$A$2:$K$61,VLOOKUP(MASTER_DATA_ESCALATED!$B31,Backend!$M$3:$O$8,3,FALSE),FALSE),SUM(AC31:AE31))</f>
        <v>37299053.415805385</v>
      </c>
      <c r="AG31" s="95"/>
      <c r="AH31" s="95"/>
      <c r="AI31" s="95"/>
      <c r="AJ31" s="95">
        <f>IF(SUM(AG31:AI31)=0,MASTER_DATA_MAPPED!AJ31*VLOOKUP(AJ$20,Backend!$A$2:$K$61,VLOOKUP(MASTER_DATA_ESCALATED!$B31,Backend!$M$3:$O$8,3,FALSE),FALSE),SUM(AG31:AI31))</f>
        <v>30638508.162982997</v>
      </c>
      <c r="AK31" s="95"/>
      <c r="AL31" s="95"/>
      <c r="AM31" s="95"/>
      <c r="AN31" s="95">
        <f>IF(SUM(AK31:AM31)=0,MASTER_DATA_MAPPED!AN31*VLOOKUP(AN$20,Backend!$A$2:$K$61,VLOOKUP(MASTER_DATA_ESCALATED!$B31,Backend!$M$3:$O$8,3,FALSE),FALSE),SUM(AK31:AM31))</f>
        <v>37299053.415805385</v>
      </c>
      <c r="AO31" s="95"/>
      <c r="AP31" s="95"/>
      <c r="AQ31" s="95"/>
      <c r="AR31" s="95">
        <f>IF(SUM(AO31:AQ31)=0,MASTER_DATA_MAPPED!AR31*VLOOKUP(AR$20,Backend!$A$2:$K$61,VLOOKUP(MASTER_DATA_ESCALATED!$B31,Backend!$M$3:$O$8,3,FALSE),FALSE),SUM(AO31:AQ31))</f>
        <v>0</v>
      </c>
      <c r="AS31" s="95"/>
      <c r="AT31" s="95"/>
      <c r="AU31" s="95"/>
      <c r="AV31" s="95">
        <f>IF(SUM(AS31:AU31)=0,MASTER_DATA_MAPPED!AV31*VLOOKUP(AV$20,Backend!$A$2:$K$61,VLOOKUP(MASTER_DATA_ESCALATED!$B31,Backend!$M$3:$O$8,3,FALSE),FALSE),SUM(AS31:AU31))</f>
        <v>0</v>
      </c>
      <c r="AW31" s="95"/>
      <c r="AX31" s="95"/>
      <c r="AY31" s="95"/>
      <c r="AZ31" s="95">
        <f>IF(SUM(AW31:AY31)=0,MASTER_DATA_MAPPED!AZ31*VLOOKUP(AZ$20,Backend!$A$2:$K$61,VLOOKUP(MASTER_DATA_ESCALATED!$B31,Backend!$M$3:$O$8,3,FALSE),FALSE),SUM(AW31:AY31))</f>
        <v>0</v>
      </c>
      <c r="BA31" s="95"/>
      <c r="BB31" s="95"/>
      <c r="BC31" s="95"/>
      <c r="BD31" s="95">
        <f>IF(SUM(BA31:BC31)=0,MASTER_DATA_MAPPED!BD31*VLOOKUP(BD$20,Backend!$A$2:$K$61,VLOOKUP(MASTER_DATA_ESCALATED!$B31,Backend!$M$3:$O$8,3,FALSE),FALSE),SUM(BA31:BC31))</f>
        <v>0</v>
      </c>
      <c r="BE31" s="95"/>
      <c r="BF31" s="95"/>
      <c r="BG31" s="95"/>
      <c r="BH31" s="95">
        <f>IF(SUM(BE31:BG31)=0,MASTER_DATA_MAPPED!BH31*VLOOKUP(BH$20,Backend!$A$2:$K$61,VLOOKUP(MASTER_DATA_ESCALATED!$B31,Backend!$M$3:$O$8,3,FALSE),FALSE),SUM(BE31:BG31))</f>
        <v>0</v>
      </c>
      <c r="BI31" s="95"/>
      <c r="BJ31" s="95"/>
      <c r="BK31" s="95"/>
      <c r="BL31" s="95">
        <f>IF(SUM(BI31:BK31)=0,MASTER_DATA_MAPPED!BL31*VLOOKUP(BL$20,Backend!$A$2:$K$61,VLOOKUP(MASTER_DATA_ESCALATED!$B31,Backend!$M$3:$O$8,3,FALSE),FALSE),SUM(BI31:BK31))</f>
        <v>0</v>
      </c>
      <c r="BM31" s="95"/>
      <c r="BN31" s="95"/>
      <c r="BO31" s="95"/>
      <c r="BP31" s="95">
        <f>IF(SUM(BM31:BO31)=0,MASTER_DATA_MAPPED!BP31*VLOOKUP(BP$20,Backend!$A$2:$K$61,VLOOKUP(MASTER_DATA_ESCALATED!$B31,Backend!$M$3:$O$8,3,FALSE),FALSE),SUM(BM31:BO31))</f>
        <v>0</v>
      </c>
      <c r="BQ31" s="95"/>
      <c r="BR31" s="95"/>
      <c r="BS31" s="95"/>
      <c r="BT31" s="95">
        <f>IF(SUM(BQ31:BS31)=0,MASTER_DATA_MAPPED!BT31*VLOOKUP(BT$20,Backend!$A$2:$K$61,VLOOKUP(MASTER_DATA_ESCALATED!$B31,Backend!$M$3:$O$8,3,FALSE),FALSE),SUM(BQ31:BS31))</f>
        <v>0</v>
      </c>
      <c r="BU31" s="95"/>
      <c r="BV31" s="95"/>
      <c r="BW31" s="95"/>
      <c r="BX31" s="95">
        <f>IF(SUM(BU31:BW31)=0,MASTER_DATA_MAPPED!BX31*VLOOKUP(BX$20,Backend!$A$2:$K$61,VLOOKUP(MASTER_DATA_ESCALATED!$B31,Backend!$M$3:$O$8,3,FALSE),FALSE),SUM(BU31:BW31))</f>
        <v>0</v>
      </c>
      <c r="BY31" s="95"/>
      <c r="BZ31" s="95"/>
      <c r="CA31" s="95"/>
      <c r="CB31" s="95">
        <f>IF(SUM(BY31:CA31)=0,MASTER_DATA_MAPPED!CB31*VLOOKUP(CB$20,Backend!$A$2:$K$61,VLOOKUP(MASTER_DATA_ESCALATED!$B31,Backend!$M$3:$O$8,3,FALSE),FALSE),SUM(BY31:CA31))</f>
        <v>0</v>
      </c>
      <c r="CC31" s="95"/>
      <c r="CD31" s="95"/>
      <c r="CE31" s="95"/>
      <c r="CF31" s="95">
        <f>IF(SUM(CC31:CE31)=0,MASTER_DATA_MAPPED!CF31*VLOOKUP(CF$20,Backend!$A$2:$K$61,VLOOKUP(MASTER_DATA_ESCALATED!$B31,Backend!$M$3:$O$8,3,FALSE),FALSE),SUM(CC31:CE31))</f>
        <v>0</v>
      </c>
      <c r="CG31" s="95"/>
      <c r="CH31" s="95"/>
      <c r="CI31" s="95"/>
      <c r="CJ31" s="95">
        <f>IF(SUM(CG31:CI31)=0,MASTER_DATA_MAPPED!CJ31*VLOOKUP(CJ$20,Backend!$A$2:$K$61,VLOOKUP(MASTER_DATA_ESCALATED!$B31,Backend!$M$3:$O$8,3,FALSE),FALSE),SUM(CG31:CI31))</f>
        <v>0</v>
      </c>
      <c r="CK31" s="95"/>
      <c r="CL31" s="95"/>
      <c r="CM31" s="95"/>
      <c r="CN31" s="95">
        <f>IF(SUM(CK31:CM31)=0,MASTER_DATA_MAPPED!CN31*VLOOKUP(CN$20,Backend!$A$2:$K$61,VLOOKUP(MASTER_DATA_ESCALATED!$B31,Backend!$M$3:$O$8,3,FALSE),FALSE),SUM(CK31:CM31))</f>
        <v>0</v>
      </c>
      <c r="CO31" s="95"/>
      <c r="CP31" s="95"/>
      <c r="CQ31" s="95"/>
      <c r="CR31" s="95">
        <f>IF(SUM(CO31:CQ31)=0,MASTER_DATA_MAPPED!CR31*VLOOKUP(CR$20,Backend!$A$2:$K$61,VLOOKUP(MASTER_DATA_ESCALATED!$B31,Backend!$M$3:$O$8,3,FALSE),FALSE),SUM(CO31:CQ31))</f>
        <v>0</v>
      </c>
      <c r="CS31" s="95"/>
      <c r="CT31" s="95"/>
      <c r="CU31" s="95"/>
      <c r="CV31" s="95">
        <f>IF(SUM(CS31:CU31)=0,MASTER_DATA_MAPPED!CV31*VLOOKUP(CV$20,Backend!$A$2:$K$61,VLOOKUP(MASTER_DATA_ESCALATED!$B31,Backend!$M$3:$O$8,3,FALSE),FALSE),SUM(CS31:CU31))</f>
        <v>0</v>
      </c>
      <c r="CW31" s="95"/>
      <c r="CX31" s="95"/>
      <c r="CY31" s="95"/>
      <c r="CZ31" s="95">
        <f>IF(SUM(CW31:CY31)=0,MASTER_DATA_MAPPED!CZ31*VLOOKUP(CZ$20,Backend!$A$2:$K$61,VLOOKUP(MASTER_DATA_ESCALATED!$B31,Backend!$M$3:$O$8,3,FALSE),FALSE),SUM(CW31:CY31))</f>
        <v>0</v>
      </c>
      <c r="DA31" s="95"/>
      <c r="DB31" s="95"/>
      <c r="DC31" s="95"/>
      <c r="DD31" s="95" t="e">
        <f>IF(SUM(DA31:DC31)=0,MASTER_DATA_MAPPED!DD31*VLOOKUP(DD$20,Backend!$A$2:$K$61,VLOOKUP(MASTER_DATA_ESCALATED!$B31,Backend!$M$3:$O$8,3,FALSE),FALSE),SUM(DA31:DC31))</f>
        <v>#N/A</v>
      </c>
      <c r="DE31" s="95"/>
      <c r="DF31" s="95"/>
      <c r="DG31" s="95"/>
      <c r="DH31" s="95">
        <f>IF(SUM(DE31:DG31)=0,MASTER_DATA_MAPPED!DH31*VLOOKUP(DH$20,Backend!$A$2:$K$61,VLOOKUP(MASTER_DATA_ESCALATED!$B31,Backend!$M$3:$O$8,3,FALSE),FALSE),SUM(DE31:DG31))</f>
        <v>0</v>
      </c>
      <c r="DI31" s="95"/>
      <c r="DJ31" s="95"/>
      <c r="DK31" s="95"/>
      <c r="DL31" s="95">
        <f>IF(SUM(DI31:DK31)=0,MASTER_DATA_MAPPED!DL31*VLOOKUP(DL$20,Backend!$A$2:$K$61,VLOOKUP(MASTER_DATA_ESCALATED!$B31,Backend!$M$3:$O$8,3,FALSE),FALSE),SUM(DI31:DK31))</f>
        <v>0</v>
      </c>
      <c r="DM31" s="95"/>
      <c r="DN31" s="95"/>
      <c r="DO31" s="95"/>
      <c r="DP31" s="95">
        <f>IF(SUM(DM31:DO31)=0,MASTER_DATA_MAPPED!DP31*VLOOKUP(DP$20,Backend!$A$2:$K$61,VLOOKUP(MASTER_DATA_ESCALATED!$B31,Backend!$M$3:$O$8,3,FALSE),FALSE),SUM(DM31:DO31))</f>
        <v>0</v>
      </c>
      <c r="DQ31" s="95"/>
      <c r="DR31" s="95"/>
      <c r="DS31" s="95"/>
      <c r="DT31" s="95">
        <f>IF(SUM(DQ31:DS31)=0,MASTER_DATA_MAPPED!DT31*VLOOKUP(DT$20,Backend!$A$2:$K$61,VLOOKUP(MASTER_DATA_ESCALATED!$B31,Backend!$M$3:$O$8,3,FALSE),FALSE),SUM(DQ31:DS31))</f>
        <v>0</v>
      </c>
      <c r="DU31" s="95"/>
      <c r="DV31" s="95"/>
      <c r="DW31" s="95"/>
      <c r="DX31" s="95">
        <f>IF(SUM(DU31:DW31)=0,MASTER_DATA_MAPPED!DX31*VLOOKUP(DX$20,Backend!$A$2:$K$61,VLOOKUP(MASTER_DATA_ESCALATED!$B31,Backend!$M$3:$O$8,3,FALSE),FALSE),SUM(DU31:DW31))</f>
        <v>0</v>
      </c>
      <c r="DY31" s="95"/>
      <c r="DZ31" s="95"/>
      <c r="EA31" s="95"/>
      <c r="EB31" s="95">
        <f>IF(SUM(DY31:EA31)=0,MASTER_DATA_MAPPED!EB31*VLOOKUP(EB$20,Backend!$A$2:$K$61,VLOOKUP(MASTER_DATA_ESCALATED!$B31,Backend!$M$3:$O$8,3,FALSE),FALSE),SUM(DY31:EA31))</f>
        <v>0</v>
      </c>
      <c r="EC31" s="95"/>
      <c r="ED31" s="95"/>
      <c r="EE31" s="95"/>
      <c r="EF31" s="95">
        <f>IF(SUM(EC31:EE31)=0,MASTER_DATA_MAPPED!EF31*VLOOKUP(EF$20,Backend!$A$2:$K$61,VLOOKUP(MASTER_DATA_ESCALATED!$B31,Backend!$M$3:$O$8,3,FALSE),FALSE),SUM(EC31:EE31))</f>
        <v>0</v>
      </c>
      <c r="EG31" s="95"/>
      <c r="EH31" s="95"/>
      <c r="EI31" s="95"/>
      <c r="EJ31" s="95">
        <f>IF(SUM(EG31:EI31)=0,MASTER_DATA_MAPPED!EJ31*VLOOKUP(EJ$20,Backend!$A$2:$K$61,VLOOKUP(MASTER_DATA_ESCALATED!$B31,Backend!$M$3:$O$8,3,FALSE),FALSE),SUM(EG31:EI31))</f>
        <v>0</v>
      </c>
      <c r="EK31" s="95"/>
      <c r="EL31" s="95"/>
      <c r="EM31" s="95"/>
      <c r="EN31" s="95">
        <f>IF(SUM(EK31:EM31)=0,MASTER_DATA_MAPPED!EN31*VLOOKUP(EN$20,Backend!$A$2:$K$61,VLOOKUP(MASTER_DATA_ESCALATED!$B31,Backend!$M$3:$O$8,3,FALSE),FALSE),SUM(EK31:EM31))</f>
        <v>0</v>
      </c>
      <c r="EO31" s="95"/>
      <c r="EP31" s="95"/>
      <c r="EQ31" s="95"/>
      <c r="ER31" s="95">
        <f>IF(SUM(EO31:EQ31)=0,MASTER_DATA_MAPPED!ER31*VLOOKUP(ER$20,Backend!$A$2:$K$61,VLOOKUP(MASTER_DATA_ESCALATED!$B31,Backend!$M$3:$O$8,3,FALSE),FALSE),SUM(EO31:EQ31))</f>
        <v>0</v>
      </c>
      <c r="ES31" s="95"/>
      <c r="ET31" s="95"/>
      <c r="EU31" s="95"/>
      <c r="EV31" s="95">
        <f>IF(SUM(ES31:EU31)=0,MASTER_DATA_MAPPED!EV31*VLOOKUP(EV$20,Backend!$A$2:$K$61,VLOOKUP(MASTER_DATA_ESCALATED!$B31,Backend!$M$3:$O$8,3,FALSE),FALSE),SUM(ES31:EU31))</f>
        <v>0</v>
      </c>
      <c r="EW31" s="95"/>
      <c r="EX31" s="95"/>
      <c r="EY31" s="95"/>
      <c r="EZ31" s="95">
        <f>IF(SUM(EW31:EY31)=0,MASTER_DATA_MAPPED!EZ31*VLOOKUP(EZ$20,Backend!$A$2:$K$61,VLOOKUP(MASTER_DATA_ESCALATED!$B31,Backend!$M$3:$O$8,3,FALSE),FALSE),SUM(EW31:EY31))</f>
        <v>0</v>
      </c>
      <c r="FA31" s="95"/>
      <c r="FB31" s="95"/>
      <c r="FC31" s="95"/>
      <c r="FD31" s="95">
        <f>IF(SUM(FA31:FC31)=0,MASTER_DATA_MAPPED!FD31*VLOOKUP(FD$20,Backend!$A$2:$K$61,VLOOKUP(MASTER_DATA_ESCALATED!$B31,Backend!$M$3:$O$8,3,FALSE),FALSE),SUM(FA31:FC31))</f>
        <v>0</v>
      </c>
      <c r="FE31" s="95"/>
      <c r="FF31" s="95"/>
      <c r="FG31" s="95"/>
      <c r="FH31" s="95">
        <f>IF(SUM(FE31:FG31)=0,MASTER_DATA_MAPPED!FH31*VLOOKUP(FH$20,Backend!$A$2:$K$61,VLOOKUP(MASTER_DATA_ESCALATED!$B31,Backend!$M$3:$O$8,3,FALSE),FALSE),SUM(FE31:FG31))</f>
        <v>0</v>
      </c>
      <c r="FI31" s="95"/>
      <c r="FJ31" s="95"/>
      <c r="FK31" s="95"/>
      <c r="FL31" s="95">
        <f>IF(SUM(FI31:FK31)=0,MASTER_DATA_MAPPED!FL31*VLOOKUP(FL$20,Backend!$A$2:$K$61,VLOOKUP(MASTER_DATA_ESCALATED!$B31,Backend!$M$3:$O$8,3,FALSE),FALSE),SUM(FI31:FK31))</f>
        <v>0</v>
      </c>
      <c r="FM31" s="95"/>
      <c r="FN31" s="95"/>
      <c r="FO31" s="95"/>
      <c r="FP31" s="95">
        <f>IF(SUM(FM31:FO31)=0,MASTER_DATA_MAPPED!FP31*VLOOKUP(FP$20,Backend!$A$2:$K$61,VLOOKUP(MASTER_DATA_ESCALATED!$B31,Backend!$M$3:$O$8,3,FALSE),FALSE),SUM(FM31:FO31))</f>
        <v>0</v>
      </c>
      <c r="FQ31" s="95"/>
      <c r="FR31" s="95"/>
      <c r="FS31" s="95"/>
      <c r="FT31" s="95">
        <f>IF(SUM(FQ31:FS31)=0,MASTER_DATA_MAPPED!FT31*VLOOKUP(FT$20,Backend!$A$2:$K$61,VLOOKUP(MASTER_DATA_ESCALATED!$B31,Backend!$M$3:$O$8,3,FALSE),FALSE),SUM(FQ31:FS31))</f>
        <v>0</v>
      </c>
      <c r="FU31" s="95"/>
      <c r="FV31" s="95"/>
      <c r="FW31" s="95"/>
      <c r="FX31" s="95">
        <f>IF(SUM(FU31:FW31)=0,MASTER_DATA_MAPPED!FX31*VLOOKUP(FX$20,Backend!$A$2:$K$61,VLOOKUP(MASTER_DATA_ESCALATED!$B31,Backend!$M$3:$O$8,3,FALSE),FALSE),SUM(FU31:FW31))</f>
        <v>0</v>
      </c>
      <c r="FY31" s="95"/>
      <c r="FZ31" s="95"/>
      <c r="GA31" s="95"/>
      <c r="GB31" s="95">
        <f>IF(SUM(FY31:GA31)=0,MASTER_DATA_MAPPED!GB31*VLOOKUP(GB$20,Backend!$A$2:$K$61,VLOOKUP(MASTER_DATA_ESCALATED!$B31,Backend!$M$3:$O$8,3,FALSE),FALSE),SUM(FY31:GA31))</f>
        <v>0</v>
      </c>
      <c r="GC31" s="95"/>
      <c r="GD31" s="95"/>
      <c r="GE31" s="95"/>
      <c r="GF31" s="95">
        <f>IF(SUM(GC31:GE31)=0,MASTER_DATA_MAPPED!GF31*VLOOKUP(GF$20,Backend!$A$2:$K$61,VLOOKUP(MASTER_DATA_ESCALATED!$B31,Backend!$M$3:$O$8,3,FALSE),FALSE),SUM(GC31:GE31))</f>
        <v>0</v>
      </c>
      <c r="GG31" s="95"/>
      <c r="GH31" s="95"/>
      <c r="GI31" s="95"/>
      <c r="GJ31" s="95">
        <f>IF(SUM(GG31:GI31)=0,MASTER_DATA_MAPPED!GJ31*VLOOKUP(GJ$20,Backend!$A$2:$K$61,VLOOKUP(MASTER_DATA_ESCALATED!$B31,Backend!$M$3:$O$8,3,FALSE),FALSE),SUM(GG31:GI31))</f>
        <v>0</v>
      </c>
      <c r="GK31" s="95"/>
      <c r="GL31" s="95"/>
      <c r="GM31" s="95"/>
      <c r="GN31" s="95">
        <f>IF(SUM(GK31:GM31)=0,MASTER_DATA_MAPPED!GN31*VLOOKUP(GN$20,Backend!$A$2:$K$61,VLOOKUP(MASTER_DATA_ESCALATED!$B31,Backend!$M$3:$O$8,3,FALSE),FALSE),SUM(GK31:GM31))</f>
        <v>0</v>
      </c>
      <c r="GO31" s="95"/>
      <c r="GP31" s="95"/>
      <c r="GQ31" s="95"/>
      <c r="GR31" s="95">
        <f>IF(SUM(GO31:GQ31)=0,MASTER_DATA_MAPPED!GR31*VLOOKUP(GR$20,Backend!$A$2:$K$61,VLOOKUP(MASTER_DATA_ESCALATED!$B31,Backend!$M$3:$O$8,3,FALSE),FALSE),SUM(GO31:GQ31))</f>
        <v>0</v>
      </c>
      <c r="GS31" s="95"/>
      <c r="GT31" s="95"/>
      <c r="GU31" s="95"/>
      <c r="GV31" s="95">
        <f>IF(SUM(GS31:GU31)=0,MASTER_DATA_MAPPED!GV31*VLOOKUP(GV$20,Backend!$A$2:$K$61,VLOOKUP(MASTER_DATA_ESCALATED!$B31,Backend!$M$3:$O$8,3,FALSE),FALSE),SUM(GS31:GU31))</f>
        <v>0</v>
      </c>
    </row>
    <row r="32" spans="2:204" ht="17.25" hidden="1" outlineLevel="2" x14ac:dyDescent="0.3">
      <c r="B32" s="21">
        <f t="shared" si="1"/>
        <v>10</v>
      </c>
      <c r="C32" s="24">
        <f t="shared" si="0"/>
        <v>133</v>
      </c>
      <c r="D32" s="79"/>
      <c r="E32" s="24"/>
      <c r="F32" s="24">
        <v>133</v>
      </c>
      <c r="G32" s="80"/>
      <c r="H32" s="36" t="s">
        <v>34</v>
      </c>
      <c r="I32" s="95"/>
      <c r="J32" s="95"/>
      <c r="K32" s="95"/>
      <c r="L32" s="95">
        <f>IF(SUM(I32:K32)=0,MASTER_DATA_MAPPED!L32*VLOOKUP(L$20,Backend!$A$2:$K$61,VLOOKUP(MASTER_DATA_ESCALATED!$B32,Backend!$M$3:$O$8,3,FALSE),FALSE),SUM(I32:K32))</f>
        <v>15985308.606773738</v>
      </c>
      <c r="M32" s="95"/>
      <c r="N32" s="95"/>
      <c r="O32" s="95"/>
      <c r="P32" s="95">
        <f>IF(SUM(M32:O32)=0,MASTER_DATA_MAPPED!P32*VLOOKUP(P$20,Backend!$A$2:$K$61,VLOOKUP(MASTER_DATA_ESCALATED!$B32,Backend!$M$3:$O$8,3,FALSE),FALSE),SUM(M32:O32))</f>
        <v>15985308.606773738</v>
      </c>
      <c r="Q32" s="95"/>
      <c r="R32" s="95"/>
      <c r="S32" s="95"/>
      <c r="T32" s="95">
        <f>IF(SUM(Q32:S32)=0,MASTER_DATA_MAPPED!T32*VLOOKUP(T$20,Backend!$A$2:$K$61,VLOOKUP(MASTER_DATA_ESCALATED!$B32,Backend!$M$3:$O$8,3,FALSE),FALSE),SUM(Q32:S32))</f>
        <v>33302726.264111955</v>
      </c>
      <c r="U32" s="95"/>
      <c r="V32" s="95"/>
      <c r="W32" s="95"/>
      <c r="X32" s="95">
        <f>IF(SUM(U32:W32)=0,MASTER_DATA_MAPPED!X32*VLOOKUP(X$20,Backend!$A$2:$K$61,VLOOKUP(MASTER_DATA_ESCALATED!$B32,Backend!$M$3:$O$8,3,FALSE),FALSE),SUM(U32:W32))</f>
        <v>33302726.264111955</v>
      </c>
      <c r="Y32" s="95"/>
      <c r="Z32" s="95"/>
      <c r="AA32" s="95"/>
      <c r="AB32" s="95">
        <f>IF(SUM(Y32:AA32)=0,MASTER_DATA_MAPPED!AB32*VLOOKUP(AB$20,Backend!$A$2:$K$61,VLOOKUP(MASTER_DATA_ESCALATED!$B32,Backend!$M$3:$O$8,3,FALSE),FALSE),SUM(Y32:AA32))</f>
        <v>15985308.606773738</v>
      </c>
      <c r="AC32" s="95"/>
      <c r="AD32" s="95"/>
      <c r="AE32" s="95"/>
      <c r="AF32" s="95">
        <f>IF(SUM(AC32:AE32)=0,MASTER_DATA_MAPPED!AF32*VLOOKUP(AF$20,Backend!$A$2:$K$61,VLOOKUP(MASTER_DATA_ESCALATED!$B32,Backend!$M$3:$O$8,3,FALSE),FALSE),SUM(AC32:AE32))</f>
        <v>15985308.606773738</v>
      </c>
      <c r="AG32" s="95"/>
      <c r="AH32" s="95"/>
      <c r="AI32" s="95"/>
      <c r="AJ32" s="95">
        <f>IF(SUM(AG32:AI32)=0,MASTER_DATA_MAPPED!AJ32*VLOOKUP(AJ$20,Backend!$A$2:$K$61,VLOOKUP(MASTER_DATA_ESCALATED!$B32,Backend!$M$3:$O$8,3,FALSE),FALSE),SUM(AG32:AI32))</f>
        <v>33302726.264111955</v>
      </c>
      <c r="AK32" s="95"/>
      <c r="AL32" s="95"/>
      <c r="AM32" s="95"/>
      <c r="AN32" s="95">
        <f>IF(SUM(AK32:AM32)=0,MASTER_DATA_MAPPED!AN32*VLOOKUP(AN$20,Backend!$A$2:$K$61,VLOOKUP(MASTER_DATA_ESCALATED!$B32,Backend!$M$3:$O$8,3,FALSE),FALSE),SUM(AK32:AM32))</f>
        <v>33302726.264111955</v>
      </c>
      <c r="AO32" s="95"/>
      <c r="AP32" s="95"/>
      <c r="AQ32" s="95"/>
      <c r="AR32" s="95">
        <f>IF(SUM(AO32:AQ32)=0,MASTER_DATA_MAPPED!AR32*VLOOKUP(AR$20,Backend!$A$2:$K$61,VLOOKUP(MASTER_DATA_ESCALATED!$B32,Backend!$M$3:$O$8,3,FALSE),FALSE),SUM(AO32:AQ32))</f>
        <v>0</v>
      </c>
      <c r="AS32" s="95"/>
      <c r="AT32" s="95"/>
      <c r="AU32" s="95"/>
      <c r="AV32" s="95">
        <f>IF(SUM(AS32:AU32)=0,MASTER_DATA_MAPPED!AV32*VLOOKUP(AV$20,Backend!$A$2:$K$61,VLOOKUP(MASTER_DATA_ESCALATED!$B32,Backend!$M$3:$O$8,3,FALSE),FALSE),SUM(AS32:AU32))</f>
        <v>0</v>
      </c>
      <c r="AW32" s="95"/>
      <c r="AX32" s="95"/>
      <c r="AY32" s="95"/>
      <c r="AZ32" s="95">
        <f>IF(SUM(AW32:AY32)=0,MASTER_DATA_MAPPED!AZ32*VLOOKUP(AZ$20,Backend!$A$2:$K$61,VLOOKUP(MASTER_DATA_ESCALATED!$B32,Backend!$M$3:$O$8,3,FALSE),FALSE),SUM(AW32:AY32))</f>
        <v>0</v>
      </c>
      <c r="BA32" s="95"/>
      <c r="BB32" s="95"/>
      <c r="BC32" s="95"/>
      <c r="BD32" s="95">
        <f>IF(SUM(BA32:BC32)=0,MASTER_DATA_MAPPED!BD32*VLOOKUP(BD$20,Backend!$A$2:$K$61,VLOOKUP(MASTER_DATA_ESCALATED!$B32,Backend!$M$3:$O$8,3,FALSE),FALSE),SUM(BA32:BC32))</f>
        <v>0</v>
      </c>
      <c r="BE32" s="95"/>
      <c r="BF32" s="95"/>
      <c r="BG32" s="95"/>
      <c r="BH32" s="95">
        <f>IF(SUM(BE32:BG32)=0,MASTER_DATA_MAPPED!BH32*VLOOKUP(BH$20,Backend!$A$2:$K$61,VLOOKUP(MASTER_DATA_ESCALATED!$B32,Backend!$M$3:$O$8,3,FALSE),FALSE),SUM(BE32:BG32))</f>
        <v>0</v>
      </c>
      <c r="BI32" s="95"/>
      <c r="BJ32" s="95"/>
      <c r="BK32" s="95"/>
      <c r="BL32" s="95">
        <f>IF(SUM(BI32:BK32)=0,MASTER_DATA_MAPPED!BL32*VLOOKUP(BL$20,Backend!$A$2:$K$61,VLOOKUP(MASTER_DATA_ESCALATED!$B32,Backend!$M$3:$O$8,3,FALSE),FALSE),SUM(BI32:BK32))</f>
        <v>0</v>
      </c>
      <c r="BM32" s="95"/>
      <c r="BN32" s="95"/>
      <c r="BO32" s="95"/>
      <c r="BP32" s="95">
        <f>IF(SUM(BM32:BO32)=0,MASTER_DATA_MAPPED!BP32*VLOOKUP(BP$20,Backend!$A$2:$K$61,VLOOKUP(MASTER_DATA_ESCALATED!$B32,Backend!$M$3:$O$8,3,FALSE),FALSE),SUM(BM32:BO32))</f>
        <v>0</v>
      </c>
      <c r="BQ32" s="95"/>
      <c r="BR32" s="95"/>
      <c r="BS32" s="95"/>
      <c r="BT32" s="95">
        <f>IF(SUM(BQ32:BS32)=0,MASTER_DATA_MAPPED!BT32*VLOOKUP(BT$20,Backend!$A$2:$K$61,VLOOKUP(MASTER_DATA_ESCALATED!$B32,Backend!$M$3:$O$8,3,FALSE),FALSE),SUM(BQ32:BS32))</f>
        <v>0</v>
      </c>
      <c r="BU32" s="95"/>
      <c r="BV32" s="95"/>
      <c r="BW32" s="95"/>
      <c r="BX32" s="95">
        <f>IF(SUM(BU32:BW32)=0,MASTER_DATA_MAPPED!BX32*VLOOKUP(BX$20,Backend!$A$2:$K$61,VLOOKUP(MASTER_DATA_ESCALATED!$B32,Backend!$M$3:$O$8,3,FALSE),FALSE),SUM(BU32:BW32))</f>
        <v>0</v>
      </c>
      <c r="BY32" s="95"/>
      <c r="BZ32" s="95"/>
      <c r="CA32" s="95"/>
      <c r="CB32" s="95">
        <f>IF(SUM(BY32:CA32)=0,MASTER_DATA_MAPPED!CB32*VLOOKUP(CB$20,Backend!$A$2:$K$61,VLOOKUP(MASTER_DATA_ESCALATED!$B32,Backend!$M$3:$O$8,3,FALSE),FALSE),SUM(BY32:CA32))</f>
        <v>0</v>
      </c>
      <c r="CC32" s="95"/>
      <c r="CD32" s="95"/>
      <c r="CE32" s="95"/>
      <c r="CF32" s="95">
        <f>IF(SUM(CC32:CE32)=0,MASTER_DATA_MAPPED!CF32*VLOOKUP(CF$20,Backend!$A$2:$K$61,VLOOKUP(MASTER_DATA_ESCALATED!$B32,Backend!$M$3:$O$8,3,FALSE),FALSE),SUM(CC32:CE32))</f>
        <v>0</v>
      </c>
      <c r="CG32" s="95"/>
      <c r="CH32" s="95"/>
      <c r="CI32" s="95"/>
      <c r="CJ32" s="95">
        <f>IF(SUM(CG32:CI32)=0,MASTER_DATA_MAPPED!CJ32*VLOOKUP(CJ$20,Backend!$A$2:$K$61,VLOOKUP(MASTER_DATA_ESCALATED!$B32,Backend!$M$3:$O$8,3,FALSE),FALSE),SUM(CG32:CI32))</f>
        <v>0</v>
      </c>
      <c r="CK32" s="95"/>
      <c r="CL32" s="95"/>
      <c r="CM32" s="95"/>
      <c r="CN32" s="95">
        <f>IF(SUM(CK32:CM32)=0,MASTER_DATA_MAPPED!CN32*VLOOKUP(CN$20,Backend!$A$2:$K$61,VLOOKUP(MASTER_DATA_ESCALATED!$B32,Backend!$M$3:$O$8,3,FALSE),FALSE),SUM(CK32:CM32))</f>
        <v>0</v>
      </c>
      <c r="CO32" s="95"/>
      <c r="CP32" s="95"/>
      <c r="CQ32" s="95"/>
      <c r="CR32" s="95">
        <f>IF(SUM(CO32:CQ32)=0,MASTER_DATA_MAPPED!CR32*VLOOKUP(CR$20,Backend!$A$2:$K$61,VLOOKUP(MASTER_DATA_ESCALATED!$B32,Backend!$M$3:$O$8,3,FALSE),FALSE),SUM(CO32:CQ32))</f>
        <v>0</v>
      </c>
      <c r="CS32" s="95"/>
      <c r="CT32" s="95"/>
      <c r="CU32" s="95"/>
      <c r="CV32" s="95">
        <f>IF(SUM(CS32:CU32)=0,MASTER_DATA_MAPPED!CV32*VLOOKUP(CV$20,Backend!$A$2:$K$61,VLOOKUP(MASTER_DATA_ESCALATED!$B32,Backend!$M$3:$O$8,3,FALSE),FALSE),SUM(CS32:CU32))</f>
        <v>0</v>
      </c>
      <c r="CW32" s="95"/>
      <c r="CX32" s="95"/>
      <c r="CY32" s="95"/>
      <c r="CZ32" s="95">
        <f>IF(SUM(CW32:CY32)=0,MASTER_DATA_MAPPED!CZ32*VLOOKUP(CZ$20,Backend!$A$2:$K$61,VLOOKUP(MASTER_DATA_ESCALATED!$B32,Backend!$M$3:$O$8,3,FALSE),FALSE),SUM(CW32:CY32))</f>
        <v>0</v>
      </c>
      <c r="DA32" s="95"/>
      <c r="DB32" s="95"/>
      <c r="DC32" s="95"/>
      <c r="DD32" s="95" t="e">
        <f>IF(SUM(DA32:DC32)=0,MASTER_DATA_MAPPED!DD32*VLOOKUP(DD$20,Backend!$A$2:$K$61,VLOOKUP(MASTER_DATA_ESCALATED!$B32,Backend!$M$3:$O$8,3,FALSE),FALSE),SUM(DA32:DC32))</f>
        <v>#N/A</v>
      </c>
      <c r="DE32" s="95"/>
      <c r="DF32" s="95"/>
      <c r="DG32" s="95"/>
      <c r="DH32" s="95">
        <f>IF(SUM(DE32:DG32)=0,MASTER_DATA_MAPPED!DH32*VLOOKUP(DH$20,Backend!$A$2:$K$61,VLOOKUP(MASTER_DATA_ESCALATED!$B32,Backend!$M$3:$O$8,3,FALSE),FALSE),SUM(DE32:DG32))</f>
        <v>0</v>
      </c>
      <c r="DI32" s="95"/>
      <c r="DJ32" s="95"/>
      <c r="DK32" s="95"/>
      <c r="DL32" s="95">
        <f>IF(SUM(DI32:DK32)=0,MASTER_DATA_MAPPED!DL32*VLOOKUP(DL$20,Backend!$A$2:$K$61,VLOOKUP(MASTER_DATA_ESCALATED!$B32,Backend!$M$3:$O$8,3,FALSE),FALSE),SUM(DI32:DK32))</f>
        <v>0</v>
      </c>
      <c r="DM32" s="95"/>
      <c r="DN32" s="95"/>
      <c r="DO32" s="95"/>
      <c r="DP32" s="95">
        <f>IF(SUM(DM32:DO32)=0,MASTER_DATA_MAPPED!DP32*VLOOKUP(DP$20,Backend!$A$2:$K$61,VLOOKUP(MASTER_DATA_ESCALATED!$B32,Backend!$M$3:$O$8,3,FALSE),FALSE),SUM(DM32:DO32))</f>
        <v>0</v>
      </c>
      <c r="DQ32" s="95"/>
      <c r="DR32" s="95"/>
      <c r="DS32" s="95"/>
      <c r="DT32" s="95">
        <f>IF(SUM(DQ32:DS32)=0,MASTER_DATA_MAPPED!DT32*VLOOKUP(DT$20,Backend!$A$2:$K$61,VLOOKUP(MASTER_DATA_ESCALATED!$B32,Backend!$M$3:$O$8,3,FALSE),FALSE),SUM(DQ32:DS32))</f>
        <v>0</v>
      </c>
      <c r="DU32" s="95"/>
      <c r="DV32" s="95"/>
      <c r="DW32" s="95"/>
      <c r="DX32" s="95">
        <f>IF(SUM(DU32:DW32)=0,MASTER_DATA_MAPPED!DX32*VLOOKUP(DX$20,Backend!$A$2:$K$61,VLOOKUP(MASTER_DATA_ESCALATED!$B32,Backend!$M$3:$O$8,3,FALSE),FALSE),SUM(DU32:DW32))</f>
        <v>0</v>
      </c>
      <c r="DY32" s="95"/>
      <c r="DZ32" s="95"/>
      <c r="EA32" s="95"/>
      <c r="EB32" s="95">
        <f>IF(SUM(DY32:EA32)=0,MASTER_DATA_MAPPED!EB32*VLOOKUP(EB$20,Backend!$A$2:$K$61,VLOOKUP(MASTER_DATA_ESCALATED!$B32,Backend!$M$3:$O$8,3,FALSE),FALSE),SUM(DY32:EA32))</f>
        <v>0</v>
      </c>
      <c r="EC32" s="95"/>
      <c r="ED32" s="95"/>
      <c r="EE32" s="95"/>
      <c r="EF32" s="95">
        <f>IF(SUM(EC32:EE32)=0,MASTER_DATA_MAPPED!EF32*VLOOKUP(EF$20,Backend!$A$2:$K$61,VLOOKUP(MASTER_DATA_ESCALATED!$B32,Backend!$M$3:$O$8,3,FALSE),FALSE),SUM(EC32:EE32))</f>
        <v>0</v>
      </c>
      <c r="EG32" s="95"/>
      <c r="EH32" s="95"/>
      <c r="EI32" s="95"/>
      <c r="EJ32" s="95">
        <f>IF(SUM(EG32:EI32)=0,MASTER_DATA_MAPPED!EJ32*VLOOKUP(EJ$20,Backend!$A$2:$K$61,VLOOKUP(MASTER_DATA_ESCALATED!$B32,Backend!$M$3:$O$8,3,FALSE),FALSE),SUM(EG32:EI32))</f>
        <v>0</v>
      </c>
      <c r="EK32" s="95"/>
      <c r="EL32" s="95"/>
      <c r="EM32" s="95"/>
      <c r="EN32" s="95">
        <f>IF(SUM(EK32:EM32)=0,MASTER_DATA_MAPPED!EN32*VLOOKUP(EN$20,Backend!$A$2:$K$61,VLOOKUP(MASTER_DATA_ESCALATED!$B32,Backend!$M$3:$O$8,3,FALSE),FALSE),SUM(EK32:EM32))</f>
        <v>0</v>
      </c>
      <c r="EO32" s="95"/>
      <c r="EP32" s="95"/>
      <c r="EQ32" s="95"/>
      <c r="ER32" s="95">
        <f>IF(SUM(EO32:EQ32)=0,MASTER_DATA_MAPPED!ER32*VLOOKUP(ER$20,Backend!$A$2:$K$61,VLOOKUP(MASTER_DATA_ESCALATED!$B32,Backend!$M$3:$O$8,3,FALSE),FALSE),SUM(EO32:EQ32))</f>
        <v>0</v>
      </c>
      <c r="ES32" s="95"/>
      <c r="ET32" s="95"/>
      <c r="EU32" s="95"/>
      <c r="EV32" s="95">
        <f>IF(SUM(ES32:EU32)=0,MASTER_DATA_MAPPED!EV32*VLOOKUP(EV$20,Backend!$A$2:$K$61,VLOOKUP(MASTER_DATA_ESCALATED!$B32,Backend!$M$3:$O$8,3,FALSE),FALSE),SUM(ES32:EU32))</f>
        <v>0</v>
      </c>
      <c r="EW32" s="95"/>
      <c r="EX32" s="95"/>
      <c r="EY32" s="95"/>
      <c r="EZ32" s="95">
        <f>IF(SUM(EW32:EY32)=0,MASTER_DATA_MAPPED!EZ32*VLOOKUP(EZ$20,Backend!$A$2:$K$61,VLOOKUP(MASTER_DATA_ESCALATED!$B32,Backend!$M$3:$O$8,3,FALSE),FALSE),SUM(EW32:EY32))</f>
        <v>0</v>
      </c>
      <c r="FA32" s="95"/>
      <c r="FB32" s="95"/>
      <c r="FC32" s="95"/>
      <c r="FD32" s="95">
        <f>IF(SUM(FA32:FC32)=0,MASTER_DATA_MAPPED!FD32*VLOOKUP(FD$20,Backend!$A$2:$K$61,VLOOKUP(MASTER_DATA_ESCALATED!$B32,Backend!$M$3:$O$8,3,FALSE),FALSE),SUM(FA32:FC32))</f>
        <v>0</v>
      </c>
      <c r="FE32" s="95"/>
      <c r="FF32" s="95"/>
      <c r="FG32" s="95"/>
      <c r="FH32" s="95">
        <f>IF(SUM(FE32:FG32)=0,MASTER_DATA_MAPPED!FH32*VLOOKUP(FH$20,Backend!$A$2:$K$61,VLOOKUP(MASTER_DATA_ESCALATED!$B32,Backend!$M$3:$O$8,3,FALSE),FALSE),SUM(FE32:FG32))</f>
        <v>0</v>
      </c>
      <c r="FI32" s="95"/>
      <c r="FJ32" s="95"/>
      <c r="FK32" s="95"/>
      <c r="FL32" s="95">
        <f>IF(SUM(FI32:FK32)=0,MASTER_DATA_MAPPED!FL32*VLOOKUP(FL$20,Backend!$A$2:$K$61,VLOOKUP(MASTER_DATA_ESCALATED!$B32,Backend!$M$3:$O$8,3,FALSE),FALSE),SUM(FI32:FK32))</f>
        <v>0</v>
      </c>
      <c r="FM32" s="95"/>
      <c r="FN32" s="95"/>
      <c r="FO32" s="95"/>
      <c r="FP32" s="95">
        <f>IF(SUM(FM32:FO32)=0,MASTER_DATA_MAPPED!FP32*VLOOKUP(FP$20,Backend!$A$2:$K$61,VLOOKUP(MASTER_DATA_ESCALATED!$B32,Backend!$M$3:$O$8,3,FALSE),FALSE),SUM(FM32:FO32))</f>
        <v>0</v>
      </c>
      <c r="FQ32" s="95"/>
      <c r="FR32" s="95"/>
      <c r="FS32" s="95"/>
      <c r="FT32" s="95">
        <f>IF(SUM(FQ32:FS32)=0,MASTER_DATA_MAPPED!FT32*VLOOKUP(FT$20,Backend!$A$2:$K$61,VLOOKUP(MASTER_DATA_ESCALATED!$B32,Backend!$M$3:$O$8,3,FALSE),FALSE),SUM(FQ32:FS32))</f>
        <v>0</v>
      </c>
      <c r="FU32" s="95"/>
      <c r="FV32" s="95"/>
      <c r="FW32" s="95"/>
      <c r="FX32" s="95">
        <f>IF(SUM(FU32:FW32)=0,MASTER_DATA_MAPPED!FX32*VLOOKUP(FX$20,Backend!$A$2:$K$61,VLOOKUP(MASTER_DATA_ESCALATED!$B32,Backend!$M$3:$O$8,3,FALSE),FALSE),SUM(FU32:FW32))</f>
        <v>0</v>
      </c>
      <c r="FY32" s="95"/>
      <c r="FZ32" s="95"/>
      <c r="GA32" s="95"/>
      <c r="GB32" s="95">
        <f>IF(SUM(FY32:GA32)=0,MASTER_DATA_MAPPED!GB32*VLOOKUP(GB$20,Backend!$A$2:$K$61,VLOOKUP(MASTER_DATA_ESCALATED!$B32,Backend!$M$3:$O$8,3,FALSE),FALSE),SUM(FY32:GA32))</f>
        <v>0</v>
      </c>
      <c r="GC32" s="95"/>
      <c r="GD32" s="95"/>
      <c r="GE32" s="95"/>
      <c r="GF32" s="95">
        <f>IF(SUM(GC32:GE32)=0,MASTER_DATA_MAPPED!GF32*VLOOKUP(GF$20,Backend!$A$2:$K$61,VLOOKUP(MASTER_DATA_ESCALATED!$B32,Backend!$M$3:$O$8,3,FALSE),FALSE),SUM(GC32:GE32))</f>
        <v>0</v>
      </c>
      <c r="GG32" s="95"/>
      <c r="GH32" s="95"/>
      <c r="GI32" s="95"/>
      <c r="GJ32" s="95">
        <f>IF(SUM(GG32:GI32)=0,MASTER_DATA_MAPPED!GJ32*VLOOKUP(GJ$20,Backend!$A$2:$K$61,VLOOKUP(MASTER_DATA_ESCALATED!$B32,Backend!$M$3:$O$8,3,FALSE),FALSE),SUM(GG32:GI32))</f>
        <v>0</v>
      </c>
      <c r="GK32" s="95"/>
      <c r="GL32" s="95"/>
      <c r="GM32" s="95"/>
      <c r="GN32" s="95">
        <f>IF(SUM(GK32:GM32)=0,MASTER_DATA_MAPPED!GN32*VLOOKUP(GN$20,Backend!$A$2:$K$61,VLOOKUP(MASTER_DATA_ESCALATED!$B32,Backend!$M$3:$O$8,3,FALSE),FALSE),SUM(GK32:GM32))</f>
        <v>0</v>
      </c>
      <c r="GO32" s="95"/>
      <c r="GP32" s="95"/>
      <c r="GQ32" s="95"/>
      <c r="GR32" s="95">
        <f>IF(SUM(GO32:GQ32)=0,MASTER_DATA_MAPPED!GR32*VLOOKUP(GR$20,Backend!$A$2:$K$61,VLOOKUP(MASTER_DATA_ESCALATED!$B32,Backend!$M$3:$O$8,3,FALSE),FALSE),SUM(GO32:GQ32))</f>
        <v>0</v>
      </c>
      <c r="GS32" s="95"/>
      <c r="GT32" s="95"/>
      <c r="GU32" s="95"/>
      <c r="GV32" s="95">
        <f>IF(SUM(GS32:GU32)=0,MASTER_DATA_MAPPED!GV32*VLOOKUP(GV$20,Backend!$A$2:$K$61,VLOOKUP(MASTER_DATA_ESCALATED!$B32,Backend!$M$3:$O$8,3,FALSE),FALSE),SUM(GS32:GU32))</f>
        <v>0</v>
      </c>
    </row>
    <row r="33" spans="2:204" s="25" customFormat="1" ht="17.25" hidden="1" outlineLevel="1" x14ac:dyDescent="0.3">
      <c r="B33" s="183">
        <f t="shared" si="1"/>
        <v>10</v>
      </c>
      <c r="C33" s="24">
        <f t="shared" si="0"/>
        <v>14</v>
      </c>
      <c r="D33" s="79"/>
      <c r="E33" s="24">
        <v>14</v>
      </c>
      <c r="F33" s="24"/>
      <c r="G33" s="80"/>
      <c r="H33" s="34" t="s">
        <v>35</v>
      </c>
      <c r="I33" s="95"/>
      <c r="J33" s="95"/>
      <c r="K33" s="95"/>
      <c r="L33" s="95">
        <f>IF(SUM(I33:K33)=0,MASTER_DATA_MAPPED!L33*VLOOKUP(L$20,Backend!$A$2:$K$61,VLOOKUP(MASTER_DATA_ESCALATED!$B33,Backend!$M$3:$O$8,3,FALSE),FALSE),SUM(I33:K33))</f>
        <v>3996327.1516934345</v>
      </c>
      <c r="M33" s="95"/>
      <c r="N33" s="95"/>
      <c r="O33" s="95"/>
      <c r="P33" s="95">
        <f>IF(SUM(M33:O33)=0,MASTER_DATA_MAPPED!P33*VLOOKUP(P$20,Backend!$A$2:$K$61,VLOOKUP(MASTER_DATA_ESCALATED!$B33,Backend!$M$3:$O$8,3,FALSE),FALSE),SUM(M33:O33))</f>
        <v>3996327.1516934345</v>
      </c>
      <c r="Q33" s="95"/>
      <c r="R33" s="95"/>
      <c r="S33" s="95"/>
      <c r="T33" s="95">
        <f>IF(SUM(Q33:S33)=0,MASTER_DATA_MAPPED!T33*VLOOKUP(T$20,Backend!$A$2:$K$61,VLOOKUP(MASTER_DATA_ESCALATED!$B33,Backend!$M$3:$O$8,3,FALSE),FALSE),SUM(Q33:S33))</f>
        <v>3996327.1516934345</v>
      </c>
      <c r="U33" s="95"/>
      <c r="V33" s="95"/>
      <c r="W33" s="95"/>
      <c r="X33" s="95">
        <f>IF(SUM(U33:W33)=0,MASTER_DATA_MAPPED!X33*VLOOKUP(X$20,Backend!$A$2:$K$61,VLOOKUP(MASTER_DATA_ESCALATED!$B33,Backend!$M$3:$O$8,3,FALSE),FALSE),SUM(U33:W33))</f>
        <v>3996327.1516934345</v>
      </c>
      <c r="Y33" s="95"/>
      <c r="Z33" s="95"/>
      <c r="AA33" s="95"/>
      <c r="AB33" s="95">
        <f>IF(SUM(Y33:AA33)=0,MASTER_DATA_MAPPED!AB33*VLOOKUP(AB$20,Backend!$A$2:$K$61,VLOOKUP(MASTER_DATA_ESCALATED!$B33,Backend!$M$3:$O$8,3,FALSE),FALSE),SUM(Y33:AA33))</f>
        <v>3996327.1516934345</v>
      </c>
      <c r="AC33" s="95"/>
      <c r="AD33" s="95"/>
      <c r="AE33" s="95"/>
      <c r="AF33" s="95">
        <f>IF(SUM(AC33:AE33)=0,MASTER_DATA_MAPPED!AF33*VLOOKUP(AF$20,Backend!$A$2:$K$61,VLOOKUP(MASTER_DATA_ESCALATED!$B33,Backend!$M$3:$O$8,3,FALSE),FALSE),SUM(AC33:AE33))</f>
        <v>3996327.1516934345</v>
      </c>
      <c r="AG33" s="95"/>
      <c r="AH33" s="95"/>
      <c r="AI33" s="95"/>
      <c r="AJ33" s="95">
        <f>IF(SUM(AG33:AI33)=0,MASTER_DATA_MAPPED!AJ33*VLOOKUP(AJ$20,Backend!$A$2:$K$61,VLOOKUP(MASTER_DATA_ESCALATED!$B33,Backend!$M$3:$O$8,3,FALSE),FALSE),SUM(AG33:AI33))</f>
        <v>3996327.1516934345</v>
      </c>
      <c r="AK33" s="95"/>
      <c r="AL33" s="95"/>
      <c r="AM33" s="95"/>
      <c r="AN33" s="95">
        <f>IF(SUM(AK33:AM33)=0,MASTER_DATA_MAPPED!AN33*VLOOKUP(AN$20,Backend!$A$2:$K$61,VLOOKUP(MASTER_DATA_ESCALATED!$B33,Backend!$M$3:$O$8,3,FALSE),FALSE),SUM(AK33:AM33))</f>
        <v>3996327.1516934345</v>
      </c>
      <c r="AO33" s="95"/>
      <c r="AP33" s="95"/>
      <c r="AQ33" s="95"/>
      <c r="AR33" s="95">
        <f>IF(SUM(AO33:AQ33)=0,MASTER_DATA_MAPPED!AR33*VLOOKUP(AR$20,Backend!$A$2:$K$61,VLOOKUP(MASTER_DATA_ESCALATED!$B33,Backend!$M$3:$O$8,3,FALSE),FALSE),SUM(AO33:AQ33))</f>
        <v>0</v>
      </c>
      <c r="AS33" s="95"/>
      <c r="AT33" s="95"/>
      <c r="AU33" s="95"/>
      <c r="AV33" s="95">
        <f>IF(SUM(AS33:AU33)=0,MASTER_DATA_MAPPED!AV33*VLOOKUP(AV$20,Backend!$A$2:$K$61,VLOOKUP(MASTER_DATA_ESCALATED!$B33,Backend!$M$3:$O$8,3,FALSE),FALSE),SUM(AS33:AU33))</f>
        <v>0</v>
      </c>
      <c r="AW33" s="95"/>
      <c r="AX33" s="95"/>
      <c r="AY33" s="95"/>
      <c r="AZ33" s="95">
        <f>IF(SUM(AW33:AY33)=0,MASTER_DATA_MAPPED!AZ33*VLOOKUP(AZ$20,Backend!$A$2:$K$61,VLOOKUP(MASTER_DATA_ESCALATED!$B33,Backend!$M$3:$O$8,3,FALSE),FALSE),SUM(AW33:AY33))</f>
        <v>0</v>
      </c>
      <c r="BA33" s="95"/>
      <c r="BB33" s="95"/>
      <c r="BC33" s="95"/>
      <c r="BD33" s="95">
        <f>IF(SUM(BA33:BC33)=0,MASTER_DATA_MAPPED!BD33*VLOOKUP(BD$20,Backend!$A$2:$K$61,VLOOKUP(MASTER_DATA_ESCALATED!$B33,Backend!$M$3:$O$8,3,FALSE),FALSE),SUM(BA33:BC33))</f>
        <v>0</v>
      </c>
      <c r="BE33" s="95"/>
      <c r="BF33" s="95"/>
      <c r="BG33" s="95"/>
      <c r="BH33" s="95">
        <f>IF(SUM(BE33:BG33)=0,MASTER_DATA_MAPPED!BH33*VLOOKUP(BH$20,Backend!$A$2:$K$61,VLOOKUP(MASTER_DATA_ESCALATED!$B33,Backend!$M$3:$O$8,3,FALSE),FALSE),SUM(BE33:BG33))</f>
        <v>0</v>
      </c>
      <c r="BI33" s="95"/>
      <c r="BJ33" s="95"/>
      <c r="BK33" s="95"/>
      <c r="BL33" s="95">
        <f>IF(SUM(BI33:BK33)=0,MASTER_DATA_MAPPED!BL33*VLOOKUP(BL$20,Backend!$A$2:$K$61,VLOOKUP(MASTER_DATA_ESCALATED!$B33,Backend!$M$3:$O$8,3,FALSE),FALSE),SUM(BI33:BK33))</f>
        <v>0</v>
      </c>
      <c r="BM33" s="95"/>
      <c r="BN33" s="95"/>
      <c r="BO33" s="95"/>
      <c r="BP33" s="95">
        <f>IF(SUM(BM33:BO33)=0,MASTER_DATA_MAPPED!BP33*VLOOKUP(BP$20,Backend!$A$2:$K$61,VLOOKUP(MASTER_DATA_ESCALATED!$B33,Backend!$M$3:$O$8,3,FALSE),FALSE),SUM(BM33:BO33))</f>
        <v>0</v>
      </c>
      <c r="BQ33" s="95"/>
      <c r="BR33" s="95"/>
      <c r="BS33" s="95"/>
      <c r="BT33" s="95">
        <f>IF(SUM(BQ33:BS33)=0,MASTER_DATA_MAPPED!BT33*VLOOKUP(BT$20,Backend!$A$2:$K$61,VLOOKUP(MASTER_DATA_ESCALATED!$B33,Backend!$M$3:$O$8,3,FALSE),FALSE),SUM(BQ33:BS33))</f>
        <v>0</v>
      </c>
      <c r="BU33" s="95"/>
      <c r="BV33" s="95"/>
      <c r="BW33" s="95"/>
      <c r="BX33" s="95">
        <f>IF(SUM(BU33:BW33)=0,MASTER_DATA_MAPPED!BX33*VLOOKUP(BX$20,Backend!$A$2:$K$61,VLOOKUP(MASTER_DATA_ESCALATED!$B33,Backend!$M$3:$O$8,3,FALSE),FALSE),SUM(BU33:BW33))</f>
        <v>0</v>
      </c>
      <c r="BY33" s="95"/>
      <c r="BZ33" s="95"/>
      <c r="CA33" s="95"/>
      <c r="CB33" s="95">
        <f>IF(SUM(BY33:CA33)=0,MASTER_DATA_MAPPED!CB33*VLOOKUP(CB$20,Backend!$A$2:$K$61,VLOOKUP(MASTER_DATA_ESCALATED!$B33,Backend!$M$3:$O$8,3,FALSE),FALSE),SUM(BY33:CA33))</f>
        <v>0</v>
      </c>
      <c r="CC33" s="95"/>
      <c r="CD33" s="95"/>
      <c r="CE33" s="95"/>
      <c r="CF33" s="95">
        <f>IF(SUM(CC33:CE33)=0,MASTER_DATA_MAPPED!CF33*VLOOKUP(CF$20,Backend!$A$2:$K$61,VLOOKUP(MASTER_DATA_ESCALATED!$B33,Backend!$M$3:$O$8,3,FALSE),FALSE),SUM(CC33:CE33))</f>
        <v>0</v>
      </c>
      <c r="CG33" s="95"/>
      <c r="CH33" s="95"/>
      <c r="CI33" s="95"/>
      <c r="CJ33" s="95">
        <f>IF(SUM(CG33:CI33)=0,MASTER_DATA_MAPPED!CJ33*VLOOKUP(CJ$20,Backend!$A$2:$K$61,VLOOKUP(MASTER_DATA_ESCALATED!$B33,Backend!$M$3:$O$8,3,FALSE),FALSE),SUM(CG33:CI33))</f>
        <v>0</v>
      </c>
      <c r="CK33" s="95"/>
      <c r="CL33" s="95"/>
      <c r="CM33" s="95"/>
      <c r="CN33" s="95">
        <f>IF(SUM(CK33:CM33)=0,MASTER_DATA_MAPPED!CN33*VLOOKUP(CN$20,Backend!$A$2:$K$61,VLOOKUP(MASTER_DATA_ESCALATED!$B33,Backend!$M$3:$O$8,3,FALSE),FALSE),SUM(CK33:CM33))</f>
        <v>0</v>
      </c>
      <c r="CO33" s="95"/>
      <c r="CP33" s="95"/>
      <c r="CQ33" s="95"/>
      <c r="CR33" s="95">
        <f>IF(SUM(CO33:CQ33)=0,MASTER_DATA_MAPPED!CR33*VLOOKUP(CR$20,Backend!$A$2:$K$61,VLOOKUP(MASTER_DATA_ESCALATED!$B33,Backend!$M$3:$O$8,3,FALSE),FALSE),SUM(CO33:CQ33))</f>
        <v>0</v>
      </c>
      <c r="CS33" s="95"/>
      <c r="CT33" s="95"/>
      <c r="CU33" s="95"/>
      <c r="CV33" s="95">
        <f>IF(SUM(CS33:CU33)=0,MASTER_DATA_MAPPED!CV33*VLOOKUP(CV$20,Backend!$A$2:$K$61,VLOOKUP(MASTER_DATA_ESCALATED!$B33,Backend!$M$3:$O$8,3,FALSE),FALSE),SUM(CS33:CU33))</f>
        <v>0</v>
      </c>
      <c r="CW33" s="95"/>
      <c r="CX33" s="95"/>
      <c r="CY33" s="95"/>
      <c r="CZ33" s="95">
        <f>IF(SUM(CW33:CY33)=0,MASTER_DATA_MAPPED!CZ33*VLOOKUP(CZ$20,Backend!$A$2:$K$61,VLOOKUP(MASTER_DATA_ESCALATED!$B33,Backend!$M$3:$O$8,3,FALSE),FALSE),SUM(CW33:CY33))</f>
        <v>0</v>
      </c>
      <c r="DA33" s="95"/>
      <c r="DB33" s="95"/>
      <c r="DC33" s="95"/>
      <c r="DD33" s="95" t="e">
        <f>IF(SUM(DA33:DC33)=0,MASTER_DATA_MAPPED!DD33*VLOOKUP(DD$20,Backend!$A$2:$K$61,VLOOKUP(MASTER_DATA_ESCALATED!$B33,Backend!$M$3:$O$8,3,FALSE),FALSE),SUM(DA33:DC33))</f>
        <v>#N/A</v>
      </c>
      <c r="DE33" s="95"/>
      <c r="DF33" s="95"/>
      <c r="DG33" s="95"/>
      <c r="DH33" s="95">
        <f>IF(SUM(DE33:DG33)=0,MASTER_DATA_MAPPED!DH33*VLOOKUP(DH$20,Backend!$A$2:$K$61,VLOOKUP(MASTER_DATA_ESCALATED!$B33,Backend!$M$3:$O$8,3,FALSE),FALSE),SUM(DE33:DG33))</f>
        <v>12264636.721109616</v>
      </c>
      <c r="DI33" s="95"/>
      <c r="DJ33" s="95"/>
      <c r="DK33" s="95"/>
      <c r="DL33" s="95">
        <f>IF(SUM(DI33:DK33)=0,MASTER_DATA_MAPPED!DL33*VLOOKUP(DL$20,Backend!$A$2:$K$61,VLOOKUP(MASTER_DATA_ESCALATED!$B33,Backend!$M$3:$O$8,3,FALSE),FALSE),SUM(DI33:DK33))</f>
        <v>12264636.721109616</v>
      </c>
      <c r="DM33" s="95"/>
      <c r="DN33" s="95"/>
      <c r="DO33" s="95"/>
      <c r="DP33" s="95">
        <f>IF(SUM(DM33:DO33)=0,MASTER_DATA_MAPPED!DP33*VLOOKUP(DP$20,Backend!$A$2:$K$61,VLOOKUP(MASTER_DATA_ESCALATED!$B33,Backend!$M$3:$O$8,3,FALSE),FALSE),SUM(DM33:DO33))</f>
        <v>12264636.721109616</v>
      </c>
      <c r="DQ33" s="95"/>
      <c r="DR33" s="95"/>
      <c r="DS33" s="95"/>
      <c r="DT33" s="95">
        <f>IF(SUM(DQ33:DS33)=0,MASTER_DATA_MAPPED!DT33*VLOOKUP(DT$20,Backend!$A$2:$K$61,VLOOKUP(MASTER_DATA_ESCALATED!$B33,Backend!$M$3:$O$8,3,FALSE),FALSE),SUM(DQ33:DS33))</f>
        <v>12264636.721109616</v>
      </c>
      <c r="DU33" s="95"/>
      <c r="DV33" s="95"/>
      <c r="DW33" s="95"/>
      <c r="DX33" s="95">
        <f>IF(SUM(DU33:DW33)=0,MASTER_DATA_MAPPED!DX33*VLOOKUP(DX$20,Backend!$A$2:$K$61,VLOOKUP(MASTER_DATA_ESCALATED!$B33,Backend!$M$3:$O$8,3,FALSE),FALSE),SUM(DU33:DW33))</f>
        <v>12264636.721109616</v>
      </c>
      <c r="DY33" s="95"/>
      <c r="DZ33" s="95"/>
      <c r="EA33" s="95"/>
      <c r="EB33" s="95">
        <f>IF(SUM(DY33:EA33)=0,MASTER_DATA_MAPPED!EB33*VLOOKUP(EB$20,Backend!$A$2:$K$61,VLOOKUP(MASTER_DATA_ESCALATED!$B33,Backend!$M$3:$O$8,3,FALSE),FALSE),SUM(DY33:EA33))</f>
        <v>12264636.721109616</v>
      </c>
      <c r="EC33" s="95"/>
      <c r="ED33" s="95"/>
      <c r="EE33" s="95"/>
      <c r="EF33" s="95">
        <f>IF(SUM(EC33:EE33)=0,MASTER_DATA_MAPPED!EF33*VLOOKUP(EF$20,Backend!$A$2:$K$61,VLOOKUP(MASTER_DATA_ESCALATED!$B33,Backend!$M$3:$O$8,3,FALSE),FALSE),SUM(EC33:EE33))</f>
        <v>0</v>
      </c>
      <c r="EG33" s="95"/>
      <c r="EH33" s="95"/>
      <c r="EI33" s="95"/>
      <c r="EJ33" s="95">
        <f>IF(SUM(EG33:EI33)=0,MASTER_DATA_MAPPED!EJ33*VLOOKUP(EJ$20,Backend!$A$2:$K$61,VLOOKUP(MASTER_DATA_ESCALATED!$B33,Backend!$M$3:$O$8,3,FALSE),FALSE),SUM(EG33:EI33))</f>
        <v>0</v>
      </c>
      <c r="EK33" s="95"/>
      <c r="EL33" s="95"/>
      <c r="EM33" s="95"/>
      <c r="EN33" s="95">
        <f>IF(SUM(EK33:EM33)=0,MASTER_DATA_MAPPED!EN33*VLOOKUP(EN$20,Backend!$A$2:$K$61,VLOOKUP(MASTER_DATA_ESCALATED!$B33,Backend!$M$3:$O$8,3,FALSE),FALSE),SUM(EK33:EM33))</f>
        <v>0</v>
      </c>
      <c r="EO33" s="95"/>
      <c r="EP33" s="95"/>
      <c r="EQ33" s="95"/>
      <c r="ER33" s="95">
        <f>IF(SUM(EO33:EQ33)=0,MASTER_DATA_MAPPED!ER33*VLOOKUP(ER$20,Backend!$A$2:$K$61,VLOOKUP(MASTER_DATA_ESCALATED!$B33,Backend!$M$3:$O$8,3,FALSE),FALSE),SUM(EO33:EQ33))</f>
        <v>0</v>
      </c>
      <c r="ES33" s="95"/>
      <c r="ET33" s="95"/>
      <c r="EU33" s="95"/>
      <c r="EV33" s="95">
        <f>IF(SUM(ES33:EU33)=0,MASTER_DATA_MAPPED!EV33*VLOOKUP(EV$20,Backend!$A$2:$K$61,VLOOKUP(MASTER_DATA_ESCALATED!$B33,Backend!$M$3:$O$8,3,FALSE),FALSE),SUM(ES33:EU33))</f>
        <v>0</v>
      </c>
      <c r="EW33" s="95"/>
      <c r="EX33" s="95"/>
      <c r="EY33" s="95"/>
      <c r="EZ33" s="95">
        <f>IF(SUM(EW33:EY33)=0,MASTER_DATA_MAPPED!EZ33*VLOOKUP(EZ$20,Backend!$A$2:$K$61,VLOOKUP(MASTER_DATA_ESCALATED!$B33,Backend!$M$3:$O$8,3,FALSE),FALSE),SUM(EW33:EY33))</f>
        <v>0</v>
      </c>
      <c r="FA33" s="95"/>
      <c r="FB33" s="95"/>
      <c r="FC33" s="95"/>
      <c r="FD33" s="95">
        <f>IF(SUM(FA33:FC33)=0,MASTER_DATA_MAPPED!FD33*VLOOKUP(FD$20,Backend!$A$2:$K$61,VLOOKUP(MASTER_DATA_ESCALATED!$B33,Backend!$M$3:$O$8,3,FALSE),FALSE),SUM(FA33:FC33))</f>
        <v>0</v>
      </c>
      <c r="FE33" s="95"/>
      <c r="FF33" s="95"/>
      <c r="FG33" s="95"/>
      <c r="FH33" s="95">
        <f>IF(SUM(FE33:FG33)=0,MASTER_DATA_MAPPED!FH33*VLOOKUP(FH$20,Backend!$A$2:$K$61,VLOOKUP(MASTER_DATA_ESCALATED!$B33,Backend!$M$3:$O$8,3,FALSE),FALSE),SUM(FE33:FG33))</f>
        <v>0</v>
      </c>
      <c r="FI33" s="95"/>
      <c r="FJ33" s="95"/>
      <c r="FK33" s="95"/>
      <c r="FL33" s="95">
        <f>IF(SUM(FI33:FK33)=0,MASTER_DATA_MAPPED!FL33*VLOOKUP(FL$20,Backend!$A$2:$K$61,VLOOKUP(MASTER_DATA_ESCALATED!$B33,Backend!$M$3:$O$8,3,FALSE),FALSE),SUM(FI33:FK33))</f>
        <v>0</v>
      </c>
      <c r="FM33" s="95"/>
      <c r="FN33" s="95"/>
      <c r="FO33" s="95"/>
      <c r="FP33" s="95">
        <f>IF(SUM(FM33:FO33)=0,MASTER_DATA_MAPPED!FP33*VLOOKUP(FP$20,Backend!$A$2:$K$61,VLOOKUP(MASTER_DATA_ESCALATED!$B33,Backend!$M$3:$O$8,3,FALSE),FALSE),SUM(FM33:FO33))</f>
        <v>0</v>
      </c>
      <c r="FQ33" s="95"/>
      <c r="FR33" s="95"/>
      <c r="FS33" s="95"/>
      <c r="FT33" s="95">
        <f>IF(SUM(FQ33:FS33)=0,MASTER_DATA_MAPPED!FT33*VLOOKUP(FT$20,Backend!$A$2:$K$61,VLOOKUP(MASTER_DATA_ESCALATED!$B33,Backend!$M$3:$O$8,3,FALSE),FALSE),SUM(FQ33:FS33))</f>
        <v>0</v>
      </c>
      <c r="FU33" s="95"/>
      <c r="FV33" s="95"/>
      <c r="FW33" s="95"/>
      <c r="FX33" s="95">
        <f>IF(SUM(FU33:FW33)=0,MASTER_DATA_MAPPED!FX33*VLOOKUP(FX$20,Backend!$A$2:$K$61,VLOOKUP(MASTER_DATA_ESCALATED!$B33,Backend!$M$3:$O$8,3,FALSE),FALSE),SUM(FU33:FW33))</f>
        <v>0</v>
      </c>
      <c r="FY33" s="95"/>
      <c r="FZ33" s="95"/>
      <c r="GA33" s="95"/>
      <c r="GB33" s="95">
        <f>IF(SUM(FY33:GA33)=0,MASTER_DATA_MAPPED!GB33*VLOOKUP(GB$20,Backend!$A$2:$K$61,VLOOKUP(MASTER_DATA_ESCALATED!$B33,Backend!$M$3:$O$8,3,FALSE),FALSE),SUM(FY33:GA33))</f>
        <v>0</v>
      </c>
      <c r="GC33" s="95"/>
      <c r="GD33" s="95"/>
      <c r="GE33" s="95"/>
      <c r="GF33" s="95">
        <f>IF(SUM(GC33:GE33)=0,MASTER_DATA_MAPPED!GF33*VLOOKUP(GF$20,Backend!$A$2:$K$61,VLOOKUP(MASTER_DATA_ESCALATED!$B33,Backend!$M$3:$O$8,3,FALSE),FALSE),SUM(GC33:GE33))</f>
        <v>0</v>
      </c>
      <c r="GG33" s="95"/>
      <c r="GH33" s="95"/>
      <c r="GI33" s="95"/>
      <c r="GJ33" s="95">
        <f>IF(SUM(GG33:GI33)=0,MASTER_DATA_MAPPED!GJ33*VLOOKUP(GJ$20,Backend!$A$2:$K$61,VLOOKUP(MASTER_DATA_ESCALATED!$B33,Backend!$M$3:$O$8,3,FALSE),FALSE),SUM(GG33:GI33))</f>
        <v>0</v>
      </c>
      <c r="GK33" s="95"/>
      <c r="GL33" s="95"/>
      <c r="GM33" s="95"/>
      <c r="GN33" s="95">
        <f>IF(SUM(GK33:GM33)=0,MASTER_DATA_MAPPED!GN33*VLOOKUP(GN$20,Backend!$A$2:$K$61,VLOOKUP(MASTER_DATA_ESCALATED!$B33,Backend!$M$3:$O$8,3,FALSE),FALSE),SUM(GK33:GM33))</f>
        <v>0</v>
      </c>
      <c r="GO33" s="95"/>
      <c r="GP33" s="95"/>
      <c r="GQ33" s="95"/>
      <c r="GR33" s="95">
        <f>IF(SUM(GO33:GQ33)=0,MASTER_DATA_MAPPED!GR33*VLOOKUP(GR$20,Backend!$A$2:$K$61,VLOOKUP(MASTER_DATA_ESCALATED!$B33,Backend!$M$3:$O$8,3,FALSE),FALSE),SUM(GO33:GQ33))</f>
        <v>0</v>
      </c>
      <c r="GS33" s="95"/>
      <c r="GT33" s="95"/>
      <c r="GU33" s="95"/>
      <c r="GV33" s="95">
        <f>IF(SUM(GS33:GU33)=0,MASTER_DATA_MAPPED!GV33*VLOOKUP(GV$20,Backend!$A$2:$K$61,VLOOKUP(MASTER_DATA_ESCALATED!$B33,Backend!$M$3:$O$8,3,FALSE),FALSE),SUM(GS33:GU33))</f>
        <v>0</v>
      </c>
    </row>
    <row r="34" spans="2:204" s="25" customFormat="1" ht="17.25" hidden="1" outlineLevel="1" x14ac:dyDescent="0.3">
      <c r="B34" s="183">
        <f t="shared" si="1"/>
        <v>10</v>
      </c>
      <c r="C34" s="24">
        <f t="shared" si="0"/>
        <v>15</v>
      </c>
      <c r="D34" s="79"/>
      <c r="E34" s="24">
        <v>15</v>
      </c>
      <c r="F34" s="24"/>
      <c r="G34" s="80"/>
      <c r="H34" s="34" t="s">
        <v>36</v>
      </c>
      <c r="I34" s="95"/>
      <c r="J34" s="95"/>
      <c r="K34" s="95"/>
      <c r="L34" s="95">
        <f>IF(SUM(I34:K34)=0,MASTER_DATA_MAPPED!L34*VLOOKUP(L$20,Backend!$A$2:$K$61,VLOOKUP(MASTER_DATA_ESCALATED!$B34,Backend!$M$3:$O$8,3,FALSE),FALSE),SUM(I34:K34))</f>
        <v>0</v>
      </c>
      <c r="M34" s="95"/>
      <c r="N34" s="95"/>
      <c r="O34" s="95"/>
      <c r="P34" s="95">
        <f>IF(SUM(M34:O34)=0,MASTER_DATA_MAPPED!P34*VLOOKUP(P$20,Backend!$A$2:$K$61,VLOOKUP(MASTER_DATA_ESCALATED!$B34,Backend!$M$3:$O$8,3,FALSE),FALSE),SUM(M34:O34))</f>
        <v>0</v>
      </c>
      <c r="Q34" s="95"/>
      <c r="R34" s="95"/>
      <c r="S34" s="95"/>
      <c r="T34" s="95">
        <f>IF(SUM(Q34:S34)=0,MASTER_DATA_MAPPED!T34*VLOOKUP(T$20,Backend!$A$2:$K$61,VLOOKUP(MASTER_DATA_ESCALATED!$B34,Backend!$M$3:$O$8,3,FALSE),FALSE),SUM(Q34:S34))</f>
        <v>0</v>
      </c>
      <c r="U34" s="95"/>
      <c r="V34" s="95"/>
      <c r="W34" s="95"/>
      <c r="X34" s="95">
        <f>IF(SUM(U34:W34)=0,MASTER_DATA_MAPPED!X34*VLOOKUP(X$20,Backend!$A$2:$K$61,VLOOKUP(MASTER_DATA_ESCALATED!$B34,Backend!$M$3:$O$8,3,FALSE),FALSE),SUM(U34:W34))</f>
        <v>0</v>
      </c>
      <c r="Y34" s="95"/>
      <c r="Z34" s="95"/>
      <c r="AA34" s="95"/>
      <c r="AB34" s="95">
        <f>IF(SUM(Y34:AA34)=0,MASTER_DATA_MAPPED!AB34*VLOOKUP(AB$20,Backend!$A$2:$K$61,VLOOKUP(MASTER_DATA_ESCALATED!$B34,Backend!$M$3:$O$8,3,FALSE),FALSE),SUM(Y34:AA34))</f>
        <v>0</v>
      </c>
      <c r="AC34" s="95"/>
      <c r="AD34" s="95"/>
      <c r="AE34" s="95"/>
      <c r="AF34" s="95">
        <f>IF(SUM(AC34:AE34)=0,MASTER_DATA_MAPPED!AF34*VLOOKUP(AF$20,Backend!$A$2:$K$61,VLOOKUP(MASTER_DATA_ESCALATED!$B34,Backend!$M$3:$O$8,3,FALSE),FALSE),SUM(AC34:AE34))</f>
        <v>0</v>
      </c>
      <c r="AG34" s="95"/>
      <c r="AH34" s="95"/>
      <c r="AI34" s="95"/>
      <c r="AJ34" s="95">
        <f>IF(SUM(AG34:AI34)=0,MASTER_DATA_MAPPED!AJ34*VLOOKUP(AJ$20,Backend!$A$2:$K$61,VLOOKUP(MASTER_DATA_ESCALATED!$B34,Backend!$M$3:$O$8,3,FALSE),FALSE),SUM(AG34:AI34))</f>
        <v>0</v>
      </c>
      <c r="AK34" s="95"/>
      <c r="AL34" s="95"/>
      <c r="AM34" s="95"/>
      <c r="AN34" s="95">
        <f>IF(SUM(AK34:AM34)=0,MASTER_DATA_MAPPED!AN34*VLOOKUP(AN$20,Backend!$A$2:$K$61,VLOOKUP(MASTER_DATA_ESCALATED!$B34,Backend!$M$3:$O$8,3,FALSE),FALSE),SUM(AK34:AM34))</f>
        <v>0</v>
      </c>
      <c r="AO34" s="95"/>
      <c r="AP34" s="95"/>
      <c r="AQ34" s="95"/>
      <c r="AR34" s="95">
        <f>IF(SUM(AO34:AQ34)=0,MASTER_DATA_MAPPED!AR34*VLOOKUP(AR$20,Backend!$A$2:$K$61,VLOOKUP(MASTER_DATA_ESCALATED!$B34,Backend!$M$3:$O$8,3,FALSE),FALSE),SUM(AO34:AQ34))</f>
        <v>0</v>
      </c>
      <c r="AS34" s="95"/>
      <c r="AT34" s="95"/>
      <c r="AU34" s="95"/>
      <c r="AV34" s="95">
        <f>IF(SUM(AS34:AU34)=0,MASTER_DATA_MAPPED!AV34*VLOOKUP(AV$20,Backend!$A$2:$K$61,VLOOKUP(MASTER_DATA_ESCALATED!$B34,Backend!$M$3:$O$8,3,FALSE),FALSE),SUM(AS34:AU34))</f>
        <v>0</v>
      </c>
      <c r="AW34" s="95"/>
      <c r="AX34" s="95"/>
      <c r="AY34" s="95"/>
      <c r="AZ34" s="95">
        <f>IF(SUM(AW34:AY34)=0,MASTER_DATA_MAPPED!AZ34*VLOOKUP(AZ$20,Backend!$A$2:$K$61,VLOOKUP(MASTER_DATA_ESCALATED!$B34,Backend!$M$3:$O$8,3,FALSE),FALSE),SUM(AW34:AY34))</f>
        <v>0</v>
      </c>
      <c r="BA34" s="95"/>
      <c r="BB34" s="95"/>
      <c r="BC34" s="95"/>
      <c r="BD34" s="95">
        <f>IF(SUM(BA34:BC34)=0,MASTER_DATA_MAPPED!BD34*VLOOKUP(BD$20,Backend!$A$2:$K$61,VLOOKUP(MASTER_DATA_ESCALATED!$B34,Backend!$M$3:$O$8,3,FALSE),FALSE),SUM(BA34:BC34))</f>
        <v>0</v>
      </c>
      <c r="BE34" s="95"/>
      <c r="BF34" s="95"/>
      <c r="BG34" s="95"/>
      <c r="BH34" s="95">
        <f>IF(SUM(BE34:BG34)=0,MASTER_DATA_MAPPED!BH34*VLOOKUP(BH$20,Backend!$A$2:$K$61,VLOOKUP(MASTER_DATA_ESCALATED!$B34,Backend!$M$3:$O$8,3,FALSE),FALSE),SUM(BE34:BG34))</f>
        <v>0</v>
      </c>
      <c r="BI34" s="95"/>
      <c r="BJ34" s="95"/>
      <c r="BK34" s="95"/>
      <c r="BL34" s="95">
        <f>IF(SUM(BI34:BK34)=0,MASTER_DATA_MAPPED!BL34*VLOOKUP(BL$20,Backend!$A$2:$K$61,VLOOKUP(MASTER_DATA_ESCALATED!$B34,Backend!$M$3:$O$8,3,FALSE),FALSE),SUM(BI34:BK34))</f>
        <v>0</v>
      </c>
      <c r="BM34" s="95"/>
      <c r="BN34" s="95"/>
      <c r="BO34" s="95"/>
      <c r="BP34" s="95">
        <f>IF(SUM(BM34:BO34)=0,MASTER_DATA_MAPPED!BP34*VLOOKUP(BP$20,Backend!$A$2:$K$61,VLOOKUP(MASTER_DATA_ESCALATED!$B34,Backend!$M$3:$O$8,3,FALSE),FALSE),SUM(BM34:BO34))</f>
        <v>0</v>
      </c>
      <c r="BQ34" s="95"/>
      <c r="BR34" s="95"/>
      <c r="BS34" s="95"/>
      <c r="BT34" s="95">
        <f>IF(SUM(BQ34:BS34)=0,MASTER_DATA_MAPPED!BT34*VLOOKUP(BT$20,Backend!$A$2:$K$61,VLOOKUP(MASTER_DATA_ESCALATED!$B34,Backend!$M$3:$O$8,3,FALSE),FALSE),SUM(BQ34:BS34))</f>
        <v>0</v>
      </c>
      <c r="BU34" s="95"/>
      <c r="BV34" s="95"/>
      <c r="BW34" s="95"/>
      <c r="BX34" s="95">
        <f>IF(SUM(BU34:BW34)=0,MASTER_DATA_MAPPED!BX34*VLOOKUP(BX$20,Backend!$A$2:$K$61,VLOOKUP(MASTER_DATA_ESCALATED!$B34,Backend!$M$3:$O$8,3,FALSE),FALSE),SUM(BU34:BW34))</f>
        <v>0</v>
      </c>
      <c r="BY34" s="95"/>
      <c r="BZ34" s="95"/>
      <c r="CA34" s="95"/>
      <c r="CB34" s="95">
        <f>IF(SUM(BY34:CA34)=0,MASTER_DATA_MAPPED!CB34*VLOOKUP(CB$20,Backend!$A$2:$K$61,VLOOKUP(MASTER_DATA_ESCALATED!$B34,Backend!$M$3:$O$8,3,FALSE),FALSE),SUM(BY34:CA34))</f>
        <v>0</v>
      </c>
      <c r="CC34" s="95"/>
      <c r="CD34" s="95"/>
      <c r="CE34" s="95"/>
      <c r="CF34" s="95">
        <f>IF(SUM(CC34:CE34)=0,MASTER_DATA_MAPPED!CF34*VLOOKUP(CF$20,Backend!$A$2:$K$61,VLOOKUP(MASTER_DATA_ESCALATED!$B34,Backend!$M$3:$O$8,3,FALSE),FALSE),SUM(CC34:CE34))</f>
        <v>0</v>
      </c>
      <c r="CG34" s="95"/>
      <c r="CH34" s="95"/>
      <c r="CI34" s="95"/>
      <c r="CJ34" s="95">
        <f>IF(SUM(CG34:CI34)=0,MASTER_DATA_MAPPED!CJ34*VLOOKUP(CJ$20,Backend!$A$2:$K$61,VLOOKUP(MASTER_DATA_ESCALATED!$B34,Backend!$M$3:$O$8,3,FALSE),FALSE),SUM(CG34:CI34))</f>
        <v>0</v>
      </c>
      <c r="CK34" s="95"/>
      <c r="CL34" s="95"/>
      <c r="CM34" s="95"/>
      <c r="CN34" s="95">
        <f>IF(SUM(CK34:CM34)=0,MASTER_DATA_MAPPED!CN34*VLOOKUP(CN$20,Backend!$A$2:$K$61,VLOOKUP(MASTER_DATA_ESCALATED!$B34,Backend!$M$3:$O$8,3,FALSE),FALSE),SUM(CK34:CM34))</f>
        <v>0</v>
      </c>
      <c r="CO34" s="95"/>
      <c r="CP34" s="95"/>
      <c r="CQ34" s="95"/>
      <c r="CR34" s="95">
        <f>IF(SUM(CO34:CQ34)=0,MASTER_DATA_MAPPED!CR34*VLOOKUP(CR$20,Backend!$A$2:$K$61,VLOOKUP(MASTER_DATA_ESCALATED!$B34,Backend!$M$3:$O$8,3,FALSE),FALSE),SUM(CO34:CQ34))</f>
        <v>0</v>
      </c>
      <c r="CS34" s="95"/>
      <c r="CT34" s="95"/>
      <c r="CU34" s="95"/>
      <c r="CV34" s="95">
        <f>IF(SUM(CS34:CU34)=0,MASTER_DATA_MAPPED!CV34*VLOOKUP(CV$20,Backend!$A$2:$K$61,VLOOKUP(MASTER_DATA_ESCALATED!$B34,Backend!$M$3:$O$8,3,FALSE),FALSE),SUM(CS34:CU34))</f>
        <v>0</v>
      </c>
      <c r="CW34" s="95"/>
      <c r="CX34" s="95"/>
      <c r="CY34" s="95"/>
      <c r="CZ34" s="95">
        <f>IF(SUM(CW34:CY34)=0,MASTER_DATA_MAPPED!CZ34*VLOOKUP(CZ$20,Backend!$A$2:$K$61,VLOOKUP(MASTER_DATA_ESCALATED!$B34,Backend!$M$3:$O$8,3,FALSE),FALSE),SUM(CW34:CY34))</f>
        <v>0</v>
      </c>
      <c r="DA34" s="95"/>
      <c r="DB34" s="95"/>
      <c r="DC34" s="95"/>
      <c r="DD34" s="95" t="e">
        <f>IF(SUM(DA34:DC34)=0,MASTER_DATA_MAPPED!DD34*VLOOKUP(DD$20,Backend!$A$2:$K$61,VLOOKUP(MASTER_DATA_ESCALATED!$B34,Backend!$M$3:$O$8,3,FALSE),FALSE),SUM(DA34:DC34))</f>
        <v>#N/A</v>
      </c>
      <c r="DE34" s="95"/>
      <c r="DF34" s="95"/>
      <c r="DG34" s="95"/>
      <c r="DH34" s="95">
        <f>IF(SUM(DE34:DG34)=0,MASTER_DATA_MAPPED!DH34*VLOOKUP(DH$20,Backend!$A$2:$K$61,VLOOKUP(MASTER_DATA_ESCALATED!$B34,Backend!$M$3:$O$8,3,FALSE),FALSE),SUM(DE34:DG34))</f>
        <v>12264636.721109616</v>
      </c>
      <c r="DI34" s="95"/>
      <c r="DJ34" s="95"/>
      <c r="DK34" s="95"/>
      <c r="DL34" s="95">
        <f>IF(SUM(DI34:DK34)=0,MASTER_DATA_MAPPED!DL34*VLOOKUP(DL$20,Backend!$A$2:$K$61,VLOOKUP(MASTER_DATA_ESCALATED!$B34,Backend!$M$3:$O$8,3,FALSE),FALSE),SUM(DI34:DK34))</f>
        <v>12264636.721109616</v>
      </c>
      <c r="DM34" s="95"/>
      <c r="DN34" s="95"/>
      <c r="DO34" s="95"/>
      <c r="DP34" s="95">
        <f>IF(SUM(DM34:DO34)=0,MASTER_DATA_MAPPED!DP34*VLOOKUP(DP$20,Backend!$A$2:$K$61,VLOOKUP(MASTER_DATA_ESCALATED!$B34,Backend!$M$3:$O$8,3,FALSE),FALSE),SUM(DM34:DO34))</f>
        <v>12264636.721109616</v>
      </c>
      <c r="DQ34" s="95"/>
      <c r="DR34" s="95"/>
      <c r="DS34" s="95"/>
      <c r="DT34" s="95">
        <f>IF(SUM(DQ34:DS34)=0,MASTER_DATA_MAPPED!DT34*VLOOKUP(DT$20,Backend!$A$2:$K$61,VLOOKUP(MASTER_DATA_ESCALATED!$B34,Backend!$M$3:$O$8,3,FALSE),FALSE),SUM(DQ34:DS34))</f>
        <v>12264636.721109616</v>
      </c>
      <c r="DU34" s="95"/>
      <c r="DV34" s="95"/>
      <c r="DW34" s="95"/>
      <c r="DX34" s="95">
        <f>IF(SUM(DU34:DW34)=0,MASTER_DATA_MAPPED!DX34*VLOOKUP(DX$20,Backend!$A$2:$K$61,VLOOKUP(MASTER_DATA_ESCALATED!$B34,Backend!$M$3:$O$8,3,FALSE),FALSE),SUM(DU34:DW34))</f>
        <v>12264636.721109616</v>
      </c>
      <c r="DY34" s="95"/>
      <c r="DZ34" s="95"/>
      <c r="EA34" s="95"/>
      <c r="EB34" s="95">
        <f>IF(SUM(DY34:EA34)=0,MASTER_DATA_MAPPED!EB34*VLOOKUP(EB$20,Backend!$A$2:$K$61,VLOOKUP(MASTER_DATA_ESCALATED!$B34,Backend!$M$3:$O$8,3,FALSE),FALSE),SUM(DY34:EA34))</f>
        <v>12264636.721109616</v>
      </c>
      <c r="EC34" s="95"/>
      <c r="ED34" s="95"/>
      <c r="EE34" s="95"/>
      <c r="EF34" s="95">
        <f>IF(SUM(EC34:EE34)=0,MASTER_DATA_MAPPED!EF34*VLOOKUP(EF$20,Backend!$A$2:$K$61,VLOOKUP(MASTER_DATA_ESCALATED!$B34,Backend!$M$3:$O$8,3,FALSE),FALSE),SUM(EC34:EE34))</f>
        <v>26449984.162348382</v>
      </c>
      <c r="EG34" s="95"/>
      <c r="EH34" s="95"/>
      <c r="EI34" s="95"/>
      <c r="EJ34" s="95">
        <f>IF(SUM(EG34:EI34)=0,MASTER_DATA_MAPPED!EJ34*VLOOKUP(EJ$20,Backend!$A$2:$K$61,VLOOKUP(MASTER_DATA_ESCALATED!$B34,Backend!$M$3:$O$8,3,FALSE),FALSE),SUM(EG34:EI34))</f>
        <v>0</v>
      </c>
      <c r="EK34" s="95"/>
      <c r="EL34" s="95"/>
      <c r="EM34" s="95"/>
      <c r="EN34" s="95">
        <f>IF(SUM(EK34:EM34)=0,MASTER_DATA_MAPPED!EN34*VLOOKUP(EN$20,Backend!$A$2:$K$61,VLOOKUP(MASTER_DATA_ESCALATED!$B34,Backend!$M$3:$O$8,3,FALSE),FALSE),SUM(EK34:EM34))</f>
        <v>0</v>
      </c>
      <c r="EO34" s="95"/>
      <c r="EP34" s="95"/>
      <c r="EQ34" s="95"/>
      <c r="ER34" s="95">
        <f>IF(SUM(EO34:EQ34)=0,MASTER_DATA_MAPPED!ER34*VLOOKUP(ER$20,Backend!$A$2:$K$61,VLOOKUP(MASTER_DATA_ESCALATED!$B34,Backend!$M$3:$O$8,3,FALSE),FALSE),SUM(EO34:EQ34))</f>
        <v>0</v>
      </c>
      <c r="ES34" s="95"/>
      <c r="ET34" s="95"/>
      <c r="EU34" s="95"/>
      <c r="EV34" s="95">
        <f>IF(SUM(ES34:EU34)=0,MASTER_DATA_MAPPED!EV34*VLOOKUP(EV$20,Backend!$A$2:$K$61,VLOOKUP(MASTER_DATA_ESCALATED!$B34,Backend!$M$3:$O$8,3,FALSE),FALSE),SUM(ES34:EU34))</f>
        <v>0</v>
      </c>
      <c r="EW34" s="95"/>
      <c r="EX34" s="95"/>
      <c r="EY34" s="95"/>
      <c r="EZ34" s="95">
        <f>IF(SUM(EW34:EY34)=0,MASTER_DATA_MAPPED!EZ34*VLOOKUP(EZ$20,Backend!$A$2:$K$61,VLOOKUP(MASTER_DATA_ESCALATED!$B34,Backend!$M$3:$O$8,3,FALSE),FALSE),SUM(EW34:EY34))</f>
        <v>0</v>
      </c>
      <c r="FA34" s="95"/>
      <c r="FB34" s="95"/>
      <c r="FC34" s="95"/>
      <c r="FD34" s="95">
        <f>IF(SUM(FA34:FC34)=0,MASTER_DATA_MAPPED!FD34*VLOOKUP(FD$20,Backend!$A$2:$K$61,VLOOKUP(MASTER_DATA_ESCALATED!$B34,Backend!$M$3:$O$8,3,FALSE),FALSE),SUM(FA34:FC34))</f>
        <v>0</v>
      </c>
      <c r="FE34" s="95"/>
      <c r="FF34" s="95"/>
      <c r="FG34" s="95"/>
      <c r="FH34" s="95">
        <f>IF(SUM(FE34:FG34)=0,MASTER_DATA_MAPPED!FH34*VLOOKUP(FH$20,Backend!$A$2:$K$61,VLOOKUP(MASTER_DATA_ESCALATED!$B34,Backend!$M$3:$O$8,3,FALSE),FALSE),SUM(FE34:FG34))</f>
        <v>0</v>
      </c>
      <c r="FI34" s="95"/>
      <c r="FJ34" s="95"/>
      <c r="FK34" s="95"/>
      <c r="FL34" s="95">
        <f>IF(SUM(FI34:FK34)=0,MASTER_DATA_MAPPED!FL34*VLOOKUP(FL$20,Backend!$A$2:$K$61,VLOOKUP(MASTER_DATA_ESCALATED!$B34,Backend!$M$3:$O$8,3,FALSE),FALSE),SUM(FI34:FK34))</f>
        <v>0</v>
      </c>
      <c r="FM34" s="95"/>
      <c r="FN34" s="95"/>
      <c r="FO34" s="95"/>
      <c r="FP34" s="95">
        <f>IF(SUM(FM34:FO34)=0,MASTER_DATA_MAPPED!FP34*VLOOKUP(FP$20,Backend!$A$2:$K$61,VLOOKUP(MASTER_DATA_ESCALATED!$B34,Backend!$M$3:$O$8,3,FALSE),FALSE),SUM(FM34:FO34))</f>
        <v>0</v>
      </c>
      <c r="FQ34" s="95"/>
      <c r="FR34" s="95"/>
      <c r="FS34" s="95"/>
      <c r="FT34" s="95">
        <f>IF(SUM(FQ34:FS34)=0,MASTER_DATA_MAPPED!FT34*VLOOKUP(FT$20,Backend!$A$2:$K$61,VLOOKUP(MASTER_DATA_ESCALATED!$B34,Backend!$M$3:$O$8,3,FALSE),FALSE),SUM(FQ34:FS34))</f>
        <v>0</v>
      </c>
      <c r="FU34" s="95"/>
      <c r="FV34" s="95"/>
      <c r="FW34" s="95"/>
      <c r="FX34" s="95">
        <f>IF(SUM(FU34:FW34)=0,MASTER_DATA_MAPPED!FX34*VLOOKUP(FX$20,Backend!$A$2:$K$61,VLOOKUP(MASTER_DATA_ESCALATED!$B34,Backend!$M$3:$O$8,3,FALSE),FALSE),SUM(FU34:FW34))</f>
        <v>0</v>
      </c>
      <c r="FY34" s="95"/>
      <c r="FZ34" s="95"/>
      <c r="GA34" s="95"/>
      <c r="GB34" s="95">
        <f>IF(SUM(FY34:GA34)=0,MASTER_DATA_MAPPED!GB34*VLOOKUP(GB$20,Backend!$A$2:$K$61,VLOOKUP(MASTER_DATA_ESCALATED!$B34,Backend!$M$3:$O$8,3,FALSE),FALSE),SUM(FY34:GA34))</f>
        <v>0</v>
      </c>
      <c r="GC34" s="95"/>
      <c r="GD34" s="95"/>
      <c r="GE34" s="95"/>
      <c r="GF34" s="95">
        <f>IF(SUM(GC34:GE34)=0,MASTER_DATA_MAPPED!GF34*VLOOKUP(GF$20,Backend!$A$2:$K$61,VLOOKUP(MASTER_DATA_ESCALATED!$B34,Backend!$M$3:$O$8,3,FALSE),FALSE),SUM(GC34:GE34))</f>
        <v>0</v>
      </c>
      <c r="GG34" s="95"/>
      <c r="GH34" s="95"/>
      <c r="GI34" s="95"/>
      <c r="GJ34" s="95">
        <f>IF(SUM(GG34:GI34)=0,MASTER_DATA_MAPPED!GJ34*VLOOKUP(GJ$20,Backend!$A$2:$K$61,VLOOKUP(MASTER_DATA_ESCALATED!$B34,Backend!$M$3:$O$8,3,FALSE),FALSE),SUM(GG34:GI34))</f>
        <v>0</v>
      </c>
      <c r="GK34" s="95"/>
      <c r="GL34" s="95"/>
      <c r="GM34" s="95"/>
      <c r="GN34" s="95">
        <f>IF(SUM(GK34:GM34)=0,MASTER_DATA_MAPPED!GN34*VLOOKUP(GN$20,Backend!$A$2:$K$61,VLOOKUP(MASTER_DATA_ESCALATED!$B34,Backend!$M$3:$O$8,3,FALSE),FALSE),SUM(GK34:GM34))</f>
        <v>0</v>
      </c>
      <c r="GO34" s="95"/>
      <c r="GP34" s="95"/>
      <c r="GQ34" s="95"/>
      <c r="GR34" s="95">
        <f>IF(SUM(GO34:GQ34)=0,MASTER_DATA_MAPPED!GR34*VLOOKUP(GR$20,Backend!$A$2:$K$61,VLOOKUP(MASTER_DATA_ESCALATED!$B34,Backend!$M$3:$O$8,3,FALSE),FALSE),SUM(GO34:GQ34))</f>
        <v>0</v>
      </c>
      <c r="GS34" s="95"/>
      <c r="GT34" s="95"/>
      <c r="GU34" s="95"/>
      <c r="GV34" s="95">
        <f>IF(SUM(GS34:GU34)=0,MASTER_DATA_MAPPED!GV34*VLOOKUP(GV$20,Backend!$A$2:$K$61,VLOOKUP(MASTER_DATA_ESCALATED!$B34,Backend!$M$3:$O$8,3,FALSE),FALSE),SUM(GS34:GU34))</f>
        <v>0</v>
      </c>
    </row>
    <row r="35" spans="2:204" s="25" customFormat="1" ht="17.25" hidden="1" outlineLevel="1" x14ac:dyDescent="0.3">
      <c r="B35" s="183">
        <f t="shared" si="1"/>
        <v>10</v>
      </c>
      <c r="C35" s="24">
        <f t="shared" si="0"/>
        <v>16</v>
      </c>
      <c r="D35" s="79"/>
      <c r="E35" s="24">
        <v>16</v>
      </c>
      <c r="F35" s="24"/>
      <c r="G35" s="80"/>
      <c r="H35" s="34" t="s">
        <v>37</v>
      </c>
      <c r="I35" s="95"/>
      <c r="J35" s="95"/>
      <c r="K35" s="95"/>
      <c r="L35" s="95">
        <f>IF(SUM(I35:K35)=0,MASTER_DATA_MAPPED!L35*VLOOKUP(L$20,Backend!$A$2:$K$61,VLOOKUP(MASTER_DATA_ESCALATED!$B35,Backend!$M$3:$O$8,3,FALSE),FALSE),SUM(I35:K35))</f>
        <v>0</v>
      </c>
      <c r="M35" s="95"/>
      <c r="N35" s="95"/>
      <c r="O35" s="95"/>
      <c r="P35" s="95">
        <f>IF(SUM(M35:O35)=0,MASTER_DATA_MAPPED!P35*VLOOKUP(P$20,Backend!$A$2:$K$61,VLOOKUP(MASTER_DATA_ESCALATED!$B35,Backend!$M$3:$O$8,3,FALSE),FALSE),SUM(M35:O35))</f>
        <v>0</v>
      </c>
      <c r="Q35" s="95"/>
      <c r="R35" s="95"/>
      <c r="S35" s="95"/>
      <c r="T35" s="95">
        <f>IF(SUM(Q35:S35)=0,MASTER_DATA_MAPPED!T35*VLOOKUP(T$20,Backend!$A$2:$K$61,VLOOKUP(MASTER_DATA_ESCALATED!$B35,Backend!$M$3:$O$8,3,FALSE),FALSE),SUM(Q35:S35))</f>
        <v>0</v>
      </c>
      <c r="U35" s="95"/>
      <c r="V35" s="95"/>
      <c r="W35" s="95"/>
      <c r="X35" s="95">
        <f>IF(SUM(U35:W35)=0,MASTER_DATA_MAPPED!X35*VLOOKUP(X$20,Backend!$A$2:$K$61,VLOOKUP(MASTER_DATA_ESCALATED!$B35,Backend!$M$3:$O$8,3,FALSE),FALSE),SUM(U35:W35))</f>
        <v>0</v>
      </c>
      <c r="Y35" s="95"/>
      <c r="Z35" s="95"/>
      <c r="AA35" s="95"/>
      <c r="AB35" s="95">
        <f>IF(SUM(Y35:AA35)=0,MASTER_DATA_MAPPED!AB35*VLOOKUP(AB$20,Backend!$A$2:$K$61,VLOOKUP(MASTER_DATA_ESCALATED!$B35,Backend!$M$3:$O$8,3,FALSE),FALSE),SUM(Y35:AA35))</f>
        <v>0</v>
      </c>
      <c r="AC35" s="95"/>
      <c r="AD35" s="95"/>
      <c r="AE35" s="95"/>
      <c r="AF35" s="95">
        <f>IF(SUM(AC35:AE35)=0,MASTER_DATA_MAPPED!AF35*VLOOKUP(AF$20,Backend!$A$2:$K$61,VLOOKUP(MASTER_DATA_ESCALATED!$B35,Backend!$M$3:$O$8,3,FALSE),FALSE),SUM(AC35:AE35))</f>
        <v>0</v>
      </c>
      <c r="AG35" s="95"/>
      <c r="AH35" s="95"/>
      <c r="AI35" s="95"/>
      <c r="AJ35" s="95">
        <f>IF(SUM(AG35:AI35)=0,MASTER_DATA_MAPPED!AJ35*VLOOKUP(AJ$20,Backend!$A$2:$K$61,VLOOKUP(MASTER_DATA_ESCALATED!$B35,Backend!$M$3:$O$8,3,FALSE),FALSE),SUM(AG35:AI35))</f>
        <v>0</v>
      </c>
      <c r="AK35" s="95"/>
      <c r="AL35" s="95"/>
      <c r="AM35" s="95"/>
      <c r="AN35" s="95">
        <f>IF(SUM(AK35:AM35)=0,MASTER_DATA_MAPPED!AN35*VLOOKUP(AN$20,Backend!$A$2:$K$61,VLOOKUP(MASTER_DATA_ESCALATED!$B35,Backend!$M$3:$O$8,3,FALSE),FALSE),SUM(AK35:AM35))</f>
        <v>0</v>
      </c>
      <c r="AO35" s="95"/>
      <c r="AP35" s="95"/>
      <c r="AQ35" s="95"/>
      <c r="AR35" s="95">
        <f>IF(SUM(AO35:AQ35)=0,MASTER_DATA_MAPPED!AR35*VLOOKUP(AR$20,Backend!$A$2:$K$61,VLOOKUP(MASTER_DATA_ESCALATED!$B35,Backend!$M$3:$O$8,3,FALSE),FALSE),SUM(AO35:AQ35))</f>
        <v>0</v>
      </c>
      <c r="AS35" s="95"/>
      <c r="AT35" s="95"/>
      <c r="AU35" s="95"/>
      <c r="AV35" s="95">
        <f>IF(SUM(AS35:AU35)=0,MASTER_DATA_MAPPED!AV35*VLOOKUP(AV$20,Backend!$A$2:$K$61,VLOOKUP(MASTER_DATA_ESCALATED!$B35,Backend!$M$3:$O$8,3,FALSE),FALSE),SUM(AS35:AU35))</f>
        <v>0</v>
      </c>
      <c r="AW35" s="95"/>
      <c r="AX35" s="95"/>
      <c r="AY35" s="95"/>
      <c r="AZ35" s="95">
        <f>IF(SUM(AW35:AY35)=0,MASTER_DATA_MAPPED!AZ35*VLOOKUP(AZ$20,Backend!$A$2:$K$61,VLOOKUP(MASTER_DATA_ESCALATED!$B35,Backend!$M$3:$O$8,3,FALSE),FALSE),SUM(AW35:AY35))</f>
        <v>0</v>
      </c>
      <c r="BA35" s="95"/>
      <c r="BB35" s="95"/>
      <c r="BC35" s="95"/>
      <c r="BD35" s="95">
        <f>IF(SUM(BA35:BC35)=0,MASTER_DATA_MAPPED!BD35*VLOOKUP(BD$20,Backend!$A$2:$K$61,VLOOKUP(MASTER_DATA_ESCALATED!$B35,Backend!$M$3:$O$8,3,FALSE),FALSE),SUM(BA35:BC35))</f>
        <v>0</v>
      </c>
      <c r="BE35" s="95"/>
      <c r="BF35" s="95"/>
      <c r="BG35" s="95"/>
      <c r="BH35" s="95">
        <f>IF(SUM(BE35:BG35)=0,MASTER_DATA_MAPPED!BH35*VLOOKUP(BH$20,Backend!$A$2:$K$61,VLOOKUP(MASTER_DATA_ESCALATED!$B35,Backend!$M$3:$O$8,3,FALSE),FALSE),SUM(BE35:BG35))</f>
        <v>0</v>
      </c>
      <c r="BI35" s="95"/>
      <c r="BJ35" s="95"/>
      <c r="BK35" s="95"/>
      <c r="BL35" s="95">
        <f>IF(SUM(BI35:BK35)=0,MASTER_DATA_MAPPED!BL35*VLOOKUP(BL$20,Backend!$A$2:$K$61,VLOOKUP(MASTER_DATA_ESCALATED!$B35,Backend!$M$3:$O$8,3,FALSE),FALSE),SUM(BI35:BK35))</f>
        <v>0</v>
      </c>
      <c r="BM35" s="95"/>
      <c r="BN35" s="95"/>
      <c r="BO35" s="95"/>
      <c r="BP35" s="95">
        <f>IF(SUM(BM35:BO35)=0,MASTER_DATA_MAPPED!BP35*VLOOKUP(BP$20,Backend!$A$2:$K$61,VLOOKUP(MASTER_DATA_ESCALATED!$B35,Backend!$M$3:$O$8,3,FALSE),FALSE),SUM(BM35:BO35))</f>
        <v>0</v>
      </c>
      <c r="BQ35" s="95"/>
      <c r="BR35" s="95"/>
      <c r="BS35" s="95"/>
      <c r="BT35" s="95">
        <f>IF(SUM(BQ35:BS35)=0,MASTER_DATA_MAPPED!BT35*VLOOKUP(BT$20,Backend!$A$2:$K$61,VLOOKUP(MASTER_DATA_ESCALATED!$B35,Backend!$M$3:$O$8,3,FALSE),FALSE),SUM(BQ35:BS35))</f>
        <v>0</v>
      </c>
      <c r="BU35" s="95"/>
      <c r="BV35" s="95"/>
      <c r="BW35" s="95"/>
      <c r="BX35" s="95">
        <f>IF(SUM(BU35:BW35)=0,MASTER_DATA_MAPPED!BX35*VLOOKUP(BX$20,Backend!$A$2:$K$61,VLOOKUP(MASTER_DATA_ESCALATED!$B35,Backend!$M$3:$O$8,3,FALSE),FALSE),SUM(BU35:BW35))</f>
        <v>0</v>
      </c>
      <c r="BY35" s="95"/>
      <c r="BZ35" s="95"/>
      <c r="CA35" s="95"/>
      <c r="CB35" s="95">
        <f>IF(SUM(BY35:CA35)=0,MASTER_DATA_MAPPED!CB35*VLOOKUP(CB$20,Backend!$A$2:$K$61,VLOOKUP(MASTER_DATA_ESCALATED!$B35,Backend!$M$3:$O$8,3,FALSE),FALSE),SUM(BY35:CA35))</f>
        <v>0</v>
      </c>
      <c r="CC35" s="95"/>
      <c r="CD35" s="95"/>
      <c r="CE35" s="95"/>
      <c r="CF35" s="95">
        <f>IF(SUM(CC35:CE35)=0,MASTER_DATA_MAPPED!CF35*VLOOKUP(CF$20,Backend!$A$2:$K$61,VLOOKUP(MASTER_DATA_ESCALATED!$B35,Backend!$M$3:$O$8,3,FALSE),FALSE),SUM(CC35:CE35))</f>
        <v>0</v>
      </c>
      <c r="CG35" s="95"/>
      <c r="CH35" s="95"/>
      <c r="CI35" s="95"/>
      <c r="CJ35" s="95">
        <f>IF(SUM(CG35:CI35)=0,MASTER_DATA_MAPPED!CJ35*VLOOKUP(CJ$20,Backend!$A$2:$K$61,VLOOKUP(MASTER_DATA_ESCALATED!$B35,Backend!$M$3:$O$8,3,FALSE),FALSE),SUM(CG35:CI35))</f>
        <v>0</v>
      </c>
      <c r="CK35" s="95"/>
      <c r="CL35" s="95"/>
      <c r="CM35" s="95"/>
      <c r="CN35" s="95">
        <f>IF(SUM(CK35:CM35)=0,MASTER_DATA_MAPPED!CN35*VLOOKUP(CN$20,Backend!$A$2:$K$61,VLOOKUP(MASTER_DATA_ESCALATED!$B35,Backend!$M$3:$O$8,3,FALSE),FALSE),SUM(CK35:CM35))</f>
        <v>0</v>
      </c>
      <c r="CO35" s="95"/>
      <c r="CP35" s="95"/>
      <c r="CQ35" s="95"/>
      <c r="CR35" s="95">
        <f>IF(SUM(CO35:CQ35)=0,MASTER_DATA_MAPPED!CR35*VLOOKUP(CR$20,Backend!$A$2:$K$61,VLOOKUP(MASTER_DATA_ESCALATED!$B35,Backend!$M$3:$O$8,3,FALSE),FALSE),SUM(CO35:CQ35))</f>
        <v>0</v>
      </c>
      <c r="CS35" s="95"/>
      <c r="CT35" s="95"/>
      <c r="CU35" s="95"/>
      <c r="CV35" s="95">
        <f>IF(SUM(CS35:CU35)=0,MASTER_DATA_MAPPED!CV35*VLOOKUP(CV$20,Backend!$A$2:$K$61,VLOOKUP(MASTER_DATA_ESCALATED!$B35,Backend!$M$3:$O$8,3,FALSE),FALSE),SUM(CS35:CU35))</f>
        <v>0</v>
      </c>
      <c r="CW35" s="95"/>
      <c r="CX35" s="95"/>
      <c r="CY35" s="95"/>
      <c r="CZ35" s="95">
        <f>IF(SUM(CW35:CY35)=0,MASTER_DATA_MAPPED!CZ35*VLOOKUP(CZ$20,Backend!$A$2:$K$61,VLOOKUP(MASTER_DATA_ESCALATED!$B35,Backend!$M$3:$O$8,3,FALSE),FALSE),SUM(CW35:CY35))</f>
        <v>0</v>
      </c>
      <c r="DA35" s="95"/>
      <c r="DB35" s="95"/>
      <c r="DC35" s="95"/>
      <c r="DD35" s="95" t="e">
        <f>IF(SUM(DA35:DC35)=0,MASTER_DATA_MAPPED!DD35*VLOOKUP(DD$20,Backend!$A$2:$K$61,VLOOKUP(MASTER_DATA_ESCALATED!$B35,Backend!$M$3:$O$8,3,FALSE),FALSE),SUM(DA35:DC35))</f>
        <v>#N/A</v>
      </c>
      <c r="DE35" s="95"/>
      <c r="DF35" s="95"/>
      <c r="DG35" s="95"/>
      <c r="DH35" s="95">
        <f>IF(SUM(DE35:DG35)=0,MASTER_DATA_MAPPED!DH35*VLOOKUP(DH$20,Backend!$A$2:$K$61,VLOOKUP(MASTER_DATA_ESCALATED!$B35,Backend!$M$3:$O$8,3,FALSE),FALSE),SUM(DE35:DG35))</f>
        <v>2037987.3299741982</v>
      </c>
      <c r="DI35" s="95"/>
      <c r="DJ35" s="95"/>
      <c r="DK35" s="95"/>
      <c r="DL35" s="95">
        <f>IF(SUM(DI35:DK35)=0,MASTER_DATA_MAPPED!DL35*VLOOKUP(DL$20,Backend!$A$2:$K$61,VLOOKUP(MASTER_DATA_ESCALATED!$B35,Backend!$M$3:$O$8,3,FALSE),FALSE),SUM(DI35:DK35))</f>
        <v>3842320.061607406</v>
      </c>
      <c r="DM35" s="95"/>
      <c r="DN35" s="95"/>
      <c r="DO35" s="95"/>
      <c r="DP35" s="95">
        <f>IF(SUM(DM35:DO35)=0,MASTER_DATA_MAPPED!DP35*VLOOKUP(DP$20,Backend!$A$2:$K$61,VLOOKUP(MASTER_DATA_ESCALATED!$B35,Backend!$M$3:$O$8,3,FALSE),FALSE),SUM(DM35:DO35))</f>
        <v>7684640.123214812</v>
      </c>
      <c r="DQ35" s="95"/>
      <c r="DR35" s="95"/>
      <c r="DS35" s="95"/>
      <c r="DT35" s="95">
        <f>IF(SUM(DQ35:DS35)=0,MASTER_DATA_MAPPED!DT35*VLOOKUP(DT$20,Backend!$A$2:$K$61,VLOOKUP(MASTER_DATA_ESCALATED!$B35,Backend!$M$3:$O$8,3,FALSE),FALSE),SUM(DQ35:DS35))</f>
        <v>15369280.246429624</v>
      </c>
      <c r="DU35" s="95"/>
      <c r="DV35" s="95"/>
      <c r="DW35" s="95"/>
      <c r="DX35" s="95">
        <f>IF(SUM(DU35:DW35)=0,MASTER_DATA_MAPPED!DX35*VLOOKUP(DX$20,Backend!$A$2:$K$61,VLOOKUP(MASTER_DATA_ESCALATED!$B35,Backend!$M$3:$O$8,3,FALSE),FALSE),SUM(DU35:DW35))</f>
        <v>30738560.492859248</v>
      </c>
      <c r="DY35" s="95"/>
      <c r="DZ35" s="95"/>
      <c r="EA35" s="95"/>
      <c r="EB35" s="95">
        <f>IF(SUM(DY35:EA35)=0,MASTER_DATA_MAPPED!EB35*VLOOKUP(EB$20,Backend!$A$2:$K$61,VLOOKUP(MASTER_DATA_ESCALATED!$B35,Backend!$M$3:$O$8,3,FALSE),FALSE),SUM(DY35:EA35))</f>
        <v>38423200.616074055</v>
      </c>
      <c r="EC35" s="95"/>
      <c r="ED35" s="95"/>
      <c r="EE35" s="95"/>
      <c r="EF35" s="95">
        <f>IF(SUM(EC35:EE35)=0,MASTER_DATA_MAPPED!EF35*VLOOKUP(EF$20,Backend!$A$2:$K$61,VLOOKUP(MASTER_DATA_ESCALATED!$B35,Backend!$M$3:$O$8,3,FALSE),FALSE),SUM(EC35:EE35))</f>
        <v>1665369.3731848982</v>
      </c>
      <c r="EG35" s="95"/>
      <c r="EH35" s="95"/>
      <c r="EI35" s="95"/>
      <c r="EJ35" s="95">
        <f>IF(SUM(EG35:EI35)=0,MASTER_DATA_MAPPED!EJ35*VLOOKUP(EJ$20,Backend!$A$2:$K$61,VLOOKUP(MASTER_DATA_ESCALATED!$B35,Backend!$M$3:$O$8,3,FALSE),FALSE),SUM(EG35:EI35))</f>
        <v>0</v>
      </c>
      <c r="EK35" s="95"/>
      <c r="EL35" s="95"/>
      <c r="EM35" s="95"/>
      <c r="EN35" s="95">
        <f>IF(SUM(EK35:EM35)=0,MASTER_DATA_MAPPED!EN35*VLOOKUP(EN$20,Backend!$A$2:$K$61,VLOOKUP(MASTER_DATA_ESCALATED!$B35,Backend!$M$3:$O$8,3,FALSE),FALSE),SUM(EK35:EM35))</f>
        <v>0</v>
      </c>
      <c r="EO35" s="95"/>
      <c r="EP35" s="95"/>
      <c r="EQ35" s="95"/>
      <c r="ER35" s="95">
        <f>IF(SUM(EO35:EQ35)=0,MASTER_DATA_MAPPED!ER35*VLOOKUP(ER$20,Backend!$A$2:$K$61,VLOOKUP(MASTER_DATA_ESCALATED!$B35,Backend!$M$3:$O$8,3,FALSE),FALSE),SUM(EO35:EQ35))</f>
        <v>0</v>
      </c>
      <c r="ES35" s="95"/>
      <c r="ET35" s="95"/>
      <c r="EU35" s="95"/>
      <c r="EV35" s="95">
        <f>IF(SUM(ES35:EU35)=0,MASTER_DATA_MAPPED!EV35*VLOOKUP(EV$20,Backend!$A$2:$K$61,VLOOKUP(MASTER_DATA_ESCALATED!$B35,Backend!$M$3:$O$8,3,FALSE),FALSE),SUM(ES35:EU35))</f>
        <v>0</v>
      </c>
      <c r="EW35" s="95"/>
      <c r="EX35" s="95"/>
      <c r="EY35" s="95"/>
      <c r="EZ35" s="95">
        <f>IF(SUM(EW35:EY35)=0,MASTER_DATA_MAPPED!EZ35*VLOOKUP(EZ$20,Backend!$A$2:$K$61,VLOOKUP(MASTER_DATA_ESCALATED!$B35,Backend!$M$3:$O$8,3,FALSE),FALSE),SUM(EW35:EY35))</f>
        <v>0</v>
      </c>
      <c r="FA35" s="95"/>
      <c r="FB35" s="95"/>
      <c r="FC35" s="95"/>
      <c r="FD35" s="95">
        <f>IF(SUM(FA35:FC35)=0,MASTER_DATA_MAPPED!FD35*VLOOKUP(FD$20,Backend!$A$2:$K$61,VLOOKUP(MASTER_DATA_ESCALATED!$B35,Backend!$M$3:$O$8,3,FALSE),FALSE),SUM(FA35:FC35))</f>
        <v>0</v>
      </c>
      <c r="FE35" s="95"/>
      <c r="FF35" s="95"/>
      <c r="FG35" s="95"/>
      <c r="FH35" s="95">
        <f>IF(SUM(FE35:FG35)=0,MASTER_DATA_MAPPED!FH35*VLOOKUP(FH$20,Backend!$A$2:$K$61,VLOOKUP(MASTER_DATA_ESCALATED!$B35,Backend!$M$3:$O$8,3,FALSE),FALSE),SUM(FE35:FG35))</f>
        <v>0</v>
      </c>
      <c r="FI35" s="95"/>
      <c r="FJ35" s="95"/>
      <c r="FK35" s="95"/>
      <c r="FL35" s="95">
        <f>IF(SUM(FI35:FK35)=0,MASTER_DATA_MAPPED!FL35*VLOOKUP(FL$20,Backend!$A$2:$K$61,VLOOKUP(MASTER_DATA_ESCALATED!$B35,Backend!$M$3:$O$8,3,FALSE),FALSE),SUM(FI35:FK35))</f>
        <v>0</v>
      </c>
      <c r="FM35" s="95"/>
      <c r="FN35" s="95"/>
      <c r="FO35" s="95"/>
      <c r="FP35" s="95">
        <f>IF(SUM(FM35:FO35)=0,MASTER_DATA_MAPPED!FP35*VLOOKUP(FP$20,Backend!$A$2:$K$61,VLOOKUP(MASTER_DATA_ESCALATED!$B35,Backend!$M$3:$O$8,3,FALSE),FALSE),SUM(FM35:FO35))</f>
        <v>0</v>
      </c>
      <c r="FQ35" s="95"/>
      <c r="FR35" s="95"/>
      <c r="FS35" s="95"/>
      <c r="FT35" s="95">
        <f>IF(SUM(FQ35:FS35)=0,MASTER_DATA_MAPPED!FT35*VLOOKUP(FT$20,Backend!$A$2:$K$61,VLOOKUP(MASTER_DATA_ESCALATED!$B35,Backend!$M$3:$O$8,3,FALSE),FALSE),SUM(FQ35:FS35))</f>
        <v>0</v>
      </c>
      <c r="FU35" s="95"/>
      <c r="FV35" s="95"/>
      <c r="FW35" s="95"/>
      <c r="FX35" s="95">
        <f>IF(SUM(FU35:FW35)=0,MASTER_DATA_MAPPED!FX35*VLOOKUP(FX$20,Backend!$A$2:$K$61,VLOOKUP(MASTER_DATA_ESCALATED!$B35,Backend!$M$3:$O$8,3,FALSE),FALSE),SUM(FU35:FW35))</f>
        <v>0</v>
      </c>
      <c r="FY35" s="95"/>
      <c r="FZ35" s="95"/>
      <c r="GA35" s="95"/>
      <c r="GB35" s="95">
        <f>IF(SUM(FY35:GA35)=0,MASTER_DATA_MAPPED!GB35*VLOOKUP(GB$20,Backend!$A$2:$K$61,VLOOKUP(MASTER_DATA_ESCALATED!$B35,Backend!$M$3:$O$8,3,FALSE),FALSE),SUM(FY35:GA35))</f>
        <v>0</v>
      </c>
      <c r="GC35" s="95"/>
      <c r="GD35" s="95"/>
      <c r="GE35" s="95"/>
      <c r="GF35" s="95">
        <f>IF(SUM(GC35:GE35)=0,MASTER_DATA_MAPPED!GF35*VLOOKUP(GF$20,Backend!$A$2:$K$61,VLOOKUP(MASTER_DATA_ESCALATED!$B35,Backend!$M$3:$O$8,3,FALSE),FALSE),SUM(GC35:GE35))</f>
        <v>0</v>
      </c>
      <c r="GG35" s="95"/>
      <c r="GH35" s="95"/>
      <c r="GI35" s="95"/>
      <c r="GJ35" s="95">
        <f>IF(SUM(GG35:GI35)=0,MASTER_DATA_MAPPED!GJ35*VLOOKUP(GJ$20,Backend!$A$2:$K$61,VLOOKUP(MASTER_DATA_ESCALATED!$B35,Backend!$M$3:$O$8,3,FALSE),FALSE),SUM(GG35:GI35))</f>
        <v>0</v>
      </c>
      <c r="GK35" s="95"/>
      <c r="GL35" s="95"/>
      <c r="GM35" s="95"/>
      <c r="GN35" s="95">
        <f>IF(SUM(GK35:GM35)=0,MASTER_DATA_MAPPED!GN35*VLOOKUP(GN$20,Backend!$A$2:$K$61,VLOOKUP(MASTER_DATA_ESCALATED!$B35,Backend!$M$3:$O$8,3,FALSE),FALSE),SUM(GK35:GM35))</f>
        <v>0</v>
      </c>
      <c r="GO35" s="95"/>
      <c r="GP35" s="95"/>
      <c r="GQ35" s="95"/>
      <c r="GR35" s="95">
        <f>IF(SUM(GO35:GQ35)=0,MASTER_DATA_MAPPED!GR35*VLOOKUP(GR$20,Backend!$A$2:$K$61,VLOOKUP(MASTER_DATA_ESCALATED!$B35,Backend!$M$3:$O$8,3,FALSE),FALSE),SUM(GO35:GQ35))</f>
        <v>0</v>
      </c>
      <c r="GS35" s="95"/>
      <c r="GT35" s="95"/>
      <c r="GU35" s="95"/>
      <c r="GV35" s="95">
        <f>IF(SUM(GS35:GU35)=0,MASTER_DATA_MAPPED!GV35*VLOOKUP(GV$20,Backend!$A$2:$K$61,VLOOKUP(MASTER_DATA_ESCALATED!$B35,Backend!$M$3:$O$8,3,FALSE),FALSE),SUM(GS35:GU35))</f>
        <v>0</v>
      </c>
    </row>
    <row r="36" spans="2:204" s="25" customFormat="1" ht="17.25" hidden="1" outlineLevel="1" x14ac:dyDescent="0.3">
      <c r="B36" s="183">
        <f t="shared" si="1"/>
        <v>10</v>
      </c>
      <c r="C36" s="24">
        <f t="shared" si="0"/>
        <v>17</v>
      </c>
      <c r="D36" s="79"/>
      <c r="E36" s="24">
        <v>17</v>
      </c>
      <c r="F36" s="24"/>
      <c r="G36" s="80"/>
      <c r="H36" s="34" t="s">
        <v>38</v>
      </c>
      <c r="I36" s="95"/>
      <c r="J36" s="95"/>
      <c r="K36" s="95"/>
      <c r="L36" s="95">
        <f>IF(SUM(I36:K36)=0,MASTER_DATA_MAPPED!L36*VLOOKUP(L$20,Backend!$A$2:$K$61,VLOOKUP(MASTER_DATA_ESCALATED!$B36,Backend!$M$3:$O$8,3,FALSE),FALSE),SUM(I36:K36))</f>
        <v>0</v>
      </c>
      <c r="M36" s="95"/>
      <c r="N36" s="95"/>
      <c r="O36" s="95"/>
      <c r="P36" s="95">
        <f>IF(SUM(M36:O36)=0,MASTER_DATA_MAPPED!P36*VLOOKUP(P$20,Backend!$A$2:$K$61,VLOOKUP(MASTER_DATA_ESCALATED!$B36,Backend!$M$3:$O$8,3,FALSE),FALSE),SUM(M36:O36))</f>
        <v>0</v>
      </c>
      <c r="Q36" s="95"/>
      <c r="R36" s="95"/>
      <c r="S36" s="95"/>
      <c r="T36" s="95">
        <f>IF(SUM(Q36:S36)=0,MASTER_DATA_MAPPED!T36*VLOOKUP(T$20,Backend!$A$2:$K$61,VLOOKUP(MASTER_DATA_ESCALATED!$B36,Backend!$M$3:$O$8,3,FALSE),FALSE),SUM(Q36:S36))</f>
        <v>0</v>
      </c>
      <c r="U36" s="95"/>
      <c r="V36" s="95"/>
      <c r="W36" s="95"/>
      <c r="X36" s="95">
        <f>IF(SUM(U36:W36)=0,MASTER_DATA_MAPPED!X36*VLOOKUP(X$20,Backend!$A$2:$K$61,VLOOKUP(MASTER_DATA_ESCALATED!$B36,Backend!$M$3:$O$8,3,FALSE),FALSE),SUM(U36:W36))</f>
        <v>0</v>
      </c>
      <c r="Y36" s="95"/>
      <c r="Z36" s="95"/>
      <c r="AA36" s="95"/>
      <c r="AB36" s="95">
        <f>IF(SUM(Y36:AA36)=0,MASTER_DATA_MAPPED!AB36*VLOOKUP(AB$20,Backend!$A$2:$K$61,VLOOKUP(MASTER_DATA_ESCALATED!$B36,Backend!$M$3:$O$8,3,FALSE),FALSE),SUM(Y36:AA36))</f>
        <v>0</v>
      </c>
      <c r="AC36" s="95"/>
      <c r="AD36" s="95"/>
      <c r="AE36" s="95"/>
      <c r="AF36" s="95">
        <f>IF(SUM(AC36:AE36)=0,MASTER_DATA_MAPPED!AF36*VLOOKUP(AF$20,Backend!$A$2:$K$61,VLOOKUP(MASTER_DATA_ESCALATED!$B36,Backend!$M$3:$O$8,3,FALSE),FALSE),SUM(AC36:AE36))</f>
        <v>0</v>
      </c>
      <c r="AG36" s="95"/>
      <c r="AH36" s="95"/>
      <c r="AI36" s="95"/>
      <c r="AJ36" s="95">
        <f>IF(SUM(AG36:AI36)=0,MASTER_DATA_MAPPED!AJ36*VLOOKUP(AJ$20,Backend!$A$2:$K$61,VLOOKUP(MASTER_DATA_ESCALATED!$B36,Backend!$M$3:$O$8,3,FALSE),FALSE),SUM(AG36:AI36))</f>
        <v>0</v>
      </c>
      <c r="AK36" s="95"/>
      <c r="AL36" s="95"/>
      <c r="AM36" s="95"/>
      <c r="AN36" s="95">
        <f>IF(SUM(AK36:AM36)=0,MASTER_DATA_MAPPED!AN36*VLOOKUP(AN$20,Backend!$A$2:$K$61,VLOOKUP(MASTER_DATA_ESCALATED!$B36,Backend!$M$3:$O$8,3,FALSE),FALSE),SUM(AK36:AM36))</f>
        <v>0</v>
      </c>
      <c r="AO36" s="95"/>
      <c r="AP36" s="95"/>
      <c r="AQ36" s="95"/>
      <c r="AR36" s="95">
        <f>IF(SUM(AO36:AQ36)=0,MASTER_DATA_MAPPED!AR36*VLOOKUP(AR$20,Backend!$A$2:$K$61,VLOOKUP(MASTER_DATA_ESCALATED!$B36,Backend!$M$3:$O$8,3,FALSE),FALSE),SUM(AO36:AQ36))</f>
        <v>0</v>
      </c>
      <c r="AS36" s="95"/>
      <c r="AT36" s="95"/>
      <c r="AU36" s="95"/>
      <c r="AV36" s="95">
        <f>IF(SUM(AS36:AU36)=0,MASTER_DATA_MAPPED!AV36*VLOOKUP(AV$20,Backend!$A$2:$K$61,VLOOKUP(MASTER_DATA_ESCALATED!$B36,Backend!$M$3:$O$8,3,FALSE),FALSE),SUM(AS36:AU36))</f>
        <v>0</v>
      </c>
      <c r="AW36" s="95"/>
      <c r="AX36" s="95"/>
      <c r="AY36" s="95"/>
      <c r="AZ36" s="95">
        <f>IF(SUM(AW36:AY36)=0,MASTER_DATA_MAPPED!AZ36*VLOOKUP(AZ$20,Backend!$A$2:$K$61,VLOOKUP(MASTER_DATA_ESCALATED!$B36,Backend!$M$3:$O$8,3,FALSE),FALSE),SUM(AW36:AY36))</f>
        <v>0</v>
      </c>
      <c r="BA36" s="95"/>
      <c r="BB36" s="95"/>
      <c r="BC36" s="95"/>
      <c r="BD36" s="95">
        <f>IF(SUM(BA36:BC36)=0,MASTER_DATA_MAPPED!BD36*VLOOKUP(BD$20,Backend!$A$2:$K$61,VLOOKUP(MASTER_DATA_ESCALATED!$B36,Backend!$M$3:$O$8,3,FALSE),FALSE),SUM(BA36:BC36))</f>
        <v>0</v>
      </c>
      <c r="BE36" s="95"/>
      <c r="BF36" s="95"/>
      <c r="BG36" s="95"/>
      <c r="BH36" s="95">
        <f>IF(SUM(BE36:BG36)=0,MASTER_DATA_MAPPED!BH36*VLOOKUP(BH$20,Backend!$A$2:$K$61,VLOOKUP(MASTER_DATA_ESCALATED!$B36,Backend!$M$3:$O$8,3,FALSE),FALSE),SUM(BE36:BG36))</f>
        <v>0</v>
      </c>
      <c r="BI36" s="95"/>
      <c r="BJ36" s="95"/>
      <c r="BK36" s="95"/>
      <c r="BL36" s="95">
        <f>IF(SUM(BI36:BK36)=0,MASTER_DATA_MAPPED!BL36*VLOOKUP(BL$20,Backend!$A$2:$K$61,VLOOKUP(MASTER_DATA_ESCALATED!$B36,Backend!$M$3:$O$8,3,FALSE),FALSE),SUM(BI36:BK36))</f>
        <v>0</v>
      </c>
      <c r="BM36" s="95"/>
      <c r="BN36" s="95"/>
      <c r="BO36" s="95"/>
      <c r="BP36" s="95">
        <f>IF(SUM(BM36:BO36)=0,MASTER_DATA_MAPPED!BP36*VLOOKUP(BP$20,Backend!$A$2:$K$61,VLOOKUP(MASTER_DATA_ESCALATED!$B36,Backend!$M$3:$O$8,3,FALSE),FALSE),SUM(BM36:BO36))</f>
        <v>0</v>
      </c>
      <c r="BQ36" s="95"/>
      <c r="BR36" s="95"/>
      <c r="BS36" s="95"/>
      <c r="BT36" s="95">
        <f>IF(SUM(BQ36:BS36)=0,MASTER_DATA_MAPPED!BT36*VLOOKUP(BT$20,Backend!$A$2:$K$61,VLOOKUP(MASTER_DATA_ESCALATED!$B36,Backend!$M$3:$O$8,3,FALSE),FALSE),SUM(BQ36:BS36))</f>
        <v>0</v>
      </c>
      <c r="BU36" s="95"/>
      <c r="BV36" s="95"/>
      <c r="BW36" s="95"/>
      <c r="BX36" s="95">
        <f>IF(SUM(BU36:BW36)=0,MASTER_DATA_MAPPED!BX36*VLOOKUP(BX$20,Backend!$A$2:$K$61,VLOOKUP(MASTER_DATA_ESCALATED!$B36,Backend!$M$3:$O$8,3,FALSE),FALSE),SUM(BU36:BW36))</f>
        <v>0</v>
      </c>
      <c r="BY36" s="95"/>
      <c r="BZ36" s="95"/>
      <c r="CA36" s="95"/>
      <c r="CB36" s="95">
        <f>IF(SUM(BY36:CA36)=0,MASTER_DATA_MAPPED!CB36*VLOOKUP(CB$20,Backend!$A$2:$K$61,VLOOKUP(MASTER_DATA_ESCALATED!$B36,Backend!$M$3:$O$8,3,FALSE),FALSE),SUM(BY36:CA36))</f>
        <v>0</v>
      </c>
      <c r="CC36" s="95"/>
      <c r="CD36" s="95"/>
      <c r="CE36" s="95"/>
      <c r="CF36" s="95">
        <f>IF(SUM(CC36:CE36)=0,MASTER_DATA_MAPPED!CF36*VLOOKUP(CF$20,Backend!$A$2:$K$61,VLOOKUP(MASTER_DATA_ESCALATED!$B36,Backend!$M$3:$O$8,3,FALSE),FALSE),SUM(CC36:CE36))</f>
        <v>0</v>
      </c>
      <c r="CG36" s="95"/>
      <c r="CH36" s="95"/>
      <c r="CI36" s="95"/>
      <c r="CJ36" s="95">
        <f>IF(SUM(CG36:CI36)=0,MASTER_DATA_MAPPED!CJ36*VLOOKUP(CJ$20,Backend!$A$2:$K$61,VLOOKUP(MASTER_DATA_ESCALATED!$B36,Backend!$M$3:$O$8,3,FALSE),FALSE),SUM(CG36:CI36))</f>
        <v>0</v>
      </c>
      <c r="CK36" s="95"/>
      <c r="CL36" s="95"/>
      <c r="CM36" s="95"/>
      <c r="CN36" s="95">
        <f>IF(SUM(CK36:CM36)=0,MASTER_DATA_MAPPED!CN36*VLOOKUP(CN$20,Backend!$A$2:$K$61,VLOOKUP(MASTER_DATA_ESCALATED!$B36,Backend!$M$3:$O$8,3,FALSE),FALSE),SUM(CK36:CM36))</f>
        <v>0</v>
      </c>
      <c r="CO36" s="95"/>
      <c r="CP36" s="95"/>
      <c r="CQ36" s="95"/>
      <c r="CR36" s="95">
        <f>IF(SUM(CO36:CQ36)=0,MASTER_DATA_MAPPED!CR36*VLOOKUP(CR$20,Backend!$A$2:$K$61,VLOOKUP(MASTER_DATA_ESCALATED!$B36,Backend!$M$3:$O$8,3,FALSE),FALSE),SUM(CO36:CQ36))</f>
        <v>0</v>
      </c>
      <c r="CS36" s="95"/>
      <c r="CT36" s="95"/>
      <c r="CU36" s="95"/>
      <c r="CV36" s="95">
        <f>IF(SUM(CS36:CU36)=0,MASTER_DATA_MAPPED!CV36*VLOOKUP(CV$20,Backend!$A$2:$K$61,VLOOKUP(MASTER_DATA_ESCALATED!$B36,Backend!$M$3:$O$8,3,FALSE),FALSE),SUM(CS36:CU36))</f>
        <v>0</v>
      </c>
      <c r="CW36" s="95"/>
      <c r="CX36" s="95"/>
      <c r="CY36" s="95"/>
      <c r="CZ36" s="95">
        <f>IF(SUM(CW36:CY36)=0,MASTER_DATA_MAPPED!CZ36*VLOOKUP(CZ$20,Backend!$A$2:$K$61,VLOOKUP(MASTER_DATA_ESCALATED!$B36,Backend!$M$3:$O$8,3,FALSE),FALSE),SUM(CW36:CY36))</f>
        <v>0</v>
      </c>
      <c r="DA36" s="95"/>
      <c r="DB36" s="95"/>
      <c r="DC36" s="95"/>
      <c r="DD36" s="95" t="e">
        <f>IF(SUM(DA36:DC36)=0,MASTER_DATA_MAPPED!DD36*VLOOKUP(DD$20,Backend!$A$2:$K$61,VLOOKUP(MASTER_DATA_ESCALATED!$B36,Backend!$M$3:$O$8,3,FALSE),FALSE),SUM(DA36:DC36))</f>
        <v>#N/A</v>
      </c>
      <c r="DE36" s="95"/>
      <c r="DF36" s="95"/>
      <c r="DG36" s="95"/>
      <c r="DH36" s="95">
        <f>IF(SUM(DE36:DG36)=0,MASTER_DATA_MAPPED!DH36*VLOOKUP(DH$20,Backend!$A$2:$K$61,VLOOKUP(MASTER_DATA_ESCALATED!$B36,Backend!$M$3:$O$8,3,FALSE),FALSE),SUM(DE36:DG36))</f>
        <v>0</v>
      </c>
      <c r="DI36" s="95"/>
      <c r="DJ36" s="95"/>
      <c r="DK36" s="95"/>
      <c r="DL36" s="95">
        <f>IF(SUM(DI36:DK36)=0,MASTER_DATA_MAPPED!DL36*VLOOKUP(DL$20,Backend!$A$2:$K$61,VLOOKUP(MASTER_DATA_ESCALATED!$B36,Backend!$M$3:$O$8,3,FALSE),FALSE),SUM(DI36:DK36))</f>
        <v>0</v>
      </c>
      <c r="DM36" s="95"/>
      <c r="DN36" s="95"/>
      <c r="DO36" s="95"/>
      <c r="DP36" s="95">
        <f>IF(SUM(DM36:DO36)=0,MASTER_DATA_MAPPED!DP36*VLOOKUP(DP$20,Backend!$A$2:$K$61,VLOOKUP(MASTER_DATA_ESCALATED!$B36,Backend!$M$3:$O$8,3,FALSE),FALSE),SUM(DM36:DO36))</f>
        <v>0</v>
      </c>
      <c r="DQ36" s="95"/>
      <c r="DR36" s="95"/>
      <c r="DS36" s="95"/>
      <c r="DT36" s="95">
        <f>IF(SUM(DQ36:DS36)=0,MASTER_DATA_MAPPED!DT36*VLOOKUP(DT$20,Backend!$A$2:$K$61,VLOOKUP(MASTER_DATA_ESCALATED!$B36,Backend!$M$3:$O$8,3,FALSE),FALSE),SUM(DQ36:DS36))</f>
        <v>0</v>
      </c>
      <c r="DU36" s="95"/>
      <c r="DV36" s="95"/>
      <c r="DW36" s="95"/>
      <c r="DX36" s="95">
        <f>IF(SUM(DU36:DW36)=0,MASTER_DATA_MAPPED!DX36*VLOOKUP(DX$20,Backend!$A$2:$K$61,VLOOKUP(MASTER_DATA_ESCALATED!$B36,Backend!$M$3:$O$8,3,FALSE),FALSE),SUM(DU36:DW36))</f>
        <v>0</v>
      </c>
      <c r="DY36" s="95"/>
      <c r="DZ36" s="95"/>
      <c r="EA36" s="95"/>
      <c r="EB36" s="95">
        <f>IF(SUM(DY36:EA36)=0,MASTER_DATA_MAPPED!EB36*VLOOKUP(EB$20,Backend!$A$2:$K$61,VLOOKUP(MASTER_DATA_ESCALATED!$B36,Backend!$M$3:$O$8,3,FALSE),FALSE),SUM(DY36:EA36))</f>
        <v>0</v>
      </c>
      <c r="EC36" s="95"/>
      <c r="ED36" s="95"/>
      <c r="EE36" s="95"/>
      <c r="EF36" s="95">
        <f>IF(SUM(EC36:EE36)=0,MASTER_DATA_MAPPED!EF36*VLOOKUP(EF$20,Backend!$A$2:$K$61,VLOOKUP(MASTER_DATA_ESCALATED!$B36,Backend!$M$3:$O$8,3,FALSE),FALSE),SUM(EC36:EE36))</f>
        <v>0</v>
      </c>
      <c r="EG36" s="95"/>
      <c r="EH36" s="95"/>
      <c r="EI36" s="95"/>
      <c r="EJ36" s="95">
        <f>IF(SUM(EG36:EI36)=0,MASTER_DATA_MAPPED!EJ36*VLOOKUP(EJ$20,Backend!$A$2:$K$61,VLOOKUP(MASTER_DATA_ESCALATED!$B36,Backend!$M$3:$O$8,3,FALSE),FALSE),SUM(EG36:EI36))</f>
        <v>0</v>
      </c>
      <c r="EK36" s="95"/>
      <c r="EL36" s="95"/>
      <c r="EM36" s="95"/>
      <c r="EN36" s="95">
        <f>IF(SUM(EK36:EM36)=0,MASTER_DATA_MAPPED!EN36*VLOOKUP(EN$20,Backend!$A$2:$K$61,VLOOKUP(MASTER_DATA_ESCALATED!$B36,Backend!$M$3:$O$8,3,FALSE),FALSE),SUM(EK36:EM36))</f>
        <v>0</v>
      </c>
      <c r="EO36" s="95"/>
      <c r="EP36" s="95"/>
      <c r="EQ36" s="95"/>
      <c r="ER36" s="95">
        <f>IF(SUM(EO36:EQ36)=0,MASTER_DATA_MAPPED!ER36*VLOOKUP(ER$20,Backend!$A$2:$K$61,VLOOKUP(MASTER_DATA_ESCALATED!$B36,Backend!$M$3:$O$8,3,FALSE),FALSE),SUM(EO36:EQ36))</f>
        <v>0</v>
      </c>
      <c r="ES36" s="95"/>
      <c r="ET36" s="95"/>
      <c r="EU36" s="95"/>
      <c r="EV36" s="95">
        <f>IF(SUM(ES36:EU36)=0,MASTER_DATA_MAPPED!EV36*VLOOKUP(EV$20,Backend!$A$2:$K$61,VLOOKUP(MASTER_DATA_ESCALATED!$B36,Backend!$M$3:$O$8,3,FALSE),FALSE),SUM(ES36:EU36))</f>
        <v>0</v>
      </c>
      <c r="EW36" s="95"/>
      <c r="EX36" s="95"/>
      <c r="EY36" s="95"/>
      <c r="EZ36" s="95">
        <f>IF(SUM(EW36:EY36)=0,MASTER_DATA_MAPPED!EZ36*VLOOKUP(EZ$20,Backend!$A$2:$K$61,VLOOKUP(MASTER_DATA_ESCALATED!$B36,Backend!$M$3:$O$8,3,FALSE),FALSE),SUM(EW36:EY36))</f>
        <v>0</v>
      </c>
      <c r="FA36" s="95"/>
      <c r="FB36" s="95"/>
      <c r="FC36" s="95"/>
      <c r="FD36" s="95">
        <f>IF(SUM(FA36:FC36)=0,MASTER_DATA_MAPPED!FD36*VLOOKUP(FD$20,Backend!$A$2:$K$61,VLOOKUP(MASTER_DATA_ESCALATED!$B36,Backend!$M$3:$O$8,3,FALSE),FALSE),SUM(FA36:FC36))</f>
        <v>0</v>
      </c>
      <c r="FE36" s="95"/>
      <c r="FF36" s="95"/>
      <c r="FG36" s="95"/>
      <c r="FH36" s="95">
        <f>IF(SUM(FE36:FG36)=0,MASTER_DATA_MAPPED!FH36*VLOOKUP(FH$20,Backend!$A$2:$K$61,VLOOKUP(MASTER_DATA_ESCALATED!$B36,Backend!$M$3:$O$8,3,FALSE),FALSE),SUM(FE36:FG36))</f>
        <v>0</v>
      </c>
      <c r="FI36" s="95"/>
      <c r="FJ36" s="95"/>
      <c r="FK36" s="95"/>
      <c r="FL36" s="95">
        <f>IF(SUM(FI36:FK36)=0,MASTER_DATA_MAPPED!FL36*VLOOKUP(FL$20,Backend!$A$2:$K$61,VLOOKUP(MASTER_DATA_ESCALATED!$B36,Backend!$M$3:$O$8,3,FALSE),FALSE),SUM(FI36:FK36))</f>
        <v>0</v>
      </c>
      <c r="FM36" s="95"/>
      <c r="FN36" s="95"/>
      <c r="FO36" s="95"/>
      <c r="FP36" s="95">
        <f>IF(SUM(FM36:FO36)=0,MASTER_DATA_MAPPED!FP36*VLOOKUP(FP$20,Backend!$A$2:$K$61,VLOOKUP(MASTER_DATA_ESCALATED!$B36,Backend!$M$3:$O$8,3,FALSE),FALSE),SUM(FM36:FO36))</f>
        <v>0</v>
      </c>
      <c r="FQ36" s="95"/>
      <c r="FR36" s="95"/>
      <c r="FS36" s="95"/>
      <c r="FT36" s="95">
        <f>IF(SUM(FQ36:FS36)=0,MASTER_DATA_MAPPED!FT36*VLOOKUP(FT$20,Backend!$A$2:$K$61,VLOOKUP(MASTER_DATA_ESCALATED!$B36,Backend!$M$3:$O$8,3,FALSE),FALSE),SUM(FQ36:FS36))</f>
        <v>0</v>
      </c>
      <c r="FU36" s="95"/>
      <c r="FV36" s="95"/>
      <c r="FW36" s="95"/>
      <c r="FX36" s="95">
        <f>IF(SUM(FU36:FW36)=0,MASTER_DATA_MAPPED!FX36*VLOOKUP(FX$20,Backend!$A$2:$K$61,VLOOKUP(MASTER_DATA_ESCALATED!$B36,Backend!$M$3:$O$8,3,FALSE),FALSE),SUM(FU36:FW36))</f>
        <v>0</v>
      </c>
      <c r="FY36" s="95"/>
      <c r="FZ36" s="95"/>
      <c r="GA36" s="95"/>
      <c r="GB36" s="95">
        <f>IF(SUM(FY36:GA36)=0,MASTER_DATA_MAPPED!GB36*VLOOKUP(GB$20,Backend!$A$2:$K$61,VLOOKUP(MASTER_DATA_ESCALATED!$B36,Backend!$M$3:$O$8,3,FALSE),FALSE),SUM(FY36:GA36))</f>
        <v>0</v>
      </c>
      <c r="GC36" s="95"/>
      <c r="GD36" s="95"/>
      <c r="GE36" s="95"/>
      <c r="GF36" s="95">
        <f>IF(SUM(GC36:GE36)=0,MASTER_DATA_MAPPED!GF36*VLOOKUP(GF$20,Backend!$A$2:$K$61,VLOOKUP(MASTER_DATA_ESCALATED!$B36,Backend!$M$3:$O$8,3,FALSE),FALSE),SUM(GC36:GE36))</f>
        <v>0</v>
      </c>
      <c r="GG36" s="95"/>
      <c r="GH36" s="95"/>
      <c r="GI36" s="95"/>
      <c r="GJ36" s="95">
        <f>IF(SUM(GG36:GI36)=0,MASTER_DATA_MAPPED!GJ36*VLOOKUP(GJ$20,Backend!$A$2:$K$61,VLOOKUP(MASTER_DATA_ESCALATED!$B36,Backend!$M$3:$O$8,3,FALSE),FALSE),SUM(GG36:GI36))</f>
        <v>0</v>
      </c>
      <c r="GK36" s="95"/>
      <c r="GL36" s="95"/>
      <c r="GM36" s="95"/>
      <c r="GN36" s="95">
        <f>IF(SUM(GK36:GM36)=0,MASTER_DATA_MAPPED!GN36*VLOOKUP(GN$20,Backend!$A$2:$K$61,VLOOKUP(MASTER_DATA_ESCALATED!$B36,Backend!$M$3:$O$8,3,FALSE),FALSE),SUM(GK36:GM36))</f>
        <v>0</v>
      </c>
      <c r="GO36" s="95"/>
      <c r="GP36" s="95"/>
      <c r="GQ36" s="95"/>
      <c r="GR36" s="95">
        <f>IF(SUM(GO36:GQ36)=0,MASTER_DATA_MAPPED!GR36*VLOOKUP(GR$20,Backend!$A$2:$K$61,VLOOKUP(MASTER_DATA_ESCALATED!$B36,Backend!$M$3:$O$8,3,FALSE),FALSE),SUM(GO36:GQ36))</f>
        <v>0</v>
      </c>
      <c r="GS36" s="95"/>
      <c r="GT36" s="95"/>
      <c r="GU36" s="95"/>
      <c r="GV36" s="95">
        <f>IF(SUM(GS36:GU36)=0,MASTER_DATA_MAPPED!GV36*VLOOKUP(GV$20,Backend!$A$2:$K$61,VLOOKUP(MASTER_DATA_ESCALATED!$B36,Backend!$M$3:$O$8,3,FALSE),FALSE),SUM(GS36:GU36))</f>
        <v>0</v>
      </c>
    </row>
    <row r="37" spans="2:204" s="25" customFormat="1" ht="17.25" hidden="1" outlineLevel="1" x14ac:dyDescent="0.3">
      <c r="B37" s="183">
        <f t="shared" si="1"/>
        <v>10</v>
      </c>
      <c r="C37" s="24">
        <f t="shared" si="0"/>
        <v>18</v>
      </c>
      <c r="D37" s="79"/>
      <c r="E37" s="24">
        <v>18</v>
      </c>
      <c r="F37" s="24"/>
      <c r="G37" s="80"/>
      <c r="H37" s="34" t="s">
        <v>39</v>
      </c>
      <c r="I37" s="95"/>
      <c r="J37" s="95"/>
      <c r="K37" s="95"/>
      <c r="L37" s="95">
        <f>IF(SUM(I37:K37)=0,MASTER_DATA_MAPPED!L37*VLOOKUP(L$20,Backend!$A$2:$K$61,VLOOKUP(MASTER_DATA_ESCALATED!$B37,Backend!$M$3:$O$8,3,FALSE),FALSE),SUM(I37:K37))</f>
        <v>24644017.435442846</v>
      </c>
      <c r="M37" s="95"/>
      <c r="N37" s="95"/>
      <c r="O37" s="95"/>
      <c r="P37" s="95">
        <f>IF(SUM(M37:O37)=0,MASTER_DATA_MAPPED!P37*VLOOKUP(P$20,Backend!$A$2:$K$61,VLOOKUP(MASTER_DATA_ESCALATED!$B37,Backend!$M$3:$O$8,3,FALSE),FALSE),SUM(M37:O37))</f>
        <v>30638508.162982997</v>
      </c>
      <c r="Q37" s="95"/>
      <c r="R37" s="95"/>
      <c r="S37" s="95"/>
      <c r="T37" s="95">
        <f>IF(SUM(Q37:S37)=0,MASTER_DATA_MAPPED!T37*VLOOKUP(T$20,Backend!$A$2:$K$61,VLOOKUP(MASTER_DATA_ESCALATED!$B37,Backend!$M$3:$O$8,3,FALSE),FALSE),SUM(Q37:S37))</f>
        <v>24644017.435442846</v>
      </c>
      <c r="U37" s="95"/>
      <c r="V37" s="95"/>
      <c r="W37" s="95"/>
      <c r="X37" s="95">
        <f>IF(SUM(U37:W37)=0,MASTER_DATA_MAPPED!X37*VLOOKUP(X$20,Backend!$A$2:$K$61,VLOOKUP(MASTER_DATA_ESCALATED!$B37,Backend!$M$3:$O$8,3,FALSE),FALSE),SUM(U37:W37))</f>
        <v>30638508.162982997</v>
      </c>
      <c r="Y37" s="95"/>
      <c r="Z37" s="95"/>
      <c r="AA37" s="95"/>
      <c r="AB37" s="95">
        <f>IF(SUM(Y37:AA37)=0,MASTER_DATA_MAPPED!AB37*VLOOKUP(AB$20,Backend!$A$2:$K$61,VLOOKUP(MASTER_DATA_ESCALATED!$B37,Backend!$M$3:$O$8,3,FALSE),FALSE),SUM(Y37:AA37))</f>
        <v>24644017.435442846</v>
      </c>
      <c r="AC37" s="95"/>
      <c r="AD37" s="95"/>
      <c r="AE37" s="95"/>
      <c r="AF37" s="95">
        <f>IF(SUM(AC37:AE37)=0,MASTER_DATA_MAPPED!AF37*VLOOKUP(AF$20,Backend!$A$2:$K$61,VLOOKUP(MASTER_DATA_ESCALATED!$B37,Backend!$M$3:$O$8,3,FALSE),FALSE),SUM(AC37:AE37))</f>
        <v>30638508.162982997</v>
      </c>
      <c r="AG37" s="95"/>
      <c r="AH37" s="95"/>
      <c r="AI37" s="95"/>
      <c r="AJ37" s="95">
        <f>IF(SUM(AG37:AI37)=0,MASTER_DATA_MAPPED!AJ37*VLOOKUP(AJ$20,Backend!$A$2:$K$61,VLOOKUP(MASTER_DATA_ESCALATED!$B37,Backend!$M$3:$O$8,3,FALSE),FALSE),SUM(AG37:AI37))</f>
        <v>24644017.435442846</v>
      </c>
      <c r="AK37" s="95"/>
      <c r="AL37" s="95"/>
      <c r="AM37" s="95"/>
      <c r="AN37" s="95">
        <f>IF(SUM(AK37:AM37)=0,MASTER_DATA_MAPPED!AN37*VLOOKUP(AN$20,Backend!$A$2:$K$61,VLOOKUP(MASTER_DATA_ESCALATED!$B37,Backend!$M$3:$O$8,3,FALSE),FALSE),SUM(AK37:AM37))</f>
        <v>30638508.162982997</v>
      </c>
      <c r="AO37" s="95"/>
      <c r="AP37" s="95"/>
      <c r="AQ37" s="95"/>
      <c r="AR37" s="95">
        <f>IF(SUM(AO37:AQ37)=0,MASTER_DATA_MAPPED!AR37*VLOOKUP(AR$20,Backend!$A$2:$K$61,VLOOKUP(MASTER_DATA_ESCALATED!$B37,Backend!$M$3:$O$8,3,FALSE),FALSE),SUM(AO37:AQ37))</f>
        <v>0</v>
      </c>
      <c r="AS37" s="95"/>
      <c r="AT37" s="95"/>
      <c r="AU37" s="95"/>
      <c r="AV37" s="95">
        <f>IF(SUM(AS37:AU37)=0,MASTER_DATA_MAPPED!AV37*VLOOKUP(AV$20,Backend!$A$2:$K$61,VLOOKUP(MASTER_DATA_ESCALATED!$B37,Backend!$M$3:$O$8,3,FALSE),FALSE),SUM(AS37:AU37))</f>
        <v>0</v>
      </c>
      <c r="AW37" s="95"/>
      <c r="AX37" s="95"/>
      <c r="AY37" s="95"/>
      <c r="AZ37" s="95">
        <f>IF(SUM(AW37:AY37)=0,MASTER_DATA_MAPPED!AZ37*VLOOKUP(AZ$20,Backend!$A$2:$K$61,VLOOKUP(MASTER_DATA_ESCALATED!$B37,Backend!$M$3:$O$8,3,FALSE),FALSE),SUM(AW37:AY37))</f>
        <v>0</v>
      </c>
      <c r="BA37" s="95"/>
      <c r="BB37" s="95"/>
      <c r="BC37" s="95"/>
      <c r="BD37" s="95">
        <f>IF(SUM(BA37:BC37)=0,MASTER_DATA_MAPPED!BD37*VLOOKUP(BD$20,Backend!$A$2:$K$61,VLOOKUP(MASTER_DATA_ESCALATED!$B37,Backend!$M$3:$O$8,3,FALSE),FALSE),SUM(BA37:BC37))</f>
        <v>0</v>
      </c>
      <c r="BE37" s="95"/>
      <c r="BF37" s="95"/>
      <c r="BG37" s="95"/>
      <c r="BH37" s="95">
        <f>IF(SUM(BE37:BG37)=0,MASTER_DATA_MAPPED!BH37*VLOOKUP(BH$20,Backend!$A$2:$K$61,VLOOKUP(MASTER_DATA_ESCALATED!$B37,Backend!$M$3:$O$8,3,FALSE),FALSE),SUM(BE37:BG37))</f>
        <v>0</v>
      </c>
      <c r="BI37" s="95"/>
      <c r="BJ37" s="95"/>
      <c r="BK37" s="95"/>
      <c r="BL37" s="95">
        <f>IF(SUM(BI37:BK37)=0,MASTER_DATA_MAPPED!BL37*VLOOKUP(BL$20,Backend!$A$2:$K$61,VLOOKUP(MASTER_DATA_ESCALATED!$B37,Backend!$M$3:$O$8,3,FALSE),FALSE),SUM(BI37:BK37))</f>
        <v>0</v>
      </c>
      <c r="BM37" s="95"/>
      <c r="BN37" s="95"/>
      <c r="BO37" s="95"/>
      <c r="BP37" s="95">
        <f>IF(SUM(BM37:BO37)=0,MASTER_DATA_MAPPED!BP37*VLOOKUP(BP$20,Backend!$A$2:$K$61,VLOOKUP(MASTER_DATA_ESCALATED!$B37,Backend!$M$3:$O$8,3,FALSE),FALSE),SUM(BM37:BO37))</f>
        <v>0</v>
      </c>
      <c r="BQ37" s="95"/>
      <c r="BR37" s="95"/>
      <c r="BS37" s="95"/>
      <c r="BT37" s="95">
        <f>IF(SUM(BQ37:BS37)=0,MASTER_DATA_MAPPED!BT37*VLOOKUP(BT$20,Backend!$A$2:$K$61,VLOOKUP(MASTER_DATA_ESCALATED!$B37,Backend!$M$3:$O$8,3,FALSE),FALSE),SUM(BQ37:BS37))</f>
        <v>0</v>
      </c>
      <c r="BU37" s="95"/>
      <c r="BV37" s="95"/>
      <c r="BW37" s="95"/>
      <c r="BX37" s="95">
        <f>IF(SUM(BU37:BW37)=0,MASTER_DATA_MAPPED!BX37*VLOOKUP(BX$20,Backend!$A$2:$K$61,VLOOKUP(MASTER_DATA_ESCALATED!$B37,Backend!$M$3:$O$8,3,FALSE),FALSE),SUM(BU37:BW37))</f>
        <v>0</v>
      </c>
      <c r="BY37" s="95"/>
      <c r="BZ37" s="95"/>
      <c r="CA37" s="95"/>
      <c r="CB37" s="95">
        <f>IF(SUM(BY37:CA37)=0,MASTER_DATA_MAPPED!CB37*VLOOKUP(CB$20,Backend!$A$2:$K$61,VLOOKUP(MASTER_DATA_ESCALATED!$B37,Backend!$M$3:$O$8,3,FALSE),FALSE),SUM(BY37:CA37))</f>
        <v>0</v>
      </c>
      <c r="CC37" s="95"/>
      <c r="CD37" s="95"/>
      <c r="CE37" s="95"/>
      <c r="CF37" s="95">
        <f>IF(SUM(CC37:CE37)=0,MASTER_DATA_MAPPED!CF37*VLOOKUP(CF$20,Backend!$A$2:$K$61,VLOOKUP(MASTER_DATA_ESCALATED!$B37,Backend!$M$3:$O$8,3,FALSE),FALSE),SUM(CC37:CE37))</f>
        <v>0</v>
      </c>
      <c r="CG37" s="95"/>
      <c r="CH37" s="95"/>
      <c r="CI37" s="95"/>
      <c r="CJ37" s="95">
        <f>IF(SUM(CG37:CI37)=0,MASTER_DATA_MAPPED!CJ37*VLOOKUP(CJ$20,Backend!$A$2:$K$61,VLOOKUP(MASTER_DATA_ESCALATED!$B37,Backend!$M$3:$O$8,3,FALSE),FALSE),SUM(CG37:CI37))</f>
        <v>0</v>
      </c>
      <c r="CK37" s="95"/>
      <c r="CL37" s="95"/>
      <c r="CM37" s="95"/>
      <c r="CN37" s="95">
        <f>IF(SUM(CK37:CM37)=0,MASTER_DATA_MAPPED!CN37*VLOOKUP(CN$20,Backend!$A$2:$K$61,VLOOKUP(MASTER_DATA_ESCALATED!$B37,Backend!$M$3:$O$8,3,FALSE),FALSE),SUM(CK37:CM37))</f>
        <v>0</v>
      </c>
      <c r="CO37" s="95"/>
      <c r="CP37" s="95"/>
      <c r="CQ37" s="95"/>
      <c r="CR37" s="95">
        <f>IF(SUM(CO37:CQ37)=0,MASTER_DATA_MAPPED!CR37*VLOOKUP(CR$20,Backend!$A$2:$K$61,VLOOKUP(MASTER_DATA_ESCALATED!$B37,Backend!$M$3:$O$8,3,FALSE),FALSE),SUM(CO37:CQ37))</f>
        <v>0</v>
      </c>
      <c r="CS37" s="95"/>
      <c r="CT37" s="95"/>
      <c r="CU37" s="95"/>
      <c r="CV37" s="95">
        <f>IF(SUM(CS37:CU37)=0,MASTER_DATA_MAPPED!CV37*VLOOKUP(CV$20,Backend!$A$2:$K$61,VLOOKUP(MASTER_DATA_ESCALATED!$B37,Backend!$M$3:$O$8,3,FALSE),FALSE),SUM(CS37:CU37))</f>
        <v>0</v>
      </c>
      <c r="CW37" s="95"/>
      <c r="CX37" s="95"/>
      <c r="CY37" s="95"/>
      <c r="CZ37" s="95">
        <f>IF(SUM(CW37:CY37)=0,MASTER_DATA_MAPPED!CZ37*VLOOKUP(CZ$20,Backend!$A$2:$K$61,VLOOKUP(MASTER_DATA_ESCALATED!$B37,Backend!$M$3:$O$8,3,FALSE),FALSE),SUM(CW37:CY37))</f>
        <v>0</v>
      </c>
      <c r="DA37" s="95"/>
      <c r="DB37" s="95"/>
      <c r="DC37" s="95"/>
      <c r="DD37" s="95" t="e">
        <f>IF(SUM(DA37:DC37)=0,MASTER_DATA_MAPPED!DD37*VLOOKUP(DD$20,Backend!$A$2:$K$61,VLOOKUP(MASTER_DATA_ESCALATED!$B37,Backend!$M$3:$O$8,3,FALSE),FALSE),SUM(DA37:DC37))</f>
        <v>#N/A</v>
      </c>
      <c r="DE37" s="95"/>
      <c r="DF37" s="95"/>
      <c r="DG37" s="95"/>
      <c r="DH37" s="95">
        <f>IF(SUM(DE37:DG37)=0,MASTER_DATA_MAPPED!DH37*VLOOKUP(DH$20,Backend!$A$2:$K$61,VLOOKUP(MASTER_DATA_ESCALATED!$B37,Backend!$M$3:$O$8,3,FALSE),FALSE),SUM(DE37:DG37))</f>
        <v>12264636.721109616</v>
      </c>
      <c r="DI37" s="95"/>
      <c r="DJ37" s="95"/>
      <c r="DK37" s="95"/>
      <c r="DL37" s="95">
        <f>IF(SUM(DI37:DK37)=0,MASTER_DATA_MAPPED!DL37*VLOOKUP(DL$20,Backend!$A$2:$K$61,VLOOKUP(MASTER_DATA_ESCALATED!$B37,Backend!$M$3:$O$8,3,FALSE),FALSE),SUM(DI37:DK37))</f>
        <v>12264636.721109616</v>
      </c>
      <c r="DM37" s="95"/>
      <c r="DN37" s="95"/>
      <c r="DO37" s="95"/>
      <c r="DP37" s="95">
        <f>IF(SUM(DM37:DO37)=0,MASTER_DATA_MAPPED!DP37*VLOOKUP(DP$20,Backend!$A$2:$K$61,VLOOKUP(MASTER_DATA_ESCALATED!$B37,Backend!$M$3:$O$8,3,FALSE),FALSE),SUM(DM37:DO37))</f>
        <v>12264636.721109616</v>
      </c>
      <c r="DQ37" s="95"/>
      <c r="DR37" s="95"/>
      <c r="DS37" s="95"/>
      <c r="DT37" s="95">
        <f>IF(SUM(DQ37:DS37)=0,MASTER_DATA_MAPPED!DT37*VLOOKUP(DT$20,Backend!$A$2:$K$61,VLOOKUP(MASTER_DATA_ESCALATED!$B37,Backend!$M$3:$O$8,3,FALSE),FALSE),SUM(DQ37:DS37))</f>
        <v>12264636.721109616</v>
      </c>
      <c r="DU37" s="95"/>
      <c r="DV37" s="95"/>
      <c r="DW37" s="95"/>
      <c r="DX37" s="95">
        <f>IF(SUM(DU37:DW37)=0,MASTER_DATA_MAPPED!DX37*VLOOKUP(DX$20,Backend!$A$2:$K$61,VLOOKUP(MASTER_DATA_ESCALATED!$B37,Backend!$M$3:$O$8,3,FALSE),FALSE),SUM(DU37:DW37))</f>
        <v>12264636.721109616</v>
      </c>
      <c r="DY37" s="95"/>
      <c r="DZ37" s="95"/>
      <c r="EA37" s="95"/>
      <c r="EB37" s="95">
        <f>IF(SUM(DY37:EA37)=0,MASTER_DATA_MAPPED!EB37*VLOOKUP(EB$20,Backend!$A$2:$K$61,VLOOKUP(MASTER_DATA_ESCALATED!$B37,Backend!$M$3:$O$8,3,FALSE),FALSE),SUM(DY37:EA37))</f>
        <v>12264636.721109616</v>
      </c>
      <c r="EC37" s="95"/>
      <c r="ED37" s="95"/>
      <c r="EE37" s="95"/>
      <c r="EF37" s="95">
        <f>IF(SUM(EC37:EE37)=0,MASTER_DATA_MAPPED!EF37*VLOOKUP(EF$20,Backend!$A$2:$K$61,VLOOKUP(MASTER_DATA_ESCALATED!$B37,Backend!$M$3:$O$8,3,FALSE),FALSE),SUM(EC37:EE37))</f>
        <v>0</v>
      </c>
      <c r="EG37" s="95"/>
      <c r="EH37" s="95"/>
      <c r="EI37" s="95"/>
      <c r="EJ37" s="95">
        <f>IF(SUM(EG37:EI37)=0,MASTER_DATA_MAPPED!EJ37*VLOOKUP(EJ$20,Backend!$A$2:$K$61,VLOOKUP(MASTER_DATA_ESCALATED!$B37,Backend!$M$3:$O$8,3,FALSE),FALSE),SUM(EG37:EI37))</f>
        <v>0</v>
      </c>
      <c r="EK37" s="95"/>
      <c r="EL37" s="95"/>
      <c r="EM37" s="95"/>
      <c r="EN37" s="95">
        <f>IF(SUM(EK37:EM37)=0,MASTER_DATA_MAPPED!EN37*VLOOKUP(EN$20,Backend!$A$2:$K$61,VLOOKUP(MASTER_DATA_ESCALATED!$B37,Backend!$M$3:$O$8,3,FALSE),FALSE),SUM(EK37:EM37))</f>
        <v>0</v>
      </c>
      <c r="EO37" s="95"/>
      <c r="EP37" s="95"/>
      <c r="EQ37" s="95"/>
      <c r="ER37" s="95">
        <f>IF(SUM(EO37:EQ37)=0,MASTER_DATA_MAPPED!ER37*VLOOKUP(ER$20,Backend!$A$2:$K$61,VLOOKUP(MASTER_DATA_ESCALATED!$B37,Backend!$M$3:$O$8,3,FALSE),FALSE),SUM(EO37:EQ37))</f>
        <v>0</v>
      </c>
      <c r="ES37" s="95"/>
      <c r="ET37" s="95"/>
      <c r="EU37" s="95"/>
      <c r="EV37" s="95">
        <f>IF(SUM(ES37:EU37)=0,MASTER_DATA_MAPPED!EV37*VLOOKUP(EV$20,Backend!$A$2:$K$61,VLOOKUP(MASTER_DATA_ESCALATED!$B37,Backend!$M$3:$O$8,3,FALSE),FALSE),SUM(ES37:EU37))</f>
        <v>0</v>
      </c>
      <c r="EW37" s="95"/>
      <c r="EX37" s="95"/>
      <c r="EY37" s="95"/>
      <c r="EZ37" s="95">
        <f>IF(SUM(EW37:EY37)=0,MASTER_DATA_MAPPED!EZ37*VLOOKUP(EZ$20,Backend!$A$2:$K$61,VLOOKUP(MASTER_DATA_ESCALATED!$B37,Backend!$M$3:$O$8,3,FALSE),FALSE),SUM(EW37:EY37))</f>
        <v>0</v>
      </c>
      <c r="FA37" s="95"/>
      <c r="FB37" s="95"/>
      <c r="FC37" s="95"/>
      <c r="FD37" s="95">
        <f>IF(SUM(FA37:FC37)=0,MASTER_DATA_MAPPED!FD37*VLOOKUP(FD$20,Backend!$A$2:$K$61,VLOOKUP(MASTER_DATA_ESCALATED!$B37,Backend!$M$3:$O$8,3,FALSE),FALSE),SUM(FA37:FC37))</f>
        <v>0</v>
      </c>
      <c r="FE37" s="95"/>
      <c r="FF37" s="95"/>
      <c r="FG37" s="95"/>
      <c r="FH37" s="95">
        <f>IF(SUM(FE37:FG37)=0,MASTER_DATA_MAPPED!FH37*VLOOKUP(FH$20,Backend!$A$2:$K$61,VLOOKUP(MASTER_DATA_ESCALATED!$B37,Backend!$M$3:$O$8,3,FALSE),FALSE),SUM(FE37:FG37))</f>
        <v>0</v>
      </c>
      <c r="FI37" s="95"/>
      <c r="FJ37" s="95"/>
      <c r="FK37" s="95"/>
      <c r="FL37" s="95">
        <f>IF(SUM(FI37:FK37)=0,MASTER_DATA_MAPPED!FL37*VLOOKUP(FL$20,Backend!$A$2:$K$61,VLOOKUP(MASTER_DATA_ESCALATED!$B37,Backend!$M$3:$O$8,3,FALSE),FALSE),SUM(FI37:FK37))</f>
        <v>0</v>
      </c>
      <c r="FM37" s="95"/>
      <c r="FN37" s="95"/>
      <c r="FO37" s="95"/>
      <c r="FP37" s="95">
        <f>IF(SUM(FM37:FO37)=0,MASTER_DATA_MAPPED!FP37*VLOOKUP(FP$20,Backend!$A$2:$K$61,VLOOKUP(MASTER_DATA_ESCALATED!$B37,Backend!$M$3:$O$8,3,FALSE),FALSE),SUM(FM37:FO37))</f>
        <v>0</v>
      </c>
      <c r="FQ37" s="95"/>
      <c r="FR37" s="95"/>
      <c r="FS37" s="95"/>
      <c r="FT37" s="95">
        <f>IF(SUM(FQ37:FS37)=0,MASTER_DATA_MAPPED!FT37*VLOOKUP(FT$20,Backend!$A$2:$K$61,VLOOKUP(MASTER_DATA_ESCALATED!$B37,Backend!$M$3:$O$8,3,FALSE),FALSE),SUM(FQ37:FS37))</f>
        <v>0</v>
      </c>
      <c r="FU37" s="95"/>
      <c r="FV37" s="95"/>
      <c r="FW37" s="95"/>
      <c r="FX37" s="95">
        <f>IF(SUM(FU37:FW37)=0,MASTER_DATA_MAPPED!FX37*VLOOKUP(FX$20,Backend!$A$2:$K$61,VLOOKUP(MASTER_DATA_ESCALATED!$B37,Backend!$M$3:$O$8,3,FALSE),FALSE),SUM(FU37:FW37))</f>
        <v>0</v>
      </c>
      <c r="FY37" s="95"/>
      <c r="FZ37" s="95"/>
      <c r="GA37" s="95"/>
      <c r="GB37" s="95">
        <f>IF(SUM(FY37:GA37)=0,MASTER_DATA_MAPPED!GB37*VLOOKUP(GB$20,Backend!$A$2:$K$61,VLOOKUP(MASTER_DATA_ESCALATED!$B37,Backend!$M$3:$O$8,3,FALSE),FALSE),SUM(FY37:GA37))</f>
        <v>0</v>
      </c>
      <c r="GC37" s="95"/>
      <c r="GD37" s="95"/>
      <c r="GE37" s="95"/>
      <c r="GF37" s="95">
        <f>IF(SUM(GC37:GE37)=0,MASTER_DATA_MAPPED!GF37*VLOOKUP(GF$20,Backend!$A$2:$K$61,VLOOKUP(MASTER_DATA_ESCALATED!$B37,Backend!$M$3:$O$8,3,FALSE),FALSE),SUM(GC37:GE37))</f>
        <v>0</v>
      </c>
      <c r="GG37" s="95"/>
      <c r="GH37" s="95"/>
      <c r="GI37" s="95"/>
      <c r="GJ37" s="95">
        <f>IF(SUM(GG37:GI37)=0,MASTER_DATA_MAPPED!GJ37*VLOOKUP(GJ$20,Backend!$A$2:$K$61,VLOOKUP(MASTER_DATA_ESCALATED!$B37,Backend!$M$3:$O$8,3,FALSE),FALSE),SUM(GG37:GI37))</f>
        <v>0</v>
      </c>
      <c r="GK37" s="95"/>
      <c r="GL37" s="95"/>
      <c r="GM37" s="95"/>
      <c r="GN37" s="95">
        <f>IF(SUM(GK37:GM37)=0,MASTER_DATA_MAPPED!GN37*VLOOKUP(GN$20,Backend!$A$2:$K$61,VLOOKUP(MASTER_DATA_ESCALATED!$B37,Backend!$M$3:$O$8,3,FALSE),FALSE),SUM(GK37:GM37))</f>
        <v>0</v>
      </c>
      <c r="GO37" s="95"/>
      <c r="GP37" s="95"/>
      <c r="GQ37" s="95"/>
      <c r="GR37" s="95">
        <f>IF(SUM(GO37:GQ37)=0,MASTER_DATA_MAPPED!GR37*VLOOKUP(GR$20,Backend!$A$2:$K$61,VLOOKUP(MASTER_DATA_ESCALATED!$B37,Backend!$M$3:$O$8,3,FALSE),FALSE),SUM(GO37:GQ37))</f>
        <v>0</v>
      </c>
      <c r="GS37" s="95"/>
      <c r="GT37" s="95"/>
      <c r="GU37" s="95"/>
      <c r="GV37" s="95">
        <f>IF(SUM(GS37:GU37)=0,MASTER_DATA_MAPPED!GV37*VLOOKUP(GV$20,Backend!$A$2:$K$61,VLOOKUP(MASTER_DATA_ESCALATED!$B37,Backend!$M$3:$O$8,3,FALSE),FALSE),SUM(GS37:GU37))</f>
        <v>0</v>
      </c>
    </row>
    <row r="38" spans="2:204" s="25" customFormat="1" ht="17.25" hidden="1" outlineLevel="1" x14ac:dyDescent="0.3">
      <c r="B38" s="183">
        <f t="shared" si="1"/>
        <v>10</v>
      </c>
      <c r="C38" s="24">
        <f t="shared" si="0"/>
        <v>19</v>
      </c>
      <c r="D38" s="79"/>
      <c r="E38" s="24">
        <v>19</v>
      </c>
      <c r="F38" s="24"/>
      <c r="G38" s="80"/>
      <c r="H38" s="34" t="s">
        <v>40</v>
      </c>
      <c r="I38" s="95"/>
      <c r="J38" s="95"/>
      <c r="K38" s="95"/>
      <c r="L38" s="95">
        <f>IF(SUM(I38:K38)=0,MASTER_DATA_MAPPED!L38*VLOOKUP(L$20,Backend!$A$2:$K$61,VLOOKUP(MASTER_DATA_ESCALATED!$B38,Backend!$M$3:$O$8,3,FALSE),FALSE),SUM(I38:K38))</f>
        <v>0</v>
      </c>
      <c r="M38" s="95"/>
      <c r="N38" s="95"/>
      <c r="O38" s="95"/>
      <c r="P38" s="95">
        <f>IF(SUM(M38:O38)=0,MASTER_DATA_MAPPED!P38*VLOOKUP(P$20,Backend!$A$2:$K$61,VLOOKUP(MASTER_DATA_ESCALATED!$B38,Backend!$M$3:$O$8,3,FALSE),FALSE),SUM(M38:O38))</f>
        <v>0</v>
      </c>
      <c r="Q38" s="95"/>
      <c r="R38" s="95"/>
      <c r="S38" s="95"/>
      <c r="T38" s="95">
        <f>IF(SUM(Q38:S38)=0,MASTER_DATA_MAPPED!T38*VLOOKUP(T$20,Backend!$A$2:$K$61,VLOOKUP(MASTER_DATA_ESCALATED!$B38,Backend!$M$3:$O$8,3,FALSE),FALSE),SUM(Q38:S38))</f>
        <v>0</v>
      </c>
      <c r="U38" s="95"/>
      <c r="V38" s="95"/>
      <c r="W38" s="95"/>
      <c r="X38" s="95">
        <f>IF(SUM(U38:W38)=0,MASTER_DATA_MAPPED!X38*VLOOKUP(X$20,Backend!$A$2:$K$61,VLOOKUP(MASTER_DATA_ESCALATED!$B38,Backend!$M$3:$O$8,3,FALSE),FALSE),SUM(U38:W38))</f>
        <v>0</v>
      </c>
      <c r="Y38" s="95"/>
      <c r="Z38" s="95"/>
      <c r="AA38" s="95"/>
      <c r="AB38" s="95">
        <f>IF(SUM(Y38:AA38)=0,MASTER_DATA_MAPPED!AB38*VLOOKUP(AB$20,Backend!$A$2:$K$61,VLOOKUP(MASTER_DATA_ESCALATED!$B38,Backend!$M$3:$O$8,3,FALSE),FALSE),SUM(Y38:AA38))</f>
        <v>0</v>
      </c>
      <c r="AC38" s="95"/>
      <c r="AD38" s="95"/>
      <c r="AE38" s="95"/>
      <c r="AF38" s="95">
        <f>IF(SUM(AC38:AE38)=0,MASTER_DATA_MAPPED!AF38*VLOOKUP(AF$20,Backend!$A$2:$K$61,VLOOKUP(MASTER_DATA_ESCALATED!$B38,Backend!$M$3:$O$8,3,FALSE),FALSE),SUM(AC38:AE38))</f>
        <v>0</v>
      </c>
      <c r="AG38" s="95"/>
      <c r="AH38" s="95"/>
      <c r="AI38" s="95"/>
      <c r="AJ38" s="95">
        <f>IF(SUM(AG38:AI38)=0,MASTER_DATA_MAPPED!AJ38*VLOOKUP(AJ$20,Backend!$A$2:$K$61,VLOOKUP(MASTER_DATA_ESCALATED!$B38,Backend!$M$3:$O$8,3,FALSE),FALSE),SUM(AG38:AI38))</f>
        <v>0</v>
      </c>
      <c r="AK38" s="95"/>
      <c r="AL38" s="95"/>
      <c r="AM38" s="95"/>
      <c r="AN38" s="95">
        <f>IF(SUM(AK38:AM38)=0,MASTER_DATA_MAPPED!AN38*VLOOKUP(AN$20,Backend!$A$2:$K$61,VLOOKUP(MASTER_DATA_ESCALATED!$B38,Backend!$M$3:$O$8,3,FALSE),FALSE),SUM(AK38:AM38))</f>
        <v>0</v>
      </c>
      <c r="AO38" s="95"/>
      <c r="AP38" s="95"/>
      <c r="AQ38" s="95"/>
      <c r="AR38" s="95">
        <f>IF(SUM(AO38:AQ38)=0,MASTER_DATA_MAPPED!AR38*VLOOKUP(AR$20,Backend!$A$2:$K$61,VLOOKUP(MASTER_DATA_ESCALATED!$B38,Backend!$M$3:$O$8,3,FALSE),FALSE),SUM(AO38:AQ38))</f>
        <v>0</v>
      </c>
      <c r="AS38" s="95"/>
      <c r="AT38" s="95"/>
      <c r="AU38" s="95"/>
      <c r="AV38" s="95">
        <f>IF(SUM(AS38:AU38)=0,MASTER_DATA_MAPPED!AV38*VLOOKUP(AV$20,Backend!$A$2:$K$61,VLOOKUP(MASTER_DATA_ESCALATED!$B38,Backend!$M$3:$O$8,3,FALSE),FALSE),SUM(AS38:AU38))</f>
        <v>0</v>
      </c>
      <c r="AW38" s="95"/>
      <c r="AX38" s="95"/>
      <c r="AY38" s="95"/>
      <c r="AZ38" s="95">
        <f>IF(SUM(AW38:AY38)=0,MASTER_DATA_MAPPED!AZ38*VLOOKUP(AZ$20,Backend!$A$2:$K$61,VLOOKUP(MASTER_DATA_ESCALATED!$B38,Backend!$M$3:$O$8,3,FALSE),FALSE),SUM(AW38:AY38))</f>
        <v>0</v>
      </c>
      <c r="BA38" s="95"/>
      <c r="BB38" s="95"/>
      <c r="BC38" s="95"/>
      <c r="BD38" s="95">
        <f>IF(SUM(BA38:BC38)=0,MASTER_DATA_MAPPED!BD38*VLOOKUP(BD$20,Backend!$A$2:$K$61,VLOOKUP(MASTER_DATA_ESCALATED!$B38,Backend!$M$3:$O$8,3,FALSE),FALSE),SUM(BA38:BC38))</f>
        <v>0</v>
      </c>
      <c r="BE38" s="95"/>
      <c r="BF38" s="95"/>
      <c r="BG38" s="95"/>
      <c r="BH38" s="95">
        <f>IF(SUM(BE38:BG38)=0,MASTER_DATA_MAPPED!BH38*VLOOKUP(BH$20,Backend!$A$2:$K$61,VLOOKUP(MASTER_DATA_ESCALATED!$B38,Backend!$M$3:$O$8,3,FALSE),FALSE),SUM(BE38:BG38))</f>
        <v>0</v>
      </c>
      <c r="BI38" s="95"/>
      <c r="BJ38" s="95"/>
      <c r="BK38" s="95"/>
      <c r="BL38" s="95">
        <f>IF(SUM(BI38:BK38)=0,MASTER_DATA_MAPPED!BL38*VLOOKUP(BL$20,Backend!$A$2:$K$61,VLOOKUP(MASTER_DATA_ESCALATED!$B38,Backend!$M$3:$O$8,3,FALSE),FALSE),SUM(BI38:BK38))</f>
        <v>0</v>
      </c>
      <c r="BM38" s="95"/>
      <c r="BN38" s="95"/>
      <c r="BO38" s="95"/>
      <c r="BP38" s="95">
        <f>IF(SUM(BM38:BO38)=0,MASTER_DATA_MAPPED!BP38*VLOOKUP(BP$20,Backend!$A$2:$K$61,VLOOKUP(MASTER_DATA_ESCALATED!$B38,Backend!$M$3:$O$8,3,FALSE),FALSE),SUM(BM38:BO38))</f>
        <v>0</v>
      </c>
      <c r="BQ38" s="95"/>
      <c r="BR38" s="95"/>
      <c r="BS38" s="95"/>
      <c r="BT38" s="95">
        <f>IF(SUM(BQ38:BS38)=0,MASTER_DATA_MAPPED!BT38*VLOOKUP(BT$20,Backend!$A$2:$K$61,VLOOKUP(MASTER_DATA_ESCALATED!$B38,Backend!$M$3:$O$8,3,FALSE),FALSE),SUM(BQ38:BS38))</f>
        <v>0</v>
      </c>
      <c r="BU38" s="95"/>
      <c r="BV38" s="95"/>
      <c r="BW38" s="95"/>
      <c r="BX38" s="95">
        <f>IF(SUM(BU38:BW38)=0,MASTER_DATA_MAPPED!BX38*VLOOKUP(BX$20,Backend!$A$2:$K$61,VLOOKUP(MASTER_DATA_ESCALATED!$B38,Backend!$M$3:$O$8,3,FALSE),FALSE),SUM(BU38:BW38))</f>
        <v>0</v>
      </c>
      <c r="BY38" s="95"/>
      <c r="BZ38" s="95"/>
      <c r="CA38" s="95"/>
      <c r="CB38" s="95">
        <f>IF(SUM(BY38:CA38)=0,MASTER_DATA_MAPPED!CB38*VLOOKUP(CB$20,Backend!$A$2:$K$61,VLOOKUP(MASTER_DATA_ESCALATED!$B38,Backend!$M$3:$O$8,3,FALSE),FALSE),SUM(BY38:CA38))</f>
        <v>0</v>
      </c>
      <c r="CC38" s="95"/>
      <c r="CD38" s="95"/>
      <c r="CE38" s="95"/>
      <c r="CF38" s="95">
        <f>IF(SUM(CC38:CE38)=0,MASTER_DATA_MAPPED!CF38*VLOOKUP(CF$20,Backend!$A$2:$K$61,VLOOKUP(MASTER_DATA_ESCALATED!$B38,Backend!$M$3:$O$8,3,FALSE),FALSE),SUM(CC38:CE38))</f>
        <v>0</v>
      </c>
      <c r="CG38" s="95"/>
      <c r="CH38" s="95"/>
      <c r="CI38" s="95"/>
      <c r="CJ38" s="95">
        <f>IF(SUM(CG38:CI38)=0,MASTER_DATA_MAPPED!CJ38*VLOOKUP(CJ$20,Backend!$A$2:$K$61,VLOOKUP(MASTER_DATA_ESCALATED!$B38,Backend!$M$3:$O$8,3,FALSE),FALSE),SUM(CG38:CI38))</f>
        <v>0</v>
      </c>
      <c r="CK38" s="95"/>
      <c r="CL38" s="95"/>
      <c r="CM38" s="95"/>
      <c r="CN38" s="95">
        <f>IF(SUM(CK38:CM38)=0,MASTER_DATA_MAPPED!CN38*VLOOKUP(CN$20,Backend!$A$2:$K$61,VLOOKUP(MASTER_DATA_ESCALATED!$B38,Backend!$M$3:$O$8,3,FALSE),FALSE),SUM(CK38:CM38))</f>
        <v>0</v>
      </c>
      <c r="CO38" s="95"/>
      <c r="CP38" s="95"/>
      <c r="CQ38" s="95"/>
      <c r="CR38" s="95">
        <f>IF(SUM(CO38:CQ38)=0,MASTER_DATA_MAPPED!CR38*VLOOKUP(CR$20,Backend!$A$2:$K$61,VLOOKUP(MASTER_DATA_ESCALATED!$B38,Backend!$M$3:$O$8,3,FALSE),FALSE),SUM(CO38:CQ38))</f>
        <v>0</v>
      </c>
      <c r="CS38" s="95"/>
      <c r="CT38" s="95"/>
      <c r="CU38" s="95"/>
      <c r="CV38" s="95">
        <f>IF(SUM(CS38:CU38)=0,MASTER_DATA_MAPPED!CV38*VLOOKUP(CV$20,Backend!$A$2:$K$61,VLOOKUP(MASTER_DATA_ESCALATED!$B38,Backend!$M$3:$O$8,3,FALSE),FALSE),SUM(CS38:CU38))</f>
        <v>0</v>
      </c>
      <c r="CW38" s="95"/>
      <c r="CX38" s="95"/>
      <c r="CY38" s="95"/>
      <c r="CZ38" s="95">
        <f>IF(SUM(CW38:CY38)=0,MASTER_DATA_MAPPED!CZ38*VLOOKUP(CZ$20,Backend!$A$2:$K$61,VLOOKUP(MASTER_DATA_ESCALATED!$B38,Backend!$M$3:$O$8,3,FALSE),FALSE),SUM(CW38:CY38))</f>
        <v>0</v>
      </c>
      <c r="DA38" s="95"/>
      <c r="DB38" s="95"/>
      <c r="DC38" s="95"/>
      <c r="DD38" s="95" t="e">
        <f>IF(SUM(DA38:DC38)=0,MASTER_DATA_MAPPED!DD38*VLOOKUP(DD$20,Backend!$A$2:$K$61,VLOOKUP(MASTER_DATA_ESCALATED!$B38,Backend!$M$3:$O$8,3,FALSE),FALSE),SUM(DA38:DC38))</f>
        <v>#N/A</v>
      </c>
      <c r="DE38" s="95"/>
      <c r="DF38" s="95"/>
      <c r="DG38" s="95"/>
      <c r="DH38" s="95">
        <f>IF(SUM(DE38:DG38)=0,MASTER_DATA_MAPPED!DH38*VLOOKUP(DH$20,Backend!$A$2:$K$61,VLOOKUP(MASTER_DATA_ESCALATED!$B38,Backend!$M$3:$O$8,3,FALSE),FALSE),SUM(DE38:DG38))</f>
        <v>12654320.130585792</v>
      </c>
      <c r="DI38" s="95"/>
      <c r="DJ38" s="95"/>
      <c r="DK38" s="95"/>
      <c r="DL38" s="95">
        <f>IF(SUM(DI38:DK38)=0,MASTER_DATA_MAPPED!DL38*VLOOKUP(DL$20,Backend!$A$2:$K$61,VLOOKUP(MASTER_DATA_ESCALATED!$B38,Backend!$M$3:$O$8,3,FALSE),FALSE),SUM(DI38:DK38))</f>
        <v>15281806.363491397</v>
      </c>
      <c r="DM38" s="95"/>
      <c r="DN38" s="95"/>
      <c r="DO38" s="95"/>
      <c r="DP38" s="95">
        <f>IF(SUM(DM38:DO38)=0,MASTER_DATA_MAPPED!DP38*VLOOKUP(DP$20,Backend!$A$2:$K$61,VLOOKUP(MASTER_DATA_ESCALATED!$B38,Backend!$M$3:$O$8,3,FALSE),FALSE),SUM(DM38:DO38))</f>
        <v>20885846.252751041</v>
      </c>
      <c r="DQ38" s="95"/>
      <c r="DR38" s="95"/>
      <c r="DS38" s="95"/>
      <c r="DT38" s="95">
        <f>IF(SUM(DQ38:DS38)=0,MASTER_DATA_MAPPED!DT38*VLOOKUP(DT$20,Backend!$A$2:$K$61,VLOOKUP(MASTER_DATA_ESCALATED!$B38,Backend!$M$3:$O$8,3,FALSE),FALSE),SUM(DQ38:DS38))</f>
        <v>32108262.32870543</v>
      </c>
      <c r="DU38" s="95"/>
      <c r="DV38" s="95"/>
      <c r="DW38" s="95"/>
      <c r="DX38" s="95">
        <f>IF(SUM(DU38:DW38)=0,MASTER_DATA_MAPPED!DX38*VLOOKUP(DX$20,Backend!$A$2:$K$61,VLOOKUP(MASTER_DATA_ESCALATED!$B38,Backend!$M$3:$O$8,3,FALSE),FALSE),SUM(DU38:DW38))</f>
        <v>54545193.768939681</v>
      </c>
      <c r="DY38" s="95"/>
      <c r="DZ38" s="95"/>
      <c r="EA38" s="95"/>
      <c r="EB38" s="95">
        <f>IF(SUM(DY38:EA38)=0,MASTER_DATA_MAPPED!EB38*VLOOKUP(EB$20,Backend!$A$2:$K$61,VLOOKUP(MASTER_DATA_ESCALATED!$B38,Backend!$M$3:$O$8,3,FALSE),FALSE),SUM(DY38:EA38))</f>
        <v>65769926.323339313</v>
      </c>
      <c r="EC38" s="95"/>
      <c r="ED38" s="95"/>
      <c r="EE38" s="95"/>
      <c r="EF38" s="95">
        <f>IF(SUM(EC38:EE38)=0,MASTER_DATA_MAPPED!EF38*VLOOKUP(EF$20,Backend!$A$2:$K$61,VLOOKUP(MASTER_DATA_ESCALATED!$B38,Backend!$M$3:$O$8,3,FALSE),FALSE),SUM(EC38:EE38))</f>
        <v>0</v>
      </c>
      <c r="EG38" s="95"/>
      <c r="EH38" s="95"/>
      <c r="EI38" s="95"/>
      <c r="EJ38" s="95">
        <f>IF(SUM(EG38:EI38)=0,MASTER_DATA_MAPPED!EJ38*VLOOKUP(EJ$20,Backend!$A$2:$K$61,VLOOKUP(MASTER_DATA_ESCALATED!$B38,Backend!$M$3:$O$8,3,FALSE),FALSE),SUM(EG38:EI38))</f>
        <v>0</v>
      </c>
      <c r="EK38" s="95"/>
      <c r="EL38" s="95"/>
      <c r="EM38" s="95"/>
      <c r="EN38" s="95">
        <f>IF(SUM(EK38:EM38)=0,MASTER_DATA_MAPPED!EN38*VLOOKUP(EN$20,Backend!$A$2:$K$61,VLOOKUP(MASTER_DATA_ESCALATED!$B38,Backend!$M$3:$O$8,3,FALSE),FALSE),SUM(EK38:EM38))</f>
        <v>0</v>
      </c>
      <c r="EO38" s="95"/>
      <c r="EP38" s="95"/>
      <c r="EQ38" s="95"/>
      <c r="ER38" s="95">
        <f>IF(SUM(EO38:EQ38)=0,MASTER_DATA_MAPPED!ER38*VLOOKUP(ER$20,Backend!$A$2:$K$61,VLOOKUP(MASTER_DATA_ESCALATED!$B38,Backend!$M$3:$O$8,3,FALSE),FALSE),SUM(EO38:EQ38))</f>
        <v>0</v>
      </c>
      <c r="ES38" s="95"/>
      <c r="ET38" s="95"/>
      <c r="EU38" s="95"/>
      <c r="EV38" s="95">
        <f>IF(SUM(ES38:EU38)=0,MASTER_DATA_MAPPED!EV38*VLOOKUP(EV$20,Backend!$A$2:$K$61,VLOOKUP(MASTER_DATA_ESCALATED!$B38,Backend!$M$3:$O$8,3,FALSE),FALSE),SUM(ES38:EU38))</f>
        <v>0</v>
      </c>
      <c r="EW38" s="95"/>
      <c r="EX38" s="95"/>
      <c r="EY38" s="95"/>
      <c r="EZ38" s="95">
        <f>IF(SUM(EW38:EY38)=0,MASTER_DATA_MAPPED!EZ38*VLOOKUP(EZ$20,Backend!$A$2:$K$61,VLOOKUP(MASTER_DATA_ESCALATED!$B38,Backend!$M$3:$O$8,3,FALSE),FALSE),SUM(EW38:EY38))</f>
        <v>0</v>
      </c>
      <c r="FA38" s="95"/>
      <c r="FB38" s="95"/>
      <c r="FC38" s="95"/>
      <c r="FD38" s="95">
        <f>IF(SUM(FA38:FC38)=0,MASTER_DATA_MAPPED!FD38*VLOOKUP(FD$20,Backend!$A$2:$K$61,VLOOKUP(MASTER_DATA_ESCALATED!$B38,Backend!$M$3:$O$8,3,FALSE),FALSE),SUM(FA38:FC38))</f>
        <v>0</v>
      </c>
      <c r="FE38" s="95"/>
      <c r="FF38" s="95"/>
      <c r="FG38" s="95"/>
      <c r="FH38" s="95">
        <f>IF(SUM(FE38:FG38)=0,MASTER_DATA_MAPPED!FH38*VLOOKUP(FH$20,Backend!$A$2:$K$61,VLOOKUP(MASTER_DATA_ESCALATED!$B38,Backend!$M$3:$O$8,3,FALSE),FALSE),SUM(FE38:FG38))</f>
        <v>0</v>
      </c>
      <c r="FI38" s="95"/>
      <c r="FJ38" s="95"/>
      <c r="FK38" s="95"/>
      <c r="FL38" s="95">
        <f>IF(SUM(FI38:FK38)=0,MASTER_DATA_MAPPED!FL38*VLOOKUP(FL$20,Backend!$A$2:$K$61,VLOOKUP(MASTER_DATA_ESCALATED!$B38,Backend!$M$3:$O$8,3,FALSE),FALSE),SUM(FI38:FK38))</f>
        <v>0</v>
      </c>
      <c r="FM38" s="95"/>
      <c r="FN38" s="95"/>
      <c r="FO38" s="95"/>
      <c r="FP38" s="95">
        <f>IF(SUM(FM38:FO38)=0,MASTER_DATA_MAPPED!FP38*VLOOKUP(FP$20,Backend!$A$2:$K$61,VLOOKUP(MASTER_DATA_ESCALATED!$B38,Backend!$M$3:$O$8,3,FALSE),FALSE),SUM(FM38:FO38))</f>
        <v>0</v>
      </c>
      <c r="FQ38" s="95"/>
      <c r="FR38" s="95"/>
      <c r="FS38" s="95"/>
      <c r="FT38" s="95">
        <f>IF(SUM(FQ38:FS38)=0,MASTER_DATA_MAPPED!FT38*VLOOKUP(FT$20,Backend!$A$2:$K$61,VLOOKUP(MASTER_DATA_ESCALATED!$B38,Backend!$M$3:$O$8,3,FALSE),FALSE),SUM(FQ38:FS38))</f>
        <v>0</v>
      </c>
      <c r="FU38" s="95"/>
      <c r="FV38" s="95"/>
      <c r="FW38" s="95"/>
      <c r="FX38" s="95">
        <f>IF(SUM(FU38:FW38)=0,MASTER_DATA_MAPPED!FX38*VLOOKUP(FX$20,Backend!$A$2:$K$61,VLOOKUP(MASTER_DATA_ESCALATED!$B38,Backend!$M$3:$O$8,3,FALSE),FALSE),SUM(FU38:FW38))</f>
        <v>0</v>
      </c>
      <c r="FY38" s="95"/>
      <c r="FZ38" s="95"/>
      <c r="GA38" s="95"/>
      <c r="GB38" s="95">
        <f>IF(SUM(FY38:GA38)=0,MASTER_DATA_MAPPED!GB38*VLOOKUP(GB$20,Backend!$A$2:$K$61,VLOOKUP(MASTER_DATA_ESCALATED!$B38,Backend!$M$3:$O$8,3,FALSE),FALSE),SUM(FY38:GA38))</f>
        <v>0</v>
      </c>
      <c r="GC38" s="95"/>
      <c r="GD38" s="95"/>
      <c r="GE38" s="95"/>
      <c r="GF38" s="95">
        <f>IF(SUM(GC38:GE38)=0,MASTER_DATA_MAPPED!GF38*VLOOKUP(GF$20,Backend!$A$2:$K$61,VLOOKUP(MASTER_DATA_ESCALATED!$B38,Backend!$M$3:$O$8,3,FALSE),FALSE),SUM(GC38:GE38))</f>
        <v>0</v>
      </c>
      <c r="GG38" s="95"/>
      <c r="GH38" s="95"/>
      <c r="GI38" s="95"/>
      <c r="GJ38" s="95">
        <f>IF(SUM(GG38:GI38)=0,MASTER_DATA_MAPPED!GJ38*VLOOKUP(GJ$20,Backend!$A$2:$K$61,VLOOKUP(MASTER_DATA_ESCALATED!$B38,Backend!$M$3:$O$8,3,FALSE),FALSE),SUM(GG38:GI38))</f>
        <v>0</v>
      </c>
      <c r="GK38" s="95"/>
      <c r="GL38" s="95"/>
      <c r="GM38" s="95"/>
      <c r="GN38" s="95">
        <f>IF(SUM(GK38:GM38)=0,MASTER_DATA_MAPPED!GN38*VLOOKUP(GN$20,Backend!$A$2:$K$61,VLOOKUP(MASTER_DATA_ESCALATED!$B38,Backend!$M$3:$O$8,3,FALSE),FALSE),SUM(GK38:GM38))</f>
        <v>0</v>
      </c>
      <c r="GO38" s="95"/>
      <c r="GP38" s="95"/>
      <c r="GQ38" s="95"/>
      <c r="GR38" s="95">
        <f>IF(SUM(GO38:GQ38)=0,MASTER_DATA_MAPPED!GR38*VLOOKUP(GR$20,Backend!$A$2:$K$61,VLOOKUP(MASTER_DATA_ESCALATED!$B38,Backend!$M$3:$O$8,3,FALSE),FALSE),SUM(GO38:GQ38))</f>
        <v>0</v>
      </c>
      <c r="GS38" s="95"/>
      <c r="GT38" s="95"/>
      <c r="GU38" s="95"/>
      <c r="GV38" s="95">
        <f>IF(SUM(GS38:GU38)=0,MASTER_DATA_MAPPED!GV38*VLOOKUP(GV$20,Backend!$A$2:$K$61,VLOOKUP(MASTER_DATA_ESCALATED!$B38,Backend!$M$3:$O$8,3,FALSE),FALSE),SUM(GS38:GU38))</f>
        <v>0</v>
      </c>
    </row>
    <row r="39" spans="2:204" s="23" customFormat="1" ht="18.75" collapsed="1" x14ac:dyDescent="0.35">
      <c r="B39" s="182">
        <f t="shared" si="1"/>
        <v>20</v>
      </c>
      <c r="C39" s="53">
        <f t="shared" si="0"/>
        <v>20</v>
      </c>
      <c r="D39" s="73">
        <v>20</v>
      </c>
      <c r="E39" s="53"/>
      <c r="F39" s="53"/>
      <c r="G39" s="74"/>
      <c r="H39" s="39" t="s">
        <v>41</v>
      </c>
      <c r="I39" s="98"/>
      <c r="J39" s="98"/>
      <c r="K39" s="98"/>
      <c r="L39" s="98">
        <f>IF(SUM(I39:K39)=0,MASTER_DATA_MAPPED!L39*VLOOKUP(L$20,Backend!$A$2:$K$61,VLOOKUP(MASTER_DATA_ESCALATED!$B39,Backend!$M$3:$O$8,3,FALSE),FALSE),SUM(I39:K39))</f>
        <v>1156860396.5782619</v>
      </c>
      <c r="M39" s="98"/>
      <c r="N39" s="98"/>
      <c r="O39" s="98"/>
      <c r="P39" s="98">
        <f>IF(SUM(M39:O39)=0,MASTER_DATA_MAPPED!P39*VLOOKUP(P$20,Backend!$A$2:$K$61,VLOOKUP(MASTER_DATA_ESCALATED!$B39,Backend!$M$3:$O$8,3,FALSE),FALSE),SUM(M39:O39))</f>
        <v>3786091858.7940974</v>
      </c>
      <c r="Q39" s="98"/>
      <c r="R39" s="98"/>
      <c r="S39" s="98"/>
      <c r="T39" s="98">
        <f>IF(SUM(Q39:S39)=0,MASTER_DATA_MAPPED!T39*VLOOKUP(T$20,Backend!$A$2:$K$61,VLOOKUP(MASTER_DATA_ESCALATED!$B39,Backend!$M$3:$O$8,3,FALSE),FALSE),SUM(Q39:S39))</f>
        <v>1863966688.5690711</v>
      </c>
      <c r="U39" s="98"/>
      <c r="V39" s="98"/>
      <c r="W39" s="98"/>
      <c r="X39" s="98">
        <f>IF(SUM(U39:W39)=0,MASTER_DATA_MAPPED!X39*VLOOKUP(X$20,Backend!$A$2:$K$61,VLOOKUP(MASTER_DATA_ESCALATED!$B39,Backend!$M$3:$O$8,3,FALSE),FALSE),SUM(U39:W39))</f>
        <v>6283579888.6185675</v>
      </c>
      <c r="Y39" s="98"/>
      <c r="Z39" s="98"/>
      <c r="AA39" s="98"/>
      <c r="AB39" s="98">
        <f>IF(SUM(Y39:AA39)=0,MASTER_DATA_MAPPED!AB39*VLOOKUP(AB$20,Backend!$A$2:$K$61,VLOOKUP(MASTER_DATA_ESCALATED!$B39,Backend!$M$3:$O$8,3,FALSE),FALSE),SUM(Y39:AA39))</f>
        <v>781275008.34349477</v>
      </c>
      <c r="AC39" s="98"/>
      <c r="AD39" s="98"/>
      <c r="AE39" s="98"/>
      <c r="AF39" s="98">
        <f>IF(SUM(AC39:AE39)=0,MASTER_DATA_MAPPED!AF39*VLOOKUP(AF$20,Backend!$A$2:$K$61,VLOOKUP(MASTER_DATA_ESCALATED!$B39,Backend!$M$3:$O$8,3,FALSE),FALSE),SUM(AC39:AE39))</f>
        <v>2521455591.1344557</v>
      </c>
      <c r="AG39" s="98"/>
      <c r="AH39" s="98"/>
      <c r="AI39" s="98"/>
      <c r="AJ39" s="98">
        <f>IF(SUM(AG39:AI39)=0,MASTER_DATA_MAPPED!AJ39*VLOOKUP(AJ$20,Backend!$A$2:$K$61,VLOOKUP(MASTER_DATA_ESCALATED!$B39,Backend!$M$3:$O$8,3,FALSE),FALSE),SUM(AG39:AI39))</f>
        <v>1361116829.9407053</v>
      </c>
      <c r="AK39" s="98"/>
      <c r="AL39" s="98"/>
      <c r="AM39" s="98"/>
      <c r="AN39" s="98">
        <f>IF(SUM(AK39:AM39)=0,MASTER_DATA_MAPPED!AN39*VLOOKUP(AN$20,Backend!$A$2:$K$61,VLOOKUP(MASTER_DATA_ESCALATED!$B39,Backend!$M$3:$O$8,3,FALSE),FALSE),SUM(AK39:AM39))</f>
        <v>4584468965.1665392</v>
      </c>
      <c r="AO39" s="98"/>
      <c r="AP39" s="98"/>
      <c r="AQ39" s="98"/>
      <c r="AR39" s="98">
        <f>IF(SUM(AO39:AQ39)=0,MASTER_DATA_MAPPED!AR39*VLOOKUP(AR$20,Backend!$A$2:$K$61,VLOOKUP(MASTER_DATA_ESCALATED!$B39,Backend!$M$3:$O$8,3,FALSE),FALSE),SUM(AO39:AQ39))</f>
        <v>9684846662.8606071</v>
      </c>
      <c r="AS39" s="98"/>
      <c r="AT39" s="98"/>
      <c r="AU39" s="98"/>
      <c r="AV39" s="98">
        <f>IF(SUM(AS39:AU39)=0,MASTER_DATA_MAPPED!AV39*VLOOKUP(AV$20,Backend!$A$2:$K$61,VLOOKUP(MASTER_DATA_ESCALATED!$B39,Backend!$M$3:$O$8,3,FALSE),FALSE),SUM(AS39:AU39))</f>
        <v>5566880365.2663336</v>
      </c>
      <c r="AW39" s="98"/>
      <c r="AX39" s="98"/>
      <c r="AY39" s="98"/>
      <c r="AZ39" s="98">
        <f>IF(SUM(AW39:AY39)=0,MASTER_DATA_MAPPED!AZ39*VLOOKUP(AZ$20,Backend!$A$2:$K$61,VLOOKUP(MASTER_DATA_ESCALATED!$B39,Backend!$M$3:$O$8,3,FALSE),FALSE),SUM(AW39:AY39))</f>
        <v>3393509263.7582445</v>
      </c>
      <c r="BA39" s="98"/>
      <c r="BB39" s="98"/>
      <c r="BC39" s="98"/>
      <c r="BD39" s="98">
        <f>IF(SUM(BA39:BC39)=0,MASTER_DATA_MAPPED!BD39*VLOOKUP(BD$20,Backend!$A$2:$K$61,VLOOKUP(MASTER_DATA_ESCALATED!$B39,Backend!$M$3:$O$8,3,FALSE),FALSE),SUM(BA39:BC39))</f>
        <v>6863277162.6571236</v>
      </c>
      <c r="BE39" s="98"/>
      <c r="BF39" s="98"/>
      <c r="BG39" s="98"/>
      <c r="BH39" s="98">
        <f>IF(SUM(BE39:BG39)=0,MASTER_DATA_MAPPED!BH39*VLOOKUP(BH$20,Backend!$A$2:$K$61,VLOOKUP(MASTER_DATA_ESCALATED!$B39,Backend!$M$3:$O$8,3,FALSE),FALSE),SUM(BE39:BG39))</f>
        <v>1499753157.765816</v>
      </c>
      <c r="BI39" s="98"/>
      <c r="BJ39" s="98"/>
      <c r="BK39" s="98"/>
      <c r="BL39" s="98">
        <f>IF(SUM(BI39:BK39)=0,MASTER_DATA_MAPPED!BL39*VLOOKUP(BL$20,Backend!$A$2:$K$61,VLOOKUP(MASTER_DATA_ESCALATED!$B39,Backend!$M$3:$O$8,3,FALSE),FALSE),SUM(BI39:BK39))</f>
        <v>2897828135.3441191</v>
      </c>
      <c r="BM39" s="98"/>
      <c r="BN39" s="98"/>
      <c r="BO39" s="98"/>
      <c r="BP39" s="98">
        <f>IF(SUM(BM39:BO39)=0,MASTER_DATA_MAPPED!BP39*VLOOKUP(BP$20,Backend!$A$2:$K$61,VLOOKUP(MASTER_DATA_ESCALATED!$B39,Backend!$M$3:$O$8,3,FALSE),FALSE),SUM(BM39:BO39))</f>
        <v>3788142767.7394624</v>
      </c>
      <c r="BQ39" s="98"/>
      <c r="BR39" s="98"/>
      <c r="BS39" s="98"/>
      <c r="BT39" s="98">
        <f>IF(SUM(BQ39:BS39)=0,MASTER_DATA_MAPPED!BT39*VLOOKUP(BT$20,Backend!$A$2:$K$61,VLOOKUP(MASTER_DATA_ESCALATED!$B39,Backend!$M$3:$O$8,3,FALSE),FALSE),SUM(BQ39:BS39))</f>
        <v>2886609548.0924802</v>
      </c>
      <c r="BU39" s="98"/>
      <c r="BV39" s="98"/>
      <c r="BW39" s="98"/>
      <c r="BX39" s="98">
        <f>IF(SUM(BU39:BW39)=0,MASTER_DATA_MAPPED!BX39*VLOOKUP(BX$20,Backend!$A$2:$K$61,VLOOKUP(MASTER_DATA_ESCALATED!$B39,Backend!$M$3:$O$8,3,FALSE),FALSE),SUM(BU39:BW39))</f>
        <v>1787306531.5581136</v>
      </c>
      <c r="BY39" s="98"/>
      <c r="BZ39" s="98"/>
      <c r="CA39" s="98"/>
      <c r="CB39" s="98">
        <f>IF(SUM(BY39:CA39)=0,MASTER_DATA_MAPPED!CB39*VLOOKUP(CB$20,Backend!$A$2:$K$61,VLOOKUP(MASTER_DATA_ESCALATED!$B39,Backend!$M$3:$O$8,3,FALSE),FALSE),SUM(BY39:CA39))</f>
        <v>2166373966.4288893</v>
      </c>
      <c r="CC39" s="98"/>
      <c r="CD39" s="98"/>
      <c r="CE39" s="98"/>
      <c r="CF39" s="98">
        <f>IF(SUM(CC39:CE39)=0,MASTER_DATA_MAPPED!CF39*VLOOKUP(CF$20,Backend!$A$2:$K$61,VLOOKUP(MASTER_DATA_ESCALATED!$B39,Backend!$M$3:$O$8,3,FALSE),FALSE),SUM(CC39:CE39))</f>
        <v>1663485167.5905371</v>
      </c>
      <c r="CG39" s="98"/>
      <c r="CH39" s="98"/>
      <c r="CI39" s="98"/>
      <c r="CJ39" s="98">
        <f>IF(SUM(CG39:CI39)=0,MASTER_DATA_MAPPED!CJ39*VLOOKUP(CJ$20,Backend!$A$2:$K$61,VLOOKUP(MASTER_DATA_ESCALATED!$B39,Backend!$M$3:$O$8,3,FALSE),FALSE),SUM(CG39:CI39))</f>
        <v>3390067597.2234182</v>
      </c>
      <c r="CK39" s="98"/>
      <c r="CL39" s="98"/>
      <c r="CM39" s="98"/>
      <c r="CN39" s="98">
        <f>IF(SUM(CK39:CM39)=0,MASTER_DATA_MAPPED!CN39*VLOOKUP(CN$20,Backend!$A$2:$K$61,VLOOKUP(MASTER_DATA_ESCALATED!$B39,Backend!$M$3:$O$8,3,FALSE),FALSE),SUM(CK39:CM39))</f>
        <v>3259100491.671196</v>
      </c>
      <c r="CO39" s="98"/>
      <c r="CP39" s="98"/>
      <c r="CQ39" s="98"/>
      <c r="CR39" s="98">
        <f>IF(SUM(CO39:CQ39)=0,MASTER_DATA_MAPPED!CR39*VLOOKUP(CR$20,Backend!$A$2:$K$61,VLOOKUP(MASTER_DATA_ESCALATED!$B39,Backend!$M$3:$O$8,3,FALSE),FALSE),SUM(CO39:CQ39))</f>
        <v>3926150031.5553002</v>
      </c>
      <c r="CS39" s="98"/>
      <c r="CT39" s="98"/>
      <c r="CU39" s="98"/>
      <c r="CV39" s="98">
        <f>IF(SUM(CS39:CU39)=0,MASTER_DATA_MAPPED!CV39*VLOOKUP(CV$20,Backend!$A$2:$K$61,VLOOKUP(MASTER_DATA_ESCALATED!$B39,Backend!$M$3:$O$8,3,FALSE),FALSE),SUM(CS39:CU39))</f>
        <v>626225174.34606934</v>
      </c>
      <c r="CW39" s="98"/>
      <c r="CX39" s="98"/>
      <c r="CY39" s="98"/>
      <c r="CZ39" s="98">
        <f>IF(SUM(CW39:CY39)=0,MASTER_DATA_MAPPED!CZ39*VLOOKUP(CZ$20,Backend!$A$2:$K$61,VLOOKUP(MASTER_DATA_ESCALATED!$B39,Backend!$M$3:$O$8,3,FALSE),FALSE),SUM(CW39:CY39))</f>
        <v>1191459080.6919062</v>
      </c>
      <c r="DA39" s="98"/>
      <c r="DB39" s="98"/>
      <c r="DC39" s="98"/>
      <c r="DD39" s="98" t="e">
        <f>IF(SUM(DA39:DC39)=0,MASTER_DATA_MAPPED!DD39*VLOOKUP(DD$20,Backend!$A$2:$K$61,VLOOKUP(MASTER_DATA_ESCALATED!$B39,Backend!$M$3:$O$8,3,FALSE),FALSE),SUM(DA39:DC39))</f>
        <v>#N/A</v>
      </c>
      <c r="DE39" s="98"/>
      <c r="DF39" s="98"/>
      <c r="DG39" s="98"/>
      <c r="DH39" s="98">
        <f>IF(SUM(DE39:DG39)=0,MASTER_DATA_MAPPED!DH39*VLOOKUP(DH$20,Backend!$A$2:$K$61,VLOOKUP(MASTER_DATA_ESCALATED!$B39,Backend!$M$3:$O$8,3,FALSE),FALSE),SUM(DE39:DG39))</f>
        <v>650510919.60365498</v>
      </c>
      <c r="DI39" s="98"/>
      <c r="DJ39" s="98"/>
      <c r="DK39" s="98"/>
      <c r="DL39" s="98">
        <f>IF(SUM(DI39:DK39)=0,MASTER_DATA_MAPPED!DL39*VLOOKUP(DL$20,Backend!$A$2:$K$61,VLOOKUP(MASTER_DATA_ESCALATED!$B39,Backend!$M$3:$O$8,3,FALSE),FALSE),SUM(DI39:DK39))</f>
        <v>1055940954.3108929</v>
      </c>
      <c r="DM39" s="98"/>
      <c r="DN39" s="98"/>
      <c r="DO39" s="98"/>
      <c r="DP39" s="98">
        <f>IF(SUM(DM39:DO39)=0,MASTER_DATA_MAPPED!DP39*VLOOKUP(DP$20,Backend!$A$2:$K$61,VLOOKUP(MASTER_DATA_ESCALATED!$B39,Backend!$M$3:$O$8,3,FALSE),FALSE),SUM(DM39:DO39))</f>
        <v>1888596174.0663941</v>
      </c>
      <c r="DQ39" s="98"/>
      <c r="DR39" s="98"/>
      <c r="DS39" s="98"/>
      <c r="DT39" s="98">
        <f>IF(SUM(DQ39:DS39)=0,MASTER_DATA_MAPPED!DT39*VLOOKUP(DT$20,Backend!$A$2:$K$61,VLOOKUP(MASTER_DATA_ESCALATED!$B39,Backend!$M$3:$O$8,3,FALSE),FALSE),SUM(DQ39:DS39))</f>
        <v>3516000328.4229226</v>
      </c>
      <c r="DU39" s="98"/>
      <c r="DV39" s="98"/>
      <c r="DW39" s="98"/>
      <c r="DX39" s="98">
        <f>IF(SUM(DU39:DW39)=0,MASTER_DATA_MAPPED!DX39*VLOOKUP(DX$20,Backend!$A$2:$K$61,VLOOKUP(MASTER_DATA_ESCALATED!$B39,Backend!$M$3:$O$8,3,FALSE),FALSE),SUM(DU39:DW39))</f>
        <v>6634002078.6792974</v>
      </c>
      <c r="DY39" s="98"/>
      <c r="DZ39" s="98"/>
      <c r="EA39" s="98"/>
      <c r="EB39" s="98">
        <f>IF(SUM(DY39:EA39)=0,MASTER_DATA_MAPPED!EB39*VLOOKUP(EB$20,Backend!$A$2:$K$61,VLOOKUP(MASTER_DATA_ESCALATED!$B39,Backend!$M$3:$O$8,3,FALSE),FALSE),SUM(DY39:EA39))</f>
        <v>8159266357.7150402</v>
      </c>
      <c r="EC39" s="98"/>
      <c r="ED39" s="98"/>
      <c r="EE39" s="98"/>
      <c r="EF39" s="98">
        <f>IF(SUM(EC39:EE39)=0,MASTER_DATA_MAPPED!EF39*VLOOKUP(EF$20,Backend!$A$2:$K$61,VLOOKUP(MASTER_DATA_ESCALATED!$B39,Backend!$M$3:$O$8,3,FALSE),FALSE),SUM(EC39:EE39))</f>
        <v>2290501845.363409</v>
      </c>
      <c r="EG39" s="98"/>
      <c r="EH39" s="98"/>
      <c r="EI39" s="98"/>
      <c r="EJ39" s="98">
        <f>IF(SUM(EG39:EI39)=0,MASTER_DATA_MAPPED!EJ39*VLOOKUP(EJ$20,Backend!$A$2:$K$61,VLOOKUP(MASTER_DATA_ESCALATED!$B39,Backend!$M$3:$O$8,3,FALSE),FALSE),SUM(EG39:EI39))</f>
        <v>2389370914.1275191</v>
      </c>
      <c r="EK39" s="98"/>
      <c r="EL39" s="98"/>
      <c r="EM39" s="98"/>
      <c r="EN39" s="98">
        <f>IF(SUM(EK39:EM39)=0,MASTER_DATA_MAPPED!EN39*VLOOKUP(EN$20,Backend!$A$2:$K$61,VLOOKUP(MASTER_DATA_ESCALATED!$B39,Backend!$M$3:$O$8,3,FALSE),FALSE),SUM(EK39:EM39))</f>
        <v>1597580276.8787267</v>
      </c>
      <c r="EO39" s="98"/>
      <c r="EP39" s="98"/>
      <c r="EQ39" s="98"/>
      <c r="ER39" s="98">
        <f>IF(SUM(EO39:EQ39)=0,MASTER_DATA_MAPPED!ER39*VLOOKUP(ER$20,Backend!$A$2:$K$61,VLOOKUP(MASTER_DATA_ESCALATED!$B39,Backend!$M$3:$O$8,3,FALSE),FALSE),SUM(EO39:EQ39))</f>
        <v>3574514281.8782334</v>
      </c>
      <c r="ES39" s="98"/>
      <c r="ET39" s="98"/>
      <c r="EU39" s="98"/>
      <c r="EV39" s="98">
        <f>IF(SUM(ES39:EU39)=0,MASTER_DATA_MAPPED!EV39*VLOOKUP(EV$20,Backend!$A$2:$K$61,VLOOKUP(MASTER_DATA_ESCALATED!$B39,Backend!$M$3:$O$8,3,FALSE),FALSE),SUM(ES39:EU39))</f>
        <v>3574514281.8782334</v>
      </c>
      <c r="EW39" s="98"/>
      <c r="EX39" s="98"/>
      <c r="EY39" s="98"/>
      <c r="EZ39" s="98">
        <f>IF(SUM(EW39:EY39)=0,MASTER_DATA_MAPPED!EZ39*VLOOKUP(EZ$20,Backend!$A$2:$K$61,VLOOKUP(MASTER_DATA_ESCALATED!$B39,Backend!$M$3:$O$8,3,FALSE),FALSE),SUM(EW39:EY39))</f>
        <v>2084147923.2511292</v>
      </c>
      <c r="FA39" s="98"/>
      <c r="FB39" s="98"/>
      <c r="FC39" s="98"/>
      <c r="FD39" s="98">
        <f>IF(SUM(FA39:FC39)=0,MASTER_DATA_MAPPED!FD39*VLOOKUP(FD$20,Backend!$A$2:$K$61,VLOOKUP(MASTER_DATA_ESCALATED!$B39,Backend!$M$3:$O$8,3,FALSE),FALSE),SUM(FA39:FC39))</f>
        <v>1951199562.7500665</v>
      </c>
      <c r="FE39" s="98"/>
      <c r="FF39" s="98"/>
      <c r="FG39" s="98"/>
      <c r="FH39" s="98">
        <f>IF(SUM(FE39:FG39)=0,MASTER_DATA_MAPPED!FH39*VLOOKUP(FH$20,Backend!$A$2:$K$61,VLOOKUP(MASTER_DATA_ESCALATED!$B39,Backend!$M$3:$O$8,3,FALSE),FALSE),SUM(FE39:FG39))</f>
        <v>1841871858.108753</v>
      </c>
      <c r="FI39" s="98"/>
      <c r="FJ39" s="98"/>
      <c r="FK39" s="98"/>
      <c r="FL39" s="98">
        <f>IF(SUM(FI39:FK39)=0,MASTER_DATA_MAPPED!FL39*VLOOKUP(FL$20,Backend!$A$2:$K$61,VLOOKUP(MASTER_DATA_ESCALATED!$B39,Backend!$M$3:$O$8,3,FALSE),FALSE),SUM(FI39:FK39))</f>
        <v>3547208539.0200968</v>
      </c>
      <c r="FM39" s="98"/>
      <c r="FN39" s="98"/>
      <c r="FO39" s="98"/>
      <c r="FP39" s="98">
        <f>IF(SUM(FM39:FO39)=0,MASTER_DATA_MAPPED!FP39*VLOOKUP(FP$20,Backend!$A$2:$K$61,VLOOKUP(MASTER_DATA_ESCALATED!$B39,Backend!$M$3:$O$8,3,FALSE),FALSE),SUM(FM39:FO39))</f>
        <v>2447970180.8239841</v>
      </c>
      <c r="FQ39" s="98"/>
      <c r="FR39" s="98"/>
      <c r="FS39" s="98"/>
      <c r="FT39" s="98">
        <f>IF(SUM(FQ39:FS39)=0,MASTER_DATA_MAPPED!FT39*VLOOKUP(FT$20,Backend!$A$2:$K$61,VLOOKUP(MASTER_DATA_ESCALATED!$B39,Backend!$M$3:$O$8,3,FALSE),FALSE),SUM(FQ39:FS39))</f>
        <v>2248963494.8358383</v>
      </c>
      <c r="FU39" s="98"/>
      <c r="FV39" s="98"/>
      <c r="FW39" s="98"/>
      <c r="FX39" s="98">
        <f>IF(SUM(FU39:FW39)=0,MASTER_DATA_MAPPED!FX39*VLOOKUP(FX$20,Backend!$A$2:$K$61,VLOOKUP(MASTER_DATA_ESCALATED!$B39,Backend!$M$3:$O$8,3,FALSE),FALSE),SUM(FU39:FW39))</f>
        <v>2131530724.8789027</v>
      </c>
      <c r="FY39" s="98"/>
      <c r="FZ39" s="98"/>
      <c r="GA39" s="98"/>
      <c r="GB39" s="98">
        <f>IF(SUM(FY39:GA39)=0,MASTER_DATA_MAPPED!GB39*VLOOKUP(GB$20,Backend!$A$2:$K$61,VLOOKUP(MASTER_DATA_ESCALATED!$B39,Backend!$M$3:$O$8,3,FALSE),FALSE),SUM(FY39:GA39))</f>
        <v>2739265326.45298</v>
      </c>
      <c r="GC39" s="98"/>
      <c r="GD39" s="98"/>
      <c r="GE39" s="98"/>
      <c r="GF39" s="98">
        <f>IF(SUM(GC39:GE39)=0,MASTER_DATA_MAPPED!GF39*VLOOKUP(GF$20,Backend!$A$2:$K$61,VLOOKUP(MASTER_DATA_ESCALATED!$B39,Backend!$M$3:$O$8,3,FALSE),FALSE),SUM(GC39:GE39))</f>
        <v>2854868021.2200084</v>
      </c>
      <c r="GG39" s="98"/>
      <c r="GH39" s="98"/>
      <c r="GI39" s="98"/>
      <c r="GJ39" s="98">
        <f>IF(SUM(GG39:GI39)=0,MASTER_DATA_MAPPED!GJ39*VLOOKUP(GJ$20,Backend!$A$2:$K$61,VLOOKUP(MASTER_DATA_ESCALATED!$B39,Backend!$M$3:$O$8,3,FALSE),FALSE),SUM(GG39:GI39))</f>
        <v>2681486227.6061249</v>
      </c>
      <c r="GK39" s="98"/>
      <c r="GL39" s="98"/>
      <c r="GM39" s="98"/>
      <c r="GN39" s="98">
        <f>IF(SUM(GK39:GM39)=0,MASTER_DATA_MAPPED!GN39*VLOOKUP(GN$20,Backend!$A$2:$K$61,VLOOKUP(MASTER_DATA_ESCALATED!$B39,Backend!$M$3:$O$8,3,FALSE),FALSE),SUM(GK39:GM39))</f>
        <v>2444082909.0349736</v>
      </c>
      <c r="GO39" s="98"/>
      <c r="GP39" s="98"/>
      <c r="GQ39" s="98"/>
      <c r="GR39" s="98">
        <f>IF(SUM(GO39:GQ39)=0,MASTER_DATA_MAPPED!GR39*VLOOKUP(GR$20,Backend!$A$2:$K$61,VLOOKUP(MASTER_DATA_ESCALATED!$B39,Backend!$M$3:$O$8,3,FALSE),FALSE),SUM(GO39:GQ39))</f>
        <v>2227915251.6833334</v>
      </c>
      <c r="GS39" s="98"/>
      <c r="GT39" s="98"/>
      <c r="GU39" s="98"/>
      <c r="GV39" s="98">
        <f>IF(SUM(GS39:GU39)=0,MASTER_DATA_MAPPED!GV39*VLOOKUP(GV$20,Backend!$A$2:$K$61,VLOOKUP(MASTER_DATA_ESCALATED!$B39,Backend!$M$3:$O$8,3,FALSE),FALSE),SUM(GS39:GU39))</f>
        <v>2080343035.2429695</v>
      </c>
    </row>
    <row r="40" spans="2:204" s="25" customFormat="1" ht="17.25" hidden="1" outlineLevel="1" x14ac:dyDescent="0.3">
      <c r="B40" s="183">
        <f t="shared" si="1"/>
        <v>20</v>
      </c>
      <c r="C40" s="51">
        <f t="shared" si="0"/>
        <v>21</v>
      </c>
      <c r="D40" s="75"/>
      <c r="E40" s="51">
        <v>21</v>
      </c>
      <c r="F40" s="51"/>
      <c r="G40" s="76"/>
      <c r="H40" s="37" t="s">
        <v>42</v>
      </c>
      <c r="I40" s="96"/>
      <c r="J40" s="96"/>
      <c r="K40" s="96"/>
      <c r="L40" s="96">
        <f>IF(SUM(I40:K40)=0,MASTER_DATA_MAPPED!L40*VLOOKUP(L$20,Backend!$A$2:$K$61,VLOOKUP(MASTER_DATA_ESCALATED!$B40,Backend!$M$3:$O$8,3,FALSE),FALSE),SUM(I40:K40))</f>
        <v>181654862.3855682</v>
      </c>
      <c r="M40" s="96"/>
      <c r="N40" s="96"/>
      <c r="O40" s="96"/>
      <c r="P40" s="96">
        <f>IF(SUM(M40:O40)=0,MASTER_DATA_MAPPED!P40*VLOOKUP(P$20,Backend!$A$2:$K$61,VLOOKUP(MASTER_DATA_ESCALATED!$B40,Backend!$M$3:$O$8,3,FALSE),FALSE),SUM(M40:O40))</f>
        <v>515915973.53845513</v>
      </c>
      <c r="Q40" s="96"/>
      <c r="R40" s="96"/>
      <c r="S40" s="96"/>
      <c r="T40" s="96">
        <f>IF(SUM(Q40:S40)=0,MASTER_DATA_MAPPED!T40*VLOOKUP(T$20,Backend!$A$2:$K$61,VLOOKUP(MASTER_DATA_ESCALATED!$B40,Backend!$M$3:$O$8,3,FALSE),FALSE),SUM(Q40:S40))</f>
        <v>289608949.84654343</v>
      </c>
      <c r="U40" s="96"/>
      <c r="V40" s="96"/>
      <c r="W40" s="96"/>
      <c r="X40" s="96">
        <f>IF(SUM(U40:W40)=0,MASTER_DATA_MAPPED!X40*VLOOKUP(X$20,Backend!$A$2:$K$61,VLOOKUP(MASTER_DATA_ESCALATED!$B40,Backend!$M$3:$O$8,3,FALSE),FALSE),SUM(U40:W40))</f>
        <v>822485050.11085451</v>
      </c>
      <c r="Y40" s="96"/>
      <c r="Z40" s="96"/>
      <c r="AA40" s="96"/>
      <c r="AB40" s="96">
        <f>IF(SUM(Y40:AA40)=0,MASTER_DATA_MAPPED!AB40*VLOOKUP(AB$20,Backend!$A$2:$K$61,VLOOKUP(MASTER_DATA_ESCALATED!$B40,Backend!$M$3:$O$8,3,FALSE),FALSE),SUM(Y40:AA40))</f>
        <v>138744633.42947185</v>
      </c>
      <c r="AC40" s="96"/>
      <c r="AD40" s="96"/>
      <c r="AE40" s="96"/>
      <c r="AF40" s="96">
        <f>IF(SUM(AC40:AE40)=0,MASTER_DATA_MAPPED!AF40*VLOOKUP(AF$20,Backend!$A$2:$K$61,VLOOKUP(MASTER_DATA_ESCALATED!$B40,Backend!$M$3:$O$8,3,FALSE),FALSE),SUM(AC40:AE40))</f>
        <v>394037878.54922068</v>
      </c>
      <c r="AG40" s="96"/>
      <c r="AH40" s="96"/>
      <c r="AI40" s="96"/>
      <c r="AJ40" s="96">
        <f>IF(SUM(AG40:AI40)=0,MASTER_DATA_MAPPED!AJ40*VLOOKUP(AJ$20,Backend!$A$2:$K$61,VLOOKUP(MASTER_DATA_ESCALATED!$B40,Backend!$M$3:$O$8,3,FALSE),FALSE),SUM(AG40:AI40))</f>
        <v>221195913.05939746</v>
      </c>
      <c r="AK40" s="96"/>
      <c r="AL40" s="96"/>
      <c r="AM40" s="96"/>
      <c r="AN40" s="96">
        <f>IF(SUM(AK40:AM40)=0,MASTER_DATA_MAPPED!AN40*VLOOKUP(AN$20,Backend!$A$2:$K$61,VLOOKUP(MASTER_DATA_ESCALATED!$B40,Backend!$M$3:$O$8,3,FALSE),FALSE),SUM(AK40:AM40))</f>
        <v>628180171.11918163</v>
      </c>
      <c r="AO40" s="96"/>
      <c r="AP40" s="96"/>
      <c r="AQ40" s="96"/>
      <c r="AR40" s="96">
        <f>IF(SUM(AO40:AQ40)=0,MASTER_DATA_MAPPED!AR40*VLOOKUP(AR$20,Backend!$A$2:$K$61,VLOOKUP(MASTER_DATA_ESCALATED!$B40,Backend!$M$3:$O$8,3,FALSE),FALSE),SUM(AO40:AQ40))</f>
        <v>3279121311.0472922</v>
      </c>
      <c r="AS40" s="96"/>
      <c r="AT40" s="96"/>
      <c r="AU40" s="96"/>
      <c r="AV40" s="96">
        <f>IF(SUM(AS40:AU40)=0,MASTER_DATA_MAPPED!AV40*VLOOKUP(AV$20,Backend!$A$2:$K$61,VLOOKUP(MASTER_DATA_ESCALATED!$B40,Backend!$M$3:$O$8,3,FALSE),FALSE),SUM(AS40:AU40))</f>
        <v>1893756105.9924285</v>
      </c>
      <c r="AW40" s="96"/>
      <c r="AX40" s="96"/>
      <c r="AY40" s="96"/>
      <c r="AZ40" s="96">
        <f>IF(SUM(AW40:AY40)=0,MASTER_DATA_MAPPED!AZ40*VLOOKUP(AZ$20,Backend!$A$2:$K$61,VLOOKUP(MASTER_DATA_ESCALATED!$B40,Backend!$M$3:$O$8,3,FALSE),FALSE),SUM(AW40:AY40))</f>
        <v>1029491574.3985685</v>
      </c>
      <c r="BA40" s="96"/>
      <c r="BB40" s="96"/>
      <c r="BC40" s="96"/>
      <c r="BD40" s="96">
        <f>IF(SUM(BA40:BC40)=0,MASTER_DATA_MAPPED!BD40*VLOOKUP(BD$20,Backend!$A$2:$K$61,VLOOKUP(MASTER_DATA_ESCALATED!$B40,Backend!$M$3:$O$8,3,FALSE),FALSE),SUM(BA40:BC40))</f>
        <v>2376727461.8831148</v>
      </c>
      <c r="BE40" s="96"/>
      <c r="BF40" s="96"/>
      <c r="BG40" s="96"/>
      <c r="BH40" s="96">
        <f>IF(SUM(BE40:BG40)=0,MASTER_DATA_MAPPED!BH40*VLOOKUP(BH$20,Backend!$A$2:$K$61,VLOOKUP(MASTER_DATA_ESCALATED!$B40,Backend!$M$3:$O$8,3,FALSE),FALSE),SUM(BE40:BG40))</f>
        <v>152517270.2812694</v>
      </c>
      <c r="BI40" s="96"/>
      <c r="BJ40" s="96"/>
      <c r="BK40" s="96"/>
      <c r="BL40" s="96">
        <f>IF(SUM(BI40:BK40)=0,MASTER_DATA_MAPPED!BL40*VLOOKUP(BL$20,Backend!$A$2:$K$61,VLOOKUP(MASTER_DATA_ESCALATED!$B40,Backend!$M$3:$O$8,3,FALSE),FALSE),SUM(BI40:BK40))</f>
        <v>381293175.70317352</v>
      </c>
      <c r="BM40" s="96"/>
      <c r="BN40" s="96"/>
      <c r="BO40" s="96"/>
      <c r="BP40" s="96">
        <f>IF(SUM(BM40:BO40)=0,MASTER_DATA_MAPPED!BP40*VLOOKUP(BP$20,Backend!$A$2:$K$61,VLOOKUP(MASTER_DATA_ESCALATED!$B40,Backend!$M$3:$O$8,3,FALSE),FALSE),SUM(BM40:BO40))</f>
        <v>948265091.70646727</v>
      </c>
      <c r="BQ40" s="96"/>
      <c r="BR40" s="96"/>
      <c r="BS40" s="96"/>
      <c r="BT40" s="96">
        <f>IF(SUM(BQ40:BS40)=0,MASTER_DATA_MAPPED!BT40*VLOOKUP(BT$20,Backend!$A$2:$K$61,VLOOKUP(MASTER_DATA_ESCALATED!$B40,Backend!$M$3:$O$8,3,FALSE),FALSE),SUM(BQ40:BS40))</f>
        <v>625929915.29422319</v>
      </c>
      <c r="BU40" s="96"/>
      <c r="BV40" s="96"/>
      <c r="BW40" s="96"/>
      <c r="BX40" s="96">
        <f>IF(SUM(BU40:BW40)=0,MASTER_DATA_MAPPED!BX40*VLOOKUP(BX$20,Backend!$A$2:$K$61,VLOOKUP(MASTER_DATA_ESCALATED!$B40,Backend!$M$3:$O$8,3,FALSE),FALSE),SUM(BU40:BW40))</f>
        <v>422448259.60933757</v>
      </c>
      <c r="BY40" s="96"/>
      <c r="BZ40" s="96"/>
      <c r="CA40" s="96"/>
      <c r="CB40" s="96">
        <f>IF(SUM(BY40:CA40)=0,MASTER_DATA_MAPPED!CB40*VLOOKUP(CB$20,Backend!$A$2:$K$61,VLOOKUP(MASTER_DATA_ESCALATED!$B40,Backend!$M$3:$O$8,3,FALSE),FALSE),SUM(BY40:CA40))</f>
        <v>618030056.82741559</v>
      </c>
      <c r="CC40" s="96"/>
      <c r="CD40" s="96"/>
      <c r="CE40" s="96"/>
      <c r="CF40" s="96">
        <f>IF(SUM(CC40:CE40)=0,MASTER_DATA_MAPPED!CF40*VLOOKUP(CF$20,Backend!$A$2:$K$61,VLOOKUP(MASTER_DATA_ESCALATED!$B40,Backend!$M$3:$O$8,3,FALSE),FALSE),SUM(CC40:CE40))</f>
        <v>435804610.84223342</v>
      </c>
      <c r="CG40" s="96"/>
      <c r="CH40" s="96"/>
      <c r="CI40" s="96"/>
      <c r="CJ40" s="96">
        <f>IF(SUM(CG40:CI40)=0,MASTER_DATA_MAPPED!CJ40*VLOOKUP(CJ$20,Backend!$A$2:$K$61,VLOOKUP(MASTER_DATA_ESCALATED!$B40,Backend!$M$3:$O$8,3,FALSE),FALSE),SUM(CG40:CI40))</f>
        <v>1167869725.2514284</v>
      </c>
      <c r="CK40" s="96"/>
      <c r="CL40" s="96"/>
      <c r="CM40" s="96"/>
      <c r="CN40" s="96">
        <f>IF(SUM(CK40:CM40)=0,MASTER_DATA_MAPPED!CN40*VLOOKUP(CN$20,Backend!$A$2:$K$61,VLOOKUP(MASTER_DATA_ESCALATED!$B40,Backend!$M$3:$O$8,3,FALSE),FALSE),SUM(CK40:CM40))</f>
        <v>365506597.19676965</v>
      </c>
      <c r="CO40" s="96"/>
      <c r="CP40" s="96"/>
      <c r="CQ40" s="96"/>
      <c r="CR40" s="96">
        <f>IF(SUM(CO40:CQ40)=0,MASTER_DATA_MAPPED!CR40*VLOOKUP(CR$20,Backend!$A$2:$K$61,VLOOKUP(MASTER_DATA_ESCALATED!$B40,Backend!$M$3:$O$8,3,FALSE),FALSE),SUM(CO40:CQ40))</f>
        <v>365506597.19676965</v>
      </c>
      <c r="CS40" s="96"/>
      <c r="CT40" s="96"/>
      <c r="CU40" s="96"/>
      <c r="CV40" s="96">
        <f>IF(SUM(CS40:CU40)=0,MASTER_DATA_MAPPED!CV40*VLOOKUP(CV$20,Backend!$A$2:$K$61,VLOOKUP(MASTER_DATA_ESCALATED!$B40,Backend!$M$3:$O$8,3,FALSE),FALSE),SUM(CS40:CU40))</f>
        <v>234548895.35833475</v>
      </c>
      <c r="CW40" s="96"/>
      <c r="CX40" s="96"/>
      <c r="CY40" s="96"/>
      <c r="CZ40" s="96">
        <f>IF(SUM(CW40:CY40)=0,MASTER_DATA_MAPPED!CZ40*VLOOKUP(CZ$20,Backend!$A$2:$K$61,VLOOKUP(MASTER_DATA_ESCALATED!$B40,Backend!$M$3:$O$8,3,FALSE),FALSE),SUM(CW40:CY40))</f>
        <v>504996018.84269512</v>
      </c>
      <c r="DA40" s="96"/>
      <c r="DB40" s="96"/>
      <c r="DC40" s="96"/>
      <c r="DD40" s="96" t="e">
        <f>IF(SUM(DA40:DC40)=0,MASTER_DATA_MAPPED!DD40*VLOOKUP(DD$20,Backend!$A$2:$K$61,VLOOKUP(MASTER_DATA_ESCALATED!$B40,Backend!$M$3:$O$8,3,FALSE),FALSE),SUM(DA40:DC40))</f>
        <v>#N/A</v>
      </c>
      <c r="DE40" s="96"/>
      <c r="DF40" s="96"/>
      <c r="DG40" s="96"/>
      <c r="DH40" s="96">
        <f>IF(SUM(DE40:DG40)=0,MASTER_DATA_MAPPED!DH40*VLOOKUP(DH$20,Backend!$A$2:$K$61,VLOOKUP(MASTER_DATA_ESCALATED!$B40,Backend!$M$3:$O$8,3,FALSE),FALSE),SUM(DE40:DG40))</f>
        <v>90932209.969949886</v>
      </c>
      <c r="DI40" s="96"/>
      <c r="DJ40" s="96"/>
      <c r="DK40" s="96"/>
      <c r="DL40" s="96">
        <f>IF(SUM(DI40:DK40)=0,MASTER_DATA_MAPPED!DL40*VLOOKUP(DL$20,Backend!$A$2:$K$61,VLOOKUP(MASTER_DATA_ESCALATED!$B40,Backend!$M$3:$O$8,3,FALSE),FALSE),SUM(DI40:DK40))</f>
        <v>111168796.85393664</v>
      </c>
      <c r="DM40" s="96"/>
      <c r="DN40" s="96"/>
      <c r="DO40" s="96"/>
      <c r="DP40" s="96">
        <f>IF(SUM(DM40:DO40)=0,MASTER_DATA_MAPPED!DP40*VLOOKUP(DP$20,Backend!$A$2:$K$61,VLOOKUP(MASTER_DATA_ESCALATED!$B40,Backend!$M$3:$O$8,3,FALSE),FALSE),SUM(DM40:DO40))</f>
        <v>157729612.91636428</v>
      </c>
      <c r="DQ40" s="96"/>
      <c r="DR40" s="96"/>
      <c r="DS40" s="96"/>
      <c r="DT40" s="96">
        <f>IF(SUM(DQ40:DS40)=0,MASTER_DATA_MAPPED!DT40*VLOOKUP(DT$20,Backend!$A$2:$K$61,VLOOKUP(MASTER_DATA_ESCALATED!$B40,Backend!$M$3:$O$8,3,FALSE),FALSE),SUM(DQ40:DS40))</f>
        <v>256488394.88905352</v>
      </c>
      <c r="DU40" s="96"/>
      <c r="DV40" s="96"/>
      <c r="DW40" s="96"/>
      <c r="DX40" s="96">
        <f>IF(SUM(DU40:DW40)=0,MASTER_DATA_MAPPED!DX40*VLOOKUP(DX$20,Backend!$A$2:$K$61,VLOOKUP(MASTER_DATA_ESCALATED!$B40,Backend!$M$3:$O$8,3,FALSE),FALSE),SUM(DU40:DW40))</f>
        <v>450899334.1417259</v>
      </c>
      <c r="DY40" s="96"/>
      <c r="DZ40" s="96"/>
      <c r="EA40" s="96"/>
      <c r="EB40" s="96">
        <f>IF(SUM(DY40:EA40)=0,MASTER_DATA_MAPPED!EB40*VLOOKUP(EB$20,Backend!$A$2:$K$61,VLOOKUP(MASTER_DATA_ESCALATED!$B40,Backend!$M$3:$O$8,3,FALSE),FALSE),SUM(DY40:EA40))</f>
        <v>550568974.45661891</v>
      </c>
      <c r="EC40" s="96"/>
      <c r="ED40" s="96"/>
      <c r="EE40" s="96"/>
      <c r="EF40" s="96">
        <f>IF(SUM(EC40:EE40)=0,MASTER_DATA_MAPPED!EF40*VLOOKUP(EF$20,Backend!$A$2:$K$61,VLOOKUP(MASTER_DATA_ESCALATED!$B40,Backend!$M$3:$O$8,3,FALSE),FALSE),SUM(EC40:EE40))</f>
        <v>1162788676.635709</v>
      </c>
      <c r="EG40" s="96"/>
      <c r="EH40" s="96"/>
      <c r="EI40" s="96"/>
      <c r="EJ40" s="96">
        <f>IF(SUM(EG40:EI40)=0,MASTER_DATA_MAPPED!EJ40*VLOOKUP(EJ$20,Backend!$A$2:$K$61,VLOOKUP(MASTER_DATA_ESCALATED!$B40,Backend!$M$3:$O$8,3,FALSE),FALSE),SUM(EG40:EI40))</f>
        <v>810040309.34221768</v>
      </c>
      <c r="EK40" s="96"/>
      <c r="EL40" s="96"/>
      <c r="EM40" s="96"/>
      <c r="EN40" s="96">
        <f>IF(SUM(EK40:EM40)=0,MASTER_DATA_MAPPED!EN40*VLOOKUP(EN$20,Backend!$A$2:$K$61,VLOOKUP(MASTER_DATA_ESCALATED!$B40,Backend!$M$3:$O$8,3,FALSE),FALSE),SUM(EK40:EM40))</f>
        <v>430492705.14140636</v>
      </c>
      <c r="EO40" s="96"/>
      <c r="EP40" s="96"/>
      <c r="EQ40" s="96"/>
      <c r="ER40" s="96">
        <f>IF(SUM(EO40:EQ40)=0,MASTER_DATA_MAPPED!ER40*VLOOKUP(ER$20,Backend!$A$2:$K$61,VLOOKUP(MASTER_DATA_ESCALATED!$B40,Backend!$M$3:$O$8,3,FALSE),FALSE),SUM(EO40:EQ40))</f>
        <v>678653450.66285205</v>
      </c>
      <c r="ES40" s="96"/>
      <c r="ET40" s="96"/>
      <c r="EU40" s="96"/>
      <c r="EV40" s="96">
        <f>IF(SUM(ES40:EU40)=0,MASTER_DATA_MAPPED!EV40*VLOOKUP(EV$20,Backend!$A$2:$K$61,VLOOKUP(MASTER_DATA_ESCALATED!$B40,Backend!$M$3:$O$8,3,FALSE),FALSE),SUM(ES40:EU40))</f>
        <v>678653450.66285205</v>
      </c>
      <c r="EW40" s="96"/>
      <c r="EX40" s="96"/>
      <c r="EY40" s="96"/>
      <c r="EZ40" s="96">
        <f>IF(SUM(EW40:EY40)=0,MASTER_DATA_MAPPED!EZ40*VLOOKUP(EZ$20,Backend!$A$2:$K$61,VLOOKUP(MASTER_DATA_ESCALATED!$B40,Backend!$M$3:$O$8,3,FALSE),FALSE),SUM(EW40:EY40))</f>
        <v>444781225.93727177</v>
      </c>
      <c r="FA40" s="96"/>
      <c r="FB40" s="96"/>
      <c r="FC40" s="96"/>
      <c r="FD40" s="96">
        <f>IF(SUM(FA40:FC40)=0,MASTER_DATA_MAPPED!FD40*VLOOKUP(FD$20,Backend!$A$2:$K$61,VLOOKUP(MASTER_DATA_ESCALATED!$B40,Backend!$M$3:$O$8,3,FALSE),FALSE),SUM(FA40:FC40))</f>
        <v>430478634.80468661</v>
      </c>
      <c r="FE40" s="96"/>
      <c r="FF40" s="96"/>
      <c r="FG40" s="96"/>
      <c r="FH40" s="96">
        <f>IF(SUM(FE40:FG40)=0,MASTER_DATA_MAPPED!FH40*VLOOKUP(FH$20,Backend!$A$2:$K$61,VLOOKUP(MASTER_DATA_ESCALATED!$B40,Backend!$M$3:$O$8,3,FALSE),FALSE),SUM(FE40:FG40))</f>
        <v>410827729.80815399</v>
      </c>
      <c r="FI40" s="96"/>
      <c r="FJ40" s="96"/>
      <c r="FK40" s="96"/>
      <c r="FL40" s="96">
        <f>IF(SUM(FI40:FK40)=0,MASTER_DATA_MAPPED!FL40*VLOOKUP(FL$20,Backend!$A$2:$K$61,VLOOKUP(MASTER_DATA_ESCALATED!$B40,Backend!$M$3:$O$8,3,FALSE),FALSE),SUM(FI40:FK40))</f>
        <v>769161567.57457972</v>
      </c>
      <c r="FM40" s="96"/>
      <c r="FN40" s="96"/>
      <c r="FO40" s="96"/>
      <c r="FP40" s="96">
        <f>IF(SUM(FM40:FO40)=0,MASTER_DATA_MAPPED!FP40*VLOOKUP(FP$20,Backend!$A$2:$K$61,VLOOKUP(MASTER_DATA_ESCALATED!$B40,Backend!$M$3:$O$8,3,FALSE),FALSE),SUM(FM40:FO40))</f>
        <v>566673145.94632483</v>
      </c>
      <c r="FQ40" s="96"/>
      <c r="FR40" s="96"/>
      <c r="FS40" s="96"/>
      <c r="FT40" s="96">
        <f>IF(SUM(FQ40:FS40)=0,MASTER_DATA_MAPPED!FT40*VLOOKUP(FT$20,Backend!$A$2:$K$61,VLOOKUP(MASTER_DATA_ESCALATED!$B40,Backend!$M$3:$O$8,3,FALSE),FALSE),SUM(FQ40:FS40))</f>
        <v>539589434.98667276</v>
      </c>
      <c r="FU40" s="96"/>
      <c r="FV40" s="96"/>
      <c r="FW40" s="96"/>
      <c r="FX40" s="96">
        <f>IF(SUM(FU40:FW40)=0,MASTER_DATA_MAPPED!FX40*VLOOKUP(FX$20,Backend!$A$2:$K$61,VLOOKUP(MASTER_DATA_ESCALATED!$B40,Backend!$M$3:$O$8,3,FALSE),FALSE),SUM(FU40:FW40))</f>
        <v>520219370.92523235</v>
      </c>
      <c r="FY40" s="96"/>
      <c r="FZ40" s="96"/>
      <c r="GA40" s="96"/>
      <c r="GB40" s="96">
        <f>IF(SUM(FY40:GA40)=0,MASTER_DATA_MAPPED!GB40*VLOOKUP(GB$20,Backend!$A$2:$K$61,VLOOKUP(MASTER_DATA_ESCALATED!$B40,Backend!$M$3:$O$8,3,FALSE),FALSE),SUM(FY40:GA40))</f>
        <v>610667424.14971352</v>
      </c>
      <c r="GC40" s="96"/>
      <c r="GD40" s="96"/>
      <c r="GE40" s="96"/>
      <c r="GF40" s="96">
        <f>IF(SUM(GC40:GE40)=0,MASTER_DATA_MAPPED!GF40*VLOOKUP(GF$20,Backend!$A$2:$K$61,VLOOKUP(MASTER_DATA_ESCALATED!$B40,Backend!$M$3:$O$8,3,FALSE),FALSE),SUM(GC40:GE40))</f>
        <v>581691261.67636108</v>
      </c>
      <c r="GG40" s="96"/>
      <c r="GH40" s="96"/>
      <c r="GI40" s="96"/>
      <c r="GJ40" s="96">
        <f>IF(SUM(GG40:GI40)=0,MASTER_DATA_MAPPED!GJ40*VLOOKUP(GJ$20,Backend!$A$2:$K$61,VLOOKUP(MASTER_DATA_ESCALATED!$B40,Backend!$M$3:$O$8,3,FALSE),FALSE),SUM(GG40:GI40))</f>
        <v>563443151.46286738</v>
      </c>
      <c r="GK40" s="96"/>
      <c r="GL40" s="96"/>
      <c r="GM40" s="96"/>
      <c r="GN40" s="96">
        <f>IF(SUM(GK40:GM40)=0,MASTER_DATA_MAPPED!GN40*VLOOKUP(GN$20,Backend!$A$2:$K$61,VLOOKUP(MASTER_DATA_ESCALATED!$B40,Backend!$M$3:$O$8,3,FALSE),FALSE),SUM(GK40:GM40))</f>
        <v>516862747.30075407</v>
      </c>
      <c r="GO40" s="96"/>
      <c r="GP40" s="96"/>
      <c r="GQ40" s="96"/>
      <c r="GR40" s="96">
        <f>IF(SUM(GO40:GQ40)=0,MASTER_DATA_MAPPED!GR40*VLOOKUP(GR$20,Backend!$A$2:$K$61,VLOOKUP(MASTER_DATA_ESCALATED!$B40,Backend!$M$3:$O$8,3,FALSE),FALSE),SUM(GO40:GQ40))</f>
        <v>490264314.88915026</v>
      </c>
      <c r="GS40" s="96"/>
      <c r="GT40" s="96"/>
      <c r="GU40" s="96"/>
      <c r="GV40" s="96">
        <f>IF(SUM(GS40:GU40)=0,MASTER_DATA_MAPPED!GV40*VLOOKUP(GV$20,Backend!$A$2:$K$61,VLOOKUP(MASTER_DATA_ESCALATED!$B40,Backend!$M$3:$O$8,3,FALSE),FALSE),SUM(GS40:GU40))</f>
        <v>472516271.77910978</v>
      </c>
    </row>
    <row r="41" spans="2:204" hidden="1" outlineLevel="2" x14ac:dyDescent="0.3">
      <c r="B41" s="21">
        <f t="shared" si="1"/>
        <v>20</v>
      </c>
      <c r="C41" s="52">
        <f t="shared" si="0"/>
        <v>211</v>
      </c>
      <c r="D41" s="77"/>
      <c r="E41" s="52"/>
      <c r="F41" s="52">
        <v>211</v>
      </c>
      <c r="G41" s="78"/>
      <c r="H41" s="35" t="s">
        <v>43</v>
      </c>
      <c r="I41" s="97"/>
      <c r="J41" s="97"/>
      <c r="K41" s="97"/>
      <c r="L41" s="97">
        <f>IF(SUM(I41:K41)=0,MASTER_DATA_MAPPED!L41*VLOOKUP(L$20,Backend!$A$2:$K$61,VLOOKUP(MASTER_DATA_ESCALATED!$B41,Backend!$M$3:$O$8,3,FALSE),FALSE),SUM(I41:K41))</f>
        <v>0</v>
      </c>
      <c r="M41" s="97"/>
      <c r="N41" s="97"/>
      <c r="O41" s="97"/>
      <c r="P41" s="97">
        <f>IF(SUM(M41:O41)=0,MASTER_DATA_MAPPED!P41*VLOOKUP(P$20,Backend!$A$2:$K$61,VLOOKUP(MASTER_DATA_ESCALATED!$B41,Backend!$M$3:$O$8,3,FALSE),FALSE),SUM(M41:O41))</f>
        <v>0</v>
      </c>
      <c r="Q41" s="97"/>
      <c r="R41" s="97"/>
      <c r="S41" s="97"/>
      <c r="T41" s="97">
        <f>IF(SUM(Q41:S41)=0,MASTER_DATA_MAPPED!T41*VLOOKUP(T$20,Backend!$A$2:$K$61,VLOOKUP(MASTER_DATA_ESCALATED!$B41,Backend!$M$3:$O$8,3,FALSE),FALSE),SUM(Q41:S41))</f>
        <v>0</v>
      </c>
      <c r="U41" s="97"/>
      <c r="V41" s="97"/>
      <c r="W41" s="97"/>
      <c r="X41" s="97">
        <f>IF(SUM(U41:W41)=0,MASTER_DATA_MAPPED!X41*VLOOKUP(X$20,Backend!$A$2:$K$61,VLOOKUP(MASTER_DATA_ESCALATED!$B41,Backend!$M$3:$O$8,3,FALSE),FALSE),SUM(U41:W41))</f>
        <v>0</v>
      </c>
      <c r="Y41" s="97"/>
      <c r="Z41" s="97"/>
      <c r="AA41" s="97"/>
      <c r="AB41" s="97">
        <f>IF(SUM(Y41:AA41)=0,MASTER_DATA_MAPPED!AB41*VLOOKUP(AB$20,Backend!$A$2:$K$61,VLOOKUP(MASTER_DATA_ESCALATED!$B41,Backend!$M$3:$O$8,3,FALSE),FALSE),SUM(Y41:AA41))</f>
        <v>0</v>
      </c>
      <c r="AC41" s="97"/>
      <c r="AD41" s="97"/>
      <c r="AE41" s="97"/>
      <c r="AF41" s="97">
        <f>IF(SUM(AC41:AE41)=0,MASTER_DATA_MAPPED!AF41*VLOOKUP(AF$20,Backend!$A$2:$K$61,VLOOKUP(MASTER_DATA_ESCALATED!$B41,Backend!$M$3:$O$8,3,FALSE),FALSE),SUM(AC41:AE41))</f>
        <v>0</v>
      </c>
      <c r="AG41" s="97"/>
      <c r="AH41" s="97"/>
      <c r="AI41" s="97"/>
      <c r="AJ41" s="97">
        <f>IF(SUM(AG41:AI41)=0,MASTER_DATA_MAPPED!AJ41*VLOOKUP(AJ$20,Backend!$A$2:$K$61,VLOOKUP(MASTER_DATA_ESCALATED!$B41,Backend!$M$3:$O$8,3,FALSE),FALSE),SUM(AG41:AI41))</f>
        <v>0</v>
      </c>
      <c r="AK41" s="97"/>
      <c r="AL41" s="97"/>
      <c r="AM41" s="97"/>
      <c r="AN41" s="97">
        <f>IF(SUM(AK41:AM41)=0,MASTER_DATA_MAPPED!AN41*VLOOKUP(AN$20,Backend!$A$2:$K$61,VLOOKUP(MASTER_DATA_ESCALATED!$B41,Backend!$M$3:$O$8,3,FALSE),FALSE),SUM(AK41:AM41))</f>
        <v>0</v>
      </c>
      <c r="AO41" s="97"/>
      <c r="AP41" s="97"/>
      <c r="AQ41" s="97"/>
      <c r="AR41" s="97">
        <f>IF(SUM(AO41:AQ41)=0,MASTER_DATA_MAPPED!AR41*VLOOKUP(AR$20,Backend!$A$2:$K$61,VLOOKUP(MASTER_DATA_ESCALATED!$B41,Backend!$M$3:$O$8,3,FALSE),FALSE),SUM(AO41:AQ41))</f>
        <v>0</v>
      </c>
      <c r="AS41" s="97"/>
      <c r="AT41" s="97"/>
      <c r="AU41" s="97"/>
      <c r="AV41" s="97">
        <f>IF(SUM(AS41:AU41)=0,MASTER_DATA_MAPPED!AV41*VLOOKUP(AV$20,Backend!$A$2:$K$61,VLOOKUP(MASTER_DATA_ESCALATED!$B41,Backend!$M$3:$O$8,3,FALSE),FALSE),SUM(AS41:AU41))</f>
        <v>0</v>
      </c>
      <c r="AW41" s="97"/>
      <c r="AX41" s="97"/>
      <c r="AY41" s="97"/>
      <c r="AZ41" s="97">
        <f>IF(SUM(AW41:AY41)=0,MASTER_DATA_MAPPED!AZ41*VLOOKUP(AZ$20,Backend!$A$2:$K$61,VLOOKUP(MASTER_DATA_ESCALATED!$B41,Backend!$M$3:$O$8,3,FALSE),FALSE),SUM(AW41:AY41))</f>
        <v>0</v>
      </c>
      <c r="BA41" s="97"/>
      <c r="BB41" s="97"/>
      <c r="BC41" s="97"/>
      <c r="BD41" s="97">
        <f>IF(SUM(BA41:BC41)=0,MASTER_DATA_MAPPED!BD41*VLOOKUP(BD$20,Backend!$A$2:$K$61,VLOOKUP(MASTER_DATA_ESCALATED!$B41,Backend!$M$3:$O$8,3,FALSE),FALSE),SUM(BA41:BC41))</f>
        <v>0</v>
      </c>
      <c r="BE41" s="97"/>
      <c r="BF41" s="97"/>
      <c r="BG41" s="97"/>
      <c r="BH41" s="97">
        <f>IF(SUM(BE41:BG41)=0,MASTER_DATA_MAPPED!BH41*VLOOKUP(BH$20,Backend!$A$2:$K$61,VLOOKUP(MASTER_DATA_ESCALATED!$B41,Backend!$M$3:$O$8,3,FALSE),FALSE),SUM(BE41:BG41))</f>
        <v>0</v>
      </c>
      <c r="BI41" s="97"/>
      <c r="BJ41" s="97"/>
      <c r="BK41" s="97"/>
      <c r="BL41" s="97">
        <f>IF(SUM(BI41:BK41)=0,MASTER_DATA_MAPPED!BL41*VLOOKUP(BL$20,Backend!$A$2:$K$61,VLOOKUP(MASTER_DATA_ESCALATED!$B41,Backend!$M$3:$O$8,3,FALSE),FALSE),SUM(BI41:BK41))</f>
        <v>0</v>
      </c>
      <c r="BM41" s="97"/>
      <c r="BN41" s="97"/>
      <c r="BO41" s="97"/>
      <c r="BP41" s="97">
        <f>IF(SUM(BM41:BO41)=0,MASTER_DATA_MAPPED!BP41*VLOOKUP(BP$20,Backend!$A$2:$K$61,VLOOKUP(MASTER_DATA_ESCALATED!$B41,Backend!$M$3:$O$8,3,FALSE),FALSE),SUM(BM41:BO41))</f>
        <v>103768917.39478226</v>
      </c>
      <c r="BQ41" s="97"/>
      <c r="BR41" s="97"/>
      <c r="BS41" s="97"/>
      <c r="BT41" s="97">
        <f>IF(SUM(BQ41:BS41)=0,MASTER_DATA_MAPPED!BT41*VLOOKUP(BT$20,Backend!$A$2:$K$61,VLOOKUP(MASTER_DATA_ESCALATED!$B41,Backend!$M$3:$O$8,3,FALSE),FALSE),SUM(BQ41:BS41))</f>
        <v>79754078.677011624</v>
      </c>
      <c r="BU41" s="97"/>
      <c r="BV41" s="97"/>
      <c r="BW41" s="97"/>
      <c r="BX41" s="97">
        <f>IF(SUM(BU41:BW41)=0,MASTER_DATA_MAPPED!BX41*VLOOKUP(BX$20,Backend!$A$2:$K$61,VLOOKUP(MASTER_DATA_ESCALATED!$B41,Backend!$M$3:$O$8,3,FALSE),FALSE),SUM(BU41:BW41))</f>
        <v>48913655.430815607</v>
      </c>
      <c r="BY41" s="97"/>
      <c r="BZ41" s="97"/>
      <c r="CA41" s="97"/>
      <c r="CB41" s="97">
        <f>IF(SUM(BY41:CA41)=0,MASTER_DATA_MAPPED!CB41*VLOOKUP(CB$20,Backend!$A$2:$K$61,VLOOKUP(MASTER_DATA_ESCALATED!$B41,Backend!$M$3:$O$8,3,FALSE),FALSE),SUM(BY41:CA41))</f>
        <v>81823687.866393939</v>
      </c>
      <c r="CC41" s="97"/>
      <c r="CD41" s="97"/>
      <c r="CE41" s="97"/>
      <c r="CF41" s="97">
        <f>IF(SUM(CC41:CE41)=0,MASTER_DATA_MAPPED!CF41*VLOOKUP(CF$20,Backend!$A$2:$K$61,VLOOKUP(MASTER_DATA_ESCALATED!$B41,Backend!$M$3:$O$8,3,FALSE),FALSE),SUM(CC41:CE41))</f>
        <v>33752455.691511206</v>
      </c>
      <c r="CG41" s="97"/>
      <c r="CH41" s="97"/>
      <c r="CI41" s="97"/>
      <c r="CJ41" s="97">
        <f>IF(SUM(CG41:CI41)=0,MASTER_DATA_MAPPED!CJ41*VLOOKUP(CJ$20,Backend!$A$2:$K$61,VLOOKUP(MASTER_DATA_ESCALATED!$B41,Backend!$M$3:$O$8,3,FALSE),FALSE),SUM(CG41:CI41))</f>
        <v>0</v>
      </c>
      <c r="CK41" s="97"/>
      <c r="CL41" s="97"/>
      <c r="CM41" s="97"/>
      <c r="CN41" s="97">
        <f>IF(SUM(CK41:CM41)=0,MASTER_DATA_MAPPED!CN41*VLOOKUP(CN$20,Backend!$A$2:$K$61,VLOOKUP(MASTER_DATA_ESCALATED!$B41,Backend!$M$3:$O$8,3,FALSE),FALSE),SUM(CK41:CM41))</f>
        <v>0</v>
      </c>
      <c r="CO41" s="97"/>
      <c r="CP41" s="97"/>
      <c r="CQ41" s="97"/>
      <c r="CR41" s="97">
        <f>IF(SUM(CO41:CQ41)=0,MASTER_DATA_MAPPED!CR41*VLOOKUP(CR$20,Backend!$A$2:$K$61,VLOOKUP(MASTER_DATA_ESCALATED!$B41,Backend!$M$3:$O$8,3,FALSE),FALSE),SUM(CO41:CQ41))</f>
        <v>0</v>
      </c>
      <c r="CS41" s="97"/>
      <c r="CT41" s="97"/>
      <c r="CU41" s="97"/>
      <c r="CV41" s="97">
        <f>IF(SUM(CS41:CU41)=0,MASTER_DATA_MAPPED!CV41*VLOOKUP(CV$20,Backend!$A$2:$K$61,VLOOKUP(MASTER_DATA_ESCALATED!$B41,Backend!$M$3:$O$8,3,FALSE),FALSE),SUM(CS41:CU41))</f>
        <v>16913550.592676926</v>
      </c>
      <c r="CW41" s="97"/>
      <c r="CX41" s="97"/>
      <c r="CY41" s="97"/>
      <c r="CZ41" s="97">
        <f>IF(SUM(CW41:CY41)=0,MASTER_DATA_MAPPED!CZ41*VLOOKUP(CZ$20,Backend!$A$2:$K$61,VLOOKUP(MASTER_DATA_ESCALATED!$B41,Backend!$M$3:$O$8,3,FALSE),FALSE),SUM(CW41:CY41))</f>
        <v>32669418.124775399</v>
      </c>
      <c r="DA41" s="97"/>
      <c r="DB41" s="97"/>
      <c r="DC41" s="97"/>
      <c r="DD41" s="97" t="e">
        <f>IF(SUM(DA41:DC41)=0,MASTER_DATA_MAPPED!DD41*VLOOKUP(DD$20,Backend!$A$2:$K$61,VLOOKUP(MASTER_DATA_ESCALATED!$B41,Backend!$M$3:$O$8,3,FALSE),FALSE),SUM(DA41:DC41))</f>
        <v>#N/A</v>
      </c>
      <c r="DE41" s="97"/>
      <c r="DF41" s="97"/>
      <c r="DG41" s="97"/>
      <c r="DH41" s="97">
        <f>IF(SUM(DE41:DG41)=0,MASTER_DATA_MAPPED!DH41*VLOOKUP(DH$20,Backend!$A$2:$K$61,VLOOKUP(MASTER_DATA_ESCALATED!$B41,Backend!$M$3:$O$8,3,FALSE),FALSE),SUM(DE41:DG41))</f>
        <v>0</v>
      </c>
      <c r="DI41" s="97"/>
      <c r="DJ41" s="97"/>
      <c r="DK41" s="97"/>
      <c r="DL41" s="97">
        <f>IF(SUM(DI41:DK41)=0,MASTER_DATA_MAPPED!DL41*VLOOKUP(DL$20,Backend!$A$2:$K$61,VLOOKUP(MASTER_DATA_ESCALATED!$B41,Backend!$M$3:$O$8,3,FALSE),FALSE),SUM(DI41:DK41))</f>
        <v>0</v>
      </c>
      <c r="DM41" s="97"/>
      <c r="DN41" s="97"/>
      <c r="DO41" s="97"/>
      <c r="DP41" s="97">
        <f>IF(SUM(DM41:DO41)=0,MASTER_DATA_MAPPED!DP41*VLOOKUP(DP$20,Backend!$A$2:$K$61,VLOOKUP(MASTER_DATA_ESCALATED!$B41,Backend!$M$3:$O$8,3,FALSE),FALSE),SUM(DM41:DO41))</f>
        <v>0</v>
      </c>
      <c r="DQ41" s="97"/>
      <c r="DR41" s="97"/>
      <c r="DS41" s="97"/>
      <c r="DT41" s="97">
        <f>IF(SUM(DQ41:DS41)=0,MASTER_DATA_MAPPED!DT41*VLOOKUP(DT$20,Backend!$A$2:$K$61,VLOOKUP(MASTER_DATA_ESCALATED!$B41,Backend!$M$3:$O$8,3,FALSE),FALSE),SUM(DQ41:DS41))</f>
        <v>0</v>
      </c>
      <c r="DU41" s="97"/>
      <c r="DV41" s="97"/>
      <c r="DW41" s="97"/>
      <c r="DX41" s="97">
        <f>IF(SUM(DU41:DW41)=0,MASTER_DATA_MAPPED!DX41*VLOOKUP(DX$20,Backend!$A$2:$K$61,VLOOKUP(MASTER_DATA_ESCALATED!$B41,Backend!$M$3:$O$8,3,FALSE),FALSE),SUM(DU41:DW41))</f>
        <v>0</v>
      </c>
      <c r="DY41" s="97"/>
      <c r="DZ41" s="97"/>
      <c r="EA41" s="97"/>
      <c r="EB41" s="97">
        <f>IF(SUM(DY41:EA41)=0,MASTER_DATA_MAPPED!EB41*VLOOKUP(EB$20,Backend!$A$2:$K$61,VLOOKUP(MASTER_DATA_ESCALATED!$B41,Backend!$M$3:$O$8,3,FALSE),FALSE),SUM(DY41:EA41))</f>
        <v>0</v>
      </c>
      <c r="EC41" s="97"/>
      <c r="ED41" s="97"/>
      <c r="EE41" s="97"/>
      <c r="EF41" s="97">
        <f>IF(SUM(EC41:EE41)=0,MASTER_DATA_MAPPED!EF41*VLOOKUP(EF$20,Backend!$A$2:$K$61,VLOOKUP(MASTER_DATA_ESCALATED!$B41,Backend!$M$3:$O$8,3,FALSE),FALSE),SUM(EC41:EE41))</f>
        <v>19089351.372219078</v>
      </c>
      <c r="EG41" s="97"/>
      <c r="EH41" s="97"/>
      <c r="EI41" s="97"/>
      <c r="EJ41" s="97">
        <f>IF(SUM(EG41:EI41)=0,MASTER_DATA_MAPPED!EJ41*VLOOKUP(EJ$20,Backend!$A$2:$K$61,VLOOKUP(MASTER_DATA_ESCALATED!$B41,Backend!$M$3:$O$8,3,FALSE),FALSE),SUM(EG41:EI41))</f>
        <v>0</v>
      </c>
      <c r="EK41" s="97"/>
      <c r="EL41" s="97"/>
      <c r="EM41" s="97"/>
      <c r="EN41" s="97">
        <f>IF(SUM(EK41:EM41)=0,MASTER_DATA_MAPPED!EN41*VLOOKUP(EN$20,Backend!$A$2:$K$61,VLOOKUP(MASTER_DATA_ESCALATED!$B41,Backend!$M$3:$O$8,3,FALSE),FALSE),SUM(EK41:EM41))</f>
        <v>91129068.993058473</v>
      </c>
      <c r="EO41" s="97"/>
      <c r="EP41" s="97"/>
      <c r="EQ41" s="97"/>
      <c r="ER41" s="97">
        <f>IF(SUM(EO41:EQ41)=0,MASTER_DATA_MAPPED!ER41*VLOOKUP(ER$20,Backend!$A$2:$K$61,VLOOKUP(MASTER_DATA_ESCALATED!$B41,Backend!$M$3:$O$8,3,FALSE),FALSE),SUM(EO41:EQ41))</f>
        <v>93422777.058348522</v>
      </c>
      <c r="ES41" s="97"/>
      <c r="ET41" s="97"/>
      <c r="EU41" s="97"/>
      <c r="EV41" s="97">
        <f>IF(SUM(ES41:EU41)=0,MASTER_DATA_MAPPED!EV41*VLOOKUP(EV$20,Backend!$A$2:$K$61,VLOOKUP(MASTER_DATA_ESCALATED!$B41,Backend!$M$3:$O$8,3,FALSE),FALSE),SUM(ES41:EU41))</f>
        <v>93422777.058348522</v>
      </c>
      <c r="EW41" s="97"/>
      <c r="EX41" s="97"/>
      <c r="EY41" s="97"/>
      <c r="EZ41" s="97">
        <f>IF(SUM(EW41:EY41)=0,MASTER_DATA_MAPPED!EZ41*VLOOKUP(EZ$20,Backend!$A$2:$K$61,VLOOKUP(MASTER_DATA_ESCALATED!$B41,Backend!$M$3:$O$8,3,FALSE),FALSE),SUM(EW41:EY41))</f>
        <v>37390330.276773833</v>
      </c>
      <c r="FA41" s="97"/>
      <c r="FB41" s="97"/>
      <c r="FC41" s="97"/>
      <c r="FD41" s="97">
        <f>IF(SUM(FA41:FC41)=0,MASTER_DATA_MAPPED!FD41*VLOOKUP(FD$20,Backend!$A$2:$K$61,VLOOKUP(MASTER_DATA_ESCALATED!$B41,Backend!$M$3:$O$8,3,FALSE),FALSE),SUM(FA41:FC41))</f>
        <v>36560639.581889376</v>
      </c>
      <c r="FE41" s="97"/>
      <c r="FF41" s="97"/>
      <c r="FG41" s="97"/>
      <c r="FH41" s="97">
        <f>IF(SUM(FE41:FG41)=0,MASTER_DATA_MAPPED!FH41*VLOOKUP(FH$20,Backend!$A$2:$K$61,VLOOKUP(MASTER_DATA_ESCALATED!$B41,Backend!$M$3:$O$8,3,FALSE),FALSE),SUM(FE41:FG41))</f>
        <v>35727757.768947668</v>
      </c>
      <c r="FI41" s="97"/>
      <c r="FJ41" s="97"/>
      <c r="FK41" s="97"/>
      <c r="FL41" s="97">
        <f>IF(SUM(FI41:FK41)=0,MASTER_DATA_MAPPED!FL41*VLOOKUP(FL$20,Backend!$A$2:$K$61,VLOOKUP(MASTER_DATA_ESCALATED!$B41,Backend!$M$3:$O$8,3,FALSE),FALSE),SUM(FI41:FK41))</f>
        <v>71193843.85720101</v>
      </c>
      <c r="FM41" s="97"/>
      <c r="FN41" s="97"/>
      <c r="FO41" s="97"/>
      <c r="FP41" s="97">
        <f>IF(SUM(FM41:FO41)=0,MASTER_DATA_MAPPED!FP41*VLOOKUP(FP$20,Backend!$A$2:$K$61,VLOOKUP(MASTER_DATA_ESCALATED!$B41,Backend!$M$3:$O$8,3,FALSE),FALSE),SUM(FM41:FO41))</f>
        <v>19169368.620717525</v>
      </c>
      <c r="FQ41" s="97"/>
      <c r="FR41" s="97"/>
      <c r="FS41" s="97"/>
      <c r="FT41" s="97">
        <f>IF(SUM(FQ41:FS41)=0,MASTER_DATA_MAPPED!FT41*VLOOKUP(FT$20,Backend!$A$2:$K$61,VLOOKUP(MASTER_DATA_ESCALATED!$B41,Backend!$M$3:$O$8,3,FALSE),FALSE),SUM(FQ41:FS41))</f>
        <v>18932827.950357385</v>
      </c>
      <c r="FU41" s="97"/>
      <c r="FV41" s="97"/>
      <c r="FW41" s="97"/>
      <c r="FX41" s="97">
        <f>IF(SUM(FU41:FW41)=0,MASTER_DATA_MAPPED!FX41*VLOOKUP(FX$20,Backend!$A$2:$K$61,VLOOKUP(MASTER_DATA_ESCALATED!$B41,Backend!$M$3:$O$8,3,FALSE),FALSE),SUM(FU41:FW41))</f>
        <v>18517076.900663361</v>
      </c>
      <c r="FY41" s="97"/>
      <c r="FZ41" s="97"/>
      <c r="GA41" s="97"/>
      <c r="GB41" s="97">
        <f>IF(SUM(FY41:GA41)=0,MASTER_DATA_MAPPED!GB41*VLOOKUP(GB$20,Backend!$A$2:$K$61,VLOOKUP(MASTER_DATA_ESCALATED!$B41,Backend!$M$3:$O$8,3,FALSE),FALSE),SUM(FY41:GA41))</f>
        <v>18190228.01263364</v>
      </c>
      <c r="GC41" s="97"/>
      <c r="GD41" s="97"/>
      <c r="GE41" s="97"/>
      <c r="GF41" s="97">
        <f>IF(SUM(GC41:GE41)=0,MASTER_DATA_MAPPED!GF41*VLOOKUP(GF$20,Backend!$A$2:$K$61,VLOOKUP(MASTER_DATA_ESCALATED!$B41,Backend!$M$3:$O$8,3,FALSE),FALSE),SUM(GC41:GE41))</f>
        <v>17968333.978006944</v>
      </c>
      <c r="GG41" s="97"/>
      <c r="GH41" s="97"/>
      <c r="GI41" s="97"/>
      <c r="GJ41" s="97">
        <f>IF(SUM(GG41:GI41)=0,MASTER_DATA_MAPPED!GJ41*VLOOKUP(GJ$20,Backend!$A$2:$K$61,VLOOKUP(MASTER_DATA_ESCALATED!$B41,Backend!$M$3:$O$8,3,FALSE),FALSE),SUM(GG41:GI41))</f>
        <v>17625608.483756926</v>
      </c>
      <c r="GK41" s="97"/>
      <c r="GL41" s="97"/>
      <c r="GM41" s="97"/>
      <c r="GN41" s="97">
        <f>IF(SUM(GK41:GM41)=0,MASTER_DATA_MAPPED!GN41*VLOOKUP(GN$20,Backend!$A$2:$K$61,VLOOKUP(MASTER_DATA_ESCALATED!$B41,Backend!$M$3:$O$8,3,FALSE),FALSE),SUM(GK41:GM41))</f>
        <v>11914343.025579344</v>
      </c>
      <c r="GO41" s="97"/>
      <c r="GP41" s="97"/>
      <c r="GQ41" s="97"/>
      <c r="GR41" s="97">
        <f>IF(SUM(GO41:GQ41)=0,MASTER_DATA_MAPPED!GR41*VLOOKUP(GR$20,Backend!$A$2:$K$61,VLOOKUP(MASTER_DATA_ESCALATED!$B41,Backend!$M$3:$O$8,3,FALSE),FALSE),SUM(GO41:GQ41))</f>
        <v>11756404.82812712</v>
      </c>
      <c r="GS41" s="97"/>
      <c r="GT41" s="97"/>
      <c r="GU41" s="97"/>
      <c r="GV41" s="97">
        <f>IF(SUM(GS41:GU41)=0,MASTER_DATA_MAPPED!GV41*VLOOKUP(GV$20,Backend!$A$2:$K$61,VLOOKUP(MASTER_DATA_ESCALATED!$B41,Backend!$M$3:$O$8,3,FALSE),FALSE),SUM(GS41:GU41))</f>
        <v>11512347.671458412</v>
      </c>
    </row>
    <row r="42" spans="2:204" hidden="1" outlineLevel="2" x14ac:dyDescent="0.3">
      <c r="B42" s="21">
        <f t="shared" si="1"/>
        <v>20</v>
      </c>
      <c r="C42" s="52">
        <f t="shared" si="0"/>
        <v>212</v>
      </c>
      <c r="D42" s="77"/>
      <c r="E42" s="52"/>
      <c r="F42" s="54">
        <v>212</v>
      </c>
      <c r="G42" s="81"/>
      <c r="H42" s="35" t="s">
        <v>44</v>
      </c>
      <c r="I42" s="97"/>
      <c r="J42" s="97"/>
      <c r="K42" s="97"/>
      <c r="L42" s="97">
        <f>IF(SUM(I42:K42)=0,MASTER_DATA_MAPPED!L42*VLOOKUP(L$20,Backend!$A$2:$K$61,VLOOKUP(MASTER_DATA_ESCALATED!$B42,Backend!$M$3:$O$8,3,FALSE),FALSE),SUM(I42:K42))</f>
        <v>0</v>
      </c>
      <c r="M42" s="97"/>
      <c r="N42" s="97"/>
      <c r="O42" s="97"/>
      <c r="P42" s="97">
        <f>IF(SUM(M42:O42)=0,MASTER_DATA_MAPPED!P42*VLOOKUP(P$20,Backend!$A$2:$K$61,VLOOKUP(MASTER_DATA_ESCALATED!$B42,Backend!$M$3:$O$8,3,FALSE),FALSE),SUM(M42:O42))</f>
        <v>0</v>
      </c>
      <c r="Q42" s="97"/>
      <c r="R42" s="97"/>
      <c r="S42" s="97"/>
      <c r="T42" s="97">
        <f>IF(SUM(Q42:S42)=0,MASTER_DATA_MAPPED!T42*VLOOKUP(T$20,Backend!$A$2:$K$61,VLOOKUP(MASTER_DATA_ESCALATED!$B42,Backend!$M$3:$O$8,3,FALSE),FALSE),SUM(Q42:S42))</f>
        <v>0</v>
      </c>
      <c r="U42" s="97"/>
      <c r="V42" s="97"/>
      <c r="W42" s="97"/>
      <c r="X42" s="97">
        <f>IF(SUM(U42:W42)=0,MASTER_DATA_MAPPED!X42*VLOOKUP(X$20,Backend!$A$2:$K$61,VLOOKUP(MASTER_DATA_ESCALATED!$B42,Backend!$M$3:$O$8,3,FALSE),FALSE),SUM(U42:W42))</f>
        <v>0</v>
      </c>
      <c r="Y42" s="97"/>
      <c r="Z42" s="97"/>
      <c r="AA42" s="97"/>
      <c r="AB42" s="97">
        <f>IF(SUM(Y42:AA42)=0,MASTER_DATA_MAPPED!AB42*VLOOKUP(AB$20,Backend!$A$2:$K$61,VLOOKUP(MASTER_DATA_ESCALATED!$B42,Backend!$M$3:$O$8,3,FALSE),FALSE),SUM(Y42:AA42))</f>
        <v>0</v>
      </c>
      <c r="AC42" s="97"/>
      <c r="AD42" s="97"/>
      <c r="AE42" s="97"/>
      <c r="AF42" s="97">
        <f>IF(SUM(AC42:AE42)=0,MASTER_DATA_MAPPED!AF42*VLOOKUP(AF$20,Backend!$A$2:$K$61,VLOOKUP(MASTER_DATA_ESCALATED!$B42,Backend!$M$3:$O$8,3,FALSE),FALSE),SUM(AC42:AE42))</f>
        <v>0</v>
      </c>
      <c r="AG42" s="97"/>
      <c r="AH42" s="97"/>
      <c r="AI42" s="97"/>
      <c r="AJ42" s="97">
        <f>IF(SUM(AG42:AI42)=0,MASTER_DATA_MAPPED!AJ42*VLOOKUP(AJ$20,Backend!$A$2:$K$61,VLOOKUP(MASTER_DATA_ESCALATED!$B42,Backend!$M$3:$O$8,3,FALSE),FALSE),SUM(AG42:AI42))</f>
        <v>0</v>
      </c>
      <c r="AK42" s="97"/>
      <c r="AL42" s="97"/>
      <c r="AM42" s="97"/>
      <c r="AN42" s="97">
        <f>IF(SUM(AK42:AM42)=0,MASTER_DATA_MAPPED!AN42*VLOOKUP(AN$20,Backend!$A$2:$K$61,VLOOKUP(MASTER_DATA_ESCALATED!$B42,Backend!$M$3:$O$8,3,FALSE),FALSE),SUM(AK42:AM42))</f>
        <v>0</v>
      </c>
      <c r="AO42" s="97"/>
      <c r="AP42" s="97"/>
      <c r="AQ42" s="97"/>
      <c r="AR42" s="97">
        <f>IF(SUM(AO42:AQ42)=0,MASTER_DATA_MAPPED!AR42*VLOOKUP(AR$20,Backend!$A$2:$K$61,VLOOKUP(MASTER_DATA_ESCALATED!$B42,Backend!$M$3:$O$8,3,FALSE),FALSE),SUM(AO42:AQ42))</f>
        <v>0</v>
      </c>
      <c r="AS42" s="97"/>
      <c r="AT42" s="97"/>
      <c r="AU42" s="97"/>
      <c r="AV42" s="97">
        <f>IF(SUM(AS42:AU42)=0,MASTER_DATA_MAPPED!AV42*VLOOKUP(AV$20,Backend!$A$2:$K$61,VLOOKUP(MASTER_DATA_ESCALATED!$B42,Backend!$M$3:$O$8,3,FALSE),FALSE),SUM(AS42:AU42))</f>
        <v>0</v>
      </c>
      <c r="AW42" s="97"/>
      <c r="AX42" s="97"/>
      <c r="AY42" s="97"/>
      <c r="AZ42" s="97">
        <f>IF(SUM(AW42:AY42)=0,MASTER_DATA_MAPPED!AZ42*VLOOKUP(AZ$20,Backend!$A$2:$K$61,VLOOKUP(MASTER_DATA_ESCALATED!$B42,Backend!$M$3:$O$8,3,FALSE),FALSE),SUM(AW42:AY42))</f>
        <v>0</v>
      </c>
      <c r="BA42" s="97"/>
      <c r="BB42" s="97"/>
      <c r="BC42" s="97"/>
      <c r="BD42" s="97">
        <f>IF(SUM(BA42:BC42)=0,MASTER_DATA_MAPPED!BD42*VLOOKUP(BD$20,Backend!$A$2:$K$61,VLOOKUP(MASTER_DATA_ESCALATED!$B42,Backend!$M$3:$O$8,3,FALSE),FALSE),SUM(BA42:BC42))</f>
        <v>0</v>
      </c>
      <c r="BE42" s="97"/>
      <c r="BF42" s="97"/>
      <c r="BG42" s="97"/>
      <c r="BH42" s="97">
        <f>IF(SUM(BE42:BG42)=0,MASTER_DATA_MAPPED!BH42*VLOOKUP(BH$20,Backend!$A$2:$K$61,VLOOKUP(MASTER_DATA_ESCALATED!$B42,Backend!$M$3:$O$8,3,FALSE),FALSE),SUM(BE42:BG42))</f>
        <v>0</v>
      </c>
      <c r="BI42" s="97"/>
      <c r="BJ42" s="97"/>
      <c r="BK42" s="97"/>
      <c r="BL42" s="97">
        <f>IF(SUM(BI42:BK42)=0,MASTER_DATA_MAPPED!BL42*VLOOKUP(BL$20,Backend!$A$2:$K$61,VLOOKUP(MASTER_DATA_ESCALATED!$B42,Backend!$M$3:$O$8,3,FALSE),FALSE),SUM(BI42:BK42))</f>
        <v>0</v>
      </c>
      <c r="BM42" s="97"/>
      <c r="BN42" s="97"/>
      <c r="BO42" s="97"/>
      <c r="BP42" s="97">
        <f>IF(SUM(BM42:BO42)=0,MASTER_DATA_MAPPED!BP42*VLOOKUP(BP$20,Backend!$A$2:$K$61,VLOOKUP(MASTER_DATA_ESCALATED!$B42,Backend!$M$3:$O$8,3,FALSE),FALSE),SUM(BM42:BO42))</f>
        <v>325851060.9364143</v>
      </c>
      <c r="BQ42" s="97"/>
      <c r="BR42" s="97"/>
      <c r="BS42" s="97"/>
      <c r="BT42" s="97">
        <f>IF(SUM(BQ42:BS42)=0,MASTER_DATA_MAPPED!BT42*VLOOKUP(BT$20,Backend!$A$2:$K$61,VLOOKUP(MASTER_DATA_ESCALATED!$B42,Backend!$M$3:$O$8,3,FALSE),FALSE),SUM(BQ42:BS42))</f>
        <v>210032593.44659591</v>
      </c>
      <c r="BU42" s="97"/>
      <c r="BV42" s="97"/>
      <c r="BW42" s="97"/>
      <c r="BX42" s="97">
        <f>IF(SUM(BU42:BW42)=0,MASTER_DATA_MAPPED!BX42*VLOOKUP(BX$20,Backend!$A$2:$K$61,VLOOKUP(MASTER_DATA_ESCALATED!$B42,Backend!$M$3:$O$8,3,FALSE),FALSE),SUM(BU42:BW42))</f>
        <v>130929955.99202697</v>
      </c>
      <c r="BY42" s="97"/>
      <c r="BZ42" s="97"/>
      <c r="CA42" s="97"/>
      <c r="CB42" s="97">
        <f>IF(SUM(BY42:CA42)=0,MASTER_DATA_MAPPED!CB42*VLOOKUP(CB$20,Backend!$A$2:$K$61,VLOOKUP(MASTER_DATA_ESCALATED!$B42,Backend!$M$3:$O$8,3,FALSE),FALSE),SUM(BY42:CA42))</f>
        <v>201958522.27168894</v>
      </c>
      <c r="CC42" s="97"/>
      <c r="CD42" s="97"/>
      <c r="CE42" s="97"/>
      <c r="CF42" s="97">
        <f>IF(SUM(CC42:CE42)=0,MASTER_DATA_MAPPED!CF42*VLOOKUP(CF$20,Backend!$A$2:$K$61,VLOOKUP(MASTER_DATA_ESCALATED!$B42,Backend!$M$3:$O$8,3,FALSE),FALSE),SUM(CC42:CE42))</f>
        <v>273647946.76318055</v>
      </c>
      <c r="CG42" s="97"/>
      <c r="CH42" s="97"/>
      <c r="CI42" s="97"/>
      <c r="CJ42" s="97">
        <f>IF(SUM(CG42:CI42)=0,MASTER_DATA_MAPPED!CJ42*VLOOKUP(CJ$20,Backend!$A$2:$K$61,VLOOKUP(MASTER_DATA_ESCALATED!$B42,Backend!$M$3:$O$8,3,FALSE),FALSE),SUM(CG42:CI42))</f>
        <v>0</v>
      </c>
      <c r="CK42" s="97"/>
      <c r="CL42" s="97"/>
      <c r="CM42" s="97"/>
      <c r="CN42" s="97">
        <f>IF(SUM(CK42:CM42)=0,MASTER_DATA_MAPPED!CN42*VLOOKUP(CN$20,Backend!$A$2:$K$61,VLOOKUP(MASTER_DATA_ESCALATED!$B42,Backend!$M$3:$O$8,3,FALSE),FALSE),SUM(CK42:CM42))</f>
        <v>0</v>
      </c>
      <c r="CO42" s="97"/>
      <c r="CP42" s="97"/>
      <c r="CQ42" s="97"/>
      <c r="CR42" s="97">
        <f>IF(SUM(CO42:CQ42)=0,MASTER_DATA_MAPPED!CR42*VLOOKUP(CR$20,Backend!$A$2:$K$61,VLOOKUP(MASTER_DATA_ESCALATED!$B42,Backend!$M$3:$O$8,3,FALSE),FALSE),SUM(CO42:CQ42))</f>
        <v>0</v>
      </c>
      <c r="CS42" s="97"/>
      <c r="CT42" s="97"/>
      <c r="CU42" s="97"/>
      <c r="CV42" s="97">
        <f>IF(SUM(CS42:CU42)=0,MASTER_DATA_MAPPED!CV42*VLOOKUP(CV$20,Backend!$A$2:$K$61,VLOOKUP(MASTER_DATA_ESCALATED!$B42,Backend!$M$3:$O$8,3,FALSE),FALSE),SUM(CS42:CU42))</f>
        <v>105273772.6314944</v>
      </c>
      <c r="CW42" s="97"/>
      <c r="CX42" s="97"/>
      <c r="CY42" s="97"/>
      <c r="CZ42" s="97">
        <f>IF(SUM(CW42:CY42)=0,MASTER_DATA_MAPPED!CZ42*VLOOKUP(CZ$20,Backend!$A$2:$K$61,VLOOKUP(MASTER_DATA_ESCALATED!$B42,Backend!$M$3:$O$8,3,FALSE),FALSE),SUM(CW42:CY42))</f>
        <v>335287819.50993723</v>
      </c>
      <c r="DA42" s="97"/>
      <c r="DB42" s="97"/>
      <c r="DC42" s="97"/>
      <c r="DD42" s="97" t="e">
        <f>IF(SUM(DA42:DC42)=0,MASTER_DATA_MAPPED!DD42*VLOOKUP(DD$20,Backend!$A$2:$K$61,VLOOKUP(MASTER_DATA_ESCALATED!$B42,Backend!$M$3:$O$8,3,FALSE),FALSE),SUM(DA42:DC42))</f>
        <v>#N/A</v>
      </c>
      <c r="DE42" s="97"/>
      <c r="DF42" s="97"/>
      <c r="DG42" s="97"/>
      <c r="DH42" s="97">
        <f>IF(SUM(DE42:DG42)=0,MASTER_DATA_MAPPED!DH42*VLOOKUP(DH$20,Backend!$A$2:$K$61,VLOOKUP(MASTER_DATA_ESCALATED!$B42,Backend!$M$3:$O$8,3,FALSE),FALSE),SUM(DE42:DG42))</f>
        <v>0</v>
      </c>
      <c r="DI42" s="97"/>
      <c r="DJ42" s="97"/>
      <c r="DK42" s="97"/>
      <c r="DL42" s="97">
        <f>IF(SUM(DI42:DK42)=0,MASTER_DATA_MAPPED!DL42*VLOOKUP(DL$20,Backend!$A$2:$K$61,VLOOKUP(MASTER_DATA_ESCALATED!$B42,Backend!$M$3:$O$8,3,FALSE),FALSE),SUM(DI42:DK42))</f>
        <v>0</v>
      </c>
      <c r="DM42" s="97"/>
      <c r="DN42" s="97"/>
      <c r="DO42" s="97"/>
      <c r="DP42" s="97">
        <f>IF(SUM(DM42:DO42)=0,MASTER_DATA_MAPPED!DP42*VLOOKUP(DP$20,Backend!$A$2:$K$61,VLOOKUP(MASTER_DATA_ESCALATED!$B42,Backend!$M$3:$O$8,3,FALSE),FALSE),SUM(DM42:DO42))</f>
        <v>0</v>
      </c>
      <c r="DQ42" s="97"/>
      <c r="DR42" s="97"/>
      <c r="DS42" s="97"/>
      <c r="DT42" s="97">
        <f>IF(SUM(DQ42:DS42)=0,MASTER_DATA_MAPPED!DT42*VLOOKUP(DT$20,Backend!$A$2:$K$61,VLOOKUP(MASTER_DATA_ESCALATED!$B42,Backend!$M$3:$O$8,3,FALSE),FALSE),SUM(DQ42:DS42))</f>
        <v>0</v>
      </c>
      <c r="DU42" s="97"/>
      <c r="DV42" s="97"/>
      <c r="DW42" s="97"/>
      <c r="DX42" s="97">
        <f>IF(SUM(DU42:DW42)=0,MASTER_DATA_MAPPED!DX42*VLOOKUP(DX$20,Backend!$A$2:$K$61,VLOOKUP(MASTER_DATA_ESCALATED!$B42,Backend!$M$3:$O$8,3,FALSE),FALSE),SUM(DU42:DW42))</f>
        <v>0</v>
      </c>
      <c r="DY42" s="97"/>
      <c r="DZ42" s="97"/>
      <c r="EA42" s="97"/>
      <c r="EB42" s="97">
        <f>IF(SUM(DY42:EA42)=0,MASTER_DATA_MAPPED!EB42*VLOOKUP(EB$20,Backend!$A$2:$K$61,VLOOKUP(MASTER_DATA_ESCALATED!$B42,Backend!$M$3:$O$8,3,FALSE),FALSE),SUM(DY42:EA42))</f>
        <v>0</v>
      </c>
      <c r="EC42" s="97"/>
      <c r="ED42" s="97"/>
      <c r="EE42" s="97"/>
      <c r="EF42" s="97">
        <f>IF(SUM(EC42:EE42)=0,MASTER_DATA_MAPPED!EF42*VLOOKUP(EF$20,Backend!$A$2:$K$61,VLOOKUP(MASTER_DATA_ESCALATED!$B42,Backend!$M$3:$O$8,3,FALSE),FALSE),SUM(EC42:EE42))</f>
        <v>55539238.286984779</v>
      </c>
      <c r="EG42" s="97"/>
      <c r="EH42" s="97"/>
      <c r="EI42" s="97"/>
      <c r="EJ42" s="97">
        <f>IF(SUM(EG42:EI42)=0,MASTER_DATA_MAPPED!EJ42*VLOOKUP(EJ$20,Backend!$A$2:$K$61,VLOOKUP(MASTER_DATA_ESCALATED!$B42,Backend!$M$3:$O$8,3,FALSE),FALSE),SUM(EG42:EI42))</f>
        <v>0</v>
      </c>
      <c r="EK42" s="97"/>
      <c r="EL42" s="97"/>
      <c r="EM42" s="97"/>
      <c r="EN42" s="97">
        <f>IF(SUM(EK42:EM42)=0,MASTER_DATA_MAPPED!EN42*VLOOKUP(EN$20,Backend!$A$2:$K$61,VLOOKUP(MASTER_DATA_ESCALATED!$B42,Backend!$M$3:$O$8,3,FALSE),FALSE),SUM(EK42:EM42))</f>
        <v>206965935.77168259</v>
      </c>
      <c r="EO42" s="97"/>
      <c r="EP42" s="97"/>
      <c r="EQ42" s="97"/>
      <c r="ER42" s="97">
        <f>IF(SUM(EO42:EQ42)=0,MASTER_DATA_MAPPED!ER42*VLOOKUP(ER$20,Backend!$A$2:$K$61,VLOOKUP(MASTER_DATA_ESCALATED!$B42,Backend!$M$3:$O$8,3,FALSE),FALSE),SUM(EO42:EQ42))</f>
        <v>200409036.98524871</v>
      </c>
      <c r="ES42" s="97"/>
      <c r="ET42" s="97"/>
      <c r="EU42" s="97"/>
      <c r="EV42" s="97">
        <f>IF(SUM(ES42:EU42)=0,MASTER_DATA_MAPPED!EV42*VLOOKUP(EV$20,Backend!$A$2:$K$61,VLOOKUP(MASTER_DATA_ESCALATED!$B42,Backend!$M$3:$O$8,3,FALSE),FALSE),SUM(ES42:EU42))</f>
        <v>200409036.98524871</v>
      </c>
      <c r="EW42" s="97"/>
      <c r="EX42" s="97"/>
      <c r="EY42" s="97"/>
      <c r="EZ42" s="97">
        <f>IF(SUM(EW42:EY42)=0,MASTER_DATA_MAPPED!EZ42*VLOOKUP(EZ$20,Backend!$A$2:$K$61,VLOOKUP(MASTER_DATA_ESCALATED!$B42,Backend!$M$3:$O$8,3,FALSE),FALSE),SUM(EW42:EY42))</f>
        <v>203481642.92041337</v>
      </c>
      <c r="FA42" s="97"/>
      <c r="FB42" s="97"/>
      <c r="FC42" s="97"/>
      <c r="FD42" s="97">
        <f>IF(SUM(FA42:FC42)=0,MASTER_DATA_MAPPED!FD42*VLOOKUP(FD$20,Backend!$A$2:$K$61,VLOOKUP(MASTER_DATA_ESCALATED!$B42,Backend!$M$3:$O$8,3,FALSE),FALSE),SUM(FA42:FC42))</f>
        <v>198694965.8345415</v>
      </c>
      <c r="FE42" s="97"/>
      <c r="FF42" s="97"/>
      <c r="FG42" s="97"/>
      <c r="FH42" s="97">
        <f>IF(SUM(FE42:FG42)=0,MASTER_DATA_MAPPED!FH42*VLOOKUP(FH$20,Backend!$A$2:$K$61,VLOOKUP(MASTER_DATA_ESCALATED!$B42,Backend!$M$3:$O$8,3,FALSE),FALSE),SUM(FE42:FG42))</f>
        <v>190043844.78134239</v>
      </c>
      <c r="FI42" s="97"/>
      <c r="FJ42" s="97"/>
      <c r="FK42" s="97"/>
      <c r="FL42" s="97">
        <f>IF(SUM(FI42:FK42)=0,MASTER_DATA_MAPPED!FL42*VLOOKUP(FL$20,Backend!$A$2:$K$61,VLOOKUP(MASTER_DATA_ESCALATED!$B42,Backend!$M$3:$O$8,3,FALSE),FALSE),SUM(FI42:FK42))</f>
        <v>380062160.61822683</v>
      </c>
      <c r="FM42" s="97"/>
      <c r="FN42" s="97"/>
      <c r="FO42" s="97"/>
      <c r="FP42" s="97">
        <f>IF(SUM(FM42:FO42)=0,MASTER_DATA_MAPPED!FP42*VLOOKUP(FP$20,Backend!$A$2:$K$61,VLOOKUP(MASTER_DATA_ESCALATED!$B42,Backend!$M$3:$O$8,3,FALSE),FALSE),SUM(FM42:FO42))</f>
        <v>309085785.66564071</v>
      </c>
      <c r="FQ42" s="97"/>
      <c r="FR42" s="97"/>
      <c r="FS42" s="97"/>
      <c r="FT42" s="97">
        <f>IF(SUM(FQ42:FS42)=0,MASTER_DATA_MAPPED!FT42*VLOOKUP(FT$20,Backend!$A$2:$K$61,VLOOKUP(MASTER_DATA_ESCALATED!$B42,Backend!$M$3:$O$8,3,FALSE),FALSE),SUM(FQ42:FS42))</f>
        <v>298958734.30527753</v>
      </c>
      <c r="FU42" s="97"/>
      <c r="FV42" s="97"/>
      <c r="FW42" s="97"/>
      <c r="FX42" s="97">
        <f>IF(SUM(FU42:FW42)=0,MASTER_DATA_MAPPED!FX42*VLOOKUP(FX$20,Backend!$A$2:$K$61,VLOOKUP(MASTER_DATA_ESCALATED!$B42,Backend!$M$3:$O$8,3,FALSE),FALSE),SUM(FU42:FW42))</f>
        <v>293651953.05175728</v>
      </c>
      <c r="FY42" s="97"/>
      <c r="FZ42" s="97"/>
      <c r="GA42" s="97"/>
      <c r="GB42" s="97">
        <f>IF(SUM(FY42:GA42)=0,MASTER_DATA_MAPPED!GB42*VLOOKUP(GB$20,Backend!$A$2:$K$61,VLOOKUP(MASTER_DATA_ESCALATED!$B42,Backend!$M$3:$O$8,3,FALSE),FALSE),SUM(FY42:GA42))</f>
        <v>342043367.86123174</v>
      </c>
      <c r="GC42" s="97"/>
      <c r="GD42" s="97"/>
      <c r="GE42" s="97"/>
      <c r="GF42" s="97">
        <f>IF(SUM(GC42:GE42)=0,MASTER_DATA_MAPPED!GF42*VLOOKUP(GF$20,Backend!$A$2:$K$61,VLOOKUP(MASTER_DATA_ESCALATED!$B42,Backend!$M$3:$O$8,3,FALSE),FALSE),SUM(GC42:GE42))</f>
        <v>330346971.40089607</v>
      </c>
      <c r="GG42" s="97"/>
      <c r="GH42" s="97"/>
      <c r="GI42" s="97"/>
      <c r="GJ42" s="97">
        <f>IF(SUM(GG42:GI42)=0,MASTER_DATA_MAPPED!GJ42*VLOOKUP(GJ$20,Backend!$A$2:$K$61,VLOOKUP(MASTER_DATA_ESCALATED!$B42,Backend!$M$3:$O$8,3,FALSE),FALSE),SUM(GG42:GI42))</f>
        <v>325068708.11693329</v>
      </c>
      <c r="GK42" s="97"/>
      <c r="GL42" s="97"/>
      <c r="GM42" s="97"/>
      <c r="GN42" s="97">
        <f>IF(SUM(GK42:GM42)=0,MASTER_DATA_MAPPED!GN42*VLOOKUP(GN$20,Backend!$A$2:$K$61,VLOOKUP(MASTER_DATA_ESCALATED!$B42,Backend!$M$3:$O$8,3,FALSE),FALSE),SUM(GK42:GM42))</f>
        <v>315352524.71830559</v>
      </c>
      <c r="GO42" s="97"/>
      <c r="GP42" s="97"/>
      <c r="GQ42" s="97"/>
      <c r="GR42" s="97">
        <f>IF(SUM(GO42:GQ42)=0,MASTER_DATA_MAPPED!GR42*VLOOKUP(GR$20,Backend!$A$2:$K$61,VLOOKUP(MASTER_DATA_ESCALATED!$B42,Backend!$M$3:$O$8,3,FALSE),FALSE),SUM(GO42:GQ42))</f>
        <v>304909967.53106922</v>
      </c>
      <c r="GS42" s="97"/>
      <c r="GT42" s="97"/>
      <c r="GU42" s="97"/>
      <c r="GV42" s="97">
        <f>IF(SUM(GS42:GU42)=0,MASTER_DATA_MAPPED!GV42*VLOOKUP(GV$20,Backend!$A$2:$K$61,VLOOKUP(MASTER_DATA_ESCALATED!$B42,Backend!$M$3:$O$8,3,FALSE),FALSE),SUM(GS42:GU42))</f>
        <v>300122346.83311129</v>
      </c>
    </row>
    <row r="43" spans="2:204" hidden="1" outlineLevel="2" x14ac:dyDescent="0.3">
      <c r="B43" s="21">
        <f t="shared" si="1"/>
        <v>20</v>
      </c>
      <c r="C43" s="52">
        <f t="shared" si="0"/>
        <v>213</v>
      </c>
      <c r="D43" s="77"/>
      <c r="E43" s="54"/>
      <c r="F43" s="54">
        <v>213</v>
      </c>
      <c r="G43" s="78"/>
      <c r="H43" s="35" t="s">
        <v>222</v>
      </c>
      <c r="I43" s="97"/>
      <c r="J43" s="97"/>
      <c r="K43" s="97"/>
      <c r="L43" s="97">
        <f>IF(SUM(I43:K43)=0,MASTER_DATA_MAPPED!L43*VLOOKUP(L$20,Backend!$A$2:$K$61,VLOOKUP(MASTER_DATA_ESCALATED!$B43,Backend!$M$3:$O$8,3,FALSE),FALSE),SUM(I43:K43))</f>
        <v>0</v>
      </c>
      <c r="M43" s="97"/>
      <c r="N43" s="97"/>
      <c r="O43" s="97"/>
      <c r="P43" s="97">
        <f>IF(SUM(M43:O43)=0,MASTER_DATA_MAPPED!P43*VLOOKUP(P$20,Backend!$A$2:$K$61,VLOOKUP(MASTER_DATA_ESCALATED!$B43,Backend!$M$3:$O$8,3,FALSE),FALSE),SUM(M43:O43))</f>
        <v>0</v>
      </c>
      <c r="Q43" s="97"/>
      <c r="R43" s="97"/>
      <c r="S43" s="97"/>
      <c r="T43" s="97">
        <f>IF(SUM(Q43:S43)=0,MASTER_DATA_MAPPED!T43*VLOOKUP(T$20,Backend!$A$2:$K$61,VLOOKUP(MASTER_DATA_ESCALATED!$B43,Backend!$M$3:$O$8,3,FALSE),FALSE),SUM(Q43:S43))</f>
        <v>0</v>
      </c>
      <c r="U43" s="97"/>
      <c r="V43" s="97"/>
      <c r="W43" s="97"/>
      <c r="X43" s="97">
        <f>IF(SUM(U43:W43)=0,MASTER_DATA_MAPPED!X43*VLOOKUP(X$20,Backend!$A$2:$K$61,VLOOKUP(MASTER_DATA_ESCALATED!$B43,Backend!$M$3:$O$8,3,FALSE),FALSE),SUM(U43:W43))</f>
        <v>0</v>
      </c>
      <c r="Y43" s="97"/>
      <c r="Z43" s="97"/>
      <c r="AA43" s="97"/>
      <c r="AB43" s="97">
        <f>IF(SUM(Y43:AA43)=0,MASTER_DATA_MAPPED!AB43*VLOOKUP(AB$20,Backend!$A$2:$K$61,VLOOKUP(MASTER_DATA_ESCALATED!$B43,Backend!$M$3:$O$8,3,FALSE),FALSE),SUM(Y43:AA43))</f>
        <v>0</v>
      </c>
      <c r="AC43" s="97"/>
      <c r="AD43" s="97"/>
      <c r="AE43" s="97"/>
      <c r="AF43" s="97">
        <f>IF(SUM(AC43:AE43)=0,MASTER_DATA_MAPPED!AF43*VLOOKUP(AF$20,Backend!$A$2:$K$61,VLOOKUP(MASTER_DATA_ESCALATED!$B43,Backend!$M$3:$O$8,3,FALSE),FALSE),SUM(AC43:AE43))</f>
        <v>0</v>
      </c>
      <c r="AG43" s="97"/>
      <c r="AH43" s="97"/>
      <c r="AI43" s="97"/>
      <c r="AJ43" s="97">
        <f>IF(SUM(AG43:AI43)=0,MASTER_DATA_MAPPED!AJ43*VLOOKUP(AJ$20,Backend!$A$2:$K$61,VLOOKUP(MASTER_DATA_ESCALATED!$B43,Backend!$M$3:$O$8,3,FALSE),FALSE),SUM(AG43:AI43))</f>
        <v>0</v>
      </c>
      <c r="AK43" s="97"/>
      <c r="AL43" s="97"/>
      <c r="AM43" s="97"/>
      <c r="AN43" s="97">
        <f>IF(SUM(AK43:AM43)=0,MASTER_DATA_MAPPED!AN43*VLOOKUP(AN$20,Backend!$A$2:$K$61,VLOOKUP(MASTER_DATA_ESCALATED!$B43,Backend!$M$3:$O$8,3,FALSE),FALSE),SUM(AK43:AM43))</f>
        <v>0</v>
      </c>
      <c r="AO43" s="97"/>
      <c r="AP43" s="97"/>
      <c r="AQ43" s="97"/>
      <c r="AR43" s="97">
        <f>IF(SUM(AO43:AQ43)=0,MASTER_DATA_MAPPED!AR43*VLOOKUP(AR$20,Backend!$A$2:$K$61,VLOOKUP(MASTER_DATA_ESCALATED!$B43,Backend!$M$3:$O$8,3,FALSE),FALSE),SUM(AO43:AQ43))</f>
        <v>0</v>
      </c>
      <c r="AS43" s="97"/>
      <c r="AT43" s="97"/>
      <c r="AU43" s="97"/>
      <c r="AV43" s="97">
        <f>IF(SUM(AS43:AU43)=0,MASTER_DATA_MAPPED!AV43*VLOOKUP(AV$20,Backend!$A$2:$K$61,VLOOKUP(MASTER_DATA_ESCALATED!$B43,Backend!$M$3:$O$8,3,FALSE),FALSE),SUM(AS43:AU43))</f>
        <v>0</v>
      </c>
      <c r="AW43" s="97"/>
      <c r="AX43" s="97"/>
      <c r="AY43" s="97"/>
      <c r="AZ43" s="97">
        <f>IF(SUM(AW43:AY43)=0,MASTER_DATA_MAPPED!AZ43*VLOOKUP(AZ$20,Backend!$A$2:$K$61,VLOOKUP(MASTER_DATA_ESCALATED!$B43,Backend!$M$3:$O$8,3,FALSE),FALSE),SUM(AW43:AY43))</f>
        <v>0</v>
      </c>
      <c r="BA43" s="97"/>
      <c r="BB43" s="97"/>
      <c r="BC43" s="97"/>
      <c r="BD43" s="97">
        <f>IF(SUM(BA43:BC43)=0,MASTER_DATA_MAPPED!BD43*VLOOKUP(BD$20,Backend!$A$2:$K$61,VLOOKUP(MASTER_DATA_ESCALATED!$B43,Backend!$M$3:$O$8,3,FALSE),FALSE),SUM(BA43:BC43))</f>
        <v>0</v>
      </c>
      <c r="BE43" s="97"/>
      <c r="BF43" s="97"/>
      <c r="BG43" s="97"/>
      <c r="BH43" s="97">
        <f>IF(SUM(BE43:BG43)=0,MASTER_DATA_MAPPED!BH43*VLOOKUP(BH$20,Backend!$A$2:$K$61,VLOOKUP(MASTER_DATA_ESCALATED!$B43,Backend!$M$3:$O$8,3,FALSE),FALSE),SUM(BE43:BG43))</f>
        <v>0</v>
      </c>
      <c r="BI43" s="97"/>
      <c r="BJ43" s="97"/>
      <c r="BK43" s="97"/>
      <c r="BL43" s="97">
        <f>IF(SUM(BI43:BK43)=0,MASTER_DATA_MAPPED!BL43*VLOOKUP(BL$20,Backend!$A$2:$K$61,VLOOKUP(MASTER_DATA_ESCALATED!$B43,Backend!$M$3:$O$8,3,FALSE),FALSE),SUM(BI43:BK43))</f>
        <v>0</v>
      </c>
      <c r="BM43" s="97"/>
      <c r="BN43" s="97"/>
      <c r="BO43" s="97"/>
      <c r="BP43" s="97">
        <f>IF(SUM(BM43:BO43)=0,MASTER_DATA_MAPPED!BP43*VLOOKUP(BP$20,Backend!$A$2:$K$61,VLOOKUP(MASTER_DATA_ESCALATED!$B43,Backend!$M$3:$O$8,3,FALSE),FALSE),SUM(BM43:BO43))</f>
        <v>259016440.71019873</v>
      </c>
      <c r="BQ43" s="97"/>
      <c r="BR43" s="97"/>
      <c r="BS43" s="97"/>
      <c r="BT43" s="97">
        <f>IF(SUM(BQ43:BS43)=0,MASTER_DATA_MAPPED!BT43*VLOOKUP(BT$20,Backend!$A$2:$K$61,VLOOKUP(MASTER_DATA_ESCALATED!$B43,Backend!$M$3:$O$8,3,FALSE),FALSE),SUM(BQ43:BS43))</f>
        <v>158255030.82188645</v>
      </c>
      <c r="BU43" s="97"/>
      <c r="BV43" s="97"/>
      <c r="BW43" s="97"/>
      <c r="BX43" s="97">
        <f>IF(SUM(BU43:BW43)=0,MASTER_DATA_MAPPED!BX43*VLOOKUP(BX$20,Backend!$A$2:$K$61,VLOOKUP(MASTER_DATA_ESCALATED!$B43,Backend!$M$3:$O$8,3,FALSE),FALSE),SUM(BU43:BW43))</f>
        <v>79655530.569167703</v>
      </c>
      <c r="BY43" s="97"/>
      <c r="BZ43" s="97"/>
      <c r="CA43" s="97"/>
      <c r="CB43" s="97">
        <f>IF(SUM(BY43:CA43)=0,MASTER_DATA_MAPPED!CB43*VLOOKUP(CB$20,Backend!$A$2:$K$61,VLOOKUP(MASTER_DATA_ESCALATED!$B43,Backend!$M$3:$O$8,3,FALSE),FALSE),SUM(BY43:CA43))</f>
        <v>158097523.61681682</v>
      </c>
      <c r="CC43" s="97"/>
      <c r="CD43" s="97"/>
      <c r="CE43" s="97"/>
      <c r="CF43" s="97">
        <f>IF(SUM(CC43:CE43)=0,MASTER_DATA_MAPPED!CF43*VLOOKUP(CF$20,Backend!$A$2:$K$61,VLOOKUP(MASTER_DATA_ESCALATED!$B43,Backend!$M$3:$O$8,3,FALSE),FALSE),SUM(CC43:CE43))</f>
        <v>79238652.479523003</v>
      </c>
      <c r="CG43" s="97"/>
      <c r="CH43" s="97"/>
      <c r="CI43" s="97"/>
      <c r="CJ43" s="97">
        <f>IF(SUM(CG43:CI43)=0,MASTER_DATA_MAPPED!CJ43*VLOOKUP(CJ$20,Backend!$A$2:$K$61,VLOOKUP(MASTER_DATA_ESCALATED!$B43,Backend!$M$3:$O$8,3,FALSE),FALSE),SUM(CG43:CI43))</f>
        <v>0</v>
      </c>
      <c r="CK43" s="97"/>
      <c r="CL43" s="97"/>
      <c r="CM43" s="97"/>
      <c r="CN43" s="97">
        <f>IF(SUM(CK43:CM43)=0,MASTER_DATA_MAPPED!CN43*VLOOKUP(CN$20,Backend!$A$2:$K$61,VLOOKUP(MASTER_DATA_ESCALATED!$B43,Backend!$M$3:$O$8,3,FALSE),FALSE),SUM(CK43:CM43))</f>
        <v>0</v>
      </c>
      <c r="CO43" s="97"/>
      <c r="CP43" s="97"/>
      <c r="CQ43" s="97"/>
      <c r="CR43" s="97">
        <f>IF(SUM(CO43:CQ43)=0,MASTER_DATA_MAPPED!CR43*VLOOKUP(CR$20,Backend!$A$2:$K$61,VLOOKUP(MASTER_DATA_ESCALATED!$B43,Backend!$M$3:$O$8,3,FALSE),FALSE),SUM(CO43:CQ43))</f>
        <v>0</v>
      </c>
      <c r="CS43" s="97"/>
      <c r="CT43" s="97"/>
      <c r="CU43" s="97"/>
      <c r="CV43" s="97">
        <f>IF(SUM(CS43:CU43)=0,MASTER_DATA_MAPPED!CV43*VLOOKUP(CV$20,Backend!$A$2:$K$61,VLOOKUP(MASTER_DATA_ESCALATED!$B43,Backend!$M$3:$O$8,3,FALSE),FALSE),SUM(CS43:CU43))</f>
        <v>68230613.624564916</v>
      </c>
      <c r="CW43" s="97"/>
      <c r="CX43" s="97"/>
      <c r="CY43" s="97"/>
      <c r="CZ43" s="97">
        <f>IF(SUM(CW43:CY43)=0,MASTER_DATA_MAPPED!CZ43*VLOOKUP(CZ$20,Backend!$A$2:$K$61,VLOOKUP(MASTER_DATA_ESCALATED!$B43,Backend!$M$3:$O$8,3,FALSE),FALSE),SUM(CW43:CY43))</f>
        <v>78247399.312474489</v>
      </c>
      <c r="DA43" s="97"/>
      <c r="DB43" s="97"/>
      <c r="DC43" s="97"/>
      <c r="DD43" s="97" t="e">
        <f>IF(SUM(DA43:DC43)=0,MASTER_DATA_MAPPED!DD43*VLOOKUP(DD$20,Backend!$A$2:$K$61,VLOOKUP(MASTER_DATA_ESCALATED!$B43,Backend!$M$3:$O$8,3,FALSE),FALSE),SUM(DA43:DC43))</f>
        <v>#N/A</v>
      </c>
      <c r="DE43" s="97"/>
      <c r="DF43" s="97"/>
      <c r="DG43" s="97"/>
      <c r="DH43" s="97">
        <f>IF(SUM(DE43:DG43)=0,MASTER_DATA_MAPPED!DH43*VLOOKUP(DH$20,Backend!$A$2:$K$61,VLOOKUP(MASTER_DATA_ESCALATED!$B43,Backend!$M$3:$O$8,3,FALSE),FALSE),SUM(DE43:DG43))</f>
        <v>0</v>
      </c>
      <c r="DI43" s="97"/>
      <c r="DJ43" s="97"/>
      <c r="DK43" s="97"/>
      <c r="DL43" s="97">
        <f>IF(SUM(DI43:DK43)=0,MASTER_DATA_MAPPED!DL43*VLOOKUP(DL$20,Backend!$A$2:$K$61,VLOOKUP(MASTER_DATA_ESCALATED!$B43,Backend!$M$3:$O$8,3,FALSE),FALSE),SUM(DI43:DK43))</f>
        <v>0</v>
      </c>
      <c r="DM43" s="97"/>
      <c r="DN43" s="97"/>
      <c r="DO43" s="97"/>
      <c r="DP43" s="97">
        <f>IF(SUM(DM43:DO43)=0,MASTER_DATA_MAPPED!DP43*VLOOKUP(DP$20,Backend!$A$2:$K$61,VLOOKUP(MASTER_DATA_ESCALATED!$B43,Backend!$M$3:$O$8,3,FALSE),FALSE),SUM(DM43:DO43))</f>
        <v>0</v>
      </c>
      <c r="DQ43" s="97"/>
      <c r="DR43" s="97"/>
      <c r="DS43" s="97"/>
      <c r="DT43" s="97">
        <f>IF(SUM(DQ43:DS43)=0,MASTER_DATA_MAPPED!DT43*VLOOKUP(DT$20,Backend!$A$2:$K$61,VLOOKUP(MASTER_DATA_ESCALATED!$B43,Backend!$M$3:$O$8,3,FALSE),FALSE),SUM(DQ43:DS43))</f>
        <v>0</v>
      </c>
      <c r="DU43" s="97"/>
      <c r="DV43" s="97"/>
      <c r="DW43" s="97"/>
      <c r="DX43" s="97">
        <f>IF(SUM(DU43:DW43)=0,MASTER_DATA_MAPPED!DX43*VLOOKUP(DX$20,Backend!$A$2:$K$61,VLOOKUP(MASTER_DATA_ESCALATED!$B43,Backend!$M$3:$O$8,3,FALSE),FALSE),SUM(DU43:DW43))</f>
        <v>0</v>
      </c>
      <c r="DY43" s="97"/>
      <c r="DZ43" s="97"/>
      <c r="EA43" s="97"/>
      <c r="EB43" s="97">
        <f>IF(SUM(DY43:EA43)=0,MASTER_DATA_MAPPED!EB43*VLOOKUP(EB$20,Backend!$A$2:$K$61,VLOOKUP(MASTER_DATA_ESCALATED!$B43,Backend!$M$3:$O$8,3,FALSE),FALSE),SUM(DY43:EA43))</f>
        <v>0</v>
      </c>
      <c r="EC43" s="97"/>
      <c r="ED43" s="97"/>
      <c r="EE43" s="97"/>
      <c r="EF43" s="97">
        <f>IF(SUM(EC43:EE43)=0,MASTER_DATA_MAPPED!EF43*VLOOKUP(EF$20,Backend!$A$2:$K$61,VLOOKUP(MASTER_DATA_ESCALATED!$B43,Backend!$M$3:$O$8,3,FALSE),FALSE),SUM(EC43:EE43))</f>
        <v>58402962.570213452</v>
      </c>
      <c r="EG43" s="97"/>
      <c r="EH43" s="97"/>
      <c r="EI43" s="97"/>
      <c r="EJ43" s="97">
        <f>IF(SUM(EG43:EI43)=0,MASTER_DATA_MAPPED!EJ43*VLOOKUP(EJ$20,Backend!$A$2:$K$61,VLOOKUP(MASTER_DATA_ESCALATED!$B43,Backend!$M$3:$O$8,3,FALSE),FALSE),SUM(EG43:EI43))</f>
        <v>0</v>
      </c>
      <c r="EK43" s="97"/>
      <c r="EL43" s="97"/>
      <c r="EM43" s="97"/>
      <c r="EN43" s="97">
        <f>IF(SUM(EK43:EM43)=0,MASTER_DATA_MAPPED!EN43*VLOOKUP(EN$20,Backend!$A$2:$K$61,VLOOKUP(MASTER_DATA_ESCALATED!$B43,Backend!$M$3:$O$8,3,FALSE),FALSE),SUM(EK43:EM43))</f>
        <v>31520235.858129013</v>
      </c>
      <c r="EO43" s="97"/>
      <c r="EP43" s="97"/>
      <c r="EQ43" s="97"/>
      <c r="ER43" s="97">
        <f>IF(SUM(EO43:EQ43)=0,MASTER_DATA_MAPPED!ER43*VLOOKUP(ER$20,Backend!$A$2:$K$61,VLOOKUP(MASTER_DATA_ESCALATED!$B43,Backend!$M$3:$O$8,3,FALSE),FALSE),SUM(EO43:EQ43))</f>
        <v>183164139.93912232</v>
      </c>
      <c r="ES43" s="97"/>
      <c r="ET43" s="97"/>
      <c r="EU43" s="97"/>
      <c r="EV43" s="97">
        <f>IF(SUM(ES43:EU43)=0,MASTER_DATA_MAPPED!EV43*VLOOKUP(EV$20,Backend!$A$2:$K$61,VLOOKUP(MASTER_DATA_ESCALATED!$B43,Backend!$M$3:$O$8,3,FALSE),FALSE),SUM(ES43:EU43))</f>
        <v>183164139.93912232</v>
      </c>
      <c r="EW43" s="97"/>
      <c r="EX43" s="97"/>
      <c r="EY43" s="97"/>
      <c r="EZ43" s="97">
        <f>IF(SUM(EW43:EY43)=0,MASTER_DATA_MAPPED!EZ43*VLOOKUP(EZ$20,Backend!$A$2:$K$61,VLOOKUP(MASTER_DATA_ESCALATED!$B43,Backend!$M$3:$O$8,3,FALSE),FALSE),SUM(EW43:EY43))</f>
        <v>34792760.178174026</v>
      </c>
      <c r="FA43" s="97"/>
      <c r="FB43" s="97"/>
      <c r="FC43" s="97"/>
      <c r="FD43" s="97">
        <f>IF(SUM(FA43:FC43)=0,MASTER_DATA_MAPPED!FD43*VLOOKUP(FD$20,Backend!$A$2:$K$61,VLOOKUP(MASTER_DATA_ESCALATED!$B43,Backend!$M$3:$O$8,3,FALSE),FALSE),SUM(FA43:FC43))</f>
        <v>32775973.565993346</v>
      </c>
      <c r="FE43" s="97"/>
      <c r="FF43" s="97"/>
      <c r="FG43" s="97"/>
      <c r="FH43" s="97">
        <f>IF(SUM(FE43:FG43)=0,MASTER_DATA_MAPPED!FH43*VLOOKUP(FH$20,Backend!$A$2:$K$61,VLOOKUP(MASTER_DATA_ESCALATED!$B43,Backend!$M$3:$O$8,3,FALSE),FALSE),SUM(FE43:FG43))</f>
        <v>32073927.593398806</v>
      </c>
      <c r="FI43" s="97"/>
      <c r="FJ43" s="97"/>
      <c r="FK43" s="97"/>
      <c r="FL43" s="97">
        <f>IF(SUM(FI43:FK43)=0,MASTER_DATA_MAPPED!FL43*VLOOKUP(FL$20,Backend!$A$2:$K$61,VLOOKUP(MASTER_DATA_ESCALATED!$B43,Backend!$M$3:$O$8,3,FALSE),FALSE),SUM(FI43:FK43))</f>
        <v>64141472.950683117</v>
      </c>
      <c r="FM43" s="97"/>
      <c r="FN43" s="97"/>
      <c r="FO43" s="97"/>
      <c r="FP43" s="97">
        <f>IF(SUM(FM43:FO43)=0,MASTER_DATA_MAPPED!FP43*VLOOKUP(FP$20,Backend!$A$2:$K$61,VLOOKUP(MASTER_DATA_ESCALATED!$B43,Backend!$M$3:$O$8,3,FALSE),FALSE),SUM(FM43:FO43))</f>
        <v>64233192.891116083</v>
      </c>
      <c r="FQ43" s="97"/>
      <c r="FR43" s="97"/>
      <c r="FS43" s="97"/>
      <c r="FT43" s="97">
        <f>IF(SUM(FQ43:FS43)=0,MASTER_DATA_MAPPED!FT43*VLOOKUP(FT$20,Backend!$A$2:$K$61,VLOOKUP(MASTER_DATA_ESCALATED!$B43,Backend!$M$3:$O$8,3,FALSE),FALSE),SUM(FQ43:FS43))</f>
        <v>62529820.43020726</v>
      </c>
      <c r="FU43" s="97"/>
      <c r="FV43" s="97"/>
      <c r="FW43" s="97"/>
      <c r="FX43" s="97">
        <f>IF(SUM(FU43:FW43)=0,MASTER_DATA_MAPPED!FX43*VLOOKUP(FX$20,Backend!$A$2:$K$61,VLOOKUP(MASTER_DATA_ESCALATED!$B43,Backend!$M$3:$O$8,3,FALSE),FALSE),SUM(FU43:FW43))</f>
        <v>61660299.62769343</v>
      </c>
      <c r="FY43" s="97"/>
      <c r="FZ43" s="97"/>
      <c r="GA43" s="97"/>
      <c r="GB43" s="97">
        <f>IF(SUM(FY43:GA43)=0,MASTER_DATA_MAPPED!GB43*VLOOKUP(GB$20,Backend!$A$2:$K$61,VLOOKUP(MASTER_DATA_ESCALATED!$B43,Backend!$M$3:$O$8,3,FALSE),FALSE),SUM(FY43:GA43))</f>
        <v>59785509.228676215</v>
      </c>
      <c r="GC43" s="97"/>
      <c r="GD43" s="97"/>
      <c r="GE43" s="97"/>
      <c r="GF43" s="97">
        <f>IF(SUM(GC43:GE43)=0,MASTER_DATA_MAPPED!GF43*VLOOKUP(GF$20,Backend!$A$2:$K$61,VLOOKUP(MASTER_DATA_ESCALATED!$B43,Backend!$M$3:$O$8,3,FALSE),FALSE),SUM(GC43:GE43))</f>
        <v>58219026.175413564</v>
      </c>
      <c r="GG43" s="97"/>
      <c r="GH43" s="97"/>
      <c r="GI43" s="97"/>
      <c r="GJ43" s="97">
        <f>IF(SUM(GG43:GI43)=0,MASTER_DATA_MAPPED!GJ43*VLOOKUP(GJ$20,Backend!$A$2:$K$61,VLOOKUP(MASTER_DATA_ESCALATED!$B43,Backend!$M$3:$O$8,3,FALSE),FALSE),SUM(GG43:GI43))</f>
        <v>57512523.768965408</v>
      </c>
      <c r="GK43" s="97"/>
      <c r="GL43" s="97"/>
      <c r="GM43" s="97"/>
      <c r="GN43" s="97">
        <f>IF(SUM(GK43:GM43)=0,MASTER_DATA_MAPPED!GN43*VLOOKUP(GN$20,Backend!$A$2:$K$61,VLOOKUP(MASTER_DATA_ESCALATED!$B43,Backend!$M$3:$O$8,3,FALSE),FALSE),SUM(GK43:GM43))</f>
        <v>6428929.5839797547</v>
      </c>
      <c r="GO43" s="97"/>
      <c r="GP43" s="97"/>
      <c r="GQ43" s="97"/>
      <c r="GR43" s="97">
        <f>IF(SUM(GO43:GQ43)=0,MASTER_DATA_MAPPED!GR43*VLOOKUP(GR$20,Backend!$A$2:$K$61,VLOOKUP(MASTER_DATA_ESCALATED!$B43,Backend!$M$3:$O$8,3,FALSE),FALSE),SUM(GO43:GQ43))</f>
        <v>6362950.0774145145</v>
      </c>
      <c r="GS43" s="97"/>
      <c r="GT43" s="97"/>
      <c r="GU43" s="97"/>
      <c r="GV43" s="97">
        <f>IF(SUM(GS43:GU43)=0,MASTER_DATA_MAPPED!GV43*VLOOKUP(GV$20,Backend!$A$2:$K$61,VLOOKUP(MASTER_DATA_ESCALATED!$B43,Backend!$M$3:$O$8,3,FALSE),FALSE),SUM(GS43:GU43))</f>
        <v>6260526.1248209858</v>
      </c>
    </row>
    <row r="44" spans="2:204" s="27" customFormat="1" ht="14.25" hidden="1" outlineLevel="2" x14ac:dyDescent="0.25">
      <c r="B44" s="26">
        <f t="shared" si="1"/>
        <v>20</v>
      </c>
      <c r="C44" s="55">
        <f t="shared" si="0"/>
        <v>213.1</v>
      </c>
      <c r="D44" s="82"/>
      <c r="E44" s="55"/>
      <c r="F44" s="55"/>
      <c r="G44" s="83">
        <v>213.1</v>
      </c>
      <c r="H44" s="40" t="s">
        <v>45</v>
      </c>
      <c r="I44" s="99"/>
      <c r="J44" s="99"/>
      <c r="K44" s="99"/>
      <c r="L44" s="99">
        <f>IF(SUM(I44:K44)=0,MASTER_DATA_MAPPED!L44*VLOOKUP(L$20,Backend!$A$2:$K$61,VLOOKUP(MASTER_DATA_ESCALATED!$B44,Backend!$M$3:$O$8,3,FALSE),FALSE),SUM(I44:K44))</f>
        <v>0</v>
      </c>
      <c r="M44" s="99"/>
      <c r="N44" s="99"/>
      <c r="O44" s="99"/>
      <c r="P44" s="99">
        <f>IF(SUM(M44:O44)=0,MASTER_DATA_MAPPED!P44*VLOOKUP(P$20,Backend!$A$2:$K$61,VLOOKUP(MASTER_DATA_ESCALATED!$B44,Backend!$M$3:$O$8,3,FALSE),FALSE),SUM(M44:O44))</f>
        <v>0</v>
      </c>
      <c r="Q44" s="99"/>
      <c r="R44" s="99"/>
      <c r="S44" s="99"/>
      <c r="T44" s="99">
        <f>IF(SUM(Q44:S44)=0,MASTER_DATA_MAPPED!T44*VLOOKUP(T$20,Backend!$A$2:$K$61,VLOOKUP(MASTER_DATA_ESCALATED!$B44,Backend!$M$3:$O$8,3,FALSE),FALSE),SUM(Q44:S44))</f>
        <v>0</v>
      </c>
      <c r="U44" s="99"/>
      <c r="V44" s="99"/>
      <c r="W44" s="99"/>
      <c r="X44" s="99">
        <f>IF(SUM(U44:W44)=0,MASTER_DATA_MAPPED!X44*VLOOKUP(X$20,Backend!$A$2:$K$61,VLOOKUP(MASTER_DATA_ESCALATED!$B44,Backend!$M$3:$O$8,3,FALSE),FALSE),SUM(U44:W44))</f>
        <v>0</v>
      </c>
      <c r="Y44" s="99"/>
      <c r="Z44" s="99"/>
      <c r="AA44" s="99"/>
      <c r="AB44" s="99">
        <f>IF(SUM(Y44:AA44)=0,MASTER_DATA_MAPPED!AB44*VLOOKUP(AB$20,Backend!$A$2:$K$61,VLOOKUP(MASTER_DATA_ESCALATED!$B44,Backend!$M$3:$O$8,3,FALSE),FALSE),SUM(Y44:AA44))</f>
        <v>0</v>
      </c>
      <c r="AC44" s="99"/>
      <c r="AD44" s="99"/>
      <c r="AE44" s="99"/>
      <c r="AF44" s="99">
        <f>IF(SUM(AC44:AE44)=0,MASTER_DATA_MAPPED!AF44*VLOOKUP(AF$20,Backend!$A$2:$K$61,VLOOKUP(MASTER_DATA_ESCALATED!$B44,Backend!$M$3:$O$8,3,FALSE),FALSE),SUM(AC44:AE44))</f>
        <v>0</v>
      </c>
      <c r="AG44" s="99"/>
      <c r="AH44" s="99"/>
      <c r="AI44" s="99"/>
      <c r="AJ44" s="99">
        <f>IF(SUM(AG44:AI44)=0,MASTER_DATA_MAPPED!AJ44*VLOOKUP(AJ$20,Backend!$A$2:$K$61,VLOOKUP(MASTER_DATA_ESCALATED!$B44,Backend!$M$3:$O$8,3,FALSE),FALSE),SUM(AG44:AI44))</f>
        <v>0</v>
      </c>
      <c r="AK44" s="99"/>
      <c r="AL44" s="99"/>
      <c r="AM44" s="99"/>
      <c r="AN44" s="99">
        <f>IF(SUM(AK44:AM44)=0,MASTER_DATA_MAPPED!AN44*VLOOKUP(AN$20,Backend!$A$2:$K$61,VLOOKUP(MASTER_DATA_ESCALATED!$B44,Backend!$M$3:$O$8,3,FALSE),FALSE),SUM(AK44:AM44))</f>
        <v>0</v>
      </c>
      <c r="AO44" s="99"/>
      <c r="AP44" s="99"/>
      <c r="AQ44" s="99"/>
      <c r="AR44" s="99">
        <f>IF(SUM(AO44:AQ44)=0,MASTER_DATA_MAPPED!AR44*VLOOKUP(AR$20,Backend!$A$2:$K$61,VLOOKUP(MASTER_DATA_ESCALATED!$B44,Backend!$M$3:$O$8,3,FALSE),FALSE),SUM(AO44:AQ44))</f>
        <v>0</v>
      </c>
      <c r="AS44" s="99"/>
      <c r="AT44" s="99"/>
      <c r="AU44" s="99"/>
      <c r="AV44" s="99">
        <f>IF(SUM(AS44:AU44)=0,MASTER_DATA_MAPPED!AV44*VLOOKUP(AV$20,Backend!$A$2:$K$61,VLOOKUP(MASTER_DATA_ESCALATED!$B44,Backend!$M$3:$O$8,3,FALSE),FALSE),SUM(AS44:AU44))</f>
        <v>0</v>
      </c>
      <c r="AW44" s="99"/>
      <c r="AX44" s="99"/>
      <c r="AY44" s="99"/>
      <c r="AZ44" s="99">
        <f>IF(SUM(AW44:AY44)=0,MASTER_DATA_MAPPED!AZ44*VLOOKUP(AZ$20,Backend!$A$2:$K$61,VLOOKUP(MASTER_DATA_ESCALATED!$B44,Backend!$M$3:$O$8,3,FALSE),FALSE),SUM(AW44:AY44))</f>
        <v>0</v>
      </c>
      <c r="BA44" s="99"/>
      <c r="BB44" s="99"/>
      <c r="BC44" s="99"/>
      <c r="BD44" s="99">
        <f>IF(SUM(BA44:BC44)=0,MASTER_DATA_MAPPED!BD44*VLOOKUP(BD$20,Backend!$A$2:$K$61,VLOOKUP(MASTER_DATA_ESCALATED!$B44,Backend!$M$3:$O$8,3,FALSE),FALSE),SUM(BA44:BC44))</f>
        <v>0</v>
      </c>
      <c r="BE44" s="99"/>
      <c r="BF44" s="99"/>
      <c r="BG44" s="99"/>
      <c r="BH44" s="99">
        <f>IF(SUM(BE44:BG44)=0,MASTER_DATA_MAPPED!BH44*VLOOKUP(BH$20,Backend!$A$2:$K$61,VLOOKUP(MASTER_DATA_ESCALATED!$B44,Backend!$M$3:$O$8,3,FALSE),FALSE),SUM(BE44:BG44))</f>
        <v>0</v>
      </c>
      <c r="BI44" s="99"/>
      <c r="BJ44" s="99"/>
      <c r="BK44" s="99"/>
      <c r="BL44" s="99">
        <f>IF(SUM(BI44:BK44)=0,MASTER_DATA_MAPPED!BL44*VLOOKUP(BL$20,Backend!$A$2:$K$61,VLOOKUP(MASTER_DATA_ESCALATED!$B44,Backend!$M$3:$O$8,3,FALSE),FALSE),SUM(BI44:BK44))</f>
        <v>0</v>
      </c>
      <c r="BM44" s="99"/>
      <c r="BN44" s="99"/>
      <c r="BO44" s="99"/>
      <c r="BP44" s="99">
        <f>IF(SUM(BM44:BO44)=0,MASTER_DATA_MAPPED!BP44*VLOOKUP(BP$20,Backend!$A$2:$K$61,VLOOKUP(MASTER_DATA_ESCALATED!$B44,Backend!$M$3:$O$8,3,FALSE),FALSE),SUM(BM44:BO44))</f>
        <v>120855465.44945495</v>
      </c>
      <c r="BQ44" s="99"/>
      <c r="BR44" s="99"/>
      <c r="BS44" s="99"/>
      <c r="BT44" s="99">
        <f>IF(SUM(BQ44:BS44)=0,MASTER_DATA_MAPPED!BT44*VLOOKUP(BT$20,Backend!$A$2:$K$61,VLOOKUP(MASTER_DATA_ESCALATED!$B44,Backend!$M$3:$O$8,3,FALSE),FALSE),SUM(BQ44:BS44))</f>
        <v>73881818.330362648</v>
      </c>
      <c r="BU44" s="99"/>
      <c r="BV44" s="99"/>
      <c r="BW44" s="99"/>
      <c r="BX44" s="99">
        <f>IF(SUM(BU44:BW44)=0,MASTER_DATA_MAPPED!BX44*VLOOKUP(BX$20,Backend!$A$2:$K$61,VLOOKUP(MASTER_DATA_ESCALATED!$B44,Backend!$M$3:$O$8,3,FALSE),FALSE),SUM(BU44:BW44))</f>
        <v>46391325.513769597</v>
      </c>
      <c r="BY44" s="99"/>
      <c r="BZ44" s="99"/>
      <c r="CA44" s="99"/>
      <c r="CB44" s="99">
        <f>IF(SUM(BY44:CA44)=0,MASTER_DATA_MAPPED!CB44*VLOOKUP(CB$20,Backend!$A$2:$K$61,VLOOKUP(MASTER_DATA_ESCALATED!$B44,Backend!$M$3:$O$8,3,FALSE),FALSE),SUM(BY44:CA44))</f>
        <v>76640970.691791192</v>
      </c>
      <c r="CC44" s="99"/>
      <c r="CD44" s="99"/>
      <c r="CE44" s="99"/>
      <c r="CF44" s="99">
        <f>IF(SUM(CC44:CE44)=0,MASTER_DATA_MAPPED!CF44*VLOOKUP(CF$20,Backend!$A$2:$K$61,VLOOKUP(MASTER_DATA_ESCALATED!$B44,Backend!$M$3:$O$8,3,FALSE),FALSE),SUM(CC44:CE44))</f>
        <v>46389283.198212959</v>
      </c>
      <c r="CG44" s="99"/>
      <c r="CH44" s="99"/>
      <c r="CI44" s="99"/>
      <c r="CJ44" s="99">
        <f>IF(SUM(CG44:CI44)=0,MASTER_DATA_MAPPED!CJ44*VLOOKUP(CJ$20,Backend!$A$2:$K$61,VLOOKUP(MASTER_DATA_ESCALATED!$B44,Backend!$M$3:$O$8,3,FALSE),FALSE),SUM(CG44:CI44))</f>
        <v>0</v>
      </c>
      <c r="CK44" s="99"/>
      <c r="CL44" s="99"/>
      <c r="CM44" s="99"/>
      <c r="CN44" s="99">
        <f>IF(SUM(CK44:CM44)=0,MASTER_DATA_MAPPED!CN44*VLOOKUP(CN$20,Backend!$A$2:$K$61,VLOOKUP(MASTER_DATA_ESCALATED!$B44,Backend!$M$3:$O$8,3,FALSE),FALSE),SUM(CK44:CM44))</f>
        <v>0</v>
      </c>
      <c r="CO44" s="99"/>
      <c r="CP44" s="99"/>
      <c r="CQ44" s="99"/>
      <c r="CR44" s="99">
        <f>IF(SUM(CO44:CQ44)=0,MASTER_DATA_MAPPED!CR44*VLOOKUP(CR$20,Backend!$A$2:$K$61,VLOOKUP(MASTER_DATA_ESCALATED!$B44,Backend!$M$3:$O$8,3,FALSE),FALSE),SUM(CO44:CQ44))</f>
        <v>0</v>
      </c>
      <c r="CS44" s="99"/>
      <c r="CT44" s="99"/>
      <c r="CU44" s="99"/>
      <c r="CV44" s="99">
        <f>IF(SUM(CS44:CU44)=0,MASTER_DATA_MAPPED!CV44*VLOOKUP(CV$20,Backend!$A$2:$K$61,VLOOKUP(MASTER_DATA_ESCALATED!$B44,Backend!$M$3:$O$8,3,FALSE),FALSE),SUM(CS44:CU44))</f>
        <v>26402588.97602801</v>
      </c>
      <c r="CW44" s="99"/>
      <c r="CX44" s="99"/>
      <c r="CY44" s="99"/>
      <c r="CZ44" s="99">
        <f>IF(SUM(CW44:CY44)=0,MASTER_DATA_MAPPED!CZ44*VLOOKUP(CZ$20,Backend!$A$2:$K$61,VLOOKUP(MASTER_DATA_ESCALATED!$B44,Backend!$M$3:$O$8,3,FALSE),FALSE),SUM(CW44:CY44))</f>
        <v>40496302.881634198</v>
      </c>
      <c r="DA44" s="99"/>
      <c r="DB44" s="99"/>
      <c r="DC44" s="99"/>
      <c r="DD44" s="99" t="e">
        <f>IF(SUM(DA44:DC44)=0,MASTER_DATA_MAPPED!DD44*VLOOKUP(DD$20,Backend!$A$2:$K$61,VLOOKUP(MASTER_DATA_ESCALATED!$B44,Backend!$M$3:$O$8,3,FALSE),FALSE),SUM(DA44:DC44))</f>
        <v>#N/A</v>
      </c>
      <c r="DE44" s="99"/>
      <c r="DF44" s="99"/>
      <c r="DG44" s="99"/>
      <c r="DH44" s="99">
        <f>IF(SUM(DE44:DG44)=0,MASTER_DATA_MAPPED!DH44*VLOOKUP(DH$20,Backend!$A$2:$K$61,VLOOKUP(MASTER_DATA_ESCALATED!$B44,Backend!$M$3:$O$8,3,FALSE),FALSE),SUM(DE44:DG44))</f>
        <v>0</v>
      </c>
      <c r="DI44" s="99"/>
      <c r="DJ44" s="99"/>
      <c r="DK44" s="99"/>
      <c r="DL44" s="99">
        <f>IF(SUM(DI44:DK44)=0,MASTER_DATA_MAPPED!DL44*VLOOKUP(DL$20,Backend!$A$2:$K$61,VLOOKUP(MASTER_DATA_ESCALATED!$B44,Backend!$M$3:$O$8,3,FALSE),FALSE),SUM(DI44:DK44))</f>
        <v>0</v>
      </c>
      <c r="DM44" s="99"/>
      <c r="DN44" s="99"/>
      <c r="DO44" s="99"/>
      <c r="DP44" s="99">
        <f>IF(SUM(DM44:DO44)=0,MASTER_DATA_MAPPED!DP44*VLOOKUP(DP$20,Backend!$A$2:$K$61,VLOOKUP(MASTER_DATA_ESCALATED!$B44,Backend!$M$3:$O$8,3,FALSE),FALSE),SUM(DM44:DO44))</f>
        <v>0</v>
      </c>
      <c r="DQ44" s="99"/>
      <c r="DR44" s="99"/>
      <c r="DS44" s="99"/>
      <c r="DT44" s="99">
        <f>IF(SUM(DQ44:DS44)=0,MASTER_DATA_MAPPED!DT44*VLOOKUP(DT$20,Backend!$A$2:$K$61,VLOOKUP(MASTER_DATA_ESCALATED!$B44,Backend!$M$3:$O$8,3,FALSE),FALSE),SUM(DQ44:DS44))</f>
        <v>0</v>
      </c>
      <c r="DU44" s="99"/>
      <c r="DV44" s="99"/>
      <c r="DW44" s="99"/>
      <c r="DX44" s="99">
        <f>IF(SUM(DU44:DW44)=0,MASTER_DATA_MAPPED!DX44*VLOOKUP(DX$20,Backend!$A$2:$K$61,VLOOKUP(MASTER_DATA_ESCALATED!$B44,Backend!$M$3:$O$8,3,FALSE),FALSE),SUM(DU44:DW44))</f>
        <v>0</v>
      </c>
      <c r="DY44" s="99"/>
      <c r="DZ44" s="99"/>
      <c r="EA44" s="99"/>
      <c r="EB44" s="99">
        <f>IF(SUM(DY44:EA44)=0,MASTER_DATA_MAPPED!EB44*VLOOKUP(EB$20,Backend!$A$2:$K$61,VLOOKUP(MASTER_DATA_ESCALATED!$B44,Backend!$M$3:$O$8,3,FALSE),FALSE),SUM(DY44:EA44))</f>
        <v>0</v>
      </c>
      <c r="EC44" s="99"/>
      <c r="ED44" s="99"/>
      <c r="EE44" s="99"/>
      <c r="EF44" s="99">
        <f>IF(SUM(EC44:EE44)=0,MASTER_DATA_MAPPED!EF44*VLOOKUP(EF$20,Backend!$A$2:$K$61,VLOOKUP(MASTER_DATA_ESCALATED!$B44,Backend!$M$3:$O$8,3,FALSE),FALSE),SUM(EC44:EE44))</f>
        <v>55539238.286984779</v>
      </c>
      <c r="EG44" s="99"/>
      <c r="EH44" s="99"/>
      <c r="EI44" s="99"/>
      <c r="EJ44" s="99">
        <f>IF(SUM(EG44:EI44)=0,MASTER_DATA_MAPPED!EJ44*VLOOKUP(EJ$20,Backend!$A$2:$K$61,VLOOKUP(MASTER_DATA_ESCALATED!$B44,Backend!$M$3:$O$8,3,FALSE),FALSE),SUM(EG44:EI44))</f>
        <v>0</v>
      </c>
      <c r="EK44" s="99"/>
      <c r="EL44" s="99"/>
      <c r="EM44" s="99"/>
      <c r="EN44" s="99">
        <f>IF(SUM(EK44:EM44)=0,MASTER_DATA_MAPPED!EN44*VLOOKUP(EN$20,Backend!$A$2:$K$61,VLOOKUP(MASTER_DATA_ESCALATED!$B44,Backend!$M$3:$O$8,3,FALSE),FALSE),SUM(EK44:EM44))</f>
        <v>31520235.858129013</v>
      </c>
      <c r="EO44" s="99"/>
      <c r="EP44" s="99"/>
      <c r="EQ44" s="99"/>
      <c r="ER44" s="99">
        <f>IF(SUM(EO44:EQ44)=0,MASTER_DATA_MAPPED!ER44*VLOOKUP(ER$20,Backend!$A$2:$K$61,VLOOKUP(MASTER_DATA_ESCALATED!$B44,Backend!$M$3:$O$8,3,FALSE),FALSE),SUM(EO44:EQ44))</f>
        <v>95055957.679563656</v>
      </c>
      <c r="ES44" s="99"/>
      <c r="ET44" s="99"/>
      <c r="EU44" s="99"/>
      <c r="EV44" s="99">
        <f>IF(SUM(ES44:EU44)=0,MASTER_DATA_MAPPED!EV44*VLOOKUP(EV$20,Backend!$A$2:$K$61,VLOOKUP(MASTER_DATA_ESCALATED!$B44,Backend!$M$3:$O$8,3,FALSE),FALSE),SUM(ES44:EU44))</f>
        <v>95055957.679563656</v>
      </c>
      <c r="EW44" s="99"/>
      <c r="EX44" s="99"/>
      <c r="EY44" s="99"/>
      <c r="EZ44" s="99">
        <f>IF(SUM(EW44:EY44)=0,MASTER_DATA_MAPPED!EZ44*VLOOKUP(EZ$20,Backend!$A$2:$K$61,VLOOKUP(MASTER_DATA_ESCALATED!$B44,Backend!$M$3:$O$8,3,FALSE),FALSE),SUM(EW44:EY44))</f>
        <v>34792760.178174026</v>
      </c>
      <c r="FA44" s="99"/>
      <c r="FB44" s="99"/>
      <c r="FC44" s="99"/>
      <c r="FD44" s="99">
        <f>IF(SUM(FA44:FC44)=0,MASTER_DATA_MAPPED!FD44*VLOOKUP(FD$20,Backend!$A$2:$K$61,VLOOKUP(MASTER_DATA_ESCALATED!$B44,Backend!$M$3:$O$8,3,FALSE),FALSE),SUM(FA44:FC44))</f>
        <v>32775973.565993346</v>
      </c>
      <c r="FE44" s="99"/>
      <c r="FF44" s="99"/>
      <c r="FG44" s="99"/>
      <c r="FH44" s="99">
        <f>IF(SUM(FE44:FG44)=0,MASTER_DATA_MAPPED!FH44*VLOOKUP(FH$20,Backend!$A$2:$K$61,VLOOKUP(MASTER_DATA_ESCALATED!$B44,Backend!$M$3:$O$8,3,FALSE),FALSE),SUM(FE44:FG44))</f>
        <v>32073927.593398806</v>
      </c>
      <c r="FI44" s="99"/>
      <c r="FJ44" s="99"/>
      <c r="FK44" s="99"/>
      <c r="FL44" s="99">
        <f>IF(SUM(FI44:FK44)=0,MASTER_DATA_MAPPED!FL44*VLOOKUP(FL$20,Backend!$A$2:$K$61,VLOOKUP(MASTER_DATA_ESCALATED!$B44,Backend!$M$3:$O$8,3,FALSE),FALSE),SUM(FI44:FK44))</f>
        <v>64141472.950683117</v>
      </c>
      <c r="FM44" s="99"/>
      <c r="FN44" s="99"/>
      <c r="FO44" s="99"/>
      <c r="FP44" s="99">
        <f>IF(SUM(FM44:FO44)=0,MASTER_DATA_MAPPED!FP44*VLOOKUP(FP$20,Backend!$A$2:$K$61,VLOOKUP(MASTER_DATA_ESCALATED!$B44,Backend!$M$3:$O$8,3,FALSE),FALSE),SUM(FM44:FO44))</f>
        <v>64233192.891116083</v>
      </c>
      <c r="FQ44" s="99"/>
      <c r="FR44" s="99"/>
      <c r="FS44" s="99"/>
      <c r="FT44" s="99">
        <f>IF(SUM(FQ44:FS44)=0,MASTER_DATA_MAPPED!FT44*VLOOKUP(FT$20,Backend!$A$2:$K$61,VLOOKUP(MASTER_DATA_ESCALATED!$B44,Backend!$M$3:$O$8,3,FALSE),FALSE),SUM(FQ44:FS44))</f>
        <v>62529820.43020726</v>
      </c>
      <c r="FU44" s="99"/>
      <c r="FV44" s="99"/>
      <c r="FW44" s="99"/>
      <c r="FX44" s="99">
        <f>IF(SUM(FU44:FW44)=0,MASTER_DATA_MAPPED!FX44*VLOOKUP(FX$20,Backend!$A$2:$K$61,VLOOKUP(MASTER_DATA_ESCALATED!$B44,Backend!$M$3:$O$8,3,FALSE),FALSE),SUM(FU44:FW44))</f>
        <v>61660299.62769343</v>
      </c>
      <c r="FY44" s="99"/>
      <c r="FZ44" s="99"/>
      <c r="GA44" s="99"/>
      <c r="GB44" s="99">
        <f>IF(SUM(FY44:GA44)=0,MASTER_DATA_MAPPED!GB44*VLOOKUP(GB$20,Backend!$A$2:$K$61,VLOOKUP(MASTER_DATA_ESCALATED!$B44,Backend!$M$3:$O$8,3,FALSE),FALSE),SUM(FY44:GA44))</f>
        <v>59785509.228676215</v>
      </c>
      <c r="GC44" s="99"/>
      <c r="GD44" s="99"/>
      <c r="GE44" s="99"/>
      <c r="GF44" s="99">
        <f>IF(SUM(GC44:GE44)=0,MASTER_DATA_MAPPED!GF44*VLOOKUP(GF$20,Backend!$A$2:$K$61,VLOOKUP(MASTER_DATA_ESCALATED!$B44,Backend!$M$3:$O$8,3,FALSE),FALSE),SUM(GC44:GE44))</f>
        <v>58219026.175413564</v>
      </c>
      <c r="GG44" s="99"/>
      <c r="GH44" s="99"/>
      <c r="GI44" s="99"/>
      <c r="GJ44" s="99">
        <f>IF(SUM(GG44:GI44)=0,MASTER_DATA_MAPPED!GJ44*VLOOKUP(GJ$20,Backend!$A$2:$K$61,VLOOKUP(MASTER_DATA_ESCALATED!$B44,Backend!$M$3:$O$8,3,FALSE),FALSE),SUM(GG44:GI44))</f>
        <v>57512523.768965408</v>
      </c>
      <c r="GK44" s="99"/>
      <c r="GL44" s="99"/>
      <c r="GM44" s="99"/>
      <c r="GN44" s="99">
        <f>IF(SUM(GK44:GM44)=0,MASTER_DATA_MAPPED!GN44*VLOOKUP(GN$20,Backend!$A$2:$K$61,VLOOKUP(MASTER_DATA_ESCALATED!$B44,Backend!$M$3:$O$8,3,FALSE),FALSE),SUM(GK44:GM44))</f>
        <v>6428929.5839797547</v>
      </c>
      <c r="GO44" s="99"/>
      <c r="GP44" s="99"/>
      <c r="GQ44" s="99"/>
      <c r="GR44" s="99">
        <f>IF(SUM(GO44:GQ44)=0,MASTER_DATA_MAPPED!GR44*VLOOKUP(GR$20,Backend!$A$2:$K$61,VLOOKUP(MASTER_DATA_ESCALATED!$B44,Backend!$M$3:$O$8,3,FALSE),FALSE),SUM(GO44:GQ44))</f>
        <v>6362950.0774145145</v>
      </c>
      <c r="GS44" s="99"/>
      <c r="GT44" s="99"/>
      <c r="GU44" s="99"/>
      <c r="GV44" s="99">
        <f>IF(SUM(GS44:GU44)=0,MASTER_DATA_MAPPED!GV44*VLOOKUP(GV$20,Backend!$A$2:$K$61,VLOOKUP(MASTER_DATA_ESCALATED!$B44,Backend!$M$3:$O$8,3,FALSE),FALSE),SUM(GS44:GU44))</f>
        <v>6260526.1248209858</v>
      </c>
    </row>
    <row r="45" spans="2:204" s="27" customFormat="1" ht="14.25" hidden="1" outlineLevel="2" x14ac:dyDescent="0.25">
      <c r="B45" s="26">
        <f t="shared" si="1"/>
        <v>20</v>
      </c>
      <c r="C45" s="55">
        <f t="shared" si="0"/>
        <v>213.2</v>
      </c>
      <c r="D45" s="82"/>
      <c r="E45" s="55"/>
      <c r="F45" s="55"/>
      <c r="G45" s="83">
        <v>213.2</v>
      </c>
      <c r="H45" s="41" t="s">
        <v>46</v>
      </c>
      <c r="I45" s="100"/>
      <c r="J45" s="100"/>
      <c r="K45" s="100"/>
      <c r="L45" s="100">
        <f>IF(SUM(I45:K45)=0,MASTER_DATA_MAPPED!L45*VLOOKUP(L$20,Backend!$A$2:$K$61,VLOOKUP(MASTER_DATA_ESCALATED!$B45,Backend!$M$3:$O$8,3,FALSE),FALSE),SUM(I45:K45))</f>
        <v>0</v>
      </c>
      <c r="M45" s="100"/>
      <c r="N45" s="100"/>
      <c r="O45" s="100"/>
      <c r="P45" s="100">
        <f>IF(SUM(M45:O45)=0,MASTER_DATA_MAPPED!P45*VLOOKUP(P$20,Backend!$A$2:$K$61,VLOOKUP(MASTER_DATA_ESCALATED!$B45,Backend!$M$3:$O$8,3,FALSE),FALSE),SUM(M45:O45))</f>
        <v>0</v>
      </c>
      <c r="Q45" s="100"/>
      <c r="R45" s="100"/>
      <c r="S45" s="100"/>
      <c r="T45" s="100">
        <f>IF(SUM(Q45:S45)=0,MASTER_DATA_MAPPED!T45*VLOOKUP(T$20,Backend!$A$2:$K$61,VLOOKUP(MASTER_DATA_ESCALATED!$B45,Backend!$M$3:$O$8,3,FALSE),FALSE),SUM(Q45:S45))</f>
        <v>0</v>
      </c>
      <c r="U45" s="100"/>
      <c r="V45" s="100"/>
      <c r="W45" s="100"/>
      <c r="X45" s="100">
        <f>IF(SUM(U45:W45)=0,MASTER_DATA_MAPPED!X45*VLOOKUP(X$20,Backend!$A$2:$K$61,VLOOKUP(MASTER_DATA_ESCALATED!$B45,Backend!$M$3:$O$8,3,FALSE),FALSE),SUM(U45:W45))</f>
        <v>0</v>
      </c>
      <c r="Y45" s="100"/>
      <c r="Z45" s="100"/>
      <c r="AA45" s="100"/>
      <c r="AB45" s="100">
        <f>IF(SUM(Y45:AA45)=0,MASTER_DATA_MAPPED!AB45*VLOOKUP(AB$20,Backend!$A$2:$K$61,VLOOKUP(MASTER_DATA_ESCALATED!$B45,Backend!$M$3:$O$8,3,FALSE),FALSE),SUM(Y45:AA45))</f>
        <v>0</v>
      </c>
      <c r="AC45" s="100"/>
      <c r="AD45" s="100"/>
      <c r="AE45" s="100"/>
      <c r="AF45" s="100">
        <f>IF(SUM(AC45:AE45)=0,MASTER_DATA_MAPPED!AF45*VLOOKUP(AF$20,Backend!$A$2:$K$61,VLOOKUP(MASTER_DATA_ESCALATED!$B45,Backend!$M$3:$O$8,3,FALSE),FALSE),SUM(AC45:AE45))</f>
        <v>0</v>
      </c>
      <c r="AG45" s="100"/>
      <c r="AH45" s="100"/>
      <c r="AI45" s="100"/>
      <c r="AJ45" s="100">
        <f>IF(SUM(AG45:AI45)=0,MASTER_DATA_MAPPED!AJ45*VLOOKUP(AJ$20,Backend!$A$2:$K$61,VLOOKUP(MASTER_DATA_ESCALATED!$B45,Backend!$M$3:$O$8,3,FALSE),FALSE),SUM(AG45:AI45))</f>
        <v>0</v>
      </c>
      <c r="AK45" s="100"/>
      <c r="AL45" s="100"/>
      <c r="AM45" s="100"/>
      <c r="AN45" s="100">
        <f>IF(SUM(AK45:AM45)=0,MASTER_DATA_MAPPED!AN45*VLOOKUP(AN$20,Backend!$A$2:$K$61,VLOOKUP(MASTER_DATA_ESCALATED!$B45,Backend!$M$3:$O$8,3,FALSE),FALSE),SUM(AK45:AM45))</f>
        <v>0</v>
      </c>
      <c r="AO45" s="100"/>
      <c r="AP45" s="100"/>
      <c r="AQ45" s="100"/>
      <c r="AR45" s="100">
        <f>IF(SUM(AO45:AQ45)=0,MASTER_DATA_MAPPED!AR45*VLOOKUP(AR$20,Backend!$A$2:$K$61,VLOOKUP(MASTER_DATA_ESCALATED!$B45,Backend!$M$3:$O$8,3,FALSE),FALSE),SUM(AO45:AQ45))</f>
        <v>0</v>
      </c>
      <c r="AS45" s="100"/>
      <c r="AT45" s="100"/>
      <c r="AU45" s="100"/>
      <c r="AV45" s="100">
        <f>IF(SUM(AS45:AU45)=0,MASTER_DATA_MAPPED!AV45*VLOOKUP(AV$20,Backend!$A$2:$K$61,VLOOKUP(MASTER_DATA_ESCALATED!$B45,Backend!$M$3:$O$8,3,FALSE),FALSE),SUM(AS45:AU45))</f>
        <v>0</v>
      </c>
      <c r="AW45" s="100"/>
      <c r="AX45" s="100"/>
      <c r="AY45" s="100"/>
      <c r="AZ45" s="100">
        <f>IF(SUM(AW45:AY45)=0,MASTER_DATA_MAPPED!AZ45*VLOOKUP(AZ$20,Backend!$A$2:$K$61,VLOOKUP(MASTER_DATA_ESCALATED!$B45,Backend!$M$3:$O$8,3,FALSE),FALSE),SUM(AW45:AY45))</f>
        <v>0</v>
      </c>
      <c r="BA45" s="100"/>
      <c r="BB45" s="100"/>
      <c r="BC45" s="100"/>
      <c r="BD45" s="100">
        <f>IF(SUM(BA45:BC45)=0,MASTER_DATA_MAPPED!BD45*VLOOKUP(BD$20,Backend!$A$2:$K$61,VLOOKUP(MASTER_DATA_ESCALATED!$B45,Backend!$M$3:$O$8,3,FALSE),FALSE),SUM(BA45:BC45))</f>
        <v>0</v>
      </c>
      <c r="BE45" s="100"/>
      <c r="BF45" s="100"/>
      <c r="BG45" s="100"/>
      <c r="BH45" s="100">
        <f>IF(SUM(BE45:BG45)=0,MASTER_DATA_MAPPED!BH45*VLOOKUP(BH$20,Backend!$A$2:$K$61,VLOOKUP(MASTER_DATA_ESCALATED!$B45,Backend!$M$3:$O$8,3,FALSE),FALSE),SUM(BE45:BG45))</f>
        <v>0</v>
      </c>
      <c r="BI45" s="100"/>
      <c r="BJ45" s="100"/>
      <c r="BK45" s="100"/>
      <c r="BL45" s="100">
        <f>IF(SUM(BI45:BK45)=0,MASTER_DATA_MAPPED!BL45*VLOOKUP(BL$20,Backend!$A$2:$K$61,VLOOKUP(MASTER_DATA_ESCALATED!$B45,Backend!$M$3:$O$8,3,FALSE),FALSE),SUM(BI45:BK45))</f>
        <v>0</v>
      </c>
      <c r="BM45" s="100"/>
      <c r="BN45" s="100"/>
      <c r="BO45" s="100"/>
      <c r="BP45" s="100">
        <f>IF(SUM(BM45:BO45)=0,MASTER_DATA_MAPPED!BP45*VLOOKUP(BP$20,Backend!$A$2:$K$61,VLOOKUP(MASTER_DATA_ESCALATED!$B45,Backend!$M$3:$O$8,3,FALSE),FALSE),SUM(BM45:BO45))</f>
        <v>99137979.634576306</v>
      </c>
      <c r="BQ45" s="100"/>
      <c r="BR45" s="100"/>
      <c r="BS45" s="100"/>
      <c r="BT45" s="100">
        <f>IF(SUM(BQ45:BS45)=0,MASTER_DATA_MAPPED!BT45*VLOOKUP(BT$20,Backend!$A$2:$K$61,VLOOKUP(MASTER_DATA_ESCALATED!$B45,Backend!$M$3:$O$8,3,FALSE),FALSE),SUM(BQ45:BS45))</f>
        <v>58039356.370370559</v>
      </c>
      <c r="BU45" s="100"/>
      <c r="BV45" s="100"/>
      <c r="BW45" s="100"/>
      <c r="BX45" s="100">
        <f>IF(SUM(BU45:BW45)=0,MASTER_DATA_MAPPED!BX45*VLOOKUP(BX$20,Backend!$A$2:$K$61,VLOOKUP(MASTER_DATA_ESCALATED!$B45,Backend!$M$3:$O$8,3,FALSE),FALSE),SUM(BU45:BW45))</f>
        <v>274732.92690264486</v>
      </c>
      <c r="BY45" s="100"/>
      <c r="BZ45" s="100"/>
      <c r="CA45" s="100"/>
      <c r="CB45" s="100">
        <f>IF(SUM(BY45:CA45)=0,MASTER_DATA_MAPPED!CB45*VLOOKUP(CB$20,Backend!$A$2:$K$61,VLOOKUP(MASTER_DATA_ESCALATED!$B45,Backend!$M$3:$O$8,3,FALSE),FALSE),SUM(BY45:CA45))</f>
        <v>56012182.668913536</v>
      </c>
      <c r="CC45" s="100"/>
      <c r="CD45" s="100"/>
      <c r="CE45" s="100"/>
      <c r="CF45" s="100">
        <f>IF(SUM(CC45:CE45)=0,MASTER_DATA_MAPPED!CF45*VLOOKUP(CF$20,Backend!$A$2:$K$61,VLOOKUP(MASTER_DATA_ESCALATED!$B45,Backend!$M$3:$O$8,3,FALSE),FALSE),SUM(CC45:CE45))</f>
        <v>0</v>
      </c>
      <c r="CG45" s="100"/>
      <c r="CH45" s="100"/>
      <c r="CI45" s="100"/>
      <c r="CJ45" s="100">
        <f>IF(SUM(CG45:CI45)=0,MASTER_DATA_MAPPED!CJ45*VLOOKUP(CJ$20,Backend!$A$2:$K$61,VLOOKUP(MASTER_DATA_ESCALATED!$B45,Backend!$M$3:$O$8,3,FALSE),FALSE),SUM(CG45:CI45))</f>
        <v>0</v>
      </c>
      <c r="CK45" s="100"/>
      <c r="CL45" s="100"/>
      <c r="CM45" s="100"/>
      <c r="CN45" s="100">
        <f>IF(SUM(CK45:CM45)=0,MASTER_DATA_MAPPED!CN45*VLOOKUP(CN$20,Backend!$A$2:$K$61,VLOOKUP(MASTER_DATA_ESCALATED!$B45,Backend!$M$3:$O$8,3,FALSE),FALSE),SUM(CK45:CM45))</f>
        <v>0</v>
      </c>
      <c r="CO45" s="100"/>
      <c r="CP45" s="100"/>
      <c r="CQ45" s="100"/>
      <c r="CR45" s="100">
        <f>IF(SUM(CO45:CQ45)=0,MASTER_DATA_MAPPED!CR45*VLOOKUP(CR$20,Backend!$A$2:$K$61,VLOOKUP(MASTER_DATA_ESCALATED!$B45,Backend!$M$3:$O$8,3,FALSE),FALSE),SUM(CO45:CQ45))</f>
        <v>0</v>
      </c>
      <c r="CS45" s="100"/>
      <c r="CT45" s="100"/>
      <c r="CU45" s="100"/>
      <c r="CV45" s="100">
        <f>IF(SUM(CS45:CU45)=0,MASTER_DATA_MAPPED!CV45*VLOOKUP(CV$20,Backend!$A$2:$K$61,VLOOKUP(MASTER_DATA_ESCALATED!$B45,Backend!$M$3:$O$8,3,FALSE),FALSE),SUM(CS45:CU45))</f>
        <v>35705810.209633633</v>
      </c>
      <c r="CW45" s="100"/>
      <c r="CX45" s="100"/>
      <c r="CY45" s="100"/>
      <c r="CZ45" s="100">
        <f>IF(SUM(CW45:CY45)=0,MASTER_DATA_MAPPED!CZ45*VLOOKUP(CZ$20,Backend!$A$2:$K$61,VLOOKUP(MASTER_DATA_ESCALATED!$B45,Backend!$M$3:$O$8,3,FALSE),FALSE),SUM(CW45:CY45))</f>
        <v>37092956.003425695</v>
      </c>
      <c r="DA45" s="100"/>
      <c r="DB45" s="100"/>
      <c r="DC45" s="100"/>
      <c r="DD45" s="100" t="e">
        <f>IF(SUM(DA45:DC45)=0,MASTER_DATA_MAPPED!DD45*VLOOKUP(DD$20,Backend!$A$2:$K$61,VLOOKUP(MASTER_DATA_ESCALATED!$B45,Backend!$M$3:$O$8,3,FALSE),FALSE),SUM(DA45:DC45))</f>
        <v>#N/A</v>
      </c>
      <c r="DE45" s="100"/>
      <c r="DF45" s="100"/>
      <c r="DG45" s="100"/>
      <c r="DH45" s="100">
        <f>IF(SUM(DE45:DG45)=0,MASTER_DATA_MAPPED!DH45*VLOOKUP(DH$20,Backend!$A$2:$K$61,VLOOKUP(MASTER_DATA_ESCALATED!$B45,Backend!$M$3:$O$8,3,FALSE),FALSE),SUM(DE45:DG45))</f>
        <v>0</v>
      </c>
      <c r="DI45" s="100"/>
      <c r="DJ45" s="100"/>
      <c r="DK45" s="100"/>
      <c r="DL45" s="100">
        <f>IF(SUM(DI45:DK45)=0,MASTER_DATA_MAPPED!DL45*VLOOKUP(DL$20,Backend!$A$2:$K$61,VLOOKUP(MASTER_DATA_ESCALATED!$B45,Backend!$M$3:$O$8,3,FALSE),FALSE),SUM(DI45:DK45))</f>
        <v>0</v>
      </c>
      <c r="DM45" s="100"/>
      <c r="DN45" s="100"/>
      <c r="DO45" s="100"/>
      <c r="DP45" s="100">
        <f>IF(SUM(DM45:DO45)=0,MASTER_DATA_MAPPED!DP45*VLOOKUP(DP$20,Backend!$A$2:$K$61,VLOOKUP(MASTER_DATA_ESCALATED!$B45,Backend!$M$3:$O$8,3,FALSE),FALSE),SUM(DM45:DO45))</f>
        <v>0</v>
      </c>
      <c r="DQ45" s="100"/>
      <c r="DR45" s="100"/>
      <c r="DS45" s="100"/>
      <c r="DT45" s="100">
        <f>IF(SUM(DQ45:DS45)=0,MASTER_DATA_MAPPED!DT45*VLOOKUP(DT$20,Backend!$A$2:$K$61,VLOOKUP(MASTER_DATA_ESCALATED!$B45,Backend!$M$3:$O$8,3,FALSE),FALSE),SUM(DQ45:DS45))</f>
        <v>0</v>
      </c>
      <c r="DU45" s="100"/>
      <c r="DV45" s="100"/>
      <c r="DW45" s="100"/>
      <c r="DX45" s="100">
        <f>IF(SUM(DU45:DW45)=0,MASTER_DATA_MAPPED!DX45*VLOOKUP(DX$20,Backend!$A$2:$K$61,VLOOKUP(MASTER_DATA_ESCALATED!$B45,Backend!$M$3:$O$8,3,FALSE),FALSE),SUM(DU45:DW45))</f>
        <v>0</v>
      </c>
      <c r="DY45" s="100"/>
      <c r="DZ45" s="100"/>
      <c r="EA45" s="100"/>
      <c r="EB45" s="100">
        <f>IF(SUM(DY45:EA45)=0,MASTER_DATA_MAPPED!EB45*VLOOKUP(EB$20,Backend!$A$2:$K$61,VLOOKUP(MASTER_DATA_ESCALATED!$B45,Backend!$M$3:$O$8,3,FALSE),FALSE),SUM(DY45:EA45))</f>
        <v>0</v>
      </c>
      <c r="EC45" s="100"/>
      <c r="ED45" s="100"/>
      <c r="EE45" s="100"/>
      <c r="EF45" s="100">
        <f>IF(SUM(EC45:EE45)=0,MASTER_DATA_MAPPED!EF45*VLOOKUP(EF$20,Backend!$A$2:$K$61,VLOOKUP(MASTER_DATA_ESCALATED!$B45,Backend!$M$3:$O$8,3,FALSE),FALSE),SUM(EC45:EE45))</f>
        <v>0</v>
      </c>
      <c r="EG45" s="100"/>
      <c r="EH45" s="100"/>
      <c r="EI45" s="100"/>
      <c r="EJ45" s="100">
        <f>IF(SUM(EG45:EI45)=0,MASTER_DATA_MAPPED!EJ45*VLOOKUP(EJ$20,Backend!$A$2:$K$61,VLOOKUP(MASTER_DATA_ESCALATED!$B45,Backend!$M$3:$O$8,3,FALSE),FALSE),SUM(EG45:EI45))</f>
        <v>0</v>
      </c>
      <c r="EK45" s="100"/>
      <c r="EL45" s="100"/>
      <c r="EM45" s="100"/>
      <c r="EN45" s="100">
        <f>IF(SUM(EK45:EM45)=0,MASTER_DATA_MAPPED!EN45*VLOOKUP(EN$20,Backend!$A$2:$K$61,VLOOKUP(MASTER_DATA_ESCALATED!$B45,Backend!$M$3:$O$8,3,FALSE),FALSE),SUM(EK45:EM45))</f>
        <v>0</v>
      </c>
      <c r="EO45" s="100"/>
      <c r="EP45" s="100"/>
      <c r="EQ45" s="100"/>
      <c r="ER45" s="100">
        <f>IF(SUM(EO45:EQ45)=0,MASTER_DATA_MAPPED!ER45*VLOOKUP(ER$20,Backend!$A$2:$K$61,VLOOKUP(MASTER_DATA_ESCALATED!$B45,Backend!$M$3:$O$8,3,FALSE),FALSE),SUM(EO45:EQ45))</f>
        <v>58256439.296258591</v>
      </c>
      <c r="ES45" s="100"/>
      <c r="ET45" s="100"/>
      <c r="EU45" s="100"/>
      <c r="EV45" s="100">
        <f>IF(SUM(ES45:EU45)=0,MASTER_DATA_MAPPED!EV45*VLOOKUP(EV$20,Backend!$A$2:$K$61,VLOOKUP(MASTER_DATA_ESCALATED!$B45,Backend!$M$3:$O$8,3,FALSE),FALSE),SUM(ES45:EU45))</f>
        <v>58256439.296258591</v>
      </c>
      <c r="EW45" s="100"/>
      <c r="EX45" s="100"/>
      <c r="EY45" s="100"/>
      <c r="EZ45" s="100">
        <f>IF(SUM(EW45:EY45)=0,MASTER_DATA_MAPPED!EZ45*VLOOKUP(EZ$20,Backend!$A$2:$K$61,VLOOKUP(MASTER_DATA_ESCALATED!$B45,Backend!$M$3:$O$8,3,FALSE),FALSE),SUM(EW45:EY45))</f>
        <v>0</v>
      </c>
      <c r="FA45" s="100"/>
      <c r="FB45" s="100"/>
      <c r="FC45" s="100"/>
      <c r="FD45" s="100">
        <f>IF(SUM(FA45:FC45)=0,MASTER_DATA_MAPPED!FD45*VLOOKUP(FD$20,Backend!$A$2:$K$61,VLOOKUP(MASTER_DATA_ESCALATED!$B45,Backend!$M$3:$O$8,3,FALSE),FALSE),SUM(FA45:FC45))</f>
        <v>0</v>
      </c>
      <c r="FE45" s="100"/>
      <c r="FF45" s="100"/>
      <c r="FG45" s="100"/>
      <c r="FH45" s="100">
        <f>IF(SUM(FE45:FG45)=0,MASTER_DATA_MAPPED!FH45*VLOOKUP(FH$20,Backend!$A$2:$K$61,VLOOKUP(MASTER_DATA_ESCALATED!$B45,Backend!$M$3:$O$8,3,FALSE),FALSE),SUM(FE45:FG45))</f>
        <v>0</v>
      </c>
      <c r="FI45" s="100"/>
      <c r="FJ45" s="100"/>
      <c r="FK45" s="100"/>
      <c r="FL45" s="100">
        <f>IF(SUM(FI45:FK45)=0,MASTER_DATA_MAPPED!FL45*VLOOKUP(FL$20,Backend!$A$2:$K$61,VLOOKUP(MASTER_DATA_ESCALATED!$B45,Backend!$M$3:$O$8,3,FALSE),FALSE),SUM(FI45:FK45))</f>
        <v>0</v>
      </c>
      <c r="FM45" s="100"/>
      <c r="FN45" s="100"/>
      <c r="FO45" s="100"/>
      <c r="FP45" s="100">
        <f>IF(SUM(FM45:FO45)=0,MASTER_DATA_MAPPED!FP45*VLOOKUP(FP$20,Backend!$A$2:$K$61,VLOOKUP(MASTER_DATA_ESCALATED!$B45,Backend!$M$3:$O$8,3,FALSE),FALSE),SUM(FM45:FO45))</f>
        <v>0</v>
      </c>
      <c r="FQ45" s="100"/>
      <c r="FR45" s="100"/>
      <c r="FS45" s="100"/>
      <c r="FT45" s="100">
        <f>IF(SUM(FQ45:FS45)=0,MASTER_DATA_MAPPED!FT45*VLOOKUP(FT$20,Backend!$A$2:$K$61,VLOOKUP(MASTER_DATA_ESCALATED!$B45,Backend!$M$3:$O$8,3,FALSE),FALSE),SUM(FQ45:FS45))</f>
        <v>0</v>
      </c>
      <c r="FU45" s="100"/>
      <c r="FV45" s="100"/>
      <c r="FW45" s="100"/>
      <c r="FX45" s="100">
        <f>IF(SUM(FU45:FW45)=0,MASTER_DATA_MAPPED!FX45*VLOOKUP(FX$20,Backend!$A$2:$K$61,VLOOKUP(MASTER_DATA_ESCALATED!$B45,Backend!$M$3:$O$8,3,FALSE),FALSE),SUM(FU45:FW45))</f>
        <v>0</v>
      </c>
      <c r="FY45" s="100"/>
      <c r="FZ45" s="100"/>
      <c r="GA45" s="100"/>
      <c r="GB45" s="100">
        <f>IF(SUM(FY45:GA45)=0,MASTER_DATA_MAPPED!GB45*VLOOKUP(GB$20,Backend!$A$2:$K$61,VLOOKUP(MASTER_DATA_ESCALATED!$B45,Backend!$M$3:$O$8,3,FALSE),FALSE),SUM(FY45:GA45))</f>
        <v>0</v>
      </c>
      <c r="GC45" s="100"/>
      <c r="GD45" s="100"/>
      <c r="GE45" s="100"/>
      <c r="GF45" s="100">
        <f>IF(SUM(GC45:GE45)=0,MASTER_DATA_MAPPED!GF45*VLOOKUP(GF$20,Backend!$A$2:$K$61,VLOOKUP(MASTER_DATA_ESCALATED!$B45,Backend!$M$3:$O$8,3,FALSE),FALSE),SUM(GC45:GE45))</f>
        <v>0</v>
      </c>
      <c r="GG45" s="100"/>
      <c r="GH45" s="100"/>
      <c r="GI45" s="100"/>
      <c r="GJ45" s="100">
        <f>IF(SUM(GG45:GI45)=0,MASTER_DATA_MAPPED!GJ45*VLOOKUP(GJ$20,Backend!$A$2:$K$61,VLOOKUP(MASTER_DATA_ESCALATED!$B45,Backend!$M$3:$O$8,3,FALSE),FALSE),SUM(GG45:GI45))</f>
        <v>0</v>
      </c>
      <c r="GK45" s="100"/>
      <c r="GL45" s="100"/>
      <c r="GM45" s="100"/>
      <c r="GN45" s="100">
        <f>IF(SUM(GK45:GM45)=0,MASTER_DATA_MAPPED!GN45*VLOOKUP(GN$20,Backend!$A$2:$K$61,VLOOKUP(MASTER_DATA_ESCALATED!$B45,Backend!$M$3:$O$8,3,FALSE),FALSE),SUM(GK45:GM45))</f>
        <v>0</v>
      </c>
      <c r="GO45" s="100"/>
      <c r="GP45" s="100"/>
      <c r="GQ45" s="100"/>
      <c r="GR45" s="100">
        <f>IF(SUM(GO45:GQ45)=0,MASTER_DATA_MAPPED!GR45*VLOOKUP(GR$20,Backend!$A$2:$K$61,VLOOKUP(MASTER_DATA_ESCALATED!$B45,Backend!$M$3:$O$8,3,FALSE),FALSE),SUM(GO45:GQ45))</f>
        <v>0</v>
      </c>
      <c r="GS45" s="100"/>
      <c r="GT45" s="100"/>
      <c r="GU45" s="100"/>
      <c r="GV45" s="100">
        <f>IF(SUM(GS45:GU45)=0,MASTER_DATA_MAPPED!GV45*VLOOKUP(GV$20,Backend!$A$2:$K$61,VLOOKUP(MASTER_DATA_ESCALATED!$B45,Backend!$M$3:$O$8,3,FALSE),FALSE),SUM(GS45:GU45))</f>
        <v>0</v>
      </c>
    </row>
    <row r="46" spans="2:204" s="27" customFormat="1" ht="14.25" hidden="1" outlineLevel="2" x14ac:dyDescent="0.25">
      <c r="B46" s="26">
        <f t="shared" si="1"/>
        <v>20</v>
      </c>
      <c r="C46" s="55">
        <f t="shared" si="0"/>
        <v>213.3</v>
      </c>
      <c r="D46" s="82"/>
      <c r="E46" s="55"/>
      <c r="F46" s="55"/>
      <c r="G46" s="83">
        <v>213.3</v>
      </c>
      <c r="H46" s="41" t="s">
        <v>47</v>
      </c>
      <c r="I46" s="100"/>
      <c r="J46" s="100"/>
      <c r="K46" s="100"/>
      <c r="L46" s="100">
        <f>IF(SUM(I46:K46)=0,MASTER_DATA_MAPPED!L46*VLOOKUP(L$20,Backend!$A$2:$K$61,VLOOKUP(MASTER_DATA_ESCALATED!$B46,Backend!$M$3:$O$8,3,FALSE),FALSE),SUM(I46:K46))</f>
        <v>0</v>
      </c>
      <c r="M46" s="100"/>
      <c r="N46" s="100"/>
      <c r="O46" s="100"/>
      <c r="P46" s="100">
        <f>IF(SUM(M46:O46)=0,MASTER_DATA_MAPPED!P46*VLOOKUP(P$20,Backend!$A$2:$K$61,VLOOKUP(MASTER_DATA_ESCALATED!$B46,Backend!$M$3:$O$8,3,FALSE),FALSE),SUM(M46:O46))</f>
        <v>0</v>
      </c>
      <c r="Q46" s="100"/>
      <c r="R46" s="100"/>
      <c r="S46" s="100"/>
      <c r="T46" s="100">
        <f>IF(SUM(Q46:S46)=0,MASTER_DATA_MAPPED!T46*VLOOKUP(T$20,Backend!$A$2:$K$61,VLOOKUP(MASTER_DATA_ESCALATED!$B46,Backend!$M$3:$O$8,3,FALSE),FALSE),SUM(Q46:S46))</f>
        <v>0</v>
      </c>
      <c r="U46" s="100"/>
      <c r="V46" s="100"/>
      <c r="W46" s="100"/>
      <c r="X46" s="100">
        <f>IF(SUM(U46:W46)=0,MASTER_DATA_MAPPED!X46*VLOOKUP(X$20,Backend!$A$2:$K$61,VLOOKUP(MASTER_DATA_ESCALATED!$B46,Backend!$M$3:$O$8,3,FALSE),FALSE),SUM(U46:W46))</f>
        <v>0</v>
      </c>
      <c r="Y46" s="100"/>
      <c r="Z46" s="100"/>
      <c r="AA46" s="100"/>
      <c r="AB46" s="100">
        <f>IF(SUM(Y46:AA46)=0,MASTER_DATA_MAPPED!AB46*VLOOKUP(AB$20,Backend!$A$2:$K$61,VLOOKUP(MASTER_DATA_ESCALATED!$B46,Backend!$M$3:$O$8,3,FALSE),FALSE),SUM(Y46:AA46))</f>
        <v>0</v>
      </c>
      <c r="AC46" s="100"/>
      <c r="AD46" s="100"/>
      <c r="AE46" s="100"/>
      <c r="AF46" s="100">
        <f>IF(SUM(AC46:AE46)=0,MASTER_DATA_MAPPED!AF46*VLOOKUP(AF$20,Backend!$A$2:$K$61,VLOOKUP(MASTER_DATA_ESCALATED!$B46,Backend!$M$3:$O$8,3,FALSE),FALSE),SUM(AC46:AE46))</f>
        <v>0</v>
      </c>
      <c r="AG46" s="100"/>
      <c r="AH46" s="100"/>
      <c r="AI46" s="100"/>
      <c r="AJ46" s="100">
        <f>IF(SUM(AG46:AI46)=0,MASTER_DATA_MAPPED!AJ46*VLOOKUP(AJ$20,Backend!$A$2:$K$61,VLOOKUP(MASTER_DATA_ESCALATED!$B46,Backend!$M$3:$O$8,3,FALSE),FALSE),SUM(AG46:AI46))</f>
        <v>0</v>
      </c>
      <c r="AK46" s="100"/>
      <c r="AL46" s="100"/>
      <c r="AM46" s="100"/>
      <c r="AN46" s="100">
        <f>IF(SUM(AK46:AM46)=0,MASTER_DATA_MAPPED!AN46*VLOOKUP(AN$20,Backend!$A$2:$K$61,VLOOKUP(MASTER_DATA_ESCALATED!$B46,Backend!$M$3:$O$8,3,FALSE),FALSE),SUM(AK46:AM46))</f>
        <v>0</v>
      </c>
      <c r="AO46" s="100"/>
      <c r="AP46" s="100"/>
      <c r="AQ46" s="100"/>
      <c r="AR46" s="100">
        <f>IF(SUM(AO46:AQ46)=0,MASTER_DATA_MAPPED!AR46*VLOOKUP(AR$20,Backend!$A$2:$K$61,VLOOKUP(MASTER_DATA_ESCALATED!$B46,Backend!$M$3:$O$8,3,FALSE),FALSE),SUM(AO46:AQ46))</f>
        <v>0</v>
      </c>
      <c r="AS46" s="100"/>
      <c r="AT46" s="100"/>
      <c r="AU46" s="100"/>
      <c r="AV46" s="100">
        <f>IF(SUM(AS46:AU46)=0,MASTER_DATA_MAPPED!AV46*VLOOKUP(AV$20,Backend!$A$2:$K$61,VLOOKUP(MASTER_DATA_ESCALATED!$B46,Backend!$M$3:$O$8,3,FALSE),FALSE),SUM(AS46:AU46))</f>
        <v>0</v>
      </c>
      <c r="AW46" s="100"/>
      <c r="AX46" s="100"/>
      <c r="AY46" s="100"/>
      <c r="AZ46" s="100">
        <f>IF(SUM(AW46:AY46)=0,MASTER_DATA_MAPPED!AZ46*VLOOKUP(AZ$20,Backend!$A$2:$K$61,VLOOKUP(MASTER_DATA_ESCALATED!$B46,Backend!$M$3:$O$8,3,FALSE),FALSE),SUM(AW46:AY46))</f>
        <v>0</v>
      </c>
      <c r="BA46" s="100"/>
      <c r="BB46" s="100"/>
      <c r="BC46" s="100"/>
      <c r="BD46" s="100">
        <f>IF(SUM(BA46:BC46)=0,MASTER_DATA_MAPPED!BD46*VLOOKUP(BD$20,Backend!$A$2:$K$61,VLOOKUP(MASTER_DATA_ESCALATED!$B46,Backend!$M$3:$O$8,3,FALSE),FALSE),SUM(BA46:BC46))</f>
        <v>0</v>
      </c>
      <c r="BE46" s="100"/>
      <c r="BF46" s="100"/>
      <c r="BG46" s="100"/>
      <c r="BH46" s="100">
        <f>IF(SUM(BE46:BG46)=0,MASTER_DATA_MAPPED!BH46*VLOOKUP(BH$20,Backend!$A$2:$K$61,VLOOKUP(MASTER_DATA_ESCALATED!$B46,Backend!$M$3:$O$8,3,FALSE),FALSE),SUM(BE46:BG46))</f>
        <v>0</v>
      </c>
      <c r="BI46" s="100"/>
      <c r="BJ46" s="100"/>
      <c r="BK46" s="100"/>
      <c r="BL46" s="100">
        <f>IF(SUM(BI46:BK46)=0,MASTER_DATA_MAPPED!BL46*VLOOKUP(BL$20,Backend!$A$2:$K$61,VLOOKUP(MASTER_DATA_ESCALATED!$B46,Backend!$M$3:$O$8,3,FALSE),FALSE),SUM(BI46:BK46))</f>
        <v>0</v>
      </c>
      <c r="BM46" s="100"/>
      <c r="BN46" s="100"/>
      <c r="BO46" s="100"/>
      <c r="BP46" s="100">
        <f>IF(SUM(BM46:BO46)=0,MASTER_DATA_MAPPED!BP46*VLOOKUP(BP$20,Backend!$A$2:$K$61,VLOOKUP(MASTER_DATA_ESCALATED!$B46,Backend!$M$3:$O$8,3,FALSE),FALSE),SUM(BM46:BO46))</f>
        <v>38748125.481188364</v>
      </c>
      <c r="BQ46" s="100"/>
      <c r="BR46" s="100"/>
      <c r="BS46" s="100"/>
      <c r="BT46" s="100">
        <f>IF(SUM(BQ46:BS46)=0,MASTER_DATA_MAPPED!BT46*VLOOKUP(BT$20,Backend!$A$2:$K$61,VLOOKUP(MASTER_DATA_ESCALATED!$B46,Backend!$M$3:$O$8,3,FALSE),FALSE),SUM(BQ46:BS46))</f>
        <v>26117594.050413564</v>
      </c>
      <c r="BU46" s="100"/>
      <c r="BV46" s="100"/>
      <c r="BW46" s="100"/>
      <c r="BX46" s="100">
        <f>IF(SUM(BU46:BW46)=0,MASTER_DATA_MAPPED!BX46*VLOOKUP(BX$20,Backend!$A$2:$K$61,VLOOKUP(MASTER_DATA_ESCALATED!$B46,Backend!$M$3:$O$8,3,FALSE),FALSE),SUM(BU46:BW46))</f>
        <v>32857554.499126889</v>
      </c>
      <c r="BY46" s="100"/>
      <c r="BZ46" s="100"/>
      <c r="CA46" s="100"/>
      <c r="CB46" s="100">
        <f>IF(SUM(BY46:CA46)=0,MASTER_DATA_MAPPED!CB46*VLOOKUP(CB$20,Backend!$A$2:$K$61,VLOOKUP(MASTER_DATA_ESCALATED!$B46,Backend!$M$3:$O$8,3,FALSE),FALSE),SUM(BY46:CA46))</f>
        <v>25236373.181140669</v>
      </c>
      <c r="CC46" s="100"/>
      <c r="CD46" s="100"/>
      <c r="CE46" s="100"/>
      <c r="CF46" s="100">
        <f>IF(SUM(CC46:CE46)=0,MASTER_DATA_MAPPED!CF46*VLOOKUP(CF$20,Backend!$A$2:$K$61,VLOOKUP(MASTER_DATA_ESCALATED!$B46,Backend!$M$3:$O$8,3,FALSE),FALSE),SUM(CC46:CE46))</f>
        <v>32849369.281310048</v>
      </c>
      <c r="CG46" s="100"/>
      <c r="CH46" s="100"/>
      <c r="CI46" s="100"/>
      <c r="CJ46" s="100">
        <f>IF(SUM(CG46:CI46)=0,MASTER_DATA_MAPPED!CJ46*VLOOKUP(CJ$20,Backend!$A$2:$K$61,VLOOKUP(MASTER_DATA_ESCALATED!$B46,Backend!$M$3:$O$8,3,FALSE),FALSE),SUM(CG46:CI46))</f>
        <v>0</v>
      </c>
      <c r="CK46" s="100"/>
      <c r="CL46" s="100"/>
      <c r="CM46" s="100"/>
      <c r="CN46" s="100">
        <f>IF(SUM(CK46:CM46)=0,MASTER_DATA_MAPPED!CN46*VLOOKUP(CN$20,Backend!$A$2:$K$61,VLOOKUP(MASTER_DATA_ESCALATED!$B46,Backend!$M$3:$O$8,3,FALSE),FALSE),SUM(CK46:CM46))</f>
        <v>0</v>
      </c>
      <c r="CO46" s="100"/>
      <c r="CP46" s="100"/>
      <c r="CQ46" s="100"/>
      <c r="CR46" s="100">
        <f>IF(SUM(CO46:CQ46)=0,MASTER_DATA_MAPPED!CR46*VLOOKUP(CR$20,Backend!$A$2:$K$61,VLOOKUP(MASTER_DATA_ESCALATED!$B46,Backend!$M$3:$O$8,3,FALSE),FALSE),SUM(CO46:CQ46))</f>
        <v>0</v>
      </c>
      <c r="CS46" s="100"/>
      <c r="CT46" s="100"/>
      <c r="CU46" s="100"/>
      <c r="CV46" s="100">
        <f>IF(SUM(CS46:CU46)=0,MASTER_DATA_MAPPED!CV46*VLOOKUP(CV$20,Backend!$A$2:$K$61,VLOOKUP(MASTER_DATA_ESCALATED!$B46,Backend!$M$3:$O$8,3,FALSE),FALSE),SUM(CS46:CU46))</f>
        <v>6078975.7676799139</v>
      </c>
      <c r="CW46" s="100"/>
      <c r="CX46" s="100"/>
      <c r="CY46" s="100"/>
      <c r="CZ46" s="100">
        <f>IF(SUM(CW46:CY46)=0,MASTER_DATA_MAPPED!CZ46*VLOOKUP(CZ$20,Backend!$A$2:$K$61,VLOOKUP(MASTER_DATA_ESCALATED!$B46,Backend!$M$3:$O$8,3,FALSE),FALSE),SUM(CW46:CY46))</f>
        <v>524572.99173277698</v>
      </c>
      <c r="DA46" s="100"/>
      <c r="DB46" s="100"/>
      <c r="DC46" s="100"/>
      <c r="DD46" s="100" t="e">
        <f>IF(SUM(DA46:DC46)=0,MASTER_DATA_MAPPED!DD46*VLOOKUP(DD$20,Backend!$A$2:$K$61,VLOOKUP(MASTER_DATA_ESCALATED!$B46,Backend!$M$3:$O$8,3,FALSE),FALSE),SUM(DA46:DC46))</f>
        <v>#N/A</v>
      </c>
      <c r="DE46" s="100"/>
      <c r="DF46" s="100"/>
      <c r="DG46" s="100"/>
      <c r="DH46" s="100">
        <f>IF(SUM(DE46:DG46)=0,MASTER_DATA_MAPPED!DH46*VLOOKUP(DH$20,Backend!$A$2:$K$61,VLOOKUP(MASTER_DATA_ESCALATED!$B46,Backend!$M$3:$O$8,3,FALSE),FALSE),SUM(DE46:DG46))</f>
        <v>0</v>
      </c>
      <c r="DI46" s="100"/>
      <c r="DJ46" s="100"/>
      <c r="DK46" s="100"/>
      <c r="DL46" s="100">
        <f>IF(SUM(DI46:DK46)=0,MASTER_DATA_MAPPED!DL46*VLOOKUP(DL$20,Backend!$A$2:$K$61,VLOOKUP(MASTER_DATA_ESCALATED!$B46,Backend!$M$3:$O$8,3,FALSE),FALSE),SUM(DI46:DK46))</f>
        <v>0</v>
      </c>
      <c r="DM46" s="100"/>
      <c r="DN46" s="100"/>
      <c r="DO46" s="100"/>
      <c r="DP46" s="100">
        <f>IF(SUM(DM46:DO46)=0,MASTER_DATA_MAPPED!DP46*VLOOKUP(DP$20,Backend!$A$2:$K$61,VLOOKUP(MASTER_DATA_ESCALATED!$B46,Backend!$M$3:$O$8,3,FALSE),FALSE),SUM(DM46:DO46))</f>
        <v>0</v>
      </c>
      <c r="DQ46" s="100"/>
      <c r="DR46" s="100"/>
      <c r="DS46" s="100"/>
      <c r="DT46" s="100">
        <f>IF(SUM(DQ46:DS46)=0,MASTER_DATA_MAPPED!DT46*VLOOKUP(DT$20,Backend!$A$2:$K$61,VLOOKUP(MASTER_DATA_ESCALATED!$B46,Backend!$M$3:$O$8,3,FALSE),FALSE),SUM(DQ46:DS46))</f>
        <v>0</v>
      </c>
      <c r="DU46" s="100"/>
      <c r="DV46" s="100"/>
      <c r="DW46" s="100"/>
      <c r="DX46" s="100">
        <f>IF(SUM(DU46:DW46)=0,MASTER_DATA_MAPPED!DX46*VLOOKUP(DX$20,Backend!$A$2:$K$61,VLOOKUP(MASTER_DATA_ESCALATED!$B46,Backend!$M$3:$O$8,3,FALSE),FALSE),SUM(DU46:DW46))</f>
        <v>0</v>
      </c>
      <c r="DY46" s="100"/>
      <c r="DZ46" s="100"/>
      <c r="EA46" s="100"/>
      <c r="EB46" s="100">
        <f>IF(SUM(DY46:EA46)=0,MASTER_DATA_MAPPED!EB46*VLOOKUP(EB$20,Backend!$A$2:$K$61,VLOOKUP(MASTER_DATA_ESCALATED!$B46,Backend!$M$3:$O$8,3,FALSE),FALSE),SUM(DY46:EA46))</f>
        <v>0</v>
      </c>
      <c r="EC46" s="100"/>
      <c r="ED46" s="100"/>
      <c r="EE46" s="100"/>
      <c r="EF46" s="100">
        <f>IF(SUM(EC46:EE46)=0,MASTER_DATA_MAPPED!EF46*VLOOKUP(EF$20,Backend!$A$2:$K$61,VLOOKUP(MASTER_DATA_ESCALATED!$B46,Backend!$M$3:$O$8,3,FALSE),FALSE),SUM(EC46:EE46))</f>
        <v>0</v>
      </c>
      <c r="EG46" s="100"/>
      <c r="EH46" s="100"/>
      <c r="EI46" s="100"/>
      <c r="EJ46" s="100">
        <f>IF(SUM(EG46:EI46)=0,MASTER_DATA_MAPPED!EJ46*VLOOKUP(EJ$20,Backend!$A$2:$K$61,VLOOKUP(MASTER_DATA_ESCALATED!$B46,Backend!$M$3:$O$8,3,FALSE),FALSE),SUM(EG46:EI46))</f>
        <v>0</v>
      </c>
      <c r="EK46" s="100"/>
      <c r="EL46" s="100"/>
      <c r="EM46" s="100"/>
      <c r="EN46" s="100">
        <f>IF(SUM(EK46:EM46)=0,MASTER_DATA_MAPPED!EN46*VLOOKUP(EN$20,Backend!$A$2:$K$61,VLOOKUP(MASTER_DATA_ESCALATED!$B46,Backend!$M$3:$O$8,3,FALSE),FALSE),SUM(EK46:EM46))</f>
        <v>0</v>
      </c>
      <c r="EO46" s="100"/>
      <c r="EP46" s="100"/>
      <c r="EQ46" s="100"/>
      <c r="ER46" s="100">
        <f>IF(SUM(EO46:EQ46)=0,MASTER_DATA_MAPPED!ER46*VLOOKUP(ER$20,Backend!$A$2:$K$61,VLOOKUP(MASTER_DATA_ESCALATED!$B46,Backend!$M$3:$O$8,3,FALSE),FALSE),SUM(EO46:EQ46))</f>
        <v>29606590.87775927</v>
      </c>
      <c r="ES46" s="100"/>
      <c r="ET46" s="100"/>
      <c r="EU46" s="100"/>
      <c r="EV46" s="100">
        <f>IF(SUM(ES46:EU46)=0,MASTER_DATA_MAPPED!EV46*VLOOKUP(EV$20,Backend!$A$2:$K$61,VLOOKUP(MASTER_DATA_ESCALATED!$B46,Backend!$M$3:$O$8,3,FALSE),FALSE),SUM(ES46:EU46))</f>
        <v>29606590.87775927</v>
      </c>
      <c r="EW46" s="100"/>
      <c r="EX46" s="100"/>
      <c r="EY46" s="100"/>
      <c r="EZ46" s="100">
        <f>IF(SUM(EW46:EY46)=0,MASTER_DATA_MAPPED!EZ46*VLOOKUP(EZ$20,Backend!$A$2:$K$61,VLOOKUP(MASTER_DATA_ESCALATED!$B46,Backend!$M$3:$O$8,3,FALSE),FALSE),SUM(EW46:EY46))</f>
        <v>0</v>
      </c>
      <c r="FA46" s="100"/>
      <c r="FB46" s="100"/>
      <c r="FC46" s="100"/>
      <c r="FD46" s="100">
        <f>IF(SUM(FA46:FC46)=0,MASTER_DATA_MAPPED!FD46*VLOOKUP(FD$20,Backend!$A$2:$K$61,VLOOKUP(MASTER_DATA_ESCALATED!$B46,Backend!$M$3:$O$8,3,FALSE),FALSE),SUM(FA46:FC46))</f>
        <v>0</v>
      </c>
      <c r="FE46" s="100"/>
      <c r="FF46" s="100"/>
      <c r="FG46" s="100"/>
      <c r="FH46" s="100">
        <f>IF(SUM(FE46:FG46)=0,MASTER_DATA_MAPPED!FH46*VLOOKUP(FH$20,Backend!$A$2:$K$61,VLOOKUP(MASTER_DATA_ESCALATED!$B46,Backend!$M$3:$O$8,3,FALSE),FALSE),SUM(FE46:FG46))</f>
        <v>0</v>
      </c>
      <c r="FI46" s="100"/>
      <c r="FJ46" s="100"/>
      <c r="FK46" s="100"/>
      <c r="FL46" s="100">
        <f>IF(SUM(FI46:FK46)=0,MASTER_DATA_MAPPED!FL46*VLOOKUP(FL$20,Backend!$A$2:$K$61,VLOOKUP(MASTER_DATA_ESCALATED!$B46,Backend!$M$3:$O$8,3,FALSE),FALSE),SUM(FI46:FK46))</f>
        <v>0</v>
      </c>
      <c r="FM46" s="100"/>
      <c r="FN46" s="100"/>
      <c r="FO46" s="100"/>
      <c r="FP46" s="100">
        <f>IF(SUM(FM46:FO46)=0,MASTER_DATA_MAPPED!FP46*VLOOKUP(FP$20,Backend!$A$2:$K$61,VLOOKUP(MASTER_DATA_ESCALATED!$B46,Backend!$M$3:$O$8,3,FALSE),FALSE),SUM(FM46:FO46))</f>
        <v>0</v>
      </c>
      <c r="FQ46" s="100"/>
      <c r="FR46" s="100"/>
      <c r="FS46" s="100"/>
      <c r="FT46" s="100">
        <f>IF(SUM(FQ46:FS46)=0,MASTER_DATA_MAPPED!FT46*VLOOKUP(FT$20,Backend!$A$2:$K$61,VLOOKUP(MASTER_DATA_ESCALATED!$B46,Backend!$M$3:$O$8,3,FALSE),FALSE),SUM(FQ46:FS46))</f>
        <v>0</v>
      </c>
      <c r="FU46" s="100"/>
      <c r="FV46" s="100"/>
      <c r="FW46" s="100"/>
      <c r="FX46" s="100">
        <f>IF(SUM(FU46:FW46)=0,MASTER_DATA_MAPPED!FX46*VLOOKUP(FX$20,Backend!$A$2:$K$61,VLOOKUP(MASTER_DATA_ESCALATED!$B46,Backend!$M$3:$O$8,3,FALSE),FALSE),SUM(FU46:FW46))</f>
        <v>0</v>
      </c>
      <c r="FY46" s="100"/>
      <c r="FZ46" s="100"/>
      <c r="GA46" s="100"/>
      <c r="GB46" s="100">
        <f>IF(SUM(FY46:GA46)=0,MASTER_DATA_MAPPED!GB46*VLOOKUP(GB$20,Backend!$A$2:$K$61,VLOOKUP(MASTER_DATA_ESCALATED!$B46,Backend!$M$3:$O$8,3,FALSE),FALSE),SUM(FY46:GA46))</f>
        <v>0</v>
      </c>
      <c r="GC46" s="100"/>
      <c r="GD46" s="100"/>
      <c r="GE46" s="100"/>
      <c r="GF46" s="100">
        <f>IF(SUM(GC46:GE46)=0,MASTER_DATA_MAPPED!GF46*VLOOKUP(GF$20,Backend!$A$2:$K$61,VLOOKUP(MASTER_DATA_ESCALATED!$B46,Backend!$M$3:$O$8,3,FALSE),FALSE),SUM(GC46:GE46))</f>
        <v>0</v>
      </c>
      <c r="GG46" s="100"/>
      <c r="GH46" s="100"/>
      <c r="GI46" s="100"/>
      <c r="GJ46" s="100">
        <f>IF(SUM(GG46:GI46)=0,MASTER_DATA_MAPPED!GJ46*VLOOKUP(GJ$20,Backend!$A$2:$K$61,VLOOKUP(MASTER_DATA_ESCALATED!$B46,Backend!$M$3:$O$8,3,FALSE),FALSE),SUM(GG46:GI46))</f>
        <v>0</v>
      </c>
      <c r="GK46" s="100"/>
      <c r="GL46" s="100"/>
      <c r="GM46" s="100"/>
      <c r="GN46" s="100">
        <f>IF(SUM(GK46:GM46)=0,MASTER_DATA_MAPPED!GN46*VLOOKUP(GN$20,Backend!$A$2:$K$61,VLOOKUP(MASTER_DATA_ESCALATED!$B46,Backend!$M$3:$O$8,3,FALSE),FALSE),SUM(GK46:GM46))</f>
        <v>0</v>
      </c>
      <c r="GO46" s="100"/>
      <c r="GP46" s="100"/>
      <c r="GQ46" s="100"/>
      <c r="GR46" s="100">
        <f>IF(SUM(GO46:GQ46)=0,MASTER_DATA_MAPPED!GR46*VLOOKUP(GR$20,Backend!$A$2:$K$61,VLOOKUP(MASTER_DATA_ESCALATED!$B46,Backend!$M$3:$O$8,3,FALSE),FALSE),SUM(GO46:GQ46))</f>
        <v>0</v>
      </c>
      <c r="GS46" s="100"/>
      <c r="GT46" s="100"/>
      <c r="GU46" s="100"/>
      <c r="GV46" s="100">
        <f>IF(SUM(GS46:GU46)=0,MASTER_DATA_MAPPED!GV46*VLOOKUP(GV$20,Backend!$A$2:$K$61,VLOOKUP(MASTER_DATA_ESCALATED!$B46,Backend!$M$3:$O$8,3,FALSE),FALSE),SUM(GS46:GU46))</f>
        <v>0</v>
      </c>
    </row>
    <row r="47" spans="2:204" s="27" customFormat="1" ht="14.25" hidden="1" outlineLevel="2" x14ac:dyDescent="0.25">
      <c r="B47" s="26">
        <f t="shared" si="1"/>
        <v>20</v>
      </c>
      <c r="C47" s="55">
        <f t="shared" si="0"/>
        <v>213.4</v>
      </c>
      <c r="D47" s="82"/>
      <c r="E47" s="55"/>
      <c r="F47" s="55"/>
      <c r="G47" s="83">
        <v>213.4</v>
      </c>
      <c r="H47" s="41" t="s">
        <v>48</v>
      </c>
      <c r="I47" s="100"/>
      <c r="J47" s="100"/>
      <c r="K47" s="100"/>
      <c r="L47" s="100">
        <f>IF(SUM(I47:K47)=0,MASTER_DATA_MAPPED!L47*VLOOKUP(L$20,Backend!$A$2:$K$61,VLOOKUP(MASTER_DATA_ESCALATED!$B47,Backend!$M$3:$O$8,3,FALSE),FALSE),SUM(I47:K47))</f>
        <v>0</v>
      </c>
      <c r="M47" s="100"/>
      <c r="N47" s="100"/>
      <c r="O47" s="100"/>
      <c r="P47" s="100">
        <f>IF(SUM(M47:O47)=0,MASTER_DATA_MAPPED!P47*VLOOKUP(P$20,Backend!$A$2:$K$61,VLOOKUP(MASTER_DATA_ESCALATED!$B47,Backend!$M$3:$O$8,3,FALSE),FALSE),SUM(M47:O47))</f>
        <v>0</v>
      </c>
      <c r="Q47" s="100"/>
      <c r="R47" s="100"/>
      <c r="S47" s="100"/>
      <c r="T47" s="100">
        <f>IF(SUM(Q47:S47)=0,MASTER_DATA_MAPPED!T47*VLOOKUP(T$20,Backend!$A$2:$K$61,VLOOKUP(MASTER_DATA_ESCALATED!$B47,Backend!$M$3:$O$8,3,FALSE),FALSE),SUM(Q47:S47))</f>
        <v>0</v>
      </c>
      <c r="U47" s="100"/>
      <c r="V47" s="100"/>
      <c r="W47" s="100"/>
      <c r="X47" s="100">
        <f>IF(SUM(U47:W47)=0,MASTER_DATA_MAPPED!X47*VLOOKUP(X$20,Backend!$A$2:$K$61,VLOOKUP(MASTER_DATA_ESCALATED!$B47,Backend!$M$3:$O$8,3,FALSE),FALSE),SUM(U47:W47))</f>
        <v>0</v>
      </c>
      <c r="Y47" s="100"/>
      <c r="Z47" s="100"/>
      <c r="AA47" s="100"/>
      <c r="AB47" s="100">
        <f>IF(SUM(Y47:AA47)=0,MASTER_DATA_MAPPED!AB47*VLOOKUP(AB$20,Backend!$A$2:$K$61,VLOOKUP(MASTER_DATA_ESCALATED!$B47,Backend!$M$3:$O$8,3,FALSE),FALSE),SUM(Y47:AA47))</f>
        <v>0</v>
      </c>
      <c r="AC47" s="100"/>
      <c r="AD47" s="100"/>
      <c r="AE47" s="100"/>
      <c r="AF47" s="100">
        <f>IF(SUM(AC47:AE47)=0,MASTER_DATA_MAPPED!AF47*VLOOKUP(AF$20,Backend!$A$2:$K$61,VLOOKUP(MASTER_DATA_ESCALATED!$B47,Backend!$M$3:$O$8,3,FALSE),FALSE),SUM(AC47:AE47))</f>
        <v>0</v>
      </c>
      <c r="AG47" s="100"/>
      <c r="AH47" s="100"/>
      <c r="AI47" s="100"/>
      <c r="AJ47" s="100">
        <f>IF(SUM(AG47:AI47)=0,MASTER_DATA_MAPPED!AJ47*VLOOKUP(AJ$20,Backend!$A$2:$K$61,VLOOKUP(MASTER_DATA_ESCALATED!$B47,Backend!$M$3:$O$8,3,FALSE),FALSE),SUM(AG47:AI47))</f>
        <v>0</v>
      </c>
      <c r="AK47" s="100"/>
      <c r="AL47" s="100"/>
      <c r="AM47" s="100"/>
      <c r="AN47" s="100">
        <f>IF(SUM(AK47:AM47)=0,MASTER_DATA_MAPPED!AN47*VLOOKUP(AN$20,Backend!$A$2:$K$61,VLOOKUP(MASTER_DATA_ESCALATED!$B47,Backend!$M$3:$O$8,3,FALSE),FALSE),SUM(AK47:AM47))</f>
        <v>0</v>
      </c>
      <c r="AO47" s="100"/>
      <c r="AP47" s="100"/>
      <c r="AQ47" s="100"/>
      <c r="AR47" s="100">
        <f>IF(SUM(AO47:AQ47)=0,MASTER_DATA_MAPPED!AR47*VLOOKUP(AR$20,Backend!$A$2:$K$61,VLOOKUP(MASTER_DATA_ESCALATED!$B47,Backend!$M$3:$O$8,3,FALSE),FALSE),SUM(AO47:AQ47))</f>
        <v>0</v>
      </c>
      <c r="AS47" s="100"/>
      <c r="AT47" s="100"/>
      <c r="AU47" s="100"/>
      <c r="AV47" s="100">
        <f>IF(SUM(AS47:AU47)=0,MASTER_DATA_MAPPED!AV47*VLOOKUP(AV$20,Backend!$A$2:$K$61,VLOOKUP(MASTER_DATA_ESCALATED!$B47,Backend!$M$3:$O$8,3,FALSE),FALSE),SUM(AS47:AU47))</f>
        <v>0</v>
      </c>
      <c r="AW47" s="100"/>
      <c r="AX47" s="100"/>
      <c r="AY47" s="100"/>
      <c r="AZ47" s="100">
        <f>IF(SUM(AW47:AY47)=0,MASTER_DATA_MAPPED!AZ47*VLOOKUP(AZ$20,Backend!$A$2:$K$61,VLOOKUP(MASTER_DATA_ESCALATED!$B47,Backend!$M$3:$O$8,3,FALSE),FALSE),SUM(AW47:AY47))</f>
        <v>0</v>
      </c>
      <c r="BA47" s="100"/>
      <c r="BB47" s="100"/>
      <c r="BC47" s="100"/>
      <c r="BD47" s="100">
        <f>IF(SUM(BA47:BC47)=0,MASTER_DATA_MAPPED!BD47*VLOOKUP(BD$20,Backend!$A$2:$K$61,VLOOKUP(MASTER_DATA_ESCALATED!$B47,Backend!$M$3:$O$8,3,FALSE),FALSE),SUM(BA47:BC47))</f>
        <v>0</v>
      </c>
      <c r="BE47" s="100"/>
      <c r="BF47" s="100"/>
      <c r="BG47" s="100"/>
      <c r="BH47" s="100">
        <f>IF(SUM(BE47:BG47)=0,MASTER_DATA_MAPPED!BH47*VLOOKUP(BH$20,Backend!$A$2:$K$61,VLOOKUP(MASTER_DATA_ESCALATED!$B47,Backend!$M$3:$O$8,3,FALSE),FALSE),SUM(BE47:BG47))</f>
        <v>0</v>
      </c>
      <c r="BI47" s="100"/>
      <c r="BJ47" s="100"/>
      <c r="BK47" s="100"/>
      <c r="BL47" s="100">
        <f>IF(SUM(BI47:BK47)=0,MASTER_DATA_MAPPED!BL47*VLOOKUP(BL$20,Backend!$A$2:$K$61,VLOOKUP(MASTER_DATA_ESCALATED!$B47,Backend!$M$3:$O$8,3,FALSE),FALSE),SUM(BI47:BK47))</f>
        <v>0</v>
      </c>
      <c r="BM47" s="100"/>
      <c r="BN47" s="100"/>
      <c r="BO47" s="100"/>
      <c r="BP47" s="100">
        <f>IF(SUM(BM47:BO47)=0,MASTER_DATA_MAPPED!BP47*VLOOKUP(BP$20,Backend!$A$2:$K$61,VLOOKUP(MASTER_DATA_ESCALATED!$B47,Backend!$M$3:$O$8,3,FALSE),FALSE),SUM(BM47:BO47))</f>
        <v>274870.1449791065</v>
      </c>
      <c r="BQ47" s="100"/>
      <c r="BR47" s="100"/>
      <c r="BS47" s="100"/>
      <c r="BT47" s="100">
        <f>IF(SUM(BQ47:BS47)=0,MASTER_DATA_MAPPED!BT47*VLOOKUP(BT$20,Backend!$A$2:$K$61,VLOOKUP(MASTER_DATA_ESCALATED!$B47,Backend!$M$3:$O$8,3,FALSE),FALSE),SUM(BQ47:BS47))</f>
        <v>216262.07073969126</v>
      </c>
      <c r="BU47" s="100"/>
      <c r="BV47" s="100"/>
      <c r="BW47" s="100"/>
      <c r="BX47" s="100">
        <f>IF(SUM(BU47:BW47)=0,MASTER_DATA_MAPPED!BX47*VLOOKUP(BX$20,Backend!$A$2:$K$61,VLOOKUP(MASTER_DATA_ESCALATED!$B47,Backend!$M$3:$O$8,3,FALSE),FALSE),SUM(BU47:BW47))</f>
        <v>131917.62936857159</v>
      </c>
      <c r="BY47" s="100"/>
      <c r="BZ47" s="100"/>
      <c r="CA47" s="100"/>
      <c r="CB47" s="100">
        <f>IF(SUM(BY47:CA47)=0,MASTER_DATA_MAPPED!CB47*VLOOKUP(CB$20,Backend!$A$2:$K$61,VLOOKUP(MASTER_DATA_ESCALATED!$B47,Backend!$M$3:$O$8,3,FALSE),FALSE),SUM(BY47:CA47))</f>
        <v>207997.07497141918</v>
      </c>
      <c r="CC47" s="100"/>
      <c r="CD47" s="100"/>
      <c r="CE47" s="100"/>
      <c r="CF47" s="100">
        <f>IF(SUM(CC47:CE47)=0,MASTER_DATA_MAPPED!CF47*VLOOKUP(CF$20,Backend!$A$2:$K$61,VLOOKUP(MASTER_DATA_ESCALATED!$B47,Backend!$M$3:$O$8,3,FALSE),FALSE),SUM(CC47:CE47))</f>
        <v>0</v>
      </c>
      <c r="CG47" s="100"/>
      <c r="CH47" s="100"/>
      <c r="CI47" s="100"/>
      <c r="CJ47" s="100">
        <f>IF(SUM(CG47:CI47)=0,MASTER_DATA_MAPPED!CJ47*VLOOKUP(CJ$20,Backend!$A$2:$K$61,VLOOKUP(MASTER_DATA_ESCALATED!$B47,Backend!$M$3:$O$8,3,FALSE),FALSE),SUM(CG47:CI47))</f>
        <v>0</v>
      </c>
      <c r="CK47" s="100"/>
      <c r="CL47" s="100"/>
      <c r="CM47" s="100"/>
      <c r="CN47" s="100">
        <f>IF(SUM(CK47:CM47)=0,MASTER_DATA_MAPPED!CN47*VLOOKUP(CN$20,Backend!$A$2:$K$61,VLOOKUP(MASTER_DATA_ESCALATED!$B47,Backend!$M$3:$O$8,3,FALSE),FALSE),SUM(CK47:CM47))</f>
        <v>0</v>
      </c>
      <c r="CO47" s="100"/>
      <c r="CP47" s="100"/>
      <c r="CQ47" s="100"/>
      <c r="CR47" s="100">
        <f>IF(SUM(CO47:CQ47)=0,MASTER_DATA_MAPPED!CR47*VLOOKUP(CR$20,Backend!$A$2:$K$61,VLOOKUP(MASTER_DATA_ESCALATED!$B47,Backend!$M$3:$O$8,3,FALSE),FALSE),SUM(CO47:CQ47))</f>
        <v>0</v>
      </c>
      <c r="CS47" s="100"/>
      <c r="CT47" s="100"/>
      <c r="CU47" s="100"/>
      <c r="CV47" s="100">
        <f>IF(SUM(CS47:CU47)=0,MASTER_DATA_MAPPED!CV47*VLOOKUP(CV$20,Backend!$A$2:$K$61,VLOOKUP(MASTER_DATA_ESCALATED!$B47,Backend!$M$3:$O$8,3,FALSE),FALSE),SUM(CS47:CU47))</f>
        <v>43238.671223343757</v>
      </c>
      <c r="CW47" s="100"/>
      <c r="CX47" s="100"/>
      <c r="CY47" s="100"/>
      <c r="CZ47" s="100">
        <f>IF(SUM(CW47:CY47)=0,MASTER_DATA_MAPPED!CZ47*VLOOKUP(CZ$20,Backend!$A$2:$K$61,VLOOKUP(MASTER_DATA_ESCALATED!$B47,Backend!$M$3:$O$8,3,FALSE),FALSE),SUM(CW47:CY47))</f>
        <v>133567.43568181599</v>
      </c>
      <c r="DA47" s="100"/>
      <c r="DB47" s="100"/>
      <c r="DC47" s="100"/>
      <c r="DD47" s="100" t="e">
        <f>IF(SUM(DA47:DC47)=0,MASTER_DATA_MAPPED!DD47*VLOOKUP(DD$20,Backend!$A$2:$K$61,VLOOKUP(MASTER_DATA_ESCALATED!$B47,Backend!$M$3:$O$8,3,FALSE),FALSE),SUM(DA47:DC47))</f>
        <v>#N/A</v>
      </c>
      <c r="DE47" s="100"/>
      <c r="DF47" s="100"/>
      <c r="DG47" s="100"/>
      <c r="DH47" s="100">
        <f>IF(SUM(DE47:DG47)=0,MASTER_DATA_MAPPED!DH47*VLOOKUP(DH$20,Backend!$A$2:$K$61,VLOOKUP(MASTER_DATA_ESCALATED!$B47,Backend!$M$3:$O$8,3,FALSE),FALSE),SUM(DE47:DG47))</f>
        <v>0</v>
      </c>
      <c r="DI47" s="100"/>
      <c r="DJ47" s="100"/>
      <c r="DK47" s="100"/>
      <c r="DL47" s="100">
        <f>IF(SUM(DI47:DK47)=0,MASTER_DATA_MAPPED!DL47*VLOOKUP(DL$20,Backend!$A$2:$K$61,VLOOKUP(MASTER_DATA_ESCALATED!$B47,Backend!$M$3:$O$8,3,FALSE),FALSE),SUM(DI47:DK47))</f>
        <v>0</v>
      </c>
      <c r="DM47" s="100"/>
      <c r="DN47" s="100"/>
      <c r="DO47" s="100"/>
      <c r="DP47" s="100">
        <f>IF(SUM(DM47:DO47)=0,MASTER_DATA_MAPPED!DP47*VLOOKUP(DP$20,Backend!$A$2:$K$61,VLOOKUP(MASTER_DATA_ESCALATED!$B47,Backend!$M$3:$O$8,3,FALSE),FALSE),SUM(DM47:DO47))</f>
        <v>0</v>
      </c>
      <c r="DQ47" s="100"/>
      <c r="DR47" s="100"/>
      <c r="DS47" s="100"/>
      <c r="DT47" s="100">
        <f>IF(SUM(DQ47:DS47)=0,MASTER_DATA_MAPPED!DT47*VLOOKUP(DT$20,Backend!$A$2:$K$61,VLOOKUP(MASTER_DATA_ESCALATED!$B47,Backend!$M$3:$O$8,3,FALSE),FALSE),SUM(DQ47:DS47))</f>
        <v>0</v>
      </c>
      <c r="DU47" s="100"/>
      <c r="DV47" s="100"/>
      <c r="DW47" s="100"/>
      <c r="DX47" s="100">
        <f>IF(SUM(DU47:DW47)=0,MASTER_DATA_MAPPED!DX47*VLOOKUP(DX$20,Backend!$A$2:$K$61,VLOOKUP(MASTER_DATA_ESCALATED!$B47,Backend!$M$3:$O$8,3,FALSE),FALSE),SUM(DU47:DW47))</f>
        <v>0</v>
      </c>
      <c r="DY47" s="100"/>
      <c r="DZ47" s="100"/>
      <c r="EA47" s="100"/>
      <c r="EB47" s="100">
        <f>IF(SUM(DY47:EA47)=0,MASTER_DATA_MAPPED!EB47*VLOOKUP(EB$20,Backend!$A$2:$K$61,VLOOKUP(MASTER_DATA_ESCALATED!$B47,Backend!$M$3:$O$8,3,FALSE),FALSE),SUM(DY47:EA47))</f>
        <v>0</v>
      </c>
      <c r="EC47" s="100"/>
      <c r="ED47" s="100"/>
      <c r="EE47" s="100"/>
      <c r="EF47" s="100">
        <f>IF(SUM(EC47:EE47)=0,MASTER_DATA_MAPPED!EF47*VLOOKUP(EF$20,Backend!$A$2:$K$61,VLOOKUP(MASTER_DATA_ESCALATED!$B47,Backend!$M$3:$O$8,3,FALSE),FALSE),SUM(EC47:EE47))</f>
        <v>2863724.2832286772</v>
      </c>
      <c r="EG47" s="100"/>
      <c r="EH47" s="100"/>
      <c r="EI47" s="100"/>
      <c r="EJ47" s="100">
        <f>IF(SUM(EG47:EI47)=0,MASTER_DATA_MAPPED!EJ47*VLOOKUP(EJ$20,Backend!$A$2:$K$61,VLOOKUP(MASTER_DATA_ESCALATED!$B47,Backend!$M$3:$O$8,3,FALSE),FALSE),SUM(EG47:EI47))</f>
        <v>0</v>
      </c>
      <c r="EK47" s="100"/>
      <c r="EL47" s="100"/>
      <c r="EM47" s="100"/>
      <c r="EN47" s="100">
        <f>IF(SUM(EK47:EM47)=0,MASTER_DATA_MAPPED!EN47*VLOOKUP(EN$20,Backend!$A$2:$K$61,VLOOKUP(MASTER_DATA_ESCALATED!$B47,Backend!$M$3:$O$8,3,FALSE),FALSE),SUM(EK47:EM47))</f>
        <v>0</v>
      </c>
      <c r="EO47" s="100"/>
      <c r="EP47" s="100"/>
      <c r="EQ47" s="100"/>
      <c r="ER47" s="100">
        <f>IF(SUM(EO47:EQ47)=0,MASTER_DATA_MAPPED!ER47*VLOOKUP(ER$20,Backend!$A$2:$K$61,VLOOKUP(MASTER_DATA_ESCALATED!$B47,Backend!$M$3:$O$8,3,FALSE),FALSE),SUM(EO47:EQ47))</f>
        <v>245152.08554080757</v>
      </c>
      <c r="ES47" s="100"/>
      <c r="ET47" s="100"/>
      <c r="EU47" s="100"/>
      <c r="EV47" s="100">
        <f>IF(SUM(ES47:EU47)=0,MASTER_DATA_MAPPED!EV47*VLOOKUP(EV$20,Backend!$A$2:$K$61,VLOOKUP(MASTER_DATA_ESCALATED!$B47,Backend!$M$3:$O$8,3,FALSE),FALSE),SUM(ES47:EU47))</f>
        <v>245152.08554080757</v>
      </c>
      <c r="EW47" s="100"/>
      <c r="EX47" s="100"/>
      <c r="EY47" s="100"/>
      <c r="EZ47" s="100">
        <f>IF(SUM(EW47:EY47)=0,MASTER_DATA_MAPPED!EZ47*VLOOKUP(EZ$20,Backend!$A$2:$K$61,VLOOKUP(MASTER_DATA_ESCALATED!$B47,Backend!$M$3:$O$8,3,FALSE),FALSE),SUM(EW47:EY47))</f>
        <v>0</v>
      </c>
      <c r="FA47" s="100"/>
      <c r="FB47" s="100"/>
      <c r="FC47" s="100"/>
      <c r="FD47" s="100">
        <f>IF(SUM(FA47:FC47)=0,MASTER_DATA_MAPPED!FD47*VLOOKUP(FD$20,Backend!$A$2:$K$61,VLOOKUP(MASTER_DATA_ESCALATED!$B47,Backend!$M$3:$O$8,3,FALSE),FALSE),SUM(FA47:FC47))</f>
        <v>0</v>
      </c>
      <c r="FE47" s="100"/>
      <c r="FF47" s="100"/>
      <c r="FG47" s="100"/>
      <c r="FH47" s="100">
        <f>IF(SUM(FE47:FG47)=0,MASTER_DATA_MAPPED!FH47*VLOOKUP(FH$20,Backend!$A$2:$K$61,VLOOKUP(MASTER_DATA_ESCALATED!$B47,Backend!$M$3:$O$8,3,FALSE),FALSE),SUM(FE47:FG47))</f>
        <v>0</v>
      </c>
      <c r="FI47" s="100"/>
      <c r="FJ47" s="100"/>
      <c r="FK47" s="100"/>
      <c r="FL47" s="100">
        <f>IF(SUM(FI47:FK47)=0,MASTER_DATA_MAPPED!FL47*VLOOKUP(FL$20,Backend!$A$2:$K$61,VLOOKUP(MASTER_DATA_ESCALATED!$B47,Backend!$M$3:$O$8,3,FALSE),FALSE),SUM(FI47:FK47))</f>
        <v>0</v>
      </c>
      <c r="FM47" s="100"/>
      <c r="FN47" s="100"/>
      <c r="FO47" s="100"/>
      <c r="FP47" s="100">
        <f>IF(SUM(FM47:FO47)=0,MASTER_DATA_MAPPED!FP47*VLOOKUP(FP$20,Backend!$A$2:$K$61,VLOOKUP(MASTER_DATA_ESCALATED!$B47,Backend!$M$3:$O$8,3,FALSE),FALSE),SUM(FM47:FO47))</f>
        <v>0</v>
      </c>
      <c r="FQ47" s="100"/>
      <c r="FR47" s="100"/>
      <c r="FS47" s="100"/>
      <c r="FT47" s="100">
        <f>IF(SUM(FQ47:FS47)=0,MASTER_DATA_MAPPED!FT47*VLOOKUP(FT$20,Backend!$A$2:$K$61,VLOOKUP(MASTER_DATA_ESCALATED!$B47,Backend!$M$3:$O$8,3,FALSE),FALSE),SUM(FQ47:FS47))</f>
        <v>0</v>
      </c>
      <c r="FU47" s="100"/>
      <c r="FV47" s="100"/>
      <c r="FW47" s="100"/>
      <c r="FX47" s="100">
        <f>IF(SUM(FU47:FW47)=0,MASTER_DATA_MAPPED!FX47*VLOOKUP(FX$20,Backend!$A$2:$K$61,VLOOKUP(MASTER_DATA_ESCALATED!$B47,Backend!$M$3:$O$8,3,FALSE),FALSE),SUM(FU47:FW47))</f>
        <v>0</v>
      </c>
      <c r="FY47" s="100"/>
      <c r="FZ47" s="100"/>
      <c r="GA47" s="100"/>
      <c r="GB47" s="100">
        <f>IF(SUM(FY47:GA47)=0,MASTER_DATA_MAPPED!GB47*VLOOKUP(GB$20,Backend!$A$2:$K$61,VLOOKUP(MASTER_DATA_ESCALATED!$B47,Backend!$M$3:$O$8,3,FALSE),FALSE),SUM(FY47:GA47))</f>
        <v>0</v>
      </c>
      <c r="GC47" s="100"/>
      <c r="GD47" s="100"/>
      <c r="GE47" s="100"/>
      <c r="GF47" s="100">
        <f>IF(SUM(GC47:GE47)=0,MASTER_DATA_MAPPED!GF47*VLOOKUP(GF$20,Backend!$A$2:$K$61,VLOOKUP(MASTER_DATA_ESCALATED!$B47,Backend!$M$3:$O$8,3,FALSE),FALSE),SUM(GC47:GE47))</f>
        <v>0</v>
      </c>
      <c r="GG47" s="100"/>
      <c r="GH47" s="100"/>
      <c r="GI47" s="100"/>
      <c r="GJ47" s="100">
        <f>IF(SUM(GG47:GI47)=0,MASTER_DATA_MAPPED!GJ47*VLOOKUP(GJ$20,Backend!$A$2:$K$61,VLOOKUP(MASTER_DATA_ESCALATED!$B47,Backend!$M$3:$O$8,3,FALSE),FALSE),SUM(GG47:GI47))</f>
        <v>0</v>
      </c>
      <c r="GK47" s="100"/>
      <c r="GL47" s="100"/>
      <c r="GM47" s="100"/>
      <c r="GN47" s="100">
        <f>IF(SUM(GK47:GM47)=0,MASTER_DATA_MAPPED!GN47*VLOOKUP(GN$20,Backend!$A$2:$K$61,VLOOKUP(MASTER_DATA_ESCALATED!$B47,Backend!$M$3:$O$8,3,FALSE),FALSE),SUM(GK47:GM47))</f>
        <v>0</v>
      </c>
      <c r="GO47" s="100"/>
      <c r="GP47" s="100"/>
      <c r="GQ47" s="100"/>
      <c r="GR47" s="100">
        <f>IF(SUM(GO47:GQ47)=0,MASTER_DATA_MAPPED!GR47*VLOOKUP(GR$20,Backend!$A$2:$K$61,VLOOKUP(MASTER_DATA_ESCALATED!$B47,Backend!$M$3:$O$8,3,FALSE),FALSE),SUM(GO47:GQ47))</f>
        <v>0</v>
      </c>
      <c r="GS47" s="100"/>
      <c r="GT47" s="100"/>
      <c r="GU47" s="100"/>
      <c r="GV47" s="100">
        <f>IF(SUM(GS47:GU47)=0,MASTER_DATA_MAPPED!GV47*VLOOKUP(GV$20,Backend!$A$2:$K$61,VLOOKUP(MASTER_DATA_ESCALATED!$B47,Backend!$M$3:$O$8,3,FALSE),FALSE),SUM(GS47:GU47))</f>
        <v>0</v>
      </c>
    </row>
    <row r="48" spans="2:204" hidden="1" outlineLevel="2" x14ac:dyDescent="0.3">
      <c r="B48" s="21">
        <f t="shared" si="1"/>
        <v>20</v>
      </c>
      <c r="C48" s="52">
        <f t="shared" si="0"/>
        <v>214</v>
      </c>
      <c r="D48" s="77"/>
      <c r="E48" s="52"/>
      <c r="F48" s="54">
        <v>214</v>
      </c>
      <c r="G48" s="78"/>
      <c r="H48" s="35" t="s">
        <v>223</v>
      </c>
      <c r="I48" s="97"/>
      <c r="J48" s="97"/>
      <c r="K48" s="97"/>
      <c r="L48" s="97">
        <f>IF(SUM(I48:K48)=0,MASTER_DATA_MAPPED!L48*VLOOKUP(L$20,Backend!$A$2:$K$61,VLOOKUP(MASTER_DATA_ESCALATED!$B48,Backend!$M$3:$O$8,3,FALSE),FALSE),SUM(I48:K48))</f>
        <v>0</v>
      </c>
      <c r="M48" s="97"/>
      <c r="N48" s="97"/>
      <c r="O48" s="97"/>
      <c r="P48" s="97">
        <f>IF(SUM(M48:O48)=0,MASTER_DATA_MAPPED!P48*VLOOKUP(P$20,Backend!$A$2:$K$61,VLOOKUP(MASTER_DATA_ESCALATED!$B48,Backend!$M$3:$O$8,3,FALSE),FALSE),SUM(M48:O48))</f>
        <v>0</v>
      </c>
      <c r="Q48" s="97"/>
      <c r="R48" s="97"/>
      <c r="S48" s="97"/>
      <c r="T48" s="97">
        <f>IF(SUM(Q48:S48)=0,MASTER_DATA_MAPPED!T48*VLOOKUP(T$20,Backend!$A$2:$K$61,VLOOKUP(MASTER_DATA_ESCALATED!$B48,Backend!$M$3:$O$8,3,FALSE),FALSE),SUM(Q48:S48))</f>
        <v>0</v>
      </c>
      <c r="U48" s="97"/>
      <c r="V48" s="97"/>
      <c r="W48" s="97"/>
      <c r="X48" s="97">
        <f>IF(SUM(U48:W48)=0,MASTER_DATA_MAPPED!X48*VLOOKUP(X$20,Backend!$A$2:$K$61,VLOOKUP(MASTER_DATA_ESCALATED!$B48,Backend!$M$3:$O$8,3,FALSE),FALSE),SUM(U48:W48))</f>
        <v>0</v>
      </c>
      <c r="Y48" s="97"/>
      <c r="Z48" s="97"/>
      <c r="AA48" s="97"/>
      <c r="AB48" s="97">
        <f>IF(SUM(Y48:AA48)=0,MASTER_DATA_MAPPED!AB48*VLOOKUP(AB$20,Backend!$A$2:$K$61,VLOOKUP(MASTER_DATA_ESCALATED!$B48,Backend!$M$3:$O$8,3,FALSE),FALSE),SUM(Y48:AA48))</f>
        <v>0</v>
      </c>
      <c r="AC48" s="97"/>
      <c r="AD48" s="97"/>
      <c r="AE48" s="97"/>
      <c r="AF48" s="97">
        <f>IF(SUM(AC48:AE48)=0,MASTER_DATA_MAPPED!AF48*VLOOKUP(AF$20,Backend!$A$2:$K$61,VLOOKUP(MASTER_DATA_ESCALATED!$B48,Backend!$M$3:$O$8,3,FALSE),FALSE),SUM(AC48:AE48))</f>
        <v>0</v>
      </c>
      <c r="AG48" s="97"/>
      <c r="AH48" s="97"/>
      <c r="AI48" s="97"/>
      <c r="AJ48" s="97">
        <f>IF(SUM(AG48:AI48)=0,MASTER_DATA_MAPPED!AJ48*VLOOKUP(AJ$20,Backend!$A$2:$K$61,VLOOKUP(MASTER_DATA_ESCALATED!$B48,Backend!$M$3:$O$8,3,FALSE),FALSE),SUM(AG48:AI48))</f>
        <v>0</v>
      </c>
      <c r="AK48" s="97"/>
      <c r="AL48" s="97"/>
      <c r="AM48" s="97"/>
      <c r="AN48" s="97">
        <f>IF(SUM(AK48:AM48)=0,MASTER_DATA_MAPPED!AN48*VLOOKUP(AN$20,Backend!$A$2:$K$61,VLOOKUP(MASTER_DATA_ESCALATED!$B48,Backend!$M$3:$O$8,3,FALSE),FALSE),SUM(AK48:AM48))</f>
        <v>0</v>
      </c>
      <c r="AO48" s="97"/>
      <c r="AP48" s="97"/>
      <c r="AQ48" s="97"/>
      <c r="AR48" s="97">
        <f>IF(SUM(AO48:AQ48)=0,MASTER_DATA_MAPPED!AR48*VLOOKUP(AR$20,Backend!$A$2:$K$61,VLOOKUP(MASTER_DATA_ESCALATED!$B48,Backend!$M$3:$O$8,3,FALSE),FALSE),SUM(AO48:AQ48))</f>
        <v>0</v>
      </c>
      <c r="AS48" s="97"/>
      <c r="AT48" s="97"/>
      <c r="AU48" s="97"/>
      <c r="AV48" s="97">
        <f>IF(SUM(AS48:AU48)=0,MASTER_DATA_MAPPED!AV48*VLOOKUP(AV$20,Backend!$A$2:$K$61,VLOOKUP(MASTER_DATA_ESCALATED!$B48,Backend!$M$3:$O$8,3,FALSE),FALSE),SUM(AS48:AU48))</f>
        <v>0</v>
      </c>
      <c r="AW48" s="97"/>
      <c r="AX48" s="97"/>
      <c r="AY48" s="97"/>
      <c r="AZ48" s="97">
        <f>IF(SUM(AW48:AY48)=0,MASTER_DATA_MAPPED!AZ48*VLOOKUP(AZ$20,Backend!$A$2:$K$61,VLOOKUP(MASTER_DATA_ESCALATED!$B48,Backend!$M$3:$O$8,3,FALSE),FALSE),SUM(AW48:AY48))</f>
        <v>0</v>
      </c>
      <c r="BA48" s="97"/>
      <c r="BB48" s="97"/>
      <c r="BC48" s="97"/>
      <c r="BD48" s="97">
        <f>IF(SUM(BA48:BC48)=0,MASTER_DATA_MAPPED!BD48*VLOOKUP(BD$20,Backend!$A$2:$K$61,VLOOKUP(MASTER_DATA_ESCALATED!$B48,Backend!$M$3:$O$8,3,FALSE),FALSE),SUM(BA48:BC48))</f>
        <v>0</v>
      </c>
      <c r="BE48" s="97"/>
      <c r="BF48" s="97"/>
      <c r="BG48" s="97"/>
      <c r="BH48" s="97">
        <f>IF(SUM(BE48:BG48)=0,MASTER_DATA_MAPPED!BH48*VLOOKUP(BH$20,Backend!$A$2:$K$61,VLOOKUP(MASTER_DATA_ESCALATED!$B48,Backend!$M$3:$O$8,3,FALSE),FALSE),SUM(BE48:BG48))</f>
        <v>0</v>
      </c>
      <c r="BI48" s="97"/>
      <c r="BJ48" s="97"/>
      <c r="BK48" s="97"/>
      <c r="BL48" s="97">
        <f>IF(SUM(BI48:BK48)=0,MASTER_DATA_MAPPED!BL48*VLOOKUP(BL$20,Backend!$A$2:$K$61,VLOOKUP(MASTER_DATA_ESCALATED!$B48,Backend!$M$3:$O$8,3,FALSE),FALSE),SUM(BI48:BK48))</f>
        <v>0</v>
      </c>
      <c r="BM48" s="97"/>
      <c r="BN48" s="97"/>
      <c r="BO48" s="97"/>
      <c r="BP48" s="97">
        <f>IF(SUM(BM48:BO48)=0,MASTER_DATA_MAPPED!BP48*VLOOKUP(BP$20,Backend!$A$2:$K$61,VLOOKUP(MASTER_DATA_ESCALATED!$B48,Backend!$M$3:$O$8,3,FALSE),FALSE),SUM(BM48:BO48))</f>
        <v>146418925.04034549</v>
      </c>
      <c r="BQ48" s="97"/>
      <c r="BR48" s="97"/>
      <c r="BS48" s="97"/>
      <c r="BT48" s="97">
        <f>IF(SUM(BQ48:BS48)=0,MASTER_DATA_MAPPED!BT48*VLOOKUP(BT$20,Backend!$A$2:$K$61,VLOOKUP(MASTER_DATA_ESCALATED!$B48,Backend!$M$3:$O$8,3,FALSE),FALSE),SUM(BQ48:BS48))</f>
        <v>103965755.12990747</v>
      </c>
      <c r="BU48" s="97"/>
      <c r="BV48" s="97"/>
      <c r="BW48" s="97"/>
      <c r="BX48" s="97">
        <f>IF(SUM(BU48:BW48)=0,MASTER_DATA_MAPPED!BX48*VLOOKUP(BX$20,Backend!$A$2:$K$61,VLOOKUP(MASTER_DATA_ESCALATED!$B48,Backend!$M$3:$O$8,3,FALSE),FALSE),SUM(BU48:BW48))</f>
        <v>143972891.5649302</v>
      </c>
      <c r="BY48" s="97"/>
      <c r="BZ48" s="97"/>
      <c r="CA48" s="97"/>
      <c r="CB48" s="97">
        <f>IF(SUM(BY48:CA48)=0,MASTER_DATA_MAPPED!CB48*VLOOKUP(CB$20,Backend!$A$2:$K$61,VLOOKUP(MASTER_DATA_ESCALATED!$B48,Backend!$M$3:$O$8,3,FALSE),FALSE),SUM(BY48:CA48))</f>
        <v>104689899.59504846</v>
      </c>
      <c r="CC48" s="97"/>
      <c r="CD48" s="97"/>
      <c r="CE48" s="97"/>
      <c r="CF48" s="97">
        <f>IF(SUM(CC48:CE48)=0,MASTER_DATA_MAPPED!CF48*VLOOKUP(CF$20,Backend!$A$2:$K$61,VLOOKUP(MASTER_DATA_ESCALATED!$B48,Backend!$M$3:$O$8,3,FALSE),FALSE),SUM(CC48:CE48))</f>
        <v>32638755.489531685</v>
      </c>
      <c r="CG48" s="97"/>
      <c r="CH48" s="97"/>
      <c r="CI48" s="97"/>
      <c r="CJ48" s="97">
        <f>IF(SUM(CG48:CI48)=0,MASTER_DATA_MAPPED!CJ48*VLOOKUP(CJ$20,Backend!$A$2:$K$61,VLOOKUP(MASTER_DATA_ESCALATED!$B48,Backend!$M$3:$O$8,3,FALSE),FALSE),SUM(CG48:CI48))</f>
        <v>0</v>
      </c>
      <c r="CK48" s="97"/>
      <c r="CL48" s="97"/>
      <c r="CM48" s="97"/>
      <c r="CN48" s="97">
        <f>IF(SUM(CK48:CM48)=0,MASTER_DATA_MAPPED!CN48*VLOOKUP(CN$20,Backend!$A$2:$K$61,VLOOKUP(MASTER_DATA_ESCALATED!$B48,Backend!$M$3:$O$8,3,FALSE),FALSE),SUM(CK48:CM48))</f>
        <v>0</v>
      </c>
      <c r="CO48" s="97"/>
      <c r="CP48" s="97"/>
      <c r="CQ48" s="97"/>
      <c r="CR48" s="97">
        <f>IF(SUM(CO48:CQ48)=0,MASTER_DATA_MAPPED!CR48*VLOOKUP(CR$20,Backend!$A$2:$K$61,VLOOKUP(MASTER_DATA_ESCALATED!$B48,Backend!$M$3:$O$8,3,FALSE),FALSE),SUM(CO48:CQ48))</f>
        <v>0</v>
      </c>
      <c r="CS48" s="97"/>
      <c r="CT48" s="97"/>
      <c r="CU48" s="97"/>
      <c r="CV48" s="97">
        <f>IF(SUM(CS48:CU48)=0,MASTER_DATA_MAPPED!CV48*VLOOKUP(CV$20,Backend!$A$2:$K$61,VLOOKUP(MASTER_DATA_ESCALATED!$B48,Backend!$M$3:$O$8,3,FALSE),FALSE),SUM(CS48:CU48))</f>
        <v>14576845.610746961</v>
      </c>
      <c r="CW48" s="97"/>
      <c r="CX48" s="97"/>
      <c r="CY48" s="97"/>
      <c r="CZ48" s="97">
        <f>IF(SUM(CW48:CY48)=0,MASTER_DATA_MAPPED!CZ48*VLOOKUP(CZ$20,Backend!$A$2:$K$61,VLOOKUP(MASTER_DATA_ESCALATED!$B48,Backend!$M$3:$O$8,3,FALSE),FALSE),SUM(CW48:CY48))</f>
        <v>25055013.506241474</v>
      </c>
      <c r="DA48" s="97"/>
      <c r="DB48" s="97"/>
      <c r="DC48" s="97"/>
      <c r="DD48" s="97" t="e">
        <f>IF(SUM(DA48:DC48)=0,MASTER_DATA_MAPPED!DD48*VLOOKUP(DD$20,Backend!$A$2:$K$61,VLOOKUP(MASTER_DATA_ESCALATED!$B48,Backend!$M$3:$O$8,3,FALSE),FALSE),SUM(DA48:DC48))</f>
        <v>#N/A</v>
      </c>
      <c r="DE48" s="97"/>
      <c r="DF48" s="97"/>
      <c r="DG48" s="97"/>
      <c r="DH48" s="97">
        <f>IF(SUM(DE48:DG48)=0,MASTER_DATA_MAPPED!DH48*VLOOKUP(DH$20,Backend!$A$2:$K$61,VLOOKUP(MASTER_DATA_ESCALATED!$B48,Backend!$M$3:$O$8,3,FALSE),FALSE),SUM(DE48:DG48))</f>
        <v>0</v>
      </c>
      <c r="DI48" s="97"/>
      <c r="DJ48" s="97"/>
      <c r="DK48" s="97"/>
      <c r="DL48" s="97">
        <f>IF(SUM(DI48:DK48)=0,MASTER_DATA_MAPPED!DL48*VLOOKUP(DL$20,Backend!$A$2:$K$61,VLOOKUP(MASTER_DATA_ESCALATED!$B48,Backend!$M$3:$O$8,3,FALSE),FALSE),SUM(DI48:DK48))</f>
        <v>0</v>
      </c>
      <c r="DM48" s="97"/>
      <c r="DN48" s="97"/>
      <c r="DO48" s="97"/>
      <c r="DP48" s="97">
        <f>IF(SUM(DM48:DO48)=0,MASTER_DATA_MAPPED!DP48*VLOOKUP(DP$20,Backend!$A$2:$K$61,VLOOKUP(MASTER_DATA_ESCALATED!$B48,Backend!$M$3:$O$8,3,FALSE),FALSE),SUM(DM48:DO48))</f>
        <v>0</v>
      </c>
      <c r="DQ48" s="97"/>
      <c r="DR48" s="97"/>
      <c r="DS48" s="97"/>
      <c r="DT48" s="97">
        <f>IF(SUM(DQ48:DS48)=0,MASTER_DATA_MAPPED!DT48*VLOOKUP(DT$20,Backend!$A$2:$K$61,VLOOKUP(MASTER_DATA_ESCALATED!$B48,Backend!$M$3:$O$8,3,FALSE),FALSE),SUM(DQ48:DS48))</f>
        <v>0</v>
      </c>
      <c r="DU48" s="97"/>
      <c r="DV48" s="97"/>
      <c r="DW48" s="97"/>
      <c r="DX48" s="97">
        <f>IF(SUM(DU48:DW48)=0,MASTER_DATA_MAPPED!DX48*VLOOKUP(DX$20,Backend!$A$2:$K$61,VLOOKUP(MASTER_DATA_ESCALATED!$B48,Backend!$M$3:$O$8,3,FALSE),FALSE),SUM(DU48:DW48))</f>
        <v>0</v>
      </c>
      <c r="DY48" s="97"/>
      <c r="DZ48" s="97"/>
      <c r="EA48" s="97"/>
      <c r="EB48" s="97">
        <f>IF(SUM(DY48:EA48)=0,MASTER_DATA_MAPPED!EB48*VLOOKUP(EB$20,Backend!$A$2:$K$61,VLOOKUP(MASTER_DATA_ESCALATED!$B48,Backend!$M$3:$O$8,3,FALSE),FALSE),SUM(DY48:EA48))</f>
        <v>0</v>
      </c>
      <c r="EC48" s="97"/>
      <c r="ED48" s="97"/>
      <c r="EE48" s="97"/>
      <c r="EF48" s="97">
        <f>IF(SUM(EC48:EE48)=0,MASTER_DATA_MAPPED!EF48*VLOOKUP(EF$20,Backend!$A$2:$K$61,VLOOKUP(MASTER_DATA_ESCALATED!$B48,Backend!$M$3:$O$8,3,FALSE),FALSE),SUM(EC48:EE48))</f>
        <v>179973847.84421584</v>
      </c>
      <c r="EG48" s="97"/>
      <c r="EH48" s="97"/>
      <c r="EI48" s="97"/>
      <c r="EJ48" s="97">
        <f>IF(SUM(EG48:EI48)=0,MASTER_DATA_MAPPED!EJ48*VLOOKUP(EJ$20,Backend!$A$2:$K$61,VLOOKUP(MASTER_DATA_ESCALATED!$B48,Backend!$M$3:$O$8,3,FALSE),FALSE),SUM(EG48:EI48))</f>
        <v>0</v>
      </c>
      <c r="EK48" s="97"/>
      <c r="EL48" s="97"/>
      <c r="EM48" s="97"/>
      <c r="EN48" s="97">
        <f>IF(SUM(EK48:EM48)=0,MASTER_DATA_MAPPED!EN48*VLOOKUP(EN$20,Backend!$A$2:$K$61,VLOOKUP(MASTER_DATA_ESCALATED!$B48,Backend!$M$3:$O$8,3,FALSE),FALSE),SUM(EK48:EM48))</f>
        <v>15849086.33672858</v>
      </c>
      <c r="EO48" s="97"/>
      <c r="EP48" s="97"/>
      <c r="EQ48" s="97"/>
      <c r="ER48" s="97">
        <f>IF(SUM(EO48:EQ48)=0,MASTER_DATA_MAPPED!ER48*VLOOKUP(ER$20,Backend!$A$2:$K$61,VLOOKUP(MASTER_DATA_ESCALATED!$B48,Backend!$M$3:$O$8,3,FALSE),FALSE),SUM(EO48:EQ48))</f>
        <v>73079558.158906326</v>
      </c>
      <c r="ES48" s="97"/>
      <c r="ET48" s="97"/>
      <c r="EU48" s="97"/>
      <c r="EV48" s="97">
        <f>IF(SUM(ES48:EU48)=0,MASTER_DATA_MAPPED!EV48*VLOOKUP(EV$20,Backend!$A$2:$K$61,VLOOKUP(MASTER_DATA_ESCALATED!$B48,Backend!$M$3:$O$8,3,FALSE),FALSE),SUM(ES48:EU48))</f>
        <v>73079558.158906326</v>
      </c>
      <c r="EW48" s="97"/>
      <c r="EX48" s="97"/>
      <c r="EY48" s="97"/>
      <c r="EZ48" s="97">
        <f>IF(SUM(EW48:EY48)=0,MASTER_DATA_MAPPED!EZ48*VLOOKUP(EZ$20,Backend!$A$2:$K$61,VLOOKUP(MASTER_DATA_ESCALATED!$B48,Backend!$M$3:$O$8,3,FALSE),FALSE),SUM(EW48:EY48))</f>
        <v>127331992.72030635</v>
      </c>
      <c r="FA48" s="97"/>
      <c r="FB48" s="97"/>
      <c r="FC48" s="97"/>
      <c r="FD48" s="97">
        <f>IF(SUM(FA48:FC48)=0,MASTER_DATA_MAPPED!FD48*VLOOKUP(FD$20,Backend!$A$2:$K$61,VLOOKUP(MASTER_DATA_ESCALATED!$B48,Backend!$M$3:$O$8,3,FALSE),FALSE),SUM(FA48:FC48))</f>
        <v>121594362.45337459</v>
      </c>
      <c r="FE48" s="97"/>
      <c r="FF48" s="97"/>
      <c r="FG48" s="97"/>
      <c r="FH48" s="97">
        <f>IF(SUM(FE48:FG48)=0,MASTER_DATA_MAPPED!FH48*VLOOKUP(FH$20,Backend!$A$2:$K$61,VLOOKUP(MASTER_DATA_ESCALATED!$B48,Backend!$M$3:$O$8,3,FALSE),FALSE),SUM(FE48:FG48))</f>
        <v>113109179.53915238</v>
      </c>
      <c r="FI48" s="97"/>
      <c r="FJ48" s="97"/>
      <c r="FK48" s="97"/>
      <c r="FL48" s="97">
        <f>IF(SUM(FI48:FK48)=0,MASTER_DATA_MAPPED!FL48*VLOOKUP(FL$20,Backend!$A$2:$K$61,VLOOKUP(MASTER_DATA_ESCALATED!$B48,Backend!$M$3:$O$8,3,FALSE),FALSE),SUM(FI48:FK48))</f>
        <v>184998687.13283345</v>
      </c>
      <c r="FM48" s="97"/>
      <c r="FN48" s="97"/>
      <c r="FO48" s="97"/>
      <c r="FP48" s="97">
        <f>IF(SUM(FM48:FO48)=0,MASTER_DATA_MAPPED!FP48*VLOOKUP(FP$20,Backend!$A$2:$K$61,VLOOKUP(MASTER_DATA_ESCALATED!$B48,Backend!$M$3:$O$8,3,FALSE),FALSE),SUM(FM48:FO48))</f>
        <v>153476513.6769999</v>
      </c>
      <c r="FQ48" s="97"/>
      <c r="FR48" s="97"/>
      <c r="FS48" s="97"/>
      <c r="FT48" s="97">
        <f>IF(SUM(FQ48:FS48)=0,MASTER_DATA_MAPPED!FT48*VLOOKUP(FT$20,Backend!$A$2:$K$61,VLOOKUP(MASTER_DATA_ESCALATED!$B48,Backend!$M$3:$O$8,3,FALSE),FALSE),SUM(FQ48:FS48))</f>
        <v>138646520.3560431</v>
      </c>
      <c r="FU48" s="97"/>
      <c r="FV48" s="97"/>
      <c r="FW48" s="97"/>
      <c r="FX48" s="97">
        <f>IF(SUM(FU48:FW48)=0,MASTER_DATA_MAPPED!FX48*VLOOKUP(FX$20,Backend!$A$2:$K$61,VLOOKUP(MASTER_DATA_ESCALATED!$B48,Backend!$M$3:$O$8,3,FALSE),FALSE),SUM(FU48:FW48))</f>
        <v>126198128.35009797</v>
      </c>
      <c r="FY48" s="97"/>
      <c r="FZ48" s="97"/>
      <c r="GA48" s="97"/>
      <c r="GB48" s="97">
        <f>IF(SUM(FY48:GA48)=0,MASTER_DATA_MAPPED!GB48*VLOOKUP(GB$20,Backend!$A$2:$K$61,VLOOKUP(MASTER_DATA_ESCALATED!$B48,Backend!$M$3:$O$8,3,FALSE),FALSE),SUM(FY48:GA48))</f>
        <v>169948825.09053186</v>
      </c>
      <c r="GC48" s="97"/>
      <c r="GD48" s="97"/>
      <c r="GE48" s="97"/>
      <c r="GF48" s="97">
        <f>IF(SUM(GC48:GE48)=0,MASTER_DATA_MAPPED!GF48*VLOOKUP(GF$20,Backend!$A$2:$K$61,VLOOKUP(MASTER_DATA_ESCALATED!$B48,Backend!$M$3:$O$8,3,FALSE),FALSE),SUM(GC48:GE48))</f>
        <v>154644189.3124676</v>
      </c>
      <c r="GG48" s="97"/>
      <c r="GH48" s="97"/>
      <c r="GI48" s="97"/>
      <c r="GJ48" s="97">
        <f>IF(SUM(GG48:GI48)=0,MASTER_DATA_MAPPED!GJ48*VLOOKUP(GJ$20,Backend!$A$2:$K$61,VLOOKUP(MASTER_DATA_ESCALATED!$B48,Backend!$M$3:$O$8,3,FALSE),FALSE),SUM(GG48:GI48))</f>
        <v>143013317.69011977</v>
      </c>
      <c r="GK48" s="97"/>
      <c r="GL48" s="97"/>
      <c r="GM48" s="97"/>
      <c r="GN48" s="97">
        <f>IF(SUM(GK48:GM48)=0,MASTER_DATA_MAPPED!GN48*VLOOKUP(GN$20,Backend!$A$2:$K$61,VLOOKUP(MASTER_DATA_ESCALATED!$B48,Backend!$M$3:$O$8,3,FALSE),FALSE),SUM(GK48:GM48))</f>
        <v>163283854.1831845</v>
      </c>
      <c r="GO48" s="97"/>
      <c r="GP48" s="97"/>
      <c r="GQ48" s="97"/>
      <c r="GR48" s="97">
        <f>IF(SUM(GO48:GQ48)=0,MASTER_DATA_MAPPED!GR48*VLOOKUP(GR$20,Backend!$A$2:$K$61,VLOOKUP(MASTER_DATA_ESCALATED!$B48,Backend!$M$3:$O$8,3,FALSE),FALSE),SUM(GO48:GQ48))</f>
        <v>147523898.04848152</v>
      </c>
      <c r="GS48" s="97"/>
      <c r="GT48" s="97"/>
      <c r="GU48" s="97"/>
      <c r="GV48" s="97">
        <f>IF(SUM(GS48:GU48)=0,MASTER_DATA_MAPPED!GV48*VLOOKUP(GV$20,Backend!$A$2:$K$61,VLOOKUP(MASTER_DATA_ESCALATED!$B48,Backend!$M$3:$O$8,3,FALSE),FALSE),SUM(GS48:GU48))</f>
        <v>135163020.54518989</v>
      </c>
    </row>
    <row r="49" spans="2:204" s="27" customFormat="1" ht="14.25" hidden="1" outlineLevel="2" x14ac:dyDescent="0.25">
      <c r="B49" s="26">
        <f t="shared" si="1"/>
        <v>20</v>
      </c>
      <c r="C49" s="55">
        <f t="shared" si="0"/>
        <v>214.1</v>
      </c>
      <c r="D49" s="82"/>
      <c r="E49" s="55"/>
      <c r="F49" s="55"/>
      <c r="G49" s="83">
        <v>214.1</v>
      </c>
      <c r="H49" s="41" t="s">
        <v>50</v>
      </c>
      <c r="I49" s="100"/>
      <c r="J49" s="100"/>
      <c r="K49" s="100"/>
      <c r="L49" s="100">
        <f>IF(SUM(I49:K49)=0,MASTER_DATA_MAPPED!L49*VLOOKUP(L$20,Backend!$A$2:$K$61,VLOOKUP(MASTER_DATA_ESCALATED!$B49,Backend!$M$3:$O$8,3,FALSE),FALSE),SUM(I49:K49))</f>
        <v>0</v>
      </c>
      <c r="M49" s="100"/>
      <c r="N49" s="100"/>
      <c r="O49" s="100"/>
      <c r="P49" s="100">
        <f>IF(SUM(M49:O49)=0,MASTER_DATA_MAPPED!P49*VLOOKUP(P$20,Backend!$A$2:$K$61,VLOOKUP(MASTER_DATA_ESCALATED!$B49,Backend!$M$3:$O$8,3,FALSE),FALSE),SUM(M49:O49))</f>
        <v>0</v>
      </c>
      <c r="Q49" s="100"/>
      <c r="R49" s="100"/>
      <c r="S49" s="100"/>
      <c r="T49" s="100">
        <f>IF(SUM(Q49:S49)=0,MASTER_DATA_MAPPED!T49*VLOOKUP(T$20,Backend!$A$2:$K$61,VLOOKUP(MASTER_DATA_ESCALATED!$B49,Backend!$M$3:$O$8,3,FALSE),FALSE),SUM(Q49:S49))</f>
        <v>0</v>
      </c>
      <c r="U49" s="100"/>
      <c r="V49" s="100"/>
      <c r="W49" s="100"/>
      <c r="X49" s="100">
        <f>IF(SUM(U49:W49)=0,MASTER_DATA_MAPPED!X49*VLOOKUP(X$20,Backend!$A$2:$K$61,VLOOKUP(MASTER_DATA_ESCALATED!$B49,Backend!$M$3:$O$8,3,FALSE),FALSE),SUM(U49:W49))</f>
        <v>0</v>
      </c>
      <c r="Y49" s="100"/>
      <c r="Z49" s="100"/>
      <c r="AA49" s="100"/>
      <c r="AB49" s="100">
        <f>IF(SUM(Y49:AA49)=0,MASTER_DATA_MAPPED!AB49*VLOOKUP(AB$20,Backend!$A$2:$K$61,VLOOKUP(MASTER_DATA_ESCALATED!$B49,Backend!$M$3:$O$8,3,FALSE),FALSE),SUM(Y49:AA49))</f>
        <v>0</v>
      </c>
      <c r="AC49" s="100"/>
      <c r="AD49" s="100"/>
      <c r="AE49" s="100"/>
      <c r="AF49" s="100">
        <f>IF(SUM(AC49:AE49)=0,MASTER_DATA_MAPPED!AF49*VLOOKUP(AF$20,Backend!$A$2:$K$61,VLOOKUP(MASTER_DATA_ESCALATED!$B49,Backend!$M$3:$O$8,3,FALSE),FALSE),SUM(AC49:AE49))</f>
        <v>0</v>
      </c>
      <c r="AG49" s="100"/>
      <c r="AH49" s="100"/>
      <c r="AI49" s="100"/>
      <c r="AJ49" s="100">
        <f>IF(SUM(AG49:AI49)=0,MASTER_DATA_MAPPED!AJ49*VLOOKUP(AJ$20,Backend!$A$2:$K$61,VLOOKUP(MASTER_DATA_ESCALATED!$B49,Backend!$M$3:$O$8,3,FALSE),FALSE),SUM(AG49:AI49))</f>
        <v>0</v>
      </c>
      <c r="AK49" s="100"/>
      <c r="AL49" s="100"/>
      <c r="AM49" s="100"/>
      <c r="AN49" s="100">
        <f>IF(SUM(AK49:AM49)=0,MASTER_DATA_MAPPED!AN49*VLOOKUP(AN$20,Backend!$A$2:$K$61,VLOOKUP(MASTER_DATA_ESCALATED!$B49,Backend!$M$3:$O$8,3,FALSE),FALSE),SUM(AK49:AM49))</f>
        <v>0</v>
      </c>
      <c r="AO49" s="100"/>
      <c r="AP49" s="100"/>
      <c r="AQ49" s="100"/>
      <c r="AR49" s="100">
        <f>IF(SUM(AO49:AQ49)=0,MASTER_DATA_MAPPED!AR49*VLOOKUP(AR$20,Backend!$A$2:$K$61,VLOOKUP(MASTER_DATA_ESCALATED!$B49,Backend!$M$3:$O$8,3,FALSE),FALSE),SUM(AO49:AQ49))</f>
        <v>0</v>
      </c>
      <c r="AS49" s="100"/>
      <c r="AT49" s="100"/>
      <c r="AU49" s="100"/>
      <c r="AV49" s="100">
        <f>IF(SUM(AS49:AU49)=0,MASTER_DATA_MAPPED!AV49*VLOOKUP(AV$20,Backend!$A$2:$K$61,VLOOKUP(MASTER_DATA_ESCALATED!$B49,Backend!$M$3:$O$8,3,FALSE),FALSE),SUM(AS49:AU49))</f>
        <v>0</v>
      </c>
      <c r="AW49" s="100"/>
      <c r="AX49" s="100"/>
      <c r="AY49" s="100"/>
      <c r="AZ49" s="100">
        <f>IF(SUM(AW49:AY49)=0,MASTER_DATA_MAPPED!AZ49*VLOOKUP(AZ$20,Backend!$A$2:$K$61,VLOOKUP(MASTER_DATA_ESCALATED!$B49,Backend!$M$3:$O$8,3,FALSE),FALSE),SUM(AW49:AY49))</f>
        <v>0</v>
      </c>
      <c r="BA49" s="100"/>
      <c r="BB49" s="100"/>
      <c r="BC49" s="100"/>
      <c r="BD49" s="100">
        <f>IF(SUM(BA49:BC49)=0,MASTER_DATA_MAPPED!BD49*VLOOKUP(BD$20,Backend!$A$2:$K$61,VLOOKUP(MASTER_DATA_ESCALATED!$B49,Backend!$M$3:$O$8,3,FALSE),FALSE),SUM(BA49:BC49))</f>
        <v>0</v>
      </c>
      <c r="BE49" s="100"/>
      <c r="BF49" s="100"/>
      <c r="BG49" s="100"/>
      <c r="BH49" s="100">
        <f>IF(SUM(BE49:BG49)=0,MASTER_DATA_MAPPED!BH49*VLOOKUP(BH$20,Backend!$A$2:$K$61,VLOOKUP(MASTER_DATA_ESCALATED!$B49,Backend!$M$3:$O$8,3,FALSE),FALSE),SUM(BE49:BG49))</f>
        <v>0</v>
      </c>
      <c r="BI49" s="100"/>
      <c r="BJ49" s="100"/>
      <c r="BK49" s="100"/>
      <c r="BL49" s="100">
        <f>IF(SUM(BI49:BK49)=0,MASTER_DATA_MAPPED!BL49*VLOOKUP(BL$20,Backend!$A$2:$K$61,VLOOKUP(MASTER_DATA_ESCALATED!$B49,Backend!$M$3:$O$8,3,FALSE),FALSE),SUM(BI49:BK49))</f>
        <v>0</v>
      </c>
      <c r="BM49" s="100"/>
      <c r="BN49" s="100"/>
      <c r="BO49" s="100"/>
      <c r="BP49" s="100">
        <f>IF(SUM(BM49:BO49)=0,MASTER_DATA_MAPPED!BP49*VLOOKUP(BP$20,Backend!$A$2:$K$61,VLOOKUP(MASTER_DATA_ESCALATED!$B49,Backend!$M$3:$O$8,3,FALSE),FALSE),SUM(BM49:BO49))</f>
        <v>41583108.3810113</v>
      </c>
      <c r="BQ49" s="100"/>
      <c r="BR49" s="100"/>
      <c r="BS49" s="100"/>
      <c r="BT49" s="100">
        <f>IF(SUM(BQ49:BS49)=0,MASTER_DATA_MAPPED!BT49*VLOOKUP(BT$20,Backend!$A$2:$K$61,VLOOKUP(MASTER_DATA_ESCALATED!$B49,Backend!$M$3:$O$8,3,FALSE),FALSE),SUM(BQ49:BS49))</f>
        <v>31525383.972712059</v>
      </c>
      <c r="BU49" s="100"/>
      <c r="BV49" s="100"/>
      <c r="BW49" s="100"/>
      <c r="BX49" s="100">
        <f>IF(SUM(BU49:BW49)=0,MASTER_DATA_MAPPED!BX49*VLOOKUP(BX$20,Backend!$A$2:$K$61,VLOOKUP(MASTER_DATA_ESCALATED!$B49,Backend!$M$3:$O$8,3,FALSE),FALSE),SUM(BU49:BW49))</f>
        <v>0</v>
      </c>
      <c r="BY49" s="100"/>
      <c r="BZ49" s="100"/>
      <c r="CA49" s="100"/>
      <c r="CB49" s="100">
        <f>IF(SUM(BY49:CA49)=0,MASTER_DATA_MAPPED!CB49*VLOOKUP(CB$20,Backend!$A$2:$K$61,VLOOKUP(MASTER_DATA_ESCALATED!$B49,Backend!$M$3:$O$8,3,FALSE),FALSE),SUM(BY49:CA49))</f>
        <v>30647418.043857556</v>
      </c>
      <c r="CC49" s="100"/>
      <c r="CD49" s="100"/>
      <c r="CE49" s="100"/>
      <c r="CF49" s="100">
        <f>IF(SUM(CC49:CE49)=0,MASTER_DATA_MAPPED!CF49*VLOOKUP(CF$20,Backend!$A$2:$K$61,VLOOKUP(MASTER_DATA_ESCALATED!$B49,Backend!$M$3:$O$8,3,FALSE),FALSE),SUM(CC49:CE49))</f>
        <v>0</v>
      </c>
      <c r="CG49" s="100"/>
      <c r="CH49" s="100"/>
      <c r="CI49" s="100"/>
      <c r="CJ49" s="100">
        <f>IF(SUM(CG49:CI49)=0,MASTER_DATA_MAPPED!CJ49*VLOOKUP(CJ$20,Backend!$A$2:$K$61,VLOOKUP(MASTER_DATA_ESCALATED!$B49,Backend!$M$3:$O$8,3,FALSE),FALSE),SUM(CG49:CI49))</f>
        <v>0</v>
      </c>
      <c r="CK49" s="100"/>
      <c r="CL49" s="100"/>
      <c r="CM49" s="100"/>
      <c r="CN49" s="100">
        <f>IF(SUM(CK49:CM49)=0,MASTER_DATA_MAPPED!CN49*VLOOKUP(CN$20,Backend!$A$2:$K$61,VLOOKUP(MASTER_DATA_ESCALATED!$B49,Backend!$M$3:$O$8,3,FALSE),FALSE),SUM(CK49:CM49))</f>
        <v>0</v>
      </c>
      <c r="CO49" s="100"/>
      <c r="CP49" s="100"/>
      <c r="CQ49" s="100"/>
      <c r="CR49" s="100">
        <f>IF(SUM(CO49:CQ49)=0,MASTER_DATA_MAPPED!CR49*VLOOKUP(CR$20,Backend!$A$2:$K$61,VLOOKUP(MASTER_DATA_ESCALATED!$B49,Backend!$M$3:$O$8,3,FALSE),FALSE),SUM(CO49:CQ49))</f>
        <v>0</v>
      </c>
      <c r="CS49" s="100"/>
      <c r="CT49" s="100"/>
      <c r="CU49" s="100"/>
      <c r="CV49" s="100">
        <f>IF(SUM(CS49:CU49)=0,MASTER_DATA_MAPPED!CV49*VLOOKUP(CV$20,Backend!$A$2:$K$61,VLOOKUP(MASTER_DATA_ESCALATED!$B49,Backend!$M$3:$O$8,3,FALSE),FALSE),SUM(CS49:CU49))</f>
        <v>8688668.7579798289</v>
      </c>
      <c r="CW49" s="100"/>
      <c r="CX49" s="100"/>
      <c r="CY49" s="100"/>
      <c r="CZ49" s="100">
        <f>IF(SUM(CW49:CY49)=0,MASTER_DATA_MAPPED!CZ49*VLOOKUP(CZ$20,Backend!$A$2:$K$61,VLOOKUP(MASTER_DATA_ESCALATED!$B49,Backend!$M$3:$O$8,3,FALSE),FALSE),SUM(CW49:CY49))</f>
        <v>20343743.150141299</v>
      </c>
      <c r="DA49" s="100"/>
      <c r="DB49" s="100"/>
      <c r="DC49" s="100"/>
      <c r="DD49" s="100" t="e">
        <f>IF(SUM(DA49:DC49)=0,MASTER_DATA_MAPPED!DD49*VLOOKUP(DD$20,Backend!$A$2:$K$61,VLOOKUP(MASTER_DATA_ESCALATED!$B49,Backend!$M$3:$O$8,3,FALSE),FALSE),SUM(DA49:DC49))</f>
        <v>#N/A</v>
      </c>
      <c r="DE49" s="100"/>
      <c r="DF49" s="100"/>
      <c r="DG49" s="100"/>
      <c r="DH49" s="100">
        <f>IF(SUM(DE49:DG49)=0,MASTER_DATA_MAPPED!DH49*VLOOKUP(DH$20,Backend!$A$2:$K$61,VLOOKUP(MASTER_DATA_ESCALATED!$B49,Backend!$M$3:$O$8,3,FALSE),FALSE),SUM(DE49:DG49))</f>
        <v>0</v>
      </c>
      <c r="DI49" s="100"/>
      <c r="DJ49" s="100"/>
      <c r="DK49" s="100"/>
      <c r="DL49" s="100">
        <f>IF(SUM(DI49:DK49)=0,MASTER_DATA_MAPPED!DL49*VLOOKUP(DL$20,Backend!$A$2:$K$61,VLOOKUP(MASTER_DATA_ESCALATED!$B49,Backend!$M$3:$O$8,3,FALSE),FALSE),SUM(DI49:DK49))</f>
        <v>0</v>
      </c>
      <c r="DM49" s="100"/>
      <c r="DN49" s="100"/>
      <c r="DO49" s="100"/>
      <c r="DP49" s="100">
        <f>IF(SUM(DM49:DO49)=0,MASTER_DATA_MAPPED!DP49*VLOOKUP(DP$20,Backend!$A$2:$K$61,VLOOKUP(MASTER_DATA_ESCALATED!$B49,Backend!$M$3:$O$8,3,FALSE),FALSE),SUM(DM49:DO49))</f>
        <v>0</v>
      </c>
      <c r="DQ49" s="100"/>
      <c r="DR49" s="100"/>
      <c r="DS49" s="100"/>
      <c r="DT49" s="100">
        <f>IF(SUM(DQ49:DS49)=0,MASTER_DATA_MAPPED!DT49*VLOOKUP(DT$20,Backend!$A$2:$K$61,VLOOKUP(MASTER_DATA_ESCALATED!$B49,Backend!$M$3:$O$8,3,FALSE),FALSE),SUM(DQ49:DS49))</f>
        <v>0</v>
      </c>
      <c r="DU49" s="100"/>
      <c r="DV49" s="100"/>
      <c r="DW49" s="100"/>
      <c r="DX49" s="100">
        <f>IF(SUM(DU49:DW49)=0,MASTER_DATA_MAPPED!DX49*VLOOKUP(DX$20,Backend!$A$2:$K$61,VLOOKUP(MASTER_DATA_ESCALATED!$B49,Backend!$M$3:$O$8,3,FALSE),FALSE),SUM(DU49:DW49))</f>
        <v>0</v>
      </c>
      <c r="DY49" s="100"/>
      <c r="DZ49" s="100"/>
      <c r="EA49" s="100"/>
      <c r="EB49" s="100">
        <f>IF(SUM(DY49:EA49)=0,MASTER_DATA_MAPPED!EB49*VLOOKUP(EB$20,Backend!$A$2:$K$61,VLOOKUP(MASTER_DATA_ESCALATED!$B49,Backend!$M$3:$O$8,3,FALSE),FALSE),SUM(DY49:EA49))</f>
        <v>0</v>
      </c>
      <c r="EC49" s="100"/>
      <c r="ED49" s="100"/>
      <c r="EE49" s="100"/>
      <c r="EF49" s="100">
        <f>IF(SUM(EC49:EE49)=0,MASTER_DATA_MAPPED!EF49*VLOOKUP(EF$20,Backend!$A$2:$K$61,VLOOKUP(MASTER_DATA_ESCALATED!$B49,Backend!$M$3:$O$8,3,FALSE),FALSE),SUM(EC49:EE49))</f>
        <v>0</v>
      </c>
      <c r="EG49" s="100"/>
      <c r="EH49" s="100"/>
      <c r="EI49" s="100"/>
      <c r="EJ49" s="100">
        <f>IF(SUM(EG49:EI49)=0,MASTER_DATA_MAPPED!EJ49*VLOOKUP(EJ$20,Backend!$A$2:$K$61,VLOOKUP(MASTER_DATA_ESCALATED!$B49,Backend!$M$3:$O$8,3,FALSE),FALSE),SUM(EG49:EI49))</f>
        <v>0</v>
      </c>
      <c r="EK49" s="100"/>
      <c r="EL49" s="100"/>
      <c r="EM49" s="100"/>
      <c r="EN49" s="100">
        <f>IF(SUM(EK49:EM49)=0,MASTER_DATA_MAPPED!EN49*VLOOKUP(EN$20,Backend!$A$2:$K$61,VLOOKUP(MASTER_DATA_ESCALATED!$B49,Backend!$M$3:$O$8,3,FALSE),FALSE),SUM(EK49:EM49))</f>
        <v>0</v>
      </c>
      <c r="EO49" s="100"/>
      <c r="EP49" s="100"/>
      <c r="EQ49" s="100"/>
      <c r="ER49" s="100">
        <f>IF(SUM(EO49:EQ49)=0,MASTER_DATA_MAPPED!ER49*VLOOKUP(ER$20,Backend!$A$2:$K$61,VLOOKUP(MASTER_DATA_ESCALATED!$B49,Backend!$M$3:$O$8,3,FALSE),FALSE),SUM(EO49:EQ49))</f>
        <v>0</v>
      </c>
      <c r="ES49" s="100"/>
      <c r="ET49" s="100"/>
      <c r="EU49" s="100"/>
      <c r="EV49" s="100">
        <f>IF(SUM(ES49:EU49)=0,MASTER_DATA_MAPPED!EV49*VLOOKUP(EV$20,Backend!$A$2:$K$61,VLOOKUP(MASTER_DATA_ESCALATED!$B49,Backend!$M$3:$O$8,3,FALSE),FALSE),SUM(ES49:EU49))</f>
        <v>0</v>
      </c>
      <c r="EW49" s="100"/>
      <c r="EX49" s="100"/>
      <c r="EY49" s="100"/>
      <c r="EZ49" s="100">
        <f>IF(SUM(EW49:EY49)=0,MASTER_DATA_MAPPED!EZ49*VLOOKUP(EZ$20,Backend!$A$2:$K$61,VLOOKUP(MASTER_DATA_ESCALATED!$B49,Backend!$M$3:$O$8,3,FALSE),FALSE),SUM(EW49:EY49))</f>
        <v>0</v>
      </c>
      <c r="FA49" s="100"/>
      <c r="FB49" s="100"/>
      <c r="FC49" s="100"/>
      <c r="FD49" s="100">
        <f>IF(SUM(FA49:FC49)=0,MASTER_DATA_MAPPED!FD49*VLOOKUP(FD$20,Backend!$A$2:$K$61,VLOOKUP(MASTER_DATA_ESCALATED!$B49,Backend!$M$3:$O$8,3,FALSE),FALSE),SUM(FA49:FC49))</f>
        <v>0</v>
      </c>
      <c r="FE49" s="100"/>
      <c r="FF49" s="100"/>
      <c r="FG49" s="100"/>
      <c r="FH49" s="100">
        <f>IF(SUM(FE49:FG49)=0,MASTER_DATA_MAPPED!FH49*VLOOKUP(FH$20,Backend!$A$2:$K$61,VLOOKUP(MASTER_DATA_ESCALATED!$B49,Backend!$M$3:$O$8,3,FALSE),FALSE),SUM(FE49:FG49))</f>
        <v>0</v>
      </c>
      <c r="FI49" s="100"/>
      <c r="FJ49" s="100"/>
      <c r="FK49" s="100"/>
      <c r="FL49" s="100">
        <f>IF(SUM(FI49:FK49)=0,MASTER_DATA_MAPPED!FL49*VLOOKUP(FL$20,Backend!$A$2:$K$61,VLOOKUP(MASTER_DATA_ESCALATED!$B49,Backend!$M$3:$O$8,3,FALSE),FALSE),SUM(FI49:FK49))</f>
        <v>0</v>
      </c>
      <c r="FM49" s="100"/>
      <c r="FN49" s="100"/>
      <c r="FO49" s="100"/>
      <c r="FP49" s="100">
        <f>IF(SUM(FM49:FO49)=0,MASTER_DATA_MAPPED!FP49*VLOOKUP(FP$20,Backend!$A$2:$K$61,VLOOKUP(MASTER_DATA_ESCALATED!$B49,Backend!$M$3:$O$8,3,FALSE),FALSE),SUM(FM49:FO49))</f>
        <v>0</v>
      </c>
      <c r="FQ49" s="100"/>
      <c r="FR49" s="100"/>
      <c r="FS49" s="100"/>
      <c r="FT49" s="100">
        <f>IF(SUM(FQ49:FS49)=0,MASTER_DATA_MAPPED!FT49*VLOOKUP(FT$20,Backend!$A$2:$K$61,VLOOKUP(MASTER_DATA_ESCALATED!$B49,Backend!$M$3:$O$8,3,FALSE),FALSE),SUM(FQ49:FS49))</f>
        <v>0</v>
      </c>
      <c r="FU49" s="100"/>
      <c r="FV49" s="100"/>
      <c r="FW49" s="100"/>
      <c r="FX49" s="100">
        <f>IF(SUM(FU49:FW49)=0,MASTER_DATA_MAPPED!FX49*VLOOKUP(FX$20,Backend!$A$2:$K$61,VLOOKUP(MASTER_DATA_ESCALATED!$B49,Backend!$M$3:$O$8,3,FALSE),FALSE),SUM(FU49:FW49))</f>
        <v>0</v>
      </c>
      <c r="FY49" s="100"/>
      <c r="FZ49" s="100"/>
      <c r="GA49" s="100"/>
      <c r="GB49" s="100">
        <f>IF(SUM(FY49:GA49)=0,MASTER_DATA_MAPPED!GB49*VLOOKUP(GB$20,Backend!$A$2:$K$61,VLOOKUP(MASTER_DATA_ESCALATED!$B49,Backend!$M$3:$O$8,3,FALSE),FALSE),SUM(FY49:GA49))</f>
        <v>0</v>
      </c>
      <c r="GC49" s="100"/>
      <c r="GD49" s="100"/>
      <c r="GE49" s="100"/>
      <c r="GF49" s="100">
        <f>IF(SUM(GC49:GE49)=0,MASTER_DATA_MAPPED!GF49*VLOOKUP(GF$20,Backend!$A$2:$K$61,VLOOKUP(MASTER_DATA_ESCALATED!$B49,Backend!$M$3:$O$8,3,FALSE),FALSE),SUM(GC49:GE49))</f>
        <v>0</v>
      </c>
      <c r="GG49" s="100"/>
      <c r="GH49" s="100"/>
      <c r="GI49" s="100"/>
      <c r="GJ49" s="100">
        <f>IF(SUM(GG49:GI49)=0,MASTER_DATA_MAPPED!GJ49*VLOOKUP(GJ$20,Backend!$A$2:$K$61,VLOOKUP(MASTER_DATA_ESCALATED!$B49,Backend!$M$3:$O$8,3,FALSE),FALSE),SUM(GG49:GI49))</f>
        <v>0</v>
      </c>
      <c r="GK49" s="100"/>
      <c r="GL49" s="100"/>
      <c r="GM49" s="100"/>
      <c r="GN49" s="100">
        <f>IF(SUM(GK49:GM49)=0,MASTER_DATA_MAPPED!GN49*VLOOKUP(GN$20,Backend!$A$2:$K$61,VLOOKUP(MASTER_DATA_ESCALATED!$B49,Backend!$M$3:$O$8,3,FALSE),FALSE),SUM(GK49:GM49))</f>
        <v>0</v>
      </c>
      <c r="GO49" s="100"/>
      <c r="GP49" s="100"/>
      <c r="GQ49" s="100"/>
      <c r="GR49" s="100">
        <f>IF(SUM(GO49:GQ49)=0,MASTER_DATA_MAPPED!GR49*VLOOKUP(GR$20,Backend!$A$2:$K$61,VLOOKUP(MASTER_DATA_ESCALATED!$B49,Backend!$M$3:$O$8,3,FALSE),FALSE),SUM(GO49:GQ49))</f>
        <v>0</v>
      </c>
      <c r="GS49" s="100"/>
      <c r="GT49" s="100"/>
      <c r="GU49" s="100"/>
      <c r="GV49" s="100">
        <f>IF(SUM(GS49:GU49)=0,MASTER_DATA_MAPPED!GV49*VLOOKUP(GV$20,Backend!$A$2:$K$61,VLOOKUP(MASTER_DATA_ESCALATED!$B49,Backend!$M$3:$O$8,3,FALSE),FALSE),SUM(GS49:GU49))</f>
        <v>0</v>
      </c>
    </row>
    <row r="50" spans="2:204" s="27" customFormat="1" ht="14.25" hidden="1" outlineLevel="2" x14ac:dyDescent="0.25">
      <c r="B50" s="26">
        <f t="shared" si="1"/>
        <v>20</v>
      </c>
      <c r="C50" s="55">
        <f t="shared" si="0"/>
        <v>214.2</v>
      </c>
      <c r="D50" s="82"/>
      <c r="E50" s="55"/>
      <c r="F50" s="55"/>
      <c r="G50" s="83">
        <v>214.2</v>
      </c>
      <c r="H50" s="41" t="s">
        <v>51</v>
      </c>
      <c r="I50" s="100"/>
      <c r="J50" s="100"/>
      <c r="K50" s="100"/>
      <c r="L50" s="100">
        <f>IF(SUM(I50:K50)=0,MASTER_DATA_MAPPED!L50*VLOOKUP(L$20,Backend!$A$2:$K$61,VLOOKUP(MASTER_DATA_ESCALATED!$B50,Backend!$M$3:$O$8,3,FALSE),FALSE),SUM(I50:K50))</f>
        <v>0</v>
      </c>
      <c r="M50" s="100"/>
      <c r="N50" s="100"/>
      <c r="O50" s="100"/>
      <c r="P50" s="100">
        <f>IF(SUM(M50:O50)=0,MASTER_DATA_MAPPED!P50*VLOOKUP(P$20,Backend!$A$2:$K$61,VLOOKUP(MASTER_DATA_ESCALATED!$B50,Backend!$M$3:$O$8,3,FALSE),FALSE),SUM(M50:O50))</f>
        <v>0</v>
      </c>
      <c r="Q50" s="100"/>
      <c r="R50" s="100"/>
      <c r="S50" s="100"/>
      <c r="T50" s="100">
        <f>IF(SUM(Q50:S50)=0,MASTER_DATA_MAPPED!T50*VLOOKUP(T$20,Backend!$A$2:$K$61,VLOOKUP(MASTER_DATA_ESCALATED!$B50,Backend!$M$3:$O$8,3,FALSE),FALSE),SUM(Q50:S50))</f>
        <v>0</v>
      </c>
      <c r="U50" s="100"/>
      <c r="V50" s="100"/>
      <c r="W50" s="100"/>
      <c r="X50" s="100">
        <f>IF(SUM(U50:W50)=0,MASTER_DATA_MAPPED!X50*VLOOKUP(X$20,Backend!$A$2:$K$61,VLOOKUP(MASTER_DATA_ESCALATED!$B50,Backend!$M$3:$O$8,3,FALSE),FALSE),SUM(U50:W50))</f>
        <v>0</v>
      </c>
      <c r="Y50" s="100"/>
      <c r="Z50" s="100"/>
      <c r="AA50" s="100"/>
      <c r="AB50" s="100">
        <f>IF(SUM(Y50:AA50)=0,MASTER_DATA_MAPPED!AB50*VLOOKUP(AB$20,Backend!$A$2:$K$61,VLOOKUP(MASTER_DATA_ESCALATED!$B50,Backend!$M$3:$O$8,3,FALSE),FALSE),SUM(Y50:AA50))</f>
        <v>0</v>
      </c>
      <c r="AC50" s="100"/>
      <c r="AD50" s="100"/>
      <c r="AE50" s="100"/>
      <c r="AF50" s="100">
        <f>IF(SUM(AC50:AE50)=0,MASTER_DATA_MAPPED!AF50*VLOOKUP(AF$20,Backend!$A$2:$K$61,VLOOKUP(MASTER_DATA_ESCALATED!$B50,Backend!$M$3:$O$8,3,FALSE),FALSE),SUM(AC50:AE50))</f>
        <v>0</v>
      </c>
      <c r="AG50" s="100"/>
      <c r="AH50" s="100"/>
      <c r="AI50" s="100"/>
      <c r="AJ50" s="100">
        <f>IF(SUM(AG50:AI50)=0,MASTER_DATA_MAPPED!AJ50*VLOOKUP(AJ$20,Backend!$A$2:$K$61,VLOOKUP(MASTER_DATA_ESCALATED!$B50,Backend!$M$3:$O$8,3,FALSE),FALSE),SUM(AG50:AI50))</f>
        <v>0</v>
      </c>
      <c r="AK50" s="100"/>
      <c r="AL50" s="100"/>
      <c r="AM50" s="100"/>
      <c r="AN50" s="100">
        <f>IF(SUM(AK50:AM50)=0,MASTER_DATA_MAPPED!AN50*VLOOKUP(AN$20,Backend!$A$2:$K$61,VLOOKUP(MASTER_DATA_ESCALATED!$B50,Backend!$M$3:$O$8,3,FALSE),FALSE),SUM(AK50:AM50))</f>
        <v>0</v>
      </c>
      <c r="AO50" s="100"/>
      <c r="AP50" s="100"/>
      <c r="AQ50" s="100"/>
      <c r="AR50" s="100">
        <f>IF(SUM(AO50:AQ50)=0,MASTER_DATA_MAPPED!AR50*VLOOKUP(AR$20,Backend!$A$2:$K$61,VLOOKUP(MASTER_DATA_ESCALATED!$B50,Backend!$M$3:$O$8,3,FALSE),FALSE),SUM(AO50:AQ50))</f>
        <v>0</v>
      </c>
      <c r="AS50" s="100"/>
      <c r="AT50" s="100"/>
      <c r="AU50" s="100"/>
      <c r="AV50" s="100">
        <f>IF(SUM(AS50:AU50)=0,MASTER_DATA_MAPPED!AV50*VLOOKUP(AV$20,Backend!$A$2:$K$61,VLOOKUP(MASTER_DATA_ESCALATED!$B50,Backend!$M$3:$O$8,3,FALSE),FALSE),SUM(AS50:AU50))</f>
        <v>0</v>
      </c>
      <c r="AW50" s="100"/>
      <c r="AX50" s="100"/>
      <c r="AY50" s="100"/>
      <c r="AZ50" s="100">
        <f>IF(SUM(AW50:AY50)=0,MASTER_DATA_MAPPED!AZ50*VLOOKUP(AZ$20,Backend!$A$2:$K$61,VLOOKUP(MASTER_DATA_ESCALATED!$B50,Backend!$M$3:$O$8,3,FALSE),FALSE),SUM(AW50:AY50))</f>
        <v>0</v>
      </c>
      <c r="BA50" s="100"/>
      <c r="BB50" s="100"/>
      <c r="BC50" s="100"/>
      <c r="BD50" s="100">
        <f>IF(SUM(BA50:BC50)=0,MASTER_DATA_MAPPED!BD50*VLOOKUP(BD$20,Backend!$A$2:$K$61,VLOOKUP(MASTER_DATA_ESCALATED!$B50,Backend!$M$3:$O$8,3,FALSE),FALSE),SUM(BA50:BC50))</f>
        <v>0</v>
      </c>
      <c r="BE50" s="100"/>
      <c r="BF50" s="100"/>
      <c r="BG50" s="100"/>
      <c r="BH50" s="100">
        <f>IF(SUM(BE50:BG50)=0,MASTER_DATA_MAPPED!BH50*VLOOKUP(BH$20,Backend!$A$2:$K$61,VLOOKUP(MASTER_DATA_ESCALATED!$B50,Backend!$M$3:$O$8,3,FALSE),FALSE),SUM(BE50:BG50))</f>
        <v>0</v>
      </c>
      <c r="BI50" s="100"/>
      <c r="BJ50" s="100"/>
      <c r="BK50" s="100"/>
      <c r="BL50" s="100">
        <f>IF(SUM(BI50:BK50)=0,MASTER_DATA_MAPPED!BL50*VLOOKUP(BL$20,Backend!$A$2:$K$61,VLOOKUP(MASTER_DATA_ESCALATED!$B50,Backend!$M$3:$O$8,3,FALSE),FALSE),SUM(BI50:BK50))</f>
        <v>0</v>
      </c>
      <c r="BM50" s="100"/>
      <c r="BN50" s="100"/>
      <c r="BO50" s="100"/>
      <c r="BP50" s="100">
        <f>IF(SUM(BM50:BO50)=0,MASTER_DATA_MAPPED!BP50*VLOOKUP(BP$20,Backend!$A$2:$K$61,VLOOKUP(MASTER_DATA_ESCALATED!$B50,Backend!$M$3:$O$8,3,FALSE),FALSE),SUM(BM50:BO50))</f>
        <v>0</v>
      </c>
      <c r="BQ50" s="100"/>
      <c r="BR50" s="100"/>
      <c r="BS50" s="100"/>
      <c r="BT50" s="100">
        <f>IF(SUM(BQ50:BS50)=0,MASTER_DATA_MAPPED!BT50*VLOOKUP(BT$20,Backend!$A$2:$K$61,VLOOKUP(MASTER_DATA_ESCALATED!$B50,Backend!$M$3:$O$8,3,FALSE),FALSE),SUM(BQ50:BS50))</f>
        <v>0</v>
      </c>
      <c r="BU50" s="100"/>
      <c r="BV50" s="100"/>
      <c r="BW50" s="100"/>
      <c r="BX50" s="100">
        <f>IF(SUM(BU50:BW50)=0,MASTER_DATA_MAPPED!BX50*VLOOKUP(BX$20,Backend!$A$2:$K$61,VLOOKUP(MASTER_DATA_ESCALATED!$B50,Backend!$M$3:$O$8,3,FALSE),FALSE),SUM(BU50:BW50))</f>
        <v>0</v>
      </c>
      <c r="BY50" s="100"/>
      <c r="BZ50" s="100"/>
      <c r="CA50" s="100"/>
      <c r="CB50" s="100">
        <f>IF(SUM(BY50:CA50)=0,MASTER_DATA_MAPPED!CB50*VLOOKUP(CB$20,Backend!$A$2:$K$61,VLOOKUP(MASTER_DATA_ESCALATED!$B50,Backend!$M$3:$O$8,3,FALSE),FALSE),SUM(BY50:CA50))</f>
        <v>0</v>
      </c>
      <c r="CC50" s="100"/>
      <c r="CD50" s="100"/>
      <c r="CE50" s="100"/>
      <c r="CF50" s="100">
        <f>IF(SUM(CC50:CE50)=0,MASTER_DATA_MAPPED!CF50*VLOOKUP(CF$20,Backend!$A$2:$K$61,VLOOKUP(MASTER_DATA_ESCALATED!$B50,Backend!$M$3:$O$8,3,FALSE),FALSE),SUM(CC50:CE50))</f>
        <v>0</v>
      </c>
      <c r="CG50" s="100"/>
      <c r="CH50" s="100"/>
      <c r="CI50" s="100"/>
      <c r="CJ50" s="100">
        <f>IF(SUM(CG50:CI50)=0,MASTER_DATA_MAPPED!CJ50*VLOOKUP(CJ$20,Backend!$A$2:$K$61,VLOOKUP(MASTER_DATA_ESCALATED!$B50,Backend!$M$3:$O$8,3,FALSE),FALSE),SUM(CG50:CI50))</f>
        <v>0</v>
      </c>
      <c r="CK50" s="100"/>
      <c r="CL50" s="100"/>
      <c r="CM50" s="100"/>
      <c r="CN50" s="100">
        <f>IF(SUM(CK50:CM50)=0,MASTER_DATA_MAPPED!CN50*VLOOKUP(CN$20,Backend!$A$2:$K$61,VLOOKUP(MASTER_DATA_ESCALATED!$B50,Backend!$M$3:$O$8,3,FALSE),FALSE),SUM(CK50:CM50))</f>
        <v>0</v>
      </c>
      <c r="CO50" s="100"/>
      <c r="CP50" s="100"/>
      <c r="CQ50" s="100"/>
      <c r="CR50" s="100">
        <f>IF(SUM(CO50:CQ50)=0,MASTER_DATA_MAPPED!CR50*VLOOKUP(CR$20,Backend!$A$2:$K$61,VLOOKUP(MASTER_DATA_ESCALATED!$B50,Backend!$M$3:$O$8,3,FALSE),FALSE),SUM(CO50:CQ50))</f>
        <v>0</v>
      </c>
      <c r="CS50" s="100"/>
      <c r="CT50" s="100"/>
      <c r="CU50" s="100"/>
      <c r="CV50" s="100">
        <f>IF(SUM(CS50:CU50)=0,MASTER_DATA_MAPPED!CV50*VLOOKUP(CV$20,Backend!$A$2:$K$61,VLOOKUP(MASTER_DATA_ESCALATED!$B50,Backend!$M$3:$O$8,3,FALSE),FALSE),SUM(CS50:CU50))</f>
        <v>0</v>
      </c>
      <c r="CW50" s="100"/>
      <c r="CX50" s="100"/>
      <c r="CY50" s="100"/>
      <c r="CZ50" s="100">
        <f>IF(SUM(CW50:CY50)=0,MASTER_DATA_MAPPED!CZ50*VLOOKUP(CZ$20,Backend!$A$2:$K$61,VLOOKUP(MASTER_DATA_ESCALATED!$B50,Backend!$M$3:$O$8,3,FALSE),FALSE),SUM(CW50:CY50))</f>
        <v>0</v>
      </c>
      <c r="DA50" s="100"/>
      <c r="DB50" s="100"/>
      <c r="DC50" s="100"/>
      <c r="DD50" s="100" t="e">
        <f>IF(SUM(DA50:DC50)=0,MASTER_DATA_MAPPED!DD50*VLOOKUP(DD$20,Backend!$A$2:$K$61,VLOOKUP(MASTER_DATA_ESCALATED!$B50,Backend!$M$3:$O$8,3,FALSE),FALSE),SUM(DA50:DC50))</f>
        <v>#N/A</v>
      </c>
      <c r="DE50" s="100"/>
      <c r="DF50" s="100"/>
      <c r="DG50" s="100"/>
      <c r="DH50" s="100">
        <f>IF(SUM(DE50:DG50)=0,MASTER_DATA_MAPPED!DH50*VLOOKUP(DH$20,Backend!$A$2:$K$61,VLOOKUP(MASTER_DATA_ESCALATED!$B50,Backend!$M$3:$O$8,3,FALSE),FALSE),SUM(DE50:DG50))</f>
        <v>0</v>
      </c>
      <c r="DI50" s="100"/>
      <c r="DJ50" s="100"/>
      <c r="DK50" s="100"/>
      <c r="DL50" s="100">
        <f>IF(SUM(DI50:DK50)=0,MASTER_DATA_MAPPED!DL50*VLOOKUP(DL$20,Backend!$A$2:$K$61,VLOOKUP(MASTER_DATA_ESCALATED!$B50,Backend!$M$3:$O$8,3,FALSE),FALSE),SUM(DI50:DK50))</f>
        <v>0</v>
      </c>
      <c r="DM50" s="100"/>
      <c r="DN50" s="100"/>
      <c r="DO50" s="100"/>
      <c r="DP50" s="100">
        <f>IF(SUM(DM50:DO50)=0,MASTER_DATA_MAPPED!DP50*VLOOKUP(DP$20,Backend!$A$2:$K$61,VLOOKUP(MASTER_DATA_ESCALATED!$B50,Backend!$M$3:$O$8,3,FALSE),FALSE),SUM(DM50:DO50))</f>
        <v>0</v>
      </c>
      <c r="DQ50" s="100"/>
      <c r="DR50" s="100"/>
      <c r="DS50" s="100"/>
      <c r="DT50" s="100">
        <f>IF(SUM(DQ50:DS50)=0,MASTER_DATA_MAPPED!DT50*VLOOKUP(DT$20,Backend!$A$2:$K$61,VLOOKUP(MASTER_DATA_ESCALATED!$B50,Backend!$M$3:$O$8,3,FALSE),FALSE),SUM(DQ50:DS50))</f>
        <v>0</v>
      </c>
      <c r="DU50" s="100"/>
      <c r="DV50" s="100"/>
      <c r="DW50" s="100"/>
      <c r="DX50" s="100">
        <f>IF(SUM(DU50:DW50)=0,MASTER_DATA_MAPPED!DX50*VLOOKUP(DX$20,Backend!$A$2:$K$61,VLOOKUP(MASTER_DATA_ESCALATED!$B50,Backend!$M$3:$O$8,3,FALSE),FALSE),SUM(DU50:DW50))</f>
        <v>0</v>
      </c>
      <c r="DY50" s="100"/>
      <c r="DZ50" s="100"/>
      <c r="EA50" s="100"/>
      <c r="EB50" s="100">
        <f>IF(SUM(DY50:EA50)=0,MASTER_DATA_MAPPED!EB50*VLOOKUP(EB$20,Backend!$A$2:$K$61,VLOOKUP(MASTER_DATA_ESCALATED!$B50,Backend!$M$3:$O$8,3,FALSE),FALSE),SUM(DY50:EA50))</f>
        <v>0</v>
      </c>
      <c r="EC50" s="100"/>
      <c r="ED50" s="100"/>
      <c r="EE50" s="100"/>
      <c r="EF50" s="100">
        <f>IF(SUM(EC50:EE50)=0,MASTER_DATA_MAPPED!EF50*VLOOKUP(EF$20,Backend!$A$2:$K$61,VLOOKUP(MASTER_DATA_ESCALATED!$B50,Backend!$M$3:$O$8,3,FALSE),FALSE),SUM(EC50:EE50))</f>
        <v>0</v>
      </c>
      <c r="EG50" s="100"/>
      <c r="EH50" s="100"/>
      <c r="EI50" s="100"/>
      <c r="EJ50" s="100">
        <f>IF(SUM(EG50:EI50)=0,MASTER_DATA_MAPPED!EJ50*VLOOKUP(EJ$20,Backend!$A$2:$K$61,VLOOKUP(MASTER_DATA_ESCALATED!$B50,Backend!$M$3:$O$8,3,FALSE),FALSE),SUM(EG50:EI50))</f>
        <v>0</v>
      </c>
      <c r="EK50" s="100"/>
      <c r="EL50" s="100"/>
      <c r="EM50" s="100"/>
      <c r="EN50" s="100">
        <f>IF(SUM(EK50:EM50)=0,MASTER_DATA_MAPPED!EN50*VLOOKUP(EN$20,Backend!$A$2:$K$61,VLOOKUP(MASTER_DATA_ESCALATED!$B50,Backend!$M$3:$O$8,3,FALSE),FALSE),SUM(EK50:EM50))</f>
        <v>0</v>
      </c>
      <c r="EO50" s="100"/>
      <c r="EP50" s="100"/>
      <c r="EQ50" s="100"/>
      <c r="ER50" s="100">
        <f>IF(SUM(EO50:EQ50)=0,MASTER_DATA_MAPPED!ER50*VLOOKUP(ER$20,Backend!$A$2:$K$61,VLOOKUP(MASTER_DATA_ESCALATED!$B50,Backend!$M$3:$O$8,3,FALSE),FALSE),SUM(EO50:EQ50))</f>
        <v>0</v>
      </c>
      <c r="ES50" s="100"/>
      <c r="ET50" s="100"/>
      <c r="EU50" s="100"/>
      <c r="EV50" s="100">
        <f>IF(SUM(ES50:EU50)=0,MASTER_DATA_MAPPED!EV50*VLOOKUP(EV$20,Backend!$A$2:$K$61,VLOOKUP(MASTER_DATA_ESCALATED!$B50,Backend!$M$3:$O$8,3,FALSE),FALSE),SUM(ES50:EU50))</f>
        <v>0</v>
      </c>
      <c r="EW50" s="100"/>
      <c r="EX50" s="100"/>
      <c r="EY50" s="100"/>
      <c r="EZ50" s="100">
        <f>IF(SUM(EW50:EY50)=0,MASTER_DATA_MAPPED!EZ50*VLOOKUP(EZ$20,Backend!$A$2:$K$61,VLOOKUP(MASTER_DATA_ESCALATED!$B50,Backend!$M$3:$O$8,3,FALSE),FALSE),SUM(EW50:EY50))</f>
        <v>77362275.061861247</v>
      </c>
      <c r="FA50" s="100"/>
      <c r="FB50" s="100"/>
      <c r="FC50" s="100"/>
      <c r="FD50" s="100">
        <f>IF(SUM(FA50:FC50)=0,MASTER_DATA_MAPPED!FD50*VLOOKUP(FD$20,Backend!$A$2:$K$61,VLOOKUP(MASTER_DATA_ESCALATED!$B50,Backend!$M$3:$O$8,3,FALSE),FALSE),SUM(FA50:FC50))</f>
        <v>72514966.732901648</v>
      </c>
      <c r="FE50" s="100"/>
      <c r="FF50" s="100"/>
      <c r="FG50" s="100"/>
      <c r="FH50" s="100">
        <f>IF(SUM(FE50:FG50)=0,MASTER_DATA_MAPPED!FH50*VLOOKUP(FH$20,Backend!$A$2:$K$61,VLOOKUP(MASTER_DATA_ESCALATED!$B50,Backend!$M$3:$O$8,3,FALSE),FALSE),SUM(FE50:FG50))</f>
        <v>65200924.14568942</v>
      </c>
      <c r="FI50" s="100"/>
      <c r="FJ50" s="100"/>
      <c r="FK50" s="100"/>
      <c r="FL50" s="100">
        <f>IF(SUM(FI50:FK50)=0,MASTER_DATA_MAPPED!FL50*VLOOKUP(FL$20,Backend!$A$2:$K$61,VLOOKUP(MASTER_DATA_ESCALATED!$B50,Backend!$M$3:$O$8,3,FALSE),FALSE),SUM(FI50:FK50))</f>
        <v>92446690.118472129</v>
      </c>
      <c r="FM50" s="100"/>
      <c r="FN50" s="100"/>
      <c r="FO50" s="100"/>
      <c r="FP50" s="100">
        <f>IF(SUM(FM50:FO50)=0,MASTER_DATA_MAPPED!FP50*VLOOKUP(FP$20,Backend!$A$2:$K$61,VLOOKUP(MASTER_DATA_ESCALATED!$B50,Backend!$M$3:$O$8,3,FALSE),FALSE),SUM(FM50:FO50))</f>
        <v>153082371.21137199</v>
      </c>
      <c r="FQ50" s="100"/>
      <c r="FR50" s="100"/>
      <c r="FS50" s="100"/>
      <c r="FT50" s="100">
        <f>IF(SUM(FQ50:FS50)=0,MASTER_DATA_MAPPED!FT50*VLOOKUP(FT$20,Backend!$A$2:$K$61,VLOOKUP(MASTER_DATA_ESCALATED!$B50,Backend!$M$3:$O$8,3,FALSE),FALSE),SUM(FQ50:FS50))</f>
        <v>138257069.12400287</v>
      </c>
      <c r="FU50" s="100"/>
      <c r="FV50" s="100"/>
      <c r="FW50" s="100"/>
      <c r="FX50" s="100">
        <f>IF(SUM(FU50:FW50)=0,MASTER_DATA_MAPPED!FX50*VLOOKUP(FX$20,Backend!$A$2:$K$61,VLOOKUP(MASTER_DATA_ESCALATED!$B50,Backend!$M$3:$O$8,3,FALSE),FALSE),SUM(FU50:FW50))</f>
        <v>125816961.02184956</v>
      </c>
      <c r="FY50" s="100"/>
      <c r="FZ50" s="100"/>
      <c r="GA50" s="100"/>
      <c r="GB50" s="100">
        <f>IF(SUM(FY50:GA50)=0,MASTER_DATA_MAPPED!GB50*VLOOKUP(GB$20,Backend!$A$2:$K$61,VLOOKUP(MASTER_DATA_ESCALATED!$B50,Backend!$M$3:$O$8,3,FALSE),FALSE),SUM(FY50:GA50))</f>
        <v>169555260.81615844</v>
      </c>
      <c r="GC50" s="100"/>
      <c r="GD50" s="100"/>
      <c r="GE50" s="100"/>
      <c r="GF50" s="100">
        <f>IF(SUM(GC50:GE50)=0,MASTER_DATA_MAPPED!GF50*VLOOKUP(GF$20,Backend!$A$2:$K$61,VLOOKUP(MASTER_DATA_ESCALATED!$B50,Backend!$M$3:$O$8,3,FALSE),FALSE),SUM(GC50:GE50))</f>
        <v>154255316.27168187</v>
      </c>
      <c r="GG50" s="100"/>
      <c r="GH50" s="100"/>
      <c r="GI50" s="100"/>
      <c r="GJ50" s="100">
        <f>IF(SUM(GG50:GI50)=0,MASTER_DATA_MAPPED!GJ50*VLOOKUP(GJ$20,Backend!$A$2:$K$61,VLOOKUP(MASTER_DATA_ESCALATED!$B50,Backend!$M$3:$O$8,3,FALSE),FALSE),SUM(GG50:GI50))</f>
        <v>142631877.0350965</v>
      </c>
      <c r="GK50" s="100"/>
      <c r="GL50" s="100"/>
      <c r="GM50" s="100"/>
      <c r="GN50" s="100">
        <f>IF(SUM(GK50:GM50)=0,MASTER_DATA_MAPPED!GN50*VLOOKUP(GN$20,Backend!$A$2:$K$61,VLOOKUP(MASTER_DATA_ESCALATED!$B50,Backend!$M$3:$O$8,3,FALSE),FALSE),SUM(GK50:GM50))</f>
        <v>162890289.90881106</v>
      </c>
      <c r="GO50" s="100"/>
      <c r="GP50" s="100"/>
      <c r="GQ50" s="100"/>
      <c r="GR50" s="100">
        <f>IF(SUM(GO50:GQ50)=0,MASTER_DATA_MAPPED!GR50*VLOOKUP(GR$20,Backend!$A$2:$K$61,VLOOKUP(MASTER_DATA_ESCALATED!$B50,Backend!$M$3:$O$8,3,FALSE),FALSE),SUM(GO50:GQ50))</f>
        <v>147135025.00769579</v>
      </c>
      <c r="GS50" s="100"/>
      <c r="GT50" s="100"/>
      <c r="GU50" s="100"/>
      <c r="GV50" s="100">
        <f>IF(SUM(GS50:GU50)=0,MASTER_DATA_MAPPED!GV50*VLOOKUP(GV$20,Backend!$A$2:$K$61,VLOOKUP(MASTER_DATA_ESCALATED!$B50,Backend!$M$3:$O$8,3,FALSE),FALSE),SUM(GS50:GU50))</f>
        <v>134781579.89016661</v>
      </c>
    </row>
    <row r="51" spans="2:204" s="27" customFormat="1" ht="14.25" hidden="1" outlineLevel="2" x14ac:dyDescent="0.25">
      <c r="B51" s="26">
        <f t="shared" si="1"/>
        <v>20</v>
      </c>
      <c r="C51" s="55">
        <f t="shared" si="0"/>
        <v>214.3</v>
      </c>
      <c r="D51" s="82"/>
      <c r="E51" s="55"/>
      <c r="F51" s="55"/>
      <c r="G51" s="83">
        <v>214.3</v>
      </c>
      <c r="H51" s="41" t="s">
        <v>52</v>
      </c>
      <c r="I51" s="100"/>
      <c r="J51" s="100"/>
      <c r="K51" s="100"/>
      <c r="L51" s="100">
        <f>IF(SUM(I51:K51)=0,MASTER_DATA_MAPPED!L51*VLOOKUP(L$20,Backend!$A$2:$K$61,VLOOKUP(MASTER_DATA_ESCALATED!$B51,Backend!$M$3:$O$8,3,FALSE),FALSE),SUM(I51:K51))</f>
        <v>0</v>
      </c>
      <c r="M51" s="100"/>
      <c r="N51" s="100"/>
      <c r="O51" s="100"/>
      <c r="P51" s="100">
        <f>IF(SUM(M51:O51)=0,MASTER_DATA_MAPPED!P51*VLOOKUP(P$20,Backend!$A$2:$K$61,VLOOKUP(MASTER_DATA_ESCALATED!$B51,Backend!$M$3:$O$8,3,FALSE),FALSE),SUM(M51:O51))</f>
        <v>0</v>
      </c>
      <c r="Q51" s="100"/>
      <c r="R51" s="100"/>
      <c r="S51" s="100"/>
      <c r="T51" s="100">
        <f>IF(SUM(Q51:S51)=0,MASTER_DATA_MAPPED!T51*VLOOKUP(T$20,Backend!$A$2:$K$61,VLOOKUP(MASTER_DATA_ESCALATED!$B51,Backend!$M$3:$O$8,3,FALSE),FALSE),SUM(Q51:S51))</f>
        <v>0</v>
      </c>
      <c r="U51" s="100"/>
      <c r="V51" s="100"/>
      <c r="W51" s="100"/>
      <c r="X51" s="100">
        <f>IF(SUM(U51:W51)=0,MASTER_DATA_MAPPED!X51*VLOOKUP(X$20,Backend!$A$2:$K$61,VLOOKUP(MASTER_DATA_ESCALATED!$B51,Backend!$M$3:$O$8,3,FALSE),FALSE),SUM(U51:W51))</f>
        <v>0</v>
      </c>
      <c r="Y51" s="100"/>
      <c r="Z51" s="100"/>
      <c r="AA51" s="100"/>
      <c r="AB51" s="100">
        <f>IF(SUM(Y51:AA51)=0,MASTER_DATA_MAPPED!AB51*VLOOKUP(AB$20,Backend!$A$2:$K$61,VLOOKUP(MASTER_DATA_ESCALATED!$B51,Backend!$M$3:$O$8,3,FALSE),FALSE),SUM(Y51:AA51))</f>
        <v>0</v>
      </c>
      <c r="AC51" s="100"/>
      <c r="AD51" s="100"/>
      <c r="AE51" s="100"/>
      <c r="AF51" s="100">
        <f>IF(SUM(AC51:AE51)=0,MASTER_DATA_MAPPED!AF51*VLOOKUP(AF$20,Backend!$A$2:$K$61,VLOOKUP(MASTER_DATA_ESCALATED!$B51,Backend!$M$3:$O$8,3,FALSE),FALSE),SUM(AC51:AE51))</f>
        <v>0</v>
      </c>
      <c r="AG51" s="100"/>
      <c r="AH51" s="100"/>
      <c r="AI51" s="100"/>
      <c r="AJ51" s="100">
        <f>IF(SUM(AG51:AI51)=0,MASTER_DATA_MAPPED!AJ51*VLOOKUP(AJ$20,Backend!$A$2:$K$61,VLOOKUP(MASTER_DATA_ESCALATED!$B51,Backend!$M$3:$O$8,3,FALSE),FALSE),SUM(AG51:AI51))</f>
        <v>0</v>
      </c>
      <c r="AK51" s="100"/>
      <c r="AL51" s="100"/>
      <c r="AM51" s="100"/>
      <c r="AN51" s="100">
        <f>IF(SUM(AK51:AM51)=0,MASTER_DATA_MAPPED!AN51*VLOOKUP(AN$20,Backend!$A$2:$K$61,VLOOKUP(MASTER_DATA_ESCALATED!$B51,Backend!$M$3:$O$8,3,FALSE),FALSE),SUM(AK51:AM51))</f>
        <v>0</v>
      </c>
      <c r="AO51" s="100"/>
      <c r="AP51" s="100"/>
      <c r="AQ51" s="100"/>
      <c r="AR51" s="100">
        <f>IF(SUM(AO51:AQ51)=0,MASTER_DATA_MAPPED!AR51*VLOOKUP(AR$20,Backend!$A$2:$K$61,VLOOKUP(MASTER_DATA_ESCALATED!$B51,Backend!$M$3:$O$8,3,FALSE),FALSE),SUM(AO51:AQ51))</f>
        <v>0</v>
      </c>
      <c r="AS51" s="100"/>
      <c r="AT51" s="100"/>
      <c r="AU51" s="100"/>
      <c r="AV51" s="100">
        <f>IF(SUM(AS51:AU51)=0,MASTER_DATA_MAPPED!AV51*VLOOKUP(AV$20,Backend!$A$2:$K$61,VLOOKUP(MASTER_DATA_ESCALATED!$B51,Backend!$M$3:$O$8,3,FALSE),FALSE),SUM(AS51:AU51))</f>
        <v>0</v>
      </c>
      <c r="AW51" s="100"/>
      <c r="AX51" s="100"/>
      <c r="AY51" s="100"/>
      <c r="AZ51" s="100">
        <f>IF(SUM(AW51:AY51)=0,MASTER_DATA_MAPPED!AZ51*VLOOKUP(AZ$20,Backend!$A$2:$K$61,VLOOKUP(MASTER_DATA_ESCALATED!$B51,Backend!$M$3:$O$8,3,FALSE),FALSE),SUM(AW51:AY51))</f>
        <v>0</v>
      </c>
      <c r="BA51" s="100"/>
      <c r="BB51" s="100"/>
      <c r="BC51" s="100"/>
      <c r="BD51" s="100">
        <f>IF(SUM(BA51:BC51)=0,MASTER_DATA_MAPPED!BD51*VLOOKUP(BD$20,Backend!$A$2:$K$61,VLOOKUP(MASTER_DATA_ESCALATED!$B51,Backend!$M$3:$O$8,3,FALSE),FALSE),SUM(BA51:BC51))</f>
        <v>0</v>
      </c>
      <c r="BE51" s="100"/>
      <c r="BF51" s="100"/>
      <c r="BG51" s="100"/>
      <c r="BH51" s="100">
        <f>IF(SUM(BE51:BG51)=0,MASTER_DATA_MAPPED!BH51*VLOOKUP(BH$20,Backend!$A$2:$K$61,VLOOKUP(MASTER_DATA_ESCALATED!$B51,Backend!$M$3:$O$8,3,FALSE),FALSE),SUM(BE51:BG51))</f>
        <v>0</v>
      </c>
      <c r="BI51" s="100"/>
      <c r="BJ51" s="100"/>
      <c r="BK51" s="100"/>
      <c r="BL51" s="100">
        <f>IF(SUM(BI51:BK51)=0,MASTER_DATA_MAPPED!BL51*VLOOKUP(BL$20,Backend!$A$2:$K$61,VLOOKUP(MASTER_DATA_ESCALATED!$B51,Backend!$M$3:$O$8,3,FALSE),FALSE),SUM(BI51:BK51))</f>
        <v>0</v>
      </c>
      <c r="BM51" s="100"/>
      <c r="BN51" s="100"/>
      <c r="BO51" s="100"/>
      <c r="BP51" s="100">
        <f>IF(SUM(BM51:BO51)=0,MASTER_DATA_MAPPED!BP51*VLOOKUP(BP$20,Backend!$A$2:$K$61,VLOOKUP(MASTER_DATA_ESCALATED!$B51,Backend!$M$3:$O$8,3,FALSE),FALSE),SUM(BM51:BO51))</f>
        <v>2909916.7340432298</v>
      </c>
      <c r="BQ51" s="100"/>
      <c r="BR51" s="100"/>
      <c r="BS51" s="100"/>
      <c r="BT51" s="100">
        <f>IF(SUM(BQ51:BS51)=0,MASTER_DATA_MAPPED!BT51*VLOOKUP(BT$20,Backend!$A$2:$K$61,VLOOKUP(MASTER_DATA_ESCALATED!$B51,Backend!$M$3:$O$8,3,FALSE),FALSE),SUM(BQ51:BS51))</f>
        <v>2448519.356381868</v>
      </c>
      <c r="BU51" s="100"/>
      <c r="BV51" s="100"/>
      <c r="BW51" s="100"/>
      <c r="BX51" s="100">
        <f>IF(SUM(BU51:BW51)=0,MASTER_DATA_MAPPED!BX51*VLOOKUP(BX$20,Backend!$A$2:$K$61,VLOOKUP(MASTER_DATA_ESCALATED!$B51,Backend!$M$3:$O$8,3,FALSE),FALSE),SUM(BU51:BW51))</f>
        <v>2370005.0877013402</v>
      </c>
      <c r="BY51" s="100"/>
      <c r="BZ51" s="100"/>
      <c r="CA51" s="100"/>
      <c r="CB51" s="100">
        <f>IF(SUM(BY51:CA51)=0,MASTER_DATA_MAPPED!CB51*VLOOKUP(CB$20,Backend!$A$2:$K$61,VLOOKUP(MASTER_DATA_ESCALATED!$B51,Backend!$M$3:$O$8,3,FALSE),FALSE),SUM(BY51:CA51))</f>
        <v>2370005.0877013402</v>
      </c>
      <c r="CC51" s="100"/>
      <c r="CD51" s="100"/>
      <c r="CE51" s="100"/>
      <c r="CF51" s="100">
        <f>IF(SUM(CC51:CE51)=0,MASTER_DATA_MAPPED!CF51*VLOOKUP(CF$20,Backend!$A$2:$K$61,VLOOKUP(MASTER_DATA_ESCALATED!$B51,Backend!$M$3:$O$8,3,FALSE),FALSE),SUM(CC51:CE51))</f>
        <v>2371000.7165352018</v>
      </c>
      <c r="CG51" s="100"/>
      <c r="CH51" s="100"/>
      <c r="CI51" s="100"/>
      <c r="CJ51" s="100">
        <f>IF(SUM(CG51:CI51)=0,MASTER_DATA_MAPPED!CJ51*VLOOKUP(CJ$20,Backend!$A$2:$K$61,VLOOKUP(MASTER_DATA_ESCALATED!$B51,Backend!$M$3:$O$8,3,FALSE),FALSE),SUM(CG51:CI51))</f>
        <v>0</v>
      </c>
      <c r="CK51" s="100"/>
      <c r="CL51" s="100"/>
      <c r="CM51" s="100"/>
      <c r="CN51" s="100">
        <f>IF(SUM(CK51:CM51)=0,MASTER_DATA_MAPPED!CN51*VLOOKUP(CN$20,Backend!$A$2:$K$61,VLOOKUP(MASTER_DATA_ESCALATED!$B51,Backend!$M$3:$O$8,3,FALSE),FALSE),SUM(CK51:CM51))</f>
        <v>0</v>
      </c>
      <c r="CO51" s="100"/>
      <c r="CP51" s="100"/>
      <c r="CQ51" s="100"/>
      <c r="CR51" s="100">
        <f>IF(SUM(CO51:CQ51)=0,MASTER_DATA_MAPPED!CR51*VLOOKUP(CR$20,Backend!$A$2:$K$61,VLOOKUP(MASTER_DATA_ESCALATED!$B51,Backend!$M$3:$O$8,3,FALSE),FALSE),SUM(CO51:CQ51))</f>
        <v>0</v>
      </c>
      <c r="CS51" s="100"/>
      <c r="CT51" s="100"/>
      <c r="CU51" s="100"/>
      <c r="CV51" s="100">
        <f>IF(SUM(CS51:CU51)=0,MASTER_DATA_MAPPED!CV51*VLOOKUP(CV$20,Backend!$A$2:$K$61,VLOOKUP(MASTER_DATA_ESCALATED!$B51,Backend!$M$3:$O$8,3,FALSE),FALSE),SUM(CS51:CU51))</f>
        <v>436875.25497853296</v>
      </c>
      <c r="CW51" s="100"/>
      <c r="CX51" s="100"/>
      <c r="CY51" s="100"/>
      <c r="CZ51" s="100">
        <f>IF(SUM(CW51:CY51)=0,MASTER_DATA_MAPPED!CZ51*VLOOKUP(CZ$20,Backend!$A$2:$K$61,VLOOKUP(MASTER_DATA_ESCALATED!$B51,Backend!$M$3:$O$8,3,FALSE),FALSE),SUM(CW51:CY51))</f>
        <v>0</v>
      </c>
      <c r="DA51" s="100"/>
      <c r="DB51" s="100"/>
      <c r="DC51" s="100"/>
      <c r="DD51" s="100" t="e">
        <f>IF(SUM(DA51:DC51)=0,MASTER_DATA_MAPPED!DD51*VLOOKUP(DD$20,Backend!$A$2:$K$61,VLOOKUP(MASTER_DATA_ESCALATED!$B51,Backend!$M$3:$O$8,3,FALSE),FALSE),SUM(DA51:DC51))</f>
        <v>#N/A</v>
      </c>
      <c r="DE51" s="100"/>
      <c r="DF51" s="100"/>
      <c r="DG51" s="100"/>
      <c r="DH51" s="100">
        <f>IF(SUM(DE51:DG51)=0,MASTER_DATA_MAPPED!DH51*VLOOKUP(DH$20,Backend!$A$2:$K$61,VLOOKUP(MASTER_DATA_ESCALATED!$B51,Backend!$M$3:$O$8,3,FALSE),FALSE),SUM(DE51:DG51))</f>
        <v>0</v>
      </c>
      <c r="DI51" s="100"/>
      <c r="DJ51" s="100"/>
      <c r="DK51" s="100"/>
      <c r="DL51" s="100">
        <f>IF(SUM(DI51:DK51)=0,MASTER_DATA_MAPPED!DL51*VLOOKUP(DL$20,Backend!$A$2:$K$61,VLOOKUP(MASTER_DATA_ESCALATED!$B51,Backend!$M$3:$O$8,3,FALSE),FALSE),SUM(DI51:DK51))</f>
        <v>0</v>
      </c>
      <c r="DM51" s="100"/>
      <c r="DN51" s="100"/>
      <c r="DO51" s="100"/>
      <c r="DP51" s="100">
        <f>IF(SUM(DM51:DO51)=0,MASTER_DATA_MAPPED!DP51*VLOOKUP(DP$20,Backend!$A$2:$K$61,VLOOKUP(MASTER_DATA_ESCALATED!$B51,Backend!$M$3:$O$8,3,FALSE),FALSE),SUM(DM51:DO51))</f>
        <v>0</v>
      </c>
      <c r="DQ51" s="100"/>
      <c r="DR51" s="100"/>
      <c r="DS51" s="100"/>
      <c r="DT51" s="100">
        <f>IF(SUM(DQ51:DS51)=0,MASTER_DATA_MAPPED!DT51*VLOOKUP(DT$20,Backend!$A$2:$K$61,VLOOKUP(MASTER_DATA_ESCALATED!$B51,Backend!$M$3:$O$8,3,FALSE),FALSE),SUM(DQ51:DS51))</f>
        <v>0</v>
      </c>
      <c r="DU51" s="100"/>
      <c r="DV51" s="100"/>
      <c r="DW51" s="100"/>
      <c r="DX51" s="100">
        <f>IF(SUM(DU51:DW51)=0,MASTER_DATA_MAPPED!DX51*VLOOKUP(DX$20,Backend!$A$2:$K$61,VLOOKUP(MASTER_DATA_ESCALATED!$B51,Backend!$M$3:$O$8,3,FALSE),FALSE),SUM(DU51:DW51))</f>
        <v>0</v>
      </c>
      <c r="DY51" s="100"/>
      <c r="DZ51" s="100"/>
      <c r="EA51" s="100"/>
      <c r="EB51" s="100">
        <f>IF(SUM(DY51:EA51)=0,MASTER_DATA_MAPPED!EB51*VLOOKUP(EB$20,Backend!$A$2:$K$61,VLOOKUP(MASTER_DATA_ESCALATED!$B51,Backend!$M$3:$O$8,3,FALSE),FALSE),SUM(DY51:EA51))</f>
        <v>0</v>
      </c>
      <c r="EC51" s="100"/>
      <c r="ED51" s="100"/>
      <c r="EE51" s="100"/>
      <c r="EF51" s="100">
        <f>IF(SUM(EC51:EE51)=0,MASTER_DATA_MAPPED!EF51*VLOOKUP(EF$20,Backend!$A$2:$K$61,VLOOKUP(MASTER_DATA_ESCALATED!$B51,Backend!$M$3:$O$8,3,FALSE),FALSE),SUM(EC51:EE51))</f>
        <v>0</v>
      </c>
      <c r="EG51" s="100"/>
      <c r="EH51" s="100"/>
      <c r="EI51" s="100"/>
      <c r="EJ51" s="100">
        <f>IF(SUM(EG51:EI51)=0,MASTER_DATA_MAPPED!EJ51*VLOOKUP(EJ$20,Backend!$A$2:$K$61,VLOOKUP(MASTER_DATA_ESCALATED!$B51,Backend!$M$3:$O$8,3,FALSE),FALSE),SUM(EG51:EI51))</f>
        <v>0</v>
      </c>
      <c r="EK51" s="100"/>
      <c r="EL51" s="100"/>
      <c r="EM51" s="100"/>
      <c r="EN51" s="100">
        <f>IF(SUM(EK51:EM51)=0,MASTER_DATA_MAPPED!EN51*VLOOKUP(EN$20,Backend!$A$2:$K$61,VLOOKUP(MASTER_DATA_ESCALATED!$B51,Backend!$M$3:$O$8,3,FALSE),FALSE),SUM(EK51:EM51))</f>
        <v>0</v>
      </c>
      <c r="EO51" s="100"/>
      <c r="EP51" s="100"/>
      <c r="EQ51" s="100"/>
      <c r="ER51" s="100">
        <f>IF(SUM(EO51:EQ51)=0,MASTER_DATA_MAPPED!ER51*VLOOKUP(ER$20,Backend!$A$2:$K$61,VLOOKUP(MASTER_DATA_ESCALATED!$B51,Backend!$M$3:$O$8,3,FALSE),FALSE),SUM(EO51:EQ51))</f>
        <v>2775612.4309889004</v>
      </c>
      <c r="ES51" s="100"/>
      <c r="ET51" s="100"/>
      <c r="EU51" s="100"/>
      <c r="EV51" s="100">
        <f>IF(SUM(ES51:EU51)=0,MASTER_DATA_MAPPED!EV51*VLOOKUP(EV$20,Backend!$A$2:$K$61,VLOOKUP(MASTER_DATA_ESCALATED!$B51,Backend!$M$3:$O$8,3,FALSE),FALSE),SUM(ES51:EU51))</f>
        <v>2775612.4309889004</v>
      </c>
      <c r="EW51" s="100"/>
      <c r="EX51" s="100"/>
      <c r="EY51" s="100"/>
      <c r="EZ51" s="100">
        <f>IF(SUM(EW51:EY51)=0,MASTER_DATA_MAPPED!EZ51*VLOOKUP(EZ$20,Backend!$A$2:$K$61,VLOOKUP(MASTER_DATA_ESCALATED!$B51,Backend!$M$3:$O$8,3,FALSE),FALSE),SUM(EW51:EY51))</f>
        <v>0</v>
      </c>
      <c r="FA51" s="100"/>
      <c r="FB51" s="100"/>
      <c r="FC51" s="100"/>
      <c r="FD51" s="100">
        <f>IF(SUM(FA51:FC51)=0,MASTER_DATA_MAPPED!FD51*VLOOKUP(FD$20,Backend!$A$2:$K$61,VLOOKUP(MASTER_DATA_ESCALATED!$B51,Backend!$M$3:$O$8,3,FALSE),FALSE),SUM(FA51:FC51))</f>
        <v>0</v>
      </c>
      <c r="FE51" s="100"/>
      <c r="FF51" s="100"/>
      <c r="FG51" s="100"/>
      <c r="FH51" s="100">
        <f>IF(SUM(FE51:FG51)=0,MASTER_DATA_MAPPED!FH51*VLOOKUP(FH$20,Backend!$A$2:$K$61,VLOOKUP(MASTER_DATA_ESCALATED!$B51,Backend!$M$3:$O$8,3,FALSE),FALSE),SUM(FE51:FG51))</f>
        <v>0</v>
      </c>
      <c r="FI51" s="100"/>
      <c r="FJ51" s="100"/>
      <c r="FK51" s="100"/>
      <c r="FL51" s="100">
        <f>IF(SUM(FI51:FK51)=0,MASTER_DATA_MAPPED!FL51*VLOOKUP(FL$20,Backend!$A$2:$K$61,VLOOKUP(MASTER_DATA_ESCALATED!$B51,Backend!$M$3:$O$8,3,FALSE),FALSE),SUM(FI51:FK51))</f>
        <v>0</v>
      </c>
      <c r="FM51" s="100"/>
      <c r="FN51" s="100"/>
      <c r="FO51" s="100"/>
      <c r="FP51" s="100">
        <f>IF(SUM(FM51:FO51)=0,MASTER_DATA_MAPPED!FP51*VLOOKUP(FP$20,Backend!$A$2:$K$61,VLOOKUP(MASTER_DATA_ESCALATED!$B51,Backend!$M$3:$O$8,3,FALSE),FALSE),SUM(FM51:FO51))</f>
        <v>0</v>
      </c>
      <c r="FQ51" s="100"/>
      <c r="FR51" s="100"/>
      <c r="FS51" s="100"/>
      <c r="FT51" s="100">
        <f>IF(SUM(FQ51:FS51)=0,MASTER_DATA_MAPPED!FT51*VLOOKUP(FT$20,Backend!$A$2:$K$61,VLOOKUP(MASTER_DATA_ESCALATED!$B51,Backend!$M$3:$O$8,3,FALSE),FALSE),SUM(FQ51:FS51))</f>
        <v>0</v>
      </c>
      <c r="FU51" s="100"/>
      <c r="FV51" s="100"/>
      <c r="FW51" s="100"/>
      <c r="FX51" s="100">
        <f>IF(SUM(FU51:FW51)=0,MASTER_DATA_MAPPED!FX51*VLOOKUP(FX$20,Backend!$A$2:$K$61,VLOOKUP(MASTER_DATA_ESCALATED!$B51,Backend!$M$3:$O$8,3,FALSE),FALSE),SUM(FU51:FW51))</f>
        <v>0</v>
      </c>
      <c r="FY51" s="100"/>
      <c r="FZ51" s="100"/>
      <c r="GA51" s="100"/>
      <c r="GB51" s="100">
        <f>IF(SUM(FY51:GA51)=0,MASTER_DATA_MAPPED!GB51*VLOOKUP(GB$20,Backend!$A$2:$K$61,VLOOKUP(MASTER_DATA_ESCALATED!$B51,Backend!$M$3:$O$8,3,FALSE),FALSE),SUM(FY51:GA51))</f>
        <v>0</v>
      </c>
      <c r="GC51" s="100"/>
      <c r="GD51" s="100"/>
      <c r="GE51" s="100"/>
      <c r="GF51" s="100">
        <f>IF(SUM(GC51:GE51)=0,MASTER_DATA_MAPPED!GF51*VLOOKUP(GF$20,Backend!$A$2:$K$61,VLOOKUP(MASTER_DATA_ESCALATED!$B51,Backend!$M$3:$O$8,3,FALSE),FALSE),SUM(GC51:GE51))</f>
        <v>0</v>
      </c>
      <c r="GG51" s="100"/>
      <c r="GH51" s="100"/>
      <c r="GI51" s="100"/>
      <c r="GJ51" s="100">
        <f>IF(SUM(GG51:GI51)=0,MASTER_DATA_MAPPED!GJ51*VLOOKUP(GJ$20,Backend!$A$2:$K$61,VLOOKUP(MASTER_DATA_ESCALATED!$B51,Backend!$M$3:$O$8,3,FALSE),FALSE),SUM(GG51:GI51))</f>
        <v>0</v>
      </c>
      <c r="GK51" s="100"/>
      <c r="GL51" s="100"/>
      <c r="GM51" s="100"/>
      <c r="GN51" s="100">
        <f>IF(SUM(GK51:GM51)=0,MASTER_DATA_MAPPED!GN51*VLOOKUP(GN$20,Backend!$A$2:$K$61,VLOOKUP(MASTER_DATA_ESCALATED!$B51,Backend!$M$3:$O$8,3,FALSE),FALSE),SUM(GK51:GM51))</f>
        <v>0</v>
      </c>
      <c r="GO51" s="100"/>
      <c r="GP51" s="100"/>
      <c r="GQ51" s="100"/>
      <c r="GR51" s="100">
        <f>IF(SUM(GO51:GQ51)=0,MASTER_DATA_MAPPED!GR51*VLOOKUP(GR$20,Backend!$A$2:$K$61,VLOOKUP(MASTER_DATA_ESCALATED!$B51,Backend!$M$3:$O$8,3,FALSE),FALSE),SUM(GO51:GQ51))</f>
        <v>0</v>
      </c>
      <c r="GS51" s="100"/>
      <c r="GT51" s="100"/>
      <c r="GU51" s="100"/>
      <c r="GV51" s="100">
        <f>IF(SUM(GS51:GU51)=0,MASTER_DATA_MAPPED!GV51*VLOOKUP(GV$20,Backend!$A$2:$K$61,VLOOKUP(MASTER_DATA_ESCALATED!$B51,Backend!$M$3:$O$8,3,FALSE),FALSE),SUM(GS51:GU51))</f>
        <v>0</v>
      </c>
    </row>
    <row r="52" spans="2:204" s="27" customFormat="1" ht="14.25" hidden="1" outlineLevel="2" x14ac:dyDescent="0.25">
      <c r="B52" s="26">
        <f t="shared" si="1"/>
        <v>20</v>
      </c>
      <c r="C52" s="55">
        <f t="shared" si="0"/>
        <v>214.4</v>
      </c>
      <c r="D52" s="82"/>
      <c r="E52" s="55"/>
      <c r="F52" s="55"/>
      <c r="G52" s="83">
        <v>214.4</v>
      </c>
      <c r="H52" s="41" t="s">
        <v>53</v>
      </c>
      <c r="I52" s="100"/>
      <c r="J52" s="100"/>
      <c r="K52" s="100"/>
      <c r="L52" s="100">
        <f>IF(SUM(I52:K52)=0,MASTER_DATA_MAPPED!L52*VLOOKUP(L$20,Backend!$A$2:$K$61,VLOOKUP(MASTER_DATA_ESCALATED!$B52,Backend!$M$3:$O$8,3,FALSE),FALSE),SUM(I52:K52))</f>
        <v>0</v>
      </c>
      <c r="M52" s="100"/>
      <c r="N52" s="100"/>
      <c r="O52" s="100"/>
      <c r="P52" s="100">
        <f>IF(SUM(M52:O52)=0,MASTER_DATA_MAPPED!P52*VLOOKUP(P$20,Backend!$A$2:$K$61,VLOOKUP(MASTER_DATA_ESCALATED!$B52,Backend!$M$3:$O$8,3,FALSE),FALSE),SUM(M52:O52))</f>
        <v>0</v>
      </c>
      <c r="Q52" s="100"/>
      <c r="R52" s="100"/>
      <c r="S52" s="100"/>
      <c r="T52" s="100">
        <f>IF(SUM(Q52:S52)=0,MASTER_DATA_MAPPED!T52*VLOOKUP(T$20,Backend!$A$2:$K$61,VLOOKUP(MASTER_DATA_ESCALATED!$B52,Backend!$M$3:$O$8,3,FALSE),FALSE),SUM(Q52:S52))</f>
        <v>0</v>
      </c>
      <c r="U52" s="100"/>
      <c r="V52" s="100"/>
      <c r="W52" s="100"/>
      <c r="X52" s="100">
        <f>IF(SUM(U52:W52)=0,MASTER_DATA_MAPPED!X52*VLOOKUP(X$20,Backend!$A$2:$K$61,VLOOKUP(MASTER_DATA_ESCALATED!$B52,Backend!$M$3:$O$8,3,FALSE),FALSE),SUM(U52:W52))</f>
        <v>0</v>
      </c>
      <c r="Y52" s="100"/>
      <c r="Z52" s="100"/>
      <c r="AA52" s="100"/>
      <c r="AB52" s="100">
        <f>IF(SUM(Y52:AA52)=0,MASTER_DATA_MAPPED!AB52*VLOOKUP(AB$20,Backend!$A$2:$K$61,VLOOKUP(MASTER_DATA_ESCALATED!$B52,Backend!$M$3:$O$8,3,FALSE),FALSE),SUM(Y52:AA52))</f>
        <v>0</v>
      </c>
      <c r="AC52" s="100"/>
      <c r="AD52" s="100"/>
      <c r="AE52" s="100"/>
      <c r="AF52" s="100">
        <f>IF(SUM(AC52:AE52)=0,MASTER_DATA_MAPPED!AF52*VLOOKUP(AF$20,Backend!$A$2:$K$61,VLOOKUP(MASTER_DATA_ESCALATED!$B52,Backend!$M$3:$O$8,3,FALSE),FALSE),SUM(AC52:AE52))</f>
        <v>0</v>
      </c>
      <c r="AG52" s="100"/>
      <c r="AH52" s="100"/>
      <c r="AI52" s="100"/>
      <c r="AJ52" s="100">
        <f>IF(SUM(AG52:AI52)=0,MASTER_DATA_MAPPED!AJ52*VLOOKUP(AJ$20,Backend!$A$2:$K$61,VLOOKUP(MASTER_DATA_ESCALATED!$B52,Backend!$M$3:$O$8,3,FALSE),FALSE),SUM(AG52:AI52))</f>
        <v>0</v>
      </c>
      <c r="AK52" s="100"/>
      <c r="AL52" s="100"/>
      <c r="AM52" s="100"/>
      <c r="AN52" s="100">
        <f>IF(SUM(AK52:AM52)=0,MASTER_DATA_MAPPED!AN52*VLOOKUP(AN$20,Backend!$A$2:$K$61,VLOOKUP(MASTER_DATA_ESCALATED!$B52,Backend!$M$3:$O$8,3,FALSE),FALSE),SUM(AK52:AM52))</f>
        <v>0</v>
      </c>
      <c r="AO52" s="100"/>
      <c r="AP52" s="100"/>
      <c r="AQ52" s="100"/>
      <c r="AR52" s="100">
        <f>IF(SUM(AO52:AQ52)=0,MASTER_DATA_MAPPED!AR52*VLOOKUP(AR$20,Backend!$A$2:$K$61,VLOOKUP(MASTER_DATA_ESCALATED!$B52,Backend!$M$3:$O$8,3,FALSE),FALSE),SUM(AO52:AQ52))</f>
        <v>0</v>
      </c>
      <c r="AS52" s="100"/>
      <c r="AT52" s="100"/>
      <c r="AU52" s="100"/>
      <c r="AV52" s="100">
        <f>IF(SUM(AS52:AU52)=0,MASTER_DATA_MAPPED!AV52*VLOOKUP(AV$20,Backend!$A$2:$K$61,VLOOKUP(MASTER_DATA_ESCALATED!$B52,Backend!$M$3:$O$8,3,FALSE),FALSE),SUM(AS52:AU52))</f>
        <v>0</v>
      </c>
      <c r="AW52" s="100"/>
      <c r="AX52" s="100"/>
      <c r="AY52" s="100"/>
      <c r="AZ52" s="100">
        <f>IF(SUM(AW52:AY52)=0,MASTER_DATA_MAPPED!AZ52*VLOOKUP(AZ$20,Backend!$A$2:$K$61,VLOOKUP(MASTER_DATA_ESCALATED!$B52,Backend!$M$3:$O$8,3,FALSE),FALSE),SUM(AW52:AY52))</f>
        <v>0</v>
      </c>
      <c r="BA52" s="100"/>
      <c r="BB52" s="100"/>
      <c r="BC52" s="100"/>
      <c r="BD52" s="100">
        <f>IF(SUM(BA52:BC52)=0,MASTER_DATA_MAPPED!BD52*VLOOKUP(BD$20,Backend!$A$2:$K$61,VLOOKUP(MASTER_DATA_ESCALATED!$B52,Backend!$M$3:$O$8,3,FALSE),FALSE),SUM(BA52:BC52))</f>
        <v>0</v>
      </c>
      <c r="BE52" s="100"/>
      <c r="BF52" s="100"/>
      <c r="BG52" s="100"/>
      <c r="BH52" s="100">
        <f>IF(SUM(BE52:BG52)=0,MASTER_DATA_MAPPED!BH52*VLOOKUP(BH$20,Backend!$A$2:$K$61,VLOOKUP(MASTER_DATA_ESCALATED!$B52,Backend!$M$3:$O$8,3,FALSE),FALSE),SUM(BE52:BG52))</f>
        <v>0</v>
      </c>
      <c r="BI52" s="100"/>
      <c r="BJ52" s="100"/>
      <c r="BK52" s="100"/>
      <c r="BL52" s="100">
        <f>IF(SUM(BI52:BK52)=0,MASTER_DATA_MAPPED!BL52*VLOOKUP(BL$20,Backend!$A$2:$K$61,VLOOKUP(MASTER_DATA_ESCALATED!$B52,Backend!$M$3:$O$8,3,FALSE),FALSE),SUM(BI52:BK52))</f>
        <v>0</v>
      </c>
      <c r="BM52" s="100"/>
      <c r="BN52" s="100"/>
      <c r="BO52" s="100"/>
      <c r="BP52" s="100">
        <f>IF(SUM(BM52:BO52)=0,MASTER_DATA_MAPPED!BP52*VLOOKUP(BP$20,Backend!$A$2:$K$61,VLOOKUP(MASTER_DATA_ESCALATED!$B52,Backend!$M$3:$O$8,3,FALSE),FALSE),SUM(BM52:BO52))</f>
        <v>0</v>
      </c>
      <c r="BQ52" s="100"/>
      <c r="BR52" s="100"/>
      <c r="BS52" s="100"/>
      <c r="BT52" s="100">
        <f>IF(SUM(BQ52:BS52)=0,MASTER_DATA_MAPPED!BT52*VLOOKUP(BT$20,Backend!$A$2:$K$61,VLOOKUP(MASTER_DATA_ESCALATED!$B52,Backend!$M$3:$O$8,3,FALSE),FALSE),SUM(BQ52:BS52))</f>
        <v>0</v>
      </c>
      <c r="BU52" s="100"/>
      <c r="BV52" s="100"/>
      <c r="BW52" s="100"/>
      <c r="BX52" s="100">
        <f>IF(SUM(BU52:BW52)=0,MASTER_DATA_MAPPED!BX52*VLOOKUP(BX$20,Backend!$A$2:$K$61,VLOOKUP(MASTER_DATA_ESCALATED!$B52,Backend!$M$3:$O$8,3,FALSE),FALSE),SUM(BU52:BW52))</f>
        <v>0</v>
      </c>
      <c r="BY52" s="100"/>
      <c r="BZ52" s="100"/>
      <c r="CA52" s="100"/>
      <c r="CB52" s="100">
        <f>IF(SUM(BY52:CA52)=0,MASTER_DATA_MAPPED!CB52*VLOOKUP(CB$20,Backend!$A$2:$K$61,VLOOKUP(MASTER_DATA_ESCALATED!$B52,Backend!$M$3:$O$8,3,FALSE),FALSE),SUM(BY52:CA52))</f>
        <v>0</v>
      </c>
      <c r="CC52" s="100"/>
      <c r="CD52" s="100"/>
      <c r="CE52" s="100"/>
      <c r="CF52" s="100">
        <f>IF(SUM(CC52:CE52)=0,MASTER_DATA_MAPPED!CF52*VLOOKUP(CF$20,Backend!$A$2:$K$61,VLOOKUP(MASTER_DATA_ESCALATED!$B52,Backend!$M$3:$O$8,3,FALSE),FALSE),SUM(CC52:CE52))</f>
        <v>0</v>
      </c>
      <c r="CG52" s="100"/>
      <c r="CH52" s="100"/>
      <c r="CI52" s="100"/>
      <c r="CJ52" s="100">
        <f>IF(SUM(CG52:CI52)=0,MASTER_DATA_MAPPED!CJ52*VLOOKUP(CJ$20,Backend!$A$2:$K$61,VLOOKUP(MASTER_DATA_ESCALATED!$B52,Backend!$M$3:$O$8,3,FALSE),FALSE),SUM(CG52:CI52))</f>
        <v>0</v>
      </c>
      <c r="CK52" s="100"/>
      <c r="CL52" s="100"/>
      <c r="CM52" s="100"/>
      <c r="CN52" s="100">
        <f>IF(SUM(CK52:CM52)=0,MASTER_DATA_MAPPED!CN52*VLOOKUP(CN$20,Backend!$A$2:$K$61,VLOOKUP(MASTER_DATA_ESCALATED!$B52,Backend!$M$3:$O$8,3,FALSE),FALSE),SUM(CK52:CM52))</f>
        <v>0</v>
      </c>
      <c r="CO52" s="100"/>
      <c r="CP52" s="100"/>
      <c r="CQ52" s="100"/>
      <c r="CR52" s="100">
        <f>IF(SUM(CO52:CQ52)=0,MASTER_DATA_MAPPED!CR52*VLOOKUP(CR$20,Backend!$A$2:$K$61,VLOOKUP(MASTER_DATA_ESCALATED!$B52,Backend!$M$3:$O$8,3,FALSE),FALSE),SUM(CO52:CQ52))</f>
        <v>0</v>
      </c>
      <c r="CS52" s="100"/>
      <c r="CT52" s="100"/>
      <c r="CU52" s="100"/>
      <c r="CV52" s="100">
        <f>IF(SUM(CS52:CU52)=0,MASTER_DATA_MAPPED!CV52*VLOOKUP(CV$20,Backend!$A$2:$K$61,VLOOKUP(MASTER_DATA_ESCALATED!$B52,Backend!$M$3:$O$8,3,FALSE),FALSE),SUM(CS52:CU52))</f>
        <v>0</v>
      </c>
      <c r="CW52" s="100"/>
      <c r="CX52" s="100"/>
      <c r="CY52" s="100"/>
      <c r="CZ52" s="100">
        <f>IF(SUM(CW52:CY52)=0,MASTER_DATA_MAPPED!CZ52*VLOOKUP(CZ$20,Backend!$A$2:$K$61,VLOOKUP(MASTER_DATA_ESCALATED!$B52,Backend!$M$3:$O$8,3,FALSE),FALSE),SUM(CW52:CY52))</f>
        <v>0</v>
      </c>
      <c r="DA52" s="100"/>
      <c r="DB52" s="100"/>
      <c r="DC52" s="100"/>
      <c r="DD52" s="100" t="e">
        <f>IF(SUM(DA52:DC52)=0,MASTER_DATA_MAPPED!DD52*VLOOKUP(DD$20,Backend!$A$2:$K$61,VLOOKUP(MASTER_DATA_ESCALATED!$B52,Backend!$M$3:$O$8,3,FALSE),FALSE),SUM(DA52:DC52))</f>
        <v>#N/A</v>
      </c>
      <c r="DE52" s="100"/>
      <c r="DF52" s="100"/>
      <c r="DG52" s="100"/>
      <c r="DH52" s="100">
        <f>IF(SUM(DE52:DG52)=0,MASTER_DATA_MAPPED!DH52*VLOOKUP(DH$20,Backend!$A$2:$K$61,VLOOKUP(MASTER_DATA_ESCALATED!$B52,Backend!$M$3:$O$8,3,FALSE),FALSE),SUM(DE52:DG52))</f>
        <v>0</v>
      </c>
      <c r="DI52" s="100"/>
      <c r="DJ52" s="100"/>
      <c r="DK52" s="100"/>
      <c r="DL52" s="100">
        <f>IF(SUM(DI52:DK52)=0,MASTER_DATA_MAPPED!DL52*VLOOKUP(DL$20,Backend!$A$2:$K$61,VLOOKUP(MASTER_DATA_ESCALATED!$B52,Backend!$M$3:$O$8,3,FALSE),FALSE),SUM(DI52:DK52))</f>
        <v>0</v>
      </c>
      <c r="DM52" s="100"/>
      <c r="DN52" s="100"/>
      <c r="DO52" s="100"/>
      <c r="DP52" s="100">
        <f>IF(SUM(DM52:DO52)=0,MASTER_DATA_MAPPED!DP52*VLOOKUP(DP$20,Backend!$A$2:$K$61,VLOOKUP(MASTER_DATA_ESCALATED!$B52,Backend!$M$3:$O$8,3,FALSE),FALSE),SUM(DM52:DO52))</f>
        <v>0</v>
      </c>
      <c r="DQ52" s="100"/>
      <c r="DR52" s="100"/>
      <c r="DS52" s="100"/>
      <c r="DT52" s="100">
        <f>IF(SUM(DQ52:DS52)=0,MASTER_DATA_MAPPED!DT52*VLOOKUP(DT$20,Backend!$A$2:$K$61,VLOOKUP(MASTER_DATA_ESCALATED!$B52,Backend!$M$3:$O$8,3,FALSE),FALSE),SUM(DQ52:DS52))</f>
        <v>0</v>
      </c>
      <c r="DU52" s="100"/>
      <c r="DV52" s="100"/>
      <c r="DW52" s="100"/>
      <c r="DX52" s="100">
        <f>IF(SUM(DU52:DW52)=0,MASTER_DATA_MAPPED!DX52*VLOOKUP(DX$20,Backend!$A$2:$K$61,VLOOKUP(MASTER_DATA_ESCALATED!$B52,Backend!$M$3:$O$8,3,FALSE),FALSE),SUM(DU52:DW52))</f>
        <v>0</v>
      </c>
      <c r="DY52" s="100"/>
      <c r="DZ52" s="100"/>
      <c r="EA52" s="100"/>
      <c r="EB52" s="100">
        <f>IF(SUM(DY52:EA52)=0,MASTER_DATA_MAPPED!EB52*VLOOKUP(EB$20,Backend!$A$2:$K$61,VLOOKUP(MASTER_DATA_ESCALATED!$B52,Backend!$M$3:$O$8,3,FALSE),FALSE),SUM(DY52:EA52))</f>
        <v>0</v>
      </c>
      <c r="EC52" s="100"/>
      <c r="ED52" s="100"/>
      <c r="EE52" s="100"/>
      <c r="EF52" s="100">
        <f>IF(SUM(EC52:EE52)=0,MASTER_DATA_MAPPED!EF52*VLOOKUP(EF$20,Backend!$A$2:$K$61,VLOOKUP(MASTER_DATA_ESCALATED!$B52,Backend!$M$3:$O$8,3,FALSE),FALSE),SUM(EC52:EE52))</f>
        <v>0</v>
      </c>
      <c r="EG52" s="100"/>
      <c r="EH52" s="100"/>
      <c r="EI52" s="100"/>
      <c r="EJ52" s="100">
        <f>IF(SUM(EG52:EI52)=0,MASTER_DATA_MAPPED!EJ52*VLOOKUP(EJ$20,Backend!$A$2:$K$61,VLOOKUP(MASTER_DATA_ESCALATED!$B52,Backend!$M$3:$O$8,3,FALSE),FALSE),SUM(EG52:EI52))</f>
        <v>0</v>
      </c>
      <c r="EK52" s="100"/>
      <c r="EL52" s="100"/>
      <c r="EM52" s="100"/>
      <c r="EN52" s="100">
        <f>IF(SUM(EK52:EM52)=0,MASTER_DATA_MAPPED!EN52*VLOOKUP(EN$20,Backend!$A$2:$K$61,VLOOKUP(MASTER_DATA_ESCALATED!$B52,Backend!$M$3:$O$8,3,FALSE),FALSE),SUM(EK52:EM52))</f>
        <v>0</v>
      </c>
      <c r="EO52" s="100"/>
      <c r="EP52" s="100"/>
      <c r="EQ52" s="100"/>
      <c r="ER52" s="100">
        <f>IF(SUM(EO52:EQ52)=0,MASTER_DATA_MAPPED!ER52*VLOOKUP(ER$20,Backend!$A$2:$K$61,VLOOKUP(MASTER_DATA_ESCALATED!$B52,Backend!$M$3:$O$8,3,FALSE),FALSE),SUM(EO52:EQ52))</f>
        <v>0</v>
      </c>
      <c r="ES52" s="100"/>
      <c r="ET52" s="100"/>
      <c r="EU52" s="100"/>
      <c r="EV52" s="100">
        <f>IF(SUM(ES52:EU52)=0,MASTER_DATA_MAPPED!EV52*VLOOKUP(EV$20,Backend!$A$2:$K$61,VLOOKUP(MASTER_DATA_ESCALATED!$B52,Backend!$M$3:$O$8,3,FALSE),FALSE),SUM(ES52:EU52))</f>
        <v>0</v>
      </c>
      <c r="EW52" s="100"/>
      <c r="EX52" s="100"/>
      <c r="EY52" s="100"/>
      <c r="EZ52" s="100">
        <f>IF(SUM(EW52:EY52)=0,MASTER_DATA_MAPPED!EZ52*VLOOKUP(EZ$20,Backend!$A$2:$K$61,VLOOKUP(MASTER_DATA_ESCALATED!$B52,Backend!$M$3:$O$8,3,FALSE),FALSE),SUM(EW52:EY52))</f>
        <v>3069855.5710724951</v>
      </c>
      <c r="FA52" s="100"/>
      <c r="FB52" s="100"/>
      <c r="FC52" s="100"/>
      <c r="FD52" s="100">
        <f>IF(SUM(FA52:FC52)=0,MASTER_DATA_MAPPED!FD52*VLOOKUP(FD$20,Backend!$A$2:$K$61,VLOOKUP(MASTER_DATA_ESCALATED!$B52,Backend!$M$3:$O$8,3,FALSE),FALSE),SUM(FA52:FC52))</f>
        <v>2993268.7376985452</v>
      </c>
      <c r="FE52" s="100"/>
      <c r="FF52" s="100"/>
      <c r="FG52" s="100"/>
      <c r="FH52" s="100">
        <f>IF(SUM(FE52:FG52)=0,MASTER_DATA_MAPPED!FH52*VLOOKUP(FH$20,Backend!$A$2:$K$61,VLOOKUP(MASTER_DATA_ESCALATED!$B52,Backend!$M$3:$O$8,3,FALSE),FALSE),SUM(FE52:FG52))</f>
        <v>2923064.1404390913</v>
      </c>
      <c r="FI52" s="100"/>
      <c r="FJ52" s="100"/>
      <c r="FK52" s="100"/>
      <c r="FL52" s="100">
        <f>IF(SUM(FI52:FK52)=0,MASTER_DATA_MAPPED!FL52*VLOOKUP(FL$20,Backend!$A$2:$K$61,VLOOKUP(MASTER_DATA_ESCALATED!$B52,Backend!$M$3:$O$8,3,FALSE),FALSE),SUM(FI52:FK52))</f>
        <v>2923064.1404390913</v>
      </c>
      <c r="FM52" s="100"/>
      <c r="FN52" s="100"/>
      <c r="FO52" s="100"/>
      <c r="FP52" s="100">
        <f>IF(SUM(FM52:FO52)=0,MASTER_DATA_MAPPED!FP52*VLOOKUP(FP$20,Backend!$A$2:$K$61,VLOOKUP(MASTER_DATA_ESCALATED!$B52,Backend!$M$3:$O$8,3,FALSE),FALSE),SUM(FM52:FO52))</f>
        <v>0</v>
      </c>
      <c r="FQ52" s="100"/>
      <c r="FR52" s="100"/>
      <c r="FS52" s="100"/>
      <c r="FT52" s="100">
        <f>IF(SUM(FQ52:FS52)=0,MASTER_DATA_MAPPED!FT52*VLOOKUP(FT$20,Backend!$A$2:$K$61,VLOOKUP(MASTER_DATA_ESCALATED!$B52,Backend!$M$3:$O$8,3,FALSE),FALSE),SUM(FQ52:FS52))</f>
        <v>0</v>
      </c>
      <c r="FU52" s="100"/>
      <c r="FV52" s="100"/>
      <c r="FW52" s="100"/>
      <c r="FX52" s="100">
        <f>IF(SUM(FU52:FW52)=0,MASTER_DATA_MAPPED!FX52*VLOOKUP(FX$20,Backend!$A$2:$K$61,VLOOKUP(MASTER_DATA_ESCALATED!$B52,Backend!$M$3:$O$8,3,FALSE),FALSE),SUM(FU52:FW52))</f>
        <v>0</v>
      </c>
      <c r="FY52" s="100"/>
      <c r="FZ52" s="100"/>
      <c r="GA52" s="100"/>
      <c r="GB52" s="100">
        <f>IF(SUM(FY52:GA52)=0,MASTER_DATA_MAPPED!GB52*VLOOKUP(GB$20,Backend!$A$2:$K$61,VLOOKUP(MASTER_DATA_ESCALATED!$B52,Backend!$M$3:$O$8,3,FALSE),FALSE),SUM(FY52:GA52))</f>
        <v>0</v>
      </c>
      <c r="GC52" s="100"/>
      <c r="GD52" s="100"/>
      <c r="GE52" s="100"/>
      <c r="GF52" s="100">
        <f>IF(SUM(GC52:GE52)=0,MASTER_DATA_MAPPED!GF52*VLOOKUP(GF$20,Backend!$A$2:$K$61,VLOOKUP(MASTER_DATA_ESCALATED!$B52,Backend!$M$3:$O$8,3,FALSE),FALSE),SUM(GC52:GE52))</f>
        <v>0</v>
      </c>
      <c r="GG52" s="100"/>
      <c r="GH52" s="100"/>
      <c r="GI52" s="100"/>
      <c r="GJ52" s="100">
        <f>IF(SUM(GG52:GI52)=0,MASTER_DATA_MAPPED!GJ52*VLOOKUP(GJ$20,Backend!$A$2:$K$61,VLOOKUP(MASTER_DATA_ESCALATED!$B52,Backend!$M$3:$O$8,3,FALSE),FALSE),SUM(GG52:GI52))</f>
        <v>0</v>
      </c>
      <c r="GK52" s="100"/>
      <c r="GL52" s="100"/>
      <c r="GM52" s="100"/>
      <c r="GN52" s="100">
        <f>IF(SUM(GK52:GM52)=0,MASTER_DATA_MAPPED!GN52*VLOOKUP(GN$20,Backend!$A$2:$K$61,VLOOKUP(MASTER_DATA_ESCALATED!$B52,Backend!$M$3:$O$8,3,FALSE),FALSE),SUM(GK52:GM52))</f>
        <v>0</v>
      </c>
      <c r="GO52" s="100"/>
      <c r="GP52" s="100"/>
      <c r="GQ52" s="100"/>
      <c r="GR52" s="100">
        <f>IF(SUM(GO52:GQ52)=0,MASTER_DATA_MAPPED!GR52*VLOOKUP(GR$20,Backend!$A$2:$K$61,VLOOKUP(MASTER_DATA_ESCALATED!$B52,Backend!$M$3:$O$8,3,FALSE),FALSE),SUM(GO52:GQ52))</f>
        <v>0</v>
      </c>
      <c r="GS52" s="100"/>
      <c r="GT52" s="100"/>
      <c r="GU52" s="100"/>
      <c r="GV52" s="100">
        <f>IF(SUM(GS52:GU52)=0,MASTER_DATA_MAPPED!GV52*VLOOKUP(GV$20,Backend!$A$2:$K$61,VLOOKUP(MASTER_DATA_ESCALATED!$B52,Backend!$M$3:$O$8,3,FALSE),FALSE),SUM(GS52:GU52))</f>
        <v>0</v>
      </c>
    </row>
    <row r="53" spans="2:204" s="27" customFormat="1" ht="14.25" hidden="1" outlineLevel="2" x14ac:dyDescent="0.25">
      <c r="B53" s="26">
        <f t="shared" si="1"/>
        <v>20</v>
      </c>
      <c r="C53" s="55">
        <f t="shared" si="0"/>
        <v>214.5</v>
      </c>
      <c r="D53" s="82"/>
      <c r="E53" s="55"/>
      <c r="F53" s="55"/>
      <c r="G53" s="83">
        <v>214.5</v>
      </c>
      <c r="H53" s="40" t="s">
        <v>54</v>
      </c>
      <c r="I53" s="99"/>
      <c r="J53" s="99"/>
      <c r="K53" s="99"/>
      <c r="L53" s="99">
        <f>IF(SUM(I53:K53)=0,MASTER_DATA_MAPPED!L53*VLOOKUP(L$20,Backend!$A$2:$K$61,VLOOKUP(MASTER_DATA_ESCALATED!$B53,Backend!$M$3:$O$8,3,FALSE),FALSE),SUM(I53:K53))</f>
        <v>0</v>
      </c>
      <c r="M53" s="99"/>
      <c r="N53" s="99"/>
      <c r="O53" s="99"/>
      <c r="P53" s="99">
        <f>IF(SUM(M53:O53)=0,MASTER_DATA_MAPPED!P53*VLOOKUP(P$20,Backend!$A$2:$K$61,VLOOKUP(MASTER_DATA_ESCALATED!$B53,Backend!$M$3:$O$8,3,FALSE),FALSE),SUM(M53:O53))</f>
        <v>0</v>
      </c>
      <c r="Q53" s="99"/>
      <c r="R53" s="99"/>
      <c r="S53" s="99"/>
      <c r="T53" s="99">
        <f>IF(SUM(Q53:S53)=0,MASTER_DATA_MAPPED!T53*VLOOKUP(T$20,Backend!$A$2:$K$61,VLOOKUP(MASTER_DATA_ESCALATED!$B53,Backend!$M$3:$O$8,3,FALSE),FALSE),SUM(Q53:S53))</f>
        <v>0</v>
      </c>
      <c r="U53" s="99"/>
      <c r="V53" s="99"/>
      <c r="W53" s="99"/>
      <c r="X53" s="99">
        <f>IF(SUM(U53:W53)=0,MASTER_DATA_MAPPED!X53*VLOOKUP(X$20,Backend!$A$2:$K$61,VLOOKUP(MASTER_DATA_ESCALATED!$B53,Backend!$M$3:$O$8,3,FALSE),FALSE),SUM(U53:W53))</f>
        <v>0</v>
      </c>
      <c r="Y53" s="99"/>
      <c r="Z53" s="99"/>
      <c r="AA53" s="99"/>
      <c r="AB53" s="99">
        <f>IF(SUM(Y53:AA53)=0,MASTER_DATA_MAPPED!AB53*VLOOKUP(AB$20,Backend!$A$2:$K$61,VLOOKUP(MASTER_DATA_ESCALATED!$B53,Backend!$M$3:$O$8,3,FALSE),FALSE),SUM(Y53:AA53))</f>
        <v>0</v>
      </c>
      <c r="AC53" s="99"/>
      <c r="AD53" s="99"/>
      <c r="AE53" s="99"/>
      <c r="AF53" s="99">
        <f>IF(SUM(AC53:AE53)=0,MASTER_DATA_MAPPED!AF53*VLOOKUP(AF$20,Backend!$A$2:$K$61,VLOOKUP(MASTER_DATA_ESCALATED!$B53,Backend!$M$3:$O$8,3,FALSE),FALSE),SUM(AC53:AE53))</f>
        <v>0</v>
      </c>
      <c r="AG53" s="99"/>
      <c r="AH53" s="99"/>
      <c r="AI53" s="99"/>
      <c r="AJ53" s="99">
        <f>IF(SUM(AG53:AI53)=0,MASTER_DATA_MAPPED!AJ53*VLOOKUP(AJ$20,Backend!$A$2:$K$61,VLOOKUP(MASTER_DATA_ESCALATED!$B53,Backend!$M$3:$O$8,3,FALSE),FALSE),SUM(AG53:AI53))</f>
        <v>0</v>
      </c>
      <c r="AK53" s="99"/>
      <c r="AL53" s="99"/>
      <c r="AM53" s="99"/>
      <c r="AN53" s="99">
        <f>IF(SUM(AK53:AM53)=0,MASTER_DATA_MAPPED!AN53*VLOOKUP(AN$20,Backend!$A$2:$K$61,VLOOKUP(MASTER_DATA_ESCALATED!$B53,Backend!$M$3:$O$8,3,FALSE),FALSE),SUM(AK53:AM53))</f>
        <v>0</v>
      </c>
      <c r="AO53" s="99"/>
      <c r="AP53" s="99"/>
      <c r="AQ53" s="99"/>
      <c r="AR53" s="99">
        <f>IF(SUM(AO53:AQ53)=0,MASTER_DATA_MAPPED!AR53*VLOOKUP(AR$20,Backend!$A$2:$K$61,VLOOKUP(MASTER_DATA_ESCALATED!$B53,Backend!$M$3:$O$8,3,FALSE),FALSE),SUM(AO53:AQ53))</f>
        <v>0</v>
      </c>
      <c r="AS53" s="99"/>
      <c r="AT53" s="99"/>
      <c r="AU53" s="99"/>
      <c r="AV53" s="99">
        <f>IF(SUM(AS53:AU53)=0,MASTER_DATA_MAPPED!AV53*VLOOKUP(AV$20,Backend!$A$2:$K$61,VLOOKUP(MASTER_DATA_ESCALATED!$B53,Backend!$M$3:$O$8,3,FALSE),FALSE),SUM(AS53:AU53))</f>
        <v>0</v>
      </c>
      <c r="AW53" s="99"/>
      <c r="AX53" s="99"/>
      <c r="AY53" s="99"/>
      <c r="AZ53" s="99">
        <f>IF(SUM(AW53:AY53)=0,MASTER_DATA_MAPPED!AZ53*VLOOKUP(AZ$20,Backend!$A$2:$K$61,VLOOKUP(MASTER_DATA_ESCALATED!$B53,Backend!$M$3:$O$8,3,FALSE),FALSE),SUM(AW53:AY53))</f>
        <v>0</v>
      </c>
      <c r="BA53" s="99"/>
      <c r="BB53" s="99"/>
      <c r="BC53" s="99"/>
      <c r="BD53" s="99">
        <f>IF(SUM(BA53:BC53)=0,MASTER_DATA_MAPPED!BD53*VLOOKUP(BD$20,Backend!$A$2:$K$61,VLOOKUP(MASTER_DATA_ESCALATED!$B53,Backend!$M$3:$O$8,3,FALSE),FALSE),SUM(BA53:BC53))</f>
        <v>0</v>
      </c>
      <c r="BE53" s="99"/>
      <c r="BF53" s="99"/>
      <c r="BG53" s="99"/>
      <c r="BH53" s="99">
        <f>IF(SUM(BE53:BG53)=0,MASTER_DATA_MAPPED!BH53*VLOOKUP(BH$20,Backend!$A$2:$K$61,VLOOKUP(MASTER_DATA_ESCALATED!$B53,Backend!$M$3:$O$8,3,FALSE),FALSE),SUM(BE53:BG53))</f>
        <v>0</v>
      </c>
      <c r="BI53" s="99"/>
      <c r="BJ53" s="99"/>
      <c r="BK53" s="99"/>
      <c r="BL53" s="99">
        <f>IF(SUM(BI53:BK53)=0,MASTER_DATA_MAPPED!BL53*VLOOKUP(BL$20,Backend!$A$2:$K$61,VLOOKUP(MASTER_DATA_ESCALATED!$B53,Backend!$M$3:$O$8,3,FALSE),FALSE),SUM(BI53:BK53))</f>
        <v>0</v>
      </c>
      <c r="BM53" s="99"/>
      <c r="BN53" s="99"/>
      <c r="BO53" s="99"/>
      <c r="BP53" s="99">
        <f>IF(SUM(BM53:BO53)=0,MASTER_DATA_MAPPED!BP53*VLOOKUP(BP$20,Backend!$A$2:$K$61,VLOOKUP(MASTER_DATA_ESCALATED!$B53,Backend!$M$3:$O$8,3,FALSE),FALSE),SUM(BM53:BO53))</f>
        <v>1723908.9880045266</v>
      </c>
      <c r="BQ53" s="99"/>
      <c r="BR53" s="99"/>
      <c r="BS53" s="99"/>
      <c r="BT53" s="99">
        <f>IF(SUM(BQ53:BS53)=0,MASTER_DATA_MAPPED!BT53*VLOOKUP(BT$20,Backend!$A$2:$K$61,VLOOKUP(MASTER_DATA_ESCALATED!$B53,Backend!$M$3:$O$8,3,FALSE),FALSE),SUM(BQ53:BS53))</f>
        <v>1362052.1559028991</v>
      </c>
      <c r="BU53" s="99"/>
      <c r="BV53" s="99"/>
      <c r="BW53" s="99"/>
      <c r="BX53" s="99">
        <f>IF(SUM(BU53:BW53)=0,MASTER_DATA_MAPPED!BX53*VLOOKUP(BX$20,Backend!$A$2:$K$61,VLOOKUP(MASTER_DATA_ESCALATED!$B53,Backend!$M$3:$O$8,3,FALSE),FALSE),SUM(BU53:BW53))</f>
        <v>1317574.3524209775</v>
      </c>
      <c r="BY53" s="99"/>
      <c r="BZ53" s="99"/>
      <c r="CA53" s="99"/>
      <c r="CB53" s="99">
        <f>IF(SUM(BY53:CA53)=0,MASTER_DATA_MAPPED!CB53*VLOOKUP(CB$20,Backend!$A$2:$K$61,VLOOKUP(MASTER_DATA_ESCALATED!$B53,Backend!$M$3:$O$8,3,FALSE),FALSE),SUM(BY53:CA53))</f>
        <v>1317548.8234765197</v>
      </c>
      <c r="CC53" s="99"/>
      <c r="CD53" s="99"/>
      <c r="CE53" s="99"/>
      <c r="CF53" s="99">
        <f>IF(SUM(CC53:CE53)=0,MASTER_DATA_MAPPED!CF53*VLOOKUP(CF$20,Backend!$A$2:$K$61,VLOOKUP(MASTER_DATA_ESCALATED!$B53,Backend!$M$3:$O$8,3,FALSE),FALSE),SUM(CC53:CE53))</f>
        <v>1314740.6395861413</v>
      </c>
      <c r="CG53" s="99"/>
      <c r="CH53" s="99"/>
      <c r="CI53" s="99"/>
      <c r="CJ53" s="99">
        <f>IF(SUM(CG53:CI53)=0,MASTER_DATA_MAPPED!CJ53*VLOOKUP(CJ$20,Backend!$A$2:$K$61,VLOOKUP(MASTER_DATA_ESCALATED!$B53,Backend!$M$3:$O$8,3,FALSE),FALSE),SUM(CG53:CI53))</f>
        <v>0</v>
      </c>
      <c r="CK53" s="99"/>
      <c r="CL53" s="99"/>
      <c r="CM53" s="99"/>
      <c r="CN53" s="99">
        <f>IF(SUM(CK53:CM53)=0,MASTER_DATA_MAPPED!CN53*VLOOKUP(CN$20,Backend!$A$2:$K$61,VLOOKUP(MASTER_DATA_ESCALATED!$B53,Backend!$M$3:$O$8,3,FALSE),FALSE),SUM(CK53:CM53))</f>
        <v>0</v>
      </c>
      <c r="CO53" s="99"/>
      <c r="CP53" s="99"/>
      <c r="CQ53" s="99"/>
      <c r="CR53" s="99">
        <f>IF(SUM(CO53:CQ53)=0,MASTER_DATA_MAPPED!CR53*VLOOKUP(CR$20,Backend!$A$2:$K$61,VLOOKUP(MASTER_DATA_ESCALATED!$B53,Backend!$M$3:$O$8,3,FALSE),FALSE),SUM(CO53:CQ53))</f>
        <v>0</v>
      </c>
      <c r="CS53" s="99"/>
      <c r="CT53" s="99"/>
      <c r="CU53" s="99"/>
      <c r="CV53" s="99">
        <f>IF(SUM(CS53:CU53)=0,MASTER_DATA_MAPPED!CV53*VLOOKUP(CV$20,Backend!$A$2:$K$61,VLOOKUP(MASTER_DATA_ESCALATED!$B53,Backend!$M$3:$O$8,3,FALSE),FALSE),SUM(CS53:CU53))</f>
        <v>812873.43660233449</v>
      </c>
      <c r="CW53" s="99"/>
      <c r="CX53" s="99"/>
      <c r="CY53" s="99"/>
      <c r="CZ53" s="99">
        <f>IF(SUM(CW53:CY53)=0,MASTER_DATA_MAPPED!CZ53*VLOOKUP(CZ$20,Backend!$A$2:$K$61,VLOOKUP(MASTER_DATA_ESCALATED!$B53,Backend!$M$3:$O$8,3,FALSE),FALSE),SUM(CW53:CY53))</f>
        <v>854862.70946344803</v>
      </c>
      <c r="DA53" s="99"/>
      <c r="DB53" s="99"/>
      <c r="DC53" s="99"/>
      <c r="DD53" s="99" t="e">
        <f>IF(SUM(DA53:DC53)=0,MASTER_DATA_MAPPED!DD53*VLOOKUP(DD$20,Backend!$A$2:$K$61,VLOOKUP(MASTER_DATA_ESCALATED!$B53,Backend!$M$3:$O$8,3,FALSE),FALSE),SUM(DA53:DC53))</f>
        <v>#N/A</v>
      </c>
      <c r="DE53" s="99"/>
      <c r="DF53" s="99"/>
      <c r="DG53" s="99"/>
      <c r="DH53" s="99">
        <f>IF(SUM(DE53:DG53)=0,MASTER_DATA_MAPPED!DH53*VLOOKUP(DH$20,Backend!$A$2:$K$61,VLOOKUP(MASTER_DATA_ESCALATED!$B53,Backend!$M$3:$O$8,3,FALSE),FALSE),SUM(DE53:DG53))</f>
        <v>0</v>
      </c>
      <c r="DI53" s="99"/>
      <c r="DJ53" s="99"/>
      <c r="DK53" s="99"/>
      <c r="DL53" s="99">
        <f>IF(SUM(DI53:DK53)=0,MASTER_DATA_MAPPED!DL53*VLOOKUP(DL$20,Backend!$A$2:$K$61,VLOOKUP(MASTER_DATA_ESCALATED!$B53,Backend!$M$3:$O$8,3,FALSE),FALSE),SUM(DI53:DK53))</f>
        <v>0</v>
      </c>
      <c r="DM53" s="99"/>
      <c r="DN53" s="99"/>
      <c r="DO53" s="99"/>
      <c r="DP53" s="99">
        <f>IF(SUM(DM53:DO53)=0,MASTER_DATA_MAPPED!DP53*VLOOKUP(DP$20,Backend!$A$2:$K$61,VLOOKUP(MASTER_DATA_ESCALATED!$B53,Backend!$M$3:$O$8,3,FALSE),FALSE),SUM(DM53:DO53))</f>
        <v>0</v>
      </c>
      <c r="DQ53" s="99"/>
      <c r="DR53" s="99"/>
      <c r="DS53" s="99"/>
      <c r="DT53" s="99">
        <f>IF(SUM(DQ53:DS53)=0,MASTER_DATA_MAPPED!DT53*VLOOKUP(DT$20,Backend!$A$2:$K$61,VLOOKUP(MASTER_DATA_ESCALATED!$B53,Backend!$M$3:$O$8,3,FALSE),FALSE),SUM(DQ53:DS53))</f>
        <v>0</v>
      </c>
      <c r="DU53" s="99"/>
      <c r="DV53" s="99"/>
      <c r="DW53" s="99"/>
      <c r="DX53" s="99">
        <f>IF(SUM(DU53:DW53)=0,MASTER_DATA_MAPPED!DX53*VLOOKUP(DX$20,Backend!$A$2:$K$61,VLOOKUP(MASTER_DATA_ESCALATED!$B53,Backend!$M$3:$O$8,3,FALSE),FALSE),SUM(DU53:DW53))</f>
        <v>0</v>
      </c>
      <c r="DY53" s="99"/>
      <c r="DZ53" s="99"/>
      <c r="EA53" s="99"/>
      <c r="EB53" s="99">
        <f>IF(SUM(DY53:EA53)=0,MASTER_DATA_MAPPED!EB53*VLOOKUP(EB$20,Backend!$A$2:$K$61,VLOOKUP(MASTER_DATA_ESCALATED!$B53,Backend!$M$3:$O$8,3,FALSE),FALSE),SUM(DY53:EA53))</f>
        <v>0</v>
      </c>
      <c r="EC53" s="99"/>
      <c r="ED53" s="99"/>
      <c r="EE53" s="99"/>
      <c r="EF53" s="99">
        <f>IF(SUM(EC53:EE53)=0,MASTER_DATA_MAPPED!EF53*VLOOKUP(EF$20,Backend!$A$2:$K$61,VLOOKUP(MASTER_DATA_ESCALATED!$B53,Backend!$M$3:$O$8,3,FALSE),FALSE),SUM(EC53:EE53))</f>
        <v>0</v>
      </c>
      <c r="EG53" s="99"/>
      <c r="EH53" s="99"/>
      <c r="EI53" s="99"/>
      <c r="EJ53" s="99">
        <f>IF(SUM(EG53:EI53)=0,MASTER_DATA_MAPPED!EJ53*VLOOKUP(EJ$20,Backend!$A$2:$K$61,VLOOKUP(MASTER_DATA_ESCALATED!$B53,Backend!$M$3:$O$8,3,FALSE),FALSE),SUM(EG53:EI53))</f>
        <v>0</v>
      </c>
      <c r="EK53" s="99"/>
      <c r="EL53" s="99"/>
      <c r="EM53" s="99"/>
      <c r="EN53" s="99">
        <f>IF(SUM(EK53:EM53)=0,MASTER_DATA_MAPPED!EN53*VLOOKUP(EN$20,Backend!$A$2:$K$61,VLOOKUP(MASTER_DATA_ESCALATED!$B53,Backend!$M$3:$O$8,3,FALSE),FALSE),SUM(EK53:EM53))</f>
        <v>0</v>
      </c>
      <c r="EO53" s="99"/>
      <c r="EP53" s="99"/>
      <c r="EQ53" s="99"/>
      <c r="ER53" s="99">
        <f>IF(SUM(EO53:EQ53)=0,MASTER_DATA_MAPPED!ER53*VLOOKUP(ER$20,Backend!$A$2:$K$61,VLOOKUP(MASTER_DATA_ESCALATED!$B53,Backend!$M$3:$O$8,3,FALSE),FALSE),SUM(EO53:EQ53))</f>
        <v>1544005.3593678591</v>
      </c>
      <c r="ES53" s="99"/>
      <c r="ET53" s="99"/>
      <c r="EU53" s="99"/>
      <c r="EV53" s="99">
        <f>IF(SUM(ES53:EU53)=0,MASTER_DATA_MAPPED!EV53*VLOOKUP(EV$20,Backend!$A$2:$K$61,VLOOKUP(MASTER_DATA_ESCALATED!$B53,Backend!$M$3:$O$8,3,FALSE),FALSE),SUM(ES53:EU53))</f>
        <v>1544005.3593678591</v>
      </c>
      <c r="EW53" s="99"/>
      <c r="EX53" s="99"/>
      <c r="EY53" s="99"/>
      <c r="EZ53" s="99">
        <f>IF(SUM(EW53:EY53)=0,MASTER_DATA_MAPPED!EZ53*VLOOKUP(EZ$20,Backend!$A$2:$K$61,VLOOKUP(MASTER_DATA_ESCALATED!$B53,Backend!$M$3:$O$8,3,FALSE),FALSE),SUM(EW53:EY53))</f>
        <v>360596.34046901454</v>
      </c>
      <c r="FA53" s="99"/>
      <c r="FB53" s="99"/>
      <c r="FC53" s="99"/>
      <c r="FD53" s="99">
        <f>IF(SUM(FA53:FC53)=0,MASTER_DATA_MAPPED!FD53*VLOOKUP(FD$20,Backend!$A$2:$K$61,VLOOKUP(MASTER_DATA_ESCALATED!$B53,Backend!$M$3:$O$8,3,FALSE),FALSE),SUM(FA53:FC53))</f>
        <v>351022.98629727075</v>
      </c>
      <c r="FE53" s="99"/>
      <c r="FF53" s="99"/>
      <c r="FG53" s="99"/>
      <c r="FH53" s="99">
        <f>IF(SUM(FE53:FG53)=0,MASTER_DATA_MAPPED!FH53*VLOOKUP(FH$20,Backend!$A$2:$K$61,VLOOKUP(MASTER_DATA_ESCALATED!$B53,Backend!$M$3:$O$8,3,FALSE),FALSE),SUM(FE53:FG53))</f>
        <v>341449.63212552702</v>
      </c>
      <c r="FI53" s="99"/>
      <c r="FJ53" s="99"/>
      <c r="FK53" s="99"/>
      <c r="FL53" s="99">
        <f>IF(SUM(FI53:FK53)=0,MASTER_DATA_MAPPED!FL53*VLOOKUP(FL$20,Backend!$A$2:$K$61,VLOOKUP(MASTER_DATA_ESCALATED!$B53,Backend!$M$3:$O$8,3,FALSE),FALSE),SUM(FI53:FK53))</f>
        <v>341449.63212552702</v>
      </c>
      <c r="FM53" s="99"/>
      <c r="FN53" s="99"/>
      <c r="FO53" s="99"/>
      <c r="FP53" s="99">
        <f>IF(SUM(FM53:FO53)=0,MASTER_DATA_MAPPED!FP53*VLOOKUP(FP$20,Backend!$A$2:$K$61,VLOOKUP(MASTER_DATA_ESCALATED!$B53,Backend!$M$3:$O$8,3,FALSE),FALSE),SUM(FM53:FO53))</f>
        <v>0</v>
      </c>
      <c r="FQ53" s="99"/>
      <c r="FR53" s="99"/>
      <c r="FS53" s="99"/>
      <c r="FT53" s="99">
        <f>IF(SUM(FQ53:FS53)=0,MASTER_DATA_MAPPED!FT53*VLOOKUP(FT$20,Backend!$A$2:$K$61,VLOOKUP(MASTER_DATA_ESCALATED!$B53,Backend!$M$3:$O$8,3,FALSE),FALSE),SUM(FQ53:FS53))</f>
        <v>0</v>
      </c>
      <c r="FU53" s="99"/>
      <c r="FV53" s="99"/>
      <c r="FW53" s="99"/>
      <c r="FX53" s="99">
        <f>IF(SUM(FU53:FW53)=0,MASTER_DATA_MAPPED!FX53*VLOOKUP(FX$20,Backend!$A$2:$K$61,VLOOKUP(MASTER_DATA_ESCALATED!$B53,Backend!$M$3:$O$8,3,FALSE),FALSE),SUM(FU53:FW53))</f>
        <v>0</v>
      </c>
      <c r="FY53" s="99"/>
      <c r="FZ53" s="99"/>
      <c r="GA53" s="99"/>
      <c r="GB53" s="99">
        <f>IF(SUM(FY53:GA53)=0,MASTER_DATA_MAPPED!GB53*VLOOKUP(GB$20,Backend!$A$2:$K$61,VLOOKUP(MASTER_DATA_ESCALATED!$B53,Backend!$M$3:$O$8,3,FALSE),FALSE),SUM(FY53:GA53))</f>
        <v>0</v>
      </c>
      <c r="GC53" s="99"/>
      <c r="GD53" s="99"/>
      <c r="GE53" s="99"/>
      <c r="GF53" s="99">
        <f>IF(SUM(GC53:GE53)=0,MASTER_DATA_MAPPED!GF53*VLOOKUP(GF$20,Backend!$A$2:$K$61,VLOOKUP(MASTER_DATA_ESCALATED!$B53,Backend!$M$3:$O$8,3,FALSE),FALSE),SUM(GC53:GE53))</f>
        <v>0</v>
      </c>
      <c r="GG53" s="99"/>
      <c r="GH53" s="99"/>
      <c r="GI53" s="99"/>
      <c r="GJ53" s="99">
        <f>IF(SUM(GG53:GI53)=0,MASTER_DATA_MAPPED!GJ53*VLOOKUP(GJ$20,Backend!$A$2:$K$61,VLOOKUP(MASTER_DATA_ESCALATED!$B53,Backend!$M$3:$O$8,3,FALSE),FALSE),SUM(GG53:GI53))</f>
        <v>0</v>
      </c>
      <c r="GK53" s="99"/>
      <c r="GL53" s="99"/>
      <c r="GM53" s="99"/>
      <c r="GN53" s="99">
        <f>IF(SUM(GK53:GM53)=0,MASTER_DATA_MAPPED!GN53*VLOOKUP(GN$20,Backend!$A$2:$K$61,VLOOKUP(MASTER_DATA_ESCALATED!$B53,Backend!$M$3:$O$8,3,FALSE),FALSE),SUM(GK53:GM53))</f>
        <v>0</v>
      </c>
      <c r="GO53" s="99"/>
      <c r="GP53" s="99"/>
      <c r="GQ53" s="99"/>
      <c r="GR53" s="99">
        <f>IF(SUM(GO53:GQ53)=0,MASTER_DATA_MAPPED!GR53*VLOOKUP(GR$20,Backend!$A$2:$K$61,VLOOKUP(MASTER_DATA_ESCALATED!$B53,Backend!$M$3:$O$8,3,FALSE),FALSE),SUM(GO53:GQ53))</f>
        <v>0</v>
      </c>
      <c r="GS53" s="99"/>
      <c r="GT53" s="99"/>
      <c r="GU53" s="99"/>
      <c r="GV53" s="99">
        <f>IF(SUM(GS53:GU53)=0,MASTER_DATA_MAPPED!GV53*VLOOKUP(GV$20,Backend!$A$2:$K$61,VLOOKUP(MASTER_DATA_ESCALATED!$B53,Backend!$M$3:$O$8,3,FALSE),FALSE),SUM(GS53:GU53))</f>
        <v>0</v>
      </c>
    </row>
    <row r="54" spans="2:204" s="27" customFormat="1" ht="14.25" hidden="1" outlineLevel="2" x14ac:dyDescent="0.25">
      <c r="B54" s="26">
        <f t="shared" si="1"/>
        <v>20</v>
      </c>
      <c r="C54" s="55">
        <f t="shared" si="0"/>
        <v>214.6</v>
      </c>
      <c r="D54" s="82"/>
      <c r="E54" s="57"/>
      <c r="F54" s="57"/>
      <c r="G54" s="83">
        <v>214.6</v>
      </c>
      <c r="H54" s="40" t="s">
        <v>55</v>
      </c>
      <c r="I54" s="99"/>
      <c r="J54" s="99"/>
      <c r="K54" s="99"/>
      <c r="L54" s="99">
        <f>IF(SUM(I54:K54)=0,MASTER_DATA_MAPPED!L54*VLOOKUP(L$20,Backend!$A$2:$K$61,VLOOKUP(MASTER_DATA_ESCALATED!$B54,Backend!$M$3:$O$8,3,FALSE),FALSE),SUM(I54:K54))</f>
        <v>0</v>
      </c>
      <c r="M54" s="99"/>
      <c r="N54" s="99"/>
      <c r="O54" s="99"/>
      <c r="P54" s="99">
        <f>IF(SUM(M54:O54)=0,MASTER_DATA_MAPPED!P54*VLOOKUP(P$20,Backend!$A$2:$K$61,VLOOKUP(MASTER_DATA_ESCALATED!$B54,Backend!$M$3:$O$8,3,FALSE),FALSE),SUM(M54:O54))</f>
        <v>0</v>
      </c>
      <c r="Q54" s="99"/>
      <c r="R54" s="99"/>
      <c r="S54" s="99"/>
      <c r="T54" s="99">
        <f>IF(SUM(Q54:S54)=0,MASTER_DATA_MAPPED!T54*VLOOKUP(T$20,Backend!$A$2:$K$61,VLOOKUP(MASTER_DATA_ESCALATED!$B54,Backend!$M$3:$O$8,3,FALSE),FALSE),SUM(Q54:S54))</f>
        <v>0</v>
      </c>
      <c r="U54" s="99"/>
      <c r="V54" s="99"/>
      <c r="W54" s="99"/>
      <c r="X54" s="99">
        <f>IF(SUM(U54:W54)=0,MASTER_DATA_MAPPED!X54*VLOOKUP(X$20,Backend!$A$2:$K$61,VLOOKUP(MASTER_DATA_ESCALATED!$B54,Backend!$M$3:$O$8,3,FALSE),FALSE),SUM(U54:W54))</f>
        <v>0</v>
      </c>
      <c r="Y54" s="99"/>
      <c r="Z54" s="99"/>
      <c r="AA54" s="99"/>
      <c r="AB54" s="99">
        <f>IF(SUM(Y54:AA54)=0,MASTER_DATA_MAPPED!AB54*VLOOKUP(AB$20,Backend!$A$2:$K$61,VLOOKUP(MASTER_DATA_ESCALATED!$B54,Backend!$M$3:$O$8,3,FALSE),FALSE),SUM(Y54:AA54))</f>
        <v>0</v>
      </c>
      <c r="AC54" s="99"/>
      <c r="AD54" s="99"/>
      <c r="AE54" s="99"/>
      <c r="AF54" s="99">
        <f>IF(SUM(AC54:AE54)=0,MASTER_DATA_MAPPED!AF54*VLOOKUP(AF$20,Backend!$A$2:$K$61,VLOOKUP(MASTER_DATA_ESCALATED!$B54,Backend!$M$3:$O$8,3,FALSE),FALSE),SUM(AC54:AE54))</f>
        <v>0</v>
      </c>
      <c r="AG54" s="99"/>
      <c r="AH54" s="99"/>
      <c r="AI54" s="99"/>
      <c r="AJ54" s="99">
        <f>IF(SUM(AG54:AI54)=0,MASTER_DATA_MAPPED!AJ54*VLOOKUP(AJ$20,Backend!$A$2:$K$61,VLOOKUP(MASTER_DATA_ESCALATED!$B54,Backend!$M$3:$O$8,3,FALSE),FALSE),SUM(AG54:AI54))</f>
        <v>0</v>
      </c>
      <c r="AK54" s="99"/>
      <c r="AL54" s="99"/>
      <c r="AM54" s="99"/>
      <c r="AN54" s="99">
        <f>IF(SUM(AK54:AM54)=0,MASTER_DATA_MAPPED!AN54*VLOOKUP(AN$20,Backend!$A$2:$K$61,VLOOKUP(MASTER_DATA_ESCALATED!$B54,Backend!$M$3:$O$8,3,FALSE),FALSE),SUM(AK54:AM54))</f>
        <v>0</v>
      </c>
      <c r="AO54" s="99"/>
      <c r="AP54" s="99"/>
      <c r="AQ54" s="99"/>
      <c r="AR54" s="99">
        <f>IF(SUM(AO54:AQ54)=0,MASTER_DATA_MAPPED!AR54*VLOOKUP(AR$20,Backend!$A$2:$K$61,VLOOKUP(MASTER_DATA_ESCALATED!$B54,Backend!$M$3:$O$8,3,FALSE),FALSE),SUM(AO54:AQ54))</f>
        <v>0</v>
      </c>
      <c r="AS54" s="99"/>
      <c r="AT54" s="99"/>
      <c r="AU54" s="99"/>
      <c r="AV54" s="99">
        <f>IF(SUM(AS54:AU54)=0,MASTER_DATA_MAPPED!AV54*VLOOKUP(AV$20,Backend!$A$2:$K$61,VLOOKUP(MASTER_DATA_ESCALATED!$B54,Backend!$M$3:$O$8,3,FALSE),FALSE),SUM(AS54:AU54))</f>
        <v>0</v>
      </c>
      <c r="AW54" s="99"/>
      <c r="AX54" s="99"/>
      <c r="AY54" s="99"/>
      <c r="AZ54" s="99">
        <f>IF(SUM(AW54:AY54)=0,MASTER_DATA_MAPPED!AZ54*VLOOKUP(AZ$20,Backend!$A$2:$K$61,VLOOKUP(MASTER_DATA_ESCALATED!$B54,Backend!$M$3:$O$8,3,FALSE),FALSE),SUM(AW54:AY54))</f>
        <v>0</v>
      </c>
      <c r="BA54" s="99"/>
      <c r="BB54" s="99"/>
      <c r="BC54" s="99"/>
      <c r="BD54" s="99">
        <f>IF(SUM(BA54:BC54)=0,MASTER_DATA_MAPPED!BD54*VLOOKUP(BD$20,Backend!$A$2:$K$61,VLOOKUP(MASTER_DATA_ESCALATED!$B54,Backend!$M$3:$O$8,3,FALSE),FALSE),SUM(BA54:BC54))</f>
        <v>0</v>
      </c>
      <c r="BE54" s="99"/>
      <c r="BF54" s="99"/>
      <c r="BG54" s="99"/>
      <c r="BH54" s="99">
        <f>IF(SUM(BE54:BG54)=0,MASTER_DATA_MAPPED!BH54*VLOOKUP(BH$20,Backend!$A$2:$K$61,VLOOKUP(MASTER_DATA_ESCALATED!$B54,Backend!$M$3:$O$8,3,FALSE),FALSE),SUM(BE54:BG54))</f>
        <v>0</v>
      </c>
      <c r="BI54" s="99"/>
      <c r="BJ54" s="99"/>
      <c r="BK54" s="99"/>
      <c r="BL54" s="99">
        <f>IF(SUM(BI54:BK54)=0,MASTER_DATA_MAPPED!BL54*VLOOKUP(BL$20,Backend!$A$2:$K$61,VLOOKUP(MASTER_DATA_ESCALATED!$B54,Backend!$M$3:$O$8,3,FALSE),FALSE),SUM(BI54:BK54))</f>
        <v>0</v>
      </c>
      <c r="BM54" s="99"/>
      <c r="BN54" s="99"/>
      <c r="BO54" s="99"/>
      <c r="BP54" s="99">
        <f>IF(SUM(BM54:BO54)=0,MASTER_DATA_MAPPED!BP54*VLOOKUP(BP$20,Backend!$A$2:$K$61,VLOOKUP(MASTER_DATA_ESCALATED!$B54,Backend!$M$3:$O$8,3,FALSE),FALSE),SUM(BM54:BO54))</f>
        <v>2296969.9687251071</v>
      </c>
      <c r="BQ54" s="99"/>
      <c r="BR54" s="99"/>
      <c r="BS54" s="99"/>
      <c r="BT54" s="99">
        <f>IF(SUM(BQ54:BS54)=0,MASTER_DATA_MAPPED!BT54*VLOOKUP(BT$20,Backend!$A$2:$K$61,VLOOKUP(MASTER_DATA_ESCALATED!$B54,Backend!$M$3:$O$8,3,FALSE),FALSE),SUM(BQ54:BS54))</f>
        <v>1710110.5935249864</v>
      </c>
      <c r="BU54" s="99"/>
      <c r="BV54" s="99"/>
      <c r="BW54" s="99"/>
      <c r="BX54" s="99">
        <f>IF(SUM(BU54:BW54)=0,MASTER_DATA_MAPPED!BX54*VLOOKUP(BX$20,Backend!$A$2:$K$61,VLOOKUP(MASTER_DATA_ESCALATED!$B54,Backend!$M$3:$O$8,3,FALSE),FALSE),SUM(BU54:BW54))</f>
        <v>1162852.9934153124</v>
      </c>
      <c r="BY54" s="99"/>
      <c r="BZ54" s="99"/>
      <c r="CA54" s="99"/>
      <c r="CB54" s="99">
        <f>IF(SUM(BY54:CA54)=0,MASTER_DATA_MAPPED!CB54*VLOOKUP(CB$20,Backend!$A$2:$K$61,VLOOKUP(MASTER_DATA_ESCALATED!$B54,Backend!$M$3:$O$8,3,FALSE),FALSE),SUM(BY54:CA54))</f>
        <v>1660909.9353183382</v>
      </c>
      <c r="CC54" s="99"/>
      <c r="CD54" s="99"/>
      <c r="CE54" s="99"/>
      <c r="CF54" s="99">
        <f>IF(SUM(CC54:CE54)=0,MASTER_DATA_MAPPED!CF54*VLOOKUP(CF$20,Backend!$A$2:$K$61,VLOOKUP(MASTER_DATA_ESCALATED!$B54,Backend!$M$3:$O$8,3,FALSE),FALSE),SUM(CC54:CE54))</f>
        <v>0</v>
      </c>
      <c r="CG54" s="99"/>
      <c r="CH54" s="99"/>
      <c r="CI54" s="99"/>
      <c r="CJ54" s="99">
        <f>IF(SUM(CG54:CI54)=0,MASTER_DATA_MAPPED!CJ54*VLOOKUP(CJ$20,Backend!$A$2:$K$61,VLOOKUP(MASTER_DATA_ESCALATED!$B54,Backend!$M$3:$O$8,3,FALSE),FALSE),SUM(CG54:CI54))</f>
        <v>0</v>
      </c>
      <c r="CK54" s="99"/>
      <c r="CL54" s="99"/>
      <c r="CM54" s="99"/>
      <c r="CN54" s="99">
        <f>IF(SUM(CK54:CM54)=0,MASTER_DATA_MAPPED!CN54*VLOOKUP(CN$20,Backend!$A$2:$K$61,VLOOKUP(MASTER_DATA_ESCALATED!$B54,Backend!$M$3:$O$8,3,FALSE),FALSE),SUM(CK54:CM54))</f>
        <v>0</v>
      </c>
      <c r="CO54" s="99"/>
      <c r="CP54" s="99"/>
      <c r="CQ54" s="99"/>
      <c r="CR54" s="99">
        <f>IF(SUM(CO54:CQ54)=0,MASTER_DATA_MAPPED!CR54*VLOOKUP(CR$20,Backend!$A$2:$K$61,VLOOKUP(MASTER_DATA_ESCALATED!$B54,Backend!$M$3:$O$8,3,FALSE),FALSE),SUM(CO54:CQ54))</f>
        <v>0</v>
      </c>
      <c r="CS54" s="99"/>
      <c r="CT54" s="99"/>
      <c r="CU54" s="99"/>
      <c r="CV54" s="99">
        <f>IF(SUM(CS54:CU54)=0,MASTER_DATA_MAPPED!CV54*VLOOKUP(CV$20,Backend!$A$2:$K$61,VLOOKUP(MASTER_DATA_ESCALATED!$B54,Backend!$M$3:$O$8,3,FALSE),FALSE),SUM(CS54:CU54))</f>
        <v>361434.7602779289</v>
      </c>
      <c r="CW54" s="99"/>
      <c r="CX54" s="99"/>
      <c r="CY54" s="99"/>
      <c r="CZ54" s="99">
        <f>IF(SUM(CW54:CY54)=0,MASTER_DATA_MAPPED!CZ54*VLOOKUP(CZ$20,Backend!$A$2:$K$61,VLOOKUP(MASTER_DATA_ESCALATED!$B54,Backend!$M$3:$O$8,3,FALSE),FALSE),SUM(CW54:CY54))</f>
        <v>0</v>
      </c>
      <c r="DA54" s="99"/>
      <c r="DB54" s="99"/>
      <c r="DC54" s="99"/>
      <c r="DD54" s="99" t="e">
        <f>IF(SUM(DA54:DC54)=0,MASTER_DATA_MAPPED!DD54*VLOOKUP(DD$20,Backend!$A$2:$K$61,VLOOKUP(MASTER_DATA_ESCALATED!$B54,Backend!$M$3:$O$8,3,FALSE),FALSE),SUM(DA54:DC54))</f>
        <v>#N/A</v>
      </c>
      <c r="DE54" s="99"/>
      <c r="DF54" s="99"/>
      <c r="DG54" s="99"/>
      <c r="DH54" s="99">
        <f>IF(SUM(DE54:DG54)=0,MASTER_DATA_MAPPED!DH54*VLOOKUP(DH$20,Backend!$A$2:$K$61,VLOOKUP(MASTER_DATA_ESCALATED!$B54,Backend!$M$3:$O$8,3,FALSE),FALSE),SUM(DE54:DG54))</f>
        <v>0</v>
      </c>
      <c r="DI54" s="99"/>
      <c r="DJ54" s="99"/>
      <c r="DK54" s="99"/>
      <c r="DL54" s="99">
        <f>IF(SUM(DI54:DK54)=0,MASTER_DATA_MAPPED!DL54*VLOOKUP(DL$20,Backend!$A$2:$K$61,VLOOKUP(MASTER_DATA_ESCALATED!$B54,Backend!$M$3:$O$8,3,FALSE),FALSE),SUM(DI54:DK54))</f>
        <v>0</v>
      </c>
      <c r="DM54" s="99"/>
      <c r="DN54" s="99"/>
      <c r="DO54" s="99"/>
      <c r="DP54" s="99">
        <f>IF(SUM(DM54:DO54)=0,MASTER_DATA_MAPPED!DP54*VLOOKUP(DP$20,Backend!$A$2:$K$61,VLOOKUP(MASTER_DATA_ESCALATED!$B54,Backend!$M$3:$O$8,3,FALSE),FALSE),SUM(DM54:DO54))</f>
        <v>0</v>
      </c>
      <c r="DQ54" s="99"/>
      <c r="DR54" s="99"/>
      <c r="DS54" s="99"/>
      <c r="DT54" s="99">
        <f>IF(SUM(DQ54:DS54)=0,MASTER_DATA_MAPPED!DT54*VLOOKUP(DT$20,Backend!$A$2:$K$61,VLOOKUP(MASTER_DATA_ESCALATED!$B54,Backend!$M$3:$O$8,3,FALSE),FALSE),SUM(DQ54:DS54))</f>
        <v>0</v>
      </c>
      <c r="DU54" s="99"/>
      <c r="DV54" s="99"/>
      <c r="DW54" s="99"/>
      <c r="DX54" s="99">
        <f>IF(SUM(DU54:DW54)=0,MASTER_DATA_MAPPED!DX54*VLOOKUP(DX$20,Backend!$A$2:$K$61,VLOOKUP(MASTER_DATA_ESCALATED!$B54,Backend!$M$3:$O$8,3,FALSE),FALSE),SUM(DU54:DW54))</f>
        <v>0</v>
      </c>
      <c r="DY54" s="99"/>
      <c r="DZ54" s="99"/>
      <c r="EA54" s="99"/>
      <c r="EB54" s="99">
        <f>IF(SUM(DY54:EA54)=0,MASTER_DATA_MAPPED!EB54*VLOOKUP(EB$20,Backend!$A$2:$K$61,VLOOKUP(MASTER_DATA_ESCALATED!$B54,Backend!$M$3:$O$8,3,FALSE),FALSE),SUM(DY54:EA54))</f>
        <v>0</v>
      </c>
      <c r="EC54" s="99"/>
      <c r="ED54" s="99"/>
      <c r="EE54" s="99"/>
      <c r="EF54" s="99">
        <f>IF(SUM(EC54:EE54)=0,MASTER_DATA_MAPPED!EF54*VLOOKUP(EF$20,Backend!$A$2:$K$61,VLOOKUP(MASTER_DATA_ESCALATED!$B54,Backend!$M$3:$O$8,3,FALSE),FALSE),SUM(EC54:EE54))</f>
        <v>0</v>
      </c>
      <c r="EG54" s="99"/>
      <c r="EH54" s="99"/>
      <c r="EI54" s="99"/>
      <c r="EJ54" s="99">
        <f>IF(SUM(EG54:EI54)=0,MASTER_DATA_MAPPED!EJ54*VLOOKUP(EJ$20,Backend!$A$2:$K$61,VLOOKUP(MASTER_DATA_ESCALATED!$B54,Backend!$M$3:$O$8,3,FALSE),FALSE),SUM(EG54:EI54))</f>
        <v>0</v>
      </c>
      <c r="EK54" s="99"/>
      <c r="EL54" s="99"/>
      <c r="EM54" s="99"/>
      <c r="EN54" s="99">
        <f>IF(SUM(EK54:EM54)=0,MASTER_DATA_MAPPED!EN54*VLOOKUP(EN$20,Backend!$A$2:$K$61,VLOOKUP(MASTER_DATA_ESCALATED!$B54,Backend!$M$3:$O$8,3,FALSE),FALSE),SUM(EK54:EM54))</f>
        <v>0</v>
      </c>
      <c r="EO54" s="99"/>
      <c r="EP54" s="99"/>
      <c r="EQ54" s="99"/>
      <c r="ER54" s="99">
        <f>IF(SUM(EO54:EQ54)=0,MASTER_DATA_MAPPED!ER54*VLOOKUP(ER$20,Backend!$A$2:$K$61,VLOOKUP(MASTER_DATA_ESCALATED!$B54,Backend!$M$3:$O$8,3,FALSE),FALSE),SUM(EO54:EQ54))</f>
        <v>1938561.1275550041</v>
      </c>
      <c r="ES54" s="99"/>
      <c r="ET54" s="99"/>
      <c r="EU54" s="99"/>
      <c r="EV54" s="99">
        <f>IF(SUM(ES54:EU54)=0,MASTER_DATA_MAPPED!EV54*VLOOKUP(EV$20,Backend!$A$2:$K$61,VLOOKUP(MASTER_DATA_ESCALATED!$B54,Backend!$M$3:$O$8,3,FALSE),FALSE),SUM(ES54:EU54))</f>
        <v>1938561.1275550041</v>
      </c>
      <c r="EW54" s="99"/>
      <c r="EX54" s="99"/>
      <c r="EY54" s="99"/>
      <c r="EZ54" s="99">
        <f>IF(SUM(EW54:EY54)=0,MASTER_DATA_MAPPED!EZ54*VLOOKUP(EZ$20,Backend!$A$2:$K$61,VLOOKUP(MASTER_DATA_ESCALATED!$B54,Backend!$M$3:$O$8,3,FALSE),FALSE),SUM(EW54:EY54))</f>
        <v>0</v>
      </c>
      <c r="FA54" s="99"/>
      <c r="FB54" s="99"/>
      <c r="FC54" s="99"/>
      <c r="FD54" s="99">
        <f>IF(SUM(FA54:FC54)=0,MASTER_DATA_MAPPED!FD54*VLOOKUP(FD$20,Backend!$A$2:$K$61,VLOOKUP(MASTER_DATA_ESCALATED!$B54,Backend!$M$3:$O$8,3,FALSE),FALSE),SUM(FA54:FC54))</f>
        <v>0</v>
      </c>
      <c r="FE54" s="99"/>
      <c r="FF54" s="99"/>
      <c r="FG54" s="99"/>
      <c r="FH54" s="99">
        <f>IF(SUM(FE54:FG54)=0,MASTER_DATA_MAPPED!FH54*VLOOKUP(FH$20,Backend!$A$2:$K$61,VLOOKUP(MASTER_DATA_ESCALATED!$B54,Backend!$M$3:$O$8,3,FALSE),FALSE),SUM(FE54:FG54))</f>
        <v>0</v>
      </c>
      <c r="FI54" s="99"/>
      <c r="FJ54" s="99"/>
      <c r="FK54" s="99"/>
      <c r="FL54" s="99">
        <f>IF(SUM(FI54:FK54)=0,MASTER_DATA_MAPPED!FL54*VLOOKUP(FL$20,Backend!$A$2:$K$61,VLOOKUP(MASTER_DATA_ESCALATED!$B54,Backend!$M$3:$O$8,3,FALSE),FALSE),SUM(FI54:FK54))</f>
        <v>0</v>
      </c>
      <c r="FM54" s="99"/>
      <c r="FN54" s="99"/>
      <c r="FO54" s="99"/>
      <c r="FP54" s="99">
        <f>IF(SUM(FM54:FO54)=0,MASTER_DATA_MAPPED!FP54*VLOOKUP(FP$20,Backend!$A$2:$K$61,VLOOKUP(MASTER_DATA_ESCALATED!$B54,Backend!$M$3:$O$8,3,FALSE),FALSE),SUM(FM54:FO54))</f>
        <v>0</v>
      </c>
      <c r="FQ54" s="99"/>
      <c r="FR54" s="99"/>
      <c r="FS54" s="99"/>
      <c r="FT54" s="99">
        <f>IF(SUM(FQ54:FS54)=0,MASTER_DATA_MAPPED!FT54*VLOOKUP(FT$20,Backend!$A$2:$K$61,VLOOKUP(MASTER_DATA_ESCALATED!$B54,Backend!$M$3:$O$8,3,FALSE),FALSE),SUM(FQ54:FS54))</f>
        <v>0</v>
      </c>
      <c r="FU54" s="99"/>
      <c r="FV54" s="99"/>
      <c r="FW54" s="99"/>
      <c r="FX54" s="99">
        <f>IF(SUM(FU54:FW54)=0,MASTER_DATA_MAPPED!FX54*VLOOKUP(FX$20,Backend!$A$2:$K$61,VLOOKUP(MASTER_DATA_ESCALATED!$B54,Backend!$M$3:$O$8,3,FALSE),FALSE),SUM(FU54:FW54))</f>
        <v>0</v>
      </c>
      <c r="FY54" s="99"/>
      <c r="FZ54" s="99"/>
      <c r="GA54" s="99"/>
      <c r="GB54" s="99">
        <f>IF(SUM(FY54:GA54)=0,MASTER_DATA_MAPPED!GB54*VLOOKUP(GB$20,Backend!$A$2:$K$61,VLOOKUP(MASTER_DATA_ESCALATED!$B54,Backend!$M$3:$O$8,3,FALSE),FALSE),SUM(FY54:GA54))</f>
        <v>0</v>
      </c>
      <c r="GC54" s="99"/>
      <c r="GD54" s="99"/>
      <c r="GE54" s="99"/>
      <c r="GF54" s="99">
        <f>IF(SUM(GC54:GE54)=0,MASTER_DATA_MAPPED!GF54*VLOOKUP(GF$20,Backend!$A$2:$K$61,VLOOKUP(MASTER_DATA_ESCALATED!$B54,Backend!$M$3:$O$8,3,FALSE),FALSE),SUM(GC54:GE54))</f>
        <v>0</v>
      </c>
      <c r="GG54" s="99"/>
      <c r="GH54" s="99"/>
      <c r="GI54" s="99"/>
      <c r="GJ54" s="99">
        <f>IF(SUM(GG54:GI54)=0,MASTER_DATA_MAPPED!GJ54*VLOOKUP(GJ$20,Backend!$A$2:$K$61,VLOOKUP(MASTER_DATA_ESCALATED!$B54,Backend!$M$3:$O$8,3,FALSE),FALSE),SUM(GG54:GI54))</f>
        <v>0</v>
      </c>
      <c r="GK54" s="99"/>
      <c r="GL54" s="99"/>
      <c r="GM54" s="99"/>
      <c r="GN54" s="99">
        <f>IF(SUM(GK54:GM54)=0,MASTER_DATA_MAPPED!GN54*VLOOKUP(GN$20,Backend!$A$2:$K$61,VLOOKUP(MASTER_DATA_ESCALATED!$B54,Backend!$M$3:$O$8,3,FALSE),FALSE),SUM(GK54:GM54))</f>
        <v>0</v>
      </c>
      <c r="GO54" s="99"/>
      <c r="GP54" s="99"/>
      <c r="GQ54" s="99"/>
      <c r="GR54" s="99">
        <f>IF(SUM(GO54:GQ54)=0,MASTER_DATA_MAPPED!GR54*VLOOKUP(GR$20,Backend!$A$2:$K$61,VLOOKUP(MASTER_DATA_ESCALATED!$B54,Backend!$M$3:$O$8,3,FALSE),FALSE),SUM(GO54:GQ54))</f>
        <v>0</v>
      </c>
      <c r="GS54" s="99"/>
      <c r="GT54" s="99"/>
      <c r="GU54" s="99"/>
      <c r="GV54" s="99">
        <f>IF(SUM(GS54:GU54)=0,MASTER_DATA_MAPPED!GV54*VLOOKUP(GV$20,Backend!$A$2:$K$61,VLOOKUP(MASTER_DATA_ESCALATED!$B54,Backend!$M$3:$O$8,3,FALSE),FALSE),SUM(GS54:GU54))</f>
        <v>0</v>
      </c>
    </row>
    <row r="55" spans="2:204" s="27" customFormat="1" ht="14.25" hidden="1" outlineLevel="2" x14ac:dyDescent="0.25">
      <c r="B55" s="26">
        <f t="shared" si="1"/>
        <v>20</v>
      </c>
      <c r="C55" s="55">
        <f t="shared" si="0"/>
        <v>214.7</v>
      </c>
      <c r="D55" s="82"/>
      <c r="E55" s="57"/>
      <c r="F55" s="57"/>
      <c r="G55" s="83">
        <v>214.7</v>
      </c>
      <c r="H55" s="40" t="s">
        <v>49</v>
      </c>
      <c r="I55" s="99"/>
      <c r="J55" s="99"/>
      <c r="K55" s="99"/>
      <c r="L55" s="99">
        <f>IF(SUM(I55:K55)=0,MASTER_DATA_MAPPED!L55*VLOOKUP(L$20,Backend!$A$2:$K$61,VLOOKUP(MASTER_DATA_ESCALATED!$B55,Backend!$M$3:$O$8,3,FALSE),FALSE),SUM(I55:K55))</f>
        <v>0</v>
      </c>
      <c r="M55" s="99"/>
      <c r="N55" s="99"/>
      <c r="O55" s="99"/>
      <c r="P55" s="99">
        <f>IF(SUM(M55:O55)=0,MASTER_DATA_MAPPED!P55*VLOOKUP(P$20,Backend!$A$2:$K$61,VLOOKUP(MASTER_DATA_ESCALATED!$B55,Backend!$M$3:$O$8,3,FALSE),FALSE),SUM(M55:O55))</f>
        <v>0</v>
      </c>
      <c r="Q55" s="99"/>
      <c r="R55" s="99"/>
      <c r="S55" s="99"/>
      <c r="T55" s="99">
        <f>IF(SUM(Q55:S55)=0,MASTER_DATA_MAPPED!T55*VLOOKUP(T$20,Backend!$A$2:$K$61,VLOOKUP(MASTER_DATA_ESCALATED!$B55,Backend!$M$3:$O$8,3,FALSE),FALSE),SUM(Q55:S55))</f>
        <v>0</v>
      </c>
      <c r="U55" s="99"/>
      <c r="V55" s="99"/>
      <c r="W55" s="99"/>
      <c r="X55" s="99">
        <f>IF(SUM(U55:W55)=0,MASTER_DATA_MAPPED!X55*VLOOKUP(X$20,Backend!$A$2:$K$61,VLOOKUP(MASTER_DATA_ESCALATED!$B55,Backend!$M$3:$O$8,3,FALSE),FALSE),SUM(U55:W55))</f>
        <v>0</v>
      </c>
      <c r="Y55" s="99"/>
      <c r="Z55" s="99"/>
      <c r="AA55" s="99"/>
      <c r="AB55" s="99">
        <f>IF(SUM(Y55:AA55)=0,MASTER_DATA_MAPPED!AB55*VLOOKUP(AB$20,Backend!$A$2:$K$61,VLOOKUP(MASTER_DATA_ESCALATED!$B55,Backend!$M$3:$O$8,3,FALSE),FALSE),SUM(Y55:AA55))</f>
        <v>0</v>
      </c>
      <c r="AC55" s="99"/>
      <c r="AD55" s="99"/>
      <c r="AE55" s="99"/>
      <c r="AF55" s="99">
        <f>IF(SUM(AC55:AE55)=0,MASTER_DATA_MAPPED!AF55*VLOOKUP(AF$20,Backend!$A$2:$K$61,VLOOKUP(MASTER_DATA_ESCALATED!$B55,Backend!$M$3:$O$8,3,FALSE),FALSE),SUM(AC55:AE55))</f>
        <v>0</v>
      </c>
      <c r="AG55" s="99"/>
      <c r="AH55" s="99"/>
      <c r="AI55" s="99"/>
      <c r="AJ55" s="99">
        <f>IF(SUM(AG55:AI55)=0,MASTER_DATA_MAPPED!AJ55*VLOOKUP(AJ$20,Backend!$A$2:$K$61,VLOOKUP(MASTER_DATA_ESCALATED!$B55,Backend!$M$3:$O$8,3,FALSE),FALSE),SUM(AG55:AI55))</f>
        <v>0</v>
      </c>
      <c r="AK55" s="99"/>
      <c r="AL55" s="99"/>
      <c r="AM55" s="99"/>
      <c r="AN55" s="99">
        <f>IF(SUM(AK55:AM55)=0,MASTER_DATA_MAPPED!AN55*VLOOKUP(AN$20,Backend!$A$2:$K$61,VLOOKUP(MASTER_DATA_ESCALATED!$B55,Backend!$M$3:$O$8,3,FALSE),FALSE),SUM(AK55:AM55))</f>
        <v>0</v>
      </c>
      <c r="AO55" s="99"/>
      <c r="AP55" s="99"/>
      <c r="AQ55" s="99"/>
      <c r="AR55" s="99">
        <f>IF(SUM(AO55:AQ55)=0,MASTER_DATA_MAPPED!AR55*VLOOKUP(AR$20,Backend!$A$2:$K$61,VLOOKUP(MASTER_DATA_ESCALATED!$B55,Backend!$M$3:$O$8,3,FALSE),FALSE),SUM(AO55:AQ55))</f>
        <v>0</v>
      </c>
      <c r="AS55" s="99"/>
      <c r="AT55" s="99"/>
      <c r="AU55" s="99"/>
      <c r="AV55" s="99">
        <f>IF(SUM(AS55:AU55)=0,MASTER_DATA_MAPPED!AV55*VLOOKUP(AV$20,Backend!$A$2:$K$61,VLOOKUP(MASTER_DATA_ESCALATED!$B55,Backend!$M$3:$O$8,3,FALSE),FALSE),SUM(AS55:AU55))</f>
        <v>0</v>
      </c>
      <c r="AW55" s="99"/>
      <c r="AX55" s="99"/>
      <c r="AY55" s="99"/>
      <c r="AZ55" s="99">
        <f>IF(SUM(AW55:AY55)=0,MASTER_DATA_MAPPED!AZ55*VLOOKUP(AZ$20,Backend!$A$2:$K$61,VLOOKUP(MASTER_DATA_ESCALATED!$B55,Backend!$M$3:$O$8,3,FALSE),FALSE),SUM(AW55:AY55))</f>
        <v>0</v>
      </c>
      <c r="BA55" s="99"/>
      <c r="BB55" s="99"/>
      <c r="BC55" s="99"/>
      <c r="BD55" s="99">
        <f>IF(SUM(BA55:BC55)=0,MASTER_DATA_MAPPED!BD55*VLOOKUP(BD$20,Backend!$A$2:$K$61,VLOOKUP(MASTER_DATA_ESCALATED!$B55,Backend!$M$3:$O$8,3,FALSE),FALSE),SUM(BA55:BC55))</f>
        <v>0</v>
      </c>
      <c r="BE55" s="99"/>
      <c r="BF55" s="99"/>
      <c r="BG55" s="99"/>
      <c r="BH55" s="99">
        <f>IF(SUM(BE55:BG55)=0,MASTER_DATA_MAPPED!BH55*VLOOKUP(BH$20,Backend!$A$2:$K$61,VLOOKUP(MASTER_DATA_ESCALATED!$B55,Backend!$M$3:$O$8,3,FALSE),FALSE),SUM(BE55:BG55))</f>
        <v>0</v>
      </c>
      <c r="BI55" s="99"/>
      <c r="BJ55" s="99"/>
      <c r="BK55" s="99"/>
      <c r="BL55" s="99">
        <f>IF(SUM(BI55:BK55)=0,MASTER_DATA_MAPPED!BL55*VLOOKUP(BL$20,Backend!$A$2:$K$61,VLOOKUP(MASTER_DATA_ESCALATED!$B55,Backend!$M$3:$O$8,3,FALSE),FALSE),SUM(BI55:BK55))</f>
        <v>0</v>
      </c>
      <c r="BM55" s="99"/>
      <c r="BN55" s="99"/>
      <c r="BO55" s="99"/>
      <c r="BP55" s="99">
        <f>IF(SUM(BM55:BO55)=0,MASTER_DATA_MAPPED!BP55*VLOOKUP(BP$20,Backend!$A$2:$K$61,VLOOKUP(MASTER_DATA_ESCALATED!$B55,Backend!$M$3:$O$8,3,FALSE),FALSE),SUM(BM55:BO55))</f>
        <v>0</v>
      </c>
      <c r="BQ55" s="99"/>
      <c r="BR55" s="99"/>
      <c r="BS55" s="99"/>
      <c r="BT55" s="99">
        <f>IF(SUM(BQ55:BS55)=0,MASTER_DATA_MAPPED!BT55*VLOOKUP(BT$20,Backend!$A$2:$K$61,VLOOKUP(MASTER_DATA_ESCALATED!$B55,Backend!$M$3:$O$8,3,FALSE),FALSE),SUM(BQ55:BS55))</f>
        <v>0</v>
      </c>
      <c r="BU55" s="99"/>
      <c r="BV55" s="99"/>
      <c r="BW55" s="99"/>
      <c r="BX55" s="99">
        <f>IF(SUM(BU55:BW55)=0,MASTER_DATA_MAPPED!BX55*VLOOKUP(BX$20,Backend!$A$2:$K$61,VLOOKUP(MASTER_DATA_ESCALATED!$B55,Backend!$M$3:$O$8,3,FALSE),FALSE),SUM(BU55:BW55))</f>
        <v>0</v>
      </c>
      <c r="BY55" s="99"/>
      <c r="BZ55" s="99"/>
      <c r="CA55" s="99"/>
      <c r="CB55" s="99">
        <f>IF(SUM(BY55:CA55)=0,MASTER_DATA_MAPPED!CB55*VLOOKUP(CB$20,Backend!$A$2:$K$61,VLOOKUP(MASTER_DATA_ESCALATED!$B55,Backend!$M$3:$O$8,3,FALSE),FALSE),SUM(BY55:CA55))</f>
        <v>0</v>
      </c>
      <c r="CC55" s="99"/>
      <c r="CD55" s="99"/>
      <c r="CE55" s="99"/>
      <c r="CF55" s="99">
        <f>IF(SUM(CC55:CE55)=0,MASTER_DATA_MAPPED!CF55*VLOOKUP(CF$20,Backend!$A$2:$K$61,VLOOKUP(MASTER_DATA_ESCALATED!$B55,Backend!$M$3:$O$8,3,FALSE),FALSE),SUM(CC55:CE55))</f>
        <v>0</v>
      </c>
      <c r="CG55" s="99"/>
      <c r="CH55" s="99"/>
      <c r="CI55" s="99"/>
      <c r="CJ55" s="99">
        <f>IF(SUM(CG55:CI55)=0,MASTER_DATA_MAPPED!CJ55*VLOOKUP(CJ$20,Backend!$A$2:$K$61,VLOOKUP(MASTER_DATA_ESCALATED!$B55,Backend!$M$3:$O$8,3,FALSE),FALSE),SUM(CG55:CI55))</f>
        <v>0</v>
      </c>
      <c r="CK55" s="99"/>
      <c r="CL55" s="99"/>
      <c r="CM55" s="99"/>
      <c r="CN55" s="99">
        <f>IF(SUM(CK55:CM55)=0,MASTER_DATA_MAPPED!CN55*VLOOKUP(CN$20,Backend!$A$2:$K$61,VLOOKUP(MASTER_DATA_ESCALATED!$B55,Backend!$M$3:$O$8,3,FALSE),FALSE),SUM(CK55:CM55))</f>
        <v>0</v>
      </c>
      <c r="CO55" s="99"/>
      <c r="CP55" s="99"/>
      <c r="CQ55" s="99"/>
      <c r="CR55" s="99">
        <f>IF(SUM(CO55:CQ55)=0,MASTER_DATA_MAPPED!CR55*VLOOKUP(CR$20,Backend!$A$2:$K$61,VLOOKUP(MASTER_DATA_ESCALATED!$B55,Backend!$M$3:$O$8,3,FALSE),FALSE),SUM(CO55:CQ55))</f>
        <v>0</v>
      </c>
      <c r="CS55" s="99"/>
      <c r="CT55" s="99"/>
      <c r="CU55" s="99"/>
      <c r="CV55" s="99">
        <f>IF(SUM(CS55:CU55)=0,MASTER_DATA_MAPPED!CV55*VLOOKUP(CV$20,Backend!$A$2:$K$61,VLOOKUP(MASTER_DATA_ESCALATED!$B55,Backend!$M$3:$O$8,3,FALSE),FALSE),SUM(CS55:CU55))</f>
        <v>0</v>
      </c>
      <c r="CW55" s="99"/>
      <c r="CX55" s="99"/>
      <c r="CY55" s="99"/>
      <c r="CZ55" s="99">
        <f>IF(SUM(CW55:CY55)=0,MASTER_DATA_MAPPED!CZ55*VLOOKUP(CZ$20,Backend!$A$2:$K$61,VLOOKUP(MASTER_DATA_ESCALATED!$B55,Backend!$M$3:$O$8,3,FALSE),FALSE),SUM(CW55:CY55))</f>
        <v>0</v>
      </c>
      <c r="DA55" s="99"/>
      <c r="DB55" s="99"/>
      <c r="DC55" s="99"/>
      <c r="DD55" s="99" t="e">
        <f>IF(SUM(DA55:DC55)=0,MASTER_DATA_MAPPED!DD55*VLOOKUP(DD$20,Backend!$A$2:$K$61,VLOOKUP(MASTER_DATA_ESCALATED!$B55,Backend!$M$3:$O$8,3,FALSE),FALSE),SUM(DA55:DC55))</f>
        <v>#N/A</v>
      </c>
      <c r="DE55" s="99"/>
      <c r="DF55" s="99"/>
      <c r="DG55" s="99"/>
      <c r="DH55" s="99">
        <f>IF(SUM(DE55:DG55)=0,MASTER_DATA_MAPPED!DH55*VLOOKUP(DH$20,Backend!$A$2:$K$61,VLOOKUP(MASTER_DATA_ESCALATED!$B55,Backend!$M$3:$O$8,3,FALSE),FALSE),SUM(DE55:DG55))</f>
        <v>0</v>
      </c>
      <c r="DI55" s="99"/>
      <c r="DJ55" s="99"/>
      <c r="DK55" s="99"/>
      <c r="DL55" s="99">
        <f>IF(SUM(DI55:DK55)=0,MASTER_DATA_MAPPED!DL55*VLOOKUP(DL$20,Backend!$A$2:$K$61,VLOOKUP(MASTER_DATA_ESCALATED!$B55,Backend!$M$3:$O$8,3,FALSE),FALSE),SUM(DI55:DK55))</f>
        <v>0</v>
      </c>
      <c r="DM55" s="99"/>
      <c r="DN55" s="99"/>
      <c r="DO55" s="99"/>
      <c r="DP55" s="99">
        <f>IF(SUM(DM55:DO55)=0,MASTER_DATA_MAPPED!DP55*VLOOKUP(DP$20,Backend!$A$2:$K$61,VLOOKUP(MASTER_DATA_ESCALATED!$B55,Backend!$M$3:$O$8,3,FALSE),FALSE),SUM(DM55:DO55))</f>
        <v>0</v>
      </c>
      <c r="DQ55" s="99"/>
      <c r="DR55" s="99"/>
      <c r="DS55" s="99"/>
      <c r="DT55" s="99">
        <f>IF(SUM(DQ55:DS55)=0,MASTER_DATA_MAPPED!DT55*VLOOKUP(DT$20,Backend!$A$2:$K$61,VLOOKUP(MASTER_DATA_ESCALATED!$B55,Backend!$M$3:$O$8,3,FALSE),FALSE),SUM(DQ55:DS55))</f>
        <v>0</v>
      </c>
      <c r="DU55" s="99"/>
      <c r="DV55" s="99"/>
      <c r="DW55" s="99"/>
      <c r="DX55" s="99">
        <f>IF(SUM(DU55:DW55)=0,MASTER_DATA_MAPPED!DX55*VLOOKUP(DX$20,Backend!$A$2:$K$61,VLOOKUP(MASTER_DATA_ESCALATED!$B55,Backend!$M$3:$O$8,3,FALSE),FALSE),SUM(DU55:DW55))</f>
        <v>0</v>
      </c>
      <c r="DY55" s="99"/>
      <c r="DZ55" s="99"/>
      <c r="EA55" s="99"/>
      <c r="EB55" s="99">
        <f>IF(SUM(DY55:EA55)=0,MASTER_DATA_MAPPED!EB55*VLOOKUP(EB$20,Backend!$A$2:$K$61,VLOOKUP(MASTER_DATA_ESCALATED!$B55,Backend!$M$3:$O$8,3,FALSE),FALSE),SUM(DY55:EA55))</f>
        <v>0</v>
      </c>
      <c r="EC55" s="99"/>
      <c r="ED55" s="99"/>
      <c r="EE55" s="99"/>
      <c r="EF55" s="99">
        <f>IF(SUM(EC55:EE55)=0,MASTER_DATA_MAPPED!EF55*VLOOKUP(EF$20,Backend!$A$2:$K$61,VLOOKUP(MASTER_DATA_ESCALATED!$B55,Backend!$M$3:$O$8,3,FALSE),FALSE),SUM(EC55:EE55))</f>
        <v>0</v>
      </c>
      <c r="EG55" s="99"/>
      <c r="EH55" s="99"/>
      <c r="EI55" s="99"/>
      <c r="EJ55" s="99">
        <f>IF(SUM(EG55:EI55)=0,MASTER_DATA_MAPPED!EJ55*VLOOKUP(EJ$20,Backend!$A$2:$K$61,VLOOKUP(MASTER_DATA_ESCALATED!$B55,Backend!$M$3:$O$8,3,FALSE),FALSE),SUM(EG55:EI55))</f>
        <v>0</v>
      </c>
      <c r="EK55" s="99"/>
      <c r="EL55" s="99"/>
      <c r="EM55" s="99"/>
      <c r="EN55" s="99">
        <f>IF(SUM(EK55:EM55)=0,MASTER_DATA_MAPPED!EN55*VLOOKUP(EN$20,Backend!$A$2:$K$61,VLOOKUP(MASTER_DATA_ESCALATED!$B55,Backend!$M$3:$O$8,3,FALSE),FALSE),SUM(EK55:EM55))</f>
        <v>0</v>
      </c>
      <c r="EO55" s="99"/>
      <c r="EP55" s="99"/>
      <c r="EQ55" s="99"/>
      <c r="ER55" s="99">
        <f>IF(SUM(EO55:EQ55)=0,MASTER_DATA_MAPPED!ER55*VLOOKUP(ER$20,Backend!$A$2:$K$61,VLOOKUP(MASTER_DATA_ESCALATED!$B55,Backend!$M$3:$O$8,3,FALSE),FALSE),SUM(EO55:EQ55))</f>
        <v>0</v>
      </c>
      <c r="ES55" s="99"/>
      <c r="ET55" s="99"/>
      <c r="EU55" s="99"/>
      <c r="EV55" s="99">
        <f>IF(SUM(ES55:EU55)=0,MASTER_DATA_MAPPED!EV55*VLOOKUP(EV$20,Backend!$A$2:$K$61,VLOOKUP(MASTER_DATA_ESCALATED!$B55,Backend!$M$3:$O$8,3,FALSE),FALSE),SUM(ES55:EU55))</f>
        <v>0</v>
      </c>
      <c r="EW55" s="99"/>
      <c r="EX55" s="99"/>
      <c r="EY55" s="99"/>
      <c r="EZ55" s="99">
        <f>IF(SUM(EW55:EY55)=0,MASTER_DATA_MAPPED!EZ55*VLOOKUP(EZ$20,Backend!$A$2:$K$61,VLOOKUP(MASTER_DATA_ESCALATED!$B55,Backend!$M$3:$O$8,3,FALSE),FALSE),SUM(EW55:EY55))</f>
        <v>1391327.4729600914</v>
      </c>
      <c r="FA55" s="99"/>
      <c r="FB55" s="99"/>
      <c r="FC55" s="99"/>
      <c r="FD55" s="99">
        <f>IF(SUM(FA55:FC55)=0,MASTER_DATA_MAPPED!FD55*VLOOKUP(FD$20,Backend!$A$2:$K$61,VLOOKUP(MASTER_DATA_ESCALATED!$B55,Backend!$M$3:$O$8,3,FALSE),FALSE),SUM(FA55:FC55))</f>
        <v>1359416.2923876122</v>
      </c>
      <c r="FE55" s="99"/>
      <c r="FF55" s="99"/>
      <c r="FG55" s="99"/>
      <c r="FH55" s="99">
        <f>IF(SUM(FE55:FG55)=0,MASTER_DATA_MAPPED!FH55*VLOOKUP(FH$20,Backend!$A$2:$K$61,VLOOKUP(MASTER_DATA_ESCALATED!$B55,Backend!$M$3:$O$8,3,FALSE),FALSE),SUM(FE55:FG55))</f>
        <v>1327505.1118151331</v>
      </c>
      <c r="FI55" s="99"/>
      <c r="FJ55" s="99"/>
      <c r="FK55" s="99"/>
      <c r="FL55" s="99">
        <f>IF(SUM(FI55:FK55)=0,MASTER_DATA_MAPPED!FL55*VLOOKUP(FL$20,Backend!$A$2:$K$61,VLOOKUP(MASTER_DATA_ESCALATED!$B55,Backend!$M$3:$O$8,3,FALSE),FALSE),SUM(FI55:FK55))</f>
        <v>2655010.2236302663</v>
      </c>
      <c r="FM55" s="99"/>
      <c r="FN55" s="99"/>
      <c r="FO55" s="99"/>
      <c r="FP55" s="99">
        <f>IF(SUM(FM55:FO55)=0,MASTER_DATA_MAPPED!FP55*VLOOKUP(FP$20,Backend!$A$2:$K$61,VLOOKUP(MASTER_DATA_ESCALATED!$B55,Backend!$M$3:$O$8,3,FALSE),FALSE),SUM(FM55:FO55))</f>
        <v>0</v>
      </c>
      <c r="FQ55" s="99"/>
      <c r="FR55" s="99"/>
      <c r="FS55" s="99"/>
      <c r="FT55" s="99">
        <f>IF(SUM(FQ55:FS55)=0,MASTER_DATA_MAPPED!FT55*VLOOKUP(FT$20,Backend!$A$2:$K$61,VLOOKUP(MASTER_DATA_ESCALATED!$B55,Backend!$M$3:$O$8,3,FALSE),FALSE),SUM(FQ55:FS55))</f>
        <v>0</v>
      </c>
      <c r="FU55" s="99"/>
      <c r="FV55" s="99"/>
      <c r="FW55" s="99"/>
      <c r="FX55" s="99">
        <f>IF(SUM(FU55:FW55)=0,MASTER_DATA_MAPPED!FX55*VLOOKUP(FX$20,Backend!$A$2:$K$61,VLOOKUP(MASTER_DATA_ESCALATED!$B55,Backend!$M$3:$O$8,3,FALSE),FALSE),SUM(FU55:FW55))</f>
        <v>0</v>
      </c>
      <c r="FY55" s="99"/>
      <c r="FZ55" s="99"/>
      <c r="GA55" s="99"/>
      <c r="GB55" s="99">
        <f>IF(SUM(FY55:GA55)=0,MASTER_DATA_MAPPED!GB55*VLOOKUP(GB$20,Backend!$A$2:$K$61,VLOOKUP(MASTER_DATA_ESCALATED!$B55,Backend!$M$3:$O$8,3,FALSE),FALSE),SUM(FY55:GA55))</f>
        <v>0</v>
      </c>
      <c r="GC55" s="99"/>
      <c r="GD55" s="99"/>
      <c r="GE55" s="99"/>
      <c r="GF55" s="99">
        <f>IF(SUM(GC55:GE55)=0,MASTER_DATA_MAPPED!GF55*VLOOKUP(GF$20,Backend!$A$2:$K$61,VLOOKUP(MASTER_DATA_ESCALATED!$B55,Backend!$M$3:$O$8,3,FALSE),FALSE),SUM(GC55:GE55))</f>
        <v>0</v>
      </c>
      <c r="GG55" s="99"/>
      <c r="GH55" s="99"/>
      <c r="GI55" s="99"/>
      <c r="GJ55" s="99">
        <f>IF(SUM(GG55:GI55)=0,MASTER_DATA_MAPPED!GJ55*VLOOKUP(GJ$20,Backend!$A$2:$K$61,VLOOKUP(MASTER_DATA_ESCALATED!$B55,Backend!$M$3:$O$8,3,FALSE),FALSE),SUM(GG55:GI55))</f>
        <v>0</v>
      </c>
      <c r="GK55" s="99"/>
      <c r="GL55" s="99"/>
      <c r="GM55" s="99"/>
      <c r="GN55" s="99">
        <f>IF(SUM(GK55:GM55)=0,MASTER_DATA_MAPPED!GN55*VLOOKUP(GN$20,Backend!$A$2:$K$61,VLOOKUP(MASTER_DATA_ESCALATED!$B55,Backend!$M$3:$O$8,3,FALSE),FALSE),SUM(GK55:GM55))</f>
        <v>0</v>
      </c>
      <c r="GO55" s="99"/>
      <c r="GP55" s="99"/>
      <c r="GQ55" s="99"/>
      <c r="GR55" s="99">
        <f>IF(SUM(GO55:GQ55)=0,MASTER_DATA_MAPPED!GR55*VLOOKUP(GR$20,Backend!$A$2:$K$61,VLOOKUP(MASTER_DATA_ESCALATED!$B55,Backend!$M$3:$O$8,3,FALSE),FALSE),SUM(GO55:GQ55))</f>
        <v>0</v>
      </c>
      <c r="GS55" s="99"/>
      <c r="GT55" s="99"/>
      <c r="GU55" s="99"/>
      <c r="GV55" s="99">
        <f>IF(SUM(GS55:GU55)=0,MASTER_DATA_MAPPED!GV55*VLOOKUP(GV$20,Backend!$A$2:$K$61,VLOOKUP(MASTER_DATA_ESCALATED!$B55,Backend!$M$3:$O$8,3,FALSE),FALSE),SUM(GS55:GU55))</f>
        <v>0</v>
      </c>
    </row>
    <row r="56" spans="2:204" hidden="1" outlineLevel="2" x14ac:dyDescent="0.3">
      <c r="B56" s="21">
        <f t="shared" si="1"/>
        <v>20</v>
      </c>
      <c r="C56" s="52">
        <f t="shared" si="0"/>
        <v>215</v>
      </c>
      <c r="D56" s="77"/>
      <c r="E56" s="52"/>
      <c r="F56" s="54">
        <v>215</v>
      </c>
      <c r="G56" s="78"/>
      <c r="H56" s="35" t="s">
        <v>56</v>
      </c>
      <c r="I56" s="97"/>
      <c r="J56" s="97"/>
      <c r="K56" s="97"/>
      <c r="L56" s="97">
        <f>IF(SUM(I56:K56)=0,MASTER_DATA_MAPPED!L56*VLOOKUP(L$20,Backend!$A$2:$K$61,VLOOKUP(MASTER_DATA_ESCALATED!$B56,Backend!$M$3:$O$8,3,FALSE),FALSE),SUM(I56:K56))</f>
        <v>0</v>
      </c>
      <c r="M56" s="97"/>
      <c r="N56" s="97"/>
      <c r="O56" s="97"/>
      <c r="P56" s="97">
        <f>IF(SUM(M56:O56)=0,MASTER_DATA_MAPPED!P56*VLOOKUP(P$20,Backend!$A$2:$K$61,VLOOKUP(MASTER_DATA_ESCALATED!$B56,Backend!$M$3:$O$8,3,FALSE),FALSE),SUM(M56:O56))</f>
        <v>0</v>
      </c>
      <c r="Q56" s="97"/>
      <c r="R56" s="97"/>
      <c r="S56" s="97"/>
      <c r="T56" s="97">
        <f>IF(SUM(Q56:S56)=0,MASTER_DATA_MAPPED!T56*VLOOKUP(T$20,Backend!$A$2:$K$61,VLOOKUP(MASTER_DATA_ESCALATED!$B56,Backend!$M$3:$O$8,3,FALSE),FALSE),SUM(Q56:S56))</f>
        <v>0</v>
      </c>
      <c r="U56" s="97"/>
      <c r="V56" s="97"/>
      <c r="W56" s="97"/>
      <c r="X56" s="97">
        <f>IF(SUM(U56:W56)=0,MASTER_DATA_MAPPED!X56*VLOOKUP(X$20,Backend!$A$2:$K$61,VLOOKUP(MASTER_DATA_ESCALATED!$B56,Backend!$M$3:$O$8,3,FALSE),FALSE),SUM(U56:W56))</f>
        <v>0</v>
      </c>
      <c r="Y56" s="97"/>
      <c r="Z56" s="97"/>
      <c r="AA56" s="97"/>
      <c r="AB56" s="97">
        <f>IF(SUM(Y56:AA56)=0,MASTER_DATA_MAPPED!AB56*VLOOKUP(AB$20,Backend!$A$2:$K$61,VLOOKUP(MASTER_DATA_ESCALATED!$B56,Backend!$M$3:$O$8,3,FALSE),FALSE),SUM(Y56:AA56))</f>
        <v>0</v>
      </c>
      <c r="AC56" s="97"/>
      <c r="AD56" s="97"/>
      <c r="AE56" s="97"/>
      <c r="AF56" s="97">
        <f>IF(SUM(AC56:AE56)=0,MASTER_DATA_MAPPED!AF56*VLOOKUP(AF$20,Backend!$A$2:$K$61,VLOOKUP(MASTER_DATA_ESCALATED!$B56,Backend!$M$3:$O$8,3,FALSE),FALSE),SUM(AC56:AE56))</f>
        <v>0</v>
      </c>
      <c r="AG56" s="97"/>
      <c r="AH56" s="97"/>
      <c r="AI56" s="97"/>
      <c r="AJ56" s="97">
        <f>IF(SUM(AG56:AI56)=0,MASTER_DATA_MAPPED!AJ56*VLOOKUP(AJ$20,Backend!$A$2:$K$61,VLOOKUP(MASTER_DATA_ESCALATED!$B56,Backend!$M$3:$O$8,3,FALSE),FALSE),SUM(AG56:AI56))</f>
        <v>0</v>
      </c>
      <c r="AK56" s="97"/>
      <c r="AL56" s="97"/>
      <c r="AM56" s="97"/>
      <c r="AN56" s="97">
        <f>IF(SUM(AK56:AM56)=0,MASTER_DATA_MAPPED!AN56*VLOOKUP(AN$20,Backend!$A$2:$K$61,VLOOKUP(MASTER_DATA_ESCALATED!$B56,Backend!$M$3:$O$8,3,FALSE),FALSE),SUM(AK56:AM56))</f>
        <v>0</v>
      </c>
      <c r="AO56" s="97"/>
      <c r="AP56" s="97"/>
      <c r="AQ56" s="97"/>
      <c r="AR56" s="97">
        <f>IF(SUM(AO56:AQ56)=0,MASTER_DATA_MAPPED!AR56*VLOOKUP(AR$20,Backend!$A$2:$K$61,VLOOKUP(MASTER_DATA_ESCALATED!$B56,Backend!$M$3:$O$8,3,FALSE),FALSE),SUM(AO56:AQ56))</f>
        <v>0</v>
      </c>
      <c r="AS56" s="97"/>
      <c r="AT56" s="97"/>
      <c r="AU56" s="97"/>
      <c r="AV56" s="97">
        <f>IF(SUM(AS56:AU56)=0,MASTER_DATA_MAPPED!AV56*VLOOKUP(AV$20,Backend!$A$2:$K$61,VLOOKUP(MASTER_DATA_ESCALATED!$B56,Backend!$M$3:$O$8,3,FALSE),FALSE),SUM(AS56:AU56))</f>
        <v>0</v>
      </c>
      <c r="AW56" s="97"/>
      <c r="AX56" s="97"/>
      <c r="AY56" s="97"/>
      <c r="AZ56" s="97">
        <f>IF(SUM(AW56:AY56)=0,MASTER_DATA_MAPPED!AZ56*VLOOKUP(AZ$20,Backend!$A$2:$K$61,VLOOKUP(MASTER_DATA_ESCALATED!$B56,Backend!$M$3:$O$8,3,FALSE),FALSE),SUM(AW56:AY56))</f>
        <v>0</v>
      </c>
      <c r="BA56" s="97"/>
      <c r="BB56" s="97"/>
      <c r="BC56" s="97"/>
      <c r="BD56" s="97">
        <f>IF(SUM(BA56:BC56)=0,MASTER_DATA_MAPPED!BD56*VLOOKUP(BD$20,Backend!$A$2:$K$61,VLOOKUP(MASTER_DATA_ESCALATED!$B56,Backend!$M$3:$O$8,3,FALSE),FALSE),SUM(BA56:BC56))</f>
        <v>0</v>
      </c>
      <c r="BE56" s="97"/>
      <c r="BF56" s="97"/>
      <c r="BG56" s="97"/>
      <c r="BH56" s="97">
        <f>IF(SUM(BE56:BG56)=0,MASTER_DATA_MAPPED!BH56*VLOOKUP(BH$20,Backend!$A$2:$K$61,VLOOKUP(MASTER_DATA_ESCALATED!$B56,Backend!$M$3:$O$8,3,FALSE),FALSE),SUM(BE56:BG56))</f>
        <v>0</v>
      </c>
      <c r="BI56" s="97"/>
      <c r="BJ56" s="97"/>
      <c r="BK56" s="97"/>
      <c r="BL56" s="97">
        <f>IF(SUM(BI56:BK56)=0,MASTER_DATA_MAPPED!BL56*VLOOKUP(BL$20,Backend!$A$2:$K$61,VLOOKUP(MASTER_DATA_ESCALATED!$B56,Backend!$M$3:$O$8,3,FALSE),FALSE),SUM(BI56:BK56))</f>
        <v>0</v>
      </c>
      <c r="BM56" s="97"/>
      <c r="BN56" s="97"/>
      <c r="BO56" s="97"/>
      <c r="BP56" s="97">
        <f>IF(SUM(BM56:BO56)=0,MASTER_DATA_MAPPED!BP56*VLOOKUP(BP$20,Backend!$A$2:$K$61,VLOOKUP(MASTER_DATA_ESCALATED!$B56,Backend!$M$3:$O$8,3,FALSE),FALSE),SUM(BM56:BO56))</f>
        <v>71413475.748609155</v>
      </c>
      <c r="BQ56" s="97"/>
      <c r="BR56" s="97"/>
      <c r="BS56" s="97"/>
      <c r="BT56" s="97">
        <f>IF(SUM(BQ56:BS56)=0,MASTER_DATA_MAPPED!BT56*VLOOKUP(BT$20,Backend!$A$2:$K$61,VLOOKUP(MASTER_DATA_ESCALATED!$B56,Backend!$M$3:$O$8,3,FALSE),FALSE),SUM(BQ56:BS56))</f>
        <v>45847807.904023014</v>
      </c>
      <c r="BU56" s="97"/>
      <c r="BV56" s="97"/>
      <c r="BW56" s="97"/>
      <c r="BX56" s="97">
        <f>IF(SUM(BU56:BW56)=0,MASTER_DATA_MAPPED!BX56*VLOOKUP(BX$20,Backend!$A$2:$K$61,VLOOKUP(MASTER_DATA_ESCALATED!$B56,Backend!$M$3:$O$8,3,FALSE),FALSE),SUM(BU56:BW56))</f>
        <v>0</v>
      </c>
      <c r="BY56" s="97"/>
      <c r="BZ56" s="97"/>
      <c r="CA56" s="97"/>
      <c r="CB56" s="97">
        <f>IF(SUM(BY56:CA56)=0,MASTER_DATA_MAPPED!CB56*VLOOKUP(CB$20,Backend!$A$2:$K$61,VLOOKUP(MASTER_DATA_ESCALATED!$B56,Backend!$M$3:$O$8,3,FALSE),FALSE),SUM(BY56:CA56))</f>
        <v>44304146.028364077</v>
      </c>
      <c r="CC56" s="97"/>
      <c r="CD56" s="97"/>
      <c r="CE56" s="97"/>
      <c r="CF56" s="97">
        <f>IF(SUM(CC56:CE56)=0,MASTER_DATA_MAPPED!CF56*VLOOKUP(CF$20,Backend!$A$2:$K$61,VLOOKUP(MASTER_DATA_ESCALATED!$B56,Backend!$M$3:$O$8,3,FALSE),FALSE),SUM(CC56:CE56))</f>
        <v>0</v>
      </c>
      <c r="CG56" s="97"/>
      <c r="CH56" s="97"/>
      <c r="CI56" s="97"/>
      <c r="CJ56" s="97">
        <f>IF(SUM(CG56:CI56)=0,MASTER_DATA_MAPPED!CJ56*VLOOKUP(CJ$20,Backend!$A$2:$K$61,VLOOKUP(MASTER_DATA_ESCALATED!$B56,Backend!$M$3:$O$8,3,FALSE),FALSE),SUM(CG56:CI56))</f>
        <v>0</v>
      </c>
      <c r="CK56" s="97"/>
      <c r="CL56" s="97"/>
      <c r="CM56" s="97"/>
      <c r="CN56" s="97">
        <f>IF(SUM(CK56:CM56)=0,MASTER_DATA_MAPPED!CN56*VLOOKUP(CN$20,Backend!$A$2:$K$61,VLOOKUP(MASTER_DATA_ESCALATED!$B56,Backend!$M$3:$O$8,3,FALSE),FALSE),SUM(CK56:CM56))</f>
        <v>0</v>
      </c>
      <c r="CO56" s="97"/>
      <c r="CP56" s="97"/>
      <c r="CQ56" s="97"/>
      <c r="CR56" s="97">
        <f>IF(SUM(CO56:CQ56)=0,MASTER_DATA_MAPPED!CR56*VLOOKUP(CR$20,Backend!$A$2:$K$61,VLOOKUP(MASTER_DATA_ESCALATED!$B56,Backend!$M$3:$O$8,3,FALSE),FALSE),SUM(CO56:CQ56))</f>
        <v>0</v>
      </c>
      <c r="CS56" s="97"/>
      <c r="CT56" s="97"/>
      <c r="CU56" s="97"/>
      <c r="CV56" s="97">
        <f>IF(SUM(CS56:CU56)=0,MASTER_DATA_MAPPED!CV56*VLOOKUP(CV$20,Backend!$A$2:$K$61,VLOOKUP(MASTER_DATA_ESCALATED!$B56,Backend!$M$3:$O$8,3,FALSE),FALSE),SUM(CS56:CU56))</f>
        <v>12164709.642935021</v>
      </c>
      <c r="CW56" s="97"/>
      <c r="CX56" s="97"/>
      <c r="CY56" s="97"/>
      <c r="CZ56" s="97">
        <f>IF(SUM(CW56:CY56)=0,MASTER_DATA_MAPPED!CZ56*VLOOKUP(CZ$20,Backend!$A$2:$K$61,VLOOKUP(MASTER_DATA_ESCALATED!$B56,Backend!$M$3:$O$8,3,FALSE),FALSE),SUM(CW56:CY56))</f>
        <v>19513657.398489401</v>
      </c>
      <c r="DA56" s="97"/>
      <c r="DB56" s="97"/>
      <c r="DC56" s="97"/>
      <c r="DD56" s="97" t="e">
        <f>IF(SUM(DA56:DC56)=0,MASTER_DATA_MAPPED!DD56*VLOOKUP(DD$20,Backend!$A$2:$K$61,VLOOKUP(MASTER_DATA_ESCALATED!$B56,Backend!$M$3:$O$8,3,FALSE),FALSE),SUM(DA56:DC56))</f>
        <v>#N/A</v>
      </c>
      <c r="DE56" s="97"/>
      <c r="DF56" s="97"/>
      <c r="DG56" s="97"/>
      <c r="DH56" s="97">
        <f>IF(SUM(DE56:DG56)=0,MASTER_DATA_MAPPED!DH56*VLOOKUP(DH$20,Backend!$A$2:$K$61,VLOOKUP(MASTER_DATA_ESCALATED!$B56,Backend!$M$3:$O$8,3,FALSE),FALSE),SUM(DE56:DG56))</f>
        <v>0</v>
      </c>
      <c r="DI56" s="97"/>
      <c r="DJ56" s="97"/>
      <c r="DK56" s="97"/>
      <c r="DL56" s="97">
        <f>IF(SUM(DI56:DK56)=0,MASTER_DATA_MAPPED!DL56*VLOOKUP(DL$20,Backend!$A$2:$K$61,VLOOKUP(MASTER_DATA_ESCALATED!$B56,Backend!$M$3:$O$8,3,FALSE),FALSE),SUM(DI56:DK56))</f>
        <v>0</v>
      </c>
      <c r="DM56" s="97"/>
      <c r="DN56" s="97"/>
      <c r="DO56" s="97"/>
      <c r="DP56" s="97">
        <f>IF(SUM(DM56:DO56)=0,MASTER_DATA_MAPPED!DP56*VLOOKUP(DP$20,Backend!$A$2:$K$61,VLOOKUP(MASTER_DATA_ESCALATED!$B56,Backend!$M$3:$O$8,3,FALSE),FALSE),SUM(DM56:DO56))</f>
        <v>0</v>
      </c>
      <c r="DQ56" s="97"/>
      <c r="DR56" s="97"/>
      <c r="DS56" s="97"/>
      <c r="DT56" s="97">
        <f>IF(SUM(DQ56:DS56)=0,MASTER_DATA_MAPPED!DT56*VLOOKUP(DT$20,Backend!$A$2:$K$61,VLOOKUP(MASTER_DATA_ESCALATED!$B56,Backend!$M$3:$O$8,3,FALSE),FALSE),SUM(DQ56:DS56))</f>
        <v>0</v>
      </c>
      <c r="DU56" s="97"/>
      <c r="DV56" s="97"/>
      <c r="DW56" s="97"/>
      <c r="DX56" s="97">
        <f>IF(SUM(DU56:DW56)=0,MASTER_DATA_MAPPED!DX56*VLOOKUP(DX$20,Backend!$A$2:$K$61,VLOOKUP(MASTER_DATA_ESCALATED!$B56,Backend!$M$3:$O$8,3,FALSE),FALSE),SUM(DU56:DW56))</f>
        <v>0</v>
      </c>
      <c r="DY56" s="97"/>
      <c r="DZ56" s="97"/>
      <c r="EA56" s="97"/>
      <c r="EB56" s="97">
        <f>IF(SUM(DY56:EA56)=0,MASTER_DATA_MAPPED!EB56*VLOOKUP(EB$20,Backend!$A$2:$K$61,VLOOKUP(MASTER_DATA_ESCALATED!$B56,Backend!$M$3:$O$8,3,FALSE),FALSE),SUM(DY56:EA56))</f>
        <v>0</v>
      </c>
      <c r="EC56" s="97"/>
      <c r="ED56" s="97"/>
      <c r="EE56" s="97"/>
      <c r="EF56" s="97">
        <f>IF(SUM(EC56:EE56)=0,MASTER_DATA_MAPPED!EF56*VLOOKUP(EF$20,Backend!$A$2:$K$61,VLOOKUP(MASTER_DATA_ESCALATED!$B56,Backend!$M$3:$O$8,3,FALSE),FALSE),SUM(EC56:EE56))</f>
        <v>237145058.5049952</v>
      </c>
      <c r="EG56" s="97"/>
      <c r="EH56" s="97"/>
      <c r="EI56" s="97"/>
      <c r="EJ56" s="97">
        <f>IF(SUM(EG56:EI56)=0,MASTER_DATA_MAPPED!EJ56*VLOOKUP(EJ$20,Backend!$A$2:$K$61,VLOOKUP(MASTER_DATA_ESCALATED!$B56,Backend!$M$3:$O$8,3,FALSE),FALSE),SUM(EG56:EI56))</f>
        <v>0</v>
      </c>
      <c r="EK56" s="97"/>
      <c r="EL56" s="97"/>
      <c r="EM56" s="97"/>
      <c r="EN56" s="97">
        <f>IF(SUM(EK56:EM56)=0,MASTER_DATA_MAPPED!EN56*VLOOKUP(EN$20,Backend!$A$2:$K$61,VLOOKUP(MASTER_DATA_ESCALATED!$B56,Backend!$M$3:$O$8,3,FALSE),FALSE),SUM(EK56:EM56))</f>
        <v>85028378.181807697</v>
      </c>
      <c r="EO56" s="97"/>
      <c r="EP56" s="97"/>
      <c r="EQ56" s="97"/>
      <c r="ER56" s="97">
        <f>IF(SUM(EO56:EQ56)=0,MASTER_DATA_MAPPED!ER56*VLOOKUP(ER$20,Backend!$A$2:$K$61,VLOOKUP(MASTER_DATA_ESCALATED!$B56,Backend!$M$3:$O$8,3,FALSE),FALSE),SUM(EO56:EQ56))</f>
        <v>96752853.003449485</v>
      </c>
      <c r="ES56" s="97"/>
      <c r="ET56" s="97"/>
      <c r="EU56" s="97"/>
      <c r="EV56" s="97">
        <f>IF(SUM(ES56:EU56)=0,MASTER_DATA_MAPPED!EV56*VLOOKUP(EV$20,Backend!$A$2:$K$61,VLOOKUP(MASTER_DATA_ESCALATED!$B56,Backend!$M$3:$O$8,3,FALSE),FALSE),SUM(ES56:EU56))</f>
        <v>96752853.003449485</v>
      </c>
      <c r="EW56" s="97"/>
      <c r="EX56" s="97"/>
      <c r="EY56" s="97"/>
      <c r="EZ56" s="97">
        <f>IF(SUM(EW56:EY56)=0,MASTER_DATA_MAPPED!EZ56*VLOOKUP(EZ$20,Backend!$A$2:$K$61,VLOOKUP(MASTER_DATA_ESCALATED!$B56,Backend!$M$3:$O$8,3,FALSE),FALSE),SUM(EW56:EY56))</f>
        <v>12145395.325885568</v>
      </c>
      <c r="FA56" s="97"/>
      <c r="FB56" s="97"/>
      <c r="FC56" s="97"/>
      <c r="FD56" s="97">
        <f>IF(SUM(FA56:FC56)=0,MASTER_DATA_MAPPED!FD56*VLOOKUP(FD$20,Backend!$A$2:$K$61,VLOOKUP(MASTER_DATA_ESCALATED!$B56,Backend!$M$3:$O$8,3,FALSE),FALSE),SUM(FA56:FC56))</f>
        <v>11851812.464618761</v>
      </c>
      <c r="FE56" s="97"/>
      <c r="FF56" s="97"/>
      <c r="FG56" s="97"/>
      <c r="FH56" s="97">
        <f>IF(SUM(FE56:FG56)=0,MASTER_DATA_MAPPED!FH56*VLOOKUP(FH$20,Backend!$A$2:$K$61,VLOOKUP(MASTER_DATA_ESCALATED!$B56,Backend!$M$3:$O$8,3,FALSE),FALSE),SUM(FE56:FG56))</f>
        <v>11555038.485294703</v>
      </c>
      <c r="FI56" s="97"/>
      <c r="FJ56" s="97"/>
      <c r="FK56" s="97"/>
      <c r="FL56" s="97">
        <f>IF(SUM(FI56:FK56)=0,MASTER_DATA_MAPPED!FL56*VLOOKUP(FL$20,Backend!$A$2:$K$61,VLOOKUP(MASTER_DATA_ESCALATED!$B56,Backend!$M$3:$O$8,3,FALSE),FALSE),SUM(FI56:FK56))</f>
        <v>21189023.900126163</v>
      </c>
      <c r="FM56" s="97"/>
      <c r="FN56" s="97"/>
      <c r="FO56" s="97"/>
      <c r="FP56" s="97">
        <f>IF(SUM(FM56:FO56)=0,MASTER_DATA_MAPPED!FP56*VLOOKUP(FP$20,Backend!$A$2:$K$61,VLOOKUP(MASTER_DATA_ESCALATED!$B56,Backend!$M$3:$O$8,3,FALSE),FALSE),SUM(FM56:FO56))</f>
        <v>9017076.5839530807</v>
      </c>
      <c r="FQ56" s="97"/>
      <c r="FR56" s="97"/>
      <c r="FS56" s="97"/>
      <c r="FT56" s="97">
        <f>IF(SUM(FQ56:FS56)=0,MASTER_DATA_MAPPED!FT56*VLOOKUP(FT$20,Backend!$A$2:$K$61,VLOOKUP(MASTER_DATA_ESCALATED!$B56,Backend!$M$3:$O$8,3,FALSE),FALSE),SUM(FQ56:FS56))</f>
        <v>8927893.2110877205</v>
      </c>
      <c r="FU56" s="97"/>
      <c r="FV56" s="97"/>
      <c r="FW56" s="97"/>
      <c r="FX56" s="97">
        <f>IF(SUM(FU56:FW56)=0,MASTER_DATA_MAPPED!FX56*VLOOKUP(FX$20,Backend!$A$2:$K$61,VLOOKUP(MASTER_DATA_ESCALATED!$B56,Backend!$M$3:$O$8,3,FALSE),FALSE),SUM(FU56:FW56))</f>
        <v>8769918.2196465731</v>
      </c>
      <c r="FY56" s="97"/>
      <c r="FZ56" s="97"/>
      <c r="GA56" s="97"/>
      <c r="GB56" s="97">
        <f>IF(SUM(FY56:GA56)=0,MASTER_DATA_MAPPED!GB56*VLOOKUP(GB$20,Backend!$A$2:$K$61,VLOOKUP(MASTER_DATA_ESCALATED!$B56,Backend!$M$3:$O$8,3,FALSE),FALSE),SUM(FY56:GA56))</f>
        <v>9008285.4487425368</v>
      </c>
      <c r="GC56" s="97"/>
      <c r="GD56" s="97"/>
      <c r="GE56" s="97"/>
      <c r="GF56" s="97">
        <f>IF(SUM(GC56:GE56)=0,MASTER_DATA_MAPPED!GF56*VLOOKUP(GF$20,Backend!$A$2:$K$61,VLOOKUP(MASTER_DATA_ESCALATED!$B56,Backend!$M$3:$O$8,3,FALSE),FALSE),SUM(GC56:GE56))</f>
        <v>8919102.0758771766</v>
      </c>
      <c r="GG56" s="97"/>
      <c r="GH56" s="97"/>
      <c r="GI56" s="97"/>
      <c r="GJ56" s="97">
        <f>IF(SUM(GG56:GI56)=0,MASTER_DATA_MAPPED!GJ56*VLOOKUP(GJ$20,Backend!$A$2:$K$61,VLOOKUP(MASTER_DATA_ESCALATED!$B56,Backend!$M$3:$O$8,3,FALSE),FALSE),SUM(GG56:GI56))</f>
        <v>8780112.7827203255</v>
      </c>
      <c r="GK56" s="97"/>
      <c r="GL56" s="97"/>
      <c r="GM56" s="97"/>
      <c r="GN56" s="97">
        <f>IF(SUM(GK56:GM56)=0,MASTER_DATA_MAPPED!GN56*VLOOKUP(GN$20,Backend!$A$2:$K$61,VLOOKUP(MASTER_DATA_ESCALATED!$B56,Backend!$M$3:$O$8,3,FALSE),FALSE),SUM(GK56:GM56))</f>
        <v>8225296.2237495398</v>
      </c>
      <c r="GO56" s="97"/>
      <c r="GP56" s="97"/>
      <c r="GQ56" s="97"/>
      <c r="GR56" s="97">
        <f>IF(SUM(GO56:GQ56)=0,MASTER_DATA_MAPPED!GR56*VLOOKUP(GR$20,Backend!$A$2:$K$61,VLOOKUP(MASTER_DATA_ESCALATED!$B56,Backend!$M$3:$O$8,3,FALSE),FALSE),SUM(GO56:GQ56))</f>
        <v>8157529.5805794653</v>
      </c>
      <c r="GS56" s="97"/>
      <c r="GT56" s="97"/>
      <c r="GU56" s="97"/>
      <c r="GV56" s="97">
        <f>IF(SUM(GS56:GU56)=0,MASTER_DATA_MAPPED!GV56*VLOOKUP(GV$20,Backend!$A$2:$K$61,VLOOKUP(MASTER_DATA_ESCALATED!$B56,Backend!$M$3:$O$8,3,FALSE),FALSE),SUM(GS56:GU56))</f>
        <v>8052196.2747189486</v>
      </c>
    </row>
    <row r="57" spans="2:204" s="27" customFormat="1" ht="14.25" hidden="1" outlineLevel="2" x14ac:dyDescent="0.25">
      <c r="B57" s="26">
        <f t="shared" si="1"/>
        <v>20</v>
      </c>
      <c r="C57" s="55">
        <f t="shared" si="0"/>
        <v>215.1</v>
      </c>
      <c r="D57" s="82"/>
      <c r="E57" s="55"/>
      <c r="F57" s="55"/>
      <c r="G57" s="83">
        <v>215.1</v>
      </c>
      <c r="H57" s="40" t="s">
        <v>57</v>
      </c>
      <c r="I57" s="99"/>
      <c r="J57" s="99"/>
      <c r="K57" s="99"/>
      <c r="L57" s="99">
        <f>IF(SUM(I57:K57)=0,MASTER_DATA_MAPPED!L57*VLOOKUP(L$20,Backend!$A$2:$K$61,VLOOKUP(MASTER_DATA_ESCALATED!$B57,Backend!$M$3:$O$8,3,FALSE),FALSE),SUM(I57:K57))</f>
        <v>0</v>
      </c>
      <c r="M57" s="99"/>
      <c r="N57" s="99"/>
      <c r="O57" s="99"/>
      <c r="P57" s="99">
        <f>IF(SUM(M57:O57)=0,MASTER_DATA_MAPPED!P57*VLOOKUP(P$20,Backend!$A$2:$K$61,VLOOKUP(MASTER_DATA_ESCALATED!$B57,Backend!$M$3:$O$8,3,FALSE),FALSE),SUM(M57:O57))</f>
        <v>0</v>
      </c>
      <c r="Q57" s="99"/>
      <c r="R57" s="99"/>
      <c r="S57" s="99"/>
      <c r="T57" s="99">
        <f>IF(SUM(Q57:S57)=0,MASTER_DATA_MAPPED!T57*VLOOKUP(T$20,Backend!$A$2:$K$61,VLOOKUP(MASTER_DATA_ESCALATED!$B57,Backend!$M$3:$O$8,3,FALSE),FALSE),SUM(Q57:S57))</f>
        <v>0</v>
      </c>
      <c r="U57" s="99"/>
      <c r="V57" s="99"/>
      <c r="W57" s="99"/>
      <c r="X57" s="99">
        <f>IF(SUM(U57:W57)=0,MASTER_DATA_MAPPED!X57*VLOOKUP(X$20,Backend!$A$2:$K$61,VLOOKUP(MASTER_DATA_ESCALATED!$B57,Backend!$M$3:$O$8,3,FALSE),FALSE),SUM(U57:W57))</f>
        <v>0</v>
      </c>
      <c r="Y57" s="99"/>
      <c r="Z57" s="99"/>
      <c r="AA57" s="99"/>
      <c r="AB57" s="99">
        <f>IF(SUM(Y57:AA57)=0,MASTER_DATA_MAPPED!AB57*VLOOKUP(AB$20,Backend!$A$2:$K$61,VLOOKUP(MASTER_DATA_ESCALATED!$B57,Backend!$M$3:$O$8,3,FALSE),FALSE),SUM(Y57:AA57))</f>
        <v>0</v>
      </c>
      <c r="AC57" s="99"/>
      <c r="AD57" s="99"/>
      <c r="AE57" s="99"/>
      <c r="AF57" s="99">
        <f>IF(SUM(AC57:AE57)=0,MASTER_DATA_MAPPED!AF57*VLOOKUP(AF$20,Backend!$A$2:$K$61,VLOOKUP(MASTER_DATA_ESCALATED!$B57,Backend!$M$3:$O$8,3,FALSE),FALSE),SUM(AC57:AE57))</f>
        <v>0</v>
      </c>
      <c r="AG57" s="99"/>
      <c r="AH57" s="99"/>
      <c r="AI57" s="99"/>
      <c r="AJ57" s="99">
        <f>IF(SUM(AG57:AI57)=0,MASTER_DATA_MAPPED!AJ57*VLOOKUP(AJ$20,Backend!$A$2:$K$61,VLOOKUP(MASTER_DATA_ESCALATED!$B57,Backend!$M$3:$O$8,3,FALSE),FALSE),SUM(AG57:AI57))</f>
        <v>0</v>
      </c>
      <c r="AK57" s="99"/>
      <c r="AL57" s="99"/>
      <c r="AM57" s="99"/>
      <c r="AN57" s="99">
        <f>IF(SUM(AK57:AM57)=0,MASTER_DATA_MAPPED!AN57*VLOOKUP(AN$20,Backend!$A$2:$K$61,VLOOKUP(MASTER_DATA_ESCALATED!$B57,Backend!$M$3:$O$8,3,FALSE),FALSE),SUM(AK57:AM57))</f>
        <v>0</v>
      </c>
      <c r="AO57" s="99"/>
      <c r="AP57" s="99"/>
      <c r="AQ57" s="99"/>
      <c r="AR57" s="99">
        <f>IF(SUM(AO57:AQ57)=0,MASTER_DATA_MAPPED!AR57*VLOOKUP(AR$20,Backend!$A$2:$K$61,VLOOKUP(MASTER_DATA_ESCALATED!$B57,Backend!$M$3:$O$8,3,FALSE),FALSE),SUM(AO57:AQ57))</f>
        <v>0</v>
      </c>
      <c r="AS57" s="99"/>
      <c r="AT57" s="99"/>
      <c r="AU57" s="99"/>
      <c r="AV57" s="99">
        <f>IF(SUM(AS57:AU57)=0,MASTER_DATA_MAPPED!AV57*VLOOKUP(AV$20,Backend!$A$2:$K$61,VLOOKUP(MASTER_DATA_ESCALATED!$B57,Backend!$M$3:$O$8,3,FALSE),FALSE),SUM(AS57:AU57))</f>
        <v>0</v>
      </c>
      <c r="AW57" s="99"/>
      <c r="AX57" s="99"/>
      <c r="AY57" s="99"/>
      <c r="AZ57" s="99">
        <f>IF(SUM(AW57:AY57)=0,MASTER_DATA_MAPPED!AZ57*VLOOKUP(AZ$20,Backend!$A$2:$K$61,VLOOKUP(MASTER_DATA_ESCALATED!$B57,Backend!$M$3:$O$8,3,FALSE),FALSE),SUM(AW57:AY57))</f>
        <v>0</v>
      </c>
      <c r="BA57" s="99"/>
      <c r="BB57" s="99"/>
      <c r="BC57" s="99"/>
      <c r="BD57" s="99">
        <f>IF(SUM(BA57:BC57)=0,MASTER_DATA_MAPPED!BD57*VLOOKUP(BD$20,Backend!$A$2:$K$61,VLOOKUP(MASTER_DATA_ESCALATED!$B57,Backend!$M$3:$O$8,3,FALSE),FALSE),SUM(BA57:BC57))</f>
        <v>0</v>
      </c>
      <c r="BE57" s="99"/>
      <c r="BF57" s="99"/>
      <c r="BG57" s="99"/>
      <c r="BH57" s="99">
        <f>IF(SUM(BE57:BG57)=0,MASTER_DATA_MAPPED!BH57*VLOOKUP(BH$20,Backend!$A$2:$K$61,VLOOKUP(MASTER_DATA_ESCALATED!$B57,Backend!$M$3:$O$8,3,FALSE),FALSE),SUM(BE57:BG57))</f>
        <v>0</v>
      </c>
      <c r="BI57" s="99"/>
      <c r="BJ57" s="99"/>
      <c r="BK57" s="99"/>
      <c r="BL57" s="99">
        <f>IF(SUM(BI57:BK57)=0,MASTER_DATA_MAPPED!BL57*VLOOKUP(BL$20,Backend!$A$2:$K$61,VLOOKUP(MASTER_DATA_ESCALATED!$B57,Backend!$M$3:$O$8,3,FALSE),FALSE),SUM(BI57:BK57))</f>
        <v>0</v>
      </c>
      <c r="BM57" s="99"/>
      <c r="BN57" s="99"/>
      <c r="BO57" s="99"/>
      <c r="BP57" s="99">
        <f>IF(SUM(BM57:BO57)=0,MASTER_DATA_MAPPED!BP57*VLOOKUP(BP$20,Backend!$A$2:$K$61,VLOOKUP(MASTER_DATA_ESCALATED!$B57,Backend!$M$3:$O$8,3,FALSE),FALSE),SUM(BM57:BO57))</f>
        <v>0</v>
      </c>
      <c r="BQ57" s="99"/>
      <c r="BR57" s="99"/>
      <c r="BS57" s="99"/>
      <c r="BT57" s="99">
        <f>IF(SUM(BQ57:BS57)=0,MASTER_DATA_MAPPED!BT57*VLOOKUP(BT$20,Backend!$A$2:$K$61,VLOOKUP(MASTER_DATA_ESCALATED!$B57,Backend!$M$3:$O$8,3,FALSE),FALSE),SUM(BQ57:BS57))</f>
        <v>0</v>
      </c>
      <c r="BU57" s="99"/>
      <c r="BV57" s="99"/>
      <c r="BW57" s="99"/>
      <c r="BX57" s="99">
        <f>IF(SUM(BU57:BW57)=0,MASTER_DATA_MAPPED!BX57*VLOOKUP(BX$20,Backend!$A$2:$K$61,VLOOKUP(MASTER_DATA_ESCALATED!$B57,Backend!$M$3:$O$8,3,FALSE),FALSE),SUM(BU57:BW57))</f>
        <v>0</v>
      </c>
      <c r="BY57" s="99"/>
      <c r="BZ57" s="99"/>
      <c r="CA57" s="99"/>
      <c r="CB57" s="99">
        <f>IF(SUM(BY57:CA57)=0,MASTER_DATA_MAPPED!CB57*VLOOKUP(CB$20,Backend!$A$2:$K$61,VLOOKUP(MASTER_DATA_ESCALATED!$B57,Backend!$M$3:$O$8,3,FALSE),FALSE),SUM(BY57:CA57))</f>
        <v>0</v>
      </c>
      <c r="CC57" s="99"/>
      <c r="CD57" s="99"/>
      <c r="CE57" s="99"/>
      <c r="CF57" s="99">
        <f>IF(SUM(CC57:CE57)=0,MASTER_DATA_MAPPED!CF57*VLOOKUP(CF$20,Backend!$A$2:$K$61,VLOOKUP(MASTER_DATA_ESCALATED!$B57,Backend!$M$3:$O$8,3,FALSE),FALSE),SUM(CC57:CE57))</f>
        <v>0</v>
      </c>
      <c r="CG57" s="99"/>
      <c r="CH57" s="99"/>
      <c r="CI57" s="99"/>
      <c r="CJ57" s="99">
        <f>IF(SUM(CG57:CI57)=0,MASTER_DATA_MAPPED!CJ57*VLOOKUP(CJ$20,Backend!$A$2:$K$61,VLOOKUP(MASTER_DATA_ESCALATED!$B57,Backend!$M$3:$O$8,3,FALSE),FALSE),SUM(CG57:CI57))</f>
        <v>0</v>
      </c>
      <c r="CK57" s="99"/>
      <c r="CL57" s="99"/>
      <c r="CM57" s="99"/>
      <c r="CN57" s="99">
        <f>IF(SUM(CK57:CM57)=0,MASTER_DATA_MAPPED!CN57*VLOOKUP(CN$20,Backend!$A$2:$K$61,VLOOKUP(MASTER_DATA_ESCALATED!$B57,Backend!$M$3:$O$8,3,FALSE),FALSE),SUM(CK57:CM57))</f>
        <v>0</v>
      </c>
      <c r="CO57" s="99"/>
      <c r="CP57" s="99"/>
      <c r="CQ57" s="99"/>
      <c r="CR57" s="99">
        <f>IF(SUM(CO57:CQ57)=0,MASTER_DATA_MAPPED!CR57*VLOOKUP(CR$20,Backend!$A$2:$K$61,VLOOKUP(MASTER_DATA_ESCALATED!$B57,Backend!$M$3:$O$8,3,FALSE),FALSE),SUM(CO57:CQ57))</f>
        <v>0</v>
      </c>
      <c r="CS57" s="99"/>
      <c r="CT57" s="99"/>
      <c r="CU57" s="99"/>
      <c r="CV57" s="99">
        <f>IF(SUM(CS57:CU57)=0,MASTER_DATA_MAPPED!CV57*VLOOKUP(CV$20,Backend!$A$2:$K$61,VLOOKUP(MASTER_DATA_ESCALATED!$B57,Backend!$M$3:$O$8,3,FALSE),FALSE),SUM(CS57:CU57))</f>
        <v>0</v>
      </c>
      <c r="CW57" s="99"/>
      <c r="CX57" s="99"/>
      <c r="CY57" s="99"/>
      <c r="CZ57" s="99">
        <f>IF(SUM(CW57:CY57)=0,MASTER_DATA_MAPPED!CZ57*VLOOKUP(CZ$20,Backend!$A$2:$K$61,VLOOKUP(MASTER_DATA_ESCALATED!$B57,Backend!$M$3:$O$8,3,FALSE),FALSE),SUM(CW57:CY57))</f>
        <v>0</v>
      </c>
      <c r="DA57" s="99"/>
      <c r="DB57" s="99"/>
      <c r="DC57" s="99"/>
      <c r="DD57" s="99" t="e">
        <f>IF(SUM(DA57:DC57)=0,MASTER_DATA_MAPPED!DD57*VLOOKUP(DD$20,Backend!$A$2:$K$61,VLOOKUP(MASTER_DATA_ESCALATED!$B57,Backend!$M$3:$O$8,3,FALSE),FALSE),SUM(DA57:DC57))</f>
        <v>#N/A</v>
      </c>
      <c r="DE57" s="99"/>
      <c r="DF57" s="99"/>
      <c r="DG57" s="99"/>
      <c r="DH57" s="99">
        <f>IF(SUM(DE57:DG57)=0,MASTER_DATA_MAPPED!DH57*VLOOKUP(DH$20,Backend!$A$2:$K$61,VLOOKUP(MASTER_DATA_ESCALATED!$B57,Backend!$M$3:$O$8,3,FALSE),FALSE),SUM(DE57:DG57))</f>
        <v>0</v>
      </c>
      <c r="DI57" s="99"/>
      <c r="DJ57" s="99"/>
      <c r="DK57" s="99"/>
      <c r="DL57" s="99">
        <f>IF(SUM(DI57:DK57)=0,MASTER_DATA_MAPPED!DL57*VLOOKUP(DL$20,Backend!$A$2:$K$61,VLOOKUP(MASTER_DATA_ESCALATED!$B57,Backend!$M$3:$O$8,3,FALSE),FALSE),SUM(DI57:DK57))</f>
        <v>0</v>
      </c>
      <c r="DM57" s="99"/>
      <c r="DN57" s="99"/>
      <c r="DO57" s="99"/>
      <c r="DP57" s="99">
        <f>IF(SUM(DM57:DO57)=0,MASTER_DATA_MAPPED!DP57*VLOOKUP(DP$20,Backend!$A$2:$K$61,VLOOKUP(MASTER_DATA_ESCALATED!$B57,Backend!$M$3:$O$8,3,FALSE),FALSE),SUM(DM57:DO57))</f>
        <v>0</v>
      </c>
      <c r="DQ57" s="99"/>
      <c r="DR57" s="99"/>
      <c r="DS57" s="99"/>
      <c r="DT57" s="99">
        <f>IF(SUM(DQ57:DS57)=0,MASTER_DATA_MAPPED!DT57*VLOOKUP(DT$20,Backend!$A$2:$K$61,VLOOKUP(MASTER_DATA_ESCALATED!$B57,Backend!$M$3:$O$8,3,FALSE),FALSE),SUM(DQ57:DS57))</f>
        <v>0</v>
      </c>
      <c r="DU57" s="99"/>
      <c r="DV57" s="99"/>
      <c r="DW57" s="99"/>
      <c r="DX57" s="99">
        <f>IF(SUM(DU57:DW57)=0,MASTER_DATA_MAPPED!DX57*VLOOKUP(DX$20,Backend!$A$2:$K$61,VLOOKUP(MASTER_DATA_ESCALATED!$B57,Backend!$M$3:$O$8,3,FALSE),FALSE),SUM(DU57:DW57))</f>
        <v>0</v>
      </c>
      <c r="DY57" s="99"/>
      <c r="DZ57" s="99"/>
      <c r="EA57" s="99"/>
      <c r="EB57" s="99">
        <f>IF(SUM(DY57:EA57)=0,MASTER_DATA_MAPPED!EB57*VLOOKUP(EB$20,Backend!$A$2:$K$61,VLOOKUP(MASTER_DATA_ESCALATED!$B57,Backend!$M$3:$O$8,3,FALSE),FALSE),SUM(DY57:EA57))</f>
        <v>0</v>
      </c>
      <c r="EC57" s="99"/>
      <c r="ED57" s="99"/>
      <c r="EE57" s="99"/>
      <c r="EF57" s="99">
        <f>IF(SUM(EC57:EE57)=0,MASTER_DATA_MAPPED!EF57*VLOOKUP(EF$20,Backend!$A$2:$K$61,VLOOKUP(MASTER_DATA_ESCALATED!$B57,Backend!$M$3:$O$8,3,FALSE),FALSE),SUM(EC57:EE57))</f>
        <v>0</v>
      </c>
      <c r="EG57" s="99"/>
      <c r="EH57" s="99"/>
      <c r="EI57" s="99"/>
      <c r="EJ57" s="99">
        <f>IF(SUM(EG57:EI57)=0,MASTER_DATA_MAPPED!EJ57*VLOOKUP(EJ$20,Backend!$A$2:$K$61,VLOOKUP(MASTER_DATA_ESCALATED!$B57,Backend!$M$3:$O$8,3,FALSE),FALSE),SUM(EG57:EI57))</f>
        <v>0</v>
      </c>
      <c r="EK57" s="99"/>
      <c r="EL57" s="99"/>
      <c r="EM57" s="99"/>
      <c r="EN57" s="99">
        <f>IF(SUM(EK57:EM57)=0,MASTER_DATA_MAPPED!EN57*VLOOKUP(EN$20,Backend!$A$2:$K$61,VLOOKUP(MASTER_DATA_ESCALATED!$B57,Backend!$M$3:$O$8,3,FALSE),FALSE),SUM(EK57:EM57))</f>
        <v>0</v>
      </c>
      <c r="EO57" s="99"/>
      <c r="EP57" s="99"/>
      <c r="EQ57" s="99"/>
      <c r="ER57" s="99">
        <f>IF(SUM(EO57:EQ57)=0,MASTER_DATA_MAPPED!ER57*VLOOKUP(ER$20,Backend!$A$2:$K$61,VLOOKUP(MASTER_DATA_ESCALATED!$B57,Backend!$M$3:$O$8,3,FALSE),FALSE),SUM(EO57:EQ57))</f>
        <v>0</v>
      </c>
      <c r="ES57" s="99"/>
      <c r="ET57" s="99"/>
      <c r="EU57" s="99"/>
      <c r="EV57" s="99">
        <f>IF(SUM(ES57:EU57)=0,MASTER_DATA_MAPPED!EV57*VLOOKUP(EV$20,Backend!$A$2:$K$61,VLOOKUP(MASTER_DATA_ESCALATED!$B57,Backend!$M$3:$O$8,3,FALSE),FALSE),SUM(ES57:EU57))</f>
        <v>0</v>
      </c>
      <c r="EW57" s="99"/>
      <c r="EX57" s="99"/>
      <c r="EY57" s="99"/>
      <c r="EZ57" s="99">
        <f>IF(SUM(EW57:EY57)=0,MASTER_DATA_MAPPED!EZ57*VLOOKUP(EZ$20,Backend!$A$2:$K$61,VLOOKUP(MASTER_DATA_ESCALATED!$B57,Backend!$M$3:$O$8,3,FALSE),FALSE),SUM(EW57:EY57))</f>
        <v>4189938.009166514</v>
      </c>
      <c r="FA57" s="99"/>
      <c r="FB57" s="99"/>
      <c r="FC57" s="99"/>
      <c r="FD57" s="99">
        <f>IF(SUM(FA57:FC57)=0,MASTER_DATA_MAPPED!FD57*VLOOKUP(FD$20,Backend!$A$2:$K$61,VLOOKUP(MASTER_DATA_ESCALATED!$B57,Backend!$M$3:$O$8,3,FALSE),FALSE),SUM(FA57:FC57))</f>
        <v>4138880.1202505473</v>
      </c>
      <c r="FE57" s="99"/>
      <c r="FF57" s="99"/>
      <c r="FG57" s="99"/>
      <c r="FH57" s="99">
        <f>IF(SUM(FE57:FG57)=0,MASTER_DATA_MAPPED!FH57*VLOOKUP(FH$20,Backend!$A$2:$K$61,VLOOKUP(MASTER_DATA_ESCALATED!$B57,Backend!$M$3:$O$8,3,FALSE),FALSE),SUM(FE57:FG57))</f>
        <v>4062293.286876597</v>
      </c>
      <c r="FI57" s="99"/>
      <c r="FJ57" s="99"/>
      <c r="FK57" s="99"/>
      <c r="FL57" s="99">
        <f>IF(SUM(FI57:FK57)=0,MASTER_DATA_MAPPED!FL57*VLOOKUP(FL$20,Backend!$A$2:$K$61,VLOOKUP(MASTER_DATA_ESCALATED!$B57,Backend!$M$3:$O$8,3,FALSE),FALSE),SUM(FI57:FK57))</f>
        <v>6200342.385232701</v>
      </c>
      <c r="FM57" s="99"/>
      <c r="FN57" s="99"/>
      <c r="FO57" s="99"/>
      <c r="FP57" s="99">
        <f>IF(SUM(FM57:FO57)=0,MASTER_DATA_MAPPED!FP57*VLOOKUP(FP$20,Backend!$A$2:$K$61,VLOOKUP(MASTER_DATA_ESCALATED!$B57,Backend!$M$3:$O$8,3,FALSE),FALSE),SUM(FM57:FO57))</f>
        <v>0</v>
      </c>
      <c r="FQ57" s="99"/>
      <c r="FR57" s="99"/>
      <c r="FS57" s="99"/>
      <c r="FT57" s="99">
        <f>IF(SUM(FQ57:FS57)=0,MASTER_DATA_MAPPED!FT57*VLOOKUP(FT$20,Backend!$A$2:$K$61,VLOOKUP(MASTER_DATA_ESCALATED!$B57,Backend!$M$3:$O$8,3,FALSE),FALSE),SUM(FQ57:FS57))</f>
        <v>0</v>
      </c>
      <c r="FU57" s="99"/>
      <c r="FV57" s="99"/>
      <c r="FW57" s="99"/>
      <c r="FX57" s="99">
        <f>IF(SUM(FU57:FW57)=0,MASTER_DATA_MAPPED!FX57*VLOOKUP(FX$20,Backend!$A$2:$K$61,VLOOKUP(MASTER_DATA_ESCALATED!$B57,Backend!$M$3:$O$8,3,FALSE),FALSE),SUM(FU57:FW57))</f>
        <v>0</v>
      </c>
      <c r="FY57" s="99"/>
      <c r="FZ57" s="99"/>
      <c r="GA57" s="99"/>
      <c r="GB57" s="99">
        <f>IF(SUM(FY57:GA57)=0,MASTER_DATA_MAPPED!GB57*VLOOKUP(GB$20,Backend!$A$2:$K$61,VLOOKUP(MASTER_DATA_ESCALATED!$B57,Backend!$M$3:$O$8,3,FALSE),FALSE),SUM(FY57:GA57))</f>
        <v>0</v>
      </c>
      <c r="GC57" s="99"/>
      <c r="GD57" s="99"/>
      <c r="GE57" s="99"/>
      <c r="GF57" s="99">
        <f>IF(SUM(GC57:GE57)=0,MASTER_DATA_MAPPED!GF57*VLOOKUP(GF$20,Backend!$A$2:$K$61,VLOOKUP(MASTER_DATA_ESCALATED!$B57,Backend!$M$3:$O$8,3,FALSE),FALSE),SUM(GC57:GE57))</f>
        <v>0</v>
      </c>
      <c r="GG57" s="99"/>
      <c r="GH57" s="99"/>
      <c r="GI57" s="99"/>
      <c r="GJ57" s="99">
        <f>IF(SUM(GG57:GI57)=0,MASTER_DATA_MAPPED!GJ57*VLOOKUP(GJ$20,Backend!$A$2:$K$61,VLOOKUP(MASTER_DATA_ESCALATED!$B57,Backend!$M$3:$O$8,3,FALSE),FALSE),SUM(GG57:GI57))</f>
        <v>0</v>
      </c>
      <c r="GK57" s="99"/>
      <c r="GL57" s="99"/>
      <c r="GM57" s="99"/>
      <c r="GN57" s="99">
        <f>IF(SUM(GK57:GM57)=0,MASTER_DATA_MAPPED!GN57*VLOOKUP(GN$20,Backend!$A$2:$K$61,VLOOKUP(MASTER_DATA_ESCALATED!$B57,Backend!$M$3:$O$8,3,FALSE),FALSE),SUM(GK57:GM57))</f>
        <v>0</v>
      </c>
      <c r="GO57" s="99"/>
      <c r="GP57" s="99"/>
      <c r="GQ57" s="99"/>
      <c r="GR57" s="99">
        <f>IF(SUM(GO57:GQ57)=0,MASTER_DATA_MAPPED!GR57*VLOOKUP(GR$20,Backend!$A$2:$K$61,VLOOKUP(MASTER_DATA_ESCALATED!$B57,Backend!$M$3:$O$8,3,FALSE),FALSE),SUM(GO57:GQ57))</f>
        <v>0</v>
      </c>
      <c r="GS57" s="99"/>
      <c r="GT57" s="99"/>
      <c r="GU57" s="99"/>
      <c r="GV57" s="99">
        <f>IF(SUM(GS57:GU57)=0,MASTER_DATA_MAPPED!GV57*VLOOKUP(GV$20,Backend!$A$2:$K$61,VLOOKUP(MASTER_DATA_ESCALATED!$B57,Backend!$M$3:$O$8,3,FALSE),FALSE),SUM(GS57:GU57))</f>
        <v>0</v>
      </c>
    </row>
    <row r="58" spans="2:204" s="27" customFormat="1" ht="14.25" hidden="1" outlineLevel="2" x14ac:dyDescent="0.25">
      <c r="B58" s="26">
        <f t="shared" si="1"/>
        <v>20</v>
      </c>
      <c r="C58" s="55">
        <f t="shared" si="0"/>
        <v>215.2</v>
      </c>
      <c r="D58" s="82"/>
      <c r="E58" s="55"/>
      <c r="F58" s="55"/>
      <c r="G58" s="83">
        <v>215.2</v>
      </c>
      <c r="H58" s="41" t="s">
        <v>58</v>
      </c>
      <c r="I58" s="100"/>
      <c r="J58" s="100"/>
      <c r="K58" s="100"/>
      <c r="L58" s="100">
        <f>IF(SUM(I58:K58)=0,MASTER_DATA_MAPPED!L58*VLOOKUP(L$20,Backend!$A$2:$K$61,VLOOKUP(MASTER_DATA_ESCALATED!$B58,Backend!$M$3:$O$8,3,FALSE),FALSE),SUM(I58:K58))</f>
        <v>0</v>
      </c>
      <c r="M58" s="100"/>
      <c r="N58" s="100"/>
      <c r="O58" s="100"/>
      <c r="P58" s="100">
        <f>IF(SUM(M58:O58)=0,MASTER_DATA_MAPPED!P58*VLOOKUP(P$20,Backend!$A$2:$K$61,VLOOKUP(MASTER_DATA_ESCALATED!$B58,Backend!$M$3:$O$8,3,FALSE),FALSE),SUM(M58:O58))</f>
        <v>0</v>
      </c>
      <c r="Q58" s="100"/>
      <c r="R58" s="100"/>
      <c r="S58" s="100"/>
      <c r="T58" s="100">
        <f>IF(SUM(Q58:S58)=0,MASTER_DATA_MAPPED!T58*VLOOKUP(T$20,Backend!$A$2:$K$61,VLOOKUP(MASTER_DATA_ESCALATED!$B58,Backend!$M$3:$O$8,3,FALSE),FALSE),SUM(Q58:S58))</f>
        <v>0</v>
      </c>
      <c r="U58" s="100"/>
      <c r="V58" s="100"/>
      <c r="W58" s="100"/>
      <c r="X58" s="100">
        <f>IF(SUM(U58:W58)=0,MASTER_DATA_MAPPED!X58*VLOOKUP(X$20,Backend!$A$2:$K$61,VLOOKUP(MASTER_DATA_ESCALATED!$B58,Backend!$M$3:$O$8,3,FALSE),FALSE),SUM(U58:W58))</f>
        <v>0</v>
      </c>
      <c r="Y58" s="100"/>
      <c r="Z58" s="100"/>
      <c r="AA58" s="100"/>
      <c r="AB58" s="100">
        <f>IF(SUM(Y58:AA58)=0,MASTER_DATA_MAPPED!AB58*VLOOKUP(AB$20,Backend!$A$2:$K$61,VLOOKUP(MASTER_DATA_ESCALATED!$B58,Backend!$M$3:$O$8,3,FALSE),FALSE),SUM(Y58:AA58))</f>
        <v>0</v>
      </c>
      <c r="AC58" s="100"/>
      <c r="AD58" s="100"/>
      <c r="AE58" s="100"/>
      <c r="AF58" s="100">
        <f>IF(SUM(AC58:AE58)=0,MASTER_DATA_MAPPED!AF58*VLOOKUP(AF$20,Backend!$A$2:$K$61,VLOOKUP(MASTER_DATA_ESCALATED!$B58,Backend!$M$3:$O$8,3,FALSE),FALSE),SUM(AC58:AE58))</f>
        <v>0</v>
      </c>
      <c r="AG58" s="100"/>
      <c r="AH58" s="100"/>
      <c r="AI58" s="100"/>
      <c r="AJ58" s="100">
        <f>IF(SUM(AG58:AI58)=0,MASTER_DATA_MAPPED!AJ58*VLOOKUP(AJ$20,Backend!$A$2:$K$61,VLOOKUP(MASTER_DATA_ESCALATED!$B58,Backend!$M$3:$O$8,3,FALSE),FALSE),SUM(AG58:AI58))</f>
        <v>0</v>
      </c>
      <c r="AK58" s="100"/>
      <c r="AL58" s="100"/>
      <c r="AM58" s="100"/>
      <c r="AN58" s="100">
        <f>IF(SUM(AK58:AM58)=0,MASTER_DATA_MAPPED!AN58*VLOOKUP(AN$20,Backend!$A$2:$K$61,VLOOKUP(MASTER_DATA_ESCALATED!$B58,Backend!$M$3:$O$8,3,FALSE),FALSE),SUM(AK58:AM58))</f>
        <v>0</v>
      </c>
      <c r="AO58" s="100"/>
      <c r="AP58" s="100"/>
      <c r="AQ58" s="100"/>
      <c r="AR58" s="100">
        <f>IF(SUM(AO58:AQ58)=0,MASTER_DATA_MAPPED!AR58*VLOOKUP(AR$20,Backend!$A$2:$K$61,VLOOKUP(MASTER_DATA_ESCALATED!$B58,Backend!$M$3:$O$8,3,FALSE),FALSE),SUM(AO58:AQ58))</f>
        <v>0</v>
      </c>
      <c r="AS58" s="100"/>
      <c r="AT58" s="100"/>
      <c r="AU58" s="100"/>
      <c r="AV58" s="100">
        <f>IF(SUM(AS58:AU58)=0,MASTER_DATA_MAPPED!AV58*VLOOKUP(AV$20,Backend!$A$2:$K$61,VLOOKUP(MASTER_DATA_ESCALATED!$B58,Backend!$M$3:$O$8,3,FALSE),FALSE),SUM(AS58:AU58))</f>
        <v>0</v>
      </c>
      <c r="AW58" s="100"/>
      <c r="AX58" s="100"/>
      <c r="AY58" s="100"/>
      <c r="AZ58" s="100">
        <f>IF(SUM(AW58:AY58)=0,MASTER_DATA_MAPPED!AZ58*VLOOKUP(AZ$20,Backend!$A$2:$K$61,VLOOKUP(MASTER_DATA_ESCALATED!$B58,Backend!$M$3:$O$8,3,FALSE),FALSE),SUM(AW58:AY58))</f>
        <v>0</v>
      </c>
      <c r="BA58" s="100"/>
      <c r="BB58" s="100"/>
      <c r="BC58" s="100"/>
      <c r="BD58" s="100">
        <f>IF(SUM(BA58:BC58)=0,MASTER_DATA_MAPPED!BD58*VLOOKUP(BD$20,Backend!$A$2:$K$61,VLOOKUP(MASTER_DATA_ESCALATED!$B58,Backend!$M$3:$O$8,3,FALSE),FALSE),SUM(BA58:BC58))</f>
        <v>0</v>
      </c>
      <c r="BE58" s="100"/>
      <c r="BF58" s="100"/>
      <c r="BG58" s="100"/>
      <c r="BH58" s="100">
        <f>IF(SUM(BE58:BG58)=0,MASTER_DATA_MAPPED!BH58*VLOOKUP(BH$20,Backend!$A$2:$K$61,VLOOKUP(MASTER_DATA_ESCALATED!$B58,Backend!$M$3:$O$8,3,FALSE),FALSE),SUM(BE58:BG58))</f>
        <v>0</v>
      </c>
      <c r="BI58" s="100"/>
      <c r="BJ58" s="100"/>
      <c r="BK58" s="100"/>
      <c r="BL58" s="100">
        <f>IF(SUM(BI58:BK58)=0,MASTER_DATA_MAPPED!BL58*VLOOKUP(BL$20,Backend!$A$2:$K$61,VLOOKUP(MASTER_DATA_ESCALATED!$B58,Backend!$M$3:$O$8,3,FALSE),FALSE),SUM(BI58:BK58))</f>
        <v>0</v>
      </c>
      <c r="BM58" s="100"/>
      <c r="BN58" s="100"/>
      <c r="BO58" s="100"/>
      <c r="BP58" s="100">
        <f>IF(SUM(BM58:BO58)=0,MASTER_DATA_MAPPED!BP58*VLOOKUP(BP$20,Backend!$A$2:$K$61,VLOOKUP(MASTER_DATA_ESCALATED!$B58,Backend!$M$3:$O$8,3,FALSE),FALSE),SUM(BM58:BO58))</f>
        <v>0</v>
      </c>
      <c r="BQ58" s="100"/>
      <c r="BR58" s="100"/>
      <c r="BS58" s="100"/>
      <c r="BT58" s="100">
        <f>IF(SUM(BQ58:BS58)=0,MASTER_DATA_MAPPED!BT58*VLOOKUP(BT$20,Backend!$A$2:$K$61,VLOOKUP(MASTER_DATA_ESCALATED!$B58,Backend!$M$3:$O$8,3,FALSE),FALSE),SUM(BQ58:BS58))</f>
        <v>0</v>
      </c>
      <c r="BU58" s="100"/>
      <c r="BV58" s="100"/>
      <c r="BW58" s="100"/>
      <c r="BX58" s="100">
        <f>IF(SUM(BU58:BW58)=0,MASTER_DATA_MAPPED!BX58*VLOOKUP(BX$20,Backend!$A$2:$K$61,VLOOKUP(MASTER_DATA_ESCALATED!$B58,Backend!$M$3:$O$8,3,FALSE),FALSE),SUM(BU58:BW58))</f>
        <v>0</v>
      </c>
      <c r="BY58" s="100"/>
      <c r="BZ58" s="100"/>
      <c r="CA58" s="100"/>
      <c r="CB58" s="100">
        <f>IF(SUM(BY58:CA58)=0,MASTER_DATA_MAPPED!CB58*VLOOKUP(CB$20,Backend!$A$2:$K$61,VLOOKUP(MASTER_DATA_ESCALATED!$B58,Backend!$M$3:$O$8,3,FALSE),FALSE),SUM(BY58:CA58))</f>
        <v>0</v>
      </c>
      <c r="CC58" s="100"/>
      <c r="CD58" s="100"/>
      <c r="CE58" s="100"/>
      <c r="CF58" s="100">
        <f>IF(SUM(CC58:CE58)=0,MASTER_DATA_MAPPED!CF58*VLOOKUP(CF$20,Backend!$A$2:$K$61,VLOOKUP(MASTER_DATA_ESCALATED!$B58,Backend!$M$3:$O$8,3,FALSE),FALSE),SUM(CC58:CE58))</f>
        <v>0</v>
      </c>
      <c r="CG58" s="100"/>
      <c r="CH58" s="100"/>
      <c r="CI58" s="100"/>
      <c r="CJ58" s="100">
        <f>IF(SUM(CG58:CI58)=0,MASTER_DATA_MAPPED!CJ58*VLOOKUP(CJ$20,Backend!$A$2:$K$61,VLOOKUP(MASTER_DATA_ESCALATED!$B58,Backend!$M$3:$O$8,3,FALSE),FALSE),SUM(CG58:CI58))</f>
        <v>0</v>
      </c>
      <c r="CK58" s="100"/>
      <c r="CL58" s="100"/>
      <c r="CM58" s="100"/>
      <c r="CN58" s="100">
        <f>IF(SUM(CK58:CM58)=0,MASTER_DATA_MAPPED!CN58*VLOOKUP(CN$20,Backend!$A$2:$K$61,VLOOKUP(MASTER_DATA_ESCALATED!$B58,Backend!$M$3:$O$8,3,FALSE),FALSE),SUM(CK58:CM58))</f>
        <v>0</v>
      </c>
      <c r="CO58" s="100"/>
      <c r="CP58" s="100"/>
      <c r="CQ58" s="100"/>
      <c r="CR58" s="100">
        <f>IF(SUM(CO58:CQ58)=0,MASTER_DATA_MAPPED!CR58*VLOOKUP(CR$20,Backend!$A$2:$K$61,VLOOKUP(MASTER_DATA_ESCALATED!$B58,Backend!$M$3:$O$8,3,FALSE),FALSE),SUM(CO58:CQ58))</f>
        <v>0</v>
      </c>
      <c r="CS58" s="100"/>
      <c r="CT58" s="100"/>
      <c r="CU58" s="100"/>
      <c r="CV58" s="100">
        <f>IF(SUM(CS58:CU58)=0,MASTER_DATA_MAPPED!CV58*VLOOKUP(CV$20,Backend!$A$2:$K$61,VLOOKUP(MASTER_DATA_ESCALATED!$B58,Backend!$M$3:$O$8,3,FALSE),FALSE),SUM(CS58:CU58))</f>
        <v>0</v>
      </c>
      <c r="CW58" s="100"/>
      <c r="CX58" s="100"/>
      <c r="CY58" s="100"/>
      <c r="CZ58" s="100">
        <f>IF(SUM(CW58:CY58)=0,MASTER_DATA_MAPPED!CZ58*VLOOKUP(CZ$20,Backend!$A$2:$K$61,VLOOKUP(MASTER_DATA_ESCALATED!$B58,Backend!$M$3:$O$8,3,FALSE),FALSE),SUM(CW58:CY58))</f>
        <v>0</v>
      </c>
      <c r="DA58" s="100"/>
      <c r="DB58" s="100"/>
      <c r="DC58" s="100"/>
      <c r="DD58" s="100" t="e">
        <f>IF(SUM(DA58:DC58)=0,MASTER_DATA_MAPPED!DD58*VLOOKUP(DD$20,Backend!$A$2:$K$61,VLOOKUP(MASTER_DATA_ESCALATED!$B58,Backend!$M$3:$O$8,3,FALSE),FALSE),SUM(DA58:DC58))</f>
        <v>#N/A</v>
      </c>
      <c r="DE58" s="100"/>
      <c r="DF58" s="100"/>
      <c r="DG58" s="100"/>
      <c r="DH58" s="100">
        <f>IF(SUM(DE58:DG58)=0,MASTER_DATA_MAPPED!DH58*VLOOKUP(DH$20,Backend!$A$2:$K$61,VLOOKUP(MASTER_DATA_ESCALATED!$B58,Backend!$M$3:$O$8,3,FALSE),FALSE),SUM(DE58:DG58))</f>
        <v>0</v>
      </c>
      <c r="DI58" s="100"/>
      <c r="DJ58" s="100"/>
      <c r="DK58" s="100"/>
      <c r="DL58" s="100">
        <f>IF(SUM(DI58:DK58)=0,MASTER_DATA_MAPPED!DL58*VLOOKUP(DL$20,Backend!$A$2:$K$61,VLOOKUP(MASTER_DATA_ESCALATED!$B58,Backend!$M$3:$O$8,3,FALSE),FALSE),SUM(DI58:DK58))</f>
        <v>0</v>
      </c>
      <c r="DM58" s="100"/>
      <c r="DN58" s="100"/>
      <c r="DO58" s="100"/>
      <c r="DP58" s="100">
        <f>IF(SUM(DM58:DO58)=0,MASTER_DATA_MAPPED!DP58*VLOOKUP(DP$20,Backend!$A$2:$K$61,VLOOKUP(MASTER_DATA_ESCALATED!$B58,Backend!$M$3:$O$8,3,FALSE),FALSE),SUM(DM58:DO58))</f>
        <v>0</v>
      </c>
      <c r="DQ58" s="100"/>
      <c r="DR58" s="100"/>
      <c r="DS58" s="100"/>
      <c r="DT58" s="100">
        <f>IF(SUM(DQ58:DS58)=0,MASTER_DATA_MAPPED!DT58*VLOOKUP(DT$20,Backend!$A$2:$K$61,VLOOKUP(MASTER_DATA_ESCALATED!$B58,Backend!$M$3:$O$8,3,FALSE),FALSE),SUM(DQ58:DS58))</f>
        <v>0</v>
      </c>
      <c r="DU58" s="100"/>
      <c r="DV58" s="100"/>
      <c r="DW58" s="100"/>
      <c r="DX58" s="100">
        <f>IF(SUM(DU58:DW58)=0,MASTER_DATA_MAPPED!DX58*VLOOKUP(DX$20,Backend!$A$2:$K$61,VLOOKUP(MASTER_DATA_ESCALATED!$B58,Backend!$M$3:$O$8,3,FALSE),FALSE),SUM(DU58:DW58))</f>
        <v>0</v>
      </c>
      <c r="DY58" s="100"/>
      <c r="DZ58" s="100"/>
      <c r="EA58" s="100"/>
      <c r="EB58" s="100">
        <f>IF(SUM(DY58:EA58)=0,MASTER_DATA_MAPPED!EB58*VLOOKUP(EB$20,Backend!$A$2:$K$61,VLOOKUP(MASTER_DATA_ESCALATED!$B58,Backend!$M$3:$O$8,3,FALSE),FALSE),SUM(DY58:EA58))</f>
        <v>0</v>
      </c>
      <c r="EC58" s="100"/>
      <c r="ED58" s="100"/>
      <c r="EE58" s="100"/>
      <c r="EF58" s="100">
        <f>IF(SUM(EC58:EE58)=0,MASTER_DATA_MAPPED!EF58*VLOOKUP(EF$20,Backend!$A$2:$K$61,VLOOKUP(MASTER_DATA_ESCALATED!$B58,Backend!$M$3:$O$8,3,FALSE),FALSE),SUM(EC58:EE58))</f>
        <v>0</v>
      </c>
      <c r="EG58" s="100"/>
      <c r="EH58" s="100"/>
      <c r="EI58" s="100"/>
      <c r="EJ58" s="100">
        <f>IF(SUM(EG58:EI58)=0,MASTER_DATA_MAPPED!EJ58*VLOOKUP(EJ$20,Backend!$A$2:$K$61,VLOOKUP(MASTER_DATA_ESCALATED!$B58,Backend!$M$3:$O$8,3,FALSE),FALSE),SUM(EG58:EI58))</f>
        <v>0</v>
      </c>
      <c r="EK58" s="100"/>
      <c r="EL58" s="100"/>
      <c r="EM58" s="100"/>
      <c r="EN58" s="100">
        <f>IF(SUM(EK58:EM58)=0,MASTER_DATA_MAPPED!EN58*VLOOKUP(EN$20,Backend!$A$2:$K$61,VLOOKUP(MASTER_DATA_ESCALATED!$B58,Backend!$M$3:$O$8,3,FALSE),FALSE),SUM(EK58:EM58))</f>
        <v>0</v>
      </c>
      <c r="EO58" s="100"/>
      <c r="EP58" s="100"/>
      <c r="EQ58" s="100"/>
      <c r="ER58" s="100">
        <f>IF(SUM(EO58:EQ58)=0,MASTER_DATA_MAPPED!ER58*VLOOKUP(ER$20,Backend!$A$2:$K$61,VLOOKUP(MASTER_DATA_ESCALATED!$B58,Backend!$M$3:$O$8,3,FALSE),FALSE),SUM(EO58:EQ58))</f>
        <v>0</v>
      </c>
      <c r="ES58" s="100"/>
      <c r="ET58" s="100"/>
      <c r="EU58" s="100"/>
      <c r="EV58" s="100">
        <f>IF(SUM(ES58:EU58)=0,MASTER_DATA_MAPPED!EV58*VLOOKUP(EV$20,Backend!$A$2:$K$61,VLOOKUP(MASTER_DATA_ESCALATED!$B58,Backend!$M$3:$O$8,3,FALSE),FALSE),SUM(ES58:EU58))</f>
        <v>0</v>
      </c>
      <c r="EW58" s="100"/>
      <c r="EX58" s="100"/>
      <c r="EY58" s="100"/>
      <c r="EZ58" s="100">
        <f>IF(SUM(EW58:EY58)=0,MASTER_DATA_MAPPED!EZ58*VLOOKUP(EZ$20,Backend!$A$2:$K$61,VLOOKUP(MASTER_DATA_ESCALATED!$B58,Backend!$M$3:$O$8,3,FALSE),FALSE),SUM(EW58:EY58))</f>
        <v>0</v>
      </c>
      <c r="FA58" s="100"/>
      <c r="FB58" s="100"/>
      <c r="FC58" s="100"/>
      <c r="FD58" s="100">
        <f>IF(SUM(FA58:FC58)=0,MASTER_DATA_MAPPED!FD58*VLOOKUP(FD$20,Backend!$A$2:$K$61,VLOOKUP(MASTER_DATA_ESCALATED!$B58,Backend!$M$3:$O$8,3,FALSE),FALSE),SUM(FA58:FC58))</f>
        <v>0</v>
      </c>
      <c r="FE58" s="100"/>
      <c r="FF58" s="100"/>
      <c r="FG58" s="100"/>
      <c r="FH58" s="100">
        <f>IF(SUM(FE58:FG58)=0,MASTER_DATA_MAPPED!FH58*VLOOKUP(FH$20,Backend!$A$2:$K$61,VLOOKUP(MASTER_DATA_ESCALATED!$B58,Backend!$M$3:$O$8,3,FALSE),FALSE),SUM(FE58:FG58))</f>
        <v>0</v>
      </c>
      <c r="FI58" s="100"/>
      <c r="FJ58" s="100"/>
      <c r="FK58" s="100"/>
      <c r="FL58" s="100">
        <f>IF(SUM(FI58:FK58)=0,MASTER_DATA_MAPPED!FL58*VLOOKUP(FL$20,Backend!$A$2:$K$61,VLOOKUP(MASTER_DATA_ESCALATED!$B58,Backend!$M$3:$O$8,3,FALSE),FALSE),SUM(FI58:FK58))</f>
        <v>0</v>
      </c>
      <c r="FM58" s="100"/>
      <c r="FN58" s="100"/>
      <c r="FO58" s="100"/>
      <c r="FP58" s="100">
        <f>IF(SUM(FM58:FO58)=0,MASTER_DATA_MAPPED!FP58*VLOOKUP(FP$20,Backend!$A$2:$K$61,VLOOKUP(MASTER_DATA_ESCALATED!$B58,Backend!$M$3:$O$8,3,FALSE),FALSE),SUM(FM58:FO58))</f>
        <v>0</v>
      </c>
      <c r="FQ58" s="100"/>
      <c r="FR58" s="100"/>
      <c r="FS58" s="100"/>
      <c r="FT58" s="100">
        <f>IF(SUM(FQ58:FS58)=0,MASTER_DATA_MAPPED!FT58*VLOOKUP(FT$20,Backend!$A$2:$K$61,VLOOKUP(MASTER_DATA_ESCALATED!$B58,Backend!$M$3:$O$8,3,FALSE),FALSE),SUM(FQ58:FS58))</f>
        <v>0</v>
      </c>
      <c r="FU58" s="100"/>
      <c r="FV58" s="100"/>
      <c r="FW58" s="100"/>
      <c r="FX58" s="100">
        <f>IF(SUM(FU58:FW58)=0,MASTER_DATA_MAPPED!FX58*VLOOKUP(FX$20,Backend!$A$2:$K$61,VLOOKUP(MASTER_DATA_ESCALATED!$B58,Backend!$M$3:$O$8,3,FALSE),FALSE),SUM(FU58:FW58))</f>
        <v>0</v>
      </c>
      <c r="FY58" s="100"/>
      <c r="FZ58" s="100"/>
      <c r="GA58" s="100"/>
      <c r="GB58" s="100">
        <f>IF(SUM(FY58:GA58)=0,MASTER_DATA_MAPPED!GB58*VLOOKUP(GB$20,Backend!$A$2:$K$61,VLOOKUP(MASTER_DATA_ESCALATED!$B58,Backend!$M$3:$O$8,3,FALSE),FALSE),SUM(FY58:GA58))</f>
        <v>0</v>
      </c>
      <c r="GC58" s="100"/>
      <c r="GD58" s="100"/>
      <c r="GE58" s="100"/>
      <c r="GF58" s="100">
        <f>IF(SUM(GC58:GE58)=0,MASTER_DATA_MAPPED!GF58*VLOOKUP(GF$20,Backend!$A$2:$K$61,VLOOKUP(MASTER_DATA_ESCALATED!$B58,Backend!$M$3:$O$8,3,FALSE),FALSE),SUM(GC58:GE58))</f>
        <v>0</v>
      </c>
      <c r="GG58" s="100"/>
      <c r="GH58" s="100"/>
      <c r="GI58" s="100"/>
      <c r="GJ58" s="100">
        <f>IF(SUM(GG58:GI58)=0,MASTER_DATA_MAPPED!GJ58*VLOOKUP(GJ$20,Backend!$A$2:$K$61,VLOOKUP(MASTER_DATA_ESCALATED!$B58,Backend!$M$3:$O$8,3,FALSE),FALSE),SUM(GG58:GI58))</f>
        <v>0</v>
      </c>
      <c r="GK58" s="100"/>
      <c r="GL58" s="100"/>
      <c r="GM58" s="100"/>
      <c r="GN58" s="100">
        <f>IF(SUM(GK58:GM58)=0,MASTER_DATA_MAPPED!GN58*VLOOKUP(GN$20,Backend!$A$2:$K$61,VLOOKUP(MASTER_DATA_ESCALATED!$B58,Backend!$M$3:$O$8,3,FALSE),FALSE),SUM(GK58:GM58))</f>
        <v>0</v>
      </c>
      <c r="GO58" s="100"/>
      <c r="GP58" s="100"/>
      <c r="GQ58" s="100"/>
      <c r="GR58" s="100">
        <f>IF(SUM(GO58:GQ58)=0,MASTER_DATA_MAPPED!GR58*VLOOKUP(GR$20,Backend!$A$2:$K$61,VLOOKUP(MASTER_DATA_ESCALATED!$B58,Backend!$M$3:$O$8,3,FALSE),FALSE),SUM(GO58:GQ58))</f>
        <v>0</v>
      </c>
      <c r="GS58" s="100"/>
      <c r="GT58" s="100"/>
      <c r="GU58" s="100"/>
      <c r="GV58" s="100">
        <f>IF(SUM(GS58:GU58)=0,MASTER_DATA_MAPPED!GV58*VLOOKUP(GV$20,Backend!$A$2:$K$61,VLOOKUP(MASTER_DATA_ESCALATED!$B58,Backend!$M$3:$O$8,3,FALSE),FALSE),SUM(GS58:GU58))</f>
        <v>0</v>
      </c>
    </row>
    <row r="59" spans="2:204" s="27" customFormat="1" ht="14.25" hidden="1" outlineLevel="2" x14ac:dyDescent="0.25">
      <c r="B59" s="26">
        <f t="shared" si="1"/>
        <v>20</v>
      </c>
      <c r="C59" s="55">
        <f t="shared" si="0"/>
        <v>215.3</v>
      </c>
      <c r="D59" s="82"/>
      <c r="E59" s="55"/>
      <c r="F59" s="55"/>
      <c r="G59" s="83">
        <v>215.3</v>
      </c>
      <c r="H59" s="41" t="s">
        <v>59</v>
      </c>
      <c r="I59" s="100"/>
      <c r="J59" s="100"/>
      <c r="K59" s="100"/>
      <c r="L59" s="100">
        <f>IF(SUM(I59:K59)=0,MASTER_DATA_MAPPED!L59*VLOOKUP(L$20,Backend!$A$2:$K$61,VLOOKUP(MASTER_DATA_ESCALATED!$B59,Backend!$M$3:$O$8,3,FALSE),FALSE),SUM(I59:K59))</f>
        <v>0</v>
      </c>
      <c r="M59" s="100"/>
      <c r="N59" s="100"/>
      <c r="O59" s="100"/>
      <c r="P59" s="100">
        <f>IF(SUM(M59:O59)=0,MASTER_DATA_MAPPED!P59*VLOOKUP(P$20,Backend!$A$2:$K$61,VLOOKUP(MASTER_DATA_ESCALATED!$B59,Backend!$M$3:$O$8,3,FALSE),FALSE),SUM(M59:O59))</f>
        <v>0</v>
      </c>
      <c r="Q59" s="100"/>
      <c r="R59" s="100"/>
      <c r="S59" s="100"/>
      <c r="T59" s="100">
        <f>IF(SUM(Q59:S59)=0,MASTER_DATA_MAPPED!T59*VLOOKUP(T$20,Backend!$A$2:$K$61,VLOOKUP(MASTER_DATA_ESCALATED!$B59,Backend!$M$3:$O$8,3,FALSE),FALSE),SUM(Q59:S59))</f>
        <v>0</v>
      </c>
      <c r="U59" s="100"/>
      <c r="V59" s="100"/>
      <c r="W59" s="100"/>
      <c r="X59" s="100">
        <f>IF(SUM(U59:W59)=0,MASTER_DATA_MAPPED!X59*VLOOKUP(X$20,Backend!$A$2:$K$61,VLOOKUP(MASTER_DATA_ESCALATED!$B59,Backend!$M$3:$O$8,3,FALSE),FALSE),SUM(U59:W59))</f>
        <v>0</v>
      </c>
      <c r="Y59" s="100"/>
      <c r="Z59" s="100"/>
      <c r="AA59" s="100"/>
      <c r="AB59" s="100">
        <f>IF(SUM(Y59:AA59)=0,MASTER_DATA_MAPPED!AB59*VLOOKUP(AB$20,Backend!$A$2:$K$61,VLOOKUP(MASTER_DATA_ESCALATED!$B59,Backend!$M$3:$O$8,3,FALSE),FALSE),SUM(Y59:AA59))</f>
        <v>0</v>
      </c>
      <c r="AC59" s="100"/>
      <c r="AD59" s="100"/>
      <c r="AE59" s="100"/>
      <c r="AF59" s="100">
        <f>IF(SUM(AC59:AE59)=0,MASTER_DATA_MAPPED!AF59*VLOOKUP(AF$20,Backend!$A$2:$K$61,VLOOKUP(MASTER_DATA_ESCALATED!$B59,Backend!$M$3:$O$8,3,FALSE),FALSE),SUM(AC59:AE59))</f>
        <v>0</v>
      </c>
      <c r="AG59" s="100"/>
      <c r="AH59" s="100"/>
      <c r="AI59" s="100"/>
      <c r="AJ59" s="100">
        <f>IF(SUM(AG59:AI59)=0,MASTER_DATA_MAPPED!AJ59*VLOOKUP(AJ$20,Backend!$A$2:$K$61,VLOOKUP(MASTER_DATA_ESCALATED!$B59,Backend!$M$3:$O$8,3,FALSE),FALSE),SUM(AG59:AI59))</f>
        <v>0</v>
      </c>
      <c r="AK59" s="100"/>
      <c r="AL59" s="100"/>
      <c r="AM59" s="100"/>
      <c r="AN59" s="100">
        <f>IF(SUM(AK59:AM59)=0,MASTER_DATA_MAPPED!AN59*VLOOKUP(AN$20,Backend!$A$2:$K$61,VLOOKUP(MASTER_DATA_ESCALATED!$B59,Backend!$M$3:$O$8,3,FALSE),FALSE),SUM(AK59:AM59))</f>
        <v>0</v>
      </c>
      <c r="AO59" s="100"/>
      <c r="AP59" s="100"/>
      <c r="AQ59" s="100"/>
      <c r="AR59" s="100">
        <f>IF(SUM(AO59:AQ59)=0,MASTER_DATA_MAPPED!AR59*VLOOKUP(AR$20,Backend!$A$2:$K$61,VLOOKUP(MASTER_DATA_ESCALATED!$B59,Backend!$M$3:$O$8,3,FALSE),FALSE),SUM(AO59:AQ59))</f>
        <v>0</v>
      </c>
      <c r="AS59" s="100"/>
      <c r="AT59" s="100"/>
      <c r="AU59" s="100"/>
      <c r="AV59" s="100">
        <f>IF(SUM(AS59:AU59)=0,MASTER_DATA_MAPPED!AV59*VLOOKUP(AV$20,Backend!$A$2:$K$61,VLOOKUP(MASTER_DATA_ESCALATED!$B59,Backend!$M$3:$O$8,3,FALSE),FALSE),SUM(AS59:AU59))</f>
        <v>0</v>
      </c>
      <c r="AW59" s="100"/>
      <c r="AX59" s="100"/>
      <c r="AY59" s="100"/>
      <c r="AZ59" s="100">
        <f>IF(SUM(AW59:AY59)=0,MASTER_DATA_MAPPED!AZ59*VLOOKUP(AZ$20,Backend!$A$2:$K$61,VLOOKUP(MASTER_DATA_ESCALATED!$B59,Backend!$M$3:$O$8,3,FALSE),FALSE),SUM(AW59:AY59))</f>
        <v>0</v>
      </c>
      <c r="BA59" s="100"/>
      <c r="BB59" s="100"/>
      <c r="BC59" s="100"/>
      <c r="BD59" s="100">
        <f>IF(SUM(BA59:BC59)=0,MASTER_DATA_MAPPED!BD59*VLOOKUP(BD$20,Backend!$A$2:$K$61,VLOOKUP(MASTER_DATA_ESCALATED!$B59,Backend!$M$3:$O$8,3,FALSE),FALSE),SUM(BA59:BC59))</f>
        <v>0</v>
      </c>
      <c r="BE59" s="100"/>
      <c r="BF59" s="100"/>
      <c r="BG59" s="100"/>
      <c r="BH59" s="100">
        <f>IF(SUM(BE59:BG59)=0,MASTER_DATA_MAPPED!BH59*VLOOKUP(BH$20,Backend!$A$2:$K$61,VLOOKUP(MASTER_DATA_ESCALATED!$B59,Backend!$M$3:$O$8,3,FALSE),FALSE),SUM(BE59:BG59))</f>
        <v>0</v>
      </c>
      <c r="BI59" s="100"/>
      <c r="BJ59" s="100"/>
      <c r="BK59" s="100"/>
      <c r="BL59" s="100">
        <f>IF(SUM(BI59:BK59)=0,MASTER_DATA_MAPPED!BL59*VLOOKUP(BL$20,Backend!$A$2:$K$61,VLOOKUP(MASTER_DATA_ESCALATED!$B59,Backend!$M$3:$O$8,3,FALSE),FALSE),SUM(BI59:BK59))</f>
        <v>0</v>
      </c>
      <c r="BM59" s="100"/>
      <c r="BN59" s="100"/>
      <c r="BO59" s="100"/>
      <c r="BP59" s="100">
        <f>IF(SUM(BM59:BO59)=0,MASTER_DATA_MAPPED!BP59*VLOOKUP(BP$20,Backend!$A$2:$K$61,VLOOKUP(MASTER_DATA_ESCALATED!$B59,Backend!$M$3:$O$8,3,FALSE),FALSE),SUM(BM59:BO59))</f>
        <v>0</v>
      </c>
      <c r="BQ59" s="100"/>
      <c r="BR59" s="100"/>
      <c r="BS59" s="100"/>
      <c r="BT59" s="100">
        <f>IF(SUM(BQ59:BS59)=0,MASTER_DATA_MAPPED!BT59*VLOOKUP(BT$20,Backend!$A$2:$K$61,VLOOKUP(MASTER_DATA_ESCALATED!$B59,Backend!$M$3:$O$8,3,FALSE),FALSE),SUM(BQ59:BS59))</f>
        <v>0</v>
      </c>
      <c r="BU59" s="100"/>
      <c r="BV59" s="100"/>
      <c r="BW59" s="100"/>
      <c r="BX59" s="100">
        <f>IF(SUM(BU59:BW59)=0,MASTER_DATA_MAPPED!BX59*VLOOKUP(BX$20,Backend!$A$2:$K$61,VLOOKUP(MASTER_DATA_ESCALATED!$B59,Backend!$M$3:$O$8,3,FALSE),FALSE),SUM(BU59:BW59))</f>
        <v>0</v>
      </c>
      <c r="BY59" s="100"/>
      <c r="BZ59" s="100"/>
      <c r="CA59" s="100"/>
      <c r="CB59" s="100">
        <f>IF(SUM(BY59:CA59)=0,MASTER_DATA_MAPPED!CB59*VLOOKUP(CB$20,Backend!$A$2:$K$61,VLOOKUP(MASTER_DATA_ESCALATED!$B59,Backend!$M$3:$O$8,3,FALSE),FALSE),SUM(BY59:CA59))</f>
        <v>0</v>
      </c>
      <c r="CC59" s="100"/>
      <c r="CD59" s="100"/>
      <c r="CE59" s="100"/>
      <c r="CF59" s="100">
        <f>IF(SUM(CC59:CE59)=0,MASTER_DATA_MAPPED!CF59*VLOOKUP(CF$20,Backend!$A$2:$K$61,VLOOKUP(MASTER_DATA_ESCALATED!$B59,Backend!$M$3:$O$8,3,FALSE),FALSE),SUM(CC59:CE59))</f>
        <v>0</v>
      </c>
      <c r="CG59" s="100"/>
      <c r="CH59" s="100"/>
      <c r="CI59" s="100"/>
      <c r="CJ59" s="100">
        <f>IF(SUM(CG59:CI59)=0,MASTER_DATA_MAPPED!CJ59*VLOOKUP(CJ$20,Backend!$A$2:$K$61,VLOOKUP(MASTER_DATA_ESCALATED!$B59,Backend!$M$3:$O$8,3,FALSE),FALSE),SUM(CG59:CI59))</f>
        <v>0</v>
      </c>
      <c r="CK59" s="100"/>
      <c r="CL59" s="100"/>
      <c r="CM59" s="100"/>
      <c r="CN59" s="100">
        <f>IF(SUM(CK59:CM59)=0,MASTER_DATA_MAPPED!CN59*VLOOKUP(CN$20,Backend!$A$2:$K$61,VLOOKUP(MASTER_DATA_ESCALATED!$B59,Backend!$M$3:$O$8,3,FALSE),FALSE),SUM(CK59:CM59))</f>
        <v>0</v>
      </c>
      <c r="CO59" s="100"/>
      <c r="CP59" s="100"/>
      <c r="CQ59" s="100"/>
      <c r="CR59" s="100">
        <f>IF(SUM(CO59:CQ59)=0,MASTER_DATA_MAPPED!CR59*VLOOKUP(CR$20,Backend!$A$2:$K$61,VLOOKUP(MASTER_DATA_ESCALATED!$B59,Backend!$M$3:$O$8,3,FALSE),FALSE),SUM(CO59:CQ59))</f>
        <v>0</v>
      </c>
      <c r="CS59" s="100"/>
      <c r="CT59" s="100"/>
      <c r="CU59" s="100"/>
      <c r="CV59" s="100">
        <f>IF(SUM(CS59:CU59)=0,MASTER_DATA_MAPPED!CV59*VLOOKUP(CV$20,Backend!$A$2:$K$61,VLOOKUP(MASTER_DATA_ESCALATED!$B59,Backend!$M$3:$O$8,3,FALSE),FALSE),SUM(CS59:CU59))</f>
        <v>0</v>
      </c>
      <c r="CW59" s="100"/>
      <c r="CX59" s="100"/>
      <c r="CY59" s="100"/>
      <c r="CZ59" s="100">
        <f>IF(SUM(CW59:CY59)=0,MASTER_DATA_MAPPED!CZ59*VLOOKUP(CZ$20,Backend!$A$2:$K$61,VLOOKUP(MASTER_DATA_ESCALATED!$B59,Backend!$M$3:$O$8,3,FALSE),FALSE),SUM(CW59:CY59))</f>
        <v>0</v>
      </c>
      <c r="DA59" s="100"/>
      <c r="DB59" s="100"/>
      <c r="DC59" s="100"/>
      <c r="DD59" s="100" t="e">
        <f>IF(SUM(DA59:DC59)=0,MASTER_DATA_MAPPED!DD59*VLOOKUP(DD$20,Backend!$A$2:$K$61,VLOOKUP(MASTER_DATA_ESCALATED!$B59,Backend!$M$3:$O$8,3,FALSE),FALSE),SUM(DA59:DC59))</f>
        <v>#N/A</v>
      </c>
      <c r="DE59" s="100"/>
      <c r="DF59" s="100"/>
      <c r="DG59" s="100"/>
      <c r="DH59" s="100">
        <f>IF(SUM(DE59:DG59)=0,MASTER_DATA_MAPPED!DH59*VLOOKUP(DH$20,Backend!$A$2:$K$61,VLOOKUP(MASTER_DATA_ESCALATED!$B59,Backend!$M$3:$O$8,3,FALSE),FALSE),SUM(DE59:DG59))</f>
        <v>0</v>
      </c>
      <c r="DI59" s="100"/>
      <c r="DJ59" s="100"/>
      <c r="DK59" s="100"/>
      <c r="DL59" s="100">
        <f>IF(SUM(DI59:DK59)=0,MASTER_DATA_MAPPED!DL59*VLOOKUP(DL$20,Backend!$A$2:$K$61,VLOOKUP(MASTER_DATA_ESCALATED!$B59,Backend!$M$3:$O$8,3,FALSE),FALSE),SUM(DI59:DK59))</f>
        <v>0</v>
      </c>
      <c r="DM59" s="100"/>
      <c r="DN59" s="100"/>
      <c r="DO59" s="100"/>
      <c r="DP59" s="100">
        <f>IF(SUM(DM59:DO59)=0,MASTER_DATA_MAPPED!DP59*VLOOKUP(DP$20,Backend!$A$2:$K$61,VLOOKUP(MASTER_DATA_ESCALATED!$B59,Backend!$M$3:$O$8,3,FALSE),FALSE),SUM(DM59:DO59))</f>
        <v>0</v>
      </c>
      <c r="DQ59" s="100"/>
      <c r="DR59" s="100"/>
      <c r="DS59" s="100"/>
      <c r="DT59" s="100">
        <f>IF(SUM(DQ59:DS59)=0,MASTER_DATA_MAPPED!DT59*VLOOKUP(DT$20,Backend!$A$2:$K$61,VLOOKUP(MASTER_DATA_ESCALATED!$B59,Backend!$M$3:$O$8,3,FALSE),FALSE),SUM(DQ59:DS59))</f>
        <v>0</v>
      </c>
      <c r="DU59" s="100"/>
      <c r="DV59" s="100"/>
      <c r="DW59" s="100"/>
      <c r="DX59" s="100">
        <f>IF(SUM(DU59:DW59)=0,MASTER_DATA_MAPPED!DX59*VLOOKUP(DX$20,Backend!$A$2:$K$61,VLOOKUP(MASTER_DATA_ESCALATED!$B59,Backend!$M$3:$O$8,3,FALSE),FALSE),SUM(DU59:DW59))</f>
        <v>0</v>
      </c>
      <c r="DY59" s="100"/>
      <c r="DZ59" s="100"/>
      <c r="EA59" s="100"/>
      <c r="EB59" s="100">
        <f>IF(SUM(DY59:EA59)=0,MASTER_DATA_MAPPED!EB59*VLOOKUP(EB$20,Backend!$A$2:$K$61,VLOOKUP(MASTER_DATA_ESCALATED!$B59,Backend!$M$3:$O$8,3,FALSE),FALSE),SUM(DY59:EA59))</f>
        <v>0</v>
      </c>
      <c r="EC59" s="100"/>
      <c r="ED59" s="100"/>
      <c r="EE59" s="100"/>
      <c r="EF59" s="100">
        <f>IF(SUM(EC59:EE59)=0,MASTER_DATA_MAPPED!EF59*VLOOKUP(EF$20,Backend!$A$2:$K$61,VLOOKUP(MASTER_DATA_ESCALATED!$B59,Backend!$M$3:$O$8,3,FALSE),FALSE),SUM(EC59:EE59))</f>
        <v>0</v>
      </c>
      <c r="EG59" s="100"/>
      <c r="EH59" s="100"/>
      <c r="EI59" s="100"/>
      <c r="EJ59" s="100">
        <f>IF(SUM(EG59:EI59)=0,MASTER_DATA_MAPPED!EJ59*VLOOKUP(EJ$20,Backend!$A$2:$K$61,VLOOKUP(MASTER_DATA_ESCALATED!$B59,Backend!$M$3:$O$8,3,FALSE),FALSE),SUM(EG59:EI59))</f>
        <v>0</v>
      </c>
      <c r="EK59" s="100"/>
      <c r="EL59" s="100"/>
      <c r="EM59" s="100"/>
      <c r="EN59" s="100">
        <f>IF(SUM(EK59:EM59)=0,MASTER_DATA_MAPPED!EN59*VLOOKUP(EN$20,Backend!$A$2:$K$61,VLOOKUP(MASTER_DATA_ESCALATED!$B59,Backend!$M$3:$O$8,3,FALSE),FALSE),SUM(EK59:EM59))</f>
        <v>0</v>
      </c>
      <c r="EO59" s="100"/>
      <c r="EP59" s="100"/>
      <c r="EQ59" s="100"/>
      <c r="ER59" s="100">
        <f>IF(SUM(EO59:EQ59)=0,MASTER_DATA_MAPPED!ER59*VLOOKUP(ER$20,Backend!$A$2:$K$61,VLOOKUP(MASTER_DATA_ESCALATED!$B59,Backend!$M$3:$O$8,3,FALSE),FALSE),SUM(EO59:EQ59))</f>
        <v>0</v>
      </c>
      <c r="ES59" s="100"/>
      <c r="ET59" s="100"/>
      <c r="EU59" s="100"/>
      <c r="EV59" s="100">
        <f>IF(SUM(ES59:EU59)=0,MASTER_DATA_MAPPED!EV59*VLOOKUP(EV$20,Backend!$A$2:$K$61,VLOOKUP(MASTER_DATA_ESCALATED!$B59,Backend!$M$3:$O$8,3,FALSE),FALSE),SUM(ES59:EU59))</f>
        <v>0</v>
      </c>
      <c r="EW59" s="100"/>
      <c r="EX59" s="100"/>
      <c r="EY59" s="100"/>
      <c r="EZ59" s="100">
        <f>IF(SUM(EW59:EY59)=0,MASTER_DATA_MAPPED!EZ59*VLOOKUP(EZ$20,Backend!$A$2:$K$61,VLOOKUP(MASTER_DATA_ESCALATED!$B59,Backend!$M$3:$O$8,3,FALSE),FALSE),SUM(EW59:EY59))</f>
        <v>0</v>
      </c>
      <c r="FA59" s="100"/>
      <c r="FB59" s="100"/>
      <c r="FC59" s="100"/>
      <c r="FD59" s="100">
        <f>IF(SUM(FA59:FC59)=0,MASTER_DATA_MAPPED!FD59*VLOOKUP(FD$20,Backend!$A$2:$K$61,VLOOKUP(MASTER_DATA_ESCALATED!$B59,Backend!$M$3:$O$8,3,FALSE),FALSE),SUM(FA59:FC59))</f>
        <v>0</v>
      </c>
      <c r="FE59" s="100"/>
      <c r="FF59" s="100"/>
      <c r="FG59" s="100"/>
      <c r="FH59" s="100">
        <f>IF(SUM(FE59:FG59)=0,MASTER_DATA_MAPPED!FH59*VLOOKUP(FH$20,Backend!$A$2:$K$61,VLOOKUP(MASTER_DATA_ESCALATED!$B59,Backend!$M$3:$O$8,3,FALSE),FALSE),SUM(FE59:FG59))</f>
        <v>0</v>
      </c>
      <c r="FI59" s="100"/>
      <c r="FJ59" s="100"/>
      <c r="FK59" s="100"/>
      <c r="FL59" s="100">
        <f>IF(SUM(FI59:FK59)=0,MASTER_DATA_MAPPED!FL59*VLOOKUP(FL$20,Backend!$A$2:$K$61,VLOOKUP(MASTER_DATA_ESCALATED!$B59,Backend!$M$3:$O$8,3,FALSE),FALSE),SUM(FI59:FK59))</f>
        <v>0</v>
      </c>
      <c r="FM59" s="100"/>
      <c r="FN59" s="100"/>
      <c r="FO59" s="100"/>
      <c r="FP59" s="100">
        <f>IF(SUM(FM59:FO59)=0,MASTER_DATA_MAPPED!FP59*VLOOKUP(FP$20,Backend!$A$2:$K$61,VLOOKUP(MASTER_DATA_ESCALATED!$B59,Backend!$M$3:$O$8,3,FALSE),FALSE),SUM(FM59:FO59))</f>
        <v>0</v>
      </c>
      <c r="FQ59" s="100"/>
      <c r="FR59" s="100"/>
      <c r="FS59" s="100"/>
      <c r="FT59" s="100">
        <f>IF(SUM(FQ59:FS59)=0,MASTER_DATA_MAPPED!FT59*VLOOKUP(FT$20,Backend!$A$2:$K$61,VLOOKUP(MASTER_DATA_ESCALATED!$B59,Backend!$M$3:$O$8,3,FALSE),FALSE),SUM(FQ59:FS59))</f>
        <v>0</v>
      </c>
      <c r="FU59" s="100"/>
      <c r="FV59" s="100"/>
      <c r="FW59" s="100"/>
      <c r="FX59" s="100">
        <f>IF(SUM(FU59:FW59)=0,MASTER_DATA_MAPPED!FX59*VLOOKUP(FX$20,Backend!$A$2:$K$61,VLOOKUP(MASTER_DATA_ESCALATED!$B59,Backend!$M$3:$O$8,3,FALSE),FALSE),SUM(FU59:FW59))</f>
        <v>0</v>
      </c>
      <c r="FY59" s="100"/>
      <c r="FZ59" s="100"/>
      <c r="GA59" s="100"/>
      <c r="GB59" s="100">
        <f>IF(SUM(FY59:GA59)=0,MASTER_DATA_MAPPED!GB59*VLOOKUP(GB$20,Backend!$A$2:$K$61,VLOOKUP(MASTER_DATA_ESCALATED!$B59,Backend!$M$3:$O$8,3,FALSE),FALSE),SUM(FY59:GA59))</f>
        <v>0</v>
      </c>
      <c r="GC59" s="100"/>
      <c r="GD59" s="100"/>
      <c r="GE59" s="100"/>
      <c r="GF59" s="100">
        <f>IF(SUM(GC59:GE59)=0,MASTER_DATA_MAPPED!GF59*VLOOKUP(GF$20,Backend!$A$2:$K$61,VLOOKUP(MASTER_DATA_ESCALATED!$B59,Backend!$M$3:$O$8,3,FALSE),FALSE),SUM(GC59:GE59))</f>
        <v>0</v>
      </c>
      <c r="GG59" s="100"/>
      <c r="GH59" s="100"/>
      <c r="GI59" s="100"/>
      <c r="GJ59" s="100">
        <f>IF(SUM(GG59:GI59)=0,MASTER_DATA_MAPPED!GJ59*VLOOKUP(GJ$20,Backend!$A$2:$K$61,VLOOKUP(MASTER_DATA_ESCALATED!$B59,Backend!$M$3:$O$8,3,FALSE),FALSE),SUM(GG59:GI59))</f>
        <v>0</v>
      </c>
      <c r="GK59" s="100"/>
      <c r="GL59" s="100"/>
      <c r="GM59" s="100"/>
      <c r="GN59" s="100">
        <f>IF(SUM(GK59:GM59)=0,MASTER_DATA_MAPPED!GN59*VLOOKUP(GN$20,Backend!$A$2:$K$61,VLOOKUP(MASTER_DATA_ESCALATED!$B59,Backend!$M$3:$O$8,3,FALSE),FALSE),SUM(GK59:GM59))</f>
        <v>0</v>
      </c>
      <c r="GO59" s="100"/>
      <c r="GP59" s="100"/>
      <c r="GQ59" s="100"/>
      <c r="GR59" s="100">
        <f>IF(SUM(GO59:GQ59)=0,MASTER_DATA_MAPPED!GR59*VLOOKUP(GR$20,Backend!$A$2:$K$61,VLOOKUP(MASTER_DATA_ESCALATED!$B59,Backend!$M$3:$O$8,3,FALSE),FALSE),SUM(GO59:GQ59))</f>
        <v>0</v>
      </c>
      <c r="GS59" s="100"/>
      <c r="GT59" s="100"/>
      <c r="GU59" s="100"/>
      <c r="GV59" s="100">
        <f>IF(SUM(GS59:GU59)=0,MASTER_DATA_MAPPED!GV59*VLOOKUP(GV$20,Backend!$A$2:$K$61,VLOOKUP(MASTER_DATA_ESCALATED!$B59,Backend!$M$3:$O$8,3,FALSE),FALSE),SUM(GS59:GU59))</f>
        <v>0</v>
      </c>
    </row>
    <row r="60" spans="2:204" s="27" customFormat="1" ht="14.25" hidden="1" outlineLevel="2" x14ac:dyDescent="0.25">
      <c r="B60" s="26">
        <f t="shared" si="1"/>
        <v>20</v>
      </c>
      <c r="C60" s="55">
        <f t="shared" si="0"/>
        <v>215.4</v>
      </c>
      <c r="D60" s="82"/>
      <c r="E60" s="55"/>
      <c r="F60" s="55"/>
      <c r="G60" s="83">
        <v>215.4</v>
      </c>
      <c r="H60" s="41" t="s">
        <v>60</v>
      </c>
      <c r="I60" s="100"/>
      <c r="J60" s="100"/>
      <c r="K60" s="100"/>
      <c r="L60" s="100">
        <f>IF(SUM(I60:K60)=0,MASTER_DATA_MAPPED!L60*VLOOKUP(L$20,Backend!$A$2:$K$61,VLOOKUP(MASTER_DATA_ESCALATED!$B60,Backend!$M$3:$O$8,3,FALSE),FALSE),SUM(I60:K60))</f>
        <v>0</v>
      </c>
      <c r="M60" s="100"/>
      <c r="N60" s="100"/>
      <c r="O60" s="100"/>
      <c r="P60" s="100">
        <f>IF(SUM(M60:O60)=0,MASTER_DATA_MAPPED!P60*VLOOKUP(P$20,Backend!$A$2:$K$61,VLOOKUP(MASTER_DATA_ESCALATED!$B60,Backend!$M$3:$O$8,3,FALSE),FALSE),SUM(M60:O60))</f>
        <v>0</v>
      </c>
      <c r="Q60" s="100"/>
      <c r="R60" s="100"/>
      <c r="S60" s="100"/>
      <c r="T60" s="100">
        <f>IF(SUM(Q60:S60)=0,MASTER_DATA_MAPPED!T60*VLOOKUP(T$20,Backend!$A$2:$K$61,VLOOKUP(MASTER_DATA_ESCALATED!$B60,Backend!$M$3:$O$8,3,FALSE),FALSE),SUM(Q60:S60))</f>
        <v>0</v>
      </c>
      <c r="U60" s="100"/>
      <c r="V60" s="100"/>
      <c r="W60" s="100"/>
      <c r="X60" s="100">
        <f>IF(SUM(U60:W60)=0,MASTER_DATA_MAPPED!X60*VLOOKUP(X$20,Backend!$A$2:$K$61,VLOOKUP(MASTER_DATA_ESCALATED!$B60,Backend!$M$3:$O$8,3,FALSE),FALSE),SUM(U60:W60))</f>
        <v>0</v>
      </c>
      <c r="Y60" s="100"/>
      <c r="Z60" s="100"/>
      <c r="AA60" s="100"/>
      <c r="AB60" s="100">
        <f>IF(SUM(Y60:AA60)=0,MASTER_DATA_MAPPED!AB60*VLOOKUP(AB$20,Backend!$A$2:$K$61,VLOOKUP(MASTER_DATA_ESCALATED!$B60,Backend!$M$3:$O$8,3,FALSE),FALSE),SUM(Y60:AA60))</f>
        <v>0</v>
      </c>
      <c r="AC60" s="100"/>
      <c r="AD60" s="100"/>
      <c r="AE60" s="100"/>
      <c r="AF60" s="100">
        <f>IF(SUM(AC60:AE60)=0,MASTER_DATA_MAPPED!AF60*VLOOKUP(AF$20,Backend!$A$2:$K$61,VLOOKUP(MASTER_DATA_ESCALATED!$B60,Backend!$M$3:$O$8,3,FALSE),FALSE),SUM(AC60:AE60))</f>
        <v>0</v>
      </c>
      <c r="AG60" s="100"/>
      <c r="AH60" s="100"/>
      <c r="AI60" s="100"/>
      <c r="AJ60" s="100">
        <f>IF(SUM(AG60:AI60)=0,MASTER_DATA_MAPPED!AJ60*VLOOKUP(AJ$20,Backend!$A$2:$K$61,VLOOKUP(MASTER_DATA_ESCALATED!$B60,Backend!$M$3:$O$8,3,FALSE),FALSE),SUM(AG60:AI60))</f>
        <v>0</v>
      </c>
      <c r="AK60" s="100"/>
      <c r="AL60" s="100"/>
      <c r="AM60" s="100"/>
      <c r="AN60" s="100">
        <f>IF(SUM(AK60:AM60)=0,MASTER_DATA_MAPPED!AN60*VLOOKUP(AN$20,Backend!$A$2:$K$61,VLOOKUP(MASTER_DATA_ESCALATED!$B60,Backend!$M$3:$O$8,3,FALSE),FALSE),SUM(AK60:AM60))</f>
        <v>0</v>
      </c>
      <c r="AO60" s="100"/>
      <c r="AP60" s="100"/>
      <c r="AQ60" s="100"/>
      <c r="AR60" s="100">
        <f>IF(SUM(AO60:AQ60)=0,MASTER_DATA_MAPPED!AR60*VLOOKUP(AR$20,Backend!$A$2:$K$61,VLOOKUP(MASTER_DATA_ESCALATED!$B60,Backend!$M$3:$O$8,3,FALSE),FALSE),SUM(AO60:AQ60))</f>
        <v>0</v>
      </c>
      <c r="AS60" s="100"/>
      <c r="AT60" s="100"/>
      <c r="AU60" s="100"/>
      <c r="AV60" s="100">
        <f>IF(SUM(AS60:AU60)=0,MASTER_DATA_MAPPED!AV60*VLOOKUP(AV$20,Backend!$A$2:$K$61,VLOOKUP(MASTER_DATA_ESCALATED!$B60,Backend!$M$3:$O$8,3,FALSE),FALSE),SUM(AS60:AU60))</f>
        <v>0</v>
      </c>
      <c r="AW60" s="100"/>
      <c r="AX60" s="100"/>
      <c r="AY60" s="100"/>
      <c r="AZ60" s="100">
        <f>IF(SUM(AW60:AY60)=0,MASTER_DATA_MAPPED!AZ60*VLOOKUP(AZ$20,Backend!$A$2:$K$61,VLOOKUP(MASTER_DATA_ESCALATED!$B60,Backend!$M$3:$O$8,3,FALSE),FALSE),SUM(AW60:AY60))</f>
        <v>0</v>
      </c>
      <c r="BA60" s="100"/>
      <c r="BB60" s="100"/>
      <c r="BC60" s="100"/>
      <c r="BD60" s="100">
        <f>IF(SUM(BA60:BC60)=0,MASTER_DATA_MAPPED!BD60*VLOOKUP(BD$20,Backend!$A$2:$K$61,VLOOKUP(MASTER_DATA_ESCALATED!$B60,Backend!$M$3:$O$8,3,FALSE),FALSE),SUM(BA60:BC60))</f>
        <v>0</v>
      </c>
      <c r="BE60" s="100"/>
      <c r="BF60" s="100"/>
      <c r="BG60" s="100"/>
      <c r="BH60" s="100">
        <f>IF(SUM(BE60:BG60)=0,MASTER_DATA_MAPPED!BH60*VLOOKUP(BH$20,Backend!$A$2:$K$61,VLOOKUP(MASTER_DATA_ESCALATED!$B60,Backend!$M$3:$O$8,3,FALSE),FALSE),SUM(BE60:BG60))</f>
        <v>0</v>
      </c>
      <c r="BI60" s="100"/>
      <c r="BJ60" s="100"/>
      <c r="BK60" s="100"/>
      <c r="BL60" s="100">
        <f>IF(SUM(BI60:BK60)=0,MASTER_DATA_MAPPED!BL60*VLOOKUP(BL$20,Backend!$A$2:$K$61,VLOOKUP(MASTER_DATA_ESCALATED!$B60,Backend!$M$3:$O$8,3,FALSE),FALSE),SUM(BI60:BK60))</f>
        <v>0</v>
      </c>
      <c r="BM60" s="100"/>
      <c r="BN60" s="100"/>
      <c r="BO60" s="100"/>
      <c r="BP60" s="100">
        <f>IF(SUM(BM60:BO60)=0,MASTER_DATA_MAPPED!BP60*VLOOKUP(BP$20,Backend!$A$2:$K$61,VLOOKUP(MASTER_DATA_ESCALATED!$B60,Backend!$M$3:$O$8,3,FALSE),FALSE),SUM(BM60:BO60))</f>
        <v>71413475.748609155</v>
      </c>
      <c r="BQ60" s="100"/>
      <c r="BR60" s="100"/>
      <c r="BS60" s="100"/>
      <c r="BT60" s="100">
        <f>IF(SUM(BQ60:BS60)=0,MASTER_DATA_MAPPED!BT60*VLOOKUP(BT$20,Backend!$A$2:$K$61,VLOOKUP(MASTER_DATA_ESCALATED!$B60,Backend!$M$3:$O$8,3,FALSE),FALSE),SUM(BQ60:BS60))</f>
        <v>45847807.904023014</v>
      </c>
      <c r="BU60" s="100"/>
      <c r="BV60" s="100"/>
      <c r="BW60" s="100"/>
      <c r="BX60" s="100">
        <f>IF(SUM(BU60:BW60)=0,MASTER_DATA_MAPPED!BX60*VLOOKUP(BX$20,Backend!$A$2:$K$61,VLOOKUP(MASTER_DATA_ESCALATED!$B60,Backend!$M$3:$O$8,3,FALSE),FALSE),SUM(BU60:BW60))</f>
        <v>0</v>
      </c>
      <c r="BY60" s="100"/>
      <c r="BZ60" s="100"/>
      <c r="CA60" s="100"/>
      <c r="CB60" s="100">
        <f>IF(SUM(BY60:CA60)=0,MASTER_DATA_MAPPED!CB60*VLOOKUP(CB$20,Backend!$A$2:$K$61,VLOOKUP(MASTER_DATA_ESCALATED!$B60,Backend!$M$3:$O$8,3,FALSE),FALSE),SUM(BY60:CA60))</f>
        <v>44304146.028364077</v>
      </c>
      <c r="CC60" s="100"/>
      <c r="CD60" s="100"/>
      <c r="CE60" s="100"/>
      <c r="CF60" s="100">
        <f>IF(SUM(CC60:CE60)=0,MASTER_DATA_MAPPED!CF60*VLOOKUP(CF$20,Backend!$A$2:$K$61,VLOOKUP(MASTER_DATA_ESCALATED!$B60,Backend!$M$3:$O$8,3,FALSE),FALSE),SUM(CC60:CE60))</f>
        <v>0</v>
      </c>
      <c r="CG60" s="100"/>
      <c r="CH60" s="100"/>
      <c r="CI60" s="100"/>
      <c r="CJ60" s="100">
        <f>IF(SUM(CG60:CI60)=0,MASTER_DATA_MAPPED!CJ60*VLOOKUP(CJ$20,Backend!$A$2:$K$61,VLOOKUP(MASTER_DATA_ESCALATED!$B60,Backend!$M$3:$O$8,3,FALSE),FALSE),SUM(CG60:CI60))</f>
        <v>0</v>
      </c>
      <c r="CK60" s="100"/>
      <c r="CL60" s="100"/>
      <c r="CM60" s="100"/>
      <c r="CN60" s="100">
        <f>IF(SUM(CK60:CM60)=0,MASTER_DATA_MAPPED!CN60*VLOOKUP(CN$20,Backend!$A$2:$K$61,VLOOKUP(MASTER_DATA_ESCALATED!$B60,Backend!$M$3:$O$8,3,FALSE),FALSE),SUM(CK60:CM60))</f>
        <v>0</v>
      </c>
      <c r="CO60" s="100"/>
      <c r="CP60" s="100"/>
      <c r="CQ60" s="100"/>
      <c r="CR60" s="100">
        <f>IF(SUM(CO60:CQ60)=0,MASTER_DATA_MAPPED!CR60*VLOOKUP(CR$20,Backend!$A$2:$K$61,VLOOKUP(MASTER_DATA_ESCALATED!$B60,Backend!$M$3:$O$8,3,FALSE),FALSE),SUM(CO60:CQ60))</f>
        <v>0</v>
      </c>
      <c r="CS60" s="100"/>
      <c r="CT60" s="100"/>
      <c r="CU60" s="100"/>
      <c r="CV60" s="100">
        <f>IF(SUM(CS60:CU60)=0,MASTER_DATA_MAPPED!CV60*VLOOKUP(CV$20,Backend!$A$2:$K$61,VLOOKUP(MASTER_DATA_ESCALATED!$B60,Backend!$M$3:$O$8,3,FALSE),FALSE),SUM(CS60:CU60))</f>
        <v>12164709.642935021</v>
      </c>
      <c r="CW60" s="100"/>
      <c r="CX60" s="100"/>
      <c r="CY60" s="100"/>
      <c r="CZ60" s="100">
        <f>IF(SUM(CW60:CY60)=0,MASTER_DATA_MAPPED!CZ60*VLOOKUP(CZ$20,Backend!$A$2:$K$61,VLOOKUP(MASTER_DATA_ESCALATED!$B60,Backend!$M$3:$O$8,3,FALSE),FALSE),SUM(CW60:CY60))</f>
        <v>19513657.398489401</v>
      </c>
      <c r="DA60" s="100"/>
      <c r="DB60" s="100"/>
      <c r="DC60" s="100"/>
      <c r="DD60" s="100" t="e">
        <f>IF(SUM(DA60:DC60)=0,MASTER_DATA_MAPPED!DD60*VLOOKUP(DD$20,Backend!$A$2:$K$61,VLOOKUP(MASTER_DATA_ESCALATED!$B60,Backend!$M$3:$O$8,3,FALSE),FALSE),SUM(DA60:DC60))</f>
        <v>#N/A</v>
      </c>
      <c r="DE60" s="100"/>
      <c r="DF60" s="100"/>
      <c r="DG60" s="100"/>
      <c r="DH60" s="100">
        <f>IF(SUM(DE60:DG60)=0,MASTER_DATA_MAPPED!DH60*VLOOKUP(DH$20,Backend!$A$2:$K$61,VLOOKUP(MASTER_DATA_ESCALATED!$B60,Backend!$M$3:$O$8,3,FALSE),FALSE),SUM(DE60:DG60))</f>
        <v>0</v>
      </c>
      <c r="DI60" s="100"/>
      <c r="DJ60" s="100"/>
      <c r="DK60" s="100"/>
      <c r="DL60" s="100">
        <f>IF(SUM(DI60:DK60)=0,MASTER_DATA_MAPPED!DL60*VLOOKUP(DL$20,Backend!$A$2:$K$61,VLOOKUP(MASTER_DATA_ESCALATED!$B60,Backend!$M$3:$O$8,3,FALSE),FALSE),SUM(DI60:DK60))</f>
        <v>0</v>
      </c>
      <c r="DM60" s="100"/>
      <c r="DN60" s="100"/>
      <c r="DO60" s="100"/>
      <c r="DP60" s="100">
        <f>IF(SUM(DM60:DO60)=0,MASTER_DATA_MAPPED!DP60*VLOOKUP(DP$20,Backend!$A$2:$K$61,VLOOKUP(MASTER_DATA_ESCALATED!$B60,Backend!$M$3:$O$8,3,FALSE),FALSE),SUM(DM60:DO60))</f>
        <v>0</v>
      </c>
      <c r="DQ60" s="100"/>
      <c r="DR60" s="100"/>
      <c r="DS60" s="100"/>
      <c r="DT60" s="100">
        <f>IF(SUM(DQ60:DS60)=0,MASTER_DATA_MAPPED!DT60*VLOOKUP(DT$20,Backend!$A$2:$K$61,VLOOKUP(MASTER_DATA_ESCALATED!$B60,Backend!$M$3:$O$8,3,FALSE),FALSE),SUM(DQ60:DS60))</f>
        <v>0</v>
      </c>
      <c r="DU60" s="100"/>
      <c r="DV60" s="100"/>
      <c r="DW60" s="100"/>
      <c r="DX60" s="100">
        <f>IF(SUM(DU60:DW60)=0,MASTER_DATA_MAPPED!DX60*VLOOKUP(DX$20,Backend!$A$2:$K$61,VLOOKUP(MASTER_DATA_ESCALATED!$B60,Backend!$M$3:$O$8,3,FALSE),FALSE),SUM(DU60:DW60))</f>
        <v>0</v>
      </c>
      <c r="DY60" s="100"/>
      <c r="DZ60" s="100"/>
      <c r="EA60" s="100"/>
      <c r="EB60" s="100">
        <f>IF(SUM(DY60:EA60)=0,MASTER_DATA_MAPPED!EB60*VLOOKUP(EB$20,Backend!$A$2:$K$61,VLOOKUP(MASTER_DATA_ESCALATED!$B60,Backend!$M$3:$O$8,3,FALSE),FALSE),SUM(DY60:EA60))</f>
        <v>0</v>
      </c>
      <c r="EC60" s="100"/>
      <c r="ED60" s="100"/>
      <c r="EE60" s="100"/>
      <c r="EF60" s="100">
        <f>IF(SUM(EC60:EE60)=0,MASTER_DATA_MAPPED!EF60*VLOOKUP(EF$20,Backend!$A$2:$K$61,VLOOKUP(MASTER_DATA_ESCALATED!$B60,Backend!$M$3:$O$8,3,FALSE),FALSE),SUM(EC60:EE60))</f>
        <v>0</v>
      </c>
      <c r="EG60" s="100"/>
      <c r="EH60" s="100"/>
      <c r="EI60" s="100"/>
      <c r="EJ60" s="100">
        <f>IF(SUM(EG60:EI60)=0,MASTER_DATA_MAPPED!EJ60*VLOOKUP(EJ$20,Backend!$A$2:$K$61,VLOOKUP(MASTER_DATA_ESCALATED!$B60,Backend!$M$3:$O$8,3,FALSE),FALSE),SUM(EG60:EI60))</f>
        <v>0</v>
      </c>
      <c r="EK60" s="100"/>
      <c r="EL60" s="100"/>
      <c r="EM60" s="100"/>
      <c r="EN60" s="100">
        <f>IF(SUM(EK60:EM60)=0,MASTER_DATA_MAPPED!EN60*VLOOKUP(EN$20,Backend!$A$2:$K$61,VLOOKUP(MASTER_DATA_ESCALATED!$B60,Backend!$M$3:$O$8,3,FALSE),FALSE),SUM(EK60:EM60))</f>
        <v>49250368.528326578</v>
      </c>
      <c r="EO60" s="100"/>
      <c r="EP60" s="100"/>
      <c r="EQ60" s="100"/>
      <c r="ER60" s="100">
        <f>IF(SUM(EO60:EQ60)=0,MASTER_DATA_MAPPED!ER60*VLOOKUP(ER$20,Backend!$A$2:$K$61,VLOOKUP(MASTER_DATA_ESCALATED!$B60,Backend!$M$3:$O$8,3,FALSE),FALSE),SUM(EO60:EQ60))</f>
        <v>51972523.991421632</v>
      </c>
      <c r="ES60" s="100"/>
      <c r="ET60" s="100"/>
      <c r="EU60" s="100"/>
      <c r="EV60" s="100">
        <f>IF(SUM(ES60:EU60)=0,MASTER_DATA_MAPPED!EV60*VLOOKUP(EV$20,Backend!$A$2:$K$61,VLOOKUP(MASTER_DATA_ESCALATED!$B60,Backend!$M$3:$O$8,3,FALSE),FALSE),SUM(ES60:EU60))</f>
        <v>51972523.991421632</v>
      </c>
      <c r="EW60" s="100"/>
      <c r="EX60" s="100"/>
      <c r="EY60" s="100"/>
      <c r="EZ60" s="100">
        <f>IF(SUM(EW60:EY60)=0,MASTER_DATA_MAPPED!EZ60*VLOOKUP(EZ$20,Backend!$A$2:$K$61,VLOOKUP(MASTER_DATA_ESCALATED!$B60,Backend!$M$3:$O$8,3,FALSE),FALSE),SUM(EW60:EY60))</f>
        <v>7955457.3167190552</v>
      </c>
      <c r="FA60" s="100"/>
      <c r="FB60" s="100"/>
      <c r="FC60" s="100"/>
      <c r="FD60" s="100">
        <f>IF(SUM(FA60:FC60)=0,MASTER_DATA_MAPPED!FD60*VLOOKUP(FD$20,Backend!$A$2:$K$61,VLOOKUP(MASTER_DATA_ESCALATED!$B60,Backend!$M$3:$O$8,3,FALSE),FALSE),SUM(FA60:FC60))</f>
        <v>7712932.3443682129</v>
      </c>
      <c r="FE60" s="100"/>
      <c r="FF60" s="100"/>
      <c r="FG60" s="100"/>
      <c r="FH60" s="100">
        <f>IF(SUM(FE60:FG60)=0,MASTER_DATA_MAPPED!FH60*VLOOKUP(FH$20,Backend!$A$2:$K$61,VLOOKUP(MASTER_DATA_ESCALATED!$B60,Backend!$M$3:$O$8,3,FALSE),FALSE),SUM(FE60:FG60))</f>
        <v>7492745.1984181069</v>
      </c>
      <c r="FI60" s="100"/>
      <c r="FJ60" s="100"/>
      <c r="FK60" s="100"/>
      <c r="FL60" s="100">
        <f>IF(SUM(FI60:FK60)=0,MASTER_DATA_MAPPED!FL60*VLOOKUP(FL$20,Backend!$A$2:$K$61,VLOOKUP(MASTER_DATA_ESCALATED!$B60,Backend!$M$3:$O$8,3,FALSE),FALSE),SUM(FI60:FK60))</f>
        <v>14988681.514893461</v>
      </c>
      <c r="FM60" s="100"/>
      <c r="FN60" s="100"/>
      <c r="FO60" s="100"/>
      <c r="FP60" s="100">
        <f>IF(SUM(FM60:FO60)=0,MASTER_DATA_MAPPED!FP60*VLOOKUP(FP$20,Backend!$A$2:$K$61,VLOOKUP(MASTER_DATA_ESCALATED!$B60,Backend!$M$3:$O$8,3,FALSE),FALSE),SUM(FM60:FO60))</f>
        <v>9017076.5839530807</v>
      </c>
      <c r="FQ60" s="100"/>
      <c r="FR60" s="100"/>
      <c r="FS60" s="100"/>
      <c r="FT60" s="100">
        <f>IF(SUM(FQ60:FS60)=0,MASTER_DATA_MAPPED!FT60*VLOOKUP(FT$20,Backend!$A$2:$K$61,VLOOKUP(MASTER_DATA_ESCALATED!$B60,Backend!$M$3:$O$8,3,FALSE),FALSE),SUM(FQ60:FS60))</f>
        <v>8927893.2110877205</v>
      </c>
      <c r="FU60" s="100"/>
      <c r="FV60" s="100"/>
      <c r="FW60" s="100"/>
      <c r="FX60" s="100">
        <f>IF(SUM(FU60:FW60)=0,MASTER_DATA_MAPPED!FX60*VLOOKUP(FX$20,Backend!$A$2:$K$61,VLOOKUP(MASTER_DATA_ESCALATED!$B60,Backend!$M$3:$O$8,3,FALSE),FALSE),SUM(FU60:FW60))</f>
        <v>8769918.2196465731</v>
      </c>
      <c r="FY60" s="100"/>
      <c r="FZ60" s="100"/>
      <c r="GA60" s="100"/>
      <c r="GB60" s="100">
        <f>IF(SUM(FY60:GA60)=0,MASTER_DATA_MAPPED!GB60*VLOOKUP(GB$20,Backend!$A$2:$K$61,VLOOKUP(MASTER_DATA_ESCALATED!$B60,Backend!$M$3:$O$8,3,FALSE),FALSE),SUM(FY60:GA60))</f>
        <v>9008285.4487425368</v>
      </c>
      <c r="GC60" s="100"/>
      <c r="GD60" s="100"/>
      <c r="GE60" s="100"/>
      <c r="GF60" s="100">
        <f>IF(SUM(GC60:GE60)=0,MASTER_DATA_MAPPED!GF60*VLOOKUP(GF$20,Backend!$A$2:$K$61,VLOOKUP(MASTER_DATA_ESCALATED!$B60,Backend!$M$3:$O$8,3,FALSE),FALSE),SUM(GC60:GE60))</f>
        <v>8919102.0758771766</v>
      </c>
      <c r="GG60" s="100"/>
      <c r="GH60" s="100"/>
      <c r="GI60" s="100"/>
      <c r="GJ60" s="100">
        <f>IF(SUM(GG60:GI60)=0,MASTER_DATA_MAPPED!GJ60*VLOOKUP(GJ$20,Backend!$A$2:$K$61,VLOOKUP(MASTER_DATA_ESCALATED!$B60,Backend!$M$3:$O$8,3,FALSE),FALSE),SUM(GG60:GI60))</f>
        <v>8780112.7827203255</v>
      </c>
      <c r="GK60" s="100"/>
      <c r="GL60" s="100"/>
      <c r="GM60" s="100"/>
      <c r="GN60" s="100">
        <f>IF(SUM(GK60:GM60)=0,MASTER_DATA_MAPPED!GN60*VLOOKUP(GN$20,Backend!$A$2:$K$61,VLOOKUP(MASTER_DATA_ESCALATED!$B60,Backend!$M$3:$O$8,3,FALSE),FALSE),SUM(GK60:GM60))</f>
        <v>8225296.2237495398</v>
      </c>
      <c r="GO60" s="100"/>
      <c r="GP60" s="100"/>
      <c r="GQ60" s="100"/>
      <c r="GR60" s="100">
        <f>IF(SUM(GO60:GQ60)=0,MASTER_DATA_MAPPED!GR60*VLOOKUP(GR$20,Backend!$A$2:$K$61,VLOOKUP(MASTER_DATA_ESCALATED!$B60,Backend!$M$3:$O$8,3,FALSE),FALSE),SUM(GO60:GQ60))</f>
        <v>8157529.5805794653</v>
      </c>
      <c r="GS60" s="100"/>
      <c r="GT60" s="100"/>
      <c r="GU60" s="100"/>
      <c r="GV60" s="100">
        <f>IF(SUM(GS60:GU60)=0,MASTER_DATA_MAPPED!GV60*VLOOKUP(GV$20,Backend!$A$2:$K$61,VLOOKUP(MASTER_DATA_ESCALATED!$B60,Backend!$M$3:$O$8,3,FALSE),FALSE),SUM(GS60:GU60))</f>
        <v>8052196.2747189486</v>
      </c>
    </row>
    <row r="61" spans="2:204" s="27" customFormat="1" ht="14.25" hidden="1" outlineLevel="2" x14ac:dyDescent="0.25">
      <c r="B61" s="26">
        <f t="shared" si="1"/>
        <v>20</v>
      </c>
      <c r="C61" s="55">
        <f t="shared" si="0"/>
        <v>215.5</v>
      </c>
      <c r="D61" s="82"/>
      <c r="E61" s="55"/>
      <c r="F61" s="58"/>
      <c r="G61" s="83">
        <v>215.5</v>
      </c>
      <c r="H61" s="41" t="s">
        <v>61</v>
      </c>
      <c r="I61" s="100"/>
      <c r="J61" s="100"/>
      <c r="K61" s="100"/>
      <c r="L61" s="100">
        <f>IF(SUM(I61:K61)=0,MASTER_DATA_MAPPED!L61*VLOOKUP(L$20,Backend!$A$2:$K$61,VLOOKUP(MASTER_DATA_ESCALATED!$B61,Backend!$M$3:$O$8,3,FALSE),FALSE),SUM(I61:K61))</f>
        <v>0</v>
      </c>
      <c r="M61" s="100"/>
      <c r="N61" s="100"/>
      <c r="O61" s="100"/>
      <c r="P61" s="100">
        <f>IF(SUM(M61:O61)=0,MASTER_DATA_MAPPED!P61*VLOOKUP(P$20,Backend!$A$2:$K$61,VLOOKUP(MASTER_DATA_ESCALATED!$B61,Backend!$M$3:$O$8,3,FALSE),FALSE),SUM(M61:O61))</f>
        <v>0</v>
      </c>
      <c r="Q61" s="100"/>
      <c r="R61" s="100"/>
      <c r="S61" s="100"/>
      <c r="T61" s="100">
        <f>IF(SUM(Q61:S61)=0,MASTER_DATA_MAPPED!T61*VLOOKUP(T$20,Backend!$A$2:$K$61,VLOOKUP(MASTER_DATA_ESCALATED!$B61,Backend!$M$3:$O$8,3,FALSE),FALSE),SUM(Q61:S61))</f>
        <v>0</v>
      </c>
      <c r="U61" s="100"/>
      <c r="V61" s="100"/>
      <c r="W61" s="100"/>
      <c r="X61" s="100">
        <f>IF(SUM(U61:W61)=0,MASTER_DATA_MAPPED!X61*VLOOKUP(X$20,Backend!$A$2:$K$61,VLOOKUP(MASTER_DATA_ESCALATED!$B61,Backend!$M$3:$O$8,3,FALSE),FALSE),SUM(U61:W61))</f>
        <v>0</v>
      </c>
      <c r="Y61" s="100"/>
      <c r="Z61" s="100"/>
      <c r="AA61" s="100"/>
      <c r="AB61" s="100">
        <f>IF(SUM(Y61:AA61)=0,MASTER_DATA_MAPPED!AB61*VLOOKUP(AB$20,Backend!$A$2:$K$61,VLOOKUP(MASTER_DATA_ESCALATED!$B61,Backend!$M$3:$O$8,3,FALSE),FALSE),SUM(Y61:AA61))</f>
        <v>0</v>
      </c>
      <c r="AC61" s="100"/>
      <c r="AD61" s="100"/>
      <c r="AE61" s="100"/>
      <c r="AF61" s="100">
        <f>IF(SUM(AC61:AE61)=0,MASTER_DATA_MAPPED!AF61*VLOOKUP(AF$20,Backend!$A$2:$K$61,VLOOKUP(MASTER_DATA_ESCALATED!$B61,Backend!$M$3:$O$8,3,FALSE),FALSE),SUM(AC61:AE61))</f>
        <v>0</v>
      </c>
      <c r="AG61" s="100"/>
      <c r="AH61" s="100"/>
      <c r="AI61" s="100"/>
      <c r="AJ61" s="100">
        <f>IF(SUM(AG61:AI61)=0,MASTER_DATA_MAPPED!AJ61*VLOOKUP(AJ$20,Backend!$A$2:$K$61,VLOOKUP(MASTER_DATA_ESCALATED!$B61,Backend!$M$3:$O$8,3,FALSE),FALSE),SUM(AG61:AI61))</f>
        <v>0</v>
      </c>
      <c r="AK61" s="100"/>
      <c r="AL61" s="100"/>
      <c r="AM61" s="100"/>
      <c r="AN61" s="100">
        <f>IF(SUM(AK61:AM61)=0,MASTER_DATA_MAPPED!AN61*VLOOKUP(AN$20,Backend!$A$2:$K$61,VLOOKUP(MASTER_DATA_ESCALATED!$B61,Backend!$M$3:$O$8,3,FALSE),FALSE),SUM(AK61:AM61))</f>
        <v>0</v>
      </c>
      <c r="AO61" s="100"/>
      <c r="AP61" s="100"/>
      <c r="AQ61" s="100"/>
      <c r="AR61" s="100">
        <f>IF(SUM(AO61:AQ61)=0,MASTER_DATA_MAPPED!AR61*VLOOKUP(AR$20,Backend!$A$2:$K$61,VLOOKUP(MASTER_DATA_ESCALATED!$B61,Backend!$M$3:$O$8,3,FALSE),FALSE),SUM(AO61:AQ61))</f>
        <v>0</v>
      </c>
      <c r="AS61" s="100"/>
      <c r="AT61" s="100"/>
      <c r="AU61" s="100"/>
      <c r="AV61" s="100">
        <f>IF(SUM(AS61:AU61)=0,MASTER_DATA_MAPPED!AV61*VLOOKUP(AV$20,Backend!$A$2:$K$61,VLOOKUP(MASTER_DATA_ESCALATED!$B61,Backend!$M$3:$O$8,3,FALSE),FALSE),SUM(AS61:AU61))</f>
        <v>0</v>
      </c>
      <c r="AW61" s="100"/>
      <c r="AX61" s="100"/>
      <c r="AY61" s="100"/>
      <c r="AZ61" s="100">
        <f>IF(SUM(AW61:AY61)=0,MASTER_DATA_MAPPED!AZ61*VLOOKUP(AZ$20,Backend!$A$2:$K$61,VLOOKUP(MASTER_DATA_ESCALATED!$B61,Backend!$M$3:$O$8,3,FALSE),FALSE),SUM(AW61:AY61))</f>
        <v>0</v>
      </c>
      <c r="BA61" s="100"/>
      <c r="BB61" s="100"/>
      <c r="BC61" s="100"/>
      <c r="BD61" s="100">
        <f>IF(SUM(BA61:BC61)=0,MASTER_DATA_MAPPED!BD61*VLOOKUP(BD$20,Backend!$A$2:$K$61,VLOOKUP(MASTER_DATA_ESCALATED!$B61,Backend!$M$3:$O$8,3,FALSE),FALSE),SUM(BA61:BC61))</f>
        <v>0</v>
      </c>
      <c r="BE61" s="100"/>
      <c r="BF61" s="100"/>
      <c r="BG61" s="100"/>
      <c r="BH61" s="100">
        <f>IF(SUM(BE61:BG61)=0,MASTER_DATA_MAPPED!BH61*VLOOKUP(BH$20,Backend!$A$2:$K$61,VLOOKUP(MASTER_DATA_ESCALATED!$B61,Backend!$M$3:$O$8,3,FALSE),FALSE),SUM(BE61:BG61))</f>
        <v>0</v>
      </c>
      <c r="BI61" s="100"/>
      <c r="BJ61" s="100"/>
      <c r="BK61" s="100"/>
      <c r="BL61" s="100">
        <f>IF(SUM(BI61:BK61)=0,MASTER_DATA_MAPPED!BL61*VLOOKUP(BL$20,Backend!$A$2:$K$61,VLOOKUP(MASTER_DATA_ESCALATED!$B61,Backend!$M$3:$O$8,3,FALSE),FALSE),SUM(BI61:BK61))</f>
        <v>0</v>
      </c>
      <c r="BM61" s="100"/>
      <c r="BN61" s="100"/>
      <c r="BO61" s="100"/>
      <c r="BP61" s="100">
        <f>IF(SUM(BM61:BO61)=0,MASTER_DATA_MAPPED!BP61*VLOOKUP(BP$20,Backend!$A$2:$K$61,VLOOKUP(MASTER_DATA_ESCALATED!$B61,Backend!$M$3:$O$8,3,FALSE),FALSE),SUM(BM61:BO61))</f>
        <v>0</v>
      </c>
      <c r="BQ61" s="100"/>
      <c r="BR61" s="100"/>
      <c r="BS61" s="100"/>
      <c r="BT61" s="100">
        <f>IF(SUM(BQ61:BS61)=0,MASTER_DATA_MAPPED!BT61*VLOOKUP(BT$20,Backend!$A$2:$K$61,VLOOKUP(MASTER_DATA_ESCALATED!$B61,Backend!$M$3:$O$8,3,FALSE),FALSE),SUM(BQ61:BS61))</f>
        <v>0</v>
      </c>
      <c r="BU61" s="100"/>
      <c r="BV61" s="100"/>
      <c r="BW61" s="100"/>
      <c r="BX61" s="100">
        <f>IF(SUM(BU61:BW61)=0,MASTER_DATA_MAPPED!BX61*VLOOKUP(BX$20,Backend!$A$2:$K$61,VLOOKUP(MASTER_DATA_ESCALATED!$B61,Backend!$M$3:$O$8,3,FALSE),FALSE),SUM(BU61:BW61))</f>
        <v>0</v>
      </c>
      <c r="BY61" s="100"/>
      <c r="BZ61" s="100"/>
      <c r="CA61" s="100"/>
      <c r="CB61" s="100">
        <f>IF(SUM(BY61:CA61)=0,MASTER_DATA_MAPPED!CB61*VLOOKUP(CB$20,Backend!$A$2:$K$61,VLOOKUP(MASTER_DATA_ESCALATED!$B61,Backend!$M$3:$O$8,3,FALSE),FALSE),SUM(BY61:CA61))</f>
        <v>0</v>
      </c>
      <c r="CC61" s="100"/>
      <c r="CD61" s="100"/>
      <c r="CE61" s="100"/>
      <c r="CF61" s="100">
        <f>IF(SUM(CC61:CE61)=0,MASTER_DATA_MAPPED!CF61*VLOOKUP(CF$20,Backend!$A$2:$K$61,VLOOKUP(MASTER_DATA_ESCALATED!$B61,Backend!$M$3:$O$8,3,FALSE),FALSE),SUM(CC61:CE61))</f>
        <v>0</v>
      </c>
      <c r="CG61" s="100"/>
      <c r="CH61" s="100"/>
      <c r="CI61" s="100"/>
      <c r="CJ61" s="100">
        <f>IF(SUM(CG61:CI61)=0,MASTER_DATA_MAPPED!CJ61*VLOOKUP(CJ$20,Backend!$A$2:$K$61,VLOOKUP(MASTER_DATA_ESCALATED!$B61,Backend!$M$3:$O$8,3,FALSE),FALSE),SUM(CG61:CI61))</f>
        <v>0</v>
      </c>
      <c r="CK61" s="100"/>
      <c r="CL61" s="100"/>
      <c r="CM61" s="100"/>
      <c r="CN61" s="100">
        <f>IF(SUM(CK61:CM61)=0,MASTER_DATA_MAPPED!CN61*VLOOKUP(CN$20,Backend!$A$2:$K$61,VLOOKUP(MASTER_DATA_ESCALATED!$B61,Backend!$M$3:$O$8,3,FALSE),FALSE),SUM(CK61:CM61))</f>
        <v>0</v>
      </c>
      <c r="CO61" s="100"/>
      <c r="CP61" s="100"/>
      <c r="CQ61" s="100"/>
      <c r="CR61" s="100">
        <f>IF(SUM(CO61:CQ61)=0,MASTER_DATA_MAPPED!CR61*VLOOKUP(CR$20,Backend!$A$2:$K$61,VLOOKUP(MASTER_DATA_ESCALATED!$B61,Backend!$M$3:$O$8,3,FALSE),FALSE),SUM(CO61:CQ61))</f>
        <v>0</v>
      </c>
      <c r="CS61" s="100"/>
      <c r="CT61" s="100"/>
      <c r="CU61" s="100"/>
      <c r="CV61" s="100">
        <f>IF(SUM(CS61:CU61)=0,MASTER_DATA_MAPPED!CV61*VLOOKUP(CV$20,Backend!$A$2:$K$61,VLOOKUP(MASTER_DATA_ESCALATED!$B61,Backend!$M$3:$O$8,3,FALSE),FALSE),SUM(CS61:CU61))</f>
        <v>0</v>
      </c>
      <c r="CW61" s="100"/>
      <c r="CX61" s="100"/>
      <c r="CY61" s="100"/>
      <c r="CZ61" s="100">
        <f>IF(SUM(CW61:CY61)=0,MASTER_DATA_MAPPED!CZ61*VLOOKUP(CZ$20,Backend!$A$2:$K$61,VLOOKUP(MASTER_DATA_ESCALATED!$B61,Backend!$M$3:$O$8,3,FALSE),FALSE),SUM(CW61:CY61))</f>
        <v>0</v>
      </c>
      <c r="DA61" s="100"/>
      <c r="DB61" s="100"/>
      <c r="DC61" s="100"/>
      <c r="DD61" s="100" t="e">
        <f>IF(SUM(DA61:DC61)=0,MASTER_DATA_MAPPED!DD61*VLOOKUP(DD$20,Backend!$A$2:$K$61,VLOOKUP(MASTER_DATA_ESCALATED!$B61,Backend!$M$3:$O$8,3,FALSE),FALSE),SUM(DA61:DC61))</f>
        <v>#N/A</v>
      </c>
      <c r="DE61" s="100"/>
      <c r="DF61" s="100"/>
      <c r="DG61" s="100"/>
      <c r="DH61" s="100">
        <f>IF(SUM(DE61:DG61)=0,MASTER_DATA_MAPPED!DH61*VLOOKUP(DH$20,Backend!$A$2:$K$61,VLOOKUP(MASTER_DATA_ESCALATED!$B61,Backend!$M$3:$O$8,3,FALSE),FALSE),SUM(DE61:DG61))</f>
        <v>0</v>
      </c>
      <c r="DI61" s="100"/>
      <c r="DJ61" s="100"/>
      <c r="DK61" s="100"/>
      <c r="DL61" s="100">
        <f>IF(SUM(DI61:DK61)=0,MASTER_DATA_MAPPED!DL61*VLOOKUP(DL$20,Backend!$A$2:$K$61,VLOOKUP(MASTER_DATA_ESCALATED!$B61,Backend!$M$3:$O$8,3,FALSE),FALSE),SUM(DI61:DK61))</f>
        <v>0</v>
      </c>
      <c r="DM61" s="100"/>
      <c r="DN61" s="100"/>
      <c r="DO61" s="100"/>
      <c r="DP61" s="100">
        <f>IF(SUM(DM61:DO61)=0,MASTER_DATA_MAPPED!DP61*VLOOKUP(DP$20,Backend!$A$2:$K$61,VLOOKUP(MASTER_DATA_ESCALATED!$B61,Backend!$M$3:$O$8,3,FALSE),FALSE),SUM(DM61:DO61))</f>
        <v>0</v>
      </c>
      <c r="DQ61" s="100"/>
      <c r="DR61" s="100"/>
      <c r="DS61" s="100"/>
      <c r="DT61" s="100">
        <f>IF(SUM(DQ61:DS61)=0,MASTER_DATA_MAPPED!DT61*VLOOKUP(DT$20,Backend!$A$2:$K$61,VLOOKUP(MASTER_DATA_ESCALATED!$B61,Backend!$M$3:$O$8,3,FALSE),FALSE),SUM(DQ61:DS61))</f>
        <v>0</v>
      </c>
      <c r="DU61" s="100"/>
      <c r="DV61" s="100"/>
      <c r="DW61" s="100"/>
      <c r="DX61" s="100">
        <f>IF(SUM(DU61:DW61)=0,MASTER_DATA_MAPPED!DX61*VLOOKUP(DX$20,Backend!$A$2:$K$61,VLOOKUP(MASTER_DATA_ESCALATED!$B61,Backend!$M$3:$O$8,3,FALSE),FALSE),SUM(DU61:DW61))</f>
        <v>0</v>
      </c>
      <c r="DY61" s="100"/>
      <c r="DZ61" s="100"/>
      <c r="EA61" s="100"/>
      <c r="EB61" s="100">
        <f>IF(SUM(DY61:EA61)=0,MASTER_DATA_MAPPED!EB61*VLOOKUP(EB$20,Backend!$A$2:$K$61,VLOOKUP(MASTER_DATA_ESCALATED!$B61,Backend!$M$3:$O$8,3,FALSE),FALSE),SUM(DY61:EA61))</f>
        <v>0</v>
      </c>
      <c r="EC61" s="100"/>
      <c r="ED61" s="100"/>
      <c r="EE61" s="100"/>
      <c r="EF61" s="100">
        <f>IF(SUM(EC61:EE61)=0,MASTER_DATA_MAPPED!EF61*VLOOKUP(EF$20,Backend!$A$2:$K$61,VLOOKUP(MASTER_DATA_ESCALATED!$B61,Backend!$M$3:$O$8,3,FALSE),FALSE),SUM(EC61:EE61))</f>
        <v>237145058.5049952</v>
      </c>
      <c r="EG61" s="100"/>
      <c r="EH61" s="100"/>
      <c r="EI61" s="100"/>
      <c r="EJ61" s="100">
        <f>IF(SUM(EG61:EI61)=0,MASTER_DATA_MAPPED!EJ61*VLOOKUP(EJ$20,Backend!$A$2:$K$61,VLOOKUP(MASTER_DATA_ESCALATED!$B61,Backend!$M$3:$O$8,3,FALSE),FALSE),SUM(EG61:EI61))</f>
        <v>0</v>
      </c>
      <c r="EK61" s="100"/>
      <c r="EL61" s="100"/>
      <c r="EM61" s="100"/>
      <c r="EN61" s="100">
        <f>IF(SUM(EK61:EM61)=0,MASTER_DATA_MAPPED!EN61*VLOOKUP(EN$20,Backend!$A$2:$K$61,VLOOKUP(MASTER_DATA_ESCALATED!$B61,Backend!$M$3:$O$8,3,FALSE),FALSE),SUM(EK61:EM61))</f>
        <v>35778009.653481118</v>
      </c>
      <c r="EO61" s="100"/>
      <c r="EP61" s="100"/>
      <c r="EQ61" s="100"/>
      <c r="ER61" s="100">
        <f>IF(SUM(EO61:EQ61)=0,MASTER_DATA_MAPPED!ER61*VLOOKUP(ER$20,Backend!$A$2:$K$61,VLOOKUP(MASTER_DATA_ESCALATED!$B61,Backend!$M$3:$O$8,3,FALSE),FALSE),SUM(EO61:EQ61))</f>
        <v>44780329.012027845</v>
      </c>
      <c r="ES61" s="100"/>
      <c r="ET61" s="100"/>
      <c r="EU61" s="100"/>
      <c r="EV61" s="100">
        <f>IF(SUM(ES61:EU61)=0,MASTER_DATA_MAPPED!EV61*VLOOKUP(EV$20,Backend!$A$2:$K$61,VLOOKUP(MASTER_DATA_ESCALATED!$B61,Backend!$M$3:$O$8,3,FALSE),FALSE),SUM(ES61:EU61))</f>
        <v>44780329.012027845</v>
      </c>
      <c r="EW61" s="100"/>
      <c r="EX61" s="100"/>
      <c r="EY61" s="100"/>
      <c r="EZ61" s="100">
        <f>IF(SUM(EW61:EY61)=0,MASTER_DATA_MAPPED!EZ61*VLOOKUP(EZ$20,Backend!$A$2:$K$61,VLOOKUP(MASTER_DATA_ESCALATED!$B61,Backend!$M$3:$O$8,3,FALSE),FALSE),SUM(EW61:EY61))</f>
        <v>0</v>
      </c>
      <c r="FA61" s="100"/>
      <c r="FB61" s="100"/>
      <c r="FC61" s="100"/>
      <c r="FD61" s="100">
        <f>IF(SUM(FA61:FC61)=0,MASTER_DATA_MAPPED!FD61*VLOOKUP(FD$20,Backend!$A$2:$K$61,VLOOKUP(MASTER_DATA_ESCALATED!$B61,Backend!$M$3:$O$8,3,FALSE),FALSE),SUM(FA61:FC61))</f>
        <v>0</v>
      </c>
      <c r="FE61" s="100"/>
      <c r="FF61" s="100"/>
      <c r="FG61" s="100"/>
      <c r="FH61" s="100">
        <f>IF(SUM(FE61:FG61)=0,MASTER_DATA_MAPPED!FH61*VLOOKUP(FH$20,Backend!$A$2:$K$61,VLOOKUP(MASTER_DATA_ESCALATED!$B61,Backend!$M$3:$O$8,3,FALSE),FALSE),SUM(FE61:FG61))</f>
        <v>0</v>
      </c>
      <c r="FI61" s="100"/>
      <c r="FJ61" s="100"/>
      <c r="FK61" s="100"/>
      <c r="FL61" s="100">
        <f>IF(SUM(FI61:FK61)=0,MASTER_DATA_MAPPED!FL61*VLOOKUP(FL$20,Backend!$A$2:$K$61,VLOOKUP(MASTER_DATA_ESCALATED!$B61,Backend!$M$3:$O$8,3,FALSE),FALSE),SUM(FI61:FK61))</f>
        <v>0</v>
      </c>
      <c r="FM61" s="100"/>
      <c r="FN61" s="100"/>
      <c r="FO61" s="100"/>
      <c r="FP61" s="100">
        <f>IF(SUM(FM61:FO61)=0,MASTER_DATA_MAPPED!FP61*VLOOKUP(FP$20,Backend!$A$2:$K$61,VLOOKUP(MASTER_DATA_ESCALATED!$B61,Backend!$M$3:$O$8,3,FALSE),FALSE),SUM(FM61:FO61))</f>
        <v>0</v>
      </c>
      <c r="FQ61" s="100"/>
      <c r="FR61" s="100"/>
      <c r="FS61" s="100"/>
      <c r="FT61" s="100">
        <f>IF(SUM(FQ61:FS61)=0,MASTER_DATA_MAPPED!FT61*VLOOKUP(FT$20,Backend!$A$2:$K$61,VLOOKUP(MASTER_DATA_ESCALATED!$B61,Backend!$M$3:$O$8,3,FALSE),FALSE),SUM(FQ61:FS61))</f>
        <v>0</v>
      </c>
      <c r="FU61" s="100"/>
      <c r="FV61" s="100"/>
      <c r="FW61" s="100"/>
      <c r="FX61" s="100">
        <f>IF(SUM(FU61:FW61)=0,MASTER_DATA_MAPPED!FX61*VLOOKUP(FX$20,Backend!$A$2:$K$61,VLOOKUP(MASTER_DATA_ESCALATED!$B61,Backend!$M$3:$O$8,3,FALSE),FALSE),SUM(FU61:FW61))</f>
        <v>0</v>
      </c>
      <c r="FY61" s="100"/>
      <c r="FZ61" s="100"/>
      <c r="GA61" s="100"/>
      <c r="GB61" s="100">
        <f>IF(SUM(FY61:GA61)=0,MASTER_DATA_MAPPED!GB61*VLOOKUP(GB$20,Backend!$A$2:$K$61,VLOOKUP(MASTER_DATA_ESCALATED!$B61,Backend!$M$3:$O$8,3,FALSE),FALSE),SUM(FY61:GA61))</f>
        <v>0</v>
      </c>
      <c r="GC61" s="100"/>
      <c r="GD61" s="100"/>
      <c r="GE61" s="100"/>
      <c r="GF61" s="100">
        <f>IF(SUM(GC61:GE61)=0,MASTER_DATA_MAPPED!GF61*VLOOKUP(GF$20,Backend!$A$2:$K$61,VLOOKUP(MASTER_DATA_ESCALATED!$B61,Backend!$M$3:$O$8,3,FALSE),FALSE),SUM(GC61:GE61))</f>
        <v>0</v>
      </c>
      <c r="GG61" s="100"/>
      <c r="GH61" s="100"/>
      <c r="GI61" s="100"/>
      <c r="GJ61" s="100">
        <f>IF(SUM(GG61:GI61)=0,MASTER_DATA_MAPPED!GJ61*VLOOKUP(GJ$20,Backend!$A$2:$K$61,VLOOKUP(MASTER_DATA_ESCALATED!$B61,Backend!$M$3:$O$8,3,FALSE),FALSE),SUM(GG61:GI61))</f>
        <v>0</v>
      </c>
      <c r="GK61" s="100"/>
      <c r="GL61" s="100"/>
      <c r="GM61" s="100"/>
      <c r="GN61" s="100">
        <f>IF(SUM(GK61:GM61)=0,MASTER_DATA_MAPPED!GN61*VLOOKUP(GN$20,Backend!$A$2:$K$61,VLOOKUP(MASTER_DATA_ESCALATED!$B61,Backend!$M$3:$O$8,3,FALSE),FALSE),SUM(GK61:GM61))</f>
        <v>0</v>
      </c>
      <c r="GO61" s="100"/>
      <c r="GP61" s="100"/>
      <c r="GQ61" s="100"/>
      <c r="GR61" s="100">
        <f>IF(SUM(GO61:GQ61)=0,MASTER_DATA_MAPPED!GR61*VLOOKUP(GR$20,Backend!$A$2:$K$61,VLOOKUP(MASTER_DATA_ESCALATED!$B61,Backend!$M$3:$O$8,3,FALSE),FALSE),SUM(GO61:GQ61))</f>
        <v>0</v>
      </c>
      <c r="GS61" s="100"/>
      <c r="GT61" s="100"/>
      <c r="GU61" s="100"/>
      <c r="GV61" s="100">
        <f>IF(SUM(GS61:GU61)=0,MASTER_DATA_MAPPED!GV61*VLOOKUP(GV$20,Backend!$A$2:$K$61,VLOOKUP(MASTER_DATA_ESCALATED!$B61,Backend!$M$3:$O$8,3,FALSE),FALSE),SUM(GS61:GU61))</f>
        <v>0</v>
      </c>
    </row>
    <row r="62" spans="2:204" hidden="1" outlineLevel="2" x14ac:dyDescent="0.3">
      <c r="B62" s="21">
        <f t="shared" si="1"/>
        <v>20</v>
      </c>
      <c r="C62" s="52">
        <f t="shared" si="0"/>
        <v>216</v>
      </c>
      <c r="D62" s="77"/>
      <c r="E62" s="52"/>
      <c r="F62" s="54">
        <v>216</v>
      </c>
      <c r="G62" s="78"/>
      <c r="H62" s="35" t="s">
        <v>62</v>
      </c>
      <c r="I62" s="97"/>
      <c r="J62" s="97"/>
      <c r="K62" s="97"/>
      <c r="L62" s="97">
        <f>IF(SUM(I62:K62)=0,MASTER_DATA_MAPPED!L62*VLOOKUP(L$20,Backend!$A$2:$K$61,VLOOKUP(MASTER_DATA_ESCALATED!$B62,Backend!$M$3:$O$8,3,FALSE),FALSE),SUM(I62:K62))</f>
        <v>0</v>
      </c>
      <c r="M62" s="97"/>
      <c r="N62" s="97"/>
      <c r="O62" s="97"/>
      <c r="P62" s="97">
        <f>IF(SUM(M62:O62)=0,MASTER_DATA_MAPPED!P62*VLOOKUP(P$20,Backend!$A$2:$K$61,VLOOKUP(MASTER_DATA_ESCALATED!$B62,Backend!$M$3:$O$8,3,FALSE),FALSE),SUM(M62:O62))</f>
        <v>0</v>
      </c>
      <c r="Q62" s="97"/>
      <c r="R62" s="97"/>
      <c r="S62" s="97"/>
      <c r="T62" s="97">
        <f>IF(SUM(Q62:S62)=0,MASTER_DATA_MAPPED!T62*VLOOKUP(T$20,Backend!$A$2:$K$61,VLOOKUP(MASTER_DATA_ESCALATED!$B62,Backend!$M$3:$O$8,3,FALSE),FALSE),SUM(Q62:S62))</f>
        <v>0</v>
      </c>
      <c r="U62" s="97"/>
      <c r="V62" s="97"/>
      <c r="W62" s="97"/>
      <c r="X62" s="97">
        <f>IF(SUM(U62:W62)=0,MASTER_DATA_MAPPED!X62*VLOOKUP(X$20,Backend!$A$2:$K$61,VLOOKUP(MASTER_DATA_ESCALATED!$B62,Backend!$M$3:$O$8,3,FALSE),FALSE),SUM(U62:W62))</f>
        <v>0</v>
      </c>
      <c r="Y62" s="97"/>
      <c r="Z62" s="97"/>
      <c r="AA62" s="97"/>
      <c r="AB62" s="97">
        <f>IF(SUM(Y62:AA62)=0,MASTER_DATA_MAPPED!AB62*VLOOKUP(AB$20,Backend!$A$2:$K$61,VLOOKUP(MASTER_DATA_ESCALATED!$B62,Backend!$M$3:$O$8,3,FALSE),FALSE),SUM(Y62:AA62))</f>
        <v>0</v>
      </c>
      <c r="AC62" s="97"/>
      <c r="AD62" s="97"/>
      <c r="AE62" s="97"/>
      <c r="AF62" s="97">
        <f>IF(SUM(AC62:AE62)=0,MASTER_DATA_MAPPED!AF62*VLOOKUP(AF$20,Backend!$A$2:$K$61,VLOOKUP(MASTER_DATA_ESCALATED!$B62,Backend!$M$3:$O$8,3,FALSE),FALSE),SUM(AC62:AE62))</f>
        <v>0</v>
      </c>
      <c r="AG62" s="97"/>
      <c r="AH62" s="97"/>
      <c r="AI62" s="97"/>
      <c r="AJ62" s="97">
        <f>IF(SUM(AG62:AI62)=0,MASTER_DATA_MAPPED!AJ62*VLOOKUP(AJ$20,Backend!$A$2:$K$61,VLOOKUP(MASTER_DATA_ESCALATED!$B62,Backend!$M$3:$O$8,3,FALSE),FALSE),SUM(AG62:AI62))</f>
        <v>0</v>
      </c>
      <c r="AK62" s="97"/>
      <c r="AL62" s="97"/>
      <c r="AM62" s="97"/>
      <c r="AN62" s="97">
        <f>IF(SUM(AK62:AM62)=0,MASTER_DATA_MAPPED!AN62*VLOOKUP(AN$20,Backend!$A$2:$K$61,VLOOKUP(MASTER_DATA_ESCALATED!$B62,Backend!$M$3:$O$8,3,FALSE),FALSE),SUM(AK62:AM62))</f>
        <v>0</v>
      </c>
      <c r="AO62" s="97"/>
      <c r="AP62" s="97"/>
      <c r="AQ62" s="97"/>
      <c r="AR62" s="97">
        <f>IF(SUM(AO62:AQ62)=0,MASTER_DATA_MAPPED!AR62*VLOOKUP(AR$20,Backend!$A$2:$K$61,VLOOKUP(MASTER_DATA_ESCALATED!$B62,Backend!$M$3:$O$8,3,FALSE),FALSE),SUM(AO62:AQ62))</f>
        <v>0</v>
      </c>
      <c r="AS62" s="97"/>
      <c r="AT62" s="97"/>
      <c r="AU62" s="97"/>
      <c r="AV62" s="97">
        <f>IF(SUM(AS62:AU62)=0,MASTER_DATA_MAPPED!AV62*VLOOKUP(AV$20,Backend!$A$2:$K$61,VLOOKUP(MASTER_DATA_ESCALATED!$B62,Backend!$M$3:$O$8,3,FALSE),FALSE),SUM(AS62:AU62))</f>
        <v>0</v>
      </c>
      <c r="AW62" s="97"/>
      <c r="AX62" s="97"/>
      <c r="AY62" s="97"/>
      <c r="AZ62" s="97">
        <f>IF(SUM(AW62:AY62)=0,MASTER_DATA_MAPPED!AZ62*VLOOKUP(AZ$20,Backend!$A$2:$K$61,VLOOKUP(MASTER_DATA_ESCALATED!$B62,Backend!$M$3:$O$8,3,FALSE),FALSE),SUM(AW62:AY62))</f>
        <v>0</v>
      </c>
      <c r="BA62" s="97"/>
      <c r="BB62" s="97"/>
      <c r="BC62" s="97"/>
      <c r="BD62" s="97">
        <f>IF(SUM(BA62:BC62)=0,MASTER_DATA_MAPPED!BD62*VLOOKUP(BD$20,Backend!$A$2:$K$61,VLOOKUP(MASTER_DATA_ESCALATED!$B62,Backend!$M$3:$O$8,3,FALSE),FALSE),SUM(BA62:BC62))</f>
        <v>0</v>
      </c>
      <c r="BE62" s="97"/>
      <c r="BF62" s="97"/>
      <c r="BG62" s="97"/>
      <c r="BH62" s="97">
        <f>IF(SUM(BE62:BG62)=0,MASTER_DATA_MAPPED!BH62*VLOOKUP(BH$20,Backend!$A$2:$K$61,VLOOKUP(MASTER_DATA_ESCALATED!$B62,Backend!$M$3:$O$8,3,FALSE),FALSE),SUM(BE62:BG62))</f>
        <v>0</v>
      </c>
      <c r="BI62" s="97"/>
      <c r="BJ62" s="97"/>
      <c r="BK62" s="97"/>
      <c r="BL62" s="97">
        <f>IF(SUM(BI62:BK62)=0,MASTER_DATA_MAPPED!BL62*VLOOKUP(BL$20,Backend!$A$2:$K$61,VLOOKUP(MASTER_DATA_ESCALATED!$B62,Backend!$M$3:$O$8,3,FALSE),FALSE),SUM(BI62:BK62))</f>
        <v>0</v>
      </c>
      <c r="BM62" s="97"/>
      <c r="BN62" s="97"/>
      <c r="BO62" s="97"/>
      <c r="BP62" s="97">
        <f>IF(SUM(BM62:BO62)=0,MASTER_DATA_MAPPED!BP62*VLOOKUP(BP$20,Backend!$A$2:$K$61,VLOOKUP(MASTER_DATA_ESCALATED!$B62,Backend!$M$3:$O$8,3,FALSE),FALSE),SUM(BM62:BO62))</f>
        <v>41796271.876117401</v>
      </c>
      <c r="BQ62" s="97"/>
      <c r="BR62" s="97"/>
      <c r="BS62" s="97"/>
      <c r="BT62" s="97">
        <f>IF(SUM(BQ62:BS62)=0,MASTER_DATA_MAPPED!BT62*VLOOKUP(BT$20,Backend!$A$2:$K$61,VLOOKUP(MASTER_DATA_ESCALATED!$B62,Backend!$M$3:$O$8,3,FALSE),FALSE),SUM(BQ62:BS62))</f>
        <v>28074649.314798683</v>
      </c>
      <c r="BU62" s="97"/>
      <c r="BV62" s="97"/>
      <c r="BW62" s="97"/>
      <c r="BX62" s="97">
        <f>IF(SUM(BU62:BW62)=0,MASTER_DATA_MAPPED!BX62*VLOOKUP(BX$20,Backend!$A$2:$K$61,VLOOKUP(MASTER_DATA_ESCALATED!$B62,Backend!$M$3:$O$8,3,FALSE),FALSE),SUM(BU62:BW62))</f>
        <v>18976226.052397083</v>
      </c>
      <c r="BY62" s="97"/>
      <c r="BZ62" s="97"/>
      <c r="CA62" s="97"/>
      <c r="CB62" s="97">
        <f>IF(SUM(BY62:CA62)=0,MASTER_DATA_MAPPED!CB62*VLOOKUP(CB$20,Backend!$A$2:$K$61,VLOOKUP(MASTER_DATA_ESCALATED!$B62,Backend!$M$3:$O$8,3,FALSE),FALSE),SUM(BY62:CA62))</f>
        <v>27156277.449103303</v>
      </c>
      <c r="CC62" s="97"/>
      <c r="CD62" s="97"/>
      <c r="CE62" s="97"/>
      <c r="CF62" s="97">
        <f>IF(SUM(CC62:CE62)=0,MASTER_DATA_MAPPED!CF62*VLOOKUP(CF$20,Backend!$A$2:$K$61,VLOOKUP(MASTER_DATA_ESCALATED!$B62,Backend!$M$3:$O$8,3,FALSE),FALSE),SUM(CC62:CE62))</f>
        <v>16526800.418486957</v>
      </c>
      <c r="CG62" s="97"/>
      <c r="CH62" s="97"/>
      <c r="CI62" s="97"/>
      <c r="CJ62" s="97">
        <f>IF(SUM(CG62:CI62)=0,MASTER_DATA_MAPPED!CJ62*VLOOKUP(CJ$20,Backend!$A$2:$K$61,VLOOKUP(MASTER_DATA_ESCALATED!$B62,Backend!$M$3:$O$8,3,FALSE),FALSE),SUM(CG62:CI62))</f>
        <v>0</v>
      </c>
      <c r="CK62" s="97"/>
      <c r="CL62" s="97"/>
      <c r="CM62" s="97"/>
      <c r="CN62" s="97">
        <f>IF(SUM(CK62:CM62)=0,MASTER_DATA_MAPPED!CN62*VLOOKUP(CN$20,Backend!$A$2:$K$61,VLOOKUP(MASTER_DATA_ESCALATED!$B62,Backend!$M$3:$O$8,3,FALSE),FALSE),SUM(CK62:CM62))</f>
        <v>0</v>
      </c>
      <c r="CO62" s="97"/>
      <c r="CP62" s="97"/>
      <c r="CQ62" s="97"/>
      <c r="CR62" s="97">
        <f>IF(SUM(CO62:CQ62)=0,MASTER_DATA_MAPPED!CR62*VLOOKUP(CR$20,Backend!$A$2:$K$61,VLOOKUP(MASTER_DATA_ESCALATED!$B62,Backend!$M$3:$O$8,3,FALSE),FALSE),SUM(CO62:CQ62))</f>
        <v>0</v>
      </c>
      <c r="CS62" s="97"/>
      <c r="CT62" s="97"/>
      <c r="CU62" s="97"/>
      <c r="CV62" s="97">
        <f>IF(SUM(CS62:CU62)=0,MASTER_DATA_MAPPED!CV62*VLOOKUP(CV$20,Backend!$A$2:$K$61,VLOOKUP(MASTER_DATA_ESCALATED!$B62,Backend!$M$3:$O$8,3,FALSE),FALSE),SUM(CS62:CU62))</f>
        <v>17389403.255916551</v>
      </c>
      <c r="CW62" s="97"/>
      <c r="CX62" s="97"/>
      <c r="CY62" s="97"/>
      <c r="CZ62" s="97">
        <f>IF(SUM(CW62:CY62)=0,MASTER_DATA_MAPPED!CZ62*VLOOKUP(CZ$20,Backend!$A$2:$K$61,VLOOKUP(MASTER_DATA_ESCALATED!$B62,Backend!$M$3:$O$8,3,FALSE),FALSE),SUM(CW62:CY62))</f>
        <v>14222710.99077707</v>
      </c>
      <c r="DA62" s="97"/>
      <c r="DB62" s="97"/>
      <c r="DC62" s="97"/>
      <c r="DD62" s="97" t="e">
        <f>IF(SUM(DA62:DC62)=0,MASTER_DATA_MAPPED!DD62*VLOOKUP(DD$20,Backend!$A$2:$K$61,VLOOKUP(MASTER_DATA_ESCALATED!$B62,Backend!$M$3:$O$8,3,FALSE),FALSE),SUM(DA62:DC62))</f>
        <v>#N/A</v>
      </c>
      <c r="DE62" s="97"/>
      <c r="DF62" s="97"/>
      <c r="DG62" s="97"/>
      <c r="DH62" s="97">
        <f>IF(SUM(DE62:DG62)=0,MASTER_DATA_MAPPED!DH62*VLOOKUP(DH$20,Backend!$A$2:$K$61,VLOOKUP(MASTER_DATA_ESCALATED!$B62,Backend!$M$3:$O$8,3,FALSE),FALSE),SUM(DE62:DG62))</f>
        <v>0</v>
      </c>
      <c r="DI62" s="97"/>
      <c r="DJ62" s="97"/>
      <c r="DK62" s="97"/>
      <c r="DL62" s="97">
        <f>IF(SUM(DI62:DK62)=0,MASTER_DATA_MAPPED!DL62*VLOOKUP(DL$20,Backend!$A$2:$K$61,VLOOKUP(MASTER_DATA_ESCALATED!$B62,Backend!$M$3:$O$8,3,FALSE),FALSE),SUM(DI62:DK62))</f>
        <v>0</v>
      </c>
      <c r="DM62" s="97"/>
      <c r="DN62" s="97"/>
      <c r="DO62" s="97"/>
      <c r="DP62" s="97">
        <f>IF(SUM(DM62:DO62)=0,MASTER_DATA_MAPPED!DP62*VLOOKUP(DP$20,Backend!$A$2:$K$61,VLOOKUP(MASTER_DATA_ESCALATED!$B62,Backend!$M$3:$O$8,3,FALSE),FALSE),SUM(DM62:DO62))</f>
        <v>0</v>
      </c>
      <c r="DQ62" s="97"/>
      <c r="DR62" s="97"/>
      <c r="DS62" s="97"/>
      <c r="DT62" s="97">
        <f>IF(SUM(DQ62:DS62)=0,MASTER_DATA_MAPPED!DT62*VLOOKUP(DT$20,Backend!$A$2:$K$61,VLOOKUP(MASTER_DATA_ESCALATED!$B62,Backend!$M$3:$O$8,3,FALSE),FALSE),SUM(DQ62:DS62))</f>
        <v>0</v>
      </c>
      <c r="DU62" s="97"/>
      <c r="DV62" s="97"/>
      <c r="DW62" s="97"/>
      <c r="DX62" s="97">
        <f>IF(SUM(DU62:DW62)=0,MASTER_DATA_MAPPED!DX62*VLOOKUP(DX$20,Backend!$A$2:$K$61,VLOOKUP(MASTER_DATA_ESCALATED!$B62,Backend!$M$3:$O$8,3,FALSE),FALSE),SUM(DU62:DW62))</f>
        <v>0</v>
      </c>
      <c r="DY62" s="97"/>
      <c r="DZ62" s="97"/>
      <c r="EA62" s="97"/>
      <c r="EB62" s="97">
        <f>IF(SUM(DY62:EA62)=0,MASTER_DATA_MAPPED!EB62*VLOOKUP(EB$20,Backend!$A$2:$K$61,VLOOKUP(MASTER_DATA_ESCALATED!$B62,Backend!$M$3:$O$8,3,FALSE),FALSE),SUM(DY62:EA62))</f>
        <v>0</v>
      </c>
      <c r="EC62" s="97"/>
      <c r="ED62" s="97"/>
      <c r="EE62" s="97"/>
      <c r="EF62" s="97">
        <f>IF(SUM(EC62:EE62)=0,MASTER_DATA_MAPPED!EF62*VLOOKUP(EF$20,Backend!$A$2:$K$61,VLOOKUP(MASTER_DATA_ESCALATED!$B62,Backend!$M$3:$O$8,3,FALSE),FALSE),SUM(EC62:EE62))</f>
        <v>46761146.225269221</v>
      </c>
      <c r="EG62" s="97"/>
      <c r="EH62" s="97"/>
      <c r="EI62" s="97"/>
      <c r="EJ62" s="97">
        <f>IF(SUM(EG62:EI62)=0,MASTER_DATA_MAPPED!EJ62*VLOOKUP(EJ$20,Backend!$A$2:$K$61,VLOOKUP(MASTER_DATA_ESCALATED!$B62,Backend!$M$3:$O$8,3,FALSE),FALSE),SUM(EG62:EI62))</f>
        <v>0</v>
      </c>
      <c r="EK62" s="97"/>
      <c r="EL62" s="97"/>
      <c r="EM62" s="97"/>
      <c r="EN62" s="97">
        <f>IF(SUM(EK62:EM62)=0,MASTER_DATA_MAPPED!EN62*VLOOKUP(EN$20,Backend!$A$2:$K$61,VLOOKUP(MASTER_DATA_ESCALATED!$B62,Backend!$M$3:$O$8,3,FALSE),FALSE),SUM(EK62:EM62))</f>
        <v>0</v>
      </c>
      <c r="EO62" s="97"/>
      <c r="EP62" s="97"/>
      <c r="EQ62" s="97"/>
      <c r="ER62" s="97">
        <f>IF(SUM(EO62:EQ62)=0,MASTER_DATA_MAPPED!ER62*VLOOKUP(ER$20,Backend!$A$2:$K$61,VLOOKUP(MASTER_DATA_ESCALATED!$B62,Backend!$M$3:$O$8,3,FALSE),FALSE),SUM(EO62:EQ62))</f>
        <v>31825085.517776653</v>
      </c>
      <c r="ES62" s="97"/>
      <c r="ET62" s="97"/>
      <c r="EU62" s="97"/>
      <c r="EV62" s="97">
        <f>IF(SUM(ES62:EU62)=0,MASTER_DATA_MAPPED!EV62*VLOOKUP(EV$20,Backend!$A$2:$K$61,VLOOKUP(MASTER_DATA_ESCALATED!$B62,Backend!$M$3:$O$8,3,FALSE),FALSE),SUM(ES62:EU62))</f>
        <v>31825085.517776653</v>
      </c>
      <c r="EW62" s="97"/>
      <c r="EX62" s="97"/>
      <c r="EY62" s="97"/>
      <c r="EZ62" s="97">
        <f>IF(SUM(EW62:EY62)=0,MASTER_DATA_MAPPED!EZ62*VLOOKUP(EZ$20,Backend!$A$2:$K$61,VLOOKUP(MASTER_DATA_ESCALATED!$B62,Backend!$M$3:$O$8,3,FALSE),FALSE),SUM(EW62:EY62))</f>
        <v>29639104.515718646</v>
      </c>
      <c r="FA62" s="97"/>
      <c r="FB62" s="97"/>
      <c r="FC62" s="97"/>
      <c r="FD62" s="97">
        <f>IF(SUM(FA62:FC62)=0,MASTER_DATA_MAPPED!FD62*VLOOKUP(FD$20,Backend!$A$2:$K$61,VLOOKUP(MASTER_DATA_ESCALATED!$B62,Backend!$M$3:$O$8,3,FALSE),FALSE),SUM(FA62:FC62))</f>
        <v>29000880.904269062</v>
      </c>
      <c r="FE62" s="97"/>
      <c r="FF62" s="97"/>
      <c r="FG62" s="97"/>
      <c r="FH62" s="97">
        <f>IF(SUM(FE62:FG62)=0,MASTER_DATA_MAPPED!FH62*VLOOKUP(FH$20,Backend!$A$2:$K$61,VLOOKUP(MASTER_DATA_ESCALATED!$B62,Backend!$M$3:$O$8,3,FALSE),FALSE),SUM(FE62:FG62))</f>
        <v>28317981.640018009</v>
      </c>
      <c r="FI62" s="97"/>
      <c r="FJ62" s="97"/>
      <c r="FK62" s="97"/>
      <c r="FL62" s="97">
        <f>IF(SUM(FI62:FK62)=0,MASTER_DATA_MAPPED!FL62*VLOOKUP(FL$20,Backend!$A$2:$K$61,VLOOKUP(MASTER_DATA_ESCALATED!$B62,Backend!$M$3:$O$8,3,FALSE),FALSE),SUM(FI62:FK62))</f>
        <v>47576379.115509182</v>
      </c>
      <c r="FM62" s="97"/>
      <c r="FN62" s="97"/>
      <c r="FO62" s="97"/>
      <c r="FP62" s="97">
        <f>IF(SUM(FM62:FO62)=0,MASTER_DATA_MAPPED!FP62*VLOOKUP(FP$20,Backend!$A$2:$K$61,VLOOKUP(MASTER_DATA_ESCALATED!$B62,Backend!$M$3:$O$8,3,FALSE),FALSE),SUM(FM62:FO62))</f>
        <v>11691208.507897528</v>
      </c>
      <c r="FQ62" s="97"/>
      <c r="FR62" s="97"/>
      <c r="FS62" s="97"/>
      <c r="FT62" s="97">
        <f>IF(SUM(FQ62:FS62)=0,MASTER_DATA_MAPPED!FT62*VLOOKUP(FT$20,Backend!$A$2:$K$61,VLOOKUP(MASTER_DATA_ESCALATED!$B62,Backend!$M$3:$O$8,3,FALSE),FALSE),SUM(FQ62:FS62))</f>
        <v>11593638.733699776</v>
      </c>
      <c r="FU62" s="97"/>
      <c r="FV62" s="97"/>
      <c r="FW62" s="97"/>
      <c r="FX62" s="97">
        <f>IF(SUM(FU62:FW62)=0,MASTER_DATA_MAPPED!FX62*VLOOKUP(FX$20,Backend!$A$2:$K$61,VLOOKUP(MASTER_DATA_ESCALATED!$B62,Backend!$M$3:$O$8,3,FALSE),FALSE),SUM(FU62:FW62))</f>
        <v>11421994.775373712</v>
      </c>
      <c r="FY62" s="97"/>
      <c r="FZ62" s="97"/>
      <c r="GA62" s="97"/>
      <c r="GB62" s="97">
        <f>IF(SUM(FY62:GA62)=0,MASTER_DATA_MAPPED!GB62*VLOOKUP(GB$20,Backend!$A$2:$K$61,VLOOKUP(MASTER_DATA_ESCALATED!$B62,Backend!$M$3:$O$8,3,FALSE),FALSE),SUM(FY62:GA62))</f>
        <v>11691208.507897528</v>
      </c>
      <c r="GC62" s="97"/>
      <c r="GD62" s="97"/>
      <c r="GE62" s="97"/>
      <c r="GF62" s="97">
        <f>IF(SUM(GC62:GE62)=0,MASTER_DATA_MAPPED!GF62*VLOOKUP(GF$20,Backend!$A$2:$K$61,VLOOKUP(MASTER_DATA_ESCALATED!$B62,Backend!$M$3:$O$8,3,FALSE),FALSE),SUM(GC62:GE62))</f>
        <v>11593638.733699776</v>
      </c>
      <c r="GG62" s="97"/>
      <c r="GH62" s="97"/>
      <c r="GI62" s="97"/>
      <c r="GJ62" s="97">
        <f>IF(SUM(GG62:GI62)=0,MASTER_DATA_MAPPED!GJ62*VLOOKUP(GJ$20,Backend!$A$2:$K$61,VLOOKUP(MASTER_DATA_ESCALATED!$B62,Backend!$M$3:$O$8,3,FALSE),FALSE),SUM(GG62:GI62))</f>
        <v>11442880.620371679</v>
      </c>
      <c r="GK62" s="97"/>
      <c r="GL62" s="97"/>
      <c r="GM62" s="97"/>
      <c r="GN62" s="97">
        <f>IF(SUM(GK62:GM62)=0,MASTER_DATA_MAPPED!GN62*VLOOKUP(GN$20,Backend!$A$2:$K$61,VLOOKUP(MASTER_DATA_ESCALATED!$B62,Backend!$M$3:$O$8,3,FALSE),FALSE),SUM(GK62:GM62))</f>
        <v>11657799.565955391</v>
      </c>
      <c r="GO62" s="97"/>
      <c r="GP62" s="97"/>
      <c r="GQ62" s="97"/>
      <c r="GR62" s="97">
        <f>IF(SUM(GO62:GQ62)=0,MASTER_DATA_MAPPED!GR62*VLOOKUP(GR$20,Backend!$A$2:$K$61,VLOOKUP(MASTER_DATA_ESCALATED!$B62,Backend!$M$3:$O$8,3,FALSE),FALSE),SUM(GO62:GQ62))</f>
        <v>11553564.823478434</v>
      </c>
      <c r="GS62" s="97"/>
      <c r="GT62" s="97"/>
      <c r="GU62" s="97"/>
      <c r="GV62" s="97">
        <f>IF(SUM(GS62:GU62)=0,MASTER_DATA_MAPPED!GV62*VLOOKUP(GV$20,Backend!$A$2:$K$61,VLOOKUP(MASTER_DATA_ESCALATED!$B62,Backend!$M$3:$O$8,3,FALSE),FALSE),SUM(GS62:GU62))</f>
        <v>11405834.329810292</v>
      </c>
    </row>
    <row r="63" spans="2:204" s="27" customFormat="1" ht="14.25" hidden="1" outlineLevel="2" x14ac:dyDescent="0.25">
      <c r="B63" s="26">
        <f t="shared" si="1"/>
        <v>20</v>
      </c>
      <c r="C63" s="55">
        <f t="shared" si="0"/>
        <v>216.1</v>
      </c>
      <c r="D63" s="82"/>
      <c r="E63" s="55"/>
      <c r="F63" s="55"/>
      <c r="G63" s="83">
        <v>216.1</v>
      </c>
      <c r="H63" s="41" t="s">
        <v>63</v>
      </c>
      <c r="I63" s="100"/>
      <c r="J63" s="100"/>
      <c r="K63" s="100"/>
      <c r="L63" s="100">
        <f>IF(SUM(I63:K63)=0,MASTER_DATA_MAPPED!L63*VLOOKUP(L$20,Backend!$A$2:$K$61,VLOOKUP(MASTER_DATA_ESCALATED!$B63,Backend!$M$3:$O$8,3,FALSE),FALSE),SUM(I63:K63))</f>
        <v>0</v>
      </c>
      <c r="M63" s="100"/>
      <c r="N63" s="100"/>
      <c r="O63" s="100"/>
      <c r="P63" s="100">
        <f>IF(SUM(M63:O63)=0,MASTER_DATA_MAPPED!P63*VLOOKUP(P$20,Backend!$A$2:$K$61,VLOOKUP(MASTER_DATA_ESCALATED!$B63,Backend!$M$3:$O$8,3,FALSE),FALSE),SUM(M63:O63))</f>
        <v>0</v>
      </c>
      <c r="Q63" s="100"/>
      <c r="R63" s="100"/>
      <c r="S63" s="100"/>
      <c r="T63" s="100">
        <f>IF(SUM(Q63:S63)=0,MASTER_DATA_MAPPED!T63*VLOOKUP(T$20,Backend!$A$2:$K$61,VLOOKUP(MASTER_DATA_ESCALATED!$B63,Backend!$M$3:$O$8,3,FALSE),FALSE),SUM(Q63:S63))</f>
        <v>0</v>
      </c>
      <c r="U63" s="100"/>
      <c r="V63" s="100"/>
      <c r="W63" s="100"/>
      <c r="X63" s="100">
        <f>IF(SUM(U63:W63)=0,MASTER_DATA_MAPPED!X63*VLOOKUP(X$20,Backend!$A$2:$K$61,VLOOKUP(MASTER_DATA_ESCALATED!$B63,Backend!$M$3:$O$8,3,FALSE),FALSE),SUM(U63:W63))</f>
        <v>0</v>
      </c>
      <c r="Y63" s="100"/>
      <c r="Z63" s="100"/>
      <c r="AA63" s="100"/>
      <c r="AB63" s="100">
        <f>IF(SUM(Y63:AA63)=0,MASTER_DATA_MAPPED!AB63*VLOOKUP(AB$20,Backend!$A$2:$K$61,VLOOKUP(MASTER_DATA_ESCALATED!$B63,Backend!$M$3:$O$8,3,FALSE),FALSE),SUM(Y63:AA63))</f>
        <v>0</v>
      </c>
      <c r="AC63" s="100"/>
      <c r="AD63" s="100"/>
      <c r="AE63" s="100"/>
      <c r="AF63" s="100">
        <f>IF(SUM(AC63:AE63)=0,MASTER_DATA_MAPPED!AF63*VLOOKUP(AF$20,Backend!$A$2:$K$61,VLOOKUP(MASTER_DATA_ESCALATED!$B63,Backend!$M$3:$O$8,3,FALSE),FALSE),SUM(AC63:AE63))</f>
        <v>0</v>
      </c>
      <c r="AG63" s="100"/>
      <c r="AH63" s="100"/>
      <c r="AI63" s="100"/>
      <c r="AJ63" s="100">
        <f>IF(SUM(AG63:AI63)=0,MASTER_DATA_MAPPED!AJ63*VLOOKUP(AJ$20,Backend!$A$2:$K$61,VLOOKUP(MASTER_DATA_ESCALATED!$B63,Backend!$M$3:$O$8,3,FALSE),FALSE),SUM(AG63:AI63))</f>
        <v>0</v>
      </c>
      <c r="AK63" s="100"/>
      <c r="AL63" s="100"/>
      <c r="AM63" s="100"/>
      <c r="AN63" s="100">
        <f>IF(SUM(AK63:AM63)=0,MASTER_DATA_MAPPED!AN63*VLOOKUP(AN$20,Backend!$A$2:$K$61,VLOOKUP(MASTER_DATA_ESCALATED!$B63,Backend!$M$3:$O$8,3,FALSE),FALSE),SUM(AK63:AM63))</f>
        <v>0</v>
      </c>
      <c r="AO63" s="100"/>
      <c r="AP63" s="100"/>
      <c r="AQ63" s="100"/>
      <c r="AR63" s="100">
        <f>IF(SUM(AO63:AQ63)=0,MASTER_DATA_MAPPED!AR63*VLOOKUP(AR$20,Backend!$A$2:$K$61,VLOOKUP(MASTER_DATA_ESCALATED!$B63,Backend!$M$3:$O$8,3,FALSE),FALSE),SUM(AO63:AQ63))</f>
        <v>0</v>
      </c>
      <c r="AS63" s="100"/>
      <c r="AT63" s="100"/>
      <c r="AU63" s="100"/>
      <c r="AV63" s="100">
        <f>IF(SUM(AS63:AU63)=0,MASTER_DATA_MAPPED!AV63*VLOOKUP(AV$20,Backend!$A$2:$K$61,VLOOKUP(MASTER_DATA_ESCALATED!$B63,Backend!$M$3:$O$8,3,FALSE),FALSE),SUM(AS63:AU63))</f>
        <v>0</v>
      </c>
      <c r="AW63" s="100"/>
      <c r="AX63" s="100"/>
      <c r="AY63" s="100"/>
      <c r="AZ63" s="100">
        <f>IF(SUM(AW63:AY63)=0,MASTER_DATA_MAPPED!AZ63*VLOOKUP(AZ$20,Backend!$A$2:$K$61,VLOOKUP(MASTER_DATA_ESCALATED!$B63,Backend!$M$3:$O$8,3,FALSE),FALSE),SUM(AW63:AY63))</f>
        <v>0</v>
      </c>
      <c r="BA63" s="100"/>
      <c r="BB63" s="100"/>
      <c r="BC63" s="100"/>
      <c r="BD63" s="100">
        <f>IF(SUM(BA63:BC63)=0,MASTER_DATA_MAPPED!BD63*VLOOKUP(BD$20,Backend!$A$2:$K$61,VLOOKUP(MASTER_DATA_ESCALATED!$B63,Backend!$M$3:$O$8,3,FALSE),FALSE),SUM(BA63:BC63))</f>
        <v>0</v>
      </c>
      <c r="BE63" s="100"/>
      <c r="BF63" s="100"/>
      <c r="BG63" s="100"/>
      <c r="BH63" s="100">
        <f>IF(SUM(BE63:BG63)=0,MASTER_DATA_MAPPED!BH63*VLOOKUP(BH$20,Backend!$A$2:$K$61,VLOOKUP(MASTER_DATA_ESCALATED!$B63,Backend!$M$3:$O$8,3,FALSE),FALSE),SUM(BE63:BG63))</f>
        <v>0</v>
      </c>
      <c r="BI63" s="100"/>
      <c r="BJ63" s="100"/>
      <c r="BK63" s="100"/>
      <c r="BL63" s="100">
        <f>IF(SUM(BI63:BK63)=0,MASTER_DATA_MAPPED!BL63*VLOOKUP(BL$20,Backend!$A$2:$K$61,VLOOKUP(MASTER_DATA_ESCALATED!$B63,Backend!$M$3:$O$8,3,FALSE),FALSE),SUM(BI63:BK63))</f>
        <v>0</v>
      </c>
      <c r="BM63" s="100"/>
      <c r="BN63" s="100"/>
      <c r="BO63" s="100"/>
      <c r="BP63" s="100">
        <f>IF(SUM(BM63:BO63)=0,MASTER_DATA_MAPPED!BP63*VLOOKUP(BP$20,Backend!$A$2:$K$61,VLOOKUP(MASTER_DATA_ESCALATED!$B63,Backend!$M$3:$O$8,3,FALSE),FALSE),SUM(BM63:BO63))</f>
        <v>32476806.248126354</v>
      </c>
      <c r="BQ63" s="100"/>
      <c r="BR63" s="100"/>
      <c r="BS63" s="100"/>
      <c r="BT63" s="100">
        <f>IF(SUM(BQ63:BS63)=0,MASTER_DATA_MAPPED!BT63*VLOOKUP(BT$20,Backend!$A$2:$K$61,VLOOKUP(MASTER_DATA_ESCALATED!$B63,Backend!$M$3:$O$8,3,FALSE),FALSE),SUM(BQ63:BS63))</f>
        <v>21209277.926435515</v>
      </c>
      <c r="BU63" s="100"/>
      <c r="BV63" s="100"/>
      <c r="BW63" s="100"/>
      <c r="BX63" s="100">
        <f>IF(SUM(BU63:BW63)=0,MASTER_DATA_MAPPED!BX63*VLOOKUP(BX$20,Backend!$A$2:$K$61,VLOOKUP(MASTER_DATA_ESCALATED!$B63,Backend!$M$3:$O$8,3,FALSE),FALSE),SUM(BU63:BW63))</f>
        <v>12357186.640227055</v>
      </c>
      <c r="BY63" s="100"/>
      <c r="BZ63" s="100"/>
      <c r="CA63" s="100"/>
      <c r="CB63" s="100">
        <f>IF(SUM(BY63:CA63)=0,MASTER_DATA_MAPPED!CB63*VLOOKUP(CB$20,Backend!$A$2:$K$61,VLOOKUP(MASTER_DATA_ESCALATED!$B63,Backend!$M$3:$O$8,3,FALSE),FALSE),SUM(BY63:CA63))</f>
        <v>20537238.036933277</v>
      </c>
      <c r="CC63" s="100"/>
      <c r="CD63" s="100"/>
      <c r="CE63" s="100"/>
      <c r="CF63" s="100">
        <f>IF(SUM(CC63:CE63)=0,MASTER_DATA_MAPPED!CF63*VLOOKUP(CF$20,Backend!$A$2:$K$61,VLOOKUP(MASTER_DATA_ESCALATED!$B63,Backend!$M$3:$O$8,3,FALSE),FALSE),SUM(CC63:CE63))</f>
        <v>12343244.64543494</v>
      </c>
      <c r="CG63" s="100"/>
      <c r="CH63" s="100"/>
      <c r="CI63" s="100"/>
      <c r="CJ63" s="100">
        <f>IF(SUM(CG63:CI63)=0,MASTER_DATA_MAPPED!CJ63*VLOOKUP(CJ$20,Backend!$A$2:$K$61,VLOOKUP(MASTER_DATA_ESCALATED!$B63,Backend!$M$3:$O$8,3,FALSE),FALSE),SUM(CG63:CI63))</f>
        <v>0</v>
      </c>
      <c r="CK63" s="100"/>
      <c r="CL63" s="100"/>
      <c r="CM63" s="100"/>
      <c r="CN63" s="100">
        <f>IF(SUM(CK63:CM63)=0,MASTER_DATA_MAPPED!CN63*VLOOKUP(CN$20,Backend!$A$2:$K$61,VLOOKUP(MASTER_DATA_ESCALATED!$B63,Backend!$M$3:$O$8,3,FALSE),FALSE),SUM(CK63:CM63))</f>
        <v>0</v>
      </c>
      <c r="CO63" s="100"/>
      <c r="CP63" s="100"/>
      <c r="CQ63" s="100"/>
      <c r="CR63" s="100">
        <f>IF(SUM(CO63:CQ63)=0,MASTER_DATA_MAPPED!CR63*VLOOKUP(CR$20,Backend!$A$2:$K$61,VLOOKUP(MASTER_DATA_ESCALATED!$B63,Backend!$M$3:$O$8,3,FALSE),FALSE),SUM(CO63:CQ63))</f>
        <v>0</v>
      </c>
      <c r="CS63" s="100"/>
      <c r="CT63" s="100"/>
      <c r="CU63" s="100"/>
      <c r="CV63" s="100">
        <f>IF(SUM(CS63:CU63)=0,MASTER_DATA_MAPPED!CV63*VLOOKUP(CV$20,Backend!$A$2:$K$61,VLOOKUP(MASTER_DATA_ESCALATED!$B63,Backend!$M$3:$O$8,3,FALSE),FALSE),SUM(CS63:CU63))</f>
        <v>12958134.027180487</v>
      </c>
      <c r="CW63" s="100"/>
      <c r="CX63" s="100"/>
      <c r="CY63" s="100"/>
      <c r="CZ63" s="100">
        <f>IF(SUM(CW63:CY63)=0,MASTER_DATA_MAPPED!CZ63*VLOOKUP(CZ$20,Backend!$A$2:$K$61,VLOOKUP(MASTER_DATA_ESCALATED!$B63,Backend!$M$3:$O$8,3,FALSE),FALSE),SUM(CW63:CY63))</f>
        <v>9562542.8366446495</v>
      </c>
      <c r="DA63" s="100"/>
      <c r="DB63" s="100"/>
      <c r="DC63" s="100"/>
      <c r="DD63" s="100" t="e">
        <f>IF(SUM(DA63:DC63)=0,MASTER_DATA_MAPPED!DD63*VLOOKUP(DD$20,Backend!$A$2:$K$61,VLOOKUP(MASTER_DATA_ESCALATED!$B63,Backend!$M$3:$O$8,3,FALSE),FALSE),SUM(DA63:DC63))</f>
        <v>#N/A</v>
      </c>
      <c r="DE63" s="100"/>
      <c r="DF63" s="100"/>
      <c r="DG63" s="100"/>
      <c r="DH63" s="100">
        <f>IF(SUM(DE63:DG63)=0,MASTER_DATA_MAPPED!DH63*VLOOKUP(DH$20,Backend!$A$2:$K$61,VLOOKUP(MASTER_DATA_ESCALATED!$B63,Backend!$M$3:$O$8,3,FALSE),FALSE),SUM(DE63:DG63))</f>
        <v>0</v>
      </c>
      <c r="DI63" s="100"/>
      <c r="DJ63" s="100"/>
      <c r="DK63" s="100"/>
      <c r="DL63" s="100">
        <f>IF(SUM(DI63:DK63)=0,MASTER_DATA_MAPPED!DL63*VLOOKUP(DL$20,Backend!$A$2:$K$61,VLOOKUP(MASTER_DATA_ESCALATED!$B63,Backend!$M$3:$O$8,3,FALSE),FALSE),SUM(DI63:DK63))</f>
        <v>0</v>
      </c>
      <c r="DM63" s="100"/>
      <c r="DN63" s="100"/>
      <c r="DO63" s="100"/>
      <c r="DP63" s="100">
        <f>IF(SUM(DM63:DO63)=0,MASTER_DATA_MAPPED!DP63*VLOOKUP(DP$20,Backend!$A$2:$K$61,VLOOKUP(MASTER_DATA_ESCALATED!$B63,Backend!$M$3:$O$8,3,FALSE),FALSE),SUM(DM63:DO63))</f>
        <v>0</v>
      </c>
      <c r="DQ63" s="100"/>
      <c r="DR63" s="100"/>
      <c r="DS63" s="100"/>
      <c r="DT63" s="100">
        <f>IF(SUM(DQ63:DS63)=0,MASTER_DATA_MAPPED!DT63*VLOOKUP(DT$20,Backend!$A$2:$K$61,VLOOKUP(MASTER_DATA_ESCALATED!$B63,Backend!$M$3:$O$8,3,FALSE),FALSE),SUM(DQ63:DS63))</f>
        <v>0</v>
      </c>
      <c r="DU63" s="100"/>
      <c r="DV63" s="100"/>
      <c r="DW63" s="100"/>
      <c r="DX63" s="100">
        <f>IF(SUM(DU63:DW63)=0,MASTER_DATA_MAPPED!DX63*VLOOKUP(DX$20,Backend!$A$2:$K$61,VLOOKUP(MASTER_DATA_ESCALATED!$B63,Backend!$M$3:$O$8,3,FALSE),FALSE),SUM(DU63:DW63))</f>
        <v>0</v>
      </c>
      <c r="DY63" s="100"/>
      <c r="DZ63" s="100"/>
      <c r="EA63" s="100"/>
      <c r="EB63" s="100">
        <f>IF(SUM(DY63:EA63)=0,MASTER_DATA_MAPPED!EB63*VLOOKUP(EB$20,Backend!$A$2:$K$61,VLOOKUP(MASTER_DATA_ESCALATED!$B63,Backend!$M$3:$O$8,3,FALSE),FALSE),SUM(DY63:EA63))</f>
        <v>0</v>
      </c>
      <c r="EC63" s="100"/>
      <c r="ED63" s="100"/>
      <c r="EE63" s="100"/>
      <c r="EF63" s="100">
        <f>IF(SUM(EC63:EE63)=0,MASTER_DATA_MAPPED!EF63*VLOOKUP(EF$20,Backend!$A$2:$K$61,VLOOKUP(MASTER_DATA_ESCALATED!$B63,Backend!$M$3:$O$8,3,FALSE),FALSE),SUM(EC63:EE63))</f>
        <v>0</v>
      </c>
      <c r="EG63" s="100"/>
      <c r="EH63" s="100"/>
      <c r="EI63" s="100"/>
      <c r="EJ63" s="100">
        <f>IF(SUM(EG63:EI63)=0,MASTER_DATA_MAPPED!EJ63*VLOOKUP(EJ$20,Backend!$A$2:$K$61,VLOOKUP(MASTER_DATA_ESCALATED!$B63,Backend!$M$3:$O$8,3,FALSE),FALSE),SUM(EG63:EI63))</f>
        <v>0</v>
      </c>
      <c r="EK63" s="100"/>
      <c r="EL63" s="100"/>
      <c r="EM63" s="100"/>
      <c r="EN63" s="100">
        <f>IF(SUM(EK63:EM63)=0,MASTER_DATA_MAPPED!EN63*VLOOKUP(EN$20,Backend!$A$2:$K$61,VLOOKUP(MASTER_DATA_ESCALATED!$B63,Backend!$M$3:$O$8,3,FALSE),FALSE),SUM(EK63:EM63))</f>
        <v>0</v>
      </c>
      <c r="EO63" s="100"/>
      <c r="EP63" s="100"/>
      <c r="EQ63" s="100"/>
      <c r="ER63" s="100">
        <f>IF(SUM(EO63:EQ63)=0,MASTER_DATA_MAPPED!ER63*VLOOKUP(ER$20,Backend!$A$2:$K$61,VLOOKUP(MASTER_DATA_ESCALATED!$B63,Backend!$M$3:$O$8,3,FALSE),FALSE),SUM(EO63:EQ63))</f>
        <v>24042582.982252181</v>
      </c>
      <c r="ES63" s="100"/>
      <c r="ET63" s="100"/>
      <c r="EU63" s="100"/>
      <c r="EV63" s="100">
        <f>IF(SUM(ES63:EU63)=0,MASTER_DATA_MAPPED!EV63*VLOOKUP(EV$20,Backend!$A$2:$K$61,VLOOKUP(MASTER_DATA_ESCALATED!$B63,Backend!$M$3:$O$8,3,FALSE),FALSE),SUM(ES63:EU63))</f>
        <v>24042582.982252181</v>
      </c>
      <c r="EW63" s="100"/>
      <c r="EX63" s="100"/>
      <c r="EY63" s="100"/>
      <c r="EZ63" s="100">
        <f>IF(SUM(EW63:EY63)=0,MASTER_DATA_MAPPED!EZ63*VLOOKUP(EZ$20,Backend!$A$2:$K$61,VLOOKUP(MASTER_DATA_ESCALATED!$B63,Backend!$M$3:$O$8,3,FALSE),FALSE),SUM(EW63:EY63))</f>
        <v>0</v>
      </c>
      <c r="FA63" s="100"/>
      <c r="FB63" s="100"/>
      <c r="FC63" s="100"/>
      <c r="FD63" s="100">
        <f>IF(SUM(FA63:FC63)=0,MASTER_DATA_MAPPED!FD63*VLOOKUP(FD$20,Backend!$A$2:$K$61,VLOOKUP(MASTER_DATA_ESCALATED!$B63,Backend!$M$3:$O$8,3,FALSE),FALSE),SUM(FA63:FC63))</f>
        <v>0</v>
      </c>
      <c r="FE63" s="100"/>
      <c r="FF63" s="100"/>
      <c r="FG63" s="100"/>
      <c r="FH63" s="100">
        <f>IF(SUM(FE63:FG63)=0,MASTER_DATA_MAPPED!FH63*VLOOKUP(FH$20,Backend!$A$2:$K$61,VLOOKUP(MASTER_DATA_ESCALATED!$B63,Backend!$M$3:$O$8,3,FALSE),FALSE),SUM(FE63:FG63))</f>
        <v>0</v>
      </c>
      <c r="FI63" s="100"/>
      <c r="FJ63" s="100"/>
      <c r="FK63" s="100"/>
      <c r="FL63" s="100">
        <f>IF(SUM(FI63:FK63)=0,MASTER_DATA_MAPPED!FL63*VLOOKUP(FL$20,Backend!$A$2:$K$61,VLOOKUP(MASTER_DATA_ESCALATED!$B63,Backend!$M$3:$O$8,3,FALSE),FALSE),SUM(FI63:FK63))</f>
        <v>0</v>
      </c>
      <c r="FM63" s="100"/>
      <c r="FN63" s="100"/>
      <c r="FO63" s="100"/>
      <c r="FP63" s="100">
        <f>IF(SUM(FM63:FO63)=0,MASTER_DATA_MAPPED!FP63*VLOOKUP(FP$20,Backend!$A$2:$K$61,VLOOKUP(MASTER_DATA_ESCALATED!$B63,Backend!$M$3:$O$8,3,FALSE),FALSE),SUM(FM63:FO63))</f>
        <v>0</v>
      </c>
      <c r="FQ63" s="100"/>
      <c r="FR63" s="100"/>
      <c r="FS63" s="100"/>
      <c r="FT63" s="100">
        <f>IF(SUM(FQ63:FS63)=0,MASTER_DATA_MAPPED!FT63*VLOOKUP(FT$20,Backend!$A$2:$K$61,VLOOKUP(MASTER_DATA_ESCALATED!$B63,Backend!$M$3:$O$8,3,FALSE),FALSE),SUM(FQ63:FS63))</f>
        <v>0</v>
      </c>
      <c r="FU63" s="100"/>
      <c r="FV63" s="100"/>
      <c r="FW63" s="100"/>
      <c r="FX63" s="100">
        <f>IF(SUM(FU63:FW63)=0,MASTER_DATA_MAPPED!FX63*VLOOKUP(FX$20,Backend!$A$2:$K$61,VLOOKUP(MASTER_DATA_ESCALATED!$B63,Backend!$M$3:$O$8,3,FALSE),FALSE),SUM(FU63:FW63))</f>
        <v>0</v>
      </c>
      <c r="FY63" s="100"/>
      <c r="FZ63" s="100"/>
      <c r="GA63" s="100"/>
      <c r="GB63" s="100">
        <f>IF(SUM(FY63:GA63)=0,MASTER_DATA_MAPPED!GB63*VLOOKUP(GB$20,Backend!$A$2:$K$61,VLOOKUP(MASTER_DATA_ESCALATED!$B63,Backend!$M$3:$O$8,3,FALSE),FALSE),SUM(FY63:GA63))</f>
        <v>0</v>
      </c>
      <c r="GC63" s="100"/>
      <c r="GD63" s="100"/>
      <c r="GE63" s="100"/>
      <c r="GF63" s="100">
        <f>IF(SUM(GC63:GE63)=0,MASTER_DATA_MAPPED!GF63*VLOOKUP(GF$20,Backend!$A$2:$K$61,VLOOKUP(MASTER_DATA_ESCALATED!$B63,Backend!$M$3:$O$8,3,FALSE),FALSE),SUM(GC63:GE63))</f>
        <v>0</v>
      </c>
      <c r="GG63" s="100"/>
      <c r="GH63" s="100"/>
      <c r="GI63" s="100"/>
      <c r="GJ63" s="100">
        <f>IF(SUM(GG63:GI63)=0,MASTER_DATA_MAPPED!GJ63*VLOOKUP(GJ$20,Backend!$A$2:$K$61,VLOOKUP(MASTER_DATA_ESCALATED!$B63,Backend!$M$3:$O$8,3,FALSE),FALSE),SUM(GG63:GI63))</f>
        <v>0</v>
      </c>
      <c r="GK63" s="100"/>
      <c r="GL63" s="100"/>
      <c r="GM63" s="100"/>
      <c r="GN63" s="100">
        <f>IF(SUM(GK63:GM63)=0,MASTER_DATA_MAPPED!GN63*VLOOKUP(GN$20,Backend!$A$2:$K$61,VLOOKUP(MASTER_DATA_ESCALATED!$B63,Backend!$M$3:$O$8,3,FALSE),FALSE),SUM(GK63:GM63))</f>
        <v>0</v>
      </c>
      <c r="GO63" s="100"/>
      <c r="GP63" s="100"/>
      <c r="GQ63" s="100"/>
      <c r="GR63" s="100">
        <f>IF(SUM(GO63:GQ63)=0,MASTER_DATA_MAPPED!GR63*VLOOKUP(GR$20,Backend!$A$2:$K$61,VLOOKUP(MASTER_DATA_ESCALATED!$B63,Backend!$M$3:$O$8,3,FALSE),FALSE),SUM(GO63:GQ63))</f>
        <v>0</v>
      </c>
      <c r="GS63" s="100"/>
      <c r="GT63" s="100"/>
      <c r="GU63" s="100"/>
      <c r="GV63" s="100">
        <f>IF(SUM(GS63:GU63)=0,MASTER_DATA_MAPPED!GV63*VLOOKUP(GV$20,Backend!$A$2:$K$61,VLOOKUP(MASTER_DATA_ESCALATED!$B63,Backend!$M$3:$O$8,3,FALSE),FALSE),SUM(GS63:GU63))</f>
        <v>0</v>
      </c>
    </row>
    <row r="64" spans="2:204" s="27" customFormat="1" ht="14.25" hidden="1" outlineLevel="2" x14ac:dyDescent="0.25">
      <c r="B64" s="26">
        <f t="shared" si="1"/>
        <v>20</v>
      </c>
      <c r="C64" s="55">
        <f t="shared" si="0"/>
        <v>216.2</v>
      </c>
      <c r="D64" s="82"/>
      <c r="E64" s="55"/>
      <c r="F64" s="55"/>
      <c r="G64" s="83">
        <v>216.2</v>
      </c>
      <c r="H64" s="41" t="s">
        <v>64</v>
      </c>
      <c r="I64" s="100"/>
      <c r="J64" s="100"/>
      <c r="K64" s="100"/>
      <c r="L64" s="100">
        <f>IF(SUM(I64:K64)=0,MASTER_DATA_MAPPED!L64*VLOOKUP(L$20,Backend!$A$2:$K$61,VLOOKUP(MASTER_DATA_ESCALATED!$B64,Backend!$M$3:$O$8,3,FALSE),FALSE),SUM(I64:K64))</f>
        <v>0</v>
      </c>
      <c r="M64" s="100"/>
      <c r="N64" s="100"/>
      <c r="O64" s="100"/>
      <c r="P64" s="100">
        <f>IF(SUM(M64:O64)=0,MASTER_DATA_MAPPED!P64*VLOOKUP(P$20,Backend!$A$2:$K$61,VLOOKUP(MASTER_DATA_ESCALATED!$B64,Backend!$M$3:$O$8,3,FALSE),FALSE),SUM(M64:O64))</f>
        <v>0</v>
      </c>
      <c r="Q64" s="100"/>
      <c r="R64" s="100"/>
      <c r="S64" s="100"/>
      <c r="T64" s="100">
        <f>IF(SUM(Q64:S64)=0,MASTER_DATA_MAPPED!T64*VLOOKUP(T$20,Backend!$A$2:$K$61,VLOOKUP(MASTER_DATA_ESCALATED!$B64,Backend!$M$3:$O$8,3,FALSE),FALSE),SUM(Q64:S64))</f>
        <v>0</v>
      </c>
      <c r="U64" s="100"/>
      <c r="V64" s="100"/>
      <c r="W64" s="100"/>
      <c r="X64" s="100">
        <f>IF(SUM(U64:W64)=0,MASTER_DATA_MAPPED!X64*VLOOKUP(X$20,Backend!$A$2:$K$61,VLOOKUP(MASTER_DATA_ESCALATED!$B64,Backend!$M$3:$O$8,3,FALSE),FALSE),SUM(U64:W64))</f>
        <v>0</v>
      </c>
      <c r="Y64" s="100"/>
      <c r="Z64" s="100"/>
      <c r="AA64" s="100"/>
      <c r="AB64" s="100">
        <f>IF(SUM(Y64:AA64)=0,MASTER_DATA_MAPPED!AB64*VLOOKUP(AB$20,Backend!$A$2:$K$61,VLOOKUP(MASTER_DATA_ESCALATED!$B64,Backend!$M$3:$O$8,3,FALSE),FALSE),SUM(Y64:AA64))</f>
        <v>0</v>
      </c>
      <c r="AC64" s="100"/>
      <c r="AD64" s="100"/>
      <c r="AE64" s="100"/>
      <c r="AF64" s="100">
        <f>IF(SUM(AC64:AE64)=0,MASTER_DATA_MAPPED!AF64*VLOOKUP(AF$20,Backend!$A$2:$K$61,VLOOKUP(MASTER_DATA_ESCALATED!$B64,Backend!$M$3:$O$8,3,FALSE),FALSE),SUM(AC64:AE64))</f>
        <v>0</v>
      </c>
      <c r="AG64" s="100"/>
      <c r="AH64" s="100"/>
      <c r="AI64" s="100"/>
      <c r="AJ64" s="100">
        <f>IF(SUM(AG64:AI64)=0,MASTER_DATA_MAPPED!AJ64*VLOOKUP(AJ$20,Backend!$A$2:$K$61,VLOOKUP(MASTER_DATA_ESCALATED!$B64,Backend!$M$3:$O$8,3,FALSE),FALSE),SUM(AG64:AI64))</f>
        <v>0</v>
      </c>
      <c r="AK64" s="100"/>
      <c r="AL64" s="100"/>
      <c r="AM64" s="100"/>
      <c r="AN64" s="100">
        <f>IF(SUM(AK64:AM64)=0,MASTER_DATA_MAPPED!AN64*VLOOKUP(AN$20,Backend!$A$2:$K$61,VLOOKUP(MASTER_DATA_ESCALATED!$B64,Backend!$M$3:$O$8,3,FALSE),FALSE),SUM(AK64:AM64))</f>
        <v>0</v>
      </c>
      <c r="AO64" s="100"/>
      <c r="AP64" s="100"/>
      <c r="AQ64" s="100"/>
      <c r="AR64" s="100">
        <f>IF(SUM(AO64:AQ64)=0,MASTER_DATA_MAPPED!AR64*VLOOKUP(AR$20,Backend!$A$2:$K$61,VLOOKUP(MASTER_DATA_ESCALATED!$B64,Backend!$M$3:$O$8,3,FALSE),FALSE),SUM(AO64:AQ64))</f>
        <v>0</v>
      </c>
      <c r="AS64" s="100"/>
      <c r="AT64" s="100"/>
      <c r="AU64" s="100"/>
      <c r="AV64" s="100">
        <f>IF(SUM(AS64:AU64)=0,MASTER_DATA_MAPPED!AV64*VLOOKUP(AV$20,Backend!$A$2:$K$61,VLOOKUP(MASTER_DATA_ESCALATED!$B64,Backend!$M$3:$O$8,3,FALSE),FALSE),SUM(AS64:AU64))</f>
        <v>0</v>
      </c>
      <c r="AW64" s="100"/>
      <c r="AX64" s="100"/>
      <c r="AY64" s="100"/>
      <c r="AZ64" s="100">
        <f>IF(SUM(AW64:AY64)=0,MASTER_DATA_MAPPED!AZ64*VLOOKUP(AZ$20,Backend!$A$2:$K$61,VLOOKUP(MASTER_DATA_ESCALATED!$B64,Backend!$M$3:$O$8,3,FALSE),FALSE),SUM(AW64:AY64))</f>
        <v>0</v>
      </c>
      <c r="BA64" s="100"/>
      <c r="BB64" s="100"/>
      <c r="BC64" s="100"/>
      <c r="BD64" s="100">
        <f>IF(SUM(BA64:BC64)=0,MASTER_DATA_MAPPED!BD64*VLOOKUP(BD$20,Backend!$A$2:$K$61,VLOOKUP(MASTER_DATA_ESCALATED!$B64,Backend!$M$3:$O$8,3,FALSE),FALSE),SUM(BA64:BC64))</f>
        <v>0</v>
      </c>
      <c r="BE64" s="100"/>
      <c r="BF64" s="100"/>
      <c r="BG64" s="100"/>
      <c r="BH64" s="100">
        <f>IF(SUM(BE64:BG64)=0,MASTER_DATA_MAPPED!BH64*VLOOKUP(BH$20,Backend!$A$2:$K$61,VLOOKUP(MASTER_DATA_ESCALATED!$B64,Backend!$M$3:$O$8,3,FALSE),FALSE),SUM(BE64:BG64))</f>
        <v>0</v>
      </c>
      <c r="BI64" s="100"/>
      <c r="BJ64" s="100"/>
      <c r="BK64" s="100"/>
      <c r="BL64" s="100">
        <f>IF(SUM(BI64:BK64)=0,MASTER_DATA_MAPPED!BL64*VLOOKUP(BL$20,Backend!$A$2:$K$61,VLOOKUP(MASTER_DATA_ESCALATED!$B64,Backend!$M$3:$O$8,3,FALSE),FALSE),SUM(BI64:BK64))</f>
        <v>0</v>
      </c>
      <c r="BM64" s="100"/>
      <c r="BN64" s="100"/>
      <c r="BO64" s="100"/>
      <c r="BP64" s="100">
        <f>IF(SUM(BM64:BO64)=0,MASTER_DATA_MAPPED!BP64*VLOOKUP(BP$20,Backend!$A$2:$K$61,VLOOKUP(MASTER_DATA_ESCALATED!$B64,Backend!$M$3:$O$8,3,FALSE),FALSE),SUM(BM64:BO64))</f>
        <v>6109998.6419139551</v>
      </c>
      <c r="BQ64" s="100"/>
      <c r="BR64" s="100"/>
      <c r="BS64" s="100"/>
      <c r="BT64" s="100">
        <f>IF(SUM(BQ64:BS64)=0,MASTER_DATA_MAPPED!BT64*VLOOKUP(BT$20,Backend!$A$2:$K$61,VLOOKUP(MASTER_DATA_ESCALATED!$B64,Backend!$M$3:$O$8,3,FALSE),FALSE),SUM(BQ64:BS64))</f>
        <v>4346159.1936590858</v>
      </c>
      <c r="BU64" s="100"/>
      <c r="BV64" s="100"/>
      <c r="BW64" s="100"/>
      <c r="BX64" s="100">
        <f>IF(SUM(BU64:BW64)=0,MASTER_DATA_MAPPED!BX64*VLOOKUP(BX$20,Backend!$A$2:$K$61,VLOOKUP(MASTER_DATA_ESCALATED!$B64,Backend!$M$3:$O$8,3,FALSE),FALSE),SUM(BU64:BW64))</f>
        <v>4187461.7015540893</v>
      </c>
      <c r="BY64" s="100"/>
      <c r="BZ64" s="100"/>
      <c r="CA64" s="100"/>
      <c r="CB64" s="100">
        <f>IF(SUM(BY64:CA64)=0,MASTER_DATA_MAPPED!CB64*VLOOKUP(CB$20,Backend!$A$2:$K$61,VLOOKUP(MASTER_DATA_ESCALATED!$B64,Backend!$M$3:$O$8,3,FALSE),FALSE),SUM(BY64:CA64))</f>
        <v>4187461.7015540893</v>
      </c>
      <c r="CC64" s="100"/>
      <c r="CD64" s="100"/>
      <c r="CE64" s="100"/>
      <c r="CF64" s="100">
        <f>IF(SUM(CC64:CE64)=0,MASTER_DATA_MAPPED!CF64*VLOOKUP(CF$20,Backend!$A$2:$K$61,VLOOKUP(MASTER_DATA_ESCALATED!$B64,Backend!$M$3:$O$8,3,FALSE),FALSE),SUM(CC64:CE64))</f>
        <v>4183555.7730520181</v>
      </c>
      <c r="CG64" s="100"/>
      <c r="CH64" s="100"/>
      <c r="CI64" s="100"/>
      <c r="CJ64" s="100">
        <f>IF(SUM(CG64:CI64)=0,MASTER_DATA_MAPPED!CJ64*VLOOKUP(CJ$20,Backend!$A$2:$K$61,VLOOKUP(MASTER_DATA_ESCALATED!$B64,Backend!$M$3:$O$8,3,FALSE),FALSE),SUM(CG64:CI64))</f>
        <v>0</v>
      </c>
      <c r="CK64" s="100"/>
      <c r="CL64" s="100"/>
      <c r="CM64" s="100"/>
      <c r="CN64" s="100">
        <f>IF(SUM(CK64:CM64)=0,MASTER_DATA_MAPPED!CN64*VLOOKUP(CN$20,Backend!$A$2:$K$61,VLOOKUP(MASTER_DATA_ESCALATED!$B64,Backend!$M$3:$O$8,3,FALSE),FALSE),SUM(CK64:CM64))</f>
        <v>0</v>
      </c>
      <c r="CO64" s="100"/>
      <c r="CP64" s="100"/>
      <c r="CQ64" s="100"/>
      <c r="CR64" s="100">
        <f>IF(SUM(CO64:CQ64)=0,MASTER_DATA_MAPPED!CR64*VLOOKUP(CR$20,Backend!$A$2:$K$61,VLOOKUP(MASTER_DATA_ESCALATED!$B64,Backend!$M$3:$O$8,3,FALSE),FALSE),SUM(CO64:CQ64))</f>
        <v>0</v>
      </c>
      <c r="CS64" s="100"/>
      <c r="CT64" s="100"/>
      <c r="CU64" s="100"/>
      <c r="CV64" s="100">
        <f>IF(SUM(CS64:CU64)=0,MASTER_DATA_MAPPED!CV64*VLOOKUP(CV$20,Backend!$A$2:$K$61,VLOOKUP(MASTER_DATA_ESCALATED!$B64,Backend!$M$3:$O$8,3,FALSE),FALSE),SUM(CS64:CU64))</f>
        <v>2924901.1993476166</v>
      </c>
      <c r="CW64" s="100"/>
      <c r="CX64" s="100"/>
      <c r="CY64" s="100"/>
      <c r="CZ64" s="100">
        <f>IF(SUM(CW64:CY64)=0,MASTER_DATA_MAPPED!CZ64*VLOOKUP(CZ$20,Backend!$A$2:$K$61,VLOOKUP(MASTER_DATA_ESCALATED!$B64,Backend!$M$3:$O$8,3,FALSE),FALSE),SUM(CW64:CY64))</f>
        <v>3075987.7006902699</v>
      </c>
      <c r="DA64" s="100"/>
      <c r="DB64" s="100"/>
      <c r="DC64" s="100"/>
      <c r="DD64" s="100" t="e">
        <f>IF(SUM(DA64:DC64)=0,MASTER_DATA_MAPPED!DD64*VLOOKUP(DD$20,Backend!$A$2:$K$61,VLOOKUP(MASTER_DATA_ESCALATED!$B64,Backend!$M$3:$O$8,3,FALSE),FALSE),SUM(DA64:DC64))</f>
        <v>#N/A</v>
      </c>
      <c r="DE64" s="100"/>
      <c r="DF64" s="100"/>
      <c r="DG64" s="100"/>
      <c r="DH64" s="100">
        <f>IF(SUM(DE64:DG64)=0,MASTER_DATA_MAPPED!DH64*VLOOKUP(DH$20,Backend!$A$2:$K$61,VLOOKUP(MASTER_DATA_ESCALATED!$B64,Backend!$M$3:$O$8,3,FALSE),FALSE),SUM(DE64:DG64))</f>
        <v>0</v>
      </c>
      <c r="DI64" s="100"/>
      <c r="DJ64" s="100"/>
      <c r="DK64" s="100"/>
      <c r="DL64" s="100">
        <f>IF(SUM(DI64:DK64)=0,MASTER_DATA_MAPPED!DL64*VLOOKUP(DL$20,Backend!$A$2:$K$61,VLOOKUP(MASTER_DATA_ESCALATED!$B64,Backend!$M$3:$O$8,3,FALSE),FALSE),SUM(DI64:DK64))</f>
        <v>0</v>
      </c>
      <c r="DM64" s="100"/>
      <c r="DN64" s="100"/>
      <c r="DO64" s="100"/>
      <c r="DP64" s="100">
        <f>IF(SUM(DM64:DO64)=0,MASTER_DATA_MAPPED!DP64*VLOOKUP(DP$20,Backend!$A$2:$K$61,VLOOKUP(MASTER_DATA_ESCALATED!$B64,Backend!$M$3:$O$8,3,FALSE),FALSE),SUM(DM64:DO64))</f>
        <v>0</v>
      </c>
      <c r="DQ64" s="100"/>
      <c r="DR64" s="100"/>
      <c r="DS64" s="100"/>
      <c r="DT64" s="100">
        <f>IF(SUM(DQ64:DS64)=0,MASTER_DATA_MAPPED!DT64*VLOOKUP(DT$20,Backend!$A$2:$K$61,VLOOKUP(MASTER_DATA_ESCALATED!$B64,Backend!$M$3:$O$8,3,FALSE),FALSE),SUM(DQ64:DS64))</f>
        <v>0</v>
      </c>
      <c r="DU64" s="100"/>
      <c r="DV64" s="100"/>
      <c r="DW64" s="100"/>
      <c r="DX64" s="100">
        <f>IF(SUM(DU64:DW64)=0,MASTER_DATA_MAPPED!DX64*VLOOKUP(DX$20,Backend!$A$2:$K$61,VLOOKUP(MASTER_DATA_ESCALATED!$B64,Backend!$M$3:$O$8,3,FALSE),FALSE),SUM(DU64:DW64))</f>
        <v>0</v>
      </c>
      <c r="DY64" s="100"/>
      <c r="DZ64" s="100"/>
      <c r="EA64" s="100"/>
      <c r="EB64" s="100">
        <f>IF(SUM(DY64:EA64)=0,MASTER_DATA_MAPPED!EB64*VLOOKUP(EB$20,Backend!$A$2:$K$61,VLOOKUP(MASTER_DATA_ESCALATED!$B64,Backend!$M$3:$O$8,3,FALSE),FALSE),SUM(DY64:EA64))</f>
        <v>0</v>
      </c>
      <c r="EC64" s="100"/>
      <c r="ED64" s="100"/>
      <c r="EE64" s="100"/>
      <c r="EF64" s="100">
        <f>IF(SUM(EC64:EE64)=0,MASTER_DATA_MAPPED!EF64*VLOOKUP(EF$20,Backend!$A$2:$K$61,VLOOKUP(MASTER_DATA_ESCALATED!$B64,Backend!$M$3:$O$8,3,FALSE),FALSE),SUM(EC64:EE64))</f>
        <v>6925341.9962085383</v>
      </c>
      <c r="EG64" s="100"/>
      <c r="EH64" s="100"/>
      <c r="EI64" s="100"/>
      <c r="EJ64" s="100">
        <f>IF(SUM(EG64:EI64)=0,MASTER_DATA_MAPPED!EJ64*VLOOKUP(EJ$20,Backend!$A$2:$K$61,VLOOKUP(MASTER_DATA_ESCALATED!$B64,Backend!$M$3:$O$8,3,FALSE),FALSE),SUM(EG64:EI64))</f>
        <v>0</v>
      </c>
      <c r="EK64" s="100"/>
      <c r="EL64" s="100"/>
      <c r="EM64" s="100"/>
      <c r="EN64" s="100">
        <f>IF(SUM(EK64:EM64)=0,MASTER_DATA_MAPPED!EN64*VLOOKUP(EN$20,Backend!$A$2:$K$61,VLOOKUP(MASTER_DATA_ESCALATED!$B64,Backend!$M$3:$O$8,3,FALSE),FALSE),SUM(EK64:EM64))</f>
        <v>0</v>
      </c>
      <c r="EO64" s="100"/>
      <c r="EP64" s="100"/>
      <c r="EQ64" s="100"/>
      <c r="ER64" s="100">
        <f>IF(SUM(EO64:EQ64)=0,MASTER_DATA_MAPPED!ER64*VLOOKUP(ER$20,Backend!$A$2:$K$61,VLOOKUP(MASTER_DATA_ESCALATED!$B64,Backend!$M$3:$O$8,3,FALSE),FALSE),SUM(EO64:EQ64))</f>
        <v>4926753.8536628392</v>
      </c>
      <c r="ES64" s="100"/>
      <c r="ET64" s="100"/>
      <c r="EU64" s="100"/>
      <c r="EV64" s="100">
        <f>IF(SUM(ES64:EU64)=0,MASTER_DATA_MAPPED!EV64*VLOOKUP(EV$20,Backend!$A$2:$K$61,VLOOKUP(MASTER_DATA_ESCALATED!$B64,Backend!$M$3:$O$8,3,FALSE),FALSE),SUM(ES64:EU64))</f>
        <v>4926753.8536628392</v>
      </c>
      <c r="EW64" s="100"/>
      <c r="EX64" s="100"/>
      <c r="EY64" s="100"/>
      <c r="EZ64" s="100">
        <f>IF(SUM(EW64:EY64)=0,MASTER_DATA_MAPPED!EZ64*VLOOKUP(EZ$20,Backend!$A$2:$K$61,VLOOKUP(MASTER_DATA_ESCALATED!$B64,Backend!$M$3:$O$8,3,FALSE),FALSE),SUM(EW64:EY64))</f>
        <v>175511.49314863537</v>
      </c>
      <c r="FA64" s="100"/>
      <c r="FB64" s="100"/>
      <c r="FC64" s="100"/>
      <c r="FD64" s="100">
        <f>IF(SUM(FA64:FC64)=0,MASTER_DATA_MAPPED!FD64*VLOOKUP(FD$20,Backend!$A$2:$K$61,VLOOKUP(MASTER_DATA_ESCALATED!$B64,Backend!$M$3:$O$8,3,FALSE),FALSE),SUM(FA64:FC64))</f>
        <v>172320.37509138748</v>
      </c>
      <c r="FE64" s="100"/>
      <c r="FF64" s="100"/>
      <c r="FG64" s="100"/>
      <c r="FH64" s="100">
        <f>IF(SUM(FE64:FG64)=0,MASTER_DATA_MAPPED!FH64*VLOOKUP(FH$20,Backend!$A$2:$K$61,VLOOKUP(MASTER_DATA_ESCALATED!$B64,Backend!$M$3:$O$8,3,FALSE),FALSE),SUM(FE64:FG64))</f>
        <v>169129.25703413956</v>
      </c>
      <c r="FI64" s="100"/>
      <c r="FJ64" s="100"/>
      <c r="FK64" s="100"/>
      <c r="FL64" s="100">
        <f>IF(SUM(FI64:FK64)=0,MASTER_DATA_MAPPED!FL64*VLOOKUP(FL$20,Backend!$A$2:$K$61,VLOOKUP(MASTER_DATA_ESCALATED!$B64,Backend!$M$3:$O$8,3,FALSE),FALSE),SUM(FI64:FK64))</f>
        <v>338258.51406827912</v>
      </c>
      <c r="FM64" s="100"/>
      <c r="FN64" s="100"/>
      <c r="FO64" s="100"/>
      <c r="FP64" s="100">
        <f>IF(SUM(FM64:FO64)=0,MASTER_DATA_MAPPED!FP64*VLOOKUP(FP$20,Backend!$A$2:$K$61,VLOOKUP(MASTER_DATA_ESCALATED!$B64,Backend!$M$3:$O$8,3,FALSE),FALSE),SUM(FM64:FO64))</f>
        <v>0</v>
      </c>
      <c r="FQ64" s="100"/>
      <c r="FR64" s="100"/>
      <c r="FS64" s="100"/>
      <c r="FT64" s="100">
        <f>IF(SUM(FQ64:FS64)=0,MASTER_DATA_MAPPED!FT64*VLOOKUP(FT$20,Backend!$A$2:$K$61,VLOOKUP(MASTER_DATA_ESCALATED!$B64,Backend!$M$3:$O$8,3,FALSE),FALSE),SUM(FQ64:FS64))</f>
        <v>0</v>
      </c>
      <c r="FU64" s="100"/>
      <c r="FV64" s="100"/>
      <c r="FW64" s="100"/>
      <c r="FX64" s="100">
        <f>IF(SUM(FU64:FW64)=0,MASTER_DATA_MAPPED!FX64*VLOOKUP(FX$20,Backend!$A$2:$K$61,VLOOKUP(MASTER_DATA_ESCALATED!$B64,Backend!$M$3:$O$8,3,FALSE),FALSE),SUM(FU64:FW64))</f>
        <v>0</v>
      </c>
      <c r="FY64" s="100"/>
      <c r="FZ64" s="100"/>
      <c r="GA64" s="100"/>
      <c r="GB64" s="100">
        <f>IF(SUM(FY64:GA64)=0,MASTER_DATA_MAPPED!GB64*VLOOKUP(GB$20,Backend!$A$2:$K$61,VLOOKUP(MASTER_DATA_ESCALATED!$B64,Backend!$M$3:$O$8,3,FALSE),FALSE),SUM(FY64:GA64))</f>
        <v>0</v>
      </c>
      <c r="GC64" s="100"/>
      <c r="GD64" s="100"/>
      <c r="GE64" s="100"/>
      <c r="GF64" s="100">
        <f>IF(SUM(GC64:GE64)=0,MASTER_DATA_MAPPED!GF64*VLOOKUP(GF$20,Backend!$A$2:$K$61,VLOOKUP(MASTER_DATA_ESCALATED!$B64,Backend!$M$3:$O$8,3,FALSE),FALSE),SUM(GC64:GE64))</f>
        <v>0</v>
      </c>
      <c r="GG64" s="100"/>
      <c r="GH64" s="100"/>
      <c r="GI64" s="100"/>
      <c r="GJ64" s="100">
        <f>IF(SUM(GG64:GI64)=0,MASTER_DATA_MAPPED!GJ64*VLOOKUP(GJ$20,Backend!$A$2:$K$61,VLOOKUP(MASTER_DATA_ESCALATED!$B64,Backend!$M$3:$O$8,3,FALSE),FALSE),SUM(GG64:GI64))</f>
        <v>0</v>
      </c>
      <c r="GK64" s="100"/>
      <c r="GL64" s="100"/>
      <c r="GM64" s="100"/>
      <c r="GN64" s="100">
        <f>IF(SUM(GK64:GM64)=0,MASTER_DATA_MAPPED!GN64*VLOOKUP(GN$20,Backend!$A$2:$K$61,VLOOKUP(MASTER_DATA_ESCALATED!$B64,Backend!$M$3:$O$8,3,FALSE),FALSE),SUM(GK64:GM64))</f>
        <v>0</v>
      </c>
      <c r="GO64" s="100"/>
      <c r="GP64" s="100"/>
      <c r="GQ64" s="100"/>
      <c r="GR64" s="100">
        <f>IF(SUM(GO64:GQ64)=0,MASTER_DATA_MAPPED!GR64*VLOOKUP(GR$20,Backend!$A$2:$K$61,VLOOKUP(MASTER_DATA_ESCALATED!$B64,Backend!$M$3:$O$8,3,FALSE),FALSE),SUM(GO64:GQ64))</f>
        <v>0</v>
      </c>
      <c r="GS64" s="100"/>
      <c r="GT64" s="100"/>
      <c r="GU64" s="100"/>
      <c r="GV64" s="100">
        <f>IF(SUM(GS64:GU64)=0,MASTER_DATA_MAPPED!GV64*VLOOKUP(GV$20,Backend!$A$2:$K$61,VLOOKUP(MASTER_DATA_ESCALATED!$B64,Backend!$M$3:$O$8,3,FALSE),FALSE),SUM(GS64:GU64))</f>
        <v>0</v>
      </c>
    </row>
    <row r="65" spans="2:204" s="27" customFormat="1" ht="14.25" hidden="1" outlineLevel="2" x14ac:dyDescent="0.25">
      <c r="B65" s="26">
        <f t="shared" si="1"/>
        <v>20</v>
      </c>
      <c r="C65" s="55">
        <f t="shared" si="0"/>
        <v>216.3</v>
      </c>
      <c r="D65" s="82"/>
      <c r="E65" s="55"/>
      <c r="F65" s="55"/>
      <c r="G65" s="83">
        <v>216.3</v>
      </c>
      <c r="H65" s="41" t="s">
        <v>65</v>
      </c>
      <c r="I65" s="100"/>
      <c r="J65" s="100"/>
      <c r="K65" s="100"/>
      <c r="L65" s="100">
        <f>IF(SUM(I65:K65)=0,MASTER_DATA_MAPPED!L65*VLOOKUP(L$20,Backend!$A$2:$K$61,VLOOKUP(MASTER_DATA_ESCALATED!$B65,Backend!$M$3:$O$8,3,FALSE),FALSE),SUM(I65:K65))</f>
        <v>0</v>
      </c>
      <c r="M65" s="100"/>
      <c r="N65" s="100"/>
      <c r="O65" s="100"/>
      <c r="P65" s="100">
        <f>IF(SUM(M65:O65)=0,MASTER_DATA_MAPPED!P65*VLOOKUP(P$20,Backend!$A$2:$K$61,VLOOKUP(MASTER_DATA_ESCALATED!$B65,Backend!$M$3:$O$8,3,FALSE),FALSE),SUM(M65:O65))</f>
        <v>0</v>
      </c>
      <c r="Q65" s="100"/>
      <c r="R65" s="100"/>
      <c r="S65" s="100"/>
      <c r="T65" s="100">
        <f>IF(SUM(Q65:S65)=0,MASTER_DATA_MAPPED!T65*VLOOKUP(T$20,Backend!$A$2:$K$61,VLOOKUP(MASTER_DATA_ESCALATED!$B65,Backend!$M$3:$O$8,3,FALSE),FALSE),SUM(Q65:S65))</f>
        <v>0</v>
      </c>
      <c r="U65" s="100"/>
      <c r="V65" s="100"/>
      <c r="W65" s="100"/>
      <c r="X65" s="100">
        <f>IF(SUM(U65:W65)=0,MASTER_DATA_MAPPED!X65*VLOOKUP(X$20,Backend!$A$2:$K$61,VLOOKUP(MASTER_DATA_ESCALATED!$B65,Backend!$M$3:$O$8,3,FALSE),FALSE),SUM(U65:W65))</f>
        <v>0</v>
      </c>
      <c r="Y65" s="100"/>
      <c r="Z65" s="100"/>
      <c r="AA65" s="100"/>
      <c r="AB65" s="100">
        <f>IF(SUM(Y65:AA65)=0,MASTER_DATA_MAPPED!AB65*VLOOKUP(AB$20,Backend!$A$2:$K$61,VLOOKUP(MASTER_DATA_ESCALATED!$B65,Backend!$M$3:$O$8,3,FALSE),FALSE),SUM(Y65:AA65))</f>
        <v>0</v>
      </c>
      <c r="AC65" s="100"/>
      <c r="AD65" s="100"/>
      <c r="AE65" s="100"/>
      <c r="AF65" s="100">
        <f>IF(SUM(AC65:AE65)=0,MASTER_DATA_MAPPED!AF65*VLOOKUP(AF$20,Backend!$A$2:$K$61,VLOOKUP(MASTER_DATA_ESCALATED!$B65,Backend!$M$3:$O$8,3,FALSE),FALSE),SUM(AC65:AE65))</f>
        <v>0</v>
      </c>
      <c r="AG65" s="100"/>
      <c r="AH65" s="100"/>
      <c r="AI65" s="100"/>
      <c r="AJ65" s="100">
        <f>IF(SUM(AG65:AI65)=0,MASTER_DATA_MAPPED!AJ65*VLOOKUP(AJ$20,Backend!$A$2:$K$61,VLOOKUP(MASTER_DATA_ESCALATED!$B65,Backend!$M$3:$O$8,3,FALSE),FALSE),SUM(AG65:AI65))</f>
        <v>0</v>
      </c>
      <c r="AK65" s="100"/>
      <c r="AL65" s="100"/>
      <c r="AM65" s="100"/>
      <c r="AN65" s="100">
        <f>IF(SUM(AK65:AM65)=0,MASTER_DATA_MAPPED!AN65*VLOOKUP(AN$20,Backend!$A$2:$K$61,VLOOKUP(MASTER_DATA_ESCALATED!$B65,Backend!$M$3:$O$8,3,FALSE),FALSE),SUM(AK65:AM65))</f>
        <v>0</v>
      </c>
      <c r="AO65" s="100"/>
      <c r="AP65" s="100"/>
      <c r="AQ65" s="100"/>
      <c r="AR65" s="100">
        <f>IF(SUM(AO65:AQ65)=0,MASTER_DATA_MAPPED!AR65*VLOOKUP(AR$20,Backend!$A$2:$K$61,VLOOKUP(MASTER_DATA_ESCALATED!$B65,Backend!$M$3:$O$8,3,FALSE),FALSE),SUM(AO65:AQ65))</f>
        <v>0</v>
      </c>
      <c r="AS65" s="100"/>
      <c r="AT65" s="100"/>
      <c r="AU65" s="100"/>
      <c r="AV65" s="100">
        <f>IF(SUM(AS65:AU65)=0,MASTER_DATA_MAPPED!AV65*VLOOKUP(AV$20,Backend!$A$2:$K$61,VLOOKUP(MASTER_DATA_ESCALATED!$B65,Backend!$M$3:$O$8,3,FALSE),FALSE),SUM(AS65:AU65))</f>
        <v>0</v>
      </c>
      <c r="AW65" s="100"/>
      <c r="AX65" s="100"/>
      <c r="AY65" s="100"/>
      <c r="AZ65" s="100">
        <f>IF(SUM(AW65:AY65)=0,MASTER_DATA_MAPPED!AZ65*VLOOKUP(AZ$20,Backend!$A$2:$K$61,VLOOKUP(MASTER_DATA_ESCALATED!$B65,Backend!$M$3:$O$8,3,FALSE),FALSE),SUM(AW65:AY65))</f>
        <v>0</v>
      </c>
      <c r="BA65" s="100"/>
      <c r="BB65" s="100"/>
      <c r="BC65" s="100"/>
      <c r="BD65" s="100">
        <f>IF(SUM(BA65:BC65)=0,MASTER_DATA_MAPPED!BD65*VLOOKUP(BD$20,Backend!$A$2:$K$61,VLOOKUP(MASTER_DATA_ESCALATED!$B65,Backend!$M$3:$O$8,3,FALSE),FALSE),SUM(BA65:BC65))</f>
        <v>0</v>
      </c>
      <c r="BE65" s="100"/>
      <c r="BF65" s="100"/>
      <c r="BG65" s="100"/>
      <c r="BH65" s="100">
        <f>IF(SUM(BE65:BG65)=0,MASTER_DATA_MAPPED!BH65*VLOOKUP(BH$20,Backend!$A$2:$K$61,VLOOKUP(MASTER_DATA_ESCALATED!$B65,Backend!$M$3:$O$8,3,FALSE),FALSE),SUM(BE65:BG65))</f>
        <v>0</v>
      </c>
      <c r="BI65" s="100"/>
      <c r="BJ65" s="100"/>
      <c r="BK65" s="100"/>
      <c r="BL65" s="100">
        <f>IF(SUM(BI65:BK65)=0,MASTER_DATA_MAPPED!BL65*VLOOKUP(BL$20,Backend!$A$2:$K$61,VLOOKUP(MASTER_DATA_ESCALATED!$B65,Backend!$M$3:$O$8,3,FALSE),FALSE),SUM(BI65:BK65))</f>
        <v>0</v>
      </c>
      <c r="BM65" s="100"/>
      <c r="BN65" s="100"/>
      <c r="BO65" s="100"/>
      <c r="BP65" s="100">
        <f>IF(SUM(BM65:BO65)=0,MASTER_DATA_MAPPED!BP65*VLOOKUP(BP$20,Backend!$A$2:$K$61,VLOOKUP(MASTER_DATA_ESCALATED!$B65,Backend!$M$3:$O$8,3,FALSE),FALSE),SUM(BM65:BO65))</f>
        <v>0</v>
      </c>
      <c r="BQ65" s="100"/>
      <c r="BR65" s="100"/>
      <c r="BS65" s="100"/>
      <c r="BT65" s="100">
        <f>IF(SUM(BQ65:BS65)=0,MASTER_DATA_MAPPED!BT65*VLOOKUP(BT$20,Backend!$A$2:$K$61,VLOOKUP(MASTER_DATA_ESCALATED!$B65,Backend!$M$3:$O$8,3,FALSE),FALSE),SUM(BQ65:BS65))</f>
        <v>0</v>
      </c>
      <c r="BU65" s="100"/>
      <c r="BV65" s="100"/>
      <c r="BW65" s="100"/>
      <c r="BX65" s="100">
        <f>IF(SUM(BU65:BW65)=0,MASTER_DATA_MAPPED!BX65*VLOOKUP(BX$20,Backend!$A$2:$K$61,VLOOKUP(MASTER_DATA_ESCALATED!$B65,Backend!$M$3:$O$8,3,FALSE),FALSE),SUM(BU65:BW65))</f>
        <v>0</v>
      </c>
      <c r="BY65" s="100"/>
      <c r="BZ65" s="100"/>
      <c r="CA65" s="100"/>
      <c r="CB65" s="100">
        <f>IF(SUM(BY65:CA65)=0,MASTER_DATA_MAPPED!CB65*VLOOKUP(CB$20,Backend!$A$2:$K$61,VLOOKUP(MASTER_DATA_ESCALATED!$B65,Backend!$M$3:$O$8,3,FALSE),FALSE),SUM(BY65:CA65))</f>
        <v>0</v>
      </c>
      <c r="CC65" s="100"/>
      <c r="CD65" s="100"/>
      <c r="CE65" s="100"/>
      <c r="CF65" s="100">
        <f>IF(SUM(CC65:CE65)=0,MASTER_DATA_MAPPED!CF65*VLOOKUP(CF$20,Backend!$A$2:$K$61,VLOOKUP(MASTER_DATA_ESCALATED!$B65,Backend!$M$3:$O$8,3,FALSE),FALSE),SUM(CC65:CE65))</f>
        <v>0</v>
      </c>
      <c r="CG65" s="100"/>
      <c r="CH65" s="100"/>
      <c r="CI65" s="100"/>
      <c r="CJ65" s="100">
        <f>IF(SUM(CG65:CI65)=0,MASTER_DATA_MAPPED!CJ65*VLOOKUP(CJ$20,Backend!$A$2:$K$61,VLOOKUP(MASTER_DATA_ESCALATED!$B65,Backend!$M$3:$O$8,3,FALSE),FALSE),SUM(CG65:CI65))</f>
        <v>0</v>
      </c>
      <c r="CK65" s="100"/>
      <c r="CL65" s="100"/>
      <c r="CM65" s="100"/>
      <c r="CN65" s="100">
        <f>IF(SUM(CK65:CM65)=0,MASTER_DATA_MAPPED!CN65*VLOOKUP(CN$20,Backend!$A$2:$K$61,VLOOKUP(MASTER_DATA_ESCALATED!$B65,Backend!$M$3:$O$8,3,FALSE),FALSE),SUM(CK65:CM65))</f>
        <v>0</v>
      </c>
      <c r="CO65" s="100"/>
      <c r="CP65" s="100"/>
      <c r="CQ65" s="100"/>
      <c r="CR65" s="100">
        <f>IF(SUM(CO65:CQ65)=0,MASTER_DATA_MAPPED!CR65*VLOOKUP(CR$20,Backend!$A$2:$K$61,VLOOKUP(MASTER_DATA_ESCALATED!$B65,Backend!$M$3:$O$8,3,FALSE),FALSE),SUM(CO65:CQ65))</f>
        <v>0</v>
      </c>
      <c r="CS65" s="100"/>
      <c r="CT65" s="100"/>
      <c r="CU65" s="100"/>
      <c r="CV65" s="100">
        <f>IF(SUM(CS65:CU65)=0,MASTER_DATA_MAPPED!CV65*VLOOKUP(CV$20,Backend!$A$2:$K$61,VLOOKUP(MASTER_DATA_ESCALATED!$B65,Backend!$M$3:$O$8,3,FALSE),FALSE),SUM(CS65:CU65))</f>
        <v>0</v>
      </c>
      <c r="CW65" s="100"/>
      <c r="CX65" s="100"/>
      <c r="CY65" s="100"/>
      <c r="CZ65" s="100">
        <f>IF(SUM(CW65:CY65)=0,MASTER_DATA_MAPPED!CZ65*VLOOKUP(CZ$20,Backend!$A$2:$K$61,VLOOKUP(MASTER_DATA_ESCALATED!$B65,Backend!$M$3:$O$8,3,FALSE),FALSE),SUM(CW65:CY65))</f>
        <v>0</v>
      </c>
      <c r="DA65" s="100"/>
      <c r="DB65" s="100"/>
      <c r="DC65" s="100"/>
      <c r="DD65" s="100" t="e">
        <f>IF(SUM(DA65:DC65)=0,MASTER_DATA_MAPPED!DD65*VLOOKUP(DD$20,Backend!$A$2:$K$61,VLOOKUP(MASTER_DATA_ESCALATED!$B65,Backend!$M$3:$O$8,3,FALSE),FALSE),SUM(DA65:DC65))</f>
        <v>#N/A</v>
      </c>
      <c r="DE65" s="100"/>
      <c r="DF65" s="100"/>
      <c r="DG65" s="100"/>
      <c r="DH65" s="100">
        <f>IF(SUM(DE65:DG65)=0,MASTER_DATA_MAPPED!DH65*VLOOKUP(DH$20,Backend!$A$2:$K$61,VLOOKUP(MASTER_DATA_ESCALATED!$B65,Backend!$M$3:$O$8,3,FALSE),FALSE),SUM(DE65:DG65))</f>
        <v>0</v>
      </c>
      <c r="DI65" s="100"/>
      <c r="DJ65" s="100"/>
      <c r="DK65" s="100"/>
      <c r="DL65" s="100">
        <f>IF(SUM(DI65:DK65)=0,MASTER_DATA_MAPPED!DL65*VLOOKUP(DL$20,Backend!$A$2:$K$61,VLOOKUP(MASTER_DATA_ESCALATED!$B65,Backend!$M$3:$O$8,3,FALSE),FALSE),SUM(DI65:DK65))</f>
        <v>0</v>
      </c>
      <c r="DM65" s="100"/>
      <c r="DN65" s="100"/>
      <c r="DO65" s="100"/>
      <c r="DP65" s="100">
        <f>IF(SUM(DM65:DO65)=0,MASTER_DATA_MAPPED!DP65*VLOOKUP(DP$20,Backend!$A$2:$K$61,VLOOKUP(MASTER_DATA_ESCALATED!$B65,Backend!$M$3:$O$8,3,FALSE),FALSE),SUM(DM65:DO65))</f>
        <v>0</v>
      </c>
      <c r="DQ65" s="100"/>
      <c r="DR65" s="100"/>
      <c r="DS65" s="100"/>
      <c r="DT65" s="100">
        <f>IF(SUM(DQ65:DS65)=0,MASTER_DATA_MAPPED!DT65*VLOOKUP(DT$20,Backend!$A$2:$K$61,VLOOKUP(MASTER_DATA_ESCALATED!$B65,Backend!$M$3:$O$8,3,FALSE),FALSE),SUM(DQ65:DS65))</f>
        <v>0</v>
      </c>
      <c r="DU65" s="100"/>
      <c r="DV65" s="100"/>
      <c r="DW65" s="100"/>
      <c r="DX65" s="100">
        <f>IF(SUM(DU65:DW65)=0,MASTER_DATA_MAPPED!DX65*VLOOKUP(DX$20,Backend!$A$2:$K$61,VLOOKUP(MASTER_DATA_ESCALATED!$B65,Backend!$M$3:$O$8,3,FALSE),FALSE),SUM(DU65:DW65))</f>
        <v>0</v>
      </c>
      <c r="DY65" s="100"/>
      <c r="DZ65" s="100"/>
      <c r="EA65" s="100"/>
      <c r="EB65" s="100">
        <f>IF(SUM(DY65:EA65)=0,MASTER_DATA_MAPPED!EB65*VLOOKUP(EB$20,Backend!$A$2:$K$61,VLOOKUP(MASTER_DATA_ESCALATED!$B65,Backend!$M$3:$O$8,3,FALSE),FALSE),SUM(DY65:EA65))</f>
        <v>0</v>
      </c>
      <c r="EC65" s="100"/>
      <c r="ED65" s="100"/>
      <c r="EE65" s="100"/>
      <c r="EF65" s="100">
        <f>IF(SUM(EC65:EE65)=0,MASTER_DATA_MAPPED!EF65*VLOOKUP(EF$20,Backend!$A$2:$K$61,VLOOKUP(MASTER_DATA_ESCALATED!$B65,Backend!$M$3:$O$8,3,FALSE),FALSE),SUM(EC65:EE65))</f>
        <v>0</v>
      </c>
      <c r="EG65" s="100"/>
      <c r="EH65" s="100"/>
      <c r="EI65" s="100"/>
      <c r="EJ65" s="100">
        <f>IF(SUM(EG65:EI65)=0,MASTER_DATA_MAPPED!EJ65*VLOOKUP(EJ$20,Backend!$A$2:$K$61,VLOOKUP(MASTER_DATA_ESCALATED!$B65,Backend!$M$3:$O$8,3,FALSE),FALSE),SUM(EG65:EI65))</f>
        <v>0</v>
      </c>
      <c r="EK65" s="100"/>
      <c r="EL65" s="100"/>
      <c r="EM65" s="100"/>
      <c r="EN65" s="100">
        <f>IF(SUM(EK65:EM65)=0,MASTER_DATA_MAPPED!EN65*VLOOKUP(EN$20,Backend!$A$2:$K$61,VLOOKUP(MASTER_DATA_ESCALATED!$B65,Backend!$M$3:$O$8,3,FALSE),FALSE),SUM(EK65:EM65))</f>
        <v>0</v>
      </c>
      <c r="EO65" s="100"/>
      <c r="EP65" s="100"/>
      <c r="EQ65" s="100"/>
      <c r="ER65" s="100">
        <f>IF(SUM(EO65:EQ65)=0,MASTER_DATA_MAPPED!ER65*VLOOKUP(ER$20,Backend!$A$2:$K$61,VLOOKUP(MASTER_DATA_ESCALATED!$B65,Backend!$M$3:$O$8,3,FALSE),FALSE),SUM(EO65:EQ65))</f>
        <v>0</v>
      </c>
      <c r="ES65" s="100"/>
      <c r="ET65" s="100"/>
      <c r="EU65" s="100"/>
      <c r="EV65" s="100">
        <f>IF(SUM(ES65:EU65)=0,MASTER_DATA_MAPPED!EV65*VLOOKUP(EV$20,Backend!$A$2:$K$61,VLOOKUP(MASTER_DATA_ESCALATED!$B65,Backend!$M$3:$O$8,3,FALSE),FALSE),SUM(ES65:EU65))</f>
        <v>0</v>
      </c>
      <c r="EW65" s="100"/>
      <c r="EX65" s="100"/>
      <c r="EY65" s="100"/>
      <c r="EZ65" s="100">
        <f>IF(SUM(EW65:EY65)=0,MASTER_DATA_MAPPED!EZ65*VLOOKUP(EZ$20,Backend!$A$2:$K$61,VLOOKUP(MASTER_DATA_ESCALATED!$B65,Backend!$M$3:$O$8,3,FALSE),FALSE),SUM(EW65:EY65))</f>
        <v>0</v>
      </c>
      <c r="FA65" s="100"/>
      <c r="FB65" s="100"/>
      <c r="FC65" s="100"/>
      <c r="FD65" s="100">
        <f>IF(SUM(FA65:FC65)=0,MASTER_DATA_MAPPED!FD65*VLOOKUP(FD$20,Backend!$A$2:$K$61,VLOOKUP(MASTER_DATA_ESCALATED!$B65,Backend!$M$3:$O$8,3,FALSE),FALSE),SUM(FA65:FC65))</f>
        <v>0</v>
      </c>
      <c r="FE65" s="100"/>
      <c r="FF65" s="100"/>
      <c r="FG65" s="100"/>
      <c r="FH65" s="100">
        <f>IF(SUM(FE65:FG65)=0,MASTER_DATA_MAPPED!FH65*VLOOKUP(FH$20,Backend!$A$2:$K$61,VLOOKUP(MASTER_DATA_ESCALATED!$B65,Backend!$M$3:$O$8,3,FALSE),FALSE),SUM(FE65:FG65))</f>
        <v>0</v>
      </c>
      <c r="FI65" s="100"/>
      <c r="FJ65" s="100"/>
      <c r="FK65" s="100"/>
      <c r="FL65" s="100">
        <f>IF(SUM(FI65:FK65)=0,MASTER_DATA_MAPPED!FL65*VLOOKUP(FL$20,Backend!$A$2:$K$61,VLOOKUP(MASTER_DATA_ESCALATED!$B65,Backend!$M$3:$O$8,3,FALSE),FALSE),SUM(FI65:FK65))</f>
        <v>0</v>
      </c>
      <c r="FM65" s="100"/>
      <c r="FN65" s="100"/>
      <c r="FO65" s="100"/>
      <c r="FP65" s="100">
        <f>IF(SUM(FM65:FO65)=0,MASTER_DATA_MAPPED!FP65*VLOOKUP(FP$20,Backend!$A$2:$K$61,VLOOKUP(MASTER_DATA_ESCALATED!$B65,Backend!$M$3:$O$8,3,FALSE),FALSE),SUM(FM65:FO65))</f>
        <v>0</v>
      </c>
      <c r="FQ65" s="100"/>
      <c r="FR65" s="100"/>
      <c r="FS65" s="100"/>
      <c r="FT65" s="100">
        <f>IF(SUM(FQ65:FS65)=0,MASTER_DATA_MAPPED!FT65*VLOOKUP(FT$20,Backend!$A$2:$K$61,VLOOKUP(MASTER_DATA_ESCALATED!$B65,Backend!$M$3:$O$8,3,FALSE),FALSE),SUM(FQ65:FS65))</f>
        <v>0</v>
      </c>
      <c r="FU65" s="100"/>
      <c r="FV65" s="100"/>
      <c r="FW65" s="100"/>
      <c r="FX65" s="100">
        <f>IF(SUM(FU65:FW65)=0,MASTER_DATA_MAPPED!FX65*VLOOKUP(FX$20,Backend!$A$2:$K$61,VLOOKUP(MASTER_DATA_ESCALATED!$B65,Backend!$M$3:$O$8,3,FALSE),FALSE),SUM(FU65:FW65))</f>
        <v>0</v>
      </c>
      <c r="FY65" s="100"/>
      <c r="FZ65" s="100"/>
      <c r="GA65" s="100"/>
      <c r="GB65" s="100">
        <f>IF(SUM(FY65:GA65)=0,MASTER_DATA_MAPPED!GB65*VLOOKUP(GB$20,Backend!$A$2:$K$61,VLOOKUP(MASTER_DATA_ESCALATED!$B65,Backend!$M$3:$O$8,3,FALSE),FALSE),SUM(FY65:GA65))</f>
        <v>0</v>
      </c>
      <c r="GC65" s="100"/>
      <c r="GD65" s="100"/>
      <c r="GE65" s="100"/>
      <c r="GF65" s="100">
        <f>IF(SUM(GC65:GE65)=0,MASTER_DATA_MAPPED!GF65*VLOOKUP(GF$20,Backend!$A$2:$K$61,VLOOKUP(MASTER_DATA_ESCALATED!$B65,Backend!$M$3:$O$8,3,FALSE),FALSE),SUM(GC65:GE65))</f>
        <v>0</v>
      </c>
      <c r="GG65" s="100"/>
      <c r="GH65" s="100"/>
      <c r="GI65" s="100"/>
      <c r="GJ65" s="100">
        <f>IF(SUM(GG65:GI65)=0,MASTER_DATA_MAPPED!GJ65*VLOOKUP(GJ$20,Backend!$A$2:$K$61,VLOOKUP(MASTER_DATA_ESCALATED!$B65,Backend!$M$3:$O$8,3,FALSE),FALSE),SUM(GG65:GI65))</f>
        <v>0</v>
      </c>
      <c r="GK65" s="100"/>
      <c r="GL65" s="100"/>
      <c r="GM65" s="100"/>
      <c r="GN65" s="100">
        <f>IF(SUM(GK65:GM65)=0,MASTER_DATA_MAPPED!GN65*VLOOKUP(GN$20,Backend!$A$2:$K$61,VLOOKUP(MASTER_DATA_ESCALATED!$B65,Backend!$M$3:$O$8,3,FALSE),FALSE),SUM(GK65:GM65))</f>
        <v>0</v>
      </c>
      <c r="GO65" s="100"/>
      <c r="GP65" s="100"/>
      <c r="GQ65" s="100"/>
      <c r="GR65" s="100">
        <f>IF(SUM(GO65:GQ65)=0,MASTER_DATA_MAPPED!GR65*VLOOKUP(GR$20,Backend!$A$2:$K$61,VLOOKUP(MASTER_DATA_ESCALATED!$B65,Backend!$M$3:$O$8,3,FALSE),FALSE),SUM(GO65:GQ65))</f>
        <v>0</v>
      </c>
      <c r="GS65" s="100"/>
      <c r="GT65" s="100"/>
      <c r="GU65" s="100"/>
      <c r="GV65" s="100">
        <f>IF(SUM(GS65:GU65)=0,MASTER_DATA_MAPPED!GV65*VLOOKUP(GV$20,Backend!$A$2:$K$61,VLOOKUP(MASTER_DATA_ESCALATED!$B65,Backend!$M$3:$O$8,3,FALSE),FALSE),SUM(GS65:GU65))</f>
        <v>0</v>
      </c>
    </row>
    <row r="66" spans="2:204" s="27" customFormat="1" ht="14.25" hidden="1" outlineLevel="2" x14ac:dyDescent="0.25">
      <c r="B66" s="26">
        <f t="shared" si="1"/>
        <v>20</v>
      </c>
      <c r="C66" s="55">
        <f t="shared" si="0"/>
        <v>216.4</v>
      </c>
      <c r="D66" s="82"/>
      <c r="E66" s="55"/>
      <c r="F66" s="55"/>
      <c r="G66" s="83">
        <v>216.4</v>
      </c>
      <c r="H66" s="41" t="s">
        <v>66</v>
      </c>
      <c r="I66" s="100"/>
      <c r="J66" s="100"/>
      <c r="K66" s="100"/>
      <c r="L66" s="100">
        <f>IF(SUM(I66:K66)=0,MASTER_DATA_MAPPED!L66*VLOOKUP(L$20,Backend!$A$2:$K$61,VLOOKUP(MASTER_DATA_ESCALATED!$B66,Backend!$M$3:$O$8,3,FALSE),FALSE),SUM(I66:K66))</f>
        <v>0</v>
      </c>
      <c r="M66" s="100"/>
      <c r="N66" s="100"/>
      <c r="O66" s="100"/>
      <c r="P66" s="100">
        <f>IF(SUM(M66:O66)=0,MASTER_DATA_MAPPED!P66*VLOOKUP(P$20,Backend!$A$2:$K$61,VLOOKUP(MASTER_DATA_ESCALATED!$B66,Backend!$M$3:$O$8,3,FALSE),FALSE),SUM(M66:O66))</f>
        <v>0</v>
      </c>
      <c r="Q66" s="100"/>
      <c r="R66" s="100"/>
      <c r="S66" s="100"/>
      <c r="T66" s="100">
        <f>IF(SUM(Q66:S66)=0,MASTER_DATA_MAPPED!T66*VLOOKUP(T$20,Backend!$A$2:$K$61,VLOOKUP(MASTER_DATA_ESCALATED!$B66,Backend!$M$3:$O$8,3,FALSE),FALSE),SUM(Q66:S66))</f>
        <v>0</v>
      </c>
      <c r="U66" s="100"/>
      <c r="V66" s="100"/>
      <c r="W66" s="100"/>
      <c r="X66" s="100">
        <f>IF(SUM(U66:W66)=0,MASTER_DATA_MAPPED!X66*VLOOKUP(X$20,Backend!$A$2:$K$61,VLOOKUP(MASTER_DATA_ESCALATED!$B66,Backend!$M$3:$O$8,3,FALSE),FALSE),SUM(U66:W66))</f>
        <v>0</v>
      </c>
      <c r="Y66" s="100"/>
      <c r="Z66" s="100"/>
      <c r="AA66" s="100"/>
      <c r="AB66" s="100">
        <f>IF(SUM(Y66:AA66)=0,MASTER_DATA_MAPPED!AB66*VLOOKUP(AB$20,Backend!$A$2:$K$61,VLOOKUP(MASTER_DATA_ESCALATED!$B66,Backend!$M$3:$O$8,3,FALSE),FALSE),SUM(Y66:AA66))</f>
        <v>0</v>
      </c>
      <c r="AC66" s="100"/>
      <c r="AD66" s="100"/>
      <c r="AE66" s="100"/>
      <c r="AF66" s="100">
        <f>IF(SUM(AC66:AE66)=0,MASTER_DATA_MAPPED!AF66*VLOOKUP(AF$20,Backend!$A$2:$K$61,VLOOKUP(MASTER_DATA_ESCALATED!$B66,Backend!$M$3:$O$8,3,FALSE),FALSE),SUM(AC66:AE66))</f>
        <v>0</v>
      </c>
      <c r="AG66" s="100"/>
      <c r="AH66" s="100"/>
      <c r="AI66" s="100"/>
      <c r="AJ66" s="100">
        <f>IF(SUM(AG66:AI66)=0,MASTER_DATA_MAPPED!AJ66*VLOOKUP(AJ$20,Backend!$A$2:$K$61,VLOOKUP(MASTER_DATA_ESCALATED!$B66,Backend!$M$3:$O$8,3,FALSE),FALSE),SUM(AG66:AI66))</f>
        <v>0</v>
      </c>
      <c r="AK66" s="100"/>
      <c r="AL66" s="100"/>
      <c r="AM66" s="100"/>
      <c r="AN66" s="100">
        <f>IF(SUM(AK66:AM66)=0,MASTER_DATA_MAPPED!AN66*VLOOKUP(AN$20,Backend!$A$2:$K$61,VLOOKUP(MASTER_DATA_ESCALATED!$B66,Backend!$M$3:$O$8,3,FALSE),FALSE),SUM(AK66:AM66))</f>
        <v>0</v>
      </c>
      <c r="AO66" s="100"/>
      <c r="AP66" s="100"/>
      <c r="AQ66" s="100"/>
      <c r="AR66" s="100">
        <f>IF(SUM(AO66:AQ66)=0,MASTER_DATA_MAPPED!AR66*VLOOKUP(AR$20,Backend!$A$2:$K$61,VLOOKUP(MASTER_DATA_ESCALATED!$B66,Backend!$M$3:$O$8,3,FALSE),FALSE),SUM(AO66:AQ66))</f>
        <v>0</v>
      </c>
      <c r="AS66" s="100"/>
      <c r="AT66" s="100"/>
      <c r="AU66" s="100"/>
      <c r="AV66" s="100">
        <f>IF(SUM(AS66:AU66)=0,MASTER_DATA_MAPPED!AV66*VLOOKUP(AV$20,Backend!$A$2:$K$61,VLOOKUP(MASTER_DATA_ESCALATED!$B66,Backend!$M$3:$O$8,3,FALSE),FALSE),SUM(AS66:AU66))</f>
        <v>0</v>
      </c>
      <c r="AW66" s="100"/>
      <c r="AX66" s="100"/>
      <c r="AY66" s="100"/>
      <c r="AZ66" s="100">
        <f>IF(SUM(AW66:AY66)=0,MASTER_DATA_MAPPED!AZ66*VLOOKUP(AZ$20,Backend!$A$2:$K$61,VLOOKUP(MASTER_DATA_ESCALATED!$B66,Backend!$M$3:$O$8,3,FALSE),FALSE),SUM(AW66:AY66))</f>
        <v>0</v>
      </c>
      <c r="BA66" s="100"/>
      <c r="BB66" s="100"/>
      <c r="BC66" s="100"/>
      <c r="BD66" s="100">
        <f>IF(SUM(BA66:BC66)=0,MASTER_DATA_MAPPED!BD66*VLOOKUP(BD$20,Backend!$A$2:$K$61,VLOOKUP(MASTER_DATA_ESCALATED!$B66,Backend!$M$3:$O$8,3,FALSE),FALSE),SUM(BA66:BC66))</f>
        <v>0</v>
      </c>
      <c r="BE66" s="100"/>
      <c r="BF66" s="100"/>
      <c r="BG66" s="100"/>
      <c r="BH66" s="100">
        <f>IF(SUM(BE66:BG66)=0,MASTER_DATA_MAPPED!BH66*VLOOKUP(BH$20,Backend!$A$2:$K$61,VLOOKUP(MASTER_DATA_ESCALATED!$B66,Backend!$M$3:$O$8,3,FALSE),FALSE),SUM(BE66:BG66))</f>
        <v>0</v>
      </c>
      <c r="BI66" s="100"/>
      <c r="BJ66" s="100"/>
      <c r="BK66" s="100"/>
      <c r="BL66" s="100">
        <f>IF(SUM(BI66:BK66)=0,MASTER_DATA_MAPPED!BL66*VLOOKUP(BL$20,Backend!$A$2:$K$61,VLOOKUP(MASTER_DATA_ESCALATED!$B66,Backend!$M$3:$O$8,3,FALSE),FALSE),SUM(BI66:BK66))</f>
        <v>0</v>
      </c>
      <c r="BM66" s="100"/>
      <c r="BN66" s="100"/>
      <c r="BO66" s="100"/>
      <c r="BP66" s="100">
        <f>IF(SUM(BM66:BO66)=0,MASTER_DATA_MAPPED!BP66*VLOOKUP(BP$20,Backend!$A$2:$K$61,VLOOKUP(MASTER_DATA_ESCALATED!$B66,Backend!$M$3:$O$8,3,FALSE),FALSE),SUM(BM66:BO66))</f>
        <v>3209466.9860770917</v>
      </c>
      <c r="BQ66" s="100"/>
      <c r="BR66" s="100"/>
      <c r="BS66" s="100"/>
      <c r="BT66" s="100">
        <f>IF(SUM(BQ66:BS66)=0,MASTER_DATA_MAPPED!BT66*VLOOKUP(BT$20,Backend!$A$2:$K$61,VLOOKUP(MASTER_DATA_ESCALATED!$B66,Backend!$M$3:$O$8,3,FALSE),FALSE),SUM(BQ66:BS66))</f>
        <v>2519212.1947040809</v>
      </c>
      <c r="BU66" s="100"/>
      <c r="BV66" s="100"/>
      <c r="BW66" s="100"/>
      <c r="BX66" s="100">
        <f>IF(SUM(BU66:BW66)=0,MASTER_DATA_MAPPED!BX66*VLOOKUP(BX$20,Backend!$A$2:$K$61,VLOOKUP(MASTER_DATA_ESCALATED!$B66,Backend!$M$3:$O$8,3,FALSE),FALSE),SUM(BU66:BW66))</f>
        <v>2431577.710615939</v>
      </c>
      <c r="BY66" s="100"/>
      <c r="BZ66" s="100"/>
      <c r="CA66" s="100"/>
      <c r="CB66" s="100">
        <f>IF(SUM(BY66:CA66)=0,MASTER_DATA_MAPPED!CB66*VLOOKUP(CB$20,Backend!$A$2:$K$61,VLOOKUP(MASTER_DATA_ESCALATED!$B66,Backend!$M$3:$O$8,3,FALSE),FALSE),SUM(BY66:CA66))</f>
        <v>2431577.710615939</v>
      </c>
      <c r="CC66" s="100"/>
      <c r="CD66" s="100"/>
      <c r="CE66" s="100"/>
      <c r="CF66" s="100">
        <f>IF(SUM(CC66:CE66)=0,MASTER_DATA_MAPPED!CF66*VLOOKUP(CF$20,Backend!$A$2:$K$61,VLOOKUP(MASTER_DATA_ESCALATED!$B66,Backend!$M$3:$O$8,3,FALSE),FALSE),SUM(CC66:CE66))</f>
        <v>0</v>
      </c>
      <c r="CG66" s="100"/>
      <c r="CH66" s="100"/>
      <c r="CI66" s="100"/>
      <c r="CJ66" s="100">
        <f>IF(SUM(CG66:CI66)=0,MASTER_DATA_MAPPED!CJ66*VLOOKUP(CJ$20,Backend!$A$2:$K$61,VLOOKUP(MASTER_DATA_ESCALATED!$B66,Backend!$M$3:$O$8,3,FALSE),FALSE),SUM(CG66:CI66))</f>
        <v>0</v>
      </c>
      <c r="CK66" s="100"/>
      <c r="CL66" s="100"/>
      <c r="CM66" s="100"/>
      <c r="CN66" s="100">
        <f>IF(SUM(CK66:CM66)=0,MASTER_DATA_MAPPED!CN66*VLOOKUP(CN$20,Backend!$A$2:$K$61,VLOOKUP(MASTER_DATA_ESCALATED!$B66,Backend!$M$3:$O$8,3,FALSE),FALSE),SUM(CK66:CM66))</f>
        <v>0</v>
      </c>
      <c r="CO66" s="100"/>
      <c r="CP66" s="100"/>
      <c r="CQ66" s="100"/>
      <c r="CR66" s="100">
        <f>IF(SUM(CO66:CQ66)=0,MASTER_DATA_MAPPED!CR66*VLOOKUP(CR$20,Backend!$A$2:$K$61,VLOOKUP(MASTER_DATA_ESCALATED!$B66,Backend!$M$3:$O$8,3,FALSE),FALSE),SUM(CO66:CQ66))</f>
        <v>0</v>
      </c>
      <c r="CS66" s="100"/>
      <c r="CT66" s="100"/>
      <c r="CU66" s="100"/>
      <c r="CV66" s="100">
        <f>IF(SUM(CS66:CU66)=0,MASTER_DATA_MAPPED!CV66*VLOOKUP(CV$20,Backend!$A$2:$K$61,VLOOKUP(MASTER_DATA_ESCALATED!$B66,Backend!$M$3:$O$8,3,FALSE),FALSE),SUM(CS66:CU66))</f>
        <v>1506368.0293884461</v>
      </c>
      <c r="CW66" s="100"/>
      <c r="CX66" s="100"/>
      <c r="CY66" s="100"/>
      <c r="CZ66" s="100">
        <f>IF(SUM(CW66:CY66)=0,MASTER_DATA_MAPPED!CZ66*VLOOKUP(CZ$20,Backend!$A$2:$K$61,VLOOKUP(MASTER_DATA_ESCALATED!$B66,Backend!$M$3:$O$8,3,FALSE),FALSE),SUM(CW66:CY66))</f>
        <v>1584180.45344215</v>
      </c>
      <c r="DA66" s="100"/>
      <c r="DB66" s="100"/>
      <c r="DC66" s="100"/>
      <c r="DD66" s="100" t="e">
        <f>IF(SUM(DA66:DC66)=0,MASTER_DATA_MAPPED!DD66*VLOOKUP(DD$20,Backend!$A$2:$K$61,VLOOKUP(MASTER_DATA_ESCALATED!$B66,Backend!$M$3:$O$8,3,FALSE),FALSE),SUM(DA66:DC66))</f>
        <v>#N/A</v>
      </c>
      <c r="DE66" s="100"/>
      <c r="DF66" s="100"/>
      <c r="DG66" s="100"/>
      <c r="DH66" s="100">
        <f>IF(SUM(DE66:DG66)=0,MASTER_DATA_MAPPED!DH66*VLOOKUP(DH$20,Backend!$A$2:$K$61,VLOOKUP(MASTER_DATA_ESCALATED!$B66,Backend!$M$3:$O$8,3,FALSE),FALSE),SUM(DE66:DG66))</f>
        <v>0</v>
      </c>
      <c r="DI66" s="100"/>
      <c r="DJ66" s="100"/>
      <c r="DK66" s="100"/>
      <c r="DL66" s="100">
        <f>IF(SUM(DI66:DK66)=0,MASTER_DATA_MAPPED!DL66*VLOOKUP(DL$20,Backend!$A$2:$K$61,VLOOKUP(MASTER_DATA_ESCALATED!$B66,Backend!$M$3:$O$8,3,FALSE),FALSE),SUM(DI66:DK66))</f>
        <v>0</v>
      </c>
      <c r="DM66" s="100"/>
      <c r="DN66" s="100"/>
      <c r="DO66" s="100"/>
      <c r="DP66" s="100">
        <f>IF(SUM(DM66:DO66)=0,MASTER_DATA_MAPPED!DP66*VLOOKUP(DP$20,Backend!$A$2:$K$61,VLOOKUP(MASTER_DATA_ESCALATED!$B66,Backend!$M$3:$O$8,3,FALSE),FALSE),SUM(DM66:DO66))</f>
        <v>0</v>
      </c>
      <c r="DQ66" s="100"/>
      <c r="DR66" s="100"/>
      <c r="DS66" s="100"/>
      <c r="DT66" s="100">
        <f>IF(SUM(DQ66:DS66)=0,MASTER_DATA_MAPPED!DT66*VLOOKUP(DT$20,Backend!$A$2:$K$61,VLOOKUP(MASTER_DATA_ESCALATED!$B66,Backend!$M$3:$O$8,3,FALSE),FALSE),SUM(DQ66:DS66))</f>
        <v>0</v>
      </c>
      <c r="DU66" s="100"/>
      <c r="DV66" s="100"/>
      <c r="DW66" s="100"/>
      <c r="DX66" s="100">
        <f>IF(SUM(DU66:DW66)=0,MASTER_DATA_MAPPED!DX66*VLOOKUP(DX$20,Backend!$A$2:$K$61,VLOOKUP(MASTER_DATA_ESCALATED!$B66,Backend!$M$3:$O$8,3,FALSE),FALSE),SUM(DU66:DW66))</f>
        <v>0</v>
      </c>
      <c r="DY66" s="100"/>
      <c r="DZ66" s="100"/>
      <c r="EA66" s="100"/>
      <c r="EB66" s="100">
        <f>IF(SUM(DY66:EA66)=0,MASTER_DATA_MAPPED!EB66*VLOOKUP(EB$20,Backend!$A$2:$K$61,VLOOKUP(MASTER_DATA_ESCALATED!$B66,Backend!$M$3:$O$8,3,FALSE),FALSE),SUM(DY66:EA66))</f>
        <v>0</v>
      </c>
      <c r="EC66" s="100"/>
      <c r="ED66" s="100"/>
      <c r="EE66" s="100"/>
      <c r="EF66" s="100">
        <f>IF(SUM(EC66:EE66)=0,MASTER_DATA_MAPPED!EF66*VLOOKUP(EF$20,Backend!$A$2:$K$61,VLOOKUP(MASTER_DATA_ESCALATED!$B66,Backend!$M$3:$O$8,3,FALSE),FALSE),SUM(EC66:EE66))</f>
        <v>39835804.229060687</v>
      </c>
      <c r="EG66" s="100"/>
      <c r="EH66" s="100"/>
      <c r="EI66" s="100"/>
      <c r="EJ66" s="100">
        <f>IF(SUM(EG66:EI66)=0,MASTER_DATA_MAPPED!EJ66*VLOOKUP(EJ$20,Backend!$A$2:$K$61,VLOOKUP(MASTER_DATA_ESCALATED!$B66,Backend!$M$3:$O$8,3,FALSE),FALSE),SUM(EG66:EI66))</f>
        <v>0</v>
      </c>
      <c r="EK66" s="100"/>
      <c r="EL66" s="100"/>
      <c r="EM66" s="100"/>
      <c r="EN66" s="100">
        <f>IF(SUM(EK66:EM66)=0,MASTER_DATA_MAPPED!EN66*VLOOKUP(EN$20,Backend!$A$2:$K$61,VLOOKUP(MASTER_DATA_ESCALATED!$B66,Backend!$M$3:$O$8,3,FALSE),FALSE),SUM(EK66:EM66))</f>
        <v>0</v>
      </c>
      <c r="EO66" s="100"/>
      <c r="EP66" s="100"/>
      <c r="EQ66" s="100"/>
      <c r="ER66" s="100">
        <f>IF(SUM(EO66:EQ66)=0,MASTER_DATA_MAPPED!ER66*VLOOKUP(ER$20,Backend!$A$2:$K$61,VLOOKUP(MASTER_DATA_ESCALATED!$B66,Backend!$M$3:$O$8,3,FALSE),FALSE),SUM(EO66:EQ66))</f>
        <v>2855748.6818616325</v>
      </c>
      <c r="ES66" s="100"/>
      <c r="ET66" s="100"/>
      <c r="EU66" s="100"/>
      <c r="EV66" s="100">
        <f>IF(SUM(ES66:EU66)=0,MASTER_DATA_MAPPED!EV66*VLOOKUP(EV$20,Backend!$A$2:$K$61,VLOOKUP(MASTER_DATA_ESCALATED!$B66,Backend!$M$3:$O$8,3,FALSE),FALSE),SUM(ES66:EU66))</f>
        <v>2855748.6818616325</v>
      </c>
      <c r="EW66" s="100"/>
      <c r="EX66" s="100"/>
      <c r="EY66" s="100"/>
      <c r="EZ66" s="100">
        <f>IF(SUM(EW66:EY66)=0,MASTER_DATA_MAPPED!EZ66*VLOOKUP(EZ$20,Backend!$A$2:$K$61,VLOOKUP(MASTER_DATA_ESCALATED!$B66,Backend!$M$3:$O$8,3,FALSE),FALSE),SUM(EW66:EY66))</f>
        <v>23186663.803963359</v>
      </c>
      <c r="FA66" s="100"/>
      <c r="FB66" s="100"/>
      <c r="FC66" s="100"/>
      <c r="FD66" s="100">
        <f>IF(SUM(FA66:FC66)=0,MASTER_DATA_MAPPED!FD66*VLOOKUP(FD$20,Backend!$A$2:$K$61,VLOOKUP(MASTER_DATA_ESCALATED!$B66,Backend!$M$3:$O$8,3,FALSE),FALSE),SUM(FA66:FC66))</f>
        <v>22615453.671715982</v>
      </c>
      <c r="FE66" s="100"/>
      <c r="FF66" s="100"/>
      <c r="FG66" s="100"/>
      <c r="FH66" s="100">
        <f>IF(SUM(FE66:FG66)=0,MASTER_DATA_MAPPED!FH66*VLOOKUP(FH$20,Backend!$A$2:$K$61,VLOOKUP(MASTER_DATA_ESCALATED!$B66,Backend!$M$3:$O$8,3,FALSE),FALSE),SUM(FE66:FG66))</f>
        <v>22098492.54644182</v>
      </c>
      <c r="FI66" s="100"/>
      <c r="FJ66" s="100"/>
      <c r="FK66" s="100"/>
      <c r="FL66" s="100">
        <f>IF(SUM(FI66:FK66)=0,MASTER_DATA_MAPPED!FL66*VLOOKUP(FL$20,Backend!$A$2:$K$61,VLOOKUP(MASTER_DATA_ESCALATED!$B66,Backend!$M$3:$O$8,3,FALSE),FALSE),SUM(FI66:FK66))</f>
        <v>35140592.046414055</v>
      </c>
      <c r="FM66" s="100"/>
      <c r="FN66" s="100"/>
      <c r="FO66" s="100"/>
      <c r="FP66" s="100">
        <f>IF(SUM(FM66:FO66)=0,MASTER_DATA_MAPPED!FP66*VLOOKUP(FP$20,Backend!$A$2:$K$61,VLOOKUP(MASTER_DATA_ESCALATED!$B66,Backend!$M$3:$O$8,3,FALSE),FALSE),SUM(FM66:FO66))</f>
        <v>11691208.507897528</v>
      </c>
      <c r="FQ66" s="100"/>
      <c r="FR66" s="100"/>
      <c r="FS66" s="100"/>
      <c r="FT66" s="100">
        <f>IF(SUM(FQ66:FS66)=0,MASTER_DATA_MAPPED!FT66*VLOOKUP(FT$20,Backend!$A$2:$K$61,VLOOKUP(MASTER_DATA_ESCALATED!$B66,Backend!$M$3:$O$8,3,FALSE),FALSE),SUM(FQ66:FS66))</f>
        <v>11593638.733699776</v>
      </c>
      <c r="FU66" s="100"/>
      <c r="FV66" s="100"/>
      <c r="FW66" s="100"/>
      <c r="FX66" s="100">
        <f>IF(SUM(FU66:FW66)=0,MASTER_DATA_MAPPED!FX66*VLOOKUP(FX$20,Backend!$A$2:$K$61,VLOOKUP(MASTER_DATA_ESCALATED!$B66,Backend!$M$3:$O$8,3,FALSE),FALSE),SUM(FU66:FW66))</f>
        <v>11421994.775373712</v>
      </c>
      <c r="FY66" s="100"/>
      <c r="FZ66" s="100"/>
      <c r="GA66" s="100"/>
      <c r="GB66" s="100">
        <f>IF(SUM(FY66:GA66)=0,MASTER_DATA_MAPPED!GB66*VLOOKUP(GB$20,Backend!$A$2:$K$61,VLOOKUP(MASTER_DATA_ESCALATED!$B66,Backend!$M$3:$O$8,3,FALSE),FALSE),SUM(FY66:GA66))</f>
        <v>11691208.507897528</v>
      </c>
      <c r="GC66" s="100"/>
      <c r="GD66" s="100"/>
      <c r="GE66" s="100"/>
      <c r="GF66" s="100">
        <f>IF(SUM(GC66:GE66)=0,MASTER_DATA_MAPPED!GF66*VLOOKUP(GF$20,Backend!$A$2:$K$61,VLOOKUP(MASTER_DATA_ESCALATED!$B66,Backend!$M$3:$O$8,3,FALSE),FALSE),SUM(GC66:GE66))</f>
        <v>11593638.733699776</v>
      </c>
      <c r="GG66" s="100"/>
      <c r="GH66" s="100"/>
      <c r="GI66" s="100"/>
      <c r="GJ66" s="100">
        <f>IF(SUM(GG66:GI66)=0,MASTER_DATA_MAPPED!GJ66*VLOOKUP(GJ$20,Backend!$A$2:$K$61,VLOOKUP(MASTER_DATA_ESCALATED!$B66,Backend!$M$3:$O$8,3,FALSE),FALSE),SUM(GG66:GI66))</f>
        <v>11442880.620371679</v>
      </c>
      <c r="GK66" s="100"/>
      <c r="GL66" s="100"/>
      <c r="GM66" s="100"/>
      <c r="GN66" s="100">
        <f>IF(SUM(GK66:GM66)=0,MASTER_DATA_MAPPED!GN66*VLOOKUP(GN$20,Backend!$A$2:$K$61,VLOOKUP(MASTER_DATA_ESCALATED!$B66,Backend!$M$3:$O$8,3,FALSE),FALSE),SUM(GK66:GM66))</f>
        <v>11657799.565955391</v>
      </c>
      <c r="GO66" s="100"/>
      <c r="GP66" s="100"/>
      <c r="GQ66" s="100"/>
      <c r="GR66" s="100">
        <f>IF(SUM(GO66:GQ66)=0,MASTER_DATA_MAPPED!GR66*VLOOKUP(GR$20,Backend!$A$2:$K$61,VLOOKUP(MASTER_DATA_ESCALATED!$B66,Backend!$M$3:$O$8,3,FALSE),FALSE),SUM(GO66:GQ66))</f>
        <v>11553564.823478434</v>
      </c>
      <c r="GS66" s="100"/>
      <c r="GT66" s="100"/>
      <c r="GU66" s="100"/>
      <c r="GV66" s="100">
        <f>IF(SUM(GS66:GU66)=0,MASTER_DATA_MAPPED!GV66*VLOOKUP(GV$20,Backend!$A$2:$K$61,VLOOKUP(MASTER_DATA_ESCALATED!$B66,Backend!$M$3:$O$8,3,FALSE),FALSE),SUM(GS66:GU66))</f>
        <v>11405834.329810292</v>
      </c>
    </row>
    <row r="67" spans="2:204" hidden="1" outlineLevel="2" x14ac:dyDescent="0.3">
      <c r="B67" s="21">
        <f t="shared" si="1"/>
        <v>20</v>
      </c>
      <c r="C67" s="52">
        <f t="shared" si="0"/>
        <v>217</v>
      </c>
      <c r="D67" s="77"/>
      <c r="E67" s="21"/>
      <c r="F67" s="54">
        <v>217</v>
      </c>
      <c r="G67" s="84"/>
      <c r="H67" s="35" t="s">
        <v>67</v>
      </c>
      <c r="I67" s="97"/>
      <c r="J67" s="97"/>
      <c r="K67" s="97"/>
      <c r="L67" s="97">
        <f>IF(SUM(I67:K67)=0,MASTER_DATA_MAPPED!L67*VLOOKUP(L$20,Backend!$A$2:$K$61,VLOOKUP(MASTER_DATA_ESCALATED!$B67,Backend!$M$3:$O$8,3,FALSE),FALSE),SUM(I67:K67))</f>
        <v>0</v>
      </c>
      <c r="M67" s="97"/>
      <c r="N67" s="97"/>
      <c r="O67" s="97"/>
      <c r="P67" s="97">
        <f>IF(SUM(M67:O67)=0,MASTER_DATA_MAPPED!P67*VLOOKUP(P$20,Backend!$A$2:$K$61,VLOOKUP(MASTER_DATA_ESCALATED!$B67,Backend!$M$3:$O$8,3,FALSE),FALSE),SUM(M67:O67))</f>
        <v>0</v>
      </c>
      <c r="Q67" s="97"/>
      <c r="R67" s="97"/>
      <c r="S67" s="97"/>
      <c r="T67" s="97">
        <f>IF(SUM(Q67:S67)=0,MASTER_DATA_MAPPED!T67*VLOOKUP(T$20,Backend!$A$2:$K$61,VLOOKUP(MASTER_DATA_ESCALATED!$B67,Backend!$M$3:$O$8,3,FALSE),FALSE),SUM(Q67:S67))</f>
        <v>0</v>
      </c>
      <c r="U67" s="97"/>
      <c r="V67" s="97"/>
      <c r="W67" s="97"/>
      <c r="X67" s="97">
        <f>IF(SUM(U67:W67)=0,MASTER_DATA_MAPPED!X67*VLOOKUP(X$20,Backend!$A$2:$K$61,VLOOKUP(MASTER_DATA_ESCALATED!$B67,Backend!$M$3:$O$8,3,FALSE),FALSE),SUM(U67:W67))</f>
        <v>0</v>
      </c>
      <c r="Y67" s="97"/>
      <c r="Z67" s="97"/>
      <c r="AA67" s="97"/>
      <c r="AB67" s="97">
        <f>IF(SUM(Y67:AA67)=0,MASTER_DATA_MAPPED!AB67*VLOOKUP(AB$20,Backend!$A$2:$K$61,VLOOKUP(MASTER_DATA_ESCALATED!$B67,Backend!$M$3:$O$8,3,FALSE),FALSE),SUM(Y67:AA67))</f>
        <v>0</v>
      </c>
      <c r="AC67" s="97"/>
      <c r="AD67" s="97"/>
      <c r="AE67" s="97"/>
      <c r="AF67" s="97">
        <f>IF(SUM(AC67:AE67)=0,MASTER_DATA_MAPPED!AF67*VLOOKUP(AF$20,Backend!$A$2:$K$61,VLOOKUP(MASTER_DATA_ESCALATED!$B67,Backend!$M$3:$O$8,3,FALSE),FALSE),SUM(AC67:AE67))</f>
        <v>0</v>
      </c>
      <c r="AG67" s="97"/>
      <c r="AH67" s="97"/>
      <c r="AI67" s="97"/>
      <c r="AJ67" s="97">
        <f>IF(SUM(AG67:AI67)=0,MASTER_DATA_MAPPED!AJ67*VLOOKUP(AJ$20,Backend!$A$2:$K$61,VLOOKUP(MASTER_DATA_ESCALATED!$B67,Backend!$M$3:$O$8,3,FALSE),FALSE),SUM(AG67:AI67))</f>
        <v>0</v>
      </c>
      <c r="AK67" s="97"/>
      <c r="AL67" s="97"/>
      <c r="AM67" s="97"/>
      <c r="AN67" s="97">
        <f>IF(SUM(AK67:AM67)=0,MASTER_DATA_MAPPED!AN67*VLOOKUP(AN$20,Backend!$A$2:$K$61,VLOOKUP(MASTER_DATA_ESCALATED!$B67,Backend!$M$3:$O$8,3,FALSE),FALSE),SUM(AK67:AM67))</f>
        <v>0</v>
      </c>
      <c r="AO67" s="97"/>
      <c r="AP67" s="97"/>
      <c r="AQ67" s="97"/>
      <c r="AR67" s="97">
        <f>IF(SUM(AO67:AQ67)=0,MASTER_DATA_MAPPED!AR67*VLOOKUP(AR$20,Backend!$A$2:$K$61,VLOOKUP(MASTER_DATA_ESCALATED!$B67,Backend!$M$3:$O$8,3,FALSE),FALSE),SUM(AO67:AQ67))</f>
        <v>0</v>
      </c>
      <c r="AS67" s="97"/>
      <c r="AT67" s="97"/>
      <c r="AU67" s="97"/>
      <c r="AV67" s="97">
        <f>IF(SUM(AS67:AU67)=0,MASTER_DATA_MAPPED!AV67*VLOOKUP(AV$20,Backend!$A$2:$K$61,VLOOKUP(MASTER_DATA_ESCALATED!$B67,Backend!$M$3:$O$8,3,FALSE),FALSE),SUM(AS67:AU67))</f>
        <v>0</v>
      </c>
      <c r="AW67" s="97"/>
      <c r="AX67" s="97"/>
      <c r="AY67" s="97"/>
      <c r="AZ67" s="97">
        <f>IF(SUM(AW67:AY67)=0,MASTER_DATA_MAPPED!AZ67*VLOOKUP(AZ$20,Backend!$A$2:$K$61,VLOOKUP(MASTER_DATA_ESCALATED!$B67,Backend!$M$3:$O$8,3,FALSE),FALSE),SUM(AW67:AY67))</f>
        <v>0</v>
      </c>
      <c r="BA67" s="97"/>
      <c r="BB67" s="97"/>
      <c r="BC67" s="97"/>
      <c r="BD67" s="97">
        <f>IF(SUM(BA67:BC67)=0,MASTER_DATA_MAPPED!BD67*VLOOKUP(BD$20,Backend!$A$2:$K$61,VLOOKUP(MASTER_DATA_ESCALATED!$B67,Backend!$M$3:$O$8,3,FALSE),FALSE),SUM(BA67:BC67))</f>
        <v>0</v>
      </c>
      <c r="BE67" s="97"/>
      <c r="BF67" s="97"/>
      <c r="BG67" s="97"/>
      <c r="BH67" s="97">
        <f>IF(SUM(BE67:BG67)=0,MASTER_DATA_MAPPED!BH67*VLOOKUP(BH$20,Backend!$A$2:$K$61,VLOOKUP(MASTER_DATA_ESCALATED!$B67,Backend!$M$3:$O$8,3,FALSE),FALSE),SUM(BE67:BG67))</f>
        <v>0</v>
      </c>
      <c r="BI67" s="97"/>
      <c r="BJ67" s="97"/>
      <c r="BK67" s="97"/>
      <c r="BL67" s="97">
        <f>IF(SUM(BI67:BK67)=0,MASTER_DATA_MAPPED!BL67*VLOOKUP(BL$20,Backend!$A$2:$K$61,VLOOKUP(MASTER_DATA_ESCALATED!$B67,Backend!$M$3:$O$8,3,FALSE),FALSE),SUM(BI67:BK67))</f>
        <v>0</v>
      </c>
      <c r="BM67" s="97"/>
      <c r="BN67" s="97"/>
      <c r="BO67" s="97"/>
      <c r="BP67" s="97">
        <f>IF(SUM(BM67:BO67)=0,MASTER_DATA_MAPPED!BP67*VLOOKUP(BP$20,Backend!$A$2:$K$61,VLOOKUP(MASTER_DATA_ESCALATED!$B67,Backend!$M$3:$O$8,3,FALSE),FALSE),SUM(BM67:BO67))</f>
        <v>0</v>
      </c>
      <c r="BQ67" s="97"/>
      <c r="BR67" s="97"/>
      <c r="BS67" s="97"/>
      <c r="BT67" s="97">
        <f>IF(SUM(BQ67:BS67)=0,MASTER_DATA_MAPPED!BT67*VLOOKUP(BT$20,Backend!$A$2:$K$61,VLOOKUP(MASTER_DATA_ESCALATED!$B67,Backend!$M$3:$O$8,3,FALSE),FALSE),SUM(BQ67:BS67))</f>
        <v>0</v>
      </c>
      <c r="BU67" s="97"/>
      <c r="BV67" s="97"/>
      <c r="BW67" s="97"/>
      <c r="BX67" s="97">
        <f>IF(SUM(BU67:BW67)=0,MASTER_DATA_MAPPED!BX67*VLOOKUP(BX$20,Backend!$A$2:$K$61,VLOOKUP(MASTER_DATA_ESCALATED!$B67,Backend!$M$3:$O$8,3,FALSE),FALSE),SUM(BU67:BW67))</f>
        <v>0</v>
      </c>
      <c r="BY67" s="97"/>
      <c r="BZ67" s="97"/>
      <c r="CA67" s="97"/>
      <c r="CB67" s="97">
        <f>IF(SUM(BY67:CA67)=0,MASTER_DATA_MAPPED!CB67*VLOOKUP(CB$20,Backend!$A$2:$K$61,VLOOKUP(MASTER_DATA_ESCALATED!$B67,Backend!$M$3:$O$8,3,FALSE),FALSE),SUM(BY67:CA67))</f>
        <v>0</v>
      </c>
      <c r="CC67" s="97"/>
      <c r="CD67" s="97"/>
      <c r="CE67" s="97"/>
      <c r="CF67" s="97">
        <f>IF(SUM(CC67:CE67)=0,MASTER_DATA_MAPPED!CF67*VLOOKUP(CF$20,Backend!$A$2:$K$61,VLOOKUP(MASTER_DATA_ESCALATED!$B67,Backend!$M$3:$O$8,3,FALSE),FALSE),SUM(CC67:CE67))</f>
        <v>0</v>
      </c>
      <c r="CG67" s="97"/>
      <c r="CH67" s="97"/>
      <c r="CI67" s="97"/>
      <c r="CJ67" s="97">
        <f>IF(SUM(CG67:CI67)=0,MASTER_DATA_MAPPED!CJ67*VLOOKUP(CJ$20,Backend!$A$2:$K$61,VLOOKUP(MASTER_DATA_ESCALATED!$B67,Backend!$M$3:$O$8,3,FALSE),FALSE),SUM(CG67:CI67))</f>
        <v>0</v>
      </c>
      <c r="CK67" s="97"/>
      <c r="CL67" s="97"/>
      <c r="CM67" s="97"/>
      <c r="CN67" s="97">
        <f>IF(SUM(CK67:CM67)=0,MASTER_DATA_MAPPED!CN67*VLOOKUP(CN$20,Backend!$A$2:$K$61,VLOOKUP(MASTER_DATA_ESCALATED!$B67,Backend!$M$3:$O$8,3,FALSE),FALSE),SUM(CK67:CM67))</f>
        <v>0</v>
      </c>
      <c r="CO67" s="97"/>
      <c r="CP67" s="97"/>
      <c r="CQ67" s="97"/>
      <c r="CR67" s="97">
        <f>IF(SUM(CO67:CQ67)=0,MASTER_DATA_MAPPED!CR67*VLOOKUP(CR$20,Backend!$A$2:$K$61,VLOOKUP(MASTER_DATA_ESCALATED!$B67,Backend!$M$3:$O$8,3,FALSE),FALSE),SUM(CO67:CQ67))</f>
        <v>0</v>
      </c>
      <c r="CS67" s="97"/>
      <c r="CT67" s="97"/>
      <c r="CU67" s="97"/>
      <c r="CV67" s="97">
        <f>IF(SUM(CS67:CU67)=0,MASTER_DATA_MAPPED!CV67*VLOOKUP(CV$20,Backend!$A$2:$K$61,VLOOKUP(MASTER_DATA_ESCALATED!$B67,Backend!$M$3:$O$8,3,FALSE),FALSE),SUM(CS67:CU67))</f>
        <v>0</v>
      </c>
      <c r="CW67" s="97"/>
      <c r="CX67" s="97"/>
      <c r="CY67" s="97"/>
      <c r="CZ67" s="97">
        <f>IF(SUM(CW67:CY67)=0,MASTER_DATA_MAPPED!CZ67*VLOOKUP(CZ$20,Backend!$A$2:$K$61,VLOOKUP(MASTER_DATA_ESCALATED!$B67,Backend!$M$3:$O$8,3,FALSE),FALSE),SUM(CW67:CY67))</f>
        <v>0</v>
      </c>
      <c r="DA67" s="97"/>
      <c r="DB67" s="97"/>
      <c r="DC67" s="97"/>
      <c r="DD67" s="97" t="e">
        <f>IF(SUM(DA67:DC67)=0,MASTER_DATA_MAPPED!DD67*VLOOKUP(DD$20,Backend!$A$2:$K$61,VLOOKUP(MASTER_DATA_ESCALATED!$B67,Backend!$M$3:$O$8,3,FALSE),FALSE),SUM(DA67:DC67))</f>
        <v>#N/A</v>
      </c>
      <c r="DE67" s="97"/>
      <c r="DF67" s="97"/>
      <c r="DG67" s="97"/>
      <c r="DH67" s="97">
        <f>IF(SUM(DE67:DG67)=0,MASTER_DATA_MAPPED!DH67*VLOOKUP(DH$20,Backend!$A$2:$K$61,VLOOKUP(MASTER_DATA_ESCALATED!$B67,Backend!$M$3:$O$8,3,FALSE),FALSE),SUM(DE67:DG67))</f>
        <v>0</v>
      </c>
      <c r="DI67" s="97"/>
      <c r="DJ67" s="97"/>
      <c r="DK67" s="97"/>
      <c r="DL67" s="97">
        <f>IF(SUM(DI67:DK67)=0,MASTER_DATA_MAPPED!DL67*VLOOKUP(DL$20,Backend!$A$2:$K$61,VLOOKUP(MASTER_DATA_ESCALATED!$B67,Backend!$M$3:$O$8,3,FALSE),FALSE),SUM(DI67:DK67))</f>
        <v>0</v>
      </c>
      <c r="DM67" s="97"/>
      <c r="DN67" s="97"/>
      <c r="DO67" s="97"/>
      <c r="DP67" s="97">
        <f>IF(SUM(DM67:DO67)=0,MASTER_DATA_MAPPED!DP67*VLOOKUP(DP$20,Backend!$A$2:$K$61,VLOOKUP(MASTER_DATA_ESCALATED!$B67,Backend!$M$3:$O$8,3,FALSE),FALSE),SUM(DM67:DO67))</f>
        <v>0</v>
      </c>
      <c r="DQ67" s="97"/>
      <c r="DR67" s="97"/>
      <c r="DS67" s="97"/>
      <c r="DT67" s="97">
        <f>IF(SUM(DQ67:DS67)=0,MASTER_DATA_MAPPED!DT67*VLOOKUP(DT$20,Backend!$A$2:$K$61,VLOOKUP(MASTER_DATA_ESCALATED!$B67,Backend!$M$3:$O$8,3,FALSE),FALSE),SUM(DQ67:DS67))</f>
        <v>0</v>
      </c>
      <c r="DU67" s="97"/>
      <c r="DV67" s="97"/>
      <c r="DW67" s="97"/>
      <c r="DX67" s="97">
        <f>IF(SUM(DU67:DW67)=0,MASTER_DATA_MAPPED!DX67*VLOOKUP(DX$20,Backend!$A$2:$K$61,VLOOKUP(MASTER_DATA_ESCALATED!$B67,Backend!$M$3:$O$8,3,FALSE),FALSE),SUM(DU67:DW67))</f>
        <v>0</v>
      </c>
      <c r="DY67" s="97"/>
      <c r="DZ67" s="97"/>
      <c r="EA67" s="97"/>
      <c r="EB67" s="97">
        <f>IF(SUM(DY67:EA67)=0,MASTER_DATA_MAPPED!EB67*VLOOKUP(EB$20,Backend!$A$2:$K$61,VLOOKUP(MASTER_DATA_ESCALATED!$B67,Backend!$M$3:$O$8,3,FALSE),FALSE),SUM(DY67:EA67))</f>
        <v>0</v>
      </c>
      <c r="EC67" s="97"/>
      <c r="ED67" s="97"/>
      <c r="EE67" s="97"/>
      <c r="EF67" s="97">
        <f>IF(SUM(EC67:EE67)=0,MASTER_DATA_MAPPED!EF67*VLOOKUP(EF$20,Backend!$A$2:$K$61,VLOOKUP(MASTER_DATA_ESCALATED!$B67,Backend!$M$3:$O$8,3,FALSE),FALSE),SUM(EC67:EE67))</f>
        <v>12252352.65744934</v>
      </c>
      <c r="EG67" s="97"/>
      <c r="EH67" s="97"/>
      <c r="EI67" s="97"/>
      <c r="EJ67" s="97">
        <f>IF(SUM(EG67:EI67)=0,MASTER_DATA_MAPPED!EJ67*VLOOKUP(EJ$20,Backend!$A$2:$K$61,VLOOKUP(MASTER_DATA_ESCALATED!$B67,Backend!$M$3:$O$8,3,FALSE),FALSE),SUM(EG67:EI67))</f>
        <v>0</v>
      </c>
      <c r="EK67" s="97"/>
      <c r="EL67" s="97"/>
      <c r="EM67" s="97"/>
      <c r="EN67" s="97">
        <f>IF(SUM(EK67:EM67)=0,MASTER_DATA_MAPPED!EN67*VLOOKUP(EN$20,Backend!$A$2:$K$61,VLOOKUP(MASTER_DATA_ESCALATED!$B67,Backend!$M$3:$O$8,3,FALSE),FALSE),SUM(EK67:EM67))</f>
        <v>0</v>
      </c>
      <c r="EO67" s="97"/>
      <c r="EP67" s="97"/>
      <c r="EQ67" s="97"/>
      <c r="ER67" s="97">
        <f>IF(SUM(EO67:EQ67)=0,MASTER_DATA_MAPPED!ER67*VLOOKUP(ER$20,Backend!$A$2:$K$61,VLOOKUP(MASTER_DATA_ESCALATED!$B67,Backend!$M$3:$O$8,3,FALSE),FALSE),SUM(EO67:EQ67))</f>
        <v>0</v>
      </c>
      <c r="ES67" s="97"/>
      <c r="ET67" s="97"/>
      <c r="EU67" s="97"/>
      <c r="EV67" s="97">
        <f>IF(SUM(ES67:EU67)=0,MASTER_DATA_MAPPED!EV67*VLOOKUP(EV$20,Backend!$A$2:$K$61,VLOOKUP(MASTER_DATA_ESCALATED!$B67,Backend!$M$3:$O$8,3,FALSE),FALSE),SUM(ES67:EU67))</f>
        <v>0</v>
      </c>
      <c r="EW67" s="97"/>
      <c r="EX67" s="97"/>
      <c r="EY67" s="97"/>
      <c r="EZ67" s="97">
        <f>IF(SUM(EW67:EY67)=0,MASTER_DATA_MAPPED!EZ67*VLOOKUP(EZ$20,Backend!$A$2:$K$61,VLOOKUP(MASTER_DATA_ESCALATED!$B67,Backend!$M$3:$O$8,3,FALSE),FALSE),SUM(EW67:EY67))</f>
        <v>0</v>
      </c>
      <c r="FA67" s="97"/>
      <c r="FB67" s="97"/>
      <c r="FC67" s="97"/>
      <c r="FD67" s="97">
        <f>IF(SUM(FA67:FC67)=0,MASTER_DATA_MAPPED!FD67*VLOOKUP(FD$20,Backend!$A$2:$K$61,VLOOKUP(MASTER_DATA_ESCALATED!$B67,Backend!$M$3:$O$8,3,FALSE),FALSE),SUM(FA67:FC67))</f>
        <v>0</v>
      </c>
      <c r="FE67" s="97"/>
      <c r="FF67" s="97"/>
      <c r="FG67" s="97"/>
      <c r="FH67" s="97">
        <f>IF(SUM(FE67:FG67)=0,MASTER_DATA_MAPPED!FH67*VLOOKUP(FH$20,Backend!$A$2:$K$61,VLOOKUP(MASTER_DATA_ESCALATED!$B67,Backend!$M$3:$O$8,3,FALSE),FALSE),SUM(FE67:FG67))</f>
        <v>0</v>
      </c>
      <c r="FI67" s="97"/>
      <c r="FJ67" s="97"/>
      <c r="FK67" s="97"/>
      <c r="FL67" s="97">
        <f>IF(SUM(FI67:FK67)=0,MASTER_DATA_MAPPED!FL67*VLOOKUP(FL$20,Backend!$A$2:$K$61,VLOOKUP(MASTER_DATA_ESCALATED!$B67,Backend!$M$3:$O$8,3,FALSE),FALSE),SUM(FI67:FK67))</f>
        <v>0</v>
      </c>
      <c r="FM67" s="97"/>
      <c r="FN67" s="97"/>
      <c r="FO67" s="97"/>
      <c r="FP67" s="97">
        <f>IF(SUM(FM67:FO67)=0,MASTER_DATA_MAPPED!FP67*VLOOKUP(FP$20,Backend!$A$2:$K$61,VLOOKUP(MASTER_DATA_ESCALATED!$B67,Backend!$M$3:$O$8,3,FALSE),FALSE),SUM(FM67:FO67))</f>
        <v>0</v>
      </c>
      <c r="FQ67" s="97"/>
      <c r="FR67" s="97"/>
      <c r="FS67" s="97"/>
      <c r="FT67" s="97">
        <f>IF(SUM(FQ67:FS67)=0,MASTER_DATA_MAPPED!FT67*VLOOKUP(FT$20,Backend!$A$2:$K$61,VLOOKUP(MASTER_DATA_ESCALATED!$B67,Backend!$M$3:$O$8,3,FALSE),FALSE),SUM(FQ67:FS67))</f>
        <v>0</v>
      </c>
      <c r="FU67" s="97"/>
      <c r="FV67" s="97"/>
      <c r="FW67" s="97"/>
      <c r="FX67" s="97">
        <f>IF(SUM(FU67:FW67)=0,MASTER_DATA_MAPPED!FX67*VLOOKUP(FX$20,Backend!$A$2:$K$61,VLOOKUP(MASTER_DATA_ESCALATED!$B67,Backend!$M$3:$O$8,3,FALSE),FALSE),SUM(FU67:FW67))</f>
        <v>0</v>
      </c>
      <c r="FY67" s="97"/>
      <c r="FZ67" s="97"/>
      <c r="GA67" s="97"/>
      <c r="GB67" s="97">
        <f>IF(SUM(FY67:GA67)=0,MASTER_DATA_MAPPED!GB67*VLOOKUP(GB$20,Backend!$A$2:$K$61,VLOOKUP(MASTER_DATA_ESCALATED!$B67,Backend!$M$3:$O$8,3,FALSE),FALSE),SUM(FY67:GA67))</f>
        <v>0</v>
      </c>
      <c r="GC67" s="97"/>
      <c r="GD67" s="97"/>
      <c r="GE67" s="97"/>
      <c r="GF67" s="97">
        <f>IF(SUM(GC67:GE67)=0,MASTER_DATA_MAPPED!GF67*VLOOKUP(GF$20,Backend!$A$2:$K$61,VLOOKUP(MASTER_DATA_ESCALATED!$B67,Backend!$M$3:$O$8,3,FALSE),FALSE),SUM(GC67:GE67))</f>
        <v>0</v>
      </c>
      <c r="GG67" s="97"/>
      <c r="GH67" s="97"/>
      <c r="GI67" s="97"/>
      <c r="GJ67" s="97">
        <f>IF(SUM(GG67:GI67)=0,MASTER_DATA_MAPPED!GJ67*VLOOKUP(GJ$20,Backend!$A$2:$K$61,VLOOKUP(MASTER_DATA_ESCALATED!$B67,Backend!$M$3:$O$8,3,FALSE),FALSE),SUM(GG67:GI67))</f>
        <v>0</v>
      </c>
      <c r="GK67" s="97"/>
      <c r="GL67" s="97"/>
      <c r="GM67" s="97"/>
      <c r="GN67" s="97">
        <f>IF(SUM(GK67:GM67)=0,MASTER_DATA_MAPPED!GN67*VLOOKUP(GN$20,Backend!$A$2:$K$61,VLOOKUP(MASTER_DATA_ESCALATED!$B67,Backend!$M$3:$O$8,3,FALSE),FALSE),SUM(GK67:GM67))</f>
        <v>0</v>
      </c>
      <c r="GO67" s="97"/>
      <c r="GP67" s="97"/>
      <c r="GQ67" s="97"/>
      <c r="GR67" s="97">
        <f>IF(SUM(GO67:GQ67)=0,MASTER_DATA_MAPPED!GR67*VLOOKUP(GR$20,Backend!$A$2:$K$61,VLOOKUP(MASTER_DATA_ESCALATED!$B67,Backend!$M$3:$O$8,3,FALSE),FALSE),SUM(GO67:GQ67))</f>
        <v>0</v>
      </c>
      <c r="GS67" s="97"/>
      <c r="GT67" s="97"/>
      <c r="GU67" s="97"/>
      <c r="GV67" s="97">
        <f>IF(SUM(GS67:GU67)=0,MASTER_DATA_MAPPED!GV67*VLOOKUP(GV$20,Backend!$A$2:$K$61,VLOOKUP(MASTER_DATA_ESCALATED!$B67,Backend!$M$3:$O$8,3,FALSE),FALSE),SUM(GS67:GU67))</f>
        <v>0</v>
      </c>
    </row>
    <row r="68" spans="2:204" s="27" customFormat="1" ht="14.25" hidden="1" outlineLevel="2" x14ac:dyDescent="0.25">
      <c r="B68" s="26">
        <f t="shared" si="1"/>
        <v>20</v>
      </c>
      <c r="C68" s="55">
        <f t="shared" si="0"/>
        <v>217.1</v>
      </c>
      <c r="D68" s="82"/>
      <c r="E68" s="55"/>
      <c r="F68" s="55"/>
      <c r="G68" s="83">
        <v>217.1</v>
      </c>
      <c r="H68" s="41" t="s">
        <v>68</v>
      </c>
      <c r="I68" s="100"/>
      <c r="J68" s="100"/>
      <c r="K68" s="100"/>
      <c r="L68" s="100">
        <f>IF(SUM(I68:K68)=0,MASTER_DATA_MAPPED!L68*VLOOKUP(L$20,Backend!$A$2:$K$61,VLOOKUP(MASTER_DATA_ESCALATED!$B68,Backend!$M$3:$O$8,3,FALSE),FALSE),SUM(I68:K68))</f>
        <v>0</v>
      </c>
      <c r="M68" s="100"/>
      <c r="N68" s="100"/>
      <c r="O68" s="100"/>
      <c r="P68" s="100">
        <f>IF(SUM(M68:O68)=0,MASTER_DATA_MAPPED!P68*VLOOKUP(P$20,Backend!$A$2:$K$61,VLOOKUP(MASTER_DATA_ESCALATED!$B68,Backend!$M$3:$O$8,3,FALSE),FALSE),SUM(M68:O68))</f>
        <v>0</v>
      </c>
      <c r="Q68" s="100"/>
      <c r="R68" s="100"/>
      <c r="S68" s="100"/>
      <c r="T68" s="100">
        <f>IF(SUM(Q68:S68)=0,MASTER_DATA_MAPPED!T68*VLOOKUP(T$20,Backend!$A$2:$K$61,VLOOKUP(MASTER_DATA_ESCALATED!$B68,Backend!$M$3:$O$8,3,FALSE),FALSE),SUM(Q68:S68))</f>
        <v>0</v>
      </c>
      <c r="U68" s="100"/>
      <c r="V68" s="100"/>
      <c r="W68" s="100"/>
      <c r="X68" s="100">
        <f>IF(SUM(U68:W68)=0,MASTER_DATA_MAPPED!X68*VLOOKUP(X$20,Backend!$A$2:$K$61,VLOOKUP(MASTER_DATA_ESCALATED!$B68,Backend!$M$3:$O$8,3,FALSE),FALSE),SUM(U68:W68))</f>
        <v>0</v>
      </c>
      <c r="Y68" s="100"/>
      <c r="Z68" s="100"/>
      <c r="AA68" s="100"/>
      <c r="AB68" s="100">
        <f>IF(SUM(Y68:AA68)=0,MASTER_DATA_MAPPED!AB68*VLOOKUP(AB$20,Backend!$A$2:$K$61,VLOOKUP(MASTER_DATA_ESCALATED!$B68,Backend!$M$3:$O$8,3,FALSE),FALSE),SUM(Y68:AA68))</f>
        <v>0</v>
      </c>
      <c r="AC68" s="100"/>
      <c r="AD68" s="100"/>
      <c r="AE68" s="100"/>
      <c r="AF68" s="100">
        <f>IF(SUM(AC68:AE68)=0,MASTER_DATA_MAPPED!AF68*VLOOKUP(AF$20,Backend!$A$2:$K$61,VLOOKUP(MASTER_DATA_ESCALATED!$B68,Backend!$M$3:$O$8,3,FALSE),FALSE),SUM(AC68:AE68))</f>
        <v>0</v>
      </c>
      <c r="AG68" s="100"/>
      <c r="AH68" s="100"/>
      <c r="AI68" s="100"/>
      <c r="AJ68" s="100">
        <f>IF(SUM(AG68:AI68)=0,MASTER_DATA_MAPPED!AJ68*VLOOKUP(AJ$20,Backend!$A$2:$K$61,VLOOKUP(MASTER_DATA_ESCALATED!$B68,Backend!$M$3:$O$8,3,FALSE),FALSE),SUM(AG68:AI68))</f>
        <v>0</v>
      </c>
      <c r="AK68" s="100"/>
      <c r="AL68" s="100"/>
      <c r="AM68" s="100"/>
      <c r="AN68" s="100">
        <f>IF(SUM(AK68:AM68)=0,MASTER_DATA_MAPPED!AN68*VLOOKUP(AN$20,Backend!$A$2:$K$61,VLOOKUP(MASTER_DATA_ESCALATED!$B68,Backend!$M$3:$O$8,3,FALSE),FALSE),SUM(AK68:AM68))</f>
        <v>0</v>
      </c>
      <c r="AO68" s="100"/>
      <c r="AP68" s="100"/>
      <c r="AQ68" s="100"/>
      <c r="AR68" s="100">
        <f>IF(SUM(AO68:AQ68)=0,MASTER_DATA_MAPPED!AR68*VLOOKUP(AR$20,Backend!$A$2:$K$61,VLOOKUP(MASTER_DATA_ESCALATED!$B68,Backend!$M$3:$O$8,3,FALSE),FALSE),SUM(AO68:AQ68))</f>
        <v>0</v>
      </c>
      <c r="AS68" s="100"/>
      <c r="AT68" s="100"/>
      <c r="AU68" s="100"/>
      <c r="AV68" s="100">
        <f>IF(SUM(AS68:AU68)=0,MASTER_DATA_MAPPED!AV68*VLOOKUP(AV$20,Backend!$A$2:$K$61,VLOOKUP(MASTER_DATA_ESCALATED!$B68,Backend!$M$3:$O$8,3,FALSE),FALSE),SUM(AS68:AU68))</f>
        <v>0</v>
      </c>
      <c r="AW68" s="100"/>
      <c r="AX68" s="100"/>
      <c r="AY68" s="100"/>
      <c r="AZ68" s="100">
        <f>IF(SUM(AW68:AY68)=0,MASTER_DATA_MAPPED!AZ68*VLOOKUP(AZ$20,Backend!$A$2:$K$61,VLOOKUP(MASTER_DATA_ESCALATED!$B68,Backend!$M$3:$O$8,3,FALSE),FALSE),SUM(AW68:AY68))</f>
        <v>0</v>
      </c>
      <c r="BA68" s="100"/>
      <c r="BB68" s="100"/>
      <c r="BC68" s="100"/>
      <c r="BD68" s="100">
        <f>IF(SUM(BA68:BC68)=0,MASTER_DATA_MAPPED!BD68*VLOOKUP(BD$20,Backend!$A$2:$K$61,VLOOKUP(MASTER_DATA_ESCALATED!$B68,Backend!$M$3:$O$8,3,FALSE),FALSE),SUM(BA68:BC68))</f>
        <v>0</v>
      </c>
      <c r="BE68" s="100"/>
      <c r="BF68" s="100"/>
      <c r="BG68" s="100"/>
      <c r="BH68" s="100">
        <f>IF(SUM(BE68:BG68)=0,MASTER_DATA_MAPPED!BH68*VLOOKUP(BH$20,Backend!$A$2:$K$61,VLOOKUP(MASTER_DATA_ESCALATED!$B68,Backend!$M$3:$O$8,3,FALSE),FALSE),SUM(BE68:BG68))</f>
        <v>0</v>
      </c>
      <c r="BI68" s="100"/>
      <c r="BJ68" s="100"/>
      <c r="BK68" s="100"/>
      <c r="BL68" s="100">
        <f>IF(SUM(BI68:BK68)=0,MASTER_DATA_MAPPED!BL68*VLOOKUP(BL$20,Backend!$A$2:$K$61,VLOOKUP(MASTER_DATA_ESCALATED!$B68,Backend!$M$3:$O$8,3,FALSE),FALSE),SUM(BI68:BK68))</f>
        <v>0</v>
      </c>
      <c r="BM68" s="100"/>
      <c r="BN68" s="100"/>
      <c r="BO68" s="100"/>
      <c r="BP68" s="100">
        <f>IF(SUM(BM68:BO68)=0,MASTER_DATA_MAPPED!BP68*VLOOKUP(BP$20,Backend!$A$2:$K$61,VLOOKUP(MASTER_DATA_ESCALATED!$B68,Backend!$M$3:$O$8,3,FALSE),FALSE),SUM(BM68:BO68))</f>
        <v>0</v>
      </c>
      <c r="BQ68" s="100"/>
      <c r="BR68" s="100"/>
      <c r="BS68" s="100"/>
      <c r="BT68" s="100">
        <f>IF(SUM(BQ68:BS68)=0,MASTER_DATA_MAPPED!BT68*VLOOKUP(BT$20,Backend!$A$2:$K$61,VLOOKUP(MASTER_DATA_ESCALATED!$B68,Backend!$M$3:$O$8,3,FALSE),FALSE),SUM(BQ68:BS68))</f>
        <v>0</v>
      </c>
      <c r="BU68" s="100"/>
      <c r="BV68" s="100"/>
      <c r="BW68" s="100"/>
      <c r="BX68" s="100">
        <f>IF(SUM(BU68:BW68)=0,MASTER_DATA_MAPPED!BX68*VLOOKUP(BX$20,Backend!$A$2:$K$61,VLOOKUP(MASTER_DATA_ESCALATED!$B68,Backend!$M$3:$O$8,3,FALSE),FALSE),SUM(BU68:BW68))</f>
        <v>0</v>
      </c>
      <c r="BY68" s="100"/>
      <c r="BZ68" s="100"/>
      <c r="CA68" s="100"/>
      <c r="CB68" s="100">
        <f>IF(SUM(BY68:CA68)=0,MASTER_DATA_MAPPED!CB68*VLOOKUP(CB$20,Backend!$A$2:$K$61,VLOOKUP(MASTER_DATA_ESCALATED!$B68,Backend!$M$3:$O$8,3,FALSE),FALSE),SUM(BY68:CA68))</f>
        <v>0</v>
      </c>
      <c r="CC68" s="100"/>
      <c r="CD68" s="100"/>
      <c r="CE68" s="100"/>
      <c r="CF68" s="100">
        <f>IF(SUM(CC68:CE68)=0,MASTER_DATA_MAPPED!CF68*VLOOKUP(CF$20,Backend!$A$2:$K$61,VLOOKUP(MASTER_DATA_ESCALATED!$B68,Backend!$M$3:$O$8,3,FALSE),FALSE),SUM(CC68:CE68))</f>
        <v>0</v>
      </c>
      <c r="CG68" s="100"/>
      <c r="CH68" s="100"/>
      <c r="CI68" s="100"/>
      <c r="CJ68" s="100">
        <f>IF(SUM(CG68:CI68)=0,MASTER_DATA_MAPPED!CJ68*VLOOKUP(CJ$20,Backend!$A$2:$K$61,VLOOKUP(MASTER_DATA_ESCALATED!$B68,Backend!$M$3:$O$8,3,FALSE),FALSE),SUM(CG68:CI68))</f>
        <v>0</v>
      </c>
      <c r="CK68" s="100"/>
      <c r="CL68" s="100"/>
      <c r="CM68" s="100"/>
      <c r="CN68" s="100">
        <f>IF(SUM(CK68:CM68)=0,MASTER_DATA_MAPPED!CN68*VLOOKUP(CN$20,Backend!$A$2:$K$61,VLOOKUP(MASTER_DATA_ESCALATED!$B68,Backend!$M$3:$O$8,3,FALSE),FALSE),SUM(CK68:CM68))</f>
        <v>0</v>
      </c>
      <c r="CO68" s="100"/>
      <c r="CP68" s="100"/>
      <c r="CQ68" s="100"/>
      <c r="CR68" s="100">
        <f>IF(SUM(CO68:CQ68)=0,MASTER_DATA_MAPPED!CR68*VLOOKUP(CR$20,Backend!$A$2:$K$61,VLOOKUP(MASTER_DATA_ESCALATED!$B68,Backend!$M$3:$O$8,3,FALSE),FALSE),SUM(CO68:CQ68))</f>
        <v>0</v>
      </c>
      <c r="CS68" s="100"/>
      <c r="CT68" s="100"/>
      <c r="CU68" s="100"/>
      <c r="CV68" s="100">
        <f>IF(SUM(CS68:CU68)=0,MASTER_DATA_MAPPED!CV68*VLOOKUP(CV$20,Backend!$A$2:$K$61,VLOOKUP(MASTER_DATA_ESCALATED!$B68,Backend!$M$3:$O$8,3,FALSE),FALSE),SUM(CS68:CU68))</f>
        <v>0</v>
      </c>
      <c r="CW68" s="100"/>
      <c r="CX68" s="100"/>
      <c r="CY68" s="100"/>
      <c r="CZ68" s="100">
        <f>IF(SUM(CW68:CY68)=0,MASTER_DATA_MAPPED!CZ68*VLOOKUP(CZ$20,Backend!$A$2:$K$61,VLOOKUP(MASTER_DATA_ESCALATED!$B68,Backend!$M$3:$O$8,3,FALSE),FALSE),SUM(CW68:CY68))</f>
        <v>0</v>
      </c>
      <c r="DA68" s="100"/>
      <c r="DB68" s="100"/>
      <c r="DC68" s="100"/>
      <c r="DD68" s="100" t="e">
        <f>IF(SUM(DA68:DC68)=0,MASTER_DATA_MAPPED!DD68*VLOOKUP(DD$20,Backend!$A$2:$K$61,VLOOKUP(MASTER_DATA_ESCALATED!$B68,Backend!$M$3:$O$8,3,FALSE),FALSE),SUM(DA68:DC68))</f>
        <v>#N/A</v>
      </c>
      <c r="DE68" s="100"/>
      <c r="DF68" s="100"/>
      <c r="DG68" s="100"/>
      <c r="DH68" s="100">
        <f>IF(SUM(DE68:DG68)=0,MASTER_DATA_MAPPED!DH68*VLOOKUP(DH$20,Backend!$A$2:$K$61,VLOOKUP(MASTER_DATA_ESCALATED!$B68,Backend!$M$3:$O$8,3,FALSE),FALSE),SUM(DE68:DG68))</f>
        <v>0</v>
      </c>
      <c r="DI68" s="100"/>
      <c r="DJ68" s="100"/>
      <c r="DK68" s="100"/>
      <c r="DL68" s="100">
        <f>IF(SUM(DI68:DK68)=0,MASTER_DATA_MAPPED!DL68*VLOOKUP(DL$20,Backend!$A$2:$K$61,VLOOKUP(MASTER_DATA_ESCALATED!$B68,Backend!$M$3:$O$8,3,FALSE),FALSE),SUM(DI68:DK68))</f>
        <v>0</v>
      </c>
      <c r="DM68" s="100"/>
      <c r="DN68" s="100"/>
      <c r="DO68" s="100"/>
      <c r="DP68" s="100">
        <f>IF(SUM(DM68:DO68)=0,MASTER_DATA_MAPPED!DP68*VLOOKUP(DP$20,Backend!$A$2:$K$61,VLOOKUP(MASTER_DATA_ESCALATED!$B68,Backend!$M$3:$O$8,3,FALSE),FALSE),SUM(DM68:DO68))</f>
        <v>0</v>
      </c>
      <c r="DQ68" s="100"/>
      <c r="DR68" s="100"/>
      <c r="DS68" s="100"/>
      <c r="DT68" s="100">
        <f>IF(SUM(DQ68:DS68)=0,MASTER_DATA_MAPPED!DT68*VLOOKUP(DT$20,Backend!$A$2:$K$61,VLOOKUP(MASTER_DATA_ESCALATED!$B68,Backend!$M$3:$O$8,3,FALSE),FALSE),SUM(DQ68:DS68))</f>
        <v>0</v>
      </c>
      <c r="DU68" s="100"/>
      <c r="DV68" s="100"/>
      <c r="DW68" s="100"/>
      <c r="DX68" s="100">
        <f>IF(SUM(DU68:DW68)=0,MASTER_DATA_MAPPED!DX68*VLOOKUP(DX$20,Backend!$A$2:$K$61,VLOOKUP(MASTER_DATA_ESCALATED!$B68,Backend!$M$3:$O$8,3,FALSE),FALSE),SUM(DU68:DW68))</f>
        <v>0</v>
      </c>
      <c r="DY68" s="100"/>
      <c r="DZ68" s="100"/>
      <c r="EA68" s="100"/>
      <c r="EB68" s="100">
        <f>IF(SUM(DY68:EA68)=0,MASTER_DATA_MAPPED!EB68*VLOOKUP(EB$20,Backend!$A$2:$K$61,VLOOKUP(MASTER_DATA_ESCALATED!$B68,Backend!$M$3:$O$8,3,FALSE),FALSE),SUM(DY68:EA68))</f>
        <v>0</v>
      </c>
      <c r="EC68" s="100"/>
      <c r="ED68" s="100"/>
      <c r="EE68" s="100"/>
      <c r="EF68" s="100">
        <f>IF(SUM(EC68:EE68)=0,MASTER_DATA_MAPPED!EF68*VLOOKUP(EF$20,Backend!$A$2:$K$61,VLOOKUP(MASTER_DATA_ESCALATED!$B68,Backend!$M$3:$O$8,3,FALSE),FALSE),SUM(EC68:EE68))</f>
        <v>0</v>
      </c>
      <c r="EG68" s="100"/>
      <c r="EH68" s="100"/>
      <c r="EI68" s="100"/>
      <c r="EJ68" s="100">
        <f>IF(SUM(EG68:EI68)=0,MASTER_DATA_MAPPED!EJ68*VLOOKUP(EJ$20,Backend!$A$2:$K$61,VLOOKUP(MASTER_DATA_ESCALATED!$B68,Backend!$M$3:$O$8,3,FALSE),FALSE),SUM(EG68:EI68))</f>
        <v>0</v>
      </c>
      <c r="EK68" s="100"/>
      <c r="EL68" s="100"/>
      <c r="EM68" s="100"/>
      <c r="EN68" s="100">
        <f>IF(SUM(EK68:EM68)=0,MASTER_DATA_MAPPED!EN68*VLOOKUP(EN$20,Backend!$A$2:$K$61,VLOOKUP(MASTER_DATA_ESCALATED!$B68,Backend!$M$3:$O$8,3,FALSE),FALSE),SUM(EK68:EM68))</f>
        <v>0</v>
      </c>
      <c r="EO68" s="100"/>
      <c r="EP68" s="100"/>
      <c r="EQ68" s="100"/>
      <c r="ER68" s="100">
        <f>IF(SUM(EO68:EQ68)=0,MASTER_DATA_MAPPED!ER68*VLOOKUP(ER$20,Backend!$A$2:$K$61,VLOOKUP(MASTER_DATA_ESCALATED!$B68,Backend!$M$3:$O$8,3,FALSE),FALSE),SUM(EO68:EQ68))</f>
        <v>0</v>
      </c>
      <c r="ES68" s="100"/>
      <c r="ET68" s="100"/>
      <c r="EU68" s="100"/>
      <c r="EV68" s="100">
        <f>IF(SUM(ES68:EU68)=0,MASTER_DATA_MAPPED!EV68*VLOOKUP(EV$20,Backend!$A$2:$K$61,VLOOKUP(MASTER_DATA_ESCALATED!$B68,Backend!$M$3:$O$8,3,FALSE),FALSE),SUM(ES68:EU68))</f>
        <v>0</v>
      </c>
      <c r="EW68" s="100"/>
      <c r="EX68" s="100"/>
      <c r="EY68" s="100"/>
      <c r="EZ68" s="100">
        <f>IF(SUM(EW68:EY68)=0,MASTER_DATA_MAPPED!EZ68*VLOOKUP(EZ$20,Backend!$A$2:$K$61,VLOOKUP(MASTER_DATA_ESCALATED!$B68,Backend!$M$3:$O$8,3,FALSE),FALSE),SUM(EW68:EY68))</f>
        <v>0</v>
      </c>
      <c r="FA68" s="100"/>
      <c r="FB68" s="100"/>
      <c r="FC68" s="100"/>
      <c r="FD68" s="100">
        <f>IF(SUM(FA68:FC68)=0,MASTER_DATA_MAPPED!FD68*VLOOKUP(FD$20,Backend!$A$2:$K$61,VLOOKUP(MASTER_DATA_ESCALATED!$B68,Backend!$M$3:$O$8,3,FALSE),FALSE),SUM(FA68:FC68))</f>
        <v>0</v>
      </c>
      <c r="FE68" s="100"/>
      <c r="FF68" s="100"/>
      <c r="FG68" s="100"/>
      <c r="FH68" s="100">
        <f>IF(SUM(FE68:FG68)=0,MASTER_DATA_MAPPED!FH68*VLOOKUP(FH$20,Backend!$A$2:$K$61,VLOOKUP(MASTER_DATA_ESCALATED!$B68,Backend!$M$3:$O$8,3,FALSE),FALSE),SUM(FE68:FG68))</f>
        <v>0</v>
      </c>
      <c r="FI68" s="100"/>
      <c r="FJ68" s="100"/>
      <c r="FK68" s="100"/>
      <c r="FL68" s="100">
        <f>IF(SUM(FI68:FK68)=0,MASTER_DATA_MAPPED!FL68*VLOOKUP(FL$20,Backend!$A$2:$K$61,VLOOKUP(MASTER_DATA_ESCALATED!$B68,Backend!$M$3:$O$8,3,FALSE),FALSE),SUM(FI68:FK68))</f>
        <v>0</v>
      </c>
      <c r="FM68" s="100"/>
      <c r="FN68" s="100"/>
      <c r="FO68" s="100"/>
      <c r="FP68" s="100">
        <f>IF(SUM(FM68:FO68)=0,MASTER_DATA_MAPPED!FP68*VLOOKUP(FP$20,Backend!$A$2:$K$61,VLOOKUP(MASTER_DATA_ESCALATED!$B68,Backend!$M$3:$O$8,3,FALSE),FALSE),SUM(FM68:FO68))</f>
        <v>0</v>
      </c>
      <c r="FQ68" s="100"/>
      <c r="FR68" s="100"/>
      <c r="FS68" s="100"/>
      <c r="FT68" s="100">
        <f>IF(SUM(FQ68:FS68)=0,MASTER_DATA_MAPPED!FT68*VLOOKUP(FT$20,Backend!$A$2:$K$61,VLOOKUP(MASTER_DATA_ESCALATED!$B68,Backend!$M$3:$O$8,3,FALSE),FALSE),SUM(FQ68:FS68))</f>
        <v>0</v>
      </c>
      <c r="FU68" s="100"/>
      <c r="FV68" s="100"/>
      <c r="FW68" s="100"/>
      <c r="FX68" s="100">
        <f>IF(SUM(FU68:FW68)=0,MASTER_DATA_MAPPED!FX68*VLOOKUP(FX$20,Backend!$A$2:$K$61,VLOOKUP(MASTER_DATA_ESCALATED!$B68,Backend!$M$3:$O$8,3,FALSE),FALSE),SUM(FU68:FW68))</f>
        <v>0</v>
      </c>
      <c r="FY68" s="100"/>
      <c r="FZ68" s="100"/>
      <c r="GA68" s="100"/>
      <c r="GB68" s="100">
        <f>IF(SUM(FY68:GA68)=0,MASTER_DATA_MAPPED!GB68*VLOOKUP(GB$20,Backend!$A$2:$K$61,VLOOKUP(MASTER_DATA_ESCALATED!$B68,Backend!$M$3:$O$8,3,FALSE),FALSE),SUM(FY68:GA68))</f>
        <v>0</v>
      </c>
      <c r="GC68" s="100"/>
      <c r="GD68" s="100"/>
      <c r="GE68" s="100"/>
      <c r="GF68" s="100">
        <f>IF(SUM(GC68:GE68)=0,MASTER_DATA_MAPPED!GF68*VLOOKUP(GF$20,Backend!$A$2:$K$61,VLOOKUP(MASTER_DATA_ESCALATED!$B68,Backend!$M$3:$O$8,3,FALSE),FALSE),SUM(GC68:GE68))</f>
        <v>0</v>
      </c>
      <c r="GG68" s="100"/>
      <c r="GH68" s="100"/>
      <c r="GI68" s="100"/>
      <c r="GJ68" s="100">
        <f>IF(SUM(GG68:GI68)=0,MASTER_DATA_MAPPED!GJ68*VLOOKUP(GJ$20,Backend!$A$2:$K$61,VLOOKUP(MASTER_DATA_ESCALATED!$B68,Backend!$M$3:$O$8,3,FALSE),FALSE),SUM(GG68:GI68))</f>
        <v>0</v>
      </c>
      <c r="GK68" s="100"/>
      <c r="GL68" s="100"/>
      <c r="GM68" s="100"/>
      <c r="GN68" s="100">
        <f>IF(SUM(GK68:GM68)=0,MASTER_DATA_MAPPED!GN68*VLOOKUP(GN$20,Backend!$A$2:$K$61,VLOOKUP(MASTER_DATA_ESCALATED!$B68,Backend!$M$3:$O$8,3,FALSE),FALSE),SUM(GK68:GM68))</f>
        <v>0</v>
      </c>
      <c r="GO68" s="100"/>
      <c r="GP68" s="100"/>
      <c r="GQ68" s="100"/>
      <c r="GR68" s="100">
        <f>IF(SUM(GO68:GQ68)=0,MASTER_DATA_MAPPED!GR68*VLOOKUP(GR$20,Backend!$A$2:$K$61,VLOOKUP(MASTER_DATA_ESCALATED!$B68,Backend!$M$3:$O$8,3,FALSE),FALSE),SUM(GO68:GQ68))</f>
        <v>0</v>
      </c>
      <c r="GS68" s="100"/>
      <c r="GT68" s="100"/>
      <c r="GU68" s="100"/>
      <c r="GV68" s="100">
        <f>IF(SUM(GS68:GU68)=0,MASTER_DATA_MAPPED!GV68*VLOOKUP(GV$20,Backend!$A$2:$K$61,VLOOKUP(MASTER_DATA_ESCALATED!$B68,Backend!$M$3:$O$8,3,FALSE),FALSE),SUM(GS68:GU68))</f>
        <v>0</v>
      </c>
    </row>
    <row r="69" spans="2:204" s="27" customFormat="1" ht="14.25" hidden="1" outlineLevel="2" x14ac:dyDescent="0.25">
      <c r="B69" s="26">
        <f t="shared" si="1"/>
        <v>20</v>
      </c>
      <c r="C69" s="55">
        <f t="shared" si="0"/>
        <v>217.2</v>
      </c>
      <c r="D69" s="82"/>
      <c r="E69" s="55"/>
      <c r="F69" s="55"/>
      <c r="G69" s="83">
        <v>217.2</v>
      </c>
      <c r="H69" s="41" t="s">
        <v>69</v>
      </c>
      <c r="I69" s="100"/>
      <c r="J69" s="100"/>
      <c r="K69" s="100"/>
      <c r="L69" s="100">
        <f>IF(SUM(I69:K69)=0,MASTER_DATA_MAPPED!L69*VLOOKUP(L$20,Backend!$A$2:$K$61,VLOOKUP(MASTER_DATA_ESCALATED!$B69,Backend!$M$3:$O$8,3,FALSE),FALSE),SUM(I69:K69))</f>
        <v>0</v>
      </c>
      <c r="M69" s="100"/>
      <c r="N69" s="100"/>
      <c r="O69" s="100"/>
      <c r="P69" s="100">
        <f>IF(SUM(M69:O69)=0,MASTER_DATA_MAPPED!P69*VLOOKUP(P$20,Backend!$A$2:$K$61,VLOOKUP(MASTER_DATA_ESCALATED!$B69,Backend!$M$3:$O$8,3,FALSE),FALSE),SUM(M69:O69))</f>
        <v>0</v>
      </c>
      <c r="Q69" s="100"/>
      <c r="R69" s="100"/>
      <c r="S69" s="100"/>
      <c r="T69" s="100">
        <f>IF(SUM(Q69:S69)=0,MASTER_DATA_MAPPED!T69*VLOOKUP(T$20,Backend!$A$2:$K$61,VLOOKUP(MASTER_DATA_ESCALATED!$B69,Backend!$M$3:$O$8,3,FALSE),FALSE),SUM(Q69:S69))</f>
        <v>0</v>
      </c>
      <c r="U69" s="100"/>
      <c r="V69" s="100"/>
      <c r="W69" s="100"/>
      <c r="X69" s="100">
        <f>IF(SUM(U69:W69)=0,MASTER_DATA_MAPPED!X69*VLOOKUP(X$20,Backend!$A$2:$K$61,VLOOKUP(MASTER_DATA_ESCALATED!$B69,Backend!$M$3:$O$8,3,FALSE),FALSE),SUM(U69:W69))</f>
        <v>0</v>
      </c>
      <c r="Y69" s="100"/>
      <c r="Z69" s="100"/>
      <c r="AA69" s="100"/>
      <c r="AB69" s="100">
        <f>IF(SUM(Y69:AA69)=0,MASTER_DATA_MAPPED!AB69*VLOOKUP(AB$20,Backend!$A$2:$K$61,VLOOKUP(MASTER_DATA_ESCALATED!$B69,Backend!$M$3:$O$8,3,FALSE),FALSE),SUM(Y69:AA69))</f>
        <v>0</v>
      </c>
      <c r="AC69" s="100"/>
      <c r="AD69" s="100"/>
      <c r="AE69" s="100"/>
      <c r="AF69" s="100">
        <f>IF(SUM(AC69:AE69)=0,MASTER_DATA_MAPPED!AF69*VLOOKUP(AF$20,Backend!$A$2:$K$61,VLOOKUP(MASTER_DATA_ESCALATED!$B69,Backend!$M$3:$O$8,3,FALSE),FALSE),SUM(AC69:AE69))</f>
        <v>0</v>
      </c>
      <c r="AG69" s="100"/>
      <c r="AH69" s="100"/>
      <c r="AI69" s="100"/>
      <c r="AJ69" s="100">
        <f>IF(SUM(AG69:AI69)=0,MASTER_DATA_MAPPED!AJ69*VLOOKUP(AJ$20,Backend!$A$2:$K$61,VLOOKUP(MASTER_DATA_ESCALATED!$B69,Backend!$M$3:$O$8,3,FALSE),FALSE),SUM(AG69:AI69))</f>
        <v>0</v>
      </c>
      <c r="AK69" s="100"/>
      <c r="AL69" s="100"/>
      <c r="AM69" s="100"/>
      <c r="AN69" s="100">
        <f>IF(SUM(AK69:AM69)=0,MASTER_DATA_MAPPED!AN69*VLOOKUP(AN$20,Backend!$A$2:$K$61,VLOOKUP(MASTER_DATA_ESCALATED!$B69,Backend!$M$3:$O$8,3,FALSE),FALSE),SUM(AK69:AM69))</f>
        <v>0</v>
      </c>
      <c r="AO69" s="100"/>
      <c r="AP69" s="100"/>
      <c r="AQ69" s="100"/>
      <c r="AR69" s="100">
        <f>IF(SUM(AO69:AQ69)=0,MASTER_DATA_MAPPED!AR69*VLOOKUP(AR$20,Backend!$A$2:$K$61,VLOOKUP(MASTER_DATA_ESCALATED!$B69,Backend!$M$3:$O$8,3,FALSE),FALSE),SUM(AO69:AQ69))</f>
        <v>0</v>
      </c>
      <c r="AS69" s="100"/>
      <c r="AT69" s="100"/>
      <c r="AU69" s="100"/>
      <c r="AV69" s="100">
        <f>IF(SUM(AS69:AU69)=0,MASTER_DATA_MAPPED!AV69*VLOOKUP(AV$20,Backend!$A$2:$K$61,VLOOKUP(MASTER_DATA_ESCALATED!$B69,Backend!$M$3:$O$8,3,FALSE),FALSE),SUM(AS69:AU69))</f>
        <v>0</v>
      </c>
      <c r="AW69" s="100"/>
      <c r="AX69" s="100"/>
      <c r="AY69" s="100"/>
      <c r="AZ69" s="100">
        <f>IF(SUM(AW69:AY69)=0,MASTER_DATA_MAPPED!AZ69*VLOOKUP(AZ$20,Backend!$A$2:$K$61,VLOOKUP(MASTER_DATA_ESCALATED!$B69,Backend!$M$3:$O$8,3,FALSE),FALSE),SUM(AW69:AY69))</f>
        <v>0</v>
      </c>
      <c r="BA69" s="100"/>
      <c r="BB69" s="100"/>
      <c r="BC69" s="100"/>
      <c r="BD69" s="100">
        <f>IF(SUM(BA69:BC69)=0,MASTER_DATA_MAPPED!BD69*VLOOKUP(BD$20,Backend!$A$2:$K$61,VLOOKUP(MASTER_DATA_ESCALATED!$B69,Backend!$M$3:$O$8,3,FALSE),FALSE),SUM(BA69:BC69))</f>
        <v>0</v>
      </c>
      <c r="BE69" s="100"/>
      <c r="BF69" s="100"/>
      <c r="BG69" s="100"/>
      <c r="BH69" s="100">
        <f>IF(SUM(BE69:BG69)=0,MASTER_DATA_MAPPED!BH69*VLOOKUP(BH$20,Backend!$A$2:$K$61,VLOOKUP(MASTER_DATA_ESCALATED!$B69,Backend!$M$3:$O$8,3,FALSE),FALSE),SUM(BE69:BG69))</f>
        <v>0</v>
      </c>
      <c r="BI69" s="100"/>
      <c r="BJ69" s="100"/>
      <c r="BK69" s="100"/>
      <c r="BL69" s="100">
        <f>IF(SUM(BI69:BK69)=0,MASTER_DATA_MAPPED!BL69*VLOOKUP(BL$20,Backend!$A$2:$K$61,VLOOKUP(MASTER_DATA_ESCALATED!$B69,Backend!$M$3:$O$8,3,FALSE),FALSE),SUM(BI69:BK69))</f>
        <v>0</v>
      </c>
      <c r="BM69" s="100"/>
      <c r="BN69" s="100"/>
      <c r="BO69" s="100"/>
      <c r="BP69" s="100">
        <f>IF(SUM(BM69:BO69)=0,MASTER_DATA_MAPPED!BP69*VLOOKUP(BP$20,Backend!$A$2:$K$61,VLOOKUP(MASTER_DATA_ESCALATED!$B69,Backend!$M$3:$O$8,3,FALSE),FALSE),SUM(BM69:BO69))</f>
        <v>0</v>
      </c>
      <c r="BQ69" s="100"/>
      <c r="BR69" s="100"/>
      <c r="BS69" s="100"/>
      <c r="BT69" s="100">
        <f>IF(SUM(BQ69:BS69)=0,MASTER_DATA_MAPPED!BT69*VLOOKUP(BT$20,Backend!$A$2:$K$61,VLOOKUP(MASTER_DATA_ESCALATED!$B69,Backend!$M$3:$O$8,3,FALSE),FALSE),SUM(BQ69:BS69))</f>
        <v>0</v>
      </c>
      <c r="BU69" s="100"/>
      <c r="BV69" s="100"/>
      <c r="BW69" s="100"/>
      <c r="BX69" s="100">
        <f>IF(SUM(BU69:BW69)=0,MASTER_DATA_MAPPED!BX69*VLOOKUP(BX$20,Backend!$A$2:$K$61,VLOOKUP(MASTER_DATA_ESCALATED!$B69,Backend!$M$3:$O$8,3,FALSE),FALSE),SUM(BU69:BW69))</f>
        <v>0</v>
      </c>
      <c r="BY69" s="100"/>
      <c r="BZ69" s="100"/>
      <c r="CA69" s="100"/>
      <c r="CB69" s="100">
        <f>IF(SUM(BY69:CA69)=0,MASTER_DATA_MAPPED!CB69*VLOOKUP(CB$20,Backend!$A$2:$K$61,VLOOKUP(MASTER_DATA_ESCALATED!$B69,Backend!$M$3:$O$8,3,FALSE),FALSE),SUM(BY69:CA69))</f>
        <v>0</v>
      </c>
      <c r="CC69" s="100"/>
      <c r="CD69" s="100"/>
      <c r="CE69" s="100"/>
      <c r="CF69" s="100">
        <f>IF(SUM(CC69:CE69)=0,MASTER_DATA_MAPPED!CF69*VLOOKUP(CF$20,Backend!$A$2:$K$61,VLOOKUP(MASTER_DATA_ESCALATED!$B69,Backend!$M$3:$O$8,3,FALSE),FALSE),SUM(CC69:CE69))</f>
        <v>0</v>
      </c>
      <c r="CG69" s="100"/>
      <c r="CH69" s="100"/>
      <c r="CI69" s="100"/>
      <c r="CJ69" s="100">
        <f>IF(SUM(CG69:CI69)=0,MASTER_DATA_MAPPED!CJ69*VLOOKUP(CJ$20,Backend!$A$2:$K$61,VLOOKUP(MASTER_DATA_ESCALATED!$B69,Backend!$M$3:$O$8,3,FALSE),FALSE),SUM(CG69:CI69))</f>
        <v>0</v>
      </c>
      <c r="CK69" s="100"/>
      <c r="CL69" s="100"/>
      <c r="CM69" s="100"/>
      <c r="CN69" s="100">
        <f>IF(SUM(CK69:CM69)=0,MASTER_DATA_MAPPED!CN69*VLOOKUP(CN$20,Backend!$A$2:$K$61,VLOOKUP(MASTER_DATA_ESCALATED!$B69,Backend!$M$3:$O$8,3,FALSE),FALSE),SUM(CK69:CM69))</f>
        <v>0</v>
      </c>
      <c r="CO69" s="100"/>
      <c r="CP69" s="100"/>
      <c r="CQ69" s="100"/>
      <c r="CR69" s="100">
        <f>IF(SUM(CO69:CQ69)=0,MASTER_DATA_MAPPED!CR69*VLOOKUP(CR$20,Backend!$A$2:$K$61,VLOOKUP(MASTER_DATA_ESCALATED!$B69,Backend!$M$3:$O$8,3,FALSE),FALSE),SUM(CO69:CQ69))</f>
        <v>0</v>
      </c>
      <c r="CS69" s="100"/>
      <c r="CT69" s="100"/>
      <c r="CU69" s="100"/>
      <c r="CV69" s="100">
        <f>IF(SUM(CS69:CU69)=0,MASTER_DATA_MAPPED!CV69*VLOOKUP(CV$20,Backend!$A$2:$K$61,VLOOKUP(MASTER_DATA_ESCALATED!$B69,Backend!$M$3:$O$8,3,FALSE),FALSE),SUM(CS69:CU69))</f>
        <v>0</v>
      </c>
      <c r="CW69" s="100"/>
      <c r="CX69" s="100"/>
      <c r="CY69" s="100"/>
      <c r="CZ69" s="100">
        <f>IF(SUM(CW69:CY69)=0,MASTER_DATA_MAPPED!CZ69*VLOOKUP(CZ$20,Backend!$A$2:$K$61,VLOOKUP(MASTER_DATA_ESCALATED!$B69,Backend!$M$3:$O$8,3,FALSE),FALSE),SUM(CW69:CY69))</f>
        <v>0</v>
      </c>
      <c r="DA69" s="100"/>
      <c r="DB69" s="100"/>
      <c r="DC69" s="100"/>
      <c r="DD69" s="100" t="e">
        <f>IF(SUM(DA69:DC69)=0,MASTER_DATA_MAPPED!DD69*VLOOKUP(DD$20,Backend!$A$2:$K$61,VLOOKUP(MASTER_DATA_ESCALATED!$B69,Backend!$M$3:$O$8,3,FALSE),FALSE),SUM(DA69:DC69))</f>
        <v>#N/A</v>
      </c>
      <c r="DE69" s="100"/>
      <c r="DF69" s="100"/>
      <c r="DG69" s="100"/>
      <c r="DH69" s="100">
        <f>IF(SUM(DE69:DG69)=0,MASTER_DATA_MAPPED!DH69*VLOOKUP(DH$20,Backend!$A$2:$K$61,VLOOKUP(MASTER_DATA_ESCALATED!$B69,Backend!$M$3:$O$8,3,FALSE),FALSE),SUM(DE69:DG69))</f>
        <v>0</v>
      </c>
      <c r="DI69" s="100"/>
      <c r="DJ69" s="100"/>
      <c r="DK69" s="100"/>
      <c r="DL69" s="100">
        <f>IF(SUM(DI69:DK69)=0,MASTER_DATA_MAPPED!DL69*VLOOKUP(DL$20,Backend!$A$2:$K$61,VLOOKUP(MASTER_DATA_ESCALATED!$B69,Backend!$M$3:$O$8,3,FALSE),FALSE),SUM(DI69:DK69))</f>
        <v>0</v>
      </c>
      <c r="DM69" s="100"/>
      <c r="DN69" s="100"/>
      <c r="DO69" s="100"/>
      <c r="DP69" s="100">
        <f>IF(SUM(DM69:DO69)=0,MASTER_DATA_MAPPED!DP69*VLOOKUP(DP$20,Backend!$A$2:$K$61,VLOOKUP(MASTER_DATA_ESCALATED!$B69,Backend!$M$3:$O$8,3,FALSE),FALSE),SUM(DM69:DO69))</f>
        <v>0</v>
      </c>
      <c r="DQ69" s="100"/>
      <c r="DR69" s="100"/>
      <c r="DS69" s="100"/>
      <c r="DT69" s="100">
        <f>IF(SUM(DQ69:DS69)=0,MASTER_DATA_MAPPED!DT69*VLOOKUP(DT$20,Backend!$A$2:$K$61,VLOOKUP(MASTER_DATA_ESCALATED!$B69,Backend!$M$3:$O$8,3,FALSE),FALSE),SUM(DQ69:DS69))</f>
        <v>0</v>
      </c>
      <c r="DU69" s="100"/>
      <c r="DV69" s="100"/>
      <c r="DW69" s="100"/>
      <c r="DX69" s="100">
        <f>IF(SUM(DU69:DW69)=0,MASTER_DATA_MAPPED!DX69*VLOOKUP(DX$20,Backend!$A$2:$K$61,VLOOKUP(MASTER_DATA_ESCALATED!$B69,Backend!$M$3:$O$8,3,FALSE),FALSE),SUM(DU69:DW69))</f>
        <v>0</v>
      </c>
      <c r="DY69" s="100"/>
      <c r="DZ69" s="100"/>
      <c r="EA69" s="100"/>
      <c r="EB69" s="100">
        <f>IF(SUM(DY69:EA69)=0,MASTER_DATA_MAPPED!EB69*VLOOKUP(EB$20,Backend!$A$2:$K$61,VLOOKUP(MASTER_DATA_ESCALATED!$B69,Backend!$M$3:$O$8,3,FALSE),FALSE),SUM(DY69:EA69))</f>
        <v>0</v>
      </c>
      <c r="EC69" s="100"/>
      <c r="ED69" s="100"/>
      <c r="EE69" s="100"/>
      <c r="EF69" s="100">
        <f>IF(SUM(EC69:EE69)=0,MASTER_DATA_MAPPED!EF69*VLOOKUP(EF$20,Backend!$A$2:$K$61,VLOOKUP(MASTER_DATA_ESCALATED!$B69,Backend!$M$3:$O$8,3,FALSE),FALSE),SUM(EC69:EE69))</f>
        <v>0</v>
      </c>
      <c r="EG69" s="100"/>
      <c r="EH69" s="100"/>
      <c r="EI69" s="100"/>
      <c r="EJ69" s="100">
        <f>IF(SUM(EG69:EI69)=0,MASTER_DATA_MAPPED!EJ69*VLOOKUP(EJ$20,Backend!$A$2:$K$61,VLOOKUP(MASTER_DATA_ESCALATED!$B69,Backend!$M$3:$O$8,3,FALSE),FALSE),SUM(EG69:EI69))</f>
        <v>0</v>
      </c>
      <c r="EK69" s="100"/>
      <c r="EL69" s="100"/>
      <c r="EM69" s="100"/>
      <c r="EN69" s="100">
        <f>IF(SUM(EK69:EM69)=0,MASTER_DATA_MAPPED!EN69*VLOOKUP(EN$20,Backend!$A$2:$K$61,VLOOKUP(MASTER_DATA_ESCALATED!$B69,Backend!$M$3:$O$8,3,FALSE),FALSE),SUM(EK69:EM69))</f>
        <v>0</v>
      </c>
      <c r="EO69" s="100"/>
      <c r="EP69" s="100"/>
      <c r="EQ69" s="100"/>
      <c r="ER69" s="100">
        <f>IF(SUM(EO69:EQ69)=0,MASTER_DATA_MAPPED!ER69*VLOOKUP(ER$20,Backend!$A$2:$K$61,VLOOKUP(MASTER_DATA_ESCALATED!$B69,Backend!$M$3:$O$8,3,FALSE),FALSE),SUM(EO69:EQ69))</f>
        <v>0</v>
      </c>
      <c r="ES69" s="100"/>
      <c r="ET69" s="100"/>
      <c r="EU69" s="100"/>
      <c r="EV69" s="100">
        <f>IF(SUM(ES69:EU69)=0,MASTER_DATA_MAPPED!EV69*VLOOKUP(EV$20,Backend!$A$2:$K$61,VLOOKUP(MASTER_DATA_ESCALATED!$B69,Backend!$M$3:$O$8,3,FALSE),FALSE),SUM(ES69:EU69))</f>
        <v>0</v>
      </c>
      <c r="EW69" s="100"/>
      <c r="EX69" s="100"/>
      <c r="EY69" s="100"/>
      <c r="EZ69" s="100">
        <f>IF(SUM(EW69:EY69)=0,MASTER_DATA_MAPPED!EZ69*VLOOKUP(EZ$20,Backend!$A$2:$K$61,VLOOKUP(MASTER_DATA_ESCALATED!$B69,Backend!$M$3:$O$8,3,FALSE),FALSE),SUM(EW69:EY69))</f>
        <v>0</v>
      </c>
      <c r="FA69" s="100"/>
      <c r="FB69" s="100"/>
      <c r="FC69" s="100"/>
      <c r="FD69" s="100">
        <f>IF(SUM(FA69:FC69)=0,MASTER_DATA_MAPPED!FD69*VLOOKUP(FD$20,Backend!$A$2:$K$61,VLOOKUP(MASTER_DATA_ESCALATED!$B69,Backend!$M$3:$O$8,3,FALSE),FALSE),SUM(FA69:FC69))</f>
        <v>0</v>
      </c>
      <c r="FE69" s="100"/>
      <c r="FF69" s="100"/>
      <c r="FG69" s="100"/>
      <c r="FH69" s="100">
        <f>IF(SUM(FE69:FG69)=0,MASTER_DATA_MAPPED!FH69*VLOOKUP(FH$20,Backend!$A$2:$K$61,VLOOKUP(MASTER_DATA_ESCALATED!$B69,Backend!$M$3:$O$8,3,FALSE),FALSE),SUM(FE69:FG69))</f>
        <v>0</v>
      </c>
      <c r="FI69" s="100"/>
      <c r="FJ69" s="100"/>
      <c r="FK69" s="100"/>
      <c r="FL69" s="100">
        <f>IF(SUM(FI69:FK69)=0,MASTER_DATA_MAPPED!FL69*VLOOKUP(FL$20,Backend!$A$2:$K$61,VLOOKUP(MASTER_DATA_ESCALATED!$B69,Backend!$M$3:$O$8,3,FALSE),FALSE),SUM(FI69:FK69))</f>
        <v>0</v>
      </c>
      <c r="FM69" s="100"/>
      <c r="FN69" s="100"/>
      <c r="FO69" s="100"/>
      <c r="FP69" s="100">
        <f>IF(SUM(FM69:FO69)=0,MASTER_DATA_MAPPED!FP69*VLOOKUP(FP$20,Backend!$A$2:$K$61,VLOOKUP(MASTER_DATA_ESCALATED!$B69,Backend!$M$3:$O$8,3,FALSE),FALSE),SUM(FM69:FO69))</f>
        <v>0</v>
      </c>
      <c r="FQ69" s="100"/>
      <c r="FR69" s="100"/>
      <c r="FS69" s="100"/>
      <c r="FT69" s="100">
        <f>IF(SUM(FQ69:FS69)=0,MASTER_DATA_MAPPED!FT69*VLOOKUP(FT$20,Backend!$A$2:$K$61,VLOOKUP(MASTER_DATA_ESCALATED!$B69,Backend!$M$3:$O$8,3,FALSE),FALSE),SUM(FQ69:FS69))</f>
        <v>0</v>
      </c>
      <c r="FU69" s="100"/>
      <c r="FV69" s="100"/>
      <c r="FW69" s="100"/>
      <c r="FX69" s="100">
        <f>IF(SUM(FU69:FW69)=0,MASTER_DATA_MAPPED!FX69*VLOOKUP(FX$20,Backend!$A$2:$K$61,VLOOKUP(MASTER_DATA_ESCALATED!$B69,Backend!$M$3:$O$8,3,FALSE),FALSE),SUM(FU69:FW69))</f>
        <v>0</v>
      </c>
      <c r="FY69" s="100"/>
      <c r="FZ69" s="100"/>
      <c r="GA69" s="100"/>
      <c r="GB69" s="100">
        <f>IF(SUM(FY69:GA69)=0,MASTER_DATA_MAPPED!GB69*VLOOKUP(GB$20,Backend!$A$2:$K$61,VLOOKUP(MASTER_DATA_ESCALATED!$B69,Backend!$M$3:$O$8,3,FALSE),FALSE),SUM(FY69:GA69))</f>
        <v>0</v>
      </c>
      <c r="GC69" s="100"/>
      <c r="GD69" s="100"/>
      <c r="GE69" s="100"/>
      <c r="GF69" s="100">
        <f>IF(SUM(GC69:GE69)=0,MASTER_DATA_MAPPED!GF69*VLOOKUP(GF$20,Backend!$A$2:$K$61,VLOOKUP(MASTER_DATA_ESCALATED!$B69,Backend!$M$3:$O$8,3,FALSE),FALSE),SUM(GC69:GE69))</f>
        <v>0</v>
      </c>
      <c r="GG69" s="100"/>
      <c r="GH69" s="100"/>
      <c r="GI69" s="100"/>
      <c r="GJ69" s="100">
        <f>IF(SUM(GG69:GI69)=0,MASTER_DATA_MAPPED!GJ69*VLOOKUP(GJ$20,Backend!$A$2:$K$61,VLOOKUP(MASTER_DATA_ESCALATED!$B69,Backend!$M$3:$O$8,3,FALSE),FALSE),SUM(GG69:GI69))</f>
        <v>0</v>
      </c>
      <c r="GK69" s="100"/>
      <c r="GL69" s="100"/>
      <c r="GM69" s="100"/>
      <c r="GN69" s="100">
        <f>IF(SUM(GK69:GM69)=0,MASTER_DATA_MAPPED!GN69*VLOOKUP(GN$20,Backend!$A$2:$K$61,VLOOKUP(MASTER_DATA_ESCALATED!$B69,Backend!$M$3:$O$8,3,FALSE),FALSE),SUM(GK69:GM69))</f>
        <v>0</v>
      </c>
      <c r="GO69" s="100"/>
      <c r="GP69" s="100"/>
      <c r="GQ69" s="100"/>
      <c r="GR69" s="100">
        <f>IF(SUM(GO69:GQ69)=0,MASTER_DATA_MAPPED!GR69*VLOOKUP(GR$20,Backend!$A$2:$K$61,VLOOKUP(MASTER_DATA_ESCALATED!$B69,Backend!$M$3:$O$8,3,FALSE),FALSE),SUM(GO69:GQ69))</f>
        <v>0</v>
      </c>
      <c r="GS69" s="100"/>
      <c r="GT69" s="100"/>
      <c r="GU69" s="100"/>
      <c r="GV69" s="100">
        <f>IF(SUM(GS69:GU69)=0,MASTER_DATA_MAPPED!GV69*VLOOKUP(GV$20,Backend!$A$2:$K$61,VLOOKUP(MASTER_DATA_ESCALATED!$B69,Backend!$M$3:$O$8,3,FALSE),FALSE),SUM(GS69:GU69))</f>
        <v>0</v>
      </c>
    </row>
    <row r="70" spans="2:204" s="27" customFormat="1" ht="14.25" hidden="1" outlineLevel="2" x14ac:dyDescent="0.25">
      <c r="B70" s="26">
        <f t="shared" si="1"/>
        <v>20</v>
      </c>
      <c r="C70" s="56">
        <f t="shared" si="0"/>
        <v>217.3</v>
      </c>
      <c r="D70" s="82"/>
      <c r="E70" s="55"/>
      <c r="F70" s="55"/>
      <c r="G70" s="85">
        <v>217.3</v>
      </c>
      <c r="H70" s="41" t="s">
        <v>70</v>
      </c>
      <c r="I70" s="100"/>
      <c r="J70" s="100"/>
      <c r="K70" s="100"/>
      <c r="L70" s="100">
        <f>IF(SUM(I70:K70)=0,MASTER_DATA_MAPPED!L70*VLOOKUP(L$20,Backend!$A$2:$K$61,VLOOKUP(MASTER_DATA_ESCALATED!$B70,Backend!$M$3:$O$8,3,FALSE),FALSE),SUM(I70:K70))</f>
        <v>0</v>
      </c>
      <c r="M70" s="100"/>
      <c r="N70" s="100"/>
      <c r="O70" s="100"/>
      <c r="P70" s="100">
        <f>IF(SUM(M70:O70)=0,MASTER_DATA_MAPPED!P70*VLOOKUP(P$20,Backend!$A$2:$K$61,VLOOKUP(MASTER_DATA_ESCALATED!$B70,Backend!$M$3:$O$8,3,FALSE),FALSE),SUM(M70:O70))</f>
        <v>0</v>
      </c>
      <c r="Q70" s="100"/>
      <c r="R70" s="100"/>
      <c r="S70" s="100"/>
      <c r="T70" s="100">
        <f>IF(SUM(Q70:S70)=0,MASTER_DATA_MAPPED!T70*VLOOKUP(T$20,Backend!$A$2:$K$61,VLOOKUP(MASTER_DATA_ESCALATED!$B70,Backend!$M$3:$O$8,3,FALSE),FALSE),SUM(Q70:S70))</f>
        <v>0</v>
      </c>
      <c r="U70" s="100"/>
      <c r="V70" s="100"/>
      <c r="W70" s="100"/>
      <c r="X70" s="100">
        <f>IF(SUM(U70:W70)=0,MASTER_DATA_MAPPED!X70*VLOOKUP(X$20,Backend!$A$2:$K$61,VLOOKUP(MASTER_DATA_ESCALATED!$B70,Backend!$M$3:$O$8,3,FALSE),FALSE),SUM(U70:W70))</f>
        <v>0</v>
      </c>
      <c r="Y70" s="100"/>
      <c r="Z70" s="100"/>
      <c r="AA70" s="100"/>
      <c r="AB70" s="100">
        <f>IF(SUM(Y70:AA70)=0,MASTER_DATA_MAPPED!AB70*VLOOKUP(AB$20,Backend!$A$2:$K$61,VLOOKUP(MASTER_DATA_ESCALATED!$B70,Backend!$M$3:$O$8,3,FALSE),FALSE),SUM(Y70:AA70))</f>
        <v>0</v>
      </c>
      <c r="AC70" s="100"/>
      <c r="AD70" s="100"/>
      <c r="AE70" s="100"/>
      <c r="AF70" s="100">
        <f>IF(SUM(AC70:AE70)=0,MASTER_DATA_MAPPED!AF70*VLOOKUP(AF$20,Backend!$A$2:$K$61,VLOOKUP(MASTER_DATA_ESCALATED!$B70,Backend!$M$3:$O$8,3,FALSE),FALSE),SUM(AC70:AE70))</f>
        <v>0</v>
      </c>
      <c r="AG70" s="100"/>
      <c r="AH70" s="100"/>
      <c r="AI70" s="100"/>
      <c r="AJ70" s="100">
        <f>IF(SUM(AG70:AI70)=0,MASTER_DATA_MAPPED!AJ70*VLOOKUP(AJ$20,Backend!$A$2:$K$61,VLOOKUP(MASTER_DATA_ESCALATED!$B70,Backend!$M$3:$O$8,3,FALSE),FALSE),SUM(AG70:AI70))</f>
        <v>0</v>
      </c>
      <c r="AK70" s="100"/>
      <c r="AL70" s="100"/>
      <c r="AM70" s="100"/>
      <c r="AN70" s="100">
        <f>IF(SUM(AK70:AM70)=0,MASTER_DATA_MAPPED!AN70*VLOOKUP(AN$20,Backend!$A$2:$K$61,VLOOKUP(MASTER_DATA_ESCALATED!$B70,Backend!$M$3:$O$8,3,FALSE),FALSE),SUM(AK70:AM70))</f>
        <v>0</v>
      </c>
      <c r="AO70" s="100"/>
      <c r="AP70" s="100"/>
      <c r="AQ70" s="100"/>
      <c r="AR70" s="100">
        <f>IF(SUM(AO70:AQ70)=0,MASTER_DATA_MAPPED!AR70*VLOOKUP(AR$20,Backend!$A$2:$K$61,VLOOKUP(MASTER_DATA_ESCALATED!$B70,Backend!$M$3:$O$8,3,FALSE),FALSE),SUM(AO70:AQ70))</f>
        <v>0</v>
      </c>
      <c r="AS70" s="100"/>
      <c r="AT70" s="100"/>
      <c r="AU70" s="100"/>
      <c r="AV70" s="100">
        <f>IF(SUM(AS70:AU70)=0,MASTER_DATA_MAPPED!AV70*VLOOKUP(AV$20,Backend!$A$2:$K$61,VLOOKUP(MASTER_DATA_ESCALATED!$B70,Backend!$M$3:$O$8,3,FALSE),FALSE),SUM(AS70:AU70))</f>
        <v>0</v>
      </c>
      <c r="AW70" s="100"/>
      <c r="AX70" s="100"/>
      <c r="AY70" s="100"/>
      <c r="AZ70" s="100">
        <f>IF(SUM(AW70:AY70)=0,MASTER_DATA_MAPPED!AZ70*VLOOKUP(AZ$20,Backend!$A$2:$K$61,VLOOKUP(MASTER_DATA_ESCALATED!$B70,Backend!$M$3:$O$8,3,FALSE),FALSE),SUM(AW70:AY70))</f>
        <v>0</v>
      </c>
      <c r="BA70" s="100"/>
      <c r="BB70" s="100"/>
      <c r="BC70" s="100"/>
      <c r="BD70" s="100">
        <f>IF(SUM(BA70:BC70)=0,MASTER_DATA_MAPPED!BD70*VLOOKUP(BD$20,Backend!$A$2:$K$61,VLOOKUP(MASTER_DATA_ESCALATED!$B70,Backend!$M$3:$O$8,3,FALSE),FALSE),SUM(BA70:BC70))</f>
        <v>0</v>
      </c>
      <c r="BE70" s="100"/>
      <c r="BF70" s="100"/>
      <c r="BG70" s="100"/>
      <c r="BH70" s="100">
        <f>IF(SUM(BE70:BG70)=0,MASTER_DATA_MAPPED!BH70*VLOOKUP(BH$20,Backend!$A$2:$K$61,VLOOKUP(MASTER_DATA_ESCALATED!$B70,Backend!$M$3:$O$8,3,FALSE),FALSE),SUM(BE70:BG70))</f>
        <v>0</v>
      </c>
      <c r="BI70" s="100"/>
      <c r="BJ70" s="100"/>
      <c r="BK70" s="100"/>
      <c r="BL70" s="100">
        <f>IF(SUM(BI70:BK70)=0,MASTER_DATA_MAPPED!BL70*VLOOKUP(BL$20,Backend!$A$2:$K$61,VLOOKUP(MASTER_DATA_ESCALATED!$B70,Backend!$M$3:$O$8,3,FALSE),FALSE),SUM(BI70:BK70))</f>
        <v>0</v>
      </c>
      <c r="BM70" s="100"/>
      <c r="BN70" s="100"/>
      <c r="BO70" s="100"/>
      <c r="BP70" s="100">
        <f>IF(SUM(BM70:BO70)=0,MASTER_DATA_MAPPED!BP70*VLOOKUP(BP$20,Backend!$A$2:$K$61,VLOOKUP(MASTER_DATA_ESCALATED!$B70,Backend!$M$3:$O$8,3,FALSE),FALSE),SUM(BM70:BO70))</f>
        <v>0</v>
      </c>
      <c r="BQ70" s="100"/>
      <c r="BR70" s="100"/>
      <c r="BS70" s="100"/>
      <c r="BT70" s="100">
        <f>IF(SUM(BQ70:BS70)=0,MASTER_DATA_MAPPED!BT70*VLOOKUP(BT$20,Backend!$A$2:$K$61,VLOOKUP(MASTER_DATA_ESCALATED!$B70,Backend!$M$3:$O$8,3,FALSE),FALSE),SUM(BQ70:BS70))</f>
        <v>0</v>
      </c>
      <c r="BU70" s="100"/>
      <c r="BV70" s="100"/>
      <c r="BW70" s="100"/>
      <c r="BX70" s="100">
        <f>IF(SUM(BU70:BW70)=0,MASTER_DATA_MAPPED!BX70*VLOOKUP(BX$20,Backend!$A$2:$K$61,VLOOKUP(MASTER_DATA_ESCALATED!$B70,Backend!$M$3:$O$8,3,FALSE),FALSE),SUM(BU70:BW70))</f>
        <v>0</v>
      </c>
      <c r="BY70" s="100"/>
      <c r="BZ70" s="100"/>
      <c r="CA70" s="100"/>
      <c r="CB70" s="100">
        <f>IF(SUM(BY70:CA70)=0,MASTER_DATA_MAPPED!CB70*VLOOKUP(CB$20,Backend!$A$2:$K$61,VLOOKUP(MASTER_DATA_ESCALATED!$B70,Backend!$M$3:$O$8,3,FALSE),FALSE),SUM(BY70:CA70))</f>
        <v>0</v>
      </c>
      <c r="CC70" s="100"/>
      <c r="CD70" s="100"/>
      <c r="CE70" s="100"/>
      <c r="CF70" s="100">
        <f>IF(SUM(CC70:CE70)=0,MASTER_DATA_MAPPED!CF70*VLOOKUP(CF$20,Backend!$A$2:$K$61,VLOOKUP(MASTER_DATA_ESCALATED!$B70,Backend!$M$3:$O$8,3,FALSE),FALSE),SUM(CC70:CE70))</f>
        <v>0</v>
      </c>
      <c r="CG70" s="100"/>
      <c r="CH70" s="100"/>
      <c r="CI70" s="100"/>
      <c r="CJ70" s="100">
        <f>IF(SUM(CG70:CI70)=0,MASTER_DATA_MAPPED!CJ70*VLOOKUP(CJ$20,Backend!$A$2:$K$61,VLOOKUP(MASTER_DATA_ESCALATED!$B70,Backend!$M$3:$O$8,3,FALSE),FALSE),SUM(CG70:CI70))</f>
        <v>0</v>
      </c>
      <c r="CK70" s="100"/>
      <c r="CL70" s="100"/>
      <c r="CM70" s="100"/>
      <c r="CN70" s="100">
        <f>IF(SUM(CK70:CM70)=0,MASTER_DATA_MAPPED!CN70*VLOOKUP(CN$20,Backend!$A$2:$K$61,VLOOKUP(MASTER_DATA_ESCALATED!$B70,Backend!$M$3:$O$8,3,FALSE),FALSE),SUM(CK70:CM70))</f>
        <v>0</v>
      </c>
      <c r="CO70" s="100"/>
      <c r="CP70" s="100"/>
      <c r="CQ70" s="100"/>
      <c r="CR70" s="100">
        <f>IF(SUM(CO70:CQ70)=0,MASTER_DATA_MAPPED!CR70*VLOOKUP(CR$20,Backend!$A$2:$K$61,VLOOKUP(MASTER_DATA_ESCALATED!$B70,Backend!$M$3:$O$8,3,FALSE),FALSE),SUM(CO70:CQ70))</f>
        <v>0</v>
      </c>
      <c r="CS70" s="100"/>
      <c r="CT70" s="100"/>
      <c r="CU70" s="100"/>
      <c r="CV70" s="100">
        <f>IF(SUM(CS70:CU70)=0,MASTER_DATA_MAPPED!CV70*VLOOKUP(CV$20,Backend!$A$2:$K$61,VLOOKUP(MASTER_DATA_ESCALATED!$B70,Backend!$M$3:$O$8,3,FALSE),FALSE),SUM(CS70:CU70))</f>
        <v>0</v>
      </c>
      <c r="CW70" s="100"/>
      <c r="CX70" s="100"/>
      <c r="CY70" s="100"/>
      <c r="CZ70" s="100">
        <f>IF(SUM(CW70:CY70)=0,MASTER_DATA_MAPPED!CZ70*VLOOKUP(CZ$20,Backend!$A$2:$K$61,VLOOKUP(MASTER_DATA_ESCALATED!$B70,Backend!$M$3:$O$8,3,FALSE),FALSE),SUM(CW70:CY70))</f>
        <v>0</v>
      </c>
      <c r="DA70" s="100"/>
      <c r="DB70" s="100"/>
      <c r="DC70" s="100"/>
      <c r="DD70" s="100" t="e">
        <f>IF(SUM(DA70:DC70)=0,MASTER_DATA_MAPPED!DD70*VLOOKUP(DD$20,Backend!$A$2:$K$61,VLOOKUP(MASTER_DATA_ESCALATED!$B70,Backend!$M$3:$O$8,3,FALSE),FALSE),SUM(DA70:DC70))</f>
        <v>#N/A</v>
      </c>
      <c r="DE70" s="100"/>
      <c r="DF70" s="100"/>
      <c r="DG70" s="100"/>
      <c r="DH70" s="100">
        <f>IF(SUM(DE70:DG70)=0,MASTER_DATA_MAPPED!DH70*VLOOKUP(DH$20,Backend!$A$2:$K$61,VLOOKUP(MASTER_DATA_ESCALATED!$B70,Backend!$M$3:$O$8,3,FALSE),FALSE),SUM(DE70:DG70))</f>
        <v>0</v>
      </c>
      <c r="DI70" s="100"/>
      <c r="DJ70" s="100"/>
      <c r="DK70" s="100"/>
      <c r="DL70" s="100">
        <f>IF(SUM(DI70:DK70)=0,MASTER_DATA_MAPPED!DL70*VLOOKUP(DL$20,Backend!$A$2:$K$61,VLOOKUP(MASTER_DATA_ESCALATED!$B70,Backend!$M$3:$O$8,3,FALSE),FALSE),SUM(DI70:DK70))</f>
        <v>0</v>
      </c>
      <c r="DM70" s="100"/>
      <c r="DN70" s="100"/>
      <c r="DO70" s="100"/>
      <c r="DP70" s="100">
        <f>IF(SUM(DM70:DO70)=0,MASTER_DATA_MAPPED!DP70*VLOOKUP(DP$20,Backend!$A$2:$K$61,VLOOKUP(MASTER_DATA_ESCALATED!$B70,Backend!$M$3:$O$8,3,FALSE),FALSE),SUM(DM70:DO70))</f>
        <v>0</v>
      </c>
      <c r="DQ70" s="100"/>
      <c r="DR70" s="100"/>
      <c r="DS70" s="100"/>
      <c r="DT70" s="100">
        <f>IF(SUM(DQ70:DS70)=0,MASTER_DATA_MAPPED!DT70*VLOOKUP(DT$20,Backend!$A$2:$K$61,VLOOKUP(MASTER_DATA_ESCALATED!$B70,Backend!$M$3:$O$8,3,FALSE),FALSE),SUM(DQ70:DS70))</f>
        <v>0</v>
      </c>
      <c r="DU70" s="100"/>
      <c r="DV70" s="100"/>
      <c r="DW70" s="100"/>
      <c r="DX70" s="100">
        <f>IF(SUM(DU70:DW70)=0,MASTER_DATA_MAPPED!DX70*VLOOKUP(DX$20,Backend!$A$2:$K$61,VLOOKUP(MASTER_DATA_ESCALATED!$B70,Backend!$M$3:$O$8,3,FALSE),FALSE),SUM(DU70:DW70))</f>
        <v>0</v>
      </c>
      <c r="DY70" s="100"/>
      <c r="DZ70" s="100"/>
      <c r="EA70" s="100"/>
      <c r="EB70" s="100">
        <f>IF(SUM(DY70:EA70)=0,MASTER_DATA_MAPPED!EB70*VLOOKUP(EB$20,Backend!$A$2:$K$61,VLOOKUP(MASTER_DATA_ESCALATED!$B70,Backend!$M$3:$O$8,3,FALSE),FALSE),SUM(DY70:EA70))</f>
        <v>0</v>
      </c>
      <c r="EC70" s="100"/>
      <c r="ED70" s="100"/>
      <c r="EE70" s="100"/>
      <c r="EF70" s="100">
        <f>IF(SUM(EC70:EE70)=0,MASTER_DATA_MAPPED!EF70*VLOOKUP(EF$20,Backend!$A$2:$K$61,VLOOKUP(MASTER_DATA_ESCALATED!$B70,Backend!$M$3:$O$8,3,FALSE),FALSE),SUM(EC70:EE70))</f>
        <v>12252352.65744934</v>
      </c>
      <c r="EG70" s="100"/>
      <c r="EH70" s="100"/>
      <c r="EI70" s="100"/>
      <c r="EJ70" s="100">
        <f>IF(SUM(EG70:EI70)=0,MASTER_DATA_MAPPED!EJ70*VLOOKUP(EJ$20,Backend!$A$2:$K$61,VLOOKUP(MASTER_DATA_ESCALATED!$B70,Backend!$M$3:$O$8,3,FALSE),FALSE),SUM(EG70:EI70))</f>
        <v>0</v>
      </c>
      <c r="EK70" s="100"/>
      <c r="EL70" s="100"/>
      <c r="EM70" s="100"/>
      <c r="EN70" s="100">
        <f>IF(SUM(EK70:EM70)=0,MASTER_DATA_MAPPED!EN70*VLOOKUP(EN$20,Backend!$A$2:$K$61,VLOOKUP(MASTER_DATA_ESCALATED!$B70,Backend!$M$3:$O$8,3,FALSE),FALSE),SUM(EK70:EM70))</f>
        <v>0</v>
      </c>
      <c r="EO70" s="100"/>
      <c r="EP70" s="100"/>
      <c r="EQ70" s="100"/>
      <c r="ER70" s="100">
        <f>IF(SUM(EO70:EQ70)=0,MASTER_DATA_MAPPED!ER70*VLOOKUP(ER$20,Backend!$A$2:$K$61,VLOOKUP(MASTER_DATA_ESCALATED!$B70,Backend!$M$3:$O$8,3,FALSE),FALSE),SUM(EO70:EQ70))</f>
        <v>0</v>
      </c>
      <c r="ES70" s="100"/>
      <c r="ET70" s="100"/>
      <c r="EU70" s="100"/>
      <c r="EV70" s="100">
        <f>IF(SUM(ES70:EU70)=0,MASTER_DATA_MAPPED!EV70*VLOOKUP(EV$20,Backend!$A$2:$K$61,VLOOKUP(MASTER_DATA_ESCALATED!$B70,Backend!$M$3:$O$8,3,FALSE),FALSE),SUM(ES70:EU70))</f>
        <v>0</v>
      </c>
      <c r="EW70" s="100"/>
      <c r="EX70" s="100"/>
      <c r="EY70" s="100"/>
      <c r="EZ70" s="100">
        <f>IF(SUM(EW70:EY70)=0,MASTER_DATA_MAPPED!EZ70*VLOOKUP(EZ$20,Backend!$A$2:$K$61,VLOOKUP(MASTER_DATA_ESCALATED!$B70,Backend!$M$3:$O$8,3,FALSE),FALSE),SUM(EW70:EY70))</f>
        <v>0</v>
      </c>
      <c r="FA70" s="100"/>
      <c r="FB70" s="100"/>
      <c r="FC70" s="100"/>
      <c r="FD70" s="100">
        <f>IF(SUM(FA70:FC70)=0,MASTER_DATA_MAPPED!FD70*VLOOKUP(FD$20,Backend!$A$2:$K$61,VLOOKUP(MASTER_DATA_ESCALATED!$B70,Backend!$M$3:$O$8,3,FALSE),FALSE),SUM(FA70:FC70))</f>
        <v>0</v>
      </c>
      <c r="FE70" s="100"/>
      <c r="FF70" s="100"/>
      <c r="FG70" s="100"/>
      <c r="FH70" s="100">
        <f>IF(SUM(FE70:FG70)=0,MASTER_DATA_MAPPED!FH70*VLOOKUP(FH$20,Backend!$A$2:$K$61,VLOOKUP(MASTER_DATA_ESCALATED!$B70,Backend!$M$3:$O$8,3,FALSE),FALSE),SUM(FE70:FG70))</f>
        <v>0</v>
      </c>
      <c r="FI70" s="100"/>
      <c r="FJ70" s="100"/>
      <c r="FK70" s="100"/>
      <c r="FL70" s="100">
        <f>IF(SUM(FI70:FK70)=0,MASTER_DATA_MAPPED!FL70*VLOOKUP(FL$20,Backend!$A$2:$K$61,VLOOKUP(MASTER_DATA_ESCALATED!$B70,Backend!$M$3:$O$8,3,FALSE),FALSE),SUM(FI70:FK70))</f>
        <v>0</v>
      </c>
      <c r="FM70" s="100"/>
      <c r="FN70" s="100"/>
      <c r="FO70" s="100"/>
      <c r="FP70" s="100">
        <f>IF(SUM(FM70:FO70)=0,MASTER_DATA_MAPPED!FP70*VLOOKUP(FP$20,Backend!$A$2:$K$61,VLOOKUP(MASTER_DATA_ESCALATED!$B70,Backend!$M$3:$O$8,3,FALSE),FALSE),SUM(FM70:FO70))</f>
        <v>0</v>
      </c>
      <c r="FQ70" s="100"/>
      <c r="FR70" s="100"/>
      <c r="FS70" s="100"/>
      <c r="FT70" s="100">
        <f>IF(SUM(FQ70:FS70)=0,MASTER_DATA_MAPPED!FT70*VLOOKUP(FT$20,Backend!$A$2:$K$61,VLOOKUP(MASTER_DATA_ESCALATED!$B70,Backend!$M$3:$O$8,3,FALSE),FALSE),SUM(FQ70:FS70))</f>
        <v>0</v>
      </c>
      <c r="FU70" s="100"/>
      <c r="FV70" s="100"/>
      <c r="FW70" s="100"/>
      <c r="FX70" s="100">
        <f>IF(SUM(FU70:FW70)=0,MASTER_DATA_MAPPED!FX70*VLOOKUP(FX$20,Backend!$A$2:$K$61,VLOOKUP(MASTER_DATA_ESCALATED!$B70,Backend!$M$3:$O$8,3,FALSE),FALSE),SUM(FU70:FW70))</f>
        <v>0</v>
      </c>
      <c r="FY70" s="100"/>
      <c r="FZ70" s="100"/>
      <c r="GA70" s="100"/>
      <c r="GB70" s="100">
        <f>IF(SUM(FY70:GA70)=0,MASTER_DATA_MAPPED!GB70*VLOOKUP(GB$20,Backend!$A$2:$K$61,VLOOKUP(MASTER_DATA_ESCALATED!$B70,Backend!$M$3:$O$8,3,FALSE),FALSE),SUM(FY70:GA70))</f>
        <v>0</v>
      </c>
      <c r="GC70" s="100"/>
      <c r="GD70" s="100"/>
      <c r="GE70" s="100"/>
      <c r="GF70" s="100">
        <f>IF(SUM(GC70:GE70)=0,MASTER_DATA_MAPPED!GF70*VLOOKUP(GF$20,Backend!$A$2:$K$61,VLOOKUP(MASTER_DATA_ESCALATED!$B70,Backend!$M$3:$O$8,3,FALSE),FALSE),SUM(GC70:GE70))</f>
        <v>0</v>
      </c>
      <c r="GG70" s="100"/>
      <c r="GH70" s="100"/>
      <c r="GI70" s="100"/>
      <c r="GJ70" s="100">
        <f>IF(SUM(GG70:GI70)=0,MASTER_DATA_MAPPED!GJ70*VLOOKUP(GJ$20,Backend!$A$2:$K$61,VLOOKUP(MASTER_DATA_ESCALATED!$B70,Backend!$M$3:$O$8,3,FALSE),FALSE),SUM(GG70:GI70))</f>
        <v>0</v>
      </c>
      <c r="GK70" s="100"/>
      <c r="GL70" s="100"/>
      <c r="GM70" s="100"/>
      <c r="GN70" s="100">
        <f>IF(SUM(GK70:GM70)=0,MASTER_DATA_MAPPED!GN70*VLOOKUP(GN$20,Backend!$A$2:$K$61,VLOOKUP(MASTER_DATA_ESCALATED!$B70,Backend!$M$3:$O$8,3,FALSE),FALSE),SUM(GK70:GM70))</f>
        <v>0</v>
      </c>
      <c r="GO70" s="100"/>
      <c r="GP70" s="100"/>
      <c r="GQ70" s="100"/>
      <c r="GR70" s="100">
        <f>IF(SUM(GO70:GQ70)=0,MASTER_DATA_MAPPED!GR70*VLOOKUP(GR$20,Backend!$A$2:$K$61,VLOOKUP(MASTER_DATA_ESCALATED!$B70,Backend!$M$3:$O$8,3,FALSE),FALSE),SUM(GO70:GQ70))</f>
        <v>0</v>
      </c>
      <c r="GS70" s="100"/>
      <c r="GT70" s="100"/>
      <c r="GU70" s="100"/>
      <c r="GV70" s="100">
        <f>IF(SUM(GS70:GU70)=0,MASTER_DATA_MAPPED!GV70*VLOOKUP(GV$20,Backend!$A$2:$K$61,VLOOKUP(MASTER_DATA_ESCALATED!$B70,Backend!$M$3:$O$8,3,FALSE),FALSE),SUM(GS70:GU70))</f>
        <v>0</v>
      </c>
    </row>
    <row r="71" spans="2:204" s="27" customFormat="1" ht="14.25" hidden="1" outlineLevel="2" x14ac:dyDescent="0.25">
      <c r="B71" s="26">
        <f t="shared" si="1"/>
        <v>20</v>
      </c>
      <c r="C71" s="56">
        <f t="shared" si="0"/>
        <v>217.4</v>
      </c>
      <c r="D71" s="82"/>
      <c r="E71" s="26"/>
      <c r="F71" s="26"/>
      <c r="G71" s="85">
        <v>217.4</v>
      </c>
      <c r="H71" s="27" t="s">
        <v>71</v>
      </c>
      <c r="I71" s="100"/>
      <c r="J71" s="100"/>
      <c r="K71" s="100"/>
      <c r="L71" s="100">
        <f>IF(SUM(I71:K71)=0,MASTER_DATA_MAPPED!L71*VLOOKUP(L$20,Backend!$A$2:$K$61,VLOOKUP(MASTER_DATA_ESCALATED!$B71,Backend!$M$3:$O$8,3,FALSE),FALSE),SUM(I71:K71))</f>
        <v>0</v>
      </c>
      <c r="M71" s="100"/>
      <c r="N71" s="100"/>
      <c r="O71" s="100"/>
      <c r="P71" s="100">
        <f>IF(SUM(M71:O71)=0,MASTER_DATA_MAPPED!P71*VLOOKUP(P$20,Backend!$A$2:$K$61,VLOOKUP(MASTER_DATA_ESCALATED!$B71,Backend!$M$3:$O$8,3,FALSE),FALSE),SUM(M71:O71))</f>
        <v>0</v>
      </c>
      <c r="Q71" s="100"/>
      <c r="R71" s="100"/>
      <c r="S71" s="100"/>
      <c r="T71" s="100">
        <f>IF(SUM(Q71:S71)=0,MASTER_DATA_MAPPED!T71*VLOOKUP(T$20,Backend!$A$2:$K$61,VLOOKUP(MASTER_DATA_ESCALATED!$B71,Backend!$M$3:$O$8,3,FALSE),FALSE),SUM(Q71:S71))</f>
        <v>0</v>
      </c>
      <c r="U71" s="100"/>
      <c r="V71" s="100"/>
      <c r="W71" s="100"/>
      <c r="X71" s="100">
        <f>IF(SUM(U71:W71)=0,MASTER_DATA_MAPPED!X71*VLOOKUP(X$20,Backend!$A$2:$K$61,VLOOKUP(MASTER_DATA_ESCALATED!$B71,Backend!$M$3:$O$8,3,FALSE),FALSE),SUM(U71:W71))</f>
        <v>0</v>
      </c>
      <c r="Y71" s="100"/>
      <c r="Z71" s="100"/>
      <c r="AA71" s="100"/>
      <c r="AB71" s="100">
        <f>IF(SUM(Y71:AA71)=0,MASTER_DATA_MAPPED!AB71*VLOOKUP(AB$20,Backend!$A$2:$K$61,VLOOKUP(MASTER_DATA_ESCALATED!$B71,Backend!$M$3:$O$8,3,FALSE),FALSE),SUM(Y71:AA71))</f>
        <v>0</v>
      </c>
      <c r="AC71" s="100"/>
      <c r="AD71" s="100"/>
      <c r="AE71" s="100"/>
      <c r="AF71" s="100">
        <f>IF(SUM(AC71:AE71)=0,MASTER_DATA_MAPPED!AF71*VLOOKUP(AF$20,Backend!$A$2:$K$61,VLOOKUP(MASTER_DATA_ESCALATED!$B71,Backend!$M$3:$O$8,3,FALSE),FALSE),SUM(AC71:AE71))</f>
        <v>0</v>
      </c>
      <c r="AG71" s="100"/>
      <c r="AH71" s="100"/>
      <c r="AI71" s="100"/>
      <c r="AJ71" s="100">
        <f>IF(SUM(AG71:AI71)=0,MASTER_DATA_MAPPED!AJ71*VLOOKUP(AJ$20,Backend!$A$2:$K$61,VLOOKUP(MASTER_DATA_ESCALATED!$B71,Backend!$M$3:$O$8,3,FALSE),FALSE),SUM(AG71:AI71))</f>
        <v>0</v>
      </c>
      <c r="AK71" s="100"/>
      <c r="AL71" s="100"/>
      <c r="AM71" s="100"/>
      <c r="AN71" s="100">
        <f>IF(SUM(AK71:AM71)=0,MASTER_DATA_MAPPED!AN71*VLOOKUP(AN$20,Backend!$A$2:$K$61,VLOOKUP(MASTER_DATA_ESCALATED!$B71,Backend!$M$3:$O$8,3,FALSE),FALSE),SUM(AK71:AM71))</f>
        <v>0</v>
      </c>
      <c r="AO71" s="100"/>
      <c r="AP71" s="100"/>
      <c r="AQ71" s="100"/>
      <c r="AR71" s="100">
        <f>IF(SUM(AO71:AQ71)=0,MASTER_DATA_MAPPED!AR71*VLOOKUP(AR$20,Backend!$A$2:$K$61,VLOOKUP(MASTER_DATA_ESCALATED!$B71,Backend!$M$3:$O$8,3,FALSE),FALSE),SUM(AO71:AQ71))</f>
        <v>0</v>
      </c>
      <c r="AS71" s="100"/>
      <c r="AT71" s="100"/>
      <c r="AU71" s="100"/>
      <c r="AV71" s="100">
        <f>IF(SUM(AS71:AU71)=0,MASTER_DATA_MAPPED!AV71*VLOOKUP(AV$20,Backend!$A$2:$K$61,VLOOKUP(MASTER_DATA_ESCALATED!$B71,Backend!$M$3:$O$8,3,FALSE),FALSE),SUM(AS71:AU71))</f>
        <v>0</v>
      </c>
      <c r="AW71" s="100"/>
      <c r="AX71" s="100"/>
      <c r="AY71" s="100"/>
      <c r="AZ71" s="100">
        <f>IF(SUM(AW71:AY71)=0,MASTER_DATA_MAPPED!AZ71*VLOOKUP(AZ$20,Backend!$A$2:$K$61,VLOOKUP(MASTER_DATA_ESCALATED!$B71,Backend!$M$3:$O$8,3,FALSE),FALSE),SUM(AW71:AY71))</f>
        <v>0</v>
      </c>
      <c r="BA71" s="100"/>
      <c r="BB71" s="100"/>
      <c r="BC71" s="100"/>
      <c r="BD71" s="100">
        <f>IF(SUM(BA71:BC71)=0,MASTER_DATA_MAPPED!BD71*VLOOKUP(BD$20,Backend!$A$2:$K$61,VLOOKUP(MASTER_DATA_ESCALATED!$B71,Backend!$M$3:$O$8,3,FALSE),FALSE),SUM(BA71:BC71))</f>
        <v>0</v>
      </c>
      <c r="BE71" s="100"/>
      <c r="BF71" s="100"/>
      <c r="BG71" s="100"/>
      <c r="BH71" s="100">
        <f>IF(SUM(BE71:BG71)=0,MASTER_DATA_MAPPED!BH71*VLOOKUP(BH$20,Backend!$A$2:$K$61,VLOOKUP(MASTER_DATA_ESCALATED!$B71,Backend!$M$3:$O$8,3,FALSE),FALSE),SUM(BE71:BG71))</f>
        <v>0</v>
      </c>
      <c r="BI71" s="100"/>
      <c r="BJ71" s="100"/>
      <c r="BK71" s="100"/>
      <c r="BL71" s="100">
        <f>IF(SUM(BI71:BK71)=0,MASTER_DATA_MAPPED!BL71*VLOOKUP(BL$20,Backend!$A$2:$K$61,VLOOKUP(MASTER_DATA_ESCALATED!$B71,Backend!$M$3:$O$8,3,FALSE),FALSE),SUM(BI71:BK71))</f>
        <v>0</v>
      </c>
      <c r="BM71" s="100"/>
      <c r="BN71" s="100"/>
      <c r="BO71" s="100"/>
      <c r="BP71" s="100">
        <f>IF(SUM(BM71:BO71)=0,MASTER_DATA_MAPPED!BP71*VLOOKUP(BP$20,Backend!$A$2:$K$61,VLOOKUP(MASTER_DATA_ESCALATED!$B71,Backend!$M$3:$O$8,3,FALSE),FALSE),SUM(BM71:BO71))</f>
        <v>0</v>
      </c>
      <c r="BQ71" s="100"/>
      <c r="BR71" s="100"/>
      <c r="BS71" s="100"/>
      <c r="BT71" s="100">
        <f>IF(SUM(BQ71:BS71)=0,MASTER_DATA_MAPPED!BT71*VLOOKUP(BT$20,Backend!$A$2:$K$61,VLOOKUP(MASTER_DATA_ESCALATED!$B71,Backend!$M$3:$O$8,3,FALSE),FALSE),SUM(BQ71:BS71))</f>
        <v>0</v>
      </c>
      <c r="BU71" s="100"/>
      <c r="BV71" s="100"/>
      <c r="BW71" s="100"/>
      <c r="BX71" s="100">
        <f>IF(SUM(BU71:BW71)=0,MASTER_DATA_MAPPED!BX71*VLOOKUP(BX$20,Backend!$A$2:$K$61,VLOOKUP(MASTER_DATA_ESCALATED!$B71,Backend!$M$3:$O$8,3,FALSE),FALSE),SUM(BU71:BW71))</f>
        <v>0</v>
      </c>
      <c r="BY71" s="100"/>
      <c r="BZ71" s="100"/>
      <c r="CA71" s="100"/>
      <c r="CB71" s="100">
        <f>IF(SUM(BY71:CA71)=0,MASTER_DATA_MAPPED!CB71*VLOOKUP(CB$20,Backend!$A$2:$K$61,VLOOKUP(MASTER_DATA_ESCALATED!$B71,Backend!$M$3:$O$8,3,FALSE),FALSE),SUM(BY71:CA71))</f>
        <v>0</v>
      </c>
      <c r="CC71" s="100"/>
      <c r="CD71" s="100"/>
      <c r="CE71" s="100"/>
      <c r="CF71" s="100">
        <f>IF(SUM(CC71:CE71)=0,MASTER_DATA_MAPPED!CF71*VLOOKUP(CF$20,Backend!$A$2:$K$61,VLOOKUP(MASTER_DATA_ESCALATED!$B71,Backend!$M$3:$O$8,3,FALSE),FALSE),SUM(CC71:CE71))</f>
        <v>0</v>
      </c>
      <c r="CG71" s="100"/>
      <c r="CH71" s="100"/>
      <c r="CI71" s="100"/>
      <c r="CJ71" s="100">
        <f>IF(SUM(CG71:CI71)=0,MASTER_DATA_MAPPED!CJ71*VLOOKUP(CJ$20,Backend!$A$2:$K$61,VLOOKUP(MASTER_DATA_ESCALATED!$B71,Backend!$M$3:$O$8,3,FALSE),FALSE),SUM(CG71:CI71))</f>
        <v>0</v>
      </c>
      <c r="CK71" s="100"/>
      <c r="CL71" s="100"/>
      <c r="CM71" s="100"/>
      <c r="CN71" s="100">
        <f>IF(SUM(CK71:CM71)=0,MASTER_DATA_MAPPED!CN71*VLOOKUP(CN$20,Backend!$A$2:$K$61,VLOOKUP(MASTER_DATA_ESCALATED!$B71,Backend!$M$3:$O$8,3,FALSE),FALSE),SUM(CK71:CM71))</f>
        <v>0</v>
      </c>
      <c r="CO71" s="100"/>
      <c r="CP71" s="100"/>
      <c r="CQ71" s="100"/>
      <c r="CR71" s="100">
        <f>IF(SUM(CO71:CQ71)=0,MASTER_DATA_MAPPED!CR71*VLOOKUP(CR$20,Backend!$A$2:$K$61,VLOOKUP(MASTER_DATA_ESCALATED!$B71,Backend!$M$3:$O$8,3,FALSE),FALSE),SUM(CO71:CQ71))</f>
        <v>0</v>
      </c>
      <c r="CS71" s="100"/>
      <c r="CT71" s="100"/>
      <c r="CU71" s="100"/>
      <c r="CV71" s="100">
        <f>IF(SUM(CS71:CU71)=0,MASTER_DATA_MAPPED!CV71*VLOOKUP(CV$20,Backend!$A$2:$K$61,VLOOKUP(MASTER_DATA_ESCALATED!$B71,Backend!$M$3:$O$8,3,FALSE),FALSE),SUM(CS71:CU71))</f>
        <v>0</v>
      </c>
      <c r="CW71" s="100"/>
      <c r="CX71" s="100"/>
      <c r="CY71" s="100"/>
      <c r="CZ71" s="100">
        <f>IF(SUM(CW71:CY71)=0,MASTER_DATA_MAPPED!CZ71*VLOOKUP(CZ$20,Backend!$A$2:$K$61,VLOOKUP(MASTER_DATA_ESCALATED!$B71,Backend!$M$3:$O$8,3,FALSE),FALSE),SUM(CW71:CY71))</f>
        <v>0</v>
      </c>
      <c r="DA71" s="100"/>
      <c r="DB71" s="100"/>
      <c r="DC71" s="100"/>
      <c r="DD71" s="100" t="e">
        <f>IF(SUM(DA71:DC71)=0,MASTER_DATA_MAPPED!DD71*VLOOKUP(DD$20,Backend!$A$2:$K$61,VLOOKUP(MASTER_DATA_ESCALATED!$B71,Backend!$M$3:$O$8,3,FALSE),FALSE),SUM(DA71:DC71))</f>
        <v>#N/A</v>
      </c>
      <c r="DE71" s="100"/>
      <c r="DF71" s="100"/>
      <c r="DG71" s="100"/>
      <c r="DH71" s="100">
        <f>IF(SUM(DE71:DG71)=0,MASTER_DATA_MAPPED!DH71*VLOOKUP(DH$20,Backend!$A$2:$K$61,VLOOKUP(MASTER_DATA_ESCALATED!$B71,Backend!$M$3:$O$8,3,FALSE),FALSE),SUM(DE71:DG71))</f>
        <v>0</v>
      </c>
      <c r="DI71" s="100"/>
      <c r="DJ71" s="100"/>
      <c r="DK71" s="100"/>
      <c r="DL71" s="100">
        <f>IF(SUM(DI71:DK71)=0,MASTER_DATA_MAPPED!DL71*VLOOKUP(DL$20,Backend!$A$2:$K$61,VLOOKUP(MASTER_DATA_ESCALATED!$B71,Backend!$M$3:$O$8,3,FALSE),FALSE),SUM(DI71:DK71))</f>
        <v>0</v>
      </c>
      <c r="DM71" s="100"/>
      <c r="DN71" s="100"/>
      <c r="DO71" s="100"/>
      <c r="DP71" s="100">
        <f>IF(SUM(DM71:DO71)=0,MASTER_DATA_MAPPED!DP71*VLOOKUP(DP$20,Backend!$A$2:$K$61,VLOOKUP(MASTER_DATA_ESCALATED!$B71,Backend!$M$3:$O$8,3,FALSE),FALSE),SUM(DM71:DO71))</f>
        <v>0</v>
      </c>
      <c r="DQ71" s="100"/>
      <c r="DR71" s="100"/>
      <c r="DS71" s="100"/>
      <c r="DT71" s="100">
        <f>IF(SUM(DQ71:DS71)=0,MASTER_DATA_MAPPED!DT71*VLOOKUP(DT$20,Backend!$A$2:$K$61,VLOOKUP(MASTER_DATA_ESCALATED!$B71,Backend!$M$3:$O$8,3,FALSE),FALSE),SUM(DQ71:DS71))</f>
        <v>0</v>
      </c>
      <c r="DU71" s="100"/>
      <c r="DV71" s="100"/>
      <c r="DW71" s="100"/>
      <c r="DX71" s="100">
        <f>IF(SUM(DU71:DW71)=0,MASTER_DATA_MAPPED!DX71*VLOOKUP(DX$20,Backend!$A$2:$K$61,VLOOKUP(MASTER_DATA_ESCALATED!$B71,Backend!$M$3:$O$8,3,FALSE),FALSE),SUM(DU71:DW71))</f>
        <v>0</v>
      </c>
      <c r="DY71" s="100"/>
      <c r="DZ71" s="100"/>
      <c r="EA71" s="100"/>
      <c r="EB71" s="100">
        <f>IF(SUM(DY71:EA71)=0,MASTER_DATA_MAPPED!EB71*VLOOKUP(EB$20,Backend!$A$2:$K$61,VLOOKUP(MASTER_DATA_ESCALATED!$B71,Backend!$M$3:$O$8,3,FALSE),FALSE),SUM(DY71:EA71))</f>
        <v>0</v>
      </c>
      <c r="EC71" s="100"/>
      <c r="ED71" s="100"/>
      <c r="EE71" s="100"/>
      <c r="EF71" s="100">
        <f>IF(SUM(EC71:EE71)=0,MASTER_DATA_MAPPED!EF71*VLOOKUP(EF$20,Backend!$A$2:$K$61,VLOOKUP(MASTER_DATA_ESCALATED!$B71,Backend!$M$3:$O$8,3,FALSE),FALSE),SUM(EC71:EE71))</f>
        <v>0</v>
      </c>
      <c r="EG71" s="100"/>
      <c r="EH71" s="100"/>
      <c r="EI71" s="100"/>
      <c r="EJ71" s="100">
        <f>IF(SUM(EG71:EI71)=0,MASTER_DATA_MAPPED!EJ71*VLOOKUP(EJ$20,Backend!$A$2:$K$61,VLOOKUP(MASTER_DATA_ESCALATED!$B71,Backend!$M$3:$O$8,3,FALSE),FALSE),SUM(EG71:EI71))</f>
        <v>0</v>
      </c>
      <c r="EK71" s="100"/>
      <c r="EL71" s="100"/>
      <c r="EM71" s="100"/>
      <c r="EN71" s="100">
        <f>IF(SUM(EK71:EM71)=0,MASTER_DATA_MAPPED!EN71*VLOOKUP(EN$20,Backend!$A$2:$K$61,VLOOKUP(MASTER_DATA_ESCALATED!$B71,Backend!$M$3:$O$8,3,FALSE),FALSE),SUM(EK71:EM71))</f>
        <v>0</v>
      </c>
      <c r="EO71" s="100"/>
      <c r="EP71" s="100"/>
      <c r="EQ71" s="100"/>
      <c r="ER71" s="100">
        <f>IF(SUM(EO71:EQ71)=0,MASTER_DATA_MAPPED!ER71*VLOOKUP(ER$20,Backend!$A$2:$K$61,VLOOKUP(MASTER_DATA_ESCALATED!$B71,Backend!$M$3:$O$8,3,FALSE),FALSE),SUM(EO71:EQ71))</f>
        <v>0</v>
      </c>
      <c r="ES71" s="100"/>
      <c r="ET71" s="100"/>
      <c r="EU71" s="100"/>
      <c r="EV71" s="100">
        <f>IF(SUM(ES71:EU71)=0,MASTER_DATA_MAPPED!EV71*VLOOKUP(EV$20,Backend!$A$2:$K$61,VLOOKUP(MASTER_DATA_ESCALATED!$B71,Backend!$M$3:$O$8,3,FALSE),FALSE),SUM(ES71:EU71))</f>
        <v>0</v>
      </c>
      <c r="EW71" s="100"/>
      <c r="EX71" s="100"/>
      <c r="EY71" s="100"/>
      <c r="EZ71" s="100">
        <f>IF(SUM(EW71:EY71)=0,MASTER_DATA_MAPPED!EZ71*VLOOKUP(EZ$20,Backend!$A$2:$K$61,VLOOKUP(MASTER_DATA_ESCALATED!$B71,Backend!$M$3:$O$8,3,FALSE),FALSE),SUM(EW71:EY71))</f>
        <v>0</v>
      </c>
      <c r="FA71" s="100"/>
      <c r="FB71" s="100"/>
      <c r="FC71" s="100"/>
      <c r="FD71" s="100">
        <f>IF(SUM(FA71:FC71)=0,MASTER_DATA_MAPPED!FD71*VLOOKUP(FD$20,Backend!$A$2:$K$61,VLOOKUP(MASTER_DATA_ESCALATED!$B71,Backend!$M$3:$O$8,3,FALSE),FALSE),SUM(FA71:FC71))</f>
        <v>0</v>
      </c>
      <c r="FE71" s="100"/>
      <c r="FF71" s="100"/>
      <c r="FG71" s="100"/>
      <c r="FH71" s="100">
        <f>IF(SUM(FE71:FG71)=0,MASTER_DATA_MAPPED!FH71*VLOOKUP(FH$20,Backend!$A$2:$K$61,VLOOKUP(MASTER_DATA_ESCALATED!$B71,Backend!$M$3:$O$8,3,FALSE),FALSE),SUM(FE71:FG71))</f>
        <v>0</v>
      </c>
      <c r="FI71" s="100"/>
      <c r="FJ71" s="100"/>
      <c r="FK71" s="100"/>
      <c r="FL71" s="100">
        <f>IF(SUM(FI71:FK71)=0,MASTER_DATA_MAPPED!FL71*VLOOKUP(FL$20,Backend!$A$2:$K$61,VLOOKUP(MASTER_DATA_ESCALATED!$B71,Backend!$M$3:$O$8,3,FALSE),FALSE),SUM(FI71:FK71))</f>
        <v>0</v>
      </c>
      <c r="FM71" s="100"/>
      <c r="FN71" s="100"/>
      <c r="FO71" s="100"/>
      <c r="FP71" s="100">
        <f>IF(SUM(FM71:FO71)=0,MASTER_DATA_MAPPED!FP71*VLOOKUP(FP$20,Backend!$A$2:$K$61,VLOOKUP(MASTER_DATA_ESCALATED!$B71,Backend!$M$3:$O$8,3,FALSE),FALSE),SUM(FM71:FO71))</f>
        <v>0</v>
      </c>
      <c r="FQ71" s="100"/>
      <c r="FR71" s="100"/>
      <c r="FS71" s="100"/>
      <c r="FT71" s="100">
        <f>IF(SUM(FQ71:FS71)=0,MASTER_DATA_MAPPED!FT71*VLOOKUP(FT$20,Backend!$A$2:$K$61,VLOOKUP(MASTER_DATA_ESCALATED!$B71,Backend!$M$3:$O$8,3,FALSE),FALSE),SUM(FQ71:FS71))</f>
        <v>0</v>
      </c>
      <c r="FU71" s="100"/>
      <c r="FV71" s="100"/>
      <c r="FW71" s="100"/>
      <c r="FX71" s="100">
        <f>IF(SUM(FU71:FW71)=0,MASTER_DATA_MAPPED!FX71*VLOOKUP(FX$20,Backend!$A$2:$K$61,VLOOKUP(MASTER_DATA_ESCALATED!$B71,Backend!$M$3:$O$8,3,FALSE),FALSE),SUM(FU71:FW71))</f>
        <v>0</v>
      </c>
      <c r="FY71" s="100"/>
      <c r="FZ71" s="100"/>
      <c r="GA71" s="100"/>
      <c r="GB71" s="100">
        <f>IF(SUM(FY71:GA71)=0,MASTER_DATA_MAPPED!GB71*VLOOKUP(GB$20,Backend!$A$2:$K$61,VLOOKUP(MASTER_DATA_ESCALATED!$B71,Backend!$M$3:$O$8,3,FALSE),FALSE),SUM(FY71:GA71))</f>
        <v>0</v>
      </c>
      <c r="GC71" s="100"/>
      <c r="GD71" s="100"/>
      <c r="GE71" s="100"/>
      <c r="GF71" s="100">
        <f>IF(SUM(GC71:GE71)=0,MASTER_DATA_MAPPED!GF71*VLOOKUP(GF$20,Backend!$A$2:$K$61,VLOOKUP(MASTER_DATA_ESCALATED!$B71,Backend!$M$3:$O$8,3,FALSE),FALSE),SUM(GC71:GE71))</f>
        <v>0</v>
      </c>
      <c r="GG71" s="100"/>
      <c r="GH71" s="100"/>
      <c r="GI71" s="100"/>
      <c r="GJ71" s="100">
        <f>IF(SUM(GG71:GI71)=0,MASTER_DATA_MAPPED!GJ71*VLOOKUP(GJ$20,Backend!$A$2:$K$61,VLOOKUP(MASTER_DATA_ESCALATED!$B71,Backend!$M$3:$O$8,3,FALSE),FALSE),SUM(GG71:GI71))</f>
        <v>0</v>
      </c>
      <c r="GK71" s="100"/>
      <c r="GL71" s="100"/>
      <c r="GM71" s="100"/>
      <c r="GN71" s="100">
        <f>IF(SUM(GK71:GM71)=0,MASTER_DATA_MAPPED!GN71*VLOOKUP(GN$20,Backend!$A$2:$K$61,VLOOKUP(MASTER_DATA_ESCALATED!$B71,Backend!$M$3:$O$8,3,FALSE),FALSE),SUM(GK71:GM71))</f>
        <v>0</v>
      </c>
      <c r="GO71" s="100"/>
      <c r="GP71" s="100"/>
      <c r="GQ71" s="100"/>
      <c r="GR71" s="100">
        <f>IF(SUM(GO71:GQ71)=0,MASTER_DATA_MAPPED!GR71*VLOOKUP(GR$20,Backend!$A$2:$K$61,VLOOKUP(MASTER_DATA_ESCALATED!$B71,Backend!$M$3:$O$8,3,FALSE),FALSE),SUM(GO71:GQ71))</f>
        <v>0</v>
      </c>
      <c r="GS71" s="100"/>
      <c r="GT71" s="100"/>
      <c r="GU71" s="100"/>
      <c r="GV71" s="100">
        <f>IF(SUM(GS71:GU71)=0,MASTER_DATA_MAPPED!GV71*VLOOKUP(GV$20,Backend!$A$2:$K$61,VLOOKUP(MASTER_DATA_ESCALATED!$B71,Backend!$M$3:$O$8,3,FALSE),FALSE),SUM(GS71:GU71))</f>
        <v>0</v>
      </c>
    </row>
    <row r="72" spans="2:204" s="25" customFormat="1" ht="17.25" hidden="1" outlineLevel="1" x14ac:dyDescent="0.3">
      <c r="B72" s="183">
        <f t="shared" si="1"/>
        <v>20</v>
      </c>
      <c r="C72" s="51">
        <f t="shared" si="0"/>
        <v>22</v>
      </c>
      <c r="D72" s="75"/>
      <c r="E72" s="51">
        <v>22</v>
      </c>
      <c r="F72" s="51"/>
      <c r="G72" s="76"/>
      <c r="H72" s="34" t="s">
        <v>76</v>
      </c>
      <c r="I72" s="95"/>
      <c r="J72" s="95"/>
      <c r="K72" s="95"/>
      <c r="L72" s="95">
        <f>IF(SUM(I72:K72)=0,MASTER_DATA_MAPPED!L72*VLOOKUP(L$20,Backend!$A$2:$K$61,VLOOKUP(MASTER_DATA_ESCALATED!$B72,Backend!$M$3:$O$8,3,FALSE),FALSE),SUM(I72:K72))</f>
        <v>336075533.65614396</v>
      </c>
      <c r="M72" s="95"/>
      <c r="N72" s="95"/>
      <c r="O72" s="95"/>
      <c r="P72" s="95">
        <f>IF(SUM(M72:O72)=0,MASTER_DATA_MAPPED!P72*VLOOKUP(P$20,Backend!$A$2:$K$61,VLOOKUP(MASTER_DATA_ESCALATED!$B72,Backend!$M$3:$O$8,3,FALSE),FALSE),SUM(M72:O72))</f>
        <v>988805442.82792425</v>
      </c>
      <c r="Q72" s="95"/>
      <c r="R72" s="95"/>
      <c r="S72" s="95"/>
      <c r="T72" s="95">
        <f>IF(SUM(Q72:S72)=0,MASTER_DATA_MAPPED!T72*VLOOKUP(T$20,Backend!$A$2:$K$61,VLOOKUP(MASTER_DATA_ESCALATED!$B72,Backend!$M$3:$O$8,3,FALSE),FALSE),SUM(Q72:S72))</f>
        <v>467941428.09265381</v>
      </c>
      <c r="U72" s="95"/>
      <c r="V72" s="95"/>
      <c r="W72" s="95"/>
      <c r="X72" s="95">
        <f>IF(SUM(U72:W72)=0,MASTER_DATA_MAPPED!X72*VLOOKUP(X$20,Backend!$A$2:$K$61,VLOOKUP(MASTER_DATA_ESCALATED!$B72,Backend!$M$3:$O$8,3,FALSE),FALSE),SUM(U72:W72))</f>
        <v>1394761818.6205671</v>
      </c>
      <c r="Y72" s="95"/>
      <c r="Z72" s="95"/>
      <c r="AA72" s="95"/>
      <c r="AB72" s="95">
        <f>IF(SUM(Y72:AA72)=0,MASTER_DATA_MAPPED!AB72*VLOOKUP(AB$20,Backend!$A$2:$K$61,VLOOKUP(MASTER_DATA_ESCALATED!$B72,Backend!$M$3:$O$8,3,FALSE),FALSE),SUM(Y72:AA72))</f>
        <v>237027931.37653226</v>
      </c>
      <c r="AC72" s="95"/>
      <c r="AD72" s="95"/>
      <c r="AE72" s="95"/>
      <c r="AF72" s="95">
        <f>IF(SUM(AC72:AE72)=0,MASTER_DATA_MAPPED!AF72*VLOOKUP(AF$20,Backend!$A$2:$K$61,VLOOKUP(MASTER_DATA_ESCALATED!$B72,Backend!$M$3:$O$8,3,FALSE),FALSE),SUM(AC72:AE72))</f>
        <v>698730140.42795074</v>
      </c>
      <c r="AG72" s="95"/>
      <c r="AH72" s="95"/>
      <c r="AI72" s="95"/>
      <c r="AJ72" s="95">
        <f>IF(SUM(AG72:AI72)=0,MASTER_DATA_MAPPED!AJ72*VLOOKUP(AJ$20,Backend!$A$2:$K$61,VLOOKUP(MASTER_DATA_ESCALATED!$B72,Backend!$M$3:$O$8,3,FALSE),FALSE),SUM(AG72:AI72))</f>
        <v>340910928.41310138</v>
      </c>
      <c r="AK72" s="95"/>
      <c r="AL72" s="95"/>
      <c r="AM72" s="95"/>
      <c r="AN72" s="95">
        <f>IF(SUM(AK72:AM72)=0,MASTER_DATA_MAPPED!AN72*VLOOKUP(AN$20,Backend!$A$2:$K$61,VLOOKUP(MASTER_DATA_ESCALATED!$B72,Backend!$M$3:$O$8,3,FALSE),FALSE),SUM(AK72:AM72))</f>
        <v>1017819400.2443314</v>
      </c>
      <c r="AO72" s="95"/>
      <c r="AP72" s="95"/>
      <c r="AQ72" s="95"/>
      <c r="AR72" s="95">
        <f>IF(SUM(AO72:AQ72)=0,MASTER_DATA_MAPPED!AR72*VLOOKUP(AR$20,Backend!$A$2:$K$61,VLOOKUP(MASTER_DATA_ESCALATED!$B72,Backend!$M$3:$O$8,3,FALSE),FALSE),SUM(AO72:AQ72))</f>
        <v>3266411538.5238533</v>
      </c>
      <c r="AS72" s="95"/>
      <c r="AT72" s="95"/>
      <c r="AU72" s="95"/>
      <c r="AV72" s="95">
        <f>IF(SUM(AS72:AU72)=0,MASTER_DATA_MAPPED!AV72*VLOOKUP(AV$20,Backend!$A$2:$K$61,VLOOKUP(MASTER_DATA_ESCALATED!$B72,Backend!$M$3:$O$8,3,FALSE),FALSE),SUM(AS72:AU72))</f>
        <v>1881046333.4689894</v>
      </c>
      <c r="AW72" s="95"/>
      <c r="AX72" s="95"/>
      <c r="AY72" s="95"/>
      <c r="AZ72" s="95">
        <f>IF(SUM(AW72:AY72)=0,MASTER_DATA_MAPPED!AZ72*VLOOKUP(AZ$20,Backend!$A$2:$K$61,VLOOKUP(MASTER_DATA_ESCALATED!$B72,Backend!$M$3:$O$8,3,FALSE),FALSE),SUM(AW72:AY72))</f>
        <v>1054911119.4454467</v>
      </c>
      <c r="BA72" s="95"/>
      <c r="BB72" s="95"/>
      <c r="BC72" s="95"/>
      <c r="BD72" s="95">
        <f>IF(SUM(BA72:BC72)=0,MASTER_DATA_MAPPED!BD72*VLOOKUP(BD$20,Backend!$A$2:$K$61,VLOOKUP(MASTER_DATA_ESCALATED!$B72,Backend!$M$3:$O$8,3,FALSE),FALSE),SUM(BA72:BC72))</f>
        <v>2008144058.7033806</v>
      </c>
      <c r="BE72" s="95"/>
      <c r="BF72" s="95"/>
      <c r="BG72" s="95"/>
      <c r="BH72" s="95">
        <f>IF(SUM(BE72:BG72)=0,MASTER_DATA_MAPPED!BH72*VLOOKUP(BH$20,Backend!$A$2:$K$61,VLOOKUP(MASTER_DATA_ESCALATED!$B72,Backend!$M$3:$O$8,3,FALSE),FALSE),SUM(BE72:BG72))</f>
        <v>686327716.26571238</v>
      </c>
      <c r="BI72" s="95"/>
      <c r="BJ72" s="95"/>
      <c r="BK72" s="95"/>
      <c r="BL72" s="95">
        <f>IF(SUM(BI72:BK72)=0,MASTER_DATA_MAPPED!BL72*VLOOKUP(BL$20,Backend!$A$2:$K$61,VLOOKUP(MASTER_DATA_ESCALATED!$B72,Backend!$M$3:$O$8,3,FALSE),FALSE),SUM(BI72:BK72))</f>
        <v>1258267479.8204727</v>
      </c>
      <c r="BM72" s="95"/>
      <c r="BN72" s="95"/>
      <c r="BO72" s="95"/>
      <c r="BP72" s="95">
        <f>IF(SUM(BM72:BO72)=0,MASTER_DATA_MAPPED!BP72*VLOOKUP(BP$20,Backend!$A$2:$K$61,VLOOKUP(MASTER_DATA_ESCALATED!$B72,Backend!$M$3:$O$8,3,FALSE),FALSE),SUM(BM72:BO72))</f>
        <v>1182757892.2624936</v>
      </c>
      <c r="BQ72" s="95"/>
      <c r="BR72" s="95"/>
      <c r="BS72" s="95"/>
      <c r="BT72" s="95">
        <f>IF(SUM(BQ72:BS72)=0,MASTER_DATA_MAPPED!BT72*VLOOKUP(BT$20,Backend!$A$2:$K$61,VLOOKUP(MASTER_DATA_ESCALATED!$B72,Backend!$M$3:$O$8,3,FALSE),FALSE),SUM(BQ72:BS72))</f>
        <v>967062522.60523486</v>
      </c>
      <c r="BU72" s="95"/>
      <c r="BV72" s="95"/>
      <c r="BW72" s="95"/>
      <c r="BX72" s="95">
        <f>IF(SUM(BU72:BW72)=0,MASTER_DATA_MAPPED!BX72*VLOOKUP(BX$20,Backend!$A$2:$K$61,VLOOKUP(MASTER_DATA_ESCALATED!$B72,Backend!$M$3:$O$8,3,FALSE),FALSE),SUM(BU72:BW72))</f>
        <v>650824187.85515463</v>
      </c>
      <c r="BY72" s="95"/>
      <c r="BZ72" s="95"/>
      <c r="CA72" s="95"/>
      <c r="CB72" s="95">
        <f>IF(SUM(BY72:CA72)=0,MASTER_DATA_MAPPED!CB72*VLOOKUP(CB$20,Backend!$A$2:$K$61,VLOOKUP(MASTER_DATA_ESCALATED!$B72,Backend!$M$3:$O$8,3,FALSE),FALSE),SUM(BY72:CA72))</f>
        <v>371618082.4957</v>
      </c>
      <c r="CC72" s="95"/>
      <c r="CD72" s="95"/>
      <c r="CE72" s="95"/>
      <c r="CF72" s="95">
        <f>IF(SUM(CC72:CE72)=0,MASTER_DATA_MAPPED!CF72*VLOOKUP(CF$20,Backend!$A$2:$K$61,VLOOKUP(MASTER_DATA_ESCALATED!$B72,Backend!$M$3:$O$8,3,FALSE),FALSE),SUM(CC72:CE72))</f>
        <v>575352203.48568475</v>
      </c>
      <c r="CG72" s="95"/>
      <c r="CH72" s="95"/>
      <c r="CI72" s="95"/>
      <c r="CJ72" s="95">
        <f>IF(SUM(CG72:CI72)=0,MASTER_DATA_MAPPED!CJ72*VLOOKUP(CJ$20,Backend!$A$2:$K$61,VLOOKUP(MASTER_DATA_ESCALATED!$B72,Backend!$M$3:$O$8,3,FALSE),FALSE),SUM(CG72:CI72))</f>
        <v>1758229889.2670307</v>
      </c>
      <c r="CK72" s="95"/>
      <c r="CL72" s="95"/>
      <c r="CM72" s="95"/>
      <c r="CN72" s="95">
        <f>IF(SUM(CK72:CM72)=0,MASTER_DATA_MAPPED!CN72*VLOOKUP(CN$20,Backend!$A$2:$K$61,VLOOKUP(MASTER_DATA_ESCALATED!$B72,Backend!$M$3:$O$8,3,FALSE),FALSE),SUM(CK72:CM72))</f>
        <v>2320966892.1994872</v>
      </c>
      <c r="CO72" s="95"/>
      <c r="CP72" s="95"/>
      <c r="CQ72" s="95"/>
      <c r="CR72" s="95">
        <f>IF(SUM(CO72:CQ72)=0,MASTER_DATA_MAPPED!CR72*VLOOKUP(CR$20,Backend!$A$2:$K$61,VLOOKUP(MASTER_DATA_ESCALATED!$B72,Backend!$M$3:$O$8,3,FALSE),FALSE),SUM(CO72:CQ72))</f>
        <v>2875318564.6145878</v>
      </c>
      <c r="CS72" s="95"/>
      <c r="CT72" s="95"/>
      <c r="CU72" s="95"/>
      <c r="CV72" s="95">
        <f>IF(SUM(CS72:CU72)=0,MASTER_DATA_MAPPED!CV72*VLOOKUP(CV$20,Backend!$A$2:$K$61,VLOOKUP(MASTER_DATA_ESCALATED!$B72,Backend!$M$3:$O$8,3,FALSE),FALSE),SUM(CS72:CU72))</f>
        <v>161315511.49101019</v>
      </c>
      <c r="CW72" s="95"/>
      <c r="CX72" s="95"/>
      <c r="CY72" s="95"/>
      <c r="CZ72" s="95">
        <f>IF(SUM(CW72:CY72)=0,MASTER_DATA_MAPPED!CZ72*VLOOKUP(CZ$20,Backend!$A$2:$K$61,VLOOKUP(MASTER_DATA_ESCALATED!$B72,Backend!$M$3:$O$8,3,FALSE),FALSE),SUM(CW72:CY72))</f>
        <v>289662626.63080072</v>
      </c>
      <c r="DA72" s="95"/>
      <c r="DB72" s="95"/>
      <c r="DC72" s="95"/>
      <c r="DD72" s="95" t="e">
        <f>IF(SUM(DA72:DC72)=0,MASTER_DATA_MAPPED!DD72*VLOOKUP(DD$20,Backend!$A$2:$K$61,VLOOKUP(MASTER_DATA_ESCALATED!$B72,Backend!$M$3:$O$8,3,FALSE),FALSE),SUM(DA72:DC72))</f>
        <v>#N/A</v>
      </c>
      <c r="DE72" s="95"/>
      <c r="DF72" s="95"/>
      <c r="DG72" s="95"/>
      <c r="DH72" s="95">
        <f>IF(SUM(DE72:DG72)=0,MASTER_DATA_MAPPED!DH72*VLOOKUP(DH$20,Backend!$A$2:$K$61,VLOOKUP(MASTER_DATA_ESCALATED!$B72,Backend!$M$3:$O$8,3,FALSE),FALSE),SUM(DE72:DG72))</f>
        <v>98263598.751350746</v>
      </c>
      <c r="DI72" s="95"/>
      <c r="DJ72" s="95"/>
      <c r="DK72" s="95"/>
      <c r="DL72" s="95">
        <f>IF(SUM(DI72:DK72)=0,MASTER_DATA_MAPPED!DL72*VLOOKUP(DL$20,Backend!$A$2:$K$61,VLOOKUP(MASTER_DATA_ESCALATED!$B72,Backend!$M$3:$O$8,3,FALSE),FALSE),SUM(DI72:DK72))</f>
        <v>160656206.8939032</v>
      </c>
      <c r="DM72" s="95"/>
      <c r="DN72" s="95"/>
      <c r="DO72" s="95"/>
      <c r="DP72" s="95">
        <f>IF(SUM(DM72:DO72)=0,MASTER_DATA_MAPPED!DP72*VLOOKUP(DP$20,Backend!$A$2:$K$61,VLOOKUP(MASTER_DATA_ESCALATED!$B72,Backend!$M$3:$O$8,3,FALSE),FALSE),SUM(DM72:DO72))</f>
        <v>286388000.71154243</v>
      </c>
      <c r="DQ72" s="95"/>
      <c r="DR72" s="95"/>
      <c r="DS72" s="95"/>
      <c r="DT72" s="95">
        <f>IF(SUM(DQ72:DS72)=0,MASTER_DATA_MAPPED!DT72*VLOOKUP(DT$20,Backend!$A$2:$K$61,VLOOKUP(MASTER_DATA_ESCALATED!$B72,Backend!$M$3:$O$8,3,FALSE),FALSE),SUM(DQ72:DS72))</f>
        <v>544370764.26372159</v>
      </c>
      <c r="DU72" s="95"/>
      <c r="DV72" s="95"/>
      <c r="DW72" s="95"/>
      <c r="DX72" s="95">
        <f>IF(SUM(DU72:DW72)=0,MASTER_DATA_MAPPED!DX72*VLOOKUP(DX$20,Backend!$A$2:$K$61,VLOOKUP(MASTER_DATA_ESCALATED!$B72,Backend!$M$3:$O$8,3,FALSE),FALSE),SUM(DU72:DW72))</f>
        <v>1041870847.4257406</v>
      </c>
      <c r="DY72" s="95"/>
      <c r="DZ72" s="95"/>
      <c r="EA72" s="95"/>
      <c r="EB72" s="95">
        <f>IF(SUM(DY72:EA72)=0,MASTER_DATA_MAPPED!EB72*VLOOKUP(EB$20,Backend!$A$2:$K$61,VLOOKUP(MASTER_DATA_ESCALATED!$B72,Backend!$M$3:$O$8,3,FALSE),FALSE),SUM(DY72:EA72))</f>
        <v>1285418183.349098</v>
      </c>
      <c r="EC72" s="95"/>
      <c r="ED72" s="95"/>
      <c r="EE72" s="95"/>
      <c r="EF72" s="95">
        <f>IF(SUM(EC72:EE72)=0,MASTER_DATA_MAPPED!EF72*VLOOKUP(EF$20,Backend!$A$2:$K$61,VLOOKUP(MASTER_DATA_ESCALATED!$B72,Backend!$M$3:$O$8,3,FALSE),FALSE),SUM(EC72:EE72))</f>
        <v>687862996.45835578</v>
      </c>
      <c r="EG72" s="95"/>
      <c r="EH72" s="95"/>
      <c r="EI72" s="95"/>
      <c r="EJ72" s="95">
        <f>IF(SUM(EG72:EI72)=0,MASTER_DATA_MAPPED!EJ72*VLOOKUP(EJ$20,Backend!$A$2:$K$61,VLOOKUP(MASTER_DATA_ESCALATED!$B72,Backend!$M$3:$O$8,3,FALSE),FALSE),SUM(EG72:EI72))</f>
        <v>1150424801.0842278</v>
      </c>
      <c r="EK72" s="95"/>
      <c r="EL72" s="95"/>
      <c r="EM72" s="95"/>
      <c r="EN72" s="95">
        <f>IF(SUM(EK72:EM72)=0,MASTER_DATA_MAPPED!EN72*VLOOKUP(EN$20,Backend!$A$2:$K$61,VLOOKUP(MASTER_DATA_ESCALATED!$B72,Backend!$M$3:$O$8,3,FALSE),FALSE),SUM(EK72:EM72))</f>
        <v>709306984.98809028</v>
      </c>
      <c r="EO72" s="95"/>
      <c r="EP72" s="95"/>
      <c r="EQ72" s="95"/>
      <c r="ER72" s="95">
        <f>IF(SUM(EO72:EQ72)=0,MASTER_DATA_MAPPED!ER72*VLOOKUP(ER$20,Backend!$A$2:$K$61,VLOOKUP(MASTER_DATA_ESCALATED!$B72,Backend!$M$3:$O$8,3,FALSE),FALSE),SUM(EO72:EQ72))</f>
        <v>1232945377.3064508</v>
      </c>
      <c r="ES72" s="95"/>
      <c r="ET72" s="95"/>
      <c r="EU72" s="95"/>
      <c r="EV72" s="95">
        <f>IF(SUM(ES72:EU72)=0,MASTER_DATA_MAPPED!EV72*VLOOKUP(EV$20,Backend!$A$2:$K$61,VLOOKUP(MASTER_DATA_ESCALATED!$B72,Backend!$M$3:$O$8,3,FALSE),FALSE),SUM(ES72:EU72))</f>
        <v>1232945377.3064508</v>
      </c>
      <c r="EW72" s="95"/>
      <c r="EX72" s="95"/>
      <c r="EY72" s="95"/>
      <c r="EZ72" s="95">
        <f>IF(SUM(EW72:EY72)=0,MASTER_DATA_MAPPED!EZ72*VLOOKUP(EZ$20,Backend!$A$2:$K$61,VLOOKUP(MASTER_DATA_ESCALATED!$B72,Backend!$M$3:$O$8,3,FALSE),FALSE),SUM(EW72:EY72))</f>
        <v>947500391.32193673</v>
      </c>
      <c r="FA72" s="95"/>
      <c r="FB72" s="95"/>
      <c r="FC72" s="95"/>
      <c r="FD72" s="95">
        <f>IF(SUM(FA72:FC72)=0,MASTER_DATA_MAPPED!FD72*VLOOKUP(FD$20,Backend!$A$2:$K$61,VLOOKUP(MASTER_DATA_ESCALATED!$B72,Backend!$M$3:$O$8,3,FALSE),FALSE),SUM(FA72:FC72))</f>
        <v>837722739.03455114</v>
      </c>
      <c r="FE72" s="95"/>
      <c r="FF72" s="95"/>
      <c r="FG72" s="95"/>
      <c r="FH72" s="95">
        <f>IF(SUM(FE72:FG72)=0,MASTER_DATA_MAPPED!FH72*VLOOKUP(FH$20,Backend!$A$2:$K$61,VLOOKUP(MASTER_DATA_ESCALATED!$B72,Backend!$M$3:$O$8,3,FALSE),FALSE),SUM(FE72:FG72))</f>
        <v>756116276.95655024</v>
      </c>
      <c r="FI72" s="95"/>
      <c r="FJ72" s="95"/>
      <c r="FK72" s="95"/>
      <c r="FL72" s="95">
        <f>IF(SUM(FI72:FK72)=0,MASTER_DATA_MAPPED!FL72*VLOOKUP(FL$20,Backend!$A$2:$K$61,VLOOKUP(MASTER_DATA_ESCALATED!$B72,Backend!$M$3:$O$8,3,FALSE),FALSE),SUM(FI72:FK72))</f>
        <v>1429266675.542712</v>
      </c>
      <c r="FM72" s="95"/>
      <c r="FN72" s="95"/>
      <c r="FO72" s="95"/>
      <c r="FP72" s="95">
        <f>IF(SUM(FM72:FO72)=0,MASTER_DATA_MAPPED!FP72*VLOOKUP(FP$20,Backend!$A$2:$K$61,VLOOKUP(MASTER_DATA_ESCALATED!$B72,Backend!$M$3:$O$8,3,FALSE),FALSE),SUM(FM72:FO72))</f>
        <v>1221144216.0146747</v>
      </c>
      <c r="FQ72" s="95"/>
      <c r="FR72" s="95"/>
      <c r="FS72" s="95"/>
      <c r="FT72" s="95">
        <f>IF(SUM(FQ72:FS72)=0,MASTER_DATA_MAPPED!FT72*VLOOKUP(FT$20,Backend!$A$2:$K$61,VLOOKUP(MASTER_DATA_ESCALATED!$B72,Backend!$M$3:$O$8,3,FALSE),FALSE),SUM(FQ72:FS72))</f>
        <v>1079029741.3080983</v>
      </c>
      <c r="FU72" s="95"/>
      <c r="FV72" s="95"/>
      <c r="FW72" s="95"/>
      <c r="FX72" s="95">
        <f>IF(SUM(FU72:FW72)=0,MASTER_DATA_MAPPED!FX72*VLOOKUP(FX$20,Backend!$A$2:$K$61,VLOOKUP(MASTER_DATA_ESCALATED!$B72,Backend!$M$3:$O$8,3,FALSE),FALSE),SUM(FU72:FW72))</f>
        <v>986483240.16664696</v>
      </c>
      <c r="FY72" s="95"/>
      <c r="FZ72" s="95"/>
      <c r="GA72" s="95"/>
      <c r="GB72" s="95">
        <f>IF(SUM(FY72:GA72)=0,MASTER_DATA_MAPPED!GB72*VLOOKUP(GB$20,Backend!$A$2:$K$61,VLOOKUP(MASTER_DATA_ESCALATED!$B72,Backend!$M$3:$O$8,3,FALSE),FALSE),SUM(FY72:GA72))</f>
        <v>1129655418.532084</v>
      </c>
      <c r="GC72" s="95"/>
      <c r="GD72" s="95"/>
      <c r="GE72" s="95"/>
      <c r="GF72" s="95">
        <f>IF(SUM(GC72:GE72)=0,MASTER_DATA_MAPPED!GF72*VLOOKUP(GF$20,Backend!$A$2:$K$61,VLOOKUP(MASTER_DATA_ESCALATED!$B72,Backend!$M$3:$O$8,3,FALSE),FALSE),SUM(GC72:GE72))</f>
        <v>1335451284.0497553</v>
      </c>
      <c r="GG72" s="95"/>
      <c r="GH72" s="95"/>
      <c r="GI72" s="95"/>
      <c r="GJ72" s="95">
        <f>IF(SUM(GG72:GI72)=0,MASTER_DATA_MAPPED!GJ72*VLOOKUP(GJ$20,Backend!$A$2:$K$61,VLOOKUP(MASTER_DATA_ESCALATED!$B72,Backend!$M$3:$O$8,3,FALSE),FALSE),SUM(GG72:GI72))</f>
        <v>1231926011.1516395</v>
      </c>
      <c r="GK72" s="95"/>
      <c r="GL72" s="95"/>
      <c r="GM72" s="95"/>
      <c r="GN72" s="95">
        <f>IF(SUM(GK72:GM72)=0,MASTER_DATA_MAPPED!GN72*VLOOKUP(GN$20,Backend!$A$2:$K$61,VLOOKUP(MASTER_DATA_ESCALATED!$B72,Backend!$M$3:$O$8,3,FALSE),FALSE),SUM(GK72:GM72))</f>
        <v>1310761237.5771976</v>
      </c>
      <c r="GO72" s="95"/>
      <c r="GP72" s="95"/>
      <c r="GQ72" s="95"/>
      <c r="GR72" s="95">
        <f>IF(SUM(GO72:GQ72)=0,MASTER_DATA_MAPPED!GR72*VLOOKUP(GR$20,Backend!$A$2:$K$61,VLOOKUP(MASTER_DATA_ESCALATED!$B72,Backend!$M$3:$O$8,3,FALSE),FALSE),SUM(GO72:GQ72))</f>
        <v>1164814009.2606263</v>
      </c>
      <c r="GS72" s="95"/>
      <c r="GT72" s="95"/>
      <c r="GU72" s="95"/>
      <c r="GV72" s="95">
        <f>IF(SUM(GS72:GU72)=0,MASTER_DATA_MAPPED!GV72*VLOOKUP(GV$20,Backend!$A$2:$K$61,VLOOKUP(MASTER_DATA_ESCALATED!$B72,Backend!$M$3:$O$8,3,FALSE),FALSE),SUM(GS72:GU72))</f>
        <v>1075208188.8395882</v>
      </c>
    </row>
    <row r="73" spans="2:204" ht="17.25" hidden="1" outlineLevel="2" x14ac:dyDescent="0.3">
      <c r="B73" s="21">
        <f t="shared" si="1"/>
        <v>20</v>
      </c>
      <c r="C73" s="52">
        <f t="shared" si="0"/>
        <v>221</v>
      </c>
      <c r="D73" s="77"/>
      <c r="E73" s="52"/>
      <c r="F73" s="52">
        <v>221</v>
      </c>
      <c r="G73" s="78"/>
      <c r="H73" s="34" t="s">
        <v>77</v>
      </c>
      <c r="I73" s="95"/>
      <c r="J73" s="95"/>
      <c r="K73" s="95"/>
      <c r="L73" s="95">
        <f>IF(SUM(I73:K73)=0,MASTER_DATA_MAPPED!L73*VLOOKUP(L$20,Backend!$A$2:$K$61,VLOOKUP(MASTER_DATA_ESCALATED!$B73,Backend!$M$3:$O$8,3,FALSE),FALSE),SUM(I73:K73))</f>
        <v>198625538.17772844</v>
      </c>
      <c r="M73" s="95"/>
      <c r="N73" s="95"/>
      <c r="O73" s="95"/>
      <c r="P73" s="95">
        <f>IF(SUM(M73:O73)=0,MASTER_DATA_MAPPED!P73*VLOOKUP(P$20,Backend!$A$2:$K$61,VLOOKUP(MASTER_DATA_ESCALATED!$B73,Backend!$M$3:$O$8,3,FALSE),FALSE),SUM(M73:O73))</f>
        <v>572420230.7839359</v>
      </c>
      <c r="Q73" s="95"/>
      <c r="R73" s="95"/>
      <c r="S73" s="95"/>
      <c r="T73" s="95">
        <f>IF(SUM(Q73:S73)=0,MASTER_DATA_MAPPED!T73*VLOOKUP(T$20,Backend!$A$2:$K$61,VLOOKUP(MASTER_DATA_ESCALATED!$B73,Backend!$M$3:$O$8,3,FALSE),FALSE),SUM(Q73:S73))</f>
        <v>244811357.13047341</v>
      </c>
      <c r="U73" s="95"/>
      <c r="V73" s="95"/>
      <c r="W73" s="95"/>
      <c r="X73" s="95">
        <f>IF(SUM(U73:W73)=0,MASTER_DATA_MAPPED!X73*VLOOKUP(X$20,Backend!$A$2:$K$61,VLOOKUP(MASTER_DATA_ESCALATED!$B73,Backend!$M$3:$O$8,3,FALSE),FALSE),SUM(U73:W73))</f>
        <v>705078545.80240774</v>
      </c>
      <c r="Y73" s="95"/>
      <c r="Z73" s="95"/>
      <c r="AA73" s="95"/>
      <c r="AB73" s="95">
        <f>IF(SUM(Y73:AA73)=0,MASTER_DATA_MAPPED!AB73*VLOOKUP(AB$20,Backend!$A$2:$K$61,VLOOKUP(MASTER_DATA_ESCALATED!$B73,Backend!$M$3:$O$8,3,FALSE),FALSE),SUM(Y73:AA73))</f>
        <v>134923111.7667152</v>
      </c>
      <c r="AC73" s="95"/>
      <c r="AD73" s="95"/>
      <c r="AE73" s="95"/>
      <c r="AF73" s="95">
        <f>IF(SUM(AC73:AE73)=0,MASTER_DATA_MAPPED!AF73*VLOOKUP(AF$20,Backend!$A$2:$K$61,VLOOKUP(MASTER_DATA_ESCALATED!$B73,Backend!$M$3:$O$8,3,FALSE),FALSE),SUM(AC73:AE73))</f>
        <v>389093297.45904166</v>
      </c>
      <c r="AG73" s="95"/>
      <c r="AH73" s="95"/>
      <c r="AI73" s="95"/>
      <c r="AJ73" s="95">
        <f>IF(SUM(AG73:AI73)=0,MASTER_DATA_MAPPED!AJ73*VLOOKUP(AJ$20,Backend!$A$2:$K$61,VLOOKUP(MASTER_DATA_ESCALATED!$B73,Backend!$M$3:$O$8,3,FALSE),FALSE),SUM(AG73:AI73))</f>
        <v>174432966.34533826</v>
      </c>
      <c r="AK73" s="95"/>
      <c r="AL73" s="95"/>
      <c r="AM73" s="95"/>
      <c r="AN73" s="95">
        <f>IF(SUM(AK73:AM73)=0,MASTER_DATA_MAPPED!AN73*VLOOKUP(AN$20,Backend!$A$2:$K$61,VLOOKUP(MASTER_DATA_ESCALATED!$B73,Backend!$M$3:$O$8,3,FALSE),FALSE),SUM(AK73:AM73))</f>
        <v>502428711.34308243</v>
      </c>
      <c r="AO73" s="95"/>
      <c r="AP73" s="95"/>
      <c r="AQ73" s="95"/>
      <c r="AR73" s="95">
        <f>IF(SUM(AO73:AQ73)=0,MASTER_DATA_MAPPED!AR73*VLOOKUP(AR$20,Backend!$A$2:$K$61,VLOOKUP(MASTER_DATA_ESCALATED!$B73,Backend!$M$3:$O$8,3,FALSE),FALSE),SUM(AO73:AQ73))</f>
        <v>0</v>
      </c>
      <c r="AS73" s="95"/>
      <c r="AT73" s="95"/>
      <c r="AU73" s="95"/>
      <c r="AV73" s="95">
        <f>IF(SUM(AS73:AU73)=0,MASTER_DATA_MAPPED!AV73*VLOOKUP(AV$20,Backend!$A$2:$K$61,VLOOKUP(MASTER_DATA_ESCALATED!$B73,Backend!$M$3:$O$8,3,FALSE),FALSE),SUM(AS73:AU73))</f>
        <v>0</v>
      </c>
      <c r="AW73" s="95"/>
      <c r="AX73" s="95"/>
      <c r="AY73" s="95"/>
      <c r="AZ73" s="95">
        <f>IF(SUM(AW73:AY73)=0,MASTER_DATA_MAPPED!AZ73*VLOOKUP(AZ$20,Backend!$A$2:$K$61,VLOOKUP(MASTER_DATA_ESCALATED!$B73,Backend!$M$3:$O$8,3,FALSE),FALSE),SUM(AW73:AY73))</f>
        <v>0</v>
      </c>
      <c r="BA73" s="95"/>
      <c r="BB73" s="95"/>
      <c r="BC73" s="95"/>
      <c r="BD73" s="95">
        <f>IF(SUM(BA73:BC73)=0,MASTER_DATA_MAPPED!BD73*VLOOKUP(BD$20,Backend!$A$2:$K$61,VLOOKUP(MASTER_DATA_ESCALATED!$B73,Backend!$M$3:$O$8,3,FALSE),FALSE),SUM(BA73:BC73))</f>
        <v>0</v>
      </c>
      <c r="BE73" s="95"/>
      <c r="BF73" s="95"/>
      <c r="BG73" s="95"/>
      <c r="BH73" s="95">
        <f>IF(SUM(BE73:BG73)=0,MASTER_DATA_MAPPED!BH73*VLOOKUP(BH$20,Backend!$A$2:$K$61,VLOOKUP(MASTER_DATA_ESCALATED!$B73,Backend!$M$3:$O$8,3,FALSE),FALSE),SUM(BE73:BG73))</f>
        <v>0</v>
      </c>
      <c r="BI73" s="95"/>
      <c r="BJ73" s="95"/>
      <c r="BK73" s="95"/>
      <c r="BL73" s="95">
        <f>IF(SUM(BI73:BK73)=0,MASTER_DATA_MAPPED!BL73*VLOOKUP(BL$20,Backend!$A$2:$K$61,VLOOKUP(MASTER_DATA_ESCALATED!$B73,Backend!$M$3:$O$8,3,FALSE),FALSE),SUM(BI73:BK73))</f>
        <v>0</v>
      </c>
      <c r="BM73" s="95"/>
      <c r="BN73" s="95"/>
      <c r="BO73" s="95"/>
      <c r="BP73" s="95">
        <f>IF(SUM(BM73:BO73)=0,MASTER_DATA_MAPPED!BP73*VLOOKUP(BP$20,Backend!$A$2:$K$61,VLOOKUP(MASTER_DATA_ESCALATED!$B73,Backend!$M$3:$O$8,3,FALSE),FALSE),SUM(BM73:BO73))</f>
        <v>608009279.18398309</v>
      </c>
      <c r="BQ73" s="95"/>
      <c r="BR73" s="95"/>
      <c r="BS73" s="95"/>
      <c r="BT73" s="95">
        <f>IF(SUM(BQ73:BS73)=0,MASTER_DATA_MAPPED!BT73*VLOOKUP(BT$20,Backend!$A$2:$K$61,VLOOKUP(MASTER_DATA_ESCALATED!$B73,Backend!$M$3:$O$8,3,FALSE),FALSE),SUM(BQ73:BS73))</f>
        <v>605855714.86963272</v>
      </c>
      <c r="BU73" s="95"/>
      <c r="BV73" s="95"/>
      <c r="BW73" s="95"/>
      <c r="BX73" s="95">
        <f>IF(SUM(BU73:BW73)=0,MASTER_DATA_MAPPED!BX73*VLOOKUP(BX$20,Backend!$A$2:$K$61,VLOOKUP(MASTER_DATA_ESCALATED!$B73,Backend!$M$3:$O$8,3,FALSE),FALSE),SUM(BU73:BW73))</f>
        <v>440642272.42130595</v>
      </c>
      <c r="BY73" s="95"/>
      <c r="BZ73" s="95"/>
      <c r="CA73" s="95"/>
      <c r="CB73" s="95">
        <f>IF(SUM(BY73:CA73)=0,MASTER_DATA_MAPPED!CB73*VLOOKUP(CB$20,Backend!$A$2:$K$61,VLOOKUP(MASTER_DATA_ESCALATED!$B73,Backend!$M$3:$O$8,3,FALSE),FALSE),SUM(BY73:CA73))</f>
        <v>32882850.491966695</v>
      </c>
      <c r="CC73" s="95"/>
      <c r="CD73" s="95"/>
      <c r="CE73" s="95"/>
      <c r="CF73" s="95">
        <f>IF(SUM(CC73:CE73)=0,MASTER_DATA_MAPPED!CF73*VLOOKUP(CF$20,Backend!$A$2:$K$61,VLOOKUP(MASTER_DATA_ESCALATED!$B73,Backend!$M$3:$O$8,3,FALSE),FALSE),SUM(CC73:CE73))</f>
        <v>409532135.87691128</v>
      </c>
      <c r="CG73" s="95"/>
      <c r="CH73" s="95"/>
      <c r="CI73" s="95"/>
      <c r="CJ73" s="95">
        <f>IF(SUM(CG73:CI73)=0,MASTER_DATA_MAPPED!CJ73*VLOOKUP(CJ$20,Backend!$A$2:$K$61,VLOOKUP(MASTER_DATA_ESCALATED!$B73,Backend!$M$3:$O$8,3,FALSE),FALSE),SUM(CG73:CI73))</f>
        <v>0</v>
      </c>
      <c r="CK73" s="95"/>
      <c r="CL73" s="95"/>
      <c r="CM73" s="95"/>
      <c r="CN73" s="95">
        <f>IF(SUM(CK73:CM73)=0,MASTER_DATA_MAPPED!CN73*VLOOKUP(CN$20,Backend!$A$2:$K$61,VLOOKUP(MASTER_DATA_ESCALATED!$B73,Backend!$M$3:$O$8,3,FALSE),FALSE),SUM(CK73:CM73))</f>
        <v>0</v>
      </c>
      <c r="CO73" s="95"/>
      <c r="CP73" s="95"/>
      <c r="CQ73" s="95"/>
      <c r="CR73" s="95">
        <f>IF(SUM(CO73:CQ73)=0,MASTER_DATA_MAPPED!CR73*VLOOKUP(CR$20,Backend!$A$2:$K$61,VLOOKUP(MASTER_DATA_ESCALATED!$B73,Backend!$M$3:$O$8,3,FALSE),FALSE),SUM(CO73:CQ73))</f>
        <v>0</v>
      </c>
      <c r="CS73" s="95"/>
      <c r="CT73" s="95"/>
      <c r="CU73" s="95"/>
      <c r="CV73" s="95">
        <f>IF(SUM(CS73:CU73)=0,MASTER_DATA_MAPPED!CV73*VLOOKUP(CV$20,Backend!$A$2:$K$61,VLOOKUP(MASTER_DATA_ESCALATED!$B73,Backend!$M$3:$O$8,3,FALSE),FALSE),SUM(CS73:CU73))</f>
        <v>85760484.971797302</v>
      </c>
      <c r="CW73" s="95"/>
      <c r="CX73" s="95"/>
      <c r="CY73" s="95"/>
      <c r="CZ73" s="95">
        <f>IF(SUM(CW73:CY73)=0,MASTER_DATA_MAPPED!CZ73*VLOOKUP(CZ$20,Backend!$A$2:$K$61,VLOOKUP(MASTER_DATA_ESCALATED!$B73,Backend!$M$3:$O$8,3,FALSE),FALSE),SUM(CW73:CY73))</f>
        <v>145491169.97104001</v>
      </c>
      <c r="DA73" s="95"/>
      <c r="DB73" s="95"/>
      <c r="DC73" s="95"/>
      <c r="DD73" s="95" t="e">
        <f>IF(SUM(DA73:DC73)=0,MASTER_DATA_MAPPED!DD73*VLOOKUP(DD$20,Backend!$A$2:$K$61,VLOOKUP(MASTER_DATA_ESCALATED!$B73,Backend!$M$3:$O$8,3,FALSE),FALSE),SUM(DA73:DC73))</f>
        <v>#N/A</v>
      </c>
      <c r="DE73" s="95"/>
      <c r="DF73" s="95"/>
      <c r="DG73" s="95"/>
      <c r="DH73" s="95">
        <f>IF(SUM(DE73:DG73)=0,MASTER_DATA_MAPPED!DH73*VLOOKUP(DH$20,Backend!$A$2:$K$61,VLOOKUP(MASTER_DATA_ESCALATED!$B73,Backend!$M$3:$O$8,3,FALSE),FALSE),SUM(DE73:DG73))</f>
        <v>0</v>
      </c>
      <c r="DI73" s="95"/>
      <c r="DJ73" s="95"/>
      <c r="DK73" s="95"/>
      <c r="DL73" s="95">
        <f>IF(SUM(DI73:DK73)=0,MASTER_DATA_MAPPED!DL73*VLOOKUP(DL$20,Backend!$A$2:$K$61,VLOOKUP(MASTER_DATA_ESCALATED!$B73,Backend!$M$3:$O$8,3,FALSE),FALSE),SUM(DI73:DK73))</f>
        <v>0</v>
      </c>
      <c r="DM73" s="95"/>
      <c r="DN73" s="95"/>
      <c r="DO73" s="95"/>
      <c r="DP73" s="95">
        <f>IF(SUM(DM73:DO73)=0,MASTER_DATA_MAPPED!DP73*VLOOKUP(DP$20,Backend!$A$2:$K$61,VLOOKUP(MASTER_DATA_ESCALATED!$B73,Backend!$M$3:$O$8,3,FALSE),FALSE),SUM(DM73:DO73))</f>
        <v>0</v>
      </c>
      <c r="DQ73" s="95"/>
      <c r="DR73" s="95"/>
      <c r="DS73" s="95"/>
      <c r="DT73" s="95">
        <f>IF(SUM(DQ73:DS73)=0,MASTER_DATA_MAPPED!DT73*VLOOKUP(DT$20,Backend!$A$2:$K$61,VLOOKUP(MASTER_DATA_ESCALATED!$B73,Backend!$M$3:$O$8,3,FALSE),FALSE),SUM(DQ73:DS73))</f>
        <v>0</v>
      </c>
      <c r="DU73" s="95"/>
      <c r="DV73" s="95"/>
      <c r="DW73" s="95"/>
      <c r="DX73" s="95">
        <f>IF(SUM(DU73:DW73)=0,MASTER_DATA_MAPPED!DX73*VLOOKUP(DX$20,Backend!$A$2:$K$61,VLOOKUP(MASTER_DATA_ESCALATED!$B73,Backend!$M$3:$O$8,3,FALSE),FALSE),SUM(DU73:DW73))</f>
        <v>0</v>
      </c>
      <c r="DY73" s="95"/>
      <c r="DZ73" s="95"/>
      <c r="EA73" s="95"/>
      <c r="EB73" s="95">
        <f>IF(SUM(DY73:EA73)=0,MASTER_DATA_MAPPED!EB73*VLOOKUP(EB$20,Backend!$A$2:$K$61,VLOOKUP(MASTER_DATA_ESCALATED!$B73,Backend!$M$3:$O$8,3,FALSE),FALSE),SUM(DY73:EA73))</f>
        <v>0</v>
      </c>
      <c r="EC73" s="95"/>
      <c r="ED73" s="95"/>
      <c r="EE73" s="95"/>
      <c r="EF73" s="95">
        <f>IF(SUM(EC73:EE73)=0,MASTER_DATA_MAPPED!EF73*VLOOKUP(EF$20,Backend!$A$2:$K$61,VLOOKUP(MASTER_DATA_ESCALATED!$B73,Backend!$M$3:$O$8,3,FALSE),FALSE),SUM(EC73:EE73))</f>
        <v>155968269.19929841</v>
      </c>
      <c r="EG73" s="95"/>
      <c r="EH73" s="95"/>
      <c r="EI73" s="95"/>
      <c r="EJ73" s="95">
        <f>IF(SUM(EG73:EI73)=0,MASTER_DATA_MAPPED!EJ73*VLOOKUP(EJ$20,Backend!$A$2:$K$61,VLOOKUP(MASTER_DATA_ESCALATED!$B73,Backend!$M$3:$O$8,3,FALSE),FALSE),SUM(EG73:EI73))</f>
        <v>0</v>
      </c>
      <c r="EK73" s="95"/>
      <c r="EL73" s="95"/>
      <c r="EM73" s="95"/>
      <c r="EN73" s="95">
        <f>IF(SUM(EK73:EM73)=0,MASTER_DATA_MAPPED!EN73*VLOOKUP(EN$20,Backend!$A$2:$K$61,VLOOKUP(MASTER_DATA_ESCALATED!$B73,Backend!$M$3:$O$8,3,FALSE),FALSE),SUM(EK73:EM73))</f>
        <v>328433231.77819026</v>
      </c>
      <c r="EO73" s="95"/>
      <c r="EP73" s="95"/>
      <c r="EQ73" s="95"/>
      <c r="ER73" s="95">
        <f>IF(SUM(EO73:EQ73)=0,MASTER_DATA_MAPPED!ER73*VLOOKUP(ER$20,Backend!$A$2:$K$61,VLOOKUP(MASTER_DATA_ESCALATED!$B73,Backend!$M$3:$O$8,3,FALSE),FALSE),SUM(EO73:EQ73))</f>
        <v>297542642.3114118</v>
      </c>
      <c r="ES73" s="95"/>
      <c r="ET73" s="95"/>
      <c r="EU73" s="95"/>
      <c r="EV73" s="95">
        <f>IF(SUM(ES73:EU73)=0,MASTER_DATA_MAPPED!EV73*VLOOKUP(EV$20,Backend!$A$2:$K$61,VLOOKUP(MASTER_DATA_ESCALATED!$B73,Backend!$M$3:$O$8,3,FALSE),FALSE),SUM(ES73:EU73))</f>
        <v>297542642.3114118</v>
      </c>
      <c r="EW73" s="95"/>
      <c r="EX73" s="95"/>
      <c r="EY73" s="95"/>
      <c r="EZ73" s="95">
        <f>IF(SUM(EW73:EY73)=0,MASTER_DATA_MAPPED!EZ73*VLOOKUP(EZ$20,Backend!$A$2:$K$61,VLOOKUP(MASTER_DATA_ESCALATED!$B73,Backend!$M$3:$O$8,3,FALSE),FALSE),SUM(EW73:EY73))</f>
        <v>499729087.76502365</v>
      </c>
      <c r="FA73" s="95"/>
      <c r="FB73" s="95"/>
      <c r="FC73" s="95"/>
      <c r="FD73" s="95">
        <f>IF(SUM(FA73:FC73)=0,MASTER_DATA_MAPPED!FD73*VLOOKUP(FD$20,Backend!$A$2:$K$61,VLOOKUP(MASTER_DATA_ESCALATED!$B73,Backend!$M$3:$O$8,3,FALSE),FALSE),SUM(FA73:FC73))</f>
        <v>432201838.55560052</v>
      </c>
      <c r="FE73" s="95"/>
      <c r="FF73" s="95"/>
      <c r="FG73" s="95"/>
      <c r="FH73" s="95">
        <f>IF(SUM(FE73:FG73)=0,MASTER_DATA_MAPPED!FH73*VLOOKUP(FH$20,Backend!$A$2:$K$61,VLOOKUP(MASTER_DATA_ESCALATED!$B73,Backend!$M$3:$O$8,3,FALSE),FALSE),SUM(FE73:FG73))</f>
        <v>389064304.65772319</v>
      </c>
      <c r="FI73" s="95"/>
      <c r="FJ73" s="95"/>
      <c r="FK73" s="95"/>
      <c r="FL73" s="95">
        <f>IF(SUM(FI73:FK73)=0,MASTER_DATA_MAPPED!FL73*VLOOKUP(FL$20,Backend!$A$2:$K$61,VLOOKUP(MASTER_DATA_ESCALATED!$B73,Backend!$M$3:$O$8,3,FALSE),FALSE),SUM(FI73:FK73))</f>
        <v>778128609.31544638</v>
      </c>
      <c r="FM73" s="95"/>
      <c r="FN73" s="95"/>
      <c r="FO73" s="95"/>
      <c r="FP73" s="95">
        <f>IF(SUM(FM73:FO73)=0,MASTER_DATA_MAPPED!FP73*VLOOKUP(FP$20,Backend!$A$2:$K$61,VLOOKUP(MASTER_DATA_ESCALATED!$B73,Backend!$M$3:$O$8,3,FALSE),FALSE),SUM(FM73:FO73))</f>
        <v>743877950.64756477</v>
      </c>
      <c r="FQ73" s="95"/>
      <c r="FR73" s="95"/>
      <c r="FS73" s="95"/>
      <c r="FT73" s="95">
        <f>IF(SUM(FQ73:FS73)=0,MASTER_DATA_MAPPED!FT73*VLOOKUP(FT$20,Backend!$A$2:$K$61,VLOOKUP(MASTER_DATA_ESCALATED!$B73,Backend!$M$3:$O$8,3,FALSE),FALSE),SUM(FQ73:FS73))</f>
        <v>663149715.54218853</v>
      </c>
      <c r="FU73" s="95"/>
      <c r="FV73" s="95"/>
      <c r="FW73" s="95"/>
      <c r="FX73" s="95">
        <f>IF(SUM(FU73:FW73)=0,MASTER_DATA_MAPPED!FX73*VLOOKUP(FX$20,Backend!$A$2:$K$61,VLOOKUP(MASTER_DATA_ESCALATED!$B73,Backend!$M$3:$O$8,3,FALSE),FALSE),SUM(FU73:FW73))</f>
        <v>608277312.91069233</v>
      </c>
      <c r="FY73" s="95"/>
      <c r="FZ73" s="95"/>
      <c r="GA73" s="95"/>
      <c r="GB73" s="95">
        <f>IF(SUM(FY73:GA73)=0,MASTER_DATA_MAPPED!GB73*VLOOKUP(GB$20,Backend!$A$2:$K$61,VLOOKUP(MASTER_DATA_ESCALATED!$B73,Backend!$M$3:$O$8,3,FALSE),FALSE),SUM(FY73:GA73))</f>
        <v>425901604.52888292</v>
      </c>
      <c r="GC73" s="95"/>
      <c r="GD73" s="95"/>
      <c r="GE73" s="95"/>
      <c r="GF73" s="95">
        <f>IF(SUM(GC73:GE73)=0,MASTER_DATA_MAPPED!GF73*VLOOKUP(GF$20,Backend!$A$2:$K$61,VLOOKUP(MASTER_DATA_ESCALATED!$B73,Backend!$M$3:$O$8,3,FALSE),FALSE),SUM(GC73:GE73))</f>
        <v>721752450.45922828</v>
      </c>
      <c r="GG73" s="95"/>
      <c r="GH73" s="95"/>
      <c r="GI73" s="95"/>
      <c r="GJ73" s="95">
        <f>IF(SUM(GG73:GI73)=0,MASTER_DATA_MAPPED!GJ73*VLOOKUP(GJ$20,Backend!$A$2:$K$61,VLOOKUP(MASTER_DATA_ESCALATED!$B73,Backend!$M$3:$O$8,3,FALSE),FALSE),SUM(GG73:GI73))</f>
        <v>670846387.27079642</v>
      </c>
      <c r="GK73" s="95"/>
      <c r="GL73" s="95"/>
      <c r="GM73" s="95"/>
      <c r="GN73" s="95">
        <f>IF(SUM(GK73:GM73)=0,MASTER_DATA_MAPPED!GN73*VLOOKUP(GN$20,Backend!$A$2:$K$61,VLOOKUP(MASTER_DATA_ESCALATED!$B73,Backend!$M$3:$O$8,3,FALSE),FALSE),SUM(GK73:GM73))</f>
        <v>812738145.33427942</v>
      </c>
      <c r="GO73" s="95"/>
      <c r="GP73" s="95"/>
      <c r="GQ73" s="95"/>
      <c r="GR73" s="95">
        <f>IF(SUM(GO73:GQ73)=0,MASTER_DATA_MAPPED!GR73*VLOOKUP(GR$20,Backend!$A$2:$K$61,VLOOKUP(MASTER_DATA_ESCALATED!$B73,Backend!$M$3:$O$8,3,FALSE),FALSE),SUM(GO73:GQ73))</f>
        <v>729439240.37366819</v>
      </c>
      <c r="GS73" s="95"/>
      <c r="GT73" s="95"/>
      <c r="GU73" s="95"/>
      <c r="GV73" s="95">
        <f>IF(SUM(GS73:GU73)=0,MASTER_DATA_MAPPED!GV73*VLOOKUP(GV$20,Backend!$A$2:$K$61,VLOOKUP(MASTER_DATA_ESCALATED!$B73,Backend!$M$3:$O$8,3,FALSE),FALSE),SUM(GS73:GU73))</f>
        <v>677808338.23159409</v>
      </c>
    </row>
    <row r="74" spans="2:204" s="27" customFormat="1" ht="14.25" hidden="1" outlineLevel="2" x14ac:dyDescent="0.25">
      <c r="B74" s="26">
        <f t="shared" si="1"/>
        <v>20</v>
      </c>
      <c r="C74" s="59">
        <f t="shared" si="0"/>
        <v>221.11</v>
      </c>
      <c r="D74" s="82"/>
      <c r="E74" s="55"/>
      <c r="F74" s="55"/>
      <c r="G74" s="86">
        <v>221.11</v>
      </c>
      <c r="H74" s="40" t="s">
        <v>78</v>
      </c>
      <c r="I74" s="99"/>
      <c r="J74" s="99"/>
      <c r="K74" s="99"/>
      <c r="L74" s="99">
        <f>IF(SUM(I74:K74)=0,MASTER_DATA_MAPPED!L74*VLOOKUP(L$20,Backend!$A$2:$K$61,VLOOKUP(MASTER_DATA_ESCALATED!$B74,Backend!$M$3:$O$8,3,FALSE),FALSE),SUM(I74:K74))</f>
        <v>0</v>
      </c>
      <c r="M74" s="99"/>
      <c r="N74" s="99"/>
      <c r="O74" s="99"/>
      <c r="P74" s="99">
        <f>IF(SUM(M74:O74)=0,MASTER_DATA_MAPPED!P74*VLOOKUP(P$20,Backend!$A$2:$K$61,VLOOKUP(MASTER_DATA_ESCALATED!$B74,Backend!$M$3:$O$8,3,FALSE),FALSE),SUM(M74:O74))</f>
        <v>0</v>
      </c>
      <c r="Q74" s="99"/>
      <c r="R74" s="99"/>
      <c r="S74" s="99"/>
      <c r="T74" s="99">
        <f>IF(SUM(Q74:S74)=0,MASTER_DATA_MAPPED!T74*VLOOKUP(T$20,Backend!$A$2:$K$61,VLOOKUP(MASTER_DATA_ESCALATED!$B74,Backend!$M$3:$O$8,3,FALSE),FALSE),SUM(Q74:S74))</f>
        <v>0</v>
      </c>
      <c r="U74" s="99"/>
      <c r="V74" s="99"/>
      <c r="W74" s="99"/>
      <c r="X74" s="99">
        <f>IF(SUM(U74:W74)=0,MASTER_DATA_MAPPED!X74*VLOOKUP(X$20,Backend!$A$2:$K$61,VLOOKUP(MASTER_DATA_ESCALATED!$B74,Backend!$M$3:$O$8,3,FALSE),FALSE),SUM(U74:W74))</f>
        <v>0</v>
      </c>
      <c r="Y74" s="99"/>
      <c r="Z74" s="99"/>
      <c r="AA74" s="99"/>
      <c r="AB74" s="99">
        <f>IF(SUM(Y74:AA74)=0,MASTER_DATA_MAPPED!AB74*VLOOKUP(AB$20,Backend!$A$2:$K$61,VLOOKUP(MASTER_DATA_ESCALATED!$B74,Backend!$M$3:$O$8,3,FALSE),FALSE),SUM(Y74:AA74))</f>
        <v>0</v>
      </c>
      <c r="AC74" s="99"/>
      <c r="AD74" s="99"/>
      <c r="AE74" s="99"/>
      <c r="AF74" s="99">
        <f>IF(SUM(AC74:AE74)=0,MASTER_DATA_MAPPED!AF74*VLOOKUP(AF$20,Backend!$A$2:$K$61,VLOOKUP(MASTER_DATA_ESCALATED!$B74,Backend!$M$3:$O$8,3,FALSE),FALSE),SUM(AC74:AE74))</f>
        <v>0</v>
      </c>
      <c r="AG74" s="99"/>
      <c r="AH74" s="99"/>
      <c r="AI74" s="99"/>
      <c r="AJ74" s="99">
        <f>IF(SUM(AG74:AI74)=0,MASTER_DATA_MAPPED!AJ74*VLOOKUP(AJ$20,Backend!$A$2:$K$61,VLOOKUP(MASTER_DATA_ESCALATED!$B74,Backend!$M$3:$O$8,3,FALSE),FALSE),SUM(AG74:AI74))</f>
        <v>0</v>
      </c>
      <c r="AK74" s="99"/>
      <c r="AL74" s="99"/>
      <c r="AM74" s="99"/>
      <c r="AN74" s="99">
        <f>IF(SUM(AK74:AM74)=0,MASTER_DATA_MAPPED!AN74*VLOOKUP(AN$20,Backend!$A$2:$K$61,VLOOKUP(MASTER_DATA_ESCALATED!$B74,Backend!$M$3:$O$8,3,FALSE),FALSE),SUM(AK74:AM74))</f>
        <v>0</v>
      </c>
      <c r="AO74" s="99"/>
      <c r="AP74" s="99"/>
      <c r="AQ74" s="99"/>
      <c r="AR74" s="99">
        <f>IF(SUM(AO74:AQ74)=0,MASTER_DATA_MAPPED!AR74*VLOOKUP(AR$20,Backend!$A$2:$K$61,VLOOKUP(MASTER_DATA_ESCALATED!$B74,Backend!$M$3:$O$8,3,FALSE),FALSE),SUM(AO74:AQ74))</f>
        <v>0</v>
      </c>
      <c r="AS74" s="99"/>
      <c r="AT74" s="99"/>
      <c r="AU74" s="99"/>
      <c r="AV74" s="99">
        <f>IF(SUM(AS74:AU74)=0,MASTER_DATA_MAPPED!AV74*VLOOKUP(AV$20,Backend!$A$2:$K$61,VLOOKUP(MASTER_DATA_ESCALATED!$B74,Backend!$M$3:$O$8,3,FALSE),FALSE),SUM(AS74:AU74))</f>
        <v>0</v>
      </c>
      <c r="AW74" s="99"/>
      <c r="AX74" s="99"/>
      <c r="AY74" s="99"/>
      <c r="AZ74" s="99">
        <f>IF(SUM(AW74:AY74)=0,MASTER_DATA_MAPPED!AZ74*VLOOKUP(AZ$20,Backend!$A$2:$K$61,VLOOKUP(MASTER_DATA_ESCALATED!$B74,Backend!$M$3:$O$8,3,FALSE),FALSE),SUM(AW74:AY74))</f>
        <v>0</v>
      </c>
      <c r="BA74" s="99"/>
      <c r="BB74" s="99"/>
      <c r="BC74" s="99"/>
      <c r="BD74" s="99">
        <f>IF(SUM(BA74:BC74)=0,MASTER_DATA_MAPPED!BD74*VLOOKUP(BD$20,Backend!$A$2:$K$61,VLOOKUP(MASTER_DATA_ESCALATED!$B74,Backend!$M$3:$O$8,3,FALSE),FALSE),SUM(BA74:BC74))</f>
        <v>0</v>
      </c>
      <c r="BE74" s="99"/>
      <c r="BF74" s="99"/>
      <c r="BG74" s="99"/>
      <c r="BH74" s="99">
        <f>IF(SUM(BE74:BG74)=0,MASTER_DATA_MAPPED!BH74*VLOOKUP(BH$20,Backend!$A$2:$K$61,VLOOKUP(MASTER_DATA_ESCALATED!$B74,Backend!$M$3:$O$8,3,FALSE),FALSE),SUM(BE74:BG74))</f>
        <v>0</v>
      </c>
      <c r="BI74" s="99"/>
      <c r="BJ74" s="99"/>
      <c r="BK74" s="99"/>
      <c r="BL74" s="99">
        <f>IF(SUM(BI74:BK74)=0,MASTER_DATA_MAPPED!BL74*VLOOKUP(BL$20,Backend!$A$2:$K$61,VLOOKUP(MASTER_DATA_ESCALATED!$B74,Backend!$M$3:$O$8,3,FALSE),FALSE),SUM(BI74:BK74))</f>
        <v>0</v>
      </c>
      <c r="BM74" s="99"/>
      <c r="BN74" s="99"/>
      <c r="BO74" s="99"/>
      <c r="BP74" s="99">
        <f>IF(SUM(BM74:BO74)=0,MASTER_DATA_MAPPED!BP74*VLOOKUP(BP$20,Backend!$A$2:$K$61,VLOOKUP(MASTER_DATA_ESCALATED!$B74,Backend!$M$3:$O$8,3,FALSE),FALSE),SUM(BM74:BO74))</f>
        <v>0</v>
      </c>
      <c r="BQ74" s="99"/>
      <c r="BR74" s="99"/>
      <c r="BS74" s="99"/>
      <c r="BT74" s="99">
        <f>IF(SUM(BQ74:BS74)=0,MASTER_DATA_MAPPED!BT74*VLOOKUP(BT$20,Backend!$A$2:$K$61,VLOOKUP(MASTER_DATA_ESCALATED!$B74,Backend!$M$3:$O$8,3,FALSE),FALSE),SUM(BQ74:BS74))</f>
        <v>0</v>
      </c>
      <c r="BU74" s="99"/>
      <c r="BV74" s="99"/>
      <c r="BW74" s="99"/>
      <c r="BX74" s="99">
        <f>IF(SUM(BU74:BW74)=0,MASTER_DATA_MAPPED!BX74*VLOOKUP(BX$20,Backend!$A$2:$K$61,VLOOKUP(MASTER_DATA_ESCALATED!$B74,Backend!$M$3:$O$8,3,FALSE),FALSE),SUM(BU74:BW74))</f>
        <v>0</v>
      </c>
      <c r="BY74" s="99"/>
      <c r="BZ74" s="99"/>
      <c r="CA74" s="99"/>
      <c r="CB74" s="99">
        <f>IF(SUM(BY74:CA74)=0,MASTER_DATA_MAPPED!CB74*VLOOKUP(CB$20,Backend!$A$2:$K$61,VLOOKUP(MASTER_DATA_ESCALATED!$B74,Backend!$M$3:$O$8,3,FALSE),FALSE),SUM(BY74:CA74))</f>
        <v>0</v>
      </c>
      <c r="CC74" s="99"/>
      <c r="CD74" s="99"/>
      <c r="CE74" s="99"/>
      <c r="CF74" s="99">
        <f>IF(SUM(CC74:CE74)=0,MASTER_DATA_MAPPED!CF74*VLOOKUP(CF$20,Backend!$A$2:$K$61,VLOOKUP(MASTER_DATA_ESCALATED!$B74,Backend!$M$3:$O$8,3,FALSE),FALSE),SUM(CC74:CE74))</f>
        <v>0</v>
      </c>
      <c r="CG74" s="99"/>
      <c r="CH74" s="99"/>
      <c r="CI74" s="99"/>
      <c r="CJ74" s="99">
        <f>IF(SUM(CG74:CI74)=0,MASTER_DATA_MAPPED!CJ74*VLOOKUP(CJ$20,Backend!$A$2:$K$61,VLOOKUP(MASTER_DATA_ESCALATED!$B74,Backend!$M$3:$O$8,3,FALSE),FALSE),SUM(CG74:CI74))</f>
        <v>0</v>
      </c>
      <c r="CK74" s="99"/>
      <c r="CL74" s="99"/>
      <c r="CM74" s="99"/>
      <c r="CN74" s="99">
        <f>IF(SUM(CK74:CM74)=0,MASTER_DATA_MAPPED!CN74*VLOOKUP(CN$20,Backend!$A$2:$K$61,VLOOKUP(MASTER_DATA_ESCALATED!$B74,Backend!$M$3:$O$8,3,FALSE),FALSE),SUM(CK74:CM74))</f>
        <v>0</v>
      </c>
      <c r="CO74" s="99"/>
      <c r="CP74" s="99"/>
      <c r="CQ74" s="99"/>
      <c r="CR74" s="99">
        <f>IF(SUM(CO74:CQ74)=0,MASTER_DATA_MAPPED!CR74*VLOOKUP(CR$20,Backend!$A$2:$K$61,VLOOKUP(MASTER_DATA_ESCALATED!$B74,Backend!$M$3:$O$8,3,FALSE),FALSE),SUM(CO74:CQ74))</f>
        <v>0</v>
      </c>
      <c r="CS74" s="99"/>
      <c r="CT74" s="99"/>
      <c r="CU74" s="99"/>
      <c r="CV74" s="99">
        <f>IF(SUM(CS74:CU74)=0,MASTER_DATA_MAPPED!CV74*VLOOKUP(CV$20,Backend!$A$2:$K$61,VLOOKUP(MASTER_DATA_ESCALATED!$B74,Backend!$M$3:$O$8,3,FALSE),FALSE),SUM(CS74:CU74))</f>
        <v>0</v>
      </c>
      <c r="CW74" s="99"/>
      <c r="CX74" s="99"/>
      <c r="CY74" s="99"/>
      <c r="CZ74" s="99">
        <f>IF(SUM(CW74:CY74)=0,MASTER_DATA_MAPPED!CZ74*VLOOKUP(CZ$20,Backend!$A$2:$K$61,VLOOKUP(MASTER_DATA_ESCALATED!$B74,Backend!$M$3:$O$8,3,FALSE),FALSE),SUM(CW74:CY74))</f>
        <v>0</v>
      </c>
      <c r="DA74" s="99"/>
      <c r="DB74" s="99"/>
      <c r="DC74" s="99"/>
      <c r="DD74" s="99" t="e">
        <f>IF(SUM(DA74:DC74)=0,MASTER_DATA_MAPPED!DD74*VLOOKUP(DD$20,Backend!$A$2:$K$61,VLOOKUP(MASTER_DATA_ESCALATED!$B74,Backend!$M$3:$O$8,3,FALSE),FALSE),SUM(DA74:DC74))</f>
        <v>#N/A</v>
      </c>
      <c r="DE74" s="99"/>
      <c r="DF74" s="99"/>
      <c r="DG74" s="99"/>
      <c r="DH74" s="99">
        <f>IF(SUM(DE74:DG74)=0,MASTER_DATA_MAPPED!DH74*VLOOKUP(DH$20,Backend!$A$2:$K$61,VLOOKUP(MASTER_DATA_ESCALATED!$B74,Backend!$M$3:$O$8,3,FALSE),FALSE),SUM(DE74:DG74))</f>
        <v>0</v>
      </c>
      <c r="DI74" s="99"/>
      <c r="DJ74" s="99"/>
      <c r="DK74" s="99"/>
      <c r="DL74" s="99">
        <f>IF(SUM(DI74:DK74)=0,MASTER_DATA_MAPPED!DL74*VLOOKUP(DL$20,Backend!$A$2:$K$61,VLOOKUP(MASTER_DATA_ESCALATED!$B74,Backend!$M$3:$O$8,3,FALSE),FALSE),SUM(DI74:DK74))</f>
        <v>0</v>
      </c>
      <c r="DM74" s="99"/>
      <c r="DN74" s="99"/>
      <c r="DO74" s="99"/>
      <c r="DP74" s="99">
        <f>IF(SUM(DM74:DO74)=0,MASTER_DATA_MAPPED!DP74*VLOOKUP(DP$20,Backend!$A$2:$K$61,VLOOKUP(MASTER_DATA_ESCALATED!$B74,Backend!$M$3:$O$8,3,FALSE),FALSE),SUM(DM74:DO74))</f>
        <v>0</v>
      </c>
      <c r="DQ74" s="99"/>
      <c r="DR74" s="99"/>
      <c r="DS74" s="99"/>
      <c r="DT74" s="99">
        <f>IF(SUM(DQ74:DS74)=0,MASTER_DATA_MAPPED!DT74*VLOOKUP(DT$20,Backend!$A$2:$K$61,VLOOKUP(MASTER_DATA_ESCALATED!$B74,Backend!$M$3:$O$8,3,FALSE),FALSE),SUM(DQ74:DS74))</f>
        <v>0</v>
      </c>
      <c r="DU74" s="99"/>
      <c r="DV74" s="99"/>
      <c r="DW74" s="99"/>
      <c r="DX74" s="99">
        <f>IF(SUM(DU74:DW74)=0,MASTER_DATA_MAPPED!DX74*VLOOKUP(DX$20,Backend!$A$2:$K$61,VLOOKUP(MASTER_DATA_ESCALATED!$B74,Backend!$M$3:$O$8,3,FALSE),FALSE),SUM(DU74:DW74))</f>
        <v>0</v>
      </c>
      <c r="DY74" s="99"/>
      <c r="DZ74" s="99"/>
      <c r="EA74" s="99"/>
      <c r="EB74" s="99">
        <f>IF(SUM(DY74:EA74)=0,MASTER_DATA_MAPPED!EB74*VLOOKUP(EB$20,Backend!$A$2:$K$61,VLOOKUP(MASTER_DATA_ESCALATED!$B74,Backend!$M$3:$O$8,3,FALSE),FALSE),SUM(DY74:EA74))</f>
        <v>0</v>
      </c>
      <c r="EC74" s="99"/>
      <c r="ED74" s="99"/>
      <c r="EE74" s="99"/>
      <c r="EF74" s="99">
        <f>IF(SUM(EC74:EE74)=0,MASTER_DATA_MAPPED!EF74*VLOOKUP(EF$20,Backend!$A$2:$K$61,VLOOKUP(MASTER_DATA_ESCALATED!$B74,Backend!$M$3:$O$8,3,FALSE),FALSE),SUM(EC74:EE74))</f>
        <v>0</v>
      </c>
      <c r="EG74" s="99"/>
      <c r="EH74" s="99"/>
      <c r="EI74" s="99"/>
      <c r="EJ74" s="99">
        <f>IF(SUM(EG74:EI74)=0,MASTER_DATA_MAPPED!EJ74*VLOOKUP(EJ$20,Backend!$A$2:$K$61,VLOOKUP(MASTER_DATA_ESCALATED!$B74,Backend!$M$3:$O$8,3,FALSE),FALSE),SUM(EG74:EI74))</f>
        <v>0</v>
      </c>
      <c r="EK74" s="99"/>
      <c r="EL74" s="99"/>
      <c r="EM74" s="99"/>
      <c r="EN74" s="99">
        <f>IF(SUM(EK74:EM74)=0,MASTER_DATA_MAPPED!EN74*VLOOKUP(EN$20,Backend!$A$2:$K$61,VLOOKUP(MASTER_DATA_ESCALATED!$B74,Backend!$M$3:$O$8,3,FALSE),FALSE),SUM(EK74:EM74))</f>
        <v>20653380.350588568</v>
      </c>
      <c r="EO74" s="99"/>
      <c r="EP74" s="99"/>
      <c r="EQ74" s="99"/>
      <c r="ER74" s="99">
        <f>IF(SUM(EO74:EQ74)=0,MASTER_DATA_MAPPED!ER74*VLOOKUP(ER$20,Backend!$A$2:$K$61,VLOOKUP(MASTER_DATA_ESCALATED!$B74,Backend!$M$3:$O$8,3,FALSE),FALSE),SUM(EO74:EQ74))</f>
        <v>0</v>
      </c>
      <c r="ES74" s="99"/>
      <c r="ET74" s="99"/>
      <c r="EU74" s="99"/>
      <c r="EV74" s="99">
        <f>IF(SUM(ES74:EU74)=0,MASTER_DATA_MAPPED!EV74*VLOOKUP(EV$20,Backend!$A$2:$K$61,VLOOKUP(MASTER_DATA_ESCALATED!$B74,Backend!$M$3:$O$8,3,FALSE),FALSE),SUM(ES74:EU74))</f>
        <v>0</v>
      </c>
      <c r="EW74" s="99"/>
      <c r="EX74" s="99"/>
      <c r="EY74" s="99"/>
      <c r="EZ74" s="99">
        <f>IF(SUM(EW74:EY74)=0,MASTER_DATA_MAPPED!EZ74*VLOOKUP(EZ$20,Backend!$A$2:$K$61,VLOOKUP(MASTER_DATA_ESCALATED!$B74,Backend!$M$3:$O$8,3,FALSE),FALSE),SUM(EW74:EY74))</f>
        <v>245668223.63723081</v>
      </c>
      <c r="FA74" s="99"/>
      <c r="FB74" s="99"/>
      <c r="FC74" s="99"/>
      <c r="FD74" s="99">
        <f>IF(SUM(FA74:FC74)=0,MASTER_DATA_MAPPED!FD74*VLOOKUP(FD$20,Backend!$A$2:$K$61,VLOOKUP(MASTER_DATA_ESCALATED!$B74,Backend!$M$3:$O$8,3,FALSE),FALSE),SUM(FA74:FC74))</f>
        <v>218132065.92123854</v>
      </c>
      <c r="FE74" s="99"/>
      <c r="FF74" s="99"/>
      <c r="FG74" s="99"/>
      <c r="FH74" s="99">
        <f>IF(SUM(FE74:FG74)=0,MASTER_DATA_MAPPED!FH74*VLOOKUP(FH$20,Backend!$A$2:$K$61,VLOOKUP(MASTER_DATA_ESCALATED!$B74,Backend!$M$3:$O$8,3,FALSE),FALSE),SUM(FE74:FG74))</f>
        <v>196572872.32647163</v>
      </c>
      <c r="FI74" s="99"/>
      <c r="FJ74" s="99"/>
      <c r="FK74" s="99"/>
      <c r="FL74" s="99">
        <f>IF(SUM(FI74:FK74)=0,MASTER_DATA_MAPPED!FL74*VLOOKUP(FL$20,Backend!$A$2:$K$61,VLOOKUP(MASTER_DATA_ESCALATED!$B74,Backend!$M$3:$O$8,3,FALSE),FALSE),SUM(FI74:FK74))</f>
        <v>393148935.7710005</v>
      </c>
      <c r="FM74" s="99"/>
      <c r="FN74" s="99"/>
      <c r="FO74" s="99"/>
      <c r="FP74" s="99">
        <f>IF(SUM(FM74:FO74)=0,MASTER_DATA_MAPPED!FP74*VLOOKUP(FP$20,Backend!$A$2:$K$61,VLOOKUP(MASTER_DATA_ESCALATED!$B74,Backend!$M$3:$O$8,3,FALSE),FALSE),SUM(FM74:FO74))</f>
        <v>360064093.85132307</v>
      </c>
      <c r="FQ74" s="99"/>
      <c r="FR74" s="99"/>
      <c r="FS74" s="99"/>
      <c r="FT74" s="99">
        <f>IF(SUM(FQ74:FS74)=0,MASTER_DATA_MAPPED!FT74*VLOOKUP(FT$20,Backend!$A$2:$K$61,VLOOKUP(MASTER_DATA_ESCALATED!$B74,Backend!$M$3:$O$8,3,FALSE),FALSE),SUM(FQ74:FS74))</f>
        <v>333828126.90902644</v>
      </c>
      <c r="FU74" s="99"/>
      <c r="FV74" s="99"/>
      <c r="FW74" s="99"/>
      <c r="FX74" s="99">
        <f>IF(SUM(FU74:FW74)=0,MASTER_DATA_MAPPED!FX74*VLOOKUP(FX$20,Backend!$A$2:$K$61,VLOOKUP(MASTER_DATA_ESCALATED!$B74,Backend!$M$3:$O$8,3,FALSE),FALSE),SUM(FU74:FW74))</f>
        <v>317485025.47202402</v>
      </c>
      <c r="FY74" s="99"/>
      <c r="FZ74" s="99"/>
      <c r="GA74" s="99"/>
      <c r="GB74" s="99">
        <f>IF(SUM(FY74:GA74)=0,MASTER_DATA_MAPPED!GB74*VLOOKUP(GB$20,Backend!$A$2:$K$61,VLOOKUP(MASTER_DATA_ESCALATED!$B74,Backend!$M$3:$O$8,3,FALSE),FALSE),SUM(FY74:GA74))</f>
        <v>42087742.476357043</v>
      </c>
      <c r="GC74" s="99"/>
      <c r="GD74" s="99"/>
      <c r="GE74" s="99"/>
      <c r="GF74" s="99">
        <f>IF(SUM(GC74:GE74)=0,MASTER_DATA_MAPPED!GF74*VLOOKUP(GF$20,Backend!$A$2:$K$61,VLOOKUP(MASTER_DATA_ESCALATED!$B74,Backend!$M$3:$O$8,3,FALSE),FALSE),SUM(GC74:GE74))</f>
        <v>392430861.8260662</v>
      </c>
      <c r="GG74" s="99"/>
      <c r="GH74" s="99"/>
      <c r="GI74" s="99"/>
      <c r="GJ74" s="99">
        <f>IF(SUM(GG74:GI74)=0,MASTER_DATA_MAPPED!GJ74*VLOOKUP(GJ$20,Backend!$A$2:$K$61,VLOOKUP(MASTER_DATA_ESCALATED!$B74,Backend!$M$3:$O$8,3,FALSE),FALSE),SUM(GG74:GI74))</f>
        <v>375829726.77288842</v>
      </c>
      <c r="GK74" s="99"/>
      <c r="GL74" s="99"/>
      <c r="GM74" s="99"/>
      <c r="GN74" s="99">
        <f>IF(SUM(GK74:GM74)=0,MASTER_DATA_MAPPED!GN74*VLOOKUP(GN$20,Backend!$A$2:$K$61,VLOOKUP(MASTER_DATA_ESCALATED!$B74,Backend!$M$3:$O$8,3,FALSE),FALSE),SUM(GK74:GM74))</f>
        <v>428924283.28175348</v>
      </c>
      <c r="GO74" s="99"/>
      <c r="GP74" s="99"/>
      <c r="GQ74" s="99"/>
      <c r="GR74" s="99">
        <f>IF(SUM(GO74:GQ74)=0,MASTER_DATA_MAPPED!GR74*VLOOKUP(GR$20,Backend!$A$2:$K$61,VLOOKUP(MASTER_DATA_ESCALATED!$B74,Backend!$M$3:$O$8,3,FALSE),FALSE),SUM(GO74:GQ74))</f>
        <v>400117651.74050611</v>
      </c>
      <c r="GS74" s="99"/>
      <c r="GT74" s="99"/>
      <c r="GU74" s="99"/>
      <c r="GV74" s="99">
        <f>IF(SUM(GS74:GU74)=0,MASTER_DATA_MAPPED!GV74*VLOOKUP(GV$20,Backend!$A$2:$K$61,VLOOKUP(MASTER_DATA_ESCALATED!$B74,Backend!$M$3:$O$8,3,FALSE),FALSE),SUM(GS74:GU74))</f>
        <v>382791677.73368621</v>
      </c>
    </row>
    <row r="75" spans="2:204" s="27" customFormat="1" ht="14.25" hidden="1" outlineLevel="2" x14ac:dyDescent="0.25">
      <c r="B75" s="26">
        <f t="shared" si="1"/>
        <v>20</v>
      </c>
      <c r="C75" s="59">
        <f t="shared" si="0"/>
        <v>221.12</v>
      </c>
      <c r="D75" s="82"/>
      <c r="E75" s="55"/>
      <c r="F75" s="60"/>
      <c r="G75" s="86">
        <v>221.12</v>
      </c>
      <c r="H75" s="42" t="s">
        <v>79</v>
      </c>
      <c r="I75" s="99"/>
      <c r="J75" s="99"/>
      <c r="K75" s="99"/>
      <c r="L75" s="99">
        <f>IF(SUM(I75:K75)=0,MASTER_DATA_MAPPED!L75*VLOOKUP(L$20,Backend!$A$2:$K$61,VLOOKUP(MASTER_DATA_ESCALATED!$B75,Backend!$M$3:$O$8,3,FALSE),FALSE),SUM(I75:K75))</f>
        <v>125657871.49048065</v>
      </c>
      <c r="M75" s="99"/>
      <c r="N75" s="99"/>
      <c r="O75" s="99"/>
      <c r="P75" s="99">
        <f>IF(SUM(M75:O75)=0,MASTER_DATA_MAPPED!P75*VLOOKUP(P$20,Backend!$A$2:$K$61,VLOOKUP(MASTER_DATA_ESCALATED!$B75,Backend!$M$3:$O$8,3,FALSE),FALSE),SUM(M75:O75))</f>
        <v>362015187.92365032</v>
      </c>
      <c r="Q75" s="99"/>
      <c r="R75" s="99"/>
      <c r="S75" s="99"/>
      <c r="T75" s="99">
        <f>IF(SUM(Q75:S75)=0,MASTER_DATA_MAPPED!T75*VLOOKUP(T$20,Backend!$A$2:$K$61,VLOOKUP(MASTER_DATA_ESCALATED!$B75,Backend!$M$3:$O$8,3,FALSE),FALSE),SUM(Q75:S75))</f>
        <v>147869491.2772786</v>
      </c>
      <c r="U75" s="99"/>
      <c r="V75" s="99"/>
      <c r="W75" s="99"/>
      <c r="X75" s="99">
        <f>IF(SUM(U75:W75)=0,MASTER_DATA_MAPPED!X75*VLOOKUP(X$20,Backend!$A$2:$K$61,VLOOKUP(MASTER_DATA_ESCALATED!$B75,Backend!$M$3:$O$8,3,FALSE),FALSE),SUM(U75:W75))</f>
        <v>426029474.18315512</v>
      </c>
      <c r="Y75" s="99"/>
      <c r="Z75" s="99"/>
      <c r="AA75" s="99"/>
      <c r="AB75" s="99">
        <f>IF(SUM(Y75:AA75)=0,MASTER_DATA_MAPPED!AB75*VLOOKUP(AB$20,Backend!$A$2:$K$61,VLOOKUP(MASTER_DATA_ESCALATED!$B75,Backend!$M$3:$O$8,3,FALSE),FALSE),SUM(Y75:AA75))</f>
        <v>86803134.911187291</v>
      </c>
      <c r="AC75" s="99"/>
      <c r="AD75" s="99"/>
      <c r="AE75" s="99"/>
      <c r="AF75" s="99">
        <f>IF(SUM(AC75:AE75)=0,MASTER_DATA_MAPPED!AF75*VLOOKUP(AF$20,Backend!$A$2:$K$61,VLOOKUP(MASTER_DATA_ESCALATED!$B75,Backend!$M$3:$O$8,3,FALSE),FALSE),SUM(AC75:AE75))</f>
        <v>250177085.50593582</v>
      </c>
      <c r="AG75" s="99"/>
      <c r="AH75" s="99"/>
      <c r="AI75" s="99"/>
      <c r="AJ75" s="99">
        <f>IF(SUM(AG75:AI75)=0,MASTER_DATA_MAPPED!AJ75*VLOOKUP(AJ$20,Backend!$A$2:$K$61,VLOOKUP(MASTER_DATA_ESCALATED!$B75,Backend!$M$3:$O$8,3,FALSE),FALSE),SUM(AG75:AI75))</f>
        <v>102120417.65742016</v>
      </c>
      <c r="AK75" s="99"/>
      <c r="AL75" s="99"/>
      <c r="AM75" s="99"/>
      <c r="AN75" s="99">
        <f>IF(SUM(AK75:AM75)=0,MASTER_DATA_MAPPED!AN75*VLOOKUP(AN$20,Backend!$A$2:$K$61,VLOOKUP(MASTER_DATA_ESCALATED!$B75,Backend!$M$3:$O$8,3,FALSE),FALSE),SUM(AK75:AM75))</f>
        <v>294366354.36548543</v>
      </c>
      <c r="AO75" s="99"/>
      <c r="AP75" s="99"/>
      <c r="AQ75" s="99"/>
      <c r="AR75" s="99">
        <f>IF(SUM(AO75:AQ75)=0,MASTER_DATA_MAPPED!AR75*VLOOKUP(AR$20,Backend!$A$2:$K$61,VLOOKUP(MASTER_DATA_ESCALATED!$B75,Backend!$M$3:$O$8,3,FALSE),FALSE),SUM(AO75:AQ75))</f>
        <v>0</v>
      </c>
      <c r="AS75" s="99"/>
      <c r="AT75" s="99"/>
      <c r="AU75" s="99"/>
      <c r="AV75" s="99">
        <f>IF(SUM(AS75:AU75)=0,MASTER_DATA_MAPPED!AV75*VLOOKUP(AV$20,Backend!$A$2:$K$61,VLOOKUP(MASTER_DATA_ESCALATED!$B75,Backend!$M$3:$O$8,3,FALSE),FALSE),SUM(AS75:AU75))</f>
        <v>0</v>
      </c>
      <c r="AW75" s="99"/>
      <c r="AX75" s="99"/>
      <c r="AY75" s="99"/>
      <c r="AZ75" s="99">
        <f>IF(SUM(AW75:AY75)=0,MASTER_DATA_MAPPED!AZ75*VLOOKUP(AZ$20,Backend!$A$2:$K$61,VLOOKUP(MASTER_DATA_ESCALATED!$B75,Backend!$M$3:$O$8,3,FALSE),FALSE),SUM(AW75:AY75))</f>
        <v>0</v>
      </c>
      <c r="BA75" s="99"/>
      <c r="BB75" s="99"/>
      <c r="BC75" s="99"/>
      <c r="BD75" s="99">
        <f>IF(SUM(BA75:BC75)=0,MASTER_DATA_MAPPED!BD75*VLOOKUP(BD$20,Backend!$A$2:$K$61,VLOOKUP(MASTER_DATA_ESCALATED!$B75,Backend!$M$3:$O$8,3,FALSE),FALSE),SUM(BA75:BC75))</f>
        <v>0</v>
      </c>
      <c r="BE75" s="99"/>
      <c r="BF75" s="99"/>
      <c r="BG75" s="99"/>
      <c r="BH75" s="99">
        <f>IF(SUM(BE75:BG75)=0,MASTER_DATA_MAPPED!BH75*VLOOKUP(BH$20,Backend!$A$2:$K$61,VLOOKUP(MASTER_DATA_ESCALATED!$B75,Backend!$M$3:$O$8,3,FALSE),FALSE),SUM(BE75:BG75))</f>
        <v>0</v>
      </c>
      <c r="BI75" s="99"/>
      <c r="BJ75" s="99"/>
      <c r="BK75" s="99"/>
      <c r="BL75" s="99">
        <f>IF(SUM(BI75:BK75)=0,MASTER_DATA_MAPPED!BL75*VLOOKUP(BL$20,Backend!$A$2:$K$61,VLOOKUP(MASTER_DATA_ESCALATED!$B75,Backend!$M$3:$O$8,3,FALSE),FALSE),SUM(BI75:BK75))</f>
        <v>0</v>
      </c>
      <c r="BM75" s="99"/>
      <c r="BN75" s="99"/>
      <c r="BO75" s="99"/>
      <c r="BP75" s="99">
        <f>IF(SUM(BM75:BO75)=0,MASTER_DATA_MAPPED!BP75*VLOOKUP(BP$20,Backend!$A$2:$K$61,VLOOKUP(MASTER_DATA_ESCALATED!$B75,Backend!$M$3:$O$8,3,FALSE),FALSE),SUM(BM75:BO75))</f>
        <v>0</v>
      </c>
      <c r="BQ75" s="99"/>
      <c r="BR75" s="99"/>
      <c r="BS75" s="99"/>
      <c r="BT75" s="99">
        <f>IF(SUM(BQ75:BS75)=0,MASTER_DATA_MAPPED!BT75*VLOOKUP(BT$20,Backend!$A$2:$K$61,VLOOKUP(MASTER_DATA_ESCALATED!$B75,Backend!$M$3:$O$8,3,FALSE),FALSE),SUM(BQ75:BS75))</f>
        <v>0</v>
      </c>
      <c r="BU75" s="99"/>
      <c r="BV75" s="99"/>
      <c r="BW75" s="99"/>
      <c r="BX75" s="99">
        <f>IF(SUM(BU75:BW75)=0,MASTER_DATA_MAPPED!BX75*VLOOKUP(BX$20,Backend!$A$2:$K$61,VLOOKUP(MASTER_DATA_ESCALATED!$B75,Backend!$M$3:$O$8,3,FALSE),FALSE),SUM(BU75:BW75))</f>
        <v>0</v>
      </c>
      <c r="BY75" s="99"/>
      <c r="BZ75" s="99"/>
      <c r="CA75" s="99"/>
      <c r="CB75" s="99">
        <f>IF(SUM(BY75:CA75)=0,MASTER_DATA_MAPPED!CB75*VLOOKUP(CB$20,Backend!$A$2:$K$61,VLOOKUP(MASTER_DATA_ESCALATED!$B75,Backend!$M$3:$O$8,3,FALSE),FALSE),SUM(BY75:CA75))</f>
        <v>0</v>
      </c>
      <c r="CC75" s="99"/>
      <c r="CD75" s="99"/>
      <c r="CE75" s="99"/>
      <c r="CF75" s="99">
        <f>IF(SUM(CC75:CE75)=0,MASTER_DATA_MAPPED!CF75*VLOOKUP(CF$20,Backend!$A$2:$K$61,VLOOKUP(MASTER_DATA_ESCALATED!$B75,Backend!$M$3:$O$8,3,FALSE),FALSE),SUM(CC75:CE75))</f>
        <v>0</v>
      </c>
      <c r="CG75" s="99"/>
      <c r="CH75" s="99"/>
      <c r="CI75" s="99"/>
      <c r="CJ75" s="99">
        <f>IF(SUM(CG75:CI75)=0,MASTER_DATA_MAPPED!CJ75*VLOOKUP(CJ$20,Backend!$A$2:$K$61,VLOOKUP(MASTER_DATA_ESCALATED!$B75,Backend!$M$3:$O$8,3,FALSE),FALSE),SUM(CG75:CI75))</f>
        <v>0</v>
      </c>
      <c r="CK75" s="99"/>
      <c r="CL75" s="99"/>
      <c r="CM75" s="99"/>
      <c r="CN75" s="99">
        <f>IF(SUM(CK75:CM75)=0,MASTER_DATA_MAPPED!CN75*VLOOKUP(CN$20,Backend!$A$2:$K$61,VLOOKUP(MASTER_DATA_ESCALATED!$B75,Backend!$M$3:$O$8,3,FALSE),FALSE),SUM(CK75:CM75))</f>
        <v>0</v>
      </c>
      <c r="CO75" s="99"/>
      <c r="CP75" s="99"/>
      <c r="CQ75" s="99"/>
      <c r="CR75" s="99">
        <f>IF(SUM(CO75:CQ75)=0,MASTER_DATA_MAPPED!CR75*VLOOKUP(CR$20,Backend!$A$2:$K$61,VLOOKUP(MASTER_DATA_ESCALATED!$B75,Backend!$M$3:$O$8,3,FALSE),FALSE),SUM(CO75:CQ75))</f>
        <v>0</v>
      </c>
      <c r="CS75" s="99"/>
      <c r="CT75" s="99"/>
      <c r="CU75" s="99"/>
      <c r="CV75" s="99">
        <f>IF(SUM(CS75:CU75)=0,MASTER_DATA_MAPPED!CV75*VLOOKUP(CV$20,Backend!$A$2:$K$61,VLOOKUP(MASTER_DATA_ESCALATED!$B75,Backend!$M$3:$O$8,3,FALSE),FALSE),SUM(CS75:CU75))</f>
        <v>0</v>
      </c>
      <c r="CW75" s="99"/>
      <c r="CX75" s="99"/>
      <c r="CY75" s="99"/>
      <c r="CZ75" s="99">
        <f>IF(SUM(CW75:CY75)=0,MASTER_DATA_MAPPED!CZ75*VLOOKUP(CZ$20,Backend!$A$2:$K$61,VLOOKUP(MASTER_DATA_ESCALATED!$B75,Backend!$M$3:$O$8,3,FALSE),FALSE),SUM(CW75:CY75))</f>
        <v>0</v>
      </c>
      <c r="DA75" s="99"/>
      <c r="DB75" s="99"/>
      <c r="DC75" s="99"/>
      <c r="DD75" s="99" t="e">
        <f>IF(SUM(DA75:DC75)=0,MASTER_DATA_MAPPED!DD75*VLOOKUP(DD$20,Backend!$A$2:$K$61,VLOOKUP(MASTER_DATA_ESCALATED!$B75,Backend!$M$3:$O$8,3,FALSE),FALSE),SUM(DA75:DC75))</f>
        <v>#N/A</v>
      </c>
      <c r="DE75" s="99"/>
      <c r="DF75" s="99"/>
      <c r="DG75" s="99"/>
      <c r="DH75" s="99">
        <f>IF(SUM(DE75:DG75)=0,MASTER_DATA_MAPPED!DH75*VLOOKUP(DH$20,Backend!$A$2:$K$61,VLOOKUP(MASTER_DATA_ESCALATED!$B75,Backend!$M$3:$O$8,3,FALSE),FALSE),SUM(DE75:DG75))</f>
        <v>0</v>
      </c>
      <c r="DI75" s="99"/>
      <c r="DJ75" s="99"/>
      <c r="DK75" s="99"/>
      <c r="DL75" s="99">
        <f>IF(SUM(DI75:DK75)=0,MASTER_DATA_MAPPED!DL75*VLOOKUP(DL$20,Backend!$A$2:$K$61,VLOOKUP(MASTER_DATA_ESCALATED!$B75,Backend!$M$3:$O$8,3,FALSE),FALSE),SUM(DI75:DK75))</f>
        <v>0</v>
      </c>
      <c r="DM75" s="99"/>
      <c r="DN75" s="99"/>
      <c r="DO75" s="99"/>
      <c r="DP75" s="99">
        <f>IF(SUM(DM75:DO75)=0,MASTER_DATA_MAPPED!DP75*VLOOKUP(DP$20,Backend!$A$2:$K$61,VLOOKUP(MASTER_DATA_ESCALATED!$B75,Backend!$M$3:$O$8,3,FALSE),FALSE),SUM(DM75:DO75))</f>
        <v>0</v>
      </c>
      <c r="DQ75" s="99"/>
      <c r="DR75" s="99"/>
      <c r="DS75" s="99"/>
      <c r="DT75" s="99">
        <f>IF(SUM(DQ75:DS75)=0,MASTER_DATA_MAPPED!DT75*VLOOKUP(DT$20,Backend!$A$2:$K$61,VLOOKUP(MASTER_DATA_ESCALATED!$B75,Backend!$M$3:$O$8,3,FALSE),FALSE),SUM(DQ75:DS75))</f>
        <v>0</v>
      </c>
      <c r="DU75" s="99"/>
      <c r="DV75" s="99"/>
      <c r="DW75" s="99"/>
      <c r="DX75" s="99">
        <f>IF(SUM(DU75:DW75)=0,MASTER_DATA_MAPPED!DX75*VLOOKUP(DX$20,Backend!$A$2:$K$61,VLOOKUP(MASTER_DATA_ESCALATED!$B75,Backend!$M$3:$O$8,3,FALSE),FALSE),SUM(DU75:DW75))</f>
        <v>0</v>
      </c>
      <c r="DY75" s="99"/>
      <c r="DZ75" s="99"/>
      <c r="EA75" s="99"/>
      <c r="EB75" s="99">
        <f>IF(SUM(DY75:EA75)=0,MASTER_DATA_MAPPED!EB75*VLOOKUP(EB$20,Backend!$A$2:$K$61,VLOOKUP(MASTER_DATA_ESCALATED!$B75,Backend!$M$3:$O$8,3,FALSE),FALSE),SUM(DY75:EA75))</f>
        <v>0</v>
      </c>
      <c r="EC75" s="99"/>
      <c r="ED75" s="99"/>
      <c r="EE75" s="99"/>
      <c r="EF75" s="99">
        <f>IF(SUM(EC75:EE75)=0,MASTER_DATA_MAPPED!EF75*VLOOKUP(EF$20,Backend!$A$2:$K$61,VLOOKUP(MASTER_DATA_ESCALATED!$B75,Backend!$M$3:$O$8,3,FALSE),FALSE),SUM(EC75:EE75))</f>
        <v>0</v>
      </c>
      <c r="EG75" s="99"/>
      <c r="EH75" s="99"/>
      <c r="EI75" s="99"/>
      <c r="EJ75" s="99">
        <f>IF(SUM(EG75:EI75)=0,MASTER_DATA_MAPPED!EJ75*VLOOKUP(EJ$20,Backend!$A$2:$K$61,VLOOKUP(MASTER_DATA_ESCALATED!$B75,Backend!$M$3:$O$8,3,FALSE),FALSE),SUM(EG75:EI75))</f>
        <v>0</v>
      </c>
      <c r="EK75" s="99"/>
      <c r="EL75" s="99"/>
      <c r="EM75" s="99"/>
      <c r="EN75" s="99">
        <f>IF(SUM(EK75:EM75)=0,MASTER_DATA_MAPPED!EN75*VLOOKUP(EN$20,Backend!$A$2:$K$61,VLOOKUP(MASTER_DATA_ESCALATED!$B75,Backend!$M$3:$O$8,3,FALSE),FALSE),SUM(EK75:EM75))</f>
        <v>0</v>
      </c>
      <c r="EO75" s="99"/>
      <c r="EP75" s="99"/>
      <c r="EQ75" s="99"/>
      <c r="ER75" s="99">
        <f>IF(SUM(EO75:EQ75)=0,MASTER_DATA_MAPPED!ER75*VLOOKUP(ER$20,Backend!$A$2:$K$61,VLOOKUP(MASTER_DATA_ESCALATED!$B75,Backend!$M$3:$O$8,3,FALSE),FALSE),SUM(EO75:EQ75))</f>
        <v>0</v>
      </c>
      <c r="ES75" s="99"/>
      <c r="ET75" s="99"/>
      <c r="EU75" s="99"/>
      <c r="EV75" s="99">
        <f>IF(SUM(ES75:EU75)=0,MASTER_DATA_MAPPED!EV75*VLOOKUP(EV$20,Backend!$A$2:$K$61,VLOOKUP(MASTER_DATA_ESCALATED!$B75,Backend!$M$3:$O$8,3,FALSE),FALSE),SUM(ES75:EU75))</f>
        <v>0</v>
      </c>
      <c r="EW75" s="99"/>
      <c r="EX75" s="99"/>
      <c r="EY75" s="99"/>
      <c r="EZ75" s="99">
        <f>IF(SUM(EW75:EY75)=0,MASTER_DATA_MAPPED!EZ75*VLOOKUP(EZ$20,Backend!$A$2:$K$61,VLOOKUP(MASTER_DATA_ESCALATED!$B75,Backend!$M$3:$O$8,3,FALSE),FALSE),SUM(EW75:EY75))</f>
        <v>0</v>
      </c>
      <c r="FA75" s="99"/>
      <c r="FB75" s="99"/>
      <c r="FC75" s="99"/>
      <c r="FD75" s="99">
        <f>IF(SUM(FA75:FC75)=0,MASTER_DATA_MAPPED!FD75*VLOOKUP(FD$20,Backend!$A$2:$K$61,VLOOKUP(MASTER_DATA_ESCALATED!$B75,Backend!$M$3:$O$8,3,FALSE),FALSE),SUM(FA75:FC75))</f>
        <v>0</v>
      </c>
      <c r="FE75" s="99"/>
      <c r="FF75" s="99"/>
      <c r="FG75" s="99"/>
      <c r="FH75" s="99">
        <f>IF(SUM(FE75:FG75)=0,MASTER_DATA_MAPPED!FH75*VLOOKUP(FH$20,Backend!$A$2:$K$61,VLOOKUP(MASTER_DATA_ESCALATED!$B75,Backend!$M$3:$O$8,3,FALSE),FALSE),SUM(FE75:FG75))</f>
        <v>0</v>
      </c>
      <c r="FI75" s="99"/>
      <c r="FJ75" s="99"/>
      <c r="FK75" s="99"/>
      <c r="FL75" s="99">
        <f>IF(SUM(FI75:FK75)=0,MASTER_DATA_MAPPED!FL75*VLOOKUP(FL$20,Backend!$A$2:$K$61,VLOOKUP(MASTER_DATA_ESCALATED!$B75,Backend!$M$3:$O$8,3,FALSE),FALSE),SUM(FI75:FK75))</f>
        <v>0</v>
      </c>
      <c r="FM75" s="99"/>
      <c r="FN75" s="99"/>
      <c r="FO75" s="99"/>
      <c r="FP75" s="99">
        <f>IF(SUM(FM75:FO75)=0,MASTER_DATA_MAPPED!FP75*VLOOKUP(FP$20,Backend!$A$2:$K$61,VLOOKUP(MASTER_DATA_ESCALATED!$B75,Backend!$M$3:$O$8,3,FALSE),FALSE),SUM(FM75:FO75))</f>
        <v>0</v>
      </c>
      <c r="FQ75" s="99"/>
      <c r="FR75" s="99"/>
      <c r="FS75" s="99"/>
      <c r="FT75" s="99">
        <f>IF(SUM(FQ75:FS75)=0,MASTER_DATA_MAPPED!FT75*VLOOKUP(FT$20,Backend!$A$2:$K$61,VLOOKUP(MASTER_DATA_ESCALATED!$B75,Backend!$M$3:$O$8,3,FALSE),FALSE),SUM(FQ75:FS75))</f>
        <v>0</v>
      </c>
      <c r="FU75" s="99"/>
      <c r="FV75" s="99"/>
      <c r="FW75" s="99"/>
      <c r="FX75" s="99">
        <f>IF(SUM(FU75:FW75)=0,MASTER_DATA_MAPPED!FX75*VLOOKUP(FX$20,Backend!$A$2:$K$61,VLOOKUP(MASTER_DATA_ESCALATED!$B75,Backend!$M$3:$O$8,3,FALSE),FALSE),SUM(FU75:FW75))</f>
        <v>0</v>
      </c>
      <c r="FY75" s="99"/>
      <c r="FZ75" s="99"/>
      <c r="GA75" s="99"/>
      <c r="GB75" s="99">
        <f>IF(SUM(FY75:GA75)=0,MASTER_DATA_MAPPED!GB75*VLOOKUP(GB$20,Backend!$A$2:$K$61,VLOOKUP(MASTER_DATA_ESCALATED!$B75,Backend!$M$3:$O$8,3,FALSE),FALSE),SUM(FY75:GA75))</f>
        <v>0</v>
      </c>
      <c r="GC75" s="99"/>
      <c r="GD75" s="99"/>
      <c r="GE75" s="99"/>
      <c r="GF75" s="99">
        <f>IF(SUM(GC75:GE75)=0,MASTER_DATA_MAPPED!GF75*VLOOKUP(GF$20,Backend!$A$2:$K$61,VLOOKUP(MASTER_DATA_ESCALATED!$B75,Backend!$M$3:$O$8,3,FALSE),FALSE),SUM(GC75:GE75))</f>
        <v>0</v>
      </c>
      <c r="GG75" s="99"/>
      <c r="GH75" s="99"/>
      <c r="GI75" s="99"/>
      <c r="GJ75" s="99">
        <f>IF(SUM(GG75:GI75)=0,MASTER_DATA_MAPPED!GJ75*VLOOKUP(GJ$20,Backend!$A$2:$K$61,VLOOKUP(MASTER_DATA_ESCALATED!$B75,Backend!$M$3:$O$8,3,FALSE),FALSE),SUM(GG75:GI75))</f>
        <v>0</v>
      </c>
      <c r="GK75" s="99"/>
      <c r="GL75" s="99"/>
      <c r="GM75" s="99"/>
      <c r="GN75" s="99">
        <f>IF(SUM(GK75:GM75)=0,MASTER_DATA_MAPPED!GN75*VLOOKUP(GN$20,Backend!$A$2:$K$61,VLOOKUP(MASTER_DATA_ESCALATED!$B75,Backend!$M$3:$O$8,3,FALSE),FALSE),SUM(GK75:GM75))</f>
        <v>0</v>
      </c>
      <c r="GO75" s="99"/>
      <c r="GP75" s="99"/>
      <c r="GQ75" s="99"/>
      <c r="GR75" s="99">
        <f>IF(SUM(GO75:GQ75)=0,MASTER_DATA_MAPPED!GR75*VLOOKUP(GR$20,Backend!$A$2:$K$61,VLOOKUP(MASTER_DATA_ESCALATED!$B75,Backend!$M$3:$O$8,3,FALSE),FALSE),SUM(GO75:GQ75))</f>
        <v>0</v>
      </c>
      <c r="GS75" s="99"/>
      <c r="GT75" s="99"/>
      <c r="GU75" s="99"/>
      <c r="GV75" s="99">
        <f>IF(SUM(GS75:GU75)=0,MASTER_DATA_MAPPED!GV75*VLOOKUP(GV$20,Backend!$A$2:$K$61,VLOOKUP(MASTER_DATA_ESCALATED!$B75,Backend!$M$3:$O$8,3,FALSE),FALSE),SUM(GS75:GU75))</f>
        <v>0</v>
      </c>
    </row>
    <row r="76" spans="2:204" s="27" customFormat="1" ht="14.25" hidden="1" outlineLevel="2" x14ac:dyDescent="0.25">
      <c r="B76" s="26">
        <f t="shared" si="1"/>
        <v>20</v>
      </c>
      <c r="C76" s="59">
        <f t="shared" si="0"/>
        <v>221.13</v>
      </c>
      <c r="D76" s="82"/>
      <c r="E76" s="55"/>
      <c r="F76" s="60"/>
      <c r="G76" s="86">
        <v>221.13</v>
      </c>
      <c r="H76" s="42" t="s">
        <v>80</v>
      </c>
      <c r="I76" s="99"/>
      <c r="J76" s="99"/>
      <c r="K76" s="99"/>
      <c r="L76" s="99">
        <f>IF(SUM(I76:K76)=0,MASTER_DATA_MAPPED!L76*VLOOKUP(L$20,Backend!$A$2:$K$61,VLOOKUP(MASTER_DATA_ESCALATED!$B76,Backend!$M$3:$O$8,3,FALSE),FALSE),SUM(I76:K76))</f>
        <v>47589643.237022892</v>
      </c>
      <c r="M76" s="99"/>
      <c r="N76" s="99"/>
      <c r="O76" s="99"/>
      <c r="P76" s="99">
        <f>IF(SUM(M76:O76)=0,MASTER_DATA_MAPPED!P76*VLOOKUP(P$20,Backend!$A$2:$K$61,VLOOKUP(MASTER_DATA_ESCALATED!$B76,Backend!$M$3:$O$8,3,FALSE),FALSE),SUM(M76:O76))</f>
        <v>138337609.09588593</v>
      </c>
      <c r="Q76" s="99"/>
      <c r="R76" s="99"/>
      <c r="S76" s="99"/>
      <c r="T76" s="99">
        <f>IF(SUM(Q76:S76)=0,MASTER_DATA_MAPPED!T76*VLOOKUP(T$20,Backend!$A$2:$K$61,VLOOKUP(MASTER_DATA_ESCALATED!$B76,Backend!$M$3:$O$8,3,FALSE),FALSE),SUM(Q76:S76))</f>
        <v>55809814.323850513</v>
      </c>
      <c r="U76" s="99"/>
      <c r="V76" s="99"/>
      <c r="W76" s="99"/>
      <c r="X76" s="99">
        <f>IF(SUM(U76:W76)=0,MASTER_DATA_MAPPED!X76*VLOOKUP(X$20,Backend!$A$2:$K$61,VLOOKUP(MASTER_DATA_ESCALATED!$B76,Backend!$M$3:$O$8,3,FALSE),FALSE),SUM(U76:W76))</f>
        <v>162235293.11972308</v>
      </c>
      <c r="Y76" s="99"/>
      <c r="Z76" s="99"/>
      <c r="AA76" s="99"/>
      <c r="AB76" s="99">
        <f>IF(SUM(Y76:AA76)=0,MASTER_DATA_MAPPED!AB76*VLOOKUP(AB$20,Backend!$A$2:$K$61,VLOOKUP(MASTER_DATA_ESCALATED!$B76,Backend!$M$3:$O$8,3,FALSE),FALSE),SUM(Y76:AA76))</f>
        <v>33613792.584655635</v>
      </c>
      <c r="AC76" s="99"/>
      <c r="AD76" s="99"/>
      <c r="AE76" s="99"/>
      <c r="AF76" s="99">
        <f>IF(SUM(AC76:AE76)=0,MASTER_DATA_MAPPED!AF76*VLOOKUP(AF$20,Backend!$A$2:$K$61,VLOOKUP(MASTER_DATA_ESCALATED!$B76,Backend!$M$3:$O$8,3,FALSE),FALSE),SUM(AC76:AE76))</f>
        <v>97737366.28095229</v>
      </c>
      <c r="AG76" s="99"/>
      <c r="AH76" s="99"/>
      <c r="AI76" s="99"/>
      <c r="AJ76" s="99">
        <f>IF(SUM(AG76:AI76)=0,MASTER_DATA_MAPPED!AJ76*VLOOKUP(AJ$20,Backend!$A$2:$K$61,VLOOKUP(MASTER_DATA_ESCALATED!$B76,Backend!$M$3:$O$8,3,FALSE),FALSE),SUM(AG76:AI76))</f>
        <v>39416266.293004543</v>
      </c>
      <c r="AK76" s="99"/>
      <c r="AL76" s="99"/>
      <c r="AM76" s="99"/>
      <c r="AN76" s="99">
        <f>IF(SUM(AK76:AM76)=0,MASTER_DATA_MAPPED!AN76*VLOOKUP(AN$20,Backend!$A$2:$K$61,VLOOKUP(MASTER_DATA_ESCALATED!$B76,Backend!$M$3:$O$8,3,FALSE),FALSE),SUM(AK76:AM76))</f>
        <v>114614453.787494</v>
      </c>
      <c r="AO76" s="99"/>
      <c r="AP76" s="99"/>
      <c r="AQ76" s="99"/>
      <c r="AR76" s="99">
        <f>IF(SUM(AO76:AQ76)=0,MASTER_DATA_MAPPED!AR76*VLOOKUP(AR$20,Backend!$A$2:$K$61,VLOOKUP(MASTER_DATA_ESCALATED!$B76,Backend!$M$3:$O$8,3,FALSE),FALSE),SUM(AO76:AQ76))</f>
        <v>0</v>
      </c>
      <c r="AS76" s="99"/>
      <c r="AT76" s="99"/>
      <c r="AU76" s="99"/>
      <c r="AV76" s="99">
        <f>IF(SUM(AS76:AU76)=0,MASTER_DATA_MAPPED!AV76*VLOOKUP(AV$20,Backend!$A$2:$K$61,VLOOKUP(MASTER_DATA_ESCALATED!$B76,Backend!$M$3:$O$8,3,FALSE),FALSE),SUM(AS76:AU76))</f>
        <v>0</v>
      </c>
      <c r="AW76" s="99"/>
      <c r="AX76" s="99"/>
      <c r="AY76" s="99"/>
      <c r="AZ76" s="99">
        <f>IF(SUM(AW76:AY76)=0,MASTER_DATA_MAPPED!AZ76*VLOOKUP(AZ$20,Backend!$A$2:$K$61,VLOOKUP(MASTER_DATA_ESCALATED!$B76,Backend!$M$3:$O$8,3,FALSE),FALSE),SUM(AW76:AY76))</f>
        <v>0</v>
      </c>
      <c r="BA76" s="99"/>
      <c r="BB76" s="99"/>
      <c r="BC76" s="99"/>
      <c r="BD76" s="99">
        <f>IF(SUM(BA76:BC76)=0,MASTER_DATA_MAPPED!BD76*VLOOKUP(BD$20,Backend!$A$2:$K$61,VLOOKUP(MASTER_DATA_ESCALATED!$B76,Backend!$M$3:$O$8,3,FALSE),FALSE),SUM(BA76:BC76))</f>
        <v>0</v>
      </c>
      <c r="BE76" s="99"/>
      <c r="BF76" s="99"/>
      <c r="BG76" s="99"/>
      <c r="BH76" s="99">
        <f>IF(SUM(BE76:BG76)=0,MASTER_DATA_MAPPED!BH76*VLOOKUP(BH$20,Backend!$A$2:$K$61,VLOOKUP(MASTER_DATA_ESCALATED!$B76,Backend!$M$3:$O$8,3,FALSE),FALSE),SUM(BE76:BG76))</f>
        <v>0</v>
      </c>
      <c r="BI76" s="99"/>
      <c r="BJ76" s="99"/>
      <c r="BK76" s="99"/>
      <c r="BL76" s="99">
        <f>IF(SUM(BI76:BK76)=0,MASTER_DATA_MAPPED!BL76*VLOOKUP(BL$20,Backend!$A$2:$K$61,VLOOKUP(MASTER_DATA_ESCALATED!$B76,Backend!$M$3:$O$8,3,FALSE),FALSE),SUM(BI76:BK76))</f>
        <v>0</v>
      </c>
      <c r="BM76" s="99"/>
      <c r="BN76" s="99"/>
      <c r="BO76" s="99"/>
      <c r="BP76" s="99">
        <f>IF(SUM(BM76:BO76)=0,MASTER_DATA_MAPPED!BP76*VLOOKUP(BP$20,Backend!$A$2:$K$61,VLOOKUP(MASTER_DATA_ESCALATED!$B76,Backend!$M$3:$O$8,3,FALSE),FALSE),SUM(BM76:BO76))</f>
        <v>0</v>
      </c>
      <c r="BQ76" s="99"/>
      <c r="BR76" s="99"/>
      <c r="BS76" s="99"/>
      <c r="BT76" s="99">
        <f>IF(SUM(BQ76:BS76)=0,MASTER_DATA_MAPPED!BT76*VLOOKUP(BT$20,Backend!$A$2:$K$61,VLOOKUP(MASTER_DATA_ESCALATED!$B76,Backend!$M$3:$O$8,3,FALSE),FALSE),SUM(BQ76:BS76))</f>
        <v>0</v>
      </c>
      <c r="BU76" s="99"/>
      <c r="BV76" s="99"/>
      <c r="BW76" s="99"/>
      <c r="BX76" s="99">
        <f>IF(SUM(BU76:BW76)=0,MASTER_DATA_MAPPED!BX76*VLOOKUP(BX$20,Backend!$A$2:$K$61,VLOOKUP(MASTER_DATA_ESCALATED!$B76,Backend!$M$3:$O$8,3,FALSE),FALSE),SUM(BU76:BW76))</f>
        <v>0</v>
      </c>
      <c r="BY76" s="99"/>
      <c r="BZ76" s="99"/>
      <c r="CA76" s="99"/>
      <c r="CB76" s="99">
        <f>IF(SUM(BY76:CA76)=0,MASTER_DATA_MAPPED!CB76*VLOOKUP(CB$20,Backend!$A$2:$K$61,VLOOKUP(MASTER_DATA_ESCALATED!$B76,Backend!$M$3:$O$8,3,FALSE),FALSE),SUM(BY76:CA76))</f>
        <v>0</v>
      </c>
      <c r="CC76" s="99"/>
      <c r="CD76" s="99"/>
      <c r="CE76" s="99"/>
      <c r="CF76" s="99">
        <f>IF(SUM(CC76:CE76)=0,MASTER_DATA_MAPPED!CF76*VLOOKUP(CF$20,Backend!$A$2:$K$61,VLOOKUP(MASTER_DATA_ESCALATED!$B76,Backend!$M$3:$O$8,3,FALSE),FALSE),SUM(CC76:CE76))</f>
        <v>0</v>
      </c>
      <c r="CG76" s="99"/>
      <c r="CH76" s="99"/>
      <c r="CI76" s="99"/>
      <c r="CJ76" s="99">
        <f>IF(SUM(CG76:CI76)=0,MASTER_DATA_MAPPED!CJ76*VLOOKUP(CJ$20,Backend!$A$2:$K$61,VLOOKUP(MASTER_DATA_ESCALATED!$B76,Backend!$M$3:$O$8,3,FALSE),FALSE),SUM(CG76:CI76))</f>
        <v>0</v>
      </c>
      <c r="CK76" s="99"/>
      <c r="CL76" s="99"/>
      <c r="CM76" s="99"/>
      <c r="CN76" s="99">
        <f>IF(SUM(CK76:CM76)=0,MASTER_DATA_MAPPED!CN76*VLOOKUP(CN$20,Backend!$A$2:$K$61,VLOOKUP(MASTER_DATA_ESCALATED!$B76,Backend!$M$3:$O$8,3,FALSE),FALSE),SUM(CK76:CM76))</f>
        <v>0</v>
      </c>
      <c r="CO76" s="99"/>
      <c r="CP76" s="99"/>
      <c r="CQ76" s="99"/>
      <c r="CR76" s="99">
        <f>IF(SUM(CO76:CQ76)=0,MASTER_DATA_MAPPED!CR76*VLOOKUP(CR$20,Backend!$A$2:$K$61,VLOOKUP(MASTER_DATA_ESCALATED!$B76,Backend!$M$3:$O$8,3,FALSE),FALSE),SUM(CO76:CQ76))</f>
        <v>0</v>
      </c>
      <c r="CS76" s="99"/>
      <c r="CT76" s="99"/>
      <c r="CU76" s="99"/>
      <c r="CV76" s="99">
        <f>IF(SUM(CS76:CU76)=0,MASTER_DATA_MAPPED!CV76*VLOOKUP(CV$20,Backend!$A$2:$K$61,VLOOKUP(MASTER_DATA_ESCALATED!$B76,Backend!$M$3:$O$8,3,FALSE),FALSE),SUM(CS76:CU76))</f>
        <v>0</v>
      </c>
      <c r="CW76" s="99"/>
      <c r="CX76" s="99"/>
      <c r="CY76" s="99"/>
      <c r="CZ76" s="99">
        <f>IF(SUM(CW76:CY76)=0,MASTER_DATA_MAPPED!CZ76*VLOOKUP(CZ$20,Backend!$A$2:$K$61,VLOOKUP(MASTER_DATA_ESCALATED!$B76,Backend!$M$3:$O$8,3,FALSE),FALSE),SUM(CW76:CY76))</f>
        <v>0</v>
      </c>
      <c r="DA76" s="99"/>
      <c r="DB76" s="99"/>
      <c r="DC76" s="99"/>
      <c r="DD76" s="99" t="e">
        <f>IF(SUM(DA76:DC76)=0,MASTER_DATA_MAPPED!DD76*VLOOKUP(DD$20,Backend!$A$2:$K$61,VLOOKUP(MASTER_DATA_ESCALATED!$B76,Backend!$M$3:$O$8,3,FALSE),FALSE),SUM(DA76:DC76))</f>
        <v>#N/A</v>
      </c>
      <c r="DE76" s="99"/>
      <c r="DF76" s="99"/>
      <c r="DG76" s="99"/>
      <c r="DH76" s="99">
        <f>IF(SUM(DE76:DG76)=0,MASTER_DATA_MAPPED!DH76*VLOOKUP(DH$20,Backend!$A$2:$K$61,VLOOKUP(MASTER_DATA_ESCALATED!$B76,Backend!$M$3:$O$8,3,FALSE),FALSE),SUM(DE76:DG76))</f>
        <v>0</v>
      </c>
      <c r="DI76" s="99"/>
      <c r="DJ76" s="99"/>
      <c r="DK76" s="99"/>
      <c r="DL76" s="99">
        <f>IF(SUM(DI76:DK76)=0,MASTER_DATA_MAPPED!DL76*VLOOKUP(DL$20,Backend!$A$2:$K$61,VLOOKUP(MASTER_DATA_ESCALATED!$B76,Backend!$M$3:$O$8,3,FALSE),FALSE),SUM(DI76:DK76))</f>
        <v>0</v>
      </c>
      <c r="DM76" s="99"/>
      <c r="DN76" s="99"/>
      <c r="DO76" s="99"/>
      <c r="DP76" s="99">
        <f>IF(SUM(DM76:DO76)=0,MASTER_DATA_MAPPED!DP76*VLOOKUP(DP$20,Backend!$A$2:$K$61,VLOOKUP(MASTER_DATA_ESCALATED!$B76,Backend!$M$3:$O$8,3,FALSE),FALSE),SUM(DM76:DO76))</f>
        <v>0</v>
      </c>
      <c r="DQ76" s="99"/>
      <c r="DR76" s="99"/>
      <c r="DS76" s="99"/>
      <c r="DT76" s="99">
        <f>IF(SUM(DQ76:DS76)=0,MASTER_DATA_MAPPED!DT76*VLOOKUP(DT$20,Backend!$A$2:$K$61,VLOOKUP(MASTER_DATA_ESCALATED!$B76,Backend!$M$3:$O$8,3,FALSE),FALSE),SUM(DQ76:DS76))</f>
        <v>0</v>
      </c>
      <c r="DU76" s="99"/>
      <c r="DV76" s="99"/>
      <c r="DW76" s="99"/>
      <c r="DX76" s="99">
        <f>IF(SUM(DU76:DW76)=0,MASTER_DATA_MAPPED!DX76*VLOOKUP(DX$20,Backend!$A$2:$K$61,VLOOKUP(MASTER_DATA_ESCALATED!$B76,Backend!$M$3:$O$8,3,FALSE),FALSE),SUM(DU76:DW76))</f>
        <v>0</v>
      </c>
      <c r="DY76" s="99"/>
      <c r="DZ76" s="99"/>
      <c r="EA76" s="99"/>
      <c r="EB76" s="99">
        <f>IF(SUM(DY76:EA76)=0,MASTER_DATA_MAPPED!EB76*VLOOKUP(EB$20,Backend!$A$2:$K$61,VLOOKUP(MASTER_DATA_ESCALATED!$B76,Backend!$M$3:$O$8,3,FALSE),FALSE),SUM(DY76:EA76))</f>
        <v>0</v>
      </c>
      <c r="EC76" s="99"/>
      <c r="ED76" s="99"/>
      <c r="EE76" s="99"/>
      <c r="EF76" s="99">
        <f>IF(SUM(EC76:EE76)=0,MASTER_DATA_MAPPED!EF76*VLOOKUP(EF$20,Backend!$A$2:$K$61,VLOOKUP(MASTER_DATA_ESCALATED!$B76,Backend!$M$3:$O$8,3,FALSE),FALSE),SUM(EC76:EE76))</f>
        <v>0</v>
      </c>
      <c r="EG76" s="99"/>
      <c r="EH76" s="99"/>
      <c r="EI76" s="99"/>
      <c r="EJ76" s="99">
        <f>IF(SUM(EG76:EI76)=0,MASTER_DATA_MAPPED!EJ76*VLOOKUP(EJ$20,Backend!$A$2:$K$61,VLOOKUP(MASTER_DATA_ESCALATED!$B76,Backend!$M$3:$O$8,3,FALSE),FALSE),SUM(EG76:EI76))</f>
        <v>0</v>
      </c>
      <c r="EK76" s="99"/>
      <c r="EL76" s="99"/>
      <c r="EM76" s="99"/>
      <c r="EN76" s="99">
        <f>IF(SUM(EK76:EM76)=0,MASTER_DATA_MAPPED!EN76*VLOOKUP(EN$20,Backend!$A$2:$K$61,VLOOKUP(MASTER_DATA_ESCALATED!$B76,Backend!$M$3:$O$8,3,FALSE),FALSE),SUM(EK76:EM76))</f>
        <v>289045646.72805244</v>
      </c>
      <c r="EO76" s="99"/>
      <c r="EP76" s="99"/>
      <c r="EQ76" s="99"/>
      <c r="ER76" s="99">
        <f>IF(SUM(EO76:EQ76)=0,MASTER_DATA_MAPPED!ER76*VLOOKUP(ER$20,Backend!$A$2:$K$61,VLOOKUP(MASTER_DATA_ESCALATED!$B76,Backend!$M$3:$O$8,3,FALSE),FALSE),SUM(EO76:EQ76))</f>
        <v>0</v>
      </c>
      <c r="ES76" s="99"/>
      <c r="ET76" s="99"/>
      <c r="EU76" s="99"/>
      <c r="EV76" s="99">
        <f>IF(SUM(ES76:EU76)=0,MASTER_DATA_MAPPED!EV76*VLOOKUP(EV$20,Backend!$A$2:$K$61,VLOOKUP(MASTER_DATA_ESCALATED!$B76,Backend!$M$3:$O$8,3,FALSE),FALSE),SUM(ES76:EU76))</f>
        <v>0</v>
      </c>
      <c r="EW76" s="99"/>
      <c r="EX76" s="99"/>
      <c r="EY76" s="99"/>
      <c r="EZ76" s="99">
        <f>IF(SUM(EW76:EY76)=0,MASTER_DATA_MAPPED!EZ76*VLOOKUP(EZ$20,Backend!$A$2:$K$61,VLOOKUP(MASTER_DATA_ESCALATED!$B76,Backend!$M$3:$O$8,3,FALSE),FALSE),SUM(EW76:EY76))</f>
        <v>0</v>
      </c>
      <c r="FA76" s="99"/>
      <c r="FB76" s="99"/>
      <c r="FC76" s="99"/>
      <c r="FD76" s="99">
        <f>IF(SUM(FA76:FC76)=0,MASTER_DATA_MAPPED!FD76*VLOOKUP(FD$20,Backend!$A$2:$K$61,VLOOKUP(MASTER_DATA_ESCALATED!$B76,Backend!$M$3:$O$8,3,FALSE),FALSE),SUM(FA76:FC76))</f>
        <v>0</v>
      </c>
      <c r="FE76" s="99"/>
      <c r="FF76" s="99"/>
      <c r="FG76" s="99"/>
      <c r="FH76" s="99">
        <f>IF(SUM(FE76:FG76)=0,MASTER_DATA_MAPPED!FH76*VLOOKUP(FH$20,Backend!$A$2:$K$61,VLOOKUP(MASTER_DATA_ESCALATED!$B76,Backend!$M$3:$O$8,3,FALSE),FALSE),SUM(FE76:FG76))</f>
        <v>0</v>
      </c>
      <c r="FI76" s="99"/>
      <c r="FJ76" s="99"/>
      <c r="FK76" s="99"/>
      <c r="FL76" s="99">
        <f>IF(SUM(FI76:FK76)=0,MASTER_DATA_MAPPED!FL76*VLOOKUP(FL$20,Backend!$A$2:$K$61,VLOOKUP(MASTER_DATA_ESCALATED!$B76,Backend!$M$3:$O$8,3,FALSE),FALSE),SUM(FI76:FK76))</f>
        <v>0</v>
      </c>
      <c r="FM76" s="99"/>
      <c r="FN76" s="99"/>
      <c r="FO76" s="99"/>
      <c r="FP76" s="99">
        <f>IF(SUM(FM76:FO76)=0,MASTER_DATA_MAPPED!FP76*VLOOKUP(FP$20,Backend!$A$2:$K$61,VLOOKUP(MASTER_DATA_ESCALATED!$B76,Backend!$M$3:$O$8,3,FALSE),FALSE),SUM(FM76:FO76))</f>
        <v>0</v>
      </c>
      <c r="FQ76" s="99"/>
      <c r="FR76" s="99"/>
      <c r="FS76" s="99"/>
      <c r="FT76" s="99">
        <f>IF(SUM(FQ76:FS76)=0,MASTER_DATA_MAPPED!FT76*VLOOKUP(FT$20,Backend!$A$2:$K$61,VLOOKUP(MASTER_DATA_ESCALATED!$B76,Backend!$M$3:$O$8,3,FALSE),FALSE),SUM(FQ76:FS76))</f>
        <v>0</v>
      </c>
      <c r="FU76" s="99"/>
      <c r="FV76" s="99"/>
      <c r="FW76" s="99"/>
      <c r="FX76" s="99">
        <f>IF(SUM(FU76:FW76)=0,MASTER_DATA_MAPPED!FX76*VLOOKUP(FX$20,Backend!$A$2:$K$61,VLOOKUP(MASTER_DATA_ESCALATED!$B76,Backend!$M$3:$O$8,3,FALSE),FALSE),SUM(FU76:FW76))</f>
        <v>0</v>
      </c>
      <c r="FY76" s="99"/>
      <c r="FZ76" s="99"/>
      <c r="GA76" s="99"/>
      <c r="GB76" s="99">
        <f>IF(SUM(FY76:GA76)=0,MASTER_DATA_MAPPED!GB76*VLOOKUP(GB$20,Backend!$A$2:$K$61,VLOOKUP(MASTER_DATA_ESCALATED!$B76,Backend!$M$3:$O$8,3,FALSE),FALSE),SUM(FY76:GA76))</f>
        <v>0</v>
      </c>
      <c r="GC76" s="99"/>
      <c r="GD76" s="99"/>
      <c r="GE76" s="99"/>
      <c r="GF76" s="99">
        <f>IF(SUM(GC76:GE76)=0,MASTER_DATA_MAPPED!GF76*VLOOKUP(GF$20,Backend!$A$2:$K$61,VLOOKUP(MASTER_DATA_ESCALATED!$B76,Backend!$M$3:$O$8,3,FALSE),FALSE),SUM(GC76:GE76))</f>
        <v>0</v>
      </c>
      <c r="GG76" s="99"/>
      <c r="GH76" s="99"/>
      <c r="GI76" s="99"/>
      <c r="GJ76" s="99">
        <f>IF(SUM(GG76:GI76)=0,MASTER_DATA_MAPPED!GJ76*VLOOKUP(GJ$20,Backend!$A$2:$K$61,VLOOKUP(MASTER_DATA_ESCALATED!$B76,Backend!$M$3:$O$8,3,FALSE),FALSE),SUM(GG76:GI76))</f>
        <v>0</v>
      </c>
      <c r="GK76" s="99"/>
      <c r="GL76" s="99"/>
      <c r="GM76" s="99"/>
      <c r="GN76" s="99">
        <f>IF(SUM(GK76:GM76)=0,MASTER_DATA_MAPPED!GN76*VLOOKUP(GN$20,Backend!$A$2:$K$61,VLOOKUP(MASTER_DATA_ESCALATED!$B76,Backend!$M$3:$O$8,3,FALSE),FALSE),SUM(GK76:GM76))</f>
        <v>0</v>
      </c>
      <c r="GO76" s="99"/>
      <c r="GP76" s="99"/>
      <c r="GQ76" s="99"/>
      <c r="GR76" s="99">
        <f>IF(SUM(GO76:GQ76)=0,MASTER_DATA_MAPPED!GR76*VLOOKUP(GR$20,Backend!$A$2:$K$61,VLOOKUP(MASTER_DATA_ESCALATED!$B76,Backend!$M$3:$O$8,3,FALSE),FALSE),SUM(GO76:GQ76))</f>
        <v>0</v>
      </c>
      <c r="GS76" s="99"/>
      <c r="GT76" s="99"/>
      <c r="GU76" s="99"/>
      <c r="GV76" s="99">
        <f>IF(SUM(GS76:GU76)=0,MASTER_DATA_MAPPED!GV76*VLOOKUP(GV$20,Backend!$A$2:$K$61,VLOOKUP(MASTER_DATA_ESCALATED!$B76,Backend!$M$3:$O$8,3,FALSE),FALSE),SUM(GS76:GU76))</f>
        <v>0</v>
      </c>
    </row>
    <row r="77" spans="2:204" s="27" customFormat="1" ht="14.25" hidden="1" outlineLevel="2" x14ac:dyDescent="0.25">
      <c r="B77" s="26">
        <f t="shared" si="1"/>
        <v>20</v>
      </c>
      <c r="C77" s="59">
        <f t="shared" si="0"/>
        <v>221.21</v>
      </c>
      <c r="D77" s="82"/>
      <c r="E77" s="55"/>
      <c r="F77" s="60"/>
      <c r="G77" s="86">
        <v>221.21</v>
      </c>
      <c r="H77" s="42" t="s">
        <v>81</v>
      </c>
      <c r="I77" s="99"/>
      <c r="J77" s="99"/>
      <c r="K77" s="99"/>
      <c r="L77" s="99">
        <f>IF(SUM(I77:K77)=0,MASTER_DATA_MAPPED!L77*VLOOKUP(L$20,Backend!$A$2:$K$61,VLOOKUP(MASTER_DATA_ESCALATED!$B77,Backend!$M$3:$O$8,3,FALSE),FALSE),SUM(I77:K77))</f>
        <v>0</v>
      </c>
      <c r="M77" s="99"/>
      <c r="N77" s="99"/>
      <c r="O77" s="99"/>
      <c r="P77" s="99">
        <f>IF(SUM(M77:O77)=0,MASTER_DATA_MAPPED!P77*VLOOKUP(P$20,Backend!$A$2:$K$61,VLOOKUP(MASTER_DATA_ESCALATED!$B77,Backend!$M$3:$O$8,3,FALSE),FALSE),SUM(M77:O77))</f>
        <v>0</v>
      </c>
      <c r="Q77" s="99"/>
      <c r="R77" s="99"/>
      <c r="S77" s="99"/>
      <c r="T77" s="99">
        <f>IF(SUM(Q77:S77)=0,MASTER_DATA_MAPPED!T77*VLOOKUP(T$20,Backend!$A$2:$K$61,VLOOKUP(MASTER_DATA_ESCALATED!$B77,Backend!$M$3:$O$8,3,FALSE),FALSE),SUM(Q77:S77))</f>
        <v>0</v>
      </c>
      <c r="U77" s="99"/>
      <c r="V77" s="99"/>
      <c r="W77" s="99"/>
      <c r="X77" s="99">
        <f>IF(SUM(U77:W77)=0,MASTER_DATA_MAPPED!X77*VLOOKUP(X$20,Backend!$A$2:$K$61,VLOOKUP(MASTER_DATA_ESCALATED!$B77,Backend!$M$3:$O$8,3,FALSE),FALSE),SUM(U77:W77))</f>
        <v>0</v>
      </c>
      <c r="Y77" s="99"/>
      <c r="Z77" s="99"/>
      <c r="AA77" s="99"/>
      <c r="AB77" s="99">
        <f>IF(SUM(Y77:AA77)=0,MASTER_DATA_MAPPED!AB77*VLOOKUP(AB$20,Backend!$A$2:$K$61,VLOOKUP(MASTER_DATA_ESCALATED!$B77,Backend!$M$3:$O$8,3,FALSE),FALSE),SUM(Y77:AA77))</f>
        <v>0</v>
      </c>
      <c r="AC77" s="99"/>
      <c r="AD77" s="99"/>
      <c r="AE77" s="99"/>
      <c r="AF77" s="99">
        <f>IF(SUM(AC77:AE77)=0,MASTER_DATA_MAPPED!AF77*VLOOKUP(AF$20,Backend!$A$2:$K$61,VLOOKUP(MASTER_DATA_ESCALATED!$B77,Backend!$M$3:$O$8,3,FALSE),FALSE),SUM(AC77:AE77))</f>
        <v>0</v>
      </c>
      <c r="AG77" s="99"/>
      <c r="AH77" s="99"/>
      <c r="AI77" s="99"/>
      <c r="AJ77" s="99">
        <f>IF(SUM(AG77:AI77)=0,MASTER_DATA_MAPPED!AJ77*VLOOKUP(AJ$20,Backend!$A$2:$K$61,VLOOKUP(MASTER_DATA_ESCALATED!$B77,Backend!$M$3:$O$8,3,FALSE),FALSE),SUM(AG77:AI77))</f>
        <v>0</v>
      </c>
      <c r="AK77" s="99"/>
      <c r="AL77" s="99"/>
      <c r="AM77" s="99"/>
      <c r="AN77" s="99">
        <f>IF(SUM(AK77:AM77)=0,MASTER_DATA_MAPPED!AN77*VLOOKUP(AN$20,Backend!$A$2:$K$61,VLOOKUP(MASTER_DATA_ESCALATED!$B77,Backend!$M$3:$O$8,3,FALSE),FALSE),SUM(AK77:AM77))</f>
        <v>0</v>
      </c>
      <c r="AO77" s="99"/>
      <c r="AP77" s="99"/>
      <c r="AQ77" s="99"/>
      <c r="AR77" s="99">
        <f>IF(SUM(AO77:AQ77)=0,MASTER_DATA_MAPPED!AR77*VLOOKUP(AR$20,Backend!$A$2:$K$61,VLOOKUP(MASTER_DATA_ESCALATED!$B77,Backend!$M$3:$O$8,3,FALSE),FALSE),SUM(AO77:AQ77))</f>
        <v>0</v>
      </c>
      <c r="AS77" s="99"/>
      <c r="AT77" s="99"/>
      <c r="AU77" s="99"/>
      <c r="AV77" s="99">
        <f>IF(SUM(AS77:AU77)=0,MASTER_DATA_MAPPED!AV77*VLOOKUP(AV$20,Backend!$A$2:$K$61,VLOOKUP(MASTER_DATA_ESCALATED!$B77,Backend!$M$3:$O$8,3,FALSE),FALSE),SUM(AS77:AU77))</f>
        <v>0</v>
      </c>
      <c r="AW77" s="99"/>
      <c r="AX77" s="99"/>
      <c r="AY77" s="99"/>
      <c r="AZ77" s="99">
        <f>IF(SUM(AW77:AY77)=0,MASTER_DATA_MAPPED!AZ77*VLOOKUP(AZ$20,Backend!$A$2:$K$61,VLOOKUP(MASTER_DATA_ESCALATED!$B77,Backend!$M$3:$O$8,3,FALSE),FALSE),SUM(AW77:AY77))</f>
        <v>0</v>
      </c>
      <c r="BA77" s="99"/>
      <c r="BB77" s="99"/>
      <c r="BC77" s="99"/>
      <c r="BD77" s="99">
        <f>IF(SUM(BA77:BC77)=0,MASTER_DATA_MAPPED!BD77*VLOOKUP(BD$20,Backend!$A$2:$K$61,VLOOKUP(MASTER_DATA_ESCALATED!$B77,Backend!$M$3:$O$8,3,FALSE),FALSE),SUM(BA77:BC77))</f>
        <v>0</v>
      </c>
      <c r="BE77" s="99"/>
      <c r="BF77" s="99"/>
      <c r="BG77" s="99"/>
      <c r="BH77" s="99">
        <f>IF(SUM(BE77:BG77)=0,MASTER_DATA_MAPPED!BH77*VLOOKUP(BH$20,Backend!$A$2:$K$61,VLOOKUP(MASTER_DATA_ESCALATED!$B77,Backend!$M$3:$O$8,3,FALSE),FALSE),SUM(BE77:BG77))</f>
        <v>0</v>
      </c>
      <c r="BI77" s="99"/>
      <c r="BJ77" s="99"/>
      <c r="BK77" s="99"/>
      <c r="BL77" s="99">
        <f>IF(SUM(BI77:BK77)=0,MASTER_DATA_MAPPED!BL77*VLOOKUP(BL$20,Backend!$A$2:$K$61,VLOOKUP(MASTER_DATA_ESCALATED!$B77,Backend!$M$3:$O$8,3,FALSE),FALSE),SUM(BI77:BK77))</f>
        <v>0</v>
      </c>
      <c r="BM77" s="99"/>
      <c r="BN77" s="99"/>
      <c r="BO77" s="99"/>
      <c r="BP77" s="99">
        <f>IF(SUM(BM77:BO77)=0,MASTER_DATA_MAPPED!BP77*VLOOKUP(BP$20,Backend!$A$2:$K$61,VLOOKUP(MASTER_DATA_ESCALATED!$B77,Backend!$M$3:$O$8,3,FALSE),FALSE),SUM(BM77:BO77))</f>
        <v>0</v>
      </c>
      <c r="BQ77" s="99"/>
      <c r="BR77" s="99"/>
      <c r="BS77" s="99"/>
      <c r="BT77" s="99">
        <f>IF(SUM(BQ77:BS77)=0,MASTER_DATA_MAPPED!BT77*VLOOKUP(BT$20,Backend!$A$2:$K$61,VLOOKUP(MASTER_DATA_ESCALATED!$B77,Backend!$M$3:$O$8,3,FALSE),FALSE),SUM(BQ77:BS77))</f>
        <v>0</v>
      </c>
      <c r="BU77" s="99"/>
      <c r="BV77" s="99"/>
      <c r="BW77" s="99"/>
      <c r="BX77" s="99">
        <f>IF(SUM(BU77:BW77)=0,MASTER_DATA_MAPPED!BX77*VLOOKUP(BX$20,Backend!$A$2:$K$61,VLOOKUP(MASTER_DATA_ESCALATED!$B77,Backend!$M$3:$O$8,3,FALSE),FALSE),SUM(BU77:BW77))</f>
        <v>0</v>
      </c>
      <c r="BY77" s="99"/>
      <c r="BZ77" s="99"/>
      <c r="CA77" s="99"/>
      <c r="CB77" s="99">
        <f>IF(SUM(BY77:CA77)=0,MASTER_DATA_MAPPED!CB77*VLOOKUP(CB$20,Backend!$A$2:$K$61,VLOOKUP(MASTER_DATA_ESCALATED!$B77,Backend!$M$3:$O$8,3,FALSE),FALSE),SUM(BY77:CA77))</f>
        <v>0</v>
      </c>
      <c r="CC77" s="99"/>
      <c r="CD77" s="99"/>
      <c r="CE77" s="99"/>
      <c r="CF77" s="99">
        <f>IF(SUM(CC77:CE77)=0,MASTER_DATA_MAPPED!CF77*VLOOKUP(CF$20,Backend!$A$2:$K$61,VLOOKUP(MASTER_DATA_ESCALATED!$B77,Backend!$M$3:$O$8,3,FALSE),FALSE),SUM(CC77:CE77))</f>
        <v>0</v>
      </c>
      <c r="CG77" s="99"/>
      <c r="CH77" s="99"/>
      <c r="CI77" s="99"/>
      <c r="CJ77" s="99">
        <f>IF(SUM(CG77:CI77)=0,MASTER_DATA_MAPPED!CJ77*VLOOKUP(CJ$20,Backend!$A$2:$K$61,VLOOKUP(MASTER_DATA_ESCALATED!$B77,Backend!$M$3:$O$8,3,FALSE),FALSE),SUM(CG77:CI77))</f>
        <v>0</v>
      </c>
      <c r="CK77" s="99"/>
      <c r="CL77" s="99"/>
      <c r="CM77" s="99"/>
      <c r="CN77" s="99">
        <f>IF(SUM(CK77:CM77)=0,MASTER_DATA_MAPPED!CN77*VLOOKUP(CN$20,Backend!$A$2:$K$61,VLOOKUP(MASTER_DATA_ESCALATED!$B77,Backend!$M$3:$O$8,3,FALSE),FALSE),SUM(CK77:CM77))</f>
        <v>0</v>
      </c>
      <c r="CO77" s="99"/>
      <c r="CP77" s="99"/>
      <c r="CQ77" s="99"/>
      <c r="CR77" s="99">
        <f>IF(SUM(CO77:CQ77)=0,MASTER_DATA_MAPPED!CR77*VLOOKUP(CR$20,Backend!$A$2:$K$61,VLOOKUP(MASTER_DATA_ESCALATED!$B77,Backend!$M$3:$O$8,3,FALSE),FALSE),SUM(CO77:CQ77))</f>
        <v>0</v>
      </c>
      <c r="CS77" s="99"/>
      <c r="CT77" s="99"/>
      <c r="CU77" s="99"/>
      <c r="CV77" s="99">
        <f>IF(SUM(CS77:CU77)=0,MASTER_DATA_MAPPED!CV77*VLOOKUP(CV$20,Backend!$A$2:$K$61,VLOOKUP(MASTER_DATA_ESCALATED!$B77,Backend!$M$3:$O$8,3,FALSE),FALSE),SUM(CS77:CU77))</f>
        <v>0</v>
      </c>
      <c r="CW77" s="99"/>
      <c r="CX77" s="99"/>
      <c r="CY77" s="99"/>
      <c r="CZ77" s="99">
        <f>IF(SUM(CW77:CY77)=0,MASTER_DATA_MAPPED!CZ77*VLOOKUP(CZ$20,Backend!$A$2:$K$61,VLOOKUP(MASTER_DATA_ESCALATED!$B77,Backend!$M$3:$O$8,3,FALSE),FALSE),SUM(CW77:CY77))</f>
        <v>0</v>
      </c>
      <c r="DA77" s="99"/>
      <c r="DB77" s="99"/>
      <c r="DC77" s="99"/>
      <c r="DD77" s="99" t="e">
        <f>IF(SUM(DA77:DC77)=0,MASTER_DATA_MAPPED!DD77*VLOOKUP(DD$20,Backend!$A$2:$K$61,VLOOKUP(MASTER_DATA_ESCALATED!$B77,Backend!$M$3:$O$8,3,FALSE),FALSE),SUM(DA77:DC77))</f>
        <v>#N/A</v>
      </c>
      <c r="DE77" s="99"/>
      <c r="DF77" s="99"/>
      <c r="DG77" s="99"/>
      <c r="DH77" s="99">
        <f>IF(SUM(DE77:DG77)=0,MASTER_DATA_MAPPED!DH77*VLOOKUP(DH$20,Backend!$A$2:$K$61,VLOOKUP(MASTER_DATA_ESCALATED!$B77,Backend!$M$3:$O$8,3,FALSE),FALSE),SUM(DE77:DG77))</f>
        <v>0</v>
      </c>
      <c r="DI77" s="99"/>
      <c r="DJ77" s="99"/>
      <c r="DK77" s="99"/>
      <c r="DL77" s="99">
        <f>IF(SUM(DI77:DK77)=0,MASTER_DATA_MAPPED!DL77*VLOOKUP(DL$20,Backend!$A$2:$K$61,VLOOKUP(MASTER_DATA_ESCALATED!$B77,Backend!$M$3:$O$8,3,FALSE),FALSE),SUM(DI77:DK77))</f>
        <v>0</v>
      </c>
      <c r="DM77" s="99"/>
      <c r="DN77" s="99"/>
      <c r="DO77" s="99"/>
      <c r="DP77" s="99">
        <f>IF(SUM(DM77:DO77)=0,MASTER_DATA_MAPPED!DP77*VLOOKUP(DP$20,Backend!$A$2:$K$61,VLOOKUP(MASTER_DATA_ESCALATED!$B77,Backend!$M$3:$O$8,3,FALSE),FALSE),SUM(DM77:DO77))</f>
        <v>0</v>
      </c>
      <c r="DQ77" s="99"/>
      <c r="DR77" s="99"/>
      <c r="DS77" s="99"/>
      <c r="DT77" s="99">
        <f>IF(SUM(DQ77:DS77)=0,MASTER_DATA_MAPPED!DT77*VLOOKUP(DT$20,Backend!$A$2:$K$61,VLOOKUP(MASTER_DATA_ESCALATED!$B77,Backend!$M$3:$O$8,3,FALSE),FALSE),SUM(DQ77:DS77))</f>
        <v>0</v>
      </c>
      <c r="DU77" s="99"/>
      <c r="DV77" s="99"/>
      <c r="DW77" s="99"/>
      <c r="DX77" s="99">
        <f>IF(SUM(DU77:DW77)=0,MASTER_DATA_MAPPED!DX77*VLOOKUP(DX$20,Backend!$A$2:$K$61,VLOOKUP(MASTER_DATA_ESCALATED!$B77,Backend!$M$3:$O$8,3,FALSE),FALSE),SUM(DU77:DW77))</f>
        <v>0</v>
      </c>
      <c r="DY77" s="99"/>
      <c r="DZ77" s="99"/>
      <c r="EA77" s="99"/>
      <c r="EB77" s="99">
        <f>IF(SUM(DY77:EA77)=0,MASTER_DATA_MAPPED!EB77*VLOOKUP(EB$20,Backend!$A$2:$K$61,VLOOKUP(MASTER_DATA_ESCALATED!$B77,Backend!$M$3:$O$8,3,FALSE),FALSE),SUM(DY77:EA77))</f>
        <v>0</v>
      </c>
      <c r="EC77" s="99"/>
      <c r="ED77" s="99"/>
      <c r="EE77" s="99"/>
      <c r="EF77" s="99">
        <f>IF(SUM(EC77:EE77)=0,MASTER_DATA_MAPPED!EF77*VLOOKUP(EF$20,Backend!$A$2:$K$61,VLOOKUP(MASTER_DATA_ESCALATED!$B77,Backend!$M$3:$O$8,3,FALSE),FALSE),SUM(EC77:EE77))</f>
        <v>0</v>
      </c>
      <c r="EG77" s="99"/>
      <c r="EH77" s="99"/>
      <c r="EI77" s="99"/>
      <c r="EJ77" s="99">
        <f>IF(SUM(EG77:EI77)=0,MASTER_DATA_MAPPED!EJ77*VLOOKUP(EJ$20,Backend!$A$2:$K$61,VLOOKUP(MASTER_DATA_ESCALATED!$B77,Backend!$M$3:$O$8,3,FALSE),FALSE),SUM(EG77:EI77))</f>
        <v>0</v>
      </c>
      <c r="EK77" s="99"/>
      <c r="EL77" s="99"/>
      <c r="EM77" s="99"/>
      <c r="EN77" s="99">
        <f>IF(SUM(EK77:EM77)=0,MASTER_DATA_MAPPED!EN77*VLOOKUP(EN$20,Backend!$A$2:$K$61,VLOOKUP(MASTER_DATA_ESCALATED!$B77,Backend!$M$3:$O$8,3,FALSE),FALSE),SUM(EK77:EM77))</f>
        <v>18734204.699549261</v>
      </c>
      <c r="EO77" s="99"/>
      <c r="EP77" s="99"/>
      <c r="EQ77" s="99"/>
      <c r="ER77" s="99">
        <f>IF(SUM(EO77:EQ77)=0,MASTER_DATA_MAPPED!ER77*VLOOKUP(ER$20,Backend!$A$2:$K$61,VLOOKUP(MASTER_DATA_ESCALATED!$B77,Backend!$M$3:$O$8,3,FALSE),FALSE),SUM(EO77:EQ77))</f>
        <v>0</v>
      </c>
      <c r="ES77" s="99"/>
      <c r="ET77" s="99"/>
      <c r="EU77" s="99"/>
      <c r="EV77" s="99">
        <f>IF(SUM(ES77:EU77)=0,MASTER_DATA_MAPPED!EV77*VLOOKUP(EV$20,Backend!$A$2:$K$61,VLOOKUP(MASTER_DATA_ESCALATED!$B77,Backend!$M$3:$O$8,3,FALSE),FALSE),SUM(ES77:EU77))</f>
        <v>0</v>
      </c>
      <c r="EW77" s="99"/>
      <c r="EX77" s="99"/>
      <c r="EY77" s="99"/>
      <c r="EZ77" s="99">
        <f>IF(SUM(EW77:EY77)=0,MASTER_DATA_MAPPED!EZ77*VLOOKUP(EZ$20,Backend!$A$2:$K$61,VLOOKUP(MASTER_DATA_ESCALATED!$B77,Backend!$M$3:$O$8,3,FALSE),FALSE),SUM(EW77:EY77))</f>
        <v>0</v>
      </c>
      <c r="FA77" s="99"/>
      <c r="FB77" s="99"/>
      <c r="FC77" s="99"/>
      <c r="FD77" s="99">
        <f>IF(SUM(FA77:FC77)=0,MASTER_DATA_MAPPED!FD77*VLOOKUP(FD$20,Backend!$A$2:$K$61,VLOOKUP(MASTER_DATA_ESCALATED!$B77,Backend!$M$3:$O$8,3,FALSE),FALSE),SUM(FA77:FC77))</f>
        <v>0</v>
      </c>
      <c r="FE77" s="99"/>
      <c r="FF77" s="99"/>
      <c r="FG77" s="99"/>
      <c r="FH77" s="99">
        <f>IF(SUM(FE77:FG77)=0,MASTER_DATA_MAPPED!FH77*VLOOKUP(FH$20,Backend!$A$2:$K$61,VLOOKUP(MASTER_DATA_ESCALATED!$B77,Backend!$M$3:$O$8,3,FALSE),FALSE),SUM(FE77:FG77))</f>
        <v>0</v>
      </c>
      <c r="FI77" s="99"/>
      <c r="FJ77" s="99"/>
      <c r="FK77" s="99"/>
      <c r="FL77" s="99">
        <f>IF(SUM(FI77:FK77)=0,MASTER_DATA_MAPPED!FL77*VLOOKUP(FL$20,Backend!$A$2:$K$61,VLOOKUP(MASTER_DATA_ESCALATED!$B77,Backend!$M$3:$O$8,3,FALSE),FALSE),SUM(FI77:FK77))</f>
        <v>0</v>
      </c>
      <c r="FM77" s="99"/>
      <c r="FN77" s="99"/>
      <c r="FO77" s="99"/>
      <c r="FP77" s="99">
        <f>IF(SUM(FM77:FO77)=0,MASTER_DATA_MAPPED!FP77*VLOOKUP(FP$20,Backend!$A$2:$K$61,VLOOKUP(MASTER_DATA_ESCALATED!$B77,Backend!$M$3:$O$8,3,FALSE),FALSE),SUM(FM77:FO77))</f>
        <v>0</v>
      </c>
      <c r="FQ77" s="99"/>
      <c r="FR77" s="99"/>
      <c r="FS77" s="99"/>
      <c r="FT77" s="99">
        <f>IF(SUM(FQ77:FS77)=0,MASTER_DATA_MAPPED!FT77*VLOOKUP(FT$20,Backend!$A$2:$K$61,VLOOKUP(MASTER_DATA_ESCALATED!$B77,Backend!$M$3:$O$8,3,FALSE),FALSE),SUM(FQ77:FS77))</f>
        <v>0</v>
      </c>
      <c r="FU77" s="99"/>
      <c r="FV77" s="99"/>
      <c r="FW77" s="99"/>
      <c r="FX77" s="99">
        <f>IF(SUM(FU77:FW77)=0,MASTER_DATA_MAPPED!FX77*VLOOKUP(FX$20,Backend!$A$2:$K$61,VLOOKUP(MASTER_DATA_ESCALATED!$B77,Backend!$M$3:$O$8,3,FALSE),FALSE),SUM(FU77:FW77))</f>
        <v>0</v>
      </c>
      <c r="FY77" s="99"/>
      <c r="FZ77" s="99"/>
      <c r="GA77" s="99"/>
      <c r="GB77" s="99">
        <f>IF(SUM(FY77:GA77)=0,MASTER_DATA_MAPPED!GB77*VLOOKUP(GB$20,Backend!$A$2:$K$61,VLOOKUP(MASTER_DATA_ESCALATED!$B77,Backend!$M$3:$O$8,3,FALSE),FALSE),SUM(FY77:GA77))</f>
        <v>0</v>
      </c>
      <c r="GC77" s="99"/>
      <c r="GD77" s="99"/>
      <c r="GE77" s="99"/>
      <c r="GF77" s="99">
        <f>IF(SUM(GC77:GE77)=0,MASTER_DATA_MAPPED!GF77*VLOOKUP(GF$20,Backend!$A$2:$K$61,VLOOKUP(MASTER_DATA_ESCALATED!$B77,Backend!$M$3:$O$8,3,FALSE),FALSE),SUM(GC77:GE77))</f>
        <v>0</v>
      </c>
      <c r="GG77" s="99"/>
      <c r="GH77" s="99"/>
      <c r="GI77" s="99"/>
      <c r="GJ77" s="99">
        <f>IF(SUM(GG77:GI77)=0,MASTER_DATA_MAPPED!GJ77*VLOOKUP(GJ$20,Backend!$A$2:$K$61,VLOOKUP(MASTER_DATA_ESCALATED!$B77,Backend!$M$3:$O$8,3,FALSE),FALSE),SUM(GG77:GI77))</f>
        <v>0</v>
      </c>
      <c r="GK77" s="99"/>
      <c r="GL77" s="99"/>
      <c r="GM77" s="99"/>
      <c r="GN77" s="99">
        <f>IF(SUM(GK77:GM77)=0,MASTER_DATA_MAPPED!GN77*VLOOKUP(GN$20,Backend!$A$2:$K$61,VLOOKUP(MASTER_DATA_ESCALATED!$B77,Backend!$M$3:$O$8,3,FALSE),FALSE),SUM(GK77:GM77))</f>
        <v>0</v>
      </c>
      <c r="GO77" s="99"/>
      <c r="GP77" s="99"/>
      <c r="GQ77" s="99"/>
      <c r="GR77" s="99">
        <f>IF(SUM(GO77:GQ77)=0,MASTER_DATA_MAPPED!GR77*VLOOKUP(GR$20,Backend!$A$2:$K$61,VLOOKUP(MASTER_DATA_ESCALATED!$B77,Backend!$M$3:$O$8,3,FALSE),FALSE),SUM(GO77:GQ77))</f>
        <v>0</v>
      </c>
      <c r="GS77" s="99"/>
      <c r="GT77" s="99"/>
      <c r="GU77" s="99"/>
      <c r="GV77" s="99">
        <f>IF(SUM(GS77:GU77)=0,MASTER_DATA_MAPPED!GV77*VLOOKUP(GV$20,Backend!$A$2:$K$61,VLOOKUP(MASTER_DATA_ESCALATED!$B77,Backend!$M$3:$O$8,3,FALSE),FALSE),SUM(GS77:GU77))</f>
        <v>0</v>
      </c>
    </row>
    <row r="78" spans="2:204" s="27" customFormat="1" ht="14.25" hidden="1" outlineLevel="2" x14ac:dyDescent="0.25">
      <c r="B78" s="26">
        <f t="shared" si="1"/>
        <v>20</v>
      </c>
      <c r="C78" s="59">
        <f t="shared" si="0"/>
        <v>221.31</v>
      </c>
      <c r="D78" s="82"/>
      <c r="E78" s="55"/>
      <c r="F78" s="60"/>
      <c r="G78" s="86">
        <v>221.31</v>
      </c>
      <c r="H78" s="42" t="s">
        <v>82</v>
      </c>
      <c r="I78" s="99"/>
      <c r="J78" s="99"/>
      <c r="K78" s="99"/>
      <c r="L78" s="99">
        <f>IF(SUM(I78:K78)=0,MASTER_DATA_MAPPED!L78*VLOOKUP(L$20,Backend!$A$2:$K$61,VLOOKUP(MASTER_DATA_ESCALATED!$B78,Backend!$M$3:$O$8,3,FALSE),FALSE),SUM(I78:K78))</f>
        <v>0</v>
      </c>
      <c r="M78" s="99"/>
      <c r="N78" s="99"/>
      <c r="O78" s="99"/>
      <c r="P78" s="99">
        <f>IF(SUM(M78:O78)=0,MASTER_DATA_MAPPED!P78*VLOOKUP(P$20,Backend!$A$2:$K$61,VLOOKUP(MASTER_DATA_ESCALATED!$B78,Backend!$M$3:$O$8,3,FALSE),FALSE),SUM(M78:O78))</f>
        <v>0</v>
      </c>
      <c r="Q78" s="99"/>
      <c r="R78" s="99"/>
      <c r="S78" s="99"/>
      <c r="T78" s="99">
        <f>IF(SUM(Q78:S78)=0,MASTER_DATA_MAPPED!T78*VLOOKUP(T$20,Backend!$A$2:$K$61,VLOOKUP(MASTER_DATA_ESCALATED!$B78,Backend!$M$3:$O$8,3,FALSE),FALSE),SUM(Q78:S78))</f>
        <v>0</v>
      </c>
      <c r="U78" s="99"/>
      <c r="V78" s="99"/>
      <c r="W78" s="99"/>
      <c r="X78" s="99">
        <f>IF(SUM(U78:W78)=0,MASTER_DATA_MAPPED!X78*VLOOKUP(X$20,Backend!$A$2:$K$61,VLOOKUP(MASTER_DATA_ESCALATED!$B78,Backend!$M$3:$O$8,3,FALSE),FALSE),SUM(U78:W78))</f>
        <v>0</v>
      </c>
      <c r="Y78" s="99"/>
      <c r="Z78" s="99"/>
      <c r="AA78" s="99"/>
      <c r="AB78" s="99">
        <f>IF(SUM(Y78:AA78)=0,MASTER_DATA_MAPPED!AB78*VLOOKUP(AB$20,Backend!$A$2:$K$61,VLOOKUP(MASTER_DATA_ESCALATED!$B78,Backend!$M$3:$O$8,3,FALSE),FALSE),SUM(Y78:AA78))</f>
        <v>0</v>
      </c>
      <c r="AC78" s="99"/>
      <c r="AD78" s="99"/>
      <c r="AE78" s="99"/>
      <c r="AF78" s="99">
        <f>IF(SUM(AC78:AE78)=0,MASTER_DATA_MAPPED!AF78*VLOOKUP(AF$20,Backend!$A$2:$K$61,VLOOKUP(MASTER_DATA_ESCALATED!$B78,Backend!$M$3:$O$8,3,FALSE),FALSE),SUM(AC78:AE78))</f>
        <v>0</v>
      </c>
      <c r="AG78" s="99"/>
      <c r="AH78" s="99"/>
      <c r="AI78" s="99"/>
      <c r="AJ78" s="99">
        <f>IF(SUM(AG78:AI78)=0,MASTER_DATA_MAPPED!AJ78*VLOOKUP(AJ$20,Backend!$A$2:$K$61,VLOOKUP(MASTER_DATA_ESCALATED!$B78,Backend!$M$3:$O$8,3,FALSE),FALSE),SUM(AG78:AI78))</f>
        <v>0</v>
      </c>
      <c r="AK78" s="99"/>
      <c r="AL78" s="99"/>
      <c r="AM78" s="99"/>
      <c r="AN78" s="99">
        <f>IF(SUM(AK78:AM78)=0,MASTER_DATA_MAPPED!AN78*VLOOKUP(AN$20,Backend!$A$2:$K$61,VLOOKUP(MASTER_DATA_ESCALATED!$B78,Backend!$M$3:$O$8,3,FALSE),FALSE),SUM(AK78:AM78))</f>
        <v>0</v>
      </c>
      <c r="AO78" s="99"/>
      <c r="AP78" s="99"/>
      <c r="AQ78" s="99"/>
      <c r="AR78" s="99">
        <f>IF(SUM(AO78:AQ78)=0,MASTER_DATA_MAPPED!AR78*VLOOKUP(AR$20,Backend!$A$2:$K$61,VLOOKUP(MASTER_DATA_ESCALATED!$B78,Backend!$M$3:$O$8,3,FALSE),FALSE),SUM(AO78:AQ78))</f>
        <v>0</v>
      </c>
      <c r="AS78" s="99"/>
      <c r="AT78" s="99"/>
      <c r="AU78" s="99"/>
      <c r="AV78" s="99">
        <f>IF(SUM(AS78:AU78)=0,MASTER_DATA_MAPPED!AV78*VLOOKUP(AV$20,Backend!$A$2:$K$61,VLOOKUP(MASTER_DATA_ESCALATED!$B78,Backend!$M$3:$O$8,3,FALSE),FALSE),SUM(AS78:AU78))</f>
        <v>0</v>
      </c>
      <c r="AW78" s="99"/>
      <c r="AX78" s="99"/>
      <c r="AY78" s="99"/>
      <c r="AZ78" s="99">
        <f>IF(SUM(AW78:AY78)=0,MASTER_DATA_MAPPED!AZ78*VLOOKUP(AZ$20,Backend!$A$2:$K$61,VLOOKUP(MASTER_DATA_ESCALATED!$B78,Backend!$M$3:$O$8,3,FALSE),FALSE),SUM(AW78:AY78))</f>
        <v>0</v>
      </c>
      <c r="BA78" s="99"/>
      <c r="BB78" s="99"/>
      <c r="BC78" s="99"/>
      <c r="BD78" s="99">
        <f>IF(SUM(BA78:BC78)=0,MASTER_DATA_MAPPED!BD78*VLOOKUP(BD$20,Backend!$A$2:$K$61,VLOOKUP(MASTER_DATA_ESCALATED!$B78,Backend!$M$3:$O$8,3,FALSE),FALSE),SUM(BA78:BC78))</f>
        <v>0</v>
      </c>
      <c r="BE78" s="99"/>
      <c r="BF78" s="99"/>
      <c r="BG78" s="99"/>
      <c r="BH78" s="99">
        <f>IF(SUM(BE78:BG78)=0,MASTER_DATA_MAPPED!BH78*VLOOKUP(BH$20,Backend!$A$2:$K$61,VLOOKUP(MASTER_DATA_ESCALATED!$B78,Backend!$M$3:$O$8,3,FALSE),FALSE),SUM(BE78:BG78))</f>
        <v>0</v>
      </c>
      <c r="BI78" s="99"/>
      <c r="BJ78" s="99"/>
      <c r="BK78" s="99"/>
      <c r="BL78" s="99">
        <f>IF(SUM(BI78:BK78)=0,MASTER_DATA_MAPPED!BL78*VLOOKUP(BL$20,Backend!$A$2:$K$61,VLOOKUP(MASTER_DATA_ESCALATED!$B78,Backend!$M$3:$O$8,3,FALSE),FALSE),SUM(BI78:BK78))</f>
        <v>0</v>
      </c>
      <c r="BM78" s="99"/>
      <c r="BN78" s="99"/>
      <c r="BO78" s="99"/>
      <c r="BP78" s="99">
        <f>IF(SUM(BM78:BO78)=0,MASTER_DATA_MAPPED!BP78*VLOOKUP(BP$20,Backend!$A$2:$K$61,VLOOKUP(MASTER_DATA_ESCALATED!$B78,Backend!$M$3:$O$8,3,FALSE),FALSE),SUM(BM78:BO78))</f>
        <v>0</v>
      </c>
      <c r="BQ78" s="99"/>
      <c r="BR78" s="99"/>
      <c r="BS78" s="99"/>
      <c r="BT78" s="99">
        <f>IF(SUM(BQ78:BS78)=0,MASTER_DATA_MAPPED!BT78*VLOOKUP(BT$20,Backend!$A$2:$K$61,VLOOKUP(MASTER_DATA_ESCALATED!$B78,Backend!$M$3:$O$8,3,FALSE),FALSE),SUM(BQ78:BS78))</f>
        <v>0</v>
      </c>
      <c r="BU78" s="99"/>
      <c r="BV78" s="99"/>
      <c r="BW78" s="99"/>
      <c r="BX78" s="99">
        <f>IF(SUM(BU78:BW78)=0,MASTER_DATA_MAPPED!BX78*VLOOKUP(BX$20,Backend!$A$2:$K$61,VLOOKUP(MASTER_DATA_ESCALATED!$B78,Backend!$M$3:$O$8,3,FALSE),FALSE),SUM(BU78:BW78))</f>
        <v>0</v>
      </c>
      <c r="BY78" s="99"/>
      <c r="BZ78" s="99"/>
      <c r="CA78" s="99"/>
      <c r="CB78" s="99">
        <f>IF(SUM(BY78:CA78)=0,MASTER_DATA_MAPPED!CB78*VLOOKUP(CB$20,Backend!$A$2:$K$61,VLOOKUP(MASTER_DATA_ESCALATED!$B78,Backend!$M$3:$O$8,3,FALSE),FALSE),SUM(BY78:CA78))</f>
        <v>0</v>
      </c>
      <c r="CC78" s="99"/>
      <c r="CD78" s="99"/>
      <c r="CE78" s="99"/>
      <c r="CF78" s="99">
        <f>IF(SUM(CC78:CE78)=0,MASTER_DATA_MAPPED!CF78*VLOOKUP(CF$20,Backend!$A$2:$K$61,VLOOKUP(MASTER_DATA_ESCALATED!$B78,Backend!$M$3:$O$8,3,FALSE),FALSE),SUM(CC78:CE78))</f>
        <v>0</v>
      </c>
      <c r="CG78" s="99"/>
      <c r="CH78" s="99"/>
      <c r="CI78" s="99"/>
      <c r="CJ78" s="99">
        <f>IF(SUM(CG78:CI78)=0,MASTER_DATA_MAPPED!CJ78*VLOOKUP(CJ$20,Backend!$A$2:$K$61,VLOOKUP(MASTER_DATA_ESCALATED!$B78,Backend!$M$3:$O$8,3,FALSE),FALSE),SUM(CG78:CI78))</f>
        <v>0</v>
      </c>
      <c r="CK78" s="99"/>
      <c r="CL78" s="99"/>
      <c r="CM78" s="99"/>
      <c r="CN78" s="99">
        <f>IF(SUM(CK78:CM78)=0,MASTER_DATA_MAPPED!CN78*VLOOKUP(CN$20,Backend!$A$2:$K$61,VLOOKUP(MASTER_DATA_ESCALATED!$B78,Backend!$M$3:$O$8,3,FALSE),FALSE),SUM(CK78:CM78))</f>
        <v>0</v>
      </c>
      <c r="CO78" s="99"/>
      <c r="CP78" s="99"/>
      <c r="CQ78" s="99"/>
      <c r="CR78" s="99">
        <f>IF(SUM(CO78:CQ78)=0,MASTER_DATA_MAPPED!CR78*VLOOKUP(CR$20,Backend!$A$2:$K$61,VLOOKUP(MASTER_DATA_ESCALATED!$B78,Backend!$M$3:$O$8,3,FALSE),FALSE),SUM(CO78:CQ78))</f>
        <v>0</v>
      </c>
      <c r="CS78" s="99"/>
      <c r="CT78" s="99"/>
      <c r="CU78" s="99"/>
      <c r="CV78" s="99">
        <f>IF(SUM(CS78:CU78)=0,MASTER_DATA_MAPPED!CV78*VLOOKUP(CV$20,Backend!$A$2:$K$61,VLOOKUP(MASTER_DATA_ESCALATED!$B78,Backend!$M$3:$O$8,3,FALSE),FALSE),SUM(CS78:CU78))</f>
        <v>0</v>
      </c>
      <c r="CW78" s="99"/>
      <c r="CX78" s="99"/>
      <c r="CY78" s="99"/>
      <c r="CZ78" s="99">
        <f>IF(SUM(CW78:CY78)=0,MASTER_DATA_MAPPED!CZ78*VLOOKUP(CZ$20,Backend!$A$2:$K$61,VLOOKUP(MASTER_DATA_ESCALATED!$B78,Backend!$M$3:$O$8,3,FALSE),FALSE),SUM(CW78:CY78))</f>
        <v>0</v>
      </c>
      <c r="DA78" s="99"/>
      <c r="DB78" s="99"/>
      <c r="DC78" s="99"/>
      <c r="DD78" s="99" t="e">
        <f>IF(SUM(DA78:DC78)=0,MASTER_DATA_MAPPED!DD78*VLOOKUP(DD$20,Backend!$A$2:$K$61,VLOOKUP(MASTER_DATA_ESCALATED!$B78,Backend!$M$3:$O$8,3,FALSE),FALSE),SUM(DA78:DC78))</f>
        <v>#N/A</v>
      </c>
      <c r="DE78" s="99"/>
      <c r="DF78" s="99"/>
      <c r="DG78" s="99"/>
      <c r="DH78" s="99">
        <f>IF(SUM(DE78:DG78)=0,MASTER_DATA_MAPPED!DH78*VLOOKUP(DH$20,Backend!$A$2:$K$61,VLOOKUP(MASTER_DATA_ESCALATED!$B78,Backend!$M$3:$O$8,3,FALSE),FALSE),SUM(DE78:DG78))</f>
        <v>0</v>
      </c>
      <c r="DI78" s="99"/>
      <c r="DJ78" s="99"/>
      <c r="DK78" s="99"/>
      <c r="DL78" s="99">
        <f>IF(SUM(DI78:DK78)=0,MASTER_DATA_MAPPED!DL78*VLOOKUP(DL$20,Backend!$A$2:$K$61,VLOOKUP(MASTER_DATA_ESCALATED!$B78,Backend!$M$3:$O$8,3,FALSE),FALSE),SUM(DI78:DK78))</f>
        <v>0</v>
      </c>
      <c r="DM78" s="99"/>
      <c r="DN78" s="99"/>
      <c r="DO78" s="99"/>
      <c r="DP78" s="99">
        <f>IF(SUM(DM78:DO78)=0,MASTER_DATA_MAPPED!DP78*VLOOKUP(DP$20,Backend!$A$2:$K$61,VLOOKUP(MASTER_DATA_ESCALATED!$B78,Backend!$M$3:$O$8,3,FALSE),FALSE),SUM(DM78:DO78))</f>
        <v>0</v>
      </c>
      <c r="DQ78" s="99"/>
      <c r="DR78" s="99"/>
      <c r="DS78" s="99"/>
      <c r="DT78" s="99">
        <f>IF(SUM(DQ78:DS78)=0,MASTER_DATA_MAPPED!DT78*VLOOKUP(DT$20,Backend!$A$2:$K$61,VLOOKUP(MASTER_DATA_ESCALATED!$B78,Backend!$M$3:$O$8,3,FALSE),FALSE),SUM(DQ78:DS78))</f>
        <v>0</v>
      </c>
      <c r="DU78" s="99"/>
      <c r="DV78" s="99"/>
      <c r="DW78" s="99"/>
      <c r="DX78" s="99">
        <f>IF(SUM(DU78:DW78)=0,MASTER_DATA_MAPPED!DX78*VLOOKUP(DX$20,Backend!$A$2:$K$61,VLOOKUP(MASTER_DATA_ESCALATED!$B78,Backend!$M$3:$O$8,3,FALSE),FALSE),SUM(DU78:DW78))</f>
        <v>0</v>
      </c>
      <c r="DY78" s="99"/>
      <c r="DZ78" s="99"/>
      <c r="EA78" s="99"/>
      <c r="EB78" s="99">
        <f>IF(SUM(DY78:EA78)=0,MASTER_DATA_MAPPED!EB78*VLOOKUP(EB$20,Backend!$A$2:$K$61,VLOOKUP(MASTER_DATA_ESCALATED!$B78,Backend!$M$3:$O$8,3,FALSE),FALSE),SUM(DY78:EA78))</f>
        <v>0</v>
      </c>
      <c r="EC78" s="99"/>
      <c r="ED78" s="99"/>
      <c r="EE78" s="99"/>
      <c r="EF78" s="99">
        <f>IF(SUM(EC78:EE78)=0,MASTER_DATA_MAPPED!EF78*VLOOKUP(EF$20,Backend!$A$2:$K$61,VLOOKUP(MASTER_DATA_ESCALATED!$B78,Backend!$M$3:$O$8,3,FALSE),FALSE),SUM(EC78:EE78))</f>
        <v>0</v>
      </c>
      <c r="EG78" s="99"/>
      <c r="EH78" s="99"/>
      <c r="EI78" s="99"/>
      <c r="EJ78" s="99">
        <f>IF(SUM(EG78:EI78)=0,MASTER_DATA_MAPPED!EJ78*VLOOKUP(EJ$20,Backend!$A$2:$K$61,VLOOKUP(MASTER_DATA_ESCALATED!$B78,Backend!$M$3:$O$8,3,FALSE),FALSE),SUM(EG78:EI78))</f>
        <v>0</v>
      </c>
      <c r="EK78" s="99"/>
      <c r="EL78" s="99"/>
      <c r="EM78" s="99"/>
      <c r="EN78" s="99">
        <f>IF(SUM(EK78:EM78)=0,MASTER_DATA_MAPPED!EN78*VLOOKUP(EN$20,Backend!$A$2:$K$61,VLOOKUP(MASTER_DATA_ESCALATED!$B78,Backend!$M$3:$O$8,3,FALSE),FALSE),SUM(EK78:EM78))</f>
        <v>0</v>
      </c>
      <c r="EO78" s="99"/>
      <c r="EP78" s="99"/>
      <c r="EQ78" s="99"/>
      <c r="ER78" s="99">
        <f>IF(SUM(EO78:EQ78)=0,MASTER_DATA_MAPPED!ER78*VLOOKUP(ER$20,Backend!$A$2:$K$61,VLOOKUP(MASTER_DATA_ESCALATED!$B78,Backend!$M$3:$O$8,3,FALSE),FALSE),SUM(EO78:EQ78))</f>
        <v>0</v>
      </c>
      <c r="ES78" s="99"/>
      <c r="ET78" s="99"/>
      <c r="EU78" s="99"/>
      <c r="EV78" s="99">
        <f>IF(SUM(ES78:EU78)=0,MASTER_DATA_MAPPED!EV78*VLOOKUP(EV$20,Backend!$A$2:$K$61,VLOOKUP(MASTER_DATA_ESCALATED!$B78,Backend!$M$3:$O$8,3,FALSE),FALSE),SUM(ES78:EU78))</f>
        <v>0</v>
      </c>
      <c r="EW78" s="99"/>
      <c r="EX78" s="99"/>
      <c r="EY78" s="99"/>
      <c r="EZ78" s="99">
        <f>IF(SUM(EW78:EY78)=0,MASTER_DATA_MAPPED!EZ78*VLOOKUP(EZ$20,Backend!$A$2:$K$61,VLOOKUP(MASTER_DATA_ESCALATED!$B78,Backend!$M$3:$O$8,3,FALSE),FALSE),SUM(EW78:EY78))</f>
        <v>0</v>
      </c>
      <c r="FA78" s="99"/>
      <c r="FB78" s="99"/>
      <c r="FC78" s="99"/>
      <c r="FD78" s="99">
        <f>IF(SUM(FA78:FC78)=0,MASTER_DATA_MAPPED!FD78*VLOOKUP(FD$20,Backend!$A$2:$K$61,VLOOKUP(MASTER_DATA_ESCALATED!$B78,Backend!$M$3:$O$8,3,FALSE),FALSE),SUM(FA78:FC78))</f>
        <v>0</v>
      </c>
      <c r="FE78" s="99"/>
      <c r="FF78" s="99"/>
      <c r="FG78" s="99"/>
      <c r="FH78" s="99">
        <f>IF(SUM(FE78:FG78)=0,MASTER_DATA_MAPPED!FH78*VLOOKUP(FH$20,Backend!$A$2:$K$61,VLOOKUP(MASTER_DATA_ESCALATED!$B78,Backend!$M$3:$O$8,3,FALSE),FALSE),SUM(FE78:FG78))</f>
        <v>0</v>
      </c>
      <c r="FI78" s="99"/>
      <c r="FJ78" s="99"/>
      <c r="FK78" s="99"/>
      <c r="FL78" s="99">
        <f>IF(SUM(FI78:FK78)=0,MASTER_DATA_MAPPED!FL78*VLOOKUP(FL$20,Backend!$A$2:$K$61,VLOOKUP(MASTER_DATA_ESCALATED!$B78,Backend!$M$3:$O$8,3,FALSE),FALSE),SUM(FI78:FK78))</f>
        <v>0</v>
      </c>
      <c r="FM78" s="99"/>
      <c r="FN78" s="99"/>
      <c r="FO78" s="99"/>
      <c r="FP78" s="99">
        <f>IF(SUM(FM78:FO78)=0,MASTER_DATA_MAPPED!FP78*VLOOKUP(FP$20,Backend!$A$2:$K$61,VLOOKUP(MASTER_DATA_ESCALATED!$B78,Backend!$M$3:$O$8,3,FALSE),FALSE),SUM(FM78:FO78))</f>
        <v>0</v>
      </c>
      <c r="FQ78" s="99"/>
      <c r="FR78" s="99"/>
      <c r="FS78" s="99"/>
      <c r="FT78" s="99">
        <f>IF(SUM(FQ78:FS78)=0,MASTER_DATA_MAPPED!FT78*VLOOKUP(FT$20,Backend!$A$2:$K$61,VLOOKUP(MASTER_DATA_ESCALATED!$B78,Backend!$M$3:$O$8,3,FALSE),FALSE),SUM(FQ78:FS78))</f>
        <v>0</v>
      </c>
      <c r="FU78" s="99"/>
      <c r="FV78" s="99"/>
      <c r="FW78" s="99"/>
      <c r="FX78" s="99">
        <f>IF(SUM(FU78:FW78)=0,MASTER_DATA_MAPPED!FX78*VLOOKUP(FX$20,Backend!$A$2:$K$61,VLOOKUP(MASTER_DATA_ESCALATED!$B78,Backend!$M$3:$O$8,3,FALSE),FALSE),SUM(FU78:FW78))</f>
        <v>0</v>
      </c>
      <c r="FY78" s="99"/>
      <c r="FZ78" s="99"/>
      <c r="GA78" s="99"/>
      <c r="GB78" s="99">
        <f>IF(SUM(FY78:GA78)=0,MASTER_DATA_MAPPED!GB78*VLOOKUP(GB$20,Backend!$A$2:$K$61,VLOOKUP(MASTER_DATA_ESCALATED!$B78,Backend!$M$3:$O$8,3,FALSE),FALSE),SUM(FY78:GA78))</f>
        <v>0</v>
      </c>
      <c r="GC78" s="99"/>
      <c r="GD78" s="99"/>
      <c r="GE78" s="99"/>
      <c r="GF78" s="99">
        <f>IF(SUM(GC78:GE78)=0,MASTER_DATA_MAPPED!GF78*VLOOKUP(GF$20,Backend!$A$2:$K$61,VLOOKUP(MASTER_DATA_ESCALATED!$B78,Backend!$M$3:$O$8,3,FALSE),FALSE),SUM(GC78:GE78))</f>
        <v>0</v>
      </c>
      <c r="GG78" s="99"/>
      <c r="GH78" s="99"/>
      <c r="GI78" s="99"/>
      <c r="GJ78" s="99">
        <f>IF(SUM(GG78:GI78)=0,MASTER_DATA_MAPPED!GJ78*VLOOKUP(GJ$20,Backend!$A$2:$K$61,VLOOKUP(MASTER_DATA_ESCALATED!$B78,Backend!$M$3:$O$8,3,FALSE),FALSE),SUM(GG78:GI78))</f>
        <v>0</v>
      </c>
      <c r="GK78" s="99"/>
      <c r="GL78" s="99"/>
      <c r="GM78" s="99"/>
      <c r="GN78" s="99">
        <f>IF(SUM(GK78:GM78)=0,MASTER_DATA_MAPPED!GN78*VLOOKUP(GN$20,Backend!$A$2:$K$61,VLOOKUP(MASTER_DATA_ESCALATED!$B78,Backend!$M$3:$O$8,3,FALSE),FALSE),SUM(GK78:GM78))</f>
        <v>0</v>
      </c>
      <c r="GO78" s="99"/>
      <c r="GP78" s="99"/>
      <c r="GQ78" s="99"/>
      <c r="GR78" s="99">
        <f>IF(SUM(GO78:GQ78)=0,MASTER_DATA_MAPPED!GR78*VLOOKUP(GR$20,Backend!$A$2:$K$61,VLOOKUP(MASTER_DATA_ESCALATED!$B78,Backend!$M$3:$O$8,3,FALSE),FALSE),SUM(GO78:GQ78))</f>
        <v>0</v>
      </c>
      <c r="GS78" s="99"/>
      <c r="GT78" s="99"/>
      <c r="GU78" s="99"/>
      <c r="GV78" s="99">
        <f>IF(SUM(GS78:GU78)=0,MASTER_DATA_MAPPED!GV78*VLOOKUP(GV$20,Backend!$A$2:$K$61,VLOOKUP(MASTER_DATA_ESCALATED!$B78,Backend!$M$3:$O$8,3,FALSE),FALSE),SUM(GS78:GU78))</f>
        <v>0</v>
      </c>
    </row>
    <row r="79" spans="2:204" s="27" customFormat="1" ht="14.25" hidden="1" outlineLevel="2" x14ac:dyDescent="0.25">
      <c r="B79" s="26">
        <f t="shared" si="1"/>
        <v>20</v>
      </c>
      <c r="C79" s="59">
        <f t="shared" si="0"/>
        <v>221.32</v>
      </c>
      <c r="D79" s="82"/>
      <c r="E79" s="55"/>
      <c r="F79" s="60"/>
      <c r="G79" s="86">
        <v>221.32</v>
      </c>
      <c r="H79" s="42" t="s">
        <v>83</v>
      </c>
      <c r="I79" s="99"/>
      <c r="J79" s="99"/>
      <c r="K79" s="99"/>
      <c r="L79" s="99">
        <f>IF(SUM(I79:K79)=0,MASTER_DATA_MAPPED!L79*VLOOKUP(L$20,Backend!$A$2:$K$61,VLOOKUP(MASTER_DATA_ESCALATED!$B79,Backend!$M$3:$O$8,3,FALSE),FALSE),SUM(I79:K79))</f>
        <v>0</v>
      </c>
      <c r="M79" s="99"/>
      <c r="N79" s="99"/>
      <c r="O79" s="99"/>
      <c r="P79" s="99">
        <f>IF(SUM(M79:O79)=0,MASTER_DATA_MAPPED!P79*VLOOKUP(P$20,Backend!$A$2:$K$61,VLOOKUP(MASTER_DATA_ESCALATED!$B79,Backend!$M$3:$O$8,3,FALSE),FALSE),SUM(M79:O79))</f>
        <v>0</v>
      </c>
      <c r="Q79" s="99"/>
      <c r="R79" s="99"/>
      <c r="S79" s="99"/>
      <c r="T79" s="99">
        <f>IF(SUM(Q79:S79)=0,MASTER_DATA_MAPPED!T79*VLOOKUP(T$20,Backend!$A$2:$K$61,VLOOKUP(MASTER_DATA_ESCALATED!$B79,Backend!$M$3:$O$8,3,FALSE),FALSE),SUM(Q79:S79))</f>
        <v>0</v>
      </c>
      <c r="U79" s="99"/>
      <c r="V79" s="99"/>
      <c r="W79" s="99"/>
      <c r="X79" s="99">
        <f>IF(SUM(U79:W79)=0,MASTER_DATA_MAPPED!X79*VLOOKUP(X$20,Backend!$A$2:$K$61,VLOOKUP(MASTER_DATA_ESCALATED!$B79,Backend!$M$3:$O$8,3,FALSE),FALSE),SUM(U79:W79))</f>
        <v>0</v>
      </c>
      <c r="Y79" s="99"/>
      <c r="Z79" s="99"/>
      <c r="AA79" s="99"/>
      <c r="AB79" s="99">
        <f>IF(SUM(Y79:AA79)=0,MASTER_DATA_MAPPED!AB79*VLOOKUP(AB$20,Backend!$A$2:$K$61,VLOOKUP(MASTER_DATA_ESCALATED!$B79,Backend!$M$3:$O$8,3,FALSE),FALSE),SUM(Y79:AA79))</f>
        <v>0</v>
      </c>
      <c r="AC79" s="99"/>
      <c r="AD79" s="99"/>
      <c r="AE79" s="99"/>
      <c r="AF79" s="99">
        <f>IF(SUM(AC79:AE79)=0,MASTER_DATA_MAPPED!AF79*VLOOKUP(AF$20,Backend!$A$2:$K$61,VLOOKUP(MASTER_DATA_ESCALATED!$B79,Backend!$M$3:$O$8,3,FALSE),FALSE),SUM(AC79:AE79))</f>
        <v>0</v>
      </c>
      <c r="AG79" s="99"/>
      <c r="AH79" s="99"/>
      <c r="AI79" s="99"/>
      <c r="AJ79" s="99">
        <f>IF(SUM(AG79:AI79)=0,MASTER_DATA_MAPPED!AJ79*VLOOKUP(AJ$20,Backend!$A$2:$K$61,VLOOKUP(MASTER_DATA_ESCALATED!$B79,Backend!$M$3:$O$8,3,FALSE),FALSE),SUM(AG79:AI79))</f>
        <v>0</v>
      </c>
      <c r="AK79" s="99"/>
      <c r="AL79" s="99"/>
      <c r="AM79" s="99"/>
      <c r="AN79" s="99">
        <f>IF(SUM(AK79:AM79)=0,MASTER_DATA_MAPPED!AN79*VLOOKUP(AN$20,Backend!$A$2:$K$61,VLOOKUP(MASTER_DATA_ESCALATED!$B79,Backend!$M$3:$O$8,3,FALSE),FALSE),SUM(AK79:AM79))</f>
        <v>0</v>
      </c>
      <c r="AO79" s="99"/>
      <c r="AP79" s="99"/>
      <c r="AQ79" s="99"/>
      <c r="AR79" s="99">
        <f>IF(SUM(AO79:AQ79)=0,MASTER_DATA_MAPPED!AR79*VLOOKUP(AR$20,Backend!$A$2:$K$61,VLOOKUP(MASTER_DATA_ESCALATED!$B79,Backend!$M$3:$O$8,3,FALSE),FALSE),SUM(AO79:AQ79))</f>
        <v>0</v>
      </c>
      <c r="AS79" s="99"/>
      <c r="AT79" s="99"/>
      <c r="AU79" s="99"/>
      <c r="AV79" s="99">
        <f>IF(SUM(AS79:AU79)=0,MASTER_DATA_MAPPED!AV79*VLOOKUP(AV$20,Backend!$A$2:$K$61,VLOOKUP(MASTER_DATA_ESCALATED!$B79,Backend!$M$3:$O$8,3,FALSE),FALSE),SUM(AS79:AU79))</f>
        <v>0</v>
      </c>
      <c r="AW79" s="99"/>
      <c r="AX79" s="99"/>
      <c r="AY79" s="99"/>
      <c r="AZ79" s="99">
        <f>IF(SUM(AW79:AY79)=0,MASTER_DATA_MAPPED!AZ79*VLOOKUP(AZ$20,Backend!$A$2:$K$61,VLOOKUP(MASTER_DATA_ESCALATED!$B79,Backend!$M$3:$O$8,3,FALSE),FALSE),SUM(AW79:AY79))</f>
        <v>0</v>
      </c>
      <c r="BA79" s="99"/>
      <c r="BB79" s="99"/>
      <c r="BC79" s="99"/>
      <c r="BD79" s="99">
        <f>IF(SUM(BA79:BC79)=0,MASTER_DATA_MAPPED!BD79*VLOOKUP(BD$20,Backend!$A$2:$K$61,VLOOKUP(MASTER_DATA_ESCALATED!$B79,Backend!$M$3:$O$8,3,FALSE),FALSE),SUM(BA79:BC79))</f>
        <v>0</v>
      </c>
      <c r="BE79" s="99"/>
      <c r="BF79" s="99"/>
      <c r="BG79" s="99"/>
      <c r="BH79" s="99">
        <f>IF(SUM(BE79:BG79)=0,MASTER_DATA_MAPPED!BH79*VLOOKUP(BH$20,Backend!$A$2:$K$61,VLOOKUP(MASTER_DATA_ESCALATED!$B79,Backend!$M$3:$O$8,3,FALSE),FALSE),SUM(BE79:BG79))</f>
        <v>0</v>
      </c>
      <c r="BI79" s="99"/>
      <c r="BJ79" s="99"/>
      <c r="BK79" s="99"/>
      <c r="BL79" s="99">
        <f>IF(SUM(BI79:BK79)=0,MASTER_DATA_MAPPED!BL79*VLOOKUP(BL$20,Backend!$A$2:$K$61,VLOOKUP(MASTER_DATA_ESCALATED!$B79,Backend!$M$3:$O$8,3,FALSE),FALSE),SUM(BI79:BK79))</f>
        <v>0</v>
      </c>
      <c r="BM79" s="99"/>
      <c r="BN79" s="99"/>
      <c r="BO79" s="99"/>
      <c r="BP79" s="99">
        <f>IF(SUM(BM79:BO79)=0,MASTER_DATA_MAPPED!BP79*VLOOKUP(BP$20,Backend!$A$2:$K$61,VLOOKUP(MASTER_DATA_ESCALATED!$B79,Backend!$M$3:$O$8,3,FALSE),FALSE),SUM(BM79:BO79))</f>
        <v>0</v>
      </c>
      <c r="BQ79" s="99"/>
      <c r="BR79" s="99"/>
      <c r="BS79" s="99"/>
      <c r="BT79" s="99">
        <f>IF(SUM(BQ79:BS79)=0,MASTER_DATA_MAPPED!BT79*VLOOKUP(BT$20,Backend!$A$2:$K$61,VLOOKUP(MASTER_DATA_ESCALATED!$B79,Backend!$M$3:$O$8,3,FALSE),FALSE),SUM(BQ79:BS79))</f>
        <v>0</v>
      </c>
      <c r="BU79" s="99"/>
      <c r="BV79" s="99"/>
      <c r="BW79" s="99"/>
      <c r="BX79" s="99">
        <f>IF(SUM(BU79:BW79)=0,MASTER_DATA_MAPPED!BX79*VLOOKUP(BX$20,Backend!$A$2:$K$61,VLOOKUP(MASTER_DATA_ESCALATED!$B79,Backend!$M$3:$O$8,3,FALSE),FALSE),SUM(BU79:BW79))</f>
        <v>0</v>
      </c>
      <c r="BY79" s="99"/>
      <c r="BZ79" s="99"/>
      <c r="CA79" s="99"/>
      <c r="CB79" s="99">
        <f>IF(SUM(BY79:CA79)=0,MASTER_DATA_MAPPED!CB79*VLOOKUP(CB$20,Backend!$A$2:$K$61,VLOOKUP(MASTER_DATA_ESCALATED!$B79,Backend!$M$3:$O$8,3,FALSE),FALSE),SUM(BY79:CA79))</f>
        <v>0</v>
      </c>
      <c r="CC79" s="99"/>
      <c r="CD79" s="99"/>
      <c r="CE79" s="99"/>
      <c r="CF79" s="99">
        <f>IF(SUM(CC79:CE79)=0,MASTER_DATA_MAPPED!CF79*VLOOKUP(CF$20,Backend!$A$2:$K$61,VLOOKUP(MASTER_DATA_ESCALATED!$B79,Backend!$M$3:$O$8,3,FALSE),FALSE),SUM(CC79:CE79))</f>
        <v>0</v>
      </c>
      <c r="CG79" s="99"/>
      <c r="CH79" s="99"/>
      <c r="CI79" s="99"/>
      <c r="CJ79" s="99">
        <f>IF(SUM(CG79:CI79)=0,MASTER_DATA_MAPPED!CJ79*VLOOKUP(CJ$20,Backend!$A$2:$K$61,VLOOKUP(MASTER_DATA_ESCALATED!$B79,Backend!$M$3:$O$8,3,FALSE),FALSE),SUM(CG79:CI79))</f>
        <v>0</v>
      </c>
      <c r="CK79" s="99"/>
      <c r="CL79" s="99"/>
      <c r="CM79" s="99"/>
      <c r="CN79" s="99">
        <f>IF(SUM(CK79:CM79)=0,MASTER_DATA_MAPPED!CN79*VLOOKUP(CN$20,Backend!$A$2:$K$61,VLOOKUP(MASTER_DATA_ESCALATED!$B79,Backend!$M$3:$O$8,3,FALSE),FALSE),SUM(CK79:CM79))</f>
        <v>0</v>
      </c>
      <c r="CO79" s="99"/>
      <c r="CP79" s="99"/>
      <c r="CQ79" s="99"/>
      <c r="CR79" s="99">
        <f>IF(SUM(CO79:CQ79)=0,MASTER_DATA_MAPPED!CR79*VLOOKUP(CR$20,Backend!$A$2:$K$61,VLOOKUP(MASTER_DATA_ESCALATED!$B79,Backend!$M$3:$O$8,3,FALSE),FALSE),SUM(CO79:CQ79))</f>
        <v>0</v>
      </c>
      <c r="CS79" s="99"/>
      <c r="CT79" s="99"/>
      <c r="CU79" s="99"/>
      <c r="CV79" s="99">
        <f>IF(SUM(CS79:CU79)=0,MASTER_DATA_MAPPED!CV79*VLOOKUP(CV$20,Backend!$A$2:$K$61,VLOOKUP(MASTER_DATA_ESCALATED!$B79,Backend!$M$3:$O$8,3,FALSE),FALSE),SUM(CS79:CU79))</f>
        <v>0</v>
      </c>
      <c r="CW79" s="99"/>
      <c r="CX79" s="99"/>
      <c r="CY79" s="99"/>
      <c r="CZ79" s="99">
        <f>IF(SUM(CW79:CY79)=0,MASTER_DATA_MAPPED!CZ79*VLOOKUP(CZ$20,Backend!$A$2:$K$61,VLOOKUP(MASTER_DATA_ESCALATED!$B79,Backend!$M$3:$O$8,3,FALSE),FALSE),SUM(CW79:CY79))</f>
        <v>0</v>
      </c>
      <c r="DA79" s="99"/>
      <c r="DB79" s="99"/>
      <c r="DC79" s="99"/>
      <c r="DD79" s="99" t="e">
        <f>IF(SUM(DA79:DC79)=0,MASTER_DATA_MAPPED!DD79*VLOOKUP(DD$20,Backend!$A$2:$K$61,VLOOKUP(MASTER_DATA_ESCALATED!$B79,Backend!$M$3:$O$8,3,FALSE),FALSE),SUM(DA79:DC79))</f>
        <v>#N/A</v>
      </c>
      <c r="DE79" s="99"/>
      <c r="DF79" s="99"/>
      <c r="DG79" s="99"/>
      <c r="DH79" s="99">
        <f>IF(SUM(DE79:DG79)=0,MASTER_DATA_MAPPED!DH79*VLOOKUP(DH$20,Backend!$A$2:$K$61,VLOOKUP(MASTER_DATA_ESCALATED!$B79,Backend!$M$3:$O$8,3,FALSE),FALSE),SUM(DE79:DG79))</f>
        <v>0</v>
      </c>
      <c r="DI79" s="99"/>
      <c r="DJ79" s="99"/>
      <c r="DK79" s="99"/>
      <c r="DL79" s="99">
        <f>IF(SUM(DI79:DK79)=0,MASTER_DATA_MAPPED!DL79*VLOOKUP(DL$20,Backend!$A$2:$K$61,VLOOKUP(MASTER_DATA_ESCALATED!$B79,Backend!$M$3:$O$8,3,FALSE),FALSE),SUM(DI79:DK79))</f>
        <v>0</v>
      </c>
      <c r="DM79" s="99"/>
      <c r="DN79" s="99"/>
      <c r="DO79" s="99"/>
      <c r="DP79" s="99">
        <f>IF(SUM(DM79:DO79)=0,MASTER_DATA_MAPPED!DP79*VLOOKUP(DP$20,Backend!$A$2:$K$61,VLOOKUP(MASTER_DATA_ESCALATED!$B79,Backend!$M$3:$O$8,3,FALSE),FALSE),SUM(DM79:DO79))</f>
        <v>0</v>
      </c>
      <c r="DQ79" s="99"/>
      <c r="DR79" s="99"/>
      <c r="DS79" s="99"/>
      <c r="DT79" s="99">
        <f>IF(SUM(DQ79:DS79)=0,MASTER_DATA_MAPPED!DT79*VLOOKUP(DT$20,Backend!$A$2:$K$61,VLOOKUP(MASTER_DATA_ESCALATED!$B79,Backend!$M$3:$O$8,3,FALSE),FALSE),SUM(DQ79:DS79))</f>
        <v>0</v>
      </c>
      <c r="DU79" s="99"/>
      <c r="DV79" s="99"/>
      <c r="DW79" s="99"/>
      <c r="DX79" s="99">
        <f>IF(SUM(DU79:DW79)=0,MASTER_DATA_MAPPED!DX79*VLOOKUP(DX$20,Backend!$A$2:$K$61,VLOOKUP(MASTER_DATA_ESCALATED!$B79,Backend!$M$3:$O$8,3,FALSE),FALSE),SUM(DU79:DW79))</f>
        <v>0</v>
      </c>
      <c r="DY79" s="99"/>
      <c r="DZ79" s="99"/>
      <c r="EA79" s="99"/>
      <c r="EB79" s="99">
        <f>IF(SUM(DY79:EA79)=0,MASTER_DATA_MAPPED!EB79*VLOOKUP(EB$20,Backend!$A$2:$K$61,VLOOKUP(MASTER_DATA_ESCALATED!$B79,Backend!$M$3:$O$8,3,FALSE),FALSE),SUM(DY79:EA79))</f>
        <v>0</v>
      </c>
      <c r="EC79" s="99"/>
      <c r="ED79" s="99"/>
      <c r="EE79" s="99"/>
      <c r="EF79" s="99">
        <f>IF(SUM(EC79:EE79)=0,MASTER_DATA_MAPPED!EF79*VLOOKUP(EF$20,Backend!$A$2:$K$61,VLOOKUP(MASTER_DATA_ESCALATED!$B79,Backend!$M$3:$O$8,3,FALSE),FALSE),SUM(EC79:EE79))</f>
        <v>0</v>
      </c>
      <c r="EG79" s="99"/>
      <c r="EH79" s="99"/>
      <c r="EI79" s="99"/>
      <c r="EJ79" s="99">
        <f>IF(SUM(EG79:EI79)=0,MASTER_DATA_MAPPED!EJ79*VLOOKUP(EJ$20,Backend!$A$2:$K$61,VLOOKUP(MASTER_DATA_ESCALATED!$B79,Backend!$M$3:$O$8,3,FALSE),FALSE),SUM(EG79:EI79))</f>
        <v>0</v>
      </c>
      <c r="EK79" s="99"/>
      <c r="EL79" s="99"/>
      <c r="EM79" s="99"/>
      <c r="EN79" s="99">
        <f>IF(SUM(EK79:EM79)=0,MASTER_DATA_MAPPED!EN79*VLOOKUP(EN$20,Backend!$A$2:$K$61,VLOOKUP(MASTER_DATA_ESCALATED!$B79,Backend!$M$3:$O$8,3,FALSE),FALSE),SUM(EK79:EM79))</f>
        <v>0</v>
      </c>
      <c r="EO79" s="99"/>
      <c r="EP79" s="99"/>
      <c r="EQ79" s="99"/>
      <c r="ER79" s="99">
        <f>IF(SUM(EO79:EQ79)=0,MASTER_DATA_MAPPED!ER79*VLOOKUP(ER$20,Backend!$A$2:$K$61,VLOOKUP(MASTER_DATA_ESCALATED!$B79,Backend!$M$3:$O$8,3,FALSE),FALSE),SUM(EO79:EQ79))</f>
        <v>0</v>
      </c>
      <c r="ES79" s="99"/>
      <c r="ET79" s="99"/>
      <c r="EU79" s="99"/>
      <c r="EV79" s="99">
        <f>IF(SUM(ES79:EU79)=0,MASTER_DATA_MAPPED!EV79*VLOOKUP(EV$20,Backend!$A$2:$K$61,VLOOKUP(MASTER_DATA_ESCALATED!$B79,Backend!$M$3:$O$8,3,FALSE),FALSE),SUM(ES79:EU79))</f>
        <v>0</v>
      </c>
      <c r="EW79" s="99"/>
      <c r="EX79" s="99"/>
      <c r="EY79" s="99"/>
      <c r="EZ79" s="99">
        <f>IF(SUM(EW79:EY79)=0,MASTER_DATA_MAPPED!EZ79*VLOOKUP(EZ$20,Backend!$A$2:$K$61,VLOOKUP(MASTER_DATA_ESCALATED!$B79,Backend!$M$3:$O$8,3,FALSE),FALSE),SUM(EW79:EY79))</f>
        <v>0</v>
      </c>
      <c r="FA79" s="99"/>
      <c r="FB79" s="99"/>
      <c r="FC79" s="99"/>
      <c r="FD79" s="99">
        <f>IF(SUM(FA79:FC79)=0,MASTER_DATA_MAPPED!FD79*VLOOKUP(FD$20,Backend!$A$2:$K$61,VLOOKUP(MASTER_DATA_ESCALATED!$B79,Backend!$M$3:$O$8,3,FALSE),FALSE),SUM(FA79:FC79))</f>
        <v>0</v>
      </c>
      <c r="FE79" s="99"/>
      <c r="FF79" s="99"/>
      <c r="FG79" s="99"/>
      <c r="FH79" s="99">
        <f>IF(SUM(FE79:FG79)=0,MASTER_DATA_MAPPED!FH79*VLOOKUP(FH$20,Backend!$A$2:$K$61,VLOOKUP(MASTER_DATA_ESCALATED!$B79,Backend!$M$3:$O$8,3,FALSE),FALSE),SUM(FE79:FG79))</f>
        <v>0</v>
      </c>
      <c r="FI79" s="99"/>
      <c r="FJ79" s="99"/>
      <c r="FK79" s="99"/>
      <c r="FL79" s="99">
        <f>IF(SUM(FI79:FK79)=0,MASTER_DATA_MAPPED!FL79*VLOOKUP(FL$20,Backend!$A$2:$K$61,VLOOKUP(MASTER_DATA_ESCALATED!$B79,Backend!$M$3:$O$8,3,FALSE),FALSE),SUM(FI79:FK79))</f>
        <v>0</v>
      </c>
      <c r="FM79" s="99"/>
      <c r="FN79" s="99"/>
      <c r="FO79" s="99"/>
      <c r="FP79" s="99">
        <f>IF(SUM(FM79:FO79)=0,MASTER_DATA_MAPPED!FP79*VLOOKUP(FP$20,Backend!$A$2:$K$61,VLOOKUP(MASTER_DATA_ESCALATED!$B79,Backend!$M$3:$O$8,3,FALSE),FALSE),SUM(FM79:FO79))</f>
        <v>0</v>
      </c>
      <c r="FQ79" s="99"/>
      <c r="FR79" s="99"/>
      <c r="FS79" s="99"/>
      <c r="FT79" s="99">
        <f>IF(SUM(FQ79:FS79)=0,MASTER_DATA_MAPPED!FT79*VLOOKUP(FT$20,Backend!$A$2:$K$61,VLOOKUP(MASTER_DATA_ESCALATED!$B79,Backend!$M$3:$O$8,3,FALSE),FALSE),SUM(FQ79:FS79))</f>
        <v>0</v>
      </c>
      <c r="FU79" s="99"/>
      <c r="FV79" s="99"/>
      <c r="FW79" s="99"/>
      <c r="FX79" s="99">
        <f>IF(SUM(FU79:FW79)=0,MASTER_DATA_MAPPED!FX79*VLOOKUP(FX$20,Backend!$A$2:$K$61,VLOOKUP(MASTER_DATA_ESCALATED!$B79,Backend!$M$3:$O$8,3,FALSE),FALSE),SUM(FU79:FW79))</f>
        <v>0</v>
      </c>
      <c r="FY79" s="99"/>
      <c r="FZ79" s="99"/>
      <c r="GA79" s="99"/>
      <c r="GB79" s="99">
        <f>IF(SUM(FY79:GA79)=0,MASTER_DATA_MAPPED!GB79*VLOOKUP(GB$20,Backend!$A$2:$K$61,VLOOKUP(MASTER_DATA_ESCALATED!$B79,Backend!$M$3:$O$8,3,FALSE),FALSE),SUM(FY79:GA79))</f>
        <v>0</v>
      </c>
      <c r="GC79" s="99"/>
      <c r="GD79" s="99"/>
      <c r="GE79" s="99"/>
      <c r="GF79" s="99">
        <f>IF(SUM(GC79:GE79)=0,MASTER_DATA_MAPPED!GF79*VLOOKUP(GF$20,Backend!$A$2:$K$61,VLOOKUP(MASTER_DATA_ESCALATED!$B79,Backend!$M$3:$O$8,3,FALSE),FALSE),SUM(GC79:GE79))</f>
        <v>0</v>
      </c>
      <c r="GG79" s="99"/>
      <c r="GH79" s="99"/>
      <c r="GI79" s="99"/>
      <c r="GJ79" s="99">
        <f>IF(SUM(GG79:GI79)=0,MASTER_DATA_MAPPED!GJ79*VLOOKUP(GJ$20,Backend!$A$2:$K$61,VLOOKUP(MASTER_DATA_ESCALATED!$B79,Backend!$M$3:$O$8,3,FALSE),FALSE),SUM(GG79:GI79))</f>
        <v>0</v>
      </c>
      <c r="GK79" s="99"/>
      <c r="GL79" s="99"/>
      <c r="GM79" s="99"/>
      <c r="GN79" s="99">
        <f>IF(SUM(GK79:GM79)=0,MASTER_DATA_MAPPED!GN79*VLOOKUP(GN$20,Backend!$A$2:$K$61,VLOOKUP(MASTER_DATA_ESCALATED!$B79,Backend!$M$3:$O$8,3,FALSE),FALSE),SUM(GK79:GM79))</f>
        <v>0</v>
      </c>
      <c r="GO79" s="99"/>
      <c r="GP79" s="99"/>
      <c r="GQ79" s="99"/>
      <c r="GR79" s="99">
        <f>IF(SUM(GO79:GQ79)=0,MASTER_DATA_MAPPED!GR79*VLOOKUP(GR$20,Backend!$A$2:$K$61,VLOOKUP(MASTER_DATA_ESCALATED!$B79,Backend!$M$3:$O$8,3,FALSE),FALSE),SUM(GO79:GQ79))</f>
        <v>0</v>
      </c>
      <c r="GS79" s="99"/>
      <c r="GT79" s="99"/>
      <c r="GU79" s="99"/>
      <c r="GV79" s="99">
        <f>IF(SUM(GS79:GU79)=0,MASTER_DATA_MAPPED!GV79*VLOOKUP(GV$20,Backend!$A$2:$K$61,VLOOKUP(MASTER_DATA_ESCALATED!$B79,Backend!$M$3:$O$8,3,FALSE),FALSE),SUM(GS79:GU79))</f>
        <v>0</v>
      </c>
    </row>
    <row r="80" spans="2:204" s="27" customFormat="1" ht="14.25" hidden="1" outlineLevel="2" x14ac:dyDescent="0.25">
      <c r="B80" s="26">
        <f t="shared" si="1"/>
        <v>20</v>
      </c>
      <c r="C80" s="59">
        <f t="shared" si="0"/>
        <v>221.33</v>
      </c>
      <c r="D80" s="82"/>
      <c r="E80" s="55"/>
      <c r="F80" s="60"/>
      <c r="G80" s="86">
        <v>221.33</v>
      </c>
      <c r="H80" s="42" t="s">
        <v>84</v>
      </c>
      <c r="I80" s="99"/>
      <c r="J80" s="99"/>
      <c r="K80" s="99"/>
      <c r="L80" s="99">
        <f>IF(SUM(I80:K80)=0,MASTER_DATA_MAPPED!L80*VLOOKUP(L$20,Backend!$A$2:$K$61,VLOOKUP(MASTER_DATA_ESCALATED!$B80,Backend!$M$3:$O$8,3,FALSE),FALSE),SUM(I80:K80))</f>
        <v>25378023.450224925</v>
      </c>
      <c r="M80" s="99"/>
      <c r="N80" s="99"/>
      <c r="O80" s="99"/>
      <c r="P80" s="99">
        <f>IF(SUM(M80:O80)=0,MASTER_DATA_MAPPED!P80*VLOOKUP(P$20,Backend!$A$2:$K$61,VLOOKUP(MASTER_DATA_ESCALATED!$B80,Backend!$M$3:$O$8,3,FALSE),FALSE),SUM(M80:O80))</f>
        <v>72067433.764399603</v>
      </c>
      <c r="Q80" s="99"/>
      <c r="R80" s="99"/>
      <c r="S80" s="99"/>
      <c r="T80" s="99">
        <f>IF(SUM(Q80:S80)=0,MASTER_DATA_MAPPED!T80*VLOOKUP(T$20,Backend!$A$2:$K$61,VLOOKUP(MASTER_DATA_ESCALATED!$B80,Backend!$M$3:$O$8,3,FALSE),FALSE),SUM(Q80:S80))</f>
        <v>41132051.529344268</v>
      </c>
      <c r="U80" s="99"/>
      <c r="V80" s="99"/>
      <c r="W80" s="99"/>
      <c r="X80" s="99">
        <f>IF(SUM(U80:W80)=0,MASTER_DATA_MAPPED!X80*VLOOKUP(X$20,Backend!$A$2:$K$61,VLOOKUP(MASTER_DATA_ESCALATED!$B80,Backend!$M$3:$O$8,3,FALSE),FALSE),SUM(U80:W80))</f>
        <v>116813778.49952948</v>
      </c>
      <c r="Y80" s="99"/>
      <c r="Z80" s="99"/>
      <c r="AA80" s="99"/>
      <c r="AB80" s="99">
        <f>IF(SUM(Y80:AA80)=0,MASTER_DATA_MAPPED!AB80*VLOOKUP(AB$20,Backend!$A$2:$K$61,VLOOKUP(MASTER_DATA_ESCALATED!$B80,Backend!$M$3:$O$8,3,FALSE),FALSE),SUM(Y80:AA80))</f>
        <v>14506184.270872269</v>
      </c>
      <c r="AC80" s="99"/>
      <c r="AD80" s="99"/>
      <c r="AE80" s="99"/>
      <c r="AF80" s="99">
        <f>IF(SUM(AC80:AE80)=0,MASTER_DATA_MAPPED!AF80*VLOOKUP(AF$20,Backend!$A$2:$K$61,VLOOKUP(MASTER_DATA_ESCALATED!$B80,Backend!$M$3:$O$8,3,FALSE),FALSE),SUM(AC80:AE80))</f>
        <v>41178845.67215354</v>
      </c>
      <c r="AG80" s="99"/>
      <c r="AH80" s="99"/>
      <c r="AI80" s="99"/>
      <c r="AJ80" s="99">
        <f>IF(SUM(AG80:AI80)=0,MASTER_DATA_MAPPED!AJ80*VLOOKUP(AJ$20,Backend!$A$2:$K$61,VLOOKUP(MASTER_DATA_ESCALATED!$B80,Backend!$M$3:$O$8,3,FALSE),FALSE),SUM(AG80:AI80))</f>
        <v>32896282.394913565</v>
      </c>
      <c r="AK80" s="99"/>
      <c r="AL80" s="99"/>
      <c r="AM80" s="99"/>
      <c r="AN80" s="99">
        <f>IF(SUM(AK80:AM80)=0,MASTER_DATA_MAPPED!AN80*VLOOKUP(AN$20,Backend!$A$2:$K$61,VLOOKUP(MASTER_DATA_ESCALATED!$B80,Backend!$M$3:$O$8,3,FALSE),FALSE),SUM(AK80:AM80))</f>
        <v>93447903.190102965</v>
      </c>
      <c r="AO80" s="99"/>
      <c r="AP80" s="99"/>
      <c r="AQ80" s="99"/>
      <c r="AR80" s="99">
        <f>IF(SUM(AO80:AQ80)=0,MASTER_DATA_MAPPED!AR80*VLOOKUP(AR$20,Backend!$A$2:$K$61,VLOOKUP(MASTER_DATA_ESCALATED!$B80,Backend!$M$3:$O$8,3,FALSE),FALSE),SUM(AO80:AQ80))</f>
        <v>0</v>
      </c>
      <c r="AS80" s="99"/>
      <c r="AT80" s="99"/>
      <c r="AU80" s="99"/>
      <c r="AV80" s="99">
        <f>IF(SUM(AS80:AU80)=0,MASTER_DATA_MAPPED!AV80*VLOOKUP(AV$20,Backend!$A$2:$K$61,VLOOKUP(MASTER_DATA_ESCALATED!$B80,Backend!$M$3:$O$8,3,FALSE),FALSE),SUM(AS80:AU80))</f>
        <v>0</v>
      </c>
      <c r="AW80" s="99"/>
      <c r="AX80" s="99"/>
      <c r="AY80" s="99"/>
      <c r="AZ80" s="99">
        <f>IF(SUM(AW80:AY80)=0,MASTER_DATA_MAPPED!AZ80*VLOOKUP(AZ$20,Backend!$A$2:$K$61,VLOOKUP(MASTER_DATA_ESCALATED!$B80,Backend!$M$3:$O$8,3,FALSE),FALSE),SUM(AW80:AY80))</f>
        <v>0</v>
      </c>
      <c r="BA80" s="99"/>
      <c r="BB80" s="99"/>
      <c r="BC80" s="99"/>
      <c r="BD80" s="99">
        <f>IF(SUM(BA80:BC80)=0,MASTER_DATA_MAPPED!BD80*VLOOKUP(BD$20,Backend!$A$2:$K$61,VLOOKUP(MASTER_DATA_ESCALATED!$B80,Backend!$M$3:$O$8,3,FALSE),FALSE),SUM(BA80:BC80))</f>
        <v>0</v>
      </c>
      <c r="BE80" s="99"/>
      <c r="BF80" s="99"/>
      <c r="BG80" s="99"/>
      <c r="BH80" s="99">
        <f>IF(SUM(BE80:BG80)=0,MASTER_DATA_MAPPED!BH80*VLOOKUP(BH$20,Backend!$A$2:$K$61,VLOOKUP(MASTER_DATA_ESCALATED!$B80,Backend!$M$3:$O$8,3,FALSE),FALSE),SUM(BE80:BG80))</f>
        <v>0</v>
      </c>
      <c r="BI80" s="99"/>
      <c r="BJ80" s="99"/>
      <c r="BK80" s="99"/>
      <c r="BL80" s="99">
        <f>IF(SUM(BI80:BK80)=0,MASTER_DATA_MAPPED!BL80*VLOOKUP(BL$20,Backend!$A$2:$K$61,VLOOKUP(MASTER_DATA_ESCALATED!$B80,Backend!$M$3:$O$8,3,FALSE),FALSE),SUM(BI80:BK80))</f>
        <v>0</v>
      </c>
      <c r="BM80" s="99"/>
      <c r="BN80" s="99"/>
      <c r="BO80" s="99"/>
      <c r="BP80" s="99">
        <f>IF(SUM(BM80:BO80)=0,MASTER_DATA_MAPPED!BP80*VLOOKUP(BP$20,Backend!$A$2:$K$61,VLOOKUP(MASTER_DATA_ESCALATED!$B80,Backend!$M$3:$O$8,3,FALSE),FALSE),SUM(BM80:BO80))</f>
        <v>0</v>
      </c>
      <c r="BQ80" s="99"/>
      <c r="BR80" s="99"/>
      <c r="BS80" s="99"/>
      <c r="BT80" s="99">
        <f>IF(SUM(BQ80:BS80)=0,MASTER_DATA_MAPPED!BT80*VLOOKUP(BT$20,Backend!$A$2:$K$61,VLOOKUP(MASTER_DATA_ESCALATED!$B80,Backend!$M$3:$O$8,3,FALSE),FALSE),SUM(BQ80:BS80))</f>
        <v>0</v>
      </c>
      <c r="BU80" s="99"/>
      <c r="BV80" s="99"/>
      <c r="BW80" s="99"/>
      <c r="BX80" s="99">
        <f>IF(SUM(BU80:BW80)=0,MASTER_DATA_MAPPED!BX80*VLOOKUP(BX$20,Backend!$A$2:$K$61,VLOOKUP(MASTER_DATA_ESCALATED!$B80,Backend!$M$3:$O$8,3,FALSE),FALSE),SUM(BU80:BW80))</f>
        <v>0</v>
      </c>
      <c r="BY80" s="99"/>
      <c r="BZ80" s="99"/>
      <c r="CA80" s="99"/>
      <c r="CB80" s="99">
        <f>IF(SUM(BY80:CA80)=0,MASTER_DATA_MAPPED!CB80*VLOOKUP(CB$20,Backend!$A$2:$K$61,VLOOKUP(MASTER_DATA_ESCALATED!$B80,Backend!$M$3:$O$8,3,FALSE),FALSE),SUM(BY80:CA80))</f>
        <v>0</v>
      </c>
      <c r="CC80" s="99"/>
      <c r="CD80" s="99"/>
      <c r="CE80" s="99"/>
      <c r="CF80" s="99">
        <f>IF(SUM(CC80:CE80)=0,MASTER_DATA_MAPPED!CF80*VLOOKUP(CF$20,Backend!$A$2:$K$61,VLOOKUP(MASTER_DATA_ESCALATED!$B80,Backend!$M$3:$O$8,3,FALSE),FALSE),SUM(CC80:CE80))</f>
        <v>0</v>
      </c>
      <c r="CG80" s="99"/>
      <c r="CH80" s="99"/>
      <c r="CI80" s="99"/>
      <c r="CJ80" s="99">
        <f>IF(SUM(CG80:CI80)=0,MASTER_DATA_MAPPED!CJ80*VLOOKUP(CJ$20,Backend!$A$2:$K$61,VLOOKUP(MASTER_DATA_ESCALATED!$B80,Backend!$M$3:$O$8,3,FALSE),FALSE),SUM(CG80:CI80))</f>
        <v>0</v>
      </c>
      <c r="CK80" s="99"/>
      <c r="CL80" s="99"/>
      <c r="CM80" s="99"/>
      <c r="CN80" s="99">
        <f>IF(SUM(CK80:CM80)=0,MASTER_DATA_MAPPED!CN80*VLOOKUP(CN$20,Backend!$A$2:$K$61,VLOOKUP(MASTER_DATA_ESCALATED!$B80,Backend!$M$3:$O$8,3,FALSE),FALSE),SUM(CK80:CM80))</f>
        <v>0</v>
      </c>
      <c r="CO80" s="99"/>
      <c r="CP80" s="99"/>
      <c r="CQ80" s="99"/>
      <c r="CR80" s="99">
        <f>IF(SUM(CO80:CQ80)=0,MASTER_DATA_MAPPED!CR80*VLOOKUP(CR$20,Backend!$A$2:$K$61,VLOOKUP(MASTER_DATA_ESCALATED!$B80,Backend!$M$3:$O$8,3,FALSE),FALSE),SUM(CO80:CQ80))</f>
        <v>0</v>
      </c>
      <c r="CS80" s="99"/>
      <c r="CT80" s="99"/>
      <c r="CU80" s="99"/>
      <c r="CV80" s="99">
        <f>IF(SUM(CS80:CU80)=0,MASTER_DATA_MAPPED!CV80*VLOOKUP(CV$20,Backend!$A$2:$K$61,VLOOKUP(MASTER_DATA_ESCALATED!$B80,Backend!$M$3:$O$8,3,FALSE),FALSE),SUM(CS80:CU80))</f>
        <v>0</v>
      </c>
      <c r="CW80" s="99"/>
      <c r="CX80" s="99"/>
      <c r="CY80" s="99"/>
      <c r="CZ80" s="99">
        <f>IF(SUM(CW80:CY80)=0,MASTER_DATA_MAPPED!CZ80*VLOOKUP(CZ$20,Backend!$A$2:$K$61,VLOOKUP(MASTER_DATA_ESCALATED!$B80,Backend!$M$3:$O$8,3,FALSE),FALSE),SUM(CW80:CY80))</f>
        <v>0</v>
      </c>
      <c r="DA80" s="99"/>
      <c r="DB80" s="99"/>
      <c r="DC80" s="99"/>
      <c r="DD80" s="99" t="e">
        <f>IF(SUM(DA80:DC80)=0,MASTER_DATA_MAPPED!DD80*VLOOKUP(DD$20,Backend!$A$2:$K$61,VLOOKUP(MASTER_DATA_ESCALATED!$B80,Backend!$M$3:$O$8,3,FALSE),FALSE),SUM(DA80:DC80))</f>
        <v>#N/A</v>
      </c>
      <c r="DE80" s="99"/>
      <c r="DF80" s="99"/>
      <c r="DG80" s="99"/>
      <c r="DH80" s="99">
        <f>IF(SUM(DE80:DG80)=0,MASTER_DATA_MAPPED!DH80*VLOOKUP(DH$20,Backend!$A$2:$K$61,VLOOKUP(MASTER_DATA_ESCALATED!$B80,Backend!$M$3:$O$8,3,FALSE),FALSE),SUM(DE80:DG80))</f>
        <v>0</v>
      </c>
      <c r="DI80" s="99"/>
      <c r="DJ80" s="99"/>
      <c r="DK80" s="99"/>
      <c r="DL80" s="99">
        <f>IF(SUM(DI80:DK80)=0,MASTER_DATA_MAPPED!DL80*VLOOKUP(DL$20,Backend!$A$2:$K$61,VLOOKUP(MASTER_DATA_ESCALATED!$B80,Backend!$M$3:$O$8,3,FALSE),FALSE),SUM(DI80:DK80))</f>
        <v>0</v>
      </c>
      <c r="DM80" s="99"/>
      <c r="DN80" s="99"/>
      <c r="DO80" s="99"/>
      <c r="DP80" s="99">
        <f>IF(SUM(DM80:DO80)=0,MASTER_DATA_MAPPED!DP80*VLOOKUP(DP$20,Backend!$A$2:$K$61,VLOOKUP(MASTER_DATA_ESCALATED!$B80,Backend!$M$3:$O$8,3,FALSE),FALSE),SUM(DM80:DO80))</f>
        <v>0</v>
      </c>
      <c r="DQ80" s="99"/>
      <c r="DR80" s="99"/>
      <c r="DS80" s="99"/>
      <c r="DT80" s="99">
        <f>IF(SUM(DQ80:DS80)=0,MASTER_DATA_MAPPED!DT80*VLOOKUP(DT$20,Backend!$A$2:$K$61,VLOOKUP(MASTER_DATA_ESCALATED!$B80,Backend!$M$3:$O$8,3,FALSE),FALSE),SUM(DQ80:DS80))</f>
        <v>0</v>
      </c>
      <c r="DU80" s="99"/>
      <c r="DV80" s="99"/>
      <c r="DW80" s="99"/>
      <c r="DX80" s="99">
        <f>IF(SUM(DU80:DW80)=0,MASTER_DATA_MAPPED!DX80*VLOOKUP(DX$20,Backend!$A$2:$K$61,VLOOKUP(MASTER_DATA_ESCALATED!$B80,Backend!$M$3:$O$8,3,FALSE),FALSE),SUM(DU80:DW80))</f>
        <v>0</v>
      </c>
      <c r="DY80" s="99"/>
      <c r="DZ80" s="99"/>
      <c r="EA80" s="99"/>
      <c r="EB80" s="99">
        <f>IF(SUM(DY80:EA80)=0,MASTER_DATA_MAPPED!EB80*VLOOKUP(EB$20,Backend!$A$2:$K$61,VLOOKUP(MASTER_DATA_ESCALATED!$B80,Backend!$M$3:$O$8,3,FALSE),FALSE),SUM(DY80:EA80))</f>
        <v>0</v>
      </c>
      <c r="EC80" s="99"/>
      <c r="ED80" s="99"/>
      <c r="EE80" s="99"/>
      <c r="EF80" s="99">
        <f>IF(SUM(EC80:EE80)=0,MASTER_DATA_MAPPED!EF80*VLOOKUP(EF$20,Backend!$A$2:$K$61,VLOOKUP(MASTER_DATA_ESCALATED!$B80,Backend!$M$3:$O$8,3,FALSE),FALSE),SUM(EC80:EE80))</f>
        <v>0</v>
      </c>
      <c r="EG80" s="99"/>
      <c r="EH80" s="99"/>
      <c r="EI80" s="99"/>
      <c r="EJ80" s="99">
        <f>IF(SUM(EG80:EI80)=0,MASTER_DATA_MAPPED!EJ80*VLOOKUP(EJ$20,Backend!$A$2:$K$61,VLOOKUP(MASTER_DATA_ESCALATED!$B80,Backend!$M$3:$O$8,3,FALSE),FALSE),SUM(EG80:EI80))</f>
        <v>0</v>
      </c>
      <c r="EK80" s="99"/>
      <c r="EL80" s="99"/>
      <c r="EM80" s="99"/>
      <c r="EN80" s="99">
        <f>IF(SUM(EK80:EM80)=0,MASTER_DATA_MAPPED!EN80*VLOOKUP(EN$20,Backend!$A$2:$K$61,VLOOKUP(MASTER_DATA_ESCALATED!$B80,Backend!$M$3:$O$8,3,FALSE),FALSE),SUM(EK80:EM80))</f>
        <v>0</v>
      </c>
      <c r="EO80" s="99"/>
      <c r="EP80" s="99"/>
      <c r="EQ80" s="99"/>
      <c r="ER80" s="99">
        <f>IF(SUM(EO80:EQ80)=0,MASTER_DATA_MAPPED!ER80*VLOOKUP(ER$20,Backend!$A$2:$K$61,VLOOKUP(MASTER_DATA_ESCALATED!$B80,Backend!$M$3:$O$8,3,FALSE),FALSE),SUM(EO80:EQ80))</f>
        <v>0</v>
      </c>
      <c r="ES80" s="99"/>
      <c r="ET80" s="99"/>
      <c r="EU80" s="99"/>
      <c r="EV80" s="99">
        <f>IF(SUM(ES80:EU80)=0,MASTER_DATA_MAPPED!EV80*VLOOKUP(EV$20,Backend!$A$2:$K$61,VLOOKUP(MASTER_DATA_ESCALATED!$B80,Backend!$M$3:$O$8,3,FALSE),FALSE),SUM(ES80:EU80))</f>
        <v>0</v>
      </c>
      <c r="EW80" s="99"/>
      <c r="EX80" s="99"/>
      <c r="EY80" s="99"/>
      <c r="EZ80" s="99">
        <f>IF(SUM(EW80:EY80)=0,MASTER_DATA_MAPPED!EZ80*VLOOKUP(EZ$20,Backend!$A$2:$K$61,VLOOKUP(MASTER_DATA_ESCALATED!$B80,Backend!$M$3:$O$8,3,FALSE),FALSE),SUM(EW80:EY80))</f>
        <v>0</v>
      </c>
      <c r="FA80" s="99"/>
      <c r="FB80" s="99"/>
      <c r="FC80" s="99"/>
      <c r="FD80" s="99">
        <f>IF(SUM(FA80:FC80)=0,MASTER_DATA_MAPPED!FD80*VLOOKUP(FD$20,Backend!$A$2:$K$61,VLOOKUP(MASTER_DATA_ESCALATED!$B80,Backend!$M$3:$O$8,3,FALSE),FALSE),SUM(FA80:FC80))</f>
        <v>0</v>
      </c>
      <c r="FE80" s="99"/>
      <c r="FF80" s="99"/>
      <c r="FG80" s="99"/>
      <c r="FH80" s="99">
        <f>IF(SUM(FE80:FG80)=0,MASTER_DATA_MAPPED!FH80*VLOOKUP(FH$20,Backend!$A$2:$K$61,VLOOKUP(MASTER_DATA_ESCALATED!$B80,Backend!$M$3:$O$8,3,FALSE),FALSE),SUM(FE80:FG80))</f>
        <v>0</v>
      </c>
      <c r="FI80" s="99"/>
      <c r="FJ80" s="99"/>
      <c r="FK80" s="99"/>
      <c r="FL80" s="99">
        <f>IF(SUM(FI80:FK80)=0,MASTER_DATA_MAPPED!FL80*VLOOKUP(FL$20,Backend!$A$2:$K$61,VLOOKUP(MASTER_DATA_ESCALATED!$B80,Backend!$M$3:$O$8,3,FALSE),FALSE),SUM(FI80:FK80))</f>
        <v>0</v>
      </c>
      <c r="FM80" s="99"/>
      <c r="FN80" s="99"/>
      <c r="FO80" s="99"/>
      <c r="FP80" s="99">
        <f>IF(SUM(FM80:FO80)=0,MASTER_DATA_MAPPED!FP80*VLOOKUP(FP$20,Backend!$A$2:$K$61,VLOOKUP(MASTER_DATA_ESCALATED!$B80,Backend!$M$3:$O$8,3,FALSE),FALSE),SUM(FM80:FO80))</f>
        <v>0</v>
      </c>
      <c r="FQ80" s="99"/>
      <c r="FR80" s="99"/>
      <c r="FS80" s="99"/>
      <c r="FT80" s="99">
        <f>IF(SUM(FQ80:FS80)=0,MASTER_DATA_MAPPED!FT80*VLOOKUP(FT$20,Backend!$A$2:$K$61,VLOOKUP(MASTER_DATA_ESCALATED!$B80,Backend!$M$3:$O$8,3,FALSE),FALSE),SUM(FQ80:FS80))</f>
        <v>0</v>
      </c>
      <c r="FU80" s="99"/>
      <c r="FV80" s="99"/>
      <c r="FW80" s="99"/>
      <c r="FX80" s="99">
        <f>IF(SUM(FU80:FW80)=0,MASTER_DATA_MAPPED!FX80*VLOOKUP(FX$20,Backend!$A$2:$K$61,VLOOKUP(MASTER_DATA_ESCALATED!$B80,Backend!$M$3:$O$8,3,FALSE),FALSE),SUM(FU80:FW80))</f>
        <v>0</v>
      </c>
      <c r="FY80" s="99"/>
      <c r="FZ80" s="99"/>
      <c r="GA80" s="99"/>
      <c r="GB80" s="99">
        <f>IF(SUM(FY80:GA80)=0,MASTER_DATA_MAPPED!GB80*VLOOKUP(GB$20,Backend!$A$2:$K$61,VLOOKUP(MASTER_DATA_ESCALATED!$B80,Backend!$M$3:$O$8,3,FALSE),FALSE),SUM(FY80:GA80))</f>
        <v>0</v>
      </c>
      <c r="GC80" s="99"/>
      <c r="GD80" s="99"/>
      <c r="GE80" s="99"/>
      <c r="GF80" s="99">
        <f>IF(SUM(GC80:GE80)=0,MASTER_DATA_MAPPED!GF80*VLOOKUP(GF$20,Backend!$A$2:$K$61,VLOOKUP(MASTER_DATA_ESCALATED!$B80,Backend!$M$3:$O$8,3,FALSE),FALSE),SUM(GC80:GE80))</f>
        <v>0</v>
      </c>
      <c r="GG80" s="99"/>
      <c r="GH80" s="99"/>
      <c r="GI80" s="99"/>
      <c r="GJ80" s="99">
        <f>IF(SUM(GG80:GI80)=0,MASTER_DATA_MAPPED!GJ80*VLOOKUP(GJ$20,Backend!$A$2:$K$61,VLOOKUP(MASTER_DATA_ESCALATED!$B80,Backend!$M$3:$O$8,3,FALSE),FALSE),SUM(GG80:GI80))</f>
        <v>0</v>
      </c>
      <c r="GK80" s="99"/>
      <c r="GL80" s="99"/>
      <c r="GM80" s="99"/>
      <c r="GN80" s="99">
        <f>IF(SUM(GK80:GM80)=0,MASTER_DATA_MAPPED!GN80*VLOOKUP(GN$20,Backend!$A$2:$K$61,VLOOKUP(MASTER_DATA_ESCALATED!$B80,Backend!$M$3:$O$8,3,FALSE),FALSE),SUM(GK80:GM80))</f>
        <v>0</v>
      </c>
      <c r="GO80" s="99"/>
      <c r="GP80" s="99"/>
      <c r="GQ80" s="99"/>
      <c r="GR80" s="99">
        <f>IF(SUM(GO80:GQ80)=0,MASTER_DATA_MAPPED!GR80*VLOOKUP(GR$20,Backend!$A$2:$K$61,VLOOKUP(MASTER_DATA_ESCALATED!$B80,Backend!$M$3:$O$8,3,FALSE),FALSE),SUM(GO80:GQ80))</f>
        <v>0</v>
      </c>
      <c r="GS80" s="99"/>
      <c r="GT80" s="99"/>
      <c r="GU80" s="99"/>
      <c r="GV80" s="99">
        <f>IF(SUM(GS80:GU80)=0,MASTER_DATA_MAPPED!GV80*VLOOKUP(GV$20,Backend!$A$2:$K$61,VLOOKUP(MASTER_DATA_ESCALATED!$B80,Backend!$M$3:$O$8,3,FALSE),FALSE),SUM(GS80:GU80))</f>
        <v>0</v>
      </c>
    </row>
    <row r="81" spans="2:204" hidden="1" outlineLevel="2" x14ac:dyDescent="0.3">
      <c r="B81" s="21">
        <f t="shared" si="1"/>
        <v>20</v>
      </c>
      <c r="C81" s="52">
        <f t="shared" si="0"/>
        <v>222</v>
      </c>
      <c r="D81" s="77"/>
      <c r="E81" s="52"/>
      <c r="F81" s="52">
        <v>222</v>
      </c>
      <c r="G81" s="78"/>
      <c r="H81" s="35" t="s">
        <v>85</v>
      </c>
      <c r="I81" s="97"/>
      <c r="J81" s="97"/>
      <c r="K81" s="97"/>
      <c r="L81" s="97">
        <f>IF(SUM(I81:K81)=0,MASTER_DATA_MAPPED!L81*VLOOKUP(L$20,Backend!$A$2:$K$61,VLOOKUP(MASTER_DATA_ESCALATED!$B81,Backend!$M$3:$O$8,3,FALSE),FALSE),SUM(I81:K81))</f>
        <v>29386721.68421866</v>
      </c>
      <c r="M81" s="97"/>
      <c r="N81" s="97"/>
      <c r="O81" s="97"/>
      <c r="P81" s="97">
        <f>IF(SUM(M81:O81)=0,MASTER_DATA_MAPPED!P81*VLOOKUP(P$20,Backend!$A$2:$K$61,VLOOKUP(MASTER_DATA_ESCALATED!$B81,Backend!$M$3:$O$8,3,FALSE),FALSE),SUM(M81:O81))</f>
        <v>86669917.378164783</v>
      </c>
      <c r="Q81" s="97"/>
      <c r="R81" s="97"/>
      <c r="S81" s="97"/>
      <c r="T81" s="97">
        <f>IF(SUM(Q81:S81)=0,MASTER_DATA_MAPPED!T81*VLOOKUP(T$20,Backend!$A$2:$K$61,VLOOKUP(MASTER_DATA_ESCALATED!$B81,Backend!$M$3:$O$8,3,FALSE),FALSE),SUM(Q81:S81))</f>
        <v>34284508.631588437</v>
      </c>
      <c r="U81" s="97"/>
      <c r="V81" s="97"/>
      <c r="W81" s="97"/>
      <c r="X81" s="97">
        <f>IF(SUM(U81:W81)=0,MASTER_DATA_MAPPED!X81*VLOOKUP(X$20,Backend!$A$2:$K$61,VLOOKUP(MASTER_DATA_ESCALATED!$B81,Backend!$M$3:$O$8,3,FALSE),FALSE),SUM(U81:W81))</f>
        <v>101075348.46801323</v>
      </c>
      <c r="Y81" s="97"/>
      <c r="Z81" s="97"/>
      <c r="AA81" s="97"/>
      <c r="AB81" s="97">
        <f>IF(SUM(Y81:AA81)=0,MASTER_DATA_MAPPED!AB81*VLOOKUP(AB$20,Backend!$A$2:$K$61,VLOOKUP(MASTER_DATA_ESCALATED!$B81,Backend!$M$3:$O$8,3,FALSE),FALSE),SUM(Y81:AA81))</f>
        <v>20776599.407313831</v>
      </c>
      <c r="AC81" s="97"/>
      <c r="AD81" s="97"/>
      <c r="AE81" s="97"/>
      <c r="AF81" s="97">
        <f>IF(SUM(AC81:AE81)=0,MASTER_DATA_MAPPED!AF81*VLOOKUP(AF$20,Backend!$A$2:$K$61,VLOOKUP(MASTER_DATA_ESCALATED!$B81,Backend!$M$3:$O$8,3,FALSE),FALSE),SUM(AC81:AE81))</f>
        <v>61269130.984931476</v>
      </c>
      <c r="AG81" s="97"/>
      <c r="AH81" s="97"/>
      <c r="AI81" s="97"/>
      <c r="AJ81" s="97">
        <f>IF(SUM(AG81:AI81)=0,MASTER_DATA_MAPPED!AJ81*VLOOKUP(AJ$20,Backend!$A$2:$K$61,VLOOKUP(MASTER_DATA_ESCALATED!$B81,Backend!$M$3:$O$8,3,FALSE),FALSE),SUM(AG81:AI81))</f>
        <v>24223767.927596379</v>
      </c>
      <c r="AK81" s="97"/>
      <c r="AL81" s="97"/>
      <c r="AM81" s="97"/>
      <c r="AN81" s="97">
        <f>IF(SUM(AK81:AM81)=0,MASTER_DATA_MAPPED!AN81*VLOOKUP(AN$20,Backend!$A$2:$K$61,VLOOKUP(MASTER_DATA_ESCALATED!$B81,Backend!$M$3:$O$8,3,FALSE),FALSE),SUM(AK81:AM81))</f>
        <v>71439058.022145152</v>
      </c>
      <c r="AO81" s="97"/>
      <c r="AP81" s="97"/>
      <c r="AQ81" s="97"/>
      <c r="AR81" s="97">
        <f>IF(SUM(AO81:AQ81)=0,MASTER_DATA_MAPPED!AR81*VLOOKUP(AR$20,Backend!$A$2:$K$61,VLOOKUP(MASTER_DATA_ESCALATED!$B81,Backend!$M$3:$O$8,3,FALSE),FALSE),SUM(AO81:AQ81))</f>
        <v>0</v>
      </c>
      <c r="AS81" s="97"/>
      <c r="AT81" s="97"/>
      <c r="AU81" s="97"/>
      <c r="AV81" s="97">
        <f>IF(SUM(AS81:AU81)=0,MASTER_DATA_MAPPED!AV81*VLOOKUP(AV$20,Backend!$A$2:$K$61,VLOOKUP(MASTER_DATA_ESCALATED!$B81,Backend!$M$3:$O$8,3,FALSE),FALSE),SUM(AS81:AU81))</f>
        <v>0</v>
      </c>
      <c r="AW81" s="97"/>
      <c r="AX81" s="97"/>
      <c r="AY81" s="97"/>
      <c r="AZ81" s="97">
        <f>IF(SUM(AW81:AY81)=0,MASTER_DATA_MAPPED!AZ81*VLOOKUP(AZ$20,Backend!$A$2:$K$61,VLOOKUP(MASTER_DATA_ESCALATED!$B81,Backend!$M$3:$O$8,3,FALSE),FALSE),SUM(AW81:AY81))</f>
        <v>0</v>
      </c>
      <c r="BA81" s="97"/>
      <c r="BB81" s="97"/>
      <c r="BC81" s="97"/>
      <c r="BD81" s="97">
        <f>IF(SUM(BA81:BC81)=0,MASTER_DATA_MAPPED!BD81*VLOOKUP(BD$20,Backend!$A$2:$K$61,VLOOKUP(MASTER_DATA_ESCALATED!$B81,Backend!$M$3:$O$8,3,FALSE),FALSE),SUM(BA81:BC81))</f>
        <v>0</v>
      </c>
      <c r="BE81" s="97"/>
      <c r="BF81" s="97"/>
      <c r="BG81" s="97"/>
      <c r="BH81" s="97">
        <f>IF(SUM(BE81:BG81)=0,MASTER_DATA_MAPPED!BH81*VLOOKUP(BH$20,Backend!$A$2:$K$61,VLOOKUP(MASTER_DATA_ESCALATED!$B81,Backend!$M$3:$O$8,3,FALSE),FALSE),SUM(BE81:BG81))</f>
        <v>0</v>
      </c>
      <c r="BI81" s="97"/>
      <c r="BJ81" s="97"/>
      <c r="BK81" s="97"/>
      <c r="BL81" s="97">
        <f>IF(SUM(BI81:BK81)=0,MASTER_DATA_MAPPED!BL81*VLOOKUP(BL$20,Backend!$A$2:$K$61,VLOOKUP(MASTER_DATA_ESCALATED!$B81,Backend!$M$3:$O$8,3,FALSE),FALSE),SUM(BI81:BK81))</f>
        <v>0</v>
      </c>
      <c r="BM81" s="97"/>
      <c r="BN81" s="97"/>
      <c r="BO81" s="97"/>
      <c r="BP81" s="97">
        <f>IF(SUM(BM81:BO81)=0,MASTER_DATA_MAPPED!BP81*VLOOKUP(BP$20,Backend!$A$2:$K$61,VLOOKUP(MASTER_DATA_ESCALATED!$B81,Backend!$M$3:$O$8,3,FALSE),FALSE),SUM(BM81:BO81))</f>
        <v>65449623.931481041</v>
      </c>
      <c r="BQ81" s="97"/>
      <c r="BR81" s="97"/>
      <c r="BS81" s="97"/>
      <c r="BT81" s="97">
        <f>IF(SUM(BQ81:BS81)=0,MASTER_DATA_MAPPED!BT81*VLOOKUP(BT$20,Backend!$A$2:$K$61,VLOOKUP(MASTER_DATA_ESCALATED!$B81,Backend!$M$3:$O$8,3,FALSE),FALSE),SUM(BQ81:BS81))</f>
        <v>31587023.609105859</v>
      </c>
      <c r="BU81" s="97"/>
      <c r="BV81" s="97"/>
      <c r="BW81" s="97"/>
      <c r="BX81" s="97">
        <f>IF(SUM(BU81:BW81)=0,MASTER_DATA_MAPPED!BX81*VLOOKUP(BX$20,Backend!$A$2:$K$61,VLOOKUP(MASTER_DATA_ESCALATED!$B81,Backend!$M$3:$O$8,3,FALSE),FALSE),SUM(BU81:BW81))</f>
        <v>18358202.21824988</v>
      </c>
      <c r="BY81" s="97"/>
      <c r="BZ81" s="97"/>
      <c r="CA81" s="97"/>
      <c r="CB81" s="97">
        <f>IF(SUM(BY81:CA81)=0,MASTER_DATA_MAPPED!CB81*VLOOKUP(CB$20,Backend!$A$2:$K$61,VLOOKUP(MASTER_DATA_ESCALATED!$B81,Backend!$M$3:$O$8,3,FALSE),FALSE),SUM(BY81:CA81))</f>
        <v>30399650.064538654</v>
      </c>
      <c r="CC81" s="97"/>
      <c r="CD81" s="97"/>
      <c r="CE81" s="97"/>
      <c r="CF81" s="97">
        <f>IF(SUM(CC81:CE81)=0,MASTER_DATA_MAPPED!CF81*VLOOKUP(CF$20,Backend!$A$2:$K$61,VLOOKUP(MASTER_DATA_ESCALATED!$B81,Backend!$M$3:$O$8,3,FALSE),FALSE),SUM(CC81:CE81))</f>
        <v>20177439.475978572</v>
      </c>
      <c r="CG81" s="97"/>
      <c r="CH81" s="97"/>
      <c r="CI81" s="97"/>
      <c r="CJ81" s="97">
        <f>IF(SUM(CG81:CI81)=0,MASTER_DATA_MAPPED!CJ81*VLOOKUP(CJ$20,Backend!$A$2:$K$61,VLOOKUP(MASTER_DATA_ESCALATED!$B81,Backend!$M$3:$O$8,3,FALSE),FALSE),SUM(CG81:CI81))</f>
        <v>0</v>
      </c>
      <c r="CK81" s="97"/>
      <c r="CL81" s="97"/>
      <c r="CM81" s="97"/>
      <c r="CN81" s="97">
        <f>IF(SUM(CK81:CM81)=0,MASTER_DATA_MAPPED!CN81*VLOOKUP(CN$20,Backend!$A$2:$K$61,VLOOKUP(MASTER_DATA_ESCALATED!$B81,Backend!$M$3:$O$8,3,FALSE),FALSE),SUM(CK81:CM81))</f>
        <v>0</v>
      </c>
      <c r="CO81" s="97"/>
      <c r="CP81" s="97"/>
      <c r="CQ81" s="97"/>
      <c r="CR81" s="97">
        <f>IF(SUM(CO81:CQ81)=0,MASTER_DATA_MAPPED!CR81*VLOOKUP(CR$20,Backend!$A$2:$K$61,VLOOKUP(MASTER_DATA_ESCALATED!$B81,Backend!$M$3:$O$8,3,FALSE),FALSE),SUM(CO81:CQ81))</f>
        <v>0</v>
      </c>
      <c r="CS81" s="97"/>
      <c r="CT81" s="97"/>
      <c r="CU81" s="97"/>
      <c r="CV81" s="97">
        <f>IF(SUM(CS81:CU81)=0,MASTER_DATA_MAPPED!CV81*VLOOKUP(CV$20,Backend!$A$2:$K$61,VLOOKUP(MASTER_DATA_ESCALATED!$B81,Backend!$M$3:$O$8,3,FALSE),FALSE),SUM(CS81:CU81))</f>
        <v>0</v>
      </c>
      <c r="CW81" s="97"/>
      <c r="CX81" s="97"/>
      <c r="CY81" s="97"/>
      <c r="CZ81" s="97">
        <f>IF(SUM(CW81:CY81)=0,MASTER_DATA_MAPPED!CZ81*VLOOKUP(CZ$20,Backend!$A$2:$K$61,VLOOKUP(MASTER_DATA_ESCALATED!$B81,Backend!$M$3:$O$8,3,FALSE),FALSE),SUM(CW81:CY81))</f>
        <v>18007919.388783</v>
      </c>
      <c r="DA81" s="97"/>
      <c r="DB81" s="97"/>
      <c r="DC81" s="97"/>
      <c r="DD81" s="97" t="e">
        <f>IF(SUM(DA81:DC81)=0,MASTER_DATA_MAPPED!DD81*VLOOKUP(DD$20,Backend!$A$2:$K$61,VLOOKUP(MASTER_DATA_ESCALATED!$B81,Backend!$M$3:$O$8,3,FALSE),FALSE),SUM(DA81:DC81))</f>
        <v>#N/A</v>
      </c>
      <c r="DE81" s="97"/>
      <c r="DF81" s="97"/>
      <c r="DG81" s="97"/>
      <c r="DH81" s="97">
        <f>IF(SUM(DE81:DG81)=0,MASTER_DATA_MAPPED!DH81*VLOOKUP(DH$20,Backend!$A$2:$K$61,VLOOKUP(MASTER_DATA_ESCALATED!$B81,Backend!$M$3:$O$8,3,FALSE),FALSE),SUM(DE81:DG81))</f>
        <v>0</v>
      </c>
      <c r="DI81" s="97"/>
      <c r="DJ81" s="97"/>
      <c r="DK81" s="97"/>
      <c r="DL81" s="97">
        <f>IF(SUM(DI81:DK81)=0,MASTER_DATA_MAPPED!DL81*VLOOKUP(DL$20,Backend!$A$2:$K$61,VLOOKUP(MASTER_DATA_ESCALATED!$B81,Backend!$M$3:$O$8,3,FALSE),FALSE),SUM(DI81:DK81))</f>
        <v>0</v>
      </c>
      <c r="DM81" s="97"/>
      <c r="DN81" s="97"/>
      <c r="DO81" s="97"/>
      <c r="DP81" s="97">
        <f>IF(SUM(DM81:DO81)=0,MASTER_DATA_MAPPED!DP81*VLOOKUP(DP$20,Backend!$A$2:$K$61,VLOOKUP(MASTER_DATA_ESCALATED!$B81,Backend!$M$3:$O$8,3,FALSE),FALSE),SUM(DM81:DO81))</f>
        <v>0</v>
      </c>
      <c r="DQ81" s="97"/>
      <c r="DR81" s="97"/>
      <c r="DS81" s="97"/>
      <c r="DT81" s="97">
        <f>IF(SUM(DQ81:DS81)=0,MASTER_DATA_MAPPED!DT81*VLOOKUP(DT$20,Backend!$A$2:$K$61,VLOOKUP(MASTER_DATA_ESCALATED!$B81,Backend!$M$3:$O$8,3,FALSE),FALSE),SUM(DQ81:DS81))</f>
        <v>0</v>
      </c>
      <c r="DU81" s="97"/>
      <c r="DV81" s="97"/>
      <c r="DW81" s="97"/>
      <c r="DX81" s="97">
        <f>IF(SUM(DU81:DW81)=0,MASTER_DATA_MAPPED!DX81*VLOOKUP(DX$20,Backend!$A$2:$K$61,VLOOKUP(MASTER_DATA_ESCALATED!$B81,Backend!$M$3:$O$8,3,FALSE),FALSE),SUM(DU81:DW81))</f>
        <v>0</v>
      </c>
      <c r="DY81" s="97"/>
      <c r="DZ81" s="97"/>
      <c r="EA81" s="97"/>
      <c r="EB81" s="97">
        <f>IF(SUM(DY81:EA81)=0,MASTER_DATA_MAPPED!EB81*VLOOKUP(EB$20,Backend!$A$2:$K$61,VLOOKUP(MASTER_DATA_ESCALATED!$B81,Backend!$M$3:$O$8,3,FALSE),FALSE),SUM(DY81:EA81))</f>
        <v>0</v>
      </c>
      <c r="EC81" s="97"/>
      <c r="ED81" s="97"/>
      <c r="EE81" s="97"/>
      <c r="EF81" s="97">
        <f>IF(SUM(EC81:EE81)=0,MASTER_DATA_MAPPED!EF81*VLOOKUP(EF$20,Backend!$A$2:$K$61,VLOOKUP(MASTER_DATA_ESCALATED!$B81,Backend!$M$3:$O$8,3,FALSE),FALSE),SUM(EC81:EE81))</f>
        <v>97612439.579193085</v>
      </c>
      <c r="EG81" s="97"/>
      <c r="EH81" s="97"/>
      <c r="EI81" s="97"/>
      <c r="EJ81" s="97">
        <f>IF(SUM(EG81:EI81)=0,MASTER_DATA_MAPPED!EJ81*VLOOKUP(EJ$20,Backend!$A$2:$K$61,VLOOKUP(MASTER_DATA_ESCALATED!$B81,Backend!$M$3:$O$8,3,FALSE),FALSE),SUM(EG81:EI81))</f>
        <v>0</v>
      </c>
      <c r="EK81" s="97"/>
      <c r="EL81" s="97"/>
      <c r="EM81" s="97"/>
      <c r="EN81" s="97">
        <f>IF(SUM(EK81:EM81)=0,MASTER_DATA_MAPPED!EN81*VLOOKUP(EN$20,Backend!$A$2:$K$61,VLOOKUP(MASTER_DATA_ESCALATED!$B81,Backend!$M$3:$O$8,3,FALSE),FALSE),SUM(EK81:EM81))</f>
        <v>176805645.57356158</v>
      </c>
      <c r="EO81" s="97"/>
      <c r="EP81" s="97"/>
      <c r="EQ81" s="97"/>
      <c r="ER81" s="97">
        <f>IF(SUM(EO81:EQ81)=0,MASTER_DATA_MAPPED!ER81*VLOOKUP(ER$20,Backend!$A$2:$K$61,VLOOKUP(MASTER_DATA_ESCALATED!$B81,Backend!$M$3:$O$8,3,FALSE),FALSE),SUM(EO81:EQ81))</f>
        <v>245040120.57645318</v>
      </c>
      <c r="ES81" s="97"/>
      <c r="ET81" s="97"/>
      <c r="EU81" s="97"/>
      <c r="EV81" s="97">
        <f>IF(SUM(ES81:EU81)=0,MASTER_DATA_MAPPED!EV81*VLOOKUP(EV$20,Backend!$A$2:$K$61,VLOOKUP(MASTER_DATA_ESCALATED!$B81,Backend!$M$3:$O$8,3,FALSE),FALSE),SUM(ES81:EU81))</f>
        <v>245040120.57645318</v>
      </c>
      <c r="EW81" s="97"/>
      <c r="EX81" s="97"/>
      <c r="EY81" s="97"/>
      <c r="EZ81" s="97">
        <f>IF(SUM(EW81:EY81)=0,MASTER_DATA_MAPPED!EZ81*VLOOKUP(EZ$20,Backend!$A$2:$K$61,VLOOKUP(MASTER_DATA_ESCALATED!$B81,Backend!$M$3:$O$8,3,FALSE),FALSE),SUM(EW81:EY81))</f>
        <v>157653996.50027606</v>
      </c>
      <c r="FA81" s="97"/>
      <c r="FB81" s="97"/>
      <c r="FC81" s="97"/>
      <c r="FD81" s="97">
        <f>IF(SUM(FA81:FC81)=0,MASTER_DATA_MAPPED!FD81*VLOOKUP(FD$20,Backend!$A$2:$K$61,VLOOKUP(MASTER_DATA_ESCALATED!$B81,Backend!$M$3:$O$8,3,FALSE),FALSE),SUM(FA81:FC81))</f>
        <v>140090082.71318352</v>
      </c>
      <c r="FE81" s="97"/>
      <c r="FF81" s="97"/>
      <c r="FG81" s="97"/>
      <c r="FH81" s="97">
        <f>IF(SUM(FE81:FG81)=0,MASTER_DATA_MAPPED!FH81*VLOOKUP(FH$20,Backend!$A$2:$K$61,VLOOKUP(MASTER_DATA_ESCALATED!$B81,Backend!$M$3:$O$8,3,FALSE),FALSE),SUM(FE81:FG81))</f>
        <v>120921036.54329528</v>
      </c>
      <c r="FI81" s="97"/>
      <c r="FJ81" s="97"/>
      <c r="FK81" s="97"/>
      <c r="FL81" s="97">
        <f>IF(SUM(FI81:FK81)=0,MASTER_DATA_MAPPED!FL81*VLOOKUP(FL$20,Backend!$A$2:$K$61,VLOOKUP(MASTER_DATA_ESCALATED!$B81,Backend!$M$3:$O$8,3,FALSE),FALSE),SUM(FI81:FK81))</f>
        <v>241842073.08659056</v>
      </c>
      <c r="FM81" s="97"/>
      <c r="FN81" s="97"/>
      <c r="FO81" s="97"/>
      <c r="FP81" s="97">
        <f>IF(SUM(FM81:FO81)=0,MASTER_DATA_MAPPED!FP81*VLOOKUP(FP$20,Backend!$A$2:$K$61,VLOOKUP(MASTER_DATA_ESCALATED!$B81,Backend!$M$3:$O$8,3,FALSE),FALSE),SUM(FM81:FO81))</f>
        <v>300699053.1873492</v>
      </c>
      <c r="FQ81" s="97"/>
      <c r="FR81" s="97"/>
      <c r="FS81" s="97"/>
      <c r="FT81" s="97">
        <f>IF(SUM(FQ81:FS81)=0,MASTER_DATA_MAPPED!FT81*VLOOKUP(FT$20,Backend!$A$2:$K$61,VLOOKUP(MASTER_DATA_ESCALATED!$B81,Backend!$M$3:$O$8,3,FALSE),FALSE),SUM(FQ81:FS81))</f>
        <v>262073451.61127552</v>
      </c>
      <c r="FU81" s="97"/>
      <c r="FV81" s="97"/>
      <c r="FW81" s="97"/>
      <c r="FX81" s="97">
        <f>IF(SUM(FU81:FW81)=0,MASTER_DATA_MAPPED!FX81*VLOOKUP(FX$20,Backend!$A$2:$K$61,VLOOKUP(MASTER_DATA_ESCALATED!$B81,Backend!$M$3:$O$8,3,FALSE),FALSE),SUM(FU81:FW81))</f>
        <v>237093797.02376229</v>
      </c>
      <c r="FY81" s="97"/>
      <c r="FZ81" s="97"/>
      <c r="GA81" s="97"/>
      <c r="GB81" s="97">
        <f>IF(SUM(FY81:GA81)=0,MASTER_DATA_MAPPED!GB81*VLOOKUP(GB$20,Backend!$A$2:$K$61,VLOOKUP(MASTER_DATA_ESCALATED!$B81,Backend!$M$3:$O$8,3,FALSE),FALSE),SUM(FY81:GA81))</f>
        <v>524274220.93679309</v>
      </c>
      <c r="GC81" s="97"/>
      <c r="GD81" s="97"/>
      <c r="GE81" s="97"/>
      <c r="GF81" s="97">
        <f>IF(SUM(GC81:GE81)=0,MASTER_DATA_MAPPED!GF81*VLOOKUP(GF$20,Backend!$A$2:$K$61,VLOOKUP(MASTER_DATA_ESCALATED!$B81,Backend!$M$3:$O$8,3,FALSE),FALSE),SUM(GC81:GE81))</f>
        <v>457211791.06142741</v>
      </c>
      <c r="GG81" s="97"/>
      <c r="GH81" s="97"/>
      <c r="GI81" s="97"/>
      <c r="GJ81" s="97">
        <f>IF(SUM(GG81:GI81)=0,MASTER_DATA_MAPPED!GJ81*VLOOKUP(GJ$20,Backend!$A$2:$K$61,VLOOKUP(MASTER_DATA_ESCALATED!$B81,Backend!$M$3:$O$8,3,FALSE),FALSE),SUM(GG81:GI81))</f>
        <v>416122813.52996057</v>
      </c>
      <c r="GK81" s="97"/>
      <c r="GL81" s="97"/>
      <c r="GM81" s="97"/>
      <c r="GN81" s="97">
        <f>IF(SUM(GK81:GM81)=0,MASTER_DATA_MAPPED!GN81*VLOOKUP(GN$20,Backend!$A$2:$K$61,VLOOKUP(MASTER_DATA_ESCALATED!$B81,Backend!$M$3:$O$8,3,FALSE),FALSE),SUM(GK81:GM81))</f>
        <v>315283964.37623161</v>
      </c>
      <c r="GO81" s="97"/>
      <c r="GP81" s="97"/>
      <c r="GQ81" s="97"/>
      <c r="GR81" s="97">
        <f>IF(SUM(GO81:GQ81)=0,MASTER_DATA_MAPPED!GR81*VLOOKUP(GR$20,Backend!$A$2:$K$61,VLOOKUP(MASTER_DATA_ESCALATED!$B81,Backend!$M$3:$O$8,3,FALSE),FALSE),SUM(GO81:GQ81))</f>
        <v>277320581.01279509</v>
      </c>
      <c r="GS81" s="97"/>
      <c r="GT81" s="97"/>
      <c r="GU81" s="97"/>
      <c r="GV81" s="97">
        <f>IF(SUM(GS81:GU81)=0,MASTER_DATA_MAPPED!GV81*VLOOKUP(GV$20,Backend!$A$2:$K$61,VLOOKUP(MASTER_DATA_ESCALATED!$B81,Backend!$M$3:$O$8,3,FALSE),FALSE),SUM(GS81:GU81))</f>
        <v>251046416.65371224</v>
      </c>
    </row>
    <row r="82" spans="2:204" s="27" customFormat="1" ht="14.25" hidden="1" outlineLevel="2" x14ac:dyDescent="0.25">
      <c r="B82" s="26">
        <f t="shared" si="1"/>
        <v>20</v>
      </c>
      <c r="C82" s="59">
        <f t="shared" si="0"/>
        <v>222.1</v>
      </c>
      <c r="D82" s="82"/>
      <c r="E82" s="55"/>
      <c r="F82" s="60"/>
      <c r="G82" s="86">
        <v>222.1</v>
      </c>
      <c r="H82" s="40" t="s">
        <v>86</v>
      </c>
      <c r="I82" s="99"/>
      <c r="J82" s="99"/>
      <c r="K82" s="99"/>
      <c r="L82" s="99">
        <f>IF(SUM(I82:K82)=0,MASTER_DATA_MAPPED!L82*VLOOKUP(L$20,Backend!$A$2:$K$61,VLOOKUP(MASTER_DATA_ESCALATED!$B82,Backend!$M$3:$O$8,3,FALSE),FALSE),SUM(I82:K82))</f>
        <v>0</v>
      </c>
      <c r="M82" s="99"/>
      <c r="N82" s="99"/>
      <c r="O82" s="99"/>
      <c r="P82" s="99">
        <f>IF(SUM(M82:O82)=0,MASTER_DATA_MAPPED!P82*VLOOKUP(P$20,Backend!$A$2:$K$61,VLOOKUP(MASTER_DATA_ESCALATED!$B82,Backend!$M$3:$O$8,3,FALSE),FALSE),SUM(M82:O82))</f>
        <v>0</v>
      </c>
      <c r="Q82" s="99"/>
      <c r="R82" s="99"/>
      <c r="S82" s="99"/>
      <c r="T82" s="99">
        <f>IF(SUM(Q82:S82)=0,MASTER_DATA_MAPPED!T82*VLOOKUP(T$20,Backend!$A$2:$K$61,VLOOKUP(MASTER_DATA_ESCALATED!$B82,Backend!$M$3:$O$8,3,FALSE),FALSE),SUM(Q82:S82))</f>
        <v>0</v>
      </c>
      <c r="U82" s="99"/>
      <c r="V82" s="99"/>
      <c r="W82" s="99"/>
      <c r="X82" s="99">
        <f>IF(SUM(U82:W82)=0,MASTER_DATA_MAPPED!X82*VLOOKUP(X$20,Backend!$A$2:$K$61,VLOOKUP(MASTER_DATA_ESCALATED!$B82,Backend!$M$3:$O$8,3,FALSE),FALSE),SUM(U82:W82))</f>
        <v>0</v>
      </c>
      <c r="Y82" s="99"/>
      <c r="Z82" s="99"/>
      <c r="AA82" s="99"/>
      <c r="AB82" s="99">
        <f>IF(SUM(Y82:AA82)=0,MASTER_DATA_MAPPED!AB82*VLOOKUP(AB$20,Backend!$A$2:$K$61,VLOOKUP(MASTER_DATA_ESCALATED!$B82,Backend!$M$3:$O$8,3,FALSE),FALSE),SUM(Y82:AA82))</f>
        <v>0</v>
      </c>
      <c r="AC82" s="99"/>
      <c r="AD82" s="99"/>
      <c r="AE82" s="99"/>
      <c r="AF82" s="99">
        <f>IF(SUM(AC82:AE82)=0,MASTER_DATA_MAPPED!AF82*VLOOKUP(AF$20,Backend!$A$2:$K$61,VLOOKUP(MASTER_DATA_ESCALATED!$B82,Backend!$M$3:$O$8,3,FALSE),FALSE),SUM(AC82:AE82))</f>
        <v>0</v>
      </c>
      <c r="AG82" s="99"/>
      <c r="AH82" s="99"/>
      <c r="AI82" s="99"/>
      <c r="AJ82" s="99">
        <f>IF(SUM(AG82:AI82)=0,MASTER_DATA_MAPPED!AJ82*VLOOKUP(AJ$20,Backend!$A$2:$K$61,VLOOKUP(MASTER_DATA_ESCALATED!$B82,Backend!$M$3:$O$8,3,FALSE),FALSE),SUM(AG82:AI82))</f>
        <v>0</v>
      </c>
      <c r="AK82" s="99"/>
      <c r="AL82" s="99"/>
      <c r="AM82" s="99"/>
      <c r="AN82" s="99">
        <f>IF(SUM(AK82:AM82)=0,MASTER_DATA_MAPPED!AN82*VLOOKUP(AN$20,Backend!$A$2:$K$61,VLOOKUP(MASTER_DATA_ESCALATED!$B82,Backend!$M$3:$O$8,3,FALSE),FALSE),SUM(AK82:AM82))</f>
        <v>0</v>
      </c>
      <c r="AO82" s="99"/>
      <c r="AP82" s="99"/>
      <c r="AQ82" s="99"/>
      <c r="AR82" s="99">
        <f>IF(SUM(AO82:AQ82)=0,MASTER_DATA_MAPPED!AR82*VLOOKUP(AR$20,Backend!$A$2:$K$61,VLOOKUP(MASTER_DATA_ESCALATED!$B82,Backend!$M$3:$O$8,3,FALSE),FALSE),SUM(AO82:AQ82))</f>
        <v>0</v>
      </c>
      <c r="AS82" s="99"/>
      <c r="AT82" s="99"/>
      <c r="AU82" s="99"/>
      <c r="AV82" s="99">
        <f>IF(SUM(AS82:AU82)=0,MASTER_DATA_MAPPED!AV82*VLOOKUP(AV$20,Backend!$A$2:$K$61,VLOOKUP(MASTER_DATA_ESCALATED!$B82,Backend!$M$3:$O$8,3,FALSE),FALSE),SUM(AS82:AU82))</f>
        <v>0</v>
      </c>
      <c r="AW82" s="99"/>
      <c r="AX82" s="99"/>
      <c r="AY82" s="99"/>
      <c r="AZ82" s="99">
        <f>IF(SUM(AW82:AY82)=0,MASTER_DATA_MAPPED!AZ82*VLOOKUP(AZ$20,Backend!$A$2:$K$61,VLOOKUP(MASTER_DATA_ESCALATED!$B82,Backend!$M$3:$O$8,3,FALSE),FALSE),SUM(AW82:AY82))</f>
        <v>0</v>
      </c>
      <c r="BA82" s="99"/>
      <c r="BB82" s="99"/>
      <c r="BC82" s="99"/>
      <c r="BD82" s="99">
        <f>IF(SUM(BA82:BC82)=0,MASTER_DATA_MAPPED!BD82*VLOOKUP(BD$20,Backend!$A$2:$K$61,VLOOKUP(MASTER_DATA_ESCALATED!$B82,Backend!$M$3:$O$8,3,FALSE),FALSE),SUM(BA82:BC82))</f>
        <v>0</v>
      </c>
      <c r="BE82" s="99"/>
      <c r="BF82" s="99"/>
      <c r="BG82" s="99"/>
      <c r="BH82" s="99">
        <f>IF(SUM(BE82:BG82)=0,MASTER_DATA_MAPPED!BH82*VLOOKUP(BH$20,Backend!$A$2:$K$61,VLOOKUP(MASTER_DATA_ESCALATED!$B82,Backend!$M$3:$O$8,3,FALSE),FALSE),SUM(BE82:BG82))</f>
        <v>0</v>
      </c>
      <c r="BI82" s="99"/>
      <c r="BJ82" s="99"/>
      <c r="BK82" s="99"/>
      <c r="BL82" s="99">
        <f>IF(SUM(BI82:BK82)=0,MASTER_DATA_MAPPED!BL82*VLOOKUP(BL$20,Backend!$A$2:$K$61,VLOOKUP(MASTER_DATA_ESCALATED!$B82,Backend!$M$3:$O$8,3,FALSE),FALSE),SUM(BI82:BK82))</f>
        <v>0</v>
      </c>
      <c r="BM82" s="99"/>
      <c r="BN82" s="99"/>
      <c r="BO82" s="99"/>
      <c r="BP82" s="99">
        <f>IF(SUM(BM82:BO82)=0,MASTER_DATA_MAPPED!BP82*VLOOKUP(BP$20,Backend!$A$2:$K$61,VLOOKUP(MASTER_DATA_ESCALATED!$B82,Backend!$M$3:$O$8,3,FALSE),FALSE),SUM(BM82:BO82))</f>
        <v>0</v>
      </c>
      <c r="BQ82" s="99"/>
      <c r="BR82" s="99"/>
      <c r="BS82" s="99"/>
      <c r="BT82" s="99">
        <f>IF(SUM(BQ82:BS82)=0,MASTER_DATA_MAPPED!BT82*VLOOKUP(BT$20,Backend!$A$2:$K$61,VLOOKUP(MASTER_DATA_ESCALATED!$B82,Backend!$M$3:$O$8,3,FALSE),FALSE),SUM(BQ82:BS82))</f>
        <v>0</v>
      </c>
      <c r="BU82" s="99"/>
      <c r="BV82" s="99"/>
      <c r="BW82" s="99"/>
      <c r="BX82" s="99">
        <f>IF(SUM(BU82:BW82)=0,MASTER_DATA_MAPPED!BX82*VLOOKUP(BX$20,Backend!$A$2:$K$61,VLOOKUP(MASTER_DATA_ESCALATED!$B82,Backend!$M$3:$O$8,3,FALSE),FALSE),SUM(BU82:BW82))</f>
        <v>0</v>
      </c>
      <c r="BY82" s="99"/>
      <c r="BZ82" s="99"/>
      <c r="CA82" s="99"/>
      <c r="CB82" s="99">
        <f>IF(SUM(BY82:CA82)=0,MASTER_DATA_MAPPED!CB82*VLOOKUP(CB$20,Backend!$A$2:$K$61,VLOOKUP(MASTER_DATA_ESCALATED!$B82,Backend!$M$3:$O$8,3,FALSE),FALSE),SUM(BY82:CA82))</f>
        <v>0</v>
      </c>
      <c r="CC82" s="99"/>
      <c r="CD82" s="99"/>
      <c r="CE82" s="99"/>
      <c r="CF82" s="99">
        <f>IF(SUM(CC82:CE82)=0,MASTER_DATA_MAPPED!CF82*VLOOKUP(CF$20,Backend!$A$2:$K$61,VLOOKUP(MASTER_DATA_ESCALATED!$B82,Backend!$M$3:$O$8,3,FALSE),FALSE),SUM(CC82:CE82))</f>
        <v>0</v>
      </c>
      <c r="CG82" s="99"/>
      <c r="CH82" s="99"/>
      <c r="CI82" s="99"/>
      <c r="CJ82" s="99">
        <f>IF(SUM(CG82:CI82)=0,MASTER_DATA_MAPPED!CJ82*VLOOKUP(CJ$20,Backend!$A$2:$K$61,VLOOKUP(MASTER_DATA_ESCALATED!$B82,Backend!$M$3:$O$8,3,FALSE),FALSE),SUM(CG82:CI82))</f>
        <v>0</v>
      </c>
      <c r="CK82" s="99"/>
      <c r="CL82" s="99"/>
      <c r="CM82" s="99"/>
      <c r="CN82" s="99">
        <f>IF(SUM(CK82:CM82)=0,MASTER_DATA_MAPPED!CN82*VLOOKUP(CN$20,Backend!$A$2:$K$61,VLOOKUP(MASTER_DATA_ESCALATED!$B82,Backend!$M$3:$O$8,3,FALSE),FALSE),SUM(CK82:CM82))</f>
        <v>0</v>
      </c>
      <c r="CO82" s="99"/>
      <c r="CP82" s="99"/>
      <c r="CQ82" s="99"/>
      <c r="CR82" s="99">
        <f>IF(SUM(CO82:CQ82)=0,MASTER_DATA_MAPPED!CR82*VLOOKUP(CR$20,Backend!$A$2:$K$61,VLOOKUP(MASTER_DATA_ESCALATED!$B82,Backend!$M$3:$O$8,3,FALSE),FALSE),SUM(CO82:CQ82))</f>
        <v>0</v>
      </c>
      <c r="CS82" s="99"/>
      <c r="CT82" s="99"/>
      <c r="CU82" s="99"/>
      <c r="CV82" s="99">
        <f>IF(SUM(CS82:CU82)=0,MASTER_DATA_MAPPED!CV82*VLOOKUP(CV$20,Backend!$A$2:$K$61,VLOOKUP(MASTER_DATA_ESCALATED!$B82,Backend!$M$3:$O$8,3,FALSE),FALSE),SUM(CS82:CU82))</f>
        <v>0</v>
      </c>
      <c r="CW82" s="99"/>
      <c r="CX82" s="99"/>
      <c r="CY82" s="99"/>
      <c r="CZ82" s="99">
        <f>IF(SUM(CW82:CY82)=0,MASTER_DATA_MAPPED!CZ82*VLOOKUP(CZ$20,Backend!$A$2:$K$61,VLOOKUP(MASTER_DATA_ESCALATED!$B82,Backend!$M$3:$O$8,3,FALSE),FALSE),SUM(CW82:CY82))</f>
        <v>0</v>
      </c>
      <c r="DA82" s="99"/>
      <c r="DB82" s="99"/>
      <c r="DC82" s="99"/>
      <c r="DD82" s="99" t="e">
        <f>IF(SUM(DA82:DC82)=0,MASTER_DATA_MAPPED!DD82*VLOOKUP(DD$20,Backend!$A$2:$K$61,VLOOKUP(MASTER_DATA_ESCALATED!$B82,Backend!$M$3:$O$8,3,FALSE),FALSE),SUM(DA82:DC82))</f>
        <v>#N/A</v>
      </c>
      <c r="DE82" s="99"/>
      <c r="DF82" s="99"/>
      <c r="DG82" s="99"/>
      <c r="DH82" s="99">
        <f>IF(SUM(DE82:DG82)=0,MASTER_DATA_MAPPED!DH82*VLOOKUP(DH$20,Backend!$A$2:$K$61,VLOOKUP(MASTER_DATA_ESCALATED!$B82,Backend!$M$3:$O$8,3,FALSE),FALSE),SUM(DE82:DG82))</f>
        <v>0</v>
      </c>
      <c r="DI82" s="99"/>
      <c r="DJ82" s="99"/>
      <c r="DK82" s="99"/>
      <c r="DL82" s="99">
        <f>IF(SUM(DI82:DK82)=0,MASTER_DATA_MAPPED!DL82*VLOOKUP(DL$20,Backend!$A$2:$K$61,VLOOKUP(MASTER_DATA_ESCALATED!$B82,Backend!$M$3:$O$8,3,FALSE),FALSE),SUM(DI82:DK82))</f>
        <v>0</v>
      </c>
      <c r="DM82" s="99"/>
      <c r="DN82" s="99"/>
      <c r="DO82" s="99"/>
      <c r="DP82" s="99">
        <f>IF(SUM(DM82:DO82)=0,MASTER_DATA_MAPPED!DP82*VLOOKUP(DP$20,Backend!$A$2:$K$61,VLOOKUP(MASTER_DATA_ESCALATED!$B82,Backend!$M$3:$O$8,3,FALSE),FALSE),SUM(DM82:DO82))</f>
        <v>0</v>
      </c>
      <c r="DQ82" s="99"/>
      <c r="DR82" s="99"/>
      <c r="DS82" s="99"/>
      <c r="DT82" s="99">
        <f>IF(SUM(DQ82:DS82)=0,MASTER_DATA_MAPPED!DT82*VLOOKUP(DT$20,Backend!$A$2:$K$61,VLOOKUP(MASTER_DATA_ESCALATED!$B82,Backend!$M$3:$O$8,3,FALSE),FALSE),SUM(DQ82:DS82))</f>
        <v>0</v>
      </c>
      <c r="DU82" s="99"/>
      <c r="DV82" s="99"/>
      <c r="DW82" s="99"/>
      <c r="DX82" s="99">
        <f>IF(SUM(DU82:DW82)=0,MASTER_DATA_MAPPED!DX82*VLOOKUP(DX$20,Backend!$A$2:$K$61,VLOOKUP(MASTER_DATA_ESCALATED!$B82,Backend!$M$3:$O$8,3,FALSE),FALSE),SUM(DU82:DW82))</f>
        <v>0</v>
      </c>
      <c r="DY82" s="99"/>
      <c r="DZ82" s="99"/>
      <c r="EA82" s="99"/>
      <c r="EB82" s="99">
        <f>IF(SUM(DY82:EA82)=0,MASTER_DATA_MAPPED!EB82*VLOOKUP(EB$20,Backend!$A$2:$K$61,VLOOKUP(MASTER_DATA_ESCALATED!$B82,Backend!$M$3:$O$8,3,FALSE),FALSE),SUM(DY82:EA82))</f>
        <v>0</v>
      </c>
      <c r="EC82" s="99"/>
      <c r="ED82" s="99"/>
      <c r="EE82" s="99"/>
      <c r="EF82" s="99">
        <f>IF(SUM(EC82:EE82)=0,MASTER_DATA_MAPPED!EF82*VLOOKUP(EF$20,Backend!$A$2:$K$61,VLOOKUP(MASTER_DATA_ESCALATED!$B82,Backend!$M$3:$O$8,3,FALSE),FALSE),SUM(EC82:EE82))</f>
        <v>0</v>
      </c>
      <c r="EG82" s="99"/>
      <c r="EH82" s="99"/>
      <c r="EI82" s="99"/>
      <c r="EJ82" s="99">
        <f>IF(SUM(EG82:EI82)=0,MASTER_DATA_MAPPED!EJ82*VLOOKUP(EJ$20,Backend!$A$2:$K$61,VLOOKUP(MASTER_DATA_ESCALATED!$B82,Backend!$M$3:$O$8,3,FALSE),FALSE),SUM(EG82:EI82))</f>
        <v>0</v>
      </c>
      <c r="EK82" s="99"/>
      <c r="EL82" s="99"/>
      <c r="EM82" s="99"/>
      <c r="EN82" s="99">
        <f>IF(SUM(EK82:EM82)=0,MASTER_DATA_MAPPED!EN82*VLOOKUP(EN$20,Backend!$A$2:$K$61,VLOOKUP(MASTER_DATA_ESCALATED!$B82,Backend!$M$3:$O$8,3,FALSE),FALSE),SUM(EK82:EM82))</f>
        <v>19700147.411330633</v>
      </c>
      <c r="EO82" s="99"/>
      <c r="EP82" s="99"/>
      <c r="EQ82" s="99"/>
      <c r="ER82" s="99">
        <f>IF(SUM(EO82:EQ82)=0,MASTER_DATA_MAPPED!ER82*VLOOKUP(ER$20,Backend!$A$2:$K$61,VLOOKUP(MASTER_DATA_ESCALATED!$B82,Backend!$M$3:$O$8,3,FALSE),FALSE),SUM(EO82:EQ82))</f>
        <v>0</v>
      </c>
      <c r="ES82" s="99"/>
      <c r="ET82" s="99"/>
      <c r="EU82" s="99"/>
      <c r="EV82" s="99">
        <f>IF(SUM(ES82:EU82)=0,MASTER_DATA_MAPPED!EV82*VLOOKUP(EV$20,Backend!$A$2:$K$61,VLOOKUP(MASTER_DATA_ESCALATED!$B82,Backend!$M$3:$O$8,3,FALSE),FALSE),SUM(ES82:EU82))</f>
        <v>0</v>
      </c>
      <c r="EW82" s="99"/>
      <c r="EX82" s="99"/>
      <c r="EY82" s="99"/>
      <c r="EZ82" s="99">
        <f>IF(SUM(EW82:EY82)=0,MASTER_DATA_MAPPED!EZ82*VLOOKUP(EZ$20,Backend!$A$2:$K$61,VLOOKUP(MASTER_DATA_ESCALATED!$B82,Backend!$M$3:$O$8,3,FALSE),FALSE),SUM(EW82:EY82))</f>
        <v>0</v>
      </c>
      <c r="FA82" s="99"/>
      <c r="FB82" s="99"/>
      <c r="FC82" s="99"/>
      <c r="FD82" s="99">
        <f>IF(SUM(FA82:FC82)=0,MASTER_DATA_MAPPED!FD82*VLOOKUP(FD$20,Backend!$A$2:$K$61,VLOOKUP(MASTER_DATA_ESCALATED!$B82,Backend!$M$3:$O$8,3,FALSE),FALSE),SUM(FA82:FC82))</f>
        <v>0</v>
      </c>
      <c r="FE82" s="99"/>
      <c r="FF82" s="99"/>
      <c r="FG82" s="99"/>
      <c r="FH82" s="99">
        <f>IF(SUM(FE82:FG82)=0,MASTER_DATA_MAPPED!FH82*VLOOKUP(FH$20,Backend!$A$2:$K$61,VLOOKUP(MASTER_DATA_ESCALATED!$B82,Backend!$M$3:$O$8,3,FALSE),FALSE),SUM(FE82:FG82))</f>
        <v>0</v>
      </c>
      <c r="FI82" s="99"/>
      <c r="FJ82" s="99"/>
      <c r="FK82" s="99"/>
      <c r="FL82" s="99">
        <f>IF(SUM(FI82:FK82)=0,MASTER_DATA_MAPPED!FL82*VLOOKUP(FL$20,Backend!$A$2:$K$61,VLOOKUP(MASTER_DATA_ESCALATED!$B82,Backend!$M$3:$O$8,3,FALSE),FALSE),SUM(FI82:FK82))</f>
        <v>0</v>
      </c>
      <c r="FM82" s="99"/>
      <c r="FN82" s="99"/>
      <c r="FO82" s="99"/>
      <c r="FP82" s="99">
        <f>IF(SUM(FM82:FO82)=0,MASTER_DATA_MAPPED!FP82*VLOOKUP(FP$20,Backend!$A$2:$K$61,VLOOKUP(MASTER_DATA_ESCALATED!$B82,Backend!$M$3:$O$8,3,FALSE),FALSE),SUM(FM82:FO82))</f>
        <v>0</v>
      </c>
      <c r="FQ82" s="99"/>
      <c r="FR82" s="99"/>
      <c r="FS82" s="99"/>
      <c r="FT82" s="99">
        <f>IF(SUM(FQ82:FS82)=0,MASTER_DATA_MAPPED!FT82*VLOOKUP(FT$20,Backend!$A$2:$K$61,VLOOKUP(MASTER_DATA_ESCALATED!$B82,Backend!$M$3:$O$8,3,FALSE),FALSE),SUM(FQ82:FS82))</f>
        <v>0</v>
      </c>
      <c r="FU82" s="99"/>
      <c r="FV82" s="99"/>
      <c r="FW82" s="99"/>
      <c r="FX82" s="99">
        <f>IF(SUM(FU82:FW82)=0,MASTER_DATA_MAPPED!FX82*VLOOKUP(FX$20,Backend!$A$2:$K$61,VLOOKUP(MASTER_DATA_ESCALATED!$B82,Backend!$M$3:$O$8,3,FALSE),FALSE),SUM(FU82:FW82))</f>
        <v>0</v>
      </c>
      <c r="FY82" s="99"/>
      <c r="FZ82" s="99"/>
      <c r="GA82" s="99"/>
      <c r="GB82" s="99">
        <f>IF(SUM(FY82:GA82)=0,MASTER_DATA_MAPPED!GB82*VLOOKUP(GB$20,Backend!$A$2:$K$61,VLOOKUP(MASTER_DATA_ESCALATED!$B82,Backend!$M$3:$O$8,3,FALSE),FALSE),SUM(FY82:GA82))</f>
        <v>0</v>
      </c>
      <c r="GC82" s="99"/>
      <c r="GD82" s="99"/>
      <c r="GE82" s="99"/>
      <c r="GF82" s="99">
        <f>IF(SUM(GC82:GE82)=0,MASTER_DATA_MAPPED!GF82*VLOOKUP(GF$20,Backend!$A$2:$K$61,VLOOKUP(MASTER_DATA_ESCALATED!$B82,Backend!$M$3:$O$8,3,FALSE),FALSE),SUM(GC82:GE82))</f>
        <v>0</v>
      </c>
      <c r="GG82" s="99"/>
      <c r="GH82" s="99"/>
      <c r="GI82" s="99"/>
      <c r="GJ82" s="99">
        <f>IF(SUM(GG82:GI82)=0,MASTER_DATA_MAPPED!GJ82*VLOOKUP(GJ$20,Backend!$A$2:$K$61,VLOOKUP(MASTER_DATA_ESCALATED!$B82,Backend!$M$3:$O$8,3,FALSE),FALSE),SUM(GG82:GI82))</f>
        <v>0</v>
      </c>
      <c r="GK82" s="99"/>
      <c r="GL82" s="99"/>
      <c r="GM82" s="99"/>
      <c r="GN82" s="99">
        <f>IF(SUM(GK82:GM82)=0,MASTER_DATA_MAPPED!GN82*VLOOKUP(GN$20,Backend!$A$2:$K$61,VLOOKUP(MASTER_DATA_ESCALATED!$B82,Backend!$M$3:$O$8,3,FALSE),FALSE),SUM(GK82:GM82))</f>
        <v>0</v>
      </c>
      <c r="GO82" s="99"/>
      <c r="GP82" s="99"/>
      <c r="GQ82" s="99"/>
      <c r="GR82" s="99">
        <f>IF(SUM(GO82:GQ82)=0,MASTER_DATA_MAPPED!GR82*VLOOKUP(GR$20,Backend!$A$2:$K$61,VLOOKUP(MASTER_DATA_ESCALATED!$B82,Backend!$M$3:$O$8,3,FALSE),FALSE),SUM(GO82:GQ82))</f>
        <v>0</v>
      </c>
      <c r="GS82" s="99"/>
      <c r="GT82" s="99"/>
      <c r="GU82" s="99"/>
      <c r="GV82" s="99">
        <f>IF(SUM(GS82:GU82)=0,MASTER_DATA_MAPPED!GV82*VLOOKUP(GV$20,Backend!$A$2:$K$61,VLOOKUP(MASTER_DATA_ESCALATED!$B82,Backend!$M$3:$O$8,3,FALSE),FALSE),SUM(GS82:GU82))</f>
        <v>0</v>
      </c>
    </row>
    <row r="83" spans="2:204" s="27" customFormat="1" ht="14.25" hidden="1" outlineLevel="2" x14ac:dyDescent="0.25">
      <c r="B83" s="26">
        <f t="shared" si="1"/>
        <v>20</v>
      </c>
      <c r="C83" s="59">
        <f t="shared" si="0"/>
        <v>222.2</v>
      </c>
      <c r="D83" s="82"/>
      <c r="E83" s="55"/>
      <c r="F83" s="60"/>
      <c r="G83" s="86">
        <v>222.2</v>
      </c>
      <c r="H83" s="40" t="s">
        <v>87</v>
      </c>
      <c r="I83" s="99"/>
      <c r="J83" s="99"/>
      <c r="K83" s="99"/>
      <c r="L83" s="99">
        <f>IF(SUM(I83:K83)=0,MASTER_DATA_MAPPED!L83*VLOOKUP(L$20,Backend!$A$2:$K$61,VLOOKUP(MASTER_DATA_ESCALATED!$B83,Backend!$M$3:$O$8,3,FALSE),FALSE),SUM(I83:K83))</f>
        <v>29386721.68421866</v>
      </c>
      <c r="M83" s="99"/>
      <c r="N83" s="99"/>
      <c r="O83" s="99"/>
      <c r="P83" s="99">
        <f>IF(SUM(M83:O83)=0,MASTER_DATA_MAPPED!P83*VLOOKUP(P$20,Backend!$A$2:$K$61,VLOOKUP(MASTER_DATA_ESCALATED!$B83,Backend!$M$3:$O$8,3,FALSE),FALSE),SUM(M83:O83))</f>
        <v>86669917.378164783</v>
      </c>
      <c r="Q83" s="99"/>
      <c r="R83" s="99"/>
      <c r="S83" s="99"/>
      <c r="T83" s="99">
        <f>IF(SUM(Q83:S83)=0,MASTER_DATA_MAPPED!T83*VLOOKUP(T$20,Backend!$A$2:$K$61,VLOOKUP(MASTER_DATA_ESCALATED!$B83,Backend!$M$3:$O$8,3,FALSE),FALSE),SUM(Q83:S83))</f>
        <v>34284508.631588437</v>
      </c>
      <c r="U83" s="99"/>
      <c r="V83" s="99"/>
      <c r="W83" s="99"/>
      <c r="X83" s="99">
        <f>IF(SUM(U83:W83)=0,MASTER_DATA_MAPPED!X83*VLOOKUP(X$20,Backend!$A$2:$K$61,VLOOKUP(MASTER_DATA_ESCALATED!$B83,Backend!$M$3:$O$8,3,FALSE),FALSE),SUM(U83:W83))</f>
        <v>101075348.46801323</v>
      </c>
      <c r="Y83" s="99"/>
      <c r="Z83" s="99"/>
      <c r="AA83" s="99"/>
      <c r="AB83" s="99">
        <f>IF(SUM(Y83:AA83)=0,MASTER_DATA_MAPPED!AB83*VLOOKUP(AB$20,Backend!$A$2:$K$61,VLOOKUP(MASTER_DATA_ESCALATED!$B83,Backend!$M$3:$O$8,3,FALSE),FALSE),SUM(Y83:AA83))</f>
        <v>20776599.407313831</v>
      </c>
      <c r="AC83" s="99"/>
      <c r="AD83" s="99"/>
      <c r="AE83" s="99"/>
      <c r="AF83" s="99">
        <f>IF(SUM(AC83:AE83)=0,MASTER_DATA_MAPPED!AF83*VLOOKUP(AF$20,Backend!$A$2:$K$61,VLOOKUP(MASTER_DATA_ESCALATED!$B83,Backend!$M$3:$O$8,3,FALSE),FALSE),SUM(AC83:AE83))</f>
        <v>61269130.984931476</v>
      </c>
      <c r="AG83" s="99"/>
      <c r="AH83" s="99"/>
      <c r="AI83" s="99"/>
      <c r="AJ83" s="99">
        <f>IF(SUM(AG83:AI83)=0,MASTER_DATA_MAPPED!AJ83*VLOOKUP(AJ$20,Backend!$A$2:$K$61,VLOOKUP(MASTER_DATA_ESCALATED!$B83,Backend!$M$3:$O$8,3,FALSE),FALSE),SUM(AG83:AI83))</f>
        <v>24223767.927596379</v>
      </c>
      <c r="AK83" s="99"/>
      <c r="AL83" s="99"/>
      <c r="AM83" s="99"/>
      <c r="AN83" s="99">
        <f>IF(SUM(AK83:AM83)=0,MASTER_DATA_MAPPED!AN83*VLOOKUP(AN$20,Backend!$A$2:$K$61,VLOOKUP(MASTER_DATA_ESCALATED!$B83,Backend!$M$3:$O$8,3,FALSE),FALSE),SUM(AK83:AM83))</f>
        <v>71439058.022145152</v>
      </c>
      <c r="AO83" s="99"/>
      <c r="AP83" s="99"/>
      <c r="AQ83" s="99"/>
      <c r="AR83" s="99">
        <f>IF(SUM(AO83:AQ83)=0,MASTER_DATA_MAPPED!AR83*VLOOKUP(AR$20,Backend!$A$2:$K$61,VLOOKUP(MASTER_DATA_ESCALATED!$B83,Backend!$M$3:$O$8,3,FALSE),FALSE),SUM(AO83:AQ83))</f>
        <v>0</v>
      </c>
      <c r="AS83" s="99"/>
      <c r="AT83" s="99"/>
      <c r="AU83" s="99"/>
      <c r="AV83" s="99">
        <f>IF(SUM(AS83:AU83)=0,MASTER_DATA_MAPPED!AV83*VLOOKUP(AV$20,Backend!$A$2:$K$61,VLOOKUP(MASTER_DATA_ESCALATED!$B83,Backend!$M$3:$O$8,3,FALSE),FALSE),SUM(AS83:AU83))</f>
        <v>0</v>
      </c>
      <c r="AW83" s="99"/>
      <c r="AX83" s="99"/>
      <c r="AY83" s="99"/>
      <c r="AZ83" s="99">
        <f>IF(SUM(AW83:AY83)=0,MASTER_DATA_MAPPED!AZ83*VLOOKUP(AZ$20,Backend!$A$2:$K$61,VLOOKUP(MASTER_DATA_ESCALATED!$B83,Backend!$M$3:$O$8,3,FALSE),FALSE),SUM(AW83:AY83))</f>
        <v>0</v>
      </c>
      <c r="BA83" s="99"/>
      <c r="BB83" s="99"/>
      <c r="BC83" s="99"/>
      <c r="BD83" s="99">
        <f>IF(SUM(BA83:BC83)=0,MASTER_DATA_MAPPED!BD83*VLOOKUP(BD$20,Backend!$A$2:$K$61,VLOOKUP(MASTER_DATA_ESCALATED!$B83,Backend!$M$3:$O$8,3,FALSE),FALSE),SUM(BA83:BC83))</f>
        <v>0</v>
      </c>
      <c r="BE83" s="99"/>
      <c r="BF83" s="99"/>
      <c r="BG83" s="99"/>
      <c r="BH83" s="99">
        <f>IF(SUM(BE83:BG83)=0,MASTER_DATA_MAPPED!BH83*VLOOKUP(BH$20,Backend!$A$2:$K$61,VLOOKUP(MASTER_DATA_ESCALATED!$B83,Backend!$M$3:$O$8,3,FALSE),FALSE),SUM(BE83:BG83))</f>
        <v>0</v>
      </c>
      <c r="BI83" s="99"/>
      <c r="BJ83" s="99"/>
      <c r="BK83" s="99"/>
      <c r="BL83" s="99">
        <f>IF(SUM(BI83:BK83)=0,MASTER_DATA_MAPPED!BL83*VLOOKUP(BL$20,Backend!$A$2:$K$61,VLOOKUP(MASTER_DATA_ESCALATED!$B83,Backend!$M$3:$O$8,3,FALSE),FALSE),SUM(BI83:BK83))</f>
        <v>0</v>
      </c>
      <c r="BM83" s="99"/>
      <c r="BN83" s="99"/>
      <c r="BO83" s="99"/>
      <c r="BP83" s="99">
        <f>IF(SUM(BM83:BO83)=0,MASTER_DATA_MAPPED!BP83*VLOOKUP(BP$20,Backend!$A$2:$K$61,VLOOKUP(MASTER_DATA_ESCALATED!$B83,Backend!$M$3:$O$8,3,FALSE),FALSE),SUM(BM83:BO83))</f>
        <v>0</v>
      </c>
      <c r="BQ83" s="99"/>
      <c r="BR83" s="99"/>
      <c r="BS83" s="99"/>
      <c r="BT83" s="99">
        <f>IF(SUM(BQ83:BS83)=0,MASTER_DATA_MAPPED!BT83*VLOOKUP(BT$20,Backend!$A$2:$K$61,VLOOKUP(MASTER_DATA_ESCALATED!$B83,Backend!$M$3:$O$8,3,FALSE),FALSE),SUM(BQ83:BS83))</f>
        <v>0</v>
      </c>
      <c r="BU83" s="99"/>
      <c r="BV83" s="99"/>
      <c r="BW83" s="99"/>
      <c r="BX83" s="99">
        <f>IF(SUM(BU83:BW83)=0,MASTER_DATA_MAPPED!BX83*VLOOKUP(BX$20,Backend!$A$2:$K$61,VLOOKUP(MASTER_DATA_ESCALATED!$B83,Backend!$M$3:$O$8,3,FALSE),FALSE),SUM(BU83:BW83))</f>
        <v>0</v>
      </c>
      <c r="BY83" s="99"/>
      <c r="BZ83" s="99"/>
      <c r="CA83" s="99"/>
      <c r="CB83" s="99">
        <f>IF(SUM(BY83:CA83)=0,MASTER_DATA_MAPPED!CB83*VLOOKUP(CB$20,Backend!$A$2:$K$61,VLOOKUP(MASTER_DATA_ESCALATED!$B83,Backend!$M$3:$O$8,3,FALSE),FALSE),SUM(BY83:CA83))</f>
        <v>0</v>
      </c>
      <c r="CC83" s="99"/>
      <c r="CD83" s="99"/>
      <c r="CE83" s="99"/>
      <c r="CF83" s="99">
        <f>IF(SUM(CC83:CE83)=0,MASTER_DATA_MAPPED!CF83*VLOOKUP(CF$20,Backend!$A$2:$K$61,VLOOKUP(MASTER_DATA_ESCALATED!$B83,Backend!$M$3:$O$8,3,FALSE),FALSE),SUM(CC83:CE83))</f>
        <v>0</v>
      </c>
      <c r="CG83" s="99"/>
      <c r="CH83" s="99"/>
      <c r="CI83" s="99"/>
      <c r="CJ83" s="99">
        <f>IF(SUM(CG83:CI83)=0,MASTER_DATA_MAPPED!CJ83*VLOOKUP(CJ$20,Backend!$A$2:$K$61,VLOOKUP(MASTER_DATA_ESCALATED!$B83,Backend!$M$3:$O$8,3,FALSE),FALSE),SUM(CG83:CI83))</f>
        <v>0</v>
      </c>
      <c r="CK83" s="99"/>
      <c r="CL83" s="99"/>
      <c r="CM83" s="99"/>
      <c r="CN83" s="99">
        <f>IF(SUM(CK83:CM83)=0,MASTER_DATA_MAPPED!CN83*VLOOKUP(CN$20,Backend!$A$2:$K$61,VLOOKUP(MASTER_DATA_ESCALATED!$B83,Backend!$M$3:$O$8,3,FALSE),FALSE),SUM(CK83:CM83))</f>
        <v>0</v>
      </c>
      <c r="CO83" s="99"/>
      <c r="CP83" s="99"/>
      <c r="CQ83" s="99"/>
      <c r="CR83" s="99">
        <f>IF(SUM(CO83:CQ83)=0,MASTER_DATA_MAPPED!CR83*VLOOKUP(CR$20,Backend!$A$2:$K$61,VLOOKUP(MASTER_DATA_ESCALATED!$B83,Backend!$M$3:$O$8,3,FALSE),FALSE),SUM(CO83:CQ83))</f>
        <v>0</v>
      </c>
      <c r="CS83" s="99"/>
      <c r="CT83" s="99"/>
      <c r="CU83" s="99"/>
      <c r="CV83" s="99">
        <f>IF(SUM(CS83:CU83)=0,MASTER_DATA_MAPPED!CV83*VLOOKUP(CV$20,Backend!$A$2:$K$61,VLOOKUP(MASTER_DATA_ESCALATED!$B83,Backend!$M$3:$O$8,3,FALSE),FALSE),SUM(CS83:CU83))</f>
        <v>0</v>
      </c>
      <c r="CW83" s="99"/>
      <c r="CX83" s="99"/>
      <c r="CY83" s="99"/>
      <c r="CZ83" s="99">
        <f>IF(SUM(CW83:CY83)=0,MASTER_DATA_MAPPED!CZ83*VLOOKUP(CZ$20,Backend!$A$2:$K$61,VLOOKUP(MASTER_DATA_ESCALATED!$B83,Backend!$M$3:$O$8,3,FALSE),FALSE),SUM(CW83:CY83))</f>
        <v>0</v>
      </c>
      <c r="DA83" s="99"/>
      <c r="DB83" s="99"/>
      <c r="DC83" s="99"/>
      <c r="DD83" s="99" t="e">
        <f>IF(SUM(DA83:DC83)=0,MASTER_DATA_MAPPED!DD83*VLOOKUP(DD$20,Backend!$A$2:$K$61,VLOOKUP(MASTER_DATA_ESCALATED!$B83,Backend!$M$3:$O$8,3,FALSE),FALSE),SUM(DA83:DC83))</f>
        <v>#N/A</v>
      </c>
      <c r="DE83" s="99"/>
      <c r="DF83" s="99"/>
      <c r="DG83" s="99"/>
      <c r="DH83" s="99">
        <f>IF(SUM(DE83:DG83)=0,MASTER_DATA_MAPPED!DH83*VLOOKUP(DH$20,Backend!$A$2:$K$61,VLOOKUP(MASTER_DATA_ESCALATED!$B83,Backend!$M$3:$O$8,3,FALSE),FALSE),SUM(DE83:DG83))</f>
        <v>0</v>
      </c>
      <c r="DI83" s="99"/>
      <c r="DJ83" s="99"/>
      <c r="DK83" s="99"/>
      <c r="DL83" s="99">
        <f>IF(SUM(DI83:DK83)=0,MASTER_DATA_MAPPED!DL83*VLOOKUP(DL$20,Backend!$A$2:$K$61,VLOOKUP(MASTER_DATA_ESCALATED!$B83,Backend!$M$3:$O$8,3,FALSE),FALSE),SUM(DI83:DK83))</f>
        <v>0</v>
      </c>
      <c r="DM83" s="99"/>
      <c r="DN83" s="99"/>
      <c r="DO83" s="99"/>
      <c r="DP83" s="99">
        <f>IF(SUM(DM83:DO83)=0,MASTER_DATA_MAPPED!DP83*VLOOKUP(DP$20,Backend!$A$2:$K$61,VLOOKUP(MASTER_DATA_ESCALATED!$B83,Backend!$M$3:$O$8,3,FALSE),FALSE),SUM(DM83:DO83))</f>
        <v>0</v>
      </c>
      <c r="DQ83" s="99"/>
      <c r="DR83" s="99"/>
      <c r="DS83" s="99"/>
      <c r="DT83" s="99">
        <f>IF(SUM(DQ83:DS83)=0,MASTER_DATA_MAPPED!DT83*VLOOKUP(DT$20,Backend!$A$2:$K$61,VLOOKUP(MASTER_DATA_ESCALATED!$B83,Backend!$M$3:$O$8,3,FALSE),FALSE),SUM(DQ83:DS83))</f>
        <v>0</v>
      </c>
      <c r="DU83" s="99"/>
      <c r="DV83" s="99"/>
      <c r="DW83" s="99"/>
      <c r="DX83" s="99">
        <f>IF(SUM(DU83:DW83)=0,MASTER_DATA_MAPPED!DX83*VLOOKUP(DX$20,Backend!$A$2:$K$61,VLOOKUP(MASTER_DATA_ESCALATED!$B83,Backend!$M$3:$O$8,3,FALSE),FALSE),SUM(DU83:DW83))</f>
        <v>0</v>
      </c>
      <c r="DY83" s="99"/>
      <c r="DZ83" s="99"/>
      <c r="EA83" s="99"/>
      <c r="EB83" s="99">
        <f>IF(SUM(DY83:EA83)=0,MASTER_DATA_MAPPED!EB83*VLOOKUP(EB$20,Backend!$A$2:$K$61,VLOOKUP(MASTER_DATA_ESCALATED!$B83,Backend!$M$3:$O$8,3,FALSE),FALSE),SUM(DY83:EA83))</f>
        <v>0</v>
      </c>
      <c r="EC83" s="99"/>
      <c r="ED83" s="99"/>
      <c r="EE83" s="99"/>
      <c r="EF83" s="99">
        <f>IF(SUM(EC83:EE83)=0,MASTER_DATA_MAPPED!EF83*VLOOKUP(EF$20,Backend!$A$2:$K$61,VLOOKUP(MASTER_DATA_ESCALATED!$B83,Backend!$M$3:$O$8,3,FALSE),FALSE),SUM(EC83:EE83))</f>
        <v>0</v>
      </c>
      <c r="EG83" s="99"/>
      <c r="EH83" s="99"/>
      <c r="EI83" s="99"/>
      <c r="EJ83" s="99">
        <f>IF(SUM(EG83:EI83)=0,MASTER_DATA_MAPPED!EJ83*VLOOKUP(EJ$20,Backend!$A$2:$K$61,VLOOKUP(MASTER_DATA_ESCALATED!$B83,Backend!$M$3:$O$8,3,FALSE),FALSE),SUM(EG83:EI83))</f>
        <v>0</v>
      </c>
      <c r="EK83" s="99"/>
      <c r="EL83" s="99"/>
      <c r="EM83" s="99"/>
      <c r="EN83" s="99">
        <f>IF(SUM(EK83:EM83)=0,MASTER_DATA_MAPPED!EN83*VLOOKUP(EN$20,Backend!$A$2:$K$61,VLOOKUP(MASTER_DATA_ESCALATED!$B83,Backend!$M$3:$O$8,3,FALSE),FALSE),SUM(EK83:EM83))</f>
        <v>0</v>
      </c>
      <c r="EO83" s="99"/>
      <c r="EP83" s="99"/>
      <c r="EQ83" s="99"/>
      <c r="ER83" s="99">
        <f>IF(SUM(EO83:EQ83)=0,MASTER_DATA_MAPPED!ER83*VLOOKUP(ER$20,Backend!$A$2:$K$61,VLOOKUP(MASTER_DATA_ESCALATED!$B83,Backend!$M$3:$O$8,3,FALSE),FALSE),SUM(EO83:EQ83))</f>
        <v>0</v>
      </c>
      <c r="ES83" s="99"/>
      <c r="ET83" s="99"/>
      <c r="EU83" s="99"/>
      <c r="EV83" s="99">
        <f>IF(SUM(ES83:EU83)=0,MASTER_DATA_MAPPED!EV83*VLOOKUP(EV$20,Backend!$A$2:$K$61,VLOOKUP(MASTER_DATA_ESCALATED!$B83,Backend!$M$3:$O$8,3,FALSE),FALSE),SUM(ES83:EU83))</f>
        <v>0</v>
      </c>
      <c r="EW83" s="99"/>
      <c r="EX83" s="99"/>
      <c r="EY83" s="99"/>
      <c r="EZ83" s="99">
        <f>IF(SUM(EW83:EY83)=0,MASTER_DATA_MAPPED!EZ83*VLOOKUP(EZ$20,Backend!$A$2:$K$61,VLOOKUP(MASTER_DATA_ESCALATED!$B83,Backend!$M$3:$O$8,3,FALSE),FALSE),SUM(EW83:EY83))</f>
        <v>0</v>
      </c>
      <c r="FA83" s="99"/>
      <c r="FB83" s="99"/>
      <c r="FC83" s="99"/>
      <c r="FD83" s="99">
        <f>IF(SUM(FA83:FC83)=0,MASTER_DATA_MAPPED!FD83*VLOOKUP(FD$20,Backend!$A$2:$K$61,VLOOKUP(MASTER_DATA_ESCALATED!$B83,Backend!$M$3:$O$8,3,FALSE),FALSE),SUM(FA83:FC83))</f>
        <v>0</v>
      </c>
      <c r="FE83" s="99"/>
      <c r="FF83" s="99"/>
      <c r="FG83" s="99"/>
      <c r="FH83" s="99">
        <f>IF(SUM(FE83:FG83)=0,MASTER_DATA_MAPPED!FH83*VLOOKUP(FH$20,Backend!$A$2:$K$61,VLOOKUP(MASTER_DATA_ESCALATED!$B83,Backend!$M$3:$O$8,3,FALSE),FALSE),SUM(FE83:FG83))</f>
        <v>0</v>
      </c>
      <c r="FI83" s="99"/>
      <c r="FJ83" s="99"/>
      <c r="FK83" s="99"/>
      <c r="FL83" s="99">
        <f>IF(SUM(FI83:FK83)=0,MASTER_DATA_MAPPED!FL83*VLOOKUP(FL$20,Backend!$A$2:$K$61,VLOOKUP(MASTER_DATA_ESCALATED!$B83,Backend!$M$3:$O$8,3,FALSE),FALSE),SUM(FI83:FK83))</f>
        <v>0</v>
      </c>
      <c r="FM83" s="99"/>
      <c r="FN83" s="99"/>
      <c r="FO83" s="99"/>
      <c r="FP83" s="99">
        <f>IF(SUM(FM83:FO83)=0,MASTER_DATA_MAPPED!FP83*VLOOKUP(FP$20,Backend!$A$2:$K$61,VLOOKUP(MASTER_DATA_ESCALATED!$B83,Backend!$M$3:$O$8,3,FALSE),FALSE),SUM(FM83:FO83))</f>
        <v>0</v>
      </c>
      <c r="FQ83" s="99"/>
      <c r="FR83" s="99"/>
      <c r="FS83" s="99"/>
      <c r="FT83" s="99">
        <f>IF(SUM(FQ83:FS83)=0,MASTER_DATA_MAPPED!FT83*VLOOKUP(FT$20,Backend!$A$2:$K$61,VLOOKUP(MASTER_DATA_ESCALATED!$B83,Backend!$M$3:$O$8,3,FALSE),FALSE),SUM(FQ83:FS83))</f>
        <v>0</v>
      </c>
      <c r="FU83" s="99"/>
      <c r="FV83" s="99"/>
      <c r="FW83" s="99"/>
      <c r="FX83" s="99">
        <f>IF(SUM(FU83:FW83)=0,MASTER_DATA_MAPPED!FX83*VLOOKUP(FX$20,Backend!$A$2:$K$61,VLOOKUP(MASTER_DATA_ESCALATED!$B83,Backend!$M$3:$O$8,3,FALSE),FALSE),SUM(FU83:FW83))</f>
        <v>0</v>
      </c>
      <c r="FY83" s="99"/>
      <c r="FZ83" s="99"/>
      <c r="GA83" s="99"/>
      <c r="GB83" s="99">
        <f>IF(SUM(FY83:GA83)=0,MASTER_DATA_MAPPED!GB83*VLOOKUP(GB$20,Backend!$A$2:$K$61,VLOOKUP(MASTER_DATA_ESCALATED!$B83,Backend!$M$3:$O$8,3,FALSE),FALSE),SUM(FY83:GA83))</f>
        <v>0</v>
      </c>
      <c r="GC83" s="99"/>
      <c r="GD83" s="99"/>
      <c r="GE83" s="99"/>
      <c r="GF83" s="99">
        <f>IF(SUM(GC83:GE83)=0,MASTER_DATA_MAPPED!GF83*VLOOKUP(GF$20,Backend!$A$2:$K$61,VLOOKUP(MASTER_DATA_ESCALATED!$B83,Backend!$M$3:$O$8,3,FALSE),FALSE),SUM(GC83:GE83))</f>
        <v>0</v>
      </c>
      <c r="GG83" s="99"/>
      <c r="GH83" s="99"/>
      <c r="GI83" s="99"/>
      <c r="GJ83" s="99">
        <f>IF(SUM(GG83:GI83)=0,MASTER_DATA_MAPPED!GJ83*VLOOKUP(GJ$20,Backend!$A$2:$K$61,VLOOKUP(MASTER_DATA_ESCALATED!$B83,Backend!$M$3:$O$8,3,FALSE),FALSE),SUM(GG83:GI83))</f>
        <v>0</v>
      </c>
      <c r="GK83" s="99"/>
      <c r="GL83" s="99"/>
      <c r="GM83" s="99"/>
      <c r="GN83" s="99">
        <f>IF(SUM(GK83:GM83)=0,MASTER_DATA_MAPPED!GN83*VLOOKUP(GN$20,Backend!$A$2:$K$61,VLOOKUP(MASTER_DATA_ESCALATED!$B83,Backend!$M$3:$O$8,3,FALSE),FALSE),SUM(GK83:GM83))</f>
        <v>0</v>
      </c>
      <c r="GO83" s="99"/>
      <c r="GP83" s="99"/>
      <c r="GQ83" s="99"/>
      <c r="GR83" s="99">
        <f>IF(SUM(GO83:GQ83)=0,MASTER_DATA_MAPPED!GR83*VLOOKUP(GR$20,Backend!$A$2:$K$61,VLOOKUP(MASTER_DATA_ESCALATED!$B83,Backend!$M$3:$O$8,3,FALSE),FALSE),SUM(GO83:GQ83))</f>
        <v>0</v>
      </c>
      <c r="GS83" s="99"/>
      <c r="GT83" s="99"/>
      <c r="GU83" s="99"/>
      <c r="GV83" s="99">
        <f>IF(SUM(GS83:GU83)=0,MASTER_DATA_MAPPED!GV83*VLOOKUP(GV$20,Backend!$A$2:$K$61,VLOOKUP(MASTER_DATA_ESCALATED!$B83,Backend!$M$3:$O$8,3,FALSE),FALSE),SUM(GS83:GU83))</f>
        <v>0</v>
      </c>
    </row>
    <row r="84" spans="2:204" s="27" customFormat="1" ht="14.25" hidden="1" outlineLevel="2" x14ac:dyDescent="0.25">
      <c r="B84" s="26">
        <f t="shared" si="1"/>
        <v>20</v>
      </c>
      <c r="C84" s="55">
        <f t="shared" si="0"/>
        <v>222.3</v>
      </c>
      <c r="D84" s="82"/>
      <c r="E84" s="55"/>
      <c r="F84" s="55"/>
      <c r="G84" s="83">
        <v>222.3</v>
      </c>
      <c r="H84" s="41" t="s">
        <v>88</v>
      </c>
      <c r="I84" s="100"/>
      <c r="J84" s="100"/>
      <c r="K84" s="100"/>
      <c r="L84" s="100">
        <f>IF(SUM(I84:K84)=0,MASTER_DATA_MAPPED!L84*VLOOKUP(L$20,Backend!$A$2:$K$61,VLOOKUP(MASTER_DATA_ESCALATED!$B84,Backend!$M$3:$O$8,3,FALSE),FALSE),SUM(I84:K84))</f>
        <v>0</v>
      </c>
      <c r="M84" s="100"/>
      <c r="N84" s="100"/>
      <c r="O84" s="100"/>
      <c r="P84" s="100">
        <f>IF(SUM(M84:O84)=0,MASTER_DATA_MAPPED!P84*VLOOKUP(P$20,Backend!$A$2:$K$61,VLOOKUP(MASTER_DATA_ESCALATED!$B84,Backend!$M$3:$O$8,3,FALSE),FALSE),SUM(M84:O84))</f>
        <v>0</v>
      </c>
      <c r="Q84" s="100"/>
      <c r="R84" s="100"/>
      <c r="S84" s="100"/>
      <c r="T84" s="100">
        <f>IF(SUM(Q84:S84)=0,MASTER_DATA_MAPPED!T84*VLOOKUP(T$20,Backend!$A$2:$K$61,VLOOKUP(MASTER_DATA_ESCALATED!$B84,Backend!$M$3:$O$8,3,FALSE),FALSE),SUM(Q84:S84))</f>
        <v>0</v>
      </c>
      <c r="U84" s="100"/>
      <c r="V84" s="100"/>
      <c r="W84" s="100"/>
      <c r="X84" s="100">
        <f>IF(SUM(U84:W84)=0,MASTER_DATA_MAPPED!X84*VLOOKUP(X$20,Backend!$A$2:$K$61,VLOOKUP(MASTER_DATA_ESCALATED!$B84,Backend!$M$3:$O$8,3,FALSE),FALSE),SUM(U84:W84))</f>
        <v>0</v>
      </c>
      <c r="Y84" s="100"/>
      <c r="Z84" s="100"/>
      <c r="AA84" s="100"/>
      <c r="AB84" s="100">
        <f>IF(SUM(Y84:AA84)=0,MASTER_DATA_MAPPED!AB84*VLOOKUP(AB$20,Backend!$A$2:$K$61,VLOOKUP(MASTER_DATA_ESCALATED!$B84,Backend!$M$3:$O$8,3,FALSE),FALSE),SUM(Y84:AA84))</f>
        <v>0</v>
      </c>
      <c r="AC84" s="100"/>
      <c r="AD84" s="100"/>
      <c r="AE84" s="100"/>
      <c r="AF84" s="100">
        <f>IF(SUM(AC84:AE84)=0,MASTER_DATA_MAPPED!AF84*VLOOKUP(AF$20,Backend!$A$2:$K$61,VLOOKUP(MASTER_DATA_ESCALATED!$B84,Backend!$M$3:$O$8,3,FALSE),FALSE),SUM(AC84:AE84))</f>
        <v>0</v>
      </c>
      <c r="AG84" s="100"/>
      <c r="AH84" s="100"/>
      <c r="AI84" s="100"/>
      <c r="AJ84" s="100">
        <f>IF(SUM(AG84:AI84)=0,MASTER_DATA_MAPPED!AJ84*VLOOKUP(AJ$20,Backend!$A$2:$K$61,VLOOKUP(MASTER_DATA_ESCALATED!$B84,Backend!$M$3:$O$8,3,FALSE),FALSE),SUM(AG84:AI84))</f>
        <v>0</v>
      </c>
      <c r="AK84" s="100"/>
      <c r="AL84" s="100"/>
      <c r="AM84" s="100"/>
      <c r="AN84" s="100">
        <f>IF(SUM(AK84:AM84)=0,MASTER_DATA_MAPPED!AN84*VLOOKUP(AN$20,Backend!$A$2:$K$61,VLOOKUP(MASTER_DATA_ESCALATED!$B84,Backend!$M$3:$O$8,3,FALSE),FALSE),SUM(AK84:AM84))</f>
        <v>0</v>
      </c>
      <c r="AO84" s="100"/>
      <c r="AP84" s="100"/>
      <c r="AQ84" s="100"/>
      <c r="AR84" s="100">
        <f>IF(SUM(AO84:AQ84)=0,MASTER_DATA_MAPPED!AR84*VLOOKUP(AR$20,Backend!$A$2:$K$61,VLOOKUP(MASTER_DATA_ESCALATED!$B84,Backend!$M$3:$O$8,3,FALSE),FALSE),SUM(AO84:AQ84))</f>
        <v>0</v>
      </c>
      <c r="AS84" s="100"/>
      <c r="AT84" s="100"/>
      <c r="AU84" s="100"/>
      <c r="AV84" s="100">
        <f>IF(SUM(AS84:AU84)=0,MASTER_DATA_MAPPED!AV84*VLOOKUP(AV$20,Backend!$A$2:$K$61,VLOOKUP(MASTER_DATA_ESCALATED!$B84,Backend!$M$3:$O$8,3,FALSE),FALSE),SUM(AS84:AU84))</f>
        <v>0</v>
      </c>
      <c r="AW84" s="100"/>
      <c r="AX84" s="100"/>
      <c r="AY84" s="100"/>
      <c r="AZ84" s="100">
        <f>IF(SUM(AW84:AY84)=0,MASTER_DATA_MAPPED!AZ84*VLOOKUP(AZ$20,Backend!$A$2:$K$61,VLOOKUP(MASTER_DATA_ESCALATED!$B84,Backend!$M$3:$O$8,3,FALSE),FALSE),SUM(AW84:AY84))</f>
        <v>0</v>
      </c>
      <c r="BA84" s="100"/>
      <c r="BB84" s="100"/>
      <c r="BC84" s="100"/>
      <c r="BD84" s="100">
        <f>IF(SUM(BA84:BC84)=0,MASTER_DATA_MAPPED!BD84*VLOOKUP(BD$20,Backend!$A$2:$K$61,VLOOKUP(MASTER_DATA_ESCALATED!$B84,Backend!$M$3:$O$8,3,FALSE),FALSE),SUM(BA84:BC84))</f>
        <v>0</v>
      </c>
      <c r="BE84" s="100"/>
      <c r="BF84" s="100"/>
      <c r="BG84" s="100"/>
      <c r="BH84" s="100">
        <f>IF(SUM(BE84:BG84)=0,MASTER_DATA_MAPPED!BH84*VLOOKUP(BH$20,Backend!$A$2:$K$61,VLOOKUP(MASTER_DATA_ESCALATED!$B84,Backend!$M$3:$O$8,3,FALSE),FALSE),SUM(BE84:BG84))</f>
        <v>0</v>
      </c>
      <c r="BI84" s="100"/>
      <c r="BJ84" s="100"/>
      <c r="BK84" s="100"/>
      <c r="BL84" s="100">
        <f>IF(SUM(BI84:BK84)=0,MASTER_DATA_MAPPED!BL84*VLOOKUP(BL$20,Backend!$A$2:$K$61,VLOOKUP(MASTER_DATA_ESCALATED!$B84,Backend!$M$3:$O$8,3,FALSE),FALSE),SUM(BI84:BK84))</f>
        <v>0</v>
      </c>
      <c r="BM84" s="100"/>
      <c r="BN84" s="100"/>
      <c r="BO84" s="100"/>
      <c r="BP84" s="100">
        <f>IF(SUM(BM84:BO84)=0,MASTER_DATA_MAPPED!BP84*VLOOKUP(BP$20,Backend!$A$2:$K$61,VLOOKUP(MASTER_DATA_ESCALATED!$B84,Backend!$M$3:$O$8,3,FALSE),FALSE),SUM(BM84:BO84))</f>
        <v>0</v>
      </c>
      <c r="BQ84" s="100"/>
      <c r="BR84" s="100"/>
      <c r="BS84" s="100"/>
      <c r="BT84" s="100">
        <f>IF(SUM(BQ84:BS84)=0,MASTER_DATA_MAPPED!BT84*VLOOKUP(BT$20,Backend!$A$2:$K$61,VLOOKUP(MASTER_DATA_ESCALATED!$B84,Backend!$M$3:$O$8,3,FALSE),FALSE),SUM(BQ84:BS84))</f>
        <v>0</v>
      </c>
      <c r="BU84" s="100"/>
      <c r="BV84" s="100"/>
      <c r="BW84" s="100"/>
      <c r="BX84" s="100">
        <f>IF(SUM(BU84:BW84)=0,MASTER_DATA_MAPPED!BX84*VLOOKUP(BX$20,Backend!$A$2:$K$61,VLOOKUP(MASTER_DATA_ESCALATED!$B84,Backend!$M$3:$O$8,3,FALSE),FALSE),SUM(BU84:BW84))</f>
        <v>0</v>
      </c>
      <c r="BY84" s="100"/>
      <c r="BZ84" s="100"/>
      <c r="CA84" s="100"/>
      <c r="CB84" s="100">
        <f>IF(SUM(BY84:CA84)=0,MASTER_DATA_MAPPED!CB84*VLOOKUP(CB$20,Backend!$A$2:$K$61,VLOOKUP(MASTER_DATA_ESCALATED!$B84,Backend!$M$3:$O$8,3,FALSE),FALSE),SUM(BY84:CA84))</f>
        <v>0</v>
      </c>
      <c r="CC84" s="100"/>
      <c r="CD84" s="100"/>
      <c r="CE84" s="100"/>
      <c r="CF84" s="100">
        <f>IF(SUM(CC84:CE84)=0,MASTER_DATA_MAPPED!CF84*VLOOKUP(CF$20,Backend!$A$2:$K$61,VLOOKUP(MASTER_DATA_ESCALATED!$B84,Backend!$M$3:$O$8,3,FALSE),FALSE),SUM(CC84:CE84))</f>
        <v>0</v>
      </c>
      <c r="CG84" s="100"/>
      <c r="CH84" s="100"/>
      <c r="CI84" s="100"/>
      <c r="CJ84" s="100">
        <f>IF(SUM(CG84:CI84)=0,MASTER_DATA_MAPPED!CJ84*VLOOKUP(CJ$20,Backend!$A$2:$K$61,VLOOKUP(MASTER_DATA_ESCALATED!$B84,Backend!$M$3:$O$8,3,FALSE),FALSE),SUM(CG84:CI84))</f>
        <v>0</v>
      </c>
      <c r="CK84" s="100"/>
      <c r="CL84" s="100"/>
      <c r="CM84" s="100"/>
      <c r="CN84" s="100">
        <f>IF(SUM(CK84:CM84)=0,MASTER_DATA_MAPPED!CN84*VLOOKUP(CN$20,Backend!$A$2:$K$61,VLOOKUP(MASTER_DATA_ESCALATED!$B84,Backend!$M$3:$O$8,3,FALSE),FALSE),SUM(CK84:CM84))</f>
        <v>0</v>
      </c>
      <c r="CO84" s="100"/>
      <c r="CP84" s="100"/>
      <c r="CQ84" s="100"/>
      <c r="CR84" s="100">
        <f>IF(SUM(CO84:CQ84)=0,MASTER_DATA_MAPPED!CR84*VLOOKUP(CR$20,Backend!$A$2:$K$61,VLOOKUP(MASTER_DATA_ESCALATED!$B84,Backend!$M$3:$O$8,3,FALSE),FALSE),SUM(CO84:CQ84))</f>
        <v>0</v>
      </c>
      <c r="CS84" s="100"/>
      <c r="CT84" s="100"/>
      <c r="CU84" s="100"/>
      <c r="CV84" s="100">
        <f>IF(SUM(CS84:CU84)=0,MASTER_DATA_MAPPED!CV84*VLOOKUP(CV$20,Backend!$A$2:$K$61,VLOOKUP(MASTER_DATA_ESCALATED!$B84,Backend!$M$3:$O$8,3,FALSE),FALSE),SUM(CS84:CU84))</f>
        <v>0</v>
      </c>
      <c r="CW84" s="100"/>
      <c r="CX84" s="100"/>
      <c r="CY84" s="100"/>
      <c r="CZ84" s="100">
        <f>IF(SUM(CW84:CY84)=0,MASTER_DATA_MAPPED!CZ84*VLOOKUP(CZ$20,Backend!$A$2:$K$61,VLOOKUP(MASTER_DATA_ESCALATED!$B84,Backend!$M$3:$O$8,3,FALSE),FALSE),SUM(CW84:CY84))</f>
        <v>0</v>
      </c>
      <c r="DA84" s="100"/>
      <c r="DB84" s="100"/>
      <c r="DC84" s="100"/>
      <c r="DD84" s="100" t="e">
        <f>IF(SUM(DA84:DC84)=0,MASTER_DATA_MAPPED!DD84*VLOOKUP(DD$20,Backend!$A$2:$K$61,VLOOKUP(MASTER_DATA_ESCALATED!$B84,Backend!$M$3:$O$8,3,FALSE),FALSE),SUM(DA84:DC84))</f>
        <v>#N/A</v>
      </c>
      <c r="DE84" s="100"/>
      <c r="DF84" s="100"/>
      <c r="DG84" s="100"/>
      <c r="DH84" s="100">
        <f>IF(SUM(DE84:DG84)=0,MASTER_DATA_MAPPED!DH84*VLOOKUP(DH$20,Backend!$A$2:$K$61,VLOOKUP(MASTER_DATA_ESCALATED!$B84,Backend!$M$3:$O$8,3,FALSE),FALSE),SUM(DE84:DG84))</f>
        <v>0</v>
      </c>
      <c r="DI84" s="100"/>
      <c r="DJ84" s="100"/>
      <c r="DK84" s="100"/>
      <c r="DL84" s="100">
        <f>IF(SUM(DI84:DK84)=0,MASTER_DATA_MAPPED!DL84*VLOOKUP(DL$20,Backend!$A$2:$K$61,VLOOKUP(MASTER_DATA_ESCALATED!$B84,Backend!$M$3:$O$8,3,FALSE),FALSE),SUM(DI84:DK84))</f>
        <v>0</v>
      </c>
      <c r="DM84" s="100"/>
      <c r="DN84" s="100"/>
      <c r="DO84" s="100"/>
      <c r="DP84" s="100">
        <f>IF(SUM(DM84:DO84)=0,MASTER_DATA_MAPPED!DP84*VLOOKUP(DP$20,Backend!$A$2:$K$61,VLOOKUP(MASTER_DATA_ESCALATED!$B84,Backend!$M$3:$O$8,3,FALSE),FALSE),SUM(DM84:DO84))</f>
        <v>0</v>
      </c>
      <c r="DQ84" s="100"/>
      <c r="DR84" s="100"/>
      <c r="DS84" s="100"/>
      <c r="DT84" s="100">
        <f>IF(SUM(DQ84:DS84)=0,MASTER_DATA_MAPPED!DT84*VLOOKUP(DT$20,Backend!$A$2:$K$61,VLOOKUP(MASTER_DATA_ESCALATED!$B84,Backend!$M$3:$O$8,3,FALSE),FALSE),SUM(DQ84:DS84))</f>
        <v>0</v>
      </c>
      <c r="DU84" s="100"/>
      <c r="DV84" s="100"/>
      <c r="DW84" s="100"/>
      <c r="DX84" s="100">
        <f>IF(SUM(DU84:DW84)=0,MASTER_DATA_MAPPED!DX84*VLOOKUP(DX$20,Backend!$A$2:$K$61,VLOOKUP(MASTER_DATA_ESCALATED!$B84,Backend!$M$3:$O$8,3,FALSE),FALSE),SUM(DU84:DW84))</f>
        <v>0</v>
      </c>
      <c r="DY84" s="100"/>
      <c r="DZ84" s="100"/>
      <c r="EA84" s="100"/>
      <c r="EB84" s="100">
        <f>IF(SUM(DY84:EA84)=0,MASTER_DATA_MAPPED!EB84*VLOOKUP(EB$20,Backend!$A$2:$K$61,VLOOKUP(MASTER_DATA_ESCALATED!$B84,Backend!$M$3:$O$8,3,FALSE),FALSE),SUM(DY84:EA84))</f>
        <v>0</v>
      </c>
      <c r="EC84" s="100"/>
      <c r="ED84" s="100"/>
      <c r="EE84" s="100"/>
      <c r="EF84" s="100">
        <f>IF(SUM(EC84:EE84)=0,MASTER_DATA_MAPPED!EF84*VLOOKUP(EF$20,Backend!$A$2:$K$61,VLOOKUP(MASTER_DATA_ESCALATED!$B84,Backend!$M$3:$O$8,3,FALSE),FALSE),SUM(EC84:EE84))</f>
        <v>0</v>
      </c>
      <c r="EG84" s="100"/>
      <c r="EH84" s="100"/>
      <c r="EI84" s="100"/>
      <c r="EJ84" s="100">
        <f>IF(SUM(EG84:EI84)=0,MASTER_DATA_MAPPED!EJ84*VLOOKUP(EJ$20,Backend!$A$2:$K$61,VLOOKUP(MASTER_DATA_ESCALATED!$B84,Backend!$M$3:$O$8,3,FALSE),FALSE),SUM(EG84:EI84))</f>
        <v>0</v>
      </c>
      <c r="EK84" s="100"/>
      <c r="EL84" s="100"/>
      <c r="EM84" s="100"/>
      <c r="EN84" s="100">
        <f>IF(SUM(EK84:EM84)=0,MASTER_DATA_MAPPED!EN84*VLOOKUP(EN$20,Backend!$A$2:$K$61,VLOOKUP(MASTER_DATA_ESCALATED!$B84,Backend!$M$3:$O$8,3,FALSE),FALSE),SUM(EK84:EM84))</f>
        <v>1931885.423562746</v>
      </c>
      <c r="EO84" s="100"/>
      <c r="EP84" s="100"/>
      <c r="EQ84" s="100"/>
      <c r="ER84" s="100">
        <f>IF(SUM(EO84:EQ84)=0,MASTER_DATA_MAPPED!ER84*VLOOKUP(ER$20,Backend!$A$2:$K$61,VLOOKUP(MASTER_DATA_ESCALATED!$B84,Backend!$M$3:$O$8,3,FALSE),FALSE),SUM(EO84:EQ84))</f>
        <v>0</v>
      </c>
      <c r="ES84" s="100"/>
      <c r="ET84" s="100"/>
      <c r="EU84" s="100"/>
      <c r="EV84" s="100">
        <f>IF(SUM(ES84:EU84)=0,MASTER_DATA_MAPPED!EV84*VLOOKUP(EV$20,Backend!$A$2:$K$61,VLOOKUP(MASTER_DATA_ESCALATED!$B84,Backend!$M$3:$O$8,3,FALSE),FALSE),SUM(ES84:EU84))</f>
        <v>0</v>
      </c>
      <c r="EW84" s="100"/>
      <c r="EX84" s="100"/>
      <c r="EY84" s="100"/>
      <c r="EZ84" s="100">
        <f>IF(SUM(EW84:EY84)=0,MASTER_DATA_MAPPED!EZ84*VLOOKUP(EZ$20,Backend!$A$2:$K$61,VLOOKUP(MASTER_DATA_ESCALATED!$B84,Backend!$M$3:$O$8,3,FALSE),FALSE),SUM(EW84:EY84))</f>
        <v>0</v>
      </c>
      <c r="FA84" s="100"/>
      <c r="FB84" s="100"/>
      <c r="FC84" s="100"/>
      <c r="FD84" s="100">
        <f>IF(SUM(FA84:FC84)=0,MASTER_DATA_MAPPED!FD84*VLOOKUP(FD$20,Backend!$A$2:$K$61,VLOOKUP(MASTER_DATA_ESCALATED!$B84,Backend!$M$3:$O$8,3,FALSE),FALSE),SUM(FA84:FC84))</f>
        <v>0</v>
      </c>
      <c r="FE84" s="100"/>
      <c r="FF84" s="100"/>
      <c r="FG84" s="100"/>
      <c r="FH84" s="100">
        <f>IF(SUM(FE84:FG84)=0,MASTER_DATA_MAPPED!FH84*VLOOKUP(FH$20,Backend!$A$2:$K$61,VLOOKUP(MASTER_DATA_ESCALATED!$B84,Backend!$M$3:$O$8,3,FALSE),FALSE),SUM(FE84:FG84))</f>
        <v>0</v>
      </c>
      <c r="FI84" s="100"/>
      <c r="FJ84" s="100"/>
      <c r="FK84" s="100"/>
      <c r="FL84" s="100">
        <f>IF(SUM(FI84:FK84)=0,MASTER_DATA_MAPPED!FL84*VLOOKUP(FL$20,Backend!$A$2:$K$61,VLOOKUP(MASTER_DATA_ESCALATED!$B84,Backend!$M$3:$O$8,3,FALSE),FALSE),SUM(FI84:FK84))</f>
        <v>0</v>
      </c>
      <c r="FM84" s="100"/>
      <c r="FN84" s="100"/>
      <c r="FO84" s="100"/>
      <c r="FP84" s="100">
        <f>IF(SUM(FM84:FO84)=0,MASTER_DATA_MAPPED!FP84*VLOOKUP(FP$20,Backend!$A$2:$K$61,VLOOKUP(MASTER_DATA_ESCALATED!$B84,Backend!$M$3:$O$8,3,FALSE),FALSE),SUM(FM84:FO84))</f>
        <v>0</v>
      </c>
      <c r="FQ84" s="100"/>
      <c r="FR84" s="100"/>
      <c r="FS84" s="100"/>
      <c r="FT84" s="100">
        <f>IF(SUM(FQ84:FS84)=0,MASTER_DATA_MAPPED!FT84*VLOOKUP(FT$20,Backend!$A$2:$K$61,VLOOKUP(MASTER_DATA_ESCALATED!$B84,Backend!$M$3:$O$8,3,FALSE),FALSE),SUM(FQ84:FS84))</f>
        <v>0</v>
      </c>
      <c r="FU84" s="100"/>
      <c r="FV84" s="100"/>
      <c r="FW84" s="100"/>
      <c r="FX84" s="100">
        <f>IF(SUM(FU84:FW84)=0,MASTER_DATA_MAPPED!FX84*VLOOKUP(FX$20,Backend!$A$2:$K$61,VLOOKUP(MASTER_DATA_ESCALATED!$B84,Backend!$M$3:$O$8,3,FALSE),FALSE),SUM(FU84:FW84))</f>
        <v>0</v>
      </c>
      <c r="FY84" s="100"/>
      <c r="FZ84" s="100"/>
      <c r="GA84" s="100"/>
      <c r="GB84" s="100">
        <f>IF(SUM(FY84:GA84)=0,MASTER_DATA_MAPPED!GB84*VLOOKUP(GB$20,Backend!$A$2:$K$61,VLOOKUP(MASTER_DATA_ESCALATED!$B84,Backend!$M$3:$O$8,3,FALSE),FALSE),SUM(FY84:GA84))</f>
        <v>0</v>
      </c>
      <c r="GC84" s="100"/>
      <c r="GD84" s="100"/>
      <c r="GE84" s="100"/>
      <c r="GF84" s="100">
        <f>IF(SUM(GC84:GE84)=0,MASTER_DATA_MAPPED!GF84*VLOOKUP(GF$20,Backend!$A$2:$K$61,VLOOKUP(MASTER_DATA_ESCALATED!$B84,Backend!$M$3:$O$8,3,FALSE),FALSE),SUM(GC84:GE84))</f>
        <v>0</v>
      </c>
      <c r="GG84" s="100"/>
      <c r="GH84" s="100"/>
      <c r="GI84" s="100"/>
      <c r="GJ84" s="100">
        <f>IF(SUM(GG84:GI84)=0,MASTER_DATA_MAPPED!GJ84*VLOOKUP(GJ$20,Backend!$A$2:$K$61,VLOOKUP(MASTER_DATA_ESCALATED!$B84,Backend!$M$3:$O$8,3,FALSE),FALSE),SUM(GG84:GI84))</f>
        <v>0</v>
      </c>
      <c r="GK84" s="100"/>
      <c r="GL84" s="100"/>
      <c r="GM84" s="100"/>
      <c r="GN84" s="100">
        <f>IF(SUM(GK84:GM84)=0,MASTER_DATA_MAPPED!GN84*VLOOKUP(GN$20,Backend!$A$2:$K$61,VLOOKUP(MASTER_DATA_ESCALATED!$B84,Backend!$M$3:$O$8,3,FALSE),FALSE),SUM(GK84:GM84))</f>
        <v>0</v>
      </c>
      <c r="GO84" s="100"/>
      <c r="GP84" s="100"/>
      <c r="GQ84" s="100"/>
      <c r="GR84" s="100">
        <f>IF(SUM(GO84:GQ84)=0,MASTER_DATA_MAPPED!GR84*VLOOKUP(GR$20,Backend!$A$2:$K$61,VLOOKUP(MASTER_DATA_ESCALATED!$B84,Backend!$M$3:$O$8,3,FALSE),FALSE),SUM(GO84:GQ84))</f>
        <v>0</v>
      </c>
      <c r="GS84" s="100"/>
      <c r="GT84" s="100"/>
      <c r="GU84" s="100"/>
      <c r="GV84" s="100">
        <f>IF(SUM(GS84:GU84)=0,MASTER_DATA_MAPPED!GV84*VLOOKUP(GV$20,Backend!$A$2:$K$61,VLOOKUP(MASTER_DATA_ESCALATED!$B84,Backend!$M$3:$O$8,3,FALSE),FALSE),SUM(GS84:GU84))</f>
        <v>0</v>
      </c>
    </row>
    <row r="85" spans="2:204" hidden="1" outlineLevel="2" x14ac:dyDescent="0.3">
      <c r="B85" s="21">
        <f t="shared" si="1"/>
        <v>20</v>
      </c>
      <c r="C85" s="52">
        <f t="shared" si="0"/>
        <v>223</v>
      </c>
      <c r="D85" s="77"/>
      <c r="E85" s="52"/>
      <c r="F85" s="52">
        <v>223</v>
      </c>
      <c r="G85" s="78"/>
      <c r="H85" s="35" t="s">
        <v>89</v>
      </c>
      <c r="I85" s="97"/>
      <c r="J85" s="97"/>
      <c r="K85" s="97"/>
      <c r="L85" s="97">
        <f>IF(SUM(I85:K85)=0,MASTER_DATA_MAPPED!L85*VLOOKUP(L$20,Backend!$A$2:$K$61,VLOOKUP(MASTER_DATA_ESCALATED!$B85,Backend!$M$3:$O$8,3,FALSE),FALSE),SUM(I85:K85))</f>
        <v>19684736.075097639</v>
      </c>
      <c r="M85" s="97"/>
      <c r="N85" s="97"/>
      <c r="O85" s="97"/>
      <c r="P85" s="97">
        <f>IF(SUM(M85:O85)=0,MASTER_DATA_MAPPED!P85*VLOOKUP(P$20,Backend!$A$2:$K$61,VLOOKUP(MASTER_DATA_ESCALATED!$B85,Backend!$M$3:$O$8,3,FALSE),FALSE),SUM(M85:O85))</f>
        <v>78710230.117593229</v>
      </c>
      <c r="Q85" s="97"/>
      <c r="R85" s="97"/>
      <c r="S85" s="97"/>
      <c r="T85" s="97">
        <f>IF(SUM(Q85:S85)=0,MASTER_DATA_MAPPED!T85*VLOOKUP(T$20,Backend!$A$2:$K$61,VLOOKUP(MASTER_DATA_ESCALATED!$B85,Backend!$M$3:$O$8,3,FALSE),FALSE),SUM(Q85:S85))</f>
        <v>45093955.620528743</v>
      </c>
      <c r="U85" s="97"/>
      <c r="V85" s="97"/>
      <c r="W85" s="97"/>
      <c r="X85" s="97">
        <f>IF(SUM(U85:W85)=0,MASTER_DATA_MAPPED!X85*VLOOKUP(X$20,Backend!$A$2:$K$61,VLOOKUP(MASTER_DATA_ESCALATED!$B85,Backend!$M$3:$O$8,3,FALSE),FALSE),SUM(U85:W85))</f>
        <v>180360224.43451187</v>
      </c>
      <c r="Y85" s="97"/>
      <c r="Z85" s="97"/>
      <c r="AA85" s="97"/>
      <c r="AB85" s="97">
        <f>IF(SUM(Y85:AA85)=0,MASTER_DATA_MAPPED!AB85*VLOOKUP(AB$20,Backend!$A$2:$K$61,VLOOKUP(MASTER_DATA_ESCALATED!$B85,Backend!$M$3:$O$8,3,FALSE),FALSE),SUM(Y85:AA85))</f>
        <v>15036517.889377275</v>
      </c>
      <c r="AC85" s="97"/>
      <c r="AD85" s="97"/>
      <c r="AE85" s="97"/>
      <c r="AF85" s="97">
        <f>IF(SUM(AC85:AE85)=0,MASTER_DATA_MAPPED!AF85*VLOOKUP(AF$20,Backend!$A$2:$K$61,VLOOKUP(MASTER_DATA_ESCALATED!$B85,Backend!$M$3:$O$8,3,FALSE),FALSE),SUM(AC85:AE85))</f>
        <v>60114875.462302931</v>
      </c>
      <c r="AG85" s="97"/>
      <c r="AH85" s="97"/>
      <c r="AI85" s="97"/>
      <c r="AJ85" s="97">
        <f>IF(SUM(AG85:AI85)=0,MASTER_DATA_MAPPED!AJ85*VLOOKUP(AJ$20,Backend!$A$2:$K$61,VLOOKUP(MASTER_DATA_ESCALATED!$B85,Backend!$M$3:$O$8,3,FALSE),FALSE),SUM(AG85:AI85))</f>
        <v>34440489.107619323</v>
      </c>
      <c r="AK85" s="97"/>
      <c r="AL85" s="97"/>
      <c r="AM85" s="97"/>
      <c r="AN85" s="97">
        <f>IF(SUM(AK85:AM85)=0,MASTER_DATA_MAPPED!AN85*VLOOKUP(AN$20,Backend!$A$2:$K$61,VLOOKUP(MASTER_DATA_ESCALATED!$B85,Backend!$M$3:$O$8,3,FALSE),FALSE),SUM(AK85:AM85))</f>
        <v>137761956.43047729</v>
      </c>
      <c r="AO85" s="97"/>
      <c r="AP85" s="97"/>
      <c r="AQ85" s="97"/>
      <c r="AR85" s="97">
        <f>IF(SUM(AO85:AQ85)=0,MASTER_DATA_MAPPED!AR85*VLOOKUP(AR$20,Backend!$A$2:$K$61,VLOOKUP(MASTER_DATA_ESCALATED!$B85,Backend!$M$3:$O$8,3,FALSE),FALSE),SUM(AO85:AQ85))</f>
        <v>0</v>
      </c>
      <c r="AS85" s="97"/>
      <c r="AT85" s="97"/>
      <c r="AU85" s="97"/>
      <c r="AV85" s="97">
        <f>IF(SUM(AS85:AU85)=0,MASTER_DATA_MAPPED!AV85*VLOOKUP(AV$20,Backend!$A$2:$K$61,VLOOKUP(MASTER_DATA_ESCALATED!$B85,Backend!$M$3:$O$8,3,FALSE),FALSE),SUM(AS85:AU85))</f>
        <v>0</v>
      </c>
      <c r="AW85" s="97"/>
      <c r="AX85" s="97"/>
      <c r="AY85" s="97"/>
      <c r="AZ85" s="97">
        <f>IF(SUM(AW85:AY85)=0,MASTER_DATA_MAPPED!AZ85*VLOOKUP(AZ$20,Backend!$A$2:$K$61,VLOOKUP(MASTER_DATA_ESCALATED!$B85,Backend!$M$3:$O$8,3,FALSE),FALSE),SUM(AW85:AY85))</f>
        <v>0</v>
      </c>
      <c r="BA85" s="97"/>
      <c r="BB85" s="97"/>
      <c r="BC85" s="97"/>
      <c r="BD85" s="97">
        <f>IF(SUM(BA85:BC85)=0,MASTER_DATA_MAPPED!BD85*VLOOKUP(BD$20,Backend!$A$2:$K$61,VLOOKUP(MASTER_DATA_ESCALATED!$B85,Backend!$M$3:$O$8,3,FALSE),FALSE),SUM(BA85:BC85))</f>
        <v>0</v>
      </c>
      <c r="BE85" s="97"/>
      <c r="BF85" s="97"/>
      <c r="BG85" s="97"/>
      <c r="BH85" s="97">
        <f>IF(SUM(BE85:BG85)=0,MASTER_DATA_MAPPED!BH85*VLOOKUP(BH$20,Backend!$A$2:$K$61,VLOOKUP(MASTER_DATA_ESCALATED!$B85,Backend!$M$3:$O$8,3,FALSE),FALSE),SUM(BE85:BG85))</f>
        <v>0</v>
      </c>
      <c r="BI85" s="97"/>
      <c r="BJ85" s="97"/>
      <c r="BK85" s="97"/>
      <c r="BL85" s="97">
        <f>IF(SUM(BI85:BK85)=0,MASTER_DATA_MAPPED!BL85*VLOOKUP(BL$20,Backend!$A$2:$K$61,VLOOKUP(MASTER_DATA_ESCALATED!$B85,Backend!$M$3:$O$8,3,FALSE),FALSE),SUM(BI85:BK85))</f>
        <v>0</v>
      </c>
      <c r="BM85" s="97"/>
      <c r="BN85" s="97"/>
      <c r="BO85" s="97"/>
      <c r="BP85" s="97">
        <f>IF(SUM(BM85:BO85)=0,MASTER_DATA_MAPPED!BP85*VLOOKUP(BP$20,Backend!$A$2:$K$61,VLOOKUP(MASTER_DATA_ESCALATED!$B85,Backend!$M$3:$O$8,3,FALSE),FALSE),SUM(BM85:BO85))</f>
        <v>77828899.490900367</v>
      </c>
      <c r="BQ85" s="97"/>
      <c r="BR85" s="97"/>
      <c r="BS85" s="97"/>
      <c r="BT85" s="97">
        <f>IF(SUM(BQ85:BS85)=0,MASTER_DATA_MAPPED!BT85*VLOOKUP(BT$20,Backend!$A$2:$K$61,VLOOKUP(MASTER_DATA_ESCALATED!$B85,Backend!$M$3:$O$8,3,FALSE),FALSE),SUM(BQ85:BS85))</f>
        <v>39621751.489485011</v>
      </c>
      <c r="BU85" s="97"/>
      <c r="BV85" s="97"/>
      <c r="BW85" s="97"/>
      <c r="BX85" s="97">
        <f>IF(SUM(BU85:BW85)=0,MASTER_DATA_MAPPED!BX85*VLOOKUP(BX$20,Backend!$A$2:$K$61,VLOOKUP(MASTER_DATA_ESCALATED!$B85,Backend!$M$3:$O$8,3,FALSE),FALSE),SUM(BU85:BW85))</f>
        <v>21105608.074109703</v>
      </c>
      <c r="BY85" s="97"/>
      <c r="BZ85" s="97"/>
      <c r="CA85" s="97"/>
      <c r="CB85" s="97">
        <f>IF(SUM(BY85:CA85)=0,MASTER_DATA_MAPPED!CB85*VLOOKUP(CB$20,Backend!$A$2:$K$61,VLOOKUP(MASTER_DATA_ESCALATED!$B85,Backend!$M$3:$O$8,3,FALSE),FALSE),SUM(BY85:CA85))</f>
        <v>36830770.916553468</v>
      </c>
      <c r="CC85" s="97"/>
      <c r="CD85" s="97"/>
      <c r="CE85" s="97"/>
      <c r="CF85" s="97">
        <f>IF(SUM(CC85:CE85)=0,MASTER_DATA_MAPPED!CF85*VLOOKUP(CF$20,Backend!$A$2:$K$61,VLOOKUP(MASTER_DATA_ESCALATED!$B85,Backend!$M$3:$O$8,3,FALSE),FALSE),SUM(CC85:CE85))</f>
        <v>15725829.786117731</v>
      </c>
      <c r="CG85" s="97"/>
      <c r="CH85" s="97"/>
      <c r="CI85" s="97"/>
      <c r="CJ85" s="97">
        <f>IF(SUM(CG85:CI85)=0,MASTER_DATA_MAPPED!CJ85*VLOOKUP(CJ$20,Backend!$A$2:$K$61,VLOOKUP(MASTER_DATA_ESCALATED!$B85,Backend!$M$3:$O$8,3,FALSE),FALSE),SUM(CG85:CI85))</f>
        <v>0</v>
      </c>
      <c r="CK85" s="97"/>
      <c r="CL85" s="97"/>
      <c r="CM85" s="97"/>
      <c r="CN85" s="97">
        <f>IF(SUM(CK85:CM85)=0,MASTER_DATA_MAPPED!CN85*VLOOKUP(CN$20,Backend!$A$2:$K$61,VLOOKUP(MASTER_DATA_ESCALATED!$B85,Backend!$M$3:$O$8,3,FALSE),FALSE),SUM(CK85:CM85))</f>
        <v>0</v>
      </c>
      <c r="CO85" s="97"/>
      <c r="CP85" s="97"/>
      <c r="CQ85" s="97"/>
      <c r="CR85" s="97">
        <f>IF(SUM(CO85:CQ85)=0,MASTER_DATA_MAPPED!CR85*VLOOKUP(CR$20,Backend!$A$2:$K$61,VLOOKUP(MASTER_DATA_ESCALATED!$B85,Backend!$M$3:$O$8,3,FALSE),FALSE),SUM(CO85:CQ85))</f>
        <v>0</v>
      </c>
      <c r="CS85" s="97"/>
      <c r="CT85" s="97"/>
      <c r="CU85" s="97"/>
      <c r="CV85" s="97">
        <f>IF(SUM(CS85:CU85)=0,MASTER_DATA_MAPPED!CV85*VLOOKUP(CV$20,Backend!$A$2:$K$61,VLOOKUP(MASTER_DATA_ESCALATED!$B85,Backend!$M$3:$O$8,3,FALSE),FALSE),SUM(CS85:CU85))</f>
        <v>995164.43113602372</v>
      </c>
      <c r="CW85" s="97"/>
      <c r="CX85" s="97"/>
      <c r="CY85" s="97"/>
      <c r="CZ85" s="97">
        <f>IF(SUM(CW85:CY85)=0,MASTER_DATA_MAPPED!CZ85*VLOOKUP(CZ$20,Backend!$A$2:$K$61,VLOOKUP(MASTER_DATA_ESCALATED!$B85,Backend!$M$3:$O$8,3,FALSE),FALSE),SUM(CW85:CY85))</f>
        <v>0</v>
      </c>
      <c r="DA85" s="97"/>
      <c r="DB85" s="97"/>
      <c r="DC85" s="97"/>
      <c r="DD85" s="97" t="e">
        <f>IF(SUM(DA85:DC85)=0,MASTER_DATA_MAPPED!DD85*VLOOKUP(DD$20,Backend!$A$2:$K$61,VLOOKUP(MASTER_DATA_ESCALATED!$B85,Backend!$M$3:$O$8,3,FALSE),FALSE),SUM(DA85:DC85))</f>
        <v>#N/A</v>
      </c>
      <c r="DE85" s="97"/>
      <c r="DF85" s="97"/>
      <c r="DG85" s="97"/>
      <c r="DH85" s="97">
        <f>IF(SUM(DE85:DG85)=0,MASTER_DATA_MAPPED!DH85*VLOOKUP(DH$20,Backend!$A$2:$K$61,VLOOKUP(MASTER_DATA_ESCALATED!$B85,Backend!$M$3:$O$8,3,FALSE),FALSE),SUM(DE85:DG85))</f>
        <v>0</v>
      </c>
      <c r="DI85" s="97"/>
      <c r="DJ85" s="97"/>
      <c r="DK85" s="97"/>
      <c r="DL85" s="97">
        <f>IF(SUM(DI85:DK85)=0,MASTER_DATA_MAPPED!DL85*VLOOKUP(DL$20,Backend!$A$2:$K$61,VLOOKUP(MASTER_DATA_ESCALATED!$B85,Backend!$M$3:$O$8,3,FALSE),FALSE),SUM(DI85:DK85))</f>
        <v>0</v>
      </c>
      <c r="DM85" s="97"/>
      <c r="DN85" s="97"/>
      <c r="DO85" s="97"/>
      <c r="DP85" s="97">
        <f>IF(SUM(DM85:DO85)=0,MASTER_DATA_MAPPED!DP85*VLOOKUP(DP$20,Backend!$A$2:$K$61,VLOOKUP(MASTER_DATA_ESCALATED!$B85,Backend!$M$3:$O$8,3,FALSE),FALSE),SUM(DM85:DO85))</f>
        <v>0</v>
      </c>
      <c r="DQ85" s="97"/>
      <c r="DR85" s="97"/>
      <c r="DS85" s="97"/>
      <c r="DT85" s="97">
        <f>IF(SUM(DQ85:DS85)=0,MASTER_DATA_MAPPED!DT85*VLOOKUP(DT$20,Backend!$A$2:$K$61,VLOOKUP(MASTER_DATA_ESCALATED!$B85,Backend!$M$3:$O$8,3,FALSE),FALSE),SUM(DQ85:DS85))</f>
        <v>0</v>
      </c>
      <c r="DU85" s="97"/>
      <c r="DV85" s="97"/>
      <c r="DW85" s="97"/>
      <c r="DX85" s="97">
        <f>IF(SUM(DU85:DW85)=0,MASTER_DATA_MAPPED!DX85*VLOOKUP(DX$20,Backend!$A$2:$K$61,VLOOKUP(MASTER_DATA_ESCALATED!$B85,Backend!$M$3:$O$8,3,FALSE),FALSE),SUM(DU85:DW85))</f>
        <v>0</v>
      </c>
      <c r="DY85" s="97"/>
      <c r="DZ85" s="97"/>
      <c r="EA85" s="97"/>
      <c r="EB85" s="97">
        <f>IF(SUM(DY85:EA85)=0,MASTER_DATA_MAPPED!EB85*VLOOKUP(EB$20,Backend!$A$2:$K$61,VLOOKUP(MASTER_DATA_ESCALATED!$B85,Backend!$M$3:$O$8,3,FALSE),FALSE),SUM(DY85:EA85))</f>
        <v>0</v>
      </c>
      <c r="EC85" s="97"/>
      <c r="ED85" s="97"/>
      <c r="EE85" s="97"/>
      <c r="EF85" s="97">
        <f>IF(SUM(EC85:EE85)=0,MASTER_DATA_MAPPED!EF85*VLOOKUP(EF$20,Backend!$A$2:$K$61,VLOOKUP(MASTER_DATA_ESCALATED!$B85,Backend!$M$3:$O$8,3,FALSE),FALSE),SUM(EC85:EE85))</f>
        <v>10108061.418166835</v>
      </c>
      <c r="EG85" s="97"/>
      <c r="EH85" s="97"/>
      <c r="EI85" s="97"/>
      <c r="EJ85" s="97">
        <f>IF(SUM(EG85:EI85)=0,MASTER_DATA_MAPPED!EJ85*VLOOKUP(EJ$20,Backend!$A$2:$K$61,VLOOKUP(MASTER_DATA_ESCALATED!$B85,Backend!$M$3:$O$8,3,FALSE),FALSE),SUM(EG85:EI85))</f>
        <v>0</v>
      </c>
      <c r="EK85" s="97"/>
      <c r="EL85" s="97"/>
      <c r="EM85" s="97"/>
      <c r="EN85" s="97">
        <f>IF(SUM(EK85:EM85)=0,MASTER_DATA_MAPPED!EN85*VLOOKUP(EN$20,Backend!$A$2:$K$61,VLOOKUP(MASTER_DATA_ESCALATED!$B85,Backend!$M$3:$O$8,3,FALSE),FALSE),SUM(EK85:EM85))</f>
        <v>0</v>
      </c>
      <c r="EO85" s="97"/>
      <c r="EP85" s="97"/>
      <c r="EQ85" s="97"/>
      <c r="ER85" s="97">
        <f>IF(SUM(EO85:EQ85)=0,MASTER_DATA_MAPPED!ER85*VLOOKUP(ER$20,Backend!$A$2:$K$61,VLOOKUP(MASTER_DATA_ESCALATED!$B85,Backend!$M$3:$O$8,3,FALSE),FALSE),SUM(EO85:EQ85))</f>
        <v>92630253.095619991</v>
      </c>
      <c r="ES85" s="97"/>
      <c r="ET85" s="97"/>
      <c r="EU85" s="97"/>
      <c r="EV85" s="97">
        <f>IF(SUM(ES85:EU85)=0,MASTER_DATA_MAPPED!EV85*VLOOKUP(EV$20,Backend!$A$2:$K$61,VLOOKUP(MASTER_DATA_ESCALATED!$B85,Backend!$M$3:$O$8,3,FALSE),FALSE),SUM(ES85:EU85))</f>
        <v>92630253.095619991</v>
      </c>
      <c r="EW85" s="97"/>
      <c r="EX85" s="97"/>
      <c r="EY85" s="97"/>
      <c r="EZ85" s="97">
        <f>IF(SUM(EW85:EY85)=0,MASTER_DATA_MAPPED!EZ85*VLOOKUP(EZ$20,Backend!$A$2:$K$61,VLOOKUP(MASTER_DATA_ESCALATED!$B85,Backend!$M$3:$O$8,3,FALSE),FALSE),SUM(EW85:EY85))</f>
        <v>55927535.071326979</v>
      </c>
      <c r="FA85" s="97"/>
      <c r="FB85" s="97"/>
      <c r="FC85" s="97"/>
      <c r="FD85" s="97">
        <f>IF(SUM(FA85:FC85)=0,MASTER_DATA_MAPPED!FD85*VLOOKUP(FD$20,Backend!$A$2:$K$61,VLOOKUP(MASTER_DATA_ESCALATED!$B85,Backend!$M$3:$O$8,3,FALSE),FALSE),SUM(FA85:FC85))</f>
        <v>49902704.179242909</v>
      </c>
      <c r="FE85" s="97"/>
      <c r="FF85" s="97"/>
      <c r="FG85" s="97"/>
      <c r="FH85" s="97">
        <f>IF(SUM(FE85:FG85)=0,MASTER_DATA_MAPPED!FH85*VLOOKUP(FH$20,Backend!$A$2:$K$61,VLOOKUP(MASTER_DATA_ESCALATED!$B85,Backend!$M$3:$O$8,3,FALSE),FALSE),SUM(FE85:FG85))</f>
        <v>44366114.349917777</v>
      </c>
      <c r="FI85" s="97"/>
      <c r="FJ85" s="97"/>
      <c r="FK85" s="97"/>
      <c r="FL85" s="97">
        <f>IF(SUM(FI85:FK85)=0,MASTER_DATA_MAPPED!FL85*VLOOKUP(FL$20,Backend!$A$2:$K$61,VLOOKUP(MASTER_DATA_ESCALATED!$B85,Backend!$M$3:$O$8,3,FALSE),FALSE),SUM(FI85:FK85))</f>
        <v>88738610.935950056</v>
      </c>
      <c r="FM85" s="97"/>
      <c r="FN85" s="97"/>
      <c r="FO85" s="97"/>
      <c r="FP85" s="97">
        <f>IF(SUM(FM85:FO85)=0,MASTER_DATA_MAPPED!FP85*VLOOKUP(FP$20,Backend!$A$2:$K$61,VLOOKUP(MASTER_DATA_ESCALATED!$B85,Backend!$M$3:$O$8,3,FALSE),FALSE),SUM(FM85:FO85))</f>
        <v>55477613.814581238</v>
      </c>
      <c r="FQ85" s="97"/>
      <c r="FR85" s="97"/>
      <c r="FS85" s="97"/>
      <c r="FT85" s="97">
        <f>IF(SUM(FQ85:FS85)=0,MASTER_DATA_MAPPED!FT85*VLOOKUP(FT$20,Backend!$A$2:$K$61,VLOOKUP(MASTER_DATA_ESCALATED!$B85,Backend!$M$3:$O$8,3,FALSE),FALSE),SUM(FQ85:FS85))</f>
        <v>47811149.950879231</v>
      </c>
      <c r="FU85" s="97"/>
      <c r="FV85" s="97"/>
      <c r="FW85" s="97"/>
      <c r="FX85" s="97">
        <f>IF(SUM(FU85:FW85)=0,MASTER_DATA_MAPPED!FX85*VLOOKUP(FX$20,Backend!$A$2:$K$61,VLOOKUP(MASTER_DATA_ESCALATED!$B85,Backend!$M$3:$O$8,3,FALSE),FALSE),SUM(FU85:FW85))</f>
        <v>43549927.711733155</v>
      </c>
      <c r="FY85" s="97"/>
      <c r="FZ85" s="97"/>
      <c r="GA85" s="97"/>
      <c r="GB85" s="97">
        <f>IF(SUM(FY85:GA85)=0,MASTER_DATA_MAPPED!GB85*VLOOKUP(GB$20,Backend!$A$2:$K$61,VLOOKUP(MASTER_DATA_ESCALATED!$B85,Backend!$M$3:$O$8,3,FALSE),FALSE),SUM(FY85:GA85))</f>
        <v>58475538.097332723</v>
      </c>
      <c r="GC85" s="97"/>
      <c r="GD85" s="97"/>
      <c r="GE85" s="97"/>
      <c r="GF85" s="97">
        <f>IF(SUM(GC85:GE85)=0,MASTER_DATA_MAPPED!GF85*VLOOKUP(GF$20,Backend!$A$2:$K$61,VLOOKUP(MASTER_DATA_ESCALATED!$B85,Backend!$M$3:$O$8,3,FALSE),FALSE),SUM(GC85:GE85))</f>
        <v>50733896.229834713</v>
      </c>
      <c r="GG85" s="97"/>
      <c r="GH85" s="97"/>
      <c r="GI85" s="97"/>
      <c r="GJ85" s="97">
        <f>IF(SUM(GG85:GI85)=0,MASTER_DATA_MAPPED!GJ85*VLOOKUP(GJ$20,Backend!$A$2:$K$61,VLOOKUP(MASTER_DATA_ESCALATED!$B85,Backend!$M$3:$O$8,3,FALSE),FALSE),SUM(GG85:GI85))</f>
        <v>46798847.446207412</v>
      </c>
      <c r="GK85" s="97"/>
      <c r="GL85" s="97"/>
      <c r="GM85" s="97"/>
      <c r="GN85" s="97">
        <f>IF(SUM(GK85:GM85)=0,MASTER_DATA_MAPPED!GN85*VLOOKUP(GN$20,Backend!$A$2:$K$61,VLOOKUP(MASTER_DATA_ESCALATED!$B85,Backend!$M$3:$O$8,3,FALSE),FALSE),SUM(GK85:GM85))</f>
        <v>56574085.197056621</v>
      </c>
      <c r="GO85" s="97"/>
      <c r="GP85" s="97"/>
      <c r="GQ85" s="97"/>
      <c r="GR85" s="97">
        <f>IF(SUM(GO85:GQ85)=0,MASTER_DATA_MAPPED!GR85*VLOOKUP(GR$20,Backend!$A$2:$K$61,VLOOKUP(MASTER_DATA_ESCALATED!$B85,Backend!$M$3:$O$8,3,FALSE),FALSE),SUM(GO85:GQ85))</f>
        <v>48892806.496528953</v>
      </c>
      <c r="GS85" s="97"/>
      <c r="GT85" s="97"/>
      <c r="GU85" s="97"/>
      <c r="GV85" s="97">
        <f>IF(SUM(GS85:GU85)=0,MASTER_DATA_MAPPED!GV85*VLOOKUP(GV$20,Backend!$A$2:$K$61,VLOOKUP(MASTER_DATA_ESCALATED!$B85,Backend!$M$3:$O$8,3,FALSE),FALSE),SUM(GS85:GU85))</f>
        <v>44981497.720183216</v>
      </c>
    </row>
    <row r="86" spans="2:204" s="27" customFormat="1" ht="14.25" hidden="1" outlineLevel="2" x14ac:dyDescent="0.25">
      <c r="B86" s="26">
        <f t="shared" si="1"/>
        <v>20</v>
      </c>
      <c r="C86" s="55">
        <f t="shared" si="0"/>
        <v>223.1</v>
      </c>
      <c r="D86" s="82"/>
      <c r="E86" s="55"/>
      <c r="F86" s="59"/>
      <c r="G86" s="86">
        <v>223.1</v>
      </c>
      <c r="H86" s="40" t="s">
        <v>90</v>
      </c>
      <c r="I86" s="99"/>
      <c r="J86" s="99"/>
      <c r="K86" s="99"/>
      <c r="L86" s="99">
        <f>IF(SUM(I86:K86)=0,MASTER_DATA_MAPPED!L86*VLOOKUP(L$20,Backend!$A$2:$K$61,VLOOKUP(MASTER_DATA_ESCALATED!$B86,Backend!$M$3:$O$8,3,FALSE),FALSE),SUM(I86:K86))</f>
        <v>0</v>
      </c>
      <c r="M86" s="99"/>
      <c r="N86" s="99"/>
      <c r="O86" s="99"/>
      <c r="P86" s="99">
        <f>IF(SUM(M86:O86)=0,MASTER_DATA_MAPPED!P86*VLOOKUP(P$20,Backend!$A$2:$K$61,VLOOKUP(MASTER_DATA_ESCALATED!$B86,Backend!$M$3:$O$8,3,FALSE),FALSE),SUM(M86:O86))</f>
        <v>0</v>
      </c>
      <c r="Q86" s="99"/>
      <c r="R86" s="99"/>
      <c r="S86" s="99"/>
      <c r="T86" s="99">
        <f>IF(SUM(Q86:S86)=0,MASTER_DATA_MAPPED!T86*VLOOKUP(T$20,Backend!$A$2:$K$61,VLOOKUP(MASTER_DATA_ESCALATED!$B86,Backend!$M$3:$O$8,3,FALSE),FALSE),SUM(Q86:S86))</f>
        <v>0</v>
      </c>
      <c r="U86" s="99"/>
      <c r="V86" s="99"/>
      <c r="W86" s="99"/>
      <c r="X86" s="99">
        <f>IF(SUM(U86:W86)=0,MASTER_DATA_MAPPED!X86*VLOOKUP(X$20,Backend!$A$2:$K$61,VLOOKUP(MASTER_DATA_ESCALATED!$B86,Backend!$M$3:$O$8,3,FALSE),FALSE),SUM(U86:W86))</f>
        <v>0</v>
      </c>
      <c r="Y86" s="99"/>
      <c r="Z86" s="99"/>
      <c r="AA86" s="99"/>
      <c r="AB86" s="99">
        <f>IF(SUM(Y86:AA86)=0,MASTER_DATA_MAPPED!AB86*VLOOKUP(AB$20,Backend!$A$2:$K$61,VLOOKUP(MASTER_DATA_ESCALATED!$B86,Backend!$M$3:$O$8,3,FALSE),FALSE),SUM(Y86:AA86))</f>
        <v>0</v>
      </c>
      <c r="AC86" s="99"/>
      <c r="AD86" s="99"/>
      <c r="AE86" s="99"/>
      <c r="AF86" s="99">
        <f>IF(SUM(AC86:AE86)=0,MASTER_DATA_MAPPED!AF86*VLOOKUP(AF$20,Backend!$A$2:$K$61,VLOOKUP(MASTER_DATA_ESCALATED!$B86,Backend!$M$3:$O$8,3,FALSE),FALSE),SUM(AC86:AE86))</f>
        <v>0</v>
      </c>
      <c r="AG86" s="99"/>
      <c r="AH86" s="99"/>
      <c r="AI86" s="99"/>
      <c r="AJ86" s="99">
        <f>IF(SUM(AG86:AI86)=0,MASTER_DATA_MAPPED!AJ86*VLOOKUP(AJ$20,Backend!$A$2:$K$61,VLOOKUP(MASTER_DATA_ESCALATED!$B86,Backend!$M$3:$O$8,3,FALSE),FALSE),SUM(AG86:AI86))</f>
        <v>0</v>
      </c>
      <c r="AK86" s="99"/>
      <c r="AL86" s="99"/>
      <c r="AM86" s="99"/>
      <c r="AN86" s="99">
        <f>IF(SUM(AK86:AM86)=0,MASTER_DATA_MAPPED!AN86*VLOOKUP(AN$20,Backend!$A$2:$K$61,VLOOKUP(MASTER_DATA_ESCALATED!$B86,Backend!$M$3:$O$8,3,FALSE),FALSE),SUM(AK86:AM86))</f>
        <v>0</v>
      </c>
      <c r="AO86" s="99"/>
      <c r="AP86" s="99"/>
      <c r="AQ86" s="99"/>
      <c r="AR86" s="99">
        <f>IF(SUM(AO86:AQ86)=0,MASTER_DATA_MAPPED!AR86*VLOOKUP(AR$20,Backend!$A$2:$K$61,VLOOKUP(MASTER_DATA_ESCALATED!$B86,Backend!$M$3:$O$8,3,FALSE),FALSE),SUM(AO86:AQ86))</f>
        <v>0</v>
      </c>
      <c r="AS86" s="99"/>
      <c r="AT86" s="99"/>
      <c r="AU86" s="99"/>
      <c r="AV86" s="99">
        <f>IF(SUM(AS86:AU86)=0,MASTER_DATA_MAPPED!AV86*VLOOKUP(AV$20,Backend!$A$2:$K$61,VLOOKUP(MASTER_DATA_ESCALATED!$B86,Backend!$M$3:$O$8,3,FALSE),FALSE),SUM(AS86:AU86))</f>
        <v>0</v>
      </c>
      <c r="AW86" s="99"/>
      <c r="AX86" s="99"/>
      <c r="AY86" s="99"/>
      <c r="AZ86" s="99">
        <f>IF(SUM(AW86:AY86)=0,MASTER_DATA_MAPPED!AZ86*VLOOKUP(AZ$20,Backend!$A$2:$K$61,VLOOKUP(MASTER_DATA_ESCALATED!$B86,Backend!$M$3:$O$8,3,FALSE),FALSE),SUM(AW86:AY86))</f>
        <v>0</v>
      </c>
      <c r="BA86" s="99"/>
      <c r="BB86" s="99"/>
      <c r="BC86" s="99"/>
      <c r="BD86" s="99">
        <f>IF(SUM(BA86:BC86)=0,MASTER_DATA_MAPPED!BD86*VLOOKUP(BD$20,Backend!$A$2:$K$61,VLOOKUP(MASTER_DATA_ESCALATED!$B86,Backend!$M$3:$O$8,3,FALSE),FALSE),SUM(BA86:BC86))</f>
        <v>0</v>
      </c>
      <c r="BE86" s="99"/>
      <c r="BF86" s="99"/>
      <c r="BG86" s="99"/>
      <c r="BH86" s="99">
        <f>IF(SUM(BE86:BG86)=0,MASTER_DATA_MAPPED!BH86*VLOOKUP(BH$20,Backend!$A$2:$K$61,VLOOKUP(MASTER_DATA_ESCALATED!$B86,Backend!$M$3:$O$8,3,FALSE),FALSE),SUM(BE86:BG86))</f>
        <v>0</v>
      </c>
      <c r="BI86" s="99"/>
      <c r="BJ86" s="99"/>
      <c r="BK86" s="99"/>
      <c r="BL86" s="99">
        <f>IF(SUM(BI86:BK86)=0,MASTER_DATA_MAPPED!BL86*VLOOKUP(BL$20,Backend!$A$2:$K$61,VLOOKUP(MASTER_DATA_ESCALATED!$B86,Backend!$M$3:$O$8,3,FALSE),FALSE),SUM(BI86:BK86))</f>
        <v>0</v>
      </c>
      <c r="BM86" s="99"/>
      <c r="BN86" s="99"/>
      <c r="BO86" s="99"/>
      <c r="BP86" s="99">
        <f>IF(SUM(BM86:BO86)=0,MASTER_DATA_MAPPED!BP86*VLOOKUP(BP$20,Backend!$A$2:$K$61,VLOOKUP(MASTER_DATA_ESCALATED!$B86,Backend!$M$3:$O$8,3,FALSE),FALSE),SUM(BM86:BO86))</f>
        <v>0</v>
      </c>
      <c r="BQ86" s="99"/>
      <c r="BR86" s="99"/>
      <c r="BS86" s="99"/>
      <c r="BT86" s="99">
        <f>IF(SUM(BQ86:BS86)=0,MASTER_DATA_MAPPED!BT86*VLOOKUP(BT$20,Backend!$A$2:$K$61,VLOOKUP(MASTER_DATA_ESCALATED!$B86,Backend!$M$3:$O$8,3,FALSE),FALSE),SUM(BQ86:BS86))</f>
        <v>0</v>
      </c>
      <c r="BU86" s="99"/>
      <c r="BV86" s="99"/>
      <c r="BW86" s="99"/>
      <c r="BX86" s="99">
        <f>IF(SUM(BU86:BW86)=0,MASTER_DATA_MAPPED!BX86*VLOOKUP(BX$20,Backend!$A$2:$K$61,VLOOKUP(MASTER_DATA_ESCALATED!$B86,Backend!$M$3:$O$8,3,FALSE),FALSE),SUM(BU86:BW86))</f>
        <v>0</v>
      </c>
      <c r="BY86" s="99"/>
      <c r="BZ86" s="99"/>
      <c r="CA86" s="99"/>
      <c r="CB86" s="99">
        <f>IF(SUM(BY86:CA86)=0,MASTER_DATA_MAPPED!CB86*VLOOKUP(CB$20,Backend!$A$2:$K$61,VLOOKUP(MASTER_DATA_ESCALATED!$B86,Backend!$M$3:$O$8,3,FALSE),FALSE),SUM(BY86:CA86))</f>
        <v>0</v>
      </c>
      <c r="CC86" s="99"/>
      <c r="CD86" s="99"/>
      <c r="CE86" s="99"/>
      <c r="CF86" s="99">
        <f>IF(SUM(CC86:CE86)=0,MASTER_DATA_MAPPED!CF86*VLOOKUP(CF$20,Backend!$A$2:$K$61,VLOOKUP(MASTER_DATA_ESCALATED!$B86,Backend!$M$3:$O$8,3,FALSE),FALSE),SUM(CC86:CE86))</f>
        <v>0</v>
      </c>
      <c r="CG86" s="99"/>
      <c r="CH86" s="99"/>
      <c r="CI86" s="99"/>
      <c r="CJ86" s="99">
        <f>IF(SUM(CG86:CI86)=0,MASTER_DATA_MAPPED!CJ86*VLOOKUP(CJ$20,Backend!$A$2:$K$61,VLOOKUP(MASTER_DATA_ESCALATED!$B86,Backend!$M$3:$O$8,3,FALSE),FALSE),SUM(CG86:CI86))</f>
        <v>0</v>
      </c>
      <c r="CK86" s="99"/>
      <c r="CL86" s="99"/>
      <c r="CM86" s="99"/>
      <c r="CN86" s="99">
        <f>IF(SUM(CK86:CM86)=0,MASTER_DATA_MAPPED!CN86*VLOOKUP(CN$20,Backend!$A$2:$K$61,VLOOKUP(MASTER_DATA_ESCALATED!$B86,Backend!$M$3:$O$8,3,FALSE),FALSE),SUM(CK86:CM86))</f>
        <v>0</v>
      </c>
      <c r="CO86" s="99"/>
      <c r="CP86" s="99"/>
      <c r="CQ86" s="99"/>
      <c r="CR86" s="99">
        <f>IF(SUM(CO86:CQ86)=0,MASTER_DATA_MAPPED!CR86*VLOOKUP(CR$20,Backend!$A$2:$K$61,VLOOKUP(MASTER_DATA_ESCALATED!$B86,Backend!$M$3:$O$8,3,FALSE),FALSE),SUM(CO86:CQ86))</f>
        <v>0</v>
      </c>
      <c r="CS86" s="99"/>
      <c r="CT86" s="99"/>
      <c r="CU86" s="99"/>
      <c r="CV86" s="99">
        <f>IF(SUM(CS86:CU86)=0,MASTER_DATA_MAPPED!CV86*VLOOKUP(CV$20,Backend!$A$2:$K$61,VLOOKUP(MASTER_DATA_ESCALATED!$B86,Backend!$M$3:$O$8,3,FALSE),FALSE),SUM(CS86:CU86))</f>
        <v>0</v>
      </c>
      <c r="CW86" s="99"/>
      <c r="CX86" s="99"/>
      <c r="CY86" s="99"/>
      <c r="CZ86" s="99">
        <f>IF(SUM(CW86:CY86)=0,MASTER_DATA_MAPPED!CZ86*VLOOKUP(CZ$20,Backend!$A$2:$K$61,VLOOKUP(MASTER_DATA_ESCALATED!$B86,Backend!$M$3:$O$8,3,FALSE),FALSE),SUM(CW86:CY86))</f>
        <v>0</v>
      </c>
      <c r="DA86" s="99"/>
      <c r="DB86" s="99"/>
      <c r="DC86" s="99"/>
      <c r="DD86" s="99" t="e">
        <f>IF(SUM(DA86:DC86)=0,MASTER_DATA_MAPPED!DD86*VLOOKUP(DD$20,Backend!$A$2:$K$61,VLOOKUP(MASTER_DATA_ESCALATED!$B86,Backend!$M$3:$O$8,3,FALSE),FALSE),SUM(DA86:DC86))</f>
        <v>#N/A</v>
      </c>
      <c r="DE86" s="99"/>
      <c r="DF86" s="99"/>
      <c r="DG86" s="99"/>
      <c r="DH86" s="99">
        <f>IF(SUM(DE86:DG86)=0,MASTER_DATA_MAPPED!DH86*VLOOKUP(DH$20,Backend!$A$2:$K$61,VLOOKUP(MASTER_DATA_ESCALATED!$B86,Backend!$M$3:$O$8,3,FALSE),FALSE),SUM(DE86:DG86))</f>
        <v>0</v>
      </c>
      <c r="DI86" s="99"/>
      <c r="DJ86" s="99"/>
      <c r="DK86" s="99"/>
      <c r="DL86" s="99">
        <f>IF(SUM(DI86:DK86)=0,MASTER_DATA_MAPPED!DL86*VLOOKUP(DL$20,Backend!$A$2:$K$61,VLOOKUP(MASTER_DATA_ESCALATED!$B86,Backend!$M$3:$O$8,3,FALSE),FALSE),SUM(DI86:DK86))</f>
        <v>0</v>
      </c>
      <c r="DM86" s="99"/>
      <c r="DN86" s="99"/>
      <c r="DO86" s="99"/>
      <c r="DP86" s="99">
        <f>IF(SUM(DM86:DO86)=0,MASTER_DATA_MAPPED!DP86*VLOOKUP(DP$20,Backend!$A$2:$K$61,VLOOKUP(MASTER_DATA_ESCALATED!$B86,Backend!$M$3:$O$8,3,FALSE),FALSE),SUM(DM86:DO86))</f>
        <v>0</v>
      </c>
      <c r="DQ86" s="99"/>
      <c r="DR86" s="99"/>
      <c r="DS86" s="99"/>
      <c r="DT86" s="99">
        <f>IF(SUM(DQ86:DS86)=0,MASTER_DATA_MAPPED!DT86*VLOOKUP(DT$20,Backend!$A$2:$K$61,VLOOKUP(MASTER_DATA_ESCALATED!$B86,Backend!$M$3:$O$8,3,FALSE),FALSE),SUM(DQ86:DS86))</f>
        <v>0</v>
      </c>
      <c r="DU86" s="99"/>
      <c r="DV86" s="99"/>
      <c r="DW86" s="99"/>
      <c r="DX86" s="99">
        <f>IF(SUM(DU86:DW86)=0,MASTER_DATA_MAPPED!DX86*VLOOKUP(DX$20,Backend!$A$2:$K$61,VLOOKUP(MASTER_DATA_ESCALATED!$B86,Backend!$M$3:$O$8,3,FALSE),FALSE),SUM(DU86:DW86))</f>
        <v>0</v>
      </c>
      <c r="DY86" s="99"/>
      <c r="DZ86" s="99"/>
      <c r="EA86" s="99"/>
      <c r="EB86" s="99">
        <f>IF(SUM(DY86:EA86)=0,MASTER_DATA_MAPPED!EB86*VLOOKUP(EB$20,Backend!$A$2:$K$61,VLOOKUP(MASTER_DATA_ESCALATED!$B86,Backend!$M$3:$O$8,3,FALSE),FALSE),SUM(DY86:EA86))</f>
        <v>0</v>
      </c>
      <c r="EC86" s="99"/>
      <c r="ED86" s="99"/>
      <c r="EE86" s="99"/>
      <c r="EF86" s="99">
        <f>IF(SUM(EC86:EE86)=0,MASTER_DATA_MAPPED!EF86*VLOOKUP(EF$20,Backend!$A$2:$K$61,VLOOKUP(MASTER_DATA_ESCALATED!$B86,Backend!$M$3:$O$8,3,FALSE),FALSE),SUM(EC86:EE86))</f>
        <v>0</v>
      </c>
      <c r="EG86" s="99"/>
      <c r="EH86" s="99"/>
      <c r="EI86" s="99"/>
      <c r="EJ86" s="99">
        <f>IF(SUM(EG86:EI86)=0,MASTER_DATA_MAPPED!EJ86*VLOOKUP(EJ$20,Backend!$A$2:$K$61,VLOOKUP(MASTER_DATA_ESCALATED!$B86,Backend!$M$3:$O$8,3,FALSE),FALSE),SUM(EG86:EI86))</f>
        <v>0</v>
      </c>
      <c r="EK86" s="99"/>
      <c r="EL86" s="99"/>
      <c r="EM86" s="99"/>
      <c r="EN86" s="99">
        <f>IF(SUM(EK86:EM86)=0,MASTER_DATA_MAPPED!EN86*VLOOKUP(EN$20,Backend!$A$2:$K$61,VLOOKUP(MASTER_DATA_ESCALATED!$B86,Backend!$M$3:$O$8,3,FALSE),FALSE),SUM(EK86:EM86))</f>
        <v>0</v>
      </c>
      <c r="EO86" s="99"/>
      <c r="EP86" s="99"/>
      <c r="EQ86" s="99"/>
      <c r="ER86" s="99">
        <f>IF(SUM(EO86:EQ86)=0,MASTER_DATA_MAPPED!ER86*VLOOKUP(ER$20,Backend!$A$2:$K$61,VLOOKUP(MASTER_DATA_ESCALATED!$B86,Backend!$M$3:$O$8,3,FALSE),FALSE),SUM(EO86:EQ86))</f>
        <v>0</v>
      </c>
      <c r="ES86" s="99"/>
      <c r="ET86" s="99"/>
      <c r="EU86" s="99"/>
      <c r="EV86" s="99">
        <f>IF(SUM(ES86:EU86)=0,MASTER_DATA_MAPPED!EV86*VLOOKUP(EV$20,Backend!$A$2:$K$61,VLOOKUP(MASTER_DATA_ESCALATED!$B86,Backend!$M$3:$O$8,3,FALSE),FALSE),SUM(ES86:EU86))</f>
        <v>0</v>
      </c>
      <c r="EW86" s="99"/>
      <c r="EX86" s="99"/>
      <c r="EY86" s="99"/>
      <c r="EZ86" s="99">
        <f>IF(SUM(EW86:EY86)=0,MASTER_DATA_MAPPED!EZ86*VLOOKUP(EZ$20,Backend!$A$2:$K$61,VLOOKUP(MASTER_DATA_ESCALATED!$B86,Backend!$M$3:$O$8,3,FALSE),FALSE),SUM(EW86:EY86))</f>
        <v>0</v>
      </c>
      <c r="FA86" s="99"/>
      <c r="FB86" s="99"/>
      <c r="FC86" s="99"/>
      <c r="FD86" s="99">
        <f>IF(SUM(FA86:FC86)=0,MASTER_DATA_MAPPED!FD86*VLOOKUP(FD$20,Backend!$A$2:$K$61,VLOOKUP(MASTER_DATA_ESCALATED!$B86,Backend!$M$3:$O$8,3,FALSE),FALSE),SUM(FA86:FC86))</f>
        <v>0</v>
      </c>
      <c r="FE86" s="99"/>
      <c r="FF86" s="99"/>
      <c r="FG86" s="99"/>
      <c r="FH86" s="99">
        <f>IF(SUM(FE86:FG86)=0,MASTER_DATA_MAPPED!FH86*VLOOKUP(FH$20,Backend!$A$2:$K$61,VLOOKUP(MASTER_DATA_ESCALATED!$B86,Backend!$M$3:$O$8,3,FALSE),FALSE),SUM(FE86:FG86))</f>
        <v>0</v>
      </c>
      <c r="FI86" s="99"/>
      <c r="FJ86" s="99"/>
      <c r="FK86" s="99"/>
      <c r="FL86" s="99">
        <f>IF(SUM(FI86:FK86)=0,MASTER_DATA_MAPPED!FL86*VLOOKUP(FL$20,Backend!$A$2:$K$61,VLOOKUP(MASTER_DATA_ESCALATED!$B86,Backend!$M$3:$O$8,3,FALSE),FALSE),SUM(FI86:FK86))</f>
        <v>0</v>
      </c>
      <c r="FM86" s="99"/>
      <c r="FN86" s="99"/>
      <c r="FO86" s="99"/>
      <c r="FP86" s="99">
        <f>IF(SUM(FM86:FO86)=0,MASTER_DATA_MAPPED!FP86*VLOOKUP(FP$20,Backend!$A$2:$K$61,VLOOKUP(MASTER_DATA_ESCALATED!$B86,Backend!$M$3:$O$8,3,FALSE),FALSE),SUM(FM86:FO86))</f>
        <v>0</v>
      </c>
      <c r="FQ86" s="99"/>
      <c r="FR86" s="99"/>
      <c r="FS86" s="99"/>
      <c r="FT86" s="99">
        <f>IF(SUM(FQ86:FS86)=0,MASTER_DATA_MAPPED!FT86*VLOOKUP(FT$20,Backend!$A$2:$K$61,VLOOKUP(MASTER_DATA_ESCALATED!$B86,Backend!$M$3:$O$8,3,FALSE),FALSE),SUM(FQ86:FS86))</f>
        <v>0</v>
      </c>
      <c r="FU86" s="99"/>
      <c r="FV86" s="99"/>
      <c r="FW86" s="99"/>
      <c r="FX86" s="99">
        <f>IF(SUM(FU86:FW86)=0,MASTER_DATA_MAPPED!FX86*VLOOKUP(FX$20,Backend!$A$2:$K$61,VLOOKUP(MASTER_DATA_ESCALATED!$B86,Backend!$M$3:$O$8,3,FALSE),FALSE),SUM(FU86:FW86))</f>
        <v>0</v>
      </c>
      <c r="FY86" s="99"/>
      <c r="FZ86" s="99"/>
      <c r="GA86" s="99"/>
      <c r="GB86" s="99">
        <f>IF(SUM(FY86:GA86)=0,MASTER_DATA_MAPPED!GB86*VLOOKUP(GB$20,Backend!$A$2:$K$61,VLOOKUP(MASTER_DATA_ESCALATED!$B86,Backend!$M$3:$O$8,3,FALSE),FALSE),SUM(FY86:GA86))</f>
        <v>0</v>
      </c>
      <c r="GC86" s="99"/>
      <c r="GD86" s="99"/>
      <c r="GE86" s="99"/>
      <c r="GF86" s="99">
        <f>IF(SUM(GC86:GE86)=0,MASTER_DATA_MAPPED!GF86*VLOOKUP(GF$20,Backend!$A$2:$K$61,VLOOKUP(MASTER_DATA_ESCALATED!$B86,Backend!$M$3:$O$8,3,FALSE),FALSE),SUM(GC86:GE86))</f>
        <v>0</v>
      </c>
      <c r="GG86" s="99"/>
      <c r="GH86" s="99"/>
      <c r="GI86" s="99"/>
      <c r="GJ86" s="99">
        <f>IF(SUM(GG86:GI86)=0,MASTER_DATA_MAPPED!GJ86*VLOOKUP(GJ$20,Backend!$A$2:$K$61,VLOOKUP(MASTER_DATA_ESCALATED!$B86,Backend!$M$3:$O$8,3,FALSE),FALSE),SUM(GG86:GI86))</f>
        <v>0</v>
      </c>
      <c r="GK86" s="99"/>
      <c r="GL86" s="99"/>
      <c r="GM86" s="99"/>
      <c r="GN86" s="99">
        <f>IF(SUM(GK86:GM86)=0,MASTER_DATA_MAPPED!GN86*VLOOKUP(GN$20,Backend!$A$2:$K$61,VLOOKUP(MASTER_DATA_ESCALATED!$B86,Backend!$M$3:$O$8,3,FALSE),FALSE),SUM(GK86:GM86))</f>
        <v>0</v>
      </c>
      <c r="GO86" s="99"/>
      <c r="GP86" s="99"/>
      <c r="GQ86" s="99"/>
      <c r="GR86" s="99">
        <f>IF(SUM(GO86:GQ86)=0,MASTER_DATA_MAPPED!GR86*VLOOKUP(GR$20,Backend!$A$2:$K$61,VLOOKUP(MASTER_DATA_ESCALATED!$B86,Backend!$M$3:$O$8,3,FALSE),FALSE),SUM(GO86:GQ86))</f>
        <v>0</v>
      </c>
      <c r="GS86" s="99"/>
      <c r="GT86" s="99"/>
      <c r="GU86" s="99"/>
      <c r="GV86" s="99">
        <f>IF(SUM(GS86:GU86)=0,MASTER_DATA_MAPPED!GV86*VLOOKUP(GV$20,Backend!$A$2:$K$61,VLOOKUP(MASTER_DATA_ESCALATED!$B86,Backend!$M$3:$O$8,3,FALSE),FALSE),SUM(GS86:GU86))</f>
        <v>0</v>
      </c>
    </row>
    <row r="87" spans="2:204" s="27" customFormat="1" ht="14.25" hidden="1" outlineLevel="2" x14ac:dyDescent="0.25">
      <c r="B87" s="26">
        <f t="shared" si="1"/>
        <v>20</v>
      </c>
      <c r="C87" s="55">
        <f t="shared" ref="C87:C101" si="2">IF(F87="",IF(E87="", IF(D87="",IF(G87="","",G87),D87), E87), F87)</f>
        <v>223.3</v>
      </c>
      <c r="D87" s="82"/>
      <c r="E87" s="55"/>
      <c r="F87" s="59"/>
      <c r="G87" s="86">
        <v>223.3</v>
      </c>
      <c r="H87" s="40" t="s">
        <v>91</v>
      </c>
      <c r="I87" s="99"/>
      <c r="J87" s="99"/>
      <c r="K87" s="99"/>
      <c r="L87" s="99">
        <f>IF(SUM(I87:K87)=0,MASTER_DATA_MAPPED!L87*VLOOKUP(L$20,Backend!$A$2:$K$61,VLOOKUP(MASTER_DATA_ESCALATED!$B87,Backend!$M$3:$O$8,3,FALSE),FALSE),SUM(I87:K87))</f>
        <v>0</v>
      </c>
      <c r="M87" s="99"/>
      <c r="N87" s="99"/>
      <c r="O87" s="99"/>
      <c r="P87" s="99">
        <f>IF(SUM(M87:O87)=0,MASTER_DATA_MAPPED!P87*VLOOKUP(P$20,Backend!$A$2:$K$61,VLOOKUP(MASTER_DATA_ESCALATED!$B87,Backend!$M$3:$O$8,3,FALSE),FALSE),SUM(M87:O87))</f>
        <v>0</v>
      </c>
      <c r="Q87" s="99"/>
      <c r="R87" s="99"/>
      <c r="S87" s="99"/>
      <c r="T87" s="99">
        <f>IF(SUM(Q87:S87)=0,MASTER_DATA_MAPPED!T87*VLOOKUP(T$20,Backend!$A$2:$K$61,VLOOKUP(MASTER_DATA_ESCALATED!$B87,Backend!$M$3:$O$8,3,FALSE),FALSE),SUM(Q87:S87))</f>
        <v>0</v>
      </c>
      <c r="U87" s="99"/>
      <c r="V87" s="99"/>
      <c r="W87" s="99"/>
      <c r="X87" s="99">
        <f>IF(SUM(U87:W87)=0,MASTER_DATA_MAPPED!X87*VLOOKUP(X$20,Backend!$A$2:$K$61,VLOOKUP(MASTER_DATA_ESCALATED!$B87,Backend!$M$3:$O$8,3,FALSE),FALSE),SUM(U87:W87))</f>
        <v>0</v>
      </c>
      <c r="Y87" s="99"/>
      <c r="Z87" s="99"/>
      <c r="AA87" s="99"/>
      <c r="AB87" s="99">
        <f>IF(SUM(Y87:AA87)=0,MASTER_DATA_MAPPED!AB87*VLOOKUP(AB$20,Backend!$A$2:$K$61,VLOOKUP(MASTER_DATA_ESCALATED!$B87,Backend!$M$3:$O$8,3,FALSE),FALSE),SUM(Y87:AA87))</f>
        <v>0</v>
      </c>
      <c r="AC87" s="99"/>
      <c r="AD87" s="99"/>
      <c r="AE87" s="99"/>
      <c r="AF87" s="99">
        <f>IF(SUM(AC87:AE87)=0,MASTER_DATA_MAPPED!AF87*VLOOKUP(AF$20,Backend!$A$2:$K$61,VLOOKUP(MASTER_DATA_ESCALATED!$B87,Backend!$M$3:$O$8,3,FALSE),FALSE),SUM(AC87:AE87))</f>
        <v>0</v>
      </c>
      <c r="AG87" s="99"/>
      <c r="AH87" s="99"/>
      <c r="AI87" s="99"/>
      <c r="AJ87" s="99">
        <f>IF(SUM(AG87:AI87)=0,MASTER_DATA_MAPPED!AJ87*VLOOKUP(AJ$20,Backend!$A$2:$K$61,VLOOKUP(MASTER_DATA_ESCALATED!$B87,Backend!$M$3:$O$8,3,FALSE),FALSE),SUM(AG87:AI87))</f>
        <v>0</v>
      </c>
      <c r="AK87" s="99"/>
      <c r="AL87" s="99"/>
      <c r="AM87" s="99"/>
      <c r="AN87" s="99">
        <f>IF(SUM(AK87:AM87)=0,MASTER_DATA_MAPPED!AN87*VLOOKUP(AN$20,Backend!$A$2:$K$61,VLOOKUP(MASTER_DATA_ESCALATED!$B87,Backend!$M$3:$O$8,3,FALSE),FALSE),SUM(AK87:AM87))</f>
        <v>0</v>
      </c>
      <c r="AO87" s="99"/>
      <c r="AP87" s="99"/>
      <c r="AQ87" s="99"/>
      <c r="AR87" s="99">
        <f>IF(SUM(AO87:AQ87)=0,MASTER_DATA_MAPPED!AR87*VLOOKUP(AR$20,Backend!$A$2:$K$61,VLOOKUP(MASTER_DATA_ESCALATED!$B87,Backend!$M$3:$O$8,3,FALSE),FALSE),SUM(AO87:AQ87))</f>
        <v>0</v>
      </c>
      <c r="AS87" s="99"/>
      <c r="AT87" s="99"/>
      <c r="AU87" s="99"/>
      <c r="AV87" s="99">
        <f>IF(SUM(AS87:AU87)=0,MASTER_DATA_MAPPED!AV87*VLOOKUP(AV$20,Backend!$A$2:$K$61,VLOOKUP(MASTER_DATA_ESCALATED!$B87,Backend!$M$3:$O$8,3,FALSE),FALSE),SUM(AS87:AU87))</f>
        <v>0</v>
      </c>
      <c r="AW87" s="99"/>
      <c r="AX87" s="99"/>
      <c r="AY87" s="99"/>
      <c r="AZ87" s="99">
        <f>IF(SUM(AW87:AY87)=0,MASTER_DATA_MAPPED!AZ87*VLOOKUP(AZ$20,Backend!$A$2:$K$61,VLOOKUP(MASTER_DATA_ESCALATED!$B87,Backend!$M$3:$O$8,3,FALSE),FALSE),SUM(AW87:AY87))</f>
        <v>0</v>
      </c>
      <c r="BA87" s="99"/>
      <c r="BB87" s="99"/>
      <c r="BC87" s="99"/>
      <c r="BD87" s="99">
        <f>IF(SUM(BA87:BC87)=0,MASTER_DATA_MAPPED!BD87*VLOOKUP(BD$20,Backend!$A$2:$K$61,VLOOKUP(MASTER_DATA_ESCALATED!$B87,Backend!$M$3:$O$8,3,FALSE),FALSE),SUM(BA87:BC87))</f>
        <v>0</v>
      </c>
      <c r="BE87" s="99"/>
      <c r="BF87" s="99"/>
      <c r="BG87" s="99"/>
      <c r="BH87" s="99">
        <f>IF(SUM(BE87:BG87)=0,MASTER_DATA_MAPPED!BH87*VLOOKUP(BH$20,Backend!$A$2:$K$61,VLOOKUP(MASTER_DATA_ESCALATED!$B87,Backend!$M$3:$O$8,3,FALSE),FALSE),SUM(BE87:BG87))</f>
        <v>0</v>
      </c>
      <c r="BI87" s="99"/>
      <c r="BJ87" s="99"/>
      <c r="BK87" s="99"/>
      <c r="BL87" s="99">
        <f>IF(SUM(BI87:BK87)=0,MASTER_DATA_MAPPED!BL87*VLOOKUP(BL$20,Backend!$A$2:$K$61,VLOOKUP(MASTER_DATA_ESCALATED!$B87,Backend!$M$3:$O$8,3,FALSE),FALSE),SUM(BI87:BK87))</f>
        <v>0</v>
      </c>
      <c r="BM87" s="99"/>
      <c r="BN87" s="99"/>
      <c r="BO87" s="99"/>
      <c r="BP87" s="99">
        <f>IF(SUM(BM87:BO87)=0,MASTER_DATA_MAPPED!BP87*VLOOKUP(BP$20,Backend!$A$2:$K$61,VLOOKUP(MASTER_DATA_ESCALATED!$B87,Backend!$M$3:$O$8,3,FALSE),FALSE),SUM(BM87:BO87))</f>
        <v>0</v>
      </c>
      <c r="BQ87" s="99"/>
      <c r="BR87" s="99"/>
      <c r="BS87" s="99"/>
      <c r="BT87" s="99">
        <f>IF(SUM(BQ87:BS87)=0,MASTER_DATA_MAPPED!BT87*VLOOKUP(BT$20,Backend!$A$2:$K$61,VLOOKUP(MASTER_DATA_ESCALATED!$B87,Backend!$M$3:$O$8,3,FALSE),FALSE),SUM(BQ87:BS87))</f>
        <v>0</v>
      </c>
      <c r="BU87" s="99"/>
      <c r="BV87" s="99"/>
      <c r="BW87" s="99"/>
      <c r="BX87" s="99">
        <f>IF(SUM(BU87:BW87)=0,MASTER_DATA_MAPPED!BX87*VLOOKUP(BX$20,Backend!$A$2:$K$61,VLOOKUP(MASTER_DATA_ESCALATED!$B87,Backend!$M$3:$O$8,3,FALSE),FALSE),SUM(BU87:BW87))</f>
        <v>0</v>
      </c>
      <c r="BY87" s="99"/>
      <c r="BZ87" s="99"/>
      <c r="CA87" s="99"/>
      <c r="CB87" s="99">
        <f>IF(SUM(BY87:CA87)=0,MASTER_DATA_MAPPED!CB87*VLOOKUP(CB$20,Backend!$A$2:$K$61,VLOOKUP(MASTER_DATA_ESCALATED!$B87,Backend!$M$3:$O$8,3,FALSE),FALSE),SUM(BY87:CA87))</f>
        <v>0</v>
      </c>
      <c r="CC87" s="99"/>
      <c r="CD87" s="99"/>
      <c r="CE87" s="99"/>
      <c r="CF87" s="99">
        <f>IF(SUM(CC87:CE87)=0,MASTER_DATA_MAPPED!CF87*VLOOKUP(CF$20,Backend!$A$2:$K$61,VLOOKUP(MASTER_DATA_ESCALATED!$B87,Backend!$M$3:$O$8,3,FALSE),FALSE),SUM(CC87:CE87))</f>
        <v>0</v>
      </c>
      <c r="CG87" s="99"/>
      <c r="CH87" s="99"/>
      <c r="CI87" s="99"/>
      <c r="CJ87" s="99">
        <f>IF(SUM(CG87:CI87)=0,MASTER_DATA_MAPPED!CJ87*VLOOKUP(CJ$20,Backend!$A$2:$K$61,VLOOKUP(MASTER_DATA_ESCALATED!$B87,Backend!$M$3:$O$8,3,FALSE),FALSE),SUM(CG87:CI87))</f>
        <v>0</v>
      </c>
      <c r="CK87" s="99"/>
      <c r="CL87" s="99"/>
      <c r="CM87" s="99"/>
      <c r="CN87" s="99">
        <f>IF(SUM(CK87:CM87)=0,MASTER_DATA_MAPPED!CN87*VLOOKUP(CN$20,Backend!$A$2:$K$61,VLOOKUP(MASTER_DATA_ESCALATED!$B87,Backend!$M$3:$O$8,3,FALSE),FALSE),SUM(CK87:CM87))</f>
        <v>0</v>
      </c>
      <c r="CO87" s="99"/>
      <c r="CP87" s="99"/>
      <c r="CQ87" s="99"/>
      <c r="CR87" s="99">
        <f>IF(SUM(CO87:CQ87)=0,MASTER_DATA_MAPPED!CR87*VLOOKUP(CR$20,Backend!$A$2:$K$61,VLOOKUP(MASTER_DATA_ESCALATED!$B87,Backend!$M$3:$O$8,3,FALSE),FALSE),SUM(CO87:CQ87))</f>
        <v>0</v>
      </c>
      <c r="CS87" s="99"/>
      <c r="CT87" s="99"/>
      <c r="CU87" s="99"/>
      <c r="CV87" s="99">
        <f>IF(SUM(CS87:CU87)=0,MASTER_DATA_MAPPED!CV87*VLOOKUP(CV$20,Backend!$A$2:$K$61,VLOOKUP(MASTER_DATA_ESCALATED!$B87,Backend!$M$3:$O$8,3,FALSE),FALSE),SUM(CS87:CU87))</f>
        <v>0</v>
      </c>
      <c r="CW87" s="99"/>
      <c r="CX87" s="99"/>
      <c r="CY87" s="99"/>
      <c r="CZ87" s="99">
        <f>IF(SUM(CW87:CY87)=0,MASTER_DATA_MAPPED!CZ87*VLOOKUP(CZ$20,Backend!$A$2:$K$61,VLOOKUP(MASTER_DATA_ESCALATED!$B87,Backend!$M$3:$O$8,3,FALSE),FALSE),SUM(CW87:CY87))</f>
        <v>0</v>
      </c>
      <c r="DA87" s="99"/>
      <c r="DB87" s="99"/>
      <c r="DC87" s="99"/>
      <c r="DD87" s="99" t="e">
        <f>IF(SUM(DA87:DC87)=0,MASTER_DATA_MAPPED!DD87*VLOOKUP(DD$20,Backend!$A$2:$K$61,VLOOKUP(MASTER_DATA_ESCALATED!$B87,Backend!$M$3:$O$8,3,FALSE),FALSE),SUM(DA87:DC87))</f>
        <v>#N/A</v>
      </c>
      <c r="DE87" s="99"/>
      <c r="DF87" s="99"/>
      <c r="DG87" s="99"/>
      <c r="DH87" s="99">
        <f>IF(SUM(DE87:DG87)=0,MASTER_DATA_MAPPED!DH87*VLOOKUP(DH$20,Backend!$A$2:$K$61,VLOOKUP(MASTER_DATA_ESCALATED!$B87,Backend!$M$3:$O$8,3,FALSE),FALSE),SUM(DE87:DG87))</f>
        <v>0</v>
      </c>
      <c r="DI87" s="99"/>
      <c r="DJ87" s="99"/>
      <c r="DK87" s="99"/>
      <c r="DL87" s="99">
        <f>IF(SUM(DI87:DK87)=0,MASTER_DATA_MAPPED!DL87*VLOOKUP(DL$20,Backend!$A$2:$K$61,VLOOKUP(MASTER_DATA_ESCALATED!$B87,Backend!$M$3:$O$8,3,FALSE),FALSE),SUM(DI87:DK87))</f>
        <v>0</v>
      </c>
      <c r="DM87" s="99"/>
      <c r="DN87" s="99"/>
      <c r="DO87" s="99"/>
      <c r="DP87" s="99">
        <f>IF(SUM(DM87:DO87)=0,MASTER_DATA_MAPPED!DP87*VLOOKUP(DP$20,Backend!$A$2:$K$61,VLOOKUP(MASTER_DATA_ESCALATED!$B87,Backend!$M$3:$O$8,3,FALSE),FALSE),SUM(DM87:DO87))</f>
        <v>0</v>
      </c>
      <c r="DQ87" s="99"/>
      <c r="DR87" s="99"/>
      <c r="DS87" s="99"/>
      <c r="DT87" s="99">
        <f>IF(SUM(DQ87:DS87)=0,MASTER_DATA_MAPPED!DT87*VLOOKUP(DT$20,Backend!$A$2:$K$61,VLOOKUP(MASTER_DATA_ESCALATED!$B87,Backend!$M$3:$O$8,3,FALSE),FALSE),SUM(DQ87:DS87))</f>
        <v>0</v>
      </c>
      <c r="DU87" s="99"/>
      <c r="DV87" s="99"/>
      <c r="DW87" s="99"/>
      <c r="DX87" s="99">
        <f>IF(SUM(DU87:DW87)=0,MASTER_DATA_MAPPED!DX87*VLOOKUP(DX$20,Backend!$A$2:$K$61,VLOOKUP(MASTER_DATA_ESCALATED!$B87,Backend!$M$3:$O$8,3,FALSE),FALSE),SUM(DU87:DW87))</f>
        <v>0</v>
      </c>
      <c r="DY87" s="99"/>
      <c r="DZ87" s="99"/>
      <c r="EA87" s="99"/>
      <c r="EB87" s="99">
        <f>IF(SUM(DY87:EA87)=0,MASTER_DATA_MAPPED!EB87*VLOOKUP(EB$20,Backend!$A$2:$K$61,VLOOKUP(MASTER_DATA_ESCALATED!$B87,Backend!$M$3:$O$8,3,FALSE),FALSE),SUM(DY87:EA87))</f>
        <v>0</v>
      </c>
      <c r="EC87" s="99"/>
      <c r="ED87" s="99"/>
      <c r="EE87" s="99"/>
      <c r="EF87" s="99">
        <f>IF(SUM(EC87:EE87)=0,MASTER_DATA_MAPPED!EF87*VLOOKUP(EF$20,Backend!$A$2:$K$61,VLOOKUP(MASTER_DATA_ESCALATED!$B87,Backend!$M$3:$O$8,3,FALSE),FALSE),SUM(EC87:EE87))</f>
        <v>0</v>
      </c>
      <c r="EG87" s="99"/>
      <c r="EH87" s="99"/>
      <c r="EI87" s="99"/>
      <c r="EJ87" s="99">
        <f>IF(SUM(EG87:EI87)=0,MASTER_DATA_MAPPED!EJ87*VLOOKUP(EJ$20,Backend!$A$2:$K$61,VLOOKUP(MASTER_DATA_ESCALATED!$B87,Backend!$M$3:$O$8,3,FALSE),FALSE),SUM(EG87:EI87))</f>
        <v>0</v>
      </c>
      <c r="EK87" s="99"/>
      <c r="EL87" s="99"/>
      <c r="EM87" s="99"/>
      <c r="EN87" s="99">
        <f>IF(SUM(EK87:EM87)=0,MASTER_DATA_MAPPED!EN87*VLOOKUP(EN$20,Backend!$A$2:$K$61,VLOOKUP(MASTER_DATA_ESCALATED!$B87,Backend!$M$3:$O$8,3,FALSE),FALSE),SUM(EK87:EM87))</f>
        <v>0</v>
      </c>
      <c r="EO87" s="99"/>
      <c r="EP87" s="99"/>
      <c r="EQ87" s="99"/>
      <c r="ER87" s="99">
        <f>IF(SUM(EO87:EQ87)=0,MASTER_DATA_MAPPED!ER87*VLOOKUP(ER$20,Backend!$A$2:$K$61,VLOOKUP(MASTER_DATA_ESCALATED!$B87,Backend!$M$3:$O$8,3,FALSE),FALSE),SUM(EO87:EQ87))</f>
        <v>0</v>
      </c>
      <c r="ES87" s="99"/>
      <c r="ET87" s="99"/>
      <c r="EU87" s="99"/>
      <c r="EV87" s="99">
        <f>IF(SUM(ES87:EU87)=0,MASTER_DATA_MAPPED!EV87*VLOOKUP(EV$20,Backend!$A$2:$K$61,VLOOKUP(MASTER_DATA_ESCALATED!$B87,Backend!$M$3:$O$8,3,FALSE),FALSE),SUM(ES87:EU87))</f>
        <v>0</v>
      </c>
      <c r="EW87" s="99"/>
      <c r="EX87" s="99"/>
      <c r="EY87" s="99"/>
      <c r="EZ87" s="99">
        <f>IF(SUM(EW87:EY87)=0,MASTER_DATA_MAPPED!EZ87*VLOOKUP(EZ$20,Backend!$A$2:$K$61,VLOOKUP(MASTER_DATA_ESCALATED!$B87,Backend!$M$3:$O$8,3,FALSE),FALSE),SUM(EW87:EY87))</f>
        <v>0</v>
      </c>
      <c r="FA87" s="99"/>
      <c r="FB87" s="99"/>
      <c r="FC87" s="99"/>
      <c r="FD87" s="99">
        <f>IF(SUM(FA87:FC87)=0,MASTER_DATA_MAPPED!FD87*VLOOKUP(FD$20,Backend!$A$2:$K$61,VLOOKUP(MASTER_DATA_ESCALATED!$B87,Backend!$M$3:$O$8,3,FALSE),FALSE),SUM(FA87:FC87))</f>
        <v>0</v>
      </c>
      <c r="FE87" s="99"/>
      <c r="FF87" s="99"/>
      <c r="FG87" s="99"/>
      <c r="FH87" s="99">
        <f>IF(SUM(FE87:FG87)=0,MASTER_DATA_MAPPED!FH87*VLOOKUP(FH$20,Backend!$A$2:$K$61,VLOOKUP(MASTER_DATA_ESCALATED!$B87,Backend!$M$3:$O$8,3,FALSE),FALSE),SUM(FE87:FG87))</f>
        <v>0</v>
      </c>
      <c r="FI87" s="99"/>
      <c r="FJ87" s="99"/>
      <c r="FK87" s="99"/>
      <c r="FL87" s="99">
        <f>IF(SUM(FI87:FK87)=0,MASTER_DATA_MAPPED!FL87*VLOOKUP(FL$20,Backend!$A$2:$K$61,VLOOKUP(MASTER_DATA_ESCALATED!$B87,Backend!$M$3:$O$8,3,FALSE),FALSE),SUM(FI87:FK87))</f>
        <v>0</v>
      </c>
      <c r="FM87" s="99"/>
      <c r="FN87" s="99"/>
      <c r="FO87" s="99"/>
      <c r="FP87" s="99">
        <f>IF(SUM(FM87:FO87)=0,MASTER_DATA_MAPPED!FP87*VLOOKUP(FP$20,Backend!$A$2:$K$61,VLOOKUP(MASTER_DATA_ESCALATED!$B87,Backend!$M$3:$O$8,3,FALSE),FALSE),SUM(FM87:FO87))</f>
        <v>0</v>
      </c>
      <c r="FQ87" s="99"/>
      <c r="FR87" s="99"/>
      <c r="FS87" s="99"/>
      <c r="FT87" s="99">
        <f>IF(SUM(FQ87:FS87)=0,MASTER_DATA_MAPPED!FT87*VLOOKUP(FT$20,Backend!$A$2:$K$61,VLOOKUP(MASTER_DATA_ESCALATED!$B87,Backend!$M$3:$O$8,3,FALSE),FALSE),SUM(FQ87:FS87))</f>
        <v>0</v>
      </c>
      <c r="FU87" s="99"/>
      <c r="FV87" s="99"/>
      <c r="FW87" s="99"/>
      <c r="FX87" s="99">
        <f>IF(SUM(FU87:FW87)=0,MASTER_DATA_MAPPED!FX87*VLOOKUP(FX$20,Backend!$A$2:$K$61,VLOOKUP(MASTER_DATA_ESCALATED!$B87,Backend!$M$3:$O$8,3,FALSE),FALSE),SUM(FU87:FW87))</f>
        <v>0</v>
      </c>
      <c r="FY87" s="99"/>
      <c r="FZ87" s="99"/>
      <c r="GA87" s="99"/>
      <c r="GB87" s="99">
        <f>IF(SUM(FY87:GA87)=0,MASTER_DATA_MAPPED!GB87*VLOOKUP(GB$20,Backend!$A$2:$K$61,VLOOKUP(MASTER_DATA_ESCALATED!$B87,Backend!$M$3:$O$8,3,FALSE),FALSE),SUM(FY87:GA87))</f>
        <v>0</v>
      </c>
      <c r="GC87" s="99"/>
      <c r="GD87" s="99"/>
      <c r="GE87" s="99"/>
      <c r="GF87" s="99">
        <f>IF(SUM(GC87:GE87)=0,MASTER_DATA_MAPPED!GF87*VLOOKUP(GF$20,Backend!$A$2:$K$61,VLOOKUP(MASTER_DATA_ESCALATED!$B87,Backend!$M$3:$O$8,3,FALSE),FALSE),SUM(GC87:GE87))</f>
        <v>0</v>
      </c>
      <c r="GG87" s="99"/>
      <c r="GH87" s="99"/>
      <c r="GI87" s="99"/>
      <c r="GJ87" s="99">
        <f>IF(SUM(GG87:GI87)=0,MASTER_DATA_MAPPED!GJ87*VLOOKUP(GJ$20,Backend!$A$2:$K$61,VLOOKUP(MASTER_DATA_ESCALATED!$B87,Backend!$M$3:$O$8,3,FALSE),FALSE),SUM(GG87:GI87))</f>
        <v>0</v>
      </c>
      <c r="GK87" s="99"/>
      <c r="GL87" s="99"/>
      <c r="GM87" s="99"/>
      <c r="GN87" s="99">
        <f>IF(SUM(GK87:GM87)=0,MASTER_DATA_MAPPED!GN87*VLOOKUP(GN$20,Backend!$A$2:$K$61,VLOOKUP(MASTER_DATA_ESCALATED!$B87,Backend!$M$3:$O$8,3,FALSE),FALSE),SUM(GK87:GM87))</f>
        <v>0</v>
      </c>
      <c r="GO87" s="99"/>
      <c r="GP87" s="99"/>
      <c r="GQ87" s="99"/>
      <c r="GR87" s="99">
        <f>IF(SUM(GO87:GQ87)=0,MASTER_DATA_MAPPED!GR87*VLOOKUP(GR$20,Backend!$A$2:$K$61,VLOOKUP(MASTER_DATA_ESCALATED!$B87,Backend!$M$3:$O$8,3,FALSE),FALSE),SUM(GO87:GQ87))</f>
        <v>0</v>
      </c>
      <c r="GS87" s="99"/>
      <c r="GT87" s="99"/>
      <c r="GU87" s="99"/>
      <c r="GV87" s="99">
        <f>IF(SUM(GS87:GU87)=0,MASTER_DATA_MAPPED!GV87*VLOOKUP(GV$20,Backend!$A$2:$K$61,VLOOKUP(MASTER_DATA_ESCALATED!$B87,Backend!$M$3:$O$8,3,FALSE),FALSE),SUM(GS87:GU87))</f>
        <v>0</v>
      </c>
    </row>
    <row r="88" spans="2:204" s="27" customFormat="1" ht="14.25" hidden="1" outlineLevel="2" x14ac:dyDescent="0.25">
      <c r="B88" s="26">
        <f t="shared" ref="B88:B174" si="3">_xlfn.NUMBERVALUE(LEFT(C88,1)&amp;"0")</f>
        <v>20</v>
      </c>
      <c r="C88" s="55">
        <f t="shared" si="2"/>
        <v>223.4</v>
      </c>
      <c r="D88" s="82"/>
      <c r="E88" s="55"/>
      <c r="F88" s="59"/>
      <c r="G88" s="86">
        <v>223.4</v>
      </c>
      <c r="H88" s="40" t="s">
        <v>92</v>
      </c>
      <c r="I88" s="99"/>
      <c r="J88" s="99"/>
      <c r="K88" s="99"/>
      <c r="L88" s="99">
        <f>IF(SUM(I88:K88)=0,MASTER_DATA_MAPPED!L88*VLOOKUP(L$20,Backend!$A$2:$K$61,VLOOKUP(MASTER_DATA_ESCALATED!$B88,Backend!$M$3:$O$8,3,FALSE),FALSE),SUM(I88:K88))</f>
        <v>0</v>
      </c>
      <c r="M88" s="99"/>
      <c r="N88" s="99"/>
      <c r="O88" s="99"/>
      <c r="P88" s="99">
        <f>IF(SUM(M88:O88)=0,MASTER_DATA_MAPPED!P88*VLOOKUP(P$20,Backend!$A$2:$K$61,VLOOKUP(MASTER_DATA_ESCALATED!$B88,Backend!$M$3:$O$8,3,FALSE),FALSE),SUM(M88:O88))</f>
        <v>0</v>
      </c>
      <c r="Q88" s="99"/>
      <c r="R88" s="99"/>
      <c r="S88" s="99"/>
      <c r="T88" s="99">
        <f>IF(SUM(Q88:S88)=0,MASTER_DATA_MAPPED!T88*VLOOKUP(T$20,Backend!$A$2:$K$61,VLOOKUP(MASTER_DATA_ESCALATED!$B88,Backend!$M$3:$O$8,3,FALSE),FALSE),SUM(Q88:S88))</f>
        <v>0</v>
      </c>
      <c r="U88" s="99"/>
      <c r="V88" s="99"/>
      <c r="W88" s="99"/>
      <c r="X88" s="99">
        <f>IF(SUM(U88:W88)=0,MASTER_DATA_MAPPED!X88*VLOOKUP(X$20,Backend!$A$2:$K$61,VLOOKUP(MASTER_DATA_ESCALATED!$B88,Backend!$M$3:$O$8,3,FALSE),FALSE),SUM(U88:W88))</f>
        <v>0</v>
      </c>
      <c r="Y88" s="99"/>
      <c r="Z88" s="99"/>
      <c r="AA88" s="99"/>
      <c r="AB88" s="99">
        <f>IF(SUM(Y88:AA88)=0,MASTER_DATA_MAPPED!AB88*VLOOKUP(AB$20,Backend!$A$2:$K$61,VLOOKUP(MASTER_DATA_ESCALATED!$B88,Backend!$M$3:$O$8,3,FALSE),FALSE),SUM(Y88:AA88))</f>
        <v>0</v>
      </c>
      <c r="AC88" s="99"/>
      <c r="AD88" s="99"/>
      <c r="AE88" s="99"/>
      <c r="AF88" s="99">
        <f>IF(SUM(AC88:AE88)=0,MASTER_DATA_MAPPED!AF88*VLOOKUP(AF$20,Backend!$A$2:$K$61,VLOOKUP(MASTER_DATA_ESCALATED!$B88,Backend!$M$3:$O$8,3,FALSE),FALSE),SUM(AC88:AE88))</f>
        <v>0</v>
      </c>
      <c r="AG88" s="99"/>
      <c r="AH88" s="99"/>
      <c r="AI88" s="99"/>
      <c r="AJ88" s="99">
        <f>IF(SUM(AG88:AI88)=0,MASTER_DATA_MAPPED!AJ88*VLOOKUP(AJ$20,Backend!$A$2:$K$61,VLOOKUP(MASTER_DATA_ESCALATED!$B88,Backend!$M$3:$O$8,3,FALSE),FALSE),SUM(AG88:AI88))</f>
        <v>0</v>
      </c>
      <c r="AK88" s="99"/>
      <c r="AL88" s="99"/>
      <c r="AM88" s="99"/>
      <c r="AN88" s="99">
        <f>IF(SUM(AK88:AM88)=0,MASTER_DATA_MAPPED!AN88*VLOOKUP(AN$20,Backend!$A$2:$K$61,VLOOKUP(MASTER_DATA_ESCALATED!$B88,Backend!$M$3:$O$8,3,FALSE),FALSE),SUM(AK88:AM88))</f>
        <v>0</v>
      </c>
      <c r="AO88" s="99"/>
      <c r="AP88" s="99"/>
      <c r="AQ88" s="99"/>
      <c r="AR88" s="99">
        <f>IF(SUM(AO88:AQ88)=0,MASTER_DATA_MAPPED!AR88*VLOOKUP(AR$20,Backend!$A$2:$K$61,VLOOKUP(MASTER_DATA_ESCALATED!$B88,Backend!$M$3:$O$8,3,FALSE),FALSE),SUM(AO88:AQ88))</f>
        <v>0</v>
      </c>
      <c r="AS88" s="99"/>
      <c r="AT88" s="99"/>
      <c r="AU88" s="99"/>
      <c r="AV88" s="99">
        <f>IF(SUM(AS88:AU88)=0,MASTER_DATA_MAPPED!AV88*VLOOKUP(AV$20,Backend!$A$2:$K$61,VLOOKUP(MASTER_DATA_ESCALATED!$B88,Backend!$M$3:$O$8,3,FALSE),FALSE),SUM(AS88:AU88))</f>
        <v>0</v>
      </c>
      <c r="AW88" s="99"/>
      <c r="AX88" s="99"/>
      <c r="AY88" s="99"/>
      <c r="AZ88" s="99">
        <f>IF(SUM(AW88:AY88)=0,MASTER_DATA_MAPPED!AZ88*VLOOKUP(AZ$20,Backend!$A$2:$K$61,VLOOKUP(MASTER_DATA_ESCALATED!$B88,Backend!$M$3:$O$8,3,FALSE),FALSE),SUM(AW88:AY88))</f>
        <v>0</v>
      </c>
      <c r="BA88" s="99"/>
      <c r="BB88" s="99"/>
      <c r="BC88" s="99"/>
      <c r="BD88" s="99">
        <f>IF(SUM(BA88:BC88)=0,MASTER_DATA_MAPPED!BD88*VLOOKUP(BD$20,Backend!$A$2:$K$61,VLOOKUP(MASTER_DATA_ESCALATED!$B88,Backend!$M$3:$O$8,3,FALSE),FALSE),SUM(BA88:BC88))</f>
        <v>0</v>
      </c>
      <c r="BE88" s="99"/>
      <c r="BF88" s="99"/>
      <c r="BG88" s="99"/>
      <c r="BH88" s="99">
        <f>IF(SUM(BE88:BG88)=0,MASTER_DATA_MAPPED!BH88*VLOOKUP(BH$20,Backend!$A$2:$K$61,VLOOKUP(MASTER_DATA_ESCALATED!$B88,Backend!$M$3:$O$8,3,FALSE),FALSE),SUM(BE88:BG88))</f>
        <v>0</v>
      </c>
      <c r="BI88" s="99"/>
      <c r="BJ88" s="99"/>
      <c r="BK88" s="99"/>
      <c r="BL88" s="99">
        <f>IF(SUM(BI88:BK88)=0,MASTER_DATA_MAPPED!BL88*VLOOKUP(BL$20,Backend!$A$2:$K$61,VLOOKUP(MASTER_DATA_ESCALATED!$B88,Backend!$M$3:$O$8,3,FALSE),FALSE),SUM(BI88:BK88))</f>
        <v>0</v>
      </c>
      <c r="BM88" s="99"/>
      <c r="BN88" s="99"/>
      <c r="BO88" s="99"/>
      <c r="BP88" s="99">
        <f>IF(SUM(BM88:BO88)=0,MASTER_DATA_MAPPED!BP88*VLOOKUP(BP$20,Backend!$A$2:$K$61,VLOOKUP(MASTER_DATA_ESCALATED!$B88,Backend!$M$3:$O$8,3,FALSE),FALSE),SUM(BM88:BO88))</f>
        <v>0</v>
      </c>
      <c r="BQ88" s="99"/>
      <c r="BR88" s="99"/>
      <c r="BS88" s="99"/>
      <c r="BT88" s="99">
        <f>IF(SUM(BQ88:BS88)=0,MASTER_DATA_MAPPED!BT88*VLOOKUP(BT$20,Backend!$A$2:$K$61,VLOOKUP(MASTER_DATA_ESCALATED!$B88,Backend!$M$3:$O$8,3,FALSE),FALSE),SUM(BQ88:BS88))</f>
        <v>0</v>
      </c>
      <c r="BU88" s="99"/>
      <c r="BV88" s="99"/>
      <c r="BW88" s="99"/>
      <c r="BX88" s="99">
        <f>IF(SUM(BU88:BW88)=0,MASTER_DATA_MAPPED!BX88*VLOOKUP(BX$20,Backend!$A$2:$K$61,VLOOKUP(MASTER_DATA_ESCALATED!$B88,Backend!$M$3:$O$8,3,FALSE),FALSE),SUM(BU88:BW88))</f>
        <v>0</v>
      </c>
      <c r="BY88" s="99"/>
      <c r="BZ88" s="99"/>
      <c r="CA88" s="99"/>
      <c r="CB88" s="99">
        <f>IF(SUM(BY88:CA88)=0,MASTER_DATA_MAPPED!CB88*VLOOKUP(CB$20,Backend!$A$2:$K$61,VLOOKUP(MASTER_DATA_ESCALATED!$B88,Backend!$M$3:$O$8,3,FALSE),FALSE),SUM(BY88:CA88))</f>
        <v>0</v>
      </c>
      <c r="CC88" s="99"/>
      <c r="CD88" s="99"/>
      <c r="CE88" s="99"/>
      <c r="CF88" s="99">
        <f>IF(SUM(CC88:CE88)=0,MASTER_DATA_MAPPED!CF88*VLOOKUP(CF$20,Backend!$A$2:$K$61,VLOOKUP(MASTER_DATA_ESCALATED!$B88,Backend!$M$3:$O$8,3,FALSE),FALSE),SUM(CC88:CE88))</f>
        <v>0</v>
      </c>
      <c r="CG88" s="99"/>
      <c r="CH88" s="99"/>
      <c r="CI88" s="99"/>
      <c r="CJ88" s="99">
        <f>IF(SUM(CG88:CI88)=0,MASTER_DATA_MAPPED!CJ88*VLOOKUP(CJ$20,Backend!$A$2:$K$61,VLOOKUP(MASTER_DATA_ESCALATED!$B88,Backend!$M$3:$O$8,3,FALSE),FALSE),SUM(CG88:CI88))</f>
        <v>0</v>
      </c>
      <c r="CK88" s="99"/>
      <c r="CL88" s="99"/>
      <c r="CM88" s="99"/>
      <c r="CN88" s="99">
        <f>IF(SUM(CK88:CM88)=0,MASTER_DATA_MAPPED!CN88*VLOOKUP(CN$20,Backend!$A$2:$K$61,VLOOKUP(MASTER_DATA_ESCALATED!$B88,Backend!$M$3:$O$8,3,FALSE),FALSE),SUM(CK88:CM88))</f>
        <v>0</v>
      </c>
      <c r="CO88" s="99"/>
      <c r="CP88" s="99"/>
      <c r="CQ88" s="99"/>
      <c r="CR88" s="99">
        <f>IF(SUM(CO88:CQ88)=0,MASTER_DATA_MAPPED!CR88*VLOOKUP(CR$20,Backend!$A$2:$K$61,VLOOKUP(MASTER_DATA_ESCALATED!$B88,Backend!$M$3:$O$8,3,FALSE),FALSE),SUM(CO88:CQ88))</f>
        <v>0</v>
      </c>
      <c r="CS88" s="99"/>
      <c r="CT88" s="99"/>
      <c r="CU88" s="99"/>
      <c r="CV88" s="99">
        <f>IF(SUM(CS88:CU88)=0,MASTER_DATA_MAPPED!CV88*VLOOKUP(CV$20,Backend!$A$2:$K$61,VLOOKUP(MASTER_DATA_ESCALATED!$B88,Backend!$M$3:$O$8,3,FALSE),FALSE),SUM(CS88:CU88))</f>
        <v>0</v>
      </c>
      <c r="CW88" s="99"/>
      <c r="CX88" s="99"/>
      <c r="CY88" s="99"/>
      <c r="CZ88" s="99">
        <f>IF(SUM(CW88:CY88)=0,MASTER_DATA_MAPPED!CZ88*VLOOKUP(CZ$20,Backend!$A$2:$K$61,VLOOKUP(MASTER_DATA_ESCALATED!$B88,Backend!$M$3:$O$8,3,FALSE),FALSE),SUM(CW88:CY88))</f>
        <v>0</v>
      </c>
      <c r="DA88" s="99"/>
      <c r="DB88" s="99"/>
      <c r="DC88" s="99"/>
      <c r="DD88" s="99" t="e">
        <f>IF(SUM(DA88:DC88)=0,MASTER_DATA_MAPPED!DD88*VLOOKUP(DD$20,Backend!$A$2:$K$61,VLOOKUP(MASTER_DATA_ESCALATED!$B88,Backend!$M$3:$O$8,3,FALSE),FALSE),SUM(DA88:DC88))</f>
        <v>#N/A</v>
      </c>
      <c r="DE88" s="99"/>
      <c r="DF88" s="99"/>
      <c r="DG88" s="99"/>
      <c r="DH88" s="99">
        <f>IF(SUM(DE88:DG88)=0,MASTER_DATA_MAPPED!DH88*VLOOKUP(DH$20,Backend!$A$2:$K$61,VLOOKUP(MASTER_DATA_ESCALATED!$B88,Backend!$M$3:$O$8,3,FALSE),FALSE),SUM(DE88:DG88))</f>
        <v>0</v>
      </c>
      <c r="DI88" s="99"/>
      <c r="DJ88" s="99"/>
      <c r="DK88" s="99"/>
      <c r="DL88" s="99">
        <f>IF(SUM(DI88:DK88)=0,MASTER_DATA_MAPPED!DL88*VLOOKUP(DL$20,Backend!$A$2:$K$61,VLOOKUP(MASTER_DATA_ESCALATED!$B88,Backend!$M$3:$O$8,3,FALSE),FALSE),SUM(DI88:DK88))</f>
        <v>0</v>
      </c>
      <c r="DM88" s="99"/>
      <c r="DN88" s="99"/>
      <c r="DO88" s="99"/>
      <c r="DP88" s="99">
        <f>IF(SUM(DM88:DO88)=0,MASTER_DATA_MAPPED!DP88*VLOOKUP(DP$20,Backend!$A$2:$K$61,VLOOKUP(MASTER_DATA_ESCALATED!$B88,Backend!$M$3:$O$8,3,FALSE),FALSE),SUM(DM88:DO88))</f>
        <v>0</v>
      </c>
      <c r="DQ88" s="99"/>
      <c r="DR88" s="99"/>
      <c r="DS88" s="99"/>
      <c r="DT88" s="99">
        <f>IF(SUM(DQ88:DS88)=0,MASTER_DATA_MAPPED!DT88*VLOOKUP(DT$20,Backend!$A$2:$K$61,VLOOKUP(MASTER_DATA_ESCALATED!$B88,Backend!$M$3:$O$8,3,FALSE),FALSE),SUM(DQ88:DS88))</f>
        <v>0</v>
      </c>
      <c r="DU88" s="99"/>
      <c r="DV88" s="99"/>
      <c r="DW88" s="99"/>
      <c r="DX88" s="99">
        <f>IF(SUM(DU88:DW88)=0,MASTER_DATA_MAPPED!DX88*VLOOKUP(DX$20,Backend!$A$2:$K$61,VLOOKUP(MASTER_DATA_ESCALATED!$B88,Backend!$M$3:$O$8,3,FALSE),FALSE),SUM(DU88:DW88))</f>
        <v>0</v>
      </c>
      <c r="DY88" s="99"/>
      <c r="DZ88" s="99"/>
      <c r="EA88" s="99"/>
      <c r="EB88" s="99">
        <f>IF(SUM(DY88:EA88)=0,MASTER_DATA_MAPPED!EB88*VLOOKUP(EB$20,Backend!$A$2:$K$61,VLOOKUP(MASTER_DATA_ESCALATED!$B88,Backend!$M$3:$O$8,3,FALSE),FALSE),SUM(DY88:EA88))</f>
        <v>0</v>
      </c>
      <c r="EC88" s="99"/>
      <c r="ED88" s="99"/>
      <c r="EE88" s="99"/>
      <c r="EF88" s="99">
        <f>IF(SUM(EC88:EE88)=0,MASTER_DATA_MAPPED!EF88*VLOOKUP(EF$20,Backend!$A$2:$K$61,VLOOKUP(MASTER_DATA_ESCALATED!$B88,Backend!$M$3:$O$8,3,FALSE),FALSE),SUM(EC88:EE88))</f>
        <v>0</v>
      </c>
      <c r="EG88" s="99"/>
      <c r="EH88" s="99"/>
      <c r="EI88" s="99"/>
      <c r="EJ88" s="99">
        <f>IF(SUM(EG88:EI88)=0,MASTER_DATA_MAPPED!EJ88*VLOOKUP(EJ$20,Backend!$A$2:$K$61,VLOOKUP(MASTER_DATA_ESCALATED!$B88,Backend!$M$3:$O$8,3,FALSE),FALSE),SUM(EG88:EI88))</f>
        <v>0</v>
      </c>
      <c r="EK88" s="99"/>
      <c r="EL88" s="99"/>
      <c r="EM88" s="99"/>
      <c r="EN88" s="99">
        <f>IF(SUM(EK88:EM88)=0,MASTER_DATA_MAPPED!EN88*VLOOKUP(EN$20,Backend!$A$2:$K$61,VLOOKUP(MASTER_DATA_ESCALATED!$B88,Backend!$M$3:$O$8,3,FALSE),FALSE),SUM(EK88:EM88))</f>
        <v>0</v>
      </c>
      <c r="EO88" s="99"/>
      <c r="EP88" s="99"/>
      <c r="EQ88" s="99"/>
      <c r="ER88" s="99">
        <f>IF(SUM(EO88:EQ88)=0,MASTER_DATA_MAPPED!ER88*VLOOKUP(ER$20,Backend!$A$2:$K$61,VLOOKUP(MASTER_DATA_ESCALATED!$B88,Backend!$M$3:$O$8,3,FALSE),FALSE),SUM(EO88:EQ88))</f>
        <v>0</v>
      </c>
      <c r="ES88" s="99"/>
      <c r="ET88" s="99"/>
      <c r="EU88" s="99"/>
      <c r="EV88" s="99">
        <f>IF(SUM(ES88:EU88)=0,MASTER_DATA_MAPPED!EV88*VLOOKUP(EV$20,Backend!$A$2:$K$61,VLOOKUP(MASTER_DATA_ESCALATED!$B88,Backend!$M$3:$O$8,3,FALSE),FALSE),SUM(ES88:EU88))</f>
        <v>0</v>
      </c>
      <c r="EW88" s="99"/>
      <c r="EX88" s="99"/>
      <c r="EY88" s="99"/>
      <c r="EZ88" s="99">
        <f>IF(SUM(EW88:EY88)=0,MASTER_DATA_MAPPED!EZ88*VLOOKUP(EZ$20,Backend!$A$2:$K$61,VLOOKUP(MASTER_DATA_ESCALATED!$B88,Backend!$M$3:$O$8,3,FALSE),FALSE),SUM(EW88:EY88))</f>
        <v>37626473.013010181</v>
      </c>
      <c r="FA88" s="99"/>
      <c r="FB88" s="99"/>
      <c r="FC88" s="99"/>
      <c r="FD88" s="99">
        <f>IF(SUM(FA88:FC88)=0,MASTER_DATA_MAPPED!FD88*VLOOKUP(FD$20,Backend!$A$2:$K$61,VLOOKUP(MASTER_DATA_ESCALATED!$B88,Backend!$M$3:$O$8,3,FALSE),FALSE),SUM(FA88:FC88))</f>
        <v>32590888.718672968</v>
      </c>
      <c r="FE88" s="99"/>
      <c r="FF88" s="99"/>
      <c r="FG88" s="99"/>
      <c r="FH88" s="99">
        <f>IF(SUM(FE88:FG88)=0,MASTER_DATA_MAPPED!FH88*VLOOKUP(FH$20,Backend!$A$2:$K$61,VLOOKUP(MASTER_DATA_ESCALATED!$B88,Backend!$M$3:$O$8,3,FALSE),FALSE),SUM(FE88:FG88))</f>
        <v>28937058.543124102</v>
      </c>
      <c r="FI88" s="99"/>
      <c r="FJ88" s="99"/>
      <c r="FK88" s="99"/>
      <c r="FL88" s="99">
        <f>IF(SUM(FI88:FK88)=0,MASTER_DATA_MAPPED!FL88*VLOOKUP(FL$20,Backend!$A$2:$K$61,VLOOKUP(MASTER_DATA_ESCALATED!$B88,Backend!$M$3:$O$8,3,FALSE),FALSE),SUM(FI88:FK88))</f>
        <v>57877308.204305455</v>
      </c>
      <c r="FM88" s="99"/>
      <c r="FN88" s="99"/>
      <c r="FO88" s="99"/>
      <c r="FP88" s="99">
        <f>IF(SUM(FM88:FO88)=0,MASTER_DATA_MAPPED!FP88*VLOOKUP(FP$20,Backend!$A$2:$K$61,VLOOKUP(MASTER_DATA_ESCALATED!$B88,Backend!$M$3:$O$8,3,FALSE),FALSE),SUM(FM88:FO88))</f>
        <v>11318277.776883744</v>
      </c>
      <c r="FQ88" s="99"/>
      <c r="FR88" s="99"/>
      <c r="FS88" s="99"/>
      <c r="FT88" s="99">
        <f>IF(SUM(FQ88:FS88)=0,MASTER_DATA_MAPPED!FT88*VLOOKUP(FT$20,Backend!$A$2:$K$61,VLOOKUP(MASTER_DATA_ESCALATED!$B88,Backend!$M$3:$O$8,3,FALSE),FALSE),SUM(FQ88:FS88))</f>
        <v>10424911.841405706</v>
      </c>
      <c r="FU88" s="99"/>
      <c r="FV88" s="99"/>
      <c r="FW88" s="99"/>
      <c r="FX88" s="99">
        <f>IF(SUM(FU88:FW88)=0,MASTER_DATA_MAPPED!FX88*VLOOKUP(FX$20,Backend!$A$2:$K$61,VLOOKUP(MASTER_DATA_ESCALATED!$B88,Backend!$M$3:$O$8,3,FALSE),FALSE),SUM(FU88:FW88))</f>
        <v>9649489.0374205299</v>
      </c>
      <c r="FY88" s="99"/>
      <c r="FZ88" s="99"/>
      <c r="GA88" s="99"/>
      <c r="GB88" s="99">
        <f>IF(SUM(FY88:GA88)=0,MASTER_DATA_MAPPED!GB88*VLOOKUP(GB$20,Backend!$A$2:$K$61,VLOOKUP(MASTER_DATA_ESCALATED!$B88,Backend!$M$3:$O$8,3,FALSE),FALSE),SUM(FY88:GA88))</f>
        <v>13212161.628009962</v>
      </c>
      <c r="GC88" s="99"/>
      <c r="GD88" s="99"/>
      <c r="GE88" s="99"/>
      <c r="GF88" s="99">
        <f>IF(SUM(GC88:GE88)=0,MASTER_DATA_MAPPED!GF88*VLOOKUP(GF$20,Backend!$A$2:$K$61,VLOOKUP(MASTER_DATA_ESCALATED!$B88,Backend!$M$3:$O$8,3,FALSE),FALSE),SUM(GC88:GE88))</f>
        <v>12310995.366880236</v>
      </c>
      <c r="GG88" s="99"/>
      <c r="GH88" s="99"/>
      <c r="GI88" s="99"/>
      <c r="GJ88" s="99">
        <f>IF(SUM(GG88:GI88)=0,MASTER_DATA_MAPPED!GJ88*VLOOKUP(GJ$20,Backend!$A$2:$K$61,VLOOKUP(MASTER_DATA_ESCALATED!$B88,Backend!$M$3:$O$8,3,FALSE),FALSE),SUM(GG88:GI88))</f>
        <v>11550403.168573117</v>
      </c>
      <c r="GK88" s="99"/>
      <c r="GL88" s="99"/>
      <c r="GM88" s="99"/>
      <c r="GN88" s="99">
        <f>IF(SUM(GK88:GM88)=0,MASTER_DATA_MAPPED!GN88*VLOOKUP(GN$20,Backend!$A$2:$K$61,VLOOKUP(MASTER_DATA_ESCALATED!$B88,Backend!$M$3:$O$8,3,FALSE),FALSE),SUM(GK88:GM88))</f>
        <v>11310708.727733858</v>
      </c>
      <c r="GO88" s="99"/>
      <c r="GP88" s="99"/>
      <c r="GQ88" s="99"/>
      <c r="GR88" s="99">
        <f>IF(SUM(GO88:GQ88)=0,MASTER_DATA_MAPPED!GR88*VLOOKUP(GR$20,Backend!$A$2:$K$61,VLOOKUP(MASTER_DATA_ESCALATED!$B88,Backend!$M$3:$O$8,3,FALSE),FALSE),SUM(GO88:GQ88))</f>
        <v>10469905.633574475</v>
      </c>
      <c r="GS88" s="99"/>
      <c r="GT88" s="99"/>
      <c r="GU88" s="99"/>
      <c r="GV88" s="99">
        <f>IF(SUM(GS88:GU88)=0,MASTER_DATA_MAPPED!GV88*VLOOKUP(GV$20,Backend!$A$2:$K$61,VLOOKUP(MASTER_DATA_ESCALATED!$B88,Backend!$M$3:$O$8,3,FALSE),FALSE),SUM(GS88:GU88))</f>
        <v>9733053.4425489269</v>
      </c>
    </row>
    <row r="89" spans="2:204" s="27" customFormat="1" ht="14.25" hidden="1" outlineLevel="2" x14ac:dyDescent="0.25">
      <c r="B89" s="26">
        <f t="shared" si="3"/>
        <v>20</v>
      </c>
      <c r="C89" s="55">
        <f t="shared" si="2"/>
        <v>223.5</v>
      </c>
      <c r="D89" s="82"/>
      <c r="E89" s="55"/>
      <c r="F89" s="59"/>
      <c r="G89" s="86">
        <v>223.5</v>
      </c>
      <c r="H89" s="40" t="s">
        <v>93</v>
      </c>
      <c r="I89" s="99"/>
      <c r="J89" s="99"/>
      <c r="K89" s="99"/>
      <c r="L89" s="99">
        <f>IF(SUM(I89:K89)=0,MASTER_DATA_MAPPED!L89*VLOOKUP(L$20,Backend!$A$2:$K$61,VLOOKUP(MASTER_DATA_ESCALATED!$B89,Backend!$M$3:$O$8,3,FALSE),FALSE),SUM(I89:K89))</f>
        <v>0</v>
      </c>
      <c r="M89" s="99"/>
      <c r="N89" s="99"/>
      <c r="O89" s="99"/>
      <c r="P89" s="99">
        <f>IF(SUM(M89:O89)=0,MASTER_DATA_MAPPED!P89*VLOOKUP(P$20,Backend!$A$2:$K$61,VLOOKUP(MASTER_DATA_ESCALATED!$B89,Backend!$M$3:$O$8,3,FALSE),FALSE),SUM(M89:O89))</f>
        <v>0</v>
      </c>
      <c r="Q89" s="99"/>
      <c r="R89" s="99"/>
      <c r="S89" s="99"/>
      <c r="T89" s="99">
        <f>IF(SUM(Q89:S89)=0,MASTER_DATA_MAPPED!T89*VLOOKUP(T$20,Backend!$A$2:$K$61,VLOOKUP(MASTER_DATA_ESCALATED!$B89,Backend!$M$3:$O$8,3,FALSE),FALSE),SUM(Q89:S89))</f>
        <v>0</v>
      </c>
      <c r="U89" s="99"/>
      <c r="V89" s="99"/>
      <c r="W89" s="99"/>
      <c r="X89" s="99">
        <f>IF(SUM(U89:W89)=0,MASTER_DATA_MAPPED!X89*VLOOKUP(X$20,Backend!$A$2:$K$61,VLOOKUP(MASTER_DATA_ESCALATED!$B89,Backend!$M$3:$O$8,3,FALSE),FALSE),SUM(U89:W89))</f>
        <v>0</v>
      </c>
      <c r="Y89" s="99"/>
      <c r="Z89" s="99"/>
      <c r="AA89" s="99"/>
      <c r="AB89" s="99">
        <f>IF(SUM(Y89:AA89)=0,MASTER_DATA_MAPPED!AB89*VLOOKUP(AB$20,Backend!$A$2:$K$61,VLOOKUP(MASTER_DATA_ESCALATED!$B89,Backend!$M$3:$O$8,3,FALSE),FALSE),SUM(Y89:AA89))</f>
        <v>0</v>
      </c>
      <c r="AC89" s="99"/>
      <c r="AD89" s="99"/>
      <c r="AE89" s="99"/>
      <c r="AF89" s="99">
        <f>IF(SUM(AC89:AE89)=0,MASTER_DATA_MAPPED!AF89*VLOOKUP(AF$20,Backend!$A$2:$K$61,VLOOKUP(MASTER_DATA_ESCALATED!$B89,Backend!$M$3:$O$8,3,FALSE),FALSE),SUM(AC89:AE89))</f>
        <v>0</v>
      </c>
      <c r="AG89" s="99"/>
      <c r="AH89" s="99"/>
      <c r="AI89" s="99"/>
      <c r="AJ89" s="99">
        <f>IF(SUM(AG89:AI89)=0,MASTER_DATA_MAPPED!AJ89*VLOOKUP(AJ$20,Backend!$A$2:$K$61,VLOOKUP(MASTER_DATA_ESCALATED!$B89,Backend!$M$3:$O$8,3,FALSE),FALSE),SUM(AG89:AI89))</f>
        <v>0</v>
      </c>
      <c r="AK89" s="99"/>
      <c r="AL89" s="99"/>
      <c r="AM89" s="99"/>
      <c r="AN89" s="99">
        <f>IF(SUM(AK89:AM89)=0,MASTER_DATA_MAPPED!AN89*VLOOKUP(AN$20,Backend!$A$2:$K$61,VLOOKUP(MASTER_DATA_ESCALATED!$B89,Backend!$M$3:$O$8,3,FALSE),FALSE),SUM(AK89:AM89))</f>
        <v>0</v>
      </c>
      <c r="AO89" s="99"/>
      <c r="AP89" s="99"/>
      <c r="AQ89" s="99"/>
      <c r="AR89" s="99">
        <f>IF(SUM(AO89:AQ89)=0,MASTER_DATA_MAPPED!AR89*VLOOKUP(AR$20,Backend!$A$2:$K$61,VLOOKUP(MASTER_DATA_ESCALATED!$B89,Backend!$M$3:$O$8,3,FALSE),FALSE),SUM(AO89:AQ89))</f>
        <v>0</v>
      </c>
      <c r="AS89" s="99"/>
      <c r="AT89" s="99"/>
      <c r="AU89" s="99"/>
      <c r="AV89" s="99">
        <f>IF(SUM(AS89:AU89)=0,MASTER_DATA_MAPPED!AV89*VLOOKUP(AV$20,Backend!$A$2:$K$61,VLOOKUP(MASTER_DATA_ESCALATED!$B89,Backend!$M$3:$O$8,3,FALSE),FALSE),SUM(AS89:AU89))</f>
        <v>0</v>
      </c>
      <c r="AW89" s="99"/>
      <c r="AX89" s="99"/>
      <c r="AY89" s="99"/>
      <c r="AZ89" s="99">
        <f>IF(SUM(AW89:AY89)=0,MASTER_DATA_MAPPED!AZ89*VLOOKUP(AZ$20,Backend!$A$2:$K$61,VLOOKUP(MASTER_DATA_ESCALATED!$B89,Backend!$M$3:$O$8,3,FALSE),FALSE),SUM(AW89:AY89))</f>
        <v>0</v>
      </c>
      <c r="BA89" s="99"/>
      <c r="BB89" s="99"/>
      <c r="BC89" s="99"/>
      <c r="BD89" s="99">
        <f>IF(SUM(BA89:BC89)=0,MASTER_DATA_MAPPED!BD89*VLOOKUP(BD$20,Backend!$A$2:$K$61,VLOOKUP(MASTER_DATA_ESCALATED!$B89,Backend!$M$3:$O$8,3,FALSE),FALSE),SUM(BA89:BC89))</f>
        <v>0</v>
      </c>
      <c r="BE89" s="99"/>
      <c r="BF89" s="99"/>
      <c r="BG89" s="99"/>
      <c r="BH89" s="99">
        <f>IF(SUM(BE89:BG89)=0,MASTER_DATA_MAPPED!BH89*VLOOKUP(BH$20,Backend!$A$2:$K$61,VLOOKUP(MASTER_DATA_ESCALATED!$B89,Backend!$M$3:$O$8,3,FALSE),FALSE),SUM(BE89:BG89))</f>
        <v>0</v>
      </c>
      <c r="BI89" s="99"/>
      <c r="BJ89" s="99"/>
      <c r="BK89" s="99"/>
      <c r="BL89" s="99">
        <f>IF(SUM(BI89:BK89)=0,MASTER_DATA_MAPPED!BL89*VLOOKUP(BL$20,Backend!$A$2:$K$61,VLOOKUP(MASTER_DATA_ESCALATED!$B89,Backend!$M$3:$O$8,3,FALSE),FALSE),SUM(BI89:BK89))</f>
        <v>0</v>
      </c>
      <c r="BM89" s="99"/>
      <c r="BN89" s="99"/>
      <c r="BO89" s="99"/>
      <c r="BP89" s="99">
        <f>IF(SUM(BM89:BO89)=0,MASTER_DATA_MAPPED!BP89*VLOOKUP(BP$20,Backend!$A$2:$K$61,VLOOKUP(MASTER_DATA_ESCALATED!$B89,Backend!$M$3:$O$8,3,FALSE),FALSE),SUM(BM89:BO89))</f>
        <v>0</v>
      </c>
      <c r="BQ89" s="99"/>
      <c r="BR89" s="99"/>
      <c r="BS89" s="99"/>
      <c r="BT89" s="99">
        <f>IF(SUM(BQ89:BS89)=0,MASTER_DATA_MAPPED!BT89*VLOOKUP(BT$20,Backend!$A$2:$K$61,VLOOKUP(MASTER_DATA_ESCALATED!$B89,Backend!$M$3:$O$8,3,FALSE),FALSE),SUM(BQ89:BS89))</f>
        <v>0</v>
      </c>
      <c r="BU89" s="99"/>
      <c r="BV89" s="99"/>
      <c r="BW89" s="99"/>
      <c r="BX89" s="99">
        <f>IF(SUM(BU89:BW89)=0,MASTER_DATA_MAPPED!BX89*VLOOKUP(BX$20,Backend!$A$2:$K$61,VLOOKUP(MASTER_DATA_ESCALATED!$B89,Backend!$M$3:$O$8,3,FALSE),FALSE),SUM(BU89:BW89))</f>
        <v>0</v>
      </c>
      <c r="BY89" s="99"/>
      <c r="BZ89" s="99"/>
      <c r="CA89" s="99"/>
      <c r="CB89" s="99">
        <f>IF(SUM(BY89:CA89)=0,MASTER_DATA_MAPPED!CB89*VLOOKUP(CB$20,Backend!$A$2:$K$61,VLOOKUP(MASTER_DATA_ESCALATED!$B89,Backend!$M$3:$O$8,3,FALSE),FALSE),SUM(BY89:CA89))</f>
        <v>0</v>
      </c>
      <c r="CC89" s="99"/>
      <c r="CD89" s="99"/>
      <c r="CE89" s="99"/>
      <c r="CF89" s="99">
        <f>IF(SUM(CC89:CE89)=0,MASTER_DATA_MAPPED!CF89*VLOOKUP(CF$20,Backend!$A$2:$K$61,VLOOKUP(MASTER_DATA_ESCALATED!$B89,Backend!$M$3:$O$8,3,FALSE),FALSE),SUM(CC89:CE89))</f>
        <v>0</v>
      </c>
      <c r="CG89" s="99"/>
      <c r="CH89" s="99"/>
      <c r="CI89" s="99"/>
      <c r="CJ89" s="99">
        <f>IF(SUM(CG89:CI89)=0,MASTER_DATA_MAPPED!CJ89*VLOOKUP(CJ$20,Backend!$A$2:$K$61,VLOOKUP(MASTER_DATA_ESCALATED!$B89,Backend!$M$3:$O$8,3,FALSE),FALSE),SUM(CG89:CI89))</f>
        <v>0</v>
      </c>
      <c r="CK89" s="99"/>
      <c r="CL89" s="99"/>
      <c r="CM89" s="99"/>
      <c r="CN89" s="99">
        <f>IF(SUM(CK89:CM89)=0,MASTER_DATA_MAPPED!CN89*VLOOKUP(CN$20,Backend!$A$2:$K$61,VLOOKUP(MASTER_DATA_ESCALATED!$B89,Backend!$M$3:$O$8,3,FALSE),FALSE),SUM(CK89:CM89))</f>
        <v>0</v>
      </c>
      <c r="CO89" s="99"/>
      <c r="CP89" s="99"/>
      <c r="CQ89" s="99"/>
      <c r="CR89" s="99">
        <f>IF(SUM(CO89:CQ89)=0,MASTER_DATA_MAPPED!CR89*VLOOKUP(CR$20,Backend!$A$2:$K$61,VLOOKUP(MASTER_DATA_ESCALATED!$B89,Backend!$M$3:$O$8,3,FALSE),FALSE),SUM(CO89:CQ89))</f>
        <v>0</v>
      </c>
      <c r="CS89" s="99"/>
      <c r="CT89" s="99"/>
      <c r="CU89" s="99"/>
      <c r="CV89" s="99">
        <f>IF(SUM(CS89:CU89)=0,MASTER_DATA_MAPPED!CV89*VLOOKUP(CV$20,Backend!$A$2:$K$61,VLOOKUP(MASTER_DATA_ESCALATED!$B89,Backend!$M$3:$O$8,3,FALSE),FALSE),SUM(CS89:CU89))</f>
        <v>0</v>
      </c>
      <c r="CW89" s="99"/>
      <c r="CX89" s="99"/>
      <c r="CY89" s="99"/>
      <c r="CZ89" s="99">
        <f>IF(SUM(CW89:CY89)=0,MASTER_DATA_MAPPED!CZ89*VLOOKUP(CZ$20,Backend!$A$2:$K$61,VLOOKUP(MASTER_DATA_ESCALATED!$B89,Backend!$M$3:$O$8,3,FALSE),FALSE),SUM(CW89:CY89))</f>
        <v>0</v>
      </c>
      <c r="DA89" s="99"/>
      <c r="DB89" s="99"/>
      <c r="DC89" s="99"/>
      <c r="DD89" s="99" t="e">
        <f>IF(SUM(DA89:DC89)=0,MASTER_DATA_MAPPED!DD89*VLOOKUP(DD$20,Backend!$A$2:$K$61,VLOOKUP(MASTER_DATA_ESCALATED!$B89,Backend!$M$3:$O$8,3,FALSE),FALSE),SUM(DA89:DC89))</f>
        <v>#N/A</v>
      </c>
      <c r="DE89" s="99"/>
      <c r="DF89" s="99"/>
      <c r="DG89" s="99"/>
      <c r="DH89" s="99">
        <f>IF(SUM(DE89:DG89)=0,MASTER_DATA_MAPPED!DH89*VLOOKUP(DH$20,Backend!$A$2:$K$61,VLOOKUP(MASTER_DATA_ESCALATED!$B89,Backend!$M$3:$O$8,3,FALSE),FALSE),SUM(DE89:DG89))</f>
        <v>0</v>
      </c>
      <c r="DI89" s="99"/>
      <c r="DJ89" s="99"/>
      <c r="DK89" s="99"/>
      <c r="DL89" s="99">
        <f>IF(SUM(DI89:DK89)=0,MASTER_DATA_MAPPED!DL89*VLOOKUP(DL$20,Backend!$A$2:$K$61,VLOOKUP(MASTER_DATA_ESCALATED!$B89,Backend!$M$3:$O$8,3,FALSE),FALSE),SUM(DI89:DK89))</f>
        <v>0</v>
      </c>
      <c r="DM89" s="99"/>
      <c r="DN89" s="99"/>
      <c r="DO89" s="99"/>
      <c r="DP89" s="99">
        <f>IF(SUM(DM89:DO89)=0,MASTER_DATA_MAPPED!DP89*VLOOKUP(DP$20,Backend!$A$2:$K$61,VLOOKUP(MASTER_DATA_ESCALATED!$B89,Backend!$M$3:$O$8,3,FALSE),FALSE),SUM(DM89:DO89))</f>
        <v>0</v>
      </c>
      <c r="DQ89" s="99"/>
      <c r="DR89" s="99"/>
      <c r="DS89" s="99"/>
      <c r="DT89" s="99">
        <f>IF(SUM(DQ89:DS89)=0,MASTER_DATA_MAPPED!DT89*VLOOKUP(DT$20,Backend!$A$2:$K$61,VLOOKUP(MASTER_DATA_ESCALATED!$B89,Backend!$M$3:$O$8,3,FALSE),FALSE),SUM(DQ89:DS89))</f>
        <v>0</v>
      </c>
      <c r="DU89" s="99"/>
      <c r="DV89" s="99"/>
      <c r="DW89" s="99"/>
      <c r="DX89" s="99">
        <f>IF(SUM(DU89:DW89)=0,MASTER_DATA_MAPPED!DX89*VLOOKUP(DX$20,Backend!$A$2:$K$61,VLOOKUP(MASTER_DATA_ESCALATED!$B89,Backend!$M$3:$O$8,3,FALSE),FALSE),SUM(DU89:DW89))</f>
        <v>0</v>
      </c>
      <c r="DY89" s="99"/>
      <c r="DZ89" s="99"/>
      <c r="EA89" s="99"/>
      <c r="EB89" s="99">
        <f>IF(SUM(DY89:EA89)=0,MASTER_DATA_MAPPED!EB89*VLOOKUP(EB$20,Backend!$A$2:$K$61,VLOOKUP(MASTER_DATA_ESCALATED!$B89,Backend!$M$3:$O$8,3,FALSE),FALSE),SUM(DY89:EA89))</f>
        <v>0</v>
      </c>
      <c r="EC89" s="99"/>
      <c r="ED89" s="99"/>
      <c r="EE89" s="99"/>
      <c r="EF89" s="99">
        <f>IF(SUM(EC89:EE89)=0,MASTER_DATA_MAPPED!EF89*VLOOKUP(EF$20,Backend!$A$2:$K$61,VLOOKUP(MASTER_DATA_ESCALATED!$B89,Backend!$M$3:$O$8,3,FALSE),FALSE),SUM(EC89:EE89))</f>
        <v>0</v>
      </c>
      <c r="EG89" s="99"/>
      <c r="EH89" s="99"/>
      <c r="EI89" s="99"/>
      <c r="EJ89" s="99">
        <f>IF(SUM(EG89:EI89)=0,MASTER_DATA_MAPPED!EJ89*VLOOKUP(EJ$20,Backend!$A$2:$K$61,VLOOKUP(MASTER_DATA_ESCALATED!$B89,Backend!$M$3:$O$8,3,FALSE),FALSE),SUM(EG89:EI89))</f>
        <v>0</v>
      </c>
      <c r="EK89" s="99"/>
      <c r="EL89" s="99"/>
      <c r="EM89" s="99"/>
      <c r="EN89" s="99">
        <f>IF(SUM(EK89:EM89)=0,MASTER_DATA_MAPPED!EN89*VLOOKUP(EN$20,Backend!$A$2:$K$61,VLOOKUP(MASTER_DATA_ESCALATED!$B89,Backend!$M$3:$O$8,3,FALSE),FALSE),SUM(EK89:EM89))</f>
        <v>0</v>
      </c>
      <c r="EO89" s="99"/>
      <c r="EP89" s="99"/>
      <c r="EQ89" s="99"/>
      <c r="ER89" s="99">
        <f>IF(SUM(EO89:EQ89)=0,MASTER_DATA_MAPPED!ER89*VLOOKUP(ER$20,Backend!$A$2:$K$61,VLOOKUP(MASTER_DATA_ESCALATED!$B89,Backend!$M$3:$O$8,3,FALSE),FALSE),SUM(EO89:EQ89))</f>
        <v>0</v>
      </c>
      <c r="ES89" s="99"/>
      <c r="ET89" s="99"/>
      <c r="EU89" s="99"/>
      <c r="EV89" s="99">
        <f>IF(SUM(ES89:EU89)=0,MASTER_DATA_MAPPED!EV89*VLOOKUP(EV$20,Backend!$A$2:$K$61,VLOOKUP(MASTER_DATA_ESCALATED!$B89,Backend!$M$3:$O$8,3,FALSE),FALSE),SUM(ES89:EU89))</f>
        <v>0</v>
      </c>
      <c r="EW89" s="99"/>
      <c r="EX89" s="99"/>
      <c r="EY89" s="99"/>
      <c r="EZ89" s="99">
        <f>IF(SUM(EW89:EY89)=0,MASTER_DATA_MAPPED!EZ89*VLOOKUP(EZ$20,Backend!$A$2:$K$61,VLOOKUP(MASTER_DATA_ESCALATED!$B89,Backend!$M$3:$O$8,3,FALSE),FALSE),SUM(EW89:EY89))</f>
        <v>0</v>
      </c>
      <c r="FA89" s="99"/>
      <c r="FB89" s="99"/>
      <c r="FC89" s="99"/>
      <c r="FD89" s="99">
        <f>IF(SUM(FA89:FC89)=0,MASTER_DATA_MAPPED!FD89*VLOOKUP(FD$20,Backend!$A$2:$K$61,VLOOKUP(MASTER_DATA_ESCALATED!$B89,Backend!$M$3:$O$8,3,FALSE),FALSE),SUM(FA89:FC89))</f>
        <v>0</v>
      </c>
      <c r="FE89" s="99"/>
      <c r="FF89" s="99"/>
      <c r="FG89" s="99"/>
      <c r="FH89" s="99">
        <f>IF(SUM(FE89:FG89)=0,MASTER_DATA_MAPPED!FH89*VLOOKUP(FH$20,Backend!$A$2:$K$61,VLOOKUP(MASTER_DATA_ESCALATED!$B89,Backend!$M$3:$O$8,3,FALSE),FALSE),SUM(FE89:FG89))</f>
        <v>0</v>
      </c>
      <c r="FI89" s="99"/>
      <c r="FJ89" s="99"/>
      <c r="FK89" s="99"/>
      <c r="FL89" s="99">
        <f>IF(SUM(FI89:FK89)=0,MASTER_DATA_MAPPED!FL89*VLOOKUP(FL$20,Backend!$A$2:$K$61,VLOOKUP(MASTER_DATA_ESCALATED!$B89,Backend!$M$3:$O$8,3,FALSE),FALSE),SUM(FI89:FK89))</f>
        <v>0</v>
      </c>
      <c r="FM89" s="99"/>
      <c r="FN89" s="99"/>
      <c r="FO89" s="99"/>
      <c r="FP89" s="99">
        <f>IF(SUM(FM89:FO89)=0,MASTER_DATA_MAPPED!FP89*VLOOKUP(FP$20,Backend!$A$2:$K$61,VLOOKUP(MASTER_DATA_ESCALATED!$B89,Backend!$M$3:$O$8,3,FALSE),FALSE),SUM(FM89:FO89))</f>
        <v>0</v>
      </c>
      <c r="FQ89" s="99"/>
      <c r="FR89" s="99"/>
      <c r="FS89" s="99"/>
      <c r="FT89" s="99">
        <f>IF(SUM(FQ89:FS89)=0,MASTER_DATA_MAPPED!FT89*VLOOKUP(FT$20,Backend!$A$2:$K$61,VLOOKUP(MASTER_DATA_ESCALATED!$B89,Backend!$M$3:$O$8,3,FALSE),FALSE),SUM(FQ89:FS89))</f>
        <v>0</v>
      </c>
      <c r="FU89" s="99"/>
      <c r="FV89" s="99"/>
      <c r="FW89" s="99"/>
      <c r="FX89" s="99">
        <f>IF(SUM(FU89:FW89)=0,MASTER_DATA_MAPPED!FX89*VLOOKUP(FX$20,Backend!$A$2:$K$61,VLOOKUP(MASTER_DATA_ESCALATED!$B89,Backend!$M$3:$O$8,3,FALSE),FALSE),SUM(FU89:FW89))</f>
        <v>0</v>
      </c>
      <c r="FY89" s="99"/>
      <c r="FZ89" s="99"/>
      <c r="GA89" s="99"/>
      <c r="GB89" s="99">
        <f>IF(SUM(FY89:GA89)=0,MASTER_DATA_MAPPED!GB89*VLOOKUP(GB$20,Backend!$A$2:$K$61,VLOOKUP(MASTER_DATA_ESCALATED!$B89,Backend!$M$3:$O$8,3,FALSE),FALSE),SUM(FY89:GA89))</f>
        <v>0</v>
      </c>
      <c r="GC89" s="99"/>
      <c r="GD89" s="99"/>
      <c r="GE89" s="99"/>
      <c r="GF89" s="99">
        <f>IF(SUM(GC89:GE89)=0,MASTER_DATA_MAPPED!GF89*VLOOKUP(GF$20,Backend!$A$2:$K$61,VLOOKUP(MASTER_DATA_ESCALATED!$B89,Backend!$M$3:$O$8,3,FALSE),FALSE),SUM(GC89:GE89))</f>
        <v>0</v>
      </c>
      <c r="GG89" s="99"/>
      <c r="GH89" s="99"/>
      <c r="GI89" s="99"/>
      <c r="GJ89" s="99">
        <f>IF(SUM(GG89:GI89)=0,MASTER_DATA_MAPPED!GJ89*VLOOKUP(GJ$20,Backend!$A$2:$K$61,VLOOKUP(MASTER_DATA_ESCALATED!$B89,Backend!$M$3:$O$8,3,FALSE),FALSE),SUM(GG89:GI89))</f>
        <v>0</v>
      </c>
      <c r="GK89" s="99"/>
      <c r="GL89" s="99"/>
      <c r="GM89" s="99"/>
      <c r="GN89" s="99">
        <f>IF(SUM(GK89:GM89)=0,MASTER_DATA_MAPPED!GN89*VLOOKUP(GN$20,Backend!$A$2:$K$61,VLOOKUP(MASTER_DATA_ESCALATED!$B89,Backend!$M$3:$O$8,3,FALSE),FALSE),SUM(GK89:GM89))</f>
        <v>0</v>
      </c>
      <c r="GO89" s="99"/>
      <c r="GP89" s="99"/>
      <c r="GQ89" s="99"/>
      <c r="GR89" s="99">
        <f>IF(SUM(GO89:GQ89)=0,MASTER_DATA_MAPPED!GR89*VLOOKUP(GR$20,Backend!$A$2:$K$61,VLOOKUP(MASTER_DATA_ESCALATED!$B89,Backend!$M$3:$O$8,3,FALSE),FALSE),SUM(GO89:GQ89))</f>
        <v>0</v>
      </c>
      <c r="GS89" s="99"/>
      <c r="GT89" s="99"/>
      <c r="GU89" s="99"/>
      <c r="GV89" s="99">
        <f>IF(SUM(GS89:GU89)=0,MASTER_DATA_MAPPED!GV89*VLOOKUP(GV$20,Backend!$A$2:$K$61,VLOOKUP(MASTER_DATA_ESCALATED!$B89,Backend!$M$3:$O$8,3,FALSE),FALSE),SUM(GS89:GU89))</f>
        <v>0</v>
      </c>
    </row>
    <row r="90" spans="2:204" s="27" customFormat="1" ht="14.25" hidden="1" outlineLevel="2" x14ac:dyDescent="0.25">
      <c r="B90" s="26">
        <f t="shared" si="3"/>
        <v>20</v>
      </c>
      <c r="C90" s="59">
        <f t="shared" si="2"/>
        <v>223.2</v>
      </c>
      <c r="D90" s="82"/>
      <c r="E90" s="55"/>
      <c r="F90" s="60"/>
      <c r="G90" s="86">
        <v>223.2</v>
      </c>
      <c r="H90" s="40" t="s">
        <v>94</v>
      </c>
      <c r="I90" s="99"/>
      <c r="J90" s="99"/>
      <c r="K90" s="99"/>
      <c r="L90" s="99">
        <f>IF(SUM(I90:K90)=0,MASTER_DATA_MAPPED!L90*VLOOKUP(L$20,Backend!$A$2:$K$61,VLOOKUP(MASTER_DATA_ESCALATED!$B90,Backend!$M$3:$O$8,3,FALSE),FALSE),SUM(I90:K90))</f>
        <v>19684736.075097639</v>
      </c>
      <c r="M90" s="99"/>
      <c r="N90" s="99"/>
      <c r="O90" s="99"/>
      <c r="P90" s="99">
        <f>IF(SUM(M90:O90)=0,MASTER_DATA_MAPPED!P90*VLOOKUP(P$20,Backend!$A$2:$K$61,VLOOKUP(MASTER_DATA_ESCALATED!$B90,Backend!$M$3:$O$8,3,FALSE),FALSE),SUM(M90:O90))</f>
        <v>78710230.117593229</v>
      </c>
      <c r="Q90" s="99"/>
      <c r="R90" s="99"/>
      <c r="S90" s="99"/>
      <c r="T90" s="99">
        <f>IF(SUM(Q90:S90)=0,MASTER_DATA_MAPPED!T90*VLOOKUP(T$20,Backend!$A$2:$K$61,VLOOKUP(MASTER_DATA_ESCALATED!$B90,Backend!$M$3:$O$8,3,FALSE),FALSE),SUM(Q90:S90))</f>
        <v>45093955.620528743</v>
      </c>
      <c r="U90" s="99"/>
      <c r="V90" s="99"/>
      <c r="W90" s="99"/>
      <c r="X90" s="99">
        <f>IF(SUM(U90:W90)=0,MASTER_DATA_MAPPED!X90*VLOOKUP(X$20,Backend!$A$2:$K$61,VLOOKUP(MASTER_DATA_ESCALATED!$B90,Backend!$M$3:$O$8,3,FALSE),FALSE),SUM(U90:W90))</f>
        <v>180360224.43451187</v>
      </c>
      <c r="Y90" s="99"/>
      <c r="Z90" s="99"/>
      <c r="AA90" s="99"/>
      <c r="AB90" s="99">
        <f>IF(SUM(Y90:AA90)=0,MASTER_DATA_MAPPED!AB90*VLOOKUP(AB$20,Backend!$A$2:$K$61,VLOOKUP(MASTER_DATA_ESCALATED!$B90,Backend!$M$3:$O$8,3,FALSE),FALSE),SUM(Y90:AA90))</f>
        <v>15036517.889377275</v>
      </c>
      <c r="AC90" s="99"/>
      <c r="AD90" s="99"/>
      <c r="AE90" s="99"/>
      <c r="AF90" s="99">
        <f>IF(SUM(AC90:AE90)=0,MASTER_DATA_MAPPED!AF90*VLOOKUP(AF$20,Backend!$A$2:$K$61,VLOOKUP(MASTER_DATA_ESCALATED!$B90,Backend!$M$3:$O$8,3,FALSE),FALSE),SUM(AC90:AE90))</f>
        <v>60114875.462302931</v>
      </c>
      <c r="AG90" s="99"/>
      <c r="AH90" s="99"/>
      <c r="AI90" s="99"/>
      <c r="AJ90" s="99">
        <f>IF(SUM(AG90:AI90)=0,MASTER_DATA_MAPPED!AJ90*VLOOKUP(AJ$20,Backend!$A$2:$K$61,VLOOKUP(MASTER_DATA_ESCALATED!$B90,Backend!$M$3:$O$8,3,FALSE),FALSE),SUM(AG90:AI90))</f>
        <v>34440489.107619323</v>
      </c>
      <c r="AK90" s="99"/>
      <c r="AL90" s="99"/>
      <c r="AM90" s="99"/>
      <c r="AN90" s="99">
        <f>IF(SUM(AK90:AM90)=0,MASTER_DATA_MAPPED!AN90*VLOOKUP(AN$20,Backend!$A$2:$K$61,VLOOKUP(MASTER_DATA_ESCALATED!$B90,Backend!$M$3:$O$8,3,FALSE),FALSE),SUM(AK90:AM90))</f>
        <v>137761956.43047729</v>
      </c>
      <c r="AO90" s="99"/>
      <c r="AP90" s="99"/>
      <c r="AQ90" s="99"/>
      <c r="AR90" s="99">
        <f>IF(SUM(AO90:AQ90)=0,MASTER_DATA_MAPPED!AR90*VLOOKUP(AR$20,Backend!$A$2:$K$61,VLOOKUP(MASTER_DATA_ESCALATED!$B90,Backend!$M$3:$O$8,3,FALSE),FALSE),SUM(AO90:AQ90))</f>
        <v>0</v>
      </c>
      <c r="AS90" s="99"/>
      <c r="AT90" s="99"/>
      <c r="AU90" s="99"/>
      <c r="AV90" s="99">
        <f>IF(SUM(AS90:AU90)=0,MASTER_DATA_MAPPED!AV90*VLOOKUP(AV$20,Backend!$A$2:$K$61,VLOOKUP(MASTER_DATA_ESCALATED!$B90,Backend!$M$3:$O$8,3,FALSE),FALSE),SUM(AS90:AU90))</f>
        <v>0</v>
      </c>
      <c r="AW90" s="99"/>
      <c r="AX90" s="99"/>
      <c r="AY90" s="99"/>
      <c r="AZ90" s="99">
        <f>IF(SUM(AW90:AY90)=0,MASTER_DATA_MAPPED!AZ90*VLOOKUP(AZ$20,Backend!$A$2:$K$61,VLOOKUP(MASTER_DATA_ESCALATED!$B90,Backend!$M$3:$O$8,3,FALSE),FALSE),SUM(AW90:AY90))</f>
        <v>0</v>
      </c>
      <c r="BA90" s="99"/>
      <c r="BB90" s="99"/>
      <c r="BC90" s="99"/>
      <c r="BD90" s="99">
        <f>IF(SUM(BA90:BC90)=0,MASTER_DATA_MAPPED!BD90*VLOOKUP(BD$20,Backend!$A$2:$K$61,VLOOKUP(MASTER_DATA_ESCALATED!$B90,Backend!$M$3:$O$8,3,FALSE),FALSE),SUM(BA90:BC90))</f>
        <v>0</v>
      </c>
      <c r="BE90" s="99"/>
      <c r="BF90" s="99"/>
      <c r="BG90" s="99"/>
      <c r="BH90" s="99">
        <f>IF(SUM(BE90:BG90)=0,MASTER_DATA_MAPPED!BH90*VLOOKUP(BH$20,Backend!$A$2:$K$61,VLOOKUP(MASTER_DATA_ESCALATED!$B90,Backend!$M$3:$O$8,3,FALSE),FALSE),SUM(BE90:BG90))</f>
        <v>0</v>
      </c>
      <c r="BI90" s="99"/>
      <c r="BJ90" s="99"/>
      <c r="BK90" s="99"/>
      <c r="BL90" s="99">
        <f>IF(SUM(BI90:BK90)=0,MASTER_DATA_MAPPED!BL90*VLOOKUP(BL$20,Backend!$A$2:$K$61,VLOOKUP(MASTER_DATA_ESCALATED!$B90,Backend!$M$3:$O$8,3,FALSE),FALSE),SUM(BI90:BK90))</f>
        <v>0</v>
      </c>
      <c r="BM90" s="99"/>
      <c r="BN90" s="99"/>
      <c r="BO90" s="99"/>
      <c r="BP90" s="99">
        <f>IF(SUM(BM90:BO90)=0,MASTER_DATA_MAPPED!BP90*VLOOKUP(BP$20,Backend!$A$2:$K$61,VLOOKUP(MASTER_DATA_ESCALATED!$B90,Backend!$M$3:$O$8,3,FALSE),FALSE),SUM(BM90:BO90))</f>
        <v>0</v>
      </c>
      <c r="BQ90" s="99"/>
      <c r="BR90" s="99"/>
      <c r="BS90" s="99"/>
      <c r="BT90" s="99">
        <f>IF(SUM(BQ90:BS90)=0,MASTER_DATA_MAPPED!BT90*VLOOKUP(BT$20,Backend!$A$2:$K$61,VLOOKUP(MASTER_DATA_ESCALATED!$B90,Backend!$M$3:$O$8,3,FALSE),FALSE),SUM(BQ90:BS90))</f>
        <v>0</v>
      </c>
      <c r="BU90" s="99"/>
      <c r="BV90" s="99"/>
      <c r="BW90" s="99"/>
      <c r="BX90" s="99">
        <f>IF(SUM(BU90:BW90)=0,MASTER_DATA_MAPPED!BX90*VLOOKUP(BX$20,Backend!$A$2:$K$61,VLOOKUP(MASTER_DATA_ESCALATED!$B90,Backend!$M$3:$O$8,3,FALSE),FALSE),SUM(BU90:BW90))</f>
        <v>0</v>
      </c>
      <c r="BY90" s="99"/>
      <c r="BZ90" s="99"/>
      <c r="CA90" s="99"/>
      <c r="CB90" s="99">
        <f>IF(SUM(BY90:CA90)=0,MASTER_DATA_MAPPED!CB90*VLOOKUP(CB$20,Backend!$A$2:$K$61,VLOOKUP(MASTER_DATA_ESCALATED!$B90,Backend!$M$3:$O$8,3,FALSE),FALSE),SUM(BY90:CA90))</f>
        <v>0</v>
      </c>
      <c r="CC90" s="99"/>
      <c r="CD90" s="99"/>
      <c r="CE90" s="99"/>
      <c r="CF90" s="99">
        <f>IF(SUM(CC90:CE90)=0,MASTER_DATA_MAPPED!CF90*VLOOKUP(CF$20,Backend!$A$2:$K$61,VLOOKUP(MASTER_DATA_ESCALATED!$B90,Backend!$M$3:$O$8,3,FALSE),FALSE),SUM(CC90:CE90))</f>
        <v>0</v>
      </c>
      <c r="CG90" s="99"/>
      <c r="CH90" s="99"/>
      <c r="CI90" s="99"/>
      <c r="CJ90" s="99">
        <f>IF(SUM(CG90:CI90)=0,MASTER_DATA_MAPPED!CJ90*VLOOKUP(CJ$20,Backend!$A$2:$K$61,VLOOKUP(MASTER_DATA_ESCALATED!$B90,Backend!$M$3:$O$8,3,FALSE),FALSE),SUM(CG90:CI90))</f>
        <v>0</v>
      </c>
      <c r="CK90" s="99"/>
      <c r="CL90" s="99"/>
      <c r="CM90" s="99"/>
      <c r="CN90" s="99">
        <f>IF(SUM(CK90:CM90)=0,MASTER_DATA_MAPPED!CN90*VLOOKUP(CN$20,Backend!$A$2:$K$61,VLOOKUP(MASTER_DATA_ESCALATED!$B90,Backend!$M$3:$O$8,3,FALSE),FALSE),SUM(CK90:CM90))</f>
        <v>0</v>
      </c>
      <c r="CO90" s="99"/>
      <c r="CP90" s="99"/>
      <c r="CQ90" s="99"/>
      <c r="CR90" s="99">
        <f>IF(SUM(CO90:CQ90)=0,MASTER_DATA_MAPPED!CR90*VLOOKUP(CR$20,Backend!$A$2:$K$61,VLOOKUP(MASTER_DATA_ESCALATED!$B90,Backend!$M$3:$O$8,3,FALSE),FALSE),SUM(CO90:CQ90))</f>
        <v>0</v>
      </c>
      <c r="CS90" s="99"/>
      <c r="CT90" s="99"/>
      <c r="CU90" s="99"/>
      <c r="CV90" s="99">
        <f>IF(SUM(CS90:CU90)=0,MASTER_DATA_MAPPED!CV90*VLOOKUP(CV$20,Backend!$A$2:$K$61,VLOOKUP(MASTER_DATA_ESCALATED!$B90,Backend!$M$3:$O$8,3,FALSE),FALSE),SUM(CS90:CU90))</f>
        <v>0</v>
      </c>
      <c r="CW90" s="99"/>
      <c r="CX90" s="99"/>
      <c r="CY90" s="99"/>
      <c r="CZ90" s="99">
        <f>IF(SUM(CW90:CY90)=0,MASTER_DATA_MAPPED!CZ90*VLOOKUP(CZ$20,Backend!$A$2:$K$61,VLOOKUP(MASTER_DATA_ESCALATED!$B90,Backend!$M$3:$O$8,3,FALSE),FALSE),SUM(CW90:CY90))</f>
        <v>0</v>
      </c>
      <c r="DA90" s="99"/>
      <c r="DB90" s="99"/>
      <c r="DC90" s="99"/>
      <c r="DD90" s="99" t="e">
        <f>IF(SUM(DA90:DC90)=0,MASTER_DATA_MAPPED!DD90*VLOOKUP(DD$20,Backend!$A$2:$K$61,VLOOKUP(MASTER_DATA_ESCALATED!$B90,Backend!$M$3:$O$8,3,FALSE),FALSE),SUM(DA90:DC90))</f>
        <v>#N/A</v>
      </c>
      <c r="DE90" s="99"/>
      <c r="DF90" s="99"/>
      <c r="DG90" s="99"/>
      <c r="DH90" s="99">
        <f>IF(SUM(DE90:DG90)=0,MASTER_DATA_MAPPED!DH90*VLOOKUP(DH$20,Backend!$A$2:$K$61,VLOOKUP(MASTER_DATA_ESCALATED!$B90,Backend!$M$3:$O$8,3,FALSE),FALSE),SUM(DE90:DG90))</f>
        <v>0</v>
      </c>
      <c r="DI90" s="99"/>
      <c r="DJ90" s="99"/>
      <c r="DK90" s="99"/>
      <c r="DL90" s="99">
        <f>IF(SUM(DI90:DK90)=0,MASTER_DATA_MAPPED!DL90*VLOOKUP(DL$20,Backend!$A$2:$K$61,VLOOKUP(MASTER_DATA_ESCALATED!$B90,Backend!$M$3:$O$8,3,FALSE),FALSE),SUM(DI90:DK90))</f>
        <v>0</v>
      </c>
      <c r="DM90" s="99"/>
      <c r="DN90" s="99"/>
      <c r="DO90" s="99"/>
      <c r="DP90" s="99">
        <f>IF(SUM(DM90:DO90)=0,MASTER_DATA_MAPPED!DP90*VLOOKUP(DP$20,Backend!$A$2:$K$61,VLOOKUP(MASTER_DATA_ESCALATED!$B90,Backend!$M$3:$O$8,3,FALSE),FALSE),SUM(DM90:DO90))</f>
        <v>0</v>
      </c>
      <c r="DQ90" s="99"/>
      <c r="DR90" s="99"/>
      <c r="DS90" s="99"/>
      <c r="DT90" s="99">
        <f>IF(SUM(DQ90:DS90)=0,MASTER_DATA_MAPPED!DT90*VLOOKUP(DT$20,Backend!$A$2:$K$61,VLOOKUP(MASTER_DATA_ESCALATED!$B90,Backend!$M$3:$O$8,3,FALSE),FALSE),SUM(DQ90:DS90))</f>
        <v>0</v>
      </c>
      <c r="DU90" s="99"/>
      <c r="DV90" s="99"/>
      <c r="DW90" s="99"/>
      <c r="DX90" s="99">
        <f>IF(SUM(DU90:DW90)=0,MASTER_DATA_MAPPED!DX90*VLOOKUP(DX$20,Backend!$A$2:$K$61,VLOOKUP(MASTER_DATA_ESCALATED!$B90,Backend!$M$3:$O$8,3,FALSE),FALSE),SUM(DU90:DW90))</f>
        <v>0</v>
      </c>
      <c r="DY90" s="99"/>
      <c r="DZ90" s="99"/>
      <c r="EA90" s="99"/>
      <c r="EB90" s="99">
        <f>IF(SUM(DY90:EA90)=0,MASTER_DATA_MAPPED!EB90*VLOOKUP(EB$20,Backend!$A$2:$K$61,VLOOKUP(MASTER_DATA_ESCALATED!$B90,Backend!$M$3:$O$8,3,FALSE),FALSE),SUM(DY90:EA90))</f>
        <v>0</v>
      </c>
      <c r="EC90" s="99"/>
      <c r="ED90" s="99"/>
      <c r="EE90" s="99"/>
      <c r="EF90" s="99">
        <f>IF(SUM(EC90:EE90)=0,MASTER_DATA_MAPPED!EF90*VLOOKUP(EF$20,Backend!$A$2:$K$61,VLOOKUP(MASTER_DATA_ESCALATED!$B90,Backend!$M$3:$O$8,3,FALSE),FALSE),SUM(EC90:EE90))</f>
        <v>0</v>
      </c>
      <c r="EG90" s="99"/>
      <c r="EH90" s="99"/>
      <c r="EI90" s="99"/>
      <c r="EJ90" s="99">
        <f>IF(SUM(EG90:EI90)=0,MASTER_DATA_MAPPED!EJ90*VLOOKUP(EJ$20,Backend!$A$2:$K$61,VLOOKUP(MASTER_DATA_ESCALATED!$B90,Backend!$M$3:$O$8,3,FALSE),FALSE),SUM(EG90:EI90))</f>
        <v>0</v>
      </c>
      <c r="EK90" s="99"/>
      <c r="EL90" s="99"/>
      <c r="EM90" s="99"/>
      <c r="EN90" s="99">
        <f>IF(SUM(EK90:EM90)=0,MASTER_DATA_MAPPED!EN90*VLOOKUP(EN$20,Backend!$A$2:$K$61,VLOOKUP(MASTER_DATA_ESCALATED!$B90,Backend!$M$3:$O$8,3,FALSE),FALSE),SUM(EK90:EM90))</f>
        <v>0</v>
      </c>
      <c r="EO90" s="99"/>
      <c r="EP90" s="99"/>
      <c r="EQ90" s="99"/>
      <c r="ER90" s="99">
        <f>IF(SUM(EO90:EQ90)=0,MASTER_DATA_MAPPED!ER90*VLOOKUP(ER$20,Backend!$A$2:$K$61,VLOOKUP(MASTER_DATA_ESCALATED!$B90,Backend!$M$3:$O$8,3,FALSE),FALSE),SUM(EO90:EQ90))</f>
        <v>0</v>
      </c>
      <c r="ES90" s="99"/>
      <c r="ET90" s="99"/>
      <c r="EU90" s="99"/>
      <c r="EV90" s="99">
        <f>IF(SUM(ES90:EU90)=0,MASTER_DATA_MAPPED!EV90*VLOOKUP(EV$20,Backend!$A$2:$K$61,VLOOKUP(MASTER_DATA_ESCALATED!$B90,Backend!$M$3:$O$8,3,FALSE),FALSE),SUM(ES90:EU90))</f>
        <v>0</v>
      </c>
      <c r="EW90" s="99"/>
      <c r="EX90" s="99"/>
      <c r="EY90" s="99"/>
      <c r="EZ90" s="99">
        <f>IF(SUM(EW90:EY90)=0,MASTER_DATA_MAPPED!EZ90*VLOOKUP(EZ$20,Backend!$A$2:$K$61,VLOOKUP(MASTER_DATA_ESCALATED!$B90,Backend!$M$3:$O$8,3,FALSE),FALSE),SUM(EW90:EY90))</f>
        <v>18301062.058316797</v>
      </c>
      <c r="FA90" s="99"/>
      <c r="FB90" s="99"/>
      <c r="FC90" s="99"/>
      <c r="FD90" s="99">
        <f>IF(SUM(FA90:FC90)=0,MASTER_DATA_MAPPED!FD90*VLOOKUP(FD$20,Backend!$A$2:$K$61,VLOOKUP(MASTER_DATA_ESCALATED!$B90,Backend!$M$3:$O$8,3,FALSE),FALSE),SUM(FA90:FC90))</f>
        <v>17311815.460569944</v>
      </c>
      <c r="FE90" s="99"/>
      <c r="FF90" s="99"/>
      <c r="FG90" s="99"/>
      <c r="FH90" s="99">
        <f>IF(SUM(FE90:FG90)=0,MASTER_DATA_MAPPED!FH90*VLOOKUP(FH$20,Backend!$A$2:$K$61,VLOOKUP(MASTER_DATA_ESCALATED!$B90,Backend!$M$3:$O$8,3,FALSE),FALSE),SUM(FE90:FG90))</f>
        <v>15429055.806793675</v>
      </c>
      <c r="FI90" s="99"/>
      <c r="FJ90" s="99"/>
      <c r="FK90" s="99"/>
      <c r="FL90" s="99">
        <f>IF(SUM(FI90:FK90)=0,MASTER_DATA_MAPPED!FL90*VLOOKUP(FL$20,Backend!$A$2:$K$61,VLOOKUP(MASTER_DATA_ESCALATED!$B90,Backend!$M$3:$O$8,3,FALSE),FALSE),SUM(FI90:FK90))</f>
        <v>30861302.731644597</v>
      </c>
      <c r="FM90" s="99"/>
      <c r="FN90" s="99"/>
      <c r="FO90" s="99"/>
      <c r="FP90" s="99">
        <f>IF(SUM(FM90:FO90)=0,MASTER_DATA_MAPPED!FP90*VLOOKUP(FP$20,Backend!$A$2:$K$61,VLOOKUP(MASTER_DATA_ESCALATED!$B90,Backend!$M$3:$O$8,3,FALSE),FALSE),SUM(FM90:FO90))</f>
        <v>44159336.037697494</v>
      </c>
      <c r="FQ90" s="99"/>
      <c r="FR90" s="99"/>
      <c r="FS90" s="99"/>
      <c r="FT90" s="99">
        <f>IF(SUM(FQ90:FS90)=0,MASTER_DATA_MAPPED!FT90*VLOOKUP(FT$20,Backend!$A$2:$K$61,VLOOKUP(MASTER_DATA_ESCALATED!$B90,Backend!$M$3:$O$8,3,FALSE),FALSE),SUM(FQ90:FS90))</f>
        <v>37386238.109473526</v>
      </c>
      <c r="FU90" s="99"/>
      <c r="FV90" s="99"/>
      <c r="FW90" s="99"/>
      <c r="FX90" s="99">
        <f>IF(SUM(FU90:FW90)=0,MASTER_DATA_MAPPED!FX90*VLOOKUP(FX$20,Backend!$A$2:$K$61,VLOOKUP(MASTER_DATA_ESCALATED!$B90,Backend!$M$3:$O$8,3,FALSE),FALSE),SUM(FU90:FW90))</f>
        <v>33900438.674312621</v>
      </c>
      <c r="FY90" s="99"/>
      <c r="FZ90" s="99"/>
      <c r="GA90" s="99"/>
      <c r="GB90" s="99">
        <f>IF(SUM(FY90:GA90)=0,MASTER_DATA_MAPPED!GB90*VLOOKUP(GB$20,Backend!$A$2:$K$61,VLOOKUP(MASTER_DATA_ESCALATED!$B90,Backend!$M$3:$O$8,3,FALSE),FALSE),SUM(FY90:GA90))</f>
        <v>45263376.469322763</v>
      </c>
      <c r="GC90" s="99"/>
      <c r="GD90" s="99"/>
      <c r="GE90" s="99"/>
      <c r="GF90" s="99">
        <f>IF(SUM(GC90:GE90)=0,MASTER_DATA_MAPPED!GF90*VLOOKUP(GF$20,Backend!$A$2:$K$61,VLOOKUP(MASTER_DATA_ESCALATED!$B90,Backend!$M$3:$O$8,3,FALSE),FALSE),SUM(GC90:GE90))</f>
        <v>38422900.862954475</v>
      </c>
      <c r="GG90" s="99"/>
      <c r="GH90" s="99"/>
      <c r="GI90" s="99"/>
      <c r="GJ90" s="99">
        <f>IF(SUM(GG90:GI90)=0,MASTER_DATA_MAPPED!GJ90*VLOOKUP(GJ$20,Backend!$A$2:$K$61,VLOOKUP(MASTER_DATA_ESCALATED!$B90,Backend!$M$3:$O$8,3,FALSE),FALSE),SUM(GG90:GI90))</f>
        <v>35248444.277634293</v>
      </c>
      <c r="GK90" s="99"/>
      <c r="GL90" s="99"/>
      <c r="GM90" s="99"/>
      <c r="GN90" s="99">
        <f>IF(SUM(GK90:GM90)=0,MASTER_DATA_MAPPED!GN90*VLOOKUP(GN$20,Backend!$A$2:$K$61,VLOOKUP(MASTER_DATA_ESCALATED!$B90,Backend!$M$3:$O$8,3,FALSE),FALSE),SUM(GK90:GM90))</f>
        <v>45263376.469322763</v>
      </c>
      <c r="GO90" s="99"/>
      <c r="GP90" s="99"/>
      <c r="GQ90" s="99"/>
      <c r="GR90" s="99">
        <f>IF(SUM(GO90:GQ90)=0,MASTER_DATA_MAPPED!GR90*VLOOKUP(GR$20,Backend!$A$2:$K$61,VLOOKUP(MASTER_DATA_ESCALATED!$B90,Backend!$M$3:$O$8,3,FALSE),FALSE),SUM(GO90:GQ90))</f>
        <v>38422900.862954475</v>
      </c>
      <c r="GS90" s="99"/>
      <c r="GT90" s="99"/>
      <c r="GU90" s="99"/>
      <c r="GV90" s="99">
        <f>IF(SUM(GS90:GU90)=0,MASTER_DATA_MAPPED!GV90*VLOOKUP(GV$20,Backend!$A$2:$K$61,VLOOKUP(MASTER_DATA_ESCALATED!$B90,Backend!$M$3:$O$8,3,FALSE),FALSE),SUM(GS90:GU90))</f>
        <v>35248444.277634293</v>
      </c>
    </row>
    <row r="91" spans="2:204" hidden="1" outlineLevel="2" x14ac:dyDescent="0.3">
      <c r="B91" s="21">
        <f t="shared" si="3"/>
        <v>20</v>
      </c>
      <c r="C91" s="52">
        <f t="shared" si="2"/>
        <v>224</v>
      </c>
      <c r="D91" s="77"/>
      <c r="E91" s="52"/>
      <c r="F91" s="52">
        <v>224</v>
      </c>
      <c r="G91" s="78"/>
      <c r="H91" s="35" t="s">
        <v>225</v>
      </c>
      <c r="I91" s="97"/>
      <c r="J91" s="97"/>
      <c r="K91" s="97"/>
      <c r="L91" s="97">
        <f>IF(SUM(I91:K91)=0,MASTER_DATA_MAPPED!L91*VLOOKUP(L$20,Backend!$A$2:$K$61,VLOOKUP(MASTER_DATA_ESCALATED!$B91,Backend!$M$3:$O$8,3,FALSE),FALSE),SUM(I91:K91))</f>
        <v>0</v>
      </c>
      <c r="M91" s="97"/>
      <c r="N91" s="97"/>
      <c r="O91" s="97"/>
      <c r="P91" s="97">
        <f>IF(SUM(M91:O91)=0,MASTER_DATA_MAPPED!P91*VLOOKUP(P$20,Backend!$A$2:$K$61,VLOOKUP(MASTER_DATA_ESCALATED!$B91,Backend!$M$3:$O$8,3,FALSE),FALSE),SUM(M91:O91))</f>
        <v>0</v>
      </c>
      <c r="Q91" s="97"/>
      <c r="R91" s="97"/>
      <c r="S91" s="97"/>
      <c r="T91" s="97">
        <f>IF(SUM(Q91:S91)=0,MASTER_DATA_MAPPED!T91*VLOOKUP(T$20,Backend!$A$2:$K$61,VLOOKUP(MASTER_DATA_ESCALATED!$B91,Backend!$M$3:$O$8,3,FALSE),FALSE),SUM(Q91:S91))</f>
        <v>0</v>
      </c>
      <c r="U91" s="97"/>
      <c r="V91" s="97"/>
      <c r="W91" s="97"/>
      <c r="X91" s="97">
        <f>IF(SUM(U91:W91)=0,MASTER_DATA_MAPPED!X91*VLOOKUP(X$20,Backend!$A$2:$K$61,VLOOKUP(MASTER_DATA_ESCALATED!$B91,Backend!$M$3:$O$8,3,FALSE),FALSE),SUM(U91:W91))</f>
        <v>0</v>
      </c>
      <c r="Y91" s="97"/>
      <c r="Z91" s="97"/>
      <c r="AA91" s="97"/>
      <c r="AB91" s="97">
        <f>IF(SUM(Y91:AA91)=0,MASTER_DATA_MAPPED!AB91*VLOOKUP(AB$20,Backend!$A$2:$K$61,VLOOKUP(MASTER_DATA_ESCALATED!$B91,Backend!$M$3:$O$8,3,FALSE),FALSE),SUM(Y91:AA91))</f>
        <v>0</v>
      </c>
      <c r="AC91" s="97"/>
      <c r="AD91" s="97"/>
      <c r="AE91" s="97"/>
      <c r="AF91" s="97">
        <f>IF(SUM(AC91:AE91)=0,MASTER_DATA_MAPPED!AF91*VLOOKUP(AF$20,Backend!$A$2:$K$61,VLOOKUP(MASTER_DATA_ESCALATED!$B91,Backend!$M$3:$O$8,3,FALSE),FALSE),SUM(AC91:AE91))</f>
        <v>0</v>
      </c>
      <c r="AG91" s="97"/>
      <c r="AH91" s="97"/>
      <c r="AI91" s="97"/>
      <c r="AJ91" s="97">
        <f>IF(SUM(AG91:AI91)=0,MASTER_DATA_MAPPED!AJ91*VLOOKUP(AJ$20,Backend!$A$2:$K$61,VLOOKUP(MASTER_DATA_ESCALATED!$B91,Backend!$M$3:$O$8,3,FALSE),FALSE),SUM(AG91:AI91))</f>
        <v>0</v>
      </c>
      <c r="AK91" s="97"/>
      <c r="AL91" s="97"/>
      <c r="AM91" s="97"/>
      <c r="AN91" s="97">
        <f>IF(SUM(AK91:AM91)=0,MASTER_DATA_MAPPED!AN91*VLOOKUP(AN$20,Backend!$A$2:$K$61,VLOOKUP(MASTER_DATA_ESCALATED!$B91,Backend!$M$3:$O$8,3,FALSE),FALSE),SUM(AK91:AM91))</f>
        <v>0</v>
      </c>
      <c r="AO91" s="97"/>
      <c r="AP91" s="97"/>
      <c r="AQ91" s="97"/>
      <c r="AR91" s="97">
        <f>IF(SUM(AO91:AQ91)=0,MASTER_DATA_MAPPED!AR91*VLOOKUP(AR$20,Backend!$A$2:$K$61,VLOOKUP(MASTER_DATA_ESCALATED!$B91,Backend!$M$3:$O$8,3,FALSE),FALSE),SUM(AO91:AQ91))</f>
        <v>0</v>
      </c>
      <c r="AS91" s="97"/>
      <c r="AT91" s="97"/>
      <c r="AU91" s="97"/>
      <c r="AV91" s="97">
        <f>IF(SUM(AS91:AU91)=0,MASTER_DATA_MAPPED!AV91*VLOOKUP(AV$20,Backend!$A$2:$K$61,VLOOKUP(MASTER_DATA_ESCALATED!$B91,Backend!$M$3:$O$8,3,FALSE),FALSE),SUM(AS91:AU91))</f>
        <v>0</v>
      </c>
      <c r="AW91" s="97"/>
      <c r="AX91" s="97"/>
      <c r="AY91" s="97"/>
      <c r="AZ91" s="97">
        <f>IF(SUM(AW91:AY91)=0,MASTER_DATA_MAPPED!AZ91*VLOOKUP(AZ$20,Backend!$A$2:$K$61,VLOOKUP(MASTER_DATA_ESCALATED!$B91,Backend!$M$3:$O$8,3,FALSE),FALSE),SUM(AW91:AY91))</f>
        <v>0</v>
      </c>
      <c r="BA91" s="97"/>
      <c r="BB91" s="97"/>
      <c r="BC91" s="97"/>
      <c r="BD91" s="97">
        <f>IF(SUM(BA91:BC91)=0,MASTER_DATA_MAPPED!BD91*VLOOKUP(BD$20,Backend!$A$2:$K$61,VLOOKUP(MASTER_DATA_ESCALATED!$B91,Backend!$M$3:$O$8,3,FALSE),FALSE),SUM(BA91:BC91))</f>
        <v>0</v>
      </c>
      <c r="BE91" s="97"/>
      <c r="BF91" s="97"/>
      <c r="BG91" s="97"/>
      <c r="BH91" s="97">
        <f>IF(SUM(BE91:BG91)=0,MASTER_DATA_MAPPED!BH91*VLOOKUP(BH$20,Backend!$A$2:$K$61,VLOOKUP(MASTER_DATA_ESCALATED!$B91,Backend!$M$3:$O$8,3,FALSE),FALSE),SUM(BE91:BG91))</f>
        <v>0</v>
      </c>
      <c r="BI91" s="97"/>
      <c r="BJ91" s="97"/>
      <c r="BK91" s="97"/>
      <c r="BL91" s="97">
        <f>IF(SUM(BI91:BK91)=0,MASTER_DATA_MAPPED!BL91*VLOOKUP(BL$20,Backend!$A$2:$K$61,VLOOKUP(MASTER_DATA_ESCALATED!$B91,Backend!$M$3:$O$8,3,FALSE),FALSE),SUM(BI91:BK91))</f>
        <v>0</v>
      </c>
      <c r="BM91" s="97"/>
      <c r="BN91" s="97"/>
      <c r="BO91" s="97"/>
      <c r="BP91" s="97">
        <f>IF(SUM(BM91:BO91)=0,MASTER_DATA_MAPPED!BP91*VLOOKUP(BP$20,Backend!$A$2:$K$61,VLOOKUP(MASTER_DATA_ESCALATED!$B91,Backend!$M$3:$O$8,3,FALSE),FALSE),SUM(BM91:BO91))</f>
        <v>98496791.474451542</v>
      </c>
      <c r="BQ91" s="97"/>
      <c r="BR91" s="97"/>
      <c r="BS91" s="97"/>
      <c r="BT91" s="97">
        <f>IF(SUM(BQ91:BS91)=0,MASTER_DATA_MAPPED!BT91*VLOOKUP(BT$20,Backend!$A$2:$K$61,VLOOKUP(MASTER_DATA_ESCALATED!$B91,Backend!$M$3:$O$8,3,FALSE),FALSE),SUM(BQ91:BS91))</f>
        <v>66829693.139935158</v>
      </c>
      <c r="BU91" s="97"/>
      <c r="BV91" s="97"/>
      <c r="BW91" s="97"/>
      <c r="BX91" s="97">
        <f>IF(SUM(BU91:BW91)=0,MASTER_DATA_MAPPED!BX91*VLOOKUP(BX$20,Backend!$A$2:$K$61,VLOOKUP(MASTER_DATA_ESCALATED!$B91,Backend!$M$3:$O$8,3,FALSE),FALSE),SUM(BU91:BW91))</f>
        <v>39845525.452131465</v>
      </c>
      <c r="BY91" s="97"/>
      <c r="BZ91" s="97"/>
      <c r="CA91" s="97"/>
      <c r="CB91" s="97">
        <f>IF(SUM(BY91:CA91)=0,MASTER_DATA_MAPPED!CB91*VLOOKUP(CB$20,Backend!$A$2:$K$61,VLOOKUP(MASTER_DATA_ESCALATED!$B91,Backend!$M$3:$O$8,3,FALSE),FALSE),SUM(BY91:CA91))</f>
        <v>63455941.01403483</v>
      </c>
      <c r="CC91" s="97"/>
      <c r="CD91" s="97"/>
      <c r="CE91" s="97"/>
      <c r="CF91" s="97">
        <f>IF(SUM(CC91:CE91)=0,MASTER_DATA_MAPPED!CF91*VLOOKUP(CF$20,Backend!$A$2:$K$61,VLOOKUP(MASTER_DATA_ESCALATED!$B91,Backend!$M$3:$O$8,3,FALSE),FALSE),SUM(CC91:CE91))</f>
        <v>32584506.48255847</v>
      </c>
      <c r="CG91" s="97"/>
      <c r="CH91" s="97"/>
      <c r="CI91" s="97"/>
      <c r="CJ91" s="97">
        <f>IF(SUM(CG91:CI91)=0,MASTER_DATA_MAPPED!CJ91*VLOOKUP(CJ$20,Backend!$A$2:$K$61,VLOOKUP(MASTER_DATA_ESCALATED!$B91,Backend!$M$3:$O$8,3,FALSE),FALSE),SUM(CG91:CI91))</f>
        <v>0</v>
      </c>
      <c r="CK91" s="97"/>
      <c r="CL91" s="97"/>
      <c r="CM91" s="97"/>
      <c r="CN91" s="97">
        <f>IF(SUM(CK91:CM91)=0,MASTER_DATA_MAPPED!CN91*VLOOKUP(CN$20,Backend!$A$2:$K$61,VLOOKUP(MASTER_DATA_ESCALATED!$B91,Backend!$M$3:$O$8,3,FALSE),FALSE),SUM(CK91:CM91))</f>
        <v>0</v>
      </c>
      <c r="CO91" s="97"/>
      <c r="CP91" s="97"/>
      <c r="CQ91" s="97"/>
      <c r="CR91" s="97">
        <f>IF(SUM(CO91:CQ91)=0,MASTER_DATA_MAPPED!CR91*VLOOKUP(CR$20,Backend!$A$2:$K$61,VLOOKUP(MASTER_DATA_ESCALATED!$B91,Backend!$M$3:$O$8,3,FALSE),FALSE),SUM(CO91:CQ91))</f>
        <v>0</v>
      </c>
      <c r="CS91" s="97"/>
      <c r="CT91" s="97"/>
      <c r="CU91" s="97"/>
      <c r="CV91" s="97">
        <f>IF(SUM(CS91:CU91)=0,MASTER_DATA_MAPPED!CV91*VLOOKUP(CV$20,Backend!$A$2:$K$61,VLOOKUP(MASTER_DATA_ESCALATED!$B91,Backend!$M$3:$O$8,3,FALSE),FALSE),SUM(CS91:CU91))</f>
        <v>8106821.2934954399</v>
      </c>
      <c r="CW91" s="97"/>
      <c r="CX91" s="97"/>
      <c r="CY91" s="97"/>
      <c r="CZ91" s="97">
        <f>IF(SUM(CW91:CY91)=0,MASTER_DATA_MAPPED!CZ91*VLOOKUP(CZ$20,Backend!$A$2:$K$61,VLOOKUP(MASTER_DATA_ESCALATED!$B91,Backend!$M$3:$O$8,3,FALSE),FALSE),SUM(CW91:CY91))</f>
        <v>16846478.6960207</v>
      </c>
      <c r="DA91" s="97"/>
      <c r="DB91" s="97"/>
      <c r="DC91" s="97"/>
      <c r="DD91" s="97" t="e">
        <f>IF(SUM(DA91:DC91)=0,MASTER_DATA_MAPPED!DD91*VLOOKUP(DD$20,Backend!$A$2:$K$61,VLOOKUP(MASTER_DATA_ESCALATED!$B91,Backend!$M$3:$O$8,3,FALSE),FALSE),SUM(DA91:DC91))</f>
        <v>#N/A</v>
      </c>
      <c r="DE91" s="97"/>
      <c r="DF91" s="97"/>
      <c r="DG91" s="97"/>
      <c r="DH91" s="97">
        <f>IF(SUM(DE91:DG91)=0,MASTER_DATA_MAPPED!DH91*VLOOKUP(DH$20,Backend!$A$2:$K$61,VLOOKUP(MASTER_DATA_ESCALATED!$B91,Backend!$M$3:$O$8,3,FALSE),FALSE),SUM(DE91:DG91))</f>
        <v>0</v>
      </c>
      <c r="DI91" s="97"/>
      <c r="DJ91" s="97"/>
      <c r="DK91" s="97"/>
      <c r="DL91" s="97">
        <f>IF(SUM(DI91:DK91)=0,MASTER_DATA_MAPPED!DL91*VLOOKUP(DL$20,Backend!$A$2:$K$61,VLOOKUP(MASTER_DATA_ESCALATED!$B91,Backend!$M$3:$O$8,3,FALSE),FALSE),SUM(DI91:DK91))</f>
        <v>0</v>
      </c>
      <c r="DM91" s="97"/>
      <c r="DN91" s="97"/>
      <c r="DO91" s="97"/>
      <c r="DP91" s="97">
        <f>IF(SUM(DM91:DO91)=0,MASTER_DATA_MAPPED!DP91*VLOOKUP(DP$20,Backend!$A$2:$K$61,VLOOKUP(MASTER_DATA_ESCALATED!$B91,Backend!$M$3:$O$8,3,FALSE),FALSE),SUM(DM91:DO91))</f>
        <v>0</v>
      </c>
      <c r="DQ91" s="97"/>
      <c r="DR91" s="97"/>
      <c r="DS91" s="97"/>
      <c r="DT91" s="97">
        <f>IF(SUM(DQ91:DS91)=0,MASTER_DATA_MAPPED!DT91*VLOOKUP(DT$20,Backend!$A$2:$K$61,VLOOKUP(MASTER_DATA_ESCALATED!$B91,Backend!$M$3:$O$8,3,FALSE),FALSE),SUM(DQ91:DS91))</f>
        <v>0</v>
      </c>
      <c r="DU91" s="97"/>
      <c r="DV91" s="97"/>
      <c r="DW91" s="97"/>
      <c r="DX91" s="97">
        <f>IF(SUM(DU91:DW91)=0,MASTER_DATA_MAPPED!DX91*VLOOKUP(DX$20,Backend!$A$2:$K$61,VLOOKUP(MASTER_DATA_ESCALATED!$B91,Backend!$M$3:$O$8,3,FALSE),FALSE),SUM(DU91:DW91))</f>
        <v>0</v>
      </c>
      <c r="DY91" s="97"/>
      <c r="DZ91" s="97"/>
      <c r="EA91" s="97"/>
      <c r="EB91" s="97">
        <f>IF(SUM(DY91:EA91)=0,MASTER_DATA_MAPPED!EB91*VLOOKUP(EB$20,Backend!$A$2:$K$61,VLOOKUP(MASTER_DATA_ESCALATED!$B91,Backend!$M$3:$O$8,3,FALSE),FALSE),SUM(DY91:EA91))</f>
        <v>0</v>
      </c>
      <c r="EC91" s="97"/>
      <c r="ED91" s="97"/>
      <c r="EE91" s="97"/>
      <c r="EF91" s="97">
        <f>IF(SUM(EC91:EE91)=0,MASTER_DATA_MAPPED!EF91*VLOOKUP(EF$20,Backend!$A$2:$K$61,VLOOKUP(MASTER_DATA_ESCALATED!$B91,Backend!$M$3:$O$8,3,FALSE),FALSE),SUM(EC91:EE91))</f>
        <v>19693089.425742481</v>
      </c>
      <c r="EG91" s="97"/>
      <c r="EH91" s="97"/>
      <c r="EI91" s="97"/>
      <c r="EJ91" s="97">
        <f>IF(SUM(EG91:EI91)=0,MASTER_DATA_MAPPED!EJ91*VLOOKUP(EJ$20,Backend!$A$2:$K$61,VLOOKUP(MASTER_DATA_ESCALATED!$B91,Backend!$M$3:$O$8,3,FALSE),FALSE),SUM(EG91:EI91))</f>
        <v>0</v>
      </c>
      <c r="EK91" s="97"/>
      <c r="EL91" s="97"/>
      <c r="EM91" s="97"/>
      <c r="EN91" s="97">
        <f>IF(SUM(EK91:EM91)=0,MASTER_DATA_MAPPED!EN91*VLOOKUP(EN$20,Backend!$A$2:$K$61,VLOOKUP(MASTER_DATA_ESCALATED!$B91,Backend!$M$3:$O$8,3,FALSE),FALSE),SUM(EK91:EM91))</f>
        <v>75750244.239697143</v>
      </c>
      <c r="EO91" s="97"/>
      <c r="EP91" s="97"/>
      <c r="EQ91" s="97"/>
      <c r="ER91" s="97">
        <f>IF(SUM(EO91:EQ91)=0,MASTER_DATA_MAPPED!ER91*VLOOKUP(ER$20,Backend!$A$2:$K$61,VLOOKUP(MASTER_DATA_ESCALATED!$B91,Backend!$M$3:$O$8,3,FALSE),FALSE),SUM(EO91:EQ91))</f>
        <v>110800161.85912935</v>
      </c>
      <c r="ES91" s="97"/>
      <c r="ET91" s="97"/>
      <c r="EU91" s="97"/>
      <c r="EV91" s="97">
        <f>IF(SUM(ES91:EU91)=0,MASTER_DATA_MAPPED!EV91*VLOOKUP(EV$20,Backend!$A$2:$K$61,VLOOKUP(MASTER_DATA_ESCALATED!$B91,Backend!$M$3:$O$8,3,FALSE),FALSE),SUM(ES91:EU91))</f>
        <v>110800161.85912935</v>
      </c>
      <c r="EW91" s="97"/>
      <c r="EX91" s="97"/>
      <c r="EY91" s="97"/>
      <c r="EZ91" s="97">
        <f>IF(SUM(EW91:EY91)=0,MASTER_DATA_MAPPED!EZ91*VLOOKUP(EZ$20,Backend!$A$2:$K$61,VLOOKUP(MASTER_DATA_ESCALATED!$B91,Backend!$M$3:$O$8,3,FALSE),FALSE),SUM(EW91:EY91))</f>
        <v>0</v>
      </c>
      <c r="FA91" s="97"/>
      <c r="FB91" s="97"/>
      <c r="FC91" s="97"/>
      <c r="FD91" s="97">
        <f>IF(SUM(FA91:FC91)=0,MASTER_DATA_MAPPED!FD91*VLOOKUP(FD$20,Backend!$A$2:$K$61,VLOOKUP(MASTER_DATA_ESCALATED!$B91,Backend!$M$3:$O$8,3,FALSE),FALSE),SUM(FA91:FC91))</f>
        <v>0</v>
      </c>
      <c r="FE91" s="97"/>
      <c r="FF91" s="97"/>
      <c r="FG91" s="97"/>
      <c r="FH91" s="97">
        <f>IF(SUM(FE91:FG91)=0,MASTER_DATA_MAPPED!FH91*VLOOKUP(FH$20,Backend!$A$2:$K$61,VLOOKUP(MASTER_DATA_ESCALATED!$B91,Backend!$M$3:$O$8,3,FALSE),FALSE),SUM(FE91:FG91))</f>
        <v>0</v>
      </c>
      <c r="FI91" s="97"/>
      <c r="FJ91" s="97"/>
      <c r="FK91" s="97"/>
      <c r="FL91" s="97">
        <f>IF(SUM(FI91:FK91)=0,MASTER_DATA_MAPPED!FL91*VLOOKUP(FL$20,Backend!$A$2:$K$61,VLOOKUP(MASTER_DATA_ESCALATED!$B91,Backend!$M$3:$O$8,3,FALSE),FALSE),SUM(FI91:FK91))</f>
        <v>0</v>
      </c>
      <c r="FM91" s="97"/>
      <c r="FN91" s="97"/>
      <c r="FO91" s="97"/>
      <c r="FP91" s="97">
        <f>IF(SUM(FM91:FO91)=0,MASTER_DATA_MAPPED!FP91*VLOOKUP(FP$20,Backend!$A$2:$K$61,VLOOKUP(MASTER_DATA_ESCALATED!$B91,Backend!$M$3:$O$8,3,FALSE),FALSE),SUM(FM91:FO91))</f>
        <v>0</v>
      </c>
      <c r="FQ91" s="97"/>
      <c r="FR91" s="97"/>
      <c r="FS91" s="97"/>
      <c r="FT91" s="97">
        <f>IF(SUM(FQ91:FS91)=0,MASTER_DATA_MAPPED!FT91*VLOOKUP(FT$20,Backend!$A$2:$K$61,VLOOKUP(MASTER_DATA_ESCALATED!$B91,Backend!$M$3:$O$8,3,FALSE),FALSE),SUM(FQ91:FS91))</f>
        <v>0</v>
      </c>
      <c r="FU91" s="97"/>
      <c r="FV91" s="97"/>
      <c r="FW91" s="97"/>
      <c r="FX91" s="97">
        <f>IF(SUM(FU91:FW91)=0,MASTER_DATA_MAPPED!FX91*VLOOKUP(FX$20,Backend!$A$2:$K$61,VLOOKUP(MASTER_DATA_ESCALATED!$B91,Backend!$M$3:$O$8,3,FALSE),FALSE),SUM(FU91:FW91))</f>
        <v>0</v>
      </c>
      <c r="FY91" s="97"/>
      <c r="FZ91" s="97"/>
      <c r="GA91" s="97"/>
      <c r="GB91" s="97">
        <f>IF(SUM(FY91:GA91)=0,MASTER_DATA_MAPPED!GB91*VLOOKUP(GB$20,Backend!$A$2:$K$61,VLOOKUP(MASTER_DATA_ESCALATED!$B91,Backend!$M$3:$O$8,3,FALSE),FALSE),SUM(FY91:GA91))</f>
        <v>0</v>
      </c>
      <c r="GC91" s="97"/>
      <c r="GD91" s="97"/>
      <c r="GE91" s="97"/>
      <c r="GF91" s="97">
        <f>IF(SUM(GC91:GE91)=0,MASTER_DATA_MAPPED!GF91*VLOOKUP(GF$20,Backend!$A$2:$K$61,VLOOKUP(MASTER_DATA_ESCALATED!$B91,Backend!$M$3:$O$8,3,FALSE),FALSE),SUM(GC91:GE91))</f>
        <v>0</v>
      </c>
      <c r="GG91" s="97"/>
      <c r="GH91" s="97"/>
      <c r="GI91" s="97"/>
      <c r="GJ91" s="97">
        <f>IF(SUM(GG91:GI91)=0,MASTER_DATA_MAPPED!GJ91*VLOOKUP(GJ$20,Backend!$A$2:$K$61,VLOOKUP(MASTER_DATA_ESCALATED!$B91,Backend!$M$3:$O$8,3,FALSE),FALSE),SUM(GG91:GI91))</f>
        <v>0</v>
      </c>
      <c r="GK91" s="97"/>
      <c r="GL91" s="97"/>
      <c r="GM91" s="97"/>
      <c r="GN91" s="97">
        <f>IF(SUM(GK91:GM91)=0,MASTER_DATA_MAPPED!GN91*VLOOKUP(GN$20,Backend!$A$2:$K$61,VLOOKUP(MASTER_DATA_ESCALATED!$B91,Backend!$M$3:$O$8,3,FALSE),FALSE),SUM(GK91:GM91))</f>
        <v>0</v>
      </c>
      <c r="GO91" s="97"/>
      <c r="GP91" s="97"/>
      <c r="GQ91" s="97"/>
      <c r="GR91" s="97">
        <f>IF(SUM(GO91:GQ91)=0,MASTER_DATA_MAPPED!GR91*VLOOKUP(GR$20,Backend!$A$2:$K$61,VLOOKUP(MASTER_DATA_ESCALATED!$B91,Backend!$M$3:$O$8,3,FALSE),FALSE),SUM(GO91:GQ91))</f>
        <v>0</v>
      </c>
      <c r="GS91" s="97"/>
      <c r="GT91" s="97"/>
      <c r="GU91" s="97"/>
      <c r="GV91" s="97">
        <f>IF(SUM(GS91:GU91)=0,MASTER_DATA_MAPPED!GV91*VLOOKUP(GV$20,Backend!$A$2:$K$61,VLOOKUP(MASTER_DATA_ESCALATED!$B91,Backend!$M$3:$O$8,3,FALSE),FALSE),SUM(GS91:GU91))</f>
        <v>0</v>
      </c>
    </row>
    <row r="92" spans="2:204" hidden="1" outlineLevel="2" x14ac:dyDescent="0.3">
      <c r="B92" s="21">
        <f t="shared" si="3"/>
        <v>20</v>
      </c>
      <c r="C92" s="52">
        <f t="shared" si="2"/>
        <v>225</v>
      </c>
      <c r="D92" s="77"/>
      <c r="E92" s="52"/>
      <c r="F92" s="52">
        <v>225</v>
      </c>
      <c r="G92" s="78"/>
      <c r="H92" s="35" t="s">
        <v>96</v>
      </c>
      <c r="I92" s="97"/>
      <c r="J92" s="97"/>
      <c r="K92" s="97"/>
      <c r="L92" s="97">
        <f>IF(SUM(I92:K92)=0,MASTER_DATA_MAPPED!L92*VLOOKUP(L$20,Backend!$A$2:$K$61,VLOOKUP(MASTER_DATA_ESCALATED!$B92,Backend!$M$3:$O$8,3,FALSE),FALSE),SUM(I92:K92))</f>
        <v>88378537.719099224</v>
      </c>
      <c r="M92" s="97"/>
      <c r="N92" s="97"/>
      <c r="O92" s="97"/>
      <c r="P92" s="97">
        <f>IF(SUM(M92:O92)=0,MASTER_DATA_MAPPED!P92*VLOOKUP(P$20,Backend!$A$2:$K$61,VLOOKUP(MASTER_DATA_ESCALATED!$B92,Backend!$M$3:$O$8,3,FALSE),FALSE),SUM(M92:O92))</f>
        <v>251005064.54823041</v>
      </c>
      <c r="Q92" s="97"/>
      <c r="R92" s="97"/>
      <c r="S92" s="97"/>
      <c r="T92" s="97">
        <f>IF(SUM(Q92:S92)=0,MASTER_DATA_MAPPED!T92*VLOOKUP(T$20,Backend!$A$2:$K$61,VLOOKUP(MASTER_DATA_ESCALATED!$B92,Backend!$M$3:$O$8,3,FALSE),FALSE),SUM(Q92:S92))</f>
        <v>143751606.71006325</v>
      </c>
      <c r="U92" s="97"/>
      <c r="V92" s="97"/>
      <c r="W92" s="97"/>
      <c r="X92" s="97">
        <f>IF(SUM(U92:W92)=0,MASTER_DATA_MAPPED!X92*VLOOKUP(X$20,Backend!$A$2:$K$61,VLOOKUP(MASTER_DATA_ESCALATED!$B92,Backend!$M$3:$O$8,3,FALSE),FALSE),SUM(U92:W92))</f>
        <v>408247699.91563427</v>
      </c>
      <c r="Y92" s="97"/>
      <c r="Z92" s="97"/>
      <c r="AA92" s="97"/>
      <c r="AB92" s="97">
        <f>IF(SUM(Y92:AA92)=0,MASTER_DATA_MAPPED!AB92*VLOOKUP(AB$20,Backend!$A$2:$K$61,VLOOKUP(MASTER_DATA_ESCALATED!$B92,Backend!$M$3:$O$8,3,FALSE),FALSE),SUM(Y92:AA92))</f>
        <v>66291702.313125961</v>
      </c>
      <c r="AC92" s="97"/>
      <c r="AD92" s="97"/>
      <c r="AE92" s="97"/>
      <c r="AF92" s="97">
        <f>IF(SUM(AC92:AE92)=0,MASTER_DATA_MAPPED!AF92*VLOOKUP(AF$20,Backend!$A$2:$K$61,VLOOKUP(MASTER_DATA_ESCALATED!$B92,Backend!$M$3:$O$8,3,FALSE),FALSE),SUM(AC92:AE92))</f>
        <v>188252836.52167463</v>
      </c>
      <c r="AG92" s="97"/>
      <c r="AH92" s="97"/>
      <c r="AI92" s="97"/>
      <c r="AJ92" s="97">
        <f>IF(SUM(AG92:AI92)=0,MASTER_DATA_MAPPED!AJ92*VLOOKUP(AJ$20,Backend!$A$2:$K$61,VLOOKUP(MASTER_DATA_ESCALATED!$B92,Backend!$M$3:$O$8,3,FALSE),FALSE),SUM(AG92:AI92))</f>
        <v>107813705.03254744</v>
      </c>
      <c r="AK92" s="97"/>
      <c r="AL92" s="97"/>
      <c r="AM92" s="97"/>
      <c r="AN92" s="97">
        <f>IF(SUM(AK92:AM92)=0,MASTER_DATA_MAPPED!AN92*VLOOKUP(AN$20,Backend!$A$2:$K$61,VLOOKUP(MASTER_DATA_ESCALATED!$B92,Backend!$M$3:$O$8,3,FALSE),FALSE),SUM(AK92:AM92))</f>
        <v>306189674.44862646</v>
      </c>
      <c r="AO92" s="97"/>
      <c r="AP92" s="97"/>
      <c r="AQ92" s="97"/>
      <c r="AR92" s="97">
        <f>IF(SUM(AO92:AQ92)=0,MASTER_DATA_MAPPED!AR92*VLOOKUP(AR$20,Backend!$A$2:$K$61,VLOOKUP(MASTER_DATA_ESCALATED!$B92,Backend!$M$3:$O$8,3,FALSE),FALSE),SUM(AO92:AQ92))</f>
        <v>0</v>
      </c>
      <c r="AS92" s="97"/>
      <c r="AT92" s="97"/>
      <c r="AU92" s="97"/>
      <c r="AV92" s="97">
        <f>IF(SUM(AS92:AU92)=0,MASTER_DATA_MAPPED!AV92*VLOOKUP(AV$20,Backend!$A$2:$K$61,VLOOKUP(MASTER_DATA_ESCALATED!$B92,Backend!$M$3:$O$8,3,FALSE),FALSE),SUM(AS92:AU92))</f>
        <v>0</v>
      </c>
      <c r="AW92" s="97"/>
      <c r="AX92" s="97"/>
      <c r="AY92" s="97"/>
      <c r="AZ92" s="97">
        <f>IF(SUM(AW92:AY92)=0,MASTER_DATA_MAPPED!AZ92*VLOOKUP(AZ$20,Backend!$A$2:$K$61,VLOOKUP(MASTER_DATA_ESCALATED!$B92,Backend!$M$3:$O$8,3,FALSE),FALSE),SUM(AW92:AY92))</f>
        <v>0</v>
      </c>
      <c r="BA92" s="97"/>
      <c r="BB92" s="97"/>
      <c r="BC92" s="97"/>
      <c r="BD92" s="97">
        <f>IF(SUM(BA92:BC92)=0,MASTER_DATA_MAPPED!BD92*VLOOKUP(BD$20,Backend!$A$2:$K$61,VLOOKUP(MASTER_DATA_ESCALATED!$B92,Backend!$M$3:$O$8,3,FALSE),FALSE),SUM(BA92:BC92))</f>
        <v>0</v>
      </c>
      <c r="BE92" s="97"/>
      <c r="BF92" s="97"/>
      <c r="BG92" s="97"/>
      <c r="BH92" s="97">
        <f>IF(SUM(BE92:BG92)=0,MASTER_DATA_MAPPED!BH92*VLOOKUP(BH$20,Backend!$A$2:$K$61,VLOOKUP(MASTER_DATA_ESCALATED!$B92,Backend!$M$3:$O$8,3,FALSE),FALSE),SUM(BE92:BG92))</f>
        <v>0</v>
      </c>
      <c r="BI92" s="97"/>
      <c r="BJ92" s="97"/>
      <c r="BK92" s="97"/>
      <c r="BL92" s="97">
        <f>IF(SUM(BI92:BK92)=0,MASTER_DATA_MAPPED!BL92*VLOOKUP(BL$20,Backend!$A$2:$K$61,VLOOKUP(MASTER_DATA_ESCALATED!$B92,Backend!$M$3:$O$8,3,FALSE),FALSE),SUM(BI92:BK92))</f>
        <v>0</v>
      </c>
      <c r="BM92" s="97"/>
      <c r="BN92" s="97"/>
      <c r="BO92" s="97"/>
      <c r="BP92" s="97">
        <f>IF(SUM(BM92:BO92)=0,MASTER_DATA_MAPPED!BP92*VLOOKUP(BP$20,Backend!$A$2:$K$61,VLOOKUP(MASTER_DATA_ESCALATED!$B92,Backend!$M$3:$O$8,3,FALSE),FALSE),SUM(BM92:BO92))</f>
        <v>13557066.176460616</v>
      </c>
      <c r="BQ92" s="97"/>
      <c r="BR92" s="97"/>
      <c r="BS92" s="97"/>
      <c r="BT92" s="97">
        <f>IF(SUM(BQ92:BS92)=0,MASTER_DATA_MAPPED!BT92*VLOOKUP(BT$20,Backend!$A$2:$K$61,VLOOKUP(MASTER_DATA_ESCALATED!$B92,Backend!$M$3:$O$8,3,FALSE),FALSE),SUM(BQ92:BS92))</f>
        <v>10106781.466193309</v>
      </c>
      <c r="BU92" s="97"/>
      <c r="BV92" s="97"/>
      <c r="BW92" s="97"/>
      <c r="BX92" s="97">
        <f>IF(SUM(BU92:BW92)=0,MASTER_DATA_MAPPED!BX92*VLOOKUP(BX$20,Backend!$A$2:$K$61,VLOOKUP(MASTER_DATA_ESCALATED!$B92,Backend!$M$3:$O$8,3,FALSE),FALSE),SUM(BU92:BW92))</f>
        <v>6224502.340044125</v>
      </c>
      <c r="BY92" s="97"/>
      <c r="BZ92" s="97"/>
      <c r="CA92" s="97"/>
      <c r="CB92" s="97">
        <f>IF(SUM(BY92:CA92)=0,MASTER_DATA_MAPPED!CB92*VLOOKUP(CB$20,Backend!$A$2:$K$61,VLOOKUP(MASTER_DATA_ESCALATED!$B92,Backend!$M$3:$O$8,3,FALSE),FALSE),SUM(BY92:CA92))</f>
        <v>9902476.5148141272</v>
      </c>
      <c r="CC92" s="97"/>
      <c r="CD92" s="97"/>
      <c r="CE92" s="97"/>
      <c r="CF92" s="97">
        <f>IF(SUM(CC92:CE92)=0,MASTER_DATA_MAPPED!CF92*VLOOKUP(CF$20,Backend!$A$2:$K$61,VLOOKUP(MASTER_DATA_ESCALATED!$B92,Backend!$M$3:$O$8,3,FALSE),FALSE),SUM(CC92:CE92))</f>
        <v>3203882.5294769076</v>
      </c>
      <c r="CG92" s="97"/>
      <c r="CH92" s="97"/>
      <c r="CI92" s="97"/>
      <c r="CJ92" s="97">
        <f>IF(SUM(CG92:CI92)=0,MASTER_DATA_MAPPED!CJ92*VLOOKUP(CJ$20,Backend!$A$2:$K$61,VLOOKUP(MASTER_DATA_ESCALATED!$B92,Backend!$M$3:$O$8,3,FALSE),FALSE),SUM(CG92:CI92))</f>
        <v>0</v>
      </c>
      <c r="CK92" s="97"/>
      <c r="CL92" s="97"/>
      <c r="CM92" s="97"/>
      <c r="CN92" s="97">
        <f>IF(SUM(CK92:CM92)=0,MASTER_DATA_MAPPED!CN92*VLOOKUP(CN$20,Backend!$A$2:$K$61,VLOOKUP(MASTER_DATA_ESCALATED!$B92,Backend!$M$3:$O$8,3,FALSE),FALSE),SUM(CK92:CM92))</f>
        <v>0</v>
      </c>
      <c r="CO92" s="97"/>
      <c r="CP92" s="97"/>
      <c r="CQ92" s="97"/>
      <c r="CR92" s="97">
        <f>IF(SUM(CO92:CQ92)=0,MASTER_DATA_MAPPED!CR92*VLOOKUP(CR$20,Backend!$A$2:$K$61,VLOOKUP(MASTER_DATA_ESCALATED!$B92,Backend!$M$3:$O$8,3,FALSE),FALSE),SUM(CO92:CQ92))</f>
        <v>0</v>
      </c>
      <c r="CS92" s="97"/>
      <c r="CT92" s="97"/>
      <c r="CU92" s="97"/>
      <c r="CV92" s="97">
        <f>IF(SUM(CS92:CU92)=0,MASTER_DATA_MAPPED!CV92*VLOOKUP(CV$20,Backend!$A$2:$K$61,VLOOKUP(MASTER_DATA_ESCALATED!$B92,Backend!$M$3:$O$8,3,FALSE),FALSE),SUM(CS92:CU92))</f>
        <v>5457791.8419430461</v>
      </c>
      <c r="CW92" s="97"/>
      <c r="CX92" s="97"/>
      <c r="CY92" s="97"/>
      <c r="CZ92" s="97">
        <f>IF(SUM(CW92:CY92)=0,MASTER_DATA_MAPPED!CZ92*VLOOKUP(CZ$20,Backend!$A$2:$K$61,VLOOKUP(MASTER_DATA_ESCALATED!$B92,Backend!$M$3:$O$8,3,FALSE),FALSE),SUM(CW92:CY92))</f>
        <v>11234571.112408901</v>
      </c>
      <c r="DA92" s="97"/>
      <c r="DB92" s="97"/>
      <c r="DC92" s="97"/>
      <c r="DD92" s="97" t="e">
        <f>IF(SUM(DA92:DC92)=0,MASTER_DATA_MAPPED!DD92*VLOOKUP(DD$20,Backend!$A$2:$K$61,VLOOKUP(MASTER_DATA_ESCALATED!$B92,Backend!$M$3:$O$8,3,FALSE),FALSE),SUM(DA92:DC92))</f>
        <v>#N/A</v>
      </c>
      <c r="DE92" s="97"/>
      <c r="DF92" s="97"/>
      <c r="DG92" s="97"/>
      <c r="DH92" s="97">
        <f>IF(SUM(DE92:DG92)=0,MASTER_DATA_MAPPED!DH92*VLOOKUP(DH$20,Backend!$A$2:$K$61,VLOOKUP(MASTER_DATA_ESCALATED!$B92,Backend!$M$3:$O$8,3,FALSE),FALSE),SUM(DE92:DG92))</f>
        <v>0</v>
      </c>
      <c r="DI92" s="97"/>
      <c r="DJ92" s="97"/>
      <c r="DK92" s="97"/>
      <c r="DL92" s="97">
        <f>IF(SUM(DI92:DK92)=0,MASTER_DATA_MAPPED!DL92*VLOOKUP(DL$20,Backend!$A$2:$K$61,VLOOKUP(MASTER_DATA_ESCALATED!$B92,Backend!$M$3:$O$8,3,FALSE),FALSE),SUM(DI92:DK92))</f>
        <v>0</v>
      </c>
      <c r="DM92" s="97"/>
      <c r="DN92" s="97"/>
      <c r="DO92" s="97"/>
      <c r="DP92" s="97">
        <f>IF(SUM(DM92:DO92)=0,MASTER_DATA_MAPPED!DP92*VLOOKUP(DP$20,Backend!$A$2:$K$61,VLOOKUP(MASTER_DATA_ESCALATED!$B92,Backend!$M$3:$O$8,3,FALSE),FALSE),SUM(DM92:DO92))</f>
        <v>0</v>
      </c>
      <c r="DQ92" s="97"/>
      <c r="DR92" s="97"/>
      <c r="DS92" s="97"/>
      <c r="DT92" s="97">
        <f>IF(SUM(DQ92:DS92)=0,MASTER_DATA_MAPPED!DT92*VLOOKUP(DT$20,Backend!$A$2:$K$61,VLOOKUP(MASTER_DATA_ESCALATED!$B92,Backend!$M$3:$O$8,3,FALSE),FALSE),SUM(DQ92:DS92))</f>
        <v>0</v>
      </c>
      <c r="DU92" s="97"/>
      <c r="DV92" s="97"/>
      <c r="DW92" s="97"/>
      <c r="DX92" s="97">
        <f>IF(SUM(DU92:DW92)=0,MASTER_DATA_MAPPED!DX92*VLOOKUP(DX$20,Backend!$A$2:$K$61,VLOOKUP(MASTER_DATA_ESCALATED!$B92,Backend!$M$3:$O$8,3,FALSE),FALSE),SUM(DU92:DW92))</f>
        <v>0</v>
      </c>
      <c r="DY92" s="97"/>
      <c r="DZ92" s="97"/>
      <c r="EA92" s="97"/>
      <c r="EB92" s="97">
        <f>IF(SUM(DY92:EA92)=0,MASTER_DATA_MAPPED!EB92*VLOOKUP(EB$20,Backend!$A$2:$K$61,VLOOKUP(MASTER_DATA_ESCALATED!$B92,Backend!$M$3:$O$8,3,FALSE),FALSE),SUM(DY92:EA92))</f>
        <v>0</v>
      </c>
      <c r="EC92" s="97"/>
      <c r="ED92" s="97"/>
      <c r="EE92" s="97"/>
      <c r="EF92" s="97">
        <f>IF(SUM(EC92:EE92)=0,MASTER_DATA_MAPPED!EF92*VLOOKUP(EF$20,Backend!$A$2:$K$61,VLOOKUP(MASTER_DATA_ESCALATED!$B92,Backend!$M$3:$O$8,3,FALSE),FALSE),SUM(EC92:EE92))</f>
        <v>32909967.407985047</v>
      </c>
      <c r="EG92" s="97"/>
      <c r="EH92" s="97"/>
      <c r="EI92" s="97"/>
      <c r="EJ92" s="97">
        <f>IF(SUM(EG92:EI92)=0,MASTER_DATA_MAPPED!EJ92*VLOOKUP(EJ$20,Backend!$A$2:$K$61,VLOOKUP(MASTER_DATA_ESCALATED!$B92,Backend!$M$3:$O$8,3,FALSE),FALSE),SUM(EG92:EI92))</f>
        <v>0</v>
      </c>
      <c r="EK92" s="97"/>
      <c r="EL92" s="97"/>
      <c r="EM92" s="97"/>
      <c r="EN92" s="97">
        <f>IF(SUM(EK92:EM92)=0,MASTER_DATA_MAPPED!EN92*VLOOKUP(EN$20,Backend!$A$2:$K$61,VLOOKUP(MASTER_DATA_ESCALATED!$B92,Backend!$M$3:$O$8,3,FALSE),FALSE),SUM(EK92:EM92))</f>
        <v>0</v>
      </c>
      <c r="EO92" s="97"/>
      <c r="EP92" s="97"/>
      <c r="EQ92" s="97"/>
      <c r="ER92" s="97">
        <f>IF(SUM(EO92:EQ92)=0,MASTER_DATA_MAPPED!ER92*VLOOKUP(ER$20,Backend!$A$2:$K$61,VLOOKUP(MASTER_DATA_ESCALATED!$B92,Backend!$M$3:$O$8,3,FALSE),FALSE),SUM(EO92:EQ92))</f>
        <v>77415027.754902452</v>
      </c>
      <c r="ES92" s="97"/>
      <c r="ET92" s="97"/>
      <c r="EU92" s="97"/>
      <c r="EV92" s="97">
        <f>IF(SUM(ES92:EU92)=0,MASTER_DATA_MAPPED!EV92*VLOOKUP(EV$20,Backend!$A$2:$K$61,VLOOKUP(MASTER_DATA_ESCALATED!$B92,Backend!$M$3:$O$8,3,FALSE),FALSE),SUM(ES92:EU92))</f>
        <v>77415027.754902452</v>
      </c>
      <c r="EW92" s="97"/>
      <c r="EX92" s="97"/>
      <c r="EY92" s="97"/>
      <c r="EZ92" s="97">
        <f>IF(SUM(EW92:EY92)=0,MASTER_DATA_MAPPED!EZ92*VLOOKUP(EZ$20,Backend!$A$2:$K$61,VLOOKUP(MASTER_DATA_ESCALATED!$B92,Backend!$M$3:$O$8,3,FALSE),FALSE),SUM(EW92:EY92))</f>
        <v>116479000.20760618</v>
      </c>
      <c r="FA92" s="97"/>
      <c r="FB92" s="97"/>
      <c r="FC92" s="97"/>
      <c r="FD92" s="97">
        <f>IF(SUM(FA92:FC92)=0,MASTER_DATA_MAPPED!FD92*VLOOKUP(FD$20,Backend!$A$2:$K$61,VLOOKUP(MASTER_DATA_ESCALATED!$B92,Backend!$M$3:$O$8,3,FALSE),FALSE),SUM(FA92:FC92))</f>
        <v>108086359.71704416</v>
      </c>
      <c r="FE92" s="97"/>
      <c r="FF92" s="97"/>
      <c r="FG92" s="97"/>
      <c r="FH92" s="97">
        <f>IF(SUM(FE92:FG92)=0,MASTER_DATA_MAPPED!FH92*VLOOKUP(FH$20,Backend!$A$2:$K$61,VLOOKUP(MASTER_DATA_ESCALATED!$B92,Backend!$M$3:$O$8,3,FALSE),FALSE),SUM(FE92:FG92))</f>
        <v>96850433.03747426</v>
      </c>
      <c r="FI92" s="97"/>
      <c r="FJ92" s="97"/>
      <c r="FK92" s="97"/>
      <c r="FL92" s="97">
        <f>IF(SUM(FI92:FK92)=0,MASTER_DATA_MAPPED!FL92*VLOOKUP(FL$20,Backend!$A$2:$K$61,VLOOKUP(MASTER_DATA_ESCALATED!$B92,Backend!$M$3:$O$8,3,FALSE),FALSE),SUM(FI92:FK92))</f>
        <v>125730051.4555679</v>
      </c>
      <c r="FM92" s="97"/>
      <c r="FN92" s="97"/>
      <c r="FO92" s="97"/>
      <c r="FP92" s="97">
        <f>IF(SUM(FM92:FO92)=0,MASTER_DATA_MAPPED!FP92*VLOOKUP(FP$20,Backend!$A$2:$K$61,VLOOKUP(MASTER_DATA_ESCALATED!$B92,Backend!$M$3:$O$8,3,FALSE),FALSE),SUM(FM92:FO92))</f>
        <v>45072095.033480048</v>
      </c>
      <c r="FQ92" s="97"/>
      <c r="FR92" s="97"/>
      <c r="FS92" s="97"/>
      <c r="FT92" s="97">
        <f>IF(SUM(FQ92:FS92)=0,MASTER_DATA_MAPPED!FT92*VLOOKUP(FT$20,Backend!$A$2:$K$61,VLOOKUP(MASTER_DATA_ESCALATED!$B92,Backend!$M$3:$O$8,3,FALSE),FALSE),SUM(FQ92:FS92))</f>
        <v>40777466.480533905</v>
      </c>
      <c r="FU92" s="97"/>
      <c r="FV92" s="97"/>
      <c r="FW92" s="97"/>
      <c r="FX92" s="97">
        <f>IF(SUM(FU92:FW92)=0,MASTER_DATA_MAPPED!FX92*VLOOKUP(FX$20,Backend!$A$2:$K$61,VLOOKUP(MASTER_DATA_ESCALATED!$B92,Backend!$M$3:$O$8,3,FALSE),FALSE),SUM(FU92:FW92))</f>
        <v>37661307.342520237</v>
      </c>
      <c r="FY92" s="97"/>
      <c r="FZ92" s="97"/>
      <c r="GA92" s="97"/>
      <c r="GB92" s="97">
        <f>IF(SUM(FY92:GA92)=0,MASTER_DATA_MAPPED!GB92*VLOOKUP(GB$20,Backend!$A$2:$K$61,VLOOKUP(MASTER_DATA_ESCALATED!$B92,Backend!$M$3:$O$8,3,FALSE),FALSE),SUM(FY92:GA92))</f>
        <v>45034475.807948291</v>
      </c>
      <c r="GC92" s="97"/>
      <c r="GD92" s="97"/>
      <c r="GE92" s="97"/>
      <c r="GF92" s="97">
        <f>IF(SUM(GC92:GE92)=0,MASTER_DATA_MAPPED!GF92*VLOOKUP(GF$20,Backend!$A$2:$K$61,VLOOKUP(MASTER_DATA_ESCALATED!$B92,Backend!$M$3:$O$8,3,FALSE),FALSE),SUM(GC92:GE92))</f>
        <v>40738682.988066934</v>
      </c>
      <c r="GG92" s="97"/>
      <c r="GH92" s="97"/>
      <c r="GI92" s="97"/>
      <c r="GJ92" s="97">
        <f>IF(SUM(GG92:GI92)=0,MASTER_DATA_MAPPED!GJ92*VLOOKUP(GJ$20,Backend!$A$2:$K$61,VLOOKUP(MASTER_DATA_ESCALATED!$B92,Backend!$M$3:$O$8,3,FALSE),FALSE),SUM(GG92:GI92))</f>
        <v>37965033.836653881</v>
      </c>
      <c r="GK92" s="97"/>
      <c r="GL92" s="97"/>
      <c r="GM92" s="97"/>
      <c r="GN92" s="97">
        <f>IF(SUM(GK92:GM92)=0,MASTER_DATA_MAPPED!GN92*VLOOKUP(GN$20,Backend!$A$2:$K$61,VLOOKUP(MASTER_DATA_ESCALATED!$B92,Backend!$M$3:$O$8,3,FALSE),FALSE),SUM(GK92:GM92))</f>
        <v>45034502.089368947</v>
      </c>
      <c r="GO92" s="97"/>
      <c r="GP92" s="97"/>
      <c r="GQ92" s="97"/>
      <c r="GR92" s="97">
        <f>IF(SUM(GO92:GQ92)=0,MASTER_DATA_MAPPED!GR92*VLOOKUP(GR$20,Backend!$A$2:$K$61,VLOOKUP(MASTER_DATA_ESCALATED!$B92,Backend!$M$3:$O$8,3,FALSE),FALSE),SUM(GO92:GQ92))</f>
        <v>40738682.988066934</v>
      </c>
      <c r="GS92" s="97"/>
      <c r="GT92" s="97"/>
      <c r="GU92" s="97"/>
      <c r="GV92" s="97">
        <f>IF(SUM(GS92:GU92)=0,MASTER_DATA_MAPPED!GV92*VLOOKUP(GV$20,Backend!$A$2:$K$61,VLOOKUP(MASTER_DATA_ESCALATED!$B92,Backend!$M$3:$O$8,3,FALSE),FALSE),SUM(GS92:GU92))</f>
        <v>37965033.836653881</v>
      </c>
    </row>
    <row r="93" spans="2:204" s="27" customFormat="1" ht="14.25" hidden="1" outlineLevel="2" x14ac:dyDescent="0.25">
      <c r="B93" s="26">
        <f t="shared" si="3"/>
        <v>20</v>
      </c>
      <c r="C93" s="59">
        <f t="shared" si="2"/>
        <v>225.1</v>
      </c>
      <c r="D93" s="82"/>
      <c r="E93" s="55"/>
      <c r="F93" s="60"/>
      <c r="G93" s="86">
        <v>225.1</v>
      </c>
      <c r="H93" s="40" t="s">
        <v>97</v>
      </c>
      <c r="I93" s="99"/>
      <c r="J93" s="99"/>
      <c r="K93" s="99"/>
      <c r="L93" s="99">
        <f>IF(SUM(I93:K93)=0,MASTER_DATA_MAPPED!L93*VLOOKUP(L$20,Backend!$A$2:$K$61,VLOOKUP(MASTER_DATA_ESCALATED!$B93,Backend!$M$3:$O$8,3,FALSE),FALSE),SUM(I93:K93))</f>
        <v>88378537.719099224</v>
      </c>
      <c r="M93" s="99"/>
      <c r="N93" s="99"/>
      <c r="O93" s="99"/>
      <c r="P93" s="99">
        <f>IF(SUM(M93:O93)=0,MASTER_DATA_MAPPED!P93*VLOOKUP(P$20,Backend!$A$2:$K$61,VLOOKUP(MASTER_DATA_ESCALATED!$B93,Backend!$M$3:$O$8,3,FALSE),FALSE),SUM(M93:O93))</f>
        <v>251005064.54823041</v>
      </c>
      <c r="Q93" s="99"/>
      <c r="R93" s="99"/>
      <c r="S93" s="99"/>
      <c r="T93" s="99">
        <f>IF(SUM(Q93:S93)=0,MASTER_DATA_MAPPED!T93*VLOOKUP(T$20,Backend!$A$2:$K$61,VLOOKUP(MASTER_DATA_ESCALATED!$B93,Backend!$M$3:$O$8,3,FALSE),FALSE),SUM(Q93:S93))</f>
        <v>143751606.71006325</v>
      </c>
      <c r="U93" s="99"/>
      <c r="V93" s="99"/>
      <c r="W93" s="99"/>
      <c r="X93" s="99">
        <f>IF(SUM(U93:W93)=0,MASTER_DATA_MAPPED!X93*VLOOKUP(X$20,Backend!$A$2:$K$61,VLOOKUP(MASTER_DATA_ESCALATED!$B93,Backend!$M$3:$O$8,3,FALSE),FALSE),SUM(U93:W93))</f>
        <v>408247699.91563427</v>
      </c>
      <c r="Y93" s="99"/>
      <c r="Z93" s="99"/>
      <c r="AA93" s="99"/>
      <c r="AB93" s="99">
        <f>IF(SUM(Y93:AA93)=0,MASTER_DATA_MAPPED!AB93*VLOOKUP(AB$20,Backend!$A$2:$K$61,VLOOKUP(MASTER_DATA_ESCALATED!$B93,Backend!$M$3:$O$8,3,FALSE),FALSE),SUM(Y93:AA93))</f>
        <v>66291702.313125961</v>
      </c>
      <c r="AC93" s="99"/>
      <c r="AD93" s="99"/>
      <c r="AE93" s="99"/>
      <c r="AF93" s="99">
        <f>IF(SUM(AC93:AE93)=0,MASTER_DATA_MAPPED!AF93*VLOOKUP(AF$20,Backend!$A$2:$K$61,VLOOKUP(MASTER_DATA_ESCALATED!$B93,Backend!$M$3:$O$8,3,FALSE),FALSE),SUM(AC93:AE93))</f>
        <v>188252836.52167463</v>
      </c>
      <c r="AG93" s="99"/>
      <c r="AH93" s="99"/>
      <c r="AI93" s="99"/>
      <c r="AJ93" s="99">
        <f>IF(SUM(AG93:AI93)=0,MASTER_DATA_MAPPED!AJ93*VLOOKUP(AJ$20,Backend!$A$2:$K$61,VLOOKUP(MASTER_DATA_ESCALATED!$B93,Backend!$M$3:$O$8,3,FALSE),FALSE),SUM(AG93:AI93))</f>
        <v>107813705.03254744</v>
      </c>
      <c r="AK93" s="99"/>
      <c r="AL93" s="99"/>
      <c r="AM93" s="99"/>
      <c r="AN93" s="99">
        <f>IF(SUM(AK93:AM93)=0,MASTER_DATA_MAPPED!AN93*VLOOKUP(AN$20,Backend!$A$2:$K$61,VLOOKUP(MASTER_DATA_ESCALATED!$B93,Backend!$M$3:$O$8,3,FALSE),FALSE),SUM(AK93:AM93))</f>
        <v>306189674.44862646</v>
      </c>
      <c r="AO93" s="99"/>
      <c r="AP93" s="99"/>
      <c r="AQ93" s="99"/>
      <c r="AR93" s="99">
        <f>IF(SUM(AO93:AQ93)=0,MASTER_DATA_MAPPED!AR93*VLOOKUP(AR$20,Backend!$A$2:$K$61,VLOOKUP(MASTER_DATA_ESCALATED!$B93,Backend!$M$3:$O$8,3,FALSE),FALSE),SUM(AO93:AQ93))</f>
        <v>0</v>
      </c>
      <c r="AS93" s="99"/>
      <c r="AT93" s="99"/>
      <c r="AU93" s="99"/>
      <c r="AV93" s="99">
        <f>IF(SUM(AS93:AU93)=0,MASTER_DATA_MAPPED!AV93*VLOOKUP(AV$20,Backend!$A$2:$K$61,VLOOKUP(MASTER_DATA_ESCALATED!$B93,Backend!$M$3:$O$8,3,FALSE),FALSE),SUM(AS93:AU93))</f>
        <v>0</v>
      </c>
      <c r="AW93" s="99"/>
      <c r="AX93" s="99"/>
      <c r="AY93" s="99"/>
      <c r="AZ93" s="99">
        <f>IF(SUM(AW93:AY93)=0,MASTER_DATA_MAPPED!AZ93*VLOOKUP(AZ$20,Backend!$A$2:$K$61,VLOOKUP(MASTER_DATA_ESCALATED!$B93,Backend!$M$3:$O$8,3,FALSE),FALSE),SUM(AW93:AY93))</f>
        <v>0</v>
      </c>
      <c r="BA93" s="99"/>
      <c r="BB93" s="99"/>
      <c r="BC93" s="99"/>
      <c r="BD93" s="99">
        <f>IF(SUM(BA93:BC93)=0,MASTER_DATA_MAPPED!BD93*VLOOKUP(BD$20,Backend!$A$2:$K$61,VLOOKUP(MASTER_DATA_ESCALATED!$B93,Backend!$M$3:$O$8,3,FALSE),FALSE),SUM(BA93:BC93))</f>
        <v>0</v>
      </c>
      <c r="BE93" s="99"/>
      <c r="BF93" s="99"/>
      <c r="BG93" s="99"/>
      <c r="BH93" s="99">
        <f>IF(SUM(BE93:BG93)=0,MASTER_DATA_MAPPED!BH93*VLOOKUP(BH$20,Backend!$A$2:$K$61,VLOOKUP(MASTER_DATA_ESCALATED!$B93,Backend!$M$3:$O$8,3,FALSE),FALSE),SUM(BE93:BG93))</f>
        <v>0</v>
      </c>
      <c r="BI93" s="99"/>
      <c r="BJ93" s="99"/>
      <c r="BK93" s="99"/>
      <c r="BL93" s="99">
        <f>IF(SUM(BI93:BK93)=0,MASTER_DATA_MAPPED!BL93*VLOOKUP(BL$20,Backend!$A$2:$K$61,VLOOKUP(MASTER_DATA_ESCALATED!$B93,Backend!$M$3:$O$8,3,FALSE),FALSE),SUM(BI93:BK93))</f>
        <v>0</v>
      </c>
      <c r="BM93" s="99"/>
      <c r="BN93" s="99"/>
      <c r="BO93" s="99"/>
      <c r="BP93" s="99">
        <f>IF(SUM(BM93:BO93)=0,MASTER_DATA_MAPPED!BP93*VLOOKUP(BP$20,Backend!$A$2:$K$61,VLOOKUP(MASTER_DATA_ESCALATED!$B93,Backend!$M$3:$O$8,3,FALSE),FALSE),SUM(BM93:BO93))</f>
        <v>0</v>
      </c>
      <c r="BQ93" s="99"/>
      <c r="BR93" s="99"/>
      <c r="BS93" s="99"/>
      <c r="BT93" s="99">
        <f>IF(SUM(BQ93:BS93)=0,MASTER_DATA_MAPPED!BT93*VLOOKUP(BT$20,Backend!$A$2:$K$61,VLOOKUP(MASTER_DATA_ESCALATED!$B93,Backend!$M$3:$O$8,3,FALSE),FALSE),SUM(BQ93:BS93))</f>
        <v>0</v>
      </c>
      <c r="BU93" s="99"/>
      <c r="BV93" s="99"/>
      <c r="BW93" s="99"/>
      <c r="BX93" s="99">
        <f>IF(SUM(BU93:BW93)=0,MASTER_DATA_MAPPED!BX93*VLOOKUP(BX$20,Backend!$A$2:$K$61,VLOOKUP(MASTER_DATA_ESCALATED!$B93,Backend!$M$3:$O$8,3,FALSE),FALSE),SUM(BU93:BW93))</f>
        <v>0</v>
      </c>
      <c r="BY93" s="99"/>
      <c r="BZ93" s="99"/>
      <c r="CA93" s="99"/>
      <c r="CB93" s="99">
        <f>IF(SUM(BY93:CA93)=0,MASTER_DATA_MAPPED!CB93*VLOOKUP(CB$20,Backend!$A$2:$K$61,VLOOKUP(MASTER_DATA_ESCALATED!$B93,Backend!$M$3:$O$8,3,FALSE),FALSE),SUM(BY93:CA93))</f>
        <v>0</v>
      </c>
      <c r="CC93" s="99"/>
      <c r="CD93" s="99"/>
      <c r="CE93" s="99"/>
      <c r="CF93" s="99">
        <f>IF(SUM(CC93:CE93)=0,MASTER_DATA_MAPPED!CF93*VLOOKUP(CF$20,Backend!$A$2:$K$61,VLOOKUP(MASTER_DATA_ESCALATED!$B93,Backend!$M$3:$O$8,3,FALSE),FALSE),SUM(CC93:CE93))</f>
        <v>0</v>
      </c>
      <c r="CG93" s="99"/>
      <c r="CH93" s="99"/>
      <c r="CI93" s="99"/>
      <c r="CJ93" s="99">
        <f>IF(SUM(CG93:CI93)=0,MASTER_DATA_MAPPED!CJ93*VLOOKUP(CJ$20,Backend!$A$2:$K$61,VLOOKUP(MASTER_DATA_ESCALATED!$B93,Backend!$M$3:$O$8,3,FALSE),FALSE),SUM(CG93:CI93))</f>
        <v>0</v>
      </c>
      <c r="CK93" s="99"/>
      <c r="CL93" s="99"/>
      <c r="CM93" s="99"/>
      <c r="CN93" s="99">
        <f>IF(SUM(CK93:CM93)=0,MASTER_DATA_MAPPED!CN93*VLOOKUP(CN$20,Backend!$A$2:$K$61,VLOOKUP(MASTER_DATA_ESCALATED!$B93,Backend!$M$3:$O$8,3,FALSE),FALSE),SUM(CK93:CM93))</f>
        <v>0</v>
      </c>
      <c r="CO93" s="99"/>
      <c r="CP93" s="99"/>
      <c r="CQ93" s="99"/>
      <c r="CR93" s="99">
        <f>IF(SUM(CO93:CQ93)=0,MASTER_DATA_MAPPED!CR93*VLOOKUP(CR$20,Backend!$A$2:$K$61,VLOOKUP(MASTER_DATA_ESCALATED!$B93,Backend!$M$3:$O$8,3,FALSE),FALSE),SUM(CO93:CQ93))</f>
        <v>0</v>
      </c>
      <c r="CS93" s="99"/>
      <c r="CT93" s="99"/>
      <c r="CU93" s="99"/>
      <c r="CV93" s="99">
        <f>IF(SUM(CS93:CU93)=0,MASTER_DATA_MAPPED!CV93*VLOOKUP(CV$20,Backend!$A$2:$K$61,VLOOKUP(MASTER_DATA_ESCALATED!$B93,Backend!$M$3:$O$8,3,FALSE),FALSE),SUM(CS93:CU93))</f>
        <v>0</v>
      </c>
      <c r="CW93" s="99"/>
      <c r="CX93" s="99"/>
      <c r="CY93" s="99"/>
      <c r="CZ93" s="99">
        <f>IF(SUM(CW93:CY93)=0,MASTER_DATA_MAPPED!CZ93*VLOOKUP(CZ$20,Backend!$A$2:$K$61,VLOOKUP(MASTER_DATA_ESCALATED!$B93,Backend!$M$3:$O$8,3,FALSE),FALSE),SUM(CW93:CY93))</f>
        <v>0</v>
      </c>
      <c r="DA93" s="99"/>
      <c r="DB93" s="99"/>
      <c r="DC93" s="99"/>
      <c r="DD93" s="99" t="e">
        <f>IF(SUM(DA93:DC93)=0,MASTER_DATA_MAPPED!DD93*VLOOKUP(DD$20,Backend!$A$2:$K$61,VLOOKUP(MASTER_DATA_ESCALATED!$B93,Backend!$M$3:$O$8,3,FALSE),FALSE),SUM(DA93:DC93))</f>
        <v>#N/A</v>
      </c>
      <c r="DE93" s="99"/>
      <c r="DF93" s="99"/>
      <c r="DG93" s="99"/>
      <c r="DH93" s="99">
        <f>IF(SUM(DE93:DG93)=0,MASTER_DATA_MAPPED!DH93*VLOOKUP(DH$20,Backend!$A$2:$K$61,VLOOKUP(MASTER_DATA_ESCALATED!$B93,Backend!$M$3:$O$8,3,FALSE),FALSE),SUM(DE93:DG93))</f>
        <v>0</v>
      </c>
      <c r="DI93" s="99"/>
      <c r="DJ93" s="99"/>
      <c r="DK93" s="99"/>
      <c r="DL93" s="99">
        <f>IF(SUM(DI93:DK93)=0,MASTER_DATA_MAPPED!DL93*VLOOKUP(DL$20,Backend!$A$2:$K$61,VLOOKUP(MASTER_DATA_ESCALATED!$B93,Backend!$M$3:$O$8,3,FALSE),FALSE),SUM(DI93:DK93))</f>
        <v>0</v>
      </c>
      <c r="DM93" s="99"/>
      <c r="DN93" s="99"/>
      <c r="DO93" s="99"/>
      <c r="DP93" s="99">
        <f>IF(SUM(DM93:DO93)=0,MASTER_DATA_MAPPED!DP93*VLOOKUP(DP$20,Backend!$A$2:$K$61,VLOOKUP(MASTER_DATA_ESCALATED!$B93,Backend!$M$3:$O$8,3,FALSE),FALSE),SUM(DM93:DO93))</f>
        <v>0</v>
      </c>
      <c r="DQ93" s="99"/>
      <c r="DR93" s="99"/>
      <c r="DS93" s="99"/>
      <c r="DT93" s="99">
        <f>IF(SUM(DQ93:DS93)=0,MASTER_DATA_MAPPED!DT93*VLOOKUP(DT$20,Backend!$A$2:$K$61,VLOOKUP(MASTER_DATA_ESCALATED!$B93,Backend!$M$3:$O$8,3,FALSE),FALSE),SUM(DQ93:DS93))</f>
        <v>0</v>
      </c>
      <c r="DU93" s="99"/>
      <c r="DV93" s="99"/>
      <c r="DW93" s="99"/>
      <c r="DX93" s="99">
        <f>IF(SUM(DU93:DW93)=0,MASTER_DATA_MAPPED!DX93*VLOOKUP(DX$20,Backend!$A$2:$K$61,VLOOKUP(MASTER_DATA_ESCALATED!$B93,Backend!$M$3:$O$8,3,FALSE),FALSE),SUM(DU93:DW93))</f>
        <v>0</v>
      </c>
      <c r="DY93" s="99"/>
      <c r="DZ93" s="99"/>
      <c r="EA93" s="99"/>
      <c r="EB93" s="99">
        <f>IF(SUM(DY93:EA93)=0,MASTER_DATA_MAPPED!EB93*VLOOKUP(EB$20,Backend!$A$2:$K$61,VLOOKUP(MASTER_DATA_ESCALATED!$B93,Backend!$M$3:$O$8,3,FALSE),FALSE),SUM(DY93:EA93))</f>
        <v>0</v>
      </c>
      <c r="EC93" s="99"/>
      <c r="ED93" s="99"/>
      <c r="EE93" s="99"/>
      <c r="EF93" s="99">
        <f>IF(SUM(EC93:EE93)=0,MASTER_DATA_MAPPED!EF93*VLOOKUP(EF$20,Backend!$A$2:$K$61,VLOOKUP(MASTER_DATA_ESCALATED!$B93,Backend!$M$3:$O$8,3,FALSE),FALSE),SUM(EC93:EE93))</f>
        <v>0</v>
      </c>
      <c r="EG93" s="99"/>
      <c r="EH93" s="99"/>
      <c r="EI93" s="99"/>
      <c r="EJ93" s="99">
        <f>IF(SUM(EG93:EI93)=0,MASTER_DATA_MAPPED!EJ93*VLOOKUP(EJ$20,Backend!$A$2:$K$61,VLOOKUP(MASTER_DATA_ESCALATED!$B93,Backend!$M$3:$O$8,3,FALSE),FALSE),SUM(EG93:EI93))</f>
        <v>0</v>
      </c>
      <c r="EK93" s="99"/>
      <c r="EL93" s="99"/>
      <c r="EM93" s="99"/>
      <c r="EN93" s="99">
        <f>IF(SUM(EK93:EM93)=0,MASTER_DATA_MAPPED!EN93*VLOOKUP(EN$20,Backend!$A$2:$K$61,VLOOKUP(MASTER_DATA_ESCALATED!$B93,Backend!$M$3:$O$8,3,FALSE),FALSE),SUM(EK93:EM93))</f>
        <v>0</v>
      </c>
      <c r="EO93" s="99"/>
      <c r="EP93" s="99"/>
      <c r="EQ93" s="99"/>
      <c r="ER93" s="99">
        <f>IF(SUM(EO93:EQ93)=0,MASTER_DATA_MAPPED!ER93*VLOOKUP(ER$20,Backend!$A$2:$K$61,VLOOKUP(MASTER_DATA_ESCALATED!$B93,Backend!$M$3:$O$8,3,FALSE),FALSE),SUM(EO93:EQ93))</f>
        <v>0</v>
      </c>
      <c r="ES93" s="99"/>
      <c r="ET93" s="99"/>
      <c r="EU93" s="99"/>
      <c r="EV93" s="99">
        <f>IF(SUM(ES93:EU93)=0,MASTER_DATA_MAPPED!EV93*VLOOKUP(EV$20,Backend!$A$2:$K$61,VLOOKUP(MASTER_DATA_ESCALATED!$B93,Backend!$M$3:$O$8,3,FALSE),FALSE),SUM(ES93:EU93))</f>
        <v>0</v>
      </c>
      <c r="EW93" s="99"/>
      <c r="EX93" s="99"/>
      <c r="EY93" s="99"/>
      <c r="EZ93" s="99">
        <f>IF(SUM(EW93:EY93)=0,MASTER_DATA_MAPPED!EZ93*VLOOKUP(EZ$20,Backend!$A$2:$K$61,VLOOKUP(MASTER_DATA_ESCALATED!$B93,Backend!$M$3:$O$8,3,FALSE),FALSE),SUM(EW93:EY93))</f>
        <v>0</v>
      </c>
      <c r="FA93" s="99"/>
      <c r="FB93" s="99"/>
      <c r="FC93" s="99"/>
      <c r="FD93" s="99">
        <f>IF(SUM(FA93:FC93)=0,MASTER_DATA_MAPPED!FD93*VLOOKUP(FD$20,Backend!$A$2:$K$61,VLOOKUP(MASTER_DATA_ESCALATED!$B93,Backend!$M$3:$O$8,3,FALSE),FALSE),SUM(FA93:FC93))</f>
        <v>0</v>
      </c>
      <c r="FE93" s="99"/>
      <c r="FF93" s="99"/>
      <c r="FG93" s="99"/>
      <c r="FH93" s="99">
        <f>IF(SUM(FE93:FG93)=0,MASTER_DATA_MAPPED!FH93*VLOOKUP(FH$20,Backend!$A$2:$K$61,VLOOKUP(MASTER_DATA_ESCALATED!$B93,Backend!$M$3:$O$8,3,FALSE),FALSE),SUM(FE93:FG93))</f>
        <v>0</v>
      </c>
      <c r="FI93" s="99"/>
      <c r="FJ93" s="99"/>
      <c r="FK93" s="99"/>
      <c r="FL93" s="99">
        <f>IF(SUM(FI93:FK93)=0,MASTER_DATA_MAPPED!FL93*VLOOKUP(FL$20,Backend!$A$2:$K$61,VLOOKUP(MASTER_DATA_ESCALATED!$B93,Backend!$M$3:$O$8,3,FALSE),FALSE),SUM(FI93:FK93))</f>
        <v>0</v>
      </c>
      <c r="FM93" s="99"/>
      <c r="FN93" s="99"/>
      <c r="FO93" s="99"/>
      <c r="FP93" s="99">
        <f>IF(SUM(FM93:FO93)=0,MASTER_DATA_MAPPED!FP93*VLOOKUP(FP$20,Backend!$A$2:$K$61,VLOOKUP(MASTER_DATA_ESCALATED!$B93,Backend!$M$3:$O$8,3,FALSE),FALSE),SUM(FM93:FO93))</f>
        <v>0</v>
      </c>
      <c r="FQ93" s="99"/>
      <c r="FR93" s="99"/>
      <c r="FS93" s="99"/>
      <c r="FT93" s="99">
        <f>IF(SUM(FQ93:FS93)=0,MASTER_DATA_MAPPED!FT93*VLOOKUP(FT$20,Backend!$A$2:$K$61,VLOOKUP(MASTER_DATA_ESCALATED!$B93,Backend!$M$3:$O$8,3,FALSE),FALSE),SUM(FQ93:FS93))</f>
        <v>0</v>
      </c>
      <c r="FU93" s="99"/>
      <c r="FV93" s="99"/>
      <c r="FW93" s="99"/>
      <c r="FX93" s="99">
        <f>IF(SUM(FU93:FW93)=0,MASTER_DATA_MAPPED!FX93*VLOOKUP(FX$20,Backend!$A$2:$K$61,VLOOKUP(MASTER_DATA_ESCALATED!$B93,Backend!$M$3:$O$8,3,FALSE),FALSE),SUM(FU93:FW93))</f>
        <v>0</v>
      </c>
      <c r="FY93" s="99"/>
      <c r="FZ93" s="99"/>
      <c r="GA93" s="99"/>
      <c r="GB93" s="99">
        <f>IF(SUM(FY93:GA93)=0,MASTER_DATA_MAPPED!GB93*VLOOKUP(GB$20,Backend!$A$2:$K$61,VLOOKUP(MASTER_DATA_ESCALATED!$B93,Backend!$M$3:$O$8,3,FALSE),FALSE),SUM(FY93:GA93))</f>
        <v>0</v>
      </c>
      <c r="GC93" s="99"/>
      <c r="GD93" s="99"/>
      <c r="GE93" s="99"/>
      <c r="GF93" s="99">
        <f>IF(SUM(GC93:GE93)=0,MASTER_DATA_MAPPED!GF93*VLOOKUP(GF$20,Backend!$A$2:$K$61,VLOOKUP(MASTER_DATA_ESCALATED!$B93,Backend!$M$3:$O$8,3,FALSE),FALSE),SUM(GC93:GE93))</f>
        <v>0</v>
      </c>
      <c r="GG93" s="99"/>
      <c r="GH93" s="99"/>
      <c r="GI93" s="99"/>
      <c r="GJ93" s="99">
        <f>IF(SUM(GG93:GI93)=0,MASTER_DATA_MAPPED!GJ93*VLOOKUP(GJ$20,Backend!$A$2:$K$61,VLOOKUP(MASTER_DATA_ESCALATED!$B93,Backend!$M$3:$O$8,3,FALSE),FALSE),SUM(GG93:GI93))</f>
        <v>0</v>
      </c>
      <c r="GK93" s="99"/>
      <c r="GL93" s="99"/>
      <c r="GM93" s="99"/>
      <c r="GN93" s="99">
        <f>IF(SUM(GK93:GM93)=0,MASTER_DATA_MAPPED!GN93*VLOOKUP(GN$20,Backend!$A$2:$K$61,VLOOKUP(MASTER_DATA_ESCALATED!$B93,Backend!$M$3:$O$8,3,FALSE),FALSE),SUM(GK93:GM93))</f>
        <v>0</v>
      </c>
      <c r="GO93" s="99"/>
      <c r="GP93" s="99"/>
      <c r="GQ93" s="99"/>
      <c r="GR93" s="99">
        <f>IF(SUM(GO93:GQ93)=0,MASTER_DATA_MAPPED!GR93*VLOOKUP(GR$20,Backend!$A$2:$K$61,VLOOKUP(MASTER_DATA_ESCALATED!$B93,Backend!$M$3:$O$8,3,FALSE),FALSE),SUM(GO93:GQ93))</f>
        <v>0</v>
      </c>
      <c r="GS93" s="99"/>
      <c r="GT93" s="99"/>
      <c r="GU93" s="99"/>
      <c r="GV93" s="99">
        <f>IF(SUM(GS93:GU93)=0,MASTER_DATA_MAPPED!GV93*VLOOKUP(GV$20,Backend!$A$2:$K$61,VLOOKUP(MASTER_DATA_ESCALATED!$B93,Backend!$M$3:$O$8,3,FALSE),FALSE),SUM(GS93:GU93))</f>
        <v>0</v>
      </c>
    </row>
    <row r="94" spans="2:204" hidden="1" outlineLevel="2" x14ac:dyDescent="0.3">
      <c r="B94" s="21">
        <f t="shared" si="3"/>
        <v>20</v>
      </c>
      <c r="C94" s="52">
        <f t="shared" si="2"/>
        <v>226</v>
      </c>
      <c r="D94" s="77"/>
      <c r="E94" s="52"/>
      <c r="F94" s="52">
        <v>226</v>
      </c>
      <c r="G94" s="78"/>
      <c r="H94" s="35" t="s">
        <v>98</v>
      </c>
      <c r="I94" s="97"/>
      <c r="J94" s="97"/>
      <c r="K94" s="97"/>
      <c r="L94" s="97">
        <f>IF(SUM(I94:K94)=0,MASTER_DATA_MAPPED!L94*VLOOKUP(L$20,Backend!$A$2:$K$61,VLOOKUP(MASTER_DATA_ESCALATED!$B94,Backend!$M$3:$O$8,3,FALSE),FALSE),SUM(I94:K94))</f>
        <v>0</v>
      </c>
      <c r="M94" s="97"/>
      <c r="N94" s="97"/>
      <c r="O94" s="97"/>
      <c r="P94" s="97">
        <f>IF(SUM(M94:O94)=0,MASTER_DATA_MAPPED!P94*VLOOKUP(P$20,Backend!$A$2:$K$61,VLOOKUP(MASTER_DATA_ESCALATED!$B94,Backend!$M$3:$O$8,3,FALSE),FALSE),SUM(M94:O94))</f>
        <v>0</v>
      </c>
      <c r="Q94" s="97"/>
      <c r="R94" s="97"/>
      <c r="S94" s="97"/>
      <c r="T94" s="97">
        <f>IF(SUM(Q94:S94)=0,MASTER_DATA_MAPPED!T94*VLOOKUP(T$20,Backend!$A$2:$K$61,VLOOKUP(MASTER_DATA_ESCALATED!$B94,Backend!$M$3:$O$8,3,FALSE),FALSE),SUM(Q94:S94))</f>
        <v>0</v>
      </c>
      <c r="U94" s="97"/>
      <c r="V94" s="97"/>
      <c r="W94" s="97"/>
      <c r="X94" s="97">
        <f>IF(SUM(U94:W94)=0,MASTER_DATA_MAPPED!X94*VLOOKUP(X$20,Backend!$A$2:$K$61,VLOOKUP(MASTER_DATA_ESCALATED!$B94,Backend!$M$3:$O$8,3,FALSE),FALSE),SUM(U94:W94))</f>
        <v>0</v>
      </c>
      <c r="Y94" s="97"/>
      <c r="Z94" s="97"/>
      <c r="AA94" s="97"/>
      <c r="AB94" s="97">
        <f>IF(SUM(Y94:AA94)=0,MASTER_DATA_MAPPED!AB94*VLOOKUP(AB$20,Backend!$A$2:$K$61,VLOOKUP(MASTER_DATA_ESCALATED!$B94,Backend!$M$3:$O$8,3,FALSE),FALSE),SUM(Y94:AA94))</f>
        <v>0</v>
      </c>
      <c r="AC94" s="97"/>
      <c r="AD94" s="97"/>
      <c r="AE94" s="97"/>
      <c r="AF94" s="97">
        <f>IF(SUM(AC94:AE94)=0,MASTER_DATA_MAPPED!AF94*VLOOKUP(AF$20,Backend!$A$2:$K$61,VLOOKUP(MASTER_DATA_ESCALATED!$B94,Backend!$M$3:$O$8,3,FALSE),FALSE),SUM(AC94:AE94))</f>
        <v>0</v>
      </c>
      <c r="AG94" s="97"/>
      <c r="AH94" s="97"/>
      <c r="AI94" s="97"/>
      <c r="AJ94" s="97">
        <f>IF(SUM(AG94:AI94)=0,MASTER_DATA_MAPPED!AJ94*VLOOKUP(AJ$20,Backend!$A$2:$K$61,VLOOKUP(MASTER_DATA_ESCALATED!$B94,Backend!$M$3:$O$8,3,FALSE),FALSE),SUM(AG94:AI94))</f>
        <v>0</v>
      </c>
      <c r="AK94" s="97"/>
      <c r="AL94" s="97"/>
      <c r="AM94" s="97"/>
      <c r="AN94" s="97">
        <f>IF(SUM(AK94:AM94)=0,MASTER_DATA_MAPPED!AN94*VLOOKUP(AN$20,Backend!$A$2:$K$61,VLOOKUP(MASTER_DATA_ESCALATED!$B94,Backend!$M$3:$O$8,3,FALSE),FALSE),SUM(AK94:AM94))</f>
        <v>0</v>
      </c>
      <c r="AO94" s="97"/>
      <c r="AP94" s="97"/>
      <c r="AQ94" s="97"/>
      <c r="AR94" s="97">
        <f>IF(SUM(AO94:AQ94)=0,MASTER_DATA_MAPPED!AR94*VLOOKUP(AR$20,Backend!$A$2:$K$61,VLOOKUP(MASTER_DATA_ESCALATED!$B94,Backend!$M$3:$O$8,3,FALSE),FALSE),SUM(AO94:AQ94))</f>
        <v>0</v>
      </c>
      <c r="AS94" s="97"/>
      <c r="AT94" s="97"/>
      <c r="AU94" s="97"/>
      <c r="AV94" s="97">
        <f>IF(SUM(AS94:AU94)=0,MASTER_DATA_MAPPED!AV94*VLOOKUP(AV$20,Backend!$A$2:$K$61,VLOOKUP(MASTER_DATA_ESCALATED!$B94,Backend!$M$3:$O$8,3,FALSE),FALSE),SUM(AS94:AU94))</f>
        <v>0</v>
      </c>
      <c r="AW94" s="97"/>
      <c r="AX94" s="97"/>
      <c r="AY94" s="97"/>
      <c r="AZ94" s="97">
        <f>IF(SUM(AW94:AY94)=0,MASTER_DATA_MAPPED!AZ94*VLOOKUP(AZ$20,Backend!$A$2:$K$61,VLOOKUP(MASTER_DATA_ESCALATED!$B94,Backend!$M$3:$O$8,3,FALSE),FALSE),SUM(AW94:AY94))</f>
        <v>0</v>
      </c>
      <c r="BA94" s="97"/>
      <c r="BB94" s="97"/>
      <c r="BC94" s="97"/>
      <c r="BD94" s="97">
        <f>IF(SUM(BA94:BC94)=0,MASTER_DATA_MAPPED!BD94*VLOOKUP(BD$20,Backend!$A$2:$K$61,VLOOKUP(MASTER_DATA_ESCALATED!$B94,Backend!$M$3:$O$8,3,FALSE),FALSE),SUM(BA94:BC94))</f>
        <v>0</v>
      </c>
      <c r="BE94" s="97"/>
      <c r="BF94" s="97"/>
      <c r="BG94" s="97"/>
      <c r="BH94" s="97">
        <f>IF(SUM(BE94:BG94)=0,MASTER_DATA_MAPPED!BH94*VLOOKUP(BH$20,Backend!$A$2:$K$61,VLOOKUP(MASTER_DATA_ESCALATED!$B94,Backend!$M$3:$O$8,3,FALSE),FALSE),SUM(BE94:BG94))</f>
        <v>0</v>
      </c>
      <c r="BI94" s="97"/>
      <c r="BJ94" s="97"/>
      <c r="BK94" s="97"/>
      <c r="BL94" s="97">
        <f>IF(SUM(BI94:BK94)=0,MASTER_DATA_MAPPED!BL94*VLOOKUP(BL$20,Backend!$A$2:$K$61,VLOOKUP(MASTER_DATA_ESCALATED!$B94,Backend!$M$3:$O$8,3,FALSE),FALSE),SUM(BI94:BK94))</f>
        <v>0</v>
      </c>
      <c r="BM94" s="97"/>
      <c r="BN94" s="97"/>
      <c r="BO94" s="97"/>
      <c r="BP94" s="97">
        <f>IF(SUM(BM94:BO94)=0,MASTER_DATA_MAPPED!BP94*VLOOKUP(BP$20,Backend!$A$2:$K$61,VLOOKUP(MASTER_DATA_ESCALATED!$B94,Backend!$M$3:$O$8,3,FALSE),FALSE),SUM(BM94:BO94))</f>
        <v>214966457.66174027</v>
      </c>
      <c r="BQ94" s="97"/>
      <c r="BR94" s="97"/>
      <c r="BS94" s="97"/>
      <c r="BT94" s="97">
        <f>IF(SUM(BQ94:BS94)=0,MASTER_DATA_MAPPED!BT94*VLOOKUP(BT$20,Backend!$A$2:$K$61,VLOOKUP(MASTER_DATA_ESCALATED!$B94,Backend!$M$3:$O$8,3,FALSE),FALSE),SUM(BQ94:BS94))</f>
        <v>120495057.38495132</v>
      </c>
      <c r="BU94" s="97"/>
      <c r="BV94" s="97"/>
      <c r="BW94" s="97"/>
      <c r="BX94" s="97">
        <f>IF(SUM(BU94:BW94)=0,MASTER_DATA_MAPPED!BX94*VLOOKUP(BX$20,Backend!$A$2:$K$61,VLOOKUP(MASTER_DATA_ESCALATED!$B94,Backend!$M$3:$O$8,3,FALSE),FALSE),SUM(BU94:BW94))</f>
        <v>61135127.011185966</v>
      </c>
      <c r="BY94" s="97"/>
      <c r="BZ94" s="97"/>
      <c r="CA94" s="97"/>
      <c r="CB94" s="97">
        <f>IF(SUM(BY94:CA94)=0,MASTER_DATA_MAPPED!CB94*VLOOKUP(CB$20,Backend!$A$2:$K$61,VLOOKUP(MASTER_DATA_ESCALATED!$B94,Backend!$M$3:$O$8,3,FALSE),FALSE),SUM(BY94:CA94))</f>
        <v>107045911.63006876</v>
      </c>
      <c r="CC94" s="97"/>
      <c r="CD94" s="97"/>
      <c r="CE94" s="97"/>
      <c r="CF94" s="97">
        <f>IF(SUM(CC94:CE94)=0,MASTER_DATA_MAPPED!CF94*VLOOKUP(CF$20,Backend!$A$2:$K$61,VLOOKUP(MASTER_DATA_ESCALATED!$B94,Backend!$M$3:$O$8,3,FALSE),FALSE),SUM(CC94:CE94))</f>
        <v>29680589.050462868</v>
      </c>
      <c r="CG94" s="97"/>
      <c r="CH94" s="97"/>
      <c r="CI94" s="97"/>
      <c r="CJ94" s="97">
        <f>IF(SUM(CG94:CI94)=0,MASTER_DATA_MAPPED!CJ94*VLOOKUP(CJ$20,Backend!$A$2:$K$61,VLOOKUP(MASTER_DATA_ESCALATED!$B94,Backend!$M$3:$O$8,3,FALSE),FALSE),SUM(CG94:CI94))</f>
        <v>0</v>
      </c>
      <c r="CK94" s="97"/>
      <c r="CL94" s="97"/>
      <c r="CM94" s="97"/>
      <c r="CN94" s="97">
        <f>IF(SUM(CK94:CM94)=0,MASTER_DATA_MAPPED!CN94*VLOOKUP(CN$20,Backend!$A$2:$K$61,VLOOKUP(MASTER_DATA_ESCALATED!$B94,Backend!$M$3:$O$8,3,FALSE),FALSE),SUM(CK94:CM94))</f>
        <v>0</v>
      </c>
      <c r="CO94" s="97"/>
      <c r="CP94" s="97"/>
      <c r="CQ94" s="97"/>
      <c r="CR94" s="97">
        <f>IF(SUM(CO94:CQ94)=0,MASTER_DATA_MAPPED!CR94*VLOOKUP(CR$20,Backend!$A$2:$K$61,VLOOKUP(MASTER_DATA_ESCALATED!$B94,Backend!$M$3:$O$8,3,FALSE),FALSE),SUM(CO94:CQ94))</f>
        <v>0</v>
      </c>
      <c r="CS94" s="97"/>
      <c r="CT94" s="97"/>
      <c r="CU94" s="97"/>
      <c r="CV94" s="97">
        <f>IF(SUM(CS94:CU94)=0,MASTER_DATA_MAPPED!CV94*VLOOKUP(CV$20,Backend!$A$2:$K$61,VLOOKUP(MASTER_DATA_ESCALATED!$B94,Backend!$M$3:$O$8,3,FALSE),FALSE),SUM(CS94:CU94))</f>
        <v>19155076.769286759</v>
      </c>
      <c r="CW94" s="97"/>
      <c r="CX94" s="97"/>
      <c r="CY94" s="97"/>
      <c r="CZ94" s="97">
        <f>IF(SUM(CW94:CY94)=0,MASTER_DATA_MAPPED!CZ94*VLOOKUP(CZ$20,Backend!$A$2:$K$61,VLOOKUP(MASTER_DATA_ESCALATED!$B94,Backend!$M$3:$O$8,3,FALSE),FALSE),SUM(CW94:CY94))</f>
        <v>30538376.6162435</v>
      </c>
      <c r="DA94" s="97"/>
      <c r="DB94" s="97"/>
      <c r="DC94" s="97"/>
      <c r="DD94" s="97" t="e">
        <f>IF(SUM(DA94:DC94)=0,MASTER_DATA_MAPPED!DD94*VLOOKUP(DD$20,Backend!$A$2:$K$61,VLOOKUP(MASTER_DATA_ESCALATED!$B94,Backend!$M$3:$O$8,3,FALSE),FALSE),SUM(DA94:DC94))</f>
        <v>#N/A</v>
      </c>
      <c r="DE94" s="97"/>
      <c r="DF94" s="97"/>
      <c r="DG94" s="97"/>
      <c r="DH94" s="97">
        <f>IF(SUM(DE94:DG94)=0,MASTER_DATA_MAPPED!DH94*VLOOKUP(DH$20,Backend!$A$2:$K$61,VLOOKUP(MASTER_DATA_ESCALATED!$B94,Backend!$M$3:$O$8,3,FALSE),FALSE),SUM(DE94:DG94))</f>
        <v>0</v>
      </c>
      <c r="DI94" s="97"/>
      <c r="DJ94" s="97"/>
      <c r="DK94" s="97"/>
      <c r="DL94" s="97">
        <f>IF(SUM(DI94:DK94)=0,MASTER_DATA_MAPPED!DL94*VLOOKUP(DL$20,Backend!$A$2:$K$61,VLOOKUP(MASTER_DATA_ESCALATED!$B94,Backend!$M$3:$O$8,3,FALSE),FALSE),SUM(DI94:DK94))</f>
        <v>0</v>
      </c>
      <c r="DM94" s="97"/>
      <c r="DN94" s="97"/>
      <c r="DO94" s="97"/>
      <c r="DP94" s="97">
        <f>IF(SUM(DM94:DO94)=0,MASTER_DATA_MAPPED!DP94*VLOOKUP(DP$20,Backend!$A$2:$K$61,VLOOKUP(MASTER_DATA_ESCALATED!$B94,Backend!$M$3:$O$8,3,FALSE),FALSE),SUM(DM94:DO94))</f>
        <v>0</v>
      </c>
      <c r="DQ94" s="97"/>
      <c r="DR94" s="97"/>
      <c r="DS94" s="97"/>
      <c r="DT94" s="97">
        <f>IF(SUM(DQ94:DS94)=0,MASTER_DATA_MAPPED!DT94*VLOOKUP(DT$20,Backend!$A$2:$K$61,VLOOKUP(MASTER_DATA_ESCALATED!$B94,Backend!$M$3:$O$8,3,FALSE),FALSE),SUM(DQ94:DS94))</f>
        <v>0</v>
      </c>
      <c r="DU94" s="97"/>
      <c r="DV94" s="97"/>
      <c r="DW94" s="97"/>
      <c r="DX94" s="97">
        <f>IF(SUM(DU94:DW94)=0,MASTER_DATA_MAPPED!DX94*VLOOKUP(DX$20,Backend!$A$2:$K$61,VLOOKUP(MASTER_DATA_ESCALATED!$B94,Backend!$M$3:$O$8,3,FALSE),FALSE),SUM(DU94:DW94))</f>
        <v>0</v>
      </c>
      <c r="DY94" s="97"/>
      <c r="DZ94" s="97"/>
      <c r="EA94" s="97"/>
      <c r="EB94" s="97">
        <f>IF(SUM(DY94:EA94)=0,MASTER_DATA_MAPPED!EB94*VLOOKUP(EB$20,Backend!$A$2:$K$61,VLOOKUP(MASTER_DATA_ESCALATED!$B94,Backend!$M$3:$O$8,3,FALSE),FALSE),SUM(DY94:EA94))</f>
        <v>0</v>
      </c>
      <c r="EC94" s="97"/>
      <c r="ED94" s="97"/>
      <c r="EE94" s="97"/>
      <c r="EF94" s="97">
        <f>IF(SUM(EC94:EE94)=0,MASTER_DATA_MAPPED!EF94*VLOOKUP(EF$20,Backend!$A$2:$K$61,VLOOKUP(MASTER_DATA_ESCALATED!$B94,Backend!$M$3:$O$8,3,FALSE),FALSE),SUM(EC94:EE94))</f>
        <v>12001559.900104832</v>
      </c>
      <c r="EG94" s="97"/>
      <c r="EH94" s="97"/>
      <c r="EI94" s="97"/>
      <c r="EJ94" s="97">
        <f>IF(SUM(EG94:EI94)=0,MASTER_DATA_MAPPED!EJ94*VLOOKUP(EJ$20,Backend!$A$2:$K$61,VLOOKUP(MASTER_DATA_ESCALATED!$B94,Backend!$M$3:$O$8,3,FALSE),FALSE),SUM(EG94:EI94))</f>
        <v>0</v>
      </c>
      <c r="EK94" s="97"/>
      <c r="EL94" s="97"/>
      <c r="EM94" s="97"/>
      <c r="EN94" s="97">
        <f>IF(SUM(EK94:EM94)=0,MASTER_DATA_MAPPED!EN94*VLOOKUP(EN$20,Backend!$A$2:$K$61,VLOOKUP(MASTER_DATA_ESCALATED!$B94,Backend!$M$3:$O$8,3,FALSE),FALSE),SUM(EK94:EM94))</f>
        <v>49695210.566646948</v>
      </c>
      <c r="EO94" s="97"/>
      <c r="EP94" s="97"/>
      <c r="EQ94" s="97"/>
      <c r="ER94" s="97">
        <f>IF(SUM(EO94:EQ94)=0,MASTER_DATA_MAPPED!ER94*VLOOKUP(ER$20,Backend!$A$2:$K$61,VLOOKUP(MASTER_DATA_ESCALATED!$B94,Backend!$M$3:$O$8,3,FALSE),FALSE),SUM(EO94:EQ94))</f>
        <v>222887259.12318867</v>
      </c>
      <c r="ES94" s="97"/>
      <c r="ET94" s="97"/>
      <c r="EU94" s="97"/>
      <c r="EV94" s="97">
        <f>IF(SUM(ES94:EU94)=0,MASTER_DATA_MAPPED!EV94*VLOOKUP(EV$20,Backend!$A$2:$K$61,VLOOKUP(MASTER_DATA_ESCALATED!$B94,Backend!$M$3:$O$8,3,FALSE),FALSE),SUM(ES94:EU94))</f>
        <v>222887259.12318867</v>
      </c>
      <c r="EW94" s="97"/>
      <c r="EX94" s="97"/>
      <c r="EY94" s="97"/>
      <c r="EZ94" s="97">
        <f>IF(SUM(EW94:EY94)=0,MASTER_DATA_MAPPED!EZ94*VLOOKUP(EZ$20,Backend!$A$2:$K$61,VLOOKUP(MASTER_DATA_ESCALATED!$B94,Backend!$M$3:$O$8,3,FALSE),FALSE),SUM(EW94:EY94))</f>
        <v>0</v>
      </c>
      <c r="FA94" s="97"/>
      <c r="FB94" s="97"/>
      <c r="FC94" s="97"/>
      <c r="FD94" s="97">
        <f>IF(SUM(FA94:FC94)=0,MASTER_DATA_MAPPED!FD94*VLOOKUP(FD$20,Backend!$A$2:$K$61,VLOOKUP(MASTER_DATA_ESCALATED!$B94,Backend!$M$3:$O$8,3,FALSE),FALSE),SUM(FA94:FC94))</f>
        <v>0</v>
      </c>
      <c r="FE94" s="97"/>
      <c r="FF94" s="97"/>
      <c r="FG94" s="97"/>
      <c r="FH94" s="97">
        <f>IF(SUM(FE94:FG94)=0,MASTER_DATA_MAPPED!FH94*VLOOKUP(FH$20,Backend!$A$2:$K$61,VLOOKUP(MASTER_DATA_ESCALATED!$B94,Backend!$M$3:$O$8,3,FALSE),FALSE),SUM(FE94:FG94))</f>
        <v>0</v>
      </c>
      <c r="FI94" s="97"/>
      <c r="FJ94" s="97"/>
      <c r="FK94" s="97"/>
      <c r="FL94" s="97">
        <f>IF(SUM(FI94:FK94)=0,MASTER_DATA_MAPPED!FL94*VLOOKUP(FL$20,Backend!$A$2:$K$61,VLOOKUP(MASTER_DATA_ESCALATED!$B94,Backend!$M$3:$O$8,3,FALSE),FALSE),SUM(FI94:FK94))</f>
        <v>0</v>
      </c>
      <c r="FM94" s="97"/>
      <c r="FN94" s="97"/>
      <c r="FO94" s="97"/>
      <c r="FP94" s="97">
        <f>IF(SUM(FM94:FO94)=0,MASTER_DATA_MAPPED!FP94*VLOOKUP(FP$20,Backend!$A$2:$K$61,VLOOKUP(MASTER_DATA_ESCALATED!$B94,Backend!$M$3:$O$8,3,FALSE),FALSE),SUM(FM94:FO94))</f>
        <v>0</v>
      </c>
      <c r="FQ94" s="97"/>
      <c r="FR94" s="97"/>
      <c r="FS94" s="97"/>
      <c r="FT94" s="97">
        <f>IF(SUM(FQ94:FS94)=0,MASTER_DATA_MAPPED!FT94*VLOOKUP(FT$20,Backend!$A$2:$K$61,VLOOKUP(MASTER_DATA_ESCALATED!$B94,Backend!$M$3:$O$8,3,FALSE),FALSE),SUM(FQ94:FS94))</f>
        <v>0</v>
      </c>
      <c r="FU94" s="97"/>
      <c r="FV94" s="97"/>
      <c r="FW94" s="97"/>
      <c r="FX94" s="97">
        <f>IF(SUM(FU94:FW94)=0,MASTER_DATA_MAPPED!FX94*VLOOKUP(FX$20,Backend!$A$2:$K$61,VLOOKUP(MASTER_DATA_ESCALATED!$B94,Backend!$M$3:$O$8,3,FALSE),FALSE),SUM(FU94:FW94))</f>
        <v>0</v>
      </c>
      <c r="FY94" s="97"/>
      <c r="FZ94" s="97"/>
      <c r="GA94" s="97"/>
      <c r="GB94" s="97">
        <f>IF(SUM(FY94:GA94)=0,MASTER_DATA_MAPPED!GB94*VLOOKUP(GB$20,Backend!$A$2:$K$61,VLOOKUP(MASTER_DATA_ESCALATED!$B94,Backend!$M$3:$O$8,3,FALSE),FALSE),SUM(FY94:GA94))</f>
        <v>0</v>
      </c>
      <c r="GC94" s="97"/>
      <c r="GD94" s="97"/>
      <c r="GE94" s="97"/>
      <c r="GF94" s="97">
        <f>IF(SUM(GC94:GE94)=0,MASTER_DATA_MAPPED!GF94*VLOOKUP(GF$20,Backend!$A$2:$K$61,VLOOKUP(MASTER_DATA_ESCALATED!$B94,Backend!$M$3:$O$8,3,FALSE),FALSE),SUM(GC94:GE94))</f>
        <v>0</v>
      </c>
      <c r="GG94" s="97"/>
      <c r="GH94" s="97"/>
      <c r="GI94" s="97"/>
      <c r="GJ94" s="97">
        <f>IF(SUM(GG94:GI94)=0,MASTER_DATA_MAPPED!GJ94*VLOOKUP(GJ$20,Backend!$A$2:$K$61,VLOOKUP(MASTER_DATA_ESCALATED!$B94,Backend!$M$3:$O$8,3,FALSE),FALSE),SUM(GG94:GI94))</f>
        <v>0</v>
      </c>
      <c r="GK94" s="97"/>
      <c r="GL94" s="97"/>
      <c r="GM94" s="97"/>
      <c r="GN94" s="97">
        <f>IF(SUM(GK94:GM94)=0,MASTER_DATA_MAPPED!GN94*VLOOKUP(GN$20,Backend!$A$2:$K$61,VLOOKUP(MASTER_DATA_ESCALATED!$B94,Backend!$M$3:$O$8,3,FALSE),FALSE),SUM(GK94:GM94))</f>
        <v>0</v>
      </c>
      <c r="GO94" s="97"/>
      <c r="GP94" s="97"/>
      <c r="GQ94" s="97"/>
      <c r="GR94" s="97">
        <f>IF(SUM(GO94:GQ94)=0,MASTER_DATA_MAPPED!GR94*VLOOKUP(GR$20,Backend!$A$2:$K$61,VLOOKUP(MASTER_DATA_ESCALATED!$B94,Backend!$M$3:$O$8,3,FALSE),FALSE),SUM(GO94:GQ94))</f>
        <v>0</v>
      </c>
      <c r="GS94" s="97"/>
      <c r="GT94" s="97"/>
      <c r="GU94" s="97"/>
      <c r="GV94" s="97">
        <f>IF(SUM(GS94:GU94)=0,MASTER_DATA_MAPPED!GV94*VLOOKUP(GV$20,Backend!$A$2:$K$61,VLOOKUP(MASTER_DATA_ESCALATED!$B94,Backend!$M$3:$O$8,3,FALSE),FALSE),SUM(GS94:GU94))</f>
        <v>0</v>
      </c>
    </row>
    <row r="95" spans="2:204" hidden="1" outlineLevel="2" x14ac:dyDescent="0.3">
      <c r="B95" s="21">
        <f t="shared" si="3"/>
        <v>20</v>
      </c>
      <c r="C95" s="52">
        <f t="shared" si="2"/>
        <v>227</v>
      </c>
      <c r="D95" s="77"/>
      <c r="E95" s="52"/>
      <c r="F95" s="52">
        <v>227</v>
      </c>
      <c r="G95" s="78"/>
      <c r="H95" s="35" t="s">
        <v>99</v>
      </c>
      <c r="I95" s="97"/>
      <c r="J95" s="97"/>
      <c r="K95" s="97"/>
      <c r="L95" s="97">
        <f>IF(SUM(I95:K95)=0,MASTER_DATA_MAPPED!L95*VLOOKUP(L$20,Backend!$A$2:$K$61,VLOOKUP(MASTER_DATA_ESCALATED!$B95,Backend!$M$3:$O$8,3,FALSE),FALSE),SUM(I95:K95))</f>
        <v>0</v>
      </c>
      <c r="M95" s="97"/>
      <c r="N95" s="97"/>
      <c r="O95" s="97"/>
      <c r="P95" s="97">
        <f>IF(SUM(M95:O95)=0,MASTER_DATA_MAPPED!P95*VLOOKUP(P$20,Backend!$A$2:$K$61,VLOOKUP(MASTER_DATA_ESCALATED!$B95,Backend!$M$3:$O$8,3,FALSE),FALSE),SUM(M95:O95))</f>
        <v>0</v>
      </c>
      <c r="Q95" s="97"/>
      <c r="R95" s="97"/>
      <c r="S95" s="97"/>
      <c r="T95" s="97">
        <f>IF(SUM(Q95:S95)=0,MASTER_DATA_MAPPED!T95*VLOOKUP(T$20,Backend!$A$2:$K$61,VLOOKUP(MASTER_DATA_ESCALATED!$B95,Backend!$M$3:$O$8,3,FALSE),FALSE),SUM(Q95:S95))</f>
        <v>0</v>
      </c>
      <c r="U95" s="97"/>
      <c r="V95" s="97"/>
      <c r="W95" s="97"/>
      <c r="X95" s="97">
        <f>IF(SUM(U95:W95)=0,MASTER_DATA_MAPPED!X95*VLOOKUP(X$20,Backend!$A$2:$K$61,VLOOKUP(MASTER_DATA_ESCALATED!$B95,Backend!$M$3:$O$8,3,FALSE),FALSE),SUM(U95:W95))</f>
        <v>0</v>
      </c>
      <c r="Y95" s="97"/>
      <c r="Z95" s="97"/>
      <c r="AA95" s="97"/>
      <c r="AB95" s="97">
        <f>IF(SUM(Y95:AA95)=0,MASTER_DATA_MAPPED!AB95*VLOOKUP(AB$20,Backend!$A$2:$K$61,VLOOKUP(MASTER_DATA_ESCALATED!$B95,Backend!$M$3:$O$8,3,FALSE),FALSE),SUM(Y95:AA95))</f>
        <v>0</v>
      </c>
      <c r="AC95" s="97"/>
      <c r="AD95" s="97"/>
      <c r="AE95" s="97"/>
      <c r="AF95" s="97">
        <f>IF(SUM(AC95:AE95)=0,MASTER_DATA_MAPPED!AF95*VLOOKUP(AF$20,Backend!$A$2:$K$61,VLOOKUP(MASTER_DATA_ESCALATED!$B95,Backend!$M$3:$O$8,3,FALSE),FALSE),SUM(AC95:AE95))</f>
        <v>0</v>
      </c>
      <c r="AG95" s="97"/>
      <c r="AH95" s="97"/>
      <c r="AI95" s="97"/>
      <c r="AJ95" s="97">
        <f>IF(SUM(AG95:AI95)=0,MASTER_DATA_MAPPED!AJ95*VLOOKUP(AJ$20,Backend!$A$2:$K$61,VLOOKUP(MASTER_DATA_ESCALATED!$B95,Backend!$M$3:$O$8,3,FALSE),FALSE),SUM(AG95:AI95))</f>
        <v>0</v>
      </c>
      <c r="AK95" s="97"/>
      <c r="AL95" s="97"/>
      <c r="AM95" s="97"/>
      <c r="AN95" s="97">
        <f>IF(SUM(AK95:AM95)=0,MASTER_DATA_MAPPED!AN95*VLOOKUP(AN$20,Backend!$A$2:$K$61,VLOOKUP(MASTER_DATA_ESCALATED!$B95,Backend!$M$3:$O$8,3,FALSE),FALSE),SUM(AK95:AM95))</f>
        <v>0</v>
      </c>
      <c r="AO95" s="97"/>
      <c r="AP95" s="97"/>
      <c r="AQ95" s="97"/>
      <c r="AR95" s="97">
        <f>IF(SUM(AO95:AQ95)=0,MASTER_DATA_MAPPED!AR95*VLOOKUP(AR$20,Backend!$A$2:$K$61,VLOOKUP(MASTER_DATA_ESCALATED!$B95,Backend!$M$3:$O$8,3,FALSE),FALSE),SUM(AO95:AQ95))</f>
        <v>0</v>
      </c>
      <c r="AS95" s="97"/>
      <c r="AT95" s="97"/>
      <c r="AU95" s="97"/>
      <c r="AV95" s="97">
        <f>IF(SUM(AS95:AU95)=0,MASTER_DATA_MAPPED!AV95*VLOOKUP(AV$20,Backend!$A$2:$K$61,VLOOKUP(MASTER_DATA_ESCALATED!$B95,Backend!$M$3:$O$8,3,FALSE),FALSE),SUM(AS95:AU95))</f>
        <v>0</v>
      </c>
      <c r="AW95" s="97"/>
      <c r="AX95" s="97"/>
      <c r="AY95" s="97"/>
      <c r="AZ95" s="97">
        <f>IF(SUM(AW95:AY95)=0,MASTER_DATA_MAPPED!AZ95*VLOOKUP(AZ$20,Backend!$A$2:$K$61,VLOOKUP(MASTER_DATA_ESCALATED!$B95,Backend!$M$3:$O$8,3,FALSE),FALSE),SUM(AW95:AY95))</f>
        <v>0</v>
      </c>
      <c r="BA95" s="97"/>
      <c r="BB95" s="97"/>
      <c r="BC95" s="97"/>
      <c r="BD95" s="97">
        <f>IF(SUM(BA95:BC95)=0,MASTER_DATA_MAPPED!BD95*VLOOKUP(BD$20,Backend!$A$2:$K$61,VLOOKUP(MASTER_DATA_ESCALATED!$B95,Backend!$M$3:$O$8,3,FALSE),FALSE),SUM(BA95:BC95))</f>
        <v>0</v>
      </c>
      <c r="BE95" s="97"/>
      <c r="BF95" s="97"/>
      <c r="BG95" s="97"/>
      <c r="BH95" s="97">
        <f>IF(SUM(BE95:BG95)=0,MASTER_DATA_MAPPED!BH95*VLOOKUP(BH$20,Backend!$A$2:$K$61,VLOOKUP(MASTER_DATA_ESCALATED!$B95,Backend!$M$3:$O$8,3,FALSE),FALSE),SUM(BE95:BG95))</f>
        <v>0</v>
      </c>
      <c r="BI95" s="97"/>
      <c r="BJ95" s="97"/>
      <c r="BK95" s="97"/>
      <c r="BL95" s="97">
        <f>IF(SUM(BI95:BK95)=0,MASTER_DATA_MAPPED!BL95*VLOOKUP(BL$20,Backend!$A$2:$K$61,VLOOKUP(MASTER_DATA_ESCALATED!$B95,Backend!$M$3:$O$8,3,FALSE),FALSE),SUM(BI95:BK95))</f>
        <v>0</v>
      </c>
      <c r="BM95" s="97"/>
      <c r="BN95" s="97"/>
      <c r="BO95" s="97"/>
      <c r="BP95" s="97">
        <f>IF(SUM(BM95:BO95)=0,MASTER_DATA_MAPPED!BP95*VLOOKUP(BP$20,Backend!$A$2:$K$61,VLOOKUP(MASTER_DATA_ESCALATED!$B95,Backend!$M$3:$O$8,3,FALSE),FALSE),SUM(BM95:BO95))</f>
        <v>75334086.584861994</v>
      </c>
      <c r="BQ95" s="97"/>
      <c r="BR95" s="97"/>
      <c r="BS95" s="97"/>
      <c r="BT95" s="97">
        <f>IF(SUM(BQ95:BS95)=0,MASTER_DATA_MAPPED!BT95*VLOOKUP(BT$20,Backend!$A$2:$K$61,VLOOKUP(MASTER_DATA_ESCALATED!$B95,Backend!$M$3:$O$8,3,FALSE),FALSE),SUM(BQ95:BS95))</f>
        <v>68785411.325854287</v>
      </c>
      <c r="BU95" s="97"/>
      <c r="BV95" s="97"/>
      <c r="BW95" s="97"/>
      <c r="BX95" s="97">
        <f>IF(SUM(BU95:BW95)=0,MASTER_DATA_MAPPED!BX95*VLOOKUP(BX$20,Backend!$A$2:$K$61,VLOOKUP(MASTER_DATA_ESCALATED!$B95,Backend!$M$3:$O$8,3,FALSE),FALSE),SUM(BU95:BW95))</f>
        <v>47615652.205439731</v>
      </c>
      <c r="BY95" s="97"/>
      <c r="BZ95" s="97"/>
      <c r="CA95" s="97"/>
      <c r="CB95" s="97">
        <f>IF(SUM(BY95:CA95)=0,MASTER_DATA_MAPPED!CB95*VLOOKUP(CB$20,Backend!$A$2:$K$61,VLOOKUP(MASTER_DATA_ESCALATED!$B95,Backend!$M$3:$O$8,3,FALSE),FALSE),SUM(BY95:CA95))</f>
        <v>68065010.042194456</v>
      </c>
      <c r="CC95" s="97"/>
      <c r="CD95" s="97"/>
      <c r="CE95" s="97"/>
      <c r="CF95" s="97">
        <f>IF(SUM(CC95:CE95)=0,MASTER_DATA_MAPPED!CF95*VLOOKUP(CF$20,Backend!$A$2:$K$61,VLOOKUP(MASTER_DATA_ESCALATED!$B95,Backend!$M$3:$O$8,3,FALSE),FALSE),SUM(CC95:CE95))</f>
        <v>47614672.532196157</v>
      </c>
      <c r="CG95" s="97"/>
      <c r="CH95" s="97"/>
      <c r="CI95" s="97"/>
      <c r="CJ95" s="97">
        <f>IF(SUM(CG95:CI95)=0,MASTER_DATA_MAPPED!CJ95*VLOOKUP(CJ$20,Backend!$A$2:$K$61,VLOOKUP(MASTER_DATA_ESCALATED!$B95,Backend!$M$3:$O$8,3,FALSE),FALSE),SUM(CG95:CI95))</f>
        <v>0</v>
      </c>
      <c r="CK95" s="97"/>
      <c r="CL95" s="97"/>
      <c r="CM95" s="97"/>
      <c r="CN95" s="97">
        <f>IF(SUM(CK95:CM95)=0,MASTER_DATA_MAPPED!CN95*VLOOKUP(CN$20,Backend!$A$2:$K$61,VLOOKUP(MASTER_DATA_ESCALATED!$B95,Backend!$M$3:$O$8,3,FALSE),FALSE),SUM(CK95:CM95))</f>
        <v>0</v>
      </c>
      <c r="CO95" s="97"/>
      <c r="CP95" s="97"/>
      <c r="CQ95" s="97"/>
      <c r="CR95" s="97">
        <f>IF(SUM(CO95:CQ95)=0,MASTER_DATA_MAPPED!CR95*VLOOKUP(CR$20,Backend!$A$2:$K$61,VLOOKUP(MASTER_DATA_ESCALATED!$B95,Backend!$M$3:$O$8,3,FALSE),FALSE),SUM(CO95:CQ95))</f>
        <v>0</v>
      </c>
      <c r="CS95" s="97"/>
      <c r="CT95" s="97"/>
      <c r="CU95" s="97"/>
      <c r="CV95" s="97">
        <f>IF(SUM(CS95:CU95)=0,MASTER_DATA_MAPPED!CV95*VLOOKUP(CV$20,Backend!$A$2:$K$61,VLOOKUP(MASTER_DATA_ESCALATED!$B95,Backend!$M$3:$O$8,3,FALSE),FALSE),SUM(CS95:CU95))</f>
        <v>26239942.535162177</v>
      </c>
      <c r="CW95" s="97"/>
      <c r="CX95" s="97"/>
      <c r="CY95" s="97"/>
      <c r="CZ95" s="97">
        <f>IF(SUM(CW95:CY95)=0,MASTER_DATA_MAPPED!CZ95*VLOOKUP(CZ$20,Backend!$A$2:$K$61,VLOOKUP(MASTER_DATA_ESCALATED!$B95,Backend!$M$3:$O$8,3,FALSE),FALSE),SUM(CW95:CY95))</f>
        <v>60688183.260441102</v>
      </c>
      <c r="DA95" s="97"/>
      <c r="DB95" s="97"/>
      <c r="DC95" s="97"/>
      <c r="DD95" s="97" t="e">
        <f>IF(SUM(DA95:DC95)=0,MASTER_DATA_MAPPED!DD95*VLOOKUP(DD$20,Backend!$A$2:$K$61,VLOOKUP(MASTER_DATA_ESCALATED!$B95,Backend!$M$3:$O$8,3,FALSE),FALSE),SUM(DA95:DC95))</f>
        <v>#N/A</v>
      </c>
      <c r="DE95" s="97"/>
      <c r="DF95" s="97"/>
      <c r="DG95" s="97"/>
      <c r="DH95" s="97">
        <f>IF(SUM(DE95:DG95)=0,MASTER_DATA_MAPPED!DH95*VLOOKUP(DH$20,Backend!$A$2:$K$61,VLOOKUP(MASTER_DATA_ESCALATED!$B95,Backend!$M$3:$O$8,3,FALSE),FALSE),SUM(DE95:DG95))</f>
        <v>0</v>
      </c>
      <c r="DI95" s="97"/>
      <c r="DJ95" s="97"/>
      <c r="DK95" s="97"/>
      <c r="DL95" s="97">
        <f>IF(SUM(DI95:DK95)=0,MASTER_DATA_MAPPED!DL95*VLOOKUP(DL$20,Backend!$A$2:$K$61,VLOOKUP(MASTER_DATA_ESCALATED!$B95,Backend!$M$3:$O$8,3,FALSE),FALSE),SUM(DI95:DK95))</f>
        <v>0</v>
      </c>
      <c r="DM95" s="97"/>
      <c r="DN95" s="97"/>
      <c r="DO95" s="97"/>
      <c r="DP95" s="97">
        <f>IF(SUM(DM95:DO95)=0,MASTER_DATA_MAPPED!DP95*VLOOKUP(DP$20,Backend!$A$2:$K$61,VLOOKUP(MASTER_DATA_ESCALATED!$B95,Backend!$M$3:$O$8,3,FALSE),FALSE),SUM(DM95:DO95))</f>
        <v>0</v>
      </c>
      <c r="DQ95" s="97"/>
      <c r="DR95" s="97"/>
      <c r="DS95" s="97"/>
      <c r="DT95" s="97">
        <f>IF(SUM(DQ95:DS95)=0,MASTER_DATA_MAPPED!DT95*VLOOKUP(DT$20,Backend!$A$2:$K$61,VLOOKUP(MASTER_DATA_ESCALATED!$B95,Backend!$M$3:$O$8,3,FALSE),FALSE),SUM(DQ95:DS95))</f>
        <v>0</v>
      </c>
      <c r="DU95" s="97"/>
      <c r="DV95" s="97"/>
      <c r="DW95" s="97"/>
      <c r="DX95" s="97">
        <f>IF(SUM(DU95:DW95)=0,MASTER_DATA_MAPPED!DX95*VLOOKUP(DX$20,Backend!$A$2:$K$61,VLOOKUP(MASTER_DATA_ESCALATED!$B95,Backend!$M$3:$O$8,3,FALSE),FALSE),SUM(DU95:DW95))</f>
        <v>0</v>
      </c>
      <c r="DY95" s="97"/>
      <c r="DZ95" s="97"/>
      <c r="EA95" s="97"/>
      <c r="EB95" s="97">
        <f>IF(SUM(DY95:EA95)=0,MASTER_DATA_MAPPED!EB95*VLOOKUP(EB$20,Backend!$A$2:$K$61,VLOOKUP(MASTER_DATA_ESCALATED!$B95,Backend!$M$3:$O$8,3,FALSE),FALSE),SUM(DY95:EA95))</f>
        <v>0</v>
      </c>
      <c r="EC95" s="97"/>
      <c r="ED95" s="97"/>
      <c r="EE95" s="97"/>
      <c r="EF95" s="97">
        <f>IF(SUM(EC95:EE95)=0,MASTER_DATA_MAPPED!EF95*VLOOKUP(EF$20,Backend!$A$2:$K$61,VLOOKUP(MASTER_DATA_ESCALATED!$B95,Backend!$M$3:$O$8,3,FALSE),FALSE),SUM(EC95:EE95))</f>
        <v>0</v>
      </c>
      <c r="EG95" s="97"/>
      <c r="EH95" s="97"/>
      <c r="EI95" s="97"/>
      <c r="EJ95" s="97">
        <f>IF(SUM(EG95:EI95)=0,MASTER_DATA_MAPPED!EJ95*VLOOKUP(EJ$20,Backend!$A$2:$K$61,VLOOKUP(MASTER_DATA_ESCALATED!$B95,Backend!$M$3:$O$8,3,FALSE),FALSE),SUM(EG95:EI95))</f>
        <v>0</v>
      </c>
      <c r="EK95" s="97"/>
      <c r="EL95" s="97"/>
      <c r="EM95" s="97"/>
      <c r="EN95" s="97">
        <f>IF(SUM(EK95:EM95)=0,MASTER_DATA_MAPPED!EN95*VLOOKUP(EN$20,Backend!$A$2:$K$61,VLOOKUP(MASTER_DATA_ESCALATED!$B95,Backend!$M$3:$O$8,3,FALSE),FALSE),SUM(EK95:EM95))</f>
        <v>78622652.82999438</v>
      </c>
      <c r="EO95" s="97"/>
      <c r="EP95" s="97"/>
      <c r="EQ95" s="97"/>
      <c r="ER95" s="97">
        <f>IF(SUM(EO95:EQ95)=0,MASTER_DATA_MAPPED!ER95*VLOOKUP(ER$20,Backend!$A$2:$K$61,VLOOKUP(MASTER_DATA_ESCALATED!$B95,Backend!$M$3:$O$8,3,FALSE),FALSE),SUM(EO95:EQ95))</f>
        <v>83281061.006102532</v>
      </c>
      <c r="ES95" s="97"/>
      <c r="ET95" s="97"/>
      <c r="EU95" s="97"/>
      <c r="EV95" s="97">
        <f>IF(SUM(ES95:EU95)=0,MASTER_DATA_MAPPED!EV95*VLOOKUP(EV$20,Backend!$A$2:$K$61,VLOOKUP(MASTER_DATA_ESCALATED!$B95,Backend!$M$3:$O$8,3,FALSE),FALSE),SUM(ES95:EU95))</f>
        <v>83281061.006102532</v>
      </c>
      <c r="EW95" s="97"/>
      <c r="EX95" s="97"/>
      <c r="EY95" s="97"/>
      <c r="EZ95" s="97">
        <f>IF(SUM(EW95:EY95)=0,MASTER_DATA_MAPPED!EZ95*VLOOKUP(EZ$20,Backend!$A$2:$K$61,VLOOKUP(MASTER_DATA_ESCALATED!$B95,Backend!$M$3:$O$8,3,FALSE),FALSE),SUM(EW95:EY95))</f>
        <v>73086176.865149021</v>
      </c>
      <c r="FA95" s="97"/>
      <c r="FB95" s="97"/>
      <c r="FC95" s="97"/>
      <c r="FD95" s="97">
        <f>IF(SUM(FA95:FC95)=0,MASTER_DATA_MAPPED!FD95*VLOOKUP(FD$20,Backend!$A$2:$K$61,VLOOKUP(MASTER_DATA_ESCALATED!$B95,Backend!$M$3:$O$8,3,FALSE),FALSE),SUM(FA95:FC95))</f>
        <v>71611880.322700486</v>
      </c>
      <c r="FE95" s="97"/>
      <c r="FF95" s="97"/>
      <c r="FG95" s="97"/>
      <c r="FH95" s="97">
        <f>IF(SUM(FE95:FG95)=0,MASTER_DATA_MAPPED!FH95*VLOOKUP(FH$20,Backend!$A$2:$K$61,VLOOKUP(MASTER_DATA_ESCALATED!$B95,Backend!$M$3:$O$8,3,FALSE),FALSE),SUM(FE95:FG95))</f>
        <v>70204597.259454161</v>
      </c>
      <c r="FI95" s="97"/>
      <c r="FJ95" s="97"/>
      <c r="FK95" s="97"/>
      <c r="FL95" s="97">
        <f>IF(SUM(FI95:FK95)=0,MASTER_DATA_MAPPED!FL95*VLOOKUP(FL$20,Backend!$A$2:$K$61,VLOOKUP(MASTER_DATA_ESCALATED!$B95,Backend!$M$3:$O$8,3,FALSE),FALSE),SUM(FI95:FK95))</f>
        <v>140409194.51890832</v>
      </c>
      <c r="FM95" s="97"/>
      <c r="FN95" s="97"/>
      <c r="FO95" s="97"/>
      <c r="FP95" s="97">
        <f>IF(SUM(FM95:FO95)=0,MASTER_DATA_MAPPED!FP95*VLOOKUP(FP$20,Backend!$A$2:$K$61,VLOOKUP(MASTER_DATA_ESCALATED!$B95,Backend!$M$3:$O$8,3,FALSE),FALSE),SUM(FM95:FO95))</f>
        <v>40124704.32304994</v>
      </c>
      <c r="FQ95" s="97"/>
      <c r="FR95" s="97"/>
      <c r="FS95" s="97"/>
      <c r="FT95" s="97">
        <f>IF(SUM(FQ95:FS95)=0,MASTER_DATA_MAPPED!FT95*VLOOKUP(FT$20,Backend!$A$2:$K$61,VLOOKUP(MASTER_DATA_ESCALATED!$B95,Backend!$M$3:$O$8,3,FALSE),FALSE),SUM(FQ95:FS95))</f>
        <v>36487119.171013162</v>
      </c>
      <c r="FU95" s="97"/>
      <c r="FV95" s="97"/>
      <c r="FW95" s="97"/>
      <c r="FX95" s="97">
        <f>IF(SUM(FU95:FW95)=0,MASTER_DATA_MAPPED!FX95*VLOOKUP(FX$20,Backend!$A$2:$K$61,VLOOKUP(MASTER_DATA_ESCALATED!$B95,Backend!$M$3:$O$8,3,FALSE),FALSE),SUM(FU95:FW95))</f>
        <v>33537284.631784111</v>
      </c>
      <c r="FY95" s="97"/>
      <c r="FZ95" s="97"/>
      <c r="GA95" s="97"/>
      <c r="GB95" s="97">
        <f>IF(SUM(FY95:GA95)=0,MASTER_DATA_MAPPED!GB95*VLOOKUP(GB$20,Backend!$A$2:$K$61,VLOOKUP(MASTER_DATA_ESCALATED!$B95,Backend!$M$3:$O$8,3,FALSE),FALSE),SUM(FY95:GA95))</f>
        <v>39130649.008741885</v>
      </c>
      <c r="GC95" s="97"/>
      <c r="GD95" s="97"/>
      <c r="GE95" s="97"/>
      <c r="GF95" s="97">
        <f>IF(SUM(GC95:GE95)=0,MASTER_DATA_MAPPED!GF95*VLOOKUP(GF$20,Backend!$A$2:$K$61,VLOOKUP(MASTER_DATA_ESCALATED!$B95,Backend!$M$3:$O$8,3,FALSE),FALSE),SUM(GC95:GE95))</f>
        <v>35337488.358970158</v>
      </c>
      <c r="GG95" s="97"/>
      <c r="GH95" s="97"/>
      <c r="GI95" s="97"/>
      <c r="GJ95" s="97">
        <f>IF(SUM(GG95:GI95)=0,MASTER_DATA_MAPPED!GJ95*VLOOKUP(GJ$20,Backend!$A$2:$K$61,VLOOKUP(MASTER_DATA_ESCALATED!$B95,Backend!$M$3:$O$8,3,FALSE),FALSE),SUM(GG95:GI95))</f>
        <v>32605926.274600949</v>
      </c>
      <c r="GK95" s="97"/>
      <c r="GL95" s="97"/>
      <c r="GM95" s="97"/>
      <c r="GN95" s="97">
        <f>IF(SUM(GK95:GM95)=0,MASTER_DATA_MAPPED!GN95*VLOOKUP(GN$20,Backend!$A$2:$K$61,VLOOKUP(MASTER_DATA_ESCALATED!$B95,Backend!$M$3:$O$8,3,FALSE),FALSE),SUM(GK95:GM95))</f>
        <v>44291610.427875891</v>
      </c>
      <c r="GO95" s="97"/>
      <c r="GP95" s="97"/>
      <c r="GQ95" s="97"/>
      <c r="GR95" s="97">
        <f>IF(SUM(GO95:GQ95)=0,MASTER_DATA_MAPPED!GR95*VLOOKUP(GR$20,Backend!$A$2:$K$61,VLOOKUP(MASTER_DATA_ESCALATED!$B95,Backend!$M$3:$O$8,3,FALSE),FALSE),SUM(GO95:GQ95))</f>
        <v>38745723.437339187</v>
      </c>
      <c r="GS95" s="97"/>
      <c r="GT95" s="97"/>
      <c r="GU95" s="97"/>
      <c r="GV95" s="97">
        <f>IF(SUM(GS95:GU95)=0,MASTER_DATA_MAPPED!GV95*VLOOKUP(GV$20,Backend!$A$2:$K$61,VLOOKUP(MASTER_DATA_ESCALATED!$B95,Backend!$M$3:$O$8,3,FALSE),FALSE),SUM(GS95:GU95))</f>
        <v>35819899.6040245</v>
      </c>
    </row>
    <row r="96" spans="2:204" hidden="1" outlineLevel="2" x14ac:dyDescent="0.3">
      <c r="B96" s="21">
        <f t="shared" si="3"/>
        <v>20</v>
      </c>
      <c r="C96" s="52">
        <f t="shared" si="2"/>
        <v>228</v>
      </c>
      <c r="D96" s="77"/>
      <c r="E96" s="52"/>
      <c r="F96" s="52">
        <v>228</v>
      </c>
      <c r="G96" s="78"/>
      <c r="H96" s="35" t="s">
        <v>100</v>
      </c>
      <c r="I96" s="97"/>
      <c r="J96" s="97"/>
      <c r="K96" s="97"/>
      <c r="L96" s="97">
        <f>IF(SUM(I96:K96)=0,MASTER_DATA_MAPPED!L96*VLOOKUP(L$20,Backend!$A$2:$K$61,VLOOKUP(MASTER_DATA_ESCALATED!$B96,Backend!$M$3:$O$8,3,FALSE),FALSE),SUM(I96:K96))</f>
        <v>0</v>
      </c>
      <c r="M96" s="97"/>
      <c r="N96" s="97"/>
      <c r="O96" s="97"/>
      <c r="P96" s="97">
        <f>IF(SUM(M96:O96)=0,MASTER_DATA_MAPPED!P96*VLOOKUP(P$20,Backend!$A$2:$K$61,VLOOKUP(MASTER_DATA_ESCALATED!$B96,Backend!$M$3:$O$8,3,FALSE),FALSE),SUM(M96:O96))</f>
        <v>0</v>
      </c>
      <c r="Q96" s="97"/>
      <c r="R96" s="97"/>
      <c r="S96" s="97"/>
      <c r="T96" s="97">
        <f>IF(SUM(Q96:S96)=0,MASTER_DATA_MAPPED!T96*VLOOKUP(T$20,Backend!$A$2:$K$61,VLOOKUP(MASTER_DATA_ESCALATED!$B96,Backend!$M$3:$O$8,3,FALSE),FALSE),SUM(Q96:S96))</f>
        <v>0</v>
      </c>
      <c r="U96" s="97"/>
      <c r="V96" s="97"/>
      <c r="W96" s="97"/>
      <c r="X96" s="97">
        <f>IF(SUM(U96:W96)=0,MASTER_DATA_MAPPED!X96*VLOOKUP(X$20,Backend!$A$2:$K$61,VLOOKUP(MASTER_DATA_ESCALATED!$B96,Backend!$M$3:$O$8,3,FALSE),FALSE),SUM(U96:W96))</f>
        <v>0</v>
      </c>
      <c r="Y96" s="97"/>
      <c r="Z96" s="97"/>
      <c r="AA96" s="97"/>
      <c r="AB96" s="97">
        <f>IF(SUM(Y96:AA96)=0,MASTER_DATA_MAPPED!AB96*VLOOKUP(AB$20,Backend!$A$2:$K$61,VLOOKUP(MASTER_DATA_ESCALATED!$B96,Backend!$M$3:$O$8,3,FALSE),FALSE),SUM(Y96:AA96))</f>
        <v>0</v>
      </c>
      <c r="AC96" s="97"/>
      <c r="AD96" s="97"/>
      <c r="AE96" s="97"/>
      <c r="AF96" s="97">
        <f>IF(SUM(AC96:AE96)=0,MASTER_DATA_MAPPED!AF96*VLOOKUP(AF$20,Backend!$A$2:$K$61,VLOOKUP(MASTER_DATA_ESCALATED!$B96,Backend!$M$3:$O$8,3,FALSE),FALSE),SUM(AC96:AE96))</f>
        <v>0</v>
      </c>
      <c r="AG96" s="97"/>
      <c r="AH96" s="97"/>
      <c r="AI96" s="97"/>
      <c r="AJ96" s="97">
        <f>IF(SUM(AG96:AI96)=0,MASTER_DATA_MAPPED!AJ96*VLOOKUP(AJ$20,Backend!$A$2:$K$61,VLOOKUP(MASTER_DATA_ESCALATED!$B96,Backend!$M$3:$O$8,3,FALSE),FALSE),SUM(AG96:AI96))</f>
        <v>0</v>
      </c>
      <c r="AK96" s="97"/>
      <c r="AL96" s="97"/>
      <c r="AM96" s="97"/>
      <c r="AN96" s="97">
        <f>IF(SUM(AK96:AM96)=0,MASTER_DATA_MAPPED!AN96*VLOOKUP(AN$20,Backend!$A$2:$K$61,VLOOKUP(MASTER_DATA_ESCALATED!$B96,Backend!$M$3:$O$8,3,FALSE),FALSE),SUM(AK96:AM96))</f>
        <v>0</v>
      </c>
      <c r="AO96" s="97"/>
      <c r="AP96" s="97"/>
      <c r="AQ96" s="97"/>
      <c r="AR96" s="97">
        <f>IF(SUM(AO96:AQ96)=0,MASTER_DATA_MAPPED!AR96*VLOOKUP(AR$20,Backend!$A$2:$K$61,VLOOKUP(MASTER_DATA_ESCALATED!$B96,Backend!$M$3:$O$8,3,FALSE),FALSE),SUM(AO96:AQ96))</f>
        <v>0</v>
      </c>
      <c r="AS96" s="97"/>
      <c r="AT96" s="97"/>
      <c r="AU96" s="97"/>
      <c r="AV96" s="97">
        <f>IF(SUM(AS96:AU96)=0,MASTER_DATA_MAPPED!AV96*VLOOKUP(AV$20,Backend!$A$2:$K$61,VLOOKUP(MASTER_DATA_ESCALATED!$B96,Backend!$M$3:$O$8,3,FALSE),FALSE),SUM(AS96:AU96))</f>
        <v>0</v>
      </c>
      <c r="AW96" s="97"/>
      <c r="AX96" s="97"/>
      <c r="AY96" s="97"/>
      <c r="AZ96" s="97">
        <f>IF(SUM(AW96:AY96)=0,MASTER_DATA_MAPPED!AZ96*VLOOKUP(AZ$20,Backend!$A$2:$K$61,VLOOKUP(MASTER_DATA_ESCALATED!$B96,Backend!$M$3:$O$8,3,FALSE),FALSE),SUM(AW96:AY96))</f>
        <v>0</v>
      </c>
      <c r="BA96" s="97"/>
      <c r="BB96" s="97"/>
      <c r="BC96" s="97"/>
      <c r="BD96" s="97">
        <f>IF(SUM(BA96:BC96)=0,MASTER_DATA_MAPPED!BD96*VLOOKUP(BD$20,Backend!$A$2:$K$61,VLOOKUP(MASTER_DATA_ESCALATED!$B96,Backend!$M$3:$O$8,3,FALSE),FALSE),SUM(BA96:BC96))</f>
        <v>0</v>
      </c>
      <c r="BE96" s="97"/>
      <c r="BF96" s="97"/>
      <c r="BG96" s="97"/>
      <c r="BH96" s="97">
        <f>IF(SUM(BE96:BG96)=0,MASTER_DATA_MAPPED!BH96*VLOOKUP(BH$20,Backend!$A$2:$K$61,VLOOKUP(MASTER_DATA_ESCALATED!$B96,Backend!$M$3:$O$8,3,FALSE),FALSE),SUM(BE96:BG96))</f>
        <v>0</v>
      </c>
      <c r="BI96" s="97"/>
      <c r="BJ96" s="97"/>
      <c r="BK96" s="97"/>
      <c r="BL96" s="97">
        <f>IF(SUM(BI96:BK96)=0,MASTER_DATA_MAPPED!BL96*VLOOKUP(BL$20,Backend!$A$2:$K$61,VLOOKUP(MASTER_DATA_ESCALATED!$B96,Backend!$M$3:$O$8,3,FALSE),FALSE),SUM(BI96:BK96))</f>
        <v>0</v>
      </c>
      <c r="BM96" s="97"/>
      <c r="BN96" s="97"/>
      <c r="BO96" s="97"/>
      <c r="BP96" s="97">
        <f>IF(SUM(BM96:BO96)=0,MASTER_DATA_MAPPED!BP96*VLOOKUP(BP$20,Backend!$A$2:$K$61,VLOOKUP(MASTER_DATA_ESCALATED!$B96,Backend!$M$3:$O$8,3,FALSE),FALSE),SUM(BM96:BO96))</f>
        <v>29115687.75861467</v>
      </c>
      <c r="BQ96" s="97"/>
      <c r="BR96" s="97"/>
      <c r="BS96" s="97"/>
      <c r="BT96" s="97">
        <f>IF(SUM(BQ96:BS96)=0,MASTER_DATA_MAPPED!BT96*VLOOKUP(BT$20,Backend!$A$2:$K$61,VLOOKUP(MASTER_DATA_ESCALATED!$B96,Backend!$M$3:$O$8,3,FALSE),FALSE),SUM(BQ96:BS96))</f>
        <v>23781089.320077214</v>
      </c>
      <c r="BU96" s="97"/>
      <c r="BV96" s="97"/>
      <c r="BW96" s="97"/>
      <c r="BX96" s="97">
        <f>IF(SUM(BU96:BW96)=0,MASTER_DATA_MAPPED!BX96*VLOOKUP(BX$20,Backend!$A$2:$K$61,VLOOKUP(MASTER_DATA_ESCALATED!$B96,Backend!$M$3:$O$8,3,FALSE),FALSE),SUM(BU96:BW96))</f>
        <v>15897298.132687833</v>
      </c>
      <c r="BY96" s="97"/>
      <c r="BZ96" s="97"/>
      <c r="CA96" s="97"/>
      <c r="CB96" s="97">
        <f>IF(SUM(BY96:CA96)=0,MASTER_DATA_MAPPED!CB96*VLOOKUP(CB$20,Backend!$A$2:$K$61,VLOOKUP(MASTER_DATA_ESCALATED!$B96,Backend!$M$3:$O$8,3,FALSE),FALSE),SUM(BY96:CA96))</f>
        <v>23035471.821529008</v>
      </c>
      <c r="CC96" s="97"/>
      <c r="CD96" s="97"/>
      <c r="CE96" s="97"/>
      <c r="CF96" s="97">
        <f>IF(SUM(CC96:CE96)=0,MASTER_DATA_MAPPED!CF96*VLOOKUP(CF$20,Backend!$A$2:$K$61,VLOOKUP(MASTER_DATA_ESCALATED!$B96,Backend!$M$3:$O$8,3,FALSE),FALSE),SUM(CC96:CE96))</f>
        <v>16833147.751982756</v>
      </c>
      <c r="CG96" s="97"/>
      <c r="CH96" s="97"/>
      <c r="CI96" s="97"/>
      <c r="CJ96" s="97">
        <f>IF(SUM(CG96:CI96)=0,MASTER_DATA_MAPPED!CJ96*VLOOKUP(CJ$20,Backend!$A$2:$K$61,VLOOKUP(MASTER_DATA_ESCALATED!$B96,Backend!$M$3:$O$8,3,FALSE),FALSE),SUM(CG96:CI96))</f>
        <v>0</v>
      </c>
      <c r="CK96" s="97"/>
      <c r="CL96" s="97"/>
      <c r="CM96" s="97"/>
      <c r="CN96" s="97">
        <f>IF(SUM(CK96:CM96)=0,MASTER_DATA_MAPPED!CN96*VLOOKUP(CN$20,Backend!$A$2:$K$61,VLOOKUP(MASTER_DATA_ESCALATED!$B96,Backend!$M$3:$O$8,3,FALSE),FALSE),SUM(CK96:CM96))</f>
        <v>0</v>
      </c>
      <c r="CO96" s="97"/>
      <c r="CP96" s="97"/>
      <c r="CQ96" s="97"/>
      <c r="CR96" s="97">
        <f>IF(SUM(CO96:CQ96)=0,MASTER_DATA_MAPPED!CR96*VLOOKUP(CR$20,Backend!$A$2:$K$61,VLOOKUP(MASTER_DATA_ESCALATED!$B96,Backend!$M$3:$O$8,3,FALSE),FALSE),SUM(CO96:CQ96))</f>
        <v>0</v>
      </c>
      <c r="CS96" s="97"/>
      <c r="CT96" s="97"/>
      <c r="CU96" s="97"/>
      <c r="CV96" s="97">
        <f>IF(SUM(CS96:CU96)=0,MASTER_DATA_MAPPED!CV96*VLOOKUP(CV$20,Backend!$A$2:$K$61,VLOOKUP(MASTER_DATA_ESCALATED!$B96,Backend!$M$3:$O$8,3,FALSE),FALSE),SUM(CS96:CU96))</f>
        <v>15600229.648189446</v>
      </c>
      <c r="CW96" s="97"/>
      <c r="CX96" s="97"/>
      <c r="CY96" s="97"/>
      <c r="CZ96" s="97">
        <f>IF(SUM(CW96:CY96)=0,MASTER_DATA_MAPPED!CZ96*VLOOKUP(CZ$20,Backend!$A$2:$K$61,VLOOKUP(MASTER_DATA_ESCALATED!$B96,Backend!$M$3:$O$8,3,FALSE),FALSE),SUM(CW96:CY96))</f>
        <v>6855927.5858634701</v>
      </c>
      <c r="DA96" s="97"/>
      <c r="DB96" s="97"/>
      <c r="DC96" s="97"/>
      <c r="DD96" s="97" t="e">
        <f>IF(SUM(DA96:DC96)=0,MASTER_DATA_MAPPED!DD96*VLOOKUP(DD$20,Backend!$A$2:$K$61,VLOOKUP(MASTER_DATA_ESCALATED!$B96,Backend!$M$3:$O$8,3,FALSE),FALSE),SUM(DA96:DC96))</f>
        <v>#N/A</v>
      </c>
      <c r="DE96" s="97"/>
      <c r="DF96" s="97"/>
      <c r="DG96" s="97"/>
      <c r="DH96" s="97">
        <f>IF(SUM(DE96:DG96)=0,MASTER_DATA_MAPPED!DH96*VLOOKUP(DH$20,Backend!$A$2:$K$61,VLOOKUP(MASTER_DATA_ESCALATED!$B96,Backend!$M$3:$O$8,3,FALSE),FALSE),SUM(DE96:DG96))</f>
        <v>0</v>
      </c>
      <c r="DI96" s="97"/>
      <c r="DJ96" s="97"/>
      <c r="DK96" s="97"/>
      <c r="DL96" s="97">
        <f>IF(SUM(DI96:DK96)=0,MASTER_DATA_MAPPED!DL96*VLOOKUP(DL$20,Backend!$A$2:$K$61,VLOOKUP(MASTER_DATA_ESCALATED!$B96,Backend!$M$3:$O$8,3,FALSE),FALSE),SUM(DI96:DK96))</f>
        <v>0</v>
      </c>
      <c r="DM96" s="97"/>
      <c r="DN96" s="97"/>
      <c r="DO96" s="97"/>
      <c r="DP96" s="97">
        <f>IF(SUM(DM96:DO96)=0,MASTER_DATA_MAPPED!DP96*VLOOKUP(DP$20,Backend!$A$2:$K$61,VLOOKUP(MASTER_DATA_ESCALATED!$B96,Backend!$M$3:$O$8,3,FALSE),FALSE),SUM(DM96:DO96))</f>
        <v>0</v>
      </c>
      <c r="DQ96" s="97"/>
      <c r="DR96" s="97"/>
      <c r="DS96" s="97"/>
      <c r="DT96" s="97">
        <f>IF(SUM(DQ96:DS96)=0,MASTER_DATA_MAPPED!DT96*VLOOKUP(DT$20,Backend!$A$2:$K$61,VLOOKUP(MASTER_DATA_ESCALATED!$B96,Backend!$M$3:$O$8,3,FALSE),FALSE),SUM(DQ96:DS96))</f>
        <v>0</v>
      </c>
      <c r="DU96" s="97"/>
      <c r="DV96" s="97"/>
      <c r="DW96" s="97"/>
      <c r="DX96" s="97">
        <f>IF(SUM(DU96:DW96)=0,MASTER_DATA_MAPPED!DX96*VLOOKUP(DX$20,Backend!$A$2:$K$61,VLOOKUP(MASTER_DATA_ESCALATED!$B96,Backend!$M$3:$O$8,3,FALSE),FALSE),SUM(DU96:DW96))</f>
        <v>0</v>
      </c>
      <c r="DY96" s="97"/>
      <c r="DZ96" s="97"/>
      <c r="EA96" s="97"/>
      <c r="EB96" s="97">
        <f>IF(SUM(DY96:EA96)=0,MASTER_DATA_MAPPED!EB96*VLOOKUP(EB$20,Backend!$A$2:$K$61,VLOOKUP(MASTER_DATA_ESCALATED!$B96,Backend!$M$3:$O$8,3,FALSE),FALSE),SUM(DY96:EA96))</f>
        <v>0</v>
      </c>
      <c r="EC96" s="97"/>
      <c r="ED96" s="97"/>
      <c r="EE96" s="97"/>
      <c r="EF96" s="97">
        <f>IF(SUM(EC96:EE96)=0,MASTER_DATA_MAPPED!EF96*VLOOKUP(EF$20,Backend!$A$2:$K$61,VLOOKUP(MASTER_DATA_ESCALATED!$B96,Backend!$M$3:$O$8,3,FALSE),FALSE),SUM(EC96:EE96))</f>
        <v>15638111.298687181</v>
      </c>
      <c r="EG96" s="97"/>
      <c r="EH96" s="97"/>
      <c r="EI96" s="97"/>
      <c r="EJ96" s="97">
        <f>IF(SUM(EG96:EI96)=0,MASTER_DATA_MAPPED!EJ96*VLOOKUP(EJ$20,Backend!$A$2:$K$61,VLOOKUP(MASTER_DATA_ESCALATED!$B96,Backend!$M$3:$O$8,3,FALSE),FALSE),SUM(EG96:EI96))</f>
        <v>0</v>
      </c>
      <c r="EK96" s="97"/>
      <c r="EL96" s="97"/>
      <c r="EM96" s="97"/>
      <c r="EN96" s="97">
        <f>IF(SUM(EK96:EM96)=0,MASTER_DATA_MAPPED!EN96*VLOOKUP(EN$20,Backend!$A$2:$K$61,VLOOKUP(MASTER_DATA_ESCALATED!$B96,Backend!$M$3:$O$8,3,FALSE),FALSE),SUM(EK96:EM96))</f>
        <v>0</v>
      </c>
      <c r="EO96" s="97"/>
      <c r="EP96" s="97"/>
      <c r="EQ96" s="97"/>
      <c r="ER96" s="97">
        <f>IF(SUM(EO96:EQ96)=0,MASTER_DATA_MAPPED!ER96*VLOOKUP(ER$20,Backend!$A$2:$K$61,VLOOKUP(MASTER_DATA_ESCALATED!$B96,Backend!$M$3:$O$8,3,FALSE),FALSE),SUM(EO96:EQ96))</f>
        <v>103348851.57964279</v>
      </c>
      <c r="ES96" s="97"/>
      <c r="ET96" s="97"/>
      <c r="EU96" s="97"/>
      <c r="EV96" s="97">
        <f>IF(SUM(ES96:EU96)=0,MASTER_DATA_MAPPED!EV96*VLOOKUP(EV$20,Backend!$A$2:$K$61,VLOOKUP(MASTER_DATA_ESCALATED!$B96,Backend!$M$3:$O$8,3,FALSE),FALSE),SUM(ES96:EU96))</f>
        <v>103348851.57964279</v>
      </c>
      <c r="EW96" s="97"/>
      <c r="EX96" s="97"/>
      <c r="EY96" s="97"/>
      <c r="EZ96" s="97">
        <f>IF(SUM(EW96:EY96)=0,MASTER_DATA_MAPPED!EZ96*VLOOKUP(EZ$20,Backend!$A$2:$K$61,VLOOKUP(MASTER_DATA_ESCALATED!$B96,Backend!$M$3:$O$8,3,FALSE),FALSE),SUM(EW96:EY96))</f>
        <v>44624594.91255486</v>
      </c>
      <c r="FA96" s="97"/>
      <c r="FB96" s="97"/>
      <c r="FC96" s="97"/>
      <c r="FD96" s="97">
        <f>IF(SUM(FA96:FC96)=0,MASTER_DATA_MAPPED!FD96*VLOOKUP(FD$20,Backend!$A$2:$K$61,VLOOKUP(MASTER_DATA_ESCALATED!$B96,Backend!$M$3:$O$8,3,FALSE),FALSE),SUM(FA96:FC96))</f>
        <v>35829873.546779603</v>
      </c>
      <c r="FE96" s="97"/>
      <c r="FF96" s="97"/>
      <c r="FG96" s="97"/>
      <c r="FH96" s="97">
        <f>IF(SUM(FE96:FG96)=0,MASTER_DATA_MAPPED!FH96*VLOOKUP(FH$20,Backend!$A$2:$K$61,VLOOKUP(MASTER_DATA_ESCALATED!$B96,Backend!$M$3:$O$8,3,FALSE),FALSE),SUM(FE96:FG96))</f>
        <v>34709791.108685583</v>
      </c>
      <c r="FI96" s="97"/>
      <c r="FJ96" s="97"/>
      <c r="FK96" s="97"/>
      <c r="FL96" s="97">
        <f>IF(SUM(FI96:FK96)=0,MASTER_DATA_MAPPED!FL96*VLOOKUP(FL$20,Backend!$A$2:$K$61,VLOOKUP(MASTER_DATA_ESCALATED!$B96,Backend!$M$3:$O$8,3,FALSE),FALSE),SUM(FI96:FK96))</f>
        <v>54418136.230248712</v>
      </c>
      <c r="FM96" s="97"/>
      <c r="FN96" s="97"/>
      <c r="FO96" s="97"/>
      <c r="FP96" s="97">
        <f>IF(SUM(FM96:FO96)=0,MASTER_DATA_MAPPED!FP96*VLOOKUP(FP$20,Backend!$A$2:$K$61,VLOOKUP(MASTER_DATA_ESCALATED!$B96,Backend!$M$3:$O$8,3,FALSE),FALSE),SUM(FM96:FO96))</f>
        <v>35892799.008649342</v>
      </c>
      <c r="FQ96" s="97"/>
      <c r="FR96" s="97"/>
      <c r="FS96" s="97"/>
      <c r="FT96" s="97">
        <f>IF(SUM(FQ96:FS96)=0,MASTER_DATA_MAPPED!FT96*VLOOKUP(FT$20,Backend!$A$2:$K$61,VLOOKUP(MASTER_DATA_ESCALATED!$B96,Backend!$M$3:$O$8,3,FALSE),FALSE),SUM(FQ96:FS96))</f>
        <v>28730838.552207902</v>
      </c>
      <c r="FU96" s="97"/>
      <c r="FV96" s="97"/>
      <c r="FW96" s="97"/>
      <c r="FX96" s="97">
        <f>IF(SUM(FU96:FW96)=0,MASTER_DATA_MAPPED!FX96*VLOOKUP(FX$20,Backend!$A$2:$K$61,VLOOKUP(MASTER_DATA_ESCALATED!$B96,Backend!$M$3:$O$8,3,FALSE),FALSE),SUM(FU96:FW96))</f>
        <v>26363610.546154812</v>
      </c>
      <c r="FY96" s="97"/>
      <c r="FZ96" s="97"/>
      <c r="GA96" s="97"/>
      <c r="GB96" s="97">
        <f>IF(SUM(FY96:GA96)=0,MASTER_DATA_MAPPED!GB96*VLOOKUP(GB$20,Backend!$A$2:$K$61,VLOOKUP(MASTER_DATA_ESCALATED!$B96,Backend!$M$3:$O$8,3,FALSE),FALSE),SUM(FY96:GA96))</f>
        <v>36838930.152385108</v>
      </c>
      <c r="GC96" s="97"/>
      <c r="GD96" s="97"/>
      <c r="GE96" s="97"/>
      <c r="GF96" s="97">
        <f>IF(SUM(GC96:GE96)=0,MASTER_DATA_MAPPED!GF96*VLOOKUP(GF$20,Backend!$A$2:$K$61,VLOOKUP(MASTER_DATA_ESCALATED!$B96,Backend!$M$3:$O$8,3,FALSE),FALSE),SUM(GC96:GE96))</f>
        <v>29676974.952227805</v>
      </c>
      <c r="GG96" s="97"/>
      <c r="GH96" s="97"/>
      <c r="GI96" s="97"/>
      <c r="GJ96" s="97">
        <f>IF(SUM(GG96:GI96)=0,MASTER_DATA_MAPPED!GJ96*VLOOKUP(GJ$20,Backend!$A$2:$K$61,VLOOKUP(MASTER_DATA_ESCALATED!$B96,Backend!$M$3:$O$8,3,FALSE),FALSE),SUM(GG96:GI96))</f>
        <v>27587002.793420281</v>
      </c>
      <c r="GK96" s="97"/>
      <c r="GL96" s="97"/>
      <c r="GM96" s="97"/>
      <c r="GN96" s="97">
        <f>IF(SUM(GK96:GM96)=0,MASTER_DATA_MAPPED!GN96*VLOOKUP(GN$20,Backend!$A$2:$K$61,VLOOKUP(MASTER_DATA_ESCALATED!$B96,Backend!$M$3:$O$8,3,FALSE),FALSE),SUM(GK96:GM96))</f>
        <v>36838930.152385108</v>
      </c>
      <c r="GO96" s="97"/>
      <c r="GP96" s="97"/>
      <c r="GQ96" s="97"/>
      <c r="GR96" s="97">
        <f>IF(SUM(GO96:GQ96)=0,MASTER_DATA_MAPPED!GR96*VLOOKUP(GR$20,Backend!$A$2:$K$61,VLOOKUP(MASTER_DATA_ESCALATED!$B96,Backend!$M$3:$O$8,3,FALSE),FALSE),SUM(GO96:GQ96))</f>
        <v>29676974.952227805</v>
      </c>
      <c r="GS96" s="97"/>
      <c r="GT96" s="97"/>
      <c r="GU96" s="97"/>
      <c r="GV96" s="97">
        <f>IF(SUM(GS96:GU96)=0,MASTER_DATA_MAPPED!GV96*VLOOKUP(GV$20,Backend!$A$2:$K$61,VLOOKUP(MASTER_DATA_ESCALATED!$B96,Backend!$M$3:$O$8,3,FALSE),FALSE),SUM(GS96:GU96))</f>
        <v>27587002.793420281</v>
      </c>
    </row>
    <row r="97" spans="2:204" s="25" customFormat="1" ht="17.25" hidden="1" outlineLevel="1" x14ac:dyDescent="0.3">
      <c r="B97" s="183">
        <f t="shared" si="3"/>
        <v>20</v>
      </c>
      <c r="C97" s="51">
        <f t="shared" si="2"/>
        <v>23</v>
      </c>
      <c r="D97" s="75"/>
      <c r="E97" s="51">
        <v>23</v>
      </c>
      <c r="F97" s="51"/>
      <c r="G97" s="76"/>
      <c r="H97" s="34" t="s">
        <v>101</v>
      </c>
      <c r="I97" s="95"/>
      <c r="J97" s="95"/>
      <c r="K97" s="95"/>
      <c r="L97" s="95">
        <f>IF(SUM(I97:K97)=0,MASTER_DATA_MAPPED!L97*VLOOKUP(L$20,Backend!$A$2:$K$61,VLOOKUP(MASTER_DATA_ESCALATED!$B97,Backend!$M$3:$O$8,3,FALSE),FALSE),SUM(I97:K97))</f>
        <v>317404670.67524707</v>
      </c>
      <c r="M97" s="95"/>
      <c r="N97" s="95"/>
      <c r="O97" s="95"/>
      <c r="P97" s="95">
        <f>IF(SUM(M97:O97)=0,MASTER_DATA_MAPPED!P97*VLOOKUP(P$20,Backend!$A$2:$K$61,VLOOKUP(MASTER_DATA_ESCALATED!$B97,Backend!$M$3:$O$8,3,FALSE),FALSE),SUM(M97:O97))</f>
        <v>1162460095.6677706</v>
      </c>
      <c r="Q97" s="95"/>
      <c r="R97" s="95"/>
      <c r="S97" s="95"/>
      <c r="T97" s="95">
        <f>IF(SUM(Q97:S97)=0,MASTER_DATA_MAPPED!T97*VLOOKUP(T$20,Backend!$A$2:$K$61,VLOOKUP(MASTER_DATA_ESCALATED!$B97,Backend!$M$3:$O$8,3,FALSE),FALSE),SUM(Q97:S97))</f>
        <v>592710210.86975837</v>
      </c>
      <c r="U97" s="95"/>
      <c r="V97" s="95"/>
      <c r="W97" s="95"/>
      <c r="X97" s="95">
        <f>IF(SUM(U97:W97)=0,MASTER_DATA_MAPPED!X97*VLOOKUP(X$20,Backend!$A$2:$K$61,VLOOKUP(MASTER_DATA_ESCALATED!$B97,Backend!$M$3:$O$8,3,FALSE),FALSE),SUM(U97:W97))</f>
        <v>2245978472.4163103</v>
      </c>
      <c r="Y97" s="95"/>
      <c r="Z97" s="95"/>
      <c r="AA97" s="95"/>
      <c r="AB97" s="95">
        <f>IF(SUM(Y97:AA97)=0,MASTER_DATA_MAPPED!AB97*VLOOKUP(AB$20,Backend!$A$2:$K$61,VLOOKUP(MASTER_DATA_ESCALATED!$B97,Backend!$M$3:$O$8,3,FALSE),FALSE),SUM(Y97:AA97))</f>
        <v>184212942.19247472</v>
      </c>
      <c r="AC97" s="95"/>
      <c r="AD97" s="95"/>
      <c r="AE97" s="95"/>
      <c r="AF97" s="95">
        <f>IF(SUM(AC97:AE97)=0,MASTER_DATA_MAPPED!AF97*VLOOKUP(AF$20,Backend!$A$2:$K$61,VLOOKUP(MASTER_DATA_ESCALATED!$B97,Backend!$M$3:$O$8,3,FALSE),FALSE),SUM(AC97:AE97))</f>
        <v>664242857.17752206</v>
      </c>
      <c r="AG97" s="95"/>
      <c r="AH97" s="95"/>
      <c r="AI97" s="95"/>
      <c r="AJ97" s="95">
        <f>IF(SUM(AG97:AI97)=0,MASTER_DATA_MAPPED!AJ97*VLOOKUP(AJ$20,Backend!$A$2:$K$61,VLOOKUP(MASTER_DATA_ESCALATED!$B97,Backend!$M$3:$O$8,3,FALSE),FALSE),SUM(AG97:AI97))</f>
        <v>435606675.41145146</v>
      </c>
      <c r="AK97" s="95"/>
      <c r="AL97" s="95"/>
      <c r="AM97" s="95"/>
      <c r="AN97" s="95">
        <f>IF(SUM(AK97:AM97)=0,MASTER_DATA_MAPPED!AN97*VLOOKUP(AN$20,Backend!$A$2:$K$61,VLOOKUP(MASTER_DATA_ESCALATED!$B97,Backend!$M$3:$O$8,3,FALSE),FALSE),SUM(AK97:AM97))</f>
        <v>1656871410.5428655</v>
      </c>
      <c r="AO97" s="95"/>
      <c r="AP97" s="95"/>
      <c r="AQ97" s="95"/>
      <c r="AR97" s="95">
        <f>IF(SUM(AO97:AQ97)=0,MASTER_DATA_MAPPED!AR97*VLOOKUP(AR$20,Backend!$A$2:$K$61,VLOOKUP(MASTER_DATA_ESCALATED!$B97,Backend!$M$3:$O$8,3,FALSE),FALSE),SUM(AO97:AQ97))</f>
        <v>2198790646.5549674</v>
      </c>
      <c r="AS97" s="95"/>
      <c r="AT97" s="95"/>
      <c r="AU97" s="95"/>
      <c r="AV97" s="95">
        <f>IF(SUM(AS97:AU97)=0,MASTER_DATA_MAPPED!AV97*VLOOKUP(AV$20,Backend!$A$2:$K$61,VLOOKUP(MASTER_DATA_ESCALATED!$B97,Backend!$M$3:$O$8,3,FALSE),FALSE),SUM(AS97:AU97))</f>
        <v>1258267479.8204727</v>
      </c>
      <c r="AW97" s="95"/>
      <c r="AX97" s="95"/>
      <c r="AY97" s="95"/>
      <c r="AZ97" s="95">
        <f>IF(SUM(AW97:AY97)=0,MASTER_DATA_MAPPED!AZ97*VLOOKUP(AZ$20,Backend!$A$2:$K$61,VLOOKUP(MASTER_DATA_ESCALATED!$B97,Backend!$M$3:$O$8,3,FALSE),FALSE),SUM(AW97:AY97))</f>
        <v>622778853.64851677</v>
      </c>
      <c r="BA97" s="95"/>
      <c r="BB97" s="95"/>
      <c r="BC97" s="95"/>
      <c r="BD97" s="95">
        <f>IF(SUM(BA97:BC97)=0,MASTER_DATA_MAPPED!BD97*VLOOKUP(BD$20,Backend!$A$2:$K$61,VLOOKUP(MASTER_DATA_ESCALATED!$B97,Backend!$M$3:$O$8,3,FALSE),FALSE),SUM(BA97:BC97))</f>
        <v>1410784750.101742</v>
      </c>
      <c r="BE97" s="95"/>
      <c r="BF97" s="95"/>
      <c r="BG97" s="95"/>
      <c r="BH97" s="95">
        <f>IF(SUM(BE97:BG97)=0,MASTER_DATA_MAPPED!BH97*VLOOKUP(BH$20,Backend!$A$2:$K$61,VLOOKUP(MASTER_DATA_ESCALATED!$B97,Backend!$M$3:$O$8,3,FALSE),FALSE),SUM(BE97:BG97))</f>
        <v>406712720.7500518</v>
      </c>
      <c r="BI97" s="95"/>
      <c r="BJ97" s="95"/>
      <c r="BK97" s="95"/>
      <c r="BL97" s="95">
        <f>IF(SUM(BI97:BK97)=0,MASTER_DATA_MAPPED!BL97*VLOOKUP(BL$20,Backend!$A$2:$K$61,VLOOKUP(MASTER_DATA_ESCALATED!$B97,Backend!$M$3:$O$8,3,FALSE),FALSE),SUM(BI97:BK97))</f>
        <v>889684076.64073825</v>
      </c>
      <c r="BM97" s="95"/>
      <c r="BN97" s="95"/>
      <c r="BO97" s="95"/>
      <c r="BP97" s="95">
        <f>IF(SUM(BM97:BO97)=0,MASTER_DATA_MAPPED!BP97*VLOOKUP(BP$20,Backend!$A$2:$K$61,VLOOKUP(MASTER_DATA_ESCALATED!$B97,Backend!$M$3:$O$8,3,FALSE),FALSE),SUM(BM97:BO97))</f>
        <v>1051149539.6737944</v>
      </c>
      <c r="BQ97" s="95"/>
      <c r="BR97" s="95"/>
      <c r="BS97" s="95"/>
      <c r="BT97" s="95">
        <f>IF(SUM(BQ97:BS97)=0,MASTER_DATA_MAPPED!BT97*VLOOKUP(BT$20,Backend!$A$2:$K$61,VLOOKUP(MASTER_DATA_ESCALATED!$B97,Backend!$M$3:$O$8,3,FALSE),FALSE),SUM(BQ97:BS97))</f>
        <v>885075427.15648341</v>
      </c>
      <c r="BU97" s="95"/>
      <c r="BV97" s="95"/>
      <c r="BW97" s="95"/>
      <c r="BX97" s="95">
        <f>IF(SUM(BU97:BW97)=0,MASTER_DATA_MAPPED!BX97*VLOOKUP(BX$20,Backend!$A$2:$K$61,VLOOKUP(MASTER_DATA_ESCALATED!$B97,Backend!$M$3:$O$8,3,FALSE),FALSE),SUM(BU97:BW97))</f>
        <v>466745273.48884368</v>
      </c>
      <c r="BY97" s="95"/>
      <c r="BZ97" s="95"/>
      <c r="CA97" s="95"/>
      <c r="CB97" s="95">
        <f>IF(SUM(BY97:CA97)=0,MASTER_DATA_MAPPED!CB97*VLOOKUP(CB$20,Backend!$A$2:$K$61,VLOOKUP(MASTER_DATA_ESCALATED!$B97,Backend!$M$3:$O$8,3,FALSE),FALSE),SUM(BY97:CA97))</f>
        <v>835722753.65894186</v>
      </c>
      <c r="CC97" s="95"/>
      <c r="CD97" s="95"/>
      <c r="CE97" s="95"/>
      <c r="CF97" s="95">
        <f>IF(SUM(CC97:CE97)=0,MASTER_DATA_MAPPED!CF97*VLOOKUP(CF$20,Backend!$A$2:$K$61,VLOOKUP(MASTER_DATA_ESCALATED!$B97,Backend!$M$3:$O$8,3,FALSE),FALSE),SUM(CC97:CE97))</f>
        <v>457536124.81209171</v>
      </c>
      <c r="CG97" s="95"/>
      <c r="CH97" s="95"/>
      <c r="CI97" s="95"/>
      <c r="CJ97" s="95">
        <f>IF(SUM(CG97:CI97)=0,MASTER_DATA_MAPPED!CJ97*VLOOKUP(CJ$20,Backend!$A$2:$K$61,VLOOKUP(MASTER_DATA_ESCALATED!$B97,Backend!$M$3:$O$8,3,FALSE),FALSE),SUM(CG97:CI97))</f>
        <v>168988929.32561648</v>
      </c>
      <c r="CK97" s="95"/>
      <c r="CL97" s="95"/>
      <c r="CM97" s="95"/>
      <c r="CN97" s="95">
        <f>IF(SUM(CK97:CM97)=0,MASTER_DATA_MAPPED!CN97*VLOOKUP(CN$20,Backend!$A$2:$K$61,VLOOKUP(MASTER_DATA_ESCALATED!$B97,Backend!$M$3:$O$8,3,FALSE),FALSE),SUM(CK97:CM97))</f>
        <v>371598373.81671578</v>
      </c>
      <c r="CO97" s="95"/>
      <c r="CP97" s="95"/>
      <c r="CQ97" s="95"/>
      <c r="CR97" s="95">
        <f>IF(SUM(CO97:CQ97)=0,MASTER_DATA_MAPPED!CR97*VLOOKUP(CR$20,Backend!$A$2:$K$61,VLOOKUP(MASTER_DATA_ESCALATED!$B97,Backend!$M$3:$O$8,3,FALSE),FALSE),SUM(CO97:CQ97))</f>
        <v>405103145.22641969</v>
      </c>
      <c r="CS97" s="95"/>
      <c r="CT97" s="95"/>
      <c r="CU97" s="95"/>
      <c r="CV97" s="95">
        <f>IF(SUM(CS97:CU97)=0,MASTER_DATA_MAPPED!CV97*VLOOKUP(CV$20,Backend!$A$2:$K$61,VLOOKUP(MASTER_DATA_ESCALATED!$B97,Backend!$M$3:$O$8,3,FALSE),FALSE),SUM(CS97:CU97))</f>
        <v>139032041.951094</v>
      </c>
      <c r="CW97" s="95"/>
      <c r="CX97" s="95"/>
      <c r="CY97" s="95"/>
      <c r="CZ97" s="95">
        <f>IF(SUM(CW97:CY97)=0,MASTER_DATA_MAPPED!CZ97*VLOOKUP(CZ$20,Backend!$A$2:$K$61,VLOOKUP(MASTER_DATA_ESCALATED!$B97,Backend!$M$3:$O$8,3,FALSE),FALSE),SUM(CW97:CY97))</f>
        <v>222594041.29241869</v>
      </c>
      <c r="DA97" s="95"/>
      <c r="DB97" s="95"/>
      <c r="DC97" s="95"/>
      <c r="DD97" s="95" t="e">
        <f>IF(SUM(DA97:DC97)=0,MASTER_DATA_MAPPED!DD97*VLOOKUP(DD$20,Backend!$A$2:$K$61,VLOOKUP(MASTER_DATA_ESCALATED!$B97,Backend!$M$3:$O$8,3,FALSE),FALSE),SUM(DA97:DC97))</f>
        <v>#N/A</v>
      </c>
      <c r="DE97" s="95"/>
      <c r="DF97" s="95"/>
      <c r="DG97" s="95"/>
      <c r="DH97" s="95">
        <f>IF(SUM(DE97:DG97)=0,MASTER_DATA_MAPPED!DH97*VLOOKUP(DH$20,Backend!$A$2:$K$61,VLOOKUP(MASTER_DATA_ESCALATED!$B97,Backend!$M$3:$O$8,3,FALSE),FALSE),SUM(DE97:DG97))</f>
        <v>142170574.28710511</v>
      </c>
      <c r="DI97" s="95"/>
      <c r="DJ97" s="95"/>
      <c r="DK97" s="95"/>
      <c r="DL97" s="95">
        <f>IF(SUM(DI97:DK97)=0,MASTER_DATA_MAPPED!DL97*VLOOKUP(DL$20,Backend!$A$2:$K$61,VLOOKUP(MASTER_DATA_ESCALATED!$B97,Backend!$M$3:$O$8,3,FALSE),FALSE),SUM(DI97:DK97))</f>
        <v>237796907.43583614</v>
      </c>
      <c r="DM97" s="95"/>
      <c r="DN97" s="95"/>
      <c r="DO97" s="95"/>
      <c r="DP97" s="95">
        <f>IF(SUM(DM97:DO97)=0,MASTER_DATA_MAPPED!DP97*VLOOKUP(DP$20,Backend!$A$2:$K$61,VLOOKUP(MASTER_DATA_ESCALATED!$B97,Backend!$M$3:$O$8,3,FALSE),FALSE),SUM(DM97:DO97))</f>
        <v>442319052.48803854</v>
      </c>
      <c r="DQ97" s="95"/>
      <c r="DR97" s="95"/>
      <c r="DS97" s="95"/>
      <c r="DT97" s="95">
        <f>IF(SUM(DQ97:DS97)=0,MASTER_DATA_MAPPED!DT97*VLOOKUP(DT$20,Backend!$A$2:$K$61,VLOOKUP(MASTER_DATA_ESCALATED!$B97,Backend!$M$3:$O$8,3,FALSE),FALSE),SUM(DQ97:DS97))</f>
        <v>837840701.36695588</v>
      </c>
      <c r="DU97" s="95"/>
      <c r="DV97" s="95"/>
      <c r="DW97" s="95"/>
      <c r="DX97" s="95">
        <f>IF(SUM(DU97:DW97)=0,MASTER_DATA_MAPPED!DX97*VLOOKUP(DX$20,Backend!$A$2:$K$61,VLOOKUP(MASTER_DATA_ESCALATED!$B97,Backend!$M$3:$O$8,3,FALSE),FALSE),SUM(DU97:DW97))</f>
        <v>1587445518.0791926</v>
      </c>
      <c r="DY97" s="95"/>
      <c r="DZ97" s="95"/>
      <c r="EA97" s="95"/>
      <c r="EB97" s="95">
        <f>IF(SUM(DY97:EA97)=0,MASTER_DATA_MAPPED!EB97*VLOOKUP(EB$20,Backend!$A$2:$K$61,VLOOKUP(MASTER_DATA_ESCALATED!$B97,Backend!$M$3:$O$8,3,FALSE),FALSE),SUM(DY97:EA97))</f>
        <v>1950150930.3558886</v>
      </c>
      <c r="EC97" s="95"/>
      <c r="ED97" s="95"/>
      <c r="EE97" s="95"/>
      <c r="EF97" s="95">
        <f>IF(SUM(EC97:EE97)=0,MASTER_DATA_MAPPED!EF97*VLOOKUP(EF$20,Backend!$A$2:$K$61,VLOOKUP(MASTER_DATA_ESCALATED!$B97,Backend!$M$3:$O$8,3,FALSE),FALSE),SUM(EC97:EE97))</f>
        <v>131346030.63722603</v>
      </c>
      <c r="EG97" s="95"/>
      <c r="EH97" s="95"/>
      <c r="EI97" s="95"/>
      <c r="EJ97" s="95">
        <f>IF(SUM(EG97:EI97)=0,MASTER_DATA_MAPPED!EJ97*VLOOKUP(EJ$20,Backend!$A$2:$K$61,VLOOKUP(MASTER_DATA_ESCALATED!$B97,Backend!$M$3:$O$8,3,FALSE),FALSE),SUM(EG97:EI97))</f>
        <v>299333204.89530778</v>
      </c>
      <c r="EK97" s="95"/>
      <c r="EL97" s="95"/>
      <c r="EM97" s="95"/>
      <c r="EN97" s="95">
        <f>IF(SUM(EK97:EM97)=0,MASTER_DATA_MAPPED!EN97*VLOOKUP(EN$20,Backend!$A$2:$K$61,VLOOKUP(MASTER_DATA_ESCALATED!$B97,Backend!$M$3:$O$8,3,FALSE),FALSE),SUM(EK97:EM97))</f>
        <v>178966306.90254623</v>
      </c>
      <c r="EO97" s="95"/>
      <c r="EP97" s="95"/>
      <c r="EQ97" s="95"/>
      <c r="ER97" s="95">
        <f>IF(SUM(EO97:EQ97)=0,MASTER_DATA_MAPPED!ER97*VLOOKUP(ER$20,Backend!$A$2:$K$61,VLOOKUP(MASTER_DATA_ESCALATED!$B97,Backend!$M$3:$O$8,3,FALSE),FALSE),SUM(EO97:EQ97))</f>
        <v>784725676.21386123</v>
      </c>
      <c r="ES97" s="95"/>
      <c r="ET97" s="95"/>
      <c r="EU97" s="95"/>
      <c r="EV97" s="95">
        <f>IF(SUM(ES97:EU97)=0,MASTER_DATA_MAPPED!EV97*VLOOKUP(EV$20,Backend!$A$2:$K$61,VLOOKUP(MASTER_DATA_ESCALATED!$B97,Backend!$M$3:$O$8,3,FALSE),FALSE),SUM(ES97:EU97))</f>
        <v>784725676.21386123</v>
      </c>
      <c r="EW97" s="95"/>
      <c r="EX97" s="95"/>
      <c r="EY97" s="95"/>
      <c r="EZ97" s="95">
        <f>IF(SUM(EW97:EY97)=0,MASTER_DATA_MAPPED!EZ97*VLOOKUP(EZ$20,Backend!$A$2:$K$61,VLOOKUP(MASTER_DATA_ESCALATED!$B97,Backend!$M$3:$O$8,3,FALSE),FALSE),SUM(EW97:EY97))</f>
        <v>480572806.06736439</v>
      </c>
      <c r="FA97" s="95"/>
      <c r="FB97" s="95"/>
      <c r="FC97" s="95"/>
      <c r="FD97" s="95">
        <f>IF(SUM(FA97:FC97)=0,MASTER_DATA_MAPPED!FD97*VLOOKUP(FD$20,Backend!$A$2:$K$61,VLOOKUP(MASTER_DATA_ESCALATED!$B97,Backend!$M$3:$O$8,3,FALSE),FALSE),SUM(FA97:FC97))</f>
        <v>476242458.86367899</v>
      </c>
      <c r="FE97" s="95"/>
      <c r="FF97" s="95"/>
      <c r="FG97" s="95"/>
      <c r="FH97" s="95">
        <f>IF(SUM(FE97:FG97)=0,MASTER_DATA_MAPPED!FH97*VLOOKUP(FH$20,Backend!$A$2:$K$61,VLOOKUP(MASTER_DATA_ESCALATED!$B97,Backend!$M$3:$O$8,3,FALSE),FALSE),SUM(FE97:FG97))</f>
        <v>472307810.29909229</v>
      </c>
      <c r="FI97" s="95"/>
      <c r="FJ97" s="95"/>
      <c r="FK97" s="95"/>
      <c r="FL97" s="95">
        <f>IF(SUM(FI97:FK97)=0,MASTER_DATA_MAPPED!FL97*VLOOKUP(FL$20,Backend!$A$2:$K$61,VLOOKUP(MASTER_DATA_ESCALATED!$B97,Backend!$M$3:$O$8,3,FALSE),FALSE),SUM(FI97:FK97))</f>
        <v>943543404.93094933</v>
      </c>
      <c r="FM97" s="95"/>
      <c r="FN97" s="95"/>
      <c r="FO97" s="95"/>
      <c r="FP97" s="95">
        <f>IF(SUM(FM97:FO97)=0,MASTER_DATA_MAPPED!FP97*VLOOKUP(FP$20,Backend!$A$2:$K$61,VLOOKUP(MASTER_DATA_ESCALATED!$B97,Backend!$M$3:$O$8,3,FALSE),FALSE),SUM(FM97:FO97))</f>
        <v>516250584.68190467</v>
      </c>
      <c r="FQ97" s="95"/>
      <c r="FR97" s="95"/>
      <c r="FS97" s="95"/>
      <c r="FT97" s="95">
        <f>IF(SUM(FQ97:FS97)=0,MASTER_DATA_MAPPED!FT97*VLOOKUP(FT$20,Backend!$A$2:$K$61,VLOOKUP(MASTER_DATA_ESCALATED!$B97,Backend!$M$3:$O$8,3,FALSE),FALSE),SUM(FQ97:FS97))</f>
        <v>491549237.19846332</v>
      </c>
      <c r="FU97" s="95"/>
      <c r="FV97" s="95"/>
      <c r="FW97" s="95"/>
      <c r="FX97" s="95">
        <f>IF(SUM(FU97:FW97)=0,MASTER_DATA_MAPPED!FX97*VLOOKUP(FX$20,Backend!$A$2:$K$61,VLOOKUP(MASTER_DATA_ESCALATED!$B97,Backend!$M$3:$O$8,3,FALSE),FALSE),SUM(FU97:FW97))</f>
        <v>488351413.80203497</v>
      </c>
      <c r="FY97" s="95"/>
      <c r="FZ97" s="95"/>
      <c r="GA97" s="95"/>
      <c r="GB97" s="95">
        <f>IF(SUM(FY97:GA97)=0,MASTER_DATA_MAPPED!GB97*VLOOKUP(GB$20,Backend!$A$2:$K$61,VLOOKUP(MASTER_DATA_ESCALATED!$B97,Backend!$M$3:$O$8,3,FALSE),FALSE),SUM(FY97:GA97))</f>
        <v>851972613.83905184</v>
      </c>
      <c r="GC97" s="95"/>
      <c r="GD97" s="95"/>
      <c r="GE97" s="95"/>
      <c r="GF97" s="95">
        <f>IF(SUM(GC97:GE97)=0,MASTER_DATA_MAPPED!GF97*VLOOKUP(GF$20,Backend!$A$2:$K$61,VLOOKUP(MASTER_DATA_ESCALATED!$B97,Backend!$M$3:$O$8,3,FALSE),FALSE),SUM(GC97:GE97))</f>
        <v>796089062.45725071</v>
      </c>
      <c r="GG97" s="95"/>
      <c r="GH97" s="95"/>
      <c r="GI97" s="95"/>
      <c r="GJ97" s="95">
        <f>IF(SUM(GG97:GI97)=0,MASTER_DATA_MAPPED!GJ97*VLOOKUP(GJ$20,Backend!$A$2:$K$61,VLOOKUP(MASTER_DATA_ESCALATED!$B97,Backend!$M$3:$O$8,3,FALSE),FALSE),SUM(GG97:GI97))</f>
        <v>746597662.43935871</v>
      </c>
      <c r="GK97" s="95"/>
      <c r="GL97" s="95"/>
      <c r="GM97" s="95"/>
      <c r="GN97" s="95">
        <f>IF(SUM(GK97:GM97)=0,MASTER_DATA_MAPPED!GN97*VLOOKUP(GN$20,Backend!$A$2:$K$61,VLOOKUP(MASTER_DATA_ESCALATED!$B97,Backend!$M$3:$O$8,3,FALSE),FALSE),SUM(GK97:GM97))</f>
        <v>470245580.68742257</v>
      </c>
      <c r="GO97" s="95"/>
      <c r="GP97" s="95"/>
      <c r="GQ97" s="95"/>
      <c r="GR97" s="95">
        <f>IF(SUM(GO97:GQ97)=0,MASTER_DATA_MAPPED!GR97*VLOOKUP(GR$20,Backend!$A$2:$K$61,VLOOKUP(MASTER_DATA_ESCALATED!$B97,Backend!$M$3:$O$8,3,FALSE),FALSE),SUM(GO97:GQ97))</f>
        <v>431650851.89619738</v>
      </c>
      <c r="GS97" s="95"/>
      <c r="GT97" s="95"/>
      <c r="GU97" s="95"/>
      <c r="GV97" s="95">
        <f>IF(SUM(GS97:GU97)=0,MASTER_DATA_MAPPED!GV97*VLOOKUP(GV$20,Backend!$A$2:$K$61,VLOOKUP(MASTER_DATA_ESCALATED!$B97,Backend!$M$3:$O$8,3,FALSE),FALSE),SUM(GS97:GU97))</f>
        <v>393435852.83951056</v>
      </c>
    </row>
    <row r="98" spans="2:204" ht="17.25" hidden="1" outlineLevel="2" x14ac:dyDescent="0.3">
      <c r="B98" s="21">
        <f t="shared" si="3"/>
        <v>20</v>
      </c>
      <c r="C98" s="52">
        <f t="shared" si="2"/>
        <v>231</v>
      </c>
      <c r="D98" s="77"/>
      <c r="E98" s="52"/>
      <c r="F98" s="52">
        <v>231</v>
      </c>
      <c r="G98" s="78"/>
      <c r="H98" s="34" t="s">
        <v>102</v>
      </c>
      <c r="I98" s="95"/>
      <c r="J98" s="95"/>
      <c r="K98" s="95"/>
      <c r="L98" s="95">
        <f>IF(SUM(I98:K98)=0,MASTER_DATA_MAPPED!L98*VLOOKUP(L$20,Backend!$A$2:$K$61,VLOOKUP(MASTER_DATA_ESCALATED!$B98,Backend!$M$3:$O$8,3,FALSE),FALSE),SUM(I98:K98))</f>
        <v>0</v>
      </c>
      <c r="M98" s="95"/>
      <c r="N98" s="95"/>
      <c r="O98" s="95"/>
      <c r="P98" s="95">
        <f>IF(SUM(M98:O98)=0,MASTER_DATA_MAPPED!P98*VLOOKUP(P$20,Backend!$A$2:$K$61,VLOOKUP(MASTER_DATA_ESCALATED!$B98,Backend!$M$3:$O$8,3,FALSE),FALSE),SUM(M98:O98))</f>
        <v>0</v>
      </c>
      <c r="Q98" s="95"/>
      <c r="R98" s="95"/>
      <c r="S98" s="95"/>
      <c r="T98" s="95">
        <f>IF(SUM(Q98:S98)=0,MASTER_DATA_MAPPED!T98*VLOOKUP(T$20,Backend!$A$2:$K$61,VLOOKUP(MASTER_DATA_ESCALATED!$B98,Backend!$M$3:$O$8,3,FALSE),FALSE),SUM(Q98:S98))</f>
        <v>0</v>
      </c>
      <c r="U98" s="95"/>
      <c r="V98" s="95"/>
      <c r="W98" s="95"/>
      <c r="X98" s="95">
        <f>IF(SUM(U98:W98)=0,MASTER_DATA_MAPPED!X98*VLOOKUP(X$20,Backend!$A$2:$K$61,VLOOKUP(MASTER_DATA_ESCALATED!$B98,Backend!$M$3:$O$8,3,FALSE),FALSE),SUM(U98:W98))</f>
        <v>0</v>
      </c>
      <c r="Y98" s="95"/>
      <c r="Z98" s="95"/>
      <c r="AA98" s="95"/>
      <c r="AB98" s="95">
        <f>IF(SUM(Y98:AA98)=0,MASTER_DATA_MAPPED!AB98*VLOOKUP(AB$20,Backend!$A$2:$K$61,VLOOKUP(MASTER_DATA_ESCALATED!$B98,Backend!$M$3:$O$8,3,FALSE),FALSE),SUM(Y98:AA98))</f>
        <v>0</v>
      </c>
      <c r="AC98" s="95"/>
      <c r="AD98" s="95"/>
      <c r="AE98" s="95"/>
      <c r="AF98" s="95">
        <f>IF(SUM(AC98:AE98)=0,MASTER_DATA_MAPPED!AF98*VLOOKUP(AF$20,Backend!$A$2:$K$61,VLOOKUP(MASTER_DATA_ESCALATED!$B98,Backend!$M$3:$O$8,3,FALSE),FALSE),SUM(AC98:AE98))</f>
        <v>0</v>
      </c>
      <c r="AG98" s="95"/>
      <c r="AH98" s="95"/>
      <c r="AI98" s="95"/>
      <c r="AJ98" s="95">
        <f>IF(SUM(AG98:AI98)=0,MASTER_DATA_MAPPED!AJ98*VLOOKUP(AJ$20,Backend!$A$2:$K$61,VLOOKUP(MASTER_DATA_ESCALATED!$B98,Backend!$M$3:$O$8,3,FALSE),FALSE),SUM(AG98:AI98))</f>
        <v>0</v>
      </c>
      <c r="AK98" s="95"/>
      <c r="AL98" s="95"/>
      <c r="AM98" s="95"/>
      <c r="AN98" s="95">
        <f>IF(SUM(AK98:AM98)=0,MASTER_DATA_MAPPED!AN98*VLOOKUP(AN$20,Backend!$A$2:$K$61,VLOOKUP(MASTER_DATA_ESCALATED!$B98,Backend!$M$3:$O$8,3,FALSE),FALSE),SUM(AK98:AM98))</f>
        <v>0</v>
      </c>
      <c r="AO98" s="95"/>
      <c r="AP98" s="95"/>
      <c r="AQ98" s="95"/>
      <c r="AR98" s="95">
        <f>IF(SUM(AO98:AQ98)=0,MASTER_DATA_MAPPED!AR98*VLOOKUP(AR$20,Backend!$A$2:$K$61,VLOOKUP(MASTER_DATA_ESCALATED!$B98,Backend!$M$3:$O$8,3,FALSE),FALSE),SUM(AO98:AQ98))</f>
        <v>0</v>
      </c>
      <c r="AS98" s="95"/>
      <c r="AT98" s="95"/>
      <c r="AU98" s="95"/>
      <c r="AV98" s="95">
        <f>IF(SUM(AS98:AU98)=0,MASTER_DATA_MAPPED!AV98*VLOOKUP(AV$20,Backend!$A$2:$K$61,VLOOKUP(MASTER_DATA_ESCALATED!$B98,Backend!$M$3:$O$8,3,FALSE),FALSE),SUM(AS98:AU98))</f>
        <v>0</v>
      </c>
      <c r="AW98" s="95"/>
      <c r="AX98" s="95"/>
      <c r="AY98" s="95"/>
      <c r="AZ98" s="95">
        <f>IF(SUM(AW98:AY98)=0,MASTER_DATA_MAPPED!AZ98*VLOOKUP(AZ$20,Backend!$A$2:$K$61,VLOOKUP(MASTER_DATA_ESCALATED!$B98,Backend!$M$3:$O$8,3,FALSE),FALSE),SUM(AW98:AY98))</f>
        <v>0</v>
      </c>
      <c r="BA98" s="95"/>
      <c r="BB98" s="95"/>
      <c r="BC98" s="95"/>
      <c r="BD98" s="95">
        <f>IF(SUM(BA98:BC98)=0,MASTER_DATA_MAPPED!BD98*VLOOKUP(BD$20,Backend!$A$2:$K$61,VLOOKUP(MASTER_DATA_ESCALATED!$B98,Backend!$M$3:$O$8,3,FALSE),FALSE),SUM(BA98:BC98))</f>
        <v>0</v>
      </c>
      <c r="BE98" s="95"/>
      <c r="BF98" s="95"/>
      <c r="BG98" s="95"/>
      <c r="BH98" s="95">
        <f>IF(SUM(BE98:BG98)=0,MASTER_DATA_MAPPED!BH98*VLOOKUP(BH$20,Backend!$A$2:$K$61,VLOOKUP(MASTER_DATA_ESCALATED!$B98,Backend!$M$3:$O$8,3,FALSE),FALSE),SUM(BE98:BG98))</f>
        <v>0</v>
      </c>
      <c r="BI98" s="95"/>
      <c r="BJ98" s="95"/>
      <c r="BK98" s="95"/>
      <c r="BL98" s="95">
        <f>IF(SUM(BI98:BK98)=0,MASTER_DATA_MAPPED!BL98*VLOOKUP(BL$20,Backend!$A$2:$K$61,VLOOKUP(MASTER_DATA_ESCALATED!$B98,Backend!$M$3:$O$8,3,FALSE),FALSE),SUM(BI98:BK98))</f>
        <v>0</v>
      </c>
      <c r="BM98" s="95"/>
      <c r="BN98" s="95"/>
      <c r="BO98" s="95"/>
      <c r="BP98" s="95">
        <f>IF(SUM(BM98:BO98)=0,MASTER_DATA_MAPPED!BP98*VLOOKUP(BP$20,Backend!$A$2:$K$61,VLOOKUP(MASTER_DATA_ESCALATED!$B98,Backend!$M$3:$O$8,3,FALSE),FALSE),SUM(BM98:BO98))</f>
        <v>0</v>
      </c>
      <c r="BQ98" s="95"/>
      <c r="BR98" s="95"/>
      <c r="BS98" s="95"/>
      <c r="BT98" s="95">
        <f>IF(SUM(BQ98:BS98)=0,MASTER_DATA_MAPPED!BT98*VLOOKUP(BT$20,Backend!$A$2:$K$61,VLOOKUP(MASTER_DATA_ESCALATED!$B98,Backend!$M$3:$O$8,3,FALSE),FALSE),SUM(BQ98:BS98))</f>
        <v>0</v>
      </c>
      <c r="BU98" s="95"/>
      <c r="BV98" s="95"/>
      <c r="BW98" s="95"/>
      <c r="BX98" s="95">
        <f>IF(SUM(BU98:BW98)=0,MASTER_DATA_MAPPED!BX98*VLOOKUP(BX$20,Backend!$A$2:$K$61,VLOOKUP(MASTER_DATA_ESCALATED!$B98,Backend!$M$3:$O$8,3,FALSE),FALSE),SUM(BU98:BW98))</f>
        <v>0</v>
      </c>
      <c r="BY98" s="95"/>
      <c r="BZ98" s="95"/>
      <c r="CA98" s="95"/>
      <c r="CB98" s="95">
        <f>IF(SUM(BY98:CA98)=0,MASTER_DATA_MAPPED!CB98*VLOOKUP(CB$20,Backend!$A$2:$K$61,VLOOKUP(MASTER_DATA_ESCALATED!$B98,Backend!$M$3:$O$8,3,FALSE),FALSE),SUM(BY98:CA98))</f>
        <v>0</v>
      </c>
      <c r="CC98" s="95"/>
      <c r="CD98" s="95"/>
      <c r="CE98" s="95"/>
      <c r="CF98" s="95">
        <f>IF(SUM(CC98:CE98)=0,MASTER_DATA_MAPPED!CF98*VLOOKUP(CF$20,Backend!$A$2:$K$61,VLOOKUP(MASTER_DATA_ESCALATED!$B98,Backend!$M$3:$O$8,3,FALSE),FALSE),SUM(CC98:CE98))</f>
        <v>0</v>
      </c>
      <c r="CG98" s="95"/>
      <c r="CH98" s="95"/>
      <c r="CI98" s="95"/>
      <c r="CJ98" s="95">
        <f>IF(SUM(CG98:CI98)=0,MASTER_DATA_MAPPED!CJ98*VLOOKUP(CJ$20,Backend!$A$2:$K$61,VLOOKUP(MASTER_DATA_ESCALATED!$B98,Backend!$M$3:$O$8,3,FALSE),FALSE),SUM(CG98:CI98))</f>
        <v>0</v>
      </c>
      <c r="CK98" s="95"/>
      <c r="CL98" s="95"/>
      <c r="CM98" s="95"/>
      <c r="CN98" s="95">
        <f>IF(SUM(CK98:CM98)=0,MASTER_DATA_MAPPED!CN98*VLOOKUP(CN$20,Backend!$A$2:$K$61,VLOOKUP(MASTER_DATA_ESCALATED!$B98,Backend!$M$3:$O$8,3,FALSE),FALSE),SUM(CK98:CM98))</f>
        <v>0</v>
      </c>
      <c r="CO98" s="95"/>
      <c r="CP98" s="95"/>
      <c r="CQ98" s="95"/>
      <c r="CR98" s="95">
        <f>IF(SUM(CO98:CQ98)=0,MASTER_DATA_MAPPED!CR98*VLOOKUP(CR$20,Backend!$A$2:$K$61,VLOOKUP(MASTER_DATA_ESCALATED!$B98,Backend!$M$3:$O$8,3,FALSE),FALSE),SUM(CO98:CQ98))</f>
        <v>0</v>
      </c>
      <c r="CS98" s="95"/>
      <c r="CT98" s="95"/>
      <c r="CU98" s="95"/>
      <c r="CV98" s="95">
        <f>IF(SUM(CS98:CU98)=0,MASTER_DATA_MAPPED!CV98*VLOOKUP(CV$20,Backend!$A$2:$K$61,VLOOKUP(MASTER_DATA_ESCALATED!$B98,Backend!$M$3:$O$8,3,FALSE),FALSE),SUM(CS98:CU98))</f>
        <v>0</v>
      </c>
      <c r="CW98" s="95"/>
      <c r="CX98" s="95"/>
      <c r="CY98" s="95"/>
      <c r="CZ98" s="95">
        <f>IF(SUM(CW98:CY98)=0,MASTER_DATA_MAPPED!CZ98*VLOOKUP(CZ$20,Backend!$A$2:$K$61,VLOOKUP(MASTER_DATA_ESCALATED!$B98,Backend!$M$3:$O$8,3,FALSE),FALSE),SUM(CW98:CY98))</f>
        <v>0</v>
      </c>
      <c r="DA98" s="95"/>
      <c r="DB98" s="95"/>
      <c r="DC98" s="95"/>
      <c r="DD98" s="95" t="e">
        <f>IF(SUM(DA98:DC98)=0,MASTER_DATA_MAPPED!DD98*VLOOKUP(DD$20,Backend!$A$2:$K$61,VLOOKUP(MASTER_DATA_ESCALATED!$B98,Backend!$M$3:$O$8,3,FALSE),FALSE),SUM(DA98:DC98))</f>
        <v>#N/A</v>
      </c>
      <c r="DE98" s="95"/>
      <c r="DF98" s="95"/>
      <c r="DG98" s="95"/>
      <c r="DH98" s="95">
        <f>IF(SUM(DE98:DG98)=0,MASTER_DATA_MAPPED!DH98*VLOOKUP(DH$20,Backend!$A$2:$K$61,VLOOKUP(MASTER_DATA_ESCALATED!$B98,Backend!$M$3:$O$8,3,FALSE),FALSE),SUM(DE98:DG98))</f>
        <v>0</v>
      </c>
      <c r="DI98" s="95"/>
      <c r="DJ98" s="95"/>
      <c r="DK98" s="95"/>
      <c r="DL98" s="95">
        <f>IF(SUM(DI98:DK98)=0,MASTER_DATA_MAPPED!DL98*VLOOKUP(DL$20,Backend!$A$2:$K$61,VLOOKUP(MASTER_DATA_ESCALATED!$B98,Backend!$M$3:$O$8,3,FALSE),FALSE),SUM(DI98:DK98))</f>
        <v>0</v>
      </c>
      <c r="DM98" s="95"/>
      <c r="DN98" s="95"/>
      <c r="DO98" s="95"/>
      <c r="DP98" s="95">
        <f>IF(SUM(DM98:DO98)=0,MASTER_DATA_MAPPED!DP98*VLOOKUP(DP$20,Backend!$A$2:$K$61,VLOOKUP(MASTER_DATA_ESCALATED!$B98,Backend!$M$3:$O$8,3,FALSE),FALSE),SUM(DM98:DO98))</f>
        <v>0</v>
      </c>
      <c r="DQ98" s="95"/>
      <c r="DR98" s="95"/>
      <c r="DS98" s="95"/>
      <c r="DT98" s="95">
        <f>IF(SUM(DQ98:DS98)=0,MASTER_DATA_MAPPED!DT98*VLOOKUP(DT$20,Backend!$A$2:$K$61,VLOOKUP(MASTER_DATA_ESCALATED!$B98,Backend!$M$3:$O$8,3,FALSE),FALSE),SUM(DQ98:DS98))</f>
        <v>0</v>
      </c>
      <c r="DU98" s="95"/>
      <c r="DV98" s="95"/>
      <c r="DW98" s="95"/>
      <c r="DX98" s="95">
        <f>IF(SUM(DU98:DW98)=0,MASTER_DATA_MAPPED!DX98*VLOOKUP(DX$20,Backend!$A$2:$K$61,VLOOKUP(MASTER_DATA_ESCALATED!$B98,Backend!$M$3:$O$8,3,FALSE),FALSE),SUM(DU98:DW98))</f>
        <v>0</v>
      </c>
      <c r="DY98" s="95"/>
      <c r="DZ98" s="95"/>
      <c r="EA98" s="95"/>
      <c r="EB98" s="95">
        <f>IF(SUM(DY98:EA98)=0,MASTER_DATA_MAPPED!EB98*VLOOKUP(EB$20,Backend!$A$2:$K$61,VLOOKUP(MASTER_DATA_ESCALATED!$B98,Backend!$M$3:$O$8,3,FALSE),FALSE),SUM(DY98:EA98))</f>
        <v>0</v>
      </c>
      <c r="EC98" s="95"/>
      <c r="ED98" s="95"/>
      <c r="EE98" s="95"/>
      <c r="EF98" s="95">
        <f>IF(SUM(EC98:EE98)=0,MASTER_DATA_MAPPED!EF98*VLOOKUP(EF$20,Backend!$A$2:$K$61,VLOOKUP(MASTER_DATA_ESCALATED!$B98,Backend!$M$3:$O$8,3,FALSE),FALSE),SUM(EC98:EE98))</f>
        <v>0</v>
      </c>
      <c r="EG98" s="95"/>
      <c r="EH98" s="95"/>
      <c r="EI98" s="95"/>
      <c r="EJ98" s="95">
        <f>IF(SUM(EG98:EI98)=0,MASTER_DATA_MAPPED!EJ98*VLOOKUP(EJ$20,Backend!$A$2:$K$61,VLOOKUP(MASTER_DATA_ESCALATED!$B98,Backend!$M$3:$O$8,3,FALSE),FALSE),SUM(EG98:EI98))</f>
        <v>0</v>
      </c>
      <c r="EK98" s="95"/>
      <c r="EL98" s="95"/>
      <c r="EM98" s="95"/>
      <c r="EN98" s="95">
        <f>IF(SUM(EK98:EM98)=0,MASTER_DATA_MAPPED!EN98*VLOOKUP(EN$20,Backend!$A$2:$K$61,VLOOKUP(MASTER_DATA_ESCALATED!$B98,Backend!$M$3:$O$8,3,FALSE),FALSE),SUM(EK98:EM98))</f>
        <v>0</v>
      </c>
      <c r="EO98" s="95"/>
      <c r="EP98" s="95"/>
      <c r="EQ98" s="95"/>
      <c r="ER98" s="95">
        <f>IF(SUM(EO98:EQ98)=0,MASTER_DATA_MAPPED!ER98*VLOOKUP(ER$20,Backend!$A$2:$K$61,VLOOKUP(MASTER_DATA_ESCALATED!$B98,Backend!$M$3:$O$8,3,FALSE),FALSE),SUM(EO98:EQ98))</f>
        <v>0</v>
      </c>
      <c r="ES98" s="95"/>
      <c r="ET98" s="95"/>
      <c r="EU98" s="95"/>
      <c r="EV98" s="95">
        <f>IF(SUM(ES98:EU98)=0,MASTER_DATA_MAPPED!EV98*VLOOKUP(EV$20,Backend!$A$2:$K$61,VLOOKUP(MASTER_DATA_ESCALATED!$B98,Backend!$M$3:$O$8,3,FALSE),FALSE),SUM(ES98:EU98))</f>
        <v>0</v>
      </c>
      <c r="EW98" s="95"/>
      <c r="EX98" s="95"/>
      <c r="EY98" s="95"/>
      <c r="EZ98" s="95">
        <f>IF(SUM(EW98:EY98)=0,MASTER_DATA_MAPPED!EZ98*VLOOKUP(EZ$20,Backend!$A$2:$K$61,VLOOKUP(MASTER_DATA_ESCALATED!$B98,Backend!$M$3:$O$8,3,FALSE),FALSE),SUM(EW98:EY98))</f>
        <v>0</v>
      </c>
      <c r="FA98" s="95"/>
      <c r="FB98" s="95"/>
      <c r="FC98" s="95"/>
      <c r="FD98" s="95">
        <f>IF(SUM(FA98:FC98)=0,MASTER_DATA_MAPPED!FD98*VLOOKUP(FD$20,Backend!$A$2:$K$61,VLOOKUP(MASTER_DATA_ESCALATED!$B98,Backend!$M$3:$O$8,3,FALSE),FALSE),SUM(FA98:FC98))</f>
        <v>0</v>
      </c>
      <c r="FE98" s="95"/>
      <c r="FF98" s="95"/>
      <c r="FG98" s="95"/>
      <c r="FH98" s="95">
        <f>IF(SUM(FE98:FG98)=0,MASTER_DATA_MAPPED!FH98*VLOOKUP(FH$20,Backend!$A$2:$K$61,VLOOKUP(MASTER_DATA_ESCALATED!$B98,Backend!$M$3:$O$8,3,FALSE),FALSE),SUM(FE98:FG98))</f>
        <v>0</v>
      </c>
      <c r="FI98" s="95"/>
      <c r="FJ98" s="95"/>
      <c r="FK98" s="95"/>
      <c r="FL98" s="95">
        <f>IF(SUM(FI98:FK98)=0,MASTER_DATA_MAPPED!FL98*VLOOKUP(FL$20,Backend!$A$2:$K$61,VLOOKUP(MASTER_DATA_ESCALATED!$B98,Backend!$M$3:$O$8,3,FALSE),FALSE),SUM(FI98:FK98))</f>
        <v>0</v>
      </c>
      <c r="FM98" s="95"/>
      <c r="FN98" s="95"/>
      <c r="FO98" s="95"/>
      <c r="FP98" s="95">
        <f>IF(SUM(FM98:FO98)=0,MASTER_DATA_MAPPED!FP98*VLOOKUP(FP$20,Backend!$A$2:$K$61,VLOOKUP(MASTER_DATA_ESCALATED!$B98,Backend!$M$3:$O$8,3,FALSE),FALSE),SUM(FM98:FO98))</f>
        <v>0</v>
      </c>
      <c r="FQ98" s="95"/>
      <c r="FR98" s="95"/>
      <c r="FS98" s="95"/>
      <c r="FT98" s="95">
        <f>IF(SUM(FQ98:FS98)=0,MASTER_DATA_MAPPED!FT98*VLOOKUP(FT$20,Backend!$A$2:$K$61,VLOOKUP(MASTER_DATA_ESCALATED!$B98,Backend!$M$3:$O$8,3,FALSE),FALSE),SUM(FQ98:FS98))</f>
        <v>0</v>
      </c>
      <c r="FU98" s="95"/>
      <c r="FV98" s="95"/>
      <c r="FW98" s="95"/>
      <c r="FX98" s="95">
        <f>IF(SUM(FU98:FW98)=0,MASTER_DATA_MAPPED!FX98*VLOOKUP(FX$20,Backend!$A$2:$K$61,VLOOKUP(MASTER_DATA_ESCALATED!$B98,Backend!$M$3:$O$8,3,FALSE),FALSE),SUM(FU98:FW98))</f>
        <v>0</v>
      </c>
      <c r="FY98" s="95"/>
      <c r="FZ98" s="95"/>
      <c r="GA98" s="95"/>
      <c r="GB98" s="95">
        <f>IF(SUM(FY98:GA98)=0,MASTER_DATA_MAPPED!GB98*VLOOKUP(GB$20,Backend!$A$2:$K$61,VLOOKUP(MASTER_DATA_ESCALATED!$B98,Backend!$M$3:$O$8,3,FALSE),FALSE),SUM(FY98:GA98))</f>
        <v>0</v>
      </c>
      <c r="GC98" s="95"/>
      <c r="GD98" s="95"/>
      <c r="GE98" s="95"/>
      <c r="GF98" s="95">
        <f>IF(SUM(GC98:GE98)=0,MASTER_DATA_MAPPED!GF98*VLOOKUP(GF$20,Backend!$A$2:$K$61,VLOOKUP(MASTER_DATA_ESCALATED!$B98,Backend!$M$3:$O$8,3,FALSE),FALSE),SUM(GC98:GE98))</f>
        <v>0</v>
      </c>
      <c r="GG98" s="95"/>
      <c r="GH98" s="95"/>
      <c r="GI98" s="95"/>
      <c r="GJ98" s="95">
        <f>IF(SUM(GG98:GI98)=0,MASTER_DATA_MAPPED!GJ98*VLOOKUP(GJ$20,Backend!$A$2:$K$61,VLOOKUP(MASTER_DATA_ESCALATED!$B98,Backend!$M$3:$O$8,3,FALSE),FALSE),SUM(GG98:GI98))</f>
        <v>0</v>
      </c>
      <c r="GK98" s="95"/>
      <c r="GL98" s="95"/>
      <c r="GM98" s="95"/>
      <c r="GN98" s="95">
        <f>IF(SUM(GK98:GM98)=0,MASTER_DATA_MAPPED!GN98*VLOOKUP(GN$20,Backend!$A$2:$K$61,VLOOKUP(MASTER_DATA_ESCALATED!$B98,Backend!$M$3:$O$8,3,FALSE),FALSE),SUM(GK98:GM98))</f>
        <v>0</v>
      </c>
      <c r="GO98" s="95"/>
      <c r="GP98" s="95"/>
      <c r="GQ98" s="95"/>
      <c r="GR98" s="95">
        <f>IF(SUM(GO98:GQ98)=0,MASTER_DATA_MAPPED!GR98*VLOOKUP(GR$20,Backend!$A$2:$K$61,VLOOKUP(MASTER_DATA_ESCALATED!$B98,Backend!$M$3:$O$8,3,FALSE),FALSE),SUM(GO98:GQ98))</f>
        <v>0</v>
      </c>
      <c r="GS98" s="95"/>
      <c r="GT98" s="95"/>
      <c r="GU98" s="95"/>
      <c r="GV98" s="95">
        <f>IF(SUM(GS98:GU98)=0,MASTER_DATA_MAPPED!GV98*VLOOKUP(GV$20,Backend!$A$2:$K$61,VLOOKUP(MASTER_DATA_ESCALATED!$B98,Backend!$M$3:$O$8,3,FALSE),FALSE),SUM(GS98:GU98))</f>
        <v>0</v>
      </c>
    </row>
    <row r="99" spans="2:204" s="27" customFormat="1" ht="14.25" hidden="1" outlineLevel="2" x14ac:dyDescent="0.25">
      <c r="B99" s="26">
        <f t="shared" si="3"/>
        <v>20</v>
      </c>
      <c r="C99" s="55">
        <f t="shared" si="2"/>
        <v>231.1</v>
      </c>
      <c r="D99" s="82"/>
      <c r="E99" s="55"/>
      <c r="F99" s="57"/>
      <c r="G99" s="86">
        <v>231.1</v>
      </c>
      <c r="H99" s="40" t="s">
        <v>103</v>
      </c>
      <c r="I99" s="99"/>
      <c r="J99" s="99"/>
      <c r="K99" s="99"/>
      <c r="L99" s="99">
        <f>IF(SUM(I99:K99)=0,MASTER_DATA_MAPPED!L99*VLOOKUP(L$20,Backend!$A$2:$K$61,VLOOKUP(MASTER_DATA_ESCALATED!$B99,Backend!$M$3:$O$8,3,FALSE),FALSE),SUM(I99:K99))</f>
        <v>0</v>
      </c>
      <c r="M99" s="99"/>
      <c r="N99" s="99"/>
      <c r="O99" s="99"/>
      <c r="P99" s="99">
        <f>IF(SUM(M99:O99)=0,MASTER_DATA_MAPPED!P99*VLOOKUP(P$20,Backend!$A$2:$K$61,VLOOKUP(MASTER_DATA_ESCALATED!$B99,Backend!$M$3:$O$8,3,FALSE),FALSE),SUM(M99:O99))</f>
        <v>0</v>
      </c>
      <c r="Q99" s="99"/>
      <c r="R99" s="99"/>
      <c r="S99" s="99"/>
      <c r="T99" s="99">
        <f>IF(SUM(Q99:S99)=0,MASTER_DATA_MAPPED!T99*VLOOKUP(T$20,Backend!$A$2:$K$61,VLOOKUP(MASTER_DATA_ESCALATED!$B99,Backend!$M$3:$O$8,3,FALSE),FALSE),SUM(Q99:S99))</f>
        <v>0</v>
      </c>
      <c r="U99" s="99"/>
      <c r="V99" s="99"/>
      <c r="W99" s="99"/>
      <c r="X99" s="99">
        <f>IF(SUM(U99:W99)=0,MASTER_DATA_MAPPED!X99*VLOOKUP(X$20,Backend!$A$2:$K$61,VLOOKUP(MASTER_DATA_ESCALATED!$B99,Backend!$M$3:$O$8,3,FALSE),FALSE),SUM(U99:W99))</f>
        <v>0</v>
      </c>
      <c r="Y99" s="99"/>
      <c r="Z99" s="99"/>
      <c r="AA99" s="99"/>
      <c r="AB99" s="99">
        <f>IF(SUM(Y99:AA99)=0,MASTER_DATA_MAPPED!AB99*VLOOKUP(AB$20,Backend!$A$2:$K$61,VLOOKUP(MASTER_DATA_ESCALATED!$B99,Backend!$M$3:$O$8,3,FALSE),FALSE),SUM(Y99:AA99))</f>
        <v>0</v>
      </c>
      <c r="AC99" s="99"/>
      <c r="AD99" s="99"/>
      <c r="AE99" s="99"/>
      <c r="AF99" s="99">
        <f>IF(SUM(AC99:AE99)=0,MASTER_DATA_MAPPED!AF99*VLOOKUP(AF$20,Backend!$A$2:$K$61,VLOOKUP(MASTER_DATA_ESCALATED!$B99,Backend!$M$3:$O$8,3,FALSE),FALSE),SUM(AC99:AE99))</f>
        <v>0</v>
      </c>
      <c r="AG99" s="99"/>
      <c r="AH99" s="99"/>
      <c r="AI99" s="99"/>
      <c r="AJ99" s="99">
        <f>IF(SUM(AG99:AI99)=0,MASTER_DATA_MAPPED!AJ99*VLOOKUP(AJ$20,Backend!$A$2:$K$61,VLOOKUP(MASTER_DATA_ESCALATED!$B99,Backend!$M$3:$O$8,3,FALSE),FALSE),SUM(AG99:AI99))</f>
        <v>0</v>
      </c>
      <c r="AK99" s="99"/>
      <c r="AL99" s="99"/>
      <c r="AM99" s="99"/>
      <c r="AN99" s="99">
        <f>IF(SUM(AK99:AM99)=0,MASTER_DATA_MAPPED!AN99*VLOOKUP(AN$20,Backend!$A$2:$K$61,VLOOKUP(MASTER_DATA_ESCALATED!$B99,Backend!$M$3:$O$8,3,FALSE),FALSE),SUM(AK99:AM99))</f>
        <v>0</v>
      </c>
      <c r="AO99" s="99"/>
      <c r="AP99" s="99"/>
      <c r="AQ99" s="99"/>
      <c r="AR99" s="99">
        <f>IF(SUM(AO99:AQ99)=0,MASTER_DATA_MAPPED!AR99*VLOOKUP(AR$20,Backend!$A$2:$K$61,VLOOKUP(MASTER_DATA_ESCALATED!$B99,Backend!$M$3:$O$8,3,FALSE),FALSE),SUM(AO99:AQ99))</f>
        <v>0</v>
      </c>
      <c r="AS99" s="99"/>
      <c r="AT99" s="99"/>
      <c r="AU99" s="99"/>
      <c r="AV99" s="99">
        <f>IF(SUM(AS99:AU99)=0,MASTER_DATA_MAPPED!AV99*VLOOKUP(AV$20,Backend!$A$2:$K$61,VLOOKUP(MASTER_DATA_ESCALATED!$B99,Backend!$M$3:$O$8,3,FALSE),FALSE),SUM(AS99:AU99))</f>
        <v>0</v>
      </c>
      <c r="AW99" s="99"/>
      <c r="AX99" s="99"/>
      <c r="AY99" s="99"/>
      <c r="AZ99" s="99">
        <f>IF(SUM(AW99:AY99)=0,MASTER_DATA_MAPPED!AZ99*VLOOKUP(AZ$20,Backend!$A$2:$K$61,VLOOKUP(MASTER_DATA_ESCALATED!$B99,Backend!$M$3:$O$8,3,FALSE),FALSE),SUM(AW99:AY99))</f>
        <v>0</v>
      </c>
      <c r="BA99" s="99"/>
      <c r="BB99" s="99"/>
      <c r="BC99" s="99"/>
      <c r="BD99" s="99">
        <f>IF(SUM(BA99:BC99)=0,MASTER_DATA_MAPPED!BD99*VLOOKUP(BD$20,Backend!$A$2:$K$61,VLOOKUP(MASTER_DATA_ESCALATED!$B99,Backend!$M$3:$O$8,3,FALSE),FALSE),SUM(BA99:BC99))</f>
        <v>0</v>
      </c>
      <c r="BE99" s="99"/>
      <c r="BF99" s="99"/>
      <c r="BG99" s="99"/>
      <c r="BH99" s="99">
        <f>IF(SUM(BE99:BG99)=0,MASTER_DATA_MAPPED!BH99*VLOOKUP(BH$20,Backend!$A$2:$K$61,VLOOKUP(MASTER_DATA_ESCALATED!$B99,Backend!$M$3:$O$8,3,FALSE),FALSE),SUM(BE99:BG99))</f>
        <v>0</v>
      </c>
      <c r="BI99" s="99"/>
      <c r="BJ99" s="99"/>
      <c r="BK99" s="99"/>
      <c r="BL99" s="99">
        <f>IF(SUM(BI99:BK99)=0,MASTER_DATA_MAPPED!BL99*VLOOKUP(BL$20,Backend!$A$2:$K$61,VLOOKUP(MASTER_DATA_ESCALATED!$B99,Backend!$M$3:$O$8,3,FALSE),FALSE),SUM(BI99:BK99))</f>
        <v>0</v>
      </c>
      <c r="BM99" s="99"/>
      <c r="BN99" s="99"/>
      <c r="BO99" s="99"/>
      <c r="BP99" s="99">
        <f>IF(SUM(BM99:BO99)=0,MASTER_DATA_MAPPED!BP99*VLOOKUP(BP$20,Backend!$A$2:$K$61,VLOOKUP(MASTER_DATA_ESCALATED!$B99,Backend!$M$3:$O$8,3,FALSE),FALSE),SUM(BM99:BO99))</f>
        <v>0</v>
      </c>
      <c r="BQ99" s="99"/>
      <c r="BR99" s="99"/>
      <c r="BS99" s="99"/>
      <c r="BT99" s="99">
        <f>IF(SUM(BQ99:BS99)=0,MASTER_DATA_MAPPED!BT99*VLOOKUP(BT$20,Backend!$A$2:$K$61,VLOOKUP(MASTER_DATA_ESCALATED!$B99,Backend!$M$3:$O$8,3,FALSE),FALSE),SUM(BQ99:BS99))</f>
        <v>0</v>
      </c>
      <c r="BU99" s="99"/>
      <c r="BV99" s="99"/>
      <c r="BW99" s="99"/>
      <c r="BX99" s="99">
        <f>IF(SUM(BU99:BW99)=0,MASTER_DATA_MAPPED!BX99*VLOOKUP(BX$20,Backend!$A$2:$K$61,VLOOKUP(MASTER_DATA_ESCALATED!$B99,Backend!$M$3:$O$8,3,FALSE),FALSE),SUM(BU99:BW99))</f>
        <v>0</v>
      </c>
      <c r="BY99" s="99"/>
      <c r="BZ99" s="99"/>
      <c r="CA99" s="99"/>
      <c r="CB99" s="99">
        <f>IF(SUM(BY99:CA99)=0,MASTER_DATA_MAPPED!CB99*VLOOKUP(CB$20,Backend!$A$2:$K$61,VLOOKUP(MASTER_DATA_ESCALATED!$B99,Backend!$M$3:$O$8,3,FALSE),FALSE),SUM(BY99:CA99))</f>
        <v>0</v>
      </c>
      <c r="CC99" s="99"/>
      <c r="CD99" s="99"/>
      <c r="CE99" s="99"/>
      <c r="CF99" s="99">
        <f>IF(SUM(CC99:CE99)=0,MASTER_DATA_MAPPED!CF99*VLOOKUP(CF$20,Backend!$A$2:$K$61,VLOOKUP(MASTER_DATA_ESCALATED!$B99,Backend!$M$3:$O$8,3,FALSE),FALSE),SUM(CC99:CE99))</f>
        <v>0</v>
      </c>
      <c r="CG99" s="99"/>
      <c r="CH99" s="99"/>
      <c r="CI99" s="99"/>
      <c r="CJ99" s="99">
        <f>IF(SUM(CG99:CI99)=0,MASTER_DATA_MAPPED!CJ99*VLOOKUP(CJ$20,Backend!$A$2:$K$61,VLOOKUP(MASTER_DATA_ESCALATED!$B99,Backend!$M$3:$O$8,3,FALSE),FALSE),SUM(CG99:CI99))</f>
        <v>0</v>
      </c>
      <c r="CK99" s="99"/>
      <c r="CL99" s="99"/>
      <c r="CM99" s="99"/>
      <c r="CN99" s="99">
        <f>IF(SUM(CK99:CM99)=0,MASTER_DATA_MAPPED!CN99*VLOOKUP(CN$20,Backend!$A$2:$K$61,VLOOKUP(MASTER_DATA_ESCALATED!$B99,Backend!$M$3:$O$8,3,FALSE),FALSE),SUM(CK99:CM99))</f>
        <v>0</v>
      </c>
      <c r="CO99" s="99"/>
      <c r="CP99" s="99"/>
      <c r="CQ99" s="99"/>
      <c r="CR99" s="99">
        <f>IF(SUM(CO99:CQ99)=0,MASTER_DATA_MAPPED!CR99*VLOOKUP(CR$20,Backend!$A$2:$K$61,VLOOKUP(MASTER_DATA_ESCALATED!$B99,Backend!$M$3:$O$8,3,FALSE),FALSE),SUM(CO99:CQ99))</f>
        <v>0</v>
      </c>
      <c r="CS99" s="99"/>
      <c r="CT99" s="99"/>
      <c r="CU99" s="99"/>
      <c r="CV99" s="99">
        <f>IF(SUM(CS99:CU99)=0,MASTER_DATA_MAPPED!CV99*VLOOKUP(CV$20,Backend!$A$2:$K$61,VLOOKUP(MASTER_DATA_ESCALATED!$B99,Backend!$M$3:$O$8,3,FALSE),FALSE),SUM(CS99:CU99))</f>
        <v>0</v>
      </c>
      <c r="CW99" s="99"/>
      <c r="CX99" s="99"/>
      <c r="CY99" s="99"/>
      <c r="CZ99" s="99">
        <f>IF(SUM(CW99:CY99)=0,MASTER_DATA_MAPPED!CZ99*VLOOKUP(CZ$20,Backend!$A$2:$K$61,VLOOKUP(MASTER_DATA_ESCALATED!$B99,Backend!$M$3:$O$8,3,FALSE),FALSE),SUM(CW99:CY99))</f>
        <v>0</v>
      </c>
      <c r="DA99" s="99"/>
      <c r="DB99" s="99"/>
      <c r="DC99" s="99"/>
      <c r="DD99" s="99" t="e">
        <f>IF(SUM(DA99:DC99)=0,MASTER_DATA_MAPPED!DD99*VLOOKUP(DD$20,Backend!$A$2:$K$61,VLOOKUP(MASTER_DATA_ESCALATED!$B99,Backend!$M$3:$O$8,3,FALSE),FALSE),SUM(DA99:DC99))</f>
        <v>#N/A</v>
      </c>
      <c r="DE99" s="99"/>
      <c r="DF99" s="99"/>
      <c r="DG99" s="99"/>
      <c r="DH99" s="99">
        <f>IF(SUM(DE99:DG99)=0,MASTER_DATA_MAPPED!DH99*VLOOKUP(DH$20,Backend!$A$2:$K$61,VLOOKUP(MASTER_DATA_ESCALATED!$B99,Backend!$M$3:$O$8,3,FALSE),FALSE),SUM(DE99:DG99))</f>
        <v>0</v>
      </c>
      <c r="DI99" s="99"/>
      <c r="DJ99" s="99"/>
      <c r="DK99" s="99"/>
      <c r="DL99" s="99">
        <f>IF(SUM(DI99:DK99)=0,MASTER_DATA_MAPPED!DL99*VLOOKUP(DL$20,Backend!$A$2:$K$61,VLOOKUP(MASTER_DATA_ESCALATED!$B99,Backend!$M$3:$O$8,3,FALSE),FALSE),SUM(DI99:DK99))</f>
        <v>0</v>
      </c>
      <c r="DM99" s="99"/>
      <c r="DN99" s="99"/>
      <c r="DO99" s="99"/>
      <c r="DP99" s="99">
        <f>IF(SUM(DM99:DO99)=0,MASTER_DATA_MAPPED!DP99*VLOOKUP(DP$20,Backend!$A$2:$K$61,VLOOKUP(MASTER_DATA_ESCALATED!$B99,Backend!$M$3:$O$8,3,FALSE),FALSE),SUM(DM99:DO99))</f>
        <v>0</v>
      </c>
      <c r="DQ99" s="99"/>
      <c r="DR99" s="99"/>
      <c r="DS99" s="99"/>
      <c r="DT99" s="99">
        <f>IF(SUM(DQ99:DS99)=0,MASTER_DATA_MAPPED!DT99*VLOOKUP(DT$20,Backend!$A$2:$K$61,VLOOKUP(MASTER_DATA_ESCALATED!$B99,Backend!$M$3:$O$8,3,FALSE),FALSE),SUM(DQ99:DS99))</f>
        <v>0</v>
      </c>
      <c r="DU99" s="99"/>
      <c r="DV99" s="99"/>
      <c r="DW99" s="99"/>
      <c r="DX99" s="99">
        <f>IF(SUM(DU99:DW99)=0,MASTER_DATA_MAPPED!DX99*VLOOKUP(DX$20,Backend!$A$2:$K$61,VLOOKUP(MASTER_DATA_ESCALATED!$B99,Backend!$M$3:$O$8,3,FALSE),FALSE),SUM(DU99:DW99))</f>
        <v>0</v>
      </c>
      <c r="DY99" s="99"/>
      <c r="DZ99" s="99"/>
      <c r="EA99" s="99"/>
      <c r="EB99" s="99">
        <f>IF(SUM(DY99:EA99)=0,MASTER_DATA_MAPPED!EB99*VLOOKUP(EB$20,Backend!$A$2:$K$61,VLOOKUP(MASTER_DATA_ESCALATED!$B99,Backend!$M$3:$O$8,3,FALSE),FALSE),SUM(DY99:EA99))</f>
        <v>0</v>
      </c>
      <c r="EC99" s="99"/>
      <c r="ED99" s="99"/>
      <c r="EE99" s="99"/>
      <c r="EF99" s="99">
        <f>IF(SUM(EC99:EE99)=0,MASTER_DATA_MAPPED!EF99*VLOOKUP(EF$20,Backend!$A$2:$K$61,VLOOKUP(MASTER_DATA_ESCALATED!$B99,Backend!$M$3:$O$8,3,FALSE),FALSE),SUM(EC99:EE99))</f>
        <v>0</v>
      </c>
      <c r="EG99" s="99"/>
      <c r="EH99" s="99"/>
      <c r="EI99" s="99"/>
      <c r="EJ99" s="99">
        <f>IF(SUM(EG99:EI99)=0,MASTER_DATA_MAPPED!EJ99*VLOOKUP(EJ$20,Backend!$A$2:$K$61,VLOOKUP(MASTER_DATA_ESCALATED!$B99,Backend!$M$3:$O$8,3,FALSE),FALSE),SUM(EG99:EI99))</f>
        <v>0</v>
      </c>
      <c r="EK99" s="99"/>
      <c r="EL99" s="99"/>
      <c r="EM99" s="99"/>
      <c r="EN99" s="99">
        <f>IF(SUM(EK99:EM99)=0,MASTER_DATA_MAPPED!EN99*VLOOKUP(EN$20,Backend!$A$2:$K$61,VLOOKUP(MASTER_DATA_ESCALATED!$B99,Backend!$M$3:$O$8,3,FALSE),FALSE),SUM(EK99:EM99))</f>
        <v>0</v>
      </c>
      <c r="EO99" s="99"/>
      <c r="EP99" s="99"/>
      <c r="EQ99" s="99"/>
      <c r="ER99" s="99">
        <f>IF(SUM(EO99:EQ99)=0,MASTER_DATA_MAPPED!ER99*VLOOKUP(ER$20,Backend!$A$2:$K$61,VLOOKUP(MASTER_DATA_ESCALATED!$B99,Backend!$M$3:$O$8,3,FALSE),FALSE),SUM(EO99:EQ99))</f>
        <v>0</v>
      </c>
      <c r="ES99" s="99"/>
      <c r="ET99" s="99"/>
      <c r="EU99" s="99"/>
      <c r="EV99" s="99">
        <f>IF(SUM(ES99:EU99)=0,MASTER_DATA_MAPPED!EV99*VLOOKUP(EV$20,Backend!$A$2:$K$61,VLOOKUP(MASTER_DATA_ESCALATED!$B99,Backend!$M$3:$O$8,3,FALSE),FALSE),SUM(ES99:EU99))</f>
        <v>0</v>
      </c>
      <c r="EW99" s="99"/>
      <c r="EX99" s="99"/>
      <c r="EY99" s="99"/>
      <c r="EZ99" s="99">
        <f>IF(SUM(EW99:EY99)=0,MASTER_DATA_MAPPED!EZ99*VLOOKUP(EZ$20,Backend!$A$2:$K$61,VLOOKUP(MASTER_DATA_ESCALATED!$B99,Backend!$M$3:$O$8,3,FALSE),FALSE),SUM(EW99:EY99))</f>
        <v>0</v>
      </c>
      <c r="FA99" s="99"/>
      <c r="FB99" s="99"/>
      <c r="FC99" s="99"/>
      <c r="FD99" s="99">
        <f>IF(SUM(FA99:FC99)=0,MASTER_DATA_MAPPED!FD99*VLOOKUP(FD$20,Backend!$A$2:$K$61,VLOOKUP(MASTER_DATA_ESCALATED!$B99,Backend!$M$3:$O$8,3,FALSE),FALSE),SUM(FA99:FC99))</f>
        <v>0</v>
      </c>
      <c r="FE99" s="99"/>
      <c r="FF99" s="99"/>
      <c r="FG99" s="99"/>
      <c r="FH99" s="99">
        <f>IF(SUM(FE99:FG99)=0,MASTER_DATA_MAPPED!FH99*VLOOKUP(FH$20,Backend!$A$2:$K$61,VLOOKUP(MASTER_DATA_ESCALATED!$B99,Backend!$M$3:$O$8,3,FALSE),FALSE),SUM(FE99:FG99))</f>
        <v>0</v>
      </c>
      <c r="FI99" s="99"/>
      <c r="FJ99" s="99"/>
      <c r="FK99" s="99"/>
      <c r="FL99" s="99">
        <f>IF(SUM(FI99:FK99)=0,MASTER_DATA_MAPPED!FL99*VLOOKUP(FL$20,Backend!$A$2:$K$61,VLOOKUP(MASTER_DATA_ESCALATED!$B99,Backend!$M$3:$O$8,3,FALSE),FALSE),SUM(FI99:FK99))</f>
        <v>0</v>
      </c>
      <c r="FM99" s="99"/>
      <c r="FN99" s="99"/>
      <c r="FO99" s="99"/>
      <c r="FP99" s="99">
        <f>IF(SUM(FM99:FO99)=0,MASTER_DATA_MAPPED!FP99*VLOOKUP(FP$20,Backend!$A$2:$K$61,VLOOKUP(MASTER_DATA_ESCALATED!$B99,Backend!$M$3:$O$8,3,FALSE),FALSE),SUM(FM99:FO99))</f>
        <v>0</v>
      </c>
      <c r="FQ99" s="99"/>
      <c r="FR99" s="99"/>
      <c r="FS99" s="99"/>
      <c r="FT99" s="99">
        <f>IF(SUM(FQ99:FS99)=0,MASTER_DATA_MAPPED!FT99*VLOOKUP(FT$20,Backend!$A$2:$K$61,VLOOKUP(MASTER_DATA_ESCALATED!$B99,Backend!$M$3:$O$8,3,FALSE),FALSE),SUM(FQ99:FS99))</f>
        <v>0</v>
      </c>
      <c r="FU99" s="99"/>
      <c r="FV99" s="99"/>
      <c r="FW99" s="99"/>
      <c r="FX99" s="99">
        <f>IF(SUM(FU99:FW99)=0,MASTER_DATA_MAPPED!FX99*VLOOKUP(FX$20,Backend!$A$2:$K$61,VLOOKUP(MASTER_DATA_ESCALATED!$B99,Backend!$M$3:$O$8,3,FALSE),FALSE),SUM(FU99:FW99))</f>
        <v>0</v>
      </c>
      <c r="FY99" s="99"/>
      <c r="FZ99" s="99"/>
      <c r="GA99" s="99"/>
      <c r="GB99" s="99">
        <f>IF(SUM(FY99:GA99)=0,MASTER_DATA_MAPPED!GB99*VLOOKUP(GB$20,Backend!$A$2:$K$61,VLOOKUP(MASTER_DATA_ESCALATED!$B99,Backend!$M$3:$O$8,3,FALSE),FALSE),SUM(FY99:GA99))</f>
        <v>0</v>
      </c>
      <c r="GC99" s="99"/>
      <c r="GD99" s="99"/>
      <c r="GE99" s="99"/>
      <c r="GF99" s="99">
        <f>IF(SUM(GC99:GE99)=0,MASTER_DATA_MAPPED!GF99*VLOOKUP(GF$20,Backend!$A$2:$K$61,VLOOKUP(MASTER_DATA_ESCALATED!$B99,Backend!$M$3:$O$8,3,FALSE),FALSE),SUM(GC99:GE99))</f>
        <v>0</v>
      </c>
      <c r="GG99" s="99"/>
      <c r="GH99" s="99"/>
      <c r="GI99" s="99"/>
      <c r="GJ99" s="99">
        <f>IF(SUM(GG99:GI99)=0,MASTER_DATA_MAPPED!GJ99*VLOOKUP(GJ$20,Backend!$A$2:$K$61,VLOOKUP(MASTER_DATA_ESCALATED!$B99,Backend!$M$3:$O$8,3,FALSE),FALSE),SUM(GG99:GI99))</f>
        <v>0</v>
      </c>
      <c r="GK99" s="99"/>
      <c r="GL99" s="99"/>
      <c r="GM99" s="99"/>
      <c r="GN99" s="99">
        <f>IF(SUM(GK99:GM99)=0,MASTER_DATA_MAPPED!GN99*VLOOKUP(GN$20,Backend!$A$2:$K$61,VLOOKUP(MASTER_DATA_ESCALATED!$B99,Backend!$M$3:$O$8,3,FALSE),FALSE),SUM(GK99:GM99))</f>
        <v>0</v>
      </c>
      <c r="GO99" s="99"/>
      <c r="GP99" s="99"/>
      <c r="GQ99" s="99"/>
      <c r="GR99" s="99">
        <f>IF(SUM(GO99:GQ99)=0,MASTER_DATA_MAPPED!GR99*VLOOKUP(GR$20,Backend!$A$2:$K$61,VLOOKUP(MASTER_DATA_ESCALATED!$B99,Backend!$M$3:$O$8,3,FALSE),FALSE),SUM(GO99:GQ99))</f>
        <v>0</v>
      </c>
      <c r="GS99" s="99"/>
      <c r="GT99" s="99"/>
      <c r="GU99" s="99"/>
      <c r="GV99" s="99">
        <f>IF(SUM(GS99:GU99)=0,MASTER_DATA_MAPPED!GV99*VLOOKUP(GV$20,Backend!$A$2:$K$61,VLOOKUP(MASTER_DATA_ESCALATED!$B99,Backend!$M$3:$O$8,3,FALSE),FALSE),SUM(GS99:GU99))</f>
        <v>0</v>
      </c>
    </row>
    <row r="100" spans="2:204" s="27" customFormat="1" ht="14.25" hidden="1" outlineLevel="2" x14ac:dyDescent="0.25">
      <c r="B100" s="26">
        <f t="shared" si="3"/>
        <v>20</v>
      </c>
      <c r="C100" s="55">
        <f t="shared" si="2"/>
        <v>231.2</v>
      </c>
      <c r="D100" s="82"/>
      <c r="E100" s="55"/>
      <c r="F100" s="57"/>
      <c r="G100" s="86">
        <v>231.2</v>
      </c>
      <c r="H100" s="40" t="s">
        <v>104</v>
      </c>
      <c r="I100" s="99"/>
      <c r="J100" s="99"/>
      <c r="K100" s="99"/>
      <c r="L100" s="99">
        <f>IF(SUM(I100:K100)=0,MASTER_DATA_MAPPED!L100*VLOOKUP(L$20,Backend!$A$2:$K$61,VLOOKUP(MASTER_DATA_ESCALATED!$B100,Backend!$M$3:$O$8,3,FALSE),FALSE),SUM(I100:K100))</f>
        <v>0</v>
      </c>
      <c r="M100" s="99"/>
      <c r="N100" s="99"/>
      <c r="O100" s="99"/>
      <c r="P100" s="99">
        <f>IF(SUM(M100:O100)=0,MASTER_DATA_MAPPED!P100*VLOOKUP(P$20,Backend!$A$2:$K$61,VLOOKUP(MASTER_DATA_ESCALATED!$B100,Backend!$M$3:$O$8,3,FALSE),FALSE),SUM(M100:O100))</f>
        <v>0</v>
      </c>
      <c r="Q100" s="99"/>
      <c r="R100" s="99"/>
      <c r="S100" s="99"/>
      <c r="T100" s="99">
        <f>IF(SUM(Q100:S100)=0,MASTER_DATA_MAPPED!T100*VLOOKUP(T$20,Backend!$A$2:$K$61,VLOOKUP(MASTER_DATA_ESCALATED!$B100,Backend!$M$3:$O$8,3,FALSE),FALSE),SUM(Q100:S100))</f>
        <v>0</v>
      </c>
      <c r="U100" s="99"/>
      <c r="V100" s="99"/>
      <c r="W100" s="99"/>
      <c r="X100" s="99">
        <f>IF(SUM(U100:W100)=0,MASTER_DATA_MAPPED!X100*VLOOKUP(X$20,Backend!$A$2:$K$61,VLOOKUP(MASTER_DATA_ESCALATED!$B100,Backend!$M$3:$O$8,3,FALSE),FALSE),SUM(U100:W100))</f>
        <v>0</v>
      </c>
      <c r="Y100" s="99"/>
      <c r="Z100" s="99"/>
      <c r="AA100" s="99"/>
      <c r="AB100" s="99">
        <f>IF(SUM(Y100:AA100)=0,MASTER_DATA_MAPPED!AB100*VLOOKUP(AB$20,Backend!$A$2:$K$61,VLOOKUP(MASTER_DATA_ESCALATED!$B100,Backend!$M$3:$O$8,3,FALSE),FALSE),SUM(Y100:AA100))</f>
        <v>0</v>
      </c>
      <c r="AC100" s="99"/>
      <c r="AD100" s="99"/>
      <c r="AE100" s="99"/>
      <c r="AF100" s="99">
        <f>IF(SUM(AC100:AE100)=0,MASTER_DATA_MAPPED!AF100*VLOOKUP(AF$20,Backend!$A$2:$K$61,VLOOKUP(MASTER_DATA_ESCALATED!$B100,Backend!$M$3:$O$8,3,FALSE),FALSE),SUM(AC100:AE100))</f>
        <v>0</v>
      </c>
      <c r="AG100" s="99"/>
      <c r="AH100" s="99"/>
      <c r="AI100" s="99"/>
      <c r="AJ100" s="99">
        <f>IF(SUM(AG100:AI100)=0,MASTER_DATA_MAPPED!AJ100*VLOOKUP(AJ$20,Backend!$A$2:$K$61,VLOOKUP(MASTER_DATA_ESCALATED!$B100,Backend!$M$3:$O$8,3,FALSE),FALSE),SUM(AG100:AI100))</f>
        <v>0</v>
      </c>
      <c r="AK100" s="99"/>
      <c r="AL100" s="99"/>
      <c r="AM100" s="99"/>
      <c r="AN100" s="99">
        <f>IF(SUM(AK100:AM100)=0,MASTER_DATA_MAPPED!AN100*VLOOKUP(AN$20,Backend!$A$2:$K$61,VLOOKUP(MASTER_DATA_ESCALATED!$B100,Backend!$M$3:$O$8,3,FALSE),FALSE),SUM(AK100:AM100))</f>
        <v>0</v>
      </c>
      <c r="AO100" s="99"/>
      <c r="AP100" s="99"/>
      <c r="AQ100" s="99"/>
      <c r="AR100" s="99">
        <f>IF(SUM(AO100:AQ100)=0,MASTER_DATA_MAPPED!AR100*VLOOKUP(AR$20,Backend!$A$2:$K$61,VLOOKUP(MASTER_DATA_ESCALATED!$B100,Backend!$M$3:$O$8,3,FALSE),FALSE),SUM(AO100:AQ100))</f>
        <v>0</v>
      </c>
      <c r="AS100" s="99"/>
      <c r="AT100" s="99"/>
      <c r="AU100" s="99"/>
      <c r="AV100" s="99">
        <f>IF(SUM(AS100:AU100)=0,MASTER_DATA_MAPPED!AV100*VLOOKUP(AV$20,Backend!$A$2:$K$61,VLOOKUP(MASTER_DATA_ESCALATED!$B100,Backend!$M$3:$O$8,3,FALSE),FALSE),SUM(AS100:AU100))</f>
        <v>0</v>
      </c>
      <c r="AW100" s="99"/>
      <c r="AX100" s="99"/>
      <c r="AY100" s="99"/>
      <c r="AZ100" s="99">
        <f>IF(SUM(AW100:AY100)=0,MASTER_DATA_MAPPED!AZ100*VLOOKUP(AZ$20,Backend!$A$2:$K$61,VLOOKUP(MASTER_DATA_ESCALATED!$B100,Backend!$M$3:$O$8,3,FALSE),FALSE),SUM(AW100:AY100))</f>
        <v>0</v>
      </c>
      <c r="BA100" s="99"/>
      <c r="BB100" s="99"/>
      <c r="BC100" s="99"/>
      <c r="BD100" s="99">
        <f>IF(SUM(BA100:BC100)=0,MASTER_DATA_MAPPED!BD100*VLOOKUP(BD$20,Backend!$A$2:$K$61,VLOOKUP(MASTER_DATA_ESCALATED!$B100,Backend!$M$3:$O$8,3,FALSE),FALSE),SUM(BA100:BC100))</f>
        <v>0</v>
      </c>
      <c r="BE100" s="99"/>
      <c r="BF100" s="99"/>
      <c r="BG100" s="99"/>
      <c r="BH100" s="99">
        <f>IF(SUM(BE100:BG100)=0,MASTER_DATA_MAPPED!BH100*VLOOKUP(BH$20,Backend!$A$2:$K$61,VLOOKUP(MASTER_DATA_ESCALATED!$B100,Backend!$M$3:$O$8,3,FALSE),FALSE),SUM(BE100:BG100))</f>
        <v>0</v>
      </c>
      <c r="BI100" s="99"/>
      <c r="BJ100" s="99"/>
      <c r="BK100" s="99"/>
      <c r="BL100" s="99">
        <f>IF(SUM(BI100:BK100)=0,MASTER_DATA_MAPPED!BL100*VLOOKUP(BL$20,Backend!$A$2:$K$61,VLOOKUP(MASTER_DATA_ESCALATED!$B100,Backend!$M$3:$O$8,3,FALSE),FALSE),SUM(BI100:BK100))</f>
        <v>0</v>
      </c>
      <c r="BM100" s="99"/>
      <c r="BN100" s="99"/>
      <c r="BO100" s="99"/>
      <c r="BP100" s="99">
        <f>IF(SUM(BM100:BO100)=0,MASTER_DATA_MAPPED!BP100*VLOOKUP(BP$20,Backend!$A$2:$K$61,VLOOKUP(MASTER_DATA_ESCALATED!$B100,Backend!$M$3:$O$8,3,FALSE),FALSE),SUM(BM100:BO100))</f>
        <v>0</v>
      </c>
      <c r="BQ100" s="99"/>
      <c r="BR100" s="99"/>
      <c r="BS100" s="99"/>
      <c r="BT100" s="99">
        <f>IF(SUM(BQ100:BS100)=0,MASTER_DATA_MAPPED!BT100*VLOOKUP(BT$20,Backend!$A$2:$K$61,VLOOKUP(MASTER_DATA_ESCALATED!$B100,Backend!$M$3:$O$8,3,FALSE),FALSE),SUM(BQ100:BS100))</f>
        <v>0</v>
      </c>
      <c r="BU100" s="99"/>
      <c r="BV100" s="99"/>
      <c r="BW100" s="99"/>
      <c r="BX100" s="99">
        <f>IF(SUM(BU100:BW100)=0,MASTER_DATA_MAPPED!BX100*VLOOKUP(BX$20,Backend!$A$2:$K$61,VLOOKUP(MASTER_DATA_ESCALATED!$B100,Backend!$M$3:$O$8,3,FALSE),FALSE),SUM(BU100:BW100))</f>
        <v>0</v>
      </c>
      <c r="BY100" s="99"/>
      <c r="BZ100" s="99"/>
      <c r="CA100" s="99"/>
      <c r="CB100" s="99">
        <f>IF(SUM(BY100:CA100)=0,MASTER_DATA_MAPPED!CB100*VLOOKUP(CB$20,Backend!$A$2:$K$61,VLOOKUP(MASTER_DATA_ESCALATED!$B100,Backend!$M$3:$O$8,3,FALSE),FALSE),SUM(BY100:CA100))</f>
        <v>0</v>
      </c>
      <c r="CC100" s="99"/>
      <c r="CD100" s="99"/>
      <c r="CE100" s="99"/>
      <c r="CF100" s="99">
        <f>IF(SUM(CC100:CE100)=0,MASTER_DATA_MAPPED!CF100*VLOOKUP(CF$20,Backend!$A$2:$K$61,VLOOKUP(MASTER_DATA_ESCALATED!$B100,Backend!$M$3:$O$8,3,FALSE),FALSE),SUM(CC100:CE100))</f>
        <v>0</v>
      </c>
      <c r="CG100" s="99"/>
      <c r="CH100" s="99"/>
      <c r="CI100" s="99"/>
      <c r="CJ100" s="99">
        <f>IF(SUM(CG100:CI100)=0,MASTER_DATA_MAPPED!CJ100*VLOOKUP(CJ$20,Backend!$A$2:$K$61,VLOOKUP(MASTER_DATA_ESCALATED!$B100,Backend!$M$3:$O$8,3,FALSE),FALSE),SUM(CG100:CI100))</f>
        <v>0</v>
      </c>
      <c r="CK100" s="99"/>
      <c r="CL100" s="99"/>
      <c r="CM100" s="99"/>
      <c r="CN100" s="99">
        <f>IF(SUM(CK100:CM100)=0,MASTER_DATA_MAPPED!CN100*VLOOKUP(CN$20,Backend!$A$2:$K$61,VLOOKUP(MASTER_DATA_ESCALATED!$B100,Backend!$M$3:$O$8,3,FALSE),FALSE),SUM(CK100:CM100))</f>
        <v>0</v>
      </c>
      <c r="CO100" s="99"/>
      <c r="CP100" s="99"/>
      <c r="CQ100" s="99"/>
      <c r="CR100" s="99">
        <f>IF(SUM(CO100:CQ100)=0,MASTER_DATA_MAPPED!CR100*VLOOKUP(CR$20,Backend!$A$2:$K$61,VLOOKUP(MASTER_DATA_ESCALATED!$B100,Backend!$M$3:$O$8,3,FALSE),FALSE),SUM(CO100:CQ100))</f>
        <v>0</v>
      </c>
      <c r="CS100" s="99"/>
      <c r="CT100" s="99"/>
      <c r="CU100" s="99"/>
      <c r="CV100" s="99">
        <f>IF(SUM(CS100:CU100)=0,MASTER_DATA_MAPPED!CV100*VLOOKUP(CV$20,Backend!$A$2:$K$61,VLOOKUP(MASTER_DATA_ESCALATED!$B100,Backend!$M$3:$O$8,3,FALSE),FALSE),SUM(CS100:CU100))</f>
        <v>0</v>
      </c>
      <c r="CW100" s="99"/>
      <c r="CX100" s="99"/>
      <c r="CY100" s="99"/>
      <c r="CZ100" s="99">
        <f>IF(SUM(CW100:CY100)=0,MASTER_DATA_MAPPED!CZ100*VLOOKUP(CZ$20,Backend!$A$2:$K$61,VLOOKUP(MASTER_DATA_ESCALATED!$B100,Backend!$M$3:$O$8,3,FALSE),FALSE),SUM(CW100:CY100))</f>
        <v>0</v>
      </c>
      <c r="DA100" s="99"/>
      <c r="DB100" s="99"/>
      <c r="DC100" s="99"/>
      <c r="DD100" s="99" t="e">
        <f>IF(SUM(DA100:DC100)=0,MASTER_DATA_MAPPED!DD100*VLOOKUP(DD$20,Backend!$A$2:$K$61,VLOOKUP(MASTER_DATA_ESCALATED!$B100,Backend!$M$3:$O$8,3,FALSE),FALSE),SUM(DA100:DC100))</f>
        <v>#N/A</v>
      </c>
      <c r="DE100" s="99"/>
      <c r="DF100" s="99"/>
      <c r="DG100" s="99"/>
      <c r="DH100" s="99">
        <f>IF(SUM(DE100:DG100)=0,MASTER_DATA_MAPPED!DH100*VLOOKUP(DH$20,Backend!$A$2:$K$61,VLOOKUP(MASTER_DATA_ESCALATED!$B100,Backend!$M$3:$O$8,3,FALSE),FALSE),SUM(DE100:DG100))</f>
        <v>0</v>
      </c>
      <c r="DI100" s="99"/>
      <c r="DJ100" s="99"/>
      <c r="DK100" s="99"/>
      <c r="DL100" s="99">
        <f>IF(SUM(DI100:DK100)=0,MASTER_DATA_MAPPED!DL100*VLOOKUP(DL$20,Backend!$A$2:$K$61,VLOOKUP(MASTER_DATA_ESCALATED!$B100,Backend!$M$3:$O$8,3,FALSE),FALSE),SUM(DI100:DK100))</f>
        <v>0</v>
      </c>
      <c r="DM100" s="99"/>
      <c r="DN100" s="99"/>
      <c r="DO100" s="99"/>
      <c r="DP100" s="99">
        <f>IF(SUM(DM100:DO100)=0,MASTER_DATA_MAPPED!DP100*VLOOKUP(DP$20,Backend!$A$2:$K$61,VLOOKUP(MASTER_DATA_ESCALATED!$B100,Backend!$M$3:$O$8,3,FALSE),FALSE),SUM(DM100:DO100))</f>
        <v>0</v>
      </c>
      <c r="DQ100" s="99"/>
      <c r="DR100" s="99"/>
      <c r="DS100" s="99"/>
      <c r="DT100" s="99">
        <f>IF(SUM(DQ100:DS100)=0,MASTER_DATA_MAPPED!DT100*VLOOKUP(DT$20,Backend!$A$2:$K$61,VLOOKUP(MASTER_DATA_ESCALATED!$B100,Backend!$M$3:$O$8,3,FALSE),FALSE),SUM(DQ100:DS100))</f>
        <v>0</v>
      </c>
      <c r="DU100" s="99"/>
      <c r="DV100" s="99"/>
      <c r="DW100" s="99"/>
      <c r="DX100" s="99">
        <f>IF(SUM(DU100:DW100)=0,MASTER_DATA_MAPPED!DX100*VLOOKUP(DX$20,Backend!$A$2:$K$61,VLOOKUP(MASTER_DATA_ESCALATED!$B100,Backend!$M$3:$O$8,3,FALSE),FALSE),SUM(DU100:DW100))</f>
        <v>0</v>
      </c>
      <c r="DY100" s="99"/>
      <c r="DZ100" s="99"/>
      <c r="EA100" s="99"/>
      <c r="EB100" s="99">
        <f>IF(SUM(DY100:EA100)=0,MASTER_DATA_MAPPED!EB100*VLOOKUP(EB$20,Backend!$A$2:$K$61,VLOOKUP(MASTER_DATA_ESCALATED!$B100,Backend!$M$3:$O$8,3,FALSE),FALSE),SUM(DY100:EA100))</f>
        <v>0</v>
      </c>
      <c r="EC100" s="99"/>
      <c r="ED100" s="99"/>
      <c r="EE100" s="99"/>
      <c r="EF100" s="99">
        <f>IF(SUM(EC100:EE100)=0,MASTER_DATA_MAPPED!EF100*VLOOKUP(EF$20,Backend!$A$2:$K$61,VLOOKUP(MASTER_DATA_ESCALATED!$B100,Backend!$M$3:$O$8,3,FALSE),FALSE),SUM(EC100:EE100))</f>
        <v>0</v>
      </c>
      <c r="EG100" s="99"/>
      <c r="EH100" s="99"/>
      <c r="EI100" s="99"/>
      <c r="EJ100" s="99">
        <f>IF(SUM(EG100:EI100)=0,MASTER_DATA_MAPPED!EJ100*VLOOKUP(EJ$20,Backend!$A$2:$K$61,VLOOKUP(MASTER_DATA_ESCALATED!$B100,Backend!$M$3:$O$8,3,FALSE),FALSE),SUM(EG100:EI100))</f>
        <v>0</v>
      </c>
      <c r="EK100" s="99"/>
      <c r="EL100" s="99"/>
      <c r="EM100" s="99"/>
      <c r="EN100" s="99">
        <f>IF(SUM(EK100:EM100)=0,MASTER_DATA_MAPPED!EN100*VLOOKUP(EN$20,Backend!$A$2:$K$61,VLOOKUP(MASTER_DATA_ESCALATED!$B100,Backend!$M$3:$O$8,3,FALSE),FALSE),SUM(EK100:EM100))</f>
        <v>0</v>
      </c>
      <c r="EO100" s="99"/>
      <c r="EP100" s="99"/>
      <c r="EQ100" s="99"/>
      <c r="ER100" s="99">
        <f>IF(SUM(EO100:EQ100)=0,MASTER_DATA_MAPPED!ER100*VLOOKUP(ER$20,Backend!$A$2:$K$61,VLOOKUP(MASTER_DATA_ESCALATED!$B100,Backend!$M$3:$O$8,3,FALSE),FALSE),SUM(EO100:EQ100))</f>
        <v>0</v>
      </c>
      <c r="ES100" s="99"/>
      <c r="ET100" s="99"/>
      <c r="EU100" s="99"/>
      <c r="EV100" s="99">
        <f>IF(SUM(ES100:EU100)=0,MASTER_DATA_MAPPED!EV100*VLOOKUP(EV$20,Backend!$A$2:$K$61,VLOOKUP(MASTER_DATA_ESCALATED!$B100,Backend!$M$3:$O$8,3,FALSE),FALSE),SUM(ES100:EU100))</f>
        <v>0</v>
      </c>
      <c r="EW100" s="99"/>
      <c r="EX100" s="99"/>
      <c r="EY100" s="99"/>
      <c r="EZ100" s="99">
        <f>IF(SUM(EW100:EY100)=0,MASTER_DATA_MAPPED!EZ100*VLOOKUP(EZ$20,Backend!$A$2:$K$61,VLOOKUP(MASTER_DATA_ESCALATED!$B100,Backend!$M$3:$O$8,3,FALSE),FALSE),SUM(EW100:EY100))</f>
        <v>0</v>
      </c>
      <c r="FA100" s="99"/>
      <c r="FB100" s="99"/>
      <c r="FC100" s="99"/>
      <c r="FD100" s="99">
        <f>IF(SUM(FA100:FC100)=0,MASTER_DATA_MAPPED!FD100*VLOOKUP(FD$20,Backend!$A$2:$K$61,VLOOKUP(MASTER_DATA_ESCALATED!$B100,Backend!$M$3:$O$8,3,FALSE),FALSE),SUM(FA100:FC100))</f>
        <v>0</v>
      </c>
      <c r="FE100" s="99"/>
      <c r="FF100" s="99"/>
      <c r="FG100" s="99"/>
      <c r="FH100" s="99">
        <f>IF(SUM(FE100:FG100)=0,MASTER_DATA_MAPPED!FH100*VLOOKUP(FH$20,Backend!$A$2:$K$61,VLOOKUP(MASTER_DATA_ESCALATED!$B100,Backend!$M$3:$O$8,3,FALSE),FALSE),SUM(FE100:FG100))</f>
        <v>0</v>
      </c>
      <c r="FI100" s="99"/>
      <c r="FJ100" s="99"/>
      <c r="FK100" s="99"/>
      <c r="FL100" s="99">
        <f>IF(SUM(FI100:FK100)=0,MASTER_DATA_MAPPED!FL100*VLOOKUP(FL$20,Backend!$A$2:$K$61,VLOOKUP(MASTER_DATA_ESCALATED!$B100,Backend!$M$3:$O$8,3,FALSE),FALSE),SUM(FI100:FK100))</f>
        <v>0</v>
      </c>
      <c r="FM100" s="99"/>
      <c r="FN100" s="99"/>
      <c r="FO100" s="99"/>
      <c r="FP100" s="99">
        <f>IF(SUM(FM100:FO100)=0,MASTER_DATA_MAPPED!FP100*VLOOKUP(FP$20,Backend!$A$2:$K$61,VLOOKUP(MASTER_DATA_ESCALATED!$B100,Backend!$M$3:$O$8,3,FALSE),FALSE),SUM(FM100:FO100))</f>
        <v>0</v>
      </c>
      <c r="FQ100" s="99"/>
      <c r="FR100" s="99"/>
      <c r="FS100" s="99"/>
      <c r="FT100" s="99">
        <f>IF(SUM(FQ100:FS100)=0,MASTER_DATA_MAPPED!FT100*VLOOKUP(FT$20,Backend!$A$2:$K$61,VLOOKUP(MASTER_DATA_ESCALATED!$B100,Backend!$M$3:$O$8,3,FALSE),FALSE),SUM(FQ100:FS100))</f>
        <v>0</v>
      </c>
      <c r="FU100" s="99"/>
      <c r="FV100" s="99"/>
      <c r="FW100" s="99"/>
      <c r="FX100" s="99">
        <f>IF(SUM(FU100:FW100)=0,MASTER_DATA_MAPPED!FX100*VLOOKUP(FX$20,Backend!$A$2:$K$61,VLOOKUP(MASTER_DATA_ESCALATED!$B100,Backend!$M$3:$O$8,3,FALSE),FALSE),SUM(FU100:FW100))</f>
        <v>0</v>
      </c>
      <c r="FY100" s="99"/>
      <c r="FZ100" s="99"/>
      <c r="GA100" s="99"/>
      <c r="GB100" s="99">
        <f>IF(SUM(FY100:GA100)=0,MASTER_DATA_MAPPED!GB100*VLOOKUP(GB$20,Backend!$A$2:$K$61,VLOOKUP(MASTER_DATA_ESCALATED!$B100,Backend!$M$3:$O$8,3,FALSE),FALSE),SUM(FY100:GA100))</f>
        <v>0</v>
      </c>
      <c r="GC100" s="99"/>
      <c r="GD100" s="99"/>
      <c r="GE100" s="99"/>
      <c r="GF100" s="99">
        <f>IF(SUM(GC100:GE100)=0,MASTER_DATA_MAPPED!GF100*VLOOKUP(GF$20,Backend!$A$2:$K$61,VLOOKUP(MASTER_DATA_ESCALATED!$B100,Backend!$M$3:$O$8,3,FALSE),FALSE),SUM(GC100:GE100))</f>
        <v>0</v>
      </c>
      <c r="GG100" s="99"/>
      <c r="GH100" s="99"/>
      <c r="GI100" s="99"/>
      <c r="GJ100" s="99">
        <f>IF(SUM(GG100:GI100)=0,MASTER_DATA_MAPPED!GJ100*VLOOKUP(GJ$20,Backend!$A$2:$K$61,VLOOKUP(MASTER_DATA_ESCALATED!$B100,Backend!$M$3:$O$8,3,FALSE),FALSE),SUM(GG100:GI100))</f>
        <v>0</v>
      </c>
      <c r="GK100" s="99"/>
      <c r="GL100" s="99"/>
      <c r="GM100" s="99"/>
      <c r="GN100" s="99">
        <f>IF(SUM(GK100:GM100)=0,MASTER_DATA_MAPPED!GN100*VLOOKUP(GN$20,Backend!$A$2:$K$61,VLOOKUP(MASTER_DATA_ESCALATED!$B100,Backend!$M$3:$O$8,3,FALSE),FALSE),SUM(GK100:GM100))</f>
        <v>0</v>
      </c>
      <c r="GO100" s="99"/>
      <c r="GP100" s="99"/>
      <c r="GQ100" s="99"/>
      <c r="GR100" s="99">
        <f>IF(SUM(GO100:GQ100)=0,MASTER_DATA_MAPPED!GR100*VLOOKUP(GR$20,Backend!$A$2:$K$61,VLOOKUP(MASTER_DATA_ESCALATED!$B100,Backend!$M$3:$O$8,3,FALSE),FALSE),SUM(GO100:GQ100))</f>
        <v>0</v>
      </c>
      <c r="GS100" s="99"/>
      <c r="GT100" s="99"/>
      <c r="GU100" s="99"/>
      <c r="GV100" s="99">
        <f>IF(SUM(GS100:GU100)=0,MASTER_DATA_MAPPED!GV100*VLOOKUP(GV$20,Backend!$A$2:$K$61,VLOOKUP(MASTER_DATA_ESCALATED!$B100,Backend!$M$3:$O$8,3,FALSE),FALSE),SUM(GS100:GU100))</f>
        <v>0</v>
      </c>
    </row>
    <row r="101" spans="2:204" ht="17.25" hidden="1" outlineLevel="2" x14ac:dyDescent="0.3">
      <c r="B101" s="21">
        <f t="shared" si="3"/>
        <v>20</v>
      </c>
      <c r="C101" s="24">
        <f t="shared" si="2"/>
        <v>232</v>
      </c>
      <c r="D101" s="87"/>
      <c r="E101" s="61"/>
      <c r="F101" s="24">
        <v>232</v>
      </c>
      <c r="G101" s="80"/>
      <c r="H101" s="34" t="s">
        <v>105</v>
      </c>
      <c r="I101" s="95"/>
      <c r="J101" s="95"/>
      <c r="K101" s="95"/>
      <c r="L101" s="95">
        <f>IF(SUM(I101:K101)=0,MASTER_DATA_MAPPED!L101*VLOOKUP(L$20,Backend!$A$2:$K$61,VLOOKUP(MASTER_DATA_ESCALATED!$B101,Backend!$M$3:$O$8,3,FALSE),FALSE),SUM(I101:K101))</f>
        <v>160940655.16866675</v>
      </c>
      <c r="M101" s="95"/>
      <c r="N101" s="95"/>
      <c r="O101" s="95"/>
      <c r="P101" s="95">
        <f>IF(SUM(M101:O101)=0,MASTER_DATA_MAPPED!P101*VLOOKUP(P$20,Backend!$A$2:$K$61,VLOOKUP(MASTER_DATA_ESCALATED!$B101,Backend!$M$3:$O$8,3,FALSE),FALSE),SUM(M101:O101))</f>
        <v>643793816.76987314</v>
      </c>
      <c r="Q101" s="95"/>
      <c r="R101" s="95"/>
      <c r="S101" s="95"/>
      <c r="T101" s="95">
        <f>IF(SUM(Q101:S101)=0,MASTER_DATA_MAPPED!T101*VLOOKUP(T$20,Backend!$A$2:$K$61,VLOOKUP(MASTER_DATA_ESCALATED!$B101,Backend!$M$3:$O$8,3,FALSE),FALSE),SUM(Q101:S101))</f>
        <v>416311890.52643102</v>
      </c>
      <c r="U101" s="95"/>
      <c r="V101" s="95"/>
      <c r="W101" s="95"/>
      <c r="X101" s="95">
        <f>IF(SUM(U101:W101)=0,MASTER_DATA_MAPPED!X101*VLOOKUP(X$20,Backend!$A$2:$K$61,VLOOKUP(MASTER_DATA_ESCALATED!$B101,Backend!$M$3:$O$8,3,FALSE),FALSE),SUM(U101:W101))</f>
        <v>1665247562.1057241</v>
      </c>
      <c r="Y101" s="95"/>
      <c r="Z101" s="95"/>
      <c r="AA101" s="95"/>
      <c r="AB101" s="95">
        <f>IF(SUM(Y101:AA101)=0,MASTER_DATA_MAPPED!AB101*VLOOKUP(AB$20,Backend!$A$2:$K$61,VLOOKUP(MASTER_DATA_ESCALATED!$B101,Backend!$M$3:$O$8,3,FALSE),FALSE),SUM(Y101:AA101))</f>
        <v>119652623.16329159</v>
      </c>
      <c r="AC101" s="95"/>
      <c r="AD101" s="95"/>
      <c r="AE101" s="95"/>
      <c r="AF101" s="95">
        <f>IF(SUM(AC101:AE101)=0,MASTER_DATA_MAPPED!AF101*VLOOKUP(AF$20,Backend!$A$2:$K$61,VLOOKUP(MASTER_DATA_ESCALATED!$B101,Backend!$M$3:$O$8,3,FALSE),FALSE),SUM(AC101:AE101))</f>
        <v>478626090.70076942</v>
      </c>
      <c r="AG101" s="95"/>
      <c r="AH101" s="95"/>
      <c r="AI101" s="95"/>
      <c r="AJ101" s="95">
        <f>IF(SUM(AG101:AI101)=0,MASTER_DATA_MAPPED!AJ101*VLOOKUP(AJ$20,Backend!$A$2:$K$61,VLOOKUP(MASTER_DATA_ESCALATED!$B101,Backend!$M$3:$O$8,3,FALSE),FALSE),SUM(AG101:AI101))</f>
        <v>309512058.58808434</v>
      </c>
      <c r="AK101" s="95"/>
      <c r="AL101" s="95"/>
      <c r="AM101" s="95"/>
      <c r="AN101" s="95">
        <f>IF(SUM(AK101:AM101)=0,MASTER_DATA_MAPPED!AN101*VLOOKUP(AN$20,Backend!$A$2:$K$61,VLOOKUP(MASTER_DATA_ESCALATED!$B101,Backend!$M$3:$O$8,3,FALSE),FALSE),SUM(AK101:AM101))</f>
        <v>1238032636.3047342</v>
      </c>
      <c r="AO101" s="95"/>
      <c r="AP101" s="95"/>
      <c r="AQ101" s="95"/>
      <c r="AR101" s="95">
        <f>IF(SUM(AO101:AQ101)=0,MASTER_DATA_MAPPED!AR101*VLOOKUP(AR$20,Backend!$A$2:$K$61,VLOOKUP(MASTER_DATA_ESCALATED!$B101,Backend!$M$3:$O$8,3,FALSE),FALSE),SUM(AO101:AQ101))</f>
        <v>0</v>
      </c>
      <c r="AS101" s="95"/>
      <c r="AT101" s="95"/>
      <c r="AU101" s="95"/>
      <c r="AV101" s="95">
        <f>IF(SUM(AS101:AU101)=0,MASTER_DATA_MAPPED!AV101*VLOOKUP(AV$20,Backend!$A$2:$K$61,VLOOKUP(MASTER_DATA_ESCALATED!$B101,Backend!$M$3:$O$8,3,FALSE),FALSE),SUM(AS101:AU101))</f>
        <v>0</v>
      </c>
      <c r="AW101" s="95"/>
      <c r="AX101" s="95"/>
      <c r="AY101" s="95"/>
      <c r="AZ101" s="95">
        <f>IF(SUM(AW101:AY101)=0,MASTER_DATA_MAPPED!AZ101*VLOOKUP(AZ$20,Backend!$A$2:$K$61,VLOOKUP(MASTER_DATA_ESCALATED!$B101,Backend!$M$3:$O$8,3,FALSE),FALSE),SUM(AW101:AY101))</f>
        <v>0</v>
      </c>
      <c r="BA101" s="95"/>
      <c r="BB101" s="95"/>
      <c r="BC101" s="95"/>
      <c r="BD101" s="95">
        <f>IF(SUM(BA101:BC101)=0,MASTER_DATA_MAPPED!BD101*VLOOKUP(BD$20,Backend!$A$2:$K$61,VLOOKUP(MASTER_DATA_ESCALATED!$B101,Backend!$M$3:$O$8,3,FALSE),FALSE),SUM(BA101:BC101))</f>
        <v>0</v>
      </c>
      <c r="BE101" s="95"/>
      <c r="BF101" s="95"/>
      <c r="BG101" s="95"/>
      <c r="BH101" s="95">
        <f>IF(SUM(BE101:BG101)=0,MASTER_DATA_MAPPED!BH101*VLOOKUP(BH$20,Backend!$A$2:$K$61,VLOOKUP(MASTER_DATA_ESCALATED!$B101,Backend!$M$3:$O$8,3,FALSE),FALSE),SUM(BE101:BG101))</f>
        <v>0</v>
      </c>
      <c r="BI101" s="95"/>
      <c r="BJ101" s="95"/>
      <c r="BK101" s="95"/>
      <c r="BL101" s="95">
        <f>IF(SUM(BI101:BK101)=0,MASTER_DATA_MAPPED!BL101*VLOOKUP(BL$20,Backend!$A$2:$K$61,VLOOKUP(MASTER_DATA_ESCALATED!$B101,Backend!$M$3:$O$8,3,FALSE),FALSE),SUM(BI101:BK101))</f>
        <v>0</v>
      </c>
      <c r="BM101" s="95"/>
      <c r="BN101" s="95"/>
      <c r="BO101" s="95"/>
      <c r="BP101" s="95">
        <f>IF(SUM(BM101:BO101)=0,MASTER_DATA_MAPPED!BP101*VLOOKUP(BP$20,Backend!$A$2:$K$61,VLOOKUP(MASTER_DATA_ESCALATED!$B101,Backend!$M$3:$O$8,3,FALSE),FALSE),SUM(BM101:BO101))</f>
        <v>568151333.90037286</v>
      </c>
      <c r="BQ101" s="95"/>
      <c r="BR101" s="95"/>
      <c r="BS101" s="95"/>
      <c r="BT101" s="95">
        <f>IF(SUM(BQ101:BS101)=0,MASTER_DATA_MAPPED!BT101*VLOOKUP(BT$20,Backend!$A$2:$K$61,VLOOKUP(MASTER_DATA_ESCALATED!$B101,Backend!$M$3:$O$8,3,FALSE),FALSE),SUM(BQ101:BS101))</f>
        <v>498795580.42638278</v>
      </c>
      <c r="BU101" s="95"/>
      <c r="BV101" s="95"/>
      <c r="BW101" s="95"/>
      <c r="BX101" s="95">
        <f>IF(SUM(BU101:BW101)=0,MASTER_DATA_MAPPED!BX101*VLOOKUP(BX$20,Backend!$A$2:$K$61,VLOOKUP(MASTER_DATA_ESCALATED!$B101,Backend!$M$3:$O$8,3,FALSE),FALSE),SUM(BU101:BW101))</f>
        <v>267845578.28422141</v>
      </c>
      <c r="BY101" s="95"/>
      <c r="BZ101" s="95"/>
      <c r="CA101" s="95"/>
      <c r="CB101" s="95">
        <f>IF(SUM(BY101:CA101)=0,MASTER_DATA_MAPPED!CB101*VLOOKUP(CB$20,Backend!$A$2:$K$61,VLOOKUP(MASTER_DATA_ESCALATED!$B101,Backend!$M$3:$O$8,3,FALSE),FALSE),SUM(BY101:CA101))</f>
        <v>478822768.20470715</v>
      </c>
      <c r="CC101" s="95"/>
      <c r="CD101" s="95"/>
      <c r="CE101" s="95"/>
      <c r="CF101" s="95">
        <f>IF(SUM(CC101:CE101)=0,MASTER_DATA_MAPPED!CF101*VLOOKUP(CF$20,Backend!$A$2:$K$61,VLOOKUP(MASTER_DATA_ESCALATED!$B101,Backend!$M$3:$O$8,3,FALSE),FALSE),SUM(CC101:CE101))</f>
        <v>267846494.13510382</v>
      </c>
      <c r="CG101" s="95"/>
      <c r="CH101" s="95"/>
      <c r="CI101" s="95"/>
      <c r="CJ101" s="95">
        <f>IF(SUM(CG101:CI101)=0,MASTER_DATA_MAPPED!CJ101*VLOOKUP(CJ$20,Backend!$A$2:$K$61,VLOOKUP(MASTER_DATA_ESCALATED!$B101,Backend!$M$3:$O$8,3,FALSE),FALSE),SUM(CG101:CI101))</f>
        <v>0</v>
      </c>
      <c r="CK101" s="95"/>
      <c r="CL101" s="95"/>
      <c r="CM101" s="95"/>
      <c r="CN101" s="95">
        <f>IF(SUM(CK101:CM101)=0,MASTER_DATA_MAPPED!CN101*VLOOKUP(CN$20,Backend!$A$2:$K$61,VLOOKUP(MASTER_DATA_ESCALATED!$B101,Backend!$M$3:$O$8,3,FALSE),FALSE),SUM(CK101:CM101))</f>
        <v>0</v>
      </c>
      <c r="CO101" s="95"/>
      <c r="CP101" s="95"/>
      <c r="CQ101" s="95"/>
      <c r="CR101" s="95">
        <f>IF(SUM(CO101:CQ101)=0,MASTER_DATA_MAPPED!CR101*VLOOKUP(CR$20,Backend!$A$2:$K$61,VLOOKUP(MASTER_DATA_ESCALATED!$B101,Backend!$M$3:$O$8,3,FALSE),FALSE),SUM(CO101:CQ101))</f>
        <v>0</v>
      </c>
      <c r="CS101" s="95"/>
      <c r="CT101" s="95"/>
      <c r="CU101" s="95"/>
      <c r="CV101" s="95">
        <f>IF(SUM(CS101:CU101)=0,MASTER_DATA_MAPPED!CV101*VLOOKUP(CV$20,Backend!$A$2:$K$61,VLOOKUP(MASTER_DATA_ESCALATED!$B101,Backend!$M$3:$O$8,3,FALSE),FALSE),SUM(CS101:CU101))</f>
        <v>83208032.787520632</v>
      </c>
      <c r="CW101" s="95"/>
      <c r="CX101" s="95"/>
      <c r="CY101" s="95"/>
      <c r="CZ101" s="95">
        <f>IF(SUM(CW101:CY101)=0,MASTER_DATA_MAPPED!CZ101*VLOOKUP(CZ$20,Backend!$A$2:$K$61,VLOOKUP(MASTER_DATA_ESCALATED!$B101,Backend!$M$3:$O$8,3,FALSE),FALSE),SUM(CW101:CY101))</f>
        <v>123781157.55555572</v>
      </c>
      <c r="DA101" s="95"/>
      <c r="DB101" s="95"/>
      <c r="DC101" s="95"/>
      <c r="DD101" s="95" t="e">
        <f>IF(SUM(DA101:DC101)=0,MASTER_DATA_MAPPED!DD101*VLOOKUP(DD$20,Backend!$A$2:$K$61,VLOOKUP(MASTER_DATA_ESCALATED!$B101,Backend!$M$3:$O$8,3,FALSE),FALSE),SUM(DA101:DC101))</f>
        <v>#N/A</v>
      </c>
      <c r="DE101" s="95"/>
      <c r="DF101" s="95"/>
      <c r="DG101" s="95"/>
      <c r="DH101" s="95">
        <f>IF(SUM(DE101:DG101)=0,MASTER_DATA_MAPPED!DH101*VLOOKUP(DH$20,Backend!$A$2:$K$61,VLOOKUP(MASTER_DATA_ESCALATED!$B101,Backend!$M$3:$O$8,3,FALSE),FALSE),SUM(DE101:DG101))</f>
        <v>0</v>
      </c>
      <c r="DI101" s="95"/>
      <c r="DJ101" s="95"/>
      <c r="DK101" s="95"/>
      <c r="DL101" s="95">
        <f>IF(SUM(DI101:DK101)=0,MASTER_DATA_MAPPED!DL101*VLOOKUP(DL$20,Backend!$A$2:$K$61,VLOOKUP(MASTER_DATA_ESCALATED!$B101,Backend!$M$3:$O$8,3,FALSE),FALSE),SUM(DI101:DK101))</f>
        <v>0</v>
      </c>
      <c r="DM101" s="95"/>
      <c r="DN101" s="95"/>
      <c r="DO101" s="95"/>
      <c r="DP101" s="95">
        <f>IF(SUM(DM101:DO101)=0,MASTER_DATA_MAPPED!DP101*VLOOKUP(DP$20,Backend!$A$2:$K$61,VLOOKUP(MASTER_DATA_ESCALATED!$B101,Backend!$M$3:$O$8,3,FALSE),FALSE),SUM(DM101:DO101))</f>
        <v>0</v>
      </c>
      <c r="DQ101" s="95"/>
      <c r="DR101" s="95"/>
      <c r="DS101" s="95"/>
      <c r="DT101" s="95">
        <f>IF(SUM(DQ101:DS101)=0,MASTER_DATA_MAPPED!DT101*VLOOKUP(DT$20,Backend!$A$2:$K$61,VLOOKUP(MASTER_DATA_ESCALATED!$B101,Backend!$M$3:$O$8,3,FALSE),FALSE),SUM(DQ101:DS101))</f>
        <v>0</v>
      </c>
      <c r="DU101" s="95"/>
      <c r="DV101" s="95"/>
      <c r="DW101" s="95"/>
      <c r="DX101" s="95">
        <f>IF(SUM(DU101:DW101)=0,MASTER_DATA_MAPPED!DX101*VLOOKUP(DX$20,Backend!$A$2:$K$61,VLOOKUP(MASTER_DATA_ESCALATED!$B101,Backend!$M$3:$O$8,3,FALSE),FALSE),SUM(DU101:DW101))</f>
        <v>0</v>
      </c>
      <c r="DY101" s="95"/>
      <c r="DZ101" s="95"/>
      <c r="EA101" s="95"/>
      <c r="EB101" s="95">
        <f>IF(SUM(DY101:EA101)=0,MASTER_DATA_MAPPED!EB101*VLOOKUP(EB$20,Backend!$A$2:$K$61,VLOOKUP(MASTER_DATA_ESCALATED!$B101,Backend!$M$3:$O$8,3,FALSE),FALSE),SUM(DY101:EA101))</f>
        <v>0</v>
      </c>
      <c r="EC101" s="95"/>
      <c r="ED101" s="95"/>
      <c r="EE101" s="95"/>
      <c r="EF101" s="95">
        <f>IF(SUM(EC101:EE101)=0,MASTER_DATA_MAPPED!EF101*VLOOKUP(EF$20,Backend!$A$2:$K$61,VLOOKUP(MASTER_DATA_ESCALATED!$B101,Backend!$M$3:$O$8,3,FALSE),FALSE),SUM(EC101:EE101))</f>
        <v>0</v>
      </c>
      <c r="EG101" s="95"/>
      <c r="EH101" s="95"/>
      <c r="EI101" s="95"/>
      <c r="EJ101" s="95">
        <f>IF(SUM(EG101:EI101)=0,MASTER_DATA_MAPPED!EJ101*VLOOKUP(EJ$20,Backend!$A$2:$K$61,VLOOKUP(MASTER_DATA_ESCALATED!$B101,Backend!$M$3:$O$8,3,FALSE),FALSE),SUM(EG101:EI101))</f>
        <v>259527887.88332719</v>
      </c>
      <c r="EK101" s="95"/>
      <c r="EL101" s="95"/>
      <c r="EM101" s="95"/>
      <c r="EN101" s="95">
        <f>IF(SUM(EK101:EM101)=0,MASTER_DATA_MAPPED!EN101*VLOOKUP(EN$20,Backend!$A$2:$K$61,VLOOKUP(MASTER_DATA_ESCALATED!$B101,Backend!$M$3:$O$8,3,FALSE),FALSE),SUM(EK101:EM101))</f>
        <v>85104636.816948339</v>
      </c>
      <c r="EO101" s="95"/>
      <c r="EP101" s="95"/>
      <c r="EQ101" s="95"/>
      <c r="ER101" s="95">
        <f>IF(SUM(EO101:EQ101)=0,MASTER_DATA_MAPPED!ER101*VLOOKUP(ER$20,Backend!$A$2:$K$61,VLOOKUP(MASTER_DATA_ESCALATED!$B101,Backend!$M$3:$O$8,3,FALSE),FALSE),SUM(EO101:EQ101))</f>
        <v>405406667.52614546</v>
      </c>
      <c r="ES101" s="95"/>
      <c r="ET101" s="95"/>
      <c r="EU101" s="95"/>
      <c r="EV101" s="95">
        <f>IF(SUM(ES101:EU101)=0,MASTER_DATA_MAPPED!EV101*VLOOKUP(EV$20,Backend!$A$2:$K$61,VLOOKUP(MASTER_DATA_ESCALATED!$B101,Backend!$M$3:$O$8,3,FALSE),FALSE),SUM(ES101:EU101))</f>
        <v>405406667.52614546</v>
      </c>
      <c r="EW101" s="95"/>
      <c r="EX101" s="95"/>
      <c r="EY101" s="95"/>
      <c r="EZ101" s="95">
        <f>IF(SUM(EW101:EY101)=0,MASTER_DATA_MAPPED!EZ101*VLOOKUP(EZ$20,Backend!$A$2:$K$61,VLOOKUP(MASTER_DATA_ESCALATED!$B101,Backend!$M$3:$O$8,3,FALSE),FALSE),SUM(EW101:EY101))</f>
        <v>268484717.74655342</v>
      </c>
      <c r="FA101" s="95"/>
      <c r="FB101" s="95"/>
      <c r="FC101" s="95"/>
      <c r="FD101" s="95">
        <f>IF(SUM(FA101:FC101)=0,MASTER_DATA_MAPPED!FD101*VLOOKUP(FD$20,Backend!$A$2:$K$61,VLOOKUP(MASTER_DATA_ESCALATED!$B101,Backend!$M$3:$O$8,3,FALSE),FALSE),SUM(FA101:FC101))</f>
        <v>266949789.96101716</v>
      </c>
      <c r="FE101" s="95"/>
      <c r="FF101" s="95"/>
      <c r="FG101" s="95"/>
      <c r="FH101" s="95">
        <f>IF(SUM(FE101:FG101)=0,MASTER_DATA_MAPPED!FH101*VLOOKUP(FH$20,Backend!$A$2:$K$61,VLOOKUP(MASTER_DATA_ESCALATED!$B101,Backend!$M$3:$O$8,3,FALSE),FALSE),SUM(FE101:FG101))</f>
        <v>265555271.36999983</v>
      </c>
      <c r="FI101" s="95"/>
      <c r="FJ101" s="95"/>
      <c r="FK101" s="95"/>
      <c r="FL101" s="95">
        <f>IF(SUM(FI101:FK101)=0,MASTER_DATA_MAPPED!FL101*VLOOKUP(FL$20,Backend!$A$2:$K$61,VLOOKUP(MASTER_DATA_ESCALATED!$B101,Backend!$M$3:$O$8,3,FALSE),FALSE),SUM(FI101:FK101))</f>
        <v>531113733.8580569</v>
      </c>
      <c r="FM101" s="95"/>
      <c r="FN101" s="95"/>
      <c r="FO101" s="95"/>
      <c r="FP101" s="95">
        <f>IF(SUM(FM101:FO101)=0,MASTER_DATA_MAPPED!FP101*VLOOKUP(FP$20,Backend!$A$2:$K$61,VLOOKUP(MASTER_DATA_ESCALATED!$B101,Backend!$M$3:$O$8,3,FALSE),FALSE),SUM(FM101:FO101))</f>
        <v>227399923.92313227</v>
      </c>
      <c r="FQ101" s="95"/>
      <c r="FR101" s="95"/>
      <c r="FS101" s="95"/>
      <c r="FT101" s="95">
        <f>IF(SUM(FQ101:FS101)=0,MASTER_DATA_MAPPED!FT101*VLOOKUP(FT$20,Backend!$A$2:$K$61,VLOOKUP(MASTER_DATA_ESCALATED!$B101,Backend!$M$3:$O$8,3,FALSE),FALSE),SUM(FQ101:FS101))</f>
        <v>208085518.6543642</v>
      </c>
      <c r="FU101" s="95"/>
      <c r="FV101" s="95"/>
      <c r="FW101" s="95"/>
      <c r="FX101" s="95">
        <f>IF(SUM(FU101:FW101)=0,MASTER_DATA_MAPPED!FX101*VLOOKUP(FX$20,Backend!$A$2:$K$61,VLOOKUP(MASTER_DATA_ESCALATED!$B101,Backend!$M$3:$O$8,3,FALSE),FALSE),SUM(FU101:FW101))</f>
        <v>207366298.668459</v>
      </c>
      <c r="FY101" s="95"/>
      <c r="FZ101" s="95"/>
      <c r="GA101" s="95"/>
      <c r="GB101" s="95">
        <f>IF(SUM(FY101:GA101)=0,MASTER_DATA_MAPPED!GB101*VLOOKUP(GB$20,Backend!$A$2:$K$61,VLOOKUP(MASTER_DATA_ESCALATED!$B101,Backend!$M$3:$O$8,3,FALSE),FALSE),SUM(FY101:GA101))</f>
        <v>266733891.25837886</v>
      </c>
      <c r="GC101" s="95"/>
      <c r="GD101" s="95"/>
      <c r="GE101" s="95"/>
      <c r="GF101" s="95">
        <f>IF(SUM(GC101:GE101)=0,MASTER_DATA_MAPPED!GF101*VLOOKUP(GF$20,Backend!$A$2:$K$61,VLOOKUP(MASTER_DATA_ESCALATED!$B101,Backend!$M$3:$O$8,3,FALSE),FALSE),SUM(GC101:GE101))</f>
        <v>249206906.43378812</v>
      </c>
      <c r="GG101" s="95"/>
      <c r="GH101" s="95"/>
      <c r="GI101" s="95"/>
      <c r="GJ101" s="95">
        <f>IF(SUM(GG101:GI101)=0,MASTER_DATA_MAPPED!GJ101*VLOOKUP(GJ$20,Backend!$A$2:$K$61,VLOOKUP(MASTER_DATA_ESCALATED!$B101,Backend!$M$3:$O$8,3,FALSE),FALSE),SUM(GG101:GI101))</f>
        <v>231962990.9066928</v>
      </c>
      <c r="GK101" s="95"/>
      <c r="GL101" s="95"/>
      <c r="GM101" s="95"/>
      <c r="GN101" s="95">
        <f>IF(SUM(GK101:GM101)=0,MASTER_DATA_MAPPED!GN101*VLOOKUP(GN$20,Backend!$A$2:$K$61,VLOOKUP(MASTER_DATA_ESCALATED!$B101,Backend!$M$3:$O$8,3,FALSE),FALSE),SUM(GK101:GM101))</f>
        <v>383158713.54204607</v>
      </c>
      <c r="GO101" s="95"/>
      <c r="GP101" s="95"/>
      <c r="GQ101" s="95"/>
      <c r="GR101" s="95">
        <f>IF(SUM(GO101:GQ101)=0,MASTER_DATA_MAPPED!GR101*VLOOKUP(GR$20,Backend!$A$2:$K$61,VLOOKUP(MASTER_DATA_ESCALATED!$B101,Backend!$M$3:$O$8,3,FALSE),FALSE),SUM(GO101:GQ101))</f>
        <v>346969115.82174891</v>
      </c>
      <c r="GS101" s="95"/>
      <c r="GT101" s="95"/>
      <c r="GU101" s="95"/>
      <c r="GV101" s="95">
        <f>IF(SUM(GS101:GU101)=0,MASTER_DATA_MAPPED!GV101*VLOOKUP(GV$20,Backend!$A$2:$K$61,VLOOKUP(MASTER_DATA_ESCALATED!$B101,Backend!$M$3:$O$8,3,FALSE),FALSE),SUM(GS101:GU101))</f>
        <v>310143583.93761593</v>
      </c>
    </row>
    <row r="102" spans="2:204" s="27" customFormat="1" ht="14.25" hidden="1" outlineLevel="2" x14ac:dyDescent="0.25">
      <c r="B102" s="26">
        <f t="shared" si="3"/>
        <v>20</v>
      </c>
      <c r="C102" s="59">
        <v>232.1</v>
      </c>
      <c r="D102" s="88"/>
      <c r="E102" s="57"/>
      <c r="F102" s="57"/>
      <c r="G102" s="86">
        <v>232.1</v>
      </c>
      <c r="H102" s="40" t="s">
        <v>106</v>
      </c>
      <c r="I102" s="99"/>
      <c r="J102" s="99"/>
      <c r="K102" s="99"/>
      <c r="L102" s="99">
        <f>IF(SUM(I102:K102)=0,MASTER_DATA_MAPPED!L102*VLOOKUP(L$20,Backend!$A$2:$K$61,VLOOKUP(MASTER_DATA_ESCALATED!$B102,Backend!$M$3:$O$8,3,FALSE),FALSE),SUM(I102:K102))</f>
        <v>0</v>
      </c>
      <c r="M102" s="99"/>
      <c r="N102" s="99"/>
      <c r="O102" s="99"/>
      <c r="P102" s="99">
        <f>IF(SUM(M102:O102)=0,MASTER_DATA_MAPPED!P102*VLOOKUP(P$20,Backend!$A$2:$K$61,VLOOKUP(MASTER_DATA_ESCALATED!$B102,Backend!$M$3:$O$8,3,FALSE),FALSE),SUM(M102:O102))</f>
        <v>0</v>
      </c>
      <c r="Q102" s="99"/>
      <c r="R102" s="99"/>
      <c r="S102" s="99"/>
      <c r="T102" s="99">
        <f>IF(SUM(Q102:S102)=0,MASTER_DATA_MAPPED!T102*VLOOKUP(T$20,Backend!$A$2:$K$61,VLOOKUP(MASTER_DATA_ESCALATED!$B102,Backend!$M$3:$O$8,3,FALSE),FALSE),SUM(Q102:S102))</f>
        <v>0</v>
      </c>
      <c r="U102" s="99"/>
      <c r="V102" s="99"/>
      <c r="W102" s="99"/>
      <c r="X102" s="99">
        <f>IF(SUM(U102:W102)=0,MASTER_DATA_MAPPED!X102*VLOOKUP(X$20,Backend!$A$2:$K$61,VLOOKUP(MASTER_DATA_ESCALATED!$B102,Backend!$M$3:$O$8,3,FALSE),FALSE),SUM(U102:W102))</f>
        <v>0</v>
      </c>
      <c r="Y102" s="99"/>
      <c r="Z102" s="99"/>
      <c r="AA102" s="99"/>
      <c r="AB102" s="99">
        <f>IF(SUM(Y102:AA102)=0,MASTER_DATA_MAPPED!AB102*VLOOKUP(AB$20,Backend!$A$2:$K$61,VLOOKUP(MASTER_DATA_ESCALATED!$B102,Backend!$M$3:$O$8,3,FALSE),FALSE),SUM(Y102:AA102))</f>
        <v>0</v>
      </c>
      <c r="AC102" s="99"/>
      <c r="AD102" s="99"/>
      <c r="AE102" s="99"/>
      <c r="AF102" s="99">
        <f>IF(SUM(AC102:AE102)=0,MASTER_DATA_MAPPED!AF102*VLOOKUP(AF$20,Backend!$A$2:$K$61,VLOOKUP(MASTER_DATA_ESCALATED!$B102,Backend!$M$3:$O$8,3,FALSE),FALSE),SUM(AC102:AE102))</f>
        <v>0</v>
      </c>
      <c r="AG102" s="99"/>
      <c r="AH102" s="99"/>
      <c r="AI102" s="99"/>
      <c r="AJ102" s="99">
        <f>IF(SUM(AG102:AI102)=0,MASTER_DATA_MAPPED!AJ102*VLOOKUP(AJ$20,Backend!$A$2:$K$61,VLOOKUP(MASTER_DATA_ESCALATED!$B102,Backend!$M$3:$O$8,3,FALSE),FALSE),SUM(AG102:AI102))</f>
        <v>0</v>
      </c>
      <c r="AK102" s="99"/>
      <c r="AL102" s="99"/>
      <c r="AM102" s="99"/>
      <c r="AN102" s="99">
        <f>IF(SUM(AK102:AM102)=0,MASTER_DATA_MAPPED!AN102*VLOOKUP(AN$20,Backend!$A$2:$K$61,VLOOKUP(MASTER_DATA_ESCALATED!$B102,Backend!$M$3:$O$8,3,FALSE),FALSE),SUM(AK102:AM102))</f>
        <v>0</v>
      </c>
      <c r="AO102" s="99"/>
      <c r="AP102" s="99"/>
      <c r="AQ102" s="99"/>
      <c r="AR102" s="99">
        <f>IF(SUM(AO102:AQ102)=0,MASTER_DATA_MAPPED!AR102*VLOOKUP(AR$20,Backend!$A$2:$K$61,VLOOKUP(MASTER_DATA_ESCALATED!$B102,Backend!$M$3:$O$8,3,FALSE),FALSE),SUM(AO102:AQ102))</f>
        <v>0</v>
      </c>
      <c r="AS102" s="99"/>
      <c r="AT102" s="99"/>
      <c r="AU102" s="99"/>
      <c r="AV102" s="99">
        <f>IF(SUM(AS102:AU102)=0,MASTER_DATA_MAPPED!AV102*VLOOKUP(AV$20,Backend!$A$2:$K$61,VLOOKUP(MASTER_DATA_ESCALATED!$B102,Backend!$M$3:$O$8,3,FALSE),FALSE),SUM(AS102:AU102))</f>
        <v>0</v>
      </c>
      <c r="AW102" s="99"/>
      <c r="AX102" s="99"/>
      <c r="AY102" s="99"/>
      <c r="AZ102" s="99">
        <f>IF(SUM(AW102:AY102)=0,MASTER_DATA_MAPPED!AZ102*VLOOKUP(AZ$20,Backend!$A$2:$K$61,VLOOKUP(MASTER_DATA_ESCALATED!$B102,Backend!$M$3:$O$8,3,FALSE),FALSE),SUM(AW102:AY102))</f>
        <v>0</v>
      </c>
      <c r="BA102" s="99"/>
      <c r="BB102" s="99"/>
      <c r="BC102" s="99"/>
      <c r="BD102" s="99">
        <f>IF(SUM(BA102:BC102)=0,MASTER_DATA_MAPPED!BD102*VLOOKUP(BD$20,Backend!$A$2:$K$61,VLOOKUP(MASTER_DATA_ESCALATED!$B102,Backend!$M$3:$O$8,3,FALSE),FALSE),SUM(BA102:BC102))</f>
        <v>0</v>
      </c>
      <c r="BE102" s="99"/>
      <c r="BF102" s="99"/>
      <c r="BG102" s="99"/>
      <c r="BH102" s="99">
        <f>IF(SUM(BE102:BG102)=0,MASTER_DATA_MAPPED!BH102*VLOOKUP(BH$20,Backend!$A$2:$K$61,VLOOKUP(MASTER_DATA_ESCALATED!$B102,Backend!$M$3:$O$8,3,FALSE),FALSE),SUM(BE102:BG102))</f>
        <v>0</v>
      </c>
      <c r="BI102" s="99"/>
      <c r="BJ102" s="99"/>
      <c r="BK102" s="99"/>
      <c r="BL102" s="99">
        <f>IF(SUM(BI102:BK102)=0,MASTER_DATA_MAPPED!BL102*VLOOKUP(BL$20,Backend!$A$2:$K$61,VLOOKUP(MASTER_DATA_ESCALATED!$B102,Backend!$M$3:$O$8,3,FALSE),FALSE),SUM(BI102:BK102))</f>
        <v>0</v>
      </c>
      <c r="BM102" s="99"/>
      <c r="BN102" s="99"/>
      <c r="BO102" s="99"/>
      <c r="BP102" s="99">
        <f>IF(SUM(BM102:BO102)=0,MASTER_DATA_MAPPED!BP102*VLOOKUP(BP$20,Backend!$A$2:$K$61,VLOOKUP(MASTER_DATA_ESCALATED!$B102,Backend!$M$3:$O$8,3,FALSE),FALSE),SUM(BM102:BO102))</f>
        <v>128558837.20412365</v>
      </c>
      <c r="BQ102" s="99"/>
      <c r="BR102" s="99"/>
      <c r="BS102" s="99"/>
      <c r="BT102" s="99">
        <f>IF(SUM(BQ102:BS102)=0,MASTER_DATA_MAPPED!BT102*VLOOKUP(BT$20,Backend!$A$2:$K$61,VLOOKUP(MASTER_DATA_ESCALATED!$B102,Backend!$M$3:$O$8,3,FALSE),FALSE),SUM(BQ102:BS102))</f>
        <v>71235947.468848333</v>
      </c>
      <c r="BU102" s="99"/>
      <c r="BV102" s="99"/>
      <c r="BW102" s="99"/>
      <c r="BX102" s="99">
        <f>IF(SUM(BU102:BW102)=0,MASTER_DATA_MAPPED!BX102*VLOOKUP(BX$20,Backend!$A$2:$K$61,VLOOKUP(MASTER_DATA_ESCALATED!$B102,Backend!$M$3:$O$8,3,FALSE),FALSE),SUM(BU102:BW102))</f>
        <v>34258037.289793223</v>
      </c>
      <c r="BY102" s="99"/>
      <c r="BZ102" s="99"/>
      <c r="CA102" s="99"/>
      <c r="CB102" s="99">
        <f>IF(SUM(BY102:CA102)=0,MASTER_DATA_MAPPED!CB102*VLOOKUP(CB$20,Backend!$A$2:$K$61,VLOOKUP(MASTER_DATA_ESCALATED!$B102,Backend!$M$3:$O$8,3,FALSE),FALSE),SUM(BY102:CA102))</f>
        <v>59644313.241673112</v>
      </c>
      <c r="CC102" s="99"/>
      <c r="CD102" s="99"/>
      <c r="CE102" s="99"/>
      <c r="CF102" s="99">
        <f>IF(SUM(CC102:CE102)=0,MASTER_DATA_MAPPED!CF102*VLOOKUP(CF$20,Backend!$A$2:$K$61,VLOOKUP(MASTER_DATA_ESCALATED!$B102,Backend!$M$3:$O$8,3,FALSE),FALSE),SUM(CC102:CE102))</f>
        <v>34256652.344556376</v>
      </c>
      <c r="CG102" s="99"/>
      <c r="CH102" s="99"/>
      <c r="CI102" s="99"/>
      <c r="CJ102" s="99">
        <f>IF(SUM(CG102:CI102)=0,MASTER_DATA_MAPPED!CJ102*VLOOKUP(CJ$20,Backend!$A$2:$K$61,VLOOKUP(MASTER_DATA_ESCALATED!$B102,Backend!$M$3:$O$8,3,FALSE),FALSE),SUM(CG102:CI102))</f>
        <v>0</v>
      </c>
      <c r="CK102" s="99"/>
      <c r="CL102" s="99"/>
      <c r="CM102" s="99"/>
      <c r="CN102" s="99">
        <f>IF(SUM(CK102:CM102)=0,MASTER_DATA_MAPPED!CN102*VLOOKUP(CN$20,Backend!$A$2:$K$61,VLOOKUP(MASTER_DATA_ESCALATED!$B102,Backend!$M$3:$O$8,3,FALSE),FALSE),SUM(CK102:CM102))</f>
        <v>0</v>
      </c>
      <c r="CO102" s="99"/>
      <c r="CP102" s="99"/>
      <c r="CQ102" s="99"/>
      <c r="CR102" s="99">
        <f>IF(SUM(CO102:CQ102)=0,MASTER_DATA_MAPPED!CR102*VLOOKUP(CR$20,Backend!$A$2:$K$61,VLOOKUP(MASTER_DATA_ESCALATED!$B102,Backend!$M$3:$O$8,3,FALSE),FALSE),SUM(CO102:CQ102))</f>
        <v>0</v>
      </c>
      <c r="CS102" s="99"/>
      <c r="CT102" s="99"/>
      <c r="CU102" s="99"/>
      <c r="CV102" s="99">
        <f>IF(SUM(CS102:CU102)=0,MASTER_DATA_MAPPED!CV102*VLOOKUP(CV$20,Backend!$A$2:$K$61,VLOOKUP(MASTER_DATA_ESCALATED!$B102,Backend!$M$3:$O$8,3,FALSE),FALSE),SUM(CS102:CU102))</f>
        <v>14534919.612917555</v>
      </c>
      <c r="CW102" s="99"/>
      <c r="CX102" s="99"/>
      <c r="CY102" s="99"/>
      <c r="CZ102" s="99">
        <f>IF(SUM(CW102:CY102)=0,MASTER_DATA_MAPPED!CZ102*VLOOKUP(CZ$20,Backend!$A$2:$K$61,VLOOKUP(MASTER_DATA_ESCALATED!$B102,Backend!$M$3:$O$8,3,FALSE),FALSE),SUM(CW102:CY102))</f>
        <v>23202710.840301301</v>
      </c>
      <c r="DA102" s="99"/>
      <c r="DB102" s="99"/>
      <c r="DC102" s="99"/>
      <c r="DD102" s="99" t="e">
        <f>IF(SUM(DA102:DC102)=0,MASTER_DATA_MAPPED!DD102*VLOOKUP(DD$20,Backend!$A$2:$K$61,VLOOKUP(MASTER_DATA_ESCALATED!$B102,Backend!$M$3:$O$8,3,FALSE),FALSE),SUM(DA102:DC102))</f>
        <v>#N/A</v>
      </c>
      <c r="DE102" s="99"/>
      <c r="DF102" s="99"/>
      <c r="DG102" s="99"/>
      <c r="DH102" s="99">
        <f>IF(SUM(DE102:DG102)=0,MASTER_DATA_MAPPED!DH102*VLOOKUP(DH$20,Backend!$A$2:$K$61,VLOOKUP(MASTER_DATA_ESCALATED!$B102,Backend!$M$3:$O$8,3,FALSE),FALSE),SUM(DE102:DG102))</f>
        <v>0</v>
      </c>
      <c r="DI102" s="99"/>
      <c r="DJ102" s="99"/>
      <c r="DK102" s="99"/>
      <c r="DL102" s="99">
        <f>IF(SUM(DI102:DK102)=0,MASTER_DATA_MAPPED!DL102*VLOOKUP(DL$20,Backend!$A$2:$K$61,VLOOKUP(MASTER_DATA_ESCALATED!$B102,Backend!$M$3:$O$8,3,FALSE),FALSE),SUM(DI102:DK102))</f>
        <v>0</v>
      </c>
      <c r="DM102" s="99"/>
      <c r="DN102" s="99"/>
      <c r="DO102" s="99"/>
      <c r="DP102" s="99">
        <f>IF(SUM(DM102:DO102)=0,MASTER_DATA_MAPPED!DP102*VLOOKUP(DP$20,Backend!$A$2:$K$61,VLOOKUP(MASTER_DATA_ESCALATED!$B102,Backend!$M$3:$O$8,3,FALSE),FALSE),SUM(DM102:DO102))</f>
        <v>0</v>
      </c>
      <c r="DQ102" s="99"/>
      <c r="DR102" s="99"/>
      <c r="DS102" s="99"/>
      <c r="DT102" s="99">
        <f>IF(SUM(DQ102:DS102)=0,MASTER_DATA_MAPPED!DT102*VLOOKUP(DT$20,Backend!$A$2:$K$61,VLOOKUP(MASTER_DATA_ESCALATED!$B102,Backend!$M$3:$O$8,3,FALSE),FALSE),SUM(DQ102:DS102))</f>
        <v>0</v>
      </c>
      <c r="DU102" s="99"/>
      <c r="DV102" s="99"/>
      <c r="DW102" s="99"/>
      <c r="DX102" s="99">
        <f>IF(SUM(DU102:DW102)=0,MASTER_DATA_MAPPED!DX102*VLOOKUP(DX$20,Backend!$A$2:$K$61,VLOOKUP(MASTER_DATA_ESCALATED!$B102,Backend!$M$3:$O$8,3,FALSE),FALSE),SUM(DU102:DW102))</f>
        <v>0</v>
      </c>
      <c r="DY102" s="99"/>
      <c r="DZ102" s="99"/>
      <c r="EA102" s="99"/>
      <c r="EB102" s="99">
        <f>IF(SUM(DY102:EA102)=0,MASTER_DATA_MAPPED!EB102*VLOOKUP(EB$20,Backend!$A$2:$K$61,VLOOKUP(MASTER_DATA_ESCALATED!$B102,Backend!$M$3:$O$8,3,FALSE),FALSE),SUM(DY102:EA102))</f>
        <v>0</v>
      </c>
      <c r="EC102" s="99"/>
      <c r="ED102" s="99"/>
      <c r="EE102" s="99"/>
      <c r="EF102" s="99">
        <f>IF(SUM(EC102:EE102)=0,MASTER_DATA_MAPPED!EF102*VLOOKUP(EF$20,Backend!$A$2:$K$61,VLOOKUP(MASTER_DATA_ESCALATED!$B102,Backend!$M$3:$O$8,3,FALSE),FALSE),SUM(EC102:EE102))</f>
        <v>0</v>
      </c>
      <c r="EG102" s="99"/>
      <c r="EH102" s="99"/>
      <c r="EI102" s="99"/>
      <c r="EJ102" s="99">
        <f>IF(SUM(EG102:EI102)=0,MASTER_DATA_MAPPED!EJ102*VLOOKUP(EJ$20,Backend!$A$2:$K$61,VLOOKUP(MASTER_DATA_ESCALATED!$B102,Backend!$M$3:$O$8,3,FALSE),FALSE),SUM(EG102:EI102))</f>
        <v>0</v>
      </c>
      <c r="EK102" s="99"/>
      <c r="EL102" s="99"/>
      <c r="EM102" s="99"/>
      <c r="EN102" s="99">
        <f>IF(SUM(EK102:EM102)=0,MASTER_DATA_MAPPED!EN102*VLOOKUP(EN$20,Backend!$A$2:$K$61,VLOOKUP(MASTER_DATA_ESCALATED!$B102,Backend!$M$3:$O$8,3,FALSE),FALSE),SUM(EK102:EM102))</f>
        <v>0</v>
      </c>
      <c r="EO102" s="99"/>
      <c r="EP102" s="99"/>
      <c r="EQ102" s="99"/>
      <c r="ER102" s="99">
        <f>IF(SUM(EO102:EQ102)=0,MASTER_DATA_MAPPED!ER102*VLOOKUP(ER$20,Backend!$A$2:$K$61,VLOOKUP(MASTER_DATA_ESCALATED!$B102,Backend!$M$3:$O$8,3,FALSE),FALSE),SUM(EO102:EQ102))</f>
        <v>0</v>
      </c>
      <c r="ES102" s="99"/>
      <c r="ET102" s="99"/>
      <c r="EU102" s="99"/>
      <c r="EV102" s="99">
        <f>IF(SUM(ES102:EU102)=0,MASTER_DATA_MAPPED!EV102*VLOOKUP(EV$20,Backend!$A$2:$K$61,VLOOKUP(MASTER_DATA_ESCALATED!$B102,Backend!$M$3:$O$8,3,FALSE),FALSE),SUM(ES102:EU102))</f>
        <v>0</v>
      </c>
      <c r="EW102" s="99"/>
      <c r="EX102" s="99"/>
      <c r="EY102" s="99"/>
      <c r="EZ102" s="99">
        <f>IF(SUM(EW102:EY102)=0,MASTER_DATA_MAPPED!EZ102*VLOOKUP(EZ$20,Backend!$A$2:$K$61,VLOOKUP(MASTER_DATA_ESCALATED!$B102,Backend!$M$3:$O$8,3,FALSE),FALSE),SUM(EW102:EY102))</f>
        <v>55359516.057136849</v>
      </c>
      <c r="FA102" s="99"/>
      <c r="FB102" s="99"/>
      <c r="FC102" s="99"/>
      <c r="FD102" s="99">
        <f>IF(SUM(FA102:FC102)=0,MASTER_DATA_MAPPED!FD102*VLOOKUP(FD$20,Backend!$A$2:$K$61,VLOOKUP(MASTER_DATA_ESCALATED!$B102,Backend!$M$3:$O$8,3,FALSE),FALSE),SUM(FA102:FC102))</f>
        <v>54596838.841454595</v>
      </c>
      <c r="FE102" s="99"/>
      <c r="FF102" s="99"/>
      <c r="FG102" s="99"/>
      <c r="FH102" s="99">
        <f>IF(SUM(FE102:FG102)=0,MASTER_DATA_MAPPED!FH102*VLOOKUP(FH$20,Backend!$A$2:$K$61,VLOOKUP(MASTER_DATA_ESCALATED!$B102,Backend!$M$3:$O$8,3,FALSE),FALSE),SUM(FE102:FG102))</f>
        <v>53907557.341089047</v>
      </c>
      <c r="FI102" s="99"/>
      <c r="FJ102" s="99"/>
      <c r="FK102" s="99"/>
      <c r="FL102" s="99">
        <f>IF(SUM(FI102:FK102)=0,MASTER_DATA_MAPPED!FL102*VLOOKUP(FL$20,Backend!$A$2:$K$61,VLOOKUP(MASTER_DATA_ESCALATED!$B102,Backend!$M$3:$O$8,3,FALSE),FALSE),SUM(FI102:FK102))</f>
        <v>107815114.68217809</v>
      </c>
      <c r="FM102" s="99"/>
      <c r="FN102" s="99"/>
      <c r="FO102" s="99"/>
      <c r="FP102" s="99">
        <f>IF(SUM(FM102:FO102)=0,MASTER_DATA_MAPPED!FP102*VLOOKUP(FP$20,Backend!$A$2:$K$61,VLOOKUP(MASTER_DATA_ESCALATED!$B102,Backend!$M$3:$O$8,3,FALSE),FALSE),SUM(FM102:FO102))</f>
        <v>0</v>
      </c>
      <c r="FQ102" s="99"/>
      <c r="FR102" s="99"/>
      <c r="FS102" s="99"/>
      <c r="FT102" s="99">
        <f>IF(SUM(FQ102:FS102)=0,MASTER_DATA_MAPPED!FT102*VLOOKUP(FT$20,Backend!$A$2:$K$61,VLOOKUP(MASTER_DATA_ESCALATED!$B102,Backend!$M$3:$O$8,3,FALSE),FALSE),SUM(FQ102:FS102))</f>
        <v>0</v>
      </c>
      <c r="FU102" s="99"/>
      <c r="FV102" s="99"/>
      <c r="FW102" s="99"/>
      <c r="FX102" s="99">
        <f>IF(SUM(FU102:FW102)=0,MASTER_DATA_MAPPED!FX102*VLOOKUP(FX$20,Backend!$A$2:$K$61,VLOOKUP(MASTER_DATA_ESCALATED!$B102,Backend!$M$3:$O$8,3,FALSE),FALSE),SUM(FU102:FW102))</f>
        <v>0</v>
      </c>
      <c r="FY102" s="99"/>
      <c r="FZ102" s="99"/>
      <c r="GA102" s="99"/>
      <c r="GB102" s="99">
        <f>IF(SUM(FY102:GA102)=0,MASTER_DATA_MAPPED!GB102*VLOOKUP(GB$20,Backend!$A$2:$K$61,VLOOKUP(MASTER_DATA_ESCALATED!$B102,Backend!$M$3:$O$8,3,FALSE),FALSE),SUM(FY102:GA102))</f>
        <v>0</v>
      </c>
      <c r="GC102" s="99"/>
      <c r="GD102" s="99"/>
      <c r="GE102" s="99"/>
      <c r="GF102" s="99">
        <f>IF(SUM(GC102:GE102)=0,MASTER_DATA_MAPPED!GF102*VLOOKUP(GF$20,Backend!$A$2:$K$61,VLOOKUP(MASTER_DATA_ESCALATED!$B102,Backend!$M$3:$O$8,3,FALSE),FALSE),SUM(GC102:GE102))</f>
        <v>0</v>
      </c>
      <c r="GG102" s="99"/>
      <c r="GH102" s="99"/>
      <c r="GI102" s="99"/>
      <c r="GJ102" s="99">
        <f>IF(SUM(GG102:GI102)=0,MASTER_DATA_MAPPED!GJ102*VLOOKUP(GJ$20,Backend!$A$2:$K$61,VLOOKUP(MASTER_DATA_ESCALATED!$B102,Backend!$M$3:$O$8,3,FALSE),FALSE),SUM(GG102:GI102))</f>
        <v>0</v>
      </c>
      <c r="GK102" s="99"/>
      <c r="GL102" s="99"/>
      <c r="GM102" s="99"/>
      <c r="GN102" s="99">
        <f>IF(SUM(GK102:GM102)=0,MASTER_DATA_MAPPED!GN102*VLOOKUP(GN$20,Backend!$A$2:$K$61,VLOOKUP(MASTER_DATA_ESCALATED!$B102,Backend!$M$3:$O$8,3,FALSE),FALSE),SUM(GK102:GM102))</f>
        <v>0</v>
      </c>
      <c r="GO102" s="99"/>
      <c r="GP102" s="99"/>
      <c r="GQ102" s="99"/>
      <c r="GR102" s="99">
        <f>IF(SUM(GO102:GQ102)=0,MASTER_DATA_MAPPED!GR102*VLOOKUP(GR$20,Backend!$A$2:$K$61,VLOOKUP(MASTER_DATA_ESCALATED!$B102,Backend!$M$3:$O$8,3,FALSE),FALSE),SUM(GO102:GQ102))</f>
        <v>0</v>
      </c>
      <c r="GS102" s="99"/>
      <c r="GT102" s="99"/>
      <c r="GU102" s="99"/>
      <c r="GV102" s="99">
        <f>IF(SUM(GS102:GU102)=0,MASTER_DATA_MAPPED!GV102*VLOOKUP(GV$20,Backend!$A$2:$K$61,VLOOKUP(MASTER_DATA_ESCALATED!$B102,Backend!$M$3:$O$8,3,FALSE),FALSE),SUM(GS102:GU102))</f>
        <v>0</v>
      </c>
    </row>
    <row r="103" spans="2:204" s="27" customFormat="1" ht="14.25" hidden="1" outlineLevel="2" x14ac:dyDescent="0.25">
      <c r="B103" s="26">
        <f t="shared" si="3"/>
        <v>20</v>
      </c>
      <c r="C103" s="59">
        <v>232.2</v>
      </c>
      <c r="D103" s="88"/>
      <c r="E103" s="57"/>
      <c r="F103" s="57"/>
      <c r="G103" s="86">
        <v>232.2</v>
      </c>
      <c r="H103" s="40" t="s">
        <v>107</v>
      </c>
      <c r="I103" s="99"/>
      <c r="J103" s="99"/>
      <c r="K103" s="99"/>
      <c r="L103" s="99">
        <f>IF(SUM(I103:K103)=0,MASTER_DATA_MAPPED!L103*VLOOKUP(L$20,Backend!$A$2:$K$61,VLOOKUP(MASTER_DATA_ESCALATED!$B103,Backend!$M$3:$O$8,3,FALSE),FALSE),SUM(I103:K103))</f>
        <v>0</v>
      </c>
      <c r="M103" s="99"/>
      <c r="N103" s="99"/>
      <c r="O103" s="99"/>
      <c r="P103" s="99">
        <f>IF(SUM(M103:O103)=0,MASTER_DATA_MAPPED!P103*VLOOKUP(P$20,Backend!$A$2:$K$61,VLOOKUP(MASTER_DATA_ESCALATED!$B103,Backend!$M$3:$O$8,3,FALSE),FALSE),SUM(M103:O103))</f>
        <v>0</v>
      </c>
      <c r="Q103" s="99"/>
      <c r="R103" s="99"/>
      <c r="S103" s="99"/>
      <c r="T103" s="99">
        <f>IF(SUM(Q103:S103)=0,MASTER_DATA_MAPPED!T103*VLOOKUP(T$20,Backend!$A$2:$K$61,VLOOKUP(MASTER_DATA_ESCALATED!$B103,Backend!$M$3:$O$8,3,FALSE),FALSE),SUM(Q103:S103))</f>
        <v>0</v>
      </c>
      <c r="U103" s="99"/>
      <c r="V103" s="99"/>
      <c r="W103" s="99"/>
      <c r="X103" s="99">
        <f>IF(SUM(U103:W103)=0,MASTER_DATA_MAPPED!X103*VLOOKUP(X$20,Backend!$A$2:$K$61,VLOOKUP(MASTER_DATA_ESCALATED!$B103,Backend!$M$3:$O$8,3,FALSE),FALSE),SUM(U103:W103))</f>
        <v>0</v>
      </c>
      <c r="Y103" s="99"/>
      <c r="Z103" s="99"/>
      <c r="AA103" s="99"/>
      <c r="AB103" s="99">
        <f>IF(SUM(Y103:AA103)=0,MASTER_DATA_MAPPED!AB103*VLOOKUP(AB$20,Backend!$A$2:$K$61,VLOOKUP(MASTER_DATA_ESCALATED!$B103,Backend!$M$3:$O$8,3,FALSE),FALSE),SUM(Y103:AA103))</f>
        <v>0</v>
      </c>
      <c r="AC103" s="99"/>
      <c r="AD103" s="99"/>
      <c r="AE103" s="99"/>
      <c r="AF103" s="99">
        <f>IF(SUM(AC103:AE103)=0,MASTER_DATA_MAPPED!AF103*VLOOKUP(AF$20,Backend!$A$2:$K$61,VLOOKUP(MASTER_DATA_ESCALATED!$B103,Backend!$M$3:$O$8,3,FALSE),FALSE),SUM(AC103:AE103))</f>
        <v>0</v>
      </c>
      <c r="AG103" s="99"/>
      <c r="AH103" s="99"/>
      <c r="AI103" s="99"/>
      <c r="AJ103" s="99">
        <f>IF(SUM(AG103:AI103)=0,MASTER_DATA_MAPPED!AJ103*VLOOKUP(AJ$20,Backend!$A$2:$K$61,VLOOKUP(MASTER_DATA_ESCALATED!$B103,Backend!$M$3:$O$8,3,FALSE),FALSE),SUM(AG103:AI103))</f>
        <v>0</v>
      </c>
      <c r="AK103" s="99"/>
      <c r="AL103" s="99"/>
      <c r="AM103" s="99"/>
      <c r="AN103" s="99">
        <f>IF(SUM(AK103:AM103)=0,MASTER_DATA_MAPPED!AN103*VLOOKUP(AN$20,Backend!$A$2:$K$61,VLOOKUP(MASTER_DATA_ESCALATED!$B103,Backend!$M$3:$O$8,3,FALSE),FALSE),SUM(AK103:AM103))</f>
        <v>0</v>
      </c>
      <c r="AO103" s="99"/>
      <c r="AP103" s="99"/>
      <c r="AQ103" s="99"/>
      <c r="AR103" s="99">
        <f>IF(SUM(AO103:AQ103)=0,MASTER_DATA_MAPPED!AR103*VLOOKUP(AR$20,Backend!$A$2:$K$61,VLOOKUP(MASTER_DATA_ESCALATED!$B103,Backend!$M$3:$O$8,3,FALSE),FALSE),SUM(AO103:AQ103))</f>
        <v>0</v>
      </c>
      <c r="AS103" s="99"/>
      <c r="AT103" s="99"/>
      <c r="AU103" s="99"/>
      <c r="AV103" s="99">
        <f>IF(SUM(AS103:AU103)=0,MASTER_DATA_MAPPED!AV103*VLOOKUP(AV$20,Backend!$A$2:$K$61,VLOOKUP(MASTER_DATA_ESCALATED!$B103,Backend!$M$3:$O$8,3,FALSE),FALSE),SUM(AS103:AU103))</f>
        <v>0</v>
      </c>
      <c r="AW103" s="99"/>
      <c r="AX103" s="99"/>
      <c r="AY103" s="99"/>
      <c r="AZ103" s="99">
        <f>IF(SUM(AW103:AY103)=0,MASTER_DATA_MAPPED!AZ103*VLOOKUP(AZ$20,Backend!$A$2:$K$61,VLOOKUP(MASTER_DATA_ESCALATED!$B103,Backend!$M$3:$O$8,3,FALSE),FALSE),SUM(AW103:AY103))</f>
        <v>0</v>
      </c>
      <c r="BA103" s="99"/>
      <c r="BB103" s="99"/>
      <c r="BC103" s="99"/>
      <c r="BD103" s="99">
        <f>IF(SUM(BA103:BC103)=0,MASTER_DATA_MAPPED!BD103*VLOOKUP(BD$20,Backend!$A$2:$K$61,VLOOKUP(MASTER_DATA_ESCALATED!$B103,Backend!$M$3:$O$8,3,FALSE),FALSE),SUM(BA103:BC103))</f>
        <v>0</v>
      </c>
      <c r="BE103" s="99"/>
      <c r="BF103" s="99"/>
      <c r="BG103" s="99"/>
      <c r="BH103" s="99">
        <f>IF(SUM(BE103:BG103)=0,MASTER_DATA_MAPPED!BH103*VLOOKUP(BH$20,Backend!$A$2:$K$61,VLOOKUP(MASTER_DATA_ESCALATED!$B103,Backend!$M$3:$O$8,3,FALSE),FALSE),SUM(BE103:BG103))</f>
        <v>0</v>
      </c>
      <c r="BI103" s="99"/>
      <c r="BJ103" s="99"/>
      <c r="BK103" s="99"/>
      <c r="BL103" s="99">
        <f>IF(SUM(BI103:BK103)=0,MASTER_DATA_MAPPED!BL103*VLOOKUP(BL$20,Backend!$A$2:$K$61,VLOOKUP(MASTER_DATA_ESCALATED!$B103,Backend!$M$3:$O$8,3,FALSE),FALSE),SUM(BI103:BK103))</f>
        <v>0</v>
      </c>
      <c r="BM103" s="99"/>
      <c r="BN103" s="99"/>
      <c r="BO103" s="99"/>
      <c r="BP103" s="99">
        <f>IF(SUM(BM103:BO103)=0,MASTER_DATA_MAPPED!BP103*VLOOKUP(BP$20,Backend!$A$2:$K$61,VLOOKUP(MASTER_DATA_ESCALATED!$B103,Backend!$M$3:$O$8,3,FALSE),FALSE),SUM(BM103:BO103))</f>
        <v>0</v>
      </c>
      <c r="BQ103" s="99"/>
      <c r="BR103" s="99"/>
      <c r="BS103" s="99"/>
      <c r="BT103" s="99">
        <f>IF(SUM(BQ103:BS103)=0,MASTER_DATA_MAPPED!BT103*VLOOKUP(BT$20,Backend!$A$2:$K$61,VLOOKUP(MASTER_DATA_ESCALATED!$B103,Backend!$M$3:$O$8,3,FALSE),FALSE),SUM(BQ103:BS103))</f>
        <v>0</v>
      </c>
      <c r="BU103" s="99"/>
      <c r="BV103" s="99"/>
      <c r="BW103" s="99"/>
      <c r="BX103" s="99">
        <f>IF(SUM(BU103:BW103)=0,MASTER_DATA_MAPPED!BX103*VLOOKUP(BX$20,Backend!$A$2:$K$61,VLOOKUP(MASTER_DATA_ESCALATED!$B103,Backend!$M$3:$O$8,3,FALSE),FALSE),SUM(BU103:BW103))</f>
        <v>0</v>
      </c>
      <c r="BY103" s="99"/>
      <c r="BZ103" s="99"/>
      <c r="CA103" s="99"/>
      <c r="CB103" s="99">
        <f>IF(SUM(BY103:CA103)=0,MASTER_DATA_MAPPED!CB103*VLOOKUP(CB$20,Backend!$A$2:$K$61,VLOOKUP(MASTER_DATA_ESCALATED!$B103,Backend!$M$3:$O$8,3,FALSE),FALSE),SUM(BY103:CA103))</f>
        <v>0</v>
      </c>
      <c r="CC103" s="99"/>
      <c r="CD103" s="99"/>
      <c r="CE103" s="99"/>
      <c r="CF103" s="99">
        <f>IF(SUM(CC103:CE103)=0,MASTER_DATA_MAPPED!CF103*VLOOKUP(CF$20,Backend!$A$2:$K$61,VLOOKUP(MASTER_DATA_ESCALATED!$B103,Backend!$M$3:$O$8,3,FALSE),FALSE),SUM(CC103:CE103))</f>
        <v>0</v>
      </c>
      <c r="CG103" s="99"/>
      <c r="CH103" s="99"/>
      <c r="CI103" s="99"/>
      <c r="CJ103" s="99">
        <f>IF(SUM(CG103:CI103)=0,MASTER_DATA_MAPPED!CJ103*VLOOKUP(CJ$20,Backend!$A$2:$K$61,VLOOKUP(MASTER_DATA_ESCALATED!$B103,Backend!$M$3:$O$8,3,FALSE),FALSE),SUM(CG103:CI103))</f>
        <v>0</v>
      </c>
      <c r="CK103" s="99"/>
      <c r="CL103" s="99"/>
      <c r="CM103" s="99"/>
      <c r="CN103" s="99">
        <f>IF(SUM(CK103:CM103)=0,MASTER_DATA_MAPPED!CN103*VLOOKUP(CN$20,Backend!$A$2:$K$61,VLOOKUP(MASTER_DATA_ESCALATED!$B103,Backend!$M$3:$O$8,3,FALSE),FALSE),SUM(CK103:CM103))</f>
        <v>0</v>
      </c>
      <c r="CO103" s="99"/>
      <c r="CP103" s="99"/>
      <c r="CQ103" s="99"/>
      <c r="CR103" s="99">
        <f>IF(SUM(CO103:CQ103)=0,MASTER_DATA_MAPPED!CR103*VLOOKUP(CR$20,Backend!$A$2:$K$61,VLOOKUP(MASTER_DATA_ESCALATED!$B103,Backend!$M$3:$O$8,3,FALSE),FALSE),SUM(CO103:CQ103))</f>
        <v>0</v>
      </c>
      <c r="CS103" s="99"/>
      <c r="CT103" s="99"/>
      <c r="CU103" s="99"/>
      <c r="CV103" s="99">
        <f>IF(SUM(CS103:CU103)=0,MASTER_DATA_MAPPED!CV103*VLOOKUP(CV$20,Backend!$A$2:$K$61,VLOOKUP(MASTER_DATA_ESCALATED!$B103,Backend!$M$3:$O$8,3,FALSE),FALSE),SUM(CS103:CU103))</f>
        <v>0</v>
      </c>
      <c r="CW103" s="99"/>
      <c r="CX103" s="99"/>
      <c r="CY103" s="99"/>
      <c r="CZ103" s="99">
        <f>IF(SUM(CW103:CY103)=0,MASTER_DATA_MAPPED!CZ103*VLOOKUP(CZ$20,Backend!$A$2:$K$61,VLOOKUP(MASTER_DATA_ESCALATED!$B103,Backend!$M$3:$O$8,3,FALSE),FALSE),SUM(CW103:CY103))</f>
        <v>0</v>
      </c>
      <c r="DA103" s="99"/>
      <c r="DB103" s="99"/>
      <c r="DC103" s="99"/>
      <c r="DD103" s="99" t="e">
        <f>IF(SUM(DA103:DC103)=0,MASTER_DATA_MAPPED!DD103*VLOOKUP(DD$20,Backend!$A$2:$K$61,VLOOKUP(MASTER_DATA_ESCALATED!$B103,Backend!$M$3:$O$8,3,FALSE),FALSE),SUM(DA103:DC103))</f>
        <v>#N/A</v>
      </c>
      <c r="DE103" s="99"/>
      <c r="DF103" s="99"/>
      <c r="DG103" s="99"/>
      <c r="DH103" s="99">
        <f>IF(SUM(DE103:DG103)=0,MASTER_DATA_MAPPED!DH103*VLOOKUP(DH$20,Backend!$A$2:$K$61,VLOOKUP(MASTER_DATA_ESCALATED!$B103,Backend!$M$3:$O$8,3,FALSE),FALSE),SUM(DE103:DG103))</f>
        <v>0</v>
      </c>
      <c r="DI103" s="99"/>
      <c r="DJ103" s="99"/>
      <c r="DK103" s="99"/>
      <c r="DL103" s="99">
        <f>IF(SUM(DI103:DK103)=0,MASTER_DATA_MAPPED!DL103*VLOOKUP(DL$20,Backend!$A$2:$K$61,VLOOKUP(MASTER_DATA_ESCALATED!$B103,Backend!$M$3:$O$8,3,FALSE),FALSE),SUM(DI103:DK103))</f>
        <v>0</v>
      </c>
      <c r="DM103" s="99"/>
      <c r="DN103" s="99"/>
      <c r="DO103" s="99"/>
      <c r="DP103" s="99">
        <f>IF(SUM(DM103:DO103)=0,MASTER_DATA_MAPPED!DP103*VLOOKUP(DP$20,Backend!$A$2:$K$61,VLOOKUP(MASTER_DATA_ESCALATED!$B103,Backend!$M$3:$O$8,3,FALSE),FALSE),SUM(DM103:DO103))</f>
        <v>0</v>
      </c>
      <c r="DQ103" s="99"/>
      <c r="DR103" s="99"/>
      <c r="DS103" s="99"/>
      <c r="DT103" s="99">
        <f>IF(SUM(DQ103:DS103)=0,MASTER_DATA_MAPPED!DT103*VLOOKUP(DT$20,Backend!$A$2:$K$61,VLOOKUP(MASTER_DATA_ESCALATED!$B103,Backend!$M$3:$O$8,3,FALSE),FALSE),SUM(DQ103:DS103))</f>
        <v>0</v>
      </c>
      <c r="DU103" s="99"/>
      <c r="DV103" s="99"/>
      <c r="DW103" s="99"/>
      <c r="DX103" s="99">
        <f>IF(SUM(DU103:DW103)=0,MASTER_DATA_MAPPED!DX103*VLOOKUP(DX$20,Backend!$A$2:$K$61,VLOOKUP(MASTER_DATA_ESCALATED!$B103,Backend!$M$3:$O$8,3,FALSE),FALSE),SUM(DU103:DW103))</f>
        <v>0</v>
      </c>
      <c r="DY103" s="99"/>
      <c r="DZ103" s="99"/>
      <c r="EA103" s="99"/>
      <c r="EB103" s="99">
        <f>IF(SUM(DY103:EA103)=0,MASTER_DATA_MAPPED!EB103*VLOOKUP(EB$20,Backend!$A$2:$K$61,VLOOKUP(MASTER_DATA_ESCALATED!$B103,Backend!$M$3:$O$8,3,FALSE),FALSE),SUM(DY103:EA103))</f>
        <v>0</v>
      </c>
      <c r="EC103" s="99"/>
      <c r="ED103" s="99"/>
      <c r="EE103" s="99"/>
      <c r="EF103" s="99">
        <f>IF(SUM(EC103:EE103)=0,MASTER_DATA_MAPPED!EF103*VLOOKUP(EF$20,Backend!$A$2:$K$61,VLOOKUP(MASTER_DATA_ESCALATED!$B103,Backend!$M$3:$O$8,3,FALSE),FALSE),SUM(EC103:EE103))</f>
        <v>0</v>
      </c>
      <c r="EG103" s="99"/>
      <c r="EH103" s="99"/>
      <c r="EI103" s="99"/>
      <c r="EJ103" s="99">
        <f>IF(SUM(EG103:EI103)=0,MASTER_DATA_MAPPED!EJ103*VLOOKUP(EJ$20,Backend!$A$2:$K$61,VLOOKUP(MASTER_DATA_ESCALATED!$B103,Backend!$M$3:$O$8,3,FALSE),FALSE),SUM(EG103:EI103))</f>
        <v>0</v>
      </c>
      <c r="EK103" s="99"/>
      <c r="EL103" s="99"/>
      <c r="EM103" s="99"/>
      <c r="EN103" s="99">
        <f>IF(SUM(EK103:EM103)=0,MASTER_DATA_MAPPED!EN103*VLOOKUP(EN$20,Backend!$A$2:$K$61,VLOOKUP(MASTER_DATA_ESCALATED!$B103,Backend!$M$3:$O$8,3,FALSE),FALSE),SUM(EK103:EM103))</f>
        <v>0</v>
      </c>
      <c r="EO103" s="99"/>
      <c r="EP103" s="99"/>
      <c r="EQ103" s="99"/>
      <c r="ER103" s="99">
        <f>IF(SUM(EO103:EQ103)=0,MASTER_DATA_MAPPED!ER103*VLOOKUP(ER$20,Backend!$A$2:$K$61,VLOOKUP(MASTER_DATA_ESCALATED!$B103,Backend!$M$3:$O$8,3,FALSE),FALSE),SUM(EO103:EQ103))</f>
        <v>0</v>
      </c>
      <c r="ES103" s="99"/>
      <c r="ET103" s="99"/>
      <c r="EU103" s="99"/>
      <c r="EV103" s="99">
        <f>IF(SUM(ES103:EU103)=0,MASTER_DATA_MAPPED!EV103*VLOOKUP(EV$20,Backend!$A$2:$K$61,VLOOKUP(MASTER_DATA_ESCALATED!$B103,Backend!$M$3:$O$8,3,FALSE),FALSE),SUM(ES103:EU103))</f>
        <v>0</v>
      </c>
      <c r="EW103" s="99"/>
      <c r="EX103" s="99"/>
      <c r="EY103" s="99"/>
      <c r="EZ103" s="99">
        <f>IF(SUM(EW103:EY103)=0,MASTER_DATA_MAPPED!EZ103*VLOOKUP(EZ$20,Backend!$A$2:$K$61,VLOOKUP(MASTER_DATA_ESCALATED!$B103,Backend!$M$3:$O$8,3,FALSE),FALSE),SUM(EW103:EY103))</f>
        <v>0</v>
      </c>
      <c r="FA103" s="99"/>
      <c r="FB103" s="99"/>
      <c r="FC103" s="99"/>
      <c r="FD103" s="99">
        <f>IF(SUM(FA103:FC103)=0,MASTER_DATA_MAPPED!FD103*VLOOKUP(FD$20,Backend!$A$2:$K$61,VLOOKUP(MASTER_DATA_ESCALATED!$B103,Backend!$M$3:$O$8,3,FALSE),FALSE),SUM(FA103:FC103))</f>
        <v>0</v>
      </c>
      <c r="FE103" s="99"/>
      <c r="FF103" s="99"/>
      <c r="FG103" s="99"/>
      <c r="FH103" s="99">
        <f>IF(SUM(FE103:FG103)=0,MASTER_DATA_MAPPED!FH103*VLOOKUP(FH$20,Backend!$A$2:$K$61,VLOOKUP(MASTER_DATA_ESCALATED!$B103,Backend!$M$3:$O$8,3,FALSE),FALSE),SUM(FE103:FG103))</f>
        <v>0</v>
      </c>
      <c r="FI103" s="99"/>
      <c r="FJ103" s="99"/>
      <c r="FK103" s="99"/>
      <c r="FL103" s="99">
        <f>IF(SUM(FI103:FK103)=0,MASTER_DATA_MAPPED!FL103*VLOOKUP(FL$20,Backend!$A$2:$K$61,VLOOKUP(MASTER_DATA_ESCALATED!$B103,Backend!$M$3:$O$8,3,FALSE),FALSE),SUM(FI103:FK103))</f>
        <v>0</v>
      </c>
      <c r="FM103" s="99"/>
      <c r="FN103" s="99"/>
      <c r="FO103" s="99"/>
      <c r="FP103" s="99">
        <f>IF(SUM(FM103:FO103)=0,MASTER_DATA_MAPPED!FP103*VLOOKUP(FP$20,Backend!$A$2:$K$61,VLOOKUP(MASTER_DATA_ESCALATED!$B103,Backend!$M$3:$O$8,3,FALSE),FALSE),SUM(FM103:FO103))</f>
        <v>0</v>
      </c>
      <c r="FQ103" s="99"/>
      <c r="FR103" s="99"/>
      <c r="FS103" s="99"/>
      <c r="FT103" s="99">
        <f>IF(SUM(FQ103:FS103)=0,MASTER_DATA_MAPPED!FT103*VLOOKUP(FT$20,Backend!$A$2:$K$61,VLOOKUP(MASTER_DATA_ESCALATED!$B103,Backend!$M$3:$O$8,3,FALSE),FALSE),SUM(FQ103:FS103))</f>
        <v>0</v>
      </c>
      <c r="FU103" s="99"/>
      <c r="FV103" s="99"/>
      <c r="FW103" s="99"/>
      <c r="FX103" s="99">
        <f>IF(SUM(FU103:FW103)=0,MASTER_DATA_MAPPED!FX103*VLOOKUP(FX$20,Backend!$A$2:$K$61,VLOOKUP(MASTER_DATA_ESCALATED!$B103,Backend!$M$3:$O$8,3,FALSE),FALSE),SUM(FU103:FW103))</f>
        <v>0</v>
      </c>
      <c r="FY103" s="99"/>
      <c r="FZ103" s="99"/>
      <c r="GA103" s="99"/>
      <c r="GB103" s="99">
        <f>IF(SUM(FY103:GA103)=0,MASTER_DATA_MAPPED!GB103*VLOOKUP(GB$20,Backend!$A$2:$K$61,VLOOKUP(MASTER_DATA_ESCALATED!$B103,Backend!$M$3:$O$8,3,FALSE),FALSE),SUM(FY103:GA103))</f>
        <v>0</v>
      </c>
      <c r="GC103" s="99"/>
      <c r="GD103" s="99"/>
      <c r="GE103" s="99"/>
      <c r="GF103" s="99">
        <f>IF(SUM(GC103:GE103)=0,MASTER_DATA_MAPPED!GF103*VLOOKUP(GF$20,Backend!$A$2:$K$61,VLOOKUP(MASTER_DATA_ESCALATED!$B103,Backend!$M$3:$O$8,3,FALSE),FALSE),SUM(GC103:GE103))</f>
        <v>0</v>
      </c>
      <c r="GG103" s="99"/>
      <c r="GH103" s="99"/>
      <c r="GI103" s="99"/>
      <c r="GJ103" s="99">
        <f>IF(SUM(GG103:GI103)=0,MASTER_DATA_MAPPED!GJ103*VLOOKUP(GJ$20,Backend!$A$2:$K$61,VLOOKUP(MASTER_DATA_ESCALATED!$B103,Backend!$M$3:$O$8,3,FALSE),FALSE),SUM(GG103:GI103))</f>
        <v>0</v>
      </c>
      <c r="GK103" s="99"/>
      <c r="GL103" s="99"/>
      <c r="GM103" s="99"/>
      <c r="GN103" s="99">
        <f>IF(SUM(GK103:GM103)=0,MASTER_DATA_MAPPED!GN103*VLOOKUP(GN$20,Backend!$A$2:$K$61,VLOOKUP(MASTER_DATA_ESCALATED!$B103,Backend!$M$3:$O$8,3,FALSE),FALSE),SUM(GK103:GM103))</f>
        <v>0</v>
      </c>
      <c r="GO103" s="99"/>
      <c r="GP103" s="99"/>
      <c r="GQ103" s="99"/>
      <c r="GR103" s="99">
        <f>IF(SUM(GO103:GQ103)=0,MASTER_DATA_MAPPED!GR103*VLOOKUP(GR$20,Backend!$A$2:$K$61,VLOOKUP(MASTER_DATA_ESCALATED!$B103,Backend!$M$3:$O$8,3,FALSE),FALSE),SUM(GO103:GQ103))</f>
        <v>0</v>
      </c>
      <c r="GS103" s="99"/>
      <c r="GT103" s="99"/>
      <c r="GU103" s="99"/>
      <c r="GV103" s="99">
        <f>IF(SUM(GS103:GU103)=0,MASTER_DATA_MAPPED!GV103*VLOOKUP(GV$20,Backend!$A$2:$K$61,VLOOKUP(MASTER_DATA_ESCALATED!$B103,Backend!$M$3:$O$8,3,FALSE),FALSE),SUM(GS103:GU103))</f>
        <v>0</v>
      </c>
    </row>
    <row r="104" spans="2:204" s="27" customFormat="1" ht="14.25" hidden="1" outlineLevel="2" x14ac:dyDescent="0.25">
      <c r="B104" s="26">
        <f t="shared" si="3"/>
        <v>20</v>
      </c>
      <c r="C104" s="59">
        <v>232.3</v>
      </c>
      <c r="D104" s="88"/>
      <c r="E104" s="57"/>
      <c r="F104" s="57"/>
      <c r="G104" s="86">
        <v>232.3</v>
      </c>
      <c r="H104" s="40" t="s">
        <v>108</v>
      </c>
      <c r="I104" s="99"/>
      <c r="J104" s="99"/>
      <c r="K104" s="99"/>
      <c r="L104" s="99">
        <f>IF(SUM(I104:K104)=0,MASTER_DATA_MAPPED!L104*VLOOKUP(L$20,Backend!$A$2:$K$61,VLOOKUP(MASTER_DATA_ESCALATED!$B104,Backend!$M$3:$O$8,3,FALSE),FALSE),SUM(I104:K104))</f>
        <v>0</v>
      </c>
      <c r="M104" s="99"/>
      <c r="N104" s="99"/>
      <c r="O104" s="99"/>
      <c r="P104" s="99">
        <f>IF(SUM(M104:O104)=0,MASTER_DATA_MAPPED!P104*VLOOKUP(P$20,Backend!$A$2:$K$61,VLOOKUP(MASTER_DATA_ESCALATED!$B104,Backend!$M$3:$O$8,3,FALSE),FALSE),SUM(M104:O104))</f>
        <v>0</v>
      </c>
      <c r="Q104" s="99"/>
      <c r="R104" s="99"/>
      <c r="S104" s="99"/>
      <c r="T104" s="99">
        <f>IF(SUM(Q104:S104)=0,MASTER_DATA_MAPPED!T104*VLOOKUP(T$20,Backend!$A$2:$K$61,VLOOKUP(MASTER_DATA_ESCALATED!$B104,Backend!$M$3:$O$8,3,FALSE),FALSE),SUM(Q104:S104))</f>
        <v>0</v>
      </c>
      <c r="U104" s="99"/>
      <c r="V104" s="99"/>
      <c r="W104" s="99"/>
      <c r="X104" s="99">
        <f>IF(SUM(U104:W104)=0,MASTER_DATA_MAPPED!X104*VLOOKUP(X$20,Backend!$A$2:$K$61,VLOOKUP(MASTER_DATA_ESCALATED!$B104,Backend!$M$3:$O$8,3,FALSE),FALSE),SUM(U104:W104))</f>
        <v>0</v>
      </c>
      <c r="Y104" s="99"/>
      <c r="Z104" s="99"/>
      <c r="AA104" s="99"/>
      <c r="AB104" s="99">
        <f>IF(SUM(Y104:AA104)=0,MASTER_DATA_MAPPED!AB104*VLOOKUP(AB$20,Backend!$A$2:$K$61,VLOOKUP(MASTER_DATA_ESCALATED!$B104,Backend!$M$3:$O$8,3,FALSE),FALSE),SUM(Y104:AA104))</f>
        <v>0</v>
      </c>
      <c r="AC104" s="99"/>
      <c r="AD104" s="99"/>
      <c r="AE104" s="99"/>
      <c r="AF104" s="99">
        <f>IF(SUM(AC104:AE104)=0,MASTER_DATA_MAPPED!AF104*VLOOKUP(AF$20,Backend!$A$2:$K$61,VLOOKUP(MASTER_DATA_ESCALATED!$B104,Backend!$M$3:$O$8,3,FALSE),FALSE),SUM(AC104:AE104))</f>
        <v>0</v>
      </c>
      <c r="AG104" s="99"/>
      <c r="AH104" s="99"/>
      <c r="AI104" s="99"/>
      <c r="AJ104" s="99">
        <f>IF(SUM(AG104:AI104)=0,MASTER_DATA_MAPPED!AJ104*VLOOKUP(AJ$20,Backend!$A$2:$K$61,VLOOKUP(MASTER_DATA_ESCALATED!$B104,Backend!$M$3:$O$8,3,FALSE),FALSE),SUM(AG104:AI104))</f>
        <v>0</v>
      </c>
      <c r="AK104" s="99"/>
      <c r="AL104" s="99"/>
      <c r="AM104" s="99"/>
      <c r="AN104" s="99">
        <f>IF(SUM(AK104:AM104)=0,MASTER_DATA_MAPPED!AN104*VLOOKUP(AN$20,Backend!$A$2:$K$61,VLOOKUP(MASTER_DATA_ESCALATED!$B104,Backend!$M$3:$O$8,3,FALSE),FALSE),SUM(AK104:AM104))</f>
        <v>0</v>
      </c>
      <c r="AO104" s="99"/>
      <c r="AP104" s="99"/>
      <c r="AQ104" s="99"/>
      <c r="AR104" s="99">
        <f>IF(SUM(AO104:AQ104)=0,MASTER_DATA_MAPPED!AR104*VLOOKUP(AR$20,Backend!$A$2:$K$61,VLOOKUP(MASTER_DATA_ESCALATED!$B104,Backend!$M$3:$O$8,3,FALSE),FALSE),SUM(AO104:AQ104))</f>
        <v>0</v>
      </c>
      <c r="AS104" s="99"/>
      <c r="AT104" s="99"/>
      <c r="AU104" s="99"/>
      <c r="AV104" s="99">
        <f>IF(SUM(AS104:AU104)=0,MASTER_DATA_MAPPED!AV104*VLOOKUP(AV$20,Backend!$A$2:$K$61,VLOOKUP(MASTER_DATA_ESCALATED!$B104,Backend!$M$3:$O$8,3,FALSE),FALSE),SUM(AS104:AU104))</f>
        <v>0</v>
      </c>
      <c r="AW104" s="99"/>
      <c r="AX104" s="99"/>
      <c r="AY104" s="99"/>
      <c r="AZ104" s="99">
        <f>IF(SUM(AW104:AY104)=0,MASTER_DATA_MAPPED!AZ104*VLOOKUP(AZ$20,Backend!$A$2:$K$61,VLOOKUP(MASTER_DATA_ESCALATED!$B104,Backend!$M$3:$O$8,3,FALSE),FALSE),SUM(AW104:AY104))</f>
        <v>0</v>
      </c>
      <c r="BA104" s="99"/>
      <c r="BB104" s="99"/>
      <c r="BC104" s="99"/>
      <c r="BD104" s="99">
        <f>IF(SUM(BA104:BC104)=0,MASTER_DATA_MAPPED!BD104*VLOOKUP(BD$20,Backend!$A$2:$K$61,VLOOKUP(MASTER_DATA_ESCALATED!$B104,Backend!$M$3:$O$8,3,FALSE),FALSE),SUM(BA104:BC104))</f>
        <v>0</v>
      </c>
      <c r="BE104" s="99"/>
      <c r="BF104" s="99"/>
      <c r="BG104" s="99"/>
      <c r="BH104" s="99">
        <f>IF(SUM(BE104:BG104)=0,MASTER_DATA_MAPPED!BH104*VLOOKUP(BH$20,Backend!$A$2:$K$61,VLOOKUP(MASTER_DATA_ESCALATED!$B104,Backend!$M$3:$O$8,3,FALSE),FALSE),SUM(BE104:BG104))</f>
        <v>0</v>
      </c>
      <c r="BI104" s="99"/>
      <c r="BJ104" s="99"/>
      <c r="BK104" s="99"/>
      <c r="BL104" s="99">
        <f>IF(SUM(BI104:BK104)=0,MASTER_DATA_MAPPED!BL104*VLOOKUP(BL$20,Backend!$A$2:$K$61,VLOOKUP(MASTER_DATA_ESCALATED!$B104,Backend!$M$3:$O$8,3,FALSE),FALSE),SUM(BI104:BK104))</f>
        <v>0</v>
      </c>
      <c r="BM104" s="99"/>
      <c r="BN104" s="99"/>
      <c r="BO104" s="99"/>
      <c r="BP104" s="99">
        <f>IF(SUM(BM104:BO104)=0,MASTER_DATA_MAPPED!BP104*VLOOKUP(BP$20,Backend!$A$2:$K$61,VLOOKUP(MASTER_DATA_ESCALATED!$B104,Backend!$M$3:$O$8,3,FALSE),FALSE),SUM(BM104:BO104))</f>
        <v>0</v>
      </c>
      <c r="BQ104" s="99"/>
      <c r="BR104" s="99"/>
      <c r="BS104" s="99"/>
      <c r="BT104" s="99">
        <f>IF(SUM(BQ104:BS104)=0,MASTER_DATA_MAPPED!BT104*VLOOKUP(BT$20,Backend!$A$2:$K$61,VLOOKUP(MASTER_DATA_ESCALATED!$B104,Backend!$M$3:$O$8,3,FALSE),FALSE),SUM(BQ104:BS104))</f>
        <v>0</v>
      </c>
      <c r="BU104" s="99"/>
      <c r="BV104" s="99"/>
      <c r="BW104" s="99"/>
      <c r="BX104" s="99">
        <f>IF(SUM(BU104:BW104)=0,MASTER_DATA_MAPPED!BX104*VLOOKUP(BX$20,Backend!$A$2:$K$61,VLOOKUP(MASTER_DATA_ESCALATED!$B104,Backend!$M$3:$O$8,3,FALSE),FALSE),SUM(BU104:BW104))</f>
        <v>0</v>
      </c>
      <c r="BY104" s="99"/>
      <c r="BZ104" s="99"/>
      <c r="CA104" s="99"/>
      <c r="CB104" s="99">
        <f>IF(SUM(BY104:CA104)=0,MASTER_DATA_MAPPED!CB104*VLOOKUP(CB$20,Backend!$A$2:$K$61,VLOOKUP(MASTER_DATA_ESCALATED!$B104,Backend!$M$3:$O$8,3,FALSE),FALSE),SUM(BY104:CA104))</f>
        <v>0</v>
      </c>
      <c r="CC104" s="99"/>
      <c r="CD104" s="99"/>
      <c r="CE104" s="99"/>
      <c r="CF104" s="99">
        <f>IF(SUM(CC104:CE104)=0,MASTER_DATA_MAPPED!CF104*VLOOKUP(CF$20,Backend!$A$2:$K$61,VLOOKUP(MASTER_DATA_ESCALATED!$B104,Backend!$M$3:$O$8,3,FALSE),FALSE),SUM(CC104:CE104))</f>
        <v>0</v>
      </c>
      <c r="CG104" s="99"/>
      <c r="CH104" s="99"/>
      <c r="CI104" s="99"/>
      <c r="CJ104" s="99">
        <f>IF(SUM(CG104:CI104)=0,MASTER_DATA_MAPPED!CJ104*VLOOKUP(CJ$20,Backend!$A$2:$K$61,VLOOKUP(MASTER_DATA_ESCALATED!$B104,Backend!$M$3:$O$8,3,FALSE),FALSE),SUM(CG104:CI104))</f>
        <v>0</v>
      </c>
      <c r="CK104" s="99"/>
      <c r="CL104" s="99"/>
      <c r="CM104" s="99"/>
      <c r="CN104" s="99">
        <f>IF(SUM(CK104:CM104)=0,MASTER_DATA_MAPPED!CN104*VLOOKUP(CN$20,Backend!$A$2:$K$61,VLOOKUP(MASTER_DATA_ESCALATED!$B104,Backend!$M$3:$O$8,3,FALSE),FALSE),SUM(CK104:CM104))</f>
        <v>0</v>
      </c>
      <c r="CO104" s="99"/>
      <c r="CP104" s="99"/>
      <c r="CQ104" s="99"/>
      <c r="CR104" s="99">
        <f>IF(SUM(CO104:CQ104)=0,MASTER_DATA_MAPPED!CR104*VLOOKUP(CR$20,Backend!$A$2:$K$61,VLOOKUP(MASTER_DATA_ESCALATED!$B104,Backend!$M$3:$O$8,3,FALSE),FALSE),SUM(CO104:CQ104))</f>
        <v>0</v>
      </c>
      <c r="CS104" s="99"/>
      <c r="CT104" s="99"/>
      <c r="CU104" s="99"/>
      <c r="CV104" s="99">
        <f>IF(SUM(CS104:CU104)=0,MASTER_DATA_MAPPED!CV104*VLOOKUP(CV$20,Backend!$A$2:$K$61,VLOOKUP(MASTER_DATA_ESCALATED!$B104,Backend!$M$3:$O$8,3,FALSE),FALSE),SUM(CS104:CU104))</f>
        <v>0</v>
      </c>
      <c r="CW104" s="99"/>
      <c r="CX104" s="99"/>
      <c r="CY104" s="99"/>
      <c r="CZ104" s="99">
        <f>IF(SUM(CW104:CY104)=0,MASTER_DATA_MAPPED!CZ104*VLOOKUP(CZ$20,Backend!$A$2:$K$61,VLOOKUP(MASTER_DATA_ESCALATED!$B104,Backend!$M$3:$O$8,3,FALSE),FALSE),SUM(CW104:CY104))</f>
        <v>0</v>
      </c>
      <c r="DA104" s="99"/>
      <c r="DB104" s="99"/>
      <c r="DC104" s="99"/>
      <c r="DD104" s="99" t="e">
        <f>IF(SUM(DA104:DC104)=0,MASTER_DATA_MAPPED!DD104*VLOOKUP(DD$20,Backend!$A$2:$K$61,VLOOKUP(MASTER_DATA_ESCALATED!$B104,Backend!$M$3:$O$8,3,FALSE),FALSE),SUM(DA104:DC104))</f>
        <v>#N/A</v>
      </c>
      <c r="DE104" s="99"/>
      <c r="DF104" s="99"/>
      <c r="DG104" s="99"/>
      <c r="DH104" s="99">
        <f>IF(SUM(DE104:DG104)=0,MASTER_DATA_MAPPED!DH104*VLOOKUP(DH$20,Backend!$A$2:$K$61,VLOOKUP(MASTER_DATA_ESCALATED!$B104,Backend!$M$3:$O$8,3,FALSE),FALSE),SUM(DE104:DG104))</f>
        <v>0</v>
      </c>
      <c r="DI104" s="99"/>
      <c r="DJ104" s="99"/>
      <c r="DK104" s="99"/>
      <c r="DL104" s="99">
        <f>IF(SUM(DI104:DK104)=0,MASTER_DATA_MAPPED!DL104*VLOOKUP(DL$20,Backend!$A$2:$K$61,VLOOKUP(MASTER_DATA_ESCALATED!$B104,Backend!$M$3:$O$8,3,FALSE),FALSE),SUM(DI104:DK104))</f>
        <v>0</v>
      </c>
      <c r="DM104" s="99"/>
      <c r="DN104" s="99"/>
      <c r="DO104" s="99"/>
      <c r="DP104" s="99">
        <f>IF(SUM(DM104:DO104)=0,MASTER_DATA_MAPPED!DP104*VLOOKUP(DP$20,Backend!$A$2:$K$61,VLOOKUP(MASTER_DATA_ESCALATED!$B104,Backend!$M$3:$O$8,3,FALSE),FALSE),SUM(DM104:DO104))</f>
        <v>0</v>
      </c>
      <c r="DQ104" s="99"/>
      <c r="DR104" s="99"/>
      <c r="DS104" s="99"/>
      <c r="DT104" s="99">
        <f>IF(SUM(DQ104:DS104)=0,MASTER_DATA_MAPPED!DT104*VLOOKUP(DT$20,Backend!$A$2:$K$61,VLOOKUP(MASTER_DATA_ESCALATED!$B104,Backend!$M$3:$O$8,3,FALSE),FALSE),SUM(DQ104:DS104))</f>
        <v>0</v>
      </c>
      <c r="DU104" s="99"/>
      <c r="DV104" s="99"/>
      <c r="DW104" s="99"/>
      <c r="DX104" s="99">
        <f>IF(SUM(DU104:DW104)=0,MASTER_DATA_MAPPED!DX104*VLOOKUP(DX$20,Backend!$A$2:$K$61,VLOOKUP(MASTER_DATA_ESCALATED!$B104,Backend!$M$3:$O$8,3,FALSE),FALSE),SUM(DU104:DW104))</f>
        <v>0</v>
      </c>
      <c r="DY104" s="99"/>
      <c r="DZ104" s="99"/>
      <c r="EA104" s="99"/>
      <c r="EB104" s="99">
        <f>IF(SUM(DY104:EA104)=0,MASTER_DATA_MAPPED!EB104*VLOOKUP(EB$20,Backend!$A$2:$K$61,VLOOKUP(MASTER_DATA_ESCALATED!$B104,Backend!$M$3:$O$8,3,FALSE),FALSE),SUM(DY104:EA104))</f>
        <v>0</v>
      </c>
      <c r="EC104" s="99"/>
      <c r="ED104" s="99"/>
      <c r="EE104" s="99"/>
      <c r="EF104" s="99">
        <f>IF(SUM(EC104:EE104)=0,MASTER_DATA_MAPPED!EF104*VLOOKUP(EF$20,Backend!$A$2:$K$61,VLOOKUP(MASTER_DATA_ESCALATED!$B104,Backend!$M$3:$O$8,3,FALSE),FALSE),SUM(EC104:EE104))</f>
        <v>0</v>
      </c>
      <c r="EG104" s="99"/>
      <c r="EH104" s="99"/>
      <c r="EI104" s="99"/>
      <c r="EJ104" s="99">
        <f>IF(SUM(EG104:EI104)=0,MASTER_DATA_MAPPED!EJ104*VLOOKUP(EJ$20,Backend!$A$2:$K$61,VLOOKUP(MASTER_DATA_ESCALATED!$B104,Backend!$M$3:$O$8,3,FALSE),FALSE),SUM(EG104:EI104))</f>
        <v>0</v>
      </c>
      <c r="EK104" s="99"/>
      <c r="EL104" s="99"/>
      <c r="EM104" s="99"/>
      <c r="EN104" s="99">
        <f>IF(SUM(EK104:EM104)=0,MASTER_DATA_MAPPED!EN104*VLOOKUP(EN$20,Backend!$A$2:$K$61,VLOOKUP(MASTER_DATA_ESCALATED!$B104,Backend!$M$3:$O$8,3,FALSE),FALSE),SUM(EK104:EM104))</f>
        <v>0</v>
      </c>
      <c r="EO104" s="99"/>
      <c r="EP104" s="99"/>
      <c r="EQ104" s="99"/>
      <c r="ER104" s="99">
        <f>IF(SUM(EO104:EQ104)=0,MASTER_DATA_MAPPED!ER104*VLOOKUP(ER$20,Backend!$A$2:$K$61,VLOOKUP(MASTER_DATA_ESCALATED!$B104,Backend!$M$3:$O$8,3,FALSE),FALSE),SUM(EO104:EQ104))</f>
        <v>0</v>
      </c>
      <c r="ES104" s="99"/>
      <c r="ET104" s="99"/>
      <c r="EU104" s="99"/>
      <c r="EV104" s="99">
        <f>IF(SUM(ES104:EU104)=0,MASTER_DATA_MAPPED!EV104*VLOOKUP(EV$20,Backend!$A$2:$K$61,VLOOKUP(MASTER_DATA_ESCALATED!$B104,Backend!$M$3:$O$8,3,FALSE),FALSE),SUM(ES104:EU104))</f>
        <v>0</v>
      </c>
      <c r="EW104" s="99"/>
      <c r="EX104" s="99"/>
      <c r="EY104" s="99"/>
      <c r="EZ104" s="99">
        <f>IF(SUM(EW104:EY104)=0,MASTER_DATA_MAPPED!EZ104*VLOOKUP(EZ$20,Backend!$A$2:$K$61,VLOOKUP(MASTER_DATA_ESCALATED!$B104,Backend!$M$3:$O$8,3,FALSE),FALSE),SUM(EW104:EY104))</f>
        <v>86160.187545693741</v>
      </c>
      <c r="FA104" s="99"/>
      <c r="FB104" s="99"/>
      <c r="FC104" s="99"/>
      <c r="FD104" s="99">
        <f>IF(SUM(FA104:FC104)=0,MASTER_DATA_MAPPED!FD104*VLOOKUP(FD$20,Backend!$A$2:$K$61,VLOOKUP(MASTER_DATA_ESCALATED!$B104,Backend!$M$3:$O$8,3,FALSE),FALSE),SUM(FA104:FC104))</f>
        <v>86160.187545693741</v>
      </c>
      <c r="FE104" s="99"/>
      <c r="FF104" s="99"/>
      <c r="FG104" s="99"/>
      <c r="FH104" s="99">
        <f>IF(SUM(FE104:FG104)=0,MASTER_DATA_MAPPED!FH104*VLOOKUP(FH$20,Backend!$A$2:$K$61,VLOOKUP(MASTER_DATA_ESCALATED!$B104,Backend!$M$3:$O$8,3,FALSE),FALSE),SUM(FE104:FG104))</f>
        <v>82969.069488445821</v>
      </c>
      <c r="FI104" s="99"/>
      <c r="FJ104" s="99"/>
      <c r="FK104" s="99"/>
      <c r="FL104" s="99">
        <f>IF(SUM(FI104:FK104)=0,MASTER_DATA_MAPPED!FL104*VLOOKUP(FL$20,Backend!$A$2:$K$61,VLOOKUP(MASTER_DATA_ESCALATED!$B104,Backend!$M$3:$O$8,3,FALSE),FALSE),SUM(FI104:FK104))</f>
        <v>165938.13897689164</v>
      </c>
      <c r="FM104" s="99"/>
      <c r="FN104" s="99"/>
      <c r="FO104" s="99"/>
      <c r="FP104" s="99">
        <f>IF(SUM(FM104:FO104)=0,MASTER_DATA_MAPPED!FP104*VLOOKUP(FP$20,Backend!$A$2:$K$61,VLOOKUP(MASTER_DATA_ESCALATED!$B104,Backend!$M$3:$O$8,3,FALSE),FALSE),SUM(FM104:FO104))</f>
        <v>0</v>
      </c>
      <c r="FQ104" s="99"/>
      <c r="FR104" s="99"/>
      <c r="FS104" s="99"/>
      <c r="FT104" s="99">
        <f>IF(SUM(FQ104:FS104)=0,MASTER_DATA_MAPPED!FT104*VLOOKUP(FT$20,Backend!$A$2:$K$61,VLOOKUP(MASTER_DATA_ESCALATED!$B104,Backend!$M$3:$O$8,3,FALSE),FALSE),SUM(FQ104:FS104))</f>
        <v>0</v>
      </c>
      <c r="FU104" s="99"/>
      <c r="FV104" s="99"/>
      <c r="FW104" s="99"/>
      <c r="FX104" s="99">
        <f>IF(SUM(FU104:FW104)=0,MASTER_DATA_MAPPED!FX104*VLOOKUP(FX$20,Backend!$A$2:$K$61,VLOOKUP(MASTER_DATA_ESCALATED!$B104,Backend!$M$3:$O$8,3,FALSE),FALSE),SUM(FU104:FW104))</f>
        <v>0</v>
      </c>
      <c r="FY104" s="99"/>
      <c r="FZ104" s="99"/>
      <c r="GA104" s="99"/>
      <c r="GB104" s="99">
        <f>IF(SUM(FY104:GA104)=0,MASTER_DATA_MAPPED!GB104*VLOOKUP(GB$20,Backend!$A$2:$K$61,VLOOKUP(MASTER_DATA_ESCALATED!$B104,Backend!$M$3:$O$8,3,FALSE),FALSE),SUM(FY104:GA104))</f>
        <v>0</v>
      </c>
      <c r="GC104" s="99"/>
      <c r="GD104" s="99"/>
      <c r="GE104" s="99"/>
      <c r="GF104" s="99">
        <f>IF(SUM(GC104:GE104)=0,MASTER_DATA_MAPPED!GF104*VLOOKUP(GF$20,Backend!$A$2:$K$61,VLOOKUP(MASTER_DATA_ESCALATED!$B104,Backend!$M$3:$O$8,3,FALSE),FALSE),SUM(GC104:GE104))</f>
        <v>0</v>
      </c>
      <c r="GG104" s="99"/>
      <c r="GH104" s="99"/>
      <c r="GI104" s="99"/>
      <c r="GJ104" s="99">
        <f>IF(SUM(GG104:GI104)=0,MASTER_DATA_MAPPED!GJ104*VLOOKUP(GJ$20,Backend!$A$2:$K$61,VLOOKUP(MASTER_DATA_ESCALATED!$B104,Backend!$M$3:$O$8,3,FALSE),FALSE),SUM(GG104:GI104))</f>
        <v>0</v>
      </c>
      <c r="GK104" s="99"/>
      <c r="GL104" s="99"/>
      <c r="GM104" s="99"/>
      <c r="GN104" s="99">
        <f>IF(SUM(GK104:GM104)=0,MASTER_DATA_MAPPED!GN104*VLOOKUP(GN$20,Backend!$A$2:$K$61,VLOOKUP(MASTER_DATA_ESCALATED!$B104,Backend!$M$3:$O$8,3,FALSE),FALSE),SUM(GK104:GM104))</f>
        <v>0</v>
      </c>
      <c r="GO104" s="99"/>
      <c r="GP104" s="99"/>
      <c r="GQ104" s="99"/>
      <c r="GR104" s="99">
        <f>IF(SUM(GO104:GQ104)=0,MASTER_DATA_MAPPED!GR104*VLOOKUP(GR$20,Backend!$A$2:$K$61,VLOOKUP(MASTER_DATA_ESCALATED!$B104,Backend!$M$3:$O$8,3,FALSE),FALSE),SUM(GO104:GQ104))</f>
        <v>0</v>
      </c>
      <c r="GS104" s="99"/>
      <c r="GT104" s="99"/>
      <c r="GU104" s="99"/>
      <c r="GV104" s="99">
        <f>IF(SUM(GS104:GU104)=0,MASTER_DATA_MAPPED!GV104*VLOOKUP(GV$20,Backend!$A$2:$K$61,VLOOKUP(MASTER_DATA_ESCALATED!$B104,Backend!$M$3:$O$8,3,FALSE),FALSE),SUM(GS104:GU104))</f>
        <v>0</v>
      </c>
    </row>
    <row r="105" spans="2:204" s="27" customFormat="1" ht="14.25" hidden="1" outlineLevel="2" x14ac:dyDescent="0.25">
      <c r="B105" s="26">
        <f t="shared" si="3"/>
        <v>20</v>
      </c>
      <c r="C105" s="59">
        <v>232.4</v>
      </c>
      <c r="D105" s="88"/>
      <c r="E105" s="57"/>
      <c r="F105" s="57"/>
      <c r="G105" s="86">
        <v>232.4</v>
      </c>
      <c r="H105" s="40" t="s">
        <v>109</v>
      </c>
      <c r="I105" s="99"/>
      <c r="J105" s="99"/>
      <c r="K105" s="99"/>
      <c r="L105" s="99">
        <f>IF(SUM(I105:K105)=0,MASTER_DATA_MAPPED!L105*VLOOKUP(L$20,Backend!$A$2:$K$61,VLOOKUP(MASTER_DATA_ESCALATED!$B105,Backend!$M$3:$O$8,3,FALSE),FALSE),SUM(I105:K105))</f>
        <v>0</v>
      </c>
      <c r="M105" s="99"/>
      <c r="N105" s="99"/>
      <c r="O105" s="99"/>
      <c r="P105" s="99">
        <f>IF(SUM(M105:O105)=0,MASTER_DATA_MAPPED!P105*VLOOKUP(P$20,Backend!$A$2:$K$61,VLOOKUP(MASTER_DATA_ESCALATED!$B105,Backend!$M$3:$O$8,3,FALSE),FALSE),SUM(M105:O105))</f>
        <v>0</v>
      </c>
      <c r="Q105" s="99"/>
      <c r="R105" s="99"/>
      <c r="S105" s="99"/>
      <c r="T105" s="99">
        <f>IF(SUM(Q105:S105)=0,MASTER_DATA_MAPPED!T105*VLOOKUP(T$20,Backend!$A$2:$K$61,VLOOKUP(MASTER_DATA_ESCALATED!$B105,Backend!$M$3:$O$8,3,FALSE),FALSE),SUM(Q105:S105))</f>
        <v>0</v>
      </c>
      <c r="U105" s="99"/>
      <c r="V105" s="99"/>
      <c r="W105" s="99"/>
      <c r="X105" s="99">
        <f>IF(SUM(U105:W105)=0,MASTER_DATA_MAPPED!X105*VLOOKUP(X$20,Backend!$A$2:$K$61,VLOOKUP(MASTER_DATA_ESCALATED!$B105,Backend!$M$3:$O$8,3,FALSE),FALSE),SUM(U105:W105))</f>
        <v>0</v>
      </c>
      <c r="Y105" s="99"/>
      <c r="Z105" s="99"/>
      <c r="AA105" s="99"/>
      <c r="AB105" s="99">
        <f>IF(SUM(Y105:AA105)=0,MASTER_DATA_MAPPED!AB105*VLOOKUP(AB$20,Backend!$A$2:$K$61,VLOOKUP(MASTER_DATA_ESCALATED!$B105,Backend!$M$3:$O$8,3,FALSE),FALSE),SUM(Y105:AA105))</f>
        <v>0</v>
      </c>
      <c r="AC105" s="99"/>
      <c r="AD105" s="99"/>
      <c r="AE105" s="99"/>
      <c r="AF105" s="99">
        <f>IF(SUM(AC105:AE105)=0,MASTER_DATA_MAPPED!AF105*VLOOKUP(AF$20,Backend!$A$2:$K$61,VLOOKUP(MASTER_DATA_ESCALATED!$B105,Backend!$M$3:$O$8,3,FALSE),FALSE),SUM(AC105:AE105))</f>
        <v>0</v>
      </c>
      <c r="AG105" s="99"/>
      <c r="AH105" s="99"/>
      <c r="AI105" s="99"/>
      <c r="AJ105" s="99">
        <f>IF(SUM(AG105:AI105)=0,MASTER_DATA_MAPPED!AJ105*VLOOKUP(AJ$20,Backend!$A$2:$K$61,VLOOKUP(MASTER_DATA_ESCALATED!$B105,Backend!$M$3:$O$8,3,FALSE),FALSE),SUM(AG105:AI105))</f>
        <v>0</v>
      </c>
      <c r="AK105" s="99"/>
      <c r="AL105" s="99"/>
      <c r="AM105" s="99"/>
      <c r="AN105" s="99">
        <f>IF(SUM(AK105:AM105)=0,MASTER_DATA_MAPPED!AN105*VLOOKUP(AN$20,Backend!$A$2:$K$61,VLOOKUP(MASTER_DATA_ESCALATED!$B105,Backend!$M$3:$O$8,3,FALSE),FALSE),SUM(AK105:AM105))</f>
        <v>0</v>
      </c>
      <c r="AO105" s="99"/>
      <c r="AP105" s="99"/>
      <c r="AQ105" s="99"/>
      <c r="AR105" s="99">
        <f>IF(SUM(AO105:AQ105)=0,MASTER_DATA_MAPPED!AR105*VLOOKUP(AR$20,Backend!$A$2:$K$61,VLOOKUP(MASTER_DATA_ESCALATED!$B105,Backend!$M$3:$O$8,3,FALSE),FALSE),SUM(AO105:AQ105))</f>
        <v>0</v>
      </c>
      <c r="AS105" s="99"/>
      <c r="AT105" s="99"/>
      <c r="AU105" s="99"/>
      <c r="AV105" s="99">
        <f>IF(SUM(AS105:AU105)=0,MASTER_DATA_MAPPED!AV105*VLOOKUP(AV$20,Backend!$A$2:$K$61,VLOOKUP(MASTER_DATA_ESCALATED!$B105,Backend!$M$3:$O$8,3,FALSE),FALSE),SUM(AS105:AU105))</f>
        <v>0</v>
      </c>
      <c r="AW105" s="99"/>
      <c r="AX105" s="99"/>
      <c r="AY105" s="99"/>
      <c r="AZ105" s="99">
        <f>IF(SUM(AW105:AY105)=0,MASTER_DATA_MAPPED!AZ105*VLOOKUP(AZ$20,Backend!$A$2:$K$61,VLOOKUP(MASTER_DATA_ESCALATED!$B105,Backend!$M$3:$O$8,3,FALSE),FALSE),SUM(AW105:AY105))</f>
        <v>0</v>
      </c>
      <c r="BA105" s="99"/>
      <c r="BB105" s="99"/>
      <c r="BC105" s="99"/>
      <c r="BD105" s="99">
        <f>IF(SUM(BA105:BC105)=0,MASTER_DATA_MAPPED!BD105*VLOOKUP(BD$20,Backend!$A$2:$K$61,VLOOKUP(MASTER_DATA_ESCALATED!$B105,Backend!$M$3:$O$8,3,FALSE),FALSE),SUM(BA105:BC105))</f>
        <v>0</v>
      </c>
      <c r="BE105" s="99"/>
      <c r="BF105" s="99"/>
      <c r="BG105" s="99"/>
      <c r="BH105" s="99">
        <f>IF(SUM(BE105:BG105)=0,MASTER_DATA_MAPPED!BH105*VLOOKUP(BH$20,Backend!$A$2:$K$61,VLOOKUP(MASTER_DATA_ESCALATED!$B105,Backend!$M$3:$O$8,3,FALSE),FALSE),SUM(BE105:BG105))</f>
        <v>0</v>
      </c>
      <c r="BI105" s="99"/>
      <c r="BJ105" s="99"/>
      <c r="BK105" s="99"/>
      <c r="BL105" s="99">
        <f>IF(SUM(BI105:BK105)=0,MASTER_DATA_MAPPED!BL105*VLOOKUP(BL$20,Backend!$A$2:$K$61,VLOOKUP(MASTER_DATA_ESCALATED!$B105,Backend!$M$3:$O$8,3,FALSE),FALSE),SUM(BI105:BK105))</f>
        <v>0</v>
      </c>
      <c r="BM105" s="99"/>
      <c r="BN105" s="99"/>
      <c r="BO105" s="99"/>
      <c r="BP105" s="99">
        <f>IF(SUM(BM105:BO105)=0,MASTER_DATA_MAPPED!BP105*VLOOKUP(BP$20,Backend!$A$2:$K$61,VLOOKUP(MASTER_DATA_ESCALATED!$B105,Backend!$M$3:$O$8,3,FALSE),FALSE),SUM(BM105:BO105))</f>
        <v>0</v>
      </c>
      <c r="BQ105" s="99"/>
      <c r="BR105" s="99"/>
      <c r="BS105" s="99"/>
      <c r="BT105" s="99">
        <f>IF(SUM(BQ105:BS105)=0,MASTER_DATA_MAPPED!BT105*VLOOKUP(BT$20,Backend!$A$2:$K$61,VLOOKUP(MASTER_DATA_ESCALATED!$B105,Backend!$M$3:$O$8,3,FALSE),FALSE),SUM(BQ105:BS105))</f>
        <v>0</v>
      </c>
      <c r="BU105" s="99"/>
      <c r="BV105" s="99"/>
      <c r="BW105" s="99"/>
      <c r="BX105" s="99">
        <f>IF(SUM(BU105:BW105)=0,MASTER_DATA_MAPPED!BX105*VLOOKUP(BX$20,Backend!$A$2:$K$61,VLOOKUP(MASTER_DATA_ESCALATED!$B105,Backend!$M$3:$O$8,3,FALSE),FALSE),SUM(BU105:BW105))</f>
        <v>0</v>
      </c>
      <c r="BY105" s="99"/>
      <c r="BZ105" s="99"/>
      <c r="CA105" s="99"/>
      <c r="CB105" s="99">
        <f>IF(SUM(BY105:CA105)=0,MASTER_DATA_MAPPED!CB105*VLOOKUP(CB$20,Backend!$A$2:$K$61,VLOOKUP(MASTER_DATA_ESCALATED!$B105,Backend!$M$3:$O$8,3,FALSE),FALSE),SUM(BY105:CA105))</f>
        <v>0</v>
      </c>
      <c r="CC105" s="99"/>
      <c r="CD105" s="99"/>
      <c r="CE105" s="99"/>
      <c r="CF105" s="99">
        <f>IF(SUM(CC105:CE105)=0,MASTER_DATA_MAPPED!CF105*VLOOKUP(CF$20,Backend!$A$2:$K$61,VLOOKUP(MASTER_DATA_ESCALATED!$B105,Backend!$M$3:$O$8,3,FALSE),FALSE),SUM(CC105:CE105))</f>
        <v>0</v>
      </c>
      <c r="CG105" s="99"/>
      <c r="CH105" s="99"/>
      <c r="CI105" s="99"/>
      <c r="CJ105" s="99">
        <f>IF(SUM(CG105:CI105)=0,MASTER_DATA_MAPPED!CJ105*VLOOKUP(CJ$20,Backend!$A$2:$K$61,VLOOKUP(MASTER_DATA_ESCALATED!$B105,Backend!$M$3:$O$8,3,FALSE),FALSE),SUM(CG105:CI105))</f>
        <v>0</v>
      </c>
      <c r="CK105" s="99"/>
      <c r="CL105" s="99"/>
      <c r="CM105" s="99"/>
      <c r="CN105" s="99">
        <f>IF(SUM(CK105:CM105)=0,MASTER_DATA_MAPPED!CN105*VLOOKUP(CN$20,Backend!$A$2:$K$61,VLOOKUP(MASTER_DATA_ESCALATED!$B105,Backend!$M$3:$O$8,3,FALSE),FALSE),SUM(CK105:CM105))</f>
        <v>0</v>
      </c>
      <c r="CO105" s="99"/>
      <c r="CP105" s="99"/>
      <c r="CQ105" s="99"/>
      <c r="CR105" s="99">
        <f>IF(SUM(CO105:CQ105)=0,MASTER_DATA_MAPPED!CR105*VLOOKUP(CR$20,Backend!$A$2:$K$61,VLOOKUP(MASTER_DATA_ESCALATED!$B105,Backend!$M$3:$O$8,3,FALSE),FALSE),SUM(CO105:CQ105))</f>
        <v>0</v>
      </c>
      <c r="CS105" s="99"/>
      <c r="CT105" s="99"/>
      <c r="CU105" s="99"/>
      <c r="CV105" s="99">
        <f>IF(SUM(CS105:CU105)=0,MASTER_DATA_MAPPED!CV105*VLOOKUP(CV$20,Backend!$A$2:$K$61,VLOOKUP(MASTER_DATA_ESCALATED!$B105,Backend!$M$3:$O$8,3,FALSE),FALSE),SUM(CS105:CU105))</f>
        <v>0</v>
      </c>
      <c r="CW105" s="99"/>
      <c r="CX105" s="99"/>
      <c r="CY105" s="99"/>
      <c r="CZ105" s="99">
        <f>IF(SUM(CW105:CY105)=0,MASTER_DATA_MAPPED!CZ105*VLOOKUP(CZ$20,Backend!$A$2:$K$61,VLOOKUP(MASTER_DATA_ESCALATED!$B105,Backend!$M$3:$O$8,3,FALSE),FALSE),SUM(CW105:CY105))</f>
        <v>0</v>
      </c>
      <c r="DA105" s="99"/>
      <c r="DB105" s="99"/>
      <c r="DC105" s="99"/>
      <c r="DD105" s="99" t="e">
        <f>IF(SUM(DA105:DC105)=0,MASTER_DATA_MAPPED!DD105*VLOOKUP(DD$20,Backend!$A$2:$K$61,VLOOKUP(MASTER_DATA_ESCALATED!$B105,Backend!$M$3:$O$8,3,FALSE),FALSE),SUM(DA105:DC105))</f>
        <v>#N/A</v>
      </c>
      <c r="DE105" s="99"/>
      <c r="DF105" s="99"/>
      <c r="DG105" s="99"/>
      <c r="DH105" s="99">
        <f>IF(SUM(DE105:DG105)=0,MASTER_DATA_MAPPED!DH105*VLOOKUP(DH$20,Backend!$A$2:$K$61,VLOOKUP(MASTER_DATA_ESCALATED!$B105,Backend!$M$3:$O$8,3,FALSE),FALSE),SUM(DE105:DG105))</f>
        <v>0</v>
      </c>
      <c r="DI105" s="99"/>
      <c r="DJ105" s="99"/>
      <c r="DK105" s="99"/>
      <c r="DL105" s="99">
        <f>IF(SUM(DI105:DK105)=0,MASTER_DATA_MAPPED!DL105*VLOOKUP(DL$20,Backend!$A$2:$K$61,VLOOKUP(MASTER_DATA_ESCALATED!$B105,Backend!$M$3:$O$8,3,FALSE),FALSE),SUM(DI105:DK105))</f>
        <v>0</v>
      </c>
      <c r="DM105" s="99"/>
      <c r="DN105" s="99"/>
      <c r="DO105" s="99"/>
      <c r="DP105" s="99">
        <f>IF(SUM(DM105:DO105)=0,MASTER_DATA_MAPPED!DP105*VLOOKUP(DP$20,Backend!$A$2:$K$61,VLOOKUP(MASTER_DATA_ESCALATED!$B105,Backend!$M$3:$O$8,3,FALSE),FALSE),SUM(DM105:DO105))</f>
        <v>0</v>
      </c>
      <c r="DQ105" s="99"/>
      <c r="DR105" s="99"/>
      <c r="DS105" s="99"/>
      <c r="DT105" s="99">
        <f>IF(SUM(DQ105:DS105)=0,MASTER_DATA_MAPPED!DT105*VLOOKUP(DT$20,Backend!$A$2:$K$61,VLOOKUP(MASTER_DATA_ESCALATED!$B105,Backend!$M$3:$O$8,3,FALSE),FALSE),SUM(DQ105:DS105))</f>
        <v>0</v>
      </c>
      <c r="DU105" s="99"/>
      <c r="DV105" s="99"/>
      <c r="DW105" s="99"/>
      <c r="DX105" s="99">
        <f>IF(SUM(DU105:DW105)=0,MASTER_DATA_MAPPED!DX105*VLOOKUP(DX$20,Backend!$A$2:$K$61,VLOOKUP(MASTER_DATA_ESCALATED!$B105,Backend!$M$3:$O$8,3,FALSE),FALSE),SUM(DU105:DW105))</f>
        <v>0</v>
      </c>
      <c r="DY105" s="99"/>
      <c r="DZ105" s="99"/>
      <c r="EA105" s="99"/>
      <c r="EB105" s="99">
        <f>IF(SUM(DY105:EA105)=0,MASTER_DATA_MAPPED!EB105*VLOOKUP(EB$20,Backend!$A$2:$K$61,VLOOKUP(MASTER_DATA_ESCALATED!$B105,Backend!$M$3:$O$8,3,FALSE),FALSE),SUM(DY105:EA105))</f>
        <v>0</v>
      </c>
      <c r="EC105" s="99"/>
      <c r="ED105" s="99"/>
      <c r="EE105" s="99"/>
      <c r="EF105" s="99">
        <f>IF(SUM(EC105:EE105)=0,MASTER_DATA_MAPPED!EF105*VLOOKUP(EF$20,Backend!$A$2:$K$61,VLOOKUP(MASTER_DATA_ESCALATED!$B105,Backend!$M$3:$O$8,3,FALSE),FALSE),SUM(EC105:EE105))</f>
        <v>0</v>
      </c>
      <c r="EG105" s="99"/>
      <c r="EH105" s="99"/>
      <c r="EI105" s="99"/>
      <c r="EJ105" s="99">
        <f>IF(SUM(EG105:EI105)=0,MASTER_DATA_MAPPED!EJ105*VLOOKUP(EJ$20,Backend!$A$2:$K$61,VLOOKUP(MASTER_DATA_ESCALATED!$B105,Backend!$M$3:$O$8,3,FALSE),FALSE),SUM(EG105:EI105))</f>
        <v>0</v>
      </c>
      <c r="EK105" s="99"/>
      <c r="EL105" s="99"/>
      <c r="EM105" s="99"/>
      <c r="EN105" s="99">
        <f>IF(SUM(EK105:EM105)=0,MASTER_DATA_MAPPED!EN105*VLOOKUP(EN$20,Backend!$A$2:$K$61,VLOOKUP(MASTER_DATA_ESCALATED!$B105,Backend!$M$3:$O$8,3,FALSE),FALSE),SUM(EK105:EM105))</f>
        <v>0</v>
      </c>
      <c r="EO105" s="99"/>
      <c r="EP105" s="99"/>
      <c r="EQ105" s="99"/>
      <c r="ER105" s="99">
        <f>IF(SUM(EO105:EQ105)=0,MASTER_DATA_MAPPED!ER105*VLOOKUP(ER$20,Backend!$A$2:$K$61,VLOOKUP(MASTER_DATA_ESCALATED!$B105,Backend!$M$3:$O$8,3,FALSE),FALSE),SUM(EO105:EQ105))</f>
        <v>0</v>
      </c>
      <c r="ES105" s="99"/>
      <c r="ET105" s="99"/>
      <c r="EU105" s="99"/>
      <c r="EV105" s="99">
        <f>IF(SUM(ES105:EU105)=0,MASTER_DATA_MAPPED!EV105*VLOOKUP(EV$20,Backend!$A$2:$K$61,VLOOKUP(MASTER_DATA_ESCALATED!$B105,Backend!$M$3:$O$8,3,FALSE),FALSE),SUM(ES105:EU105))</f>
        <v>0</v>
      </c>
      <c r="EW105" s="99"/>
      <c r="EX105" s="99"/>
      <c r="EY105" s="99"/>
      <c r="EZ105" s="99">
        <f>IF(SUM(EW105:EY105)=0,MASTER_DATA_MAPPED!EZ105*VLOOKUP(EZ$20,Backend!$A$2:$K$61,VLOOKUP(MASTER_DATA_ESCALATED!$B105,Backend!$M$3:$O$8,3,FALSE),FALSE),SUM(EW105:EY105))</f>
        <v>0</v>
      </c>
      <c r="FA105" s="99"/>
      <c r="FB105" s="99"/>
      <c r="FC105" s="99"/>
      <c r="FD105" s="99">
        <f>IF(SUM(FA105:FC105)=0,MASTER_DATA_MAPPED!FD105*VLOOKUP(FD$20,Backend!$A$2:$K$61,VLOOKUP(MASTER_DATA_ESCALATED!$B105,Backend!$M$3:$O$8,3,FALSE),FALSE),SUM(FA105:FC105))</f>
        <v>0</v>
      </c>
      <c r="FE105" s="99"/>
      <c r="FF105" s="99"/>
      <c r="FG105" s="99"/>
      <c r="FH105" s="99">
        <f>IF(SUM(FE105:FG105)=0,MASTER_DATA_MAPPED!FH105*VLOOKUP(FH$20,Backend!$A$2:$K$61,VLOOKUP(MASTER_DATA_ESCALATED!$B105,Backend!$M$3:$O$8,3,FALSE),FALSE),SUM(FE105:FG105))</f>
        <v>0</v>
      </c>
      <c r="FI105" s="99"/>
      <c r="FJ105" s="99"/>
      <c r="FK105" s="99"/>
      <c r="FL105" s="99">
        <f>IF(SUM(FI105:FK105)=0,MASTER_DATA_MAPPED!FL105*VLOOKUP(FL$20,Backend!$A$2:$K$61,VLOOKUP(MASTER_DATA_ESCALATED!$B105,Backend!$M$3:$O$8,3,FALSE),FALSE),SUM(FI105:FK105))</f>
        <v>0</v>
      </c>
      <c r="FM105" s="99"/>
      <c r="FN105" s="99"/>
      <c r="FO105" s="99"/>
      <c r="FP105" s="99">
        <f>IF(SUM(FM105:FO105)=0,MASTER_DATA_MAPPED!FP105*VLOOKUP(FP$20,Backend!$A$2:$K$61,VLOOKUP(MASTER_DATA_ESCALATED!$B105,Backend!$M$3:$O$8,3,FALSE),FALSE),SUM(FM105:FO105))</f>
        <v>0</v>
      </c>
      <c r="FQ105" s="99"/>
      <c r="FR105" s="99"/>
      <c r="FS105" s="99"/>
      <c r="FT105" s="99">
        <f>IF(SUM(FQ105:FS105)=0,MASTER_DATA_MAPPED!FT105*VLOOKUP(FT$20,Backend!$A$2:$K$61,VLOOKUP(MASTER_DATA_ESCALATED!$B105,Backend!$M$3:$O$8,3,FALSE),FALSE),SUM(FQ105:FS105))</f>
        <v>0</v>
      </c>
      <c r="FU105" s="99"/>
      <c r="FV105" s="99"/>
      <c r="FW105" s="99"/>
      <c r="FX105" s="99">
        <f>IF(SUM(FU105:FW105)=0,MASTER_DATA_MAPPED!FX105*VLOOKUP(FX$20,Backend!$A$2:$K$61,VLOOKUP(MASTER_DATA_ESCALATED!$B105,Backend!$M$3:$O$8,3,FALSE),FALSE),SUM(FU105:FW105))</f>
        <v>0</v>
      </c>
      <c r="FY105" s="99"/>
      <c r="FZ105" s="99"/>
      <c r="GA105" s="99"/>
      <c r="GB105" s="99">
        <f>IF(SUM(FY105:GA105)=0,MASTER_DATA_MAPPED!GB105*VLOOKUP(GB$20,Backend!$A$2:$K$61,VLOOKUP(MASTER_DATA_ESCALATED!$B105,Backend!$M$3:$O$8,3,FALSE),FALSE),SUM(FY105:GA105))</f>
        <v>0</v>
      </c>
      <c r="GC105" s="99"/>
      <c r="GD105" s="99"/>
      <c r="GE105" s="99"/>
      <c r="GF105" s="99">
        <f>IF(SUM(GC105:GE105)=0,MASTER_DATA_MAPPED!GF105*VLOOKUP(GF$20,Backend!$A$2:$K$61,VLOOKUP(MASTER_DATA_ESCALATED!$B105,Backend!$M$3:$O$8,3,FALSE),FALSE),SUM(GC105:GE105))</f>
        <v>0</v>
      </c>
      <c r="GG105" s="99"/>
      <c r="GH105" s="99"/>
      <c r="GI105" s="99"/>
      <c r="GJ105" s="99">
        <f>IF(SUM(GG105:GI105)=0,MASTER_DATA_MAPPED!GJ105*VLOOKUP(GJ$20,Backend!$A$2:$K$61,VLOOKUP(MASTER_DATA_ESCALATED!$B105,Backend!$M$3:$O$8,3,FALSE),FALSE),SUM(GG105:GI105))</f>
        <v>0</v>
      </c>
      <c r="GK105" s="99"/>
      <c r="GL105" s="99"/>
      <c r="GM105" s="99"/>
      <c r="GN105" s="99">
        <f>IF(SUM(GK105:GM105)=0,MASTER_DATA_MAPPED!GN105*VLOOKUP(GN$20,Backend!$A$2:$K$61,VLOOKUP(MASTER_DATA_ESCALATED!$B105,Backend!$M$3:$O$8,3,FALSE),FALSE),SUM(GK105:GM105))</f>
        <v>0</v>
      </c>
      <c r="GO105" s="99"/>
      <c r="GP105" s="99"/>
      <c r="GQ105" s="99"/>
      <c r="GR105" s="99">
        <f>IF(SUM(GO105:GQ105)=0,MASTER_DATA_MAPPED!GR105*VLOOKUP(GR$20,Backend!$A$2:$K$61,VLOOKUP(MASTER_DATA_ESCALATED!$B105,Backend!$M$3:$O$8,3,FALSE),FALSE),SUM(GO105:GQ105))</f>
        <v>0</v>
      </c>
      <c r="GS105" s="99"/>
      <c r="GT105" s="99"/>
      <c r="GU105" s="99"/>
      <c r="GV105" s="99">
        <f>IF(SUM(GS105:GU105)=0,MASTER_DATA_MAPPED!GV105*VLOOKUP(GV$20,Backend!$A$2:$K$61,VLOOKUP(MASTER_DATA_ESCALATED!$B105,Backend!$M$3:$O$8,3,FALSE),FALSE),SUM(GS105:GU105))</f>
        <v>0</v>
      </c>
    </row>
    <row r="106" spans="2:204" s="27" customFormat="1" ht="14.25" hidden="1" outlineLevel="2" x14ac:dyDescent="0.25">
      <c r="B106" s="26">
        <f t="shared" si="3"/>
        <v>20</v>
      </c>
      <c r="C106" s="59">
        <v>232.5</v>
      </c>
      <c r="D106" s="88"/>
      <c r="E106" s="57"/>
      <c r="F106" s="57"/>
      <c r="G106" s="86">
        <v>232.5</v>
      </c>
      <c r="H106" s="40" t="s">
        <v>110</v>
      </c>
      <c r="I106" s="99"/>
      <c r="J106" s="99"/>
      <c r="K106" s="99"/>
      <c r="L106" s="99">
        <f>IF(SUM(I106:K106)=0,MASTER_DATA_MAPPED!L106*VLOOKUP(L$20,Backend!$A$2:$K$61,VLOOKUP(MASTER_DATA_ESCALATED!$B106,Backend!$M$3:$O$8,3,FALSE),FALSE),SUM(I106:K106))</f>
        <v>0</v>
      </c>
      <c r="M106" s="99"/>
      <c r="N106" s="99"/>
      <c r="O106" s="99"/>
      <c r="P106" s="99">
        <f>IF(SUM(M106:O106)=0,MASTER_DATA_MAPPED!P106*VLOOKUP(P$20,Backend!$A$2:$K$61,VLOOKUP(MASTER_DATA_ESCALATED!$B106,Backend!$M$3:$O$8,3,FALSE),FALSE),SUM(M106:O106))</f>
        <v>0</v>
      </c>
      <c r="Q106" s="99"/>
      <c r="R106" s="99"/>
      <c r="S106" s="99"/>
      <c r="T106" s="99">
        <f>IF(SUM(Q106:S106)=0,MASTER_DATA_MAPPED!T106*VLOOKUP(T$20,Backend!$A$2:$K$61,VLOOKUP(MASTER_DATA_ESCALATED!$B106,Backend!$M$3:$O$8,3,FALSE),FALSE),SUM(Q106:S106))</f>
        <v>0</v>
      </c>
      <c r="U106" s="99"/>
      <c r="V106" s="99"/>
      <c r="W106" s="99"/>
      <c r="X106" s="99">
        <f>IF(SUM(U106:W106)=0,MASTER_DATA_MAPPED!X106*VLOOKUP(X$20,Backend!$A$2:$K$61,VLOOKUP(MASTER_DATA_ESCALATED!$B106,Backend!$M$3:$O$8,3,FALSE),FALSE),SUM(U106:W106))</f>
        <v>0</v>
      </c>
      <c r="Y106" s="99"/>
      <c r="Z106" s="99"/>
      <c r="AA106" s="99"/>
      <c r="AB106" s="99">
        <f>IF(SUM(Y106:AA106)=0,MASTER_DATA_MAPPED!AB106*VLOOKUP(AB$20,Backend!$A$2:$K$61,VLOOKUP(MASTER_DATA_ESCALATED!$B106,Backend!$M$3:$O$8,3,FALSE),FALSE),SUM(Y106:AA106))</f>
        <v>0</v>
      </c>
      <c r="AC106" s="99"/>
      <c r="AD106" s="99"/>
      <c r="AE106" s="99"/>
      <c r="AF106" s="99">
        <f>IF(SUM(AC106:AE106)=0,MASTER_DATA_MAPPED!AF106*VLOOKUP(AF$20,Backend!$A$2:$K$61,VLOOKUP(MASTER_DATA_ESCALATED!$B106,Backend!$M$3:$O$8,3,FALSE),FALSE),SUM(AC106:AE106))</f>
        <v>0</v>
      </c>
      <c r="AG106" s="99"/>
      <c r="AH106" s="99"/>
      <c r="AI106" s="99"/>
      <c r="AJ106" s="99">
        <f>IF(SUM(AG106:AI106)=0,MASTER_DATA_MAPPED!AJ106*VLOOKUP(AJ$20,Backend!$A$2:$K$61,VLOOKUP(MASTER_DATA_ESCALATED!$B106,Backend!$M$3:$O$8,3,FALSE),FALSE),SUM(AG106:AI106))</f>
        <v>0</v>
      </c>
      <c r="AK106" s="99"/>
      <c r="AL106" s="99"/>
      <c r="AM106" s="99"/>
      <c r="AN106" s="99">
        <f>IF(SUM(AK106:AM106)=0,MASTER_DATA_MAPPED!AN106*VLOOKUP(AN$20,Backend!$A$2:$K$61,VLOOKUP(MASTER_DATA_ESCALATED!$B106,Backend!$M$3:$O$8,3,FALSE),FALSE),SUM(AK106:AM106))</f>
        <v>0</v>
      </c>
      <c r="AO106" s="99"/>
      <c r="AP106" s="99"/>
      <c r="AQ106" s="99"/>
      <c r="AR106" s="99">
        <f>IF(SUM(AO106:AQ106)=0,MASTER_DATA_MAPPED!AR106*VLOOKUP(AR$20,Backend!$A$2:$K$61,VLOOKUP(MASTER_DATA_ESCALATED!$B106,Backend!$M$3:$O$8,3,FALSE),FALSE),SUM(AO106:AQ106))</f>
        <v>0</v>
      </c>
      <c r="AS106" s="99"/>
      <c r="AT106" s="99"/>
      <c r="AU106" s="99"/>
      <c r="AV106" s="99">
        <f>IF(SUM(AS106:AU106)=0,MASTER_DATA_MAPPED!AV106*VLOOKUP(AV$20,Backend!$A$2:$K$61,VLOOKUP(MASTER_DATA_ESCALATED!$B106,Backend!$M$3:$O$8,3,FALSE),FALSE),SUM(AS106:AU106))</f>
        <v>0</v>
      </c>
      <c r="AW106" s="99"/>
      <c r="AX106" s="99"/>
      <c r="AY106" s="99"/>
      <c r="AZ106" s="99">
        <f>IF(SUM(AW106:AY106)=0,MASTER_DATA_MAPPED!AZ106*VLOOKUP(AZ$20,Backend!$A$2:$K$61,VLOOKUP(MASTER_DATA_ESCALATED!$B106,Backend!$M$3:$O$8,3,FALSE),FALSE),SUM(AW106:AY106))</f>
        <v>0</v>
      </c>
      <c r="BA106" s="99"/>
      <c r="BB106" s="99"/>
      <c r="BC106" s="99"/>
      <c r="BD106" s="99">
        <f>IF(SUM(BA106:BC106)=0,MASTER_DATA_MAPPED!BD106*VLOOKUP(BD$20,Backend!$A$2:$K$61,VLOOKUP(MASTER_DATA_ESCALATED!$B106,Backend!$M$3:$O$8,3,FALSE),FALSE),SUM(BA106:BC106))</f>
        <v>0</v>
      </c>
      <c r="BE106" s="99"/>
      <c r="BF106" s="99"/>
      <c r="BG106" s="99"/>
      <c r="BH106" s="99">
        <f>IF(SUM(BE106:BG106)=0,MASTER_DATA_MAPPED!BH106*VLOOKUP(BH$20,Backend!$A$2:$K$61,VLOOKUP(MASTER_DATA_ESCALATED!$B106,Backend!$M$3:$O$8,3,FALSE),FALSE),SUM(BE106:BG106))</f>
        <v>0</v>
      </c>
      <c r="BI106" s="99"/>
      <c r="BJ106" s="99"/>
      <c r="BK106" s="99"/>
      <c r="BL106" s="99">
        <f>IF(SUM(BI106:BK106)=0,MASTER_DATA_MAPPED!BL106*VLOOKUP(BL$20,Backend!$A$2:$K$61,VLOOKUP(MASTER_DATA_ESCALATED!$B106,Backend!$M$3:$O$8,3,FALSE),FALSE),SUM(BI106:BK106))</f>
        <v>0</v>
      </c>
      <c r="BM106" s="99"/>
      <c r="BN106" s="99"/>
      <c r="BO106" s="99"/>
      <c r="BP106" s="99">
        <f>IF(SUM(BM106:BO106)=0,MASTER_DATA_MAPPED!BP106*VLOOKUP(BP$20,Backend!$A$2:$K$61,VLOOKUP(MASTER_DATA_ESCALATED!$B106,Backend!$M$3:$O$8,3,FALSE),FALSE),SUM(BM106:BO106))</f>
        <v>0</v>
      </c>
      <c r="BQ106" s="99"/>
      <c r="BR106" s="99"/>
      <c r="BS106" s="99"/>
      <c r="BT106" s="99">
        <f>IF(SUM(BQ106:BS106)=0,MASTER_DATA_MAPPED!BT106*VLOOKUP(BT$20,Backend!$A$2:$K$61,VLOOKUP(MASTER_DATA_ESCALATED!$B106,Backend!$M$3:$O$8,3,FALSE),FALSE),SUM(BQ106:BS106))</f>
        <v>0</v>
      </c>
      <c r="BU106" s="99"/>
      <c r="BV106" s="99"/>
      <c r="BW106" s="99"/>
      <c r="BX106" s="99">
        <f>IF(SUM(BU106:BW106)=0,MASTER_DATA_MAPPED!BX106*VLOOKUP(BX$20,Backend!$A$2:$K$61,VLOOKUP(MASTER_DATA_ESCALATED!$B106,Backend!$M$3:$O$8,3,FALSE),FALSE),SUM(BU106:BW106))</f>
        <v>0</v>
      </c>
      <c r="BY106" s="99"/>
      <c r="BZ106" s="99"/>
      <c r="CA106" s="99"/>
      <c r="CB106" s="99">
        <f>IF(SUM(BY106:CA106)=0,MASTER_DATA_MAPPED!CB106*VLOOKUP(CB$20,Backend!$A$2:$K$61,VLOOKUP(MASTER_DATA_ESCALATED!$B106,Backend!$M$3:$O$8,3,FALSE),FALSE),SUM(BY106:CA106))</f>
        <v>0</v>
      </c>
      <c r="CC106" s="99"/>
      <c r="CD106" s="99"/>
      <c r="CE106" s="99"/>
      <c r="CF106" s="99">
        <f>IF(SUM(CC106:CE106)=0,MASTER_DATA_MAPPED!CF106*VLOOKUP(CF$20,Backend!$A$2:$K$61,VLOOKUP(MASTER_DATA_ESCALATED!$B106,Backend!$M$3:$O$8,3,FALSE),FALSE),SUM(CC106:CE106))</f>
        <v>0</v>
      </c>
      <c r="CG106" s="99"/>
      <c r="CH106" s="99"/>
      <c r="CI106" s="99"/>
      <c r="CJ106" s="99">
        <f>IF(SUM(CG106:CI106)=0,MASTER_DATA_MAPPED!CJ106*VLOOKUP(CJ$20,Backend!$A$2:$K$61,VLOOKUP(MASTER_DATA_ESCALATED!$B106,Backend!$M$3:$O$8,3,FALSE),FALSE),SUM(CG106:CI106))</f>
        <v>0</v>
      </c>
      <c r="CK106" s="99"/>
      <c r="CL106" s="99"/>
      <c r="CM106" s="99"/>
      <c r="CN106" s="99">
        <f>IF(SUM(CK106:CM106)=0,MASTER_DATA_MAPPED!CN106*VLOOKUP(CN$20,Backend!$A$2:$K$61,VLOOKUP(MASTER_DATA_ESCALATED!$B106,Backend!$M$3:$O$8,3,FALSE),FALSE),SUM(CK106:CM106))</f>
        <v>0</v>
      </c>
      <c r="CO106" s="99"/>
      <c r="CP106" s="99"/>
      <c r="CQ106" s="99"/>
      <c r="CR106" s="99">
        <f>IF(SUM(CO106:CQ106)=0,MASTER_DATA_MAPPED!CR106*VLOOKUP(CR$20,Backend!$A$2:$K$61,VLOOKUP(MASTER_DATA_ESCALATED!$B106,Backend!$M$3:$O$8,3,FALSE),FALSE),SUM(CO106:CQ106))</f>
        <v>0</v>
      </c>
      <c r="CS106" s="99"/>
      <c r="CT106" s="99"/>
      <c r="CU106" s="99"/>
      <c r="CV106" s="99">
        <f>IF(SUM(CS106:CU106)=0,MASTER_DATA_MAPPED!CV106*VLOOKUP(CV$20,Backend!$A$2:$K$61,VLOOKUP(MASTER_DATA_ESCALATED!$B106,Backend!$M$3:$O$8,3,FALSE),FALSE),SUM(CS106:CU106))</f>
        <v>0</v>
      </c>
      <c r="CW106" s="99"/>
      <c r="CX106" s="99"/>
      <c r="CY106" s="99"/>
      <c r="CZ106" s="99">
        <f>IF(SUM(CW106:CY106)=0,MASTER_DATA_MAPPED!CZ106*VLOOKUP(CZ$20,Backend!$A$2:$K$61,VLOOKUP(MASTER_DATA_ESCALATED!$B106,Backend!$M$3:$O$8,3,FALSE),FALSE),SUM(CW106:CY106))</f>
        <v>0</v>
      </c>
      <c r="DA106" s="99"/>
      <c r="DB106" s="99"/>
      <c r="DC106" s="99"/>
      <c r="DD106" s="99" t="e">
        <f>IF(SUM(DA106:DC106)=0,MASTER_DATA_MAPPED!DD106*VLOOKUP(DD$20,Backend!$A$2:$K$61,VLOOKUP(MASTER_DATA_ESCALATED!$B106,Backend!$M$3:$O$8,3,FALSE),FALSE),SUM(DA106:DC106))</f>
        <v>#N/A</v>
      </c>
      <c r="DE106" s="99"/>
      <c r="DF106" s="99"/>
      <c r="DG106" s="99"/>
      <c r="DH106" s="99">
        <f>IF(SUM(DE106:DG106)=0,MASTER_DATA_MAPPED!DH106*VLOOKUP(DH$20,Backend!$A$2:$K$61,VLOOKUP(MASTER_DATA_ESCALATED!$B106,Backend!$M$3:$O$8,3,FALSE),FALSE),SUM(DE106:DG106))</f>
        <v>0</v>
      </c>
      <c r="DI106" s="99"/>
      <c r="DJ106" s="99"/>
      <c r="DK106" s="99"/>
      <c r="DL106" s="99">
        <f>IF(SUM(DI106:DK106)=0,MASTER_DATA_MAPPED!DL106*VLOOKUP(DL$20,Backend!$A$2:$K$61,VLOOKUP(MASTER_DATA_ESCALATED!$B106,Backend!$M$3:$O$8,3,FALSE),FALSE),SUM(DI106:DK106))</f>
        <v>0</v>
      </c>
      <c r="DM106" s="99"/>
      <c r="DN106" s="99"/>
      <c r="DO106" s="99"/>
      <c r="DP106" s="99">
        <f>IF(SUM(DM106:DO106)=0,MASTER_DATA_MAPPED!DP106*VLOOKUP(DP$20,Backend!$A$2:$K$61,VLOOKUP(MASTER_DATA_ESCALATED!$B106,Backend!$M$3:$O$8,3,FALSE),FALSE),SUM(DM106:DO106))</f>
        <v>0</v>
      </c>
      <c r="DQ106" s="99"/>
      <c r="DR106" s="99"/>
      <c r="DS106" s="99"/>
      <c r="DT106" s="99">
        <f>IF(SUM(DQ106:DS106)=0,MASTER_DATA_MAPPED!DT106*VLOOKUP(DT$20,Backend!$A$2:$K$61,VLOOKUP(MASTER_DATA_ESCALATED!$B106,Backend!$M$3:$O$8,3,FALSE),FALSE),SUM(DQ106:DS106))</f>
        <v>0</v>
      </c>
      <c r="DU106" s="99"/>
      <c r="DV106" s="99"/>
      <c r="DW106" s="99"/>
      <c r="DX106" s="99">
        <f>IF(SUM(DU106:DW106)=0,MASTER_DATA_MAPPED!DX106*VLOOKUP(DX$20,Backend!$A$2:$K$61,VLOOKUP(MASTER_DATA_ESCALATED!$B106,Backend!$M$3:$O$8,3,FALSE),FALSE),SUM(DU106:DW106))</f>
        <v>0</v>
      </c>
      <c r="DY106" s="99"/>
      <c r="DZ106" s="99"/>
      <c r="EA106" s="99"/>
      <c r="EB106" s="99">
        <f>IF(SUM(DY106:EA106)=0,MASTER_DATA_MAPPED!EB106*VLOOKUP(EB$20,Backend!$A$2:$K$61,VLOOKUP(MASTER_DATA_ESCALATED!$B106,Backend!$M$3:$O$8,3,FALSE),FALSE),SUM(DY106:EA106))</f>
        <v>0</v>
      </c>
      <c r="EC106" s="99"/>
      <c r="ED106" s="99"/>
      <c r="EE106" s="99"/>
      <c r="EF106" s="99">
        <f>IF(SUM(EC106:EE106)=0,MASTER_DATA_MAPPED!EF106*VLOOKUP(EF$20,Backend!$A$2:$K$61,VLOOKUP(MASTER_DATA_ESCALATED!$B106,Backend!$M$3:$O$8,3,FALSE),FALSE),SUM(EC106:EE106))</f>
        <v>0</v>
      </c>
      <c r="EG106" s="99"/>
      <c r="EH106" s="99"/>
      <c r="EI106" s="99"/>
      <c r="EJ106" s="99">
        <f>IF(SUM(EG106:EI106)=0,MASTER_DATA_MAPPED!EJ106*VLOOKUP(EJ$20,Backend!$A$2:$K$61,VLOOKUP(MASTER_DATA_ESCALATED!$B106,Backend!$M$3:$O$8,3,FALSE),FALSE),SUM(EG106:EI106))</f>
        <v>0</v>
      </c>
      <c r="EK106" s="99"/>
      <c r="EL106" s="99"/>
      <c r="EM106" s="99"/>
      <c r="EN106" s="99">
        <f>IF(SUM(EK106:EM106)=0,MASTER_DATA_MAPPED!EN106*VLOOKUP(EN$20,Backend!$A$2:$K$61,VLOOKUP(MASTER_DATA_ESCALATED!$B106,Backend!$M$3:$O$8,3,FALSE),FALSE),SUM(EK106:EM106))</f>
        <v>0</v>
      </c>
      <c r="EO106" s="99"/>
      <c r="EP106" s="99"/>
      <c r="EQ106" s="99"/>
      <c r="ER106" s="99">
        <f>IF(SUM(EO106:EQ106)=0,MASTER_DATA_MAPPED!ER106*VLOOKUP(ER$20,Backend!$A$2:$K$61,VLOOKUP(MASTER_DATA_ESCALATED!$B106,Backend!$M$3:$O$8,3,FALSE),FALSE),SUM(EO106:EQ106))</f>
        <v>0</v>
      </c>
      <c r="ES106" s="99"/>
      <c r="ET106" s="99"/>
      <c r="EU106" s="99"/>
      <c r="EV106" s="99">
        <f>IF(SUM(ES106:EU106)=0,MASTER_DATA_MAPPED!EV106*VLOOKUP(EV$20,Backend!$A$2:$K$61,VLOOKUP(MASTER_DATA_ESCALATED!$B106,Backend!$M$3:$O$8,3,FALSE),FALSE),SUM(ES106:EU106))</f>
        <v>0</v>
      </c>
      <c r="EW106" s="99"/>
      <c r="EX106" s="99"/>
      <c r="EY106" s="99"/>
      <c r="EZ106" s="99">
        <f>IF(SUM(EW106:EY106)=0,MASTER_DATA_MAPPED!EZ106*VLOOKUP(EZ$20,Backend!$A$2:$K$61,VLOOKUP(MASTER_DATA_ESCALATED!$B106,Backend!$M$3:$O$8,3,FALSE),FALSE),SUM(EW106:EY106))</f>
        <v>0</v>
      </c>
      <c r="FA106" s="99"/>
      <c r="FB106" s="99"/>
      <c r="FC106" s="99"/>
      <c r="FD106" s="99">
        <f>IF(SUM(FA106:FC106)=0,MASTER_DATA_MAPPED!FD106*VLOOKUP(FD$20,Backend!$A$2:$K$61,VLOOKUP(MASTER_DATA_ESCALATED!$B106,Backend!$M$3:$O$8,3,FALSE),FALSE),SUM(FA106:FC106))</f>
        <v>0</v>
      </c>
      <c r="FE106" s="99"/>
      <c r="FF106" s="99"/>
      <c r="FG106" s="99"/>
      <c r="FH106" s="99">
        <f>IF(SUM(FE106:FG106)=0,MASTER_DATA_MAPPED!FH106*VLOOKUP(FH$20,Backend!$A$2:$K$61,VLOOKUP(MASTER_DATA_ESCALATED!$B106,Backend!$M$3:$O$8,3,FALSE),FALSE),SUM(FE106:FG106))</f>
        <v>0</v>
      </c>
      <c r="FI106" s="99"/>
      <c r="FJ106" s="99"/>
      <c r="FK106" s="99"/>
      <c r="FL106" s="99">
        <f>IF(SUM(FI106:FK106)=0,MASTER_DATA_MAPPED!FL106*VLOOKUP(FL$20,Backend!$A$2:$K$61,VLOOKUP(MASTER_DATA_ESCALATED!$B106,Backend!$M$3:$O$8,3,FALSE),FALSE),SUM(FI106:FK106))</f>
        <v>0</v>
      </c>
      <c r="FM106" s="99"/>
      <c r="FN106" s="99"/>
      <c r="FO106" s="99"/>
      <c r="FP106" s="99">
        <f>IF(SUM(FM106:FO106)=0,MASTER_DATA_MAPPED!FP106*VLOOKUP(FP$20,Backend!$A$2:$K$61,VLOOKUP(MASTER_DATA_ESCALATED!$B106,Backend!$M$3:$O$8,3,FALSE),FALSE),SUM(FM106:FO106))</f>
        <v>0</v>
      </c>
      <c r="FQ106" s="99"/>
      <c r="FR106" s="99"/>
      <c r="FS106" s="99"/>
      <c r="FT106" s="99">
        <f>IF(SUM(FQ106:FS106)=0,MASTER_DATA_MAPPED!FT106*VLOOKUP(FT$20,Backend!$A$2:$K$61,VLOOKUP(MASTER_DATA_ESCALATED!$B106,Backend!$M$3:$O$8,3,FALSE),FALSE),SUM(FQ106:FS106))</f>
        <v>0</v>
      </c>
      <c r="FU106" s="99"/>
      <c r="FV106" s="99"/>
      <c r="FW106" s="99"/>
      <c r="FX106" s="99">
        <f>IF(SUM(FU106:FW106)=0,MASTER_DATA_MAPPED!FX106*VLOOKUP(FX$20,Backend!$A$2:$K$61,VLOOKUP(MASTER_DATA_ESCALATED!$B106,Backend!$M$3:$O$8,3,FALSE),FALSE),SUM(FU106:FW106))</f>
        <v>0</v>
      </c>
      <c r="FY106" s="99"/>
      <c r="FZ106" s="99"/>
      <c r="GA106" s="99"/>
      <c r="GB106" s="99">
        <f>IF(SUM(FY106:GA106)=0,MASTER_DATA_MAPPED!GB106*VLOOKUP(GB$20,Backend!$A$2:$K$61,VLOOKUP(MASTER_DATA_ESCALATED!$B106,Backend!$M$3:$O$8,3,FALSE),FALSE),SUM(FY106:GA106))</f>
        <v>0</v>
      </c>
      <c r="GC106" s="99"/>
      <c r="GD106" s="99"/>
      <c r="GE106" s="99"/>
      <c r="GF106" s="99">
        <f>IF(SUM(GC106:GE106)=0,MASTER_DATA_MAPPED!GF106*VLOOKUP(GF$20,Backend!$A$2:$K$61,VLOOKUP(MASTER_DATA_ESCALATED!$B106,Backend!$M$3:$O$8,3,FALSE),FALSE),SUM(GC106:GE106))</f>
        <v>0</v>
      </c>
      <c r="GG106" s="99"/>
      <c r="GH106" s="99"/>
      <c r="GI106" s="99"/>
      <c r="GJ106" s="99">
        <f>IF(SUM(GG106:GI106)=0,MASTER_DATA_MAPPED!GJ106*VLOOKUP(GJ$20,Backend!$A$2:$K$61,VLOOKUP(MASTER_DATA_ESCALATED!$B106,Backend!$M$3:$O$8,3,FALSE),FALSE),SUM(GG106:GI106))</f>
        <v>0</v>
      </c>
      <c r="GK106" s="99"/>
      <c r="GL106" s="99"/>
      <c r="GM106" s="99"/>
      <c r="GN106" s="99">
        <f>IF(SUM(GK106:GM106)=0,MASTER_DATA_MAPPED!GN106*VLOOKUP(GN$20,Backend!$A$2:$K$61,VLOOKUP(MASTER_DATA_ESCALATED!$B106,Backend!$M$3:$O$8,3,FALSE),FALSE),SUM(GK106:GM106))</f>
        <v>0</v>
      </c>
      <c r="GO106" s="99"/>
      <c r="GP106" s="99"/>
      <c r="GQ106" s="99"/>
      <c r="GR106" s="99">
        <f>IF(SUM(GO106:GQ106)=0,MASTER_DATA_MAPPED!GR106*VLOOKUP(GR$20,Backend!$A$2:$K$61,VLOOKUP(MASTER_DATA_ESCALATED!$B106,Backend!$M$3:$O$8,3,FALSE),FALSE),SUM(GO106:GQ106))</f>
        <v>0</v>
      </c>
      <c r="GS106" s="99"/>
      <c r="GT106" s="99"/>
      <c r="GU106" s="99"/>
      <c r="GV106" s="99">
        <f>IF(SUM(GS106:GU106)=0,MASTER_DATA_MAPPED!GV106*VLOOKUP(GV$20,Backend!$A$2:$K$61,VLOOKUP(MASTER_DATA_ESCALATED!$B106,Backend!$M$3:$O$8,3,FALSE),FALSE),SUM(GS106:GU106))</f>
        <v>0</v>
      </c>
    </row>
    <row r="107" spans="2:204" s="27" customFormat="1" ht="14.25" hidden="1" outlineLevel="2" x14ac:dyDescent="0.25">
      <c r="B107" s="26">
        <f t="shared" si="3"/>
        <v>20</v>
      </c>
      <c r="C107" s="59">
        <v>232.6</v>
      </c>
      <c r="D107" s="88"/>
      <c r="E107" s="57"/>
      <c r="F107" s="57"/>
      <c r="G107" s="86">
        <v>232.6</v>
      </c>
      <c r="H107" s="40" t="s">
        <v>111</v>
      </c>
      <c r="I107" s="99"/>
      <c r="J107" s="99"/>
      <c r="K107" s="99"/>
      <c r="L107" s="99">
        <f>IF(SUM(I107:K107)=0,MASTER_DATA_MAPPED!L107*VLOOKUP(L$20,Backend!$A$2:$K$61,VLOOKUP(MASTER_DATA_ESCALATED!$B107,Backend!$M$3:$O$8,3,FALSE),FALSE),SUM(I107:K107))</f>
        <v>0</v>
      </c>
      <c r="M107" s="99"/>
      <c r="N107" s="99"/>
      <c r="O107" s="99"/>
      <c r="P107" s="99">
        <f>IF(SUM(M107:O107)=0,MASTER_DATA_MAPPED!P107*VLOOKUP(P$20,Backend!$A$2:$K$61,VLOOKUP(MASTER_DATA_ESCALATED!$B107,Backend!$M$3:$O$8,3,FALSE),FALSE),SUM(M107:O107))</f>
        <v>0</v>
      </c>
      <c r="Q107" s="99"/>
      <c r="R107" s="99"/>
      <c r="S107" s="99"/>
      <c r="T107" s="99">
        <f>IF(SUM(Q107:S107)=0,MASTER_DATA_MAPPED!T107*VLOOKUP(T$20,Backend!$A$2:$K$61,VLOOKUP(MASTER_DATA_ESCALATED!$B107,Backend!$M$3:$O$8,3,FALSE),FALSE),SUM(Q107:S107))</f>
        <v>0</v>
      </c>
      <c r="U107" s="99"/>
      <c r="V107" s="99"/>
      <c r="W107" s="99"/>
      <c r="X107" s="99">
        <f>IF(SUM(U107:W107)=0,MASTER_DATA_MAPPED!X107*VLOOKUP(X$20,Backend!$A$2:$K$61,VLOOKUP(MASTER_DATA_ESCALATED!$B107,Backend!$M$3:$O$8,3,FALSE),FALSE),SUM(U107:W107))</f>
        <v>0</v>
      </c>
      <c r="Y107" s="99"/>
      <c r="Z107" s="99"/>
      <c r="AA107" s="99"/>
      <c r="AB107" s="99">
        <f>IF(SUM(Y107:AA107)=0,MASTER_DATA_MAPPED!AB107*VLOOKUP(AB$20,Backend!$A$2:$K$61,VLOOKUP(MASTER_DATA_ESCALATED!$B107,Backend!$M$3:$O$8,3,FALSE),FALSE),SUM(Y107:AA107))</f>
        <v>0</v>
      </c>
      <c r="AC107" s="99"/>
      <c r="AD107" s="99"/>
      <c r="AE107" s="99"/>
      <c r="AF107" s="99">
        <f>IF(SUM(AC107:AE107)=0,MASTER_DATA_MAPPED!AF107*VLOOKUP(AF$20,Backend!$A$2:$K$61,VLOOKUP(MASTER_DATA_ESCALATED!$B107,Backend!$M$3:$O$8,3,FALSE),FALSE),SUM(AC107:AE107))</f>
        <v>0</v>
      </c>
      <c r="AG107" s="99"/>
      <c r="AH107" s="99"/>
      <c r="AI107" s="99"/>
      <c r="AJ107" s="99">
        <f>IF(SUM(AG107:AI107)=0,MASTER_DATA_MAPPED!AJ107*VLOOKUP(AJ$20,Backend!$A$2:$K$61,VLOOKUP(MASTER_DATA_ESCALATED!$B107,Backend!$M$3:$O$8,3,FALSE),FALSE),SUM(AG107:AI107))</f>
        <v>0</v>
      </c>
      <c r="AK107" s="99"/>
      <c r="AL107" s="99"/>
      <c r="AM107" s="99"/>
      <c r="AN107" s="99">
        <f>IF(SUM(AK107:AM107)=0,MASTER_DATA_MAPPED!AN107*VLOOKUP(AN$20,Backend!$A$2:$K$61,VLOOKUP(MASTER_DATA_ESCALATED!$B107,Backend!$M$3:$O$8,3,FALSE),FALSE),SUM(AK107:AM107))</f>
        <v>0</v>
      </c>
      <c r="AO107" s="99"/>
      <c r="AP107" s="99"/>
      <c r="AQ107" s="99"/>
      <c r="AR107" s="99">
        <f>IF(SUM(AO107:AQ107)=0,MASTER_DATA_MAPPED!AR107*VLOOKUP(AR$20,Backend!$A$2:$K$61,VLOOKUP(MASTER_DATA_ESCALATED!$B107,Backend!$M$3:$O$8,3,FALSE),FALSE),SUM(AO107:AQ107))</f>
        <v>0</v>
      </c>
      <c r="AS107" s="99"/>
      <c r="AT107" s="99"/>
      <c r="AU107" s="99"/>
      <c r="AV107" s="99">
        <f>IF(SUM(AS107:AU107)=0,MASTER_DATA_MAPPED!AV107*VLOOKUP(AV$20,Backend!$A$2:$K$61,VLOOKUP(MASTER_DATA_ESCALATED!$B107,Backend!$M$3:$O$8,3,FALSE),FALSE),SUM(AS107:AU107))</f>
        <v>0</v>
      </c>
      <c r="AW107" s="99"/>
      <c r="AX107" s="99"/>
      <c r="AY107" s="99"/>
      <c r="AZ107" s="99">
        <f>IF(SUM(AW107:AY107)=0,MASTER_DATA_MAPPED!AZ107*VLOOKUP(AZ$20,Backend!$A$2:$K$61,VLOOKUP(MASTER_DATA_ESCALATED!$B107,Backend!$M$3:$O$8,3,FALSE),FALSE),SUM(AW107:AY107))</f>
        <v>0</v>
      </c>
      <c r="BA107" s="99"/>
      <c r="BB107" s="99"/>
      <c r="BC107" s="99"/>
      <c r="BD107" s="99">
        <f>IF(SUM(BA107:BC107)=0,MASTER_DATA_MAPPED!BD107*VLOOKUP(BD$20,Backend!$A$2:$K$61,VLOOKUP(MASTER_DATA_ESCALATED!$B107,Backend!$M$3:$O$8,3,FALSE),FALSE),SUM(BA107:BC107))</f>
        <v>0</v>
      </c>
      <c r="BE107" s="99"/>
      <c r="BF107" s="99"/>
      <c r="BG107" s="99"/>
      <c r="BH107" s="99">
        <f>IF(SUM(BE107:BG107)=0,MASTER_DATA_MAPPED!BH107*VLOOKUP(BH$20,Backend!$A$2:$K$61,VLOOKUP(MASTER_DATA_ESCALATED!$B107,Backend!$M$3:$O$8,3,FALSE),FALSE),SUM(BE107:BG107))</f>
        <v>0</v>
      </c>
      <c r="BI107" s="99"/>
      <c r="BJ107" s="99"/>
      <c r="BK107" s="99"/>
      <c r="BL107" s="99">
        <f>IF(SUM(BI107:BK107)=0,MASTER_DATA_MAPPED!BL107*VLOOKUP(BL$20,Backend!$A$2:$K$61,VLOOKUP(MASTER_DATA_ESCALATED!$B107,Backend!$M$3:$O$8,3,FALSE),FALSE),SUM(BI107:BK107))</f>
        <v>0</v>
      </c>
      <c r="BM107" s="99"/>
      <c r="BN107" s="99"/>
      <c r="BO107" s="99"/>
      <c r="BP107" s="99">
        <f>IF(SUM(BM107:BO107)=0,MASTER_DATA_MAPPED!BP107*VLOOKUP(BP$20,Backend!$A$2:$K$61,VLOOKUP(MASTER_DATA_ESCALATED!$B107,Backend!$M$3:$O$8,3,FALSE),FALSE),SUM(BM107:BO107))</f>
        <v>0</v>
      </c>
      <c r="BQ107" s="99"/>
      <c r="BR107" s="99"/>
      <c r="BS107" s="99"/>
      <c r="BT107" s="99">
        <f>IF(SUM(BQ107:BS107)=0,MASTER_DATA_MAPPED!BT107*VLOOKUP(BT$20,Backend!$A$2:$K$61,VLOOKUP(MASTER_DATA_ESCALATED!$B107,Backend!$M$3:$O$8,3,FALSE),FALSE),SUM(BQ107:BS107))</f>
        <v>0</v>
      </c>
      <c r="BU107" s="99"/>
      <c r="BV107" s="99"/>
      <c r="BW107" s="99"/>
      <c r="BX107" s="99">
        <f>IF(SUM(BU107:BW107)=0,MASTER_DATA_MAPPED!BX107*VLOOKUP(BX$20,Backend!$A$2:$K$61,VLOOKUP(MASTER_DATA_ESCALATED!$B107,Backend!$M$3:$O$8,3,FALSE),FALSE),SUM(BU107:BW107))</f>
        <v>0</v>
      </c>
      <c r="BY107" s="99"/>
      <c r="BZ107" s="99"/>
      <c r="CA107" s="99"/>
      <c r="CB107" s="99">
        <f>IF(SUM(BY107:CA107)=0,MASTER_DATA_MAPPED!CB107*VLOOKUP(CB$20,Backend!$A$2:$K$61,VLOOKUP(MASTER_DATA_ESCALATED!$B107,Backend!$M$3:$O$8,3,FALSE),FALSE),SUM(BY107:CA107))</f>
        <v>0</v>
      </c>
      <c r="CC107" s="99"/>
      <c r="CD107" s="99"/>
      <c r="CE107" s="99"/>
      <c r="CF107" s="99">
        <f>IF(SUM(CC107:CE107)=0,MASTER_DATA_MAPPED!CF107*VLOOKUP(CF$20,Backend!$A$2:$K$61,VLOOKUP(MASTER_DATA_ESCALATED!$B107,Backend!$M$3:$O$8,3,FALSE),FALSE),SUM(CC107:CE107))</f>
        <v>0</v>
      </c>
      <c r="CG107" s="99"/>
      <c r="CH107" s="99"/>
      <c r="CI107" s="99"/>
      <c r="CJ107" s="99">
        <f>IF(SUM(CG107:CI107)=0,MASTER_DATA_MAPPED!CJ107*VLOOKUP(CJ$20,Backend!$A$2:$K$61,VLOOKUP(MASTER_DATA_ESCALATED!$B107,Backend!$M$3:$O$8,3,FALSE),FALSE),SUM(CG107:CI107))</f>
        <v>0</v>
      </c>
      <c r="CK107" s="99"/>
      <c r="CL107" s="99"/>
      <c r="CM107" s="99"/>
      <c r="CN107" s="99">
        <f>IF(SUM(CK107:CM107)=0,MASTER_DATA_MAPPED!CN107*VLOOKUP(CN$20,Backend!$A$2:$K$61,VLOOKUP(MASTER_DATA_ESCALATED!$B107,Backend!$M$3:$O$8,3,FALSE),FALSE),SUM(CK107:CM107))</f>
        <v>0</v>
      </c>
      <c r="CO107" s="99"/>
      <c r="CP107" s="99"/>
      <c r="CQ107" s="99"/>
      <c r="CR107" s="99">
        <f>IF(SUM(CO107:CQ107)=0,MASTER_DATA_MAPPED!CR107*VLOOKUP(CR$20,Backend!$A$2:$K$61,VLOOKUP(MASTER_DATA_ESCALATED!$B107,Backend!$M$3:$O$8,3,FALSE),FALSE),SUM(CO107:CQ107))</f>
        <v>0</v>
      </c>
      <c r="CS107" s="99"/>
      <c r="CT107" s="99"/>
      <c r="CU107" s="99"/>
      <c r="CV107" s="99">
        <f>IF(SUM(CS107:CU107)=0,MASTER_DATA_MAPPED!CV107*VLOOKUP(CV$20,Backend!$A$2:$K$61,VLOOKUP(MASTER_DATA_ESCALATED!$B107,Backend!$M$3:$O$8,3,FALSE),FALSE),SUM(CS107:CU107))</f>
        <v>0</v>
      </c>
      <c r="CW107" s="99"/>
      <c r="CX107" s="99"/>
      <c r="CY107" s="99"/>
      <c r="CZ107" s="99">
        <f>IF(SUM(CW107:CY107)=0,MASTER_DATA_MAPPED!CZ107*VLOOKUP(CZ$20,Backend!$A$2:$K$61,VLOOKUP(MASTER_DATA_ESCALATED!$B107,Backend!$M$3:$O$8,3,FALSE),FALSE),SUM(CW107:CY107))</f>
        <v>0</v>
      </c>
      <c r="DA107" s="99"/>
      <c r="DB107" s="99"/>
      <c r="DC107" s="99"/>
      <c r="DD107" s="99" t="e">
        <f>IF(SUM(DA107:DC107)=0,MASTER_DATA_MAPPED!DD107*VLOOKUP(DD$20,Backend!$A$2:$K$61,VLOOKUP(MASTER_DATA_ESCALATED!$B107,Backend!$M$3:$O$8,3,FALSE),FALSE),SUM(DA107:DC107))</f>
        <v>#N/A</v>
      </c>
      <c r="DE107" s="99"/>
      <c r="DF107" s="99"/>
      <c r="DG107" s="99"/>
      <c r="DH107" s="99">
        <f>IF(SUM(DE107:DG107)=0,MASTER_DATA_MAPPED!DH107*VLOOKUP(DH$20,Backend!$A$2:$K$61,VLOOKUP(MASTER_DATA_ESCALATED!$B107,Backend!$M$3:$O$8,3,FALSE),FALSE),SUM(DE107:DG107))</f>
        <v>0</v>
      </c>
      <c r="DI107" s="99"/>
      <c r="DJ107" s="99"/>
      <c r="DK107" s="99"/>
      <c r="DL107" s="99">
        <f>IF(SUM(DI107:DK107)=0,MASTER_DATA_MAPPED!DL107*VLOOKUP(DL$20,Backend!$A$2:$K$61,VLOOKUP(MASTER_DATA_ESCALATED!$B107,Backend!$M$3:$O$8,3,FALSE),FALSE),SUM(DI107:DK107))</f>
        <v>0</v>
      </c>
      <c r="DM107" s="99"/>
      <c r="DN107" s="99"/>
      <c r="DO107" s="99"/>
      <c r="DP107" s="99">
        <f>IF(SUM(DM107:DO107)=0,MASTER_DATA_MAPPED!DP107*VLOOKUP(DP$20,Backend!$A$2:$K$61,VLOOKUP(MASTER_DATA_ESCALATED!$B107,Backend!$M$3:$O$8,3,FALSE),FALSE),SUM(DM107:DO107))</f>
        <v>0</v>
      </c>
      <c r="DQ107" s="99"/>
      <c r="DR107" s="99"/>
      <c r="DS107" s="99"/>
      <c r="DT107" s="99">
        <f>IF(SUM(DQ107:DS107)=0,MASTER_DATA_MAPPED!DT107*VLOOKUP(DT$20,Backend!$A$2:$K$61,VLOOKUP(MASTER_DATA_ESCALATED!$B107,Backend!$M$3:$O$8,3,FALSE),FALSE),SUM(DQ107:DS107))</f>
        <v>0</v>
      </c>
      <c r="DU107" s="99"/>
      <c r="DV107" s="99"/>
      <c r="DW107" s="99"/>
      <c r="DX107" s="99">
        <f>IF(SUM(DU107:DW107)=0,MASTER_DATA_MAPPED!DX107*VLOOKUP(DX$20,Backend!$A$2:$K$61,VLOOKUP(MASTER_DATA_ESCALATED!$B107,Backend!$M$3:$O$8,3,FALSE),FALSE),SUM(DU107:DW107))</f>
        <v>0</v>
      </c>
      <c r="DY107" s="99"/>
      <c r="DZ107" s="99"/>
      <c r="EA107" s="99"/>
      <c r="EB107" s="99">
        <f>IF(SUM(DY107:EA107)=0,MASTER_DATA_MAPPED!EB107*VLOOKUP(EB$20,Backend!$A$2:$K$61,VLOOKUP(MASTER_DATA_ESCALATED!$B107,Backend!$M$3:$O$8,3,FALSE),FALSE),SUM(DY107:EA107))</f>
        <v>0</v>
      </c>
      <c r="EC107" s="99"/>
      <c r="ED107" s="99"/>
      <c r="EE107" s="99"/>
      <c r="EF107" s="99">
        <f>IF(SUM(EC107:EE107)=0,MASTER_DATA_MAPPED!EF107*VLOOKUP(EF$20,Backend!$A$2:$K$61,VLOOKUP(MASTER_DATA_ESCALATED!$B107,Backend!$M$3:$O$8,3,FALSE),FALSE),SUM(EC107:EE107))</f>
        <v>0</v>
      </c>
      <c r="EG107" s="99"/>
      <c r="EH107" s="99"/>
      <c r="EI107" s="99"/>
      <c r="EJ107" s="99">
        <f>IF(SUM(EG107:EI107)=0,MASTER_DATA_MAPPED!EJ107*VLOOKUP(EJ$20,Backend!$A$2:$K$61,VLOOKUP(MASTER_DATA_ESCALATED!$B107,Backend!$M$3:$O$8,3,FALSE),FALSE),SUM(EG107:EI107))</f>
        <v>0</v>
      </c>
      <c r="EK107" s="99"/>
      <c r="EL107" s="99"/>
      <c r="EM107" s="99"/>
      <c r="EN107" s="99">
        <f>IF(SUM(EK107:EM107)=0,MASTER_DATA_MAPPED!EN107*VLOOKUP(EN$20,Backend!$A$2:$K$61,VLOOKUP(MASTER_DATA_ESCALATED!$B107,Backend!$M$3:$O$8,3,FALSE),FALSE),SUM(EK107:EM107))</f>
        <v>0</v>
      </c>
      <c r="EO107" s="99"/>
      <c r="EP107" s="99"/>
      <c r="EQ107" s="99"/>
      <c r="ER107" s="99">
        <f>IF(SUM(EO107:EQ107)=0,MASTER_DATA_MAPPED!ER107*VLOOKUP(ER$20,Backend!$A$2:$K$61,VLOOKUP(MASTER_DATA_ESCALATED!$B107,Backend!$M$3:$O$8,3,FALSE),FALSE),SUM(EO107:EQ107))</f>
        <v>0</v>
      </c>
      <c r="ES107" s="99"/>
      <c r="ET107" s="99"/>
      <c r="EU107" s="99"/>
      <c r="EV107" s="99">
        <f>IF(SUM(ES107:EU107)=0,MASTER_DATA_MAPPED!EV107*VLOOKUP(EV$20,Backend!$A$2:$K$61,VLOOKUP(MASTER_DATA_ESCALATED!$B107,Backend!$M$3:$O$8,3,FALSE),FALSE),SUM(ES107:EU107))</f>
        <v>0</v>
      </c>
      <c r="EW107" s="99"/>
      <c r="EX107" s="99"/>
      <c r="EY107" s="99"/>
      <c r="EZ107" s="99">
        <f>IF(SUM(EW107:EY107)=0,MASTER_DATA_MAPPED!EZ107*VLOOKUP(EZ$20,Backend!$A$2:$K$61,VLOOKUP(MASTER_DATA_ESCALATED!$B107,Backend!$M$3:$O$8,3,FALSE),FALSE),SUM(EW107:EY107))</f>
        <v>0</v>
      </c>
      <c r="FA107" s="99"/>
      <c r="FB107" s="99"/>
      <c r="FC107" s="99"/>
      <c r="FD107" s="99">
        <f>IF(SUM(FA107:FC107)=0,MASTER_DATA_MAPPED!FD107*VLOOKUP(FD$20,Backend!$A$2:$K$61,VLOOKUP(MASTER_DATA_ESCALATED!$B107,Backend!$M$3:$O$8,3,FALSE),FALSE),SUM(FA107:FC107))</f>
        <v>0</v>
      </c>
      <c r="FE107" s="99"/>
      <c r="FF107" s="99"/>
      <c r="FG107" s="99"/>
      <c r="FH107" s="99">
        <f>IF(SUM(FE107:FG107)=0,MASTER_DATA_MAPPED!FH107*VLOOKUP(FH$20,Backend!$A$2:$K$61,VLOOKUP(MASTER_DATA_ESCALATED!$B107,Backend!$M$3:$O$8,3,FALSE),FALSE),SUM(FE107:FG107))</f>
        <v>0</v>
      </c>
      <c r="FI107" s="99"/>
      <c r="FJ107" s="99"/>
      <c r="FK107" s="99"/>
      <c r="FL107" s="99">
        <f>IF(SUM(FI107:FK107)=0,MASTER_DATA_MAPPED!FL107*VLOOKUP(FL$20,Backend!$A$2:$K$61,VLOOKUP(MASTER_DATA_ESCALATED!$B107,Backend!$M$3:$O$8,3,FALSE),FALSE),SUM(FI107:FK107))</f>
        <v>0</v>
      </c>
      <c r="FM107" s="99"/>
      <c r="FN107" s="99"/>
      <c r="FO107" s="99"/>
      <c r="FP107" s="99">
        <f>IF(SUM(FM107:FO107)=0,MASTER_DATA_MAPPED!FP107*VLOOKUP(FP$20,Backend!$A$2:$K$61,VLOOKUP(MASTER_DATA_ESCALATED!$B107,Backend!$M$3:$O$8,3,FALSE),FALSE),SUM(FM107:FO107))</f>
        <v>0</v>
      </c>
      <c r="FQ107" s="99"/>
      <c r="FR107" s="99"/>
      <c r="FS107" s="99"/>
      <c r="FT107" s="99">
        <f>IF(SUM(FQ107:FS107)=0,MASTER_DATA_MAPPED!FT107*VLOOKUP(FT$20,Backend!$A$2:$K$61,VLOOKUP(MASTER_DATA_ESCALATED!$B107,Backend!$M$3:$O$8,3,FALSE),FALSE),SUM(FQ107:FS107))</f>
        <v>0</v>
      </c>
      <c r="FU107" s="99"/>
      <c r="FV107" s="99"/>
      <c r="FW107" s="99"/>
      <c r="FX107" s="99">
        <f>IF(SUM(FU107:FW107)=0,MASTER_DATA_MAPPED!FX107*VLOOKUP(FX$20,Backend!$A$2:$K$61,VLOOKUP(MASTER_DATA_ESCALATED!$B107,Backend!$M$3:$O$8,3,FALSE),FALSE),SUM(FU107:FW107))</f>
        <v>0</v>
      </c>
      <c r="FY107" s="99"/>
      <c r="FZ107" s="99"/>
      <c r="GA107" s="99"/>
      <c r="GB107" s="99">
        <f>IF(SUM(FY107:GA107)=0,MASTER_DATA_MAPPED!GB107*VLOOKUP(GB$20,Backend!$A$2:$K$61,VLOOKUP(MASTER_DATA_ESCALATED!$B107,Backend!$M$3:$O$8,3,FALSE),FALSE),SUM(FY107:GA107))</f>
        <v>0</v>
      </c>
      <c r="GC107" s="99"/>
      <c r="GD107" s="99"/>
      <c r="GE107" s="99"/>
      <c r="GF107" s="99">
        <f>IF(SUM(GC107:GE107)=0,MASTER_DATA_MAPPED!GF107*VLOOKUP(GF$20,Backend!$A$2:$K$61,VLOOKUP(MASTER_DATA_ESCALATED!$B107,Backend!$M$3:$O$8,3,FALSE),FALSE),SUM(GC107:GE107))</f>
        <v>0</v>
      </c>
      <c r="GG107" s="99"/>
      <c r="GH107" s="99"/>
      <c r="GI107" s="99"/>
      <c r="GJ107" s="99">
        <f>IF(SUM(GG107:GI107)=0,MASTER_DATA_MAPPED!GJ107*VLOOKUP(GJ$20,Backend!$A$2:$K$61,VLOOKUP(MASTER_DATA_ESCALATED!$B107,Backend!$M$3:$O$8,3,FALSE),FALSE),SUM(GG107:GI107))</f>
        <v>0</v>
      </c>
      <c r="GK107" s="99"/>
      <c r="GL107" s="99"/>
      <c r="GM107" s="99"/>
      <c r="GN107" s="99">
        <f>IF(SUM(GK107:GM107)=0,MASTER_DATA_MAPPED!GN107*VLOOKUP(GN$20,Backend!$A$2:$K$61,VLOOKUP(MASTER_DATA_ESCALATED!$B107,Backend!$M$3:$O$8,3,FALSE),FALSE),SUM(GK107:GM107))</f>
        <v>0</v>
      </c>
      <c r="GO107" s="99"/>
      <c r="GP107" s="99"/>
      <c r="GQ107" s="99"/>
      <c r="GR107" s="99">
        <f>IF(SUM(GO107:GQ107)=0,MASTER_DATA_MAPPED!GR107*VLOOKUP(GR$20,Backend!$A$2:$K$61,VLOOKUP(MASTER_DATA_ESCALATED!$B107,Backend!$M$3:$O$8,3,FALSE),FALSE),SUM(GO107:GQ107))</f>
        <v>0</v>
      </c>
      <c r="GS107" s="99"/>
      <c r="GT107" s="99"/>
      <c r="GU107" s="99"/>
      <c r="GV107" s="99">
        <f>IF(SUM(GS107:GU107)=0,MASTER_DATA_MAPPED!GV107*VLOOKUP(GV$20,Backend!$A$2:$K$61,VLOOKUP(MASTER_DATA_ESCALATED!$B107,Backend!$M$3:$O$8,3,FALSE),FALSE),SUM(GS107:GU107))</f>
        <v>0</v>
      </c>
    </row>
    <row r="108" spans="2:204" s="27" customFormat="1" ht="14.25" hidden="1" outlineLevel="2" x14ac:dyDescent="0.25">
      <c r="B108" s="26">
        <f t="shared" si="3"/>
        <v>20</v>
      </c>
      <c r="C108" s="59">
        <v>232.7</v>
      </c>
      <c r="D108" s="88"/>
      <c r="E108" s="57"/>
      <c r="F108" s="57"/>
      <c r="G108" s="86">
        <v>232.7</v>
      </c>
      <c r="H108" s="40" t="s">
        <v>112</v>
      </c>
      <c r="I108" s="99"/>
      <c r="J108" s="99"/>
      <c r="K108" s="99"/>
      <c r="L108" s="99">
        <f>IF(SUM(I108:K108)=0,MASTER_DATA_MAPPED!L108*VLOOKUP(L$20,Backend!$A$2:$K$61,VLOOKUP(MASTER_DATA_ESCALATED!$B108,Backend!$M$3:$O$8,3,FALSE),FALSE),SUM(I108:K108))</f>
        <v>0</v>
      </c>
      <c r="M108" s="99"/>
      <c r="N108" s="99"/>
      <c r="O108" s="99"/>
      <c r="P108" s="99">
        <f>IF(SUM(M108:O108)=0,MASTER_DATA_MAPPED!P108*VLOOKUP(P$20,Backend!$A$2:$K$61,VLOOKUP(MASTER_DATA_ESCALATED!$B108,Backend!$M$3:$O$8,3,FALSE),FALSE),SUM(M108:O108))</f>
        <v>0</v>
      </c>
      <c r="Q108" s="99"/>
      <c r="R108" s="99"/>
      <c r="S108" s="99"/>
      <c r="T108" s="99">
        <f>IF(SUM(Q108:S108)=0,MASTER_DATA_MAPPED!T108*VLOOKUP(T$20,Backend!$A$2:$K$61,VLOOKUP(MASTER_DATA_ESCALATED!$B108,Backend!$M$3:$O$8,3,FALSE),FALSE),SUM(Q108:S108))</f>
        <v>0</v>
      </c>
      <c r="U108" s="99"/>
      <c r="V108" s="99"/>
      <c r="W108" s="99"/>
      <c r="X108" s="99">
        <f>IF(SUM(U108:W108)=0,MASTER_DATA_MAPPED!X108*VLOOKUP(X$20,Backend!$A$2:$K$61,VLOOKUP(MASTER_DATA_ESCALATED!$B108,Backend!$M$3:$O$8,3,FALSE),FALSE),SUM(U108:W108))</f>
        <v>0</v>
      </c>
      <c r="Y108" s="99"/>
      <c r="Z108" s="99"/>
      <c r="AA108" s="99"/>
      <c r="AB108" s="99">
        <f>IF(SUM(Y108:AA108)=0,MASTER_DATA_MAPPED!AB108*VLOOKUP(AB$20,Backend!$A$2:$K$61,VLOOKUP(MASTER_DATA_ESCALATED!$B108,Backend!$M$3:$O$8,3,FALSE),FALSE),SUM(Y108:AA108))</f>
        <v>0</v>
      </c>
      <c r="AC108" s="99"/>
      <c r="AD108" s="99"/>
      <c r="AE108" s="99"/>
      <c r="AF108" s="99">
        <f>IF(SUM(AC108:AE108)=0,MASTER_DATA_MAPPED!AF108*VLOOKUP(AF$20,Backend!$A$2:$K$61,VLOOKUP(MASTER_DATA_ESCALATED!$B108,Backend!$M$3:$O$8,3,FALSE),FALSE),SUM(AC108:AE108))</f>
        <v>0</v>
      </c>
      <c r="AG108" s="99"/>
      <c r="AH108" s="99"/>
      <c r="AI108" s="99"/>
      <c r="AJ108" s="99">
        <f>IF(SUM(AG108:AI108)=0,MASTER_DATA_MAPPED!AJ108*VLOOKUP(AJ$20,Backend!$A$2:$K$61,VLOOKUP(MASTER_DATA_ESCALATED!$B108,Backend!$M$3:$O$8,3,FALSE),FALSE),SUM(AG108:AI108))</f>
        <v>0</v>
      </c>
      <c r="AK108" s="99"/>
      <c r="AL108" s="99"/>
      <c r="AM108" s="99"/>
      <c r="AN108" s="99">
        <f>IF(SUM(AK108:AM108)=0,MASTER_DATA_MAPPED!AN108*VLOOKUP(AN$20,Backend!$A$2:$K$61,VLOOKUP(MASTER_DATA_ESCALATED!$B108,Backend!$M$3:$O$8,3,FALSE),FALSE),SUM(AK108:AM108))</f>
        <v>0</v>
      </c>
      <c r="AO108" s="99"/>
      <c r="AP108" s="99"/>
      <c r="AQ108" s="99"/>
      <c r="AR108" s="99">
        <f>IF(SUM(AO108:AQ108)=0,MASTER_DATA_MAPPED!AR108*VLOOKUP(AR$20,Backend!$A$2:$K$61,VLOOKUP(MASTER_DATA_ESCALATED!$B108,Backend!$M$3:$O$8,3,FALSE),FALSE),SUM(AO108:AQ108))</f>
        <v>0</v>
      </c>
      <c r="AS108" s="99"/>
      <c r="AT108" s="99"/>
      <c r="AU108" s="99"/>
      <c r="AV108" s="99">
        <f>IF(SUM(AS108:AU108)=0,MASTER_DATA_MAPPED!AV108*VLOOKUP(AV$20,Backend!$A$2:$K$61,VLOOKUP(MASTER_DATA_ESCALATED!$B108,Backend!$M$3:$O$8,3,FALSE),FALSE),SUM(AS108:AU108))</f>
        <v>0</v>
      </c>
      <c r="AW108" s="99"/>
      <c r="AX108" s="99"/>
      <c r="AY108" s="99"/>
      <c r="AZ108" s="99">
        <f>IF(SUM(AW108:AY108)=0,MASTER_DATA_MAPPED!AZ108*VLOOKUP(AZ$20,Backend!$A$2:$K$61,VLOOKUP(MASTER_DATA_ESCALATED!$B108,Backend!$M$3:$O$8,3,FALSE),FALSE),SUM(AW108:AY108))</f>
        <v>0</v>
      </c>
      <c r="BA108" s="99"/>
      <c r="BB108" s="99"/>
      <c r="BC108" s="99"/>
      <c r="BD108" s="99">
        <f>IF(SUM(BA108:BC108)=0,MASTER_DATA_MAPPED!BD108*VLOOKUP(BD$20,Backend!$A$2:$K$61,VLOOKUP(MASTER_DATA_ESCALATED!$B108,Backend!$M$3:$O$8,3,FALSE),FALSE),SUM(BA108:BC108))</f>
        <v>0</v>
      </c>
      <c r="BE108" s="99"/>
      <c r="BF108" s="99"/>
      <c r="BG108" s="99"/>
      <c r="BH108" s="99">
        <f>IF(SUM(BE108:BG108)=0,MASTER_DATA_MAPPED!BH108*VLOOKUP(BH$20,Backend!$A$2:$K$61,VLOOKUP(MASTER_DATA_ESCALATED!$B108,Backend!$M$3:$O$8,3,FALSE),FALSE),SUM(BE108:BG108))</f>
        <v>0</v>
      </c>
      <c r="BI108" s="99"/>
      <c r="BJ108" s="99"/>
      <c r="BK108" s="99"/>
      <c r="BL108" s="99">
        <f>IF(SUM(BI108:BK108)=0,MASTER_DATA_MAPPED!BL108*VLOOKUP(BL$20,Backend!$A$2:$K$61,VLOOKUP(MASTER_DATA_ESCALATED!$B108,Backend!$M$3:$O$8,3,FALSE),FALSE),SUM(BI108:BK108))</f>
        <v>0</v>
      </c>
      <c r="BM108" s="99"/>
      <c r="BN108" s="99"/>
      <c r="BO108" s="99"/>
      <c r="BP108" s="99">
        <f>IF(SUM(BM108:BO108)=0,MASTER_DATA_MAPPED!BP108*VLOOKUP(BP$20,Backend!$A$2:$K$61,VLOOKUP(MASTER_DATA_ESCALATED!$B108,Backend!$M$3:$O$8,3,FALSE),FALSE),SUM(BM108:BO108))</f>
        <v>0</v>
      </c>
      <c r="BQ108" s="99"/>
      <c r="BR108" s="99"/>
      <c r="BS108" s="99"/>
      <c r="BT108" s="99">
        <f>IF(SUM(BQ108:BS108)=0,MASTER_DATA_MAPPED!BT108*VLOOKUP(BT$20,Backend!$A$2:$K$61,VLOOKUP(MASTER_DATA_ESCALATED!$B108,Backend!$M$3:$O$8,3,FALSE),FALSE),SUM(BQ108:BS108))</f>
        <v>0</v>
      </c>
      <c r="BU108" s="99"/>
      <c r="BV108" s="99"/>
      <c r="BW108" s="99"/>
      <c r="BX108" s="99">
        <f>IF(SUM(BU108:BW108)=0,MASTER_DATA_MAPPED!BX108*VLOOKUP(BX$20,Backend!$A$2:$K$61,VLOOKUP(MASTER_DATA_ESCALATED!$B108,Backend!$M$3:$O$8,3,FALSE),FALSE),SUM(BU108:BW108))</f>
        <v>0</v>
      </c>
      <c r="BY108" s="99"/>
      <c r="BZ108" s="99"/>
      <c r="CA108" s="99"/>
      <c r="CB108" s="99">
        <f>IF(SUM(BY108:CA108)=0,MASTER_DATA_MAPPED!CB108*VLOOKUP(CB$20,Backend!$A$2:$K$61,VLOOKUP(MASTER_DATA_ESCALATED!$B108,Backend!$M$3:$O$8,3,FALSE),FALSE),SUM(BY108:CA108))</f>
        <v>0</v>
      </c>
      <c r="CC108" s="99"/>
      <c r="CD108" s="99"/>
      <c r="CE108" s="99"/>
      <c r="CF108" s="99">
        <f>IF(SUM(CC108:CE108)=0,MASTER_DATA_MAPPED!CF108*VLOOKUP(CF$20,Backend!$A$2:$K$61,VLOOKUP(MASTER_DATA_ESCALATED!$B108,Backend!$M$3:$O$8,3,FALSE),FALSE),SUM(CC108:CE108))</f>
        <v>0</v>
      </c>
      <c r="CG108" s="99"/>
      <c r="CH108" s="99"/>
      <c r="CI108" s="99"/>
      <c r="CJ108" s="99">
        <f>IF(SUM(CG108:CI108)=0,MASTER_DATA_MAPPED!CJ108*VLOOKUP(CJ$20,Backend!$A$2:$K$61,VLOOKUP(MASTER_DATA_ESCALATED!$B108,Backend!$M$3:$O$8,3,FALSE),FALSE),SUM(CG108:CI108))</f>
        <v>0</v>
      </c>
      <c r="CK108" s="99"/>
      <c r="CL108" s="99"/>
      <c r="CM108" s="99"/>
      <c r="CN108" s="99">
        <f>IF(SUM(CK108:CM108)=0,MASTER_DATA_MAPPED!CN108*VLOOKUP(CN$20,Backend!$A$2:$K$61,VLOOKUP(MASTER_DATA_ESCALATED!$B108,Backend!$M$3:$O$8,3,FALSE),FALSE),SUM(CK108:CM108))</f>
        <v>0</v>
      </c>
      <c r="CO108" s="99"/>
      <c r="CP108" s="99"/>
      <c r="CQ108" s="99"/>
      <c r="CR108" s="99">
        <f>IF(SUM(CO108:CQ108)=0,MASTER_DATA_MAPPED!CR108*VLOOKUP(CR$20,Backend!$A$2:$K$61,VLOOKUP(MASTER_DATA_ESCALATED!$B108,Backend!$M$3:$O$8,3,FALSE),FALSE),SUM(CO108:CQ108))</f>
        <v>0</v>
      </c>
      <c r="CS108" s="99"/>
      <c r="CT108" s="99"/>
      <c r="CU108" s="99"/>
      <c r="CV108" s="99">
        <f>IF(SUM(CS108:CU108)=0,MASTER_DATA_MAPPED!CV108*VLOOKUP(CV$20,Backend!$A$2:$K$61,VLOOKUP(MASTER_DATA_ESCALATED!$B108,Backend!$M$3:$O$8,3,FALSE),FALSE),SUM(CS108:CU108))</f>
        <v>0</v>
      </c>
      <c r="CW108" s="99"/>
      <c r="CX108" s="99"/>
      <c r="CY108" s="99"/>
      <c r="CZ108" s="99">
        <f>IF(SUM(CW108:CY108)=0,MASTER_DATA_MAPPED!CZ108*VLOOKUP(CZ$20,Backend!$A$2:$K$61,VLOOKUP(MASTER_DATA_ESCALATED!$B108,Backend!$M$3:$O$8,3,FALSE),FALSE),SUM(CW108:CY108))</f>
        <v>0</v>
      </c>
      <c r="DA108" s="99"/>
      <c r="DB108" s="99"/>
      <c r="DC108" s="99"/>
      <c r="DD108" s="99" t="e">
        <f>IF(SUM(DA108:DC108)=0,MASTER_DATA_MAPPED!DD108*VLOOKUP(DD$20,Backend!$A$2:$K$61,VLOOKUP(MASTER_DATA_ESCALATED!$B108,Backend!$M$3:$O$8,3,FALSE),FALSE),SUM(DA108:DC108))</f>
        <v>#N/A</v>
      </c>
      <c r="DE108" s="99"/>
      <c r="DF108" s="99"/>
      <c r="DG108" s="99"/>
      <c r="DH108" s="99">
        <f>IF(SUM(DE108:DG108)=0,MASTER_DATA_MAPPED!DH108*VLOOKUP(DH$20,Backend!$A$2:$K$61,VLOOKUP(MASTER_DATA_ESCALATED!$B108,Backend!$M$3:$O$8,3,FALSE),FALSE),SUM(DE108:DG108))</f>
        <v>0</v>
      </c>
      <c r="DI108" s="99"/>
      <c r="DJ108" s="99"/>
      <c r="DK108" s="99"/>
      <c r="DL108" s="99">
        <f>IF(SUM(DI108:DK108)=0,MASTER_DATA_MAPPED!DL108*VLOOKUP(DL$20,Backend!$A$2:$K$61,VLOOKUP(MASTER_DATA_ESCALATED!$B108,Backend!$M$3:$O$8,3,FALSE),FALSE),SUM(DI108:DK108))</f>
        <v>0</v>
      </c>
      <c r="DM108" s="99"/>
      <c r="DN108" s="99"/>
      <c r="DO108" s="99"/>
      <c r="DP108" s="99">
        <f>IF(SUM(DM108:DO108)=0,MASTER_DATA_MAPPED!DP108*VLOOKUP(DP$20,Backend!$A$2:$K$61,VLOOKUP(MASTER_DATA_ESCALATED!$B108,Backend!$M$3:$O$8,3,FALSE),FALSE),SUM(DM108:DO108))</f>
        <v>0</v>
      </c>
      <c r="DQ108" s="99"/>
      <c r="DR108" s="99"/>
      <c r="DS108" s="99"/>
      <c r="DT108" s="99">
        <f>IF(SUM(DQ108:DS108)=0,MASTER_DATA_MAPPED!DT108*VLOOKUP(DT$20,Backend!$A$2:$K$61,VLOOKUP(MASTER_DATA_ESCALATED!$B108,Backend!$M$3:$O$8,3,FALSE),FALSE),SUM(DQ108:DS108))</f>
        <v>0</v>
      </c>
      <c r="DU108" s="99"/>
      <c r="DV108" s="99"/>
      <c r="DW108" s="99"/>
      <c r="DX108" s="99">
        <f>IF(SUM(DU108:DW108)=0,MASTER_DATA_MAPPED!DX108*VLOOKUP(DX$20,Backend!$A$2:$K$61,VLOOKUP(MASTER_DATA_ESCALATED!$B108,Backend!$M$3:$O$8,3,FALSE),FALSE),SUM(DU108:DW108))</f>
        <v>0</v>
      </c>
      <c r="DY108" s="99"/>
      <c r="DZ108" s="99"/>
      <c r="EA108" s="99"/>
      <c r="EB108" s="99">
        <f>IF(SUM(DY108:EA108)=0,MASTER_DATA_MAPPED!EB108*VLOOKUP(EB$20,Backend!$A$2:$K$61,VLOOKUP(MASTER_DATA_ESCALATED!$B108,Backend!$M$3:$O$8,3,FALSE),FALSE),SUM(DY108:EA108))</f>
        <v>0</v>
      </c>
      <c r="EC108" s="99"/>
      <c r="ED108" s="99"/>
      <c r="EE108" s="99"/>
      <c r="EF108" s="99">
        <f>IF(SUM(EC108:EE108)=0,MASTER_DATA_MAPPED!EF108*VLOOKUP(EF$20,Backend!$A$2:$K$61,VLOOKUP(MASTER_DATA_ESCALATED!$B108,Backend!$M$3:$O$8,3,FALSE),FALSE),SUM(EC108:EE108))</f>
        <v>0</v>
      </c>
      <c r="EG108" s="99"/>
      <c r="EH108" s="99"/>
      <c r="EI108" s="99"/>
      <c r="EJ108" s="99">
        <f>IF(SUM(EG108:EI108)=0,MASTER_DATA_MAPPED!EJ108*VLOOKUP(EJ$20,Backend!$A$2:$K$61,VLOOKUP(MASTER_DATA_ESCALATED!$B108,Backend!$M$3:$O$8,3,FALSE),FALSE),SUM(EG108:EI108))</f>
        <v>0</v>
      </c>
      <c r="EK108" s="99"/>
      <c r="EL108" s="99"/>
      <c r="EM108" s="99"/>
      <c r="EN108" s="99">
        <f>IF(SUM(EK108:EM108)=0,MASTER_DATA_MAPPED!EN108*VLOOKUP(EN$20,Backend!$A$2:$K$61,VLOOKUP(MASTER_DATA_ESCALATED!$B108,Backend!$M$3:$O$8,3,FALSE),FALSE),SUM(EK108:EM108))</f>
        <v>0</v>
      </c>
      <c r="EO108" s="99"/>
      <c r="EP108" s="99"/>
      <c r="EQ108" s="99"/>
      <c r="ER108" s="99">
        <f>IF(SUM(EO108:EQ108)=0,MASTER_DATA_MAPPED!ER108*VLOOKUP(ER$20,Backend!$A$2:$K$61,VLOOKUP(MASTER_DATA_ESCALATED!$B108,Backend!$M$3:$O$8,3,FALSE),FALSE),SUM(EO108:EQ108))</f>
        <v>0</v>
      </c>
      <c r="ES108" s="99"/>
      <c r="ET108" s="99"/>
      <c r="EU108" s="99"/>
      <c r="EV108" s="99">
        <f>IF(SUM(ES108:EU108)=0,MASTER_DATA_MAPPED!EV108*VLOOKUP(EV$20,Backend!$A$2:$K$61,VLOOKUP(MASTER_DATA_ESCALATED!$B108,Backend!$M$3:$O$8,3,FALSE),FALSE),SUM(ES108:EU108))</f>
        <v>0</v>
      </c>
      <c r="EW108" s="99"/>
      <c r="EX108" s="99"/>
      <c r="EY108" s="99"/>
      <c r="EZ108" s="99">
        <f>IF(SUM(EW108:EY108)=0,MASTER_DATA_MAPPED!EZ108*VLOOKUP(EZ$20,Backend!$A$2:$K$61,VLOOKUP(MASTER_DATA_ESCALATED!$B108,Backend!$M$3:$O$8,3,FALSE),FALSE),SUM(EW108:EY108))</f>
        <v>0</v>
      </c>
      <c r="FA108" s="99"/>
      <c r="FB108" s="99"/>
      <c r="FC108" s="99"/>
      <c r="FD108" s="99">
        <f>IF(SUM(FA108:FC108)=0,MASTER_DATA_MAPPED!FD108*VLOOKUP(FD$20,Backend!$A$2:$K$61,VLOOKUP(MASTER_DATA_ESCALATED!$B108,Backend!$M$3:$O$8,3,FALSE),FALSE),SUM(FA108:FC108))</f>
        <v>0</v>
      </c>
      <c r="FE108" s="99"/>
      <c r="FF108" s="99"/>
      <c r="FG108" s="99"/>
      <c r="FH108" s="99">
        <f>IF(SUM(FE108:FG108)=0,MASTER_DATA_MAPPED!FH108*VLOOKUP(FH$20,Backend!$A$2:$K$61,VLOOKUP(MASTER_DATA_ESCALATED!$B108,Backend!$M$3:$O$8,3,FALSE),FALSE),SUM(FE108:FG108))</f>
        <v>0</v>
      </c>
      <c r="FI108" s="99"/>
      <c r="FJ108" s="99"/>
      <c r="FK108" s="99"/>
      <c r="FL108" s="99">
        <f>IF(SUM(FI108:FK108)=0,MASTER_DATA_MAPPED!FL108*VLOOKUP(FL$20,Backend!$A$2:$K$61,VLOOKUP(MASTER_DATA_ESCALATED!$B108,Backend!$M$3:$O$8,3,FALSE),FALSE),SUM(FI108:FK108))</f>
        <v>0</v>
      </c>
      <c r="FM108" s="99"/>
      <c r="FN108" s="99"/>
      <c r="FO108" s="99"/>
      <c r="FP108" s="99">
        <f>IF(SUM(FM108:FO108)=0,MASTER_DATA_MAPPED!FP108*VLOOKUP(FP$20,Backend!$A$2:$K$61,VLOOKUP(MASTER_DATA_ESCALATED!$B108,Backend!$M$3:$O$8,3,FALSE),FALSE),SUM(FM108:FO108))</f>
        <v>0</v>
      </c>
      <c r="FQ108" s="99"/>
      <c r="FR108" s="99"/>
      <c r="FS108" s="99"/>
      <c r="FT108" s="99">
        <f>IF(SUM(FQ108:FS108)=0,MASTER_DATA_MAPPED!FT108*VLOOKUP(FT$20,Backend!$A$2:$K$61,VLOOKUP(MASTER_DATA_ESCALATED!$B108,Backend!$M$3:$O$8,3,FALSE),FALSE),SUM(FQ108:FS108))</f>
        <v>0</v>
      </c>
      <c r="FU108" s="99"/>
      <c r="FV108" s="99"/>
      <c r="FW108" s="99"/>
      <c r="FX108" s="99">
        <f>IF(SUM(FU108:FW108)=0,MASTER_DATA_MAPPED!FX108*VLOOKUP(FX$20,Backend!$A$2:$K$61,VLOOKUP(MASTER_DATA_ESCALATED!$B108,Backend!$M$3:$O$8,3,FALSE),FALSE),SUM(FU108:FW108))</f>
        <v>0</v>
      </c>
      <c r="FY108" s="99"/>
      <c r="FZ108" s="99"/>
      <c r="GA108" s="99"/>
      <c r="GB108" s="99">
        <f>IF(SUM(FY108:GA108)=0,MASTER_DATA_MAPPED!GB108*VLOOKUP(GB$20,Backend!$A$2:$K$61,VLOOKUP(MASTER_DATA_ESCALATED!$B108,Backend!$M$3:$O$8,3,FALSE),FALSE),SUM(FY108:GA108))</f>
        <v>0</v>
      </c>
      <c r="GC108" s="99"/>
      <c r="GD108" s="99"/>
      <c r="GE108" s="99"/>
      <c r="GF108" s="99">
        <f>IF(SUM(GC108:GE108)=0,MASTER_DATA_MAPPED!GF108*VLOOKUP(GF$20,Backend!$A$2:$K$61,VLOOKUP(MASTER_DATA_ESCALATED!$B108,Backend!$M$3:$O$8,3,FALSE),FALSE),SUM(GC108:GE108))</f>
        <v>0</v>
      </c>
      <c r="GG108" s="99"/>
      <c r="GH108" s="99"/>
      <c r="GI108" s="99"/>
      <c r="GJ108" s="99">
        <f>IF(SUM(GG108:GI108)=0,MASTER_DATA_MAPPED!GJ108*VLOOKUP(GJ$20,Backend!$A$2:$K$61,VLOOKUP(MASTER_DATA_ESCALATED!$B108,Backend!$M$3:$O$8,3,FALSE),FALSE),SUM(GG108:GI108))</f>
        <v>0</v>
      </c>
      <c r="GK108" s="99"/>
      <c r="GL108" s="99"/>
      <c r="GM108" s="99"/>
      <c r="GN108" s="99">
        <f>IF(SUM(GK108:GM108)=0,MASTER_DATA_MAPPED!GN108*VLOOKUP(GN$20,Backend!$A$2:$K$61,VLOOKUP(MASTER_DATA_ESCALATED!$B108,Backend!$M$3:$O$8,3,FALSE),FALSE),SUM(GK108:GM108))</f>
        <v>0</v>
      </c>
      <c r="GO108" s="99"/>
      <c r="GP108" s="99"/>
      <c r="GQ108" s="99"/>
      <c r="GR108" s="99">
        <f>IF(SUM(GO108:GQ108)=0,MASTER_DATA_MAPPED!GR108*VLOOKUP(GR$20,Backend!$A$2:$K$61,VLOOKUP(MASTER_DATA_ESCALATED!$B108,Backend!$M$3:$O$8,3,FALSE),FALSE),SUM(GO108:GQ108))</f>
        <v>0</v>
      </c>
      <c r="GS108" s="99"/>
      <c r="GT108" s="99"/>
      <c r="GU108" s="99"/>
      <c r="GV108" s="99">
        <f>IF(SUM(GS108:GU108)=0,MASTER_DATA_MAPPED!GV108*VLOOKUP(GV$20,Backend!$A$2:$K$61,VLOOKUP(MASTER_DATA_ESCALATED!$B108,Backend!$M$3:$O$8,3,FALSE),FALSE),SUM(GS108:GU108))</f>
        <v>0</v>
      </c>
    </row>
    <row r="109" spans="2:204" s="27" customFormat="1" ht="14.25" hidden="1" outlineLevel="2" x14ac:dyDescent="0.25">
      <c r="B109" s="26">
        <f t="shared" si="3"/>
        <v>20</v>
      </c>
      <c r="C109" s="59">
        <v>232.7</v>
      </c>
      <c r="D109" s="88"/>
      <c r="E109" s="57"/>
      <c r="F109" s="57"/>
      <c r="G109" s="86">
        <v>232.8</v>
      </c>
      <c r="H109" s="40" t="s">
        <v>226</v>
      </c>
      <c r="I109" s="99"/>
      <c r="J109" s="99"/>
      <c r="K109" s="99"/>
      <c r="L109" s="99">
        <f>IF(SUM(I109:K109)=0,MASTER_DATA_MAPPED!L109*VLOOKUP(L$20,Backend!$A$2:$K$61,VLOOKUP(MASTER_DATA_ESCALATED!$B109,Backend!$M$3:$O$8,3,FALSE),FALSE),SUM(I109:K109))</f>
        <v>0</v>
      </c>
      <c r="M109" s="99"/>
      <c r="N109" s="99"/>
      <c r="O109" s="99"/>
      <c r="P109" s="99">
        <f>IF(SUM(M109:O109)=0,MASTER_DATA_MAPPED!P109*VLOOKUP(P$20,Backend!$A$2:$K$61,VLOOKUP(MASTER_DATA_ESCALATED!$B109,Backend!$M$3:$O$8,3,FALSE),FALSE),SUM(M109:O109))</f>
        <v>0</v>
      </c>
      <c r="Q109" s="99"/>
      <c r="R109" s="99"/>
      <c r="S109" s="99"/>
      <c r="T109" s="99">
        <f>IF(SUM(Q109:S109)=0,MASTER_DATA_MAPPED!T109*VLOOKUP(T$20,Backend!$A$2:$K$61,VLOOKUP(MASTER_DATA_ESCALATED!$B109,Backend!$M$3:$O$8,3,FALSE),FALSE),SUM(Q109:S109))</f>
        <v>0</v>
      </c>
      <c r="U109" s="99"/>
      <c r="V109" s="99"/>
      <c r="W109" s="99"/>
      <c r="X109" s="99">
        <f>IF(SUM(U109:W109)=0,MASTER_DATA_MAPPED!X109*VLOOKUP(X$20,Backend!$A$2:$K$61,VLOOKUP(MASTER_DATA_ESCALATED!$B109,Backend!$M$3:$O$8,3,FALSE),FALSE),SUM(U109:W109))</f>
        <v>0</v>
      </c>
      <c r="Y109" s="99"/>
      <c r="Z109" s="99"/>
      <c r="AA109" s="99"/>
      <c r="AB109" s="99">
        <f>IF(SUM(Y109:AA109)=0,MASTER_DATA_MAPPED!AB109*VLOOKUP(AB$20,Backend!$A$2:$K$61,VLOOKUP(MASTER_DATA_ESCALATED!$B109,Backend!$M$3:$O$8,3,FALSE),FALSE),SUM(Y109:AA109))</f>
        <v>0</v>
      </c>
      <c r="AC109" s="99"/>
      <c r="AD109" s="99"/>
      <c r="AE109" s="99"/>
      <c r="AF109" s="99">
        <f>IF(SUM(AC109:AE109)=0,MASTER_DATA_MAPPED!AF109*VLOOKUP(AF$20,Backend!$A$2:$K$61,VLOOKUP(MASTER_DATA_ESCALATED!$B109,Backend!$M$3:$O$8,3,FALSE),FALSE),SUM(AC109:AE109))</f>
        <v>0</v>
      </c>
      <c r="AG109" s="99"/>
      <c r="AH109" s="99"/>
      <c r="AI109" s="99"/>
      <c r="AJ109" s="99">
        <f>IF(SUM(AG109:AI109)=0,MASTER_DATA_MAPPED!AJ109*VLOOKUP(AJ$20,Backend!$A$2:$K$61,VLOOKUP(MASTER_DATA_ESCALATED!$B109,Backend!$M$3:$O$8,3,FALSE),FALSE),SUM(AG109:AI109))</f>
        <v>0</v>
      </c>
      <c r="AK109" s="99"/>
      <c r="AL109" s="99"/>
      <c r="AM109" s="99"/>
      <c r="AN109" s="99">
        <f>IF(SUM(AK109:AM109)=0,MASTER_DATA_MAPPED!AN109*VLOOKUP(AN$20,Backend!$A$2:$K$61,VLOOKUP(MASTER_DATA_ESCALATED!$B109,Backend!$M$3:$O$8,3,FALSE),FALSE),SUM(AK109:AM109))</f>
        <v>0</v>
      </c>
      <c r="AO109" s="99"/>
      <c r="AP109" s="99"/>
      <c r="AQ109" s="99"/>
      <c r="AR109" s="99">
        <f>IF(SUM(AO109:AQ109)=0,MASTER_DATA_MAPPED!AR109*VLOOKUP(AR$20,Backend!$A$2:$K$61,VLOOKUP(MASTER_DATA_ESCALATED!$B109,Backend!$M$3:$O$8,3,FALSE),FALSE),SUM(AO109:AQ109))</f>
        <v>0</v>
      </c>
      <c r="AS109" s="99"/>
      <c r="AT109" s="99"/>
      <c r="AU109" s="99"/>
      <c r="AV109" s="99">
        <f>IF(SUM(AS109:AU109)=0,MASTER_DATA_MAPPED!AV109*VLOOKUP(AV$20,Backend!$A$2:$K$61,VLOOKUP(MASTER_DATA_ESCALATED!$B109,Backend!$M$3:$O$8,3,FALSE),FALSE),SUM(AS109:AU109))</f>
        <v>0</v>
      </c>
      <c r="AW109" s="99"/>
      <c r="AX109" s="99"/>
      <c r="AY109" s="99"/>
      <c r="AZ109" s="99">
        <f>IF(SUM(AW109:AY109)=0,MASTER_DATA_MAPPED!AZ109*VLOOKUP(AZ$20,Backend!$A$2:$K$61,VLOOKUP(MASTER_DATA_ESCALATED!$B109,Backend!$M$3:$O$8,3,FALSE),FALSE),SUM(AW109:AY109))</f>
        <v>0</v>
      </c>
      <c r="BA109" s="99"/>
      <c r="BB109" s="99"/>
      <c r="BC109" s="99"/>
      <c r="BD109" s="99">
        <f>IF(SUM(BA109:BC109)=0,MASTER_DATA_MAPPED!BD109*VLOOKUP(BD$20,Backend!$A$2:$K$61,VLOOKUP(MASTER_DATA_ESCALATED!$B109,Backend!$M$3:$O$8,3,FALSE),FALSE),SUM(BA109:BC109))</f>
        <v>0</v>
      </c>
      <c r="BE109" s="99"/>
      <c r="BF109" s="99"/>
      <c r="BG109" s="99"/>
      <c r="BH109" s="99">
        <f>IF(SUM(BE109:BG109)=0,MASTER_DATA_MAPPED!BH109*VLOOKUP(BH$20,Backend!$A$2:$K$61,VLOOKUP(MASTER_DATA_ESCALATED!$B109,Backend!$M$3:$O$8,3,FALSE),FALSE),SUM(BE109:BG109))</f>
        <v>0</v>
      </c>
      <c r="BI109" s="99"/>
      <c r="BJ109" s="99"/>
      <c r="BK109" s="99"/>
      <c r="BL109" s="99">
        <f>IF(SUM(BI109:BK109)=0,MASTER_DATA_MAPPED!BL109*VLOOKUP(BL$20,Backend!$A$2:$K$61,VLOOKUP(MASTER_DATA_ESCALATED!$B109,Backend!$M$3:$O$8,3,FALSE),FALSE),SUM(BI109:BK109))</f>
        <v>0</v>
      </c>
      <c r="BM109" s="99"/>
      <c r="BN109" s="99"/>
      <c r="BO109" s="99"/>
      <c r="BP109" s="99">
        <f>IF(SUM(BM109:BO109)=0,MASTER_DATA_MAPPED!BP109*VLOOKUP(BP$20,Backend!$A$2:$K$61,VLOOKUP(MASTER_DATA_ESCALATED!$B109,Backend!$M$3:$O$8,3,FALSE),FALSE),SUM(BM109:BO109))</f>
        <v>0</v>
      </c>
      <c r="BQ109" s="99"/>
      <c r="BR109" s="99"/>
      <c r="BS109" s="99"/>
      <c r="BT109" s="99">
        <f>IF(SUM(BQ109:BS109)=0,MASTER_DATA_MAPPED!BT109*VLOOKUP(BT$20,Backend!$A$2:$K$61,VLOOKUP(MASTER_DATA_ESCALATED!$B109,Backend!$M$3:$O$8,3,FALSE),FALSE),SUM(BQ109:BS109))</f>
        <v>0</v>
      </c>
      <c r="BU109" s="99"/>
      <c r="BV109" s="99"/>
      <c r="BW109" s="99"/>
      <c r="BX109" s="99">
        <f>IF(SUM(BU109:BW109)=0,MASTER_DATA_MAPPED!BX109*VLOOKUP(BX$20,Backend!$A$2:$K$61,VLOOKUP(MASTER_DATA_ESCALATED!$B109,Backend!$M$3:$O$8,3,FALSE),FALSE),SUM(BU109:BW109))</f>
        <v>0</v>
      </c>
      <c r="BY109" s="99"/>
      <c r="BZ109" s="99"/>
      <c r="CA109" s="99"/>
      <c r="CB109" s="99">
        <f>IF(SUM(BY109:CA109)=0,MASTER_DATA_MAPPED!CB109*VLOOKUP(CB$20,Backend!$A$2:$K$61,VLOOKUP(MASTER_DATA_ESCALATED!$B109,Backend!$M$3:$O$8,3,FALSE),FALSE),SUM(BY109:CA109))</f>
        <v>0</v>
      </c>
      <c r="CC109" s="99"/>
      <c r="CD109" s="99"/>
      <c r="CE109" s="99"/>
      <c r="CF109" s="99">
        <f>IF(SUM(CC109:CE109)=0,MASTER_DATA_MAPPED!CF109*VLOOKUP(CF$20,Backend!$A$2:$K$61,VLOOKUP(MASTER_DATA_ESCALATED!$B109,Backend!$M$3:$O$8,3,FALSE),FALSE),SUM(CC109:CE109))</f>
        <v>0</v>
      </c>
      <c r="CG109" s="99"/>
      <c r="CH109" s="99"/>
      <c r="CI109" s="99"/>
      <c r="CJ109" s="99">
        <f>IF(SUM(CG109:CI109)=0,MASTER_DATA_MAPPED!CJ109*VLOOKUP(CJ$20,Backend!$A$2:$K$61,VLOOKUP(MASTER_DATA_ESCALATED!$B109,Backend!$M$3:$O$8,3,FALSE),FALSE),SUM(CG109:CI109))</f>
        <v>0</v>
      </c>
      <c r="CK109" s="99"/>
      <c r="CL109" s="99"/>
      <c r="CM109" s="99"/>
      <c r="CN109" s="99">
        <f>IF(SUM(CK109:CM109)=0,MASTER_DATA_MAPPED!CN109*VLOOKUP(CN$20,Backend!$A$2:$K$61,VLOOKUP(MASTER_DATA_ESCALATED!$B109,Backend!$M$3:$O$8,3,FALSE),FALSE),SUM(CK109:CM109))</f>
        <v>0</v>
      </c>
      <c r="CO109" s="99"/>
      <c r="CP109" s="99"/>
      <c r="CQ109" s="99"/>
      <c r="CR109" s="99">
        <f>IF(SUM(CO109:CQ109)=0,MASTER_DATA_MAPPED!CR109*VLOOKUP(CR$20,Backend!$A$2:$K$61,VLOOKUP(MASTER_DATA_ESCALATED!$B109,Backend!$M$3:$O$8,3,FALSE),FALSE),SUM(CO109:CQ109))</f>
        <v>0</v>
      </c>
      <c r="CS109" s="99"/>
      <c r="CT109" s="99"/>
      <c r="CU109" s="99"/>
      <c r="CV109" s="99">
        <f>IF(SUM(CS109:CU109)=0,MASTER_DATA_MAPPED!CV109*VLOOKUP(CV$20,Backend!$A$2:$K$61,VLOOKUP(MASTER_DATA_ESCALATED!$B109,Backend!$M$3:$O$8,3,FALSE),FALSE),SUM(CS109:CU109))</f>
        <v>0</v>
      </c>
      <c r="CW109" s="99"/>
      <c r="CX109" s="99"/>
      <c r="CY109" s="99"/>
      <c r="CZ109" s="99">
        <f>IF(SUM(CW109:CY109)=0,MASTER_DATA_MAPPED!CZ109*VLOOKUP(CZ$20,Backend!$A$2:$K$61,VLOOKUP(MASTER_DATA_ESCALATED!$B109,Backend!$M$3:$O$8,3,FALSE),FALSE),SUM(CW109:CY109))</f>
        <v>0</v>
      </c>
      <c r="DA109" s="99"/>
      <c r="DB109" s="99"/>
      <c r="DC109" s="99"/>
      <c r="DD109" s="99" t="e">
        <f>IF(SUM(DA109:DC109)=0,MASTER_DATA_MAPPED!DD109*VLOOKUP(DD$20,Backend!$A$2:$K$61,VLOOKUP(MASTER_DATA_ESCALATED!$B109,Backend!$M$3:$O$8,3,FALSE),FALSE),SUM(DA109:DC109))</f>
        <v>#N/A</v>
      </c>
      <c r="DE109" s="99"/>
      <c r="DF109" s="99"/>
      <c r="DG109" s="99"/>
      <c r="DH109" s="99">
        <f>IF(SUM(DE109:DG109)=0,MASTER_DATA_MAPPED!DH109*VLOOKUP(DH$20,Backend!$A$2:$K$61,VLOOKUP(MASTER_DATA_ESCALATED!$B109,Backend!$M$3:$O$8,3,FALSE),FALSE),SUM(DE109:DG109))</f>
        <v>0</v>
      </c>
      <c r="DI109" s="99"/>
      <c r="DJ109" s="99"/>
      <c r="DK109" s="99"/>
      <c r="DL109" s="99">
        <f>IF(SUM(DI109:DK109)=0,MASTER_DATA_MAPPED!DL109*VLOOKUP(DL$20,Backend!$A$2:$K$61,VLOOKUP(MASTER_DATA_ESCALATED!$B109,Backend!$M$3:$O$8,3,FALSE),FALSE),SUM(DI109:DK109))</f>
        <v>0</v>
      </c>
      <c r="DM109" s="99"/>
      <c r="DN109" s="99"/>
      <c r="DO109" s="99"/>
      <c r="DP109" s="99">
        <f>IF(SUM(DM109:DO109)=0,MASTER_DATA_MAPPED!DP109*VLOOKUP(DP$20,Backend!$A$2:$K$61,VLOOKUP(MASTER_DATA_ESCALATED!$B109,Backend!$M$3:$O$8,3,FALSE),FALSE),SUM(DM109:DO109))</f>
        <v>0</v>
      </c>
      <c r="DQ109" s="99"/>
      <c r="DR109" s="99"/>
      <c r="DS109" s="99"/>
      <c r="DT109" s="99">
        <f>IF(SUM(DQ109:DS109)=0,MASTER_DATA_MAPPED!DT109*VLOOKUP(DT$20,Backend!$A$2:$K$61,VLOOKUP(MASTER_DATA_ESCALATED!$B109,Backend!$M$3:$O$8,3,FALSE),FALSE),SUM(DQ109:DS109))</f>
        <v>0</v>
      </c>
      <c r="DU109" s="99"/>
      <c r="DV109" s="99"/>
      <c r="DW109" s="99"/>
      <c r="DX109" s="99">
        <f>IF(SUM(DU109:DW109)=0,MASTER_DATA_MAPPED!DX109*VLOOKUP(DX$20,Backend!$A$2:$K$61,VLOOKUP(MASTER_DATA_ESCALATED!$B109,Backend!$M$3:$O$8,3,FALSE),FALSE),SUM(DU109:DW109))</f>
        <v>0</v>
      </c>
      <c r="DY109" s="99"/>
      <c r="DZ109" s="99"/>
      <c r="EA109" s="99"/>
      <c r="EB109" s="99">
        <f>IF(SUM(DY109:EA109)=0,MASTER_DATA_MAPPED!EB109*VLOOKUP(EB$20,Backend!$A$2:$K$61,VLOOKUP(MASTER_DATA_ESCALATED!$B109,Backend!$M$3:$O$8,3,FALSE),FALSE),SUM(DY109:EA109))</f>
        <v>0</v>
      </c>
      <c r="EC109" s="99"/>
      <c r="ED109" s="99"/>
      <c r="EE109" s="99"/>
      <c r="EF109" s="99">
        <f>IF(SUM(EC109:EE109)=0,MASTER_DATA_MAPPED!EF109*VLOOKUP(EF$20,Backend!$A$2:$K$61,VLOOKUP(MASTER_DATA_ESCALATED!$B109,Backend!$M$3:$O$8,3,FALSE),FALSE),SUM(EC109:EE109))</f>
        <v>0</v>
      </c>
      <c r="EG109" s="99"/>
      <c r="EH109" s="99"/>
      <c r="EI109" s="99"/>
      <c r="EJ109" s="99">
        <f>IF(SUM(EG109:EI109)=0,MASTER_DATA_MAPPED!EJ109*VLOOKUP(EJ$20,Backend!$A$2:$K$61,VLOOKUP(MASTER_DATA_ESCALATED!$B109,Backend!$M$3:$O$8,3,FALSE),FALSE),SUM(EG109:EI109))</f>
        <v>0</v>
      </c>
      <c r="EK109" s="99"/>
      <c r="EL109" s="99"/>
      <c r="EM109" s="99"/>
      <c r="EN109" s="99">
        <f>IF(SUM(EK109:EM109)=0,MASTER_DATA_MAPPED!EN109*VLOOKUP(EN$20,Backend!$A$2:$K$61,VLOOKUP(MASTER_DATA_ESCALATED!$B109,Backend!$M$3:$O$8,3,FALSE),FALSE),SUM(EK109:EM109))</f>
        <v>0</v>
      </c>
      <c r="EO109" s="99"/>
      <c r="EP109" s="99"/>
      <c r="EQ109" s="99"/>
      <c r="ER109" s="99">
        <f>IF(SUM(EO109:EQ109)=0,MASTER_DATA_MAPPED!ER109*VLOOKUP(ER$20,Backend!$A$2:$K$61,VLOOKUP(MASTER_DATA_ESCALATED!$B109,Backend!$M$3:$O$8,3,FALSE),FALSE),SUM(EO109:EQ109))</f>
        <v>0</v>
      </c>
      <c r="ES109" s="99"/>
      <c r="ET109" s="99"/>
      <c r="EU109" s="99"/>
      <c r="EV109" s="99">
        <f>IF(SUM(ES109:EU109)=0,MASTER_DATA_MAPPED!EV109*VLOOKUP(EV$20,Backend!$A$2:$K$61,VLOOKUP(MASTER_DATA_ESCALATED!$B109,Backend!$M$3:$O$8,3,FALSE),FALSE),SUM(ES109:EU109))</f>
        <v>0</v>
      </c>
      <c r="EW109" s="99"/>
      <c r="EX109" s="99"/>
      <c r="EY109" s="99"/>
      <c r="EZ109" s="99">
        <f>IF(SUM(EW109:EY109)=0,MASTER_DATA_MAPPED!EZ109*VLOOKUP(EZ$20,Backend!$A$2:$K$61,VLOOKUP(MASTER_DATA_ESCALATED!$B109,Backend!$M$3:$O$8,3,FALSE),FALSE),SUM(EW109:EY109))</f>
        <v>0</v>
      </c>
      <c r="FA109" s="99"/>
      <c r="FB109" s="99"/>
      <c r="FC109" s="99"/>
      <c r="FD109" s="99">
        <f>IF(SUM(FA109:FC109)=0,MASTER_DATA_MAPPED!FD109*VLOOKUP(FD$20,Backend!$A$2:$K$61,VLOOKUP(MASTER_DATA_ESCALATED!$B109,Backend!$M$3:$O$8,3,FALSE),FALSE),SUM(FA109:FC109))</f>
        <v>0</v>
      </c>
      <c r="FE109" s="99"/>
      <c r="FF109" s="99"/>
      <c r="FG109" s="99"/>
      <c r="FH109" s="99">
        <f>IF(SUM(FE109:FG109)=0,MASTER_DATA_MAPPED!FH109*VLOOKUP(FH$20,Backend!$A$2:$K$61,VLOOKUP(MASTER_DATA_ESCALATED!$B109,Backend!$M$3:$O$8,3,FALSE),FALSE),SUM(FE109:FG109))</f>
        <v>0</v>
      </c>
      <c r="FI109" s="99"/>
      <c r="FJ109" s="99"/>
      <c r="FK109" s="99"/>
      <c r="FL109" s="99">
        <f>IF(SUM(FI109:FK109)=0,MASTER_DATA_MAPPED!FL109*VLOOKUP(FL$20,Backend!$A$2:$K$61,VLOOKUP(MASTER_DATA_ESCALATED!$B109,Backend!$M$3:$O$8,3,FALSE),FALSE),SUM(FI109:FK109))</f>
        <v>0</v>
      </c>
      <c r="FM109" s="99"/>
      <c r="FN109" s="99"/>
      <c r="FO109" s="99"/>
      <c r="FP109" s="99">
        <f>IF(SUM(FM109:FO109)=0,MASTER_DATA_MAPPED!FP109*VLOOKUP(FP$20,Backend!$A$2:$K$61,VLOOKUP(MASTER_DATA_ESCALATED!$B109,Backend!$M$3:$O$8,3,FALSE),FALSE),SUM(FM109:FO109))</f>
        <v>0</v>
      </c>
      <c r="FQ109" s="99"/>
      <c r="FR109" s="99"/>
      <c r="FS109" s="99"/>
      <c r="FT109" s="99">
        <f>IF(SUM(FQ109:FS109)=0,MASTER_DATA_MAPPED!FT109*VLOOKUP(FT$20,Backend!$A$2:$K$61,VLOOKUP(MASTER_DATA_ESCALATED!$B109,Backend!$M$3:$O$8,3,FALSE),FALSE),SUM(FQ109:FS109))</f>
        <v>0</v>
      </c>
      <c r="FU109" s="99"/>
      <c r="FV109" s="99"/>
      <c r="FW109" s="99"/>
      <c r="FX109" s="99">
        <f>IF(SUM(FU109:FW109)=0,MASTER_DATA_MAPPED!FX109*VLOOKUP(FX$20,Backend!$A$2:$K$61,VLOOKUP(MASTER_DATA_ESCALATED!$B109,Backend!$M$3:$O$8,3,FALSE),FALSE),SUM(FU109:FW109))</f>
        <v>0</v>
      </c>
      <c r="FY109" s="99"/>
      <c r="FZ109" s="99"/>
      <c r="GA109" s="99"/>
      <c r="GB109" s="99">
        <f>IF(SUM(FY109:GA109)=0,MASTER_DATA_MAPPED!GB109*VLOOKUP(GB$20,Backend!$A$2:$K$61,VLOOKUP(MASTER_DATA_ESCALATED!$B109,Backend!$M$3:$O$8,3,FALSE),FALSE),SUM(FY109:GA109))</f>
        <v>0</v>
      </c>
      <c r="GC109" s="99"/>
      <c r="GD109" s="99"/>
      <c r="GE109" s="99"/>
      <c r="GF109" s="99">
        <f>IF(SUM(GC109:GE109)=0,MASTER_DATA_MAPPED!GF109*VLOOKUP(GF$20,Backend!$A$2:$K$61,VLOOKUP(MASTER_DATA_ESCALATED!$B109,Backend!$M$3:$O$8,3,FALSE),FALSE),SUM(GC109:GE109))</f>
        <v>0</v>
      </c>
      <c r="GG109" s="99"/>
      <c r="GH109" s="99"/>
      <c r="GI109" s="99"/>
      <c r="GJ109" s="99">
        <f>IF(SUM(GG109:GI109)=0,MASTER_DATA_MAPPED!GJ109*VLOOKUP(GJ$20,Backend!$A$2:$K$61,VLOOKUP(MASTER_DATA_ESCALATED!$B109,Backend!$M$3:$O$8,3,FALSE),FALSE),SUM(GG109:GI109))</f>
        <v>0</v>
      </c>
      <c r="GK109" s="99"/>
      <c r="GL109" s="99"/>
      <c r="GM109" s="99"/>
      <c r="GN109" s="99">
        <f>IF(SUM(GK109:GM109)=0,MASTER_DATA_MAPPED!GN109*VLOOKUP(GN$20,Backend!$A$2:$K$61,VLOOKUP(MASTER_DATA_ESCALATED!$B109,Backend!$M$3:$O$8,3,FALSE),FALSE),SUM(GK109:GM109))</f>
        <v>0</v>
      </c>
      <c r="GO109" s="99"/>
      <c r="GP109" s="99"/>
      <c r="GQ109" s="99"/>
      <c r="GR109" s="99">
        <f>IF(SUM(GO109:GQ109)=0,MASTER_DATA_MAPPED!GR109*VLOOKUP(GR$20,Backend!$A$2:$K$61,VLOOKUP(MASTER_DATA_ESCALATED!$B109,Backend!$M$3:$O$8,3,FALSE),FALSE),SUM(GO109:GQ109))</f>
        <v>0</v>
      </c>
      <c r="GS109" s="99"/>
      <c r="GT109" s="99"/>
      <c r="GU109" s="99"/>
      <c r="GV109" s="99">
        <f>IF(SUM(GS109:GU109)=0,MASTER_DATA_MAPPED!GV109*VLOOKUP(GV$20,Backend!$A$2:$K$61,VLOOKUP(MASTER_DATA_ESCALATED!$B109,Backend!$M$3:$O$8,3,FALSE),FALSE),SUM(GS109:GU109))</f>
        <v>0</v>
      </c>
    </row>
    <row r="110" spans="2:204" s="27" customFormat="1" ht="14.25" hidden="1" outlineLevel="2" x14ac:dyDescent="0.25">
      <c r="B110" s="26">
        <f t="shared" si="3"/>
        <v>20</v>
      </c>
      <c r="C110" s="59">
        <v>232.7</v>
      </c>
      <c r="D110" s="88"/>
      <c r="E110" s="57"/>
      <c r="F110" s="57"/>
      <c r="G110" s="86">
        <v>232.9</v>
      </c>
      <c r="H110" s="40" t="s">
        <v>227</v>
      </c>
      <c r="I110" s="99"/>
      <c r="J110" s="99"/>
      <c r="K110" s="99"/>
      <c r="L110" s="99">
        <f>IF(SUM(I110:K110)=0,MASTER_DATA_MAPPED!L110*VLOOKUP(L$20,Backend!$A$2:$K$61,VLOOKUP(MASTER_DATA_ESCALATED!$B110,Backend!$M$3:$O$8,3,FALSE),FALSE),SUM(I110:K110))</f>
        <v>0</v>
      </c>
      <c r="M110" s="99"/>
      <c r="N110" s="99"/>
      <c r="O110" s="99"/>
      <c r="P110" s="99">
        <f>IF(SUM(M110:O110)=0,MASTER_DATA_MAPPED!P110*VLOOKUP(P$20,Backend!$A$2:$K$61,VLOOKUP(MASTER_DATA_ESCALATED!$B110,Backend!$M$3:$O$8,3,FALSE),FALSE),SUM(M110:O110))</f>
        <v>0</v>
      </c>
      <c r="Q110" s="99"/>
      <c r="R110" s="99"/>
      <c r="S110" s="99"/>
      <c r="T110" s="99">
        <f>IF(SUM(Q110:S110)=0,MASTER_DATA_MAPPED!T110*VLOOKUP(T$20,Backend!$A$2:$K$61,VLOOKUP(MASTER_DATA_ESCALATED!$B110,Backend!$M$3:$O$8,3,FALSE),FALSE),SUM(Q110:S110))</f>
        <v>0</v>
      </c>
      <c r="U110" s="99"/>
      <c r="V110" s="99"/>
      <c r="W110" s="99"/>
      <c r="X110" s="99">
        <f>IF(SUM(U110:W110)=0,MASTER_DATA_MAPPED!X110*VLOOKUP(X$20,Backend!$A$2:$K$61,VLOOKUP(MASTER_DATA_ESCALATED!$B110,Backend!$M$3:$O$8,3,FALSE),FALSE),SUM(U110:W110))</f>
        <v>0</v>
      </c>
      <c r="Y110" s="99"/>
      <c r="Z110" s="99"/>
      <c r="AA110" s="99"/>
      <c r="AB110" s="99">
        <f>IF(SUM(Y110:AA110)=0,MASTER_DATA_MAPPED!AB110*VLOOKUP(AB$20,Backend!$A$2:$K$61,VLOOKUP(MASTER_DATA_ESCALATED!$B110,Backend!$M$3:$O$8,3,FALSE),FALSE),SUM(Y110:AA110))</f>
        <v>0</v>
      </c>
      <c r="AC110" s="99"/>
      <c r="AD110" s="99"/>
      <c r="AE110" s="99"/>
      <c r="AF110" s="99">
        <f>IF(SUM(AC110:AE110)=0,MASTER_DATA_MAPPED!AF110*VLOOKUP(AF$20,Backend!$A$2:$K$61,VLOOKUP(MASTER_DATA_ESCALATED!$B110,Backend!$M$3:$O$8,3,FALSE),FALSE),SUM(AC110:AE110))</f>
        <v>0</v>
      </c>
      <c r="AG110" s="99"/>
      <c r="AH110" s="99"/>
      <c r="AI110" s="99"/>
      <c r="AJ110" s="99">
        <f>IF(SUM(AG110:AI110)=0,MASTER_DATA_MAPPED!AJ110*VLOOKUP(AJ$20,Backend!$A$2:$K$61,VLOOKUP(MASTER_DATA_ESCALATED!$B110,Backend!$M$3:$O$8,3,FALSE),FALSE),SUM(AG110:AI110))</f>
        <v>0</v>
      </c>
      <c r="AK110" s="99"/>
      <c r="AL110" s="99"/>
      <c r="AM110" s="99"/>
      <c r="AN110" s="99">
        <f>IF(SUM(AK110:AM110)=0,MASTER_DATA_MAPPED!AN110*VLOOKUP(AN$20,Backend!$A$2:$K$61,VLOOKUP(MASTER_DATA_ESCALATED!$B110,Backend!$M$3:$O$8,3,FALSE),FALSE),SUM(AK110:AM110))</f>
        <v>0</v>
      </c>
      <c r="AO110" s="99"/>
      <c r="AP110" s="99"/>
      <c r="AQ110" s="99"/>
      <c r="AR110" s="99">
        <f>IF(SUM(AO110:AQ110)=0,MASTER_DATA_MAPPED!AR110*VLOOKUP(AR$20,Backend!$A$2:$K$61,VLOOKUP(MASTER_DATA_ESCALATED!$B110,Backend!$M$3:$O$8,3,FALSE),FALSE),SUM(AO110:AQ110))</f>
        <v>0</v>
      </c>
      <c r="AS110" s="99"/>
      <c r="AT110" s="99"/>
      <c r="AU110" s="99"/>
      <c r="AV110" s="99">
        <f>IF(SUM(AS110:AU110)=0,MASTER_DATA_MAPPED!AV110*VLOOKUP(AV$20,Backend!$A$2:$K$61,VLOOKUP(MASTER_DATA_ESCALATED!$B110,Backend!$M$3:$O$8,3,FALSE),FALSE),SUM(AS110:AU110))</f>
        <v>0</v>
      </c>
      <c r="AW110" s="99"/>
      <c r="AX110" s="99"/>
      <c r="AY110" s="99"/>
      <c r="AZ110" s="99">
        <f>IF(SUM(AW110:AY110)=0,MASTER_DATA_MAPPED!AZ110*VLOOKUP(AZ$20,Backend!$A$2:$K$61,VLOOKUP(MASTER_DATA_ESCALATED!$B110,Backend!$M$3:$O$8,3,FALSE),FALSE),SUM(AW110:AY110))</f>
        <v>0</v>
      </c>
      <c r="BA110" s="99"/>
      <c r="BB110" s="99"/>
      <c r="BC110" s="99"/>
      <c r="BD110" s="99">
        <f>IF(SUM(BA110:BC110)=0,MASTER_DATA_MAPPED!BD110*VLOOKUP(BD$20,Backend!$A$2:$K$61,VLOOKUP(MASTER_DATA_ESCALATED!$B110,Backend!$M$3:$O$8,3,FALSE),FALSE),SUM(BA110:BC110))</f>
        <v>0</v>
      </c>
      <c r="BE110" s="99"/>
      <c r="BF110" s="99"/>
      <c r="BG110" s="99"/>
      <c r="BH110" s="99">
        <f>IF(SUM(BE110:BG110)=0,MASTER_DATA_MAPPED!BH110*VLOOKUP(BH$20,Backend!$A$2:$K$61,VLOOKUP(MASTER_DATA_ESCALATED!$B110,Backend!$M$3:$O$8,3,FALSE),FALSE),SUM(BE110:BG110))</f>
        <v>0</v>
      </c>
      <c r="BI110" s="99"/>
      <c r="BJ110" s="99"/>
      <c r="BK110" s="99"/>
      <c r="BL110" s="99">
        <f>IF(SUM(BI110:BK110)=0,MASTER_DATA_MAPPED!BL110*VLOOKUP(BL$20,Backend!$A$2:$K$61,VLOOKUP(MASTER_DATA_ESCALATED!$B110,Backend!$M$3:$O$8,3,FALSE),FALSE),SUM(BI110:BK110))</f>
        <v>0</v>
      </c>
      <c r="BM110" s="99"/>
      <c r="BN110" s="99"/>
      <c r="BO110" s="99"/>
      <c r="BP110" s="99">
        <f>IF(SUM(BM110:BO110)=0,MASTER_DATA_MAPPED!BP110*VLOOKUP(BP$20,Backend!$A$2:$K$61,VLOOKUP(MASTER_DATA_ESCALATED!$B110,Backend!$M$3:$O$8,3,FALSE),FALSE),SUM(BM110:BO110))</f>
        <v>0</v>
      </c>
      <c r="BQ110" s="99"/>
      <c r="BR110" s="99"/>
      <c r="BS110" s="99"/>
      <c r="BT110" s="99">
        <f>IF(SUM(BQ110:BS110)=0,MASTER_DATA_MAPPED!BT110*VLOOKUP(BT$20,Backend!$A$2:$K$61,VLOOKUP(MASTER_DATA_ESCALATED!$B110,Backend!$M$3:$O$8,3,FALSE),FALSE),SUM(BQ110:BS110))</f>
        <v>0</v>
      </c>
      <c r="BU110" s="99"/>
      <c r="BV110" s="99"/>
      <c r="BW110" s="99"/>
      <c r="BX110" s="99">
        <f>IF(SUM(BU110:BW110)=0,MASTER_DATA_MAPPED!BX110*VLOOKUP(BX$20,Backend!$A$2:$K$61,VLOOKUP(MASTER_DATA_ESCALATED!$B110,Backend!$M$3:$O$8,3,FALSE),FALSE),SUM(BU110:BW110))</f>
        <v>0</v>
      </c>
      <c r="BY110" s="99"/>
      <c r="BZ110" s="99"/>
      <c r="CA110" s="99"/>
      <c r="CB110" s="99">
        <f>IF(SUM(BY110:CA110)=0,MASTER_DATA_MAPPED!CB110*VLOOKUP(CB$20,Backend!$A$2:$K$61,VLOOKUP(MASTER_DATA_ESCALATED!$B110,Backend!$M$3:$O$8,3,FALSE),FALSE),SUM(BY110:CA110))</f>
        <v>0</v>
      </c>
      <c r="CC110" s="99"/>
      <c r="CD110" s="99"/>
      <c r="CE110" s="99"/>
      <c r="CF110" s="99">
        <f>IF(SUM(CC110:CE110)=0,MASTER_DATA_MAPPED!CF110*VLOOKUP(CF$20,Backend!$A$2:$K$61,VLOOKUP(MASTER_DATA_ESCALATED!$B110,Backend!$M$3:$O$8,3,FALSE),FALSE),SUM(CC110:CE110))</f>
        <v>0</v>
      </c>
      <c r="CG110" s="99"/>
      <c r="CH110" s="99"/>
      <c r="CI110" s="99"/>
      <c r="CJ110" s="99">
        <f>IF(SUM(CG110:CI110)=0,MASTER_DATA_MAPPED!CJ110*VLOOKUP(CJ$20,Backend!$A$2:$K$61,VLOOKUP(MASTER_DATA_ESCALATED!$B110,Backend!$M$3:$O$8,3,FALSE),FALSE),SUM(CG110:CI110))</f>
        <v>0</v>
      </c>
      <c r="CK110" s="99"/>
      <c r="CL110" s="99"/>
      <c r="CM110" s="99"/>
      <c r="CN110" s="99">
        <f>IF(SUM(CK110:CM110)=0,MASTER_DATA_MAPPED!CN110*VLOOKUP(CN$20,Backend!$A$2:$K$61,VLOOKUP(MASTER_DATA_ESCALATED!$B110,Backend!$M$3:$O$8,3,FALSE),FALSE),SUM(CK110:CM110))</f>
        <v>0</v>
      </c>
      <c r="CO110" s="99"/>
      <c r="CP110" s="99"/>
      <c r="CQ110" s="99"/>
      <c r="CR110" s="99">
        <f>IF(SUM(CO110:CQ110)=0,MASTER_DATA_MAPPED!CR110*VLOOKUP(CR$20,Backend!$A$2:$K$61,VLOOKUP(MASTER_DATA_ESCALATED!$B110,Backend!$M$3:$O$8,3,FALSE),FALSE),SUM(CO110:CQ110))</f>
        <v>0</v>
      </c>
      <c r="CS110" s="99"/>
      <c r="CT110" s="99"/>
      <c r="CU110" s="99"/>
      <c r="CV110" s="99">
        <f>IF(SUM(CS110:CU110)=0,MASTER_DATA_MAPPED!CV110*VLOOKUP(CV$20,Backend!$A$2:$K$61,VLOOKUP(MASTER_DATA_ESCALATED!$B110,Backend!$M$3:$O$8,3,FALSE),FALSE),SUM(CS110:CU110))</f>
        <v>0</v>
      </c>
      <c r="CW110" s="99"/>
      <c r="CX110" s="99"/>
      <c r="CY110" s="99"/>
      <c r="CZ110" s="99">
        <f>IF(SUM(CW110:CY110)=0,MASTER_DATA_MAPPED!CZ110*VLOOKUP(CZ$20,Backend!$A$2:$K$61,VLOOKUP(MASTER_DATA_ESCALATED!$B110,Backend!$M$3:$O$8,3,FALSE),FALSE),SUM(CW110:CY110))</f>
        <v>0</v>
      </c>
      <c r="DA110" s="99"/>
      <c r="DB110" s="99"/>
      <c r="DC110" s="99"/>
      <c r="DD110" s="99" t="e">
        <f>IF(SUM(DA110:DC110)=0,MASTER_DATA_MAPPED!DD110*VLOOKUP(DD$20,Backend!$A$2:$K$61,VLOOKUP(MASTER_DATA_ESCALATED!$B110,Backend!$M$3:$O$8,3,FALSE),FALSE),SUM(DA110:DC110))</f>
        <v>#N/A</v>
      </c>
      <c r="DE110" s="99"/>
      <c r="DF110" s="99"/>
      <c r="DG110" s="99"/>
      <c r="DH110" s="99">
        <f>IF(SUM(DE110:DG110)=0,MASTER_DATA_MAPPED!DH110*VLOOKUP(DH$20,Backend!$A$2:$K$61,VLOOKUP(MASTER_DATA_ESCALATED!$B110,Backend!$M$3:$O$8,3,FALSE),FALSE),SUM(DE110:DG110))</f>
        <v>0</v>
      </c>
      <c r="DI110" s="99"/>
      <c r="DJ110" s="99"/>
      <c r="DK110" s="99"/>
      <c r="DL110" s="99">
        <f>IF(SUM(DI110:DK110)=0,MASTER_DATA_MAPPED!DL110*VLOOKUP(DL$20,Backend!$A$2:$K$61,VLOOKUP(MASTER_DATA_ESCALATED!$B110,Backend!$M$3:$O$8,3,FALSE),FALSE),SUM(DI110:DK110))</f>
        <v>0</v>
      </c>
      <c r="DM110" s="99"/>
      <c r="DN110" s="99"/>
      <c r="DO110" s="99"/>
      <c r="DP110" s="99">
        <f>IF(SUM(DM110:DO110)=0,MASTER_DATA_MAPPED!DP110*VLOOKUP(DP$20,Backend!$A$2:$K$61,VLOOKUP(MASTER_DATA_ESCALATED!$B110,Backend!$M$3:$O$8,3,FALSE),FALSE),SUM(DM110:DO110))</f>
        <v>0</v>
      </c>
      <c r="DQ110" s="99"/>
      <c r="DR110" s="99"/>
      <c r="DS110" s="99"/>
      <c r="DT110" s="99">
        <f>IF(SUM(DQ110:DS110)=0,MASTER_DATA_MAPPED!DT110*VLOOKUP(DT$20,Backend!$A$2:$K$61,VLOOKUP(MASTER_DATA_ESCALATED!$B110,Backend!$M$3:$O$8,3,FALSE),FALSE),SUM(DQ110:DS110))</f>
        <v>0</v>
      </c>
      <c r="DU110" s="99"/>
      <c r="DV110" s="99"/>
      <c r="DW110" s="99"/>
      <c r="DX110" s="99">
        <f>IF(SUM(DU110:DW110)=0,MASTER_DATA_MAPPED!DX110*VLOOKUP(DX$20,Backend!$A$2:$K$61,VLOOKUP(MASTER_DATA_ESCALATED!$B110,Backend!$M$3:$O$8,3,FALSE),FALSE),SUM(DU110:DW110))</f>
        <v>0</v>
      </c>
      <c r="DY110" s="99"/>
      <c r="DZ110" s="99"/>
      <c r="EA110" s="99"/>
      <c r="EB110" s="99">
        <f>IF(SUM(DY110:EA110)=0,MASTER_DATA_MAPPED!EB110*VLOOKUP(EB$20,Backend!$A$2:$K$61,VLOOKUP(MASTER_DATA_ESCALATED!$B110,Backend!$M$3:$O$8,3,FALSE),FALSE),SUM(DY110:EA110))</f>
        <v>0</v>
      </c>
      <c r="EC110" s="99"/>
      <c r="ED110" s="99"/>
      <c r="EE110" s="99"/>
      <c r="EF110" s="99">
        <f>IF(SUM(EC110:EE110)=0,MASTER_DATA_MAPPED!EF110*VLOOKUP(EF$20,Backend!$A$2:$K$61,VLOOKUP(MASTER_DATA_ESCALATED!$B110,Backend!$M$3:$O$8,3,FALSE),FALSE),SUM(EC110:EE110))</f>
        <v>0</v>
      </c>
      <c r="EG110" s="99"/>
      <c r="EH110" s="99"/>
      <c r="EI110" s="99"/>
      <c r="EJ110" s="99">
        <f>IF(SUM(EG110:EI110)=0,MASTER_DATA_MAPPED!EJ110*VLOOKUP(EJ$20,Backend!$A$2:$K$61,VLOOKUP(MASTER_DATA_ESCALATED!$B110,Backend!$M$3:$O$8,3,FALSE),FALSE),SUM(EG110:EI110))</f>
        <v>0</v>
      </c>
      <c r="EK110" s="99"/>
      <c r="EL110" s="99"/>
      <c r="EM110" s="99"/>
      <c r="EN110" s="99">
        <f>IF(SUM(EK110:EM110)=0,MASTER_DATA_MAPPED!EN110*VLOOKUP(EN$20,Backend!$A$2:$K$61,VLOOKUP(MASTER_DATA_ESCALATED!$B110,Backend!$M$3:$O$8,3,FALSE),FALSE),SUM(EK110:EM110))</f>
        <v>0</v>
      </c>
      <c r="EO110" s="99"/>
      <c r="EP110" s="99"/>
      <c r="EQ110" s="99"/>
      <c r="ER110" s="99">
        <f>IF(SUM(EO110:EQ110)=0,MASTER_DATA_MAPPED!ER110*VLOOKUP(ER$20,Backend!$A$2:$K$61,VLOOKUP(MASTER_DATA_ESCALATED!$B110,Backend!$M$3:$O$8,3,FALSE),FALSE),SUM(EO110:EQ110))</f>
        <v>0</v>
      </c>
      <c r="ES110" s="99"/>
      <c r="ET110" s="99"/>
      <c r="EU110" s="99"/>
      <c r="EV110" s="99">
        <f>IF(SUM(ES110:EU110)=0,MASTER_DATA_MAPPED!EV110*VLOOKUP(EV$20,Backend!$A$2:$K$61,VLOOKUP(MASTER_DATA_ESCALATED!$B110,Backend!$M$3:$O$8,3,FALSE),FALSE),SUM(ES110:EU110))</f>
        <v>0</v>
      </c>
      <c r="EW110" s="99"/>
      <c r="EX110" s="99"/>
      <c r="EY110" s="99"/>
      <c r="EZ110" s="99">
        <f>IF(SUM(EW110:EY110)=0,MASTER_DATA_MAPPED!EZ110*VLOOKUP(EZ$20,Backend!$A$2:$K$61,VLOOKUP(MASTER_DATA_ESCALATED!$B110,Backend!$M$3:$O$8,3,FALSE),FALSE),SUM(EW110:EY110))</f>
        <v>0</v>
      </c>
      <c r="FA110" s="99"/>
      <c r="FB110" s="99"/>
      <c r="FC110" s="99"/>
      <c r="FD110" s="99">
        <f>IF(SUM(FA110:FC110)=0,MASTER_DATA_MAPPED!FD110*VLOOKUP(FD$20,Backend!$A$2:$K$61,VLOOKUP(MASTER_DATA_ESCALATED!$B110,Backend!$M$3:$O$8,3,FALSE),FALSE),SUM(FA110:FC110))</f>
        <v>0</v>
      </c>
      <c r="FE110" s="99"/>
      <c r="FF110" s="99"/>
      <c r="FG110" s="99"/>
      <c r="FH110" s="99">
        <f>IF(SUM(FE110:FG110)=0,MASTER_DATA_MAPPED!FH110*VLOOKUP(FH$20,Backend!$A$2:$K$61,VLOOKUP(MASTER_DATA_ESCALATED!$B110,Backend!$M$3:$O$8,3,FALSE),FALSE),SUM(FE110:FG110))</f>
        <v>0</v>
      </c>
      <c r="FI110" s="99"/>
      <c r="FJ110" s="99"/>
      <c r="FK110" s="99"/>
      <c r="FL110" s="99">
        <f>IF(SUM(FI110:FK110)=0,MASTER_DATA_MAPPED!FL110*VLOOKUP(FL$20,Backend!$A$2:$K$61,VLOOKUP(MASTER_DATA_ESCALATED!$B110,Backend!$M$3:$O$8,3,FALSE),FALSE),SUM(FI110:FK110))</f>
        <v>0</v>
      </c>
      <c r="FM110" s="99"/>
      <c r="FN110" s="99"/>
      <c r="FO110" s="99"/>
      <c r="FP110" s="99">
        <f>IF(SUM(FM110:FO110)=0,MASTER_DATA_MAPPED!FP110*VLOOKUP(FP$20,Backend!$A$2:$K$61,VLOOKUP(MASTER_DATA_ESCALATED!$B110,Backend!$M$3:$O$8,3,FALSE),FALSE),SUM(FM110:FO110))</f>
        <v>0</v>
      </c>
      <c r="FQ110" s="99"/>
      <c r="FR110" s="99"/>
      <c r="FS110" s="99"/>
      <c r="FT110" s="99">
        <f>IF(SUM(FQ110:FS110)=0,MASTER_DATA_MAPPED!FT110*VLOOKUP(FT$20,Backend!$A$2:$K$61,VLOOKUP(MASTER_DATA_ESCALATED!$B110,Backend!$M$3:$O$8,3,FALSE),FALSE),SUM(FQ110:FS110))</f>
        <v>0</v>
      </c>
      <c r="FU110" s="99"/>
      <c r="FV110" s="99"/>
      <c r="FW110" s="99"/>
      <c r="FX110" s="99">
        <f>IF(SUM(FU110:FW110)=0,MASTER_DATA_MAPPED!FX110*VLOOKUP(FX$20,Backend!$A$2:$K$61,VLOOKUP(MASTER_DATA_ESCALATED!$B110,Backend!$M$3:$O$8,3,FALSE),FALSE),SUM(FU110:FW110))</f>
        <v>0</v>
      </c>
      <c r="FY110" s="99"/>
      <c r="FZ110" s="99"/>
      <c r="GA110" s="99"/>
      <c r="GB110" s="99">
        <f>IF(SUM(FY110:GA110)=0,MASTER_DATA_MAPPED!GB110*VLOOKUP(GB$20,Backend!$A$2:$K$61,VLOOKUP(MASTER_DATA_ESCALATED!$B110,Backend!$M$3:$O$8,3,FALSE),FALSE),SUM(FY110:GA110))</f>
        <v>0</v>
      </c>
      <c r="GC110" s="99"/>
      <c r="GD110" s="99"/>
      <c r="GE110" s="99"/>
      <c r="GF110" s="99">
        <f>IF(SUM(GC110:GE110)=0,MASTER_DATA_MAPPED!GF110*VLOOKUP(GF$20,Backend!$A$2:$K$61,VLOOKUP(MASTER_DATA_ESCALATED!$B110,Backend!$M$3:$O$8,3,FALSE),FALSE),SUM(GC110:GE110))</f>
        <v>0</v>
      </c>
      <c r="GG110" s="99"/>
      <c r="GH110" s="99"/>
      <c r="GI110" s="99"/>
      <c r="GJ110" s="99">
        <f>IF(SUM(GG110:GI110)=0,MASTER_DATA_MAPPED!GJ110*VLOOKUP(GJ$20,Backend!$A$2:$K$61,VLOOKUP(MASTER_DATA_ESCALATED!$B110,Backend!$M$3:$O$8,3,FALSE),FALSE),SUM(GG110:GI110))</f>
        <v>0</v>
      </c>
      <c r="GK110" s="99"/>
      <c r="GL110" s="99"/>
      <c r="GM110" s="99"/>
      <c r="GN110" s="99">
        <f>IF(SUM(GK110:GM110)=0,MASTER_DATA_MAPPED!GN110*VLOOKUP(GN$20,Backend!$A$2:$K$61,VLOOKUP(MASTER_DATA_ESCALATED!$B110,Backend!$M$3:$O$8,3,FALSE),FALSE),SUM(GK110:GM110))</f>
        <v>0</v>
      </c>
      <c r="GO110" s="99"/>
      <c r="GP110" s="99"/>
      <c r="GQ110" s="99"/>
      <c r="GR110" s="99">
        <f>IF(SUM(GO110:GQ110)=0,MASTER_DATA_MAPPED!GR110*VLOOKUP(GR$20,Backend!$A$2:$K$61,VLOOKUP(MASTER_DATA_ESCALATED!$B110,Backend!$M$3:$O$8,3,FALSE),FALSE),SUM(GO110:GQ110))</f>
        <v>0</v>
      </c>
      <c r="GS110" s="99"/>
      <c r="GT110" s="99"/>
      <c r="GU110" s="99"/>
      <c r="GV110" s="99">
        <f>IF(SUM(GS110:GU110)=0,MASTER_DATA_MAPPED!GV110*VLOOKUP(GV$20,Backend!$A$2:$K$61,VLOOKUP(MASTER_DATA_ESCALATED!$B110,Backend!$M$3:$O$8,3,FALSE),FALSE),SUM(GS110:GU110))</f>
        <v>0</v>
      </c>
    </row>
    <row r="111" spans="2:204" ht="17.25" hidden="1" outlineLevel="2" x14ac:dyDescent="0.3">
      <c r="B111" s="21">
        <f t="shared" si="3"/>
        <v>20</v>
      </c>
      <c r="C111" s="24">
        <f>IF(F111="",IF(E111="", IF(D111="",IF(G111="","",G111),D111), E111), F111)</f>
        <v>233</v>
      </c>
      <c r="D111" s="87"/>
      <c r="E111" s="61"/>
      <c r="F111" s="24">
        <v>233</v>
      </c>
      <c r="G111" s="80"/>
      <c r="H111" s="34" t="s">
        <v>113</v>
      </c>
      <c r="I111" s="95"/>
      <c r="J111" s="95"/>
      <c r="K111" s="95"/>
      <c r="L111" s="95">
        <f>IF(SUM(I111:K111)=0,MASTER_DATA_MAPPED!L111*VLOOKUP(L$20,Backend!$A$2:$K$61,VLOOKUP(MASTER_DATA_ESCALATED!$B111,Backend!$M$3:$O$8,3,FALSE),FALSE),SUM(I111:K111))</f>
        <v>62360994.317147665</v>
      </c>
      <c r="M111" s="95"/>
      <c r="N111" s="95"/>
      <c r="O111" s="95"/>
      <c r="P111" s="95">
        <f>IF(SUM(M111:O111)=0,MASTER_DATA_MAPPED!P111*VLOOKUP(P$20,Backend!$A$2:$K$61,VLOOKUP(MASTER_DATA_ESCALATED!$B111,Backend!$M$3:$O$8,3,FALSE),FALSE),SUM(M111:O111))</f>
        <v>248211731.50794667</v>
      </c>
      <c r="Q111" s="95"/>
      <c r="R111" s="95"/>
      <c r="S111" s="95"/>
      <c r="T111" s="95">
        <f>IF(SUM(Q111:S111)=0,MASTER_DATA_MAPPED!T111*VLOOKUP(T$20,Backend!$A$2:$K$61,VLOOKUP(MASTER_DATA_ESCALATED!$B111,Backend!$M$3:$O$8,3,FALSE),FALSE),SUM(Q111:S111))</f>
        <v>65542996.028177708</v>
      </c>
      <c r="U111" s="95"/>
      <c r="V111" s="95"/>
      <c r="W111" s="95"/>
      <c r="X111" s="95">
        <f>IF(SUM(U111:W111)=0,MASTER_DATA_MAPPED!X111*VLOOKUP(X$20,Backend!$A$2:$K$61,VLOOKUP(MASTER_DATA_ESCALATED!$B111,Backend!$M$3:$O$8,3,FALSE),FALSE),SUM(U111:W111))</f>
        <v>262156386.06510776</v>
      </c>
      <c r="Y111" s="95"/>
      <c r="Z111" s="95"/>
      <c r="AA111" s="95"/>
      <c r="AB111" s="95">
        <f>IF(SUM(Y111:AA111)=0,MASTER_DATA_MAPPED!AB111*VLOOKUP(AB$20,Backend!$A$2:$K$61,VLOOKUP(MASTER_DATA_ESCALATED!$B111,Backend!$M$3:$O$8,3,FALSE),FALSE),SUM(Y111:AA111))</f>
        <v>0</v>
      </c>
      <c r="AC111" s="95"/>
      <c r="AD111" s="95"/>
      <c r="AE111" s="95"/>
      <c r="AF111" s="95">
        <f>IF(SUM(AC111:AE111)=0,MASTER_DATA_MAPPED!AF111*VLOOKUP(AF$20,Backend!$A$2:$K$61,VLOOKUP(MASTER_DATA_ESCALATED!$B111,Backend!$M$3:$O$8,3,FALSE),FALSE),SUM(AC111:AE111))</f>
        <v>0</v>
      </c>
      <c r="AG111" s="95"/>
      <c r="AH111" s="95"/>
      <c r="AI111" s="95"/>
      <c r="AJ111" s="95">
        <f>IF(SUM(AG111:AI111)=0,MASTER_DATA_MAPPED!AJ111*VLOOKUP(AJ$20,Backend!$A$2:$K$61,VLOOKUP(MASTER_DATA_ESCALATED!$B111,Backend!$M$3:$O$8,3,FALSE),FALSE),SUM(AG111:AI111))</f>
        <v>50054134.758310869</v>
      </c>
      <c r="AK111" s="95"/>
      <c r="AL111" s="95"/>
      <c r="AM111" s="95"/>
      <c r="AN111" s="95">
        <f>IF(SUM(AK111:AM111)=0,MASTER_DATA_MAPPED!AN111*VLOOKUP(AN$20,Backend!$A$2:$K$61,VLOOKUP(MASTER_DATA_ESCALATED!$B111,Backend!$M$3:$O$8,3,FALSE),FALSE),SUM(AK111:AM111))</f>
        <v>200232137.08084658</v>
      </c>
      <c r="AO111" s="95"/>
      <c r="AP111" s="95"/>
      <c r="AQ111" s="95"/>
      <c r="AR111" s="95">
        <f>IF(SUM(AO111:AQ111)=0,MASTER_DATA_MAPPED!AR111*VLOOKUP(AR$20,Backend!$A$2:$K$61,VLOOKUP(MASTER_DATA_ESCALATED!$B111,Backend!$M$3:$O$8,3,FALSE),FALSE),SUM(AO111:AQ111))</f>
        <v>355873630.6562953</v>
      </c>
      <c r="AS111" s="95"/>
      <c r="AT111" s="95"/>
      <c r="AU111" s="95"/>
      <c r="AV111" s="95">
        <f>IF(SUM(AS111:AU111)=0,MASTER_DATA_MAPPED!AV111*VLOOKUP(AV$20,Backend!$A$2:$K$61,VLOOKUP(MASTER_DATA_ESCALATED!$B111,Backend!$M$3:$O$8,3,FALSE),FALSE),SUM(AS111:AU111))</f>
        <v>203356360.3750259</v>
      </c>
      <c r="AW111" s="95"/>
      <c r="AX111" s="95"/>
      <c r="AY111" s="95"/>
      <c r="AZ111" s="95">
        <f>IF(SUM(AW111:AY111)=0,MASTER_DATA_MAPPED!AZ111*VLOOKUP(AZ$20,Backend!$A$2:$K$61,VLOOKUP(MASTER_DATA_ESCALATED!$B111,Backend!$M$3:$O$8,3,FALSE),FALSE),SUM(AW111:AY111))</f>
        <v>76258635.140634701</v>
      </c>
      <c r="BA111" s="95"/>
      <c r="BB111" s="95"/>
      <c r="BC111" s="95"/>
      <c r="BD111" s="95">
        <f>IF(SUM(BA111:BC111)=0,MASTER_DATA_MAPPED!BD111*VLOOKUP(BD$20,Backend!$A$2:$K$61,VLOOKUP(MASTER_DATA_ESCALATED!$B111,Backend!$M$3:$O$8,3,FALSE),FALSE),SUM(BA111:BC111))</f>
        <v>139807497.75783029</v>
      </c>
      <c r="BE111" s="95"/>
      <c r="BF111" s="95"/>
      <c r="BG111" s="95"/>
      <c r="BH111" s="95">
        <f>IF(SUM(BE111:BG111)=0,MASTER_DATA_MAPPED!BH111*VLOOKUP(BH$20,Backend!$A$2:$K$61,VLOOKUP(MASTER_DATA_ESCALATED!$B111,Backend!$M$3:$O$8,3,FALSE),FALSE),SUM(BE111:BG111))</f>
        <v>50839090.093756475</v>
      </c>
      <c r="BI111" s="95"/>
      <c r="BJ111" s="95"/>
      <c r="BK111" s="95"/>
      <c r="BL111" s="95">
        <f>IF(SUM(BI111:BK111)=0,MASTER_DATA_MAPPED!BL111*VLOOKUP(BL$20,Backend!$A$2:$K$61,VLOOKUP(MASTER_DATA_ESCALATED!$B111,Backend!$M$3:$O$8,3,FALSE),FALSE),SUM(BI111:BK111))</f>
        <v>88968407.664073825</v>
      </c>
      <c r="BM111" s="95"/>
      <c r="BN111" s="95"/>
      <c r="BO111" s="95"/>
      <c r="BP111" s="95">
        <f>IF(SUM(BM111:BO111)=0,MASTER_DATA_MAPPED!BP111*VLOOKUP(BP$20,Backend!$A$2:$K$61,VLOOKUP(MASTER_DATA_ESCALATED!$B111,Backend!$M$3:$O$8,3,FALSE),FALSE),SUM(BM111:BO111))</f>
        <v>322940100.70676631</v>
      </c>
      <c r="BQ111" s="95"/>
      <c r="BR111" s="95"/>
      <c r="BS111" s="95"/>
      <c r="BT111" s="95">
        <f>IF(SUM(BQ111:BS111)=0,MASTER_DATA_MAPPED!BT111*VLOOKUP(BT$20,Backend!$A$2:$K$61,VLOOKUP(MASTER_DATA_ESCALATED!$B111,Backend!$M$3:$O$8,3,FALSE),FALSE),SUM(BQ111:BS111))</f>
        <v>263457181.4519566</v>
      </c>
      <c r="BU111" s="95"/>
      <c r="BV111" s="95"/>
      <c r="BW111" s="95"/>
      <c r="BX111" s="95">
        <f>IF(SUM(BU111:BW111)=0,MASTER_DATA_MAPPED!BX111*VLOOKUP(BX$20,Backend!$A$2:$K$61,VLOOKUP(MASTER_DATA_ESCALATED!$B111,Backend!$M$3:$O$8,3,FALSE),FALSE),SUM(BU111:BW111))</f>
        <v>131981065.60443163</v>
      </c>
      <c r="BY111" s="95"/>
      <c r="BZ111" s="95"/>
      <c r="CA111" s="95"/>
      <c r="CB111" s="95">
        <f>IF(SUM(BY111:CA111)=0,MASTER_DATA_MAPPED!CB111*VLOOKUP(CB$20,Backend!$A$2:$K$61,VLOOKUP(MASTER_DATA_ESCALATED!$B111,Backend!$M$3:$O$8,3,FALSE),FALSE),SUM(BY111:CA111))</f>
        <v>249000711.41553289</v>
      </c>
      <c r="CC111" s="95"/>
      <c r="CD111" s="95"/>
      <c r="CE111" s="95"/>
      <c r="CF111" s="95">
        <f>IF(SUM(CC111:CE111)=0,MASTER_DATA_MAPPED!CF111*VLOOKUP(CF$20,Backend!$A$2:$K$61,VLOOKUP(MASTER_DATA_ESCALATED!$B111,Backend!$M$3:$O$8,3,FALSE),FALSE),SUM(CC111:CE111))</f>
        <v>122775076.13455632</v>
      </c>
      <c r="CG111" s="95"/>
      <c r="CH111" s="95"/>
      <c r="CI111" s="95"/>
      <c r="CJ111" s="95">
        <f>IF(SUM(CG111:CI111)=0,MASTER_DATA_MAPPED!CJ111*VLOOKUP(CJ$20,Backend!$A$2:$K$61,VLOOKUP(MASTER_DATA_ESCALATED!$B111,Backend!$M$3:$O$8,3,FALSE),FALSE),SUM(CG111:CI111))</f>
        <v>0</v>
      </c>
      <c r="CK111" s="95"/>
      <c r="CL111" s="95"/>
      <c r="CM111" s="95"/>
      <c r="CN111" s="95">
        <f>IF(SUM(CK111:CM111)=0,MASTER_DATA_MAPPED!CN111*VLOOKUP(CN$20,Backend!$A$2:$K$61,VLOOKUP(MASTER_DATA_ESCALATED!$B111,Backend!$M$3:$O$8,3,FALSE),FALSE),SUM(CK111:CM111))</f>
        <v>91376649.299192414</v>
      </c>
      <c r="CO111" s="95"/>
      <c r="CP111" s="95"/>
      <c r="CQ111" s="95"/>
      <c r="CR111" s="95">
        <f>IF(SUM(CO111:CQ111)=0,MASTER_DATA_MAPPED!CR111*VLOOKUP(CR$20,Backend!$A$2:$K$61,VLOOKUP(MASTER_DATA_ESCALATED!$B111,Backend!$M$3:$O$8,3,FALSE),FALSE),SUM(CO111:CQ111))</f>
        <v>112697867.46900398</v>
      </c>
      <c r="CS111" s="95"/>
      <c r="CT111" s="95"/>
      <c r="CU111" s="95"/>
      <c r="CV111" s="95">
        <f>IF(SUM(CS111:CU111)=0,MASTER_DATA_MAPPED!CV111*VLOOKUP(CV$20,Backend!$A$2:$K$61,VLOOKUP(MASTER_DATA_ESCALATED!$B111,Backend!$M$3:$O$8,3,FALSE),FALSE),SUM(CS111:CU111))</f>
        <v>86204410.825612023</v>
      </c>
      <c r="CW111" s="95"/>
      <c r="CX111" s="95"/>
      <c r="CY111" s="95"/>
      <c r="CZ111" s="95">
        <f>IF(SUM(CW111:CY111)=0,MASTER_DATA_MAPPED!CZ111*VLOOKUP(CZ$20,Backend!$A$2:$K$61,VLOOKUP(MASTER_DATA_ESCALATED!$B111,Backend!$M$3:$O$8,3,FALSE),FALSE),SUM(CW111:CY111))</f>
        <v>164290554.49333233</v>
      </c>
      <c r="DA111" s="95"/>
      <c r="DB111" s="95"/>
      <c r="DC111" s="95"/>
      <c r="DD111" s="95" t="e">
        <f>IF(SUM(DA111:DC111)=0,MASTER_DATA_MAPPED!DD111*VLOOKUP(DD$20,Backend!$A$2:$K$61,VLOOKUP(MASTER_DATA_ESCALATED!$B111,Backend!$M$3:$O$8,3,FALSE),FALSE),SUM(DA111:DC111))</f>
        <v>#N/A</v>
      </c>
      <c r="DE111" s="95"/>
      <c r="DF111" s="95"/>
      <c r="DG111" s="95"/>
      <c r="DH111" s="95">
        <f>IF(SUM(DE111:DG111)=0,MASTER_DATA_MAPPED!DH111*VLOOKUP(DH$20,Backend!$A$2:$K$61,VLOOKUP(MASTER_DATA_ESCALATED!$B111,Backend!$M$3:$O$8,3,FALSE),FALSE),SUM(DE111:DG111))</f>
        <v>16509419.5802339</v>
      </c>
      <c r="DI111" s="95"/>
      <c r="DJ111" s="95"/>
      <c r="DK111" s="95"/>
      <c r="DL111" s="95">
        <f>IF(SUM(DI111:DK111)=0,MASTER_DATA_MAPPED!DL111*VLOOKUP(DL$20,Backend!$A$2:$K$61,VLOOKUP(MASTER_DATA_ESCALATED!$B111,Backend!$M$3:$O$8,3,FALSE),FALSE),SUM(DI111:DK111))</f>
        <v>27054742.279614165</v>
      </c>
      <c r="DM111" s="95"/>
      <c r="DN111" s="95"/>
      <c r="DO111" s="95"/>
      <c r="DP111" s="95">
        <f>IF(SUM(DM111:DO111)=0,MASTER_DATA_MAPPED!DP111*VLOOKUP(DP$20,Backend!$A$2:$K$61,VLOOKUP(MASTER_DATA_ESCALATED!$B111,Backend!$M$3:$O$8,3,FALSE),FALSE),SUM(DM111:DO111))</f>
        <v>49817374.527398288</v>
      </c>
      <c r="DQ111" s="95"/>
      <c r="DR111" s="95"/>
      <c r="DS111" s="95"/>
      <c r="DT111" s="95">
        <f>IF(SUM(DQ111:DS111)=0,MASTER_DATA_MAPPED!DT111*VLOOKUP(DT$20,Backend!$A$2:$K$61,VLOOKUP(MASTER_DATA_ESCALATED!$B111,Backend!$M$3:$O$8,3,FALSE),FALSE),SUM(DQ111:DS111))</f>
        <v>93365150.345163509</v>
      </c>
      <c r="DU111" s="95"/>
      <c r="DV111" s="95"/>
      <c r="DW111" s="95"/>
      <c r="DX111" s="95">
        <f>IF(SUM(DU111:DW111)=0,MASTER_DATA_MAPPED!DX111*VLOOKUP(DX$20,Backend!$A$2:$K$61,VLOOKUP(MASTER_DATA_ESCALATED!$B111,Backend!$M$3:$O$8,3,FALSE),FALSE),SUM(DU111:DW111))</f>
        <v>175157654.24332976</v>
      </c>
      <c r="DY111" s="95"/>
      <c r="DZ111" s="95"/>
      <c r="EA111" s="95"/>
      <c r="EB111" s="95">
        <f>IF(SUM(DY111:EA111)=0,MASTER_DATA_MAPPED!EB111*VLOOKUP(EB$20,Backend!$A$2:$K$61,VLOOKUP(MASTER_DATA_ESCALATED!$B111,Backend!$M$3:$O$8,3,FALSE),FALSE),SUM(DY111:EA111))</f>
        <v>214527826.11894765</v>
      </c>
      <c r="EC111" s="95"/>
      <c r="ED111" s="95"/>
      <c r="EE111" s="95"/>
      <c r="EF111" s="95">
        <f>IF(SUM(EC111:EE111)=0,MASTER_DATA_MAPPED!EF111*VLOOKUP(EF$20,Backend!$A$2:$K$61,VLOOKUP(MASTER_DATA_ESCALATED!$B111,Backend!$M$3:$O$8,3,FALSE),FALSE),SUM(EC111:EE111))</f>
        <v>131346030.63722603</v>
      </c>
      <c r="EG111" s="95"/>
      <c r="EH111" s="95"/>
      <c r="EI111" s="95"/>
      <c r="EJ111" s="95">
        <f>IF(SUM(EG111:EI111)=0,MASTER_DATA_MAPPED!EJ111*VLOOKUP(EJ$20,Backend!$A$2:$K$61,VLOOKUP(MASTER_DATA_ESCALATED!$B111,Backend!$M$3:$O$8,3,FALSE),FALSE),SUM(EG111:EI111))</f>
        <v>39805317.011980601</v>
      </c>
      <c r="EK111" s="95"/>
      <c r="EL111" s="95"/>
      <c r="EM111" s="95"/>
      <c r="EN111" s="95">
        <f>IF(SUM(EK111:EM111)=0,MASTER_DATA_MAPPED!EN111*VLOOKUP(EN$20,Backend!$A$2:$K$61,VLOOKUP(MASTER_DATA_ESCALATED!$B111,Backend!$M$3:$O$8,3,FALSE),FALSE),SUM(EK111:EM111))</f>
        <v>93861670.085597888</v>
      </c>
      <c r="EO111" s="95"/>
      <c r="EP111" s="95"/>
      <c r="EQ111" s="95"/>
      <c r="ER111" s="95">
        <f>IF(SUM(EO111:EQ111)=0,MASTER_DATA_MAPPED!ER111*VLOOKUP(ER$20,Backend!$A$2:$K$61,VLOOKUP(MASTER_DATA_ESCALATED!$B111,Backend!$M$3:$O$8,3,FALSE),FALSE),SUM(EO111:EQ111))</f>
        <v>269194055.07008886</v>
      </c>
      <c r="ES111" s="95"/>
      <c r="ET111" s="95"/>
      <c r="EU111" s="95"/>
      <c r="EV111" s="95">
        <f>IF(SUM(ES111:EU111)=0,MASTER_DATA_MAPPED!EV111*VLOOKUP(EV$20,Backend!$A$2:$K$61,VLOOKUP(MASTER_DATA_ESCALATED!$B111,Backend!$M$3:$O$8,3,FALSE),FALSE),SUM(ES111:EU111))</f>
        <v>269194055.07008886</v>
      </c>
      <c r="EW111" s="95"/>
      <c r="EX111" s="95"/>
      <c r="EY111" s="95"/>
      <c r="EZ111" s="95">
        <f>IF(SUM(EW111:EY111)=0,MASTER_DATA_MAPPED!EZ111*VLOOKUP(EZ$20,Backend!$A$2:$K$61,VLOOKUP(MASTER_DATA_ESCALATED!$B111,Backend!$M$3:$O$8,3,FALSE),FALSE),SUM(EW111:EY111))</f>
        <v>118486213.46561512</v>
      </c>
      <c r="FA111" s="95"/>
      <c r="FB111" s="95"/>
      <c r="FC111" s="95"/>
      <c r="FD111" s="95">
        <f>IF(SUM(FA111:FC111)=0,MASTER_DATA_MAPPED!FD111*VLOOKUP(FD$20,Backend!$A$2:$K$61,VLOOKUP(MASTER_DATA_ESCALATED!$B111,Backend!$M$3:$O$8,3,FALSE),FALSE),SUM(FA111:FC111))</f>
        <v>116546013.68680839</v>
      </c>
      <c r="FE111" s="95"/>
      <c r="FF111" s="95"/>
      <c r="FG111" s="95"/>
      <c r="FH111" s="95">
        <f>IF(SUM(FE111:FG111)=0,MASTER_DATA_MAPPED!FH111*VLOOKUP(FH$20,Backend!$A$2:$K$61,VLOOKUP(MASTER_DATA_ESCALATED!$B111,Backend!$M$3:$O$8,3,FALSE),FALSE),SUM(FE111:FG111))</f>
        <v>114774943.1650358</v>
      </c>
      <c r="FI111" s="95"/>
      <c r="FJ111" s="95"/>
      <c r="FK111" s="95"/>
      <c r="FL111" s="95">
        <f>IF(SUM(FI111:FK111)=0,MASTER_DATA_MAPPED!FL111*VLOOKUP(FL$20,Backend!$A$2:$K$61,VLOOKUP(MASTER_DATA_ESCALATED!$B111,Backend!$M$3:$O$8,3,FALSE),FALSE),SUM(FI111:FK111))</f>
        <v>229549886.3300716</v>
      </c>
      <c r="FM111" s="95"/>
      <c r="FN111" s="95"/>
      <c r="FO111" s="95"/>
      <c r="FP111" s="95">
        <f>IF(SUM(FM111:FO111)=0,MASTER_DATA_MAPPED!FP111*VLOOKUP(FP$20,Backend!$A$2:$K$61,VLOOKUP(MASTER_DATA_ESCALATED!$B111,Backend!$M$3:$O$8,3,FALSE),FALSE),SUM(FM111:FO111))</f>
        <v>121184952.6156155</v>
      </c>
      <c r="FQ111" s="95"/>
      <c r="FR111" s="95"/>
      <c r="FS111" s="95"/>
      <c r="FT111" s="95">
        <f>IF(SUM(FQ111:FS111)=0,MASTER_DATA_MAPPED!FT111*VLOOKUP(FT$20,Backend!$A$2:$K$61,VLOOKUP(MASTER_DATA_ESCALATED!$B111,Backend!$M$3:$O$8,3,FALSE),FALSE),SUM(FQ111:FS111))</f>
        <v>118440234.05206423</v>
      </c>
      <c r="FU111" s="95"/>
      <c r="FV111" s="95"/>
      <c r="FW111" s="95"/>
      <c r="FX111" s="95">
        <f>IF(SUM(FU111:FW111)=0,MASTER_DATA_MAPPED!FX111*VLOOKUP(FX$20,Backend!$A$2:$K$61,VLOOKUP(MASTER_DATA_ESCALATED!$B111,Backend!$M$3:$O$8,3,FALSE),FALSE),SUM(FU111:FW111))</f>
        <v>117211688.01820748</v>
      </c>
      <c r="FY111" s="95"/>
      <c r="FZ111" s="95"/>
      <c r="GA111" s="95"/>
      <c r="GB111" s="95">
        <f>IF(SUM(FY111:GA111)=0,MASTER_DATA_MAPPED!GB111*VLOOKUP(GB$20,Backend!$A$2:$K$61,VLOOKUP(MASTER_DATA_ESCALATED!$B111,Backend!$M$3:$O$8,3,FALSE),FALSE),SUM(FY111:GA111))</f>
        <v>87758975.056607768</v>
      </c>
      <c r="GC111" s="95"/>
      <c r="GD111" s="95"/>
      <c r="GE111" s="95"/>
      <c r="GF111" s="95">
        <f>IF(SUM(GC111:GE111)=0,MASTER_DATA_MAPPED!GF111*VLOOKUP(GF$20,Backend!$A$2:$K$61,VLOOKUP(MASTER_DATA_ESCALATED!$B111,Backend!$M$3:$O$8,3,FALSE),FALSE),SUM(GC111:GE111))</f>
        <v>85580820.847062007</v>
      </c>
      <c r="GG111" s="95"/>
      <c r="GH111" s="95"/>
      <c r="GI111" s="95"/>
      <c r="GJ111" s="95">
        <f>IF(SUM(GG111:GI111)=0,MASTER_DATA_MAPPED!GJ111*VLOOKUP(GJ$20,Backend!$A$2:$K$61,VLOOKUP(MASTER_DATA_ESCALATED!$B111,Backend!$M$3:$O$8,3,FALSE),FALSE),SUM(GG111:GI111))</f>
        <v>84721686.461992741</v>
      </c>
      <c r="GK111" s="95"/>
      <c r="GL111" s="95"/>
      <c r="GM111" s="95"/>
      <c r="GN111" s="95">
        <f>IF(SUM(GK111:GM111)=0,MASTER_DATA_MAPPED!GN111*VLOOKUP(GN$20,Backend!$A$2:$K$61,VLOOKUP(MASTER_DATA_ESCALATED!$B111,Backend!$M$3:$O$8,3,FALSE),FALSE),SUM(GK111:GM111))</f>
        <v>73919299.831941262</v>
      </c>
      <c r="GO111" s="95"/>
      <c r="GP111" s="95"/>
      <c r="GQ111" s="95"/>
      <c r="GR111" s="95">
        <f>IF(SUM(GO111:GQ111)=0,MASTER_DATA_MAPPED!GR111*VLOOKUP(GR$20,Backend!$A$2:$K$61,VLOOKUP(MASTER_DATA_ESCALATED!$B111,Backend!$M$3:$O$8,3,FALSE),FALSE),SUM(GO111:GQ111))</f>
        <v>72227325.623172387</v>
      </c>
      <c r="GS111" s="95"/>
      <c r="GT111" s="95"/>
      <c r="GU111" s="95"/>
      <c r="GV111" s="95">
        <f>IF(SUM(GS111:GU111)=0,MASTER_DATA_MAPPED!GV111*VLOOKUP(GV$20,Backend!$A$2:$K$61,VLOOKUP(MASTER_DATA_ESCALATED!$B111,Backend!$M$3:$O$8,3,FALSE),FALSE),SUM(GS111:GU111))</f>
        <v>71525643.22927314</v>
      </c>
    </row>
    <row r="112" spans="2:204" s="27" customFormat="1" ht="14.25" hidden="1" outlineLevel="2" x14ac:dyDescent="0.25">
      <c r="B112" s="26">
        <f t="shared" si="3"/>
        <v>20</v>
      </c>
      <c r="C112" s="59">
        <v>233.1</v>
      </c>
      <c r="D112" s="88"/>
      <c r="E112" s="57"/>
      <c r="F112" s="57"/>
      <c r="G112" s="86">
        <v>233.1</v>
      </c>
      <c r="H112" s="40" t="s">
        <v>114</v>
      </c>
      <c r="I112" s="99"/>
      <c r="J112" s="99"/>
      <c r="K112" s="99"/>
      <c r="L112" s="99">
        <f>IF(SUM(I112:K112)=0,MASTER_DATA_MAPPED!L112*VLOOKUP(L$20,Backend!$A$2:$K$61,VLOOKUP(MASTER_DATA_ESCALATED!$B112,Backend!$M$3:$O$8,3,FALSE),FALSE),SUM(I112:K112))</f>
        <v>0</v>
      </c>
      <c r="M112" s="99"/>
      <c r="N112" s="99"/>
      <c r="O112" s="99"/>
      <c r="P112" s="99">
        <f>IF(SUM(M112:O112)=0,MASTER_DATA_MAPPED!P112*VLOOKUP(P$20,Backend!$A$2:$K$61,VLOOKUP(MASTER_DATA_ESCALATED!$B112,Backend!$M$3:$O$8,3,FALSE),FALSE),SUM(M112:O112))</f>
        <v>0</v>
      </c>
      <c r="Q112" s="99"/>
      <c r="R112" s="99"/>
      <c r="S112" s="99"/>
      <c r="T112" s="99">
        <f>IF(SUM(Q112:S112)=0,MASTER_DATA_MAPPED!T112*VLOOKUP(T$20,Backend!$A$2:$K$61,VLOOKUP(MASTER_DATA_ESCALATED!$B112,Backend!$M$3:$O$8,3,FALSE),FALSE),SUM(Q112:S112))</f>
        <v>0</v>
      </c>
      <c r="U112" s="99"/>
      <c r="V112" s="99"/>
      <c r="W112" s="99"/>
      <c r="X112" s="99">
        <f>IF(SUM(U112:W112)=0,MASTER_DATA_MAPPED!X112*VLOOKUP(X$20,Backend!$A$2:$K$61,VLOOKUP(MASTER_DATA_ESCALATED!$B112,Backend!$M$3:$O$8,3,FALSE),FALSE),SUM(U112:W112))</f>
        <v>0</v>
      </c>
      <c r="Y112" s="99"/>
      <c r="Z112" s="99"/>
      <c r="AA112" s="99"/>
      <c r="AB112" s="99">
        <f>IF(SUM(Y112:AA112)=0,MASTER_DATA_MAPPED!AB112*VLOOKUP(AB$20,Backend!$A$2:$K$61,VLOOKUP(MASTER_DATA_ESCALATED!$B112,Backend!$M$3:$O$8,3,FALSE),FALSE),SUM(Y112:AA112))</f>
        <v>0</v>
      </c>
      <c r="AC112" s="99"/>
      <c r="AD112" s="99"/>
      <c r="AE112" s="99"/>
      <c r="AF112" s="99">
        <f>IF(SUM(AC112:AE112)=0,MASTER_DATA_MAPPED!AF112*VLOOKUP(AF$20,Backend!$A$2:$K$61,VLOOKUP(MASTER_DATA_ESCALATED!$B112,Backend!$M$3:$O$8,3,FALSE),FALSE),SUM(AC112:AE112))</f>
        <v>0</v>
      </c>
      <c r="AG112" s="99"/>
      <c r="AH112" s="99"/>
      <c r="AI112" s="99"/>
      <c r="AJ112" s="99">
        <f>IF(SUM(AG112:AI112)=0,MASTER_DATA_MAPPED!AJ112*VLOOKUP(AJ$20,Backend!$A$2:$K$61,VLOOKUP(MASTER_DATA_ESCALATED!$B112,Backend!$M$3:$O$8,3,FALSE),FALSE),SUM(AG112:AI112))</f>
        <v>0</v>
      </c>
      <c r="AK112" s="99"/>
      <c r="AL112" s="99"/>
      <c r="AM112" s="99"/>
      <c r="AN112" s="99">
        <f>IF(SUM(AK112:AM112)=0,MASTER_DATA_MAPPED!AN112*VLOOKUP(AN$20,Backend!$A$2:$K$61,VLOOKUP(MASTER_DATA_ESCALATED!$B112,Backend!$M$3:$O$8,3,FALSE),FALSE),SUM(AK112:AM112))</f>
        <v>0</v>
      </c>
      <c r="AO112" s="99"/>
      <c r="AP112" s="99"/>
      <c r="AQ112" s="99"/>
      <c r="AR112" s="99">
        <f>IF(SUM(AO112:AQ112)=0,MASTER_DATA_MAPPED!AR112*VLOOKUP(AR$20,Backend!$A$2:$K$61,VLOOKUP(MASTER_DATA_ESCALATED!$B112,Backend!$M$3:$O$8,3,FALSE),FALSE),SUM(AO112:AQ112))</f>
        <v>0</v>
      </c>
      <c r="AS112" s="99"/>
      <c r="AT112" s="99"/>
      <c r="AU112" s="99"/>
      <c r="AV112" s="99">
        <f>IF(SUM(AS112:AU112)=0,MASTER_DATA_MAPPED!AV112*VLOOKUP(AV$20,Backend!$A$2:$K$61,VLOOKUP(MASTER_DATA_ESCALATED!$B112,Backend!$M$3:$O$8,3,FALSE),FALSE),SUM(AS112:AU112))</f>
        <v>0</v>
      </c>
      <c r="AW112" s="99"/>
      <c r="AX112" s="99"/>
      <c r="AY112" s="99"/>
      <c r="AZ112" s="99">
        <f>IF(SUM(AW112:AY112)=0,MASTER_DATA_MAPPED!AZ112*VLOOKUP(AZ$20,Backend!$A$2:$K$61,VLOOKUP(MASTER_DATA_ESCALATED!$B112,Backend!$M$3:$O$8,3,FALSE),FALSE),SUM(AW112:AY112))</f>
        <v>0</v>
      </c>
      <c r="BA112" s="99"/>
      <c r="BB112" s="99"/>
      <c r="BC112" s="99"/>
      <c r="BD112" s="99">
        <f>IF(SUM(BA112:BC112)=0,MASTER_DATA_MAPPED!BD112*VLOOKUP(BD$20,Backend!$A$2:$K$61,VLOOKUP(MASTER_DATA_ESCALATED!$B112,Backend!$M$3:$O$8,3,FALSE),FALSE),SUM(BA112:BC112))</f>
        <v>0</v>
      </c>
      <c r="BE112" s="99"/>
      <c r="BF112" s="99"/>
      <c r="BG112" s="99"/>
      <c r="BH112" s="99">
        <f>IF(SUM(BE112:BG112)=0,MASTER_DATA_MAPPED!BH112*VLOOKUP(BH$20,Backend!$A$2:$K$61,VLOOKUP(MASTER_DATA_ESCALATED!$B112,Backend!$M$3:$O$8,3,FALSE),FALSE),SUM(BE112:BG112))</f>
        <v>0</v>
      </c>
      <c r="BI112" s="99"/>
      <c r="BJ112" s="99"/>
      <c r="BK112" s="99"/>
      <c r="BL112" s="99">
        <f>IF(SUM(BI112:BK112)=0,MASTER_DATA_MAPPED!BL112*VLOOKUP(BL$20,Backend!$A$2:$K$61,VLOOKUP(MASTER_DATA_ESCALATED!$B112,Backend!$M$3:$O$8,3,FALSE),FALSE),SUM(BI112:BK112))</f>
        <v>0</v>
      </c>
      <c r="BM112" s="99"/>
      <c r="BN112" s="99"/>
      <c r="BO112" s="99"/>
      <c r="BP112" s="99">
        <f>IF(SUM(BM112:BO112)=0,MASTER_DATA_MAPPED!BP112*VLOOKUP(BP$20,Backend!$A$2:$K$61,VLOOKUP(MASTER_DATA_ESCALATED!$B112,Backend!$M$3:$O$8,3,FALSE),FALSE),SUM(BM112:BO112))</f>
        <v>180657132.72253096</v>
      </c>
      <c r="BQ112" s="99"/>
      <c r="BR112" s="99"/>
      <c r="BS112" s="99"/>
      <c r="BT112" s="99">
        <f>IF(SUM(BQ112:BS112)=0,MASTER_DATA_MAPPED!BT112*VLOOKUP(BT$20,Backend!$A$2:$K$61,VLOOKUP(MASTER_DATA_ESCALATED!$B112,Backend!$M$3:$O$8,3,FALSE),FALSE),SUM(BQ112:BS112))</f>
        <v>156304041.87292817</v>
      </c>
      <c r="BU112" s="99"/>
      <c r="BV112" s="99"/>
      <c r="BW112" s="99"/>
      <c r="BX112" s="99">
        <f>IF(SUM(BU112:BW112)=0,MASTER_DATA_MAPPED!BX112*VLOOKUP(BX$20,Backend!$A$2:$K$61,VLOOKUP(MASTER_DATA_ESCALATED!$B112,Backend!$M$3:$O$8,3,FALSE),FALSE),SUM(BU112:BW112))</f>
        <v>75159005.892651096</v>
      </c>
      <c r="BY112" s="99"/>
      <c r="BZ112" s="99"/>
      <c r="CA112" s="99"/>
      <c r="CB112" s="99">
        <f>IF(SUM(BY112:CA112)=0,MASTER_DATA_MAPPED!CB112*VLOOKUP(CB$20,Backend!$A$2:$K$61,VLOOKUP(MASTER_DATA_ESCALATED!$B112,Backend!$M$3:$O$8,3,FALSE),FALSE),SUM(BY112:CA112))</f>
        <v>152667169.29873553</v>
      </c>
      <c r="CC112" s="99"/>
      <c r="CD112" s="99"/>
      <c r="CE112" s="99"/>
      <c r="CF112" s="99">
        <f>IF(SUM(CC112:CE112)=0,MASTER_DATA_MAPPED!CF112*VLOOKUP(CF$20,Backend!$A$2:$K$61,VLOOKUP(MASTER_DATA_ESCALATED!$B112,Backend!$M$3:$O$8,3,FALSE),FALSE),SUM(CC112:CE112))</f>
        <v>75160403.602360174</v>
      </c>
      <c r="CG112" s="99"/>
      <c r="CH112" s="99"/>
      <c r="CI112" s="99"/>
      <c r="CJ112" s="99">
        <f>IF(SUM(CG112:CI112)=0,MASTER_DATA_MAPPED!CJ112*VLOOKUP(CJ$20,Backend!$A$2:$K$61,VLOOKUP(MASTER_DATA_ESCALATED!$B112,Backend!$M$3:$O$8,3,FALSE),FALSE),SUM(CG112:CI112))</f>
        <v>0</v>
      </c>
      <c r="CK112" s="99"/>
      <c r="CL112" s="99"/>
      <c r="CM112" s="99"/>
      <c r="CN112" s="99">
        <f>IF(SUM(CK112:CM112)=0,MASTER_DATA_MAPPED!CN112*VLOOKUP(CN$20,Backend!$A$2:$K$61,VLOOKUP(MASTER_DATA_ESCALATED!$B112,Backend!$M$3:$O$8,3,FALSE),FALSE),SUM(CK112:CM112))</f>
        <v>0</v>
      </c>
      <c r="CO112" s="99"/>
      <c r="CP112" s="99"/>
      <c r="CQ112" s="99"/>
      <c r="CR112" s="99">
        <f>IF(SUM(CO112:CQ112)=0,MASTER_DATA_MAPPED!CR112*VLOOKUP(CR$20,Backend!$A$2:$K$61,VLOOKUP(MASTER_DATA_ESCALATED!$B112,Backend!$M$3:$O$8,3,FALSE),FALSE),SUM(CO112:CQ112))</f>
        <v>0</v>
      </c>
      <c r="CS112" s="99"/>
      <c r="CT112" s="99"/>
      <c r="CU112" s="99"/>
      <c r="CV112" s="99">
        <f>IF(SUM(CS112:CU112)=0,MASTER_DATA_MAPPED!CV112*VLOOKUP(CV$20,Backend!$A$2:$K$61,VLOOKUP(MASTER_DATA_ESCALATED!$B112,Backend!$M$3:$O$8,3,FALSE),FALSE),SUM(CS112:CU112))</f>
        <v>34405439.89576456</v>
      </c>
      <c r="CW112" s="99"/>
      <c r="CX112" s="99"/>
      <c r="CY112" s="99"/>
      <c r="CZ112" s="99">
        <f>IF(SUM(CW112:CY112)=0,MASTER_DATA_MAPPED!CZ112*VLOOKUP(CZ$20,Backend!$A$2:$K$61,VLOOKUP(MASTER_DATA_ESCALATED!$B112,Backend!$M$3:$O$8,3,FALSE),FALSE),SUM(CW112:CY112))</f>
        <v>71290081.550718457</v>
      </c>
      <c r="DA112" s="99"/>
      <c r="DB112" s="99"/>
      <c r="DC112" s="99"/>
      <c r="DD112" s="99" t="e">
        <f>IF(SUM(DA112:DC112)=0,MASTER_DATA_MAPPED!DD112*VLOOKUP(DD$20,Backend!$A$2:$K$61,VLOOKUP(MASTER_DATA_ESCALATED!$B112,Backend!$M$3:$O$8,3,FALSE),FALSE),SUM(DA112:DC112))</f>
        <v>#N/A</v>
      </c>
      <c r="DE112" s="99"/>
      <c r="DF112" s="99"/>
      <c r="DG112" s="99"/>
      <c r="DH112" s="99">
        <f>IF(SUM(DE112:DG112)=0,MASTER_DATA_MAPPED!DH112*VLOOKUP(DH$20,Backend!$A$2:$K$61,VLOOKUP(MASTER_DATA_ESCALATED!$B112,Backend!$M$3:$O$8,3,FALSE),FALSE),SUM(DE112:DG112))</f>
        <v>0</v>
      </c>
      <c r="DI112" s="99"/>
      <c r="DJ112" s="99"/>
      <c r="DK112" s="99"/>
      <c r="DL112" s="99">
        <f>IF(SUM(DI112:DK112)=0,MASTER_DATA_MAPPED!DL112*VLOOKUP(DL$20,Backend!$A$2:$K$61,VLOOKUP(MASTER_DATA_ESCALATED!$B112,Backend!$M$3:$O$8,3,FALSE),FALSE),SUM(DI112:DK112))</f>
        <v>0</v>
      </c>
      <c r="DM112" s="99"/>
      <c r="DN112" s="99"/>
      <c r="DO112" s="99"/>
      <c r="DP112" s="99">
        <f>IF(SUM(DM112:DO112)=0,MASTER_DATA_MAPPED!DP112*VLOOKUP(DP$20,Backend!$A$2:$K$61,VLOOKUP(MASTER_DATA_ESCALATED!$B112,Backend!$M$3:$O$8,3,FALSE),FALSE),SUM(DM112:DO112))</f>
        <v>0</v>
      </c>
      <c r="DQ112" s="99"/>
      <c r="DR112" s="99"/>
      <c r="DS112" s="99"/>
      <c r="DT112" s="99">
        <f>IF(SUM(DQ112:DS112)=0,MASTER_DATA_MAPPED!DT112*VLOOKUP(DT$20,Backend!$A$2:$K$61,VLOOKUP(MASTER_DATA_ESCALATED!$B112,Backend!$M$3:$O$8,3,FALSE),FALSE),SUM(DQ112:DS112))</f>
        <v>0</v>
      </c>
      <c r="DU112" s="99"/>
      <c r="DV112" s="99"/>
      <c r="DW112" s="99"/>
      <c r="DX112" s="99">
        <f>IF(SUM(DU112:DW112)=0,MASTER_DATA_MAPPED!DX112*VLOOKUP(DX$20,Backend!$A$2:$K$61,VLOOKUP(MASTER_DATA_ESCALATED!$B112,Backend!$M$3:$O$8,3,FALSE),FALSE),SUM(DU112:DW112))</f>
        <v>0</v>
      </c>
      <c r="DY112" s="99"/>
      <c r="DZ112" s="99"/>
      <c r="EA112" s="99"/>
      <c r="EB112" s="99">
        <f>IF(SUM(DY112:EA112)=0,MASTER_DATA_MAPPED!EB112*VLOOKUP(EB$20,Backend!$A$2:$K$61,VLOOKUP(MASTER_DATA_ESCALATED!$B112,Backend!$M$3:$O$8,3,FALSE),FALSE),SUM(DY112:EA112))</f>
        <v>0</v>
      </c>
      <c r="EC112" s="99"/>
      <c r="ED112" s="99"/>
      <c r="EE112" s="99"/>
      <c r="EF112" s="99">
        <f>IF(SUM(EC112:EE112)=0,MASTER_DATA_MAPPED!EF112*VLOOKUP(EF$20,Backend!$A$2:$K$61,VLOOKUP(MASTER_DATA_ESCALATED!$B112,Backend!$M$3:$O$8,3,FALSE),FALSE),SUM(EC112:EE112))</f>
        <v>65673015.318613015</v>
      </c>
      <c r="EG112" s="99"/>
      <c r="EH112" s="99"/>
      <c r="EI112" s="99"/>
      <c r="EJ112" s="99">
        <f>IF(SUM(EG112:EI112)=0,MASTER_DATA_MAPPED!EJ112*VLOOKUP(EJ$20,Backend!$A$2:$K$61,VLOOKUP(MASTER_DATA_ESCALATED!$B112,Backend!$M$3:$O$8,3,FALSE),FALSE),SUM(EG112:EI112))</f>
        <v>0</v>
      </c>
      <c r="EK112" s="99"/>
      <c r="EL112" s="99"/>
      <c r="EM112" s="99"/>
      <c r="EN112" s="99">
        <f>IF(SUM(EK112:EM112)=0,MASTER_DATA_MAPPED!EN112*VLOOKUP(EN$20,Backend!$A$2:$K$61,VLOOKUP(MASTER_DATA_ESCALATED!$B112,Backend!$M$3:$O$8,3,FALSE),FALSE),SUM(EK112:EM112))</f>
        <v>56914361.35996037</v>
      </c>
      <c r="EO112" s="99"/>
      <c r="EP112" s="99"/>
      <c r="EQ112" s="99"/>
      <c r="ER112" s="99">
        <f>IF(SUM(EO112:EQ112)=0,MASTER_DATA_MAPPED!ER112*VLOOKUP(ER$20,Backend!$A$2:$K$61,VLOOKUP(MASTER_DATA_ESCALATED!$B112,Backend!$M$3:$O$8,3,FALSE),FALSE),SUM(EO112:EQ112))</f>
        <v>164354239.95785913</v>
      </c>
      <c r="ES112" s="99"/>
      <c r="ET112" s="99"/>
      <c r="EU112" s="99"/>
      <c r="EV112" s="99">
        <f>IF(SUM(ES112:EU112)=0,MASTER_DATA_MAPPED!EV112*VLOOKUP(EV$20,Backend!$A$2:$K$61,VLOOKUP(MASTER_DATA_ESCALATED!$B112,Backend!$M$3:$O$8,3,FALSE),FALSE),SUM(ES112:EU112))</f>
        <v>164354239.95785913</v>
      </c>
      <c r="EW112" s="99"/>
      <c r="EX112" s="99"/>
      <c r="EY112" s="99"/>
      <c r="EZ112" s="99">
        <f>IF(SUM(EW112:EY112)=0,MASTER_DATA_MAPPED!EZ112*VLOOKUP(EZ$20,Backend!$A$2:$K$61,VLOOKUP(MASTER_DATA_ESCALATED!$B112,Backend!$M$3:$O$8,3,FALSE),FALSE),SUM(EW112:EY112))</f>
        <v>76491099.832232565</v>
      </c>
      <c r="FA112" s="99"/>
      <c r="FB112" s="99"/>
      <c r="FC112" s="99"/>
      <c r="FD112" s="99">
        <f>IF(SUM(FA112:FC112)=0,MASTER_DATA_MAPPED!FD112*VLOOKUP(FD$20,Backend!$A$2:$K$61,VLOOKUP(MASTER_DATA_ESCALATED!$B112,Backend!$M$3:$O$8,3,FALSE),FALSE),SUM(FA112:FC112))</f>
        <v>75150830.248188421</v>
      </c>
      <c r="FE112" s="99"/>
      <c r="FF112" s="99"/>
      <c r="FG112" s="99"/>
      <c r="FH112" s="99">
        <f>IF(SUM(FE112:FG112)=0,MASTER_DATA_MAPPED!FH112*VLOOKUP(FH$20,Backend!$A$2:$K$61,VLOOKUP(MASTER_DATA_ESCALATED!$B112,Backend!$M$3:$O$8,3,FALSE),FALSE),SUM(FE112:FG112))</f>
        <v>73922249.796147972</v>
      </c>
      <c r="FI112" s="99"/>
      <c r="FJ112" s="99"/>
      <c r="FK112" s="99"/>
      <c r="FL112" s="99">
        <f>IF(SUM(FI112:FK112)=0,MASTER_DATA_MAPPED!FL112*VLOOKUP(FL$20,Backend!$A$2:$K$61,VLOOKUP(MASTER_DATA_ESCALATED!$B112,Backend!$M$3:$O$8,3,FALSE),FALSE),SUM(FI112:FK112))</f>
        <v>147847690.7103532</v>
      </c>
      <c r="FM112" s="99"/>
      <c r="FN112" s="99"/>
      <c r="FO112" s="99"/>
      <c r="FP112" s="99">
        <f>IF(SUM(FM112:FO112)=0,MASTER_DATA_MAPPED!FP112*VLOOKUP(FP$20,Backend!$A$2:$K$61,VLOOKUP(MASTER_DATA_ESCALATED!$B112,Backend!$M$3:$O$8,3,FALSE),FALSE),SUM(FM112:FO112))</f>
        <v>82111113.525770813</v>
      </c>
      <c r="FQ112" s="99"/>
      <c r="FR112" s="99"/>
      <c r="FS112" s="99"/>
      <c r="FT112" s="99">
        <f>IF(SUM(FQ112:FS112)=0,MASTER_DATA_MAPPED!FT112*VLOOKUP(FT$20,Backend!$A$2:$K$61,VLOOKUP(MASTER_DATA_ESCALATED!$B112,Backend!$M$3:$O$8,3,FALSE),FALSE),SUM(FQ112:FS112))</f>
        <v>80169326.529208839</v>
      </c>
      <c r="FU112" s="99"/>
      <c r="FV112" s="99"/>
      <c r="FW112" s="99"/>
      <c r="FX112" s="99">
        <f>IF(SUM(FU112:FW112)=0,MASTER_DATA_MAPPED!FX112*VLOOKUP(FX$20,Backend!$A$2:$K$61,VLOOKUP(MASTER_DATA_ESCALATED!$B112,Backend!$M$3:$O$8,3,FALSE),FALSE),SUM(FU112:FW112))</f>
        <v>79298846.454840943</v>
      </c>
      <c r="FY112" s="99"/>
      <c r="FZ112" s="99"/>
      <c r="GA112" s="99"/>
      <c r="GB112" s="99">
        <f>IF(SUM(FY112:GA112)=0,MASTER_DATA_MAPPED!GB112*VLOOKUP(GB$20,Backend!$A$2:$K$61,VLOOKUP(MASTER_DATA_ESCALATED!$B112,Backend!$M$3:$O$8,3,FALSE),FALSE),SUM(FY112:GA112))</f>
        <v>57628062.15046794</v>
      </c>
      <c r="GC112" s="99"/>
      <c r="GD112" s="99"/>
      <c r="GE112" s="99"/>
      <c r="GF112" s="99">
        <f>IF(SUM(GC112:GE112)=0,MASTER_DATA_MAPPED!GF112*VLOOKUP(GF$20,Backend!$A$2:$K$61,VLOOKUP(MASTER_DATA_ESCALATED!$B112,Backend!$M$3:$O$8,3,FALSE),FALSE),SUM(GC112:GE112))</f>
        <v>55993373.554310203</v>
      </c>
      <c r="GG112" s="99"/>
      <c r="GH112" s="99"/>
      <c r="GI112" s="99"/>
      <c r="GJ112" s="99">
        <f>IF(SUM(GG112:GI112)=0,MASTER_DATA_MAPPED!GJ112*VLOOKUP(GJ$20,Backend!$A$2:$K$61,VLOOKUP(MASTER_DATA_ESCALATED!$B112,Backend!$M$3:$O$8,3,FALSE),FALSE),SUM(GG112:GI112))</f>
        <v>55347221.174122058</v>
      </c>
      <c r="GK112" s="99"/>
      <c r="GL112" s="99"/>
      <c r="GM112" s="99"/>
      <c r="GN112" s="99">
        <f>IF(SUM(GK112:GM112)=0,MASTER_DATA_MAPPED!GN112*VLOOKUP(GN$20,Backend!$A$2:$K$61,VLOOKUP(MASTER_DATA_ESCALATED!$B112,Backend!$M$3:$O$8,3,FALSE),FALSE),SUM(GK112:GM112))</f>
        <v>73233896.149998412</v>
      </c>
      <c r="GO112" s="99"/>
      <c r="GP112" s="99"/>
      <c r="GQ112" s="99"/>
      <c r="GR112" s="99">
        <f>IF(SUM(GO112:GQ112)=0,MASTER_DATA_MAPPED!GR112*VLOOKUP(GR$20,Backend!$A$2:$K$61,VLOOKUP(MASTER_DATA_ESCALATED!$B112,Backend!$M$3:$O$8,3,FALSE),FALSE),SUM(GO112:GQ112))</f>
        <v>71546444.973725006</v>
      </c>
      <c r="GS112" s="99"/>
      <c r="GT112" s="99"/>
      <c r="GU112" s="99"/>
      <c r="GV112" s="99">
        <f>IF(SUM(GS112:GU112)=0,MASTER_DATA_MAPPED!GV112*VLOOKUP(GV$20,Backend!$A$2:$K$61,VLOOKUP(MASTER_DATA_ESCALATED!$B112,Backend!$M$3:$O$8,3,FALSE),FALSE),SUM(GS112:GU112))</f>
        <v>70851653.568322644</v>
      </c>
    </row>
    <row r="113" spans="2:204" s="27" customFormat="1" ht="14.25" hidden="1" outlineLevel="2" x14ac:dyDescent="0.25">
      <c r="B113" s="26">
        <f t="shared" si="3"/>
        <v>20</v>
      </c>
      <c r="C113" s="59">
        <v>233.2</v>
      </c>
      <c r="D113" s="88"/>
      <c r="E113" s="57"/>
      <c r="F113" s="57"/>
      <c r="G113" s="86">
        <v>233.2</v>
      </c>
      <c r="H113" s="40" t="s">
        <v>115</v>
      </c>
      <c r="I113" s="99"/>
      <c r="J113" s="99"/>
      <c r="K113" s="99"/>
      <c r="L113" s="99">
        <f>IF(SUM(I113:K113)=0,MASTER_DATA_MAPPED!L113*VLOOKUP(L$20,Backend!$A$2:$K$61,VLOOKUP(MASTER_DATA_ESCALATED!$B113,Backend!$M$3:$O$8,3,FALSE),FALSE),SUM(I113:K113))</f>
        <v>0</v>
      </c>
      <c r="M113" s="99"/>
      <c r="N113" s="99"/>
      <c r="O113" s="99"/>
      <c r="P113" s="99">
        <f>IF(SUM(M113:O113)=0,MASTER_DATA_MAPPED!P113*VLOOKUP(P$20,Backend!$A$2:$K$61,VLOOKUP(MASTER_DATA_ESCALATED!$B113,Backend!$M$3:$O$8,3,FALSE),FALSE),SUM(M113:O113))</f>
        <v>0</v>
      </c>
      <c r="Q113" s="99"/>
      <c r="R113" s="99"/>
      <c r="S113" s="99"/>
      <c r="T113" s="99">
        <f>IF(SUM(Q113:S113)=0,MASTER_DATA_MAPPED!T113*VLOOKUP(T$20,Backend!$A$2:$K$61,VLOOKUP(MASTER_DATA_ESCALATED!$B113,Backend!$M$3:$O$8,3,FALSE),FALSE),SUM(Q113:S113))</f>
        <v>0</v>
      </c>
      <c r="U113" s="99"/>
      <c r="V113" s="99"/>
      <c r="W113" s="99"/>
      <c r="X113" s="99">
        <f>IF(SUM(U113:W113)=0,MASTER_DATA_MAPPED!X113*VLOOKUP(X$20,Backend!$A$2:$K$61,VLOOKUP(MASTER_DATA_ESCALATED!$B113,Backend!$M$3:$O$8,3,FALSE),FALSE),SUM(U113:W113))</f>
        <v>0</v>
      </c>
      <c r="Y113" s="99"/>
      <c r="Z113" s="99"/>
      <c r="AA113" s="99"/>
      <c r="AB113" s="99">
        <f>IF(SUM(Y113:AA113)=0,MASTER_DATA_MAPPED!AB113*VLOOKUP(AB$20,Backend!$A$2:$K$61,VLOOKUP(MASTER_DATA_ESCALATED!$B113,Backend!$M$3:$O$8,3,FALSE),FALSE),SUM(Y113:AA113))</f>
        <v>0</v>
      </c>
      <c r="AC113" s="99"/>
      <c r="AD113" s="99"/>
      <c r="AE113" s="99"/>
      <c r="AF113" s="99">
        <f>IF(SUM(AC113:AE113)=0,MASTER_DATA_MAPPED!AF113*VLOOKUP(AF$20,Backend!$A$2:$K$61,VLOOKUP(MASTER_DATA_ESCALATED!$B113,Backend!$M$3:$O$8,3,FALSE),FALSE),SUM(AC113:AE113))</f>
        <v>0</v>
      </c>
      <c r="AG113" s="99"/>
      <c r="AH113" s="99"/>
      <c r="AI113" s="99"/>
      <c r="AJ113" s="99">
        <f>IF(SUM(AG113:AI113)=0,MASTER_DATA_MAPPED!AJ113*VLOOKUP(AJ$20,Backend!$A$2:$K$61,VLOOKUP(MASTER_DATA_ESCALATED!$B113,Backend!$M$3:$O$8,3,FALSE),FALSE),SUM(AG113:AI113))</f>
        <v>0</v>
      </c>
      <c r="AK113" s="99"/>
      <c r="AL113" s="99"/>
      <c r="AM113" s="99"/>
      <c r="AN113" s="99">
        <f>IF(SUM(AK113:AM113)=0,MASTER_DATA_MAPPED!AN113*VLOOKUP(AN$20,Backend!$A$2:$K$61,VLOOKUP(MASTER_DATA_ESCALATED!$B113,Backend!$M$3:$O$8,3,FALSE),FALSE),SUM(AK113:AM113))</f>
        <v>0</v>
      </c>
      <c r="AO113" s="99"/>
      <c r="AP113" s="99"/>
      <c r="AQ113" s="99"/>
      <c r="AR113" s="99">
        <f>IF(SUM(AO113:AQ113)=0,MASTER_DATA_MAPPED!AR113*VLOOKUP(AR$20,Backend!$A$2:$K$61,VLOOKUP(MASTER_DATA_ESCALATED!$B113,Backend!$M$3:$O$8,3,FALSE),FALSE),SUM(AO113:AQ113))</f>
        <v>0</v>
      </c>
      <c r="AS113" s="99"/>
      <c r="AT113" s="99"/>
      <c r="AU113" s="99"/>
      <c r="AV113" s="99">
        <f>IF(SUM(AS113:AU113)=0,MASTER_DATA_MAPPED!AV113*VLOOKUP(AV$20,Backend!$A$2:$K$61,VLOOKUP(MASTER_DATA_ESCALATED!$B113,Backend!$M$3:$O$8,3,FALSE),FALSE),SUM(AS113:AU113))</f>
        <v>0</v>
      </c>
      <c r="AW113" s="99"/>
      <c r="AX113" s="99"/>
      <c r="AY113" s="99"/>
      <c r="AZ113" s="99">
        <f>IF(SUM(AW113:AY113)=0,MASTER_DATA_MAPPED!AZ113*VLOOKUP(AZ$20,Backend!$A$2:$K$61,VLOOKUP(MASTER_DATA_ESCALATED!$B113,Backend!$M$3:$O$8,3,FALSE),FALSE),SUM(AW113:AY113))</f>
        <v>0</v>
      </c>
      <c r="BA113" s="99"/>
      <c r="BB113" s="99"/>
      <c r="BC113" s="99"/>
      <c r="BD113" s="99">
        <f>IF(SUM(BA113:BC113)=0,MASTER_DATA_MAPPED!BD113*VLOOKUP(BD$20,Backend!$A$2:$K$61,VLOOKUP(MASTER_DATA_ESCALATED!$B113,Backend!$M$3:$O$8,3,FALSE),FALSE),SUM(BA113:BC113))</f>
        <v>0</v>
      </c>
      <c r="BE113" s="99"/>
      <c r="BF113" s="99"/>
      <c r="BG113" s="99"/>
      <c r="BH113" s="99">
        <f>IF(SUM(BE113:BG113)=0,MASTER_DATA_MAPPED!BH113*VLOOKUP(BH$20,Backend!$A$2:$K$61,VLOOKUP(MASTER_DATA_ESCALATED!$B113,Backend!$M$3:$O$8,3,FALSE),FALSE),SUM(BE113:BG113))</f>
        <v>0</v>
      </c>
      <c r="BI113" s="99"/>
      <c r="BJ113" s="99"/>
      <c r="BK113" s="99"/>
      <c r="BL113" s="99">
        <f>IF(SUM(BI113:BK113)=0,MASTER_DATA_MAPPED!BL113*VLOOKUP(BL$20,Backend!$A$2:$K$61,VLOOKUP(MASTER_DATA_ESCALATED!$B113,Backend!$M$3:$O$8,3,FALSE),FALSE),SUM(BI113:BK113))</f>
        <v>0</v>
      </c>
      <c r="BM113" s="99"/>
      <c r="BN113" s="99"/>
      <c r="BO113" s="99"/>
      <c r="BP113" s="99">
        <f>IF(SUM(BM113:BO113)=0,MASTER_DATA_MAPPED!BP113*VLOOKUP(BP$20,Backend!$A$2:$K$61,VLOOKUP(MASTER_DATA_ESCALATED!$B113,Backend!$M$3:$O$8,3,FALSE),FALSE),SUM(BM113:BO113))</f>
        <v>0</v>
      </c>
      <c r="BQ113" s="99"/>
      <c r="BR113" s="99"/>
      <c r="BS113" s="99"/>
      <c r="BT113" s="99">
        <f>IF(SUM(BQ113:BS113)=0,MASTER_DATA_MAPPED!BT113*VLOOKUP(BT$20,Backend!$A$2:$K$61,VLOOKUP(MASTER_DATA_ESCALATED!$B113,Backend!$M$3:$O$8,3,FALSE),FALSE),SUM(BQ113:BS113))</f>
        <v>0</v>
      </c>
      <c r="BU113" s="99"/>
      <c r="BV113" s="99"/>
      <c r="BW113" s="99"/>
      <c r="BX113" s="99">
        <f>IF(SUM(BU113:BW113)=0,MASTER_DATA_MAPPED!BX113*VLOOKUP(BX$20,Backend!$A$2:$K$61,VLOOKUP(MASTER_DATA_ESCALATED!$B113,Backend!$M$3:$O$8,3,FALSE),FALSE),SUM(BU113:BW113))</f>
        <v>0</v>
      </c>
      <c r="BY113" s="99"/>
      <c r="BZ113" s="99"/>
      <c r="CA113" s="99"/>
      <c r="CB113" s="99">
        <f>IF(SUM(BY113:CA113)=0,MASTER_DATA_MAPPED!CB113*VLOOKUP(CB$20,Backend!$A$2:$K$61,VLOOKUP(MASTER_DATA_ESCALATED!$B113,Backend!$M$3:$O$8,3,FALSE),FALSE),SUM(BY113:CA113))</f>
        <v>0</v>
      </c>
      <c r="CC113" s="99"/>
      <c r="CD113" s="99"/>
      <c r="CE113" s="99"/>
      <c r="CF113" s="99">
        <f>IF(SUM(CC113:CE113)=0,MASTER_DATA_MAPPED!CF113*VLOOKUP(CF$20,Backend!$A$2:$K$61,VLOOKUP(MASTER_DATA_ESCALATED!$B113,Backend!$M$3:$O$8,3,FALSE),FALSE),SUM(CC113:CE113))</f>
        <v>0</v>
      </c>
      <c r="CG113" s="99"/>
      <c r="CH113" s="99"/>
      <c r="CI113" s="99"/>
      <c r="CJ113" s="99">
        <f>IF(SUM(CG113:CI113)=0,MASTER_DATA_MAPPED!CJ113*VLOOKUP(CJ$20,Backend!$A$2:$K$61,VLOOKUP(MASTER_DATA_ESCALATED!$B113,Backend!$M$3:$O$8,3,FALSE),FALSE),SUM(CG113:CI113))</f>
        <v>0</v>
      </c>
      <c r="CK113" s="99"/>
      <c r="CL113" s="99"/>
      <c r="CM113" s="99"/>
      <c r="CN113" s="99">
        <f>IF(SUM(CK113:CM113)=0,MASTER_DATA_MAPPED!CN113*VLOOKUP(CN$20,Backend!$A$2:$K$61,VLOOKUP(MASTER_DATA_ESCALATED!$B113,Backend!$M$3:$O$8,3,FALSE),FALSE),SUM(CK113:CM113))</f>
        <v>0</v>
      </c>
      <c r="CO113" s="99"/>
      <c r="CP113" s="99"/>
      <c r="CQ113" s="99"/>
      <c r="CR113" s="99">
        <f>IF(SUM(CO113:CQ113)=0,MASTER_DATA_MAPPED!CR113*VLOOKUP(CR$20,Backend!$A$2:$K$61,VLOOKUP(MASTER_DATA_ESCALATED!$B113,Backend!$M$3:$O$8,3,FALSE),FALSE),SUM(CO113:CQ113))</f>
        <v>0</v>
      </c>
      <c r="CS113" s="99"/>
      <c r="CT113" s="99"/>
      <c r="CU113" s="99"/>
      <c r="CV113" s="99">
        <f>IF(SUM(CS113:CU113)=0,MASTER_DATA_MAPPED!CV113*VLOOKUP(CV$20,Backend!$A$2:$K$61,VLOOKUP(MASTER_DATA_ESCALATED!$B113,Backend!$M$3:$O$8,3,FALSE),FALSE),SUM(CS113:CU113))</f>
        <v>0</v>
      </c>
      <c r="CW113" s="99"/>
      <c r="CX113" s="99"/>
      <c r="CY113" s="99"/>
      <c r="CZ113" s="99">
        <f>IF(SUM(CW113:CY113)=0,MASTER_DATA_MAPPED!CZ113*VLOOKUP(CZ$20,Backend!$A$2:$K$61,VLOOKUP(MASTER_DATA_ESCALATED!$B113,Backend!$M$3:$O$8,3,FALSE),FALSE),SUM(CW113:CY113))</f>
        <v>0</v>
      </c>
      <c r="DA113" s="99"/>
      <c r="DB113" s="99"/>
      <c r="DC113" s="99"/>
      <c r="DD113" s="99" t="e">
        <f>IF(SUM(DA113:DC113)=0,MASTER_DATA_MAPPED!DD113*VLOOKUP(DD$20,Backend!$A$2:$K$61,VLOOKUP(MASTER_DATA_ESCALATED!$B113,Backend!$M$3:$O$8,3,FALSE),FALSE),SUM(DA113:DC113))</f>
        <v>#N/A</v>
      </c>
      <c r="DE113" s="99"/>
      <c r="DF113" s="99"/>
      <c r="DG113" s="99"/>
      <c r="DH113" s="99">
        <f>IF(SUM(DE113:DG113)=0,MASTER_DATA_MAPPED!DH113*VLOOKUP(DH$20,Backend!$A$2:$K$61,VLOOKUP(MASTER_DATA_ESCALATED!$B113,Backend!$M$3:$O$8,3,FALSE),FALSE),SUM(DE113:DG113))</f>
        <v>0</v>
      </c>
      <c r="DI113" s="99"/>
      <c r="DJ113" s="99"/>
      <c r="DK113" s="99"/>
      <c r="DL113" s="99">
        <f>IF(SUM(DI113:DK113)=0,MASTER_DATA_MAPPED!DL113*VLOOKUP(DL$20,Backend!$A$2:$K$61,VLOOKUP(MASTER_DATA_ESCALATED!$B113,Backend!$M$3:$O$8,3,FALSE),FALSE),SUM(DI113:DK113))</f>
        <v>0</v>
      </c>
      <c r="DM113" s="99"/>
      <c r="DN113" s="99"/>
      <c r="DO113" s="99"/>
      <c r="DP113" s="99">
        <f>IF(SUM(DM113:DO113)=0,MASTER_DATA_MAPPED!DP113*VLOOKUP(DP$20,Backend!$A$2:$K$61,VLOOKUP(MASTER_DATA_ESCALATED!$B113,Backend!$M$3:$O$8,3,FALSE),FALSE),SUM(DM113:DO113))</f>
        <v>0</v>
      </c>
      <c r="DQ113" s="99"/>
      <c r="DR113" s="99"/>
      <c r="DS113" s="99"/>
      <c r="DT113" s="99">
        <f>IF(SUM(DQ113:DS113)=0,MASTER_DATA_MAPPED!DT113*VLOOKUP(DT$20,Backend!$A$2:$K$61,VLOOKUP(MASTER_DATA_ESCALATED!$B113,Backend!$M$3:$O$8,3,FALSE),FALSE),SUM(DQ113:DS113))</f>
        <v>0</v>
      </c>
      <c r="DU113" s="99"/>
      <c r="DV113" s="99"/>
      <c r="DW113" s="99"/>
      <c r="DX113" s="99">
        <f>IF(SUM(DU113:DW113)=0,MASTER_DATA_MAPPED!DX113*VLOOKUP(DX$20,Backend!$A$2:$K$61,VLOOKUP(MASTER_DATA_ESCALATED!$B113,Backend!$M$3:$O$8,3,FALSE),FALSE),SUM(DU113:DW113))</f>
        <v>0</v>
      </c>
      <c r="DY113" s="99"/>
      <c r="DZ113" s="99"/>
      <c r="EA113" s="99"/>
      <c r="EB113" s="99">
        <f>IF(SUM(DY113:EA113)=0,MASTER_DATA_MAPPED!EB113*VLOOKUP(EB$20,Backend!$A$2:$K$61,VLOOKUP(MASTER_DATA_ESCALATED!$B113,Backend!$M$3:$O$8,3,FALSE),FALSE),SUM(DY113:EA113))</f>
        <v>0</v>
      </c>
      <c r="EC113" s="99"/>
      <c r="ED113" s="99"/>
      <c r="EE113" s="99"/>
      <c r="EF113" s="99">
        <f>IF(SUM(EC113:EE113)=0,MASTER_DATA_MAPPED!EF113*VLOOKUP(EF$20,Backend!$A$2:$K$61,VLOOKUP(MASTER_DATA_ESCALATED!$B113,Backend!$M$3:$O$8,3,FALSE),FALSE),SUM(EC113:EE113))</f>
        <v>0</v>
      </c>
      <c r="EG113" s="99"/>
      <c r="EH113" s="99"/>
      <c r="EI113" s="99"/>
      <c r="EJ113" s="99">
        <f>IF(SUM(EG113:EI113)=0,MASTER_DATA_MAPPED!EJ113*VLOOKUP(EJ$20,Backend!$A$2:$K$61,VLOOKUP(MASTER_DATA_ESCALATED!$B113,Backend!$M$3:$O$8,3,FALSE),FALSE),SUM(EG113:EI113))</f>
        <v>0</v>
      </c>
      <c r="EK113" s="99"/>
      <c r="EL113" s="99"/>
      <c r="EM113" s="99"/>
      <c r="EN113" s="99">
        <f>IF(SUM(EK113:EM113)=0,MASTER_DATA_MAPPED!EN113*VLOOKUP(EN$20,Backend!$A$2:$K$61,VLOOKUP(MASTER_DATA_ESCALATED!$B113,Backend!$M$3:$O$8,3,FALSE),FALSE),SUM(EK113:EM113))</f>
        <v>0</v>
      </c>
      <c r="EO113" s="99"/>
      <c r="EP113" s="99"/>
      <c r="EQ113" s="99"/>
      <c r="ER113" s="99">
        <f>IF(SUM(EO113:EQ113)=0,MASTER_DATA_MAPPED!ER113*VLOOKUP(ER$20,Backend!$A$2:$K$61,VLOOKUP(MASTER_DATA_ESCALATED!$B113,Backend!$M$3:$O$8,3,FALSE),FALSE),SUM(EO113:EQ113))</f>
        <v>0</v>
      </c>
      <c r="ES113" s="99"/>
      <c r="ET113" s="99"/>
      <c r="EU113" s="99"/>
      <c r="EV113" s="99">
        <f>IF(SUM(ES113:EU113)=0,MASTER_DATA_MAPPED!EV113*VLOOKUP(EV$20,Backend!$A$2:$K$61,VLOOKUP(MASTER_DATA_ESCALATED!$B113,Backend!$M$3:$O$8,3,FALSE),FALSE),SUM(ES113:EU113))</f>
        <v>0</v>
      </c>
      <c r="EW113" s="99"/>
      <c r="EX113" s="99"/>
      <c r="EY113" s="99"/>
      <c r="EZ113" s="99">
        <f>IF(SUM(EW113:EY113)=0,MASTER_DATA_MAPPED!EZ113*VLOOKUP(EZ$20,Backend!$A$2:$K$61,VLOOKUP(MASTER_DATA_ESCALATED!$B113,Backend!$M$3:$O$8,3,FALSE),FALSE),SUM(EW113:EY113))</f>
        <v>0</v>
      </c>
      <c r="FA113" s="99"/>
      <c r="FB113" s="99"/>
      <c r="FC113" s="99"/>
      <c r="FD113" s="99">
        <f>IF(SUM(FA113:FC113)=0,MASTER_DATA_MAPPED!FD113*VLOOKUP(FD$20,Backend!$A$2:$K$61,VLOOKUP(MASTER_DATA_ESCALATED!$B113,Backend!$M$3:$O$8,3,FALSE),FALSE),SUM(FA113:FC113))</f>
        <v>0</v>
      </c>
      <c r="FE113" s="99"/>
      <c r="FF113" s="99"/>
      <c r="FG113" s="99"/>
      <c r="FH113" s="99">
        <f>IF(SUM(FE113:FG113)=0,MASTER_DATA_MAPPED!FH113*VLOOKUP(FH$20,Backend!$A$2:$K$61,VLOOKUP(MASTER_DATA_ESCALATED!$B113,Backend!$M$3:$O$8,3,FALSE),FALSE),SUM(FE113:FG113))</f>
        <v>0</v>
      </c>
      <c r="FI113" s="99"/>
      <c r="FJ113" s="99"/>
      <c r="FK113" s="99"/>
      <c r="FL113" s="99">
        <f>IF(SUM(FI113:FK113)=0,MASTER_DATA_MAPPED!FL113*VLOOKUP(FL$20,Backend!$A$2:$K$61,VLOOKUP(MASTER_DATA_ESCALATED!$B113,Backend!$M$3:$O$8,3,FALSE),FALSE),SUM(FI113:FK113))</f>
        <v>0</v>
      </c>
      <c r="FM113" s="99"/>
      <c r="FN113" s="99"/>
      <c r="FO113" s="99"/>
      <c r="FP113" s="99">
        <f>IF(SUM(FM113:FO113)=0,MASTER_DATA_MAPPED!FP113*VLOOKUP(FP$20,Backend!$A$2:$K$61,VLOOKUP(MASTER_DATA_ESCALATED!$B113,Backend!$M$3:$O$8,3,FALSE),FALSE),SUM(FM113:FO113))</f>
        <v>0</v>
      </c>
      <c r="FQ113" s="99"/>
      <c r="FR113" s="99"/>
      <c r="FS113" s="99"/>
      <c r="FT113" s="99">
        <f>IF(SUM(FQ113:FS113)=0,MASTER_DATA_MAPPED!FT113*VLOOKUP(FT$20,Backend!$A$2:$K$61,VLOOKUP(MASTER_DATA_ESCALATED!$B113,Backend!$M$3:$O$8,3,FALSE),FALSE),SUM(FQ113:FS113))</f>
        <v>0</v>
      </c>
      <c r="FU113" s="99"/>
      <c r="FV113" s="99"/>
      <c r="FW113" s="99"/>
      <c r="FX113" s="99">
        <f>IF(SUM(FU113:FW113)=0,MASTER_DATA_MAPPED!FX113*VLOOKUP(FX$20,Backend!$A$2:$K$61,VLOOKUP(MASTER_DATA_ESCALATED!$B113,Backend!$M$3:$O$8,3,FALSE),FALSE),SUM(FU113:FW113))</f>
        <v>0</v>
      </c>
      <c r="FY113" s="99"/>
      <c r="FZ113" s="99"/>
      <c r="GA113" s="99"/>
      <c r="GB113" s="99">
        <f>IF(SUM(FY113:GA113)=0,MASTER_DATA_MAPPED!GB113*VLOOKUP(GB$20,Backend!$A$2:$K$61,VLOOKUP(MASTER_DATA_ESCALATED!$B113,Backend!$M$3:$O$8,3,FALSE),FALSE),SUM(FY113:GA113))</f>
        <v>0</v>
      </c>
      <c r="GC113" s="99"/>
      <c r="GD113" s="99"/>
      <c r="GE113" s="99"/>
      <c r="GF113" s="99">
        <f>IF(SUM(GC113:GE113)=0,MASTER_DATA_MAPPED!GF113*VLOOKUP(GF$20,Backend!$A$2:$K$61,VLOOKUP(MASTER_DATA_ESCALATED!$B113,Backend!$M$3:$O$8,3,FALSE),FALSE),SUM(GC113:GE113))</f>
        <v>0</v>
      </c>
      <c r="GG113" s="99"/>
      <c r="GH113" s="99"/>
      <c r="GI113" s="99"/>
      <c r="GJ113" s="99">
        <f>IF(SUM(GG113:GI113)=0,MASTER_DATA_MAPPED!GJ113*VLOOKUP(GJ$20,Backend!$A$2:$K$61,VLOOKUP(MASTER_DATA_ESCALATED!$B113,Backend!$M$3:$O$8,3,FALSE),FALSE),SUM(GG113:GI113))</f>
        <v>0</v>
      </c>
      <c r="GK113" s="99"/>
      <c r="GL113" s="99"/>
      <c r="GM113" s="99"/>
      <c r="GN113" s="99">
        <f>IF(SUM(GK113:GM113)=0,MASTER_DATA_MAPPED!GN113*VLOOKUP(GN$20,Backend!$A$2:$K$61,VLOOKUP(MASTER_DATA_ESCALATED!$B113,Backend!$M$3:$O$8,3,FALSE),FALSE),SUM(GK113:GM113))</f>
        <v>0</v>
      </c>
      <c r="GO113" s="99"/>
      <c r="GP113" s="99"/>
      <c r="GQ113" s="99"/>
      <c r="GR113" s="99">
        <f>IF(SUM(GO113:GQ113)=0,MASTER_DATA_MAPPED!GR113*VLOOKUP(GR$20,Backend!$A$2:$K$61,VLOOKUP(MASTER_DATA_ESCALATED!$B113,Backend!$M$3:$O$8,3,FALSE),FALSE),SUM(GO113:GQ113))</f>
        <v>0</v>
      </c>
      <c r="GS113" s="99"/>
      <c r="GT113" s="99"/>
      <c r="GU113" s="99"/>
      <c r="GV113" s="99">
        <f>IF(SUM(GS113:GU113)=0,MASTER_DATA_MAPPED!GV113*VLOOKUP(GV$20,Backend!$A$2:$K$61,VLOOKUP(MASTER_DATA_ESCALATED!$B113,Backend!$M$3:$O$8,3,FALSE),FALSE),SUM(GS113:GU113))</f>
        <v>0</v>
      </c>
    </row>
    <row r="114" spans="2:204" ht="17.25" hidden="1" outlineLevel="2" x14ac:dyDescent="0.3">
      <c r="B114" s="21">
        <f t="shared" si="3"/>
        <v>20</v>
      </c>
      <c r="C114" s="24">
        <f t="shared" ref="C114:C181" si="4">IF(F114="",IF(E114="", IF(D114="",IF(G114="","",G114),D114), E114), F114)</f>
        <v>234</v>
      </c>
      <c r="D114" s="87"/>
      <c r="E114" s="61"/>
      <c r="F114" s="24">
        <v>234</v>
      </c>
      <c r="G114" s="80"/>
      <c r="H114" s="34" t="s">
        <v>116</v>
      </c>
      <c r="I114" s="95"/>
      <c r="J114" s="95"/>
      <c r="K114" s="95"/>
      <c r="L114" s="95">
        <f>IF(SUM(I114:K114)=0,MASTER_DATA_MAPPED!L114*VLOOKUP(L$20,Backend!$A$2:$K$61,VLOOKUP(MASTER_DATA_ESCALATED!$B114,Backend!$M$3:$O$8,3,FALSE),FALSE),SUM(I114:K114))</f>
        <v>0</v>
      </c>
      <c r="M114" s="95"/>
      <c r="N114" s="95"/>
      <c r="O114" s="95"/>
      <c r="P114" s="95">
        <f>IF(SUM(M114:O114)=0,MASTER_DATA_MAPPED!P114*VLOOKUP(P$20,Backend!$A$2:$K$61,VLOOKUP(MASTER_DATA_ESCALATED!$B114,Backend!$M$3:$O$8,3,FALSE),FALSE),SUM(M114:O114))</f>
        <v>0</v>
      </c>
      <c r="Q114" s="95"/>
      <c r="R114" s="95"/>
      <c r="S114" s="95"/>
      <c r="T114" s="95">
        <f>IF(SUM(Q114:S114)=0,MASTER_DATA_MAPPED!T114*VLOOKUP(T$20,Backend!$A$2:$K$61,VLOOKUP(MASTER_DATA_ESCALATED!$B114,Backend!$M$3:$O$8,3,FALSE),FALSE),SUM(Q114:S114))</f>
        <v>0</v>
      </c>
      <c r="U114" s="95"/>
      <c r="V114" s="95"/>
      <c r="W114" s="95"/>
      <c r="X114" s="95">
        <f>IF(SUM(U114:W114)=0,MASTER_DATA_MAPPED!X114*VLOOKUP(X$20,Backend!$A$2:$K$61,VLOOKUP(MASTER_DATA_ESCALATED!$B114,Backend!$M$3:$O$8,3,FALSE),FALSE),SUM(U114:W114))</f>
        <v>0</v>
      </c>
      <c r="Y114" s="95"/>
      <c r="Z114" s="95"/>
      <c r="AA114" s="95"/>
      <c r="AB114" s="95">
        <f>IF(SUM(Y114:AA114)=0,MASTER_DATA_MAPPED!AB114*VLOOKUP(AB$20,Backend!$A$2:$K$61,VLOOKUP(MASTER_DATA_ESCALATED!$B114,Backend!$M$3:$O$8,3,FALSE),FALSE),SUM(Y114:AA114))</f>
        <v>0</v>
      </c>
      <c r="AC114" s="95"/>
      <c r="AD114" s="95"/>
      <c r="AE114" s="95"/>
      <c r="AF114" s="95">
        <f>IF(SUM(AC114:AE114)=0,MASTER_DATA_MAPPED!AF114*VLOOKUP(AF$20,Backend!$A$2:$K$61,VLOOKUP(MASTER_DATA_ESCALATED!$B114,Backend!$M$3:$O$8,3,FALSE),FALSE),SUM(AC114:AE114))</f>
        <v>0</v>
      </c>
      <c r="AG114" s="95"/>
      <c r="AH114" s="95"/>
      <c r="AI114" s="95"/>
      <c r="AJ114" s="95">
        <f>IF(SUM(AG114:AI114)=0,MASTER_DATA_MAPPED!AJ114*VLOOKUP(AJ$20,Backend!$A$2:$K$61,VLOOKUP(MASTER_DATA_ESCALATED!$B114,Backend!$M$3:$O$8,3,FALSE),FALSE),SUM(AG114:AI114))</f>
        <v>0</v>
      </c>
      <c r="AK114" s="95"/>
      <c r="AL114" s="95"/>
      <c r="AM114" s="95"/>
      <c r="AN114" s="95">
        <f>IF(SUM(AK114:AM114)=0,MASTER_DATA_MAPPED!AN114*VLOOKUP(AN$20,Backend!$A$2:$K$61,VLOOKUP(MASTER_DATA_ESCALATED!$B114,Backend!$M$3:$O$8,3,FALSE),FALSE),SUM(AK114:AM114))</f>
        <v>0</v>
      </c>
      <c r="AO114" s="95"/>
      <c r="AP114" s="95"/>
      <c r="AQ114" s="95"/>
      <c r="AR114" s="95">
        <f>IF(SUM(AO114:AQ114)=0,MASTER_DATA_MAPPED!AR114*VLOOKUP(AR$20,Backend!$A$2:$K$61,VLOOKUP(MASTER_DATA_ESCALATED!$B114,Backend!$M$3:$O$8,3,FALSE),FALSE),SUM(AO114:AQ114))</f>
        <v>0</v>
      </c>
      <c r="AS114" s="95"/>
      <c r="AT114" s="95"/>
      <c r="AU114" s="95"/>
      <c r="AV114" s="95">
        <f>IF(SUM(AS114:AU114)=0,MASTER_DATA_MAPPED!AV114*VLOOKUP(AV$20,Backend!$A$2:$K$61,VLOOKUP(MASTER_DATA_ESCALATED!$B114,Backend!$M$3:$O$8,3,FALSE),FALSE),SUM(AS114:AU114))</f>
        <v>0</v>
      </c>
      <c r="AW114" s="95"/>
      <c r="AX114" s="95"/>
      <c r="AY114" s="95"/>
      <c r="AZ114" s="95">
        <f>IF(SUM(AW114:AY114)=0,MASTER_DATA_MAPPED!AZ114*VLOOKUP(AZ$20,Backend!$A$2:$K$61,VLOOKUP(MASTER_DATA_ESCALATED!$B114,Backend!$M$3:$O$8,3,FALSE),FALSE),SUM(AW114:AY114))</f>
        <v>0</v>
      </c>
      <c r="BA114" s="95"/>
      <c r="BB114" s="95"/>
      <c r="BC114" s="95"/>
      <c r="BD114" s="95">
        <f>IF(SUM(BA114:BC114)=0,MASTER_DATA_MAPPED!BD114*VLOOKUP(BD$20,Backend!$A$2:$K$61,VLOOKUP(MASTER_DATA_ESCALATED!$B114,Backend!$M$3:$O$8,3,FALSE),FALSE),SUM(BA114:BC114))</f>
        <v>0</v>
      </c>
      <c r="BE114" s="95"/>
      <c r="BF114" s="95"/>
      <c r="BG114" s="95"/>
      <c r="BH114" s="95">
        <f>IF(SUM(BE114:BG114)=0,MASTER_DATA_MAPPED!BH114*VLOOKUP(BH$20,Backend!$A$2:$K$61,VLOOKUP(MASTER_DATA_ESCALATED!$B114,Backend!$M$3:$O$8,3,FALSE),FALSE),SUM(BE114:BG114))</f>
        <v>0</v>
      </c>
      <c r="BI114" s="95"/>
      <c r="BJ114" s="95"/>
      <c r="BK114" s="95"/>
      <c r="BL114" s="95">
        <f>IF(SUM(BI114:BK114)=0,MASTER_DATA_MAPPED!BL114*VLOOKUP(BL$20,Backend!$A$2:$K$61,VLOOKUP(MASTER_DATA_ESCALATED!$B114,Backend!$M$3:$O$8,3,FALSE),FALSE),SUM(BI114:BK114))</f>
        <v>0</v>
      </c>
      <c r="BM114" s="95"/>
      <c r="BN114" s="95"/>
      <c r="BO114" s="95"/>
      <c r="BP114" s="95">
        <f>IF(SUM(BM114:BO114)=0,MASTER_DATA_MAPPED!BP114*VLOOKUP(BP$20,Backend!$A$2:$K$61,VLOOKUP(MASTER_DATA_ESCALATED!$B114,Backend!$M$3:$O$8,3,FALSE),FALSE),SUM(BM114:BO114))</f>
        <v>104391581.1145847</v>
      </c>
      <c r="BQ114" s="95"/>
      <c r="BR114" s="95"/>
      <c r="BS114" s="95"/>
      <c r="BT114" s="95">
        <f>IF(SUM(BQ114:BS114)=0,MASTER_DATA_MAPPED!BT114*VLOOKUP(BT$20,Backend!$A$2:$K$61,VLOOKUP(MASTER_DATA_ESCALATED!$B114,Backend!$M$3:$O$8,3,FALSE),FALSE),SUM(BQ114:BS114))</f>
        <v>75274648.819927707</v>
      </c>
      <c r="BU114" s="95"/>
      <c r="BV114" s="95"/>
      <c r="BW114" s="95"/>
      <c r="BX114" s="95">
        <f>IF(SUM(BU114:BW114)=0,MASTER_DATA_MAPPED!BX114*VLOOKUP(BX$20,Backend!$A$2:$K$61,VLOOKUP(MASTER_DATA_ESCALATED!$B114,Backend!$M$3:$O$8,3,FALSE),FALSE),SUM(BU114:BW114))</f>
        <v>36938302.021728553</v>
      </c>
      <c r="BY114" s="95"/>
      <c r="BZ114" s="95"/>
      <c r="CA114" s="95"/>
      <c r="CB114" s="95">
        <f>IF(SUM(BY114:CA114)=0,MASTER_DATA_MAPPED!CB114*VLOOKUP(CB$20,Backend!$A$2:$K$61,VLOOKUP(MASTER_DATA_ESCALATED!$B114,Backend!$M$3:$O$8,3,FALSE),FALSE),SUM(BY114:CA114))</f>
        <v>63186942.526281059</v>
      </c>
      <c r="CC114" s="95"/>
      <c r="CD114" s="95"/>
      <c r="CE114" s="95"/>
      <c r="CF114" s="95">
        <f>IF(SUM(CC114:CE114)=0,MASTER_DATA_MAPPED!CF114*VLOOKUP(CF$20,Backend!$A$2:$K$61,VLOOKUP(MASTER_DATA_ESCALATED!$B114,Backend!$M$3:$O$8,3,FALSE),FALSE),SUM(CC114:CE114))</f>
        <v>36937191.512644626</v>
      </c>
      <c r="CG114" s="95"/>
      <c r="CH114" s="95"/>
      <c r="CI114" s="95"/>
      <c r="CJ114" s="95">
        <f>IF(SUM(CG114:CI114)=0,MASTER_DATA_MAPPED!CJ114*VLOOKUP(CJ$20,Backend!$A$2:$K$61,VLOOKUP(MASTER_DATA_ESCALATED!$B114,Backend!$M$3:$O$8,3,FALSE),FALSE),SUM(CG114:CI114))</f>
        <v>0</v>
      </c>
      <c r="CK114" s="95"/>
      <c r="CL114" s="95"/>
      <c r="CM114" s="95"/>
      <c r="CN114" s="95">
        <f>IF(SUM(CK114:CM114)=0,MASTER_DATA_MAPPED!CN114*VLOOKUP(CN$20,Backend!$A$2:$K$61,VLOOKUP(MASTER_DATA_ESCALATED!$B114,Backend!$M$3:$O$8,3,FALSE),FALSE),SUM(CK114:CM114))</f>
        <v>0</v>
      </c>
      <c r="CO114" s="95"/>
      <c r="CP114" s="95"/>
      <c r="CQ114" s="95"/>
      <c r="CR114" s="95">
        <f>IF(SUM(CO114:CQ114)=0,MASTER_DATA_MAPPED!CR114*VLOOKUP(CR$20,Backend!$A$2:$K$61,VLOOKUP(MASTER_DATA_ESCALATED!$B114,Backend!$M$3:$O$8,3,FALSE),FALSE),SUM(CO114:CQ114))</f>
        <v>0</v>
      </c>
      <c r="CS114" s="95"/>
      <c r="CT114" s="95"/>
      <c r="CU114" s="95"/>
      <c r="CV114" s="95">
        <f>IF(SUM(CS114:CU114)=0,MASTER_DATA_MAPPED!CV114*VLOOKUP(CV$20,Backend!$A$2:$K$61,VLOOKUP(MASTER_DATA_ESCALATED!$B114,Backend!$M$3:$O$8,3,FALSE),FALSE),SUM(CS114:CU114))</f>
        <v>12402879.875752637</v>
      </c>
      <c r="CW114" s="95"/>
      <c r="CX114" s="95"/>
      <c r="CY114" s="95"/>
      <c r="CZ114" s="95">
        <f>IF(SUM(CW114:CY114)=0,MASTER_DATA_MAPPED!CZ114*VLOOKUP(CZ$20,Backend!$A$2:$K$61,VLOOKUP(MASTER_DATA_ESCALATED!$B114,Backend!$M$3:$O$8,3,FALSE),FALSE),SUM(CW114:CY114))</f>
        <v>19040514.4290132</v>
      </c>
      <c r="DA114" s="95"/>
      <c r="DB114" s="95"/>
      <c r="DC114" s="95"/>
      <c r="DD114" s="95" t="e">
        <f>IF(SUM(DA114:DC114)=0,MASTER_DATA_MAPPED!DD114*VLOOKUP(DD$20,Backend!$A$2:$K$61,VLOOKUP(MASTER_DATA_ESCALATED!$B114,Backend!$M$3:$O$8,3,FALSE),FALSE),SUM(DA114:DC114))</f>
        <v>#N/A</v>
      </c>
      <c r="DE114" s="95"/>
      <c r="DF114" s="95"/>
      <c r="DG114" s="95"/>
      <c r="DH114" s="95">
        <f>IF(SUM(DE114:DG114)=0,MASTER_DATA_MAPPED!DH114*VLOOKUP(DH$20,Backend!$A$2:$K$61,VLOOKUP(MASTER_DATA_ESCALATED!$B114,Backend!$M$3:$O$8,3,FALSE),FALSE),SUM(DE114:DG114))</f>
        <v>0</v>
      </c>
      <c r="DI114" s="95"/>
      <c r="DJ114" s="95"/>
      <c r="DK114" s="95"/>
      <c r="DL114" s="95">
        <f>IF(SUM(DI114:DK114)=0,MASTER_DATA_MAPPED!DL114*VLOOKUP(DL$20,Backend!$A$2:$K$61,VLOOKUP(MASTER_DATA_ESCALATED!$B114,Backend!$M$3:$O$8,3,FALSE),FALSE),SUM(DI114:DK114))</f>
        <v>0</v>
      </c>
      <c r="DM114" s="95"/>
      <c r="DN114" s="95"/>
      <c r="DO114" s="95"/>
      <c r="DP114" s="95">
        <f>IF(SUM(DM114:DO114)=0,MASTER_DATA_MAPPED!DP114*VLOOKUP(DP$20,Backend!$A$2:$K$61,VLOOKUP(MASTER_DATA_ESCALATED!$B114,Backend!$M$3:$O$8,3,FALSE),FALSE),SUM(DM114:DO114))</f>
        <v>0</v>
      </c>
      <c r="DQ114" s="95"/>
      <c r="DR114" s="95"/>
      <c r="DS114" s="95"/>
      <c r="DT114" s="95">
        <f>IF(SUM(DQ114:DS114)=0,MASTER_DATA_MAPPED!DT114*VLOOKUP(DT$20,Backend!$A$2:$K$61,VLOOKUP(MASTER_DATA_ESCALATED!$B114,Backend!$M$3:$O$8,3,FALSE),FALSE),SUM(DQ114:DS114))</f>
        <v>0</v>
      </c>
      <c r="DU114" s="95"/>
      <c r="DV114" s="95"/>
      <c r="DW114" s="95"/>
      <c r="DX114" s="95">
        <f>IF(SUM(DU114:DW114)=0,MASTER_DATA_MAPPED!DX114*VLOOKUP(DX$20,Backend!$A$2:$K$61,VLOOKUP(MASTER_DATA_ESCALATED!$B114,Backend!$M$3:$O$8,3,FALSE),FALSE),SUM(DU114:DW114))</f>
        <v>0</v>
      </c>
      <c r="DY114" s="95"/>
      <c r="DZ114" s="95"/>
      <c r="EA114" s="95"/>
      <c r="EB114" s="95">
        <f>IF(SUM(DY114:EA114)=0,MASTER_DATA_MAPPED!EB114*VLOOKUP(EB$20,Backend!$A$2:$K$61,VLOOKUP(MASTER_DATA_ESCALATED!$B114,Backend!$M$3:$O$8,3,FALSE),FALSE),SUM(DY114:EA114))</f>
        <v>0</v>
      </c>
      <c r="EC114" s="95"/>
      <c r="ED114" s="95"/>
      <c r="EE114" s="95"/>
      <c r="EF114" s="95">
        <f>IF(SUM(EC114:EE114)=0,MASTER_DATA_MAPPED!EF114*VLOOKUP(EF$20,Backend!$A$2:$K$61,VLOOKUP(MASTER_DATA_ESCALATED!$B114,Backend!$M$3:$O$8,3,FALSE),FALSE),SUM(EC114:EE114))</f>
        <v>0</v>
      </c>
      <c r="EG114" s="95"/>
      <c r="EH114" s="95"/>
      <c r="EI114" s="95"/>
      <c r="EJ114" s="95">
        <f>IF(SUM(EG114:EI114)=0,MASTER_DATA_MAPPED!EJ114*VLOOKUP(EJ$20,Backend!$A$2:$K$61,VLOOKUP(MASTER_DATA_ESCALATED!$B114,Backend!$M$3:$O$8,3,FALSE),FALSE),SUM(EG114:EI114))</f>
        <v>0</v>
      </c>
      <c r="EK114" s="95"/>
      <c r="EL114" s="95"/>
      <c r="EM114" s="95"/>
      <c r="EN114" s="95">
        <f>IF(SUM(EK114:EM114)=0,MASTER_DATA_MAPPED!EN114*VLOOKUP(EN$20,Backend!$A$2:$K$61,VLOOKUP(MASTER_DATA_ESCALATED!$B114,Backend!$M$3:$O$8,3,FALSE),FALSE),SUM(EK114:EM114))</f>
        <v>0</v>
      </c>
      <c r="EO114" s="95"/>
      <c r="EP114" s="95"/>
      <c r="EQ114" s="95"/>
      <c r="ER114" s="95">
        <f>IF(SUM(EO114:EQ114)=0,MASTER_DATA_MAPPED!ER114*VLOOKUP(ER$20,Backend!$A$2:$K$61,VLOOKUP(MASTER_DATA_ESCALATED!$B114,Backend!$M$3:$O$8,3,FALSE),FALSE),SUM(EO114:EQ114))</f>
        <v>85330437.062098369</v>
      </c>
      <c r="ES114" s="95"/>
      <c r="ET114" s="95"/>
      <c r="EU114" s="95"/>
      <c r="EV114" s="95">
        <f>IF(SUM(ES114:EU114)=0,MASTER_DATA_MAPPED!EV114*VLOOKUP(EV$20,Backend!$A$2:$K$61,VLOOKUP(MASTER_DATA_ESCALATED!$B114,Backend!$M$3:$O$8,3,FALSE),FALSE),SUM(ES114:EU114))</f>
        <v>85330437.062098369</v>
      </c>
      <c r="EW114" s="95"/>
      <c r="EX114" s="95"/>
      <c r="EY114" s="95"/>
      <c r="EZ114" s="95">
        <f>IF(SUM(EW114:EY114)=0,MASTER_DATA_MAPPED!EZ114*VLOOKUP(EZ$20,Backend!$A$2:$K$61,VLOOKUP(MASTER_DATA_ESCALATED!$B114,Backend!$M$3:$O$8,3,FALSE),FALSE),SUM(EW114:EY114))</f>
        <v>43628966.078693509</v>
      </c>
      <c r="FA114" s="95"/>
      <c r="FB114" s="95"/>
      <c r="FC114" s="95"/>
      <c r="FD114" s="95">
        <f>IF(SUM(FA114:FC114)=0,MASTER_DATA_MAPPED!FD114*VLOOKUP(FD$20,Backend!$A$2:$K$61,VLOOKUP(MASTER_DATA_ESCALATED!$B114,Backend!$M$3:$O$8,3,FALSE),FALSE),SUM(FA114:FC114))</f>
        <v>43019462.529759154</v>
      </c>
      <c r="FE114" s="95"/>
      <c r="FF114" s="95"/>
      <c r="FG114" s="95"/>
      <c r="FH114" s="95">
        <f>IF(SUM(FE114:FG114)=0,MASTER_DATA_MAPPED!FH114*VLOOKUP(FH$20,Backend!$A$2:$K$61,VLOOKUP(MASTER_DATA_ESCALATED!$B114,Backend!$M$3:$O$8,3,FALSE),FALSE),SUM(FE114:FG114))</f>
        <v>42467399.105855264</v>
      </c>
      <c r="FI114" s="95"/>
      <c r="FJ114" s="95"/>
      <c r="FK114" s="95"/>
      <c r="FL114" s="95">
        <f>IF(SUM(FI114:FK114)=0,MASTER_DATA_MAPPED!FL114*VLOOKUP(FL$20,Backend!$A$2:$K$61,VLOOKUP(MASTER_DATA_ESCALATED!$B114,Backend!$M$3:$O$8,3,FALSE),FALSE),SUM(FI114:FK114))</f>
        <v>83862582.544475228</v>
      </c>
      <c r="FM114" s="95"/>
      <c r="FN114" s="95"/>
      <c r="FO114" s="95"/>
      <c r="FP114" s="95">
        <f>IF(SUM(FM114:FO114)=0,MASTER_DATA_MAPPED!FP114*VLOOKUP(FP$20,Backend!$A$2:$K$61,VLOOKUP(MASTER_DATA_ESCALATED!$B114,Backend!$M$3:$O$8,3,FALSE),FALSE),SUM(FM114:FO114))</f>
        <v>91379811.059258357</v>
      </c>
      <c r="FQ114" s="95"/>
      <c r="FR114" s="95"/>
      <c r="FS114" s="95"/>
      <c r="FT114" s="95">
        <f>IF(SUM(FQ114:FS114)=0,MASTER_DATA_MAPPED!FT114*VLOOKUP(FT$20,Backend!$A$2:$K$61,VLOOKUP(MASTER_DATA_ESCALATED!$B114,Backend!$M$3:$O$8,3,FALSE),FALSE),SUM(FQ114:FS114))</f>
        <v>89484952.167425677</v>
      </c>
      <c r="FU114" s="95"/>
      <c r="FV114" s="95"/>
      <c r="FW114" s="95"/>
      <c r="FX114" s="95">
        <f>IF(SUM(FU114:FW114)=0,MASTER_DATA_MAPPED!FX114*VLOOKUP(FX$20,Backend!$A$2:$K$61,VLOOKUP(MASTER_DATA_ESCALATED!$B114,Backend!$M$3:$O$8,3,FALSE),FALSE),SUM(FU114:FW114))</f>
        <v>88630695.614030778</v>
      </c>
      <c r="FY114" s="95"/>
      <c r="FZ114" s="95"/>
      <c r="GA114" s="95"/>
      <c r="GB114" s="95">
        <f>IF(SUM(FY114:GA114)=0,MASTER_DATA_MAPPED!GB114*VLOOKUP(GB$20,Backend!$A$2:$K$61,VLOOKUP(MASTER_DATA_ESCALATED!$B114,Backend!$M$3:$O$8,3,FALSE),FALSE),SUM(FY114:GA114))</f>
        <v>428219617.94660938</v>
      </c>
      <c r="GC114" s="95"/>
      <c r="GD114" s="95"/>
      <c r="GE114" s="95"/>
      <c r="GF114" s="95">
        <f>IF(SUM(GC114:GE114)=0,MASTER_DATA_MAPPED!GF114*VLOOKUP(GF$20,Backend!$A$2:$K$61,VLOOKUP(MASTER_DATA_ESCALATED!$B114,Backend!$M$3:$O$8,3,FALSE),FALSE),SUM(GC114:GE114))</f>
        <v>392695231.89276248</v>
      </c>
      <c r="GG114" s="95"/>
      <c r="GH114" s="95"/>
      <c r="GI114" s="95"/>
      <c r="GJ114" s="95">
        <f>IF(SUM(GG114:GI114)=0,MASTER_DATA_MAPPED!GJ114*VLOOKUP(GJ$20,Backend!$A$2:$K$61,VLOOKUP(MASTER_DATA_ESCALATED!$B114,Backend!$M$3:$O$8,3,FALSE),FALSE),SUM(GG114:GI114))</f>
        <v>361571869.46711689</v>
      </c>
      <c r="GK114" s="95"/>
      <c r="GL114" s="95"/>
      <c r="GM114" s="95"/>
      <c r="GN114" s="95">
        <f>IF(SUM(GK114:GM114)=0,MASTER_DATA_MAPPED!GN114*VLOOKUP(GN$20,Backend!$A$2:$K$61,VLOOKUP(MASTER_DATA_ESCALATED!$B114,Backend!$M$3:$O$8,3,FALSE),FALSE),SUM(GK114:GM114))</f>
        <v>0</v>
      </c>
      <c r="GO114" s="95"/>
      <c r="GP114" s="95"/>
      <c r="GQ114" s="95"/>
      <c r="GR114" s="95">
        <f>IF(SUM(GO114:GQ114)=0,MASTER_DATA_MAPPED!GR114*VLOOKUP(GR$20,Backend!$A$2:$K$61,VLOOKUP(MASTER_DATA_ESCALATED!$B114,Backend!$M$3:$O$8,3,FALSE),FALSE),SUM(GO114:GQ114))</f>
        <v>0</v>
      </c>
      <c r="GS114" s="95"/>
      <c r="GT114" s="95"/>
      <c r="GU114" s="95"/>
      <c r="GV114" s="95">
        <f>IF(SUM(GS114:GU114)=0,MASTER_DATA_MAPPED!GV114*VLOOKUP(GV$20,Backend!$A$2:$K$61,VLOOKUP(MASTER_DATA_ESCALATED!$B114,Backend!$M$3:$O$8,3,FALSE),FALSE),SUM(GS114:GU114))</f>
        <v>0</v>
      </c>
    </row>
    <row r="115" spans="2:204" ht="17.25" hidden="1" outlineLevel="2" x14ac:dyDescent="0.3">
      <c r="B115" s="21">
        <f t="shared" si="3"/>
        <v>20</v>
      </c>
      <c r="C115" s="24">
        <f t="shared" si="4"/>
        <v>235</v>
      </c>
      <c r="D115" s="87"/>
      <c r="E115" s="61"/>
      <c r="F115" s="24">
        <v>235</v>
      </c>
      <c r="G115" s="80"/>
      <c r="H115" s="34" t="s">
        <v>117</v>
      </c>
      <c r="I115" s="95"/>
      <c r="J115" s="95"/>
      <c r="K115" s="95"/>
      <c r="L115" s="95">
        <f>IF(SUM(I115:K115)=0,MASTER_DATA_MAPPED!L115*VLOOKUP(L$20,Backend!$A$2:$K$61,VLOOKUP(MASTER_DATA_ESCALATED!$B115,Backend!$M$3:$O$8,3,FALSE),FALSE),SUM(I115:K115))</f>
        <v>0</v>
      </c>
      <c r="M115" s="95"/>
      <c r="N115" s="95"/>
      <c r="O115" s="95"/>
      <c r="P115" s="95">
        <f>IF(SUM(M115:O115)=0,MASTER_DATA_MAPPED!P115*VLOOKUP(P$20,Backend!$A$2:$K$61,VLOOKUP(MASTER_DATA_ESCALATED!$B115,Backend!$M$3:$O$8,3,FALSE),FALSE),SUM(M115:O115))</f>
        <v>0</v>
      </c>
      <c r="Q115" s="95"/>
      <c r="R115" s="95"/>
      <c r="S115" s="95"/>
      <c r="T115" s="95">
        <f>IF(SUM(Q115:S115)=0,MASTER_DATA_MAPPED!T115*VLOOKUP(T$20,Backend!$A$2:$K$61,VLOOKUP(MASTER_DATA_ESCALATED!$B115,Backend!$M$3:$O$8,3,FALSE),FALSE),SUM(Q115:S115))</f>
        <v>0</v>
      </c>
      <c r="U115" s="95"/>
      <c r="V115" s="95"/>
      <c r="W115" s="95"/>
      <c r="X115" s="95">
        <f>IF(SUM(U115:W115)=0,MASTER_DATA_MAPPED!X115*VLOOKUP(X$20,Backend!$A$2:$K$61,VLOOKUP(MASTER_DATA_ESCALATED!$B115,Backend!$M$3:$O$8,3,FALSE),FALSE),SUM(U115:W115))</f>
        <v>0</v>
      </c>
      <c r="Y115" s="95"/>
      <c r="Z115" s="95"/>
      <c r="AA115" s="95"/>
      <c r="AB115" s="95">
        <f>IF(SUM(Y115:AA115)=0,MASTER_DATA_MAPPED!AB115*VLOOKUP(AB$20,Backend!$A$2:$K$61,VLOOKUP(MASTER_DATA_ESCALATED!$B115,Backend!$M$3:$O$8,3,FALSE),FALSE),SUM(Y115:AA115))</f>
        <v>0</v>
      </c>
      <c r="AC115" s="95"/>
      <c r="AD115" s="95"/>
      <c r="AE115" s="95"/>
      <c r="AF115" s="95">
        <f>IF(SUM(AC115:AE115)=0,MASTER_DATA_MAPPED!AF115*VLOOKUP(AF$20,Backend!$A$2:$K$61,VLOOKUP(MASTER_DATA_ESCALATED!$B115,Backend!$M$3:$O$8,3,FALSE),FALSE),SUM(AC115:AE115))</f>
        <v>0</v>
      </c>
      <c r="AG115" s="95"/>
      <c r="AH115" s="95"/>
      <c r="AI115" s="95"/>
      <c r="AJ115" s="95">
        <f>IF(SUM(AG115:AI115)=0,MASTER_DATA_MAPPED!AJ115*VLOOKUP(AJ$20,Backend!$A$2:$K$61,VLOOKUP(MASTER_DATA_ESCALATED!$B115,Backend!$M$3:$O$8,3,FALSE),FALSE),SUM(AG115:AI115))</f>
        <v>0</v>
      </c>
      <c r="AK115" s="95"/>
      <c r="AL115" s="95"/>
      <c r="AM115" s="95"/>
      <c r="AN115" s="95">
        <f>IF(SUM(AK115:AM115)=0,MASTER_DATA_MAPPED!AN115*VLOOKUP(AN$20,Backend!$A$2:$K$61,VLOOKUP(MASTER_DATA_ESCALATED!$B115,Backend!$M$3:$O$8,3,FALSE),FALSE),SUM(AK115:AM115))</f>
        <v>0</v>
      </c>
      <c r="AO115" s="95"/>
      <c r="AP115" s="95"/>
      <c r="AQ115" s="95"/>
      <c r="AR115" s="95">
        <f>IF(SUM(AO115:AQ115)=0,MASTER_DATA_MAPPED!AR115*VLOOKUP(AR$20,Backend!$A$2:$K$61,VLOOKUP(MASTER_DATA_ESCALATED!$B115,Backend!$M$3:$O$8,3,FALSE),FALSE),SUM(AO115:AQ115))</f>
        <v>0</v>
      </c>
      <c r="AS115" s="95"/>
      <c r="AT115" s="95"/>
      <c r="AU115" s="95"/>
      <c r="AV115" s="95">
        <f>IF(SUM(AS115:AU115)=0,MASTER_DATA_MAPPED!AV115*VLOOKUP(AV$20,Backend!$A$2:$K$61,VLOOKUP(MASTER_DATA_ESCALATED!$B115,Backend!$M$3:$O$8,3,FALSE),FALSE),SUM(AS115:AU115))</f>
        <v>0</v>
      </c>
      <c r="AW115" s="95"/>
      <c r="AX115" s="95"/>
      <c r="AY115" s="95"/>
      <c r="AZ115" s="95">
        <f>IF(SUM(AW115:AY115)=0,MASTER_DATA_MAPPED!AZ115*VLOOKUP(AZ$20,Backend!$A$2:$K$61,VLOOKUP(MASTER_DATA_ESCALATED!$B115,Backend!$M$3:$O$8,3,FALSE),FALSE),SUM(AW115:AY115))</f>
        <v>0</v>
      </c>
      <c r="BA115" s="95"/>
      <c r="BB115" s="95"/>
      <c r="BC115" s="95"/>
      <c r="BD115" s="95">
        <f>IF(SUM(BA115:BC115)=0,MASTER_DATA_MAPPED!BD115*VLOOKUP(BD$20,Backend!$A$2:$K$61,VLOOKUP(MASTER_DATA_ESCALATED!$B115,Backend!$M$3:$O$8,3,FALSE),FALSE),SUM(BA115:BC115))</f>
        <v>0</v>
      </c>
      <c r="BE115" s="95"/>
      <c r="BF115" s="95"/>
      <c r="BG115" s="95"/>
      <c r="BH115" s="95">
        <f>IF(SUM(BE115:BG115)=0,MASTER_DATA_MAPPED!BH115*VLOOKUP(BH$20,Backend!$A$2:$K$61,VLOOKUP(MASTER_DATA_ESCALATED!$B115,Backend!$M$3:$O$8,3,FALSE),FALSE),SUM(BE115:BG115))</f>
        <v>0</v>
      </c>
      <c r="BI115" s="95"/>
      <c r="BJ115" s="95"/>
      <c r="BK115" s="95"/>
      <c r="BL115" s="95">
        <f>IF(SUM(BI115:BK115)=0,MASTER_DATA_MAPPED!BL115*VLOOKUP(BL$20,Backend!$A$2:$K$61,VLOOKUP(MASTER_DATA_ESCALATED!$B115,Backend!$M$3:$O$8,3,FALSE),FALSE),SUM(BI115:BK115))</f>
        <v>0</v>
      </c>
      <c r="BM115" s="95"/>
      <c r="BN115" s="95"/>
      <c r="BO115" s="95"/>
      <c r="BP115" s="95">
        <f>IF(SUM(BM115:BO115)=0,MASTER_DATA_MAPPED!BP115*VLOOKUP(BP$20,Backend!$A$2:$K$61,VLOOKUP(MASTER_DATA_ESCALATED!$B115,Backend!$M$3:$O$8,3,FALSE),FALSE),SUM(BM115:BO115))</f>
        <v>0</v>
      </c>
      <c r="BQ115" s="95"/>
      <c r="BR115" s="95"/>
      <c r="BS115" s="95"/>
      <c r="BT115" s="95">
        <f>IF(SUM(BQ115:BS115)=0,MASTER_DATA_MAPPED!BT115*VLOOKUP(BT$20,Backend!$A$2:$K$61,VLOOKUP(MASTER_DATA_ESCALATED!$B115,Backend!$M$3:$O$8,3,FALSE),FALSE),SUM(BQ115:BS115))</f>
        <v>0</v>
      </c>
      <c r="BU115" s="95"/>
      <c r="BV115" s="95"/>
      <c r="BW115" s="95"/>
      <c r="BX115" s="95">
        <f>IF(SUM(BU115:BW115)=0,MASTER_DATA_MAPPED!BX115*VLOOKUP(BX$20,Backend!$A$2:$K$61,VLOOKUP(MASTER_DATA_ESCALATED!$B115,Backend!$M$3:$O$8,3,FALSE),FALSE),SUM(BU115:BW115))</f>
        <v>0</v>
      </c>
      <c r="BY115" s="95"/>
      <c r="BZ115" s="95"/>
      <c r="CA115" s="95"/>
      <c r="CB115" s="95">
        <f>IF(SUM(BY115:CA115)=0,MASTER_DATA_MAPPED!CB115*VLOOKUP(CB$20,Backend!$A$2:$K$61,VLOOKUP(MASTER_DATA_ESCALATED!$B115,Backend!$M$3:$O$8,3,FALSE),FALSE),SUM(BY115:CA115))</f>
        <v>0</v>
      </c>
      <c r="CC115" s="95"/>
      <c r="CD115" s="95"/>
      <c r="CE115" s="95"/>
      <c r="CF115" s="95">
        <f>IF(SUM(CC115:CE115)=0,MASTER_DATA_MAPPED!CF115*VLOOKUP(CF$20,Backend!$A$2:$K$61,VLOOKUP(MASTER_DATA_ESCALATED!$B115,Backend!$M$3:$O$8,3,FALSE),FALSE),SUM(CC115:CE115))</f>
        <v>0</v>
      </c>
      <c r="CG115" s="95"/>
      <c r="CH115" s="95"/>
      <c r="CI115" s="95"/>
      <c r="CJ115" s="95">
        <f>IF(SUM(CG115:CI115)=0,MASTER_DATA_MAPPED!CJ115*VLOOKUP(CJ$20,Backend!$A$2:$K$61,VLOOKUP(MASTER_DATA_ESCALATED!$B115,Backend!$M$3:$O$8,3,FALSE),FALSE),SUM(CG115:CI115))</f>
        <v>0</v>
      </c>
      <c r="CK115" s="95"/>
      <c r="CL115" s="95"/>
      <c r="CM115" s="95"/>
      <c r="CN115" s="95">
        <f>IF(SUM(CK115:CM115)=0,MASTER_DATA_MAPPED!CN115*VLOOKUP(CN$20,Backend!$A$2:$K$61,VLOOKUP(MASTER_DATA_ESCALATED!$B115,Backend!$M$3:$O$8,3,FALSE),FALSE),SUM(CK115:CM115))</f>
        <v>0</v>
      </c>
      <c r="CO115" s="95"/>
      <c r="CP115" s="95"/>
      <c r="CQ115" s="95"/>
      <c r="CR115" s="95">
        <f>IF(SUM(CO115:CQ115)=0,MASTER_DATA_MAPPED!CR115*VLOOKUP(CR$20,Backend!$A$2:$K$61,VLOOKUP(MASTER_DATA_ESCALATED!$B115,Backend!$M$3:$O$8,3,FALSE),FALSE),SUM(CO115:CQ115))</f>
        <v>0</v>
      </c>
      <c r="CS115" s="95"/>
      <c r="CT115" s="95"/>
      <c r="CU115" s="95"/>
      <c r="CV115" s="95">
        <f>IF(SUM(CS115:CU115)=0,MASTER_DATA_MAPPED!CV115*VLOOKUP(CV$20,Backend!$A$2:$K$61,VLOOKUP(MASTER_DATA_ESCALATED!$B115,Backend!$M$3:$O$8,3,FALSE),FALSE),SUM(CS115:CU115))</f>
        <v>0</v>
      </c>
      <c r="CW115" s="95"/>
      <c r="CX115" s="95"/>
      <c r="CY115" s="95"/>
      <c r="CZ115" s="95">
        <f>IF(SUM(CW115:CY115)=0,MASTER_DATA_MAPPED!CZ115*VLOOKUP(CZ$20,Backend!$A$2:$K$61,VLOOKUP(MASTER_DATA_ESCALATED!$B115,Backend!$M$3:$O$8,3,FALSE),FALSE),SUM(CW115:CY115))</f>
        <v>0</v>
      </c>
      <c r="DA115" s="95"/>
      <c r="DB115" s="95"/>
      <c r="DC115" s="95"/>
      <c r="DD115" s="95" t="e">
        <f>IF(SUM(DA115:DC115)=0,MASTER_DATA_MAPPED!DD115*VLOOKUP(DD$20,Backend!$A$2:$K$61,VLOOKUP(MASTER_DATA_ESCALATED!$B115,Backend!$M$3:$O$8,3,FALSE),FALSE),SUM(DA115:DC115))</f>
        <v>#N/A</v>
      </c>
      <c r="DE115" s="95"/>
      <c r="DF115" s="95"/>
      <c r="DG115" s="95"/>
      <c r="DH115" s="95">
        <f>IF(SUM(DE115:DG115)=0,MASTER_DATA_MAPPED!DH115*VLOOKUP(DH$20,Backend!$A$2:$K$61,VLOOKUP(MASTER_DATA_ESCALATED!$B115,Backend!$M$3:$O$8,3,FALSE),FALSE),SUM(DE115:DG115))</f>
        <v>0</v>
      </c>
      <c r="DI115" s="95"/>
      <c r="DJ115" s="95"/>
      <c r="DK115" s="95"/>
      <c r="DL115" s="95">
        <f>IF(SUM(DI115:DK115)=0,MASTER_DATA_MAPPED!DL115*VLOOKUP(DL$20,Backend!$A$2:$K$61,VLOOKUP(MASTER_DATA_ESCALATED!$B115,Backend!$M$3:$O$8,3,FALSE),FALSE),SUM(DI115:DK115))</f>
        <v>0</v>
      </c>
      <c r="DM115" s="95"/>
      <c r="DN115" s="95"/>
      <c r="DO115" s="95"/>
      <c r="DP115" s="95">
        <f>IF(SUM(DM115:DO115)=0,MASTER_DATA_MAPPED!DP115*VLOOKUP(DP$20,Backend!$A$2:$K$61,VLOOKUP(MASTER_DATA_ESCALATED!$B115,Backend!$M$3:$O$8,3,FALSE),FALSE),SUM(DM115:DO115))</f>
        <v>0</v>
      </c>
      <c r="DQ115" s="95"/>
      <c r="DR115" s="95"/>
      <c r="DS115" s="95"/>
      <c r="DT115" s="95">
        <f>IF(SUM(DQ115:DS115)=0,MASTER_DATA_MAPPED!DT115*VLOOKUP(DT$20,Backend!$A$2:$K$61,VLOOKUP(MASTER_DATA_ESCALATED!$B115,Backend!$M$3:$O$8,3,FALSE),FALSE),SUM(DQ115:DS115))</f>
        <v>0</v>
      </c>
      <c r="DU115" s="95"/>
      <c r="DV115" s="95"/>
      <c r="DW115" s="95"/>
      <c r="DX115" s="95">
        <f>IF(SUM(DU115:DW115)=0,MASTER_DATA_MAPPED!DX115*VLOOKUP(DX$20,Backend!$A$2:$K$61,VLOOKUP(MASTER_DATA_ESCALATED!$B115,Backend!$M$3:$O$8,3,FALSE),FALSE),SUM(DU115:DW115))</f>
        <v>0</v>
      </c>
      <c r="DY115" s="95"/>
      <c r="DZ115" s="95"/>
      <c r="EA115" s="95"/>
      <c r="EB115" s="95">
        <f>IF(SUM(DY115:EA115)=0,MASTER_DATA_MAPPED!EB115*VLOOKUP(EB$20,Backend!$A$2:$K$61,VLOOKUP(MASTER_DATA_ESCALATED!$B115,Backend!$M$3:$O$8,3,FALSE),FALSE),SUM(DY115:EA115))</f>
        <v>0</v>
      </c>
      <c r="EC115" s="95"/>
      <c r="ED115" s="95"/>
      <c r="EE115" s="95"/>
      <c r="EF115" s="95">
        <f>IF(SUM(EC115:EE115)=0,MASTER_DATA_MAPPED!EF115*VLOOKUP(EF$20,Backend!$A$2:$K$61,VLOOKUP(MASTER_DATA_ESCALATED!$B115,Backend!$M$3:$O$8,3,FALSE),FALSE),SUM(EC115:EE115))</f>
        <v>0</v>
      </c>
      <c r="EG115" s="95"/>
      <c r="EH115" s="95"/>
      <c r="EI115" s="95"/>
      <c r="EJ115" s="95">
        <f>IF(SUM(EG115:EI115)=0,MASTER_DATA_MAPPED!EJ115*VLOOKUP(EJ$20,Backend!$A$2:$K$61,VLOOKUP(MASTER_DATA_ESCALATED!$B115,Backend!$M$3:$O$8,3,FALSE),FALSE),SUM(EG115:EI115))</f>
        <v>0</v>
      </c>
      <c r="EK115" s="95"/>
      <c r="EL115" s="95"/>
      <c r="EM115" s="95"/>
      <c r="EN115" s="95">
        <f>IF(SUM(EK115:EM115)=0,MASTER_DATA_MAPPED!EN115*VLOOKUP(EN$20,Backend!$A$2:$K$61,VLOOKUP(MASTER_DATA_ESCALATED!$B115,Backend!$M$3:$O$8,3,FALSE),FALSE),SUM(EK115:EM115))</f>
        <v>0</v>
      </c>
      <c r="EO115" s="95"/>
      <c r="EP115" s="95"/>
      <c r="EQ115" s="95"/>
      <c r="ER115" s="95">
        <f>IF(SUM(EO115:EQ115)=0,MASTER_DATA_MAPPED!ER115*VLOOKUP(ER$20,Backend!$A$2:$K$61,VLOOKUP(MASTER_DATA_ESCALATED!$B115,Backend!$M$3:$O$8,3,FALSE),FALSE),SUM(EO115:EQ115))</f>
        <v>0</v>
      </c>
      <c r="ES115" s="95"/>
      <c r="ET115" s="95"/>
      <c r="EU115" s="95"/>
      <c r="EV115" s="95">
        <f>IF(SUM(ES115:EU115)=0,MASTER_DATA_MAPPED!EV115*VLOOKUP(EV$20,Backend!$A$2:$K$61,VLOOKUP(MASTER_DATA_ESCALATED!$B115,Backend!$M$3:$O$8,3,FALSE),FALSE),SUM(ES115:EU115))</f>
        <v>0</v>
      </c>
      <c r="EW115" s="95"/>
      <c r="EX115" s="95"/>
      <c r="EY115" s="95"/>
      <c r="EZ115" s="95">
        <f>IF(SUM(EW115:EY115)=0,MASTER_DATA_MAPPED!EZ115*VLOOKUP(EZ$20,Backend!$A$2:$K$61,VLOOKUP(MASTER_DATA_ESCALATED!$B115,Backend!$M$3:$O$8,3,FALSE),FALSE),SUM(EW115:EY115))</f>
        <v>0</v>
      </c>
      <c r="FA115" s="95"/>
      <c r="FB115" s="95"/>
      <c r="FC115" s="95"/>
      <c r="FD115" s="95">
        <f>IF(SUM(FA115:FC115)=0,MASTER_DATA_MAPPED!FD115*VLOOKUP(FD$20,Backend!$A$2:$K$61,VLOOKUP(MASTER_DATA_ESCALATED!$B115,Backend!$M$3:$O$8,3,FALSE),FALSE),SUM(FA115:FC115))</f>
        <v>0</v>
      </c>
      <c r="FE115" s="95"/>
      <c r="FF115" s="95"/>
      <c r="FG115" s="95"/>
      <c r="FH115" s="95">
        <f>IF(SUM(FE115:FG115)=0,MASTER_DATA_MAPPED!FH115*VLOOKUP(FH$20,Backend!$A$2:$K$61,VLOOKUP(MASTER_DATA_ESCALATED!$B115,Backend!$M$3:$O$8,3,FALSE),FALSE),SUM(FE115:FG115))</f>
        <v>0</v>
      </c>
      <c r="FI115" s="95"/>
      <c r="FJ115" s="95"/>
      <c r="FK115" s="95"/>
      <c r="FL115" s="95">
        <f>IF(SUM(FI115:FK115)=0,MASTER_DATA_MAPPED!FL115*VLOOKUP(FL$20,Backend!$A$2:$K$61,VLOOKUP(MASTER_DATA_ESCALATED!$B115,Backend!$M$3:$O$8,3,FALSE),FALSE),SUM(FI115:FK115))</f>
        <v>0</v>
      </c>
      <c r="FM115" s="95"/>
      <c r="FN115" s="95"/>
      <c r="FO115" s="95"/>
      <c r="FP115" s="95">
        <f>IF(SUM(FM115:FO115)=0,MASTER_DATA_MAPPED!FP115*VLOOKUP(FP$20,Backend!$A$2:$K$61,VLOOKUP(MASTER_DATA_ESCALATED!$B115,Backend!$M$3:$O$8,3,FALSE),FALSE),SUM(FM115:FO115))</f>
        <v>0</v>
      </c>
      <c r="FQ115" s="95"/>
      <c r="FR115" s="95"/>
      <c r="FS115" s="95"/>
      <c r="FT115" s="95">
        <f>IF(SUM(FQ115:FS115)=0,MASTER_DATA_MAPPED!FT115*VLOOKUP(FT$20,Backend!$A$2:$K$61,VLOOKUP(MASTER_DATA_ESCALATED!$B115,Backend!$M$3:$O$8,3,FALSE),FALSE),SUM(FQ115:FS115))</f>
        <v>0</v>
      </c>
      <c r="FU115" s="95"/>
      <c r="FV115" s="95"/>
      <c r="FW115" s="95"/>
      <c r="FX115" s="95">
        <f>IF(SUM(FU115:FW115)=0,MASTER_DATA_MAPPED!FX115*VLOOKUP(FX$20,Backend!$A$2:$K$61,VLOOKUP(MASTER_DATA_ESCALATED!$B115,Backend!$M$3:$O$8,3,FALSE),FALSE),SUM(FU115:FW115))</f>
        <v>0</v>
      </c>
      <c r="FY115" s="95"/>
      <c r="FZ115" s="95"/>
      <c r="GA115" s="95"/>
      <c r="GB115" s="95">
        <f>IF(SUM(FY115:GA115)=0,MASTER_DATA_MAPPED!GB115*VLOOKUP(GB$20,Backend!$A$2:$K$61,VLOOKUP(MASTER_DATA_ESCALATED!$B115,Backend!$M$3:$O$8,3,FALSE),FALSE),SUM(FY115:GA115))</f>
        <v>0</v>
      </c>
      <c r="GC115" s="95"/>
      <c r="GD115" s="95"/>
      <c r="GE115" s="95"/>
      <c r="GF115" s="95">
        <f>IF(SUM(GC115:GE115)=0,MASTER_DATA_MAPPED!GF115*VLOOKUP(GF$20,Backend!$A$2:$K$61,VLOOKUP(MASTER_DATA_ESCALATED!$B115,Backend!$M$3:$O$8,3,FALSE),FALSE),SUM(GC115:GE115))</f>
        <v>0</v>
      </c>
      <c r="GG115" s="95"/>
      <c r="GH115" s="95"/>
      <c r="GI115" s="95"/>
      <c r="GJ115" s="95">
        <f>IF(SUM(GG115:GI115)=0,MASTER_DATA_MAPPED!GJ115*VLOOKUP(GJ$20,Backend!$A$2:$K$61,VLOOKUP(MASTER_DATA_ESCALATED!$B115,Backend!$M$3:$O$8,3,FALSE),FALSE),SUM(GG115:GI115))</f>
        <v>0</v>
      </c>
      <c r="GK115" s="95"/>
      <c r="GL115" s="95"/>
      <c r="GM115" s="95"/>
      <c r="GN115" s="95">
        <f>IF(SUM(GK115:GM115)=0,MASTER_DATA_MAPPED!GN115*VLOOKUP(GN$20,Backend!$A$2:$K$61,VLOOKUP(MASTER_DATA_ESCALATED!$B115,Backend!$M$3:$O$8,3,FALSE),FALSE),SUM(GK115:GM115))</f>
        <v>0</v>
      </c>
      <c r="GO115" s="95"/>
      <c r="GP115" s="95"/>
      <c r="GQ115" s="95"/>
      <c r="GR115" s="95">
        <f>IF(SUM(GO115:GQ115)=0,MASTER_DATA_MAPPED!GR115*VLOOKUP(GR$20,Backend!$A$2:$K$61,VLOOKUP(MASTER_DATA_ESCALATED!$B115,Backend!$M$3:$O$8,3,FALSE),FALSE),SUM(GO115:GQ115))</f>
        <v>0</v>
      </c>
      <c r="GS115" s="95"/>
      <c r="GT115" s="95"/>
      <c r="GU115" s="95"/>
      <c r="GV115" s="95">
        <f>IF(SUM(GS115:GU115)=0,MASTER_DATA_MAPPED!GV115*VLOOKUP(GV$20,Backend!$A$2:$K$61,VLOOKUP(MASTER_DATA_ESCALATED!$B115,Backend!$M$3:$O$8,3,FALSE),FALSE),SUM(GS115:GU115))</f>
        <v>0</v>
      </c>
    </row>
    <row r="116" spans="2:204" ht="17.25" hidden="1" outlineLevel="2" x14ac:dyDescent="0.3">
      <c r="B116" s="21">
        <f t="shared" si="3"/>
        <v>20</v>
      </c>
      <c r="C116" s="24">
        <f t="shared" si="4"/>
        <v>236</v>
      </c>
      <c r="D116" s="87"/>
      <c r="E116" s="61"/>
      <c r="F116" s="24">
        <v>236</v>
      </c>
      <c r="G116" s="80"/>
      <c r="H116" s="34" t="s">
        <v>118</v>
      </c>
      <c r="I116" s="95"/>
      <c r="J116" s="95"/>
      <c r="K116" s="95"/>
      <c r="L116" s="95">
        <f>IF(SUM(I116:K116)=0,MASTER_DATA_MAPPED!L116*VLOOKUP(L$20,Backend!$A$2:$K$61,VLOOKUP(MASTER_DATA_ESCALATED!$B116,Backend!$M$3:$O$8,3,FALSE),FALSE),SUM(I116:K116))</f>
        <v>0</v>
      </c>
      <c r="M116" s="95"/>
      <c r="N116" s="95"/>
      <c r="O116" s="95"/>
      <c r="P116" s="95">
        <f>IF(SUM(M116:O116)=0,MASTER_DATA_MAPPED!P116*VLOOKUP(P$20,Backend!$A$2:$K$61,VLOOKUP(MASTER_DATA_ESCALATED!$B116,Backend!$M$3:$O$8,3,FALSE),FALSE),SUM(M116:O116))</f>
        <v>0</v>
      </c>
      <c r="Q116" s="95"/>
      <c r="R116" s="95"/>
      <c r="S116" s="95"/>
      <c r="T116" s="95">
        <f>IF(SUM(Q116:S116)=0,MASTER_DATA_MAPPED!T116*VLOOKUP(T$20,Backend!$A$2:$K$61,VLOOKUP(MASTER_DATA_ESCALATED!$B116,Backend!$M$3:$O$8,3,FALSE),FALSE),SUM(Q116:S116))</f>
        <v>0</v>
      </c>
      <c r="U116" s="95"/>
      <c r="V116" s="95"/>
      <c r="W116" s="95"/>
      <c r="X116" s="95">
        <f>IF(SUM(U116:W116)=0,MASTER_DATA_MAPPED!X116*VLOOKUP(X$20,Backend!$A$2:$K$61,VLOOKUP(MASTER_DATA_ESCALATED!$B116,Backend!$M$3:$O$8,3,FALSE),FALSE),SUM(U116:W116))</f>
        <v>0</v>
      </c>
      <c r="Y116" s="95"/>
      <c r="Z116" s="95"/>
      <c r="AA116" s="95"/>
      <c r="AB116" s="95">
        <f>IF(SUM(Y116:AA116)=0,MASTER_DATA_MAPPED!AB116*VLOOKUP(AB$20,Backend!$A$2:$K$61,VLOOKUP(MASTER_DATA_ESCALATED!$B116,Backend!$M$3:$O$8,3,FALSE),FALSE),SUM(Y116:AA116))</f>
        <v>0</v>
      </c>
      <c r="AC116" s="95"/>
      <c r="AD116" s="95"/>
      <c r="AE116" s="95"/>
      <c r="AF116" s="95">
        <f>IF(SUM(AC116:AE116)=0,MASTER_DATA_MAPPED!AF116*VLOOKUP(AF$20,Backend!$A$2:$K$61,VLOOKUP(MASTER_DATA_ESCALATED!$B116,Backend!$M$3:$O$8,3,FALSE),FALSE),SUM(AC116:AE116))</f>
        <v>0</v>
      </c>
      <c r="AG116" s="95"/>
      <c r="AH116" s="95"/>
      <c r="AI116" s="95"/>
      <c r="AJ116" s="95">
        <f>IF(SUM(AG116:AI116)=0,MASTER_DATA_MAPPED!AJ116*VLOOKUP(AJ$20,Backend!$A$2:$K$61,VLOOKUP(MASTER_DATA_ESCALATED!$B116,Backend!$M$3:$O$8,3,FALSE),FALSE),SUM(AG116:AI116))</f>
        <v>0</v>
      </c>
      <c r="AK116" s="95"/>
      <c r="AL116" s="95"/>
      <c r="AM116" s="95"/>
      <c r="AN116" s="95">
        <f>IF(SUM(AK116:AM116)=0,MASTER_DATA_MAPPED!AN116*VLOOKUP(AN$20,Backend!$A$2:$K$61,VLOOKUP(MASTER_DATA_ESCALATED!$B116,Backend!$M$3:$O$8,3,FALSE),FALSE),SUM(AK116:AM116))</f>
        <v>0</v>
      </c>
      <c r="AO116" s="95"/>
      <c r="AP116" s="95"/>
      <c r="AQ116" s="95"/>
      <c r="AR116" s="95">
        <f>IF(SUM(AO116:AQ116)=0,MASTER_DATA_MAPPED!AR116*VLOOKUP(AR$20,Backend!$A$2:$K$61,VLOOKUP(MASTER_DATA_ESCALATED!$B116,Backend!$M$3:$O$8,3,FALSE),FALSE),SUM(AO116:AQ116))</f>
        <v>0</v>
      </c>
      <c r="AS116" s="95"/>
      <c r="AT116" s="95"/>
      <c r="AU116" s="95"/>
      <c r="AV116" s="95">
        <f>IF(SUM(AS116:AU116)=0,MASTER_DATA_MAPPED!AV116*VLOOKUP(AV$20,Backend!$A$2:$K$61,VLOOKUP(MASTER_DATA_ESCALATED!$B116,Backend!$M$3:$O$8,3,FALSE),FALSE),SUM(AS116:AU116))</f>
        <v>0</v>
      </c>
      <c r="AW116" s="95"/>
      <c r="AX116" s="95"/>
      <c r="AY116" s="95"/>
      <c r="AZ116" s="95">
        <f>IF(SUM(AW116:AY116)=0,MASTER_DATA_MAPPED!AZ116*VLOOKUP(AZ$20,Backend!$A$2:$K$61,VLOOKUP(MASTER_DATA_ESCALATED!$B116,Backend!$M$3:$O$8,3,FALSE),FALSE),SUM(AW116:AY116))</f>
        <v>0</v>
      </c>
      <c r="BA116" s="95"/>
      <c r="BB116" s="95"/>
      <c r="BC116" s="95"/>
      <c r="BD116" s="95">
        <f>IF(SUM(BA116:BC116)=0,MASTER_DATA_MAPPED!BD116*VLOOKUP(BD$20,Backend!$A$2:$K$61,VLOOKUP(MASTER_DATA_ESCALATED!$B116,Backend!$M$3:$O$8,3,FALSE),FALSE),SUM(BA116:BC116))</f>
        <v>0</v>
      </c>
      <c r="BE116" s="95"/>
      <c r="BF116" s="95"/>
      <c r="BG116" s="95"/>
      <c r="BH116" s="95">
        <f>IF(SUM(BE116:BG116)=0,MASTER_DATA_MAPPED!BH116*VLOOKUP(BH$20,Backend!$A$2:$K$61,VLOOKUP(MASTER_DATA_ESCALATED!$B116,Backend!$M$3:$O$8,3,FALSE),FALSE),SUM(BE116:BG116))</f>
        <v>0</v>
      </c>
      <c r="BI116" s="95"/>
      <c r="BJ116" s="95"/>
      <c r="BK116" s="95"/>
      <c r="BL116" s="95">
        <f>IF(SUM(BI116:BK116)=0,MASTER_DATA_MAPPED!BL116*VLOOKUP(BL$20,Backend!$A$2:$K$61,VLOOKUP(MASTER_DATA_ESCALATED!$B116,Backend!$M$3:$O$8,3,FALSE),FALSE),SUM(BI116:BK116))</f>
        <v>0</v>
      </c>
      <c r="BM116" s="95"/>
      <c r="BN116" s="95"/>
      <c r="BO116" s="95"/>
      <c r="BP116" s="95">
        <f>IF(SUM(BM116:BO116)=0,MASTER_DATA_MAPPED!BP116*VLOOKUP(BP$20,Backend!$A$2:$K$61,VLOOKUP(MASTER_DATA_ESCALATED!$B116,Backend!$M$3:$O$8,3,FALSE),FALSE),SUM(BM116:BO116))</f>
        <v>25465830.525047079</v>
      </c>
      <c r="BQ116" s="95"/>
      <c r="BR116" s="95"/>
      <c r="BS116" s="95"/>
      <c r="BT116" s="95">
        <f>IF(SUM(BQ116:BS116)=0,MASTER_DATA_MAPPED!BT116*VLOOKUP(BT$20,Backend!$A$2:$K$61,VLOOKUP(MASTER_DATA_ESCALATED!$B116,Backend!$M$3:$O$8,3,FALSE),FALSE),SUM(BQ116:BS116))</f>
        <v>21872599.681405354</v>
      </c>
      <c r="BU116" s="95"/>
      <c r="BV116" s="95"/>
      <c r="BW116" s="95"/>
      <c r="BX116" s="95">
        <f>IF(SUM(BU116:BW116)=0,MASTER_DATA_MAPPED!BX116*VLOOKUP(BX$20,Backend!$A$2:$K$61,VLOOKUP(MASTER_DATA_ESCALATED!$B116,Backend!$M$3:$O$8,3,FALSE),FALSE),SUM(BU116:BW116))</f>
        <v>13213124.281132378</v>
      </c>
      <c r="BY116" s="95"/>
      <c r="BZ116" s="95"/>
      <c r="CA116" s="95"/>
      <c r="CB116" s="95">
        <f>IF(SUM(BY116:CA116)=0,MASTER_DATA_MAPPED!CB116*VLOOKUP(CB$20,Backend!$A$2:$K$61,VLOOKUP(MASTER_DATA_ESCALATED!$B116,Backend!$M$3:$O$8,3,FALSE),FALSE),SUM(BY116:CA116))</f>
        <v>19836015.372797504</v>
      </c>
      <c r="CC116" s="95"/>
      <c r="CD116" s="95"/>
      <c r="CE116" s="95"/>
      <c r="CF116" s="95">
        <f>IF(SUM(CC116:CE116)=0,MASTER_DATA_MAPPED!CF116*VLOOKUP(CF$20,Backend!$A$2:$K$61,VLOOKUP(MASTER_DATA_ESCALATED!$B116,Backend!$M$3:$O$8,3,FALSE),FALSE),SUM(CC116:CE116))</f>
        <v>13211228.757006373</v>
      </c>
      <c r="CG116" s="95"/>
      <c r="CH116" s="95"/>
      <c r="CI116" s="95"/>
      <c r="CJ116" s="95">
        <f>IF(SUM(CG116:CI116)=0,MASTER_DATA_MAPPED!CJ116*VLOOKUP(CJ$20,Backend!$A$2:$K$61,VLOOKUP(MASTER_DATA_ESCALATED!$B116,Backend!$M$3:$O$8,3,FALSE),FALSE),SUM(CG116:CI116))</f>
        <v>0</v>
      </c>
      <c r="CK116" s="95"/>
      <c r="CL116" s="95"/>
      <c r="CM116" s="95"/>
      <c r="CN116" s="95">
        <f>IF(SUM(CK116:CM116)=0,MASTER_DATA_MAPPED!CN116*VLOOKUP(CN$20,Backend!$A$2:$K$61,VLOOKUP(MASTER_DATA_ESCALATED!$B116,Backend!$M$3:$O$8,3,FALSE),FALSE),SUM(CK116:CM116))</f>
        <v>0</v>
      </c>
      <c r="CO116" s="95"/>
      <c r="CP116" s="95"/>
      <c r="CQ116" s="95"/>
      <c r="CR116" s="95">
        <f>IF(SUM(CO116:CQ116)=0,MASTER_DATA_MAPPED!CR116*VLOOKUP(CR$20,Backend!$A$2:$K$61,VLOOKUP(MASTER_DATA_ESCALATED!$B116,Backend!$M$3:$O$8,3,FALSE),FALSE),SUM(CO116:CQ116))</f>
        <v>0</v>
      </c>
      <c r="CS116" s="95"/>
      <c r="CT116" s="95"/>
      <c r="CU116" s="95"/>
      <c r="CV116" s="95">
        <f>IF(SUM(CS116:CU116)=0,MASTER_DATA_MAPPED!CV116*VLOOKUP(CV$20,Backend!$A$2:$K$61,VLOOKUP(MASTER_DATA_ESCALATED!$B116,Backend!$M$3:$O$8,3,FALSE),FALSE),SUM(CS116:CU116))</f>
        <v>2789672.4861133578</v>
      </c>
      <c r="CW116" s="95"/>
      <c r="CX116" s="95"/>
      <c r="CY116" s="95"/>
      <c r="CZ116" s="95">
        <f>IF(SUM(CW116:CY116)=0,MASTER_DATA_MAPPED!CZ116*VLOOKUP(CZ$20,Backend!$A$2:$K$61,VLOOKUP(MASTER_DATA_ESCALATED!$B116,Backend!$M$3:$O$8,3,FALSE),FALSE),SUM(CW116:CY116))</f>
        <v>4554935.8087703502</v>
      </c>
      <c r="DA116" s="95"/>
      <c r="DB116" s="95"/>
      <c r="DC116" s="95"/>
      <c r="DD116" s="95" t="e">
        <f>IF(SUM(DA116:DC116)=0,MASTER_DATA_MAPPED!DD116*VLOOKUP(DD$20,Backend!$A$2:$K$61,VLOOKUP(MASTER_DATA_ESCALATED!$B116,Backend!$M$3:$O$8,3,FALSE),FALSE),SUM(DA116:DC116))</f>
        <v>#N/A</v>
      </c>
      <c r="DE116" s="95"/>
      <c r="DF116" s="95"/>
      <c r="DG116" s="95"/>
      <c r="DH116" s="95">
        <f>IF(SUM(DE116:DG116)=0,MASTER_DATA_MAPPED!DH116*VLOOKUP(DH$20,Backend!$A$2:$K$61,VLOOKUP(MASTER_DATA_ESCALATED!$B116,Backend!$M$3:$O$8,3,FALSE),FALSE),SUM(DE116:DG116))</f>
        <v>0</v>
      </c>
      <c r="DI116" s="95"/>
      <c r="DJ116" s="95"/>
      <c r="DK116" s="95"/>
      <c r="DL116" s="95">
        <f>IF(SUM(DI116:DK116)=0,MASTER_DATA_MAPPED!DL116*VLOOKUP(DL$20,Backend!$A$2:$K$61,VLOOKUP(MASTER_DATA_ESCALATED!$B116,Backend!$M$3:$O$8,3,FALSE),FALSE),SUM(DI116:DK116))</f>
        <v>0</v>
      </c>
      <c r="DM116" s="95"/>
      <c r="DN116" s="95"/>
      <c r="DO116" s="95"/>
      <c r="DP116" s="95">
        <f>IF(SUM(DM116:DO116)=0,MASTER_DATA_MAPPED!DP116*VLOOKUP(DP$20,Backend!$A$2:$K$61,VLOOKUP(MASTER_DATA_ESCALATED!$B116,Backend!$M$3:$O$8,3,FALSE),FALSE),SUM(DM116:DO116))</f>
        <v>0</v>
      </c>
      <c r="DQ116" s="95"/>
      <c r="DR116" s="95"/>
      <c r="DS116" s="95"/>
      <c r="DT116" s="95">
        <f>IF(SUM(DQ116:DS116)=0,MASTER_DATA_MAPPED!DT116*VLOOKUP(DT$20,Backend!$A$2:$K$61,VLOOKUP(MASTER_DATA_ESCALATED!$B116,Backend!$M$3:$O$8,3,FALSE),FALSE),SUM(DQ116:DS116))</f>
        <v>0</v>
      </c>
      <c r="DU116" s="95"/>
      <c r="DV116" s="95"/>
      <c r="DW116" s="95"/>
      <c r="DX116" s="95">
        <f>IF(SUM(DU116:DW116)=0,MASTER_DATA_MAPPED!DX116*VLOOKUP(DX$20,Backend!$A$2:$K$61,VLOOKUP(MASTER_DATA_ESCALATED!$B116,Backend!$M$3:$O$8,3,FALSE),FALSE),SUM(DU116:DW116))</f>
        <v>0</v>
      </c>
      <c r="DY116" s="95"/>
      <c r="DZ116" s="95"/>
      <c r="EA116" s="95"/>
      <c r="EB116" s="95">
        <f>IF(SUM(DY116:EA116)=0,MASTER_DATA_MAPPED!EB116*VLOOKUP(EB$20,Backend!$A$2:$K$61,VLOOKUP(MASTER_DATA_ESCALATED!$B116,Backend!$M$3:$O$8,3,FALSE),FALSE),SUM(DY116:EA116))</f>
        <v>0</v>
      </c>
      <c r="EC116" s="95"/>
      <c r="ED116" s="95"/>
      <c r="EE116" s="95"/>
      <c r="EF116" s="95">
        <f>IF(SUM(EC116:EE116)=0,MASTER_DATA_MAPPED!EF116*VLOOKUP(EF$20,Backend!$A$2:$K$61,VLOOKUP(MASTER_DATA_ESCALATED!$B116,Backend!$M$3:$O$8,3,FALSE),FALSE),SUM(EC116:EE116))</f>
        <v>0</v>
      </c>
      <c r="EG116" s="95"/>
      <c r="EH116" s="95"/>
      <c r="EI116" s="95"/>
      <c r="EJ116" s="95">
        <f>IF(SUM(EG116:EI116)=0,MASTER_DATA_MAPPED!EJ116*VLOOKUP(EJ$20,Backend!$A$2:$K$61,VLOOKUP(MASTER_DATA_ESCALATED!$B116,Backend!$M$3:$O$8,3,FALSE),FALSE),SUM(EG116:EI116))</f>
        <v>0</v>
      </c>
      <c r="EK116" s="95"/>
      <c r="EL116" s="95"/>
      <c r="EM116" s="95"/>
      <c r="EN116" s="95">
        <f>IF(SUM(EK116:EM116)=0,MASTER_DATA_MAPPED!EN116*VLOOKUP(EN$20,Backend!$A$2:$K$61,VLOOKUP(MASTER_DATA_ESCALATED!$B116,Backend!$M$3:$O$8,3,FALSE),FALSE),SUM(EK116:EM116))</f>
        <v>0</v>
      </c>
      <c r="EO116" s="95"/>
      <c r="EP116" s="95"/>
      <c r="EQ116" s="95"/>
      <c r="ER116" s="95">
        <f>IF(SUM(EO116:EQ116)=0,MASTER_DATA_MAPPED!ER116*VLOOKUP(ER$20,Backend!$A$2:$K$61,VLOOKUP(MASTER_DATA_ESCALATED!$B116,Backend!$M$3:$O$8,3,FALSE),FALSE),SUM(EO116:EQ116))</f>
        <v>24794516.555528555</v>
      </c>
      <c r="ES116" s="95"/>
      <c r="ET116" s="95"/>
      <c r="EU116" s="95"/>
      <c r="EV116" s="95">
        <f>IF(SUM(ES116:EU116)=0,MASTER_DATA_MAPPED!EV116*VLOOKUP(EV$20,Backend!$A$2:$K$61,VLOOKUP(MASTER_DATA_ESCALATED!$B116,Backend!$M$3:$O$8,3,FALSE),FALSE),SUM(ES116:EU116))</f>
        <v>24794516.555528555</v>
      </c>
      <c r="EW116" s="95"/>
      <c r="EX116" s="95"/>
      <c r="EY116" s="95"/>
      <c r="EZ116" s="95">
        <f>IF(SUM(EW116:EY116)=0,MASTER_DATA_MAPPED!EZ116*VLOOKUP(EZ$20,Backend!$A$2:$K$61,VLOOKUP(MASTER_DATA_ESCALATED!$B116,Backend!$M$3:$O$8,3,FALSE),FALSE),SUM(EW116:EY116))</f>
        <v>49972908.776502363</v>
      </c>
      <c r="FA116" s="95"/>
      <c r="FB116" s="95"/>
      <c r="FC116" s="95"/>
      <c r="FD116" s="95">
        <f>IF(SUM(FA116:FC116)=0,MASTER_DATA_MAPPED!FD116*VLOOKUP(FD$20,Backend!$A$2:$K$61,VLOOKUP(MASTER_DATA_ESCALATED!$B116,Backend!$M$3:$O$8,3,FALSE),FALSE),SUM(FA116:FC116))</f>
        <v>49727192.686094277</v>
      </c>
      <c r="FE116" s="95"/>
      <c r="FF116" s="95"/>
      <c r="FG116" s="95"/>
      <c r="FH116" s="95">
        <f>IF(SUM(FE116:FG116)=0,MASTER_DATA_MAPPED!FH116*VLOOKUP(FH$20,Backend!$A$2:$K$61,VLOOKUP(MASTER_DATA_ESCALATED!$B116,Backend!$M$3:$O$8,3,FALSE),FALSE),SUM(FE116:FG116))</f>
        <v>49510196.658201419</v>
      </c>
      <c r="FI116" s="95"/>
      <c r="FJ116" s="95"/>
      <c r="FK116" s="95"/>
      <c r="FL116" s="95">
        <f>IF(SUM(FI116:FK116)=0,MASTER_DATA_MAPPED!FL116*VLOOKUP(FL$20,Backend!$A$2:$K$61,VLOOKUP(MASTER_DATA_ESCALATED!$B116,Backend!$M$3:$O$8,3,FALSE),FALSE),SUM(FI116:FK116))</f>
        <v>99017202.198345587</v>
      </c>
      <c r="FM116" s="95"/>
      <c r="FN116" s="95"/>
      <c r="FO116" s="95"/>
      <c r="FP116" s="95">
        <f>IF(SUM(FM116:FO116)=0,MASTER_DATA_MAPPED!FP116*VLOOKUP(FP$20,Backend!$A$2:$K$61,VLOOKUP(MASTER_DATA_ESCALATED!$B116,Backend!$M$3:$O$8,3,FALSE),FALSE),SUM(FM116:FO116))</f>
        <v>7025767.5064427396</v>
      </c>
      <c r="FQ116" s="95"/>
      <c r="FR116" s="95"/>
      <c r="FS116" s="95"/>
      <c r="FT116" s="95">
        <f>IF(SUM(FQ116:FS116)=0,MASTER_DATA_MAPPED!FT116*VLOOKUP(FT$20,Backend!$A$2:$K$61,VLOOKUP(MASTER_DATA_ESCALATED!$B116,Backend!$M$3:$O$8,3,FALSE),FALSE),SUM(FQ116:FS116))</f>
        <v>6932429.0409711394</v>
      </c>
      <c r="FU116" s="95"/>
      <c r="FV116" s="95"/>
      <c r="FW116" s="95"/>
      <c r="FX116" s="95">
        <f>IF(SUM(FU116:FW116)=0,MASTER_DATA_MAPPED!FX116*VLOOKUP(FX$20,Backend!$A$2:$K$61,VLOOKUP(MASTER_DATA_ESCALATED!$B116,Backend!$M$3:$O$8,3,FALSE),FALSE),SUM(FU116:FW116))</f>
        <v>6890751.9640895789</v>
      </c>
      <c r="FY116" s="95"/>
      <c r="FZ116" s="95"/>
      <c r="GA116" s="95"/>
      <c r="GB116" s="95">
        <f>IF(SUM(FY116:GA116)=0,MASTER_DATA_MAPPED!GB116*VLOOKUP(GB$20,Backend!$A$2:$K$61,VLOOKUP(MASTER_DATA_ESCALATED!$B116,Backend!$M$3:$O$8,3,FALSE),FALSE),SUM(FY116:GA116))</f>
        <v>0</v>
      </c>
      <c r="GC116" s="95"/>
      <c r="GD116" s="95"/>
      <c r="GE116" s="95"/>
      <c r="GF116" s="95">
        <f>IF(SUM(GC116:GE116)=0,MASTER_DATA_MAPPED!GF116*VLOOKUP(GF$20,Backend!$A$2:$K$61,VLOOKUP(MASTER_DATA_ESCALATED!$B116,Backend!$M$3:$O$8,3,FALSE),FALSE),SUM(GC116:GE116))</f>
        <v>0</v>
      </c>
      <c r="GG116" s="95"/>
      <c r="GH116" s="95"/>
      <c r="GI116" s="95"/>
      <c r="GJ116" s="95">
        <f>IF(SUM(GG116:GI116)=0,MASTER_DATA_MAPPED!GJ116*VLOOKUP(GJ$20,Backend!$A$2:$K$61,VLOOKUP(MASTER_DATA_ESCALATED!$B116,Backend!$M$3:$O$8,3,FALSE),FALSE),SUM(GG116:GI116))</f>
        <v>0</v>
      </c>
      <c r="GK116" s="95"/>
      <c r="GL116" s="95"/>
      <c r="GM116" s="95"/>
      <c r="GN116" s="95">
        <f>IF(SUM(GK116:GM116)=0,MASTER_DATA_MAPPED!GN116*VLOOKUP(GN$20,Backend!$A$2:$K$61,VLOOKUP(MASTER_DATA_ESCALATED!$B116,Backend!$M$3:$O$8,3,FALSE),FALSE),SUM(GK116:GM116))</f>
        <v>0</v>
      </c>
      <c r="GO116" s="95"/>
      <c r="GP116" s="95"/>
      <c r="GQ116" s="95"/>
      <c r="GR116" s="95">
        <f>IF(SUM(GO116:GQ116)=0,MASTER_DATA_MAPPED!GR116*VLOOKUP(GR$20,Backend!$A$2:$K$61,VLOOKUP(MASTER_DATA_ESCALATED!$B116,Backend!$M$3:$O$8,3,FALSE),FALSE),SUM(GO116:GQ116))</f>
        <v>0</v>
      </c>
      <c r="GS116" s="95"/>
      <c r="GT116" s="95"/>
      <c r="GU116" s="95"/>
      <c r="GV116" s="95">
        <f>IF(SUM(GS116:GU116)=0,MASTER_DATA_MAPPED!GV116*VLOOKUP(GV$20,Backend!$A$2:$K$61,VLOOKUP(MASTER_DATA_ESCALATED!$B116,Backend!$M$3:$O$8,3,FALSE),FALSE),SUM(GS116:GU116))</f>
        <v>0</v>
      </c>
    </row>
    <row r="117" spans="2:204" ht="17.25" hidden="1" outlineLevel="2" x14ac:dyDescent="0.3">
      <c r="B117" s="21">
        <f t="shared" si="3"/>
        <v>20</v>
      </c>
      <c r="C117" s="24">
        <f t="shared" si="4"/>
        <v>237</v>
      </c>
      <c r="D117" s="87"/>
      <c r="E117" s="61"/>
      <c r="F117" s="24">
        <v>237</v>
      </c>
      <c r="G117" s="80"/>
      <c r="H117" s="34" t="s">
        <v>119</v>
      </c>
      <c r="I117" s="95"/>
      <c r="J117" s="95"/>
      <c r="K117" s="95"/>
      <c r="L117" s="95">
        <f>IF(SUM(I117:K117)=0,MASTER_DATA_MAPPED!L117*VLOOKUP(L$20,Backend!$A$2:$K$61,VLOOKUP(MASTER_DATA_ESCALATED!$B117,Backend!$M$3:$O$8,3,FALSE),FALSE),SUM(I117:K117))</f>
        <v>94103021.189432681</v>
      </c>
      <c r="M117" s="95"/>
      <c r="N117" s="95"/>
      <c r="O117" s="95"/>
      <c r="P117" s="95">
        <f>IF(SUM(M117:O117)=0,MASTER_DATA_MAPPED!P117*VLOOKUP(P$20,Backend!$A$2:$K$61,VLOOKUP(MASTER_DATA_ESCALATED!$B117,Backend!$M$3:$O$8,3,FALSE),FALSE),SUM(M117:O117))</f>
        <v>270454547.38995081</v>
      </c>
      <c r="Q117" s="95"/>
      <c r="R117" s="95"/>
      <c r="S117" s="95"/>
      <c r="T117" s="95">
        <f>IF(SUM(Q117:S117)=0,MASTER_DATA_MAPPED!T117*VLOOKUP(T$20,Backend!$A$2:$K$61,VLOOKUP(MASTER_DATA_ESCALATED!$B117,Backend!$M$3:$O$8,3,FALSE),FALSE),SUM(Q117:S117))</f>
        <v>110855324.31514969</v>
      </c>
      <c r="U117" s="95"/>
      <c r="V117" s="95"/>
      <c r="W117" s="95"/>
      <c r="X117" s="95">
        <f>IF(SUM(U117:W117)=0,MASTER_DATA_MAPPED!X117*VLOOKUP(X$20,Backend!$A$2:$K$61,VLOOKUP(MASTER_DATA_ESCALATED!$B117,Backend!$M$3:$O$8,3,FALSE),FALSE),SUM(U117:W117))</f>
        <v>318574524.24547875</v>
      </c>
      <c r="Y117" s="95"/>
      <c r="Z117" s="95"/>
      <c r="AA117" s="95"/>
      <c r="AB117" s="95">
        <f>IF(SUM(Y117:AA117)=0,MASTER_DATA_MAPPED!AB117*VLOOKUP(AB$20,Backend!$A$2:$K$61,VLOOKUP(MASTER_DATA_ESCALATED!$B117,Backend!$M$3:$O$8,3,FALSE),FALSE),SUM(Y117:AA117))</f>
        <v>64560319.029183142</v>
      </c>
      <c r="AC117" s="95"/>
      <c r="AD117" s="95"/>
      <c r="AE117" s="95"/>
      <c r="AF117" s="95">
        <f>IF(SUM(AC117:AE117)=0,MASTER_DATA_MAPPED!AF117*VLOOKUP(AF$20,Backend!$A$2:$K$61,VLOOKUP(MASTER_DATA_ESCALATED!$B117,Backend!$M$3:$O$8,3,FALSE),FALSE),SUM(AC117:AE117))</f>
        <v>185616766.47675267</v>
      </c>
      <c r="AG117" s="95"/>
      <c r="AH117" s="95"/>
      <c r="AI117" s="95"/>
      <c r="AJ117" s="95">
        <f>IF(SUM(AG117:AI117)=0,MASTER_DATA_MAPPED!AJ117*VLOOKUP(AJ$20,Backend!$A$2:$K$61,VLOOKUP(MASTER_DATA_ESCALATED!$B117,Backend!$M$3:$O$8,3,FALSE),FALSE),SUM(AG117:AI117))</f>
        <v>76040482.065056249</v>
      </c>
      <c r="AK117" s="95"/>
      <c r="AL117" s="95"/>
      <c r="AM117" s="95"/>
      <c r="AN117" s="95">
        <f>IF(SUM(AK117:AM117)=0,MASTER_DATA_MAPPED!AN117*VLOOKUP(AN$20,Backend!$A$2:$K$61,VLOOKUP(MASTER_DATA_ESCALATED!$B117,Backend!$M$3:$O$8,3,FALSE),FALSE),SUM(AK117:AM117))</f>
        <v>218606637.15728477</v>
      </c>
      <c r="AO117" s="95"/>
      <c r="AP117" s="95"/>
      <c r="AQ117" s="95"/>
      <c r="AR117" s="95">
        <f>IF(SUM(AO117:AQ117)=0,MASTER_DATA_MAPPED!AR117*VLOOKUP(AR$20,Backend!$A$2:$K$61,VLOOKUP(MASTER_DATA_ESCALATED!$B117,Backend!$M$3:$O$8,3,FALSE),FALSE),SUM(AO117:AQ117))</f>
        <v>0</v>
      </c>
      <c r="AS117" s="95"/>
      <c r="AT117" s="95"/>
      <c r="AU117" s="95"/>
      <c r="AV117" s="95">
        <f>IF(SUM(AS117:AU117)=0,MASTER_DATA_MAPPED!AV117*VLOOKUP(AV$20,Backend!$A$2:$K$61,VLOOKUP(MASTER_DATA_ESCALATED!$B117,Backend!$M$3:$O$8,3,FALSE),FALSE),SUM(AS117:AU117))</f>
        <v>0</v>
      </c>
      <c r="AW117" s="95"/>
      <c r="AX117" s="95"/>
      <c r="AY117" s="95"/>
      <c r="AZ117" s="95">
        <f>IF(SUM(AW117:AY117)=0,MASTER_DATA_MAPPED!AZ117*VLOOKUP(AZ$20,Backend!$A$2:$K$61,VLOOKUP(MASTER_DATA_ESCALATED!$B117,Backend!$M$3:$O$8,3,FALSE),FALSE),SUM(AW117:AY117))</f>
        <v>0</v>
      </c>
      <c r="BA117" s="95"/>
      <c r="BB117" s="95"/>
      <c r="BC117" s="95"/>
      <c r="BD117" s="95">
        <f>IF(SUM(BA117:BC117)=0,MASTER_DATA_MAPPED!BD117*VLOOKUP(BD$20,Backend!$A$2:$K$61,VLOOKUP(MASTER_DATA_ESCALATED!$B117,Backend!$M$3:$O$8,3,FALSE),FALSE),SUM(BA117:BC117))</f>
        <v>0</v>
      </c>
      <c r="BE117" s="95"/>
      <c r="BF117" s="95"/>
      <c r="BG117" s="95"/>
      <c r="BH117" s="95">
        <f>IF(SUM(BE117:BG117)=0,MASTER_DATA_MAPPED!BH117*VLOOKUP(BH$20,Backend!$A$2:$K$61,VLOOKUP(MASTER_DATA_ESCALATED!$B117,Backend!$M$3:$O$8,3,FALSE),FALSE),SUM(BE117:BG117))</f>
        <v>0</v>
      </c>
      <c r="BI117" s="95"/>
      <c r="BJ117" s="95"/>
      <c r="BK117" s="95"/>
      <c r="BL117" s="95">
        <f>IF(SUM(BI117:BK117)=0,MASTER_DATA_MAPPED!BL117*VLOOKUP(BL$20,Backend!$A$2:$K$61,VLOOKUP(MASTER_DATA_ESCALATED!$B117,Backend!$M$3:$O$8,3,FALSE),FALSE),SUM(BI117:BK117))</f>
        <v>0</v>
      </c>
      <c r="BM117" s="95"/>
      <c r="BN117" s="95"/>
      <c r="BO117" s="95"/>
      <c r="BP117" s="95">
        <f>IF(SUM(BM117:BO117)=0,MASTER_DATA_MAPPED!BP117*VLOOKUP(BP$20,Backend!$A$2:$K$61,VLOOKUP(MASTER_DATA_ESCALATED!$B117,Backend!$M$3:$O$8,3,FALSE),FALSE),SUM(BM117:BO117))</f>
        <v>30200693.427023418</v>
      </c>
      <c r="BQ117" s="95"/>
      <c r="BR117" s="95"/>
      <c r="BS117" s="95"/>
      <c r="BT117" s="95">
        <f>IF(SUM(BQ117:BS117)=0,MASTER_DATA_MAPPED!BT117*VLOOKUP(BT$20,Backend!$A$2:$K$61,VLOOKUP(MASTER_DATA_ESCALATED!$B117,Backend!$M$3:$O$8,3,FALSE),FALSE),SUM(BQ117:BS117))</f>
        <v>25675416.776811007</v>
      </c>
      <c r="BU117" s="95"/>
      <c r="BV117" s="95"/>
      <c r="BW117" s="95"/>
      <c r="BX117" s="95">
        <f>IF(SUM(BU117:BW117)=0,MASTER_DATA_MAPPED!BX117*VLOOKUP(BX$20,Backend!$A$2:$K$61,VLOOKUP(MASTER_DATA_ESCALATED!$B117,Backend!$M$3:$O$8,3,FALSE),FALSE),SUM(BU117:BW117))</f>
        <v>16767203.297329729</v>
      </c>
      <c r="BY117" s="95"/>
      <c r="BZ117" s="95"/>
      <c r="CA117" s="95"/>
      <c r="CB117" s="95">
        <f>IF(SUM(BY117:CA117)=0,MASTER_DATA_MAPPED!CB117*VLOOKUP(CB$20,Backend!$A$2:$K$61,VLOOKUP(MASTER_DATA_ESCALATED!$B117,Backend!$M$3:$O$8,3,FALSE),FALSE),SUM(BY117:CA117))</f>
        <v>24876316.139623329</v>
      </c>
      <c r="CC117" s="95"/>
      <c r="CD117" s="95"/>
      <c r="CE117" s="95"/>
      <c r="CF117" s="95">
        <f>IF(SUM(CC117:CE117)=0,MASTER_DATA_MAPPED!CF117*VLOOKUP(CF$20,Backend!$A$2:$K$61,VLOOKUP(MASTER_DATA_ESCALATED!$B117,Backend!$M$3:$O$8,3,FALSE),FALSE),SUM(CC117:CE117))</f>
        <v>16766134.272780551</v>
      </c>
      <c r="CG117" s="95"/>
      <c r="CH117" s="95"/>
      <c r="CI117" s="95"/>
      <c r="CJ117" s="95">
        <f>IF(SUM(CG117:CI117)=0,MASTER_DATA_MAPPED!CJ117*VLOOKUP(CJ$20,Backend!$A$2:$K$61,VLOOKUP(MASTER_DATA_ESCALATED!$B117,Backend!$M$3:$O$8,3,FALSE),FALSE),SUM(CG117:CI117))</f>
        <v>0</v>
      </c>
      <c r="CK117" s="95"/>
      <c r="CL117" s="95"/>
      <c r="CM117" s="95"/>
      <c r="CN117" s="95">
        <f>IF(SUM(CK117:CM117)=0,MASTER_DATA_MAPPED!CN117*VLOOKUP(CN$20,Backend!$A$2:$K$61,VLOOKUP(MASTER_DATA_ESCALATED!$B117,Backend!$M$3:$O$8,3,FALSE),FALSE),SUM(CK117:CM117))</f>
        <v>0</v>
      </c>
      <c r="CO117" s="95"/>
      <c r="CP117" s="95"/>
      <c r="CQ117" s="95"/>
      <c r="CR117" s="95">
        <f>IF(SUM(CO117:CQ117)=0,MASTER_DATA_MAPPED!CR117*VLOOKUP(CR$20,Backend!$A$2:$K$61,VLOOKUP(MASTER_DATA_ESCALATED!$B117,Backend!$M$3:$O$8,3,FALSE),FALSE),SUM(CO117:CQ117))</f>
        <v>0</v>
      </c>
      <c r="CS117" s="95"/>
      <c r="CT117" s="95"/>
      <c r="CU117" s="95"/>
      <c r="CV117" s="95">
        <f>IF(SUM(CS117:CU117)=0,MASTER_DATA_MAPPED!CV117*VLOOKUP(CV$20,Backend!$A$2:$K$61,VLOOKUP(MASTER_DATA_ESCALATED!$B117,Backend!$M$3:$O$8,3,FALSE),FALSE),SUM(CS117:CU117))</f>
        <v>3367405.4847774706</v>
      </c>
      <c r="CW117" s="95"/>
      <c r="CX117" s="95"/>
      <c r="CY117" s="95"/>
      <c r="CZ117" s="95">
        <f>IF(SUM(CW117:CY117)=0,MASTER_DATA_MAPPED!CZ117*VLOOKUP(CZ$20,Backend!$A$2:$K$61,VLOOKUP(MASTER_DATA_ESCALATED!$B117,Backend!$M$3:$O$8,3,FALSE),FALSE),SUM(CW117:CY117))</f>
        <v>5419671.3967668703</v>
      </c>
      <c r="DA117" s="95"/>
      <c r="DB117" s="95"/>
      <c r="DC117" s="95"/>
      <c r="DD117" s="95" t="e">
        <f>IF(SUM(DA117:DC117)=0,MASTER_DATA_MAPPED!DD117*VLOOKUP(DD$20,Backend!$A$2:$K$61,VLOOKUP(MASTER_DATA_ESCALATED!$B117,Backend!$M$3:$O$8,3,FALSE),FALSE),SUM(DA117:DC117))</f>
        <v>#N/A</v>
      </c>
      <c r="DE117" s="95"/>
      <c r="DF117" s="95"/>
      <c r="DG117" s="95"/>
      <c r="DH117" s="95">
        <f>IF(SUM(DE117:DG117)=0,MASTER_DATA_MAPPED!DH117*VLOOKUP(DH$20,Backend!$A$2:$K$61,VLOOKUP(MASTER_DATA_ESCALATED!$B117,Backend!$M$3:$O$8,3,FALSE),FALSE),SUM(DE117:DG117))</f>
        <v>0</v>
      </c>
      <c r="DI117" s="95"/>
      <c r="DJ117" s="95"/>
      <c r="DK117" s="95"/>
      <c r="DL117" s="95">
        <f>IF(SUM(DI117:DK117)=0,MASTER_DATA_MAPPED!DL117*VLOOKUP(DL$20,Backend!$A$2:$K$61,VLOOKUP(MASTER_DATA_ESCALATED!$B117,Backend!$M$3:$O$8,3,FALSE),FALSE),SUM(DI117:DK117))</f>
        <v>0</v>
      </c>
      <c r="DM117" s="95"/>
      <c r="DN117" s="95"/>
      <c r="DO117" s="95"/>
      <c r="DP117" s="95">
        <f>IF(SUM(DM117:DO117)=0,MASTER_DATA_MAPPED!DP117*VLOOKUP(DP$20,Backend!$A$2:$K$61,VLOOKUP(MASTER_DATA_ESCALATED!$B117,Backend!$M$3:$O$8,3,FALSE),FALSE),SUM(DM117:DO117))</f>
        <v>0</v>
      </c>
      <c r="DQ117" s="95"/>
      <c r="DR117" s="95"/>
      <c r="DS117" s="95"/>
      <c r="DT117" s="95">
        <f>IF(SUM(DQ117:DS117)=0,MASTER_DATA_MAPPED!DT117*VLOOKUP(DT$20,Backend!$A$2:$K$61,VLOOKUP(MASTER_DATA_ESCALATED!$B117,Backend!$M$3:$O$8,3,FALSE),FALSE),SUM(DQ117:DS117))</f>
        <v>0</v>
      </c>
      <c r="DU117" s="95"/>
      <c r="DV117" s="95"/>
      <c r="DW117" s="95"/>
      <c r="DX117" s="95">
        <f>IF(SUM(DU117:DW117)=0,MASTER_DATA_MAPPED!DX117*VLOOKUP(DX$20,Backend!$A$2:$K$61,VLOOKUP(MASTER_DATA_ESCALATED!$B117,Backend!$M$3:$O$8,3,FALSE),FALSE),SUM(DU117:DW117))</f>
        <v>0</v>
      </c>
      <c r="DY117" s="95"/>
      <c r="DZ117" s="95"/>
      <c r="EA117" s="95"/>
      <c r="EB117" s="95">
        <f>IF(SUM(DY117:EA117)=0,MASTER_DATA_MAPPED!EB117*VLOOKUP(EB$20,Backend!$A$2:$K$61,VLOOKUP(MASTER_DATA_ESCALATED!$B117,Backend!$M$3:$O$8,3,FALSE),FALSE),SUM(DY117:EA117))</f>
        <v>0</v>
      </c>
      <c r="EC117" s="95"/>
      <c r="ED117" s="95"/>
      <c r="EE117" s="95"/>
      <c r="EF117" s="95">
        <f>IF(SUM(EC117:EE117)=0,MASTER_DATA_MAPPED!EF117*VLOOKUP(EF$20,Backend!$A$2:$K$61,VLOOKUP(MASTER_DATA_ESCALATED!$B117,Backend!$M$3:$O$8,3,FALSE),FALSE),SUM(EC117:EE117))</f>
        <v>0</v>
      </c>
      <c r="EG117" s="95"/>
      <c r="EH117" s="95"/>
      <c r="EI117" s="95"/>
      <c r="EJ117" s="95">
        <f>IF(SUM(EG117:EI117)=0,MASTER_DATA_MAPPED!EJ117*VLOOKUP(EJ$20,Backend!$A$2:$K$61,VLOOKUP(MASTER_DATA_ESCALATED!$B117,Backend!$M$3:$O$8,3,FALSE),FALSE),SUM(EG117:EI117))</f>
        <v>0</v>
      </c>
      <c r="EK117" s="95"/>
      <c r="EL117" s="95"/>
      <c r="EM117" s="95"/>
      <c r="EN117" s="95">
        <f>IF(SUM(EK117:EM117)=0,MASTER_DATA_MAPPED!EN117*VLOOKUP(EN$20,Backend!$A$2:$K$61,VLOOKUP(MASTER_DATA_ESCALATED!$B117,Backend!$M$3:$O$8,3,FALSE),FALSE),SUM(EK117:EM117))</f>
        <v>0</v>
      </c>
      <c r="EO117" s="95"/>
      <c r="EP117" s="95"/>
      <c r="EQ117" s="95"/>
      <c r="ER117" s="95">
        <f>IF(SUM(EO117:EQ117)=0,MASTER_DATA_MAPPED!ER117*VLOOKUP(ER$20,Backend!$A$2:$K$61,VLOOKUP(MASTER_DATA_ESCALATED!$B117,Backend!$M$3:$O$8,3,FALSE),FALSE),SUM(EO117:EQ117))</f>
        <v>0</v>
      </c>
      <c r="ES117" s="95"/>
      <c r="ET117" s="95"/>
      <c r="EU117" s="95"/>
      <c r="EV117" s="95">
        <f>IF(SUM(ES117:EU117)=0,MASTER_DATA_MAPPED!EV117*VLOOKUP(EV$20,Backend!$A$2:$K$61,VLOOKUP(MASTER_DATA_ESCALATED!$B117,Backend!$M$3:$O$8,3,FALSE),FALSE),SUM(ES117:EU117))</f>
        <v>0</v>
      </c>
      <c r="EW117" s="95"/>
      <c r="EX117" s="95"/>
      <c r="EY117" s="95"/>
      <c r="EZ117" s="95">
        <f>IF(SUM(EW117:EY117)=0,MASTER_DATA_MAPPED!EZ117*VLOOKUP(EZ$20,Backend!$A$2:$K$61,VLOOKUP(MASTER_DATA_ESCALATED!$B117,Backend!$M$3:$O$8,3,FALSE),FALSE),SUM(EW117:EY117))</f>
        <v>0</v>
      </c>
      <c r="FA117" s="95"/>
      <c r="FB117" s="95"/>
      <c r="FC117" s="95"/>
      <c r="FD117" s="95">
        <f>IF(SUM(FA117:FC117)=0,MASTER_DATA_MAPPED!FD117*VLOOKUP(FD$20,Backend!$A$2:$K$61,VLOOKUP(MASTER_DATA_ESCALATED!$B117,Backend!$M$3:$O$8,3,FALSE),FALSE),SUM(FA117:FC117))</f>
        <v>0</v>
      </c>
      <c r="FE117" s="95"/>
      <c r="FF117" s="95"/>
      <c r="FG117" s="95"/>
      <c r="FH117" s="95">
        <f>IF(SUM(FE117:FG117)=0,MASTER_DATA_MAPPED!FH117*VLOOKUP(FH$20,Backend!$A$2:$K$61,VLOOKUP(MASTER_DATA_ESCALATED!$B117,Backend!$M$3:$O$8,3,FALSE),FALSE),SUM(FE117:FG117))</f>
        <v>0</v>
      </c>
      <c r="FI117" s="95"/>
      <c r="FJ117" s="95"/>
      <c r="FK117" s="95"/>
      <c r="FL117" s="95">
        <f>IF(SUM(FI117:FK117)=0,MASTER_DATA_MAPPED!FL117*VLOOKUP(FL$20,Backend!$A$2:$K$61,VLOOKUP(MASTER_DATA_ESCALATED!$B117,Backend!$M$3:$O$8,3,FALSE),FALSE),SUM(FI117:FK117))</f>
        <v>0</v>
      </c>
      <c r="FM117" s="95"/>
      <c r="FN117" s="95"/>
      <c r="FO117" s="95"/>
      <c r="FP117" s="95">
        <f>IF(SUM(FM117:FO117)=0,MASTER_DATA_MAPPED!FP117*VLOOKUP(FP$20,Backend!$A$2:$K$61,VLOOKUP(MASTER_DATA_ESCALATED!$B117,Backend!$M$3:$O$8,3,FALSE),FALSE),SUM(FM117:FO117))</f>
        <v>69260129.577455789</v>
      </c>
      <c r="FQ117" s="95"/>
      <c r="FR117" s="95"/>
      <c r="FS117" s="95"/>
      <c r="FT117" s="95">
        <f>IF(SUM(FQ117:FS117)=0,MASTER_DATA_MAPPED!FT117*VLOOKUP(FT$20,Backend!$A$2:$K$61,VLOOKUP(MASTER_DATA_ESCALATED!$B117,Backend!$M$3:$O$8,3,FALSE),FALSE),SUM(FQ117:FS117))</f>
        <v>68606103.283638105</v>
      </c>
      <c r="FU117" s="95"/>
      <c r="FV117" s="95"/>
      <c r="FW117" s="95"/>
      <c r="FX117" s="95">
        <f>IF(SUM(FU117:FW117)=0,MASTER_DATA_MAPPED!FX117*VLOOKUP(FX$20,Backend!$A$2:$K$61,VLOOKUP(MASTER_DATA_ESCALATED!$B117,Backend!$M$3:$O$8,3,FALSE),FALSE),SUM(FU117:FW117))</f>
        <v>68251979.537248135</v>
      </c>
      <c r="FY117" s="95"/>
      <c r="FZ117" s="95"/>
      <c r="GA117" s="95"/>
      <c r="GB117" s="95">
        <f>IF(SUM(FY117:GA117)=0,MASTER_DATA_MAPPED!GB117*VLOOKUP(GB$20,Backend!$A$2:$K$61,VLOOKUP(MASTER_DATA_ESCALATED!$B117,Backend!$M$3:$O$8,3,FALSE),FALSE),SUM(FY117:GA117))</f>
        <v>69260129.577455789</v>
      </c>
      <c r="GC117" s="95"/>
      <c r="GD117" s="95"/>
      <c r="GE117" s="95"/>
      <c r="GF117" s="95">
        <f>IF(SUM(GC117:GE117)=0,MASTER_DATA_MAPPED!GF117*VLOOKUP(GF$20,Backend!$A$2:$K$61,VLOOKUP(MASTER_DATA_ESCALATED!$B117,Backend!$M$3:$O$8,3,FALSE),FALSE),SUM(GC117:GE117))</f>
        <v>68606103.283638105</v>
      </c>
      <c r="GG117" s="95"/>
      <c r="GH117" s="95"/>
      <c r="GI117" s="95"/>
      <c r="GJ117" s="95">
        <f>IF(SUM(GG117:GI117)=0,MASTER_DATA_MAPPED!GJ117*VLOOKUP(GJ$20,Backend!$A$2:$K$61,VLOOKUP(MASTER_DATA_ESCALATED!$B117,Backend!$M$3:$O$8,3,FALSE),FALSE),SUM(GG117:GI117))</f>
        <v>68341115.603556305</v>
      </c>
      <c r="GK117" s="95"/>
      <c r="GL117" s="95"/>
      <c r="GM117" s="95"/>
      <c r="GN117" s="95">
        <f>IF(SUM(GK117:GM117)=0,MASTER_DATA_MAPPED!GN117*VLOOKUP(GN$20,Backend!$A$2:$K$61,VLOOKUP(MASTER_DATA_ESCALATED!$B117,Backend!$M$3:$O$8,3,FALSE),FALSE),SUM(GK117:GM117))</f>
        <v>13167567.313435216</v>
      </c>
      <c r="GO117" s="95"/>
      <c r="GP117" s="95"/>
      <c r="GQ117" s="95"/>
      <c r="GR117" s="95">
        <f>IF(SUM(GO117:GQ117)=0,MASTER_DATA_MAPPED!GR117*VLOOKUP(GR$20,Backend!$A$2:$K$61,VLOOKUP(MASTER_DATA_ESCALATED!$B117,Backend!$M$3:$O$8,3,FALSE),FALSE),SUM(GO117:GQ117))</f>
        <v>12454410.451276116</v>
      </c>
      <c r="GS117" s="95"/>
      <c r="GT117" s="95"/>
      <c r="GU117" s="95"/>
      <c r="GV117" s="95">
        <f>IF(SUM(GS117:GU117)=0,MASTER_DATA_MAPPED!GV117*VLOOKUP(GV$20,Backend!$A$2:$K$61,VLOOKUP(MASTER_DATA_ESCALATED!$B117,Backend!$M$3:$O$8,3,FALSE),FALSE),SUM(GS117:GU117))</f>
        <v>11766625.672621531</v>
      </c>
    </row>
    <row r="118" spans="2:204" s="25" customFormat="1" ht="17.25" hidden="1" outlineLevel="1" x14ac:dyDescent="0.3">
      <c r="B118" s="183">
        <f t="shared" si="3"/>
        <v>20</v>
      </c>
      <c r="C118" s="51">
        <f t="shared" si="4"/>
        <v>24</v>
      </c>
      <c r="D118" s="75"/>
      <c r="E118" s="51">
        <v>24</v>
      </c>
      <c r="F118" s="51"/>
      <c r="G118" s="76"/>
      <c r="H118" s="37" t="s">
        <v>120</v>
      </c>
      <c r="I118" s="96"/>
      <c r="J118" s="96"/>
      <c r="K118" s="96"/>
      <c r="L118" s="96">
        <f>IF(SUM(I118:K118)=0,MASTER_DATA_MAPPED!L118*VLOOKUP(L$20,Backend!$A$2:$K$61,VLOOKUP(MASTER_DATA_ESCALATED!$B118,Backend!$M$3:$O$8,3,FALSE),FALSE),SUM(I118:K118))</f>
        <v>0</v>
      </c>
      <c r="M118" s="96"/>
      <c r="N118" s="96"/>
      <c r="O118" s="96"/>
      <c r="P118" s="96">
        <f>IF(SUM(M118:O118)=0,MASTER_DATA_MAPPED!P118*VLOOKUP(P$20,Backend!$A$2:$K$61,VLOOKUP(MASTER_DATA_ESCALATED!$B118,Backend!$M$3:$O$8,3,FALSE),FALSE),SUM(M118:O118))</f>
        <v>0</v>
      </c>
      <c r="Q118" s="96"/>
      <c r="R118" s="96"/>
      <c r="S118" s="96"/>
      <c r="T118" s="96">
        <f>IF(SUM(Q118:S118)=0,MASTER_DATA_MAPPED!T118*VLOOKUP(T$20,Backend!$A$2:$K$61,VLOOKUP(MASTER_DATA_ESCALATED!$B118,Backend!$M$3:$O$8,3,FALSE),FALSE),SUM(Q118:S118))</f>
        <v>0</v>
      </c>
      <c r="U118" s="96"/>
      <c r="V118" s="96"/>
      <c r="W118" s="96"/>
      <c r="X118" s="96">
        <f>IF(SUM(U118:W118)=0,MASTER_DATA_MAPPED!X118*VLOOKUP(X$20,Backend!$A$2:$K$61,VLOOKUP(MASTER_DATA_ESCALATED!$B118,Backend!$M$3:$O$8,3,FALSE),FALSE),SUM(U118:W118))</f>
        <v>0</v>
      </c>
      <c r="Y118" s="96"/>
      <c r="Z118" s="96"/>
      <c r="AA118" s="96"/>
      <c r="AB118" s="96">
        <f>IF(SUM(Y118:AA118)=0,MASTER_DATA_MAPPED!AB118*VLOOKUP(AB$20,Backend!$A$2:$K$61,VLOOKUP(MASTER_DATA_ESCALATED!$B118,Backend!$M$3:$O$8,3,FALSE),FALSE),SUM(Y118:AA118))</f>
        <v>0</v>
      </c>
      <c r="AC118" s="96"/>
      <c r="AD118" s="96"/>
      <c r="AE118" s="96"/>
      <c r="AF118" s="96">
        <f>IF(SUM(AC118:AE118)=0,MASTER_DATA_MAPPED!AF118*VLOOKUP(AF$20,Backend!$A$2:$K$61,VLOOKUP(MASTER_DATA_ESCALATED!$B118,Backend!$M$3:$O$8,3,FALSE),FALSE),SUM(AC118:AE118))</f>
        <v>0</v>
      </c>
      <c r="AG118" s="96"/>
      <c r="AH118" s="96"/>
      <c r="AI118" s="96"/>
      <c r="AJ118" s="96">
        <f>IF(SUM(AG118:AI118)=0,MASTER_DATA_MAPPED!AJ118*VLOOKUP(AJ$20,Backend!$A$2:$K$61,VLOOKUP(MASTER_DATA_ESCALATED!$B118,Backend!$M$3:$O$8,3,FALSE),FALSE),SUM(AG118:AI118))</f>
        <v>0</v>
      </c>
      <c r="AK118" s="96"/>
      <c r="AL118" s="96"/>
      <c r="AM118" s="96"/>
      <c r="AN118" s="96">
        <f>IF(SUM(AK118:AM118)=0,MASTER_DATA_MAPPED!AN118*VLOOKUP(AN$20,Backend!$A$2:$K$61,VLOOKUP(MASTER_DATA_ESCALATED!$B118,Backend!$M$3:$O$8,3,FALSE),FALSE),SUM(AK118:AM118))</f>
        <v>0</v>
      </c>
      <c r="AO118" s="96"/>
      <c r="AP118" s="96"/>
      <c r="AQ118" s="96"/>
      <c r="AR118" s="96">
        <f>IF(SUM(AO118:AQ118)=0,MASTER_DATA_MAPPED!AR118*VLOOKUP(AR$20,Backend!$A$2:$K$61,VLOOKUP(MASTER_DATA_ESCALATED!$B118,Backend!$M$3:$O$8,3,FALSE),FALSE),SUM(AO118:AQ118))</f>
        <v>686327716.26571238</v>
      </c>
      <c r="AS118" s="96"/>
      <c r="AT118" s="96"/>
      <c r="AU118" s="96"/>
      <c r="AV118" s="96">
        <f>IF(SUM(AS118:AU118)=0,MASTER_DATA_MAPPED!AV118*VLOOKUP(AV$20,Backend!$A$2:$K$61,VLOOKUP(MASTER_DATA_ESCALATED!$B118,Backend!$M$3:$O$8,3,FALSE),FALSE),SUM(AS118:AU118))</f>
        <v>394002948.22661263</v>
      </c>
      <c r="AW118" s="96"/>
      <c r="AX118" s="96"/>
      <c r="AY118" s="96"/>
      <c r="AZ118" s="96">
        <f>IF(SUM(AW118:AY118)=0,MASTER_DATA_MAPPED!AZ118*VLOOKUP(AZ$20,Backend!$A$2:$K$61,VLOOKUP(MASTER_DATA_ESCALATED!$B118,Backend!$M$3:$O$8,3,FALSE),FALSE),SUM(AW118:AY118))</f>
        <v>292324768.03909969</v>
      </c>
      <c r="BA118" s="96"/>
      <c r="BB118" s="96"/>
      <c r="BC118" s="96"/>
      <c r="BD118" s="96">
        <f>IF(SUM(BA118:BC118)=0,MASTER_DATA_MAPPED!BD118*VLOOKUP(BD$20,Backend!$A$2:$K$61,VLOOKUP(MASTER_DATA_ESCALATED!$B118,Backend!$M$3:$O$8,3,FALSE),FALSE),SUM(BA118:BC118))</f>
        <v>394002948.22661263</v>
      </c>
      <c r="BE118" s="96"/>
      <c r="BF118" s="96"/>
      <c r="BG118" s="96"/>
      <c r="BH118" s="96">
        <f>IF(SUM(BE118:BG118)=0,MASTER_DATA_MAPPED!BH118*VLOOKUP(BH$20,Backend!$A$2:$K$61,VLOOKUP(MASTER_DATA_ESCALATED!$B118,Backend!$M$3:$O$8,3,FALSE),FALSE),SUM(BE118:BG118))</f>
        <v>216066132.89846501</v>
      </c>
      <c r="BI118" s="96"/>
      <c r="BJ118" s="96"/>
      <c r="BK118" s="96"/>
      <c r="BL118" s="96">
        <f>IF(SUM(BI118:BK118)=0,MASTER_DATA_MAPPED!BL118*VLOOKUP(BL$20,Backend!$A$2:$K$61,VLOOKUP(MASTER_DATA_ESCALATED!$B118,Backend!$M$3:$O$8,3,FALSE),FALSE),SUM(BI118:BK118))</f>
        <v>279614995.51566058</v>
      </c>
      <c r="BM118" s="96"/>
      <c r="BN118" s="96"/>
      <c r="BO118" s="96"/>
      <c r="BP118" s="96">
        <f>IF(SUM(BM118:BO118)=0,MASTER_DATA_MAPPED!BP118*VLOOKUP(BP$20,Backend!$A$2:$K$61,VLOOKUP(MASTER_DATA_ESCALATED!$B118,Backend!$M$3:$O$8,3,FALSE),FALSE),SUM(BM118:BO118))</f>
        <v>380497796.09981203</v>
      </c>
      <c r="BQ118" s="96"/>
      <c r="BR118" s="96"/>
      <c r="BS118" s="96"/>
      <c r="BT118" s="96">
        <f>IF(SUM(BQ118:BS118)=0,MASTER_DATA_MAPPED!BT118*VLOOKUP(BT$20,Backend!$A$2:$K$61,VLOOKUP(MASTER_DATA_ESCALATED!$B118,Backend!$M$3:$O$8,3,FALSE),FALSE),SUM(BQ118:BS118))</f>
        <v>259510413.02098849</v>
      </c>
      <c r="BU118" s="96"/>
      <c r="BV118" s="96"/>
      <c r="BW118" s="96"/>
      <c r="BX118" s="96">
        <f>IF(SUM(BU118:BW118)=0,MASTER_DATA_MAPPED!BX118*VLOOKUP(BX$20,Backend!$A$2:$K$61,VLOOKUP(MASTER_DATA_ESCALATED!$B118,Backend!$M$3:$O$8,3,FALSE),FALSE),SUM(BU118:BW118))</f>
        <v>151623504.56475842</v>
      </c>
      <c r="BY118" s="96"/>
      <c r="BZ118" s="96"/>
      <c r="CA118" s="96"/>
      <c r="CB118" s="96">
        <f>IF(SUM(BY118:CA118)=0,MASTER_DATA_MAPPED!CB118*VLOOKUP(CB$20,Backend!$A$2:$K$61,VLOOKUP(MASTER_DATA_ESCALATED!$B118,Backend!$M$3:$O$8,3,FALSE),FALSE),SUM(BY118:CA118))</f>
        <v>198620788.29530078</v>
      </c>
      <c r="CC118" s="96"/>
      <c r="CD118" s="96"/>
      <c r="CE118" s="96"/>
      <c r="CF118" s="96">
        <f>IF(SUM(CC118:CE118)=0,MASTER_DATA_MAPPED!CF118*VLOOKUP(CF$20,Backend!$A$2:$K$61,VLOOKUP(MASTER_DATA_ESCALATED!$B118,Backend!$M$3:$O$8,3,FALSE),FALSE),SUM(CC118:CE118))</f>
        <v>97520567.829496309</v>
      </c>
      <c r="CG118" s="96"/>
      <c r="CH118" s="96"/>
      <c r="CI118" s="96"/>
      <c r="CJ118" s="96">
        <f>IF(SUM(CG118:CI118)=0,MASTER_DATA_MAPPED!CJ118*VLOOKUP(CJ$20,Backend!$A$2:$K$61,VLOOKUP(MASTER_DATA_ESCALATED!$B118,Backend!$M$3:$O$8,3,FALSE),FALSE),SUM(CG118:CI118))</f>
        <v>221359932.9272936</v>
      </c>
      <c r="CK118" s="96"/>
      <c r="CL118" s="96"/>
      <c r="CM118" s="96"/>
      <c r="CN118" s="96">
        <f>IF(SUM(CK118:CM118)=0,MASTER_DATA_MAPPED!CN118*VLOOKUP(CN$20,Backend!$A$2:$K$61,VLOOKUP(MASTER_DATA_ESCALATED!$B118,Backend!$M$3:$O$8,3,FALSE),FALSE),SUM(CK118:CM118))</f>
        <v>109651979.15903088</v>
      </c>
      <c r="CO118" s="96"/>
      <c r="CP118" s="96"/>
      <c r="CQ118" s="96"/>
      <c r="CR118" s="96">
        <f>IF(SUM(CO118:CQ118)=0,MASTER_DATA_MAPPED!CR118*VLOOKUP(CR$20,Backend!$A$2:$K$61,VLOOKUP(MASTER_DATA_ESCALATED!$B118,Backend!$M$3:$O$8,3,FALSE),FALSE),SUM(CO118:CQ118))</f>
        <v>173615633.66846558</v>
      </c>
      <c r="CS118" s="96"/>
      <c r="CT118" s="96"/>
      <c r="CU118" s="96"/>
      <c r="CV118" s="96">
        <f>IF(SUM(CS118:CU118)=0,MASTER_DATA_MAPPED!CV118*VLOOKUP(CV$20,Backend!$A$2:$K$61,VLOOKUP(MASTER_DATA_ESCALATED!$B118,Backend!$M$3:$O$8,3,FALSE),FALSE),SUM(CS118:CU118))</f>
        <v>44738352.65147309</v>
      </c>
      <c r="CW118" s="96"/>
      <c r="CX118" s="96"/>
      <c r="CY118" s="96"/>
      <c r="CZ118" s="96">
        <f>IF(SUM(CW118:CY118)=0,MASTER_DATA_MAPPED!CZ118*VLOOKUP(CZ$20,Backend!$A$2:$K$61,VLOOKUP(MASTER_DATA_ESCALATED!$B118,Backend!$M$3:$O$8,3,FALSE),FALSE),SUM(CW118:CY118))</f>
        <v>62215674.435499229</v>
      </c>
      <c r="DA118" s="96"/>
      <c r="DB118" s="96"/>
      <c r="DC118" s="96"/>
      <c r="DD118" s="96" t="e">
        <f>IF(SUM(DA118:DC118)=0,MASTER_DATA_MAPPED!DD118*VLOOKUP(DD$20,Backend!$A$2:$K$61,VLOOKUP(MASTER_DATA_ESCALATED!$B118,Backend!$M$3:$O$8,3,FALSE),FALSE),SUM(DA118:DC118))</f>
        <v>#N/A</v>
      </c>
      <c r="DE118" s="96"/>
      <c r="DF118" s="96"/>
      <c r="DG118" s="96"/>
      <c r="DH118" s="96">
        <f>IF(SUM(DE118:DG118)=0,MASTER_DATA_MAPPED!DH118*VLOOKUP(DH$20,Backend!$A$2:$K$61,VLOOKUP(MASTER_DATA_ESCALATED!$B118,Backend!$M$3:$O$8,3,FALSE),FALSE),SUM(DE118:DG118))</f>
        <v>53649424.140238903</v>
      </c>
      <c r="DI118" s="96"/>
      <c r="DJ118" s="96"/>
      <c r="DK118" s="96"/>
      <c r="DL118" s="96">
        <f>IF(SUM(DI118:DK118)=0,MASTER_DATA_MAPPED!DL118*VLOOKUP(DL$20,Backend!$A$2:$K$61,VLOOKUP(MASTER_DATA_ESCALATED!$B118,Backend!$M$3:$O$8,3,FALSE),FALSE),SUM(DI118:DK118))</f>
        <v>89115346.419447914</v>
      </c>
      <c r="DM118" s="96"/>
      <c r="DN118" s="96"/>
      <c r="DO118" s="96"/>
      <c r="DP118" s="96">
        <f>IF(SUM(DM118:DO118)=0,MASTER_DATA_MAPPED!DP118*VLOOKUP(DP$20,Backend!$A$2:$K$61,VLOOKUP(MASTER_DATA_ESCALATED!$B118,Backend!$M$3:$O$8,3,FALSE),FALSE),SUM(DM118:DO118))</f>
        <v>155191737.82275996</v>
      </c>
      <c r="DQ118" s="96"/>
      <c r="DR118" s="96"/>
      <c r="DS118" s="96"/>
      <c r="DT118" s="96">
        <f>IF(SUM(DQ118:DS118)=0,MASTER_DATA_MAPPED!DT118*VLOOKUP(DT$20,Backend!$A$2:$K$61,VLOOKUP(MASTER_DATA_ESCALATED!$B118,Backend!$M$3:$O$8,3,FALSE),FALSE),SUM(DQ118:DS118))</f>
        <v>270270325.11141759</v>
      </c>
      <c r="DU118" s="96"/>
      <c r="DV118" s="96"/>
      <c r="DW118" s="96"/>
      <c r="DX118" s="96">
        <f>IF(SUM(DU118:DW118)=0,MASTER_DATA_MAPPED!DX118*VLOOKUP(DX$20,Backend!$A$2:$K$61,VLOOKUP(MASTER_DATA_ESCALATED!$B118,Backend!$M$3:$O$8,3,FALSE),FALSE),SUM(DU118:DW118))</f>
        <v>470699598.63674504</v>
      </c>
      <c r="DY118" s="96"/>
      <c r="DZ118" s="96"/>
      <c r="EA118" s="96"/>
      <c r="EB118" s="96">
        <f>IF(SUM(DY118:EA118)=0,MASTER_DATA_MAPPED!EB118*VLOOKUP(EB$20,Backend!$A$2:$K$61,VLOOKUP(MASTER_DATA_ESCALATED!$B118,Backend!$M$3:$O$8,3,FALSE),FALSE),SUM(DY118:EA118))</f>
        <v>562748901.1446656</v>
      </c>
      <c r="EC118" s="96"/>
      <c r="ED118" s="96"/>
      <c r="EE118" s="96"/>
      <c r="EF118" s="96">
        <f>IF(SUM(EC118:EE118)=0,MASTER_DATA_MAPPED!EF118*VLOOKUP(EF$20,Backend!$A$2:$K$61,VLOOKUP(MASTER_DATA_ESCALATED!$B118,Backend!$M$3:$O$8,3,FALSE),FALSE),SUM(EC118:EE118))</f>
        <v>109755944.87015247</v>
      </c>
      <c r="EG118" s="96"/>
      <c r="EH118" s="96"/>
      <c r="EI118" s="96"/>
      <c r="EJ118" s="96">
        <f>IF(SUM(EG118:EI118)=0,MASTER_DATA_MAPPED!EJ118*VLOOKUP(EJ$20,Backend!$A$2:$K$61,VLOOKUP(MASTER_DATA_ESCALATED!$B118,Backend!$M$3:$O$8,3,FALSE),FALSE),SUM(EG118:EI118))</f>
        <v>46291731.459995113</v>
      </c>
      <c r="EK118" s="96"/>
      <c r="EL118" s="96"/>
      <c r="EM118" s="96"/>
      <c r="EN118" s="96">
        <f>IF(SUM(EK118:EM118)=0,MASTER_DATA_MAPPED!EN118*VLOOKUP(EN$20,Backend!$A$2:$K$61,VLOOKUP(MASTER_DATA_ESCALATED!$B118,Backend!$M$3:$O$8,3,FALSE),FALSE),SUM(EK118:EM118))</f>
        <v>174848340.60495195</v>
      </c>
      <c r="EO118" s="96"/>
      <c r="EP118" s="96"/>
      <c r="EQ118" s="96"/>
      <c r="ER118" s="96">
        <f>IF(SUM(EO118:EQ118)=0,MASTER_DATA_MAPPED!ER118*VLOOKUP(ER$20,Backend!$A$2:$K$61,VLOOKUP(MASTER_DATA_ESCALATED!$B118,Backend!$M$3:$O$8,3,FALSE),FALSE),SUM(EO118:EQ118))</f>
        <v>259209557.82003278</v>
      </c>
      <c r="ES118" s="96"/>
      <c r="ET118" s="96"/>
      <c r="EU118" s="96"/>
      <c r="EV118" s="96">
        <f>IF(SUM(ES118:EU118)=0,MASTER_DATA_MAPPED!EV118*VLOOKUP(EV$20,Backend!$A$2:$K$61,VLOOKUP(MASTER_DATA_ESCALATED!$B118,Backend!$M$3:$O$8,3,FALSE),FALSE),SUM(ES118:EU118))</f>
        <v>259209557.82003278</v>
      </c>
      <c r="EW118" s="96"/>
      <c r="EX118" s="96"/>
      <c r="EY118" s="96"/>
      <c r="EZ118" s="96">
        <f>IF(SUM(EW118:EY118)=0,MASTER_DATA_MAPPED!EZ118*VLOOKUP(EZ$20,Backend!$A$2:$K$61,VLOOKUP(MASTER_DATA_ESCALATED!$B118,Backend!$M$3:$O$8,3,FALSE),FALSE),SUM(EW118:EY118))</f>
        <v>169384546.47871938</v>
      </c>
      <c r="FA118" s="96"/>
      <c r="FB118" s="96"/>
      <c r="FC118" s="96"/>
      <c r="FD118" s="96">
        <f>IF(SUM(FA118:FC118)=0,MASTER_DATA_MAPPED!FD118*VLOOKUP(FD$20,Backend!$A$2:$K$61,VLOOKUP(MASTER_DATA_ESCALATED!$B118,Backend!$M$3:$O$8,3,FALSE),FALSE),SUM(FA118:FC118))</f>
        <v>165472235.74053344</v>
      </c>
      <c r="FE118" s="96"/>
      <c r="FF118" s="96"/>
      <c r="FG118" s="96"/>
      <c r="FH118" s="96">
        <f>IF(SUM(FE118:FG118)=0,MASTER_DATA_MAPPED!FH118*VLOOKUP(FH$20,Backend!$A$2:$K$61,VLOOKUP(MASTER_DATA_ESCALATED!$B118,Backend!$M$3:$O$8,3,FALSE),FALSE),SUM(FE118:FG118))</f>
        <v>161971579.23173249</v>
      </c>
      <c r="FI118" s="96"/>
      <c r="FJ118" s="96"/>
      <c r="FK118" s="96"/>
      <c r="FL118" s="96">
        <f>IF(SUM(FI118:FK118)=0,MASTER_DATA_MAPPED!FL118*VLOOKUP(FL$20,Backend!$A$2:$K$61,VLOOKUP(MASTER_DATA_ESCALATED!$B118,Backend!$M$3:$O$8,3,FALSE),FALSE),SUM(FI118:FK118))</f>
        <v>323936776.22735047</v>
      </c>
      <c r="FM118" s="96"/>
      <c r="FN118" s="96"/>
      <c r="FO118" s="96"/>
      <c r="FP118" s="96">
        <f>IF(SUM(FM118:FO118)=0,MASTER_DATA_MAPPED!FP118*VLOOKUP(FP$20,Backend!$A$2:$K$61,VLOOKUP(MASTER_DATA_ESCALATED!$B118,Backend!$M$3:$O$8,3,FALSE),FALSE),SUM(FM118:FO118))</f>
        <v>143902234.18108016</v>
      </c>
      <c r="FQ118" s="96"/>
      <c r="FR118" s="96"/>
      <c r="FS118" s="96"/>
      <c r="FT118" s="96">
        <f>IF(SUM(FQ118:FS118)=0,MASTER_DATA_MAPPED!FT118*VLOOKUP(FT$20,Backend!$A$2:$K$61,VLOOKUP(MASTER_DATA_ESCALATED!$B118,Backend!$M$3:$O$8,3,FALSE),FALSE),SUM(FQ118:FS118))</f>
        <v>138795081.34260407</v>
      </c>
      <c r="FU118" s="96"/>
      <c r="FV118" s="96"/>
      <c r="FW118" s="96"/>
      <c r="FX118" s="96">
        <f>IF(SUM(FU118:FW118)=0,MASTER_DATA_MAPPED!FX118*VLOOKUP(FX$20,Backend!$A$2:$K$61,VLOOKUP(MASTER_DATA_ESCALATED!$B118,Backend!$M$3:$O$8,3,FALSE),FALSE),SUM(FU118:FW118))</f>
        <v>136476699.98498842</v>
      </c>
      <c r="FY118" s="96"/>
      <c r="FZ118" s="96"/>
      <c r="GA118" s="96"/>
      <c r="GB118" s="96">
        <f>IF(SUM(FY118:GA118)=0,MASTER_DATA_MAPPED!GB118*VLOOKUP(GB$20,Backend!$A$2:$K$61,VLOOKUP(MASTER_DATA_ESCALATED!$B118,Backend!$M$3:$O$8,3,FALSE),FALSE),SUM(FY118:GA118))</f>
        <v>146969869.93213052</v>
      </c>
      <c r="GC118" s="96"/>
      <c r="GD118" s="96"/>
      <c r="GE118" s="96"/>
      <c r="GF118" s="96">
        <f>IF(SUM(GC118:GE118)=0,MASTER_DATA_MAPPED!GF118*VLOOKUP(GF$20,Backend!$A$2:$K$61,VLOOKUP(MASTER_DATA_ESCALATED!$B118,Backend!$M$3:$O$8,3,FALSE),FALSE),SUM(GC118:GE118))</f>
        <v>141636413.03664109</v>
      </c>
      <c r="GG118" s="96"/>
      <c r="GH118" s="96"/>
      <c r="GI118" s="96"/>
      <c r="GJ118" s="96">
        <f>IF(SUM(GG118:GI118)=0,MASTER_DATA_MAPPED!GJ118*VLOOKUP(GJ$20,Backend!$A$2:$K$61,VLOOKUP(MASTER_DATA_ESCALATED!$B118,Backend!$M$3:$O$8,3,FALSE),FALSE),SUM(GG118:GI118))</f>
        <v>139519402.55225927</v>
      </c>
      <c r="GK118" s="96"/>
      <c r="GL118" s="96"/>
      <c r="GM118" s="96"/>
      <c r="GN118" s="96">
        <f>IF(SUM(GK118:GM118)=0,MASTER_DATA_MAPPED!GN118*VLOOKUP(GN$20,Backend!$A$2:$K$61,VLOOKUP(MASTER_DATA_ESCALATED!$B118,Backend!$M$3:$O$8,3,FALSE),FALSE),SUM(GK118:GM118))</f>
        <v>146213343.4695994</v>
      </c>
      <c r="GO118" s="96"/>
      <c r="GP118" s="96"/>
      <c r="GQ118" s="96"/>
      <c r="GR118" s="96">
        <f>IF(SUM(GO118:GQ118)=0,MASTER_DATA_MAPPED!GR118*VLOOKUP(GR$20,Backend!$A$2:$K$61,VLOOKUP(MASTER_DATA_ESCALATED!$B118,Backend!$M$3:$O$8,3,FALSE),FALSE),SUM(GO118:GQ118))</f>
        <v>141186075.63735941</v>
      </c>
      <c r="GS118" s="96"/>
      <c r="GT118" s="96"/>
      <c r="GU118" s="96"/>
      <c r="GV118" s="96">
        <f>IF(SUM(GS118:GU118)=0,MASTER_DATA_MAPPED!GV118*VLOOKUP(GV$20,Backend!$A$2:$K$61,VLOOKUP(MASTER_DATA_ESCALATED!$B118,Backend!$M$3:$O$8,3,FALSE),FALSE),SUM(GS118:GU118))</f>
        <v>139182721.78476089</v>
      </c>
    </row>
    <row r="119" spans="2:204" hidden="1" outlineLevel="2" x14ac:dyDescent="0.3">
      <c r="B119" s="21">
        <f t="shared" si="3"/>
        <v>20</v>
      </c>
      <c r="C119" s="52">
        <f t="shared" si="4"/>
        <v>241</v>
      </c>
      <c r="D119" s="77"/>
      <c r="E119" s="52"/>
      <c r="F119" s="52">
        <v>241</v>
      </c>
      <c r="G119" s="78"/>
      <c r="H119" s="35" t="s">
        <v>121</v>
      </c>
      <c r="I119" s="97"/>
      <c r="J119" s="97"/>
      <c r="K119" s="97"/>
      <c r="L119" s="97">
        <f>IF(SUM(I119:K119)=0,MASTER_DATA_MAPPED!L119*VLOOKUP(L$20,Backend!$A$2:$K$61,VLOOKUP(MASTER_DATA_ESCALATED!$B119,Backend!$M$3:$O$8,3,FALSE),FALSE),SUM(I119:K119))</f>
        <v>0</v>
      </c>
      <c r="M119" s="97"/>
      <c r="N119" s="97"/>
      <c r="O119" s="97"/>
      <c r="P119" s="97">
        <f>IF(SUM(M119:O119)=0,MASTER_DATA_MAPPED!P119*VLOOKUP(P$20,Backend!$A$2:$K$61,VLOOKUP(MASTER_DATA_ESCALATED!$B119,Backend!$M$3:$O$8,3,FALSE),FALSE),SUM(M119:O119))</f>
        <v>0</v>
      </c>
      <c r="Q119" s="97"/>
      <c r="R119" s="97"/>
      <c r="S119" s="97"/>
      <c r="T119" s="97">
        <f>IF(SUM(Q119:S119)=0,MASTER_DATA_MAPPED!T119*VLOOKUP(T$20,Backend!$A$2:$K$61,VLOOKUP(MASTER_DATA_ESCALATED!$B119,Backend!$M$3:$O$8,3,FALSE),FALSE),SUM(Q119:S119))</f>
        <v>0</v>
      </c>
      <c r="U119" s="97"/>
      <c r="V119" s="97"/>
      <c r="W119" s="97"/>
      <c r="X119" s="97">
        <f>IF(SUM(U119:W119)=0,MASTER_DATA_MAPPED!X119*VLOOKUP(X$20,Backend!$A$2:$K$61,VLOOKUP(MASTER_DATA_ESCALATED!$B119,Backend!$M$3:$O$8,3,FALSE),FALSE),SUM(U119:W119))</f>
        <v>0</v>
      </c>
      <c r="Y119" s="97"/>
      <c r="Z119" s="97"/>
      <c r="AA119" s="97"/>
      <c r="AB119" s="97">
        <f>IF(SUM(Y119:AA119)=0,MASTER_DATA_MAPPED!AB119*VLOOKUP(AB$20,Backend!$A$2:$K$61,VLOOKUP(MASTER_DATA_ESCALATED!$B119,Backend!$M$3:$O$8,3,FALSE),FALSE),SUM(Y119:AA119))</f>
        <v>0</v>
      </c>
      <c r="AC119" s="97"/>
      <c r="AD119" s="97"/>
      <c r="AE119" s="97"/>
      <c r="AF119" s="97">
        <f>IF(SUM(AC119:AE119)=0,MASTER_DATA_MAPPED!AF119*VLOOKUP(AF$20,Backend!$A$2:$K$61,VLOOKUP(MASTER_DATA_ESCALATED!$B119,Backend!$M$3:$O$8,3,FALSE),FALSE),SUM(AC119:AE119))</f>
        <v>0</v>
      </c>
      <c r="AG119" s="97"/>
      <c r="AH119" s="97"/>
      <c r="AI119" s="97"/>
      <c r="AJ119" s="97">
        <f>IF(SUM(AG119:AI119)=0,MASTER_DATA_MAPPED!AJ119*VLOOKUP(AJ$20,Backend!$A$2:$K$61,VLOOKUP(MASTER_DATA_ESCALATED!$B119,Backend!$M$3:$O$8,3,FALSE),FALSE),SUM(AG119:AI119))</f>
        <v>0</v>
      </c>
      <c r="AK119" s="97"/>
      <c r="AL119" s="97"/>
      <c r="AM119" s="97"/>
      <c r="AN119" s="97">
        <f>IF(SUM(AK119:AM119)=0,MASTER_DATA_MAPPED!AN119*VLOOKUP(AN$20,Backend!$A$2:$K$61,VLOOKUP(MASTER_DATA_ESCALATED!$B119,Backend!$M$3:$O$8,3,FALSE),FALSE),SUM(AK119:AM119))</f>
        <v>0</v>
      </c>
      <c r="AO119" s="97"/>
      <c r="AP119" s="97"/>
      <c r="AQ119" s="97"/>
      <c r="AR119" s="97">
        <f>IF(SUM(AO119:AQ119)=0,MASTER_DATA_MAPPED!AR119*VLOOKUP(AR$20,Backend!$A$2:$K$61,VLOOKUP(MASTER_DATA_ESCALATED!$B119,Backend!$M$3:$O$8,3,FALSE),FALSE),SUM(AO119:AQ119))</f>
        <v>0</v>
      </c>
      <c r="AS119" s="97"/>
      <c r="AT119" s="97"/>
      <c r="AU119" s="97"/>
      <c r="AV119" s="97">
        <f>IF(SUM(AS119:AU119)=0,MASTER_DATA_MAPPED!AV119*VLOOKUP(AV$20,Backend!$A$2:$K$61,VLOOKUP(MASTER_DATA_ESCALATED!$B119,Backend!$M$3:$O$8,3,FALSE),FALSE),SUM(AS119:AU119))</f>
        <v>0</v>
      </c>
      <c r="AW119" s="97"/>
      <c r="AX119" s="97"/>
      <c r="AY119" s="97"/>
      <c r="AZ119" s="97">
        <f>IF(SUM(AW119:AY119)=0,MASTER_DATA_MAPPED!AZ119*VLOOKUP(AZ$20,Backend!$A$2:$K$61,VLOOKUP(MASTER_DATA_ESCALATED!$B119,Backend!$M$3:$O$8,3,FALSE),FALSE),SUM(AW119:AY119))</f>
        <v>0</v>
      </c>
      <c r="BA119" s="97"/>
      <c r="BB119" s="97"/>
      <c r="BC119" s="97"/>
      <c r="BD119" s="97">
        <f>IF(SUM(BA119:BC119)=0,MASTER_DATA_MAPPED!BD119*VLOOKUP(BD$20,Backend!$A$2:$K$61,VLOOKUP(MASTER_DATA_ESCALATED!$B119,Backend!$M$3:$O$8,3,FALSE),FALSE),SUM(BA119:BC119))</f>
        <v>0</v>
      </c>
      <c r="BE119" s="97"/>
      <c r="BF119" s="97"/>
      <c r="BG119" s="97"/>
      <c r="BH119" s="97">
        <f>IF(SUM(BE119:BG119)=0,MASTER_DATA_MAPPED!BH119*VLOOKUP(BH$20,Backend!$A$2:$K$61,VLOOKUP(MASTER_DATA_ESCALATED!$B119,Backend!$M$3:$O$8,3,FALSE),FALSE),SUM(BE119:BG119))</f>
        <v>0</v>
      </c>
      <c r="BI119" s="97"/>
      <c r="BJ119" s="97"/>
      <c r="BK119" s="97"/>
      <c r="BL119" s="97">
        <f>IF(SUM(BI119:BK119)=0,MASTER_DATA_MAPPED!BL119*VLOOKUP(BL$20,Backend!$A$2:$K$61,VLOOKUP(MASTER_DATA_ESCALATED!$B119,Backend!$M$3:$O$8,3,FALSE),FALSE),SUM(BI119:BK119))</f>
        <v>0</v>
      </c>
      <c r="BM119" s="97"/>
      <c r="BN119" s="97"/>
      <c r="BO119" s="97"/>
      <c r="BP119" s="97">
        <f>IF(SUM(BM119:BO119)=0,MASTER_DATA_MAPPED!BP119*VLOOKUP(BP$20,Backend!$A$2:$K$61,VLOOKUP(MASTER_DATA_ESCALATED!$B119,Backend!$M$3:$O$8,3,FALSE),FALSE),SUM(BM119:BO119))</f>
        <v>38122270.643328674</v>
      </c>
      <c r="BQ119" s="97"/>
      <c r="BR119" s="97"/>
      <c r="BS119" s="97"/>
      <c r="BT119" s="97">
        <f>IF(SUM(BQ119:BS119)=0,MASTER_DATA_MAPPED!BT119*VLOOKUP(BT$20,Backend!$A$2:$K$61,VLOOKUP(MASTER_DATA_ESCALATED!$B119,Backend!$M$3:$O$8,3,FALSE),FALSE),SUM(BQ119:BS119))</f>
        <v>38121999.398293808</v>
      </c>
      <c r="BU119" s="97"/>
      <c r="BV119" s="97"/>
      <c r="BW119" s="97"/>
      <c r="BX119" s="97">
        <f>IF(SUM(BU119:BW119)=0,MASTER_DATA_MAPPED!BX119*VLOOKUP(BX$20,Backend!$A$2:$K$61,VLOOKUP(MASTER_DATA_ESCALATED!$B119,Backend!$M$3:$O$8,3,FALSE),FALSE),SUM(BU119:BW119))</f>
        <v>29011114.819878656</v>
      </c>
      <c r="BY119" s="97"/>
      <c r="BZ119" s="97"/>
      <c r="CA119" s="97"/>
      <c r="CB119" s="97">
        <f>IF(SUM(BY119:CA119)=0,MASTER_DATA_MAPPED!CB119*VLOOKUP(CB$20,Backend!$A$2:$K$61,VLOOKUP(MASTER_DATA_ESCALATED!$B119,Backend!$M$3:$O$8,3,FALSE),FALSE),SUM(BY119:CA119))</f>
        <v>35821994.676296256</v>
      </c>
      <c r="CC119" s="97"/>
      <c r="CD119" s="97"/>
      <c r="CE119" s="97"/>
      <c r="CF119" s="97">
        <f>IF(SUM(CC119:CE119)=0,MASTER_DATA_MAPPED!CF119*VLOOKUP(CF$20,Backend!$A$2:$K$61,VLOOKUP(MASTER_DATA_ESCALATED!$B119,Backend!$M$3:$O$8,3,FALSE),FALSE),SUM(CC119:CE119))</f>
        <v>16932072.411757443</v>
      </c>
      <c r="CG119" s="97"/>
      <c r="CH119" s="97"/>
      <c r="CI119" s="97"/>
      <c r="CJ119" s="97">
        <f>IF(SUM(CG119:CI119)=0,MASTER_DATA_MAPPED!CJ119*VLOOKUP(CJ$20,Backend!$A$2:$K$61,VLOOKUP(MASTER_DATA_ESCALATED!$B119,Backend!$M$3:$O$8,3,FALSE),FALSE),SUM(CG119:CI119))</f>
        <v>0</v>
      </c>
      <c r="CK119" s="97"/>
      <c r="CL119" s="97"/>
      <c r="CM119" s="97"/>
      <c r="CN119" s="97">
        <f>IF(SUM(CK119:CM119)=0,MASTER_DATA_MAPPED!CN119*VLOOKUP(CN$20,Backend!$A$2:$K$61,VLOOKUP(MASTER_DATA_ESCALATED!$B119,Backend!$M$3:$O$8,3,FALSE),FALSE),SUM(CK119:CM119))</f>
        <v>0</v>
      </c>
      <c r="CO119" s="97"/>
      <c r="CP119" s="97"/>
      <c r="CQ119" s="97"/>
      <c r="CR119" s="97">
        <f>IF(SUM(CO119:CQ119)=0,MASTER_DATA_MAPPED!CR119*VLOOKUP(CR$20,Backend!$A$2:$K$61,VLOOKUP(MASTER_DATA_ESCALATED!$B119,Backend!$M$3:$O$8,3,FALSE),FALSE),SUM(CO119:CQ119))</f>
        <v>0</v>
      </c>
      <c r="CS119" s="97"/>
      <c r="CT119" s="97"/>
      <c r="CU119" s="97"/>
      <c r="CV119" s="97">
        <f>IF(SUM(CS119:CU119)=0,MASTER_DATA_MAPPED!CV119*VLOOKUP(CV$20,Backend!$A$2:$K$61,VLOOKUP(MASTER_DATA_ESCALATED!$B119,Backend!$M$3:$O$8,3,FALSE),FALSE),SUM(CS119:CU119))</f>
        <v>5773729.9479086213</v>
      </c>
      <c r="CW119" s="97"/>
      <c r="CX119" s="97"/>
      <c r="CY119" s="97"/>
      <c r="CZ119" s="97">
        <f>IF(SUM(CW119:CY119)=0,MASTER_DATA_MAPPED!CZ119*VLOOKUP(CZ$20,Backend!$A$2:$K$61,VLOOKUP(MASTER_DATA_ESCALATED!$B119,Backend!$M$3:$O$8,3,FALSE),FALSE),SUM(CW119:CY119))</f>
        <v>8029274.4691804796</v>
      </c>
      <c r="DA119" s="97"/>
      <c r="DB119" s="97"/>
      <c r="DC119" s="97"/>
      <c r="DD119" s="97" t="e">
        <f>IF(SUM(DA119:DC119)=0,MASTER_DATA_MAPPED!DD119*VLOOKUP(DD$20,Backend!$A$2:$K$61,VLOOKUP(MASTER_DATA_ESCALATED!$B119,Backend!$M$3:$O$8,3,FALSE),FALSE),SUM(DA119:DC119))</f>
        <v>#N/A</v>
      </c>
      <c r="DE119" s="97"/>
      <c r="DF119" s="97"/>
      <c r="DG119" s="97"/>
      <c r="DH119" s="97">
        <f>IF(SUM(DE119:DG119)=0,MASTER_DATA_MAPPED!DH119*VLOOKUP(DH$20,Backend!$A$2:$K$61,VLOOKUP(MASTER_DATA_ESCALATED!$B119,Backend!$M$3:$O$8,3,FALSE),FALSE),SUM(DE119:DG119))</f>
        <v>0</v>
      </c>
      <c r="DI119" s="97"/>
      <c r="DJ119" s="97"/>
      <c r="DK119" s="97"/>
      <c r="DL119" s="97">
        <f>IF(SUM(DI119:DK119)=0,MASTER_DATA_MAPPED!DL119*VLOOKUP(DL$20,Backend!$A$2:$K$61,VLOOKUP(MASTER_DATA_ESCALATED!$B119,Backend!$M$3:$O$8,3,FALSE),FALSE),SUM(DI119:DK119))</f>
        <v>0</v>
      </c>
      <c r="DM119" s="97"/>
      <c r="DN119" s="97"/>
      <c r="DO119" s="97"/>
      <c r="DP119" s="97">
        <f>IF(SUM(DM119:DO119)=0,MASTER_DATA_MAPPED!DP119*VLOOKUP(DP$20,Backend!$A$2:$K$61,VLOOKUP(MASTER_DATA_ESCALATED!$B119,Backend!$M$3:$O$8,3,FALSE),FALSE),SUM(DM119:DO119))</f>
        <v>0</v>
      </c>
      <c r="DQ119" s="97"/>
      <c r="DR119" s="97"/>
      <c r="DS119" s="97"/>
      <c r="DT119" s="97">
        <f>IF(SUM(DQ119:DS119)=0,MASTER_DATA_MAPPED!DT119*VLOOKUP(DT$20,Backend!$A$2:$K$61,VLOOKUP(MASTER_DATA_ESCALATED!$B119,Backend!$M$3:$O$8,3,FALSE),FALSE),SUM(DQ119:DS119))</f>
        <v>0</v>
      </c>
      <c r="DU119" s="97"/>
      <c r="DV119" s="97"/>
      <c r="DW119" s="97"/>
      <c r="DX119" s="97">
        <f>IF(SUM(DU119:DW119)=0,MASTER_DATA_MAPPED!DX119*VLOOKUP(DX$20,Backend!$A$2:$K$61,VLOOKUP(MASTER_DATA_ESCALATED!$B119,Backend!$M$3:$O$8,3,FALSE),FALSE),SUM(DU119:DW119))</f>
        <v>0</v>
      </c>
      <c r="DY119" s="97"/>
      <c r="DZ119" s="97"/>
      <c r="EA119" s="97"/>
      <c r="EB119" s="97">
        <f>IF(SUM(DY119:EA119)=0,MASTER_DATA_MAPPED!EB119*VLOOKUP(EB$20,Backend!$A$2:$K$61,VLOOKUP(MASTER_DATA_ESCALATED!$B119,Backend!$M$3:$O$8,3,FALSE),FALSE),SUM(DY119:EA119))</f>
        <v>0</v>
      </c>
      <c r="EC119" s="97"/>
      <c r="ED119" s="97"/>
      <c r="EE119" s="97"/>
      <c r="EF119" s="97">
        <f>IF(SUM(EC119:EE119)=0,MASTER_DATA_MAPPED!EF119*VLOOKUP(EF$20,Backend!$A$2:$K$61,VLOOKUP(MASTER_DATA_ESCALATED!$B119,Backend!$M$3:$O$8,3,FALSE),FALSE),SUM(EC119:EE119))</f>
        <v>7833490.1961199278</v>
      </c>
      <c r="EG119" s="97"/>
      <c r="EH119" s="97"/>
      <c r="EI119" s="97"/>
      <c r="EJ119" s="97">
        <f>IF(SUM(EG119:EI119)=0,MASTER_DATA_MAPPED!EJ119*VLOOKUP(EJ$20,Backend!$A$2:$K$61,VLOOKUP(MASTER_DATA_ESCALATED!$B119,Backend!$M$3:$O$8,3,FALSE),FALSE),SUM(EG119:EI119))</f>
        <v>0</v>
      </c>
      <c r="EK119" s="97"/>
      <c r="EL119" s="97"/>
      <c r="EM119" s="97"/>
      <c r="EN119" s="97">
        <f>IF(SUM(EK119:EM119)=0,MASTER_DATA_MAPPED!EN119*VLOOKUP(EN$20,Backend!$A$2:$K$61,VLOOKUP(MASTER_DATA_ESCALATED!$B119,Backend!$M$3:$O$8,3,FALSE),FALSE),SUM(EK119:EM119))</f>
        <v>27847111.598855108</v>
      </c>
      <c r="EO119" s="97"/>
      <c r="EP119" s="97"/>
      <c r="EQ119" s="97"/>
      <c r="ER119" s="97">
        <f>IF(SUM(EO119:EQ119)=0,MASTER_DATA_MAPPED!ER119*VLOOKUP(ER$20,Backend!$A$2:$K$61,VLOOKUP(MASTER_DATA_ESCALATED!$B119,Backend!$M$3:$O$8,3,FALSE),FALSE),SUM(EO119:EQ119))</f>
        <v>45475523.4608877</v>
      </c>
      <c r="ES119" s="97"/>
      <c r="ET119" s="97"/>
      <c r="EU119" s="97"/>
      <c r="EV119" s="97">
        <f>IF(SUM(ES119:EU119)=0,MASTER_DATA_MAPPED!EV119*VLOOKUP(EV$20,Backend!$A$2:$K$61,VLOOKUP(MASTER_DATA_ESCALATED!$B119,Backend!$M$3:$O$8,3,FALSE),FALSE),SUM(ES119:EU119))</f>
        <v>45475523.4608877</v>
      </c>
      <c r="EW119" s="97"/>
      <c r="EX119" s="97"/>
      <c r="EY119" s="97"/>
      <c r="EZ119" s="97">
        <f>IF(SUM(EW119:EY119)=0,MASTER_DATA_MAPPED!EZ119*VLOOKUP(EZ$20,Backend!$A$2:$K$61,VLOOKUP(MASTER_DATA_ESCALATED!$B119,Backend!$M$3:$O$8,3,FALSE),FALSE),SUM(EW119:EY119))</f>
        <v>34384297.066846289</v>
      </c>
      <c r="FA119" s="97"/>
      <c r="FB119" s="97"/>
      <c r="FC119" s="97"/>
      <c r="FD119" s="97">
        <f>IF(SUM(FA119:FC119)=0,MASTER_DATA_MAPPED!FD119*VLOOKUP(FD$20,Backend!$A$2:$K$61,VLOOKUP(MASTER_DATA_ESCALATED!$B119,Backend!$M$3:$O$8,3,FALSE),FALSE),SUM(FA119:FC119))</f>
        <v>34243887.872327387</v>
      </c>
      <c r="FE119" s="97"/>
      <c r="FF119" s="97"/>
      <c r="FG119" s="97"/>
      <c r="FH119" s="97">
        <f>IF(SUM(FE119:FG119)=0,MASTER_DATA_MAPPED!FH119*VLOOKUP(FH$20,Backend!$A$2:$K$61,VLOOKUP(MASTER_DATA_ESCALATED!$B119,Backend!$M$3:$O$8,3,FALSE),FALSE),SUM(FE119:FG119))</f>
        <v>34116243.150037467</v>
      </c>
      <c r="FI119" s="97"/>
      <c r="FJ119" s="97"/>
      <c r="FK119" s="97"/>
      <c r="FL119" s="97">
        <f>IF(SUM(FI119:FK119)=0,MASTER_DATA_MAPPED!FL119*VLOOKUP(FL$20,Backend!$A$2:$K$61,VLOOKUP(MASTER_DATA_ESCALATED!$B119,Backend!$M$3:$O$8,3,FALSE),FALSE),SUM(FI119:FK119))</f>
        <v>68235677.418132186</v>
      </c>
      <c r="FM119" s="97"/>
      <c r="FN119" s="97"/>
      <c r="FO119" s="97"/>
      <c r="FP119" s="97">
        <f>IF(SUM(FM119:FO119)=0,MASTER_DATA_MAPPED!FP119*VLOOKUP(FP$20,Backend!$A$2:$K$61,VLOOKUP(MASTER_DATA_ESCALATED!$B119,Backend!$M$3:$O$8,3,FALSE),FALSE),SUM(FM119:FO119))</f>
        <v>19348321.442128945</v>
      </c>
      <c r="FQ119" s="97"/>
      <c r="FR119" s="97"/>
      <c r="FS119" s="97"/>
      <c r="FT119" s="97">
        <f>IF(SUM(FQ119:FS119)=0,MASTER_DATA_MAPPED!FT119*VLOOKUP(FT$20,Backend!$A$2:$K$61,VLOOKUP(MASTER_DATA_ESCALATED!$B119,Backend!$M$3:$O$8,3,FALSE),FALSE),SUM(FQ119:FS119))</f>
        <v>19153547.205480609</v>
      </c>
      <c r="FU119" s="97"/>
      <c r="FV119" s="97"/>
      <c r="FW119" s="97"/>
      <c r="FX119" s="97">
        <f>IF(SUM(FU119:FW119)=0,MASTER_DATA_MAPPED!FX119*VLOOKUP(FX$20,Backend!$A$2:$K$61,VLOOKUP(MASTER_DATA_ESCALATED!$B119,Backend!$M$3:$O$8,3,FALSE),FALSE),SUM(FU119:FW119))</f>
        <v>19065927.577144481</v>
      </c>
      <c r="FY119" s="97"/>
      <c r="FZ119" s="97"/>
      <c r="GA119" s="97"/>
      <c r="GB119" s="97">
        <f>IF(SUM(FY119:GA119)=0,MASTER_DATA_MAPPED!GB119*VLOOKUP(GB$20,Backend!$A$2:$K$61,VLOOKUP(MASTER_DATA_ESCALATED!$B119,Backend!$M$3:$O$8,3,FALSE),FALSE),SUM(FY119:GA119))</f>
        <v>19334444.852020822</v>
      </c>
      <c r="GC119" s="97"/>
      <c r="GD119" s="97"/>
      <c r="GE119" s="97"/>
      <c r="GF119" s="97">
        <f>IF(SUM(GC119:GE119)=0,MASTER_DATA_MAPPED!GF119*VLOOKUP(GF$20,Backend!$A$2:$K$61,VLOOKUP(MASTER_DATA_ESCALATED!$B119,Backend!$M$3:$O$8,3,FALSE),FALSE),SUM(GC119:GE119))</f>
        <v>19139667.98723042</v>
      </c>
      <c r="GG119" s="97"/>
      <c r="GH119" s="97"/>
      <c r="GI119" s="97"/>
      <c r="GJ119" s="97">
        <f>IF(SUM(GG119:GI119)=0,MASTER_DATA_MAPPED!GJ119*VLOOKUP(GJ$20,Backend!$A$2:$K$61,VLOOKUP(MASTER_DATA_ESCALATED!$B119,Backend!$M$3:$O$8,3,FALSE),FALSE),SUM(GG119:GI119))</f>
        <v>19062673.937266856</v>
      </c>
      <c r="GK119" s="97"/>
      <c r="GL119" s="97"/>
      <c r="GM119" s="97"/>
      <c r="GN119" s="97">
        <f>IF(SUM(GK119:GM119)=0,MASTER_DATA_MAPPED!GN119*VLOOKUP(GN$20,Backend!$A$2:$K$61,VLOOKUP(MASTER_DATA_ESCALATED!$B119,Backend!$M$3:$O$8,3,FALSE),FALSE),SUM(GK119:GM119))</f>
        <v>18270833.129795797</v>
      </c>
      <c r="GO119" s="97"/>
      <c r="GP119" s="97"/>
      <c r="GQ119" s="97"/>
      <c r="GR119" s="97">
        <f>IF(SUM(GO119:GQ119)=0,MASTER_DATA_MAPPED!GR119*VLOOKUP(GR$20,Backend!$A$2:$K$61,VLOOKUP(MASTER_DATA_ESCALATED!$B119,Backend!$M$3:$O$8,3,FALSE),FALSE),SUM(GO119:GQ119))</f>
        <v>18072298.021851111</v>
      </c>
      <c r="GS119" s="97"/>
      <c r="GT119" s="97"/>
      <c r="GU119" s="97"/>
      <c r="GV119" s="97">
        <f>IF(SUM(GS119:GU119)=0,MASTER_DATA_MAPPED!GV119*VLOOKUP(GV$20,Backend!$A$2:$K$61,VLOOKUP(MASTER_DATA_ESCALATED!$B119,Backend!$M$3:$O$8,3,FALSE),FALSE),SUM(GS119:GU119))</f>
        <v>17992899.221897218</v>
      </c>
    </row>
    <row r="120" spans="2:204" ht="17.25" hidden="1" outlineLevel="2" x14ac:dyDescent="0.3">
      <c r="B120" s="21">
        <f t="shared" si="3"/>
        <v>20</v>
      </c>
      <c r="C120" s="52">
        <f t="shared" si="4"/>
        <v>242</v>
      </c>
      <c r="D120" s="77"/>
      <c r="E120" s="52"/>
      <c r="F120" s="52">
        <v>242</v>
      </c>
      <c r="G120" s="78"/>
      <c r="H120" s="34" t="s">
        <v>122</v>
      </c>
      <c r="I120" s="95"/>
      <c r="J120" s="95"/>
      <c r="K120" s="95"/>
      <c r="L120" s="95">
        <f>IF(SUM(I120:K120)=0,MASTER_DATA_MAPPED!L120*VLOOKUP(L$20,Backend!$A$2:$K$61,VLOOKUP(MASTER_DATA_ESCALATED!$B120,Backend!$M$3:$O$8,3,FALSE),FALSE),SUM(I120:K120))</f>
        <v>0</v>
      </c>
      <c r="M120" s="95"/>
      <c r="N120" s="95"/>
      <c r="O120" s="95"/>
      <c r="P120" s="95">
        <f>IF(SUM(M120:O120)=0,MASTER_DATA_MAPPED!P120*VLOOKUP(P$20,Backend!$A$2:$K$61,VLOOKUP(MASTER_DATA_ESCALATED!$B120,Backend!$M$3:$O$8,3,FALSE),FALSE),SUM(M120:O120))</f>
        <v>0</v>
      </c>
      <c r="Q120" s="95"/>
      <c r="R120" s="95"/>
      <c r="S120" s="95"/>
      <c r="T120" s="95">
        <f>IF(SUM(Q120:S120)=0,MASTER_DATA_MAPPED!T120*VLOOKUP(T$20,Backend!$A$2:$K$61,VLOOKUP(MASTER_DATA_ESCALATED!$B120,Backend!$M$3:$O$8,3,FALSE),FALSE),SUM(Q120:S120))</f>
        <v>0</v>
      </c>
      <c r="U120" s="95"/>
      <c r="V120" s="95"/>
      <c r="W120" s="95"/>
      <c r="X120" s="95">
        <f>IF(SUM(U120:W120)=0,MASTER_DATA_MAPPED!X120*VLOOKUP(X$20,Backend!$A$2:$K$61,VLOOKUP(MASTER_DATA_ESCALATED!$B120,Backend!$M$3:$O$8,3,FALSE),FALSE),SUM(U120:W120))</f>
        <v>0</v>
      </c>
      <c r="Y120" s="95"/>
      <c r="Z120" s="95"/>
      <c r="AA120" s="95"/>
      <c r="AB120" s="95">
        <f>IF(SUM(Y120:AA120)=0,MASTER_DATA_MAPPED!AB120*VLOOKUP(AB$20,Backend!$A$2:$K$61,VLOOKUP(MASTER_DATA_ESCALATED!$B120,Backend!$M$3:$O$8,3,FALSE),FALSE),SUM(Y120:AA120))</f>
        <v>0</v>
      </c>
      <c r="AC120" s="95"/>
      <c r="AD120" s="95"/>
      <c r="AE120" s="95"/>
      <c r="AF120" s="95">
        <f>IF(SUM(AC120:AE120)=0,MASTER_DATA_MAPPED!AF120*VLOOKUP(AF$20,Backend!$A$2:$K$61,VLOOKUP(MASTER_DATA_ESCALATED!$B120,Backend!$M$3:$O$8,3,FALSE),FALSE),SUM(AC120:AE120))</f>
        <v>0</v>
      </c>
      <c r="AG120" s="95"/>
      <c r="AH120" s="95"/>
      <c r="AI120" s="95"/>
      <c r="AJ120" s="95">
        <f>IF(SUM(AG120:AI120)=0,MASTER_DATA_MAPPED!AJ120*VLOOKUP(AJ$20,Backend!$A$2:$K$61,VLOOKUP(MASTER_DATA_ESCALATED!$B120,Backend!$M$3:$O$8,3,FALSE),FALSE),SUM(AG120:AI120))</f>
        <v>0</v>
      </c>
      <c r="AK120" s="95"/>
      <c r="AL120" s="95"/>
      <c r="AM120" s="95"/>
      <c r="AN120" s="95">
        <f>IF(SUM(AK120:AM120)=0,MASTER_DATA_MAPPED!AN120*VLOOKUP(AN$20,Backend!$A$2:$K$61,VLOOKUP(MASTER_DATA_ESCALATED!$B120,Backend!$M$3:$O$8,3,FALSE),FALSE),SUM(AK120:AM120))</f>
        <v>0</v>
      </c>
      <c r="AO120" s="95"/>
      <c r="AP120" s="95"/>
      <c r="AQ120" s="95"/>
      <c r="AR120" s="95">
        <f>IF(SUM(AO120:AQ120)=0,MASTER_DATA_MAPPED!AR120*VLOOKUP(AR$20,Backend!$A$2:$K$61,VLOOKUP(MASTER_DATA_ESCALATED!$B120,Backend!$M$3:$O$8,3,FALSE),FALSE),SUM(AO120:AQ120))</f>
        <v>0</v>
      </c>
      <c r="AS120" s="95"/>
      <c r="AT120" s="95"/>
      <c r="AU120" s="95"/>
      <c r="AV120" s="95">
        <f>IF(SUM(AS120:AU120)=0,MASTER_DATA_MAPPED!AV120*VLOOKUP(AV$20,Backend!$A$2:$K$61,VLOOKUP(MASTER_DATA_ESCALATED!$B120,Backend!$M$3:$O$8,3,FALSE),FALSE),SUM(AS120:AU120))</f>
        <v>0</v>
      </c>
      <c r="AW120" s="95"/>
      <c r="AX120" s="95"/>
      <c r="AY120" s="95"/>
      <c r="AZ120" s="95">
        <f>IF(SUM(AW120:AY120)=0,MASTER_DATA_MAPPED!AZ120*VLOOKUP(AZ$20,Backend!$A$2:$K$61,VLOOKUP(MASTER_DATA_ESCALATED!$B120,Backend!$M$3:$O$8,3,FALSE),FALSE),SUM(AW120:AY120))</f>
        <v>0</v>
      </c>
      <c r="BA120" s="95"/>
      <c r="BB120" s="95"/>
      <c r="BC120" s="95"/>
      <c r="BD120" s="95">
        <f>IF(SUM(BA120:BC120)=0,MASTER_DATA_MAPPED!BD120*VLOOKUP(BD$20,Backend!$A$2:$K$61,VLOOKUP(MASTER_DATA_ESCALATED!$B120,Backend!$M$3:$O$8,3,FALSE),FALSE),SUM(BA120:BC120))</f>
        <v>0</v>
      </c>
      <c r="BE120" s="95"/>
      <c r="BF120" s="95"/>
      <c r="BG120" s="95"/>
      <c r="BH120" s="95">
        <f>IF(SUM(BE120:BG120)=0,MASTER_DATA_MAPPED!BH120*VLOOKUP(BH$20,Backend!$A$2:$K$61,VLOOKUP(MASTER_DATA_ESCALATED!$B120,Backend!$M$3:$O$8,3,FALSE),FALSE),SUM(BE120:BG120))</f>
        <v>0</v>
      </c>
      <c r="BI120" s="95"/>
      <c r="BJ120" s="95"/>
      <c r="BK120" s="95"/>
      <c r="BL120" s="95">
        <f>IF(SUM(BI120:BK120)=0,MASTER_DATA_MAPPED!BL120*VLOOKUP(BL$20,Backend!$A$2:$K$61,VLOOKUP(MASTER_DATA_ESCALATED!$B120,Backend!$M$3:$O$8,3,FALSE),FALSE),SUM(BI120:BK120))</f>
        <v>0</v>
      </c>
      <c r="BM120" s="95"/>
      <c r="BN120" s="95"/>
      <c r="BO120" s="95"/>
      <c r="BP120" s="95">
        <f>IF(SUM(BM120:BO120)=0,MASTER_DATA_MAPPED!BP120*VLOOKUP(BP$20,Backend!$A$2:$K$61,VLOOKUP(MASTER_DATA_ESCALATED!$B120,Backend!$M$3:$O$8,3,FALSE),FALSE),SUM(BM120:BO120))</f>
        <v>64838815.215261273</v>
      </c>
      <c r="BQ120" s="95"/>
      <c r="BR120" s="95"/>
      <c r="BS120" s="95"/>
      <c r="BT120" s="95">
        <f>IF(SUM(BQ120:BS120)=0,MASTER_DATA_MAPPED!BT120*VLOOKUP(BT$20,Backend!$A$2:$K$61,VLOOKUP(MASTER_DATA_ESCALATED!$B120,Backend!$M$3:$O$8,3,FALSE),FALSE),SUM(BQ120:BS120))</f>
        <v>64343751.542095944</v>
      </c>
      <c r="BU120" s="95"/>
      <c r="BV120" s="95"/>
      <c r="BW120" s="95"/>
      <c r="BX120" s="95">
        <f>IF(SUM(BU120:BW120)=0,MASTER_DATA_MAPPED!BX120*VLOOKUP(BX$20,Backend!$A$2:$K$61,VLOOKUP(MASTER_DATA_ESCALATED!$B120,Backend!$M$3:$O$8,3,FALSE),FALSE),SUM(BU120:BW120))</f>
        <v>53172933.244248062</v>
      </c>
      <c r="BY120" s="95"/>
      <c r="BZ120" s="95"/>
      <c r="CA120" s="95"/>
      <c r="CB120" s="95">
        <f>IF(SUM(BY120:CA120)=0,MASTER_DATA_MAPPED!CB120*VLOOKUP(CB$20,Backend!$A$2:$K$61,VLOOKUP(MASTER_DATA_ESCALATED!$B120,Backend!$M$3:$O$8,3,FALSE),FALSE),SUM(BY120:CA120))</f>
        <v>60758217.6752083</v>
      </c>
      <c r="CC120" s="95"/>
      <c r="CD120" s="95"/>
      <c r="CE120" s="95"/>
      <c r="CF120" s="95">
        <f>IF(SUM(CC120:CE120)=0,MASTER_DATA_MAPPED!CF120*VLOOKUP(CF$20,Backend!$A$2:$K$61,VLOOKUP(MASTER_DATA_ESCALATED!$B120,Backend!$M$3:$O$8,3,FALSE),FALSE),SUM(CC120:CE120))</f>
        <v>15106752.883011635</v>
      </c>
      <c r="CG120" s="95"/>
      <c r="CH120" s="95"/>
      <c r="CI120" s="95"/>
      <c r="CJ120" s="95">
        <f>IF(SUM(CG120:CI120)=0,MASTER_DATA_MAPPED!CJ120*VLOOKUP(CJ$20,Backend!$A$2:$K$61,VLOOKUP(MASTER_DATA_ESCALATED!$B120,Backend!$M$3:$O$8,3,FALSE),FALSE),SUM(CG120:CI120))</f>
        <v>0</v>
      </c>
      <c r="CK120" s="95"/>
      <c r="CL120" s="95"/>
      <c r="CM120" s="95"/>
      <c r="CN120" s="95">
        <f>IF(SUM(CK120:CM120)=0,MASTER_DATA_MAPPED!CN120*VLOOKUP(CN$20,Backend!$A$2:$K$61,VLOOKUP(MASTER_DATA_ESCALATED!$B120,Backend!$M$3:$O$8,3,FALSE),FALSE),SUM(CK120:CM120))</f>
        <v>0</v>
      </c>
      <c r="CO120" s="95"/>
      <c r="CP120" s="95"/>
      <c r="CQ120" s="95"/>
      <c r="CR120" s="95">
        <f>IF(SUM(CO120:CQ120)=0,MASTER_DATA_MAPPED!CR120*VLOOKUP(CR$20,Backend!$A$2:$K$61,VLOOKUP(MASTER_DATA_ESCALATED!$B120,Backend!$M$3:$O$8,3,FALSE),FALSE),SUM(CO120:CQ120))</f>
        <v>0</v>
      </c>
      <c r="CS120" s="95"/>
      <c r="CT120" s="95"/>
      <c r="CU120" s="95"/>
      <c r="CV120" s="95">
        <f>IF(SUM(CS120:CU120)=0,MASTER_DATA_MAPPED!CV120*VLOOKUP(CV$20,Backend!$A$2:$K$61,VLOOKUP(MASTER_DATA_ESCALATED!$B120,Backend!$M$3:$O$8,3,FALSE),FALSE),SUM(CS120:CU120))</f>
        <v>4733846.4936476313</v>
      </c>
      <c r="CW120" s="95"/>
      <c r="CX120" s="95"/>
      <c r="CY120" s="95"/>
      <c r="CZ120" s="95">
        <f>IF(SUM(CW120:CY120)=0,MASTER_DATA_MAPPED!CZ120*VLOOKUP(CZ$20,Backend!$A$2:$K$61,VLOOKUP(MASTER_DATA_ESCALATED!$B120,Backend!$M$3:$O$8,3,FALSE),FALSE),SUM(CW120:CY120))</f>
        <v>6583153.79653602</v>
      </c>
      <c r="DA120" s="95"/>
      <c r="DB120" s="95"/>
      <c r="DC120" s="95"/>
      <c r="DD120" s="95" t="e">
        <f>IF(SUM(DA120:DC120)=0,MASTER_DATA_MAPPED!DD120*VLOOKUP(DD$20,Backend!$A$2:$K$61,VLOOKUP(MASTER_DATA_ESCALATED!$B120,Backend!$M$3:$O$8,3,FALSE),FALSE),SUM(DA120:DC120))</f>
        <v>#N/A</v>
      </c>
      <c r="DE120" s="95"/>
      <c r="DF120" s="95"/>
      <c r="DG120" s="95"/>
      <c r="DH120" s="95">
        <f>IF(SUM(DE120:DG120)=0,MASTER_DATA_MAPPED!DH120*VLOOKUP(DH$20,Backend!$A$2:$K$61,VLOOKUP(MASTER_DATA_ESCALATED!$B120,Backend!$M$3:$O$8,3,FALSE),FALSE),SUM(DE120:DG120))</f>
        <v>0</v>
      </c>
      <c r="DI120" s="95"/>
      <c r="DJ120" s="95"/>
      <c r="DK120" s="95"/>
      <c r="DL120" s="95">
        <f>IF(SUM(DI120:DK120)=0,MASTER_DATA_MAPPED!DL120*VLOOKUP(DL$20,Backend!$A$2:$K$61,VLOOKUP(MASTER_DATA_ESCALATED!$B120,Backend!$M$3:$O$8,3,FALSE),FALSE),SUM(DI120:DK120))</f>
        <v>0</v>
      </c>
      <c r="DM120" s="95"/>
      <c r="DN120" s="95"/>
      <c r="DO120" s="95"/>
      <c r="DP120" s="95">
        <f>IF(SUM(DM120:DO120)=0,MASTER_DATA_MAPPED!DP120*VLOOKUP(DP$20,Backend!$A$2:$K$61,VLOOKUP(MASTER_DATA_ESCALATED!$B120,Backend!$M$3:$O$8,3,FALSE),FALSE),SUM(DM120:DO120))</f>
        <v>0</v>
      </c>
      <c r="DQ120" s="95"/>
      <c r="DR120" s="95"/>
      <c r="DS120" s="95"/>
      <c r="DT120" s="95">
        <f>IF(SUM(DQ120:DS120)=0,MASTER_DATA_MAPPED!DT120*VLOOKUP(DT$20,Backend!$A$2:$K$61,VLOOKUP(MASTER_DATA_ESCALATED!$B120,Backend!$M$3:$O$8,3,FALSE),FALSE),SUM(DQ120:DS120))</f>
        <v>0</v>
      </c>
      <c r="DU120" s="95"/>
      <c r="DV120" s="95"/>
      <c r="DW120" s="95"/>
      <c r="DX120" s="95">
        <f>IF(SUM(DU120:DW120)=0,MASTER_DATA_MAPPED!DX120*VLOOKUP(DX$20,Backend!$A$2:$K$61,VLOOKUP(MASTER_DATA_ESCALATED!$B120,Backend!$M$3:$O$8,3,FALSE),FALSE),SUM(DU120:DW120))</f>
        <v>0</v>
      </c>
      <c r="DY120" s="95"/>
      <c r="DZ120" s="95"/>
      <c r="EA120" s="95"/>
      <c r="EB120" s="95">
        <f>IF(SUM(DY120:EA120)=0,MASTER_DATA_MAPPED!EB120*VLOOKUP(EB$20,Backend!$A$2:$K$61,VLOOKUP(MASTER_DATA_ESCALATED!$B120,Backend!$M$3:$O$8,3,FALSE),FALSE),SUM(DY120:EA120))</f>
        <v>0</v>
      </c>
      <c r="EC120" s="95"/>
      <c r="ED120" s="95"/>
      <c r="EE120" s="95"/>
      <c r="EF120" s="95">
        <f>IF(SUM(EC120:EE120)=0,MASTER_DATA_MAPPED!EF120*VLOOKUP(EF$20,Backend!$A$2:$K$61,VLOOKUP(MASTER_DATA_ESCALATED!$B120,Backend!$M$3:$O$8,3,FALSE),FALSE),SUM(EC120:EE120))</f>
        <v>34391993.742776982</v>
      </c>
      <c r="EG120" s="95"/>
      <c r="EH120" s="95"/>
      <c r="EI120" s="95"/>
      <c r="EJ120" s="95">
        <f>IF(SUM(EG120:EI120)=0,MASTER_DATA_MAPPED!EJ120*VLOOKUP(EJ$20,Backend!$A$2:$K$61,VLOOKUP(MASTER_DATA_ESCALATED!$B120,Backend!$M$3:$O$8,3,FALSE),FALSE),SUM(EG120:EI120))</f>
        <v>0</v>
      </c>
      <c r="EK120" s="95"/>
      <c r="EL120" s="95"/>
      <c r="EM120" s="95"/>
      <c r="EN120" s="95">
        <f>IF(SUM(EK120:EM120)=0,MASTER_DATA_MAPPED!EN120*VLOOKUP(EN$20,Backend!$A$2:$K$61,VLOOKUP(MASTER_DATA_ESCALATED!$B120,Backend!$M$3:$O$8,3,FALSE),FALSE),SUM(EK120:EM120))</f>
        <v>47000738.791677855</v>
      </c>
      <c r="EO120" s="95"/>
      <c r="EP120" s="95"/>
      <c r="EQ120" s="95"/>
      <c r="ER120" s="95">
        <f>IF(SUM(EO120:EQ120)=0,MASTER_DATA_MAPPED!ER120*VLOOKUP(ER$20,Backend!$A$2:$K$61,VLOOKUP(MASTER_DATA_ESCALATED!$B120,Backend!$M$3:$O$8,3,FALSE),FALSE),SUM(EO120:EQ120))</f>
        <v>59976906.588233612</v>
      </c>
      <c r="ES120" s="95"/>
      <c r="ET120" s="95"/>
      <c r="EU120" s="95"/>
      <c r="EV120" s="95">
        <f>IF(SUM(ES120:EU120)=0,MASTER_DATA_MAPPED!EV120*VLOOKUP(EV$20,Backend!$A$2:$K$61,VLOOKUP(MASTER_DATA_ESCALATED!$B120,Backend!$M$3:$O$8,3,FALSE),FALSE),SUM(ES120:EU120))</f>
        <v>59976906.588233612</v>
      </c>
      <c r="EW120" s="95"/>
      <c r="EX120" s="95"/>
      <c r="EY120" s="95"/>
      <c r="EZ120" s="95">
        <f>IF(SUM(EW120:EY120)=0,MASTER_DATA_MAPPED!EZ120*VLOOKUP(EZ$20,Backend!$A$2:$K$61,VLOOKUP(MASTER_DATA_ESCALATED!$B120,Backend!$M$3:$O$8,3,FALSE),FALSE),SUM(EW120:EY120))</f>
        <v>33439726.121900912</v>
      </c>
      <c r="FA120" s="95"/>
      <c r="FB120" s="95"/>
      <c r="FC120" s="95"/>
      <c r="FD120" s="95">
        <f>IF(SUM(FA120:FC120)=0,MASTER_DATA_MAPPED!FD120*VLOOKUP(FD$20,Backend!$A$2:$K$61,VLOOKUP(MASTER_DATA_ESCALATED!$B120,Backend!$M$3:$O$8,3,FALSE),FALSE),SUM(FA120:FC120))</f>
        <v>33273787.982924022</v>
      </c>
      <c r="FE120" s="95"/>
      <c r="FF120" s="95"/>
      <c r="FG120" s="95"/>
      <c r="FH120" s="95">
        <f>IF(SUM(FE120:FG120)=0,MASTER_DATA_MAPPED!FH120*VLOOKUP(FH$20,Backend!$A$2:$K$61,VLOOKUP(MASTER_DATA_ESCALATED!$B120,Backend!$M$3:$O$8,3,FALSE),FALSE),SUM(FE120:FG120))</f>
        <v>33123805.434233367</v>
      </c>
      <c r="FI120" s="95"/>
      <c r="FJ120" s="95"/>
      <c r="FK120" s="95"/>
      <c r="FL120" s="95">
        <f>IF(SUM(FI120:FK120)=0,MASTER_DATA_MAPPED!FL120*VLOOKUP(FL$20,Backend!$A$2:$K$61,VLOOKUP(MASTER_DATA_ESCALATED!$B120,Backend!$M$3:$O$8,3,FALSE),FALSE),SUM(FI120:FK120))</f>
        <v>66250801.986523986</v>
      </c>
      <c r="FM120" s="95"/>
      <c r="FN120" s="95"/>
      <c r="FO120" s="95"/>
      <c r="FP120" s="95">
        <f>IF(SUM(FM120:FO120)=0,MASTER_DATA_MAPPED!FP120*VLOOKUP(FP$20,Backend!$A$2:$K$61,VLOOKUP(MASTER_DATA_ESCALATED!$B120,Backend!$M$3:$O$8,3,FALSE),FALSE),SUM(FM120:FO120))</f>
        <v>36788291.111058719</v>
      </c>
      <c r="FQ120" s="95"/>
      <c r="FR120" s="95"/>
      <c r="FS120" s="95"/>
      <c r="FT120" s="95">
        <f>IF(SUM(FQ120:FS120)=0,MASTER_DATA_MAPPED!FT120*VLOOKUP(FT$20,Backend!$A$2:$K$61,VLOOKUP(MASTER_DATA_ESCALATED!$B120,Backend!$M$3:$O$8,3,FALSE),FALSE),SUM(FQ120:FS120))</f>
        <v>36501263.831612013</v>
      </c>
      <c r="FU120" s="95"/>
      <c r="FV120" s="95"/>
      <c r="FW120" s="95"/>
      <c r="FX120" s="95">
        <f>IF(SUM(FU120:FW120)=0,MASTER_DATA_MAPPED!FX120*VLOOKUP(FX$20,Backend!$A$2:$K$61,VLOOKUP(MASTER_DATA_ESCALATED!$B120,Backend!$M$3:$O$8,3,FALSE),FALSE),SUM(FU120:FW120))</f>
        <v>36355415.087663077</v>
      </c>
      <c r="FY120" s="95"/>
      <c r="FZ120" s="95"/>
      <c r="GA120" s="95"/>
      <c r="GB120" s="95">
        <f>IF(SUM(FY120:GA120)=0,MASTER_DATA_MAPPED!GB120*VLOOKUP(GB$20,Backend!$A$2:$K$61,VLOOKUP(MASTER_DATA_ESCALATED!$B120,Backend!$M$3:$O$8,3,FALSE),FALSE),SUM(FY120:GA120))</f>
        <v>36753047.725954562</v>
      </c>
      <c r="GC120" s="95"/>
      <c r="GD120" s="95"/>
      <c r="GE120" s="95"/>
      <c r="GF120" s="95">
        <f>IF(SUM(GC120:GE120)=0,MASTER_DATA_MAPPED!GF120*VLOOKUP(GF$20,Backend!$A$2:$K$61,VLOOKUP(MASTER_DATA_ESCALATED!$B120,Backend!$M$3:$O$8,3,FALSE),FALSE),SUM(GC120:GE120))</f>
        <v>36466020.446507856</v>
      </c>
      <c r="GG120" s="95"/>
      <c r="GH120" s="95"/>
      <c r="GI120" s="95"/>
      <c r="GJ120" s="95">
        <f>IF(SUM(GG120:GI120)=0,MASTER_DATA_MAPPED!GJ120*VLOOKUP(GJ$20,Backend!$A$2:$K$61,VLOOKUP(MASTER_DATA_ESCALATED!$B120,Backend!$M$3:$O$8,3,FALSE),FALSE),SUM(GG120:GI120))</f>
        <v>36338074.606312051</v>
      </c>
      <c r="GK120" s="95"/>
      <c r="GL120" s="95"/>
      <c r="GM120" s="95"/>
      <c r="GN120" s="95">
        <f>IF(SUM(GK120:GM120)=0,MASTER_DATA_MAPPED!GN120*VLOOKUP(GN$20,Backend!$A$2:$K$61,VLOOKUP(MASTER_DATA_ESCALATED!$B120,Backend!$M$3:$O$8,3,FALSE),FALSE),SUM(GK120:GM120))</f>
        <v>34811899.36791461</v>
      </c>
      <c r="GO120" s="95"/>
      <c r="GP120" s="95"/>
      <c r="GQ120" s="95"/>
      <c r="GR120" s="95">
        <f>IF(SUM(GO120:GQ120)=0,MASTER_DATA_MAPPED!GR120*VLOOKUP(GR$20,Backend!$A$2:$K$61,VLOOKUP(MASTER_DATA_ESCALATED!$B120,Backend!$M$3:$O$8,3,FALSE),FALSE),SUM(GO120:GQ120))</f>
        <v>34530404.32751669</v>
      </c>
      <c r="GS120" s="95"/>
      <c r="GT120" s="95"/>
      <c r="GU120" s="95"/>
      <c r="GV120" s="95">
        <f>IF(SUM(GS120:GU120)=0,MASTER_DATA_MAPPED!GV120*VLOOKUP(GV$20,Backend!$A$2:$K$61,VLOOKUP(MASTER_DATA_ESCALATED!$B120,Backend!$M$3:$O$8,3,FALSE),FALSE),SUM(GS120:GU120))</f>
        <v>34404497.925564051</v>
      </c>
    </row>
    <row r="121" spans="2:204" hidden="1" outlineLevel="2" x14ac:dyDescent="0.3">
      <c r="B121" s="21">
        <f t="shared" si="3"/>
        <v>20</v>
      </c>
      <c r="C121" s="52">
        <f t="shared" si="4"/>
        <v>243</v>
      </c>
      <c r="D121" s="77"/>
      <c r="E121" s="52"/>
      <c r="F121" s="52">
        <v>243</v>
      </c>
      <c r="G121" s="78"/>
      <c r="H121" s="35" t="s">
        <v>123</v>
      </c>
      <c r="I121" s="97"/>
      <c r="J121" s="97"/>
      <c r="K121" s="97"/>
      <c r="L121" s="97">
        <f>IF(SUM(I121:K121)=0,MASTER_DATA_MAPPED!L121*VLOOKUP(L$20,Backend!$A$2:$K$61,VLOOKUP(MASTER_DATA_ESCALATED!$B121,Backend!$M$3:$O$8,3,FALSE),FALSE),SUM(I121:K121))</f>
        <v>0</v>
      </c>
      <c r="M121" s="97"/>
      <c r="N121" s="97"/>
      <c r="O121" s="97"/>
      <c r="P121" s="97">
        <f>IF(SUM(M121:O121)=0,MASTER_DATA_MAPPED!P121*VLOOKUP(P$20,Backend!$A$2:$K$61,VLOOKUP(MASTER_DATA_ESCALATED!$B121,Backend!$M$3:$O$8,3,FALSE),FALSE),SUM(M121:O121))</f>
        <v>0</v>
      </c>
      <c r="Q121" s="97"/>
      <c r="R121" s="97"/>
      <c r="S121" s="97"/>
      <c r="T121" s="97">
        <f>IF(SUM(Q121:S121)=0,MASTER_DATA_MAPPED!T121*VLOOKUP(T$20,Backend!$A$2:$K$61,VLOOKUP(MASTER_DATA_ESCALATED!$B121,Backend!$M$3:$O$8,3,FALSE),FALSE),SUM(Q121:S121))</f>
        <v>0</v>
      </c>
      <c r="U121" s="97"/>
      <c r="V121" s="97"/>
      <c r="W121" s="97"/>
      <c r="X121" s="97">
        <f>IF(SUM(U121:W121)=0,MASTER_DATA_MAPPED!X121*VLOOKUP(X$20,Backend!$A$2:$K$61,VLOOKUP(MASTER_DATA_ESCALATED!$B121,Backend!$M$3:$O$8,3,FALSE),FALSE),SUM(U121:W121))</f>
        <v>0</v>
      </c>
      <c r="Y121" s="97"/>
      <c r="Z121" s="97"/>
      <c r="AA121" s="97"/>
      <c r="AB121" s="97">
        <f>IF(SUM(Y121:AA121)=0,MASTER_DATA_MAPPED!AB121*VLOOKUP(AB$20,Backend!$A$2:$K$61,VLOOKUP(MASTER_DATA_ESCALATED!$B121,Backend!$M$3:$O$8,3,FALSE),FALSE),SUM(Y121:AA121))</f>
        <v>0</v>
      </c>
      <c r="AC121" s="97"/>
      <c r="AD121" s="97"/>
      <c r="AE121" s="97"/>
      <c r="AF121" s="97">
        <f>IF(SUM(AC121:AE121)=0,MASTER_DATA_MAPPED!AF121*VLOOKUP(AF$20,Backend!$A$2:$K$61,VLOOKUP(MASTER_DATA_ESCALATED!$B121,Backend!$M$3:$O$8,3,FALSE),FALSE),SUM(AC121:AE121))</f>
        <v>0</v>
      </c>
      <c r="AG121" s="97"/>
      <c r="AH121" s="97"/>
      <c r="AI121" s="97"/>
      <c r="AJ121" s="97">
        <f>IF(SUM(AG121:AI121)=0,MASTER_DATA_MAPPED!AJ121*VLOOKUP(AJ$20,Backend!$A$2:$K$61,VLOOKUP(MASTER_DATA_ESCALATED!$B121,Backend!$M$3:$O$8,3,FALSE),FALSE),SUM(AG121:AI121))</f>
        <v>0</v>
      </c>
      <c r="AK121" s="97"/>
      <c r="AL121" s="97"/>
      <c r="AM121" s="97"/>
      <c r="AN121" s="97">
        <f>IF(SUM(AK121:AM121)=0,MASTER_DATA_MAPPED!AN121*VLOOKUP(AN$20,Backend!$A$2:$K$61,VLOOKUP(MASTER_DATA_ESCALATED!$B121,Backend!$M$3:$O$8,3,FALSE),FALSE),SUM(AK121:AM121))</f>
        <v>0</v>
      </c>
      <c r="AO121" s="97"/>
      <c r="AP121" s="97"/>
      <c r="AQ121" s="97"/>
      <c r="AR121" s="97">
        <f>IF(SUM(AO121:AQ121)=0,MASTER_DATA_MAPPED!AR121*VLOOKUP(AR$20,Backend!$A$2:$K$61,VLOOKUP(MASTER_DATA_ESCALATED!$B121,Backend!$M$3:$O$8,3,FALSE),FALSE),SUM(AO121:AQ121))</f>
        <v>0</v>
      </c>
      <c r="AS121" s="97"/>
      <c r="AT121" s="97"/>
      <c r="AU121" s="97"/>
      <c r="AV121" s="97">
        <f>IF(SUM(AS121:AU121)=0,MASTER_DATA_MAPPED!AV121*VLOOKUP(AV$20,Backend!$A$2:$K$61,VLOOKUP(MASTER_DATA_ESCALATED!$B121,Backend!$M$3:$O$8,3,FALSE),FALSE),SUM(AS121:AU121))</f>
        <v>0</v>
      </c>
      <c r="AW121" s="97"/>
      <c r="AX121" s="97"/>
      <c r="AY121" s="97"/>
      <c r="AZ121" s="97">
        <f>IF(SUM(AW121:AY121)=0,MASTER_DATA_MAPPED!AZ121*VLOOKUP(AZ$20,Backend!$A$2:$K$61,VLOOKUP(MASTER_DATA_ESCALATED!$B121,Backend!$M$3:$O$8,3,FALSE),FALSE),SUM(AW121:AY121))</f>
        <v>0</v>
      </c>
      <c r="BA121" s="97"/>
      <c r="BB121" s="97"/>
      <c r="BC121" s="97"/>
      <c r="BD121" s="97">
        <f>IF(SUM(BA121:BC121)=0,MASTER_DATA_MAPPED!BD121*VLOOKUP(BD$20,Backend!$A$2:$K$61,VLOOKUP(MASTER_DATA_ESCALATED!$B121,Backend!$M$3:$O$8,3,FALSE),FALSE),SUM(BA121:BC121))</f>
        <v>0</v>
      </c>
      <c r="BE121" s="97"/>
      <c r="BF121" s="97"/>
      <c r="BG121" s="97"/>
      <c r="BH121" s="97">
        <f>IF(SUM(BE121:BG121)=0,MASTER_DATA_MAPPED!BH121*VLOOKUP(BH$20,Backend!$A$2:$K$61,VLOOKUP(MASTER_DATA_ESCALATED!$B121,Backend!$M$3:$O$8,3,FALSE),FALSE),SUM(BE121:BG121))</f>
        <v>0</v>
      </c>
      <c r="BI121" s="97"/>
      <c r="BJ121" s="97"/>
      <c r="BK121" s="97"/>
      <c r="BL121" s="97">
        <f>IF(SUM(BI121:BK121)=0,MASTER_DATA_MAPPED!BL121*VLOOKUP(BL$20,Backend!$A$2:$K$61,VLOOKUP(MASTER_DATA_ESCALATED!$B121,Backend!$M$3:$O$8,3,FALSE),FALSE),SUM(BI121:BK121))</f>
        <v>0</v>
      </c>
      <c r="BM121" s="97"/>
      <c r="BN121" s="97"/>
      <c r="BO121" s="97"/>
      <c r="BP121" s="97">
        <f>IF(SUM(BM121:BO121)=0,MASTER_DATA_MAPPED!BP121*VLOOKUP(BP$20,Backend!$A$2:$K$61,VLOOKUP(MASTER_DATA_ESCALATED!$B121,Backend!$M$3:$O$8,3,FALSE),FALSE),SUM(BM121:BO121))</f>
        <v>6675171.1787970187</v>
      </c>
      <c r="BQ121" s="97"/>
      <c r="BR121" s="97"/>
      <c r="BS121" s="97"/>
      <c r="BT121" s="97">
        <f>IF(SUM(BQ121:BS121)=0,MASTER_DATA_MAPPED!BT121*VLOOKUP(BT$20,Backend!$A$2:$K$61,VLOOKUP(MASTER_DATA_ESCALATED!$B121,Backend!$M$3:$O$8,3,FALSE),FALSE),SUM(BQ121:BS121))</f>
        <v>6538275.4052591408</v>
      </c>
      <c r="BU121" s="97"/>
      <c r="BV121" s="97"/>
      <c r="BW121" s="97"/>
      <c r="BX121" s="97">
        <f>IF(SUM(BU121:BW121)=0,MASTER_DATA_MAPPED!BX121*VLOOKUP(BX$20,Backend!$A$2:$K$61,VLOOKUP(MASTER_DATA_ESCALATED!$B121,Backend!$M$3:$O$8,3,FALSE),FALSE),SUM(BU121:BW121))</f>
        <v>4801426.4335324736</v>
      </c>
      <c r="BY121" s="97"/>
      <c r="BZ121" s="97"/>
      <c r="CA121" s="97"/>
      <c r="CB121" s="97">
        <f>IF(SUM(BY121:CA121)=0,MASTER_DATA_MAPPED!CB121*VLOOKUP(CB$20,Backend!$A$2:$K$61,VLOOKUP(MASTER_DATA_ESCALATED!$B121,Backend!$M$3:$O$8,3,FALSE),FALSE),SUM(BY121:CA121))</f>
        <v>5931398.1464859042</v>
      </c>
      <c r="CC121" s="97"/>
      <c r="CD121" s="97"/>
      <c r="CE121" s="97"/>
      <c r="CF121" s="97">
        <f>IF(SUM(CC121:CE121)=0,MASTER_DATA_MAPPED!CF121*VLOOKUP(CF$20,Backend!$A$2:$K$61,VLOOKUP(MASTER_DATA_ESCALATED!$B121,Backend!$M$3:$O$8,3,FALSE),FALSE),SUM(CC121:CE121))</f>
        <v>4799441.5581008662</v>
      </c>
      <c r="CG121" s="97"/>
      <c r="CH121" s="97"/>
      <c r="CI121" s="97"/>
      <c r="CJ121" s="97">
        <f>IF(SUM(CG121:CI121)=0,MASTER_DATA_MAPPED!CJ121*VLOOKUP(CJ$20,Backend!$A$2:$K$61,VLOOKUP(MASTER_DATA_ESCALATED!$B121,Backend!$M$3:$O$8,3,FALSE),FALSE),SUM(CG121:CI121))</f>
        <v>0</v>
      </c>
      <c r="CK121" s="97"/>
      <c r="CL121" s="97"/>
      <c r="CM121" s="97"/>
      <c r="CN121" s="97">
        <f>IF(SUM(CK121:CM121)=0,MASTER_DATA_MAPPED!CN121*VLOOKUP(CN$20,Backend!$A$2:$K$61,VLOOKUP(MASTER_DATA_ESCALATED!$B121,Backend!$M$3:$O$8,3,FALSE),FALSE),SUM(CK121:CM121))</f>
        <v>0</v>
      </c>
      <c r="CO121" s="97"/>
      <c r="CP121" s="97"/>
      <c r="CQ121" s="97"/>
      <c r="CR121" s="97">
        <f>IF(SUM(CO121:CQ121)=0,MASTER_DATA_MAPPED!CR121*VLOOKUP(CR$20,Backend!$A$2:$K$61,VLOOKUP(MASTER_DATA_ESCALATED!$B121,Backend!$M$3:$O$8,3,FALSE),FALSE),SUM(CO121:CQ121))</f>
        <v>0</v>
      </c>
      <c r="CS121" s="97"/>
      <c r="CT121" s="97"/>
      <c r="CU121" s="97"/>
      <c r="CV121" s="97">
        <f>IF(SUM(CS121:CU121)=0,MASTER_DATA_MAPPED!CV121*VLOOKUP(CV$20,Backend!$A$2:$K$61,VLOOKUP(MASTER_DATA_ESCALATED!$B121,Backend!$M$3:$O$8,3,FALSE),FALSE),SUM(CS121:CU121))</f>
        <v>1482933.5458800832</v>
      </c>
      <c r="CW121" s="97"/>
      <c r="CX121" s="97"/>
      <c r="CY121" s="97"/>
      <c r="CZ121" s="97">
        <f>IF(SUM(CW121:CY121)=0,MASTER_DATA_MAPPED!CZ121*VLOOKUP(CZ$20,Backend!$A$2:$K$61,VLOOKUP(MASTER_DATA_ESCALATED!$B121,Backend!$M$3:$O$8,3,FALSE),FALSE),SUM(CW121:CY121))</f>
        <v>2062250.5237700699</v>
      </c>
      <c r="DA121" s="97"/>
      <c r="DB121" s="97"/>
      <c r="DC121" s="97"/>
      <c r="DD121" s="97" t="e">
        <f>IF(SUM(DA121:DC121)=0,MASTER_DATA_MAPPED!DD121*VLOOKUP(DD$20,Backend!$A$2:$K$61,VLOOKUP(MASTER_DATA_ESCALATED!$B121,Backend!$M$3:$O$8,3,FALSE),FALSE),SUM(DA121:DC121))</f>
        <v>#N/A</v>
      </c>
      <c r="DE121" s="97"/>
      <c r="DF121" s="97"/>
      <c r="DG121" s="97"/>
      <c r="DH121" s="97">
        <f>IF(SUM(DE121:DG121)=0,MASTER_DATA_MAPPED!DH121*VLOOKUP(DH$20,Backend!$A$2:$K$61,VLOOKUP(MASTER_DATA_ESCALATED!$B121,Backend!$M$3:$O$8,3,FALSE),FALSE),SUM(DE121:DG121))</f>
        <v>0</v>
      </c>
      <c r="DI121" s="97"/>
      <c r="DJ121" s="97"/>
      <c r="DK121" s="97"/>
      <c r="DL121" s="97">
        <f>IF(SUM(DI121:DK121)=0,MASTER_DATA_MAPPED!DL121*VLOOKUP(DL$20,Backend!$A$2:$K$61,VLOOKUP(MASTER_DATA_ESCALATED!$B121,Backend!$M$3:$O$8,3,FALSE),FALSE),SUM(DI121:DK121))</f>
        <v>0</v>
      </c>
      <c r="DM121" s="97"/>
      <c r="DN121" s="97"/>
      <c r="DO121" s="97"/>
      <c r="DP121" s="97">
        <f>IF(SUM(DM121:DO121)=0,MASTER_DATA_MAPPED!DP121*VLOOKUP(DP$20,Backend!$A$2:$K$61,VLOOKUP(MASTER_DATA_ESCALATED!$B121,Backend!$M$3:$O$8,3,FALSE),FALSE),SUM(DM121:DO121))</f>
        <v>0</v>
      </c>
      <c r="DQ121" s="97"/>
      <c r="DR121" s="97"/>
      <c r="DS121" s="97"/>
      <c r="DT121" s="97">
        <f>IF(SUM(DQ121:DS121)=0,MASTER_DATA_MAPPED!DT121*VLOOKUP(DT$20,Backend!$A$2:$K$61,VLOOKUP(MASTER_DATA_ESCALATED!$B121,Backend!$M$3:$O$8,3,FALSE),FALSE),SUM(DQ121:DS121))</f>
        <v>0</v>
      </c>
      <c r="DU121" s="97"/>
      <c r="DV121" s="97"/>
      <c r="DW121" s="97"/>
      <c r="DX121" s="97">
        <f>IF(SUM(DU121:DW121)=0,MASTER_DATA_MAPPED!DX121*VLOOKUP(DX$20,Backend!$A$2:$K$61,VLOOKUP(MASTER_DATA_ESCALATED!$B121,Backend!$M$3:$O$8,3,FALSE),FALSE),SUM(DU121:DW121))</f>
        <v>0</v>
      </c>
      <c r="DY121" s="97"/>
      <c r="DZ121" s="97"/>
      <c r="EA121" s="97"/>
      <c r="EB121" s="97">
        <f>IF(SUM(DY121:EA121)=0,MASTER_DATA_MAPPED!EB121*VLOOKUP(EB$20,Backend!$A$2:$K$61,VLOOKUP(MASTER_DATA_ESCALATED!$B121,Backend!$M$3:$O$8,3,FALSE),FALSE),SUM(DY121:EA121))</f>
        <v>0</v>
      </c>
      <c r="EC121" s="97"/>
      <c r="ED121" s="97"/>
      <c r="EE121" s="97"/>
      <c r="EF121" s="97">
        <f>IF(SUM(EC121:EE121)=0,MASTER_DATA_MAPPED!EF121*VLOOKUP(EF$20,Backend!$A$2:$K$61,VLOOKUP(MASTER_DATA_ESCALATED!$B121,Backend!$M$3:$O$8,3,FALSE),FALSE),SUM(EC121:EE121))</f>
        <v>0</v>
      </c>
      <c r="EG121" s="97"/>
      <c r="EH121" s="97"/>
      <c r="EI121" s="97"/>
      <c r="EJ121" s="97">
        <f>IF(SUM(EG121:EI121)=0,MASTER_DATA_MAPPED!EJ121*VLOOKUP(EJ$20,Backend!$A$2:$K$61,VLOOKUP(MASTER_DATA_ESCALATED!$B121,Backend!$M$3:$O$8,3,FALSE),FALSE),SUM(EG121:EI121))</f>
        <v>0</v>
      </c>
      <c r="EK121" s="97"/>
      <c r="EL121" s="97"/>
      <c r="EM121" s="97"/>
      <c r="EN121" s="97">
        <f>IF(SUM(EK121:EM121)=0,MASTER_DATA_MAPPED!EN121*VLOOKUP(EN$20,Backend!$A$2:$K$61,VLOOKUP(MASTER_DATA_ESCALATED!$B121,Backend!$M$3:$O$8,3,FALSE),FALSE),SUM(EK121:EM121))</f>
        <v>0</v>
      </c>
      <c r="EO121" s="97"/>
      <c r="EP121" s="97"/>
      <c r="EQ121" s="97"/>
      <c r="ER121" s="97">
        <f>IF(SUM(EO121:EQ121)=0,MASTER_DATA_MAPPED!ER121*VLOOKUP(ER$20,Backend!$A$2:$K$61,VLOOKUP(MASTER_DATA_ESCALATED!$B121,Backend!$M$3:$O$8,3,FALSE),FALSE),SUM(EO121:EQ121))</f>
        <v>7260984.6111875772</v>
      </c>
      <c r="ES121" s="97"/>
      <c r="ET121" s="97"/>
      <c r="EU121" s="97"/>
      <c r="EV121" s="97">
        <f>IF(SUM(ES121:EU121)=0,MASTER_DATA_MAPPED!EV121*VLOOKUP(EV$20,Backend!$A$2:$K$61,VLOOKUP(MASTER_DATA_ESCALATED!$B121,Backend!$M$3:$O$8,3,FALSE),FALSE),SUM(ES121:EU121))</f>
        <v>7260984.6111875772</v>
      </c>
      <c r="EW121" s="97"/>
      <c r="EX121" s="97"/>
      <c r="EY121" s="97"/>
      <c r="EZ121" s="97">
        <f>IF(SUM(EW121:EY121)=0,MASTER_DATA_MAPPED!EZ121*VLOOKUP(EZ$20,Backend!$A$2:$K$61,VLOOKUP(MASTER_DATA_ESCALATED!$B121,Backend!$M$3:$O$8,3,FALSE),FALSE),SUM(EW121:EY121))</f>
        <v>4052719.9327048534</v>
      </c>
      <c r="FA121" s="97"/>
      <c r="FB121" s="97"/>
      <c r="FC121" s="97"/>
      <c r="FD121" s="97">
        <f>IF(SUM(FA121:FC121)=0,MASTER_DATA_MAPPED!FD121*VLOOKUP(FD$20,Backend!$A$2:$K$61,VLOOKUP(MASTER_DATA_ESCALATED!$B121,Backend!$M$3:$O$8,3,FALSE),FALSE),SUM(FA121:FC121))</f>
        <v>4033573.2243613661</v>
      </c>
      <c r="FE121" s="97"/>
      <c r="FF121" s="97"/>
      <c r="FG121" s="97"/>
      <c r="FH121" s="97">
        <f>IF(SUM(FE121:FG121)=0,MASTER_DATA_MAPPED!FH121*VLOOKUP(FH$20,Backend!$A$2:$K$61,VLOOKUP(MASTER_DATA_ESCALATED!$B121,Backend!$M$3:$O$8,3,FALSE),FALSE),SUM(FE121:FG121))</f>
        <v>4014426.5160178784</v>
      </c>
      <c r="FI121" s="97"/>
      <c r="FJ121" s="97"/>
      <c r="FK121" s="97"/>
      <c r="FL121" s="97">
        <f>IF(SUM(FI121:FK121)=0,MASTER_DATA_MAPPED!FL121*VLOOKUP(FL$20,Backend!$A$2:$K$61,VLOOKUP(MASTER_DATA_ESCALATED!$B121,Backend!$M$3:$O$8,3,FALSE),FALSE),SUM(FI121:FK121))</f>
        <v>8025661.9139785087</v>
      </c>
      <c r="FM121" s="97"/>
      <c r="FN121" s="97"/>
      <c r="FO121" s="97"/>
      <c r="FP121" s="97">
        <f>IF(SUM(FM121:FO121)=0,MASTER_DATA_MAPPED!FP121*VLOOKUP(FP$20,Backend!$A$2:$K$61,VLOOKUP(MASTER_DATA_ESCALATED!$B121,Backend!$M$3:$O$8,3,FALSE),FALSE),SUM(FM121:FO121))</f>
        <v>10793054.097575361</v>
      </c>
      <c r="FQ121" s="97"/>
      <c r="FR121" s="97"/>
      <c r="FS121" s="97"/>
      <c r="FT121" s="97">
        <f>IF(SUM(FQ121:FS121)=0,MASTER_DATA_MAPPED!FT121*VLOOKUP(FT$20,Backend!$A$2:$K$61,VLOOKUP(MASTER_DATA_ESCALATED!$B121,Backend!$M$3:$O$8,3,FALSE),FALSE),SUM(FQ121:FS121))</f>
        <v>10770186.63345968</v>
      </c>
      <c r="FU121" s="97"/>
      <c r="FV121" s="97"/>
      <c r="FW121" s="97"/>
      <c r="FX121" s="97">
        <f>IF(SUM(FU121:FW121)=0,MASTER_DATA_MAPPED!FX121*VLOOKUP(FX$20,Backend!$A$2:$K$61,VLOOKUP(MASTER_DATA_ESCALATED!$B121,Backend!$M$3:$O$8,3,FALSE),FALSE),SUM(FU121:FW121))</f>
        <v>10759837.010004036</v>
      </c>
      <c r="FY121" s="97"/>
      <c r="FZ121" s="97"/>
      <c r="GA121" s="97"/>
      <c r="GB121" s="97">
        <f>IF(SUM(FY121:GA121)=0,MASTER_DATA_MAPPED!GB121*VLOOKUP(GB$20,Backend!$A$2:$K$61,VLOOKUP(MASTER_DATA_ESCALATED!$B121,Backend!$M$3:$O$8,3,FALSE),FALSE),SUM(FY121:GA121))</f>
        <v>10786746.556617122</v>
      </c>
      <c r="GC121" s="97"/>
      <c r="GD121" s="97"/>
      <c r="GE121" s="97"/>
      <c r="GF121" s="97">
        <f>IF(SUM(GC121:GE121)=0,MASTER_DATA_MAPPED!GF121*VLOOKUP(GF$20,Backend!$A$2:$K$61,VLOOKUP(MASTER_DATA_ESCALATED!$B121,Backend!$M$3:$O$8,3,FALSE),FALSE),SUM(GC121:GE121))</f>
        <v>10766507.234567374</v>
      </c>
      <c r="GG121" s="97"/>
      <c r="GH121" s="97"/>
      <c r="GI121" s="97"/>
      <c r="GJ121" s="97">
        <f>IF(SUM(GG121:GI121)=0,MASTER_DATA_MAPPED!GJ121*VLOOKUP(GJ$20,Backend!$A$2:$K$61,VLOOKUP(MASTER_DATA_ESCALATED!$B121,Backend!$M$3:$O$8,3,FALSE),FALSE),SUM(GG121:GI121))</f>
        <v>10755019.625597183</v>
      </c>
      <c r="GK121" s="97"/>
      <c r="GL121" s="97"/>
      <c r="GM121" s="97"/>
      <c r="GN121" s="97">
        <f>IF(SUM(GK121:GM121)=0,MASTER_DATA_MAPPED!GN121*VLOOKUP(GN$20,Backend!$A$2:$K$61,VLOOKUP(MASTER_DATA_ESCALATED!$B121,Backend!$M$3:$O$8,3,FALSE),FALSE),SUM(GK121:GM121))</f>
        <v>9741760.4772133604</v>
      </c>
      <c r="GO121" s="97"/>
      <c r="GP121" s="97"/>
      <c r="GQ121" s="97"/>
      <c r="GR121" s="97">
        <f>IF(SUM(GO121:GQ121)=0,MASTER_DATA_MAPPED!GR121*VLOOKUP(GR$20,Backend!$A$2:$K$61,VLOOKUP(MASTER_DATA_ESCALATED!$B121,Backend!$M$3:$O$8,3,FALSE),FALSE),SUM(GO121:GQ121))</f>
        <v>9736895.7862493191</v>
      </c>
      <c r="GS121" s="97"/>
      <c r="GT121" s="97"/>
      <c r="GU121" s="97"/>
      <c r="GV121" s="97">
        <f>IF(SUM(GS121:GU121)=0,MASTER_DATA_MAPPED!GV121*VLOOKUP(GV$20,Backend!$A$2:$K$61,VLOOKUP(MASTER_DATA_ESCALATED!$B121,Backend!$M$3:$O$8,3,FALSE),FALSE),SUM(GS121:GU121))</f>
        <v>9726057.3283694126</v>
      </c>
    </row>
    <row r="122" spans="2:204" hidden="1" outlineLevel="2" x14ac:dyDescent="0.3">
      <c r="B122" s="21">
        <f t="shared" si="3"/>
        <v>20</v>
      </c>
      <c r="C122" s="52">
        <f t="shared" si="4"/>
        <v>244</v>
      </c>
      <c r="D122" s="77"/>
      <c r="E122" s="52"/>
      <c r="F122" s="52">
        <v>244</v>
      </c>
      <c r="G122" s="78"/>
      <c r="H122" s="35" t="s">
        <v>124</v>
      </c>
      <c r="I122" s="97"/>
      <c r="J122" s="97"/>
      <c r="K122" s="97"/>
      <c r="L122" s="97">
        <f>IF(SUM(I122:K122)=0,MASTER_DATA_MAPPED!L122*VLOOKUP(L$20,Backend!$A$2:$K$61,VLOOKUP(MASTER_DATA_ESCALATED!$B122,Backend!$M$3:$O$8,3,FALSE),FALSE),SUM(I122:K122))</f>
        <v>0</v>
      </c>
      <c r="M122" s="97"/>
      <c r="N122" s="97"/>
      <c r="O122" s="97"/>
      <c r="P122" s="97">
        <f>IF(SUM(M122:O122)=0,MASTER_DATA_MAPPED!P122*VLOOKUP(P$20,Backend!$A$2:$K$61,VLOOKUP(MASTER_DATA_ESCALATED!$B122,Backend!$M$3:$O$8,3,FALSE),FALSE),SUM(M122:O122))</f>
        <v>0</v>
      </c>
      <c r="Q122" s="97"/>
      <c r="R122" s="97"/>
      <c r="S122" s="97"/>
      <c r="T122" s="97">
        <f>IF(SUM(Q122:S122)=0,MASTER_DATA_MAPPED!T122*VLOOKUP(T$20,Backend!$A$2:$K$61,VLOOKUP(MASTER_DATA_ESCALATED!$B122,Backend!$M$3:$O$8,3,FALSE),FALSE),SUM(Q122:S122))</f>
        <v>0</v>
      </c>
      <c r="U122" s="97"/>
      <c r="V122" s="97"/>
      <c r="W122" s="97"/>
      <c r="X122" s="97">
        <f>IF(SUM(U122:W122)=0,MASTER_DATA_MAPPED!X122*VLOOKUP(X$20,Backend!$A$2:$K$61,VLOOKUP(MASTER_DATA_ESCALATED!$B122,Backend!$M$3:$O$8,3,FALSE),FALSE),SUM(U122:W122))</f>
        <v>0</v>
      </c>
      <c r="Y122" s="97"/>
      <c r="Z122" s="97"/>
      <c r="AA122" s="97"/>
      <c r="AB122" s="97">
        <f>IF(SUM(Y122:AA122)=0,MASTER_DATA_MAPPED!AB122*VLOOKUP(AB$20,Backend!$A$2:$K$61,VLOOKUP(MASTER_DATA_ESCALATED!$B122,Backend!$M$3:$O$8,3,FALSE),FALSE),SUM(Y122:AA122))</f>
        <v>0</v>
      </c>
      <c r="AC122" s="97"/>
      <c r="AD122" s="97"/>
      <c r="AE122" s="97"/>
      <c r="AF122" s="97">
        <f>IF(SUM(AC122:AE122)=0,MASTER_DATA_MAPPED!AF122*VLOOKUP(AF$20,Backend!$A$2:$K$61,VLOOKUP(MASTER_DATA_ESCALATED!$B122,Backend!$M$3:$O$8,3,FALSE),FALSE),SUM(AC122:AE122))</f>
        <v>0</v>
      </c>
      <c r="AG122" s="97"/>
      <c r="AH122" s="97"/>
      <c r="AI122" s="97"/>
      <c r="AJ122" s="97">
        <f>IF(SUM(AG122:AI122)=0,MASTER_DATA_MAPPED!AJ122*VLOOKUP(AJ$20,Backend!$A$2:$K$61,VLOOKUP(MASTER_DATA_ESCALATED!$B122,Backend!$M$3:$O$8,3,FALSE),FALSE),SUM(AG122:AI122))</f>
        <v>0</v>
      </c>
      <c r="AK122" s="97"/>
      <c r="AL122" s="97"/>
      <c r="AM122" s="97"/>
      <c r="AN122" s="97">
        <f>IF(SUM(AK122:AM122)=0,MASTER_DATA_MAPPED!AN122*VLOOKUP(AN$20,Backend!$A$2:$K$61,VLOOKUP(MASTER_DATA_ESCALATED!$B122,Backend!$M$3:$O$8,3,FALSE),FALSE),SUM(AK122:AM122))</f>
        <v>0</v>
      </c>
      <c r="AO122" s="97"/>
      <c r="AP122" s="97"/>
      <c r="AQ122" s="97"/>
      <c r="AR122" s="97">
        <f>IF(SUM(AO122:AQ122)=0,MASTER_DATA_MAPPED!AR122*VLOOKUP(AR$20,Backend!$A$2:$K$61,VLOOKUP(MASTER_DATA_ESCALATED!$B122,Backend!$M$3:$O$8,3,FALSE),FALSE),SUM(AO122:AQ122))</f>
        <v>0</v>
      </c>
      <c r="AS122" s="97"/>
      <c r="AT122" s="97"/>
      <c r="AU122" s="97"/>
      <c r="AV122" s="97">
        <f>IF(SUM(AS122:AU122)=0,MASTER_DATA_MAPPED!AV122*VLOOKUP(AV$20,Backend!$A$2:$K$61,VLOOKUP(MASTER_DATA_ESCALATED!$B122,Backend!$M$3:$O$8,3,FALSE),FALSE),SUM(AS122:AU122))</f>
        <v>0</v>
      </c>
      <c r="AW122" s="97"/>
      <c r="AX122" s="97"/>
      <c r="AY122" s="97"/>
      <c r="AZ122" s="97">
        <f>IF(SUM(AW122:AY122)=0,MASTER_DATA_MAPPED!AZ122*VLOOKUP(AZ$20,Backend!$A$2:$K$61,VLOOKUP(MASTER_DATA_ESCALATED!$B122,Backend!$M$3:$O$8,3,FALSE),FALSE),SUM(AW122:AY122))</f>
        <v>0</v>
      </c>
      <c r="BA122" s="97"/>
      <c r="BB122" s="97"/>
      <c r="BC122" s="97"/>
      <c r="BD122" s="97">
        <f>IF(SUM(BA122:BC122)=0,MASTER_DATA_MAPPED!BD122*VLOOKUP(BD$20,Backend!$A$2:$K$61,VLOOKUP(MASTER_DATA_ESCALATED!$B122,Backend!$M$3:$O$8,3,FALSE),FALSE),SUM(BA122:BC122))</f>
        <v>0</v>
      </c>
      <c r="BE122" s="97"/>
      <c r="BF122" s="97"/>
      <c r="BG122" s="97"/>
      <c r="BH122" s="97">
        <f>IF(SUM(BE122:BG122)=0,MASTER_DATA_MAPPED!BH122*VLOOKUP(BH$20,Backend!$A$2:$K$61,VLOOKUP(MASTER_DATA_ESCALATED!$B122,Backend!$M$3:$O$8,3,FALSE),FALSE),SUM(BE122:BG122))</f>
        <v>0</v>
      </c>
      <c r="BI122" s="97"/>
      <c r="BJ122" s="97"/>
      <c r="BK122" s="97"/>
      <c r="BL122" s="97">
        <f>IF(SUM(BI122:BK122)=0,MASTER_DATA_MAPPED!BL122*VLOOKUP(BL$20,Backend!$A$2:$K$61,VLOOKUP(MASTER_DATA_ESCALATED!$B122,Backend!$M$3:$O$8,3,FALSE),FALSE),SUM(BI122:BK122))</f>
        <v>0</v>
      </c>
      <c r="BM122" s="97"/>
      <c r="BN122" s="97"/>
      <c r="BO122" s="97"/>
      <c r="BP122" s="97">
        <f>IF(SUM(BM122:BO122)=0,MASTER_DATA_MAPPED!BP122*VLOOKUP(BP$20,Backend!$A$2:$K$61,VLOOKUP(MASTER_DATA_ESCALATED!$B122,Backend!$M$3:$O$8,3,FALSE),FALSE),SUM(BM122:BO122))</f>
        <v>15876795.199170016</v>
      </c>
      <c r="BQ122" s="97"/>
      <c r="BR122" s="97"/>
      <c r="BS122" s="97"/>
      <c r="BT122" s="97">
        <f>IF(SUM(BQ122:BS122)=0,MASTER_DATA_MAPPED!BT122*VLOOKUP(BT$20,Backend!$A$2:$K$61,VLOOKUP(MASTER_DATA_ESCALATED!$B122,Backend!$M$3:$O$8,3,FALSE),FALSE),SUM(BQ122:BS122))</f>
        <v>13598585.813503468</v>
      </c>
      <c r="BU122" s="97"/>
      <c r="BV122" s="97"/>
      <c r="BW122" s="97"/>
      <c r="BX122" s="97">
        <f>IF(SUM(BU122:BW122)=0,MASTER_DATA_MAPPED!BX122*VLOOKUP(BX$20,Backend!$A$2:$K$61,VLOOKUP(MASTER_DATA_ESCALATED!$B122,Backend!$M$3:$O$8,3,FALSE),FALSE),SUM(BU122:BW122))</f>
        <v>11126586.210456369</v>
      </c>
      <c r="BY122" s="97"/>
      <c r="BZ122" s="97"/>
      <c r="CA122" s="97"/>
      <c r="CB122" s="97">
        <f>IF(SUM(BY122:CA122)=0,MASTER_DATA_MAPPED!CB122*VLOOKUP(CB$20,Backend!$A$2:$K$61,VLOOKUP(MASTER_DATA_ESCALATED!$B122,Backend!$M$3:$O$8,3,FALSE),FALSE),SUM(BY122:CA122))</f>
        <v>13747824.831686782</v>
      </c>
      <c r="CC122" s="97"/>
      <c r="CD122" s="97"/>
      <c r="CE122" s="97"/>
      <c r="CF122" s="97">
        <f>IF(SUM(CC122:CE122)=0,MASTER_DATA_MAPPED!CF122*VLOOKUP(CF$20,Backend!$A$2:$K$61,VLOOKUP(MASTER_DATA_ESCALATED!$B122,Backend!$M$3:$O$8,3,FALSE),FALSE),SUM(CC122:CE122))</f>
        <v>11124237.547566235</v>
      </c>
      <c r="CG122" s="97"/>
      <c r="CH122" s="97"/>
      <c r="CI122" s="97"/>
      <c r="CJ122" s="97">
        <f>IF(SUM(CG122:CI122)=0,MASTER_DATA_MAPPED!CJ122*VLOOKUP(CJ$20,Backend!$A$2:$K$61,VLOOKUP(MASTER_DATA_ESCALATED!$B122,Backend!$M$3:$O$8,3,FALSE),FALSE),SUM(CG122:CI122))</f>
        <v>0</v>
      </c>
      <c r="CK122" s="97"/>
      <c r="CL122" s="97"/>
      <c r="CM122" s="97"/>
      <c r="CN122" s="97">
        <f>IF(SUM(CK122:CM122)=0,MASTER_DATA_MAPPED!CN122*VLOOKUP(CN$20,Backend!$A$2:$K$61,VLOOKUP(MASTER_DATA_ESCALATED!$B122,Backend!$M$3:$O$8,3,FALSE),FALSE),SUM(CK122:CM122))</f>
        <v>0</v>
      </c>
      <c r="CO122" s="97"/>
      <c r="CP122" s="97"/>
      <c r="CQ122" s="97"/>
      <c r="CR122" s="97">
        <f>IF(SUM(CO122:CQ122)=0,MASTER_DATA_MAPPED!CR122*VLOOKUP(CR$20,Backend!$A$2:$K$61,VLOOKUP(MASTER_DATA_ESCALATED!$B122,Backend!$M$3:$O$8,3,FALSE),FALSE),SUM(CO122:CQ122))</f>
        <v>0</v>
      </c>
      <c r="CS122" s="97"/>
      <c r="CT122" s="97"/>
      <c r="CU122" s="97"/>
      <c r="CV122" s="97">
        <f>IF(SUM(CS122:CU122)=0,MASTER_DATA_MAPPED!CV122*VLOOKUP(CV$20,Backend!$A$2:$K$61,VLOOKUP(MASTER_DATA_ESCALATED!$B122,Backend!$M$3:$O$8,3,FALSE),FALSE),SUM(CS122:CU122))</f>
        <v>3183186.3870906103</v>
      </c>
      <c r="CW122" s="97"/>
      <c r="CX122" s="97"/>
      <c r="CY122" s="97"/>
      <c r="CZ122" s="97">
        <f>IF(SUM(CW122:CY122)=0,MASTER_DATA_MAPPED!CZ122*VLOOKUP(CZ$20,Backend!$A$2:$K$61,VLOOKUP(MASTER_DATA_ESCALATED!$B122,Backend!$M$3:$O$8,3,FALSE),FALSE),SUM(CW122:CY122))</f>
        <v>4426717.7969316598</v>
      </c>
      <c r="DA122" s="97"/>
      <c r="DB122" s="97"/>
      <c r="DC122" s="97"/>
      <c r="DD122" s="97" t="e">
        <f>IF(SUM(DA122:DC122)=0,MASTER_DATA_MAPPED!DD122*VLOOKUP(DD$20,Backend!$A$2:$K$61,VLOOKUP(MASTER_DATA_ESCALATED!$B122,Backend!$M$3:$O$8,3,FALSE),FALSE),SUM(DA122:DC122))</f>
        <v>#N/A</v>
      </c>
      <c r="DE122" s="97"/>
      <c r="DF122" s="97"/>
      <c r="DG122" s="97"/>
      <c r="DH122" s="97">
        <f>IF(SUM(DE122:DG122)=0,MASTER_DATA_MAPPED!DH122*VLOOKUP(DH$20,Backend!$A$2:$K$61,VLOOKUP(MASTER_DATA_ESCALATED!$B122,Backend!$M$3:$O$8,3,FALSE),FALSE),SUM(DE122:DG122))</f>
        <v>0</v>
      </c>
      <c r="DI122" s="97"/>
      <c r="DJ122" s="97"/>
      <c r="DK122" s="97"/>
      <c r="DL122" s="97">
        <f>IF(SUM(DI122:DK122)=0,MASTER_DATA_MAPPED!DL122*VLOOKUP(DL$20,Backend!$A$2:$K$61,VLOOKUP(MASTER_DATA_ESCALATED!$B122,Backend!$M$3:$O$8,3,FALSE),FALSE),SUM(DI122:DK122))</f>
        <v>0</v>
      </c>
      <c r="DM122" s="97"/>
      <c r="DN122" s="97"/>
      <c r="DO122" s="97"/>
      <c r="DP122" s="97">
        <f>IF(SUM(DM122:DO122)=0,MASTER_DATA_MAPPED!DP122*VLOOKUP(DP$20,Backend!$A$2:$K$61,VLOOKUP(MASTER_DATA_ESCALATED!$B122,Backend!$M$3:$O$8,3,FALSE),FALSE),SUM(DM122:DO122))</f>
        <v>0</v>
      </c>
      <c r="DQ122" s="97"/>
      <c r="DR122" s="97"/>
      <c r="DS122" s="97"/>
      <c r="DT122" s="97">
        <f>IF(SUM(DQ122:DS122)=0,MASTER_DATA_MAPPED!DT122*VLOOKUP(DT$20,Backend!$A$2:$K$61,VLOOKUP(MASTER_DATA_ESCALATED!$B122,Backend!$M$3:$O$8,3,FALSE),FALSE),SUM(DQ122:DS122))</f>
        <v>0</v>
      </c>
      <c r="DU122" s="97"/>
      <c r="DV122" s="97"/>
      <c r="DW122" s="97"/>
      <c r="DX122" s="97">
        <f>IF(SUM(DU122:DW122)=0,MASTER_DATA_MAPPED!DX122*VLOOKUP(DX$20,Backend!$A$2:$K$61,VLOOKUP(MASTER_DATA_ESCALATED!$B122,Backend!$M$3:$O$8,3,FALSE),FALSE),SUM(DU122:DW122))</f>
        <v>0</v>
      </c>
      <c r="DY122" s="97"/>
      <c r="DZ122" s="97"/>
      <c r="EA122" s="97"/>
      <c r="EB122" s="97">
        <f>IF(SUM(DY122:EA122)=0,MASTER_DATA_MAPPED!EB122*VLOOKUP(EB$20,Backend!$A$2:$K$61,VLOOKUP(MASTER_DATA_ESCALATED!$B122,Backend!$M$3:$O$8,3,FALSE),FALSE),SUM(DY122:EA122))</f>
        <v>0</v>
      </c>
      <c r="EC122" s="97"/>
      <c r="ED122" s="97"/>
      <c r="EE122" s="97"/>
      <c r="EF122" s="97">
        <f>IF(SUM(EC122:EE122)=0,MASTER_DATA_MAPPED!EF122*VLOOKUP(EF$20,Backend!$A$2:$K$61,VLOOKUP(MASTER_DATA_ESCALATED!$B122,Backend!$M$3:$O$8,3,FALSE),FALSE),SUM(EC122:EE122))</f>
        <v>1927749.5305178573</v>
      </c>
      <c r="EG122" s="97"/>
      <c r="EH122" s="97"/>
      <c r="EI122" s="97"/>
      <c r="EJ122" s="97">
        <f>IF(SUM(EG122:EI122)=0,MASTER_DATA_MAPPED!EJ122*VLOOKUP(EJ$20,Backend!$A$2:$K$61,VLOOKUP(MASTER_DATA_ESCALATED!$B122,Backend!$M$3:$O$8,3,FALSE),FALSE),SUM(EG122:EI122))</f>
        <v>0</v>
      </c>
      <c r="EK122" s="97"/>
      <c r="EL122" s="97"/>
      <c r="EM122" s="97"/>
      <c r="EN122" s="97">
        <f>IF(SUM(EK122:EM122)=0,MASTER_DATA_MAPPED!EN122*VLOOKUP(EN$20,Backend!$A$2:$K$61,VLOOKUP(MASTER_DATA_ESCALATED!$B122,Backend!$M$3:$O$8,3,FALSE),FALSE),SUM(EK122:EM122))</f>
        <v>0</v>
      </c>
      <c r="EO122" s="97"/>
      <c r="EP122" s="97"/>
      <c r="EQ122" s="97"/>
      <c r="ER122" s="97">
        <f>IF(SUM(EO122:EQ122)=0,MASTER_DATA_MAPPED!ER122*VLOOKUP(ER$20,Backend!$A$2:$K$61,VLOOKUP(MASTER_DATA_ESCALATED!$B122,Backend!$M$3:$O$8,3,FALSE),FALSE),SUM(EO122:EQ122))</f>
        <v>15415192.922173807</v>
      </c>
      <c r="ES122" s="97"/>
      <c r="ET122" s="97"/>
      <c r="EU122" s="97"/>
      <c r="EV122" s="97">
        <f>IF(SUM(ES122:EU122)=0,MASTER_DATA_MAPPED!EV122*VLOOKUP(EV$20,Backend!$A$2:$K$61,VLOOKUP(MASTER_DATA_ESCALATED!$B122,Backend!$M$3:$O$8,3,FALSE),FALSE),SUM(ES122:EU122))</f>
        <v>15415192.922173807</v>
      </c>
      <c r="EW122" s="97"/>
      <c r="EX122" s="97"/>
      <c r="EY122" s="97"/>
      <c r="EZ122" s="97">
        <f>IF(SUM(EW122:EY122)=0,MASTER_DATA_MAPPED!EZ122*VLOOKUP(EZ$20,Backend!$A$2:$K$61,VLOOKUP(MASTER_DATA_ESCALATED!$B122,Backend!$M$3:$O$8,3,FALSE),FALSE),SUM(EW122:EY122))</f>
        <v>5294064.8569742925</v>
      </c>
      <c r="FA122" s="97"/>
      <c r="FB122" s="97"/>
      <c r="FC122" s="97"/>
      <c r="FD122" s="97">
        <f>IF(SUM(FA122:FC122)=0,MASTER_DATA_MAPPED!FD122*VLOOKUP(FD$20,Backend!$A$2:$K$61,VLOOKUP(MASTER_DATA_ESCALATED!$B122,Backend!$M$3:$O$8,3,FALSE),FALSE),SUM(FA122:FC122))</f>
        <v>5118553.3638256574</v>
      </c>
      <c r="FE122" s="97"/>
      <c r="FF122" s="97"/>
      <c r="FG122" s="97"/>
      <c r="FH122" s="97">
        <f>IF(SUM(FE122:FG122)=0,MASTER_DATA_MAPPED!FH122*VLOOKUP(FH$20,Backend!$A$2:$K$61,VLOOKUP(MASTER_DATA_ESCALATED!$B122,Backend!$M$3:$O$8,3,FALSE),FALSE),SUM(FE122:FG122))</f>
        <v>4965379.6970777577</v>
      </c>
      <c r="FI122" s="97"/>
      <c r="FJ122" s="97"/>
      <c r="FK122" s="97"/>
      <c r="FL122" s="97">
        <f>IF(SUM(FI122:FK122)=0,MASTER_DATA_MAPPED!FL122*VLOOKUP(FL$20,Backend!$A$2:$K$61,VLOOKUP(MASTER_DATA_ESCALATED!$B122,Backend!$M$3:$O$8,3,FALSE),FALSE),SUM(FI122:FK122))</f>
        <v>9927568.2760982662</v>
      </c>
      <c r="FM122" s="97"/>
      <c r="FN122" s="97"/>
      <c r="FO122" s="97"/>
      <c r="FP122" s="97">
        <f>IF(SUM(FM122:FO122)=0,MASTER_DATA_MAPPED!FP122*VLOOKUP(FP$20,Backend!$A$2:$K$61,VLOOKUP(MASTER_DATA_ESCALATED!$B122,Backend!$M$3:$O$8,3,FALSE),FALSE),SUM(FM122:FO122))</f>
        <v>1289984.1109320719</v>
      </c>
      <c r="FQ122" s="97"/>
      <c r="FR122" s="97"/>
      <c r="FS122" s="97"/>
      <c r="FT122" s="97">
        <f>IF(SUM(FQ122:FS122)=0,MASTER_DATA_MAPPED!FT122*VLOOKUP(FT$20,Backend!$A$2:$K$61,VLOOKUP(MASTER_DATA_ESCALATED!$B122,Backend!$M$3:$O$8,3,FALSE),FALSE),SUM(FQ122:FS122))</f>
        <v>1272982.6599075533</v>
      </c>
      <c r="FU122" s="97"/>
      <c r="FV122" s="97"/>
      <c r="FW122" s="97"/>
      <c r="FX122" s="97">
        <f>IF(SUM(FU122:FW122)=0,MASTER_DATA_MAPPED!FX122*VLOOKUP(FX$20,Backend!$A$2:$K$61,VLOOKUP(MASTER_DATA_ESCALATED!$B122,Backend!$M$3:$O$8,3,FALSE),FALSE),SUM(FU122:FW122))</f>
        <v>1245289.9269588205</v>
      </c>
      <c r="FY122" s="97"/>
      <c r="FZ122" s="97"/>
      <c r="GA122" s="97"/>
      <c r="GB122" s="97">
        <f>IF(SUM(FY122:GA122)=0,MASTER_DATA_MAPPED!GB122*VLOOKUP(GB$20,Backend!$A$2:$K$61,VLOOKUP(MASTER_DATA_ESCALATED!$B122,Backend!$M$3:$O$8,3,FALSE),FALSE),SUM(FY122:GA122))</f>
        <v>2826832.2342592673</v>
      </c>
      <c r="GC122" s="97"/>
      <c r="GD122" s="97"/>
      <c r="GE122" s="97"/>
      <c r="GF122" s="97">
        <f>IF(SUM(GC122:GE122)=0,MASTER_DATA_MAPPED!GF122*VLOOKUP(GF$20,Backend!$A$2:$K$61,VLOOKUP(MASTER_DATA_ESCALATED!$B122,Backend!$M$3:$O$8,3,FALSE),FALSE),SUM(GC122:GE122))</f>
        <v>2703871.9795625405</v>
      </c>
      <c r="GG122" s="97"/>
      <c r="GH122" s="97"/>
      <c r="GI122" s="97"/>
      <c r="GJ122" s="97">
        <f>IF(SUM(GG122:GI122)=0,MASTER_DATA_MAPPED!GJ122*VLOOKUP(GJ$20,Backend!$A$2:$K$61,VLOOKUP(MASTER_DATA_ESCALATED!$B122,Backend!$M$3:$O$8,3,FALSE),FALSE),SUM(GG122:GI122))</f>
        <v>2648341.9658514485</v>
      </c>
      <c r="GK122" s="97"/>
      <c r="GL122" s="97"/>
      <c r="GM122" s="97"/>
      <c r="GN122" s="97">
        <f>IF(SUM(GK122:GM122)=0,MASTER_DATA_MAPPED!GN122*VLOOKUP(GN$20,Backend!$A$2:$K$61,VLOOKUP(MASTER_DATA_ESCALATED!$B122,Backend!$M$3:$O$8,3,FALSE),FALSE),SUM(GK122:GM122))</f>
        <v>1767832.9013599535</v>
      </c>
      <c r="GO122" s="97"/>
      <c r="GP122" s="97"/>
      <c r="GQ122" s="97"/>
      <c r="GR122" s="97">
        <f>IF(SUM(GO122:GQ122)=0,MASTER_DATA_MAPPED!GR122*VLOOKUP(GR$20,Backend!$A$2:$K$61,VLOOKUP(MASTER_DATA_ESCALATED!$B122,Backend!$M$3:$O$8,3,FALSE),FALSE),SUM(GO122:GQ122))</f>
        <v>1702171.3999846913</v>
      </c>
      <c r="GS122" s="97"/>
      <c r="GT122" s="97"/>
      <c r="GU122" s="97"/>
      <c r="GV122" s="97">
        <f>IF(SUM(GS122:GU122)=0,MASTER_DATA_MAPPED!GV122*VLOOKUP(GV$20,Backend!$A$2:$K$61,VLOOKUP(MASTER_DATA_ESCALATED!$B122,Backend!$M$3:$O$8,3,FALSE),FALSE),SUM(GS122:GU122))</f>
        <v>1669093.6039428625</v>
      </c>
    </row>
    <row r="123" spans="2:204" hidden="1" outlineLevel="2" x14ac:dyDescent="0.3">
      <c r="B123" s="21">
        <f t="shared" si="3"/>
        <v>20</v>
      </c>
      <c r="C123" s="52">
        <f t="shared" si="4"/>
        <v>245</v>
      </c>
      <c r="D123" s="77"/>
      <c r="E123" s="52"/>
      <c r="F123" s="52">
        <v>245</v>
      </c>
      <c r="G123" s="78"/>
      <c r="H123" s="35" t="s">
        <v>125</v>
      </c>
      <c r="I123" s="97"/>
      <c r="J123" s="97"/>
      <c r="K123" s="97"/>
      <c r="L123" s="97">
        <f>IF(SUM(I123:K123)=0,MASTER_DATA_MAPPED!L123*VLOOKUP(L$20,Backend!$A$2:$K$61,VLOOKUP(MASTER_DATA_ESCALATED!$B123,Backend!$M$3:$O$8,3,FALSE),FALSE),SUM(I123:K123))</f>
        <v>0</v>
      </c>
      <c r="M123" s="97"/>
      <c r="N123" s="97"/>
      <c r="O123" s="97"/>
      <c r="P123" s="97">
        <f>IF(SUM(M123:O123)=0,MASTER_DATA_MAPPED!P123*VLOOKUP(P$20,Backend!$A$2:$K$61,VLOOKUP(MASTER_DATA_ESCALATED!$B123,Backend!$M$3:$O$8,3,FALSE),FALSE),SUM(M123:O123))</f>
        <v>0</v>
      </c>
      <c r="Q123" s="97"/>
      <c r="R123" s="97"/>
      <c r="S123" s="97"/>
      <c r="T123" s="97">
        <f>IF(SUM(Q123:S123)=0,MASTER_DATA_MAPPED!T123*VLOOKUP(T$20,Backend!$A$2:$K$61,VLOOKUP(MASTER_DATA_ESCALATED!$B123,Backend!$M$3:$O$8,3,FALSE),FALSE),SUM(Q123:S123))</f>
        <v>0</v>
      </c>
      <c r="U123" s="97"/>
      <c r="V123" s="97"/>
      <c r="W123" s="97"/>
      <c r="X123" s="97">
        <f>IF(SUM(U123:W123)=0,MASTER_DATA_MAPPED!X123*VLOOKUP(X$20,Backend!$A$2:$K$61,VLOOKUP(MASTER_DATA_ESCALATED!$B123,Backend!$M$3:$O$8,3,FALSE),FALSE),SUM(U123:W123))</f>
        <v>0</v>
      </c>
      <c r="Y123" s="97"/>
      <c r="Z123" s="97"/>
      <c r="AA123" s="97"/>
      <c r="AB123" s="97">
        <f>IF(SUM(Y123:AA123)=0,MASTER_DATA_MAPPED!AB123*VLOOKUP(AB$20,Backend!$A$2:$K$61,VLOOKUP(MASTER_DATA_ESCALATED!$B123,Backend!$M$3:$O$8,3,FALSE),FALSE),SUM(Y123:AA123))</f>
        <v>0</v>
      </c>
      <c r="AC123" s="97"/>
      <c r="AD123" s="97"/>
      <c r="AE123" s="97"/>
      <c r="AF123" s="97">
        <f>IF(SUM(AC123:AE123)=0,MASTER_DATA_MAPPED!AF123*VLOOKUP(AF$20,Backend!$A$2:$K$61,VLOOKUP(MASTER_DATA_ESCALATED!$B123,Backend!$M$3:$O$8,3,FALSE),FALSE),SUM(AC123:AE123))</f>
        <v>0</v>
      </c>
      <c r="AG123" s="97"/>
      <c r="AH123" s="97"/>
      <c r="AI123" s="97"/>
      <c r="AJ123" s="97">
        <f>IF(SUM(AG123:AI123)=0,MASTER_DATA_MAPPED!AJ123*VLOOKUP(AJ$20,Backend!$A$2:$K$61,VLOOKUP(MASTER_DATA_ESCALATED!$B123,Backend!$M$3:$O$8,3,FALSE),FALSE),SUM(AG123:AI123))</f>
        <v>0</v>
      </c>
      <c r="AK123" s="97"/>
      <c r="AL123" s="97"/>
      <c r="AM123" s="97"/>
      <c r="AN123" s="97">
        <f>IF(SUM(AK123:AM123)=0,MASTER_DATA_MAPPED!AN123*VLOOKUP(AN$20,Backend!$A$2:$K$61,VLOOKUP(MASTER_DATA_ESCALATED!$B123,Backend!$M$3:$O$8,3,FALSE),FALSE),SUM(AK123:AM123))</f>
        <v>0</v>
      </c>
      <c r="AO123" s="97"/>
      <c r="AP123" s="97"/>
      <c r="AQ123" s="97"/>
      <c r="AR123" s="97">
        <f>IF(SUM(AO123:AQ123)=0,MASTER_DATA_MAPPED!AR123*VLOOKUP(AR$20,Backend!$A$2:$K$61,VLOOKUP(MASTER_DATA_ESCALATED!$B123,Backend!$M$3:$O$8,3,FALSE),FALSE),SUM(AO123:AQ123))</f>
        <v>0</v>
      </c>
      <c r="AS123" s="97"/>
      <c r="AT123" s="97"/>
      <c r="AU123" s="97"/>
      <c r="AV123" s="97">
        <f>IF(SUM(AS123:AU123)=0,MASTER_DATA_MAPPED!AV123*VLOOKUP(AV$20,Backend!$A$2:$K$61,VLOOKUP(MASTER_DATA_ESCALATED!$B123,Backend!$M$3:$O$8,3,FALSE),FALSE),SUM(AS123:AU123))</f>
        <v>0</v>
      </c>
      <c r="AW123" s="97"/>
      <c r="AX123" s="97"/>
      <c r="AY123" s="97"/>
      <c r="AZ123" s="97">
        <f>IF(SUM(AW123:AY123)=0,MASTER_DATA_MAPPED!AZ123*VLOOKUP(AZ$20,Backend!$A$2:$K$61,VLOOKUP(MASTER_DATA_ESCALATED!$B123,Backend!$M$3:$O$8,3,FALSE),FALSE),SUM(AW123:AY123))</f>
        <v>0</v>
      </c>
      <c r="BA123" s="97"/>
      <c r="BB123" s="97"/>
      <c r="BC123" s="97"/>
      <c r="BD123" s="97">
        <f>IF(SUM(BA123:BC123)=0,MASTER_DATA_MAPPED!BD123*VLOOKUP(BD$20,Backend!$A$2:$K$61,VLOOKUP(MASTER_DATA_ESCALATED!$B123,Backend!$M$3:$O$8,3,FALSE),FALSE),SUM(BA123:BC123))</f>
        <v>0</v>
      </c>
      <c r="BE123" s="97"/>
      <c r="BF123" s="97"/>
      <c r="BG123" s="97"/>
      <c r="BH123" s="97">
        <f>IF(SUM(BE123:BG123)=0,MASTER_DATA_MAPPED!BH123*VLOOKUP(BH$20,Backend!$A$2:$K$61,VLOOKUP(MASTER_DATA_ESCALATED!$B123,Backend!$M$3:$O$8,3,FALSE),FALSE),SUM(BE123:BG123))</f>
        <v>0</v>
      </c>
      <c r="BI123" s="97"/>
      <c r="BJ123" s="97"/>
      <c r="BK123" s="97"/>
      <c r="BL123" s="97">
        <f>IF(SUM(BI123:BK123)=0,MASTER_DATA_MAPPED!BL123*VLOOKUP(BL$20,Backend!$A$2:$K$61,VLOOKUP(MASTER_DATA_ESCALATED!$B123,Backend!$M$3:$O$8,3,FALSE),FALSE),SUM(BI123:BK123))</f>
        <v>0</v>
      </c>
      <c r="BM123" s="97"/>
      <c r="BN123" s="97"/>
      <c r="BO123" s="97"/>
      <c r="BP123" s="97">
        <f>IF(SUM(BM123:BO123)=0,MASTER_DATA_MAPPED!BP123*VLOOKUP(BP$20,Backend!$A$2:$K$61,VLOOKUP(MASTER_DATA_ESCALATED!$B123,Backend!$M$3:$O$8,3,FALSE),FALSE),SUM(BM123:BO123))</f>
        <v>148944730.08495584</v>
      </c>
      <c r="BQ123" s="97"/>
      <c r="BR123" s="97"/>
      <c r="BS123" s="97"/>
      <c r="BT123" s="97">
        <f>IF(SUM(BQ123:BS123)=0,MASTER_DATA_MAPPED!BT123*VLOOKUP(BT$20,Backend!$A$2:$K$61,VLOOKUP(MASTER_DATA_ESCALATED!$B123,Backend!$M$3:$O$8,3,FALSE),FALSE),SUM(BQ123:BS123))</f>
        <v>71167303.328318879</v>
      </c>
      <c r="BU123" s="97"/>
      <c r="BV123" s="97"/>
      <c r="BW123" s="97"/>
      <c r="BX123" s="97">
        <f>IF(SUM(BU123:BW123)=0,MASTER_DATA_MAPPED!BX123*VLOOKUP(BX$20,Backend!$A$2:$K$61,VLOOKUP(MASTER_DATA_ESCALATED!$B123,Backend!$M$3:$O$8,3,FALSE),FALSE),SUM(BU123:BW123))</f>
        <v>27857369.277398728</v>
      </c>
      <c r="BY123" s="97"/>
      <c r="BZ123" s="97"/>
      <c r="CA123" s="97"/>
      <c r="CB123" s="97">
        <f>IF(SUM(BY123:CA123)=0,MASTER_DATA_MAPPED!CB123*VLOOKUP(CB$20,Backend!$A$2:$K$61,VLOOKUP(MASTER_DATA_ESCALATED!$B123,Backend!$M$3:$O$8,3,FALSE),FALSE),SUM(BY123:CA123))</f>
        <v>39630868.513774566</v>
      </c>
      <c r="CC123" s="97"/>
      <c r="CD123" s="97"/>
      <c r="CE123" s="97"/>
      <c r="CF123" s="97">
        <f>IF(SUM(CC123:CE123)=0,MASTER_DATA_MAPPED!CF123*VLOOKUP(CF$20,Backend!$A$2:$K$61,VLOOKUP(MASTER_DATA_ESCALATED!$B123,Backend!$M$3:$O$8,3,FALSE),FALSE),SUM(CC123:CE123))</f>
        <v>26463942.048756968</v>
      </c>
      <c r="CG123" s="97"/>
      <c r="CH123" s="97"/>
      <c r="CI123" s="97"/>
      <c r="CJ123" s="97">
        <f>IF(SUM(CG123:CI123)=0,MASTER_DATA_MAPPED!CJ123*VLOOKUP(CJ$20,Backend!$A$2:$K$61,VLOOKUP(MASTER_DATA_ESCALATED!$B123,Backend!$M$3:$O$8,3,FALSE),FALSE),SUM(CG123:CI123))</f>
        <v>0</v>
      </c>
      <c r="CK123" s="97"/>
      <c r="CL123" s="97"/>
      <c r="CM123" s="97"/>
      <c r="CN123" s="97">
        <f>IF(SUM(CK123:CM123)=0,MASTER_DATA_MAPPED!CN123*VLOOKUP(CN$20,Backend!$A$2:$K$61,VLOOKUP(MASTER_DATA_ESCALATED!$B123,Backend!$M$3:$O$8,3,FALSE),FALSE),SUM(CK123:CM123))</f>
        <v>0</v>
      </c>
      <c r="CO123" s="97"/>
      <c r="CP123" s="97"/>
      <c r="CQ123" s="97"/>
      <c r="CR123" s="97">
        <f>IF(SUM(CO123:CQ123)=0,MASTER_DATA_MAPPED!CR123*VLOOKUP(CR$20,Backend!$A$2:$K$61,VLOOKUP(MASTER_DATA_ESCALATED!$B123,Backend!$M$3:$O$8,3,FALSE),FALSE),SUM(CO123:CQ123))</f>
        <v>0</v>
      </c>
      <c r="CS123" s="97"/>
      <c r="CT123" s="97"/>
      <c r="CU123" s="97"/>
      <c r="CV123" s="97">
        <f>IF(SUM(CS123:CU123)=0,MASTER_DATA_MAPPED!CV123*VLOOKUP(CV$20,Backend!$A$2:$K$61,VLOOKUP(MASTER_DATA_ESCALATED!$B123,Backend!$M$3:$O$8,3,FALSE),FALSE),SUM(CS123:CU123))</f>
        <v>16350148.334566861</v>
      </c>
      <c r="CW123" s="97"/>
      <c r="CX123" s="97"/>
      <c r="CY123" s="97"/>
      <c r="CZ123" s="97">
        <f>IF(SUM(CW123:CY123)=0,MASTER_DATA_MAPPED!CZ123*VLOOKUP(CZ$20,Backend!$A$2:$K$61,VLOOKUP(MASTER_DATA_ESCALATED!$B123,Backend!$M$3:$O$8,3,FALSE),FALSE),SUM(CW123:CY123))</f>
        <v>22737437.919464201</v>
      </c>
      <c r="DA123" s="97"/>
      <c r="DB123" s="97"/>
      <c r="DC123" s="97"/>
      <c r="DD123" s="97" t="e">
        <f>IF(SUM(DA123:DC123)=0,MASTER_DATA_MAPPED!DD123*VLOOKUP(DD$20,Backend!$A$2:$K$61,VLOOKUP(MASTER_DATA_ESCALATED!$B123,Backend!$M$3:$O$8,3,FALSE),FALSE),SUM(DA123:DC123))</f>
        <v>#N/A</v>
      </c>
      <c r="DE123" s="97"/>
      <c r="DF123" s="97"/>
      <c r="DG123" s="97"/>
      <c r="DH123" s="97">
        <f>IF(SUM(DE123:DG123)=0,MASTER_DATA_MAPPED!DH123*VLOOKUP(DH$20,Backend!$A$2:$K$61,VLOOKUP(MASTER_DATA_ESCALATED!$B123,Backend!$M$3:$O$8,3,FALSE),FALSE),SUM(DE123:DG123))</f>
        <v>0</v>
      </c>
      <c r="DI123" s="97"/>
      <c r="DJ123" s="97"/>
      <c r="DK123" s="97"/>
      <c r="DL123" s="97">
        <f>IF(SUM(DI123:DK123)=0,MASTER_DATA_MAPPED!DL123*VLOOKUP(DL$20,Backend!$A$2:$K$61,VLOOKUP(MASTER_DATA_ESCALATED!$B123,Backend!$M$3:$O$8,3,FALSE),FALSE),SUM(DI123:DK123))</f>
        <v>0</v>
      </c>
      <c r="DM123" s="97"/>
      <c r="DN123" s="97"/>
      <c r="DO123" s="97"/>
      <c r="DP123" s="97">
        <f>IF(SUM(DM123:DO123)=0,MASTER_DATA_MAPPED!DP123*VLOOKUP(DP$20,Backend!$A$2:$K$61,VLOOKUP(MASTER_DATA_ESCALATED!$B123,Backend!$M$3:$O$8,3,FALSE),FALSE),SUM(DM123:DO123))</f>
        <v>0</v>
      </c>
      <c r="DQ123" s="97"/>
      <c r="DR123" s="97"/>
      <c r="DS123" s="97"/>
      <c r="DT123" s="97">
        <f>IF(SUM(DQ123:DS123)=0,MASTER_DATA_MAPPED!DT123*VLOOKUP(DT$20,Backend!$A$2:$K$61,VLOOKUP(MASTER_DATA_ESCALATED!$B123,Backend!$M$3:$O$8,3,FALSE),FALSE),SUM(DQ123:DS123))</f>
        <v>0</v>
      </c>
      <c r="DU123" s="97"/>
      <c r="DV123" s="97"/>
      <c r="DW123" s="97"/>
      <c r="DX123" s="97">
        <f>IF(SUM(DU123:DW123)=0,MASTER_DATA_MAPPED!DX123*VLOOKUP(DX$20,Backend!$A$2:$K$61,VLOOKUP(MASTER_DATA_ESCALATED!$B123,Backend!$M$3:$O$8,3,FALSE),FALSE),SUM(DU123:DW123))</f>
        <v>0</v>
      </c>
      <c r="DY123" s="97"/>
      <c r="DZ123" s="97"/>
      <c r="EA123" s="97"/>
      <c r="EB123" s="97">
        <f>IF(SUM(DY123:EA123)=0,MASTER_DATA_MAPPED!EB123*VLOOKUP(EB$20,Backend!$A$2:$K$61,VLOOKUP(MASTER_DATA_ESCALATED!$B123,Backend!$M$3:$O$8,3,FALSE),FALSE),SUM(DY123:EA123))</f>
        <v>0</v>
      </c>
      <c r="EC123" s="97"/>
      <c r="ED123" s="97"/>
      <c r="EE123" s="97"/>
      <c r="EF123" s="97">
        <f>IF(SUM(EC123:EE123)=0,MASTER_DATA_MAPPED!EF123*VLOOKUP(EF$20,Backend!$A$2:$K$61,VLOOKUP(MASTER_DATA_ESCALATED!$B123,Backend!$M$3:$O$8,3,FALSE),FALSE),SUM(EC123:EE123))</f>
        <v>10724738.96566147</v>
      </c>
      <c r="EG123" s="97"/>
      <c r="EH123" s="97"/>
      <c r="EI123" s="97"/>
      <c r="EJ123" s="97">
        <f>IF(SUM(EG123:EI123)=0,MASTER_DATA_MAPPED!EJ123*VLOOKUP(EJ$20,Backend!$A$2:$K$61,VLOOKUP(MASTER_DATA_ESCALATED!$B123,Backend!$M$3:$O$8,3,FALSE),FALSE),SUM(EG123:EI123))</f>
        <v>0</v>
      </c>
      <c r="EK123" s="97"/>
      <c r="EL123" s="97"/>
      <c r="EM123" s="97"/>
      <c r="EN123" s="97">
        <f>IF(SUM(EK123:EM123)=0,MASTER_DATA_MAPPED!EN123*VLOOKUP(EN$20,Backend!$A$2:$K$61,VLOOKUP(MASTER_DATA_ESCALATED!$B123,Backend!$M$3:$O$8,3,FALSE),FALSE),SUM(EK123:EM123))</f>
        <v>51982969.620865993</v>
      </c>
      <c r="EO123" s="97"/>
      <c r="EP123" s="97"/>
      <c r="EQ123" s="97"/>
      <c r="ER123" s="97">
        <f>IF(SUM(EO123:EQ123)=0,MASTER_DATA_MAPPED!ER123*VLOOKUP(ER$20,Backend!$A$2:$K$61,VLOOKUP(MASTER_DATA_ESCALATED!$B123,Backend!$M$3:$O$8,3,FALSE),FALSE),SUM(EO123:EQ123))</f>
        <v>77659888.940140098</v>
      </c>
      <c r="ES123" s="97"/>
      <c r="ET123" s="97"/>
      <c r="EU123" s="97"/>
      <c r="EV123" s="97">
        <f>IF(SUM(ES123:EU123)=0,MASTER_DATA_MAPPED!EV123*VLOOKUP(EV$20,Backend!$A$2:$K$61,VLOOKUP(MASTER_DATA_ESCALATED!$B123,Backend!$M$3:$O$8,3,FALSE),FALSE),SUM(ES123:EU123))</f>
        <v>77659888.940140098</v>
      </c>
      <c r="EW123" s="97"/>
      <c r="EX123" s="97"/>
      <c r="EY123" s="97"/>
      <c r="EZ123" s="97">
        <f>IF(SUM(EW123:EY123)=0,MASTER_DATA_MAPPED!EZ123*VLOOKUP(EZ$20,Backend!$A$2:$K$61,VLOOKUP(MASTER_DATA_ESCALATED!$B123,Backend!$M$3:$O$8,3,FALSE),FALSE),SUM(EW123:EY123))</f>
        <v>53157644.597635791</v>
      </c>
      <c r="FA123" s="97"/>
      <c r="FB123" s="97"/>
      <c r="FC123" s="97"/>
      <c r="FD123" s="97">
        <f>IF(SUM(FA123:FC123)=0,MASTER_DATA_MAPPED!FD123*VLOOKUP(FD$20,Backend!$A$2:$K$61,VLOOKUP(MASTER_DATA_ESCALATED!$B123,Backend!$M$3:$O$8,3,FALSE),FALSE),SUM(FA123:FC123))</f>
        <v>50802599.471386828</v>
      </c>
      <c r="FE123" s="97"/>
      <c r="FF123" s="97"/>
      <c r="FG123" s="97"/>
      <c r="FH123" s="97">
        <f>IF(SUM(FE123:FG123)=0,MASTER_DATA_MAPPED!FH123*VLOOKUP(FH$20,Backend!$A$2:$K$61,VLOOKUP(MASTER_DATA_ESCALATED!$B123,Backend!$M$3:$O$8,3,FALSE),FALSE),SUM(FE123:FG123))</f>
        <v>48667741.491087966</v>
      </c>
      <c r="FI123" s="97"/>
      <c r="FJ123" s="97"/>
      <c r="FK123" s="97"/>
      <c r="FL123" s="97">
        <f>IF(SUM(FI123:FK123)=0,MASTER_DATA_MAPPED!FL123*VLOOKUP(FL$20,Backend!$A$2:$K$61,VLOOKUP(MASTER_DATA_ESCALATED!$B123,Backend!$M$3:$O$8,3,FALSE),FALSE),SUM(FI123:FK123))</f>
        <v>97332291.864118695</v>
      </c>
      <c r="FM123" s="97"/>
      <c r="FN123" s="97"/>
      <c r="FO123" s="97"/>
      <c r="FP123" s="97">
        <f>IF(SUM(FM123:FO123)=0,MASTER_DATA_MAPPED!FP123*VLOOKUP(FP$20,Backend!$A$2:$K$61,VLOOKUP(MASTER_DATA_ESCALATED!$B123,Backend!$M$3:$O$8,3,FALSE),FALSE),SUM(FM123:FO123))</f>
        <v>37924481.604576543</v>
      </c>
      <c r="FQ123" s="97"/>
      <c r="FR123" s="97"/>
      <c r="FS123" s="97"/>
      <c r="FT123" s="97">
        <f>IF(SUM(FQ123:FS123)=0,MASTER_DATA_MAPPED!FT123*VLOOKUP(FT$20,Backend!$A$2:$K$61,VLOOKUP(MASTER_DATA_ESCALATED!$B123,Backend!$M$3:$O$8,3,FALSE),FALSE),SUM(FQ123:FS123))</f>
        <v>35294980.789195761</v>
      </c>
      <c r="FU123" s="97"/>
      <c r="FV123" s="97"/>
      <c r="FW123" s="97"/>
      <c r="FX123" s="97">
        <f>IF(SUM(FU123:FW123)=0,MASTER_DATA_MAPPED!FX123*VLOOKUP(FX$20,Backend!$A$2:$K$61,VLOOKUP(MASTER_DATA_ESCALATED!$B123,Backend!$M$3:$O$8,3,FALSE),FALSE),SUM(FU123:FW123))</f>
        <v>34122700.648828551</v>
      </c>
      <c r="FY123" s="97"/>
      <c r="FZ123" s="97"/>
      <c r="GA123" s="97"/>
      <c r="GB123" s="97">
        <f>IF(SUM(FY123:GA123)=0,MASTER_DATA_MAPPED!GB123*VLOOKUP(GB$20,Backend!$A$2:$K$61,VLOOKUP(MASTER_DATA_ESCALATED!$B123,Backend!$M$3:$O$8,3,FALSE),FALSE),SUM(FY123:GA123))</f>
        <v>39260589.608765729</v>
      </c>
      <c r="GC123" s="97"/>
      <c r="GD123" s="97"/>
      <c r="GE123" s="97"/>
      <c r="GF123" s="97">
        <f>IF(SUM(GC123:GE123)=0,MASTER_DATA_MAPPED!GF123*VLOOKUP(GF$20,Backend!$A$2:$K$61,VLOOKUP(MASTER_DATA_ESCALATED!$B123,Backend!$M$3:$O$8,3,FALSE),FALSE),SUM(GC123:GE123))</f>
        <v>36531642.525752127</v>
      </c>
      <c r="GG123" s="97"/>
      <c r="GH123" s="97"/>
      <c r="GI123" s="97"/>
      <c r="GJ123" s="97">
        <f>IF(SUM(GG123:GI123)=0,MASTER_DATA_MAPPED!GJ123*VLOOKUP(GJ$20,Backend!$A$2:$K$61,VLOOKUP(MASTER_DATA_ESCALATED!$B123,Backend!$M$3:$O$8,3,FALSE),FALSE),SUM(GG123:GI123))</f>
        <v>35462280.428686842</v>
      </c>
      <c r="GK123" s="97"/>
      <c r="GL123" s="97"/>
      <c r="GM123" s="97"/>
      <c r="GN123" s="97">
        <f>IF(SUM(GK123:GM123)=0,MASTER_DATA_MAPPED!GN123*VLOOKUP(GN$20,Backend!$A$2:$K$61,VLOOKUP(MASTER_DATA_ESCALATED!$B123,Backend!$M$3:$O$8,3,FALSE),FALSE),SUM(GK123:GM123))</f>
        <v>35998040.329537548</v>
      </c>
      <c r="GO123" s="97"/>
      <c r="GP123" s="97"/>
      <c r="GQ123" s="97"/>
      <c r="GR123" s="97">
        <f>IF(SUM(GO123:GQ123)=0,MASTER_DATA_MAPPED!GR123*VLOOKUP(GR$20,Backend!$A$2:$K$61,VLOOKUP(MASTER_DATA_ESCALATED!$B123,Backend!$M$3:$O$8,3,FALSE),FALSE),SUM(GO123:GQ123))</f>
        <v>33451549.381309256</v>
      </c>
      <c r="GS123" s="97"/>
      <c r="GT123" s="97"/>
      <c r="GU123" s="97"/>
      <c r="GV123" s="97">
        <f>IF(SUM(GS123:GU123)=0,MASTER_DATA_MAPPED!GV123*VLOOKUP(GV$20,Backend!$A$2:$K$61,VLOOKUP(MASTER_DATA_ESCALATED!$B123,Backend!$M$3:$O$8,3,FALSE),FALSE),SUM(GS123:GU123))</f>
        <v>32453649.095158745</v>
      </c>
    </row>
    <row r="124" spans="2:204" hidden="1" outlineLevel="2" x14ac:dyDescent="0.3">
      <c r="B124" s="21">
        <f t="shared" si="3"/>
        <v>20</v>
      </c>
      <c r="C124" s="52">
        <f t="shared" si="4"/>
        <v>246</v>
      </c>
      <c r="D124" s="77"/>
      <c r="E124" s="52"/>
      <c r="F124" s="52">
        <v>246</v>
      </c>
      <c r="G124" s="78"/>
      <c r="H124" s="35" t="s">
        <v>126</v>
      </c>
      <c r="I124" s="97"/>
      <c r="J124" s="97"/>
      <c r="K124" s="97"/>
      <c r="L124" s="97">
        <f>IF(SUM(I124:K124)=0,MASTER_DATA_MAPPED!L124*VLOOKUP(L$20,Backend!$A$2:$K$61,VLOOKUP(MASTER_DATA_ESCALATED!$B124,Backend!$M$3:$O$8,3,FALSE),FALSE),SUM(I124:K124))</f>
        <v>0</v>
      </c>
      <c r="M124" s="97"/>
      <c r="N124" s="97"/>
      <c r="O124" s="97"/>
      <c r="P124" s="97">
        <f>IF(SUM(M124:O124)=0,MASTER_DATA_MAPPED!P124*VLOOKUP(P$20,Backend!$A$2:$K$61,VLOOKUP(MASTER_DATA_ESCALATED!$B124,Backend!$M$3:$O$8,3,FALSE),FALSE),SUM(M124:O124))</f>
        <v>0</v>
      </c>
      <c r="Q124" s="97"/>
      <c r="R124" s="97"/>
      <c r="S124" s="97"/>
      <c r="T124" s="97">
        <f>IF(SUM(Q124:S124)=0,MASTER_DATA_MAPPED!T124*VLOOKUP(T$20,Backend!$A$2:$K$61,VLOOKUP(MASTER_DATA_ESCALATED!$B124,Backend!$M$3:$O$8,3,FALSE),FALSE),SUM(Q124:S124))</f>
        <v>0</v>
      </c>
      <c r="U124" s="97"/>
      <c r="V124" s="97"/>
      <c r="W124" s="97"/>
      <c r="X124" s="97">
        <f>IF(SUM(U124:W124)=0,MASTER_DATA_MAPPED!X124*VLOOKUP(X$20,Backend!$A$2:$K$61,VLOOKUP(MASTER_DATA_ESCALATED!$B124,Backend!$M$3:$O$8,3,FALSE),FALSE),SUM(U124:W124))</f>
        <v>0</v>
      </c>
      <c r="Y124" s="97"/>
      <c r="Z124" s="97"/>
      <c r="AA124" s="97"/>
      <c r="AB124" s="97">
        <f>IF(SUM(Y124:AA124)=0,MASTER_DATA_MAPPED!AB124*VLOOKUP(AB$20,Backend!$A$2:$K$61,VLOOKUP(MASTER_DATA_ESCALATED!$B124,Backend!$M$3:$O$8,3,FALSE),FALSE),SUM(Y124:AA124))</f>
        <v>0</v>
      </c>
      <c r="AC124" s="97"/>
      <c r="AD124" s="97"/>
      <c r="AE124" s="97"/>
      <c r="AF124" s="97">
        <f>IF(SUM(AC124:AE124)=0,MASTER_DATA_MAPPED!AF124*VLOOKUP(AF$20,Backend!$A$2:$K$61,VLOOKUP(MASTER_DATA_ESCALATED!$B124,Backend!$M$3:$O$8,3,FALSE),FALSE),SUM(AC124:AE124))</f>
        <v>0</v>
      </c>
      <c r="AG124" s="97"/>
      <c r="AH124" s="97"/>
      <c r="AI124" s="97"/>
      <c r="AJ124" s="97">
        <f>IF(SUM(AG124:AI124)=0,MASTER_DATA_MAPPED!AJ124*VLOOKUP(AJ$20,Backend!$A$2:$K$61,VLOOKUP(MASTER_DATA_ESCALATED!$B124,Backend!$M$3:$O$8,3,FALSE),FALSE),SUM(AG124:AI124))</f>
        <v>0</v>
      </c>
      <c r="AK124" s="97"/>
      <c r="AL124" s="97"/>
      <c r="AM124" s="97"/>
      <c r="AN124" s="97">
        <f>IF(SUM(AK124:AM124)=0,MASTER_DATA_MAPPED!AN124*VLOOKUP(AN$20,Backend!$A$2:$K$61,VLOOKUP(MASTER_DATA_ESCALATED!$B124,Backend!$M$3:$O$8,3,FALSE),FALSE),SUM(AK124:AM124))</f>
        <v>0</v>
      </c>
      <c r="AO124" s="97"/>
      <c r="AP124" s="97"/>
      <c r="AQ124" s="97"/>
      <c r="AR124" s="97">
        <f>IF(SUM(AO124:AQ124)=0,MASTER_DATA_MAPPED!AR124*VLOOKUP(AR$20,Backend!$A$2:$K$61,VLOOKUP(MASTER_DATA_ESCALATED!$B124,Backend!$M$3:$O$8,3,FALSE),FALSE),SUM(AO124:AQ124))</f>
        <v>0</v>
      </c>
      <c r="AS124" s="97"/>
      <c r="AT124" s="97"/>
      <c r="AU124" s="97"/>
      <c r="AV124" s="97">
        <f>IF(SUM(AS124:AU124)=0,MASTER_DATA_MAPPED!AV124*VLOOKUP(AV$20,Backend!$A$2:$K$61,VLOOKUP(MASTER_DATA_ESCALATED!$B124,Backend!$M$3:$O$8,3,FALSE),FALSE),SUM(AS124:AU124))</f>
        <v>0</v>
      </c>
      <c r="AW124" s="97"/>
      <c r="AX124" s="97"/>
      <c r="AY124" s="97"/>
      <c r="AZ124" s="97">
        <f>IF(SUM(AW124:AY124)=0,MASTER_DATA_MAPPED!AZ124*VLOOKUP(AZ$20,Backend!$A$2:$K$61,VLOOKUP(MASTER_DATA_ESCALATED!$B124,Backend!$M$3:$O$8,3,FALSE),FALSE),SUM(AW124:AY124))</f>
        <v>0</v>
      </c>
      <c r="BA124" s="97"/>
      <c r="BB124" s="97"/>
      <c r="BC124" s="97"/>
      <c r="BD124" s="97">
        <f>IF(SUM(BA124:BC124)=0,MASTER_DATA_MAPPED!BD124*VLOOKUP(BD$20,Backend!$A$2:$K$61,VLOOKUP(MASTER_DATA_ESCALATED!$B124,Backend!$M$3:$O$8,3,FALSE),FALSE),SUM(BA124:BC124))</f>
        <v>0</v>
      </c>
      <c r="BE124" s="97"/>
      <c r="BF124" s="97"/>
      <c r="BG124" s="97"/>
      <c r="BH124" s="97">
        <f>IF(SUM(BE124:BG124)=0,MASTER_DATA_MAPPED!BH124*VLOOKUP(BH$20,Backend!$A$2:$K$61,VLOOKUP(MASTER_DATA_ESCALATED!$B124,Backend!$M$3:$O$8,3,FALSE),FALSE),SUM(BE124:BG124))</f>
        <v>0</v>
      </c>
      <c r="BI124" s="97"/>
      <c r="BJ124" s="97"/>
      <c r="BK124" s="97"/>
      <c r="BL124" s="97">
        <f>IF(SUM(BI124:BK124)=0,MASTER_DATA_MAPPED!BL124*VLOOKUP(BL$20,Backend!$A$2:$K$61,VLOOKUP(MASTER_DATA_ESCALATED!$B124,Backend!$M$3:$O$8,3,FALSE),FALSE),SUM(BI124:BK124))</f>
        <v>0</v>
      </c>
      <c r="BM124" s="97"/>
      <c r="BN124" s="97"/>
      <c r="BO124" s="97"/>
      <c r="BP124" s="97">
        <f>IF(SUM(BM124:BO124)=0,MASTER_DATA_MAPPED!BP124*VLOOKUP(BP$20,Backend!$A$2:$K$61,VLOOKUP(MASTER_DATA_ESCALATED!$B124,Backend!$M$3:$O$8,3,FALSE),FALSE),SUM(BM124:BO124))</f>
        <v>106040013.7782992</v>
      </c>
      <c r="BQ124" s="97"/>
      <c r="BR124" s="97"/>
      <c r="BS124" s="97"/>
      <c r="BT124" s="97">
        <f>IF(SUM(BQ124:BS124)=0,MASTER_DATA_MAPPED!BT124*VLOOKUP(BT$20,Backend!$A$2:$K$61,VLOOKUP(MASTER_DATA_ESCALATED!$B124,Backend!$M$3:$O$8,3,FALSE),FALSE),SUM(BQ124:BS124))</f>
        <v>65740497.533517241</v>
      </c>
      <c r="BU124" s="97"/>
      <c r="BV124" s="97"/>
      <c r="BW124" s="97"/>
      <c r="BX124" s="97">
        <f>IF(SUM(BU124:BW124)=0,MASTER_DATA_MAPPED!BX124*VLOOKUP(BX$20,Backend!$A$2:$K$61,VLOOKUP(MASTER_DATA_ESCALATED!$B124,Backend!$M$3:$O$8,3,FALSE),FALSE),SUM(BU124:BW124))</f>
        <v>25654074.579244133</v>
      </c>
      <c r="BY124" s="97"/>
      <c r="BZ124" s="97"/>
      <c r="CA124" s="97"/>
      <c r="CB124" s="97">
        <f>IF(SUM(BY124:CA124)=0,MASTER_DATA_MAPPED!CB124*VLOOKUP(CB$20,Backend!$A$2:$K$61,VLOOKUP(MASTER_DATA_ESCALATED!$B124,Backend!$M$3:$O$8,3,FALSE),FALSE),SUM(BY124:CA124))</f>
        <v>42730484.451848954</v>
      </c>
      <c r="CC124" s="97"/>
      <c r="CD124" s="97"/>
      <c r="CE124" s="97"/>
      <c r="CF124" s="97">
        <f>IF(SUM(CC124:CE124)=0,MASTER_DATA_MAPPED!CF124*VLOOKUP(CF$20,Backend!$A$2:$K$61,VLOOKUP(MASTER_DATA_ESCALATED!$B124,Backend!$M$3:$O$8,3,FALSE),FALSE),SUM(CC124:CE124))</f>
        <v>23094121.380303171</v>
      </c>
      <c r="CG124" s="97"/>
      <c r="CH124" s="97"/>
      <c r="CI124" s="97"/>
      <c r="CJ124" s="97">
        <f>IF(SUM(CG124:CI124)=0,MASTER_DATA_MAPPED!CJ124*VLOOKUP(CJ$20,Backend!$A$2:$K$61,VLOOKUP(MASTER_DATA_ESCALATED!$B124,Backend!$M$3:$O$8,3,FALSE),FALSE),SUM(CG124:CI124))</f>
        <v>0</v>
      </c>
      <c r="CK124" s="97"/>
      <c r="CL124" s="97"/>
      <c r="CM124" s="97"/>
      <c r="CN124" s="97">
        <f>IF(SUM(CK124:CM124)=0,MASTER_DATA_MAPPED!CN124*VLOOKUP(CN$20,Backend!$A$2:$K$61,VLOOKUP(MASTER_DATA_ESCALATED!$B124,Backend!$M$3:$O$8,3,FALSE),FALSE),SUM(CK124:CM124))</f>
        <v>0</v>
      </c>
      <c r="CO124" s="97"/>
      <c r="CP124" s="97"/>
      <c r="CQ124" s="97"/>
      <c r="CR124" s="97">
        <f>IF(SUM(CO124:CQ124)=0,MASTER_DATA_MAPPED!CR124*VLOOKUP(CR$20,Backend!$A$2:$K$61,VLOOKUP(MASTER_DATA_ESCALATED!$B124,Backend!$M$3:$O$8,3,FALSE),FALSE),SUM(CO124:CQ124))</f>
        <v>0</v>
      </c>
      <c r="CS124" s="97"/>
      <c r="CT124" s="97"/>
      <c r="CU124" s="97"/>
      <c r="CV124" s="97">
        <f>IF(SUM(CS124:CU124)=0,MASTER_DATA_MAPPED!CV124*VLOOKUP(CV$20,Backend!$A$2:$K$61,VLOOKUP(MASTER_DATA_ESCALATED!$B124,Backend!$M$3:$O$8,3,FALSE),FALSE),SUM(CS124:CU124))</f>
        <v>13214507.942379281</v>
      </c>
      <c r="CW124" s="97"/>
      <c r="CX124" s="97"/>
      <c r="CY124" s="97"/>
      <c r="CZ124" s="97">
        <f>IF(SUM(CW124:CY124)=0,MASTER_DATA_MAPPED!CZ124*VLOOKUP(CZ$20,Backend!$A$2:$K$61,VLOOKUP(MASTER_DATA_ESCALATED!$B124,Backend!$M$3:$O$8,3,FALSE),FALSE),SUM(CW124:CY124))</f>
        <v>18376839.929616801</v>
      </c>
      <c r="DA124" s="97"/>
      <c r="DB124" s="97"/>
      <c r="DC124" s="97"/>
      <c r="DD124" s="97" t="e">
        <f>IF(SUM(DA124:DC124)=0,MASTER_DATA_MAPPED!DD124*VLOOKUP(DD$20,Backend!$A$2:$K$61,VLOOKUP(MASTER_DATA_ESCALATED!$B124,Backend!$M$3:$O$8,3,FALSE),FALSE),SUM(DA124:DC124))</f>
        <v>#N/A</v>
      </c>
      <c r="DE124" s="97"/>
      <c r="DF124" s="97"/>
      <c r="DG124" s="97"/>
      <c r="DH124" s="97">
        <f>IF(SUM(DE124:DG124)=0,MASTER_DATA_MAPPED!DH124*VLOOKUP(DH$20,Backend!$A$2:$K$61,VLOOKUP(MASTER_DATA_ESCALATED!$B124,Backend!$M$3:$O$8,3,FALSE),FALSE),SUM(DE124:DG124))</f>
        <v>0</v>
      </c>
      <c r="DI124" s="97"/>
      <c r="DJ124" s="97"/>
      <c r="DK124" s="97"/>
      <c r="DL124" s="97">
        <f>IF(SUM(DI124:DK124)=0,MASTER_DATA_MAPPED!DL124*VLOOKUP(DL$20,Backend!$A$2:$K$61,VLOOKUP(MASTER_DATA_ESCALATED!$B124,Backend!$M$3:$O$8,3,FALSE),FALSE),SUM(DI124:DK124))</f>
        <v>0</v>
      </c>
      <c r="DM124" s="97"/>
      <c r="DN124" s="97"/>
      <c r="DO124" s="97"/>
      <c r="DP124" s="97">
        <f>IF(SUM(DM124:DO124)=0,MASTER_DATA_MAPPED!DP124*VLOOKUP(DP$20,Backend!$A$2:$K$61,VLOOKUP(MASTER_DATA_ESCALATED!$B124,Backend!$M$3:$O$8,3,FALSE),FALSE),SUM(DM124:DO124))</f>
        <v>0</v>
      </c>
      <c r="DQ124" s="97"/>
      <c r="DR124" s="97"/>
      <c r="DS124" s="97"/>
      <c r="DT124" s="97">
        <f>IF(SUM(DQ124:DS124)=0,MASTER_DATA_MAPPED!DT124*VLOOKUP(DT$20,Backend!$A$2:$K$61,VLOOKUP(MASTER_DATA_ESCALATED!$B124,Backend!$M$3:$O$8,3,FALSE),FALSE),SUM(DQ124:DS124))</f>
        <v>0</v>
      </c>
      <c r="DU124" s="97"/>
      <c r="DV124" s="97"/>
      <c r="DW124" s="97"/>
      <c r="DX124" s="97">
        <f>IF(SUM(DU124:DW124)=0,MASTER_DATA_MAPPED!DX124*VLOOKUP(DX$20,Backend!$A$2:$K$61,VLOOKUP(MASTER_DATA_ESCALATED!$B124,Backend!$M$3:$O$8,3,FALSE),FALSE),SUM(DU124:DW124))</f>
        <v>0</v>
      </c>
      <c r="DY124" s="97"/>
      <c r="DZ124" s="97"/>
      <c r="EA124" s="97"/>
      <c r="EB124" s="97">
        <f>IF(SUM(DY124:EA124)=0,MASTER_DATA_MAPPED!EB124*VLOOKUP(EB$20,Backend!$A$2:$K$61,VLOOKUP(MASTER_DATA_ESCALATED!$B124,Backend!$M$3:$O$8,3,FALSE),FALSE),SUM(DY124:EA124))</f>
        <v>0</v>
      </c>
      <c r="EC124" s="97"/>
      <c r="ED124" s="97"/>
      <c r="EE124" s="97"/>
      <c r="EF124" s="97">
        <f>IF(SUM(EC124:EE124)=0,MASTER_DATA_MAPPED!EF124*VLOOKUP(EF$20,Backend!$A$2:$K$61,VLOOKUP(MASTER_DATA_ESCALATED!$B124,Backend!$M$3:$O$8,3,FALSE),FALSE),SUM(EC124:EE124))</f>
        <v>0</v>
      </c>
      <c r="EG124" s="97"/>
      <c r="EH124" s="97"/>
      <c r="EI124" s="97"/>
      <c r="EJ124" s="97">
        <f>IF(SUM(EG124:EI124)=0,MASTER_DATA_MAPPED!EJ124*VLOOKUP(EJ$20,Backend!$A$2:$K$61,VLOOKUP(MASTER_DATA_ESCALATED!$B124,Backend!$M$3:$O$8,3,FALSE),FALSE),SUM(EG124:EI124))</f>
        <v>0</v>
      </c>
      <c r="EK124" s="97"/>
      <c r="EL124" s="97"/>
      <c r="EM124" s="97"/>
      <c r="EN124" s="97">
        <f>IF(SUM(EK124:EM124)=0,MASTER_DATA_MAPPED!EN124*VLOOKUP(EN$20,Backend!$A$2:$K$61,VLOOKUP(MASTER_DATA_ESCALATED!$B124,Backend!$M$3:$O$8,3,FALSE),FALSE),SUM(EK124:EM124))</f>
        <v>48017520.593552984</v>
      </c>
      <c r="EO124" s="97"/>
      <c r="EP124" s="97"/>
      <c r="EQ124" s="97"/>
      <c r="ER124" s="97">
        <f>IF(SUM(EO124:EQ124)=0,MASTER_DATA_MAPPED!ER124*VLOOKUP(ER$20,Backend!$A$2:$K$61,VLOOKUP(MASTER_DATA_ESCALATED!$B124,Backend!$M$3:$O$8,3,FALSE),FALSE),SUM(EO124:EQ124))</f>
        <v>53421061.297409989</v>
      </c>
      <c r="ES124" s="97"/>
      <c r="ET124" s="97"/>
      <c r="EU124" s="97"/>
      <c r="EV124" s="97">
        <f>IF(SUM(ES124:EU124)=0,MASTER_DATA_MAPPED!EV124*VLOOKUP(EV$20,Backend!$A$2:$K$61,VLOOKUP(MASTER_DATA_ESCALATED!$B124,Backend!$M$3:$O$8,3,FALSE),FALSE),SUM(ES124:EU124))</f>
        <v>53421061.297409989</v>
      </c>
      <c r="EW124" s="97"/>
      <c r="EX124" s="97"/>
      <c r="EY124" s="97"/>
      <c r="EZ124" s="97">
        <f>IF(SUM(EW124:EY124)=0,MASTER_DATA_MAPPED!EZ124*VLOOKUP(EZ$20,Backend!$A$2:$K$61,VLOOKUP(MASTER_DATA_ESCALATED!$B124,Backend!$M$3:$O$8,3,FALSE),FALSE),SUM(EW124:EY124))</f>
        <v>39056093.902657248</v>
      </c>
      <c r="FA124" s="97"/>
      <c r="FB124" s="97"/>
      <c r="FC124" s="97"/>
      <c r="FD124" s="97">
        <f>IF(SUM(FA124:FC124)=0,MASTER_DATA_MAPPED!FD124*VLOOKUP(FD$20,Backend!$A$2:$K$61,VLOOKUP(MASTER_DATA_ESCALATED!$B124,Backend!$M$3:$O$8,3,FALSE),FALSE),SUM(FA124:FC124))</f>
        <v>37999833.825708188</v>
      </c>
      <c r="FE124" s="97"/>
      <c r="FF124" s="97"/>
      <c r="FG124" s="97"/>
      <c r="FH124" s="97">
        <f>IF(SUM(FE124:FG124)=0,MASTER_DATA_MAPPED!FH124*VLOOKUP(FH$20,Backend!$A$2:$K$61,VLOOKUP(MASTER_DATA_ESCALATED!$B124,Backend!$M$3:$O$8,3,FALSE),FALSE),SUM(FE124:FG124))</f>
        <v>37083982.94327803</v>
      </c>
      <c r="FI124" s="97"/>
      <c r="FJ124" s="97"/>
      <c r="FK124" s="97"/>
      <c r="FL124" s="97">
        <f>IF(SUM(FI124:FK124)=0,MASTER_DATA_MAPPED!FL124*VLOOKUP(FL$20,Backend!$A$2:$K$61,VLOOKUP(MASTER_DATA_ESCALATED!$B124,Backend!$M$3:$O$8,3,FALSE),FALSE),SUM(FI124:FK124))</f>
        <v>74164774.768498823</v>
      </c>
      <c r="FM124" s="97"/>
      <c r="FN124" s="97"/>
      <c r="FO124" s="97"/>
      <c r="FP124" s="97">
        <f>IF(SUM(FM124:FO124)=0,MASTER_DATA_MAPPED!FP124*VLOOKUP(FP$20,Backend!$A$2:$K$61,VLOOKUP(MASTER_DATA_ESCALATED!$B124,Backend!$M$3:$O$8,3,FALSE),FALSE),SUM(FM124:FO124))</f>
        <v>37758101.81480854</v>
      </c>
      <c r="FQ124" s="97"/>
      <c r="FR124" s="97"/>
      <c r="FS124" s="97"/>
      <c r="FT124" s="97">
        <f>IF(SUM(FQ124:FS124)=0,MASTER_DATA_MAPPED!FT124*VLOOKUP(FT$20,Backend!$A$2:$K$61,VLOOKUP(MASTER_DATA_ESCALATED!$B124,Backend!$M$3:$O$8,3,FALSE),FALSE),SUM(FQ124:FS124))</f>
        <v>35802120.222948462</v>
      </c>
      <c r="FU124" s="97"/>
      <c r="FV124" s="97"/>
      <c r="FW124" s="97"/>
      <c r="FX124" s="97">
        <f>IF(SUM(FU124:FW124)=0,MASTER_DATA_MAPPED!FX124*VLOOKUP(FX$20,Backend!$A$2:$K$61,VLOOKUP(MASTER_DATA_ESCALATED!$B124,Backend!$M$3:$O$8,3,FALSE),FALSE),SUM(FU124:FW124))</f>
        <v>34927529.734389447</v>
      </c>
      <c r="FY124" s="97"/>
      <c r="FZ124" s="97"/>
      <c r="GA124" s="97"/>
      <c r="GB124" s="97">
        <f>IF(SUM(FY124:GA124)=0,MASTER_DATA_MAPPED!GB124*VLOOKUP(GB$20,Backend!$A$2:$K$61,VLOOKUP(MASTER_DATA_ESCALATED!$B124,Backend!$M$3:$O$8,3,FALSE),FALSE),SUM(FY124:GA124))</f>
        <v>38008208.954513021</v>
      </c>
      <c r="GC124" s="97"/>
      <c r="GD124" s="97"/>
      <c r="GE124" s="97"/>
      <c r="GF124" s="97">
        <f>IF(SUM(GC124:GE124)=0,MASTER_DATA_MAPPED!GF124*VLOOKUP(GF$20,Backend!$A$2:$K$61,VLOOKUP(MASTER_DATA_ESCALATED!$B124,Backend!$M$3:$O$8,3,FALSE),FALSE),SUM(GC124:GE124))</f>
        <v>36028702.863020785</v>
      </c>
      <c r="GG124" s="97"/>
      <c r="GH124" s="97"/>
      <c r="GI124" s="97"/>
      <c r="GJ124" s="97">
        <f>IF(SUM(GG124:GI124)=0,MASTER_DATA_MAPPED!GJ124*VLOOKUP(GJ$20,Backend!$A$2:$K$61,VLOOKUP(MASTER_DATA_ESCALATED!$B124,Backend!$M$3:$O$8,3,FALSE),FALSE),SUM(GG124:GI124))</f>
        <v>35253011.988544881</v>
      </c>
      <c r="GK124" s="97"/>
      <c r="GL124" s="97"/>
      <c r="GM124" s="97"/>
      <c r="GN124" s="97">
        <f>IF(SUM(GK124:GM124)=0,MASTER_DATA_MAPPED!GN124*VLOOKUP(GN$20,Backend!$A$2:$K$61,VLOOKUP(MASTER_DATA_ESCALATED!$B124,Backend!$M$3:$O$8,3,FALSE),FALSE),SUM(GK124:GM124))</f>
        <v>45622977.263778135</v>
      </c>
      <c r="GO124" s="97"/>
      <c r="GP124" s="97"/>
      <c r="GQ124" s="97"/>
      <c r="GR124" s="97">
        <f>IF(SUM(GO124:GQ124)=0,MASTER_DATA_MAPPED!GR124*VLOOKUP(GR$20,Backend!$A$2:$K$61,VLOOKUP(MASTER_DATA_ESCALATED!$B124,Backend!$M$3:$O$8,3,FALSE),FALSE),SUM(GO124:GQ124))</f>
        <v>43692756.72044833</v>
      </c>
      <c r="GS124" s="97"/>
      <c r="GT124" s="97"/>
      <c r="GU124" s="97"/>
      <c r="GV124" s="97">
        <f>IF(SUM(GS124:GU124)=0,MASTER_DATA_MAPPED!GV124*VLOOKUP(GV$20,Backend!$A$2:$K$61,VLOOKUP(MASTER_DATA_ESCALATED!$B124,Backend!$M$3:$O$8,3,FALSE),FALSE),SUM(GS124:GU124))</f>
        <v>42936524.609828599</v>
      </c>
    </row>
    <row r="125" spans="2:204" s="25" customFormat="1" ht="17.25" hidden="1" outlineLevel="1" x14ac:dyDescent="0.3">
      <c r="B125" s="183">
        <f t="shared" si="3"/>
        <v>20</v>
      </c>
      <c r="C125" s="51">
        <f t="shared" si="4"/>
        <v>25</v>
      </c>
      <c r="D125" s="75"/>
      <c r="E125" s="51">
        <v>25</v>
      </c>
      <c r="F125" s="51"/>
      <c r="G125" s="76"/>
      <c r="H125" s="37" t="s">
        <v>162</v>
      </c>
      <c r="I125" s="96"/>
      <c r="J125" s="96"/>
      <c r="K125" s="96"/>
      <c r="L125" s="96">
        <f>IF(SUM(I125:K125)=0,MASTER_DATA_MAPPED!L125*VLOOKUP(L$20,Backend!$A$2:$K$61,VLOOKUP(MASTER_DATA_ESCALATED!$B125,Backend!$M$3:$O$8,3,FALSE),FALSE),SUM(I125:K125))</f>
        <v>112945462.69396354</v>
      </c>
      <c r="M125" s="96"/>
      <c r="N125" s="96"/>
      <c r="O125" s="96"/>
      <c r="P125" s="96">
        <f>IF(SUM(M125:O125)=0,MASTER_DATA_MAPPED!P125*VLOOKUP(P$20,Backend!$A$2:$K$61,VLOOKUP(MASTER_DATA_ESCALATED!$B125,Backend!$M$3:$O$8,3,FALSE),FALSE),SUM(M125:O125))</f>
        <v>451813046.87106037</v>
      </c>
      <c r="Q125" s="96"/>
      <c r="R125" s="96"/>
      <c r="S125" s="96"/>
      <c r="T125" s="96">
        <f>IF(SUM(Q125:S125)=0,MASTER_DATA_MAPPED!T125*VLOOKUP(T$20,Backend!$A$2:$K$61,VLOOKUP(MASTER_DATA_ESCALATED!$B125,Backend!$M$3:$O$8,3,FALSE),FALSE),SUM(Q125:S125))</f>
        <v>176133153.5340749</v>
      </c>
      <c r="U125" s="96"/>
      <c r="V125" s="96"/>
      <c r="W125" s="96"/>
      <c r="X125" s="96">
        <f>IF(SUM(U125:W125)=0,MASTER_DATA_MAPPED!X125*VLOOKUP(X$20,Backend!$A$2:$K$61,VLOOKUP(MASTER_DATA_ESCALATED!$B125,Backend!$M$3:$O$8,3,FALSE),FALSE),SUM(U125:W125))</f>
        <v>704548212.18390274</v>
      </c>
      <c r="Y125" s="96"/>
      <c r="Z125" s="96"/>
      <c r="AA125" s="96"/>
      <c r="AB125" s="96">
        <f>IF(SUM(Y125:AA125)=0,MASTER_DATA_MAPPED!AB125*VLOOKUP(AB$20,Backend!$A$2:$K$61,VLOOKUP(MASTER_DATA_ESCALATED!$B125,Backend!$M$3:$O$8,3,FALSE),FALSE),SUM(Y125:AA125))</f>
        <v>73092451.068072528</v>
      </c>
      <c r="AC125" s="96"/>
      <c r="AD125" s="96"/>
      <c r="AE125" s="96"/>
      <c r="AF125" s="96">
        <f>IF(SUM(AC125:AE125)=0,MASTER_DATA_MAPPED!AF125*VLOOKUP(AF$20,Backend!$A$2:$K$61,VLOOKUP(MASTER_DATA_ESCALATED!$B125,Backend!$M$3:$O$8,3,FALSE),FALSE),SUM(AC125:AE125))</f>
        <v>292354206.22468704</v>
      </c>
      <c r="AG125" s="96"/>
      <c r="AH125" s="96"/>
      <c r="AI125" s="96"/>
      <c r="AJ125" s="96">
        <f>IF(SUM(AG125:AI125)=0,MASTER_DATA_MAPPED!AJ125*VLOOKUP(AJ$20,Backend!$A$2:$K$61,VLOOKUP(MASTER_DATA_ESCALATED!$B125,Backend!$M$3:$O$8,3,FALSE),FALSE),SUM(AG125:AI125))</f>
        <v>113974933.83576739</v>
      </c>
      <c r="AK125" s="96"/>
      <c r="AL125" s="96"/>
      <c r="AM125" s="96"/>
      <c r="AN125" s="96">
        <f>IF(SUM(AK125:AM125)=0,MASTER_DATA_MAPPED!AN125*VLOOKUP(AN$20,Backend!$A$2:$K$61,VLOOKUP(MASTER_DATA_ESCALATED!$B125,Backend!$M$3:$O$8,3,FALSE),FALSE),SUM(AK125:AM125))</f>
        <v>455884137.29546642</v>
      </c>
      <c r="AO125" s="96"/>
      <c r="AP125" s="96"/>
      <c r="AQ125" s="96"/>
      <c r="AR125" s="96">
        <f>IF(SUM(AO125:AQ125)=0,MASTER_DATA_MAPPED!AR125*VLOOKUP(AR$20,Backend!$A$2:$K$61,VLOOKUP(MASTER_DATA_ESCALATED!$B125,Backend!$M$3:$O$8,3,FALSE),FALSE),SUM(AO125:AQ125))</f>
        <v>0</v>
      </c>
      <c r="AS125" s="96"/>
      <c r="AT125" s="96"/>
      <c r="AU125" s="96"/>
      <c r="AV125" s="96">
        <f>IF(SUM(AS125:AU125)=0,MASTER_DATA_MAPPED!AV125*VLOOKUP(AV$20,Backend!$A$2:$K$61,VLOOKUP(MASTER_DATA_ESCALATED!$B125,Backend!$M$3:$O$8,3,FALSE),FALSE),SUM(AS125:AU125))</f>
        <v>0</v>
      </c>
      <c r="AW125" s="96"/>
      <c r="AX125" s="96"/>
      <c r="AY125" s="96"/>
      <c r="AZ125" s="96">
        <f>IF(SUM(AW125:AY125)=0,MASTER_DATA_MAPPED!AZ125*VLOOKUP(AZ$20,Backend!$A$2:$K$61,VLOOKUP(MASTER_DATA_ESCALATED!$B125,Backend!$M$3:$O$8,3,FALSE),FALSE),SUM(AW125:AY125))</f>
        <v>0</v>
      </c>
      <c r="BA125" s="96"/>
      <c r="BB125" s="96"/>
      <c r="BC125" s="96"/>
      <c r="BD125" s="96">
        <f>IF(SUM(BA125:BC125)=0,MASTER_DATA_MAPPED!BD125*VLOOKUP(BD$20,Backend!$A$2:$K$61,VLOOKUP(MASTER_DATA_ESCALATED!$B125,Backend!$M$3:$O$8,3,FALSE),FALSE),SUM(BA125:BC125))</f>
        <v>0</v>
      </c>
      <c r="BE125" s="96"/>
      <c r="BF125" s="96"/>
      <c r="BG125" s="96"/>
      <c r="BH125" s="96">
        <f>IF(SUM(BE125:BG125)=0,MASTER_DATA_MAPPED!BH125*VLOOKUP(BH$20,Backend!$A$2:$K$61,VLOOKUP(MASTER_DATA_ESCALATED!$B125,Backend!$M$3:$O$8,3,FALSE),FALSE),SUM(BE125:BG125))</f>
        <v>0</v>
      </c>
      <c r="BI125" s="96"/>
      <c r="BJ125" s="96"/>
      <c r="BK125" s="96"/>
      <c r="BL125" s="96">
        <f>IF(SUM(BI125:BK125)=0,MASTER_DATA_MAPPED!BL125*VLOOKUP(BL$20,Backend!$A$2:$K$61,VLOOKUP(MASTER_DATA_ESCALATED!$B125,Backend!$M$3:$O$8,3,FALSE),FALSE),SUM(BI125:BK125))</f>
        <v>0</v>
      </c>
      <c r="BM125" s="96"/>
      <c r="BN125" s="96"/>
      <c r="BO125" s="96"/>
      <c r="BP125" s="96">
        <f>IF(SUM(BM125:BO125)=0,MASTER_DATA_MAPPED!BP125*VLOOKUP(BP$20,Backend!$A$2:$K$61,VLOOKUP(MASTER_DATA_ESCALATED!$B125,Backend!$M$3:$O$8,3,FALSE),FALSE),SUM(BM125:BO125))</f>
        <v>0</v>
      </c>
      <c r="BQ125" s="96"/>
      <c r="BR125" s="96"/>
      <c r="BS125" s="96"/>
      <c r="BT125" s="96">
        <f>IF(SUM(BQ125:BS125)=0,MASTER_DATA_MAPPED!BT125*VLOOKUP(BT$20,Backend!$A$2:$K$61,VLOOKUP(MASTER_DATA_ESCALATED!$B125,Backend!$M$3:$O$8,3,FALSE),FALSE),SUM(BQ125:BS125))</f>
        <v>0</v>
      </c>
      <c r="BU125" s="96"/>
      <c r="BV125" s="96"/>
      <c r="BW125" s="96"/>
      <c r="BX125" s="96">
        <f>IF(SUM(BU125:BW125)=0,MASTER_DATA_MAPPED!BX125*VLOOKUP(BX$20,Backend!$A$2:$K$61,VLOOKUP(MASTER_DATA_ESCALATED!$B125,Backend!$M$3:$O$8,3,FALSE),FALSE),SUM(BU125:BW125))</f>
        <v>0</v>
      </c>
      <c r="BY125" s="96"/>
      <c r="BZ125" s="96"/>
      <c r="CA125" s="96"/>
      <c r="CB125" s="96">
        <f>IF(SUM(BY125:CA125)=0,MASTER_DATA_MAPPED!CB125*VLOOKUP(CB$20,Backend!$A$2:$K$61,VLOOKUP(MASTER_DATA_ESCALATED!$B125,Backend!$M$3:$O$8,3,FALSE),FALSE),SUM(BY125:CA125))</f>
        <v>0</v>
      </c>
      <c r="CC125" s="96"/>
      <c r="CD125" s="96"/>
      <c r="CE125" s="96"/>
      <c r="CF125" s="96">
        <f>IF(SUM(CC125:CE125)=0,MASTER_DATA_MAPPED!CF125*VLOOKUP(CF$20,Backend!$A$2:$K$61,VLOOKUP(MASTER_DATA_ESCALATED!$B125,Backend!$M$3:$O$8,3,FALSE),FALSE),SUM(CC125:CE125))</f>
        <v>0</v>
      </c>
      <c r="CG125" s="96"/>
      <c r="CH125" s="96"/>
      <c r="CI125" s="96"/>
      <c r="CJ125" s="96">
        <f>IF(SUM(CG125:CI125)=0,MASTER_DATA_MAPPED!CJ125*VLOOKUP(CJ$20,Backend!$A$2:$K$61,VLOOKUP(MASTER_DATA_ESCALATED!$B125,Backend!$M$3:$O$8,3,FALSE),FALSE),SUM(CG125:CI125))</f>
        <v>0</v>
      </c>
      <c r="CK125" s="96"/>
      <c r="CL125" s="96"/>
      <c r="CM125" s="96"/>
      <c r="CN125" s="96">
        <f>IF(SUM(CK125:CM125)=0,MASTER_DATA_MAPPED!CN125*VLOOKUP(CN$20,Backend!$A$2:$K$61,VLOOKUP(MASTER_DATA_ESCALATED!$B125,Backend!$M$3:$O$8,3,FALSE),FALSE),SUM(CK125:CM125))</f>
        <v>0</v>
      </c>
      <c r="CO125" s="96"/>
      <c r="CP125" s="96"/>
      <c r="CQ125" s="96"/>
      <c r="CR125" s="96">
        <f>IF(SUM(CO125:CQ125)=0,MASTER_DATA_MAPPED!CR125*VLOOKUP(CR$20,Backend!$A$2:$K$61,VLOOKUP(MASTER_DATA_ESCALATED!$B125,Backend!$M$3:$O$8,3,FALSE),FALSE),SUM(CO125:CQ125))</f>
        <v>0</v>
      </c>
      <c r="CS125" s="96"/>
      <c r="CT125" s="96"/>
      <c r="CU125" s="96"/>
      <c r="CV125" s="96">
        <f>IF(SUM(CS125:CU125)=0,MASTER_DATA_MAPPED!CV125*VLOOKUP(CV$20,Backend!$A$2:$K$61,VLOOKUP(MASTER_DATA_ESCALATED!$B125,Backend!$M$3:$O$8,3,FALSE),FALSE),SUM(CS125:CU125))</f>
        <v>0</v>
      </c>
      <c r="CW125" s="96"/>
      <c r="CX125" s="96"/>
      <c r="CY125" s="96"/>
      <c r="CZ125" s="96">
        <f>IF(SUM(CW125:CY125)=0,MASTER_DATA_MAPPED!CZ125*VLOOKUP(CZ$20,Backend!$A$2:$K$61,VLOOKUP(MASTER_DATA_ESCALATED!$B125,Backend!$M$3:$O$8,3,FALSE),FALSE),SUM(CW125:CY125))</f>
        <v>0</v>
      </c>
      <c r="DA125" s="96"/>
      <c r="DB125" s="96"/>
      <c r="DC125" s="96"/>
      <c r="DD125" s="96" t="e">
        <f>IF(SUM(DA125:DC125)=0,MASTER_DATA_MAPPED!DD125*VLOOKUP(DD$20,Backend!$A$2:$K$61,VLOOKUP(MASTER_DATA_ESCALATED!$B125,Backend!$M$3:$O$8,3,FALSE),FALSE),SUM(DA125:DC125))</f>
        <v>#N/A</v>
      </c>
      <c r="DE125" s="96"/>
      <c r="DF125" s="96"/>
      <c r="DG125" s="96"/>
      <c r="DH125" s="96">
        <f>IF(SUM(DE125:DG125)=0,MASTER_DATA_MAPPED!DH125*VLOOKUP(DH$20,Backend!$A$2:$K$61,VLOOKUP(MASTER_DATA_ESCALATED!$B125,Backend!$M$3:$O$8,3,FALSE),FALSE),SUM(DE125:DG125))</f>
        <v>137149140.86903393</v>
      </c>
      <c r="DI125" s="96"/>
      <c r="DJ125" s="96"/>
      <c r="DK125" s="96"/>
      <c r="DL125" s="96">
        <f>IF(SUM(DI125:DK125)=0,MASTER_DATA_MAPPED!DL125*VLOOKUP(DL$20,Backend!$A$2:$K$61,VLOOKUP(MASTER_DATA_ESCALATED!$B125,Backend!$M$3:$O$8,3,FALSE),FALSE),SUM(DI125:DK125))</f>
        <v>265984890.8687008</v>
      </c>
      <c r="DM125" s="96"/>
      <c r="DN125" s="96"/>
      <c r="DO125" s="96"/>
      <c r="DP125" s="96">
        <f>IF(SUM(DM125:DO125)=0,MASTER_DATA_MAPPED!DP125*VLOOKUP(DP$20,Backend!$A$2:$K$61,VLOOKUP(MASTER_DATA_ESCALATED!$B125,Backend!$M$3:$O$8,3,FALSE),FALSE),SUM(DM125:DO125))</f>
        <v>531969781.7374016</v>
      </c>
      <c r="DQ125" s="96"/>
      <c r="DR125" s="96"/>
      <c r="DS125" s="96"/>
      <c r="DT125" s="96">
        <f>IF(SUM(DQ125:DS125)=0,MASTER_DATA_MAPPED!DT125*VLOOKUP(DT$20,Backend!$A$2:$K$61,VLOOKUP(MASTER_DATA_ESCALATED!$B125,Backend!$M$3:$O$8,3,FALSE),FALSE),SUM(DQ125:DS125))</f>
        <v>1063939563.4748032</v>
      </c>
      <c r="DU125" s="96"/>
      <c r="DV125" s="96"/>
      <c r="DW125" s="96"/>
      <c r="DX125" s="96">
        <f>IF(SUM(DU125:DW125)=0,MASTER_DATA_MAPPED!DX125*VLOOKUP(DX$20,Backend!$A$2:$K$61,VLOOKUP(MASTER_DATA_ESCALATED!$B125,Backend!$M$3:$O$8,3,FALSE),FALSE),SUM(DU125:DW125))</f>
        <v>2127879126.9496064</v>
      </c>
      <c r="DY125" s="96"/>
      <c r="DZ125" s="96"/>
      <c r="EA125" s="96"/>
      <c r="EB125" s="96">
        <f>IF(SUM(DY125:EA125)=0,MASTER_DATA_MAPPED!EB125*VLOOKUP(EB$20,Backend!$A$2:$K$61,VLOOKUP(MASTER_DATA_ESCALATED!$B125,Backend!$M$3:$O$8,3,FALSE),FALSE),SUM(DY125:EA125))</f>
        <v>2659848908.6870079</v>
      </c>
      <c r="EC125" s="96"/>
      <c r="ED125" s="96"/>
      <c r="EE125" s="96"/>
      <c r="EF125" s="96">
        <f>IF(SUM(EC125:EE125)=0,MASTER_DATA_MAPPED!EF125*VLOOKUP(EF$20,Backend!$A$2:$K$61,VLOOKUP(MASTER_DATA_ESCALATED!$B125,Backend!$M$3:$O$8,3,FALSE),FALSE),SUM(EC125:EE125))</f>
        <v>151852002.13472563</v>
      </c>
      <c r="EG125" s="96"/>
      <c r="EH125" s="96"/>
      <c r="EI125" s="96"/>
      <c r="EJ125" s="96">
        <f>IF(SUM(EG125:EI125)=0,MASTER_DATA_MAPPED!EJ125*VLOOKUP(EJ$20,Backend!$A$2:$K$61,VLOOKUP(MASTER_DATA_ESCALATED!$B125,Backend!$M$3:$O$8,3,FALSE),FALSE),SUM(EG125:EI125))</f>
        <v>0</v>
      </c>
      <c r="EK125" s="96"/>
      <c r="EL125" s="96"/>
      <c r="EM125" s="96"/>
      <c r="EN125" s="96">
        <f>IF(SUM(EK125:EM125)=0,MASTER_DATA_MAPPED!EN125*VLOOKUP(EN$20,Backend!$A$2:$K$61,VLOOKUP(MASTER_DATA_ESCALATED!$B125,Backend!$M$3:$O$8,3,FALSE),FALSE),SUM(EK125:EM125))</f>
        <v>0</v>
      </c>
      <c r="EO125" s="96"/>
      <c r="EP125" s="96"/>
      <c r="EQ125" s="96"/>
      <c r="ER125" s="96">
        <f>IF(SUM(EO125:EQ125)=0,MASTER_DATA_MAPPED!ER125*VLOOKUP(ER$20,Backend!$A$2:$K$61,VLOOKUP(MASTER_DATA_ESCALATED!$B125,Backend!$M$3:$O$8,3,FALSE),FALSE),SUM(EO125:EQ125))</f>
        <v>0</v>
      </c>
      <c r="ES125" s="96"/>
      <c r="ET125" s="96"/>
      <c r="EU125" s="96"/>
      <c r="EV125" s="96">
        <f>IF(SUM(ES125:EU125)=0,MASTER_DATA_MAPPED!EV125*VLOOKUP(EV$20,Backend!$A$2:$K$61,VLOOKUP(MASTER_DATA_ESCALATED!$B125,Backend!$M$3:$O$8,3,FALSE),FALSE),SUM(ES125:EU125))</f>
        <v>0</v>
      </c>
      <c r="EW125" s="96"/>
      <c r="EX125" s="96"/>
      <c r="EY125" s="96"/>
      <c r="EZ125" s="96">
        <f>IF(SUM(EW125:EY125)=0,MASTER_DATA_MAPPED!EZ125*VLOOKUP(EZ$20,Backend!$A$2:$K$61,VLOOKUP(MASTER_DATA_ESCALATED!$B125,Backend!$M$3:$O$8,3,FALSE),FALSE),SUM(EW125:EY125))</f>
        <v>0</v>
      </c>
      <c r="FA125" s="96"/>
      <c r="FB125" s="96"/>
      <c r="FC125" s="96"/>
      <c r="FD125" s="96">
        <f>IF(SUM(FA125:FC125)=0,MASTER_DATA_MAPPED!FD125*VLOOKUP(FD$20,Backend!$A$2:$K$61,VLOOKUP(MASTER_DATA_ESCALATED!$B125,Backend!$M$3:$O$8,3,FALSE),FALSE),SUM(FA125:FC125))</f>
        <v>0</v>
      </c>
      <c r="FE125" s="96"/>
      <c r="FF125" s="96"/>
      <c r="FG125" s="96"/>
      <c r="FH125" s="96">
        <f>IF(SUM(FE125:FG125)=0,MASTER_DATA_MAPPED!FH125*VLOOKUP(FH$20,Backend!$A$2:$K$61,VLOOKUP(MASTER_DATA_ESCALATED!$B125,Backend!$M$3:$O$8,3,FALSE),FALSE),SUM(FE125:FG125))</f>
        <v>0</v>
      </c>
      <c r="FI125" s="96"/>
      <c r="FJ125" s="96"/>
      <c r="FK125" s="96"/>
      <c r="FL125" s="96">
        <f>IF(SUM(FI125:FK125)=0,MASTER_DATA_MAPPED!FL125*VLOOKUP(FL$20,Backend!$A$2:$K$61,VLOOKUP(MASTER_DATA_ESCALATED!$B125,Backend!$M$3:$O$8,3,FALSE),FALSE),SUM(FI125:FK125))</f>
        <v>0</v>
      </c>
      <c r="FM125" s="96"/>
      <c r="FN125" s="96"/>
      <c r="FO125" s="96"/>
      <c r="FP125" s="96">
        <f>IF(SUM(FM125:FO125)=0,MASTER_DATA_MAPPED!FP125*VLOOKUP(FP$20,Backend!$A$2:$K$61,VLOOKUP(MASTER_DATA_ESCALATED!$B125,Backend!$M$3:$O$8,3,FALSE),FALSE),SUM(FM125:FO125))</f>
        <v>0</v>
      </c>
      <c r="FQ125" s="96"/>
      <c r="FR125" s="96"/>
      <c r="FS125" s="96"/>
      <c r="FT125" s="96">
        <f>IF(SUM(FQ125:FS125)=0,MASTER_DATA_MAPPED!FT125*VLOOKUP(FT$20,Backend!$A$2:$K$61,VLOOKUP(MASTER_DATA_ESCALATED!$B125,Backend!$M$3:$O$8,3,FALSE),FALSE),SUM(FQ125:FS125))</f>
        <v>0</v>
      </c>
      <c r="FU125" s="96"/>
      <c r="FV125" s="96"/>
      <c r="FW125" s="96"/>
      <c r="FX125" s="96">
        <f>IF(SUM(FU125:FW125)=0,MASTER_DATA_MAPPED!FX125*VLOOKUP(FX$20,Backend!$A$2:$K$61,VLOOKUP(MASTER_DATA_ESCALATED!$B125,Backend!$M$3:$O$8,3,FALSE),FALSE),SUM(FU125:FW125))</f>
        <v>0</v>
      </c>
      <c r="FY125" s="96"/>
      <c r="FZ125" s="96"/>
      <c r="GA125" s="96"/>
      <c r="GB125" s="96">
        <f>IF(SUM(FY125:GA125)=0,MASTER_DATA_MAPPED!GB125*VLOOKUP(GB$20,Backend!$A$2:$K$61,VLOOKUP(MASTER_DATA_ESCALATED!$B125,Backend!$M$3:$O$8,3,FALSE),FALSE),SUM(FY125:GA125))</f>
        <v>0</v>
      </c>
      <c r="GC125" s="96"/>
      <c r="GD125" s="96"/>
      <c r="GE125" s="96"/>
      <c r="GF125" s="96">
        <f>IF(SUM(GC125:GE125)=0,MASTER_DATA_MAPPED!GF125*VLOOKUP(GF$20,Backend!$A$2:$K$61,VLOOKUP(MASTER_DATA_ESCALATED!$B125,Backend!$M$3:$O$8,3,FALSE),FALSE),SUM(GC125:GE125))</f>
        <v>0</v>
      </c>
      <c r="GG125" s="96"/>
      <c r="GH125" s="96"/>
      <c r="GI125" s="96"/>
      <c r="GJ125" s="96">
        <f>IF(SUM(GG125:GI125)=0,MASTER_DATA_MAPPED!GJ125*VLOOKUP(GJ$20,Backend!$A$2:$K$61,VLOOKUP(MASTER_DATA_ESCALATED!$B125,Backend!$M$3:$O$8,3,FALSE),FALSE),SUM(GG125:GI125))</f>
        <v>0</v>
      </c>
      <c r="GK125" s="96"/>
      <c r="GL125" s="96"/>
      <c r="GM125" s="96"/>
      <c r="GN125" s="96">
        <f>IF(SUM(GK125:GM125)=0,MASTER_DATA_MAPPED!GN125*VLOOKUP(GN$20,Backend!$A$2:$K$61,VLOOKUP(MASTER_DATA_ESCALATED!$B125,Backend!$M$3:$O$8,3,FALSE),FALSE),SUM(GK125:GM125))</f>
        <v>0</v>
      </c>
      <c r="GO125" s="96"/>
      <c r="GP125" s="96"/>
      <c r="GQ125" s="96"/>
      <c r="GR125" s="96">
        <f>IF(SUM(GO125:GQ125)=0,MASTER_DATA_MAPPED!GR125*VLOOKUP(GR$20,Backend!$A$2:$K$61,VLOOKUP(MASTER_DATA_ESCALATED!$B125,Backend!$M$3:$O$8,3,FALSE),FALSE),SUM(GO125:GQ125))</f>
        <v>0</v>
      </c>
      <c r="GS125" s="96"/>
      <c r="GT125" s="96"/>
      <c r="GU125" s="96"/>
      <c r="GV125" s="96">
        <f>IF(SUM(GS125:GU125)=0,MASTER_DATA_MAPPED!GV125*VLOOKUP(GV$20,Backend!$A$2:$K$61,VLOOKUP(MASTER_DATA_ESCALATED!$B125,Backend!$M$3:$O$8,3,FALSE),FALSE),SUM(GS125:GU125))</f>
        <v>0</v>
      </c>
    </row>
    <row r="126" spans="2:204" ht="17.25" hidden="1" outlineLevel="2" x14ac:dyDescent="0.3">
      <c r="B126" s="183">
        <f t="shared" si="3"/>
        <v>20</v>
      </c>
      <c r="C126" s="51">
        <f t="shared" si="4"/>
        <v>251</v>
      </c>
      <c r="D126" s="77"/>
      <c r="E126" s="52"/>
      <c r="F126" s="52">
        <v>251</v>
      </c>
      <c r="G126" s="78"/>
      <c r="H126" s="35" t="s">
        <v>164</v>
      </c>
      <c r="I126" s="97"/>
      <c r="J126" s="97"/>
      <c r="K126" s="97"/>
      <c r="L126" s="97">
        <f>IF(SUM(I126:K126)=0,MASTER_DATA_MAPPED!L126*VLOOKUP(L$20,Backend!$A$2:$K$61,VLOOKUP(MASTER_DATA_ESCALATED!$B126,Backend!$M$3:$O$8,3,FALSE),FALSE),SUM(I126:K126))</f>
        <v>0</v>
      </c>
      <c r="M126" s="97"/>
      <c r="N126" s="97"/>
      <c r="O126" s="97"/>
      <c r="P126" s="97">
        <f>IF(SUM(M126:O126)=0,MASTER_DATA_MAPPED!P126*VLOOKUP(P$20,Backend!$A$2:$K$61,VLOOKUP(MASTER_DATA_ESCALATED!$B126,Backend!$M$3:$O$8,3,FALSE),FALSE),SUM(M126:O126))</f>
        <v>0</v>
      </c>
      <c r="Q126" s="97"/>
      <c r="R126" s="97"/>
      <c r="S126" s="97"/>
      <c r="T126" s="97">
        <f>IF(SUM(Q126:S126)=0,MASTER_DATA_MAPPED!T126*VLOOKUP(T$20,Backend!$A$2:$K$61,VLOOKUP(MASTER_DATA_ESCALATED!$B126,Backend!$M$3:$O$8,3,FALSE),FALSE),SUM(Q126:S126))</f>
        <v>0</v>
      </c>
      <c r="U126" s="97"/>
      <c r="V126" s="97"/>
      <c r="W126" s="97"/>
      <c r="X126" s="97">
        <f>IF(SUM(U126:W126)=0,MASTER_DATA_MAPPED!X126*VLOOKUP(X$20,Backend!$A$2:$K$61,VLOOKUP(MASTER_DATA_ESCALATED!$B126,Backend!$M$3:$O$8,3,FALSE),FALSE),SUM(U126:W126))</f>
        <v>0</v>
      </c>
      <c r="Y126" s="97"/>
      <c r="Z126" s="97"/>
      <c r="AA126" s="97"/>
      <c r="AB126" s="97">
        <f>IF(SUM(Y126:AA126)=0,MASTER_DATA_MAPPED!AB126*VLOOKUP(AB$20,Backend!$A$2:$K$61,VLOOKUP(MASTER_DATA_ESCALATED!$B126,Backend!$M$3:$O$8,3,FALSE),FALSE),SUM(Y126:AA126))</f>
        <v>0</v>
      </c>
      <c r="AC126" s="97"/>
      <c r="AD126" s="97"/>
      <c r="AE126" s="97"/>
      <c r="AF126" s="97">
        <f>IF(SUM(AC126:AE126)=0,MASTER_DATA_MAPPED!AF126*VLOOKUP(AF$20,Backend!$A$2:$K$61,VLOOKUP(MASTER_DATA_ESCALATED!$B126,Backend!$M$3:$O$8,3,FALSE),FALSE),SUM(AC126:AE126))</f>
        <v>0</v>
      </c>
      <c r="AG126" s="97"/>
      <c r="AH126" s="97"/>
      <c r="AI126" s="97"/>
      <c r="AJ126" s="97">
        <f>IF(SUM(AG126:AI126)=0,MASTER_DATA_MAPPED!AJ126*VLOOKUP(AJ$20,Backend!$A$2:$K$61,VLOOKUP(MASTER_DATA_ESCALATED!$B126,Backend!$M$3:$O$8,3,FALSE),FALSE),SUM(AG126:AI126))</f>
        <v>0</v>
      </c>
      <c r="AK126" s="97"/>
      <c r="AL126" s="97"/>
      <c r="AM126" s="97"/>
      <c r="AN126" s="97">
        <f>IF(SUM(AK126:AM126)=0,MASTER_DATA_MAPPED!AN126*VLOOKUP(AN$20,Backend!$A$2:$K$61,VLOOKUP(MASTER_DATA_ESCALATED!$B126,Backend!$M$3:$O$8,3,FALSE),FALSE),SUM(AK126:AM126))</f>
        <v>0</v>
      </c>
      <c r="AO126" s="97"/>
      <c r="AP126" s="97"/>
      <c r="AQ126" s="97"/>
      <c r="AR126" s="97">
        <f>IF(SUM(AO126:AQ126)=0,MASTER_DATA_MAPPED!AR126*VLOOKUP(AR$20,Backend!$A$2:$K$61,VLOOKUP(MASTER_DATA_ESCALATED!$B126,Backend!$M$3:$O$8,3,FALSE),FALSE),SUM(AO126:AQ126))</f>
        <v>0</v>
      </c>
      <c r="AS126" s="97"/>
      <c r="AT126" s="97"/>
      <c r="AU126" s="97"/>
      <c r="AV126" s="97">
        <f>IF(SUM(AS126:AU126)=0,MASTER_DATA_MAPPED!AV126*VLOOKUP(AV$20,Backend!$A$2:$K$61,VLOOKUP(MASTER_DATA_ESCALATED!$B126,Backend!$M$3:$O$8,3,FALSE),FALSE),SUM(AS126:AU126))</f>
        <v>0</v>
      </c>
      <c r="AW126" s="97"/>
      <c r="AX126" s="97"/>
      <c r="AY126" s="97"/>
      <c r="AZ126" s="97">
        <f>IF(SUM(AW126:AY126)=0,MASTER_DATA_MAPPED!AZ126*VLOOKUP(AZ$20,Backend!$A$2:$K$61,VLOOKUP(MASTER_DATA_ESCALATED!$B126,Backend!$M$3:$O$8,3,FALSE),FALSE),SUM(AW126:AY126))</f>
        <v>0</v>
      </c>
      <c r="BA126" s="97"/>
      <c r="BB126" s="97"/>
      <c r="BC126" s="97"/>
      <c r="BD126" s="97">
        <f>IF(SUM(BA126:BC126)=0,MASTER_DATA_MAPPED!BD126*VLOOKUP(BD$20,Backend!$A$2:$K$61,VLOOKUP(MASTER_DATA_ESCALATED!$B126,Backend!$M$3:$O$8,3,FALSE),FALSE),SUM(BA126:BC126))</f>
        <v>0</v>
      </c>
      <c r="BE126" s="97"/>
      <c r="BF126" s="97"/>
      <c r="BG126" s="97"/>
      <c r="BH126" s="97">
        <f>IF(SUM(BE126:BG126)=0,MASTER_DATA_MAPPED!BH126*VLOOKUP(BH$20,Backend!$A$2:$K$61,VLOOKUP(MASTER_DATA_ESCALATED!$B126,Backend!$M$3:$O$8,3,FALSE),FALSE),SUM(BE126:BG126))</f>
        <v>0</v>
      </c>
      <c r="BI126" s="97"/>
      <c r="BJ126" s="97"/>
      <c r="BK126" s="97"/>
      <c r="BL126" s="97">
        <f>IF(SUM(BI126:BK126)=0,MASTER_DATA_MAPPED!BL126*VLOOKUP(BL$20,Backend!$A$2:$K$61,VLOOKUP(MASTER_DATA_ESCALATED!$B126,Backend!$M$3:$O$8,3,FALSE),FALSE),SUM(BI126:BK126))</f>
        <v>0</v>
      </c>
      <c r="BM126" s="97"/>
      <c r="BN126" s="97"/>
      <c r="BO126" s="97"/>
      <c r="BP126" s="97">
        <f>IF(SUM(BM126:BO126)=0,MASTER_DATA_MAPPED!BP126*VLOOKUP(BP$20,Backend!$A$2:$K$61,VLOOKUP(MASTER_DATA_ESCALATED!$B126,Backend!$M$3:$O$8,3,FALSE),FALSE),SUM(BM126:BO126))</f>
        <v>0</v>
      </c>
      <c r="BQ126" s="97"/>
      <c r="BR126" s="97"/>
      <c r="BS126" s="97"/>
      <c r="BT126" s="97">
        <f>IF(SUM(BQ126:BS126)=0,MASTER_DATA_MAPPED!BT126*VLOOKUP(BT$20,Backend!$A$2:$K$61,VLOOKUP(MASTER_DATA_ESCALATED!$B126,Backend!$M$3:$O$8,3,FALSE),FALSE),SUM(BQ126:BS126))</f>
        <v>0</v>
      </c>
      <c r="BU126" s="97"/>
      <c r="BV126" s="97"/>
      <c r="BW126" s="97"/>
      <c r="BX126" s="97">
        <f>IF(SUM(BU126:BW126)=0,MASTER_DATA_MAPPED!BX126*VLOOKUP(BX$20,Backend!$A$2:$K$61,VLOOKUP(MASTER_DATA_ESCALATED!$B126,Backend!$M$3:$O$8,3,FALSE),FALSE),SUM(BU126:BW126))</f>
        <v>0</v>
      </c>
      <c r="BY126" s="97"/>
      <c r="BZ126" s="97"/>
      <c r="CA126" s="97"/>
      <c r="CB126" s="97">
        <f>IF(SUM(BY126:CA126)=0,MASTER_DATA_MAPPED!CB126*VLOOKUP(CB$20,Backend!$A$2:$K$61,VLOOKUP(MASTER_DATA_ESCALATED!$B126,Backend!$M$3:$O$8,3,FALSE),FALSE),SUM(BY126:CA126))</f>
        <v>0</v>
      </c>
      <c r="CC126" s="97"/>
      <c r="CD126" s="97"/>
      <c r="CE126" s="97"/>
      <c r="CF126" s="97">
        <f>IF(SUM(CC126:CE126)=0,MASTER_DATA_MAPPED!CF126*VLOOKUP(CF$20,Backend!$A$2:$K$61,VLOOKUP(MASTER_DATA_ESCALATED!$B126,Backend!$M$3:$O$8,3,FALSE),FALSE),SUM(CC126:CE126))</f>
        <v>0</v>
      </c>
      <c r="CG126" s="97"/>
      <c r="CH126" s="97"/>
      <c r="CI126" s="97"/>
      <c r="CJ126" s="97">
        <f>IF(SUM(CG126:CI126)=0,MASTER_DATA_MAPPED!CJ126*VLOOKUP(CJ$20,Backend!$A$2:$K$61,VLOOKUP(MASTER_DATA_ESCALATED!$B126,Backend!$M$3:$O$8,3,FALSE),FALSE),SUM(CG126:CI126))</f>
        <v>0</v>
      </c>
      <c r="CK126" s="97"/>
      <c r="CL126" s="97"/>
      <c r="CM126" s="97"/>
      <c r="CN126" s="97">
        <f>IF(SUM(CK126:CM126)=0,MASTER_DATA_MAPPED!CN126*VLOOKUP(CN$20,Backend!$A$2:$K$61,VLOOKUP(MASTER_DATA_ESCALATED!$B126,Backend!$M$3:$O$8,3,FALSE),FALSE),SUM(CK126:CM126))</f>
        <v>0</v>
      </c>
      <c r="CO126" s="97"/>
      <c r="CP126" s="97"/>
      <c r="CQ126" s="97"/>
      <c r="CR126" s="97">
        <f>IF(SUM(CO126:CQ126)=0,MASTER_DATA_MAPPED!CR126*VLOOKUP(CR$20,Backend!$A$2:$K$61,VLOOKUP(MASTER_DATA_ESCALATED!$B126,Backend!$M$3:$O$8,3,FALSE),FALSE),SUM(CO126:CQ126))</f>
        <v>0</v>
      </c>
      <c r="CS126" s="97"/>
      <c r="CT126" s="97"/>
      <c r="CU126" s="97"/>
      <c r="CV126" s="97">
        <f>IF(SUM(CS126:CU126)=0,MASTER_DATA_MAPPED!CV126*VLOOKUP(CV$20,Backend!$A$2:$K$61,VLOOKUP(MASTER_DATA_ESCALATED!$B126,Backend!$M$3:$O$8,3,FALSE),FALSE),SUM(CS126:CU126))</f>
        <v>0</v>
      </c>
      <c r="CW126" s="97"/>
      <c r="CX126" s="97"/>
      <c r="CY126" s="97"/>
      <c r="CZ126" s="97">
        <f>IF(SUM(CW126:CY126)=0,MASTER_DATA_MAPPED!CZ126*VLOOKUP(CZ$20,Backend!$A$2:$K$61,VLOOKUP(MASTER_DATA_ESCALATED!$B126,Backend!$M$3:$O$8,3,FALSE),FALSE),SUM(CW126:CY126))</f>
        <v>0</v>
      </c>
      <c r="DA126" s="97"/>
      <c r="DB126" s="97"/>
      <c r="DC126" s="97"/>
      <c r="DD126" s="97" t="e">
        <f>IF(SUM(DA126:DC126)=0,MASTER_DATA_MAPPED!DD126*VLOOKUP(DD$20,Backend!$A$2:$K$61,VLOOKUP(MASTER_DATA_ESCALATED!$B126,Backend!$M$3:$O$8,3,FALSE),FALSE),SUM(DA126:DC126))</f>
        <v>#N/A</v>
      </c>
      <c r="DE126" s="97"/>
      <c r="DF126" s="97"/>
      <c r="DG126" s="97"/>
      <c r="DH126" s="97">
        <f>IF(SUM(DE126:DG126)=0,MASTER_DATA_MAPPED!DH126*VLOOKUP(DH$20,Backend!$A$2:$K$61,VLOOKUP(MASTER_DATA_ESCALATED!$B126,Backend!$M$3:$O$8,3,FALSE),FALSE),SUM(DE126:DG126))</f>
        <v>0</v>
      </c>
      <c r="DI126" s="97"/>
      <c r="DJ126" s="97"/>
      <c r="DK126" s="97"/>
      <c r="DL126" s="97">
        <f>IF(SUM(DI126:DK126)=0,MASTER_DATA_MAPPED!DL126*VLOOKUP(DL$20,Backend!$A$2:$K$61,VLOOKUP(MASTER_DATA_ESCALATED!$B126,Backend!$M$3:$O$8,3,FALSE),FALSE),SUM(DI126:DK126))</f>
        <v>0</v>
      </c>
      <c r="DM126" s="97"/>
      <c r="DN126" s="97"/>
      <c r="DO126" s="97"/>
      <c r="DP126" s="97">
        <f>IF(SUM(DM126:DO126)=0,MASTER_DATA_MAPPED!DP126*VLOOKUP(DP$20,Backend!$A$2:$K$61,VLOOKUP(MASTER_DATA_ESCALATED!$B126,Backend!$M$3:$O$8,3,FALSE),FALSE),SUM(DM126:DO126))</f>
        <v>0</v>
      </c>
      <c r="DQ126" s="97"/>
      <c r="DR126" s="97"/>
      <c r="DS126" s="97"/>
      <c r="DT126" s="97">
        <f>IF(SUM(DQ126:DS126)=0,MASTER_DATA_MAPPED!DT126*VLOOKUP(DT$20,Backend!$A$2:$K$61,VLOOKUP(MASTER_DATA_ESCALATED!$B126,Backend!$M$3:$O$8,3,FALSE),FALSE),SUM(DQ126:DS126))</f>
        <v>0</v>
      </c>
      <c r="DU126" s="97"/>
      <c r="DV126" s="97"/>
      <c r="DW126" s="97"/>
      <c r="DX126" s="97">
        <f>IF(SUM(DU126:DW126)=0,MASTER_DATA_MAPPED!DX126*VLOOKUP(DX$20,Backend!$A$2:$K$61,VLOOKUP(MASTER_DATA_ESCALATED!$B126,Backend!$M$3:$O$8,3,FALSE),FALSE),SUM(DU126:DW126))</f>
        <v>0</v>
      </c>
      <c r="DY126" s="97"/>
      <c r="DZ126" s="97"/>
      <c r="EA126" s="97"/>
      <c r="EB126" s="97">
        <f>IF(SUM(DY126:EA126)=0,MASTER_DATA_MAPPED!EB126*VLOOKUP(EB$20,Backend!$A$2:$K$61,VLOOKUP(MASTER_DATA_ESCALATED!$B126,Backend!$M$3:$O$8,3,FALSE),FALSE),SUM(DY126:EA126))</f>
        <v>0</v>
      </c>
      <c r="EC126" s="97"/>
      <c r="ED126" s="97"/>
      <c r="EE126" s="97"/>
      <c r="EF126" s="97">
        <f>IF(SUM(EC126:EE126)=0,MASTER_DATA_MAPPED!EF126*VLOOKUP(EF$20,Backend!$A$2:$K$61,VLOOKUP(MASTER_DATA_ESCALATED!$B126,Backend!$M$3:$O$8,3,FALSE),FALSE),SUM(EC126:EE126))</f>
        <v>0</v>
      </c>
      <c r="EG126" s="97"/>
      <c r="EH126" s="97"/>
      <c r="EI126" s="97"/>
      <c r="EJ126" s="97">
        <f>IF(SUM(EG126:EI126)=0,MASTER_DATA_MAPPED!EJ126*VLOOKUP(EJ$20,Backend!$A$2:$K$61,VLOOKUP(MASTER_DATA_ESCALATED!$B126,Backend!$M$3:$O$8,3,FALSE),FALSE),SUM(EG126:EI126))</f>
        <v>0</v>
      </c>
      <c r="EK126" s="97"/>
      <c r="EL126" s="97"/>
      <c r="EM126" s="97"/>
      <c r="EN126" s="97">
        <f>IF(SUM(EK126:EM126)=0,MASTER_DATA_MAPPED!EN126*VLOOKUP(EN$20,Backend!$A$2:$K$61,VLOOKUP(MASTER_DATA_ESCALATED!$B126,Backend!$M$3:$O$8,3,FALSE),FALSE),SUM(EK126:EM126))</f>
        <v>0</v>
      </c>
      <c r="EO126" s="97"/>
      <c r="EP126" s="97"/>
      <c r="EQ126" s="97"/>
      <c r="ER126" s="97">
        <f>IF(SUM(EO126:EQ126)=0,MASTER_DATA_MAPPED!ER126*VLOOKUP(ER$20,Backend!$A$2:$K$61,VLOOKUP(MASTER_DATA_ESCALATED!$B126,Backend!$M$3:$O$8,3,FALSE),FALSE),SUM(EO126:EQ126))</f>
        <v>0</v>
      </c>
      <c r="ES126" s="97"/>
      <c r="ET126" s="97"/>
      <c r="EU126" s="97"/>
      <c r="EV126" s="97">
        <f>IF(SUM(ES126:EU126)=0,MASTER_DATA_MAPPED!EV126*VLOOKUP(EV$20,Backend!$A$2:$K$61,VLOOKUP(MASTER_DATA_ESCALATED!$B126,Backend!$M$3:$O$8,3,FALSE),FALSE),SUM(ES126:EU126))</f>
        <v>0</v>
      </c>
      <c r="EW126" s="97"/>
      <c r="EX126" s="97"/>
      <c r="EY126" s="97"/>
      <c r="EZ126" s="97">
        <f>IF(SUM(EW126:EY126)=0,MASTER_DATA_MAPPED!EZ126*VLOOKUP(EZ$20,Backend!$A$2:$K$61,VLOOKUP(MASTER_DATA_ESCALATED!$B126,Backend!$M$3:$O$8,3,FALSE),FALSE),SUM(EW126:EY126))</f>
        <v>0</v>
      </c>
      <c r="FA126" s="97"/>
      <c r="FB126" s="97"/>
      <c r="FC126" s="97"/>
      <c r="FD126" s="97">
        <f>IF(SUM(FA126:FC126)=0,MASTER_DATA_MAPPED!FD126*VLOOKUP(FD$20,Backend!$A$2:$K$61,VLOOKUP(MASTER_DATA_ESCALATED!$B126,Backend!$M$3:$O$8,3,FALSE),FALSE),SUM(FA126:FC126))</f>
        <v>0</v>
      </c>
      <c r="FE126" s="97"/>
      <c r="FF126" s="97"/>
      <c r="FG126" s="97"/>
      <c r="FH126" s="97">
        <f>IF(SUM(FE126:FG126)=0,MASTER_DATA_MAPPED!FH126*VLOOKUP(FH$20,Backend!$A$2:$K$61,VLOOKUP(MASTER_DATA_ESCALATED!$B126,Backend!$M$3:$O$8,3,FALSE),FALSE),SUM(FE126:FG126))</f>
        <v>0</v>
      </c>
      <c r="FI126" s="97"/>
      <c r="FJ126" s="97"/>
      <c r="FK126" s="97"/>
      <c r="FL126" s="97">
        <f>IF(SUM(FI126:FK126)=0,MASTER_DATA_MAPPED!FL126*VLOOKUP(FL$20,Backend!$A$2:$K$61,VLOOKUP(MASTER_DATA_ESCALATED!$B126,Backend!$M$3:$O$8,3,FALSE),FALSE),SUM(FI126:FK126))</f>
        <v>0</v>
      </c>
      <c r="FM126" s="97"/>
      <c r="FN126" s="97"/>
      <c r="FO126" s="97"/>
      <c r="FP126" s="97">
        <f>IF(SUM(FM126:FO126)=0,MASTER_DATA_MAPPED!FP126*VLOOKUP(FP$20,Backend!$A$2:$K$61,VLOOKUP(MASTER_DATA_ESCALATED!$B126,Backend!$M$3:$O$8,3,FALSE),FALSE),SUM(FM126:FO126))</f>
        <v>0</v>
      </c>
      <c r="FQ126" s="97"/>
      <c r="FR126" s="97"/>
      <c r="FS126" s="97"/>
      <c r="FT126" s="97">
        <f>IF(SUM(FQ126:FS126)=0,MASTER_DATA_MAPPED!FT126*VLOOKUP(FT$20,Backend!$A$2:$K$61,VLOOKUP(MASTER_DATA_ESCALATED!$B126,Backend!$M$3:$O$8,3,FALSE),FALSE),SUM(FQ126:FS126))</f>
        <v>0</v>
      </c>
      <c r="FU126" s="97"/>
      <c r="FV126" s="97"/>
      <c r="FW126" s="97"/>
      <c r="FX126" s="97">
        <f>IF(SUM(FU126:FW126)=0,MASTER_DATA_MAPPED!FX126*VLOOKUP(FX$20,Backend!$A$2:$K$61,VLOOKUP(MASTER_DATA_ESCALATED!$B126,Backend!$M$3:$O$8,3,FALSE),FALSE),SUM(FU126:FW126))</f>
        <v>0</v>
      </c>
      <c r="FY126" s="97"/>
      <c r="FZ126" s="97"/>
      <c r="GA126" s="97"/>
      <c r="GB126" s="97">
        <f>IF(SUM(FY126:GA126)=0,MASTER_DATA_MAPPED!GB126*VLOOKUP(GB$20,Backend!$A$2:$K$61,VLOOKUP(MASTER_DATA_ESCALATED!$B126,Backend!$M$3:$O$8,3,FALSE),FALSE),SUM(FY126:GA126))</f>
        <v>0</v>
      </c>
      <c r="GC126" s="97"/>
      <c r="GD126" s="97"/>
      <c r="GE126" s="97"/>
      <c r="GF126" s="97">
        <f>IF(SUM(GC126:GE126)=0,MASTER_DATA_MAPPED!GF126*VLOOKUP(GF$20,Backend!$A$2:$K$61,VLOOKUP(MASTER_DATA_ESCALATED!$B126,Backend!$M$3:$O$8,3,FALSE),FALSE),SUM(GC126:GE126))</f>
        <v>0</v>
      </c>
      <c r="GG126" s="97"/>
      <c r="GH126" s="97"/>
      <c r="GI126" s="97"/>
      <c r="GJ126" s="97">
        <f>IF(SUM(GG126:GI126)=0,MASTER_DATA_MAPPED!GJ126*VLOOKUP(GJ$20,Backend!$A$2:$K$61,VLOOKUP(MASTER_DATA_ESCALATED!$B126,Backend!$M$3:$O$8,3,FALSE),FALSE),SUM(GG126:GI126))</f>
        <v>0</v>
      </c>
      <c r="GK126" s="97"/>
      <c r="GL126" s="97"/>
      <c r="GM126" s="97"/>
      <c r="GN126" s="97">
        <f>IF(SUM(GK126:GM126)=0,MASTER_DATA_MAPPED!GN126*VLOOKUP(GN$20,Backend!$A$2:$K$61,VLOOKUP(MASTER_DATA_ESCALATED!$B126,Backend!$M$3:$O$8,3,FALSE),FALSE),SUM(GK126:GM126))</f>
        <v>0</v>
      </c>
      <c r="GO126" s="97"/>
      <c r="GP126" s="97"/>
      <c r="GQ126" s="97"/>
      <c r="GR126" s="97">
        <f>IF(SUM(GO126:GQ126)=0,MASTER_DATA_MAPPED!GR126*VLOOKUP(GR$20,Backend!$A$2:$K$61,VLOOKUP(MASTER_DATA_ESCALATED!$B126,Backend!$M$3:$O$8,3,FALSE),FALSE),SUM(GO126:GQ126))</f>
        <v>0</v>
      </c>
      <c r="GS126" s="97"/>
      <c r="GT126" s="97"/>
      <c r="GU126" s="97"/>
      <c r="GV126" s="97">
        <f>IF(SUM(GS126:GU126)=0,MASTER_DATA_MAPPED!GV126*VLOOKUP(GV$20,Backend!$A$2:$K$61,VLOOKUP(MASTER_DATA_ESCALATED!$B126,Backend!$M$3:$O$8,3,FALSE),FALSE),SUM(GS126:GU126))</f>
        <v>0</v>
      </c>
    </row>
    <row r="127" spans="2:204" s="27" customFormat="1" ht="17.25" hidden="1" outlineLevel="2" x14ac:dyDescent="0.3">
      <c r="B127" s="183">
        <f t="shared" si="3"/>
        <v>20</v>
      </c>
      <c r="C127" s="51">
        <f t="shared" si="4"/>
        <v>252</v>
      </c>
      <c r="D127" s="82"/>
      <c r="E127" s="55"/>
      <c r="F127" s="55">
        <v>252</v>
      </c>
      <c r="G127" s="83"/>
      <c r="H127" s="41" t="s">
        <v>165</v>
      </c>
      <c r="I127" s="100"/>
      <c r="J127" s="100"/>
      <c r="K127" s="100"/>
      <c r="L127" s="100">
        <f>IF(SUM(I127:K127)=0,MASTER_DATA_MAPPED!L127*VLOOKUP(L$20,Backend!$A$2:$K$61,VLOOKUP(MASTER_DATA_ESCALATED!$B127,Backend!$M$3:$O$8,3,FALSE),FALSE),SUM(I127:K127))</f>
        <v>0</v>
      </c>
      <c r="M127" s="100"/>
      <c r="N127" s="100"/>
      <c r="O127" s="100"/>
      <c r="P127" s="100">
        <f>IF(SUM(M127:O127)=0,MASTER_DATA_MAPPED!P127*VLOOKUP(P$20,Backend!$A$2:$K$61,VLOOKUP(MASTER_DATA_ESCALATED!$B127,Backend!$M$3:$O$8,3,FALSE),FALSE),SUM(M127:O127))</f>
        <v>0</v>
      </c>
      <c r="Q127" s="100"/>
      <c r="R127" s="100"/>
      <c r="S127" s="100"/>
      <c r="T127" s="100">
        <f>IF(SUM(Q127:S127)=0,MASTER_DATA_MAPPED!T127*VLOOKUP(T$20,Backend!$A$2:$K$61,VLOOKUP(MASTER_DATA_ESCALATED!$B127,Backend!$M$3:$O$8,3,FALSE),FALSE),SUM(Q127:S127))</f>
        <v>0</v>
      </c>
      <c r="U127" s="100"/>
      <c r="V127" s="100"/>
      <c r="W127" s="100"/>
      <c r="X127" s="100">
        <f>IF(SUM(U127:W127)=0,MASTER_DATA_MAPPED!X127*VLOOKUP(X$20,Backend!$A$2:$K$61,VLOOKUP(MASTER_DATA_ESCALATED!$B127,Backend!$M$3:$O$8,3,FALSE),FALSE),SUM(U127:W127))</f>
        <v>0</v>
      </c>
      <c r="Y127" s="100"/>
      <c r="Z127" s="100"/>
      <c r="AA127" s="100"/>
      <c r="AB127" s="100">
        <f>IF(SUM(Y127:AA127)=0,MASTER_DATA_MAPPED!AB127*VLOOKUP(AB$20,Backend!$A$2:$K$61,VLOOKUP(MASTER_DATA_ESCALATED!$B127,Backend!$M$3:$O$8,3,FALSE),FALSE),SUM(Y127:AA127))</f>
        <v>0</v>
      </c>
      <c r="AC127" s="100"/>
      <c r="AD127" s="100"/>
      <c r="AE127" s="100"/>
      <c r="AF127" s="100">
        <f>IF(SUM(AC127:AE127)=0,MASTER_DATA_MAPPED!AF127*VLOOKUP(AF$20,Backend!$A$2:$K$61,VLOOKUP(MASTER_DATA_ESCALATED!$B127,Backend!$M$3:$O$8,3,FALSE),FALSE),SUM(AC127:AE127))</f>
        <v>0</v>
      </c>
      <c r="AG127" s="100"/>
      <c r="AH127" s="100"/>
      <c r="AI127" s="100"/>
      <c r="AJ127" s="100">
        <f>IF(SUM(AG127:AI127)=0,MASTER_DATA_MAPPED!AJ127*VLOOKUP(AJ$20,Backend!$A$2:$K$61,VLOOKUP(MASTER_DATA_ESCALATED!$B127,Backend!$M$3:$O$8,3,FALSE),FALSE),SUM(AG127:AI127))</f>
        <v>0</v>
      </c>
      <c r="AK127" s="100"/>
      <c r="AL127" s="100"/>
      <c r="AM127" s="100"/>
      <c r="AN127" s="100">
        <f>IF(SUM(AK127:AM127)=0,MASTER_DATA_MAPPED!AN127*VLOOKUP(AN$20,Backend!$A$2:$K$61,VLOOKUP(MASTER_DATA_ESCALATED!$B127,Backend!$M$3:$O$8,3,FALSE),FALSE),SUM(AK127:AM127))</f>
        <v>0</v>
      </c>
      <c r="AO127" s="100"/>
      <c r="AP127" s="100"/>
      <c r="AQ127" s="100"/>
      <c r="AR127" s="100">
        <f>IF(SUM(AO127:AQ127)=0,MASTER_DATA_MAPPED!AR127*VLOOKUP(AR$20,Backend!$A$2:$K$61,VLOOKUP(MASTER_DATA_ESCALATED!$B127,Backend!$M$3:$O$8,3,FALSE),FALSE),SUM(AO127:AQ127))</f>
        <v>0</v>
      </c>
      <c r="AS127" s="100"/>
      <c r="AT127" s="100"/>
      <c r="AU127" s="100"/>
      <c r="AV127" s="100">
        <f>IF(SUM(AS127:AU127)=0,MASTER_DATA_MAPPED!AV127*VLOOKUP(AV$20,Backend!$A$2:$K$61,VLOOKUP(MASTER_DATA_ESCALATED!$B127,Backend!$M$3:$O$8,3,FALSE),FALSE),SUM(AS127:AU127))</f>
        <v>0</v>
      </c>
      <c r="AW127" s="100"/>
      <c r="AX127" s="100"/>
      <c r="AY127" s="100"/>
      <c r="AZ127" s="100">
        <f>IF(SUM(AW127:AY127)=0,MASTER_DATA_MAPPED!AZ127*VLOOKUP(AZ$20,Backend!$A$2:$K$61,VLOOKUP(MASTER_DATA_ESCALATED!$B127,Backend!$M$3:$O$8,3,FALSE),FALSE),SUM(AW127:AY127))</f>
        <v>0</v>
      </c>
      <c r="BA127" s="100"/>
      <c r="BB127" s="100"/>
      <c r="BC127" s="100"/>
      <c r="BD127" s="100">
        <f>IF(SUM(BA127:BC127)=0,MASTER_DATA_MAPPED!BD127*VLOOKUP(BD$20,Backend!$A$2:$K$61,VLOOKUP(MASTER_DATA_ESCALATED!$B127,Backend!$M$3:$O$8,3,FALSE),FALSE),SUM(BA127:BC127))</f>
        <v>0</v>
      </c>
      <c r="BE127" s="100"/>
      <c r="BF127" s="100"/>
      <c r="BG127" s="100"/>
      <c r="BH127" s="100">
        <f>IF(SUM(BE127:BG127)=0,MASTER_DATA_MAPPED!BH127*VLOOKUP(BH$20,Backend!$A$2:$K$61,VLOOKUP(MASTER_DATA_ESCALATED!$B127,Backend!$M$3:$O$8,3,FALSE),FALSE),SUM(BE127:BG127))</f>
        <v>0</v>
      </c>
      <c r="BI127" s="100"/>
      <c r="BJ127" s="100"/>
      <c r="BK127" s="100"/>
      <c r="BL127" s="100">
        <f>IF(SUM(BI127:BK127)=0,MASTER_DATA_MAPPED!BL127*VLOOKUP(BL$20,Backend!$A$2:$K$61,VLOOKUP(MASTER_DATA_ESCALATED!$B127,Backend!$M$3:$O$8,3,FALSE),FALSE),SUM(BI127:BK127))</f>
        <v>0</v>
      </c>
      <c r="BM127" s="100"/>
      <c r="BN127" s="100"/>
      <c r="BO127" s="100"/>
      <c r="BP127" s="100">
        <f>IF(SUM(BM127:BO127)=0,MASTER_DATA_MAPPED!BP127*VLOOKUP(BP$20,Backend!$A$2:$K$61,VLOOKUP(MASTER_DATA_ESCALATED!$B127,Backend!$M$3:$O$8,3,FALSE),FALSE),SUM(BM127:BO127))</f>
        <v>0</v>
      </c>
      <c r="BQ127" s="100"/>
      <c r="BR127" s="100"/>
      <c r="BS127" s="100"/>
      <c r="BT127" s="100">
        <f>IF(SUM(BQ127:BS127)=0,MASTER_DATA_MAPPED!BT127*VLOOKUP(BT$20,Backend!$A$2:$K$61,VLOOKUP(MASTER_DATA_ESCALATED!$B127,Backend!$M$3:$O$8,3,FALSE),FALSE),SUM(BQ127:BS127))</f>
        <v>0</v>
      </c>
      <c r="BU127" s="100"/>
      <c r="BV127" s="100"/>
      <c r="BW127" s="100"/>
      <c r="BX127" s="100">
        <f>IF(SUM(BU127:BW127)=0,MASTER_DATA_MAPPED!BX127*VLOOKUP(BX$20,Backend!$A$2:$K$61,VLOOKUP(MASTER_DATA_ESCALATED!$B127,Backend!$M$3:$O$8,3,FALSE),FALSE),SUM(BU127:BW127))</f>
        <v>0</v>
      </c>
      <c r="BY127" s="100"/>
      <c r="BZ127" s="100"/>
      <c r="CA127" s="100"/>
      <c r="CB127" s="100">
        <f>IF(SUM(BY127:CA127)=0,MASTER_DATA_MAPPED!CB127*VLOOKUP(CB$20,Backend!$A$2:$K$61,VLOOKUP(MASTER_DATA_ESCALATED!$B127,Backend!$M$3:$O$8,3,FALSE),FALSE),SUM(BY127:CA127))</f>
        <v>0</v>
      </c>
      <c r="CC127" s="100"/>
      <c r="CD127" s="100"/>
      <c r="CE127" s="100"/>
      <c r="CF127" s="100">
        <f>IF(SUM(CC127:CE127)=0,MASTER_DATA_MAPPED!CF127*VLOOKUP(CF$20,Backend!$A$2:$K$61,VLOOKUP(MASTER_DATA_ESCALATED!$B127,Backend!$M$3:$O$8,3,FALSE),FALSE),SUM(CC127:CE127))</f>
        <v>0</v>
      </c>
      <c r="CG127" s="100"/>
      <c r="CH127" s="100"/>
      <c r="CI127" s="100"/>
      <c r="CJ127" s="100">
        <f>IF(SUM(CG127:CI127)=0,MASTER_DATA_MAPPED!CJ127*VLOOKUP(CJ$20,Backend!$A$2:$K$61,VLOOKUP(MASTER_DATA_ESCALATED!$B127,Backend!$M$3:$O$8,3,FALSE),FALSE),SUM(CG127:CI127))</f>
        <v>0</v>
      </c>
      <c r="CK127" s="100"/>
      <c r="CL127" s="100"/>
      <c r="CM127" s="100"/>
      <c r="CN127" s="100">
        <f>IF(SUM(CK127:CM127)=0,MASTER_DATA_MAPPED!CN127*VLOOKUP(CN$20,Backend!$A$2:$K$61,VLOOKUP(MASTER_DATA_ESCALATED!$B127,Backend!$M$3:$O$8,3,FALSE),FALSE),SUM(CK127:CM127))</f>
        <v>0</v>
      </c>
      <c r="CO127" s="100"/>
      <c r="CP127" s="100"/>
      <c r="CQ127" s="100"/>
      <c r="CR127" s="100">
        <f>IF(SUM(CO127:CQ127)=0,MASTER_DATA_MAPPED!CR127*VLOOKUP(CR$20,Backend!$A$2:$K$61,VLOOKUP(MASTER_DATA_ESCALATED!$B127,Backend!$M$3:$O$8,3,FALSE),FALSE),SUM(CO127:CQ127))</f>
        <v>0</v>
      </c>
      <c r="CS127" s="100"/>
      <c r="CT127" s="100"/>
      <c r="CU127" s="100"/>
      <c r="CV127" s="100">
        <f>IF(SUM(CS127:CU127)=0,MASTER_DATA_MAPPED!CV127*VLOOKUP(CV$20,Backend!$A$2:$K$61,VLOOKUP(MASTER_DATA_ESCALATED!$B127,Backend!$M$3:$O$8,3,FALSE),FALSE),SUM(CS127:CU127))</f>
        <v>0</v>
      </c>
      <c r="CW127" s="100"/>
      <c r="CX127" s="100"/>
      <c r="CY127" s="100"/>
      <c r="CZ127" s="100">
        <f>IF(SUM(CW127:CY127)=0,MASTER_DATA_MAPPED!CZ127*VLOOKUP(CZ$20,Backend!$A$2:$K$61,VLOOKUP(MASTER_DATA_ESCALATED!$B127,Backend!$M$3:$O$8,3,FALSE),FALSE),SUM(CW127:CY127))</f>
        <v>0</v>
      </c>
      <c r="DA127" s="100"/>
      <c r="DB127" s="100"/>
      <c r="DC127" s="100"/>
      <c r="DD127" s="100" t="e">
        <f>IF(SUM(DA127:DC127)=0,MASTER_DATA_MAPPED!DD127*VLOOKUP(DD$20,Backend!$A$2:$K$61,VLOOKUP(MASTER_DATA_ESCALATED!$B127,Backend!$M$3:$O$8,3,FALSE),FALSE),SUM(DA127:DC127))</f>
        <v>#N/A</v>
      </c>
      <c r="DE127" s="100"/>
      <c r="DF127" s="100"/>
      <c r="DG127" s="100"/>
      <c r="DH127" s="100">
        <f>IF(SUM(DE127:DG127)=0,MASTER_DATA_MAPPED!DH127*VLOOKUP(DH$20,Backend!$A$2:$K$61,VLOOKUP(MASTER_DATA_ESCALATED!$B127,Backend!$M$3:$O$8,3,FALSE),FALSE),SUM(DE127:DG127))</f>
        <v>0</v>
      </c>
      <c r="DI127" s="100"/>
      <c r="DJ127" s="100"/>
      <c r="DK127" s="100"/>
      <c r="DL127" s="100">
        <f>IF(SUM(DI127:DK127)=0,MASTER_DATA_MAPPED!DL127*VLOOKUP(DL$20,Backend!$A$2:$K$61,VLOOKUP(MASTER_DATA_ESCALATED!$B127,Backend!$M$3:$O$8,3,FALSE),FALSE),SUM(DI127:DK127))</f>
        <v>0</v>
      </c>
      <c r="DM127" s="100"/>
      <c r="DN127" s="100"/>
      <c r="DO127" s="100"/>
      <c r="DP127" s="100">
        <f>IF(SUM(DM127:DO127)=0,MASTER_DATA_MAPPED!DP127*VLOOKUP(DP$20,Backend!$A$2:$K$61,VLOOKUP(MASTER_DATA_ESCALATED!$B127,Backend!$M$3:$O$8,3,FALSE),FALSE),SUM(DM127:DO127))</f>
        <v>0</v>
      </c>
      <c r="DQ127" s="100"/>
      <c r="DR127" s="100"/>
      <c r="DS127" s="100"/>
      <c r="DT127" s="100">
        <f>IF(SUM(DQ127:DS127)=0,MASTER_DATA_MAPPED!DT127*VLOOKUP(DT$20,Backend!$A$2:$K$61,VLOOKUP(MASTER_DATA_ESCALATED!$B127,Backend!$M$3:$O$8,3,FALSE),FALSE),SUM(DQ127:DS127))</f>
        <v>0</v>
      </c>
      <c r="DU127" s="100"/>
      <c r="DV127" s="100"/>
      <c r="DW127" s="100"/>
      <c r="DX127" s="100">
        <f>IF(SUM(DU127:DW127)=0,MASTER_DATA_MAPPED!DX127*VLOOKUP(DX$20,Backend!$A$2:$K$61,VLOOKUP(MASTER_DATA_ESCALATED!$B127,Backend!$M$3:$O$8,3,FALSE),FALSE),SUM(DU127:DW127))</f>
        <v>0</v>
      </c>
      <c r="DY127" s="100"/>
      <c r="DZ127" s="100"/>
      <c r="EA127" s="100"/>
      <c r="EB127" s="100">
        <f>IF(SUM(DY127:EA127)=0,MASTER_DATA_MAPPED!EB127*VLOOKUP(EB$20,Backend!$A$2:$K$61,VLOOKUP(MASTER_DATA_ESCALATED!$B127,Backend!$M$3:$O$8,3,FALSE),FALSE),SUM(DY127:EA127))</f>
        <v>0</v>
      </c>
      <c r="EC127" s="100"/>
      <c r="ED127" s="100"/>
      <c r="EE127" s="100"/>
      <c r="EF127" s="100">
        <f>IF(SUM(EC127:EE127)=0,MASTER_DATA_MAPPED!EF127*VLOOKUP(EF$20,Backend!$A$2:$K$61,VLOOKUP(MASTER_DATA_ESCALATED!$B127,Backend!$M$3:$O$8,3,FALSE),FALSE),SUM(EC127:EE127))</f>
        <v>0</v>
      </c>
      <c r="EG127" s="100"/>
      <c r="EH127" s="100"/>
      <c r="EI127" s="100"/>
      <c r="EJ127" s="100">
        <f>IF(SUM(EG127:EI127)=0,MASTER_DATA_MAPPED!EJ127*VLOOKUP(EJ$20,Backend!$A$2:$K$61,VLOOKUP(MASTER_DATA_ESCALATED!$B127,Backend!$M$3:$O$8,3,FALSE),FALSE),SUM(EG127:EI127))</f>
        <v>0</v>
      </c>
      <c r="EK127" s="100"/>
      <c r="EL127" s="100"/>
      <c r="EM127" s="100"/>
      <c r="EN127" s="100">
        <f>IF(SUM(EK127:EM127)=0,MASTER_DATA_MAPPED!EN127*VLOOKUP(EN$20,Backend!$A$2:$K$61,VLOOKUP(MASTER_DATA_ESCALATED!$B127,Backend!$M$3:$O$8,3,FALSE),FALSE),SUM(EK127:EM127))</f>
        <v>0</v>
      </c>
      <c r="EO127" s="100"/>
      <c r="EP127" s="100"/>
      <c r="EQ127" s="100"/>
      <c r="ER127" s="100">
        <f>IF(SUM(EO127:EQ127)=0,MASTER_DATA_MAPPED!ER127*VLOOKUP(ER$20,Backend!$A$2:$K$61,VLOOKUP(MASTER_DATA_ESCALATED!$B127,Backend!$M$3:$O$8,3,FALSE),FALSE),SUM(EO127:EQ127))</f>
        <v>0</v>
      </c>
      <c r="ES127" s="100"/>
      <c r="ET127" s="100"/>
      <c r="EU127" s="100"/>
      <c r="EV127" s="100">
        <f>IF(SUM(ES127:EU127)=0,MASTER_DATA_MAPPED!EV127*VLOOKUP(EV$20,Backend!$A$2:$K$61,VLOOKUP(MASTER_DATA_ESCALATED!$B127,Backend!$M$3:$O$8,3,FALSE),FALSE),SUM(ES127:EU127))</f>
        <v>0</v>
      </c>
      <c r="EW127" s="100"/>
      <c r="EX127" s="100"/>
      <c r="EY127" s="100"/>
      <c r="EZ127" s="100">
        <f>IF(SUM(EW127:EY127)=0,MASTER_DATA_MAPPED!EZ127*VLOOKUP(EZ$20,Backend!$A$2:$K$61,VLOOKUP(MASTER_DATA_ESCALATED!$B127,Backend!$M$3:$O$8,3,FALSE),FALSE),SUM(EW127:EY127))</f>
        <v>0</v>
      </c>
      <c r="FA127" s="100"/>
      <c r="FB127" s="100"/>
      <c r="FC127" s="100"/>
      <c r="FD127" s="100">
        <f>IF(SUM(FA127:FC127)=0,MASTER_DATA_MAPPED!FD127*VLOOKUP(FD$20,Backend!$A$2:$K$61,VLOOKUP(MASTER_DATA_ESCALATED!$B127,Backend!$M$3:$O$8,3,FALSE),FALSE),SUM(FA127:FC127))</f>
        <v>0</v>
      </c>
      <c r="FE127" s="100"/>
      <c r="FF127" s="100"/>
      <c r="FG127" s="100"/>
      <c r="FH127" s="100">
        <f>IF(SUM(FE127:FG127)=0,MASTER_DATA_MAPPED!FH127*VLOOKUP(FH$20,Backend!$A$2:$K$61,VLOOKUP(MASTER_DATA_ESCALATED!$B127,Backend!$M$3:$O$8,3,FALSE),FALSE),SUM(FE127:FG127))</f>
        <v>0</v>
      </c>
      <c r="FI127" s="100"/>
      <c r="FJ127" s="100"/>
      <c r="FK127" s="100"/>
      <c r="FL127" s="100">
        <f>IF(SUM(FI127:FK127)=0,MASTER_DATA_MAPPED!FL127*VLOOKUP(FL$20,Backend!$A$2:$K$61,VLOOKUP(MASTER_DATA_ESCALATED!$B127,Backend!$M$3:$O$8,3,FALSE),FALSE),SUM(FI127:FK127))</f>
        <v>0</v>
      </c>
      <c r="FM127" s="100"/>
      <c r="FN127" s="100"/>
      <c r="FO127" s="100"/>
      <c r="FP127" s="100">
        <f>IF(SUM(FM127:FO127)=0,MASTER_DATA_MAPPED!FP127*VLOOKUP(FP$20,Backend!$A$2:$K$61,VLOOKUP(MASTER_DATA_ESCALATED!$B127,Backend!$M$3:$O$8,3,FALSE),FALSE),SUM(FM127:FO127))</f>
        <v>0</v>
      </c>
      <c r="FQ127" s="100"/>
      <c r="FR127" s="100"/>
      <c r="FS127" s="100"/>
      <c r="FT127" s="100">
        <f>IF(SUM(FQ127:FS127)=0,MASTER_DATA_MAPPED!FT127*VLOOKUP(FT$20,Backend!$A$2:$K$61,VLOOKUP(MASTER_DATA_ESCALATED!$B127,Backend!$M$3:$O$8,3,FALSE),FALSE),SUM(FQ127:FS127))</f>
        <v>0</v>
      </c>
      <c r="FU127" s="100"/>
      <c r="FV127" s="100"/>
      <c r="FW127" s="100"/>
      <c r="FX127" s="100">
        <f>IF(SUM(FU127:FW127)=0,MASTER_DATA_MAPPED!FX127*VLOOKUP(FX$20,Backend!$A$2:$K$61,VLOOKUP(MASTER_DATA_ESCALATED!$B127,Backend!$M$3:$O$8,3,FALSE),FALSE),SUM(FU127:FW127))</f>
        <v>0</v>
      </c>
      <c r="FY127" s="100"/>
      <c r="FZ127" s="100"/>
      <c r="GA127" s="100"/>
      <c r="GB127" s="100">
        <f>IF(SUM(FY127:GA127)=0,MASTER_DATA_MAPPED!GB127*VLOOKUP(GB$20,Backend!$A$2:$K$61,VLOOKUP(MASTER_DATA_ESCALATED!$B127,Backend!$M$3:$O$8,3,FALSE),FALSE),SUM(FY127:GA127))</f>
        <v>0</v>
      </c>
      <c r="GC127" s="100"/>
      <c r="GD127" s="100"/>
      <c r="GE127" s="100"/>
      <c r="GF127" s="100">
        <f>IF(SUM(GC127:GE127)=0,MASTER_DATA_MAPPED!GF127*VLOOKUP(GF$20,Backend!$A$2:$K$61,VLOOKUP(MASTER_DATA_ESCALATED!$B127,Backend!$M$3:$O$8,3,FALSE),FALSE),SUM(GC127:GE127))</f>
        <v>0</v>
      </c>
      <c r="GG127" s="100"/>
      <c r="GH127" s="100"/>
      <c r="GI127" s="100"/>
      <c r="GJ127" s="100">
        <f>IF(SUM(GG127:GI127)=0,MASTER_DATA_MAPPED!GJ127*VLOOKUP(GJ$20,Backend!$A$2:$K$61,VLOOKUP(MASTER_DATA_ESCALATED!$B127,Backend!$M$3:$O$8,3,FALSE),FALSE),SUM(GG127:GI127))</f>
        <v>0</v>
      </c>
      <c r="GK127" s="100"/>
      <c r="GL127" s="100"/>
      <c r="GM127" s="100"/>
      <c r="GN127" s="100">
        <f>IF(SUM(GK127:GM127)=0,MASTER_DATA_MAPPED!GN127*VLOOKUP(GN$20,Backend!$A$2:$K$61,VLOOKUP(MASTER_DATA_ESCALATED!$B127,Backend!$M$3:$O$8,3,FALSE),FALSE),SUM(GK127:GM127))</f>
        <v>0</v>
      </c>
      <c r="GO127" s="100"/>
      <c r="GP127" s="100"/>
      <c r="GQ127" s="100"/>
      <c r="GR127" s="100">
        <f>IF(SUM(GO127:GQ127)=0,MASTER_DATA_MAPPED!GR127*VLOOKUP(GR$20,Backend!$A$2:$K$61,VLOOKUP(MASTER_DATA_ESCALATED!$B127,Backend!$M$3:$O$8,3,FALSE),FALSE),SUM(GO127:GQ127))</f>
        <v>0</v>
      </c>
      <c r="GS127" s="100"/>
      <c r="GT127" s="100"/>
      <c r="GU127" s="100"/>
      <c r="GV127" s="100">
        <f>IF(SUM(GS127:GU127)=0,MASTER_DATA_MAPPED!GV127*VLOOKUP(GV$20,Backend!$A$2:$K$61,VLOOKUP(MASTER_DATA_ESCALATED!$B127,Backend!$M$3:$O$8,3,FALSE),FALSE),SUM(GS127:GU127))</f>
        <v>0</v>
      </c>
    </row>
    <row r="128" spans="2:204" s="27" customFormat="1" ht="17.25" hidden="1" outlineLevel="2" x14ac:dyDescent="0.3">
      <c r="B128" s="183">
        <f t="shared" si="3"/>
        <v>20</v>
      </c>
      <c r="C128" s="51">
        <f t="shared" si="4"/>
        <v>253</v>
      </c>
      <c r="D128" s="82"/>
      <c r="E128" s="55"/>
      <c r="F128" s="55">
        <v>253</v>
      </c>
      <c r="G128" s="83"/>
      <c r="H128" s="41" t="s">
        <v>166</v>
      </c>
      <c r="I128" s="100"/>
      <c r="J128" s="100"/>
      <c r="K128" s="100"/>
      <c r="L128" s="100">
        <f>IF(SUM(I128:K128)=0,MASTER_DATA_MAPPED!L128*VLOOKUP(L$20,Backend!$A$2:$K$61,VLOOKUP(MASTER_DATA_ESCALATED!$B128,Backend!$M$3:$O$8,3,FALSE),FALSE),SUM(I128:K128))</f>
        <v>0</v>
      </c>
      <c r="M128" s="100"/>
      <c r="N128" s="100"/>
      <c r="O128" s="100"/>
      <c r="P128" s="100">
        <f>IF(SUM(M128:O128)=0,MASTER_DATA_MAPPED!P128*VLOOKUP(P$20,Backend!$A$2:$K$61,VLOOKUP(MASTER_DATA_ESCALATED!$B128,Backend!$M$3:$O$8,3,FALSE),FALSE),SUM(M128:O128))</f>
        <v>0</v>
      </c>
      <c r="Q128" s="100"/>
      <c r="R128" s="100"/>
      <c r="S128" s="100"/>
      <c r="T128" s="100">
        <f>IF(SUM(Q128:S128)=0,MASTER_DATA_MAPPED!T128*VLOOKUP(T$20,Backend!$A$2:$K$61,VLOOKUP(MASTER_DATA_ESCALATED!$B128,Backend!$M$3:$O$8,3,FALSE),FALSE),SUM(Q128:S128))</f>
        <v>0</v>
      </c>
      <c r="U128" s="100"/>
      <c r="V128" s="100"/>
      <c r="W128" s="100"/>
      <c r="X128" s="100">
        <f>IF(SUM(U128:W128)=0,MASTER_DATA_MAPPED!X128*VLOOKUP(X$20,Backend!$A$2:$K$61,VLOOKUP(MASTER_DATA_ESCALATED!$B128,Backend!$M$3:$O$8,3,FALSE),FALSE),SUM(U128:W128))</f>
        <v>0</v>
      </c>
      <c r="Y128" s="100"/>
      <c r="Z128" s="100"/>
      <c r="AA128" s="100"/>
      <c r="AB128" s="100">
        <f>IF(SUM(Y128:AA128)=0,MASTER_DATA_MAPPED!AB128*VLOOKUP(AB$20,Backend!$A$2:$K$61,VLOOKUP(MASTER_DATA_ESCALATED!$B128,Backend!$M$3:$O$8,3,FALSE),FALSE),SUM(Y128:AA128))</f>
        <v>0</v>
      </c>
      <c r="AC128" s="100"/>
      <c r="AD128" s="100"/>
      <c r="AE128" s="100"/>
      <c r="AF128" s="100">
        <f>IF(SUM(AC128:AE128)=0,MASTER_DATA_MAPPED!AF128*VLOOKUP(AF$20,Backend!$A$2:$K$61,VLOOKUP(MASTER_DATA_ESCALATED!$B128,Backend!$M$3:$O$8,3,FALSE),FALSE),SUM(AC128:AE128))</f>
        <v>0</v>
      </c>
      <c r="AG128" s="100"/>
      <c r="AH128" s="100"/>
      <c r="AI128" s="100"/>
      <c r="AJ128" s="100">
        <f>IF(SUM(AG128:AI128)=0,MASTER_DATA_MAPPED!AJ128*VLOOKUP(AJ$20,Backend!$A$2:$K$61,VLOOKUP(MASTER_DATA_ESCALATED!$B128,Backend!$M$3:$O$8,3,FALSE),FALSE),SUM(AG128:AI128))</f>
        <v>0</v>
      </c>
      <c r="AK128" s="100"/>
      <c r="AL128" s="100"/>
      <c r="AM128" s="100"/>
      <c r="AN128" s="100">
        <f>IF(SUM(AK128:AM128)=0,MASTER_DATA_MAPPED!AN128*VLOOKUP(AN$20,Backend!$A$2:$K$61,VLOOKUP(MASTER_DATA_ESCALATED!$B128,Backend!$M$3:$O$8,3,FALSE),FALSE),SUM(AK128:AM128))</f>
        <v>0</v>
      </c>
      <c r="AO128" s="100"/>
      <c r="AP128" s="100"/>
      <c r="AQ128" s="100"/>
      <c r="AR128" s="100">
        <f>IF(SUM(AO128:AQ128)=0,MASTER_DATA_MAPPED!AR128*VLOOKUP(AR$20,Backend!$A$2:$K$61,VLOOKUP(MASTER_DATA_ESCALATED!$B128,Backend!$M$3:$O$8,3,FALSE),FALSE),SUM(AO128:AQ128))</f>
        <v>0</v>
      </c>
      <c r="AS128" s="100"/>
      <c r="AT128" s="100"/>
      <c r="AU128" s="100"/>
      <c r="AV128" s="100">
        <f>IF(SUM(AS128:AU128)=0,MASTER_DATA_MAPPED!AV128*VLOOKUP(AV$20,Backend!$A$2:$K$61,VLOOKUP(MASTER_DATA_ESCALATED!$B128,Backend!$M$3:$O$8,3,FALSE),FALSE),SUM(AS128:AU128))</f>
        <v>0</v>
      </c>
      <c r="AW128" s="100"/>
      <c r="AX128" s="100"/>
      <c r="AY128" s="100"/>
      <c r="AZ128" s="100">
        <f>IF(SUM(AW128:AY128)=0,MASTER_DATA_MAPPED!AZ128*VLOOKUP(AZ$20,Backend!$A$2:$K$61,VLOOKUP(MASTER_DATA_ESCALATED!$B128,Backend!$M$3:$O$8,3,FALSE),FALSE),SUM(AW128:AY128))</f>
        <v>0</v>
      </c>
      <c r="BA128" s="100"/>
      <c r="BB128" s="100"/>
      <c r="BC128" s="100"/>
      <c r="BD128" s="100">
        <f>IF(SUM(BA128:BC128)=0,MASTER_DATA_MAPPED!BD128*VLOOKUP(BD$20,Backend!$A$2:$K$61,VLOOKUP(MASTER_DATA_ESCALATED!$B128,Backend!$M$3:$O$8,3,FALSE),FALSE),SUM(BA128:BC128))</f>
        <v>0</v>
      </c>
      <c r="BE128" s="100"/>
      <c r="BF128" s="100"/>
      <c r="BG128" s="100"/>
      <c r="BH128" s="100">
        <f>IF(SUM(BE128:BG128)=0,MASTER_DATA_MAPPED!BH128*VLOOKUP(BH$20,Backend!$A$2:$K$61,VLOOKUP(MASTER_DATA_ESCALATED!$B128,Backend!$M$3:$O$8,3,FALSE),FALSE),SUM(BE128:BG128))</f>
        <v>0</v>
      </c>
      <c r="BI128" s="100"/>
      <c r="BJ128" s="100"/>
      <c r="BK128" s="100"/>
      <c r="BL128" s="100">
        <f>IF(SUM(BI128:BK128)=0,MASTER_DATA_MAPPED!BL128*VLOOKUP(BL$20,Backend!$A$2:$K$61,VLOOKUP(MASTER_DATA_ESCALATED!$B128,Backend!$M$3:$O$8,3,FALSE),FALSE),SUM(BI128:BK128))</f>
        <v>0</v>
      </c>
      <c r="BM128" s="100"/>
      <c r="BN128" s="100"/>
      <c r="BO128" s="100"/>
      <c r="BP128" s="100">
        <f>IF(SUM(BM128:BO128)=0,MASTER_DATA_MAPPED!BP128*VLOOKUP(BP$20,Backend!$A$2:$K$61,VLOOKUP(MASTER_DATA_ESCALATED!$B128,Backend!$M$3:$O$8,3,FALSE),FALSE),SUM(BM128:BO128))</f>
        <v>0</v>
      </c>
      <c r="BQ128" s="100"/>
      <c r="BR128" s="100"/>
      <c r="BS128" s="100"/>
      <c r="BT128" s="100">
        <f>IF(SUM(BQ128:BS128)=0,MASTER_DATA_MAPPED!BT128*VLOOKUP(BT$20,Backend!$A$2:$K$61,VLOOKUP(MASTER_DATA_ESCALATED!$B128,Backend!$M$3:$O$8,3,FALSE),FALSE),SUM(BQ128:BS128))</f>
        <v>0</v>
      </c>
      <c r="BU128" s="100"/>
      <c r="BV128" s="100"/>
      <c r="BW128" s="100"/>
      <c r="BX128" s="100">
        <f>IF(SUM(BU128:BW128)=0,MASTER_DATA_MAPPED!BX128*VLOOKUP(BX$20,Backend!$A$2:$K$61,VLOOKUP(MASTER_DATA_ESCALATED!$B128,Backend!$M$3:$O$8,3,FALSE),FALSE),SUM(BU128:BW128))</f>
        <v>0</v>
      </c>
      <c r="BY128" s="100"/>
      <c r="BZ128" s="100"/>
      <c r="CA128" s="100"/>
      <c r="CB128" s="100">
        <f>IF(SUM(BY128:CA128)=0,MASTER_DATA_MAPPED!CB128*VLOOKUP(CB$20,Backend!$A$2:$K$61,VLOOKUP(MASTER_DATA_ESCALATED!$B128,Backend!$M$3:$O$8,3,FALSE),FALSE),SUM(BY128:CA128))</f>
        <v>0</v>
      </c>
      <c r="CC128" s="100"/>
      <c r="CD128" s="100"/>
      <c r="CE128" s="100"/>
      <c r="CF128" s="100">
        <f>IF(SUM(CC128:CE128)=0,MASTER_DATA_MAPPED!CF128*VLOOKUP(CF$20,Backend!$A$2:$K$61,VLOOKUP(MASTER_DATA_ESCALATED!$B128,Backend!$M$3:$O$8,3,FALSE),FALSE),SUM(CC128:CE128))</f>
        <v>0</v>
      </c>
      <c r="CG128" s="100"/>
      <c r="CH128" s="100"/>
      <c r="CI128" s="100"/>
      <c r="CJ128" s="100">
        <f>IF(SUM(CG128:CI128)=0,MASTER_DATA_MAPPED!CJ128*VLOOKUP(CJ$20,Backend!$A$2:$K$61,VLOOKUP(MASTER_DATA_ESCALATED!$B128,Backend!$M$3:$O$8,3,FALSE),FALSE),SUM(CG128:CI128))</f>
        <v>0</v>
      </c>
      <c r="CK128" s="100"/>
      <c r="CL128" s="100"/>
      <c r="CM128" s="100"/>
      <c r="CN128" s="100">
        <f>IF(SUM(CK128:CM128)=0,MASTER_DATA_MAPPED!CN128*VLOOKUP(CN$20,Backend!$A$2:$K$61,VLOOKUP(MASTER_DATA_ESCALATED!$B128,Backend!$M$3:$O$8,3,FALSE),FALSE),SUM(CK128:CM128))</f>
        <v>0</v>
      </c>
      <c r="CO128" s="100"/>
      <c r="CP128" s="100"/>
      <c r="CQ128" s="100"/>
      <c r="CR128" s="100">
        <f>IF(SUM(CO128:CQ128)=0,MASTER_DATA_MAPPED!CR128*VLOOKUP(CR$20,Backend!$A$2:$K$61,VLOOKUP(MASTER_DATA_ESCALATED!$B128,Backend!$M$3:$O$8,3,FALSE),FALSE),SUM(CO128:CQ128))</f>
        <v>0</v>
      </c>
      <c r="CS128" s="100"/>
      <c r="CT128" s="100"/>
      <c r="CU128" s="100"/>
      <c r="CV128" s="100">
        <f>IF(SUM(CS128:CU128)=0,MASTER_DATA_MAPPED!CV128*VLOOKUP(CV$20,Backend!$A$2:$K$61,VLOOKUP(MASTER_DATA_ESCALATED!$B128,Backend!$M$3:$O$8,3,FALSE),FALSE),SUM(CS128:CU128))</f>
        <v>0</v>
      </c>
      <c r="CW128" s="100"/>
      <c r="CX128" s="100"/>
      <c r="CY128" s="100"/>
      <c r="CZ128" s="100">
        <f>IF(SUM(CW128:CY128)=0,MASTER_DATA_MAPPED!CZ128*VLOOKUP(CZ$20,Backend!$A$2:$K$61,VLOOKUP(MASTER_DATA_ESCALATED!$B128,Backend!$M$3:$O$8,3,FALSE),FALSE),SUM(CW128:CY128))</f>
        <v>0</v>
      </c>
      <c r="DA128" s="100"/>
      <c r="DB128" s="100"/>
      <c r="DC128" s="100"/>
      <c r="DD128" s="100" t="e">
        <f>IF(SUM(DA128:DC128)=0,MASTER_DATA_MAPPED!DD128*VLOOKUP(DD$20,Backend!$A$2:$K$61,VLOOKUP(MASTER_DATA_ESCALATED!$B128,Backend!$M$3:$O$8,3,FALSE),FALSE),SUM(DA128:DC128))</f>
        <v>#N/A</v>
      </c>
      <c r="DE128" s="100"/>
      <c r="DF128" s="100"/>
      <c r="DG128" s="100"/>
      <c r="DH128" s="100">
        <f>IF(SUM(DE128:DG128)=0,MASTER_DATA_MAPPED!DH128*VLOOKUP(DH$20,Backend!$A$2:$K$61,VLOOKUP(MASTER_DATA_ESCALATED!$B128,Backend!$M$3:$O$8,3,FALSE),FALSE),SUM(DE128:DG128))</f>
        <v>0</v>
      </c>
      <c r="DI128" s="100"/>
      <c r="DJ128" s="100"/>
      <c r="DK128" s="100"/>
      <c r="DL128" s="100">
        <f>IF(SUM(DI128:DK128)=0,MASTER_DATA_MAPPED!DL128*VLOOKUP(DL$20,Backend!$A$2:$K$61,VLOOKUP(MASTER_DATA_ESCALATED!$B128,Backend!$M$3:$O$8,3,FALSE),FALSE),SUM(DI128:DK128))</f>
        <v>0</v>
      </c>
      <c r="DM128" s="100"/>
      <c r="DN128" s="100"/>
      <c r="DO128" s="100"/>
      <c r="DP128" s="100">
        <f>IF(SUM(DM128:DO128)=0,MASTER_DATA_MAPPED!DP128*VLOOKUP(DP$20,Backend!$A$2:$K$61,VLOOKUP(MASTER_DATA_ESCALATED!$B128,Backend!$M$3:$O$8,3,FALSE),FALSE),SUM(DM128:DO128))</f>
        <v>0</v>
      </c>
      <c r="DQ128" s="100"/>
      <c r="DR128" s="100"/>
      <c r="DS128" s="100"/>
      <c r="DT128" s="100">
        <f>IF(SUM(DQ128:DS128)=0,MASTER_DATA_MAPPED!DT128*VLOOKUP(DT$20,Backend!$A$2:$K$61,VLOOKUP(MASTER_DATA_ESCALATED!$B128,Backend!$M$3:$O$8,3,FALSE),FALSE),SUM(DQ128:DS128))</f>
        <v>0</v>
      </c>
      <c r="DU128" s="100"/>
      <c r="DV128" s="100"/>
      <c r="DW128" s="100"/>
      <c r="DX128" s="100">
        <f>IF(SUM(DU128:DW128)=0,MASTER_DATA_MAPPED!DX128*VLOOKUP(DX$20,Backend!$A$2:$K$61,VLOOKUP(MASTER_DATA_ESCALATED!$B128,Backend!$M$3:$O$8,3,FALSE),FALSE),SUM(DU128:DW128))</f>
        <v>0</v>
      </c>
      <c r="DY128" s="100"/>
      <c r="DZ128" s="100"/>
      <c r="EA128" s="100"/>
      <c r="EB128" s="100">
        <f>IF(SUM(DY128:EA128)=0,MASTER_DATA_MAPPED!EB128*VLOOKUP(EB$20,Backend!$A$2:$K$61,VLOOKUP(MASTER_DATA_ESCALATED!$B128,Backend!$M$3:$O$8,3,FALSE),FALSE),SUM(DY128:EA128))</f>
        <v>0</v>
      </c>
      <c r="EC128" s="100"/>
      <c r="ED128" s="100"/>
      <c r="EE128" s="100"/>
      <c r="EF128" s="100">
        <f>IF(SUM(EC128:EE128)=0,MASTER_DATA_MAPPED!EF128*VLOOKUP(EF$20,Backend!$A$2:$K$61,VLOOKUP(MASTER_DATA_ESCALATED!$B128,Backend!$M$3:$O$8,3,FALSE),FALSE),SUM(EC128:EE128))</f>
        <v>0</v>
      </c>
      <c r="EG128" s="100"/>
      <c r="EH128" s="100"/>
      <c r="EI128" s="100"/>
      <c r="EJ128" s="100">
        <f>IF(SUM(EG128:EI128)=0,MASTER_DATA_MAPPED!EJ128*VLOOKUP(EJ$20,Backend!$A$2:$K$61,VLOOKUP(MASTER_DATA_ESCALATED!$B128,Backend!$M$3:$O$8,3,FALSE),FALSE),SUM(EG128:EI128))</f>
        <v>0</v>
      </c>
      <c r="EK128" s="100"/>
      <c r="EL128" s="100"/>
      <c r="EM128" s="100"/>
      <c r="EN128" s="100">
        <f>IF(SUM(EK128:EM128)=0,MASTER_DATA_MAPPED!EN128*VLOOKUP(EN$20,Backend!$A$2:$K$61,VLOOKUP(MASTER_DATA_ESCALATED!$B128,Backend!$M$3:$O$8,3,FALSE),FALSE),SUM(EK128:EM128))</f>
        <v>0</v>
      </c>
      <c r="EO128" s="100"/>
      <c r="EP128" s="100"/>
      <c r="EQ128" s="100"/>
      <c r="ER128" s="100">
        <f>IF(SUM(EO128:EQ128)=0,MASTER_DATA_MAPPED!ER128*VLOOKUP(ER$20,Backend!$A$2:$K$61,VLOOKUP(MASTER_DATA_ESCALATED!$B128,Backend!$M$3:$O$8,3,FALSE),FALSE),SUM(EO128:EQ128))</f>
        <v>0</v>
      </c>
      <c r="ES128" s="100"/>
      <c r="ET128" s="100"/>
      <c r="EU128" s="100"/>
      <c r="EV128" s="100">
        <f>IF(SUM(ES128:EU128)=0,MASTER_DATA_MAPPED!EV128*VLOOKUP(EV$20,Backend!$A$2:$K$61,VLOOKUP(MASTER_DATA_ESCALATED!$B128,Backend!$M$3:$O$8,3,FALSE),FALSE),SUM(ES128:EU128))</f>
        <v>0</v>
      </c>
      <c r="EW128" s="100"/>
      <c r="EX128" s="100"/>
      <c r="EY128" s="100"/>
      <c r="EZ128" s="100">
        <f>IF(SUM(EW128:EY128)=0,MASTER_DATA_MAPPED!EZ128*VLOOKUP(EZ$20,Backend!$A$2:$K$61,VLOOKUP(MASTER_DATA_ESCALATED!$B128,Backend!$M$3:$O$8,3,FALSE),FALSE),SUM(EW128:EY128))</f>
        <v>0</v>
      </c>
      <c r="FA128" s="100"/>
      <c r="FB128" s="100"/>
      <c r="FC128" s="100"/>
      <c r="FD128" s="100">
        <f>IF(SUM(FA128:FC128)=0,MASTER_DATA_MAPPED!FD128*VLOOKUP(FD$20,Backend!$A$2:$K$61,VLOOKUP(MASTER_DATA_ESCALATED!$B128,Backend!$M$3:$O$8,3,FALSE),FALSE),SUM(FA128:FC128))</f>
        <v>0</v>
      </c>
      <c r="FE128" s="100"/>
      <c r="FF128" s="100"/>
      <c r="FG128" s="100"/>
      <c r="FH128" s="100">
        <f>IF(SUM(FE128:FG128)=0,MASTER_DATA_MAPPED!FH128*VLOOKUP(FH$20,Backend!$A$2:$K$61,VLOOKUP(MASTER_DATA_ESCALATED!$B128,Backend!$M$3:$O$8,3,FALSE),FALSE),SUM(FE128:FG128))</f>
        <v>0</v>
      </c>
      <c r="FI128" s="100"/>
      <c r="FJ128" s="100"/>
      <c r="FK128" s="100"/>
      <c r="FL128" s="100">
        <f>IF(SUM(FI128:FK128)=0,MASTER_DATA_MAPPED!FL128*VLOOKUP(FL$20,Backend!$A$2:$K$61,VLOOKUP(MASTER_DATA_ESCALATED!$B128,Backend!$M$3:$O$8,3,FALSE),FALSE),SUM(FI128:FK128))</f>
        <v>0</v>
      </c>
      <c r="FM128" s="100"/>
      <c r="FN128" s="100"/>
      <c r="FO128" s="100"/>
      <c r="FP128" s="100">
        <f>IF(SUM(FM128:FO128)=0,MASTER_DATA_MAPPED!FP128*VLOOKUP(FP$20,Backend!$A$2:$K$61,VLOOKUP(MASTER_DATA_ESCALATED!$B128,Backend!$M$3:$O$8,3,FALSE),FALSE),SUM(FM128:FO128))</f>
        <v>0</v>
      </c>
      <c r="FQ128" s="100"/>
      <c r="FR128" s="100"/>
      <c r="FS128" s="100"/>
      <c r="FT128" s="100">
        <f>IF(SUM(FQ128:FS128)=0,MASTER_DATA_MAPPED!FT128*VLOOKUP(FT$20,Backend!$A$2:$K$61,VLOOKUP(MASTER_DATA_ESCALATED!$B128,Backend!$M$3:$O$8,3,FALSE),FALSE),SUM(FQ128:FS128))</f>
        <v>0</v>
      </c>
      <c r="FU128" s="100"/>
      <c r="FV128" s="100"/>
      <c r="FW128" s="100"/>
      <c r="FX128" s="100">
        <f>IF(SUM(FU128:FW128)=0,MASTER_DATA_MAPPED!FX128*VLOOKUP(FX$20,Backend!$A$2:$K$61,VLOOKUP(MASTER_DATA_ESCALATED!$B128,Backend!$M$3:$O$8,3,FALSE),FALSE),SUM(FU128:FW128))</f>
        <v>0</v>
      </c>
      <c r="FY128" s="100"/>
      <c r="FZ128" s="100"/>
      <c r="GA128" s="100"/>
      <c r="GB128" s="100">
        <f>IF(SUM(FY128:GA128)=0,MASTER_DATA_MAPPED!GB128*VLOOKUP(GB$20,Backend!$A$2:$K$61,VLOOKUP(MASTER_DATA_ESCALATED!$B128,Backend!$M$3:$O$8,3,FALSE),FALSE),SUM(FY128:GA128))</f>
        <v>0</v>
      </c>
      <c r="GC128" s="100"/>
      <c r="GD128" s="100"/>
      <c r="GE128" s="100"/>
      <c r="GF128" s="100">
        <f>IF(SUM(GC128:GE128)=0,MASTER_DATA_MAPPED!GF128*VLOOKUP(GF$20,Backend!$A$2:$K$61,VLOOKUP(MASTER_DATA_ESCALATED!$B128,Backend!$M$3:$O$8,3,FALSE),FALSE),SUM(GC128:GE128))</f>
        <v>0</v>
      </c>
      <c r="GG128" s="100"/>
      <c r="GH128" s="100"/>
      <c r="GI128" s="100"/>
      <c r="GJ128" s="100">
        <f>IF(SUM(GG128:GI128)=0,MASTER_DATA_MAPPED!GJ128*VLOOKUP(GJ$20,Backend!$A$2:$K$61,VLOOKUP(MASTER_DATA_ESCALATED!$B128,Backend!$M$3:$O$8,3,FALSE),FALSE),SUM(GG128:GI128))</f>
        <v>0</v>
      </c>
      <c r="GK128" s="100"/>
      <c r="GL128" s="100"/>
      <c r="GM128" s="100"/>
      <c r="GN128" s="100">
        <f>IF(SUM(GK128:GM128)=0,MASTER_DATA_MAPPED!GN128*VLOOKUP(GN$20,Backend!$A$2:$K$61,VLOOKUP(MASTER_DATA_ESCALATED!$B128,Backend!$M$3:$O$8,3,FALSE),FALSE),SUM(GK128:GM128))</f>
        <v>0</v>
      </c>
      <c r="GO128" s="100"/>
      <c r="GP128" s="100"/>
      <c r="GQ128" s="100"/>
      <c r="GR128" s="100">
        <f>IF(SUM(GO128:GQ128)=0,MASTER_DATA_MAPPED!GR128*VLOOKUP(GR$20,Backend!$A$2:$K$61,VLOOKUP(MASTER_DATA_ESCALATED!$B128,Backend!$M$3:$O$8,3,FALSE),FALSE),SUM(GO128:GQ128))</f>
        <v>0</v>
      </c>
      <c r="GS128" s="100"/>
      <c r="GT128" s="100"/>
      <c r="GU128" s="100"/>
      <c r="GV128" s="100">
        <f>IF(SUM(GS128:GU128)=0,MASTER_DATA_MAPPED!GV128*VLOOKUP(GV$20,Backend!$A$2:$K$61,VLOOKUP(MASTER_DATA_ESCALATED!$B128,Backend!$M$3:$O$8,3,FALSE),FALSE),SUM(GS128:GU128))</f>
        <v>0</v>
      </c>
    </row>
    <row r="129" spans="2:204" s="27" customFormat="1" ht="17.25" hidden="1" outlineLevel="2" x14ac:dyDescent="0.3">
      <c r="B129" s="183">
        <f t="shared" si="3"/>
        <v>20</v>
      </c>
      <c r="C129" s="51">
        <f t="shared" si="4"/>
        <v>254</v>
      </c>
      <c r="D129" s="82"/>
      <c r="E129" s="55"/>
      <c r="F129" s="55">
        <v>254</v>
      </c>
      <c r="G129" s="83"/>
      <c r="H129" s="41" t="s">
        <v>167</v>
      </c>
      <c r="I129" s="100"/>
      <c r="J129" s="100"/>
      <c r="K129" s="100"/>
      <c r="L129" s="100">
        <f>IF(SUM(I129:K129)=0,MASTER_DATA_MAPPED!L129*VLOOKUP(L$20,Backend!$A$2:$K$61,VLOOKUP(MASTER_DATA_ESCALATED!$B129,Backend!$M$3:$O$8,3,FALSE),FALSE),SUM(I129:K129))</f>
        <v>0</v>
      </c>
      <c r="M129" s="100"/>
      <c r="N129" s="100"/>
      <c r="O129" s="100"/>
      <c r="P129" s="100">
        <f>IF(SUM(M129:O129)=0,MASTER_DATA_MAPPED!P129*VLOOKUP(P$20,Backend!$A$2:$K$61,VLOOKUP(MASTER_DATA_ESCALATED!$B129,Backend!$M$3:$O$8,3,FALSE),FALSE),SUM(M129:O129))</f>
        <v>0</v>
      </c>
      <c r="Q129" s="100"/>
      <c r="R129" s="100"/>
      <c r="S129" s="100"/>
      <c r="T129" s="100">
        <f>IF(SUM(Q129:S129)=0,MASTER_DATA_MAPPED!T129*VLOOKUP(T$20,Backend!$A$2:$K$61,VLOOKUP(MASTER_DATA_ESCALATED!$B129,Backend!$M$3:$O$8,3,FALSE),FALSE),SUM(Q129:S129))</f>
        <v>0</v>
      </c>
      <c r="U129" s="100"/>
      <c r="V129" s="100"/>
      <c r="W129" s="100"/>
      <c r="X129" s="100">
        <f>IF(SUM(U129:W129)=0,MASTER_DATA_MAPPED!X129*VLOOKUP(X$20,Backend!$A$2:$K$61,VLOOKUP(MASTER_DATA_ESCALATED!$B129,Backend!$M$3:$O$8,3,FALSE),FALSE),SUM(U129:W129))</f>
        <v>0</v>
      </c>
      <c r="Y129" s="100"/>
      <c r="Z129" s="100"/>
      <c r="AA129" s="100"/>
      <c r="AB129" s="100">
        <f>IF(SUM(Y129:AA129)=0,MASTER_DATA_MAPPED!AB129*VLOOKUP(AB$20,Backend!$A$2:$K$61,VLOOKUP(MASTER_DATA_ESCALATED!$B129,Backend!$M$3:$O$8,3,FALSE),FALSE),SUM(Y129:AA129))</f>
        <v>0</v>
      </c>
      <c r="AC129" s="100"/>
      <c r="AD129" s="100"/>
      <c r="AE129" s="100"/>
      <c r="AF129" s="100">
        <f>IF(SUM(AC129:AE129)=0,MASTER_DATA_MAPPED!AF129*VLOOKUP(AF$20,Backend!$A$2:$K$61,VLOOKUP(MASTER_DATA_ESCALATED!$B129,Backend!$M$3:$O$8,3,FALSE),FALSE),SUM(AC129:AE129))</f>
        <v>0</v>
      </c>
      <c r="AG129" s="100"/>
      <c r="AH129" s="100"/>
      <c r="AI129" s="100"/>
      <c r="AJ129" s="100">
        <f>IF(SUM(AG129:AI129)=0,MASTER_DATA_MAPPED!AJ129*VLOOKUP(AJ$20,Backend!$A$2:$K$61,VLOOKUP(MASTER_DATA_ESCALATED!$B129,Backend!$M$3:$O$8,3,FALSE),FALSE),SUM(AG129:AI129))</f>
        <v>0</v>
      </c>
      <c r="AK129" s="100"/>
      <c r="AL129" s="100"/>
      <c r="AM129" s="100"/>
      <c r="AN129" s="100">
        <f>IF(SUM(AK129:AM129)=0,MASTER_DATA_MAPPED!AN129*VLOOKUP(AN$20,Backend!$A$2:$K$61,VLOOKUP(MASTER_DATA_ESCALATED!$B129,Backend!$M$3:$O$8,3,FALSE),FALSE),SUM(AK129:AM129))</f>
        <v>0</v>
      </c>
      <c r="AO129" s="100"/>
      <c r="AP129" s="100"/>
      <c r="AQ129" s="100"/>
      <c r="AR129" s="100">
        <f>IF(SUM(AO129:AQ129)=0,MASTER_DATA_MAPPED!AR129*VLOOKUP(AR$20,Backend!$A$2:$K$61,VLOOKUP(MASTER_DATA_ESCALATED!$B129,Backend!$M$3:$O$8,3,FALSE),FALSE),SUM(AO129:AQ129))</f>
        <v>0</v>
      </c>
      <c r="AS129" s="100"/>
      <c r="AT129" s="100"/>
      <c r="AU129" s="100"/>
      <c r="AV129" s="100">
        <f>IF(SUM(AS129:AU129)=0,MASTER_DATA_MAPPED!AV129*VLOOKUP(AV$20,Backend!$A$2:$K$61,VLOOKUP(MASTER_DATA_ESCALATED!$B129,Backend!$M$3:$O$8,3,FALSE),FALSE),SUM(AS129:AU129))</f>
        <v>0</v>
      </c>
      <c r="AW129" s="100"/>
      <c r="AX129" s="100"/>
      <c r="AY129" s="100"/>
      <c r="AZ129" s="100">
        <f>IF(SUM(AW129:AY129)=0,MASTER_DATA_MAPPED!AZ129*VLOOKUP(AZ$20,Backend!$A$2:$K$61,VLOOKUP(MASTER_DATA_ESCALATED!$B129,Backend!$M$3:$O$8,3,FALSE),FALSE),SUM(AW129:AY129))</f>
        <v>0</v>
      </c>
      <c r="BA129" s="100"/>
      <c r="BB129" s="100"/>
      <c r="BC129" s="100"/>
      <c r="BD129" s="100">
        <f>IF(SUM(BA129:BC129)=0,MASTER_DATA_MAPPED!BD129*VLOOKUP(BD$20,Backend!$A$2:$K$61,VLOOKUP(MASTER_DATA_ESCALATED!$B129,Backend!$M$3:$O$8,3,FALSE),FALSE),SUM(BA129:BC129))</f>
        <v>0</v>
      </c>
      <c r="BE129" s="100"/>
      <c r="BF129" s="100"/>
      <c r="BG129" s="100"/>
      <c r="BH129" s="100">
        <f>IF(SUM(BE129:BG129)=0,MASTER_DATA_MAPPED!BH129*VLOOKUP(BH$20,Backend!$A$2:$K$61,VLOOKUP(MASTER_DATA_ESCALATED!$B129,Backend!$M$3:$O$8,3,FALSE),FALSE),SUM(BE129:BG129))</f>
        <v>0</v>
      </c>
      <c r="BI129" s="100"/>
      <c r="BJ129" s="100"/>
      <c r="BK129" s="100"/>
      <c r="BL129" s="100">
        <f>IF(SUM(BI129:BK129)=0,MASTER_DATA_MAPPED!BL129*VLOOKUP(BL$20,Backend!$A$2:$K$61,VLOOKUP(MASTER_DATA_ESCALATED!$B129,Backend!$M$3:$O$8,3,FALSE),FALSE),SUM(BI129:BK129))</f>
        <v>0</v>
      </c>
      <c r="BM129" s="100"/>
      <c r="BN129" s="100"/>
      <c r="BO129" s="100"/>
      <c r="BP129" s="100">
        <f>IF(SUM(BM129:BO129)=0,MASTER_DATA_MAPPED!BP129*VLOOKUP(BP$20,Backend!$A$2:$K$61,VLOOKUP(MASTER_DATA_ESCALATED!$B129,Backend!$M$3:$O$8,3,FALSE),FALSE),SUM(BM129:BO129))</f>
        <v>0</v>
      </c>
      <c r="BQ129" s="100"/>
      <c r="BR129" s="100"/>
      <c r="BS129" s="100"/>
      <c r="BT129" s="100">
        <f>IF(SUM(BQ129:BS129)=0,MASTER_DATA_MAPPED!BT129*VLOOKUP(BT$20,Backend!$A$2:$K$61,VLOOKUP(MASTER_DATA_ESCALATED!$B129,Backend!$M$3:$O$8,3,FALSE),FALSE),SUM(BQ129:BS129))</f>
        <v>0</v>
      </c>
      <c r="BU129" s="100"/>
      <c r="BV129" s="100"/>
      <c r="BW129" s="100"/>
      <c r="BX129" s="100">
        <f>IF(SUM(BU129:BW129)=0,MASTER_DATA_MAPPED!BX129*VLOOKUP(BX$20,Backend!$A$2:$K$61,VLOOKUP(MASTER_DATA_ESCALATED!$B129,Backend!$M$3:$O$8,3,FALSE),FALSE),SUM(BU129:BW129))</f>
        <v>0</v>
      </c>
      <c r="BY129" s="100"/>
      <c r="BZ129" s="100"/>
      <c r="CA129" s="100"/>
      <c r="CB129" s="100">
        <f>IF(SUM(BY129:CA129)=0,MASTER_DATA_MAPPED!CB129*VLOOKUP(CB$20,Backend!$A$2:$K$61,VLOOKUP(MASTER_DATA_ESCALATED!$B129,Backend!$M$3:$O$8,3,FALSE),FALSE),SUM(BY129:CA129))</f>
        <v>0</v>
      </c>
      <c r="CC129" s="100"/>
      <c r="CD129" s="100"/>
      <c r="CE129" s="100"/>
      <c r="CF129" s="100">
        <f>IF(SUM(CC129:CE129)=0,MASTER_DATA_MAPPED!CF129*VLOOKUP(CF$20,Backend!$A$2:$K$61,VLOOKUP(MASTER_DATA_ESCALATED!$B129,Backend!$M$3:$O$8,3,FALSE),FALSE),SUM(CC129:CE129))</f>
        <v>0</v>
      </c>
      <c r="CG129" s="100"/>
      <c r="CH129" s="100"/>
      <c r="CI129" s="100"/>
      <c r="CJ129" s="100">
        <f>IF(SUM(CG129:CI129)=0,MASTER_DATA_MAPPED!CJ129*VLOOKUP(CJ$20,Backend!$A$2:$K$61,VLOOKUP(MASTER_DATA_ESCALATED!$B129,Backend!$M$3:$O$8,3,FALSE),FALSE),SUM(CG129:CI129))</f>
        <v>0</v>
      </c>
      <c r="CK129" s="100"/>
      <c r="CL129" s="100"/>
      <c r="CM129" s="100"/>
      <c r="CN129" s="100">
        <f>IF(SUM(CK129:CM129)=0,MASTER_DATA_MAPPED!CN129*VLOOKUP(CN$20,Backend!$A$2:$K$61,VLOOKUP(MASTER_DATA_ESCALATED!$B129,Backend!$M$3:$O$8,3,FALSE),FALSE),SUM(CK129:CM129))</f>
        <v>0</v>
      </c>
      <c r="CO129" s="100"/>
      <c r="CP129" s="100"/>
      <c r="CQ129" s="100"/>
      <c r="CR129" s="100">
        <f>IF(SUM(CO129:CQ129)=0,MASTER_DATA_MAPPED!CR129*VLOOKUP(CR$20,Backend!$A$2:$K$61,VLOOKUP(MASTER_DATA_ESCALATED!$B129,Backend!$M$3:$O$8,3,FALSE),FALSE),SUM(CO129:CQ129))</f>
        <v>0</v>
      </c>
      <c r="CS129" s="100"/>
      <c r="CT129" s="100"/>
      <c r="CU129" s="100"/>
      <c r="CV129" s="100">
        <f>IF(SUM(CS129:CU129)=0,MASTER_DATA_MAPPED!CV129*VLOOKUP(CV$20,Backend!$A$2:$K$61,VLOOKUP(MASTER_DATA_ESCALATED!$B129,Backend!$M$3:$O$8,3,FALSE),FALSE),SUM(CS129:CU129))</f>
        <v>0</v>
      </c>
      <c r="CW129" s="100"/>
      <c r="CX129" s="100"/>
      <c r="CY129" s="100"/>
      <c r="CZ129" s="100">
        <f>IF(SUM(CW129:CY129)=0,MASTER_DATA_MAPPED!CZ129*VLOOKUP(CZ$20,Backend!$A$2:$K$61,VLOOKUP(MASTER_DATA_ESCALATED!$B129,Backend!$M$3:$O$8,3,FALSE),FALSE),SUM(CW129:CY129))</f>
        <v>0</v>
      </c>
      <c r="DA129" s="100"/>
      <c r="DB129" s="100"/>
      <c r="DC129" s="100"/>
      <c r="DD129" s="100" t="e">
        <f>IF(SUM(DA129:DC129)=0,MASTER_DATA_MAPPED!DD129*VLOOKUP(DD$20,Backend!$A$2:$K$61,VLOOKUP(MASTER_DATA_ESCALATED!$B129,Backend!$M$3:$O$8,3,FALSE),FALSE),SUM(DA129:DC129))</f>
        <v>#N/A</v>
      </c>
      <c r="DE129" s="100"/>
      <c r="DF129" s="100"/>
      <c r="DG129" s="100"/>
      <c r="DH129" s="100">
        <f>IF(SUM(DE129:DG129)=0,MASTER_DATA_MAPPED!DH129*VLOOKUP(DH$20,Backend!$A$2:$K$61,VLOOKUP(MASTER_DATA_ESCALATED!$B129,Backend!$M$3:$O$8,3,FALSE),FALSE),SUM(DE129:DG129))</f>
        <v>0</v>
      </c>
      <c r="DI129" s="100"/>
      <c r="DJ129" s="100"/>
      <c r="DK129" s="100"/>
      <c r="DL129" s="100">
        <f>IF(SUM(DI129:DK129)=0,MASTER_DATA_MAPPED!DL129*VLOOKUP(DL$20,Backend!$A$2:$K$61,VLOOKUP(MASTER_DATA_ESCALATED!$B129,Backend!$M$3:$O$8,3,FALSE),FALSE),SUM(DI129:DK129))</f>
        <v>0</v>
      </c>
      <c r="DM129" s="100"/>
      <c r="DN129" s="100"/>
      <c r="DO129" s="100"/>
      <c r="DP129" s="100">
        <f>IF(SUM(DM129:DO129)=0,MASTER_DATA_MAPPED!DP129*VLOOKUP(DP$20,Backend!$A$2:$K$61,VLOOKUP(MASTER_DATA_ESCALATED!$B129,Backend!$M$3:$O$8,3,FALSE),FALSE),SUM(DM129:DO129))</f>
        <v>0</v>
      </c>
      <c r="DQ129" s="100"/>
      <c r="DR129" s="100"/>
      <c r="DS129" s="100"/>
      <c r="DT129" s="100">
        <f>IF(SUM(DQ129:DS129)=0,MASTER_DATA_MAPPED!DT129*VLOOKUP(DT$20,Backend!$A$2:$K$61,VLOOKUP(MASTER_DATA_ESCALATED!$B129,Backend!$M$3:$O$8,3,FALSE),FALSE),SUM(DQ129:DS129))</f>
        <v>0</v>
      </c>
      <c r="DU129" s="100"/>
      <c r="DV129" s="100"/>
      <c r="DW129" s="100"/>
      <c r="DX129" s="100">
        <f>IF(SUM(DU129:DW129)=0,MASTER_DATA_MAPPED!DX129*VLOOKUP(DX$20,Backend!$A$2:$K$61,VLOOKUP(MASTER_DATA_ESCALATED!$B129,Backend!$M$3:$O$8,3,FALSE),FALSE),SUM(DU129:DW129))</f>
        <v>0</v>
      </c>
      <c r="DY129" s="100"/>
      <c r="DZ129" s="100"/>
      <c r="EA129" s="100"/>
      <c r="EB129" s="100">
        <f>IF(SUM(DY129:EA129)=0,MASTER_DATA_MAPPED!EB129*VLOOKUP(EB$20,Backend!$A$2:$K$61,VLOOKUP(MASTER_DATA_ESCALATED!$B129,Backend!$M$3:$O$8,3,FALSE),FALSE),SUM(DY129:EA129))</f>
        <v>0</v>
      </c>
      <c r="EC129" s="100"/>
      <c r="ED129" s="100"/>
      <c r="EE129" s="100"/>
      <c r="EF129" s="100">
        <f>IF(SUM(EC129:EE129)=0,MASTER_DATA_MAPPED!EF129*VLOOKUP(EF$20,Backend!$A$2:$K$61,VLOOKUP(MASTER_DATA_ESCALATED!$B129,Backend!$M$3:$O$8,3,FALSE),FALSE),SUM(EC129:EE129))</f>
        <v>0</v>
      </c>
      <c r="EG129" s="100"/>
      <c r="EH129" s="100"/>
      <c r="EI129" s="100"/>
      <c r="EJ129" s="100">
        <f>IF(SUM(EG129:EI129)=0,MASTER_DATA_MAPPED!EJ129*VLOOKUP(EJ$20,Backend!$A$2:$K$61,VLOOKUP(MASTER_DATA_ESCALATED!$B129,Backend!$M$3:$O$8,3,FALSE),FALSE),SUM(EG129:EI129))</f>
        <v>0</v>
      </c>
      <c r="EK129" s="100"/>
      <c r="EL129" s="100"/>
      <c r="EM129" s="100"/>
      <c r="EN129" s="100">
        <f>IF(SUM(EK129:EM129)=0,MASTER_DATA_MAPPED!EN129*VLOOKUP(EN$20,Backend!$A$2:$K$61,VLOOKUP(MASTER_DATA_ESCALATED!$B129,Backend!$M$3:$O$8,3,FALSE),FALSE),SUM(EK129:EM129))</f>
        <v>0</v>
      </c>
      <c r="EO129" s="100"/>
      <c r="EP129" s="100"/>
      <c r="EQ129" s="100"/>
      <c r="ER129" s="100">
        <f>IF(SUM(EO129:EQ129)=0,MASTER_DATA_MAPPED!ER129*VLOOKUP(ER$20,Backend!$A$2:$K$61,VLOOKUP(MASTER_DATA_ESCALATED!$B129,Backend!$M$3:$O$8,3,FALSE),FALSE),SUM(EO129:EQ129))</f>
        <v>0</v>
      </c>
      <c r="ES129" s="100"/>
      <c r="ET129" s="100"/>
      <c r="EU129" s="100"/>
      <c r="EV129" s="100">
        <f>IF(SUM(ES129:EU129)=0,MASTER_DATA_MAPPED!EV129*VLOOKUP(EV$20,Backend!$A$2:$K$61,VLOOKUP(MASTER_DATA_ESCALATED!$B129,Backend!$M$3:$O$8,3,FALSE),FALSE),SUM(ES129:EU129))</f>
        <v>0</v>
      </c>
      <c r="EW129" s="100"/>
      <c r="EX129" s="100"/>
      <c r="EY129" s="100"/>
      <c r="EZ129" s="100">
        <f>IF(SUM(EW129:EY129)=0,MASTER_DATA_MAPPED!EZ129*VLOOKUP(EZ$20,Backend!$A$2:$K$61,VLOOKUP(MASTER_DATA_ESCALATED!$B129,Backend!$M$3:$O$8,3,FALSE),FALSE),SUM(EW129:EY129))</f>
        <v>0</v>
      </c>
      <c r="FA129" s="100"/>
      <c r="FB129" s="100"/>
      <c r="FC129" s="100"/>
      <c r="FD129" s="100">
        <f>IF(SUM(FA129:FC129)=0,MASTER_DATA_MAPPED!FD129*VLOOKUP(FD$20,Backend!$A$2:$K$61,VLOOKUP(MASTER_DATA_ESCALATED!$B129,Backend!$M$3:$O$8,3,FALSE),FALSE),SUM(FA129:FC129))</f>
        <v>0</v>
      </c>
      <c r="FE129" s="100"/>
      <c r="FF129" s="100"/>
      <c r="FG129" s="100"/>
      <c r="FH129" s="100">
        <f>IF(SUM(FE129:FG129)=0,MASTER_DATA_MAPPED!FH129*VLOOKUP(FH$20,Backend!$A$2:$K$61,VLOOKUP(MASTER_DATA_ESCALATED!$B129,Backend!$M$3:$O$8,3,FALSE),FALSE),SUM(FE129:FG129))</f>
        <v>0</v>
      </c>
      <c r="FI129" s="100"/>
      <c r="FJ129" s="100"/>
      <c r="FK129" s="100"/>
      <c r="FL129" s="100">
        <f>IF(SUM(FI129:FK129)=0,MASTER_DATA_MAPPED!FL129*VLOOKUP(FL$20,Backend!$A$2:$K$61,VLOOKUP(MASTER_DATA_ESCALATED!$B129,Backend!$M$3:$O$8,3,FALSE),FALSE),SUM(FI129:FK129))</f>
        <v>0</v>
      </c>
      <c r="FM129" s="100"/>
      <c r="FN129" s="100"/>
      <c r="FO129" s="100"/>
      <c r="FP129" s="100">
        <f>IF(SUM(FM129:FO129)=0,MASTER_DATA_MAPPED!FP129*VLOOKUP(FP$20,Backend!$A$2:$K$61,VLOOKUP(MASTER_DATA_ESCALATED!$B129,Backend!$M$3:$O$8,3,FALSE),FALSE),SUM(FM129:FO129))</f>
        <v>0</v>
      </c>
      <c r="FQ129" s="100"/>
      <c r="FR129" s="100"/>
      <c r="FS129" s="100"/>
      <c r="FT129" s="100">
        <f>IF(SUM(FQ129:FS129)=0,MASTER_DATA_MAPPED!FT129*VLOOKUP(FT$20,Backend!$A$2:$K$61,VLOOKUP(MASTER_DATA_ESCALATED!$B129,Backend!$M$3:$O$8,3,FALSE),FALSE),SUM(FQ129:FS129))</f>
        <v>0</v>
      </c>
      <c r="FU129" s="100"/>
      <c r="FV129" s="100"/>
      <c r="FW129" s="100"/>
      <c r="FX129" s="100">
        <f>IF(SUM(FU129:FW129)=0,MASTER_DATA_MAPPED!FX129*VLOOKUP(FX$20,Backend!$A$2:$K$61,VLOOKUP(MASTER_DATA_ESCALATED!$B129,Backend!$M$3:$O$8,3,FALSE),FALSE),SUM(FU129:FW129))</f>
        <v>0</v>
      </c>
      <c r="FY129" s="100"/>
      <c r="FZ129" s="100"/>
      <c r="GA129" s="100"/>
      <c r="GB129" s="100">
        <f>IF(SUM(FY129:GA129)=0,MASTER_DATA_MAPPED!GB129*VLOOKUP(GB$20,Backend!$A$2:$K$61,VLOOKUP(MASTER_DATA_ESCALATED!$B129,Backend!$M$3:$O$8,3,FALSE),FALSE),SUM(FY129:GA129))</f>
        <v>0</v>
      </c>
      <c r="GC129" s="100"/>
      <c r="GD129" s="100"/>
      <c r="GE129" s="100"/>
      <c r="GF129" s="100">
        <f>IF(SUM(GC129:GE129)=0,MASTER_DATA_MAPPED!GF129*VLOOKUP(GF$20,Backend!$A$2:$K$61,VLOOKUP(MASTER_DATA_ESCALATED!$B129,Backend!$M$3:$O$8,3,FALSE),FALSE),SUM(GC129:GE129))</f>
        <v>0</v>
      </c>
      <c r="GG129" s="100"/>
      <c r="GH129" s="100"/>
      <c r="GI129" s="100"/>
      <c r="GJ129" s="100">
        <f>IF(SUM(GG129:GI129)=0,MASTER_DATA_MAPPED!GJ129*VLOOKUP(GJ$20,Backend!$A$2:$K$61,VLOOKUP(MASTER_DATA_ESCALATED!$B129,Backend!$M$3:$O$8,3,FALSE),FALSE),SUM(GG129:GI129))</f>
        <v>0</v>
      </c>
      <c r="GK129" s="100"/>
      <c r="GL129" s="100"/>
      <c r="GM129" s="100"/>
      <c r="GN129" s="100">
        <f>IF(SUM(GK129:GM129)=0,MASTER_DATA_MAPPED!GN129*VLOOKUP(GN$20,Backend!$A$2:$K$61,VLOOKUP(MASTER_DATA_ESCALATED!$B129,Backend!$M$3:$O$8,3,FALSE),FALSE),SUM(GK129:GM129))</f>
        <v>0</v>
      </c>
      <c r="GO129" s="100"/>
      <c r="GP129" s="100"/>
      <c r="GQ129" s="100"/>
      <c r="GR129" s="100">
        <f>IF(SUM(GO129:GQ129)=0,MASTER_DATA_MAPPED!GR129*VLOOKUP(GR$20,Backend!$A$2:$K$61,VLOOKUP(MASTER_DATA_ESCALATED!$B129,Backend!$M$3:$O$8,3,FALSE),FALSE),SUM(GO129:GQ129))</f>
        <v>0</v>
      </c>
      <c r="GS129" s="100"/>
      <c r="GT129" s="100"/>
      <c r="GU129" s="100"/>
      <c r="GV129" s="100">
        <f>IF(SUM(GS129:GU129)=0,MASTER_DATA_MAPPED!GV129*VLOOKUP(GV$20,Backend!$A$2:$K$61,VLOOKUP(MASTER_DATA_ESCALATED!$B129,Backend!$M$3:$O$8,3,FALSE),FALSE),SUM(GS129:GU129))</f>
        <v>0</v>
      </c>
    </row>
    <row r="130" spans="2:204" s="27" customFormat="1" ht="17.25" hidden="1" outlineLevel="2" x14ac:dyDescent="0.3">
      <c r="B130" s="183">
        <f t="shared" si="3"/>
        <v>20</v>
      </c>
      <c r="C130" s="51">
        <f t="shared" si="4"/>
        <v>255</v>
      </c>
      <c r="D130" s="82"/>
      <c r="E130" s="55"/>
      <c r="F130" s="55">
        <v>255</v>
      </c>
      <c r="G130" s="83"/>
      <c r="H130" s="41" t="s">
        <v>168</v>
      </c>
      <c r="I130" s="100"/>
      <c r="J130" s="100"/>
      <c r="K130" s="100"/>
      <c r="L130" s="100">
        <f>IF(SUM(I130:K130)=0,MASTER_DATA_MAPPED!L130*VLOOKUP(L$20,Backend!$A$2:$K$61,VLOOKUP(MASTER_DATA_ESCALATED!$B130,Backend!$M$3:$O$8,3,FALSE),FALSE),SUM(I130:K130))</f>
        <v>0</v>
      </c>
      <c r="M130" s="100"/>
      <c r="N130" s="100"/>
      <c r="O130" s="100"/>
      <c r="P130" s="100">
        <f>IF(SUM(M130:O130)=0,MASTER_DATA_MAPPED!P130*VLOOKUP(P$20,Backend!$A$2:$K$61,VLOOKUP(MASTER_DATA_ESCALATED!$B130,Backend!$M$3:$O$8,3,FALSE),FALSE),SUM(M130:O130))</f>
        <v>0</v>
      </c>
      <c r="Q130" s="100"/>
      <c r="R130" s="100"/>
      <c r="S130" s="100"/>
      <c r="T130" s="100">
        <f>IF(SUM(Q130:S130)=0,MASTER_DATA_MAPPED!T130*VLOOKUP(T$20,Backend!$A$2:$K$61,VLOOKUP(MASTER_DATA_ESCALATED!$B130,Backend!$M$3:$O$8,3,FALSE),FALSE),SUM(Q130:S130))</f>
        <v>0</v>
      </c>
      <c r="U130" s="100"/>
      <c r="V130" s="100"/>
      <c r="W130" s="100"/>
      <c r="X130" s="100">
        <f>IF(SUM(U130:W130)=0,MASTER_DATA_MAPPED!X130*VLOOKUP(X$20,Backend!$A$2:$K$61,VLOOKUP(MASTER_DATA_ESCALATED!$B130,Backend!$M$3:$O$8,3,FALSE),FALSE),SUM(U130:W130))</f>
        <v>0</v>
      </c>
      <c r="Y130" s="100"/>
      <c r="Z130" s="100"/>
      <c r="AA130" s="100"/>
      <c r="AB130" s="100">
        <f>IF(SUM(Y130:AA130)=0,MASTER_DATA_MAPPED!AB130*VLOOKUP(AB$20,Backend!$A$2:$K$61,VLOOKUP(MASTER_DATA_ESCALATED!$B130,Backend!$M$3:$O$8,3,FALSE),FALSE),SUM(Y130:AA130))</f>
        <v>0</v>
      </c>
      <c r="AC130" s="100"/>
      <c r="AD130" s="100"/>
      <c r="AE130" s="100"/>
      <c r="AF130" s="100">
        <f>IF(SUM(AC130:AE130)=0,MASTER_DATA_MAPPED!AF130*VLOOKUP(AF$20,Backend!$A$2:$K$61,VLOOKUP(MASTER_DATA_ESCALATED!$B130,Backend!$M$3:$O$8,3,FALSE),FALSE),SUM(AC130:AE130))</f>
        <v>0</v>
      </c>
      <c r="AG130" s="100"/>
      <c r="AH130" s="100"/>
      <c r="AI130" s="100"/>
      <c r="AJ130" s="100">
        <f>IF(SUM(AG130:AI130)=0,MASTER_DATA_MAPPED!AJ130*VLOOKUP(AJ$20,Backend!$A$2:$K$61,VLOOKUP(MASTER_DATA_ESCALATED!$B130,Backend!$M$3:$O$8,3,FALSE),FALSE),SUM(AG130:AI130))</f>
        <v>0</v>
      </c>
      <c r="AK130" s="100"/>
      <c r="AL130" s="100"/>
      <c r="AM130" s="100"/>
      <c r="AN130" s="100">
        <f>IF(SUM(AK130:AM130)=0,MASTER_DATA_MAPPED!AN130*VLOOKUP(AN$20,Backend!$A$2:$K$61,VLOOKUP(MASTER_DATA_ESCALATED!$B130,Backend!$M$3:$O$8,3,FALSE),FALSE),SUM(AK130:AM130))</f>
        <v>0</v>
      </c>
      <c r="AO130" s="100"/>
      <c r="AP130" s="100"/>
      <c r="AQ130" s="100"/>
      <c r="AR130" s="100">
        <f>IF(SUM(AO130:AQ130)=0,MASTER_DATA_MAPPED!AR130*VLOOKUP(AR$20,Backend!$A$2:$K$61,VLOOKUP(MASTER_DATA_ESCALATED!$B130,Backend!$M$3:$O$8,3,FALSE),FALSE),SUM(AO130:AQ130))</f>
        <v>0</v>
      </c>
      <c r="AS130" s="100"/>
      <c r="AT130" s="100"/>
      <c r="AU130" s="100"/>
      <c r="AV130" s="100">
        <f>IF(SUM(AS130:AU130)=0,MASTER_DATA_MAPPED!AV130*VLOOKUP(AV$20,Backend!$A$2:$K$61,VLOOKUP(MASTER_DATA_ESCALATED!$B130,Backend!$M$3:$O$8,3,FALSE),FALSE),SUM(AS130:AU130))</f>
        <v>0</v>
      </c>
      <c r="AW130" s="100"/>
      <c r="AX130" s="100"/>
      <c r="AY130" s="100"/>
      <c r="AZ130" s="100">
        <f>IF(SUM(AW130:AY130)=0,MASTER_DATA_MAPPED!AZ130*VLOOKUP(AZ$20,Backend!$A$2:$K$61,VLOOKUP(MASTER_DATA_ESCALATED!$B130,Backend!$M$3:$O$8,3,FALSE),FALSE),SUM(AW130:AY130))</f>
        <v>0</v>
      </c>
      <c r="BA130" s="100"/>
      <c r="BB130" s="100"/>
      <c r="BC130" s="100"/>
      <c r="BD130" s="100">
        <f>IF(SUM(BA130:BC130)=0,MASTER_DATA_MAPPED!BD130*VLOOKUP(BD$20,Backend!$A$2:$K$61,VLOOKUP(MASTER_DATA_ESCALATED!$B130,Backend!$M$3:$O$8,3,FALSE),FALSE),SUM(BA130:BC130))</f>
        <v>0</v>
      </c>
      <c r="BE130" s="100"/>
      <c r="BF130" s="100"/>
      <c r="BG130" s="100"/>
      <c r="BH130" s="100">
        <f>IF(SUM(BE130:BG130)=0,MASTER_DATA_MAPPED!BH130*VLOOKUP(BH$20,Backend!$A$2:$K$61,VLOOKUP(MASTER_DATA_ESCALATED!$B130,Backend!$M$3:$O$8,3,FALSE),FALSE),SUM(BE130:BG130))</f>
        <v>0</v>
      </c>
      <c r="BI130" s="100"/>
      <c r="BJ130" s="100"/>
      <c r="BK130" s="100"/>
      <c r="BL130" s="100">
        <f>IF(SUM(BI130:BK130)=0,MASTER_DATA_MAPPED!BL130*VLOOKUP(BL$20,Backend!$A$2:$K$61,VLOOKUP(MASTER_DATA_ESCALATED!$B130,Backend!$M$3:$O$8,3,FALSE),FALSE),SUM(BI130:BK130))</f>
        <v>0</v>
      </c>
      <c r="BM130" s="100"/>
      <c r="BN130" s="100"/>
      <c r="BO130" s="100"/>
      <c r="BP130" s="100">
        <f>IF(SUM(BM130:BO130)=0,MASTER_DATA_MAPPED!BP130*VLOOKUP(BP$20,Backend!$A$2:$K$61,VLOOKUP(MASTER_DATA_ESCALATED!$B130,Backend!$M$3:$O$8,3,FALSE),FALSE),SUM(BM130:BO130))</f>
        <v>0</v>
      </c>
      <c r="BQ130" s="100"/>
      <c r="BR130" s="100"/>
      <c r="BS130" s="100"/>
      <c r="BT130" s="100">
        <f>IF(SUM(BQ130:BS130)=0,MASTER_DATA_MAPPED!BT130*VLOOKUP(BT$20,Backend!$A$2:$K$61,VLOOKUP(MASTER_DATA_ESCALATED!$B130,Backend!$M$3:$O$8,3,FALSE),FALSE),SUM(BQ130:BS130))</f>
        <v>0</v>
      </c>
      <c r="BU130" s="100"/>
      <c r="BV130" s="100"/>
      <c r="BW130" s="100"/>
      <c r="BX130" s="100">
        <f>IF(SUM(BU130:BW130)=0,MASTER_DATA_MAPPED!BX130*VLOOKUP(BX$20,Backend!$A$2:$K$61,VLOOKUP(MASTER_DATA_ESCALATED!$B130,Backend!$M$3:$O$8,3,FALSE),FALSE),SUM(BU130:BW130))</f>
        <v>0</v>
      </c>
      <c r="BY130" s="100"/>
      <c r="BZ130" s="100"/>
      <c r="CA130" s="100"/>
      <c r="CB130" s="100">
        <f>IF(SUM(BY130:CA130)=0,MASTER_DATA_MAPPED!CB130*VLOOKUP(CB$20,Backend!$A$2:$K$61,VLOOKUP(MASTER_DATA_ESCALATED!$B130,Backend!$M$3:$O$8,3,FALSE),FALSE),SUM(BY130:CA130))</f>
        <v>0</v>
      </c>
      <c r="CC130" s="100"/>
      <c r="CD130" s="100"/>
      <c r="CE130" s="100"/>
      <c r="CF130" s="100">
        <f>IF(SUM(CC130:CE130)=0,MASTER_DATA_MAPPED!CF130*VLOOKUP(CF$20,Backend!$A$2:$K$61,VLOOKUP(MASTER_DATA_ESCALATED!$B130,Backend!$M$3:$O$8,3,FALSE),FALSE),SUM(CC130:CE130))</f>
        <v>0</v>
      </c>
      <c r="CG130" s="100"/>
      <c r="CH130" s="100"/>
      <c r="CI130" s="100"/>
      <c r="CJ130" s="100">
        <f>IF(SUM(CG130:CI130)=0,MASTER_DATA_MAPPED!CJ130*VLOOKUP(CJ$20,Backend!$A$2:$K$61,VLOOKUP(MASTER_DATA_ESCALATED!$B130,Backend!$M$3:$O$8,3,FALSE),FALSE),SUM(CG130:CI130))</f>
        <v>0</v>
      </c>
      <c r="CK130" s="100"/>
      <c r="CL130" s="100"/>
      <c r="CM130" s="100"/>
      <c r="CN130" s="100">
        <f>IF(SUM(CK130:CM130)=0,MASTER_DATA_MAPPED!CN130*VLOOKUP(CN$20,Backend!$A$2:$K$61,VLOOKUP(MASTER_DATA_ESCALATED!$B130,Backend!$M$3:$O$8,3,FALSE),FALSE),SUM(CK130:CM130))</f>
        <v>0</v>
      </c>
      <c r="CO130" s="100"/>
      <c r="CP130" s="100"/>
      <c r="CQ130" s="100"/>
      <c r="CR130" s="100">
        <f>IF(SUM(CO130:CQ130)=0,MASTER_DATA_MAPPED!CR130*VLOOKUP(CR$20,Backend!$A$2:$K$61,VLOOKUP(MASTER_DATA_ESCALATED!$B130,Backend!$M$3:$O$8,3,FALSE),FALSE),SUM(CO130:CQ130))</f>
        <v>0</v>
      </c>
      <c r="CS130" s="100"/>
      <c r="CT130" s="100"/>
      <c r="CU130" s="100"/>
      <c r="CV130" s="100">
        <f>IF(SUM(CS130:CU130)=0,MASTER_DATA_MAPPED!CV130*VLOOKUP(CV$20,Backend!$A$2:$K$61,VLOOKUP(MASTER_DATA_ESCALATED!$B130,Backend!$M$3:$O$8,3,FALSE),FALSE),SUM(CS130:CU130))</f>
        <v>0</v>
      </c>
      <c r="CW130" s="100"/>
      <c r="CX130" s="100"/>
      <c r="CY130" s="100"/>
      <c r="CZ130" s="100">
        <f>IF(SUM(CW130:CY130)=0,MASTER_DATA_MAPPED!CZ130*VLOOKUP(CZ$20,Backend!$A$2:$K$61,VLOOKUP(MASTER_DATA_ESCALATED!$B130,Backend!$M$3:$O$8,3,FALSE),FALSE),SUM(CW130:CY130))</f>
        <v>0</v>
      </c>
      <c r="DA130" s="100"/>
      <c r="DB130" s="100"/>
      <c r="DC130" s="100"/>
      <c r="DD130" s="100" t="e">
        <f>IF(SUM(DA130:DC130)=0,MASTER_DATA_MAPPED!DD130*VLOOKUP(DD$20,Backend!$A$2:$K$61,VLOOKUP(MASTER_DATA_ESCALATED!$B130,Backend!$M$3:$O$8,3,FALSE),FALSE),SUM(DA130:DC130))</f>
        <v>#N/A</v>
      </c>
      <c r="DE130" s="100"/>
      <c r="DF130" s="100"/>
      <c r="DG130" s="100"/>
      <c r="DH130" s="100">
        <f>IF(SUM(DE130:DG130)=0,MASTER_DATA_MAPPED!DH130*VLOOKUP(DH$20,Backend!$A$2:$K$61,VLOOKUP(MASTER_DATA_ESCALATED!$B130,Backend!$M$3:$O$8,3,FALSE),FALSE),SUM(DE130:DG130))</f>
        <v>0</v>
      </c>
      <c r="DI130" s="100"/>
      <c r="DJ130" s="100"/>
      <c r="DK130" s="100"/>
      <c r="DL130" s="100">
        <f>IF(SUM(DI130:DK130)=0,MASTER_DATA_MAPPED!DL130*VLOOKUP(DL$20,Backend!$A$2:$K$61,VLOOKUP(MASTER_DATA_ESCALATED!$B130,Backend!$M$3:$O$8,3,FALSE),FALSE),SUM(DI130:DK130))</f>
        <v>0</v>
      </c>
      <c r="DM130" s="100"/>
      <c r="DN130" s="100"/>
      <c r="DO130" s="100"/>
      <c r="DP130" s="100">
        <f>IF(SUM(DM130:DO130)=0,MASTER_DATA_MAPPED!DP130*VLOOKUP(DP$20,Backend!$A$2:$K$61,VLOOKUP(MASTER_DATA_ESCALATED!$B130,Backend!$M$3:$O$8,3,FALSE),FALSE),SUM(DM130:DO130))</f>
        <v>0</v>
      </c>
      <c r="DQ130" s="100"/>
      <c r="DR130" s="100"/>
      <c r="DS130" s="100"/>
      <c r="DT130" s="100">
        <f>IF(SUM(DQ130:DS130)=0,MASTER_DATA_MAPPED!DT130*VLOOKUP(DT$20,Backend!$A$2:$K$61,VLOOKUP(MASTER_DATA_ESCALATED!$B130,Backend!$M$3:$O$8,3,FALSE),FALSE),SUM(DQ130:DS130))</f>
        <v>0</v>
      </c>
      <c r="DU130" s="100"/>
      <c r="DV130" s="100"/>
      <c r="DW130" s="100"/>
      <c r="DX130" s="100">
        <f>IF(SUM(DU130:DW130)=0,MASTER_DATA_MAPPED!DX130*VLOOKUP(DX$20,Backend!$A$2:$K$61,VLOOKUP(MASTER_DATA_ESCALATED!$B130,Backend!$M$3:$O$8,3,FALSE),FALSE),SUM(DU130:DW130))</f>
        <v>0</v>
      </c>
      <c r="DY130" s="100"/>
      <c r="DZ130" s="100"/>
      <c r="EA130" s="100"/>
      <c r="EB130" s="100">
        <f>IF(SUM(DY130:EA130)=0,MASTER_DATA_MAPPED!EB130*VLOOKUP(EB$20,Backend!$A$2:$K$61,VLOOKUP(MASTER_DATA_ESCALATED!$B130,Backend!$M$3:$O$8,3,FALSE),FALSE),SUM(DY130:EA130))</f>
        <v>0</v>
      </c>
      <c r="EC130" s="100"/>
      <c r="ED130" s="100"/>
      <c r="EE130" s="100"/>
      <c r="EF130" s="100">
        <f>IF(SUM(EC130:EE130)=0,MASTER_DATA_MAPPED!EF130*VLOOKUP(EF$20,Backend!$A$2:$K$61,VLOOKUP(MASTER_DATA_ESCALATED!$B130,Backend!$M$3:$O$8,3,FALSE),FALSE),SUM(EC130:EE130))</f>
        <v>0</v>
      </c>
      <c r="EG130" s="100"/>
      <c r="EH130" s="100"/>
      <c r="EI130" s="100"/>
      <c r="EJ130" s="100">
        <f>IF(SUM(EG130:EI130)=0,MASTER_DATA_MAPPED!EJ130*VLOOKUP(EJ$20,Backend!$A$2:$K$61,VLOOKUP(MASTER_DATA_ESCALATED!$B130,Backend!$M$3:$O$8,3,FALSE),FALSE),SUM(EG130:EI130))</f>
        <v>0</v>
      </c>
      <c r="EK130" s="100"/>
      <c r="EL130" s="100"/>
      <c r="EM130" s="100"/>
      <c r="EN130" s="100">
        <f>IF(SUM(EK130:EM130)=0,MASTER_DATA_MAPPED!EN130*VLOOKUP(EN$20,Backend!$A$2:$K$61,VLOOKUP(MASTER_DATA_ESCALATED!$B130,Backend!$M$3:$O$8,3,FALSE),FALSE),SUM(EK130:EM130))</f>
        <v>0</v>
      </c>
      <c r="EO130" s="100"/>
      <c r="EP130" s="100"/>
      <c r="EQ130" s="100"/>
      <c r="ER130" s="100">
        <f>IF(SUM(EO130:EQ130)=0,MASTER_DATA_MAPPED!ER130*VLOOKUP(ER$20,Backend!$A$2:$K$61,VLOOKUP(MASTER_DATA_ESCALATED!$B130,Backend!$M$3:$O$8,3,FALSE),FALSE),SUM(EO130:EQ130))</f>
        <v>0</v>
      </c>
      <c r="ES130" s="100"/>
      <c r="ET130" s="100"/>
      <c r="EU130" s="100"/>
      <c r="EV130" s="100">
        <f>IF(SUM(ES130:EU130)=0,MASTER_DATA_MAPPED!EV130*VLOOKUP(EV$20,Backend!$A$2:$K$61,VLOOKUP(MASTER_DATA_ESCALATED!$B130,Backend!$M$3:$O$8,3,FALSE),FALSE),SUM(ES130:EU130))</f>
        <v>0</v>
      </c>
      <c r="EW130" s="100"/>
      <c r="EX130" s="100"/>
      <c r="EY130" s="100"/>
      <c r="EZ130" s="100">
        <f>IF(SUM(EW130:EY130)=0,MASTER_DATA_MAPPED!EZ130*VLOOKUP(EZ$20,Backend!$A$2:$K$61,VLOOKUP(MASTER_DATA_ESCALATED!$B130,Backend!$M$3:$O$8,3,FALSE),FALSE),SUM(EW130:EY130))</f>
        <v>0</v>
      </c>
      <c r="FA130" s="100"/>
      <c r="FB130" s="100"/>
      <c r="FC130" s="100"/>
      <c r="FD130" s="100">
        <f>IF(SUM(FA130:FC130)=0,MASTER_DATA_MAPPED!FD130*VLOOKUP(FD$20,Backend!$A$2:$K$61,VLOOKUP(MASTER_DATA_ESCALATED!$B130,Backend!$M$3:$O$8,3,FALSE),FALSE),SUM(FA130:FC130))</f>
        <v>0</v>
      </c>
      <c r="FE130" s="100"/>
      <c r="FF130" s="100"/>
      <c r="FG130" s="100"/>
      <c r="FH130" s="100">
        <f>IF(SUM(FE130:FG130)=0,MASTER_DATA_MAPPED!FH130*VLOOKUP(FH$20,Backend!$A$2:$K$61,VLOOKUP(MASTER_DATA_ESCALATED!$B130,Backend!$M$3:$O$8,3,FALSE),FALSE),SUM(FE130:FG130))</f>
        <v>0</v>
      </c>
      <c r="FI130" s="100"/>
      <c r="FJ130" s="100"/>
      <c r="FK130" s="100"/>
      <c r="FL130" s="100">
        <f>IF(SUM(FI130:FK130)=0,MASTER_DATA_MAPPED!FL130*VLOOKUP(FL$20,Backend!$A$2:$K$61,VLOOKUP(MASTER_DATA_ESCALATED!$B130,Backend!$M$3:$O$8,3,FALSE),FALSE),SUM(FI130:FK130))</f>
        <v>0</v>
      </c>
      <c r="FM130" s="100"/>
      <c r="FN130" s="100"/>
      <c r="FO130" s="100"/>
      <c r="FP130" s="100">
        <f>IF(SUM(FM130:FO130)=0,MASTER_DATA_MAPPED!FP130*VLOOKUP(FP$20,Backend!$A$2:$K$61,VLOOKUP(MASTER_DATA_ESCALATED!$B130,Backend!$M$3:$O$8,3,FALSE),FALSE),SUM(FM130:FO130))</f>
        <v>0</v>
      </c>
      <c r="FQ130" s="100"/>
      <c r="FR130" s="100"/>
      <c r="FS130" s="100"/>
      <c r="FT130" s="100">
        <f>IF(SUM(FQ130:FS130)=0,MASTER_DATA_MAPPED!FT130*VLOOKUP(FT$20,Backend!$A$2:$K$61,VLOOKUP(MASTER_DATA_ESCALATED!$B130,Backend!$M$3:$O$8,3,FALSE),FALSE),SUM(FQ130:FS130))</f>
        <v>0</v>
      </c>
      <c r="FU130" s="100"/>
      <c r="FV130" s="100"/>
      <c r="FW130" s="100"/>
      <c r="FX130" s="100">
        <f>IF(SUM(FU130:FW130)=0,MASTER_DATA_MAPPED!FX130*VLOOKUP(FX$20,Backend!$A$2:$K$61,VLOOKUP(MASTER_DATA_ESCALATED!$B130,Backend!$M$3:$O$8,3,FALSE),FALSE),SUM(FU130:FW130))</f>
        <v>0</v>
      </c>
      <c r="FY130" s="100"/>
      <c r="FZ130" s="100"/>
      <c r="GA130" s="100"/>
      <c r="GB130" s="100">
        <f>IF(SUM(FY130:GA130)=0,MASTER_DATA_MAPPED!GB130*VLOOKUP(GB$20,Backend!$A$2:$K$61,VLOOKUP(MASTER_DATA_ESCALATED!$B130,Backend!$M$3:$O$8,3,FALSE),FALSE),SUM(FY130:GA130))</f>
        <v>0</v>
      </c>
      <c r="GC130" s="100"/>
      <c r="GD130" s="100"/>
      <c r="GE130" s="100"/>
      <c r="GF130" s="100">
        <f>IF(SUM(GC130:GE130)=0,MASTER_DATA_MAPPED!GF130*VLOOKUP(GF$20,Backend!$A$2:$K$61,VLOOKUP(MASTER_DATA_ESCALATED!$B130,Backend!$M$3:$O$8,3,FALSE),FALSE),SUM(GC130:GE130))</f>
        <v>0</v>
      </c>
      <c r="GG130" s="100"/>
      <c r="GH130" s="100"/>
      <c r="GI130" s="100"/>
      <c r="GJ130" s="100">
        <f>IF(SUM(GG130:GI130)=0,MASTER_DATA_MAPPED!GJ130*VLOOKUP(GJ$20,Backend!$A$2:$K$61,VLOOKUP(MASTER_DATA_ESCALATED!$B130,Backend!$M$3:$O$8,3,FALSE),FALSE),SUM(GG130:GI130))</f>
        <v>0</v>
      </c>
      <c r="GK130" s="100"/>
      <c r="GL130" s="100"/>
      <c r="GM130" s="100"/>
      <c r="GN130" s="100">
        <f>IF(SUM(GK130:GM130)=0,MASTER_DATA_MAPPED!GN130*VLOOKUP(GN$20,Backend!$A$2:$K$61,VLOOKUP(MASTER_DATA_ESCALATED!$B130,Backend!$M$3:$O$8,3,FALSE),FALSE),SUM(GK130:GM130))</f>
        <v>0</v>
      </c>
      <c r="GO130" s="100"/>
      <c r="GP130" s="100"/>
      <c r="GQ130" s="100"/>
      <c r="GR130" s="100">
        <f>IF(SUM(GO130:GQ130)=0,MASTER_DATA_MAPPED!GR130*VLOOKUP(GR$20,Backend!$A$2:$K$61,VLOOKUP(MASTER_DATA_ESCALATED!$B130,Backend!$M$3:$O$8,3,FALSE),FALSE),SUM(GO130:GQ130))</f>
        <v>0</v>
      </c>
      <c r="GS130" s="100"/>
      <c r="GT130" s="100"/>
      <c r="GU130" s="100"/>
      <c r="GV130" s="100">
        <f>IF(SUM(GS130:GU130)=0,MASTER_DATA_MAPPED!GV130*VLOOKUP(GV$20,Backend!$A$2:$K$61,VLOOKUP(MASTER_DATA_ESCALATED!$B130,Backend!$M$3:$O$8,3,FALSE),FALSE),SUM(GS130:GU130))</f>
        <v>0</v>
      </c>
    </row>
    <row r="131" spans="2:204" s="25" customFormat="1" ht="17.25" hidden="1" outlineLevel="1" x14ac:dyDescent="0.3">
      <c r="B131" s="183">
        <f t="shared" si="3"/>
        <v>20</v>
      </c>
      <c r="C131" s="51">
        <f t="shared" si="4"/>
        <v>26</v>
      </c>
      <c r="D131" s="75"/>
      <c r="E131" s="51">
        <v>26</v>
      </c>
      <c r="F131" s="51"/>
      <c r="G131" s="76"/>
      <c r="H131" s="37" t="s">
        <v>127</v>
      </c>
      <c r="I131" s="96"/>
      <c r="J131" s="96"/>
      <c r="K131" s="96"/>
      <c r="L131" s="96">
        <f>IF(SUM(I131:K131)=0,MASTER_DATA_MAPPED!L131*VLOOKUP(L$20,Backend!$A$2:$K$61,VLOOKUP(MASTER_DATA_ESCALATED!$B131,Backend!$M$3:$O$8,3,FALSE),FALSE),SUM(I131:K131))</f>
        <v>0</v>
      </c>
      <c r="M131" s="96"/>
      <c r="N131" s="96"/>
      <c r="O131" s="96"/>
      <c r="P131" s="96">
        <f>IF(SUM(M131:O131)=0,MASTER_DATA_MAPPED!P131*VLOOKUP(P$20,Backend!$A$2:$K$61,VLOOKUP(MASTER_DATA_ESCALATED!$B131,Backend!$M$3:$O$8,3,FALSE),FALSE),SUM(M131:O131))</f>
        <v>0</v>
      </c>
      <c r="Q131" s="96"/>
      <c r="R131" s="96"/>
      <c r="S131" s="96"/>
      <c r="T131" s="96">
        <f>IF(SUM(Q131:S131)=0,MASTER_DATA_MAPPED!T131*VLOOKUP(T$20,Backend!$A$2:$K$61,VLOOKUP(MASTER_DATA_ESCALATED!$B131,Backend!$M$3:$O$8,3,FALSE),FALSE),SUM(Q131:S131))</f>
        <v>0</v>
      </c>
      <c r="U131" s="96"/>
      <c r="V131" s="96"/>
      <c r="W131" s="96"/>
      <c r="X131" s="96">
        <f>IF(SUM(U131:W131)=0,MASTER_DATA_MAPPED!X131*VLOOKUP(X$20,Backend!$A$2:$K$61,VLOOKUP(MASTER_DATA_ESCALATED!$B131,Backend!$M$3:$O$8,3,FALSE),FALSE),SUM(U131:W131))</f>
        <v>0</v>
      </c>
      <c r="Y131" s="96"/>
      <c r="Z131" s="96"/>
      <c r="AA131" s="96"/>
      <c r="AB131" s="96">
        <f>IF(SUM(Y131:AA131)=0,MASTER_DATA_MAPPED!AB131*VLOOKUP(AB$20,Backend!$A$2:$K$61,VLOOKUP(MASTER_DATA_ESCALATED!$B131,Backend!$M$3:$O$8,3,FALSE),FALSE),SUM(Y131:AA131))</f>
        <v>0</v>
      </c>
      <c r="AC131" s="96"/>
      <c r="AD131" s="96"/>
      <c r="AE131" s="96"/>
      <c r="AF131" s="96">
        <f>IF(SUM(AC131:AE131)=0,MASTER_DATA_MAPPED!AF131*VLOOKUP(AF$20,Backend!$A$2:$K$61,VLOOKUP(MASTER_DATA_ESCALATED!$B131,Backend!$M$3:$O$8,3,FALSE),FALSE),SUM(AC131:AE131))</f>
        <v>0</v>
      </c>
      <c r="AG131" s="96"/>
      <c r="AH131" s="96"/>
      <c r="AI131" s="96"/>
      <c r="AJ131" s="96">
        <f>IF(SUM(AG131:AI131)=0,MASTER_DATA_MAPPED!AJ131*VLOOKUP(AJ$20,Backend!$A$2:$K$61,VLOOKUP(MASTER_DATA_ESCALATED!$B131,Backend!$M$3:$O$8,3,FALSE),FALSE),SUM(AG131:AI131))</f>
        <v>0</v>
      </c>
      <c r="AK131" s="96"/>
      <c r="AL131" s="96"/>
      <c r="AM131" s="96"/>
      <c r="AN131" s="96">
        <f>IF(SUM(AK131:AM131)=0,MASTER_DATA_MAPPED!AN131*VLOOKUP(AN$20,Backend!$A$2:$K$61,VLOOKUP(MASTER_DATA_ESCALATED!$B131,Backend!$M$3:$O$8,3,FALSE),FALSE),SUM(AK131:AM131))</f>
        <v>0</v>
      </c>
      <c r="AO131" s="96"/>
      <c r="AP131" s="96"/>
      <c r="AQ131" s="96"/>
      <c r="AR131" s="96">
        <f>IF(SUM(AO131:AQ131)=0,MASTER_DATA_MAPPED!AR131*VLOOKUP(AR$20,Backend!$A$2:$K$61,VLOOKUP(MASTER_DATA_ESCALATED!$B131,Backend!$M$3:$O$8,3,FALSE),FALSE),SUM(AO131:AQ131))</f>
        <v>254195450.46878237</v>
      </c>
      <c r="AS131" s="96"/>
      <c r="AT131" s="96"/>
      <c r="AU131" s="96"/>
      <c r="AV131" s="96">
        <f>IF(SUM(AS131:AU131)=0,MASTER_DATA_MAPPED!AV131*VLOOKUP(AV$20,Backend!$A$2:$K$61,VLOOKUP(MASTER_DATA_ESCALATED!$B131,Backend!$M$3:$O$8,3,FALSE),FALSE),SUM(AS131:AU131))</f>
        <v>139807497.75783029</v>
      </c>
      <c r="AW131" s="96"/>
      <c r="AX131" s="96"/>
      <c r="AY131" s="96"/>
      <c r="AZ131" s="96">
        <f>IF(SUM(AW131:AY131)=0,MASTER_DATA_MAPPED!AZ131*VLOOKUP(AZ$20,Backend!$A$2:$K$61,VLOOKUP(MASTER_DATA_ESCALATED!$B131,Backend!$M$3:$O$8,3,FALSE),FALSE),SUM(AW131:AY131))</f>
        <v>394002948.22661263</v>
      </c>
      <c r="BA131" s="96"/>
      <c r="BB131" s="96"/>
      <c r="BC131" s="96"/>
      <c r="BD131" s="96">
        <f>IF(SUM(BA131:BC131)=0,MASTER_DATA_MAPPED!BD131*VLOOKUP(BD$20,Backend!$A$2:$K$61,VLOOKUP(MASTER_DATA_ESCALATED!$B131,Backend!$M$3:$O$8,3,FALSE),FALSE),SUM(BA131:BC131))</f>
        <v>673617943.74227321</v>
      </c>
      <c r="BE131" s="96"/>
      <c r="BF131" s="96"/>
      <c r="BG131" s="96"/>
      <c r="BH131" s="96">
        <f>IF(SUM(BE131:BG131)=0,MASTER_DATA_MAPPED!BH131*VLOOKUP(BH$20,Backend!$A$2:$K$61,VLOOKUP(MASTER_DATA_ESCALATED!$B131,Backend!$M$3:$O$8,3,FALSE),FALSE),SUM(BE131:BG131))</f>
        <v>38129317.57031735</v>
      </c>
      <c r="BI131" s="96"/>
      <c r="BJ131" s="96"/>
      <c r="BK131" s="96"/>
      <c r="BL131" s="96">
        <f>IF(SUM(BI131:BK131)=0,MASTER_DATA_MAPPED!BL131*VLOOKUP(BL$20,Backend!$A$2:$K$61,VLOOKUP(MASTER_DATA_ESCALATED!$B131,Backend!$M$3:$O$8,3,FALSE),FALSE),SUM(BI131:BK131))</f>
        <v>88968407.664073825</v>
      </c>
      <c r="BM131" s="96"/>
      <c r="BN131" s="96"/>
      <c r="BO131" s="96"/>
      <c r="BP131" s="96">
        <f>IF(SUM(BM131:BO131)=0,MASTER_DATA_MAPPED!BP131*VLOOKUP(BP$20,Backend!$A$2:$K$61,VLOOKUP(MASTER_DATA_ESCALATED!$B131,Backend!$M$3:$O$8,3,FALSE),FALSE),SUM(BM131:BO131))</f>
        <v>225472447.99689531</v>
      </c>
      <c r="BQ131" s="96"/>
      <c r="BR131" s="96"/>
      <c r="BS131" s="96"/>
      <c r="BT131" s="96">
        <f>IF(SUM(BQ131:BS131)=0,MASTER_DATA_MAPPED!BT131*VLOOKUP(BT$20,Backend!$A$2:$K$61,VLOOKUP(MASTER_DATA_ESCALATED!$B131,Backend!$M$3:$O$8,3,FALSE),FALSE),SUM(BQ131:BS131))</f>
        <v>149031270.01555035</v>
      </c>
      <c r="BU131" s="96"/>
      <c r="BV131" s="96"/>
      <c r="BW131" s="96"/>
      <c r="BX131" s="96">
        <f>IF(SUM(BU131:BW131)=0,MASTER_DATA_MAPPED!BX131*VLOOKUP(BX$20,Backend!$A$2:$K$61,VLOOKUP(MASTER_DATA_ESCALATED!$B131,Backend!$M$3:$O$8,3,FALSE),FALSE),SUM(BU131:BW131))</f>
        <v>95665306.040019348</v>
      </c>
      <c r="BY131" s="96"/>
      <c r="BZ131" s="96"/>
      <c r="CA131" s="96"/>
      <c r="CB131" s="96">
        <f>IF(SUM(BY131:CA131)=0,MASTER_DATA_MAPPED!CB131*VLOOKUP(CB$20,Backend!$A$2:$K$61,VLOOKUP(MASTER_DATA_ESCALATED!$B131,Backend!$M$3:$O$8,3,FALSE),FALSE),SUM(BY131:CA131))</f>
        <v>142382285.1515311</v>
      </c>
      <c r="CC131" s="96"/>
      <c r="CD131" s="96"/>
      <c r="CE131" s="96"/>
      <c r="CF131" s="96">
        <f>IF(SUM(CC131:CE131)=0,MASTER_DATA_MAPPED!CF131*VLOOKUP(CF$20,Backend!$A$2:$K$61,VLOOKUP(MASTER_DATA_ESCALATED!$B131,Backend!$M$3:$O$8,3,FALSE),FALSE),SUM(CC131:CE131))</f>
        <v>97271660.621030971</v>
      </c>
      <c r="CG131" s="96"/>
      <c r="CH131" s="96"/>
      <c r="CI131" s="96"/>
      <c r="CJ131" s="96">
        <f>IF(SUM(CG131:CI131)=0,MASTER_DATA_MAPPED!CJ131*VLOOKUP(CJ$20,Backend!$A$2:$K$61,VLOOKUP(MASTER_DATA_ESCALATED!$B131,Backend!$M$3:$O$8,3,FALSE),FALSE),SUM(CG131:CI131))</f>
        <v>73619120.452049345</v>
      </c>
      <c r="CK131" s="96"/>
      <c r="CL131" s="96"/>
      <c r="CM131" s="96"/>
      <c r="CN131" s="96">
        <f>IF(SUM(CK131:CM131)=0,MASTER_DATA_MAPPED!CN131*VLOOKUP(CN$20,Backend!$A$2:$K$61,VLOOKUP(MASTER_DATA_ESCALATED!$B131,Backend!$M$3:$O$8,3,FALSE),FALSE),SUM(CK131:CM131))</f>
        <v>91376649.299192414</v>
      </c>
      <c r="CO131" s="96"/>
      <c r="CP131" s="96"/>
      <c r="CQ131" s="96"/>
      <c r="CR131" s="96">
        <f>IF(SUM(CO131:CQ131)=0,MASTER_DATA_MAPPED!CR131*VLOOKUP(CR$20,Backend!$A$2:$K$61,VLOOKUP(MASTER_DATA_ESCALATED!$B131,Backend!$M$3:$O$8,3,FALSE),FALSE),SUM(CO131:CQ131))</f>
        <v>106606090.84905781</v>
      </c>
      <c r="CS131" s="96"/>
      <c r="CT131" s="96"/>
      <c r="CU131" s="96"/>
      <c r="CV131" s="96">
        <f>IF(SUM(CS131:CU131)=0,MASTER_DATA_MAPPED!CV131*VLOOKUP(CV$20,Backend!$A$2:$K$61,VLOOKUP(MASTER_DATA_ESCALATED!$B131,Backend!$M$3:$O$8,3,FALSE),FALSE),SUM(CS131:CU131))</f>
        <v>46590372.894157313</v>
      </c>
      <c r="CW131" s="96"/>
      <c r="CX131" s="96"/>
      <c r="CY131" s="96"/>
      <c r="CZ131" s="96">
        <f>IF(SUM(CW131:CY131)=0,MASTER_DATA_MAPPED!CZ131*VLOOKUP(CZ$20,Backend!$A$2:$K$61,VLOOKUP(MASTER_DATA_ESCALATED!$B131,Backend!$M$3:$O$8,3,FALSE),FALSE),SUM(CW131:CY131))</f>
        <v>111990719.49049239</v>
      </c>
      <c r="DA131" s="96"/>
      <c r="DB131" s="96"/>
      <c r="DC131" s="96"/>
      <c r="DD131" s="96" t="e">
        <f>IF(SUM(DA131:DC131)=0,MASTER_DATA_MAPPED!DD131*VLOOKUP(DD$20,Backend!$A$2:$K$61,VLOOKUP(MASTER_DATA_ESCALATED!$B131,Backend!$M$3:$O$8,3,FALSE),FALSE),SUM(DA131:DC131))</f>
        <v>#N/A</v>
      </c>
      <c r="DE131" s="96"/>
      <c r="DF131" s="96"/>
      <c r="DG131" s="96"/>
      <c r="DH131" s="96">
        <f>IF(SUM(DE131:DG131)=0,MASTER_DATA_MAPPED!DH131*VLOOKUP(DH$20,Backend!$A$2:$K$61,VLOOKUP(MASTER_DATA_ESCALATED!$B131,Backend!$M$3:$O$8,3,FALSE),FALSE),SUM(DE131:DG131))</f>
        <v>45462886.098575361</v>
      </c>
      <c r="DI131" s="96"/>
      <c r="DJ131" s="96"/>
      <c r="DK131" s="96"/>
      <c r="DL131" s="96">
        <f>IF(SUM(DI131:DK131)=0,MASTER_DATA_MAPPED!DL131*VLOOKUP(DL$20,Backend!$A$2:$K$61,VLOOKUP(MASTER_DATA_ESCALATED!$B131,Backend!$M$3:$O$8,3,FALSE),FALSE),SUM(DI131:DK131))</f>
        <v>63994226.683635451</v>
      </c>
      <c r="DM131" s="96"/>
      <c r="DN131" s="96"/>
      <c r="DO131" s="96"/>
      <c r="DP131" s="96">
        <f>IF(SUM(DM131:DO131)=0,MASTER_DATA_MAPPED!DP131*VLOOKUP(DP$20,Backend!$A$2:$K$61,VLOOKUP(MASTER_DATA_ESCALATED!$B131,Backend!$M$3:$O$8,3,FALSE),FALSE),SUM(DM131:DO131))</f>
        <v>97122126.461685047</v>
      </c>
      <c r="DQ131" s="96"/>
      <c r="DR131" s="96"/>
      <c r="DS131" s="96"/>
      <c r="DT131" s="96">
        <f>IF(SUM(DQ131:DS131)=0,MASTER_DATA_MAPPED!DT131*VLOOKUP(DT$20,Backend!$A$2:$K$61,VLOOKUP(MASTER_DATA_ESCALATED!$B131,Backend!$M$3:$O$8,3,FALSE),FALSE),SUM(DQ131:DS131))</f>
        <v>149825925.62647179</v>
      </c>
      <c r="DU131" s="96"/>
      <c r="DV131" s="96"/>
      <c r="DW131" s="96"/>
      <c r="DX131" s="96">
        <f>IF(SUM(DU131:DW131)=0,MASTER_DATA_MAPPED!DX131*VLOOKUP(DX$20,Backend!$A$2:$K$61,VLOOKUP(MASTER_DATA_ESCALATED!$B131,Backend!$M$3:$O$8,3,FALSE),FALSE),SUM(DU131:DW131))</f>
        <v>233231385.94188541</v>
      </c>
      <c r="DY131" s="96"/>
      <c r="DZ131" s="96"/>
      <c r="EA131" s="96"/>
      <c r="EB131" s="96">
        <f>IF(SUM(DY131:EA131)=0,MASTER_DATA_MAPPED!EB131*VLOOKUP(EB$20,Backend!$A$2:$K$61,VLOOKUP(MASTER_DATA_ESCALATED!$B131,Backend!$M$3:$O$8,3,FALSE),FALSE),SUM(DY131:EA131))</f>
        <v>269492445.68523765</v>
      </c>
      <c r="EC131" s="96"/>
      <c r="ED131" s="96"/>
      <c r="EE131" s="96"/>
      <c r="EF131" s="96">
        <f>IF(SUM(EC131:EE131)=0,MASTER_DATA_MAPPED!EF131*VLOOKUP(EF$20,Backend!$A$2:$K$61,VLOOKUP(MASTER_DATA_ESCALATED!$B131,Backend!$M$3:$O$8,3,FALSE),FALSE),SUM(EC131:EE131))</f>
        <v>18453088.868048757</v>
      </c>
      <c r="EG131" s="96"/>
      <c r="EH131" s="96"/>
      <c r="EI131" s="96"/>
      <c r="EJ131" s="96">
        <f>IF(SUM(EG131:EI131)=0,MASTER_DATA_MAPPED!EJ131*VLOOKUP(EJ$20,Backend!$A$2:$K$61,VLOOKUP(MASTER_DATA_ESCALATED!$B131,Backend!$M$3:$O$8,3,FALSE),FALSE),SUM(EG131:EI131))</f>
        <v>83280867.345770761</v>
      </c>
      <c r="EK131" s="96"/>
      <c r="EL131" s="96"/>
      <c r="EM131" s="96"/>
      <c r="EN131" s="96">
        <f>IF(SUM(EK131:EM131)=0,MASTER_DATA_MAPPED!EN131*VLOOKUP(EN$20,Backend!$A$2:$K$61,VLOOKUP(MASTER_DATA_ESCALATED!$B131,Backend!$M$3:$O$8,3,FALSE),FALSE),SUM(EK131:EM131))</f>
        <v>103965939.24173199</v>
      </c>
      <c r="EO131" s="96"/>
      <c r="EP131" s="96"/>
      <c r="EQ131" s="96"/>
      <c r="ER131" s="96">
        <f>IF(SUM(EO131:EQ131)=0,MASTER_DATA_MAPPED!ER131*VLOOKUP(ER$20,Backend!$A$2:$K$61,VLOOKUP(MASTER_DATA_ESCALATED!$B131,Backend!$M$3:$O$8,3,FALSE),FALSE),SUM(EO131:EQ131))</f>
        <v>170447314.11303088</v>
      </c>
      <c r="ES131" s="96"/>
      <c r="ET131" s="96"/>
      <c r="EU131" s="96"/>
      <c r="EV131" s="96">
        <f>IF(SUM(ES131:EU131)=0,MASTER_DATA_MAPPED!EV131*VLOOKUP(EV$20,Backend!$A$2:$K$61,VLOOKUP(MASTER_DATA_ESCALATED!$B131,Backend!$M$3:$O$8,3,FALSE),FALSE),SUM(ES131:EU131))</f>
        <v>170447314.11303088</v>
      </c>
      <c r="EW131" s="96"/>
      <c r="EX131" s="96"/>
      <c r="EY131" s="96"/>
      <c r="EZ131" s="96">
        <f>IF(SUM(EW131:EY131)=0,MASTER_DATA_MAPPED!EZ131*VLOOKUP(EZ$20,Backend!$A$2:$K$61,VLOOKUP(MASTER_DATA_ESCALATED!$B131,Backend!$M$3:$O$8,3,FALSE),FALSE),SUM(EW131:EY131))</f>
        <v>41908953.445836879</v>
      </c>
      <c r="FA131" s="96"/>
      <c r="FB131" s="96"/>
      <c r="FC131" s="96"/>
      <c r="FD131" s="96">
        <f>IF(SUM(FA131:FC131)=0,MASTER_DATA_MAPPED!FD131*VLOOKUP(FD$20,Backend!$A$2:$K$61,VLOOKUP(MASTER_DATA_ESCALATED!$B131,Backend!$M$3:$O$8,3,FALSE),FALSE),SUM(FA131:FC131))</f>
        <v>41283494.306616291</v>
      </c>
      <c r="FE131" s="96"/>
      <c r="FF131" s="96"/>
      <c r="FG131" s="96"/>
      <c r="FH131" s="96">
        <f>IF(SUM(FE131:FG131)=0,MASTER_DATA_MAPPED!FH131*VLOOKUP(FH$20,Backend!$A$2:$K$61,VLOOKUP(MASTER_DATA_ESCALATED!$B131,Backend!$M$3:$O$8,3,FALSE),FALSE),SUM(FE131:FG131))</f>
        <v>40648461.813223958</v>
      </c>
      <c r="FI131" s="96"/>
      <c r="FJ131" s="96"/>
      <c r="FK131" s="96"/>
      <c r="FL131" s="96">
        <f>IF(SUM(FI131:FK131)=0,MASTER_DATA_MAPPED!FL131*VLOOKUP(FL$20,Backend!$A$2:$K$61,VLOOKUP(MASTER_DATA_ESCALATED!$B131,Backend!$M$3:$O$8,3,FALSE),FALSE),SUM(FI131:FK131))</f>
        <v>81300114.744505152</v>
      </c>
      <c r="FM131" s="96"/>
      <c r="FN131" s="96"/>
      <c r="FO131" s="96"/>
      <c r="FP131" s="96">
        <f>IF(SUM(FM131:FO131)=0,MASTER_DATA_MAPPED!FP131*VLOOKUP(FP$20,Backend!$A$2:$K$61,VLOOKUP(MASTER_DATA_ESCALATED!$B131,Backend!$M$3:$O$8,3,FALSE),FALSE),SUM(FM131:FO131))</f>
        <v>0</v>
      </c>
      <c r="FQ131" s="96"/>
      <c r="FR131" s="96"/>
      <c r="FS131" s="96"/>
      <c r="FT131" s="96">
        <f>IF(SUM(FQ131:FS131)=0,MASTER_DATA_MAPPED!FT131*VLOOKUP(FT$20,Backend!$A$2:$K$61,VLOOKUP(MASTER_DATA_ESCALATED!$B131,Backend!$M$3:$O$8,3,FALSE),FALSE),SUM(FQ131:FS131))</f>
        <v>0</v>
      </c>
      <c r="FU131" s="96"/>
      <c r="FV131" s="96"/>
      <c r="FW131" s="96"/>
      <c r="FX131" s="96">
        <f>IF(SUM(FU131:FW131)=0,MASTER_DATA_MAPPED!FX131*VLOOKUP(FX$20,Backend!$A$2:$K$61,VLOOKUP(MASTER_DATA_ESCALATED!$B131,Backend!$M$3:$O$8,3,FALSE),FALSE),SUM(FU131:FW131))</f>
        <v>0</v>
      </c>
      <c r="FY131" s="96"/>
      <c r="FZ131" s="96"/>
      <c r="GA131" s="96"/>
      <c r="GB131" s="96">
        <f>IF(SUM(FY131:GA131)=0,MASTER_DATA_MAPPED!GB131*VLOOKUP(GB$20,Backend!$A$2:$K$61,VLOOKUP(MASTER_DATA_ESCALATED!$B131,Backend!$M$3:$O$8,3,FALSE),FALSE),SUM(FY131:GA131))</f>
        <v>0</v>
      </c>
      <c r="GC131" s="96"/>
      <c r="GD131" s="96"/>
      <c r="GE131" s="96"/>
      <c r="GF131" s="96">
        <f>IF(SUM(GC131:GE131)=0,MASTER_DATA_MAPPED!GF131*VLOOKUP(GF$20,Backend!$A$2:$K$61,VLOOKUP(MASTER_DATA_ESCALATED!$B131,Backend!$M$3:$O$8,3,FALSE),FALSE),SUM(GC131:GE131))</f>
        <v>0</v>
      </c>
      <c r="GG131" s="96"/>
      <c r="GH131" s="96"/>
      <c r="GI131" s="96"/>
      <c r="GJ131" s="96">
        <f>IF(SUM(GG131:GI131)=0,MASTER_DATA_MAPPED!GJ131*VLOOKUP(GJ$20,Backend!$A$2:$K$61,VLOOKUP(MASTER_DATA_ESCALATED!$B131,Backend!$M$3:$O$8,3,FALSE),FALSE),SUM(GG131:GI131))</f>
        <v>0</v>
      </c>
      <c r="GK131" s="96"/>
      <c r="GL131" s="96"/>
      <c r="GM131" s="96"/>
      <c r="GN131" s="96">
        <f>IF(SUM(GK131:GM131)=0,MASTER_DATA_MAPPED!GN131*VLOOKUP(GN$20,Backend!$A$2:$K$61,VLOOKUP(MASTER_DATA_ESCALATED!$B131,Backend!$M$3:$O$8,3,FALSE),FALSE),SUM(GK131:GM131))</f>
        <v>0</v>
      </c>
      <c r="GO131" s="96"/>
      <c r="GP131" s="96"/>
      <c r="GQ131" s="96"/>
      <c r="GR131" s="96">
        <f>IF(SUM(GO131:GQ131)=0,MASTER_DATA_MAPPED!GR131*VLOOKUP(GR$20,Backend!$A$2:$K$61,VLOOKUP(MASTER_DATA_ESCALATED!$B131,Backend!$M$3:$O$8,3,FALSE),FALSE),SUM(GO131:GQ131))</f>
        <v>0</v>
      </c>
      <c r="GS131" s="96"/>
      <c r="GT131" s="96"/>
      <c r="GU131" s="96"/>
      <c r="GV131" s="96">
        <f>IF(SUM(GS131:GU131)=0,MASTER_DATA_MAPPED!GV131*VLOOKUP(GV$20,Backend!$A$2:$K$61,VLOOKUP(MASTER_DATA_ESCALATED!$B131,Backend!$M$3:$O$8,3,FALSE),FALSE),SUM(GS131:GU131))</f>
        <v>0</v>
      </c>
    </row>
    <row r="132" spans="2:204" hidden="1" outlineLevel="2" x14ac:dyDescent="0.3">
      <c r="B132" s="21">
        <f t="shared" si="3"/>
        <v>20</v>
      </c>
      <c r="C132" s="52">
        <f t="shared" si="4"/>
        <v>261</v>
      </c>
      <c r="D132" s="77"/>
      <c r="E132" s="52"/>
      <c r="F132" s="52">
        <v>261</v>
      </c>
      <c r="G132" s="78"/>
      <c r="H132" s="35" t="s">
        <v>128</v>
      </c>
      <c r="I132" s="97"/>
      <c r="J132" s="97"/>
      <c r="K132" s="97"/>
      <c r="L132" s="97">
        <f>IF(SUM(I132:K132)=0,MASTER_DATA_MAPPED!L132*VLOOKUP(L$20,Backend!$A$2:$K$61,VLOOKUP(MASTER_DATA_ESCALATED!$B132,Backend!$M$3:$O$8,3,FALSE),FALSE),SUM(I132:K132))</f>
        <v>0</v>
      </c>
      <c r="M132" s="97"/>
      <c r="N132" s="97"/>
      <c r="O132" s="97"/>
      <c r="P132" s="97">
        <f>IF(SUM(M132:O132)=0,MASTER_DATA_MAPPED!P132*VLOOKUP(P$20,Backend!$A$2:$K$61,VLOOKUP(MASTER_DATA_ESCALATED!$B132,Backend!$M$3:$O$8,3,FALSE),FALSE),SUM(M132:O132))</f>
        <v>0</v>
      </c>
      <c r="Q132" s="97"/>
      <c r="R132" s="97"/>
      <c r="S132" s="97"/>
      <c r="T132" s="97">
        <f>IF(SUM(Q132:S132)=0,MASTER_DATA_MAPPED!T132*VLOOKUP(T$20,Backend!$A$2:$K$61,VLOOKUP(MASTER_DATA_ESCALATED!$B132,Backend!$M$3:$O$8,3,FALSE),FALSE),SUM(Q132:S132))</f>
        <v>0</v>
      </c>
      <c r="U132" s="97"/>
      <c r="V132" s="97"/>
      <c r="W132" s="97"/>
      <c r="X132" s="97">
        <f>IF(SUM(U132:W132)=0,MASTER_DATA_MAPPED!X132*VLOOKUP(X$20,Backend!$A$2:$K$61,VLOOKUP(MASTER_DATA_ESCALATED!$B132,Backend!$M$3:$O$8,3,FALSE),FALSE),SUM(U132:W132))</f>
        <v>0</v>
      </c>
      <c r="Y132" s="97"/>
      <c r="Z132" s="97"/>
      <c r="AA132" s="97"/>
      <c r="AB132" s="97">
        <f>IF(SUM(Y132:AA132)=0,MASTER_DATA_MAPPED!AB132*VLOOKUP(AB$20,Backend!$A$2:$K$61,VLOOKUP(MASTER_DATA_ESCALATED!$B132,Backend!$M$3:$O$8,3,FALSE),FALSE),SUM(Y132:AA132))</f>
        <v>0</v>
      </c>
      <c r="AC132" s="97"/>
      <c r="AD132" s="97"/>
      <c r="AE132" s="97"/>
      <c r="AF132" s="97">
        <f>IF(SUM(AC132:AE132)=0,MASTER_DATA_MAPPED!AF132*VLOOKUP(AF$20,Backend!$A$2:$K$61,VLOOKUP(MASTER_DATA_ESCALATED!$B132,Backend!$M$3:$O$8,3,FALSE),FALSE),SUM(AC132:AE132))</f>
        <v>0</v>
      </c>
      <c r="AG132" s="97"/>
      <c r="AH132" s="97"/>
      <c r="AI132" s="97"/>
      <c r="AJ132" s="97">
        <f>IF(SUM(AG132:AI132)=0,MASTER_DATA_MAPPED!AJ132*VLOOKUP(AJ$20,Backend!$A$2:$K$61,VLOOKUP(MASTER_DATA_ESCALATED!$B132,Backend!$M$3:$O$8,3,FALSE),FALSE),SUM(AG132:AI132))</f>
        <v>0</v>
      </c>
      <c r="AK132" s="97"/>
      <c r="AL132" s="97"/>
      <c r="AM132" s="97"/>
      <c r="AN132" s="97">
        <f>IF(SUM(AK132:AM132)=0,MASTER_DATA_MAPPED!AN132*VLOOKUP(AN$20,Backend!$A$2:$K$61,VLOOKUP(MASTER_DATA_ESCALATED!$B132,Backend!$M$3:$O$8,3,FALSE),FALSE),SUM(AK132:AM132))</f>
        <v>0</v>
      </c>
      <c r="AO132" s="97"/>
      <c r="AP132" s="97"/>
      <c r="AQ132" s="97"/>
      <c r="AR132" s="97">
        <f>IF(SUM(AO132:AQ132)=0,MASTER_DATA_MAPPED!AR132*VLOOKUP(AR$20,Backend!$A$2:$K$61,VLOOKUP(MASTER_DATA_ESCALATED!$B132,Backend!$M$3:$O$8,3,FALSE),FALSE),SUM(AO132:AQ132))</f>
        <v>0</v>
      </c>
      <c r="AS132" s="97"/>
      <c r="AT132" s="97"/>
      <c r="AU132" s="97"/>
      <c r="AV132" s="97">
        <f>IF(SUM(AS132:AU132)=0,MASTER_DATA_MAPPED!AV132*VLOOKUP(AV$20,Backend!$A$2:$K$61,VLOOKUP(MASTER_DATA_ESCALATED!$B132,Backend!$M$3:$O$8,3,FALSE),FALSE),SUM(AS132:AU132))</f>
        <v>0</v>
      </c>
      <c r="AW132" s="97"/>
      <c r="AX132" s="97"/>
      <c r="AY132" s="97"/>
      <c r="AZ132" s="97">
        <f>IF(SUM(AW132:AY132)=0,MASTER_DATA_MAPPED!AZ132*VLOOKUP(AZ$20,Backend!$A$2:$K$61,VLOOKUP(MASTER_DATA_ESCALATED!$B132,Backend!$M$3:$O$8,3,FALSE),FALSE),SUM(AW132:AY132))</f>
        <v>0</v>
      </c>
      <c r="BA132" s="97"/>
      <c r="BB132" s="97"/>
      <c r="BC132" s="97"/>
      <c r="BD132" s="97">
        <f>IF(SUM(BA132:BC132)=0,MASTER_DATA_MAPPED!BD132*VLOOKUP(BD$20,Backend!$A$2:$K$61,VLOOKUP(MASTER_DATA_ESCALATED!$B132,Backend!$M$3:$O$8,3,FALSE),FALSE),SUM(BA132:BC132))</f>
        <v>0</v>
      </c>
      <c r="BE132" s="97"/>
      <c r="BF132" s="97"/>
      <c r="BG132" s="97"/>
      <c r="BH132" s="97">
        <f>IF(SUM(BE132:BG132)=0,MASTER_DATA_MAPPED!BH132*VLOOKUP(BH$20,Backend!$A$2:$K$61,VLOOKUP(MASTER_DATA_ESCALATED!$B132,Backend!$M$3:$O$8,3,FALSE),FALSE),SUM(BE132:BG132))</f>
        <v>0</v>
      </c>
      <c r="BI132" s="97"/>
      <c r="BJ132" s="97"/>
      <c r="BK132" s="97"/>
      <c r="BL132" s="97">
        <f>IF(SUM(BI132:BK132)=0,MASTER_DATA_MAPPED!BL132*VLOOKUP(BL$20,Backend!$A$2:$K$61,VLOOKUP(MASTER_DATA_ESCALATED!$B132,Backend!$M$3:$O$8,3,FALSE),FALSE),SUM(BI132:BK132))</f>
        <v>0</v>
      </c>
      <c r="BM132" s="97"/>
      <c r="BN132" s="97"/>
      <c r="BO132" s="97"/>
      <c r="BP132" s="97">
        <f>IF(SUM(BM132:BO132)=0,MASTER_DATA_MAPPED!BP132*VLOOKUP(BP$20,Backend!$A$2:$K$61,VLOOKUP(MASTER_DATA_ESCALATED!$B132,Backend!$M$3:$O$8,3,FALSE),FALSE),SUM(BM132:BO132))</f>
        <v>0</v>
      </c>
      <c r="BQ132" s="97"/>
      <c r="BR132" s="97"/>
      <c r="BS132" s="97"/>
      <c r="BT132" s="97">
        <f>IF(SUM(BQ132:BS132)=0,MASTER_DATA_MAPPED!BT132*VLOOKUP(BT$20,Backend!$A$2:$K$61,VLOOKUP(MASTER_DATA_ESCALATED!$B132,Backend!$M$3:$O$8,3,FALSE),FALSE),SUM(BQ132:BS132))</f>
        <v>0</v>
      </c>
      <c r="BU132" s="97"/>
      <c r="BV132" s="97"/>
      <c r="BW132" s="97"/>
      <c r="BX132" s="97">
        <f>IF(SUM(BU132:BW132)=0,MASTER_DATA_MAPPED!BX132*VLOOKUP(BX$20,Backend!$A$2:$K$61,VLOOKUP(MASTER_DATA_ESCALATED!$B132,Backend!$M$3:$O$8,3,FALSE),FALSE),SUM(BU132:BW132))</f>
        <v>0</v>
      </c>
      <c r="BY132" s="97"/>
      <c r="BZ132" s="97"/>
      <c r="CA132" s="97"/>
      <c r="CB132" s="97">
        <f>IF(SUM(BY132:CA132)=0,MASTER_DATA_MAPPED!CB132*VLOOKUP(CB$20,Backend!$A$2:$K$61,VLOOKUP(MASTER_DATA_ESCALATED!$B132,Backend!$M$3:$O$8,3,FALSE),FALSE),SUM(BY132:CA132))</f>
        <v>0</v>
      </c>
      <c r="CC132" s="97"/>
      <c r="CD132" s="97"/>
      <c r="CE132" s="97"/>
      <c r="CF132" s="97">
        <f>IF(SUM(CC132:CE132)=0,MASTER_DATA_MAPPED!CF132*VLOOKUP(CF$20,Backend!$A$2:$K$61,VLOOKUP(MASTER_DATA_ESCALATED!$B132,Backend!$M$3:$O$8,3,FALSE),FALSE),SUM(CC132:CE132))</f>
        <v>0</v>
      </c>
      <c r="CG132" s="97"/>
      <c r="CH132" s="97"/>
      <c r="CI132" s="97"/>
      <c r="CJ132" s="97">
        <f>IF(SUM(CG132:CI132)=0,MASTER_DATA_MAPPED!CJ132*VLOOKUP(CJ$20,Backend!$A$2:$K$61,VLOOKUP(MASTER_DATA_ESCALATED!$B132,Backend!$M$3:$O$8,3,FALSE),FALSE),SUM(CG132:CI132))</f>
        <v>0</v>
      </c>
      <c r="CK132" s="97"/>
      <c r="CL132" s="97"/>
      <c r="CM132" s="97"/>
      <c r="CN132" s="97">
        <f>IF(SUM(CK132:CM132)=0,MASTER_DATA_MAPPED!CN132*VLOOKUP(CN$20,Backend!$A$2:$K$61,VLOOKUP(MASTER_DATA_ESCALATED!$B132,Backend!$M$3:$O$8,3,FALSE),FALSE),SUM(CK132:CM132))</f>
        <v>0</v>
      </c>
      <c r="CO132" s="97"/>
      <c r="CP132" s="97"/>
      <c r="CQ132" s="97"/>
      <c r="CR132" s="97">
        <f>IF(SUM(CO132:CQ132)=0,MASTER_DATA_MAPPED!CR132*VLOOKUP(CR$20,Backend!$A$2:$K$61,VLOOKUP(MASTER_DATA_ESCALATED!$B132,Backend!$M$3:$O$8,3,FALSE),FALSE),SUM(CO132:CQ132))</f>
        <v>0</v>
      </c>
      <c r="CS132" s="97"/>
      <c r="CT132" s="97"/>
      <c r="CU132" s="97"/>
      <c r="CV132" s="97">
        <f>IF(SUM(CS132:CU132)=0,MASTER_DATA_MAPPED!CV132*VLOOKUP(CV$20,Backend!$A$2:$K$61,VLOOKUP(MASTER_DATA_ESCALATED!$B132,Backend!$M$3:$O$8,3,FALSE),FALSE),SUM(CS132:CU132))</f>
        <v>0</v>
      </c>
      <c r="CW132" s="97"/>
      <c r="CX132" s="97"/>
      <c r="CY132" s="97"/>
      <c r="CZ132" s="97">
        <f>IF(SUM(CW132:CY132)=0,MASTER_DATA_MAPPED!CZ132*VLOOKUP(CZ$20,Backend!$A$2:$K$61,VLOOKUP(MASTER_DATA_ESCALATED!$B132,Backend!$M$3:$O$8,3,FALSE),FALSE),SUM(CW132:CY132))</f>
        <v>0</v>
      </c>
      <c r="DA132" s="97"/>
      <c r="DB132" s="97"/>
      <c r="DC132" s="97"/>
      <c r="DD132" s="97" t="e">
        <f>IF(SUM(DA132:DC132)=0,MASTER_DATA_MAPPED!DD132*VLOOKUP(DD$20,Backend!$A$2:$K$61,VLOOKUP(MASTER_DATA_ESCALATED!$B132,Backend!$M$3:$O$8,3,FALSE),FALSE),SUM(DA132:DC132))</f>
        <v>#N/A</v>
      </c>
      <c r="DE132" s="97"/>
      <c r="DF132" s="97"/>
      <c r="DG132" s="97"/>
      <c r="DH132" s="97">
        <f>IF(SUM(DE132:DG132)=0,MASTER_DATA_MAPPED!DH132*VLOOKUP(DH$20,Backend!$A$2:$K$61,VLOOKUP(MASTER_DATA_ESCALATED!$B132,Backend!$M$3:$O$8,3,FALSE),FALSE),SUM(DE132:DG132))</f>
        <v>0</v>
      </c>
      <c r="DI132" s="97"/>
      <c r="DJ132" s="97"/>
      <c r="DK132" s="97"/>
      <c r="DL132" s="97">
        <f>IF(SUM(DI132:DK132)=0,MASTER_DATA_MAPPED!DL132*VLOOKUP(DL$20,Backend!$A$2:$K$61,VLOOKUP(MASTER_DATA_ESCALATED!$B132,Backend!$M$3:$O$8,3,FALSE),FALSE),SUM(DI132:DK132))</f>
        <v>0</v>
      </c>
      <c r="DM132" s="97"/>
      <c r="DN132" s="97"/>
      <c r="DO132" s="97"/>
      <c r="DP132" s="97">
        <f>IF(SUM(DM132:DO132)=0,MASTER_DATA_MAPPED!DP132*VLOOKUP(DP$20,Backend!$A$2:$K$61,VLOOKUP(MASTER_DATA_ESCALATED!$B132,Backend!$M$3:$O$8,3,FALSE),FALSE),SUM(DM132:DO132))</f>
        <v>0</v>
      </c>
      <c r="DQ132" s="97"/>
      <c r="DR132" s="97"/>
      <c r="DS132" s="97"/>
      <c r="DT132" s="97">
        <f>IF(SUM(DQ132:DS132)=0,MASTER_DATA_MAPPED!DT132*VLOOKUP(DT$20,Backend!$A$2:$K$61,VLOOKUP(MASTER_DATA_ESCALATED!$B132,Backend!$M$3:$O$8,3,FALSE),FALSE),SUM(DQ132:DS132))</f>
        <v>0</v>
      </c>
      <c r="DU132" s="97"/>
      <c r="DV132" s="97"/>
      <c r="DW132" s="97"/>
      <c r="DX132" s="97">
        <f>IF(SUM(DU132:DW132)=0,MASTER_DATA_MAPPED!DX132*VLOOKUP(DX$20,Backend!$A$2:$K$61,VLOOKUP(MASTER_DATA_ESCALATED!$B132,Backend!$M$3:$O$8,3,FALSE),FALSE),SUM(DU132:DW132))</f>
        <v>0</v>
      </c>
      <c r="DY132" s="97"/>
      <c r="DZ132" s="97"/>
      <c r="EA132" s="97"/>
      <c r="EB132" s="97">
        <f>IF(SUM(DY132:EA132)=0,MASTER_DATA_MAPPED!EB132*VLOOKUP(EB$20,Backend!$A$2:$K$61,VLOOKUP(MASTER_DATA_ESCALATED!$B132,Backend!$M$3:$O$8,3,FALSE),FALSE),SUM(DY132:EA132))</f>
        <v>0</v>
      </c>
      <c r="EC132" s="97"/>
      <c r="ED132" s="97"/>
      <c r="EE132" s="97"/>
      <c r="EF132" s="97">
        <f>IF(SUM(EC132:EE132)=0,MASTER_DATA_MAPPED!EF132*VLOOKUP(EF$20,Backend!$A$2:$K$61,VLOOKUP(MASTER_DATA_ESCALATED!$B132,Backend!$M$3:$O$8,3,FALSE),FALSE),SUM(EC132:EE132))</f>
        <v>0</v>
      </c>
      <c r="EG132" s="97"/>
      <c r="EH132" s="97"/>
      <c r="EI132" s="97"/>
      <c r="EJ132" s="97">
        <f>IF(SUM(EG132:EI132)=0,MASTER_DATA_MAPPED!EJ132*VLOOKUP(EJ$20,Backend!$A$2:$K$61,VLOOKUP(MASTER_DATA_ESCALATED!$B132,Backend!$M$3:$O$8,3,FALSE),FALSE),SUM(EG132:EI132))</f>
        <v>0</v>
      </c>
      <c r="EK132" s="97"/>
      <c r="EL132" s="97"/>
      <c r="EM132" s="97"/>
      <c r="EN132" s="97">
        <f>IF(SUM(EK132:EM132)=0,MASTER_DATA_MAPPED!EN132*VLOOKUP(EN$20,Backend!$A$2:$K$61,VLOOKUP(MASTER_DATA_ESCALATED!$B132,Backend!$M$3:$O$8,3,FALSE),FALSE),SUM(EK132:EM132))</f>
        <v>0</v>
      </c>
      <c r="EO132" s="97"/>
      <c r="EP132" s="97"/>
      <c r="EQ132" s="97"/>
      <c r="ER132" s="97">
        <f>IF(SUM(EO132:EQ132)=0,MASTER_DATA_MAPPED!ER132*VLOOKUP(ER$20,Backend!$A$2:$K$61,VLOOKUP(MASTER_DATA_ESCALATED!$B132,Backend!$M$3:$O$8,3,FALSE),FALSE),SUM(EO132:EQ132))</f>
        <v>0</v>
      </c>
      <c r="ES132" s="97"/>
      <c r="ET132" s="97"/>
      <c r="EU132" s="97"/>
      <c r="EV132" s="97">
        <f>IF(SUM(ES132:EU132)=0,MASTER_DATA_MAPPED!EV132*VLOOKUP(EV$20,Backend!$A$2:$K$61,VLOOKUP(MASTER_DATA_ESCALATED!$B132,Backend!$M$3:$O$8,3,FALSE),FALSE),SUM(ES132:EU132))</f>
        <v>0</v>
      </c>
      <c r="EW132" s="97"/>
      <c r="EX132" s="97"/>
      <c r="EY132" s="97"/>
      <c r="EZ132" s="97">
        <f>IF(SUM(EW132:EY132)=0,MASTER_DATA_MAPPED!EZ132*VLOOKUP(EZ$20,Backend!$A$2:$K$61,VLOOKUP(MASTER_DATA_ESCALATED!$B132,Backend!$M$3:$O$8,3,FALSE),FALSE),SUM(EW132:EY132))</f>
        <v>0</v>
      </c>
      <c r="FA132" s="97"/>
      <c r="FB132" s="97"/>
      <c r="FC132" s="97"/>
      <c r="FD132" s="97">
        <f>IF(SUM(FA132:FC132)=0,MASTER_DATA_MAPPED!FD132*VLOOKUP(FD$20,Backend!$A$2:$K$61,VLOOKUP(MASTER_DATA_ESCALATED!$B132,Backend!$M$3:$O$8,3,FALSE),FALSE),SUM(FA132:FC132))</f>
        <v>0</v>
      </c>
      <c r="FE132" s="97"/>
      <c r="FF132" s="97"/>
      <c r="FG132" s="97"/>
      <c r="FH132" s="97">
        <f>IF(SUM(FE132:FG132)=0,MASTER_DATA_MAPPED!FH132*VLOOKUP(FH$20,Backend!$A$2:$K$61,VLOOKUP(MASTER_DATA_ESCALATED!$B132,Backend!$M$3:$O$8,3,FALSE),FALSE),SUM(FE132:FG132))</f>
        <v>0</v>
      </c>
      <c r="FI132" s="97"/>
      <c r="FJ132" s="97"/>
      <c r="FK132" s="97"/>
      <c r="FL132" s="97">
        <f>IF(SUM(FI132:FK132)=0,MASTER_DATA_MAPPED!FL132*VLOOKUP(FL$20,Backend!$A$2:$K$61,VLOOKUP(MASTER_DATA_ESCALATED!$B132,Backend!$M$3:$O$8,3,FALSE),FALSE),SUM(FI132:FK132))</f>
        <v>0</v>
      </c>
      <c r="FM132" s="97"/>
      <c r="FN132" s="97"/>
      <c r="FO132" s="97"/>
      <c r="FP132" s="97">
        <f>IF(SUM(FM132:FO132)=0,MASTER_DATA_MAPPED!FP132*VLOOKUP(FP$20,Backend!$A$2:$K$61,VLOOKUP(MASTER_DATA_ESCALATED!$B132,Backend!$M$3:$O$8,3,FALSE),FALSE),SUM(FM132:FO132))</f>
        <v>0</v>
      </c>
      <c r="FQ132" s="97"/>
      <c r="FR132" s="97"/>
      <c r="FS132" s="97"/>
      <c r="FT132" s="97">
        <f>IF(SUM(FQ132:FS132)=0,MASTER_DATA_MAPPED!FT132*VLOOKUP(FT$20,Backend!$A$2:$K$61,VLOOKUP(MASTER_DATA_ESCALATED!$B132,Backend!$M$3:$O$8,3,FALSE),FALSE),SUM(FQ132:FS132))</f>
        <v>0</v>
      </c>
      <c r="FU132" s="97"/>
      <c r="FV132" s="97"/>
      <c r="FW132" s="97"/>
      <c r="FX132" s="97">
        <f>IF(SUM(FU132:FW132)=0,MASTER_DATA_MAPPED!FX132*VLOOKUP(FX$20,Backend!$A$2:$K$61,VLOOKUP(MASTER_DATA_ESCALATED!$B132,Backend!$M$3:$O$8,3,FALSE),FALSE),SUM(FU132:FW132))</f>
        <v>0</v>
      </c>
      <c r="FY132" s="97"/>
      <c r="FZ132" s="97"/>
      <c r="GA132" s="97"/>
      <c r="GB132" s="97">
        <f>IF(SUM(FY132:GA132)=0,MASTER_DATA_MAPPED!GB132*VLOOKUP(GB$20,Backend!$A$2:$K$61,VLOOKUP(MASTER_DATA_ESCALATED!$B132,Backend!$M$3:$O$8,3,FALSE),FALSE),SUM(FY132:GA132))</f>
        <v>0</v>
      </c>
      <c r="GC132" s="97"/>
      <c r="GD132" s="97"/>
      <c r="GE132" s="97"/>
      <c r="GF132" s="97">
        <f>IF(SUM(GC132:GE132)=0,MASTER_DATA_MAPPED!GF132*VLOOKUP(GF$20,Backend!$A$2:$K$61,VLOOKUP(MASTER_DATA_ESCALATED!$B132,Backend!$M$3:$O$8,3,FALSE),FALSE),SUM(GC132:GE132))</f>
        <v>0</v>
      </c>
      <c r="GG132" s="97"/>
      <c r="GH132" s="97"/>
      <c r="GI132" s="97"/>
      <c r="GJ132" s="97">
        <f>IF(SUM(GG132:GI132)=0,MASTER_DATA_MAPPED!GJ132*VLOOKUP(GJ$20,Backend!$A$2:$K$61,VLOOKUP(MASTER_DATA_ESCALATED!$B132,Backend!$M$3:$O$8,3,FALSE),FALSE),SUM(GG132:GI132))</f>
        <v>0</v>
      </c>
      <c r="GK132" s="97"/>
      <c r="GL132" s="97"/>
      <c r="GM132" s="97"/>
      <c r="GN132" s="97">
        <f>IF(SUM(GK132:GM132)=0,MASTER_DATA_MAPPED!GN132*VLOOKUP(GN$20,Backend!$A$2:$K$61,VLOOKUP(MASTER_DATA_ESCALATED!$B132,Backend!$M$3:$O$8,3,FALSE),FALSE),SUM(GK132:GM132))</f>
        <v>0</v>
      </c>
      <c r="GO132" s="97"/>
      <c r="GP132" s="97"/>
      <c r="GQ132" s="97"/>
      <c r="GR132" s="97">
        <f>IF(SUM(GO132:GQ132)=0,MASTER_DATA_MAPPED!GR132*VLOOKUP(GR$20,Backend!$A$2:$K$61,VLOOKUP(MASTER_DATA_ESCALATED!$B132,Backend!$M$3:$O$8,3,FALSE),FALSE),SUM(GO132:GQ132))</f>
        <v>0</v>
      </c>
      <c r="GS132" s="97"/>
      <c r="GT132" s="97"/>
      <c r="GU132" s="97"/>
      <c r="GV132" s="97">
        <f>IF(SUM(GS132:GU132)=0,MASTER_DATA_MAPPED!GV132*VLOOKUP(GV$20,Backend!$A$2:$K$61,VLOOKUP(MASTER_DATA_ESCALATED!$B132,Backend!$M$3:$O$8,3,FALSE),FALSE),SUM(GS132:GU132))</f>
        <v>0</v>
      </c>
    </row>
    <row r="133" spans="2:204" hidden="1" outlineLevel="2" x14ac:dyDescent="0.3">
      <c r="B133" s="21">
        <f t="shared" si="3"/>
        <v>20</v>
      </c>
      <c r="C133" s="52">
        <f t="shared" si="4"/>
        <v>262</v>
      </c>
      <c r="D133" s="77"/>
      <c r="E133" s="52"/>
      <c r="F133" s="52">
        <v>262</v>
      </c>
      <c r="G133" s="78"/>
      <c r="H133" s="35" t="s">
        <v>129</v>
      </c>
      <c r="I133" s="97"/>
      <c r="J133" s="97"/>
      <c r="K133" s="97"/>
      <c r="L133" s="97">
        <f>IF(SUM(I133:K133)=0,MASTER_DATA_MAPPED!L133*VLOOKUP(L$20,Backend!$A$2:$K$61,VLOOKUP(MASTER_DATA_ESCALATED!$B133,Backend!$M$3:$O$8,3,FALSE),FALSE),SUM(I133:K133))</f>
        <v>0</v>
      </c>
      <c r="M133" s="97"/>
      <c r="N133" s="97"/>
      <c r="O133" s="97"/>
      <c r="P133" s="97">
        <f>IF(SUM(M133:O133)=0,MASTER_DATA_MAPPED!P133*VLOOKUP(P$20,Backend!$A$2:$K$61,VLOOKUP(MASTER_DATA_ESCALATED!$B133,Backend!$M$3:$O$8,3,FALSE),FALSE),SUM(M133:O133))</f>
        <v>0</v>
      </c>
      <c r="Q133" s="97"/>
      <c r="R133" s="97"/>
      <c r="S133" s="97"/>
      <c r="T133" s="97">
        <f>IF(SUM(Q133:S133)=0,MASTER_DATA_MAPPED!T133*VLOOKUP(T$20,Backend!$A$2:$K$61,VLOOKUP(MASTER_DATA_ESCALATED!$B133,Backend!$M$3:$O$8,3,FALSE),FALSE),SUM(Q133:S133))</f>
        <v>0</v>
      </c>
      <c r="U133" s="97"/>
      <c r="V133" s="97"/>
      <c r="W133" s="97"/>
      <c r="X133" s="97">
        <f>IF(SUM(U133:W133)=0,MASTER_DATA_MAPPED!X133*VLOOKUP(X$20,Backend!$A$2:$K$61,VLOOKUP(MASTER_DATA_ESCALATED!$B133,Backend!$M$3:$O$8,3,FALSE),FALSE),SUM(U133:W133))</f>
        <v>0</v>
      </c>
      <c r="Y133" s="97"/>
      <c r="Z133" s="97"/>
      <c r="AA133" s="97"/>
      <c r="AB133" s="97">
        <f>IF(SUM(Y133:AA133)=0,MASTER_DATA_MAPPED!AB133*VLOOKUP(AB$20,Backend!$A$2:$K$61,VLOOKUP(MASTER_DATA_ESCALATED!$B133,Backend!$M$3:$O$8,3,FALSE),FALSE),SUM(Y133:AA133))</f>
        <v>0</v>
      </c>
      <c r="AC133" s="97"/>
      <c r="AD133" s="97"/>
      <c r="AE133" s="97"/>
      <c r="AF133" s="97">
        <f>IF(SUM(AC133:AE133)=0,MASTER_DATA_MAPPED!AF133*VLOOKUP(AF$20,Backend!$A$2:$K$61,VLOOKUP(MASTER_DATA_ESCALATED!$B133,Backend!$M$3:$O$8,3,FALSE),FALSE),SUM(AC133:AE133))</f>
        <v>0</v>
      </c>
      <c r="AG133" s="97"/>
      <c r="AH133" s="97"/>
      <c r="AI133" s="97"/>
      <c r="AJ133" s="97">
        <f>IF(SUM(AG133:AI133)=0,MASTER_DATA_MAPPED!AJ133*VLOOKUP(AJ$20,Backend!$A$2:$K$61,VLOOKUP(MASTER_DATA_ESCALATED!$B133,Backend!$M$3:$O$8,3,FALSE),FALSE),SUM(AG133:AI133))</f>
        <v>0</v>
      </c>
      <c r="AK133" s="97"/>
      <c r="AL133" s="97"/>
      <c r="AM133" s="97"/>
      <c r="AN133" s="97">
        <f>IF(SUM(AK133:AM133)=0,MASTER_DATA_MAPPED!AN133*VLOOKUP(AN$20,Backend!$A$2:$K$61,VLOOKUP(MASTER_DATA_ESCALATED!$B133,Backend!$M$3:$O$8,3,FALSE),FALSE),SUM(AK133:AM133))</f>
        <v>0</v>
      </c>
      <c r="AO133" s="97"/>
      <c r="AP133" s="97"/>
      <c r="AQ133" s="97"/>
      <c r="AR133" s="97">
        <f>IF(SUM(AO133:AQ133)=0,MASTER_DATA_MAPPED!AR133*VLOOKUP(AR$20,Backend!$A$2:$K$61,VLOOKUP(MASTER_DATA_ESCALATED!$B133,Backend!$M$3:$O$8,3,FALSE),FALSE),SUM(AO133:AQ133))</f>
        <v>0</v>
      </c>
      <c r="AS133" s="97"/>
      <c r="AT133" s="97"/>
      <c r="AU133" s="97"/>
      <c r="AV133" s="97">
        <f>IF(SUM(AS133:AU133)=0,MASTER_DATA_MAPPED!AV133*VLOOKUP(AV$20,Backend!$A$2:$K$61,VLOOKUP(MASTER_DATA_ESCALATED!$B133,Backend!$M$3:$O$8,3,FALSE),FALSE),SUM(AS133:AU133))</f>
        <v>0</v>
      </c>
      <c r="AW133" s="97"/>
      <c r="AX133" s="97"/>
      <c r="AY133" s="97"/>
      <c r="AZ133" s="97">
        <f>IF(SUM(AW133:AY133)=0,MASTER_DATA_MAPPED!AZ133*VLOOKUP(AZ$20,Backend!$A$2:$K$61,VLOOKUP(MASTER_DATA_ESCALATED!$B133,Backend!$M$3:$O$8,3,FALSE),FALSE),SUM(AW133:AY133))</f>
        <v>0</v>
      </c>
      <c r="BA133" s="97"/>
      <c r="BB133" s="97"/>
      <c r="BC133" s="97"/>
      <c r="BD133" s="97">
        <f>IF(SUM(BA133:BC133)=0,MASTER_DATA_MAPPED!BD133*VLOOKUP(BD$20,Backend!$A$2:$K$61,VLOOKUP(MASTER_DATA_ESCALATED!$B133,Backend!$M$3:$O$8,3,FALSE),FALSE),SUM(BA133:BC133))</f>
        <v>0</v>
      </c>
      <c r="BE133" s="97"/>
      <c r="BF133" s="97"/>
      <c r="BG133" s="97"/>
      <c r="BH133" s="97">
        <f>IF(SUM(BE133:BG133)=0,MASTER_DATA_MAPPED!BH133*VLOOKUP(BH$20,Backend!$A$2:$K$61,VLOOKUP(MASTER_DATA_ESCALATED!$B133,Backend!$M$3:$O$8,3,FALSE),FALSE),SUM(BE133:BG133))</f>
        <v>0</v>
      </c>
      <c r="BI133" s="97"/>
      <c r="BJ133" s="97"/>
      <c r="BK133" s="97"/>
      <c r="BL133" s="97">
        <f>IF(SUM(BI133:BK133)=0,MASTER_DATA_MAPPED!BL133*VLOOKUP(BL$20,Backend!$A$2:$K$61,VLOOKUP(MASTER_DATA_ESCALATED!$B133,Backend!$M$3:$O$8,3,FALSE),FALSE),SUM(BI133:BK133))</f>
        <v>0</v>
      </c>
      <c r="BM133" s="97"/>
      <c r="BN133" s="97"/>
      <c r="BO133" s="97"/>
      <c r="BP133" s="97">
        <f>IF(SUM(BM133:BO133)=0,MASTER_DATA_MAPPED!BP133*VLOOKUP(BP$20,Backend!$A$2:$K$61,VLOOKUP(MASTER_DATA_ESCALATED!$B133,Backend!$M$3:$O$8,3,FALSE),FALSE),SUM(BM133:BO133))</f>
        <v>0</v>
      </c>
      <c r="BQ133" s="97"/>
      <c r="BR133" s="97"/>
      <c r="BS133" s="97"/>
      <c r="BT133" s="97">
        <f>IF(SUM(BQ133:BS133)=0,MASTER_DATA_MAPPED!BT133*VLOOKUP(BT$20,Backend!$A$2:$K$61,VLOOKUP(MASTER_DATA_ESCALATED!$B133,Backend!$M$3:$O$8,3,FALSE),FALSE),SUM(BQ133:BS133))</f>
        <v>0</v>
      </c>
      <c r="BU133" s="97"/>
      <c r="BV133" s="97"/>
      <c r="BW133" s="97"/>
      <c r="BX133" s="97">
        <f>IF(SUM(BU133:BW133)=0,MASTER_DATA_MAPPED!BX133*VLOOKUP(BX$20,Backend!$A$2:$K$61,VLOOKUP(MASTER_DATA_ESCALATED!$B133,Backend!$M$3:$O$8,3,FALSE),FALSE),SUM(BU133:BW133))</f>
        <v>0</v>
      </c>
      <c r="BY133" s="97"/>
      <c r="BZ133" s="97"/>
      <c r="CA133" s="97"/>
      <c r="CB133" s="97">
        <f>IF(SUM(BY133:CA133)=0,MASTER_DATA_MAPPED!CB133*VLOOKUP(CB$20,Backend!$A$2:$K$61,VLOOKUP(MASTER_DATA_ESCALATED!$B133,Backend!$M$3:$O$8,3,FALSE),FALSE),SUM(BY133:CA133))</f>
        <v>0</v>
      </c>
      <c r="CC133" s="97"/>
      <c r="CD133" s="97"/>
      <c r="CE133" s="97"/>
      <c r="CF133" s="97">
        <f>IF(SUM(CC133:CE133)=0,MASTER_DATA_MAPPED!CF133*VLOOKUP(CF$20,Backend!$A$2:$K$61,VLOOKUP(MASTER_DATA_ESCALATED!$B133,Backend!$M$3:$O$8,3,FALSE),FALSE),SUM(CC133:CE133))</f>
        <v>0</v>
      </c>
      <c r="CG133" s="97"/>
      <c r="CH133" s="97"/>
      <c r="CI133" s="97"/>
      <c r="CJ133" s="97">
        <f>IF(SUM(CG133:CI133)=0,MASTER_DATA_MAPPED!CJ133*VLOOKUP(CJ$20,Backend!$A$2:$K$61,VLOOKUP(MASTER_DATA_ESCALATED!$B133,Backend!$M$3:$O$8,3,FALSE),FALSE),SUM(CG133:CI133))</f>
        <v>0</v>
      </c>
      <c r="CK133" s="97"/>
      <c r="CL133" s="97"/>
      <c r="CM133" s="97"/>
      <c r="CN133" s="97">
        <f>IF(SUM(CK133:CM133)=0,MASTER_DATA_MAPPED!CN133*VLOOKUP(CN$20,Backend!$A$2:$K$61,VLOOKUP(MASTER_DATA_ESCALATED!$B133,Backend!$M$3:$O$8,3,FALSE),FALSE),SUM(CK133:CM133))</f>
        <v>0</v>
      </c>
      <c r="CO133" s="97"/>
      <c r="CP133" s="97"/>
      <c r="CQ133" s="97"/>
      <c r="CR133" s="97">
        <f>IF(SUM(CO133:CQ133)=0,MASTER_DATA_MAPPED!CR133*VLOOKUP(CR$20,Backend!$A$2:$K$61,VLOOKUP(MASTER_DATA_ESCALATED!$B133,Backend!$M$3:$O$8,3,FALSE),FALSE),SUM(CO133:CQ133))</f>
        <v>0</v>
      </c>
      <c r="CS133" s="97"/>
      <c r="CT133" s="97"/>
      <c r="CU133" s="97"/>
      <c r="CV133" s="97">
        <f>IF(SUM(CS133:CU133)=0,MASTER_DATA_MAPPED!CV133*VLOOKUP(CV$20,Backend!$A$2:$K$61,VLOOKUP(MASTER_DATA_ESCALATED!$B133,Backend!$M$3:$O$8,3,FALSE),FALSE),SUM(CS133:CU133))</f>
        <v>0</v>
      </c>
      <c r="CW133" s="97"/>
      <c r="CX133" s="97"/>
      <c r="CY133" s="97"/>
      <c r="CZ133" s="97">
        <f>IF(SUM(CW133:CY133)=0,MASTER_DATA_MAPPED!CZ133*VLOOKUP(CZ$20,Backend!$A$2:$K$61,VLOOKUP(MASTER_DATA_ESCALATED!$B133,Backend!$M$3:$O$8,3,FALSE),FALSE),SUM(CW133:CY133))</f>
        <v>0</v>
      </c>
      <c r="DA133" s="97"/>
      <c r="DB133" s="97"/>
      <c r="DC133" s="97"/>
      <c r="DD133" s="97" t="e">
        <f>IF(SUM(DA133:DC133)=0,MASTER_DATA_MAPPED!DD133*VLOOKUP(DD$20,Backend!$A$2:$K$61,VLOOKUP(MASTER_DATA_ESCALATED!$B133,Backend!$M$3:$O$8,3,FALSE),FALSE),SUM(DA133:DC133))</f>
        <v>#N/A</v>
      </c>
      <c r="DE133" s="97"/>
      <c r="DF133" s="97"/>
      <c r="DG133" s="97"/>
      <c r="DH133" s="97">
        <f>IF(SUM(DE133:DG133)=0,MASTER_DATA_MAPPED!DH133*VLOOKUP(DH$20,Backend!$A$2:$K$61,VLOOKUP(MASTER_DATA_ESCALATED!$B133,Backend!$M$3:$O$8,3,FALSE),FALSE),SUM(DE133:DG133))</f>
        <v>0</v>
      </c>
      <c r="DI133" s="97"/>
      <c r="DJ133" s="97"/>
      <c r="DK133" s="97"/>
      <c r="DL133" s="97">
        <f>IF(SUM(DI133:DK133)=0,MASTER_DATA_MAPPED!DL133*VLOOKUP(DL$20,Backend!$A$2:$K$61,VLOOKUP(MASTER_DATA_ESCALATED!$B133,Backend!$M$3:$O$8,3,FALSE),FALSE),SUM(DI133:DK133))</f>
        <v>0</v>
      </c>
      <c r="DM133" s="97"/>
      <c r="DN133" s="97"/>
      <c r="DO133" s="97"/>
      <c r="DP133" s="97">
        <f>IF(SUM(DM133:DO133)=0,MASTER_DATA_MAPPED!DP133*VLOOKUP(DP$20,Backend!$A$2:$K$61,VLOOKUP(MASTER_DATA_ESCALATED!$B133,Backend!$M$3:$O$8,3,FALSE),FALSE),SUM(DM133:DO133))</f>
        <v>0</v>
      </c>
      <c r="DQ133" s="97"/>
      <c r="DR133" s="97"/>
      <c r="DS133" s="97"/>
      <c r="DT133" s="97">
        <f>IF(SUM(DQ133:DS133)=0,MASTER_DATA_MAPPED!DT133*VLOOKUP(DT$20,Backend!$A$2:$K$61,VLOOKUP(MASTER_DATA_ESCALATED!$B133,Backend!$M$3:$O$8,3,FALSE),FALSE),SUM(DQ133:DS133))</f>
        <v>0</v>
      </c>
      <c r="DU133" s="97"/>
      <c r="DV133" s="97"/>
      <c r="DW133" s="97"/>
      <c r="DX133" s="97">
        <f>IF(SUM(DU133:DW133)=0,MASTER_DATA_MAPPED!DX133*VLOOKUP(DX$20,Backend!$A$2:$K$61,VLOOKUP(MASTER_DATA_ESCALATED!$B133,Backend!$M$3:$O$8,3,FALSE),FALSE),SUM(DU133:DW133))</f>
        <v>0</v>
      </c>
      <c r="DY133" s="97"/>
      <c r="DZ133" s="97"/>
      <c r="EA133" s="97"/>
      <c r="EB133" s="97">
        <f>IF(SUM(DY133:EA133)=0,MASTER_DATA_MAPPED!EB133*VLOOKUP(EB$20,Backend!$A$2:$K$61,VLOOKUP(MASTER_DATA_ESCALATED!$B133,Backend!$M$3:$O$8,3,FALSE),FALSE),SUM(DY133:EA133))</f>
        <v>0</v>
      </c>
      <c r="EC133" s="97"/>
      <c r="ED133" s="97"/>
      <c r="EE133" s="97"/>
      <c r="EF133" s="97">
        <f>IF(SUM(EC133:EE133)=0,MASTER_DATA_MAPPED!EF133*VLOOKUP(EF$20,Backend!$A$2:$K$61,VLOOKUP(MASTER_DATA_ESCALATED!$B133,Backend!$M$3:$O$8,3,FALSE),FALSE),SUM(EC133:EE133))</f>
        <v>0</v>
      </c>
      <c r="EG133" s="97"/>
      <c r="EH133" s="97"/>
      <c r="EI133" s="97"/>
      <c r="EJ133" s="97">
        <f>IF(SUM(EG133:EI133)=0,MASTER_DATA_MAPPED!EJ133*VLOOKUP(EJ$20,Backend!$A$2:$K$61,VLOOKUP(MASTER_DATA_ESCALATED!$B133,Backend!$M$3:$O$8,3,FALSE),FALSE),SUM(EG133:EI133))</f>
        <v>0</v>
      </c>
      <c r="EK133" s="97"/>
      <c r="EL133" s="97"/>
      <c r="EM133" s="97"/>
      <c r="EN133" s="97">
        <f>IF(SUM(EK133:EM133)=0,MASTER_DATA_MAPPED!EN133*VLOOKUP(EN$20,Backend!$A$2:$K$61,VLOOKUP(MASTER_DATA_ESCALATED!$B133,Backend!$M$3:$O$8,3,FALSE),FALSE),SUM(EK133:EM133))</f>
        <v>0</v>
      </c>
      <c r="EO133" s="97"/>
      <c r="EP133" s="97"/>
      <c r="EQ133" s="97"/>
      <c r="ER133" s="97">
        <f>IF(SUM(EO133:EQ133)=0,MASTER_DATA_MAPPED!ER133*VLOOKUP(ER$20,Backend!$A$2:$K$61,VLOOKUP(MASTER_DATA_ESCALATED!$B133,Backend!$M$3:$O$8,3,FALSE),FALSE),SUM(EO133:EQ133))</f>
        <v>0</v>
      </c>
      <c r="ES133" s="97"/>
      <c r="ET133" s="97"/>
      <c r="EU133" s="97"/>
      <c r="EV133" s="97">
        <f>IF(SUM(ES133:EU133)=0,MASTER_DATA_MAPPED!EV133*VLOOKUP(EV$20,Backend!$A$2:$K$61,VLOOKUP(MASTER_DATA_ESCALATED!$B133,Backend!$M$3:$O$8,3,FALSE),FALSE),SUM(ES133:EU133))</f>
        <v>0</v>
      </c>
      <c r="EW133" s="97"/>
      <c r="EX133" s="97"/>
      <c r="EY133" s="97"/>
      <c r="EZ133" s="97">
        <f>IF(SUM(EW133:EY133)=0,MASTER_DATA_MAPPED!EZ133*VLOOKUP(EZ$20,Backend!$A$2:$K$61,VLOOKUP(MASTER_DATA_ESCALATED!$B133,Backend!$M$3:$O$8,3,FALSE),FALSE),SUM(EW133:EY133))</f>
        <v>0</v>
      </c>
      <c r="FA133" s="97"/>
      <c r="FB133" s="97"/>
      <c r="FC133" s="97"/>
      <c r="FD133" s="97">
        <f>IF(SUM(FA133:FC133)=0,MASTER_DATA_MAPPED!FD133*VLOOKUP(FD$20,Backend!$A$2:$K$61,VLOOKUP(MASTER_DATA_ESCALATED!$B133,Backend!$M$3:$O$8,3,FALSE),FALSE),SUM(FA133:FC133))</f>
        <v>0</v>
      </c>
      <c r="FE133" s="97"/>
      <c r="FF133" s="97"/>
      <c r="FG133" s="97"/>
      <c r="FH133" s="97">
        <f>IF(SUM(FE133:FG133)=0,MASTER_DATA_MAPPED!FH133*VLOOKUP(FH$20,Backend!$A$2:$K$61,VLOOKUP(MASTER_DATA_ESCALATED!$B133,Backend!$M$3:$O$8,3,FALSE),FALSE),SUM(FE133:FG133))</f>
        <v>0</v>
      </c>
      <c r="FI133" s="97"/>
      <c r="FJ133" s="97"/>
      <c r="FK133" s="97"/>
      <c r="FL133" s="97">
        <f>IF(SUM(FI133:FK133)=0,MASTER_DATA_MAPPED!FL133*VLOOKUP(FL$20,Backend!$A$2:$K$61,VLOOKUP(MASTER_DATA_ESCALATED!$B133,Backend!$M$3:$O$8,3,FALSE),FALSE),SUM(FI133:FK133))</f>
        <v>0</v>
      </c>
      <c r="FM133" s="97"/>
      <c r="FN133" s="97"/>
      <c r="FO133" s="97"/>
      <c r="FP133" s="97">
        <f>IF(SUM(FM133:FO133)=0,MASTER_DATA_MAPPED!FP133*VLOOKUP(FP$20,Backend!$A$2:$K$61,VLOOKUP(MASTER_DATA_ESCALATED!$B133,Backend!$M$3:$O$8,3,FALSE),FALSE),SUM(FM133:FO133))</f>
        <v>0</v>
      </c>
      <c r="FQ133" s="97"/>
      <c r="FR133" s="97"/>
      <c r="FS133" s="97"/>
      <c r="FT133" s="97">
        <f>IF(SUM(FQ133:FS133)=0,MASTER_DATA_MAPPED!FT133*VLOOKUP(FT$20,Backend!$A$2:$K$61,VLOOKUP(MASTER_DATA_ESCALATED!$B133,Backend!$M$3:$O$8,3,FALSE),FALSE),SUM(FQ133:FS133))</f>
        <v>0</v>
      </c>
      <c r="FU133" s="97"/>
      <c r="FV133" s="97"/>
      <c r="FW133" s="97"/>
      <c r="FX133" s="97">
        <f>IF(SUM(FU133:FW133)=0,MASTER_DATA_MAPPED!FX133*VLOOKUP(FX$20,Backend!$A$2:$K$61,VLOOKUP(MASTER_DATA_ESCALATED!$B133,Backend!$M$3:$O$8,3,FALSE),FALSE),SUM(FU133:FW133))</f>
        <v>0</v>
      </c>
      <c r="FY133" s="97"/>
      <c r="FZ133" s="97"/>
      <c r="GA133" s="97"/>
      <c r="GB133" s="97">
        <f>IF(SUM(FY133:GA133)=0,MASTER_DATA_MAPPED!GB133*VLOOKUP(GB$20,Backend!$A$2:$K$61,VLOOKUP(MASTER_DATA_ESCALATED!$B133,Backend!$M$3:$O$8,3,FALSE),FALSE),SUM(FY133:GA133))</f>
        <v>0</v>
      </c>
      <c r="GC133" s="97"/>
      <c r="GD133" s="97"/>
      <c r="GE133" s="97"/>
      <c r="GF133" s="97">
        <f>IF(SUM(GC133:GE133)=0,MASTER_DATA_MAPPED!GF133*VLOOKUP(GF$20,Backend!$A$2:$K$61,VLOOKUP(MASTER_DATA_ESCALATED!$B133,Backend!$M$3:$O$8,3,FALSE),FALSE),SUM(GC133:GE133))</f>
        <v>0</v>
      </c>
      <c r="GG133" s="97"/>
      <c r="GH133" s="97"/>
      <c r="GI133" s="97"/>
      <c r="GJ133" s="97">
        <f>IF(SUM(GG133:GI133)=0,MASTER_DATA_MAPPED!GJ133*VLOOKUP(GJ$20,Backend!$A$2:$K$61,VLOOKUP(MASTER_DATA_ESCALATED!$B133,Backend!$M$3:$O$8,3,FALSE),FALSE),SUM(GG133:GI133))</f>
        <v>0</v>
      </c>
      <c r="GK133" s="97"/>
      <c r="GL133" s="97"/>
      <c r="GM133" s="97"/>
      <c r="GN133" s="97">
        <f>IF(SUM(GK133:GM133)=0,MASTER_DATA_MAPPED!GN133*VLOOKUP(GN$20,Backend!$A$2:$K$61,VLOOKUP(MASTER_DATA_ESCALATED!$B133,Backend!$M$3:$O$8,3,FALSE),FALSE),SUM(GK133:GM133))</f>
        <v>0</v>
      </c>
      <c r="GO133" s="97"/>
      <c r="GP133" s="97"/>
      <c r="GQ133" s="97"/>
      <c r="GR133" s="97">
        <f>IF(SUM(GO133:GQ133)=0,MASTER_DATA_MAPPED!GR133*VLOOKUP(GR$20,Backend!$A$2:$K$61,VLOOKUP(MASTER_DATA_ESCALATED!$B133,Backend!$M$3:$O$8,3,FALSE),FALSE),SUM(GO133:GQ133))</f>
        <v>0</v>
      </c>
      <c r="GS133" s="97"/>
      <c r="GT133" s="97"/>
      <c r="GU133" s="97"/>
      <c r="GV133" s="97">
        <f>IF(SUM(GS133:GU133)=0,MASTER_DATA_MAPPED!GV133*VLOOKUP(GV$20,Backend!$A$2:$K$61,VLOOKUP(MASTER_DATA_ESCALATED!$B133,Backend!$M$3:$O$8,3,FALSE),FALSE),SUM(GS133:GU133))</f>
        <v>0</v>
      </c>
    </row>
    <row r="134" spans="2:204" hidden="1" outlineLevel="2" x14ac:dyDescent="0.3">
      <c r="B134" s="21">
        <f t="shared" si="3"/>
        <v>20</v>
      </c>
      <c r="C134" s="52">
        <f t="shared" si="4"/>
        <v>263</v>
      </c>
      <c r="D134" s="77"/>
      <c r="E134" s="52"/>
      <c r="F134" s="52">
        <v>263</v>
      </c>
      <c r="G134" s="78"/>
      <c r="H134" s="35" t="s">
        <v>130</v>
      </c>
      <c r="I134" s="97"/>
      <c r="J134" s="97"/>
      <c r="K134" s="97"/>
      <c r="L134" s="97">
        <f>IF(SUM(I134:K134)=0,MASTER_DATA_MAPPED!L134*VLOOKUP(L$20,Backend!$A$2:$K$61,VLOOKUP(MASTER_DATA_ESCALATED!$B134,Backend!$M$3:$O$8,3,FALSE),FALSE),SUM(I134:K134))</f>
        <v>0</v>
      </c>
      <c r="M134" s="97"/>
      <c r="N134" s="97"/>
      <c r="O134" s="97"/>
      <c r="P134" s="97">
        <f>IF(SUM(M134:O134)=0,MASTER_DATA_MAPPED!P134*VLOOKUP(P$20,Backend!$A$2:$K$61,VLOOKUP(MASTER_DATA_ESCALATED!$B134,Backend!$M$3:$O$8,3,FALSE),FALSE),SUM(M134:O134))</f>
        <v>0</v>
      </c>
      <c r="Q134" s="97"/>
      <c r="R134" s="97"/>
      <c r="S134" s="97"/>
      <c r="T134" s="97">
        <f>IF(SUM(Q134:S134)=0,MASTER_DATA_MAPPED!T134*VLOOKUP(T$20,Backend!$A$2:$K$61,VLOOKUP(MASTER_DATA_ESCALATED!$B134,Backend!$M$3:$O$8,3,FALSE),FALSE),SUM(Q134:S134))</f>
        <v>0</v>
      </c>
      <c r="U134" s="97"/>
      <c r="V134" s="97"/>
      <c r="W134" s="97"/>
      <c r="X134" s="97">
        <f>IF(SUM(U134:W134)=0,MASTER_DATA_MAPPED!X134*VLOOKUP(X$20,Backend!$A$2:$K$61,VLOOKUP(MASTER_DATA_ESCALATED!$B134,Backend!$M$3:$O$8,3,FALSE),FALSE),SUM(U134:W134))</f>
        <v>0</v>
      </c>
      <c r="Y134" s="97"/>
      <c r="Z134" s="97"/>
      <c r="AA134" s="97"/>
      <c r="AB134" s="97">
        <f>IF(SUM(Y134:AA134)=0,MASTER_DATA_MAPPED!AB134*VLOOKUP(AB$20,Backend!$A$2:$K$61,VLOOKUP(MASTER_DATA_ESCALATED!$B134,Backend!$M$3:$O$8,3,FALSE),FALSE),SUM(Y134:AA134))</f>
        <v>0</v>
      </c>
      <c r="AC134" s="97"/>
      <c r="AD134" s="97"/>
      <c r="AE134" s="97"/>
      <c r="AF134" s="97">
        <f>IF(SUM(AC134:AE134)=0,MASTER_DATA_MAPPED!AF134*VLOOKUP(AF$20,Backend!$A$2:$K$61,VLOOKUP(MASTER_DATA_ESCALATED!$B134,Backend!$M$3:$O$8,3,FALSE),FALSE),SUM(AC134:AE134))</f>
        <v>0</v>
      </c>
      <c r="AG134" s="97"/>
      <c r="AH134" s="97"/>
      <c r="AI134" s="97"/>
      <c r="AJ134" s="97">
        <f>IF(SUM(AG134:AI134)=0,MASTER_DATA_MAPPED!AJ134*VLOOKUP(AJ$20,Backend!$A$2:$K$61,VLOOKUP(MASTER_DATA_ESCALATED!$B134,Backend!$M$3:$O$8,3,FALSE),FALSE),SUM(AG134:AI134))</f>
        <v>0</v>
      </c>
      <c r="AK134" s="97"/>
      <c r="AL134" s="97"/>
      <c r="AM134" s="97"/>
      <c r="AN134" s="97">
        <f>IF(SUM(AK134:AM134)=0,MASTER_DATA_MAPPED!AN134*VLOOKUP(AN$20,Backend!$A$2:$K$61,VLOOKUP(MASTER_DATA_ESCALATED!$B134,Backend!$M$3:$O$8,3,FALSE),FALSE),SUM(AK134:AM134))</f>
        <v>0</v>
      </c>
      <c r="AO134" s="97"/>
      <c r="AP134" s="97"/>
      <c r="AQ134" s="97"/>
      <c r="AR134" s="97">
        <f>IF(SUM(AO134:AQ134)=0,MASTER_DATA_MAPPED!AR134*VLOOKUP(AR$20,Backend!$A$2:$K$61,VLOOKUP(MASTER_DATA_ESCALATED!$B134,Backend!$M$3:$O$8,3,FALSE),FALSE),SUM(AO134:AQ134))</f>
        <v>0</v>
      </c>
      <c r="AS134" s="97"/>
      <c r="AT134" s="97"/>
      <c r="AU134" s="97"/>
      <c r="AV134" s="97">
        <f>IF(SUM(AS134:AU134)=0,MASTER_DATA_MAPPED!AV134*VLOOKUP(AV$20,Backend!$A$2:$K$61,VLOOKUP(MASTER_DATA_ESCALATED!$B134,Backend!$M$3:$O$8,3,FALSE),FALSE),SUM(AS134:AU134))</f>
        <v>0</v>
      </c>
      <c r="AW134" s="97"/>
      <c r="AX134" s="97"/>
      <c r="AY134" s="97"/>
      <c r="AZ134" s="97">
        <f>IF(SUM(AW134:AY134)=0,MASTER_DATA_MAPPED!AZ134*VLOOKUP(AZ$20,Backend!$A$2:$K$61,VLOOKUP(MASTER_DATA_ESCALATED!$B134,Backend!$M$3:$O$8,3,FALSE),FALSE),SUM(AW134:AY134))</f>
        <v>0</v>
      </c>
      <c r="BA134" s="97"/>
      <c r="BB134" s="97"/>
      <c r="BC134" s="97"/>
      <c r="BD134" s="97">
        <f>IF(SUM(BA134:BC134)=0,MASTER_DATA_MAPPED!BD134*VLOOKUP(BD$20,Backend!$A$2:$K$61,VLOOKUP(MASTER_DATA_ESCALATED!$B134,Backend!$M$3:$O$8,3,FALSE),FALSE),SUM(BA134:BC134))</f>
        <v>0</v>
      </c>
      <c r="BE134" s="97"/>
      <c r="BF134" s="97"/>
      <c r="BG134" s="97"/>
      <c r="BH134" s="97">
        <f>IF(SUM(BE134:BG134)=0,MASTER_DATA_MAPPED!BH134*VLOOKUP(BH$20,Backend!$A$2:$K$61,VLOOKUP(MASTER_DATA_ESCALATED!$B134,Backend!$M$3:$O$8,3,FALSE),FALSE),SUM(BE134:BG134))</f>
        <v>0</v>
      </c>
      <c r="BI134" s="97"/>
      <c r="BJ134" s="97"/>
      <c r="BK134" s="97"/>
      <c r="BL134" s="97">
        <f>IF(SUM(BI134:BK134)=0,MASTER_DATA_MAPPED!BL134*VLOOKUP(BL$20,Backend!$A$2:$K$61,VLOOKUP(MASTER_DATA_ESCALATED!$B134,Backend!$M$3:$O$8,3,FALSE),FALSE),SUM(BI134:BK134))</f>
        <v>0</v>
      </c>
      <c r="BM134" s="97"/>
      <c r="BN134" s="97"/>
      <c r="BO134" s="97"/>
      <c r="BP134" s="97">
        <f>IF(SUM(BM134:BO134)=0,MASTER_DATA_MAPPED!BP134*VLOOKUP(BP$20,Backend!$A$2:$K$61,VLOOKUP(MASTER_DATA_ESCALATED!$B134,Backend!$M$3:$O$8,3,FALSE),FALSE),SUM(BM134:BO134))</f>
        <v>0</v>
      </c>
      <c r="BQ134" s="97"/>
      <c r="BR134" s="97"/>
      <c r="BS134" s="97"/>
      <c r="BT134" s="97">
        <f>IF(SUM(BQ134:BS134)=0,MASTER_DATA_MAPPED!BT134*VLOOKUP(BT$20,Backend!$A$2:$K$61,VLOOKUP(MASTER_DATA_ESCALATED!$B134,Backend!$M$3:$O$8,3,FALSE),FALSE),SUM(BQ134:BS134))</f>
        <v>0</v>
      </c>
      <c r="BU134" s="97"/>
      <c r="BV134" s="97"/>
      <c r="BW134" s="97"/>
      <c r="BX134" s="97">
        <f>IF(SUM(BU134:BW134)=0,MASTER_DATA_MAPPED!BX134*VLOOKUP(BX$20,Backend!$A$2:$K$61,VLOOKUP(MASTER_DATA_ESCALATED!$B134,Backend!$M$3:$O$8,3,FALSE),FALSE),SUM(BU134:BW134))</f>
        <v>0</v>
      </c>
      <c r="BY134" s="97"/>
      <c r="BZ134" s="97"/>
      <c r="CA134" s="97"/>
      <c r="CB134" s="97">
        <f>IF(SUM(BY134:CA134)=0,MASTER_DATA_MAPPED!CB134*VLOOKUP(CB$20,Backend!$A$2:$K$61,VLOOKUP(MASTER_DATA_ESCALATED!$B134,Backend!$M$3:$O$8,3,FALSE),FALSE),SUM(BY134:CA134))</f>
        <v>0</v>
      </c>
      <c r="CC134" s="97"/>
      <c r="CD134" s="97"/>
      <c r="CE134" s="97"/>
      <c r="CF134" s="97">
        <f>IF(SUM(CC134:CE134)=0,MASTER_DATA_MAPPED!CF134*VLOOKUP(CF$20,Backend!$A$2:$K$61,VLOOKUP(MASTER_DATA_ESCALATED!$B134,Backend!$M$3:$O$8,3,FALSE),FALSE),SUM(CC134:CE134))</f>
        <v>0</v>
      </c>
      <c r="CG134" s="97"/>
      <c r="CH134" s="97"/>
      <c r="CI134" s="97"/>
      <c r="CJ134" s="97">
        <f>IF(SUM(CG134:CI134)=0,MASTER_DATA_MAPPED!CJ134*VLOOKUP(CJ$20,Backend!$A$2:$K$61,VLOOKUP(MASTER_DATA_ESCALATED!$B134,Backend!$M$3:$O$8,3,FALSE),FALSE),SUM(CG134:CI134))</f>
        <v>0</v>
      </c>
      <c r="CK134" s="97"/>
      <c r="CL134" s="97"/>
      <c r="CM134" s="97"/>
      <c r="CN134" s="97">
        <f>IF(SUM(CK134:CM134)=0,MASTER_DATA_MAPPED!CN134*VLOOKUP(CN$20,Backend!$A$2:$K$61,VLOOKUP(MASTER_DATA_ESCALATED!$B134,Backend!$M$3:$O$8,3,FALSE),FALSE),SUM(CK134:CM134))</f>
        <v>0</v>
      </c>
      <c r="CO134" s="97"/>
      <c r="CP134" s="97"/>
      <c r="CQ134" s="97"/>
      <c r="CR134" s="97">
        <f>IF(SUM(CO134:CQ134)=0,MASTER_DATA_MAPPED!CR134*VLOOKUP(CR$20,Backend!$A$2:$K$61,VLOOKUP(MASTER_DATA_ESCALATED!$B134,Backend!$M$3:$O$8,3,FALSE),FALSE),SUM(CO134:CQ134))</f>
        <v>0</v>
      </c>
      <c r="CS134" s="97"/>
      <c r="CT134" s="97"/>
      <c r="CU134" s="97"/>
      <c r="CV134" s="97">
        <f>IF(SUM(CS134:CU134)=0,MASTER_DATA_MAPPED!CV134*VLOOKUP(CV$20,Backend!$A$2:$K$61,VLOOKUP(MASTER_DATA_ESCALATED!$B134,Backend!$M$3:$O$8,3,FALSE),FALSE),SUM(CS134:CU134))</f>
        <v>0</v>
      </c>
      <c r="CW134" s="97"/>
      <c r="CX134" s="97"/>
      <c r="CY134" s="97"/>
      <c r="CZ134" s="97">
        <f>IF(SUM(CW134:CY134)=0,MASTER_DATA_MAPPED!CZ134*VLOOKUP(CZ$20,Backend!$A$2:$K$61,VLOOKUP(MASTER_DATA_ESCALATED!$B134,Backend!$M$3:$O$8,3,FALSE),FALSE),SUM(CW134:CY134))</f>
        <v>0</v>
      </c>
      <c r="DA134" s="97"/>
      <c r="DB134" s="97"/>
      <c r="DC134" s="97"/>
      <c r="DD134" s="97" t="e">
        <f>IF(SUM(DA134:DC134)=0,MASTER_DATA_MAPPED!DD134*VLOOKUP(DD$20,Backend!$A$2:$K$61,VLOOKUP(MASTER_DATA_ESCALATED!$B134,Backend!$M$3:$O$8,3,FALSE),FALSE),SUM(DA134:DC134))</f>
        <v>#N/A</v>
      </c>
      <c r="DE134" s="97"/>
      <c r="DF134" s="97"/>
      <c r="DG134" s="97"/>
      <c r="DH134" s="97">
        <f>IF(SUM(DE134:DG134)=0,MASTER_DATA_MAPPED!DH134*VLOOKUP(DH$20,Backend!$A$2:$K$61,VLOOKUP(MASTER_DATA_ESCALATED!$B134,Backend!$M$3:$O$8,3,FALSE),FALSE),SUM(DE134:DG134))</f>
        <v>0</v>
      </c>
      <c r="DI134" s="97"/>
      <c r="DJ134" s="97"/>
      <c r="DK134" s="97"/>
      <c r="DL134" s="97">
        <f>IF(SUM(DI134:DK134)=0,MASTER_DATA_MAPPED!DL134*VLOOKUP(DL$20,Backend!$A$2:$K$61,VLOOKUP(MASTER_DATA_ESCALATED!$B134,Backend!$M$3:$O$8,3,FALSE),FALSE),SUM(DI134:DK134))</f>
        <v>0</v>
      </c>
      <c r="DM134" s="97"/>
      <c r="DN134" s="97"/>
      <c r="DO134" s="97"/>
      <c r="DP134" s="97">
        <f>IF(SUM(DM134:DO134)=0,MASTER_DATA_MAPPED!DP134*VLOOKUP(DP$20,Backend!$A$2:$K$61,VLOOKUP(MASTER_DATA_ESCALATED!$B134,Backend!$M$3:$O$8,3,FALSE),FALSE),SUM(DM134:DO134))</f>
        <v>0</v>
      </c>
      <c r="DQ134" s="97"/>
      <c r="DR134" s="97"/>
      <c r="DS134" s="97"/>
      <c r="DT134" s="97">
        <f>IF(SUM(DQ134:DS134)=0,MASTER_DATA_MAPPED!DT134*VLOOKUP(DT$20,Backend!$A$2:$K$61,VLOOKUP(MASTER_DATA_ESCALATED!$B134,Backend!$M$3:$O$8,3,FALSE),FALSE),SUM(DQ134:DS134))</f>
        <v>0</v>
      </c>
      <c r="DU134" s="97"/>
      <c r="DV134" s="97"/>
      <c r="DW134" s="97"/>
      <c r="DX134" s="97">
        <f>IF(SUM(DU134:DW134)=0,MASTER_DATA_MAPPED!DX134*VLOOKUP(DX$20,Backend!$A$2:$K$61,VLOOKUP(MASTER_DATA_ESCALATED!$B134,Backend!$M$3:$O$8,3,FALSE),FALSE),SUM(DU134:DW134))</f>
        <v>0</v>
      </c>
      <c r="DY134" s="97"/>
      <c r="DZ134" s="97"/>
      <c r="EA134" s="97"/>
      <c r="EB134" s="97">
        <f>IF(SUM(DY134:EA134)=0,MASTER_DATA_MAPPED!EB134*VLOOKUP(EB$20,Backend!$A$2:$K$61,VLOOKUP(MASTER_DATA_ESCALATED!$B134,Backend!$M$3:$O$8,3,FALSE),FALSE),SUM(DY134:EA134))</f>
        <v>0</v>
      </c>
      <c r="EC134" s="97"/>
      <c r="ED134" s="97"/>
      <c r="EE134" s="97"/>
      <c r="EF134" s="97">
        <f>IF(SUM(EC134:EE134)=0,MASTER_DATA_MAPPED!EF134*VLOOKUP(EF$20,Backend!$A$2:$K$61,VLOOKUP(MASTER_DATA_ESCALATED!$B134,Backend!$M$3:$O$8,3,FALSE),FALSE),SUM(EC134:EE134))</f>
        <v>0</v>
      </c>
      <c r="EG134" s="97"/>
      <c r="EH134" s="97"/>
      <c r="EI134" s="97"/>
      <c r="EJ134" s="97">
        <f>IF(SUM(EG134:EI134)=0,MASTER_DATA_MAPPED!EJ134*VLOOKUP(EJ$20,Backend!$A$2:$K$61,VLOOKUP(MASTER_DATA_ESCALATED!$B134,Backend!$M$3:$O$8,3,FALSE),FALSE),SUM(EG134:EI134))</f>
        <v>0</v>
      </c>
      <c r="EK134" s="97"/>
      <c r="EL134" s="97"/>
      <c r="EM134" s="97"/>
      <c r="EN134" s="97">
        <f>IF(SUM(EK134:EM134)=0,MASTER_DATA_MAPPED!EN134*VLOOKUP(EN$20,Backend!$A$2:$K$61,VLOOKUP(MASTER_DATA_ESCALATED!$B134,Backend!$M$3:$O$8,3,FALSE),FALSE),SUM(EK134:EM134))</f>
        <v>0</v>
      </c>
      <c r="EO134" s="97"/>
      <c r="EP134" s="97"/>
      <c r="EQ134" s="97"/>
      <c r="ER134" s="97">
        <f>IF(SUM(EO134:EQ134)=0,MASTER_DATA_MAPPED!ER134*VLOOKUP(ER$20,Backend!$A$2:$K$61,VLOOKUP(MASTER_DATA_ESCALATED!$B134,Backend!$M$3:$O$8,3,FALSE),FALSE),SUM(EO134:EQ134))</f>
        <v>0</v>
      </c>
      <c r="ES134" s="97"/>
      <c r="ET134" s="97"/>
      <c r="EU134" s="97"/>
      <c r="EV134" s="97">
        <f>IF(SUM(ES134:EU134)=0,MASTER_DATA_MAPPED!EV134*VLOOKUP(EV$20,Backend!$A$2:$K$61,VLOOKUP(MASTER_DATA_ESCALATED!$B134,Backend!$M$3:$O$8,3,FALSE),FALSE),SUM(ES134:EU134))</f>
        <v>0</v>
      </c>
      <c r="EW134" s="97"/>
      <c r="EX134" s="97"/>
      <c r="EY134" s="97"/>
      <c r="EZ134" s="97">
        <f>IF(SUM(EW134:EY134)=0,MASTER_DATA_MAPPED!EZ134*VLOOKUP(EZ$20,Backend!$A$2:$K$61,VLOOKUP(MASTER_DATA_ESCALATED!$B134,Backend!$M$3:$O$8,3,FALSE),FALSE),SUM(EW134:EY134))</f>
        <v>0</v>
      </c>
      <c r="FA134" s="97"/>
      <c r="FB134" s="97"/>
      <c r="FC134" s="97"/>
      <c r="FD134" s="97">
        <f>IF(SUM(FA134:FC134)=0,MASTER_DATA_MAPPED!FD134*VLOOKUP(FD$20,Backend!$A$2:$K$61,VLOOKUP(MASTER_DATA_ESCALATED!$B134,Backend!$M$3:$O$8,3,FALSE),FALSE),SUM(FA134:FC134))</f>
        <v>0</v>
      </c>
      <c r="FE134" s="97"/>
      <c r="FF134" s="97"/>
      <c r="FG134" s="97"/>
      <c r="FH134" s="97">
        <f>IF(SUM(FE134:FG134)=0,MASTER_DATA_MAPPED!FH134*VLOOKUP(FH$20,Backend!$A$2:$K$61,VLOOKUP(MASTER_DATA_ESCALATED!$B134,Backend!$M$3:$O$8,3,FALSE),FALSE),SUM(FE134:FG134))</f>
        <v>0</v>
      </c>
      <c r="FI134" s="97"/>
      <c r="FJ134" s="97"/>
      <c r="FK134" s="97"/>
      <c r="FL134" s="97">
        <f>IF(SUM(FI134:FK134)=0,MASTER_DATA_MAPPED!FL134*VLOOKUP(FL$20,Backend!$A$2:$K$61,VLOOKUP(MASTER_DATA_ESCALATED!$B134,Backend!$M$3:$O$8,3,FALSE),FALSE),SUM(FI134:FK134))</f>
        <v>0</v>
      </c>
      <c r="FM134" s="97"/>
      <c r="FN134" s="97"/>
      <c r="FO134" s="97"/>
      <c r="FP134" s="97">
        <f>IF(SUM(FM134:FO134)=0,MASTER_DATA_MAPPED!FP134*VLOOKUP(FP$20,Backend!$A$2:$K$61,VLOOKUP(MASTER_DATA_ESCALATED!$B134,Backend!$M$3:$O$8,3,FALSE),FALSE),SUM(FM134:FO134))</f>
        <v>0</v>
      </c>
      <c r="FQ134" s="97"/>
      <c r="FR134" s="97"/>
      <c r="FS134" s="97"/>
      <c r="FT134" s="97">
        <f>IF(SUM(FQ134:FS134)=0,MASTER_DATA_MAPPED!FT134*VLOOKUP(FT$20,Backend!$A$2:$K$61,VLOOKUP(MASTER_DATA_ESCALATED!$B134,Backend!$M$3:$O$8,3,FALSE),FALSE),SUM(FQ134:FS134))</f>
        <v>0</v>
      </c>
      <c r="FU134" s="97"/>
      <c r="FV134" s="97"/>
      <c r="FW134" s="97"/>
      <c r="FX134" s="97">
        <f>IF(SUM(FU134:FW134)=0,MASTER_DATA_MAPPED!FX134*VLOOKUP(FX$20,Backend!$A$2:$K$61,VLOOKUP(MASTER_DATA_ESCALATED!$B134,Backend!$M$3:$O$8,3,FALSE),FALSE),SUM(FU134:FW134))</f>
        <v>0</v>
      </c>
      <c r="FY134" s="97"/>
      <c r="FZ134" s="97"/>
      <c r="GA134" s="97"/>
      <c r="GB134" s="97">
        <f>IF(SUM(FY134:GA134)=0,MASTER_DATA_MAPPED!GB134*VLOOKUP(GB$20,Backend!$A$2:$K$61,VLOOKUP(MASTER_DATA_ESCALATED!$B134,Backend!$M$3:$O$8,3,FALSE),FALSE),SUM(FY134:GA134))</f>
        <v>0</v>
      </c>
      <c r="GC134" s="97"/>
      <c r="GD134" s="97"/>
      <c r="GE134" s="97"/>
      <c r="GF134" s="97">
        <f>IF(SUM(GC134:GE134)=0,MASTER_DATA_MAPPED!GF134*VLOOKUP(GF$20,Backend!$A$2:$K$61,VLOOKUP(MASTER_DATA_ESCALATED!$B134,Backend!$M$3:$O$8,3,FALSE),FALSE),SUM(GC134:GE134))</f>
        <v>0</v>
      </c>
      <c r="GG134" s="97"/>
      <c r="GH134" s="97"/>
      <c r="GI134" s="97"/>
      <c r="GJ134" s="97">
        <f>IF(SUM(GG134:GI134)=0,MASTER_DATA_MAPPED!GJ134*VLOOKUP(GJ$20,Backend!$A$2:$K$61,VLOOKUP(MASTER_DATA_ESCALATED!$B134,Backend!$M$3:$O$8,3,FALSE),FALSE),SUM(GG134:GI134))</f>
        <v>0</v>
      </c>
      <c r="GK134" s="97"/>
      <c r="GL134" s="97"/>
      <c r="GM134" s="97"/>
      <c r="GN134" s="97">
        <f>IF(SUM(GK134:GM134)=0,MASTER_DATA_MAPPED!GN134*VLOOKUP(GN$20,Backend!$A$2:$K$61,VLOOKUP(MASTER_DATA_ESCALATED!$B134,Backend!$M$3:$O$8,3,FALSE),FALSE),SUM(GK134:GM134))</f>
        <v>0</v>
      </c>
      <c r="GO134" s="97"/>
      <c r="GP134" s="97"/>
      <c r="GQ134" s="97"/>
      <c r="GR134" s="97">
        <f>IF(SUM(GO134:GQ134)=0,MASTER_DATA_MAPPED!GR134*VLOOKUP(GR$20,Backend!$A$2:$K$61,VLOOKUP(MASTER_DATA_ESCALATED!$B134,Backend!$M$3:$O$8,3,FALSE),FALSE),SUM(GO134:GQ134))</f>
        <v>0</v>
      </c>
      <c r="GS134" s="97"/>
      <c r="GT134" s="97"/>
      <c r="GU134" s="97"/>
      <c r="GV134" s="97">
        <f>IF(SUM(GS134:GU134)=0,MASTER_DATA_MAPPED!GV134*VLOOKUP(GV$20,Backend!$A$2:$K$61,VLOOKUP(MASTER_DATA_ESCALATED!$B134,Backend!$M$3:$O$8,3,FALSE),FALSE),SUM(GS134:GU134))</f>
        <v>0</v>
      </c>
    </row>
    <row r="135" spans="2:204" hidden="1" outlineLevel="2" x14ac:dyDescent="0.3">
      <c r="B135" s="21">
        <f t="shared" si="3"/>
        <v>20</v>
      </c>
      <c r="C135" s="52">
        <f t="shared" si="4"/>
        <v>264</v>
      </c>
      <c r="D135" s="77"/>
      <c r="E135" s="52"/>
      <c r="F135" s="52">
        <v>264</v>
      </c>
      <c r="G135" s="78"/>
      <c r="H135" s="35" t="s">
        <v>131</v>
      </c>
      <c r="I135" s="97"/>
      <c r="J135" s="97"/>
      <c r="K135" s="97"/>
      <c r="L135" s="97">
        <f>IF(SUM(I135:K135)=0,MASTER_DATA_MAPPED!L135*VLOOKUP(L$20,Backend!$A$2:$K$61,VLOOKUP(MASTER_DATA_ESCALATED!$B135,Backend!$M$3:$O$8,3,FALSE),FALSE),SUM(I135:K135))</f>
        <v>0</v>
      </c>
      <c r="M135" s="97"/>
      <c r="N135" s="97"/>
      <c r="O135" s="97"/>
      <c r="P135" s="97">
        <f>IF(SUM(M135:O135)=0,MASTER_DATA_MAPPED!P135*VLOOKUP(P$20,Backend!$A$2:$K$61,VLOOKUP(MASTER_DATA_ESCALATED!$B135,Backend!$M$3:$O$8,3,FALSE),FALSE),SUM(M135:O135))</f>
        <v>0</v>
      </c>
      <c r="Q135" s="97"/>
      <c r="R135" s="97"/>
      <c r="S135" s="97"/>
      <c r="T135" s="97">
        <f>IF(SUM(Q135:S135)=0,MASTER_DATA_MAPPED!T135*VLOOKUP(T$20,Backend!$A$2:$K$61,VLOOKUP(MASTER_DATA_ESCALATED!$B135,Backend!$M$3:$O$8,3,FALSE),FALSE),SUM(Q135:S135))</f>
        <v>0</v>
      </c>
      <c r="U135" s="97"/>
      <c r="V135" s="97"/>
      <c r="W135" s="97"/>
      <c r="X135" s="97">
        <f>IF(SUM(U135:W135)=0,MASTER_DATA_MAPPED!X135*VLOOKUP(X$20,Backend!$A$2:$K$61,VLOOKUP(MASTER_DATA_ESCALATED!$B135,Backend!$M$3:$O$8,3,FALSE),FALSE),SUM(U135:W135))</f>
        <v>0</v>
      </c>
      <c r="Y135" s="97"/>
      <c r="Z135" s="97"/>
      <c r="AA135" s="97"/>
      <c r="AB135" s="97">
        <f>IF(SUM(Y135:AA135)=0,MASTER_DATA_MAPPED!AB135*VLOOKUP(AB$20,Backend!$A$2:$K$61,VLOOKUP(MASTER_DATA_ESCALATED!$B135,Backend!$M$3:$O$8,3,FALSE),FALSE),SUM(Y135:AA135))</f>
        <v>0</v>
      </c>
      <c r="AC135" s="97"/>
      <c r="AD135" s="97"/>
      <c r="AE135" s="97"/>
      <c r="AF135" s="97">
        <f>IF(SUM(AC135:AE135)=0,MASTER_DATA_MAPPED!AF135*VLOOKUP(AF$20,Backend!$A$2:$K$61,VLOOKUP(MASTER_DATA_ESCALATED!$B135,Backend!$M$3:$O$8,3,FALSE),FALSE),SUM(AC135:AE135))</f>
        <v>0</v>
      </c>
      <c r="AG135" s="97"/>
      <c r="AH135" s="97"/>
      <c r="AI135" s="97"/>
      <c r="AJ135" s="97">
        <f>IF(SUM(AG135:AI135)=0,MASTER_DATA_MAPPED!AJ135*VLOOKUP(AJ$20,Backend!$A$2:$K$61,VLOOKUP(MASTER_DATA_ESCALATED!$B135,Backend!$M$3:$O$8,3,FALSE),FALSE),SUM(AG135:AI135))</f>
        <v>0</v>
      </c>
      <c r="AK135" s="97"/>
      <c r="AL135" s="97"/>
      <c r="AM135" s="97"/>
      <c r="AN135" s="97">
        <f>IF(SUM(AK135:AM135)=0,MASTER_DATA_MAPPED!AN135*VLOOKUP(AN$20,Backend!$A$2:$K$61,VLOOKUP(MASTER_DATA_ESCALATED!$B135,Backend!$M$3:$O$8,3,FALSE),FALSE),SUM(AK135:AM135))</f>
        <v>0</v>
      </c>
      <c r="AO135" s="97"/>
      <c r="AP135" s="97"/>
      <c r="AQ135" s="97"/>
      <c r="AR135" s="97">
        <f>IF(SUM(AO135:AQ135)=0,MASTER_DATA_MAPPED!AR135*VLOOKUP(AR$20,Backend!$A$2:$K$61,VLOOKUP(MASTER_DATA_ESCALATED!$B135,Backend!$M$3:$O$8,3,FALSE),FALSE),SUM(AO135:AQ135))</f>
        <v>0</v>
      </c>
      <c r="AS135" s="97"/>
      <c r="AT135" s="97"/>
      <c r="AU135" s="97"/>
      <c r="AV135" s="97">
        <f>IF(SUM(AS135:AU135)=0,MASTER_DATA_MAPPED!AV135*VLOOKUP(AV$20,Backend!$A$2:$K$61,VLOOKUP(MASTER_DATA_ESCALATED!$B135,Backend!$M$3:$O$8,3,FALSE),FALSE),SUM(AS135:AU135))</f>
        <v>0</v>
      </c>
      <c r="AW135" s="97"/>
      <c r="AX135" s="97"/>
      <c r="AY135" s="97"/>
      <c r="AZ135" s="97">
        <f>IF(SUM(AW135:AY135)=0,MASTER_DATA_MAPPED!AZ135*VLOOKUP(AZ$20,Backend!$A$2:$K$61,VLOOKUP(MASTER_DATA_ESCALATED!$B135,Backend!$M$3:$O$8,3,FALSE),FALSE),SUM(AW135:AY135))</f>
        <v>0</v>
      </c>
      <c r="BA135" s="97"/>
      <c r="BB135" s="97"/>
      <c r="BC135" s="97"/>
      <c r="BD135" s="97">
        <f>IF(SUM(BA135:BC135)=0,MASTER_DATA_MAPPED!BD135*VLOOKUP(BD$20,Backend!$A$2:$K$61,VLOOKUP(MASTER_DATA_ESCALATED!$B135,Backend!$M$3:$O$8,3,FALSE),FALSE),SUM(BA135:BC135))</f>
        <v>0</v>
      </c>
      <c r="BE135" s="97"/>
      <c r="BF135" s="97"/>
      <c r="BG135" s="97"/>
      <c r="BH135" s="97">
        <f>IF(SUM(BE135:BG135)=0,MASTER_DATA_MAPPED!BH135*VLOOKUP(BH$20,Backend!$A$2:$K$61,VLOOKUP(MASTER_DATA_ESCALATED!$B135,Backend!$M$3:$O$8,3,FALSE),FALSE),SUM(BE135:BG135))</f>
        <v>0</v>
      </c>
      <c r="BI135" s="97"/>
      <c r="BJ135" s="97"/>
      <c r="BK135" s="97"/>
      <c r="BL135" s="97">
        <f>IF(SUM(BI135:BK135)=0,MASTER_DATA_MAPPED!BL135*VLOOKUP(BL$20,Backend!$A$2:$K$61,VLOOKUP(MASTER_DATA_ESCALATED!$B135,Backend!$M$3:$O$8,3,FALSE),FALSE),SUM(BI135:BK135))</f>
        <v>0</v>
      </c>
      <c r="BM135" s="97"/>
      <c r="BN135" s="97"/>
      <c r="BO135" s="97"/>
      <c r="BP135" s="97">
        <f>IF(SUM(BM135:BO135)=0,MASTER_DATA_MAPPED!BP135*VLOOKUP(BP$20,Backend!$A$2:$K$61,VLOOKUP(MASTER_DATA_ESCALATED!$B135,Backend!$M$3:$O$8,3,FALSE),FALSE),SUM(BM135:BO135))</f>
        <v>0</v>
      </c>
      <c r="BQ135" s="97"/>
      <c r="BR135" s="97"/>
      <c r="BS135" s="97"/>
      <c r="BT135" s="97">
        <f>IF(SUM(BQ135:BS135)=0,MASTER_DATA_MAPPED!BT135*VLOOKUP(BT$20,Backend!$A$2:$K$61,VLOOKUP(MASTER_DATA_ESCALATED!$B135,Backend!$M$3:$O$8,3,FALSE),FALSE),SUM(BQ135:BS135))</f>
        <v>0</v>
      </c>
      <c r="BU135" s="97"/>
      <c r="BV135" s="97"/>
      <c r="BW135" s="97"/>
      <c r="BX135" s="97">
        <f>IF(SUM(BU135:BW135)=0,MASTER_DATA_MAPPED!BX135*VLOOKUP(BX$20,Backend!$A$2:$K$61,VLOOKUP(MASTER_DATA_ESCALATED!$B135,Backend!$M$3:$O$8,3,FALSE),FALSE),SUM(BU135:BW135))</f>
        <v>0</v>
      </c>
      <c r="BY135" s="97"/>
      <c r="BZ135" s="97"/>
      <c r="CA135" s="97"/>
      <c r="CB135" s="97">
        <f>IF(SUM(BY135:CA135)=0,MASTER_DATA_MAPPED!CB135*VLOOKUP(CB$20,Backend!$A$2:$K$61,VLOOKUP(MASTER_DATA_ESCALATED!$B135,Backend!$M$3:$O$8,3,FALSE),FALSE),SUM(BY135:CA135))</f>
        <v>0</v>
      </c>
      <c r="CC135" s="97"/>
      <c r="CD135" s="97"/>
      <c r="CE135" s="97"/>
      <c r="CF135" s="97">
        <f>IF(SUM(CC135:CE135)=0,MASTER_DATA_MAPPED!CF135*VLOOKUP(CF$20,Backend!$A$2:$K$61,VLOOKUP(MASTER_DATA_ESCALATED!$B135,Backend!$M$3:$O$8,3,FALSE),FALSE),SUM(CC135:CE135))</f>
        <v>0</v>
      </c>
      <c r="CG135" s="97"/>
      <c r="CH135" s="97"/>
      <c r="CI135" s="97"/>
      <c r="CJ135" s="97">
        <f>IF(SUM(CG135:CI135)=0,MASTER_DATA_MAPPED!CJ135*VLOOKUP(CJ$20,Backend!$A$2:$K$61,VLOOKUP(MASTER_DATA_ESCALATED!$B135,Backend!$M$3:$O$8,3,FALSE),FALSE),SUM(CG135:CI135))</f>
        <v>0</v>
      </c>
      <c r="CK135" s="97"/>
      <c r="CL135" s="97"/>
      <c r="CM135" s="97"/>
      <c r="CN135" s="97">
        <f>IF(SUM(CK135:CM135)=0,MASTER_DATA_MAPPED!CN135*VLOOKUP(CN$20,Backend!$A$2:$K$61,VLOOKUP(MASTER_DATA_ESCALATED!$B135,Backend!$M$3:$O$8,3,FALSE),FALSE),SUM(CK135:CM135))</f>
        <v>0</v>
      </c>
      <c r="CO135" s="97"/>
      <c r="CP135" s="97"/>
      <c r="CQ135" s="97"/>
      <c r="CR135" s="97">
        <f>IF(SUM(CO135:CQ135)=0,MASTER_DATA_MAPPED!CR135*VLOOKUP(CR$20,Backend!$A$2:$K$61,VLOOKUP(MASTER_DATA_ESCALATED!$B135,Backend!$M$3:$O$8,3,FALSE),FALSE),SUM(CO135:CQ135))</f>
        <v>0</v>
      </c>
      <c r="CS135" s="97"/>
      <c r="CT135" s="97"/>
      <c r="CU135" s="97"/>
      <c r="CV135" s="97">
        <f>IF(SUM(CS135:CU135)=0,MASTER_DATA_MAPPED!CV135*VLOOKUP(CV$20,Backend!$A$2:$K$61,VLOOKUP(MASTER_DATA_ESCALATED!$B135,Backend!$M$3:$O$8,3,FALSE),FALSE),SUM(CS135:CU135))</f>
        <v>0</v>
      </c>
      <c r="CW135" s="97"/>
      <c r="CX135" s="97"/>
      <c r="CY135" s="97"/>
      <c r="CZ135" s="97">
        <f>IF(SUM(CW135:CY135)=0,MASTER_DATA_MAPPED!CZ135*VLOOKUP(CZ$20,Backend!$A$2:$K$61,VLOOKUP(MASTER_DATA_ESCALATED!$B135,Backend!$M$3:$O$8,3,FALSE),FALSE),SUM(CW135:CY135))</f>
        <v>0</v>
      </c>
      <c r="DA135" s="97"/>
      <c r="DB135" s="97"/>
      <c r="DC135" s="97"/>
      <c r="DD135" s="97" t="e">
        <f>IF(SUM(DA135:DC135)=0,MASTER_DATA_MAPPED!DD135*VLOOKUP(DD$20,Backend!$A$2:$K$61,VLOOKUP(MASTER_DATA_ESCALATED!$B135,Backend!$M$3:$O$8,3,FALSE),FALSE),SUM(DA135:DC135))</f>
        <v>#N/A</v>
      </c>
      <c r="DE135" s="97"/>
      <c r="DF135" s="97"/>
      <c r="DG135" s="97"/>
      <c r="DH135" s="97">
        <f>IF(SUM(DE135:DG135)=0,MASTER_DATA_MAPPED!DH135*VLOOKUP(DH$20,Backend!$A$2:$K$61,VLOOKUP(MASTER_DATA_ESCALATED!$B135,Backend!$M$3:$O$8,3,FALSE),FALSE),SUM(DE135:DG135))</f>
        <v>0</v>
      </c>
      <c r="DI135" s="97"/>
      <c r="DJ135" s="97"/>
      <c r="DK135" s="97"/>
      <c r="DL135" s="97">
        <f>IF(SUM(DI135:DK135)=0,MASTER_DATA_MAPPED!DL135*VLOOKUP(DL$20,Backend!$A$2:$K$61,VLOOKUP(MASTER_DATA_ESCALATED!$B135,Backend!$M$3:$O$8,3,FALSE),FALSE),SUM(DI135:DK135))</f>
        <v>0</v>
      </c>
      <c r="DM135" s="97"/>
      <c r="DN135" s="97"/>
      <c r="DO135" s="97"/>
      <c r="DP135" s="97">
        <f>IF(SUM(DM135:DO135)=0,MASTER_DATA_MAPPED!DP135*VLOOKUP(DP$20,Backend!$A$2:$K$61,VLOOKUP(MASTER_DATA_ESCALATED!$B135,Backend!$M$3:$O$8,3,FALSE),FALSE),SUM(DM135:DO135))</f>
        <v>0</v>
      </c>
      <c r="DQ135" s="97"/>
      <c r="DR135" s="97"/>
      <c r="DS135" s="97"/>
      <c r="DT135" s="97">
        <f>IF(SUM(DQ135:DS135)=0,MASTER_DATA_MAPPED!DT135*VLOOKUP(DT$20,Backend!$A$2:$K$61,VLOOKUP(MASTER_DATA_ESCALATED!$B135,Backend!$M$3:$O$8,3,FALSE),FALSE),SUM(DQ135:DS135))</f>
        <v>0</v>
      </c>
      <c r="DU135" s="97"/>
      <c r="DV135" s="97"/>
      <c r="DW135" s="97"/>
      <c r="DX135" s="97">
        <f>IF(SUM(DU135:DW135)=0,MASTER_DATA_MAPPED!DX135*VLOOKUP(DX$20,Backend!$A$2:$K$61,VLOOKUP(MASTER_DATA_ESCALATED!$B135,Backend!$M$3:$O$8,3,FALSE),FALSE),SUM(DU135:DW135))</f>
        <v>0</v>
      </c>
      <c r="DY135" s="97"/>
      <c r="DZ135" s="97"/>
      <c r="EA135" s="97"/>
      <c r="EB135" s="97">
        <f>IF(SUM(DY135:EA135)=0,MASTER_DATA_MAPPED!EB135*VLOOKUP(EB$20,Backend!$A$2:$K$61,VLOOKUP(MASTER_DATA_ESCALATED!$B135,Backend!$M$3:$O$8,3,FALSE),FALSE),SUM(DY135:EA135))</f>
        <v>0</v>
      </c>
      <c r="EC135" s="97"/>
      <c r="ED135" s="97"/>
      <c r="EE135" s="97"/>
      <c r="EF135" s="97">
        <f>IF(SUM(EC135:EE135)=0,MASTER_DATA_MAPPED!EF135*VLOOKUP(EF$20,Backend!$A$2:$K$61,VLOOKUP(MASTER_DATA_ESCALATED!$B135,Backend!$M$3:$O$8,3,FALSE),FALSE),SUM(EC135:EE135))</f>
        <v>0</v>
      </c>
      <c r="EG135" s="97"/>
      <c r="EH135" s="97"/>
      <c r="EI135" s="97"/>
      <c r="EJ135" s="97">
        <f>IF(SUM(EG135:EI135)=0,MASTER_DATA_MAPPED!EJ135*VLOOKUP(EJ$20,Backend!$A$2:$K$61,VLOOKUP(MASTER_DATA_ESCALATED!$B135,Backend!$M$3:$O$8,3,FALSE),FALSE),SUM(EG135:EI135))</f>
        <v>0</v>
      </c>
      <c r="EK135" s="97"/>
      <c r="EL135" s="97"/>
      <c r="EM135" s="97"/>
      <c r="EN135" s="97">
        <f>IF(SUM(EK135:EM135)=0,MASTER_DATA_MAPPED!EN135*VLOOKUP(EN$20,Backend!$A$2:$K$61,VLOOKUP(MASTER_DATA_ESCALATED!$B135,Backend!$M$3:$O$8,3,FALSE),FALSE),SUM(EK135:EM135))</f>
        <v>0</v>
      </c>
      <c r="EO135" s="97"/>
      <c r="EP135" s="97"/>
      <c r="EQ135" s="97"/>
      <c r="ER135" s="97">
        <f>IF(SUM(EO135:EQ135)=0,MASTER_DATA_MAPPED!ER135*VLOOKUP(ER$20,Backend!$A$2:$K$61,VLOOKUP(MASTER_DATA_ESCALATED!$B135,Backend!$M$3:$O$8,3,FALSE),FALSE),SUM(EO135:EQ135))</f>
        <v>0</v>
      </c>
      <c r="ES135" s="97"/>
      <c r="ET135" s="97"/>
      <c r="EU135" s="97"/>
      <c r="EV135" s="97">
        <f>IF(SUM(ES135:EU135)=0,MASTER_DATA_MAPPED!EV135*VLOOKUP(EV$20,Backend!$A$2:$K$61,VLOOKUP(MASTER_DATA_ESCALATED!$B135,Backend!$M$3:$O$8,3,FALSE),FALSE),SUM(ES135:EU135))</f>
        <v>0</v>
      </c>
      <c r="EW135" s="97"/>
      <c r="EX135" s="97"/>
      <c r="EY135" s="97"/>
      <c r="EZ135" s="97">
        <f>IF(SUM(EW135:EY135)=0,MASTER_DATA_MAPPED!EZ135*VLOOKUP(EZ$20,Backend!$A$2:$K$61,VLOOKUP(MASTER_DATA_ESCALATED!$B135,Backend!$M$3:$O$8,3,FALSE),FALSE),SUM(EW135:EY135))</f>
        <v>0</v>
      </c>
      <c r="FA135" s="97"/>
      <c r="FB135" s="97"/>
      <c r="FC135" s="97"/>
      <c r="FD135" s="97">
        <f>IF(SUM(FA135:FC135)=0,MASTER_DATA_MAPPED!FD135*VLOOKUP(FD$20,Backend!$A$2:$K$61,VLOOKUP(MASTER_DATA_ESCALATED!$B135,Backend!$M$3:$O$8,3,FALSE),FALSE),SUM(FA135:FC135))</f>
        <v>0</v>
      </c>
      <c r="FE135" s="97"/>
      <c r="FF135" s="97"/>
      <c r="FG135" s="97"/>
      <c r="FH135" s="97">
        <f>IF(SUM(FE135:FG135)=0,MASTER_DATA_MAPPED!FH135*VLOOKUP(FH$20,Backend!$A$2:$K$61,VLOOKUP(MASTER_DATA_ESCALATED!$B135,Backend!$M$3:$O$8,3,FALSE),FALSE),SUM(FE135:FG135))</f>
        <v>0</v>
      </c>
      <c r="FI135" s="97"/>
      <c r="FJ135" s="97"/>
      <c r="FK135" s="97"/>
      <c r="FL135" s="97">
        <f>IF(SUM(FI135:FK135)=0,MASTER_DATA_MAPPED!FL135*VLOOKUP(FL$20,Backend!$A$2:$K$61,VLOOKUP(MASTER_DATA_ESCALATED!$B135,Backend!$M$3:$O$8,3,FALSE),FALSE),SUM(FI135:FK135))</f>
        <v>0</v>
      </c>
      <c r="FM135" s="97"/>
      <c r="FN135" s="97"/>
      <c r="FO135" s="97"/>
      <c r="FP135" s="97">
        <f>IF(SUM(FM135:FO135)=0,MASTER_DATA_MAPPED!FP135*VLOOKUP(FP$20,Backend!$A$2:$K$61,VLOOKUP(MASTER_DATA_ESCALATED!$B135,Backend!$M$3:$O$8,3,FALSE),FALSE),SUM(FM135:FO135))</f>
        <v>0</v>
      </c>
      <c r="FQ135" s="97"/>
      <c r="FR135" s="97"/>
      <c r="FS135" s="97"/>
      <c r="FT135" s="97">
        <f>IF(SUM(FQ135:FS135)=0,MASTER_DATA_MAPPED!FT135*VLOOKUP(FT$20,Backend!$A$2:$K$61,VLOOKUP(MASTER_DATA_ESCALATED!$B135,Backend!$M$3:$O$8,3,FALSE),FALSE),SUM(FQ135:FS135))</f>
        <v>0</v>
      </c>
      <c r="FU135" s="97"/>
      <c r="FV135" s="97"/>
      <c r="FW135" s="97"/>
      <c r="FX135" s="97">
        <f>IF(SUM(FU135:FW135)=0,MASTER_DATA_MAPPED!FX135*VLOOKUP(FX$20,Backend!$A$2:$K$61,VLOOKUP(MASTER_DATA_ESCALATED!$B135,Backend!$M$3:$O$8,3,FALSE),FALSE),SUM(FU135:FW135))</f>
        <v>0</v>
      </c>
      <c r="FY135" s="97"/>
      <c r="FZ135" s="97"/>
      <c r="GA135" s="97"/>
      <c r="GB135" s="97">
        <f>IF(SUM(FY135:GA135)=0,MASTER_DATA_MAPPED!GB135*VLOOKUP(GB$20,Backend!$A$2:$K$61,VLOOKUP(MASTER_DATA_ESCALATED!$B135,Backend!$M$3:$O$8,3,FALSE),FALSE),SUM(FY135:GA135))</f>
        <v>0</v>
      </c>
      <c r="GC135" s="97"/>
      <c r="GD135" s="97"/>
      <c r="GE135" s="97"/>
      <c r="GF135" s="97">
        <f>IF(SUM(GC135:GE135)=0,MASTER_DATA_MAPPED!GF135*VLOOKUP(GF$20,Backend!$A$2:$K$61,VLOOKUP(MASTER_DATA_ESCALATED!$B135,Backend!$M$3:$O$8,3,FALSE),FALSE),SUM(GC135:GE135))</f>
        <v>0</v>
      </c>
      <c r="GG135" s="97"/>
      <c r="GH135" s="97"/>
      <c r="GI135" s="97"/>
      <c r="GJ135" s="97">
        <f>IF(SUM(GG135:GI135)=0,MASTER_DATA_MAPPED!GJ135*VLOOKUP(GJ$20,Backend!$A$2:$K$61,VLOOKUP(MASTER_DATA_ESCALATED!$B135,Backend!$M$3:$O$8,3,FALSE),FALSE),SUM(GG135:GI135))</f>
        <v>0</v>
      </c>
      <c r="GK135" s="97"/>
      <c r="GL135" s="97"/>
      <c r="GM135" s="97"/>
      <c r="GN135" s="97">
        <f>IF(SUM(GK135:GM135)=0,MASTER_DATA_MAPPED!GN135*VLOOKUP(GN$20,Backend!$A$2:$K$61,VLOOKUP(MASTER_DATA_ESCALATED!$B135,Backend!$M$3:$O$8,3,FALSE),FALSE),SUM(GK135:GM135))</f>
        <v>0</v>
      </c>
      <c r="GO135" s="97"/>
      <c r="GP135" s="97"/>
      <c r="GQ135" s="97"/>
      <c r="GR135" s="97">
        <f>IF(SUM(GO135:GQ135)=0,MASTER_DATA_MAPPED!GR135*VLOOKUP(GR$20,Backend!$A$2:$K$61,VLOOKUP(MASTER_DATA_ESCALATED!$B135,Backend!$M$3:$O$8,3,FALSE),FALSE),SUM(GO135:GQ135))</f>
        <v>0</v>
      </c>
      <c r="GS135" s="97"/>
      <c r="GT135" s="97"/>
      <c r="GU135" s="97"/>
      <c r="GV135" s="97">
        <f>IF(SUM(GS135:GU135)=0,MASTER_DATA_MAPPED!GV135*VLOOKUP(GV$20,Backend!$A$2:$K$61,VLOOKUP(MASTER_DATA_ESCALATED!$B135,Backend!$M$3:$O$8,3,FALSE),FALSE),SUM(GS135:GU135))</f>
        <v>0</v>
      </c>
    </row>
    <row r="136" spans="2:204" ht="17.25" hidden="1" outlineLevel="2" x14ac:dyDescent="0.3">
      <c r="B136" s="21">
        <f t="shared" si="3"/>
        <v>20</v>
      </c>
      <c r="C136" s="24">
        <f t="shared" si="4"/>
        <v>265</v>
      </c>
      <c r="D136" s="87"/>
      <c r="E136" s="61"/>
      <c r="F136" s="24">
        <v>265</v>
      </c>
      <c r="G136" s="80"/>
      <c r="H136" s="34" t="s">
        <v>132</v>
      </c>
      <c r="I136" s="95"/>
      <c r="J136" s="95"/>
      <c r="K136" s="95"/>
      <c r="L136" s="95">
        <f>IF(SUM(I136:K136)=0,MASTER_DATA_MAPPED!L136*VLOOKUP(L$20,Backend!$A$2:$K$61,VLOOKUP(MASTER_DATA_ESCALATED!$B136,Backend!$M$3:$O$8,3,FALSE),FALSE),SUM(I136:K136))</f>
        <v>0</v>
      </c>
      <c r="M136" s="95"/>
      <c r="N136" s="95"/>
      <c r="O136" s="95"/>
      <c r="P136" s="95">
        <f>IF(SUM(M136:O136)=0,MASTER_DATA_MAPPED!P136*VLOOKUP(P$20,Backend!$A$2:$K$61,VLOOKUP(MASTER_DATA_ESCALATED!$B136,Backend!$M$3:$O$8,3,FALSE),FALSE),SUM(M136:O136))</f>
        <v>0</v>
      </c>
      <c r="Q136" s="95"/>
      <c r="R136" s="95"/>
      <c r="S136" s="95"/>
      <c r="T136" s="95">
        <f>IF(SUM(Q136:S136)=0,MASTER_DATA_MAPPED!T136*VLOOKUP(T$20,Backend!$A$2:$K$61,VLOOKUP(MASTER_DATA_ESCALATED!$B136,Backend!$M$3:$O$8,3,FALSE),FALSE),SUM(Q136:S136))</f>
        <v>0</v>
      </c>
      <c r="U136" s="95"/>
      <c r="V136" s="95"/>
      <c r="W136" s="95"/>
      <c r="X136" s="95">
        <f>IF(SUM(U136:W136)=0,MASTER_DATA_MAPPED!X136*VLOOKUP(X$20,Backend!$A$2:$K$61,VLOOKUP(MASTER_DATA_ESCALATED!$B136,Backend!$M$3:$O$8,3,FALSE),FALSE),SUM(U136:W136))</f>
        <v>0</v>
      </c>
      <c r="Y136" s="95"/>
      <c r="Z136" s="95"/>
      <c r="AA136" s="95"/>
      <c r="AB136" s="95">
        <f>IF(SUM(Y136:AA136)=0,MASTER_DATA_MAPPED!AB136*VLOOKUP(AB$20,Backend!$A$2:$K$61,VLOOKUP(MASTER_DATA_ESCALATED!$B136,Backend!$M$3:$O$8,3,FALSE),FALSE),SUM(Y136:AA136))</f>
        <v>0</v>
      </c>
      <c r="AC136" s="95"/>
      <c r="AD136" s="95"/>
      <c r="AE136" s="95"/>
      <c r="AF136" s="95">
        <f>IF(SUM(AC136:AE136)=0,MASTER_DATA_MAPPED!AF136*VLOOKUP(AF$20,Backend!$A$2:$K$61,VLOOKUP(MASTER_DATA_ESCALATED!$B136,Backend!$M$3:$O$8,3,FALSE),FALSE),SUM(AC136:AE136))</f>
        <v>0</v>
      </c>
      <c r="AG136" s="95"/>
      <c r="AH136" s="95"/>
      <c r="AI136" s="95"/>
      <c r="AJ136" s="95">
        <f>IF(SUM(AG136:AI136)=0,MASTER_DATA_MAPPED!AJ136*VLOOKUP(AJ$20,Backend!$A$2:$K$61,VLOOKUP(MASTER_DATA_ESCALATED!$B136,Backend!$M$3:$O$8,3,FALSE),FALSE),SUM(AG136:AI136))</f>
        <v>0</v>
      </c>
      <c r="AK136" s="95"/>
      <c r="AL136" s="95"/>
      <c r="AM136" s="95"/>
      <c r="AN136" s="95">
        <f>IF(SUM(AK136:AM136)=0,MASTER_DATA_MAPPED!AN136*VLOOKUP(AN$20,Backend!$A$2:$K$61,VLOOKUP(MASTER_DATA_ESCALATED!$B136,Backend!$M$3:$O$8,3,FALSE),FALSE),SUM(AK136:AM136))</f>
        <v>0</v>
      </c>
      <c r="AO136" s="95"/>
      <c r="AP136" s="95"/>
      <c r="AQ136" s="95"/>
      <c r="AR136" s="95">
        <f>IF(SUM(AO136:AQ136)=0,MASTER_DATA_MAPPED!AR136*VLOOKUP(AR$20,Backend!$A$2:$K$61,VLOOKUP(MASTER_DATA_ESCALATED!$B136,Backend!$M$3:$O$8,3,FALSE),FALSE),SUM(AO136:AQ136))</f>
        <v>0</v>
      </c>
      <c r="AS136" s="95"/>
      <c r="AT136" s="95"/>
      <c r="AU136" s="95"/>
      <c r="AV136" s="95">
        <f>IF(SUM(AS136:AU136)=0,MASTER_DATA_MAPPED!AV136*VLOOKUP(AV$20,Backend!$A$2:$K$61,VLOOKUP(MASTER_DATA_ESCALATED!$B136,Backend!$M$3:$O$8,3,FALSE),FALSE),SUM(AS136:AU136))</f>
        <v>0</v>
      </c>
      <c r="AW136" s="95"/>
      <c r="AX136" s="95"/>
      <c r="AY136" s="95"/>
      <c r="AZ136" s="95">
        <f>IF(SUM(AW136:AY136)=0,MASTER_DATA_MAPPED!AZ136*VLOOKUP(AZ$20,Backend!$A$2:$K$61,VLOOKUP(MASTER_DATA_ESCALATED!$B136,Backend!$M$3:$O$8,3,FALSE),FALSE),SUM(AW136:AY136))</f>
        <v>0</v>
      </c>
      <c r="BA136" s="95"/>
      <c r="BB136" s="95"/>
      <c r="BC136" s="95"/>
      <c r="BD136" s="95">
        <f>IF(SUM(BA136:BC136)=0,MASTER_DATA_MAPPED!BD136*VLOOKUP(BD$20,Backend!$A$2:$K$61,VLOOKUP(MASTER_DATA_ESCALATED!$B136,Backend!$M$3:$O$8,3,FALSE),FALSE),SUM(BA136:BC136))</f>
        <v>0</v>
      </c>
      <c r="BE136" s="95"/>
      <c r="BF136" s="95"/>
      <c r="BG136" s="95"/>
      <c r="BH136" s="95">
        <f>IF(SUM(BE136:BG136)=0,MASTER_DATA_MAPPED!BH136*VLOOKUP(BH$20,Backend!$A$2:$K$61,VLOOKUP(MASTER_DATA_ESCALATED!$B136,Backend!$M$3:$O$8,3,FALSE),FALSE),SUM(BE136:BG136))</f>
        <v>0</v>
      </c>
      <c r="BI136" s="95"/>
      <c r="BJ136" s="95"/>
      <c r="BK136" s="95"/>
      <c r="BL136" s="95">
        <f>IF(SUM(BI136:BK136)=0,MASTER_DATA_MAPPED!BL136*VLOOKUP(BL$20,Backend!$A$2:$K$61,VLOOKUP(MASTER_DATA_ESCALATED!$B136,Backend!$M$3:$O$8,3,FALSE),FALSE),SUM(BI136:BK136))</f>
        <v>0</v>
      </c>
      <c r="BM136" s="95"/>
      <c r="BN136" s="95"/>
      <c r="BO136" s="95"/>
      <c r="BP136" s="95">
        <f>IF(SUM(BM136:BO136)=0,MASTER_DATA_MAPPED!BP136*VLOOKUP(BP$20,Backend!$A$2:$K$61,VLOOKUP(MASTER_DATA_ESCALATED!$B136,Backend!$M$3:$O$8,3,FALSE),FALSE),SUM(BM136:BO136))</f>
        <v>0</v>
      </c>
      <c r="BQ136" s="95"/>
      <c r="BR136" s="95"/>
      <c r="BS136" s="95"/>
      <c r="BT136" s="95">
        <f>IF(SUM(BQ136:BS136)=0,MASTER_DATA_MAPPED!BT136*VLOOKUP(BT$20,Backend!$A$2:$K$61,VLOOKUP(MASTER_DATA_ESCALATED!$B136,Backend!$M$3:$O$8,3,FALSE),FALSE),SUM(BQ136:BS136))</f>
        <v>0</v>
      </c>
      <c r="BU136" s="95"/>
      <c r="BV136" s="95"/>
      <c r="BW136" s="95"/>
      <c r="BX136" s="95">
        <f>IF(SUM(BU136:BW136)=0,MASTER_DATA_MAPPED!BX136*VLOOKUP(BX$20,Backend!$A$2:$K$61,VLOOKUP(MASTER_DATA_ESCALATED!$B136,Backend!$M$3:$O$8,3,FALSE),FALSE),SUM(BU136:BW136))</f>
        <v>0</v>
      </c>
      <c r="BY136" s="95"/>
      <c r="BZ136" s="95"/>
      <c r="CA136" s="95"/>
      <c r="CB136" s="95">
        <f>IF(SUM(BY136:CA136)=0,MASTER_DATA_MAPPED!CB136*VLOOKUP(CB$20,Backend!$A$2:$K$61,VLOOKUP(MASTER_DATA_ESCALATED!$B136,Backend!$M$3:$O$8,3,FALSE),FALSE),SUM(BY136:CA136))</f>
        <v>0</v>
      </c>
      <c r="CC136" s="95"/>
      <c r="CD136" s="95"/>
      <c r="CE136" s="95"/>
      <c r="CF136" s="95">
        <f>IF(SUM(CC136:CE136)=0,MASTER_DATA_MAPPED!CF136*VLOOKUP(CF$20,Backend!$A$2:$K$61,VLOOKUP(MASTER_DATA_ESCALATED!$B136,Backend!$M$3:$O$8,3,FALSE),FALSE),SUM(CC136:CE136))</f>
        <v>0</v>
      </c>
      <c r="CG136" s="95"/>
      <c r="CH136" s="95"/>
      <c r="CI136" s="95"/>
      <c r="CJ136" s="95">
        <f>IF(SUM(CG136:CI136)=0,MASTER_DATA_MAPPED!CJ136*VLOOKUP(CJ$20,Backend!$A$2:$K$61,VLOOKUP(MASTER_DATA_ESCALATED!$B136,Backend!$M$3:$O$8,3,FALSE),FALSE),SUM(CG136:CI136))</f>
        <v>0</v>
      </c>
      <c r="CK136" s="95"/>
      <c r="CL136" s="95"/>
      <c r="CM136" s="95"/>
      <c r="CN136" s="95">
        <f>IF(SUM(CK136:CM136)=0,MASTER_DATA_MAPPED!CN136*VLOOKUP(CN$20,Backend!$A$2:$K$61,VLOOKUP(MASTER_DATA_ESCALATED!$B136,Backend!$M$3:$O$8,3,FALSE),FALSE),SUM(CK136:CM136))</f>
        <v>0</v>
      </c>
      <c r="CO136" s="95"/>
      <c r="CP136" s="95"/>
      <c r="CQ136" s="95"/>
      <c r="CR136" s="95">
        <f>IF(SUM(CO136:CQ136)=0,MASTER_DATA_MAPPED!CR136*VLOOKUP(CR$20,Backend!$A$2:$K$61,VLOOKUP(MASTER_DATA_ESCALATED!$B136,Backend!$M$3:$O$8,3,FALSE),FALSE),SUM(CO136:CQ136))</f>
        <v>0</v>
      </c>
      <c r="CS136" s="95"/>
      <c r="CT136" s="95"/>
      <c r="CU136" s="95"/>
      <c r="CV136" s="95">
        <f>IF(SUM(CS136:CU136)=0,MASTER_DATA_MAPPED!CV136*VLOOKUP(CV$20,Backend!$A$2:$K$61,VLOOKUP(MASTER_DATA_ESCALATED!$B136,Backend!$M$3:$O$8,3,FALSE),FALSE),SUM(CS136:CU136))</f>
        <v>0</v>
      </c>
      <c r="CW136" s="95"/>
      <c r="CX136" s="95"/>
      <c r="CY136" s="95"/>
      <c r="CZ136" s="95">
        <f>IF(SUM(CW136:CY136)=0,MASTER_DATA_MAPPED!CZ136*VLOOKUP(CZ$20,Backend!$A$2:$K$61,VLOOKUP(MASTER_DATA_ESCALATED!$B136,Backend!$M$3:$O$8,3,FALSE),FALSE),SUM(CW136:CY136))</f>
        <v>0</v>
      </c>
      <c r="DA136" s="95"/>
      <c r="DB136" s="95"/>
      <c r="DC136" s="95"/>
      <c r="DD136" s="95" t="e">
        <f>IF(SUM(DA136:DC136)=0,MASTER_DATA_MAPPED!DD136*VLOOKUP(DD$20,Backend!$A$2:$K$61,VLOOKUP(MASTER_DATA_ESCALATED!$B136,Backend!$M$3:$O$8,3,FALSE),FALSE),SUM(DA136:DC136))</f>
        <v>#N/A</v>
      </c>
      <c r="DE136" s="95"/>
      <c r="DF136" s="95"/>
      <c r="DG136" s="95"/>
      <c r="DH136" s="95">
        <f>IF(SUM(DE136:DG136)=0,MASTER_DATA_MAPPED!DH136*VLOOKUP(DH$20,Backend!$A$2:$K$61,VLOOKUP(MASTER_DATA_ESCALATED!$B136,Backend!$M$3:$O$8,3,FALSE),FALSE),SUM(DE136:DG136))</f>
        <v>0</v>
      </c>
      <c r="DI136" s="95"/>
      <c r="DJ136" s="95"/>
      <c r="DK136" s="95"/>
      <c r="DL136" s="95">
        <f>IF(SUM(DI136:DK136)=0,MASTER_DATA_MAPPED!DL136*VLOOKUP(DL$20,Backend!$A$2:$K$61,VLOOKUP(MASTER_DATA_ESCALATED!$B136,Backend!$M$3:$O$8,3,FALSE),FALSE),SUM(DI136:DK136))</f>
        <v>0</v>
      </c>
      <c r="DM136" s="95"/>
      <c r="DN136" s="95"/>
      <c r="DO136" s="95"/>
      <c r="DP136" s="95">
        <f>IF(SUM(DM136:DO136)=0,MASTER_DATA_MAPPED!DP136*VLOOKUP(DP$20,Backend!$A$2:$K$61,VLOOKUP(MASTER_DATA_ESCALATED!$B136,Backend!$M$3:$O$8,3,FALSE),FALSE),SUM(DM136:DO136))</f>
        <v>0</v>
      </c>
      <c r="DQ136" s="95"/>
      <c r="DR136" s="95"/>
      <c r="DS136" s="95"/>
      <c r="DT136" s="95">
        <f>IF(SUM(DQ136:DS136)=0,MASTER_DATA_MAPPED!DT136*VLOOKUP(DT$20,Backend!$A$2:$K$61,VLOOKUP(MASTER_DATA_ESCALATED!$B136,Backend!$M$3:$O$8,3,FALSE),FALSE),SUM(DQ136:DS136))</f>
        <v>0</v>
      </c>
      <c r="DU136" s="95"/>
      <c r="DV136" s="95"/>
      <c r="DW136" s="95"/>
      <c r="DX136" s="95">
        <f>IF(SUM(DU136:DW136)=0,MASTER_DATA_MAPPED!DX136*VLOOKUP(DX$20,Backend!$A$2:$K$61,VLOOKUP(MASTER_DATA_ESCALATED!$B136,Backend!$M$3:$O$8,3,FALSE),FALSE),SUM(DU136:DW136))</f>
        <v>0</v>
      </c>
      <c r="DY136" s="95"/>
      <c r="DZ136" s="95"/>
      <c r="EA136" s="95"/>
      <c r="EB136" s="95">
        <f>IF(SUM(DY136:EA136)=0,MASTER_DATA_MAPPED!EB136*VLOOKUP(EB$20,Backend!$A$2:$K$61,VLOOKUP(MASTER_DATA_ESCALATED!$B136,Backend!$M$3:$O$8,3,FALSE),FALSE),SUM(DY136:EA136))</f>
        <v>0</v>
      </c>
      <c r="EC136" s="95"/>
      <c r="ED136" s="95"/>
      <c r="EE136" s="95"/>
      <c r="EF136" s="95">
        <f>IF(SUM(EC136:EE136)=0,MASTER_DATA_MAPPED!EF136*VLOOKUP(EF$20,Backend!$A$2:$K$61,VLOOKUP(MASTER_DATA_ESCALATED!$B136,Backend!$M$3:$O$8,3,FALSE),FALSE),SUM(EC136:EE136))</f>
        <v>0</v>
      </c>
      <c r="EG136" s="95"/>
      <c r="EH136" s="95"/>
      <c r="EI136" s="95"/>
      <c r="EJ136" s="95">
        <f>IF(SUM(EG136:EI136)=0,MASTER_DATA_MAPPED!EJ136*VLOOKUP(EJ$20,Backend!$A$2:$K$61,VLOOKUP(MASTER_DATA_ESCALATED!$B136,Backend!$M$3:$O$8,3,FALSE),FALSE),SUM(EG136:EI136))</f>
        <v>0</v>
      </c>
      <c r="EK136" s="95"/>
      <c r="EL136" s="95"/>
      <c r="EM136" s="95"/>
      <c r="EN136" s="95">
        <f>IF(SUM(EK136:EM136)=0,MASTER_DATA_MAPPED!EN136*VLOOKUP(EN$20,Backend!$A$2:$K$61,VLOOKUP(MASTER_DATA_ESCALATED!$B136,Backend!$M$3:$O$8,3,FALSE),FALSE),SUM(EK136:EM136))</f>
        <v>0</v>
      </c>
      <c r="EO136" s="95"/>
      <c r="EP136" s="95"/>
      <c r="EQ136" s="95"/>
      <c r="ER136" s="95">
        <f>IF(SUM(EO136:EQ136)=0,MASTER_DATA_MAPPED!ER136*VLOOKUP(ER$20,Backend!$A$2:$K$61,VLOOKUP(MASTER_DATA_ESCALATED!$B136,Backend!$M$3:$O$8,3,FALSE),FALSE),SUM(EO136:EQ136))</f>
        <v>0</v>
      </c>
      <c r="ES136" s="95"/>
      <c r="ET136" s="95"/>
      <c r="EU136" s="95"/>
      <c r="EV136" s="95">
        <f>IF(SUM(ES136:EU136)=0,MASTER_DATA_MAPPED!EV136*VLOOKUP(EV$20,Backend!$A$2:$K$61,VLOOKUP(MASTER_DATA_ESCALATED!$B136,Backend!$M$3:$O$8,3,FALSE),FALSE),SUM(ES136:EU136))</f>
        <v>0</v>
      </c>
      <c r="EW136" s="95"/>
      <c r="EX136" s="95"/>
      <c r="EY136" s="95"/>
      <c r="EZ136" s="95">
        <f>IF(SUM(EW136:EY136)=0,MASTER_DATA_MAPPED!EZ136*VLOOKUP(EZ$20,Backend!$A$2:$K$61,VLOOKUP(MASTER_DATA_ESCALATED!$B136,Backend!$M$3:$O$8,3,FALSE),FALSE),SUM(EW136:EY136))</f>
        <v>0</v>
      </c>
      <c r="FA136" s="95"/>
      <c r="FB136" s="95"/>
      <c r="FC136" s="95"/>
      <c r="FD136" s="95">
        <f>IF(SUM(FA136:FC136)=0,MASTER_DATA_MAPPED!FD136*VLOOKUP(FD$20,Backend!$A$2:$K$61,VLOOKUP(MASTER_DATA_ESCALATED!$B136,Backend!$M$3:$O$8,3,FALSE),FALSE),SUM(FA136:FC136))</f>
        <v>0</v>
      </c>
      <c r="FE136" s="95"/>
      <c r="FF136" s="95"/>
      <c r="FG136" s="95"/>
      <c r="FH136" s="95">
        <f>IF(SUM(FE136:FG136)=0,MASTER_DATA_MAPPED!FH136*VLOOKUP(FH$20,Backend!$A$2:$K$61,VLOOKUP(MASTER_DATA_ESCALATED!$B136,Backend!$M$3:$O$8,3,FALSE),FALSE),SUM(FE136:FG136))</f>
        <v>0</v>
      </c>
      <c r="FI136" s="95"/>
      <c r="FJ136" s="95"/>
      <c r="FK136" s="95"/>
      <c r="FL136" s="95">
        <f>IF(SUM(FI136:FK136)=0,MASTER_DATA_MAPPED!FL136*VLOOKUP(FL$20,Backend!$A$2:$K$61,VLOOKUP(MASTER_DATA_ESCALATED!$B136,Backend!$M$3:$O$8,3,FALSE),FALSE),SUM(FI136:FK136))</f>
        <v>0</v>
      </c>
      <c r="FM136" s="95"/>
      <c r="FN136" s="95"/>
      <c r="FO136" s="95"/>
      <c r="FP136" s="95">
        <f>IF(SUM(FM136:FO136)=0,MASTER_DATA_MAPPED!FP136*VLOOKUP(FP$20,Backend!$A$2:$K$61,VLOOKUP(MASTER_DATA_ESCALATED!$B136,Backend!$M$3:$O$8,3,FALSE),FALSE),SUM(FM136:FO136))</f>
        <v>0</v>
      </c>
      <c r="FQ136" s="95"/>
      <c r="FR136" s="95"/>
      <c r="FS136" s="95"/>
      <c r="FT136" s="95">
        <f>IF(SUM(FQ136:FS136)=0,MASTER_DATA_MAPPED!FT136*VLOOKUP(FT$20,Backend!$A$2:$K$61,VLOOKUP(MASTER_DATA_ESCALATED!$B136,Backend!$M$3:$O$8,3,FALSE),FALSE),SUM(FQ136:FS136))</f>
        <v>0</v>
      </c>
      <c r="FU136" s="95"/>
      <c r="FV136" s="95"/>
      <c r="FW136" s="95"/>
      <c r="FX136" s="95">
        <f>IF(SUM(FU136:FW136)=0,MASTER_DATA_MAPPED!FX136*VLOOKUP(FX$20,Backend!$A$2:$K$61,VLOOKUP(MASTER_DATA_ESCALATED!$B136,Backend!$M$3:$O$8,3,FALSE),FALSE),SUM(FU136:FW136))</f>
        <v>0</v>
      </c>
      <c r="FY136" s="95"/>
      <c r="FZ136" s="95"/>
      <c r="GA136" s="95"/>
      <c r="GB136" s="95">
        <f>IF(SUM(FY136:GA136)=0,MASTER_DATA_MAPPED!GB136*VLOOKUP(GB$20,Backend!$A$2:$K$61,VLOOKUP(MASTER_DATA_ESCALATED!$B136,Backend!$M$3:$O$8,3,FALSE),FALSE),SUM(FY136:GA136))</f>
        <v>0</v>
      </c>
      <c r="GC136" s="95"/>
      <c r="GD136" s="95"/>
      <c r="GE136" s="95"/>
      <c r="GF136" s="95">
        <f>IF(SUM(GC136:GE136)=0,MASTER_DATA_MAPPED!GF136*VLOOKUP(GF$20,Backend!$A$2:$K$61,VLOOKUP(MASTER_DATA_ESCALATED!$B136,Backend!$M$3:$O$8,3,FALSE),FALSE),SUM(GC136:GE136))</f>
        <v>0</v>
      </c>
      <c r="GG136" s="95"/>
      <c r="GH136" s="95"/>
      <c r="GI136" s="95"/>
      <c r="GJ136" s="95">
        <f>IF(SUM(GG136:GI136)=0,MASTER_DATA_MAPPED!GJ136*VLOOKUP(GJ$20,Backend!$A$2:$K$61,VLOOKUP(MASTER_DATA_ESCALATED!$B136,Backend!$M$3:$O$8,3,FALSE),FALSE),SUM(GG136:GI136))</f>
        <v>0</v>
      </c>
      <c r="GK136" s="95"/>
      <c r="GL136" s="95"/>
      <c r="GM136" s="95"/>
      <c r="GN136" s="95">
        <f>IF(SUM(GK136:GM136)=0,MASTER_DATA_MAPPED!GN136*VLOOKUP(GN$20,Backend!$A$2:$K$61,VLOOKUP(MASTER_DATA_ESCALATED!$B136,Backend!$M$3:$O$8,3,FALSE),FALSE),SUM(GK136:GM136))</f>
        <v>0</v>
      </c>
      <c r="GO136" s="95"/>
      <c r="GP136" s="95"/>
      <c r="GQ136" s="95"/>
      <c r="GR136" s="95">
        <f>IF(SUM(GO136:GQ136)=0,MASTER_DATA_MAPPED!GR136*VLOOKUP(GR$20,Backend!$A$2:$K$61,VLOOKUP(MASTER_DATA_ESCALATED!$B136,Backend!$M$3:$O$8,3,FALSE),FALSE),SUM(GO136:GQ136))</f>
        <v>0</v>
      </c>
      <c r="GS136" s="95"/>
      <c r="GT136" s="95"/>
      <c r="GU136" s="95"/>
      <c r="GV136" s="95">
        <f>IF(SUM(GS136:GU136)=0,MASTER_DATA_MAPPED!GV136*VLOOKUP(GV$20,Backend!$A$2:$K$61,VLOOKUP(MASTER_DATA_ESCALATED!$B136,Backend!$M$3:$O$8,3,FALSE),FALSE),SUM(GS136:GU136))</f>
        <v>0</v>
      </c>
    </row>
    <row r="137" spans="2:204" s="25" customFormat="1" ht="17.25" hidden="1" outlineLevel="1" x14ac:dyDescent="0.3">
      <c r="B137" s="183">
        <f t="shared" si="3"/>
        <v>20</v>
      </c>
      <c r="C137" s="24">
        <f t="shared" si="4"/>
        <v>27</v>
      </c>
      <c r="D137" s="75"/>
      <c r="E137" s="62">
        <v>27</v>
      </c>
      <c r="F137" s="63"/>
      <c r="G137" s="89"/>
      <c r="H137" s="64" t="s">
        <v>133</v>
      </c>
      <c r="I137" s="101"/>
      <c r="J137" s="101"/>
      <c r="K137" s="101"/>
      <c r="L137" s="101">
        <f>IF(SUM(I137:K137)=0,MASTER_DATA_MAPPED!L137*VLOOKUP(L$20,Backend!$A$2:$K$61,VLOOKUP(MASTER_DATA_ESCALATED!$B137,Backend!$M$3:$O$8,3,FALSE),FALSE),SUM(I137:K137))</f>
        <v>0</v>
      </c>
      <c r="M137" s="101"/>
      <c r="N137" s="101"/>
      <c r="O137" s="101"/>
      <c r="P137" s="101">
        <f>IF(SUM(M137:O137)=0,MASTER_DATA_MAPPED!P137*VLOOKUP(P$20,Backend!$A$2:$K$61,VLOOKUP(MASTER_DATA_ESCALATED!$B137,Backend!$M$3:$O$8,3,FALSE),FALSE),SUM(M137:O137))</f>
        <v>0</v>
      </c>
      <c r="Q137" s="101"/>
      <c r="R137" s="101"/>
      <c r="S137" s="101"/>
      <c r="T137" s="101">
        <f>IF(SUM(Q137:S137)=0,MASTER_DATA_MAPPED!T137*VLOOKUP(T$20,Backend!$A$2:$K$61,VLOOKUP(MASTER_DATA_ESCALATED!$B137,Backend!$M$3:$O$8,3,FALSE),FALSE),SUM(Q137:S137))</f>
        <v>0</v>
      </c>
      <c r="U137" s="101"/>
      <c r="V137" s="101"/>
      <c r="W137" s="101"/>
      <c r="X137" s="101">
        <f>IF(SUM(U137:W137)=0,MASTER_DATA_MAPPED!X137*VLOOKUP(X$20,Backend!$A$2:$K$61,VLOOKUP(MASTER_DATA_ESCALATED!$B137,Backend!$M$3:$O$8,3,FALSE),FALSE),SUM(U137:W137))</f>
        <v>0</v>
      </c>
      <c r="Y137" s="101"/>
      <c r="Z137" s="101"/>
      <c r="AA137" s="101"/>
      <c r="AB137" s="101">
        <f>IF(SUM(Y137:AA137)=0,MASTER_DATA_MAPPED!AB137*VLOOKUP(AB$20,Backend!$A$2:$K$61,VLOOKUP(MASTER_DATA_ESCALATED!$B137,Backend!$M$3:$O$8,3,FALSE),FALSE),SUM(Y137:AA137))</f>
        <v>0</v>
      </c>
      <c r="AC137" s="101"/>
      <c r="AD137" s="101"/>
      <c r="AE137" s="101"/>
      <c r="AF137" s="101">
        <f>IF(SUM(AC137:AE137)=0,MASTER_DATA_MAPPED!AF137*VLOOKUP(AF$20,Backend!$A$2:$K$61,VLOOKUP(MASTER_DATA_ESCALATED!$B137,Backend!$M$3:$O$8,3,FALSE),FALSE),SUM(AC137:AE137))</f>
        <v>0</v>
      </c>
      <c r="AG137" s="101"/>
      <c r="AH137" s="101"/>
      <c r="AI137" s="101"/>
      <c r="AJ137" s="101">
        <f>IF(SUM(AG137:AI137)=0,MASTER_DATA_MAPPED!AJ137*VLOOKUP(AJ$20,Backend!$A$2:$K$61,VLOOKUP(MASTER_DATA_ESCALATED!$B137,Backend!$M$3:$O$8,3,FALSE),FALSE),SUM(AG137:AI137))</f>
        <v>0</v>
      </c>
      <c r="AK137" s="101"/>
      <c r="AL137" s="101"/>
      <c r="AM137" s="101"/>
      <c r="AN137" s="101">
        <f>IF(SUM(AK137:AM137)=0,MASTER_DATA_MAPPED!AN137*VLOOKUP(AN$20,Backend!$A$2:$K$61,VLOOKUP(MASTER_DATA_ESCALATED!$B137,Backend!$M$3:$O$8,3,FALSE),FALSE),SUM(AK137:AM137))</f>
        <v>0</v>
      </c>
      <c r="AO137" s="101"/>
      <c r="AP137" s="101"/>
      <c r="AQ137" s="101"/>
      <c r="AR137" s="101">
        <f>IF(SUM(AO137:AQ137)=0,MASTER_DATA_MAPPED!AR137*VLOOKUP(AR$20,Backend!$A$2:$K$61,VLOOKUP(MASTER_DATA_ESCALATED!$B137,Backend!$M$3:$O$8,3,FALSE),FALSE),SUM(AO137:AQ137))</f>
        <v>0</v>
      </c>
      <c r="AS137" s="101"/>
      <c r="AT137" s="101"/>
      <c r="AU137" s="101"/>
      <c r="AV137" s="101">
        <f>IF(SUM(AS137:AU137)=0,MASTER_DATA_MAPPED!AV137*VLOOKUP(AV$20,Backend!$A$2:$K$61,VLOOKUP(MASTER_DATA_ESCALATED!$B137,Backend!$M$3:$O$8,3,FALSE),FALSE),SUM(AS137:AU137))</f>
        <v>0</v>
      </c>
      <c r="AW137" s="101"/>
      <c r="AX137" s="101"/>
      <c r="AY137" s="101"/>
      <c r="AZ137" s="101">
        <f>IF(SUM(AW137:AY137)=0,MASTER_DATA_MAPPED!AZ137*VLOOKUP(AZ$20,Backend!$A$2:$K$61,VLOOKUP(MASTER_DATA_ESCALATED!$B137,Backend!$M$3:$O$8,3,FALSE),FALSE),SUM(AW137:AY137))</f>
        <v>0</v>
      </c>
      <c r="BA137" s="101"/>
      <c r="BB137" s="101"/>
      <c r="BC137" s="101"/>
      <c r="BD137" s="101">
        <f>IF(SUM(BA137:BC137)=0,MASTER_DATA_MAPPED!BD137*VLOOKUP(BD$20,Backend!$A$2:$K$61,VLOOKUP(MASTER_DATA_ESCALATED!$B137,Backend!$M$3:$O$8,3,FALSE),FALSE),SUM(BA137:BC137))</f>
        <v>0</v>
      </c>
      <c r="BE137" s="101"/>
      <c r="BF137" s="101"/>
      <c r="BG137" s="101"/>
      <c r="BH137" s="101">
        <f>IF(SUM(BE137:BG137)=0,MASTER_DATA_MAPPED!BH137*VLOOKUP(BH$20,Backend!$A$2:$K$61,VLOOKUP(MASTER_DATA_ESCALATED!$B137,Backend!$M$3:$O$8,3,FALSE),FALSE),SUM(BE137:BG137))</f>
        <v>0</v>
      </c>
      <c r="BI137" s="101"/>
      <c r="BJ137" s="101"/>
      <c r="BK137" s="101"/>
      <c r="BL137" s="101">
        <f>IF(SUM(BI137:BK137)=0,MASTER_DATA_MAPPED!BL137*VLOOKUP(BL$20,Backend!$A$2:$K$61,VLOOKUP(MASTER_DATA_ESCALATED!$B137,Backend!$M$3:$O$8,3,FALSE),FALSE),SUM(BI137:BK137))</f>
        <v>0</v>
      </c>
      <c r="BM137" s="101"/>
      <c r="BN137" s="101"/>
      <c r="BO137" s="101"/>
      <c r="BP137" s="101">
        <f>IF(SUM(BM137:BO137)=0,MASTER_DATA_MAPPED!BP137*VLOOKUP(BP$20,Backend!$A$2:$K$61,VLOOKUP(MASTER_DATA_ESCALATED!$B137,Backend!$M$3:$O$8,3,FALSE),FALSE),SUM(BM137:BO137))</f>
        <v>0</v>
      </c>
      <c r="BQ137" s="101"/>
      <c r="BR137" s="101"/>
      <c r="BS137" s="101"/>
      <c r="BT137" s="101">
        <f>IF(SUM(BQ137:BS137)=0,MASTER_DATA_MAPPED!BT137*VLOOKUP(BT$20,Backend!$A$2:$K$61,VLOOKUP(MASTER_DATA_ESCALATED!$B137,Backend!$M$3:$O$8,3,FALSE),FALSE),SUM(BQ137:BS137))</f>
        <v>0</v>
      </c>
      <c r="BU137" s="101"/>
      <c r="BV137" s="101"/>
      <c r="BW137" s="101"/>
      <c r="BX137" s="101">
        <f>IF(SUM(BU137:BW137)=0,MASTER_DATA_MAPPED!BX137*VLOOKUP(BX$20,Backend!$A$2:$K$61,VLOOKUP(MASTER_DATA_ESCALATED!$B137,Backend!$M$3:$O$8,3,FALSE),FALSE),SUM(BU137:BW137))</f>
        <v>0</v>
      </c>
      <c r="BY137" s="101"/>
      <c r="BZ137" s="101"/>
      <c r="CA137" s="101"/>
      <c r="CB137" s="101">
        <f>IF(SUM(BY137:CA137)=0,MASTER_DATA_MAPPED!CB137*VLOOKUP(CB$20,Backend!$A$2:$K$61,VLOOKUP(MASTER_DATA_ESCALATED!$B137,Backend!$M$3:$O$8,3,FALSE),FALSE),SUM(BY137:CA137))</f>
        <v>0</v>
      </c>
      <c r="CC137" s="101"/>
      <c r="CD137" s="101"/>
      <c r="CE137" s="101"/>
      <c r="CF137" s="101">
        <f>IF(SUM(CC137:CE137)=0,MASTER_DATA_MAPPED!CF137*VLOOKUP(CF$20,Backend!$A$2:$K$61,VLOOKUP(MASTER_DATA_ESCALATED!$B137,Backend!$M$3:$O$8,3,FALSE),FALSE),SUM(CC137:CE137))</f>
        <v>0</v>
      </c>
      <c r="CG137" s="101"/>
      <c r="CH137" s="101"/>
      <c r="CI137" s="101"/>
      <c r="CJ137" s="101">
        <f>IF(SUM(CG137:CI137)=0,MASTER_DATA_MAPPED!CJ137*VLOOKUP(CJ$20,Backend!$A$2:$K$61,VLOOKUP(MASTER_DATA_ESCALATED!$B137,Backend!$M$3:$O$8,3,FALSE),FALSE),SUM(CG137:CI137))</f>
        <v>0</v>
      </c>
      <c r="CK137" s="101"/>
      <c r="CL137" s="101"/>
      <c r="CM137" s="101"/>
      <c r="CN137" s="101">
        <f>IF(SUM(CK137:CM137)=0,MASTER_DATA_MAPPED!CN137*VLOOKUP(CN$20,Backend!$A$2:$K$61,VLOOKUP(MASTER_DATA_ESCALATED!$B137,Backend!$M$3:$O$8,3,FALSE),FALSE),SUM(CK137:CM137))</f>
        <v>0</v>
      </c>
      <c r="CO137" s="101"/>
      <c r="CP137" s="101"/>
      <c r="CQ137" s="101"/>
      <c r="CR137" s="101">
        <f>IF(SUM(CO137:CQ137)=0,MASTER_DATA_MAPPED!CR137*VLOOKUP(CR$20,Backend!$A$2:$K$61,VLOOKUP(MASTER_DATA_ESCALATED!$B137,Backend!$M$3:$O$8,3,FALSE),FALSE),SUM(CO137:CQ137))</f>
        <v>0</v>
      </c>
      <c r="CS137" s="101"/>
      <c r="CT137" s="101"/>
      <c r="CU137" s="101"/>
      <c r="CV137" s="101">
        <f>IF(SUM(CS137:CU137)=0,MASTER_DATA_MAPPED!CV137*VLOOKUP(CV$20,Backend!$A$2:$K$61,VLOOKUP(MASTER_DATA_ESCALATED!$B137,Backend!$M$3:$O$8,3,FALSE),FALSE),SUM(CS137:CU137))</f>
        <v>0</v>
      </c>
      <c r="CW137" s="101"/>
      <c r="CX137" s="101"/>
      <c r="CY137" s="101"/>
      <c r="CZ137" s="101">
        <f>IF(SUM(CW137:CY137)=0,MASTER_DATA_MAPPED!CZ137*VLOOKUP(CZ$20,Backend!$A$2:$K$61,VLOOKUP(MASTER_DATA_ESCALATED!$B137,Backend!$M$3:$O$8,3,FALSE),FALSE),SUM(CW137:CY137))</f>
        <v>0</v>
      </c>
      <c r="DA137" s="101"/>
      <c r="DB137" s="101"/>
      <c r="DC137" s="101"/>
      <c r="DD137" s="101" t="e">
        <f>IF(SUM(DA137:DC137)=0,MASTER_DATA_MAPPED!DD137*VLOOKUP(DD$20,Backend!$A$2:$K$61,VLOOKUP(MASTER_DATA_ESCALATED!$B137,Backend!$M$3:$O$8,3,FALSE),FALSE),SUM(DA137:DC137))</f>
        <v>#N/A</v>
      </c>
      <c r="DE137" s="101"/>
      <c r="DF137" s="101"/>
      <c r="DG137" s="101"/>
      <c r="DH137" s="101">
        <f>IF(SUM(DE137:DG137)=0,MASTER_DATA_MAPPED!DH137*VLOOKUP(DH$20,Backend!$A$2:$K$61,VLOOKUP(MASTER_DATA_ESCALATED!$B137,Backend!$M$3:$O$8,3,FALSE),FALSE),SUM(DE137:DG137))</f>
        <v>0</v>
      </c>
      <c r="DI137" s="101"/>
      <c r="DJ137" s="101"/>
      <c r="DK137" s="101"/>
      <c r="DL137" s="101">
        <f>IF(SUM(DI137:DK137)=0,MASTER_DATA_MAPPED!DL137*VLOOKUP(DL$20,Backend!$A$2:$K$61,VLOOKUP(MASTER_DATA_ESCALATED!$B137,Backend!$M$3:$O$8,3,FALSE),FALSE),SUM(DI137:DK137))</f>
        <v>0</v>
      </c>
      <c r="DM137" s="101"/>
      <c r="DN137" s="101"/>
      <c r="DO137" s="101"/>
      <c r="DP137" s="101">
        <f>IF(SUM(DM137:DO137)=0,MASTER_DATA_MAPPED!DP137*VLOOKUP(DP$20,Backend!$A$2:$K$61,VLOOKUP(MASTER_DATA_ESCALATED!$B137,Backend!$M$3:$O$8,3,FALSE),FALSE),SUM(DM137:DO137))</f>
        <v>0</v>
      </c>
      <c r="DQ137" s="101"/>
      <c r="DR137" s="101"/>
      <c r="DS137" s="101"/>
      <c r="DT137" s="101">
        <f>IF(SUM(DQ137:DS137)=0,MASTER_DATA_MAPPED!DT137*VLOOKUP(DT$20,Backend!$A$2:$K$61,VLOOKUP(MASTER_DATA_ESCALATED!$B137,Backend!$M$3:$O$8,3,FALSE),FALSE),SUM(DQ137:DS137))</f>
        <v>0</v>
      </c>
      <c r="DU137" s="101"/>
      <c r="DV137" s="101"/>
      <c r="DW137" s="101"/>
      <c r="DX137" s="101">
        <f>IF(SUM(DU137:DW137)=0,MASTER_DATA_MAPPED!DX137*VLOOKUP(DX$20,Backend!$A$2:$K$61,VLOOKUP(MASTER_DATA_ESCALATED!$B137,Backend!$M$3:$O$8,3,FALSE),FALSE),SUM(DU137:DW137))</f>
        <v>0</v>
      </c>
      <c r="DY137" s="101"/>
      <c r="DZ137" s="101"/>
      <c r="EA137" s="101"/>
      <c r="EB137" s="101">
        <f>IF(SUM(DY137:EA137)=0,MASTER_DATA_MAPPED!EB137*VLOOKUP(EB$20,Backend!$A$2:$K$61,VLOOKUP(MASTER_DATA_ESCALATED!$B137,Backend!$M$3:$O$8,3,FALSE),FALSE),SUM(DY137:EA137))</f>
        <v>0</v>
      </c>
      <c r="EC137" s="101"/>
      <c r="ED137" s="101"/>
      <c r="EE137" s="101"/>
      <c r="EF137" s="101">
        <f>IF(SUM(EC137:EE137)=0,MASTER_DATA_MAPPED!EF137*VLOOKUP(EF$20,Backend!$A$2:$K$61,VLOOKUP(MASTER_DATA_ESCALATED!$B137,Backend!$M$3:$O$8,3,FALSE),FALSE),SUM(EC137:EE137))</f>
        <v>6088343.9704772336</v>
      </c>
      <c r="EG137" s="101"/>
      <c r="EH137" s="101"/>
      <c r="EI137" s="101"/>
      <c r="EJ137" s="101">
        <f>IF(SUM(EG137:EI137)=0,MASTER_DATA_MAPPED!EJ137*VLOOKUP(EJ$20,Backend!$A$2:$K$61,VLOOKUP(MASTER_DATA_ESCALATED!$B137,Backend!$M$3:$O$8,3,FALSE),FALSE),SUM(EG137:EI137))</f>
        <v>0</v>
      </c>
      <c r="EK137" s="101"/>
      <c r="EL137" s="101"/>
      <c r="EM137" s="101"/>
      <c r="EN137" s="101">
        <f>IF(SUM(EK137:EM137)=0,MASTER_DATA_MAPPED!EN137*VLOOKUP(EN$20,Backend!$A$2:$K$61,VLOOKUP(MASTER_DATA_ESCALATED!$B137,Backend!$M$3:$O$8,3,FALSE),FALSE),SUM(EK137:EM137))</f>
        <v>0</v>
      </c>
      <c r="EO137" s="101"/>
      <c r="EP137" s="101"/>
      <c r="EQ137" s="101"/>
      <c r="ER137" s="101">
        <f>IF(SUM(EO137:EQ137)=0,MASTER_DATA_MAPPED!ER137*VLOOKUP(ER$20,Backend!$A$2:$K$61,VLOOKUP(MASTER_DATA_ESCALATED!$B137,Backend!$M$3:$O$8,3,FALSE),FALSE),SUM(EO137:EQ137))</f>
        <v>448532905.76200575</v>
      </c>
      <c r="ES137" s="101"/>
      <c r="ET137" s="101"/>
      <c r="EU137" s="101"/>
      <c r="EV137" s="101">
        <f>IF(SUM(ES137:EU137)=0,MASTER_DATA_MAPPED!EV137*VLOOKUP(EV$20,Backend!$A$2:$K$61,VLOOKUP(MASTER_DATA_ESCALATED!$B137,Backend!$M$3:$O$8,3,FALSE),FALSE),SUM(ES137:EU137))</f>
        <v>448532905.76200575</v>
      </c>
      <c r="EW137" s="101"/>
      <c r="EX137" s="101"/>
      <c r="EY137" s="101"/>
      <c r="EZ137" s="101">
        <f>IF(SUM(EW137:EY137)=0,MASTER_DATA_MAPPED!EZ137*VLOOKUP(EZ$20,Backend!$A$2:$K$61,VLOOKUP(MASTER_DATA_ESCALATED!$B137,Backend!$M$3:$O$8,3,FALSE),FALSE),SUM(EW137:EY137))</f>
        <v>0</v>
      </c>
      <c r="FA137" s="101"/>
      <c r="FB137" s="101"/>
      <c r="FC137" s="101"/>
      <c r="FD137" s="101">
        <f>IF(SUM(FA137:FC137)=0,MASTER_DATA_MAPPED!FD137*VLOOKUP(FD$20,Backend!$A$2:$K$61,VLOOKUP(MASTER_DATA_ESCALATED!$B137,Backend!$M$3:$O$8,3,FALSE),FALSE),SUM(FA137:FC137))</f>
        <v>0</v>
      </c>
      <c r="FE137" s="101"/>
      <c r="FF137" s="101"/>
      <c r="FG137" s="101"/>
      <c r="FH137" s="101">
        <f>IF(SUM(FE137:FG137)=0,MASTER_DATA_MAPPED!FH137*VLOOKUP(FH$20,Backend!$A$2:$K$61,VLOOKUP(MASTER_DATA_ESCALATED!$B137,Backend!$M$3:$O$8,3,FALSE),FALSE),SUM(FE137:FG137))</f>
        <v>0</v>
      </c>
      <c r="FI137" s="101"/>
      <c r="FJ137" s="101"/>
      <c r="FK137" s="101"/>
      <c r="FL137" s="101">
        <f>IF(SUM(FI137:FK137)=0,MASTER_DATA_MAPPED!FL137*VLOOKUP(FL$20,Backend!$A$2:$K$61,VLOOKUP(MASTER_DATA_ESCALATED!$B137,Backend!$M$3:$O$8,3,FALSE),FALSE),SUM(FI137:FK137))</f>
        <v>0</v>
      </c>
      <c r="FM137" s="101"/>
      <c r="FN137" s="101"/>
      <c r="FO137" s="101"/>
      <c r="FP137" s="101">
        <f>IF(SUM(FM137:FO137)=0,MASTER_DATA_MAPPED!FP137*VLOOKUP(FP$20,Backend!$A$2:$K$61,VLOOKUP(MASTER_DATA_ESCALATED!$B137,Backend!$M$3:$O$8,3,FALSE),FALSE),SUM(FM137:FO137))</f>
        <v>0</v>
      </c>
      <c r="FQ137" s="101"/>
      <c r="FR137" s="101"/>
      <c r="FS137" s="101"/>
      <c r="FT137" s="101">
        <f>IF(SUM(FQ137:FS137)=0,MASTER_DATA_MAPPED!FT137*VLOOKUP(FT$20,Backend!$A$2:$K$61,VLOOKUP(MASTER_DATA_ESCALATED!$B137,Backend!$M$3:$O$8,3,FALSE),FALSE),SUM(FQ137:FS137))</f>
        <v>0</v>
      </c>
      <c r="FU137" s="101"/>
      <c r="FV137" s="101"/>
      <c r="FW137" s="101"/>
      <c r="FX137" s="101">
        <f>IF(SUM(FU137:FW137)=0,MASTER_DATA_MAPPED!FX137*VLOOKUP(FX$20,Backend!$A$2:$K$61,VLOOKUP(MASTER_DATA_ESCALATED!$B137,Backend!$M$3:$O$8,3,FALSE),FALSE),SUM(FU137:FW137))</f>
        <v>0</v>
      </c>
      <c r="FY137" s="101"/>
      <c r="FZ137" s="101"/>
      <c r="GA137" s="101"/>
      <c r="GB137" s="101">
        <f>IF(SUM(FY137:GA137)=0,MASTER_DATA_MAPPED!GB137*VLOOKUP(GB$20,Backend!$A$2:$K$61,VLOOKUP(MASTER_DATA_ESCALATED!$B137,Backend!$M$3:$O$8,3,FALSE),FALSE),SUM(FY137:GA137))</f>
        <v>0</v>
      </c>
      <c r="GC137" s="101"/>
      <c r="GD137" s="101"/>
      <c r="GE137" s="101"/>
      <c r="GF137" s="101">
        <f>IF(SUM(GC137:GE137)=0,MASTER_DATA_MAPPED!GF137*VLOOKUP(GF$20,Backend!$A$2:$K$61,VLOOKUP(MASTER_DATA_ESCALATED!$B137,Backend!$M$3:$O$8,3,FALSE),FALSE),SUM(GC137:GE137))</f>
        <v>0</v>
      </c>
      <c r="GG137" s="101"/>
      <c r="GH137" s="101"/>
      <c r="GI137" s="101"/>
      <c r="GJ137" s="101">
        <f>IF(SUM(GG137:GI137)=0,MASTER_DATA_MAPPED!GJ137*VLOOKUP(GJ$20,Backend!$A$2:$K$61,VLOOKUP(MASTER_DATA_ESCALATED!$B137,Backend!$M$3:$O$8,3,FALSE),FALSE),SUM(GG137:GI137))</f>
        <v>0</v>
      </c>
      <c r="GK137" s="101"/>
      <c r="GL137" s="101"/>
      <c r="GM137" s="101"/>
      <c r="GN137" s="101">
        <f>IF(SUM(GK137:GM137)=0,MASTER_DATA_MAPPED!GN137*VLOOKUP(GN$20,Backend!$A$2:$K$61,VLOOKUP(MASTER_DATA_ESCALATED!$B137,Backend!$M$3:$O$8,3,FALSE),FALSE),SUM(GK137:GM137))</f>
        <v>0</v>
      </c>
      <c r="GO137" s="101"/>
      <c r="GP137" s="101"/>
      <c r="GQ137" s="101"/>
      <c r="GR137" s="101">
        <f>IF(SUM(GO137:GQ137)=0,MASTER_DATA_MAPPED!GR137*VLOOKUP(GR$20,Backend!$A$2:$K$61,VLOOKUP(MASTER_DATA_ESCALATED!$B137,Backend!$M$3:$O$8,3,FALSE),FALSE),SUM(GO137:GQ137))</f>
        <v>0</v>
      </c>
      <c r="GS137" s="101"/>
      <c r="GT137" s="101"/>
      <c r="GU137" s="101"/>
      <c r="GV137" s="101">
        <f>IF(SUM(GS137:GU137)=0,MASTER_DATA_MAPPED!GV137*VLOOKUP(GV$20,Backend!$A$2:$K$61,VLOOKUP(MASTER_DATA_ESCALATED!$B137,Backend!$M$3:$O$8,3,FALSE),FALSE),SUM(GS137:GU137))</f>
        <v>0</v>
      </c>
    </row>
    <row r="138" spans="2:204" s="25" customFormat="1" ht="17.25" hidden="1" outlineLevel="1" x14ac:dyDescent="0.3">
      <c r="B138" s="183">
        <f t="shared" si="3"/>
        <v>20</v>
      </c>
      <c r="C138" s="51">
        <f t="shared" si="4"/>
        <v>28</v>
      </c>
      <c r="D138" s="75"/>
      <c r="E138" s="51">
        <v>28</v>
      </c>
      <c r="F138" s="51"/>
      <c r="G138" s="76"/>
      <c r="H138" s="37" t="s">
        <v>134</v>
      </c>
      <c r="I138" s="96"/>
      <c r="J138" s="96"/>
      <c r="K138" s="96"/>
      <c r="L138" s="96">
        <f>IF(SUM(I138:K138)=0,MASTER_DATA_MAPPED!L138*VLOOKUP(L$20,Backend!$A$2:$K$61,VLOOKUP(MASTER_DATA_ESCALATED!$B138,Backend!$M$3:$O$8,3,FALSE),FALSE),SUM(I138:K138))</f>
        <v>0</v>
      </c>
      <c r="M138" s="96"/>
      <c r="N138" s="96"/>
      <c r="O138" s="96"/>
      <c r="P138" s="96">
        <f>IF(SUM(M138:O138)=0,MASTER_DATA_MAPPED!P138*VLOOKUP(P$20,Backend!$A$2:$K$61,VLOOKUP(MASTER_DATA_ESCALATED!$B138,Backend!$M$3:$O$8,3,FALSE),FALSE),SUM(M138:O138))</f>
        <v>0</v>
      </c>
      <c r="Q138" s="96"/>
      <c r="R138" s="96"/>
      <c r="S138" s="96"/>
      <c r="T138" s="96">
        <f>IF(SUM(Q138:S138)=0,MASTER_DATA_MAPPED!T138*VLOOKUP(T$20,Backend!$A$2:$K$61,VLOOKUP(MASTER_DATA_ESCALATED!$B138,Backend!$M$3:$O$8,3,FALSE),FALSE),SUM(Q138:S138))</f>
        <v>0</v>
      </c>
      <c r="U138" s="96"/>
      <c r="V138" s="96"/>
      <c r="W138" s="96"/>
      <c r="X138" s="96">
        <f>IF(SUM(U138:W138)=0,MASTER_DATA_MAPPED!X138*VLOOKUP(X$20,Backend!$A$2:$K$61,VLOOKUP(MASTER_DATA_ESCALATED!$B138,Backend!$M$3:$O$8,3,FALSE),FALSE),SUM(U138:W138))</f>
        <v>0</v>
      </c>
      <c r="Y138" s="96"/>
      <c r="Z138" s="96"/>
      <c r="AA138" s="96"/>
      <c r="AB138" s="96">
        <f>IF(SUM(Y138:AA138)=0,MASTER_DATA_MAPPED!AB138*VLOOKUP(AB$20,Backend!$A$2:$K$61,VLOOKUP(MASTER_DATA_ESCALATED!$B138,Backend!$M$3:$O$8,3,FALSE),FALSE),SUM(Y138:AA138))</f>
        <v>0</v>
      </c>
      <c r="AC138" s="96"/>
      <c r="AD138" s="96"/>
      <c r="AE138" s="96"/>
      <c r="AF138" s="96">
        <f>IF(SUM(AC138:AE138)=0,MASTER_DATA_MAPPED!AF138*VLOOKUP(AF$20,Backend!$A$2:$K$61,VLOOKUP(MASTER_DATA_ESCALATED!$B138,Backend!$M$3:$O$8,3,FALSE),FALSE),SUM(AC138:AE138))</f>
        <v>0</v>
      </c>
      <c r="AG138" s="96"/>
      <c r="AH138" s="96"/>
      <c r="AI138" s="96"/>
      <c r="AJ138" s="96">
        <f>IF(SUM(AG138:AI138)=0,MASTER_DATA_MAPPED!AJ138*VLOOKUP(AJ$20,Backend!$A$2:$K$61,VLOOKUP(MASTER_DATA_ESCALATED!$B138,Backend!$M$3:$O$8,3,FALSE),FALSE),SUM(AG138:AI138))</f>
        <v>0</v>
      </c>
      <c r="AK138" s="96"/>
      <c r="AL138" s="96"/>
      <c r="AM138" s="96"/>
      <c r="AN138" s="96">
        <f>IF(SUM(AK138:AM138)=0,MASTER_DATA_MAPPED!AN138*VLOOKUP(AN$20,Backend!$A$2:$K$61,VLOOKUP(MASTER_DATA_ESCALATED!$B138,Backend!$M$3:$O$8,3,FALSE),FALSE),SUM(AK138:AM138))</f>
        <v>0</v>
      </c>
      <c r="AO138" s="96"/>
      <c r="AP138" s="96"/>
      <c r="AQ138" s="96"/>
      <c r="AR138" s="96">
        <f>IF(SUM(AO138:AQ138)=0,MASTER_DATA_MAPPED!AR138*VLOOKUP(AR$20,Backend!$A$2:$K$61,VLOOKUP(MASTER_DATA_ESCALATED!$B138,Backend!$M$3:$O$8,3,FALSE),FALSE),SUM(AO138:AQ138))</f>
        <v>0</v>
      </c>
      <c r="AS138" s="96"/>
      <c r="AT138" s="96"/>
      <c r="AU138" s="96"/>
      <c r="AV138" s="96">
        <f>IF(SUM(AS138:AU138)=0,MASTER_DATA_MAPPED!AV138*VLOOKUP(AV$20,Backend!$A$2:$K$61,VLOOKUP(MASTER_DATA_ESCALATED!$B138,Backend!$M$3:$O$8,3,FALSE),FALSE),SUM(AS138:AU138))</f>
        <v>0</v>
      </c>
      <c r="AW138" s="96"/>
      <c r="AX138" s="96"/>
      <c r="AY138" s="96"/>
      <c r="AZ138" s="96">
        <f>IF(SUM(AW138:AY138)=0,MASTER_DATA_MAPPED!AZ138*VLOOKUP(AZ$20,Backend!$A$2:$K$61,VLOOKUP(MASTER_DATA_ESCALATED!$B138,Backend!$M$3:$O$8,3,FALSE),FALSE),SUM(AW138:AY138))</f>
        <v>0</v>
      </c>
      <c r="BA138" s="96"/>
      <c r="BB138" s="96"/>
      <c r="BC138" s="96"/>
      <c r="BD138" s="96">
        <f>IF(SUM(BA138:BC138)=0,MASTER_DATA_MAPPED!BD138*VLOOKUP(BD$20,Backend!$A$2:$K$61,VLOOKUP(MASTER_DATA_ESCALATED!$B138,Backend!$M$3:$O$8,3,FALSE),FALSE),SUM(BA138:BC138))</f>
        <v>0</v>
      </c>
      <c r="BE138" s="96"/>
      <c r="BF138" s="96"/>
      <c r="BG138" s="96"/>
      <c r="BH138" s="96">
        <f>IF(SUM(BE138:BG138)=0,MASTER_DATA_MAPPED!BH138*VLOOKUP(BH$20,Backend!$A$2:$K$61,VLOOKUP(MASTER_DATA_ESCALATED!$B138,Backend!$M$3:$O$8,3,FALSE),FALSE),SUM(BE138:BG138))</f>
        <v>0</v>
      </c>
      <c r="BI138" s="96"/>
      <c r="BJ138" s="96"/>
      <c r="BK138" s="96"/>
      <c r="BL138" s="96">
        <f>IF(SUM(BI138:BK138)=0,MASTER_DATA_MAPPED!BL138*VLOOKUP(BL$20,Backend!$A$2:$K$61,VLOOKUP(MASTER_DATA_ESCALATED!$B138,Backend!$M$3:$O$8,3,FALSE),FALSE),SUM(BI138:BK138))</f>
        <v>0</v>
      </c>
      <c r="BM138" s="96"/>
      <c r="BN138" s="96"/>
      <c r="BO138" s="96"/>
      <c r="BP138" s="96">
        <f>IF(SUM(BM138:BO138)=0,MASTER_DATA_MAPPED!BP138*VLOOKUP(BP$20,Backend!$A$2:$K$61,VLOOKUP(MASTER_DATA_ESCALATED!$B138,Backend!$M$3:$O$8,3,FALSE),FALSE),SUM(BM138:BO138))</f>
        <v>0</v>
      </c>
      <c r="BQ138" s="96"/>
      <c r="BR138" s="96"/>
      <c r="BS138" s="96"/>
      <c r="BT138" s="96">
        <f>IF(SUM(BQ138:BS138)=0,MASTER_DATA_MAPPED!BT138*VLOOKUP(BT$20,Backend!$A$2:$K$61,VLOOKUP(MASTER_DATA_ESCALATED!$B138,Backend!$M$3:$O$8,3,FALSE),FALSE),SUM(BQ138:BS138))</f>
        <v>0</v>
      </c>
      <c r="BU138" s="96"/>
      <c r="BV138" s="96"/>
      <c r="BW138" s="96"/>
      <c r="BX138" s="96">
        <f>IF(SUM(BU138:BW138)=0,MASTER_DATA_MAPPED!BX138*VLOOKUP(BX$20,Backend!$A$2:$K$61,VLOOKUP(MASTER_DATA_ESCALATED!$B138,Backend!$M$3:$O$8,3,FALSE),FALSE),SUM(BU138:BW138))</f>
        <v>0</v>
      </c>
      <c r="BY138" s="96"/>
      <c r="BZ138" s="96"/>
      <c r="CA138" s="96"/>
      <c r="CB138" s="96">
        <f>IF(SUM(BY138:CA138)=0,MASTER_DATA_MAPPED!CB138*VLOOKUP(CB$20,Backend!$A$2:$K$61,VLOOKUP(MASTER_DATA_ESCALATED!$B138,Backend!$M$3:$O$8,3,FALSE),FALSE),SUM(BY138:CA138))</f>
        <v>0</v>
      </c>
      <c r="CC138" s="96"/>
      <c r="CD138" s="96"/>
      <c r="CE138" s="96"/>
      <c r="CF138" s="96">
        <f>IF(SUM(CC138:CE138)=0,MASTER_DATA_MAPPED!CF138*VLOOKUP(CF$20,Backend!$A$2:$K$61,VLOOKUP(MASTER_DATA_ESCALATED!$B138,Backend!$M$3:$O$8,3,FALSE),FALSE),SUM(CC138:CE138))</f>
        <v>0</v>
      </c>
      <c r="CG138" s="96"/>
      <c r="CH138" s="96"/>
      <c r="CI138" s="96"/>
      <c r="CJ138" s="96">
        <f>IF(SUM(CG138:CI138)=0,MASTER_DATA_MAPPED!CJ138*VLOOKUP(CJ$20,Backend!$A$2:$K$61,VLOOKUP(MASTER_DATA_ESCALATED!$B138,Backend!$M$3:$O$8,3,FALSE),FALSE),SUM(CG138:CI138))</f>
        <v>0</v>
      </c>
      <c r="CK138" s="96"/>
      <c r="CL138" s="96"/>
      <c r="CM138" s="96"/>
      <c r="CN138" s="96">
        <f>IF(SUM(CK138:CM138)=0,MASTER_DATA_MAPPED!CN138*VLOOKUP(CN$20,Backend!$A$2:$K$61,VLOOKUP(MASTER_DATA_ESCALATED!$B138,Backend!$M$3:$O$8,3,FALSE),FALSE),SUM(CK138:CM138))</f>
        <v>0</v>
      </c>
      <c r="CO138" s="96"/>
      <c r="CP138" s="96"/>
      <c r="CQ138" s="96"/>
      <c r="CR138" s="96">
        <f>IF(SUM(CO138:CQ138)=0,MASTER_DATA_MAPPED!CR138*VLOOKUP(CR$20,Backend!$A$2:$K$61,VLOOKUP(MASTER_DATA_ESCALATED!$B138,Backend!$M$3:$O$8,3,FALSE),FALSE),SUM(CO138:CQ138))</f>
        <v>0</v>
      </c>
      <c r="CS138" s="96"/>
      <c r="CT138" s="96"/>
      <c r="CU138" s="96"/>
      <c r="CV138" s="96">
        <f>IF(SUM(CS138:CU138)=0,MASTER_DATA_MAPPED!CV138*VLOOKUP(CV$20,Backend!$A$2:$K$61,VLOOKUP(MASTER_DATA_ESCALATED!$B138,Backend!$M$3:$O$8,3,FALSE),FALSE),SUM(CS138:CU138))</f>
        <v>0</v>
      </c>
      <c r="CW138" s="96"/>
      <c r="CX138" s="96"/>
      <c r="CY138" s="96"/>
      <c r="CZ138" s="96">
        <f>IF(SUM(CW138:CY138)=0,MASTER_DATA_MAPPED!CZ138*VLOOKUP(CZ$20,Backend!$A$2:$K$61,VLOOKUP(MASTER_DATA_ESCALATED!$B138,Backend!$M$3:$O$8,3,FALSE),FALSE),SUM(CW138:CY138))</f>
        <v>0</v>
      </c>
      <c r="DA138" s="96"/>
      <c r="DB138" s="96"/>
      <c r="DC138" s="96"/>
      <c r="DD138" s="96" t="e">
        <f>IF(SUM(DA138:DC138)=0,MASTER_DATA_MAPPED!DD138*VLOOKUP(DD$20,Backend!$A$2:$K$61,VLOOKUP(MASTER_DATA_ESCALATED!$B138,Backend!$M$3:$O$8,3,FALSE),FALSE),SUM(DA138:DC138))</f>
        <v>#N/A</v>
      </c>
      <c r="DE138" s="96"/>
      <c r="DF138" s="96"/>
      <c r="DG138" s="96"/>
      <c r="DH138" s="96">
        <f>IF(SUM(DE138:DG138)=0,MASTER_DATA_MAPPED!DH138*VLOOKUP(DH$20,Backend!$A$2:$K$61,VLOOKUP(MASTER_DATA_ESCALATED!$B138,Backend!$M$3:$O$8,3,FALSE),FALSE),SUM(DE138:DG138))</f>
        <v>74358.961669871147</v>
      </c>
      <c r="DI138" s="96"/>
      <c r="DJ138" s="96"/>
      <c r="DK138" s="96"/>
      <c r="DL138" s="96">
        <f>IF(SUM(DI138:DK138)=0,MASTER_DATA_MAPPED!DL138*VLOOKUP(DL$20,Backend!$A$2:$K$61,VLOOKUP(MASTER_DATA_ESCALATED!$B138,Backend!$M$3:$O$8,3,FALSE),FALSE),SUM(DI138:DK138))</f>
        <v>74358.961669871147</v>
      </c>
      <c r="DM138" s="96"/>
      <c r="DN138" s="96"/>
      <c r="DO138" s="96"/>
      <c r="DP138" s="96">
        <f>IF(SUM(DM138:DO138)=0,MASTER_DATA_MAPPED!DP138*VLOOKUP(DP$20,Backend!$A$2:$K$61,VLOOKUP(MASTER_DATA_ESCALATED!$B138,Backend!$M$3:$O$8,3,FALSE),FALSE),SUM(DM138:DO138))</f>
        <v>74358.961669871147</v>
      </c>
      <c r="DQ138" s="96"/>
      <c r="DR138" s="96"/>
      <c r="DS138" s="96"/>
      <c r="DT138" s="96">
        <f>IF(SUM(DQ138:DS138)=0,MASTER_DATA_MAPPED!DT138*VLOOKUP(DT$20,Backend!$A$2:$K$61,VLOOKUP(MASTER_DATA_ESCALATED!$B138,Backend!$M$3:$O$8,3,FALSE),FALSE),SUM(DQ138:DS138))</f>
        <v>148717.92333974229</v>
      </c>
      <c r="DU138" s="96"/>
      <c r="DV138" s="96"/>
      <c r="DW138" s="96"/>
      <c r="DX138" s="96">
        <f>IF(SUM(DU138:DW138)=0,MASTER_DATA_MAPPED!DX138*VLOOKUP(DX$20,Backend!$A$2:$K$61,VLOOKUP(MASTER_DATA_ESCALATED!$B138,Backend!$M$3:$O$8,3,FALSE),FALSE),SUM(DU138:DW138))</f>
        <v>148717.92333974229</v>
      </c>
      <c r="DY138" s="96"/>
      <c r="DZ138" s="96"/>
      <c r="EA138" s="96"/>
      <c r="EB138" s="96">
        <f>IF(SUM(DY138:EA138)=0,MASTER_DATA_MAPPED!EB138*VLOOKUP(EB$20,Backend!$A$2:$K$61,VLOOKUP(MASTER_DATA_ESCALATED!$B138,Backend!$M$3:$O$8,3,FALSE),FALSE),SUM(DY138:EA138))</f>
        <v>223076.88500961347</v>
      </c>
      <c r="EC138" s="96"/>
      <c r="ED138" s="96"/>
      <c r="EE138" s="96"/>
      <c r="EF138" s="96">
        <f>IF(SUM(EC138:EE138)=0,MASTER_DATA_MAPPED!EF138*VLOOKUP(EF$20,Backend!$A$2:$K$61,VLOOKUP(MASTER_DATA_ESCALATED!$B138,Backend!$M$3:$O$8,3,FALSE),FALSE),SUM(EC138:EE138))</f>
        <v>22354761.788713854</v>
      </c>
      <c r="EG138" s="96"/>
      <c r="EH138" s="96"/>
      <c r="EI138" s="96"/>
      <c r="EJ138" s="96">
        <f>IF(SUM(EG138:EI138)=0,MASTER_DATA_MAPPED!EJ138*VLOOKUP(EJ$20,Backend!$A$2:$K$61,VLOOKUP(MASTER_DATA_ESCALATED!$B138,Backend!$M$3:$O$8,3,FALSE),FALSE),SUM(EG138:EI138))</f>
        <v>0</v>
      </c>
      <c r="EK138" s="96"/>
      <c r="EL138" s="96"/>
      <c r="EM138" s="96"/>
      <c r="EN138" s="96">
        <f>IF(SUM(EK138:EM138)=0,MASTER_DATA_MAPPED!EN138*VLOOKUP(EN$20,Backend!$A$2:$K$61,VLOOKUP(MASTER_DATA_ESCALATED!$B138,Backend!$M$3:$O$8,3,FALSE),FALSE),SUM(EK138:EM138))</f>
        <v>0</v>
      </c>
      <c r="EO138" s="96"/>
      <c r="EP138" s="96"/>
      <c r="EQ138" s="96"/>
      <c r="ER138" s="96">
        <f>IF(SUM(EO138:EQ138)=0,MASTER_DATA_MAPPED!ER138*VLOOKUP(ER$20,Backend!$A$2:$K$61,VLOOKUP(MASTER_DATA_ESCALATED!$B138,Backend!$M$3:$O$8,3,FALSE),FALSE),SUM(EO138:EQ138))</f>
        <v>0</v>
      </c>
      <c r="ES138" s="96"/>
      <c r="ET138" s="96"/>
      <c r="EU138" s="96"/>
      <c r="EV138" s="96">
        <f>IF(SUM(ES138:EU138)=0,MASTER_DATA_MAPPED!EV138*VLOOKUP(EV$20,Backend!$A$2:$K$61,VLOOKUP(MASTER_DATA_ESCALATED!$B138,Backend!$M$3:$O$8,3,FALSE),FALSE),SUM(ES138:EU138))</f>
        <v>0</v>
      </c>
      <c r="EW138" s="96"/>
      <c r="EX138" s="96"/>
      <c r="EY138" s="96"/>
      <c r="EZ138" s="96">
        <f>IF(SUM(EW138:EY138)=0,MASTER_DATA_MAPPED!EZ138*VLOOKUP(EZ$20,Backend!$A$2:$K$61,VLOOKUP(MASTER_DATA_ESCALATED!$B138,Backend!$M$3:$O$8,3,FALSE),FALSE),SUM(EW138:EY138))</f>
        <v>0</v>
      </c>
      <c r="FA138" s="96"/>
      <c r="FB138" s="96"/>
      <c r="FC138" s="96"/>
      <c r="FD138" s="96">
        <f>IF(SUM(FA138:FC138)=0,MASTER_DATA_MAPPED!FD138*VLOOKUP(FD$20,Backend!$A$2:$K$61,VLOOKUP(MASTER_DATA_ESCALATED!$B138,Backend!$M$3:$O$8,3,FALSE),FALSE),SUM(FA138:FC138))</f>
        <v>0</v>
      </c>
      <c r="FE138" s="96"/>
      <c r="FF138" s="96"/>
      <c r="FG138" s="96"/>
      <c r="FH138" s="96">
        <f>IF(SUM(FE138:FG138)=0,MASTER_DATA_MAPPED!FH138*VLOOKUP(FH$20,Backend!$A$2:$K$61,VLOOKUP(MASTER_DATA_ESCALATED!$B138,Backend!$M$3:$O$8,3,FALSE),FALSE),SUM(FE138:FG138))</f>
        <v>0</v>
      </c>
      <c r="FI138" s="96"/>
      <c r="FJ138" s="96"/>
      <c r="FK138" s="96"/>
      <c r="FL138" s="96">
        <f>IF(SUM(FI138:FK138)=0,MASTER_DATA_MAPPED!FL138*VLOOKUP(FL$20,Backend!$A$2:$K$61,VLOOKUP(MASTER_DATA_ESCALATED!$B138,Backend!$M$3:$O$8,3,FALSE),FALSE),SUM(FI138:FK138))</f>
        <v>0</v>
      </c>
      <c r="FM138" s="96"/>
      <c r="FN138" s="96"/>
      <c r="FO138" s="96"/>
      <c r="FP138" s="96">
        <f>IF(SUM(FM138:FO138)=0,MASTER_DATA_MAPPED!FP138*VLOOKUP(FP$20,Backend!$A$2:$K$61,VLOOKUP(MASTER_DATA_ESCALATED!$B138,Backend!$M$3:$O$8,3,FALSE),FALSE),SUM(FM138:FO138))</f>
        <v>0</v>
      </c>
      <c r="FQ138" s="96"/>
      <c r="FR138" s="96"/>
      <c r="FS138" s="96"/>
      <c r="FT138" s="96">
        <f>IF(SUM(FQ138:FS138)=0,MASTER_DATA_MAPPED!FT138*VLOOKUP(FT$20,Backend!$A$2:$K$61,VLOOKUP(MASTER_DATA_ESCALATED!$B138,Backend!$M$3:$O$8,3,FALSE),FALSE),SUM(FQ138:FS138))</f>
        <v>0</v>
      </c>
      <c r="FU138" s="96"/>
      <c r="FV138" s="96"/>
      <c r="FW138" s="96"/>
      <c r="FX138" s="96">
        <f>IF(SUM(FU138:FW138)=0,MASTER_DATA_MAPPED!FX138*VLOOKUP(FX$20,Backend!$A$2:$K$61,VLOOKUP(MASTER_DATA_ESCALATED!$B138,Backend!$M$3:$O$8,3,FALSE),FALSE),SUM(FU138:FW138))</f>
        <v>0</v>
      </c>
      <c r="FY138" s="96"/>
      <c r="FZ138" s="96"/>
      <c r="GA138" s="96"/>
      <c r="GB138" s="96">
        <f>IF(SUM(FY138:GA138)=0,MASTER_DATA_MAPPED!GB138*VLOOKUP(GB$20,Backend!$A$2:$K$61,VLOOKUP(MASTER_DATA_ESCALATED!$B138,Backend!$M$3:$O$8,3,FALSE),FALSE),SUM(FY138:GA138))</f>
        <v>0</v>
      </c>
      <c r="GC138" s="96"/>
      <c r="GD138" s="96"/>
      <c r="GE138" s="96"/>
      <c r="GF138" s="96">
        <f>IF(SUM(GC138:GE138)=0,MASTER_DATA_MAPPED!GF138*VLOOKUP(GF$20,Backend!$A$2:$K$61,VLOOKUP(MASTER_DATA_ESCALATED!$B138,Backend!$M$3:$O$8,3,FALSE),FALSE),SUM(GC138:GE138))</f>
        <v>0</v>
      </c>
      <c r="GG138" s="96"/>
      <c r="GH138" s="96"/>
      <c r="GI138" s="96"/>
      <c r="GJ138" s="96">
        <f>IF(SUM(GG138:GI138)=0,MASTER_DATA_MAPPED!GJ138*VLOOKUP(GJ$20,Backend!$A$2:$K$61,VLOOKUP(MASTER_DATA_ESCALATED!$B138,Backend!$M$3:$O$8,3,FALSE),FALSE),SUM(GG138:GI138))</f>
        <v>0</v>
      </c>
      <c r="GK138" s="96"/>
      <c r="GL138" s="96"/>
      <c r="GM138" s="96"/>
      <c r="GN138" s="96">
        <f>IF(SUM(GK138:GM138)=0,MASTER_DATA_MAPPED!GN138*VLOOKUP(GN$20,Backend!$A$2:$K$61,VLOOKUP(MASTER_DATA_ESCALATED!$B138,Backend!$M$3:$O$8,3,FALSE),FALSE),SUM(GK138:GM138))</f>
        <v>0</v>
      </c>
      <c r="GO138" s="96"/>
      <c r="GP138" s="96"/>
      <c r="GQ138" s="96"/>
      <c r="GR138" s="96">
        <f>IF(SUM(GO138:GQ138)=0,MASTER_DATA_MAPPED!GR138*VLOOKUP(GR$20,Backend!$A$2:$K$61,VLOOKUP(MASTER_DATA_ESCALATED!$B138,Backend!$M$3:$O$8,3,FALSE),FALSE),SUM(GO138:GQ138))</f>
        <v>0</v>
      </c>
      <c r="GS138" s="96"/>
      <c r="GT138" s="96"/>
      <c r="GU138" s="96"/>
      <c r="GV138" s="96">
        <f>IF(SUM(GS138:GU138)=0,MASTER_DATA_MAPPED!GV138*VLOOKUP(GV$20,Backend!$A$2:$K$61,VLOOKUP(MASTER_DATA_ESCALATED!$B138,Backend!$M$3:$O$8,3,FALSE),FALSE),SUM(GS138:GU138))</f>
        <v>0</v>
      </c>
    </row>
    <row r="139" spans="2:204" s="25" customFormat="1" ht="17.25" hidden="1" outlineLevel="1" x14ac:dyDescent="0.3">
      <c r="B139" s="183">
        <f t="shared" si="3"/>
        <v>20</v>
      </c>
      <c r="C139" s="51">
        <f t="shared" si="4"/>
        <v>29</v>
      </c>
      <c r="D139" s="75"/>
      <c r="E139" s="51">
        <v>29</v>
      </c>
      <c r="F139" s="51"/>
      <c r="G139" s="76"/>
      <c r="H139" s="37" t="s">
        <v>135</v>
      </c>
      <c r="I139" s="96"/>
      <c r="J139" s="96"/>
      <c r="K139" s="96"/>
      <c r="L139" s="96">
        <f>IF(SUM(I139:K139)=0,MASTER_DATA_MAPPED!L139*VLOOKUP(L$20,Backend!$A$2:$K$61,VLOOKUP(MASTER_DATA_ESCALATED!$B139,Backend!$M$3:$O$8,3,FALSE),FALSE),SUM(I139:K139))</f>
        <v>208779867.16733906</v>
      </c>
      <c r="M139" s="96"/>
      <c r="N139" s="96"/>
      <c r="O139" s="96"/>
      <c r="P139" s="96">
        <f>IF(SUM(M139:O139)=0,MASTER_DATA_MAPPED!P139*VLOOKUP(P$20,Backend!$A$2:$K$61,VLOOKUP(MASTER_DATA_ESCALATED!$B139,Backend!$M$3:$O$8,3,FALSE),FALSE),SUM(M139:O139))</f>
        <v>667097299.88888729</v>
      </c>
      <c r="Q139" s="96"/>
      <c r="R139" s="96"/>
      <c r="S139" s="96"/>
      <c r="T139" s="96">
        <f>IF(SUM(Q139:S139)=0,MASTER_DATA_MAPPED!T139*VLOOKUP(T$20,Backend!$A$2:$K$61,VLOOKUP(MASTER_DATA_ESCALATED!$B139,Backend!$M$3:$O$8,3,FALSE),FALSE),SUM(Q139:S139))</f>
        <v>337572946.22604048</v>
      </c>
      <c r="U139" s="96"/>
      <c r="V139" s="96"/>
      <c r="W139" s="96"/>
      <c r="X139" s="96">
        <f>IF(SUM(U139:W139)=0,MASTER_DATA_MAPPED!X139*VLOOKUP(X$20,Backend!$A$2:$K$61,VLOOKUP(MASTER_DATA_ESCALATED!$B139,Backend!$M$3:$O$8,3,FALSE),FALSE),SUM(U139:W139))</f>
        <v>1115806335.2869329</v>
      </c>
      <c r="Y139" s="96"/>
      <c r="Z139" s="96"/>
      <c r="AA139" s="96"/>
      <c r="AB139" s="96">
        <f>IF(SUM(Y139:AA139)=0,MASTER_DATA_MAPPED!AB139*VLOOKUP(AB$20,Backend!$A$2:$K$61,VLOOKUP(MASTER_DATA_ESCALATED!$B139,Backend!$M$3:$O$8,3,FALSE),FALSE),SUM(Y139:AA139))</f>
        <v>148197050.27694348</v>
      </c>
      <c r="AC139" s="96"/>
      <c r="AD139" s="96"/>
      <c r="AE139" s="96"/>
      <c r="AF139" s="96">
        <f>IF(SUM(AC139:AE139)=0,MASTER_DATA_MAPPED!AF139*VLOOKUP(AF$20,Backend!$A$2:$K$61,VLOOKUP(MASTER_DATA_ESCALATED!$B139,Backend!$M$3:$O$8,3,FALSE),FALSE),SUM(AC139:AE139))</f>
        <v>472090508.75507534</v>
      </c>
      <c r="AG139" s="96"/>
      <c r="AH139" s="96"/>
      <c r="AI139" s="96"/>
      <c r="AJ139" s="96">
        <f>IF(SUM(AG139:AI139)=0,MASTER_DATA_MAPPED!AJ139*VLOOKUP(AJ$20,Backend!$A$2:$K$61,VLOOKUP(MASTER_DATA_ESCALATED!$B139,Backend!$M$3:$O$8,3,FALSE),FALSE),SUM(AG139:AI139))</f>
        <v>249428379.22098759</v>
      </c>
      <c r="AK139" s="96"/>
      <c r="AL139" s="96"/>
      <c r="AM139" s="96"/>
      <c r="AN139" s="96">
        <f>IF(SUM(AK139:AM139)=0,MASTER_DATA_MAPPED!AN139*VLOOKUP(AN$20,Backend!$A$2:$K$61,VLOOKUP(MASTER_DATA_ESCALATED!$B139,Backend!$M$3:$O$8,3,FALSE),FALSE),SUM(AK139:AM139))</f>
        <v>825713845.9646939</v>
      </c>
      <c r="AO139" s="96"/>
      <c r="AP139" s="96"/>
      <c r="AQ139" s="96"/>
      <c r="AR139" s="96">
        <f>IF(SUM(AO139:AQ139)=0,MASTER_DATA_MAPPED!AR139*VLOOKUP(AR$20,Backend!$A$2:$K$61,VLOOKUP(MASTER_DATA_ESCALATED!$B139,Backend!$M$3:$O$8,3,FALSE),FALSE),SUM(AO139:AQ139))</f>
        <v>0</v>
      </c>
      <c r="AS139" s="96"/>
      <c r="AT139" s="96"/>
      <c r="AU139" s="96"/>
      <c r="AV139" s="96">
        <f>IF(SUM(AS139:AU139)=0,MASTER_DATA_MAPPED!AV139*VLOOKUP(AV$20,Backend!$A$2:$K$61,VLOOKUP(MASTER_DATA_ESCALATED!$B139,Backend!$M$3:$O$8,3,FALSE),FALSE),SUM(AS139:AU139))</f>
        <v>0</v>
      </c>
      <c r="AW139" s="96"/>
      <c r="AX139" s="96"/>
      <c r="AY139" s="96"/>
      <c r="AZ139" s="96">
        <f>IF(SUM(AW139:AY139)=0,MASTER_DATA_MAPPED!AZ139*VLOOKUP(AZ$20,Backend!$A$2:$K$61,VLOOKUP(MASTER_DATA_ESCALATED!$B139,Backend!$M$3:$O$8,3,FALSE),FALSE),SUM(AW139:AY139))</f>
        <v>0</v>
      </c>
      <c r="BA139" s="96"/>
      <c r="BB139" s="96"/>
      <c r="BC139" s="96"/>
      <c r="BD139" s="96">
        <f>IF(SUM(BA139:BC139)=0,MASTER_DATA_MAPPED!BD139*VLOOKUP(BD$20,Backend!$A$2:$K$61,VLOOKUP(MASTER_DATA_ESCALATED!$B139,Backend!$M$3:$O$8,3,FALSE),FALSE),SUM(BA139:BC139))</f>
        <v>0</v>
      </c>
      <c r="BE139" s="96"/>
      <c r="BF139" s="96"/>
      <c r="BG139" s="96"/>
      <c r="BH139" s="96">
        <f>IF(SUM(BE139:BG139)=0,MASTER_DATA_MAPPED!BH139*VLOOKUP(BH$20,Backend!$A$2:$K$61,VLOOKUP(MASTER_DATA_ESCALATED!$B139,Backend!$M$3:$O$8,3,FALSE),FALSE),SUM(BE139:BG139))</f>
        <v>0</v>
      </c>
      <c r="BI139" s="96"/>
      <c r="BJ139" s="96"/>
      <c r="BK139" s="96"/>
      <c r="BL139" s="96">
        <f>IF(SUM(BI139:BK139)=0,MASTER_DATA_MAPPED!BL139*VLOOKUP(BL$20,Backend!$A$2:$K$61,VLOOKUP(MASTER_DATA_ESCALATED!$B139,Backend!$M$3:$O$8,3,FALSE),FALSE),SUM(BI139:BK139))</f>
        <v>0</v>
      </c>
      <c r="BM139" s="96"/>
      <c r="BN139" s="96"/>
      <c r="BO139" s="96"/>
      <c r="BP139" s="96">
        <f>IF(SUM(BM139:BO139)=0,MASTER_DATA_MAPPED!BP139*VLOOKUP(BP$20,Backend!$A$2:$K$61,VLOOKUP(MASTER_DATA_ESCALATED!$B139,Backend!$M$3:$O$8,3,FALSE),FALSE),SUM(BM139:BO139))</f>
        <v>0</v>
      </c>
      <c r="BQ139" s="96"/>
      <c r="BR139" s="96"/>
      <c r="BS139" s="96"/>
      <c r="BT139" s="96">
        <f>IF(SUM(BQ139:BS139)=0,MASTER_DATA_MAPPED!BT139*VLOOKUP(BT$20,Backend!$A$2:$K$61,VLOOKUP(MASTER_DATA_ESCALATED!$B139,Backend!$M$3:$O$8,3,FALSE),FALSE),SUM(BQ139:BS139))</f>
        <v>0</v>
      </c>
      <c r="BU139" s="96"/>
      <c r="BV139" s="96"/>
      <c r="BW139" s="96"/>
      <c r="BX139" s="96">
        <f>IF(SUM(BU139:BW139)=0,MASTER_DATA_MAPPED!BX139*VLOOKUP(BX$20,Backend!$A$2:$K$61,VLOOKUP(MASTER_DATA_ESCALATED!$B139,Backend!$M$3:$O$8,3,FALSE),FALSE),SUM(BU139:BW139))</f>
        <v>0</v>
      </c>
      <c r="BY139" s="96"/>
      <c r="BZ139" s="96"/>
      <c r="CA139" s="96"/>
      <c r="CB139" s="96">
        <f>IF(SUM(BY139:CA139)=0,MASTER_DATA_MAPPED!CB139*VLOOKUP(CB$20,Backend!$A$2:$K$61,VLOOKUP(MASTER_DATA_ESCALATED!$B139,Backend!$M$3:$O$8,3,FALSE),FALSE),SUM(BY139:CA139))</f>
        <v>0</v>
      </c>
      <c r="CC139" s="96"/>
      <c r="CD139" s="96"/>
      <c r="CE139" s="96"/>
      <c r="CF139" s="96">
        <f>IF(SUM(CC139:CE139)=0,MASTER_DATA_MAPPED!CF139*VLOOKUP(CF$20,Backend!$A$2:$K$61,VLOOKUP(MASTER_DATA_ESCALATED!$B139,Backend!$M$3:$O$8,3,FALSE),FALSE),SUM(CC139:CE139))</f>
        <v>0</v>
      </c>
      <c r="CG139" s="96"/>
      <c r="CH139" s="96"/>
      <c r="CI139" s="96"/>
      <c r="CJ139" s="96">
        <f>IF(SUM(CG139:CI139)=0,MASTER_DATA_MAPPED!CJ139*VLOOKUP(CJ$20,Backend!$A$2:$K$61,VLOOKUP(MASTER_DATA_ESCALATED!$B139,Backend!$M$3:$O$8,3,FALSE),FALSE),SUM(CG139:CI139))</f>
        <v>0</v>
      </c>
      <c r="CK139" s="96"/>
      <c r="CL139" s="96"/>
      <c r="CM139" s="96"/>
      <c r="CN139" s="96">
        <f>IF(SUM(CK139:CM139)=0,MASTER_DATA_MAPPED!CN139*VLOOKUP(CN$20,Backend!$A$2:$K$61,VLOOKUP(MASTER_DATA_ESCALATED!$B139,Backend!$M$3:$O$8,3,FALSE),FALSE),SUM(CK139:CM139))</f>
        <v>0</v>
      </c>
      <c r="CO139" s="96"/>
      <c r="CP139" s="96"/>
      <c r="CQ139" s="96"/>
      <c r="CR139" s="96">
        <f>IF(SUM(CO139:CQ139)=0,MASTER_DATA_MAPPED!CR139*VLOOKUP(CR$20,Backend!$A$2:$K$61,VLOOKUP(MASTER_DATA_ESCALATED!$B139,Backend!$M$3:$O$8,3,FALSE),FALSE),SUM(CO139:CQ139))</f>
        <v>0</v>
      </c>
      <c r="CS139" s="96"/>
      <c r="CT139" s="96"/>
      <c r="CU139" s="96"/>
      <c r="CV139" s="96">
        <f>IF(SUM(CS139:CU139)=0,MASTER_DATA_MAPPED!CV139*VLOOKUP(CV$20,Backend!$A$2:$K$61,VLOOKUP(MASTER_DATA_ESCALATED!$B139,Backend!$M$3:$O$8,3,FALSE),FALSE),SUM(CS139:CU139))</f>
        <v>0</v>
      </c>
      <c r="CW139" s="96"/>
      <c r="CX139" s="96"/>
      <c r="CY139" s="96"/>
      <c r="CZ139" s="96">
        <f>IF(SUM(CW139:CY139)=0,MASTER_DATA_MAPPED!CZ139*VLOOKUP(CZ$20,Backend!$A$2:$K$61,VLOOKUP(MASTER_DATA_ESCALATED!$B139,Backend!$M$3:$O$8,3,FALSE),FALSE),SUM(CW139:CY139))</f>
        <v>0</v>
      </c>
      <c r="DA139" s="96"/>
      <c r="DB139" s="96"/>
      <c r="DC139" s="96"/>
      <c r="DD139" s="96" t="e">
        <f>IF(SUM(DA139:DC139)=0,MASTER_DATA_MAPPED!DD139*VLOOKUP(DD$20,Backend!$A$2:$K$61,VLOOKUP(MASTER_DATA_ESCALATED!$B139,Backend!$M$3:$O$8,3,FALSE),FALSE),SUM(DA139:DC139))</f>
        <v>#N/A</v>
      </c>
      <c r="DE139" s="96"/>
      <c r="DF139" s="96"/>
      <c r="DG139" s="96"/>
      <c r="DH139" s="96">
        <f>IF(SUM(DE139:DG139)=0,MASTER_DATA_MAPPED!DH139*VLOOKUP(DH$20,Backend!$A$2:$K$61,VLOOKUP(MASTER_DATA_ESCALATED!$B139,Backend!$M$3:$O$8,3,FALSE),FALSE),SUM(DE139:DG139))</f>
        <v>82808726.525731206</v>
      </c>
      <c r="DI139" s="96"/>
      <c r="DJ139" s="96"/>
      <c r="DK139" s="96"/>
      <c r="DL139" s="96">
        <f>IF(SUM(DI139:DK139)=0,MASTER_DATA_MAPPED!DL139*VLOOKUP(DL$20,Backend!$A$2:$K$61,VLOOKUP(MASTER_DATA_ESCALATED!$B139,Backend!$M$3:$O$8,3,FALSE),FALSE),SUM(DI139:DK139))</f>
        <v>127150220.193763</v>
      </c>
      <c r="DM139" s="96"/>
      <c r="DN139" s="96"/>
      <c r="DO139" s="96"/>
      <c r="DP139" s="96">
        <f>IF(SUM(DM139:DO139)=0,MASTER_DATA_MAPPED!DP139*VLOOKUP(DP$20,Backend!$A$2:$K$61,VLOOKUP(MASTER_DATA_ESCALATED!$B139,Backend!$M$3:$O$8,3,FALSE),FALSE),SUM(DM139:DO139))</f>
        <v>217801502.96693239</v>
      </c>
      <c r="DQ139" s="96"/>
      <c r="DR139" s="96"/>
      <c r="DS139" s="96"/>
      <c r="DT139" s="96">
        <f>IF(SUM(DQ139:DS139)=0,MASTER_DATA_MAPPED!DT139*VLOOKUP(DT$20,Backend!$A$2:$K$61,VLOOKUP(MASTER_DATA_ESCALATED!$B139,Backend!$M$3:$O$8,3,FALSE),FALSE),SUM(DQ139:DS139))</f>
        <v>393115935.76715934</v>
      </c>
      <c r="DU139" s="96"/>
      <c r="DV139" s="96"/>
      <c r="DW139" s="96"/>
      <c r="DX139" s="96">
        <f>IF(SUM(DU139:DW139)=0,MASTER_DATA_MAPPED!DX139*VLOOKUP(DX$20,Backend!$A$2:$K$61,VLOOKUP(MASTER_DATA_ESCALATED!$B139,Backend!$M$3:$O$8,3,FALSE),FALSE),SUM(DU139:DW139))</f>
        <v>721827549.58105993</v>
      </c>
      <c r="DY139" s="96"/>
      <c r="DZ139" s="96"/>
      <c r="EA139" s="96"/>
      <c r="EB139" s="96">
        <f>IF(SUM(DY139:EA139)=0,MASTER_DATA_MAPPED!EB139*VLOOKUP(EB$20,Backend!$A$2:$K$61,VLOOKUP(MASTER_DATA_ESCALATED!$B139,Backend!$M$3:$O$8,3,FALSE),FALSE),SUM(DY139:EA139))</f>
        <v>880814937.15151429</v>
      </c>
      <c r="EC139" s="96"/>
      <c r="ED139" s="96"/>
      <c r="EE139" s="96"/>
      <c r="EF139" s="96">
        <f>IF(SUM(EC139:EE139)=0,MASTER_DATA_MAPPED!EF139*VLOOKUP(EF$20,Backend!$A$2:$K$61,VLOOKUP(MASTER_DATA_ESCALATED!$B139,Backend!$M$3:$O$8,3,FALSE),FALSE),SUM(EC139:EE139))</f>
        <v>0</v>
      </c>
      <c r="EG139" s="96"/>
      <c r="EH139" s="96"/>
      <c r="EI139" s="96"/>
      <c r="EJ139" s="96">
        <f>IF(SUM(EG139:EI139)=0,MASTER_DATA_MAPPED!EJ139*VLOOKUP(EJ$20,Backend!$A$2:$K$61,VLOOKUP(MASTER_DATA_ESCALATED!$B139,Backend!$M$3:$O$8,3,FALSE),FALSE),SUM(EG139:EI139))</f>
        <v>0</v>
      </c>
      <c r="EK139" s="96"/>
      <c r="EL139" s="96"/>
      <c r="EM139" s="96"/>
      <c r="EN139" s="96">
        <f>IF(SUM(EK139:EM139)=0,MASTER_DATA_MAPPED!EN139*VLOOKUP(EN$20,Backend!$A$2:$K$61,VLOOKUP(MASTER_DATA_ESCALATED!$B139,Backend!$M$3:$O$8,3,FALSE),FALSE),SUM(EK139:EM139))</f>
        <v>0</v>
      </c>
      <c r="EO139" s="96"/>
      <c r="EP139" s="96"/>
      <c r="EQ139" s="96"/>
      <c r="ER139" s="96">
        <f>IF(SUM(EO139:EQ139)=0,MASTER_DATA_MAPPED!ER139*VLOOKUP(ER$20,Backend!$A$2:$K$61,VLOOKUP(MASTER_DATA_ESCALATED!$B139,Backend!$M$3:$O$8,3,FALSE),FALSE),SUM(EO139:EQ139))</f>
        <v>0</v>
      </c>
      <c r="ES139" s="96"/>
      <c r="ET139" s="96"/>
      <c r="EU139" s="96"/>
      <c r="EV139" s="96">
        <f>IF(SUM(ES139:EU139)=0,MASTER_DATA_MAPPED!EV139*VLOOKUP(EV$20,Backend!$A$2:$K$61,VLOOKUP(MASTER_DATA_ESCALATED!$B139,Backend!$M$3:$O$8,3,FALSE),FALSE),SUM(ES139:EU139))</f>
        <v>0</v>
      </c>
      <c r="EW139" s="96"/>
      <c r="EX139" s="96"/>
      <c r="EY139" s="96"/>
      <c r="EZ139" s="96">
        <f>IF(SUM(EW139:EY139)=0,MASTER_DATA_MAPPED!EZ139*VLOOKUP(EZ$20,Backend!$A$2:$K$61,VLOOKUP(MASTER_DATA_ESCALATED!$B139,Backend!$M$3:$O$8,3,FALSE),FALSE),SUM(EW139:EY139))</f>
        <v>0</v>
      </c>
      <c r="FA139" s="96"/>
      <c r="FB139" s="96"/>
      <c r="FC139" s="96"/>
      <c r="FD139" s="96">
        <f>IF(SUM(FA139:FC139)=0,MASTER_DATA_MAPPED!FD139*VLOOKUP(FD$20,Backend!$A$2:$K$61,VLOOKUP(MASTER_DATA_ESCALATED!$B139,Backend!$M$3:$O$8,3,FALSE),FALSE),SUM(FA139:FC139))</f>
        <v>0</v>
      </c>
      <c r="FE139" s="96"/>
      <c r="FF139" s="96"/>
      <c r="FG139" s="96"/>
      <c r="FH139" s="96">
        <f>IF(SUM(FE139:FG139)=0,MASTER_DATA_MAPPED!FH139*VLOOKUP(FH$20,Backend!$A$2:$K$61,VLOOKUP(MASTER_DATA_ESCALATED!$B139,Backend!$M$3:$O$8,3,FALSE),FALSE),SUM(FE139:FG139))</f>
        <v>0</v>
      </c>
      <c r="FI139" s="96"/>
      <c r="FJ139" s="96"/>
      <c r="FK139" s="96"/>
      <c r="FL139" s="96">
        <f>IF(SUM(FI139:FK139)=0,MASTER_DATA_MAPPED!FL139*VLOOKUP(FL$20,Backend!$A$2:$K$61,VLOOKUP(MASTER_DATA_ESCALATED!$B139,Backend!$M$3:$O$8,3,FALSE),FALSE),SUM(FI139:FK139))</f>
        <v>0</v>
      </c>
      <c r="FM139" s="96"/>
      <c r="FN139" s="96"/>
      <c r="FO139" s="96"/>
      <c r="FP139" s="96">
        <f>IF(SUM(FM139:FO139)=0,MASTER_DATA_MAPPED!FP139*VLOOKUP(FP$20,Backend!$A$2:$K$61,VLOOKUP(MASTER_DATA_ESCALATED!$B139,Backend!$M$3:$O$8,3,FALSE),FALSE),SUM(FM139:FO139))</f>
        <v>0</v>
      </c>
      <c r="FQ139" s="96"/>
      <c r="FR139" s="96"/>
      <c r="FS139" s="96"/>
      <c r="FT139" s="96">
        <f>IF(SUM(FQ139:FS139)=0,MASTER_DATA_MAPPED!FT139*VLOOKUP(FT$20,Backend!$A$2:$K$61,VLOOKUP(MASTER_DATA_ESCALATED!$B139,Backend!$M$3:$O$8,3,FALSE),FALSE),SUM(FQ139:FS139))</f>
        <v>0</v>
      </c>
      <c r="FU139" s="96"/>
      <c r="FV139" s="96"/>
      <c r="FW139" s="96"/>
      <c r="FX139" s="96">
        <f>IF(SUM(FU139:FW139)=0,MASTER_DATA_MAPPED!FX139*VLOOKUP(FX$20,Backend!$A$2:$K$61,VLOOKUP(MASTER_DATA_ESCALATED!$B139,Backend!$M$3:$O$8,3,FALSE),FALSE),SUM(FU139:FW139))</f>
        <v>0</v>
      </c>
      <c r="FY139" s="96"/>
      <c r="FZ139" s="96"/>
      <c r="GA139" s="96"/>
      <c r="GB139" s="96">
        <f>IF(SUM(FY139:GA139)=0,MASTER_DATA_MAPPED!GB139*VLOOKUP(GB$20,Backend!$A$2:$K$61,VLOOKUP(MASTER_DATA_ESCALATED!$B139,Backend!$M$3:$O$8,3,FALSE),FALSE),SUM(FY139:GA139))</f>
        <v>0</v>
      </c>
      <c r="GC139" s="96"/>
      <c r="GD139" s="96"/>
      <c r="GE139" s="96"/>
      <c r="GF139" s="96">
        <f>IF(SUM(GC139:GE139)=0,MASTER_DATA_MAPPED!GF139*VLOOKUP(GF$20,Backend!$A$2:$K$61,VLOOKUP(MASTER_DATA_ESCALATED!$B139,Backend!$M$3:$O$8,3,FALSE),FALSE),SUM(GC139:GE139))</f>
        <v>0</v>
      </c>
      <c r="GG139" s="96"/>
      <c r="GH139" s="96"/>
      <c r="GI139" s="96"/>
      <c r="GJ139" s="96">
        <f>IF(SUM(GG139:GI139)=0,MASTER_DATA_MAPPED!GJ139*VLOOKUP(GJ$20,Backend!$A$2:$K$61,VLOOKUP(MASTER_DATA_ESCALATED!$B139,Backend!$M$3:$O$8,3,FALSE),FALSE),SUM(GG139:GI139))</f>
        <v>0</v>
      </c>
      <c r="GK139" s="96"/>
      <c r="GL139" s="96"/>
      <c r="GM139" s="96"/>
      <c r="GN139" s="96">
        <f>IF(SUM(GK139:GM139)=0,MASTER_DATA_MAPPED!GN139*VLOOKUP(GN$20,Backend!$A$2:$K$61,VLOOKUP(MASTER_DATA_ESCALATED!$B139,Backend!$M$3:$O$8,3,FALSE),FALSE),SUM(GK139:GM139))</f>
        <v>0</v>
      </c>
      <c r="GO139" s="96"/>
      <c r="GP139" s="96"/>
      <c r="GQ139" s="96"/>
      <c r="GR139" s="96">
        <f>IF(SUM(GO139:GQ139)=0,MASTER_DATA_MAPPED!GR139*VLOOKUP(GR$20,Backend!$A$2:$K$61,VLOOKUP(MASTER_DATA_ESCALATED!$B139,Backend!$M$3:$O$8,3,FALSE),FALSE),SUM(GO139:GQ139))</f>
        <v>0</v>
      </c>
      <c r="GS139" s="96"/>
      <c r="GT139" s="96"/>
      <c r="GU139" s="96"/>
      <c r="GV139" s="96">
        <f>IF(SUM(GS139:GU139)=0,MASTER_DATA_MAPPED!GV139*VLOOKUP(GV$20,Backend!$A$2:$K$61,VLOOKUP(MASTER_DATA_ESCALATED!$B139,Backend!$M$3:$O$8,3,FALSE),FALSE),SUM(GS139:GU139))</f>
        <v>0</v>
      </c>
    </row>
    <row r="140" spans="2:204" s="23" customFormat="1" ht="18.75" collapsed="1" x14ac:dyDescent="0.35">
      <c r="B140" s="182">
        <f t="shared" si="3"/>
        <v>30</v>
      </c>
      <c r="C140" s="53">
        <f t="shared" si="4"/>
        <v>30</v>
      </c>
      <c r="D140" s="73">
        <v>30</v>
      </c>
      <c r="E140" s="53"/>
      <c r="F140" s="53"/>
      <c r="G140" s="74"/>
      <c r="H140" s="39" t="s">
        <v>136</v>
      </c>
      <c r="I140" s="98"/>
      <c r="J140" s="98"/>
      <c r="K140" s="98"/>
      <c r="L140" s="98">
        <f>IF(SUM(I140:K140)=0,MASTER_DATA_MAPPED!L140*VLOOKUP(L$20,Backend!$A$2:$K$61,VLOOKUP(MASTER_DATA_ESCALATED!$B140,Backend!$M$3:$O$8,3,FALSE),FALSE),SUM(I140:K140))</f>
        <v>439503252.47079968</v>
      </c>
      <c r="M140" s="98"/>
      <c r="N140" s="98"/>
      <c r="O140" s="98"/>
      <c r="P140" s="98">
        <f>IF(SUM(M140:O140)=0,MASTER_DATA_MAPPED!P140*VLOOKUP(P$20,Backend!$A$2:$K$61,VLOOKUP(MASTER_DATA_ESCALATED!$B140,Backend!$M$3:$O$8,3,FALSE),FALSE),SUM(M140:O140))</f>
        <v>1345440826.594789</v>
      </c>
      <c r="Q140" s="98"/>
      <c r="R140" s="98"/>
      <c r="S140" s="98"/>
      <c r="T140" s="98">
        <f>IF(SUM(Q140:S140)=0,MASTER_DATA_MAPPED!T140*VLOOKUP(T$20,Backend!$A$2:$K$61,VLOOKUP(MASTER_DATA_ESCALATED!$B140,Backend!$M$3:$O$8,3,FALSE),FALSE),SUM(Q140:S140))</f>
        <v>694054806.82839179</v>
      </c>
      <c r="U140" s="98"/>
      <c r="V140" s="98"/>
      <c r="W140" s="98"/>
      <c r="X140" s="98">
        <f>IF(SUM(U140:W140)=0,MASTER_DATA_MAPPED!X140*VLOOKUP(X$20,Backend!$A$2:$K$61,VLOOKUP(MASTER_DATA_ESCALATED!$B140,Backend!$M$3:$O$8,3,FALSE),FALSE),SUM(U140:W140))</f>
        <v>2232383216.5318956</v>
      </c>
      <c r="Y140" s="98"/>
      <c r="Z140" s="98"/>
      <c r="AA140" s="98"/>
      <c r="AB140" s="98">
        <f>IF(SUM(Y140:AA140)=0,MASTER_DATA_MAPPED!AB140*VLOOKUP(AB$20,Backend!$A$2:$K$61,VLOOKUP(MASTER_DATA_ESCALATED!$B140,Backend!$M$3:$O$8,3,FALSE),FALSE),SUM(Y140:AA140))</f>
        <v>319754501.34770888</v>
      </c>
      <c r="AC140" s="98"/>
      <c r="AD140" s="98"/>
      <c r="AE140" s="98"/>
      <c r="AF140" s="98">
        <f>IF(SUM(AC140:AE140)=0,MASTER_DATA_MAPPED!AF140*VLOOKUP(AF$20,Backend!$A$2:$K$61,VLOOKUP(MASTER_DATA_ESCALATED!$B140,Backend!$M$3:$O$8,3,FALSE),FALSE),SUM(AC140:AE140))</f>
        <v>959973980.23360288</v>
      </c>
      <c r="AG140" s="98"/>
      <c r="AH140" s="98"/>
      <c r="AI140" s="98"/>
      <c r="AJ140" s="98">
        <f>IF(SUM(AG140:AI140)=0,MASTER_DATA_MAPPED!AJ140*VLOOKUP(AJ$20,Backend!$A$2:$K$61,VLOOKUP(MASTER_DATA_ESCALATED!$B140,Backend!$M$3:$O$8,3,FALSE),FALSE),SUM(AG140:AI140))</f>
        <v>519840682.83917344</v>
      </c>
      <c r="AK140" s="98"/>
      <c r="AL140" s="98"/>
      <c r="AM140" s="98"/>
      <c r="AN140" s="98">
        <f>IF(SUM(AK140:AM140)=0,MASTER_DATA_MAPPED!AN140*VLOOKUP(AN$20,Backend!$A$2:$K$61,VLOOKUP(MASTER_DATA_ESCALATED!$B140,Backend!$M$3:$O$8,3,FALSE),FALSE),SUM(AK140:AM140))</f>
        <v>1658975309.9730458</v>
      </c>
      <c r="AO140" s="98"/>
      <c r="AP140" s="98"/>
      <c r="AQ140" s="98"/>
      <c r="AR140" s="98">
        <f>IF(SUM(AO140:AQ140)=0,MASTER_DATA_MAPPED!AR140*VLOOKUP(AR$20,Backend!$A$2:$K$61,VLOOKUP(MASTER_DATA_ESCALATED!$B140,Backend!$M$3:$O$8,3,FALSE),FALSE),SUM(AO140:AQ140))</f>
        <v>0</v>
      </c>
      <c r="AS140" s="98"/>
      <c r="AT140" s="98"/>
      <c r="AU140" s="98"/>
      <c r="AV140" s="98">
        <f>IF(SUM(AS140:AU140)=0,MASTER_DATA_MAPPED!AV140*VLOOKUP(AV$20,Backend!$A$2:$K$61,VLOOKUP(MASTER_DATA_ESCALATED!$B140,Backend!$M$3:$O$8,3,FALSE),FALSE),SUM(AS140:AU140))</f>
        <v>0</v>
      </c>
      <c r="AW140" s="98"/>
      <c r="AX140" s="98"/>
      <c r="AY140" s="98"/>
      <c r="AZ140" s="98">
        <f>IF(SUM(AW140:AY140)=0,MASTER_DATA_MAPPED!AZ140*VLOOKUP(AZ$20,Backend!$A$2:$K$61,VLOOKUP(MASTER_DATA_ESCALATED!$B140,Backend!$M$3:$O$8,3,FALSE),FALSE),SUM(AW140:AY140))</f>
        <v>0</v>
      </c>
      <c r="BA140" s="98"/>
      <c r="BB140" s="98"/>
      <c r="BC140" s="98"/>
      <c r="BD140" s="98">
        <f>IF(SUM(BA140:BC140)=0,MASTER_DATA_MAPPED!BD140*VLOOKUP(BD$20,Backend!$A$2:$K$61,VLOOKUP(MASTER_DATA_ESCALATED!$B140,Backend!$M$3:$O$8,3,FALSE),FALSE),SUM(BA140:BC140))</f>
        <v>0</v>
      </c>
      <c r="BE140" s="98"/>
      <c r="BF140" s="98"/>
      <c r="BG140" s="98"/>
      <c r="BH140" s="98">
        <f>IF(SUM(BE140:BG140)=0,MASTER_DATA_MAPPED!BH140*VLOOKUP(BH$20,Backend!$A$2:$K$61,VLOOKUP(MASTER_DATA_ESCALATED!$B140,Backend!$M$3:$O$8,3,FALSE),FALSE),SUM(BE140:BG140))</f>
        <v>0</v>
      </c>
      <c r="BI140" s="98"/>
      <c r="BJ140" s="98"/>
      <c r="BK140" s="98"/>
      <c r="BL140" s="98">
        <f>IF(SUM(BI140:BK140)=0,MASTER_DATA_MAPPED!BL140*VLOOKUP(BL$20,Backend!$A$2:$K$61,VLOOKUP(MASTER_DATA_ESCALATED!$B140,Backend!$M$3:$O$8,3,FALSE),FALSE),SUM(BI140:BK140))</f>
        <v>0</v>
      </c>
      <c r="BM140" s="98"/>
      <c r="BN140" s="98"/>
      <c r="BO140" s="98"/>
      <c r="BP140" s="98">
        <f>IF(SUM(BM140:BO140)=0,MASTER_DATA_MAPPED!BP140*VLOOKUP(BP$20,Backend!$A$2:$K$61,VLOOKUP(MASTER_DATA_ESCALATED!$B140,Backend!$M$3:$O$8,3,FALSE),FALSE),SUM(BM140:BO140))</f>
        <v>3393590916.9000931</v>
      </c>
      <c r="BQ140" s="98"/>
      <c r="BR140" s="98"/>
      <c r="BS140" s="98"/>
      <c r="BT140" s="98">
        <f>IF(SUM(BQ140:BS140)=0,MASTER_DATA_MAPPED!BT140*VLOOKUP(BT$20,Backend!$A$2:$K$61,VLOOKUP(MASTER_DATA_ESCALATED!$B140,Backend!$M$3:$O$8,3,FALSE),FALSE),SUM(BQ140:BS140))</f>
        <v>1343521620.9150326</v>
      </c>
      <c r="BU140" s="98"/>
      <c r="BV140" s="98"/>
      <c r="BW140" s="98"/>
      <c r="BX140" s="98">
        <f>IF(SUM(BU140:BW140)=0,MASTER_DATA_MAPPED!BX140*VLOOKUP(BX$20,Backend!$A$2:$K$61,VLOOKUP(MASTER_DATA_ESCALATED!$B140,Backend!$M$3:$O$8,3,FALSE),FALSE),SUM(BU140:BW140))</f>
        <v>529772840.33613443</v>
      </c>
      <c r="BY140" s="98"/>
      <c r="BZ140" s="98"/>
      <c r="CA140" s="98"/>
      <c r="CB140" s="98">
        <f>IF(SUM(BY140:CA140)=0,MASTER_DATA_MAPPED!CB140*VLOOKUP(CB$20,Backend!$A$2:$K$61,VLOOKUP(MASTER_DATA_ESCALATED!$B140,Backend!$M$3:$O$8,3,FALSE),FALSE),SUM(BY140:CA140))</f>
        <v>831257142.85714281</v>
      </c>
      <c r="CC140" s="98"/>
      <c r="CD140" s="98"/>
      <c r="CE140" s="98"/>
      <c r="CF140" s="98">
        <f>IF(SUM(CC140:CE140)=0,MASTER_DATA_MAPPED!CF140*VLOOKUP(CF$20,Backend!$A$2:$K$61,VLOOKUP(MASTER_DATA_ESCALATED!$B140,Backend!$M$3:$O$8,3,FALSE),FALSE),SUM(CC140:CE140))</f>
        <v>543461348.27264237</v>
      </c>
      <c r="CG140" s="98"/>
      <c r="CH140" s="98"/>
      <c r="CI140" s="98"/>
      <c r="CJ140" s="98">
        <f>IF(SUM(CG140:CI140)=0,MASTER_DATA_MAPPED!CJ140*VLOOKUP(CJ$20,Backend!$A$2:$K$61,VLOOKUP(MASTER_DATA_ESCALATED!$B140,Backend!$M$3:$O$8,3,FALSE),FALSE),SUM(CG140:CI140))</f>
        <v>945937371.01839387</v>
      </c>
      <c r="CK140" s="98"/>
      <c r="CL140" s="98"/>
      <c r="CM140" s="98"/>
      <c r="CN140" s="98">
        <f>IF(SUM(CK140:CM140)=0,MASTER_DATA_MAPPED!CN140*VLOOKUP(CN$20,Backend!$A$2:$K$61,VLOOKUP(MASTER_DATA_ESCALATED!$B140,Backend!$M$3:$O$8,3,FALSE),FALSE),SUM(CK140:CM140))</f>
        <v>1137909376.401974</v>
      </c>
      <c r="CO140" s="98"/>
      <c r="CP140" s="98"/>
      <c r="CQ140" s="98"/>
      <c r="CR140" s="98">
        <f>IF(SUM(CO140:CQ140)=0,MASTER_DATA_MAPPED!CR140*VLOOKUP(CR$20,Backend!$A$2:$K$61,VLOOKUP(MASTER_DATA_ESCALATED!$B140,Backend!$M$3:$O$8,3,FALSE),FALSE),SUM(CO140:CQ140))</f>
        <v>1507395244.504262</v>
      </c>
      <c r="CS140" s="98"/>
      <c r="CT140" s="98"/>
      <c r="CU140" s="98"/>
      <c r="CV140" s="98">
        <f>IF(SUM(CS140:CU140)=0,MASTER_DATA_MAPPED!CV140*VLOOKUP(CV$20,Backend!$A$2:$K$61,VLOOKUP(MASTER_DATA_ESCALATED!$B140,Backend!$M$3:$O$8,3,FALSE),FALSE),SUM(CS140:CU140))</f>
        <v>0</v>
      </c>
      <c r="CW140" s="98"/>
      <c r="CX140" s="98"/>
      <c r="CY140" s="98"/>
      <c r="CZ140" s="98">
        <f>IF(SUM(CW140:CY140)=0,MASTER_DATA_MAPPED!CZ140*VLOOKUP(CZ$20,Backend!$A$2:$K$61,VLOOKUP(MASTER_DATA_ESCALATED!$B140,Backend!$M$3:$O$8,3,FALSE),FALSE),SUM(CW140:CY140))</f>
        <v>0</v>
      </c>
      <c r="DA140" s="98"/>
      <c r="DB140" s="98"/>
      <c r="DC140" s="98"/>
      <c r="DD140" s="98" t="e">
        <f>IF(SUM(DA140:DC140)=0,MASTER_DATA_MAPPED!DD140*VLOOKUP(DD$20,Backend!$A$2:$K$61,VLOOKUP(MASTER_DATA_ESCALATED!$B140,Backend!$M$3:$O$8,3,FALSE),FALSE),SUM(DA140:DC140))</f>
        <v>#N/A</v>
      </c>
      <c r="DE140" s="98"/>
      <c r="DF140" s="98"/>
      <c r="DG140" s="98"/>
      <c r="DH140" s="98">
        <f>IF(SUM(DE140:DG140)=0,MASTER_DATA_MAPPED!DH140*VLOOKUP(DH$20,Backend!$A$2:$K$61,VLOOKUP(MASTER_DATA_ESCALATED!$B140,Backend!$M$3:$O$8,3,FALSE),FALSE),SUM(DE140:DG140))</f>
        <v>319262628.73091865</v>
      </c>
      <c r="DI140" s="98"/>
      <c r="DJ140" s="98"/>
      <c r="DK140" s="98"/>
      <c r="DL140" s="98">
        <f>IF(SUM(DI140:DK140)=0,MASTER_DATA_MAPPED!DL140*VLOOKUP(DL$20,Backend!$A$2:$K$61,VLOOKUP(MASTER_DATA_ESCALATED!$B140,Backend!$M$3:$O$8,3,FALSE),FALSE),SUM(DI140:DK140))</f>
        <v>476964152.4428162</v>
      </c>
      <c r="DM140" s="98"/>
      <c r="DN140" s="98"/>
      <c r="DO140" s="98"/>
      <c r="DP140" s="98">
        <f>IF(SUM(DM140:DO140)=0,MASTER_DATA_MAPPED!DP140*VLOOKUP(DP$20,Backend!$A$2:$K$61,VLOOKUP(MASTER_DATA_ESCALATED!$B140,Backend!$M$3:$O$8,3,FALSE),FALSE),SUM(DM140:DO140))</f>
        <v>802473389.12824368</v>
      </c>
      <c r="DQ140" s="98"/>
      <c r="DR140" s="98"/>
      <c r="DS140" s="98"/>
      <c r="DT140" s="98">
        <f>IF(SUM(DQ140:DS140)=0,MASTER_DATA_MAPPED!DT140*VLOOKUP(DT$20,Backend!$A$2:$K$61,VLOOKUP(MASTER_DATA_ESCALATED!$B140,Backend!$M$3:$O$8,3,FALSE),FALSE),SUM(DQ140:DS140))</f>
        <v>1439664192.0560791</v>
      </c>
      <c r="DU140" s="98"/>
      <c r="DV140" s="98"/>
      <c r="DW140" s="98"/>
      <c r="DX140" s="98">
        <f>IF(SUM(DU140:DW140)=0,MASTER_DATA_MAPPED!DX140*VLOOKUP(DX$20,Backend!$A$2:$K$61,VLOOKUP(MASTER_DATA_ESCALATED!$B140,Backend!$M$3:$O$8,3,FALSE),FALSE),SUM(DU140:DW140))</f>
        <v>2683325988.7099366</v>
      </c>
      <c r="DY140" s="98"/>
      <c r="DZ140" s="98"/>
      <c r="EA140" s="98"/>
      <c r="EB140" s="98">
        <f>IF(SUM(DY140:EA140)=0,MASTER_DATA_MAPPED!EB140*VLOOKUP(EB$20,Backend!$A$2:$K$61,VLOOKUP(MASTER_DATA_ESCALATED!$B140,Backend!$M$3:$O$8,3,FALSE),FALSE),SUM(DY140:EA140))</f>
        <v>3310615350.7615299</v>
      </c>
      <c r="EC140" s="98"/>
      <c r="ED140" s="98"/>
      <c r="EE140" s="98"/>
      <c r="EF140" s="98">
        <f>IF(SUM(EC140:EE140)=0,MASTER_DATA_MAPPED!EF140*VLOOKUP(EF$20,Backend!$A$2:$K$61,VLOOKUP(MASTER_DATA_ESCALATED!$B140,Backend!$M$3:$O$8,3,FALSE),FALSE),SUM(EC140:EE140))</f>
        <v>761582192.90229893</v>
      </c>
      <c r="EG140" s="98"/>
      <c r="EH140" s="98"/>
      <c r="EI140" s="98"/>
      <c r="EJ140" s="98">
        <f>IF(SUM(EG140:EI140)=0,MASTER_DATA_MAPPED!EJ140*VLOOKUP(EJ$20,Backend!$A$2:$K$61,VLOOKUP(MASTER_DATA_ESCALATED!$B140,Backend!$M$3:$O$8,3,FALSE),FALSE),SUM(EG140:EI140))</f>
        <v>811020663.48894346</v>
      </c>
      <c r="EK140" s="98"/>
      <c r="EL140" s="98"/>
      <c r="EM140" s="98"/>
      <c r="EN140" s="98">
        <f>IF(SUM(EK140:EM140)=0,MASTER_DATA_MAPPED!EN140*VLOOKUP(EN$20,Backend!$A$2:$K$61,VLOOKUP(MASTER_DATA_ESCALATED!$B140,Backend!$M$3:$O$8,3,FALSE),FALSE),SUM(EK140:EM140))</f>
        <v>555472300.46948361</v>
      </c>
      <c r="EO140" s="98"/>
      <c r="EP140" s="98"/>
      <c r="EQ140" s="98"/>
      <c r="ER140" s="98">
        <f>IF(SUM(EO140:EQ140)=0,MASTER_DATA_MAPPED!ER140*VLOOKUP(ER$20,Backend!$A$2:$K$61,VLOOKUP(MASTER_DATA_ESCALATED!$B140,Backend!$M$3:$O$8,3,FALSE),FALSE),SUM(EO140:EQ140))</f>
        <v>1735466055.9366753</v>
      </c>
      <c r="ES140" s="98"/>
      <c r="ET140" s="98"/>
      <c r="EU140" s="98"/>
      <c r="EV140" s="98">
        <f>IF(SUM(ES140:EU140)=0,MASTER_DATA_MAPPED!EV140*VLOOKUP(EV$20,Backend!$A$2:$K$61,VLOOKUP(MASTER_DATA_ESCALATED!$B140,Backend!$M$3:$O$8,3,FALSE),FALSE),SUM(ES140:EU140))</f>
        <v>1735466055.9366753</v>
      </c>
      <c r="EW140" s="98"/>
      <c r="EX140" s="98"/>
      <c r="EY140" s="98"/>
      <c r="EZ140" s="98">
        <f>IF(SUM(EW140:EY140)=0,MASTER_DATA_MAPPED!EZ140*VLOOKUP(EZ$20,Backend!$A$2:$K$61,VLOOKUP(MASTER_DATA_ESCALATED!$B140,Backend!$M$3:$O$8,3,FALSE),FALSE),SUM(EW140:EY140))</f>
        <v>609374035.48085904</v>
      </c>
      <c r="FA140" s="98"/>
      <c r="FB140" s="98"/>
      <c r="FC140" s="98"/>
      <c r="FD140" s="98">
        <f>IF(SUM(FA140:FC140)=0,MASTER_DATA_MAPPED!FD140*VLOOKUP(FD$20,Backend!$A$2:$K$61,VLOOKUP(MASTER_DATA_ESCALATED!$B140,Backend!$M$3:$O$8,3,FALSE),FALSE),SUM(FA140:FC140))</f>
        <v>476161142.85714281</v>
      </c>
      <c r="FE140" s="98"/>
      <c r="FF140" s="98"/>
      <c r="FG140" s="98"/>
      <c r="FH140" s="98">
        <f>IF(SUM(FE140:FG140)=0,MASTER_DATA_MAPPED!FH140*VLOOKUP(FH$20,Backend!$A$2:$K$61,VLOOKUP(MASTER_DATA_ESCALATED!$B140,Backend!$M$3:$O$8,3,FALSE),FALSE),SUM(FE140:FG140))</f>
        <v>429704358.54341733</v>
      </c>
      <c r="FI140" s="98"/>
      <c r="FJ140" s="98"/>
      <c r="FK140" s="98"/>
      <c r="FL140" s="98">
        <f>IF(SUM(FI140:FK140)=0,MASTER_DATA_MAPPED!FL140*VLOOKUP(FL$20,Backend!$A$2:$K$61,VLOOKUP(MASTER_DATA_ESCALATED!$B140,Backend!$M$3:$O$8,3,FALSE),FALSE),SUM(FI140:FK140))</f>
        <v>755868653.59477127</v>
      </c>
      <c r="FM140" s="98"/>
      <c r="FN140" s="98"/>
      <c r="FO140" s="98"/>
      <c r="FP140" s="98">
        <f>IF(SUM(FM140:FO140)=0,MASTER_DATA_MAPPED!FP140*VLOOKUP(FP$20,Backend!$A$2:$K$61,VLOOKUP(MASTER_DATA_ESCALATED!$B140,Backend!$M$3:$O$8,3,FALSE),FALSE),SUM(FM140:FO140))</f>
        <v>887219407.83314025</v>
      </c>
      <c r="FQ140" s="98"/>
      <c r="FR140" s="98"/>
      <c r="FS140" s="98"/>
      <c r="FT140" s="98">
        <f>IF(SUM(FQ140:FS140)=0,MASTER_DATA_MAPPED!FT140*VLOOKUP(FT$20,Backend!$A$2:$K$61,VLOOKUP(MASTER_DATA_ESCALATED!$B140,Backend!$M$3:$O$8,3,FALSE),FALSE),SUM(FQ140:FS140))</f>
        <v>568095137.11239862</v>
      </c>
      <c r="FU140" s="98"/>
      <c r="FV140" s="98"/>
      <c r="FW140" s="98"/>
      <c r="FX140" s="98">
        <f>IF(SUM(FU140:FW140)=0,MASTER_DATA_MAPPED!FX140*VLOOKUP(FX$20,Backend!$A$2:$K$61,VLOOKUP(MASTER_DATA_ESCALATED!$B140,Backend!$M$3:$O$8,3,FALSE),FALSE),SUM(FU140:FW140))</f>
        <v>524867914.98802626</v>
      </c>
      <c r="FY140" s="98"/>
      <c r="FZ140" s="98"/>
      <c r="GA140" s="98"/>
      <c r="GB140" s="98">
        <f>IF(SUM(FY140:GA140)=0,MASTER_DATA_MAPPED!GB140*VLOOKUP(GB$20,Backend!$A$2:$K$61,VLOOKUP(MASTER_DATA_ESCALATED!$B140,Backend!$M$3:$O$8,3,FALSE),FALSE),SUM(FY140:GA140))</f>
        <v>930890202.8829664</v>
      </c>
      <c r="GC140" s="98"/>
      <c r="GD140" s="98"/>
      <c r="GE140" s="98"/>
      <c r="GF140" s="98">
        <f>IF(SUM(GC140:GE140)=0,MASTER_DATA_MAPPED!GF140*VLOOKUP(GF$20,Backend!$A$2:$K$61,VLOOKUP(MASTER_DATA_ESCALATED!$B140,Backend!$M$3:$O$8,3,FALSE),FALSE),SUM(GC140:GE140))</f>
        <v>606862080.27191973</v>
      </c>
      <c r="GG140" s="98"/>
      <c r="GH140" s="98"/>
      <c r="GI140" s="98"/>
      <c r="GJ140" s="98">
        <f>IF(SUM(GG140:GI140)=0,MASTER_DATA_MAPPED!GJ140*VLOOKUP(GJ$20,Backend!$A$2:$K$61,VLOOKUP(MASTER_DATA_ESCALATED!$B140,Backend!$M$3:$O$8,3,FALSE),FALSE),SUM(GG140:GI140))</f>
        <v>565503261.68250287</v>
      </c>
      <c r="GK140" s="98"/>
      <c r="GL140" s="98"/>
      <c r="GM140" s="98"/>
      <c r="GN140" s="98">
        <f>IF(SUM(GK140:GM140)=0,MASTER_DATA_MAPPED!GN140*VLOOKUP(GN$20,Backend!$A$2:$K$61,VLOOKUP(MASTER_DATA_ESCALATED!$B140,Backend!$M$3:$O$8,3,FALSE),FALSE),SUM(GK140:GM140))</f>
        <v>974142348.14986479</v>
      </c>
      <c r="GO140" s="98"/>
      <c r="GP140" s="98"/>
      <c r="GQ140" s="98"/>
      <c r="GR140" s="98">
        <f>IF(SUM(GO140:GQ140)=0,MASTER_DATA_MAPPED!GR140*VLOOKUP(GR$20,Backend!$A$2:$K$61,VLOOKUP(MASTER_DATA_ESCALATED!$B140,Backend!$M$3:$O$8,3,FALSE),FALSE),SUM(GO140:GQ140))</f>
        <v>619021452.66898417</v>
      </c>
      <c r="GS140" s="98"/>
      <c r="GT140" s="98"/>
      <c r="GU140" s="98"/>
      <c r="GV140" s="98">
        <f>IF(SUM(GS140:GU140)=0,MASTER_DATA_MAPPED!GV140*VLOOKUP(GV$20,Backend!$A$2:$K$61,VLOOKUP(MASTER_DATA_ESCALATED!$B140,Backend!$M$3:$O$8,3,FALSE),FALSE),SUM(GS140:GU140))</f>
        <v>565296654.54770184</v>
      </c>
    </row>
    <row r="141" spans="2:204" s="25" customFormat="1" ht="17.25" hidden="1" outlineLevel="1" x14ac:dyDescent="0.3">
      <c r="B141" s="183">
        <f t="shared" si="3"/>
        <v>30</v>
      </c>
      <c r="C141" s="51">
        <f t="shared" si="4"/>
        <v>31</v>
      </c>
      <c r="D141" s="75"/>
      <c r="E141" s="51">
        <v>31</v>
      </c>
      <c r="F141" s="51"/>
      <c r="G141" s="76"/>
      <c r="H141" s="34" t="s">
        <v>137</v>
      </c>
      <c r="I141" s="95"/>
      <c r="J141" s="95"/>
      <c r="K141" s="95"/>
      <c r="L141" s="95">
        <f>IF(SUM(I141:K141)=0,MASTER_DATA_MAPPED!L141*VLOOKUP(L$20,Backend!$A$2:$K$61,VLOOKUP(MASTER_DATA_ESCALATED!$B141,Backend!$M$3:$O$8,3,FALSE),FALSE),SUM(I141:K141))</f>
        <v>412692830.18867928</v>
      </c>
      <c r="M141" s="95"/>
      <c r="N141" s="95"/>
      <c r="O141" s="95"/>
      <c r="P141" s="95">
        <f>IF(SUM(M141:O141)=0,MASTER_DATA_MAPPED!P141*VLOOKUP(P$20,Backend!$A$2:$K$61,VLOOKUP(MASTER_DATA_ESCALATED!$B141,Backend!$M$3:$O$8,3,FALSE),FALSE),SUM(M141:O141))</f>
        <v>1318630404.3126686</v>
      </c>
      <c r="Q141" s="95"/>
      <c r="R141" s="95"/>
      <c r="S141" s="95"/>
      <c r="T141" s="95">
        <f>IF(SUM(Q141:S141)=0,MASTER_DATA_MAPPED!T141*VLOOKUP(T$20,Backend!$A$2:$K$61,VLOOKUP(MASTER_DATA_ESCALATED!$B141,Backend!$M$3:$O$8,3,FALSE),FALSE),SUM(Q141:S141))</f>
        <v>667244384.54627132</v>
      </c>
      <c r="U141" s="95"/>
      <c r="V141" s="95"/>
      <c r="W141" s="95"/>
      <c r="X141" s="95">
        <f>IF(SUM(U141:W141)=0,MASTER_DATA_MAPPED!X141*VLOOKUP(X$20,Backend!$A$2:$K$61,VLOOKUP(MASTER_DATA_ESCALATED!$B141,Backend!$M$3:$O$8,3,FALSE),FALSE),SUM(U141:W141))</f>
        <v>2205572794.2497754</v>
      </c>
      <c r="Y141" s="95"/>
      <c r="Z141" s="95"/>
      <c r="AA141" s="95"/>
      <c r="AB141" s="95">
        <f>IF(SUM(Y141:AA141)=0,MASTER_DATA_MAPPED!AB141*VLOOKUP(AB$20,Backend!$A$2:$K$61,VLOOKUP(MASTER_DATA_ESCALATED!$B141,Backend!$M$3:$O$8,3,FALSE),FALSE),SUM(Y141:AA141))</f>
        <v>292944079.06558853</v>
      </c>
      <c r="AC141" s="95"/>
      <c r="AD141" s="95"/>
      <c r="AE141" s="95"/>
      <c r="AF141" s="95">
        <f>IF(SUM(AC141:AE141)=0,MASTER_DATA_MAPPED!AF141*VLOOKUP(AF$20,Backend!$A$2:$K$61,VLOOKUP(MASTER_DATA_ESCALATED!$B141,Backend!$M$3:$O$8,3,FALSE),FALSE),SUM(AC141:AE141))</f>
        <v>933163557.95148253</v>
      </c>
      <c r="AG141" s="95"/>
      <c r="AH141" s="95"/>
      <c r="AI141" s="95"/>
      <c r="AJ141" s="95">
        <f>IF(SUM(AG141:AI141)=0,MASTER_DATA_MAPPED!AJ141*VLOOKUP(AJ$20,Backend!$A$2:$K$61,VLOOKUP(MASTER_DATA_ESCALATED!$B141,Backend!$M$3:$O$8,3,FALSE),FALSE),SUM(AG141:AI141))</f>
        <v>493030260.55705303</v>
      </c>
      <c r="AK141" s="95"/>
      <c r="AL141" s="95"/>
      <c r="AM141" s="95"/>
      <c r="AN141" s="95">
        <f>IF(SUM(AK141:AM141)=0,MASTER_DATA_MAPPED!AN141*VLOOKUP(AN$20,Backend!$A$2:$K$61,VLOOKUP(MASTER_DATA_ESCALATED!$B141,Backend!$M$3:$O$8,3,FALSE),FALSE),SUM(AK141:AM141))</f>
        <v>1632164887.6909256</v>
      </c>
      <c r="AO141" s="95"/>
      <c r="AP141" s="95"/>
      <c r="AQ141" s="95"/>
      <c r="AR141" s="95">
        <f>IF(SUM(AO141:AQ141)=0,MASTER_DATA_MAPPED!AR141*VLOOKUP(AR$20,Backend!$A$2:$K$61,VLOOKUP(MASTER_DATA_ESCALATED!$B141,Backend!$M$3:$O$8,3,FALSE),FALSE),SUM(AO141:AQ141))</f>
        <v>0</v>
      </c>
      <c r="AS141" s="95"/>
      <c r="AT141" s="95"/>
      <c r="AU141" s="95"/>
      <c r="AV141" s="95">
        <f>IF(SUM(AS141:AU141)=0,MASTER_DATA_MAPPED!AV141*VLOOKUP(AV$20,Backend!$A$2:$K$61,VLOOKUP(MASTER_DATA_ESCALATED!$B141,Backend!$M$3:$O$8,3,FALSE),FALSE),SUM(AS141:AU141))</f>
        <v>0</v>
      </c>
      <c r="AW141" s="95"/>
      <c r="AX141" s="95"/>
      <c r="AY141" s="95"/>
      <c r="AZ141" s="95">
        <f>IF(SUM(AW141:AY141)=0,MASTER_DATA_MAPPED!AZ141*VLOOKUP(AZ$20,Backend!$A$2:$K$61,VLOOKUP(MASTER_DATA_ESCALATED!$B141,Backend!$M$3:$O$8,3,FALSE),FALSE),SUM(AW141:AY141))</f>
        <v>0</v>
      </c>
      <c r="BA141" s="95"/>
      <c r="BB141" s="95"/>
      <c r="BC141" s="95"/>
      <c r="BD141" s="95">
        <f>IF(SUM(BA141:BC141)=0,MASTER_DATA_MAPPED!BD141*VLOOKUP(BD$20,Backend!$A$2:$K$61,VLOOKUP(MASTER_DATA_ESCALATED!$B141,Backend!$M$3:$O$8,3,FALSE),FALSE),SUM(BA141:BC141))</f>
        <v>0</v>
      </c>
      <c r="BE141" s="95"/>
      <c r="BF141" s="95"/>
      <c r="BG141" s="95"/>
      <c r="BH141" s="95">
        <f>IF(SUM(BE141:BG141)=0,MASTER_DATA_MAPPED!BH141*VLOOKUP(BH$20,Backend!$A$2:$K$61,VLOOKUP(MASTER_DATA_ESCALATED!$B141,Backend!$M$3:$O$8,3,FALSE),FALSE),SUM(BE141:BG141))</f>
        <v>0</v>
      </c>
      <c r="BI141" s="95"/>
      <c r="BJ141" s="95"/>
      <c r="BK141" s="95"/>
      <c r="BL141" s="95">
        <f>IF(SUM(BI141:BK141)=0,MASTER_DATA_MAPPED!BL141*VLOOKUP(BL$20,Backend!$A$2:$K$61,VLOOKUP(MASTER_DATA_ESCALATED!$B141,Backend!$M$3:$O$8,3,FALSE),FALSE),SUM(BI141:BK141))</f>
        <v>0</v>
      </c>
      <c r="BM141" s="95"/>
      <c r="BN141" s="95"/>
      <c r="BO141" s="95"/>
      <c r="BP141" s="95">
        <f>IF(SUM(BM141:BO141)=0,MASTER_DATA_MAPPED!BP141*VLOOKUP(BP$20,Backend!$A$2:$K$61,VLOOKUP(MASTER_DATA_ESCALATED!$B141,Backend!$M$3:$O$8,3,FALSE),FALSE),SUM(BM141:BO141))</f>
        <v>835444773.10924363</v>
      </c>
      <c r="BQ141" s="95"/>
      <c r="BR141" s="95"/>
      <c r="BS141" s="95"/>
      <c r="BT141" s="95">
        <f>IF(SUM(BQ141:BS141)=0,MASTER_DATA_MAPPED!BT141*VLOOKUP(BT$20,Backend!$A$2:$K$61,VLOOKUP(MASTER_DATA_ESCALATED!$B141,Backend!$M$3:$O$8,3,FALSE),FALSE),SUM(BQ141:BS141))</f>
        <v>461188205.41549951</v>
      </c>
      <c r="BU141" s="95"/>
      <c r="BV141" s="95"/>
      <c r="BW141" s="95"/>
      <c r="BX141" s="95">
        <f>IF(SUM(BU141:BW141)=0,MASTER_DATA_MAPPED!BX141*VLOOKUP(BX$20,Backend!$A$2:$K$61,VLOOKUP(MASTER_DATA_ESCALATED!$B141,Backend!$M$3:$O$8,3,FALSE),FALSE),SUM(BU141:BW141))</f>
        <v>231328261.4379085</v>
      </c>
      <c r="BY141" s="95"/>
      <c r="BZ141" s="95"/>
      <c r="CA141" s="95"/>
      <c r="CB141" s="95">
        <f>IF(SUM(BY141:CA141)=0,MASTER_DATA_MAPPED!CB141*VLOOKUP(CB$20,Backend!$A$2:$K$61,VLOOKUP(MASTER_DATA_ESCALATED!$B141,Backend!$M$3:$O$8,3,FALSE),FALSE),SUM(BY141:CA141))</f>
        <v>378023484.5938375</v>
      </c>
      <c r="CC141" s="95"/>
      <c r="CD141" s="95"/>
      <c r="CE141" s="95"/>
      <c r="CF141" s="95">
        <f>IF(SUM(CC141:CE141)=0,MASTER_DATA_MAPPED!CF141*VLOOKUP(CF$20,Backend!$A$2:$K$61,VLOOKUP(MASTER_DATA_ESCALATED!$B141,Backend!$M$3:$O$8,3,FALSE),FALSE),SUM(CC141:CE141))</f>
        <v>188398782.44631186</v>
      </c>
      <c r="CG141" s="95"/>
      <c r="CH141" s="95"/>
      <c r="CI141" s="95"/>
      <c r="CJ141" s="95">
        <f>IF(SUM(CG141:CI141)=0,MASTER_DATA_MAPPED!CJ141*VLOOKUP(CJ$20,Backend!$A$2:$K$61,VLOOKUP(MASTER_DATA_ESCALATED!$B141,Backend!$M$3:$O$8,3,FALSE),FALSE),SUM(CG141:CI141))</f>
        <v>436215551.3683266</v>
      </c>
      <c r="CK141" s="95"/>
      <c r="CL141" s="95"/>
      <c r="CM141" s="95"/>
      <c r="CN141" s="95">
        <f>IF(SUM(CK141:CM141)=0,MASTER_DATA_MAPPED!CN141*VLOOKUP(CN$20,Backend!$A$2:$K$61,VLOOKUP(MASTER_DATA_ESCALATED!$B141,Backend!$M$3:$O$8,3,FALSE),FALSE),SUM(CK141:CM141))</f>
        <v>107097353.07312696</v>
      </c>
      <c r="CO141" s="95"/>
      <c r="CP141" s="95"/>
      <c r="CQ141" s="95"/>
      <c r="CR141" s="95">
        <f>IF(SUM(CO141:CQ141)=0,MASTER_DATA_MAPPED!CR141*VLOOKUP(CR$20,Backend!$A$2:$K$61,VLOOKUP(MASTER_DATA_ESCALATED!$B141,Backend!$M$3:$O$8,3,FALSE),FALSE),SUM(CO141:CQ141))</f>
        <v>227581875.28039479</v>
      </c>
      <c r="CS141" s="95"/>
      <c r="CT141" s="95"/>
      <c r="CU141" s="95"/>
      <c r="CV141" s="95">
        <f>IF(SUM(CS141:CU141)=0,MASTER_DATA_MAPPED!CV141*VLOOKUP(CV$20,Backend!$A$2:$K$61,VLOOKUP(MASTER_DATA_ESCALATED!$B141,Backend!$M$3:$O$8,3,FALSE),FALSE),SUM(CS141:CU141))</f>
        <v>0</v>
      </c>
      <c r="CW141" s="95"/>
      <c r="CX141" s="95"/>
      <c r="CY141" s="95"/>
      <c r="CZ141" s="95">
        <f>IF(SUM(CW141:CY141)=0,MASTER_DATA_MAPPED!CZ141*VLOOKUP(CZ$20,Backend!$A$2:$K$61,VLOOKUP(MASTER_DATA_ESCALATED!$B141,Backend!$M$3:$O$8,3,FALSE),FALSE),SUM(CW141:CY141))</f>
        <v>0</v>
      </c>
      <c r="DA141" s="95"/>
      <c r="DB141" s="95"/>
      <c r="DC141" s="95"/>
      <c r="DD141" s="95" t="e">
        <f>IF(SUM(DA141:DC141)=0,MASTER_DATA_MAPPED!DD141*VLOOKUP(DD$20,Backend!$A$2:$K$61,VLOOKUP(MASTER_DATA_ESCALATED!$B141,Backend!$M$3:$O$8,3,FALSE),FALSE),SUM(DA141:DC141))</f>
        <v>#N/A</v>
      </c>
      <c r="DE141" s="95"/>
      <c r="DF141" s="95"/>
      <c r="DG141" s="95"/>
      <c r="DH141" s="95">
        <f>IF(SUM(DE141:DG141)=0,MASTER_DATA_MAPPED!DH141*VLOOKUP(DH$20,Backend!$A$2:$K$61,VLOOKUP(MASTER_DATA_ESCALATED!$B141,Backend!$M$3:$O$8,3,FALSE),FALSE),SUM(DE141:DG141))</f>
        <v>126426417.89394669</v>
      </c>
      <c r="DI141" s="95"/>
      <c r="DJ141" s="95"/>
      <c r="DK141" s="95"/>
      <c r="DL141" s="95">
        <f>IF(SUM(DI141:DK141)=0,MASTER_DATA_MAPPED!DL141*VLOOKUP(DL$20,Backend!$A$2:$K$61,VLOOKUP(MASTER_DATA_ESCALATED!$B141,Backend!$M$3:$O$8,3,FALSE),FALSE),SUM(DI141:DK141))</f>
        <v>194123826.65405422</v>
      </c>
      <c r="DM141" s="95"/>
      <c r="DN141" s="95"/>
      <c r="DO141" s="95"/>
      <c r="DP141" s="95">
        <f>IF(SUM(DM141:DO141)=0,MASTER_DATA_MAPPED!DP141*VLOOKUP(DP$20,Backend!$A$2:$K$61,VLOOKUP(MASTER_DATA_ESCALATED!$B141,Backend!$M$3:$O$8,3,FALSE),FALSE),SUM(DM141:DO141))</f>
        <v>332523696.32167739</v>
      </c>
      <c r="DQ141" s="95"/>
      <c r="DR141" s="95"/>
      <c r="DS141" s="95"/>
      <c r="DT141" s="95">
        <f>IF(SUM(DQ141:DS141)=0,MASTER_DATA_MAPPED!DT141*VLOOKUP(DT$20,Backend!$A$2:$K$61,VLOOKUP(MASTER_DATA_ESCALATED!$B141,Backend!$M$3:$O$8,3,FALSE),FALSE),SUM(DQ141:DS141))</f>
        <v>600181184.5352484</v>
      </c>
      <c r="DU141" s="95"/>
      <c r="DV141" s="95"/>
      <c r="DW141" s="95"/>
      <c r="DX141" s="95">
        <f>IF(SUM(DU141:DW141)=0,MASTER_DATA_MAPPED!DX141*VLOOKUP(DX$20,Backend!$A$2:$K$61,VLOOKUP(MASTER_DATA_ESCALATED!$B141,Backend!$M$3:$O$8,3,FALSE),FALSE),SUM(DU141:DW141))</f>
        <v>1102034474.6195555</v>
      </c>
      <c r="DY141" s="95"/>
      <c r="DZ141" s="95"/>
      <c r="EA141" s="95"/>
      <c r="EB141" s="95">
        <f>IF(SUM(DY141:EA141)=0,MASTER_DATA_MAPPED!EB141*VLOOKUP(EB$20,Backend!$A$2:$K$61,VLOOKUP(MASTER_DATA_ESCALATED!$B141,Backend!$M$3:$O$8,3,FALSE),FALSE),SUM(DY141:EA141))</f>
        <v>1344765002.4776716</v>
      </c>
      <c r="EC141" s="95"/>
      <c r="ED141" s="95"/>
      <c r="EE141" s="95"/>
      <c r="EF141" s="95">
        <f>IF(SUM(EC141:EE141)=0,MASTER_DATA_MAPPED!EF141*VLOOKUP(EF$20,Backend!$A$2:$K$61,VLOOKUP(MASTER_DATA_ESCALATED!$B141,Backend!$M$3:$O$8,3,FALSE),FALSE),SUM(EC141:EE141))</f>
        <v>19216466.954022989</v>
      </c>
      <c r="EG141" s="95"/>
      <c r="EH141" s="95"/>
      <c r="EI141" s="95"/>
      <c r="EJ141" s="95">
        <f>IF(SUM(EG141:EI141)=0,MASTER_DATA_MAPPED!EJ141*VLOOKUP(EJ$20,Backend!$A$2:$K$61,VLOOKUP(MASTER_DATA_ESCALATED!$B141,Backend!$M$3:$O$8,3,FALSE),FALSE),SUM(EG141:EI141))</f>
        <v>274810018.54873055</v>
      </c>
      <c r="EK141" s="95"/>
      <c r="EL141" s="95"/>
      <c r="EM141" s="95"/>
      <c r="EN141" s="95">
        <f>IF(SUM(EK141:EM141)=0,MASTER_DATA_MAPPED!EN141*VLOOKUP(EN$20,Backend!$A$2:$K$61,VLOOKUP(MASTER_DATA_ESCALATED!$B141,Backend!$M$3:$O$8,3,FALSE),FALSE),SUM(EK141:EM141))</f>
        <v>0</v>
      </c>
      <c r="EO141" s="95"/>
      <c r="EP141" s="95"/>
      <c r="EQ141" s="95"/>
      <c r="ER141" s="95">
        <f>IF(SUM(EO141:EQ141)=0,MASTER_DATA_MAPPED!ER141*VLOOKUP(ER$20,Backend!$A$2:$K$61,VLOOKUP(MASTER_DATA_ESCALATED!$B141,Backend!$M$3:$O$8,3,FALSE),FALSE),SUM(EO141:EQ141))</f>
        <v>752799425.85751975</v>
      </c>
      <c r="ES141" s="95"/>
      <c r="ET141" s="95"/>
      <c r="EU141" s="95"/>
      <c r="EV141" s="95">
        <f>IF(SUM(ES141:EU141)=0,MASTER_DATA_MAPPED!EV141*VLOOKUP(EV$20,Backend!$A$2:$K$61,VLOOKUP(MASTER_DATA_ESCALATED!$B141,Backend!$M$3:$O$8,3,FALSE),FALSE),SUM(ES141:EU141))</f>
        <v>752799425.85751975</v>
      </c>
      <c r="EW141" s="95"/>
      <c r="EX141" s="95"/>
      <c r="EY141" s="95"/>
      <c r="EZ141" s="95">
        <f>IF(SUM(EW141:EY141)=0,MASTER_DATA_MAPPED!EZ141*VLOOKUP(EZ$20,Backend!$A$2:$K$61,VLOOKUP(MASTER_DATA_ESCALATED!$B141,Backend!$M$3:$O$8,3,FALSE),FALSE),SUM(EW141:EY141))</f>
        <v>137899249.29971987</v>
      </c>
      <c r="FA141" s="95"/>
      <c r="FB141" s="95"/>
      <c r="FC141" s="95"/>
      <c r="FD141" s="95">
        <f>IF(SUM(FA141:FC141)=0,MASTER_DATA_MAPPED!FD141*VLOOKUP(FD$20,Backend!$A$2:$K$61,VLOOKUP(MASTER_DATA_ESCALATED!$B141,Backend!$M$3:$O$8,3,FALSE),FALSE),SUM(FA141:FC141))</f>
        <v>127754763.77217554</v>
      </c>
      <c r="FE141" s="95"/>
      <c r="FF141" s="95"/>
      <c r="FG141" s="95"/>
      <c r="FH141" s="95">
        <f>IF(SUM(FE141:FG141)=0,MASTER_DATA_MAPPED!FH141*VLOOKUP(FH$20,Backend!$A$2:$K$61,VLOOKUP(MASTER_DATA_ESCALATED!$B141,Backend!$M$3:$O$8,3,FALSE),FALSE),SUM(FE141:FG141))</f>
        <v>122603114.84593837</v>
      </c>
      <c r="FI141" s="95"/>
      <c r="FJ141" s="95"/>
      <c r="FK141" s="95"/>
      <c r="FL141" s="95">
        <f>IF(SUM(FI141:FK141)=0,MASTER_DATA_MAPPED!FL141*VLOOKUP(FL$20,Backend!$A$2:$K$61,VLOOKUP(MASTER_DATA_ESCALATED!$B141,Backend!$M$3:$O$8,3,FALSE),FALSE),SUM(FI141:FK141))</f>
        <v>241556332.39962649</v>
      </c>
      <c r="FM141" s="95"/>
      <c r="FN141" s="95"/>
      <c r="FO141" s="95"/>
      <c r="FP141" s="95">
        <f>IF(SUM(FM141:FO141)=0,MASTER_DATA_MAPPED!FP141*VLOOKUP(FP$20,Backend!$A$2:$K$61,VLOOKUP(MASTER_DATA_ESCALATED!$B141,Backend!$M$3:$O$8,3,FALSE),FALSE),SUM(FM141:FO141))</f>
        <v>209193839.80842024</v>
      </c>
      <c r="FQ141" s="95"/>
      <c r="FR141" s="95"/>
      <c r="FS141" s="95"/>
      <c r="FT141" s="95">
        <f>IF(SUM(FQ141:FS141)=0,MASTER_DATA_MAPPED!FT141*VLOOKUP(FT$20,Backend!$A$2:$K$61,VLOOKUP(MASTER_DATA_ESCALATED!$B141,Backend!$M$3:$O$8,3,FALSE),FALSE),SUM(FQ141:FS141))</f>
        <v>171907103.56740054</v>
      </c>
      <c r="FU141" s="95"/>
      <c r="FV141" s="95"/>
      <c r="FW141" s="95"/>
      <c r="FX141" s="95">
        <f>IF(SUM(FU141:FW141)=0,MASTER_DATA_MAPPED!FX141*VLOOKUP(FX$20,Backend!$A$2:$K$61,VLOOKUP(MASTER_DATA_ESCALATED!$B141,Backend!$M$3:$O$8,3,FALSE),FALSE),SUM(FU141:FW141))</f>
        <v>168028749.55272305</v>
      </c>
      <c r="FY141" s="95"/>
      <c r="FZ141" s="95"/>
      <c r="GA141" s="95"/>
      <c r="GB141" s="95">
        <f>IF(SUM(FY141:GA141)=0,MASTER_DATA_MAPPED!GB141*VLOOKUP(GB$20,Backend!$A$2:$K$61,VLOOKUP(MASTER_DATA_ESCALATED!$B141,Backend!$M$3:$O$8,3,FALSE),FALSE),SUM(FY141:GA141))</f>
        <v>220136717.58362302</v>
      </c>
      <c r="GC141" s="95"/>
      <c r="GD141" s="95"/>
      <c r="GE141" s="95"/>
      <c r="GF141" s="95">
        <f>IF(SUM(GC141:GE141)=0,MASTER_DATA_MAPPED!GF141*VLOOKUP(GF$20,Backend!$A$2:$K$61,VLOOKUP(MASTER_DATA_ESCALATED!$B141,Backend!$M$3:$O$8,3,FALSE),FALSE),SUM(GC141:GE141))</f>
        <v>182723201.10621861</v>
      </c>
      <c r="GG141" s="95"/>
      <c r="GH141" s="95"/>
      <c r="GI141" s="95"/>
      <c r="GJ141" s="95">
        <f>IF(SUM(GG141:GI141)=0,MASTER_DATA_MAPPED!GJ141*VLOOKUP(GJ$20,Backend!$A$2:$K$61,VLOOKUP(MASTER_DATA_ESCALATED!$B141,Backend!$M$3:$O$8,3,FALSE),FALSE),SUM(GG141:GI141))</f>
        <v>179047544.71378911</v>
      </c>
      <c r="GK141" s="95"/>
      <c r="GL141" s="95"/>
      <c r="GM141" s="95"/>
      <c r="GN141" s="95">
        <f>IF(SUM(GK141:GM141)=0,MASTER_DATA_MAPPED!GN141*VLOOKUP(GN$20,Backend!$A$2:$K$61,VLOOKUP(MASTER_DATA_ESCALATED!$B141,Backend!$M$3:$O$8,3,FALSE),FALSE),SUM(GK141:GM141))</f>
        <v>201423321.70258787</v>
      </c>
      <c r="GO141" s="95"/>
      <c r="GP141" s="95"/>
      <c r="GQ141" s="95"/>
      <c r="GR141" s="95">
        <f>IF(SUM(GO141:GQ141)=0,MASTER_DATA_MAPPED!GR141*VLOOKUP(GR$20,Backend!$A$2:$K$61,VLOOKUP(MASTER_DATA_ESCALATED!$B141,Backend!$M$3:$O$8,3,FALSE),FALSE),SUM(GO141:GQ141))</f>
        <v>163855494.73619157</v>
      </c>
      <c r="GS141" s="95"/>
      <c r="GT141" s="95"/>
      <c r="GU141" s="95"/>
      <c r="GV141" s="95">
        <f>IF(SUM(GS141:GU141)=0,MASTER_DATA_MAPPED!GV141*VLOOKUP(GV$20,Backend!$A$2:$K$61,VLOOKUP(MASTER_DATA_ESCALATED!$B141,Backend!$M$3:$O$8,3,FALSE),FALSE),SUM(GS141:GU141))</f>
        <v>159533353.41830823</v>
      </c>
    </row>
    <row r="142" spans="2:204" ht="17.25" hidden="1" outlineLevel="2" x14ac:dyDescent="0.3">
      <c r="B142" s="183">
        <f t="shared" si="3"/>
        <v>30</v>
      </c>
      <c r="C142" s="51">
        <f t="shared" si="4"/>
        <v>311</v>
      </c>
      <c r="D142" s="77"/>
      <c r="E142" s="52"/>
      <c r="F142" s="52">
        <v>311</v>
      </c>
      <c r="G142" s="78"/>
      <c r="H142" s="260" t="s">
        <v>228</v>
      </c>
      <c r="I142" s="261"/>
      <c r="J142" s="261"/>
      <c r="K142" s="261"/>
      <c r="L142" s="261">
        <f>IF(SUM(I142:K142)=0,MASTER_DATA_MAPPED!L142*VLOOKUP(L$20,Backend!$A$2:$K$61,VLOOKUP(MASTER_DATA_ESCALATED!$B142,Backend!$M$3:$O$8,3,FALSE),FALSE),SUM(I142:K142))</f>
        <v>0</v>
      </c>
      <c r="M142" s="261"/>
      <c r="N142" s="261"/>
      <c r="O142" s="261"/>
      <c r="P142" s="261">
        <f>IF(SUM(M142:O142)=0,MASTER_DATA_MAPPED!P142*VLOOKUP(P$20,Backend!$A$2:$K$61,VLOOKUP(MASTER_DATA_ESCALATED!$B142,Backend!$M$3:$O$8,3,FALSE),FALSE),SUM(M142:O142))</f>
        <v>0</v>
      </c>
      <c r="Q142" s="261"/>
      <c r="R142" s="261"/>
      <c r="S142" s="261"/>
      <c r="T142" s="261">
        <f>IF(SUM(Q142:S142)=0,MASTER_DATA_MAPPED!T142*VLOOKUP(T$20,Backend!$A$2:$K$61,VLOOKUP(MASTER_DATA_ESCALATED!$B142,Backend!$M$3:$O$8,3,FALSE),FALSE),SUM(Q142:S142))</f>
        <v>0</v>
      </c>
      <c r="U142" s="261"/>
      <c r="V142" s="261"/>
      <c r="W142" s="261"/>
      <c r="X142" s="261">
        <f>IF(SUM(U142:W142)=0,MASTER_DATA_MAPPED!X142*VLOOKUP(X$20,Backend!$A$2:$K$61,VLOOKUP(MASTER_DATA_ESCALATED!$B142,Backend!$M$3:$O$8,3,FALSE),FALSE),SUM(U142:W142))</f>
        <v>0</v>
      </c>
      <c r="Y142" s="261"/>
      <c r="Z142" s="261"/>
      <c r="AA142" s="261"/>
      <c r="AB142" s="261">
        <f>IF(SUM(Y142:AA142)=0,MASTER_DATA_MAPPED!AB142*VLOOKUP(AB$20,Backend!$A$2:$K$61,VLOOKUP(MASTER_DATA_ESCALATED!$B142,Backend!$M$3:$O$8,3,FALSE),FALSE),SUM(Y142:AA142))</f>
        <v>0</v>
      </c>
      <c r="AC142" s="261"/>
      <c r="AD142" s="261"/>
      <c r="AE142" s="261"/>
      <c r="AF142" s="261">
        <f>IF(SUM(AC142:AE142)=0,MASTER_DATA_MAPPED!AF142*VLOOKUP(AF$20,Backend!$A$2:$K$61,VLOOKUP(MASTER_DATA_ESCALATED!$B142,Backend!$M$3:$O$8,3,FALSE),FALSE),SUM(AC142:AE142))</f>
        <v>0</v>
      </c>
      <c r="AG142" s="261"/>
      <c r="AH142" s="261"/>
      <c r="AI142" s="261"/>
      <c r="AJ142" s="261">
        <f>IF(SUM(AG142:AI142)=0,MASTER_DATA_MAPPED!AJ142*VLOOKUP(AJ$20,Backend!$A$2:$K$61,VLOOKUP(MASTER_DATA_ESCALATED!$B142,Backend!$M$3:$O$8,3,FALSE),FALSE),SUM(AG142:AI142))</f>
        <v>0</v>
      </c>
      <c r="AK142" s="261"/>
      <c r="AL142" s="261"/>
      <c r="AM142" s="261"/>
      <c r="AN142" s="261">
        <f>IF(SUM(AK142:AM142)=0,MASTER_DATA_MAPPED!AN142*VLOOKUP(AN$20,Backend!$A$2:$K$61,VLOOKUP(MASTER_DATA_ESCALATED!$B142,Backend!$M$3:$O$8,3,FALSE),FALSE),SUM(AK142:AM142))</f>
        <v>0</v>
      </c>
      <c r="AO142" s="261"/>
      <c r="AP142" s="261"/>
      <c r="AQ142" s="261"/>
      <c r="AR142" s="261">
        <f>IF(SUM(AO142:AQ142)=0,MASTER_DATA_MAPPED!AR142*VLOOKUP(AR$20,Backend!$A$2:$K$61,VLOOKUP(MASTER_DATA_ESCALATED!$B142,Backend!$M$3:$O$8,3,FALSE),FALSE),SUM(AO142:AQ142))</f>
        <v>0</v>
      </c>
      <c r="AS142" s="261"/>
      <c r="AT142" s="261"/>
      <c r="AU142" s="261"/>
      <c r="AV142" s="261">
        <f>IF(SUM(AS142:AU142)=0,MASTER_DATA_MAPPED!AV142*VLOOKUP(AV$20,Backend!$A$2:$K$61,VLOOKUP(MASTER_DATA_ESCALATED!$B142,Backend!$M$3:$O$8,3,FALSE),FALSE),SUM(AS142:AU142))</f>
        <v>0</v>
      </c>
      <c r="AW142" s="261"/>
      <c r="AX142" s="261"/>
      <c r="AY142" s="261"/>
      <c r="AZ142" s="261">
        <f>IF(SUM(AW142:AY142)=0,MASTER_DATA_MAPPED!AZ142*VLOOKUP(AZ$20,Backend!$A$2:$K$61,VLOOKUP(MASTER_DATA_ESCALATED!$B142,Backend!$M$3:$O$8,3,FALSE),FALSE),SUM(AW142:AY142))</f>
        <v>0</v>
      </c>
      <c r="BA142" s="261"/>
      <c r="BB142" s="261"/>
      <c r="BC142" s="261"/>
      <c r="BD142" s="261">
        <f>IF(SUM(BA142:BC142)=0,MASTER_DATA_MAPPED!BD142*VLOOKUP(BD$20,Backend!$A$2:$K$61,VLOOKUP(MASTER_DATA_ESCALATED!$B142,Backend!$M$3:$O$8,3,FALSE),FALSE),SUM(BA142:BC142))</f>
        <v>0</v>
      </c>
      <c r="BE142" s="261"/>
      <c r="BF142" s="261"/>
      <c r="BG142" s="261"/>
      <c r="BH142" s="261">
        <f>IF(SUM(BE142:BG142)=0,MASTER_DATA_MAPPED!BH142*VLOOKUP(BH$20,Backend!$A$2:$K$61,VLOOKUP(MASTER_DATA_ESCALATED!$B142,Backend!$M$3:$O$8,3,FALSE),FALSE),SUM(BE142:BG142))</f>
        <v>0</v>
      </c>
      <c r="BI142" s="261"/>
      <c r="BJ142" s="261"/>
      <c r="BK142" s="261"/>
      <c r="BL142" s="261">
        <f>IF(SUM(BI142:BK142)=0,MASTER_DATA_MAPPED!BL142*VLOOKUP(BL$20,Backend!$A$2:$K$61,VLOOKUP(MASTER_DATA_ESCALATED!$B142,Backend!$M$3:$O$8,3,FALSE),FALSE),SUM(BI142:BK142))</f>
        <v>0</v>
      </c>
      <c r="BM142" s="261"/>
      <c r="BN142" s="261"/>
      <c r="BO142" s="261"/>
      <c r="BP142" s="261">
        <f>IF(SUM(BM142:BO142)=0,MASTER_DATA_MAPPED!BP142*VLOOKUP(BP$20,Backend!$A$2:$K$61,VLOOKUP(MASTER_DATA_ESCALATED!$B142,Backend!$M$3:$O$8,3,FALSE),FALSE),SUM(BM142:BO142))</f>
        <v>0</v>
      </c>
      <c r="BQ142" s="261"/>
      <c r="BR142" s="261"/>
      <c r="BS142" s="261"/>
      <c r="BT142" s="261">
        <f>IF(SUM(BQ142:BS142)=0,MASTER_DATA_MAPPED!BT142*VLOOKUP(BT$20,Backend!$A$2:$K$61,VLOOKUP(MASTER_DATA_ESCALATED!$B142,Backend!$M$3:$O$8,3,FALSE),FALSE),SUM(BQ142:BS142))</f>
        <v>0</v>
      </c>
      <c r="BU142" s="261"/>
      <c r="BV142" s="261"/>
      <c r="BW142" s="261"/>
      <c r="BX142" s="261">
        <f>IF(SUM(BU142:BW142)=0,MASTER_DATA_MAPPED!BX142*VLOOKUP(BX$20,Backend!$A$2:$K$61,VLOOKUP(MASTER_DATA_ESCALATED!$B142,Backend!$M$3:$O$8,3,FALSE),FALSE),SUM(BU142:BW142))</f>
        <v>0</v>
      </c>
      <c r="BY142" s="261"/>
      <c r="BZ142" s="261"/>
      <c r="CA142" s="261"/>
      <c r="CB142" s="261">
        <f>IF(SUM(BY142:CA142)=0,MASTER_DATA_MAPPED!CB142*VLOOKUP(CB$20,Backend!$A$2:$K$61,VLOOKUP(MASTER_DATA_ESCALATED!$B142,Backend!$M$3:$O$8,3,FALSE),FALSE),SUM(BY142:CA142))</f>
        <v>0</v>
      </c>
      <c r="CC142" s="261"/>
      <c r="CD142" s="261"/>
      <c r="CE142" s="261"/>
      <c r="CF142" s="261">
        <f>IF(SUM(CC142:CE142)=0,MASTER_DATA_MAPPED!CF142*VLOOKUP(CF$20,Backend!$A$2:$K$61,VLOOKUP(MASTER_DATA_ESCALATED!$B142,Backend!$M$3:$O$8,3,FALSE),FALSE),SUM(CC142:CE142))</f>
        <v>0</v>
      </c>
      <c r="CG142" s="261"/>
      <c r="CH142" s="261"/>
      <c r="CI142" s="261"/>
      <c r="CJ142" s="261">
        <f>IF(SUM(CG142:CI142)=0,MASTER_DATA_MAPPED!CJ142*VLOOKUP(CJ$20,Backend!$A$2:$K$61,VLOOKUP(MASTER_DATA_ESCALATED!$B142,Backend!$M$3:$O$8,3,FALSE),FALSE),SUM(CG142:CI142))</f>
        <v>0</v>
      </c>
      <c r="CK142" s="261"/>
      <c r="CL142" s="261"/>
      <c r="CM142" s="261"/>
      <c r="CN142" s="261">
        <f>IF(SUM(CK142:CM142)=0,MASTER_DATA_MAPPED!CN142*VLOOKUP(CN$20,Backend!$A$2:$K$61,VLOOKUP(MASTER_DATA_ESCALATED!$B142,Backend!$M$3:$O$8,3,FALSE),FALSE),SUM(CK142:CM142))</f>
        <v>0</v>
      </c>
      <c r="CO142" s="261"/>
      <c r="CP142" s="261"/>
      <c r="CQ142" s="261"/>
      <c r="CR142" s="261">
        <f>IF(SUM(CO142:CQ142)=0,MASTER_DATA_MAPPED!CR142*VLOOKUP(CR$20,Backend!$A$2:$K$61,VLOOKUP(MASTER_DATA_ESCALATED!$B142,Backend!$M$3:$O$8,3,FALSE),FALSE),SUM(CO142:CQ142))</f>
        <v>0</v>
      </c>
      <c r="CS142" s="261"/>
      <c r="CT142" s="261"/>
      <c r="CU142" s="261"/>
      <c r="CV142" s="261">
        <f>IF(SUM(CS142:CU142)=0,MASTER_DATA_MAPPED!CV142*VLOOKUP(CV$20,Backend!$A$2:$K$61,VLOOKUP(MASTER_DATA_ESCALATED!$B142,Backend!$M$3:$O$8,3,FALSE),FALSE),SUM(CS142:CU142))</f>
        <v>0</v>
      </c>
      <c r="CW142" s="261"/>
      <c r="CX142" s="261"/>
      <c r="CY142" s="261"/>
      <c r="CZ142" s="261">
        <f>IF(SUM(CW142:CY142)=0,MASTER_DATA_MAPPED!CZ142*VLOOKUP(CZ$20,Backend!$A$2:$K$61,VLOOKUP(MASTER_DATA_ESCALATED!$B142,Backend!$M$3:$O$8,3,FALSE),FALSE),SUM(CW142:CY142))</f>
        <v>0</v>
      </c>
      <c r="DA142" s="261"/>
      <c r="DB142" s="261"/>
      <c r="DC142" s="261"/>
      <c r="DD142" s="261" t="e">
        <f>IF(SUM(DA142:DC142)=0,MASTER_DATA_MAPPED!DD142*VLOOKUP(DD$20,Backend!$A$2:$K$61,VLOOKUP(MASTER_DATA_ESCALATED!$B142,Backend!$M$3:$O$8,3,FALSE),FALSE),SUM(DA142:DC142))</f>
        <v>#N/A</v>
      </c>
      <c r="DE142" s="261"/>
      <c r="DF142" s="261"/>
      <c r="DG142" s="261"/>
      <c r="DH142" s="261">
        <f>IF(SUM(DE142:DG142)=0,MASTER_DATA_MAPPED!DH142*VLOOKUP(DH$20,Backend!$A$2:$K$61,VLOOKUP(MASTER_DATA_ESCALATED!$B142,Backend!$M$3:$O$8,3,FALSE),FALSE),SUM(DE142:DG142))</f>
        <v>0</v>
      </c>
      <c r="DI142" s="261"/>
      <c r="DJ142" s="261"/>
      <c r="DK142" s="261"/>
      <c r="DL142" s="261">
        <f>IF(SUM(DI142:DK142)=0,MASTER_DATA_MAPPED!DL142*VLOOKUP(DL$20,Backend!$A$2:$K$61,VLOOKUP(MASTER_DATA_ESCALATED!$B142,Backend!$M$3:$O$8,3,FALSE),FALSE),SUM(DI142:DK142))</f>
        <v>0</v>
      </c>
      <c r="DM142" s="261"/>
      <c r="DN142" s="261"/>
      <c r="DO142" s="261"/>
      <c r="DP142" s="261">
        <f>IF(SUM(DM142:DO142)=0,MASTER_DATA_MAPPED!DP142*VLOOKUP(DP$20,Backend!$A$2:$K$61,VLOOKUP(MASTER_DATA_ESCALATED!$B142,Backend!$M$3:$O$8,3,FALSE),FALSE),SUM(DM142:DO142))</f>
        <v>0</v>
      </c>
      <c r="DQ142" s="261"/>
      <c r="DR142" s="261"/>
      <c r="DS142" s="261"/>
      <c r="DT142" s="261">
        <f>IF(SUM(DQ142:DS142)=0,MASTER_DATA_MAPPED!DT142*VLOOKUP(DT$20,Backend!$A$2:$K$61,VLOOKUP(MASTER_DATA_ESCALATED!$B142,Backend!$M$3:$O$8,3,FALSE),FALSE),SUM(DQ142:DS142))</f>
        <v>0</v>
      </c>
      <c r="DU142" s="261"/>
      <c r="DV142" s="261"/>
      <c r="DW142" s="261"/>
      <c r="DX142" s="261">
        <f>IF(SUM(DU142:DW142)=0,MASTER_DATA_MAPPED!DX142*VLOOKUP(DX$20,Backend!$A$2:$K$61,VLOOKUP(MASTER_DATA_ESCALATED!$B142,Backend!$M$3:$O$8,3,FALSE),FALSE),SUM(DU142:DW142))</f>
        <v>0</v>
      </c>
      <c r="DY142" s="261"/>
      <c r="DZ142" s="261"/>
      <c r="EA142" s="261"/>
      <c r="EB142" s="261">
        <f>IF(SUM(DY142:EA142)=0,MASTER_DATA_MAPPED!EB142*VLOOKUP(EB$20,Backend!$A$2:$K$61,VLOOKUP(MASTER_DATA_ESCALATED!$B142,Backend!$M$3:$O$8,3,FALSE),FALSE),SUM(DY142:EA142))</f>
        <v>0</v>
      </c>
      <c r="EC142" s="261"/>
      <c r="ED142" s="261"/>
      <c r="EE142" s="261"/>
      <c r="EF142" s="261">
        <f>IF(SUM(EC142:EE142)=0,MASTER_DATA_MAPPED!EF142*VLOOKUP(EF$20,Backend!$A$2:$K$61,VLOOKUP(MASTER_DATA_ESCALATED!$B142,Backend!$M$3:$O$8,3,FALSE),FALSE),SUM(EC142:EE142))</f>
        <v>0</v>
      </c>
      <c r="EG142" s="261"/>
      <c r="EH142" s="261"/>
      <c r="EI142" s="261"/>
      <c r="EJ142" s="261">
        <f>IF(SUM(EG142:EI142)=0,MASTER_DATA_MAPPED!EJ142*VLOOKUP(EJ$20,Backend!$A$2:$K$61,VLOOKUP(MASTER_DATA_ESCALATED!$B142,Backend!$M$3:$O$8,3,FALSE),FALSE),SUM(EG142:EI142))</f>
        <v>0</v>
      </c>
      <c r="EK142" s="261"/>
      <c r="EL142" s="261"/>
      <c r="EM142" s="261"/>
      <c r="EN142" s="261">
        <f>IF(SUM(EK142:EM142)=0,MASTER_DATA_MAPPED!EN142*VLOOKUP(EN$20,Backend!$A$2:$K$61,VLOOKUP(MASTER_DATA_ESCALATED!$B142,Backend!$M$3:$O$8,3,FALSE),FALSE),SUM(EK142:EM142))</f>
        <v>0</v>
      </c>
      <c r="EO142" s="261"/>
      <c r="EP142" s="261"/>
      <c r="EQ142" s="261"/>
      <c r="ER142" s="261">
        <f>IF(SUM(EO142:EQ142)=0,MASTER_DATA_MAPPED!ER142*VLOOKUP(ER$20,Backend!$A$2:$K$61,VLOOKUP(MASTER_DATA_ESCALATED!$B142,Backend!$M$3:$O$8,3,FALSE),FALSE),SUM(EO142:EQ142))</f>
        <v>0</v>
      </c>
      <c r="ES142" s="261"/>
      <c r="ET142" s="261"/>
      <c r="EU142" s="261"/>
      <c r="EV142" s="261">
        <f>IF(SUM(ES142:EU142)=0,MASTER_DATA_MAPPED!EV142*VLOOKUP(EV$20,Backend!$A$2:$K$61,VLOOKUP(MASTER_DATA_ESCALATED!$B142,Backend!$M$3:$O$8,3,FALSE),FALSE),SUM(ES142:EU142))</f>
        <v>0</v>
      </c>
      <c r="EW142" s="261"/>
      <c r="EX142" s="261"/>
      <c r="EY142" s="261"/>
      <c r="EZ142" s="261">
        <f>IF(SUM(EW142:EY142)=0,MASTER_DATA_MAPPED!EZ142*VLOOKUP(EZ$20,Backend!$A$2:$K$61,VLOOKUP(MASTER_DATA_ESCALATED!$B142,Backend!$M$3:$O$8,3,FALSE),FALSE),SUM(EW142:EY142))</f>
        <v>0</v>
      </c>
      <c r="FA142" s="261"/>
      <c r="FB142" s="261"/>
      <c r="FC142" s="261"/>
      <c r="FD142" s="261">
        <f>IF(SUM(FA142:FC142)=0,MASTER_DATA_MAPPED!FD142*VLOOKUP(FD$20,Backend!$A$2:$K$61,VLOOKUP(MASTER_DATA_ESCALATED!$B142,Backend!$M$3:$O$8,3,FALSE),FALSE),SUM(FA142:FC142))</f>
        <v>0</v>
      </c>
      <c r="FE142" s="261"/>
      <c r="FF142" s="261"/>
      <c r="FG142" s="261"/>
      <c r="FH142" s="261">
        <f>IF(SUM(FE142:FG142)=0,MASTER_DATA_MAPPED!FH142*VLOOKUP(FH$20,Backend!$A$2:$K$61,VLOOKUP(MASTER_DATA_ESCALATED!$B142,Backend!$M$3:$O$8,3,FALSE),FALSE),SUM(FE142:FG142))</f>
        <v>0</v>
      </c>
      <c r="FI142" s="261"/>
      <c r="FJ142" s="261"/>
      <c r="FK142" s="261"/>
      <c r="FL142" s="261">
        <f>IF(SUM(FI142:FK142)=0,MASTER_DATA_MAPPED!FL142*VLOOKUP(FL$20,Backend!$A$2:$K$61,VLOOKUP(MASTER_DATA_ESCALATED!$B142,Backend!$M$3:$O$8,3,FALSE),FALSE),SUM(FI142:FK142))</f>
        <v>0</v>
      </c>
      <c r="FM142" s="261"/>
      <c r="FN142" s="261"/>
      <c r="FO142" s="261"/>
      <c r="FP142" s="261">
        <f>IF(SUM(FM142:FO142)=0,MASTER_DATA_MAPPED!FP142*VLOOKUP(FP$20,Backend!$A$2:$K$61,VLOOKUP(MASTER_DATA_ESCALATED!$B142,Backend!$M$3:$O$8,3,FALSE),FALSE),SUM(FM142:FO142))</f>
        <v>0</v>
      </c>
      <c r="FQ142" s="261"/>
      <c r="FR142" s="261"/>
      <c r="FS142" s="261"/>
      <c r="FT142" s="261">
        <f>IF(SUM(FQ142:FS142)=0,MASTER_DATA_MAPPED!FT142*VLOOKUP(FT$20,Backend!$A$2:$K$61,VLOOKUP(MASTER_DATA_ESCALATED!$B142,Backend!$M$3:$O$8,3,FALSE),FALSE),SUM(FQ142:FS142))</f>
        <v>0</v>
      </c>
      <c r="FU142" s="261"/>
      <c r="FV142" s="261"/>
      <c r="FW142" s="261"/>
      <c r="FX142" s="261">
        <f>IF(SUM(FU142:FW142)=0,MASTER_DATA_MAPPED!FX142*VLOOKUP(FX$20,Backend!$A$2:$K$61,VLOOKUP(MASTER_DATA_ESCALATED!$B142,Backend!$M$3:$O$8,3,FALSE),FALSE),SUM(FU142:FW142))</f>
        <v>0</v>
      </c>
      <c r="FY142" s="261"/>
      <c r="FZ142" s="261"/>
      <c r="GA142" s="261"/>
      <c r="GB142" s="261">
        <f>IF(SUM(FY142:GA142)=0,MASTER_DATA_MAPPED!GB142*VLOOKUP(GB$20,Backend!$A$2:$K$61,VLOOKUP(MASTER_DATA_ESCALATED!$B142,Backend!$M$3:$O$8,3,FALSE),FALSE),SUM(FY142:GA142))</f>
        <v>0</v>
      </c>
      <c r="GC142" s="261"/>
      <c r="GD142" s="261"/>
      <c r="GE142" s="261"/>
      <c r="GF142" s="261">
        <f>IF(SUM(GC142:GE142)=0,MASTER_DATA_MAPPED!GF142*VLOOKUP(GF$20,Backend!$A$2:$K$61,VLOOKUP(MASTER_DATA_ESCALATED!$B142,Backend!$M$3:$O$8,3,FALSE),FALSE),SUM(GC142:GE142))</f>
        <v>0</v>
      </c>
      <c r="GG142" s="261"/>
      <c r="GH142" s="261"/>
      <c r="GI142" s="261"/>
      <c r="GJ142" s="261">
        <f>IF(SUM(GG142:GI142)=0,MASTER_DATA_MAPPED!GJ142*VLOOKUP(GJ$20,Backend!$A$2:$K$61,VLOOKUP(MASTER_DATA_ESCALATED!$B142,Backend!$M$3:$O$8,3,FALSE),FALSE),SUM(GG142:GI142))</f>
        <v>0</v>
      </c>
      <c r="GK142" s="261"/>
      <c r="GL142" s="261"/>
      <c r="GM142" s="261"/>
      <c r="GN142" s="261">
        <f>IF(SUM(GK142:GM142)=0,MASTER_DATA_MAPPED!GN142*VLOOKUP(GN$20,Backend!$A$2:$K$61,VLOOKUP(MASTER_DATA_ESCALATED!$B142,Backend!$M$3:$O$8,3,FALSE),FALSE),SUM(GK142:GM142))</f>
        <v>0</v>
      </c>
      <c r="GO142" s="261"/>
      <c r="GP142" s="261"/>
      <c r="GQ142" s="261"/>
      <c r="GR142" s="261">
        <f>IF(SUM(GO142:GQ142)=0,MASTER_DATA_MAPPED!GR142*VLOOKUP(GR$20,Backend!$A$2:$K$61,VLOOKUP(MASTER_DATA_ESCALATED!$B142,Backend!$M$3:$O$8,3,FALSE),FALSE),SUM(GO142:GQ142))</f>
        <v>0</v>
      </c>
      <c r="GS142" s="261"/>
      <c r="GT142" s="261"/>
      <c r="GU142" s="261"/>
      <c r="GV142" s="261">
        <f>IF(SUM(GS142:GU142)=0,MASTER_DATA_MAPPED!GV142*VLOOKUP(GV$20,Backend!$A$2:$K$61,VLOOKUP(MASTER_DATA_ESCALATED!$B142,Backend!$M$3:$O$8,3,FALSE),FALSE),SUM(GS142:GU142))</f>
        <v>0</v>
      </c>
    </row>
    <row r="143" spans="2:204" ht="17.25" hidden="1" outlineLevel="2" x14ac:dyDescent="0.3">
      <c r="B143" s="183">
        <f t="shared" si="3"/>
        <v>30</v>
      </c>
      <c r="C143" s="51">
        <f t="shared" si="4"/>
        <v>312</v>
      </c>
      <c r="D143" s="77"/>
      <c r="E143" s="52"/>
      <c r="F143" s="52">
        <v>312</v>
      </c>
      <c r="G143" s="78"/>
      <c r="H143" s="260" t="s">
        <v>229</v>
      </c>
      <c r="I143" s="261"/>
      <c r="J143" s="261"/>
      <c r="K143" s="261"/>
      <c r="L143" s="261">
        <f>IF(SUM(I143:K143)=0,MASTER_DATA_MAPPED!L143*VLOOKUP(L$20,Backend!$A$2:$K$61,VLOOKUP(MASTER_DATA_ESCALATED!$B143,Backend!$M$3:$O$8,3,FALSE),FALSE),SUM(I143:K143))</f>
        <v>0</v>
      </c>
      <c r="M143" s="261"/>
      <c r="N143" s="261"/>
      <c r="O143" s="261"/>
      <c r="P143" s="261">
        <f>IF(SUM(M143:O143)=0,MASTER_DATA_MAPPED!P143*VLOOKUP(P$20,Backend!$A$2:$K$61,VLOOKUP(MASTER_DATA_ESCALATED!$B143,Backend!$M$3:$O$8,3,FALSE),FALSE),SUM(M143:O143))</f>
        <v>0</v>
      </c>
      <c r="Q143" s="261"/>
      <c r="R143" s="261"/>
      <c r="S143" s="261"/>
      <c r="T143" s="261">
        <f>IF(SUM(Q143:S143)=0,MASTER_DATA_MAPPED!T143*VLOOKUP(T$20,Backend!$A$2:$K$61,VLOOKUP(MASTER_DATA_ESCALATED!$B143,Backend!$M$3:$O$8,3,FALSE),FALSE),SUM(Q143:S143))</f>
        <v>0</v>
      </c>
      <c r="U143" s="261"/>
      <c r="V143" s="261"/>
      <c r="W143" s="261"/>
      <c r="X143" s="261">
        <f>IF(SUM(U143:W143)=0,MASTER_DATA_MAPPED!X143*VLOOKUP(X$20,Backend!$A$2:$K$61,VLOOKUP(MASTER_DATA_ESCALATED!$B143,Backend!$M$3:$O$8,3,FALSE),FALSE),SUM(U143:W143))</f>
        <v>0</v>
      </c>
      <c r="Y143" s="261"/>
      <c r="Z143" s="261"/>
      <c r="AA143" s="261"/>
      <c r="AB143" s="261">
        <f>IF(SUM(Y143:AA143)=0,MASTER_DATA_MAPPED!AB143*VLOOKUP(AB$20,Backend!$A$2:$K$61,VLOOKUP(MASTER_DATA_ESCALATED!$B143,Backend!$M$3:$O$8,3,FALSE),FALSE),SUM(Y143:AA143))</f>
        <v>0</v>
      </c>
      <c r="AC143" s="261"/>
      <c r="AD143" s="261"/>
      <c r="AE143" s="261"/>
      <c r="AF143" s="261">
        <f>IF(SUM(AC143:AE143)=0,MASTER_DATA_MAPPED!AF143*VLOOKUP(AF$20,Backend!$A$2:$K$61,VLOOKUP(MASTER_DATA_ESCALATED!$B143,Backend!$M$3:$O$8,3,FALSE),FALSE),SUM(AC143:AE143))</f>
        <v>0</v>
      </c>
      <c r="AG143" s="261"/>
      <c r="AH143" s="261"/>
      <c r="AI143" s="261"/>
      <c r="AJ143" s="261">
        <f>IF(SUM(AG143:AI143)=0,MASTER_DATA_MAPPED!AJ143*VLOOKUP(AJ$20,Backend!$A$2:$K$61,VLOOKUP(MASTER_DATA_ESCALATED!$B143,Backend!$M$3:$O$8,3,FALSE),FALSE),SUM(AG143:AI143))</f>
        <v>0</v>
      </c>
      <c r="AK143" s="261"/>
      <c r="AL143" s="261"/>
      <c r="AM143" s="261"/>
      <c r="AN143" s="261">
        <f>IF(SUM(AK143:AM143)=0,MASTER_DATA_MAPPED!AN143*VLOOKUP(AN$20,Backend!$A$2:$K$61,VLOOKUP(MASTER_DATA_ESCALATED!$B143,Backend!$M$3:$O$8,3,FALSE),FALSE),SUM(AK143:AM143))</f>
        <v>0</v>
      </c>
      <c r="AO143" s="261"/>
      <c r="AP143" s="261"/>
      <c r="AQ143" s="261"/>
      <c r="AR143" s="261">
        <f>IF(SUM(AO143:AQ143)=0,MASTER_DATA_MAPPED!AR143*VLOOKUP(AR$20,Backend!$A$2:$K$61,VLOOKUP(MASTER_DATA_ESCALATED!$B143,Backend!$M$3:$O$8,3,FALSE),FALSE),SUM(AO143:AQ143))</f>
        <v>0</v>
      </c>
      <c r="AS143" s="261"/>
      <c r="AT143" s="261"/>
      <c r="AU143" s="261"/>
      <c r="AV143" s="261">
        <f>IF(SUM(AS143:AU143)=0,MASTER_DATA_MAPPED!AV143*VLOOKUP(AV$20,Backend!$A$2:$K$61,VLOOKUP(MASTER_DATA_ESCALATED!$B143,Backend!$M$3:$O$8,3,FALSE),FALSE),SUM(AS143:AU143))</f>
        <v>0</v>
      </c>
      <c r="AW143" s="261"/>
      <c r="AX143" s="261"/>
      <c r="AY143" s="261"/>
      <c r="AZ143" s="261">
        <f>IF(SUM(AW143:AY143)=0,MASTER_DATA_MAPPED!AZ143*VLOOKUP(AZ$20,Backend!$A$2:$K$61,VLOOKUP(MASTER_DATA_ESCALATED!$B143,Backend!$M$3:$O$8,3,FALSE),FALSE),SUM(AW143:AY143))</f>
        <v>0</v>
      </c>
      <c r="BA143" s="261"/>
      <c r="BB143" s="261"/>
      <c r="BC143" s="261"/>
      <c r="BD143" s="261">
        <f>IF(SUM(BA143:BC143)=0,MASTER_DATA_MAPPED!BD143*VLOOKUP(BD$20,Backend!$A$2:$K$61,VLOOKUP(MASTER_DATA_ESCALATED!$B143,Backend!$M$3:$O$8,3,FALSE),FALSE),SUM(BA143:BC143))</f>
        <v>0</v>
      </c>
      <c r="BE143" s="261"/>
      <c r="BF143" s="261"/>
      <c r="BG143" s="261"/>
      <c r="BH143" s="261">
        <f>IF(SUM(BE143:BG143)=0,MASTER_DATA_MAPPED!BH143*VLOOKUP(BH$20,Backend!$A$2:$K$61,VLOOKUP(MASTER_DATA_ESCALATED!$B143,Backend!$M$3:$O$8,3,FALSE),FALSE),SUM(BE143:BG143))</f>
        <v>0</v>
      </c>
      <c r="BI143" s="261"/>
      <c r="BJ143" s="261"/>
      <c r="BK143" s="261"/>
      <c r="BL143" s="261">
        <f>IF(SUM(BI143:BK143)=0,MASTER_DATA_MAPPED!BL143*VLOOKUP(BL$20,Backend!$A$2:$K$61,VLOOKUP(MASTER_DATA_ESCALATED!$B143,Backend!$M$3:$O$8,3,FALSE),FALSE),SUM(BI143:BK143))</f>
        <v>0</v>
      </c>
      <c r="BM143" s="261"/>
      <c r="BN143" s="261"/>
      <c r="BO143" s="261"/>
      <c r="BP143" s="261">
        <f>IF(SUM(BM143:BO143)=0,MASTER_DATA_MAPPED!BP143*VLOOKUP(BP$20,Backend!$A$2:$K$61,VLOOKUP(MASTER_DATA_ESCALATED!$B143,Backend!$M$3:$O$8,3,FALSE),FALSE),SUM(BM143:BO143))</f>
        <v>0</v>
      </c>
      <c r="BQ143" s="261"/>
      <c r="BR143" s="261"/>
      <c r="BS143" s="261"/>
      <c r="BT143" s="261">
        <f>IF(SUM(BQ143:BS143)=0,MASTER_DATA_MAPPED!BT143*VLOOKUP(BT$20,Backend!$A$2:$K$61,VLOOKUP(MASTER_DATA_ESCALATED!$B143,Backend!$M$3:$O$8,3,FALSE),FALSE),SUM(BQ143:BS143))</f>
        <v>0</v>
      </c>
      <c r="BU143" s="261"/>
      <c r="BV143" s="261"/>
      <c r="BW143" s="261"/>
      <c r="BX143" s="261">
        <f>IF(SUM(BU143:BW143)=0,MASTER_DATA_MAPPED!BX143*VLOOKUP(BX$20,Backend!$A$2:$K$61,VLOOKUP(MASTER_DATA_ESCALATED!$B143,Backend!$M$3:$O$8,3,FALSE),FALSE),SUM(BU143:BW143))</f>
        <v>0</v>
      </c>
      <c r="BY143" s="261"/>
      <c r="BZ143" s="261"/>
      <c r="CA143" s="261"/>
      <c r="CB143" s="261">
        <f>IF(SUM(BY143:CA143)=0,MASTER_DATA_MAPPED!CB143*VLOOKUP(CB$20,Backend!$A$2:$K$61,VLOOKUP(MASTER_DATA_ESCALATED!$B143,Backend!$M$3:$O$8,3,FALSE),FALSE),SUM(BY143:CA143))</f>
        <v>0</v>
      </c>
      <c r="CC143" s="261"/>
      <c r="CD143" s="261"/>
      <c r="CE143" s="261"/>
      <c r="CF143" s="261">
        <f>IF(SUM(CC143:CE143)=0,MASTER_DATA_MAPPED!CF143*VLOOKUP(CF$20,Backend!$A$2:$K$61,VLOOKUP(MASTER_DATA_ESCALATED!$B143,Backend!$M$3:$O$8,3,FALSE),FALSE),SUM(CC143:CE143))</f>
        <v>0</v>
      </c>
      <c r="CG143" s="261"/>
      <c r="CH143" s="261"/>
      <c r="CI143" s="261"/>
      <c r="CJ143" s="261">
        <f>IF(SUM(CG143:CI143)=0,MASTER_DATA_MAPPED!CJ143*VLOOKUP(CJ$20,Backend!$A$2:$K$61,VLOOKUP(MASTER_DATA_ESCALATED!$B143,Backend!$M$3:$O$8,3,FALSE),FALSE),SUM(CG143:CI143))</f>
        <v>0</v>
      </c>
      <c r="CK143" s="261"/>
      <c r="CL143" s="261"/>
      <c r="CM143" s="261"/>
      <c r="CN143" s="261">
        <f>IF(SUM(CK143:CM143)=0,MASTER_DATA_MAPPED!CN143*VLOOKUP(CN$20,Backend!$A$2:$K$61,VLOOKUP(MASTER_DATA_ESCALATED!$B143,Backend!$M$3:$O$8,3,FALSE),FALSE),SUM(CK143:CM143))</f>
        <v>0</v>
      </c>
      <c r="CO143" s="261"/>
      <c r="CP143" s="261"/>
      <c r="CQ143" s="261"/>
      <c r="CR143" s="261">
        <f>IF(SUM(CO143:CQ143)=0,MASTER_DATA_MAPPED!CR143*VLOOKUP(CR$20,Backend!$A$2:$K$61,VLOOKUP(MASTER_DATA_ESCALATED!$B143,Backend!$M$3:$O$8,3,FALSE),FALSE),SUM(CO143:CQ143))</f>
        <v>0</v>
      </c>
      <c r="CS143" s="261"/>
      <c r="CT143" s="261"/>
      <c r="CU143" s="261"/>
      <c r="CV143" s="261">
        <f>IF(SUM(CS143:CU143)=0,MASTER_DATA_MAPPED!CV143*VLOOKUP(CV$20,Backend!$A$2:$K$61,VLOOKUP(MASTER_DATA_ESCALATED!$B143,Backend!$M$3:$O$8,3,FALSE),FALSE),SUM(CS143:CU143))</f>
        <v>0</v>
      </c>
      <c r="CW143" s="261"/>
      <c r="CX143" s="261"/>
      <c r="CY143" s="261"/>
      <c r="CZ143" s="261">
        <f>IF(SUM(CW143:CY143)=0,MASTER_DATA_MAPPED!CZ143*VLOOKUP(CZ$20,Backend!$A$2:$K$61,VLOOKUP(MASTER_DATA_ESCALATED!$B143,Backend!$M$3:$O$8,3,FALSE),FALSE),SUM(CW143:CY143))</f>
        <v>0</v>
      </c>
      <c r="DA143" s="261"/>
      <c r="DB143" s="261"/>
      <c r="DC143" s="261"/>
      <c r="DD143" s="261" t="e">
        <f>IF(SUM(DA143:DC143)=0,MASTER_DATA_MAPPED!DD143*VLOOKUP(DD$20,Backend!$A$2:$K$61,VLOOKUP(MASTER_DATA_ESCALATED!$B143,Backend!$M$3:$O$8,3,FALSE),FALSE),SUM(DA143:DC143))</f>
        <v>#N/A</v>
      </c>
      <c r="DE143" s="261"/>
      <c r="DF143" s="261"/>
      <c r="DG143" s="261"/>
      <c r="DH143" s="261">
        <f>IF(SUM(DE143:DG143)=0,MASTER_DATA_MAPPED!DH143*VLOOKUP(DH$20,Backend!$A$2:$K$61,VLOOKUP(MASTER_DATA_ESCALATED!$B143,Backend!$M$3:$O$8,3,FALSE),FALSE),SUM(DE143:DG143))</f>
        <v>0</v>
      </c>
      <c r="DI143" s="261"/>
      <c r="DJ143" s="261"/>
      <c r="DK143" s="261"/>
      <c r="DL143" s="261">
        <f>IF(SUM(DI143:DK143)=0,MASTER_DATA_MAPPED!DL143*VLOOKUP(DL$20,Backend!$A$2:$K$61,VLOOKUP(MASTER_DATA_ESCALATED!$B143,Backend!$M$3:$O$8,3,FALSE),FALSE),SUM(DI143:DK143))</f>
        <v>0</v>
      </c>
      <c r="DM143" s="261"/>
      <c r="DN143" s="261"/>
      <c r="DO143" s="261"/>
      <c r="DP143" s="261">
        <f>IF(SUM(DM143:DO143)=0,MASTER_DATA_MAPPED!DP143*VLOOKUP(DP$20,Backend!$A$2:$K$61,VLOOKUP(MASTER_DATA_ESCALATED!$B143,Backend!$M$3:$O$8,3,FALSE),FALSE),SUM(DM143:DO143))</f>
        <v>0</v>
      </c>
      <c r="DQ143" s="261"/>
      <c r="DR143" s="261"/>
      <c r="DS143" s="261"/>
      <c r="DT143" s="261">
        <f>IF(SUM(DQ143:DS143)=0,MASTER_DATA_MAPPED!DT143*VLOOKUP(DT$20,Backend!$A$2:$K$61,VLOOKUP(MASTER_DATA_ESCALATED!$B143,Backend!$M$3:$O$8,3,FALSE),FALSE),SUM(DQ143:DS143))</f>
        <v>0</v>
      </c>
      <c r="DU143" s="261"/>
      <c r="DV143" s="261"/>
      <c r="DW143" s="261"/>
      <c r="DX143" s="261">
        <f>IF(SUM(DU143:DW143)=0,MASTER_DATA_MAPPED!DX143*VLOOKUP(DX$20,Backend!$A$2:$K$61,VLOOKUP(MASTER_DATA_ESCALATED!$B143,Backend!$M$3:$O$8,3,FALSE),FALSE),SUM(DU143:DW143))</f>
        <v>0</v>
      </c>
      <c r="DY143" s="261"/>
      <c r="DZ143" s="261"/>
      <c r="EA143" s="261"/>
      <c r="EB143" s="261">
        <f>IF(SUM(DY143:EA143)=0,MASTER_DATA_MAPPED!EB143*VLOOKUP(EB$20,Backend!$A$2:$K$61,VLOOKUP(MASTER_DATA_ESCALATED!$B143,Backend!$M$3:$O$8,3,FALSE),FALSE),SUM(DY143:EA143))</f>
        <v>0</v>
      </c>
      <c r="EC143" s="261"/>
      <c r="ED143" s="261"/>
      <c r="EE143" s="261"/>
      <c r="EF143" s="261">
        <f>IF(SUM(EC143:EE143)=0,MASTER_DATA_MAPPED!EF143*VLOOKUP(EF$20,Backend!$A$2:$K$61,VLOOKUP(MASTER_DATA_ESCALATED!$B143,Backend!$M$3:$O$8,3,FALSE),FALSE),SUM(EC143:EE143))</f>
        <v>0</v>
      </c>
      <c r="EG143" s="261"/>
      <c r="EH143" s="261"/>
      <c r="EI143" s="261"/>
      <c r="EJ143" s="261">
        <f>IF(SUM(EG143:EI143)=0,MASTER_DATA_MAPPED!EJ143*VLOOKUP(EJ$20,Backend!$A$2:$K$61,VLOOKUP(MASTER_DATA_ESCALATED!$B143,Backend!$M$3:$O$8,3,FALSE),FALSE),SUM(EG143:EI143))</f>
        <v>0</v>
      </c>
      <c r="EK143" s="261"/>
      <c r="EL143" s="261"/>
      <c r="EM143" s="261"/>
      <c r="EN143" s="261">
        <f>IF(SUM(EK143:EM143)=0,MASTER_DATA_MAPPED!EN143*VLOOKUP(EN$20,Backend!$A$2:$K$61,VLOOKUP(MASTER_DATA_ESCALATED!$B143,Backend!$M$3:$O$8,3,FALSE),FALSE),SUM(EK143:EM143))</f>
        <v>0</v>
      </c>
      <c r="EO143" s="261"/>
      <c r="EP143" s="261"/>
      <c r="EQ143" s="261"/>
      <c r="ER143" s="261">
        <f>IF(SUM(EO143:EQ143)=0,MASTER_DATA_MAPPED!ER143*VLOOKUP(ER$20,Backend!$A$2:$K$61,VLOOKUP(MASTER_DATA_ESCALATED!$B143,Backend!$M$3:$O$8,3,FALSE),FALSE),SUM(EO143:EQ143))</f>
        <v>0</v>
      </c>
      <c r="ES143" s="261"/>
      <c r="ET143" s="261"/>
      <c r="EU143" s="261"/>
      <c r="EV143" s="261">
        <f>IF(SUM(ES143:EU143)=0,MASTER_DATA_MAPPED!EV143*VLOOKUP(EV$20,Backend!$A$2:$K$61,VLOOKUP(MASTER_DATA_ESCALATED!$B143,Backend!$M$3:$O$8,3,FALSE),FALSE),SUM(ES143:EU143))</f>
        <v>0</v>
      </c>
      <c r="EW143" s="261"/>
      <c r="EX143" s="261"/>
      <c r="EY143" s="261"/>
      <c r="EZ143" s="261">
        <f>IF(SUM(EW143:EY143)=0,MASTER_DATA_MAPPED!EZ143*VLOOKUP(EZ$20,Backend!$A$2:$K$61,VLOOKUP(MASTER_DATA_ESCALATED!$B143,Backend!$M$3:$O$8,3,FALSE),FALSE),SUM(EW143:EY143))</f>
        <v>0</v>
      </c>
      <c r="FA143" s="261"/>
      <c r="FB143" s="261"/>
      <c r="FC143" s="261"/>
      <c r="FD143" s="261">
        <f>IF(SUM(FA143:FC143)=0,MASTER_DATA_MAPPED!FD143*VLOOKUP(FD$20,Backend!$A$2:$K$61,VLOOKUP(MASTER_DATA_ESCALATED!$B143,Backend!$M$3:$O$8,3,FALSE),FALSE),SUM(FA143:FC143))</f>
        <v>0</v>
      </c>
      <c r="FE143" s="261"/>
      <c r="FF143" s="261"/>
      <c r="FG143" s="261"/>
      <c r="FH143" s="261">
        <f>IF(SUM(FE143:FG143)=0,MASTER_DATA_MAPPED!FH143*VLOOKUP(FH$20,Backend!$A$2:$K$61,VLOOKUP(MASTER_DATA_ESCALATED!$B143,Backend!$M$3:$O$8,3,FALSE),FALSE),SUM(FE143:FG143))</f>
        <v>0</v>
      </c>
      <c r="FI143" s="261"/>
      <c r="FJ143" s="261"/>
      <c r="FK143" s="261"/>
      <c r="FL143" s="261">
        <f>IF(SUM(FI143:FK143)=0,MASTER_DATA_MAPPED!FL143*VLOOKUP(FL$20,Backend!$A$2:$K$61,VLOOKUP(MASTER_DATA_ESCALATED!$B143,Backend!$M$3:$O$8,3,FALSE),FALSE),SUM(FI143:FK143))</f>
        <v>0</v>
      </c>
      <c r="FM143" s="261"/>
      <c r="FN143" s="261"/>
      <c r="FO143" s="261"/>
      <c r="FP143" s="261">
        <f>IF(SUM(FM143:FO143)=0,MASTER_DATA_MAPPED!FP143*VLOOKUP(FP$20,Backend!$A$2:$K$61,VLOOKUP(MASTER_DATA_ESCALATED!$B143,Backend!$M$3:$O$8,3,FALSE),FALSE),SUM(FM143:FO143))</f>
        <v>0</v>
      </c>
      <c r="FQ143" s="261"/>
      <c r="FR143" s="261"/>
      <c r="FS143" s="261"/>
      <c r="FT143" s="261">
        <f>IF(SUM(FQ143:FS143)=0,MASTER_DATA_MAPPED!FT143*VLOOKUP(FT$20,Backend!$A$2:$K$61,VLOOKUP(MASTER_DATA_ESCALATED!$B143,Backend!$M$3:$O$8,3,FALSE),FALSE),SUM(FQ143:FS143))</f>
        <v>0</v>
      </c>
      <c r="FU143" s="261"/>
      <c r="FV143" s="261"/>
      <c r="FW143" s="261"/>
      <c r="FX143" s="261">
        <f>IF(SUM(FU143:FW143)=0,MASTER_DATA_MAPPED!FX143*VLOOKUP(FX$20,Backend!$A$2:$K$61,VLOOKUP(MASTER_DATA_ESCALATED!$B143,Backend!$M$3:$O$8,3,FALSE),FALSE),SUM(FU143:FW143))</f>
        <v>0</v>
      </c>
      <c r="FY143" s="261"/>
      <c r="FZ143" s="261"/>
      <c r="GA143" s="261"/>
      <c r="GB143" s="261">
        <f>IF(SUM(FY143:GA143)=0,MASTER_DATA_MAPPED!GB143*VLOOKUP(GB$20,Backend!$A$2:$K$61,VLOOKUP(MASTER_DATA_ESCALATED!$B143,Backend!$M$3:$O$8,3,FALSE),FALSE),SUM(FY143:GA143))</f>
        <v>0</v>
      </c>
      <c r="GC143" s="261"/>
      <c r="GD143" s="261"/>
      <c r="GE143" s="261"/>
      <c r="GF143" s="261">
        <f>IF(SUM(GC143:GE143)=0,MASTER_DATA_MAPPED!GF143*VLOOKUP(GF$20,Backend!$A$2:$K$61,VLOOKUP(MASTER_DATA_ESCALATED!$B143,Backend!$M$3:$O$8,3,FALSE),FALSE),SUM(GC143:GE143))</f>
        <v>0</v>
      </c>
      <c r="GG143" s="261"/>
      <c r="GH143" s="261"/>
      <c r="GI143" s="261"/>
      <c r="GJ143" s="261">
        <f>IF(SUM(GG143:GI143)=0,MASTER_DATA_MAPPED!GJ143*VLOOKUP(GJ$20,Backend!$A$2:$K$61,VLOOKUP(MASTER_DATA_ESCALATED!$B143,Backend!$M$3:$O$8,3,FALSE),FALSE),SUM(GG143:GI143))</f>
        <v>0</v>
      </c>
      <c r="GK143" s="261"/>
      <c r="GL143" s="261"/>
      <c r="GM143" s="261"/>
      <c r="GN143" s="261">
        <f>IF(SUM(GK143:GM143)=0,MASTER_DATA_MAPPED!GN143*VLOOKUP(GN$20,Backend!$A$2:$K$61,VLOOKUP(MASTER_DATA_ESCALATED!$B143,Backend!$M$3:$O$8,3,FALSE),FALSE),SUM(GK143:GM143))</f>
        <v>0</v>
      </c>
      <c r="GO143" s="261"/>
      <c r="GP143" s="261"/>
      <c r="GQ143" s="261"/>
      <c r="GR143" s="261">
        <f>IF(SUM(GO143:GQ143)=0,MASTER_DATA_MAPPED!GR143*VLOOKUP(GR$20,Backend!$A$2:$K$61,VLOOKUP(MASTER_DATA_ESCALATED!$B143,Backend!$M$3:$O$8,3,FALSE),FALSE),SUM(GO143:GQ143))</f>
        <v>0</v>
      </c>
      <c r="GS143" s="261"/>
      <c r="GT143" s="261"/>
      <c r="GU143" s="261"/>
      <c r="GV143" s="261">
        <f>IF(SUM(GS143:GU143)=0,MASTER_DATA_MAPPED!GV143*VLOOKUP(GV$20,Backend!$A$2:$K$61,VLOOKUP(MASTER_DATA_ESCALATED!$B143,Backend!$M$3:$O$8,3,FALSE),FALSE),SUM(GS143:GU143))</f>
        <v>0</v>
      </c>
    </row>
    <row r="144" spans="2:204" ht="17.25" hidden="1" outlineLevel="2" x14ac:dyDescent="0.3">
      <c r="B144" s="183">
        <f t="shared" si="3"/>
        <v>30</v>
      </c>
      <c r="C144" s="51">
        <f t="shared" si="4"/>
        <v>313</v>
      </c>
      <c r="D144" s="77"/>
      <c r="E144" s="52"/>
      <c r="F144" s="52">
        <v>313</v>
      </c>
      <c r="G144" s="78"/>
      <c r="H144" s="260" t="s">
        <v>230</v>
      </c>
      <c r="I144" s="261"/>
      <c r="J144" s="261"/>
      <c r="K144" s="261"/>
      <c r="L144" s="261">
        <f>IF(SUM(I144:K144)=0,MASTER_DATA_MAPPED!L144*VLOOKUP(L$20,Backend!$A$2:$K$61,VLOOKUP(MASTER_DATA_ESCALATED!$B144,Backend!$M$3:$O$8,3,FALSE),FALSE),SUM(I144:K144))</f>
        <v>0</v>
      </c>
      <c r="M144" s="261"/>
      <c r="N144" s="261"/>
      <c r="O144" s="261"/>
      <c r="P144" s="261">
        <f>IF(SUM(M144:O144)=0,MASTER_DATA_MAPPED!P144*VLOOKUP(P$20,Backend!$A$2:$K$61,VLOOKUP(MASTER_DATA_ESCALATED!$B144,Backend!$M$3:$O$8,3,FALSE),FALSE),SUM(M144:O144))</f>
        <v>0</v>
      </c>
      <c r="Q144" s="261"/>
      <c r="R144" s="261"/>
      <c r="S144" s="261"/>
      <c r="T144" s="261">
        <f>IF(SUM(Q144:S144)=0,MASTER_DATA_MAPPED!T144*VLOOKUP(T$20,Backend!$A$2:$K$61,VLOOKUP(MASTER_DATA_ESCALATED!$B144,Backend!$M$3:$O$8,3,FALSE),FALSE),SUM(Q144:S144))</f>
        <v>0</v>
      </c>
      <c r="U144" s="261"/>
      <c r="V144" s="261"/>
      <c r="W144" s="261"/>
      <c r="X144" s="261">
        <f>IF(SUM(U144:W144)=0,MASTER_DATA_MAPPED!X144*VLOOKUP(X$20,Backend!$A$2:$K$61,VLOOKUP(MASTER_DATA_ESCALATED!$B144,Backend!$M$3:$O$8,3,FALSE),FALSE),SUM(U144:W144))</f>
        <v>0</v>
      </c>
      <c r="Y144" s="261"/>
      <c r="Z144" s="261"/>
      <c r="AA144" s="261"/>
      <c r="AB144" s="261">
        <f>IF(SUM(Y144:AA144)=0,MASTER_DATA_MAPPED!AB144*VLOOKUP(AB$20,Backend!$A$2:$K$61,VLOOKUP(MASTER_DATA_ESCALATED!$B144,Backend!$M$3:$O$8,3,FALSE),FALSE),SUM(Y144:AA144))</f>
        <v>0</v>
      </c>
      <c r="AC144" s="261"/>
      <c r="AD144" s="261"/>
      <c r="AE144" s="261"/>
      <c r="AF144" s="261">
        <f>IF(SUM(AC144:AE144)=0,MASTER_DATA_MAPPED!AF144*VLOOKUP(AF$20,Backend!$A$2:$K$61,VLOOKUP(MASTER_DATA_ESCALATED!$B144,Backend!$M$3:$O$8,3,FALSE),FALSE),SUM(AC144:AE144))</f>
        <v>0</v>
      </c>
      <c r="AG144" s="261"/>
      <c r="AH144" s="261"/>
      <c r="AI144" s="261"/>
      <c r="AJ144" s="261">
        <f>IF(SUM(AG144:AI144)=0,MASTER_DATA_MAPPED!AJ144*VLOOKUP(AJ$20,Backend!$A$2:$K$61,VLOOKUP(MASTER_DATA_ESCALATED!$B144,Backend!$M$3:$O$8,3,FALSE),FALSE),SUM(AG144:AI144))</f>
        <v>0</v>
      </c>
      <c r="AK144" s="261"/>
      <c r="AL144" s="261"/>
      <c r="AM144" s="261"/>
      <c r="AN144" s="261">
        <f>IF(SUM(AK144:AM144)=0,MASTER_DATA_MAPPED!AN144*VLOOKUP(AN$20,Backend!$A$2:$K$61,VLOOKUP(MASTER_DATA_ESCALATED!$B144,Backend!$M$3:$O$8,3,FALSE),FALSE),SUM(AK144:AM144))</f>
        <v>0</v>
      </c>
      <c r="AO144" s="261"/>
      <c r="AP144" s="261"/>
      <c r="AQ144" s="261"/>
      <c r="AR144" s="261">
        <f>IF(SUM(AO144:AQ144)=0,MASTER_DATA_MAPPED!AR144*VLOOKUP(AR$20,Backend!$A$2:$K$61,VLOOKUP(MASTER_DATA_ESCALATED!$B144,Backend!$M$3:$O$8,3,FALSE),FALSE),SUM(AO144:AQ144))</f>
        <v>0</v>
      </c>
      <c r="AS144" s="261"/>
      <c r="AT144" s="261"/>
      <c r="AU144" s="261"/>
      <c r="AV144" s="261">
        <f>IF(SUM(AS144:AU144)=0,MASTER_DATA_MAPPED!AV144*VLOOKUP(AV$20,Backend!$A$2:$K$61,VLOOKUP(MASTER_DATA_ESCALATED!$B144,Backend!$M$3:$O$8,3,FALSE),FALSE),SUM(AS144:AU144))</f>
        <v>0</v>
      </c>
      <c r="AW144" s="261"/>
      <c r="AX144" s="261"/>
      <c r="AY144" s="261"/>
      <c r="AZ144" s="261">
        <f>IF(SUM(AW144:AY144)=0,MASTER_DATA_MAPPED!AZ144*VLOOKUP(AZ$20,Backend!$A$2:$K$61,VLOOKUP(MASTER_DATA_ESCALATED!$B144,Backend!$M$3:$O$8,3,FALSE),FALSE),SUM(AW144:AY144))</f>
        <v>0</v>
      </c>
      <c r="BA144" s="261"/>
      <c r="BB144" s="261"/>
      <c r="BC144" s="261"/>
      <c r="BD144" s="261">
        <f>IF(SUM(BA144:BC144)=0,MASTER_DATA_MAPPED!BD144*VLOOKUP(BD$20,Backend!$A$2:$K$61,VLOOKUP(MASTER_DATA_ESCALATED!$B144,Backend!$M$3:$O$8,3,FALSE),FALSE),SUM(BA144:BC144))</f>
        <v>0</v>
      </c>
      <c r="BE144" s="261"/>
      <c r="BF144" s="261"/>
      <c r="BG144" s="261"/>
      <c r="BH144" s="261">
        <f>IF(SUM(BE144:BG144)=0,MASTER_DATA_MAPPED!BH144*VLOOKUP(BH$20,Backend!$A$2:$K$61,VLOOKUP(MASTER_DATA_ESCALATED!$B144,Backend!$M$3:$O$8,3,FALSE),FALSE),SUM(BE144:BG144))</f>
        <v>0</v>
      </c>
      <c r="BI144" s="261"/>
      <c r="BJ144" s="261"/>
      <c r="BK144" s="261"/>
      <c r="BL144" s="261">
        <f>IF(SUM(BI144:BK144)=0,MASTER_DATA_MAPPED!BL144*VLOOKUP(BL$20,Backend!$A$2:$K$61,VLOOKUP(MASTER_DATA_ESCALATED!$B144,Backend!$M$3:$O$8,3,FALSE),FALSE),SUM(BI144:BK144))</f>
        <v>0</v>
      </c>
      <c r="BM144" s="261"/>
      <c r="BN144" s="261"/>
      <c r="BO144" s="261"/>
      <c r="BP144" s="261">
        <f>IF(SUM(BM144:BO144)=0,MASTER_DATA_MAPPED!BP144*VLOOKUP(BP$20,Backend!$A$2:$K$61,VLOOKUP(MASTER_DATA_ESCALATED!$B144,Backend!$M$3:$O$8,3,FALSE),FALSE),SUM(BM144:BO144))</f>
        <v>0</v>
      </c>
      <c r="BQ144" s="261"/>
      <c r="BR144" s="261"/>
      <c r="BS144" s="261"/>
      <c r="BT144" s="261">
        <f>IF(SUM(BQ144:BS144)=0,MASTER_DATA_MAPPED!BT144*VLOOKUP(BT$20,Backend!$A$2:$K$61,VLOOKUP(MASTER_DATA_ESCALATED!$B144,Backend!$M$3:$O$8,3,FALSE),FALSE),SUM(BQ144:BS144))</f>
        <v>0</v>
      </c>
      <c r="BU144" s="261"/>
      <c r="BV144" s="261"/>
      <c r="BW144" s="261"/>
      <c r="BX144" s="261">
        <f>IF(SUM(BU144:BW144)=0,MASTER_DATA_MAPPED!BX144*VLOOKUP(BX$20,Backend!$A$2:$K$61,VLOOKUP(MASTER_DATA_ESCALATED!$B144,Backend!$M$3:$O$8,3,FALSE),FALSE),SUM(BU144:BW144))</f>
        <v>0</v>
      </c>
      <c r="BY144" s="261"/>
      <c r="BZ144" s="261"/>
      <c r="CA144" s="261"/>
      <c r="CB144" s="261">
        <f>IF(SUM(BY144:CA144)=0,MASTER_DATA_MAPPED!CB144*VLOOKUP(CB$20,Backend!$A$2:$K$61,VLOOKUP(MASTER_DATA_ESCALATED!$B144,Backend!$M$3:$O$8,3,FALSE),FALSE),SUM(BY144:CA144))</f>
        <v>0</v>
      </c>
      <c r="CC144" s="261"/>
      <c r="CD144" s="261"/>
      <c r="CE144" s="261"/>
      <c r="CF144" s="261">
        <f>IF(SUM(CC144:CE144)=0,MASTER_DATA_MAPPED!CF144*VLOOKUP(CF$20,Backend!$A$2:$K$61,VLOOKUP(MASTER_DATA_ESCALATED!$B144,Backend!$M$3:$O$8,3,FALSE),FALSE),SUM(CC144:CE144))</f>
        <v>0</v>
      </c>
      <c r="CG144" s="261"/>
      <c r="CH144" s="261"/>
      <c r="CI144" s="261"/>
      <c r="CJ144" s="261">
        <f>IF(SUM(CG144:CI144)=0,MASTER_DATA_MAPPED!CJ144*VLOOKUP(CJ$20,Backend!$A$2:$K$61,VLOOKUP(MASTER_DATA_ESCALATED!$B144,Backend!$M$3:$O$8,3,FALSE),FALSE),SUM(CG144:CI144))</f>
        <v>0</v>
      </c>
      <c r="CK144" s="261"/>
      <c r="CL144" s="261"/>
      <c r="CM144" s="261"/>
      <c r="CN144" s="261">
        <f>IF(SUM(CK144:CM144)=0,MASTER_DATA_MAPPED!CN144*VLOOKUP(CN$20,Backend!$A$2:$K$61,VLOOKUP(MASTER_DATA_ESCALATED!$B144,Backend!$M$3:$O$8,3,FALSE),FALSE),SUM(CK144:CM144))</f>
        <v>0</v>
      </c>
      <c r="CO144" s="261"/>
      <c r="CP144" s="261"/>
      <c r="CQ144" s="261"/>
      <c r="CR144" s="261">
        <f>IF(SUM(CO144:CQ144)=0,MASTER_DATA_MAPPED!CR144*VLOOKUP(CR$20,Backend!$A$2:$K$61,VLOOKUP(MASTER_DATA_ESCALATED!$B144,Backend!$M$3:$O$8,3,FALSE),FALSE),SUM(CO144:CQ144))</f>
        <v>0</v>
      </c>
      <c r="CS144" s="261"/>
      <c r="CT144" s="261"/>
      <c r="CU144" s="261"/>
      <c r="CV144" s="261">
        <f>IF(SUM(CS144:CU144)=0,MASTER_DATA_MAPPED!CV144*VLOOKUP(CV$20,Backend!$A$2:$K$61,VLOOKUP(MASTER_DATA_ESCALATED!$B144,Backend!$M$3:$O$8,3,FALSE),FALSE),SUM(CS144:CU144))</f>
        <v>0</v>
      </c>
      <c r="CW144" s="261"/>
      <c r="CX144" s="261"/>
      <c r="CY144" s="261"/>
      <c r="CZ144" s="261">
        <f>IF(SUM(CW144:CY144)=0,MASTER_DATA_MAPPED!CZ144*VLOOKUP(CZ$20,Backend!$A$2:$K$61,VLOOKUP(MASTER_DATA_ESCALATED!$B144,Backend!$M$3:$O$8,3,FALSE),FALSE),SUM(CW144:CY144))</f>
        <v>0</v>
      </c>
      <c r="DA144" s="261"/>
      <c r="DB144" s="261"/>
      <c r="DC144" s="261"/>
      <c r="DD144" s="261" t="e">
        <f>IF(SUM(DA144:DC144)=0,MASTER_DATA_MAPPED!DD144*VLOOKUP(DD$20,Backend!$A$2:$K$61,VLOOKUP(MASTER_DATA_ESCALATED!$B144,Backend!$M$3:$O$8,3,FALSE),FALSE),SUM(DA144:DC144))</f>
        <v>#N/A</v>
      </c>
      <c r="DE144" s="261"/>
      <c r="DF144" s="261"/>
      <c r="DG144" s="261"/>
      <c r="DH144" s="261">
        <f>IF(SUM(DE144:DG144)=0,MASTER_DATA_MAPPED!DH144*VLOOKUP(DH$20,Backend!$A$2:$K$61,VLOOKUP(MASTER_DATA_ESCALATED!$B144,Backend!$M$3:$O$8,3,FALSE),FALSE),SUM(DE144:DG144))</f>
        <v>0</v>
      </c>
      <c r="DI144" s="261"/>
      <c r="DJ144" s="261"/>
      <c r="DK144" s="261"/>
      <c r="DL144" s="261">
        <f>IF(SUM(DI144:DK144)=0,MASTER_DATA_MAPPED!DL144*VLOOKUP(DL$20,Backend!$A$2:$K$61,VLOOKUP(MASTER_DATA_ESCALATED!$B144,Backend!$M$3:$O$8,3,FALSE),FALSE),SUM(DI144:DK144))</f>
        <v>0</v>
      </c>
      <c r="DM144" s="261"/>
      <c r="DN144" s="261"/>
      <c r="DO144" s="261"/>
      <c r="DP144" s="261">
        <f>IF(SUM(DM144:DO144)=0,MASTER_DATA_MAPPED!DP144*VLOOKUP(DP$20,Backend!$A$2:$K$61,VLOOKUP(MASTER_DATA_ESCALATED!$B144,Backend!$M$3:$O$8,3,FALSE),FALSE),SUM(DM144:DO144))</f>
        <v>0</v>
      </c>
      <c r="DQ144" s="261"/>
      <c r="DR144" s="261"/>
      <c r="DS144" s="261"/>
      <c r="DT144" s="261">
        <f>IF(SUM(DQ144:DS144)=0,MASTER_DATA_MAPPED!DT144*VLOOKUP(DT$20,Backend!$A$2:$K$61,VLOOKUP(MASTER_DATA_ESCALATED!$B144,Backend!$M$3:$O$8,3,FALSE),FALSE),SUM(DQ144:DS144))</f>
        <v>0</v>
      </c>
      <c r="DU144" s="261"/>
      <c r="DV144" s="261"/>
      <c r="DW144" s="261"/>
      <c r="DX144" s="261">
        <f>IF(SUM(DU144:DW144)=0,MASTER_DATA_MAPPED!DX144*VLOOKUP(DX$20,Backend!$A$2:$K$61,VLOOKUP(MASTER_DATA_ESCALATED!$B144,Backend!$M$3:$O$8,3,FALSE),FALSE),SUM(DU144:DW144))</f>
        <v>0</v>
      </c>
      <c r="DY144" s="261"/>
      <c r="DZ144" s="261"/>
      <c r="EA144" s="261"/>
      <c r="EB144" s="261">
        <f>IF(SUM(DY144:EA144)=0,MASTER_DATA_MAPPED!EB144*VLOOKUP(EB$20,Backend!$A$2:$K$61,VLOOKUP(MASTER_DATA_ESCALATED!$B144,Backend!$M$3:$O$8,3,FALSE),FALSE),SUM(DY144:EA144))</f>
        <v>0</v>
      </c>
      <c r="EC144" s="261"/>
      <c r="ED144" s="261"/>
      <c r="EE144" s="261"/>
      <c r="EF144" s="261">
        <f>IF(SUM(EC144:EE144)=0,MASTER_DATA_MAPPED!EF144*VLOOKUP(EF$20,Backend!$A$2:$K$61,VLOOKUP(MASTER_DATA_ESCALATED!$B144,Backend!$M$3:$O$8,3,FALSE),FALSE),SUM(EC144:EE144))</f>
        <v>0</v>
      </c>
      <c r="EG144" s="261"/>
      <c r="EH144" s="261"/>
      <c r="EI144" s="261"/>
      <c r="EJ144" s="261">
        <f>IF(SUM(EG144:EI144)=0,MASTER_DATA_MAPPED!EJ144*VLOOKUP(EJ$20,Backend!$A$2:$K$61,VLOOKUP(MASTER_DATA_ESCALATED!$B144,Backend!$M$3:$O$8,3,FALSE),FALSE),SUM(EG144:EI144))</f>
        <v>0</v>
      </c>
      <c r="EK144" s="261"/>
      <c r="EL144" s="261"/>
      <c r="EM144" s="261"/>
      <c r="EN144" s="261">
        <f>IF(SUM(EK144:EM144)=0,MASTER_DATA_MAPPED!EN144*VLOOKUP(EN$20,Backend!$A$2:$K$61,VLOOKUP(MASTER_DATA_ESCALATED!$B144,Backend!$M$3:$O$8,3,FALSE),FALSE),SUM(EK144:EM144))</f>
        <v>0</v>
      </c>
      <c r="EO144" s="261"/>
      <c r="EP144" s="261"/>
      <c r="EQ144" s="261"/>
      <c r="ER144" s="261">
        <f>IF(SUM(EO144:EQ144)=0,MASTER_DATA_MAPPED!ER144*VLOOKUP(ER$20,Backend!$A$2:$K$61,VLOOKUP(MASTER_DATA_ESCALATED!$B144,Backend!$M$3:$O$8,3,FALSE),FALSE),SUM(EO144:EQ144))</f>
        <v>0</v>
      </c>
      <c r="ES144" s="261"/>
      <c r="ET144" s="261"/>
      <c r="EU144" s="261"/>
      <c r="EV144" s="261">
        <f>IF(SUM(ES144:EU144)=0,MASTER_DATA_MAPPED!EV144*VLOOKUP(EV$20,Backend!$A$2:$K$61,VLOOKUP(MASTER_DATA_ESCALATED!$B144,Backend!$M$3:$O$8,3,FALSE),FALSE),SUM(ES144:EU144))</f>
        <v>0</v>
      </c>
      <c r="EW144" s="261"/>
      <c r="EX144" s="261"/>
      <c r="EY144" s="261"/>
      <c r="EZ144" s="261">
        <f>IF(SUM(EW144:EY144)=0,MASTER_DATA_MAPPED!EZ144*VLOOKUP(EZ$20,Backend!$A$2:$K$61,VLOOKUP(MASTER_DATA_ESCALATED!$B144,Backend!$M$3:$O$8,3,FALSE),FALSE),SUM(EW144:EY144))</f>
        <v>0</v>
      </c>
      <c r="FA144" s="261"/>
      <c r="FB144" s="261"/>
      <c r="FC144" s="261"/>
      <c r="FD144" s="261">
        <f>IF(SUM(FA144:FC144)=0,MASTER_DATA_MAPPED!FD144*VLOOKUP(FD$20,Backend!$A$2:$K$61,VLOOKUP(MASTER_DATA_ESCALATED!$B144,Backend!$M$3:$O$8,3,FALSE),FALSE),SUM(FA144:FC144))</f>
        <v>0</v>
      </c>
      <c r="FE144" s="261"/>
      <c r="FF144" s="261"/>
      <c r="FG144" s="261"/>
      <c r="FH144" s="261">
        <f>IF(SUM(FE144:FG144)=0,MASTER_DATA_MAPPED!FH144*VLOOKUP(FH$20,Backend!$A$2:$K$61,VLOOKUP(MASTER_DATA_ESCALATED!$B144,Backend!$M$3:$O$8,3,FALSE),FALSE),SUM(FE144:FG144))</f>
        <v>0</v>
      </c>
      <c r="FI144" s="261"/>
      <c r="FJ144" s="261"/>
      <c r="FK144" s="261"/>
      <c r="FL144" s="261">
        <f>IF(SUM(FI144:FK144)=0,MASTER_DATA_MAPPED!FL144*VLOOKUP(FL$20,Backend!$A$2:$K$61,VLOOKUP(MASTER_DATA_ESCALATED!$B144,Backend!$M$3:$O$8,3,FALSE),FALSE),SUM(FI144:FK144))</f>
        <v>0</v>
      </c>
      <c r="FM144" s="261"/>
      <c r="FN144" s="261"/>
      <c r="FO144" s="261"/>
      <c r="FP144" s="261">
        <f>IF(SUM(FM144:FO144)=0,MASTER_DATA_MAPPED!FP144*VLOOKUP(FP$20,Backend!$A$2:$K$61,VLOOKUP(MASTER_DATA_ESCALATED!$B144,Backend!$M$3:$O$8,3,FALSE),FALSE),SUM(FM144:FO144))</f>
        <v>0</v>
      </c>
      <c r="FQ144" s="261"/>
      <c r="FR144" s="261"/>
      <c r="FS144" s="261"/>
      <c r="FT144" s="261">
        <f>IF(SUM(FQ144:FS144)=0,MASTER_DATA_MAPPED!FT144*VLOOKUP(FT$20,Backend!$A$2:$K$61,VLOOKUP(MASTER_DATA_ESCALATED!$B144,Backend!$M$3:$O$8,3,FALSE),FALSE),SUM(FQ144:FS144))</f>
        <v>0</v>
      </c>
      <c r="FU144" s="261"/>
      <c r="FV144" s="261"/>
      <c r="FW144" s="261"/>
      <c r="FX144" s="261">
        <f>IF(SUM(FU144:FW144)=0,MASTER_DATA_MAPPED!FX144*VLOOKUP(FX$20,Backend!$A$2:$K$61,VLOOKUP(MASTER_DATA_ESCALATED!$B144,Backend!$M$3:$O$8,3,FALSE),FALSE),SUM(FU144:FW144))</f>
        <v>0</v>
      </c>
      <c r="FY144" s="261"/>
      <c r="FZ144" s="261"/>
      <c r="GA144" s="261"/>
      <c r="GB144" s="261">
        <f>IF(SUM(FY144:GA144)=0,MASTER_DATA_MAPPED!GB144*VLOOKUP(GB$20,Backend!$A$2:$K$61,VLOOKUP(MASTER_DATA_ESCALATED!$B144,Backend!$M$3:$O$8,3,FALSE),FALSE),SUM(FY144:GA144))</f>
        <v>0</v>
      </c>
      <c r="GC144" s="261"/>
      <c r="GD144" s="261"/>
      <c r="GE144" s="261"/>
      <c r="GF144" s="261">
        <f>IF(SUM(GC144:GE144)=0,MASTER_DATA_MAPPED!GF144*VLOOKUP(GF$20,Backend!$A$2:$K$61,VLOOKUP(MASTER_DATA_ESCALATED!$B144,Backend!$M$3:$O$8,3,FALSE),FALSE),SUM(GC144:GE144))</f>
        <v>0</v>
      </c>
      <c r="GG144" s="261"/>
      <c r="GH144" s="261"/>
      <c r="GI144" s="261"/>
      <c r="GJ144" s="261">
        <f>IF(SUM(GG144:GI144)=0,MASTER_DATA_MAPPED!GJ144*VLOOKUP(GJ$20,Backend!$A$2:$K$61,VLOOKUP(MASTER_DATA_ESCALATED!$B144,Backend!$M$3:$O$8,3,FALSE),FALSE),SUM(GG144:GI144))</f>
        <v>0</v>
      </c>
      <c r="GK144" s="261"/>
      <c r="GL144" s="261"/>
      <c r="GM144" s="261"/>
      <c r="GN144" s="261">
        <f>IF(SUM(GK144:GM144)=0,MASTER_DATA_MAPPED!GN144*VLOOKUP(GN$20,Backend!$A$2:$K$61,VLOOKUP(MASTER_DATA_ESCALATED!$B144,Backend!$M$3:$O$8,3,FALSE),FALSE),SUM(GK144:GM144))</f>
        <v>0</v>
      </c>
      <c r="GO144" s="261"/>
      <c r="GP144" s="261"/>
      <c r="GQ144" s="261"/>
      <c r="GR144" s="261">
        <f>IF(SUM(GO144:GQ144)=0,MASTER_DATA_MAPPED!GR144*VLOOKUP(GR$20,Backend!$A$2:$K$61,VLOOKUP(MASTER_DATA_ESCALATED!$B144,Backend!$M$3:$O$8,3,FALSE),FALSE),SUM(GO144:GQ144))</f>
        <v>0</v>
      </c>
      <c r="GS144" s="261"/>
      <c r="GT144" s="261"/>
      <c r="GU144" s="261"/>
      <c r="GV144" s="261">
        <f>IF(SUM(GS144:GU144)=0,MASTER_DATA_MAPPED!GV144*VLOOKUP(GV$20,Backend!$A$2:$K$61,VLOOKUP(MASTER_DATA_ESCALATED!$B144,Backend!$M$3:$O$8,3,FALSE),FALSE),SUM(GS144:GU144))</f>
        <v>0</v>
      </c>
    </row>
    <row r="145" spans="2:204" ht="17.25" hidden="1" outlineLevel="2" x14ac:dyDescent="0.3">
      <c r="B145" s="183">
        <f t="shared" si="3"/>
        <v>30</v>
      </c>
      <c r="C145" s="51">
        <f t="shared" si="4"/>
        <v>314</v>
      </c>
      <c r="D145" s="77"/>
      <c r="E145" s="52"/>
      <c r="F145" s="52">
        <v>314</v>
      </c>
      <c r="G145" s="78"/>
      <c r="H145" s="260" t="s">
        <v>231</v>
      </c>
      <c r="I145" s="261"/>
      <c r="J145" s="261"/>
      <c r="K145" s="261"/>
      <c r="L145" s="261">
        <f>IF(SUM(I145:K145)=0,MASTER_DATA_MAPPED!L145*VLOOKUP(L$20,Backend!$A$2:$K$61,VLOOKUP(MASTER_DATA_ESCALATED!$B145,Backend!$M$3:$O$8,3,FALSE),FALSE),SUM(I145:K145))</f>
        <v>0</v>
      </c>
      <c r="M145" s="261"/>
      <c r="N145" s="261"/>
      <c r="O145" s="261"/>
      <c r="P145" s="261">
        <f>IF(SUM(M145:O145)=0,MASTER_DATA_MAPPED!P145*VLOOKUP(P$20,Backend!$A$2:$K$61,VLOOKUP(MASTER_DATA_ESCALATED!$B145,Backend!$M$3:$O$8,3,FALSE),FALSE),SUM(M145:O145))</f>
        <v>0</v>
      </c>
      <c r="Q145" s="261"/>
      <c r="R145" s="261"/>
      <c r="S145" s="261"/>
      <c r="T145" s="261">
        <f>IF(SUM(Q145:S145)=0,MASTER_DATA_MAPPED!T145*VLOOKUP(T$20,Backend!$A$2:$K$61,VLOOKUP(MASTER_DATA_ESCALATED!$B145,Backend!$M$3:$O$8,3,FALSE),FALSE),SUM(Q145:S145))</f>
        <v>0</v>
      </c>
      <c r="U145" s="261"/>
      <c r="V145" s="261"/>
      <c r="W145" s="261"/>
      <c r="X145" s="261">
        <f>IF(SUM(U145:W145)=0,MASTER_DATA_MAPPED!X145*VLOOKUP(X$20,Backend!$A$2:$K$61,VLOOKUP(MASTER_DATA_ESCALATED!$B145,Backend!$M$3:$O$8,3,FALSE),FALSE),SUM(U145:W145))</f>
        <v>0</v>
      </c>
      <c r="Y145" s="261"/>
      <c r="Z145" s="261"/>
      <c r="AA145" s="261"/>
      <c r="AB145" s="261">
        <f>IF(SUM(Y145:AA145)=0,MASTER_DATA_MAPPED!AB145*VLOOKUP(AB$20,Backend!$A$2:$K$61,VLOOKUP(MASTER_DATA_ESCALATED!$B145,Backend!$M$3:$O$8,3,FALSE),FALSE),SUM(Y145:AA145))</f>
        <v>0</v>
      </c>
      <c r="AC145" s="261"/>
      <c r="AD145" s="261"/>
      <c r="AE145" s="261"/>
      <c r="AF145" s="261">
        <f>IF(SUM(AC145:AE145)=0,MASTER_DATA_MAPPED!AF145*VLOOKUP(AF$20,Backend!$A$2:$K$61,VLOOKUP(MASTER_DATA_ESCALATED!$B145,Backend!$M$3:$O$8,3,FALSE),FALSE),SUM(AC145:AE145))</f>
        <v>0</v>
      </c>
      <c r="AG145" s="261"/>
      <c r="AH145" s="261"/>
      <c r="AI145" s="261"/>
      <c r="AJ145" s="261">
        <f>IF(SUM(AG145:AI145)=0,MASTER_DATA_MAPPED!AJ145*VLOOKUP(AJ$20,Backend!$A$2:$K$61,VLOOKUP(MASTER_DATA_ESCALATED!$B145,Backend!$M$3:$O$8,3,FALSE),FALSE),SUM(AG145:AI145))</f>
        <v>0</v>
      </c>
      <c r="AK145" s="261"/>
      <c r="AL145" s="261"/>
      <c r="AM145" s="261"/>
      <c r="AN145" s="261">
        <f>IF(SUM(AK145:AM145)=0,MASTER_DATA_MAPPED!AN145*VLOOKUP(AN$20,Backend!$A$2:$K$61,VLOOKUP(MASTER_DATA_ESCALATED!$B145,Backend!$M$3:$O$8,3,FALSE),FALSE),SUM(AK145:AM145))</f>
        <v>0</v>
      </c>
      <c r="AO145" s="261"/>
      <c r="AP145" s="261"/>
      <c r="AQ145" s="261"/>
      <c r="AR145" s="261">
        <f>IF(SUM(AO145:AQ145)=0,MASTER_DATA_MAPPED!AR145*VLOOKUP(AR$20,Backend!$A$2:$K$61,VLOOKUP(MASTER_DATA_ESCALATED!$B145,Backend!$M$3:$O$8,3,FALSE),FALSE),SUM(AO145:AQ145))</f>
        <v>0</v>
      </c>
      <c r="AS145" s="261"/>
      <c r="AT145" s="261"/>
      <c r="AU145" s="261"/>
      <c r="AV145" s="261">
        <f>IF(SUM(AS145:AU145)=0,MASTER_DATA_MAPPED!AV145*VLOOKUP(AV$20,Backend!$A$2:$K$61,VLOOKUP(MASTER_DATA_ESCALATED!$B145,Backend!$M$3:$O$8,3,FALSE),FALSE),SUM(AS145:AU145))</f>
        <v>0</v>
      </c>
      <c r="AW145" s="261"/>
      <c r="AX145" s="261"/>
      <c r="AY145" s="261"/>
      <c r="AZ145" s="261">
        <f>IF(SUM(AW145:AY145)=0,MASTER_DATA_MAPPED!AZ145*VLOOKUP(AZ$20,Backend!$A$2:$K$61,VLOOKUP(MASTER_DATA_ESCALATED!$B145,Backend!$M$3:$O$8,3,FALSE),FALSE),SUM(AW145:AY145))</f>
        <v>0</v>
      </c>
      <c r="BA145" s="261"/>
      <c r="BB145" s="261"/>
      <c r="BC145" s="261"/>
      <c r="BD145" s="261">
        <f>IF(SUM(BA145:BC145)=0,MASTER_DATA_MAPPED!BD145*VLOOKUP(BD$20,Backend!$A$2:$K$61,VLOOKUP(MASTER_DATA_ESCALATED!$B145,Backend!$M$3:$O$8,3,FALSE),FALSE),SUM(BA145:BC145))</f>
        <v>0</v>
      </c>
      <c r="BE145" s="261"/>
      <c r="BF145" s="261"/>
      <c r="BG145" s="261"/>
      <c r="BH145" s="261">
        <f>IF(SUM(BE145:BG145)=0,MASTER_DATA_MAPPED!BH145*VLOOKUP(BH$20,Backend!$A$2:$K$61,VLOOKUP(MASTER_DATA_ESCALATED!$B145,Backend!$M$3:$O$8,3,FALSE),FALSE),SUM(BE145:BG145))</f>
        <v>0</v>
      </c>
      <c r="BI145" s="261"/>
      <c r="BJ145" s="261"/>
      <c r="BK145" s="261"/>
      <c r="BL145" s="261">
        <f>IF(SUM(BI145:BK145)=0,MASTER_DATA_MAPPED!BL145*VLOOKUP(BL$20,Backend!$A$2:$K$61,VLOOKUP(MASTER_DATA_ESCALATED!$B145,Backend!$M$3:$O$8,3,FALSE),FALSE),SUM(BI145:BK145))</f>
        <v>0</v>
      </c>
      <c r="BM145" s="261"/>
      <c r="BN145" s="261"/>
      <c r="BO145" s="261"/>
      <c r="BP145" s="261">
        <f>IF(SUM(BM145:BO145)=0,MASTER_DATA_MAPPED!BP145*VLOOKUP(BP$20,Backend!$A$2:$K$61,VLOOKUP(MASTER_DATA_ESCALATED!$B145,Backend!$M$3:$O$8,3,FALSE),FALSE),SUM(BM145:BO145))</f>
        <v>0</v>
      </c>
      <c r="BQ145" s="261"/>
      <c r="BR145" s="261"/>
      <c r="BS145" s="261"/>
      <c r="BT145" s="261">
        <f>IF(SUM(BQ145:BS145)=0,MASTER_DATA_MAPPED!BT145*VLOOKUP(BT$20,Backend!$A$2:$K$61,VLOOKUP(MASTER_DATA_ESCALATED!$B145,Backend!$M$3:$O$8,3,FALSE),FALSE),SUM(BQ145:BS145))</f>
        <v>0</v>
      </c>
      <c r="BU145" s="261"/>
      <c r="BV145" s="261"/>
      <c r="BW145" s="261"/>
      <c r="BX145" s="261">
        <f>IF(SUM(BU145:BW145)=0,MASTER_DATA_MAPPED!BX145*VLOOKUP(BX$20,Backend!$A$2:$K$61,VLOOKUP(MASTER_DATA_ESCALATED!$B145,Backend!$M$3:$O$8,3,FALSE),FALSE),SUM(BU145:BW145))</f>
        <v>0</v>
      </c>
      <c r="BY145" s="261"/>
      <c r="BZ145" s="261"/>
      <c r="CA145" s="261"/>
      <c r="CB145" s="261">
        <f>IF(SUM(BY145:CA145)=0,MASTER_DATA_MAPPED!CB145*VLOOKUP(CB$20,Backend!$A$2:$K$61,VLOOKUP(MASTER_DATA_ESCALATED!$B145,Backend!$M$3:$O$8,3,FALSE),FALSE),SUM(BY145:CA145))</f>
        <v>0</v>
      </c>
      <c r="CC145" s="261"/>
      <c r="CD145" s="261"/>
      <c r="CE145" s="261"/>
      <c r="CF145" s="261">
        <f>IF(SUM(CC145:CE145)=0,MASTER_DATA_MAPPED!CF145*VLOOKUP(CF$20,Backend!$A$2:$K$61,VLOOKUP(MASTER_DATA_ESCALATED!$B145,Backend!$M$3:$O$8,3,FALSE),FALSE),SUM(CC145:CE145))</f>
        <v>0</v>
      </c>
      <c r="CG145" s="261"/>
      <c r="CH145" s="261"/>
      <c r="CI145" s="261"/>
      <c r="CJ145" s="261">
        <f>IF(SUM(CG145:CI145)=0,MASTER_DATA_MAPPED!CJ145*VLOOKUP(CJ$20,Backend!$A$2:$K$61,VLOOKUP(MASTER_DATA_ESCALATED!$B145,Backend!$M$3:$O$8,3,FALSE),FALSE),SUM(CG145:CI145))</f>
        <v>0</v>
      </c>
      <c r="CK145" s="261"/>
      <c r="CL145" s="261"/>
      <c r="CM145" s="261"/>
      <c r="CN145" s="261">
        <f>IF(SUM(CK145:CM145)=0,MASTER_DATA_MAPPED!CN145*VLOOKUP(CN$20,Backend!$A$2:$K$61,VLOOKUP(MASTER_DATA_ESCALATED!$B145,Backend!$M$3:$O$8,3,FALSE),FALSE),SUM(CK145:CM145))</f>
        <v>0</v>
      </c>
      <c r="CO145" s="261"/>
      <c r="CP145" s="261"/>
      <c r="CQ145" s="261"/>
      <c r="CR145" s="261">
        <f>IF(SUM(CO145:CQ145)=0,MASTER_DATA_MAPPED!CR145*VLOOKUP(CR$20,Backend!$A$2:$K$61,VLOOKUP(MASTER_DATA_ESCALATED!$B145,Backend!$M$3:$O$8,3,FALSE),FALSE),SUM(CO145:CQ145))</f>
        <v>0</v>
      </c>
      <c r="CS145" s="261"/>
      <c r="CT145" s="261"/>
      <c r="CU145" s="261"/>
      <c r="CV145" s="261">
        <f>IF(SUM(CS145:CU145)=0,MASTER_DATA_MAPPED!CV145*VLOOKUP(CV$20,Backend!$A$2:$K$61,VLOOKUP(MASTER_DATA_ESCALATED!$B145,Backend!$M$3:$O$8,3,FALSE),FALSE),SUM(CS145:CU145))</f>
        <v>0</v>
      </c>
      <c r="CW145" s="261"/>
      <c r="CX145" s="261"/>
      <c r="CY145" s="261"/>
      <c r="CZ145" s="261">
        <f>IF(SUM(CW145:CY145)=0,MASTER_DATA_MAPPED!CZ145*VLOOKUP(CZ$20,Backend!$A$2:$K$61,VLOOKUP(MASTER_DATA_ESCALATED!$B145,Backend!$M$3:$O$8,3,FALSE),FALSE),SUM(CW145:CY145))</f>
        <v>0</v>
      </c>
      <c r="DA145" s="261"/>
      <c r="DB145" s="261"/>
      <c r="DC145" s="261"/>
      <c r="DD145" s="261" t="e">
        <f>IF(SUM(DA145:DC145)=0,MASTER_DATA_MAPPED!DD145*VLOOKUP(DD$20,Backend!$A$2:$K$61,VLOOKUP(MASTER_DATA_ESCALATED!$B145,Backend!$M$3:$O$8,3,FALSE),FALSE),SUM(DA145:DC145))</f>
        <v>#N/A</v>
      </c>
      <c r="DE145" s="261"/>
      <c r="DF145" s="261"/>
      <c r="DG145" s="261"/>
      <c r="DH145" s="261">
        <f>IF(SUM(DE145:DG145)=0,MASTER_DATA_MAPPED!DH145*VLOOKUP(DH$20,Backend!$A$2:$K$61,VLOOKUP(MASTER_DATA_ESCALATED!$B145,Backend!$M$3:$O$8,3,FALSE),FALSE),SUM(DE145:DG145))</f>
        <v>0</v>
      </c>
      <c r="DI145" s="261"/>
      <c r="DJ145" s="261"/>
      <c r="DK145" s="261"/>
      <c r="DL145" s="261">
        <f>IF(SUM(DI145:DK145)=0,MASTER_DATA_MAPPED!DL145*VLOOKUP(DL$20,Backend!$A$2:$K$61,VLOOKUP(MASTER_DATA_ESCALATED!$B145,Backend!$M$3:$O$8,3,FALSE),FALSE),SUM(DI145:DK145))</f>
        <v>0</v>
      </c>
      <c r="DM145" s="261"/>
      <c r="DN145" s="261"/>
      <c r="DO145" s="261"/>
      <c r="DP145" s="261">
        <f>IF(SUM(DM145:DO145)=0,MASTER_DATA_MAPPED!DP145*VLOOKUP(DP$20,Backend!$A$2:$K$61,VLOOKUP(MASTER_DATA_ESCALATED!$B145,Backend!$M$3:$O$8,3,FALSE),FALSE),SUM(DM145:DO145))</f>
        <v>0</v>
      </c>
      <c r="DQ145" s="261"/>
      <c r="DR145" s="261"/>
      <c r="DS145" s="261"/>
      <c r="DT145" s="261">
        <f>IF(SUM(DQ145:DS145)=0,MASTER_DATA_MAPPED!DT145*VLOOKUP(DT$20,Backend!$A$2:$K$61,VLOOKUP(MASTER_DATA_ESCALATED!$B145,Backend!$M$3:$O$8,3,FALSE),FALSE),SUM(DQ145:DS145))</f>
        <v>0</v>
      </c>
      <c r="DU145" s="261"/>
      <c r="DV145" s="261"/>
      <c r="DW145" s="261"/>
      <c r="DX145" s="261">
        <f>IF(SUM(DU145:DW145)=0,MASTER_DATA_MAPPED!DX145*VLOOKUP(DX$20,Backend!$A$2:$K$61,VLOOKUP(MASTER_DATA_ESCALATED!$B145,Backend!$M$3:$O$8,3,FALSE),FALSE),SUM(DU145:DW145))</f>
        <v>0</v>
      </c>
      <c r="DY145" s="261"/>
      <c r="DZ145" s="261"/>
      <c r="EA145" s="261"/>
      <c r="EB145" s="261">
        <f>IF(SUM(DY145:EA145)=0,MASTER_DATA_MAPPED!EB145*VLOOKUP(EB$20,Backend!$A$2:$K$61,VLOOKUP(MASTER_DATA_ESCALATED!$B145,Backend!$M$3:$O$8,3,FALSE),FALSE),SUM(DY145:EA145))</f>
        <v>0</v>
      </c>
      <c r="EC145" s="261"/>
      <c r="ED145" s="261"/>
      <c r="EE145" s="261"/>
      <c r="EF145" s="261">
        <f>IF(SUM(EC145:EE145)=0,MASTER_DATA_MAPPED!EF145*VLOOKUP(EF$20,Backend!$A$2:$K$61,VLOOKUP(MASTER_DATA_ESCALATED!$B145,Backend!$M$3:$O$8,3,FALSE),FALSE),SUM(EC145:EE145))</f>
        <v>0</v>
      </c>
      <c r="EG145" s="261"/>
      <c r="EH145" s="261"/>
      <c r="EI145" s="261"/>
      <c r="EJ145" s="261">
        <f>IF(SUM(EG145:EI145)=0,MASTER_DATA_MAPPED!EJ145*VLOOKUP(EJ$20,Backend!$A$2:$K$61,VLOOKUP(MASTER_DATA_ESCALATED!$B145,Backend!$M$3:$O$8,3,FALSE),FALSE),SUM(EG145:EI145))</f>
        <v>0</v>
      </c>
      <c r="EK145" s="261"/>
      <c r="EL145" s="261"/>
      <c r="EM145" s="261"/>
      <c r="EN145" s="261">
        <f>IF(SUM(EK145:EM145)=0,MASTER_DATA_MAPPED!EN145*VLOOKUP(EN$20,Backend!$A$2:$K$61,VLOOKUP(MASTER_DATA_ESCALATED!$B145,Backend!$M$3:$O$8,3,FALSE),FALSE),SUM(EK145:EM145))</f>
        <v>0</v>
      </c>
      <c r="EO145" s="261"/>
      <c r="EP145" s="261"/>
      <c r="EQ145" s="261"/>
      <c r="ER145" s="261">
        <f>IF(SUM(EO145:EQ145)=0,MASTER_DATA_MAPPED!ER145*VLOOKUP(ER$20,Backend!$A$2:$K$61,VLOOKUP(MASTER_DATA_ESCALATED!$B145,Backend!$M$3:$O$8,3,FALSE),FALSE),SUM(EO145:EQ145))</f>
        <v>0</v>
      </c>
      <c r="ES145" s="261"/>
      <c r="ET145" s="261"/>
      <c r="EU145" s="261"/>
      <c r="EV145" s="261">
        <f>IF(SUM(ES145:EU145)=0,MASTER_DATA_MAPPED!EV145*VLOOKUP(EV$20,Backend!$A$2:$K$61,VLOOKUP(MASTER_DATA_ESCALATED!$B145,Backend!$M$3:$O$8,3,FALSE),FALSE),SUM(ES145:EU145))</f>
        <v>0</v>
      </c>
      <c r="EW145" s="261"/>
      <c r="EX145" s="261"/>
      <c r="EY145" s="261"/>
      <c r="EZ145" s="261">
        <f>IF(SUM(EW145:EY145)=0,MASTER_DATA_MAPPED!EZ145*VLOOKUP(EZ$20,Backend!$A$2:$K$61,VLOOKUP(MASTER_DATA_ESCALATED!$B145,Backend!$M$3:$O$8,3,FALSE),FALSE),SUM(EW145:EY145))</f>
        <v>0</v>
      </c>
      <c r="FA145" s="261"/>
      <c r="FB145" s="261"/>
      <c r="FC145" s="261"/>
      <c r="FD145" s="261">
        <f>IF(SUM(FA145:FC145)=0,MASTER_DATA_MAPPED!FD145*VLOOKUP(FD$20,Backend!$A$2:$K$61,VLOOKUP(MASTER_DATA_ESCALATED!$B145,Backend!$M$3:$O$8,3,FALSE),FALSE),SUM(FA145:FC145))</f>
        <v>0</v>
      </c>
      <c r="FE145" s="261"/>
      <c r="FF145" s="261"/>
      <c r="FG145" s="261"/>
      <c r="FH145" s="261">
        <f>IF(SUM(FE145:FG145)=0,MASTER_DATA_MAPPED!FH145*VLOOKUP(FH$20,Backend!$A$2:$K$61,VLOOKUP(MASTER_DATA_ESCALATED!$B145,Backend!$M$3:$O$8,3,FALSE),FALSE),SUM(FE145:FG145))</f>
        <v>0</v>
      </c>
      <c r="FI145" s="261"/>
      <c r="FJ145" s="261"/>
      <c r="FK145" s="261"/>
      <c r="FL145" s="261">
        <f>IF(SUM(FI145:FK145)=0,MASTER_DATA_MAPPED!FL145*VLOOKUP(FL$20,Backend!$A$2:$K$61,VLOOKUP(MASTER_DATA_ESCALATED!$B145,Backend!$M$3:$O$8,3,FALSE),FALSE),SUM(FI145:FK145))</f>
        <v>0</v>
      </c>
      <c r="FM145" s="261"/>
      <c r="FN145" s="261"/>
      <c r="FO145" s="261"/>
      <c r="FP145" s="261">
        <f>IF(SUM(FM145:FO145)=0,MASTER_DATA_MAPPED!FP145*VLOOKUP(FP$20,Backend!$A$2:$K$61,VLOOKUP(MASTER_DATA_ESCALATED!$B145,Backend!$M$3:$O$8,3,FALSE),FALSE),SUM(FM145:FO145))</f>
        <v>0</v>
      </c>
      <c r="FQ145" s="261"/>
      <c r="FR145" s="261"/>
      <c r="FS145" s="261"/>
      <c r="FT145" s="261">
        <f>IF(SUM(FQ145:FS145)=0,MASTER_DATA_MAPPED!FT145*VLOOKUP(FT$20,Backend!$A$2:$K$61,VLOOKUP(MASTER_DATA_ESCALATED!$B145,Backend!$M$3:$O$8,3,FALSE),FALSE),SUM(FQ145:FS145))</f>
        <v>0</v>
      </c>
      <c r="FU145" s="261"/>
      <c r="FV145" s="261"/>
      <c r="FW145" s="261"/>
      <c r="FX145" s="261">
        <f>IF(SUM(FU145:FW145)=0,MASTER_DATA_MAPPED!FX145*VLOOKUP(FX$20,Backend!$A$2:$K$61,VLOOKUP(MASTER_DATA_ESCALATED!$B145,Backend!$M$3:$O$8,3,FALSE),FALSE),SUM(FU145:FW145))</f>
        <v>0</v>
      </c>
      <c r="FY145" s="261"/>
      <c r="FZ145" s="261"/>
      <c r="GA145" s="261"/>
      <c r="GB145" s="261">
        <f>IF(SUM(FY145:GA145)=0,MASTER_DATA_MAPPED!GB145*VLOOKUP(GB$20,Backend!$A$2:$K$61,VLOOKUP(MASTER_DATA_ESCALATED!$B145,Backend!$M$3:$O$8,3,FALSE),FALSE),SUM(FY145:GA145))</f>
        <v>0</v>
      </c>
      <c r="GC145" s="261"/>
      <c r="GD145" s="261"/>
      <c r="GE145" s="261"/>
      <c r="GF145" s="261">
        <f>IF(SUM(GC145:GE145)=0,MASTER_DATA_MAPPED!GF145*VLOOKUP(GF$20,Backend!$A$2:$K$61,VLOOKUP(MASTER_DATA_ESCALATED!$B145,Backend!$M$3:$O$8,3,FALSE),FALSE),SUM(GC145:GE145))</f>
        <v>0</v>
      </c>
      <c r="GG145" s="261"/>
      <c r="GH145" s="261"/>
      <c r="GI145" s="261"/>
      <c r="GJ145" s="261">
        <f>IF(SUM(GG145:GI145)=0,MASTER_DATA_MAPPED!GJ145*VLOOKUP(GJ$20,Backend!$A$2:$K$61,VLOOKUP(MASTER_DATA_ESCALATED!$B145,Backend!$M$3:$O$8,3,FALSE),FALSE),SUM(GG145:GI145))</f>
        <v>0</v>
      </c>
      <c r="GK145" s="261"/>
      <c r="GL145" s="261"/>
      <c r="GM145" s="261"/>
      <c r="GN145" s="261">
        <f>IF(SUM(GK145:GM145)=0,MASTER_DATA_MAPPED!GN145*VLOOKUP(GN$20,Backend!$A$2:$K$61,VLOOKUP(MASTER_DATA_ESCALATED!$B145,Backend!$M$3:$O$8,3,FALSE),FALSE),SUM(GK145:GM145))</f>
        <v>0</v>
      </c>
      <c r="GO145" s="261"/>
      <c r="GP145" s="261"/>
      <c r="GQ145" s="261"/>
      <c r="GR145" s="261">
        <f>IF(SUM(GO145:GQ145)=0,MASTER_DATA_MAPPED!GR145*VLOOKUP(GR$20,Backend!$A$2:$K$61,VLOOKUP(MASTER_DATA_ESCALATED!$B145,Backend!$M$3:$O$8,3,FALSE),FALSE),SUM(GO145:GQ145))</f>
        <v>0</v>
      </c>
      <c r="GS145" s="261"/>
      <c r="GT145" s="261"/>
      <c r="GU145" s="261"/>
      <c r="GV145" s="261">
        <f>IF(SUM(GS145:GU145)=0,MASTER_DATA_MAPPED!GV145*VLOOKUP(GV$20,Backend!$A$2:$K$61,VLOOKUP(MASTER_DATA_ESCALATED!$B145,Backend!$M$3:$O$8,3,FALSE),FALSE),SUM(GS145:GU145))</f>
        <v>0</v>
      </c>
    </row>
    <row r="146" spans="2:204" ht="17.25" hidden="1" outlineLevel="2" x14ac:dyDescent="0.3">
      <c r="B146" s="183">
        <f t="shared" si="3"/>
        <v>30</v>
      </c>
      <c r="C146" s="51">
        <f t="shared" si="4"/>
        <v>315</v>
      </c>
      <c r="D146" s="77"/>
      <c r="E146" s="52"/>
      <c r="F146" s="52">
        <v>315</v>
      </c>
      <c r="G146" s="78"/>
      <c r="H146" s="260" t="s">
        <v>72</v>
      </c>
      <c r="I146" s="261"/>
      <c r="J146" s="261"/>
      <c r="K146" s="261"/>
      <c r="L146" s="261">
        <f>IF(SUM(I146:K146)=0,MASTER_DATA_MAPPED!L146*VLOOKUP(L$20,Backend!$A$2:$K$61,VLOOKUP(MASTER_DATA_ESCALATED!$B146,Backend!$M$3:$O$8,3,FALSE),FALSE),SUM(I146:K146))</f>
        <v>0</v>
      </c>
      <c r="M146" s="261"/>
      <c r="N146" s="261"/>
      <c r="O146" s="261"/>
      <c r="P146" s="261">
        <f>IF(SUM(M146:O146)=0,MASTER_DATA_MAPPED!P146*VLOOKUP(P$20,Backend!$A$2:$K$61,VLOOKUP(MASTER_DATA_ESCALATED!$B146,Backend!$M$3:$O$8,3,FALSE),FALSE),SUM(M146:O146))</f>
        <v>0</v>
      </c>
      <c r="Q146" s="261"/>
      <c r="R146" s="261"/>
      <c r="S146" s="261"/>
      <c r="T146" s="261">
        <f>IF(SUM(Q146:S146)=0,MASTER_DATA_MAPPED!T146*VLOOKUP(T$20,Backend!$A$2:$K$61,VLOOKUP(MASTER_DATA_ESCALATED!$B146,Backend!$M$3:$O$8,3,FALSE),FALSE),SUM(Q146:S146))</f>
        <v>0</v>
      </c>
      <c r="U146" s="261"/>
      <c r="V146" s="261"/>
      <c r="W146" s="261"/>
      <c r="X146" s="261">
        <f>IF(SUM(U146:W146)=0,MASTER_DATA_MAPPED!X146*VLOOKUP(X$20,Backend!$A$2:$K$61,VLOOKUP(MASTER_DATA_ESCALATED!$B146,Backend!$M$3:$O$8,3,FALSE),FALSE),SUM(U146:W146))</f>
        <v>0</v>
      </c>
      <c r="Y146" s="261"/>
      <c r="Z146" s="261"/>
      <c r="AA146" s="261"/>
      <c r="AB146" s="261">
        <f>IF(SUM(Y146:AA146)=0,MASTER_DATA_MAPPED!AB146*VLOOKUP(AB$20,Backend!$A$2:$K$61,VLOOKUP(MASTER_DATA_ESCALATED!$B146,Backend!$M$3:$O$8,3,FALSE),FALSE),SUM(Y146:AA146))</f>
        <v>0</v>
      </c>
      <c r="AC146" s="261"/>
      <c r="AD146" s="261"/>
      <c r="AE146" s="261"/>
      <c r="AF146" s="261">
        <f>IF(SUM(AC146:AE146)=0,MASTER_DATA_MAPPED!AF146*VLOOKUP(AF$20,Backend!$A$2:$K$61,VLOOKUP(MASTER_DATA_ESCALATED!$B146,Backend!$M$3:$O$8,3,FALSE),FALSE),SUM(AC146:AE146))</f>
        <v>0</v>
      </c>
      <c r="AG146" s="261"/>
      <c r="AH146" s="261"/>
      <c r="AI146" s="261"/>
      <c r="AJ146" s="261">
        <f>IF(SUM(AG146:AI146)=0,MASTER_DATA_MAPPED!AJ146*VLOOKUP(AJ$20,Backend!$A$2:$K$61,VLOOKUP(MASTER_DATA_ESCALATED!$B146,Backend!$M$3:$O$8,3,FALSE),FALSE),SUM(AG146:AI146))</f>
        <v>0</v>
      </c>
      <c r="AK146" s="261"/>
      <c r="AL146" s="261"/>
      <c r="AM146" s="261"/>
      <c r="AN146" s="261">
        <f>IF(SUM(AK146:AM146)=0,MASTER_DATA_MAPPED!AN146*VLOOKUP(AN$20,Backend!$A$2:$K$61,VLOOKUP(MASTER_DATA_ESCALATED!$B146,Backend!$M$3:$O$8,3,FALSE),FALSE),SUM(AK146:AM146))</f>
        <v>0</v>
      </c>
      <c r="AO146" s="261"/>
      <c r="AP146" s="261"/>
      <c r="AQ146" s="261"/>
      <c r="AR146" s="261">
        <f>IF(SUM(AO146:AQ146)=0,MASTER_DATA_MAPPED!AR146*VLOOKUP(AR$20,Backend!$A$2:$K$61,VLOOKUP(MASTER_DATA_ESCALATED!$B146,Backend!$M$3:$O$8,3,FALSE),FALSE),SUM(AO146:AQ146))</f>
        <v>0</v>
      </c>
      <c r="AS146" s="261"/>
      <c r="AT146" s="261"/>
      <c r="AU146" s="261"/>
      <c r="AV146" s="261">
        <f>IF(SUM(AS146:AU146)=0,MASTER_DATA_MAPPED!AV146*VLOOKUP(AV$20,Backend!$A$2:$K$61,VLOOKUP(MASTER_DATA_ESCALATED!$B146,Backend!$M$3:$O$8,3,FALSE),FALSE),SUM(AS146:AU146))</f>
        <v>0</v>
      </c>
      <c r="AW146" s="261"/>
      <c r="AX146" s="261"/>
      <c r="AY146" s="261"/>
      <c r="AZ146" s="261">
        <f>IF(SUM(AW146:AY146)=0,MASTER_DATA_MAPPED!AZ146*VLOOKUP(AZ$20,Backend!$A$2:$K$61,VLOOKUP(MASTER_DATA_ESCALATED!$B146,Backend!$M$3:$O$8,3,FALSE),FALSE),SUM(AW146:AY146))</f>
        <v>0</v>
      </c>
      <c r="BA146" s="261"/>
      <c r="BB146" s="261"/>
      <c r="BC146" s="261"/>
      <c r="BD146" s="261">
        <f>IF(SUM(BA146:BC146)=0,MASTER_DATA_MAPPED!BD146*VLOOKUP(BD$20,Backend!$A$2:$K$61,VLOOKUP(MASTER_DATA_ESCALATED!$B146,Backend!$M$3:$O$8,3,FALSE),FALSE),SUM(BA146:BC146))</f>
        <v>0</v>
      </c>
      <c r="BE146" s="261"/>
      <c r="BF146" s="261"/>
      <c r="BG146" s="261"/>
      <c r="BH146" s="261">
        <f>IF(SUM(BE146:BG146)=0,MASTER_DATA_MAPPED!BH146*VLOOKUP(BH$20,Backend!$A$2:$K$61,VLOOKUP(MASTER_DATA_ESCALATED!$B146,Backend!$M$3:$O$8,3,FALSE),FALSE),SUM(BE146:BG146))</f>
        <v>0</v>
      </c>
      <c r="BI146" s="261"/>
      <c r="BJ146" s="261"/>
      <c r="BK146" s="261"/>
      <c r="BL146" s="261">
        <f>IF(SUM(BI146:BK146)=0,MASTER_DATA_MAPPED!BL146*VLOOKUP(BL$20,Backend!$A$2:$K$61,VLOOKUP(MASTER_DATA_ESCALATED!$B146,Backend!$M$3:$O$8,3,FALSE),FALSE),SUM(BI146:BK146))</f>
        <v>0</v>
      </c>
      <c r="BM146" s="261"/>
      <c r="BN146" s="261"/>
      <c r="BO146" s="261"/>
      <c r="BP146" s="261">
        <f>IF(SUM(BM146:BO146)=0,MASTER_DATA_MAPPED!BP146*VLOOKUP(BP$20,Backend!$A$2:$K$61,VLOOKUP(MASTER_DATA_ESCALATED!$B146,Backend!$M$3:$O$8,3,FALSE),FALSE),SUM(BM146:BO146))</f>
        <v>0</v>
      </c>
      <c r="BQ146" s="261"/>
      <c r="BR146" s="261"/>
      <c r="BS146" s="261"/>
      <c r="BT146" s="261">
        <f>IF(SUM(BQ146:BS146)=0,MASTER_DATA_MAPPED!BT146*VLOOKUP(BT$20,Backend!$A$2:$K$61,VLOOKUP(MASTER_DATA_ESCALATED!$B146,Backend!$M$3:$O$8,3,FALSE),FALSE),SUM(BQ146:BS146))</f>
        <v>0</v>
      </c>
      <c r="BU146" s="261"/>
      <c r="BV146" s="261"/>
      <c r="BW146" s="261"/>
      <c r="BX146" s="261">
        <f>IF(SUM(BU146:BW146)=0,MASTER_DATA_MAPPED!BX146*VLOOKUP(BX$20,Backend!$A$2:$K$61,VLOOKUP(MASTER_DATA_ESCALATED!$B146,Backend!$M$3:$O$8,3,FALSE),FALSE),SUM(BU146:BW146))</f>
        <v>0</v>
      </c>
      <c r="BY146" s="261"/>
      <c r="BZ146" s="261"/>
      <c r="CA146" s="261"/>
      <c r="CB146" s="261">
        <f>IF(SUM(BY146:CA146)=0,MASTER_DATA_MAPPED!CB146*VLOOKUP(CB$20,Backend!$A$2:$K$61,VLOOKUP(MASTER_DATA_ESCALATED!$B146,Backend!$M$3:$O$8,3,FALSE),FALSE),SUM(BY146:CA146))</f>
        <v>0</v>
      </c>
      <c r="CC146" s="261"/>
      <c r="CD146" s="261"/>
      <c r="CE146" s="261"/>
      <c r="CF146" s="261">
        <f>IF(SUM(CC146:CE146)=0,MASTER_DATA_MAPPED!CF146*VLOOKUP(CF$20,Backend!$A$2:$K$61,VLOOKUP(MASTER_DATA_ESCALATED!$B146,Backend!$M$3:$O$8,3,FALSE),FALSE),SUM(CC146:CE146))</f>
        <v>0</v>
      </c>
      <c r="CG146" s="261"/>
      <c r="CH146" s="261"/>
      <c r="CI146" s="261"/>
      <c r="CJ146" s="261">
        <f>IF(SUM(CG146:CI146)=0,MASTER_DATA_MAPPED!CJ146*VLOOKUP(CJ$20,Backend!$A$2:$K$61,VLOOKUP(MASTER_DATA_ESCALATED!$B146,Backend!$M$3:$O$8,3,FALSE),FALSE),SUM(CG146:CI146))</f>
        <v>0</v>
      </c>
      <c r="CK146" s="261"/>
      <c r="CL146" s="261"/>
      <c r="CM146" s="261"/>
      <c r="CN146" s="261">
        <f>IF(SUM(CK146:CM146)=0,MASTER_DATA_MAPPED!CN146*VLOOKUP(CN$20,Backend!$A$2:$K$61,VLOOKUP(MASTER_DATA_ESCALATED!$B146,Backend!$M$3:$O$8,3,FALSE),FALSE),SUM(CK146:CM146))</f>
        <v>0</v>
      </c>
      <c r="CO146" s="261"/>
      <c r="CP146" s="261"/>
      <c r="CQ146" s="261"/>
      <c r="CR146" s="261">
        <f>IF(SUM(CO146:CQ146)=0,MASTER_DATA_MAPPED!CR146*VLOOKUP(CR$20,Backend!$A$2:$K$61,VLOOKUP(MASTER_DATA_ESCALATED!$B146,Backend!$M$3:$O$8,3,FALSE),FALSE),SUM(CO146:CQ146))</f>
        <v>0</v>
      </c>
      <c r="CS146" s="261"/>
      <c r="CT146" s="261"/>
      <c r="CU146" s="261"/>
      <c r="CV146" s="261">
        <f>IF(SUM(CS146:CU146)=0,MASTER_DATA_MAPPED!CV146*VLOOKUP(CV$20,Backend!$A$2:$K$61,VLOOKUP(MASTER_DATA_ESCALATED!$B146,Backend!$M$3:$O$8,3,FALSE),FALSE),SUM(CS146:CU146))</f>
        <v>0</v>
      </c>
      <c r="CW146" s="261"/>
      <c r="CX146" s="261"/>
      <c r="CY146" s="261"/>
      <c r="CZ146" s="261">
        <f>IF(SUM(CW146:CY146)=0,MASTER_DATA_MAPPED!CZ146*VLOOKUP(CZ$20,Backend!$A$2:$K$61,VLOOKUP(MASTER_DATA_ESCALATED!$B146,Backend!$M$3:$O$8,3,FALSE),FALSE),SUM(CW146:CY146))</f>
        <v>0</v>
      </c>
      <c r="DA146" s="261"/>
      <c r="DB146" s="261"/>
      <c r="DC146" s="261"/>
      <c r="DD146" s="261" t="e">
        <f>IF(SUM(DA146:DC146)=0,MASTER_DATA_MAPPED!DD146*VLOOKUP(DD$20,Backend!$A$2:$K$61,VLOOKUP(MASTER_DATA_ESCALATED!$B146,Backend!$M$3:$O$8,3,FALSE),FALSE),SUM(DA146:DC146))</f>
        <v>#N/A</v>
      </c>
      <c r="DE146" s="261"/>
      <c r="DF146" s="261"/>
      <c r="DG146" s="261"/>
      <c r="DH146" s="261">
        <f>IF(SUM(DE146:DG146)=0,MASTER_DATA_MAPPED!DH146*VLOOKUP(DH$20,Backend!$A$2:$K$61,VLOOKUP(MASTER_DATA_ESCALATED!$B146,Backend!$M$3:$O$8,3,FALSE),FALSE),SUM(DE146:DG146))</f>
        <v>0</v>
      </c>
      <c r="DI146" s="261"/>
      <c r="DJ146" s="261"/>
      <c r="DK146" s="261"/>
      <c r="DL146" s="261">
        <f>IF(SUM(DI146:DK146)=0,MASTER_DATA_MAPPED!DL146*VLOOKUP(DL$20,Backend!$A$2:$K$61,VLOOKUP(MASTER_DATA_ESCALATED!$B146,Backend!$M$3:$O$8,3,FALSE),FALSE),SUM(DI146:DK146))</f>
        <v>0</v>
      </c>
      <c r="DM146" s="261"/>
      <c r="DN146" s="261"/>
      <c r="DO146" s="261"/>
      <c r="DP146" s="261">
        <f>IF(SUM(DM146:DO146)=0,MASTER_DATA_MAPPED!DP146*VLOOKUP(DP$20,Backend!$A$2:$K$61,VLOOKUP(MASTER_DATA_ESCALATED!$B146,Backend!$M$3:$O$8,3,FALSE),FALSE),SUM(DM146:DO146))</f>
        <v>0</v>
      </c>
      <c r="DQ146" s="261"/>
      <c r="DR146" s="261"/>
      <c r="DS146" s="261"/>
      <c r="DT146" s="261">
        <f>IF(SUM(DQ146:DS146)=0,MASTER_DATA_MAPPED!DT146*VLOOKUP(DT$20,Backend!$A$2:$K$61,VLOOKUP(MASTER_DATA_ESCALATED!$B146,Backend!$M$3:$O$8,3,FALSE),FALSE),SUM(DQ146:DS146))</f>
        <v>0</v>
      </c>
      <c r="DU146" s="261"/>
      <c r="DV146" s="261"/>
      <c r="DW146" s="261"/>
      <c r="DX146" s="261">
        <f>IF(SUM(DU146:DW146)=0,MASTER_DATA_MAPPED!DX146*VLOOKUP(DX$20,Backend!$A$2:$K$61,VLOOKUP(MASTER_DATA_ESCALATED!$B146,Backend!$M$3:$O$8,3,FALSE),FALSE),SUM(DU146:DW146))</f>
        <v>0</v>
      </c>
      <c r="DY146" s="261"/>
      <c r="DZ146" s="261"/>
      <c r="EA146" s="261"/>
      <c r="EB146" s="261">
        <f>IF(SUM(DY146:EA146)=0,MASTER_DATA_MAPPED!EB146*VLOOKUP(EB$20,Backend!$A$2:$K$61,VLOOKUP(MASTER_DATA_ESCALATED!$B146,Backend!$M$3:$O$8,3,FALSE),FALSE),SUM(DY146:EA146))</f>
        <v>0</v>
      </c>
      <c r="EC146" s="261"/>
      <c r="ED146" s="261"/>
      <c r="EE146" s="261"/>
      <c r="EF146" s="261">
        <f>IF(SUM(EC146:EE146)=0,MASTER_DATA_MAPPED!EF146*VLOOKUP(EF$20,Backend!$A$2:$K$61,VLOOKUP(MASTER_DATA_ESCALATED!$B146,Backend!$M$3:$O$8,3,FALSE),FALSE),SUM(EC146:EE146))</f>
        <v>0</v>
      </c>
      <c r="EG146" s="261"/>
      <c r="EH146" s="261"/>
      <c r="EI146" s="261"/>
      <c r="EJ146" s="261">
        <f>IF(SUM(EG146:EI146)=0,MASTER_DATA_MAPPED!EJ146*VLOOKUP(EJ$20,Backend!$A$2:$K$61,VLOOKUP(MASTER_DATA_ESCALATED!$B146,Backend!$M$3:$O$8,3,FALSE),FALSE),SUM(EG146:EI146))</f>
        <v>0</v>
      </c>
      <c r="EK146" s="261"/>
      <c r="EL146" s="261"/>
      <c r="EM146" s="261"/>
      <c r="EN146" s="261">
        <f>IF(SUM(EK146:EM146)=0,MASTER_DATA_MAPPED!EN146*VLOOKUP(EN$20,Backend!$A$2:$K$61,VLOOKUP(MASTER_DATA_ESCALATED!$B146,Backend!$M$3:$O$8,3,FALSE),FALSE),SUM(EK146:EM146))</f>
        <v>0</v>
      </c>
      <c r="EO146" s="261"/>
      <c r="EP146" s="261"/>
      <c r="EQ146" s="261"/>
      <c r="ER146" s="261">
        <f>IF(SUM(EO146:EQ146)=0,MASTER_DATA_MAPPED!ER146*VLOOKUP(ER$20,Backend!$A$2:$K$61,VLOOKUP(MASTER_DATA_ESCALATED!$B146,Backend!$M$3:$O$8,3,FALSE),FALSE),SUM(EO146:EQ146))</f>
        <v>0</v>
      </c>
      <c r="ES146" s="261"/>
      <c r="ET146" s="261"/>
      <c r="EU146" s="261"/>
      <c r="EV146" s="261">
        <f>IF(SUM(ES146:EU146)=0,MASTER_DATA_MAPPED!EV146*VLOOKUP(EV$20,Backend!$A$2:$K$61,VLOOKUP(MASTER_DATA_ESCALATED!$B146,Backend!$M$3:$O$8,3,FALSE),FALSE),SUM(ES146:EU146))</f>
        <v>0</v>
      </c>
      <c r="EW146" s="261"/>
      <c r="EX146" s="261"/>
      <c r="EY146" s="261"/>
      <c r="EZ146" s="261">
        <f>IF(SUM(EW146:EY146)=0,MASTER_DATA_MAPPED!EZ146*VLOOKUP(EZ$20,Backend!$A$2:$K$61,VLOOKUP(MASTER_DATA_ESCALATED!$B146,Backend!$M$3:$O$8,3,FALSE),FALSE),SUM(EW146:EY146))</f>
        <v>0</v>
      </c>
      <c r="FA146" s="261"/>
      <c r="FB146" s="261"/>
      <c r="FC146" s="261"/>
      <c r="FD146" s="261">
        <f>IF(SUM(FA146:FC146)=0,MASTER_DATA_MAPPED!FD146*VLOOKUP(FD$20,Backend!$A$2:$K$61,VLOOKUP(MASTER_DATA_ESCALATED!$B146,Backend!$M$3:$O$8,3,FALSE),FALSE),SUM(FA146:FC146))</f>
        <v>0</v>
      </c>
      <c r="FE146" s="261"/>
      <c r="FF146" s="261"/>
      <c r="FG146" s="261"/>
      <c r="FH146" s="261">
        <f>IF(SUM(FE146:FG146)=0,MASTER_DATA_MAPPED!FH146*VLOOKUP(FH$20,Backend!$A$2:$K$61,VLOOKUP(MASTER_DATA_ESCALATED!$B146,Backend!$M$3:$O$8,3,FALSE),FALSE),SUM(FE146:FG146))</f>
        <v>0</v>
      </c>
      <c r="FI146" s="261"/>
      <c r="FJ146" s="261"/>
      <c r="FK146" s="261"/>
      <c r="FL146" s="261">
        <f>IF(SUM(FI146:FK146)=0,MASTER_DATA_MAPPED!FL146*VLOOKUP(FL$20,Backend!$A$2:$K$61,VLOOKUP(MASTER_DATA_ESCALATED!$B146,Backend!$M$3:$O$8,3,FALSE),FALSE),SUM(FI146:FK146))</f>
        <v>0</v>
      </c>
      <c r="FM146" s="261"/>
      <c r="FN146" s="261"/>
      <c r="FO146" s="261"/>
      <c r="FP146" s="261">
        <f>IF(SUM(FM146:FO146)=0,MASTER_DATA_MAPPED!FP146*VLOOKUP(FP$20,Backend!$A$2:$K$61,VLOOKUP(MASTER_DATA_ESCALATED!$B146,Backend!$M$3:$O$8,3,FALSE),FALSE),SUM(FM146:FO146))</f>
        <v>0</v>
      </c>
      <c r="FQ146" s="261"/>
      <c r="FR146" s="261"/>
      <c r="FS146" s="261"/>
      <c r="FT146" s="261">
        <f>IF(SUM(FQ146:FS146)=0,MASTER_DATA_MAPPED!FT146*VLOOKUP(FT$20,Backend!$A$2:$K$61,VLOOKUP(MASTER_DATA_ESCALATED!$B146,Backend!$M$3:$O$8,3,FALSE),FALSE),SUM(FQ146:FS146))</f>
        <v>0</v>
      </c>
      <c r="FU146" s="261"/>
      <c r="FV146" s="261"/>
      <c r="FW146" s="261"/>
      <c r="FX146" s="261">
        <f>IF(SUM(FU146:FW146)=0,MASTER_DATA_MAPPED!FX146*VLOOKUP(FX$20,Backend!$A$2:$K$61,VLOOKUP(MASTER_DATA_ESCALATED!$B146,Backend!$M$3:$O$8,3,FALSE),FALSE),SUM(FU146:FW146))</f>
        <v>0</v>
      </c>
      <c r="FY146" s="261"/>
      <c r="FZ146" s="261"/>
      <c r="GA146" s="261"/>
      <c r="GB146" s="261">
        <f>IF(SUM(FY146:GA146)=0,MASTER_DATA_MAPPED!GB146*VLOOKUP(GB$20,Backend!$A$2:$K$61,VLOOKUP(MASTER_DATA_ESCALATED!$B146,Backend!$M$3:$O$8,3,FALSE),FALSE),SUM(FY146:GA146))</f>
        <v>0</v>
      </c>
      <c r="GC146" s="261"/>
      <c r="GD146" s="261"/>
      <c r="GE146" s="261"/>
      <c r="GF146" s="261">
        <f>IF(SUM(GC146:GE146)=0,MASTER_DATA_MAPPED!GF146*VLOOKUP(GF$20,Backend!$A$2:$K$61,VLOOKUP(MASTER_DATA_ESCALATED!$B146,Backend!$M$3:$O$8,3,FALSE),FALSE),SUM(GC146:GE146))</f>
        <v>0</v>
      </c>
      <c r="GG146" s="261"/>
      <c r="GH146" s="261"/>
      <c r="GI146" s="261"/>
      <c r="GJ146" s="261">
        <f>IF(SUM(GG146:GI146)=0,MASTER_DATA_MAPPED!GJ146*VLOOKUP(GJ$20,Backend!$A$2:$K$61,VLOOKUP(MASTER_DATA_ESCALATED!$B146,Backend!$M$3:$O$8,3,FALSE),FALSE),SUM(GG146:GI146))</f>
        <v>0</v>
      </c>
      <c r="GK146" s="261"/>
      <c r="GL146" s="261"/>
      <c r="GM146" s="261"/>
      <c r="GN146" s="261">
        <f>IF(SUM(GK146:GM146)=0,MASTER_DATA_MAPPED!GN146*VLOOKUP(GN$20,Backend!$A$2:$K$61,VLOOKUP(MASTER_DATA_ESCALATED!$B146,Backend!$M$3:$O$8,3,FALSE),FALSE),SUM(GK146:GM146))</f>
        <v>0</v>
      </c>
      <c r="GO146" s="261"/>
      <c r="GP146" s="261"/>
      <c r="GQ146" s="261"/>
      <c r="GR146" s="261">
        <f>IF(SUM(GO146:GQ146)=0,MASTER_DATA_MAPPED!GR146*VLOOKUP(GR$20,Backend!$A$2:$K$61,VLOOKUP(MASTER_DATA_ESCALATED!$B146,Backend!$M$3:$O$8,3,FALSE),FALSE),SUM(GO146:GQ146))</f>
        <v>0</v>
      </c>
      <c r="GS146" s="261"/>
      <c r="GT146" s="261"/>
      <c r="GU146" s="261"/>
      <c r="GV146" s="261">
        <f>IF(SUM(GS146:GU146)=0,MASTER_DATA_MAPPED!GV146*VLOOKUP(GV$20,Backend!$A$2:$K$61,VLOOKUP(MASTER_DATA_ESCALATED!$B146,Backend!$M$3:$O$8,3,FALSE),FALSE),SUM(GS146:GU146))</f>
        <v>0</v>
      </c>
    </row>
    <row r="147" spans="2:204" ht="17.25" hidden="1" outlineLevel="2" x14ac:dyDescent="0.3">
      <c r="B147" s="183">
        <f t="shared" si="3"/>
        <v>30</v>
      </c>
      <c r="C147" s="51">
        <f t="shared" si="4"/>
        <v>316</v>
      </c>
      <c r="D147" s="77"/>
      <c r="E147" s="52"/>
      <c r="F147" s="52">
        <v>316</v>
      </c>
      <c r="G147" s="78"/>
      <c r="H147" s="260" t="s">
        <v>73</v>
      </c>
      <c r="I147" s="261"/>
      <c r="J147" s="261"/>
      <c r="K147" s="261"/>
      <c r="L147" s="261">
        <f>IF(SUM(I147:K147)=0,MASTER_DATA_MAPPED!L147*VLOOKUP(L$20,Backend!$A$2:$K$61,VLOOKUP(MASTER_DATA_ESCALATED!$B147,Backend!$M$3:$O$8,3,FALSE),FALSE),SUM(I147:K147))</f>
        <v>0</v>
      </c>
      <c r="M147" s="261"/>
      <c r="N147" s="261"/>
      <c r="O147" s="261"/>
      <c r="P147" s="261">
        <f>IF(SUM(M147:O147)=0,MASTER_DATA_MAPPED!P147*VLOOKUP(P$20,Backend!$A$2:$K$61,VLOOKUP(MASTER_DATA_ESCALATED!$B147,Backend!$M$3:$O$8,3,FALSE),FALSE),SUM(M147:O147))</f>
        <v>0</v>
      </c>
      <c r="Q147" s="261"/>
      <c r="R147" s="261"/>
      <c r="S147" s="261"/>
      <c r="T147" s="261">
        <f>IF(SUM(Q147:S147)=0,MASTER_DATA_MAPPED!T147*VLOOKUP(T$20,Backend!$A$2:$K$61,VLOOKUP(MASTER_DATA_ESCALATED!$B147,Backend!$M$3:$O$8,3,FALSE),FALSE),SUM(Q147:S147))</f>
        <v>0</v>
      </c>
      <c r="U147" s="261"/>
      <c r="V147" s="261"/>
      <c r="W147" s="261"/>
      <c r="X147" s="261">
        <f>IF(SUM(U147:W147)=0,MASTER_DATA_MAPPED!X147*VLOOKUP(X$20,Backend!$A$2:$K$61,VLOOKUP(MASTER_DATA_ESCALATED!$B147,Backend!$M$3:$O$8,3,FALSE),FALSE),SUM(U147:W147))</f>
        <v>0</v>
      </c>
      <c r="Y147" s="261"/>
      <c r="Z147" s="261"/>
      <c r="AA147" s="261"/>
      <c r="AB147" s="261">
        <f>IF(SUM(Y147:AA147)=0,MASTER_DATA_MAPPED!AB147*VLOOKUP(AB$20,Backend!$A$2:$K$61,VLOOKUP(MASTER_DATA_ESCALATED!$B147,Backend!$M$3:$O$8,3,FALSE),FALSE),SUM(Y147:AA147))</f>
        <v>0</v>
      </c>
      <c r="AC147" s="261"/>
      <c r="AD147" s="261"/>
      <c r="AE147" s="261"/>
      <c r="AF147" s="261">
        <f>IF(SUM(AC147:AE147)=0,MASTER_DATA_MAPPED!AF147*VLOOKUP(AF$20,Backend!$A$2:$K$61,VLOOKUP(MASTER_DATA_ESCALATED!$B147,Backend!$M$3:$O$8,3,FALSE),FALSE),SUM(AC147:AE147))</f>
        <v>0</v>
      </c>
      <c r="AG147" s="261"/>
      <c r="AH147" s="261"/>
      <c r="AI147" s="261"/>
      <c r="AJ147" s="261">
        <f>IF(SUM(AG147:AI147)=0,MASTER_DATA_MAPPED!AJ147*VLOOKUP(AJ$20,Backend!$A$2:$K$61,VLOOKUP(MASTER_DATA_ESCALATED!$B147,Backend!$M$3:$O$8,3,FALSE),FALSE),SUM(AG147:AI147))</f>
        <v>0</v>
      </c>
      <c r="AK147" s="261"/>
      <c r="AL147" s="261"/>
      <c r="AM147" s="261"/>
      <c r="AN147" s="261">
        <f>IF(SUM(AK147:AM147)=0,MASTER_DATA_MAPPED!AN147*VLOOKUP(AN$20,Backend!$A$2:$K$61,VLOOKUP(MASTER_DATA_ESCALATED!$B147,Backend!$M$3:$O$8,3,FALSE),FALSE),SUM(AK147:AM147))</f>
        <v>0</v>
      </c>
      <c r="AO147" s="261"/>
      <c r="AP147" s="261"/>
      <c r="AQ147" s="261"/>
      <c r="AR147" s="261">
        <f>IF(SUM(AO147:AQ147)=0,MASTER_DATA_MAPPED!AR147*VLOOKUP(AR$20,Backend!$A$2:$K$61,VLOOKUP(MASTER_DATA_ESCALATED!$B147,Backend!$M$3:$O$8,3,FALSE),FALSE),SUM(AO147:AQ147))</f>
        <v>0</v>
      </c>
      <c r="AS147" s="261"/>
      <c r="AT147" s="261"/>
      <c r="AU147" s="261"/>
      <c r="AV147" s="261">
        <f>IF(SUM(AS147:AU147)=0,MASTER_DATA_MAPPED!AV147*VLOOKUP(AV$20,Backend!$A$2:$K$61,VLOOKUP(MASTER_DATA_ESCALATED!$B147,Backend!$M$3:$O$8,3,FALSE),FALSE),SUM(AS147:AU147))</f>
        <v>0</v>
      </c>
      <c r="AW147" s="261"/>
      <c r="AX147" s="261"/>
      <c r="AY147" s="261"/>
      <c r="AZ147" s="261">
        <f>IF(SUM(AW147:AY147)=0,MASTER_DATA_MAPPED!AZ147*VLOOKUP(AZ$20,Backend!$A$2:$K$61,VLOOKUP(MASTER_DATA_ESCALATED!$B147,Backend!$M$3:$O$8,3,FALSE),FALSE),SUM(AW147:AY147))</f>
        <v>0</v>
      </c>
      <c r="BA147" s="261"/>
      <c r="BB147" s="261"/>
      <c r="BC147" s="261"/>
      <c r="BD147" s="261">
        <f>IF(SUM(BA147:BC147)=0,MASTER_DATA_MAPPED!BD147*VLOOKUP(BD$20,Backend!$A$2:$K$61,VLOOKUP(MASTER_DATA_ESCALATED!$B147,Backend!$M$3:$O$8,3,FALSE),FALSE),SUM(BA147:BC147))</f>
        <v>0</v>
      </c>
      <c r="BE147" s="261"/>
      <c r="BF147" s="261"/>
      <c r="BG147" s="261"/>
      <c r="BH147" s="261">
        <f>IF(SUM(BE147:BG147)=0,MASTER_DATA_MAPPED!BH147*VLOOKUP(BH$20,Backend!$A$2:$K$61,VLOOKUP(MASTER_DATA_ESCALATED!$B147,Backend!$M$3:$O$8,3,FALSE),FALSE),SUM(BE147:BG147))</f>
        <v>0</v>
      </c>
      <c r="BI147" s="261"/>
      <c r="BJ147" s="261"/>
      <c r="BK147" s="261"/>
      <c r="BL147" s="261">
        <f>IF(SUM(BI147:BK147)=0,MASTER_DATA_MAPPED!BL147*VLOOKUP(BL$20,Backend!$A$2:$K$61,VLOOKUP(MASTER_DATA_ESCALATED!$B147,Backend!$M$3:$O$8,3,FALSE),FALSE),SUM(BI147:BK147))</f>
        <v>0</v>
      </c>
      <c r="BM147" s="261"/>
      <c r="BN147" s="261"/>
      <c r="BO147" s="261"/>
      <c r="BP147" s="261">
        <f>IF(SUM(BM147:BO147)=0,MASTER_DATA_MAPPED!BP147*VLOOKUP(BP$20,Backend!$A$2:$K$61,VLOOKUP(MASTER_DATA_ESCALATED!$B147,Backend!$M$3:$O$8,3,FALSE),FALSE),SUM(BM147:BO147))</f>
        <v>0</v>
      </c>
      <c r="BQ147" s="261"/>
      <c r="BR147" s="261"/>
      <c r="BS147" s="261"/>
      <c r="BT147" s="261">
        <f>IF(SUM(BQ147:BS147)=0,MASTER_DATA_MAPPED!BT147*VLOOKUP(BT$20,Backend!$A$2:$K$61,VLOOKUP(MASTER_DATA_ESCALATED!$B147,Backend!$M$3:$O$8,3,FALSE),FALSE),SUM(BQ147:BS147))</f>
        <v>0</v>
      </c>
      <c r="BU147" s="261"/>
      <c r="BV147" s="261"/>
      <c r="BW147" s="261"/>
      <c r="BX147" s="261">
        <f>IF(SUM(BU147:BW147)=0,MASTER_DATA_MAPPED!BX147*VLOOKUP(BX$20,Backend!$A$2:$K$61,VLOOKUP(MASTER_DATA_ESCALATED!$B147,Backend!$M$3:$O$8,3,FALSE),FALSE),SUM(BU147:BW147))</f>
        <v>0</v>
      </c>
      <c r="BY147" s="261"/>
      <c r="BZ147" s="261"/>
      <c r="CA147" s="261"/>
      <c r="CB147" s="261">
        <f>IF(SUM(BY147:CA147)=0,MASTER_DATA_MAPPED!CB147*VLOOKUP(CB$20,Backend!$A$2:$K$61,VLOOKUP(MASTER_DATA_ESCALATED!$B147,Backend!$M$3:$O$8,3,FALSE),FALSE),SUM(BY147:CA147))</f>
        <v>0</v>
      </c>
      <c r="CC147" s="261"/>
      <c r="CD147" s="261"/>
      <c r="CE147" s="261"/>
      <c r="CF147" s="261">
        <f>IF(SUM(CC147:CE147)=0,MASTER_DATA_MAPPED!CF147*VLOOKUP(CF$20,Backend!$A$2:$K$61,VLOOKUP(MASTER_DATA_ESCALATED!$B147,Backend!$M$3:$O$8,3,FALSE),FALSE),SUM(CC147:CE147))</f>
        <v>0</v>
      </c>
      <c r="CG147" s="261"/>
      <c r="CH147" s="261"/>
      <c r="CI147" s="261"/>
      <c r="CJ147" s="261">
        <f>IF(SUM(CG147:CI147)=0,MASTER_DATA_MAPPED!CJ147*VLOOKUP(CJ$20,Backend!$A$2:$K$61,VLOOKUP(MASTER_DATA_ESCALATED!$B147,Backend!$M$3:$O$8,3,FALSE),FALSE),SUM(CG147:CI147))</f>
        <v>0</v>
      </c>
      <c r="CK147" s="261"/>
      <c r="CL147" s="261"/>
      <c r="CM147" s="261"/>
      <c r="CN147" s="261">
        <f>IF(SUM(CK147:CM147)=0,MASTER_DATA_MAPPED!CN147*VLOOKUP(CN$20,Backend!$A$2:$K$61,VLOOKUP(MASTER_DATA_ESCALATED!$B147,Backend!$M$3:$O$8,3,FALSE),FALSE),SUM(CK147:CM147))</f>
        <v>0</v>
      </c>
      <c r="CO147" s="261"/>
      <c r="CP147" s="261"/>
      <c r="CQ147" s="261"/>
      <c r="CR147" s="261">
        <f>IF(SUM(CO147:CQ147)=0,MASTER_DATA_MAPPED!CR147*VLOOKUP(CR$20,Backend!$A$2:$K$61,VLOOKUP(MASTER_DATA_ESCALATED!$B147,Backend!$M$3:$O$8,3,FALSE),FALSE),SUM(CO147:CQ147))</f>
        <v>0</v>
      </c>
      <c r="CS147" s="261"/>
      <c r="CT147" s="261"/>
      <c r="CU147" s="261"/>
      <c r="CV147" s="261">
        <f>IF(SUM(CS147:CU147)=0,MASTER_DATA_MAPPED!CV147*VLOOKUP(CV$20,Backend!$A$2:$K$61,VLOOKUP(MASTER_DATA_ESCALATED!$B147,Backend!$M$3:$O$8,3,FALSE),FALSE),SUM(CS147:CU147))</f>
        <v>0</v>
      </c>
      <c r="CW147" s="261"/>
      <c r="CX147" s="261"/>
      <c r="CY147" s="261"/>
      <c r="CZ147" s="261">
        <f>IF(SUM(CW147:CY147)=0,MASTER_DATA_MAPPED!CZ147*VLOOKUP(CZ$20,Backend!$A$2:$K$61,VLOOKUP(MASTER_DATA_ESCALATED!$B147,Backend!$M$3:$O$8,3,FALSE),FALSE),SUM(CW147:CY147))</f>
        <v>0</v>
      </c>
      <c r="DA147" s="261"/>
      <c r="DB147" s="261"/>
      <c r="DC147" s="261"/>
      <c r="DD147" s="261" t="e">
        <f>IF(SUM(DA147:DC147)=0,MASTER_DATA_MAPPED!DD147*VLOOKUP(DD$20,Backend!$A$2:$K$61,VLOOKUP(MASTER_DATA_ESCALATED!$B147,Backend!$M$3:$O$8,3,FALSE),FALSE),SUM(DA147:DC147))</f>
        <v>#N/A</v>
      </c>
      <c r="DE147" s="261"/>
      <c r="DF147" s="261"/>
      <c r="DG147" s="261"/>
      <c r="DH147" s="261">
        <f>IF(SUM(DE147:DG147)=0,MASTER_DATA_MAPPED!DH147*VLOOKUP(DH$20,Backend!$A$2:$K$61,VLOOKUP(MASTER_DATA_ESCALATED!$B147,Backend!$M$3:$O$8,3,FALSE),FALSE),SUM(DE147:DG147))</f>
        <v>0</v>
      </c>
      <c r="DI147" s="261"/>
      <c r="DJ147" s="261"/>
      <c r="DK147" s="261"/>
      <c r="DL147" s="261">
        <f>IF(SUM(DI147:DK147)=0,MASTER_DATA_MAPPED!DL147*VLOOKUP(DL$20,Backend!$A$2:$K$61,VLOOKUP(MASTER_DATA_ESCALATED!$B147,Backend!$M$3:$O$8,3,FALSE),FALSE),SUM(DI147:DK147))</f>
        <v>0</v>
      </c>
      <c r="DM147" s="261"/>
      <c r="DN147" s="261"/>
      <c r="DO147" s="261"/>
      <c r="DP147" s="261">
        <f>IF(SUM(DM147:DO147)=0,MASTER_DATA_MAPPED!DP147*VLOOKUP(DP$20,Backend!$A$2:$K$61,VLOOKUP(MASTER_DATA_ESCALATED!$B147,Backend!$M$3:$O$8,3,FALSE),FALSE),SUM(DM147:DO147))</f>
        <v>0</v>
      </c>
      <c r="DQ147" s="261"/>
      <c r="DR147" s="261"/>
      <c r="DS147" s="261"/>
      <c r="DT147" s="261">
        <f>IF(SUM(DQ147:DS147)=0,MASTER_DATA_MAPPED!DT147*VLOOKUP(DT$20,Backend!$A$2:$K$61,VLOOKUP(MASTER_DATA_ESCALATED!$B147,Backend!$M$3:$O$8,3,FALSE),FALSE),SUM(DQ147:DS147))</f>
        <v>0</v>
      </c>
      <c r="DU147" s="261"/>
      <c r="DV147" s="261"/>
      <c r="DW147" s="261"/>
      <c r="DX147" s="261">
        <f>IF(SUM(DU147:DW147)=0,MASTER_DATA_MAPPED!DX147*VLOOKUP(DX$20,Backend!$A$2:$K$61,VLOOKUP(MASTER_DATA_ESCALATED!$B147,Backend!$M$3:$O$8,3,FALSE),FALSE),SUM(DU147:DW147))</f>
        <v>0</v>
      </c>
      <c r="DY147" s="261"/>
      <c r="DZ147" s="261"/>
      <c r="EA147" s="261"/>
      <c r="EB147" s="261">
        <f>IF(SUM(DY147:EA147)=0,MASTER_DATA_MAPPED!EB147*VLOOKUP(EB$20,Backend!$A$2:$K$61,VLOOKUP(MASTER_DATA_ESCALATED!$B147,Backend!$M$3:$O$8,3,FALSE),FALSE),SUM(DY147:EA147))</f>
        <v>0</v>
      </c>
      <c r="EC147" s="261"/>
      <c r="ED147" s="261"/>
      <c r="EE147" s="261"/>
      <c r="EF147" s="261">
        <f>IF(SUM(EC147:EE147)=0,MASTER_DATA_MAPPED!EF147*VLOOKUP(EF$20,Backend!$A$2:$K$61,VLOOKUP(MASTER_DATA_ESCALATED!$B147,Backend!$M$3:$O$8,3,FALSE),FALSE),SUM(EC147:EE147))</f>
        <v>0</v>
      </c>
      <c r="EG147" s="261"/>
      <c r="EH147" s="261"/>
      <c r="EI147" s="261"/>
      <c r="EJ147" s="261">
        <f>IF(SUM(EG147:EI147)=0,MASTER_DATA_MAPPED!EJ147*VLOOKUP(EJ$20,Backend!$A$2:$K$61,VLOOKUP(MASTER_DATA_ESCALATED!$B147,Backend!$M$3:$O$8,3,FALSE),FALSE),SUM(EG147:EI147))</f>
        <v>0</v>
      </c>
      <c r="EK147" s="261"/>
      <c r="EL147" s="261"/>
      <c r="EM147" s="261"/>
      <c r="EN147" s="261">
        <f>IF(SUM(EK147:EM147)=0,MASTER_DATA_MAPPED!EN147*VLOOKUP(EN$20,Backend!$A$2:$K$61,VLOOKUP(MASTER_DATA_ESCALATED!$B147,Backend!$M$3:$O$8,3,FALSE),FALSE),SUM(EK147:EM147))</f>
        <v>0</v>
      </c>
      <c r="EO147" s="261"/>
      <c r="EP147" s="261"/>
      <c r="EQ147" s="261"/>
      <c r="ER147" s="261">
        <f>IF(SUM(EO147:EQ147)=0,MASTER_DATA_MAPPED!ER147*VLOOKUP(ER$20,Backend!$A$2:$K$61,VLOOKUP(MASTER_DATA_ESCALATED!$B147,Backend!$M$3:$O$8,3,FALSE),FALSE),SUM(EO147:EQ147))</f>
        <v>0</v>
      </c>
      <c r="ES147" s="261"/>
      <c r="ET147" s="261"/>
      <c r="EU147" s="261"/>
      <c r="EV147" s="261">
        <f>IF(SUM(ES147:EU147)=0,MASTER_DATA_MAPPED!EV147*VLOOKUP(EV$20,Backend!$A$2:$K$61,VLOOKUP(MASTER_DATA_ESCALATED!$B147,Backend!$M$3:$O$8,3,FALSE),FALSE),SUM(ES147:EU147))</f>
        <v>0</v>
      </c>
      <c r="EW147" s="261"/>
      <c r="EX147" s="261"/>
      <c r="EY147" s="261"/>
      <c r="EZ147" s="261">
        <f>IF(SUM(EW147:EY147)=0,MASTER_DATA_MAPPED!EZ147*VLOOKUP(EZ$20,Backend!$A$2:$K$61,VLOOKUP(MASTER_DATA_ESCALATED!$B147,Backend!$M$3:$O$8,3,FALSE),FALSE),SUM(EW147:EY147))</f>
        <v>0</v>
      </c>
      <c r="FA147" s="261"/>
      <c r="FB147" s="261"/>
      <c r="FC147" s="261"/>
      <c r="FD147" s="261">
        <f>IF(SUM(FA147:FC147)=0,MASTER_DATA_MAPPED!FD147*VLOOKUP(FD$20,Backend!$A$2:$K$61,VLOOKUP(MASTER_DATA_ESCALATED!$B147,Backend!$M$3:$O$8,3,FALSE),FALSE),SUM(FA147:FC147))</f>
        <v>0</v>
      </c>
      <c r="FE147" s="261"/>
      <c r="FF147" s="261"/>
      <c r="FG147" s="261"/>
      <c r="FH147" s="261">
        <f>IF(SUM(FE147:FG147)=0,MASTER_DATA_MAPPED!FH147*VLOOKUP(FH$20,Backend!$A$2:$K$61,VLOOKUP(MASTER_DATA_ESCALATED!$B147,Backend!$M$3:$O$8,3,FALSE),FALSE),SUM(FE147:FG147))</f>
        <v>0</v>
      </c>
      <c r="FI147" s="261"/>
      <c r="FJ147" s="261"/>
      <c r="FK147" s="261"/>
      <c r="FL147" s="261">
        <f>IF(SUM(FI147:FK147)=0,MASTER_DATA_MAPPED!FL147*VLOOKUP(FL$20,Backend!$A$2:$K$61,VLOOKUP(MASTER_DATA_ESCALATED!$B147,Backend!$M$3:$O$8,3,FALSE),FALSE),SUM(FI147:FK147))</f>
        <v>0</v>
      </c>
      <c r="FM147" s="261"/>
      <c r="FN147" s="261"/>
      <c r="FO147" s="261"/>
      <c r="FP147" s="261">
        <f>IF(SUM(FM147:FO147)=0,MASTER_DATA_MAPPED!FP147*VLOOKUP(FP$20,Backend!$A$2:$K$61,VLOOKUP(MASTER_DATA_ESCALATED!$B147,Backend!$M$3:$O$8,3,FALSE),FALSE),SUM(FM147:FO147))</f>
        <v>0</v>
      </c>
      <c r="FQ147" s="261"/>
      <c r="FR147" s="261"/>
      <c r="FS147" s="261"/>
      <c r="FT147" s="261">
        <f>IF(SUM(FQ147:FS147)=0,MASTER_DATA_MAPPED!FT147*VLOOKUP(FT$20,Backend!$A$2:$K$61,VLOOKUP(MASTER_DATA_ESCALATED!$B147,Backend!$M$3:$O$8,3,FALSE),FALSE),SUM(FQ147:FS147))</f>
        <v>0</v>
      </c>
      <c r="FU147" s="261"/>
      <c r="FV147" s="261"/>
      <c r="FW147" s="261"/>
      <c r="FX147" s="261">
        <f>IF(SUM(FU147:FW147)=0,MASTER_DATA_MAPPED!FX147*VLOOKUP(FX$20,Backend!$A$2:$K$61,VLOOKUP(MASTER_DATA_ESCALATED!$B147,Backend!$M$3:$O$8,3,FALSE),FALSE),SUM(FU147:FW147))</f>
        <v>0</v>
      </c>
      <c r="FY147" s="261"/>
      <c r="FZ147" s="261"/>
      <c r="GA147" s="261"/>
      <c r="GB147" s="261">
        <f>IF(SUM(FY147:GA147)=0,MASTER_DATA_MAPPED!GB147*VLOOKUP(GB$20,Backend!$A$2:$K$61,VLOOKUP(MASTER_DATA_ESCALATED!$B147,Backend!$M$3:$O$8,3,FALSE),FALSE),SUM(FY147:GA147))</f>
        <v>0</v>
      </c>
      <c r="GC147" s="261"/>
      <c r="GD147" s="261"/>
      <c r="GE147" s="261"/>
      <c r="GF147" s="261">
        <f>IF(SUM(GC147:GE147)=0,MASTER_DATA_MAPPED!GF147*VLOOKUP(GF$20,Backend!$A$2:$K$61,VLOOKUP(MASTER_DATA_ESCALATED!$B147,Backend!$M$3:$O$8,3,FALSE),FALSE),SUM(GC147:GE147))</f>
        <v>0</v>
      </c>
      <c r="GG147" s="261"/>
      <c r="GH147" s="261"/>
      <c r="GI147" s="261"/>
      <c r="GJ147" s="261">
        <f>IF(SUM(GG147:GI147)=0,MASTER_DATA_MAPPED!GJ147*VLOOKUP(GJ$20,Backend!$A$2:$K$61,VLOOKUP(MASTER_DATA_ESCALATED!$B147,Backend!$M$3:$O$8,3,FALSE),FALSE),SUM(GG147:GI147))</f>
        <v>0</v>
      </c>
      <c r="GK147" s="261"/>
      <c r="GL147" s="261"/>
      <c r="GM147" s="261"/>
      <c r="GN147" s="261">
        <f>IF(SUM(GK147:GM147)=0,MASTER_DATA_MAPPED!GN147*VLOOKUP(GN$20,Backend!$A$2:$K$61,VLOOKUP(MASTER_DATA_ESCALATED!$B147,Backend!$M$3:$O$8,3,FALSE),FALSE),SUM(GK147:GM147))</f>
        <v>0</v>
      </c>
      <c r="GO147" s="261"/>
      <c r="GP147" s="261"/>
      <c r="GQ147" s="261"/>
      <c r="GR147" s="261">
        <f>IF(SUM(GO147:GQ147)=0,MASTER_DATA_MAPPED!GR147*VLOOKUP(GR$20,Backend!$A$2:$K$61,VLOOKUP(MASTER_DATA_ESCALATED!$B147,Backend!$M$3:$O$8,3,FALSE),FALSE),SUM(GO147:GQ147))</f>
        <v>0</v>
      </c>
      <c r="GS147" s="261"/>
      <c r="GT147" s="261"/>
      <c r="GU147" s="261"/>
      <c r="GV147" s="261">
        <f>IF(SUM(GS147:GU147)=0,MASTER_DATA_MAPPED!GV147*VLOOKUP(GV$20,Backend!$A$2:$K$61,VLOOKUP(MASTER_DATA_ESCALATED!$B147,Backend!$M$3:$O$8,3,FALSE),FALSE),SUM(GS147:GU147))</f>
        <v>0</v>
      </c>
    </row>
    <row r="148" spans="2:204" ht="17.25" hidden="1" outlineLevel="2" x14ac:dyDescent="0.3">
      <c r="B148" s="183">
        <f t="shared" si="3"/>
        <v>30</v>
      </c>
      <c r="C148" s="51">
        <f t="shared" si="4"/>
        <v>317</v>
      </c>
      <c r="D148" s="77"/>
      <c r="E148" s="52"/>
      <c r="F148" s="52">
        <v>317</v>
      </c>
      <c r="G148" s="78"/>
      <c r="H148" s="260" t="s">
        <v>74</v>
      </c>
      <c r="I148" s="261"/>
      <c r="J148" s="261"/>
      <c r="K148" s="261"/>
      <c r="L148" s="261">
        <f>IF(SUM(I148:K148)=0,MASTER_DATA_MAPPED!L148*VLOOKUP(L$20,Backend!$A$2:$K$61,VLOOKUP(MASTER_DATA_ESCALATED!$B148,Backend!$M$3:$O$8,3,FALSE),FALSE),SUM(I148:K148))</f>
        <v>0</v>
      </c>
      <c r="M148" s="261"/>
      <c r="N148" s="261"/>
      <c r="O148" s="261"/>
      <c r="P148" s="261">
        <f>IF(SUM(M148:O148)=0,MASTER_DATA_MAPPED!P148*VLOOKUP(P$20,Backend!$A$2:$K$61,VLOOKUP(MASTER_DATA_ESCALATED!$B148,Backend!$M$3:$O$8,3,FALSE),FALSE),SUM(M148:O148))</f>
        <v>0</v>
      </c>
      <c r="Q148" s="261"/>
      <c r="R148" s="261"/>
      <c r="S148" s="261"/>
      <c r="T148" s="261">
        <f>IF(SUM(Q148:S148)=0,MASTER_DATA_MAPPED!T148*VLOOKUP(T$20,Backend!$A$2:$K$61,VLOOKUP(MASTER_DATA_ESCALATED!$B148,Backend!$M$3:$O$8,3,FALSE),FALSE),SUM(Q148:S148))</f>
        <v>0</v>
      </c>
      <c r="U148" s="261"/>
      <c r="V148" s="261"/>
      <c r="W148" s="261"/>
      <c r="X148" s="261">
        <f>IF(SUM(U148:W148)=0,MASTER_DATA_MAPPED!X148*VLOOKUP(X$20,Backend!$A$2:$K$61,VLOOKUP(MASTER_DATA_ESCALATED!$B148,Backend!$M$3:$O$8,3,FALSE),FALSE),SUM(U148:W148))</f>
        <v>0</v>
      </c>
      <c r="Y148" s="261"/>
      <c r="Z148" s="261"/>
      <c r="AA148" s="261"/>
      <c r="AB148" s="261">
        <f>IF(SUM(Y148:AA148)=0,MASTER_DATA_MAPPED!AB148*VLOOKUP(AB$20,Backend!$A$2:$K$61,VLOOKUP(MASTER_DATA_ESCALATED!$B148,Backend!$M$3:$O$8,3,FALSE),FALSE),SUM(Y148:AA148))</f>
        <v>0</v>
      </c>
      <c r="AC148" s="261"/>
      <c r="AD148" s="261"/>
      <c r="AE148" s="261"/>
      <c r="AF148" s="261">
        <f>IF(SUM(AC148:AE148)=0,MASTER_DATA_MAPPED!AF148*VLOOKUP(AF$20,Backend!$A$2:$K$61,VLOOKUP(MASTER_DATA_ESCALATED!$B148,Backend!$M$3:$O$8,3,FALSE),FALSE),SUM(AC148:AE148))</f>
        <v>0</v>
      </c>
      <c r="AG148" s="261"/>
      <c r="AH148" s="261"/>
      <c r="AI148" s="261"/>
      <c r="AJ148" s="261">
        <f>IF(SUM(AG148:AI148)=0,MASTER_DATA_MAPPED!AJ148*VLOOKUP(AJ$20,Backend!$A$2:$K$61,VLOOKUP(MASTER_DATA_ESCALATED!$B148,Backend!$M$3:$O$8,3,FALSE),FALSE),SUM(AG148:AI148))</f>
        <v>0</v>
      </c>
      <c r="AK148" s="261"/>
      <c r="AL148" s="261"/>
      <c r="AM148" s="261"/>
      <c r="AN148" s="261">
        <f>IF(SUM(AK148:AM148)=0,MASTER_DATA_MAPPED!AN148*VLOOKUP(AN$20,Backend!$A$2:$K$61,VLOOKUP(MASTER_DATA_ESCALATED!$B148,Backend!$M$3:$O$8,3,FALSE),FALSE),SUM(AK148:AM148))</f>
        <v>0</v>
      </c>
      <c r="AO148" s="261"/>
      <c r="AP148" s="261"/>
      <c r="AQ148" s="261"/>
      <c r="AR148" s="261">
        <f>IF(SUM(AO148:AQ148)=0,MASTER_DATA_MAPPED!AR148*VLOOKUP(AR$20,Backend!$A$2:$K$61,VLOOKUP(MASTER_DATA_ESCALATED!$B148,Backend!$M$3:$O$8,3,FALSE),FALSE),SUM(AO148:AQ148))</f>
        <v>0</v>
      </c>
      <c r="AS148" s="261"/>
      <c r="AT148" s="261"/>
      <c r="AU148" s="261"/>
      <c r="AV148" s="261">
        <f>IF(SUM(AS148:AU148)=0,MASTER_DATA_MAPPED!AV148*VLOOKUP(AV$20,Backend!$A$2:$K$61,VLOOKUP(MASTER_DATA_ESCALATED!$B148,Backend!$M$3:$O$8,3,FALSE),FALSE),SUM(AS148:AU148))</f>
        <v>0</v>
      </c>
      <c r="AW148" s="261"/>
      <c r="AX148" s="261"/>
      <c r="AY148" s="261"/>
      <c r="AZ148" s="261">
        <f>IF(SUM(AW148:AY148)=0,MASTER_DATA_MAPPED!AZ148*VLOOKUP(AZ$20,Backend!$A$2:$K$61,VLOOKUP(MASTER_DATA_ESCALATED!$B148,Backend!$M$3:$O$8,3,FALSE),FALSE),SUM(AW148:AY148))</f>
        <v>0</v>
      </c>
      <c r="BA148" s="261"/>
      <c r="BB148" s="261"/>
      <c r="BC148" s="261"/>
      <c r="BD148" s="261">
        <f>IF(SUM(BA148:BC148)=0,MASTER_DATA_MAPPED!BD148*VLOOKUP(BD$20,Backend!$A$2:$K$61,VLOOKUP(MASTER_DATA_ESCALATED!$B148,Backend!$M$3:$O$8,3,FALSE),FALSE),SUM(BA148:BC148))</f>
        <v>0</v>
      </c>
      <c r="BE148" s="261"/>
      <c r="BF148" s="261"/>
      <c r="BG148" s="261"/>
      <c r="BH148" s="261">
        <f>IF(SUM(BE148:BG148)=0,MASTER_DATA_MAPPED!BH148*VLOOKUP(BH$20,Backend!$A$2:$K$61,VLOOKUP(MASTER_DATA_ESCALATED!$B148,Backend!$M$3:$O$8,3,FALSE),FALSE),SUM(BE148:BG148))</f>
        <v>0</v>
      </c>
      <c r="BI148" s="261"/>
      <c r="BJ148" s="261"/>
      <c r="BK148" s="261"/>
      <c r="BL148" s="261">
        <f>IF(SUM(BI148:BK148)=0,MASTER_DATA_MAPPED!BL148*VLOOKUP(BL$20,Backend!$A$2:$K$61,VLOOKUP(MASTER_DATA_ESCALATED!$B148,Backend!$M$3:$O$8,3,FALSE),FALSE),SUM(BI148:BK148))</f>
        <v>0</v>
      </c>
      <c r="BM148" s="261"/>
      <c r="BN148" s="261"/>
      <c r="BO148" s="261"/>
      <c r="BP148" s="261">
        <f>IF(SUM(BM148:BO148)=0,MASTER_DATA_MAPPED!BP148*VLOOKUP(BP$20,Backend!$A$2:$K$61,VLOOKUP(MASTER_DATA_ESCALATED!$B148,Backend!$M$3:$O$8,3,FALSE),FALSE),SUM(BM148:BO148))</f>
        <v>0</v>
      </c>
      <c r="BQ148" s="261"/>
      <c r="BR148" s="261"/>
      <c r="BS148" s="261"/>
      <c r="BT148" s="261">
        <f>IF(SUM(BQ148:BS148)=0,MASTER_DATA_MAPPED!BT148*VLOOKUP(BT$20,Backend!$A$2:$K$61,VLOOKUP(MASTER_DATA_ESCALATED!$B148,Backend!$M$3:$O$8,3,FALSE),FALSE),SUM(BQ148:BS148))</f>
        <v>0</v>
      </c>
      <c r="BU148" s="261"/>
      <c r="BV148" s="261"/>
      <c r="BW148" s="261"/>
      <c r="BX148" s="261">
        <f>IF(SUM(BU148:BW148)=0,MASTER_DATA_MAPPED!BX148*VLOOKUP(BX$20,Backend!$A$2:$K$61,VLOOKUP(MASTER_DATA_ESCALATED!$B148,Backend!$M$3:$O$8,3,FALSE),FALSE),SUM(BU148:BW148))</f>
        <v>0</v>
      </c>
      <c r="BY148" s="261"/>
      <c r="BZ148" s="261"/>
      <c r="CA148" s="261"/>
      <c r="CB148" s="261">
        <f>IF(SUM(BY148:CA148)=0,MASTER_DATA_MAPPED!CB148*VLOOKUP(CB$20,Backend!$A$2:$K$61,VLOOKUP(MASTER_DATA_ESCALATED!$B148,Backend!$M$3:$O$8,3,FALSE),FALSE),SUM(BY148:CA148))</f>
        <v>0</v>
      </c>
      <c r="CC148" s="261"/>
      <c r="CD148" s="261"/>
      <c r="CE148" s="261"/>
      <c r="CF148" s="261">
        <f>IF(SUM(CC148:CE148)=0,MASTER_DATA_MAPPED!CF148*VLOOKUP(CF$20,Backend!$A$2:$K$61,VLOOKUP(MASTER_DATA_ESCALATED!$B148,Backend!$M$3:$O$8,3,FALSE),FALSE),SUM(CC148:CE148))</f>
        <v>0</v>
      </c>
      <c r="CG148" s="261"/>
      <c r="CH148" s="261"/>
      <c r="CI148" s="261"/>
      <c r="CJ148" s="261">
        <f>IF(SUM(CG148:CI148)=0,MASTER_DATA_MAPPED!CJ148*VLOOKUP(CJ$20,Backend!$A$2:$K$61,VLOOKUP(MASTER_DATA_ESCALATED!$B148,Backend!$M$3:$O$8,3,FALSE),FALSE),SUM(CG148:CI148))</f>
        <v>0</v>
      </c>
      <c r="CK148" s="261"/>
      <c r="CL148" s="261"/>
      <c r="CM148" s="261"/>
      <c r="CN148" s="261">
        <f>IF(SUM(CK148:CM148)=0,MASTER_DATA_MAPPED!CN148*VLOOKUP(CN$20,Backend!$A$2:$K$61,VLOOKUP(MASTER_DATA_ESCALATED!$B148,Backend!$M$3:$O$8,3,FALSE),FALSE),SUM(CK148:CM148))</f>
        <v>0</v>
      </c>
      <c r="CO148" s="261"/>
      <c r="CP148" s="261"/>
      <c r="CQ148" s="261"/>
      <c r="CR148" s="261">
        <f>IF(SUM(CO148:CQ148)=0,MASTER_DATA_MAPPED!CR148*VLOOKUP(CR$20,Backend!$A$2:$K$61,VLOOKUP(MASTER_DATA_ESCALATED!$B148,Backend!$M$3:$O$8,3,FALSE),FALSE),SUM(CO148:CQ148))</f>
        <v>0</v>
      </c>
      <c r="CS148" s="261"/>
      <c r="CT148" s="261"/>
      <c r="CU148" s="261"/>
      <c r="CV148" s="261">
        <f>IF(SUM(CS148:CU148)=0,MASTER_DATA_MAPPED!CV148*VLOOKUP(CV$20,Backend!$A$2:$K$61,VLOOKUP(MASTER_DATA_ESCALATED!$B148,Backend!$M$3:$O$8,3,FALSE),FALSE),SUM(CS148:CU148))</f>
        <v>0</v>
      </c>
      <c r="CW148" s="261"/>
      <c r="CX148" s="261"/>
      <c r="CY148" s="261"/>
      <c r="CZ148" s="261">
        <f>IF(SUM(CW148:CY148)=0,MASTER_DATA_MAPPED!CZ148*VLOOKUP(CZ$20,Backend!$A$2:$K$61,VLOOKUP(MASTER_DATA_ESCALATED!$B148,Backend!$M$3:$O$8,3,FALSE),FALSE),SUM(CW148:CY148))</f>
        <v>0</v>
      </c>
      <c r="DA148" s="261"/>
      <c r="DB148" s="261"/>
      <c r="DC148" s="261"/>
      <c r="DD148" s="261" t="e">
        <f>IF(SUM(DA148:DC148)=0,MASTER_DATA_MAPPED!DD148*VLOOKUP(DD$20,Backend!$A$2:$K$61,VLOOKUP(MASTER_DATA_ESCALATED!$B148,Backend!$M$3:$O$8,3,FALSE),FALSE),SUM(DA148:DC148))</f>
        <v>#N/A</v>
      </c>
      <c r="DE148" s="261"/>
      <c r="DF148" s="261"/>
      <c r="DG148" s="261"/>
      <c r="DH148" s="261">
        <f>IF(SUM(DE148:DG148)=0,MASTER_DATA_MAPPED!DH148*VLOOKUP(DH$20,Backend!$A$2:$K$61,VLOOKUP(MASTER_DATA_ESCALATED!$B148,Backend!$M$3:$O$8,3,FALSE),FALSE),SUM(DE148:DG148))</f>
        <v>0</v>
      </c>
      <c r="DI148" s="261"/>
      <c r="DJ148" s="261"/>
      <c r="DK148" s="261"/>
      <c r="DL148" s="261">
        <f>IF(SUM(DI148:DK148)=0,MASTER_DATA_MAPPED!DL148*VLOOKUP(DL$20,Backend!$A$2:$K$61,VLOOKUP(MASTER_DATA_ESCALATED!$B148,Backend!$M$3:$O$8,3,FALSE),FALSE),SUM(DI148:DK148))</f>
        <v>0</v>
      </c>
      <c r="DM148" s="261"/>
      <c r="DN148" s="261"/>
      <c r="DO148" s="261"/>
      <c r="DP148" s="261">
        <f>IF(SUM(DM148:DO148)=0,MASTER_DATA_MAPPED!DP148*VLOOKUP(DP$20,Backend!$A$2:$K$61,VLOOKUP(MASTER_DATA_ESCALATED!$B148,Backend!$M$3:$O$8,3,FALSE),FALSE),SUM(DM148:DO148))</f>
        <v>0</v>
      </c>
      <c r="DQ148" s="261"/>
      <c r="DR148" s="261"/>
      <c r="DS148" s="261"/>
      <c r="DT148" s="261">
        <f>IF(SUM(DQ148:DS148)=0,MASTER_DATA_MAPPED!DT148*VLOOKUP(DT$20,Backend!$A$2:$K$61,VLOOKUP(MASTER_DATA_ESCALATED!$B148,Backend!$M$3:$O$8,3,FALSE),FALSE),SUM(DQ148:DS148))</f>
        <v>0</v>
      </c>
      <c r="DU148" s="261"/>
      <c r="DV148" s="261"/>
      <c r="DW148" s="261"/>
      <c r="DX148" s="261">
        <f>IF(SUM(DU148:DW148)=0,MASTER_DATA_MAPPED!DX148*VLOOKUP(DX$20,Backend!$A$2:$K$61,VLOOKUP(MASTER_DATA_ESCALATED!$B148,Backend!$M$3:$O$8,3,FALSE),FALSE),SUM(DU148:DW148))</f>
        <v>0</v>
      </c>
      <c r="DY148" s="261"/>
      <c r="DZ148" s="261"/>
      <c r="EA148" s="261"/>
      <c r="EB148" s="261">
        <f>IF(SUM(DY148:EA148)=0,MASTER_DATA_MAPPED!EB148*VLOOKUP(EB$20,Backend!$A$2:$K$61,VLOOKUP(MASTER_DATA_ESCALATED!$B148,Backend!$M$3:$O$8,3,FALSE),FALSE),SUM(DY148:EA148))</f>
        <v>0</v>
      </c>
      <c r="EC148" s="261"/>
      <c r="ED148" s="261"/>
      <c r="EE148" s="261"/>
      <c r="EF148" s="261">
        <f>IF(SUM(EC148:EE148)=0,MASTER_DATA_MAPPED!EF148*VLOOKUP(EF$20,Backend!$A$2:$K$61,VLOOKUP(MASTER_DATA_ESCALATED!$B148,Backend!$M$3:$O$8,3,FALSE),FALSE),SUM(EC148:EE148))</f>
        <v>0</v>
      </c>
      <c r="EG148" s="261"/>
      <c r="EH148" s="261"/>
      <c r="EI148" s="261"/>
      <c r="EJ148" s="261">
        <f>IF(SUM(EG148:EI148)=0,MASTER_DATA_MAPPED!EJ148*VLOOKUP(EJ$20,Backend!$A$2:$K$61,VLOOKUP(MASTER_DATA_ESCALATED!$B148,Backend!$M$3:$O$8,3,FALSE),FALSE),SUM(EG148:EI148))</f>
        <v>0</v>
      </c>
      <c r="EK148" s="261"/>
      <c r="EL148" s="261"/>
      <c r="EM148" s="261"/>
      <c r="EN148" s="261">
        <f>IF(SUM(EK148:EM148)=0,MASTER_DATA_MAPPED!EN148*VLOOKUP(EN$20,Backend!$A$2:$K$61,VLOOKUP(MASTER_DATA_ESCALATED!$B148,Backend!$M$3:$O$8,3,FALSE),FALSE),SUM(EK148:EM148))</f>
        <v>0</v>
      </c>
      <c r="EO148" s="261"/>
      <c r="EP148" s="261"/>
      <c r="EQ148" s="261"/>
      <c r="ER148" s="261">
        <f>IF(SUM(EO148:EQ148)=0,MASTER_DATA_MAPPED!ER148*VLOOKUP(ER$20,Backend!$A$2:$K$61,VLOOKUP(MASTER_DATA_ESCALATED!$B148,Backend!$M$3:$O$8,3,FALSE),FALSE),SUM(EO148:EQ148))</f>
        <v>0</v>
      </c>
      <c r="ES148" s="261"/>
      <c r="ET148" s="261"/>
      <c r="EU148" s="261"/>
      <c r="EV148" s="261">
        <f>IF(SUM(ES148:EU148)=0,MASTER_DATA_MAPPED!EV148*VLOOKUP(EV$20,Backend!$A$2:$K$61,VLOOKUP(MASTER_DATA_ESCALATED!$B148,Backend!$M$3:$O$8,3,FALSE),FALSE),SUM(ES148:EU148))</f>
        <v>0</v>
      </c>
      <c r="EW148" s="261"/>
      <c r="EX148" s="261"/>
      <c r="EY148" s="261"/>
      <c r="EZ148" s="261">
        <f>IF(SUM(EW148:EY148)=0,MASTER_DATA_MAPPED!EZ148*VLOOKUP(EZ$20,Backend!$A$2:$K$61,VLOOKUP(MASTER_DATA_ESCALATED!$B148,Backend!$M$3:$O$8,3,FALSE),FALSE),SUM(EW148:EY148))</f>
        <v>0</v>
      </c>
      <c r="FA148" s="261"/>
      <c r="FB148" s="261"/>
      <c r="FC148" s="261"/>
      <c r="FD148" s="261">
        <f>IF(SUM(FA148:FC148)=0,MASTER_DATA_MAPPED!FD148*VLOOKUP(FD$20,Backend!$A$2:$K$61,VLOOKUP(MASTER_DATA_ESCALATED!$B148,Backend!$M$3:$O$8,3,FALSE),FALSE),SUM(FA148:FC148))</f>
        <v>0</v>
      </c>
      <c r="FE148" s="261"/>
      <c r="FF148" s="261"/>
      <c r="FG148" s="261"/>
      <c r="FH148" s="261">
        <f>IF(SUM(FE148:FG148)=0,MASTER_DATA_MAPPED!FH148*VLOOKUP(FH$20,Backend!$A$2:$K$61,VLOOKUP(MASTER_DATA_ESCALATED!$B148,Backend!$M$3:$O$8,3,FALSE),FALSE),SUM(FE148:FG148))</f>
        <v>0</v>
      </c>
      <c r="FI148" s="261"/>
      <c r="FJ148" s="261"/>
      <c r="FK148" s="261"/>
      <c r="FL148" s="261">
        <f>IF(SUM(FI148:FK148)=0,MASTER_DATA_MAPPED!FL148*VLOOKUP(FL$20,Backend!$A$2:$K$61,VLOOKUP(MASTER_DATA_ESCALATED!$B148,Backend!$M$3:$O$8,3,FALSE),FALSE),SUM(FI148:FK148))</f>
        <v>0</v>
      </c>
      <c r="FM148" s="261"/>
      <c r="FN148" s="261"/>
      <c r="FO148" s="261"/>
      <c r="FP148" s="261">
        <f>IF(SUM(FM148:FO148)=0,MASTER_DATA_MAPPED!FP148*VLOOKUP(FP$20,Backend!$A$2:$K$61,VLOOKUP(MASTER_DATA_ESCALATED!$B148,Backend!$M$3:$O$8,3,FALSE),FALSE),SUM(FM148:FO148))</f>
        <v>0</v>
      </c>
      <c r="FQ148" s="261"/>
      <c r="FR148" s="261"/>
      <c r="FS148" s="261"/>
      <c r="FT148" s="261">
        <f>IF(SUM(FQ148:FS148)=0,MASTER_DATA_MAPPED!FT148*VLOOKUP(FT$20,Backend!$A$2:$K$61,VLOOKUP(MASTER_DATA_ESCALATED!$B148,Backend!$M$3:$O$8,3,FALSE),FALSE),SUM(FQ148:FS148))</f>
        <v>0</v>
      </c>
      <c r="FU148" s="261"/>
      <c r="FV148" s="261"/>
      <c r="FW148" s="261"/>
      <c r="FX148" s="261">
        <f>IF(SUM(FU148:FW148)=0,MASTER_DATA_MAPPED!FX148*VLOOKUP(FX$20,Backend!$A$2:$K$61,VLOOKUP(MASTER_DATA_ESCALATED!$B148,Backend!$M$3:$O$8,3,FALSE),FALSE),SUM(FU148:FW148))</f>
        <v>0</v>
      </c>
      <c r="FY148" s="261"/>
      <c r="FZ148" s="261"/>
      <c r="GA148" s="261"/>
      <c r="GB148" s="261">
        <f>IF(SUM(FY148:GA148)=0,MASTER_DATA_MAPPED!GB148*VLOOKUP(GB$20,Backend!$A$2:$K$61,VLOOKUP(MASTER_DATA_ESCALATED!$B148,Backend!$M$3:$O$8,3,FALSE),FALSE),SUM(FY148:GA148))</f>
        <v>0</v>
      </c>
      <c r="GC148" s="261"/>
      <c r="GD148" s="261"/>
      <c r="GE148" s="261"/>
      <c r="GF148" s="261">
        <f>IF(SUM(GC148:GE148)=0,MASTER_DATA_MAPPED!GF148*VLOOKUP(GF$20,Backend!$A$2:$K$61,VLOOKUP(MASTER_DATA_ESCALATED!$B148,Backend!$M$3:$O$8,3,FALSE),FALSE),SUM(GC148:GE148))</f>
        <v>0</v>
      </c>
      <c r="GG148" s="261"/>
      <c r="GH148" s="261"/>
      <c r="GI148" s="261"/>
      <c r="GJ148" s="261">
        <f>IF(SUM(GG148:GI148)=0,MASTER_DATA_MAPPED!GJ148*VLOOKUP(GJ$20,Backend!$A$2:$K$61,VLOOKUP(MASTER_DATA_ESCALATED!$B148,Backend!$M$3:$O$8,3,FALSE),FALSE),SUM(GG148:GI148))</f>
        <v>0</v>
      </c>
      <c r="GK148" s="261"/>
      <c r="GL148" s="261"/>
      <c r="GM148" s="261"/>
      <c r="GN148" s="261">
        <f>IF(SUM(GK148:GM148)=0,MASTER_DATA_MAPPED!GN148*VLOOKUP(GN$20,Backend!$A$2:$K$61,VLOOKUP(MASTER_DATA_ESCALATED!$B148,Backend!$M$3:$O$8,3,FALSE),FALSE),SUM(GK148:GM148))</f>
        <v>0</v>
      </c>
      <c r="GO148" s="261"/>
      <c r="GP148" s="261"/>
      <c r="GQ148" s="261"/>
      <c r="GR148" s="261">
        <f>IF(SUM(GO148:GQ148)=0,MASTER_DATA_MAPPED!GR148*VLOOKUP(GR$20,Backend!$A$2:$K$61,VLOOKUP(MASTER_DATA_ESCALATED!$B148,Backend!$M$3:$O$8,3,FALSE),FALSE),SUM(GO148:GQ148))</f>
        <v>0</v>
      </c>
      <c r="GS148" s="261"/>
      <c r="GT148" s="261"/>
      <c r="GU148" s="261"/>
      <c r="GV148" s="261">
        <f>IF(SUM(GS148:GU148)=0,MASTER_DATA_MAPPED!GV148*VLOOKUP(GV$20,Backend!$A$2:$K$61,VLOOKUP(MASTER_DATA_ESCALATED!$B148,Backend!$M$3:$O$8,3,FALSE),FALSE),SUM(GS148:GU148))</f>
        <v>0</v>
      </c>
    </row>
    <row r="149" spans="2:204" ht="17.25" hidden="1" outlineLevel="2" x14ac:dyDescent="0.3">
      <c r="B149" s="183">
        <f t="shared" si="3"/>
        <v>30</v>
      </c>
      <c r="C149" s="51">
        <f t="shared" si="4"/>
        <v>318</v>
      </c>
      <c r="D149" s="77"/>
      <c r="E149" s="52"/>
      <c r="F149" s="52">
        <v>318</v>
      </c>
      <c r="G149" s="78"/>
      <c r="H149" s="260" t="s">
        <v>75</v>
      </c>
      <c r="I149" s="261"/>
      <c r="J149" s="261"/>
      <c r="K149" s="261"/>
      <c r="L149" s="261">
        <f>IF(SUM(I149:K149)=0,MASTER_DATA_MAPPED!L149*VLOOKUP(L$20,Backend!$A$2:$K$61,VLOOKUP(MASTER_DATA_ESCALATED!$B149,Backend!$M$3:$O$8,3,FALSE),FALSE),SUM(I149:K149))</f>
        <v>0</v>
      </c>
      <c r="M149" s="261"/>
      <c r="N149" s="261"/>
      <c r="O149" s="261"/>
      <c r="P149" s="261">
        <f>IF(SUM(M149:O149)=0,MASTER_DATA_MAPPED!P149*VLOOKUP(P$20,Backend!$A$2:$K$61,VLOOKUP(MASTER_DATA_ESCALATED!$B149,Backend!$M$3:$O$8,3,FALSE),FALSE),SUM(M149:O149))</f>
        <v>0</v>
      </c>
      <c r="Q149" s="261"/>
      <c r="R149" s="261"/>
      <c r="S149" s="261"/>
      <c r="T149" s="261">
        <f>IF(SUM(Q149:S149)=0,MASTER_DATA_MAPPED!T149*VLOOKUP(T$20,Backend!$A$2:$K$61,VLOOKUP(MASTER_DATA_ESCALATED!$B149,Backend!$M$3:$O$8,3,FALSE),FALSE),SUM(Q149:S149))</f>
        <v>0</v>
      </c>
      <c r="U149" s="261"/>
      <c r="V149" s="261"/>
      <c r="W149" s="261"/>
      <c r="X149" s="261">
        <f>IF(SUM(U149:W149)=0,MASTER_DATA_MAPPED!X149*VLOOKUP(X$20,Backend!$A$2:$K$61,VLOOKUP(MASTER_DATA_ESCALATED!$B149,Backend!$M$3:$O$8,3,FALSE),FALSE),SUM(U149:W149))</f>
        <v>0</v>
      </c>
      <c r="Y149" s="261"/>
      <c r="Z149" s="261"/>
      <c r="AA149" s="261"/>
      <c r="AB149" s="261">
        <f>IF(SUM(Y149:AA149)=0,MASTER_DATA_MAPPED!AB149*VLOOKUP(AB$20,Backend!$A$2:$K$61,VLOOKUP(MASTER_DATA_ESCALATED!$B149,Backend!$M$3:$O$8,3,FALSE),FALSE),SUM(Y149:AA149))</f>
        <v>0</v>
      </c>
      <c r="AC149" s="261"/>
      <c r="AD149" s="261"/>
      <c r="AE149" s="261"/>
      <c r="AF149" s="261">
        <f>IF(SUM(AC149:AE149)=0,MASTER_DATA_MAPPED!AF149*VLOOKUP(AF$20,Backend!$A$2:$K$61,VLOOKUP(MASTER_DATA_ESCALATED!$B149,Backend!$M$3:$O$8,3,FALSE),FALSE),SUM(AC149:AE149))</f>
        <v>0</v>
      </c>
      <c r="AG149" s="261"/>
      <c r="AH149" s="261"/>
      <c r="AI149" s="261"/>
      <c r="AJ149" s="261">
        <f>IF(SUM(AG149:AI149)=0,MASTER_DATA_MAPPED!AJ149*VLOOKUP(AJ$20,Backend!$A$2:$K$61,VLOOKUP(MASTER_DATA_ESCALATED!$B149,Backend!$M$3:$O$8,3,FALSE),FALSE),SUM(AG149:AI149))</f>
        <v>0</v>
      </c>
      <c r="AK149" s="261"/>
      <c r="AL149" s="261"/>
      <c r="AM149" s="261"/>
      <c r="AN149" s="261">
        <f>IF(SUM(AK149:AM149)=0,MASTER_DATA_MAPPED!AN149*VLOOKUP(AN$20,Backend!$A$2:$K$61,VLOOKUP(MASTER_DATA_ESCALATED!$B149,Backend!$M$3:$O$8,3,FALSE),FALSE),SUM(AK149:AM149))</f>
        <v>0</v>
      </c>
      <c r="AO149" s="261"/>
      <c r="AP149" s="261"/>
      <c r="AQ149" s="261"/>
      <c r="AR149" s="261">
        <f>IF(SUM(AO149:AQ149)=0,MASTER_DATA_MAPPED!AR149*VLOOKUP(AR$20,Backend!$A$2:$K$61,VLOOKUP(MASTER_DATA_ESCALATED!$B149,Backend!$M$3:$O$8,3,FALSE),FALSE),SUM(AO149:AQ149))</f>
        <v>0</v>
      </c>
      <c r="AS149" s="261"/>
      <c r="AT149" s="261"/>
      <c r="AU149" s="261"/>
      <c r="AV149" s="261">
        <f>IF(SUM(AS149:AU149)=0,MASTER_DATA_MAPPED!AV149*VLOOKUP(AV$20,Backend!$A$2:$K$61,VLOOKUP(MASTER_DATA_ESCALATED!$B149,Backend!$M$3:$O$8,3,FALSE),FALSE),SUM(AS149:AU149))</f>
        <v>0</v>
      </c>
      <c r="AW149" s="261"/>
      <c r="AX149" s="261"/>
      <c r="AY149" s="261"/>
      <c r="AZ149" s="261">
        <f>IF(SUM(AW149:AY149)=0,MASTER_DATA_MAPPED!AZ149*VLOOKUP(AZ$20,Backend!$A$2:$K$61,VLOOKUP(MASTER_DATA_ESCALATED!$B149,Backend!$M$3:$O$8,3,FALSE),FALSE),SUM(AW149:AY149))</f>
        <v>0</v>
      </c>
      <c r="BA149" s="261"/>
      <c r="BB149" s="261"/>
      <c r="BC149" s="261"/>
      <c r="BD149" s="261">
        <f>IF(SUM(BA149:BC149)=0,MASTER_DATA_MAPPED!BD149*VLOOKUP(BD$20,Backend!$A$2:$K$61,VLOOKUP(MASTER_DATA_ESCALATED!$B149,Backend!$M$3:$O$8,3,FALSE),FALSE),SUM(BA149:BC149))</f>
        <v>0</v>
      </c>
      <c r="BE149" s="261"/>
      <c r="BF149" s="261"/>
      <c r="BG149" s="261"/>
      <c r="BH149" s="261">
        <f>IF(SUM(BE149:BG149)=0,MASTER_DATA_MAPPED!BH149*VLOOKUP(BH$20,Backend!$A$2:$K$61,VLOOKUP(MASTER_DATA_ESCALATED!$B149,Backend!$M$3:$O$8,3,FALSE),FALSE),SUM(BE149:BG149))</f>
        <v>0</v>
      </c>
      <c r="BI149" s="261"/>
      <c r="BJ149" s="261"/>
      <c r="BK149" s="261"/>
      <c r="BL149" s="261">
        <f>IF(SUM(BI149:BK149)=0,MASTER_DATA_MAPPED!BL149*VLOOKUP(BL$20,Backend!$A$2:$K$61,VLOOKUP(MASTER_DATA_ESCALATED!$B149,Backend!$M$3:$O$8,3,FALSE),FALSE),SUM(BI149:BK149))</f>
        <v>0</v>
      </c>
      <c r="BM149" s="261"/>
      <c r="BN149" s="261"/>
      <c r="BO149" s="261"/>
      <c r="BP149" s="261">
        <f>IF(SUM(BM149:BO149)=0,MASTER_DATA_MAPPED!BP149*VLOOKUP(BP$20,Backend!$A$2:$K$61,VLOOKUP(MASTER_DATA_ESCALATED!$B149,Backend!$M$3:$O$8,3,FALSE),FALSE),SUM(BM149:BO149))</f>
        <v>544773639.58916903</v>
      </c>
      <c r="BQ149" s="261"/>
      <c r="BR149" s="261"/>
      <c r="BS149" s="261"/>
      <c r="BT149" s="261">
        <f>IF(SUM(BQ149:BS149)=0,MASTER_DATA_MAPPED!BT149*VLOOKUP(BT$20,Backend!$A$2:$K$61,VLOOKUP(MASTER_DATA_ESCALATED!$B149,Backend!$M$3:$O$8,3,FALSE),FALSE),SUM(BQ149:BS149))</f>
        <v>284137538.74883288</v>
      </c>
      <c r="BU149" s="261"/>
      <c r="BV149" s="261"/>
      <c r="BW149" s="261"/>
      <c r="BX149" s="261">
        <f>IF(SUM(BU149:BW149)=0,MASTER_DATA_MAPPED!BX149*VLOOKUP(BX$20,Backend!$A$2:$K$61,VLOOKUP(MASTER_DATA_ESCALATED!$B149,Backend!$M$3:$O$8,3,FALSE),FALSE),SUM(BU149:BW149))</f>
        <v>132669587.3015873</v>
      </c>
      <c r="BY149" s="261"/>
      <c r="BZ149" s="261"/>
      <c r="CA149" s="261"/>
      <c r="CB149" s="261">
        <f>IF(SUM(BY149:CA149)=0,MASTER_DATA_MAPPED!CB149*VLOOKUP(CB$20,Backend!$A$2:$K$61,VLOOKUP(MASTER_DATA_ESCALATED!$B149,Backend!$M$3:$O$8,3,FALSE),FALSE),SUM(BY149:CA149))</f>
        <v>221490255.83566758</v>
      </c>
      <c r="CC149" s="261"/>
      <c r="CD149" s="261"/>
      <c r="CE149" s="261"/>
      <c r="CF149" s="261">
        <f>IF(SUM(CC149:CE149)=0,MASTER_DATA_MAPPED!CF149*VLOOKUP(CF$20,Backend!$A$2:$K$61,VLOOKUP(MASTER_DATA_ESCALATED!$B149,Backend!$M$3:$O$8,3,FALSE),FALSE),SUM(CC149:CE149))</f>
        <v>102389370.68160596</v>
      </c>
      <c r="CG149" s="261"/>
      <c r="CH149" s="261"/>
      <c r="CI149" s="261"/>
      <c r="CJ149" s="261">
        <f>IF(SUM(CG149:CI149)=0,MASTER_DATA_MAPPED!CJ149*VLOOKUP(CJ$20,Backend!$A$2:$K$61,VLOOKUP(MASTER_DATA_ESCALATED!$B149,Backend!$M$3:$O$8,3,FALSE),FALSE),SUM(CG149:CI149))</f>
        <v>436215551.3683266</v>
      </c>
      <c r="CK149" s="261"/>
      <c r="CL149" s="261"/>
      <c r="CM149" s="261"/>
      <c r="CN149" s="261">
        <f>IF(SUM(CK149:CM149)=0,MASTER_DATA_MAPPED!CN149*VLOOKUP(CN$20,Backend!$A$2:$K$61,VLOOKUP(MASTER_DATA_ESCALATED!$B149,Backend!$M$3:$O$8,3,FALSE),FALSE),SUM(CK149:CM149))</f>
        <v>107097353.07312696</v>
      </c>
      <c r="CO149" s="261"/>
      <c r="CP149" s="261"/>
      <c r="CQ149" s="261"/>
      <c r="CR149" s="261">
        <f>IF(SUM(CO149:CQ149)=0,MASTER_DATA_MAPPED!CR149*VLOOKUP(CR$20,Backend!$A$2:$K$61,VLOOKUP(MASTER_DATA_ESCALATED!$B149,Backend!$M$3:$O$8,3,FALSE),FALSE),SUM(CO149:CQ149))</f>
        <v>227581875.28039479</v>
      </c>
      <c r="CS149" s="261"/>
      <c r="CT149" s="261"/>
      <c r="CU149" s="261"/>
      <c r="CV149" s="261">
        <f>IF(SUM(CS149:CU149)=0,MASTER_DATA_MAPPED!CV149*VLOOKUP(CV$20,Backend!$A$2:$K$61,VLOOKUP(MASTER_DATA_ESCALATED!$B149,Backend!$M$3:$O$8,3,FALSE),FALSE),SUM(CS149:CU149))</f>
        <v>0</v>
      </c>
      <c r="CW149" s="261"/>
      <c r="CX149" s="261"/>
      <c r="CY149" s="261"/>
      <c r="CZ149" s="261">
        <f>IF(SUM(CW149:CY149)=0,MASTER_DATA_MAPPED!CZ149*VLOOKUP(CZ$20,Backend!$A$2:$K$61,VLOOKUP(MASTER_DATA_ESCALATED!$B149,Backend!$M$3:$O$8,3,FALSE),FALSE),SUM(CW149:CY149))</f>
        <v>0</v>
      </c>
      <c r="DA149" s="261"/>
      <c r="DB149" s="261"/>
      <c r="DC149" s="261"/>
      <c r="DD149" s="261" t="e">
        <f>IF(SUM(DA149:DC149)=0,MASTER_DATA_MAPPED!DD149*VLOOKUP(DD$20,Backend!$A$2:$K$61,VLOOKUP(MASTER_DATA_ESCALATED!$B149,Backend!$M$3:$O$8,3,FALSE),FALSE),SUM(DA149:DC149))</f>
        <v>#N/A</v>
      </c>
      <c r="DE149" s="261"/>
      <c r="DF149" s="261"/>
      <c r="DG149" s="261"/>
      <c r="DH149" s="261">
        <f>IF(SUM(DE149:DG149)=0,MASTER_DATA_MAPPED!DH149*VLOOKUP(DH$20,Backend!$A$2:$K$61,VLOOKUP(MASTER_DATA_ESCALATED!$B149,Backend!$M$3:$O$8,3,FALSE),FALSE),SUM(DE149:DG149))</f>
        <v>0</v>
      </c>
      <c r="DI149" s="261"/>
      <c r="DJ149" s="261"/>
      <c r="DK149" s="261"/>
      <c r="DL149" s="261">
        <f>IF(SUM(DI149:DK149)=0,MASTER_DATA_MAPPED!DL149*VLOOKUP(DL$20,Backend!$A$2:$K$61,VLOOKUP(MASTER_DATA_ESCALATED!$B149,Backend!$M$3:$O$8,3,FALSE),FALSE),SUM(DI149:DK149))</f>
        <v>0</v>
      </c>
      <c r="DM149" s="261"/>
      <c r="DN149" s="261"/>
      <c r="DO149" s="261"/>
      <c r="DP149" s="261">
        <f>IF(SUM(DM149:DO149)=0,MASTER_DATA_MAPPED!DP149*VLOOKUP(DP$20,Backend!$A$2:$K$61,VLOOKUP(MASTER_DATA_ESCALATED!$B149,Backend!$M$3:$O$8,3,FALSE),FALSE),SUM(DM149:DO149))</f>
        <v>0</v>
      </c>
      <c r="DQ149" s="261"/>
      <c r="DR149" s="261"/>
      <c r="DS149" s="261"/>
      <c r="DT149" s="261">
        <f>IF(SUM(DQ149:DS149)=0,MASTER_DATA_MAPPED!DT149*VLOOKUP(DT$20,Backend!$A$2:$K$61,VLOOKUP(MASTER_DATA_ESCALATED!$B149,Backend!$M$3:$O$8,3,FALSE),FALSE),SUM(DQ149:DS149))</f>
        <v>0</v>
      </c>
      <c r="DU149" s="261"/>
      <c r="DV149" s="261"/>
      <c r="DW149" s="261"/>
      <c r="DX149" s="261">
        <f>IF(SUM(DU149:DW149)=0,MASTER_DATA_MAPPED!DX149*VLOOKUP(DX$20,Backend!$A$2:$K$61,VLOOKUP(MASTER_DATA_ESCALATED!$B149,Backend!$M$3:$O$8,3,FALSE),FALSE),SUM(DU149:DW149))</f>
        <v>0</v>
      </c>
      <c r="DY149" s="261"/>
      <c r="DZ149" s="261"/>
      <c r="EA149" s="261"/>
      <c r="EB149" s="261">
        <f>IF(SUM(DY149:EA149)=0,MASTER_DATA_MAPPED!EB149*VLOOKUP(EB$20,Backend!$A$2:$K$61,VLOOKUP(MASTER_DATA_ESCALATED!$B149,Backend!$M$3:$O$8,3,FALSE),FALSE),SUM(DY149:EA149))</f>
        <v>0</v>
      </c>
      <c r="EC149" s="261"/>
      <c r="ED149" s="261"/>
      <c r="EE149" s="261"/>
      <c r="EF149" s="261">
        <f>IF(SUM(EC149:EE149)=0,MASTER_DATA_MAPPED!EF149*VLOOKUP(EF$20,Backend!$A$2:$K$61,VLOOKUP(MASTER_DATA_ESCALATED!$B149,Backend!$M$3:$O$8,3,FALSE),FALSE),SUM(EC149:EE149))</f>
        <v>0</v>
      </c>
      <c r="EG149" s="261"/>
      <c r="EH149" s="261"/>
      <c r="EI149" s="261"/>
      <c r="EJ149" s="261">
        <f>IF(SUM(EG149:EI149)=0,MASTER_DATA_MAPPED!EJ149*VLOOKUP(EJ$20,Backend!$A$2:$K$61,VLOOKUP(MASTER_DATA_ESCALATED!$B149,Backend!$M$3:$O$8,3,FALSE),FALSE),SUM(EG149:EI149))</f>
        <v>0</v>
      </c>
      <c r="EK149" s="261"/>
      <c r="EL149" s="261"/>
      <c r="EM149" s="261"/>
      <c r="EN149" s="261">
        <f>IF(SUM(EK149:EM149)=0,MASTER_DATA_MAPPED!EN149*VLOOKUP(EN$20,Backend!$A$2:$K$61,VLOOKUP(MASTER_DATA_ESCALATED!$B149,Backend!$M$3:$O$8,3,FALSE),FALSE),SUM(EK149:EM149))</f>
        <v>0</v>
      </c>
      <c r="EO149" s="261"/>
      <c r="EP149" s="261"/>
      <c r="EQ149" s="261"/>
      <c r="ER149" s="261">
        <f>IF(SUM(EO149:EQ149)=0,MASTER_DATA_MAPPED!ER149*VLOOKUP(ER$20,Backend!$A$2:$K$61,VLOOKUP(MASTER_DATA_ESCALATED!$B149,Backend!$M$3:$O$8,3,FALSE),FALSE),SUM(EO149:EQ149))</f>
        <v>0</v>
      </c>
      <c r="ES149" s="261"/>
      <c r="ET149" s="261"/>
      <c r="EU149" s="261"/>
      <c r="EV149" s="261">
        <f>IF(SUM(ES149:EU149)=0,MASTER_DATA_MAPPED!EV149*VLOOKUP(EV$20,Backend!$A$2:$K$61,VLOOKUP(MASTER_DATA_ESCALATED!$B149,Backend!$M$3:$O$8,3,FALSE),FALSE),SUM(ES149:EU149))</f>
        <v>0</v>
      </c>
      <c r="EW149" s="261"/>
      <c r="EX149" s="261"/>
      <c r="EY149" s="261"/>
      <c r="EZ149" s="261">
        <f>IF(SUM(EW149:EY149)=0,MASTER_DATA_MAPPED!EZ149*VLOOKUP(EZ$20,Backend!$A$2:$K$61,VLOOKUP(MASTER_DATA_ESCALATED!$B149,Backend!$M$3:$O$8,3,FALSE),FALSE),SUM(EW149:EY149))</f>
        <v>70780145.658263296</v>
      </c>
      <c r="FA149" s="261"/>
      <c r="FB149" s="261"/>
      <c r="FC149" s="261"/>
      <c r="FD149" s="261">
        <f>IF(SUM(FA149:FC149)=0,MASTER_DATA_MAPPED!FD149*VLOOKUP(FD$20,Backend!$A$2:$K$61,VLOOKUP(MASTER_DATA_ESCALATED!$B149,Backend!$M$3:$O$8,3,FALSE),FALSE),SUM(FA149:FC149))</f>
        <v>65241217.553688139</v>
      </c>
      <c r="FE149" s="261"/>
      <c r="FF149" s="261"/>
      <c r="FG149" s="261"/>
      <c r="FH149" s="261">
        <f>IF(SUM(FE149:FG149)=0,MASTER_DATA_MAPPED!FH149*VLOOKUP(FH$20,Backend!$A$2:$K$61,VLOOKUP(MASTER_DATA_ESCALATED!$B149,Backend!$M$3:$O$8,3,FALSE),FALSE),SUM(FE149:FG149))</f>
        <v>62797736.694677867</v>
      </c>
      <c r="FI149" s="261"/>
      <c r="FJ149" s="261"/>
      <c r="FK149" s="261"/>
      <c r="FL149" s="261">
        <f>IF(SUM(FI149:FK149)=0,MASTER_DATA_MAPPED!FL149*VLOOKUP(FL$20,Backend!$A$2:$K$61,VLOOKUP(MASTER_DATA_ESCALATED!$B149,Backend!$M$3:$O$8,3,FALSE),FALSE),SUM(FI149:FK149))</f>
        <v>123728732.02614379</v>
      </c>
      <c r="FM149" s="261"/>
      <c r="FN149" s="261"/>
      <c r="FO149" s="261"/>
      <c r="FP149" s="261">
        <f>IF(SUM(FM149:FO149)=0,MASTER_DATA_MAPPED!FP149*VLOOKUP(FP$20,Backend!$A$2:$K$61,VLOOKUP(MASTER_DATA_ESCALATED!$B149,Backend!$M$3:$O$8,3,FALSE),FALSE),SUM(FM149:FO149))</f>
        <v>129429357.58980301</v>
      </c>
      <c r="FQ149" s="261"/>
      <c r="FR149" s="261"/>
      <c r="FS149" s="261"/>
      <c r="FT149" s="261">
        <f>IF(SUM(FQ149:FS149)=0,MASTER_DATA_MAPPED!FT149*VLOOKUP(FT$20,Backend!$A$2:$K$61,VLOOKUP(MASTER_DATA_ESCALATED!$B149,Backend!$M$3:$O$8,3,FALSE),FALSE),SUM(FQ149:FS149))</f>
        <v>104746587.8470452</v>
      </c>
      <c r="FU149" s="261"/>
      <c r="FV149" s="261"/>
      <c r="FW149" s="261"/>
      <c r="FX149" s="261">
        <f>IF(SUM(FU149:FW149)=0,MASTER_DATA_MAPPED!FX149*VLOOKUP(FX$20,Backend!$A$2:$K$61,VLOOKUP(MASTER_DATA_ESCALATED!$B149,Backend!$M$3:$O$8,3,FALSE),FALSE),SUM(FU149:FW149))</f>
        <v>102179227.55040556</v>
      </c>
      <c r="FY149" s="261"/>
      <c r="FZ149" s="261"/>
      <c r="GA149" s="261"/>
      <c r="GB149" s="261">
        <f>IF(SUM(FY149:GA149)=0,MASTER_DATA_MAPPED!GB149*VLOOKUP(GB$20,Backend!$A$2:$K$61,VLOOKUP(MASTER_DATA_ESCALATED!$B149,Backend!$M$3:$O$8,3,FALSE),FALSE),SUM(FY149:GA149))</f>
        <v>136673234.84897643</v>
      </c>
      <c r="GC149" s="261"/>
      <c r="GD149" s="261"/>
      <c r="GE149" s="261"/>
      <c r="GF149" s="261">
        <f>IF(SUM(GC149:GE149)=0,MASTER_DATA_MAPPED!GF149*VLOOKUP(GF$20,Backend!$A$2:$K$61,VLOOKUP(MASTER_DATA_ESCALATED!$B149,Backend!$M$3:$O$8,3,FALSE),FALSE),SUM(GC149:GE149))</f>
        <v>111906539.6740054</v>
      </c>
      <c r="GG149" s="261"/>
      <c r="GH149" s="261"/>
      <c r="GI149" s="261"/>
      <c r="GJ149" s="261">
        <f>IF(SUM(GG149:GI149)=0,MASTER_DATA_MAPPED!GJ149*VLOOKUP(GJ$20,Backend!$A$2:$K$61,VLOOKUP(MASTER_DATA_ESCALATED!$B149,Backend!$M$3:$O$8,3,FALSE),FALSE),SUM(GG149:GI149))</f>
        <v>109473359.10390112</v>
      </c>
      <c r="GK149" s="261"/>
      <c r="GL149" s="261"/>
      <c r="GM149" s="261"/>
      <c r="GN149" s="261">
        <f>IF(SUM(GK149:GM149)=0,MASTER_DATA_MAPPED!GN149*VLOOKUP(GN$20,Backend!$A$2:$K$61,VLOOKUP(MASTER_DATA_ESCALATED!$B149,Backend!$M$3:$O$8,3,FALSE),FALSE),SUM(GK149:GM149))</f>
        <v>133336565.00579375</v>
      </c>
      <c r="GO149" s="261"/>
      <c r="GP149" s="261"/>
      <c r="GQ149" s="261"/>
      <c r="GR149" s="261">
        <f>IF(SUM(GO149:GQ149)=0,MASTER_DATA_MAPPED!GR149*VLOOKUP(GR$20,Backend!$A$2:$K$61,VLOOKUP(MASTER_DATA_ESCALATED!$B149,Backend!$M$3:$O$8,3,FALSE),FALSE),SUM(GO149:GQ149))</f>
        <v>108467722.28968714</v>
      </c>
      <c r="GS149" s="261"/>
      <c r="GT149" s="261"/>
      <c r="GU149" s="261"/>
      <c r="GV149" s="261">
        <f>IF(SUM(GS149:GU149)=0,MASTER_DATA_MAPPED!GV149*VLOOKUP(GV$20,Backend!$A$2:$K$61,VLOOKUP(MASTER_DATA_ESCALATED!$B149,Backend!$M$3:$O$8,3,FALSE),FALSE),SUM(GS149:GU149))</f>
        <v>105606586.09810738</v>
      </c>
    </row>
    <row r="150" spans="2:204" ht="17.25" hidden="1" outlineLevel="2" x14ac:dyDescent="0.3">
      <c r="B150" s="183">
        <f t="shared" si="3"/>
        <v>30</v>
      </c>
      <c r="C150" s="51">
        <f t="shared" si="4"/>
        <v>319</v>
      </c>
      <c r="D150" s="77"/>
      <c r="E150" s="52"/>
      <c r="F150" s="52">
        <v>319</v>
      </c>
      <c r="G150" s="78"/>
      <c r="H150" s="260" t="s">
        <v>232</v>
      </c>
      <c r="I150" s="261"/>
      <c r="J150" s="261"/>
      <c r="K150" s="261"/>
      <c r="L150" s="261">
        <f>IF(SUM(I150:K150)=0,MASTER_DATA_MAPPED!L150*VLOOKUP(L$20,Backend!$A$2:$K$61,VLOOKUP(MASTER_DATA_ESCALATED!$B150,Backend!$M$3:$O$8,3,FALSE),FALSE),SUM(I150:K150))</f>
        <v>0</v>
      </c>
      <c r="M150" s="261"/>
      <c r="N150" s="261"/>
      <c r="O150" s="261"/>
      <c r="P150" s="261">
        <f>IF(SUM(M150:O150)=0,MASTER_DATA_MAPPED!P150*VLOOKUP(P$20,Backend!$A$2:$K$61,VLOOKUP(MASTER_DATA_ESCALATED!$B150,Backend!$M$3:$O$8,3,FALSE),FALSE),SUM(M150:O150))</f>
        <v>0</v>
      </c>
      <c r="Q150" s="261"/>
      <c r="R150" s="261"/>
      <c r="S150" s="261"/>
      <c r="T150" s="261">
        <f>IF(SUM(Q150:S150)=0,MASTER_DATA_MAPPED!T150*VLOOKUP(T$20,Backend!$A$2:$K$61,VLOOKUP(MASTER_DATA_ESCALATED!$B150,Backend!$M$3:$O$8,3,FALSE),FALSE),SUM(Q150:S150))</f>
        <v>0</v>
      </c>
      <c r="U150" s="261"/>
      <c r="V150" s="261"/>
      <c r="W150" s="261"/>
      <c r="X150" s="261">
        <f>IF(SUM(U150:W150)=0,MASTER_DATA_MAPPED!X150*VLOOKUP(X$20,Backend!$A$2:$K$61,VLOOKUP(MASTER_DATA_ESCALATED!$B150,Backend!$M$3:$O$8,3,FALSE),FALSE),SUM(U150:W150))</f>
        <v>0</v>
      </c>
      <c r="Y150" s="261"/>
      <c r="Z150" s="261"/>
      <c r="AA150" s="261"/>
      <c r="AB150" s="261">
        <f>IF(SUM(Y150:AA150)=0,MASTER_DATA_MAPPED!AB150*VLOOKUP(AB$20,Backend!$A$2:$K$61,VLOOKUP(MASTER_DATA_ESCALATED!$B150,Backend!$M$3:$O$8,3,FALSE),FALSE),SUM(Y150:AA150))</f>
        <v>0</v>
      </c>
      <c r="AC150" s="261"/>
      <c r="AD150" s="261"/>
      <c r="AE150" s="261"/>
      <c r="AF150" s="261">
        <f>IF(SUM(AC150:AE150)=0,MASTER_DATA_MAPPED!AF150*VLOOKUP(AF$20,Backend!$A$2:$K$61,VLOOKUP(MASTER_DATA_ESCALATED!$B150,Backend!$M$3:$O$8,3,FALSE),FALSE),SUM(AC150:AE150))</f>
        <v>0</v>
      </c>
      <c r="AG150" s="261"/>
      <c r="AH150" s="261"/>
      <c r="AI150" s="261"/>
      <c r="AJ150" s="261">
        <f>IF(SUM(AG150:AI150)=0,MASTER_DATA_MAPPED!AJ150*VLOOKUP(AJ$20,Backend!$A$2:$K$61,VLOOKUP(MASTER_DATA_ESCALATED!$B150,Backend!$M$3:$O$8,3,FALSE),FALSE),SUM(AG150:AI150))</f>
        <v>0</v>
      </c>
      <c r="AK150" s="261"/>
      <c r="AL150" s="261"/>
      <c r="AM150" s="261"/>
      <c r="AN150" s="261">
        <f>IF(SUM(AK150:AM150)=0,MASTER_DATA_MAPPED!AN150*VLOOKUP(AN$20,Backend!$A$2:$K$61,VLOOKUP(MASTER_DATA_ESCALATED!$B150,Backend!$M$3:$O$8,3,FALSE),FALSE),SUM(AK150:AM150))</f>
        <v>0</v>
      </c>
      <c r="AO150" s="261"/>
      <c r="AP150" s="261"/>
      <c r="AQ150" s="261"/>
      <c r="AR150" s="261">
        <f>IF(SUM(AO150:AQ150)=0,MASTER_DATA_MAPPED!AR150*VLOOKUP(AR$20,Backend!$A$2:$K$61,VLOOKUP(MASTER_DATA_ESCALATED!$B150,Backend!$M$3:$O$8,3,FALSE),FALSE),SUM(AO150:AQ150))</f>
        <v>0</v>
      </c>
      <c r="AS150" s="261"/>
      <c r="AT150" s="261"/>
      <c r="AU150" s="261"/>
      <c r="AV150" s="261">
        <f>IF(SUM(AS150:AU150)=0,MASTER_DATA_MAPPED!AV150*VLOOKUP(AV$20,Backend!$A$2:$K$61,VLOOKUP(MASTER_DATA_ESCALATED!$B150,Backend!$M$3:$O$8,3,FALSE),FALSE),SUM(AS150:AU150))</f>
        <v>0</v>
      </c>
      <c r="AW150" s="261"/>
      <c r="AX150" s="261"/>
      <c r="AY150" s="261"/>
      <c r="AZ150" s="261">
        <f>IF(SUM(AW150:AY150)=0,MASTER_DATA_MAPPED!AZ150*VLOOKUP(AZ$20,Backend!$A$2:$K$61,VLOOKUP(MASTER_DATA_ESCALATED!$B150,Backend!$M$3:$O$8,3,FALSE),FALSE),SUM(AW150:AY150))</f>
        <v>0</v>
      </c>
      <c r="BA150" s="261"/>
      <c r="BB150" s="261"/>
      <c r="BC150" s="261"/>
      <c r="BD150" s="261">
        <f>IF(SUM(BA150:BC150)=0,MASTER_DATA_MAPPED!BD150*VLOOKUP(BD$20,Backend!$A$2:$K$61,VLOOKUP(MASTER_DATA_ESCALATED!$B150,Backend!$M$3:$O$8,3,FALSE),FALSE),SUM(BA150:BC150))</f>
        <v>0</v>
      </c>
      <c r="BE150" s="261"/>
      <c r="BF150" s="261"/>
      <c r="BG150" s="261"/>
      <c r="BH150" s="261">
        <f>IF(SUM(BE150:BG150)=0,MASTER_DATA_MAPPED!BH150*VLOOKUP(BH$20,Backend!$A$2:$K$61,VLOOKUP(MASTER_DATA_ESCALATED!$B150,Backend!$M$3:$O$8,3,FALSE),FALSE),SUM(BE150:BG150))</f>
        <v>0</v>
      </c>
      <c r="BI150" s="261"/>
      <c r="BJ150" s="261"/>
      <c r="BK150" s="261"/>
      <c r="BL150" s="261">
        <f>IF(SUM(BI150:BK150)=0,MASTER_DATA_MAPPED!BL150*VLOOKUP(BL$20,Backend!$A$2:$K$61,VLOOKUP(MASTER_DATA_ESCALATED!$B150,Backend!$M$3:$O$8,3,FALSE),FALSE),SUM(BI150:BK150))</f>
        <v>0</v>
      </c>
      <c r="BM150" s="261"/>
      <c r="BN150" s="261"/>
      <c r="BO150" s="261"/>
      <c r="BP150" s="261">
        <f>IF(SUM(BM150:BO150)=0,MASTER_DATA_MAPPED!BP150*VLOOKUP(BP$20,Backend!$A$2:$K$61,VLOOKUP(MASTER_DATA_ESCALATED!$B150,Backend!$M$3:$O$8,3,FALSE),FALSE),SUM(BM150:BO150))</f>
        <v>0</v>
      </c>
      <c r="BQ150" s="261"/>
      <c r="BR150" s="261"/>
      <c r="BS150" s="261"/>
      <c r="BT150" s="261">
        <f>IF(SUM(BQ150:BS150)=0,MASTER_DATA_MAPPED!BT150*VLOOKUP(BT$20,Backend!$A$2:$K$61,VLOOKUP(MASTER_DATA_ESCALATED!$B150,Backend!$M$3:$O$8,3,FALSE),FALSE),SUM(BQ150:BS150))</f>
        <v>0</v>
      </c>
      <c r="BU150" s="261"/>
      <c r="BV150" s="261"/>
      <c r="BW150" s="261"/>
      <c r="BX150" s="261">
        <f>IF(SUM(BU150:BW150)=0,MASTER_DATA_MAPPED!BX150*VLOOKUP(BX$20,Backend!$A$2:$K$61,VLOOKUP(MASTER_DATA_ESCALATED!$B150,Backend!$M$3:$O$8,3,FALSE),FALSE),SUM(BU150:BW150))</f>
        <v>0</v>
      </c>
      <c r="BY150" s="261"/>
      <c r="BZ150" s="261"/>
      <c r="CA150" s="261"/>
      <c r="CB150" s="261">
        <f>IF(SUM(BY150:CA150)=0,MASTER_DATA_MAPPED!CB150*VLOOKUP(CB$20,Backend!$A$2:$K$61,VLOOKUP(MASTER_DATA_ESCALATED!$B150,Backend!$M$3:$O$8,3,FALSE),FALSE),SUM(BY150:CA150))</f>
        <v>0</v>
      </c>
      <c r="CC150" s="261"/>
      <c r="CD150" s="261"/>
      <c r="CE150" s="261"/>
      <c r="CF150" s="261">
        <f>IF(SUM(CC150:CE150)=0,MASTER_DATA_MAPPED!CF150*VLOOKUP(CF$20,Backend!$A$2:$K$61,VLOOKUP(MASTER_DATA_ESCALATED!$B150,Backend!$M$3:$O$8,3,FALSE),FALSE),SUM(CC150:CE150))</f>
        <v>0</v>
      </c>
      <c r="CG150" s="261"/>
      <c r="CH150" s="261"/>
      <c r="CI150" s="261"/>
      <c r="CJ150" s="261">
        <f>IF(SUM(CG150:CI150)=0,MASTER_DATA_MAPPED!CJ150*VLOOKUP(CJ$20,Backend!$A$2:$K$61,VLOOKUP(MASTER_DATA_ESCALATED!$B150,Backend!$M$3:$O$8,3,FALSE),FALSE),SUM(CG150:CI150))</f>
        <v>0</v>
      </c>
      <c r="CK150" s="261"/>
      <c r="CL150" s="261"/>
      <c r="CM150" s="261"/>
      <c r="CN150" s="261">
        <f>IF(SUM(CK150:CM150)=0,MASTER_DATA_MAPPED!CN150*VLOOKUP(CN$20,Backend!$A$2:$K$61,VLOOKUP(MASTER_DATA_ESCALATED!$B150,Backend!$M$3:$O$8,3,FALSE),FALSE),SUM(CK150:CM150))</f>
        <v>0</v>
      </c>
      <c r="CO150" s="261"/>
      <c r="CP150" s="261"/>
      <c r="CQ150" s="261"/>
      <c r="CR150" s="261">
        <f>IF(SUM(CO150:CQ150)=0,MASTER_DATA_MAPPED!CR150*VLOOKUP(CR$20,Backend!$A$2:$K$61,VLOOKUP(MASTER_DATA_ESCALATED!$B150,Backend!$M$3:$O$8,3,FALSE),FALSE),SUM(CO150:CQ150))</f>
        <v>0</v>
      </c>
      <c r="CS150" s="261"/>
      <c r="CT150" s="261"/>
      <c r="CU150" s="261"/>
      <c r="CV150" s="261">
        <f>IF(SUM(CS150:CU150)=0,MASTER_DATA_MAPPED!CV150*VLOOKUP(CV$20,Backend!$A$2:$K$61,VLOOKUP(MASTER_DATA_ESCALATED!$B150,Backend!$M$3:$O$8,3,FALSE),FALSE),SUM(CS150:CU150))</f>
        <v>0</v>
      </c>
      <c r="CW150" s="261"/>
      <c r="CX150" s="261"/>
      <c r="CY150" s="261"/>
      <c r="CZ150" s="261">
        <f>IF(SUM(CW150:CY150)=0,MASTER_DATA_MAPPED!CZ150*VLOOKUP(CZ$20,Backend!$A$2:$K$61,VLOOKUP(MASTER_DATA_ESCALATED!$B150,Backend!$M$3:$O$8,3,FALSE),FALSE),SUM(CW150:CY150))</f>
        <v>0</v>
      </c>
      <c r="DA150" s="261"/>
      <c r="DB150" s="261"/>
      <c r="DC150" s="261"/>
      <c r="DD150" s="261" t="e">
        <f>IF(SUM(DA150:DC150)=0,MASTER_DATA_MAPPED!DD150*VLOOKUP(DD$20,Backend!$A$2:$K$61,VLOOKUP(MASTER_DATA_ESCALATED!$B150,Backend!$M$3:$O$8,3,FALSE),FALSE),SUM(DA150:DC150))</f>
        <v>#N/A</v>
      </c>
      <c r="DE150" s="261"/>
      <c r="DF150" s="261"/>
      <c r="DG150" s="261"/>
      <c r="DH150" s="261">
        <f>IF(SUM(DE150:DG150)=0,MASTER_DATA_MAPPED!DH150*VLOOKUP(DH$20,Backend!$A$2:$K$61,VLOOKUP(MASTER_DATA_ESCALATED!$B150,Backend!$M$3:$O$8,3,FALSE),FALSE),SUM(DE150:DG150))</f>
        <v>0</v>
      </c>
      <c r="DI150" s="261"/>
      <c r="DJ150" s="261"/>
      <c r="DK150" s="261"/>
      <c r="DL150" s="261">
        <f>IF(SUM(DI150:DK150)=0,MASTER_DATA_MAPPED!DL150*VLOOKUP(DL$20,Backend!$A$2:$K$61,VLOOKUP(MASTER_DATA_ESCALATED!$B150,Backend!$M$3:$O$8,3,FALSE),FALSE),SUM(DI150:DK150))</f>
        <v>0</v>
      </c>
      <c r="DM150" s="261"/>
      <c r="DN150" s="261"/>
      <c r="DO150" s="261"/>
      <c r="DP150" s="261">
        <f>IF(SUM(DM150:DO150)=0,MASTER_DATA_MAPPED!DP150*VLOOKUP(DP$20,Backend!$A$2:$K$61,VLOOKUP(MASTER_DATA_ESCALATED!$B150,Backend!$M$3:$O$8,3,FALSE),FALSE),SUM(DM150:DO150))</f>
        <v>0</v>
      </c>
      <c r="DQ150" s="261"/>
      <c r="DR150" s="261"/>
      <c r="DS150" s="261"/>
      <c r="DT150" s="261">
        <f>IF(SUM(DQ150:DS150)=0,MASTER_DATA_MAPPED!DT150*VLOOKUP(DT$20,Backend!$A$2:$K$61,VLOOKUP(MASTER_DATA_ESCALATED!$B150,Backend!$M$3:$O$8,3,FALSE),FALSE),SUM(DQ150:DS150))</f>
        <v>0</v>
      </c>
      <c r="DU150" s="261"/>
      <c r="DV150" s="261"/>
      <c r="DW150" s="261"/>
      <c r="DX150" s="261">
        <f>IF(SUM(DU150:DW150)=0,MASTER_DATA_MAPPED!DX150*VLOOKUP(DX$20,Backend!$A$2:$K$61,VLOOKUP(MASTER_DATA_ESCALATED!$B150,Backend!$M$3:$O$8,3,FALSE),FALSE),SUM(DU150:DW150))</f>
        <v>0</v>
      </c>
      <c r="DY150" s="261"/>
      <c r="DZ150" s="261"/>
      <c r="EA150" s="261"/>
      <c r="EB150" s="261">
        <f>IF(SUM(DY150:EA150)=0,MASTER_DATA_MAPPED!EB150*VLOOKUP(EB$20,Backend!$A$2:$K$61,VLOOKUP(MASTER_DATA_ESCALATED!$B150,Backend!$M$3:$O$8,3,FALSE),FALSE),SUM(DY150:EA150))</f>
        <v>0</v>
      </c>
      <c r="EC150" s="261"/>
      <c r="ED150" s="261"/>
      <c r="EE150" s="261"/>
      <c r="EF150" s="261">
        <f>IF(SUM(EC150:EE150)=0,MASTER_DATA_MAPPED!EF150*VLOOKUP(EF$20,Backend!$A$2:$K$61,VLOOKUP(MASTER_DATA_ESCALATED!$B150,Backend!$M$3:$O$8,3,FALSE),FALSE),SUM(EC150:EE150))</f>
        <v>0</v>
      </c>
      <c r="EG150" s="261"/>
      <c r="EH150" s="261"/>
      <c r="EI150" s="261"/>
      <c r="EJ150" s="261">
        <f>IF(SUM(EG150:EI150)=0,MASTER_DATA_MAPPED!EJ150*VLOOKUP(EJ$20,Backend!$A$2:$K$61,VLOOKUP(MASTER_DATA_ESCALATED!$B150,Backend!$M$3:$O$8,3,FALSE),FALSE),SUM(EG150:EI150))</f>
        <v>0</v>
      </c>
      <c r="EK150" s="261"/>
      <c r="EL150" s="261"/>
      <c r="EM150" s="261"/>
      <c r="EN150" s="261">
        <f>IF(SUM(EK150:EM150)=0,MASTER_DATA_MAPPED!EN150*VLOOKUP(EN$20,Backend!$A$2:$K$61,VLOOKUP(MASTER_DATA_ESCALATED!$B150,Backend!$M$3:$O$8,3,FALSE),FALSE),SUM(EK150:EM150))</f>
        <v>0</v>
      </c>
      <c r="EO150" s="261"/>
      <c r="EP150" s="261"/>
      <c r="EQ150" s="261"/>
      <c r="ER150" s="261">
        <f>IF(SUM(EO150:EQ150)=0,MASTER_DATA_MAPPED!ER150*VLOOKUP(ER$20,Backend!$A$2:$K$61,VLOOKUP(MASTER_DATA_ESCALATED!$B150,Backend!$M$3:$O$8,3,FALSE),FALSE),SUM(EO150:EQ150))</f>
        <v>0</v>
      </c>
      <c r="ES150" s="261"/>
      <c r="ET150" s="261"/>
      <c r="EU150" s="261"/>
      <c r="EV150" s="261">
        <f>IF(SUM(ES150:EU150)=0,MASTER_DATA_MAPPED!EV150*VLOOKUP(EV$20,Backend!$A$2:$K$61,VLOOKUP(MASTER_DATA_ESCALATED!$B150,Backend!$M$3:$O$8,3,FALSE),FALSE),SUM(ES150:EU150))</f>
        <v>0</v>
      </c>
      <c r="EW150" s="261"/>
      <c r="EX150" s="261"/>
      <c r="EY150" s="261"/>
      <c r="EZ150" s="261">
        <f>IF(SUM(EW150:EY150)=0,MASTER_DATA_MAPPED!EZ150*VLOOKUP(EZ$20,Backend!$A$2:$K$61,VLOOKUP(MASTER_DATA_ESCALATED!$B150,Backend!$M$3:$O$8,3,FALSE),FALSE),SUM(EW150:EY150))</f>
        <v>0</v>
      </c>
      <c r="FA150" s="261"/>
      <c r="FB150" s="261"/>
      <c r="FC150" s="261"/>
      <c r="FD150" s="261">
        <f>IF(SUM(FA150:FC150)=0,MASTER_DATA_MAPPED!FD150*VLOOKUP(FD$20,Backend!$A$2:$K$61,VLOOKUP(MASTER_DATA_ESCALATED!$B150,Backend!$M$3:$O$8,3,FALSE),FALSE),SUM(FA150:FC150))</f>
        <v>0</v>
      </c>
      <c r="FE150" s="261"/>
      <c r="FF150" s="261"/>
      <c r="FG150" s="261"/>
      <c r="FH150" s="261">
        <f>IF(SUM(FE150:FG150)=0,MASTER_DATA_MAPPED!FH150*VLOOKUP(FH$20,Backend!$A$2:$K$61,VLOOKUP(MASTER_DATA_ESCALATED!$B150,Backend!$M$3:$O$8,3,FALSE),FALSE),SUM(FE150:FG150))</f>
        <v>0</v>
      </c>
      <c r="FI150" s="261"/>
      <c r="FJ150" s="261"/>
      <c r="FK150" s="261"/>
      <c r="FL150" s="261">
        <f>IF(SUM(FI150:FK150)=0,MASTER_DATA_MAPPED!FL150*VLOOKUP(FL$20,Backend!$A$2:$K$61,VLOOKUP(MASTER_DATA_ESCALATED!$B150,Backend!$M$3:$O$8,3,FALSE),FALSE),SUM(FI150:FK150))</f>
        <v>0</v>
      </c>
      <c r="FM150" s="261"/>
      <c r="FN150" s="261"/>
      <c r="FO150" s="261"/>
      <c r="FP150" s="261">
        <f>IF(SUM(FM150:FO150)=0,MASTER_DATA_MAPPED!FP150*VLOOKUP(FP$20,Backend!$A$2:$K$61,VLOOKUP(MASTER_DATA_ESCALATED!$B150,Backend!$M$3:$O$8,3,FALSE),FALSE),SUM(FM150:FO150))</f>
        <v>0</v>
      </c>
      <c r="FQ150" s="261"/>
      <c r="FR150" s="261"/>
      <c r="FS150" s="261"/>
      <c r="FT150" s="261">
        <f>IF(SUM(FQ150:FS150)=0,MASTER_DATA_MAPPED!FT150*VLOOKUP(FT$20,Backend!$A$2:$K$61,VLOOKUP(MASTER_DATA_ESCALATED!$B150,Backend!$M$3:$O$8,3,FALSE),FALSE),SUM(FQ150:FS150))</f>
        <v>0</v>
      </c>
      <c r="FU150" s="261"/>
      <c r="FV150" s="261"/>
      <c r="FW150" s="261"/>
      <c r="FX150" s="261">
        <f>IF(SUM(FU150:FW150)=0,MASTER_DATA_MAPPED!FX150*VLOOKUP(FX$20,Backend!$A$2:$K$61,VLOOKUP(MASTER_DATA_ESCALATED!$B150,Backend!$M$3:$O$8,3,FALSE),FALSE),SUM(FU150:FW150))</f>
        <v>0</v>
      </c>
      <c r="FY150" s="261"/>
      <c r="FZ150" s="261"/>
      <c r="GA150" s="261"/>
      <c r="GB150" s="261">
        <f>IF(SUM(FY150:GA150)=0,MASTER_DATA_MAPPED!GB150*VLOOKUP(GB$20,Backend!$A$2:$K$61,VLOOKUP(MASTER_DATA_ESCALATED!$B150,Backend!$M$3:$O$8,3,FALSE),FALSE),SUM(FY150:GA150))</f>
        <v>0</v>
      </c>
      <c r="GC150" s="261"/>
      <c r="GD150" s="261"/>
      <c r="GE150" s="261"/>
      <c r="GF150" s="261">
        <f>IF(SUM(GC150:GE150)=0,MASTER_DATA_MAPPED!GF150*VLOOKUP(GF$20,Backend!$A$2:$K$61,VLOOKUP(MASTER_DATA_ESCALATED!$B150,Backend!$M$3:$O$8,3,FALSE),FALSE),SUM(GC150:GE150))</f>
        <v>0</v>
      </c>
      <c r="GG150" s="261"/>
      <c r="GH150" s="261"/>
      <c r="GI150" s="261"/>
      <c r="GJ150" s="261">
        <f>IF(SUM(GG150:GI150)=0,MASTER_DATA_MAPPED!GJ150*VLOOKUP(GJ$20,Backend!$A$2:$K$61,VLOOKUP(MASTER_DATA_ESCALATED!$B150,Backend!$M$3:$O$8,3,FALSE),FALSE),SUM(GG150:GI150))</f>
        <v>0</v>
      </c>
      <c r="GK150" s="261"/>
      <c r="GL150" s="261"/>
      <c r="GM150" s="261"/>
      <c r="GN150" s="261">
        <f>IF(SUM(GK150:GM150)=0,MASTER_DATA_MAPPED!GN150*VLOOKUP(GN$20,Backend!$A$2:$K$61,VLOOKUP(MASTER_DATA_ESCALATED!$B150,Backend!$M$3:$O$8,3,FALSE),FALSE),SUM(GK150:GM150))</f>
        <v>0</v>
      </c>
      <c r="GO150" s="261"/>
      <c r="GP150" s="261"/>
      <c r="GQ150" s="261"/>
      <c r="GR150" s="261">
        <f>IF(SUM(GO150:GQ150)=0,MASTER_DATA_MAPPED!GR150*VLOOKUP(GR$20,Backend!$A$2:$K$61,VLOOKUP(MASTER_DATA_ESCALATED!$B150,Backend!$M$3:$O$8,3,FALSE),FALSE),SUM(GO150:GQ150))</f>
        <v>0</v>
      </c>
      <c r="GS150" s="261"/>
      <c r="GT150" s="261"/>
      <c r="GU150" s="261"/>
      <c r="GV150" s="261">
        <f>IF(SUM(GS150:GU150)=0,MASTER_DATA_MAPPED!GV150*VLOOKUP(GV$20,Backend!$A$2:$K$61,VLOOKUP(MASTER_DATA_ESCALATED!$B150,Backend!$M$3:$O$8,3,FALSE),FALSE),SUM(GS150:GU150))</f>
        <v>0</v>
      </c>
    </row>
    <row r="151" spans="2:204" s="25" customFormat="1" ht="17.25" hidden="1" outlineLevel="1" x14ac:dyDescent="0.3">
      <c r="B151" s="183">
        <f t="shared" si="3"/>
        <v>30</v>
      </c>
      <c r="C151" s="51">
        <f t="shared" si="4"/>
        <v>32</v>
      </c>
      <c r="D151" s="75"/>
      <c r="E151" s="51">
        <v>32</v>
      </c>
      <c r="F151" s="51"/>
      <c r="G151" s="76"/>
      <c r="H151" s="34" t="s">
        <v>138</v>
      </c>
      <c r="I151" s="95"/>
      <c r="J151" s="95"/>
      <c r="K151" s="95"/>
      <c r="L151" s="95">
        <f>IF(SUM(I151:K151)=0,MASTER_DATA_MAPPED!L151*VLOOKUP(L$20,Backend!$A$2:$K$61,VLOOKUP(MASTER_DATA_ESCALATED!$B151,Backend!$M$3:$O$8,3,FALSE),FALSE),SUM(I151:K151))</f>
        <v>0</v>
      </c>
      <c r="M151" s="95"/>
      <c r="N151" s="95"/>
      <c r="O151" s="95"/>
      <c r="P151" s="95">
        <f>IF(SUM(M151:O151)=0,MASTER_DATA_MAPPED!P151*VLOOKUP(P$20,Backend!$A$2:$K$61,VLOOKUP(MASTER_DATA_ESCALATED!$B151,Backend!$M$3:$O$8,3,FALSE),FALSE),SUM(M151:O151))</f>
        <v>0</v>
      </c>
      <c r="Q151" s="95"/>
      <c r="R151" s="95"/>
      <c r="S151" s="95"/>
      <c r="T151" s="95">
        <f>IF(SUM(Q151:S151)=0,MASTER_DATA_MAPPED!T151*VLOOKUP(T$20,Backend!$A$2:$K$61,VLOOKUP(MASTER_DATA_ESCALATED!$B151,Backend!$M$3:$O$8,3,FALSE),FALSE),SUM(Q151:S151))</f>
        <v>0</v>
      </c>
      <c r="U151" s="95"/>
      <c r="V151" s="95"/>
      <c r="W151" s="95"/>
      <c r="X151" s="95">
        <f>IF(SUM(U151:W151)=0,MASTER_DATA_MAPPED!X151*VLOOKUP(X$20,Backend!$A$2:$K$61,VLOOKUP(MASTER_DATA_ESCALATED!$B151,Backend!$M$3:$O$8,3,FALSE),FALSE),SUM(U151:W151))</f>
        <v>0</v>
      </c>
      <c r="Y151" s="95"/>
      <c r="Z151" s="95"/>
      <c r="AA151" s="95"/>
      <c r="AB151" s="95">
        <f>IF(SUM(Y151:AA151)=0,MASTER_DATA_MAPPED!AB151*VLOOKUP(AB$20,Backend!$A$2:$K$61,VLOOKUP(MASTER_DATA_ESCALATED!$B151,Backend!$M$3:$O$8,3,FALSE),FALSE),SUM(Y151:AA151))</f>
        <v>0</v>
      </c>
      <c r="AC151" s="95"/>
      <c r="AD151" s="95"/>
      <c r="AE151" s="95"/>
      <c r="AF151" s="95">
        <f>IF(SUM(AC151:AE151)=0,MASTER_DATA_MAPPED!AF151*VLOOKUP(AF$20,Backend!$A$2:$K$61,VLOOKUP(MASTER_DATA_ESCALATED!$B151,Backend!$M$3:$O$8,3,FALSE),FALSE),SUM(AC151:AE151))</f>
        <v>0</v>
      </c>
      <c r="AG151" s="95"/>
      <c r="AH151" s="95"/>
      <c r="AI151" s="95"/>
      <c r="AJ151" s="95">
        <f>IF(SUM(AG151:AI151)=0,MASTER_DATA_MAPPED!AJ151*VLOOKUP(AJ$20,Backend!$A$2:$K$61,VLOOKUP(MASTER_DATA_ESCALATED!$B151,Backend!$M$3:$O$8,3,FALSE),FALSE),SUM(AG151:AI151))</f>
        <v>0</v>
      </c>
      <c r="AK151" s="95"/>
      <c r="AL151" s="95"/>
      <c r="AM151" s="95"/>
      <c r="AN151" s="95">
        <f>IF(SUM(AK151:AM151)=0,MASTER_DATA_MAPPED!AN151*VLOOKUP(AN$20,Backend!$A$2:$K$61,VLOOKUP(MASTER_DATA_ESCALATED!$B151,Backend!$M$3:$O$8,3,FALSE),FALSE),SUM(AK151:AM151))</f>
        <v>0</v>
      </c>
      <c r="AO151" s="95"/>
      <c r="AP151" s="95"/>
      <c r="AQ151" s="95"/>
      <c r="AR151" s="95">
        <f>IF(SUM(AO151:AQ151)=0,MASTER_DATA_MAPPED!AR151*VLOOKUP(AR$20,Backend!$A$2:$K$61,VLOOKUP(MASTER_DATA_ESCALATED!$B151,Backend!$M$3:$O$8,3,FALSE),FALSE),SUM(AO151:AQ151))</f>
        <v>0</v>
      </c>
      <c r="AS151" s="95"/>
      <c r="AT151" s="95"/>
      <c r="AU151" s="95"/>
      <c r="AV151" s="95">
        <f>IF(SUM(AS151:AU151)=0,MASTER_DATA_MAPPED!AV151*VLOOKUP(AV$20,Backend!$A$2:$K$61,VLOOKUP(MASTER_DATA_ESCALATED!$B151,Backend!$M$3:$O$8,3,FALSE),FALSE),SUM(AS151:AU151))</f>
        <v>0</v>
      </c>
      <c r="AW151" s="95"/>
      <c r="AX151" s="95"/>
      <c r="AY151" s="95"/>
      <c r="AZ151" s="95">
        <f>IF(SUM(AW151:AY151)=0,MASTER_DATA_MAPPED!AZ151*VLOOKUP(AZ$20,Backend!$A$2:$K$61,VLOOKUP(MASTER_DATA_ESCALATED!$B151,Backend!$M$3:$O$8,3,FALSE),FALSE),SUM(AW151:AY151))</f>
        <v>0</v>
      </c>
      <c r="BA151" s="95"/>
      <c r="BB151" s="95"/>
      <c r="BC151" s="95"/>
      <c r="BD151" s="95">
        <f>IF(SUM(BA151:BC151)=0,MASTER_DATA_MAPPED!BD151*VLOOKUP(BD$20,Backend!$A$2:$K$61,VLOOKUP(MASTER_DATA_ESCALATED!$B151,Backend!$M$3:$O$8,3,FALSE),FALSE),SUM(BA151:BC151))</f>
        <v>0</v>
      </c>
      <c r="BE151" s="95"/>
      <c r="BF151" s="95"/>
      <c r="BG151" s="95"/>
      <c r="BH151" s="95">
        <f>IF(SUM(BE151:BG151)=0,MASTER_DATA_MAPPED!BH151*VLOOKUP(BH$20,Backend!$A$2:$K$61,VLOOKUP(MASTER_DATA_ESCALATED!$B151,Backend!$M$3:$O$8,3,FALSE),FALSE),SUM(BE151:BG151))</f>
        <v>0</v>
      </c>
      <c r="BI151" s="95"/>
      <c r="BJ151" s="95"/>
      <c r="BK151" s="95"/>
      <c r="BL151" s="95">
        <f>IF(SUM(BI151:BK151)=0,MASTER_DATA_MAPPED!BL151*VLOOKUP(BL$20,Backend!$A$2:$K$61,VLOOKUP(MASTER_DATA_ESCALATED!$B151,Backend!$M$3:$O$8,3,FALSE),FALSE),SUM(BI151:BK151))</f>
        <v>0</v>
      </c>
      <c r="BM151" s="95"/>
      <c r="BN151" s="95"/>
      <c r="BO151" s="95"/>
      <c r="BP151" s="95">
        <f>IF(SUM(BM151:BO151)=0,MASTER_DATA_MAPPED!BP151*VLOOKUP(BP$20,Backend!$A$2:$K$61,VLOOKUP(MASTER_DATA_ESCALATED!$B151,Backend!$M$3:$O$8,3,FALSE),FALSE),SUM(BM151:BO151))</f>
        <v>1043631014.0056022</v>
      </c>
      <c r="BQ151" s="95"/>
      <c r="BR151" s="95"/>
      <c r="BS151" s="95"/>
      <c r="BT151" s="95">
        <f>IF(SUM(BQ151:BS151)=0,MASTER_DATA_MAPPED!BT151*VLOOKUP(BT$20,Backend!$A$2:$K$61,VLOOKUP(MASTER_DATA_ESCALATED!$B151,Backend!$M$3:$O$8,3,FALSE),FALSE),SUM(BQ151:BS151))</f>
        <v>222066995.3314659</v>
      </c>
      <c r="BU151" s="95"/>
      <c r="BV151" s="95"/>
      <c r="BW151" s="95"/>
      <c r="BX151" s="95">
        <f>IF(SUM(BU151:BW151)=0,MASTER_DATA_MAPPED!BX151*VLOOKUP(BX$20,Backend!$A$2:$K$61,VLOOKUP(MASTER_DATA_ESCALATED!$B151,Backend!$M$3:$O$8,3,FALSE),FALSE),SUM(BU151:BW151))</f>
        <v>100723234.36041082</v>
      </c>
      <c r="BY151" s="95"/>
      <c r="BZ151" s="95"/>
      <c r="CA151" s="95"/>
      <c r="CB151" s="95">
        <f>IF(SUM(BY151:CA151)=0,MASTER_DATA_MAPPED!CB151*VLOOKUP(CB$20,Backend!$A$2:$K$61,VLOOKUP(MASTER_DATA_ESCALATED!$B151,Backend!$M$3:$O$8,3,FALSE),FALSE),SUM(BY151:CA151))</f>
        <v>156920507.93650794</v>
      </c>
      <c r="CC151" s="95"/>
      <c r="CD151" s="95"/>
      <c r="CE151" s="95"/>
      <c r="CF151" s="95">
        <f>IF(SUM(CC151:CE151)=0,MASTER_DATA_MAPPED!CF151*VLOOKUP(CF$20,Backend!$A$2:$K$61,VLOOKUP(MASTER_DATA_ESCALATED!$B151,Backend!$M$3:$O$8,3,FALSE),FALSE),SUM(CC151:CE151))</f>
        <v>181603286.64799252</v>
      </c>
      <c r="CG151" s="95"/>
      <c r="CH151" s="95"/>
      <c r="CI151" s="95"/>
      <c r="CJ151" s="95">
        <f>IF(SUM(CG151:CI151)=0,MASTER_DATA_MAPPED!CJ151*VLOOKUP(CJ$20,Backend!$A$2:$K$61,VLOOKUP(MASTER_DATA_ESCALATED!$B151,Backend!$M$3:$O$8,3,FALSE),FALSE),SUM(CG151:CI151))</f>
        <v>150415554.95738</v>
      </c>
      <c r="CK151" s="95"/>
      <c r="CL151" s="95"/>
      <c r="CM151" s="95"/>
      <c r="CN151" s="95">
        <f>IF(SUM(CK151:CM151)=0,MASTER_DATA_MAPPED!CN151*VLOOKUP(CN$20,Backend!$A$2:$K$61,VLOOKUP(MASTER_DATA_ESCALATED!$B151,Backend!$M$3:$O$8,3,FALSE),FALSE),SUM(CK151:CM151))</f>
        <v>45516375.056078963</v>
      </c>
      <c r="CO151" s="95"/>
      <c r="CP151" s="95"/>
      <c r="CQ151" s="95"/>
      <c r="CR151" s="95">
        <f>IF(SUM(CO151:CQ151)=0,MASTER_DATA_MAPPED!CR151*VLOOKUP(CR$20,Backend!$A$2:$K$61,VLOOKUP(MASTER_DATA_ESCALATED!$B151,Backend!$M$3:$O$8,3,FALSE),FALSE),SUM(CO151:CQ151))</f>
        <v>88355316.285329744</v>
      </c>
      <c r="CS151" s="95"/>
      <c r="CT151" s="95"/>
      <c r="CU151" s="95"/>
      <c r="CV151" s="95">
        <f>IF(SUM(CS151:CU151)=0,MASTER_DATA_MAPPED!CV151*VLOOKUP(CV$20,Backend!$A$2:$K$61,VLOOKUP(MASTER_DATA_ESCALATED!$B151,Backend!$M$3:$O$8,3,FALSE),FALSE),SUM(CS151:CU151))</f>
        <v>0</v>
      </c>
      <c r="CW151" s="95"/>
      <c r="CX151" s="95"/>
      <c r="CY151" s="95"/>
      <c r="CZ151" s="95">
        <f>IF(SUM(CW151:CY151)=0,MASTER_DATA_MAPPED!CZ151*VLOOKUP(CZ$20,Backend!$A$2:$K$61,VLOOKUP(MASTER_DATA_ESCALATED!$B151,Backend!$M$3:$O$8,3,FALSE),FALSE),SUM(CW151:CY151))</f>
        <v>0</v>
      </c>
      <c r="DA151" s="95"/>
      <c r="DB151" s="95"/>
      <c r="DC151" s="95"/>
      <c r="DD151" s="95" t="e">
        <f>IF(SUM(DA151:DC151)=0,MASTER_DATA_MAPPED!DD151*VLOOKUP(DD$20,Backend!$A$2:$K$61,VLOOKUP(MASTER_DATA_ESCALATED!$B151,Backend!$M$3:$O$8,3,FALSE),FALSE),SUM(DA151:DC151))</f>
        <v>#N/A</v>
      </c>
      <c r="DE151" s="95"/>
      <c r="DF151" s="95"/>
      <c r="DG151" s="95"/>
      <c r="DH151" s="95">
        <f>IF(SUM(DE151:DG151)=0,MASTER_DATA_MAPPED!DH151*VLOOKUP(DH$20,Backend!$A$2:$K$61,VLOOKUP(MASTER_DATA_ESCALATED!$B151,Backend!$M$3:$O$8,3,FALSE),FALSE),SUM(DE151:DG151))</f>
        <v>0</v>
      </c>
      <c r="DI151" s="95"/>
      <c r="DJ151" s="95"/>
      <c r="DK151" s="95"/>
      <c r="DL151" s="95">
        <f>IF(SUM(DI151:DK151)=0,MASTER_DATA_MAPPED!DL151*VLOOKUP(DL$20,Backend!$A$2:$K$61,VLOOKUP(MASTER_DATA_ESCALATED!$B151,Backend!$M$3:$O$8,3,FALSE),FALSE),SUM(DI151:DK151))</f>
        <v>0</v>
      </c>
      <c r="DM151" s="95"/>
      <c r="DN151" s="95"/>
      <c r="DO151" s="95"/>
      <c r="DP151" s="95">
        <f>IF(SUM(DM151:DO151)=0,MASTER_DATA_MAPPED!DP151*VLOOKUP(DP$20,Backend!$A$2:$K$61,VLOOKUP(MASTER_DATA_ESCALATED!$B151,Backend!$M$3:$O$8,3,FALSE),FALSE),SUM(DM151:DO151))</f>
        <v>0</v>
      </c>
      <c r="DQ151" s="95"/>
      <c r="DR151" s="95"/>
      <c r="DS151" s="95"/>
      <c r="DT151" s="95">
        <f>IF(SUM(DQ151:DS151)=0,MASTER_DATA_MAPPED!DT151*VLOOKUP(DT$20,Backend!$A$2:$K$61,VLOOKUP(MASTER_DATA_ESCALATED!$B151,Backend!$M$3:$O$8,3,FALSE),FALSE),SUM(DQ151:DS151))</f>
        <v>0</v>
      </c>
      <c r="DU151" s="95"/>
      <c r="DV151" s="95"/>
      <c r="DW151" s="95"/>
      <c r="DX151" s="95">
        <f>IF(SUM(DU151:DW151)=0,MASTER_DATA_MAPPED!DX151*VLOOKUP(DX$20,Backend!$A$2:$K$61,VLOOKUP(MASTER_DATA_ESCALATED!$B151,Backend!$M$3:$O$8,3,FALSE),FALSE),SUM(DU151:DW151))</f>
        <v>0</v>
      </c>
      <c r="DY151" s="95"/>
      <c r="DZ151" s="95"/>
      <c r="EA151" s="95"/>
      <c r="EB151" s="95">
        <f>IF(SUM(DY151:EA151)=0,MASTER_DATA_MAPPED!EB151*VLOOKUP(EB$20,Backend!$A$2:$K$61,VLOOKUP(MASTER_DATA_ESCALATED!$B151,Backend!$M$3:$O$8,3,FALSE),FALSE),SUM(DY151:EA151))</f>
        <v>0</v>
      </c>
      <c r="EC151" s="95"/>
      <c r="ED151" s="95"/>
      <c r="EE151" s="95"/>
      <c r="EF151" s="95">
        <f>IF(SUM(EC151:EE151)=0,MASTER_DATA_MAPPED!EF151*VLOOKUP(EF$20,Backend!$A$2:$K$61,VLOOKUP(MASTER_DATA_ESCALATED!$B151,Backend!$M$3:$O$8,3,FALSE),FALSE),SUM(EC151:EE151))</f>
        <v>142053512.93103448</v>
      </c>
      <c r="EG151" s="95"/>
      <c r="EH151" s="95"/>
      <c r="EI151" s="95"/>
      <c r="EJ151" s="95">
        <f>IF(SUM(EG151:EI151)=0,MASTER_DATA_MAPPED!EJ151*VLOOKUP(EJ$20,Backend!$A$2:$K$61,VLOOKUP(MASTER_DATA_ESCALATED!$B151,Backend!$M$3:$O$8,3,FALSE),FALSE),SUM(EG151:EI151))</f>
        <v>301736391.82637179</v>
      </c>
      <c r="EK151" s="95"/>
      <c r="EL151" s="95"/>
      <c r="EM151" s="95"/>
      <c r="EN151" s="95">
        <f>IF(SUM(EK151:EM151)=0,MASTER_DATA_MAPPED!EN151*VLOOKUP(EN$20,Backend!$A$2:$K$61,VLOOKUP(MASTER_DATA_ESCALATED!$B151,Backend!$M$3:$O$8,3,FALSE),FALSE),SUM(EK151:EM151))</f>
        <v>0</v>
      </c>
      <c r="EO151" s="95"/>
      <c r="EP151" s="95"/>
      <c r="EQ151" s="95"/>
      <c r="ER151" s="95">
        <f>IF(SUM(EO151:EQ151)=0,MASTER_DATA_MAPPED!ER151*VLOOKUP(ER$20,Backend!$A$2:$K$61,VLOOKUP(MASTER_DATA_ESCALATED!$B151,Backend!$M$3:$O$8,3,FALSE),FALSE),SUM(EO151:EQ151))</f>
        <v>251011875.46174139</v>
      </c>
      <c r="ES151" s="95"/>
      <c r="ET151" s="95"/>
      <c r="EU151" s="95"/>
      <c r="EV151" s="95">
        <f>IF(SUM(ES151:EU151)=0,MASTER_DATA_MAPPED!EV151*VLOOKUP(EV$20,Backend!$A$2:$K$61,VLOOKUP(MASTER_DATA_ESCALATED!$B151,Backend!$M$3:$O$8,3,FALSE),FALSE),SUM(ES151:EU151))</f>
        <v>251011875.46174139</v>
      </c>
      <c r="EW151" s="95"/>
      <c r="EX151" s="95"/>
      <c r="EY151" s="95"/>
      <c r="EZ151" s="95">
        <f>IF(SUM(EW151:EY151)=0,MASTER_DATA_MAPPED!EZ151*VLOOKUP(EZ$20,Backend!$A$2:$K$61,VLOOKUP(MASTER_DATA_ESCALATED!$B151,Backend!$M$3:$O$8,3,FALSE),FALSE),SUM(EW151:EY151))</f>
        <v>0</v>
      </c>
      <c r="FA151" s="95"/>
      <c r="FB151" s="95"/>
      <c r="FC151" s="95"/>
      <c r="FD151" s="95">
        <f>IF(SUM(FA151:FC151)=0,MASTER_DATA_MAPPED!FD151*VLOOKUP(FD$20,Backend!$A$2:$K$61,VLOOKUP(MASTER_DATA_ESCALATED!$B151,Backend!$M$3:$O$8,3,FALSE),FALSE),SUM(FA151:FC151))</f>
        <v>0</v>
      </c>
      <c r="FE151" s="95"/>
      <c r="FF151" s="95"/>
      <c r="FG151" s="95"/>
      <c r="FH151" s="95">
        <f>IF(SUM(FE151:FG151)=0,MASTER_DATA_MAPPED!FH151*VLOOKUP(FH$20,Backend!$A$2:$K$61,VLOOKUP(MASTER_DATA_ESCALATED!$B151,Backend!$M$3:$O$8,3,FALSE),FALSE),SUM(FE151:FG151))</f>
        <v>0</v>
      </c>
      <c r="FI151" s="95"/>
      <c r="FJ151" s="95"/>
      <c r="FK151" s="95"/>
      <c r="FL151" s="95">
        <f>IF(SUM(FI151:FK151)=0,MASTER_DATA_MAPPED!FL151*VLOOKUP(FL$20,Backend!$A$2:$K$61,VLOOKUP(MASTER_DATA_ESCALATED!$B151,Backend!$M$3:$O$8,3,FALSE),FALSE),SUM(FI151:FK151))</f>
        <v>0</v>
      </c>
      <c r="FM151" s="95"/>
      <c r="FN151" s="95"/>
      <c r="FO151" s="95"/>
      <c r="FP151" s="95">
        <f>IF(SUM(FM151:FO151)=0,MASTER_DATA_MAPPED!FP151*VLOOKUP(FP$20,Backend!$A$2:$K$61,VLOOKUP(MASTER_DATA_ESCALATED!$B151,Backend!$M$3:$O$8,3,FALSE),FALSE),SUM(FM151:FO151))</f>
        <v>0</v>
      </c>
      <c r="FQ151" s="95"/>
      <c r="FR151" s="95"/>
      <c r="FS151" s="95"/>
      <c r="FT151" s="95">
        <f>IF(SUM(FQ151:FS151)=0,MASTER_DATA_MAPPED!FT151*VLOOKUP(FT$20,Backend!$A$2:$K$61,VLOOKUP(MASTER_DATA_ESCALATED!$B151,Backend!$M$3:$O$8,3,FALSE),FALSE),SUM(FQ151:FS151))</f>
        <v>0</v>
      </c>
      <c r="FU151" s="95"/>
      <c r="FV151" s="95"/>
      <c r="FW151" s="95"/>
      <c r="FX151" s="95">
        <f>IF(SUM(FU151:FW151)=0,MASTER_DATA_MAPPED!FX151*VLOOKUP(FX$20,Backend!$A$2:$K$61,VLOOKUP(MASTER_DATA_ESCALATED!$B151,Backend!$M$3:$O$8,3,FALSE),FALSE),SUM(FU151:FW151))</f>
        <v>0</v>
      </c>
      <c r="FY151" s="95"/>
      <c r="FZ151" s="95"/>
      <c r="GA151" s="95"/>
      <c r="GB151" s="95">
        <f>IF(SUM(FY151:GA151)=0,MASTER_DATA_MAPPED!GB151*VLOOKUP(GB$20,Backend!$A$2:$K$61,VLOOKUP(MASTER_DATA_ESCALATED!$B151,Backend!$M$3:$O$8,3,FALSE),FALSE),SUM(FY151:GA151))</f>
        <v>0</v>
      </c>
      <c r="GC151" s="95"/>
      <c r="GD151" s="95"/>
      <c r="GE151" s="95"/>
      <c r="GF151" s="95">
        <f>IF(SUM(GC151:GE151)=0,MASTER_DATA_MAPPED!GF151*VLOOKUP(GF$20,Backend!$A$2:$K$61,VLOOKUP(MASTER_DATA_ESCALATED!$B151,Backend!$M$3:$O$8,3,FALSE),FALSE),SUM(GC151:GE151))</f>
        <v>0</v>
      </c>
      <c r="GG151" s="95"/>
      <c r="GH151" s="95"/>
      <c r="GI151" s="95"/>
      <c r="GJ151" s="95">
        <f>IF(SUM(GG151:GI151)=0,MASTER_DATA_MAPPED!GJ151*VLOOKUP(GJ$20,Backend!$A$2:$K$61,VLOOKUP(MASTER_DATA_ESCALATED!$B151,Backend!$M$3:$O$8,3,FALSE),FALSE),SUM(GG151:GI151))</f>
        <v>0</v>
      </c>
      <c r="GK151" s="95"/>
      <c r="GL151" s="95"/>
      <c r="GM151" s="95"/>
      <c r="GN151" s="95">
        <f>IF(SUM(GK151:GM151)=0,MASTER_DATA_MAPPED!GN151*VLOOKUP(GN$20,Backend!$A$2:$K$61,VLOOKUP(MASTER_DATA_ESCALATED!$B151,Backend!$M$3:$O$8,3,FALSE),FALSE),SUM(GK151:GM151))</f>
        <v>0</v>
      </c>
      <c r="GO151" s="95"/>
      <c r="GP151" s="95"/>
      <c r="GQ151" s="95"/>
      <c r="GR151" s="95">
        <f>IF(SUM(GO151:GQ151)=0,MASTER_DATA_MAPPED!GR151*VLOOKUP(GR$20,Backend!$A$2:$K$61,VLOOKUP(MASTER_DATA_ESCALATED!$B151,Backend!$M$3:$O$8,3,FALSE),FALSE),SUM(GO151:GQ151))</f>
        <v>0</v>
      </c>
      <c r="GS151" s="95"/>
      <c r="GT151" s="95"/>
      <c r="GU151" s="95"/>
      <c r="GV151" s="95">
        <f>IF(SUM(GS151:GU151)=0,MASTER_DATA_MAPPED!GV151*VLOOKUP(GV$20,Backend!$A$2:$K$61,VLOOKUP(MASTER_DATA_ESCALATED!$B151,Backend!$M$3:$O$8,3,FALSE),FALSE),SUM(GS151:GU151))</f>
        <v>0</v>
      </c>
    </row>
    <row r="152" spans="2:204" s="25" customFormat="1" ht="17.25" hidden="1" outlineLevel="1" x14ac:dyDescent="0.3">
      <c r="B152" s="183">
        <f t="shared" si="3"/>
        <v>30</v>
      </c>
      <c r="C152" s="51">
        <f t="shared" si="4"/>
        <v>33</v>
      </c>
      <c r="D152" s="75"/>
      <c r="E152" s="51">
        <v>33</v>
      </c>
      <c r="F152" s="51"/>
      <c r="G152" s="76"/>
      <c r="H152" s="37" t="s">
        <v>233</v>
      </c>
      <c r="I152" s="96"/>
      <c r="J152" s="96"/>
      <c r="K152" s="96"/>
      <c r="L152" s="96">
        <f>IF(SUM(I152:K152)=0,MASTER_DATA_MAPPED!L152*VLOOKUP(L$20,Backend!$A$2:$K$61,VLOOKUP(MASTER_DATA_ESCALATED!$B152,Backend!$M$3:$O$8,3,FALSE),FALSE),SUM(I152:K152))</f>
        <v>0</v>
      </c>
      <c r="M152" s="96"/>
      <c r="N152" s="96"/>
      <c r="O152" s="96"/>
      <c r="P152" s="96">
        <f>IF(SUM(M152:O152)=0,MASTER_DATA_MAPPED!P152*VLOOKUP(P$20,Backend!$A$2:$K$61,VLOOKUP(MASTER_DATA_ESCALATED!$B152,Backend!$M$3:$O$8,3,FALSE),FALSE),SUM(M152:O152))</f>
        <v>0</v>
      </c>
      <c r="Q152" s="96"/>
      <c r="R152" s="96"/>
      <c r="S152" s="96"/>
      <c r="T152" s="96">
        <f>IF(SUM(Q152:S152)=0,MASTER_DATA_MAPPED!T152*VLOOKUP(T$20,Backend!$A$2:$K$61,VLOOKUP(MASTER_DATA_ESCALATED!$B152,Backend!$M$3:$O$8,3,FALSE),FALSE),SUM(Q152:S152))</f>
        <v>0</v>
      </c>
      <c r="U152" s="96"/>
      <c r="V152" s="96"/>
      <c r="W152" s="96"/>
      <c r="X152" s="96">
        <f>IF(SUM(U152:W152)=0,MASTER_DATA_MAPPED!X152*VLOOKUP(X$20,Backend!$A$2:$K$61,VLOOKUP(MASTER_DATA_ESCALATED!$B152,Backend!$M$3:$O$8,3,FALSE),FALSE),SUM(U152:W152))</f>
        <v>0</v>
      </c>
      <c r="Y152" s="96"/>
      <c r="Z152" s="96"/>
      <c r="AA152" s="96"/>
      <c r="AB152" s="96">
        <f>IF(SUM(Y152:AA152)=0,MASTER_DATA_MAPPED!AB152*VLOOKUP(AB$20,Backend!$A$2:$K$61,VLOOKUP(MASTER_DATA_ESCALATED!$B152,Backend!$M$3:$O$8,3,FALSE),FALSE),SUM(Y152:AA152))</f>
        <v>0</v>
      </c>
      <c r="AC152" s="96"/>
      <c r="AD152" s="96"/>
      <c r="AE152" s="96"/>
      <c r="AF152" s="96">
        <f>IF(SUM(AC152:AE152)=0,MASTER_DATA_MAPPED!AF152*VLOOKUP(AF$20,Backend!$A$2:$K$61,VLOOKUP(MASTER_DATA_ESCALATED!$B152,Backend!$M$3:$O$8,3,FALSE),FALSE),SUM(AC152:AE152))</f>
        <v>0</v>
      </c>
      <c r="AG152" s="96"/>
      <c r="AH152" s="96"/>
      <c r="AI152" s="96"/>
      <c r="AJ152" s="96">
        <f>IF(SUM(AG152:AI152)=0,MASTER_DATA_MAPPED!AJ152*VLOOKUP(AJ$20,Backend!$A$2:$K$61,VLOOKUP(MASTER_DATA_ESCALATED!$B152,Backend!$M$3:$O$8,3,FALSE),FALSE),SUM(AG152:AI152))</f>
        <v>0</v>
      </c>
      <c r="AK152" s="96"/>
      <c r="AL152" s="96"/>
      <c r="AM152" s="96"/>
      <c r="AN152" s="96">
        <f>IF(SUM(AK152:AM152)=0,MASTER_DATA_MAPPED!AN152*VLOOKUP(AN$20,Backend!$A$2:$K$61,VLOOKUP(MASTER_DATA_ESCALATED!$B152,Backend!$M$3:$O$8,3,FALSE),FALSE),SUM(AK152:AM152))</f>
        <v>0</v>
      </c>
      <c r="AO152" s="96"/>
      <c r="AP152" s="96"/>
      <c r="AQ152" s="96"/>
      <c r="AR152" s="96">
        <f>IF(SUM(AO152:AQ152)=0,MASTER_DATA_MAPPED!AR152*VLOOKUP(AR$20,Backend!$A$2:$K$61,VLOOKUP(MASTER_DATA_ESCALATED!$B152,Backend!$M$3:$O$8,3,FALSE),FALSE),SUM(AO152:AQ152))</f>
        <v>0</v>
      </c>
      <c r="AS152" s="96"/>
      <c r="AT152" s="96"/>
      <c r="AU152" s="96"/>
      <c r="AV152" s="96">
        <f>IF(SUM(AS152:AU152)=0,MASTER_DATA_MAPPED!AV152*VLOOKUP(AV$20,Backend!$A$2:$K$61,VLOOKUP(MASTER_DATA_ESCALATED!$B152,Backend!$M$3:$O$8,3,FALSE),FALSE),SUM(AS152:AU152))</f>
        <v>0</v>
      </c>
      <c r="AW152" s="96"/>
      <c r="AX152" s="96"/>
      <c r="AY152" s="96"/>
      <c r="AZ152" s="96">
        <f>IF(SUM(AW152:AY152)=0,MASTER_DATA_MAPPED!AZ152*VLOOKUP(AZ$20,Backend!$A$2:$K$61,VLOOKUP(MASTER_DATA_ESCALATED!$B152,Backend!$M$3:$O$8,3,FALSE),FALSE),SUM(AW152:AY152))</f>
        <v>0</v>
      </c>
      <c r="BA152" s="96"/>
      <c r="BB152" s="96"/>
      <c r="BC152" s="96"/>
      <c r="BD152" s="96">
        <f>IF(SUM(BA152:BC152)=0,MASTER_DATA_MAPPED!BD152*VLOOKUP(BD$20,Backend!$A$2:$K$61,VLOOKUP(MASTER_DATA_ESCALATED!$B152,Backend!$M$3:$O$8,3,FALSE),FALSE),SUM(BA152:BC152))</f>
        <v>0</v>
      </c>
      <c r="BE152" s="96"/>
      <c r="BF152" s="96"/>
      <c r="BG152" s="96"/>
      <c r="BH152" s="96">
        <f>IF(SUM(BE152:BG152)=0,MASTER_DATA_MAPPED!BH152*VLOOKUP(BH$20,Backend!$A$2:$K$61,VLOOKUP(MASTER_DATA_ESCALATED!$B152,Backend!$M$3:$O$8,3,FALSE),FALSE),SUM(BE152:BG152))</f>
        <v>0</v>
      </c>
      <c r="BI152" s="96"/>
      <c r="BJ152" s="96"/>
      <c r="BK152" s="96"/>
      <c r="BL152" s="96">
        <f>IF(SUM(BI152:BK152)=0,MASTER_DATA_MAPPED!BL152*VLOOKUP(BL$20,Backend!$A$2:$K$61,VLOOKUP(MASTER_DATA_ESCALATED!$B152,Backend!$M$3:$O$8,3,FALSE),FALSE),SUM(BI152:BK152))</f>
        <v>0</v>
      </c>
      <c r="BM152" s="96"/>
      <c r="BN152" s="96"/>
      <c r="BO152" s="96"/>
      <c r="BP152" s="96">
        <f>IF(SUM(BM152:BO152)=0,MASTER_DATA_MAPPED!BP152*VLOOKUP(BP$20,Backend!$A$2:$K$61,VLOOKUP(MASTER_DATA_ESCALATED!$B152,Backend!$M$3:$O$8,3,FALSE),FALSE),SUM(BM152:BO152))</f>
        <v>49318192.343604103</v>
      </c>
      <c r="BQ152" s="96"/>
      <c r="BR152" s="96"/>
      <c r="BS152" s="96"/>
      <c r="BT152" s="96">
        <f>IF(SUM(BQ152:BS152)=0,MASTER_DATA_MAPPED!BT152*VLOOKUP(BT$20,Backend!$A$2:$K$61,VLOOKUP(MASTER_DATA_ESCALATED!$B152,Backend!$M$3:$O$8,3,FALSE),FALSE),SUM(BQ152:BS152))</f>
        <v>31391902.894491129</v>
      </c>
      <c r="BU152" s="96"/>
      <c r="BV152" s="96"/>
      <c r="BW152" s="96"/>
      <c r="BX152" s="96">
        <f>IF(SUM(BU152:BW152)=0,MASTER_DATA_MAPPED!BX152*VLOOKUP(BX$20,Backend!$A$2:$K$61,VLOOKUP(MASTER_DATA_ESCALATED!$B152,Backend!$M$3:$O$8,3,FALSE),FALSE),SUM(BU152:BW152))</f>
        <v>13755376.283846872</v>
      </c>
      <c r="BY152" s="96"/>
      <c r="BZ152" s="96"/>
      <c r="CA152" s="96"/>
      <c r="CB152" s="96">
        <f>IF(SUM(BY152:CA152)=0,MASTER_DATA_MAPPED!CB152*VLOOKUP(CB$20,Backend!$A$2:$K$61,VLOOKUP(MASTER_DATA_ESCALATED!$B152,Backend!$M$3:$O$8,3,FALSE),FALSE),SUM(BY152:CA152))</f>
        <v>21492601.307189543</v>
      </c>
      <c r="CC152" s="96"/>
      <c r="CD152" s="96"/>
      <c r="CE152" s="96"/>
      <c r="CF152" s="96">
        <f>IF(SUM(CC152:CE152)=0,MASTER_DATA_MAPPED!CF152*VLOOKUP(CF$20,Backend!$A$2:$K$61,VLOOKUP(MASTER_DATA_ESCALATED!$B152,Backend!$M$3:$O$8,3,FALSE),FALSE),SUM(CC152:CE152))</f>
        <v>10216926.23716153</v>
      </c>
      <c r="CG152" s="96"/>
      <c r="CH152" s="96"/>
      <c r="CI152" s="96"/>
      <c r="CJ152" s="96">
        <f>IF(SUM(CG152:CI152)=0,MASTER_DATA_MAPPED!CJ152*VLOOKUP(CJ$20,Backend!$A$2:$K$61,VLOOKUP(MASTER_DATA_ESCALATED!$B152,Backend!$M$3:$O$8,3,FALSE),FALSE),SUM(CG152:CI152))</f>
        <v>0</v>
      </c>
      <c r="CK152" s="96"/>
      <c r="CL152" s="96"/>
      <c r="CM152" s="96"/>
      <c r="CN152" s="96">
        <f>IF(SUM(CK152:CM152)=0,MASTER_DATA_MAPPED!CN152*VLOOKUP(CN$20,Backend!$A$2:$K$61,VLOOKUP(MASTER_DATA_ESCALATED!$B152,Backend!$M$3:$O$8,3,FALSE),FALSE),SUM(CK152:CM152))</f>
        <v>0</v>
      </c>
      <c r="CO152" s="96"/>
      <c r="CP152" s="96"/>
      <c r="CQ152" s="96"/>
      <c r="CR152" s="96">
        <f>IF(SUM(CO152:CQ152)=0,MASTER_DATA_MAPPED!CR152*VLOOKUP(CR$20,Backend!$A$2:$K$61,VLOOKUP(MASTER_DATA_ESCALATED!$B152,Backend!$M$3:$O$8,3,FALSE),FALSE),SUM(CO152:CQ152))</f>
        <v>0</v>
      </c>
      <c r="CS152" s="96"/>
      <c r="CT152" s="96"/>
      <c r="CU152" s="96"/>
      <c r="CV152" s="96">
        <f>IF(SUM(CS152:CU152)=0,MASTER_DATA_MAPPED!CV152*VLOOKUP(CV$20,Backend!$A$2:$K$61,VLOOKUP(MASTER_DATA_ESCALATED!$B152,Backend!$M$3:$O$8,3,FALSE),FALSE),SUM(CS152:CU152))</f>
        <v>0</v>
      </c>
      <c r="CW152" s="96"/>
      <c r="CX152" s="96"/>
      <c r="CY152" s="96"/>
      <c r="CZ152" s="96">
        <f>IF(SUM(CW152:CY152)=0,MASTER_DATA_MAPPED!CZ152*VLOOKUP(CZ$20,Backend!$A$2:$K$61,VLOOKUP(MASTER_DATA_ESCALATED!$B152,Backend!$M$3:$O$8,3,FALSE),FALSE),SUM(CW152:CY152))</f>
        <v>0</v>
      </c>
      <c r="DA152" s="96"/>
      <c r="DB152" s="96"/>
      <c r="DC152" s="96"/>
      <c r="DD152" s="96" t="e">
        <f>IF(SUM(DA152:DC152)=0,MASTER_DATA_MAPPED!DD152*VLOOKUP(DD$20,Backend!$A$2:$K$61,VLOOKUP(MASTER_DATA_ESCALATED!$B152,Backend!$M$3:$O$8,3,FALSE),FALSE),SUM(DA152:DC152))</f>
        <v>#N/A</v>
      </c>
      <c r="DE152" s="96"/>
      <c r="DF152" s="96"/>
      <c r="DG152" s="96"/>
      <c r="DH152" s="96">
        <f>IF(SUM(DE152:DG152)=0,MASTER_DATA_MAPPED!DH152*VLOOKUP(DH$20,Backend!$A$2:$K$61,VLOOKUP(MASTER_DATA_ESCALATED!$B152,Backend!$M$3:$O$8,3,FALSE),FALSE),SUM(DE152:DG152))</f>
        <v>13446439.844313666</v>
      </c>
      <c r="DI152" s="96"/>
      <c r="DJ152" s="96"/>
      <c r="DK152" s="96"/>
      <c r="DL152" s="96">
        <f>IF(SUM(DI152:DK152)=0,MASTER_DATA_MAPPED!DL152*VLOOKUP(DL$20,Backend!$A$2:$K$61,VLOOKUP(MASTER_DATA_ESCALATED!$B152,Backend!$M$3:$O$8,3,FALSE),FALSE),SUM(DI152:DK152))</f>
        <v>18463045.612786978</v>
      </c>
      <c r="DM152" s="96"/>
      <c r="DN152" s="96"/>
      <c r="DO152" s="96"/>
      <c r="DP152" s="96">
        <f>IF(SUM(DM152:DO152)=0,MASTER_DATA_MAPPED!DP152*VLOOKUP(DP$20,Backend!$A$2:$K$61,VLOOKUP(MASTER_DATA_ESCALATED!$B152,Backend!$M$3:$O$8,3,FALSE),FALSE),SUM(DM152:DO152))</f>
        <v>26110689.508316416</v>
      </c>
      <c r="DQ152" s="96"/>
      <c r="DR152" s="96"/>
      <c r="DS152" s="96"/>
      <c r="DT152" s="96">
        <f>IF(SUM(DQ152:DS152)=0,MASTER_DATA_MAPPED!DT152*VLOOKUP(DT$20,Backend!$A$2:$K$61,VLOOKUP(MASTER_DATA_ESCALATED!$B152,Backend!$M$3:$O$8,3,FALSE),FALSE),SUM(DQ152:DS152))</f>
        <v>36926091.225573957</v>
      </c>
      <c r="DU152" s="96"/>
      <c r="DV152" s="96"/>
      <c r="DW152" s="96"/>
      <c r="DX152" s="96">
        <f>IF(SUM(DU152:DW152)=0,MASTER_DATA_MAPPED!DX152*VLOOKUP(DX$20,Backend!$A$2:$K$61,VLOOKUP(MASTER_DATA_ESCALATED!$B152,Backend!$M$3:$O$8,3,FALSE),FALSE),SUM(DU152:DW152))</f>
        <v>52221379.016632833</v>
      </c>
      <c r="DY152" s="96"/>
      <c r="DZ152" s="96"/>
      <c r="EA152" s="96"/>
      <c r="EB152" s="96">
        <f>IF(SUM(DY152:EA152)=0,MASTER_DATA_MAPPED!EB152*VLOOKUP(EB$20,Backend!$A$2:$K$61,VLOOKUP(MASTER_DATA_ESCALATED!$B152,Backend!$M$3:$O$8,3,FALSE),FALSE),SUM(DY152:EA152))</f>
        <v>58385276.679986082</v>
      </c>
      <c r="EC152" s="96"/>
      <c r="ED152" s="96"/>
      <c r="EE152" s="96"/>
      <c r="EF152" s="96">
        <f>IF(SUM(EC152:EE152)=0,MASTER_DATA_MAPPED!EF152*VLOOKUP(EF$20,Backend!$A$2:$K$61,VLOOKUP(MASTER_DATA_ESCALATED!$B152,Backend!$M$3:$O$8,3,FALSE),FALSE),SUM(EC152:EE152))</f>
        <v>6203268.6781609198</v>
      </c>
      <c r="EG152" s="96"/>
      <c r="EH152" s="96"/>
      <c r="EI152" s="96"/>
      <c r="EJ152" s="96">
        <f>IF(SUM(EG152:EI152)=0,MASTER_DATA_MAPPED!EJ152*VLOOKUP(EJ$20,Backend!$A$2:$K$61,VLOOKUP(MASTER_DATA_ESCALATED!$B152,Backend!$M$3:$O$8,3,FALSE),FALSE),SUM(EG152:EI152))</f>
        <v>0</v>
      </c>
      <c r="EK152" s="96"/>
      <c r="EL152" s="96"/>
      <c r="EM152" s="96"/>
      <c r="EN152" s="96">
        <f>IF(SUM(EK152:EM152)=0,MASTER_DATA_MAPPED!EN152*VLOOKUP(EN$20,Backend!$A$2:$K$61,VLOOKUP(MASTER_DATA_ESCALATED!$B152,Backend!$M$3:$O$8,3,FALSE),FALSE),SUM(EK152:EM152))</f>
        <v>0</v>
      </c>
      <c r="EO152" s="96"/>
      <c r="EP152" s="96"/>
      <c r="EQ152" s="96"/>
      <c r="ER152" s="96">
        <f>IF(SUM(EO152:EQ152)=0,MASTER_DATA_MAPPED!ER152*VLOOKUP(ER$20,Backend!$A$2:$K$61,VLOOKUP(MASTER_DATA_ESCALATED!$B152,Backend!$M$3:$O$8,3,FALSE),FALSE),SUM(EO152:EQ152))</f>
        <v>35483617.941952504</v>
      </c>
      <c r="ES152" s="96"/>
      <c r="ET152" s="96"/>
      <c r="EU152" s="96"/>
      <c r="EV152" s="96">
        <f>IF(SUM(ES152:EU152)=0,MASTER_DATA_MAPPED!EV152*VLOOKUP(EV$20,Backend!$A$2:$K$61,VLOOKUP(MASTER_DATA_ESCALATED!$B152,Backend!$M$3:$O$8,3,FALSE),FALSE),SUM(ES152:EU152))</f>
        <v>35483617.941952504</v>
      </c>
      <c r="EW152" s="96"/>
      <c r="EX152" s="96"/>
      <c r="EY152" s="96"/>
      <c r="EZ152" s="96">
        <f>IF(SUM(EW152:EY152)=0,MASTER_DATA_MAPPED!EZ152*VLOOKUP(EZ$20,Backend!$A$2:$K$61,VLOOKUP(MASTER_DATA_ESCALATED!$B152,Backend!$M$3:$O$8,3,FALSE),FALSE),SUM(EW152:EY152))</f>
        <v>10955264.239028944</v>
      </c>
      <c r="FA152" s="96"/>
      <c r="FB152" s="96"/>
      <c r="FC152" s="96"/>
      <c r="FD152" s="96">
        <f>IF(SUM(FA152:FC152)=0,MASTER_DATA_MAPPED!FD152*VLOOKUP(FD$20,Backend!$A$2:$K$61,VLOOKUP(MASTER_DATA_ESCALATED!$B152,Backend!$M$3:$O$8,3,FALSE),FALSE),SUM(FA152:FC152))</f>
        <v>10453751.633986928</v>
      </c>
      <c r="FE152" s="96"/>
      <c r="FF152" s="96"/>
      <c r="FG152" s="96"/>
      <c r="FH152" s="96">
        <f>IF(SUM(FE152:FG152)=0,MASTER_DATA_MAPPED!FH152*VLOOKUP(FH$20,Backend!$A$2:$K$61,VLOOKUP(MASTER_DATA_ESCALATED!$B152,Backend!$M$3:$O$8,3,FALSE),FALSE),SUM(FE152:FG152))</f>
        <v>10066472.455648925</v>
      </c>
      <c r="FI152" s="96"/>
      <c r="FJ152" s="96"/>
      <c r="FK152" s="96"/>
      <c r="FL152" s="96">
        <f>IF(SUM(FI152:FK152)=0,MASTER_DATA_MAPPED!FL152*VLOOKUP(FL$20,Backend!$A$2:$K$61,VLOOKUP(MASTER_DATA_ESCALATED!$B152,Backend!$M$3:$O$8,3,FALSE),FALSE),SUM(FI152:FK152))</f>
        <v>20344694.677871149</v>
      </c>
      <c r="FM152" s="96"/>
      <c r="FN152" s="96"/>
      <c r="FO152" s="96"/>
      <c r="FP152" s="96">
        <f>IF(SUM(FM152:FO152)=0,MASTER_DATA_MAPPED!FP152*VLOOKUP(FP$20,Backend!$A$2:$K$61,VLOOKUP(MASTER_DATA_ESCALATED!$B152,Backend!$M$3:$O$8,3,FALSE),FALSE),SUM(FM152:FO152))</f>
        <v>26541987.306295868</v>
      </c>
      <c r="FQ152" s="96"/>
      <c r="FR152" s="96"/>
      <c r="FS152" s="96"/>
      <c r="FT152" s="96">
        <f>IF(SUM(FQ152:FS152)=0,MASTER_DATA_MAPPED!FT152*VLOOKUP(FT$20,Backend!$A$2:$K$61,VLOOKUP(MASTER_DATA_ESCALATED!$B152,Backend!$M$3:$O$8,3,FALSE),FALSE),SUM(FQ152:FS152))</f>
        <v>23103610.203167245</v>
      </c>
      <c r="FU152" s="96"/>
      <c r="FV152" s="96"/>
      <c r="FW152" s="96"/>
      <c r="FX152" s="96">
        <f>IF(SUM(FU152:FW152)=0,MASTER_DATA_MAPPED!FX152*VLOOKUP(FX$20,Backend!$A$2:$K$61,VLOOKUP(MASTER_DATA_ESCALATED!$B152,Backend!$M$3:$O$8,3,FALSE),FALSE),SUM(FU152:FW152))</f>
        <v>22347675.062186174</v>
      </c>
      <c r="FY152" s="96"/>
      <c r="FZ152" s="96"/>
      <c r="GA152" s="96"/>
      <c r="GB152" s="96">
        <f>IF(SUM(FY152:GA152)=0,MASTER_DATA_MAPPED!GB152*VLOOKUP(GB$20,Backend!$A$2:$K$61,VLOOKUP(MASTER_DATA_ESCALATED!$B152,Backend!$M$3:$O$8,3,FALSE),FALSE),SUM(FY152:GA152))</f>
        <v>28453204.152954809</v>
      </c>
      <c r="GC152" s="96"/>
      <c r="GD152" s="96"/>
      <c r="GE152" s="96"/>
      <c r="GF152" s="96">
        <f>IF(SUM(GC152:GE152)=0,MASTER_DATA_MAPPED!GF152*VLOOKUP(GF$20,Backend!$A$2:$K$61,VLOOKUP(MASTER_DATA_ESCALATED!$B152,Backend!$M$3:$O$8,3,FALSE),FALSE),SUM(GC152:GE152))</f>
        <v>24918380.112784859</v>
      </c>
      <c r="GG152" s="96"/>
      <c r="GH152" s="96"/>
      <c r="GI152" s="96"/>
      <c r="GJ152" s="96">
        <f>IF(SUM(GG152:GI152)=0,MASTER_DATA_MAPPED!GJ152*VLOOKUP(GJ$20,Backend!$A$2:$K$61,VLOOKUP(MASTER_DATA_ESCALATED!$B152,Backend!$M$3:$O$8,3,FALSE),FALSE),SUM(GG152:GI152))</f>
        <v>24178903.650830436</v>
      </c>
      <c r="GK152" s="96"/>
      <c r="GL152" s="96"/>
      <c r="GM152" s="96"/>
      <c r="GN152" s="96">
        <f>IF(SUM(GK152:GM152)=0,MASTER_DATA_MAPPED!GN152*VLOOKUP(GN$20,Backend!$A$2:$K$61,VLOOKUP(MASTER_DATA_ESCALATED!$B152,Backend!$M$3:$O$8,3,FALSE),FALSE),SUM(GK152:GM152))</f>
        <v>31957498.957126305</v>
      </c>
      <c r="GO152" s="96"/>
      <c r="GP152" s="96"/>
      <c r="GQ152" s="96"/>
      <c r="GR152" s="96">
        <f>IF(SUM(GO152:GQ152)=0,MASTER_DATA_MAPPED!GR152*VLOOKUP(GR$20,Backend!$A$2:$K$61,VLOOKUP(MASTER_DATA_ESCALATED!$B152,Backend!$M$3:$O$8,3,FALSE),FALSE),SUM(GO152:GQ152))</f>
        <v>28392599.792970259</v>
      </c>
      <c r="GS152" s="96"/>
      <c r="GT152" s="96"/>
      <c r="GU152" s="96"/>
      <c r="GV152" s="96">
        <f>IF(SUM(GS152:GU152)=0,MASTER_DATA_MAPPED!GV152*VLOOKUP(GV$20,Backend!$A$2:$K$61,VLOOKUP(MASTER_DATA_ESCALATED!$B152,Backend!$M$3:$O$8,3,FALSE),FALSE),SUM(GS152:GU152))</f>
        <v>27573215.752800308</v>
      </c>
    </row>
    <row r="153" spans="2:204" ht="17.25" hidden="1" outlineLevel="2" x14ac:dyDescent="0.3">
      <c r="B153" s="183">
        <f t="shared" si="3"/>
        <v>30</v>
      </c>
      <c r="C153" s="51">
        <f t="shared" si="4"/>
        <v>331</v>
      </c>
      <c r="D153" s="77"/>
      <c r="E153" s="52"/>
      <c r="F153" s="52">
        <v>331</v>
      </c>
      <c r="G153" s="78"/>
      <c r="H153" s="35" t="s">
        <v>234</v>
      </c>
      <c r="I153" s="97"/>
      <c r="J153" s="97"/>
      <c r="K153" s="97"/>
      <c r="L153" s="97">
        <f>IF(SUM(I153:K153)=0,MASTER_DATA_MAPPED!L153*VLOOKUP(L$20,Backend!$A$2:$K$61,VLOOKUP(MASTER_DATA_ESCALATED!$B153,Backend!$M$3:$O$8,3,FALSE),FALSE),SUM(I153:K153))</f>
        <v>0</v>
      </c>
      <c r="M153" s="97"/>
      <c r="N153" s="97"/>
      <c r="O153" s="97"/>
      <c r="P153" s="97">
        <f>IF(SUM(M153:O153)=0,MASTER_DATA_MAPPED!P153*VLOOKUP(P$20,Backend!$A$2:$K$61,VLOOKUP(MASTER_DATA_ESCALATED!$B153,Backend!$M$3:$O$8,3,FALSE),FALSE),SUM(M153:O153))</f>
        <v>0</v>
      </c>
      <c r="Q153" s="97"/>
      <c r="R153" s="97"/>
      <c r="S153" s="97"/>
      <c r="T153" s="97">
        <f>IF(SUM(Q153:S153)=0,MASTER_DATA_MAPPED!T153*VLOOKUP(T$20,Backend!$A$2:$K$61,VLOOKUP(MASTER_DATA_ESCALATED!$B153,Backend!$M$3:$O$8,3,FALSE),FALSE),SUM(Q153:S153))</f>
        <v>0</v>
      </c>
      <c r="U153" s="97"/>
      <c r="V153" s="97"/>
      <c r="W153" s="97"/>
      <c r="X153" s="97">
        <f>IF(SUM(U153:W153)=0,MASTER_DATA_MAPPED!X153*VLOOKUP(X$20,Backend!$A$2:$K$61,VLOOKUP(MASTER_DATA_ESCALATED!$B153,Backend!$M$3:$O$8,3,FALSE),FALSE),SUM(U153:W153))</f>
        <v>0</v>
      </c>
      <c r="Y153" s="97"/>
      <c r="Z153" s="97"/>
      <c r="AA153" s="97"/>
      <c r="AB153" s="97">
        <f>IF(SUM(Y153:AA153)=0,MASTER_DATA_MAPPED!AB153*VLOOKUP(AB$20,Backend!$A$2:$K$61,VLOOKUP(MASTER_DATA_ESCALATED!$B153,Backend!$M$3:$O$8,3,FALSE),FALSE),SUM(Y153:AA153))</f>
        <v>0</v>
      </c>
      <c r="AC153" s="97"/>
      <c r="AD153" s="97"/>
      <c r="AE153" s="97"/>
      <c r="AF153" s="97">
        <f>IF(SUM(AC153:AE153)=0,MASTER_DATA_MAPPED!AF153*VLOOKUP(AF$20,Backend!$A$2:$K$61,VLOOKUP(MASTER_DATA_ESCALATED!$B153,Backend!$M$3:$O$8,3,FALSE),FALSE),SUM(AC153:AE153))</f>
        <v>0</v>
      </c>
      <c r="AG153" s="97"/>
      <c r="AH153" s="97"/>
      <c r="AI153" s="97"/>
      <c r="AJ153" s="97">
        <f>IF(SUM(AG153:AI153)=0,MASTER_DATA_MAPPED!AJ153*VLOOKUP(AJ$20,Backend!$A$2:$K$61,VLOOKUP(MASTER_DATA_ESCALATED!$B153,Backend!$M$3:$O$8,3,FALSE),FALSE),SUM(AG153:AI153))</f>
        <v>0</v>
      </c>
      <c r="AK153" s="97"/>
      <c r="AL153" s="97"/>
      <c r="AM153" s="97"/>
      <c r="AN153" s="97">
        <f>IF(SUM(AK153:AM153)=0,MASTER_DATA_MAPPED!AN153*VLOOKUP(AN$20,Backend!$A$2:$K$61,VLOOKUP(MASTER_DATA_ESCALATED!$B153,Backend!$M$3:$O$8,3,FALSE),FALSE),SUM(AK153:AM153))</f>
        <v>0</v>
      </c>
      <c r="AO153" s="97"/>
      <c r="AP153" s="97"/>
      <c r="AQ153" s="97"/>
      <c r="AR153" s="97">
        <f>IF(SUM(AO153:AQ153)=0,MASTER_DATA_MAPPED!AR153*VLOOKUP(AR$20,Backend!$A$2:$K$61,VLOOKUP(MASTER_DATA_ESCALATED!$B153,Backend!$M$3:$O$8,3,FALSE),FALSE),SUM(AO153:AQ153))</f>
        <v>0</v>
      </c>
      <c r="AS153" s="97"/>
      <c r="AT153" s="97"/>
      <c r="AU153" s="97"/>
      <c r="AV153" s="97">
        <f>IF(SUM(AS153:AU153)=0,MASTER_DATA_MAPPED!AV153*VLOOKUP(AV$20,Backend!$A$2:$K$61,VLOOKUP(MASTER_DATA_ESCALATED!$B153,Backend!$M$3:$O$8,3,FALSE),FALSE),SUM(AS153:AU153))</f>
        <v>0</v>
      </c>
      <c r="AW153" s="97"/>
      <c r="AX153" s="97"/>
      <c r="AY153" s="97"/>
      <c r="AZ153" s="97">
        <f>IF(SUM(AW153:AY153)=0,MASTER_DATA_MAPPED!AZ153*VLOOKUP(AZ$20,Backend!$A$2:$K$61,VLOOKUP(MASTER_DATA_ESCALATED!$B153,Backend!$M$3:$O$8,3,FALSE),FALSE),SUM(AW153:AY153))</f>
        <v>0</v>
      </c>
      <c r="BA153" s="97"/>
      <c r="BB153" s="97"/>
      <c r="BC153" s="97"/>
      <c r="BD153" s="97">
        <f>IF(SUM(BA153:BC153)=0,MASTER_DATA_MAPPED!BD153*VLOOKUP(BD$20,Backend!$A$2:$K$61,VLOOKUP(MASTER_DATA_ESCALATED!$B153,Backend!$M$3:$O$8,3,FALSE),FALSE),SUM(BA153:BC153))</f>
        <v>0</v>
      </c>
      <c r="BE153" s="97"/>
      <c r="BF153" s="97"/>
      <c r="BG153" s="97"/>
      <c r="BH153" s="97">
        <f>IF(SUM(BE153:BG153)=0,MASTER_DATA_MAPPED!BH153*VLOOKUP(BH$20,Backend!$A$2:$K$61,VLOOKUP(MASTER_DATA_ESCALATED!$B153,Backend!$M$3:$O$8,3,FALSE),FALSE),SUM(BE153:BG153))</f>
        <v>0</v>
      </c>
      <c r="BI153" s="97"/>
      <c r="BJ153" s="97"/>
      <c r="BK153" s="97"/>
      <c r="BL153" s="97">
        <f>IF(SUM(BI153:BK153)=0,MASTER_DATA_MAPPED!BL153*VLOOKUP(BL$20,Backend!$A$2:$K$61,VLOOKUP(MASTER_DATA_ESCALATED!$B153,Backend!$M$3:$O$8,3,FALSE),FALSE),SUM(BI153:BK153))</f>
        <v>0</v>
      </c>
      <c r="BM153" s="97"/>
      <c r="BN153" s="97"/>
      <c r="BO153" s="97"/>
      <c r="BP153" s="97">
        <f>IF(SUM(BM153:BO153)=0,MASTER_DATA_MAPPED!BP153*VLOOKUP(BP$20,Backend!$A$2:$K$61,VLOOKUP(MASTER_DATA_ESCALATED!$B153,Backend!$M$3:$O$8,3,FALSE),FALSE),SUM(BM153:BO153))</f>
        <v>0</v>
      </c>
      <c r="BQ153" s="97"/>
      <c r="BR153" s="97"/>
      <c r="BS153" s="97"/>
      <c r="BT153" s="97">
        <f>IF(SUM(BQ153:BS153)=0,MASTER_DATA_MAPPED!BT153*VLOOKUP(BT$20,Backend!$A$2:$K$61,VLOOKUP(MASTER_DATA_ESCALATED!$B153,Backend!$M$3:$O$8,3,FALSE),FALSE),SUM(BQ153:BS153))</f>
        <v>0</v>
      </c>
      <c r="BU153" s="97"/>
      <c r="BV153" s="97"/>
      <c r="BW153" s="97"/>
      <c r="BX153" s="97">
        <f>IF(SUM(BU153:BW153)=0,MASTER_DATA_MAPPED!BX153*VLOOKUP(BX$20,Backend!$A$2:$K$61,VLOOKUP(MASTER_DATA_ESCALATED!$B153,Backend!$M$3:$O$8,3,FALSE),FALSE),SUM(BU153:BW153))</f>
        <v>0</v>
      </c>
      <c r="BY153" s="97"/>
      <c r="BZ153" s="97"/>
      <c r="CA153" s="97"/>
      <c r="CB153" s="97">
        <f>IF(SUM(BY153:CA153)=0,MASTER_DATA_MAPPED!CB153*VLOOKUP(CB$20,Backend!$A$2:$K$61,VLOOKUP(MASTER_DATA_ESCALATED!$B153,Backend!$M$3:$O$8,3,FALSE),FALSE),SUM(BY153:CA153))</f>
        <v>0</v>
      </c>
      <c r="CC153" s="97"/>
      <c r="CD153" s="97"/>
      <c r="CE153" s="97"/>
      <c r="CF153" s="97">
        <f>IF(SUM(CC153:CE153)=0,MASTER_DATA_MAPPED!CF153*VLOOKUP(CF$20,Backend!$A$2:$K$61,VLOOKUP(MASTER_DATA_ESCALATED!$B153,Backend!$M$3:$O$8,3,FALSE),FALSE),SUM(CC153:CE153))</f>
        <v>0</v>
      </c>
      <c r="CG153" s="97"/>
      <c r="CH153" s="97"/>
      <c r="CI153" s="97"/>
      <c r="CJ153" s="97">
        <f>IF(SUM(CG153:CI153)=0,MASTER_DATA_MAPPED!CJ153*VLOOKUP(CJ$20,Backend!$A$2:$K$61,VLOOKUP(MASTER_DATA_ESCALATED!$B153,Backend!$M$3:$O$8,3,FALSE),FALSE),SUM(CG153:CI153))</f>
        <v>0</v>
      </c>
      <c r="CK153" s="97"/>
      <c r="CL153" s="97"/>
      <c r="CM153" s="97"/>
      <c r="CN153" s="97">
        <f>IF(SUM(CK153:CM153)=0,MASTER_DATA_MAPPED!CN153*VLOOKUP(CN$20,Backend!$A$2:$K$61,VLOOKUP(MASTER_DATA_ESCALATED!$B153,Backend!$M$3:$O$8,3,FALSE),FALSE),SUM(CK153:CM153))</f>
        <v>0</v>
      </c>
      <c r="CO153" s="97"/>
      <c r="CP153" s="97"/>
      <c r="CQ153" s="97"/>
      <c r="CR153" s="97">
        <f>IF(SUM(CO153:CQ153)=0,MASTER_DATA_MAPPED!CR153*VLOOKUP(CR$20,Backend!$A$2:$K$61,VLOOKUP(MASTER_DATA_ESCALATED!$B153,Backend!$M$3:$O$8,3,FALSE),FALSE),SUM(CO153:CQ153))</f>
        <v>0</v>
      </c>
      <c r="CS153" s="97"/>
      <c r="CT153" s="97"/>
      <c r="CU153" s="97"/>
      <c r="CV153" s="97">
        <f>IF(SUM(CS153:CU153)=0,MASTER_DATA_MAPPED!CV153*VLOOKUP(CV$20,Backend!$A$2:$K$61,VLOOKUP(MASTER_DATA_ESCALATED!$B153,Backend!$M$3:$O$8,3,FALSE),FALSE),SUM(CS153:CU153))</f>
        <v>0</v>
      </c>
      <c r="CW153" s="97"/>
      <c r="CX153" s="97"/>
      <c r="CY153" s="97"/>
      <c r="CZ153" s="97">
        <f>IF(SUM(CW153:CY153)=0,MASTER_DATA_MAPPED!CZ153*VLOOKUP(CZ$20,Backend!$A$2:$K$61,VLOOKUP(MASTER_DATA_ESCALATED!$B153,Backend!$M$3:$O$8,3,FALSE),FALSE),SUM(CW153:CY153))</f>
        <v>0</v>
      </c>
      <c r="DA153" s="97"/>
      <c r="DB153" s="97"/>
      <c r="DC153" s="97"/>
      <c r="DD153" s="97" t="e">
        <f>IF(SUM(DA153:DC153)=0,MASTER_DATA_MAPPED!DD153*VLOOKUP(DD$20,Backend!$A$2:$K$61,VLOOKUP(MASTER_DATA_ESCALATED!$B153,Backend!$M$3:$O$8,3,FALSE),FALSE),SUM(DA153:DC153))</f>
        <v>#N/A</v>
      </c>
      <c r="DE153" s="97"/>
      <c r="DF153" s="97"/>
      <c r="DG153" s="97"/>
      <c r="DH153" s="97">
        <f>IF(SUM(DE153:DG153)=0,MASTER_DATA_MAPPED!DH153*VLOOKUP(DH$20,Backend!$A$2:$K$61,VLOOKUP(MASTER_DATA_ESCALATED!$B153,Backend!$M$3:$O$8,3,FALSE),FALSE),SUM(DE153:DG153))</f>
        <v>0</v>
      </c>
      <c r="DI153" s="97"/>
      <c r="DJ153" s="97"/>
      <c r="DK153" s="97"/>
      <c r="DL153" s="97">
        <f>IF(SUM(DI153:DK153)=0,MASTER_DATA_MAPPED!DL153*VLOOKUP(DL$20,Backend!$A$2:$K$61,VLOOKUP(MASTER_DATA_ESCALATED!$B153,Backend!$M$3:$O$8,3,FALSE),FALSE),SUM(DI153:DK153))</f>
        <v>0</v>
      </c>
      <c r="DM153" s="97"/>
      <c r="DN153" s="97"/>
      <c r="DO153" s="97"/>
      <c r="DP153" s="97">
        <f>IF(SUM(DM153:DO153)=0,MASTER_DATA_MAPPED!DP153*VLOOKUP(DP$20,Backend!$A$2:$K$61,VLOOKUP(MASTER_DATA_ESCALATED!$B153,Backend!$M$3:$O$8,3,FALSE),FALSE),SUM(DM153:DO153))</f>
        <v>0</v>
      </c>
      <c r="DQ153" s="97"/>
      <c r="DR153" s="97"/>
      <c r="DS153" s="97"/>
      <c r="DT153" s="97">
        <f>IF(SUM(DQ153:DS153)=0,MASTER_DATA_MAPPED!DT153*VLOOKUP(DT$20,Backend!$A$2:$K$61,VLOOKUP(MASTER_DATA_ESCALATED!$B153,Backend!$M$3:$O$8,3,FALSE),FALSE),SUM(DQ153:DS153))</f>
        <v>0</v>
      </c>
      <c r="DU153" s="97"/>
      <c r="DV153" s="97"/>
      <c r="DW153" s="97"/>
      <c r="DX153" s="97">
        <f>IF(SUM(DU153:DW153)=0,MASTER_DATA_MAPPED!DX153*VLOOKUP(DX$20,Backend!$A$2:$K$61,VLOOKUP(MASTER_DATA_ESCALATED!$B153,Backend!$M$3:$O$8,3,FALSE),FALSE),SUM(DU153:DW153))</f>
        <v>0</v>
      </c>
      <c r="DY153" s="97"/>
      <c r="DZ153" s="97"/>
      <c r="EA153" s="97"/>
      <c r="EB153" s="97">
        <f>IF(SUM(DY153:EA153)=0,MASTER_DATA_MAPPED!EB153*VLOOKUP(EB$20,Backend!$A$2:$K$61,VLOOKUP(MASTER_DATA_ESCALATED!$B153,Backend!$M$3:$O$8,3,FALSE),FALSE),SUM(DY153:EA153))</f>
        <v>0</v>
      </c>
      <c r="EC153" s="97"/>
      <c r="ED153" s="97"/>
      <c r="EE153" s="97"/>
      <c r="EF153" s="97">
        <f>IF(SUM(EC153:EE153)=0,MASTER_DATA_MAPPED!EF153*VLOOKUP(EF$20,Backend!$A$2:$K$61,VLOOKUP(MASTER_DATA_ESCALATED!$B153,Backend!$M$3:$O$8,3,FALSE),FALSE),SUM(EC153:EE153))</f>
        <v>0</v>
      </c>
      <c r="EG153" s="97"/>
      <c r="EH153" s="97"/>
      <c r="EI153" s="97"/>
      <c r="EJ153" s="97">
        <f>IF(SUM(EG153:EI153)=0,MASTER_DATA_MAPPED!EJ153*VLOOKUP(EJ$20,Backend!$A$2:$K$61,VLOOKUP(MASTER_DATA_ESCALATED!$B153,Backend!$M$3:$O$8,3,FALSE),FALSE),SUM(EG153:EI153))</f>
        <v>0</v>
      </c>
      <c r="EK153" s="97"/>
      <c r="EL153" s="97"/>
      <c r="EM153" s="97"/>
      <c r="EN153" s="97">
        <f>IF(SUM(EK153:EM153)=0,MASTER_DATA_MAPPED!EN153*VLOOKUP(EN$20,Backend!$A$2:$K$61,VLOOKUP(MASTER_DATA_ESCALATED!$B153,Backend!$M$3:$O$8,3,FALSE),FALSE),SUM(EK153:EM153))</f>
        <v>0</v>
      </c>
      <c r="EO153" s="97"/>
      <c r="EP153" s="97"/>
      <c r="EQ153" s="97"/>
      <c r="ER153" s="97">
        <f>IF(SUM(EO153:EQ153)=0,MASTER_DATA_MAPPED!ER153*VLOOKUP(ER$20,Backend!$A$2:$K$61,VLOOKUP(MASTER_DATA_ESCALATED!$B153,Backend!$M$3:$O$8,3,FALSE),FALSE),SUM(EO153:EQ153))</f>
        <v>0</v>
      </c>
      <c r="ES153" s="97"/>
      <c r="ET153" s="97"/>
      <c r="EU153" s="97"/>
      <c r="EV153" s="97">
        <f>IF(SUM(ES153:EU153)=0,MASTER_DATA_MAPPED!EV153*VLOOKUP(EV$20,Backend!$A$2:$K$61,VLOOKUP(MASTER_DATA_ESCALATED!$B153,Backend!$M$3:$O$8,3,FALSE),FALSE),SUM(ES153:EU153))</f>
        <v>0</v>
      </c>
      <c r="EW153" s="97"/>
      <c r="EX153" s="97"/>
      <c r="EY153" s="97"/>
      <c r="EZ153" s="97">
        <f>IF(SUM(EW153:EY153)=0,MASTER_DATA_MAPPED!EZ153*VLOOKUP(EZ$20,Backend!$A$2:$K$61,VLOOKUP(MASTER_DATA_ESCALATED!$B153,Backend!$M$3:$O$8,3,FALSE),FALSE),SUM(EW153:EY153))</f>
        <v>0</v>
      </c>
      <c r="FA153" s="97"/>
      <c r="FB153" s="97"/>
      <c r="FC153" s="97"/>
      <c r="FD153" s="97">
        <f>IF(SUM(FA153:FC153)=0,MASTER_DATA_MAPPED!FD153*VLOOKUP(FD$20,Backend!$A$2:$K$61,VLOOKUP(MASTER_DATA_ESCALATED!$B153,Backend!$M$3:$O$8,3,FALSE),FALSE),SUM(FA153:FC153))</f>
        <v>0</v>
      </c>
      <c r="FE153" s="97"/>
      <c r="FF153" s="97"/>
      <c r="FG153" s="97"/>
      <c r="FH153" s="97">
        <f>IF(SUM(FE153:FG153)=0,MASTER_DATA_MAPPED!FH153*VLOOKUP(FH$20,Backend!$A$2:$K$61,VLOOKUP(MASTER_DATA_ESCALATED!$B153,Backend!$M$3:$O$8,3,FALSE),FALSE),SUM(FE153:FG153))</f>
        <v>0</v>
      </c>
      <c r="FI153" s="97"/>
      <c r="FJ153" s="97"/>
      <c r="FK153" s="97"/>
      <c r="FL153" s="97">
        <f>IF(SUM(FI153:FK153)=0,MASTER_DATA_MAPPED!FL153*VLOOKUP(FL$20,Backend!$A$2:$K$61,VLOOKUP(MASTER_DATA_ESCALATED!$B153,Backend!$M$3:$O$8,3,FALSE),FALSE),SUM(FI153:FK153))</f>
        <v>0</v>
      </c>
      <c r="FM153" s="97"/>
      <c r="FN153" s="97"/>
      <c r="FO153" s="97"/>
      <c r="FP153" s="97">
        <f>IF(SUM(FM153:FO153)=0,MASTER_DATA_MAPPED!FP153*VLOOKUP(FP$20,Backend!$A$2:$K$61,VLOOKUP(MASTER_DATA_ESCALATED!$B153,Backend!$M$3:$O$8,3,FALSE),FALSE),SUM(FM153:FO153))</f>
        <v>0</v>
      </c>
      <c r="FQ153" s="97"/>
      <c r="FR153" s="97"/>
      <c r="FS153" s="97"/>
      <c r="FT153" s="97">
        <f>IF(SUM(FQ153:FS153)=0,MASTER_DATA_MAPPED!FT153*VLOOKUP(FT$20,Backend!$A$2:$K$61,VLOOKUP(MASTER_DATA_ESCALATED!$B153,Backend!$M$3:$O$8,3,FALSE),FALSE),SUM(FQ153:FS153))</f>
        <v>0</v>
      </c>
      <c r="FU153" s="97"/>
      <c r="FV153" s="97"/>
      <c r="FW153" s="97"/>
      <c r="FX153" s="97">
        <f>IF(SUM(FU153:FW153)=0,MASTER_DATA_MAPPED!FX153*VLOOKUP(FX$20,Backend!$A$2:$K$61,VLOOKUP(MASTER_DATA_ESCALATED!$B153,Backend!$M$3:$O$8,3,FALSE),FALSE),SUM(FU153:FW153))</f>
        <v>0</v>
      </c>
      <c r="FY153" s="97"/>
      <c r="FZ153" s="97"/>
      <c r="GA153" s="97"/>
      <c r="GB153" s="97">
        <f>IF(SUM(FY153:GA153)=0,MASTER_DATA_MAPPED!GB153*VLOOKUP(GB$20,Backend!$A$2:$K$61,VLOOKUP(MASTER_DATA_ESCALATED!$B153,Backend!$M$3:$O$8,3,FALSE),FALSE),SUM(FY153:GA153))</f>
        <v>0</v>
      </c>
      <c r="GC153" s="97"/>
      <c r="GD153" s="97"/>
      <c r="GE153" s="97"/>
      <c r="GF153" s="97">
        <f>IF(SUM(GC153:GE153)=0,MASTER_DATA_MAPPED!GF153*VLOOKUP(GF$20,Backend!$A$2:$K$61,VLOOKUP(MASTER_DATA_ESCALATED!$B153,Backend!$M$3:$O$8,3,FALSE),FALSE),SUM(GC153:GE153))</f>
        <v>0</v>
      </c>
      <c r="GG153" s="97"/>
      <c r="GH153" s="97"/>
      <c r="GI153" s="97"/>
      <c r="GJ153" s="97">
        <f>IF(SUM(GG153:GI153)=0,MASTER_DATA_MAPPED!GJ153*VLOOKUP(GJ$20,Backend!$A$2:$K$61,VLOOKUP(MASTER_DATA_ESCALATED!$B153,Backend!$M$3:$O$8,3,FALSE),FALSE),SUM(GG153:GI153))</f>
        <v>0</v>
      </c>
      <c r="GK153" s="97"/>
      <c r="GL153" s="97"/>
      <c r="GM153" s="97"/>
      <c r="GN153" s="97">
        <f>IF(SUM(GK153:GM153)=0,MASTER_DATA_MAPPED!GN153*VLOOKUP(GN$20,Backend!$A$2:$K$61,VLOOKUP(MASTER_DATA_ESCALATED!$B153,Backend!$M$3:$O$8,3,FALSE),FALSE),SUM(GK153:GM153))</f>
        <v>0</v>
      </c>
      <c r="GO153" s="97"/>
      <c r="GP153" s="97"/>
      <c r="GQ153" s="97"/>
      <c r="GR153" s="97">
        <f>IF(SUM(GO153:GQ153)=0,MASTER_DATA_MAPPED!GR153*VLOOKUP(GR$20,Backend!$A$2:$K$61,VLOOKUP(MASTER_DATA_ESCALATED!$B153,Backend!$M$3:$O$8,3,FALSE),FALSE),SUM(GO153:GQ153))</f>
        <v>0</v>
      </c>
      <c r="GS153" s="97"/>
      <c r="GT153" s="97"/>
      <c r="GU153" s="97"/>
      <c r="GV153" s="97">
        <f>IF(SUM(GS153:GU153)=0,MASTER_DATA_MAPPED!GV153*VLOOKUP(GV$20,Backend!$A$2:$K$61,VLOOKUP(MASTER_DATA_ESCALATED!$B153,Backend!$M$3:$O$8,3,FALSE),FALSE),SUM(GS153:GU153))</f>
        <v>0</v>
      </c>
    </row>
    <row r="154" spans="2:204" ht="17.25" hidden="1" outlineLevel="2" x14ac:dyDescent="0.3">
      <c r="B154" s="183">
        <f t="shared" si="3"/>
        <v>30</v>
      </c>
      <c r="C154" s="51">
        <f t="shared" si="4"/>
        <v>332</v>
      </c>
      <c r="D154" s="77"/>
      <c r="E154" s="52"/>
      <c r="F154" s="52">
        <v>332</v>
      </c>
      <c r="G154" s="78"/>
      <c r="H154" s="35" t="s">
        <v>140</v>
      </c>
      <c r="I154" s="97"/>
      <c r="J154" s="97"/>
      <c r="K154" s="97"/>
      <c r="L154" s="97">
        <f>IF(SUM(I154:K154)=0,MASTER_DATA_MAPPED!L154*VLOOKUP(L$20,Backend!$A$2:$K$61,VLOOKUP(MASTER_DATA_ESCALATED!$B154,Backend!$M$3:$O$8,3,FALSE),FALSE),SUM(I154:K154))</f>
        <v>0</v>
      </c>
      <c r="M154" s="97"/>
      <c r="N154" s="97"/>
      <c r="O154" s="97"/>
      <c r="P154" s="97">
        <f>IF(SUM(M154:O154)=0,MASTER_DATA_MAPPED!P154*VLOOKUP(P$20,Backend!$A$2:$K$61,VLOOKUP(MASTER_DATA_ESCALATED!$B154,Backend!$M$3:$O$8,3,FALSE),FALSE),SUM(M154:O154))</f>
        <v>0</v>
      </c>
      <c r="Q154" s="97"/>
      <c r="R154" s="97"/>
      <c r="S154" s="97"/>
      <c r="T154" s="97">
        <f>IF(SUM(Q154:S154)=0,MASTER_DATA_MAPPED!T154*VLOOKUP(T$20,Backend!$A$2:$K$61,VLOOKUP(MASTER_DATA_ESCALATED!$B154,Backend!$M$3:$O$8,3,FALSE),FALSE),SUM(Q154:S154))</f>
        <v>0</v>
      </c>
      <c r="U154" s="97"/>
      <c r="V154" s="97"/>
      <c r="W154" s="97"/>
      <c r="X154" s="97">
        <f>IF(SUM(U154:W154)=0,MASTER_DATA_MAPPED!X154*VLOOKUP(X$20,Backend!$A$2:$K$61,VLOOKUP(MASTER_DATA_ESCALATED!$B154,Backend!$M$3:$O$8,3,FALSE),FALSE),SUM(U154:W154))</f>
        <v>0</v>
      </c>
      <c r="Y154" s="97"/>
      <c r="Z154" s="97"/>
      <c r="AA154" s="97"/>
      <c r="AB154" s="97">
        <f>IF(SUM(Y154:AA154)=0,MASTER_DATA_MAPPED!AB154*VLOOKUP(AB$20,Backend!$A$2:$K$61,VLOOKUP(MASTER_DATA_ESCALATED!$B154,Backend!$M$3:$O$8,3,FALSE),FALSE),SUM(Y154:AA154))</f>
        <v>0</v>
      </c>
      <c r="AC154" s="97"/>
      <c r="AD154" s="97"/>
      <c r="AE154" s="97"/>
      <c r="AF154" s="97">
        <f>IF(SUM(AC154:AE154)=0,MASTER_DATA_MAPPED!AF154*VLOOKUP(AF$20,Backend!$A$2:$K$61,VLOOKUP(MASTER_DATA_ESCALATED!$B154,Backend!$M$3:$O$8,3,FALSE),FALSE),SUM(AC154:AE154))</f>
        <v>0</v>
      </c>
      <c r="AG154" s="97"/>
      <c r="AH154" s="97"/>
      <c r="AI154" s="97"/>
      <c r="AJ154" s="97">
        <f>IF(SUM(AG154:AI154)=0,MASTER_DATA_MAPPED!AJ154*VLOOKUP(AJ$20,Backend!$A$2:$K$61,VLOOKUP(MASTER_DATA_ESCALATED!$B154,Backend!$M$3:$O$8,3,FALSE),FALSE),SUM(AG154:AI154))</f>
        <v>0</v>
      </c>
      <c r="AK154" s="97"/>
      <c r="AL154" s="97"/>
      <c r="AM154" s="97"/>
      <c r="AN154" s="97">
        <f>IF(SUM(AK154:AM154)=0,MASTER_DATA_MAPPED!AN154*VLOOKUP(AN$20,Backend!$A$2:$K$61,VLOOKUP(MASTER_DATA_ESCALATED!$B154,Backend!$M$3:$O$8,3,FALSE),FALSE),SUM(AK154:AM154))</f>
        <v>0</v>
      </c>
      <c r="AO154" s="97"/>
      <c r="AP154" s="97"/>
      <c r="AQ154" s="97"/>
      <c r="AR154" s="97">
        <f>IF(SUM(AO154:AQ154)=0,MASTER_DATA_MAPPED!AR154*VLOOKUP(AR$20,Backend!$A$2:$K$61,VLOOKUP(MASTER_DATA_ESCALATED!$B154,Backend!$M$3:$O$8,3,FALSE),FALSE),SUM(AO154:AQ154))</f>
        <v>0</v>
      </c>
      <c r="AS154" s="97"/>
      <c r="AT154" s="97"/>
      <c r="AU154" s="97"/>
      <c r="AV154" s="97">
        <f>IF(SUM(AS154:AU154)=0,MASTER_DATA_MAPPED!AV154*VLOOKUP(AV$20,Backend!$A$2:$K$61,VLOOKUP(MASTER_DATA_ESCALATED!$B154,Backend!$M$3:$O$8,3,FALSE),FALSE),SUM(AS154:AU154))</f>
        <v>0</v>
      </c>
      <c r="AW154" s="97"/>
      <c r="AX154" s="97"/>
      <c r="AY154" s="97"/>
      <c r="AZ154" s="97">
        <f>IF(SUM(AW154:AY154)=0,MASTER_DATA_MAPPED!AZ154*VLOOKUP(AZ$20,Backend!$A$2:$K$61,VLOOKUP(MASTER_DATA_ESCALATED!$B154,Backend!$M$3:$O$8,3,FALSE),FALSE),SUM(AW154:AY154))</f>
        <v>0</v>
      </c>
      <c r="BA154" s="97"/>
      <c r="BB154" s="97"/>
      <c r="BC154" s="97"/>
      <c r="BD154" s="97">
        <f>IF(SUM(BA154:BC154)=0,MASTER_DATA_MAPPED!BD154*VLOOKUP(BD$20,Backend!$A$2:$K$61,VLOOKUP(MASTER_DATA_ESCALATED!$B154,Backend!$M$3:$O$8,3,FALSE),FALSE),SUM(BA154:BC154))</f>
        <v>0</v>
      </c>
      <c r="BE154" s="97"/>
      <c r="BF154" s="97"/>
      <c r="BG154" s="97"/>
      <c r="BH154" s="97">
        <f>IF(SUM(BE154:BG154)=0,MASTER_DATA_MAPPED!BH154*VLOOKUP(BH$20,Backend!$A$2:$K$61,VLOOKUP(MASTER_DATA_ESCALATED!$B154,Backend!$M$3:$O$8,3,FALSE),FALSE),SUM(BE154:BG154))</f>
        <v>0</v>
      </c>
      <c r="BI154" s="97"/>
      <c r="BJ154" s="97"/>
      <c r="BK154" s="97"/>
      <c r="BL154" s="97">
        <f>IF(SUM(BI154:BK154)=0,MASTER_DATA_MAPPED!BL154*VLOOKUP(BL$20,Backend!$A$2:$K$61,VLOOKUP(MASTER_DATA_ESCALATED!$B154,Backend!$M$3:$O$8,3,FALSE),FALSE),SUM(BI154:BK154))</f>
        <v>0</v>
      </c>
      <c r="BM154" s="97"/>
      <c r="BN154" s="97"/>
      <c r="BO154" s="97"/>
      <c r="BP154" s="97">
        <f>IF(SUM(BM154:BO154)=0,MASTER_DATA_MAPPED!BP154*VLOOKUP(BP$20,Backend!$A$2:$K$61,VLOOKUP(MASTER_DATA_ESCALATED!$B154,Backend!$M$3:$O$8,3,FALSE),FALSE),SUM(BM154:BO154))</f>
        <v>0</v>
      </c>
      <c r="BQ154" s="97"/>
      <c r="BR154" s="97"/>
      <c r="BS154" s="97"/>
      <c r="BT154" s="97">
        <f>IF(SUM(BQ154:BS154)=0,MASTER_DATA_MAPPED!BT154*VLOOKUP(BT$20,Backend!$A$2:$K$61,VLOOKUP(MASTER_DATA_ESCALATED!$B154,Backend!$M$3:$O$8,3,FALSE),FALSE),SUM(BQ154:BS154))</f>
        <v>0</v>
      </c>
      <c r="BU154" s="97"/>
      <c r="BV154" s="97"/>
      <c r="BW154" s="97"/>
      <c r="BX154" s="97">
        <f>IF(SUM(BU154:BW154)=0,MASTER_DATA_MAPPED!BX154*VLOOKUP(BX$20,Backend!$A$2:$K$61,VLOOKUP(MASTER_DATA_ESCALATED!$B154,Backend!$M$3:$O$8,3,FALSE),FALSE),SUM(BU154:BW154))</f>
        <v>0</v>
      </c>
      <c r="BY154" s="97"/>
      <c r="BZ154" s="97"/>
      <c r="CA154" s="97"/>
      <c r="CB154" s="97">
        <f>IF(SUM(BY154:CA154)=0,MASTER_DATA_MAPPED!CB154*VLOOKUP(CB$20,Backend!$A$2:$K$61,VLOOKUP(MASTER_DATA_ESCALATED!$B154,Backend!$M$3:$O$8,3,FALSE),FALSE),SUM(BY154:CA154))</f>
        <v>0</v>
      </c>
      <c r="CC154" s="97"/>
      <c r="CD154" s="97"/>
      <c r="CE154" s="97"/>
      <c r="CF154" s="97">
        <f>IF(SUM(CC154:CE154)=0,MASTER_DATA_MAPPED!CF154*VLOOKUP(CF$20,Backend!$A$2:$K$61,VLOOKUP(MASTER_DATA_ESCALATED!$B154,Backend!$M$3:$O$8,3,FALSE),FALSE),SUM(CC154:CE154))</f>
        <v>0</v>
      </c>
      <c r="CG154" s="97"/>
      <c r="CH154" s="97"/>
      <c r="CI154" s="97"/>
      <c r="CJ154" s="97">
        <f>IF(SUM(CG154:CI154)=0,MASTER_DATA_MAPPED!CJ154*VLOOKUP(CJ$20,Backend!$A$2:$K$61,VLOOKUP(MASTER_DATA_ESCALATED!$B154,Backend!$M$3:$O$8,3,FALSE),FALSE),SUM(CG154:CI154))</f>
        <v>0</v>
      </c>
      <c r="CK154" s="97"/>
      <c r="CL154" s="97"/>
      <c r="CM154" s="97"/>
      <c r="CN154" s="97">
        <f>IF(SUM(CK154:CM154)=0,MASTER_DATA_MAPPED!CN154*VLOOKUP(CN$20,Backend!$A$2:$K$61,VLOOKUP(MASTER_DATA_ESCALATED!$B154,Backend!$M$3:$O$8,3,FALSE),FALSE),SUM(CK154:CM154))</f>
        <v>0</v>
      </c>
      <c r="CO154" s="97"/>
      <c r="CP154" s="97"/>
      <c r="CQ154" s="97"/>
      <c r="CR154" s="97">
        <f>IF(SUM(CO154:CQ154)=0,MASTER_DATA_MAPPED!CR154*VLOOKUP(CR$20,Backend!$A$2:$K$61,VLOOKUP(MASTER_DATA_ESCALATED!$B154,Backend!$M$3:$O$8,3,FALSE),FALSE),SUM(CO154:CQ154))</f>
        <v>0</v>
      </c>
      <c r="CS154" s="97"/>
      <c r="CT154" s="97"/>
      <c r="CU154" s="97"/>
      <c r="CV154" s="97">
        <f>IF(SUM(CS154:CU154)=0,MASTER_DATA_MAPPED!CV154*VLOOKUP(CV$20,Backend!$A$2:$K$61,VLOOKUP(MASTER_DATA_ESCALATED!$B154,Backend!$M$3:$O$8,3,FALSE),FALSE),SUM(CS154:CU154))</f>
        <v>0</v>
      </c>
      <c r="CW154" s="97"/>
      <c r="CX154" s="97"/>
      <c r="CY154" s="97"/>
      <c r="CZ154" s="97">
        <f>IF(SUM(CW154:CY154)=0,MASTER_DATA_MAPPED!CZ154*VLOOKUP(CZ$20,Backend!$A$2:$K$61,VLOOKUP(MASTER_DATA_ESCALATED!$B154,Backend!$M$3:$O$8,3,FALSE),FALSE),SUM(CW154:CY154))</f>
        <v>0</v>
      </c>
      <c r="DA154" s="97"/>
      <c r="DB154" s="97"/>
      <c r="DC154" s="97"/>
      <c r="DD154" s="97" t="e">
        <f>IF(SUM(DA154:DC154)=0,MASTER_DATA_MAPPED!DD154*VLOOKUP(DD$20,Backend!$A$2:$K$61,VLOOKUP(MASTER_DATA_ESCALATED!$B154,Backend!$M$3:$O$8,3,FALSE),FALSE),SUM(DA154:DC154))</f>
        <v>#N/A</v>
      </c>
      <c r="DE154" s="97"/>
      <c r="DF154" s="97"/>
      <c r="DG154" s="97"/>
      <c r="DH154" s="97">
        <f>IF(SUM(DE154:DG154)=0,MASTER_DATA_MAPPED!DH154*VLOOKUP(DH$20,Backend!$A$2:$K$61,VLOOKUP(MASTER_DATA_ESCALATED!$B154,Backend!$M$3:$O$8,3,FALSE),FALSE),SUM(DE154:DG154))</f>
        <v>0</v>
      </c>
      <c r="DI154" s="97"/>
      <c r="DJ154" s="97"/>
      <c r="DK154" s="97"/>
      <c r="DL154" s="97">
        <f>IF(SUM(DI154:DK154)=0,MASTER_DATA_MAPPED!DL154*VLOOKUP(DL$20,Backend!$A$2:$K$61,VLOOKUP(MASTER_DATA_ESCALATED!$B154,Backend!$M$3:$O$8,3,FALSE),FALSE),SUM(DI154:DK154))</f>
        <v>0</v>
      </c>
      <c r="DM154" s="97"/>
      <c r="DN154" s="97"/>
      <c r="DO154" s="97"/>
      <c r="DP154" s="97">
        <f>IF(SUM(DM154:DO154)=0,MASTER_DATA_MAPPED!DP154*VLOOKUP(DP$20,Backend!$A$2:$K$61,VLOOKUP(MASTER_DATA_ESCALATED!$B154,Backend!$M$3:$O$8,3,FALSE),FALSE),SUM(DM154:DO154))</f>
        <v>0</v>
      </c>
      <c r="DQ154" s="97"/>
      <c r="DR154" s="97"/>
      <c r="DS154" s="97"/>
      <c r="DT154" s="97">
        <f>IF(SUM(DQ154:DS154)=0,MASTER_DATA_MAPPED!DT154*VLOOKUP(DT$20,Backend!$A$2:$K$61,VLOOKUP(MASTER_DATA_ESCALATED!$B154,Backend!$M$3:$O$8,3,FALSE),FALSE),SUM(DQ154:DS154))</f>
        <v>0</v>
      </c>
      <c r="DU154" s="97"/>
      <c r="DV154" s="97"/>
      <c r="DW154" s="97"/>
      <c r="DX154" s="97">
        <f>IF(SUM(DU154:DW154)=0,MASTER_DATA_MAPPED!DX154*VLOOKUP(DX$20,Backend!$A$2:$K$61,VLOOKUP(MASTER_DATA_ESCALATED!$B154,Backend!$M$3:$O$8,3,FALSE),FALSE),SUM(DU154:DW154))</f>
        <v>0</v>
      </c>
      <c r="DY154" s="97"/>
      <c r="DZ154" s="97"/>
      <c r="EA154" s="97"/>
      <c r="EB154" s="97">
        <f>IF(SUM(DY154:EA154)=0,MASTER_DATA_MAPPED!EB154*VLOOKUP(EB$20,Backend!$A$2:$K$61,VLOOKUP(MASTER_DATA_ESCALATED!$B154,Backend!$M$3:$O$8,3,FALSE),FALSE),SUM(DY154:EA154))</f>
        <v>0</v>
      </c>
      <c r="EC154" s="97"/>
      <c r="ED154" s="97"/>
      <c r="EE154" s="97"/>
      <c r="EF154" s="97">
        <f>IF(SUM(EC154:EE154)=0,MASTER_DATA_MAPPED!EF154*VLOOKUP(EF$20,Backend!$A$2:$K$61,VLOOKUP(MASTER_DATA_ESCALATED!$B154,Backend!$M$3:$O$8,3,FALSE),FALSE),SUM(EC154:EE154))</f>
        <v>0</v>
      </c>
      <c r="EG154" s="97"/>
      <c r="EH154" s="97"/>
      <c r="EI154" s="97"/>
      <c r="EJ154" s="97">
        <f>IF(SUM(EG154:EI154)=0,MASTER_DATA_MAPPED!EJ154*VLOOKUP(EJ$20,Backend!$A$2:$K$61,VLOOKUP(MASTER_DATA_ESCALATED!$B154,Backend!$M$3:$O$8,3,FALSE),FALSE),SUM(EG154:EI154))</f>
        <v>0</v>
      </c>
      <c r="EK154" s="97"/>
      <c r="EL154" s="97"/>
      <c r="EM154" s="97"/>
      <c r="EN154" s="97">
        <f>IF(SUM(EK154:EM154)=0,MASTER_DATA_MAPPED!EN154*VLOOKUP(EN$20,Backend!$A$2:$K$61,VLOOKUP(MASTER_DATA_ESCALATED!$B154,Backend!$M$3:$O$8,3,FALSE),FALSE),SUM(EK154:EM154))</f>
        <v>0</v>
      </c>
      <c r="EO154" s="97"/>
      <c r="EP154" s="97"/>
      <c r="EQ154" s="97"/>
      <c r="ER154" s="97">
        <f>IF(SUM(EO154:EQ154)=0,MASTER_DATA_MAPPED!ER154*VLOOKUP(ER$20,Backend!$A$2:$K$61,VLOOKUP(MASTER_DATA_ESCALATED!$B154,Backend!$M$3:$O$8,3,FALSE),FALSE),SUM(EO154:EQ154))</f>
        <v>0</v>
      </c>
      <c r="ES154" s="97"/>
      <c r="ET154" s="97"/>
      <c r="EU154" s="97"/>
      <c r="EV154" s="97">
        <f>IF(SUM(ES154:EU154)=0,MASTER_DATA_MAPPED!EV154*VLOOKUP(EV$20,Backend!$A$2:$K$61,VLOOKUP(MASTER_DATA_ESCALATED!$B154,Backend!$M$3:$O$8,3,FALSE),FALSE),SUM(ES154:EU154))</f>
        <v>0</v>
      </c>
      <c r="EW154" s="97"/>
      <c r="EX154" s="97"/>
      <c r="EY154" s="97"/>
      <c r="EZ154" s="97">
        <f>IF(SUM(EW154:EY154)=0,MASTER_DATA_MAPPED!EZ154*VLOOKUP(EZ$20,Backend!$A$2:$K$61,VLOOKUP(MASTER_DATA_ESCALATED!$B154,Backend!$M$3:$O$8,3,FALSE),FALSE),SUM(EW154:EY154))</f>
        <v>0</v>
      </c>
      <c r="FA154" s="97"/>
      <c r="FB154" s="97"/>
      <c r="FC154" s="97"/>
      <c r="FD154" s="97">
        <f>IF(SUM(FA154:FC154)=0,MASTER_DATA_MAPPED!FD154*VLOOKUP(FD$20,Backend!$A$2:$K$61,VLOOKUP(MASTER_DATA_ESCALATED!$B154,Backend!$M$3:$O$8,3,FALSE),FALSE),SUM(FA154:FC154))</f>
        <v>0</v>
      </c>
      <c r="FE154" s="97"/>
      <c r="FF154" s="97"/>
      <c r="FG154" s="97"/>
      <c r="FH154" s="97">
        <f>IF(SUM(FE154:FG154)=0,MASTER_DATA_MAPPED!FH154*VLOOKUP(FH$20,Backend!$A$2:$K$61,VLOOKUP(MASTER_DATA_ESCALATED!$B154,Backend!$M$3:$O$8,3,FALSE),FALSE),SUM(FE154:FG154))</f>
        <v>0</v>
      </c>
      <c r="FI154" s="97"/>
      <c r="FJ154" s="97"/>
      <c r="FK154" s="97"/>
      <c r="FL154" s="97">
        <f>IF(SUM(FI154:FK154)=0,MASTER_DATA_MAPPED!FL154*VLOOKUP(FL$20,Backend!$A$2:$K$61,VLOOKUP(MASTER_DATA_ESCALATED!$B154,Backend!$M$3:$O$8,3,FALSE),FALSE),SUM(FI154:FK154))</f>
        <v>0</v>
      </c>
      <c r="FM154" s="97"/>
      <c r="FN154" s="97"/>
      <c r="FO154" s="97"/>
      <c r="FP154" s="97">
        <f>IF(SUM(FM154:FO154)=0,MASTER_DATA_MAPPED!FP154*VLOOKUP(FP$20,Backend!$A$2:$K$61,VLOOKUP(MASTER_DATA_ESCALATED!$B154,Backend!$M$3:$O$8,3,FALSE),FALSE),SUM(FM154:FO154))</f>
        <v>0</v>
      </c>
      <c r="FQ154" s="97"/>
      <c r="FR154" s="97"/>
      <c r="FS154" s="97"/>
      <c r="FT154" s="97">
        <f>IF(SUM(FQ154:FS154)=0,MASTER_DATA_MAPPED!FT154*VLOOKUP(FT$20,Backend!$A$2:$K$61,VLOOKUP(MASTER_DATA_ESCALATED!$B154,Backend!$M$3:$O$8,3,FALSE),FALSE),SUM(FQ154:FS154))</f>
        <v>0</v>
      </c>
      <c r="FU154" s="97"/>
      <c r="FV154" s="97"/>
      <c r="FW154" s="97"/>
      <c r="FX154" s="97">
        <f>IF(SUM(FU154:FW154)=0,MASTER_DATA_MAPPED!FX154*VLOOKUP(FX$20,Backend!$A$2:$K$61,VLOOKUP(MASTER_DATA_ESCALATED!$B154,Backend!$M$3:$O$8,3,FALSE),FALSE),SUM(FU154:FW154))</f>
        <v>0</v>
      </c>
      <c r="FY154" s="97"/>
      <c r="FZ154" s="97"/>
      <c r="GA154" s="97"/>
      <c r="GB154" s="97">
        <f>IF(SUM(FY154:GA154)=0,MASTER_DATA_MAPPED!GB154*VLOOKUP(GB$20,Backend!$A$2:$K$61,VLOOKUP(MASTER_DATA_ESCALATED!$B154,Backend!$M$3:$O$8,3,FALSE),FALSE),SUM(FY154:GA154))</f>
        <v>0</v>
      </c>
      <c r="GC154" s="97"/>
      <c r="GD154" s="97"/>
      <c r="GE154" s="97"/>
      <c r="GF154" s="97">
        <f>IF(SUM(GC154:GE154)=0,MASTER_DATA_MAPPED!GF154*VLOOKUP(GF$20,Backend!$A$2:$K$61,VLOOKUP(MASTER_DATA_ESCALATED!$B154,Backend!$M$3:$O$8,3,FALSE),FALSE),SUM(GC154:GE154))</f>
        <v>0</v>
      </c>
      <c r="GG154" s="97"/>
      <c r="GH154" s="97"/>
      <c r="GI154" s="97"/>
      <c r="GJ154" s="97">
        <f>IF(SUM(GG154:GI154)=0,MASTER_DATA_MAPPED!GJ154*VLOOKUP(GJ$20,Backend!$A$2:$K$61,VLOOKUP(MASTER_DATA_ESCALATED!$B154,Backend!$M$3:$O$8,3,FALSE),FALSE),SUM(GG154:GI154))</f>
        <v>0</v>
      </c>
      <c r="GK154" s="97"/>
      <c r="GL154" s="97"/>
      <c r="GM154" s="97"/>
      <c r="GN154" s="97">
        <f>IF(SUM(GK154:GM154)=0,MASTER_DATA_MAPPED!GN154*VLOOKUP(GN$20,Backend!$A$2:$K$61,VLOOKUP(MASTER_DATA_ESCALATED!$B154,Backend!$M$3:$O$8,3,FALSE),FALSE),SUM(GK154:GM154))</f>
        <v>0</v>
      </c>
      <c r="GO154" s="97"/>
      <c r="GP154" s="97"/>
      <c r="GQ154" s="97"/>
      <c r="GR154" s="97">
        <f>IF(SUM(GO154:GQ154)=0,MASTER_DATA_MAPPED!GR154*VLOOKUP(GR$20,Backend!$A$2:$K$61,VLOOKUP(MASTER_DATA_ESCALATED!$B154,Backend!$M$3:$O$8,3,FALSE),FALSE),SUM(GO154:GQ154))</f>
        <v>0</v>
      </c>
      <c r="GS154" s="97"/>
      <c r="GT154" s="97"/>
      <c r="GU154" s="97"/>
      <c r="GV154" s="97">
        <f>IF(SUM(GS154:GU154)=0,MASTER_DATA_MAPPED!GV154*VLOOKUP(GV$20,Backend!$A$2:$K$61,VLOOKUP(MASTER_DATA_ESCALATED!$B154,Backend!$M$3:$O$8,3,FALSE),FALSE),SUM(GS154:GU154))</f>
        <v>0</v>
      </c>
    </row>
    <row r="155" spans="2:204" s="25" customFormat="1" ht="17.25" hidden="1" outlineLevel="1" x14ac:dyDescent="0.3">
      <c r="B155" s="183">
        <f t="shared" si="3"/>
        <v>30</v>
      </c>
      <c r="C155" s="51">
        <f t="shared" si="4"/>
        <v>34</v>
      </c>
      <c r="D155" s="75"/>
      <c r="E155" s="51">
        <v>34</v>
      </c>
      <c r="F155" s="51"/>
      <c r="G155" s="76"/>
      <c r="H155" s="37" t="s">
        <v>153</v>
      </c>
      <c r="I155" s="96"/>
      <c r="J155" s="96"/>
      <c r="K155" s="96"/>
      <c r="L155" s="96">
        <f>IF(SUM(I155:K155)=0,MASTER_DATA_MAPPED!L155*VLOOKUP(L$20,Backend!$A$2:$K$61,VLOOKUP(MASTER_DATA_ESCALATED!$B155,Backend!$M$3:$O$8,3,FALSE),FALSE),SUM(I155:K155))</f>
        <v>0</v>
      </c>
      <c r="M155" s="96"/>
      <c r="N155" s="96"/>
      <c r="O155" s="96"/>
      <c r="P155" s="96">
        <f>IF(SUM(M155:O155)=0,MASTER_DATA_MAPPED!P155*VLOOKUP(P$20,Backend!$A$2:$K$61,VLOOKUP(MASTER_DATA_ESCALATED!$B155,Backend!$M$3:$O$8,3,FALSE),FALSE),SUM(M155:O155))</f>
        <v>0</v>
      </c>
      <c r="Q155" s="96"/>
      <c r="R155" s="96"/>
      <c r="S155" s="96"/>
      <c r="T155" s="96">
        <f>IF(SUM(Q155:S155)=0,MASTER_DATA_MAPPED!T155*VLOOKUP(T$20,Backend!$A$2:$K$61,VLOOKUP(MASTER_DATA_ESCALATED!$B155,Backend!$M$3:$O$8,3,FALSE),FALSE),SUM(Q155:S155))</f>
        <v>0</v>
      </c>
      <c r="U155" s="96"/>
      <c r="V155" s="96"/>
      <c r="W155" s="96"/>
      <c r="X155" s="96">
        <f>IF(SUM(U155:W155)=0,MASTER_DATA_MAPPED!X155*VLOOKUP(X$20,Backend!$A$2:$K$61,VLOOKUP(MASTER_DATA_ESCALATED!$B155,Backend!$M$3:$O$8,3,FALSE),FALSE),SUM(U155:W155))</f>
        <v>0</v>
      </c>
      <c r="Y155" s="96"/>
      <c r="Z155" s="96"/>
      <c r="AA155" s="96"/>
      <c r="AB155" s="96">
        <f>IF(SUM(Y155:AA155)=0,MASTER_DATA_MAPPED!AB155*VLOOKUP(AB$20,Backend!$A$2:$K$61,VLOOKUP(MASTER_DATA_ESCALATED!$B155,Backend!$M$3:$O$8,3,FALSE),FALSE),SUM(Y155:AA155))</f>
        <v>0</v>
      </c>
      <c r="AC155" s="96"/>
      <c r="AD155" s="96"/>
      <c r="AE155" s="96"/>
      <c r="AF155" s="96">
        <f>IF(SUM(AC155:AE155)=0,MASTER_DATA_MAPPED!AF155*VLOOKUP(AF$20,Backend!$A$2:$K$61,VLOOKUP(MASTER_DATA_ESCALATED!$B155,Backend!$M$3:$O$8,3,FALSE),FALSE),SUM(AC155:AE155))</f>
        <v>0</v>
      </c>
      <c r="AG155" s="96"/>
      <c r="AH155" s="96"/>
      <c r="AI155" s="96"/>
      <c r="AJ155" s="96">
        <f>IF(SUM(AG155:AI155)=0,MASTER_DATA_MAPPED!AJ155*VLOOKUP(AJ$20,Backend!$A$2:$K$61,VLOOKUP(MASTER_DATA_ESCALATED!$B155,Backend!$M$3:$O$8,3,FALSE),FALSE),SUM(AG155:AI155))</f>
        <v>0</v>
      </c>
      <c r="AK155" s="96"/>
      <c r="AL155" s="96"/>
      <c r="AM155" s="96"/>
      <c r="AN155" s="96">
        <f>IF(SUM(AK155:AM155)=0,MASTER_DATA_MAPPED!AN155*VLOOKUP(AN$20,Backend!$A$2:$K$61,VLOOKUP(MASTER_DATA_ESCALATED!$B155,Backend!$M$3:$O$8,3,FALSE),FALSE),SUM(AK155:AM155))</f>
        <v>0</v>
      </c>
      <c r="AO155" s="96"/>
      <c r="AP155" s="96"/>
      <c r="AQ155" s="96"/>
      <c r="AR155" s="96">
        <f>IF(SUM(AO155:AQ155)=0,MASTER_DATA_MAPPED!AR155*VLOOKUP(AR$20,Backend!$A$2:$K$61,VLOOKUP(MASTER_DATA_ESCALATED!$B155,Backend!$M$3:$O$8,3,FALSE),FALSE),SUM(AO155:AQ155))</f>
        <v>0</v>
      </c>
      <c r="AS155" s="96"/>
      <c r="AT155" s="96"/>
      <c r="AU155" s="96"/>
      <c r="AV155" s="96">
        <f>IF(SUM(AS155:AU155)=0,MASTER_DATA_MAPPED!AV155*VLOOKUP(AV$20,Backend!$A$2:$K$61,VLOOKUP(MASTER_DATA_ESCALATED!$B155,Backend!$M$3:$O$8,3,FALSE),FALSE),SUM(AS155:AU155))</f>
        <v>0</v>
      </c>
      <c r="AW155" s="96"/>
      <c r="AX155" s="96"/>
      <c r="AY155" s="96"/>
      <c r="AZ155" s="96">
        <f>IF(SUM(AW155:AY155)=0,MASTER_DATA_MAPPED!AZ155*VLOOKUP(AZ$20,Backend!$A$2:$K$61,VLOOKUP(MASTER_DATA_ESCALATED!$B155,Backend!$M$3:$O$8,3,FALSE),FALSE),SUM(AW155:AY155))</f>
        <v>0</v>
      </c>
      <c r="BA155" s="96"/>
      <c r="BB155" s="96"/>
      <c r="BC155" s="96"/>
      <c r="BD155" s="96">
        <f>IF(SUM(BA155:BC155)=0,MASTER_DATA_MAPPED!BD155*VLOOKUP(BD$20,Backend!$A$2:$K$61,VLOOKUP(MASTER_DATA_ESCALATED!$B155,Backend!$M$3:$O$8,3,FALSE),FALSE),SUM(BA155:BC155))</f>
        <v>0</v>
      </c>
      <c r="BE155" s="96"/>
      <c r="BF155" s="96"/>
      <c r="BG155" s="96"/>
      <c r="BH155" s="96">
        <f>IF(SUM(BE155:BG155)=0,MASTER_DATA_MAPPED!BH155*VLOOKUP(BH$20,Backend!$A$2:$K$61,VLOOKUP(MASTER_DATA_ESCALATED!$B155,Backend!$M$3:$O$8,3,FALSE),FALSE),SUM(BE155:BG155))</f>
        <v>0</v>
      </c>
      <c r="BI155" s="96"/>
      <c r="BJ155" s="96"/>
      <c r="BK155" s="96"/>
      <c r="BL155" s="96">
        <f>IF(SUM(BI155:BK155)=0,MASTER_DATA_MAPPED!BL155*VLOOKUP(BL$20,Backend!$A$2:$K$61,VLOOKUP(MASTER_DATA_ESCALATED!$B155,Backend!$M$3:$O$8,3,FALSE),FALSE),SUM(BI155:BK155))</f>
        <v>0</v>
      </c>
      <c r="BM155" s="96"/>
      <c r="BN155" s="96"/>
      <c r="BO155" s="96"/>
      <c r="BP155" s="96">
        <f>IF(SUM(BM155:BO155)=0,MASTER_DATA_MAPPED!BP155*VLOOKUP(BP$20,Backend!$A$2:$K$61,VLOOKUP(MASTER_DATA_ESCALATED!$B155,Backend!$M$3:$O$8,3,FALSE),FALSE),SUM(BM155:BO155))</f>
        <v>0</v>
      </c>
      <c r="BQ155" s="96"/>
      <c r="BR155" s="96"/>
      <c r="BS155" s="96"/>
      <c r="BT155" s="96">
        <f>IF(SUM(BQ155:BS155)=0,MASTER_DATA_MAPPED!BT155*VLOOKUP(BT$20,Backend!$A$2:$K$61,VLOOKUP(MASTER_DATA_ESCALATED!$B155,Backend!$M$3:$O$8,3,FALSE),FALSE),SUM(BQ155:BS155))</f>
        <v>0</v>
      </c>
      <c r="BU155" s="96"/>
      <c r="BV155" s="96"/>
      <c r="BW155" s="96"/>
      <c r="BX155" s="96">
        <f>IF(SUM(BU155:BW155)=0,MASTER_DATA_MAPPED!BX155*VLOOKUP(BX$20,Backend!$A$2:$K$61,VLOOKUP(MASTER_DATA_ESCALATED!$B155,Backend!$M$3:$O$8,3,FALSE),FALSE),SUM(BU155:BW155))</f>
        <v>0</v>
      </c>
      <c r="BY155" s="96"/>
      <c r="BZ155" s="96"/>
      <c r="CA155" s="96"/>
      <c r="CB155" s="96">
        <f>IF(SUM(BY155:CA155)=0,MASTER_DATA_MAPPED!CB155*VLOOKUP(CB$20,Backend!$A$2:$K$61,VLOOKUP(MASTER_DATA_ESCALATED!$B155,Backend!$M$3:$O$8,3,FALSE),FALSE),SUM(BY155:CA155))</f>
        <v>0</v>
      </c>
      <c r="CC155" s="96"/>
      <c r="CD155" s="96"/>
      <c r="CE155" s="96"/>
      <c r="CF155" s="96">
        <f>IF(SUM(CC155:CE155)=0,MASTER_DATA_MAPPED!CF155*VLOOKUP(CF$20,Backend!$A$2:$K$61,VLOOKUP(MASTER_DATA_ESCALATED!$B155,Backend!$M$3:$O$8,3,FALSE),FALSE),SUM(CC155:CE155))</f>
        <v>0</v>
      </c>
      <c r="CG155" s="96"/>
      <c r="CH155" s="96"/>
      <c r="CI155" s="96"/>
      <c r="CJ155" s="96">
        <f>IF(SUM(CG155:CI155)=0,MASTER_DATA_MAPPED!CJ155*VLOOKUP(CJ$20,Backend!$A$2:$K$61,VLOOKUP(MASTER_DATA_ESCALATED!$B155,Backend!$M$3:$O$8,3,FALSE),FALSE),SUM(CG155:CI155))</f>
        <v>0</v>
      </c>
      <c r="CK155" s="96"/>
      <c r="CL155" s="96"/>
      <c r="CM155" s="96"/>
      <c r="CN155" s="96">
        <f>IF(SUM(CK155:CM155)=0,MASTER_DATA_MAPPED!CN155*VLOOKUP(CN$20,Backend!$A$2:$K$61,VLOOKUP(MASTER_DATA_ESCALATED!$B155,Backend!$M$3:$O$8,3,FALSE),FALSE),SUM(CK155:CM155))</f>
        <v>0</v>
      </c>
      <c r="CO155" s="96"/>
      <c r="CP155" s="96"/>
      <c r="CQ155" s="96"/>
      <c r="CR155" s="96">
        <f>IF(SUM(CO155:CQ155)=0,MASTER_DATA_MAPPED!CR155*VLOOKUP(CR$20,Backend!$A$2:$K$61,VLOOKUP(MASTER_DATA_ESCALATED!$B155,Backend!$M$3:$O$8,3,FALSE),FALSE),SUM(CO155:CQ155))</f>
        <v>0</v>
      </c>
      <c r="CS155" s="96"/>
      <c r="CT155" s="96"/>
      <c r="CU155" s="96"/>
      <c r="CV155" s="96">
        <f>IF(SUM(CS155:CU155)=0,MASTER_DATA_MAPPED!CV155*VLOOKUP(CV$20,Backend!$A$2:$K$61,VLOOKUP(MASTER_DATA_ESCALATED!$B155,Backend!$M$3:$O$8,3,FALSE),FALSE),SUM(CS155:CU155))</f>
        <v>0</v>
      </c>
      <c r="CW155" s="96"/>
      <c r="CX155" s="96"/>
      <c r="CY155" s="96"/>
      <c r="CZ155" s="96">
        <f>IF(SUM(CW155:CY155)=0,MASTER_DATA_MAPPED!CZ155*VLOOKUP(CZ$20,Backend!$A$2:$K$61,VLOOKUP(MASTER_DATA_ESCALATED!$B155,Backend!$M$3:$O$8,3,FALSE),FALSE),SUM(CW155:CY155))</f>
        <v>0</v>
      </c>
      <c r="DA155" s="96"/>
      <c r="DB155" s="96"/>
      <c r="DC155" s="96"/>
      <c r="DD155" s="96" t="e">
        <f>IF(SUM(DA155:DC155)=0,MASTER_DATA_MAPPED!DD155*VLOOKUP(DD$20,Backend!$A$2:$K$61,VLOOKUP(MASTER_DATA_ESCALATED!$B155,Backend!$M$3:$O$8,3,FALSE),FALSE),SUM(DA155:DC155))</f>
        <v>#N/A</v>
      </c>
      <c r="DE155" s="96"/>
      <c r="DF155" s="96"/>
      <c r="DG155" s="96"/>
      <c r="DH155" s="96">
        <f>IF(SUM(DE155:DG155)=0,MASTER_DATA_MAPPED!DH155*VLOOKUP(DH$20,Backend!$A$2:$K$61,VLOOKUP(MASTER_DATA_ESCALATED!$B155,Backend!$M$3:$O$8,3,FALSE),FALSE),SUM(DE155:DG155))</f>
        <v>1554608.9704461989</v>
      </c>
      <c r="DI155" s="96"/>
      <c r="DJ155" s="96"/>
      <c r="DK155" s="96"/>
      <c r="DL155" s="96">
        <f>IF(SUM(DI155:DK155)=0,MASTER_DATA_MAPPED!DL155*VLOOKUP(DL$20,Backend!$A$2:$K$61,VLOOKUP(MASTER_DATA_ESCALATED!$B155,Backend!$M$3:$O$8,3,FALSE),FALSE),SUM(DI155:DK155))</f>
        <v>1554608.9704461989</v>
      </c>
      <c r="DM155" s="96"/>
      <c r="DN155" s="96"/>
      <c r="DO155" s="96"/>
      <c r="DP155" s="96">
        <f>IF(SUM(DM155:DO155)=0,MASTER_DATA_MAPPED!DP155*VLOOKUP(DP$20,Backend!$A$2:$K$61,VLOOKUP(MASTER_DATA_ESCALATED!$B155,Backend!$M$3:$O$8,3,FALSE),FALSE),SUM(DM155:DO155))</f>
        <v>8638588.8025308698</v>
      </c>
      <c r="DQ155" s="96"/>
      <c r="DR155" s="96"/>
      <c r="DS155" s="96"/>
      <c r="DT155" s="96">
        <f>IF(SUM(DQ155:DS155)=0,MASTER_DATA_MAPPED!DT155*VLOOKUP(DT$20,Backend!$A$2:$K$61,VLOOKUP(MASTER_DATA_ESCALATED!$B155,Backend!$M$3:$O$8,3,FALSE),FALSE),SUM(DQ155:DS155))</f>
        <v>34554355.210123479</v>
      </c>
      <c r="DU155" s="96"/>
      <c r="DV155" s="96"/>
      <c r="DW155" s="96"/>
      <c r="DX155" s="96">
        <f>IF(SUM(DU155:DW155)=0,MASTER_DATA_MAPPED!DX155*VLOOKUP(DX$20,Backend!$A$2:$K$61,VLOOKUP(MASTER_DATA_ESCALATED!$B155,Backend!$M$3:$O$8,3,FALSE),FALSE),SUM(DU155:DW155))</f>
        <v>138217420.84049392</v>
      </c>
      <c r="DY155" s="96"/>
      <c r="DZ155" s="96"/>
      <c r="EA155" s="96"/>
      <c r="EB155" s="96">
        <f>IF(SUM(DY155:EA155)=0,MASTER_DATA_MAPPED!EB155*VLOOKUP(EB$20,Backend!$A$2:$K$61,VLOOKUP(MASTER_DATA_ESCALATED!$B155,Backend!$M$3:$O$8,3,FALSE),FALSE),SUM(DY155:EA155))</f>
        <v>215964720.06327176</v>
      </c>
      <c r="EC155" s="96"/>
      <c r="ED155" s="96"/>
      <c r="EE155" s="96"/>
      <c r="EF155" s="96">
        <f>IF(SUM(EC155:EE155)=0,MASTER_DATA_MAPPED!EF155*VLOOKUP(EF$20,Backend!$A$2:$K$61,VLOOKUP(MASTER_DATA_ESCALATED!$B155,Backend!$M$3:$O$8,3,FALSE),FALSE),SUM(EC155:EE155))</f>
        <v>0</v>
      </c>
      <c r="EG155" s="96"/>
      <c r="EH155" s="96"/>
      <c r="EI155" s="96"/>
      <c r="EJ155" s="96">
        <f>IF(SUM(EG155:EI155)=0,MASTER_DATA_MAPPED!EJ155*VLOOKUP(EJ$20,Backend!$A$2:$K$61,VLOOKUP(MASTER_DATA_ESCALATED!$B155,Backend!$M$3:$O$8,3,FALSE),FALSE),SUM(EG155:EI155))</f>
        <v>0</v>
      </c>
      <c r="EK155" s="96"/>
      <c r="EL155" s="96"/>
      <c r="EM155" s="96"/>
      <c r="EN155" s="96">
        <f>IF(SUM(EK155:EM155)=0,MASTER_DATA_MAPPED!EN155*VLOOKUP(EN$20,Backend!$A$2:$K$61,VLOOKUP(MASTER_DATA_ESCALATED!$B155,Backend!$M$3:$O$8,3,FALSE),FALSE),SUM(EK155:EM155))</f>
        <v>0</v>
      </c>
      <c r="EO155" s="96"/>
      <c r="EP155" s="96"/>
      <c r="EQ155" s="96"/>
      <c r="ER155" s="96">
        <f>IF(SUM(EO155:EQ155)=0,MASTER_DATA_MAPPED!ER155*VLOOKUP(ER$20,Backend!$A$2:$K$61,VLOOKUP(MASTER_DATA_ESCALATED!$B155,Backend!$M$3:$O$8,3,FALSE),FALSE),SUM(EO155:EQ155))</f>
        <v>0</v>
      </c>
      <c r="ES155" s="96"/>
      <c r="ET155" s="96"/>
      <c r="EU155" s="96"/>
      <c r="EV155" s="96">
        <f>IF(SUM(ES155:EU155)=0,MASTER_DATA_MAPPED!EV155*VLOOKUP(EV$20,Backend!$A$2:$K$61,VLOOKUP(MASTER_DATA_ESCALATED!$B155,Backend!$M$3:$O$8,3,FALSE),FALSE),SUM(ES155:EU155))</f>
        <v>0</v>
      </c>
      <c r="EW155" s="96"/>
      <c r="EX155" s="96"/>
      <c r="EY155" s="96"/>
      <c r="EZ155" s="96">
        <f>IF(SUM(EW155:EY155)=0,MASTER_DATA_MAPPED!EZ155*VLOOKUP(EZ$20,Backend!$A$2:$K$61,VLOOKUP(MASTER_DATA_ESCALATED!$B155,Backend!$M$3:$O$8,3,FALSE),FALSE),SUM(EW155:EY155))</f>
        <v>0</v>
      </c>
      <c r="FA155" s="96"/>
      <c r="FB155" s="96"/>
      <c r="FC155" s="96"/>
      <c r="FD155" s="96">
        <f>IF(SUM(FA155:FC155)=0,MASTER_DATA_MAPPED!FD155*VLOOKUP(FD$20,Backend!$A$2:$K$61,VLOOKUP(MASTER_DATA_ESCALATED!$B155,Backend!$M$3:$O$8,3,FALSE),FALSE),SUM(FA155:FC155))</f>
        <v>0</v>
      </c>
      <c r="FE155" s="96"/>
      <c r="FF155" s="96"/>
      <c r="FG155" s="96"/>
      <c r="FH155" s="96">
        <f>IF(SUM(FE155:FG155)=0,MASTER_DATA_MAPPED!FH155*VLOOKUP(FH$20,Backend!$A$2:$K$61,VLOOKUP(MASTER_DATA_ESCALATED!$B155,Backend!$M$3:$O$8,3,FALSE),FALSE),SUM(FE155:FG155))</f>
        <v>0</v>
      </c>
      <c r="FI155" s="96"/>
      <c r="FJ155" s="96"/>
      <c r="FK155" s="96"/>
      <c r="FL155" s="96">
        <f>IF(SUM(FI155:FK155)=0,MASTER_DATA_MAPPED!FL155*VLOOKUP(FL$20,Backend!$A$2:$K$61,VLOOKUP(MASTER_DATA_ESCALATED!$B155,Backend!$M$3:$O$8,3,FALSE),FALSE),SUM(FI155:FK155))</f>
        <v>0</v>
      </c>
      <c r="FM155" s="96"/>
      <c r="FN155" s="96"/>
      <c r="FO155" s="96"/>
      <c r="FP155" s="96">
        <f>IF(SUM(FM155:FO155)=0,MASTER_DATA_MAPPED!FP155*VLOOKUP(FP$20,Backend!$A$2:$K$61,VLOOKUP(MASTER_DATA_ESCALATED!$B155,Backend!$M$3:$O$8,3,FALSE),FALSE),SUM(FM155:FO155))</f>
        <v>0</v>
      </c>
      <c r="FQ155" s="96"/>
      <c r="FR155" s="96"/>
      <c r="FS155" s="96"/>
      <c r="FT155" s="96">
        <f>IF(SUM(FQ155:FS155)=0,MASTER_DATA_MAPPED!FT155*VLOOKUP(FT$20,Backend!$A$2:$K$61,VLOOKUP(MASTER_DATA_ESCALATED!$B155,Backend!$M$3:$O$8,3,FALSE),FALSE),SUM(FQ155:FS155))</f>
        <v>0</v>
      </c>
      <c r="FU155" s="96"/>
      <c r="FV155" s="96"/>
      <c r="FW155" s="96"/>
      <c r="FX155" s="96">
        <f>IF(SUM(FU155:FW155)=0,MASTER_DATA_MAPPED!FX155*VLOOKUP(FX$20,Backend!$A$2:$K$61,VLOOKUP(MASTER_DATA_ESCALATED!$B155,Backend!$M$3:$O$8,3,FALSE),FALSE),SUM(FU155:FW155))</f>
        <v>0</v>
      </c>
      <c r="FY155" s="96"/>
      <c r="FZ155" s="96"/>
      <c r="GA155" s="96"/>
      <c r="GB155" s="96">
        <f>IF(SUM(FY155:GA155)=0,MASTER_DATA_MAPPED!GB155*VLOOKUP(GB$20,Backend!$A$2:$K$61,VLOOKUP(MASTER_DATA_ESCALATED!$B155,Backend!$M$3:$O$8,3,FALSE),FALSE),SUM(FY155:GA155))</f>
        <v>0</v>
      </c>
      <c r="GC155" s="96"/>
      <c r="GD155" s="96"/>
      <c r="GE155" s="96"/>
      <c r="GF155" s="96">
        <f>IF(SUM(GC155:GE155)=0,MASTER_DATA_MAPPED!GF155*VLOOKUP(GF$20,Backend!$A$2:$K$61,VLOOKUP(MASTER_DATA_ESCALATED!$B155,Backend!$M$3:$O$8,3,FALSE),FALSE),SUM(GC155:GE155))</f>
        <v>0</v>
      </c>
      <c r="GG155" s="96"/>
      <c r="GH155" s="96"/>
      <c r="GI155" s="96"/>
      <c r="GJ155" s="96">
        <f>IF(SUM(GG155:GI155)=0,MASTER_DATA_MAPPED!GJ155*VLOOKUP(GJ$20,Backend!$A$2:$K$61,VLOOKUP(MASTER_DATA_ESCALATED!$B155,Backend!$M$3:$O$8,3,FALSE),FALSE),SUM(GG155:GI155))</f>
        <v>0</v>
      </c>
      <c r="GK155" s="96"/>
      <c r="GL155" s="96"/>
      <c r="GM155" s="96"/>
      <c r="GN155" s="96">
        <f>IF(SUM(GK155:GM155)=0,MASTER_DATA_MAPPED!GN155*VLOOKUP(GN$20,Backend!$A$2:$K$61,VLOOKUP(MASTER_DATA_ESCALATED!$B155,Backend!$M$3:$O$8,3,FALSE),FALSE),SUM(GK155:GM155))</f>
        <v>0</v>
      </c>
      <c r="GO155" s="96"/>
      <c r="GP155" s="96"/>
      <c r="GQ155" s="96"/>
      <c r="GR155" s="96">
        <f>IF(SUM(GO155:GQ155)=0,MASTER_DATA_MAPPED!GR155*VLOOKUP(GR$20,Backend!$A$2:$K$61,VLOOKUP(MASTER_DATA_ESCALATED!$B155,Backend!$M$3:$O$8,3,FALSE),FALSE),SUM(GO155:GQ155))</f>
        <v>0</v>
      </c>
      <c r="GS155" s="96"/>
      <c r="GT155" s="96"/>
      <c r="GU155" s="96"/>
      <c r="GV155" s="96">
        <f>IF(SUM(GS155:GU155)=0,MASTER_DATA_MAPPED!GV155*VLOOKUP(GV$20,Backend!$A$2:$K$61,VLOOKUP(MASTER_DATA_ESCALATED!$B155,Backend!$M$3:$O$8,3,FALSE),FALSE),SUM(GS155:GU155))</f>
        <v>0</v>
      </c>
    </row>
    <row r="156" spans="2:204" ht="17.25" hidden="1" outlineLevel="2" x14ac:dyDescent="0.3">
      <c r="B156" s="183">
        <f t="shared" si="3"/>
        <v>30</v>
      </c>
      <c r="C156" s="51">
        <f t="shared" si="4"/>
        <v>341</v>
      </c>
      <c r="D156" s="77"/>
      <c r="E156" s="52"/>
      <c r="F156" s="52">
        <v>341</v>
      </c>
      <c r="G156" s="78"/>
      <c r="H156" s="35" t="s">
        <v>154</v>
      </c>
      <c r="I156" s="97"/>
      <c r="J156" s="97"/>
      <c r="K156" s="97"/>
      <c r="L156" s="97">
        <f>IF(SUM(I156:K156)=0,MASTER_DATA_MAPPED!L156*VLOOKUP(L$20,Backend!$A$2:$K$61,VLOOKUP(MASTER_DATA_ESCALATED!$B156,Backend!$M$3:$O$8,3,FALSE),FALSE),SUM(I156:K156))</f>
        <v>0</v>
      </c>
      <c r="M156" s="97"/>
      <c r="N156" s="97"/>
      <c r="O156" s="97"/>
      <c r="P156" s="97">
        <f>IF(SUM(M156:O156)=0,MASTER_DATA_MAPPED!P156*VLOOKUP(P$20,Backend!$A$2:$K$61,VLOOKUP(MASTER_DATA_ESCALATED!$B156,Backend!$M$3:$O$8,3,FALSE),FALSE),SUM(M156:O156))</f>
        <v>0</v>
      </c>
      <c r="Q156" s="97"/>
      <c r="R156" s="97"/>
      <c r="S156" s="97"/>
      <c r="T156" s="97">
        <f>IF(SUM(Q156:S156)=0,MASTER_DATA_MAPPED!T156*VLOOKUP(T$20,Backend!$A$2:$K$61,VLOOKUP(MASTER_DATA_ESCALATED!$B156,Backend!$M$3:$O$8,3,FALSE),FALSE),SUM(Q156:S156))</f>
        <v>0</v>
      </c>
      <c r="U156" s="97"/>
      <c r="V156" s="97"/>
      <c r="W156" s="97"/>
      <c r="X156" s="97">
        <f>IF(SUM(U156:W156)=0,MASTER_DATA_MAPPED!X156*VLOOKUP(X$20,Backend!$A$2:$K$61,VLOOKUP(MASTER_DATA_ESCALATED!$B156,Backend!$M$3:$O$8,3,FALSE),FALSE),SUM(U156:W156))</f>
        <v>0</v>
      </c>
      <c r="Y156" s="97"/>
      <c r="Z156" s="97"/>
      <c r="AA156" s="97"/>
      <c r="AB156" s="97">
        <f>IF(SUM(Y156:AA156)=0,MASTER_DATA_MAPPED!AB156*VLOOKUP(AB$20,Backend!$A$2:$K$61,VLOOKUP(MASTER_DATA_ESCALATED!$B156,Backend!$M$3:$O$8,3,FALSE),FALSE),SUM(Y156:AA156))</f>
        <v>0</v>
      </c>
      <c r="AC156" s="97"/>
      <c r="AD156" s="97"/>
      <c r="AE156" s="97"/>
      <c r="AF156" s="97">
        <f>IF(SUM(AC156:AE156)=0,MASTER_DATA_MAPPED!AF156*VLOOKUP(AF$20,Backend!$A$2:$K$61,VLOOKUP(MASTER_DATA_ESCALATED!$B156,Backend!$M$3:$O$8,3,FALSE),FALSE),SUM(AC156:AE156))</f>
        <v>0</v>
      </c>
      <c r="AG156" s="97"/>
      <c r="AH156" s="97"/>
      <c r="AI156" s="97"/>
      <c r="AJ156" s="97">
        <f>IF(SUM(AG156:AI156)=0,MASTER_DATA_MAPPED!AJ156*VLOOKUP(AJ$20,Backend!$A$2:$K$61,VLOOKUP(MASTER_DATA_ESCALATED!$B156,Backend!$M$3:$O$8,3,FALSE),FALSE),SUM(AG156:AI156))</f>
        <v>0</v>
      </c>
      <c r="AK156" s="97"/>
      <c r="AL156" s="97"/>
      <c r="AM156" s="97"/>
      <c r="AN156" s="97">
        <f>IF(SUM(AK156:AM156)=0,MASTER_DATA_MAPPED!AN156*VLOOKUP(AN$20,Backend!$A$2:$K$61,VLOOKUP(MASTER_DATA_ESCALATED!$B156,Backend!$M$3:$O$8,3,FALSE),FALSE),SUM(AK156:AM156))</f>
        <v>0</v>
      </c>
      <c r="AO156" s="97"/>
      <c r="AP156" s="97"/>
      <c r="AQ156" s="97"/>
      <c r="AR156" s="97">
        <f>IF(SUM(AO156:AQ156)=0,MASTER_DATA_MAPPED!AR156*VLOOKUP(AR$20,Backend!$A$2:$K$61,VLOOKUP(MASTER_DATA_ESCALATED!$B156,Backend!$M$3:$O$8,3,FALSE),FALSE),SUM(AO156:AQ156))</f>
        <v>0</v>
      </c>
      <c r="AS156" s="97"/>
      <c r="AT156" s="97"/>
      <c r="AU156" s="97"/>
      <c r="AV156" s="97">
        <f>IF(SUM(AS156:AU156)=0,MASTER_DATA_MAPPED!AV156*VLOOKUP(AV$20,Backend!$A$2:$K$61,VLOOKUP(MASTER_DATA_ESCALATED!$B156,Backend!$M$3:$O$8,3,FALSE),FALSE),SUM(AS156:AU156))</f>
        <v>0</v>
      </c>
      <c r="AW156" s="97"/>
      <c r="AX156" s="97"/>
      <c r="AY156" s="97"/>
      <c r="AZ156" s="97">
        <f>IF(SUM(AW156:AY156)=0,MASTER_DATA_MAPPED!AZ156*VLOOKUP(AZ$20,Backend!$A$2:$K$61,VLOOKUP(MASTER_DATA_ESCALATED!$B156,Backend!$M$3:$O$8,3,FALSE),FALSE),SUM(AW156:AY156))</f>
        <v>0</v>
      </c>
      <c r="BA156" s="97"/>
      <c r="BB156" s="97"/>
      <c r="BC156" s="97"/>
      <c r="BD156" s="97">
        <f>IF(SUM(BA156:BC156)=0,MASTER_DATA_MAPPED!BD156*VLOOKUP(BD$20,Backend!$A$2:$K$61,VLOOKUP(MASTER_DATA_ESCALATED!$B156,Backend!$M$3:$O$8,3,FALSE),FALSE),SUM(BA156:BC156))</f>
        <v>0</v>
      </c>
      <c r="BE156" s="97"/>
      <c r="BF156" s="97"/>
      <c r="BG156" s="97"/>
      <c r="BH156" s="97">
        <f>IF(SUM(BE156:BG156)=0,MASTER_DATA_MAPPED!BH156*VLOOKUP(BH$20,Backend!$A$2:$K$61,VLOOKUP(MASTER_DATA_ESCALATED!$B156,Backend!$M$3:$O$8,3,FALSE),FALSE),SUM(BE156:BG156))</f>
        <v>0</v>
      </c>
      <c r="BI156" s="97"/>
      <c r="BJ156" s="97"/>
      <c r="BK156" s="97"/>
      <c r="BL156" s="97">
        <f>IF(SUM(BI156:BK156)=0,MASTER_DATA_MAPPED!BL156*VLOOKUP(BL$20,Backend!$A$2:$K$61,VLOOKUP(MASTER_DATA_ESCALATED!$B156,Backend!$M$3:$O$8,3,FALSE),FALSE),SUM(BI156:BK156))</f>
        <v>0</v>
      </c>
      <c r="BM156" s="97"/>
      <c r="BN156" s="97"/>
      <c r="BO156" s="97"/>
      <c r="BP156" s="97">
        <f>IF(SUM(BM156:BO156)=0,MASTER_DATA_MAPPED!BP156*VLOOKUP(BP$20,Backend!$A$2:$K$61,VLOOKUP(MASTER_DATA_ESCALATED!$B156,Backend!$M$3:$O$8,3,FALSE),FALSE),SUM(BM156:BO156))</f>
        <v>0</v>
      </c>
      <c r="BQ156" s="97"/>
      <c r="BR156" s="97"/>
      <c r="BS156" s="97"/>
      <c r="BT156" s="97">
        <f>IF(SUM(BQ156:BS156)=0,MASTER_DATA_MAPPED!BT156*VLOOKUP(BT$20,Backend!$A$2:$K$61,VLOOKUP(MASTER_DATA_ESCALATED!$B156,Backend!$M$3:$O$8,3,FALSE),FALSE),SUM(BQ156:BS156))</f>
        <v>0</v>
      </c>
      <c r="BU156" s="97"/>
      <c r="BV156" s="97"/>
      <c r="BW156" s="97"/>
      <c r="BX156" s="97">
        <f>IF(SUM(BU156:BW156)=0,MASTER_DATA_MAPPED!BX156*VLOOKUP(BX$20,Backend!$A$2:$K$61,VLOOKUP(MASTER_DATA_ESCALATED!$B156,Backend!$M$3:$O$8,3,FALSE),FALSE),SUM(BU156:BW156))</f>
        <v>0</v>
      </c>
      <c r="BY156" s="97"/>
      <c r="BZ156" s="97"/>
      <c r="CA156" s="97"/>
      <c r="CB156" s="97">
        <f>IF(SUM(BY156:CA156)=0,MASTER_DATA_MAPPED!CB156*VLOOKUP(CB$20,Backend!$A$2:$K$61,VLOOKUP(MASTER_DATA_ESCALATED!$B156,Backend!$M$3:$O$8,3,FALSE),FALSE),SUM(BY156:CA156))</f>
        <v>0</v>
      </c>
      <c r="CC156" s="97"/>
      <c r="CD156" s="97"/>
      <c r="CE156" s="97"/>
      <c r="CF156" s="97">
        <f>IF(SUM(CC156:CE156)=0,MASTER_DATA_MAPPED!CF156*VLOOKUP(CF$20,Backend!$A$2:$K$61,VLOOKUP(MASTER_DATA_ESCALATED!$B156,Backend!$M$3:$O$8,3,FALSE),FALSE),SUM(CC156:CE156))</f>
        <v>0</v>
      </c>
      <c r="CG156" s="97"/>
      <c r="CH156" s="97"/>
      <c r="CI156" s="97"/>
      <c r="CJ156" s="97">
        <f>IF(SUM(CG156:CI156)=0,MASTER_DATA_MAPPED!CJ156*VLOOKUP(CJ$20,Backend!$A$2:$K$61,VLOOKUP(MASTER_DATA_ESCALATED!$B156,Backend!$M$3:$O$8,3,FALSE),FALSE),SUM(CG156:CI156))</f>
        <v>0</v>
      </c>
      <c r="CK156" s="97"/>
      <c r="CL156" s="97"/>
      <c r="CM156" s="97"/>
      <c r="CN156" s="97">
        <f>IF(SUM(CK156:CM156)=0,MASTER_DATA_MAPPED!CN156*VLOOKUP(CN$20,Backend!$A$2:$K$61,VLOOKUP(MASTER_DATA_ESCALATED!$B156,Backend!$M$3:$O$8,3,FALSE),FALSE),SUM(CK156:CM156))</f>
        <v>0</v>
      </c>
      <c r="CO156" s="97"/>
      <c r="CP156" s="97"/>
      <c r="CQ156" s="97"/>
      <c r="CR156" s="97">
        <f>IF(SUM(CO156:CQ156)=0,MASTER_DATA_MAPPED!CR156*VLOOKUP(CR$20,Backend!$A$2:$K$61,VLOOKUP(MASTER_DATA_ESCALATED!$B156,Backend!$M$3:$O$8,3,FALSE),FALSE),SUM(CO156:CQ156))</f>
        <v>0</v>
      </c>
      <c r="CS156" s="97"/>
      <c r="CT156" s="97"/>
      <c r="CU156" s="97"/>
      <c r="CV156" s="97">
        <f>IF(SUM(CS156:CU156)=0,MASTER_DATA_MAPPED!CV156*VLOOKUP(CV$20,Backend!$A$2:$K$61,VLOOKUP(MASTER_DATA_ESCALATED!$B156,Backend!$M$3:$O$8,3,FALSE),FALSE),SUM(CS156:CU156))</f>
        <v>0</v>
      </c>
      <c r="CW156" s="97"/>
      <c r="CX156" s="97"/>
      <c r="CY156" s="97"/>
      <c r="CZ156" s="97">
        <f>IF(SUM(CW156:CY156)=0,MASTER_DATA_MAPPED!CZ156*VLOOKUP(CZ$20,Backend!$A$2:$K$61,VLOOKUP(MASTER_DATA_ESCALATED!$B156,Backend!$M$3:$O$8,3,FALSE),FALSE),SUM(CW156:CY156))</f>
        <v>0</v>
      </c>
      <c r="DA156" s="97"/>
      <c r="DB156" s="97"/>
      <c r="DC156" s="97"/>
      <c r="DD156" s="97" t="e">
        <f>IF(SUM(DA156:DC156)=0,MASTER_DATA_MAPPED!DD156*VLOOKUP(DD$20,Backend!$A$2:$K$61,VLOOKUP(MASTER_DATA_ESCALATED!$B156,Backend!$M$3:$O$8,3,FALSE),FALSE),SUM(DA156:DC156))</f>
        <v>#N/A</v>
      </c>
      <c r="DE156" s="97"/>
      <c r="DF156" s="97"/>
      <c r="DG156" s="97"/>
      <c r="DH156" s="97">
        <f>IF(SUM(DE156:DG156)=0,MASTER_DATA_MAPPED!DH156*VLOOKUP(DH$20,Backend!$A$2:$K$61,VLOOKUP(MASTER_DATA_ESCALATED!$B156,Backend!$M$3:$O$8,3,FALSE),FALSE),SUM(DE156:DG156))</f>
        <v>0</v>
      </c>
      <c r="DI156" s="97"/>
      <c r="DJ156" s="97"/>
      <c r="DK156" s="97"/>
      <c r="DL156" s="97">
        <f>IF(SUM(DI156:DK156)=0,MASTER_DATA_MAPPED!DL156*VLOOKUP(DL$20,Backend!$A$2:$K$61,VLOOKUP(MASTER_DATA_ESCALATED!$B156,Backend!$M$3:$O$8,3,FALSE),FALSE),SUM(DI156:DK156))</f>
        <v>0</v>
      </c>
      <c r="DM156" s="97"/>
      <c r="DN156" s="97"/>
      <c r="DO156" s="97"/>
      <c r="DP156" s="97">
        <f>IF(SUM(DM156:DO156)=0,MASTER_DATA_MAPPED!DP156*VLOOKUP(DP$20,Backend!$A$2:$K$61,VLOOKUP(MASTER_DATA_ESCALATED!$B156,Backend!$M$3:$O$8,3,FALSE),FALSE),SUM(DM156:DO156))</f>
        <v>0</v>
      </c>
      <c r="DQ156" s="97"/>
      <c r="DR156" s="97"/>
      <c r="DS156" s="97"/>
      <c r="DT156" s="97">
        <f>IF(SUM(DQ156:DS156)=0,MASTER_DATA_MAPPED!DT156*VLOOKUP(DT$20,Backend!$A$2:$K$61,VLOOKUP(MASTER_DATA_ESCALATED!$B156,Backend!$M$3:$O$8,3,FALSE),FALSE),SUM(DQ156:DS156))</f>
        <v>0</v>
      </c>
      <c r="DU156" s="97"/>
      <c r="DV156" s="97"/>
      <c r="DW156" s="97"/>
      <c r="DX156" s="97">
        <f>IF(SUM(DU156:DW156)=0,MASTER_DATA_MAPPED!DX156*VLOOKUP(DX$20,Backend!$A$2:$K$61,VLOOKUP(MASTER_DATA_ESCALATED!$B156,Backend!$M$3:$O$8,3,FALSE),FALSE),SUM(DU156:DW156))</f>
        <v>0</v>
      </c>
      <c r="DY156" s="97"/>
      <c r="DZ156" s="97"/>
      <c r="EA156" s="97"/>
      <c r="EB156" s="97">
        <f>IF(SUM(DY156:EA156)=0,MASTER_DATA_MAPPED!EB156*VLOOKUP(EB$20,Backend!$A$2:$K$61,VLOOKUP(MASTER_DATA_ESCALATED!$B156,Backend!$M$3:$O$8,3,FALSE),FALSE),SUM(DY156:EA156))</f>
        <v>0</v>
      </c>
      <c r="EC156" s="97"/>
      <c r="ED156" s="97"/>
      <c r="EE156" s="97"/>
      <c r="EF156" s="97">
        <f>IF(SUM(EC156:EE156)=0,MASTER_DATA_MAPPED!EF156*VLOOKUP(EF$20,Backend!$A$2:$K$61,VLOOKUP(MASTER_DATA_ESCALATED!$B156,Backend!$M$3:$O$8,3,FALSE),FALSE),SUM(EC156:EE156))</f>
        <v>0</v>
      </c>
      <c r="EG156" s="97"/>
      <c r="EH156" s="97"/>
      <c r="EI156" s="97"/>
      <c r="EJ156" s="97">
        <f>IF(SUM(EG156:EI156)=0,MASTER_DATA_MAPPED!EJ156*VLOOKUP(EJ$20,Backend!$A$2:$K$61,VLOOKUP(MASTER_DATA_ESCALATED!$B156,Backend!$M$3:$O$8,3,FALSE),FALSE),SUM(EG156:EI156))</f>
        <v>0</v>
      </c>
      <c r="EK156" s="97"/>
      <c r="EL156" s="97"/>
      <c r="EM156" s="97"/>
      <c r="EN156" s="97">
        <f>IF(SUM(EK156:EM156)=0,MASTER_DATA_MAPPED!EN156*VLOOKUP(EN$20,Backend!$A$2:$K$61,VLOOKUP(MASTER_DATA_ESCALATED!$B156,Backend!$M$3:$O$8,3,FALSE),FALSE),SUM(EK156:EM156))</f>
        <v>0</v>
      </c>
      <c r="EO156" s="97"/>
      <c r="EP156" s="97"/>
      <c r="EQ156" s="97"/>
      <c r="ER156" s="97">
        <f>IF(SUM(EO156:EQ156)=0,MASTER_DATA_MAPPED!ER156*VLOOKUP(ER$20,Backend!$A$2:$K$61,VLOOKUP(MASTER_DATA_ESCALATED!$B156,Backend!$M$3:$O$8,3,FALSE),FALSE),SUM(EO156:EQ156))</f>
        <v>0</v>
      </c>
      <c r="ES156" s="97"/>
      <c r="ET156" s="97"/>
      <c r="EU156" s="97"/>
      <c r="EV156" s="97">
        <f>IF(SUM(ES156:EU156)=0,MASTER_DATA_MAPPED!EV156*VLOOKUP(EV$20,Backend!$A$2:$K$61,VLOOKUP(MASTER_DATA_ESCALATED!$B156,Backend!$M$3:$O$8,3,FALSE),FALSE),SUM(ES156:EU156))</f>
        <v>0</v>
      </c>
      <c r="EW156" s="97"/>
      <c r="EX156" s="97"/>
      <c r="EY156" s="97"/>
      <c r="EZ156" s="97">
        <f>IF(SUM(EW156:EY156)=0,MASTER_DATA_MAPPED!EZ156*VLOOKUP(EZ$20,Backend!$A$2:$K$61,VLOOKUP(MASTER_DATA_ESCALATED!$B156,Backend!$M$3:$O$8,3,FALSE),FALSE),SUM(EW156:EY156))</f>
        <v>0</v>
      </c>
      <c r="FA156" s="97"/>
      <c r="FB156" s="97"/>
      <c r="FC156" s="97"/>
      <c r="FD156" s="97">
        <f>IF(SUM(FA156:FC156)=0,MASTER_DATA_MAPPED!FD156*VLOOKUP(FD$20,Backend!$A$2:$K$61,VLOOKUP(MASTER_DATA_ESCALATED!$B156,Backend!$M$3:$O$8,3,FALSE),FALSE),SUM(FA156:FC156))</f>
        <v>0</v>
      </c>
      <c r="FE156" s="97"/>
      <c r="FF156" s="97"/>
      <c r="FG156" s="97"/>
      <c r="FH156" s="97">
        <f>IF(SUM(FE156:FG156)=0,MASTER_DATA_MAPPED!FH156*VLOOKUP(FH$20,Backend!$A$2:$K$61,VLOOKUP(MASTER_DATA_ESCALATED!$B156,Backend!$M$3:$O$8,3,FALSE),FALSE),SUM(FE156:FG156))</f>
        <v>0</v>
      </c>
      <c r="FI156" s="97"/>
      <c r="FJ156" s="97"/>
      <c r="FK156" s="97"/>
      <c r="FL156" s="97">
        <f>IF(SUM(FI156:FK156)=0,MASTER_DATA_MAPPED!FL156*VLOOKUP(FL$20,Backend!$A$2:$K$61,VLOOKUP(MASTER_DATA_ESCALATED!$B156,Backend!$M$3:$O$8,3,FALSE),FALSE),SUM(FI156:FK156))</f>
        <v>0</v>
      </c>
      <c r="FM156" s="97"/>
      <c r="FN156" s="97"/>
      <c r="FO156" s="97"/>
      <c r="FP156" s="97">
        <f>IF(SUM(FM156:FO156)=0,MASTER_DATA_MAPPED!FP156*VLOOKUP(FP$20,Backend!$A$2:$K$61,VLOOKUP(MASTER_DATA_ESCALATED!$B156,Backend!$M$3:$O$8,3,FALSE),FALSE),SUM(FM156:FO156))</f>
        <v>0</v>
      </c>
      <c r="FQ156" s="97"/>
      <c r="FR156" s="97"/>
      <c r="FS156" s="97"/>
      <c r="FT156" s="97">
        <f>IF(SUM(FQ156:FS156)=0,MASTER_DATA_MAPPED!FT156*VLOOKUP(FT$20,Backend!$A$2:$K$61,VLOOKUP(MASTER_DATA_ESCALATED!$B156,Backend!$M$3:$O$8,3,FALSE),FALSE),SUM(FQ156:FS156))</f>
        <v>0</v>
      </c>
      <c r="FU156" s="97"/>
      <c r="FV156" s="97"/>
      <c r="FW156" s="97"/>
      <c r="FX156" s="97">
        <f>IF(SUM(FU156:FW156)=0,MASTER_DATA_MAPPED!FX156*VLOOKUP(FX$20,Backend!$A$2:$K$61,VLOOKUP(MASTER_DATA_ESCALATED!$B156,Backend!$M$3:$O$8,3,FALSE),FALSE),SUM(FU156:FW156))</f>
        <v>0</v>
      </c>
      <c r="FY156" s="97"/>
      <c r="FZ156" s="97"/>
      <c r="GA156" s="97"/>
      <c r="GB156" s="97">
        <f>IF(SUM(FY156:GA156)=0,MASTER_DATA_MAPPED!GB156*VLOOKUP(GB$20,Backend!$A$2:$K$61,VLOOKUP(MASTER_DATA_ESCALATED!$B156,Backend!$M$3:$O$8,3,FALSE),FALSE),SUM(FY156:GA156))</f>
        <v>0</v>
      </c>
      <c r="GC156" s="97"/>
      <c r="GD156" s="97"/>
      <c r="GE156" s="97"/>
      <c r="GF156" s="97">
        <f>IF(SUM(GC156:GE156)=0,MASTER_DATA_MAPPED!GF156*VLOOKUP(GF$20,Backend!$A$2:$K$61,VLOOKUP(MASTER_DATA_ESCALATED!$B156,Backend!$M$3:$O$8,3,FALSE),FALSE),SUM(GC156:GE156))</f>
        <v>0</v>
      </c>
      <c r="GG156" s="97"/>
      <c r="GH156" s="97"/>
      <c r="GI156" s="97"/>
      <c r="GJ156" s="97">
        <f>IF(SUM(GG156:GI156)=0,MASTER_DATA_MAPPED!GJ156*VLOOKUP(GJ$20,Backend!$A$2:$K$61,VLOOKUP(MASTER_DATA_ESCALATED!$B156,Backend!$M$3:$O$8,3,FALSE),FALSE),SUM(GG156:GI156))</f>
        <v>0</v>
      </c>
      <c r="GK156" s="97"/>
      <c r="GL156" s="97"/>
      <c r="GM156" s="97"/>
      <c r="GN156" s="97">
        <f>IF(SUM(GK156:GM156)=0,MASTER_DATA_MAPPED!GN156*VLOOKUP(GN$20,Backend!$A$2:$K$61,VLOOKUP(MASTER_DATA_ESCALATED!$B156,Backend!$M$3:$O$8,3,FALSE),FALSE),SUM(GK156:GM156))</f>
        <v>0</v>
      </c>
      <c r="GO156" s="97"/>
      <c r="GP156" s="97"/>
      <c r="GQ156" s="97"/>
      <c r="GR156" s="97">
        <f>IF(SUM(GO156:GQ156)=0,MASTER_DATA_MAPPED!GR156*VLOOKUP(GR$20,Backend!$A$2:$K$61,VLOOKUP(MASTER_DATA_ESCALATED!$B156,Backend!$M$3:$O$8,3,FALSE),FALSE),SUM(GO156:GQ156))</f>
        <v>0</v>
      </c>
      <c r="GS156" s="97"/>
      <c r="GT156" s="97"/>
      <c r="GU156" s="97"/>
      <c r="GV156" s="97">
        <f>IF(SUM(GS156:GU156)=0,MASTER_DATA_MAPPED!GV156*VLOOKUP(GV$20,Backend!$A$2:$K$61,VLOOKUP(MASTER_DATA_ESCALATED!$B156,Backend!$M$3:$O$8,3,FALSE),FALSE),SUM(GS156:GU156))</f>
        <v>0</v>
      </c>
    </row>
    <row r="157" spans="2:204" ht="17.25" hidden="1" outlineLevel="2" x14ac:dyDescent="0.3">
      <c r="B157" s="183">
        <f t="shared" si="3"/>
        <v>30</v>
      </c>
      <c r="C157" s="51">
        <f t="shared" si="4"/>
        <v>342</v>
      </c>
      <c r="D157" s="77"/>
      <c r="E157" s="52"/>
      <c r="F157" s="52">
        <v>342</v>
      </c>
      <c r="G157" s="78"/>
      <c r="H157" s="35" t="s">
        <v>155</v>
      </c>
      <c r="I157" s="97"/>
      <c r="J157" s="97"/>
      <c r="K157" s="97"/>
      <c r="L157" s="97">
        <f>IF(SUM(I157:K157)=0,MASTER_DATA_MAPPED!L157*VLOOKUP(L$20,Backend!$A$2:$K$61,VLOOKUP(MASTER_DATA_ESCALATED!$B157,Backend!$M$3:$O$8,3,FALSE),FALSE),SUM(I157:K157))</f>
        <v>0</v>
      </c>
      <c r="M157" s="97"/>
      <c r="N157" s="97"/>
      <c r="O157" s="97"/>
      <c r="P157" s="97">
        <f>IF(SUM(M157:O157)=0,MASTER_DATA_MAPPED!P157*VLOOKUP(P$20,Backend!$A$2:$K$61,VLOOKUP(MASTER_DATA_ESCALATED!$B157,Backend!$M$3:$O$8,3,FALSE),FALSE),SUM(M157:O157))</f>
        <v>0</v>
      </c>
      <c r="Q157" s="97"/>
      <c r="R157" s="97"/>
      <c r="S157" s="97"/>
      <c r="T157" s="97">
        <f>IF(SUM(Q157:S157)=0,MASTER_DATA_MAPPED!T157*VLOOKUP(T$20,Backend!$A$2:$K$61,VLOOKUP(MASTER_DATA_ESCALATED!$B157,Backend!$M$3:$O$8,3,FALSE),FALSE),SUM(Q157:S157))</f>
        <v>0</v>
      </c>
      <c r="U157" s="97"/>
      <c r="V157" s="97"/>
      <c r="W157" s="97"/>
      <c r="X157" s="97">
        <f>IF(SUM(U157:W157)=0,MASTER_DATA_MAPPED!X157*VLOOKUP(X$20,Backend!$A$2:$K$61,VLOOKUP(MASTER_DATA_ESCALATED!$B157,Backend!$M$3:$O$8,3,FALSE),FALSE),SUM(U157:W157))</f>
        <v>0</v>
      </c>
      <c r="Y157" s="97"/>
      <c r="Z157" s="97"/>
      <c r="AA157" s="97"/>
      <c r="AB157" s="97">
        <f>IF(SUM(Y157:AA157)=0,MASTER_DATA_MAPPED!AB157*VLOOKUP(AB$20,Backend!$A$2:$K$61,VLOOKUP(MASTER_DATA_ESCALATED!$B157,Backend!$M$3:$O$8,3,FALSE),FALSE),SUM(Y157:AA157))</f>
        <v>0</v>
      </c>
      <c r="AC157" s="97"/>
      <c r="AD157" s="97"/>
      <c r="AE157" s="97"/>
      <c r="AF157" s="97">
        <f>IF(SUM(AC157:AE157)=0,MASTER_DATA_MAPPED!AF157*VLOOKUP(AF$20,Backend!$A$2:$K$61,VLOOKUP(MASTER_DATA_ESCALATED!$B157,Backend!$M$3:$O$8,3,FALSE),FALSE),SUM(AC157:AE157))</f>
        <v>0</v>
      </c>
      <c r="AG157" s="97"/>
      <c r="AH157" s="97"/>
      <c r="AI157" s="97"/>
      <c r="AJ157" s="97">
        <f>IF(SUM(AG157:AI157)=0,MASTER_DATA_MAPPED!AJ157*VLOOKUP(AJ$20,Backend!$A$2:$K$61,VLOOKUP(MASTER_DATA_ESCALATED!$B157,Backend!$M$3:$O$8,3,FALSE),FALSE),SUM(AG157:AI157))</f>
        <v>0</v>
      </c>
      <c r="AK157" s="97"/>
      <c r="AL157" s="97"/>
      <c r="AM157" s="97"/>
      <c r="AN157" s="97">
        <f>IF(SUM(AK157:AM157)=0,MASTER_DATA_MAPPED!AN157*VLOOKUP(AN$20,Backend!$A$2:$K$61,VLOOKUP(MASTER_DATA_ESCALATED!$B157,Backend!$M$3:$O$8,3,FALSE),FALSE),SUM(AK157:AM157))</f>
        <v>0</v>
      </c>
      <c r="AO157" s="97"/>
      <c r="AP157" s="97"/>
      <c r="AQ157" s="97"/>
      <c r="AR157" s="97">
        <f>IF(SUM(AO157:AQ157)=0,MASTER_DATA_MAPPED!AR157*VLOOKUP(AR$20,Backend!$A$2:$K$61,VLOOKUP(MASTER_DATA_ESCALATED!$B157,Backend!$M$3:$O$8,3,FALSE),FALSE),SUM(AO157:AQ157))</f>
        <v>0</v>
      </c>
      <c r="AS157" s="97"/>
      <c r="AT157" s="97"/>
      <c r="AU157" s="97"/>
      <c r="AV157" s="97">
        <f>IF(SUM(AS157:AU157)=0,MASTER_DATA_MAPPED!AV157*VLOOKUP(AV$20,Backend!$A$2:$K$61,VLOOKUP(MASTER_DATA_ESCALATED!$B157,Backend!$M$3:$O$8,3,FALSE),FALSE),SUM(AS157:AU157))</f>
        <v>0</v>
      </c>
      <c r="AW157" s="97"/>
      <c r="AX157" s="97"/>
      <c r="AY157" s="97"/>
      <c r="AZ157" s="97">
        <f>IF(SUM(AW157:AY157)=0,MASTER_DATA_MAPPED!AZ157*VLOOKUP(AZ$20,Backend!$A$2:$K$61,VLOOKUP(MASTER_DATA_ESCALATED!$B157,Backend!$M$3:$O$8,3,FALSE),FALSE),SUM(AW157:AY157))</f>
        <v>0</v>
      </c>
      <c r="BA157" s="97"/>
      <c r="BB157" s="97"/>
      <c r="BC157" s="97"/>
      <c r="BD157" s="97">
        <f>IF(SUM(BA157:BC157)=0,MASTER_DATA_MAPPED!BD157*VLOOKUP(BD$20,Backend!$A$2:$K$61,VLOOKUP(MASTER_DATA_ESCALATED!$B157,Backend!$M$3:$O$8,3,FALSE),FALSE),SUM(BA157:BC157))</f>
        <v>0</v>
      </c>
      <c r="BE157" s="97"/>
      <c r="BF157" s="97"/>
      <c r="BG157" s="97"/>
      <c r="BH157" s="97">
        <f>IF(SUM(BE157:BG157)=0,MASTER_DATA_MAPPED!BH157*VLOOKUP(BH$20,Backend!$A$2:$K$61,VLOOKUP(MASTER_DATA_ESCALATED!$B157,Backend!$M$3:$O$8,3,FALSE),FALSE),SUM(BE157:BG157))</f>
        <v>0</v>
      </c>
      <c r="BI157" s="97"/>
      <c r="BJ157" s="97"/>
      <c r="BK157" s="97"/>
      <c r="BL157" s="97">
        <f>IF(SUM(BI157:BK157)=0,MASTER_DATA_MAPPED!BL157*VLOOKUP(BL$20,Backend!$A$2:$K$61,VLOOKUP(MASTER_DATA_ESCALATED!$B157,Backend!$M$3:$O$8,3,FALSE),FALSE),SUM(BI157:BK157))</f>
        <v>0</v>
      </c>
      <c r="BM157" s="97"/>
      <c r="BN157" s="97"/>
      <c r="BO157" s="97"/>
      <c r="BP157" s="97">
        <f>IF(SUM(BM157:BO157)=0,MASTER_DATA_MAPPED!BP157*VLOOKUP(BP$20,Backend!$A$2:$K$61,VLOOKUP(MASTER_DATA_ESCALATED!$B157,Backend!$M$3:$O$8,3,FALSE),FALSE),SUM(BM157:BO157))</f>
        <v>0</v>
      </c>
      <c r="BQ157" s="97"/>
      <c r="BR157" s="97"/>
      <c r="BS157" s="97"/>
      <c r="BT157" s="97">
        <f>IF(SUM(BQ157:BS157)=0,MASTER_DATA_MAPPED!BT157*VLOOKUP(BT$20,Backend!$A$2:$K$61,VLOOKUP(MASTER_DATA_ESCALATED!$B157,Backend!$M$3:$O$8,3,FALSE),FALSE),SUM(BQ157:BS157))</f>
        <v>0</v>
      </c>
      <c r="BU157" s="97"/>
      <c r="BV157" s="97"/>
      <c r="BW157" s="97"/>
      <c r="BX157" s="97">
        <f>IF(SUM(BU157:BW157)=0,MASTER_DATA_MAPPED!BX157*VLOOKUP(BX$20,Backend!$A$2:$K$61,VLOOKUP(MASTER_DATA_ESCALATED!$B157,Backend!$M$3:$O$8,3,FALSE),FALSE),SUM(BU157:BW157))</f>
        <v>0</v>
      </c>
      <c r="BY157" s="97"/>
      <c r="BZ157" s="97"/>
      <c r="CA157" s="97"/>
      <c r="CB157" s="97">
        <f>IF(SUM(BY157:CA157)=0,MASTER_DATA_MAPPED!CB157*VLOOKUP(CB$20,Backend!$A$2:$K$61,VLOOKUP(MASTER_DATA_ESCALATED!$B157,Backend!$M$3:$O$8,3,FALSE),FALSE),SUM(BY157:CA157))</f>
        <v>0</v>
      </c>
      <c r="CC157" s="97"/>
      <c r="CD157" s="97"/>
      <c r="CE157" s="97"/>
      <c r="CF157" s="97">
        <f>IF(SUM(CC157:CE157)=0,MASTER_DATA_MAPPED!CF157*VLOOKUP(CF$20,Backend!$A$2:$K$61,VLOOKUP(MASTER_DATA_ESCALATED!$B157,Backend!$M$3:$O$8,3,FALSE),FALSE),SUM(CC157:CE157))</f>
        <v>0</v>
      </c>
      <c r="CG157" s="97"/>
      <c r="CH157" s="97"/>
      <c r="CI157" s="97"/>
      <c r="CJ157" s="97">
        <f>IF(SUM(CG157:CI157)=0,MASTER_DATA_MAPPED!CJ157*VLOOKUP(CJ$20,Backend!$A$2:$K$61,VLOOKUP(MASTER_DATA_ESCALATED!$B157,Backend!$M$3:$O$8,3,FALSE),FALSE),SUM(CG157:CI157))</f>
        <v>0</v>
      </c>
      <c r="CK157" s="97"/>
      <c r="CL157" s="97"/>
      <c r="CM157" s="97"/>
      <c r="CN157" s="97">
        <f>IF(SUM(CK157:CM157)=0,MASTER_DATA_MAPPED!CN157*VLOOKUP(CN$20,Backend!$A$2:$K$61,VLOOKUP(MASTER_DATA_ESCALATED!$B157,Backend!$M$3:$O$8,3,FALSE),FALSE),SUM(CK157:CM157))</f>
        <v>0</v>
      </c>
      <c r="CO157" s="97"/>
      <c r="CP157" s="97"/>
      <c r="CQ157" s="97"/>
      <c r="CR157" s="97">
        <f>IF(SUM(CO157:CQ157)=0,MASTER_DATA_MAPPED!CR157*VLOOKUP(CR$20,Backend!$A$2:$K$61,VLOOKUP(MASTER_DATA_ESCALATED!$B157,Backend!$M$3:$O$8,3,FALSE),FALSE),SUM(CO157:CQ157))</f>
        <v>0</v>
      </c>
      <c r="CS157" s="97"/>
      <c r="CT157" s="97"/>
      <c r="CU157" s="97"/>
      <c r="CV157" s="97">
        <f>IF(SUM(CS157:CU157)=0,MASTER_DATA_MAPPED!CV157*VLOOKUP(CV$20,Backend!$A$2:$K$61,VLOOKUP(MASTER_DATA_ESCALATED!$B157,Backend!$M$3:$O$8,3,FALSE),FALSE),SUM(CS157:CU157))</f>
        <v>0</v>
      </c>
      <c r="CW157" s="97"/>
      <c r="CX157" s="97"/>
      <c r="CY157" s="97"/>
      <c r="CZ157" s="97">
        <f>IF(SUM(CW157:CY157)=0,MASTER_DATA_MAPPED!CZ157*VLOOKUP(CZ$20,Backend!$A$2:$K$61,VLOOKUP(MASTER_DATA_ESCALATED!$B157,Backend!$M$3:$O$8,3,FALSE),FALSE),SUM(CW157:CY157))</f>
        <v>0</v>
      </c>
      <c r="DA157" s="97"/>
      <c r="DB157" s="97"/>
      <c r="DC157" s="97"/>
      <c r="DD157" s="97" t="e">
        <f>IF(SUM(DA157:DC157)=0,MASTER_DATA_MAPPED!DD157*VLOOKUP(DD$20,Backend!$A$2:$K$61,VLOOKUP(MASTER_DATA_ESCALATED!$B157,Backend!$M$3:$O$8,3,FALSE),FALSE),SUM(DA157:DC157))</f>
        <v>#N/A</v>
      </c>
      <c r="DE157" s="97"/>
      <c r="DF157" s="97"/>
      <c r="DG157" s="97"/>
      <c r="DH157" s="97">
        <f>IF(SUM(DE157:DG157)=0,MASTER_DATA_MAPPED!DH157*VLOOKUP(DH$20,Backend!$A$2:$K$61,VLOOKUP(MASTER_DATA_ESCALATED!$B157,Backend!$M$3:$O$8,3,FALSE),FALSE),SUM(DE157:DG157))</f>
        <v>0</v>
      </c>
      <c r="DI157" s="97"/>
      <c r="DJ157" s="97"/>
      <c r="DK157" s="97"/>
      <c r="DL157" s="97">
        <f>IF(SUM(DI157:DK157)=0,MASTER_DATA_MAPPED!DL157*VLOOKUP(DL$20,Backend!$A$2:$K$61,VLOOKUP(MASTER_DATA_ESCALATED!$B157,Backend!$M$3:$O$8,3,FALSE),FALSE),SUM(DI157:DK157))</f>
        <v>0</v>
      </c>
      <c r="DM157" s="97"/>
      <c r="DN157" s="97"/>
      <c r="DO157" s="97"/>
      <c r="DP157" s="97">
        <f>IF(SUM(DM157:DO157)=0,MASTER_DATA_MAPPED!DP157*VLOOKUP(DP$20,Backend!$A$2:$K$61,VLOOKUP(MASTER_DATA_ESCALATED!$B157,Backend!$M$3:$O$8,3,FALSE),FALSE),SUM(DM157:DO157))</f>
        <v>0</v>
      </c>
      <c r="DQ157" s="97"/>
      <c r="DR157" s="97"/>
      <c r="DS157" s="97"/>
      <c r="DT157" s="97">
        <f>IF(SUM(DQ157:DS157)=0,MASTER_DATA_MAPPED!DT157*VLOOKUP(DT$20,Backend!$A$2:$K$61,VLOOKUP(MASTER_DATA_ESCALATED!$B157,Backend!$M$3:$O$8,3,FALSE),FALSE),SUM(DQ157:DS157))</f>
        <v>0</v>
      </c>
      <c r="DU157" s="97"/>
      <c r="DV157" s="97"/>
      <c r="DW157" s="97"/>
      <c r="DX157" s="97">
        <f>IF(SUM(DU157:DW157)=0,MASTER_DATA_MAPPED!DX157*VLOOKUP(DX$20,Backend!$A$2:$K$61,VLOOKUP(MASTER_DATA_ESCALATED!$B157,Backend!$M$3:$O$8,3,FALSE),FALSE),SUM(DU157:DW157))</f>
        <v>0</v>
      </c>
      <c r="DY157" s="97"/>
      <c r="DZ157" s="97"/>
      <c r="EA157" s="97"/>
      <c r="EB157" s="97">
        <f>IF(SUM(DY157:EA157)=0,MASTER_DATA_MAPPED!EB157*VLOOKUP(EB$20,Backend!$A$2:$K$61,VLOOKUP(MASTER_DATA_ESCALATED!$B157,Backend!$M$3:$O$8,3,FALSE),FALSE),SUM(DY157:EA157))</f>
        <v>0</v>
      </c>
      <c r="EC157" s="97"/>
      <c r="ED157" s="97"/>
      <c r="EE157" s="97"/>
      <c r="EF157" s="97">
        <f>IF(SUM(EC157:EE157)=0,MASTER_DATA_MAPPED!EF157*VLOOKUP(EF$20,Backend!$A$2:$K$61,VLOOKUP(MASTER_DATA_ESCALATED!$B157,Backend!$M$3:$O$8,3,FALSE),FALSE),SUM(EC157:EE157))</f>
        <v>0</v>
      </c>
      <c r="EG157" s="97"/>
      <c r="EH157" s="97"/>
      <c r="EI157" s="97"/>
      <c r="EJ157" s="97">
        <f>IF(SUM(EG157:EI157)=0,MASTER_DATA_MAPPED!EJ157*VLOOKUP(EJ$20,Backend!$A$2:$K$61,VLOOKUP(MASTER_DATA_ESCALATED!$B157,Backend!$M$3:$O$8,3,FALSE),FALSE),SUM(EG157:EI157))</f>
        <v>0</v>
      </c>
      <c r="EK157" s="97"/>
      <c r="EL157" s="97"/>
      <c r="EM157" s="97"/>
      <c r="EN157" s="97">
        <f>IF(SUM(EK157:EM157)=0,MASTER_DATA_MAPPED!EN157*VLOOKUP(EN$20,Backend!$A$2:$K$61,VLOOKUP(MASTER_DATA_ESCALATED!$B157,Backend!$M$3:$O$8,3,FALSE),FALSE),SUM(EK157:EM157))</f>
        <v>0</v>
      </c>
      <c r="EO157" s="97"/>
      <c r="EP157" s="97"/>
      <c r="EQ157" s="97"/>
      <c r="ER157" s="97">
        <f>IF(SUM(EO157:EQ157)=0,MASTER_DATA_MAPPED!ER157*VLOOKUP(ER$20,Backend!$A$2:$K$61,VLOOKUP(MASTER_DATA_ESCALATED!$B157,Backend!$M$3:$O$8,3,FALSE),FALSE),SUM(EO157:EQ157))</f>
        <v>0</v>
      </c>
      <c r="ES157" s="97"/>
      <c r="ET157" s="97"/>
      <c r="EU157" s="97"/>
      <c r="EV157" s="97">
        <f>IF(SUM(ES157:EU157)=0,MASTER_DATA_MAPPED!EV157*VLOOKUP(EV$20,Backend!$A$2:$K$61,VLOOKUP(MASTER_DATA_ESCALATED!$B157,Backend!$M$3:$O$8,3,FALSE),FALSE),SUM(ES157:EU157))</f>
        <v>0</v>
      </c>
      <c r="EW157" s="97"/>
      <c r="EX157" s="97"/>
      <c r="EY157" s="97"/>
      <c r="EZ157" s="97">
        <f>IF(SUM(EW157:EY157)=0,MASTER_DATA_MAPPED!EZ157*VLOOKUP(EZ$20,Backend!$A$2:$K$61,VLOOKUP(MASTER_DATA_ESCALATED!$B157,Backend!$M$3:$O$8,3,FALSE),FALSE),SUM(EW157:EY157))</f>
        <v>0</v>
      </c>
      <c r="FA157" s="97"/>
      <c r="FB157" s="97"/>
      <c r="FC157" s="97"/>
      <c r="FD157" s="97">
        <f>IF(SUM(FA157:FC157)=0,MASTER_DATA_MAPPED!FD157*VLOOKUP(FD$20,Backend!$A$2:$K$61,VLOOKUP(MASTER_DATA_ESCALATED!$B157,Backend!$M$3:$O$8,3,FALSE),FALSE),SUM(FA157:FC157))</f>
        <v>0</v>
      </c>
      <c r="FE157" s="97"/>
      <c r="FF157" s="97"/>
      <c r="FG157" s="97"/>
      <c r="FH157" s="97">
        <f>IF(SUM(FE157:FG157)=0,MASTER_DATA_MAPPED!FH157*VLOOKUP(FH$20,Backend!$A$2:$K$61,VLOOKUP(MASTER_DATA_ESCALATED!$B157,Backend!$M$3:$O$8,3,FALSE),FALSE),SUM(FE157:FG157))</f>
        <v>0</v>
      </c>
      <c r="FI157" s="97"/>
      <c r="FJ157" s="97"/>
      <c r="FK157" s="97"/>
      <c r="FL157" s="97">
        <f>IF(SUM(FI157:FK157)=0,MASTER_DATA_MAPPED!FL157*VLOOKUP(FL$20,Backend!$A$2:$K$61,VLOOKUP(MASTER_DATA_ESCALATED!$B157,Backend!$M$3:$O$8,3,FALSE),FALSE),SUM(FI157:FK157))</f>
        <v>0</v>
      </c>
      <c r="FM157" s="97"/>
      <c r="FN157" s="97"/>
      <c r="FO157" s="97"/>
      <c r="FP157" s="97">
        <f>IF(SUM(FM157:FO157)=0,MASTER_DATA_MAPPED!FP157*VLOOKUP(FP$20,Backend!$A$2:$K$61,VLOOKUP(MASTER_DATA_ESCALATED!$B157,Backend!$M$3:$O$8,3,FALSE),FALSE),SUM(FM157:FO157))</f>
        <v>0</v>
      </c>
      <c r="FQ157" s="97"/>
      <c r="FR157" s="97"/>
      <c r="FS157" s="97"/>
      <c r="FT157" s="97">
        <f>IF(SUM(FQ157:FS157)=0,MASTER_DATA_MAPPED!FT157*VLOOKUP(FT$20,Backend!$A$2:$K$61,VLOOKUP(MASTER_DATA_ESCALATED!$B157,Backend!$M$3:$O$8,3,FALSE),FALSE),SUM(FQ157:FS157))</f>
        <v>0</v>
      </c>
      <c r="FU157" s="97"/>
      <c r="FV157" s="97"/>
      <c r="FW157" s="97"/>
      <c r="FX157" s="97">
        <f>IF(SUM(FU157:FW157)=0,MASTER_DATA_MAPPED!FX157*VLOOKUP(FX$20,Backend!$A$2:$K$61,VLOOKUP(MASTER_DATA_ESCALATED!$B157,Backend!$M$3:$O$8,3,FALSE),FALSE),SUM(FU157:FW157))</f>
        <v>0</v>
      </c>
      <c r="FY157" s="97"/>
      <c r="FZ157" s="97"/>
      <c r="GA157" s="97"/>
      <c r="GB157" s="97">
        <f>IF(SUM(FY157:GA157)=0,MASTER_DATA_MAPPED!GB157*VLOOKUP(GB$20,Backend!$A$2:$K$61,VLOOKUP(MASTER_DATA_ESCALATED!$B157,Backend!$M$3:$O$8,3,FALSE),FALSE),SUM(FY157:GA157))</f>
        <v>0</v>
      </c>
      <c r="GC157" s="97"/>
      <c r="GD157" s="97"/>
      <c r="GE157" s="97"/>
      <c r="GF157" s="97">
        <f>IF(SUM(GC157:GE157)=0,MASTER_DATA_MAPPED!GF157*VLOOKUP(GF$20,Backend!$A$2:$K$61,VLOOKUP(MASTER_DATA_ESCALATED!$B157,Backend!$M$3:$O$8,3,FALSE),FALSE),SUM(GC157:GE157))</f>
        <v>0</v>
      </c>
      <c r="GG157" s="97"/>
      <c r="GH157" s="97"/>
      <c r="GI157" s="97"/>
      <c r="GJ157" s="97">
        <f>IF(SUM(GG157:GI157)=0,MASTER_DATA_MAPPED!GJ157*VLOOKUP(GJ$20,Backend!$A$2:$K$61,VLOOKUP(MASTER_DATA_ESCALATED!$B157,Backend!$M$3:$O$8,3,FALSE),FALSE),SUM(GG157:GI157))</f>
        <v>0</v>
      </c>
      <c r="GK157" s="97"/>
      <c r="GL157" s="97"/>
      <c r="GM157" s="97"/>
      <c r="GN157" s="97">
        <f>IF(SUM(GK157:GM157)=0,MASTER_DATA_MAPPED!GN157*VLOOKUP(GN$20,Backend!$A$2:$K$61,VLOOKUP(MASTER_DATA_ESCALATED!$B157,Backend!$M$3:$O$8,3,FALSE),FALSE),SUM(GK157:GM157))</f>
        <v>0</v>
      </c>
      <c r="GO157" s="97"/>
      <c r="GP157" s="97"/>
      <c r="GQ157" s="97"/>
      <c r="GR157" s="97">
        <f>IF(SUM(GO157:GQ157)=0,MASTER_DATA_MAPPED!GR157*VLOOKUP(GR$20,Backend!$A$2:$K$61,VLOOKUP(MASTER_DATA_ESCALATED!$B157,Backend!$M$3:$O$8,3,FALSE),FALSE),SUM(GO157:GQ157))</f>
        <v>0</v>
      </c>
      <c r="GS157" s="97"/>
      <c r="GT157" s="97"/>
      <c r="GU157" s="97"/>
      <c r="GV157" s="97">
        <f>IF(SUM(GS157:GU157)=0,MASTER_DATA_MAPPED!GV157*VLOOKUP(GV$20,Backend!$A$2:$K$61,VLOOKUP(MASTER_DATA_ESCALATED!$B157,Backend!$M$3:$O$8,3,FALSE),FALSE),SUM(GS157:GU157))</f>
        <v>0</v>
      </c>
    </row>
    <row r="158" spans="2:204" ht="17.25" hidden="1" outlineLevel="2" x14ac:dyDescent="0.3">
      <c r="B158" s="183">
        <f t="shared" si="3"/>
        <v>30</v>
      </c>
      <c r="C158" s="51">
        <f t="shared" si="4"/>
        <v>343</v>
      </c>
      <c r="D158" s="77"/>
      <c r="E158" s="52"/>
      <c r="F158" s="52">
        <v>343</v>
      </c>
      <c r="G158" s="78"/>
      <c r="H158" s="35" t="s">
        <v>156</v>
      </c>
      <c r="I158" s="97"/>
      <c r="J158" s="97"/>
      <c r="K158" s="97"/>
      <c r="L158" s="97">
        <f>IF(SUM(I158:K158)=0,MASTER_DATA_MAPPED!L158*VLOOKUP(L$20,Backend!$A$2:$K$61,VLOOKUP(MASTER_DATA_ESCALATED!$B158,Backend!$M$3:$O$8,3,FALSE),FALSE),SUM(I158:K158))</f>
        <v>0</v>
      </c>
      <c r="M158" s="97"/>
      <c r="N158" s="97"/>
      <c r="O158" s="97"/>
      <c r="P158" s="97">
        <f>IF(SUM(M158:O158)=0,MASTER_DATA_MAPPED!P158*VLOOKUP(P$20,Backend!$A$2:$K$61,VLOOKUP(MASTER_DATA_ESCALATED!$B158,Backend!$M$3:$O$8,3,FALSE),FALSE),SUM(M158:O158))</f>
        <v>0</v>
      </c>
      <c r="Q158" s="97"/>
      <c r="R158" s="97"/>
      <c r="S158" s="97"/>
      <c r="T158" s="97">
        <f>IF(SUM(Q158:S158)=0,MASTER_DATA_MAPPED!T158*VLOOKUP(T$20,Backend!$A$2:$K$61,VLOOKUP(MASTER_DATA_ESCALATED!$B158,Backend!$M$3:$O$8,3,FALSE),FALSE),SUM(Q158:S158))</f>
        <v>0</v>
      </c>
      <c r="U158" s="97"/>
      <c r="V158" s="97"/>
      <c r="W158" s="97"/>
      <c r="X158" s="97">
        <f>IF(SUM(U158:W158)=0,MASTER_DATA_MAPPED!X158*VLOOKUP(X$20,Backend!$A$2:$K$61,VLOOKUP(MASTER_DATA_ESCALATED!$B158,Backend!$M$3:$O$8,3,FALSE),FALSE),SUM(U158:W158))</f>
        <v>0</v>
      </c>
      <c r="Y158" s="97"/>
      <c r="Z158" s="97"/>
      <c r="AA158" s="97"/>
      <c r="AB158" s="97">
        <f>IF(SUM(Y158:AA158)=0,MASTER_DATA_MAPPED!AB158*VLOOKUP(AB$20,Backend!$A$2:$K$61,VLOOKUP(MASTER_DATA_ESCALATED!$B158,Backend!$M$3:$O$8,3,FALSE),FALSE),SUM(Y158:AA158))</f>
        <v>0</v>
      </c>
      <c r="AC158" s="97"/>
      <c r="AD158" s="97"/>
      <c r="AE158" s="97"/>
      <c r="AF158" s="97">
        <f>IF(SUM(AC158:AE158)=0,MASTER_DATA_MAPPED!AF158*VLOOKUP(AF$20,Backend!$A$2:$K$61,VLOOKUP(MASTER_DATA_ESCALATED!$B158,Backend!$M$3:$O$8,3,FALSE),FALSE),SUM(AC158:AE158))</f>
        <v>0</v>
      </c>
      <c r="AG158" s="97"/>
      <c r="AH158" s="97"/>
      <c r="AI158" s="97"/>
      <c r="AJ158" s="97">
        <f>IF(SUM(AG158:AI158)=0,MASTER_DATA_MAPPED!AJ158*VLOOKUP(AJ$20,Backend!$A$2:$K$61,VLOOKUP(MASTER_DATA_ESCALATED!$B158,Backend!$M$3:$O$8,3,FALSE),FALSE),SUM(AG158:AI158))</f>
        <v>0</v>
      </c>
      <c r="AK158" s="97"/>
      <c r="AL158" s="97"/>
      <c r="AM158" s="97"/>
      <c r="AN158" s="97">
        <f>IF(SUM(AK158:AM158)=0,MASTER_DATA_MAPPED!AN158*VLOOKUP(AN$20,Backend!$A$2:$K$61,VLOOKUP(MASTER_DATA_ESCALATED!$B158,Backend!$M$3:$O$8,3,FALSE),FALSE),SUM(AK158:AM158))</f>
        <v>0</v>
      </c>
      <c r="AO158" s="97"/>
      <c r="AP158" s="97"/>
      <c r="AQ158" s="97"/>
      <c r="AR158" s="97">
        <f>IF(SUM(AO158:AQ158)=0,MASTER_DATA_MAPPED!AR158*VLOOKUP(AR$20,Backend!$A$2:$K$61,VLOOKUP(MASTER_DATA_ESCALATED!$B158,Backend!$M$3:$O$8,3,FALSE),FALSE),SUM(AO158:AQ158))</f>
        <v>0</v>
      </c>
      <c r="AS158" s="97"/>
      <c r="AT158" s="97"/>
      <c r="AU158" s="97"/>
      <c r="AV158" s="97">
        <f>IF(SUM(AS158:AU158)=0,MASTER_DATA_MAPPED!AV158*VLOOKUP(AV$20,Backend!$A$2:$K$61,VLOOKUP(MASTER_DATA_ESCALATED!$B158,Backend!$M$3:$O$8,3,FALSE),FALSE),SUM(AS158:AU158))</f>
        <v>0</v>
      </c>
      <c r="AW158" s="97"/>
      <c r="AX158" s="97"/>
      <c r="AY158" s="97"/>
      <c r="AZ158" s="97">
        <f>IF(SUM(AW158:AY158)=0,MASTER_DATA_MAPPED!AZ158*VLOOKUP(AZ$20,Backend!$A$2:$K$61,VLOOKUP(MASTER_DATA_ESCALATED!$B158,Backend!$M$3:$O$8,3,FALSE),FALSE),SUM(AW158:AY158))</f>
        <v>0</v>
      </c>
      <c r="BA158" s="97"/>
      <c r="BB158" s="97"/>
      <c r="BC158" s="97"/>
      <c r="BD158" s="97">
        <f>IF(SUM(BA158:BC158)=0,MASTER_DATA_MAPPED!BD158*VLOOKUP(BD$20,Backend!$A$2:$K$61,VLOOKUP(MASTER_DATA_ESCALATED!$B158,Backend!$M$3:$O$8,3,FALSE),FALSE),SUM(BA158:BC158))</f>
        <v>0</v>
      </c>
      <c r="BE158" s="97"/>
      <c r="BF158" s="97"/>
      <c r="BG158" s="97"/>
      <c r="BH158" s="97">
        <f>IF(SUM(BE158:BG158)=0,MASTER_DATA_MAPPED!BH158*VLOOKUP(BH$20,Backend!$A$2:$K$61,VLOOKUP(MASTER_DATA_ESCALATED!$B158,Backend!$M$3:$O$8,3,FALSE),FALSE),SUM(BE158:BG158))</f>
        <v>0</v>
      </c>
      <c r="BI158" s="97"/>
      <c r="BJ158" s="97"/>
      <c r="BK158" s="97"/>
      <c r="BL158" s="97">
        <f>IF(SUM(BI158:BK158)=0,MASTER_DATA_MAPPED!BL158*VLOOKUP(BL$20,Backend!$A$2:$K$61,VLOOKUP(MASTER_DATA_ESCALATED!$B158,Backend!$M$3:$O$8,3,FALSE),FALSE),SUM(BI158:BK158))</f>
        <v>0</v>
      </c>
      <c r="BM158" s="97"/>
      <c r="BN158" s="97"/>
      <c r="BO158" s="97"/>
      <c r="BP158" s="97">
        <f>IF(SUM(BM158:BO158)=0,MASTER_DATA_MAPPED!BP158*VLOOKUP(BP$20,Backend!$A$2:$K$61,VLOOKUP(MASTER_DATA_ESCALATED!$B158,Backend!$M$3:$O$8,3,FALSE),FALSE),SUM(BM158:BO158))</f>
        <v>0</v>
      </c>
      <c r="BQ158" s="97"/>
      <c r="BR158" s="97"/>
      <c r="BS158" s="97"/>
      <c r="BT158" s="97">
        <f>IF(SUM(BQ158:BS158)=0,MASTER_DATA_MAPPED!BT158*VLOOKUP(BT$20,Backend!$A$2:$K$61,VLOOKUP(MASTER_DATA_ESCALATED!$B158,Backend!$M$3:$O$8,3,FALSE),FALSE),SUM(BQ158:BS158))</f>
        <v>0</v>
      </c>
      <c r="BU158" s="97"/>
      <c r="BV158" s="97"/>
      <c r="BW158" s="97"/>
      <c r="BX158" s="97">
        <f>IF(SUM(BU158:BW158)=0,MASTER_DATA_MAPPED!BX158*VLOOKUP(BX$20,Backend!$A$2:$K$61,VLOOKUP(MASTER_DATA_ESCALATED!$B158,Backend!$M$3:$O$8,3,FALSE),FALSE),SUM(BU158:BW158))</f>
        <v>0</v>
      </c>
      <c r="BY158" s="97"/>
      <c r="BZ158" s="97"/>
      <c r="CA158" s="97"/>
      <c r="CB158" s="97">
        <f>IF(SUM(BY158:CA158)=0,MASTER_DATA_MAPPED!CB158*VLOOKUP(CB$20,Backend!$A$2:$K$61,VLOOKUP(MASTER_DATA_ESCALATED!$B158,Backend!$M$3:$O$8,3,FALSE),FALSE),SUM(BY158:CA158))</f>
        <v>0</v>
      </c>
      <c r="CC158" s="97"/>
      <c r="CD158" s="97"/>
      <c r="CE158" s="97"/>
      <c r="CF158" s="97">
        <f>IF(SUM(CC158:CE158)=0,MASTER_DATA_MAPPED!CF158*VLOOKUP(CF$20,Backend!$A$2:$K$61,VLOOKUP(MASTER_DATA_ESCALATED!$B158,Backend!$M$3:$O$8,3,FALSE),FALSE),SUM(CC158:CE158))</f>
        <v>0</v>
      </c>
      <c r="CG158" s="97"/>
      <c r="CH158" s="97"/>
      <c r="CI158" s="97"/>
      <c r="CJ158" s="97">
        <f>IF(SUM(CG158:CI158)=0,MASTER_DATA_MAPPED!CJ158*VLOOKUP(CJ$20,Backend!$A$2:$K$61,VLOOKUP(MASTER_DATA_ESCALATED!$B158,Backend!$M$3:$O$8,3,FALSE),FALSE),SUM(CG158:CI158))</f>
        <v>0</v>
      </c>
      <c r="CK158" s="97"/>
      <c r="CL158" s="97"/>
      <c r="CM158" s="97"/>
      <c r="CN158" s="97">
        <f>IF(SUM(CK158:CM158)=0,MASTER_DATA_MAPPED!CN158*VLOOKUP(CN$20,Backend!$A$2:$K$61,VLOOKUP(MASTER_DATA_ESCALATED!$B158,Backend!$M$3:$O$8,3,FALSE),FALSE),SUM(CK158:CM158))</f>
        <v>0</v>
      </c>
      <c r="CO158" s="97"/>
      <c r="CP158" s="97"/>
      <c r="CQ158" s="97"/>
      <c r="CR158" s="97">
        <f>IF(SUM(CO158:CQ158)=0,MASTER_DATA_MAPPED!CR158*VLOOKUP(CR$20,Backend!$A$2:$K$61,VLOOKUP(MASTER_DATA_ESCALATED!$B158,Backend!$M$3:$O$8,3,FALSE),FALSE),SUM(CO158:CQ158))</f>
        <v>0</v>
      </c>
      <c r="CS158" s="97"/>
      <c r="CT158" s="97"/>
      <c r="CU158" s="97"/>
      <c r="CV158" s="97">
        <f>IF(SUM(CS158:CU158)=0,MASTER_DATA_MAPPED!CV158*VLOOKUP(CV$20,Backend!$A$2:$K$61,VLOOKUP(MASTER_DATA_ESCALATED!$B158,Backend!$M$3:$O$8,3,FALSE),FALSE),SUM(CS158:CU158))</f>
        <v>0</v>
      </c>
      <c r="CW158" s="97"/>
      <c r="CX158" s="97"/>
      <c r="CY158" s="97"/>
      <c r="CZ158" s="97">
        <f>IF(SUM(CW158:CY158)=0,MASTER_DATA_MAPPED!CZ158*VLOOKUP(CZ$20,Backend!$A$2:$K$61,VLOOKUP(MASTER_DATA_ESCALATED!$B158,Backend!$M$3:$O$8,3,FALSE),FALSE),SUM(CW158:CY158))</f>
        <v>0</v>
      </c>
      <c r="DA158" s="97"/>
      <c r="DB158" s="97"/>
      <c r="DC158" s="97"/>
      <c r="DD158" s="97" t="e">
        <f>IF(SUM(DA158:DC158)=0,MASTER_DATA_MAPPED!DD158*VLOOKUP(DD$20,Backend!$A$2:$K$61,VLOOKUP(MASTER_DATA_ESCALATED!$B158,Backend!$M$3:$O$8,3,FALSE),FALSE),SUM(DA158:DC158))</f>
        <v>#N/A</v>
      </c>
      <c r="DE158" s="97"/>
      <c r="DF158" s="97"/>
      <c r="DG158" s="97"/>
      <c r="DH158" s="97">
        <f>IF(SUM(DE158:DG158)=0,MASTER_DATA_MAPPED!DH158*VLOOKUP(DH$20,Backend!$A$2:$K$61,VLOOKUP(MASTER_DATA_ESCALATED!$B158,Backend!$M$3:$O$8,3,FALSE),FALSE),SUM(DE158:DG158))</f>
        <v>0</v>
      </c>
      <c r="DI158" s="97"/>
      <c r="DJ158" s="97"/>
      <c r="DK158" s="97"/>
      <c r="DL158" s="97">
        <f>IF(SUM(DI158:DK158)=0,MASTER_DATA_MAPPED!DL158*VLOOKUP(DL$20,Backend!$A$2:$K$61,VLOOKUP(MASTER_DATA_ESCALATED!$B158,Backend!$M$3:$O$8,3,FALSE),FALSE),SUM(DI158:DK158))</f>
        <v>0</v>
      </c>
      <c r="DM158" s="97"/>
      <c r="DN158" s="97"/>
      <c r="DO158" s="97"/>
      <c r="DP158" s="97">
        <f>IF(SUM(DM158:DO158)=0,MASTER_DATA_MAPPED!DP158*VLOOKUP(DP$20,Backend!$A$2:$K$61,VLOOKUP(MASTER_DATA_ESCALATED!$B158,Backend!$M$3:$O$8,3,FALSE),FALSE),SUM(DM158:DO158))</f>
        <v>0</v>
      </c>
      <c r="DQ158" s="97"/>
      <c r="DR158" s="97"/>
      <c r="DS158" s="97"/>
      <c r="DT158" s="97">
        <f>IF(SUM(DQ158:DS158)=0,MASTER_DATA_MAPPED!DT158*VLOOKUP(DT$20,Backend!$A$2:$K$61,VLOOKUP(MASTER_DATA_ESCALATED!$B158,Backend!$M$3:$O$8,3,FALSE),FALSE),SUM(DQ158:DS158))</f>
        <v>0</v>
      </c>
      <c r="DU158" s="97"/>
      <c r="DV158" s="97"/>
      <c r="DW158" s="97"/>
      <c r="DX158" s="97">
        <f>IF(SUM(DU158:DW158)=0,MASTER_DATA_MAPPED!DX158*VLOOKUP(DX$20,Backend!$A$2:$K$61,VLOOKUP(MASTER_DATA_ESCALATED!$B158,Backend!$M$3:$O$8,3,FALSE),FALSE),SUM(DU158:DW158))</f>
        <v>0</v>
      </c>
      <c r="DY158" s="97"/>
      <c r="DZ158" s="97"/>
      <c r="EA158" s="97"/>
      <c r="EB158" s="97">
        <f>IF(SUM(DY158:EA158)=0,MASTER_DATA_MAPPED!EB158*VLOOKUP(EB$20,Backend!$A$2:$K$61,VLOOKUP(MASTER_DATA_ESCALATED!$B158,Backend!$M$3:$O$8,3,FALSE),FALSE),SUM(DY158:EA158))</f>
        <v>0</v>
      </c>
      <c r="EC158" s="97"/>
      <c r="ED158" s="97"/>
      <c r="EE158" s="97"/>
      <c r="EF158" s="97">
        <f>IF(SUM(EC158:EE158)=0,MASTER_DATA_MAPPED!EF158*VLOOKUP(EF$20,Backend!$A$2:$K$61,VLOOKUP(MASTER_DATA_ESCALATED!$B158,Backend!$M$3:$O$8,3,FALSE),FALSE),SUM(EC158:EE158))</f>
        <v>0</v>
      </c>
      <c r="EG158" s="97"/>
      <c r="EH158" s="97"/>
      <c r="EI158" s="97"/>
      <c r="EJ158" s="97">
        <f>IF(SUM(EG158:EI158)=0,MASTER_DATA_MAPPED!EJ158*VLOOKUP(EJ$20,Backend!$A$2:$K$61,VLOOKUP(MASTER_DATA_ESCALATED!$B158,Backend!$M$3:$O$8,3,FALSE),FALSE),SUM(EG158:EI158))</f>
        <v>0</v>
      </c>
      <c r="EK158" s="97"/>
      <c r="EL158" s="97"/>
      <c r="EM158" s="97"/>
      <c r="EN158" s="97">
        <f>IF(SUM(EK158:EM158)=0,MASTER_DATA_MAPPED!EN158*VLOOKUP(EN$20,Backend!$A$2:$K$61,VLOOKUP(MASTER_DATA_ESCALATED!$B158,Backend!$M$3:$O$8,3,FALSE),FALSE),SUM(EK158:EM158))</f>
        <v>0</v>
      </c>
      <c r="EO158" s="97"/>
      <c r="EP158" s="97"/>
      <c r="EQ158" s="97"/>
      <c r="ER158" s="97">
        <f>IF(SUM(EO158:EQ158)=0,MASTER_DATA_MAPPED!ER158*VLOOKUP(ER$20,Backend!$A$2:$K$61,VLOOKUP(MASTER_DATA_ESCALATED!$B158,Backend!$M$3:$O$8,3,FALSE),FALSE),SUM(EO158:EQ158))</f>
        <v>0</v>
      </c>
      <c r="ES158" s="97"/>
      <c r="ET158" s="97"/>
      <c r="EU158" s="97"/>
      <c r="EV158" s="97">
        <f>IF(SUM(ES158:EU158)=0,MASTER_DATA_MAPPED!EV158*VLOOKUP(EV$20,Backend!$A$2:$K$61,VLOOKUP(MASTER_DATA_ESCALATED!$B158,Backend!$M$3:$O$8,3,FALSE),FALSE),SUM(ES158:EU158))</f>
        <v>0</v>
      </c>
      <c r="EW158" s="97"/>
      <c r="EX158" s="97"/>
      <c r="EY158" s="97"/>
      <c r="EZ158" s="97">
        <f>IF(SUM(EW158:EY158)=0,MASTER_DATA_MAPPED!EZ158*VLOOKUP(EZ$20,Backend!$A$2:$K$61,VLOOKUP(MASTER_DATA_ESCALATED!$B158,Backend!$M$3:$O$8,3,FALSE),FALSE),SUM(EW158:EY158))</f>
        <v>0</v>
      </c>
      <c r="FA158" s="97"/>
      <c r="FB158" s="97"/>
      <c r="FC158" s="97"/>
      <c r="FD158" s="97">
        <f>IF(SUM(FA158:FC158)=0,MASTER_DATA_MAPPED!FD158*VLOOKUP(FD$20,Backend!$A$2:$K$61,VLOOKUP(MASTER_DATA_ESCALATED!$B158,Backend!$M$3:$O$8,3,FALSE),FALSE),SUM(FA158:FC158))</f>
        <v>0</v>
      </c>
      <c r="FE158" s="97"/>
      <c r="FF158" s="97"/>
      <c r="FG158" s="97"/>
      <c r="FH158" s="97">
        <f>IF(SUM(FE158:FG158)=0,MASTER_DATA_MAPPED!FH158*VLOOKUP(FH$20,Backend!$A$2:$K$61,VLOOKUP(MASTER_DATA_ESCALATED!$B158,Backend!$M$3:$O$8,3,FALSE),FALSE),SUM(FE158:FG158))</f>
        <v>0</v>
      </c>
      <c r="FI158" s="97"/>
      <c r="FJ158" s="97"/>
      <c r="FK158" s="97"/>
      <c r="FL158" s="97">
        <f>IF(SUM(FI158:FK158)=0,MASTER_DATA_MAPPED!FL158*VLOOKUP(FL$20,Backend!$A$2:$K$61,VLOOKUP(MASTER_DATA_ESCALATED!$B158,Backend!$M$3:$O$8,3,FALSE),FALSE),SUM(FI158:FK158))</f>
        <v>0</v>
      </c>
      <c r="FM158" s="97"/>
      <c r="FN158" s="97"/>
      <c r="FO158" s="97"/>
      <c r="FP158" s="97">
        <f>IF(SUM(FM158:FO158)=0,MASTER_DATA_MAPPED!FP158*VLOOKUP(FP$20,Backend!$A$2:$K$61,VLOOKUP(MASTER_DATA_ESCALATED!$B158,Backend!$M$3:$O$8,3,FALSE),FALSE),SUM(FM158:FO158))</f>
        <v>0</v>
      </c>
      <c r="FQ158" s="97"/>
      <c r="FR158" s="97"/>
      <c r="FS158" s="97"/>
      <c r="FT158" s="97">
        <f>IF(SUM(FQ158:FS158)=0,MASTER_DATA_MAPPED!FT158*VLOOKUP(FT$20,Backend!$A$2:$K$61,VLOOKUP(MASTER_DATA_ESCALATED!$B158,Backend!$M$3:$O$8,3,FALSE),FALSE),SUM(FQ158:FS158))</f>
        <v>0</v>
      </c>
      <c r="FU158" s="97"/>
      <c r="FV158" s="97"/>
      <c r="FW158" s="97"/>
      <c r="FX158" s="97">
        <f>IF(SUM(FU158:FW158)=0,MASTER_DATA_MAPPED!FX158*VLOOKUP(FX$20,Backend!$A$2:$K$61,VLOOKUP(MASTER_DATA_ESCALATED!$B158,Backend!$M$3:$O$8,3,FALSE),FALSE),SUM(FU158:FW158))</f>
        <v>0</v>
      </c>
      <c r="FY158" s="97"/>
      <c r="FZ158" s="97"/>
      <c r="GA158" s="97"/>
      <c r="GB158" s="97">
        <f>IF(SUM(FY158:GA158)=0,MASTER_DATA_MAPPED!GB158*VLOOKUP(GB$20,Backend!$A$2:$K$61,VLOOKUP(MASTER_DATA_ESCALATED!$B158,Backend!$M$3:$O$8,3,FALSE),FALSE),SUM(FY158:GA158))</f>
        <v>0</v>
      </c>
      <c r="GC158" s="97"/>
      <c r="GD158" s="97"/>
      <c r="GE158" s="97"/>
      <c r="GF158" s="97">
        <f>IF(SUM(GC158:GE158)=0,MASTER_DATA_MAPPED!GF158*VLOOKUP(GF$20,Backend!$A$2:$K$61,VLOOKUP(MASTER_DATA_ESCALATED!$B158,Backend!$M$3:$O$8,3,FALSE),FALSE),SUM(GC158:GE158))</f>
        <v>0</v>
      </c>
      <c r="GG158" s="97"/>
      <c r="GH158" s="97"/>
      <c r="GI158" s="97"/>
      <c r="GJ158" s="97">
        <f>IF(SUM(GG158:GI158)=0,MASTER_DATA_MAPPED!GJ158*VLOOKUP(GJ$20,Backend!$A$2:$K$61,VLOOKUP(MASTER_DATA_ESCALATED!$B158,Backend!$M$3:$O$8,3,FALSE),FALSE),SUM(GG158:GI158))</f>
        <v>0</v>
      </c>
      <c r="GK158" s="97"/>
      <c r="GL158" s="97"/>
      <c r="GM158" s="97"/>
      <c r="GN158" s="97">
        <f>IF(SUM(GK158:GM158)=0,MASTER_DATA_MAPPED!GN158*VLOOKUP(GN$20,Backend!$A$2:$K$61,VLOOKUP(MASTER_DATA_ESCALATED!$B158,Backend!$M$3:$O$8,3,FALSE),FALSE),SUM(GK158:GM158))</f>
        <v>0</v>
      </c>
      <c r="GO158" s="97"/>
      <c r="GP158" s="97"/>
      <c r="GQ158" s="97"/>
      <c r="GR158" s="97">
        <f>IF(SUM(GO158:GQ158)=0,MASTER_DATA_MAPPED!GR158*VLOOKUP(GR$20,Backend!$A$2:$K$61,VLOOKUP(MASTER_DATA_ESCALATED!$B158,Backend!$M$3:$O$8,3,FALSE),FALSE),SUM(GO158:GQ158))</f>
        <v>0</v>
      </c>
      <c r="GS158" s="97"/>
      <c r="GT158" s="97"/>
      <c r="GU158" s="97"/>
      <c r="GV158" s="97">
        <f>IF(SUM(GS158:GU158)=0,MASTER_DATA_MAPPED!GV158*VLOOKUP(GV$20,Backend!$A$2:$K$61,VLOOKUP(MASTER_DATA_ESCALATED!$B158,Backend!$M$3:$O$8,3,FALSE),FALSE),SUM(GS158:GU158))</f>
        <v>0</v>
      </c>
    </row>
    <row r="159" spans="2:204" ht="17.25" hidden="1" outlineLevel="2" x14ac:dyDescent="0.3">
      <c r="B159" s="183">
        <f t="shared" si="3"/>
        <v>30</v>
      </c>
      <c r="C159" s="51">
        <f t="shared" si="4"/>
        <v>344</v>
      </c>
      <c r="D159" s="77"/>
      <c r="E159" s="52"/>
      <c r="F159" s="52">
        <v>344</v>
      </c>
      <c r="G159" s="78"/>
      <c r="H159" s="35" t="s">
        <v>157</v>
      </c>
      <c r="I159" s="97"/>
      <c r="J159" s="97"/>
      <c r="K159" s="97"/>
      <c r="L159" s="97">
        <f>IF(SUM(I159:K159)=0,MASTER_DATA_MAPPED!L159*VLOOKUP(L$20,Backend!$A$2:$K$61,VLOOKUP(MASTER_DATA_ESCALATED!$B159,Backend!$M$3:$O$8,3,FALSE),FALSE),SUM(I159:K159))</f>
        <v>0</v>
      </c>
      <c r="M159" s="97"/>
      <c r="N159" s="97"/>
      <c r="O159" s="97"/>
      <c r="P159" s="97">
        <f>IF(SUM(M159:O159)=0,MASTER_DATA_MAPPED!P159*VLOOKUP(P$20,Backend!$A$2:$K$61,VLOOKUP(MASTER_DATA_ESCALATED!$B159,Backend!$M$3:$O$8,3,FALSE),FALSE),SUM(M159:O159))</f>
        <v>0</v>
      </c>
      <c r="Q159" s="97"/>
      <c r="R159" s="97"/>
      <c r="S159" s="97"/>
      <c r="T159" s="97">
        <f>IF(SUM(Q159:S159)=0,MASTER_DATA_MAPPED!T159*VLOOKUP(T$20,Backend!$A$2:$K$61,VLOOKUP(MASTER_DATA_ESCALATED!$B159,Backend!$M$3:$O$8,3,FALSE),FALSE),SUM(Q159:S159))</f>
        <v>0</v>
      </c>
      <c r="U159" s="97"/>
      <c r="V159" s="97"/>
      <c r="W159" s="97"/>
      <c r="X159" s="97">
        <f>IF(SUM(U159:W159)=0,MASTER_DATA_MAPPED!X159*VLOOKUP(X$20,Backend!$A$2:$K$61,VLOOKUP(MASTER_DATA_ESCALATED!$B159,Backend!$M$3:$O$8,3,FALSE),FALSE),SUM(U159:W159))</f>
        <v>0</v>
      </c>
      <c r="Y159" s="97"/>
      <c r="Z159" s="97"/>
      <c r="AA159" s="97"/>
      <c r="AB159" s="97">
        <f>IF(SUM(Y159:AA159)=0,MASTER_DATA_MAPPED!AB159*VLOOKUP(AB$20,Backend!$A$2:$K$61,VLOOKUP(MASTER_DATA_ESCALATED!$B159,Backend!$M$3:$O$8,3,FALSE),FALSE),SUM(Y159:AA159))</f>
        <v>0</v>
      </c>
      <c r="AC159" s="97"/>
      <c r="AD159" s="97"/>
      <c r="AE159" s="97"/>
      <c r="AF159" s="97">
        <f>IF(SUM(AC159:AE159)=0,MASTER_DATA_MAPPED!AF159*VLOOKUP(AF$20,Backend!$A$2:$K$61,VLOOKUP(MASTER_DATA_ESCALATED!$B159,Backend!$M$3:$O$8,3,FALSE),FALSE),SUM(AC159:AE159))</f>
        <v>0</v>
      </c>
      <c r="AG159" s="97"/>
      <c r="AH159" s="97"/>
      <c r="AI159" s="97"/>
      <c r="AJ159" s="97">
        <f>IF(SUM(AG159:AI159)=0,MASTER_DATA_MAPPED!AJ159*VLOOKUP(AJ$20,Backend!$A$2:$K$61,VLOOKUP(MASTER_DATA_ESCALATED!$B159,Backend!$M$3:$O$8,3,FALSE),FALSE),SUM(AG159:AI159))</f>
        <v>0</v>
      </c>
      <c r="AK159" s="97"/>
      <c r="AL159" s="97"/>
      <c r="AM159" s="97"/>
      <c r="AN159" s="97">
        <f>IF(SUM(AK159:AM159)=0,MASTER_DATA_MAPPED!AN159*VLOOKUP(AN$20,Backend!$A$2:$K$61,VLOOKUP(MASTER_DATA_ESCALATED!$B159,Backend!$M$3:$O$8,3,FALSE),FALSE),SUM(AK159:AM159))</f>
        <v>0</v>
      </c>
      <c r="AO159" s="97"/>
      <c r="AP159" s="97"/>
      <c r="AQ159" s="97"/>
      <c r="AR159" s="97">
        <f>IF(SUM(AO159:AQ159)=0,MASTER_DATA_MAPPED!AR159*VLOOKUP(AR$20,Backend!$A$2:$K$61,VLOOKUP(MASTER_DATA_ESCALATED!$B159,Backend!$M$3:$O$8,3,FALSE),FALSE),SUM(AO159:AQ159))</f>
        <v>0</v>
      </c>
      <c r="AS159" s="97"/>
      <c r="AT159" s="97"/>
      <c r="AU159" s="97"/>
      <c r="AV159" s="97">
        <f>IF(SUM(AS159:AU159)=0,MASTER_DATA_MAPPED!AV159*VLOOKUP(AV$20,Backend!$A$2:$K$61,VLOOKUP(MASTER_DATA_ESCALATED!$B159,Backend!$M$3:$O$8,3,FALSE),FALSE),SUM(AS159:AU159))</f>
        <v>0</v>
      </c>
      <c r="AW159" s="97"/>
      <c r="AX159" s="97"/>
      <c r="AY159" s="97"/>
      <c r="AZ159" s="97">
        <f>IF(SUM(AW159:AY159)=0,MASTER_DATA_MAPPED!AZ159*VLOOKUP(AZ$20,Backend!$A$2:$K$61,VLOOKUP(MASTER_DATA_ESCALATED!$B159,Backend!$M$3:$O$8,3,FALSE),FALSE),SUM(AW159:AY159))</f>
        <v>0</v>
      </c>
      <c r="BA159" s="97"/>
      <c r="BB159" s="97"/>
      <c r="BC159" s="97"/>
      <c r="BD159" s="97">
        <f>IF(SUM(BA159:BC159)=0,MASTER_DATA_MAPPED!BD159*VLOOKUP(BD$20,Backend!$A$2:$K$61,VLOOKUP(MASTER_DATA_ESCALATED!$B159,Backend!$M$3:$O$8,3,FALSE),FALSE),SUM(BA159:BC159))</f>
        <v>0</v>
      </c>
      <c r="BE159" s="97"/>
      <c r="BF159" s="97"/>
      <c r="BG159" s="97"/>
      <c r="BH159" s="97">
        <f>IF(SUM(BE159:BG159)=0,MASTER_DATA_MAPPED!BH159*VLOOKUP(BH$20,Backend!$A$2:$K$61,VLOOKUP(MASTER_DATA_ESCALATED!$B159,Backend!$M$3:$O$8,3,FALSE),FALSE),SUM(BE159:BG159))</f>
        <v>0</v>
      </c>
      <c r="BI159" s="97"/>
      <c r="BJ159" s="97"/>
      <c r="BK159" s="97"/>
      <c r="BL159" s="97">
        <f>IF(SUM(BI159:BK159)=0,MASTER_DATA_MAPPED!BL159*VLOOKUP(BL$20,Backend!$A$2:$K$61,VLOOKUP(MASTER_DATA_ESCALATED!$B159,Backend!$M$3:$O$8,3,FALSE),FALSE),SUM(BI159:BK159))</f>
        <v>0</v>
      </c>
      <c r="BM159" s="97"/>
      <c r="BN159" s="97"/>
      <c r="BO159" s="97"/>
      <c r="BP159" s="97">
        <f>IF(SUM(BM159:BO159)=0,MASTER_DATA_MAPPED!BP159*VLOOKUP(BP$20,Backend!$A$2:$K$61,VLOOKUP(MASTER_DATA_ESCALATED!$B159,Backend!$M$3:$O$8,3,FALSE),FALSE),SUM(BM159:BO159))</f>
        <v>0</v>
      </c>
      <c r="BQ159" s="97"/>
      <c r="BR159" s="97"/>
      <c r="BS159" s="97"/>
      <c r="BT159" s="97">
        <f>IF(SUM(BQ159:BS159)=0,MASTER_DATA_MAPPED!BT159*VLOOKUP(BT$20,Backend!$A$2:$K$61,VLOOKUP(MASTER_DATA_ESCALATED!$B159,Backend!$M$3:$O$8,3,FALSE),FALSE),SUM(BQ159:BS159))</f>
        <v>0</v>
      </c>
      <c r="BU159" s="97"/>
      <c r="BV159" s="97"/>
      <c r="BW159" s="97"/>
      <c r="BX159" s="97">
        <f>IF(SUM(BU159:BW159)=0,MASTER_DATA_MAPPED!BX159*VLOOKUP(BX$20,Backend!$A$2:$K$61,VLOOKUP(MASTER_DATA_ESCALATED!$B159,Backend!$M$3:$O$8,3,FALSE),FALSE),SUM(BU159:BW159))</f>
        <v>0</v>
      </c>
      <c r="BY159" s="97"/>
      <c r="BZ159" s="97"/>
      <c r="CA159" s="97"/>
      <c r="CB159" s="97">
        <f>IF(SUM(BY159:CA159)=0,MASTER_DATA_MAPPED!CB159*VLOOKUP(CB$20,Backend!$A$2:$K$61,VLOOKUP(MASTER_DATA_ESCALATED!$B159,Backend!$M$3:$O$8,3,FALSE),FALSE),SUM(BY159:CA159))</f>
        <v>0</v>
      </c>
      <c r="CC159" s="97"/>
      <c r="CD159" s="97"/>
      <c r="CE159" s="97"/>
      <c r="CF159" s="97">
        <f>IF(SUM(CC159:CE159)=0,MASTER_DATA_MAPPED!CF159*VLOOKUP(CF$20,Backend!$A$2:$K$61,VLOOKUP(MASTER_DATA_ESCALATED!$B159,Backend!$M$3:$O$8,3,FALSE),FALSE),SUM(CC159:CE159))</f>
        <v>0</v>
      </c>
      <c r="CG159" s="97"/>
      <c r="CH159" s="97"/>
      <c r="CI159" s="97"/>
      <c r="CJ159" s="97">
        <f>IF(SUM(CG159:CI159)=0,MASTER_DATA_MAPPED!CJ159*VLOOKUP(CJ$20,Backend!$A$2:$K$61,VLOOKUP(MASTER_DATA_ESCALATED!$B159,Backend!$M$3:$O$8,3,FALSE),FALSE),SUM(CG159:CI159))</f>
        <v>0</v>
      </c>
      <c r="CK159" s="97"/>
      <c r="CL159" s="97"/>
      <c r="CM159" s="97"/>
      <c r="CN159" s="97">
        <f>IF(SUM(CK159:CM159)=0,MASTER_DATA_MAPPED!CN159*VLOOKUP(CN$20,Backend!$A$2:$K$61,VLOOKUP(MASTER_DATA_ESCALATED!$B159,Backend!$M$3:$O$8,3,FALSE),FALSE),SUM(CK159:CM159))</f>
        <v>0</v>
      </c>
      <c r="CO159" s="97"/>
      <c r="CP159" s="97"/>
      <c r="CQ159" s="97"/>
      <c r="CR159" s="97">
        <f>IF(SUM(CO159:CQ159)=0,MASTER_DATA_MAPPED!CR159*VLOOKUP(CR$20,Backend!$A$2:$K$61,VLOOKUP(MASTER_DATA_ESCALATED!$B159,Backend!$M$3:$O$8,3,FALSE),FALSE),SUM(CO159:CQ159))</f>
        <v>0</v>
      </c>
      <c r="CS159" s="97"/>
      <c r="CT159" s="97"/>
      <c r="CU159" s="97"/>
      <c r="CV159" s="97">
        <f>IF(SUM(CS159:CU159)=0,MASTER_DATA_MAPPED!CV159*VLOOKUP(CV$20,Backend!$A$2:$K$61,VLOOKUP(MASTER_DATA_ESCALATED!$B159,Backend!$M$3:$O$8,3,FALSE),FALSE),SUM(CS159:CU159))</f>
        <v>0</v>
      </c>
      <c r="CW159" s="97"/>
      <c r="CX159" s="97"/>
      <c r="CY159" s="97"/>
      <c r="CZ159" s="97">
        <f>IF(SUM(CW159:CY159)=0,MASTER_DATA_MAPPED!CZ159*VLOOKUP(CZ$20,Backend!$A$2:$K$61,VLOOKUP(MASTER_DATA_ESCALATED!$B159,Backend!$M$3:$O$8,3,FALSE),FALSE),SUM(CW159:CY159))</f>
        <v>0</v>
      </c>
      <c r="DA159" s="97"/>
      <c r="DB159" s="97"/>
      <c r="DC159" s="97"/>
      <c r="DD159" s="97" t="e">
        <f>IF(SUM(DA159:DC159)=0,MASTER_DATA_MAPPED!DD159*VLOOKUP(DD$20,Backend!$A$2:$K$61,VLOOKUP(MASTER_DATA_ESCALATED!$B159,Backend!$M$3:$O$8,3,FALSE),FALSE),SUM(DA159:DC159))</f>
        <v>#N/A</v>
      </c>
      <c r="DE159" s="97"/>
      <c r="DF159" s="97"/>
      <c r="DG159" s="97"/>
      <c r="DH159" s="97">
        <f>IF(SUM(DE159:DG159)=0,MASTER_DATA_MAPPED!DH159*VLOOKUP(DH$20,Backend!$A$2:$K$61,VLOOKUP(MASTER_DATA_ESCALATED!$B159,Backend!$M$3:$O$8,3,FALSE),FALSE),SUM(DE159:DG159))</f>
        <v>0</v>
      </c>
      <c r="DI159" s="97"/>
      <c r="DJ159" s="97"/>
      <c r="DK159" s="97"/>
      <c r="DL159" s="97">
        <f>IF(SUM(DI159:DK159)=0,MASTER_DATA_MAPPED!DL159*VLOOKUP(DL$20,Backend!$A$2:$K$61,VLOOKUP(MASTER_DATA_ESCALATED!$B159,Backend!$M$3:$O$8,3,FALSE),FALSE),SUM(DI159:DK159))</f>
        <v>0</v>
      </c>
      <c r="DM159" s="97"/>
      <c r="DN159" s="97"/>
      <c r="DO159" s="97"/>
      <c r="DP159" s="97">
        <f>IF(SUM(DM159:DO159)=0,MASTER_DATA_MAPPED!DP159*VLOOKUP(DP$20,Backend!$A$2:$K$61,VLOOKUP(MASTER_DATA_ESCALATED!$B159,Backend!$M$3:$O$8,3,FALSE),FALSE),SUM(DM159:DO159))</f>
        <v>0</v>
      </c>
      <c r="DQ159" s="97"/>
      <c r="DR159" s="97"/>
      <c r="DS159" s="97"/>
      <c r="DT159" s="97">
        <f>IF(SUM(DQ159:DS159)=0,MASTER_DATA_MAPPED!DT159*VLOOKUP(DT$20,Backend!$A$2:$K$61,VLOOKUP(MASTER_DATA_ESCALATED!$B159,Backend!$M$3:$O$8,3,FALSE),FALSE),SUM(DQ159:DS159))</f>
        <v>0</v>
      </c>
      <c r="DU159" s="97"/>
      <c r="DV159" s="97"/>
      <c r="DW159" s="97"/>
      <c r="DX159" s="97">
        <f>IF(SUM(DU159:DW159)=0,MASTER_DATA_MAPPED!DX159*VLOOKUP(DX$20,Backend!$A$2:$K$61,VLOOKUP(MASTER_DATA_ESCALATED!$B159,Backend!$M$3:$O$8,3,FALSE),FALSE),SUM(DU159:DW159))</f>
        <v>0</v>
      </c>
      <c r="DY159" s="97"/>
      <c r="DZ159" s="97"/>
      <c r="EA159" s="97"/>
      <c r="EB159" s="97">
        <f>IF(SUM(DY159:EA159)=0,MASTER_DATA_MAPPED!EB159*VLOOKUP(EB$20,Backend!$A$2:$K$61,VLOOKUP(MASTER_DATA_ESCALATED!$B159,Backend!$M$3:$O$8,3,FALSE),FALSE),SUM(DY159:EA159))</f>
        <v>0</v>
      </c>
      <c r="EC159" s="97"/>
      <c r="ED159" s="97"/>
      <c r="EE159" s="97"/>
      <c r="EF159" s="97">
        <f>IF(SUM(EC159:EE159)=0,MASTER_DATA_MAPPED!EF159*VLOOKUP(EF$20,Backend!$A$2:$K$61,VLOOKUP(MASTER_DATA_ESCALATED!$B159,Backend!$M$3:$O$8,3,FALSE),FALSE),SUM(EC159:EE159))</f>
        <v>0</v>
      </c>
      <c r="EG159" s="97"/>
      <c r="EH159" s="97"/>
      <c r="EI159" s="97"/>
      <c r="EJ159" s="97">
        <f>IF(SUM(EG159:EI159)=0,MASTER_DATA_MAPPED!EJ159*VLOOKUP(EJ$20,Backend!$A$2:$K$61,VLOOKUP(MASTER_DATA_ESCALATED!$B159,Backend!$M$3:$O$8,3,FALSE),FALSE),SUM(EG159:EI159))</f>
        <v>0</v>
      </c>
      <c r="EK159" s="97"/>
      <c r="EL159" s="97"/>
      <c r="EM159" s="97"/>
      <c r="EN159" s="97">
        <f>IF(SUM(EK159:EM159)=0,MASTER_DATA_MAPPED!EN159*VLOOKUP(EN$20,Backend!$A$2:$K$61,VLOOKUP(MASTER_DATA_ESCALATED!$B159,Backend!$M$3:$O$8,3,FALSE),FALSE),SUM(EK159:EM159))</f>
        <v>0</v>
      </c>
      <c r="EO159" s="97"/>
      <c r="EP159" s="97"/>
      <c r="EQ159" s="97"/>
      <c r="ER159" s="97">
        <f>IF(SUM(EO159:EQ159)=0,MASTER_DATA_MAPPED!ER159*VLOOKUP(ER$20,Backend!$A$2:$K$61,VLOOKUP(MASTER_DATA_ESCALATED!$B159,Backend!$M$3:$O$8,3,FALSE),FALSE),SUM(EO159:EQ159))</f>
        <v>0</v>
      </c>
      <c r="ES159" s="97"/>
      <c r="ET159" s="97"/>
      <c r="EU159" s="97"/>
      <c r="EV159" s="97">
        <f>IF(SUM(ES159:EU159)=0,MASTER_DATA_MAPPED!EV159*VLOOKUP(EV$20,Backend!$A$2:$K$61,VLOOKUP(MASTER_DATA_ESCALATED!$B159,Backend!$M$3:$O$8,3,FALSE),FALSE),SUM(ES159:EU159))</f>
        <v>0</v>
      </c>
      <c r="EW159" s="97"/>
      <c r="EX159" s="97"/>
      <c r="EY159" s="97"/>
      <c r="EZ159" s="97">
        <f>IF(SUM(EW159:EY159)=0,MASTER_DATA_MAPPED!EZ159*VLOOKUP(EZ$20,Backend!$A$2:$K$61,VLOOKUP(MASTER_DATA_ESCALATED!$B159,Backend!$M$3:$O$8,3,FALSE),FALSE),SUM(EW159:EY159))</f>
        <v>0</v>
      </c>
      <c r="FA159" s="97"/>
      <c r="FB159" s="97"/>
      <c r="FC159" s="97"/>
      <c r="FD159" s="97">
        <f>IF(SUM(FA159:FC159)=0,MASTER_DATA_MAPPED!FD159*VLOOKUP(FD$20,Backend!$A$2:$K$61,VLOOKUP(MASTER_DATA_ESCALATED!$B159,Backend!$M$3:$O$8,3,FALSE),FALSE),SUM(FA159:FC159))</f>
        <v>0</v>
      </c>
      <c r="FE159" s="97"/>
      <c r="FF159" s="97"/>
      <c r="FG159" s="97"/>
      <c r="FH159" s="97">
        <f>IF(SUM(FE159:FG159)=0,MASTER_DATA_MAPPED!FH159*VLOOKUP(FH$20,Backend!$A$2:$K$61,VLOOKUP(MASTER_DATA_ESCALATED!$B159,Backend!$M$3:$O$8,3,FALSE),FALSE),SUM(FE159:FG159))</f>
        <v>0</v>
      </c>
      <c r="FI159" s="97"/>
      <c r="FJ159" s="97"/>
      <c r="FK159" s="97"/>
      <c r="FL159" s="97">
        <f>IF(SUM(FI159:FK159)=0,MASTER_DATA_MAPPED!FL159*VLOOKUP(FL$20,Backend!$A$2:$K$61,VLOOKUP(MASTER_DATA_ESCALATED!$B159,Backend!$M$3:$O$8,3,FALSE),FALSE),SUM(FI159:FK159))</f>
        <v>0</v>
      </c>
      <c r="FM159" s="97"/>
      <c r="FN159" s="97"/>
      <c r="FO159" s="97"/>
      <c r="FP159" s="97">
        <f>IF(SUM(FM159:FO159)=0,MASTER_DATA_MAPPED!FP159*VLOOKUP(FP$20,Backend!$A$2:$K$61,VLOOKUP(MASTER_DATA_ESCALATED!$B159,Backend!$M$3:$O$8,3,FALSE),FALSE),SUM(FM159:FO159))</f>
        <v>0</v>
      </c>
      <c r="FQ159" s="97"/>
      <c r="FR159" s="97"/>
      <c r="FS159" s="97"/>
      <c r="FT159" s="97">
        <f>IF(SUM(FQ159:FS159)=0,MASTER_DATA_MAPPED!FT159*VLOOKUP(FT$20,Backend!$A$2:$K$61,VLOOKUP(MASTER_DATA_ESCALATED!$B159,Backend!$M$3:$O$8,3,FALSE),FALSE),SUM(FQ159:FS159))</f>
        <v>0</v>
      </c>
      <c r="FU159" s="97"/>
      <c r="FV159" s="97"/>
      <c r="FW159" s="97"/>
      <c r="FX159" s="97">
        <f>IF(SUM(FU159:FW159)=0,MASTER_DATA_MAPPED!FX159*VLOOKUP(FX$20,Backend!$A$2:$K$61,VLOOKUP(MASTER_DATA_ESCALATED!$B159,Backend!$M$3:$O$8,3,FALSE),FALSE),SUM(FU159:FW159))</f>
        <v>0</v>
      </c>
      <c r="FY159" s="97"/>
      <c r="FZ159" s="97"/>
      <c r="GA159" s="97"/>
      <c r="GB159" s="97">
        <f>IF(SUM(FY159:GA159)=0,MASTER_DATA_MAPPED!GB159*VLOOKUP(GB$20,Backend!$A$2:$K$61,VLOOKUP(MASTER_DATA_ESCALATED!$B159,Backend!$M$3:$O$8,3,FALSE),FALSE),SUM(FY159:GA159))</f>
        <v>0</v>
      </c>
      <c r="GC159" s="97"/>
      <c r="GD159" s="97"/>
      <c r="GE159" s="97"/>
      <c r="GF159" s="97">
        <f>IF(SUM(GC159:GE159)=0,MASTER_DATA_MAPPED!GF159*VLOOKUP(GF$20,Backend!$A$2:$K$61,VLOOKUP(MASTER_DATA_ESCALATED!$B159,Backend!$M$3:$O$8,3,FALSE),FALSE),SUM(GC159:GE159))</f>
        <v>0</v>
      </c>
      <c r="GG159" s="97"/>
      <c r="GH159" s="97"/>
      <c r="GI159" s="97"/>
      <c r="GJ159" s="97">
        <f>IF(SUM(GG159:GI159)=0,MASTER_DATA_MAPPED!GJ159*VLOOKUP(GJ$20,Backend!$A$2:$K$61,VLOOKUP(MASTER_DATA_ESCALATED!$B159,Backend!$M$3:$O$8,3,FALSE),FALSE),SUM(GG159:GI159))</f>
        <v>0</v>
      </c>
      <c r="GK159" s="97"/>
      <c r="GL159" s="97"/>
      <c r="GM159" s="97"/>
      <c r="GN159" s="97">
        <f>IF(SUM(GK159:GM159)=0,MASTER_DATA_MAPPED!GN159*VLOOKUP(GN$20,Backend!$A$2:$K$61,VLOOKUP(MASTER_DATA_ESCALATED!$B159,Backend!$M$3:$O$8,3,FALSE),FALSE),SUM(GK159:GM159))</f>
        <v>0</v>
      </c>
      <c r="GO159" s="97"/>
      <c r="GP159" s="97"/>
      <c r="GQ159" s="97"/>
      <c r="GR159" s="97">
        <f>IF(SUM(GO159:GQ159)=0,MASTER_DATA_MAPPED!GR159*VLOOKUP(GR$20,Backend!$A$2:$K$61,VLOOKUP(MASTER_DATA_ESCALATED!$B159,Backend!$M$3:$O$8,3,FALSE),FALSE),SUM(GO159:GQ159))</f>
        <v>0</v>
      </c>
      <c r="GS159" s="97"/>
      <c r="GT159" s="97"/>
      <c r="GU159" s="97"/>
      <c r="GV159" s="97">
        <f>IF(SUM(GS159:GU159)=0,MASTER_DATA_MAPPED!GV159*VLOOKUP(GV$20,Backend!$A$2:$K$61,VLOOKUP(MASTER_DATA_ESCALATED!$B159,Backend!$M$3:$O$8,3,FALSE),FALSE),SUM(GS159:GU159))</f>
        <v>0</v>
      </c>
    </row>
    <row r="160" spans="2:204" ht="17.25" hidden="1" outlineLevel="2" x14ac:dyDescent="0.3">
      <c r="B160" s="183">
        <f t="shared" si="3"/>
        <v>30</v>
      </c>
      <c r="C160" s="51">
        <f t="shared" si="4"/>
        <v>345</v>
      </c>
      <c r="D160" s="77"/>
      <c r="E160" s="52"/>
      <c r="F160" s="52">
        <v>345</v>
      </c>
      <c r="G160" s="78"/>
      <c r="H160" s="35" t="s">
        <v>158</v>
      </c>
      <c r="I160" s="97"/>
      <c r="J160" s="97"/>
      <c r="K160" s="97"/>
      <c r="L160" s="97">
        <f>IF(SUM(I160:K160)=0,MASTER_DATA_MAPPED!L160*VLOOKUP(L$20,Backend!$A$2:$K$61,VLOOKUP(MASTER_DATA_ESCALATED!$B160,Backend!$M$3:$O$8,3,FALSE),FALSE),SUM(I160:K160))</f>
        <v>0</v>
      </c>
      <c r="M160" s="97"/>
      <c r="N160" s="97"/>
      <c r="O160" s="97"/>
      <c r="P160" s="97">
        <f>IF(SUM(M160:O160)=0,MASTER_DATA_MAPPED!P160*VLOOKUP(P$20,Backend!$A$2:$K$61,VLOOKUP(MASTER_DATA_ESCALATED!$B160,Backend!$M$3:$O$8,3,FALSE),FALSE),SUM(M160:O160))</f>
        <v>0</v>
      </c>
      <c r="Q160" s="97"/>
      <c r="R160" s="97"/>
      <c r="S160" s="97"/>
      <c r="T160" s="97">
        <f>IF(SUM(Q160:S160)=0,MASTER_DATA_MAPPED!T160*VLOOKUP(T$20,Backend!$A$2:$K$61,VLOOKUP(MASTER_DATA_ESCALATED!$B160,Backend!$M$3:$O$8,3,FALSE),FALSE),SUM(Q160:S160))</f>
        <v>0</v>
      </c>
      <c r="U160" s="97"/>
      <c r="V160" s="97"/>
      <c r="W160" s="97"/>
      <c r="X160" s="97">
        <f>IF(SUM(U160:W160)=0,MASTER_DATA_MAPPED!X160*VLOOKUP(X$20,Backend!$A$2:$K$61,VLOOKUP(MASTER_DATA_ESCALATED!$B160,Backend!$M$3:$O$8,3,FALSE),FALSE),SUM(U160:W160))</f>
        <v>0</v>
      </c>
      <c r="Y160" s="97"/>
      <c r="Z160" s="97"/>
      <c r="AA160" s="97"/>
      <c r="AB160" s="97">
        <f>IF(SUM(Y160:AA160)=0,MASTER_DATA_MAPPED!AB160*VLOOKUP(AB$20,Backend!$A$2:$K$61,VLOOKUP(MASTER_DATA_ESCALATED!$B160,Backend!$M$3:$O$8,3,FALSE),FALSE),SUM(Y160:AA160))</f>
        <v>0</v>
      </c>
      <c r="AC160" s="97"/>
      <c r="AD160" s="97"/>
      <c r="AE160" s="97"/>
      <c r="AF160" s="97">
        <f>IF(SUM(AC160:AE160)=0,MASTER_DATA_MAPPED!AF160*VLOOKUP(AF$20,Backend!$A$2:$K$61,VLOOKUP(MASTER_DATA_ESCALATED!$B160,Backend!$M$3:$O$8,3,FALSE),FALSE),SUM(AC160:AE160))</f>
        <v>0</v>
      </c>
      <c r="AG160" s="97"/>
      <c r="AH160" s="97"/>
      <c r="AI160" s="97"/>
      <c r="AJ160" s="97">
        <f>IF(SUM(AG160:AI160)=0,MASTER_DATA_MAPPED!AJ160*VLOOKUP(AJ$20,Backend!$A$2:$K$61,VLOOKUP(MASTER_DATA_ESCALATED!$B160,Backend!$M$3:$O$8,3,FALSE),FALSE),SUM(AG160:AI160))</f>
        <v>0</v>
      </c>
      <c r="AK160" s="97"/>
      <c r="AL160" s="97"/>
      <c r="AM160" s="97"/>
      <c r="AN160" s="97">
        <f>IF(SUM(AK160:AM160)=0,MASTER_DATA_MAPPED!AN160*VLOOKUP(AN$20,Backend!$A$2:$K$61,VLOOKUP(MASTER_DATA_ESCALATED!$B160,Backend!$M$3:$O$8,3,FALSE),FALSE),SUM(AK160:AM160))</f>
        <v>0</v>
      </c>
      <c r="AO160" s="97"/>
      <c r="AP160" s="97"/>
      <c r="AQ160" s="97"/>
      <c r="AR160" s="97">
        <f>IF(SUM(AO160:AQ160)=0,MASTER_DATA_MAPPED!AR160*VLOOKUP(AR$20,Backend!$A$2:$K$61,VLOOKUP(MASTER_DATA_ESCALATED!$B160,Backend!$M$3:$O$8,3,FALSE),FALSE),SUM(AO160:AQ160))</f>
        <v>0</v>
      </c>
      <c r="AS160" s="97"/>
      <c r="AT160" s="97"/>
      <c r="AU160" s="97"/>
      <c r="AV160" s="97">
        <f>IF(SUM(AS160:AU160)=0,MASTER_DATA_MAPPED!AV160*VLOOKUP(AV$20,Backend!$A$2:$K$61,VLOOKUP(MASTER_DATA_ESCALATED!$B160,Backend!$M$3:$O$8,3,FALSE),FALSE),SUM(AS160:AU160))</f>
        <v>0</v>
      </c>
      <c r="AW160" s="97"/>
      <c r="AX160" s="97"/>
      <c r="AY160" s="97"/>
      <c r="AZ160" s="97">
        <f>IF(SUM(AW160:AY160)=0,MASTER_DATA_MAPPED!AZ160*VLOOKUP(AZ$20,Backend!$A$2:$K$61,VLOOKUP(MASTER_DATA_ESCALATED!$B160,Backend!$M$3:$O$8,3,FALSE),FALSE),SUM(AW160:AY160))</f>
        <v>0</v>
      </c>
      <c r="BA160" s="97"/>
      <c r="BB160" s="97"/>
      <c r="BC160" s="97"/>
      <c r="BD160" s="97">
        <f>IF(SUM(BA160:BC160)=0,MASTER_DATA_MAPPED!BD160*VLOOKUP(BD$20,Backend!$A$2:$K$61,VLOOKUP(MASTER_DATA_ESCALATED!$B160,Backend!$M$3:$O$8,3,FALSE),FALSE),SUM(BA160:BC160))</f>
        <v>0</v>
      </c>
      <c r="BE160" s="97"/>
      <c r="BF160" s="97"/>
      <c r="BG160" s="97"/>
      <c r="BH160" s="97">
        <f>IF(SUM(BE160:BG160)=0,MASTER_DATA_MAPPED!BH160*VLOOKUP(BH$20,Backend!$A$2:$K$61,VLOOKUP(MASTER_DATA_ESCALATED!$B160,Backend!$M$3:$O$8,3,FALSE),FALSE),SUM(BE160:BG160))</f>
        <v>0</v>
      </c>
      <c r="BI160" s="97"/>
      <c r="BJ160" s="97"/>
      <c r="BK160" s="97"/>
      <c r="BL160" s="97">
        <f>IF(SUM(BI160:BK160)=0,MASTER_DATA_MAPPED!BL160*VLOOKUP(BL$20,Backend!$A$2:$K$61,VLOOKUP(MASTER_DATA_ESCALATED!$B160,Backend!$M$3:$O$8,3,FALSE),FALSE),SUM(BI160:BK160))</f>
        <v>0</v>
      </c>
      <c r="BM160" s="97"/>
      <c r="BN160" s="97"/>
      <c r="BO160" s="97"/>
      <c r="BP160" s="97">
        <f>IF(SUM(BM160:BO160)=0,MASTER_DATA_MAPPED!BP160*VLOOKUP(BP$20,Backend!$A$2:$K$61,VLOOKUP(MASTER_DATA_ESCALATED!$B160,Backend!$M$3:$O$8,3,FALSE),FALSE),SUM(BM160:BO160))</f>
        <v>0</v>
      </c>
      <c r="BQ160" s="97"/>
      <c r="BR160" s="97"/>
      <c r="BS160" s="97"/>
      <c r="BT160" s="97">
        <f>IF(SUM(BQ160:BS160)=0,MASTER_DATA_MAPPED!BT160*VLOOKUP(BT$20,Backend!$A$2:$K$61,VLOOKUP(MASTER_DATA_ESCALATED!$B160,Backend!$M$3:$O$8,3,FALSE),FALSE),SUM(BQ160:BS160))</f>
        <v>0</v>
      </c>
      <c r="BU160" s="97"/>
      <c r="BV160" s="97"/>
      <c r="BW160" s="97"/>
      <c r="BX160" s="97">
        <f>IF(SUM(BU160:BW160)=0,MASTER_DATA_MAPPED!BX160*VLOOKUP(BX$20,Backend!$A$2:$K$61,VLOOKUP(MASTER_DATA_ESCALATED!$B160,Backend!$M$3:$O$8,3,FALSE),FALSE),SUM(BU160:BW160))</f>
        <v>0</v>
      </c>
      <c r="BY160" s="97"/>
      <c r="BZ160" s="97"/>
      <c r="CA160" s="97"/>
      <c r="CB160" s="97">
        <f>IF(SUM(BY160:CA160)=0,MASTER_DATA_MAPPED!CB160*VLOOKUP(CB$20,Backend!$A$2:$K$61,VLOOKUP(MASTER_DATA_ESCALATED!$B160,Backend!$M$3:$O$8,3,FALSE),FALSE),SUM(BY160:CA160))</f>
        <v>0</v>
      </c>
      <c r="CC160" s="97"/>
      <c r="CD160" s="97"/>
      <c r="CE160" s="97"/>
      <c r="CF160" s="97">
        <f>IF(SUM(CC160:CE160)=0,MASTER_DATA_MAPPED!CF160*VLOOKUP(CF$20,Backend!$A$2:$K$61,VLOOKUP(MASTER_DATA_ESCALATED!$B160,Backend!$M$3:$O$8,3,FALSE),FALSE),SUM(CC160:CE160))</f>
        <v>0</v>
      </c>
      <c r="CG160" s="97"/>
      <c r="CH160" s="97"/>
      <c r="CI160" s="97"/>
      <c r="CJ160" s="97">
        <f>IF(SUM(CG160:CI160)=0,MASTER_DATA_MAPPED!CJ160*VLOOKUP(CJ$20,Backend!$A$2:$K$61,VLOOKUP(MASTER_DATA_ESCALATED!$B160,Backend!$M$3:$O$8,3,FALSE),FALSE),SUM(CG160:CI160))</f>
        <v>0</v>
      </c>
      <c r="CK160" s="97"/>
      <c r="CL160" s="97"/>
      <c r="CM160" s="97"/>
      <c r="CN160" s="97">
        <f>IF(SUM(CK160:CM160)=0,MASTER_DATA_MAPPED!CN160*VLOOKUP(CN$20,Backend!$A$2:$K$61,VLOOKUP(MASTER_DATA_ESCALATED!$B160,Backend!$M$3:$O$8,3,FALSE),FALSE),SUM(CK160:CM160))</f>
        <v>0</v>
      </c>
      <c r="CO160" s="97"/>
      <c r="CP160" s="97"/>
      <c r="CQ160" s="97"/>
      <c r="CR160" s="97">
        <f>IF(SUM(CO160:CQ160)=0,MASTER_DATA_MAPPED!CR160*VLOOKUP(CR$20,Backend!$A$2:$K$61,VLOOKUP(MASTER_DATA_ESCALATED!$B160,Backend!$M$3:$O$8,3,FALSE),FALSE),SUM(CO160:CQ160))</f>
        <v>0</v>
      </c>
      <c r="CS160" s="97"/>
      <c r="CT160" s="97"/>
      <c r="CU160" s="97"/>
      <c r="CV160" s="97">
        <f>IF(SUM(CS160:CU160)=0,MASTER_DATA_MAPPED!CV160*VLOOKUP(CV$20,Backend!$A$2:$K$61,VLOOKUP(MASTER_DATA_ESCALATED!$B160,Backend!$M$3:$O$8,3,FALSE),FALSE),SUM(CS160:CU160))</f>
        <v>0</v>
      </c>
      <c r="CW160" s="97"/>
      <c r="CX160" s="97"/>
      <c r="CY160" s="97"/>
      <c r="CZ160" s="97">
        <f>IF(SUM(CW160:CY160)=0,MASTER_DATA_MAPPED!CZ160*VLOOKUP(CZ$20,Backend!$A$2:$K$61,VLOOKUP(MASTER_DATA_ESCALATED!$B160,Backend!$M$3:$O$8,3,FALSE),FALSE),SUM(CW160:CY160))</f>
        <v>0</v>
      </c>
      <c r="DA160" s="97"/>
      <c r="DB160" s="97"/>
      <c r="DC160" s="97"/>
      <c r="DD160" s="97" t="e">
        <f>IF(SUM(DA160:DC160)=0,MASTER_DATA_MAPPED!DD160*VLOOKUP(DD$20,Backend!$A$2:$K$61,VLOOKUP(MASTER_DATA_ESCALATED!$B160,Backend!$M$3:$O$8,3,FALSE),FALSE),SUM(DA160:DC160))</f>
        <v>#N/A</v>
      </c>
      <c r="DE160" s="97"/>
      <c r="DF160" s="97"/>
      <c r="DG160" s="97"/>
      <c r="DH160" s="97">
        <f>IF(SUM(DE160:DG160)=0,MASTER_DATA_MAPPED!DH160*VLOOKUP(DH$20,Backend!$A$2:$K$61,VLOOKUP(MASTER_DATA_ESCALATED!$B160,Backend!$M$3:$O$8,3,FALSE),FALSE),SUM(DE160:DG160))</f>
        <v>0</v>
      </c>
      <c r="DI160" s="97"/>
      <c r="DJ160" s="97"/>
      <c r="DK160" s="97"/>
      <c r="DL160" s="97">
        <f>IF(SUM(DI160:DK160)=0,MASTER_DATA_MAPPED!DL160*VLOOKUP(DL$20,Backend!$A$2:$K$61,VLOOKUP(MASTER_DATA_ESCALATED!$B160,Backend!$M$3:$O$8,3,FALSE),FALSE),SUM(DI160:DK160))</f>
        <v>0</v>
      </c>
      <c r="DM160" s="97"/>
      <c r="DN160" s="97"/>
      <c r="DO160" s="97"/>
      <c r="DP160" s="97">
        <f>IF(SUM(DM160:DO160)=0,MASTER_DATA_MAPPED!DP160*VLOOKUP(DP$20,Backend!$A$2:$K$61,VLOOKUP(MASTER_DATA_ESCALATED!$B160,Backend!$M$3:$O$8,3,FALSE),FALSE),SUM(DM160:DO160))</f>
        <v>0</v>
      </c>
      <c r="DQ160" s="97"/>
      <c r="DR160" s="97"/>
      <c r="DS160" s="97"/>
      <c r="DT160" s="97">
        <f>IF(SUM(DQ160:DS160)=0,MASTER_DATA_MAPPED!DT160*VLOOKUP(DT$20,Backend!$A$2:$K$61,VLOOKUP(MASTER_DATA_ESCALATED!$B160,Backend!$M$3:$O$8,3,FALSE),FALSE),SUM(DQ160:DS160))</f>
        <v>0</v>
      </c>
      <c r="DU160" s="97"/>
      <c r="DV160" s="97"/>
      <c r="DW160" s="97"/>
      <c r="DX160" s="97">
        <f>IF(SUM(DU160:DW160)=0,MASTER_DATA_MAPPED!DX160*VLOOKUP(DX$20,Backend!$A$2:$K$61,VLOOKUP(MASTER_DATA_ESCALATED!$B160,Backend!$M$3:$O$8,3,FALSE),FALSE),SUM(DU160:DW160))</f>
        <v>0</v>
      </c>
      <c r="DY160" s="97"/>
      <c r="DZ160" s="97"/>
      <c r="EA160" s="97"/>
      <c r="EB160" s="97">
        <f>IF(SUM(DY160:EA160)=0,MASTER_DATA_MAPPED!EB160*VLOOKUP(EB$20,Backend!$A$2:$K$61,VLOOKUP(MASTER_DATA_ESCALATED!$B160,Backend!$M$3:$O$8,3,FALSE),FALSE),SUM(DY160:EA160))</f>
        <v>0</v>
      </c>
      <c r="EC160" s="97"/>
      <c r="ED160" s="97"/>
      <c r="EE160" s="97"/>
      <c r="EF160" s="97">
        <f>IF(SUM(EC160:EE160)=0,MASTER_DATA_MAPPED!EF160*VLOOKUP(EF$20,Backend!$A$2:$K$61,VLOOKUP(MASTER_DATA_ESCALATED!$B160,Backend!$M$3:$O$8,3,FALSE),FALSE),SUM(EC160:EE160))</f>
        <v>0</v>
      </c>
      <c r="EG160" s="97"/>
      <c r="EH160" s="97"/>
      <c r="EI160" s="97"/>
      <c r="EJ160" s="97">
        <f>IF(SUM(EG160:EI160)=0,MASTER_DATA_MAPPED!EJ160*VLOOKUP(EJ$20,Backend!$A$2:$K$61,VLOOKUP(MASTER_DATA_ESCALATED!$B160,Backend!$M$3:$O$8,3,FALSE),FALSE),SUM(EG160:EI160))</f>
        <v>0</v>
      </c>
      <c r="EK160" s="97"/>
      <c r="EL160" s="97"/>
      <c r="EM160" s="97"/>
      <c r="EN160" s="97">
        <f>IF(SUM(EK160:EM160)=0,MASTER_DATA_MAPPED!EN160*VLOOKUP(EN$20,Backend!$A$2:$K$61,VLOOKUP(MASTER_DATA_ESCALATED!$B160,Backend!$M$3:$O$8,3,FALSE),FALSE),SUM(EK160:EM160))</f>
        <v>0</v>
      </c>
      <c r="EO160" s="97"/>
      <c r="EP160" s="97"/>
      <c r="EQ160" s="97"/>
      <c r="ER160" s="97">
        <f>IF(SUM(EO160:EQ160)=0,MASTER_DATA_MAPPED!ER160*VLOOKUP(ER$20,Backend!$A$2:$K$61,VLOOKUP(MASTER_DATA_ESCALATED!$B160,Backend!$M$3:$O$8,3,FALSE),FALSE),SUM(EO160:EQ160))</f>
        <v>0</v>
      </c>
      <c r="ES160" s="97"/>
      <c r="ET160" s="97"/>
      <c r="EU160" s="97"/>
      <c r="EV160" s="97">
        <f>IF(SUM(ES160:EU160)=0,MASTER_DATA_MAPPED!EV160*VLOOKUP(EV$20,Backend!$A$2:$K$61,VLOOKUP(MASTER_DATA_ESCALATED!$B160,Backend!$M$3:$O$8,3,FALSE),FALSE),SUM(ES160:EU160))</f>
        <v>0</v>
      </c>
      <c r="EW160" s="97"/>
      <c r="EX160" s="97"/>
      <c r="EY160" s="97"/>
      <c r="EZ160" s="97">
        <f>IF(SUM(EW160:EY160)=0,MASTER_DATA_MAPPED!EZ160*VLOOKUP(EZ$20,Backend!$A$2:$K$61,VLOOKUP(MASTER_DATA_ESCALATED!$B160,Backend!$M$3:$O$8,3,FALSE),FALSE),SUM(EW160:EY160))</f>
        <v>0</v>
      </c>
      <c r="FA160" s="97"/>
      <c r="FB160" s="97"/>
      <c r="FC160" s="97"/>
      <c r="FD160" s="97">
        <f>IF(SUM(FA160:FC160)=0,MASTER_DATA_MAPPED!FD160*VLOOKUP(FD$20,Backend!$A$2:$K$61,VLOOKUP(MASTER_DATA_ESCALATED!$B160,Backend!$M$3:$O$8,3,FALSE),FALSE),SUM(FA160:FC160))</f>
        <v>0</v>
      </c>
      <c r="FE160" s="97"/>
      <c r="FF160" s="97"/>
      <c r="FG160" s="97"/>
      <c r="FH160" s="97">
        <f>IF(SUM(FE160:FG160)=0,MASTER_DATA_MAPPED!FH160*VLOOKUP(FH$20,Backend!$A$2:$K$61,VLOOKUP(MASTER_DATA_ESCALATED!$B160,Backend!$M$3:$O$8,3,FALSE),FALSE),SUM(FE160:FG160))</f>
        <v>0</v>
      </c>
      <c r="FI160" s="97"/>
      <c r="FJ160" s="97"/>
      <c r="FK160" s="97"/>
      <c r="FL160" s="97">
        <f>IF(SUM(FI160:FK160)=0,MASTER_DATA_MAPPED!FL160*VLOOKUP(FL$20,Backend!$A$2:$K$61,VLOOKUP(MASTER_DATA_ESCALATED!$B160,Backend!$M$3:$O$8,3,FALSE),FALSE),SUM(FI160:FK160))</f>
        <v>0</v>
      </c>
      <c r="FM160" s="97"/>
      <c r="FN160" s="97"/>
      <c r="FO160" s="97"/>
      <c r="FP160" s="97">
        <f>IF(SUM(FM160:FO160)=0,MASTER_DATA_MAPPED!FP160*VLOOKUP(FP$20,Backend!$A$2:$K$61,VLOOKUP(MASTER_DATA_ESCALATED!$B160,Backend!$M$3:$O$8,3,FALSE),FALSE),SUM(FM160:FO160))</f>
        <v>0</v>
      </c>
      <c r="FQ160" s="97"/>
      <c r="FR160" s="97"/>
      <c r="FS160" s="97"/>
      <c r="FT160" s="97">
        <f>IF(SUM(FQ160:FS160)=0,MASTER_DATA_MAPPED!FT160*VLOOKUP(FT$20,Backend!$A$2:$K$61,VLOOKUP(MASTER_DATA_ESCALATED!$B160,Backend!$M$3:$O$8,3,FALSE),FALSE),SUM(FQ160:FS160))</f>
        <v>0</v>
      </c>
      <c r="FU160" s="97"/>
      <c r="FV160" s="97"/>
      <c r="FW160" s="97"/>
      <c r="FX160" s="97">
        <f>IF(SUM(FU160:FW160)=0,MASTER_DATA_MAPPED!FX160*VLOOKUP(FX$20,Backend!$A$2:$K$61,VLOOKUP(MASTER_DATA_ESCALATED!$B160,Backend!$M$3:$O$8,3,FALSE),FALSE),SUM(FU160:FW160))</f>
        <v>0</v>
      </c>
      <c r="FY160" s="97"/>
      <c r="FZ160" s="97"/>
      <c r="GA160" s="97"/>
      <c r="GB160" s="97">
        <f>IF(SUM(FY160:GA160)=0,MASTER_DATA_MAPPED!GB160*VLOOKUP(GB$20,Backend!$A$2:$K$61,VLOOKUP(MASTER_DATA_ESCALATED!$B160,Backend!$M$3:$O$8,3,FALSE),FALSE),SUM(FY160:GA160))</f>
        <v>0</v>
      </c>
      <c r="GC160" s="97"/>
      <c r="GD160" s="97"/>
      <c r="GE160" s="97"/>
      <c r="GF160" s="97">
        <f>IF(SUM(GC160:GE160)=0,MASTER_DATA_MAPPED!GF160*VLOOKUP(GF$20,Backend!$A$2:$K$61,VLOOKUP(MASTER_DATA_ESCALATED!$B160,Backend!$M$3:$O$8,3,FALSE),FALSE),SUM(GC160:GE160))</f>
        <v>0</v>
      </c>
      <c r="GG160" s="97"/>
      <c r="GH160" s="97"/>
      <c r="GI160" s="97"/>
      <c r="GJ160" s="97">
        <f>IF(SUM(GG160:GI160)=0,MASTER_DATA_MAPPED!GJ160*VLOOKUP(GJ$20,Backend!$A$2:$K$61,VLOOKUP(MASTER_DATA_ESCALATED!$B160,Backend!$M$3:$O$8,3,FALSE),FALSE),SUM(GG160:GI160))</f>
        <v>0</v>
      </c>
      <c r="GK160" s="97"/>
      <c r="GL160" s="97"/>
      <c r="GM160" s="97"/>
      <c r="GN160" s="97">
        <f>IF(SUM(GK160:GM160)=0,MASTER_DATA_MAPPED!GN160*VLOOKUP(GN$20,Backend!$A$2:$K$61,VLOOKUP(MASTER_DATA_ESCALATED!$B160,Backend!$M$3:$O$8,3,FALSE),FALSE),SUM(GK160:GM160))</f>
        <v>0</v>
      </c>
      <c r="GO160" s="97"/>
      <c r="GP160" s="97"/>
      <c r="GQ160" s="97"/>
      <c r="GR160" s="97">
        <f>IF(SUM(GO160:GQ160)=0,MASTER_DATA_MAPPED!GR160*VLOOKUP(GR$20,Backend!$A$2:$K$61,VLOOKUP(MASTER_DATA_ESCALATED!$B160,Backend!$M$3:$O$8,3,FALSE),FALSE),SUM(GO160:GQ160))</f>
        <v>0</v>
      </c>
      <c r="GS160" s="97"/>
      <c r="GT160" s="97"/>
      <c r="GU160" s="97"/>
      <c r="GV160" s="97">
        <f>IF(SUM(GS160:GU160)=0,MASTER_DATA_MAPPED!GV160*VLOOKUP(GV$20,Backend!$A$2:$K$61,VLOOKUP(MASTER_DATA_ESCALATED!$B160,Backend!$M$3:$O$8,3,FALSE),FALSE),SUM(GS160:GU160))</f>
        <v>0</v>
      </c>
    </row>
    <row r="161" spans="2:204" s="25" customFormat="1" ht="17.25" hidden="1" outlineLevel="1" x14ac:dyDescent="0.3">
      <c r="B161" s="183">
        <f t="shared" si="3"/>
        <v>30</v>
      </c>
      <c r="C161" s="51">
        <f t="shared" si="4"/>
        <v>35</v>
      </c>
      <c r="D161" s="75"/>
      <c r="E161" s="51">
        <v>35</v>
      </c>
      <c r="F161" s="51"/>
      <c r="G161" s="76"/>
      <c r="H161" s="34" t="s">
        <v>235</v>
      </c>
      <c r="I161" s="95"/>
      <c r="J161" s="95"/>
      <c r="K161" s="95"/>
      <c r="L161" s="95">
        <f>IF(SUM(I161:K161)=0,MASTER_DATA_MAPPED!L161*VLOOKUP(L$20,Backend!$A$2:$K$61,VLOOKUP(MASTER_DATA_ESCALATED!$B161,Backend!$M$3:$O$8,3,FALSE),FALSE),SUM(I161:K161))</f>
        <v>26810422.282120395</v>
      </c>
      <c r="M161" s="95"/>
      <c r="N161" s="95"/>
      <c r="O161" s="95"/>
      <c r="P161" s="95">
        <f>IF(SUM(M161:O161)=0,MASTER_DATA_MAPPED!P161*VLOOKUP(P$20,Backend!$A$2:$K$61,VLOOKUP(MASTER_DATA_ESCALATED!$B161,Backend!$M$3:$O$8,3,FALSE),FALSE),SUM(M161:O161))</f>
        <v>26810422.282120395</v>
      </c>
      <c r="Q161" s="95"/>
      <c r="R161" s="95"/>
      <c r="S161" s="95"/>
      <c r="T161" s="95">
        <f>IF(SUM(Q161:S161)=0,MASTER_DATA_MAPPED!T161*VLOOKUP(T$20,Backend!$A$2:$K$61,VLOOKUP(MASTER_DATA_ESCALATED!$B161,Backend!$M$3:$O$8,3,FALSE),FALSE),SUM(Q161:S161))</f>
        <v>26810422.282120395</v>
      </c>
      <c r="U161" s="95"/>
      <c r="V161" s="95"/>
      <c r="W161" s="95"/>
      <c r="X161" s="95">
        <f>IF(SUM(U161:W161)=0,MASTER_DATA_MAPPED!X161*VLOOKUP(X$20,Backend!$A$2:$K$61,VLOOKUP(MASTER_DATA_ESCALATED!$B161,Backend!$M$3:$O$8,3,FALSE),FALSE),SUM(U161:W161))</f>
        <v>26810422.282120395</v>
      </c>
      <c r="Y161" s="95"/>
      <c r="Z161" s="95"/>
      <c r="AA161" s="95"/>
      <c r="AB161" s="95">
        <f>IF(SUM(Y161:AA161)=0,MASTER_DATA_MAPPED!AB161*VLOOKUP(AB$20,Backend!$A$2:$K$61,VLOOKUP(MASTER_DATA_ESCALATED!$B161,Backend!$M$3:$O$8,3,FALSE),FALSE),SUM(Y161:AA161))</f>
        <v>26810422.282120395</v>
      </c>
      <c r="AC161" s="95"/>
      <c r="AD161" s="95"/>
      <c r="AE161" s="95"/>
      <c r="AF161" s="95">
        <f>IF(SUM(AC161:AE161)=0,MASTER_DATA_MAPPED!AF161*VLOOKUP(AF$20,Backend!$A$2:$K$61,VLOOKUP(MASTER_DATA_ESCALATED!$B161,Backend!$M$3:$O$8,3,FALSE),FALSE),SUM(AC161:AE161))</f>
        <v>26810422.282120395</v>
      </c>
      <c r="AG161" s="95"/>
      <c r="AH161" s="95"/>
      <c r="AI161" s="95"/>
      <c r="AJ161" s="95">
        <f>IF(SUM(AG161:AI161)=0,MASTER_DATA_MAPPED!AJ161*VLOOKUP(AJ$20,Backend!$A$2:$K$61,VLOOKUP(MASTER_DATA_ESCALATED!$B161,Backend!$M$3:$O$8,3,FALSE),FALSE),SUM(AG161:AI161))</f>
        <v>26810422.282120395</v>
      </c>
      <c r="AK161" s="95"/>
      <c r="AL161" s="95"/>
      <c r="AM161" s="95"/>
      <c r="AN161" s="95">
        <f>IF(SUM(AK161:AM161)=0,MASTER_DATA_MAPPED!AN161*VLOOKUP(AN$20,Backend!$A$2:$K$61,VLOOKUP(MASTER_DATA_ESCALATED!$B161,Backend!$M$3:$O$8,3,FALSE),FALSE),SUM(AK161:AM161))</f>
        <v>26810422.282120395</v>
      </c>
      <c r="AO161" s="95"/>
      <c r="AP161" s="95"/>
      <c r="AQ161" s="95"/>
      <c r="AR161" s="95">
        <f>IF(SUM(AO161:AQ161)=0,MASTER_DATA_MAPPED!AR161*VLOOKUP(AR$20,Backend!$A$2:$K$61,VLOOKUP(MASTER_DATA_ESCALATED!$B161,Backend!$M$3:$O$8,3,FALSE),FALSE),SUM(AO161:AQ161))</f>
        <v>0</v>
      </c>
      <c r="AS161" s="95"/>
      <c r="AT161" s="95"/>
      <c r="AU161" s="95"/>
      <c r="AV161" s="95">
        <f>IF(SUM(AS161:AU161)=0,MASTER_DATA_MAPPED!AV161*VLOOKUP(AV$20,Backend!$A$2:$K$61,VLOOKUP(MASTER_DATA_ESCALATED!$B161,Backend!$M$3:$O$8,3,FALSE),FALSE),SUM(AS161:AU161))</f>
        <v>0</v>
      </c>
      <c r="AW161" s="95"/>
      <c r="AX161" s="95"/>
      <c r="AY161" s="95"/>
      <c r="AZ161" s="95">
        <f>IF(SUM(AW161:AY161)=0,MASTER_DATA_MAPPED!AZ161*VLOOKUP(AZ$20,Backend!$A$2:$K$61,VLOOKUP(MASTER_DATA_ESCALATED!$B161,Backend!$M$3:$O$8,3,FALSE),FALSE),SUM(AW161:AY161))</f>
        <v>0</v>
      </c>
      <c r="BA161" s="95"/>
      <c r="BB161" s="95"/>
      <c r="BC161" s="95"/>
      <c r="BD161" s="95">
        <f>IF(SUM(BA161:BC161)=0,MASTER_DATA_MAPPED!BD161*VLOOKUP(BD$20,Backend!$A$2:$K$61,VLOOKUP(MASTER_DATA_ESCALATED!$B161,Backend!$M$3:$O$8,3,FALSE),FALSE),SUM(BA161:BC161))</f>
        <v>0</v>
      </c>
      <c r="BE161" s="95"/>
      <c r="BF161" s="95"/>
      <c r="BG161" s="95"/>
      <c r="BH161" s="95">
        <f>IF(SUM(BE161:BG161)=0,MASTER_DATA_MAPPED!BH161*VLOOKUP(BH$20,Backend!$A$2:$K$61,VLOOKUP(MASTER_DATA_ESCALATED!$B161,Backend!$M$3:$O$8,3,FALSE),FALSE),SUM(BE161:BG161))</f>
        <v>0</v>
      </c>
      <c r="BI161" s="95"/>
      <c r="BJ161" s="95"/>
      <c r="BK161" s="95"/>
      <c r="BL161" s="95">
        <f>IF(SUM(BI161:BK161)=0,MASTER_DATA_MAPPED!BL161*VLOOKUP(BL$20,Backend!$A$2:$K$61,VLOOKUP(MASTER_DATA_ESCALATED!$B161,Backend!$M$3:$O$8,3,FALSE),FALSE),SUM(BI161:BK161))</f>
        <v>0</v>
      </c>
      <c r="BM161" s="95"/>
      <c r="BN161" s="95"/>
      <c r="BO161" s="95"/>
      <c r="BP161" s="95">
        <f>IF(SUM(BM161:BO161)=0,MASTER_DATA_MAPPED!BP161*VLOOKUP(BP$20,Backend!$A$2:$K$61,VLOOKUP(MASTER_DATA_ESCALATED!$B161,Backend!$M$3:$O$8,3,FALSE),FALSE),SUM(BM161:BO161))</f>
        <v>1338573363.2119515</v>
      </c>
      <c r="BQ161" s="95"/>
      <c r="BR161" s="95"/>
      <c r="BS161" s="95"/>
      <c r="BT161" s="95">
        <f>IF(SUM(BQ161:BS161)=0,MASTER_DATA_MAPPED!BT161*VLOOKUP(BT$20,Backend!$A$2:$K$61,VLOOKUP(MASTER_DATA_ESCALATED!$B161,Backend!$M$3:$O$8,3,FALSE),FALSE),SUM(BQ161:BS161))</f>
        <v>579756929.9719888</v>
      </c>
      <c r="BU161" s="95"/>
      <c r="BV161" s="95"/>
      <c r="BW161" s="95"/>
      <c r="BX161" s="95">
        <f>IF(SUM(BU161:BW161)=0,MASTER_DATA_MAPPED!BX161*VLOOKUP(BX$20,Backend!$A$2:$K$61,VLOOKUP(MASTER_DATA_ESCALATED!$B161,Backend!$M$3:$O$8,3,FALSE),FALSE),SUM(BU161:BW161))</f>
        <v>165905942.1101774</v>
      </c>
      <c r="BY161" s="95"/>
      <c r="BZ161" s="95"/>
      <c r="CA161" s="95"/>
      <c r="CB161" s="95">
        <f>IF(SUM(BY161:CA161)=0,MASTER_DATA_MAPPED!CB161*VLOOKUP(CB$20,Backend!$A$2:$K$61,VLOOKUP(MASTER_DATA_ESCALATED!$B161,Backend!$M$3:$O$8,3,FALSE),FALSE),SUM(BY161:CA161))</f>
        <v>247215066.29318392</v>
      </c>
      <c r="CC161" s="95"/>
      <c r="CD161" s="95"/>
      <c r="CE161" s="95"/>
      <c r="CF161" s="95">
        <f>IF(SUM(CC161:CE161)=0,MASTER_DATA_MAPPED!CF161*VLOOKUP(CF$20,Backend!$A$2:$K$61,VLOOKUP(MASTER_DATA_ESCALATED!$B161,Backend!$M$3:$O$8,3,FALSE),FALSE),SUM(CC161:CE161))</f>
        <v>149498121.38188609</v>
      </c>
      <c r="CG161" s="95"/>
      <c r="CH161" s="95"/>
      <c r="CI161" s="95"/>
      <c r="CJ161" s="95">
        <f>IF(SUM(CG161:CI161)=0,MASTER_DATA_MAPPED!CJ161*VLOOKUP(CJ$20,Backend!$A$2:$K$61,VLOOKUP(MASTER_DATA_ESCALATED!$B161,Backend!$M$3:$O$8,3,FALSE),FALSE),SUM(CG161:CI161))</f>
        <v>359306264.69268733</v>
      </c>
      <c r="CK161" s="95"/>
      <c r="CL161" s="95"/>
      <c r="CM161" s="95"/>
      <c r="CN161" s="95">
        <f>IF(SUM(CK161:CM161)=0,MASTER_DATA_MAPPED!CN161*VLOOKUP(CN$20,Backend!$A$2:$K$61,VLOOKUP(MASTER_DATA_ESCALATED!$B161,Backend!$M$3:$O$8,3,FALSE),FALSE),SUM(CK161:CM161))</f>
        <v>607777478.68999553</v>
      </c>
      <c r="CO161" s="95"/>
      <c r="CP161" s="95"/>
      <c r="CQ161" s="95"/>
      <c r="CR161" s="95">
        <f>IF(SUM(CO161:CQ161)=0,MASTER_DATA_MAPPED!CR161*VLOOKUP(CR$20,Backend!$A$2:$K$61,VLOOKUP(MASTER_DATA_ESCALATED!$B161,Backend!$M$3:$O$8,3,FALSE),FALSE),SUM(CO161:CQ161))</f>
        <v>749681471.51188874</v>
      </c>
      <c r="CS161" s="95"/>
      <c r="CT161" s="95"/>
      <c r="CU161" s="95"/>
      <c r="CV161" s="95">
        <f>IF(SUM(CS161:CU161)=0,MASTER_DATA_MAPPED!CV161*VLOOKUP(CV$20,Backend!$A$2:$K$61,VLOOKUP(MASTER_DATA_ESCALATED!$B161,Backend!$M$3:$O$8,3,FALSE),FALSE),SUM(CS161:CU161))</f>
        <v>0</v>
      </c>
      <c r="CW161" s="95"/>
      <c r="CX161" s="95"/>
      <c r="CY161" s="95"/>
      <c r="CZ161" s="95">
        <f>IF(SUM(CW161:CY161)=0,MASTER_DATA_MAPPED!CZ161*VLOOKUP(CZ$20,Backend!$A$2:$K$61,VLOOKUP(MASTER_DATA_ESCALATED!$B161,Backend!$M$3:$O$8,3,FALSE),FALSE),SUM(CW161:CY161))</f>
        <v>0</v>
      </c>
      <c r="DA161" s="95"/>
      <c r="DB161" s="95"/>
      <c r="DC161" s="95"/>
      <c r="DD161" s="95" t="e">
        <f>IF(SUM(DA161:DC161)=0,MASTER_DATA_MAPPED!DD161*VLOOKUP(DD$20,Backend!$A$2:$K$61,VLOOKUP(MASTER_DATA_ESCALATED!$B161,Backend!$M$3:$O$8,3,FALSE),FALSE),SUM(DA161:DC161))</f>
        <v>#N/A</v>
      </c>
      <c r="DE161" s="95"/>
      <c r="DF161" s="95"/>
      <c r="DG161" s="95"/>
      <c r="DH161" s="95">
        <f>IF(SUM(DE161:DG161)=0,MASTER_DATA_MAPPED!DH161*VLOOKUP(DH$20,Backend!$A$2:$K$61,VLOOKUP(MASTER_DATA_ESCALATED!$B161,Backend!$M$3:$O$8,3,FALSE),FALSE),SUM(DE161:DG161))</f>
        <v>81543913.65363276</v>
      </c>
      <c r="DI161" s="95"/>
      <c r="DJ161" s="95"/>
      <c r="DK161" s="95"/>
      <c r="DL161" s="95">
        <f>IF(SUM(DI161:DK161)=0,MASTER_DATA_MAPPED!DL161*VLOOKUP(DL$20,Backend!$A$2:$K$61,VLOOKUP(MASTER_DATA_ESCALATED!$B161,Backend!$M$3:$O$8,3,FALSE),FALSE),SUM(DI161:DK161))</f>
        <v>118570601.06767887</v>
      </c>
      <c r="DM161" s="95"/>
      <c r="DN161" s="95"/>
      <c r="DO161" s="95"/>
      <c r="DP161" s="95">
        <f>IF(SUM(DM161:DO161)=0,MASTER_DATA_MAPPED!DP161*VLOOKUP(DP$20,Backend!$A$2:$K$61,VLOOKUP(MASTER_DATA_ESCALATED!$B161,Backend!$M$3:$O$8,3,FALSE),FALSE),SUM(DM161:DO161))</f>
        <v>196400089.47308648</v>
      </c>
      <c r="DQ161" s="95"/>
      <c r="DR161" s="95"/>
      <c r="DS161" s="95"/>
      <c r="DT161" s="95">
        <f>IF(SUM(DQ161:DS161)=0,MASTER_DATA_MAPPED!DT161*VLOOKUP(DT$20,Backend!$A$2:$K$61,VLOOKUP(MASTER_DATA_ESCALATED!$B161,Backend!$M$3:$O$8,3,FALSE),FALSE),SUM(DQ161:DS161))</f>
        <v>351422552.42135543</v>
      </c>
      <c r="DU161" s="95"/>
      <c r="DV161" s="95"/>
      <c r="DW161" s="95"/>
      <c r="DX161" s="95">
        <f>IF(SUM(DU161:DW161)=0,MASTER_DATA_MAPPED!DX161*VLOOKUP(DX$20,Backend!$A$2:$K$61,VLOOKUP(MASTER_DATA_ESCALATED!$B161,Backend!$M$3:$O$8,3,FALSE),FALSE),SUM(DU161:DW161))</f>
        <v>647311645.0271188</v>
      </c>
      <c r="DY161" s="95"/>
      <c r="DZ161" s="95"/>
      <c r="EA161" s="95"/>
      <c r="EB161" s="95">
        <f>IF(SUM(DY161:EA161)=0,MASTER_DATA_MAPPED!EB161*VLOOKUP(EB$20,Backend!$A$2:$K$61,VLOOKUP(MASTER_DATA_ESCALATED!$B161,Backend!$M$3:$O$8,3,FALSE),FALSE),SUM(DY161:EA161))</f>
        <v>791535464.43362677</v>
      </c>
      <c r="EC161" s="95"/>
      <c r="ED161" s="95"/>
      <c r="EE161" s="95"/>
      <c r="EF161" s="95">
        <f>IF(SUM(EC161:EE161)=0,MASTER_DATA_MAPPED!EF161*VLOOKUP(EF$20,Backend!$A$2:$K$61,VLOOKUP(MASTER_DATA_ESCALATED!$B161,Backend!$M$3:$O$8,3,FALSE),FALSE),SUM(EC161:EE161))</f>
        <v>506241720.20114946</v>
      </c>
      <c r="EG161" s="95"/>
      <c r="EH161" s="95"/>
      <c r="EI161" s="95"/>
      <c r="EJ161" s="95">
        <f>IF(SUM(EG161:EI161)=0,MASTER_DATA_MAPPED!EJ161*VLOOKUP(EJ$20,Backend!$A$2:$K$61,VLOOKUP(MASTER_DATA_ESCALATED!$B161,Backend!$M$3:$O$8,3,FALSE),FALSE),SUM(EG161:EI161))</f>
        <v>160049164.14742014</v>
      </c>
      <c r="EK161" s="95"/>
      <c r="EL161" s="95"/>
      <c r="EM161" s="95"/>
      <c r="EN161" s="95">
        <f>IF(SUM(EK161:EM161)=0,MASTER_DATA_MAPPED!EN161*VLOOKUP(EN$20,Backend!$A$2:$K$61,VLOOKUP(MASTER_DATA_ESCALATED!$B161,Backend!$M$3:$O$8,3,FALSE),FALSE),SUM(EK161:EM161))</f>
        <v>0</v>
      </c>
      <c r="EO161" s="95"/>
      <c r="EP161" s="95"/>
      <c r="EQ161" s="95"/>
      <c r="ER161" s="95">
        <f>IF(SUM(EO161:EQ161)=0,MASTER_DATA_MAPPED!ER161*VLOOKUP(ER$20,Backend!$A$2:$K$61,VLOOKUP(MASTER_DATA_ESCALATED!$B161,Backend!$M$3:$O$8,3,FALSE),FALSE),SUM(EO161:EQ161))</f>
        <v>632611149.34036934</v>
      </c>
      <c r="ES161" s="95"/>
      <c r="ET161" s="95"/>
      <c r="EU161" s="95"/>
      <c r="EV161" s="95">
        <f>IF(SUM(ES161:EU161)=0,MASTER_DATA_MAPPED!EV161*VLOOKUP(EV$20,Backend!$A$2:$K$61,VLOOKUP(MASTER_DATA_ESCALATED!$B161,Backend!$M$3:$O$8,3,FALSE),FALSE),SUM(ES161:EU161))</f>
        <v>632611149.34036934</v>
      </c>
      <c r="EW161" s="95"/>
      <c r="EX161" s="95"/>
      <c r="EY161" s="95"/>
      <c r="EZ161" s="95">
        <f>IF(SUM(EW161:EY161)=0,MASTER_DATA_MAPPED!EZ161*VLOOKUP(EZ$20,Backend!$A$2:$K$61,VLOOKUP(MASTER_DATA_ESCALATED!$B161,Backend!$M$3:$O$8,3,FALSE),FALSE),SUM(EW161:EY161))</f>
        <v>278264268.90756303</v>
      </c>
      <c r="FA161" s="95"/>
      <c r="FB161" s="95"/>
      <c r="FC161" s="95"/>
      <c r="FD161" s="95">
        <f>IF(SUM(FA161:FC161)=0,MASTER_DATA_MAPPED!FD161*VLOOKUP(FD$20,Backend!$A$2:$K$61,VLOOKUP(MASTER_DATA_ESCALATED!$B161,Backend!$M$3:$O$8,3,FALSE),FALSE),SUM(FA161:FC161))</f>
        <v>204123988.79551819</v>
      </c>
      <c r="FE161" s="95"/>
      <c r="FF161" s="95"/>
      <c r="FG161" s="95"/>
      <c r="FH161" s="95">
        <f>IF(SUM(FE161:FG161)=0,MASTER_DATA_MAPPED!FH161*VLOOKUP(FH$20,Backend!$A$2:$K$61,VLOOKUP(MASTER_DATA_ESCALATED!$B161,Backend!$M$3:$O$8,3,FALSE),FALSE),SUM(FE161:FG161))</f>
        <v>165407215.6862745</v>
      </c>
      <c r="FI161" s="95"/>
      <c r="FJ161" s="95"/>
      <c r="FK161" s="95"/>
      <c r="FL161" s="95">
        <f>IF(SUM(FI161:FK161)=0,MASTER_DATA_MAPPED!FL161*VLOOKUP(FL$20,Backend!$A$2:$K$61,VLOOKUP(MASTER_DATA_ESCALATED!$B161,Backend!$M$3:$O$8,3,FALSE),FALSE),SUM(FI161:FK161))</f>
        <v>277751611.57796448</v>
      </c>
      <c r="FM161" s="95"/>
      <c r="FN161" s="95"/>
      <c r="FO161" s="95"/>
      <c r="FP161" s="95">
        <f>IF(SUM(FM161:FO161)=0,MASTER_DATA_MAPPED!FP161*VLOOKUP(FP$20,Backend!$A$2:$K$61,VLOOKUP(MASTER_DATA_ESCALATED!$B161,Backend!$M$3:$O$8,3,FALSE),FALSE),SUM(FM161:FO161))</f>
        <v>469786197.9018926</v>
      </c>
      <c r="FQ161" s="95"/>
      <c r="FR161" s="95"/>
      <c r="FS161" s="95"/>
      <c r="FT161" s="95">
        <f>IF(SUM(FQ161:FS161)=0,MASTER_DATA_MAPPED!FT161*VLOOKUP(FT$20,Backend!$A$2:$K$61,VLOOKUP(MASTER_DATA_ESCALATED!$B161,Backend!$M$3:$O$8,3,FALSE),FALSE),SUM(FQ161:FS161))</f>
        <v>249145374.49208188</v>
      </c>
      <c r="FU161" s="95"/>
      <c r="FV161" s="95"/>
      <c r="FW161" s="95"/>
      <c r="FX161" s="95">
        <f>IF(SUM(FU161:FW161)=0,MASTER_DATA_MAPPED!FX161*VLOOKUP(FX$20,Backend!$A$2:$K$61,VLOOKUP(MASTER_DATA_ESCALATED!$B161,Backend!$M$3:$O$8,3,FALSE),FALSE),SUM(FU161:FW161))</f>
        <v>216711212.36616454</v>
      </c>
      <c r="FY161" s="95"/>
      <c r="FZ161" s="95"/>
      <c r="GA161" s="95"/>
      <c r="GB161" s="95">
        <f>IF(SUM(FY161:GA161)=0,MASTER_DATA_MAPPED!GB161*VLOOKUP(GB$20,Backend!$A$2:$K$61,VLOOKUP(MASTER_DATA_ESCALATED!$B161,Backend!$M$3:$O$8,3,FALSE),FALSE),SUM(FY161:GA161))</f>
        <v>479396833.20509851</v>
      </c>
      <c r="GC161" s="95"/>
      <c r="GD161" s="95"/>
      <c r="GE161" s="95"/>
      <c r="GF161" s="95">
        <f>IF(SUM(GC161:GE161)=0,MASTER_DATA_MAPPED!GF161*VLOOKUP(GF$20,Backend!$A$2:$K$61,VLOOKUP(MASTER_DATA_ESCALATED!$B161,Backend!$M$3:$O$8,3,FALSE),FALSE),SUM(GC161:GE161))</f>
        <v>256770973.23754346</v>
      </c>
      <c r="GG161" s="95"/>
      <c r="GH161" s="95"/>
      <c r="GI161" s="95"/>
      <c r="GJ161" s="95">
        <f>IF(SUM(GG161:GI161)=0,MASTER_DATA_MAPPED!GJ161*VLOOKUP(GJ$20,Backend!$A$2:$K$61,VLOOKUP(MASTER_DATA_ESCALATED!$B161,Backend!$M$3:$O$8,3,FALSE),FALSE),SUM(GG161:GI161))</f>
        <v>227121838.59096175</v>
      </c>
      <c r="GK161" s="95"/>
      <c r="GL161" s="95"/>
      <c r="GM161" s="95"/>
      <c r="GN161" s="95">
        <f>IF(SUM(GK161:GM161)=0,MASTER_DATA_MAPPED!GN161*VLOOKUP(GN$20,Backend!$A$2:$K$61,VLOOKUP(MASTER_DATA_ESCALATED!$B161,Backend!$M$3:$O$8,3,FALSE),FALSE),SUM(GK161:GM161))</f>
        <v>461196383.3511008</v>
      </c>
      <c r="GO161" s="95"/>
      <c r="GP161" s="95"/>
      <c r="GQ161" s="95"/>
      <c r="GR161" s="95">
        <f>IF(SUM(GO161:GQ161)=0,MASTER_DATA_MAPPED!GR161*VLOOKUP(GR$20,Backend!$A$2:$K$61,VLOOKUP(MASTER_DATA_ESCALATED!$B161,Backend!$M$3:$O$8,3,FALSE),FALSE),SUM(GO161:GQ161))</f>
        <v>221179107.50405562</v>
      </c>
      <c r="GS161" s="95"/>
      <c r="GT161" s="95"/>
      <c r="GU161" s="95"/>
      <c r="GV161" s="95">
        <f>IF(SUM(GS161:GU161)=0,MASTER_DATA_MAPPED!GV161*VLOOKUP(GV$20,Backend!$A$2:$K$61,VLOOKUP(MASTER_DATA_ESCALATED!$B161,Backend!$M$3:$O$8,3,FALSE),FALSE),SUM(GS161:GU161))</f>
        <v>191106551.44071069</v>
      </c>
    </row>
    <row r="162" spans="2:204" ht="17.25" hidden="1" outlineLevel="2" x14ac:dyDescent="0.3">
      <c r="B162" s="21">
        <f t="shared" si="3"/>
        <v>30</v>
      </c>
      <c r="C162" s="24">
        <f t="shared" si="4"/>
        <v>351</v>
      </c>
      <c r="D162" s="77"/>
      <c r="E162" s="52"/>
      <c r="F162" s="24">
        <v>351</v>
      </c>
      <c r="G162" s="80"/>
      <c r="H162" s="34" t="s">
        <v>141</v>
      </c>
      <c r="I162" s="95"/>
      <c r="J162" s="95"/>
      <c r="K162" s="95"/>
      <c r="L162" s="95">
        <f>IF(SUM(I162:K162)=0,MASTER_DATA_MAPPED!L162*VLOOKUP(L$20,Backend!$A$2:$K$61,VLOOKUP(MASTER_DATA_ESCALATED!$B162,Backend!$M$3:$O$8,3,FALSE),FALSE),SUM(I162:K162))</f>
        <v>0</v>
      </c>
      <c r="M162" s="95"/>
      <c r="N162" s="95"/>
      <c r="O162" s="95"/>
      <c r="P162" s="95">
        <f>IF(SUM(M162:O162)=0,MASTER_DATA_MAPPED!P162*VLOOKUP(P$20,Backend!$A$2:$K$61,VLOOKUP(MASTER_DATA_ESCALATED!$B162,Backend!$M$3:$O$8,3,FALSE),FALSE),SUM(M162:O162))</f>
        <v>0</v>
      </c>
      <c r="Q162" s="95"/>
      <c r="R162" s="95"/>
      <c r="S162" s="95"/>
      <c r="T162" s="95">
        <f>IF(SUM(Q162:S162)=0,MASTER_DATA_MAPPED!T162*VLOOKUP(T$20,Backend!$A$2:$K$61,VLOOKUP(MASTER_DATA_ESCALATED!$B162,Backend!$M$3:$O$8,3,FALSE),FALSE),SUM(Q162:S162))</f>
        <v>0</v>
      </c>
      <c r="U162" s="95"/>
      <c r="V162" s="95"/>
      <c r="W162" s="95"/>
      <c r="X162" s="95">
        <f>IF(SUM(U162:W162)=0,MASTER_DATA_MAPPED!X162*VLOOKUP(X$20,Backend!$A$2:$K$61,VLOOKUP(MASTER_DATA_ESCALATED!$B162,Backend!$M$3:$O$8,3,FALSE),FALSE),SUM(U162:W162))</f>
        <v>0</v>
      </c>
      <c r="Y162" s="95"/>
      <c r="Z162" s="95"/>
      <c r="AA162" s="95"/>
      <c r="AB162" s="95">
        <f>IF(SUM(Y162:AA162)=0,MASTER_DATA_MAPPED!AB162*VLOOKUP(AB$20,Backend!$A$2:$K$61,VLOOKUP(MASTER_DATA_ESCALATED!$B162,Backend!$M$3:$O$8,3,FALSE),FALSE),SUM(Y162:AA162))</f>
        <v>0</v>
      </c>
      <c r="AC162" s="95"/>
      <c r="AD162" s="95"/>
      <c r="AE162" s="95"/>
      <c r="AF162" s="95">
        <f>IF(SUM(AC162:AE162)=0,MASTER_DATA_MAPPED!AF162*VLOOKUP(AF$20,Backend!$A$2:$K$61,VLOOKUP(MASTER_DATA_ESCALATED!$B162,Backend!$M$3:$O$8,3,FALSE),FALSE),SUM(AC162:AE162))</f>
        <v>0</v>
      </c>
      <c r="AG162" s="95"/>
      <c r="AH162" s="95"/>
      <c r="AI162" s="95"/>
      <c r="AJ162" s="95">
        <f>IF(SUM(AG162:AI162)=0,MASTER_DATA_MAPPED!AJ162*VLOOKUP(AJ$20,Backend!$A$2:$K$61,VLOOKUP(MASTER_DATA_ESCALATED!$B162,Backend!$M$3:$O$8,3,FALSE),FALSE),SUM(AG162:AI162))</f>
        <v>0</v>
      </c>
      <c r="AK162" s="95"/>
      <c r="AL162" s="95"/>
      <c r="AM162" s="95"/>
      <c r="AN162" s="95">
        <f>IF(SUM(AK162:AM162)=0,MASTER_DATA_MAPPED!AN162*VLOOKUP(AN$20,Backend!$A$2:$K$61,VLOOKUP(MASTER_DATA_ESCALATED!$B162,Backend!$M$3:$O$8,3,FALSE),FALSE),SUM(AK162:AM162))</f>
        <v>0</v>
      </c>
      <c r="AO162" s="95"/>
      <c r="AP162" s="95"/>
      <c r="AQ162" s="95"/>
      <c r="AR162" s="95">
        <f>IF(SUM(AO162:AQ162)=0,MASTER_DATA_MAPPED!AR162*VLOOKUP(AR$20,Backend!$A$2:$K$61,VLOOKUP(MASTER_DATA_ESCALATED!$B162,Backend!$M$3:$O$8,3,FALSE),FALSE),SUM(AO162:AQ162))</f>
        <v>0</v>
      </c>
      <c r="AS162" s="95"/>
      <c r="AT162" s="95"/>
      <c r="AU162" s="95"/>
      <c r="AV162" s="95">
        <f>IF(SUM(AS162:AU162)=0,MASTER_DATA_MAPPED!AV162*VLOOKUP(AV$20,Backend!$A$2:$K$61,VLOOKUP(MASTER_DATA_ESCALATED!$B162,Backend!$M$3:$O$8,3,FALSE),FALSE),SUM(AS162:AU162))</f>
        <v>0</v>
      </c>
      <c r="AW162" s="95"/>
      <c r="AX162" s="95"/>
      <c r="AY162" s="95"/>
      <c r="AZ162" s="95">
        <f>IF(SUM(AW162:AY162)=0,MASTER_DATA_MAPPED!AZ162*VLOOKUP(AZ$20,Backend!$A$2:$K$61,VLOOKUP(MASTER_DATA_ESCALATED!$B162,Backend!$M$3:$O$8,3,FALSE),FALSE),SUM(AW162:AY162))</f>
        <v>0</v>
      </c>
      <c r="BA162" s="95"/>
      <c r="BB162" s="95"/>
      <c r="BC162" s="95"/>
      <c r="BD162" s="95">
        <f>IF(SUM(BA162:BC162)=0,MASTER_DATA_MAPPED!BD162*VLOOKUP(BD$20,Backend!$A$2:$K$61,VLOOKUP(MASTER_DATA_ESCALATED!$B162,Backend!$M$3:$O$8,3,FALSE),FALSE),SUM(BA162:BC162))</f>
        <v>0</v>
      </c>
      <c r="BE162" s="95"/>
      <c r="BF162" s="95"/>
      <c r="BG162" s="95"/>
      <c r="BH162" s="95">
        <f>IF(SUM(BE162:BG162)=0,MASTER_DATA_MAPPED!BH162*VLOOKUP(BH$20,Backend!$A$2:$K$61,VLOOKUP(MASTER_DATA_ESCALATED!$B162,Backend!$M$3:$O$8,3,FALSE),FALSE),SUM(BE162:BG162))</f>
        <v>0</v>
      </c>
      <c r="BI162" s="95"/>
      <c r="BJ162" s="95"/>
      <c r="BK162" s="95"/>
      <c r="BL162" s="95">
        <f>IF(SUM(BI162:BK162)=0,MASTER_DATA_MAPPED!BL162*VLOOKUP(BL$20,Backend!$A$2:$K$61,VLOOKUP(MASTER_DATA_ESCALATED!$B162,Backend!$M$3:$O$8,3,FALSE),FALSE),SUM(BI162:BK162))</f>
        <v>0</v>
      </c>
      <c r="BM162" s="95"/>
      <c r="BN162" s="95"/>
      <c r="BO162" s="95"/>
      <c r="BP162" s="95">
        <f>IF(SUM(BM162:BO162)=0,MASTER_DATA_MAPPED!BP162*VLOOKUP(BP$20,Backend!$A$2:$K$61,VLOOKUP(MASTER_DATA_ESCALATED!$B162,Backend!$M$3:$O$8,3,FALSE),FALSE),SUM(BM162:BO162))</f>
        <v>1294994704.0149393</v>
      </c>
      <c r="BQ162" s="95"/>
      <c r="BR162" s="95"/>
      <c r="BS162" s="95"/>
      <c r="BT162" s="95">
        <f>IF(SUM(BQ162:BS162)=0,MASTER_DATA_MAPPED!BT162*VLOOKUP(BT$20,Backend!$A$2:$K$61,VLOOKUP(MASTER_DATA_ESCALATED!$B162,Backend!$M$3:$O$8,3,FALSE),FALSE),SUM(BQ162:BS162))</f>
        <v>559662991.59663868</v>
      </c>
      <c r="BU162" s="95"/>
      <c r="BV162" s="95"/>
      <c r="BW162" s="95"/>
      <c r="BX162" s="95">
        <f>IF(SUM(BU162:BW162)=0,MASTER_DATA_MAPPED!BX162*VLOOKUP(BX$20,Backend!$A$2:$K$61,VLOOKUP(MASTER_DATA_ESCALATED!$B162,Backend!$M$3:$O$8,3,FALSE),FALSE),SUM(BU162:BW162))</f>
        <v>160155264.23902893</v>
      </c>
      <c r="BY162" s="95"/>
      <c r="BZ162" s="95"/>
      <c r="CA162" s="95"/>
      <c r="CB162" s="95">
        <f>IF(SUM(BY162:CA162)=0,MASTER_DATA_MAPPED!CB162*VLOOKUP(CB$20,Backend!$A$2:$K$61,VLOOKUP(MASTER_DATA_ESCALATED!$B162,Backend!$M$3:$O$8,3,FALSE),FALSE),SUM(BY162:CA162))</f>
        <v>238647559.2903828</v>
      </c>
      <c r="CC162" s="95"/>
      <c r="CD162" s="95"/>
      <c r="CE162" s="95"/>
      <c r="CF162" s="95">
        <f>IF(SUM(CC162:CE162)=0,MASTER_DATA_MAPPED!CF162*VLOOKUP(CF$20,Backend!$A$2:$K$61,VLOOKUP(MASTER_DATA_ESCALATED!$B162,Backend!$M$3:$O$8,3,FALSE),FALSE),SUM(CC162:CE162))</f>
        <v>144315824.46311858</v>
      </c>
      <c r="CG162" s="95"/>
      <c r="CH162" s="95"/>
      <c r="CI162" s="95"/>
      <c r="CJ162" s="95">
        <f>IF(SUM(CG162:CI162)=0,MASTER_DATA_MAPPED!CJ162*VLOOKUP(CJ$20,Backend!$A$2:$K$61,VLOOKUP(MASTER_DATA_ESCALATED!$B162,Backend!$M$3:$O$8,3,FALSE),FALSE),SUM(CG162:CI162))</f>
        <v>0</v>
      </c>
      <c r="CK162" s="95"/>
      <c r="CL162" s="95"/>
      <c r="CM162" s="95"/>
      <c r="CN162" s="95">
        <f>IF(SUM(CK162:CM162)=0,MASTER_DATA_MAPPED!CN162*VLOOKUP(CN$20,Backend!$A$2:$K$61,VLOOKUP(MASTER_DATA_ESCALATED!$B162,Backend!$M$3:$O$8,3,FALSE),FALSE),SUM(CK162:CM162))</f>
        <v>315937191.56572455</v>
      </c>
      <c r="CO162" s="95"/>
      <c r="CP162" s="95"/>
      <c r="CQ162" s="95"/>
      <c r="CR162" s="95">
        <f>IF(SUM(CO162:CQ162)=0,MASTER_DATA_MAPPED!CR162*VLOOKUP(CR$20,Backend!$A$2:$K$61,VLOOKUP(MASTER_DATA_ESCALATED!$B162,Backend!$M$3:$O$8,3,FALSE),FALSE),SUM(CO162:CQ162))</f>
        <v>406969941.67788249</v>
      </c>
      <c r="CS162" s="95"/>
      <c r="CT162" s="95"/>
      <c r="CU162" s="95"/>
      <c r="CV162" s="95">
        <f>IF(SUM(CS162:CU162)=0,MASTER_DATA_MAPPED!CV162*VLOOKUP(CV$20,Backend!$A$2:$K$61,VLOOKUP(MASTER_DATA_ESCALATED!$B162,Backend!$M$3:$O$8,3,FALSE),FALSE),SUM(CS162:CU162))</f>
        <v>0</v>
      </c>
      <c r="CW162" s="95"/>
      <c r="CX162" s="95"/>
      <c r="CY162" s="95"/>
      <c r="CZ162" s="95">
        <f>IF(SUM(CW162:CY162)=0,MASTER_DATA_MAPPED!CZ162*VLOOKUP(CZ$20,Backend!$A$2:$K$61,VLOOKUP(MASTER_DATA_ESCALATED!$B162,Backend!$M$3:$O$8,3,FALSE),FALSE),SUM(CW162:CY162))</f>
        <v>0</v>
      </c>
      <c r="DA162" s="95"/>
      <c r="DB162" s="95"/>
      <c r="DC162" s="95"/>
      <c r="DD162" s="95" t="e">
        <f>IF(SUM(DA162:DC162)=0,MASTER_DATA_MAPPED!DD162*VLOOKUP(DD$20,Backend!$A$2:$K$61,VLOOKUP(MASTER_DATA_ESCALATED!$B162,Backend!$M$3:$O$8,3,FALSE),FALSE),SUM(DA162:DC162))</f>
        <v>#N/A</v>
      </c>
      <c r="DE162" s="95"/>
      <c r="DF162" s="95"/>
      <c r="DG162" s="95"/>
      <c r="DH162" s="95">
        <f>IF(SUM(DE162:DG162)=0,MASTER_DATA_MAPPED!DH162*VLOOKUP(DH$20,Backend!$A$2:$K$61,VLOOKUP(MASTER_DATA_ESCALATED!$B162,Backend!$M$3:$O$8,3,FALSE),FALSE),SUM(DE162:DG162))</f>
        <v>0</v>
      </c>
      <c r="DI162" s="95"/>
      <c r="DJ162" s="95"/>
      <c r="DK162" s="95"/>
      <c r="DL162" s="95">
        <f>IF(SUM(DI162:DK162)=0,MASTER_DATA_MAPPED!DL162*VLOOKUP(DL$20,Backend!$A$2:$K$61,VLOOKUP(MASTER_DATA_ESCALATED!$B162,Backend!$M$3:$O$8,3,FALSE),FALSE),SUM(DI162:DK162))</f>
        <v>0</v>
      </c>
      <c r="DM162" s="95"/>
      <c r="DN162" s="95"/>
      <c r="DO162" s="95"/>
      <c r="DP162" s="95">
        <f>IF(SUM(DM162:DO162)=0,MASTER_DATA_MAPPED!DP162*VLOOKUP(DP$20,Backend!$A$2:$K$61,VLOOKUP(MASTER_DATA_ESCALATED!$B162,Backend!$M$3:$O$8,3,FALSE),FALSE),SUM(DM162:DO162))</f>
        <v>0</v>
      </c>
      <c r="DQ162" s="95"/>
      <c r="DR162" s="95"/>
      <c r="DS162" s="95"/>
      <c r="DT162" s="95">
        <f>IF(SUM(DQ162:DS162)=0,MASTER_DATA_MAPPED!DT162*VLOOKUP(DT$20,Backend!$A$2:$K$61,VLOOKUP(MASTER_DATA_ESCALATED!$B162,Backend!$M$3:$O$8,3,FALSE),FALSE),SUM(DQ162:DS162))</f>
        <v>0</v>
      </c>
      <c r="DU162" s="95"/>
      <c r="DV162" s="95"/>
      <c r="DW162" s="95"/>
      <c r="DX162" s="95">
        <f>IF(SUM(DU162:DW162)=0,MASTER_DATA_MAPPED!DX162*VLOOKUP(DX$20,Backend!$A$2:$K$61,VLOOKUP(MASTER_DATA_ESCALATED!$B162,Backend!$M$3:$O$8,3,FALSE),FALSE),SUM(DU162:DW162))</f>
        <v>0</v>
      </c>
      <c r="DY162" s="95"/>
      <c r="DZ162" s="95"/>
      <c r="EA162" s="95"/>
      <c r="EB162" s="95">
        <f>IF(SUM(DY162:EA162)=0,MASTER_DATA_MAPPED!EB162*VLOOKUP(EB$20,Backend!$A$2:$K$61,VLOOKUP(MASTER_DATA_ESCALATED!$B162,Backend!$M$3:$O$8,3,FALSE),FALSE),SUM(DY162:EA162))</f>
        <v>0</v>
      </c>
      <c r="EC162" s="95"/>
      <c r="ED162" s="95"/>
      <c r="EE162" s="95"/>
      <c r="EF162" s="95">
        <f>IF(SUM(EC162:EE162)=0,MASTER_DATA_MAPPED!EF162*VLOOKUP(EF$20,Backend!$A$2:$K$61,VLOOKUP(MASTER_DATA_ESCALATED!$B162,Backend!$M$3:$O$8,3,FALSE),FALSE),SUM(EC162:EE162))</f>
        <v>0</v>
      </c>
      <c r="EG162" s="95"/>
      <c r="EH162" s="95"/>
      <c r="EI162" s="95"/>
      <c r="EJ162" s="95">
        <f>IF(SUM(EG162:EI162)=0,MASTER_DATA_MAPPED!EJ162*VLOOKUP(EJ$20,Backend!$A$2:$K$61,VLOOKUP(MASTER_DATA_ESCALATED!$B162,Backend!$M$3:$O$8,3,FALSE),FALSE),SUM(EG162:EI162))</f>
        <v>160049164.14742014</v>
      </c>
      <c r="EK162" s="95"/>
      <c r="EL162" s="95"/>
      <c r="EM162" s="95"/>
      <c r="EN162" s="95">
        <f>IF(SUM(EK162:EM162)=0,MASTER_DATA_MAPPED!EN162*VLOOKUP(EN$20,Backend!$A$2:$K$61,VLOOKUP(MASTER_DATA_ESCALATED!$B162,Backend!$M$3:$O$8,3,FALSE),FALSE),SUM(EK162:EM162))</f>
        <v>0</v>
      </c>
      <c r="EO162" s="95"/>
      <c r="EP162" s="95"/>
      <c r="EQ162" s="95"/>
      <c r="ER162" s="95">
        <f>IF(SUM(EO162:EQ162)=0,MASTER_DATA_MAPPED!ER162*VLOOKUP(ER$20,Backend!$A$2:$K$61,VLOOKUP(MASTER_DATA_ESCALATED!$B162,Backend!$M$3:$O$8,3,FALSE),FALSE),SUM(EO162:EQ162))</f>
        <v>632611149.34036934</v>
      </c>
      <c r="ES162" s="95"/>
      <c r="ET162" s="95"/>
      <c r="EU162" s="95"/>
      <c r="EV162" s="95">
        <f>IF(SUM(ES162:EU162)=0,MASTER_DATA_MAPPED!EV162*VLOOKUP(EV$20,Backend!$A$2:$K$61,VLOOKUP(MASTER_DATA_ESCALATED!$B162,Backend!$M$3:$O$8,3,FALSE),FALSE),SUM(ES162:EU162))</f>
        <v>632611149.34036934</v>
      </c>
      <c r="EW162" s="95"/>
      <c r="EX162" s="95"/>
      <c r="EY162" s="95"/>
      <c r="EZ162" s="95">
        <f>IF(SUM(EW162:EY162)=0,MASTER_DATA_MAPPED!EZ162*VLOOKUP(EZ$20,Backend!$A$2:$K$61,VLOOKUP(MASTER_DATA_ESCALATED!$B162,Backend!$M$3:$O$8,3,FALSE),FALSE),SUM(EW162:EY162))</f>
        <v>211395921.56862745</v>
      </c>
      <c r="FA162" s="95"/>
      <c r="FB162" s="95"/>
      <c r="FC162" s="95"/>
      <c r="FD162" s="95">
        <f>IF(SUM(FA162:FC162)=0,MASTER_DATA_MAPPED!FD162*VLOOKUP(FD$20,Backend!$A$2:$K$61,VLOOKUP(MASTER_DATA_ESCALATED!$B162,Backend!$M$3:$O$8,3,FALSE),FALSE),SUM(FA162:FC162))</f>
        <v>140763443.51073763</v>
      </c>
      <c r="FE162" s="95"/>
      <c r="FF162" s="95"/>
      <c r="FG162" s="95"/>
      <c r="FH162" s="95">
        <f>IF(SUM(FE162:FG162)=0,MASTER_DATA_MAPPED!FH162*VLOOKUP(FH$20,Backend!$A$2:$K$61,VLOOKUP(MASTER_DATA_ESCALATED!$B162,Backend!$M$3:$O$8,3,FALSE),FALSE),SUM(FE162:FG162))</f>
        <v>104849568.62745097</v>
      </c>
      <c r="FI162" s="95"/>
      <c r="FJ162" s="95"/>
      <c r="FK162" s="95"/>
      <c r="FL162" s="95">
        <f>IF(SUM(FI162:FK162)=0,MASTER_DATA_MAPPED!FL162*VLOOKUP(FL$20,Backend!$A$2:$K$61,VLOOKUP(MASTER_DATA_ESCALATED!$B162,Backend!$M$3:$O$8,3,FALSE),FALSE),SUM(FI162:FK162))</f>
        <v>157140616.24649858</v>
      </c>
      <c r="FM162" s="95"/>
      <c r="FN162" s="95"/>
      <c r="FO162" s="95"/>
      <c r="FP162" s="95">
        <f>IF(SUM(FM162:FO162)=0,MASTER_DATA_MAPPED!FP162*VLOOKUP(FP$20,Backend!$A$2:$K$61,VLOOKUP(MASTER_DATA_ESCALATED!$B162,Backend!$M$3:$O$8,3,FALSE),FALSE),SUM(FM162:FO162))</f>
        <v>354160508.50830436</v>
      </c>
      <c r="FQ162" s="95"/>
      <c r="FR162" s="95"/>
      <c r="FS162" s="95"/>
      <c r="FT162" s="95">
        <f>IF(SUM(FQ162:FS162)=0,MASTER_DATA_MAPPED!FT162*VLOOKUP(FT$20,Backend!$A$2:$K$61,VLOOKUP(MASTER_DATA_ESCALATED!$B162,Backend!$M$3:$O$8,3,FALSE),FALSE),SUM(FQ162:FS162))</f>
        <v>142644611.87485516</v>
      </c>
      <c r="FU162" s="95"/>
      <c r="FV162" s="95"/>
      <c r="FW162" s="95"/>
      <c r="FX162" s="95">
        <f>IF(SUM(FU162:FW162)=0,MASTER_DATA_MAPPED!FX162*VLOOKUP(FX$20,Backend!$A$2:$K$61,VLOOKUP(MASTER_DATA_ESCALATED!$B162,Backend!$M$3:$O$8,3,FALSE),FALSE),SUM(FU162:FW162))</f>
        <v>112216629.02433372</v>
      </c>
      <c r="FY162" s="95"/>
      <c r="FZ162" s="95"/>
      <c r="GA162" s="95"/>
      <c r="GB162" s="95">
        <f>IF(SUM(FY162:GA162)=0,MASTER_DATA_MAPPED!GB162*VLOOKUP(GB$20,Backend!$A$2:$K$61,VLOOKUP(MASTER_DATA_ESCALATED!$B162,Backend!$M$3:$O$8,3,FALSE),FALSE),SUM(FY162:GA162))</f>
        <v>358699072.23483974</v>
      </c>
      <c r="GC162" s="95"/>
      <c r="GD162" s="95"/>
      <c r="GE162" s="95"/>
      <c r="GF162" s="95">
        <f>IF(SUM(GC162:GE162)=0,MASTER_DATA_MAPPED!GF162*VLOOKUP(GF$20,Backend!$A$2:$K$61,VLOOKUP(MASTER_DATA_ESCALATED!$B162,Backend!$M$3:$O$8,3,FALSE),FALSE),SUM(GC162:GE162))</f>
        <v>145454087.63847044</v>
      </c>
      <c r="GG162" s="95"/>
      <c r="GH162" s="95"/>
      <c r="GI162" s="95"/>
      <c r="GJ162" s="95">
        <f>IF(SUM(GG162:GI162)=0,MASTER_DATA_MAPPED!GJ162*VLOOKUP(GJ$20,Backend!$A$2:$K$61,VLOOKUP(MASTER_DATA_ESCALATED!$B162,Backend!$M$3:$O$8,3,FALSE),FALSE),SUM(GG162:GI162))</f>
        <v>117706239.30784087</v>
      </c>
      <c r="GK162" s="95"/>
      <c r="GL162" s="95"/>
      <c r="GM162" s="95"/>
      <c r="GN162" s="95">
        <f>IF(SUM(GK162:GM162)=0,MASTER_DATA_MAPPED!GN162*VLOOKUP(GN$20,Backend!$A$2:$K$61,VLOOKUP(MASTER_DATA_ESCALATED!$B162,Backend!$M$3:$O$8,3,FALSE),FALSE),SUM(GK162:GM162))</f>
        <v>376386098.8984164</v>
      </c>
      <c r="GO162" s="95"/>
      <c r="GP162" s="95"/>
      <c r="GQ162" s="95"/>
      <c r="GR162" s="95">
        <f>IF(SUM(GO162:GQ162)=0,MASTER_DATA_MAPPED!GR162*VLOOKUP(GR$20,Backend!$A$2:$K$61,VLOOKUP(MASTER_DATA_ESCALATED!$B162,Backend!$M$3:$O$8,3,FALSE),FALSE),SUM(GO162:GQ162))</f>
        <v>145829518.40556198</v>
      </c>
      <c r="GS162" s="95"/>
      <c r="GT162" s="95"/>
      <c r="GU162" s="95"/>
      <c r="GV162" s="95">
        <f>IF(SUM(GS162:GU162)=0,MASTER_DATA_MAPPED!GV162*VLOOKUP(GV$20,Backend!$A$2:$K$61,VLOOKUP(MASTER_DATA_ESCALATED!$B162,Backend!$M$3:$O$8,3,FALSE),FALSE),SUM(GS162:GU162))</f>
        <v>117992652.59482425</v>
      </c>
    </row>
    <row r="163" spans="2:204" ht="17.25" hidden="1" outlineLevel="2" x14ac:dyDescent="0.3">
      <c r="B163" s="21">
        <f t="shared" si="3"/>
        <v>30</v>
      </c>
      <c r="C163" s="24">
        <f t="shared" si="4"/>
        <v>352</v>
      </c>
      <c r="D163" s="77"/>
      <c r="E163" s="52"/>
      <c r="F163" s="24">
        <v>352</v>
      </c>
      <c r="G163" s="80"/>
      <c r="H163" s="34" t="s">
        <v>142</v>
      </c>
      <c r="I163" s="95"/>
      <c r="J163" s="95"/>
      <c r="K163" s="95"/>
      <c r="L163" s="95">
        <f>IF(SUM(I163:K163)=0,MASTER_DATA_MAPPED!L163*VLOOKUP(L$20,Backend!$A$2:$K$61,VLOOKUP(MASTER_DATA_ESCALATED!$B163,Backend!$M$3:$O$8,3,FALSE),FALSE),SUM(I163:K163))</f>
        <v>0</v>
      </c>
      <c r="M163" s="95"/>
      <c r="N163" s="95"/>
      <c r="O163" s="95"/>
      <c r="P163" s="95">
        <f>IF(SUM(M163:O163)=0,MASTER_DATA_MAPPED!P163*VLOOKUP(P$20,Backend!$A$2:$K$61,VLOOKUP(MASTER_DATA_ESCALATED!$B163,Backend!$M$3:$O$8,3,FALSE),FALSE),SUM(M163:O163))</f>
        <v>0</v>
      </c>
      <c r="Q163" s="95"/>
      <c r="R163" s="95"/>
      <c r="S163" s="95"/>
      <c r="T163" s="95">
        <f>IF(SUM(Q163:S163)=0,MASTER_DATA_MAPPED!T163*VLOOKUP(T$20,Backend!$A$2:$K$61,VLOOKUP(MASTER_DATA_ESCALATED!$B163,Backend!$M$3:$O$8,3,FALSE),FALSE),SUM(Q163:S163))</f>
        <v>0</v>
      </c>
      <c r="U163" s="95"/>
      <c r="V163" s="95"/>
      <c r="W163" s="95"/>
      <c r="X163" s="95">
        <f>IF(SUM(U163:W163)=0,MASTER_DATA_MAPPED!X163*VLOOKUP(X$20,Backend!$A$2:$K$61,VLOOKUP(MASTER_DATA_ESCALATED!$B163,Backend!$M$3:$O$8,3,FALSE),FALSE),SUM(U163:W163))</f>
        <v>0</v>
      </c>
      <c r="Y163" s="95"/>
      <c r="Z163" s="95"/>
      <c r="AA163" s="95"/>
      <c r="AB163" s="95">
        <f>IF(SUM(Y163:AA163)=0,MASTER_DATA_MAPPED!AB163*VLOOKUP(AB$20,Backend!$A$2:$K$61,VLOOKUP(MASTER_DATA_ESCALATED!$B163,Backend!$M$3:$O$8,3,FALSE),FALSE),SUM(Y163:AA163))</f>
        <v>0</v>
      </c>
      <c r="AC163" s="95"/>
      <c r="AD163" s="95"/>
      <c r="AE163" s="95"/>
      <c r="AF163" s="95">
        <f>IF(SUM(AC163:AE163)=0,MASTER_DATA_MAPPED!AF163*VLOOKUP(AF$20,Backend!$A$2:$K$61,VLOOKUP(MASTER_DATA_ESCALATED!$B163,Backend!$M$3:$O$8,3,FALSE),FALSE),SUM(AC163:AE163))</f>
        <v>0</v>
      </c>
      <c r="AG163" s="95"/>
      <c r="AH163" s="95"/>
      <c r="AI163" s="95"/>
      <c r="AJ163" s="95">
        <f>IF(SUM(AG163:AI163)=0,MASTER_DATA_MAPPED!AJ163*VLOOKUP(AJ$20,Backend!$A$2:$K$61,VLOOKUP(MASTER_DATA_ESCALATED!$B163,Backend!$M$3:$O$8,3,FALSE),FALSE),SUM(AG163:AI163))</f>
        <v>0</v>
      </c>
      <c r="AK163" s="95"/>
      <c r="AL163" s="95"/>
      <c r="AM163" s="95"/>
      <c r="AN163" s="95">
        <f>IF(SUM(AK163:AM163)=0,MASTER_DATA_MAPPED!AN163*VLOOKUP(AN$20,Backend!$A$2:$K$61,VLOOKUP(MASTER_DATA_ESCALATED!$B163,Backend!$M$3:$O$8,3,FALSE),FALSE),SUM(AK163:AM163))</f>
        <v>0</v>
      </c>
      <c r="AO163" s="95"/>
      <c r="AP163" s="95"/>
      <c r="AQ163" s="95"/>
      <c r="AR163" s="95">
        <f>IF(SUM(AO163:AQ163)=0,MASTER_DATA_MAPPED!AR163*VLOOKUP(AR$20,Backend!$A$2:$K$61,VLOOKUP(MASTER_DATA_ESCALATED!$B163,Backend!$M$3:$O$8,3,FALSE),FALSE),SUM(AO163:AQ163))</f>
        <v>0</v>
      </c>
      <c r="AS163" s="95"/>
      <c r="AT163" s="95"/>
      <c r="AU163" s="95"/>
      <c r="AV163" s="95">
        <f>IF(SUM(AS163:AU163)=0,MASTER_DATA_MAPPED!AV163*VLOOKUP(AV$20,Backend!$A$2:$K$61,VLOOKUP(MASTER_DATA_ESCALATED!$B163,Backend!$M$3:$O$8,3,FALSE),FALSE),SUM(AS163:AU163))</f>
        <v>0</v>
      </c>
      <c r="AW163" s="95"/>
      <c r="AX163" s="95"/>
      <c r="AY163" s="95"/>
      <c r="AZ163" s="95">
        <f>IF(SUM(AW163:AY163)=0,MASTER_DATA_MAPPED!AZ163*VLOOKUP(AZ$20,Backend!$A$2:$K$61,VLOOKUP(MASTER_DATA_ESCALATED!$B163,Backend!$M$3:$O$8,3,FALSE),FALSE),SUM(AW163:AY163))</f>
        <v>0</v>
      </c>
      <c r="BA163" s="95"/>
      <c r="BB163" s="95"/>
      <c r="BC163" s="95"/>
      <c r="BD163" s="95">
        <f>IF(SUM(BA163:BC163)=0,MASTER_DATA_MAPPED!BD163*VLOOKUP(BD$20,Backend!$A$2:$K$61,VLOOKUP(MASTER_DATA_ESCALATED!$B163,Backend!$M$3:$O$8,3,FALSE),FALSE),SUM(BA163:BC163))</f>
        <v>0</v>
      </c>
      <c r="BE163" s="95"/>
      <c r="BF163" s="95"/>
      <c r="BG163" s="95"/>
      <c r="BH163" s="95">
        <f>IF(SUM(BE163:BG163)=0,MASTER_DATA_MAPPED!BH163*VLOOKUP(BH$20,Backend!$A$2:$K$61,VLOOKUP(MASTER_DATA_ESCALATED!$B163,Backend!$M$3:$O$8,3,FALSE),FALSE),SUM(BE163:BG163))</f>
        <v>0</v>
      </c>
      <c r="BI163" s="95"/>
      <c r="BJ163" s="95"/>
      <c r="BK163" s="95"/>
      <c r="BL163" s="95">
        <f>IF(SUM(BI163:BK163)=0,MASTER_DATA_MAPPED!BL163*VLOOKUP(BL$20,Backend!$A$2:$K$61,VLOOKUP(MASTER_DATA_ESCALATED!$B163,Backend!$M$3:$O$8,3,FALSE),FALSE),SUM(BI163:BK163))</f>
        <v>0</v>
      </c>
      <c r="BM163" s="95"/>
      <c r="BN163" s="95"/>
      <c r="BO163" s="95"/>
      <c r="BP163" s="95">
        <f>IF(SUM(BM163:BO163)=0,MASTER_DATA_MAPPED!BP163*VLOOKUP(BP$20,Backend!$A$2:$K$61,VLOOKUP(MASTER_DATA_ESCALATED!$B163,Backend!$M$3:$O$8,3,FALSE),FALSE),SUM(BM163:BO163))</f>
        <v>0</v>
      </c>
      <c r="BQ163" s="95"/>
      <c r="BR163" s="95"/>
      <c r="BS163" s="95"/>
      <c r="BT163" s="95">
        <f>IF(SUM(BQ163:BS163)=0,MASTER_DATA_MAPPED!BT163*VLOOKUP(BT$20,Backend!$A$2:$K$61,VLOOKUP(MASTER_DATA_ESCALATED!$B163,Backend!$M$3:$O$8,3,FALSE),FALSE),SUM(BQ163:BS163))</f>
        <v>0</v>
      </c>
      <c r="BU163" s="95"/>
      <c r="BV163" s="95"/>
      <c r="BW163" s="95"/>
      <c r="BX163" s="95">
        <f>IF(SUM(BU163:BW163)=0,MASTER_DATA_MAPPED!BX163*VLOOKUP(BX$20,Backend!$A$2:$K$61,VLOOKUP(MASTER_DATA_ESCALATED!$B163,Backend!$M$3:$O$8,3,FALSE),FALSE),SUM(BU163:BW163))</f>
        <v>0</v>
      </c>
      <c r="BY163" s="95"/>
      <c r="BZ163" s="95"/>
      <c r="CA163" s="95"/>
      <c r="CB163" s="95">
        <f>IF(SUM(BY163:CA163)=0,MASTER_DATA_MAPPED!CB163*VLOOKUP(CB$20,Backend!$A$2:$K$61,VLOOKUP(MASTER_DATA_ESCALATED!$B163,Backend!$M$3:$O$8,3,FALSE),FALSE),SUM(BY163:CA163))</f>
        <v>0</v>
      </c>
      <c r="CC163" s="95"/>
      <c r="CD163" s="95"/>
      <c r="CE163" s="95"/>
      <c r="CF163" s="95">
        <f>IF(SUM(CC163:CE163)=0,MASTER_DATA_MAPPED!CF163*VLOOKUP(CF$20,Backend!$A$2:$K$61,VLOOKUP(MASTER_DATA_ESCALATED!$B163,Backend!$M$3:$O$8,3,FALSE),FALSE),SUM(CC163:CE163))</f>
        <v>0</v>
      </c>
      <c r="CG163" s="95"/>
      <c r="CH163" s="95"/>
      <c r="CI163" s="95"/>
      <c r="CJ163" s="95">
        <f>IF(SUM(CG163:CI163)=0,MASTER_DATA_MAPPED!CJ163*VLOOKUP(CJ$20,Backend!$A$2:$K$61,VLOOKUP(MASTER_DATA_ESCALATED!$B163,Backend!$M$3:$O$8,3,FALSE),FALSE),SUM(CG163:CI163))</f>
        <v>0</v>
      </c>
      <c r="CK163" s="95"/>
      <c r="CL163" s="95"/>
      <c r="CM163" s="95"/>
      <c r="CN163" s="95">
        <f>IF(SUM(CK163:CM163)=0,MASTER_DATA_MAPPED!CN163*VLOOKUP(CN$20,Backend!$A$2:$K$61,VLOOKUP(MASTER_DATA_ESCALATED!$B163,Backend!$M$3:$O$8,3,FALSE),FALSE),SUM(CK163:CM163))</f>
        <v>0</v>
      </c>
      <c r="CO163" s="95"/>
      <c r="CP163" s="95"/>
      <c r="CQ163" s="95"/>
      <c r="CR163" s="95">
        <f>IF(SUM(CO163:CQ163)=0,MASTER_DATA_MAPPED!CR163*VLOOKUP(CR$20,Backend!$A$2:$K$61,VLOOKUP(MASTER_DATA_ESCALATED!$B163,Backend!$M$3:$O$8,3,FALSE),FALSE),SUM(CO163:CQ163))</f>
        <v>0</v>
      </c>
      <c r="CS163" s="95"/>
      <c r="CT163" s="95"/>
      <c r="CU163" s="95"/>
      <c r="CV163" s="95">
        <f>IF(SUM(CS163:CU163)=0,MASTER_DATA_MAPPED!CV163*VLOOKUP(CV$20,Backend!$A$2:$K$61,VLOOKUP(MASTER_DATA_ESCALATED!$B163,Backend!$M$3:$O$8,3,FALSE),FALSE),SUM(CS163:CU163))</f>
        <v>0</v>
      </c>
      <c r="CW163" s="95"/>
      <c r="CX163" s="95"/>
      <c r="CY163" s="95"/>
      <c r="CZ163" s="95">
        <f>IF(SUM(CW163:CY163)=0,MASTER_DATA_MAPPED!CZ163*VLOOKUP(CZ$20,Backend!$A$2:$K$61,VLOOKUP(MASTER_DATA_ESCALATED!$B163,Backend!$M$3:$O$8,3,FALSE),FALSE),SUM(CW163:CY163))</f>
        <v>0</v>
      </c>
      <c r="DA163" s="95"/>
      <c r="DB163" s="95"/>
      <c r="DC163" s="95"/>
      <c r="DD163" s="95" t="e">
        <f>IF(SUM(DA163:DC163)=0,MASTER_DATA_MAPPED!DD163*VLOOKUP(DD$20,Backend!$A$2:$K$61,VLOOKUP(MASTER_DATA_ESCALATED!$B163,Backend!$M$3:$O$8,3,FALSE),FALSE),SUM(DA163:DC163))</f>
        <v>#N/A</v>
      </c>
      <c r="DE163" s="95"/>
      <c r="DF163" s="95"/>
      <c r="DG163" s="95"/>
      <c r="DH163" s="95">
        <f>IF(SUM(DE163:DG163)=0,MASTER_DATA_MAPPED!DH163*VLOOKUP(DH$20,Backend!$A$2:$K$61,VLOOKUP(MASTER_DATA_ESCALATED!$B163,Backend!$M$3:$O$8,3,FALSE),FALSE),SUM(DE163:DG163))</f>
        <v>0</v>
      </c>
      <c r="DI163" s="95"/>
      <c r="DJ163" s="95"/>
      <c r="DK163" s="95"/>
      <c r="DL163" s="95">
        <f>IF(SUM(DI163:DK163)=0,MASTER_DATA_MAPPED!DL163*VLOOKUP(DL$20,Backend!$A$2:$K$61,VLOOKUP(MASTER_DATA_ESCALATED!$B163,Backend!$M$3:$O$8,3,FALSE),FALSE),SUM(DI163:DK163))</f>
        <v>0</v>
      </c>
      <c r="DM163" s="95"/>
      <c r="DN163" s="95"/>
      <c r="DO163" s="95"/>
      <c r="DP163" s="95">
        <f>IF(SUM(DM163:DO163)=0,MASTER_DATA_MAPPED!DP163*VLOOKUP(DP$20,Backend!$A$2:$K$61,VLOOKUP(MASTER_DATA_ESCALATED!$B163,Backend!$M$3:$O$8,3,FALSE),FALSE),SUM(DM163:DO163))</f>
        <v>0</v>
      </c>
      <c r="DQ163" s="95"/>
      <c r="DR163" s="95"/>
      <c r="DS163" s="95"/>
      <c r="DT163" s="95">
        <f>IF(SUM(DQ163:DS163)=0,MASTER_DATA_MAPPED!DT163*VLOOKUP(DT$20,Backend!$A$2:$K$61,VLOOKUP(MASTER_DATA_ESCALATED!$B163,Backend!$M$3:$O$8,3,FALSE),FALSE),SUM(DQ163:DS163))</f>
        <v>0</v>
      </c>
      <c r="DU163" s="95"/>
      <c r="DV163" s="95"/>
      <c r="DW163" s="95"/>
      <c r="DX163" s="95">
        <f>IF(SUM(DU163:DW163)=0,MASTER_DATA_MAPPED!DX163*VLOOKUP(DX$20,Backend!$A$2:$K$61,VLOOKUP(MASTER_DATA_ESCALATED!$B163,Backend!$M$3:$O$8,3,FALSE),FALSE),SUM(DU163:DW163))</f>
        <v>0</v>
      </c>
      <c r="DY163" s="95"/>
      <c r="DZ163" s="95"/>
      <c r="EA163" s="95"/>
      <c r="EB163" s="95">
        <f>IF(SUM(DY163:EA163)=0,MASTER_DATA_MAPPED!EB163*VLOOKUP(EB$20,Backend!$A$2:$K$61,VLOOKUP(MASTER_DATA_ESCALATED!$B163,Backend!$M$3:$O$8,3,FALSE),FALSE),SUM(DY163:EA163))</f>
        <v>0</v>
      </c>
      <c r="EC163" s="95"/>
      <c r="ED163" s="95"/>
      <c r="EE163" s="95"/>
      <c r="EF163" s="95">
        <f>IF(SUM(EC163:EE163)=0,MASTER_DATA_MAPPED!EF163*VLOOKUP(EF$20,Backend!$A$2:$K$61,VLOOKUP(MASTER_DATA_ESCALATED!$B163,Backend!$M$3:$O$8,3,FALSE),FALSE),SUM(EC163:EE163))</f>
        <v>116408691.09195402</v>
      </c>
      <c r="EG163" s="95"/>
      <c r="EH163" s="95"/>
      <c r="EI163" s="95"/>
      <c r="EJ163" s="95">
        <f>IF(SUM(EG163:EI163)=0,MASTER_DATA_MAPPED!EJ163*VLOOKUP(EJ$20,Backend!$A$2:$K$61,VLOOKUP(MASTER_DATA_ESCALATED!$B163,Backend!$M$3:$O$8,3,FALSE),FALSE),SUM(EG163:EI163))</f>
        <v>0</v>
      </c>
      <c r="EK163" s="95"/>
      <c r="EL163" s="95"/>
      <c r="EM163" s="95"/>
      <c r="EN163" s="95">
        <f>IF(SUM(EK163:EM163)=0,MASTER_DATA_MAPPED!EN163*VLOOKUP(EN$20,Backend!$A$2:$K$61,VLOOKUP(MASTER_DATA_ESCALATED!$B163,Backend!$M$3:$O$8,3,FALSE),FALSE),SUM(EK163:EM163))</f>
        <v>0</v>
      </c>
      <c r="EO163" s="95"/>
      <c r="EP163" s="95"/>
      <c r="EQ163" s="95"/>
      <c r="ER163" s="95">
        <f>IF(SUM(EO163:EQ163)=0,MASTER_DATA_MAPPED!ER163*VLOOKUP(ER$20,Backend!$A$2:$K$61,VLOOKUP(MASTER_DATA_ESCALATED!$B163,Backend!$M$3:$O$8,3,FALSE),FALSE),SUM(EO163:EQ163))</f>
        <v>0</v>
      </c>
      <c r="ES163" s="95"/>
      <c r="ET163" s="95"/>
      <c r="EU163" s="95"/>
      <c r="EV163" s="95">
        <f>IF(SUM(ES163:EU163)=0,MASTER_DATA_MAPPED!EV163*VLOOKUP(EV$20,Backend!$A$2:$K$61,VLOOKUP(MASTER_DATA_ESCALATED!$B163,Backend!$M$3:$O$8,3,FALSE),FALSE),SUM(ES163:EU163))</f>
        <v>0</v>
      </c>
      <c r="EW163" s="95"/>
      <c r="EX163" s="95"/>
      <c r="EY163" s="95"/>
      <c r="EZ163" s="95">
        <f>IF(SUM(EW163:EY163)=0,MASTER_DATA_MAPPED!EZ163*VLOOKUP(EZ$20,Backend!$A$2:$K$61,VLOOKUP(MASTER_DATA_ESCALATED!$B163,Backend!$M$3:$O$8,3,FALSE),FALSE),SUM(EW163:EY163))</f>
        <v>9406147.5256769378</v>
      </c>
      <c r="FA163" s="95"/>
      <c r="FB163" s="95"/>
      <c r="FC163" s="95"/>
      <c r="FD163" s="95">
        <f>IF(SUM(FA163:FC163)=0,MASTER_DATA_MAPPED!FD163*VLOOKUP(FD$20,Backend!$A$2:$K$61,VLOOKUP(MASTER_DATA_ESCALATED!$B163,Backend!$M$3:$O$8,3,FALSE),FALSE),SUM(FA163:FC163))</f>
        <v>8932496.732026143</v>
      </c>
      <c r="FE163" s="95"/>
      <c r="FF163" s="95"/>
      <c r="FG163" s="95"/>
      <c r="FH163" s="95">
        <f>IF(SUM(FE163:FG163)=0,MASTER_DATA_MAPPED!FH163*VLOOKUP(FH$20,Backend!$A$2:$K$61,VLOOKUP(MASTER_DATA_ESCALATED!$B163,Backend!$M$3:$O$8,3,FALSE),FALSE),SUM(FE163:FG163))</f>
        <v>8561934.6405228749</v>
      </c>
      <c r="FI163" s="95"/>
      <c r="FJ163" s="95"/>
      <c r="FK163" s="95"/>
      <c r="FL163" s="95">
        <f>IF(SUM(FI163:FK163)=0,MASTER_DATA_MAPPED!FL163*VLOOKUP(FL$20,Backend!$A$2:$K$61,VLOOKUP(MASTER_DATA_ESCALATED!$B163,Backend!$M$3:$O$8,3,FALSE),FALSE),SUM(FI163:FK163))</f>
        <v>17132227.824463118</v>
      </c>
      <c r="FM163" s="95"/>
      <c r="FN163" s="95"/>
      <c r="FO163" s="95"/>
      <c r="FP163" s="95">
        <f>IF(SUM(FM163:FO163)=0,MASTER_DATA_MAPPED!FP163*VLOOKUP(FP$20,Backend!$A$2:$K$61,VLOOKUP(MASTER_DATA_ESCALATED!$B163,Backend!$M$3:$O$8,3,FALSE),FALSE),SUM(FM163:FO163))</f>
        <v>16087187.738895327</v>
      </c>
      <c r="FQ163" s="95"/>
      <c r="FR163" s="95"/>
      <c r="FS163" s="95"/>
      <c r="FT163" s="95">
        <f>IF(SUM(FQ163:FS163)=0,MASTER_DATA_MAPPED!FT163*VLOOKUP(FT$20,Backend!$A$2:$K$61,VLOOKUP(MASTER_DATA_ESCALATED!$B163,Backend!$M$3:$O$8,3,FALSE),FALSE),SUM(FQ163:FS163))</f>
        <v>14235752.318269603</v>
      </c>
      <c r="FU163" s="95"/>
      <c r="FV163" s="95"/>
      <c r="FW163" s="95"/>
      <c r="FX163" s="95">
        <f>IF(SUM(FU163:FW163)=0,MASTER_DATA_MAPPED!FX163*VLOOKUP(FX$20,Backend!$A$2:$K$61,VLOOKUP(MASTER_DATA_ESCALATED!$B163,Backend!$M$3:$O$8,3,FALSE),FALSE),SUM(FU163:FW163))</f>
        <v>13828665.103128621</v>
      </c>
      <c r="FY163" s="95"/>
      <c r="FZ163" s="95"/>
      <c r="GA163" s="95"/>
      <c r="GB163" s="95">
        <f>IF(SUM(FY163:GA163)=0,MASTER_DATA_MAPPED!GB163*VLOOKUP(GB$20,Backend!$A$2:$K$61,VLOOKUP(MASTER_DATA_ESCALATED!$B163,Backend!$M$3:$O$8,3,FALSE),FALSE),SUM(FY163:GA163))</f>
        <v>17116302.37466203</v>
      </c>
      <c r="GC163" s="95"/>
      <c r="GD163" s="95"/>
      <c r="GE163" s="95"/>
      <c r="GF163" s="95">
        <f>IF(SUM(GC163:GE163)=0,MASTER_DATA_MAPPED!GF163*VLOOKUP(GF$20,Backend!$A$2:$K$61,VLOOKUP(MASTER_DATA_ESCALATED!$B163,Backend!$M$3:$O$8,3,FALSE),FALSE),SUM(GC163:GE163))</f>
        <v>15212936.825028969</v>
      </c>
      <c r="GG163" s="95"/>
      <c r="GH163" s="95"/>
      <c r="GI163" s="95"/>
      <c r="GJ163" s="95">
        <f>IF(SUM(GG163:GI163)=0,MASTER_DATA_MAPPED!GJ163*VLOOKUP(GJ$20,Backend!$A$2:$K$61,VLOOKUP(MASTER_DATA_ESCALATED!$B163,Backend!$M$3:$O$8,3,FALSE),FALSE),SUM(GG163:GI163))</f>
        <v>14827167.517960602</v>
      </c>
      <c r="GK163" s="95"/>
      <c r="GL163" s="95"/>
      <c r="GM163" s="95"/>
      <c r="GN163" s="95">
        <f>IF(SUM(GK163:GM163)=0,MASTER_DATA_MAPPED!GN163*VLOOKUP(GN$20,Backend!$A$2:$K$61,VLOOKUP(MASTER_DATA_ESCALATED!$B163,Backend!$M$3:$O$8,3,FALSE),FALSE),SUM(GK163:GM163))</f>
        <v>17207883.16724604</v>
      </c>
      <c r="GO163" s="95"/>
      <c r="GP163" s="95"/>
      <c r="GQ163" s="95"/>
      <c r="GR163" s="95">
        <f>IF(SUM(GO163:GQ163)=0,MASTER_DATA_MAPPED!GR163*VLOOKUP(GR$20,Backend!$A$2:$K$61,VLOOKUP(MASTER_DATA_ESCALATED!$B163,Backend!$M$3:$O$8,3,FALSE),FALSE),SUM(GO163:GQ163))</f>
        <v>15288321.724217845</v>
      </c>
      <c r="GS163" s="95"/>
      <c r="GT163" s="95"/>
      <c r="GU163" s="95"/>
      <c r="GV163" s="95">
        <f>IF(SUM(GS163:GU163)=0,MASTER_DATA_MAPPED!GV163*VLOOKUP(GV$20,Backend!$A$2:$K$61,VLOOKUP(MASTER_DATA_ESCALATED!$B163,Backend!$M$3:$O$8,3,FALSE),FALSE),SUM(GS163:GU163))</f>
        <v>14834703.011201236</v>
      </c>
    </row>
    <row r="164" spans="2:204" ht="17.25" hidden="1" outlineLevel="2" x14ac:dyDescent="0.3">
      <c r="B164" s="21">
        <f t="shared" si="3"/>
        <v>30</v>
      </c>
      <c r="C164" s="24">
        <f t="shared" si="4"/>
        <v>353</v>
      </c>
      <c r="D164" s="77"/>
      <c r="E164" s="52"/>
      <c r="F164" s="24">
        <v>353</v>
      </c>
      <c r="G164" s="80"/>
      <c r="H164" s="34" t="s">
        <v>143</v>
      </c>
      <c r="I164" s="95"/>
      <c r="J164" s="95"/>
      <c r="K164" s="95"/>
      <c r="L164" s="95">
        <f>IF(SUM(I164:K164)=0,MASTER_DATA_MAPPED!L164*VLOOKUP(L$20,Backend!$A$2:$K$61,VLOOKUP(MASTER_DATA_ESCALATED!$B164,Backend!$M$3:$O$8,3,FALSE),FALSE),SUM(I164:K164))</f>
        <v>26810422.282120395</v>
      </c>
      <c r="M164" s="95"/>
      <c r="N164" s="95"/>
      <c r="O164" s="95"/>
      <c r="P164" s="95">
        <f>IF(SUM(M164:O164)=0,MASTER_DATA_MAPPED!P164*VLOOKUP(P$20,Backend!$A$2:$K$61,VLOOKUP(MASTER_DATA_ESCALATED!$B164,Backend!$M$3:$O$8,3,FALSE),FALSE),SUM(M164:O164))</f>
        <v>26810422.282120395</v>
      </c>
      <c r="Q164" s="95"/>
      <c r="R164" s="95"/>
      <c r="S164" s="95"/>
      <c r="T164" s="95">
        <f>IF(SUM(Q164:S164)=0,MASTER_DATA_MAPPED!T164*VLOOKUP(T$20,Backend!$A$2:$K$61,VLOOKUP(MASTER_DATA_ESCALATED!$B164,Backend!$M$3:$O$8,3,FALSE),FALSE),SUM(Q164:S164))</f>
        <v>26810422.282120395</v>
      </c>
      <c r="U164" s="95"/>
      <c r="V164" s="95"/>
      <c r="W164" s="95"/>
      <c r="X164" s="95">
        <f>IF(SUM(U164:W164)=0,MASTER_DATA_MAPPED!X164*VLOOKUP(X$20,Backend!$A$2:$K$61,VLOOKUP(MASTER_DATA_ESCALATED!$B164,Backend!$M$3:$O$8,3,FALSE),FALSE),SUM(U164:W164))</f>
        <v>26810422.282120395</v>
      </c>
      <c r="Y164" s="95"/>
      <c r="Z164" s="95"/>
      <c r="AA164" s="95"/>
      <c r="AB164" s="95">
        <f>IF(SUM(Y164:AA164)=0,MASTER_DATA_MAPPED!AB164*VLOOKUP(AB$20,Backend!$A$2:$K$61,VLOOKUP(MASTER_DATA_ESCALATED!$B164,Backend!$M$3:$O$8,3,FALSE),FALSE),SUM(Y164:AA164))</f>
        <v>26810422.282120395</v>
      </c>
      <c r="AC164" s="95"/>
      <c r="AD164" s="95"/>
      <c r="AE164" s="95"/>
      <c r="AF164" s="95">
        <f>IF(SUM(AC164:AE164)=0,MASTER_DATA_MAPPED!AF164*VLOOKUP(AF$20,Backend!$A$2:$K$61,VLOOKUP(MASTER_DATA_ESCALATED!$B164,Backend!$M$3:$O$8,3,FALSE),FALSE),SUM(AC164:AE164))</f>
        <v>26810422.282120395</v>
      </c>
      <c r="AG164" s="95"/>
      <c r="AH164" s="95"/>
      <c r="AI164" s="95"/>
      <c r="AJ164" s="95">
        <f>IF(SUM(AG164:AI164)=0,MASTER_DATA_MAPPED!AJ164*VLOOKUP(AJ$20,Backend!$A$2:$K$61,VLOOKUP(MASTER_DATA_ESCALATED!$B164,Backend!$M$3:$O$8,3,FALSE),FALSE),SUM(AG164:AI164))</f>
        <v>26810422.282120395</v>
      </c>
      <c r="AK164" s="95"/>
      <c r="AL164" s="95"/>
      <c r="AM164" s="95"/>
      <c r="AN164" s="95">
        <f>IF(SUM(AK164:AM164)=0,MASTER_DATA_MAPPED!AN164*VLOOKUP(AN$20,Backend!$A$2:$K$61,VLOOKUP(MASTER_DATA_ESCALATED!$B164,Backend!$M$3:$O$8,3,FALSE),FALSE),SUM(AK164:AM164))</f>
        <v>26810422.282120395</v>
      </c>
      <c r="AO164" s="95"/>
      <c r="AP164" s="95"/>
      <c r="AQ164" s="95"/>
      <c r="AR164" s="95">
        <f>IF(SUM(AO164:AQ164)=0,MASTER_DATA_MAPPED!AR164*VLOOKUP(AR$20,Backend!$A$2:$K$61,VLOOKUP(MASTER_DATA_ESCALATED!$B164,Backend!$M$3:$O$8,3,FALSE),FALSE),SUM(AO164:AQ164))</f>
        <v>0</v>
      </c>
      <c r="AS164" s="95"/>
      <c r="AT164" s="95"/>
      <c r="AU164" s="95"/>
      <c r="AV164" s="95">
        <f>IF(SUM(AS164:AU164)=0,MASTER_DATA_MAPPED!AV164*VLOOKUP(AV$20,Backend!$A$2:$K$61,VLOOKUP(MASTER_DATA_ESCALATED!$B164,Backend!$M$3:$O$8,3,FALSE),FALSE),SUM(AS164:AU164))</f>
        <v>0</v>
      </c>
      <c r="AW164" s="95"/>
      <c r="AX164" s="95"/>
      <c r="AY164" s="95"/>
      <c r="AZ164" s="95">
        <f>IF(SUM(AW164:AY164)=0,MASTER_DATA_MAPPED!AZ164*VLOOKUP(AZ$20,Backend!$A$2:$K$61,VLOOKUP(MASTER_DATA_ESCALATED!$B164,Backend!$M$3:$O$8,3,FALSE),FALSE),SUM(AW164:AY164))</f>
        <v>0</v>
      </c>
      <c r="BA164" s="95"/>
      <c r="BB164" s="95"/>
      <c r="BC164" s="95"/>
      <c r="BD164" s="95">
        <f>IF(SUM(BA164:BC164)=0,MASTER_DATA_MAPPED!BD164*VLOOKUP(BD$20,Backend!$A$2:$K$61,VLOOKUP(MASTER_DATA_ESCALATED!$B164,Backend!$M$3:$O$8,3,FALSE),FALSE),SUM(BA164:BC164))</f>
        <v>0</v>
      </c>
      <c r="BE164" s="95"/>
      <c r="BF164" s="95"/>
      <c r="BG164" s="95"/>
      <c r="BH164" s="95">
        <f>IF(SUM(BE164:BG164)=0,MASTER_DATA_MAPPED!BH164*VLOOKUP(BH$20,Backend!$A$2:$K$61,VLOOKUP(MASTER_DATA_ESCALATED!$B164,Backend!$M$3:$O$8,3,FALSE),FALSE),SUM(BE164:BG164))</f>
        <v>0</v>
      </c>
      <c r="BI164" s="95"/>
      <c r="BJ164" s="95"/>
      <c r="BK164" s="95"/>
      <c r="BL164" s="95">
        <f>IF(SUM(BI164:BK164)=0,MASTER_DATA_MAPPED!BL164*VLOOKUP(BL$20,Backend!$A$2:$K$61,VLOOKUP(MASTER_DATA_ESCALATED!$B164,Backend!$M$3:$O$8,3,FALSE),FALSE),SUM(BI164:BK164))</f>
        <v>0</v>
      </c>
      <c r="BM164" s="95"/>
      <c r="BN164" s="95"/>
      <c r="BO164" s="95"/>
      <c r="BP164" s="95">
        <f>IF(SUM(BM164:BO164)=0,MASTER_DATA_MAPPED!BP164*VLOOKUP(BP$20,Backend!$A$2:$K$61,VLOOKUP(MASTER_DATA_ESCALATED!$B164,Backend!$M$3:$O$8,3,FALSE),FALSE),SUM(BM164:BO164))</f>
        <v>43578659.197012134</v>
      </c>
      <c r="BQ164" s="95"/>
      <c r="BR164" s="95"/>
      <c r="BS164" s="95"/>
      <c r="BT164" s="95">
        <f>IF(SUM(BQ164:BS164)=0,MASTER_DATA_MAPPED!BT164*VLOOKUP(BT$20,Backend!$A$2:$K$61,VLOOKUP(MASTER_DATA_ESCALATED!$B164,Backend!$M$3:$O$8,3,FALSE),FALSE),SUM(BQ164:BS164))</f>
        <v>20093938.37535014</v>
      </c>
      <c r="BU164" s="95"/>
      <c r="BV164" s="95"/>
      <c r="BW164" s="95"/>
      <c r="BX164" s="95">
        <f>IF(SUM(BU164:BW164)=0,MASTER_DATA_MAPPED!BX164*VLOOKUP(BX$20,Backend!$A$2:$K$61,VLOOKUP(MASTER_DATA_ESCALATED!$B164,Backend!$M$3:$O$8,3,FALSE),FALSE),SUM(BU164:BW164))</f>
        <v>5750677.8711484587</v>
      </c>
      <c r="BY164" s="95"/>
      <c r="BZ164" s="95"/>
      <c r="CA164" s="95"/>
      <c r="CB164" s="95">
        <f>IF(SUM(BY164:CA164)=0,MASTER_DATA_MAPPED!CB164*VLOOKUP(CB$20,Backend!$A$2:$K$61,VLOOKUP(MASTER_DATA_ESCALATED!$B164,Backend!$M$3:$O$8,3,FALSE),FALSE),SUM(BY164:CA164))</f>
        <v>8567507.0028011203</v>
      </c>
      <c r="CC164" s="95"/>
      <c r="CD164" s="95"/>
      <c r="CE164" s="95"/>
      <c r="CF164" s="95">
        <f>IF(SUM(CC164:CE164)=0,MASTER_DATA_MAPPED!CF164*VLOOKUP(CF$20,Backend!$A$2:$K$61,VLOOKUP(MASTER_DATA_ESCALATED!$B164,Backend!$M$3:$O$8,3,FALSE),FALSE),SUM(CC164:CE164))</f>
        <v>5182296.9187675072</v>
      </c>
      <c r="CG164" s="95"/>
      <c r="CH164" s="95"/>
      <c r="CI164" s="95"/>
      <c r="CJ164" s="95">
        <f>IF(SUM(CG164:CI164)=0,MASTER_DATA_MAPPED!CJ164*VLOOKUP(CJ$20,Backend!$A$2:$K$61,VLOOKUP(MASTER_DATA_ESCALATED!$B164,Backend!$M$3:$O$8,3,FALSE),FALSE),SUM(CG164:CI164))</f>
        <v>0</v>
      </c>
      <c r="CK164" s="95"/>
      <c r="CL164" s="95"/>
      <c r="CM164" s="95"/>
      <c r="CN164" s="95">
        <f>IF(SUM(CK164:CM164)=0,MASTER_DATA_MAPPED!CN164*VLOOKUP(CN$20,Backend!$A$2:$K$61,VLOOKUP(MASTER_DATA_ESCALATED!$B164,Backend!$M$3:$O$8,3,FALSE),FALSE),SUM(CK164:CM164))</f>
        <v>0</v>
      </c>
      <c r="CO164" s="95"/>
      <c r="CP164" s="95"/>
      <c r="CQ164" s="95"/>
      <c r="CR164" s="95">
        <f>IF(SUM(CO164:CQ164)=0,MASTER_DATA_MAPPED!CR164*VLOOKUP(CR$20,Backend!$A$2:$K$61,VLOOKUP(MASTER_DATA_ESCALATED!$B164,Backend!$M$3:$O$8,3,FALSE),FALSE),SUM(CO164:CQ164))</f>
        <v>0</v>
      </c>
      <c r="CS164" s="95"/>
      <c r="CT164" s="95"/>
      <c r="CU164" s="95"/>
      <c r="CV164" s="95">
        <f>IF(SUM(CS164:CU164)=0,MASTER_DATA_MAPPED!CV164*VLOOKUP(CV$20,Backend!$A$2:$K$61,VLOOKUP(MASTER_DATA_ESCALATED!$B164,Backend!$M$3:$O$8,3,FALSE),FALSE),SUM(CS164:CU164))</f>
        <v>0</v>
      </c>
      <c r="CW164" s="95"/>
      <c r="CX164" s="95"/>
      <c r="CY164" s="95"/>
      <c r="CZ164" s="95">
        <f>IF(SUM(CW164:CY164)=0,MASTER_DATA_MAPPED!CZ164*VLOOKUP(CZ$20,Backend!$A$2:$K$61,VLOOKUP(MASTER_DATA_ESCALATED!$B164,Backend!$M$3:$O$8,3,FALSE),FALSE),SUM(CW164:CY164))</f>
        <v>0</v>
      </c>
      <c r="DA164" s="95"/>
      <c r="DB164" s="95"/>
      <c r="DC164" s="95"/>
      <c r="DD164" s="95" t="e">
        <f>IF(SUM(DA164:DC164)=0,MASTER_DATA_MAPPED!DD164*VLOOKUP(DD$20,Backend!$A$2:$K$61,VLOOKUP(MASTER_DATA_ESCALATED!$B164,Backend!$M$3:$O$8,3,FALSE),FALSE),SUM(DA164:DC164))</f>
        <v>#N/A</v>
      </c>
      <c r="DE164" s="95"/>
      <c r="DF164" s="95"/>
      <c r="DG164" s="95"/>
      <c r="DH164" s="95">
        <f>IF(SUM(DE164:DG164)=0,MASTER_DATA_MAPPED!DH164*VLOOKUP(DH$20,Backend!$A$2:$K$61,VLOOKUP(MASTER_DATA_ESCALATED!$B164,Backend!$M$3:$O$8,3,FALSE),FALSE),SUM(DE164:DG164))</f>
        <v>0</v>
      </c>
      <c r="DI164" s="95"/>
      <c r="DJ164" s="95"/>
      <c r="DK164" s="95"/>
      <c r="DL164" s="95">
        <f>IF(SUM(DI164:DK164)=0,MASTER_DATA_MAPPED!DL164*VLOOKUP(DL$20,Backend!$A$2:$K$61,VLOOKUP(MASTER_DATA_ESCALATED!$B164,Backend!$M$3:$O$8,3,FALSE),FALSE),SUM(DI164:DK164))</f>
        <v>0</v>
      </c>
      <c r="DM164" s="95"/>
      <c r="DN164" s="95"/>
      <c r="DO164" s="95"/>
      <c r="DP164" s="95">
        <f>IF(SUM(DM164:DO164)=0,MASTER_DATA_MAPPED!DP164*VLOOKUP(DP$20,Backend!$A$2:$K$61,VLOOKUP(MASTER_DATA_ESCALATED!$B164,Backend!$M$3:$O$8,3,FALSE),FALSE),SUM(DM164:DO164))</f>
        <v>0</v>
      </c>
      <c r="DQ164" s="95"/>
      <c r="DR164" s="95"/>
      <c r="DS164" s="95"/>
      <c r="DT164" s="95">
        <f>IF(SUM(DQ164:DS164)=0,MASTER_DATA_MAPPED!DT164*VLOOKUP(DT$20,Backend!$A$2:$K$61,VLOOKUP(MASTER_DATA_ESCALATED!$B164,Backend!$M$3:$O$8,3,FALSE),FALSE),SUM(DQ164:DS164))</f>
        <v>0</v>
      </c>
      <c r="DU164" s="95"/>
      <c r="DV164" s="95"/>
      <c r="DW164" s="95"/>
      <c r="DX164" s="95">
        <f>IF(SUM(DU164:DW164)=0,MASTER_DATA_MAPPED!DX164*VLOOKUP(DX$20,Backend!$A$2:$K$61,VLOOKUP(MASTER_DATA_ESCALATED!$B164,Backend!$M$3:$O$8,3,FALSE),FALSE),SUM(DU164:DW164))</f>
        <v>0</v>
      </c>
      <c r="DY164" s="95"/>
      <c r="DZ164" s="95"/>
      <c r="EA164" s="95"/>
      <c r="EB164" s="95">
        <f>IF(SUM(DY164:EA164)=0,MASTER_DATA_MAPPED!EB164*VLOOKUP(EB$20,Backend!$A$2:$K$61,VLOOKUP(MASTER_DATA_ESCALATED!$B164,Backend!$M$3:$O$8,3,FALSE),FALSE),SUM(DY164:EA164))</f>
        <v>0</v>
      </c>
      <c r="EC164" s="95"/>
      <c r="ED164" s="95"/>
      <c r="EE164" s="95"/>
      <c r="EF164" s="95">
        <f>IF(SUM(EC164:EE164)=0,MASTER_DATA_MAPPED!EF164*VLOOKUP(EF$20,Backend!$A$2:$K$61,VLOOKUP(MASTER_DATA_ESCALATED!$B164,Backend!$M$3:$O$8,3,FALSE),FALSE),SUM(EC164:EE164))</f>
        <v>0</v>
      </c>
      <c r="EG164" s="95"/>
      <c r="EH164" s="95"/>
      <c r="EI164" s="95"/>
      <c r="EJ164" s="95">
        <f>IF(SUM(EG164:EI164)=0,MASTER_DATA_MAPPED!EJ164*VLOOKUP(EJ$20,Backend!$A$2:$K$61,VLOOKUP(MASTER_DATA_ESCALATED!$B164,Backend!$M$3:$O$8,3,FALSE),FALSE),SUM(EG164:EI164))</f>
        <v>0</v>
      </c>
      <c r="EK164" s="95"/>
      <c r="EL164" s="95"/>
      <c r="EM164" s="95"/>
      <c r="EN164" s="95">
        <f>IF(SUM(EK164:EM164)=0,MASTER_DATA_MAPPED!EN164*VLOOKUP(EN$20,Backend!$A$2:$K$61,VLOOKUP(MASTER_DATA_ESCALATED!$B164,Backend!$M$3:$O$8,3,FALSE),FALSE),SUM(EK164:EM164))</f>
        <v>0</v>
      </c>
      <c r="EO164" s="95"/>
      <c r="EP164" s="95"/>
      <c r="EQ164" s="95"/>
      <c r="ER164" s="95">
        <f>IF(SUM(EO164:EQ164)=0,MASTER_DATA_MAPPED!ER164*VLOOKUP(ER$20,Backend!$A$2:$K$61,VLOOKUP(MASTER_DATA_ESCALATED!$B164,Backend!$M$3:$O$8,3,FALSE),FALSE),SUM(EO164:EQ164))</f>
        <v>0</v>
      </c>
      <c r="ES164" s="95"/>
      <c r="ET164" s="95"/>
      <c r="EU164" s="95"/>
      <c r="EV164" s="95">
        <f>IF(SUM(ES164:EU164)=0,MASTER_DATA_MAPPED!EV164*VLOOKUP(EV$20,Backend!$A$2:$K$61,VLOOKUP(MASTER_DATA_ESCALATED!$B164,Backend!$M$3:$O$8,3,FALSE),FALSE),SUM(ES164:EU164))</f>
        <v>0</v>
      </c>
      <c r="EW164" s="95"/>
      <c r="EX164" s="95"/>
      <c r="EY164" s="95"/>
      <c r="EZ164" s="95">
        <f>IF(SUM(EW164:EY164)=0,MASTER_DATA_MAPPED!EZ164*VLOOKUP(EZ$20,Backend!$A$2:$K$61,VLOOKUP(MASTER_DATA_ESCALATED!$B164,Backend!$M$3:$O$8,3,FALSE),FALSE),SUM(EW164:EY164))</f>
        <v>57462199.813258633</v>
      </c>
      <c r="FA164" s="95"/>
      <c r="FB164" s="95"/>
      <c r="FC164" s="95"/>
      <c r="FD164" s="95">
        <f>IF(SUM(FA164:FC164)=0,MASTER_DATA_MAPPED!FD164*VLOOKUP(FD$20,Backend!$A$2:$K$61,VLOOKUP(MASTER_DATA_ESCALATED!$B164,Backend!$M$3:$O$8,3,FALSE),FALSE),SUM(FA164:FC164))</f>
        <v>54428048.552754432</v>
      </c>
      <c r="FE164" s="95"/>
      <c r="FF164" s="95"/>
      <c r="FG164" s="95"/>
      <c r="FH164" s="95">
        <f>IF(SUM(FE164:FG164)=0,MASTER_DATA_MAPPED!FH164*VLOOKUP(FH$20,Backend!$A$2:$K$61,VLOOKUP(MASTER_DATA_ESCALATED!$B164,Backend!$M$3:$O$8,3,FALSE),FALSE),SUM(FE164:FG164))</f>
        <v>51995712.418300651</v>
      </c>
      <c r="FI164" s="95"/>
      <c r="FJ164" s="95"/>
      <c r="FK164" s="95"/>
      <c r="FL164" s="95">
        <f>IF(SUM(FI164:FK164)=0,MASTER_DATA_MAPPED!FL164*VLOOKUP(FL$20,Backend!$A$2:$K$61,VLOOKUP(MASTER_DATA_ESCALATED!$B164,Backend!$M$3:$O$8,3,FALSE),FALSE),SUM(FI164:FK164))</f>
        <v>103478767.5070028</v>
      </c>
      <c r="FM164" s="95"/>
      <c r="FN164" s="95"/>
      <c r="FO164" s="95"/>
      <c r="FP164" s="95">
        <f>IF(SUM(FM164:FO164)=0,MASTER_DATA_MAPPED!FP164*VLOOKUP(FP$20,Backend!$A$2:$K$61,VLOOKUP(MASTER_DATA_ESCALATED!$B164,Backend!$M$3:$O$8,3,FALSE),FALSE),SUM(FM164:FO164))</f>
        <v>99538501.654692933</v>
      </c>
      <c r="FQ164" s="95"/>
      <c r="FR164" s="95"/>
      <c r="FS164" s="95"/>
      <c r="FT164" s="95">
        <f>IF(SUM(FQ164:FS164)=0,MASTER_DATA_MAPPED!FT164*VLOOKUP(FT$20,Backend!$A$2:$K$61,VLOOKUP(MASTER_DATA_ESCALATED!$B164,Backend!$M$3:$O$8,3,FALSE),FALSE),SUM(FQ164:FS164))</f>
        <v>92265010.298957124</v>
      </c>
      <c r="FU164" s="95"/>
      <c r="FV164" s="95"/>
      <c r="FW164" s="95"/>
      <c r="FX164" s="95">
        <f>IF(SUM(FU164:FW164)=0,MASTER_DATA_MAPPED!FX164*VLOOKUP(FX$20,Backend!$A$2:$K$61,VLOOKUP(MASTER_DATA_ESCALATED!$B164,Backend!$M$3:$O$8,3,FALSE),FALSE),SUM(FU164:FW164))</f>
        <v>90665918.238702208</v>
      </c>
      <c r="FY164" s="95"/>
      <c r="FZ164" s="95"/>
      <c r="GA164" s="95"/>
      <c r="GB164" s="95">
        <f>IF(SUM(FY164:GA164)=0,MASTER_DATA_MAPPED!GB164*VLOOKUP(GB$20,Backend!$A$2:$K$61,VLOOKUP(MASTER_DATA_ESCALATED!$B164,Backend!$M$3:$O$8,3,FALSE),FALSE),SUM(FY164:GA164))</f>
        <v>103581458.59559676</v>
      </c>
      <c r="GC164" s="95"/>
      <c r="GD164" s="95"/>
      <c r="GE164" s="95"/>
      <c r="GF164" s="95">
        <f>IF(SUM(GC164:GE164)=0,MASTER_DATA_MAPPED!GF164*VLOOKUP(GF$20,Backend!$A$2:$K$61,VLOOKUP(MASTER_DATA_ESCALATED!$B164,Backend!$M$3:$O$8,3,FALSE),FALSE),SUM(GC164:GE164))</f>
        <v>96103948.774044037</v>
      </c>
      <c r="GG164" s="95"/>
      <c r="GH164" s="95"/>
      <c r="GI164" s="95"/>
      <c r="GJ164" s="95">
        <f>IF(SUM(GG164:GI164)=0,MASTER_DATA_MAPPED!GJ164*VLOOKUP(GJ$20,Backend!$A$2:$K$61,VLOOKUP(MASTER_DATA_ESCALATED!$B164,Backend!$M$3:$O$8,3,FALSE),FALSE),SUM(GG164:GI164))</f>
        <v>94588431.765160292</v>
      </c>
      <c r="GK164" s="95"/>
      <c r="GL164" s="95"/>
      <c r="GM164" s="95"/>
      <c r="GN164" s="95">
        <f>IF(SUM(GK164:GM164)=0,MASTER_DATA_MAPPED!GN164*VLOOKUP(GN$20,Backend!$A$2:$K$61,VLOOKUP(MASTER_DATA_ESCALATED!$B164,Backend!$M$3:$O$8,3,FALSE),FALSE),SUM(GK164:GM164))</f>
        <v>67602401.285438389</v>
      </c>
      <c r="GO164" s="95"/>
      <c r="GP164" s="95"/>
      <c r="GQ164" s="95"/>
      <c r="GR164" s="95">
        <f>IF(SUM(GO164:GQ164)=0,MASTER_DATA_MAPPED!GR164*VLOOKUP(GR$20,Backend!$A$2:$K$61,VLOOKUP(MASTER_DATA_ESCALATED!$B164,Backend!$M$3:$O$8,3,FALSE),FALSE),SUM(GO164:GQ164))</f>
        <v>60061267.374275781</v>
      </c>
      <c r="GS164" s="95"/>
      <c r="GT164" s="95"/>
      <c r="GU164" s="95"/>
      <c r="GV164" s="95">
        <f>IF(SUM(GS164:GU164)=0,MASTER_DATA_MAPPED!GV164*VLOOKUP(GV$20,Backend!$A$2:$K$61,VLOOKUP(MASTER_DATA_ESCALATED!$B164,Backend!$M$3:$O$8,3,FALSE),FALSE),SUM(GS164:GU164))</f>
        <v>58279195.834685206</v>
      </c>
    </row>
    <row r="165" spans="2:204" s="25" customFormat="1" ht="17.25" hidden="1" outlineLevel="1" x14ac:dyDescent="0.3">
      <c r="B165" s="183">
        <f t="shared" si="3"/>
        <v>30</v>
      </c>
      <c r="C165" s="51">
        <f t="shared" si="4"/>
        <v>36</v>
      </c>
      <c r="D165" s="75"/>
      <c r="E165" s="51">
        <v>36</v>
      </c>
      <c r="F165" s="51"/>
      <c r="G165" s="76"/>
      <c r="H165" s="37" t="s">
        <v>144</v>
      </c>
      <c r="I165" s="96"/>
      <c r="J165" s="96"/>
      <c r="K165" s="96"/>
      <c r="L165" s="96">
        <f>IF(SUM(I165:K165)=0,MASTER_DATA_MAPPED!L165*VLOOKUP(L$20,Backend!$A$2:$K$61,VLOOKUP(MASTER_DATA_ESCALATED!$B165,Backend!$M$3:$O$8,3,FALSE),FALSE),SUM(I165:K165))</f>
        <v>0</v>
      </c>
      <c r="M165" s="96"/>
      <c r="N165" s="96"/>
      <c r="O165" s="96"/>
      <c r="P165" s="96">
        <f>IF(SUM(M165:O165)=0,MASTER_DATA_MAPPED!P165*VLOOKUP(P$20,Backend!$A$2:$K$61,VLOOKUP(MASTER_DATA_ESCALATED!$B165,Backend!$M$3:$O$8,3,FALSE),FALSE),SUM(M165:O165))</f>
        <v>0</v>
      </c>
      <c r="Q165" s="96"/>
      <c r="R165" s="96"/>
      <c r="S165" s="96"/>
      <c r="T165" s="96">
        <f>IF(SUM(Q165:S165)=0,MASTER_DATA_MAPPED!T165*VLOOKUP(T$20,Backend!$A$2:$K$61,VLOOKUP(MASTER_DATA_ESCALATED!$B165,Backend!$M$3:$O$8,3,FALSE),FALSE),SUM(Q165:S165))</f>
        <v>0</v>
      </c>
      <c r="U165" s="96"/>
      <c r="V165" s="96"/>
      <c r="W165" s="96"/>
      <c r="X165" s="96">
        <f>IF(SUM(U165:W165)=0,MASTER_DATA_MAPPED!X165*VLOOKUP(X$20,Backend!$A$2:$K$61,VLOOKUP(MASTER_DATA_ESCALATED!$B165,Backend!$M$3:$O$8,3,FALSE),FALSE),SUM(U165:W165))</f>
        <v>0</v>
      </c>
      <c r="Y165" s="96"/>
      <c r="Z165" s="96"/>
      <c r="AA165" s="96"/>
      <c r="AB165" s="96">
        <f>IF(SUM(Y165:AA165)=0,MASTER_DATA_MAPPED!AB165*VLOOKUP(AB$20,Backend!$A$2:$K$61,VLOOKUP(MASTER_DATA_ESCALATED!$B165,Backend!$M$3:$O$8,3,FALSE),FALSE),SUM(Y165:AA165))</f>
        <v>0</v>
      </c>
      <c r="AC165" s="96"/>
      <c r="AD165" s="96"/>
      <c r="AE165" s="96"/>
      <c r="AF165" s="96">
        <f>IF(SUM(AC165:AE165)=0,MASTER_DATA_MAPPED!AF165*VLOOKUP(AF$20,Backend!$A$2:$K$61,VLOOKUP(MASTER_DATA_ESCALATED!$B165,Backend!$M$3:$O$8,3,FALSE),FALSE),SUM(AC165:AE165))</f>
        <v>0</v>
      </c>
      <c r="AG165" s="96"/>
      <c r="AH165" s="96"/>
      <c r="AI165" s="96"/>
      <c r="AJ165" s="96">
        <f>IF(SUM(AG165:AI165)=0,MASTER_DATA_MAPPED!AJ165*VLOOKUP(AJ$20,Backend!$A$2:$K$61,VLOOKUP(MASTER_DATA_ESCALATED!$B165,Backend!$M$3:$O$8,3,FALSE),FALSE),SUM(AG165:AI165))</f>
        <v>0</v>
      </c>
      <c r="AK165" s="96"/>
      <c r="AL165" s="96"/>
      <c r="AM165" s="96"/>
      <c r="AN165" s="96">
        <f>IF(SUM(AK165:AM165)=0,MASTER_DATA_MAPPED!AN165*VLOOKUP(AN$20,Backend!$A$2:$K$61,VLOOKUP(MASTER_DATA_ESCALATED!$B165,Backend!$M$3:$O$8,3,FALSE),FALSE),SUM(AK165:AM165))</f>
        <v>0</v>
      </c>
      <c r="AO165" s="96"/>
      <c r="AP165" s="96"/>
      <c r="AQ165" s="96"/>
      <c r="AR165" s="96">
        <f>IF(SUM(AO165:AQ165)=0,MASTER_DATA_MAPPED!AR165*VLOOKUP(AR$20,Backend!$A$2:$K$61,VLOOKUP(MASTER_DATA_ESCALATED!$B165,Backend!$M$3:$O$8,3,FALSE),FALSE),SUM(AO165:AQ165))</f>
        <v>0</v>
      </c>
      <c r="AS165" s="96"/>
      <c r="AT165" s="96"/>
      <c r="AU165" s="96"/>
      <c r="AV165" s="96">
        <f>IF(SUM(AS165:AU165)=0,MASTER_DATA_MAPPED!AV165*VLOOKUP(AV$20,Backend!$A$2:$K$61,VLOOKUP(MASTER_DATA_ESCALATED!$B165,Backend!$M$3:$O$8,3,FALSE),FALSE),SUM(AS165:AU165))</f>
        <v>0</v>
      </c>
      <c r="AW165" s="96"/>
      <c r="AX165" s="96"/>
      <c r="AY165" s="96"/>
      <c r="AZ165" s="96">
        <f>IF(SUM(AW165:AY165)=0,MASTER_DATA_MAPPED!AZ165*VLOOKUP(AZ$20,Backend!$A$2:$K$61,VLOOKUP(MASTER_DATA_ESCALATED!$B165,Backend!$M$3:$O$8,3,FALSE),FALSE),SUM(AW165:AY165))</f>
        <v>0</v>
      </c>
      <c r="BA165" s="96"/>
      <c r="BB165" s="96"/>
      <c r="BC165" s="96"/>
      <c r="BD165" s="96">
        <f>IF(SUM(BA165:BC165)=0,MASTER_DATA_MAPPED!BD165*VLOOKUP(BD$20,Backend!$A$2:$K$61,VLOOKUP(MASTER_DATA_ESCALATED!$B165,Backend!$M$3:$O$8,3,FALSE),FALSE),SUM(BA165:BC165))</f>
        <v>0</v>
      </c>
      <c r="BE165" s="96"/>
      <c r="BF165" s="96"/>
      <c r="BG165" s="96"/>
      <c r="BH165" s="96">
        <f>IF(SUM(BE165:BG165)=0,MASTER_DATA_MAPPED!BH165*VLOOKUP(BH$20,Backend!$A$2:$K$61,VLOOKUP(MASTER_DATA_ESCALATED!$B165,Backend!$M$3:$O$8,3,FALSE),FALSE),SUM(BE165:BG165))</f>
        <v>0</v>
      </c>
      <c r="BI165" s="96"/>
      <c r="BJ165" s="96"/>
      <c r="BK165" s="96"/>
      <c r="BL165" s="96">
        <f>IF(SUM(BI165:BK165)=0,MASTER_DATA_MAPPED!BL165*VLOOKUP(BL$20,Backend!$A$2:$K$61,VLOOKUP(MASTER_DATA_ESCALATED!$B165,Backend!$M$3:$O$8,3,FALSE),FALSE),SUM(BI165:BK165))</f>
        <v>0</v>
      </c>
      <c r="BM165" s="96"/>
      <c r="BN165" s="96"/>
      <c r="BO165" s="96"/>
      <c r="BP165" s="96">
        <f>IF(SUM(BM165:BO165)=0,MASTER_DATA_MAPPED!BP165*VLOOKUP(BP$20,Backend!$A$2:$K$61,VLOOKUP(MASTER_DATA_ESCALATED!$B165,Backend!$M$3:$O$8,3,FALSE),FALSE),SUM(BM165:BO165))</f>
        <v>126623574.22969188</v>
      </c>
      <c r="BQ165" s="96"/>
      <c r="BR165" s="96"/>
      <c r="BS165" s="96"/>
      <c r="BT165" s="96">
        <f>IF(SUM(BQ165:BS165)=0,MASTER_DATA_MAPPED!BT165*VLOOKUP(BT$20,Backend!$A$2:$K$61,VLOOKUP(MASTER_DATA_ESCALATED!$B165,Backend!$M$3:$O$8,3,FALSE),FALSE),SUM(BQ165:BS165))</f>
        <v>49117587.301587299</v>
      </c>
      <c r="BU165" s="96"/>
      <c r="BV165" s="96"/>
      <c r="BW165" s="96"/>
      <c r="BX165" s="96">
        <f>IF(SUM(BU165:BW165)=0,MASTER_DATA_MAPPED!BX165*VLOOKUP(BX$20,Backend!$A$2:$K$61,VLOOKUP(MASTER_DATA_ESCALATED!$B165,Backend!$M$3:$O$8,3,FALSE),FALSE),SUM(BU165:BW165))</f>
        <v>18060026.143790849</v>
      </c>
      <c r="BY165" s="96"/>
      <c r="BZ165" s="96"/>
      <c r="CA165" s="96"/>
      <c r="CB165" s="96">
        <f>IF(SUM(BY165:CA165)=0,MASTER_DATA_MAPPED!CB165*VLOOKUP(CB$20,Backend!$A$2:$K$61,VLOOKUP(MASTER_DATA_ESCALATED!$B165,Backend!$M$3:$O$8,3,FALSE),FALSE),SUM(BY165:CA165))</f>
        <v>27605482.726423901</v>
      </c>
      <c r="CC165" s="96"/>
      <c r="CD165" s="96"/>
      <c r="CE165" s="96"/>
      <c r="CF165" s="96">
        <f>IF(SUM(CC165:CE165)=0,MASTER_DATA_MAPPED!CF165*VLOOKUP(CF$20,Backend!$A$2:$K$61,VLOOKUP(MASTER_DATA_ESCALATED!$B165,Backend!$M$3:$O$8,3,FALSE),FALSE),SUM(CC165:CE165))</f>
        <v>13744231.559290383</v>
      </c>
      <c r="CG165" s="96"/>
      <c r="CH165" s="96"/>
      <c r="CI165" s="96"/>
      <c r="CJ165" s="96">
        <f>IF(SUM(CG165:CI165)=0,MASTER_DATA_MAPPED!CJ165*VLOOKUP(CJ$20,Backend!$A$2:$K$61,VLOOKUP(MASTER_DATA_ESCALATED!$B165,Backend!$M$3:$O$8,3,FALSE),FALSE),SUM(CG165:CI165))</f>
        <v>0</v>
      </c>
      <c r="CK165" s="96"/>
      <c r="CL165" s="96"/>
      <c r="CM165" s="96"/>
      <c r="CN165" s="96">
        <f>IF(SUM(CK165:CM165)=0,MASTER_DATA_MAPPED!CN165*VLOOKUP(CN$20,Backend!$A$2:$K$61,VLOOKUP(MASTER_DATA_ESCALATED!$B165,Backend!$M$3:$O$8,3,FALSE),FALSE),SUM(CK165:CM165))</f>
        <v>377518169.58277255</v>
      </c>
      <c r="CO165" s="96"/>
      <c r="CP165" s="96"/>
      <c r="CQ165" s="96"/>
      <c r="CR165" s="96">
        <f>IF(SUM(CO165:CQ165)=0,MASTER_DATA_MAPPED!CR165*VLOOKUP(CR$20,Backend!$A$2:$K$61,VLOOKUP(MASTER_DATA_ESCALATED!$B165,Backend!$M$3:$O$8,3,FALSE),FALSE),SUM(CO165:CQ165))</f>
        <v>441776581.42664874</v>
      </c>
      <c r="CS165" s="96"/>
      <c r="CT165" s="96"/>
      <c r="CU165" s="96"/>
      <c r="CV165" s="96">
        <f>IF(SUM(CS165:CU165)=0,MASTER_DATA_MAPPED!CV165*VLOOKUP(CV$20,Backend!$A$2:$K$61,VLOOKUP(MASTER_DATA_ESCALATED!$B165,Backend!$M$3:$O$8,3,FALSE),FALSE),SUM(CS165:CU165))</f>
        <v>0</v>
      </c>
      <c r="CW165" s="96"/>
      <c r="CX165" s="96"/>
      <c r="CY165" s="96"/>
      <c r="CZ165" s="96">
        <f>IF(SUM(CW165:CY165)=0,MASTER_DATA_MAPPED!CZ165*VLOOKUP(CZ$20,Backend!$A$2:$K$61,VLOOKUP(MASTER_DATA_ESCALATED!$B165,Backend!$M$3:$O$8,3,FALSE),FALSE),SUM(CW165:CY165))</f>
        <v>0</v>
      </c>
      <c r="DA165" s="96"/>
      <c r="DB165" s="96"/>
      <c r="DC165" s="96"/>
      <c r="DD165" s="96" t="e">
        <f>IF(SUM(DA165:DC165)=0,MASTER_DATA_MAPPED!DD165*VLOOKUP(DD$20,Backend!$A$2:$K$61,VLOOKUP(MASTER_DATA_ESCALATED!$B165,Backend!$M$3:$O$8,3,FALSE),FALSE),SUM(DA165:DC165))</f>
        <v>#N/A</v>
      </c>
      <c r="DE165" s="96"/>
      <c r="DF165" s="96"/>
      <c r="DG165" s="96"/>
      <c r="DH165" s="96">
        <f>IF(SUM(DE165:DG165)=0,MASTER_DATA_MAPPED!DH165*VLOOKUP(DH$20,Backend!$A$2:$K$61,VLOOKUP(MASTER_DATA_ESCALATED!$B165,Backend!$M$3:$O$8,3,FALSE),FALSE),SUM(DE165:DG165))</f>
        <v>33795580.32294897</v>
      </c>
      <c r="DI165" s="96"/>
      <c r="DJ165" s="96"/>
      <c r="DK165" s="96"/>
      <c r="DL165" s="96">
        <f>IF(SUM(DI165:DK165)=0,MASTER_DATA_MAPPED!DL165*VLOOKUP(DL$20,Backend!$A$2:$K$61,VLOOKUP(MASTER_DATA_ESCALATED!$B165,Backend!$M$3:$O$8,3,FALSE),FALSE),SUM(DI165:DK165))</f>
        <v>49591461.803879142</v>
      </c>
      <c r="DM165" s="96"/>
      <c r="DN165" s="96"/>
      <c r="DO165" s="96"/>
      <c r="DP165" s="96">
        <f>IF(SUM(DM165:DO165)=0,MASTER_DATA_MAPPED!DP165*VLOOKUP(DP$20,Backend!$A$2:$K$61,VLOOKUP(MASTER_DATA_ESCALATED!$B165,Backend!$M$3:$O$8,3,FALSE),FALSE),SUM(DM165:DO165))</f>
        <v>79136320.598302945</v>
      </c>
      <c r="DQ165" s="96"/>
      <c r="DR165" s="96"/>
      <c r="DS165" s="96"/>
      <c r="DT165" s="96">
        <f>IF(SUM(DQ165:DS165)=0,MASTER_DATA_MAPPED!DT165*VLOOKUP(DT$20,Backend!$A$2:$K$61,VLOOKUP(MASTER_DATA_ESCALATED!$B165,Backend!$M$3:$O$8,3,FALSE),FALSE),SUM(DQ165:DS165))</f>
        <v>132086616.75209931</v>
      </c>
      <c r="DU165" s="96"/>
      <c r="DV165" s="96"/>
      <c r="DW165" s="96"/>
      <c r="DX165" s="96">
        <f>IF(SUM(DU165:DW165)=0,MASTER_DATA_MAPPED!DX165*VLOOKUP(DX$20,Backend!$A$2:$K$61,VLOOKUP(MASTER_DATA_ESCALATED!$B165,Backend!$M$3:$O$8,3,FALSE),FALSE),SUM(DU165:DW165))</f>
        <v>226116973.19131863</v>
      </c>
      <c r="DY165" s="96"/>
      <c r="DZ165" s="96"/>
      <c r="EA165" s="96"/>
      <c r="EB165" s="96">
        <f>IF(SUM(DY165:EA165)=0,MASTER_DATA_MAPPED!EB165*VLOOKUP(EB$20,Backend!$A$2:$K$61,VLOOKUP(MASTER_DATA_ESCALATED!$B165,Backend!$M$3:$O$8,3,FALSE),FALSE),SUM(DY165:EA165))</f>
        <v>270296378.34042698</v>
      </c>
      <c r="EC165" s="96"/>
      <c r="ED165" s="96"/>
      <c r="EE165" s="96"/>
      <c r="EF165" s="96">
        <f>IF(SUM(EC165:EE165)=0,MASTER_DATA_MAPPED!EF165*VLOOKUP(EF$20,Backend!$A$2:$K$61,VLOOKUP(MASTER_DATA_ESCALATED!$B165,Backend!$M$3:$O$8,3,FALSE),FALSE),SUM(EC165:EE165))</f>
        <v>87867224.137931034</v>
      </c>
      <c r="EG165" s="96"/>
      <c r="EH165" s="96"/>
      <c r="EI165" s="96"/>
      <c r="EJ165" s="96">
        <f>IF(SUM(EG165:EI165)=0,MASTER_DATA_MAPPED!EJ165*VLOOKUP(EJ$20,Backend!$A$2:$K$61,VLOOKUP(MASTER_DATA_ESCALATED!$B165,Backend!$M$3:$O$8,3,FALSE),FALSE),SUM(EG165:EI165))</f>
        <v>74425088.966420963</v>
      </c>
      <c r="EK165" s="96"/>
      <c r="EL165" s="96"/>
      <c r="EM165" s="96"/>
      <c r="EN165" s="96">
        <f>IF(SUM(EK165:EM165)=0,MASTER_DATA_MAPPED!EN165*VLOOKUP(EN$20,Backend!$A$2:$K$61,VLOOKUP(MASTER_DATA_ESCALATED!$B165,Backend!$M$3:$O$8,3,FALSE),FALSE),SUM(EK165:EM165))</f>
        <v>0</v>
      </c>
      <c r="EO165" s="96"/>
      <c r="EP165" s="96"/>
      <c r="EQ165" s="96"/>
      <c r="ER165" s="96">
        <f>IF(SUM(EO165:EQ165)=0,MASTER_DATA_MAPPED!ER165*VLOOKUP(ER$20,Backend!$A$2:$K$61,VLOOKUP(MASTER_DATA_ESCALATED!$B165,Backend!$M$3:$O$8,3,FALSE),FALSE),SUM(EO165:EQ165))</f>
        <v>63559987.335092343</v>
      </c>
      <c r="ES165" s="96"/>
      <c r="ET165" s="96"/>
      <c r="EU165" s="96"/>
      <c r="EV165" s="96">
        <f>IF(SUM(ES165:EU165)=0,MASTER_DATA_MAPPED!EV165*VLOOKUP(EV$20,Backend!$A$2:$K$61,VLOOKUP(MASTER_DATA_ESCALATED!$B165,Backend!$M$3:$O$8,3,FALSE),FALSE),SUM(ES165:EU165))</f>
        <v>63559987.335092343</v>
      </c>
      <c r="EW165" s="96"/>
      <c r="EX165" s="96"/>
      <c r="EY165" s="96"/>
      <c r="EZ165" s="96">
        <f>IF(SUM(EW165:EY165)=0,MASTER_DATA_MAPPED!EZ165*VLOOKUP(EZ$20,Backend!$A$2:$K$61,VLOOKUP(MASTER_DATA_ESCALATED!$B165,Backend!$M$3:$O$8,3,FALSE),FALSE),SUM(EW165:EY165))</f>
        <v>141549146.59197012</v>
      </c>
      <c r="FA165" s="96"/>
      <c r="FB165" s="96"/>
      <c r="FC165" s="96"/>
      <c r="FD165" s="96">
        <f>IF(SUM(FA165:FC165)=0,MASTER_DATA_MAPPED!FD165*VLOOKUP(FD$20,Backend!$A$2:$K$61,VLOOKUP(MASTER_DATA_ESCALATED!$B165,Backend!$M$3:$O$8,3,FALSE),FALSE),SUM(FA165:FC165))</f>
        <v>93122532.212885156</v>
      </c>
      <c r="FE165" s="96"/>
      <c r="FF165" s="96"/>
      <c r="FG165" s="96"/>
      <c r="FH165" s="96">
        <f>IF(SUM(FE165:FG165)=0,MASTER_DATA_MAPPED!FH165*VLOOKUP(FH$20,Backend!$A$2:$K$61,VLOOKUP(MASTER_DATA_ESCALATED!$B165,Backend!$M$3:$O$8,3,FALSE),FALSE),SUM(FE165:FG165))</f>
        <v>91200067.226890758</v>
      </c>
      <c r="FI165" s="96"/>
      <c r="FJ165" s="96"/>
      <c r="FK165" s="96"/>
      <c r="FL165" s="96">
        <f>IF(SUM(FI165:FK165)=0,MASTER_DATA_MAPPED!FL165*VLOOKUP(FL$20,Backend!$A$2:$K$61,VLOOKUP(MASTER_DATA_ESCALATED!$B165,Backend!$M$3:$O$8,3,FALSE),FALSE),SUM(FI165:FK165))</f>
        <v>141685669.46778712</v>
      </c>
      <c r="FM165" s="96"/>
      <c r="FN165" s="96"/>
      <c r="FO165" s="96"/>
      <c r="FP165" s="96">
        <f>IF(SUM(FM165:FO165)=0,MASTER_DATA_MAPPED!FP165*VLOOKUP(FP$20,Backend!$A$2:$K$61,VLOOKUP(MASTER_DATA_ESCALATED!$B165,Backend!$M$3:$O$8,3,FALSE),FALSE),SUM(FM165:FO165))</f>
        <v>108611604.33835457</v>
      </c>
      <c r="FQ165" s="96"/>
      <c r="FR165" s="96"/>
      <c r="FS165" s="96"/>
      <c r="FT165" s="96">
        <f>IF(SUM(FQ165:FS165)=0,MASTER_DATA_MAPPED!FT165*VLOOKUP(FT$20,Backend!$A$2:$K$61,VLOOKUP(MASTER_DATA_ESCALATED!$B165,Backend!$M$3:$O$8,3,FALSE),FALSE),SUM(FQ165:FS165))</f>
        <v>52221581.324063346</v>
      </c>
      <c r="FU165" s="96"/>
      <c r="FV165" s="96"/>
      <c r="FW165" s="96"/>
      <c r="FX165" s="96">
        <f>IF(SUM(FU165:FW165)=0,MASTER_DATA_MAPPED!FX165*VLOOKUP(FX$20,Backend!$A$2:$K$61,VLOOKUP(MASTER_DATA_ESCALATED!$B165,Backend!$M$3:$O$8,3,FALSE),FALSE),SUM(FU165:FW165))</f>
        <v>47860815.128621086</v>
      </c>
      <c r="FY165" s="96"/>
      <c r="FZ165" s="96"/>
      <c r="GA165" s="96"/>
      <c r="GB165" s="96">
        <f>IF(SUM(FY165:GA165)=0,MASTER_DATA_MAPPED!GB165*VLOOKUP(GB$20,Backend!$A$2:$K$61,VLOOKUP(MASTER_DATA_ESCALATED!$B165,Backend!$M$3:$O$8,3,FALSE),FALSE),SUM(FY165:GA165))</f>
        <v>110519660.84202395</v>
      </c>
      <c r="GC165" s="96"/>
      <c r="GD165" s="96"/>
      <c r="GE165" s="96"/>
      <c r="GF165" s="96">
        <f>IF(SUM(GC165:GE165)=0,MASTER_DATA_MAPPED!GF165*VLOOKUP(GF$20,Backend!$A$2:$K$61,VLOOKUP(MASTER_DATA_ESCALATED!$B165,Backend!$M$3:$O$8,3,FALSE),FALSE),SUM(GC165:GE165))</f>
        <v>53508673.075318657</v>
      </c>
      <c r="GG165" s="96"/>
      <c r="GH165" s="96"/>
      <c r="GI165" s="96"/>
      <c r="GJ165" s="96">
        <f>IF(SUM(GG165:GI165)=0,MASTER_DATA_MAPPED!GJ165*VLOOKUP(GJ$20,Backend!$A$2:$K$61,VLOOKUP(MASTER_DATA_ESCALATED!$B165,Backend!$M$3:$O$8,3,FALSE),FALSE),SUM(GG165:GI165))</f>
        <v>49164695.193511009</v>
      </c>
      <c r="GK165" s="96"/>
      <c r="GL165" s="96"/>
      <c r="GM165" s="96"/>
      <c r="GN165" s="96">
        <f>IF(SUM(GK165:GM165)=0,MASTER_DATA_MAPPED!GN165*VLOOKUP(GN$20,Backend!$A$2:$K$61,VLOOKUP(MASTER_DATA_ESCALATED!$B165,Backend!$M$3:$O$8,3,FALSE),FALSE),SUM(GK165:GM165))</f>
        <v>116723485.58980301</v>
      </c>
      <c r="GO165" s="96"/>
      <c r="GP165" s="96"/>
      <c r="GQ165" s="96"/>
      <c r="GR165" s="96">
        <f>IF(SUM(GO165:GQ165)=0,MASTER_DATA_MAPPED!GR165*VLOOKUP(GR$20,Backend!$A$2:$K$61,VLOOKUP(MASTER_DATA_ESCALATED!$B165,Backend!$M$3:$O$8,3,FALSE),FALSE),SUM(GO165:GQ165))</f>
        <v>54041434.061027423</v>
      </c>
      <c r="GS165" s="96"/>
      <c r="GT165" s="96"/>
      <c r="GU165" s="96"/>
      <c r="GV165" s="96">
        <f>IF(SUM(GS165:GU165)=0,MASTER_DATA_MAPPED!GV165*VLOOKUP(GV$20,Backend!$A$2:$K$61,VLOOKUP(MASTER_DATA_ESCALATED!$B165,Backend!$M$3:$O$8,3,FALSE),FALSE),SUM(GS165:GU165))</f>
        <v>49572294.149092317</v>
      </c>
    </row>
    <row r="166" spans="2:204" ht="17.25" hidden="1" outlineLevel="2" x14ac:dyDescent="0.3">
      <c r="B166" s="21">
        <f t="shared" si="3"/>
        <v>30</v>
      </c>
      <c r="C166" s="24">
        <f t="shared" si="4"/>
        <v>361</v>
      </c>
      <c r="D166" s="77"/>
      <c r="E166" s="52"/>
      <c r="F166" s="24">
        <v>361</v>
      </c>
      <c r="G166" s="80"/>
      <c r="H166" s="34" t="s">
        <v>141</v>
      </c>
      <c r="I166" s="95"/>
      <c r="J166" s="95"/>
      <c r="K166" s="95"/>
      <c r="L166" s="95">
        <f>IF(SUM(I166:K166)=0,MASTER_DATA_MAPPED!L166*VLOOKUP(L$20,Backend!$A$2:$K$61,VLOOKUP(MASTER_DATA_ESCALATED!$B166,Backend!$M$3:$O$8,3,FALSE),FALSE),SUM(I166:K166))</f>
        <v>0</v>
      </c>
      <c r="M166" s="95"/>
      <c r="N166" s="95"/>
      <c r="O166" s="95"/>
      <c r="P166" s="95">
        <f>IF(SUM(M166:O166)=0,MASTER_DATA_MAPPED!P166*VLOOKUP(P$20,Backend!$A$2:$K$61,VLOOKUP(MASTER_DATA_ESCALATED!$B166,Backend!$M$3:$O$8,3,FALSE),FALSE),SUM(M166:O166))</f>
        <v>0</v>
      </c>
      <c r="Q166" s="95"/>
      <c r="R166" s="95"/>
      <c r="S166" s="95"/>
      <c r="T166" s="95">
        <f>IF(SUM(Q166:S166)=0,MASTER_DATA_MAPPED!T166*VLOOKUP(T$20,Backend!$A$2:$K$61,VLOOKUP(MASTER_DATA_ESCALATED!$B166,Backend!$M$3:$O$8,3,FALSE),FALSE),SUM(Q166:S166))</f>
        <v>0</v>
      </c>
      <c r="U166" s="95"/>
      <c r="V166" s="95"/>
      <c r="W166" s="95"/>
      <c r="X166" s="95">
        <f>IF(SUM(U166:W166)=0,MASTER_DATA_MAPPED!X166*VLOOKUP(X$20,Backend!$A$2:$K$61,VLOOKUP(MASTER_DATA_ESCALATED!$B166,Backend!$M$3:$O$8,3,FALSE),FALSE),SUM(U166:W166))</f>
        <v>0</v>
      </c>
      <c r="Y166" s="95"/>
      <c r="Z166" s="95"/>
      <c r="AA166" s="95"/>
      <c r="AB166" s="95">
        <f>IF(SUM(Y166:AA166)=0,MASTER_DATA_MAPPED!AB166*VLOOKUP(AB$20,Backend!$A$2:$K$61,VLOOKUP(MASTER_DATA_ESCALATED!$B166,Backend!$M$3:$O$8,3,FALSE),FALSE),SUM(Y166:AA166))</f>
        <v>0</v>
      </c>
      <c r="AC166" s="95"/>
      <c r="AD166" s="95"/>
      <c r="AE166" s="95"/>
      <c r="AF166" s="95">
        <f>IF(SUM(AC166:AE166)=0,MASTER_DATA_MAPPED!AF166*VLOOKUP(AF$20,Backend!$A$2:$K$61,VLOOKUP(MASTER_DATA_ESCALATED!$B166,Backend!$M$3:$O$8,3,FALSE),FALSE),SUM(AC166:AE166))</f>
        <v>0</v>
      </c>
      <c r="AG166" s="95"/>
      <c r="AH166" s="95"/>
      <c r="AI166" s="95"/>
      <c r="AJ166" s="95">
        <f>IF(SUM(AG166:AI166)=0,MASTER_DATA_MAPPED!AJ166*VLOOKUP(AJ$20,Backend!$A$2:$K$61,VLOOKUP(MASTER_DATA_ESCALATED!$B166,Backend!$M$3:$O$8,3,FALSE),FALSE),SUM(AG166:AI166))</f>
        <v>0</v>
      </c>
      <c r="AK166" s="95"/>
      <c r="AL166" s="95"/>
      <c r="AM166" s="95"/>
      <c r="AN166" s="95">
        <f>IF(SUM(AK166:AM166)=0,MASTER_DATA_MAPPED!AN166*VLOOKUP(AN$20,Backend!$A$2:$K$61,VLOOKUP(MASTER_DATA_ESCALATED!$B166,Backend!$M$3:$O$8,3,FALSE),FALSE),SUM(AK166:AM166))</f>
        <v>0</v>
      </c>
      <c r="AO166" s="95"/>
      <c r="AP166" s="95"/>
      <c r="AQ166" s="95"/>
      <c r="AR166" s="95">
        <f>IF(SUM(AO166:AQ166)=0,MASTER_DATA_MAPPED!AR166*VLOOKUP(AR$20,Backend!$A$2:$K$61,VLOOKUP(MASTER_DATA_ESCALATED!$B166,Backend!$M$3:$O$8,3,FALSE),FALSE),SUM(AO166:AQ166))</f>
        <v>0</v>
      </c>
      <c r="AS166" s="95"/>
      <c r="AT166" s="95"/>
      <c r="AU166" s="95"/>
      <c r="AV166" s="95">
        <f>IF(SUM(AS166:AU166)=0,MASTER_DATA_MAPPED!AV166*VLOOKUP(AV$20,Backend!$A$2:$K$61,VLOOKUP(MASTER_DATA_ESCALATED!$B166,Backend!$M$3:$O$8,3,FALSE),FALSE),SUM(AS166:AU166))</f>
        <v>0</v>
      </c>
      <c r="AW166" s="95"/>
      <c r="AX166" s="95"/>
      <c r="AY166" s="95"/>
      <c r="AZ166" s="95">
        <f>IF(SUM(AW166:AY166)=0,MASTER_DATA_MAPPED!AZ166*VLOOKUP(AZ$20,Backend!$A$2:$K$61,VLOOKUP(MASTER_DATA_ESCALATED!$B166,Backend!$M$3:$O$8,3,FALSE),FALSE),SUM(AW166:AY166))</f>
        <v>0</v>
      </c>
      <c r="BA166" s="95"/>
      <c r="BB166" s="95"/>
      <c r="BC166" s="95"/>
      <c r="BD166" s="95">
        <f>IF(SUM(BA166:BC166)=0,MASTER_DATA_MAPPED!BD166*VLOOKUP(BD$20,Backend!$A$2:$K$61,VLOOKUP(MASTER_DATA_ESCALATED!$B166,Backend!$M$3:$O$8,3,FALSE),FALSE),SUM(BA166:BC166))</f>
        <v>0</v>
      </c>
      <c r="BE166" s="95"/>
      <c r="BF166" s="95"/>
      <c r="BG166" s="95"/>
      <c r="BH166" s="95">
        <f>IF(SUM(BE166:BG166)=0,MASTER_DATA_MAPPED!BH166*VLOOKUP(BH$20,Backend!$A$2:$K$61,VLOOKUP(MASTER_DATA_ESCALATED!$B166,Backend!$M$3:$O$8,3,FALSE),FALSE),SUM(BE166:BG166))</f>
        <v>0</v>
      </c>
      <c r="BI166" s="95"/>
      <c r="BJ166" s="95"/>
      <c r="BK166" s="95"/>
      <c r="BL166" s="95">
        <f>IF(SUM(BI166:BK166)=0,MASTER_DATA_MAPPED!BL166*VLOOKUP(BL$20,Backend!$A$2:$K$61,VLOOKUP(MASTER_DATA_ESCALATED!$B166,Backend!$M$3:$O$8,3,FALSE),FALSE),SUM(BI166:BK166))</f>
        <v>0</v>
      </c>
      <c r="BM166" s="95"/>
      <c r="BN166" s="95"/>
      <c r="BO166" s="95"/>
      <c r="BP166" s="95">
        <f>IF(SUM(BM166:BO166)=0,MASTER_DATA_MAPPED!BP166*VLOOKUP(BP$20,Backend!$A$2:$K$61,VLOOKUP(MASTER_DATA_ESCALATED!$B166,Backend!$M$3:$O$8,3,FALSE),FALSE),SUM(BM166:BO166))</f>
        <v>0</v>
      </c>
      <c r="BQ166" s="95"/>
      <c r="BR166" s="95"/>
      <c r="BS166" s="95"/>
      <c r="BT166" s="95">
        <f>IF(SUM(BQ166:BS166)=0,MASTER_DATA_MAPPED!BT166*VLOOKUP(BT$20,Backend!$A$2:$K$61,VLOOKUP(MASTER_DATA_ESCALATED!$B166,Backend!$M$3:$O$8,3,FALSE),FALSE),SUM(BQ166:BS166))</f>
        <v>0</v>
      </c>
      <c r="BU166" s="95"/>
      <c r="BV166" s="95"/>
      <c r="BW166" s="95"/>
      <c r="BX166" s="95">
        <f>IF(SUM(BU166:BW166)=0,MASTER_DATA_MAPPED!BX166*VLOOKUP(BX$20,Backend!$A$2:$K$61,VLOOKUP(MASTER_DATA_ESCALATED!$B166,Backend!$M$3:$O$8,3,FALSE),FALSE),SUM(BU166:BW166))</f>
        <v>0</v>
      </c>
      <c r="BY166" s="95"/>
      <c r="BZ166" s="95"/>
      <c r="CA166" s="95"/>
      <c r="CB166" s="95">
        <f>IF(SUM(BY166:CA166)=0,MASTER_DATA_MAPPED!CB166*VLOOKUP(CB$20,Backend!$A$2:$K$61,VLOOKUP(MASTER_DATA_ESCALATED!$B166,Backend!$M$3:$O$8,3,FALSE),FALSE),SUM(BY166:CA166))</f>
        <v>0</v>
      </c>
      <c r="CC166" s="95"/>
      <c r="CD166" s="95"/>
      <c r="CE166" s="95"/>
      <c r="CF166" s="95">
        <f>IF(SUM(CC166:CE166)=0,MASTER_DATA_MAPPED!CF166*VLOOKUP(CF$20,Backend!$A$2:$K$61,VLOOKUP(MASTER_DATA_ESCALATED!$B166,Backend!$M$3:$O$8,3,FALSE),FALSE),SUM(CC166:CE166))</f>
        <v>0</v>
      </c>
      <c r="CG166" s="95"/>
      <c r="CH166" s="95"/>
      <c r="CI166" s="95"/>
      <c r="CJ166" s="95">
        <f>IF(SUM(CG166:CI166)=0,MASTER_DATA_MAPPED!CJ166*VLOOKUP(CJ$20,Backend!$A$2:$K$61,VLOOKUP(MASTER_DATA_ESCALATED!$B166,Backend!$M$3:$O$8,3,FALSE),FALSE),SUM(CG166:CI166))</f>
        <v>0</v>
      </c>
      <c r="CK166" s="95"/>
      <c r="CL166" s="95"/>
      <c r="CM166" s="95"/>
      <c r="CN166" s="95">
        <f>IF(SUM(CK166:CM166)=0,MASTER_DATA_MAPPED!CN166*VLOOKUP(CN$20,Backend!$A$2:$K$61,VLOOKUP(MASTER_DATA_ESCALATED!$B166,Backend!$M$3:$O$8,3,FALSE),FALSE),SUM(CK166:CM166))</f>
        <v>0</v>
      </c>
      <c r="CO166" s="95"/>
      <c r="CP166" s="95"/>
      <c r="CQ166" s="95"/>
      <c r="CR166" s="95">
        <f>IF(SUM(CO166:CQ166)=0,MASTER_DATA_MAPPED!CR166*VLOOKUP(CR$20,Backend!$A$2:$K$61,VLOOKUP(MASTER_DATA_ESCALATED!$B166,Backend!$M$3:$O$8,3,FALSE),FALSE),SUM(CO166:CQ166))</f>
        <v>0</v>
      </c>
      <c r="CS166" s="95"/>
      <c r="CT166" s="95"/>
      <c r="CU166" s="95"/>
      <c r="CV166" s="95">
        <f>IF(SUM(CS166:CU166)=0,MASTER_DATA_MAPPED!CV166*VLOOKUP(CV$20,Backend!$A$2:$K$61,VLOOKUP(MASTER_DATA_ESCALATED!$B166,Backend!$M$3:$O$8,3,FALSE),FALSE),SUM(CS166:CU166))</f>
        <v>0</v>
      </c>
      <c r="CW166" s="95"/>
      <c r="CX166" s="95"/>
      <c r="CY166" s="95"/>
      <c r="CZ166" s="95">
        <f>IF(SUM(CW166:CY166)=0,MASTER_DATA_MAPPED!CZ166*VLOOKUP(CZ$20,Backend!$A$2:$K$61,VLOOKUP(MASTER_DATA_ESCALATED!$B166,Backend!$M$3:$O$8,3,FALSE),FALSE),SUM(CW166:CY166))</f>
        <v>0</v>
      </c>
      <c r="DA166" s="95"/>
      <c r="DB166" s="95"/>
      <c r="DC166" s="95"/>
      <c r="DD166" s="95" t="e">
        <f>IF(SUM(DA166:DC166)=0,MASTER_DATA_MAPPED!DD166*VLOOKUP(DD$20,Backend!$A$2:$K$61,VLOOKUP(MASTER_DATA_ESCALATED!$B166,Backend!$M$3:$O$8,3,FALSE),FALSE),SUM(DA166:DC166))</f>
        <v>#N/A</v>
      </c>
      <c r="DE166" s="95"/>
      <c r="DF166" s="95"/>
      <c r="DG166" s="95"/>
      <c r="DH166" s="95">
        <f>IF(SUM(DE166:DG166)=0,MASTER_DATA_MAPPED!DH166*VLOOKUP(DH$20,Backend!$A$2:$K$61,VLOOKUP(MASTER_DATA_ESCALATED!$B166,Backend!$M$3:$O$8,3,FALSE),FALSE),SUM(DE166:DG166))</f>
        <v>14167274.997057557</v>
      </c>
      <c r="DI166" s="95"/>
      <c r="DJ166" s="95"/>
      <c r="DK166" s="95"/>
      <c r="DL166" s="95">
        <f>IF(SUM(DI166:DK166)=0,MASTER_DATA_MAPPED!DL166*VLOOKUP(DL$20,Backend!$A$2:$K$61,VLOOKUP(MASTER_DATA_ESCALATED!$B166,Backend!$M$3:$O$8,3,FALSE),FALSE),SUM(DI166:DK166))</f>
        <v>19452810.37271627</v>
      </c>
      <c r="DM166" s="95"/>
      <c r="DN166" s="95"/>
      <c r="DO166" s="95"/>
      <c r="DP166" s="95">
        <f>IF(SUM(DM166:DO166)=0,MASTER_DATA_MAPPED!DP166*VLOOKUP(DP$20,Backend!$A$2:$K$61,VLOOKUP(MASTER_DATA_ESCALATED!$B166,Backend!$M$3:$O$8,3,FALSE),FALSE),SUM(DM166:DO166))</f>
        <v>27510428.255367372</v>
      </c>
      <c r="DQ166" s="95"/>
      <c r="DR166" s="95"/>
      <c r="DS166" s="95"/>
      <c r="DT166" s="95">
        <f>IF(SUM(DQ166:DS166)=0,MASTER_DATA_MAPPED!DT166*VLOOKUP(DT$20,Backend!$A$2:$K$61,VLOOKUP(MASTER_DATA_ESCALATED!$B166,Backend!$M$3:$O$8,3,FALSE),FALSE),SUM(DQ166:DS166))</f>
        <v>38905620.745432541</v>
      </c>
      <c r="DU166" s="95"/>
      <c r="DV166" s="95"/>
      <c r="DW166" s="95"/>
      <c r="DX166" s="95">
        <f>IF(SUM(DU166:DW166)=0,MASTER_DATA_MAPPED!DX166*VLOOKUP(DX$20,Backend!$A$2:$K$61,VLOOKUP(MASTER_DATA_ESCALATED!$B166,Backend!$M$3:$O$8,3,FALSE),FALSE),SUM(DU166:DW166))</f>
        <v>55020856.510734744</v>
      </c>
      <c r="DY166" s="95"/>
      <c r="DZ166" s="95"/>
      <c r="EA166" s="95"/>
      <c r="EB166" s="95">
        <f>IF(SUM(DY166:EA166)=0,MASTER_DATA_MAPPED!EB166*VLOOKUP(EB$20,Backend!$A$2:$K$61,VLOOKUP(MASTER_DATA_ESCALATED!$B166,Backend!$M$3:$O$8,3,FALSE),FALSE),SUM(DY166:EA166))</f>
        <v>61515187.669132397</v>
      </c>
      <c r="EC166" s="95"/>
      <c r="ED166" s="95"/>
      <c r="EE166" s="95"/>
      <c r="EF166" s="95">
        <f>IF(SUM(EC166:EE166)=0,MASTER_DATA_MAPPED!EF166*VLOOKUP(EF$20,Backend!$A$2:$K$61,VLOOKUP(MASTER_DATA_ESCALATED!$B166,Backend!$M$3:$O$8,3,FALSE),FALSE),SUM(EC166:EE166))</f>
        <v>87867224.137931034</v>
      </c>
      <c r="EG166" s="95"/>
      <c r="EH166" s="95"/>
      <c r="EI166" s="95"/>
      <c r="EJ166" s="95">
        <f>IF(SUM(EG166:EI166)=0,MASTER_DATA_MAPPED!EJ166*VLOOKUP(EJ$20,Backend!$A$2:$K$61,VLOOKUP(MASTER_DATA_ESCALATED!$B166,Backend!$M$3:$O$8,3,FALSE),FALSE),SUM(EG166:EI166))</f>
        <v>0</v>
      </c>
      <c r="EK166" s="95"/>
      <c r="EL166" s="95"/>
      <c r="EM166" s="95"/>
      <c r="EN166" s="95">
        <f>IF(SUM(EK166:EM166)=0,MASTER_DATA_MAPPED!EN166*VLOOKUP(EN$20,Backend!$A$2:$K$61,VLOOKUP(MASTER_DATA_ESCALATED!$B166,Backend!$M$3:$O$8,3,FALSE),FALSE),SUM(EK166:EM166))</f>
        <v>0</v>
      </c>
      <c r="EO166" s="95"/>
      <c r="EP166" s="95"/>
      <c r="EQ166" s="95"/>
      <c r="ER166" s="95">
        <f>IF(SUM(EO166:EQ166)=0,MASTER_DATA_MAPPED!ER166*VLOOKUP(ER$20,Backend!$A$2:$K$61,VLOOKUP(MASTER_DATA_ESCALATED!$B166,Backend!$M$3:$O$8,3,FALSE),FALSE),SUM(EO166:EQ166))</f>
        <v>37385819.525065958</v>
      </c>
      <c r="ES166" s="95"/>
      <c r="ET166" s="95"/>
      <c r="EU166" s="95"/>
      <c r="EV166" s="95">
        <f>IF(SUM(ES166:EU166)=0,MASTER_DATA_MAPPED!EV166*VLOOKUP(EV$20,Backend!$A$2:$K$61,VLOOKUP(MASTER_DATA_ESCALATED!$B166,Backend!$M$3:$O$8,3,FALSE),FALSE),SUM(ES166:EU166))</f>
        <v>37385819.525065958</v>
      </c>
      <c r="EW166" s="95"/>
      <c r="EX166" s="95"/>
      <c r="EY166" s="95"/>
      <c r="EZ166" s="95">
        <f>IF(SUM(EW166:EY166)=0,MASTER_DATA_MAPPED!EZ166*VLOOKUP(EZ$20,Backend!$A$2:$K$61,VLOOKUP(MASTER_DATA_ESCALATED!$B166,Backend!$M$3:$O$8,3,FALSE),FALSE),SUM(EW166:EY166))</f>
        <v>39446752.56769374</v>
      </c>
      <c r="FA166" s="95"/>
      <c r="FB166" s="95"/>
      <c r="FC166" s="95"/>
      <c r="FD166" s="95">
        <f>IF(SUM(FA166:FC166)=0,MASTER_DATA_MAPPED!FD166*VLOOKUP(FD$20,Backend!$A$2:$K$61,VLOOKUP(MASTER_DATA_ESCALATED!$B166,Backend!$M$3:$O$8,3,FALSE),FALSE),SUM(FA166:FC166))</f>
        <v>30035032.679738563</v>
      </c>
      <c r="FE166" s="95"/>
      <c r="FF166" s="95"/>
      <c r="FG166" s="95"/>
      <c r="FH166" s="95">
        <f>IF(SUM(FE166:FG166)=0,MASTER_DATA_MAPPED!FH166*VLOOKUP(FH$20,Backend!$A$2:$K$61,VLOOKUP(MASTER_DATA_ESCALATED!$B166,Backend!$M$3:$O$8,3,FALSE),FALSE),SUM(FE166:FG166))</f>
        <v>28179436.041083097</v>
      </c>
      <c r="FI166" s="95"/>
      <c r="FJ166" s="95"/>
      <c r="FK166" s="95"/>
      <c r="FL166" s="95">
        <f>IF(SUM(FI166:FK166)=0,MASTER_DATA_MAPPED!FL166*VLOOKUP(FL$20,Backend!$A$2:$K$61,VLOOKUP(MASTER_DATA_ESCALATED!$B166,Backend!$M$3:$O$8,3,FALSE),FALSE),SUM(FI166:FK166))</f>
        <v>49872642.390289448</v>
      </c>
      <c r="FM166" s="95"/>
      <c r="FN166" s="95"/>
      <c r="FO166" s="95"/>
      <c r="FP166" s="95">
        <f>IF(SUM(FM166:FO166)=0,MASTER_DATA_MAPPED!FP166*VLOOKUP(FP$20,Backend!$A$2:$K$61,VLOOKUP(MASTER_DATA_ESCALATED!$B166,Backend!$M$3:$O$8,3,FALSE),FALSE),SUM(FM166:FO166))</f>
        <v>52964633.053688683</v>
      </c>
      <c r="FQ166" s="95"/>
      <c r="FR166" s="95"/>
      <c r="FS166" s="95"/>
      <c r="FT166" s="95">
        <f>IF(SUM(FQ166:FS166)=0,MASTER_DATA_MAPPED!FT166*VLOOKUP(FT$20,Backend!$A$2:$K$61,VLOOKUP(MASTER_DATA_ESCALATED!$B166,Backend!$M$3:$O$8,3,FALSE),FALSE),SUM(FQ166:FS166))</f>
        <v>25581535.789880265</v>
      </c>
      <c r="FU166" s="95"/>
      <c r="FV166" s="95"/>
      <c r="FW166" s="95"/>
      <c r="FX166" s="95">
        <f>IF(SUM(FU166:FW166)=0,MASTER_DATA_MAPPED!FX166*VLOOKUP(FX$20,Backend!$A$2:$K$61,VLOOKUP(MASTER_DATA_ESCALATED!$B166,Backend!$M$3:$O$8,3,FALSE),FALSE),SUM(FU166:FW166))</f>
        <v>25412769.786017768</v>
      </c>
      <c r="FY166" s="95"/>
      <c r="FZ166" s="95"/>
      <c r="GA166" s="95"/>
      <c r="GB166" s="95">
        <f>IF(SUM(FY166:GA166)=0,MASTER_DATA_MAPPED!GB166*VLOOKUP(GB$20,Backend!$A$2:$K$61,VLOOKUP(MASTER_DATA_ESCALATED!$B166,Backend!$M$3:$O$8,3,FALSE),FALSE),SUM(FY166:GA166))</f>
        <v>54505149.274623409</v>
      </c>
      <c r="GC166" s="95"/>
      <c r="GD166" s="95"/>
      <c r="GE166" s="95"/>
      <c r="GF166" s="95">
        <f>IF(SUM(GC166:GE166)=0,MASTER_DATA_MAPPED!GF166*VLOOKUP(GF$20,Backend!$A$2:$K$61,VLOOKUP(MASTER_DATA_ESCALATED!$B166,Backend!$M$3:$O$8,3,FALSE),FALSE),SUM(GC166:GE166))</f>
        <v>26519542.186172269</v>
      </c>
      <c r="GG166" s="95"/>
      <c r="GH166" s="95"/>
      <c r="GI166" s="95"/>
      <c r="GJ166" s="95">
        <f>IF(SUM(GG166:GI166)=0,MASTER_DATA_MAPPED!GJ166*VLOOKUP(GJ$20,Backend!$A$2:$K$61,VLOOKUP(MASTER_DATA_ESCALATED!$B166,Backend!$M$3:$O$8,3,FALSE),FALSE),SUM(GG166:GI166))</f>
        <v>26360056.664349169</v>
      </c>
      <c r="GK166" s="95"/>
      <c r="GL166" s="95"/>
      <c r="GM166" s="95"/>
      <c r="GN166" s="95">
        <f>IF(SUM(GK166:GM166)=0,MASTER_DATA_MAPPED!GN166*VLOOKUP(GN$20,Backend!$A$2:$K$61,VLOOKUP(MASTER_DATA_ESCALATED!$B166,Backend!$M$3:$O$8,3,FALSE),FALSE),SUM(GK166:GM166))</f>
        <v>59212912.370799534</v>
      </c>
      <c r="GO166" s="95"/>
      <c r="GP166" s="95"/>
      <c r="GQ166" s="95"/>
      <c r="GR166" s="95">
        <f>IF(SUM(GO166:GQ166)=0,MASTER_DATA_MAPPED!GR166*VLOOKUP(GR$20,Backend!$A$2:$K$61,VLOOKUP(MASTER_DATA_ESCALATED!$B166,Backend!$M$3:$O$8,3,FALSE),FALSE),SUM(GO166:GQ166))</f>
        <v>25482919.718810353</v>
      </c>
      <c r="GS166" s="95"/>
      <c r="GT166" s="95"/>
      <c r="GU166" s="95"/>
      <c r="GV166" s="95">
        <f>IF(SUM(GS166:GU166)=0,MASTER_DATA_MAPPED!GV166*VLOOKUP(GV$20,Backend!$A$2:$K$61,VLOOKUP(MASTER_DATA_ESCALATED!$B166,Backend!$M$3:$O$8,3,FALSE),FALSE),SUM(GS166:GU166))</f>
        <v>25294815.919660103</v>
      </c>
    </row>
    <row r="167" spans="2:204" ht="17.25" hidden="1" outlineLevel="2" x14ac:dyDescent="0.3">
      <c r="B167" s="21">
        <f t="shared" si="3"/>
        <v>30</v>
      </c>
      <c r="C167" s="24">
        <f t="shared" si="4"/>
        <v>362</v>
      </c>
      <c r="D167" s="77"/>
      <c r="E167" s="52"/>
      <c r="F167" s="24">
        <v>362</v>
      </c>
      <c r="G167" s="80"/>
      <c r="H167" s="34" t="s">
        <v>142</v>
      </c>
      <c r="I167" s="95"/>
      <c r="J167" s="95"/>
      <c r="K167" s="95"/>
      <c r="L167" s="95">
        <f>IF(SUM(I167:K167)=0,MASTER_DATA_MAPPED!L167*VLOOKUP(L$20,Backend!$A$2:$K$61,VLOOKUP(MASTER_DATA_ESCALATED!$B167,Backend!$M$3:$O$8,3,FALSE),FALSE),SUM(I167:K167))</f>
        <v>0</v>
      </c>
      <c r="M167" s="95"/>
      <c r="N167" s="95"/>
      <c r="O167" s="95"/>
      <c r="P167" s="95">
        <f>IF(SUM(M167:O167)=0,MASTER_DATA_MAPPED!P167*VLOOKUP(P$20,Backend!$A$2:$K$61,VLOOKUP(MASTER_DATA_ESCALATED!$B167,Backend!$M$3:$O$8,3,FALSE),FALSE),SUM(M167:O167))</f>
        <v>0</v>
      </c>
      <c r="Q167" s="95"/>
      <c r="R167" s="95"/>
      <c r="S167" s="95"/>
      <c r="T167" s="95">
        <f>IF(SUM(Q167:S167)=0,MASTER_DATA_MAPPED!T167*VLOOKUP(T$20,Backend!$A$2:$K$61,VLOOKUP(MASTER_DATA_ESCALATED!$B167,Backend!$M$3:$O$8,3,FALSE),FALSE),SUM(Q167:S167))</f>
        <v>0</v>
      </c>
      <c r="U167" s="95"/>
      <c r="V167" s="95"/>
      <c r="W167" s="95"/>
      <c r="X167" s="95">
        <f>IF(SUM(U167:W167)=0,MASTER_DATA_MAPPED!X167*VLOOKUP(X$20,Backend!$A$2:$K$61,VLOOKUP(MASTER_DATA_ESCALATED!$B167,Backend!$M$3:$O$8,3,FALSE),FALSE),SUM(U167:W167))</f>
        <v>0</v>
      </c>
      <c r="Y167" s="95"/>
      <c r="Z167" s="95"/>
      <c r="AA167" s="95"/>
      <c r="AB167" s="95">
        <f>IF(SUM(Y167:AA167)=0,MASTER_DATA_MAPPED!AB167*VLOOKUP(AB$20,Backend!$A$2:$K$61,VLOOKUP(MASTER_DATA_ESCALATED!$B167,Backend!$M$3:$O$8,3,FALSE),FALSE),SUM(Y167:AA167))</f>
        <v>0</v>
      </c>
      <c r="AC167" s="95"/>
      <c r="AD167" s="95"/>
      <c r="AE167" s="95"/>
      <c r="AF167" s="95">
        <f>IF(SUM(AC167:AE167)=0,MASTER_DATA_MAPPED!AF167*VLOOKUP(AF$20,Backend!$A$2:$K$61,VLOOKUP(MASTER_DATA_ESCALATED!$B167,Backend!$M$3:$O$8,3,FALSE),FALSE),SUM(AC167:AE167))</f>
        <v>0</v>
      </c>
      <c r="AG167" s="95"/>
      <c r="AH167" s="95"/>
      <c r="AI167" s="95"/>
      <c r="AJ167" s="95">
        <f>IF(SUM(AG167:AI167)=0,MASTER_DATA_MAPPED!AJ167*VLOOKUP(AJ$20,Backend!$A$2:$K$61,VLOOKUP(MASTER_DATA_ESCALATED!$B167,Backend!$M$3:$O$8,3,FALSE),FALSE),SUM(AG167:AI167))</f>
        <v>0</v>
      </c>
      <c r="AK167" s="95"/>
      <c r="AL167" s="95"/>
      <c r="AM167" s="95"/>
      <c r="AN167" s="95">
        <f>IF(SUM(AK167:AM167)=0,MASTER_DATA_MAPPED!AN167*VLOOKUP(AN$20,Backend!$A$2:$K$61,VLOOKUP(MASTER_DATA_ESCALATED!$B167,Backend!$M$3:$O$8,3,FALSE),FALSE),SUM(AK167:AM167))</f>
        <v>0</v>
      </c>
      <c r="AO167" s="95"/>
      <c r="AP167" s="95"/>
      <c r="AQ167" s="95"/>
      <c r="AR167" s="95">
        <f>IF(SUM(AO167:AQ167)=0,MASTER_DATA_MAPPED!AR167*VLOOKUP(AR$20,Backend!$A$2:$K$61,VLOOKUP(MASTER_DATA_ESCALATED!$B167,Backend!$M$3:$O$8,3,FALSE),FALSE),SUM(AO167:AQ167))</f>
        <v>0</v>
      </c>
      <c r="AS167" s="95"/>
      <c r="AT167" s="95"/>
      <c r="AU167" s="95"/>
      <c r="AV167" s="95">
        <f>IF(SUM(AS167:AU167)=0,MASTER_DATA_MAPPED!AV167*VLOOKUP(AV$20,Backend!$A$2:$K$61,VLOOKUP(MASTER_DATA_ESCALATED!$B167,Backend!$M$3:$O$8,3,FALSE),FALSE),SUM(AS167:AU167))</f>
        <v>0</v>
      </c>
      <c r="AW167" s="95"/>
      <c r="AX167" s="95"/>
      <c r="AY167" s="95"/>
      <c r="AZ167" s="95">
        <f>IF(SUM(AW167:AY167)=0,MASTER_DATA_MAPPED!AZ167*VLOOKUP(AZ$20,Backend!$A$2:$K$61,VLOOKUP(MASTER_DATA_ESCALATED!$B167,Backend!$M$3:$O$8,3,FALSE),FALSE),SUM(AW167:AY167))</f>
        <v>0</v>
      </c>
      <c r="BA167" s="95"/>
      <c r="BB167" s="95"/>
      <c r="BC167" s="95"/>
      <c r="BD167" s="95">
        <f>IF(SUM(BA167:BC167)=0,MASTER_DATA_MAPPED!BD167*VLOOKUP(BD$20,Backend!$A$2:$K$61,VLOOKUP(MASTER_DATA_ESCALATED!$B167,Backend!$M$3:$O$8,3,FALSE),FALSE),SUM(BA167:BC167))</f>
        <v>0</v>
      </c>
      <c r="BE167" s="95"/>
      <c r="BF167" s="95"/>
      <c r="BG167" s="95"/>
      <c r="BH167" s="95">
        <f>IF(SUM(BE167:BG167)=0,MASTER_DATA_MAPPED!BH167*VLOOKUP(BH$20,Backend!$A$2:$K$61,VLOOKUP(MASTER_DATA_ESCALATED!$B167,Backend!$M$3:$O$8,3,FALSE),FALSE),SUM(BE167:BG167))</f>
        <v>0</v>
      </c>
      <c r="BI167" s="95"/>
      <c r="BJ167" s="95"/>
      <c r="BK167" s="95"/>
      <c r="BL167" s="95">
        <f>IF(SUM(BI167:BK167)=0,MASTER_DATA_MAPPED!BL167*VLOOKUP(BL$20,Backend!$A$2:$K$61,VLOOKUP(MASTER_DATA_ESCALATED!$B167,Backend!$M$3:$O$8,3,FALSE),FALSE),SUM(BI167:BK167))</f>
        <v>0</v>
      </c>
      <c r="BM167" s="95"/>
      <c r="BN167" s="95"/>
      <c r="BO167" s="95"/>
      <c r="BP167" s="95">
        <f>IF(SUM(BM167:BO167)=0,MASTER_DATA_MAPPED!BP167*VLOOKUP(BP$20,Backend!$A$2:$K$61,VLOOKUP(MASTER_DATA_ESCALATED!$B167,Backend!$M$3:$O$8,3,FALSE),FALSE),SUM(BM167:BO167))</f>
        <v>19004541.549953315</v>
      </c>
      <c r="BQ167" s="95"/>
      <c r="BR167" s="95"/>
      <c r="BS167" s="95"/>
      <c r="BT167" s="95">
        <f>IF(SUM(BQ167:BS167)=0,MASTER_DATA_MAPPED!BT167*VLOOKUP(BT$20,Backend!$A$2:$K$61,VLOOKUP(MASTER_DATA_ESCALATED!$B167,Backend!$M$3:$O$8,3,FALSE),FALSE),SUM(BQ167:BS167))</f>
        <v>12980817.927170867</v>
      </c>
      <c r="BU167" s="95"/>
      <c r="BV167" s="95"/>
      <c r="BW167" s="95"/>
      <c r="BX167" s="95">
        <f>IF(SUM(BU167:BW167)=0,MASTER_DATA_MAPPED!BX167*VLOOKUP(BX$20,Backend!$A$2:$K$61,VLOOKUP(MASTER_DATA_ESCALATED!$B167,Backend!$M$3:$O$8,3,FALSE),FALSE),SUM(BU167:BW167))</f>
        <v>3713979.4584500464</v>
      </c>
      <c r="BY167" s="95"/>
      <c r="BZ167" s="95"/>
      <c r="CA167" s="95"/>
      <c r="CB167" s="95">
        <f>IF(SUM(BY167:CA167)=0,MASTER_DATA_MAPPED!CB167*VLOOKUP(CB$20,Backend!$A$2:$K$61,VLOOKUP(MASTER_DATA_ESCALATED!$B167,Backend!$M$3:$O$8,3,FALSE),FALSE),SUM(BY167:CA167))</f>
        <v>5536141.923436041</v>
      </c>
      <c r="CC167" s="95"/>
      <c r="CD167" s="95"/>
      <c r="CE167" s="95"/>
      <c r="CF167" s="95">
        <f>IF(SUM(CC167:CE167)=0,MASTER_DATA_MAPPED!CF167*VLOOKUP(CF$20,Backend!$A$2:$K$61,VLOOKUP(MASTER_DATA_ESCALATED!$B167,Backend!$M$3:$O$8,3,FALSE),FALSE),SUM(CC167:CE167))</f>
        <v>3346203.548085901</v>
      </c>
      <c r="CG167" s="95"/>
      <c r="CH167" s="95"/>
      <c r="CI167" s="95"/>
      <c r="CJ167" s="95">
        <f>IF(SUM(CG167:CI167)=0,MASTER_DATA_MAPPED!CJ167*VLOOKUP(CJ$20,Backend!$A$2:$K$61,VLOOKUP(MASTER_DATA_ESCALATED!$B167,Backend!$M$3:$O$8,3,FALSE),FALSE),SUM(CG167:CI167))</f>
        <v>0</v>
      </c>
      <c r="CK167" s="95"/>
      <c r="CL167" s="95"/>
      <c r="CM167" s="95"/>
      <c r="CN167" s="95">
        <f>IF(SUM(CK167:CM167)=0,MASTER_DATA_MAPPED!CN167*VLOOKUP(CN$20,Backend!$A$2:$K$61,VLOOKUP(MASTER_DATA_ESCALATED!$B167,Backend!$M$3:$O$8,3,FALSE),FALSE),SUM(CK167:CM167))</f>
        <v>377518169.58277255</v>
      </c>
      <c r="CO167" s="95"/>
      <c r="CP167" s="95"/>
      <c r="CQ167" s="95"/>
      <c r="CR167" s="95">
        <f>IF(SUM(CO167:CQ167)=0,MASTER_DATA_MAPPED!CR167*VLOOKUP(CR$20,Backend!$A$2:$K$61,VLOOKUP(MASTER_DATA_ESCALATED!$B167,Backend!$M$3:$O$8,3,FALSE),FALSE),SUM(CO167:CQ167))</f>
        <v>441776581.42664874</v>
      </c>
      <c r="CS167" s="95"/>
      <c r="CT167" s="95"/>
      <c r="CU167" s="95"/>
      <c r="CV167" s="95">
        <f>IF(SUM(CS167:CU167)=0,MASTER_DATA_MAPPED!CV167*VLOOKUP(CV$20,Backend!$A$2:$K$61,VLOOKUP(MASTER_DATA_ESCALATED!$B167,Backend!$M$3:$O$8,3,FALSE),FALSE),SUM(CS167:CU167))</f>
        <v>0</v>
      </c>
      <c r="CW167" s="95"/>
      <c r="CX167" s="95"/>
      <c r="CY167" s="95"/>
      <c r="CZ167" s="95">
        <f>IF(SUM(CW167:CY167)=0,MASTER_DATA_MAPPED!CZ167*VLOOKUP(CZ$20,Backend!$A$2:$K$61,VLOOKUP(MASTER_DATA_ESCALATED!$B167,Backend!$M$3:$O$8,3,FALSE),FALSE),SUM(CW167:CY167))</f>
        <v>0</v>
      </c>
      <c r="DA167" s="95"/>
      <c r="DB167" s="95"/>
      <c r="DC167" s="95"/>
      <c r="DD167" s="95" t="e">
        <f>IF(SUM(DA167:DC167)=0,MASTER_DATA_MAPPED!DD167*VLOOKUP(DD$20,Backend!$A$2:$K$61,VLOOKUP(MASTER_DATA_ESCALATED!$B167,Backend!$M$3:$O$8,3,FALSE),FALSE),SUM(DA167:DC167))</f>
        <v>#N/A</v>
      </c>
      <c r="DE167" s="95"/>
      <c r="DF167" s="95"/>
      <c r="DG167" s="95"/>
      <c r="DH167" s="95">
        <f>IF(SUM(DE167:DG167)=0,MASTER_DATA_MAPPED!DH167*VLOOKUP(DH$20,Backend!$A$2:$K$61,VLOOKUP(MASTER_DATA_ESCALATED!$B167,Backend!$M$3:$O$8,3,FALSE),FALSE),SUM(DE167:DG167))</f>
        <v>19628305.325891409</v>
      </c>
      <c r="DI167" s="95"/>
      <c r="DJ167" s="95"/>
      <c r="DK167" s="95"/>
      <c r="DL167" s="95">
        <f>IF(SUM(DI167:DK167)=0,MASTER_DATA_MAPPED!DL167*VLOOKUP(DL$20,Backend!$A$2:$K$61,VLOOKUP(MASTER_DATA_ESCALATED!$B167,Backend!$M$3:$O$8,3,FALSE),FALSE),SUM(DI167:DK167))</f>
        <v>30138651.431162871</v>
      </c>
      <c r="DM167" s="95"/>
      <c r="DN167" s="95"/>
      <c r="DO167" s="95"/>
      <c r="DP167" s="95">
        <f>IF(SUM(DM167:DO167)=0,MASTER_DATA_MAPPED!DP167*VLOOKUP(DP$20,Backend!$A$2:$K$61,VLOOKUP(MASTER_DATA_ESCALATED!$B167,Backend!$M$3:$O$8,3,FALSE),FALSE),SUM(DM167:DO167))</f>
        <v>51625892.342935577</v>
      </c>
      <c r="DQ167" s="95"/>
      <c r="DR167" s="95"/>
      <c r="DS167" s="95"/>
      <c r="DT167" s="95">
        <f>IF(SUM(DQ167:DS167)=0,MASTER_DATA_MAPPED!DT167*VLOOKUP(DT$20,Backend!$A$2:$K$61,VLOOKUP(MASTER_DATA_ESCALATED!$B167,Backend!$M$3:$O$8,3,FALSE),FALSE),SUM(DQ167:DS167))</f>
        <v>93180996.006666765</v>
      </c>
      <c r="DU167" s="95"/>
      <c r="DV167" s="95"/>
      <c r="DW167" s="95"/>
      <c r="DX167" s="95">
        <f>IF(SUM(DU167:DW167)=0,MASTER_DATA_MAPPED!DX167*VLOOKUP(DX$20,Backend!$A$2:$K$61,VLOOKUP(MASTER_DATA_ESCALATED!$B167,Backend!$M$3:$O$8,3,FALSE),FALSE),SUM(DU167:DW167))</f>
        <v>171096116.68058389</v>
      </c>
      <c r="DY167" s="95"/>
      <c r="DZ167" s="95"/>
      <c r="EA167" s="95"/>
      <c r="EB167" s="95">
        <f>IF(SUM(DY167:EA167)=0,MASTER_DATA_MAPPED!EB167*VLOOKUP(EB$20,Backend!$A$2:$K$61,VLOOKUP(MASTER_DATA_ESCALATED!$B167,Backend!$M$3:$O$8,3,FALSE),FALSE),SUM(DY167:EA167))</f>
        <v>208781190.67129457</v>
      </c>
      <c r="EC167" s="95"/>
      <c r="ED167" s="95"/>
      <c r="EE167" s="95"/>
      <c r="EF167" s="95">
        <f>IF(SUM(EC167:EE167)=0,MASTER_DATA_MAPPED!EF167*VLOOKUP(EF$20,Backend!$A$2:$K$61,VLOOKUP(MASTER_DATA_ESCALATED!$B167,Backend!$M$3:$O$8,3,FALSE),FALSE),SUM(EC167:EE167))</f>
        <v>0</v>
      </c>
      <c r="EG167" s="95"/>
      <c r="EH167" s="95"/>
      <c r="EI167" s="95"/>
      <c r="EJ167" s="95">
        <f>IF(SUM(EG167:EI167)=0,MASTER_DATA_MAPPED!EJ167*VLOOKUP(EJ$20,Backend!$A$2:$K$61,VLOOKUP(MASTER_DATA_ESCALATED!$B167,Backend!$M$3:$O$8,3,FALSE),FALSE),SUM(EG167:EI167))</f>
        <v>74425088.966420963</v>
      </c>
      <c r="EK167" s="95"/>
      <c r="EL167" s="95"/>
      <c r="EM167" s="95"/>
      <c r="EN167" s="95">
        <f>IF(SUM(EK167:EM167)=0,MASTER_DATA_MAPPED!EN167*VLOOKUP(EN$20,Backend!$A$2:$K$61,VLOOKUP(MASTER_DATA_ESCALATED!$B167,Backend!$M$3:$O$8,3,FALSE),FALSE),SUM(EK167:EM167))</f>
        <v>0</v>
      </c>
      <c r="EO167" s="95"/>
      <c r="EP167" s="95"/>
      <c r="EQ167" s="95"/>
      <c r="ER167" s="95">
        <f>IF(SUM(EO167:EQ167)=0,MASTER_DATA_MAPPED!ER167*VLOOKUP(ER$20,Backend!$A$2:$K$61,VLOOKUP(MASTER_DATA_ESCALATED!$B167,Backend!$M$3:$O$8,3,FALSE),FALSE),SUM(EO167:EQ167))</f>
        <v>26174167.810026381</v>
      </c>
      <c r="ES167" s="95"/>
      <c r="ET167" s="95"/>
      <c r="EU167" s="95"/>
      <c r="EV167" s="95">
        <f>IF(SUM(ES167:EU167)=0,MASTER_DATA_MAPPED!EV167*VLOOKUP(EV$20,Backend!$A$2:$K$61,VLOOKUP(MASTER_DATA_ESCALATED!$B167,Backend!$M$3:$O$8,3,FALSE),FALSE),SUM(ES167:EU167))</f>
        <v>26174167.810026381</v>
      </c>
      <c r="EW167" s="95"/>
      <c r="EX167" s="95"/>
      <c r="EY167" s="95"/>
      <c r="EZ167" s="95">
        <f>IF(SUM(EW167:EY167)=0,MASTER_DATA_MAPPED!EZ167*VLOOKUP(EZ$20,Backend!$A$2:$K$61,VLOOKUP(MASTER_DATA_ESCALATED!$B167,Backend!$M$3:$O$8,3,FALSE),FALSE),SUM(EW167:EY167))</f>
        <v>0</v>
      </c>
      <c r="FA167" s="95"/>
      <c r="FB167" s="95"/>
      <c r="FC167" s="95"/>
      <c r="FD167" s="95">
        <f>IF(SUM(FA167:FC167)=0,MASTER_DATA_MAPPED!FD167*VLOOKUP(FD$20,Backend!$A$2:$K$61,VLOOKUP(MASTER_DATA_ESCALATED!$B167,Backend!$M$3:$O$8,3,FALSE),FALSE),SUM(FA167:FC167))</f>
        <v>0</v>
      </c>
      <c r="FE167" s="95"/>
      <c r="FF167" s="95"/>
      <c r="FG167" s="95"/>
      <c r="FH167" s="95">
        <f>IF(SUM(FE167:FG167)=0,MASTER_DATA_MAPPED!FH167*VLOOKUP(FH$20,Backend!$A$2:$K$61,VLOOKUP(MASTER_DATA_ESCALATED!$B167,Backend!$M$3:$O$8,3,FALSE),FALSE),SUM(FE167:FG167))</f>
        <v>0</v>
      </c>
      <c r="FI167" s="95"/>
      <c r="FJ167" s="95"/>
      <c r="FK167" s="95"/>
      <c r="FL167" s="95">
        <f>IF(SUM(FI167:FK167)=0,MASTER_DATA_MAPPED!FL167*VLOOKUP(FL$20,Backend!$A$2:$K$61,VLOOKUP(MASTER_DATA_ESCALATED!$B167,Backend!$M$3:$O$8,3,FALSE),FALSE),SUM(FI167:FK167))</f>
        <v>0</v>
      </c>
      <c r="FM167" s="95"/>
      <c r="FN167" s="95"/>
      <c r="FO167" s="95"/>
      <c r="FP167" s="95">
        <f>IF(SUM(FM167:FO167)=0,MASTER_DATA_MAPPED!FP167*VLOOKUP(FP$20,Backend!$A$2:$K$61,VLOOKUP(MASTER_DATA_ESCALATED!$B167,Backend!$M$3:$O$8,3,FALSE),FALSE),SUM(FM167:FO167))</f>
        <v>0</v>
      </c>
      <c r="FQ167" s="95"/>
      <c r="FR167" s="95"/>
      <c r="FS167" s="95"/>
      <c r="FT167" s="95">
        <f>IF(SUM(FQ167:FS167)=0,MASTER_DATA_MAPPED!FT167*VLOOKUP(FT$20,Backend!$A$2:$K$61,VLOOKUP(MASTER_DATA_ESCALATED!$B167,Backend!$M$3:$O$8,3,FALSE),FALSE),SUM(FQ167:FS167))</f>
        <v>0</v>
      </c>
      <c r="FU167" s="95"/>
      <c r="FV167" s="95"/>
      <c r="FW167" s="95"/>
      <c r="FX167" s="95">
        <f>IF(SUM(FU167:FW167)=0,MASTER_DATA_MAPPED!FX167*VLOOKUP(FX$20,Backend!$A$2:$K$61,VLOOKUP(MASTER_DATA_ESCALATED!$B167,Backend!$M$3:$O$8,3,FALSE),FALSE),SUM(FU167:FW167))</f>
        <v>0</v>
      </c>
      <c r="FY167" s="95"/>
      <c r="FZ167" s="95"/>
      <c r="GA167" s="95"/>
      <c r="GB167" s="95">
        <f>IF(SUM(FY167:GA167)=0,MASTER_DATA_MAPPED!GB167*VLOOKUP(GB$20,Backend!$A$2:$K$61,VLOOKUP(MASTER_DATA_ESCALATED!$B167,Backend!$M$3:$O$8,3,FALSE),FALSE),SUM(FY167:GA167))</f>
        <v>0</v>
      </c>
      <c r="GC167" s="95"/>
      <c r="GD167" s="95"/>
      <c r="GE167" s="95"/>
      <c r="GF167" s="95">
        <f>IF(SUM(GC167:GE167)=0,MASTER_DATA_MAPPED!GF167*VLOOKUP(GF$20,Backend!$A$2:$K$61,VLOOKUP(MASTER_DATA_ESCALATED!$B167,Backend!$M$3:$O$8,3,FALSE),FALSE),SUM(GC167:GE167))</f>
        <v>0</v>
      </c>
      <c r="GG167" s="95"/>
      <c r="GH167" s="95"/>
      <c r="GI167" s="95"/>
      <c r="GJ167" s="95">
        <f>IF(SUM(GG167:GI167)=0,MASTER_DATA_MAPPED!GJ167*VLOOKUP(GJ$20,Backend!$A$2:$K$61,VLOOKUP(MASTER_DATA_ESCALATED!$B167,Backend!$M$3:$O$8,3,FALSE),FALSE),SUM(GG167:GI167))</f>
        <v>0</v>
      </c>
      <c r="GK167" s="95"/>
      <c r="GL167" s="95"/>
      <c r="GM167" s="95"/>
      <c r="GN167" s="95">
        <f>IF(SUM(GK167:GM167)=0,MASTER_DATA_MAPPED!GN167*VLOOKUP(GN$20,Backend!$A$2:$K$61,VLOOKUP(MASTER_DATA_ESCALATED!$B167,Backend!$M$3:$O$8,3,FALSE),FALSE),SUM(GK167:GM167))</f>
        <v>0</v>
      </c>
      <c r="GO167" s="95"/>
      <c r="GP167" s="95"/>
      <c r="GQ167" s="95"/>
      <c r="GR167" s="95">
        <f>IF(SUM(GO167:GQ167)=0,MASTER_DATA_MAPPED!GR167*VLOOKUP(GR$20,Backend!$A$2:$K$61,VLOOKUP(MASTER_DATA_ESCALATED!$B167,Backend!$M$3:$O$8,3,FALSE),FALSE),SUM(GO167:GQ167))</f>
        <v>0</v>
      </c>
      <c r="GS167" s="95"/>
      <c r="GT167" s="95"/>
      <c r="GU167" s="95"/>
      <c r="GV167" s="95">
        <f>IF(SUM(GS167:GU167)=0,MASTER_DATA_MAPPED!GV167*VLOOKUP(GV$20,Backend!$A$2:$K$61,VLOOKUP(MASTER_DATA_ESCALATED!$B167,Backend!$M$3:$O$8,3,FALSE),FALSE),SUM(GS167:GU167))</f>
        <v>0</v>
      </c>
    </row>
    <row r="168" spans="2:204" ht="17.25" hidden="1" outlineLevel="2" x14ac:dyDescent="0.3">
      <c r="B168" s="21">
        <f t="shared" si="3"/>
        <v>30</v>
      </c>
      <c r="C168" s="24">
        <f t="shared" si="4"/>
        <v>363</v>
      </c>
      <c r="D168" s="77"/>
      <c r="E168" s="52"/>
      <c r="F168" s="24">
        <v>363</v>
      </c>
      <c r="G168" s="80"/>
      <c r="H168" s="34" t="s">
        <v>143</v>
      </c>
      <c r="I168" s="95"/>
      <c r="J168" s="95"/>
      <c r="K168" s="95"/>
      <c r="L168" s="95">
        <f>IF(SUM(I168:K168)=0,MASTER_DATA_MAPPED!L168*VLOOKUP(L$20,Backend!$A$2:$K$61,VLOOKUP(MASTER_DATA_ESCALATED!$B168,Backend!$M$3:$O$8,3,FALSE),FALSE),SUM(I168:K168))</f>
        <v>0</v>
      </c>
      <c r="M168" s="95"/>
      <c r="N168" s="95"/>
      <c r="O168" s="95"/>
      <c r="P168" s="95">
        <f>IF(SUM(M168:O168)=0,MASTER_DATA_MAPPED!P168*VLOOKUP(P$20,Backend!$A$2:$K$61,VLOOKUP(MASTER_DATA_ESCALATED!$B168,Backend!$M$3:$O$8,3,FALSE),FALSE),SUM(M168:O168))</f>
        <v>0</v>
      </c>
      <c r="Q168" s="95"/>
      <c r="R168" s="95"/>
      <c r="S168" s="95"/>
      <c r="T168" s="95">
        <f>IF(SUM(Q168:S168)=0,MASTER_DATA_MAPPED!T168*VLOOKUP(T$20,Backend!$A$2:$K$61,VLOOKUP(MASTER_DATA_ESCALATED!$B168,Backend!$M$3:$O$8,3,FALSE),FALSE),SUM(Q168:S168))</f>
        <v>0</v>
      </c>
      <c r="U168" s="95"/>
      <c r="V168" s="95"/>
      <c r="W168" s="95"/>
      <c r="X168" s="95">
        <f>IF(SUM(U168:W168)=0,MASTER_DATA_MAPPED!X168*VLOOKUP(X$20,Backend!$A$2:$K$61,VLOOKUP(MASTER_DATA_ESCALATED!$B168,Backend!$M$3:$O$8,3,FALSE),FALSE),SUM(U168:W168))</f>
        <v>0</v>
      </c>
      <c r="Y168" s="95"/>
      <c r="Z168" s="95"/>
      <c r="AA168" s="95"/>
      <c r="AB168" s="95">
        <f>IF(SUM(Y168:AA168)=0,MASTER_DATA_MAPPED!AB168*VLOOKUP(AB$20,Backend!$A$2:$K$61,VLOOKUP(MASTER_DATA_ESCALATED!$B168,Backend!$M$3:$O$8,3,FALSE),FALSE),SUM(Y168:AA168))</f>
        <v>0</v>
      </c>
      <c r="AC168" s="95"/>
      <c r="AD168" s="95"/>
      <c r="AE168" s="95"/>
      <c r="AF168" s="95">
        <f>IF(SUM(AC168:AE168)=0,MASTER_DATA_MAPPED!AF168*VLOOKUP(AF$20,Backend!$A$2:$K$61,VLOOKUP(MASTER_DATA_ESCALATED!$B168,Backend!$M$3:$O$8,3,FALSE),FALSE),SUM(AC168:AE168))</f>
        <v>0</v>
      </c>
      <c r="AG168" s="95"/>
      <c r="AH168" s="95"/>
      <c r="AI168" s="95"/>
      <c r="AJ168" s="95">
        <f>IF(SUM(AG168:AI168)=0,MASTER_DATA_MAPPED!AJ168*VLOOKUP(AJ$20,Backend!$A$2:$K$61,VLOOKUP(MASTER_DATA_ESCALATED!$B168,Backend!$M$3:$O$8,3,FALSE),FALSE),SUM(AG168:AI168))</f>
        <v>0</v>
      </c>
      <c r="AK168" s="95"/>
      <c r="AL168" s="95"/>
      <c r="AM168" s="95"/>
      <c r="AN168" s="95">
        <f>IF(SUM(AK168:AM168)=0,MASTER_DATA_MAPPED!AN168*VLOOKUP(AN$20,Backend!$A$2:$K$61,VLOOKUP(MASTER_DATA_ESCALATED!$B168,Backend!$M$3:$O$8,3,FALSE),FALSE),SUM(AK168:AM168))</f>
        <v>0</v>
      </c>
      <c r="AO168" s="95"/>
      <c r="AP168" s="95"/>
      <c r="AQ168" s="95"/>
      <c r="AR168" s="95">
        <f>IF(SUM(AO168:AQ168)=0,MASTER_DATA_MAPPED!AR168*VLOOKUP(AR$20,Backend!$A$2:$K$61,VLOOKUP(MASTER_DATA_ESCALATED!$B168,Backend!$M$3:$O$8,3,FALSE),FALSE),SUM(AO168:AQ168))</f>
        <v>0</v>
      </c>
      <c r="AS168" s="95"/>
      <c r="AT168" s="95"/>
      <c r="AU168" s="95"/>
      <c r="AV168" s="95">
        <f>IF(SUM(AS168:AU168)=0,MASTER_DATA_MAPPED!AV168*VLOOKUP(AV$20,Backend!$A$2:$K$61,VLOOKUP(MASTER_DATA_ESCALATED!$B168,Backend!$M$3:$O$8,3,FALSE),FALSE),SUM(AS168:AU168))</f>
        <v>0</v>
      </c>
      <c r="AW168" s="95"/>
      <c r="AX168" s="95"/>
      <c r="AY168" s="95"/>
      <c r="AZ168" s="95">
        <f>IF(SUM(AW168:AY168)=0,MASTER_DATA_MAPPED!AZ168*VLOOKUP(AZ$20,Backend!$A$2:$K$61,VLOOKUP(MASTER_DATA_ESCALATED!$B168,Backend!$M$3:$O$8,3,FALSE),FALSE),SUM(AW168:AY168))</f>
        <v>0</v>
      </c>
      <c r="BA168" s="95"/>
      <c r="BB168" s="95"/>
      <c r="BC168" s="95"/>
      <c r="BD168" s="95">
        <f>IF(SUM(BA168:BC168)=0,MASTER_DATA_MAPPED!BD168*VLOOKUP(BD$20,Backend!$A$2:$K$61,VLOOKUP(MASTER_DATA_ESCALATED!$B168,Backend!$M$3:$O$8,3,FALSE),FALSE),SUM(BA168:BC168))</f>
        <v>0</v>
      </c>
      <c r="BE168" s="95"/>
      <c r="BF168" s="95"/>
      <c r="BG168" s="95"/>
      <c r="BH168" s="95">
        <f>IF(SUM(BE168:BG168)=0,MASTER_DATA_MAPPED!BH168*VLOOKUP(BH$20,Backend!$A$2:$K$61,VLOOKUP(MASTER_DATA_ESCALATED!$B168,Backend!$M$3:$O$8,3,FALSE),FALSE),SUM(BE168:BG168))</f>
        <v>0</v>
      </c>
      <c r="BI168" s="95"/>
      <c r="BJ168" s="95"/>
      <c r="BK168" s="95"/>
      <c r="BL168" s="95">
        <f>IF(SUM(BI168:BK168)=0,MASTER_DATA_MAPPED!BL168*VLOOKUP(BL$20,Backend!$A$2:$K$61,VLOOKUP(MASTER_DATA_ESCALATED!$B168,Backend!$M$3:$O$8,3,FALSE),FALSE),SUM(BI168:BK168))</f>
        <v>0</v>
      </c>
      <c r="BM168" s="95"/>
      <c r="BN168" s="95"/>
      <c r="BO168" s="95"/>
      <c r="BP168" s="95">
        <f>IF(SUM(BM168:BO168)=0,MASTER_DATA_MAPPED!BP168*VLOOKUP(BP$20,Backend!$A$2:$K$61,VLOOKUP(MASTER_DATA_ESCALATED!$B168,Backend!$M$3:$O$8,3,FALSE),FALSE),SUM(BM168:BO168))</f>
        <v>0</v>
      </c>
      <c r="BQ168" s="95"/>
      <c r="BR168" s="95"/>
      <c r="BS168" s="95"/>
      <c r="BT168" s="95">
        <f>IF(SUM(BQ168:BS168)=0,MASTER_DATA_MAPPED!BT168*VLOOKUP(BT$20,Backend!$A$2:$K$61,VLOOKUP(MASTER_DATA_ESCALATED!$B168,Backend!$M$3:$O$8,3,FALSE),FALSE),SUM(BQ168:BS168))</f>
        <v>0</v>
      </c>
      <c r="BU168" s="95"/>
      <c r="BV168" s="95"/>
      <c r="BW168" s="95"/>
      <c r="BX168" s="95">
        <f>IF(SUM(BU168:BW168)=0,MASTER_DATA_MAPPED!BX168*VLOOKUP(BX$20,Backend!$A$2:$K$61,VLOOKUP(MASTER_DATA_ESCALATED!$B168,Backend!$M$3:$O$8,3,FALSE),FALSE),SUM(BU168:BW168))</f>
        <v>0</v>
      </c>
      <c r="BY168" s="95"/>
      <c r="BZ168" s="95"/>
      <c r="CA168" s="95"/>
      <c r="CB168" s="95">
        <f>IF(SUM(BY168:CA168)=0,MASTER_DATA_MAPPED!CB168*VLOOKUP(CB$20,Backend!$A$2:$K$61,VLOOKUP(MASTER_DATA_ESCALATED!$B168,Backend!$M$3:$O$8,3,FALSE),FALSE),SUM(BY168:CA168))</f>
        <v>0</v>
      </c>
      <c r="CC168" s="95"/>
      <c r="CD168" s="95"/>
      <c r="CE168" s="95"/>
      <c r="CF168" s="95">
        <f>IF(SUM(CC168:CE168)=0,MASTER_DATA_MAPPED!CF168*VLOOKUP(CF$20,Backend!$A$2:$K$61,VLOOKUP(MASTER_DATA_ESCALATED!$B168,Backend!$M$3:$O$8,3,FALSE),FALSE),SUM(CC168:CE168))</f>
        <v>0</v>
      </c>
      <c r="CG168" s="95"/>
      <c r="CH168" s="95"/>
      <c r="CI168" s="95"/>
      <c r="CJ168" s="95">
        <f>IF(SUM(CG168:CI168)=0,MASTER_DATA_MAPPED!CJ168*VLOOKUP(CJ$20,Backend!$A$2:$K$61,VLOOKUP(MASTER_DATA_ESCALATED!$B168,Backend!$M$3:$O$8,3,FALSE),FALSE),SUM(CG168:CI168))</f>
        <v>0</v>
      </c>
      <c r="CK168" s="95"/>
      <c r="CL168" s="95"/>
      <c r="CM168" s="95"/>
      <c r="CN168" s="95">
        <f>IF(SUM(CK168:CM168)=0,MASTER_DATA_MAPPED!CN168*VLOOKUP(CN$20,Backend!$A$2:$K$61,VLOOKUP(MASTER_DATA_ESCALATED!$B168,Backend!$M$3:$O$8,3,FALSE),FALSE),SUM(CK168:CM168))</f>
        <v>0</v>
      </c>
      <c r="CO168" s="95"/>
      <c r="CP168" s="95"/>
      <c r="CQ168" s="95"/>
      <c r="CR168" s="95">
        <f>IF(SUM(CO168:CQ168)=0,MASTER_DATA_MAPPED!CR168*VLOOKUP(CR$20,Backend!$A$2:$K$61,VLOOKUP(MASTER_DATA_ESCALATED!$B168,Backend!$M$3:$O$8,3,FALSE),FALSE),SUM(CO168:CQ168))</f>
        <v>0</v>
      </c>
      <c r="CS168" s="95"/>
      <c r="CT168" s="95"/>
      <c r="CU168" s="95"/>
      <c r="CV168" s="95">
        <f>IF(SUM(CS168:CU168)=0,MASTER_DATA_MAPPED!CV168*VLOOKUP(CV$20,Backend!$A$2:$K$61,VLOOKUP(MASTER_DATA_ESCALATED!$B168,Backend!$M$3:$O$8,3,FALSE),FALSE),SUM(CS168:CU168))</f>
        <v>0</v>
      </c>
      <c r="CW168" s="95"/>
      <c r="CX168" s="95"/>
      <c r="CY168" s="95"/>
      <c r="CZ168" s="95">
        <f>IF(SUM(CW168:CY168)=0,MASTER_DATA_MAPPED!CZ168*VLOOKUP(CZ$20,Backend!$A$2:$K$61,VLOOKUP(MASTER_DATA_ESCALATED!$B168,Backend!$M$3:$O$8,3,FALSE),FALSE),SUM(CW168:CY168))</f>
        <v>0</v>
      </c>
      <c r="DA168" s="95"/>
      <c r="DB168" s="95"/>
      <c r="DC168" s="95"/>
      <c r="DD168" s="95" t="e">
        <f>IF(SUM(DA168:DC168)=0,MASTER_DATA_MAPPED!DD168*VLOOKUP(DD$20,Backend!$A$2:$K$61,VLOOKUP(MASTER_DATA_ESCALATED!$B168,Backend!$M$3:$O$8,3,FALSE),FALSE),SUM(DA168:DC168))</f>
        <v>#N/A</v>
      </c>
      <c r="DE168" s="95"/>
      <c r="DF168" s="95"/>
      <c r="DG168" s="95"/>
      <c r="DH168" s="95">
        <f>IF(SUM(DE168:DG168)=0,MASTER_DATA_MAPPED!DH168*VLOOKUP(DH$20,Backend!$A$2:$K$61,VLOOKUP(MASTER_DATA_ESCALATED!$B168,Backend!$M$3:$O$8,3,FALSE),FALSE),SUM(DE168:DG168))</f>
        <v>0</v>
      </c>
      <c r="DI168" s="95"/>
      <c r="DJ168" s="95"/>
      <c r="DK168" s="95"/>
      <c r="DL168" s="95">
        <f>IF(SUM(DI168:DK168)=0,MASTER_DATA_MAPPED!DL168*VLOOKUP(DL$20,Backend!$A$2:$K$61,VLOOKUP(MASTER_DATA_ESCALATED!$B168,Backend!$M$3:$O$8,3,FALSE),FALSE),SUM(DI168:DK168))</f>
        <v>0</v>
      </c>
      <c r="DM168" s="95"/>
      <c r="DN168" s="95"/>
      <c r="DO168" s="95"/>
      <c r="DP168" s="95">
        <f>IF(SUM(DM168:DO168)=0,MASTER_DATA_MAPPED!DP168*VLOOKUP(DP$20,Backend!$A$2:$K$61,VLOOKUP(MASTER_DATA_ESCALATED!$B168,Backend!$M$3:$O$8,3,FALSE),FALSE),SUM(DM168:DO168))</f>
        <v>0</v>
      </c>
      <c r="DQ168" s="95"/>
      <c r="DR168" s="95"/>
      <c r="DS168" s="95"/>
      <c r="DT168" s="95">
        <f>IF(SUM(DQ168:DS168)=0,MASTER_DATA_MAPPED!DT168*VLOOKUP(DT$20,Backend!$A$2:$K$61,VLOOKUP(MASTER_DATA_ESCALATED!$B168,Backend!$M$3:$O$8,3,FALSE),FALSE),SUM(DQ168:DS168))</f>
        <v>0</v>
      </c>
      <c r="DU168" s="95"/>
      <c r="DV168" s="95"/>
      <c r="DW168" s="95"/>
      <c r="DX168" s="95">
        <f>IF(SUM(DU168:DW168)=0,MASTER_DATA_MAPPED!DX168*VLOOKUP(DX$20,Backend!$A$2:$K$61,VLOOKUP(MASTER_DATA_ESCALATED!$B168,Backend!$M$3:$O$8,3,FALSE),FALSE),SUM(DU168:DW168))</f>
        <v>0</v>
      </c>
      <c r="DY168" s="95"/>
      <c r="DZ168" s="95"/>
      <c r="EA168" s="95"/>
      <c r="EB168" s="95">
        <f>IF(SUM(DY168:EA168)=0,MASTER_DATA_MAPPED!EB168*VLOOKUP(EB$20,Backend!$A$2:$K$61,VLOOKUP(MASTER_DATA_ESCALATED!$B168,Backend!$M$3:$O$8,3,FALSE),FALSE),SUM(DY168:EA168))</f>
        <v>0</v>
      </c>
      <c r="EC168" s="95"/>
      <c r="ED168" s="95"/>
      <c r="EE168" s="95"/>
      <c r="EF168" s="95">
        <f>IF(SUM(EC168:EE168)=0,MASTER_DATA_MAPPED!EF168*VLOOKUP(EF$20,Backend!$A$2:$K$61,VLOOKUP(MASTER_DATA_ESCALATED!$B168,Backend!$M$3:$O$8,3,FALSE),FALSE),SUM(EC168:EE168))</f>
        <v>0</v>
      </c>
      <c r="EG168" s="95"/>
      <c r="EH168" s="95"/>
      <c r="EI168" s="95"/>
      <c r="EJ168" s="95">
        <f>IF(SUM(EG168:EI168)=0,MASTER_DATA_MAPPED!EJ168*VLOOKUP(EJ$20,Backend!$A$2:$K$61,VLOOKUP(MASTER_DATA_ESCALATED!$B168,Backend!$M$3:$O$8,3,FALSE),FALSE),SUM(EG168:EI168))</f>
        <v>0</v>
      </c>
      <c r="EK168" s="95"/>
      <c r="EL168" s="95"/>
      <c r="EM168" s="95"/>
      <c r="EN168" s="95">
        <f>IF(SUM(EK168:EM168)=0,MASTER_DATA_MAPPED!EN168*VLOOKUP(EN$20,Backend!$A$2:$K$61,VLOOKUP(MASTER_DATA_ESCALATED!$B168,Backend!$M$3:$O$8,3,FALSE),FALSE),SUM(EK168:EM168))</f>
        <v>0</v>
      </c>
      <c r="EO168" s="95"/>
      <c r="EP168" s="95"/>
      <c r="EQ168" s="95"/>
      <c r="ER168" s="95">
        <f>IF(SUM(EO168:EQ168)=0,MASTER_DATA_MAPPED!ER168*VLOOKUP(ER$20,Backend!$A$2:$K$61,VLOOKUP(MASTER_DATA_ESCALATED!$B168,Backend!$M$3:$O$8,3,FALSE),FALSE),SUM(EO168:EQ168))</f>
        <v>0</v>
      </c>
      <c r="ES168" s="95"/>
      <c r="ET168" s="95"/>
      <c r="EU168" s="95"/>
      <c r="EV168" s="95">
        <f>IF(SUM(ES168:EU168)=0,MASTER_DATA_MAPPED!EV168*VLOOKUP(EV$20,Backend!$A$2:$K$61,VLOOKUP(MASTER_DATA_ESCALATED!$B168,Backend!$M$3:$O$8,3,FALSE),FALSE),SUM(ES168:EU168))</f>
        <v>0</v>
      </c>
      <c r="EW168" s="95"/>
      <c r="EX168" s="95"/>
      <c r="EY168" s="95"/>
      <c r="EZ168" s="95">
        <f>IF(SUM(EW168:EY168)=0,MASTER_DATA_MAPPED!EZ168*VLOOKUP(EZ$20,Backend!$A$2:$K$61,VLOOKUP(MASTER_DATA_ESCALATED!$B168,Backend!$M$3:$O$8,3,FALSE),FALSE),SUM(EW168:EY168))</f>
        <v>100135350.14005601</v>
      </c>
      <c r="FA168" s="95"/>
      <c r="FB168" s="95"/>
      <c r="FC168" s="95"/>
      <c r="FD168" s="95">
        <f>IF(SUM(FA168:FC168)=0,MASTER_DATA_MAPPED!FD168*VLOOKUP(FD$20,Backend!$A$2:$K$61,VLOOKUP(MASTER_DATA_ESCALATED!$B168,Backend!$M$3:$O$8,3,FALSE),FALSE),SUM(FA168:FC168))</f>
        <v>61212399.626517273</v>
      </c>
      <c r="FE168" s="95"/>
      <c r="FF168" s="95"/>
      <c r="FG168" s="95"/>
      <c r="FH168" s="95">
        <f>IF(SUM(FE168:FG168)=0,MASTER_DATA_MAPPED!FH168*VLOOKUP(FH$20,Backend!$A$2:$K$61,VLOOKUP(MASTER_DATA_ESCALATED!$B168,Backend!$M$3:$O$8,3,FALSE),FALSE),SUM(FE168:FG168))</f>
        <v>61212399.626517273</v>
      </c>
      <c r="FI168" s="95"/>
      <c r="FJ168" s="95"/>
      <c r="FK168" s="95"/>
      <c r="FL168" s="95">
        <f>IF(SUM(FI168:FK168)=0,MASTER_DATA_MAPPED!FL168*VLOOKUP(FL$20,Backend!$A$2:$K$61,VLOOKUP(MASTER_DATA_ESCALATED!$B168,Backend!$M$3:$O$8,3,FALSE),FALSE),SUM(FI168:FK168))</f>
        <v>88154771.241830066</v>
      </c>
      <c r="FM168" s="95"/>
      <c r="FN168" s="95"/>
      <c r="FO168" s="95"/>
      <c r="FP168" s="95">
        <f>IF(SUM(FM168:FO168)=0,MASTER_DATA_MAPPED!FP168*VLOOKUP(FP$20,Backend!$A$2:$K$61,VLOOKUP(MASTER_DATA_ESCALATED!$B168,Backend!$M$3:$O$8,3,FALSE),FALSE),SUM(FM168:FO168))</f>
        <v>50642484.023174971</v>
      </c>
      <c r="FQ168" s="95"/>
      <c r="FR168" s="95"/>
      <c r="FS168" s="95"/>
      <c r="FT168" s="95">
        <f>IF(SUM(FQ168:FS168)=0,MASTER_DATA_MAPPED!FT168*VLOOKUP(FT$20,Backend!$A$2:$K$61,VLOOKUP(MASTER_DATA_ESCALATED!$B168,Backend!$M$3:$O$8,3,FALSE),FALSE),SUM(FQ168:FS168))</f>
        <v>22296784.550019313</v>
      </c>
      <c r="FU168" s="95"/>
      <c r="FV168" s="95"/>
      <c r="FW168" s="95"/>
      <c r="FX168" s="95">
        <f>IF(SUM(FU168:FW168)=0,MASTER_DATA_MAPPED!FX168*VLOOKUP(FX$20,Backend!$A$2:$K$61,VLOOKUP(MASTER_DATA_ESCALATED!$B168,Backend!$M$3:$O$8,3,FALSE),FALSE),SUM(FU168:FW168))</f>
        <v>18250157.83082271</v>
      </c>
      <c r="FY168" s="95"/>
      <c r="FZ168" s="95"/>
      <c r="GA168" s="95"/>
      <c r="GB168" s="95">
        <f>IF(SUM(FY168:GA168)=0,MASTER_DATA_MAPPED!GB168*VLOOKUP(GB$20,Backend!$A$2:$K$61,VLOOKUP(MASTER_DATA_ESCALATED!$B168,Backend!$M$3:$O$8,3,FALSE),FALSE),SUM(FY168:GA168))</f>
        <v>50642484.023174971</v>
      </c>
      <c r="GC168" s="95"/>
      <c r="GD168" s="95"/>
      <c r="GE168" s="95"/>
      <c r="GF168" s="95">
        <f>IF(SUM(GC168:GE168)=0,MASTER_DATA_MAPPED!GF168*VLOOKUP(GF$20,Backend!$A$2:$K$61,VLOOKUP(MASTER_DATA_ESCALATED!$B168,Backend!$M$3:$O$8,3,FALSE),FALSE),SUM(GC168:GE168))</f>
        <v>22296876.755504057</v>
      </c>
      <c r="GG168" s="95"/>
      <c r="GH168" s="95"/>
      <c r="GI168" s="95"/>
      <c r="GJ168" s="95">
        <f>IF(SUM(GG168:GI168)=0,MASTER_DATA_MAPPED!GJ168*VLOOKUP(GJ$20,Backend!$A$2:$K$61,VLOOKUP(MASTER_DATA_ESCALATED!$B168,Backend!$M$3:$O$8,3,FALSE),FALSE),SUM(GG168:GI168))</f>
        <v>18250157.83082271</v>
      </c>
      <c r="GK168" s="95"/>
      <c r="GL168" s="95"/>
      <c r="GM168" s="95"/>
      <c r="GN168" s="95">
        <f>IF(SUM(GK168:GM168)=0,MASTER_DATA_MAPPED!GN168*VLOOKUP(GN$20,Backend!$A$2:$K$61,VLOOKUP(MASTER_DATA_ESCALATED!$B168,Backend!$M$3:$O$8,3,FALSE),FALSE),SUM(GK168:GM168))</f>
        <v>51364900.165314794</v>
      </c>
      <c r="GO168" s="95"/>
      <c r="GP168" s="95"/>
      <c r="GQ168" s="95"/>
      <c r="GR168" s="95">
        <f>IF(SUM(GO168:GQ168)=0,MASTER_DATA_MAPPED!GR168*VLOOKUP(GR$20,Backend!$A$2:$K$61,VLOOKUP(MASTER_DATA_ESCALATED!$B168,Backend!$M$3:$O$8,3,FALSE),FALSE),SUM(GO168:GQ168))</f>
        <v>23098398.288142141</v>
      </c>
      <c r="GS168" s="95"/>
      <c r="GT168" s="95"/>
      <c r="GU168" s="95"/>
      <c r="GV168" s="95">
        <f>IF(SUM(GS168:GU168)=0,MASTER_DATA_MAPPED!GV168*VLOOKUP(GV$20,Backend!$A$2:$K$61,VLOOKUP(MASTER_DATA_ESCALATED!$B168,Backend!$M$3:$O$8,3,FALSE),FALSE),SUM(GS168:GU168))</f>
        <v>18979369.517188102</v>
      </c>
    </row>
    <row r="169" spans="2:204" s="25" customFormat="1" ht="17.25" hidden="1" outlineLevel="2" x14ac:dyDescent="0.3">
      <c r="B169" s="21">
        <f t="shared" si="3"/>
        <v>30</v>
      </c>
      <c r="C169" s="24">
        <f t="shared" si="4"/>
        <v>37</v>
      </c>
      <c r="D169" s="75"/>
      <c r="E169" s="51">
        <v>37</v>
      </c>
      <c r="F169" s="24"/>
      <c r="G169" s="80"/>
      <c r="H169" s="34" t="s">
        <v>236</v>
      </c>
      <c r="I169" s="95"/>
      <c r="J169" s="95"/>
      <c r="K169" s="95"/>
      <c r="L169" s="95">
        <f>IF(SUM(I169:K169)=0,MASTER_DATA_MAPPED!L169*VLOOKUP(L$20,Backend!$A$2:$K$61,VLOOKUP(MASTER_DATA_ESCALATED!$B169,Backend!$M$3:$O$8,3,FALSE),FALSE),SUM(I169:K169))</f>
        <v>0</v>
      </c>
      <c r="M169" s="95"/>
      <c r="N169" s="95"/>
      <c r="O169" s="95"/>
      <c r="P169" s="95">
        <f>IF(SUM(M169:O169)=0,MASTER_DATA_MAPPED!P169*VLOOKUP(P$20,Backend!$A$2:$K$61,VLOOKUP(MASTER_DATA_ESCALATED!$B169,Backend!$M$3:$O$8,3,FALSE),FALSE),SUM(M169:O169))</f>
        <v>0</v>
      </c>
      <c r="Q169" s="95"/>
      <c r="R169" s="95"/>
      <c r="S169" s="95"/>
      <c r="T169" s="95">
        <f>IF(SUM(Q169:S169)=0,MASTER_DATA_MAPPED!T169*VLOOKUP(T$20,Backend!$A$2:$K$61,VLOOKUP(MASTER_DATA_ESCALATED!$B169,Backend!$M$3:$O$8,3,FALSE),FALSE),SUM(Q169:S169))</f>
        <v>0</v>
      </c>
      <c r="U169" s="95"/>
      <c r="V169" s="95"/>
      <c r="W169" s="95"/>
      <c r="X169" s="95">
        <f>IF(SUM(U169:W169)=0,MASTER_DATA_MAPPED!X169*VLOOKUP(X$20,Backend!$A$2:$K$61,VLOOKUP(MASTER_DATA_ESCALATED!$B169,Backend!$M$3:$O$8,3,FALSE),FALSE),SUM(U169:W169))</f>
        <v>0</v>
      </c>
      <c r="Y169" s="95"/>
      <c r="Z169" s="95"/>
      <c r="AA169" s="95"/>
      <c r="AB169" s="95">
        <f>IF(SUM(Y169:AA169)=0,MASTER_DATA_MAPPED!AB169*VLOOKUP(AB$20,Backend!$A$2:$K$61,VLOOKUP(MASTER_DATA_ESCALATED!$B169,Backend!$M$3:$O$8,3,FALSE),FALSE),SUM(Y169:AA169))</f>
        <v>0</v>
      </c>
      <c r="AC169" s="95"/>
      <c r="AD169" s="95"/>
      <c r="AE169" s="95"/>
      <c r="AF169" s="95">
        <f>IF(SUM(AC169:AE169)=0,MASTER_DATA_MAPPED!AF169*VLOOKUP(AF$20,Backend!$A$2:$K$61,VLOOKUP(MASTER_DATA_ESCALATED!$B169,Backend!$M$3:$O$8,3,FALSE),FALSE),SUM(AC169:AE169))</f>
        <v>0</v>
      </c>
      <c r="AG169" s="95"/>
      <c r="AH169" s="95"/>
      <c r="AI169" s="95"/>
      <c r="AJ169" s="95">
        <f>IF(SUM(AG169:AI169)=0,MASTER_DATA_MAPPED!AJ169*VLOOKUP(AJ$20,Backend!$A$2:$K$61,VLOOKUP(MASTER_DATA_ESCALATED!$B169,Backend!$M$3:$O$8,3,FALSE),FALSE),SUM(AG169:AI169))</f>
        <v>0</v>
      </c>
      <c r="AK169" s="95"/>
      <c r="AL169" s="95"/>
      <c r="AM169" s="95"/>
      <c r="AN169" s="95">
        <f>IF(SUM(AK169:AM169)=0,MASTER_DATA_MAPPED!AN169*VLOOKUP(AN$20,Backend!$A$2:$K$61,VLOOKUP(MASTER_DATA_ESCALATED!$B169,Backend!$M$3:$O$8,3,FALSE),FALSE),SUM(AK169:AM169))</f>
        <v>0</v>
      </c>
      <c r="AO169" s="95"/>
      <c r="AP169" s="95"/>
      <c r="AQ169" s="95"/>
      <c r="AR169" s="95">
        <f>IF(SUM(AO169:AQ169)=0,MASTER_DATA_MAPPED!AR169*VLOOKUP(AR$20,Backend!$A$2:$K$61,VLOOKUP(MASTER_DATA_ESCALATED!$B169,Backend!$M$3:$O$8,3,FALSE),FALSE),SUM(AO169:AQ169))</f>
        <v>0</v>
      </c>
      <c r="AS169" s="95"/>
      <c r="AT169" s="95"/>
      <c r="AU169" s="95"/>
      <c r="AV169" s="95">
        <f>IF(SUM(AS169:AU169)=0,MASTER_DATA_MAPPED!AV169*VLOOKUP(AV$20,Backend!$A$2:$K$61,VLOOKUP(MASTER_DATA_ESCALATED!$B169,Backend!$M$3:$O$8,3,FALSE),FALSE),SUM(AS169:AU169))</f>
        <v>0</v>
      </c>
      <c r="AW169" s="95"/>
      <c r="AX169" s="95"/>
      <c r="AY169" s="95"/>
      <c r="AZ169" s="95">
        <f>IF(SUM(AW169:AY169)=0,MASTER_DATA_MAPPED!AZ169*VLOOKUP(AZ$20,Backend!$A$2:$K$61,VLOOKUP(MASTER_DATA_ESCALATED!$B169,Backend!$M$3:$O$8,3,FALSE),FALSE),SUM(AW169:AY169))</f>
        <v>0</v>
      </c>
      <c r="BA169" s="95"/>
      <c r="BB169" s="95"/>
      <c r="BC169" s="95"/>
      <c r="BD169" s="95">
        <f>IF(SUM(BA169:BC169)=0,MASTER_DATA_MAPPED!BD169*VLOOKUP(BD$20,Backend!$A$2:$K$61,VLOOKUP(MASTER_DATA_ESCALATED!$B169,Backend!$M$3:$O$8,3,FALSE),FALSE),SUM(BA169:BC169))</f>
        <v>0</v>
      </c>
      <c r="BE169" s="95"/>
      <c r="BF169" s="95"/>
      <c r="BG169" s="95"/>
      <c r="BH169" s="95">
        <f>IF(SUM(BE169:BG169)=0,MASTER_DATA_MAPPED!BH169*VLOOKUP(BH$20,Backend!$A$2:$K$61,VLOOKUP(MASTER_DATA_ESCALATED!$B169,Backend!$M$3:$O$8,3,FALSE),FALSE),SUM(BE169:BG169))</f>
        <v>0</v>
      </c>
      <c r="BI169" s="95"/>
      <c r="BJ169" s="95"/>
      <c r="BK169" s="95"/>
      <c r="BL169" s="95">
        <f>IF(SUM(BI169:BK169)=0,MASTER_DATA_MAPPED!BL169*VLOOKUP(BL$20,Backend!$A$2:$K$61,VLOOKUP(MASTER_DATA_ESCALATED!$B169,Backend!$M$3:$O$8,3,FALSE),FALSE),SUM(BI169:BK169))</f>
        <v>0</v>
      </c>
      <c r="BM169" s="95"/>
      <c r="BN169" s="95"/>
      <c r="BO169" s="95"/>
      <c r="BP169" s="95">
        <f>IF(SUM(BM169:BO169)=0,MASTER_DATA_MAPPED!BP169*VLOOKUP(BP$20,Backend!$A$2:$K$61,VLOOKUP(MASTER_DATA_ESCALATED!$B169,Backend!$M$3:$O$8,3,FALSE),FALSE),SUM(BM169:BO169))</f>
        <v>0</v>
      </c>
      <c r="BQ169" s="95"/>
      <c r="BR169" s="95"/>
      <c r="BS169" s="95"/>
      <c r="BT169" s="95">
        <f>IF(SUM(BQ169:BS169)=0,MASTER_DATA_MAPPED!BT169*VLOOKUP(BT$20,Backend!$A$2:$K$61,VLOOKUP(MASTER_DATA_ESCALATED!$B169,Backend!$M$3:$O$8,3,FALSE),FALSE),SUM(BQ169:BS169))</f>
        <v>0</v>
      </c>
      <c r="BU169" s="95"/>
      <c r="BV169" s="95"/>
      <c r="BW169" s="95"/>
      <c r="BX169" s="95">
        <f>IF(SUM(BU169:BW169)=0,MASTER_DATA_MAPPED!BX169*VLOOKUP(BX$20,Backend!$A$2:$K$61,VLOOKUP(MASTER_DATA_ESCALATED!$B169,Backend!$M$3:$O$8,3,FALSE),FALSE),SUM(BU169:BW169))</f>
        <v>0</v>
      </c>
      <c r="BY169" s="95"/>
      <c r="BZ169" s="95"/>
      <c r="CA169" s="95"/>
      <c r="CB169" s="95">
        <f>IF(SUM(BY169:CA169)=0,MASTER_DATA_MAPPED!CB169*VLOOKUP(CB$20,Backend!$A$2:$K$61,VLOOKUP(MASTER_DATA_ESCALATED!$B169,Backend!$M$3:$O$8,3,FALSE),FALSE),SUM(BY169:CA169))</f>
        <v>0</v>
      </c>
      <c r="CC169" s="95"/>
      <c r="CD169" s="95"/>
      <c r="CE169" s="95"/>
      <c r="CF169" s="95">
        <f>IF(SUM(CC169:CE169)=0,MASTER_DATA_MAPPED!CF169*VLOOKUP(CF$20,Backend!$A$2:$K$61,VLOOKUP(MASTER_DATA_ESCALATED!$B169,Backend!$M$3:$O$8,3,FALSE),FALSE),SUM(CC169:CE169))</f>
        <v>0</v>
      </c>
      <c r="CG169" s="95"/>
      <c r="CH169" s="95"/>
      <c r="CI169" s="95"/>
      <c r="CJ169" s="95">
        <f>IF(SUM(CG169:CI169)=0,MASTER_DATA_MAPPED!CJ169*VLOOKUP(CJ$20,Backend!$A$2:$K$61,VLOOKUP(MASTER_DATA_ESCALATED!$B169,Backend!$M$3:$O$8,3,FALSE),FALSE),SUM(CG169:CI169))</f>
        <v>0</v>
      </c>
      <c r="CK169" s="95"/>
      <c r="CL169" s="95"/>
      <c r="CM169" s="95"/>
      <c r="CN169" s="95">
        <f>IF(SUM(CK169:CM169)=0,MASTER_DATA_MAPPED!CN169*VLOOKUP(CN$20,Backend!$A$2:$K$61,VLOOKUP(MASTER_DATA_ESCALATED!$B169,Backend!$M$3:$O$8,3,FALSE),FALSE),SUM(CK169:CM169))</f>
        <v>0</v>
      </c>
      <c r="CO169" s="95"/>
      <c r="CP169" s="95"/>
      <c r="CQ169" s="95"/>
      <c r="CR169" s="95">
        <f>IF(SUM(CO169:CQ169)=0,MASTER_DATA_MAPPED!CR169*VLOOKUP(CR$20,Backend!$A$2:$K$61,VLOOKUP(MASTER_DATA_ESCALATED!$B169,Backend!$M$3:$O$8,3,FALSE),FALSE),SUM(CO169:CQ169))</f>
        <v>0</v>
      </c>
      <c r="CS169" s="95"/>
      <c r="CT169" s="95"/>
      <c r="CU169" s="95"/>
      <c r="CV169" s="95">
        <f>IF(SUM(CS169:CU169)=0,MASTER_DATA_MAPPED!CV169*VLOOKUP(CV$20,Backend!$A$2:$K$61,VLOOKUP(MASTER_DATA_ESCALATED!$B169,Backend!$M$3:$O$8,3,FALSE),FALSE),SUM(CS169:CU169))</f>
        <v>0</v>
      </c>
      <c r="CW169" s="95"/>
      <c r="CX169" s="95"/>
      <c r="CY169" s="95"/>
      <c r="CZ169" s="95">
        <f>IF(SUM(CW169:CY169)=0,MASTER_DATA_MAPPED!CZ169*VLOOKUP(CZ$20,Backend!$A$2:$K$61,VLOOKUP(MASTER_DATA_ESCALATED!$B169,Backend!$M$3:$O$8,3,FALSE),FALSE),SUM(CW169:CY169))</f>
        <v>0</v>
      </c>
      <c r="DA169" s="95"/>
      <c r="DB169" s="95"/>
      <c r="DC169" s="95"/>
      <c r="DD169" s="95" t="e">
        <f>IF(SUM(DA169:DC169)=0,MASTER_DATA_MAPPED!DD169*VLOOKUP(DD$20,Backend!$A$2:$K$61,VLOOKUP(MASTER_DATA_ESCALATED!$B169,Backend!$M$3:$O$8,3,FALSE),FALSE),SUM(DA169:DC169))</f>
        <v>#N/A</v>
      </c>
      <c r="DE169" s="95"/>
      <c r="DF169" s="95"/>
      <c r="DG169" s="95"/>
      <c r="DH169" s="95">
        <f>IF(SUM(DE169:DG169)=0,MASTER_DATA_MAPPED!DH169*VLOOKUP(DH$20,Backend!$A$2:$K$61,VLOOKUP(MASTER_DATA_ESCALATED!$B169,Backend!$M$3:$O$8,3,FALSE),FALSE),SUM(DE169:DG169))</f>
        <v>0</v>
      </c>
      <c r="DI169" s="95"/>
      <c r="DJ169" s="95"/>
      <c r="DK169" s="95"/>
      <c r="DL169" s="95">
        <f>IF(SUM(DI169:DK169)=0,MASTER_DATA_MAPPED!DL169*VLOOKUP(DL$20,Backend!$A$2:$K$61,VLOOKUP(MASTER_DATA_ESCALATED!$B169,Backend!$M$3:$O$8,3,FALSE),FALSE),SUM(DI169:DK169))</f>
        <v>0</v>
      </c>
      <c r="DM169" s="95"/>
      <c r="DN169" s="95"/>
      <c r="DO169" s="95"/>
      <c r="DP169" s="95">
        <f>IF(SUM(DM169:DO169)=0,MASTER_DATA_MAPPED!DP169*VLOOKUP(DP$20,Backend!$A$2:$K$61,VLOOKUP(MASTER_DATA_ESCALATED!$B169,Backend!$M$3:$O$8,3,FALSE),FALSE),SUM(DM169:DO169))</f>
        <v>0</v>
      </c>
      <c r="DQ169" s="95"/>
      <c r="DR169" s="95"/>
      <c r="DS169" s="95"/>
      <c r="DT169" s="95">
        <f>IF(SUM(DQ169:DS169)=0,MASTER_DATA_MAPPED!DT169*VLOOKUP(DT$20,Backend!$A$2:$K$61,VLOOKUP(MASTER_DATA_ESCALATED!$B169,Backend!$M$3:$O$8,3,FALSE),FALSE),SUM(DQ169:DS169))</f>
        <v>0</v>
      </c>
      <c r="DU169" s="95"/>
      <c r="DV169" s="95"/>
      <c r="DW169" s="95"/>
      <c r="DX169" s="95">
        <f>IF(SUM(DU169:DW169)=0,MASTER_DATA_MAPPED!DX169*VLOOKUP(DX$20,Backend!$A$2:$K$61,VLOOKUP(MASTER_DATA_ESCALATED!$B169,Backend!$M$3:$O$8,3,FALSE),FALSE),SUM(DU169:DW169))</f>
        <v>0</v>
      </c>
      <c r="DY169" s="95"/>
      <c r="DZ169" s="95"/>
      <c r="EA169" s="95"/>
      <c r="EB169" s="95">
        <f>IF(SUM(DY169:EA169)=0,MASTER_DATA_MAPPED!EB169*VLOOKUP(EB$20,Backend!$A$2:$K$61,VLOOKUP(MASTER_DATA_ESCALATED!$B169,Backend!$M$3:$O$8,3,FALSE),FALSE),SUM(DY169:EA169))</f>
        <v>0</v>
      </c>
      <c r="EC169" s="95"/>
      <c r="ED169" s="95"/>
      <c r="EE169" s="95"/>
      <c r="EF169" s="95">
        <f>IF(SUM(EC169:EE169)=0,MASTER_DATA_MAPPED!EF169*VLOOKUP(EF$20,Backend!$A$2:$K$61,VLOOKUP(MASTER_DATA_ESCALATED!$B169,Backend!$M$3:$O$8,3,FALSE),FALSE),SUM(EC169:EE169))</f>
        <v>0</v>
      </c>
      <c r="EG169" s="95"/>
      <c r="EH169" s="95"/>
      <c r="EI169" s="95"/>
      <c r="EJ169" s="95">
        <f>IF(SUM(EG169:EI169)=0,MASTER_DATA_MAPPED!EJ169*VLOOKUP(EJ$20,Backend!$A$2:$K$61,VLOOKUP(MASTER_DATA_ESCALATED!$B169,Backend!$M$3:$O$8,3,FALSE),FALSE),SUM(EG169:EI169))</f>
        <v>0</v>
      </c>
      <c r="EK169" s="95"/>
      <c r="EL169" s="95"/>
      <c r="EM169" s="95"/>
      <c r="EN169" s="95">
        <f>IF(SUM(EK169:EM169)=0,MASTER_DATA_MAPPED!EN169*VLOOKUP(EN$20,Backend!$A$2:$K$61,VLOOKUP(MASTER_DATA_ESCALATED!$B169,Backend!$M$3:$O$8,3,FALSE),FALSE),SUM(EK169:EM169))</f>
        <v>0</v>
      </c>
      <c r="EO169" s="95"/>
      <c r="EP169" s="95"/>
      <c r="EQ169" s="95"/>
      <c r="ER169" s="95">
        <f>IF(SUM(EO169:EQ169)=0,MASTER_DATA_MAPPED!ER169*VLOOKUP(ER$20,Backend!$A$2:$K$61,VLOOKUP(MASTER_DATA_ESCALATED!$B169,Backend!$M$3:$O$8,3,FALSE),FALSE),SUM(EO169:EQ169))</f>
        <v>0</v>
      </c>
      <c r="ES169" s="95"/>
      <c r="ET169" s="95"/>
      <c r="EU169" s="95"/>
      <c r="EV169" s="95">
        <f>IF(SUM(ES169:EU169)=0,MASTER_DATA_MAPPED!EV169*VLOOKUP(EV$20,Backend!$A$2:$K$61,VLOOKUP(MASTER_DATA_ESCALATED!$B169,Backend!$M$3:$O$8,3,FALSE),FALSE),SUM(ES169:EU169))</f>
        <v>0</v>
      </c>
      <c r="EW169" s="95"/>
      <c r="EX169" s="95"/>
      <c r="EY169" s="95"/>
      <c r="EZ169" s="95">
        <f>IF(SUM(EW169:EY169)=0,MASTER_DATA_MAPPED!EZ169*VLOOKUP(EZ$20,Backend!$A$2:$K$61,VLOOKUP(MASTER_DATA_ESCALATED!$B169,Backend!$M$3:$O$8,3,FALSE),FALSE),SUM(EW169:EY169))</f>
        <v>0</v>
      </c>
      <c r="FA169" s="95"/>
      <c r="FB169" s="95"/>
      <c r="FC169" s="95"/>
      <c r="FD169" s="95">
        <f>IF(SUM(FA169:FC169)=0,MASTER_DATA_MAPPED!FD169*VLOOKUP(FD$20,Backend!$A$2:$K$61,VLOOKUP(MASTER_DATA_ESCALATED!$B169,Backend!$M$3:$O$8,3,FALSE),FALSE),SUM(FA169:FC169))</f>
        <v>0</v>
      </c>
      <c r="FE169" s="95"/>
      <c r="FF169" s="95"/>
      <c r="FG169" s="95"/>
      <c r="FH169" s="95">
        <f>IF(SUM(FE169:FG169)=0,MASTER_DATA_MAPPED!FH169*VLOOKUP(FH$20,Backend!$A$2:$K$61,VLOOKUP(MASTER_DATA_ESCALATED!$B169,Backend!$M$3:$O$8,3,FALSE),FALSE),SUM(FE169:FG169))</f>
        <v>0</v>
      </c>
      <c r="FI169" s="95"/>
      <c r="FJ169" s="95"/>
      <c r="FK169" s="95"/>
      <c r="FL169" s="95">
        <f>IF(SUM(FI169:FK169)=0,MASTER_DATA_MAPPED!FL169*VLOOKUP(FL$20,Backend!$A$2:$K$61,VLOOKUP(MASTER_DATA_ESCALATED!$B169,Backend!$M$3:$O$8,3,FALSE),FALSE),SUM(FI169:FK169))</f>
        <v>0</v>
      </c>
      <c r="FM169" s="95"/>
      <c r="FN169" s="95"/>
      <c r="FO169" s="95"/>
      <c r="FP169" s="95">
        <f>IF(SUM(FM169:FO169)=0,MASTER_DATA_MAPPED!FP169*VLOOKUP(FP$20,Backend!$A$2:$K$61,VLOOKUP(MASTER_DATA_ESCALATED!$B169,Backend!$M$3:$O$8,3,FALSE),FALSE),SUM(FM169:FO169))</f>
        <v>0</v>
      </c>
      <c r="FQ169" s="95"/>
      <c r="FR169" s="95"/>
      <c r="FS169" s="95"/>
      <c r="FT169" s="95">
        <f>IF(SUM(FQ169:FS169)=0,MASTER_DATA_MAPPED!FT169*VLOOKUP(FT$20,Backend!$A$2:$K$61,VLOOKUP(MASTER_DATA_ESCALATED!$B169,Backend!$M$3:$O$8,3,FALSE),FALSE),SUM(FQ169:FS169))</f>
        <v>0</v>
      </c>
      <c r="FU169" s="95"/>
      <c r="FV169" s="95"/>
      <c r="FW169" s="95"/>
      <c r="FX169" s="95">
        <f>IF(SUM(FU169:FW169)=0,MASTER_DATA_MAPPED!FX169*VLOOKUP(FX$20,Backend!$A$2:$K$61,VLOOKUP(MASTER_DATA_ESCALATED!$B169,Backend!$M$3:$O$8,3,FALSE),FALSE),SUM(FU169:FW169))</f>
        <v>0</v>
      </c>
      <c r="FY169" s="95"/>
      <c r="FZ169" s="95"/>
      <c r="GA169" s="95"/>
      <c r="GB169" s="95">
        <f>IF(SUM(FY169:GA169)=0,MASTER_DATA_MAPPED!GB169*VLOOKUP(GB$20,Backend!$A$2:$K$61,VLOOKUP(MASTER_DATA_ESCALATED!$B169,Backend!$M$3:$O$8,3,FALSE),FALSE),SUM(FY169:GA169))</f>
        <v>0</v>
      </c>
      <c r="GC169" s="95"/>
      <c r="GD169" s="95"/>
      <c r="GE169" s="95"/>
      <c r="GF169" s="95">
        <f>IF(SUM(GC169:GE169)=0,MASTER_DATA_MAPPED!GF169*VLOOKUP(GF$20,Backend!$A$2:$K$61,VLOOKUP(MASTER_DATA_ESCALATED!$B169,Backend!$M$3:$O$8,3,FALSE),FALSE),SUM(GC169:GE169))</f>
        <v>0</v>
      </c>
      <c r="GG169" s="95"/>
      <c r="GH169" s="95"/>
      <c r="GI169" s="95"/>
      <c r="GJ169" s="95">
        <f>IF(SUM(GG169:GI169)=0,MASTER_DATA_MAPPED!GJ169*VLOOKUP(GJ$20,Backend!$A$2:$K$61,VLOOKUP(MASTER_DATA_ESCALATED!$B169,Backend!$M$3:$O$8,3,FALSE),FALSE),SUM(GG169:GI169))</f>
        <v>0</v>
      </c>
      <c r="GK169" s="95"/>
      <c r="GL169" s="95"/>
      <c r="GM169" s="95"/>
      <c r="GN169" s="95">
        <f>IF(SUM(GK169:GM169)=0,MASTER_DATA_MAPPED!GN169*VLOOKUP(GN$20,Backend!$A$2:$K$61,VLOOKUP(MASTER_DATA_ESCALATED!$B169,Backend!$M$3:$O$8,3,FALSE),FALSE),SUM(GK169:GM169))</f>
        <v>0</v>
      </c>
      <c r="GO169" s="95"/>
      <c r="GP169" s="95"/>
      <c r="GQ169" s="95"/>
      <c r="GR169" s="95">
        <f>IF(SUM(GO169:GQ169)=0,MASTER_DATA_MAPPED!GR169*VLOOKUP(GR$20,Backend!$A$2:$K$61,VLOOKUP(MASTER_DATA_ESCALATED!$B169,Backend!$M$3:$O$8,3,FALSE),FALSE),SUM(GO169:GQ169))</f>
        <v>0</v>
      </c>
      <c r="GS169" s="95"/>
      <c r="GT169" s="95"/>
      <c r="GU169" s="95"/>
      <c r="GV169" s="95">
        <f>IF(SUM(GS169:GU169)=0,MASTER_DATA_MAPPED!GV169*VLOOKUP(GV$20,Backend!$A$2:$K$61,VLOOKUP(MASTER_DATA_ESCALATED!$B169,Backend!$M$3:$O$8,3,FALSE),FALSE),SUM(GS169:GU169))</f>
        <v>0</v>
      </c>
    </row>
    <row r="170" spans="2:204" s="25" customFormat="1" ht="17.25" hidden="1" outlineLevel="2" x14ac:dyDescent="0.3">
      <c r="B170" s="21">
        <f t="shared" si="3"/>
        <v>30</v>
      </c>
      <c r="C170" s="24">
        <f t="shared" si="4"/>
        <v>38</v>
      </c>
      <c r="D170" s="75"/>
      <c r="E170" s="51">
        <v>38</v>
      </c>
      <c r="F170" s="24"/>
      <c r="G170" s="80"/>
      <c r="H170" s="34" t="s">
        <v>159</v>
      </c>
      <c r="I170" s="95"/>
      <c r="J170" s="95"/>
      <c r="K170" s="95"/>
      <c r="L170" s="95">
        <f>IF(SUM(I170:K170)=0,MASTER_DATA_MAPPED!L170*VLOOKUP(L$20,Backend!$A$2:$K$61,VLOOKUP(MASTER_DATA_ESCALATED!$B170,Backend!$M$3:$O$8,3,FALSE),FALSE),SUM(I170:K170))</f>
        <v>0</v>
      </c>
      <c r="M170" s="95"/>
      <c r="N170" s="95"/>
      <c r="O170" s="95"/>
      <c r="P170" s="95">
        <f>IF(SUM(M170:O170)=0,MASTER_DATA_MAPPED!P170*VLOOKUP(P$20,Backend!$A$2:$K$61,VLOOKUP(MASTER_DATA_ESCALATED!$B170,Backend!$M$3:$O$8,3,FALSE),FALSE),SUM(M170:O170))</f>
        <v>0</v>
      </c>
      <c r="Q170" s="95"/>
      <c r="R170" s="95"/>
      <c r="S170" s="95"/>
      <c r="T170" s="95">
        <f>IF(SUM(Q170:S170)=0,MASTER_DATA_MAPPED!T170*VLOOKUP(T$20,Backend!$A$2:$K$61,VLOOKUP(MASTER_DATA_ESCALATED!$B170,Backend!$M$3:$O$8,3,FALSE),FALSE),SUM(Q170:S170))</f>
        <v>0</v>
      </c>
      <c r="U170" s="95"/>
      <c r="V170" s="95"/>
      <c r="W170" s="95"/>
      <c r="X170" s="95">
        <f>IF(SUM(U170:W170)=0,MASTER_DATA_MAPPED!X170*VLOOKUP(X$20,Backend!$A$2:$K$61,VLOOKUP(MASTER_DATA_ESCALATED!$B170,Backend!$M$3:$O$8,3,FALSE),FALSE),SUM(U170:W170))</f>
        <v>0</v>
      </c>
      <c r="Y170" s="95"/>
      <c r="Z170" s="95"/>
      <c r="AA170" s="95"/>
      <c r="AB170" s="95">
        <f>IF(SUM(Y170:AA170)=0,MASTER_DATA_MAPPED!AB170*VLOOKUP(AB$20,Backend!$A$2:$K$61,VLOOKUP(MASTER_DATA_ESCALATED!$B170,Backend!$M$3:$O$8,3,FALSE),FALSE),SUM(Y170:AA170))</f>
        <v>0</v>
      </c>
      <c r="AC170" s="95"/>
      <c r="AD170" s="95"/>
      <c r="AE170" s="95"/>
      <c r="AF170" s="95">
        <f>IF(SUM(AC170:AE170)=0,MASTER_DATA_MAPPED!AF170*VLOOKUP(AF$20,Backend!$A$2:$K$61,VLOOKUP(MASTER_DATA_ESCALATED!$B170,Backend!$M$3:$O$8,3,FALSE),FALSE),SUM(AC170:AE170))</f>
        <v>0</v>
      </c>
      <c r="AG170" s="95"/>
      <c r="AH170" s="95"/>
      <c r="AI170" s="95"/>
      <c r="AJ170" s="95">
        <f>IF(SUM(AG170:AI170)=0,MASTER_DATA_MAPPED!AJ170*VLOOKUP(AJ$20,Backend!$A$2:$K$61,VLOOKUP(MASTER_DATA_ESCALATED!$B170,Backend!$M$3:$O$8,3,FALSE),FALSE),SUM(AG170:AI170))</f>
        <v>0</v>
      </c>
      <c r="AK170" s="95"/>
      <c r="AL170" s="95"/>
      <c r="AM170" s="95"/>
      <c r="AN170" s="95">
        <f>IF(SUM(AK170:AM170)=0,MASTER_DATA_MAPPED!AN170*VLOOKUP(AN$20,Backend!$A$2:$K$61,VLOOKUP(MASTER_DATA_ESCALATED!$B170,Backend!$M$3:$O$8,3,FALSE),FALSE),SUM(AK170:AM170))</f>
        <v>0</v>
      </c>
      <c r="AO170" s="95"/>
      <c r="AP170" s="95"/>
      <c r="AQ170" s="95"/>
      <c r="AR170" s="95">
        <f>IF(SUM(AO170:AQ170)=0,MASTER_DATA_MAPPED!AR170*VLOOKUP(AR$20,Backend!$A$2:$K$61,VLOOKUP(MASTER_DATA_ESCALATED!$B170,Backend!$M$3:$O$8,3,FALSE),FALSE),SUM(AO170:AQ170))</f>
        <v>0</v>
      </c>
      <c r="AS170" s="95"/>
      <c r="AT170" s="95"/>
      <c r="AU170" s="95"/>
      <c r="AV170" s="95">
        <f>IF(SUM(AS170:AU170)=0,MASTER_DATA_MAPPED!AV170*VLOOKUP(AV$20,Backend!$A$2:$K$61,VLOOKUP(MASTER_DATA_ESCALATED!$B170,Backend!$M$3:$O$8,3,FALSE),FALSE),SUM(AS170:AU170))</f>
        <v>0</v>
      </c>
      <c r="AW170" s="95"/>
      <c r="AX170" s="95"/>
      <c r="AY170" s="95"/>
      <c r="AZ170" s="95">
        <f>IF(SUM(AW170:AY170)=0,MASTER_DATA_MAPPED!AZ170*VLOOKUP(AZ$20,Backend!$A$2:$K$61,VLOOKUP(MASTER_DATA_ESCALATED!$B170,Backend!$M$3:$O$8,3,FALSE),FALSE),SUM(AW170:AY170))</f>
        <v>0</v>
      </c>
      <c r="BA170" s="95"/>
      <c r="BB170" s="95"/>
      <c r="BC170" s="95"/>
      <c r="BD170" s="95">
        <f>IF(SUM(BA170:BC170)=0,MASTER_DATA_MAPPED!BD170*VLOOKUP(BD$20,Backend!$A$2:$K$61,VLOOKUP(MASTER_DATA_ESCALATED!$B170,Backend!$M$3:$O$8,3,FALSE),FALSE),SUM(BA170:BC170))</f>
        <v>0</v>
      </c>
      <c r="BE170" s="95"/>
      <c r="BF170" s="95"/>
      <c r="BG170" s="95"/>
      <c r="BH170" s="95">
        <f>IF(SUM(BE170:BG170)=0,MASTER_DATA_MAPPED!BH170*VLOOKUP(BH$20,Backend!$A$2:$K$61,VLOOKUP(MASTER_DATA_ESCALATED!$B170,Backend!$M$3:$O$8,3,FALSE),FALSE),SUM(BE170:BG170))</f>
        <v>0</v>
      </c>
      <c r="BI170" s="95"/>
      <c r="BJ170" s="95"/>
      <c r="BK170" s="95"/>
      <c r="BL170" s="95">
        <f>IF(SUM(BI170:BK170)=0,MASTER_DATA_MAPPED!BL170*VLOOKUP(BL$20,Backend!$A$2:$K$61,VLOOKUP(MASTER_DATA_ESCALATED!$B170,Backend!$M$3:$O$8,3,FALSE),FALSE),SUM(BI170:BK170))</f>
        <v>0</v>
      </c>
      <c r="BM170" s="95"/>
      <c r="BN170" s="95"/>
      <c r="BO170" s="95"/>
      <c r="BP170" s="95">
        <f>IF(SUM(BM170:BO170)=0,MASTER_DATA_MAPPED!BP170*VLOOKUP(BP$20,Backend!$A$2:$K$61,VLOOKUP(MASTER_DATA_ESCALATED!$B170,Backend!$M$3:$O$8,3,FALSE),FALSE),SUM(BM170:BO170))</f>
        <v>0</v>
      </c>
      <c r="BQ170" s="95"/>
      <c r="BR170" s="95"/>
      <c r="BS170" s="95"/>
      <c r="BT170" s="95">
        <f>IF(SUM(BQ170:BS170)=0,MASTER_DATA_MAPPED!BT170*VLOOKUP(BT$20,Backend!$A$2:$K$61,VLOOKUP(MASTER_DATA_ESCALATED!$B170,Backend!$M$3:$O$8,3,FALSE),FALSE),SUM(BQ170:BS170))</f>
        <v>0</v>
      </c>
      <c r="BU170" s="95"/>
      <c r="BV170" s="95"/>
      <c r="BW170" s="95"/>
      <c r="BX170" s="95">
        <f>IF(SUM(BU170:BW170)=0,MASTER_DATA_MAPPED!BX170*VLOOKUP(BX$20,Backend!$A$2:$K$61,VLOOKUP(MASTER_DATA_ESCALATED!$B170,Backend!$M$3:$O$8,3,FALSE),FALSE),SUM(BU170:BW170))</f>
        <v>0</v>
      </c>
      <c r="BY170" s="95"/>
      <c r="BZ170" s="95"/>
      <c r="CA170" s="95"/>
      <c r="CB170" s="95">
        <f>IF(SUM(BY170:CA170)=0,MASTER_DATA_MAPPED!CB170*VLOOKUP(CB$20,Backend!$A$2:$K$61,VLOOKUP(MASTER_DATA_ESCALATED!$B170,Backend!$M$3:$O$8,3,FALSE),FALSE),SUM(BY170:CA170))</f>
        <v>0</v>
      </c>
      <c r="CC170" s="95"/>
      <c r="CD170" s="95"/>
      <c r="CE170" s="95"/>
      <c r="CF170" s="95">
        <f>IF(SUM(CC170:CE170)=0,MASTER_DATA_MAPPED!CF170*VLOOKUP(CF$20,Backend!$A$2:$K$61,VLOOKUP(MASTER_DATA_ESCALATED!$B170,Backend!$M$3:$O$8,3,FALSE),FALSE),SUM(CC170:CE170))</f>
        <v>0</v>
      </c>
      <c r="CG170" s="95"/>
      <c r="CH170" s="95"/>
      <c r="CI170" s="95"/>
      <c r="CJ170" s="95">
        <f>IF(SUM(CG170:CI170)=0,MASTER_DATA_MAPPED!CJ170*VLOOKUP(CJ$20,Backend!$A$2:$K$61,VLOOKUP(MASTER_DATA_ESCALATED!$B170,Backend!$M$3:$O$8,3,FALSE),FALSE),SUM(CG170:CI170))</f>
        <v>0</v>
      </c>
      <c r="CK170" s="95"/>
      <c r="CL170" s="95"/>
      <c r="CM170" s="95"/>
      <c r="CN170" s="95">
        <f>IF(SUM(CK170:CM170)=0,MASTER_DATA_MAPPED!CN170*VLOOKUP(CN$20,Backend!$A$2:$K$61,VLOOKUP(MASTER_DATA_ESCALATED!$B170,Backend!$M$3:$O$8,3,FALSE),FALSE),SUM(CK170:CM170))</f>
        <v>0</v>
      </c>
      <c r="CO170" s="95"/>
      <c r="CP170" s="95"/>
      <c r="CQ170" s="95"/>
      <c r="CR170" s="95">
        <f>IF(SUM(CO170:CQ170)=0,MASTER_DATA_MAPPED!CR170*VLOOKUP(CR$20,Backend!$A$2:$K$61,VLOOKUP(MASTER_DATA_ESCALATED!$B170,Backend!$M$3:$O$8,3,FALSE),FALSE),SUM(CO170:CQ170))</f>
        <v>0</v>
      </c>
      <c r="CS170" s="95"/>
      <c r="CT170" s="95"/>
      <c r="CU170" s="95"/>
      <c r="CV170" s="95">
        <f>IF(SUM(CS170:CU170)=0,MASTER_DATA_MAPPED!CV170*VLOOKUP(CV$20,Backend!$A$2:$K$61,VLOOKUP(MASTER_DATA_ESCALATED!$B170,Backend!$M$3:$O$8,3,FALSE),FALSE),SUM(CS170:CU170))</f>
        <v>0</v>
      </c>
      <c r="CW170" s="95"/>
      <c r="CX170" s="95"/>
      <c r="CY170" s="95"/>
      <c r="CZ170" s="95">
        <f>IF(SUM(CW170:CY170)=0,MASTER_DATA_MAPPED!CZ170*VLOOKUP(CZ$20,Backend!$A$2:$K$61,VLOOKUP(MASTER_DATA_ESCALATED!$B170,Backend!$M$3:$O$8,3,FALSE),FALSE),SUM(CW170:CY170))</f>
        <v>0</v>
      </c>
      <c r="DA170" s="95"/>
      <c r="DB170" s="95"/>
      <c r="DC170" s="95"/>
      <c r="DD170" s="95" t="e">
        <f>IF(SUM(DA170:DC170)=0,MASTER_DATA_MAPPED!DD170*VLOOKUP(DD$20,Backend!$A$2:$K$61,VLOOKUP(MASTER_DATA_ESCALATED!$B170,Backend!$M$3:$O$8,3,FALSE),FALSE),SUM(DA170:DC170))</f>
        <v>#N/A</v>
      </c>
      <c r="DE170" s="95"/>
      <c r="DF170" s="95"/>
      <c r="DG170" s="95"/>
      <c r="DH170" s="95">
        <f>IF(SUM(DE170:DG170)=0,MASTER_DATA_MAPPED!DH170*VLOOKUP(DH$20,Backend!$A$2:$K$61,VLOOKUP(MASTER_DATA_ESCALATED!$B170,Backend!$M$3:$O$8,3,FALSE),FALSE),SUM(DE170:DG170))</f>
        <v>11453197.702661889</v>
      </c>
      <c r="DI170" s="95"/>
      <c r="DJ170" s="95"/>
      <c r="DK170" s="95"/>
      <c r="DL170" s="95">
        <f>IF(SUM(DI170:DK170)=0,MASTER_DATA_MAPPED!DL170*VLOOKUP(DL$20,Backend!$A$2:$K$61,VLOOKUP(MASTER_DATA_ESCALATED!$B170,Backend!$M$3:$O$8,3,FALSE),FALSE),SUM(DI170:DK170))</f>
        <v>18510821.306290995</v>
      </c>
      <c r="DM170" s="95"/>
      <c r="DN170" s="95"/>
      <c r="DO170" s="95"/>
      <c r="DP170" s="95">
        <f>IF(SUM(DM170:DO170)=0,MASTER_DATA_MAPPED!DP170*VLOOKUP(DP$20,Backend!$A$2:$K$61,VLOOKUP(MASTER_DATA_ESCALATED!$B170,Backend!$M$3:$O$8,3,FALSE),FALSE),SUM(DM170:DO170))</f>
        <v>32829845.244052846</v>
      </c>
      <c r="DQ170" s="95"/>
      <c r="DR170" s="95"/>
      <c r="DS170" s="95"/>
      <c r="DT170" s="95">
        <f>IF(SUM(DQ170:DS170)=0,MASTER_DATA_MAPPED!DT170*VLOOKUP(DT$20,Backend!$A$2:$K$61,VLOOKUP(MASTER_DATA_ESCALATED!$B170,Backend!$M$3:$O$8,3,FALSE),FALSE),SUM(DQ170:DS170))</f>
        <v>60370102.924822979</v>
      </c>
      <c r="DU170" s="95"/>
      <c r="DV170" s="95"/>
      <c r="DW170" s="95"/>
      <c r="DX170" s="95">
        <f>IF(SUM(DU170:DW170)=0,MASTER_DATA_MAPPED!DX170*VLOOKUP(DX$20,Backend!$A$2:$K$61,VLOOKUP(MASTER_DATA_ESCALATED!$B170,Backend!$M$3:$O$8,3,FALSE),FALSE),SUM(DU170:DW170))</f>
        <v>111887201.6438915</v>
      </c>
      <c r="DY170" s="95"/>
      <c r="DZ170" s="95"/>
      <c r="EA170" s="95"/>
      <c r="EB170" s="95">
        <f>IF(SUM(DY170:EA170)=0,MASTER_DATA_MAPPED!EB170*VLOOKUP(EB$20,Backend!$A$2:$K$61,VLOOKUP(MASTER_DATA_ESCALATED!$B170,Backend!$M$3:$O$8,3,FALSE),FALSE),SUM(DY170:EA170))</f>
        <v>136672084.38020411</v>
      </c>
      <c r="EC170" s="95"/>
      <c r="ED170" s="95"/>
      <c r="EE170" s="95"/>
      <c r="EF170" s="95">
        <f>IF(SUM(EC170:EE170)=0,MASTER_DATA_MAPPED!EF170*VLOOKUP(EF$20,Backend!$A$2:$K$61,VLOOKUP(MASTER_DATA_ESCALATED!$B170,Backend!$M$3:$O$8,3,FALSE),FALSE),SUM(EC170:EE170))</f>
        <v>0</v>
      </c>
      <c r="EG170" s="95"/>
      <c r="EH170" s="95"/>
      <c r="EI170" s="95"/>
      <c r="EJ170" s="95">
        <f>IF(SUM(EG170:EI170)=0,MASTER_DATA_MAPPED!EJ170*VLOOKUP(EJ$20,Backend!$A$2:$K$61,VLOOKUP(MASTER_DATA_ESCALATED!$B170,Backend!$M$3:$O$8,3,FALSE),FALSE),SUM(EG170:EI170))</f>
        <v>0</v>
      </c>
      <c r="EK170" s="95"/>
      <c r="EL170" s="95"/>
      <c r="EM170" s="95"/>
      <c r="EN170" s="95">
        <f>IF(SUM(EK170:EM170)=0,MASTER_DATA_MAPPED!EN170*VLOOKUP(EN$20,Backend!$A$2:$K$61,VLOOKUP(MASTER_DATA_ESCALATED!$B170,Backend!$M$3:$O$8,3,FALSE),FALSE),SUM(EK170:EM170))</f>
        <v>0</v>
      </c>
      <c r="EO170" s="95"/>
      <c r="EP170" s="95"/>
      <c r="EQ170" s="95"/>
      <c r="ER170" s="95">
        <f>IF(SUM(EO170:EQ170)=0,MASTER_DATA_MAPPED!ER170*VLOOKUP(ER$20,Backend!$A$2:$K$61,VLOOKUP(MASTER_DATA_ESCALATED!$B170,Backend!$M$3:$O$8,3,FALSE),FALSE),SUM(EO170:EQ170))</f>
        <v>0</v>
      </c>
      <c r="ES170" s="95"/>
      <c r="ET170" s="95"/>
      <c r="EU170" s="95"/>
      <c r="EV170" s="95">
        <f>IF(SUM(ES170:EU170)=0,MASTER_DATA_MAPPED!EV170*VLOOKUP(EV$20,Backend!$A$2:$K$61,VLOOKUP(MASTER_DATA_ESCALATED!$B170,Backend!$M$3:$O$8,3,FALSE),FALSE),SUM(ES170:EU170))</f>
        <v>0</v>
      </c>
      <c r="EW170" s="95"/>
      <c r="EX170" s="95"/>
      <c r="EY170" s="95"/>
      <c r="EZ170" s="95">
        <f>IF(SUM(EW170:EY170)=0,MASTER_DATA_MAPPED!EZ170*VLOOKUP(EZ$20,Backend!$A$2:$K$61,VLOOKUP(MASTER_DATA_ESCALATED!$B170,Backend!$M$3:$O$8,3,FALSE),FALSE),SUM(EW170:EY170))</f>
        <v>40706106.442577027</v>
      </c>
      <c r="FA170" s="95"/>
      <c r="FB170" s="95"/>
      <c r="FC170" s="95"/>
      <c r="FD170" s="95">
        <f>IF(SUM(FA170:FC170)=0,MASTER_DATA_MAPPED!FD170*VLOOKUP(FD$20,Backend!$A$2:$K$61,VLOOKUP(MASTER_DATA_ESCALATED!$B170,Backend!$M$3:$O$8,3,FALSE),FALSE),SUM(FA170:FC170))</f>
        <v>40706106.442577027</v>
      </c>
      <c r="FE170" s="95"/>
      <c r="FF170" s="95"/>
      <c r="FG170" s="95"/>
      <c r="FH170" s="95">
        <f>IF(SUM(FE170:FG170)=0,MASTER_DATA_MAPPED!FH170*VLOOKUP(FH$20,Backend!$A$2:$K$61,VLOOKUP(MASTER_DATA_ESCALATED!$B170,Backend!$M$3:$O$8,3,FALSE),FALSE),SUM(FE170:FG170))</f>
        <v>40427488.328664795</v>
      </c>
      <c r="FI170" s="95"/>
      <c r="FJ170" s="95"/>
      <c r="FK170" s="95"/>
      <c r="FL170" s="95">
        <f>IF(SUM(FI170:FK170)=0,MASTER_DATA_MAPPED!FL170*VLOOKUP(FL$20,Backend!$A$2:$K$61,VLOOKUP(MASTER_DATA_ESCALATED!$B170,Backend!$M$3:$O$8,3,FALSE),FALSE),SUM(FI170:FK170))</f>
        <v>74530345.471521944</v>
      </c>
      <c r="FM170" s="95"/>
      <c r="FN170" s="95"/>
      <c r="FO170" s="95"/>
      <c r="FP170" s="95">
        <f>IF(SUM(FM170:FO170)=0,MASTER_DATA_MAPPED!FP170*VLOOKUP(FP$20,Backend!$A$2:$K$61,VLOOKUP(MASTER_DATA_ESCALATED!$B170,Backend!$M$3:$O$8,3,FALSE),FALSE),SUM(FM170:FO170))</f>
        <v>73085778.478176907</v>
      </c>
      <c r="FQ170" s="95"/>
      <c r="FR170" s="95"/>
      <c r="FS170" s="95"/>
      <c r="FT170" s="95">
        <f>IF(SUM(FQ170:FS170)=0,MASTER_DATA_MAPPED!FT170*VLOOKUP(FT$20,Backend!$A$2:$K$61,VLOOKUP(MASTER_DATA_ESCALATED!$B170,Backend!$M$3:$O$8,3,FALSE),FALSE),SUM(FQ170:FS170))</f>
        <v>71717467.525685593</v>
      </c>
      <c r="FU170" s="95"/>
      <c r="FV170" s="95"/>
      <c r="FW170" s="95"/>
      <c r="FX170" s="95">
        <f>IF(SUM(FU170:FW170)=0,MASTER_DATA_MAPPED!FX170*VLOOKUP(FX$20,Backend!$A$2:$K$61,VLOOKUP(MASTER_DATA_ESCALATED!$B170,Backend!$M$3:$O$8,3,FALSE),FALSE),SUM(FU170:FW170))</f>
        <v>69919462.878331408</v>
      </c>
      <c r="FY170" s="95"/>
      <c r="FZ170" s="95"/>
      <c r="GA170" s="95"/>
      <c r="GB170" s="95">
        <f>IF(SUM(FY170:GA170)=0,MASTER_DATA_MAPPED!GB170*VLOOKUP(GB$20,Backend!$A$2:$K$61,VLOOKUP(MASTER_DATA_ESCALATED!$B170,Backend!$M$3:$O$8,3,FALSE),FALSE),SUM(FY170:GA170))</f>
        <v>92383787.099266127</v>
      </c>
      <c r="GC170" s="95"/>
      <c r="GD170" s="95"/>
      <c r="GE170" s="95"/>
      <c r="GF170" s="95">
        <f>IF(SUM(GC170:GE170)=0,MASTER_DATA_MAPPED!GF170*VLOOKUP(GF$20,Backend!$A$2:$K$61,VLOOKUP(MASTER_DATA_ESCALATED!$B170,Backend!$M$3:$O$8,3,FALSE),FALSE),SUM(GC170:GE170))</f>
        <v>88940852.740054071</v>
      </c>
      <c r="GG170" s="95"/>
      <c r="GH170" s="95"/>
      <c r="GI170" s="95"/>
      <c r="GJ170" s="95">
        <f>IF(SUM(GG170:GI170)=0,MASTER_DATA_MAPPED!GJ170*VLOOKUP(GJ$20,Backend!$A$2:$K$61,VLOOKUP(MASTER_DATA_ESCALATED!$B170,Backend!$M$3:$O$8,3,FALSE),FALSE),SUM(GG170:GI170))</f>
        <v>85990279.533410579</v>
      </c>
      <c r="GK170" s="95"/>
      <c r="GL170" s="95"/>
      <c r="GM170" s="95"/>
      <c r="GN170" s="95">
        <f>IF(SUM(GK170:GM170)=0,MASTER_DATA_MAPPED!GN170*VLOOKUP(GN$20,Backend!$A$2:$K$61,VLOOKUP(MASTER_DATA_ESCALATED!$B170,Backend!$M$3:$O$8,3,FALSE),FALSE),SUM(GK170:GM170))</f>
        <v>162841658.54924682</v>
      </c>
      <c r="GO170" s="95"/>
      <c r="GP170" s="95"/>
      <c r="GQ170" s="95"/>
      <c r="GR170" s="95">
        <f>IF(SUM(GO170:GQ170)=0,MASTER_DATA_MAPPED!GR170*VLOOKUP(GR$20,Backend!$A$2:$K$61,VLOOKUP(MASTER_DATA_ESCALATED!$B170,Backend!$M$3:$O$8,3,FALSE),FALSE),SUM(GO170:GQ170))</f>
        <v>151552816.57473928</v>
      </c>
      <c r="GS170" s="95"/>
      <c r="GT170" s="95"/>
      <c r="GU170" s="95"/>
      <c r="GV170" s="95">
        <f>IF(SUM(GS170:GU170)=0,MASTER_DATA_MAPPED!GV170*VLOOKUP(GV$20,Backend!$A$2:$K$61,VLOOKUP(MASTER_DATA_ESCALATED!$B170,Backend!$M$3:$O$8,3,FALSE),FALSE),SUM(GS170:GU170))</f>
        <v>137511239.78679028</v>
      </c>
    </row>
    <row r="171" spans="2:204" s="25" customFormat="1" ht="17.25" hidden="1" outlineLevel="1" x14ac:dyDescent="0.3">
      <c r="B171" s="183">
        <f t="shared" si="3"/>
        <v>30</v>
      </c>
      <c r="C171" s="51">
        <f t="shared" si="4"/>
        <v>39</v>
      </c>
      <c r="D171" s="75"/>
      <c r="E171" s="51">
        <v>39</v>
      </c>
      <c r="F171" s="51"/>
      <c r="G171" s="76"/>
      <c r="H171" s="37" t="s">
        <v>145</v>
      </c>
      <c r="I171" s="96"/>
      <c r="J171" s="96"/>
      <c r="K171" s="96"/>
      <c r="L171" s="96">
        <f>IF(SUM(I171:K171)=0,MASTER_DATA_MAPPED!L171*VLOOKUP(L$20,Backend!$A$2:$K$61,VLOOKUP(MASTER_DATA_ESCALATED!$B171,Backend!$M$3:$O$8,3,FALSE),FALSE),SUM(I171:K171))</f>
        <v>0</v>
      </c>
      <c r="M171" s="96"/>
      <c r="N171" s="96"/>
      <c r="O171" s="96"/>
      <c r="P171" s="96">
        <f>IF(SUM(M171:O171)=0,MASTER_DATA_MAPPED!P171*VLOOKUP(P$20,Backend!$A$2:$K$61,VLOOKUP(MASTER_DATA_ESCALATED!$B171,Backend!$M$3:$O$8,3,FALSE),FALSE),SUM(M171:O171))</f>
        <v>0</v>
      </c>
      <c r="Q171" s="96"/>
      <c r="R171" s="96"/>
      <c r="S171" s="96"/>
      <c r="T171" s="96">
        <f>IF(SUM(Q171:S171)=0,MASTER_DATA_MAPPED!T171*VLOOKUP(T$20,Backend!$A$2:$K$61,VLOOKUP(MASTER_DATA_ESCALATED!$B171,Backend!$M$3:$O$8,3,FALSE),FALSE),SUM(Q171:S171))</f>
        <v>0</v>
      </c>
      <c r="U171" s="96"/>
      <c r="V171" s="96"/>
      <c r="W171" s="96"/>
      <c r="X171" s="96">
        <f>IF(SUM(U171:W171)=0,MASTER_DATA_MAPPED!X171*VLOOKUP(X$20,Backend!$A$2:$K$61,VLOOKUP(MASTER_DATA_ESCALATED!$B171,Backend!$M$3:$O$8,3,FALSE),FALSE),SUM(U171:W171))</f>
        <v>0</v>
      </c>
      <c r="Y171" s="96"/>
      <c r="Z171" s="96"/>
      <c r="AA171" s="96"/>
      <c r="AB171" s="96">
        <f>IF(SUM(Y171:AA171)=0,MASTER_DATA_MAPPED!AB171*VLOOKUP(AB$20,Backend!$A$2:$K$61,VLOOKUP(MASTER_DATA_ESCALATED!$B171,Backend!$M$3:$O$8,3,FALSE),FALSE),SUM(Y171:AA171))</f>
        <v>0</v>
      </c>
      <c r="AC171" s="96"/>
      <c r="AD171" s="96"/>
      <c r="AE171" s="96"/>
      <c r="AF171" s="96">
        <f>IF(SUM(AC171:AE171)=0,MASTER_DATA_MAPPED!AF171*VLOOKUP(AF$20,Backend!$A$2:$K$61,VLOOKUP(MASTER_DATA_ESCALATED!$B171,Backend!$M$3:$O$8,3,FALSE),FALSE),SUM(AC171:AE171))</f>
        <v>0</v>
      </c>
      <c r="AG171" s="96"/>
      <c r="AH171" s="96"/>
      <c r="AI171" s="96"/>
      <c r="AJ171" s="96">
        <f>IF(SUM(AG171:AI171)=0,MASTER_DATA_MAPPED!AJ171*VLOOKUP(AJ$20,Backend!$A$2:$K$61,VLOOKUP(MASTER_DATA_ESCALATED!$B171,Backend!$M$3:$O$8,3,FALSE),FALSE),SUM(AG171:AI171))</f>
        <v>0</v>
      </c>
      <c r="AK171" s="96"/>
      <c r="AL171" s="96"/>
      <c r="AM171" s="96"/>
      <c r="AN171" s="96">
        <f>IF(SUM(AK171:AM171)=0,MASTER_DATA_MAPPED!AN171*VLOOKUP(AN$20,Backend!$A$2:$K$61,VLOOKUP(MASTER_DATA_ESCALATED!$B171,Backend!$M$3:$O$8,3,FALSE),FALSE),SUM(AK171:AM171))</f>
        <v>0</v>
      </c>
      <c r="AO171" s="96"/>
      <c r="AP171" s="96"/>
      <c r="AQ171" s="96"/>
      <c r="AR171" s="96">
        <f>IF(SUM(AO171:AQ171)=0,MASTER_DATA_MAPPED!AR171*VLOOKUP(AR$20,Backend!$A$2:$K$61,VLOOKUP(MASTER_DATA_ESCALATED!$B171,Backend!$M$3:$O$8,3,FALSE),FALSE),SUM(AO171:AQ171))</f>
        <v>0</v>
      </c>
      <c r="AS171" s="96"/>
      <c r="AT171" s="96"/>
      <c r="AU171" s="96"/>
      <c r="AV171" s="96">
        <f>IF(SUM(AS171:AU171)=0,MASTER_DATA_MAPPED!AV171*VLOOKUP(AV$20,Backend!$A$2:$K$61,VLOOKUP(MASTER_DATA_ESCALATED!$B171,Backend!$M$3:$O$8,3,FALSE),FALSE),SUM(AS171:AU171))</f>
        <v>0</v>
      </c>
      <c r="AW171" s="96"/>
      <c r="AX171" s="96"/>
      <c r="AY171" s="96"/>
      <c r="AZ171" s="96">
        <f>IF(SUM(AW171:AY171)=0,MASTER_DATA_MAPPED!AZ171*VLOOKUP(AZ$20,Backend!$A$2:$K$61,VLOOKUP(MASTER_DATA_ESCALATED!$B171,Backend!$M$3:$O$8,3,FALSE),FALSE),SUM(AW171:AY171))</f>
        <v>0</v>
      </c>
      <c r="BA171" s="96"/>
      <c r="BB171" s="96"/>
      <c r="BC171" s="96"/>
      <c r="BD171" s="96">
        <f>IF(SUM(BA171:BC171)=0,MASTER_DATA_MAPPED!BD171*VLOOKUP(BD$20,Backend!$A$2:$K$61,VLOOKUP(MASTER_DATA_ESCALATED!$B171,Backend!$M$3:$O$8,3,FALSE),FALSE),SUM(BA171:BC171))</f>
        <v>0</v>
      </c>
      <c r="BE171" s="96"/>
      <c r="BF171" s="96"/>
      <c r="BG171" s="96"/>
      <c r="BH171" s="96">
        <f>IF(SUM(BE171:BG171)=0,MASTER_DATA_MAPPED!BH171*VLOOKUP(BH$20,Backend!$A$2:$K$61,VLOOKUP(MASTER_DATA_ESCALATED!$B171,Backend!$M$3:$O$8,3,FALSE),FALSE),SUM(BE171:BG171))</f>
        <v>0</v>
      </c>
      <c r="BI171" s="96"/>
      <c r="BJ171" s="96"/>
      <c r="BK171" s="96"/>
      <c r="BL171" s="96">
        <f>IF(SUM(BI171:BK171)=0,MASTER_DATA_MAPPED!BL171*VLOOKUP(BL$20,Backend!$A$2:$K$61,VLOOKUP(MASTER_DATA_ESCALATED!$B171,Backend!$M$3:$O$8,3,FALSE),FALSE),SUM(BI171:BK171))</f>
        <v>0</v>
      </c>
      <c r="BM171" s="96"/>
      <c r="BN171" s="96"/>
      <c r="BO171" s="96"/>
      <c r="BP171" s="96">
        <f>IF(SUM(BM171:BO171)=0,MASTER_DATA_MAPPED!BP171*VLOOKUP(BP$20,Backend!$A$2:$K$61,VLOOKUP(MASTER_DATA_ESCALATED!$B171,Backend!$M$3:$O$8,3,FALSE),FALSE),SUM(BM171:BO171))</f>
        <v>0</v>
      </c>
      <c r="BQ171" s="96"/>
      <c r="BR171" s="96"/>
      <c r="BS171" s="96"/>
      <c r="BT171" s="96">
        <f>IF(SUM(BQ171:BS171)=0,MASTER_DATA_MAPPED!BT171*VLOOKUP(BT$20,Backend!$A$2:$K$61,VLOOKUP(MASTER_DATA_ESCALATED!$B171,Backend!$M$3:$O$8,3,FALSE),FALSE),SUM(BQ171:BS171))</f>
        <v>0</v>
      </c>
      <c r="BU171" s="96"/>
      <c r="BV171" s="96"/>
      <c r="BW171" s="96"/>
      <c r="BX171" s="96">
        <f>IF(SUM(BU171:BW171)=0,MASTER_DATA_MAPPED!BX171*VLOOKUP(BX$20,Backend!$A$2:$K$61,VLOOKUP(MASTER_DATA_ESCALATED!$B171,Backend!$M$3:$O$8,3,FALSE),FALSE),SUM(BU171:BW171))</f>
        <v>0</v>
      </c>
      <c r="BY171" s="96"/>
      <c r="BZ171" s="96"/>
      <c r="CA171" s="96"/>
      <c r="CB171" s="96">
        <f>IF(SUM(BY171:CA171)=0,MASTER_DATA_MAPPED!CB171*VLOOKUP(CB$20,Backend!$A$2:$K$61,VLOOKUP(MASTER_DATA_ESCALATED!$B171,Backend!$M$3:$O$8,3,FALSE),FALSE),SUM(BY171:CA171))</f>
        <v>0</v>
      </c>
      <c r="CC171" s="96"/>
      <c r="CD171" s="96"/>
      <c r="CE171" s="96"/>
      <c r="CF171" s="96">
        <f>IF(SUM(CC171:CE171)=0,MASTER_DATA_MAPPED!CF171*VLOOKUP(CF$20,Backend!$A$2:$K$61,VLOOKUP(MASTER_DATA_ESCALATED!$B171,Backend!$M$3:$O$8,3,FALSE),FALSE),SUM(CC171:CE171))</f>
        <v>0</v>
      </c>
      <c r="CG171" s="96"/>
      <c r="CH171" s="96"/>
      <c r="CI171" s="96"/>
      <c r="CJ171" s="96">
        <f>IF(SUM(CG171:CI171)=0,MASTER_DATA_MAPPED!CJ171*VLOOKUP(CJ$20,Backend!$A$2:$K$61,VLOOKUP(MASTER_DATA_ESCALATED!$B171,Backend!$M$3:$O$8,3,FALSE),FALSE),SUM(CG171:CI171))</f>
        <v>0</v>
      </c>
      <c r="CK171" s="96"/>
      <c r="CL171" s="96"/>
      <c r="CM171" s="96"/>
      <c r="CN171" s="96">
        <f>IF(SUM(CK171:CM171)=0,MASTER_DATA_MAPPED!CN171*VLOOKUP(CN$20,Backend!$A$2:$K$61,VLOOKUP(MASTER_DATA_ESCALATED!$B171,Backend!$M$3:$O$8,3,FALSE),FALSE),SUM(CK171:CM171))</f>
        <v>0</v>
      </c>
      <c r="CO171" s="96"/>
      <c r="CP171" s="96"/>
      <c r="CQ171" s="96"/>
      <c r="CR171" s="96">
        <f>IF(SUM(CO171:CQ171)=0,MASTER_DATA_MAPPED!CR171*VLOOKUP(CR$20,Backend!$A$2:$K$61,VLOOKUP(MASTER_DATA_ESCALATED!$B171,Backend!$M$3:$O$8,3,FALSE),FALSE),SUM(CO171:CQ171))</f>
        <v>0</v>
      </c>
      <c r="CS171" s="96"/>
      <c r="CT171" s="96"/>
      <c r="CU171" s="96"/>
      <c r="CV171" s="96">
        <f>IF(SUM(CS171:CU171)=0,MASTER_DATA_MAPPED!CV171*VLOOKUP(CV$20,Backend!$A$2:$K$61,VLOOKUP(MASTER_DATA_ESCALATED!$B171,Backend!$M$3:$O$8,3,FALSE),FALSE),SUM(CS171:CU171))</f>
        <v>0</v>
      </c>
      <c r="CW171" s="96"/>
      <c r="CX171" s="96"/>
      <c r="CY171" s="96"/>
      <c r="CZ171" s="96">
        <f>IF(SUM(CW171:CY171)=0,MASTER_DATA_MAPPED!CZ171*VLOOKUP(CZ$20,Backend!$A$2:$K$61,VLOOKUP(MASTER_DATA_ESCALATED!$B171,Backend!$M$3:$O$8,3,FALSE),FALSE),SUM(CW171:CY171))</f>
        <v>0</v>
      </c>
      <c r="DA171" s="96"/>
      <c r="DB171" s="96"/>
      <c r="DC171" s="96"/>
      <c r="DD171" s="96" t="e">
        <f>IF(SUM(DA171:DC171)=0,MASTER_DATA_MAPPED!DD171*VLOOKUP(DD$20,Backend!$A$2:$K$61,VLOOKUP(MASTER_DATA_ESCALATED!$B171,Backend!$M$3:$O$8,3,FALSE),FALSE),SUM(DA171:DC171))</f>
        <v>#N/A</v>
      </c>
      <c r="DE171" s="96"/>
      <c r="DF171" s="96"/>
      <c r="DG171" s="96"/>
      <c r="DH171" s="96">
        <f>IF(SUM(DE171:DG171)=0,MASTER_DATA_MAPPED!DH171*VLOOKUP(DH$20,Backend!$A$2:$K$61,VLOOKUP(MASTER_DATA_ESCALATED!$B171,Backend!$M$3:$O$8,3,FALSE),FALSE),SUM(DE171:DG171))</f>
        <v>51042470.342968404</v>
      </c>
      <c r="DI171" s="96"/>
      <c r="DJ171" s="96"/>
      <c r="DK171" s="96"/>
      <c r="DL171" s="96">
        <f>IF(SUM(DI171:DK171)=0,MASTER_DATA_MAPPED!DL171*VLOOKUP(DL$20,Backend!$A$2:$K$61,VLOOKUP(MASTER_DATA_ESCALATED!$B171,Backend!$M$3:$O$8,3,FALSE),FALSE),SUM(DI171:DK171))</f>
        <v>76149787.027679861</v>
      </c>
      <c r="DM171" s="96"/>
      <c r="DN171" s="96"/>
      <c r="DO171" s="96"/>
      <c r="DP171" s="96">
        <f>IF(SUM(DM171:DO171)=0,MASTER_DATA_MAPPED!DP171*VLOOKUP(DP$20,Backend!$A$2:$K$61,VLOOKUP(MASTER_DATA_ESCALATED!$B171,Backend!$M$3:$O$8,3,FALSE),FALSE),SUM(DM171:DO171))</f>
        <v>126834159.18027666</v>
      </c>
      <c r="DQ171" s="96"/>
      <c r="DR171" s="96"/>
      <c r="DS171" s="96"/>
      <c r="DT171" s="96">
        <f>IF(SUM(DQ171:DS171)=0,MASTER_DATA_MAPPED!DT171*VLOOKUP(DT$20,Backend!$A$2:$K$61,VLOOKUP(MASTER_DATA_ESCALATED!$B171,Backend!$M$3:$O$8,3,FALSE),FALSE),SUM(DQ171:DS171))</f>
        <v>224123288.98685548</v>
      </c>
      <c r="DU171" s="96"/>
      <c r="DV171" s="96"/>
      <c r="DW171" s="96"/>
      <c r="DX171" s="96">
        <f>IF(SUM(DU171:DW171)=0,MASTER_DATA_MAPPED!DX171*VLOOKUP(DX$20,Backend!$A$2:$K$61,VLOOKUP(MASTER_DATA_ESCALATED!$B171,Backend!$M$3:$O$8,3,FALSE),FALSE),SUM(DU171:DW171))</f>
        <v>405536894.37092519</v>
      </c>
      <c r="DY171" s="96"/>
      <c r="DZ171" s="96"/>
      <c r="EA171" s="96"/>
      <c r="EB171" s="96">
        <f>IF(SUM(DY171:EA171)=0,MASTER_DATA_MAPPED!EB171*VLOOKUP(EB$20,Backend!$A$2:$K$61,VLOOKUP(MASTER_DATA_ESCALATED!$B171,Backend!$M$3:$O$8,3,FALSE),FALSE),SUM(DY171:EA171))</f>
        <v>492996424.38634223</v>
      </c>
      <c r="EC171" s="96"/>
      <c r="ED171" s="96"/>
      <c r="EE171" s="96"/>
      <c r="EF171" s="96">
        <f>IF(SUM(EC171:EE171)=0,MASTER_DATA_MAPPED!EF171*VLOOKUP(EF$20,Backend!$A$2:$K$61,VLOOKUP(MASTER_DATA_ESCALATED!$B171,Backend!$M$3:$O$8,3,FALSE),FALSE),SUM(EC171:EE171))</f>
        <v>0</v>
      </c>
      <c r="EG171" s="96"/>
      <c r="EH171" s="96"/>
      <c r="EI171" s="96"/>
      <c r="EJ171" s="96">
        <f>IF(SUM(EG171:EI171)=0,MASTER_DATA_MAPPED!EJ171*VLOOKUP(EJ$20,Backend!$A$2:$K$61,VLOOKUP(MASTER_DATA_ESCALATED!$B171,Backend!$M$3:$O$8,3,FALSE),FALSE),SUM(EG171:EI171))</f>
        <v>0</v>
      </c>
      <c r="EK171" s="96"/>
      <c r="EL171" s="96"/>
      <c r="EM171" s="96"/>
      <c r="EN171" s="96">
        <f>IF(SUM(EK171:EM171)=0,MASTER_DATA_MAPPED!EN171*VLOOKUP(EN$20,Backend!$A$2:$K$61,VLOOKUP(MASTER_DATA_ESCALATED!$B171,Backend!$M$3:$O$8,3,FALSE),FALSE),SUM(EK171:EM171))</f>
        <v>555472300.46948361</v>
      </c>
      <c r="EO171" s="96"/>
      <c r="EP171" s="96"/>
      <c r="EQ171" s="96"/>
      <c r="ER171" s="96">
        <f>IF(SUM(EO171:EQ171)=0,MASTER_DATA_MAPPED!ER171*VLOOKUP(ER$20,Backend!$A$2:$K$61,VLOOKUP(MASTER_DATA_ESCALATED!$B171,Backend!$M$3:$O$8,3,FALSE),FALSE),SUM(EO171:EQ171))</f>
        <v>0</v>
      </c>
      <c r="ES171" s="96"/>
      <c r="ET171" s="96"/>
      <c r="EU171" s="96"/>
      <c r="EV171" s="96">
        <f>IF(SUM(ES171:EU171)=0,MASTER_DATA_MAPPED!EV171*VLOOKUP(EV$20,Backend!$A$2:$K$61,VLOOKUP(MASTER_DATA_ESCALATED!$B171,Backend!$M$3:$O$8,3,FALSE),FALSE),SUM(ES171:EU171))</f>
        <v>0</v>
      </c>
      <c r="EW171" s="96"/>
      <c r="EX171" s="96"/>
      <c r="EY171" s="96"/>
      <c r="EZ171" s="96">
        <f>IF(SUM(EW171:EY171)=0,MASTER_DATA_MAPPED!EZ171*VLOOKUP(EZ$20,Backend!$A$2:$K$61,VLOOKUP(MASTER_DATA_ESCALATED!$B171,Backend!$M$3:$O$8,3,FALSE),FALSE),SUM(EW171:EY171))</f>
        <v>0</v>
      </c>
      <c r="FA171" s="96"/>
      <c r="FB171" s="96"/>
      <c r="FC171" s="96"/>
      <c r="FD171" s="96">
        <f>IF(SUM(FA171:FC171)=0,MASTER_DATA_MAPPED!FD171*VLOOKUP(FD$20,Backend!$A$2:$K$61,VLOOKUP(MASTER_DATA_ESCALATED!$B171,Backend!$M$3:$O$8,3,FALSE),FALSE),SUM(FA171:FC171))</f>
        <v>0</v>
      </c>
      <c r="FE171" s="96"/>
      <c r="FF171" s="96"/>
      <c r="FG171" s="96"/>
      <c r="FH171" s="96">
        <f>IF(SUM(FE171:FG171)=0,MASTER_DATA_MAPPED!FH171*VLOOKUP(FH$20,Backend!$A$2:$K$61,VLOOKUP(MASTER_DATA_ESCALATED!$B171,Backend!$M$3:$O$8,3,FALSE),FALSE),SUM(FE171:FG171))</f>
        <v>0</v>
      </c>
      <c r="FI171" s="96"/>
      <c r="FJ171" s="96"/>
      <c r="FK171" s="96"/>
      <c r="FL171" s="96">
        <f>IF(SUM(FI171:FK171)=0,MASTER_DATA_MAPPED!FL171*VLOOKUP(FL$20,Backend!$A$2:$K$61,VLOOKUP(MASTER_DATA_ESCALATED!$B171,Backend!$M$3:$O$8,3,FALSE),FALSE),SUM(FI171:FK171))</f>
        <v>0</v>
      </c>
      <c r="FM171" s="96"/>
      <c r="FN171" s="96"/>
      <c r="FO171" s="96"/>
      <c r="FP171" s="96">
        <f>IF(SUM(FM171:FO171)=0,MASTER_DATA_MAPPED!FP171*VLOOKUP(FP$20,Backend!$A$2:$K$61,VLOOKUP(MASTER_DATA_ESCALATED!$B171,Backend!$M$3:$O$8,3,FALSE),FALSE),SUM(FM171:FO171))</f>
        <v>0</v>
      </c>
      <c r="FQ171" s="96"/>
      <c r="FR171" s="96"/>
      <c r="FS171" s="96"/>
      <c r="FT171" s="96">
        <f>IF(SUM(FQ171:FS171)=0,MASTER_DATA_MAPPED!FT171*VLOOKUP(FT$20,Backend!$A$2:$K$61,VLOOKUP(MASTER_DATA_ESCALATED!$B171,Backend!$M$3:$O$8,3,FALSE),FALSE),SUM(FQ171:FS171))</f>
        <v>0</v>
      </c>
      <c r="FU171" s="96"/>
      <c r="FV171" s="96"/>
      <c r="FW171" s="96"/>
      <c r="FX171" s="96">
        <f>IF(SUM(FU171:FW171)=0,MASTER_DATA_MAPPED!FX171*VLOOKUP(FX$20,Backend!$A$2:$K$61,VLOOKUP(MASTER_DATA_ESCALATED!$B171,Backend!$M$3:$O$8,3,FALSE),FALSE),SUM(FU171:FW171))</f>
        <v>0</v>
      </c>
      <c r="FY171" s="96"/>
      <c r="FZ171" s="96"/>
      <c r="GA171" s="96"/>
      <c r="GB171" s="96">
        <f>IF(SUM(FY171:GA171)=0,MASTER_DATA_MAPPED!GB171*VLOOKUP(GB$20,Backend!$A$2:$K$61,VLOOKUP(MASTER_DATA_ESCALATED!$B171,Backend!$M$3:$O$8,3,FALSE),FALSE),SUM(FY171:GA171))</f>
        <v>0</v>
      </c>
      <c r="GC171" s="96"/>
      <c r="GD171" s="96"/>
      <c r="GE171" s="96"/>
      <c r="GF171" s="96">
        <f>IF(SUM(GC171:GE171)=0,MASTER_DATA_MAPPED!GF171*VLOOKUP(GF$20,Backend!$A$2:$K$61,VLOOKUP(MASTER_DATA_ESCALATED!$B171,Backend!$M$3:$O$8,3,FALSE),FALSE),SUM(GC171:GE171))</f>
        <v>0</v>
      </c>
      <c r="GG171" s="96"/>
      <c r="GH171" s="96"/>
      <c r="GI171" s="96"/>
      <c r="GJ171" s="96">
        <f>IF(SUM(GG171:GI171)=0,MASTER_DATA_MAPPED!GJ171*VLOOKUP(GJ$20,Backend!$A$2:$K$61,VLOOKUP(MASTER_DATA_ESCALATED!$B171,Backend!$M$3:$O$8,3,FALSE),FALSE),SUM(GG171:GI171))</f>
        <v>0</v>
      </c>
      <c r="GK171" s="96"/>
      <c r="GL171" s="96"/>
      <c r="GM171" s="96"/>
      <c r="GN171" s="96">
        <f>IF(SUM(GK171:GM171)=0,MASTER_DATA_MAPPED!GN171*VLOOKUP(GN$20,Backend!$A$2:$K$61,VLOOKUP(MASTER_DATA_ESCALATED!$B171,Backend!$M$3:$O$8,3,FALSE),FALSE),SUM(GK171:GM171))</f>
        <v>0</v>
      </c>
      <c r="GO171" s="96"/>
      <c r="GP171" s="96"/>
      <c r="GQ171" s="96"/>
      <c r="GR171" s="96">
        <f>IF(SUM(GO171:GQ171)=0,MASTER_DATA_MAPPED!GR171*VLOOKUP(GR$20,Backend!$A$2:$K$61,VLOOKUP(MASTER_DATA_ESCALATED!$B171,Backend!$M$3:$O$8,3,FALSE),FALSE),SUM(GO171:GQ171))</f>
        <v>0</v>
      </c>
      <c r="GS171" s="96"/>
      <c r="GT171" s="96"/>
      <c r="GU171" s="96"/>
      <c r="GV171" s="96">
        <f>IF(SUM(GS171:GU171)=0,MASTER_DATA_MAPPED!GV171*VLOOKUP(GV$20,Backend!$A$2:$K$61,VLOOKUP(MASTER_DATA_ESCALATED!$B171,Backend!$M$3:$O$8,3,FALSE),FALSE),SUM(GS171:GU171))</f>
        <v>0</v>
      </c>
    </row>
    <row r="172" spans="2:204" s="23" customFormat="1" ht="18.75" collapsed="1" x14ac:dyDescent="0.35">
      <c r="B172" s="182">
        <f t="shared" si="3"/>
        <v>40</v>
      </c>
      <c r="C172" s="53">
        <f t="shared" si="4"/>
        <v>40</v>
      </c>
      <c r="D172" s="73">
        <v>40</v>
      </c>
      <c r="E172" s="53"/>
      <c r="F172" s="53"/>
      <c r="G172" s="74"/>
      <c r="H172" s="38" t="s">
        <v>146</v>
      </c>
      <c r="I172" s="94"/>
      <c r="J172" s="94"/>
      <c r="K172" s="94"/>
      <c r="L172" s="94">
        <f>IF(SUM(I172:K172)=0,MASTER_DATA_MAPPED!L172*VLOOKUP(L$20,Backend!$A$2:$K$61,VLOOKUP(MASTER_DATA_ESCALATED!$B172,Backend!$M$3:$O$8,3,FALSE),FALSE),SUM(I172:K172))</f>
        <v>107657250.67385446</v>
      </c>
      <c r="M172" s="94"/>
      <c r="N172" s="94"/>
      <c r="O172" s="94"/>
      <c r="P172" s="94">
        <f>IF(SUM(M172:O172)=0,MASTER_DATA_MAPPED!P172*VLOOKUP(P$20,Backend!$A$2:$K$61,VLOOKUP(MASTER_DATA_ESCALATED!$B172,Backend!$M$3:$O$8,3,FALSE),FALSE),SUM(M172:O172))</f>
        <v>343991123.09074575</v>
      </c>
      <c r="Q172" s="94"/>
      <c r="R172" s="94"/>
      <c r="S172" s="94"/>
      <c r="T172" s="94">
        <f>IF(SUM(Q172:S172)=0,MASTER_DATA_MAPPED!T172*VLOOKUP(T$20,Backend!$A$2:$K$61,VLOOKUP(MASTER_DATA_ESCALATED!$B172,Backend!$M$3:$O$8,3,FALSE),FALSE),SUM(Q172:S172))</f>
        <v>174066666.66666669</v>
      </c>
      <c r="U172" s="94"/>
      <c r="V172" s="94"/>
      <c r="W172" s="94"/>
      <c r="X172" s="94">
        <f>IF(SUM(U172:W172)=0,MASTER_DATA_MAPPED!X172*VLOOKUP(X$20,Backend!$A$2:$K$61,VLOOKUP(MASTER_DATA_ESCALATED!$B172,Backend!$M$3:$O$8,3,FALSE),FALSE),SUM(U172:W172))</f>
        <v>575365067.38544476</v>
      </c>
      <c r="Y172" s="94"/>
      <c r="Z172" s="94"/>
      <c r="AA172" s="94"/>
      <c r="AB172" s="94">
        <f>IF(SUM(Y172:AA172)=0,MASTER_DATA_MAPPED!AB172*VLOOKUP(AB$20,Backend!$A$2:$K$61,VLOOKUP(MASTER_DATA_ESCALATED!$B172,Backend!$M$3:$O$8,3,FALSE),FALSE),SUM(Y172:AA172))</f>
        <v>76423108.715184197</v>
      </c>
      <c r="AC172" s="94"/>
      <c r="AD172" s="94"/>
      <c r="AE172" s="94"/>
      <c r="AF172" s="94">
        <f>IF(SUM(AC172:AE172)=0,MASTER_DATA_MAPPED!AF172*VLOOKUP(AF$20,Backend!$A$2:$K$61,VLOOKUP(MASTER_DATA_ESCALATED!$B172,Backend!$M$3:$O$8,3,FALSE),FALSE),SUM(AC172:AE172))</f>
        <v>242714752.92003596</v>
      </c>
      <c r="AG172" s="94"/>
      <c r="AH172" s="94"/>
      <c r="AI172" s="94"/>
      <c r="AJ172" s="94">
        <f>IF(SUM(AG172:AI172)=0,MASTER_DATA_MAPPED!AJ172*VLOOKUP(AJ$20,Backend!$A$2:$K$61,VLOOKUP(MASTER_DATA_ESCALATED!$B172,Backend!$M$3:$O$8,3,FALSE),FALSE),SUM(AG172:AI172))</f>
        <v>128623000.89847261</v>
      </c>
      <c r="AK172" s="94"/>
      <c r="AL172" s="94"/>
      <c r="AM172" s="94"/>
      <c r="AN172" s="94">
        <f>IF(SUM(AK172:AM172)=0,MASTER_DATA_MAPPED!AN172*VLOOKUP(AN$20,Backend!$A$2:$K$61,VLOOKUP(MASTER_DATA_ESCALATED!$B172,Backend!$M$3:$O$8,3,FALSE),FALSE),SUM(AK172:AM172))</f>
        <v>425776316.26235402</v>
      </c>
      <c r="AO172" s="94"/>
      <c r="AP172" s="94"/>
      <c r="AQ172" s="94"/>
      <c r="AR172" s="94">
        <f>IF(SUM(AO172:AQ172)=0,MASTER_DATA_MAPPED!AR172*VLOOKUP(AR$20,Backend!$A$2:$K$61,VLOOKUP(MASTER_DATA_ESCALATED!$B172,Backend!$M$3:$O$8,3,FALSE),FALSE),SUM(AO172:AQ172))</f>
        <v>0</v>
      </c>
      <c r="AS172" s="94"/>
      <c r="AT172" s="94"/>
      <c r="AU172" s="94"/>
      <c r="AV172" s="94">
        <f>IF(SUM(AS172:AU172)=0,MASTER_DATA_MAPPED!AV172*VLOOKUP(AV$20,Backend!$A$2:$K$61,VLOOKUP(MASTER_DATA_ESCALATED!$B172,Backend!$M$3:$O$8,3,FALSE),FALSE),SUM(AS172:AU172))</f>
        <v>0</v>
      </c>
      <c r="AW172" s="94"/>
      <c r="AX172" s="94"/>
      <c r="AY172" s="94"/>
      <c r="AZ172" s="94">
        <f>IF(SUM(AW172:AY172)=0,MASTER_DATA_MAPPED!AZ172*VLOOKUP(AZ$20,Backend!$A$2:$K$61,VLOOKUP(MASTER_DATA_ESCALATED!$B172,Backend!$M$3:$O$8,3,FALSE),FALSE),SUM(AW172:AY172))</f>
        <v>0</v>
      </c>
      <c r="BA172" s="94"/>
      <c r="BB172" s="94"/>
      <c r="BC172" s="94"/>
      <c r="BD172" s="94">
        <f>IF(SUM(BA172:BC172)=0,MASTER_DATA_MAPPED!BD172*VLOOKUP(BD$20,Backend!$A$2:$K$61,VLOOKUP(MASTER_DATA_ESCALATED!$B172,Backend!$M$3:$O$8,3,FALSE),FALSE),SUM(BA172:BC172))</f>
        <v>0</v>
      </c>
      <c r="BE172" s="94"/>
      <c r="BF172" s="94"/>
      <c r="BG172" s="94"/>
      <c r="BH172" s="94">
        <f>IF(SUM(BE172:BG172)=0,MASTER_DATA_MAPPED!BH172*VLOOKUP(BH$20,Backend!$A$2:$K$61,VLOOKUP(MASTER_DATA_ESCALATED!$B172,Backend!$M$3:$O$8,3,FALSE),FALSE),SUM(BE172:BG172))</f>
        <v>0</v>
      </c>
      <c r="BI172" s="94"/>
      <c r="BJ172" s="94"/>
      <c r="BK172" s="94"/>
      <c r="BL172" s="94">
        <f>IF(SUM(BI172:BK172)=0,MASTER_DATA_MAPPED!BL172*VLOOKUP(BL$20,Backend!$A$2:$K$61,VLOOKUP(MASTER_DATA_ESCALATED!$B172,Backend!$M$3:$O$8,3,FALSE),FALSE),SUM(BI172:BK172))</f>
        <v>0</v>
      </c>
      <c r="BM172" s="94"/>
      <c r="BN172" s="94"/>
      <c r="BO172" s="94"/>
      <c r="BP172" s="94">
        <f>IF(SUM(BM172:BO172)=0,MASTER_DATA_MAPPED!BP172*VLOOKUP(BP$20,Backend!$A$2:$K$61,VLOOKUP(MASTER_DATA_ESCALATED!$B172,Backend!$M$3:$O$8,3,FALSE),FALSE),SUM(BM172:BO172))</f>
        <v>0</v>
      </c>
      <c r="BQ172" s="94"/>
      <c r="BR172" s="94"/>
      <c r="BS172" s="94"/>
      <c r="BT172" s="94">
        <f>IF(SUM(BQ172:BS172)=0,MASTER_DATA_MAPPED!BT172*VLOOKUP(BT$20,Backend!$A$2:$K$61,VLOOKUP(MASTER_DATA_ESCALATED!$B172,Backend!$M$3:$O$8,3,FALSE),FALSE),SUM(BQ172:BS172))</f>
        <v>0</v>
      </c>
      <c r="BU172" s="94"/>
      <c r="BV172" s="94"/>
      <c r="BW172" s="94"/>
      <c r="BX172" s="94">
        <f>IF(SUM(BU172:BW172)=0,MASTER_DATA_MAPPED!BX172*VLOOKUP(BX$20,Backend!$A$2:$K$61,VLOOKUP(MASTER_DATA_ESCALATED!$B172,Backend!$M$3:$O$8,3,FALSE),FALSE),SUM(BU172:BW172))</f>
        <v>0</v>
      </c>
      <c r="BY172" s="94"/>
      <c r="BZ172" s="94"/>
      <c r="CA172" s="94"/>
      <c r="CB172" s="94">
        <f>IF(SUM(BY172:CA172)=0,MASTER_DATA_MAPPED!CB172*VLOOKUP(CB$20,Backend!$A$2:$K$61,VLOOKUP(MASTER_DATA_ESCALATED!$B172,Backend!$M$3:$O$8,3,FALSE),FALSE),SUM(BY172:CA172))</f>
        <v>0</v>
      </c>
      <c r="CC172" s="94"/>
      <c r="CD172" s="94"/>
      <c r="CE172" s="94"/>
      <c r="CF172" s="94">
        <f>IF(SUM(CC172:CE172)=0,MASTER_DATA_MAPPED!CF172*VLOOKUP(CF$20,Backend!$A$2:$K$61,VLOOKUP(MASTER_DATA_ESCALATED!$B172,Backend!$M$3:$O$8,3,FALSE),FALSE),SUM(CC172:CE172))</f>
        <v>0</v>
      </c>
      <c r="CG172" s="94"/>
      <c r="CH172" s="94"/>
      <c r="CI172" s="94"/>
      <c r="CJ172" s="94">
        <f>IF(SUM(CG172:CI172)=0,MASTER_DATA_MAPPED!CJ172*VLOOKUP(CJ$20,Backend!$A$2:$K$61,VLOOKUP(MASTER_DATA_ESCALATED!$B172,Backend!$M$3:$O$8,3,FALSE),FALSE),SUM(CG172:CI172))</f>
        <v>0</v>
      </c>
      <c r="CK172" s="94"/>
      <c r="CL172" s="94"/>
      <c r="CM172" s="94"/>
      <c r="CN172" s="94">
        <f>IF(SUM(CK172:CM172)=0,MASTER_DATA_MAPPED!CN172*VLOOKUP(CN$20,Backend!$A$2:$K$61,VLOOKUP(MASTER_DATA_ESCALATED!$B172,Backend!$M$3:$O$8,3,FALSE),FALSE),SUM(CK172:CM172))</f>
        <v>0</v>
      </c>
      <c r="CO172" s="94"/>
      <c r="CP172" s="94"/>
      <c r="CQ172" s="94"/>
      <c r="CR172" s="94">
        <f>IF(SUM(CO172:CQ172)=0,MASTER_DATA_MAPPED!CR172*VLOOKUP(CR$20,Backend!$A$2:$K$61,VLOOKUP(MASTER_DATA_ESCALATED!$B172,Backend!$M$3:$O$8,3,FALSE),FALSE),SUM(CO172:CQ172))</f>
        <v>0</v>
      </c>
      <c r="CS172" s="94"/>
      <c r="CT172" s="94"/>
      <c r="CU172" s="94"/>
      <c r="CV172" s="94">
        <f>IF(SUM(CS172:CU172)=0,MASTER_DATA_MAPPED!CV172*VLOOKUP(CV$20,Backend!$A$2:$K$61,VLOOKUP(MASTER_DATA_ESCALATED!$B172,Backend!$M$3:$O$8,3,FALSE),FALSE),SUM(CS172:CU172))</f>
        <v>0</v>
      </c>
      <c r="CW172" s="94"/>
      <c r="CX172" s="94"/>
      <c r="CY172" s="94"/>
      <c r="CZ172" s="94">
        <f>IF(SUM(CW172:CY172)=0,MASTER_DATA_MAPPED!CZ172*VLOOKUP(CZ$20,Backend!$A$2:$K$61,VLOOKUP(MASTER_DATA_ESCALATED!$B172,Backend!$M$3:$O$8,3,FALSE),FALSE),SUM(CW172:CY172))</f>
        <v>0</v>
      </c>
      <c r="DA172" s="94"/>
      <c r="DB172" s="94"/>
      <c r="DC172" s="94"/>
      <c r="DD172" s="94" t="e">
        <f>IF(SUM(DA172:DC172)=0,MASTER_DATA_MAPPED!DD172*VLOOKUP(DD$20,Backend!$A$2:$K$61,VLOOKUP(MASTER_DATA_ESCALATED!$B172,Backend!$M$3:$O$8,3,FALSE),FALSE),SUM(DA172:DC172))</f>
        <v>#N/A</v>
      </c>
      <c r="DE172" s="94"/>
      <c r="DF172" s="94"/>
      <c r="DG172" s="94"/>
      <c r="DH172" s="94">
        <f>IF(SUM(DE172:DG172)=0,MASTER_DATA_MAPPED!DH172*VLOOKUP(DH$20,Backend!$A$2:$K$61,VLOOKUP(MASTER_DATA_ESCALATED!$B172,Backend!$M$3:$O$8,3,FALSE),FALSE),SUM(DE172:DG172))</f>
        <v>109304409.41809897</v>
      </c>
      <c r="DI172" s="94"/>
      <c r="DJ172" s="94"/>
      <c r="DK172" s="94"/>
      <c r="DL172" s="94">
        <f>IF(SUM(DI172:DK172)=0,MASTER_DATA_MAPPED!DL172*VLOOKUP(DL$20,Backend!$A$2:$K$61,VLOOKUP(MASTER_DATA_ESCALATED!$B172,Backend!$M$3:$O$8,3,FALSE),FALSE),SUM(DI172:DK172))</f>
        <v>109304409.41809899</v>
      </c>
      <c r="DM172" s="94"/>
      <c r="DN172" s="94"/>
      <c r="DO172" s="94"/>
      <c r="DP172" s="94">
        <f>IF(SUM(DM172:DO172)=0,MASTER_DATA_MAPPED!DP172*VLOOKUP(DP$20,Backend!$A$2:$K$61,VLOOKUP(MASTER_DATA_ESCALATED!$B172,Backend!$M$3:$O$8,3,FALSE),FALSE),SUM(DM172:DO172))</f>
        <v>144785484.40127501</v>
      </c>
      <c r="DQ172" s="94"/>
      <c r="DR172" s="94"/>
      <c r="DS172" s="94"/>
      <c r="DT172" s="94">
        <f>IF(SUM(DQ172:DS172)=0,MASTER_DATA_MAPPED!DT172*VLOOKUP(DT$20,Backend!$A$2:$K$61,VLOOKUP(MASTER_DATA_ESCALATED!$B172,Backend!$M$3:$O$8,3,FALSE),FALSE),SUM(DQ172:DS172))</f>
        <v>227187691.04937878</v>
      </c>
      <c r="DU172" s="94"/>
      <c r="DV172" s="94"/>
      <c r="DW172" s="94"/>
      <c r="DX172" s="94">
        <f>IF(SUM(DU172:DW172)=0,MASTER_DATA_MAPPED!DX172*VLOOKUP(DX$20,Backend!$A$2:$K$61,VLOOKUP(MASTER_DATA_ESCALATED!$B172,Backend!$M$3:$O$8,3,FALSE),FALSE),SUM(DU172:DW172))</f>
        <v>395304681.24265593</v>
      </c>
      <c r="DY172" s="94"/>
      <c r="DZ172" s="94"/>
      <c r="EA172" s="94"/>
      <c r="EB172" s="94">
        <f>IF(SUM(DY172:EA172)=0,MASTER_DATA_MAPPED!EB172*VLOOKUP(EB$20,Backend!$A$2:$K$61,VLOOKUP(MASTER_DATA_ESCALATED!$B172,Backend!$M$3:$O$8,3,FALSE),FALSE),SUM(DY172:EA172))</f>
        <v>479042073.07697755</v>
      </c>
      <c r="EC172" s="94"/>
      <c r="ED172" s="94"/>
      <c r="EE172" s="94"/>
      <c r="EF172" s="94">
        <f>IF(SUM(EC172:EE172)=0,MASTER_DATA_MAPPED!EF172*VLOOKUP(EF$20,Backend!$A$2:$K$61,VLOOKUP(MASTER_DATA_ESCALATED!$B172,Backend!$M$3:$O$8,3,FALSE),FALSE),SUM(EC172:EE172))</f>
        <v>235660542.52873564</v>
      </c>
      <c r="EG172" s="94"/>
      <c r="EH172" s="94"/>
      <c r="EI172" s="94"/>
      <c r="EJ172" s="94">
        <f>IF(SUM(EG172:EI172)=0,MASTER_DATA_MAPPED!EJ172*VLOOKUP(EJ$20,Backend!$A$2:$K$61,VLOOKUP(MASTER_DATA_ESCALATED!$B172,Backend!$M$3:$O$8,3,FALSE),FALSE),SUM(EG172:EI172))</f>
        <v>0</v>
      </c>
      <c r="EK172" s="94"/>
      <c r="EL172" s="94"/>
      <c r="EM172" s="94"/>
      <c r="EN172" s="94">
        <f>IF(SUM(EK172:EM172)=0,MASTER_DATA_MAPPED!EN172*VLOOKUP(EN$20,Backend!$A$2:$K$61,VLOOKUP(MASTER_DATA_ESCALATED!$B172,Backend!$M$3:$O$8,3,FALSE),FALSE),SUM(EK172:EM172))</f>
        <v>0</v>
      </c>
      <c r="EO172" s="94"/>
      <c r="EP172" s="94"/>
      <c r="EQ172" s="94"/>
      <c r="ER172" s="94">
        <f>IF(SUM(EO172:EQ172)=0,MASTER_DATA_MAPPED!ER172*VLOOKUP(ER$20,Backend!$A$2:$K$61,VLOOKUP(MASTER_DATA_ESCALATED!$B172,Backend!$M$3:$O$8,3,FALSE),FALSE),SUM(EO172:EQ172))</f>
        <v>393667546.17414242</v>
      </c>
      <c r="ES172" s="94"/>
      <c r="ET172" s="94"/>
      <c r="EU172" s="94"/>
      <c r="EV172" s="94">
        <f>IF(SUM(ES172:EU172)=0,MASTER_DATA_MAPPED!EV172*VLOOKUP(EV$20,Backend!$A$2:$K$61,VLOOKUP(MASTER_DATA_ESCALATED!$B172,Backend!$M$3:$O$8,3,FALSE),FALSE),SUM(ES172:EU172))</f>
        <v>393667546.17414242</v>
      </c>
      <c r="EW172" s="94"/>
      <c r="EX172" s="94"/>
      <c r="EY172" s="94"/>
      <c r="EZ172" s="94">
        <f>IF(SUM(EW172:EY172)=0,MASTER_DATA_MAPPED!EZ172*VLOOKUP(EZ$20,Backend!$A$2:$K$61,VLOOKUP(MASTER_DATA_ESCALATED!$B172,Backend!$M$3:$O$8,3,FALSE),FALSE),SUM(EW172:EY172))</f>
        <v>61295985.060690939</v>
      </c>
      <c r="FA172" s="94"/>
      <c r="FB172" s="94"/>
      <c r="FC172" s="94"/>
      <c r="FD172" s="94">
        <f>IF(SUM(FA172:FC172)=0,MASTER_DATA_MAPPED!FD172*VLOOKUP(FD$20,Backend!$A$2:$K$61,VLOOKUP(MASTER_DATA_ESCALATED!$B172,Backend!$M$3:$O$8,3,FALSE),FALSE),SUM(FA172:FC172))</f>
        <v>55723622.78244631</v>
      </c>
      <c r="FE172" s="94"/>
      <c r="FF172" s="94"/>
      <c r="FG172" s="94"/>
      <c r="FH172" s="94">
        <f>IF(SUM(FE172:FG172)=0,MASTER_DATA_MAPPED!FH172*VLOOKUP(FH$20,Backend!$A$2:$K$61,VLOOKUP(MASTER_DATA_ESCALATED!$B172,Backend!$M$3:$O$8,3,FALSE),FALSE),SUM(FE172:FG172))</f>
        <v>50151260.50420168</v>
      </c>
      <c r="FI172" s="94"/>
      <c r="FJ172" s="94"/>
      <c r="FK172" s="94"/>
      <c r="FL172" s="94">
        <f>IF(SUM(FI172:FK172)=0,MASTER_DATA_MAPPED!FL172*VLOOKUP(FL$20,Backend!$A$2:$K$61,VLOOKUP(MASTER_DATA_ESCALATED!$B172,Backend!$M$3:$O$8,3,FALSE),FALSE),SUM(FI172:FK172))</f>
        <v>95287394.957983196</v>
      </c>
      <c r="FM172" s="94"/>
      <c r="FN172" s="94"/>
      <c r="FO172" s="94"/>
      <c r="FP172" s="94">
        <f>IF(SUM(FM172:FO172)=0,MASTER_DATA_MAPPED!FP172*VLOOKUP(FP$20,Backend!$A$2:$K$61,VLOOKUP(MASTER_DATA_ESCALATED!$B172,Backend!$M$3:$O$8,3,FALSE),FALSE),SUM(FM172:FO172))</f>
        <v>131735160.89300889</v>
      </c>
      <c r="FQ172" s="94"/>
      <c r="FR172" s="94"/>
      <c r="FS172" s="94"/>
      <c r="FT172" s="94">
        <f>IF(SUM(FQ172:FS172)=0,MASTER_DATA_MAPPED!FT172*VLOOKUP(FT$20,Backend!$A$2:$K$61,VLOOKUP(MASTER_DATA_ESCALATED!$B172,Backend!$M$3:$O$8,3,FALSE),FALSE),SUM(FQ172:FS172))</f>
        <v>119958701.73812284</v>
      </c>
      <c r="FU172" s="94"/>
      <c r="FV172" s="94"/>
      <c r="FW172" s="94"/>
      <c r="FX172" s="94">
        <f>IF(SUM(FU172:FW172)=0,MASTER_DATA_MAPPED!FX172*VLOOKUP(FX$20,Backend!$A$2:$K$61,VLOOKUP(MASTER_DATA_ESCALATED!$B172,Backend!$M$3:$O$8,3,FALSE),FALSE),SUM(FU172:FW172))</f>
        <v>74629812.338354573</v>
      </c>
      <c r="FY172" s="94"/>
      <c r="FZ172" s="94"/>
      <c r="GA172" s="94"/>
      <c r="GB172" s="94">
        <f>IF(SUM(FY172:GA172)=0,MASTER_DATA_MAPPED!GB172*VLOOKUP(GB$20,Backend!$A$2:$K$61,VLOOKUP(MASTER_DATA_ESCALATED!$B172,Backend!$M$3:$O$8,3,FALSE),FALSE),SUM(FY172:GA172))</f>
        <v>132046006.3283121</v>
      </c>
      <c r="GC172" s="94"/>
      <c r="GD172" s="94"/>
      <c r="GE172" s="94"/>
      <c r="GF172" s="94">
        <f>IF(SUM(GC172:GE172)=0,MASTER_DATA_MAPPED!GF172*VLOOKUP(GF$20,Backend!$A$2:$K$61,VLOOKUP(MASTER_DATA_ESCALATED!$B172,Backend!$M$3:$O$8,3,FALSE),FALSE),SUM(GC172:GE172))</f>
        <v>110070414.97412129</v>
      </c>
      <c r="GG172" s="94"/>
      <c r="GH172" s="94"/>
      <c r="GI172" s="94"/>
      <c r="GJ172" s="94">
        <f>IF(SUM(GG172:GI172)=0,MASTER_DATA_MAPPED!GJ172*VLOOKUP(GJ$20,Backend!$A$2:$K$61,VLOOKUP(MASTER_DATA_ESCALATED!$B172,Backend!$M$3:$O$8,3,FALSE),FALSE),SUM(GG172:GI172))</f>
        <v>70917137.748937815</v>
      </c>
      <c r="GK172" s="94"/>
      <c r="GL172" s="94"/>
      <c r="GM172" s="94"/>
      <c r="GN172" s="94">
        <f>IF(SUM(GK172:GM172)=0,MASTER_DATA_MAPPED!GN172*VLOOKUP(GN$20,Backend!$A$2:$K$61,VLOOKUP(MASTER_DATA_ESCALATED!$B172,Backend!$M$3:$O$8,3,FALSE),FALSE),SUM(GK172:GM172))</f>
        <v>118666059.21668598</v>
      </c>
      <c r="GO172" s="94"/>
      <c r="GP172" s="94"/>
      <c r="GQ172" s="94"/>
      <c r="GR172" s="94">
        <f>IF(SUM(GO172:GQ172)=0,MASTER_DATA_MAPPED!GR172*VLOOKUP(GR$20,Backend!$A$2:$K$61,VLOOKUP(MASTER_DATA_ESCALATED!$B172,Backend!$M$3:$O$8,3,FALSE),FALSE),SUM(GO172:GQ172))</f>
        <v>99309779.034376204</v>
      </c>
      <c r="GS172" s="94"/>
      <c r="GT172" s="94"/>
      <c r="GU172" s="94"/>
      <c r="GV172" s="94">
        <f>IF(SUM(GS172:GU172)=0,MASTER_DATA_MAPPED!GV172*VLOOKUP(GV$20,Backend!$A$2:$K$61,VLOOKUP(MASTER_DATA_ESCALATED!$B172,Backend!$M$3:$O$8,3,FALSE),FALSE),SUM(GS172:GU172))</f>
        <v>65126128.482039399</v>
      </c>
    </row>
    <row r="173" spans="2:204" s="25" customFormat="1" ht="17.25" hidden="1" outlineLevel="1" x14ac:dyDescent="0.3">
      <c r="B173" s="183">
        <f t="shared" si="3"/>
        <v>40</v>
      </c>
      <c r="C173" s="51">
        <f t="shared" si="4"/>
        <v>41</v>
      </c>
      <c r="D173" s="75"/>
      <c r="E173" s="51">
        <v>41</v>
      </c>
      <c r="F173" s="51"/>
      <c r="G173" s="76"/>
      <c r="H173" s="37" t="s">
        <v>147</v>
      </c>
      <c r="I173" s="96"/>
      <c r="J173" s="96"/>
      <c r="K173" s="96"/>
      <c r="L173" s="96">
        <f>IF(SUM(I173:K173)=0,MASTER_DATA_MAPPED!L173*VLOOKUP(L$20,Backend!$A$2:$K$61,VLOOKUP(MASTER_DATA_ESCALATED!$B173,Backend!$M$3:$O$8,3,FALSE),FALSE),SUM(I173:K173))</f>
        <v>0</v>
      </c>
      <c r="M173" s="96"/>
      <c r="N173" s="96"/>
      <c r="O173" s="96"/>
      <c r="P173" s="96">
        <f>IF(SUM(M173:O173)=0,MASTER_DATA_MAPPED!P173*VLOOKUP(P$20,Backend!$A$2:$K$61,VLOOKUP(MASTER_DATA_ESCALATED!$B173,Backend!$M$3:$O$8,3,FALSE),FALSE),SUM(M173:O173))</f>
        <v>0</v>
      </c>
      <c r="Q173" s="96"/>
      <c r="R173" s="96"/>
      <c r="S173" s="96"/>
      <c r="T173" s="96">
        <f>IF(SUM(Q173:S173)=0,MASTER_DATA_MAPPED!T173*VLOOKUP(T$20,Backend!$A$2:$K$61,VLOOKUP(MASTER_DATA_ESCALATED!$B173,Backend!$M$3:$O$8,3,FALSE),FALSE),SUM(Q173:S173))</f>
        <v>0</v>
      </c>
      <c r="U173" s="96"/>
      <c r="V173" s="96"/>
      <c r="W173" s="96"/>
      <c r="X173" s="96">
        <f>IF(SUM(U173:W173)=0,MASTER_DATA_MAPPED!X173*VLOOKUP(X$20,Backend!$A$2:$K$61,VLOOKUP(MASTER_DATA_ESCALATED!$B173,Backend!$M$3:$O$8,3,FALSE),FALSE),SUM(U173:W173))</f>
        <v>0</v>
      </c>
      <c r="Y173" s="96"/>
      <c r="Z173" s="96"/>
      <c r="AA173" s="96"/>
      <c r="AB173" s="96">
        <f>IF(SUM(Y173:AA173)=0,MASTER_DATA_MAPPED!AB173*VLOOKUP(AB$20,Backend!$A$2:$K$61,VLOOKUP(MASTER_DATA_ESCALATED!$B173,Backend!$M$3:$O$8,3,FALSE),FALSE),SUM(Y173:AA173))</f>
        <v>0</v>
      </c>
      <c r="AC173" s="96"/>
      <c r="AD173" s="96"/>
      <c r="AE173" s="96"/>
      <c r="AF173" s="96">
        <f>IF(SUM(AC173:AE173)=0,MASTER_DATA_MAPPED!AF173*VLOOKUP(AF$20,Backend!$A$2:$K$61,VLOOKUP(MASTER_DATA_ESCALATED!$B173,Backend!$M$3:$O$8,3,FALSE),FALSE),SUM(AC173:AE173))</f>
        <v>0</v>
      </c>
      <c r="AG173" s="96"/>
      <c r="AH173" s="96"/>
      <c r="AI173" s="96"/>
      <c r="AJ173" s="96">
        <f>IF(SUM(AG173:AI173)=0,MASTER_DATA_MAPPED!AJ173*VLOOKUP(AJ$20,Backend!$A$2:$K$61,VLOOKUP(MASTER_DATA_ESCALATED!$B173,Backend!$M$3:$O$8,3,FALSE),FALSE),SUM(AG173:AI173))</f>
        <v>0</v>
      </c>
      <c r="AK173" s="96"/>
      <c r="AL173" s="96"/>
      <c r="AM173" s="96"/>
      <c r="AN173" s="96">
        <f>IF(SUM(AK173:AM173)=0,MASTER_DATA_MAPPED!AN173*VLOOKUP(AN$20,Backend!$A$2:$K$61,VLOOKUP(MASTER_DATA_ESCALATED!$B173,Backend!$M$3:$O$8,3,FALSE),FALSE),SUM(AK173:AM173))</f>
        <v>0</v>
      </c>
      <c r="AO173" s="96"/>
      <c r="AP173" s="96"/>
      <c r="AQ173" s="96"/>
      <c r="AR173" s="96">
        <f>IF(SUM(AO173:AQ173)=0,MASTER_DATA_MAPPED!AR173*VLOOKUP(AR$20,Backend!$A$2:$K$61,VLOOKUP(MASTER_DATA_ESCALATED!$B173,Backend!$M$3:$O$8,3,FALSE),FALSE),SUM(AO173:AQ173))</f>
        <v>0</v>
      </c>
      <c r="AS173" s="96"/>
      <c r="AT173" s="96"/>
      <c r="AU173" s="96"/>
      <c r="AV173" s="96">
        <f>IF(SUM(AS173:AU173)=0,MASTER_DATA_MAPPED!AV173*VLOOKUP(AV$20,Backend!$A$2:$K$61,VLOOKUP(MASTER_DATA_ESCALATED!$B173,Backend!$M$3:$O$8,3,FALSE),FALSE),SUM(AS173:AU173))</f>
        <v>0</v>
      </c>
      <c r="AW173" s="96"/>
      <c r="AX173" s="96"/>
      <c r="AY173" s="96"/>
      <c r="AZ173" s="96">
        <f>IF(SUM(AW173:AY173)=0,MASTER_DATA_MAPPED!AZ173*VLOOKUP(AZ$20,Backend!$A$2:$K$61,VLOOKUP(MASTER_DATA_ESCALATED!$B173,Backend!$M$3:$O$8,3,FALSE),FALSE),SUM(AW173:AY173))</f>
        <v>0</v>
      </c>
      <c r="BA173" s="96"/>
      <c r="BB173" s="96"/>
      <c r="BC173" s="96"/>
      <c r="BD173" s="96">
        <f>IF(SUM(BA173:BC173)=0,MASTER_DATA_MAPPED!BD173*VLOOKUP(BD$20,Backend!$A$2:$K$61,VLOOKUP(MASTER_DATA_ESCALATED!$B173,Backend!$M$3:$O$8,3,FALSE),FALSE),SUM(BA173:BC173))</f>
        <v>0</v>
      </c>
      <c r="BE173" s="96"/>
      <c r="BF173" s="96"/>
      <c r="BG173" s="96"/>
      <c r="BH173" s="96">
        <f>IF(SUM(BE173:BG173)=0,MASTER_DATA_MAPPED!BH173*VLOOKUP(BH$20,Backend!$A$2:$K$61,VLOOKUP(MASTER_DATA_ESCALATED!$B173,Backend!$M$3:$O$8,3,FALSE),FALSE),SUM(BE173:BG173))</f>
        <v>0</v>
      </c>
      <c r="BI173" s="96"/>
      <c r="BJ173" s="96"/>
      <c r="BK173" s="96"/>
      <c r="BL173" s="96">
        <f>IF(SUM(BI173:BK173)=0,MASTER_DATA_MAPPED!BL173*VLOOKUP(BL$20,Backend!$A$2:$K$61,VLOOKUP(MASTER_DATA_ESCALATED!$B173,Backend!$M$3:$O$8,3,FALSE),FALSE),SUM(BI173:BK173))</f>
        <v>0</v>
      </c>
      <c r="BM173" s="96"/>
      <c r="BN173" s="96"/>
      <c r="BO173" s="96"/>
      <c r="BP173" s="96">
        <f>IF(SUM(BM173:BO173)=0,MASTER_DATA_MAPPED!BP173*VLOOKUP(BP$20,Backend!$A$2:$K$61,VLOOKUP(MASTER_DATA_ESCALATED!$B173,Backend!$M$3:$O$8,3,FALSE),FALSE),SUM(BM173:BO173))</f>
        <v>0</v>
      </c>
      <c r="BQ173" s="96"/>
      <c r="BR173" s="96"/>
      <c r="BS173" s="96"/>
      <c r="BT173" s="96">
        <f>IF(SUM(BQ173:BS173)=0,MASTER_DATA_MAPPED!BT173*VLOOKUP(BT$20,Backend!$A$2:$K$61,VLOOKUP(MASTER_DATA_ESCALATED!$B173,Backend!$M$3:$O$8,3,FALSE),FALSE),SUM(BQ173:BS173))</f>
        <v>0</v>
      </c>
      <c r="BU173" s="96"/>
      <c r="BV173" s="96"/>
      <c r="BW173" s="96"/>
      <c r="BX173" s="96">
        <f>IF(SUM(BU173:BW173)=0,MASTER_DATA_MAPPED!BX173*VLOOKUP(BX$20,Backend!$A$2:$K$61,VLOOKUP(MASTER_DATA_ESCALATED!$B173,Backend!$M$3:$O$8,3,FALSE),FALSE),SUM(BU173:BW173))</f>
        <v>0</v>
      </c>
      <c r="BY173" s="96"/>
      <c r="BZ173" s="96"/>
      <c r="CA173" s="96"/>
      <c r="CB173" s="96">
        <f>IF(SUM(BY173:CA173)=0,MASTER_DATA_MAPPED!CB173*VLOOKUP(CB$20,Backend!$A$2:$K$61,VLOOKUP(MASTER_DATA_ESCALATED!$B173,Backend!$M$3:$O$8,3,FALSE),FALSE),SUM(BY173:CA173))</f>
        <v>0</v>
      </c>
      <c r="CC173" s="96"/>
      <c r="CD173" s="96"/>
      <c r="CE173" s="96"/>
      <c r="CF173" s="96">
        <f>IF(SUM(CC173:CE173)=0,MASTER_DATA_MAPPED!CF173*VLOOKUP(CF$20,Backend!$A$2:$K$61,VLOOKUP(MASTER_DATA_ESCALATED!$B173,Backend!$M$3:$O$8,3,FALSE),FALSE),SUM(CC173:CE173))</f>
        <v>0</v>
      </c>
      <c r="CG173" s="96"/>
      <c r="CH173" s="96"/>
      <c r="CI173" s="96"/>
      <c r="CJ173" s="96">
        <f>IF(SUM(CG173:CI173)=0,MASTER_DATA_MAPPED!CJ173*VLOOKUP(CJ$20,Backend!$A$2:$K$61,VLOOKUP(MASTER_DATA_ESCALATED!$B173,Backend!$M$3:$O$8,3,FALSE),FALSE),SUM(CG173:CI173))</f>
        <v>0</v>
      </c>
      <c r="CK173" s="96"/>
      <c r="CL173" s="96"/>
      <c r="CM173" s="96"/>
      <c r="CN173" s="96">
        <f>IF(SUM(CK173:CM173)=0,MASTER_DATA_MAPPED!CN173*VLOOKUP(CN$20,Backend!$A$2:$K$61,VLOOKUP(MASTER_DATA_ESCALATED!$B173,Backend!$M$3:$O$8,3,FALSE),FALSE),SUM(CK173:CM173))</f>
        <v>0</v>
      </c>
      <c r="CO173" s="96"/>
      <c r="CP173" s="96"/>
      <c r="CQ173" s="96"/>
      <c r="CR173" s="96">
        <f>IF(SUM(CO173:CQ173)=0,MASTER_DATA_MAPPED!CR173*VLOOKUP(CR$20,Backend!$A$2:$K$61,VLOOKUP(MASTER_DATA_ESCALATED!$B173,Backend!$M$3:$O$8,3,FALSE),FALSE),SUM(CO173:CQ173))</f>
        <v>0</v>
      </c>
      <c r="CS173" s="96"/>
      <c r="CT173" s="96"/>
      <c r="CU173" s="96"/>
      <c r="CV173" s="96">
        <f>IF(SUM(CS173:CU173)=0,MASTER_DATA_MAPPED!CV173*VLOOKUP(CV$20,Backend!$A$2:$K$61,VLOOKUP(MASTER_DATA_ESCALATED!$B173,Backend!$M$3:$O$8,3,FALSE),FALSE),SUM(CS173:CU173))</f>
        <v>0</v>
      </c>
      <c r="CW173" s="96"/>
      <c r="CX173" s="96"/>
      <c r="CY173" s="96"/>
      <c r="CZ173" s="96">
        <f>IF(SUM(CW173:CY173)=0,MASTER_DATA_MAPPED!CZ173*VLOOKUP(CZ$20,Backend!$A$2:$K$61,VLOOKUP(MASTER_DATA_ESCALATED!$B173,Backend!$M$3:$O$8,3,FALSE),FALSE),SUM(CW173:CY173))</f>
        <v>0</v>
      </c>
      <c r="DA173" s="96"/>
      <c r="DB173" s="96"/>
      <c r="DC173" s="96"/>
      <c r="DD173" s="96" t="e">
        <f>IF(SUM(DA173:DC173)=0,MASTER_DATA_MAPPED!DD173*VLOOKUP(DD$20,Backend!$A$2:$K$61,VLOOKUP(MASTER_DATA_ESCALATED!$B173,Backend!$M$3:$O$8,3,FALSE),FALSE),SUM(DA173:DC173))</f>
        <v>#N/A</v>
      </c>
      <c r="DE173" s="96"/>
      <c r="DF173" s="96"/>
      <c r="DG173" s="96"/>
      <c r="DH173" s="96">
        <f>IF(SUM(DE173:DG173)=0,MASTER_DATA_MAPPED!DH173*VLOOKUP(DH$20,Backend!$A$2:$K$61,VLOOKUP(MASTER_DATA_ESCALATED!$B173,Backend!$M$3:$O$8,3,FALSE),FALSE),SUM(DE173:DG173))</f>
        <v>78562439.922530651</v>
      </c>
      <c r="DI173" s="96"/>
      <c r="DJ173" s="96"/>
      <c r="DK173" s="96"/>
      <c r="DL173" s="96">
        <f>IF(SUM(DI173:DK173)=0,MASTER_DATA_MAPPED!DL173*VLOOKUP(DL$20,Backend!$A$2:$K$61,VLOOKUP(MASTER_DATA_ESCALATED!$B173,Backend!$M$3:$O$8,3,FALSE),FALSE),SUM(DI173:DK173))</f>
        <v>78562439.922530666</v>
      </c>
      <c r="DM173" s="96"/>
      <c r="DN173" s="96"/>
      <c r="DO173" s="96"/>
      <c r="DP173" s="96">
        <f>IF(SUM(DM173:DO173)=0,MASTER_DATA_MAPPED!DP173*VLOOKUP(DP$20,Backend!$A$2:$K$61,VLOOKUP(MASTER_DATA_ESCALATED!$B173,Backend!$M$3:$O$8,3,FALSE),FALSE),SUM(DM173:DO173))</f>
        <v>103963629.15429309</v>
      </c>
      <c r="DQ173" s="96"/>
      <c r="DR173" s="96"/>
      <c r="DS173" s="96"/>
      <c r="DT173" s="96">
        <f>IF(SUM(DQ173:DS173)=0,MASTER_DATA_MAPPED!DT173*VLOOKUP(DT$20,Backend!$A$2:$K$61,VLOOKUP(MASTER_DATA_ESCALATED!$B173,Backend!$M$3:$O$8,3,FALSE),FALSE),SUM(DQ173:DS173))</f>
        <v>163111561.14912847</v>
      </c>
      <c r="DU173" s="96"/>
      <c r="DV173" s="96"/>
      <c r="DW173" s="96"/>
      <c r="DX173" s="96">
        <f>IF(SUM(DU173:DW173)=0,MASTER_DATA_MAPPED!DX173*VLOOKUP(DX$20,Backend!$A$2:$K$61,VLOOKUP(MASTER_DATA_ESCALATED!$B173,Backend!$M$3:$O$8,3,FALSE),FALSE),SUM(DU173:DW173))</f>
        <v>283799383.35700452</v>
      </c>
      <c r="DY173" s="96"/>
      <c r="DZ173" s="96"/>
      <c r="EA173" s="96"/>
      <c r="EB173" s="96">
        <f>IF(SUM(DY173:EA173)=0,MASTER_DATA_MAPPED!EB173*VLOOKUP(EB$20,Backend!$A$2:$K$61,VLOOKUP(MASTER_DATA_ESCALATED!$B173,Backend!$M$3:$O$8,3,FALSE),FALSE),SUM(DY173:EA173))</f>
        <v>343898462.94383472</v>
      </c>
      <c r="EC173" s="96"/>
      <c r="ED173" s="96"/>
      <c r="EE173" s="96"/>
      <c r="EF173" s="96">
        <f>IF(SUM(EC173:EE173)=0,MASTER_DATA_MAPPED!EF173*VLOOKUP(EF$20,Backend!$A$2:$K$61,VLOOKUP(MASTER_DATA_ESCALATED!$B173,Backend!$M$3:$O$8,3,FALSE),FALSE),SUM(EC173:EE173))</f>
        <v>235660542.52873564</v>
      </c>
      <c r="EG173" s="96"/>
      <c r="EH173" s="96"/>
      <c r="EI173" s="96"/>
      <c r="EJ173" s="96">
        <f>IF(SUM(EG173:EI173)=0,MASTER_DATA_MAPPED!EJ173*VLOOKUP(EJ$20,Backend!$A$2:$K$61,VLOOKUP(MASTER_DATA_ESCALATED!$B173,Backend!$M$3:$O$8,3,FALSE),FALSE),SUM(EG173:EI173))</f>
        <v>0</v>
      </c>
      <c r="EK173" s="96"/>
      <c r="EL173" s="96"/>
      <c r="EM173" s="96"/>
      <c r="EN173" s="96">
        <f>IF(SUM(EK173:EM173)=0,MASTER_DATA_MAPPED!EN173*VLOOKUP(EN$20,Backend!$A$2:$K$61,VLOOKUP(MASTER_DATA_ESCALATED!$B173,Backend!$M$3:$O$8,3,FALSE),FALSE),SUM(EK173:EM173))</f>
        <v>0</v>
      </c>
      <c r="EO173" s="96"/>
      <c r="EP173" s="96"/>
      <c r="EQ173" s="96"/>
      <c r="ER173" s="96">
        <f>IF(SUM(EO173:EQ173)=0,MASTER_DATA_MAPPED!ER173*VLOOKUP(ER$20,Backend!$A$2:$K$61,VLOOKUP(MASTER_DATA_ESCALATED!$B173,Backend!$M$3:$O$8,3,FALSE),FALSE),SUM(EO173:EQ173))</f>
        <v>0</v>
      </c>
      <c r="ES173" s="96"/>
      <c r="ET173" s="96"/>
      <c r="EU173" s="96"/>
      <c r="EV173" s="96">
        <f>IF(SUM(ES173:EU173)=0,MASTER_DATA_MAPPED!EV173*VLOOKUP(EV$20,Backend!$A$2:$K$61,VLOOKUP(MASTER_DATA_ESCALATED!$B173,Backend!$M$3:$O$8,3,FALSE),FALSE),SUM(ES173:EU173))</f>
        <v>0</v>
      </c>
      <c r="EW173" s="96"/>
      <c r="EX173" s="96"/>
      <c r="EY173" s="96"/>
      <c r="EZ173" s="96">
        <f>IF(SUM(EW173:EY173)=0,MASTER_DATA_MAPPED!EZ173*VLOOKUP(EZ$20,Backend!$A$2:$K$61,VLOOKUP(MASTER_DATA_ESCALATED!$B173,Backend!$M$3:$O$8,3,FALSE),FALSE),SUM(EW173:EY173))</f>
        <v>61295985.060690939</v>
      </c>
      <c r="FA173" s="96"/>
      <c r="FB173" s="96"/>
      <c r="FC173" s="96"/>
      <c r="FD173" s="96">
        <f>IF(SUM(FA173:FC173)=0,MASTER_DATA_MAPPED!FD173*VLOOKUP(FD$20,Backend!$A$2:$K$61,VLOOKUP(MASTER_DATA_ESCALATED!$B173,Backend!$M$3:$O$8,3,FALSE),FALSE),SUM(FA173:FC173))</f>
        <v>55723622.78244631</v>
      </c>
      <c r="FE173" s="96"/>
      <c r="FF173" s="96"/>
      <c r="FG173" s="96"/>
      <c r="FH173" s="96">
        <f>IF(SUM(FE173:FG173)=0,MASTER_DATA_MAPPED!FH173*VLOOKUP(FH$20,Backend!$A$2:$K$61,VLOOKUP(MASTER_DATA_ESCALATED!$B173,Backend!$M$3:$O$8,3,FALSE),FALSE),SUM(FE173:FG173))</f>
        <v>50151260.50420168</v>
      </c>
      <c r="FI173" s="96"/>
      <c r="FJ173" s="96"/>
      <c r="FK173" s="96"/>
      <c r="FL173" s="96">
        <f>IF(SUM(FI173:FK173)=0,MASTER_DATA_MAPPED!FL173*VLOOKUP(FL$20,Backend!$A$2:$K$61,VLOOKUP(MASTER_DATA_ESCALATED!$B173,Backend!$M$3:$O$8,3,FALSE),FALSE),SUM(FI173:FK173))</f>
        <v>95287394.957983196</v>
      </c>
      <c r="FM173" s="96"/>
      <c r="FN173" s="96"/>
      <c r="FO173" s="96"/>
      <c r="FP173" s="96">
        <f>IF(SUM(FM173:FO173)=0,MASTER_DATA_MAPPED!FP173*VLOOKUP(FP$20,Backend!$A$2:$K$61,VLOOKUP(MASTER_DATA_ESCALATED!$B173,Backend!$M$3:$O$8,3,FALSE),FALSE),SUM(FM173:FO173))</f>
        <v>131735160.89300889</v>
      </c>
      <c r="FQ173" s="96"/>
      <c r="FR173" s="96"/>
      <c r="FS173" s="96"/>
      <c r="FT173" s="96">
        <f>IF(SUM(FQ173:FS173)=0,MASTER_DATA_MAPPED!FT173*VLOOKUP(FT$20,Backend!$A$2:$K$61,VLOOKUP(MASTER_DATA_ESCALATED!$B173,Backend!$M$3:$O$8,3,FALSE),FALSE),SUM(FQ173:FS173))</f>
        <v>119958701.73812284</v>
      </c>
      <c r="FU173" s="96"/>
      <c r="FV173" s="96"/>
      <c r="FW173" s="96"/>
      <c r="FX173" s="96">
        <f>IF(SUM(FU173:FW173)=0,MASTER_DATA_MAPPED!FX173*VLOOKUP(FX$20,Backend!$A$2:$K$61,VLOOKUP(MASTER_DATA_ESCALATED!$B173,Backend!$M$3:$O$8,3,FALSE),FALSE),SUM(FU173:FW173))</f>
        <v>74629812.338354573</v>
      </c>
      <c r="FY173" s="96"/>
      <c r="FZ173" s="96"/>
      <c r="GA173" s="96"/>
      <c r="GB173" s="96">
        <f>IF(SUM(FY173:GA173)=0,MASTER_DATA_MAPPED!GB173*VLOOKUP(GB$20,Backend!$A$2:$K$61,VLOOKUP(MASTER_DATA_ESCALATED!$B173,Backend!$M$3:$O$8,3,FALSE),FALSE),SUM(FY173:GA173))</f>
        <v>132046006.3283121</v>
      </c>
      <c r="GC173" s="96"/>
      <c r="GD173" s="96"/>
      <c r="GE173" s="96"/>
      <c r="GF173" s="96">
        <f>IF(SUM(GC173:GE173)=0,MASTER_DATA_MAPPED!GF173*VLOOKUP(GF$20,Backend!$A$2:$K$61,VLOOKUP(MASTER_DATA_ESCALATED!$B173,Backend!$M$3:$O$8,3,FALSE),FALSE),SUM(GC173:GE173))</f>
        <v>110070414.97412129</v>
      </c>
      <c r="GG173" s="96"/>
      <c r="GH173" s="96"/>
      <c r="GI173" s="96"/>
      <c r="GJ173" s="96">
        <f>IF(SUM(GG173:GI173)=0,MASTER_DATA_MAPPED!GJ173*VLOOKUP(GJ$20,Backend!$A$2:$K$61,VLOOKUP(MASTER_DATA_ESCALATED!$B173,Backend!$M$3:$O$8,3,FALSE),FALSE),SUM(GG173:GI173))</f>
        <v>70917137.748937815</v>
      </c>
      <c r="GK173" s="96"/>
      <c r="GL173" s="96"/>
      <c r="GM173" s="96"/>
      <c r="GN173" s="96">
        <f>IF(SUM(GK173:GM173)=0,MASTER_DATA_MAPPED!GN173*VLOOKUP(GN$20,Backend!$A$2:$K$61,VLOOKUP(MASTER_DATA_ESCALATED!$B173,Backend!$M$3:$O$8,3,FALSE),FALSE),SUM(GK173:GM173))</f>
        <v>118666059.21668598</v>
      </c>
      <c r="GO173" s="96"/>
      <c r="GP173" s="96"/>
      <c r="GQ173" s="96"/>
      <c r="GR173" s="96">
        <f>IF(SUM(GO173:GQ173)=0,MASTER_DATA_MAPPED!GR173*VLOOKUP(GR$20,Backend!$A$2:$K$61,VLOOKUP(MASTER_DATA_ESCALATED!$B173,Backend!$M$3:$O$8,3,FALSE),FALSE),SUM(GO173:GQ173))</f>
        <v>99309779.034376204</v>
      </c>
      <c r="GS173" s="96"/>
      <c r="GT173" s="96"/>
      <c r="GU173" s="96"/>
      <c r="GV173" s="96">
        <f>IF(SUM(GS173:GU173)=0,MASTER_DATA_MAPPED!GV173*VLOOKUP(GV$20,Backend!$A$2:$K$61,VLOOKUP(MASTER_DATA_ESCALATED!$B173,Backend!$M$3:$O$8,3,FALSE),FALSE),SUM(GS173:GU173))</f>
        <v>65126128.482039399</v>
      </c>
    </row>
    <row r="174" spans="2:204" s="25" customFormat="1" ht="17.25" hidden="1" outlineLevel="1" x14ac:dyDescent="0.3">
      <c r="B174" s="183">
        <f t="shared" si="3"/>
        <v>40</v>
      </c>
      <c r="C174" s="51">
        <f t="shared" si="4"/>
        <v>42</v>
      </c>
      <c r="D174" s="75"/>
      <c r="E174" s="51">
        <v>42</v>
      </c>
      <c r="F174" s="51"/>
      <c r="G174" s="76"/>
      <c r="H174" s="37" t="s">
        <v>148</v>
      </c>
      <c r="I174" s="96"/>
      <c r="J174" s="96"/>
      <c r="K174" s="96"/>
      <c r="L174" s="96">
        <f>IF(SUM(I174:K174)=0,MASTER_DATA_MAPPED!L174*VLOOKUP(L$20,Backend!$A$2:$K$61,VLOOKUP(MASTER_DATA_ESCALATED!$B174,Backend!$M$3:$O$8,3,FALSE),FALSE),SUM(I174:K174))</f>
        <v>0</v>
      </c>
      <c r="M174" s="96"/>
      <c r="N174" s="96"/>
      <c r="O174" s="96"/>
      <c r="P174" s="96">
        <f>IF(SUM(M174:O174)=0,MASTER_DATA_MAPPED!P174*VLOOKUP(P$20,Backend!$A$2:$K$61,VLOOKUP(MASTER_DATA_ESCALATED!$B174,Backend!$M$3:$O$8,3,FALSE),FALSE),SUM(M174:O174))</f>
        <v>0</v>
      </c>
      <c r="Q174" s="96"/>
      <c r="R174" s="96"/>
      <c r="S174" s="96"/>
      <c r="T174" s="96">
        <f>IF(SUM(Q174:S174)=0,MASTER_DATA_MAPPED!T174*VLOOKUP(T$20,Backend!$A$2:$K$61,VLOOKUP(MASTER_DATA_ESCALATED!$B174,Backend!$M$3:$O$8,3,FALSE),FALSE),SUM(Q174:S174))</f>
        <v>0</v>
      </c>
      <c r="U174" s="96"/>
      <c r="V174" s="96"/>
      <c r="W174" s="96"/>
      <c r="X174" s="96">
        <f>IF(SUM(U174:W174)=0,MASTER_DATA_MAPPED!X174*VLOOKUP(X$20,Backend!$A$2:$K$61,VLOOKUP(MASTER_DATA_ESCALATED!$B174,Backend!$M$3:$O$8,3,FALSE),FALSE),SUM(U174:W174))</f>
        <v>0</v>
      </c>
      <c r="Y174" s="96"/>
      <c r="Z174" s="96"/>
      <c r="AA174" s="96"/>
      <c r="AB174" s="96">
        <f>IF(SUM(Y174:AA174)=0,MASTER_DATA_MAPPED!AB174*VLOOKUP(AB$20,Backend!$A$2:$K$61,VLOOKUP(MASTER_DATA_ESCALATED!$B174,Backend!$M$3:$O$8,3,FALSE),FALSE),SUM(Y174:AA174))</f>
        <v>0</v>
      </c>
      <c r="AC174" s="96"/>
      <c r="AD174" s="96"/>
      <c r="AE174" s="96"/>
      <c r="AF174" s="96">
        <f>IF(SUM(AC174:AE174)=0,MASTER_DATA_MAPPED!AF174*VLOOKUP(AF$20,Backend!$A$2:$K$61,VLOOKUP(MASTER_DATA_ESCALATED!$B174,Backend!$M$3:$O$8,3,FALSE),FALSE),SUM(AC174:AE174))</f>
        <v>0</v>
      </c>
      <c r="AG174" s="96"/>
      <c r="AH174" s="96"/>
      <c r="AI174" s="96"/>
      <c r="AJ174" s="96">
        <f>IF(SUM(AG174:AI174)=0,MASTER_DATA_MAPPED!AJ174*VLOOKUP(AJ$20,Backend!$A$2:$K$61,VLOOKUP(MASTER_DATA_ESCALATED!$B174,Backend!$M$3:$O$8,3,FALSE),FALSE),SUM(AG174:AI174))</f>
        <v>0</v>
      </c>
      <c r="AK174" s="96"/>
      <c r="AL174" s="96"/>
      <c r="AM174" s="96"/>
      <c r="AN174" s="96">
        <f>IF(SUM(AK174:AM174)=0,MASTER_DATA_MAPPED!AN174*VLOOKUP(AN$20,Backend!$A$2:$K$61,VLOOKUP(MASTER_DATA_ESCALATED!$B174,Backend!$M$3:$O$8,3,FALSE),FALSE),SUM(AK174:AM174))</f>
        <v>0</v>
      </c>
      <c r="AO174" s="96"/>
      <c r="AP174" s="96"/>
      <c r="AQ174" s="96"/>
      <c r="AR174" s="96">
        <f>IF(SUM(AO174:AQ174)=0,MASTER_DATA_MAPPED!AR174*VLOOKUP(AR$20,Backend!$A$2:$K$61,VLOOKUP(MASTER_DATA_ESCALATED!$B174,Backend!$M$3:$O$8,3,FALSE),FALSE),SUM(AO174:AQ174))</f>
        <v>0</v>
      </c>
      <c r="AS174" s="96"/>
      <c r="AT174" s="96"/>
      <c r="AU174" s="96"/>
      <c r="AV174" s="96">
        <f>IF(SUM(AS174:AU174)=0,MASTER_DATA_MAPPED!AV174*VLOOKUP(AV$20,Backend!$A$2:$K$61,VLOOKUP(MASTER_DATA_ESCALATED!$B174,Backend!$M$3:$O$8,3,FALSE),FALSE),SUM(AS174:AU174))</f>
        <v>0</v>
      </c>
      <c r="AW174" s="96"/>
      <c r="AX174" s="96"/>
      <c r="AY174" s="96"/>
      <c r="AZ174" s="96">
        <f>IF(SUM(AW174:AY174)=0,MASTER_DATA_MAPPED!AZ174*VLOOKUP(AZ$20,Backend!$A$2:$K$61,VLOOKUP(MASTER_DATA_ESCALATED!$B174,Backend!$M$3:$O$8,3,FALSE),FALSE),SUM(AW174:AY174))</f>
        <v>0</v>
      </c>
      <c r="BA174" s="96"/>
      <c r="BB174" s="96"/>
      <c r="BC174" s="96"/>
      <c r="BD174" s="96">
        <f>IF(SUM(BA174:BC174)=0,MASTER_DATA_MAPPED!BD174*VLOOKUP(BD$20,Backend!$A$2:$K$61,VLOOKUP(MASTER_DATA_ESCALATED!$B174,Backend!$M$3:$O$8,3,FALSE),FALSE),SUM(BA174:BC174))</f>
        <v>0</v>
      </c>
      <c r="BE174" s="96"/>
      <c r="BF174" s="96"/>
      <c r="BG174" s="96"/>
      <c r="BH174" s="96">
        <f>IF(SUM(BE174:BG174)=0,MASTER_DATA_MAPPED!BH174*VLOOKUP(BH$20,Backend!$A$2:$K$61,VLOOKUP(MASTER_DATA_ESCALATED!$B174,Backend!$M$3:$O$8,3,FALSE),FALSE),SUM(BE174:BG174))</f>
        <v>0</v>
      </c>
      <c r="BI174" s="96"/>
      <c r="BJ174" s="96"/>
      <c r="BK174" s="96"/>
      <c r="BL174" s="96">
        <f>IF(SUM(BI174:BK174)=0,MASTER_DATA_MAPPED!BL174*VLOOKUP(BL$20,Backend!$A$2:$K$61,VLOOKUP(MASTER_DATA_ESCALATED!$B174,Backend!$M$3:$O$8,3,FALSE),FALSE),SUM(BI174:BK174))</f>
        <v>0</v>
      </c>
      <c r="BM174" s="96"/>
      <c r="BN174" s="96"/>
      <c r="BO174" s="96"/>
      <c r="BP174" s="96">
        <f>IF(SUM(BM174:BO174)=0,MASTER_DATA_MAPPED!BP174*VLOOKUP(BP$20,Backend!$A$2:$K$61,VLOOKUP(MASTER_DATA_ESCALATED!$B174,Backend!$M$3:$O$8,3,FALSE),FALSE),SUM(BM174:BO174))</f>
        <v>0</v>
      </c>
      <c r="BQ174" s="96"/>
      <c r="BR174" s="96"/>
      <c r="BS174" s="96"/>
      <c r="BT174" s="96">
        <f>IF(SUM(BQ174:BS174)=0,MASTER_DATA_MAPPED!BT174*VLOOKUP(BT$20,Backend!$A$2:$K$61,VLOOKUP(MASTER_DATA_ESCALATED!$B174,Backend!$M$3:$O$8,3,FALSE),FALSE),SUM(BQ174:BS174))</f>
        <v>0</v>
      </c>
      <c r="BU174" s="96"/>
      <c r="BV174" s="96"/>
      <c r="BW174" s="96"/>
      <c r="BX174" s="96">
        <f>IF(SUM(BU174:BW174)=0,MASTER_DATA_MAPPED!BX174*VLOOKUP(BX$20,Backend!$A$2:$K$61,VLOOKUP(MASTER_DATA_ESCALATED!$B174,Backend!$M$3:$O$8,3,FALSE),FALSE),SUM(BU174:BW174))</f>
        <v>0</v>
      </c>
      <c r="BY174" s="96"/>
      <c r="BZ174" s="96"/>
      <c r="CA174" s="96"/>
      <c r="CB174" s="96">
        <f>IF(SUM(BY174:CA174)=0,MASTER_DATA_MAPPED!CB174*VLOOKUP(CB$20,Backend!$A$2:$K$61,VLOOKUP(MASTER_DATA_ESCALATED!$B174,Backend!$M$3:$O$8,3,FALSE),FALSE),SUM(BY174:CA174))</f>
        <v>0</v>
      </c>
      <c r="CC174" s="96"/>
      <c r="CD174" s="96"/>
      <c r="CE174" s="96"/>
      <c r="CF174" s="96">
        <f>IF(SUM(CC174:CE174)=0,MASTER_DATA_MAPPED!CF174*VLOOKUP(CF$20,Backend!$A$2:$K$61,VLOOKUP(MASTER_DATA_ESCALATED!$B174,Backend!$M$3:$O$8,3,FALSE),FALSE),SUM(CC174:CE174))</f>
        <v>0</v>
      </c>
      <c r="CG174" s="96"/>
      <c r="CH174" s="96"/>
      <c r="CI174" s="96"/>
      <c r="CJ174" s="96">
        <f>IF(SUM(CG174:CI174)=0,MASTER_DATA_MAPPED!CJ174*VLOOKUP(CJ$20,Backend!$A$2:$K$61,VLOOKUP(MASTER_DATA_ESCALATED!$B174,Backend!$M$3:$O$8,3,FALSE),FALSE),SUM(CG174:CI174))</f>
        <v>0</v>
      </c>
      <c r="CK174" s="96"/>
      <c r="CL174" s="96"/>
      <c r="CM174" s="96"/>
      <c r="CN174" s="96">
        <f>IF(SUM(CK174:CM174)=0,MASTER_DATA_MAPPED!CN174*VLOOKUP(CN$20,Backend!$A$2:$K$61,VLOOKUP(MASTER_DATA_ESCALATED!$B174,Backend!$M$3:$O$8,3,FALSE),FALSE),SUM(CK174:CM174))</f>
        <v>0</v>
      </c>
      <c r="CO174" s="96"/>
      <c r="CP174" s="96"/>
      <c r="CQ174" s="96"/>
      <c r="CR174" s="96">
        <f>IF(SUM(CO174:CQ174)=0,MASTER_DATA_MAPPED!CR174*VLOOKUP(CR$20,Backend!$A$2:$K$61,VLOOKUP(MASTER_DATA_ESCALATED!$B174,Backend!$M$3:$O$8,3,FALSE),FALSE),SUM(CO174:CQ174))</f>
        <v>0</v>
      </c>
      <c r="CS174" s="96"/>
      <c r="CT174" s="96"/>
      <c r="CU174" s="96"/>
      <c r="CV174" s="96">
        <f>IF(SUM(CS174:CU174)=0,MASTER_DATA_MAPPED!CV174*VLOOKUP(CV$20,Backend!$A$2:$K$61,VLOOKUP(MASTER_DATA_ESCALATED!$B174,Backend!$M$3:$O$8,3,FALSE),FALSE),SUM(CS174:CU174))</f>
        <v>0</v>
      </c>
      <c r="CW174" s="96"/>
      <c r="CX174" s="96"/>
      <c r="CY174" s="96"/>
      <c r="CZ174" s="96">
        <f>IF(SUM(CW174:CY174)=0,MASTER_DATA_MAPPED!CZ174*VLOOKUP(CZ$20,Backend!$A$2:$K$61,VLOOKUP(MASTER_DATA_ESCALATED!$B174,Backend!$M$3:$O$8,3,FALSE),FALSE),SUM(CW174:CY174))</f>
        <v>0</v>
      </c>
      <c r="DA174" s="96"/>
      <c r="DB174" s="96"/>
      <c r="DC174" s="96"/>
      <c r="DD174" s="96" t="e">
        <f>IF(SUM(DA174:DC174)=0,MASTER_DATA_MAPPED!DD174*VLOOKUP(DD$20,Backend!$A$2:$K$61,VLOOKUP(MASTER_DATA_ESCALATED!$B174,Backend!$M$3:$O$8,3,FALSE),FALSE),SUM(DA174:DC174))</f>
        <v>#N/A</v>
      </c>
      <c r="DE174" s="96"/>
      <c r="DF174" s="96"/>
      <c r="DG174" s="96"/>
      <c r="DH174" s="96">
        <f>IF(SUM(DE174:DG174)=0,MASTER_DATA_MAPPED!DH174*VLOOKUP(DH$20,Backend!$A$2:$K$61,VLOOKUP(MASTER_DATA_ESCALATED!$B174,Backend!$M$3:$O$8,3,FALSE),FALSE),SUM(DE174:DG174))</f>
        <v>5682892.1885087155</v>
      </c>
      <c r="DI174" s="96"/>
      <c r="DJ174" s="96"/>
      <c r="DK174" s="96"/>
      <c r="DL174" s="96">
        <f>IF(SUM(DI174:DK174)=0,MASTER_DATA_MAPPED!DL174*VLOOKUP(DL$20,Backend!$A$2:$K$61,VLOOKUP(MASTER_DATA_ESCALATED!$B174,Backend!$M$3:$O$8,3,FALSE),FALSE),SUM(DI174:DK174))</f>
        <v>5682892.1885087155</v>
      </c>
      <c r="DM174" s="96"/>
      <c r="DN174" s="96"/>
      <c r="DO174" s="96"/>
      <c r="DP174" s="96">
        <f>IF(SUM(DM174:DO174)=0,MASTER_DATA_MAPPED!DP174*VLOOKUP(DP$20,Backend!$A$2:$K$61,VLOOKUP(MASTER_DATA_ESCALATED!$B174,Backend!$M$3:$O$8,3,FALSE),FALSE),SUM(DM174:DO174))</f>
        <v>7561136.2169141378</v>
      </c>
      <c r="DQ174" s="96"/>
      <c r="DR174" s="96"/>
      <c r="DS174" s="96"/>
      <c r="DT174" s="96">
        <f>IF(SUM(DQ174:DS174)=0,MASTER_DATA_MAPPED!DT174*VLOOKUP(DT$20,Backend!$A$2:$K$61,VLOOKUP(MASTER_DATA_ESCALATED!$B174,Backend!$M$3:$O$8,3,FALSE),FALSE),SUM(DQ174:DS174))</f>
        <v>11871465.46158812</v>
      </c>
      <c r="DU174" s="96"/>
      <c r="DV174" s="96"/>
      <c r="DW174" s="96"/>
      <c r="DX174" s="96">
        <f>IF(SUM(DU174:DW174)=0,MASTER_DATA_MAPPED!DX174*VLOOKUP(DX$20,Backend!$A$2:$K$61,VLOOKUP(MASTER_DATA_ESCALATED!$B174,Backend!$M$3:$O$8,3,FALSE),FALSE),SUM(DU174:DW174))</f>
        <v>20660684.312459651</v>
      </c>
      <c r="DY174" s="96"/>
      <c r="DZ174" s="96"/>
      <c r="EA174" s="96"/>
      <c r="EB174" s="96">
        <f>IF(SUM(DY174:EA174)=0,MASTER_DATA_MAPPED!EB174*VLOOKUP(EB$20,Backend!$A$2:$K$61,VLOOKUP(MASTER_DATA_ESCALATED!$B174,Backend!$M$3:$O$8,3,FALSE),FALSE),SUM(DY174:EA174))</f>
        <v>25043253.712072305</v>
      </c>
      <c r="EC174" s="96"/>
      <c r="ED174" s="96"/>
      <c r="EE174" s="96"/>
      <c r="EF174" s="96">
        <f>IF(SUM(EC174:EE174)=0,MASTER_DATA_MAPPED!EF174*VLOOKUP(EF$20,Backend!$A$2:$K$61,VLOOKUP(MASTER_DATA_ESCALATED!$B174,Backend!$M$3:$O$8,3,FALSE),FALSE),SUM(EC174:EE174))</f>
        <v>0</v>
      </c>
      <c r="EG174" s="96"/>
      <c r="EH174" s="96"/>
      <c r="EI174" s="96"/>
      <c r="EJ174" s="96">
        <f>IF(SUM(EG174:EI174)=0,MASTER_DATA_MAPPED!EJ174*VLOOKUP(EJ$20,Backend!$A$2:$K$61,VLOOKUP(MASTER_DATA_ESCALATED!$B174,Backend!$M$3:$O$8,3,FALSE),FALSE),SUM(EG174:EI174))</f>
        <v>0</v>
      </c>
      <c r="EK174" s="96"/>
      <c r="EL174" s="96"/>
      <c r="EM174" s="96"/>
      <c r="EN174" s="96">
        <f>IF(SUM(EK174:EM174)=0,MASTER_DATA_MAPPED!EN174*VLOOKUP(EN$20,Backend!$A$2:$K$61,VLOOKUP(MASTER_DATA_ESCALATED!$B174,Backend!$M$3:$O$8,3,FALSE),FALSE),SUM(EK174:EM174))</f>
        <v>0</v>
      </c>
      <c r="EO174" s="96"/>
      <c r="EP174" s="96"/>
      <c r="EQ174" s="96"/>
      <c r="ER174" s="96">
        <f>IF(SUM(EO174:EQ174)=0,MASTER_DATA_MAPPED!ER174*VLOOKUP(ER$20,Backend!$A$2:$K$61,VLOOKUP(MASTER_DATA_ESCALATED!$B174,Backend!$M$3:$O$8,3,FALSE),FALSE),SUM(EO174:EQ174))</f>
        <v>0</v>
      </c>
      <c r="ES174" s="96"/>
      <c r="ET174" s="96"/>
      <c r="EU174" s="96"/>
      <c r="EV174" s="96">
        <f>IF(SUM(ES174:EU174)=0,MASTER_DATA_MAPPED!EV174*VLOOKUP(EV$20,Backend!$A$2:$K$61,VLOOKUP(MASTER_DATA_ESCALATED!$B174,Backend!$M$3:$O$8,3,FALSE),FALSE),SUM(ES174:EU174))</f>
        <v>0</v>
      </c>
      <c r="EW174" s="96"/>
      <c r="EX174" s="96"/>
      <c r="EY174" s="96"/>
      <c r="EZ174" s="96">
        <f>IF(SUM(EW174:EY174)=0,MASTER_DATA_MAPPED!EZ174*VLOOKUP(EZ$20,Backend!$A$2:$K$61,VLOOKUP(MASTER_DATA_ESCALATED!$B174,Backend!$M$3:$O$8,3,FALSE),FALSE),SUM(EW174:EY174))</f>
        <v>0</v>
      </c>
      <c r="FA174" s="96"/>
      <c r="FB174" s="96"/>
      <c r="FC174" s="96"/>
      <c r="FD174" s="96">
        <f>IF(SUM(FA174:FC174)=0,MASTER_DATA_MAPPED!FD174*VLOOKUP(FD$20,Backend!$A$2:$K$61,VLOOKUP(MASTER_DATA_ESCALATED!$B174,Backend!$M$3:$O$8,3,FALSE),FALSE),SUM(FA174:FC174))</f>
        <v>0</v>
      </c>
      <c r="FE174" s="96"/>
      <c r="FF174" s="96"/>
      <c r="FG174" s="96"/>
      <c r="FH174" s="96">
        <f>IF(SUM(FE174:FG174)=0,MASTER_DATA_MAPPED!FH174*VLOOKUP(FH$20,Backend!$A$2:$K$61,VLOOKUP(MASTER_DATA_ESCALATED!$B174,Backend!$M$3:$O$8,3,FALSE),FALSE),SUM(FE174:FG174))</f>
        <v>0</v>
      </c>
      <c r="FI174" s="96"/>
      <c r="FJ174" s="96"/>
      <c r="FK174" s="96"/>
      <c r="FL174" s="96">
        <f>IF(SUM(FI174:FK174)=0,MASTER_DATA_MAPPED!FL174*VLOOKUP(FL$20,Backend!$A$2:$K$61,VLOOKUP(MASTER_DATA_ESCALATED!$B174,Backend!$M$3:$O$8,3,FALSE),FALSE),SUM(FI174:FK174))</f>
        <v>0</v>
      </c>
      <c r="FM174" s="96"/>
      <c r="FN174" s="96"/>
      <c r="FO174" s="96"/>
      <c r="FP174" s="96">
        <f>IF(SUM(FM174:FO174)=0,MASTER_DATA_MAPPED!FP174*VLOOKUP(FP$20,Backend!$A$2:$K$61,VLOOKUP(MASTER_DATA_ESCALATED!$B174,Backend!$M$3:$O$8,3,FALSE),FALSE),SUM(FM174:FO174))</f>
        <v>0</v>
      </c>
      <c r="FQ174" s="96"/>
      <c r="FR174" s="96"/>
      <c r="FS174" s="96"/>
      <c r="FT174" s="96">
        <f>IF(SUM(FQ174:FS174)=0,MASTER_DATA_MAPPED!FT174*VLOOKUP(FT$20,Backend!$A$2:$K$61,VLOOKUP(MASTER_DATA_ESCALATED!$B174,Backend!$M$3:$O$8,3,FALSE),FALSE),SUM(FQ174:FS174))</f>
        <v>0</v>
      </c>
      <c r="FU174" s="96"/>
      <c r="FV174" s="96"/>
      <c r="FW174" s="96"/>
      <c r="FX174" s="96">
        <f>IF(SUM(FU174:FW174)=0,MASTER_DATA_MAPPED!FX174*VLOOKUP(FX$20,Backend!$A$2:$K$61,VLOOKUP(MASTER_DATA_ESCALATED!$B174,Backend!$M$3:$O$8,3,FALSE),FALSE),SUM(FU174:FW174))</f>
        <v>0</v>
      </c>
      <c r="FY174" s="96"/>
      <c r="FZ174" s="96"/>
      <c r="GA174" s="96"/>
      <c r="GB174" s="96">
        <f>IF(SUM(FY174:GA174)=0,MASTER_DATA_MAPPED!GB174*VLOOKUP(GB$20,Backend!$A$2:$K$61,VLOOKUP(MASTER_DATA_ESCALATED!$B174,Backend!$M$3:$O$8,3,FALSE),FALSE),SUM(FY174:GA174))</f>
        <v>0</v>
      </c>
      <c r="GC174" s="96"/>
      <c r="GD174" s="96"/>
      <c r="GE174" s="96"/>
      <c r="GF174" s="96">
        <f>IF(SUM(GC174:GE174)=0,MASTER_DATA_MAPPED!GF174*VLOOKUP(GF$20,Backend!$A$2:$K$61,VLOOKUP(MASTER_DATA_ESCALATED!$B174,Backend!$M$3:$O$8,3,FALSE),FALSE),SUM(GC174:GE174))</f>
        <v>0</v>
      </c>
      <c r="GG174" s="96"/>
      <c r="GH174" s="96"/>
      <c r="GI174" s="96"/>
      <c r="GJ174" s="96">
        <f>IF(SUM(GG174:GI174)=0,MASTER_DATA_MAPPED!GJ174*VLOOKUP(GJ$20,Backend!$A$2:$K$61,VLOOKUP(MASTER_DATA_ESCALATED!$B174,Backend!$M$3:$O$8,3,FALSE),FALSE),SUM(GG174:GI174))</f>
        <v>0</v>
      </c>
      <c r="GK174" s="96"/>
      <c r="GL174" s="96"/>
      <c r="GM174" s="96"/>
      <c r="GN174" s="96">
        <f>IF(SUM(GK174:GM174)=0,MASTER_DATA_MAPPED!GN174*VLOOKUP(GN$20,Backend!$A$2:$K$61,VLOOKUP(MASTER_DATA_ESCALATED!$B174,Backend!$M$3:$O$8,3,FALSE),FALSE),SUM(GK174:GM174))</f>
        <v>0</v>
      </c>
      <c r="GO174" s="96"/>
      <c r="GP174" s="96"/>
      <c r="GQ174" s="96"/>
      <c r="GR174" s="96">
        <f>IF(SUM(GO174:GQ174)=0,MASTER_DATA_MAPPED!GR174*VLOOKUP(GR$20,Backend!$A$2:$K$61,VLOOKUP(MASTER_DATA_ESCALATED!$B174,Backend!$M$3:$O$8,3,FALSE),FALSE),SUM(GO174:GQ174))</f>
        <v>0</v>
      </c>
      <c r="GS174" s="96"/>
      <c r="GT174" s="96"/>
      <c r="GU174" s="96"/>
      <c r="GV174" s="96">
        <f>IF(SUM(GS174:GU174)=0,MASTER_DATA_MAPPED!GV174*VLOOKUP(GV$20,Backend!$A$2:$K$61,VLOOKUP(MASTER_DATA_ESCALATED!$B174,Backend!$M$3:$O$8,3,FALSE),FALSE),SUM(GS174:GU174))</f>
        <v>0</v>
      </c>
    </row>
    <row r="175" spans="2:204" s="25" customFormat="1" ht="17.25" hidden="1" outlineLevel="1" x14ac:dyDescent="0.3">
      <c r="B175" s="183">
        <f t="shared" ref="B175:B184" si="5">_xlfn.NUMBERVALUE(LEFT(C175,1)&amp;"0")</f>
        <v>40</v>
      </c>
      <c r="C175" s="51">
        <f t="shared" si="4"/>
        <v>49</v>
      </c>
      <c r="D175" s="75"/>
      <c r="E175" s="51">
        <v>49</v>
      </c>
      <c r="F175" s="51"/>
      <c r="G175" s="76"/>
      <c r="H175" s="37" t="s">
        <v>237</v>
      </c>
      <c r="I175" s="96"/>
      <c r="J175" s="96"/>
      <c r="K175" s="96"/>
      <c r="L175" s="96">
        <f>IF(SUM(I175:K175)=0,MASTER_DATA_MAPPED!L175*VLOOKUP(L$20,Backend!$A$2:$K$61,VLOOKUP(MASTER_DATA_ESCALATED!$B175,Backend!$M$3:$O$8,3,FALSE),FALSE),SUM(I175:K175))</f>
        <v>0</v>
      </c>
      <c r="M175" s="96"/>
      <c r="N175" s="96"/>
      <c r="O175" s="96"/>
      <c r="P175" s="96">
        <f>IF(SUM(M175:O175)=0,MASTER_DATA_MAPPED!P175*VLOOKUP(P$20,Backend!$A$2:$K$61,VLOOKUP(MASTER_DATA_ESCALATED!$B175,Backend!$M$3:$O$8,3,FALSE),FALSE),SUM(M175:O175))</f>
        <v>0</v>
      </c>
      <c r="Q175" s="96"/>
      <c r="R175" s="96"/>
      <c r="S175" s="96"/>
      <c r="T175" s="96">
        <f>IF(SUM(Q175:S175)=0,MASTER_DATA_MAPPED!T175*VLOOKUP(T$20,Backend!$A$2:$K$61,VLOOKUP(MASTER_DATA_ESCALATED!$B175,Backend!$M$3:$O$8,3,FALSE),FALSE),SUM(Q175:S175))</f>
        <v>0</v>
      </c>
      <c r="U175" s="96"/>
      <c r="V175" s="96"/>
      <c r="W175" s="96"/>
      <c r="X175" s="96">
        <f>IF(SUM(U175:W175)=0,MASTER_DATA_MAPPED!X175*VLOOKUP(X$20,Backend!$A$2:$K$61,VLOOKUP(MASTER_DATA_ESCALATED!$B175,Backend!$M$3:$O$8,3,FALSE),FALSE),SUM(U175:W175))</f>
        <v>0</v>
      </c>
      <c r="Y175" s="96"/>
      <c r="Z175" s="96"/>
      <c r="AA175" s="96"/>
      <c r="AB175" s="96">
        <f>IF(SUM(Y175:AA175)=0,MASTER_DATA_MAPPED!AB175*VLOOKUP(AB$20,Backend!$A$2:$K$61,VLOOKUP(MASTER_DATA_ESCALATED!$B175,Backend!$M$3:$O$8,3,FALSE),FALSE),SUM(Y175:AA175))</f>
        <v>0</v>
      </c>
      <c r="AC175" s="96"/>
      <c r="AD175" s="96"/>
      <c r="AE175" s="96"/>
      <c r="AF175" s="96">
        <f>IF(SUM(AC175:AE175)=0,MASTER_DATA_MAPPED!AF175*VLOOKUP(AF$20,Backend!$A$2:$K$61,VLOOKUP(MASTER_DATA_ESCALATED!$B175,Backend!$M$3:$O$8,3,FALSE),FALSE),SUM(AC175:AE175))</f>
        <v>0</v>
      </c>
      <c r="AG175" s="96"/>
      <c r="AH175" s="96"/>
      <c r="AI175" s="96"/>
      <c r="AJ175" s="96">
        <f>IF(SUM(AG175:AI175)=0,MASTER_DATA_MAPPED!AJ175*VLOOKUP(AJ$20,Backend!$A$2:$K$61,VLOOKUP(MASTER_DATA_ESCALATED!$B175,Backend!$M$3:$O$8,3,FALSE),FALSE),SUM(AG175:AI175))</f>
        <v>0</v>
      </c>
      <c r="AK175" s="96"/>
      <c r="AL175" s="96"/>
      <c r="AM175" s="96"/>
      <c r="AN175" s="96">
        <f>IF(SUM(AK175:AM175)=0,MASTER_DATA_MAPPED!AN175*VLOOKUP(AN$20,Backend!$A$2:$K$61,VLOOKUP(MASTER_DATA_ESCALATED!$B175,Backend!$M$3:$O$8,3,FALSE),FALSE),SUM(AK175:AM175))</f>
        <v>0</v>
      </c>
      <c r="AO175" s="96"/>
      <c r="AP175" s="96"/>
      <c r="AQ175" s="96"/>
      <c r="AR175" s="96">
        <f>IF(SUM(AO175:AQ175)=0,MASTER_DATA_MAPPED!AR175*VLOOKUP(AR$20,Backend!$A$2:$K$61,VLOOKUP(MASTER_DATA_ESCALATED!$B175,Backend!$M$3:$O$8,3,FALSE),FALSE),SUM(AO175:AQ175))</f>
        <v>0</v>
      </c>
      <c r="AS175" s="96"/>
      <c r="AT175" s="96"/>
      <c r="AU175" s="96"/>
      <c r="AV175" s="96">
        <f>IF(SUM(AS175:AU175)=0,MASTER_DATA_MAPPED!AV175*VLOOKUP(AV$20,Backend!$A$2:$K$61,VLOOKUP(MASTER_DATA_ESCALATED!$B175,Backend!$M$3:$O$8,3,FALSE),FALSE),SUM(AS175:AU175))</f>
        <v>0</v>
      </c>
      <c r="AW175" s="96"/>
      <c r="AX175" s="96"/>
      <c r="AY175" s="96"/>
      <c r="AZ175" s="96">
        <f>IF(SUM(AW175:AY175)=0,MASTER_DATA_MAPPED!AZ175*VLOOKUP(AZ$20,Backend!$A$2:$K$61,VLOOKUP(MASTER_DATA_ESCALATED!$B175,Backend!$M$3:$O$8,3,FALSE),FALSE),SUM(AW175:AY175))</f>
        <v>0</v>
      </c>
      <c r="BA175" s="96"/>
      <c r="BB175" s="96"/>
      <c r="BC175" s="96"/>
      <c r="BD175" s="96">
        <f>IF(SUM(BA175:BC175)=0,MASTER_DATA_MAPPED!BD175*VLOOKUP(BD$20,Backend!$A$2:$K$61,VLOOKUP(MASTER_DATA_ESCALATED!$B175,Backend!$M$3:$O$8,3,FALSE),FALSE),SUM(BA175:BC175))</f>
        <v>0</v>
      </c>
      <c r="BE175" s="96"/>
      <c r="BF175" s="96"/>
      <c r="BG175" s="96"/>
      <c r="BH175" s="96">
        <f>IF(SUM(BE175:BG175)=0,MASTER_DATA_MAPPED!BH175*VLOOKUP(BH$20,Backend!$A$2:$K$61,VLOOKUP(MASTER_DATA_ESCALATED!$B175,Backend!$M$3:$O$8,3,FALSE),FALSE),SUM(BE175:BG175))</f>
        <v>0</v>
      </c>
      <c r="BI175" s="96"/>
      <c r="BJ175" s="96"/>
      <c r="BK175" s="96"/>
      <c r="BL175" s="96">
        <f>IF(SUM(BI175:BK175)=0,MASTER_DATA_MAPPED!BL175*VLOOKUP(BL$20,Backend!$A$2:$K$61,VLOOKUP(MASTER_DATA_ESCALATED!$B175,Backend!$M$3:$O$8,3,FALSE),FALSE),SUM(BI175:BK175))</f>
        <v>0</v>
      </c>
      <c r="BM175" s="96"/>
      <c r="BN175" s="96"/>
      <c r="BO175" s="96"/>
      <c r="BP175" s="96">
        <f>IF(SUM(BM175:BO175)=0,MASTER_DATA_MAPPED!BP175*VLOOKUP(BP$20,Backend!$A$2:$K$61,VLOOKUP(MASTER_DATA_ESCALATED!$B175,Backend!$M$3:$O$8,3,FALSE),FALSE),SUM(BM175:BO175))</f>
        <v>0</v>
      </c>
      <c r="BQ175" s="96"/>
      <c r="BR175" s="96"/>
      <c r="BS175" s="96"/>
      <c r="BT175" s="96">
        <f>IF(SUM(BQ175:BS175)=0,MASTER_DATA_MAPPED!BT175*VLOOKUP(BT$20,Backend!$A$2:$K$61,VLOOKUP(MASTER_DATA_ESCALATED!$B175,Backend!$M$3:$O$8,3,FALSE),FALSE),SUM(BQ175:BS175))</f>
        <v>0</v>
      </c>
      <c r="BU175" s="96"/>
      <c r="BV175" s="96"/>
      <c r="BW175" s="96"/>
      <c r="BX175" s="96">
        <f>IF(SUM(BU175:BW175)=0,MASTER_DATA_MAPPED!BX175*VLOOKUP(BX$20,Backend!$A$2:$K$61,VLOOKUP(MASTER_DATA_ESCALATED!$B175,Backend!$M$3:$O$8,3,FALSE),FALSE),SUM(BU175:BW175))</f>
        <v>0</v>
      </c>
      <c r="BY175" s="96"/>
      <c r="BZ175" s="96"/>
      <c r="CA175" s="96"/>
      <c r="CB175" s="96">
        <f>IF(SUM(BY175:CA175)=0,MASTER_DATA_MAPPED!CB175*VLOOKUP(CB$20,Backend!$A$2:$K$61,VLOOKUP(MASTER_DATA_ESCALATED!$B175,Backend!$M$3:$O$8,3,FALSE),FALSE),SUM(BY175:CA175))</f>
        <v>0</v>
      </c>
      <c r="CC175" s="96"/>
      <c r="CD175" s="96"/>
      <c r="CE175" s="96"/>
      <c r="CF175" s="96">
        <f>IF(SUM(CC175:CE175)=0,MASTER_DATA_MAPPED!CF175*VLOOKUP(CF$20,Backend!$A$2:$K$61,VLOOKUP(MASTER_DATA_ESCALATED!$B175,Backend!$M$3:$O$8,3,FALSE),FALSE),SUM(CC175:CE175))</f>
        <v>0</v>
      </c>
      <c r="CG175" s="96"/>
      <c r="CH175" s="96"/>
      <c r="CI175" s="96"/>
      <c r="CJ175" s="96">
        <f>IF(SUM(CG175:CI175)=0,MASTER_DATA_MAPPED!CJ175*VLOOKUP(CJ$20,Backend!$A$2:$K$61,VLOOKUP(MASTER_DATA_ESCALATED!$B175,Backend!$M$3:$O$8,3,FALSE),FALSE),SUM(CG175:CI175))</f>
        <v>0</v>
      </c>
      <c r="CK175" s="96"/>
      <c r="CL175" s="96"/>
      <c r="CM175" s="96"/>
      <c r="CN175" s="96">
        <f>IF(SUM(CK175:CM175)=0,MASTER_DATA_MAPPED!CN175*VLOOKUP(CN$20,Backend!$A$2:$K$61,VLOOKUP(MASTER_DATA_ESCALATED!$B175,Backend!$M$3:$O$8,3,FALSE),FALSE),SUM(CK175:CM175))</f>
        <v>0</v>
      </c>
      <c r="CO175" s="96"/>
      <c r="CP175" s="96"/>
      <c r="CQ175" s="96"/>
      <c r="CR175" s="96">
        <f>IF(SUM(CO175:CQ175)=0,MASTER_DATA_MAPPED!CR175*VLOOKUP(CR$20,Backend!$A$2:$K$61,VLOOKUP(MASTER_DATA_ESCALATED!$B175,Backend!$M$3:$O$8,3,FALSE),FALSE),SUM(CO175:CQ175))</f>
        <v>0</v>
      </c>
      <c r="CS175" s="96"/>
      <c r="CT175" s="96"/>
      <c r="CU175" s="96"/>
      <c r="CV175" s="96">
        <f>IF(SUM(CS175:CU175)=0,MASTER_DATA_MAPPED!CV175*VLOOKUP(CV$20,Backend!$A$2:$K$61,VLOOKUP(MASTER_DATA_ESCALATED!$B175,Backend!$M$3:$O$8,3,FALSE),FALSE),SUM(CS175:CU175))</f>
        <v>0</v>
      </c>
      <c r="CW175" s="96"/>
      <c r="CX175" s="96"/>
      <c r="CY175" s="96"/>
      <c r="CZ175" s="96">
        <f>IF(SUM(CW175:CY175)=0,MASTER_DATA_MAPPED!CZ175*VLOOKUP(CZ$20,Backend!$A$2:$K$61,VLOOKUP(MASTER_DATA_ESCALATED!$B175,Backend!$M$3:$O$8,3,FALSE),FALSE),SUM(CW175:CY175))</f>
        <v>0</v>
      </c>
      <c r="DA175" s="96"/>
      <c r="DB175" s="96"/>
      <c r="DC175" s="96"/>
      <c r="DD175" s="96" t="e">
        <f>IF(SUM(DA175:DC175)=0,MASTER_DATA_MAPPED!DD175*VLOOKUP(DD$20,Backend!$A$2:$K$61,VLOOKUP(MASTER_DATA_ESCALATED!$B175,Backend!$M$3:$O$8,3,FALSE),FALSE),SUM(DA175:DC175))</f>
        <v>#N/A</v>
      </c>
      <c r="DE175" s="96"/>
      <c r="DF175" s="96"/>
      <c r="DG175" s="96"/>
      <c r="DH175" s="96">
        <f>IF(SUM(DE175:DG175)=0,MASTER_DATA_MAPPED!DH175*VLOOKUP(DH$20,Backend!$A$2:$K$61,VLOOKUP(MASTER_DATA_ESCALATED!$B175,Backend!$M$3:$O$8,3,FALSE),FALSE),SUM(DE175:DG175))</f>
        <v>25059077.307059593</v>
      </c>
      <c r="DI175" s="96"/>
      <c r="DJ175" s="96"/>
      <c r="DK175" s="96"/>
      <c r="DL175" s="96">
        <f>IF(SUM(DI175:DK175)=0,MASTER_DATA_MAPPED!DL175*VLOOKUP(DL$20,Backend!$A$2:$K$61,VLOOKUP(MASTER_DATA_ESCALATED!$B175,Backend!$M$3:$O$8,3,FALSE),FALSE),SUM(DI175:DK175))</f>
        <v>25059077.307059601</v>
      </c>
      <c r="DM175" s="96"/>
      <c r="DN175" s="96"/>
      <c r="DO175" s="96"/>
      <c r="DP175" s="96">
        <f>IF(SUM(DM175:DO175)=0,MASTER_DATA_MAPPED!DP175*VLOOKUP(DP$20,Backend!$A$2:$K$61,VLOOKUP(MASTER_DATA_ESCALATED!$B175,Backend!$M$3:$O$8,3,FALSE),FALSE),SUM(DM175:DO175))</f>
        <v>33260719.030067787</v>
      </c>
      <c r="DQ175" s="96"/>
      <c r="DR175" s="96"/>
      <c r="DS175" s="96"/>
      <c r="DT175" s="96">
        <f>IF(SUM(DQ175:DS175)=0,MASTER_DATA_MAPPED!DT175*VLOOKUP(DT$20,Backend!$A$2:$K$61,VLOOKUP(MASTER_DATA_ESCALATED!$B175,Backend!$M$3:$O$8,3,FALSE),FALSE),SUM(DQ175:DS175))</f>
        <v>52204664.438662209</v>
      </c>
      <c r="DU175" s="96"/>
      <c r="DV175" s="96"/>
      <c r="DW175" s="96"/>
      <c r="DX175" s="96">
        <f>IF(SUM(DU175:DW175)=0,MASTER_DATA_MAPPED!DX175*VLOOKUP(DX$20,Backend!$A$2:$K$61,VLOOKUP(MASTER_DATA_ESCALATED!$B175,Backend!$M$3:$O$8,3,FALSE),FALSE),SUM(DU175:DW175))</f>
        <v>90844613.573191777</v>
      </c>
      <c r="DY175" s="96"/>
      <c r="DZ175" s="96"/>
      <c r="EA175" s="96"/>
      <c r="EB175" s="96">
        <f>IF(SUM(DY175:EA175)=0,MASTER_DATA_MAPPED!EB175*VLOOKUP(EB$20,Backend!$A$2:$K$61,VLOOKUP(MASTER_DATA_ESCALATED!$B175,Backend!$M$3:$O$8,3,FALSE),FALSE),SUM(DY175:EA175))</f>
        <v>110100356.42107056</v>
      </c>
      <c r="EC175" s="96"/>
      <c r="ED175" s="96"/>
      <c r="EE175" s="96"/>
      <c r="EF175" s="96">
        <f>IF(SUM(EC175:EE175)=0,MASTER_DATA_MAPPED!EF175*VLOOKUP(EF$20,Backend!$A$2:$K$61,VLOOKUP(MASTER_DATA_ESCALATED!$B175,Backend!$M$3:$O$8,3,FALSE),FALSE),SUM(EC175:EE175))</f>
        <v>0</v>
      </c>
      <c r="EG175" s="96"/>
      <c r="EH175" s="96"/>
      <c r="EI175" s="96"/>
      <c r="EJ175" s="96">
        <f>IF(SUM(EG175:EI175)=0,MASTER_DATA_MAPPED!EJ175*VLOOKUP(EJ$20,Backend!$A$2:$K$61,VLOOKUP(MASTER_DATA_ESCALATED!$B175,Backend!$M$3:$O$8,3,FALSE),FALSE),SUM(EG175:EI175))</f>
        <v>0</v>
      </c>
      <c r="EK175" s="96"/>
      <c r="EL175" s="96"/>
      <c r="EM175" s="96"/>
      <c r="EN175" s="96">
        <f>IF(SUM(EK175:EM175)=0,MASTER_DATA_MAPPED!EN175*VLOOKUP(EN$20,Backend!$A$2:$K$61,VLOOKUP(MASTER_DATA_ESCALATED!$B175,Backend!$M$3:$O$8,3,FALSE),FALSE),SUM(EK175:EM175))</f>
        <v>0</v>
      </c>
      <c r="EO175" s="96"/>
      <c r="EP175" s="96"/>
      <c r="EQ175" s="96"/>
      <c r="ER175" s="96">
        <f>IF(SUM(EO175:EQ175)=0,MASTER_DATA_MAPPED!ER175*VLOOKUP(ER$20,Backend!$A$2:$K$61,VLOOKUP(MASTER_DATA_ESCALATED!$B175,Backend!$M$3:$O$8,3,FALSE),FALSE),SUM(EO175:EQ175))</f>
        <v>0</v>
      </c>
      <c r="ES175" s="96"/>
      <c r="ET175" s="96"/>
      <c r="EU175" s="96"/>
      <c r="EV175" s="96">
        <f>IF(SUM(ES175:EU175)=0,MASTER_DATA_MAPPED!EV175*VLOOKUP(EV$20,Backend!$A$2:$K$61,VLOOKUP(MASTER_DATA_ESCALATED!$B175,Backend!$M$3:$O$8,3,FALSE),FALSE),SUM(ES175:EU175))</f>
        <v>0</v>
      </c>
      <c r="EW175" s="96"/>
      <c r="EX175" s="96"/>
      <c r="EY175" s="96"/>
      <c r="EZ175" s="96">
        <f>IF(SUM(EW175:EY175)=0,MASTER_DATA_MAPPED!EZ175*VLOOKUP(EZ$20,Backend!$A$2:$K$61,VLOOKUP(MASTER_DATA_ESCALATED!$B175,Backend!$M$3:$O$8,3,FALSE),FALSE),SUM(EW175:EY175))</f>
        <v>0</v>
      </c>
      <c r="FA175" s="96"/>
      <c r="FB175" s="96"/>
      <c r="FC175" s="96"/>
      <c r="FD175" s="96">
        <f>IF(SUM(FA175:FC175)=0,MASTER_DATA_MAPPED!FD175*VLOOKUP(FD$20,Backend!$A$2:$K$61,VLOOKUP(MASTER_DATA_ESCALATED!$B175,Backend!$M$3:$O$8,3,FALSE),FALSE),SUM(FA175:FC175))</f>
        <v>0</v>
      </c>
      <c r="FE175" s="96"/>
      <c r="FF175" s="96"/>
      <c r="FG175" s="96"/>
      <c r="FH175" s="96">
        <f>IF(SUM(FE175:FG175)=0,MASTER_DATA_MAPPED!FH175*VLOOKUP(FH$20,Backend!$A$2:$K$61,VLOOKUP(MASTER_DATA_ESCALATED!$B175,Backend!$M$3:$O$8,3,FALSE),FALSE),SUM(FE175:FG175))</f>
        <v>0</v>
      </c>
      <c r="FI175" s="96"/>
      <c r="FJ175" s="96"/>
      <c r="FK175" s="96"/>
      <c r="FL175" s="96">
        <f>IF(SUM(FI175:FK175)=0,MASTER_DATA_MAPPED!FL175*VLOOKUP(FL$20,Backend!$A$2:$K$61,VLOOKUP(MASTER_DATA_ESCALATED!$B175,Backend!$M$3:$O$8,3,FALSE),FALSE),SUM(FI175:FK175))</f>
        <v>0</v>
      </c>
      <c r="FM175" s="96"/>
      <c r="FN175" s="96"/>
      <c r="FO175" s="96"/>
      <c r="FP175" s="96">
        <f>IF(SUM(FM175:FO175)=0,MASTER_DATA_MAPPED!FP175*VLOOKUP(FP$20,Backend!$A$2:$K$61,VLOOKUP(MASTER_DATA_ESCALATED!$B175,Backend!$M$3:$O$8,3,FALSE),FALSE),SUM(FM175:FO175))</f>
        <v>0</v>
      </c>
      <c r="FQ175" s="96"/>
      <c r="FR175" s="96"/>
      <c r="FS175" s="96"/>
      <c r="FT175" s="96">
        <f>IF(SUM(FQ175:FS175)=0,MASTER_DATA_MAPPED!FT175*VLOOKUP(FT$20,Backend!$A$2:$K$61,VLOOKUP(MASTER_DATA_ESCALATED!$B175,Backend!$M$3:$O$8,3,FALSE),FALSE),SUM(FQ175:FS175))</f>
        <v>0</v>
      </c>
      <c r="FU175" s="96"/>
      <c r="FV175" s="96"/>
      <c r="FW175" s="96"/>
      <c r="FX175" s="96">
        <f>IF(SUM(FU175:FW175)=0,MASTER_DATA_MAPPED!FX175*VLOOKUP(FX$20,Backend!$A$2:$K$61,VLOOKUP(MASTER_DATA_ESCALATED!$B175,Backend!$M$3:$O$8,3,FALSE),FALSE),SUM(FU175:FW175))</f>
        <v>0</v>
      </c>
      <c r="FY175" s="96"/>
      <c r="FZ175" s="96"/>
      <c r="GA175" s="96"/>
      <c r="GB175" s="96">
        <f>IF(SUM(FY175:GA175)=0,MASTER_DATA_MAPPED!GB175*VLOOKUP(GB$20,Backend!$A$2:$K$61,VLOOKUP(MASTER_DATA_ESCALATED!$B175,Backend!$M$3:$O$8,3,FALSE),FALSE),SUM(FY175:GA175))</f>
        <v>0</v>
      </c>
      <c r="GC175" s="96"/>
      <c r="GD175" s="96"/>
      <c r="GE175" s="96"/>
      <c r="GF175" s="96">
        <f>IF(SUM(GC175:GE175)=0,MASTER_DATA_MAPPED!GF175*VLOOKUP(GF$20,Backend!$A$2:$K$61,VLOOKUP(MASTER_DATA_ESCALATED!$B175,Backend!$M$3:$O$8,3,FALSE),FALSE),SUM(GC175:GE175))</f>
        <v>0</v>
      </c>
      <c r="GG175" s="96"/>
      <c r="GH175" s="96"/>
      <c r="GI175" s="96"/>
      <c r="GJ175" s="96">
        <f>IF(SUM(GG175:GI175)=0,MASTER_DATA_MAPPED!GJ175*VLOOKUP(GJ$20,Backend!$A$2:$K$61,VLOOKUP(MASTER_DATA_ESCALATED!$B175,Backend!$M$3:$O$8,3,FALSE),FALSE),SUM(GG175:GI175))</f>
        <v>0</v>
      </c>
      <c r="GK175" s="96"/>
      <c r="GL175" s="96"/>
      <c r="GM175" s="96"/>
      <c r="GN175" s="96">
        <f>IF(SUM(GK175:GM175)=0,MASTER_DATA_MAPPED!GN175*VLOOKUP(GN$20,Backend!$A$2:$K$61,VLOOKUP(MASTER_DATA_ESCALATED!$B175,Backend!$M$3:$O$8,3,FALSE),FALSE),SUM(GK175:GM175))</f>
        <v>0</v>
      </c>
      <c r="GO175" s="96"/>
      <c r="GP175" s="96"/>
      <c r="GQ175" s="96"/>
      <c r="GR175" s="96">
        <f>IF(SUM(GO175:GQ175)=0,MASTER_DATA_MAPPED!GR175*VLOOKUP(GR$20,Backend!$A$2:$K$61,VLOOKUP(MASTER_DATA_ESCALATED!$B175,Backend!$M$3:$O$8,3,FALSE),FALSE),SUM(GO175:GQ175))</f>
        <v>0</v>
      </c>
      <c r="GS175" s="96"/>
      <c r="GT175" s="96"/>
      <c r="GU175" s="96"/>
      <c r="GV175" s="96">
        <f>IF(SUM(GS175:GU175)=0,MASTER_DATA_MAPPED!GV175*VLOOKUP(GV$20,Backend!$A$2:$K$61,VLOOKUP(MASTER_DATA_ESCALATED!$B175,Backend!$M$3:$O$8,3,FALSE),FALSE),SUM(GS175:GU175))</f>
        <v>0</v>
      </c>
    </row>
    <row r="176" spans="2:204" s="23" customFormat="1" ht="18.75" collapsed="1" x14ac:dyDescent="0.35">
      <c r="B176" s="182">
        <f t="shared" si="5"/>
        <v>50</v>
      </c>
      <c r="C176" s="53">
        <f t="shared" si="4"/>
        <v>50</v>
      </c>
      <c r="D176" s="73">
        <v>50</v>
      </c>
      <c r="E176" s="53"/>
      <c r="F176" s="53"/>
      <c r="G176" s="74"/>
      <c r="H176" s="39" t="s">
        <v>152</v>
      </c>
      <c r="I176" s="98"/>
      <c r="J176" s="98"/>
      <c r="K176" s="98"/>
      <c r="L176" s="98">
        <f>IF(SUM(I176:K176)=0,MASTER_DATA_MAPPED!L176*VLOOKUP(L$20,Backend!$A$2:$K$61,VLOOKUP(MASTER_DATA_ESCALATED!$B176,Backend!$M$3:$O$8,3,FALSE),FALSE),SUM(I176:K176))</f>
        <v>164115835.0295437</v>
      </c>
      <c r="M176" s="98"/>
      <c r="N176" s="98"/>
      <c r="O176" s="98"/>
      <c r="P176" s="98">
        <f>IF(SUM(M176:O176)=0,MASTER_DATA_MAPPED!P176*VLOOKUP(P$20,Backend!$A$2:$K$61,VLOOKUP(MASTER_DATA_ESCALATED!$B176,Backend!$M$3:$O$8,3,FALSE),FALSE),SUM(M176:O176))</f>
        <v>655144552.15811598</v>
      </c>
      <c r="Q176" s="98"/>
      <c r="R176" s="98"/>
      <c r="S176" s="98"/>
      <c r="T176" s="98">
        <f>IF(SUM(Q176:S176)=0,MASTER_DATA_MAPPED!T176*VLOOKUP(T$20,Backend!$A$2:$K$61,VLOOKUP(MASTER_DATA_ESCALATED!$B176,Backend!$M$3:$O$8,3,FALSE),FALSE),SUM(Q176:S176))</f>
        <v>164129156.12004936</v>
      </c>
      <c r="U176" s="98"/>
      <c r="V176" s="98"/>
      <c r="W176" s="98"/>
      <c r="X176" s="98">
        <f>IF(SUM(U176:W176)=0,MASTER_DATA_MAPPED!X176*VLOOKUP(X$20,Backend!$A$2:$K$61,VLOOKUP(MASTER_DATA_ESCALATED!$B176,Backend!$M$3:$O$8,3,FALSE),FALSE),SUM(U176:W176))</f>
        <v>655144552.15811598</v>
      </c>
      <c r="Y176" s="98"/>
      <c r="Z176" s="98"/>
      <c r="AA176" s="98"/>
      <c r="AB176" s="98">
        <f>IF(SUM(Y176:AA176)=0,MASTER_DATA_MAPPED!AB176*VLOOKUP(AB$20,Backend!$A$2:$K$61,VLOOKUP(MASTER_DATA_ESCALATED!$B176,Backend!$M$3:$O$8,3,FALSE),FALSE),SUM(Y176:AA176))</f>
        <v>95925172.731148064</v>
      </c>
      <c r="AC176" s="98"/>
      <c r="AD176" s="98"/>
      <c r="AE176" s="98"/>
      <c r="AF176" s="98">
        <f>IF(SUM(AC176:AE176)=0,MASTER_DATA_MAPPED!AF176*VLOOKUP(AF$20,Backend!$A$2:$K$61,VLOOKUP(MASTER_DATA_ESCALATED!$B176,Backend!$M$3:$O$8,3,FALSE),FALSE),SUM(AC176:AE176))</f>
        <v>382355260.78352219</v>
      </c>
      <c r="AG176" s="98"/>
      <c r="AH176" s="98"/>
      <c r="AI176" s="98"/>
      <c r="AJ176" s="98">
        <f>IF(SUM(AG176:AI176)=0,MASTER_DATA_MAPPED!AJ176*VLOOKUP(AJ$20,Backend!$A$2:$K$61,VLOOKUP(MASTER_DATA_ESCALATED!$B176,Backend!$M$3:$O$8,3,FALSE),FALSE),SUM(AG176:AI176))</f>
        <v>95925172.731148064</v>
      </c>
      <c r="AK176" s="98"/>
      <c r="AL176" s="98"/>
      <c r="AM176" s="98"/>
      <c r="AN176" s="98">
        <f>IF(SUM(AK176:AM176)=0,MASTER_DATA_MAPPED!AN176*VLOOKUP(AN$20,Backend!$A$2:$K$61,VLOOKUP(MASTER_DATA_ESCALATED!$B176,Backend!$M$3:$O$8,3,FALSE),FALSE),SUM(AK176:AM176))</f>
        <v>382355260.78352219</v>
      </c>
      <c r="AO176" s="98"/>
      <c r="AP176" s="98"/>
      <c r="AQ176" s="98"/>
      <c r="AR176" s="98">
        <f>IF(SUM(AO176:AQ176)=0,MASTER_DATA_MAPPED!AR176*VLOOKUP(AR$20,Backend!$A$2:$K$61,VLOOKUP(MASTER_DATA_ESCALATED!$B176,Backend!$M$3:$O$8,3,FALSE),FALSE),SUM(AO176:AQ176))</f>
        <v>0</v>
      </c>
      <c r="AS176" s="98"/>
      <c r="AT176" s="98"/>
      <c r="AU176" s="98"/>
      <c r="AV176" s="98">
        <f>IF(SUM(AS176:AU176)=0,MASTER_DATA_MAPPED!AV176*VLOOKUP(AV$20,Backend!$A$2:$K$61,VLOOKUP(MASTER_DATA_ESCALATED!$B176,Backend!$M$3:$O$8,3,FALSE),FALSE),SUM(AS176:AU176))</f>
        <v>0</v>
      </c>
      <c r="AW176" s="98"/>
      <c r="AX176" s="98"/>
      <c r="AY176" s="98"/>
      <c r="AZ176" s="98">
        <f>IF(SUM(AW176:AY176)=0,MASTER_DATA_MAPPED!AZ176*VLOOKUP(AZ$20,Backend!$A$2:$K$61,VLOOKUP(MASTER_DATA_ESCALATED!$B176,Backend!$M$3:$O$8,3,FALSE),FALSE),SUM(AW176:AY176))</f>
        <v>0</v>
      </c>
      <c r="BA176" s="98"/>
      <c r="BB176" s="98"/>
      <c r="BC176" s="98"/>
      <c r="BD176" s="98">
        <f>IF(SUM(BA176:BC176)=0,MASTER_DATA_MAPPED!BD176*VLOOKUP(BD$20,Backend!$A$2:$K$61,VLOOKUP(MASTER_DATA_ESCALATED!$B176,Backend!$M$3:$O$8,3,FALSE),FALSE),SUM(BA176:BC176))</f>
        <v>0</v>
      </c>
      <c r="BE176" s="98"/>
      <c r="BF176" s="98"/>
      <c r="BG176" s="98"/>
      <c r="BH176" s="98">
        <f>IF(SUM(BE176:BG176)=0,MASTER_DATA_MAPPED!BH176*VLOOKUP(BH$20,Backend!$A$2:$K$61,VLOOKUP(MASTER_DATA_ESCALATED!$B176,Backend!$M$3:$O$8,3,FALSE),FALSE),SUM(BE176:BG176))</f>
        <v>0</v>
      </c>
      <c r="BI176" s="98"/>
      <c r="BJ176" s="98"/>
      <c r="BK176" s="98"/>
      <c r="BL176" s="98">
        <f>IF(SUM(BI176:BK176)=0,MASTER_DATA_MAPPED!BL176*VLOOKUP(BL$20,Backend!$A$2:$K$61,VLOOKUP(MASTER_DATA_ESCALATED!$B176,Backend!$M$3:$O$8,3,FALSE),FALSE),SUM(BI176:BK176))</f>
        <v>0</v>
      </c>
      <c r="BM176" s="98"/>
      <c r="BN176" s="98"/>
      <c r="BO176" s="98"/>
      <c r="BP176" s="98">
        <f>IF(SUM(BM176:BO176)=0,MASTER_DATA_MAPPED!BP176*VLOOKUP(BP$20,Backend!$A$2:$K$61,VLOOKUP(MASTER_DATA_ESCALATED!$B176,Backend!$M$3:$O$8,3,FALSE),FALSE),SUM(BM176:BO176))</f>
        <v>255517824.00440449</v>
      </c>
      <c r="BQ176" s="98"/>
      <c r="BR176" s="98"/>
      <c r="BS176" s="98"/>
      <c r="BT176" s="98">
        <f>IF(SUM(BQ176:BS176)=0,MASTER_DATA_MAPPED!BT176*VLOOKUP(BT$20,Backend!$A$2:$K$61,VLOOKUP(MASTER_DATA_ESCALATED!$B176,Backend!$M$3:$O$8,3,FALSE),FALSE),SUM(BQ176:BS176))</f>
        <v>138091577.90420261</v>
      </c>
      <c r="BU176" s="98"/>
      <c r="BV176" s="98"/>
      <c r="BW176" s="98"/>
      <c r="BX176" s="98">
        <f>IF(SUM(BU176:BW176)=0,MASTER_DATA_MAPPED!BX176*VLOOKUP(BX$20,Backend!$A$2:$K$61,VLOOKUP(MASTER_DATA_ESCALATED!$B176,Backend!$M$3:$O$8,3,FALSE),FALSE),SUM(BU176:BW176))</f>
        <v>70320302.807854652</v>
      </c>
      <c r="BY176" s="98"/>
      <c r="BZ176" s="98"/>
      <c r="CA176" s="98"/>
      <c r="CB176" s="98">
        <f>IF(SUM(BY176:CA176)=0,MASTER_DATA_MAPPED!CB176*VLOOKUP(CB$20,Backend!$A$2:$K$61,VLOOKUP(MASTER_DATA_ESCALATED!$B176,Backend!$M$3:$O$8,3,FALSE),FALSE),SUM(BY176:CA176))</f>
        <v>110107783.26298404</v>
      </c>
      <c r="CC176" s="98"/>
      <c r="CD176" s="98"/>
      <c r="CE176" s="98"/>
      <c r="CF176" s="98">
        <f>IF(SUM(CC176:CE176)=0,MASTER_DATA_MAPPED!CF176*VLOOKUP(CF$20,Backend!$A$2:$K$61,VLOOKUP(MASTER_DATA_ESCALATED!$B176,Backend!$M$3:$O$8,3,FALSE),FALSE),SUM(CC176:CE176))</f>
        <v>64296337.493118003</v>
      </c>
      <c r="CG176" s="98"/>
      <c r="CH176" s="98"/>
      <c r="CI176" s="98"/>
      <c r="CJ176" s="98">
        <f>IF(SUM(CG176:CI176)=0,MASTER_DATA_MAPPED!CJ176*VLOOKUP(CJ$20,Backend!$A$2:$K$61,VLOOKUP(MASTER_DATA_ESCALATED!$B176,Backend!$M$3:$O$8,3,FALSE),FALSE),SUM(CG176:CI176))</f>
        <v>0</v>
      </c>
      <c r="CK176" s="98"/>
      <c r="CL176" s="98"/>
      <c r="CM176" s="98"/>
      <c r="CN176" s="98">
        <f>IF(SUM(CK176:CM176)=0,MASTER_DATA_MAPPED!CN176*VLOOKUP(CN$20,Backend!$A$2:$K$61,VLOOKUP(MASTER_DATA_ESCALATED!$B176,Backend!$M$3:$O$8,3,FALSE),FALSE),SUM(CK176:CM176))</f>
        <v>0</v>
      </c>
      <c r="CO176" s="98"/>
      <c r="CP176" s="98"/>
      <c r="CQ176" s="98"/>
      <c r="CR176" s="98">
        <f>IF(SUM(CO176:CQ176)=0,MASTER_DATA_MAPPED!CR176*VLOOKUP(CR$20,Backend!$A$2:$K$61,VLOOKUP(MASTER_DATA_ESCALATED!$B176,Backend!$M$3:$O$8,3,FALSE),FALSE),SUM(CO176:CQ176))</f>
        <v>0</v>
      </c>
      <c r="CS176" s="98"/>
      <c r="CT176" s="98"/>
      <c r="CU176" s="98"/>
      <c r="CV176" s="98">
        <f>IF(SUM(CS176:CU176)=0,MASTER_DATA_MAPPED!CV176*VLOOKUP(CV$20,Backend!$A$2:$K$61,VLOOKUP(MASTER_DATA_ESCALATED!$B176,Backend!$M$3:$O$8,3,FALSE),FALSE),SUM(CS176:CU176))</f>
        <v>0</v>
      </c>
      <c r="CW176" s="98"/>
      <c r="CX176" s="98"/>
      <c r="CY176" s="98"/>
      <c r="CZ176" s="98">
        <f>IF(SUM(CW176:CY176)=0,MASTER_DATA_MAPPED!CZ176*VLOOKUP(CZ$20,Backend!$A$2:$K$61,VLOOKUP(MASTER_DATA_ESCALATED!$B176,Backend!$M$3:$O$8,3,FALSE),FALSE),SUM(CW176:CY176))</f>
        <v>0</v>
      </c>
      <c r="DA176" s="98"/>
      <c r="DB176" s="98"/>
      <c r="DC176" s="98"/>
      <c r="DD176" s="98" t="e">
        <f>IF(SUM(DA176:DC176)=0,MASTER_DATA_MAPPED!DD176*VLOOKUP(DD$20,Backend!$A$2:$K$61,VLOOKUP(MASTER_DATA_ESCALATED!$B176,Backend!$M$3:$O$8,3,FALSE),FALSE),SUM(DA176:DC176))</f>
        <v>#N/A</v>
      </c>
      <c r="DE176" s="98"/>
      <c r="DF176" s="98"/>
      <c r="DG176" s="98"/>
      <c r="DH176" s="98">
        <f>IF(SUM(DE176:DG176)=0,MASTER_DATA_MAPPED!DH176*VLOOKUP(DH$20,Backend!$A$2:$K$61,VLOOKUP(MASTER_DATA_ESCALATED!$B176,Backend!$M$3:$O$8,3,FALSE),FALSE),SUM(DE176:DG176))</f>
        <v>58985186.326628387</v>
      </c>
      <c r="DI176" s="98"/>
      <c r="DJ176" s="98"/>
      <c r="DK176" s="98"/>
      <c r="DL176" s="98">
        <f>IF(SUM(DI176:DK176)=0,MASTER_DATA_MAPPED!DL176*VLOOKUP(DL$20,Backend!$A$2:$K$61,VLOOKUP(MASTER_DATA_ESCALATED!$B176,Backend!$M$3:$O$8,3,FALSE),FALSE),SUM(DI176:DK176))</f>
        <v>92961077.371376291</v>
      </c>
      <c r="DM176" s="98"/>
      <c r="DN176" s="98"/>
      <c r="DO176" s="98"/>
      <c r="DP176" s="98">
        <f>IF(SUM(DM176:DO176)=0,MASTER_DATA_MAPPED!DP176*VLOOKUP(DP$20,Backend!$A$2:$K$61,VLOOKUP(MASTER_DATA_ESCALATED!$B176,Backend!$M$3:$O$8,3,FALSE),FALSE),SUM(DM176:DO176))</f>
        <v>165495288.09421131</v>
      </c>
      <c r="DQ176" s="98"/>
      <c r="DR176" s="98"/>
      <c r="DS176" s="98"/>
      <c r="DT176" s="98">
        <f>IF(SUM(DQ176:DS176)=0,MASTER_DATA_MAPPED!DT176*VLOOKUP(DT$20,Backend!$A$2:$K$61,VLOOKUP(MASTER_DATA_ESCALATED!$B176,Backend!$M$3:$O$8,3,FALSE),FALSE),SUM(DQ176:DS176))</f>
        <v>313602532.39572227</v>
      </c>
      <c r="DU176" s="98"/>
      <c r="DV176" s="98"/>
      <c r="DW176" s="98"/>
      <c r="DX176" s="98">
        <f>IF(SUM(DU176:DW176)=0,MASTER_DATA_MAPPED!DX176*VLOOKUP(DX$20,Backend!$A$2:$K$61,VLOOKUP(MASTER_DATA_ESCALATED!$B176,Backend!$M$3:$O$8,3,FALSE),FALSE),SUM(DU176:DW176))</f>
        <v>610528967.63528752</v>
      </c>
      <c r="DY176" s="98"/>
      <c r="DZ176" s="98"/>
      <c r="EA176" s="98"/>
      <c r="EB176" s="98">
        <f>IF(SUM(DY176:EA176)=0,MASTER_DATA_MAPPED!EB176*VLOOKUP(EB$20,Backend!$A$2:$K$61,VLOOKUP(MASTER_DATA_ESCALATED!$B176,Backend!$M$3:$O$8,3,FALSE),FALSE),SUM(DY176:EA176))</f>
        <v>763452550.26324844</v>
      </c>
      <c r="EC176" s="98"/>
      <c r="ED176" s="98"/>
      <c r="EE176" s="98"/>
      <c r="EF176" s="98">
        <f>IF(SUM(EC176:EE176)=0,MASTER_DATA_MAPPED!EF176*VLOOKUP(EF$20,Backend!$A$2:$K$61,VLOOKUP(MASTER_DATA_ESCALATED!$B176,Backend!$M$3:$O$8,3,FALSE),FALSE),SUM(EC176:EE176))</f>
        <v>185235316.14772078</v>
      </c>
      <c r="EG176" s="98"/>
      <c r="EH176" s="98"/>
      <c r="EI176" s="98"/>
      <c r="EJ176" s="98">
        <f>IF(SUM(EG176:EI176)=0,MASTER_DATA_MAPPED!EJ176*VLOOKUP(EJ$20,Backend!$A$2:$K$61,VLOOKUP(MASTER_DATA_ESCALATED!$B176,Backend!$M$3:$O$8,3,FALSE),FALSE),SUM(EG176:EI176))</f>
        <v>0</v>
      </c>
      <c r="EK176" s="98"/>
      <c r="EL176" s="98"/>
      <c r="EM176" s="98"/>
      <c r="EN176" s="98">
        <f>IF(SUM(EK176:EM176)=0,MASTER_DATA_MAPPED!EN176*VLOOKUP(EN$20,Backend!$A$2:$K$61,VLOOKUP(MASTER_DATA_ESCALATED!$B176,Backend!$M$3:$O$8,3,FALSE),FALSE),SUM(EK176:EM176))</f>
        <v>0</v>
      </c>
      <c r="EO176" s="98"/>
      <c r="EP176" s="98"/>
      <c r="EQ176" s="98"/>
      <c r="ER176" s="98">
        <f>IF(SUM(EO176:EQ176)=0,MASTER_DATA_MAPPED!ER176*VLOOKUP(ER$20,Backend!$A$2:$K$61,VLOOKUP(MASTER_DATA_ESCALATED!$B176,Backend!$M$3:$O$8,3,FALSE),FALSE),SUM(EO176:EQ176))</f>
        <v>0</v>
      </c>
      <c r="ES176" s="98"/>
      <c r="ET176" s="98"/>
      <c r="EU176" s="98"/>
      <c r="EV176" s="98">
        <f>IF(SUM(ES176:EU176)=0,MASTER_DATA_MAPPED!EV176*VLOOKUP(EV$20,Backend!$A$2:$K$61,VLOOKUP(MASTER_DATA_ESCALATED!$B176,Backend!$M$3:$O$8,3,FALSE),FALSE),SUM(ES176:EU176))</f>
        <v>0</v>
      </c>
      <c r="EW176" s="98"/>
      <c r="EX176" s="98"/>
      <c r="EY176" s="98"/>
      <c r="EZ176" s="98">
        <f>IF(SUM(EW176:EY176)=0,MASTER_DATA_MAPPED!EZ176*VLOOKUP(EZ$20,Backend!$A$2:$K$61,VLOOKUP(MASTER_DATA_ESCALATED!$B176,Backend!$M$3:$O$8,3,FALSE),FALSE),SUM(EW176:EY176))</f>
        <v>40303162.47294338</v>
      </c>
      <c r="FA176" s="98"/>
      <c r="FB176" s="98"/>
      <c r="FC176" s="98"/>
      <c r="FD176" s="98">
        <f>IF(SUM(FA176:FC176)=0,MASTER_DATA_MAPPED!FD176*VLOOKUP(FD$20,Backend!$A$2:$K$61,VLOOKUP(MASTER_DATA_ESCALATED!$B176,Backend!$M$3:$O$8,3,FALSE),FALSE),SUM(FA176:FC176))</f>
        <v>37454379.760519087</v>
      </c>
      <c r="FE176" s="98"/>
      <c r="FF176" s="98"/>
      <c r="FG176" s="98"/>
      <c r="FH176" s="98">
        <f>IF(SUM(FE176:FG176)=0,MASTER_DATA_MAPPED!FH176*VLOOKUP(FH$20,Backend!$A$2:$K$61,VLOOKUP(MASTER_DATA_ESCALATED!$B176,Backend!$M$3:$O$8,3,FALSE),FALSE),SUM(FE176:FG176))</f>
        <v>36111033.274925396</v>
      </c>
      <c r="FI176" s="98"/>
      <c r="FJ176" s="98"/>
      <c r="FK176" s="98"/>
      <c r="FL176" s="98">
        <f>IF(SUM(FI176:FK176)=0,MASTER_DATA_MAPPED!FL176*VLOOKUP(FL$20,Backend!$A$2:$K$61,VLOOKUP(MASTER_DATA_ESCALATED!$B176,Backend!$M$3:$O$8,3,FALSE),FALSE),SUM(FI176:FK176))</f>
        <v>65530884.015415676</v>
      </c>
      <c r="FM176" s="98"/>
      <c r="FN176" s="98"/>
      <c r="FO176" s="98"/>
      <c r="FP176" s="98">
        <f>IF(SUM(FM176:FO176)=0,MASTER_DATA_MAPPED!FP176*VLOOKUP(FP$20,Backend!$A$2:$K$61,VLOOKUP(MASTER_DATA_ESCALATED!$B176,Backend!$M$3:$O$8,3,FALSE),FALSE),SUM(FM176:FO176))</f>
        <v>92286557.824133798</v>
      </c>
      <c r="FQ176" s="98"/>
      <c r="FR176" s="98"/>
      <c r="FS176" s="98"/>
      <c r="FT176" s="98">
        <f>IF(SUM(FQ176:FS176)=0,MASTER_DATA_MAPPED!FT176*VLOOKUP(FT$20,Backend!$A$2:$K$61,VLOOKUP(MASTER_DATA_ESCALATED!$B176,Backend!$M$3:$O$8,3,FALSE),FALSE),SUM(FQ176:FS176))</f>
        <v>80285306.369211748</v>
      </c>
      <c r="FU176" s="98"/>
      <c r="FV176" s="98"/>
      <c r="FW176" s="98"/>
      <c r="FX176" s="98">
        <f>IF(SUM(FU176:FW176)=0,MASTER_DATA_MAPPED!FX176*VLOOKUP(FX$20,Backend!$A$2:$K$61,VLOOKUP(MASTER_DATA_ESCALATED!$B176,Backend!$M$3:$O$8,3,FALSE),FALSE),SUM(FU176:FW176))</f>
        <v>79037003.464961514</v>
      </c>
      <c r="FY176" s="98"/>
      <c r="FZ176" s="98"/>
      <c r="GA176" s="98"/>
      <c r="GB176" s="98">
        <f>IF(SUM(FY176:GA176)=0,MASTER_DATA_MAPPED!GB176*VLOOKUP(GB$20,Backend!$A$2:$K$61,VLOOKUP(MASTER_DATA_ESCALATED!$B176,Backend!$M$3:$O$8,3,FALSE),FALSE),SUM(FY176:GA176))</f>
        <v>95808673.492978737</v>
      </c>
      <c r="GC176" s="98"/>
      <c r="GD176" s="98"/>
      <c r="GE176" s="98"/>
      <c r="GF176" s="98">
        <f>IF(SUM(GC176:GE176)=0,MASTER_DATA_MAPPED!GF176*VLOOKUP(GF$20,Backend!$A$2:$K$61,VLOOKUP(MASTER_DATA_ESCALATED!$B176,Backend!$M$3:$O$8,3,FALSE),FALSE),SUM(GC176:GE176))</f>
        <v>83766615.590586498</v>
      </c>
      <c r="GG176" s="98"/>
      <c r="GH176" s="98"/>
      <c r="GI176" s="98"/>
      <c r="GJ176" s="98">
        <f>IF(SUM(GG176:GI176)=0,MASTER_DATA_MAPPED!GJ176*VLOOKUP(GJ$20,Backend!$A$2:$K$61,VLOOKUP(MASTER_DATA_ESCALATED!$B176,Backend!$M$3:$O$8,3,FALSE),FALSE),SUM(GG176:GI176))</f>
        <v>82583555.968577802</v>
      </c>
      <c r="GK176" s="98"/>
      <c r="GL176" s="98"/>
      <c r="GM176" s="98"/>
      <c r="GN176" s="98">
        <f>IF(SUM(GK176:GM176)=0,MASTER_DATA_MAPPED!GN176*VLOOKUP(GN$20,Backend!$A$2:$K$61,VLOOKUP(MASTER_DATA_ESCALATED!$B176,Backend!$M$3:$O$8,3,FALSE),FALSE),SUM(GK176:GM176))</f>
        <v>64830879.37735337</v>
      </c>
      <c r="GO176" s="98"/>
      <c r="GP176" s="98"/>
      <c r="GQ176" s="98"/>
      <c r="GR176" s="98">
        <f>IF(SUM(GO176:GQ176)=0,MASTER_DATA_MAPPED!GR176*VLOOKUP(GR$20,Backend!$A$2:$K$61,VLOOKUP(MASTER_DATA_ESCALATED!$B176,Backend!$M$3:$O$8,3,FALSE),FALSE),SUM(GO176:GQ176))</f>
        <v>52739153.876380526</v>
      </c>
      <c r="GS176" s="98"/>
      <c r="GT176" s="98"/>
      <c r="GU176" s="98"/>
      <c r="GV176" s="98">
        <f>IF(SUM(GS176:GU176)=0,MASTER_DATA_MAPPED!GV176*VLOOKUP(GV$20,Backend!$A$2:$K$61,VLOOKUP(MASTER_DATA_ESCALATED!$B176,Backend!$M$3:$O$8,3,FALSE),FALSE),SUM(GS176:GU176))</f>
        <v>51348013.355197154</v>
      </c>
    </row>
    <row r="177" spans="2:204" s="25" customFormat="1" ht="17.25" hidden="1" outlineLevel="1" x14ac:dyDescent="0.3">
      <c r="B177" s="183">
        <f t="shared" si="5"/>
        <v>50</v>
      </c>
      <c r="C177" s="51">
        <f t="shared" si="4"/>
        <v>51</v>
      </c>
      <c r="D177" s="75"/>
      <c r="E177" s="51">
        <v>51</v>
      </c>
      <c r="F177" s="51"/>
      <c r="G177" s="76"/>
      <c r="H177" s="37" t="s">
        <v>160</v>
      </c>
      <c r="I177" s="96"/>
      <c r="J177" s="96"/>
      <c r="K177" s="96"/>
      <c r="L177" s="96">
        <f>IF(SUM(I177:K177)=0,MASTER_DATA_MAPPED!L177*VLOOKUP(L$20,Backend!$A$2:$K$61,VLOOKUP(MASTER_DATA_ESCALATED!$B177,Backend!$M$3:$O$8,3,FALSE),FALSE),SUM(I177:K177))</f>
        <v>0</v>
      </c>
      <c r="M177" s="96"/>
      <c r="N177" s="96"/>
      <c r="O177" s="96"/>
      <c r="P177" s="96">
        <f>IF(SUM(M177:O177)=0,MASTER_DATA_MAPPED!P177*VLOOKUP(P$20,Backend!$A$2:$K$61,VLOOKUP(MASTER_DATA_ESCALATED!$B177,Backend!$M$3:$O$8,3,FALSE),FALSE),SUM(M177:O177))</f>
        <v>0</v>
      </c>
      <c r="Q177" s="96"/>
      <c r="R177" s="96"/>
      <c r="S177" s="96"/>
      <c r="T177" s="96">
        <f>IF(SUM(Q177:S177)=0,MASTER_DATA_MAPPED!T177*VLOOKUP(T$20,Backend!$A$2:$K$61,VLOOKUP(MASTER_DATA_ESCALATED!$B177,Backend!$M$3:$O$8,3,FALSE),FALSE),SUM(Q177:S177))</f>
        <v>0</v>
      </c>
      <c r="U177" s="96"/>
      <c r="V177" s="96"/>
      <c r="W177" s="96"/>
      <c r="X177" s="96">
        <f>IF(SUM(U177:W177)=0,MASTER_DATA_MAPPED!X177*VLOOKUP(X$20,Backend!$A$2:$K$61,VLOOKUP(MASTER_DATA_ESCALATED!$B177,Backend!$M$3:$O$8,3,FALSE),FALSE),SUM(U177:W177))</f>
        <v>0</v>
      </c>
      <c r="Y177" s="96"/>
      <c r="Z177" s="96"/>
      <c r="AA177" s="96"/>
      <c r="AB177" s="96">
        <f>IF(SUM(Y177:AA177)=0,MASTER_DATA_MAPPED!AB177*VLOOKUP(AB$20,Backend!$A$2:$K$61,VLOOKUP(MASTER_DATA_ESCALATED!$B177,Backend!$M$3:$O$8,3,FALSE),FALSE),SUM(Y177:AA177))</f>
        <v>0</v>
      </c>
      <c r="AC177" s="96"/>
      <c r="AD177" s="96"/>
      <c r="AE177" s="96"/>
      <c r="AF177" s="96">
        <f>IF(SUM(AC177:AE177)=0,MASTER_DATA_MAPPED!AF177*VLOOKUP(AF$20,Backend!$A$2:$K$61,VLOOKUP(MASTER_DATA_ESCALATED!$B177,Backend!$M$3:$O$8,3,FALSE),FALSE),SUM(AC177:AE177))</f>
        <v>0</v>
      </c>
      <c r="AG177" s="96"/>
      <c r="AH177" s="96"/>
      <c r="AI177" s="96"/>
      <c r="AJ177" s="96">
        <f>IF(SUM(AG177:AI177)=0,MASTER_DATA_MAPPED!AJ177*VLOOKUP(AJ$20,Backend!$A$2:$K$61,VLOOKUP(MASTER_DATA_ESCALATED!$B177,Backend!$M$3:$O$8,3,FALSE),FALSE),SUM(AG177:AI177))</f>
        <v>0</v>
      </c>
      <c r="AK177" s="96"/>
      <c r="AL177" s="96"/>
      <c r="AM177" s="96"/>
      <c r="AN177" s="96">
        <f>IF(SUM(AK177:AM177)=0,MASTER_DATA_MAPPED!AN177*VLOOKUP(AN$20,Backend!$A$2:$K$61,VLOOKUP(MASTER_DATA_ESCALATED!$B177,Backend!$M$3:$O$8,3,FALSE),FALSE),SUM(AK177:AM177))</f>
        <v>0</v>
      </c>
      <c r="AO177" s="96"/>
      <c r="AP177" s="96"/>
      <c r="AQ177" s="96"/>
      <c r="AR177" s="96">
        <f>IF(SUM(AO177:AQ177)=0,MASTER_DATA_MAPPED!AR177*VLOOKUP(AR$20,Backend!$A$2:$K$61,VLOOKUP(MASTER_DATA_ESCALATED!$B177,Backend!$M$3:$O$8,3,FALSE),FALSE),SUM(AO177:AQ177))</f>
        <v>0</v>
      </c>
      <c r="AS177" s="96"/>
      <c r="AT177" s="96"/>
      <c r="AU177" s="96"/>
      <c r="AV177" s="96">
        <f>IF(SUM(AS177:AU177)=0,MASTER_DATA_MAPPED!AV177*VLOOKUP(AV$20,Backend!$A$2:$K$61,VLOOKUP(MASTER_DATA_ESCALATED!$B177,Backend!$M$3:$O$8,3,FALSE),FALSE),SUM(AS177:AU177))</f>
        <v>0</v>
      </c>
      <c r="AW177" s="96"/>
      <c r="AX177" s="96"/>
      <c r="AY177" s="96"/>
      <c r="AZ177" s="96">
        <f>IF(SUM(AW177:AY177)=0,MASTER_DATA_MAPPED!AZ177*VLOOKUP(AZ$20,Backend!$A$2:$K$61,VLOOKUP(MASTER_DATA_ESCALATED!$B177,Backend!$M$3:$O$8,3,FALSE),FALSE),SUM(AW177:AY177))</f>
        <v>0</v>
      </c>
      <c r="BA177" s="96"/>
      <c r="BB177" s="96"/>
      <c r="BC177" s="96"/>
      <c r="BD177" s="96">
        <f>IF(SUM(BA177:BC177)=0,MASTER_DATA_MAPPED!BD177*VLOOKUP(BD$20,Backend!$A$2:$K$61,VLOOKUP(MASTER_DATA_ESCALATED!$B177,Backend!$M$3:$O$8,3,FALSE),FALSE),SUM(BA177:BC177))</f>
        <v>0</v>
      </c>
      <c r="BE177" s="96"/>
      <c r="BF177" s="96"/>
      <c r="BG177" s="96"/>
      <c r="BH177" s="96">
        <f>IF(SUM(BE177:BG177)=0,MASTER_DATA_MAPPED!BH177*VLOOKUP(BH$20,Backend!$A$2:$K$61,VLOOKUP(MASTER_DATA_ESCALATED!$B177,Backend!$M$3:$O$8,3,FALSE),FALSE),SUM(BE177:BG177))</f>
        <v>0</v>
      </c>
      <c r="BI177" s="96"/>
      <c r="BJ177" s="96"/>
      <c r="BK177" s="96"/>
      <c r="BL177" s="96">
        <f>IF(SUM(BI177:BK177)=0,MASTER_DATA_MAPPED!BL177*VLOOKUP(BL$20,Backend!$A$2:$K$61,VLOOKUP(MASTER_DATA_ESCALATED!$B177,Backend!$M$3:$O$8,3,FALSE),FALSE),SUM(BI177:BK177))</f>
        <v>0</v>
      </c>
      <c r="BM177" s="96"/>
      <c r="BN177" s="96"/>
      <c r="BO177" s="96"/>
      <c r="BP177" s="96">
        <f>IF(SUM(BM177:BO177)=0,MASTER_DATA_MAPPED!BP177*VLOOKUP(BP$20,Backend!$A$2:$K$61,VLOOKUP(MASTER_DATA_ESCALATED!$B177,Backend!$M$3:$O$8,3,FALSE),FALSE),SUM(BM177:BO177))</f>
        <v>0</v>
      </c>
      <c r="BQ177" s="96"/>
      <c r="BR177" s="96"/>
      <c r="BS177" s="96"/>
      <c r="BT177" s="96">
        <f>IF(SUM(BQ177:BS177)=0,MASTER_DATA_MAPPED!BT177*VLOOKUP(BT$20,Backend!$A$2:$K$61,VLOOKUP(MASTER_DATA_ESCALATED!$B177,Backend!$M$3:$O$8,3,FALSE),FALSE),SUM(BQ177:BS177))</f>
        <v>0</v>
      </c>
      <c r="BU177" s="96"/>
      <c r="BV177" s="96"/>
      <c r="BW177" s="96"/>
      <c r="BX177" s="96">
        <f>IF(SUM(BU177:BW177)=0,MASTER_DATA_MAPPED!BX177*VLOOKUP(BX$20,Backend!$A$2:$K$61,VLOOKUP(MASTER_DATA_ESCALATED!$B177,Backend!$M$3:$O$8,3,FALSE),FALSE),SUM(BU177:BW177))</f>
        <v>0</v>
      </c>
      <c r="BY177" s="96"/>
      <c r="BZ177" s="96"/>
      <c r="CA177" s="96"/>
      <c r="CB177" s="96">
        <f>IF(SUM(BY177:CA177)=0,MASTER_DATA_MAPPED!CB177*VLOOKUP(CB$20,Backend!$A$2:$K$61,VLOOKUP(MASTER_DATA_ESCALATED!$B177,Backend!$M$3:$O$8,3,FALSE),FALSE),SUM(BY177:CA177))</f>
        <v>0</v>
      </c>
      <c r="CC177" s="96"/>
      <c r="CD177" s="96"/>
      <c r="CE177" s="96"/>
      <c r="CF177" s="96">
        <f>IF(SUM(CC177:CE177)=0,MASTER_DATA_MAPPED!CF177*VLOOKUP(CF$20,Backend!$A$2:$K$61,VLOOKUP(MASTER_DATA_ESCALATED!$B177,Backend!$M$3:$O$8,3,FALSE),FALSE),SUM(CC177:CE177))</f>
        <v>0</v>
      </c>
      <c r="CG177" s="96"/>
      <c r="CH177" s="96"/>
      <c r="CI177" s="96"/>
      <c r="CJ177" s="96">
        <f>IF(SUM(CG177:CI177)=0,MASTER_DATA_MAPPED!CJ177*VLOOKUP(CJ$20,Backend!$A$2:$K$61,VLOOKUP(MASTER_DATA_ESCALATED!$B177,Backend!$M$3:$O$8,3,FALSE),FALSE),SUM(CG177:CI177))</f>
        <v>0</v>
      </c>
      <c r="CK177" s="96"/>
      <c r="CL177" s="96"/>
      <c r="CM177" s="96"/>
      <c r="CN177" s="96">
        <f>IF(SUM(CK177:CM177)=0,MASTER_DATA_MAPPED!CN177*VLOOKUP(CN$20,Backend!$A$2:$K$61,VLOOKUP(MASTER_DATA_ESCALATED!$B177,Backend!$M$3:$O$8,3,FALSE),FALSE),SUM(CK177:CM177))</f>
        <v>0</v>
      </c>
      <c r="CO177" s="96"/>
      <c r="CP177" s="96"/>
      <c r="CQ177" s="96"/>
      <c r="CR177" s="96">
        <f>IF(SUM(CO177:CQ177)=0,MASTER_DATA_MAPPED!CR177*VLOOKUP(CR$20,Backend!$A$2:$K$61,VLOOKUP(MASTER_DATA_ESCALATED!$B177,Backend!$M$3:$O$8,3,FALSE),FALSE),SUM(CO177:CQ177))</f>
        <v>0</v>
      </c>
      <c r="CS177" s="96"/>
      <c r="CT177" s="96"/>
      <c r="CU177" s="96"/>
      <c r="CV177" s="96">
        <f>IF(SUM(CS177:CU177)=0,MASTER_DATA_MAPPED!CV177*VLOOKUP(CV$20,Backend!$A$2:$K$61,VLOOKUP(MASTER_DATA_ESCALATED!$B177,Backend!$M$3:$O$8,3,FALSE),FALSE),SUM(CS177:CU177))</f>
        <v>0</v>
      </c>
      <c r="CW177" s="96"/>
      <c r="CX177" s="96"/>
      <c r="CY177" s="96"/>
      <c r="CZ177" s="96">
        <f>IF(SUM(CW177:CY177)=0,MASTER_DATA_MAPPED!CZ177*VLOOKUP(CZ$20,Backend!$A$2:$K$61,VLOOKUP(MASTER_DATA_ESCALATED!$B177,Backend!$M$3:$O$8,3,FALSE),FALSE),SUM(CW177:CY177))</f>
        <v>0</v>
      </c>
      <c r="DA177" s="96"/>
      <c r="DB177" s="96"/>
      <c r="DC177" s="96"/>
      <c r="DD177" s="96" t="e">
        <f>IF(SUM(DA177:DC177)=0,MASTER_DATA_MAPPED!DD177*VLOOKUP(DD$20,Backend!$A$2:$K$61,VLOOKUP(MASTER_DATA_ESCALATED!$B177,Backend!$M$3:$O$8,3,FALSE),FALSE),SUM(DA177:DC177))</f>
        <v>#N/A</v>
      </c>
      <c r="DE177" s="96"/>
      <c r="DF177" s="96"/>
      <c r="DG177" s="96"/>
      <c r="DH177" s="96">
        <f>IF(SUM(DE177:DG177)=0,MASTER_DATA_MAPPED!DH177*VLOOKUP(DH$20,Backend!$A$2:$K$61,VLOOKUP(MASTER_DATA_ESCALATED!$B177,Backend!$M$3:$O$8,3,FALSE),FALSE),SUM(DE177:DG177))</f>
        <v>1801165.3079761486</v>
      </c>
      <c r="DI177" s="96"/>
      <c r="DJ177" s="96"/>
      <c r="DK177" s="96"/>
      <c r="DL177" s="96">
        <f>IF(SUM(DI177:DK177)=0,MASTER_DATA_MAPPED!DL177*VLOOKUP(DL$20,Backend!$A$2:$K$61,VLOOKUP(MASTER_DATA_ESCALATED!$B177,Backend!$M$3:$O$8,3,FALSE),FALSE),SUM(DI177:DK177))</f>
        <v>3395827.5870123561</v>
      </c>
      <c r="DM177" s="96"/>
      <c r="DN177" s="96"/>
      <c r="DO177" s="96"/>
      <c r="DP177" s="96">
        <f>IF(SUM(DM177:DO177)=0,MASTER_DATA_MAPPED!DP177*VLOOKUP(DP$20,Backend!$A$2:$K$61,VLOOKUP(MASTER_DATA_ESCALATED!$B177,Backend!$M$3:$O$8,3,FALSE),FALSE),SUM(DM177:DO177))</f>
        <v>6791655.1740247123</v>
      </c>
      <c r="DQ177" s="96"/>
      <c r="DR177" s="96"/>
      <c r="DS177" s="96"/>
      <c r="DT177" s="96">
        <f>IF(SUM(DQ177:DS177)=0,MASTER_DATA_MAPPED!DT177*VLOOKUP(DT$20,Backend!$A$2:$K$61,VLOOKUP(MASTER_DATA_ESCALATED!$B177,Backend!$M$3:$O$8,3,FALSE),FALSE),SUM(DQ177:DS177))</f>
        <v>13583310.348049425</v>
      </c>
      <c r="DU177" s="96"/>
      <c r="DV177" s="96"/>
      <c r="DW177" s="96"/>
      <c r="DX177" s="96">
        <f>IF(SUM(DU177:DW177)=0,MASTER_DATA_MAPPED!DX177*VLOOKUP(DX$20,Backend!$A$2:$K$61,VLOOKUP(MASTER_DATA_ESCALATED!$B177,Backend!$M$3:$O$8,3,FALSE),FALSE),SUM(DU177:DW177))</f>
        <v>27166620.696098849</v>
      </c>
      <c r="DY177" s="96"/>
      <c r="DZ177" s="96"/>
      <c r="EA177" s="96"/>
      <c r="EB177" s="96">
        <f>IF(SUM(DY177:EA177)=0,MASTER_DATA_MAPPED!EB177*VLOOKUP(EB$20,Backend!$A$2:$K$61,VLOOKUP(MASTER_DATA_ESCALATED!$B177,Backend!$M$3:$O$8,3,FALSE),FALSE),SUM(DY177:EA177))</f>
        <v>33958275.870123565</v>
      </c>
      <c r="EC177" s="96"/>
      <c r="ED177" s="96"/>
      <c r="EE177" s="96"/>
      <c r="EF177" s="96">
        <f>IF(SUM(EC177:EE177)=0,MASTER_DATA_MAPPED!EF177*VLOOKUP(EF$20,Backend!$A$2:$K$61,VLOOKUP(MASTER_DATA_ESCALATED!$B177,Backend!$M$3:$O$8,3,FALSE),FALSE),SUM(EC177:EE177))</f>
        <v>24136126.112913556</v>
      </c>
      <c r="EG177" s="96"/>
      <c r="EH177" s="96"/>
      <c r="EI177" s="96"/>
      <c r="EJ177" s="96">
        <f>IF(SUM(EG177:EI177)=0,MASTER_DATA_MAPPED!EJ177*VLOOKUP(EJ$20,Backend!$A$2:$K$61,VLOOKUP(MASTER_DATA_ESCALATED!$B177,Backend!$M$3:$O$8,3,FALSE),FALSE),SUM(EG177:EI177))</f>
        <v>0</v>
      </c>
      <c r="EK177" s="96"/>
      <c r="EL177" s="96"/>
      <c r="EM177" s="96"/>
      <c r="EN177" s="96">
        <f>IF(SUM(EK177:EM177)=0,MASTER_DATA_MAPPED!EN177*VLOOKUP(EN$20,Backend!$A$2:$K$61,VLOOKUP(MASTER_DATA_ESCALATED!$B177,Backend!$M$3:$O$8,3,FALSE),FALSE),SUM(EK177:EM177))</f>
        <v>0</v>
      </c>
      <c r="EO177" s="96"/>
      <c r="EP177" s="96"/>
      <c r="EQ177" s="96"/>
      <c r="ER177" s="96">
        <f>IF(SUM(EO177:EQ177)=0,MASTER_DATA_MAPPED!ER177*VLOOKUP(ER$20,Backend!$A$2:$K$61,VLOOKUP(MASTER_DATA_ESCALATED!$B177,Backend!$M$3:$O$8,3,FALSE),FALSE),SUM(EO177:EQ177))</f>
        <v>0</v>
      </c>
      <c r="ES177" s="96"/>
      <c r="ET177" s="96"/>
      <c r="EU177" s="96"/>
      <c r="EV177" s="96">
        <f>IF(SUM(ES177:EU177)=0,MASTER_DATA_MAPPED!EV177*VLOOKUP(EV$20,Backend!$A$2:$K$61,VLOOKUP(MASTER_DATA_ESCALATED!$B177,Backend!$M$3:$O$8,3,FALSE),FALSE),SUM(ES177:EU177))</f>
        <v>0</v>
      </c>
      <c r="EW177" s="96"/>
      <c r="EX177" s="96"/>
      <c r="EY177" s="96"/>
      <c r="EZ177" s="96">
        <f>IF(SUM(EW177:EY177)=0,MASTER_DATA_MAPPED!EZ177*VLOOKUP(EZ$20,Backend!$A$2:$K$61,VLOOKUP(MASTER_DATA_ESCALATED!$B177,Backend!$M$3:$O$8,3,FALSE),FALSE),SUM(EW177:EY177))</f>
        <v>0</v>
      </c>
      <c r="FA177" s="96"/>
      <c r="FB177" s="96"/>
      <c r="FC177" s="96"/>
      <c r="FD177" s="96">
        <f>IF(SUM(FA177:FC177)=0,MASTER_DATA_MAPPED!FD177*VLOOKUP(FD$20,Backend!$A$2:$K$61,VLOOKUP(MASTER_DATA_ESCALATED!$B177,Backend!$M$3:$O$8,3,FALSE),FALSE),SUM(FA177:FC177))</f>
        <v>0</v>
      </c>
      <c r="FE177" s="96"/>
      <c r="FF177" s="96"/>
      <c r="FG177" s="96"/>
      <c r="FH177" s="96">
        <f>IF(SUM(FE177:FG177)=0,MASTER_DATA_MAPPED!FH177*VLOOKUP(FH$20,Backend!$A$2:$K$61,VLOOKUP(MASTER_DATA_ESCALATED!$B177,Backend!$M$3:$O$8,3,FALSE),FALSE),SUM(FE177:FG177))</f>
        <v>0</v>
      </c>
      <c r="FI177" s="96"/>
      <c r="FJ177" s="96"/>
      <c r="FK177" s="96"/>
      <c r="FL177" s="96">
        <f>IF(SUM(FI177:FK177)=0,MASTER_DATA_MAPPED!FL177*VLOOKUP(FL$20,Backend!$A$2:$K$61,VLOOKUP(MASTER_DATA_ESCALATED!$B177,Backend!$M$3:$O$8,3,FALSE),FALSE),SUM(FI177:FK177))</f>
        <v>0</v>
      </c>
      <c r="FM177" s="96"/>
      <c r="FN177" s="96"/>
      <c r="FO177" s="96"/>
      <c r="FP177" s="96">
        <f>IF(SUM(FM177:FO177)=0,MASTER_DATA_MAPPED!FP177*VLOOKUP(FP$20,Backend!$A$2:$K$61,VLOOKUP(MASTER_DATA_ESCALATED!$B177,Backend!$M$3:$O$8,3,FALSE),FALSE),SUM(FM177:FO177))</f>
        <v>0</v>
      </c>
      <c r="FQ177" s="96"/>
      <c r="FR177" s="96"/>
      <c r="FS177" s="96"/>
      <c r="FT177" s="96">
        <f>IF(SUM(FQ177:FS177)=0,MASTER_DATA_MAPPED!FT177*VLOOKUP(FT$20,Backend!$A$2:$K$61,VLOOKUP(MASTER_DATA_ESCALATED!$B177,Backend!$M$3:$O$8,3,FALSE),FALSE),SUM(FQ177:FS177))</f>
        <v>0</v>
      </c>
      <c r="FU177" s="96"/>
      <c r="FV177" s="96"/>
      <c r="FW177" s="96"/>
      <c r="FX177" s="96">
        <f>IF(SUM(FU177:FW177)=0,MASTER_DATA_MAPPED!FX177*VLOOKUP(FX$20,Backend!$A$2:$K$61,VLOOKUP(MASTER_DATA_ESCALATED!$B177,Backend!$M$3:$O$8,3,FALSE),FALSE),SUM(FU177:FW177))</f>
        <v>0</v>
      </c>
      <c r="FY177" s="96"/>
      <c r="FZ177" s="96"/>
      <c r="GA177" s="96"/>
      <c r="GB177" s="96">
        <f>IF(SUM(FY177:GA177)=0,MASTER_DATA_MAPPED!GB177*VLOOKUP(GB$20,Backend!$A$2:$K$61,VLOOKUP(MASTER_DATA_ESCALATED!$B177,Backend!$M$3:$O$8,3,FALSE),FALSE),SUM(FY177:GA177))</f>
        <v>0</v>
      </c>
      <c r="GC177" s="96"/>
      <c r="GD177" s="96"/>
      <c r="GE177" s="96"/>
      <c r="GF177" s="96">
        <f>IF(SUM(GC177:GE177)=0,MASTER_DATA_MAPPED!GF177*VLOOKUP(GF$20,Backend!$A$2:$K$61,VLOOKUP(MASTER_DATA_ESCALATED!$B177,Backend!$M$3:$O$8,3,FALSE),FALSE),SUM(GC177:GE177))</f>
        <v>0</v>
      </c>
      <c r="GG177" s="96"/>
      <c r="GH177" s="96"/>
      <c r="GI177" s="96"/>
      <c r="GJ177" s="96">
        <f>IF(SUM(GG177:GI177)=0,MASTER_DATA_MAPPED!GJ177*VLOOKUP(GJ$20,Backend!$A$2:$K$61,VLOOKUP(MASTER_DATA_ESCALATED!$B177,Backend!$M$3:$O$8,3,FALSE),FALSE),SUM(GG177:GI177))</f>
        <v>0</v>
      </c>
      <c r="GK177" s="96"/>
      <c r="GL177" s="96"/>
      <c r="GM177" s="96"/>
      <c r="GN177" s="96">
        <f>IF(SUM(GK177:GM177)=0,MASTER_DATA_MAPPED!GN177*VLOOKUP(GN$20,Backend!$A$2:$K$61,VLOOKUP(MASTER_DATA_ESCALATED!$B177,Backend!$M$3:$O$8,3,FALSE),FALSE),SUM(GK177:GM177))</f>
        <v>0</v>
      </c>
      <c r="GO177" s="96"/>
      <c r="GP177" s="96"/>
      <c r="GQ177" s="96"/>
      <c r="GR177" s="96">
        <f>IF(SUM(GO177:GQ177)=0,MASTER_DATA_MAPPED!GR177*VLOOKUP(GR$20,Backend!$A$2:$K$61,VLOOKUP(MASTER_DATA_ESCALATED!$B177,Backend!$M$3:$O$8,3,FALSE),FALSE),SUM(GO177:GQ177))</f>
        <v>0</v>
      </c>
      <c r="GS177" s="96"/>
      <c r="GT177" s="96"/>
      <c r="GU177" s="96"/>
      <c r="GV177" s="96">
        <f>IF(SUM(GS177:GU177)=0,MASTER_DATA_MAPPED!GV177*VLOOKUP(GV$20,Backend!$A$2:$K$61,VLOOKUP(MASTER_DATA_ESCALATED!$B177,Backend!$M$3:$O$8,3,FALSE),FALSE),SUM(GS177:GU177))</f>
        <v>0</v>
      </c>
    </row>
    <row r="178" spans="2:204" s="25" customFormat="1" ht="17.25" hidden="1" outlineLevel="1" x14ac:dyDescent="0.3">
      <c r="B178" s="183">
        <f t="shared" si="5"/>
        <v>50</v>
      </c>
      <c r="C178" s="51">
        <f t="shared" si="4"/>
        <v>52</v>
      </c>
      <c r="D178" s="75"/>
      <c r="E178" s="51">
        <v>52</v>
      </c>
      <c r="F178" s="51"/>
      <c r="G178" s="76"/>
      <c r="H178" s="37" t="s">
        <v>161</v>
      </c>
      <c r="I178" s="96"/>
      <c r="J178" s="96"/>
      <c r="K178" s="96"/>
      <c r="L178" s="96">
        <f>IF(SUM(I178:K178)=0,MASTER_DATA_MAPPED!L178*VLOOKUP(L$20,Backend!$A$2:$K$61,VLOOKUP(MASTER_DATA_ESCALATED!$B178,Backend!$M$3:$O$8,3,FALSE),FALSE),SUM(I178:K178))</f>
        <v>0</v>
      </c>
      <c r="M178" s="96"/>
      <c r="N178" s="96"/>
      <c r="O178" s="96"/>
      <c r="P178" s="96">
        <f>IF(SUM(M178:O178)=0,MASTER_DATA_MAPPED!P178*VLOOKUP(P$20,Backend!$A$2:$K$61,VLOOKUP(MASTER_DATA_ESCALATED!$B178,Backend!$M$3:$O$8,3,FALSE),FALSE),SUM(M178:O178))</f>
        <v>0</v>
      </c>
      <c r="Q178" s="96"/>
      <c r="R178" s="96"/>
      <c r="S178" s="96"/>
      <c r="T178" s="96">
        <f>IF(SUM(Q178:S178)=0,MASTER_DATA_MAPPED!T178*VLOOKUP(T$20,Backend!$A$2:$K$61,VLOOKUP(MASTER_DATA_ESCALATED!$B178,Backend!$M$3:$O$8,3,FALSE),FALSE),SUM(Q178:S178))</f>
        <v>0</v>
      </c>
      <c r="U178" s="96"/>
      <c r="V178" s="96"/>
      <c r="W178" s="96"/>
      <c r="X178" s="96">
        <f>IF(SUM(U178:W178)=0,MASTER_DATA_MAPPED!X178*VLOOKUP(X$20,Backend!$A$2:$K$61,VLOOKUP(MASTER_DATA_ESCALATED!$B178,Backend!$M$3:$O$8,3,FALSE),FALSE),SUM(U178:W178))</f>
        <v>0</v>
      </c>
      <c r="Y178" s="96"/>
      <c r="Z178" s="96"/>
      <c r="AA178" s="96"/>
      <c r="AB178" s="96">
        <f>IF(SUM(Y178:AA178)=0,MASTER_DATA_MAPPED!AB178*VLOOKUP(AB$20,Backend!$A$2:$K$61,VLOOKUP(MASTER_DATA_ESCALATED!$B178,Backend!$M$3:$O$8,3,FALSE),FALSE),SUM(Y178:AA178))</f>
        <v>0</v>
      </c>
      <c r="AC178" s="96"/>
      <c r="AD178" s="96"/>
      <c r="AE178" s="96"/>
      <c r="AF178" s="96">
        <f>IF(SUM(AC178:AE178)=0,MASTER_DATA_MAPPED!AF178*VLOOKUP(AF$20,Backend!$A$2:$K$61,VLOOKUP(MASTER_DATA_ESCALATED!$B178,Backend!$M$3:$O$8,3,FALSE),FALSE),SUM(AC178:AE178))</f>
        <v>0</v>
      </c>
      <c r="AG178" s="96"/>
      <c r="AH178" s="96"/>
      <c r="AI178" s="96"/>
      <c r="AJ178" s="96">
        <f>IF(SUM(AG178:AI178)=0,MASTER_DATA_MAPPED!AJ178*VLOOKUP(AJ$20,Backend!$A$2:$K$61,VLOOKUP(MASTER_DATA_ESCALATED!$B178,Backend!$M$3:$O$8,3,FALSE),FALSE),SUM(AG178:AI178))</f>
        <v>0</v>
      </c>
      <c r="AK178" s="96"/>
      <c r="AL178" s="96"/>
      <c r="AM178" s="96"/>
      <c r="AN178" s="96">
        <f>IF(SUM(AK178:AM178)=0,MASTER_DATA_MAPPED!AN178*VLOOKUP(AN$20,Backend!$A$2:$K$61,VLOOKUP(MASTER_DATA_ESCALATED!$B178,Backend!$M$3:$O$8,3,FALSE),FALSE),SUM(AK178:AM178))</f>
        <v>0</v>
      </c>
      <c r="AO178" s="96"/>
      <c r="AP178" s="96"/>
      <c r="AQ178" s="96"/>
      <c r="AR178" s="96">
        <f>IF(SUM(AO178:AQ178)=0,MASTER_DATA_MAPPED!AR178*VLOOKUP(AR$20,Backend!$A$2:$K$61,VLOOKUP(MASTER_DATA_ESCALATED!$B178,Backend!$M$3:$O$8,3,FALSE),FALSE),SUM(AO178:AQ178))</f>
        <v>0</v>
      </c>
      <c r="AS178" s="96"/>
      <c r="AT178" s="96"/>
      <c r="AU178" s="96"/>
      <c r="AV178" s="96">
        <f>IF(SUM(AS178:AU178)=0,MASTER_DATA_MAPPED!AV178*VLOOKUP(AV$20,Backend!$A$2:$K$61,VLOOKUP(MASTER_DATA_ESCALATED!$B178,Backend!$M$3:$O$8,3,FALSE),FALSE),SUM(AS178:AU178))</f>
        <v>0</v>
      </c>
      <c r="AW178" s="96"/>
      <c r="AX178" s="96"/>
      <c r="AY178" s="96"/>
      <c r="AZ178" s="96">
        <f>IF(SUM(AW178:AY178)=0,MASTER_DATA_MAPPED!AZ178*VLOOKUP(AZ$20,Backend!$A$2:$K$61,VLOOKUP(MASTER_DATA_ESCALATED!$B178,Backend!$M$3:$O$8,3,FALSE),FALSE),SUM(AW178:AY178))</f>
        <v>0</v>
      </c>
      <c r="BA178" s="96"/>
      <c r="BB178" s="96"/>
      <c r="BC178" s="96"/>
      <c r="BD178" s="96">
        <f>IF(SUM(BA178:BC178)=0,MASTER_DATA_MAPPED!BD178*VLOOKUP(BD$20,Backend!$A$2:$K$61,VLOOKUP(MASTER_DATA_ESCALATED!$B178,Backend!$M$3:$O$8,3,FALSE),FALSE),SUM(BA178:BC178))</f>
        <v>0</v>
      </c>
      <c r="BE178" s="96"/>
      <c r="BF178" s="96"/>
      <c r="BG178" s="96"/>
      <c r="BH178" s="96">
        <f>IF(SUM(BE178:BG178)=0,MASTER_DATA_MAPPED!BH178*VLOOKUP(BH$20,Backend!$A$2:$K$61,VLOOKUP(MASTER_DATA_ESCALATED!$B178,Backend!$M$3:$O$8,3,FALSE),FALSE),SUM(BE178:BG178))</f>
        <v>0</v>
      </c>
      <c r="BI178" s="96"/>
      <c r="BJ178" s="96"/>
      <c r="BK178" s="96"/>
      <c r="BL178" s="96">
        <f>IF(SUM(BI178:BK178)=0,MASTER_DATA_MAPPED!BL178*VLOOKUP(BL$20,Backend!$A$2:$K$61,VLOOKUP(MASTER_DATA_ESCALATED!$B178,Backend!$M$3:$O$8,3,FALSE),FALSE),SUM(BI178:BK178))</f>
        <v>0</v>
      </c>
      <c r="BM178" s="96"/>
      <c r="BN178" s="96"/>
      <c r="BO178" s="96"/>
      <c r="BP178" s="96">
        <f>IF(SUM(BM178:BO178)=0,MASTER_DATA_MAPPED!BP178*VLOOKUP(BP$20,Backend!$A$2:$K$61,VLOOKUP(MASTER_DATA_ESCALATED!$B178,Backend!$M$3:$O$8,3,FALSE),FALSE),SUM(BM178:BO178))</f>
        <v>255517824.00440449</v>
      </c>
      <c r="BQ178" s="96"/>
      <c r="BR178" s="96"/>
      <c r="BS178" s="96"/>
      <c r="BT178" s="96">
        <f>IF(SUM(BQ178:BS178)=0,MASTER_DATA_MAPPED!BT178*VLOOKUP(BT$20,Backend!$A$2:$K$61,VLOOKUP(MASTER_DATA_ESCALATED!$B178,Backend!$M$3:$O$8,3,FALSE),FALSE),SUM(BQ178:BS178))</f>
        <v>138091577.90420261</v>
      </c>
      <c r="BU178" s="96"/>
      <c r="BV178" s="96"/>
      <c r="BW178" s="96"/>
      <c r="BX178" s="96">
        <f>IF(SUM(BU178:BW178)=0,MASTER_DATA_MAPPED!BX178*VLOOKUP(BX$20,Backend!$A$2:$K$61,VLOOKUP(MASTER_DATA_ESCALATED!$B178,Backend!$M$3:$O$8,3,FALSE),FALSE),SUM(BU178:BW178))</f>
        <v>70320302.807854652</v>
      </c>
      <c r="BY178" s="96"/>
      <c r="BZ178" s="96"/>
      <c r="CA178" s="96"/>
      <c r="CB178" s="96">
        <f>IF(SUM(BY178:CA178)=0,MASTER_DATA_MAPPED!CB178*VLOOKUP(CB$20,Backend!$A$2:$K$61,VLOOKUP(MASTER_DATA_ESCALATED!$B178,Backend!$M$3:$O$8,3,FALSE),FALSE),SUM(BY178:CA178))</f>
        <v>110107783.26298404</v>
      </c>
      <c r="CC178" s="96"/>
      <c r="CD178" s="96"/>
      <c r="CE178" s="96"/>
      <c r="CF178" s="96">
        <f>IF(SUM(CC178:CE178)=0,MASTER_DATA_MAPPED!CF178*VLOOKUP(CF$20,Backend!$A$2:$K$61,VLOOKUP(MASTER_DATA_ESCALATED!$B178,Backend!$M$3:$O$8,3,FALSE),FALSE),SUM(CC178:CE178))</f>
        <v>64296337.493118003</v>
      </c>
      <c r="CG178" s="96"/>
      <c r="CH178" s="96"/>
      <c r="CI178" s="96"/>
      <c r="CJ178" s="96">
        <f>IF(SUM(CG178:CI178)=0,MASTER_DATA_MAPPED!CJ178*VLOOKUP(CJ$20,Backend!$A$2:$K$61,VLOOKUP(MASTER_DATA_ESCALATED!$B178,Backend!$M$3:$O$8,3,FALSE),FALSE),SUM(CG178:CI178))</f>
        <v>0</v>
      </c>
      <c r="CK178" s="96"/>
      <c r="CL178" s="96"/>
      <c r="CM178" s="96"/>
      <c r="CN178" s="96">
        <f>IF(SUM(CK178:CM178)=0,MASTER_DATA_MAPPED!CN178*VLOOKUP(CN$20,Backend!$A$2:$K$61,VLOOKUP(MASTER_DATA_ESCALATED!$B178,Backend!$M$3:$O$8,3,FALSE),FALSE),SUM(CK178:CM178))</f>
        <v>0</v>
      </c>
      <c r="CO178" s="96"/>
      <c r="CP178" s="96"/>
      <c r="CQ178" s="96"/>
      <c r="CR178" s="96">
        <f>IF(SUM(CO178:CQ178)=0,MASTER_DATA_MAPPED!CR178*VLOOKUP(CR$20,Backend!$A$2:$K$61,VLOOKUP(MASTER_DATA_ESCALATED!$B178,Backend!$M$3:$O$8,3,FALSE),FALSE),SUM(CO178:CQ178))</f>
        <v>0</v>
      </c>
      <c r="CS178" s="96"/>
      <c r="CT178" s="96"/>
      <c r="CU178" s="96"/>
      <c r="CV178" s="96">
        <f>IF(SUM(CS178:CU178)=0,MASTER_DATA_MAPPED!CV178*VLOOKUP(CV$20,Backend!$A$2:$K$61,VLOOKUP(MASTER_DATA_ESCALATED!$B178,Backend!$M$3:$O$8,3,FALSE),FALSE),SUM(CS178:CU178))</f>
        <v>0</v>
      </c>
      <c r="CW178" s="96"/>
      <c r="CX178" s="96"/>
      <c r="CY178" s="96"/>
      <c r="CZ178" s="96">
        <f>IF(SUM(CW178:CY178)=0,MASTER_DATA_MAPPED!CZ178*VLOOKUP(CZ$20,Backend!$A$2:$K$61,VLOOKUP(MASTER_DATA_ESCALATED!$B178,Backend!$M$3:$O$8,3,FALSE),FALSE),SUM(CW178:CY178))</f>
        <v>0</v>
      </c>
      <c r="DA178" s="96"/>
      <c r="DB178" s="96"/>
      <c r="DC178" s="96"/>
      <c r="DD178" s="96" t="e">
        <f>IF(SUM(DA178:DC178)=0,MASTER_DATA_MAPPED!DD178*VLOOKUP(DD$20,Backend!$A$2:$K$61,VLOOKUP(MASTER_DATA_ESCALATED!$B178,Backend!$M$3:$O$8,3,FALSE),FALSE),SUM(DA178:DC178))</f>
        <v>#N/A</v>
      </c>
      <c r="DE178" s="96"/>
      <c r="DF178" s="96"/>
      <c r="DG178" s="96"/>
      <c r="DH178" s="96">
        <f>IF(SUM(DE178:DG178)=0,MASTER_DATA_MAPPED!DH178*VLOOKUP(DH$20,Backend!$A$2:$K$61,VLOOKUP(MASTER_DATA_ESCALATED!$B178,Backend!$M$3:$O$8,3,FALSE),FALSE),SUM(DE178:DG178))</f>
        <v>8889200.4709415957</v>
      </c>
      <c r="DI178" s="96"/>
      <c r="DJ178" s="96"/>
      <c r="DK178" s="96"/>
      <c r="DL178" s="96">
        <f>IF(SUM(DI178:DK178)=0,MASTER_DATA_MAPPED!DL178*VLOOKUP(DL$20,Backend!$A$2:$K$61,VLOOKUP(MASTER_DATA_ESCALATED!$B178,Backend!$M$3:$O$8,3,FALSE),FALSE),SUM(DI178:DK178))</f>
        <v>13266151.111175541</v>
      </c>
      <c r="DM178" s="96"/>
      <c r="DN178" s="96"/>
      <c r="DO178" s="96"/>
      <c r="DP178" s="96">
        <f>IF(SUM(DM178:DO178)=0,MASTER_DATA_MAPPED!DP178*VLOOKUP(DP$20,Backend!$A$2:$K$61,VLOOKUP(MASTER_DATA_ESCALATED!$B178,Backend!$M$3:$O$8,3,FALSE),FALSE),SUM(DM178:DO178))</f>
        <v>22189438.455555286</v>
      </c>
      <c r="DQ178" s="96"/>
      <c r="DR178" s="96"/>
      <c r="DS178" s="96"/>
      <c r="DT178" s="96">
        <f>IF(SUM(DQ178:DS178)=0,MASTER_DATA_MAPPED!DT178*VLOOKUP(DT$20,Backend!$A$2:$K$61,VLOOKUP(MASTER_DATA_ESCALATED!$B178,Backend!$M$3:$O$8,3,FALSE),FALSE),SUM(DQ178:DS178))</f>
        <v>39425559.612969063</v>
      </c>
      <c r="DU178" s="96"/>
      <c r="DV178" s="96"/>
      <c r="DW178" s="96"/>
      <c r="DX178" s="96">
        <f>IF(SUM(DU178:DW178)=0,MASTER_DATA_MAPPED!DX178*VLOOKUP(DX$20,Backend!$A$2:$K$61,VLOOKUP(MASTER_DATA_ESCALATED!$B178,Backend!$M$3:$O$8,3,FALSE),FALSE),SUM(DU178:DW178))</f>
        <v>71766333.609998599</v>
      </c>
      <c r="DY178" s="96"/>
      <c r="DZ178" s="96"/>
      <c r="EA178" s="96"/>
      <c r="EB178" s="96">
        <f>IF(SUM(DY178:EA178)=0,MASTER_DATA_MAPPED!EB178*VLOOKUP(EB$20,Backend!$A$2:$K$61,VLOOKUP(MASTER_DATA_ESCALATED!$B178,Backend!$M$3:$O$8,3,FALSE),FALSE),SUM(DY178:EA178))</f>
        <v>87413761.266547799</v>
      </c>
      <c r="EC178" s="96"/>
      <c r="ED178" s="96"/>
      <c r="EE178" s="96"/>
      <c r="EF178" s="96">
        <f>IF(SUM(EC178:EE178)=0,MASTER_DATA_MAPPED!EF178*VLOOKUP(EF$20,Backend!$A$2:$K$61,VLOOKUP(MASTER_DATA_ESCALATED!$B178,Backend!$M$3:$O$8,3,FALSE),FALSE),SUM(EC178:EE178))</f>
        <v>17029129.00545954</v>
      </c>
      <c r="EG178" s="96"/>
      <c r="EH178" s="96"/>
      <c r="EI178" s="96"/>
      <c r="EJ178" s="96">
        <f>IF(SUM(EG178:EI178)=0,MASTER_DATA_MAPPED!EJ178*VLOOKUP(EJ$20,Backend!$A$2:$K$61,VLOOKUP(MASTER_DATA_ESCALATED!$B178,Backend!$M$3:$O$8,3,FALSE),FALSE),SUM(EG178:EI178))</f>
        <v>0</v>
      </c>
      <c r="EK178" s="96"/>
      <c r="EL178" s="96"/>
      <c r="EM178" s="96"/>
      <c r="EN178" s="96">
        <f>IF(SUM(EK178:EM178)=0,MASTER_DATA_MAPPED!EN178*VLOOKUP(EN$20,Backend!$A$2:$K$61,VLOOKUP(MASTER_DATA_ESCALATED!$B178,Backend!$M$3:$O$8,3,FALSE),FALSE),SUM(EK178:EM178))</f>
        <v>0</v>
      </c>
      <c r="EO178" s="96"/>
      <c r="EP178" s="96"/>
      <c r="EQ178" s="96"/>
      <c r="ER178" s="96">
        <f>IF(SUM(EO178:EQ178)=0,MASTER_DATA_MAPPED!ER178*VLOOKUP(ER$20,Backend!$A$2:$K$61,VLOOKUP(MASTER_DATA_ESCALATED!$B178,Backend!$M$3:$O$8,3,FALSE),FALSE),SUM(EO178:EQ178))</f>
        <v>0</v>
      </c>
      <c r="ES178" s="96"/>
      <c r="ET178" s="96"/>
      <c r="EU178" s="96"/>
      <c r="EV178" s="96">
        <f>IF(SUM(ES178:EU178)=0,MASTER_DATA_MAPPED!EV178*VLOOKUP(EV$20,Backend!$A$2:$K$61,VLOOKUP(MASTER_DATA_ESCALATED!$B178,Backend!$M$3:$O$8,3,FALSE),FALSE),SUM(ES178:EU178))</f>
        <v>0</v>
      </c>
      <c r="EW178" s="96"/>
      <c r="EX178" s="96"/>
      <c r="EY178" s="96"/>
      <c r="EZ178" s="96">
        <f>IF(SUM(EW178:EY178)=0,MASTER_DATA_MAPPED!EZ178*VLOOKUP(EZ$20,Backend!$A$2:$K$61,VLOOKUP(MASTER_DATA_ESCALATED!$B178,Backend!$M$3:$O$8,3,FALSE),FALSE),SUM(EW178:EY178))</f>
        <v>37451611.855386309</v>
      </c>
      <c r="FA178" s="96"/>
      <c r="FB178" s="96"/>
      <c r="FC178" s="96"/>
      <c r="FD178" s="96">
        <f>IF(SUM(FA178:FC178)=0,MASTER_DATA_MAPPED!FD178*VLOOKUP(FD$20,Backend!$A$2:$K$61,VLOOKUP(MASTER_DATA_ESCALATED!$B178,Backend!$M$3:$O$8,3,FALSE),FALSE),SUM(FA178:FC178))</f>
        <v>34602829.142962009</v>
      </c>
      <c r="FE178" s="96"/>
      <c r="FF178" s="96"/>
      <c r="FG178" s="96"/>
      <c r="FH178" s="96">
        <f>IF(SUM(FE178:FG178)=0,MASTER_DATA_MAPPED!FH178*VLOOKUP(FH$20,Backend!$A$2:$K$61,VLOOKUP(MASTER_DATA_ESCALATED!$B178,Backend!$M$3:$O$8,3,FALSE),FALSE),SUM(FE178:FG178))</f>
        <v>33259482.657368325</v>
      </c>
      <c r="FI178" s="96"/>
      <c r="FJ178" s="96"/>
      <c r="FK178" s="96"/>
      <c r="FL178" s="96">
        <f>IF(SUM(FI178:FK178)=0,MASTER_DATA_MAPPED!FL178*VLOOKUP(FL$20,Backend!$A$2:$K$61,VLOOKUP(MASTER_DATA_ESCALATED!$B178,Backend!$M$3:$O$8,3,FALSE),FALSE),SUM(FI178:FK178))</f>
        <v>65530884.015415676</v>
      </c>
      <c r="FM178" s="96"/>
      <c r="FN178" s="96"/>
      <c r="FO178" s="96"/>
      <c r="FP178" s="96">
        <f>IF(SUM(FM178:FO178)=0,MASTER_DATA_MAPPED!FP178*VLOOKUP(FP$20,Backend!$A$2:$K$61,VLOOKUP(MASTER_DATA_ESCALATED!$B178,Backend!$M$3:$O$8,3,FALSE),FALSE),SUM(FM178:FO178))</f>
        <v>92286557.824133798</v>
      </c>
      <c r="FQ178" s="96"/>
      <c r="FR178" s="96"/>
      <c r="FS178" s="96"/>
      <c r="FT178" s="96">
        <f>IF(SUM(FQ178:FS178)=0,MASTER_DATA_MAPPED!FT178*VLOOKUP(FT$20,Backend!$A$2:$K$61,VLOOKUP(MASTER_DATA_ESCALATED!$B178,Backend!$M$3:$O$8,3,FALSE),FALSE),SUM(FQ178:FS178))</f>
        <v>80285306.369211748</v>
      </c>
      <c r="FU178" s="96"/>
      <c r="FV178" s="96"/>
      <c r="FW178" s="96"/>
      <c r="FX178" s="96">
        <f>IF(SUM(FU178:FW178)=0,MASTER_DATA_MAPPED!FX178*VLOOKUP(FX$20,Backend!$A$2:$K$61,VLOOKUP(MASTER_DATA_ESCALATED!$B178,Backend!$M$3:$O$8,3,FALSE),FALSE),SUM(FU178:FW178))</f>
        <v>79037003.464961514</v>
      </c>
      <c r="FY178" s="96"/>
      <c r="FZ178" s="96"/>
      <c r="GA178" s="96"/>
      <c r="GB178" s="96">
        <f>IF(SUM(FY178:GA178)=0,MASTER_DATA_MAPPED!GB178*VLOOKUP(GB$20,Backend!$A$2:$K$61,VLOOKUP(MASTER_DATA_ESCALATED!$B178,Backend!$M$3:$O$8,3,FALSE),FALSE),SUM(FY178:GA178))</f>
        <v>95808673.492978737</v>
      </c>
      <c r="GC178" s="96"/>
      <c r="GD178" s="96"/>
      <c r="GE178" s="96"/>
      <c r="GF178" s="96">
        <f>IF(SUM(GC178:GE178)=0,MASTER_DATA_MAPPED!GF178*VLOOKUP(GF$20,Backend!$A$2:$K$61,VLOOKUP(MASTER_DATA_ESCALATED!$B178,Backend!$M$3:$O$8,3,FALSE),FALSE),SUM(GC178:GE178))</f>
        <v>83766615.590586498</v>
      </c>
      <c r="GG178" s="96"/>
      <c r="GH178" s="96"/>
      <c r="GI178" s="96"/>
      <c r="GJ178" s="96">
        <f>IF(SUM(GG178:GI178)=0,MASTER_DATA_MAPPED!GJ178*VLOOKUP(GJ$20,Backend!$A$2:$K$61,VLOOKUP(MASTER_DATA_ESCALATED!$B178,Backend!$M$3:$O$8,3,FALSE),FALSE),SUM(GG178:GI178))</f>
        <v>82583555.968577802</v>
      </c>
      <c r="GK178" s="96"/>
      <c r="GL178" s="96"/>
      <c r="GM178" s="96"/>
      <c r="GN178" s="96">
        <f>IF(SUM(GK178:GM178)=0,MASTER_DATA_MAPPED!GN178*VLOOKUP(GN$20,Backend!$A$2:$K$61,VLOOKUP(MASTER_DATA_ESCALATED!$B178,Backend!$M$3:$O$8,3,FALSE),FALSE),SUM(GK178:GM178))</f>
        <v>64830879.37735337</v>
      </c>
      <c r="GO178" s="96"/>
      <c r="GP178" s="96"/>
      <c r="GQ178" s="96"/>
      <c r="GR178" s="96">
        <f>IF(SUM(GO178:GQ178)=0,MASTER_DATA_MAPPED!GR178*VLOOKUP(GR$20,Backend!$A$2:$K$61,VLOOKUP(MASTER_DATA_ESCALATED!$B178,Backend!$M$3:$O$8,3,FALSE),FALSE),SUM(GO178:GQ178))</f>
        <v>52739153.876380526</v>
      </c>
      <c r="GS178" s="96"/>
      <c r="GT178" s="96"/>
      <c r="GU178" s="96"/>
      <c r="GV178" s="96">
        <f>IF(SUM(GS178:GU178)=0,MASTER_DATA_MAPPED!GV178*VLOOKUP(GV$20,Backend!$A$2:$K$61,VLOOKUP(MASTER_DATA_ESCALATED!$B178,Backend!$M$3:$O$8,3,FALSE),FALSE),SUM(GS178:GU178))</f>
        <v>51348013.355197154</v>
      </c>
    </row>
    <row r="179" spans="2:204" s="25" customFormat="1" ht="17.25" hidden="1" outlineLevel="1" x14ac:dyDescent="0.3">
      <c r="B179" s="183">
        <f t="shared" si="5"/>
        <v>50</v>
      </c>
      <c r="C179" s="51">
        <f t="shared" si="4"/>
        <v>53</v>
      </c>
      <c r="D179" s="75"/>
      <c r="E179" s="51">
        <v>53</v>
      </c>
      <c r="F179" s="51"/>
      <c r="G179" s="76"/>
      <c r="H179" s="37" t="s">
        <v>179</v>
      </c>
      <c r="I179" s="96"/>
      <c r="J179" s="96"/>
      <c r="K179" s="96"/>
      <c r="L179" s="96">
        <f>IF(SUM(I179:K179)=0,MASTER_DATA_MAPPED!L179*VLOOKUP(L$20,Backend!$A$2:$K$61,VLOOKUP(MASTER_DATA_ESCALATED!$B179,Backend!$M$3:$O$8,3,FALSE),FALSE),SUM(I179:K179))</f>
        <v>0</v>
      </c>
      <c r="M179" s="96"/>
      <c r="N179" s="96"/>
      <c r="O179" s="96"/>
      <c r="P179" s="96">
        <f>IF(SUM(M179:O179)=0,MASTER_DATA_MAPPED!P179*VLOOKUP(P$20,Backend!$A$2:$K$61,VLOOKUP(MASTER_DATA_ESCALATED!$B179,Backend!$M$3:$O$8,3,FALSE),FALSE),SUM(M179:O179))</f>
        <v>0</v>
      </c>
      <c r="Q179" s="96"/>
      <c r="R179" s="96"/>
      <c r="S179" s="96"/>
      <c r="T179" s="96">
        <f>IF(SUM(Q179:S179)=0,MASTER_DATA_MAPPED!T179*VLOOKUP(T$20,Backend!$A$2:$K$61,VLOOKUP(MASTER_DATA_ESCALATED!$B179,Backend!$M$3:$O$8,3,FALSE),FALSE),SUM(Q179:S179))</f>
        <v>0</v>
      </c>
      <c r="U179" s="96"/>
      <c r="V179" s="96"/>
      <c r="W179" s="96"/>
      <c r="X179" s="96">
        <f>IF(SUM(U179:W179)=0,MASTER_DATA_MAPPED!X179*VLOOKUP(X$20,Backend!$A$2:$K$61,VLOOKUP(MASTER_DATA_ESCALATED!$B179,Backend!$M$3:$O$8,3,FALSE),FALSE),SUM(U179:W179))</f>
        <v>0</v>
      </c>
      <c r="Y179" s="96"/>
      <c r="Z179" s="96"/>
      <c r="AA179" s="96"/>
      <c r="AB179" s="96">
        <f>IF(SUM(Y179:AA179)=0,MASTER_DATA_MAPPED!AB179*VLOOKUP(AB$20,Backend!$A$2:$K$61,VLOOKUP(MASTER_DATA_ESCALATED!$B179,Backend!$M$3:$O$8,3,FALSE),FALSE),SUM(Y179:AA179))</f>
        <v>0</v>
      </c>
      <c r="AC179" s="96"/>
      <c r="AD179" s="96"/>
      <c r="AE179" s="96"/>
      <c r="AF179" s="96">
        <f>IF(SUM(AC179:AE179)=0,MASTER_DATA_MAPPED!AF179*VLOOKUP(AF$20,Backend!$A$2:$K$61,VLOOKUP(MASTER_DATA_ESCALATED!$B179,Backend!$M$3:$O$8,3,FALSE),FALSE),SUM(AC179:AE179))</f>
        <v>0</v>
      </c>
      <c r="AG179" s="96"/>
      <c r="AH179" s="96"/>
      <c r="AI179" s="96"/>
      <c r="AJ179" s="96">
        <f>IF(SUM(AG179:AI179)=0,MASTER_DATA_MAPPED!AJ179*VLOOKUP(AJ$20,Backend!$A$2:$K$61,VLOOKUP(MASTER_DATA_ESCALATED!$B179,Backend!$M$3:$O$8,3,FALSE),FALSE),SUM(AG179:AI179))</f>
        <v>0</v>
      </c>
      <c r="AK179" s="96"/>
      <c r="AL179" s="96"/>
      <c r="AM179" s="96"/>
      <c r="AN179" s="96">
        <f>IF(SUM(AK179:AM179)=0,MASTER_DATA_MAPPED!AN179*VLOOKUP(AN$20,Backend!$A$2:$K$61,VLOOKUP(MASTER_DATA_ESCALATED!$B179,Backend!$M$3:$O$8,3,FALSE),FALSE),SUM(AK179:AM179))</f>
        <v>0</v>
      </c>
      <c r="AO179" s="96"/>
      <c r="AP179" s="96"/>
      <c r="AQ179" s="96"/>
      <c r="AR179" s="96">
        <f>IF(SUM(AO179:AQ179)=0,MASTER_DATA_MAPPED!AR179*VLOOKUP(AR$20,Backend!$A$2:$K$61,VLOOKUP(MASTER_DATA_ESCALATED!$B179,Backend!$M$3:$O$8,3,FALSE),FALSE),SUM(AO179:AQ179))</f>
        <v>0</v>
      </c>
      <c r="AS179" s="96"/>
      <c r="AT179" s="96"/>
      <c r="AU179" s="96"/>
      <c r="AV179" s="96">
        <f>IF(SUM(AS179:AU179)=0,MASTER_DATA_MAPPED!AV179*VLOOKUP(AV$20,Backend!$A$2:$K$61,VLOOKUP(MASTER_DATA_ESCALATED!$B179,Backend!$M$3:$O$8,3,FALSE),FALSE),SUM(AS179:AU179))</f>
        <v>0</v>
      </c>
      <c r="AW179" s="96"/>
      <c r="AX179" s="96"/>
      <c r="AY179" s="96"/>
      <c r="AZ179" s="96">
        <f>IF(SUM(AW179:AY179)=0,MASTER_DATA_MAPPED!AZ179*VLOOKUP(AZ$20,Backend!$A$2:$K$61,VLOOKUP(MASTER_DATA_ESCALATED!$B179,Backend!$M$3:$O$8,3,FALSE),FALSE),SUM(AW179:AY179))</f>
        <v>0</v>
      </c>
      <c r="BA179" s="96"/>
      <c r="BB179" s="96"/>
      <c r="BC179" s="96"/>
      <c r="BD179" s="96">
        <f>IF(SUM(BA179:BC179)=0,MASTER_DATA_MAPPED!BD179*VLOOKUP(BD$20,Backend!$A$2:$K$61,VLOOKUP(MASTER_DATA_ESCALATED!$B179,Backend!$M$3:$O$8,3,FALSE),FALSE),SUM(BA179:BC179))</f>
        <v>0</v>
      </c>
      <c r="BE179" s="96"/>
      <c r="BF179" s="96"/>
      <c r="BG179" s="96"/>
      <c r="BH179" s="96">
        <f>IF(SUM(BE179:BG179)=0,MASTER_DATA_MAPPED!BH179*VLOOKUP(BH$20,Backend!$A$2:$K$61,VLOOKUP(MASTER_DATA_ESCALATED!$B179,Backend!$M$3:$O$8,3,FALSE),FALSE),SUM(BE179:BG179))</f>
        <v>0</v>
      </c>
      <c r="BI179" s="96"/>
      <c r="BJ179" s="96"/>
      <c r="BK179" s="96"/>
      <c r="BL179" s="96">
        <f>IF(SUM(BI179:BK179)=0,MASTER_DATA_MAPPED!BL179*VLOOKUP(BL$20,Backend!$A$2:$K$61,VLOOKUP(MASTER_DATA_ESCALATED!$B179,Backend!$M$3:$O$8,3,FALSE),FALSE),SUM(BI179:BK179))</f>
        <v>0</v>
      </c>
      <c r="BM179" s="96"/>
      <c r="BN179" s="96"/>
      <c r="BO179" s="96"/>
      <c r="BP179" s="96">
        <f>IF(SUM(BM179:BO179)=0,MASTER_DATA_MAPPED!BP179*VLOOKUP(BP$20,Backend!$A$2:$K$61,VLOOKUP(MASTER_DATA_ESCALATED!$B179,Backend!$M$3:$O$8,3,FALSE),FALSE),SUM(BM179:BO179))</f>
        <v>0</v>
      </c>
      <c r="BQ179" s="96"/>
      <c r="BR179" s="96"/>
      <c r="BS179" s="96"/>
      <c r="BT179" s="96">
        <f>IF(SUM(BQ179:BS179)=0,MASTER_DATA_MAPPED!BT179*VLOOKUP(BT$20,Backend!$A$2:$K$61,VLOOKUP(MASTER_DATA_ESCALATED!$B179,Backend!$M$3:$O$8,3,FALSE),FALSE),SUM(BQ179:BS179))</f>
        <v>0</v>
      </c>
      <c r="BU179" s="96"/>
      <c r="BV179" s="96"/>
      <c r="BW179" s="96"/>
      <c r="BX179" s="96">
        <f>IF(SUM(BU179:BW179)=0,MASTER_DATA_MAPPED!BX179*VLOOKUP(BX$20,Backend!$A$2:$K$61,VLOOKUP(MASTER_DATA_ESCALATED!$B179,Backend!$M$3:$O$8,3,FALSE),FALSE),SUM(BU179:BW179))</f>
        <v>0</v>
      </c>
      <c r="BY179" s="96"/>
      <c r="BZ179" s="96"/>
      <c r="CA179" s="96"/>
      <c r="CB179" s="96">
        <f>IF(SUM(BY179:CA179)=0,MASTER_DATA_MAPPED!CB179*VLOOKUP(CB$20,Backend!$A$2:$K$61,VLOOKUP(MASTER_DATA_ESCALATED!$B179,Backend!$M$3:$O$8,3,FALSE),FALSE),SUM(BY179:CA179))</f>
        <v>0</v>
      </c>
      <c r="CC179" s="96"/>
      <c r="CD179" s="96"/>
      <c r="CE179" s="96"/>
      <c r="CF179" s="96">
        <f>IF(SUM(CC179:CE179)=0,MASTER_DATA_MAPPED!CF179*VLOOKUP(CF$20,Backend!$A$2:$K$61,VLOOKUP(MASTER_DATA_ESCALATED!$B179,Backend!$M$3:$O$8,3,FALSE),FALSE),SUM(CC179:CE179))</f>
        <v>0</v>
      </c>
      <c r="CG179" s="96"/>
      <c r="CH179" s="96"/>
      <c r="CI179" s="96"/>
      <c r="CJ179" s="96">
        <f>IF(SUM(CG179:CI179)=0,MASTER_DATA_MAPPED!CJ179*VLOOKUP(CJ$20,Backend!$A$2:$K$61,VLOOKUP(MASTER_DATA_ESCALATED!$B179,Backend!$M$3:$O$8,3,FALSE),FALSE),SUM(CG179:CI179))</f>
        <v>0</v>
      </c>
      <c r="CK179" s="96"/>
      <c r="CL179" s="96"/>
      <c r="CM179" s="96"/>
      <c r="CN179" s="96">
        <f>IF(SUM(CK179:CM179)=0,MASTER_DATA_MAPPED!CN179*VLOOKUP(CN$20,Backend!$A$2:$K$61,VLOOKUP(MASTER_DATA_ESCALATED!$B179,Backend!$M$3:$O$8,3,FALSE),FALSE),SUM(CK179:CM179))</f>
        <v>0</v>
      </c>
      <c r="CO179" s="96"/>
      <c r="CP179" s="96"/>
      <c r="CQ179" s="96"/>
      <c r="CR179" s="96">
        <f>IF(SUM(CO179:CQ179)=0,MASTER_DATA_MAPPED!CR179*VLOOKUP(CR$20,Backend!$A$2:$K$61,VLOOKUP(MASTER_DATA_ESCALATED!$B179,Backend!$M$3:$O$8,3,FALSE),FALSE),SUM(CO179:CQ179))</f>
        <v>0</v>
      </c>
      <c r="CS179" s="96"/>
      <c r="CT179" s="96"/>
      <c r="CU179" s="96"/>
      <c r="CV179" s="96">
        <f>IF(SUM(CS179:CU179)=0,MASTER_DATA_MAPPED!CV179*VLOOKUP(CV$20,Backend!$A$2:$K$61,VLOOKUP(MASTER_DATA_ESCALATED!$B179,Backend!$M$3:$O$8,3,FALSE),FALSE),SUM(CS179:CU179))</f>
        <v>0</v>
      </c>
      <c r="CW179" s="96"/>
      <c r="CX179" s="96"/>
      <c r="CY179" s="96"/>
      <c r="CZ179" s="96">
        <f>IF(SUM(CW179:CY179)=0,MASTER_DATA_MAPPED!CZ179*VLOOKUP(CZ$20,Backend!$A$2:$K$61,VLOOKUP(MASTER_DATA_ESCALATED!$B179,Backend!$M$3:$O$8,3,FALSE),FALSE),SUM(CW179:CY179))</f>
        <v>0</v>
      </c>
      <c r="DA179" s="96"/>
      <c r="DB179" s="96"/>
      <c r="DC179" s="96"/>
      <c r="DD179" s="96" t="e">
        <f>IF(SUM(DA179:DC179)=0,MASTER_DATA_MAPPED!DD179*VLOOKUP(DD$20,Backend!$A$2:$K$61,VLOOKUP(MASTER_DATA_ESCALATED!$B179,Backend!$M$3:$O$8,3,FALSE),FALSE),SUM(DA179:DC179))</f>
        <v>#N/A</v>
      </c>
      <c r="DE179" s="96"/>
      <c r="DF179" s="96"/>
      <c r="DG179" s="96"/>
      <c r="DH179" s="96">
        <f>IF(SUM(DE179:DG179)=0,MASTER_DATA_MAPPED!DH179*VLOOKUP(DH$20,Backend!$A$2:$K$61,VLOOKUP(MASTER_DATA_ESCALATED!$B179,Backend!$M$3:$O$8,3,FALSE),FALSE),SUM(DE179:DG179))</f>
        <v>0</v>
      </c>
      <c r="DI179" s="96"/>
      <c r="DJ179" s="96"/>
      <c r="DK179" s="96"/>
      <c r="DL179" s="96">
        <f>IF(SUM(DI179:DK179)=0,MASTER_DATA_MAPPED!DL179*VLOOKUP(DL$20,Backend!$A$2:$K$61,VLOOKUP(MASTER_DATA_ESCALATED!$B179,Backend!$M$3:$O$8,3,FALSE),FALSE),SUM(DI179:DK179))</f>
        <v>0</v>
      </c>
      <c r="DM179" s="96"/>
      <c r="DN179" s="96"/>
      <c r="DO179" s="96"/>
      <c r="DP179" s="96">
        <f>IF(SUM(DM179:DO179)=0,MASTER_DATA_MAPPED!DP179*VLOOKUP(DP$20,Backend!$A$2:$K$61,VLOOKUP(MASTER_DATA_ESCALATED!$B179,Backend!$M$3:$O$8,3,FALSE),FALSE),SUM(DM179:DO179))</f>
        <v>0</v>
      </c>
      <c r="DQ179" s="96"/>
      <c r="DR179" s="96"/>
      <c r="DS179" s="96"/>
      <c r="DT179" s="96">
        <f>IF(SUM(DQ179:DS179)=0,MASTER_DATA_MAPPED!DT179*VLOOKUP(DT$20,Backend!$A$2:$K$61,VLOOKUP(MASTER_DATA_ESCALATED!$B179,Backend!$M$3:$O$8,3,FALSE),FALSE),SUM(DQ179:DS179))</f>
        <v>0</v>
      </c>
      <c r="DU179" s="96"/>
      <c r="DV179" s="96"/>
      <c r="DW179" s="96"/>
      <c r="DX179" s="96">
        <f>IF(SUM(DU179:DW179)=0,MASTER_DATA_MAPPED!DX179*VLOOKUP(DX$20,Backend!$A$2:$K$61,VLOOKUP(MASTER_DATA_ESCALATED!$B179,Backend!$M$3:$O$8,3,FALSE),FALSE),SUM(DU179:DW179))</f>
        <v>0</v>
      </c>
      <c r="DY179" s="96"/>
      <c r="DZ179" s="96"/>
      <c r="EA179" s="96"/>
      <c r="EB179" s="96">
        <f>IF(SUM(DY179:EA179)=0,MASTER_DATA_MAPPED!EB179*VLOOKUP(EB$20,Backend!$A$2:$K$61,VLOOKUP(MASTER_DATA_ESCALATED!$B179,Backend!$M$3:$O$8,3,FALSE),FALSE),SUM(DY179:EA179))</f>
        <v>0</v>
      </c>
      <c r="EC179" s="96"/>
      <c r="ED179" s="96"/>
      <c r="EE179" s="96"/>
      <c r="EF179" s="96">
        <f>IF(SUM(EC179:EE179)=0,MASTER_DATA_MAPPED!EF179*VLOOKUP(EF$20,Backend!$A$2:$K$61,VLOOKUP(MASTER_DATA_ESCALATED!$B179,Backend!$M$3:$O$8,3,FALSE),FALSE),SUM(EC179:EE179))</f>
        <v>0</v>
      </c>
      <c r="EG179" s="96"/>
      <c r="EH179" s="96"/>
      <c r="EI179" s="96"/>
      <c r="EJ179" s="96">
        <f>IF(SUM(EG179:EI179)=0,MASTER_DATA_MAPPED!EJ179*VLOOKUP(EJ$20,Backend!$A$2:$K$61,VLOOKUP(MASTER_DATA_ESCALATED!$B179,Backend!$M$3:$O$8,3,FALSE),FALSE),SUM(EG179:EI179))</f>
        <v>0</v>
      </c>
      <c r="EK179" s="96"/>
      <c r="EL179" s="96"/>
      <c r="EM179" s="96"/>
      <c r="EN179" s="96">
        <f>IF(SUM(EK179:EM179)=0,MASTER_DATA_MAPPED!EN179*VLOOKUP(EN$20,Backend!$A$2:$K$61,VLOOKUP(MASTER_DATA_ESCALATED!$B179,Backend!$M$3:$O$8,3,FALSE),FALSE),SUM(EK179:EM179))</f>
        <v>0</v>
      </c>
      <c r="EO179" s="96"/>
      <c r="EP179" s="96"/>
      <c r="EQ179" s="96"/>
      <c r="ER179" s="96">
        <f>IF(SUM(EO179:EQ179)=0,MASTER_DATA_MAPPED!ER179*VLOOKUP(ER$20,Backend!$A$2:$K$61,VLOOKUP(MASTER_DATA_ESCALATED!$B179,Backend!$M$3:$O$8,3,FALSE),FALSE),SUM(EO179:EQ179))</f>
        <v>0</v>
      </c>
      <c r="ES179" s="96"/>
      <c r="ET179" s="96"/>
      <c r="EU179" s="96"/>
      <c r="EV179" s="96">
        <f>IF(SUM(ES179:EU179)=0,MASTER_DATA_MAPPED!EV179*VLOOKUP(EV$20,Backend!$A$2:$K$61,VLOOKUP(MASTER_DATA_ESCALATED!$B179,Backend!$M$3:$O$8,3,FALSE),FALSE),SUM(ES179:EU179))</f>
        <v>0</v>
      </c>
      <c r="EW179" s="96"/>
      <c r="EX179" s="96"/>
      <c r="EY179" s="96"/>
      <c r="EZ179" s="96">
        <f>IF(SUM(EW179:EY179)=0,MASTER_DATA_MAPPED!EZ179*VLOOKUP(EZ$20,Backend!$A$2:$K$61,VLOOKUP(MASTER_DATA_ESCALATED!$B179,Backend!$M$3:$O$8,3,FALSE),FALSE),SUM(EW179:EY179))</f>
        <v>0</v>
      </c>
      <c r="FA179" s="96"/>
      <c r="FB179" s="96"/>
      <c r="FC179" s="96"/>
      <c r="FD179" s="96">
        <f>IF(SUM(FA179:FC179)=0,MASTER_DATA_MAPPED!FD179*VLOOKUP(FD$20,Backend!$A$2:$K$61,VLOOKUP(MASTER_DATA_ESCALATED!$B179,Backend!$M$3:$O$8,3,FALSE),FALSE),SUM(FA179:FC179))</f>
        <v>0</v>
      </c>
      <c r="FE179" s="96"/>
      <c r="FF179" s="96"/>
      <c r="FG179" s="96"/>
      <c r="FH179" s="96">
        <f>IF(SUM(FE179:FG179)=0,MASTER_DATA_MAPPED!FH179*VLOOKUP(FH$20,Backend!$A$2:$K$61,VLOOKUP(MASTER_DATA_ESCALATED!$B179,Backend!$M$3:$O$8,3,FALSE),FALSE),SUM(FE179:FG179))</f>
        <v>0</v>
      </c>
      <c r="FI179" s="96"/>
      <c r="FJ179" s="96"/>
      <c r="FK179" s="96"/>
      <c r="FL179" s="96">
        <f>IF(SUM(FI179:FK179)=0,MASTER_DATA_MAPPED!FL179*VLOOKUP(FL$20,Backend!$A$2:$K$61,VLOOKUP(MASTER_DATA_ESCALATED!$B179,Backend!$M$3:$O$8,3,FALSE),FALSE),SUM(FI179:FK179))</f>
        <v>0</v>
      </c>
      <c r="FM179" s="96"/>
      <c r="FN179" s="96"/>
      <c r="FO179" s="96"/>
      <c r="FP179" s="96">
        <f>IF(SUM(FM179:FO179)=0,MASTER_DATA_MAPPED!FP179*VLOOKUP(FP$20,Backend!$A$2:$K$61,VLOOKUP(MASTER_DATA_ESCALATED!$B179,Backend!$M$3:$O$8,3,FALSE),FALSE),SUM(FM179:FO179))</f>
        <v>0</v>
      </c>
      <c r="FQ179" s="96"/>
      <c r="FR179" s="96"/>
      <c r="FS179" s="96"/>
      <c r="FT179" s="96">
        <f>IF(SUM(FQ179:FS179)=0,MASTER_DATA_MAPPED!FT179*VLOOKUP(FT$20,Backend!$A$2:$K$61,VLOOKUP(MASTER_DATA_ESCALATED!$B179,Backend!$M$3:$O$8,3,FALSE),FALSE),SUM(FQ179:FS179))</f>
        <v>0</v>
      </c>
      <c r="FU179" s="96"/>
      <c r="FV179" s="96"/>
      <c r="FW179" s="96"/>
      <c r="FX179" s="96">
        <f>IF(SUM(FU179:FW179)=0,MASTER_DATA_MAPPED!FX179*VLOOKUP(FX$20,Backend!$A$2:$K$61,VLOOKUP(MASTER_DATA_ESCALATED!$B179,Backend!$M$3:$O$8,3,FALSE),FALSE),SUM(FU179:FW179))</f>
        <v>0</v>
      </c>
      <c r="FY179" s="96"/>
      <c r="FZ179" s="96"/>
      <c r="GA179" s="96"/>
      <c r="GB179" s="96">
        <f>IF(SUM(FY179:GA179)=0,MASTER_DATA_MAPPED!GB179*VLOOKUP(GB$20,Backend!$A$2:$K$61,VLOOKUP(MASTER_DATA_ESCALATED!$B179,Backend!$M$3:$O$8,3,FALSE),FALSE),SUM(FY179:GA179))</f>
        <v>0</v>
      </c>
      <c r="GC179" s="96"/>
      <c r="GD179" s="96"/>
      <c r="GE179" s="96"/>
      <c r="GF179" s="96">
        <f>IF(SUM(GC179:GE179)=0,MASTER_DATA_MAPPED!GF179*VLOOKUP(GF$20,Backend!$A$2:$K$61,VLOOKUP(MASTER_DATA_ESCALATED!$B179,Backend!$M$3:$O$8,3,FALSE),FALSE),SUM(GC179:GE179))</f>
        <v>0</v>
      </c>
      <c r="GG179" s="96"/>
      <c r="GH179" s="96"/>
      <c r="GI179" s="96"/>
      <c r="GJ179" s="96">
        <f>IF(SUM(GG179:GI179)=0,MASTER_DATA_MAPPED!GJ179*VLOOKUP(GJ$20,Backend!$A$2:$K$61,VLOOKUP(MASTER_DATA_ESCALATED!$B179,Backend!$M$3:$O$8,3,FALSE),FALSE),SUM(GG179:GI179))</f>
        <v>0</v>
      </c>
      <c r="GK179" s="96"/>
      <c r="GL179" s="96"/>
      <c r="GM179" s="96"/>
      <c r="GN179" s="96">
        <f>IF(SUM(GK179:GM179)=0,MASTER_DATA_MAPPED!GN179*VLOOKUP(GN$20,Backend!$A$2:$K$61,VLOOKUP(MASTER_DATA_ESCALATED!$B179,Backend!$M$3:$O$8,3,FALSE),FALSE),SUM(GK179:GM179))</f>
        <v>0</v>
      </c>
      <c r="GO179" s="96"/>
      <c r="GP179" s="96"/>
      <c r="GQ179" s="96"/>
      <c r="GR179" s="96">
        <f>IF(SUM(GO179:GQ179)=0,MASTER_DATA_MAPPED!GR179*VLOOKUP(GR$20,Backend!$A$2:$K$61,VLOOKUP(MASTER_DATA_ESCALATED!$B179,Backend!$M$3:$O$8,3,FALSE),FALSE),SUM(GO179:GQ179))</f>
        <v>0</v>
      </c>
      <c r="GS179" s="96"/>
      <c r="GT179" s="96"/>
      <c r="GU179" s="96"/>
      <c r="GV179" s="96">
        <f>IF(SUM(GS179:GU179)=0,MASTER_DATA_MAPPED!GV179*VLOOKUP(GV$20,Backend!$A$2:$K$61,VLOOKUP(MASTER_DATA_ESCALATED!$B179,Backend!$M$3:$O$8,3,FALSE),FALSE),SUM(GS179:GU179))</f>
        <v>0</v>
      </c>
    </row>
    <row r="180" spans="2:204" s="25" customFormat="1" ht="17.25" hidden="1" outlineLevel="1" x14ac:dyDescent="0.3">
      <c r="B180" s="183">
        <f t="shared" si="5"/>
        <v>50</v>
      </c>
      <c r="C180" s="51">
        <f t="shared" si="4"/>
        <v>54</v>
      </c>
      <c r="D180" s="75"/>
      <c r="E180" s="51">
        <v>54</v>
      </c>
      <c r="F180" s="51"/>
      <c r="G180" s="76"/>
      <c r="H180" s="37" t="s">
        <v>180</v>
      </c>
      <c r="I180" s="96"/>
      <c r="J180" s="96"/>
      <c r="K180" s="96"/>
      <c r="L180" s="96">
        <f>IF(SUM(I180:K180)=0,MASTER_DATA_MAPPED!L180*VLOOKUP(L$20,Backend!$A$2:$K$61,VLOOKUP(MASTER_DATA_ESCALATED!$B180,Backend!$M$3:$O$8,3,FALSE),FALSE),SUM(I180:K180))</f>
        <v>164115835.0295437</v>
      </c>
      <c r="M180" s="96"/>
      <c r="N180" s="96"/>
      <c r="O180" s="96"/>
      <c r="P180" s="96">
        <f>IF(SUM(M180:O180)=0,MASTER_DATA_MAPPED!P180*VLOOKUP(P$20,Backend!$A$2:$K$61,VLOOKUP(MASTER_DATA_ESCALATED!$B180,Backend!$M$3:$O$8,3,FALSE),FALSE),SUM(M180:O180))</f>
        <v>655144552.15811598</v>
      </c>
      <c r="Q180" s="96"/>
      <c r="R180" s="96"/>
      <c r="S180" s="96"/>
      <c r="T180" s="96">
        <f>IF(SUM(Q180:S180)=0,MASTER_DATA_MAPPED!T180*VLOOKUP(T$20,Backend!$A$2:$K$61,VLOOKUP(MASTER_DATA_ESCALATED!$B180,Backend!$M$3:$O$8,3,FALSE),FALSE),SUM(Q180:S180))</f>
        <v>164129156.12004936</v>
      </c>
      <c r="U180" s="96"/>
      <c r="V180" s="96"/>
      <c r="W180" s="96"/>
      <c r="X180" s="96">
        <f>IF(SUM(U180:W180)=0,MASTER_DATA_MAPPED!X180*VLOOKUP(X$20,Backend!$A$2:$K$61,VLOOKUP(MASTER_DATA_ESCALATED!$B180,Backend!$M$3:$O$8,3,FALSE),FALSE),SUM(U180:W180))</f>
        <v>655144552.15811598</v>
      </c>
      <c r="Y180" s="96"/>
      <c r="Z180" s="96"/>
      <c r="AA180" s="96"/>
      <c r="AB180" s="96">
        <f>IF(SUM(Y180:AA180)=0,MASTER_DATA_MAPPED!AB180*VLOOKUP(AB$20,Backend!$A$2:$K$61,VLOOKUP(MASTER_DATA_ESCALATED!$B180,Backend!$M$3:$O$8,3,FALSE),FALSE),SUM(Y180:AA180))</f>
        <v>95925172.731148064</v>
      </c>
      <c r="AC180" s="96"/>
      <c r="AD180" s="96"/>
      <c r="AE180" s="96"/>
      <c r="AF180" s="96">
        <f>IF(SUM(AC180:AE180)=0,MASTER_DATA_MAPPED!AF180*VLOOKUP(AF$20,Backend!$A$2:$K$61,VLOOKUP(MASTER_DATA_ESCALATED!$B180,Backend!$M$3:$O$8,3,FALSE),FALSE),SUM(AC180:AE180))</f>
        <v>382355260.78352219</v>
      </c>
      <c r="AG180" s="96"/>
      <c r="AH180" s="96"/>
      <c r="AI180" s="96"/>
      <c r="AJ180" s="96">
        <f>IF(SUM(AG180:AI180)=0,MASTER_DATA_MAPPED!AJ180*VLOOKUP(AJ$20,Backend!$A$2:$K$61,VLOOKUP(MASTER_DATA_ESCALATED!$B180,Backend!$M$3:$O$8,3,FALSE),FALSE),SUM(AG180:AI180))</f>
        <v>95925172.731148064</v>
      </c>
      <c r="AK180" s="96"/>
      <c r="AL180" s="96"/>
      <c r="AM180" s="96"/>
      <c r="AN180" s="96">
        <f>IF(SUM(AK180:AM180)=0,MASTER_DATA_MAPPED!AN180*VLOOKUP(AN$20,Backend!$A$2:$K$61,VLOOKUP(MASTER_DATA_ESCALATED!$B180,Backend!$M$3:$O$8,3,FALSE),FALSE),SUM(AK180:AM180))</f>
        <v>382355260.78352219</v>
      </c>
      <c r="AO180" s="96"/>
      <c r="AP180" s="96"/>
      <c r="AQ180" s="96"/>
      <c r="AR180" s="96">
        <f>IF(SUM(AO180:AQ180)=0,MASTER_DATA_MAPPED!AR180*VLOOKUP(AR$20,Backend!$A$2:$K$61,VLOOKUP(MASTER_DATA_ESCALATED!$B180,Backend!$M$3:$O$8,3,FALSE),FALSE),SUM(AO180:AQ180))</f>
        <v>0</v>
      </c>
      <c r="AS180" s="96"/>
      <c r="AT180" s="96"/>
      <c r="AU180" s="96"/>
      <c r="AV180" s="96">
        <f>IF(SUM(AS180:AU180)=0,MASTER_DATA_MAPPED!AV180*VLOOKUP(AV$20,Backend!$A$2:$K$61,VLOOKUP(MASTER_DATA_ESCALATED!$B180,Backend!$M$3:$O$8,3,FALSE),FALSE),SUM(AS180:AU180))</f>
        <v>0</v>
      </c>
      <c r="AW180" s="96"/>
      <c r="AX180" s="96"/>
      <c r="AY180" s="96"/>
      <c r="AZ180" s="96">
        <f>IF(SUM(AW180:AY180)=0,MASTER_DATA_MAPPED!AZ180*VLOOKUP(AZ$20,Backend!$A$2:$K$61,VLOOKUP(MASTER_DATA_ESCALATED!$B180,Backend!$M$3:$O$8,3,FALSE),FALSE),SUM(AW180:AY180))</f>
        <v>0</v>
      </c>
      <c r="BA180" s="96"/>
      <c r="BB180" s="96"/>
      <c r="BC180" s="96"/>
      <c r="BD180" s="96">
        <f>IF(SUM(BA180:BC180)=0,MASTER_DATA_MAPPED!BD180*VLOOKUP(BD$20,Backend!$A$2:$K$61,VLOOKUP(MASTER_DATA_ESCALATED!$B180,Backend!$M$3:$O$8,3,FALSE),FALSE),SUM(BA180:BC180))</f>
        <v>0</v>
      </c>
      <c r="BE180" s="96"/>
      <c r="BF180" s="96"/>
      <c r="BG180" s="96"/>
      <c r="BH180" s="96">
        <f>IF(SUM(BE180:BG180)=0,MASTER_DATA_MAPPED!BH180*VLOOKUP(BH$20,Backend!$A$2:$K$61,VLOOKUP(MASTER_DATA_ESCALATED!$B180,Backend!$M$3:$O$8,3,FALSE),FALSE),SUM(BE180:BG180))</f>
        <v>0</v>
      </c>
      <c r="BI180" s="96"/>
      <c r="BJ180" s="96"/>
      <c r="BK180" s="96"/>
      <c r="BL180" s="96">
        <f>IF(SUM(BI180:BK180)=0,MASTER_DATA_MAPPED!BL180*VLOOKUP(BL$20,Backend!$A$2:$K$61,VLOOKUP(MASTER_DATA_ESCALATED!$B180,Backend!$M$3:$O$8,3,FALSE),FALSE),SUM(BI180:BK180))</f>
        <v>0</v>
      </c>
      <c r="BM180" s="96"/>
      <c r="BN180" s="96"/>
      <c r="BO180" s="96"/>
      <c r="BP180" s="96">
        <f>IF(SUM(BM180:BO180)=0,MASTER_DATA_MAPPED!BP180*VLOOKUP(BP$20,Backend!$A$2:$K$61,VLOOKUP(MASTER_DATA_ESCALATED!$B180,Backend!$M$3:$O$8,3,FALSE),FALSE),SUM(BM180:BO180))</f>
        <v>0</v>
      </c>
      <c r="BQ180" s="96"/>
      <c r="BR180" s="96"/>
      <c r="BS180" s="96"/>
      <c r="BT180" s="96">
        <f>IF(SUM(BQ180:BS180)=0,MASTER_DATA_MAPPED!BT180*VLOOKUP(BT$20,Backend!$A$2:$K$61,VLOOKUP(MASTER_DATA_ESCALATED!$B180,Backend!$M$3:$O$8,3,FALSE),FALSE),SUM(BQ180:BS180))</f>
        <v>0</v>
      </c>
      <c r="BU180" s="96"/>
      <c r="BV180" s="96"/>
      <c r="BW180" s="96"/>
      <c r="BX180" s="96">
        <f>IF(SUM(BU180:BW180)=0,MASTER_DATA_MAPPED!BX180*VLOOKUP(BX$20,Backend!$A$2:$K$61,VLOOKUP(MASTER_DATA_ESCALATED!$B180,Backend!$M$3:$O$8,3,FALSE),FALSE),SUM(BU180:BW180))</f>
        <v>0</v>
      </c>
      <c r="BY180" s="96"/>
      <c r="BZ180" s="96"/>
      <c r="CA180" s="96"/>
      <c r="CB180" s="96">
        <f>IF(SUM(BY180:CA180)=0,MASTER_DATA_MAPPED!CB180*VLOOKUP(CB$20,Backend!$A$2:$K$61,VLOOKUP(MASTER_DATA_ESCALATED!$B180,Backend!$M$3:$O$8,3,FALSE),FALSE),SUM(BY180:CA180))</f>
        <v>0</v>
      </c>
      <c r="CC180" s="96"/>
      <c r="CD180" s="96"/>
      <c r="CE180" s="96"/>
      <c r="CF180" s="96">
        <f>IF(SUM(CC180:CE180)=0,MASTER_DATA_MAPPED!CF180*VLOOKUP(CF$20,Backend!$A$2:$K$61,VLOOKUP(MASTER_DATA_ESCALATED!$B180,Backend!$M$3:$O$8,3,FALSE),FALSE),SUM(CC180:CE180))</f>
        <v>0</v>
      </c>
      <c r="CG180" s="96"/>
      <c r="CH180" s="96"/>
      <c r="CI180" s="96"/>
      <c r="CJ180" s="96">
        <f>IF(SUM(CG180:CI180)=0,MASTER_DATA_MAPPED!CJ180*VLOOKUP(CJ$20,Backend!$A$2:$K$61,VLOOKUP(MASTER_DATA_ESCALATED!$B180,Backend!$M$3:$O$8,3,FALSE),FALSE),SUM(CG180:CI180))</f>
        <v>0</v>
      </c>
      <c r="CK180" s="96"/>
      <c r="CL180" s="96"/>
      <c r="CM180" s="96"/>
      <c r="CN180" s="96">
        <f>IF(SUM(CK180:CM180)=0,MASTER_DATA_MAPPED!CN180*VLOOKUP(CN$20,Backend!$A$2:$K$61,VLOOKUP(MASTER_DATA_ESCALATED!$B180,Backend!$M$3:$O$8,3,FALSE),FALSE),SUM(CK180:CM180))</f>
        <v>0</v>
      </c>
      <c r="CO180" s="96"/>
      <c r="CP180" s="96"/>
      <c r="CQ180" s="96"/>
      <c r="CR180" s="96">
        <f>IF(SUM(CO180:CQ180)=0,MASTER_DATA_MAPPED!CR180*VLOOKUP(CR$20,Backend!$A$2:$K$61,VLOOKUP(MASTER_DATA_ESCALATED!$B180,Backend!$M$3:$O$8,3,FALSE),FALSE),SUM(CO180:CQ180))</f>
        <v>0</v>
      </c>
      <c r="CS180" s="96"/>
      <c r="CT180" s="96"/>
      <c r="CU180" s="96"/>
      <c r="CV180" s="96">
        <f>IF(SUM(CS180:CU180)=0,MASTER_DATA_MAPPED!CV180*VLOOKUP(CV$20,Backend!$A$2:$K$61,VLOOKUP(MASTER_DATA_ESCALATED!$B180,Backend!$M$3:$O$8,3,FALSE),FALSE),SUM(CS180:CU180))</f>
        <v>0</v>
      </c>
      <c r="CW180" s="96"/>
      <c r="CX180" s="96"/>
      <c r="CY180" s="96"/>
      <c r="CZ180" s="96">
        <f>IF(SUM(CW180:CY180)=0,MASTER_DATA_MAPPED!CZ180*VLOOKUP(CZ$20,Backend!$A$2:$K$61,VLOOKUP(MASTER_DATA_ESCALATED!$B180,Backend!$M$3:$O$8,3,FALSE),FALSE),SUM(CW180:CY180))</f>
        <v>0</v>
      </c>
      <c r="DA180" s="96"/>
      <c r="DB180" s="96"/>
      <c r="DC180" s="96"/>
      <c r="DD180" s="96" t="e">
        <f>IF(SUM(DA180:DC180)=0,MASTER_DATA_MAPPED!DD180*VLOOKUP(DD$20,Backend!$A$2:$K$61,VLOOKUP(MASTER_DATA_ESCALATED!$B180,Backend!$M$3:$O$8,3,FALSE),FALSE),SUM(DA180:DC180))</f>
        <v>#N/A</v>
      </c>
      <c r="DE180" s="96"/>
      <c r="DF180" s="96"/>
      <c r="DG180" s="96"/>
      <c r="DH180" s="96">
        <f>IF(SUM(DE180:DG180)=0,MASTER_DATA_MAPPED!DH180*VLOOKUP(DH$20,Backend!$A$2:$K$61,VLOOKUP(MASTER_DATA_ESCALATED!$B180,Backend!$M$3:$O$8,3,FALSE),FALSE),SUM(DE180:DG180))</f>
        <v>14129126.006629324</v>
      </c>
      <c r="DI180" s="96"/>
      <c r="DJ180" s="96"/>
      <c r="DK180" s="96"/>
      <c r="DL180" s="96">
        <f>IF(SUM(DI180:DK180)=0,MASTER_DATA_MAPPED!DL180*VLOOKUP(DL$20,Backend!$A$2:$K$61,VLOOKUP(MASTER_DATA_ESCALATED!$B180,Backend!$M$3:$O$8,3,FALSE),FALSE),SUM(DI180:DK180))</f>
        <v>14129126.006629324</v>
      </c>
      <c r="DM180" s="96"/>
      <c r="DN180" s="96"/>
      <c r="DO180" s="96"/>
      <c r="DP180" s="96">
        <f>IF(SUM(DM180:DO180)=0,MASTER_DATA_MAPPED!DP180*VLOOKUP(DP$20,Backend!$A$2:$K$61,VLOOKUP(MASTER_DATA_ESCALATED!$B180,Backend!$M$3:$O$8,3,FALSE),FALSE),SUM(DM180:DO180))</f>
        <v>14955357.131483993</v>
      </c>
      <c r="DQ180" s="96"/>
      <c r="DR180" s="96"/>
      <c r="DS180" s="96"/>
      <c r="DT180" s="96">
        <f>IF(SUM(DQ180:DS180)=0,MASTER_DATA_MAPPED!DT180*VLOOKUP(DT$20,Backend!$A$2:$K$61,VLOOKUP(MASTER_DATA_ESCALATED!$B180,Backend!$M$3:$O$8,3,FALSE),FALSE),SUM(DQ180:DS180))</f>
        <v>17847166.068475336</v>
      </c>
      <c r="DU180" s="96"/>
      <c r="DV180" s="96"/>
      <c r="DW180" s="96"/>
      <c r="DX180" s="96">
        <f>IF(SUM(DU180:DW180)=0,MASTER_DATA_MAPPED!DX180*VLOOKUP(DX$20,Backend!$A$2:$K$61,VLOOKUP(MASTER_DATA_ESCALATED!$B180,Backend!$M$3:$O$8,3,FALSE),FALSE),SUM(DU180:DW180))</f>
        <v>17916018.662213225</v>
      </c>
      <c r="DY180" s="96"/>
      <c r="DZ180" s="96"/>
      <c r="EA180" s="96"/>
      <c r="EB180" s="96">
        <f>IF(SUM(DY180:EA180)=0,MASTER_DATA_MAPPED!EB180*VLOOKUP(EB$20,Backend!$A$2:$K$61,VLOOKUP(MASTER_DATA_ESCALATED!$B180,Backend!$M$3:$O$8,3,FALSE),FALSE),SUM(DY180:EA180))</f>
        <v>17916018.662213225</v>
      </c>
      <c r="EC180" s="96"/>
      <c r="ED180" s="96"/>
      <c r="EE180" s="96"/>
      <c r="EF180" s="96">
        <f>IF(SUM(EC180:EE180)=0,MASTER_DATA_MAPPED!EF180*VLOOKUP(EF$20,Backend!$A$2:$K$61,VLOOKUP(MASTER_DATA_ESCALATED!$B180,Backend!$M$3:$O$8,3,FALSE),FALSE),SUM(EC180:EE180))</f>
        <v>0</v>
      </c>
      <c r="EG180" s="96"/>
      <c r="EH180" s="96"/>
      <c r="EI180" s="96"/>
      <c r="EJ180" s="96">
        <f>IF(SUM(EG180:EI180)=0,MASTER_DATA_MAPPED!EJ180*VLOOKUP(EJ$20,Backend!$A$2:$K$61,VLOOKUP(MASTER_DATA_ESCALATED!$B180,Backend!$M$3:$O$8,3,FALSE),FALSE),SUM(EG180:EI180))</f>
        <v>0</v>
      </c>
      <c r="EK180" s="96"/>
      <c r="EL180" s="96"/>
      <c r="EM180" s="96"/>
      <c r="EN180" s="96">
        <f>IF(SUM(EK180:EM180)=0,MASTER_DATA_MAPPED!EN180*VLOOKUP(EN$20,Backend!$A$2:$K$61,VLOOKUP(MASTER_DATA_ESCALATED!$B180,Backend!$M$3:$O$8,3,FALSE),FALSE),SUM(EK180:EM180))</f>
        <v>0</v>
      </c>
      <c r="EO180" s="96"/>
      <c r="EP180" s="96"/>
      <c r="EQ180" s="96"/>
      <c r="ER180" s="96">
        <f>IF(SUM(EO180:EQ180)=0,MASTER_DATA_MAPPED!ER180*VLOOKUP(ER$20,Backend!$A$2:$K$61,VLOOKUP(MASTER_DATA_ESCALATED!$B180,Backend!$M$3:$O$8,3,FALSE),FALSE),SUM(EO180:EQ180))</f>
        <v>0</v>
      </c>
      <c r="ES180" s="96"/>
      <c r="ET180" s="96"/>
      <c r="EU180" s="96"/>
      <c r="EV180" s="96">
        <f>IF(SUM(ES180:EU180)=0,MASTER_DATA_MAPPED!EV180*VLOOKUP(EV$20,Backend!$A$2:$K$61,VLOOKUP(MASTER_DATA_ESCALATED!$B180,Backend!$M$3:$O$8,3,FALSE),FALSE),SUM(ES180:EU180))</f>
        <v>0</v>
      </c>
      <c r="EW180" s="96"/>
      <c r="EX180" s="96"/>
      <c r="EY180" s="96"/>
      <c r="EZ180" s="96">
        <f>IF(SUM(EW180:EY180)=0,MASTER_DATA_MAPPED!EZ180*VLOOKUP(EZ$20,Backend!$A$2:$K$61,VLOOKUP(MASTER_DATA_ESCALATED!$B180,Backend!$M$3:$O$8,3,FALSE),FALSE),SUM(EW180:EY180))</f>
        <v>2851550.6175570735</v>
      </c>
      <c r="FA180" s="96"/>
      <c r="FB180" s="96"/>
      <c r="FC180" s="96"/>
      <c r="FD180" s="96">
        <f>IF(SUM(FA180:FC180)=0,MASTER_DATA_MAPPED!FD180*VLOOKUP(FD$20,Backend!$A$2:$K$61,VLOOKUP(MASTER_DATA_ESCALATED!$B180,Backend!$M$3:$O$8,3,FALSE),FALSE),SUM(FA180:FC180))</f>
        <v>2851550.6175570735</v>
      </c>
      <c r="FE180" s="96"/>
      <c r="FF180" s="96"/>
      <c r="FG180" s="96"/>
      <c r="FH180" s="96">
        <f>IF(SUM(FE180:FG180)=0,MASTER_DATA_MAPPED!FH180*VLOOKUP(FH$20,Backend!$A$2:$K$61,VLOOKUP(MASTER_DATA_ESCALATED!$B180,Backend!$M$3:$O$8,3,FALSE),FALSE),SUM(FE180:FG180))</f>
        <v>2851550.6175570735</v>
      </c>
      <c r="FI180" s="96"/>
      <c r="FJ180" s="96"/>
      <c r="FK180" s="96"/>
      <c r="FL180" s="96">
        <f>IF(SUM(FI180:FK180)=0,MASTER_DATA_MAPPED!FL180*VLOOKUP(FL$20,Backend!$A$2:$K$61,VLOOKUP(MASTER_DATA_ESCALATED!$B180,Backend!$M$3:$O$8,3,FALSE),FALSE),SUM(FI180:FK180))</f>
        <v>0</v>
      </c>
      <c r="FM180" s="96"/>
      <c r="FN180" s="96"/>
      <c r="FO180" s="96"/>
      <c r="FP180" s="96">
        <f>IF(SUM(FM180:FO180)=0,MASTER_DATA_MAPPED!FP180*VLOOKUP(FP$20,Backend!$A$2:$K$61,VLOOKUP(MASTER_DATA_ESCALATED!$B180,Backend!$M$3:$O$8,3,FALSE),FALSE),SUM(FM180:FO180))</f>
        <v>0</v>
      </c>
      <c r="FQ180" s="96"/>
      <c r="FR180" s="96"/>
      <c r="FS180" s="96"/>
      <c r="FT180" s="96">
        <f>IF(SUM(FQ180:FS180)=0,MASTER_DATA_MAPPED!FT180*VLOOKUP(FT$20,Backend!$A$2:$K$61,VLOOKUP(MASTER_DATA_ESCALATED!$B180,Backend!$M$3:$O$8,3,FALSE),FALSE),SUM(FQ180:FS180))</f>
        <v>0</v>
      </c>
      <c r="FU180" s="96"/>
      <c r="FV180" s="96"/>
      <c r="FW180" s="96"/>
      <c r="FX180" s="96">
        <f>IF(SUM(FU180:FW180)=0,MASTER_DATA_MAPPED!FX180*VLOOKUP(FX$20,Backend!$A$2:$K$61,VLOOKUP(MASTER_DATA_ESCALATED!$B180,Backend!$M$3:$O$8,3,FALSE),FALSE),SUM(FU180:FW180))</f>
        <v>0</v>
      </c>
      <c r="FY180" s="96"/>
      <c r="FZ180" s="96"/>
      <c r="GA180" s="96"/>
      <c r="GB180" s="96">
        <f>IF(SUM(FY180:GA180)=0,MASTER_DATA_MAPPED!GB180*VLOOKUP(GB$20,Backend!$A$2:$K$61,VLOOKUP(MASTER_DATA_ESCALATED!$B180,Backend!$M$3:$O$8,3,FALSE),FALSE),SUM(FY180:GA180))</f>
        <v>0</v>
      </c>
      <c r="GC180" s="96"/>
      <c r="GD180" s="96"/>
      <c r="GE180" s="96"/>
      <c r="GF180" s="96">
        <f>IF(SUM(GC180:GE180)=0,MASTER_DATA_MAPPED!GF180*VLOOKUP(GF$20,Backend!$A$2:$K$61,VLOOKUP(MASTER_DATA_ESCALATED!$B180,Backend!$M$3:$O$8,3,FALSE),FALSE),SUM(GC180:GE180))</f>
        <v>0</v>
      </c>
      <c r="GG180" s="96"/>
      <c r="GH180" s="96"/>
      <c r="GI180" s="96"/>
      <c r="GJ180" s="96">
        <f>IF(SUM(GG180:GI180)=0,MASTER_DATA_MAPPED!GJ180*VLOOKUP(GJ$20,Backend!$A$2:$K$61,VLOOKUP(MASTER_DATA_ESCALATED!$B180,Backend!$M$3:$O$8,3,FALSE),FALSE),SUM(GG180:GI180))</f>
        <v>0</v>
      </c>
      <c r="GK180" s="96"/>
      <c r="GL180" s="96"/>
      <c r="GM180" s="96"/>
      <c r="GN180" s="96">
        <f>IF(SUM(GK180:GM180)=0,MASTER_DATA_MAPPED!GN180*VLOOKUP(GN$20,Backend!$A$2:$K$61,VLOOKUP(MASTER_DATA_ESCALATED!$B180,Backend!$M$3:$O$8,3,FALSE),FALSE),SUM(GK180:GM180))</f>
        <v>0</v>
      </c>
      <c r="GO180" s="96"/>
      <c r="GP180" s="96"/>
      <c r="GQ180" s="96"/>
      <c r="GR180" s="96">
        <f>IF(SUM(GO180:GQ180)=0,MASTER_DATA_MAPPED!GR180*VLOOKUP(GR$20,Backend!$A$2:$K$61,VLOOKUP(MASTER_DATA_ESCALATED!$B180,Backend!$M$3:$O$8,3,FALSE),FALSE),SUM(GO180:GQ180))</f>
        <v>0</v>
      </c>
      <c r="GS180" s="96"/>
      <c r="GT180" s="96"/>
      <c r="GU180" s="96"/>
      <c r="GV180" s="96">
        <f>IF(SUM(GS180:GU180)=0,MASTER_DATA_MAPPED!GV180*VLOOKUP(GV$20,Backend!$A$2:$K$61,VLOOKUP(MASTER_DATA_ESCALATED!$B180,Backend!$M$3:$O$8,3,FALSE),FALSE),SUM(GS180:GU180))</f>
        <v>0</v>
      </c>
    </row>
    <row r="181" spans="2:204" s="25" customFormat="1" ht="17.25" hidden="1" outlineLevel="1" x14ac:dyDescent="0.3">
      <c r="B181" s="183">
        <f t="shared" si="5"/>
        <v>50</v>
      </c>
      <c r="C181" s="51">
        <f t="shared" si="4"/>
        <v>55</v>
      </c>
      <c r="D181" s="75"/>
      <c r="E181" s="51">
        <v>55</v>
      </c>
      <c r="F181" s="51"/>
      <c r="G181" s="76"/>
      <c r="H181" s="34" t="s">
        <v>238</v>
      </c>
      <c r="I181" s="95"/>
      <c r="J181" s="95"/>
      <c r="K181" s="95"/>
      <c r="L181" s="95">
        <f>IF(SUM(I181:K181)=0,MASTER_DATA_MAPPED!L181*VLOOKUP(L$20,Backend!$A$2:$K$61,VLOOKUP(MASTER_DATA_ESCALATED!$B181,Backend!$M$3:$O$8,3,FALSE),FALSE),SUM(I181:K181))</f>
        <v>0</v>
      </c>
      <c r="M181" s="95"/>
      <c r="N181" s="95"/>
      <c r="O181" s="95"/>
      <c r="P181" s="95">
        <f>IF(SUM(M181:O181)=0,MASTER_DATA_MAPPED!P181*VLOOKUP(P$20,Backend!$A$2:$K$61,VLOOKUP(MASTER_DATA_ESCALATED!$B181,Backend!$M$3:$O$8,3,FALSE),FALSE),SUM(M181:O181))</f>
        <v>0</v>
      </c>
      <c r="Q181" s="95"/>
      <c r="R181" s="95"/>
      <c r="S181" s="95"/>
      <c r="T181" s="95">
        <f>IF(SUM(Q181:S181)=0,MASTER_DATA_MAPPED!T181*VLOOKUP(T$20,Backend!$A$2:$K$61,VLOOKUP(MASTER_DATA_ESCALATED!$B181,Backend!$M$3:$O$8,3,FALSE),FALSE),SUM(Q181:S181))</f>
        <v>0</v>
      </c>
      <c r="U181" s="95"/>
      <c r="V181" s="95"/>
      <c r="W181" s="95"/>
      <c r="X181" s="95">
        <f>IF(SUM(U181:W181)=0,MASTER_DATA_MAPPED!X181*VLOOKUP(X$20,Backend!$A$2:$K$61,VLOOKUP(MASTER_DATA_ESCALATED!$B181,Backend!$M$3:$O$8,3,FALSE),FALSE),SUM(U181:W181))</f>
        <v>0</v>
      </c>
      <c r="Y181" s="95"/>
      <c r="Z181" s="95"/>
      <c r="AA181" s="95"/>
      <c r="AB181" s="95">
        <f>IF(SUM(Y181:AA181)=0,MASTER_DATA_MAPPED!AB181*VLOOKUP(AB$20,Backend!$A$2:$K$61,VLOOKUP(MASTER_DATA_ESCALATED!$B181,Backend!$M$3:$O$8,3,FALSE),FALSE),SUM(Y181:AA181))</f>
        <v>0</v>
      </c>
      <c r="AC181" s="95"/>
      <c r="AD181" s="95"/>
      <c r="AE181" s="95"/>
      <c r="AF181" s="95">
        <f>IF(SUM(AC181:AE181)=0,MASTER_DATA_MAPPED!AF181*VLOOKUP(AF$20,Backend!$A$2:$K$61,VLOOKUP(MASTER_DATA_ESCALATED!$B181,Backend!$M$3:$O$8,3,FALSE),FALSE),SUM(AC181:AE181))</f>
        <v>0</v>
      </c>
      <c r="AG181" s="95"/>
      <c r="AH181" s="95"/>
      <c r="AI181" s="95"/>
      <c r="AJ181" s="95">
        <f>IF(SUM(AG181:AI181)=0,MASTER_DATA_MAPPED!AJ181*VLOOKUP(AJ$20,Backend!$A$2:$K$61,VLOOKUP(MASTER_DATA_ESCALATED!$B181,Backend!$M$3:$O$8,3,FALSE),FALSE),SUM(AG181:AI181))</f>
        <v>0</v>
      </c>
      <c r="AK181" s="95"/>
      <c r="AL181" s="95"/>
      <c r="AM181" s="95"/>
      <c r="AN181" s="95">
        <f>IF(SUM(AK181:AM181)=0,MASTER_DATA_MAPPED!AN181*VLOOKUP(AN$20,Backend!$A$2:$K$61,VLOOKUP(MASTER_DATA_ESCALATED!$B181,Backend!$M$3:$O$8,3,FALSE),FALSE),SUM(AK181:AM181))</f>
        <v>0</v>
      </c>
      <c r="AO181" s="95"/>
      <c r="AP181" s="95"/>
      <c r="AQ181" s="95"/>
      <c r="AR181" s="95">
        <f>IF(SUM(AO181:AQ181)=0,MASTER_DATA_MAPPED!AR181*VLOOKUP(AR$20,Backend!$A$2:$K$61,VLOOKUP(MASTER_DATA_ESCALATED!$B181,Backend!$M$3:$O$8,3,FALSE),FALSE),SUM(AO181:AQ181))</f>
        <v>0</v>
      </c>
      <c r="AS181" s="95"/>
      <c r="AT181" s="95"/>
      <c r="AU181" s="95"/>
      <c r="AV181" s="95">
        <f>IF(SUM(AS181:AU181)=0,MASTER_DATA_MAPPED!AV181*VLOOKUP(AV$20,Backend!$A$2:$K$61,VLOOKUP(MASTER_DATA_ESCALATED!$B181,Backend!$M$3:$O$8,3,FALSE),FALSE),SUM(AS181:AU181))</f>
        <v>0</v>
      </c>
      <c r="AW181" s="95"/>
      <c r="AX181" s="95"/>
      <c r="AY181" s="95"/>
      <c r="AZ181" s="95">
        <f>IF(SUM(AW181:AY181)=0,MASTER_DATA_MAPPED!AZ181*VLOOKUP(AZ$20,Backend!$A$2:$K$61,VLOOKUP(MASTER_DATA_ESCALATED!$B181,Backend!$M$3:$O$8,3,FALSE),FALSE),SUM(AW181:AY181))</f>
        <v>0</v>
      </c>
      <c r="BA181" s="95"/>
      <c r="BB181" s="95"/>
      <c r="BC181" s="95"/>
      <c r="BD181" s="95">
        <f>IF(SUM(BA181:BC181)=0,MASTER_DATA_MAPPED!BD181*VLOOKUP(BD$20,Backend!$A$2:$K$61,VLOOKUP(MASTER_DATA_ESCALATED!$B181,Backend!$M$3:$O$8,3,FALSE),FALSE),SUM(BA181:BC181))</f>
        <v>0</v>
      </c>
      <c r="BE181" s="95"/>
      <c r="BF181" s="95"/>
      <c r="BG181" s="95"/>
      <c r="BH181" s="95">
        <f>IF(SUM(BE181:BG181)=0,MASTER_DATA_MAPPED!BH181*VLOOKUP(BH$20,Backend!$A$2:$K$61,VLOOKUP(MASTER_DATA_ESCALATED!$B181,Backend!$M$3:$O$8,3,FALSE),FALSE),SUM(BE181:BG181))</f>
        <v>0</v>
      </c>
      <c r="BI181" s="95"/>
      <c r="BJ181" s="95"/>
      <c r="BK181" s="95"/>
      <c r="BL181" s="95">
        <f>IF(SUM(BI181:BK181)=0,MASTER_DATA_MAPPED!BL181*VLOOKUP(BL$20,Backend!$A$2:$K$61,VLOOKUP(MASTER_DATA_ESCALATED!$B181,Backend!$M$3:$O$8,3,FALSE),FALSE),SUM(BI181:BK181))</f>
        <v>0</v>
      </c>
      <c r="BM181" s="95"/>
      <c r="BN181" s="95"/>
      <c r="BO181" s="95"/>
      <c r="BP181" s="95">
        <f>IF(SUM(BM181:BO181)=0,MASTER_DATA_MAPPED!BP181*VLOOKUP(BP$20,Backend!$A$2:$K$61,VLOOKUP(MASTER_DATA_ESCALATED!$B181,Backend!$M$3:$O$8,3,FALSE),FALSE),SUM(BM181:BO181))</f>
        <v>0</v>
      </c>
      <c r="BQ181" s="95"/>
      <c r="BR181" s="95"/>
      <c r="BS181" s="95"/>
      <c r="BT181" s="95">
        <f>IF(SUM(BQ181:BS181)=0,MASTER_DATA_MAPPED!BT181*VLOOKUP(BT$20,Backend!$A$2:$K$61,VLOOKUP(MASTER_DATA_ESCALATED!$B181,Backend!$M$3:$O$8,3,FALSE),FALSE),SUM(BQ181:BS181))</f>
        <v>0</v>
      </c>
      <c r="BU181" s="95"/>
      <c r="BV181" s="95"/>
      <c r="BW181" s="95"/>
      <c r="BX181" s="95">
        <f>IF(SUM(BU181:BW181)=0,MASTER_DATA_MAPPED!BX181*VLOOKUP(BX$20,Backend!$A$2:$K$61,VLOOKUP(MASTER_DATA_ESCALATED!$B181,Backend!$M$3:$O$8,3,FALSE),FALSE),SUM(BU181:BW181))</f>
        <v>0</v>
      </c>
      <c r="BY181" s="95"/>
      <c r="BZ181" s="95"/>
      <c r="CA181" s="95"/>
      <c r="CB181" s="95">
        <f>IF(SUM(BY181:CA181)=0,MASTER_DATA_MAPPED!CB181*VLOOKUP(CB$20,Backend!$A$2:$K$61,VLOOKUP(MASTER_DATA_ESCALATED!$B181,Backend!$M$3:$O$8,3,FALSE),FALSE),SUM(BY181:CA181))</f>
        <v>0</v>
      </c>
      <c r="CC181" s="95"/>
      <c r="CD181" s="95"/>
      <c r="CE181" s="95"/>
      <c r="CF181" s="95">
        <f>IF(SUM(CC181:CE181)=0,MASTER_DATA_MAPPED!CF181*VLOOKUP(CF$20,Backend!$A$2:$K$61,VLOOKUP(MASTER_DATA_ESCALATED!$B181,Backend!$M$3:$O$8,3,FALSE),FALSE),SUM(CC181:CE181))</f>
        <v>0</v>
      </c>
      <c r="CG181" s="95"/>
      <c r="CH181" s="95"/>
      <c r="CI181" s="95"/>
      <c r="CJ181" s="95">
        <f>IF(SUM(CG181:CI181)=0,MASTER_DATA_MAPPED!CJ181*VLOOKUP(CJ$20,Backend!$A$2:$K$61,VLOOKUP(MASTER_DATA_ESCALATED!$B181,Backend!$M$3:$O$8,3,FALSE),FALSE),SUM(CG181:CI181))</f>
        <v>0</v>
      </c>
      <c r="CK181" s="95"/>
      <c r="CL181" s="95"/>
      <c r="CM181" s="95"/>
      <c r="CN181" s="95">
        <f>IF(SUM(CK181:CM181)=0,MASTER_DATA_MAPPED!CN181*VLOOKUP(CN$20,Backend!$A$2:$K$61,VLOOKUP(MASTER_DATA_ESCALATED!$B181,Backend!$M$3:$O$8,3,FALSE),FALSE),SUM(CK181:CM181))</f>
        <v>0</v>
      </c>
      <c r="CO181" s="95"/>
      <c r="CP181" s="95"/>
      <c r="CQ181" s="95"/>
      <c r="CR181" s="95">
        <f>IF(SUM(CO181:CQ181)=0,MASTER_DATA_MAPPED!CR181*VLOOKUP(CR$20,Backend!$A$2:$K$61,VLOOKUP(MASTER_DATA_ESCALATED!$B181,Backend!$M$3:$O$8,3,FALSE),FALSE),SUM(CO181:CQ181))</f>
        <v>0</v>
      </c>
      <c r="CS181" s="95"/>
      <c r="CT181" s="95"/>
      <c r="CU181" s="95"/>
      <c r="CV181" s="95">
        <f>IF(SUM(CS181:CU181)=0,MASTER_DATA_MAPPED!CV181*VLOOKUP(CV$20,Backend!$A$2:$K$61,VLOOKUP(MASTER_DATA_ESCALATED!$B181,Backend!$M$3:$O$8,3,FALSE),FALSE),SUM(CS181:CU181))</f>
        <v>0</v>
      </c>
      <c r="CW181" s="95"/>
      <c r="CX181" s="95"/>
      <c r="CY181" s="95"/>
      <c r="CZ181" s="95">
        <f>IF(SUM(CW181:CY181)=0,MASTER_DATA_MAPPED!CZ181*VLOOKUP(CZ$20,Backend!$A$2:$K$61,VLOOKUP(MASTER_DATA_ESCALATED!$B181,Backend!$M$3:$O$8,3,FALSE),FALSE),SUM(CW181:CY181))</f>
        <v>0</v>
      </c>
      <c r="DA181" s="95"/>
      <c r="DB181" s="95"/>
      <c r="DC181" s="95"/>
      <c r="DD181" s="95" t="e">
        <f>IF(SUM(DA181:DC181)=0,MASTER_DATA_MAPPED!DD181*VLOOKUP(DD$20,Backend!$A$2:$K$61,VLOOKUP(MASTER_DATA_ESCALATED!$B181,Backend!$M$3:$O$8,3,FALSE),FALSE),SUM(DA181:DC181))</f>
        <v>#N/A</v>
      </c>
      <c r="DE181" s="95"/>
      <c r="DF181" s="95"/>
      <c r="DG181" s="95"/>
      <c r="DH181" s="95">
        <f>IF(SUM(DE181:DG181)=0,MASTER_DATA_MAPPED!DH181*VLOOKUP(DH$20,Backend!$A$2:$K$61,VLOOKUP(MASTER_DATA_ESCALATED!$B181,Backend!$M$3:$O$8,3,FALSE),FALSE),SUM(DE181:DG181))</f>
        <v>0</v>
      </c>
      <c r="DI181" s="95"/>
      <c r="DJ181" s="95"/>
      <c r="DK181" s="95"/>
      <c r="DL181" s="95">
        <f>IF(SUM(DI181:DK181)=0,MASTER_DATA_MAPPED!DL181*VLOOKUP(DL$20,Backend!$A$2:$K$61,VLOOKUP(MASTER_DATA_ESCALATED!$B181,Backend!$M$3:$O$8,3,FALSE),FALSE),SUM(DI181:DK181))</f>
        <v>0</v>
      </c>
      <c r="DM181" s="95"/>
      <c r="DN181" s="95"/>
      <c r="DO181" s="95"/>
      <c r="DP181" s="95">
        <f>IF(SUM(DM181:DO181)=0,MASTER_DATA_MAPPED!DP181*VLOOKUP(DP$20,Backend!$A$2:$K$61,VLOOKUP(MASTER_DATA_ESCALATED!$B181,Backend!$M$3:$O$8,3,FALSE),FALSE),SUM(DM181:DO181))</f>
        <v>0</v>
      </c>
      <c r="DQ181" s="95"/>
      <c r="DR181" s="95"/>
      <c r="DS181" s="95"/>
      <c r="DT181" s="95">
        <f>IF(SUM(DQ181:DS181)=0,MASTER_DATA_MAPPED!DT181*VLOOKUP(DT$20,Backend!$A$2:$K$61,VLOOKUP(MASTER_DATA_ESCALATED!$B181,Backend!$M$3:$O$8,3,FALSE),FALSE),SUM(DQ181:DS181))</f>
        <v>0</v>
      </c>
      <c r="DU181" s="95"/>
      <c r="DV181" s="95"/>
      <c r="DW181" s="95"/>
      <c r="DX181" s="95">
        <f>IF(SUM(DU181:DW181)=0,MASTER_DATA_MAPPED!DX181*VLOOKUP(DX$20,Backend!$A$2:$K$61,VLOOKUP(MASTER_DATA_ESCALATED!$B181,Backend!$M$3:$O$8,3,FALSE),FALSE),SUM(DU181:DW181))</f>
        <v>0</v>
      </c>
      <c r="DY181" s="95"/>
      <c r="DZ181" s="95"/>
      <c r="EA181" s="95"/>
      <c r="EB181" s="95">
        <f>IF(SUM(DY181:EA181)=0,MASTER_DATA_MAPPED!EB181*VLOOKUP(EB$20,Backend!$A$2:$K$61,VLOOKUP(MASTER_DATA_ESCALATED!$B181,Backend!$M$3:$O$8,3,FALSE),FALSE),SUM(DY181:EA181))</f>
        <v>0</v>
      </c>
      <c r="EC181" s="95"/>
      <c r="ED181" s="95"/>
      <c r="EE181" s="95"/>
      <c r="EF181" s="95">
        <f>IF(SUM(EC181:EE181)=0,MASTER_DATA_MAPPED!EF181*VLOOKUP(EF$20,Backend!$A$2:$K$61,VLOOKUP(MASTER_DATA_ESCALATED!$B181,Backend!$M$3:$O$8,3,FALSE),FALSE),SUM(EC181:EE181))</f>
        <v>7837032.3443995211</v>
      </c>
      <c r="EG181" s="95"/>
      <c r="EH181" s="95"/>
      <c r="EI181" s="95"/>
      <c r="EJ181" s="95">
        <f>IF(SUM(EG181:EI181)=0,MASTER_DATA_MAPPED!EJ181*VLOOKUP(EJ$20,Backend!$A$2:$K$61,VLOOKUP(MASTER_DATA_ESCALATED!$B181,Backend!$M$3:$O$8,3,FALSE),FALSE),SUM(EG181:EI181))</f>
        <v>0</v>
      </c>
      <c r="EK181" s="95"/>
      <c r="EL181" s="95"/>
      <c r="EM181" s="95"/>
      <c r="EN181" s="95">
        <f>IF(SUM(EK181:EM181)=0,MASTER_DATA_MAPPED!EN181*VLOOKUP(EN$20,Backend!$A$2:$K$61,VLOOKUP(MASTER_DATA_ESCALATED!$B181,Backend!$M$3:$O$8,3,FALSE),FALSE),SUM(EK181:EM181))</f>
        <v>0</v>
      </c>
      <c r="EO181" s="95"/>
      <c r="EP181" s="95"/>
      <c r="EQ181" s="95"/>
      <c r="ER181" s="95">
        <f>IF(SUM(EO181:EQ181)=0,MASTER_DATA_MAPPED!ER181*VLOOKUP(ER$20,Backend!$A$2:$K$61,VLOOKUP(MASTER_DATA_ESCALATED!$B181,Backend!$M$3:$O$8,3,FALSE),FALSE),SUM(EO181:EQ181))</f>
        <v>0</v>
      </c>
      <c r="ES181" s="95"/>
      <c r="ET181" s="95"/>
      <c r="EU181" s="95"/>
      <c r="EV181" s="95">
        <f>IF(SUM(ES181:EU181)=0,MASTER_DATA_MAPPED!EV181*VLOOKUP(EV$20,Backend!$A$2:$K$61,VLOOKUP(MASTER_DATA_ESCALATED!$B181,Backend!$M$3:$O$8,3,FALSE),FALSE),SUM(ES181:EU181))</f>
        <v>0</v>
      </c>
      <c r="EW181" s="95"/>
      <c r="EX181" s="95"/>
      <c r="EY181" s="95"/>
      <c r="EZ181" s="95">
        <f>IF(SUM(EW181:EY181)=0,MASTER_DATA_MAPPED!EZ181*VLOOKUP(EZ$20,Backend!$A$2:$K$61,VLOOKUP(MASTER_DATA_ESCALATED!$B181,Backend!$M$3:$O$8,3,FALSE),FALSE),SUM(EW181:EY181))</f>
        <v>0</v>
      </c>
      <c r="FA181" s="95"/>
      <c r="FB181" s="95"/>
      <c r="FC181" s="95"/>
      <c r="FD181" s="95">
        <f>IF(SUM(FA181:FC181)=0,MASTER_DATA_MAPPED!FD181*VLOOKUP(FD$20,Backend!$A$2:$K$61,VLOOKUP(MASTER_DATA_ESCALATED!$B181,Backend!$M$3:$O$8,3,FALSE),FALSE),SUM(FA181:FC181))</f>
        <v>0</v>
      </c>
      <c r="FE181" s="95"/>
      <c r="FF181" s="95"/>
      <c r="FG181" s="95"/>
      <c r="FH181" s="95">
        <f>IF(SUM(FE181:FG181)=0,MASTER_DATA_MAPPED!FH181*VLOOKUP(FH$20,Backend!$A$2:$K$61,VLOOKUP(MASTER_DATA_ESCALATED!$B181,Backend!$M$3:$O$8,3,FALSE),FALSE),SUM(FE181:FG181))</f>
        <v>0</v>
      </c>
      <c r="FI181" s="95"/>
      <c r="FJ181" s="95"/>
      <c r="FK181" s="95"/>
      <c r="FL181" s="95">
        <f>IF(SUM(FI181:FK181)=0,MASTER_DATA_MAPPED!FL181*VLOOKUP(FL$20,Backend!$A$2:$K$61,VLOOKUP(MASTER_DATA_ESCALATED!$B181,Backend!$M$3:$O$8,3,FALSE),FALSE),SUM(FI181:FK181))</f>
        <v>0</v>
      </c>
      <c r="FM181" s="95"/>
      <c r="FN181" s="95"/>
      <c r="FO181" s="95"/>
      <c r="FP181" s="95">
        <f>IF(SUM(FM181:FO181)=0,MASTER_DATA_MAPPED!FP181*VLOOKUP(FP$20,Backend!$A$2:$K$61,VLOOKUP(MASTER_DATA_ESCALATED!$B181,Backend!$M$3:$O$8,3,FALSE),FALSE),SUM(FM181:FO181))</f>
        <v>0</v>
      </c>
      <c r="FQ181" s="95"/>
      <c r="FR181" s="95"/>
      <c r="FS181" s="95"/>
      <c r="FT181" s="95">
        <f>IF(SUM(FQ181:FS181)=0,MASTER_DATA_MAPPED!FT181*VLOOKUP(FT$20,Backend!$A$2:$K$61,VLOOKUP(MASTER_DATA_ESCALATED!$B181,Backend!$M$3:$O$8,3,FALSE),FALSE),SUM(FQ181:FS181))</f>
        <v>0</v>
      </c>
      <c r="FU181" s="95"/>
      <c r="FV181" s="95"/>
      <c r="FW181" s="95"/>
      <c r="FX181" s="95">
        <f>IF(SUM(FU181:FW181)=0,MASTER_DATA_MAPPED!FX181*VLOOKUP(FX$20,Backend!$A$2:$K$61,VLOOKUP(MASTER_DATA_ESCALATED!$B181,Backend!$M$3:$O$8,3,FALSE),FALSE),SUM(FU181:FW181))</f>
        <v>0</v>
      </c>
      <c r="FY181" s="95"/>
      <c r="FZ181" s="95"/>
      <c r="GA181" s="95"/>
      <c r="GB181" s="95">
        <f>IF(SUM(FY181:GA181)=0,MASTER_DATA_MAPPED!GB181*VLOOKUP(GB$20,Backend!$A$2:$K$61,VLOOKUP(MASTER_DATA_ESCALATED!$B181,Backend!$M$3:$O$8,3,FALSE),FALSE),SUM(FY181:GA181))</f>
        <v>0</v>
      </c>
      <c r="GC181" s="95"/>
      <c r="GD181" s="95"/>
      <c r="GE181" s="95"/>
      <c r="GF181" s="95">
        <f>IF(SUM(GC181:GE181)=0,MASTER_DATA_MAPPED!GF181*VLOOKUP(GF$20,Backend!$A$2:$K$61,VLOOKUP(MASTER_DATA_ESCALATED!$B181,Backend!$M$3:$O$8,3,FALSE),FALSE),SUM(GC181:GE181))</f>
        <v>0</v>
      </c>
      <c r="GG181" s="95"/>
      <c r="GH181" s="95"/>
      <c r="GI181" s="95"/>
      <c r="GJ181" s="95">
        <f>IF(SUM(GG181:GI181)=0,MASTER_DATA_MAPPED!GJ181*VLOOKUP(GJ$20,Backend!$A$2:$K$61,VLOOKUP(MASTER_DATA_ESCALATED!$B181,Backend!$M$3:$O$8,3,FALSE),FALSE),SUM(GG181:GI181))</f>
        <v>0</v>
      </c>
      <c r="GK181" s="95"/>
      <c r="GL181" s="95"/>
      <c r="GM181" s="95"/>
      <c r="GN181" s="95">
        <f>IF(SUM(GK181:GM181)=0,MASTER_DATA_MAPPED!GN181*VLOOKUP(GN$20,Backend!$A$2:$K$61,VLOOKUP(MASTER_DATA_ESCALATED!$B181,Backend!$M$3:$O$8,3,FALSE),FALSE),SUM(GK181:GM181))</f>
        <v>0</v>
      </c>
      <c r="GO181" s="95"/>
      <c r="GP181" s="95"/>
      <c r="GQ181" s="95"/>
      <c r="GR181" s="95">
        <f>IF(SUM(GO181:GQ181)=0,MASTER_DATA_MAPPED!GR181*VLOOKUP(GR$20,Backend!$A$2:$K$61,VLOOKUP(MASTER_DATA_ESCALATED!$B181,Backend!$M$3:$O$8,3,FALSE),FALSE),SUM(GO181:GQ181))</f>
        <v>0</v>
      </c>
      <c r="GS181" s="95"/>
      <c r="GT181" s="95"/>
      <c r="GU181" s="95"/>
      <c r="GV181" s="95">
        <f>IF(SUM(GS181:GU181)=0,MASTER_DATA_MAPPED!GV181*VLOOKUP(GV$20,Backend!$A$2:$K$61,VLOOKUP(MASTER_DATA_ESCALATED!$B181,Backend!$M$3:$O$8,3,FALSE),FALSE),SUM(GS181:GU181))</f>
        <v>0</v>
      </c>
    </row>
    <row r="182" spans="2:204" s="25" customFormat="1" ht="17.25" hidden="1" outlineLevel="1" x14ac:dyDescent="0.3">
      <c r="B182" s="183">
        <f t="shared" si="5"/>
        <v>50</v>
      </c>
      <c r="C182" s="24">
        <f t="shared" ref="C182:C184" si="6">IF(F182="",IF(E182="", IF(D182="",IF(G182="","",G182),D182), E182), F182)</f>
        <v>56</v>
      </c>
      <c r="D182" s="75"/>
      <c r="E182" s="24">
        <v>56</v>
      </c>
      <c r="F182" s="61"/>
      <c r="G182" s="90"/>
      <c r="H182" s="34" t="s">
        <v>184</v>
      </c>
      <c r="I182" s="95"/>
      <c r="J182" s="95"/>
      <c r="K182" s="95"/>
      <c r="L182" s="95">
        <f>IF(SUM(I182:K182)=0,MASTER_DATA_MAPPED!L182*VLOOKUP(L$20,Backend!$A$2:$K$61,VLOOKUP(MASTER_DATA_ESCALATED!$B182,Backend!$M$3:$O$8,3,FALSE),FALSE),SUM(I182:K182))</f>
        <v>0</v>
      </c>
      <c r="M182" s="95"/>
      <c r="N182" s="95"/>
      <c r="O182" s="95"/>
      <c r="P182" s="95">
        <f>IF(SUM(M182:O182)=0,MASTER_DATA_MAPPED!P182*VLOOKUP(P$20,Backend!$A$2:$K$61,VLOOKUP(MASTER_DATA_ESCALATED!$B182,Backend!$M$3:$O$8,3,FALSE),FALSE),SUM(M182:O182))</f>
        <v>0</v>
      </c>
      <c r="Q182" s="95"/>
      <c r="R182" s="95"/>
      <c r="S182" s="95"/>
      <c r="T182" s="95">
        <f>IF(SUM(Q182:S182)=0,MASTER_DATA_MAPPED!T182*VLOOKUP(T$20,Backend!$A$2:$K$61,VLOOKUP(MASTER_DATA_ESCALATED!$B182,Backend!$M$3:$O$8,3,FALSE),FALSE),SUM(Q182:S182))</f>
        <v>0</v>
      </c>
      <c r="U182" s="95"/>
      <c r="V182" s="95"/>
      <c r="W182" s="95"/>
      <c r="X182" s="95">
        <f>IF(SUM(U182:W182)=0,MASTER_DATA_MAPPED!X182*VLOOKUP(X$20,Backend!$A$2:$K$61,VLOOKUP(MASTER_DATA_ESCALATED!$B182,Backend!$M$3:$O$8,3,FALSE),FALSE),SUM(U182:W182))</f>
        <v>0</v>
      </c>
      <c r="Y182" s="95"/>
      <c r="Z182" s="95"/>
      <c r="AA182" s="95"/>
      <c r="AB182" s="95">
        <f>IF(SUM(Y182:AA182)=0,MASTER_DATA_MAPPED!AB182*VLOOKUP(AB$20,Backend!$A$2:$K$61,VLOOKUP(MASTER_DATA_ESCALATED!$B182,Backend!$M$3:$O$8,3,FALSE),FALSE),SUM(Y182:AA182))</f>
        <v>0</v>
      </c>
      <c r="AC182" s="95"/>
      <c r="AD182" s="95"/>
      <c r="AE182" s="95"/>
      <c r="AF182" s="95">
        <f>IF(SUM(AC182:AE182)=0,MASTER_DATA_MAPPED!AF182*VLOOKUP(AF$20,Backend!$A$2:$K$61,VLOOKUP(MASTER_DATA_ESCALATED!$B182,Backend!$M$3:$O$8,3,FALSE),FALSE),SUM(AC182:AE182))</f>
        <v>0</v>
      </c>
      <c r="AG182" s="95"/>
      <c r="AH182" s="95"/>
      <c r="AI182" s="95"/>
      <c r="AJ182" s="95">
        <f>IF(SUM(AG182:AI182)=0,MASTER_DATA_MAPPED!AJ182*VLOOKUP(AJ$20,Backend!$A$2:$K$61,VLOOKUP(MASTER_DATA_ESCALATED!$B182,Backend!$M$3:$O$8,3,FALSE),FALSE),SUM(AG182:AI182))</f>
        <v>0</v>
      </c>
      <c r="AK182" s="95"/>
      <c r="AL182" s="95"/>
      <c r="AM182" s="95"/>
      <c r="AN182" s="95">
        <f>IF(SUM(AK182:AM182)=0,MASTER_DATA_MAPPED!AN182*VLOOKUP(AN$20,Backend!$A$2:$K$61,VLOOKUP(MASTER_DATA_ESCALATED!$B182,Backend!$M$3:$O$8,3,FALSE),FALSE),SUM(AK182:AM182))</f>
        <v>0</v>
      </c>
      <c r="AO182" s="95"/>
      <c r="AP182" s="95"/>
      <c r="AQ182" s="95"/>
      <c r="AR182" s="95">
        <f>IF(SUM(AO182:AQ182)=0,MASTER_DATA_MAPPED!AR182*VLOOKUP(AR$20,Backend!$A$2:$K$61,VLOOKUP(MASTER_DATA_ESCALATED!$B182,Backend!$M$3:$O$8,3,FALSE),FALSE),SUM(AO182:AQ182))</f>
        <v>0</v>
      </c>
      <c r="AS182" s="95"/>
      <c r="AT182" s="95"/>
      <c r="AU182" s="95"/>
      <c r="AV182" s="95">
        <f>IF(SUM(AS182:AU182)=0,MASTER_DATA_MAPPED!AV182*VLOOKUP(AV$20,Backend!$A$2:$K$61,VLOOKUP(MASTER_DATA_ESCALATED!$B182,Backend!$M$3:$O$8,3,FALSE),FALSE),SUM(AS182:AU182))</f>
        <v>0</v>
      </c>
      <c r="AW182" s="95"/>
      <c r="AX182" s="95"/>
      <c r="AY182" s="95"/>
      <c r="AZ182" s="95">
        <f>IF(SUM(AW182:AY182)=0,MASTER_DATA_MAPPED!AZ182*VLOOKUP(AZ$20,Backend!$A$2:$K$61,VLOOKUP(MASTER_DATA_ESCALATED!$B182,Backend!$M$3:$O$8,3,FALSE),FALSE),SUM(AW182:AY182))</f>
        <v>0</v>
      </c>
      <c r="BA182" s="95"/>
      <c r="BB182" s="95"/>
      <c r="BC182" s="95"/>
      <c r="BD182" s="95">
        <f>IF(SUM(BA182:BC182)=0,MASTER_DATA_MAPPED!BD182*VLOOKUP(BD$20,Backend!$A$2:$K$61,VLOOKUP(MASTER_DATA_ESCALATED!$B182,Backend!$M$3:$O$8,3,FALSE),FALSE),SUM(BA182:BC182))</f>
        <v>0</v>
      </c>
      <c r="BE182" s="95"/>
      <c r="BF182" s="95"/>
      <c r="BG182" s="95"/>
      <c r="BH182" s="95">
        <f>IF(SUM(BE182:BG182)=0,MASTER_DATA_MAPPED!BH182*VLOOKUP(BH$20,Backend!$A$2:$K$61,VLOOKUP(MASTER_DATA_ESCALATED!$B182,Backend!$M$3:$O$8,3,FALSE),FALSE),SUM(BE182:BG182))</f>
        <v>0</v>
      </c>
      <c r="BI182" s="95"/>
      <c r="BJ182" s="95"/>
      <c r="BK182" s="95"/>
      <c r="BL182" s="95">
        <f>IF(SUM(BI182:BK182)=0,MASTER_DATA_MAPPED!BL182*VLOOKUP(BL$20,Backend!$A$2:$K$61,VLOOKUP(MASTER_DATA_ESCALATED!$B182,Backend!$M$3:$O$8,3,FALSE),FALSE),SUM(BI182:BK182))</f>
        <v>0</v>
      </c>
      <c r="BM182" s="95"/>
      <c r="BN182" s="95"/>
      <c r="BO182" s="95"/>
      <c r="BP182" s="95">
        <f>IF(SUM(BM182:BO182)=0,MASTER_DATA_MAPPED!BP182*VLOOKUP(BP$20,Backend!$A$2:$K$61,VLOOKUP(MASTER_DATA_ESCALATED!$B182,Backend!$M$3:$O$8,3,FALSE),FALSE),SUM(BM182:BO182))</f>
        <v>0</v>
      </c>
      <c r="BQ182" s="95"/>
      <c r="BR182" s="95"/>
      <c r="BS182" s="95"/>
      <c r="BT182" s="95">
        <f>IF(SUM(BQ182:BS182)=0,MASTER_DATA_MAPPED!BT182*VLOOKUP(BT$20,Backend!$A$2:$K$61,VLOOKUP(MASTER_DATA_ESCALATED!$B182,Backend!$M$3:$O$8,3,FALSE),FALSE),SUM(BQ182:BS182))</f>
        <v>0</v>
      </c>
      <c r="BU182" s="95"/>
      <c r="BV182" s="95"/>
      <c r="BW182" s="95"/>
      <c r="BX182" s="95">
        <f>IF(SUM(BU182:BW182)=0,MASTER_DATA_MAPPED!BX182*VLOOKUP(BX$20,Backend!$A$2:$K$61,VLOOKUP(MASTER_DATA_ESCALATED!$B182,Backend!$M$3:$O$8,3,FALSE),FALSE),SUM(BU182:BW182))</f>
        <v>0</v>
      </c>
      <c r="BY182" s="95"/>
      <c r="BZ182" s="95"/>
      <c r="CA182" s="95"/>
      <c r="CB182" s="95">
        <f>IF(SUM(BY182:CA182)=0,MASTER_DATA_MAPPED!CB182*VLOOKUP(CB$20,Backend!$A$2:$K$61,VLOOKUP(MASTER_DATA_ESCALATED!$B182,Backend!$M$3:$O$8,3,FALSE),FALSE),SUM(BY182:CA182))</f>
        <v>0</v>
      </c>
      <c r="CC182" s="95"/>
      <c r="CD182" s="95"/>
      <c r="CE182" s="95"/>
      <c r="CF182" s="95">
        <f>IF(SUM(CC182:CE182)=0,MASTER_DATA_MAPPED!CF182*VLOOKUP(CF$20,Backend!$A$2:$K$61,VLOOKUP(MASTER_DATA_ESCALATED!$B182,Backend!$M$3:$O$8,3,FALSE),FALSE),SUM(CC182:CE182))</f>
        <v>0</v>
      </c>
      <c r="CG182" s="95"/>
      <c r="CH182" s="95"/>
      <c r="CI182" s="95"/>
      <c r="CJ182" s="95">
        <f>IF(SUM(CG182:CI182)=0,MASTER_DATA_MAPPED!CJ182*VLOOKUP(CJ$20,Backend!$A$2:$K$61,VLOOKUP(MASTER_DATA_ESCALATED!$B182,Backend!$M$3:$O$8,3,FALSE),FALSE),SUM(CG182:CI182))</f>
        <v>0</v>
      </c>
      <c r="CK182" s="95"/>
      <c r="CL182" s="95"/>
      <c r="CM182" s="95"/>
      <c r="CN182" s="95">
        <f>IF(SUM(CK182:CM182)=0,MASTER_DATA_MAPPED!CN182*VLOOKUP(CN$20,Backend!$A$2:$K$61,VLOOKUP(MASTER_DATA_ESCALATED!$B182,Backend!$M$3:$O$8,3,FALSE),FALSE),SUM(CK182:CM182))</f>
        <v>0</v>
      </c>
      <c r="CO182" s="95"/>
      <c r="CP182" s="95"/>
      <c r="CQ182" s="95"/>
      <c r="CR182" s="95">
        <f>IF(SUM(CO182:CQ182)=0,MASTER_DATA_MAPPED!CR182*VLOOKUP(CR$20,Backend!$A$2:$K$61,VLOOKUP(MASTER_DATA_ESCALATED!$B182,Backend!$M$3:$O$8,3,FALSE),FALSE),SUM(CO182:CQ182))</f>
        <v>0</v>
      </c>
      <c r="CS182" s="95"/>
      <c r="CT182" s="95"/>
      <c r="CU182" s="95"/>
      <c r="CV182" s="95">
        <f>IF(SUM(CS182:CU182)=0,MASTER_DATA_MAPPED!CV182*VLOOKUP(CV$20,Backend!$A$2:$K$61,VLOOKUP(MASTER_DATA_ESCALATED!$B182,Backend!$M$3:$O$8,3,FALSE),FALSE),SUM(CS182:CU182))</f>
        <v>0</v>
      </c>
      <c r="CW182" s="95"/>
      <c r="CX182" s="95"/>
      <c r="CY182" s="95"/>
      <c r="CZ182" s="95">
        <f>IF(SUM(CW182:CY182)=0,MASTER_DATA_MAPPED!CZ182*VLOOKUP(CZ$20,Backend!$A$2:$K$61,VLOOKUP(MASTER_DATA_ESCALATED!$B182,Backend!$M$3:$O$8,3,FALSE),FALSE),SUM(CW182:CY182))</f>
        <v>0</v>
      </c>
      <c r="DA182" s="95"/>
      <c r="DB182" s="95"/>
      <c r="DC182" s="95"/>
      <c r="DD182" s="95" t="e">
        <f>IF(SUM(DA182:DC182)=0,MASTER_DATA_MAPPED!DD182*VLOOKUP(DD$20,Backend!$A$2:$K$61,VLOOKUP(MASTER_DATA_ESCALATED!$B182,Backend!$M$3:$O$8,3,FALSE),FALSE),SUM(DA182:DC182))</f>
        <v>#N/A</v>
      </c>
      <c r="DE182" s="95"/>
      <c r="DF182" s="95"/>
      <c r="DG182" s="95"/>
      <c r="DH182" s="95">
        <f>IF(SUM(DE182:DG182)=0,MASTER_DATA_MAPPED!DH182*VLOOKUP(DH$20,Backend!$A$2:$K$61,VLOOKUP(MASTER_DATA_ESCALATED!$B182,Backend!$M$3:$O$8,3,FALSE),FALSE),SUM(DE182:DG182))</f>
        <v>0</v>
      </c>
      <c r="DI182" s="95"/>
      <c r="DJ182" s="95"/>
      <c r="DK182" s="95"/>
      <c r="DL182" s="95">
        <f>IF(SUM(DI182:DK182)=0,MASTER_DATA_MAPPED!DL182*VLOOKUP(DL$20,Backend!$A$2:$K$61,VLOOKUP(MASTER_DATA_ESCALATED!$B182,Backend!$M$3:$O$8,3,FALSE),FALSE),SUM(DI182:DK182))</f>
        <v>0</v>
      </c>
      <c r="DM182" s="95"/>
      <c r="DN182" s="95"/>
      <c r="DO182" s="95"/>
      <c r="DP182" s="95">
        <f>IF(SUM(DM182:DO182)=0,MASTER_DATA_MAPPED!DP182*VLOOKUP(DP$20,Backend!$A$2:$K$61,VLOOKUP(MASTER_DATA_ESCALATED!$B182,Backend!$M$3:$O$8,3,FALSE),FALSE),SUM(DM182:DO182))</f>
        <v>0</v>
      </c>
      <c r="DQ182" s="95"/>
      <c r="DR182" s="95"/>
      <c r="DS182" s="95"/>
      <c r="DT182" s="95">
        <f>IF(SUM(DQ182:DS182)=0,MASTER_DATA_MAPPED!DT182*VLOOKUP(DT$20,Backend!$A$2:$K$61,VLOOKUP(MASTER_DATA_ESCALATED!$B182,Backend!$M$3:$O$8,3,FALSE),FALSE),SUM(DQ182:DS182))</f>
        <v>0</v>
      </c>
      <c r="DU182" s="95"/>
      <c r="DV182" s="95"/>
      <c r="DW182" s="95"/>
      <c r="DX182" s="95">
        <f>IF(SUM(DU182:DW182)=0,MASTER_DATA_MAPPED!DX182*VLOOKUP(DX$20,Backend!$A$2:$K$61,VLOOKUP(MASTER_DATA_ESCALATED!$B182,Backend!$M$3:$O$8,3,FALSE),FALSE),SUM(DU182:DW182))</f>
        <v>0</v>
      </c>
      <c r="DY182" s="95"/>
      <c r="DZ182" s="95"/>
      <c r="EA182" s="95"/>
      <c r="EB182" s="95">
        <f>IF(SUM(DY182:EA182)=0,MASTER_DATA_MAPPED!EB182*VLOOKUP(EB$20,Backend!$A$2:$K$61,VLOOKUP(MASTER_DATA_ESCALATED!$B182,Backend!$M$3:$O$8,3,FALSE),FALSE),SUM(DY182:EA182))</f>
        <v>0</v>
      </c>
      <c r="EC182" s="95"/>
      <c r="ED182" s="95"/>
      <c r="EE182" s="95"/>
      <c r="EF182" s="95">
        <f>IF(SUM(EC182:EE182)=0,MASTER_DATA_MAPPED!EF182*VLOOKUP(EF$20,Backend!$A$2:$K$61,VLOOKUP(MASTER_DATA_ESCALATED!$B182,Backend!$M$3:$O$8,3,FALSE),FALSE),SUM(EC182:EE182))</f>
        <v>136233028.68494818</v>
      </c>
      <c r="EG182" s="95"/>
      <c r="EH182" s="95"/>
      <c r="EI182" s="95"/>
      <c r="EJ182" s="95">
        <f>IF(SUM(EG182:EI182)=0,MASTER_DATA_MAPPED!EJ182*VLOOKUP(EJ$20,Backend!$A$2:$K$61,VLOOKUP(MASTER_DATA_ESCALATED!$B182,Backend!$M$3:$O$8,3,FALSE),FALSE),SUM(EG182:EI182))</f>
        <v>0</v>
      </c>
      <c r="EK182" s="95"/>
      <c r="EL182" s="95"/>
      <c r="EM182" s="95"/>
      <c r="EN182" s="95">
        <f>IF(SUM(EK182:EM182)=0,MASTER_DATA_MAPPED!EN182*VLOOKUP(EN$20,Backend!$A$2:$K$61,VLOOKUP(MASTER_DATA_ESCALATED!$B182,Backend!$M$3:$O$8,3,FALSE),FALSE),SUM(EK182:EM182))</f>
        <v>0</v>
      </c>
      <c r="EO182" s="95"/>
      <c r="EP182" s="95"/>
      <c r="EQ182" s="95"/>
      <c r="ER182" s="95">
        <f>IF(SUM(EO182:EQ182)=0,MASTER_DATA_MAPPED!ER182*VLOOKUP(ER$20,Backend!$A$2:$K$61,VLOOKUP(MASTER_DATA_ESCALATED!$B182,Backend!$M$3:$O$8,3,FALSE),FALSE),SUM(EO182:EQ182))</f>
        <v>0</v>
      </c>
      <c r="ES182" s="95"/>
      <c r="ET182" s="95"/>
      <c r="EU182" s="95"/>
      <c r="EV182" s="95">
        <f>IF(SUM(ES182:EU182)=0,MASTER_DATA_MAPPED!EV182*VLOOKUP(EV$20,Backend!$A$2:$K$61,VLOOKUP(MASTER_DATA_ESCALATED!$B182,Backend!$M$3:$O$8,3,FALSE),FALSE),SUM(ES182:EU182))</f>
        <v>0</v>
      </c>
      <c r="EW182" s="95"/>
      <c r="EX182" s="95"/>
      <c r="EY182" s="95"/>
      <c r="EZ182" s="95">
        <f>IF(SUM(EW182:EY182)=0,MASTER_DATA_MAPPED!EZ182*VLOOKUP(EZ$20,Backend!$A$2:$K$61,VLOOKUP(MASTER_DATA_ESCALATED!$B182,Backend!$M$3:$O$8,3,FALSE),FALSE),SUM(EW182:EY182))</f>
        <v>0</v>
      </c>
      <c r="FA182" s="95"/>
      <c r="FB182" s="95"/>
      <c r="FC182" s="95"/>
      <c r="FD182" s="95">
        <f>IF(SUM(FA182:FC182)=0,MASTER_DATA_MAPPED!FD182*VLOOKUP(FD$20,Backend!$A$2:$K$61,VLOOKUP(MASTER_DATA_ESCALATED!$B182,Backend!$M$3:$O$8,3,FALSE),FALSE),SUM(FA182:FC182))</f>
        <v>0</v>
      </c>
      <c r="FE182" s="95"/>
      <c r="FF182" s="95"/>
      <c r="FG182" s="95"/>
      <c r="FH182" s="95">
        <f>IF(SUM(FE182:FG182)=0,MASTER_DATA_MAPPED!FH182*VLOOKUP(FH$20,Backend!$A$2:$K$61,VLOOKUP(MASTER_DATA_ESCALATED!$B182,Backend!$M$3:$O$8,3,FALSE),FALSE),SUM(FE182:FG182))</f>
        <v>0</v>
      </c>
      <c r="FI182" s="95"/>
      <c r="FJ182" s="95"/>
      <c r="FK182" s="95"/>
      <c r="FL182" s="95">
        <f>IF(SUM(FI182:FK182)=0,MASTER_DATA_MAPPED!FL182*VLOOKUP(FL$20,Backend!$A$2:$K$61,VLOOKUP(MASTER_DATA_ESCALATED!$B182,Backend!$M$3:$O$8,3,FALSE),FALSE),SUM(FI182:FK182))</f>
        <v>0</v>
      </c>
      <c r="FM182" s="95"/>
      <c r="FN182" s="95"/>
      <c r="FO182" s="95"/>
      <c r="FP182" s="95">
        <f>IF(SUM(FM182:FO182)=0,MASTER_DATA_MAPPED!FP182*VLOOKUP(FP$20,Backend!$A$2:$K$61,VLOOKUP(MASTER_DATA_ESCALATED!$B182,Backend!$M$3:$O$8,3,FALSE),FALSE),SUM(FM182:FO182))</f>
        <v>0</v>
      </c>
      <c r="FQ182" s="95"/>
      <c r="FR182" s="95"/>
      <c r="FS182" s="95"/>
      <c r="FT182" s="95">
        <f>IF(SUM(FQ182:FS182)=0,MASTER_DATA_MAPPED!FT182*VLOOKUP(FT$20,Backend!$A$2:$K$61,VLOOKUP(MASTER_DATA_ESCALATED!$B182,Backend!$M$3:$O$8,3,FALSE),FALSE),SUM(FQ182:FS182))</f>
        <v>0</v>
      </c>
      <c r="FU182" s="95"/>
      <c r="FV182" s="95"/>
      <c r="FW182" s="95"/>
      <c r="FX182" s="95">
        <f>IF(SUM(FU182:FW182)=0,MASTER_DATA_MAPPED!FX182*VLOOKUP(FX$20,Backend!$A$2:$K$61,VLOOKUP(MASTER_DATA_ESCALATED!$B182,Backend!$M$3:$O$8,3,FALSE),FALSE),SUM(FU182:FW182))</f>
        <v>0</v>
      </c>
      <c r="FY182" s="95"/>
      <c r="FZ182" s="95"/>
      <c r="GA182" s="95"/>
      <c r="GB182" s="95">
        <f>IF(SUM(FY182:GA182)=0,MASTER_DATA_MAPPED!GB182*VLOOKUP(GB$20,Backend!$A$2:$K$61,VLOOKUP(MASTER_DATA_ESCALATED!$B182,Backend!$M$3:$O$8,3,FALSE),FALSE),SUM(FY182:GA182))</f>
        <v>0</v>
      </c>
      <c r="GC182" s="95"/>
      <c r="GD182" s="95"/>
      <c r="GE182" s="95"/>
      <c r="GF182" s="95">
        <f>IF(SUM(GC182:GE182)=0,MASTER_DATA_MAPPED!GF182*VLOOKUP(GF$20,Backend!$A$2:$K$61,VLOOKUP(MASTER_DATA_ESCALATED!$B182,Backend!$M$3:$O$8,3,FALSE),FALSE),SUM(GC182:GE182))</f>
        <v>0</v>
      </c>
      <c r="GG182" s="95"/>
      <c r="GH182" s="95"/>
      <c r="GI182" s="95"/>
      <c r="GJ182" s="95">
        <f>IF(SUM(GG182:GI182)=0,MASTER_DATA_MAPPED!GJ182*VLOOKUP(GJ$20,Backend!$A$2:$K$61,VLOOKUP(MASTER_DATA_ESCALATED!$B182,Backend!$M$3:$O$8,3,FALSE),FALSE),SUM(GG182:GI182))</f>
        <v>0</v>
      </c>
      <c r="GK182" s="95"/>
      <c r="GL182" s="95"/>
      <c r="GM182" s="95"/>
      <c r="GN182" s="95">
        <f>IF(SUM(GK182:GM182)=0,MASTER_DATA_MAPPED!GN182*VLOOKUP(GN$20,Backend!$A$2:$K$61,VLOOKUP(MASTER_DATA_ESCALATED!$B182,Backend!$M$3:$O$8,3,FALSE),FALSE),SUM(GK182:GM182))</f>
        <v>0</v>
      </c>
      <c r="GO182" s="95"/>
      <c r="GP182" s="95"/>
      <c r="GQ182" s="95"/>
      <c r="GR182" s="95">
        <f>IF(SUM(GO182:GQ182)=0,MASTER_DATA_MAPPED!GR182*VLOOKUP(GR$20,Backend!$A$2:$K$61,VLOOKUP(MASTER_DATA_ESCALATED!$B182,Backend!$M$3:$O$8,3,FALSE),FALSE),SUM(GO182:GQ182))</f>
        <v>0</v>
      </c>
      <c r="GS182" s="95"/>
      <c r="GT182" s="95"/>
      <c r="GU182" s="95"/>
      <c r="GV182" s="95">
        <f>IF(SUM(GS182:GU182)=0,MASTER_DATA_MAPPED!GV182*VLOOKUP(GV$20,Backend!$A$2:$K$61,VLOOKUP(MASTER_DATA_ESCALATED!$B182,Backend!$M$3:$O$8,3,FALSE),FALSE),SUM(GS182:GU182))</f>
        <v>0</v>
      </c>
    </row>
    <row r="183" spans="2:204" s="25" customFormat="1" ht="17.25" hidden="1" outlineLevel="1" x14ac:dyDescent="0.3">
      <c r="B183" s="183">
        <f t="shared" si="5"/>
        <v>50</v>
      </c>
      <c r="C183" s="51">
        <f t="shared" si="6"/>
        <v>57</v>
      </c>
      <c r="D183" s="75"/>
      <c r="E183" s="51">
        <v>57</v>
      </c>
      <c r="F183" s="51"/>
      <c r="G183" s="76"/>
      <c r="H183" s="37" t="s">
        <v>186</v>
      </c>
      <c r="I183" s="96"/>
      <c r="J183" s="96"/>
      <c r="K183" s="96"/>
      <c r="L183" s="96">
        <f>IF(SUM(I183:K183)=0,MASTER_DATA_MAPPED!L183*VLOOKUP(L$20,Backend!$A$2:$K$61,VLOOKUP(MASTER_DATA_ESCALATED!$B183,Backend!$M$3:$O$8,3,FALSE),FALSE),SUM(I183:K183))</f>
        <v>0</v>
      </c>
      <c r="M183" s="96"/>
      <c r="N183" s="96"/>
      <c r="O183" s="96"/>
      <c r="P183" s="96">
        <f>IF(SUM(M183:O183)=0,MASTER_DATA_MAPPED!P183*VLOOKUP(P$20,Backend!$A$2:$K$61,VLOOKUP(MASTER_DATA_ESCALATED!$B183,Backend!$M$3:$O$8,3,FALSE),FALSE),SUM(M183:O183))</f>
        <v>0</v>
      </c>
      <c r="Q183" s="96"/>
      <c r="R183" s="96"/>
      <c r="S183" s="96"/>
      <c r="T183" s="96">
        <f>IF(SUM(Q183:S183)=0,MASTER_DATA_MAPPED!T183*VLOOKUP(T$20,Backend!$A$2:$K$61,VLOOKUP(MASTER_DATA_ESCALATED!$B183,Backend!$M$3:$O$8,3,FALSE),FALSE),SUM(Q183:S183))</f>
        <v>0</v>
      </c>
      <c r="U183" s="96"/>
      <c r="V183" s="96"/>
      <c r="W183" s="96"/>
      <c r="X183" s="96">
        <f>IF(SUM(U183:W183)=0,MASTER_DATA_MAPPED!X183*VLOOKUP(X$20,Backend!$A$2:$K$61,VLOOKUP(MASTER_DATA_ESCALATED!$B183,Backend!$M$3:$O$8,3,FALSE),FALSE),SUM(U183:W183))</f>
        <v>0</v>
      </c>
      <c r="Y183" s="96"/>
      <c r="Z183" s="96"/>
      <c r="AA183" s="96"/>
      <c r="AB183" s="96">
        <f>IF(SUM(Y183:AA183)=0,MASTER_DATA_MAPPED!AB183*VLOOKUP(AB$20,Backend!$A$2:$K$61,VLOOKUP(MASTER_DATA_ESCALATED!$B183,Backend!$M$3:$O$8,3,FALSE),FALSE),SUM(Y183:AA183))</f>
        <v>0</v>
      </c>
      <c r="AC183" s="96"/>
      <c r="AD183" s="96"/>
      <c r="AE183" s="96"/>
      <c r="AF183" s="96">
        <f>IF(SUM(AC183:AE183)=0,MASTER_DATA_MAPPED!AF183*VLOOKUP(AF$20,Backend!$A$2:$K$61,VLOOKUP(MASTER_DATA_ESCALATED!$B183,Backend!$M$3:$O$8,3,FALSE),FALSE),SUM(AC183:AE183))</f>
        <v>0</v>
      </c>
      <c r="AG183" s="96"/>
      <c r="AH183" s="96"/>
      <c r="AI183" s="96"/>
      <c r="AJ183" s="96">
        <f>IF(SUM(AG183:AI183)=0,MASTER_DATA_MAPPED!AJ183*VLOOKUP(AJ$20,Backend!$A$2:$K$61,VLOOKUP(MASTER_DATA_ESCALATED!$B183,Backend!$M$3:$O$8,3,FALSE),FALSE),SUM(AG183:AI183))</f>
        <v>0</v>
      </c>
      <c r="AK183" s="96"/>
      <c r="AL183" s="96"/>
      <c r="AM183" s="96"/>
      <c r="AN183" s="96">
        <f>IF(SUM(AK183:AM183)=0,MASTER_DATA_MAPPED!AN183*VLOOKUP(AN$20,Backend!$A$2:$K$61,VLOOKUP(MASTER_DATA_ESCALATED!$B183,Backend!$M$3:$O$8,3,FALSE),FALSE),SUM(AK183:AM183))</f>
        <v>0</v>
      </c>
      <c r="AO183" s="96"/>
      <c r="AP183" s="96"/>
      <c r="AQ183" s="96"/>
      <c r="AR183" s="96">
        <f>IF(SUM(AO183:AQ183)=0,MASTER_DATA_MAPPED!AR183*VLOOKUP(AR$20,Backend!$A$2:$K$61,VLOOKUP(MASTER_DATA_ESCALATED!$B183,Backend!$M$3:$O$8,3,FALSE),FALSE),SUM(AO183:AQ183))</f>
        <v>0</v>
      </c>
      <c r="AS183" s="96"/>
      <c r="AT183" s="96"/>
      <c r="AU183" s="96"/>
      <c r="AV183" s="96">
        <f>IF(SUM(AS183:AU183)=0,MASTER_DATA_MAPPED!AV183*VLOOKUP(AV$20,Backend!$A$2:$K$61,VLOOKUP(MASTER_DATA_ESCALATED!$B183,Backend!$M$3:$O$8,3,FALSE),FALSE),SUM(AS183:AU183))</f>
        <v>0</v>
      </c>
      <c r="AW183" s="96"/>
      <c r="AX183" s="96"/>
      <c r="AY183" s="96"/>
      <c r="AZ183" s="96">
        <f>IF(SUM(AW183:AY183)=0,MASTER_DATA_MAPPED!AZ183*VLOOKUP(AZ$20,Backend!$A$2:$K$61,VLOOKUP(MASTER_DATA_ESCALATED!$B183,Backend!$M$3:$O$8,3,FALSE),FALSE),SUM(AW183:AY183))</f>
        <v>0</v>
      </c>
      <c r="BA183" s="96"/>
      <c r="BB183" s="96"/>
      <c r="BC183" s="96"/>
      <c r="BD183" s="96">
        <f>IF(SUM(BA183:BC183)=0,MASTER_DATA_MAPPED!BD183*VLOOKUP(BD$20,Backend!$A$2:$K$61,VLOOKUP(MASTER_DATA_ESCALATED!$B183,Backend!$M$3:$O$8,3,FALSE),FALSE),SUM(BA183:BC183))</f>
        <v>0</v>
      </c>
      <c r="BE183" s="96"/>
      <c r="BF183" s="96"/>
      <c r="BG183" s="96"/>
      <c r="BH183" s="96">
        <f>IF(SUM(BE183:BG183)=0,MASTER_DATA_MAPPED!BH183*VLOOKUP(BH$20,Backend!$A$2:$K$61,VLOOKUP(MASTER_DATA_ESCALATED!$B183,Backend!$M$3:$O$8,3,FALSE),FALSE),SUM(BE183:BG183))</f>
        <v>0</v>
      </c>
      <c r="BI183" s="96"/>
      <c r="BJ183" s="96"/>
      <c r="BK183" s="96"/>
      <c r="BL183" s="96">
        <f>IF(SUM(BI183:BK183)=0,MASTER_DATA_MAPPED!BL183*VLOOKUP(BL$20,Backend!$A$2:$K$61,VLOOKUP(MASTER_DATA_ESCALATED!$B183,Backend!$M$3:$O$8,3,FALSE),FALSE),SUM(BI183:BK183))</f>
        <v>0</v>
      </c>
      <c r="BM183" s="96"/>
      <c r="BN183" s="96"/>
      <c r="BO183" s="96"/>
      <c r="BP183" s="96">
        <f>IF(SUM(BM183:BO183)=0,MASTER_DATA_MAPPED!BP183*VLOOKUP(BP$20,Backend!$A$2:$K$61,VLOOKUP(MASTER_DATA_ESCALATED!$B183,Backend!$M$3:$O$8,3,FALSE),FALSE),SUM(BM183:BO183))</f>
        <v>0</v>
      </c>
      <c r="BQ183" s="96"/>
      <c r="BR183" s="96"/>
      <c r="BS183" s="96"/>
      <c r="BT183" s="96">
        <f>IF(SUM(BQ183:BS183)=0,MASTER_DATA_MAPPED!BT183*VLOOKUP(BT$20,Backend!$A$2:$K$61,VLOOKUP(MASTER_DATA_ESCALATED!$B183,Backend!$M$3:$O$8,3,FALSE),FALSE),SUM(BQ183:BS183))</f>
        <v>0</v>
      </c>
      <c r="BU183" s="96"/>
      <c r="BV183" s="96"/>
      <c r="BW183" s="96"/>
      <c r="BX183" s="96">
        <f>IF(SUM(BU183:BW183)=0,MASTER_DATA_MAPPED!BX183*VLOOKUP(BX$20,Backend!$A$2:$K$61,VLOOKUP(MASTER_DATA_ESCALATED!$B183,Backend!$M$3:$O$8,3,FALSE),FALSE),SUM(BU183:BW183))</f>
        <v>0</v>
      </c>
      <c r="BY183" s="96"/>
      <c r="BZ183" s="96"/>
      <c r="CA183" s="96"/>
      <c r="CB183" s="96">
        <f>IF(SUM(BY183:CA183)=0,MASTER_DATA_MAPPED!CB183*VLOOKUP(CB$20,Backend!$A$2:$K$61,VLOOKUP(MASTER_DATA_ESCALATED!$B183,Backend!$M$3:$O$8,3,FALSE),FALSE),SUM(BY183:CA183))</f>
        <v>0</v>
      </c>
      <c r="CC183" s="96"/>
      <c r="CD183" s="96"/>
      <c r="CE183" s="96"/>
      <c r="CF183" s="96">
        <f>IF(SUM(CC183:CE183)=0,MASTER_DATA_MAPPED!CF183*VLOOKUP(CF$20,Backend!$A$2:$K$61,VLOOKUP(MASTER_DATA_ESCALATED!$B183,Backend!$M$3:$O$8,3,FALSE),FALSE),SUM(CC183:CE183))</f>
        <v>0</v>
      </c>
      <c r="CG183" s="96"/>
      <c r="CH183" s="96"/>
      <c r="CI183" s="96"/>
      <c r="CJ183" s="96">
        <f>IF(SUM(CG183:CI183)=0,MASTER_DATA_MAPPED!CJ183*VLOOKUP(CJ$20,Backend!$A$2:$K$61,VLOOKUP(MASTER_DATA_ESCALATED!$B183,Backend!$M$3:$O$8,3,FALSE),FALSE),SUM(CG183:CI183))</f>
        <v>0</v>
      </c>
      <c r="CK183" s="96"/>
      <c r="CL183" s="96"/>
      <c r="CM183" s="96"/>
      <c r="CN183" s="96">
        <f>IF(SUM(CK183:CM183)=0,MASTER_DATA_MAPPED!CN183*VLOOKUP(CN$20,Backend!$A$2:$K$61,VLOOKUP(MASTER_DATA_ESCALATED!$B183,Backend!$M$3:$O$8,3,FALSE),FALSE),SUM(CK183:CM183))</f>
        <v>0</v>
      </c>
      <c r="CO183" s="96"/>
      <c r="CP183" s="96"/>
      <c r="CQ183" s="96"/>
      <c r="CR183" s="96">
        <f>IF(SUM(CO183:CQ183)=0,MASTER_DATA_MAPPED!CR183*VLOOKUP(CR$20,Backend!$A$2:$K$61,VLOOKUP(MASTER_DATA_ESCALATED!$B183,Backend!$M$3:$O$8,3,FALSE),FALSE),SUM(CO183:CQ183))</f>
        <v>0</v>
      </c>
      <c r="CS183" s="96"/>
      <c r="CT183" s="96"/>
      <c r="CU183" s="96"/>
      <c r="CV183" s="96">
        <f>IF(SUM(CS183:CU183)=0,MASTER_DATA_MAPPED!CV183*VLOOKUP(CV$20,Backend!$A$2:$K$61,VLOOKUP(MASTER_DATA_ESCALATED!$B183,Backend!$M$3:$O$8,3,FALSE),FALSE),SUM(CS183:CU183))</f>
        <v>0</v>
      </c>
      <c r="CW183" s="96"/>
      <c r="CX183" s="96"/>
      <c r="CY183" s="96"/>
      <c r="CZ183" s="96">
        <f>IF(SUM(CW183:CY183)=0,MASTER_DATA_MAPPED!CZ183*VLOOKUP(CZ$20,Backend!$A$2:$K$61,VLOOKUP(MASTER_DATA_ESCALATED!$B183,Backend!$M$3:$O$8,3,FALSE),FALSE),SUM(CW183:CY183))</f>
        <v>0</v>
      </c>
      <c r="DA183" s="96"/>
      <c r="DB183" s="96"/>
      <c r="DC183" s="96"/>
      <c r="DD183" s="96" t="e">
        <f>IF(SUM(DA183:DC183)=0,MASTER_DATA_MAPPED!DD183*VLOOKUP(DD$20,Backend!$A$2:$K$61,VLOOKUP(MASTER_DATA_ESCALATED!$B183,Backend!$M$3:$O$8,3,FALSE),FALSE),SUM(DA183:DC183))</f>
        <v>#N/A</v>
      </c>
      <c r="DE183" s="96"/>
      <c r="DF183" s="96"/>
      <c r="DG183" s="96"/>
      <c r="DH183" s="96">
        <f>IF(SUM(DE183:DG183)=0,MASTER_DATA_MAPPED!DH183*VLOOKUP(DH$20,Backend!$A$2:$K$61,VLOOKUP(MASTER_DATA_ESCALATED!$B183,Backend!$M$3:$O$8,3,FALSE),FALSE),SUM(DE183:DG183))</f>
        <v>0</v>
      </c>
      <c r="DI183" s="96"/>
      <c r="DJ183" s="96"/>
      <c r="DK183" s="96"/>
      <c r="DL183" s="96">
        <f>IF(SUM(DI183:DK183)=0,MASTER_DATA_MAPPED!DL183*VLOOKUP(DL$20,Backend!$A$2:$K$61,VLOOKUP(MASTER_DATA_ESCALATED!$B183,Backend!$M$3:$O$8,3,FALSE),FALSE),SUM(DI183:DK183))</f>
        <v>0</v>
      </c>
      <c r="DM183" s="96"/>
      <c r="DN183" s="96"/>
      <c r="DO183" s="96"/>
      <c r="DP183" s="96">
        <f>IF(SUM(DM183:DO183)=0,MASTER_DATA_MAPPED!DP183*VLOOKUP(DP$20,Backend!$A$2:$K$61,VLOOKUP(MASTER_DATA_ESCALATED!$B183,Backend!$M$3:$O$8,3,FALSE),FALSE),SUM(DM183:DO183))</f>
        <v>0</v>
      </c>
      <c r="DQ183" s="96"/>
      <c r="DR183" s="96"/>
      <c r="DS183" s="96"/>
      <c r="DT183" s="96">
        <f>IF(SUM(DQ183:DS183)=0,MASTER_DATA_MAPPED!DT183*VLOOKUP(DT$20,Backend!$A$2:$K$61,VLOOKUP(MASTER_DATA_ESCALATED!$B183,Backend!$M$3:$O$8,3,FALSE),FALSE),SUM(DQ183:DS183))</f>
        <v>0</v>
      </c>
      <c r="DU183" s="96"/>
      <c r="DV183" s="96"/>
      <c r="DW183" s="96"/>
      <c r="DX183" s="96">
        <f>IF(SUM(DU183:DW183)=0,MASTER_DATA_MAPPED!DX183*VLOOKUP(DX$20,Backend!$A$2:$K$61,VLOOKUP(MASTER_DATA_ESCALATED!$B183,Backend!$M$3:$O$8,3,FALSE),FALSE),SUM(DU183:DW183))</f>
        <v>0</v>
      </c>
      <c r="DY183" s="96"/>
      <c r="DZ183" s="96"/>
      <c r="EA183" s="96"/>
      <c r="EB183" s="96">
        <f>IF(SUM(DY183:EA183)=0,MASTER_DATA_MAPPED!EB183*VLOOKUP(EB$20,Backend!$A$2:$K$61,VLOOKUP(MASTER_DATA_ESCALATED!$B183,Backend!$M$3:$O$8,3,FALSE),FALSE),SUM(DY183:EA183))</f>
        <v>0</v>
      </c>
      <c r="EC183" s="96"/>
      <c r="ED183" s="96"/>
      <c r="EE183" s="96"/>
      <c r="EF183" s="96">
        <f>IF(SUM(EC183:EE183)=0,MASTER_DATA_MAPPED!EF183*VLOOKUP(EF$20,Backend!$A$2:$K$61,VLOOKUP(MASTER_DATA_ESCALATED!$B183,Backend!$M$3:$O$8,3,FALSE),FALSE),SUM(EC183:EE183))</f>
        <v>0</v>
      </c>
      <c r="EG183" s="96"/>
      <c r="EH183" s="96"/>
      <c r="EI183" s="96"/>
      <c r="EJ183" s="96">
        <f>IF(SUM(EG183:EI183)=0,MASTER_DATA_MAPPED!EJ183*VLOOKUP(EJ$20,Backend!$A$2:$K$61,VLOOKUP(MASTER_DATA_ESCALATED!$B183,Backend!$M$3:$O$8,3,FALSE),FALSE),SUM(EG183:EI183))</f>
        <v>0</v>
      </c>
      <c r="EK183" s="96"/>
      <c r="EL183" s="96"/>
      <c r="EM183" s="96"/>
      <c r="EN183" s="96">
        <f>IF(SUM(EK183:EM183)=0,MASTER_DATA_MAPPED!EN183*VLOOKUP(EN$20,Backend!$A$2:$K$61,VLOOKUP(MASTER_DATA_ESCALATED!$B183,Backend!$M$3:$O$8,3,FALSE),FALSE),SUM(EK183:EM183))</f>
        <v>0</v>
      </c>
      <c r="EO183" s="96"/>
      <c r="EP183" s="96"/>
      <c r="EQ183" s="96"/>
      <c r="ER183" s="96">
        <f>IF(SUM(EO183:EQ183)=0,MASTER_DATA_MAPPED!ER183*VLOOKUP(ER$20,Backend!$A$2:$K$61,VLOOKUP(MASTER_DATA_ESCALATED!$B183,Backend!$M$3:$O$8,3,FALSE),FALSE),SUM(EO183:EQ183))</f>
        <v>0</v>
      </c>
      <c r="ES183" s="96"/>
      <c r="ET183" s="96"/>
      <c r="EU183" s="96"/>
      <c r="EV183" s="96">
        <f>IF(SUM(ES183:EU183)=0,MASTER_DATA_MAPPED!EV183*VLOOKUP(EV$20,Backend!$A$2:$K$61,VLOOKUP(MASTER_DATA_ESCALATED!$B183,Backend!$M$3:$O$8,3,FALSE),FALSE),SUM(ES183:EU183))</f>
        <v>0</v>
      </c>
      <c r="EW183" s="96"/>
      <c r="EX183" s="96"/>
      <c r="EY183" s="96"/>
      <c r="EZ183" s="96">
        <f>IF(SUM(EW183:EY183)=0,MASTER_DATA_MAPPED!EZ183*VLOOKUP(EZ$20,Backend!$A$2:$K$61,VLOOKUP(MASTER_DATA_ESCALATED!$B183,Backend!$M$3:$O$8,3,FALSE),FALSE),SUM(EW183:EY183))</f>
        <v>0</v>
      </c>
      <c r="FA183" s="96"/>
      <c r="FB183" s="96"/>
      <c r="FC183" s="96"/>
      <c r="FD183" s="96">
        <f>IF(SUM(FA183:FC183)=0,MASTER_DATA_MAPPED!FD183*VLOOKUP(FD$20,Backend!$A$2:$K$61,VLOOKUP(MASTER_DATA_ESCALATED!$B183,Backend!$M$3:$O$8,3,FALSE),FALSE),SUM(FA183:FC183))</f>
        <v>0</v>
      </c>
      <c r="FE183" s="96"/>
      <c r="FF183" s="96"/>
      <c r="FG183" s="96"/>
      <c r="FH183" s="96">
        <f>IF(SUM(FE183:FG183)=0,MASTER_DATA_MAPPED!FH183*VLOOKUP(FH$20,Backend!$A$2:$K$61,VLOOKUP(MASTER_DATA_ESCALATED!$B183,Backend!$M$3:$O$8,3,FALSE),FALSE),SUM(FE183:FG183))</f>
        <v>0</v>
      </c>
      <c r="FI183" s="96"/>
      <c r="FJ183" s="96"/>
      <c r="FK183" s="96"/>
      <c r="FL183" s="96">
        <f>IF(SUM(FI183:FK183)=0,MASTER_DATA_MAPPED!FL183*VLOOKUP(FL$20,Backend!$A$2:$K$61,VLOOKUP(MASTER_DATA_ESCALATED!$B183,Backend!$M$3:$O$8,3,FALSE),FALSE),SUM(FI183:FK183))</f>
        <v>0</v>
      </c>
      <c r="FM183" s="96"/>
      <c r="FN183" s="96"/>
      <c r="FO183" s="96"/>
      <c r="FP183" s="96">
        <f>IF(SUM(FM183:FO183)=0,MASTER_DATA_MAPPED!FP183*VLOOKUP(FP$20,Backend!$A$2:$K$61,VLOOKUP(MASTER_DATA_ESCALATED!$B183,Backend!$M$3:$O$8,3,FALSE),FALSE),SUM(FM183:FO183))</f>
        <v>0</v>
      </c>
      <c r="FQ183" s="96"/>
      <c r="FR183" s="96"/>
      <c r="FS183" s="96"/>
      <c r="FT183" s="96">
        <f>IF(SUM(FQ183:FS183)=0,MASTER_DATA_MAPPED!FT183*VLOOKUP(FT$20,Backend!$A$2:$K$61,VLOOKUP(MASTER_DATA_ESCALATED!$B183,Backend!$M$3:$O$8,3,FALSE),FALSE),SUM(FQ183:FS183))</f>
        <v>0</v>
      </c>
      <c r="FU183" s="96"/>
      <c r="FV183" s="96"/>
      <c r="FW183" s="96"/>
      <c r="FX183" s="96">
        <f>IF(SUM(FU183:FW183)=0,MASTER_DATA_MAPPED!FX183*VLOOKUP(FX$20,Backend!$A$2:$K$61,VLOOKUP(MASTER_DATA_ESCALATED!$B183,Backend!$M$3:$O$8,3,FALSE),FALSE),SUM(FU183:FW183))</f>
        <v>0</v>
      </c>
      <c r="FY183" s="96"/>
      <c r="FZ183" s="96"/>
      <c r="GA183" s="96"/>
      <c r="GB183" s="96">
        <f>IF(SUM(FY183:GA183)=0,MASTER_DATA_MAPPED!GB183*VLOOKUP(GB$20,Backend!$A$2:$K$61,VLOOKUP(MASTER_DATA_ESCALATED!$B183,Backend!$M$3:$O$8,3,FALSE),FALSE),SUM(FY183:GA183))</f>
        <v>0</v>
      </c>
      <c r="GC183" s="96"/>
      <c r="GD183" s="96"/>
      <c r="GE183" s="96"/>
      <c r="GF183" s="96">
        <f>IF(SUM(GC183:GE183)=0,MASTER_DATA_MAPPED!GF183*VLOOKUP(GF$20,Backend!$A$2:$K$61,VLOOKUP(MASTER_DATA_ESCALATED!$B183,Backend!$M$3:$O$8,3,FALSE),FALSE),SUM(GC183:GE183))</f>
        <v>0</v>
      </c>
      <c r="GG183" s="96"/>
      <c r="GH183" s="96"/>
      <c r="GI183" s="96"/>
      <c r="GJ183" s="96">
        <f>IF(SUM(GG183:GI183)=0,MASTER_DATA_MAPPED!GJ183*VLOOKUP(GJ$20,Backend!$A$2:$K$61,VLOOKUP(MASTER_DATA_ESCALATED!$B183,Backend!$M$3:$O$8,3,FALSE),FALSE),SUM(GG183:GI183))</f>
        <v>0</v>
      </c>
      <c r="GK183" s="96"/>
      <c r="GL183" s="96"/>
      <c r="GM183" s="96"/>
      <c r="GN183" s="96">
        <f>IF(SUM(GK183:GM183)=0,MASTER_DATA_MAPPED!GN183*VLOOKUP(GN$20,Backend!$A$2:$K$61,VLOOKUP(MASTER_DATA_ESCALATED!$B183,Backend!$M$3:$O$8,3,FALSE),FALSE),SUM(GK183:GM183))</f>
        <v>0</v>
      </c>
      <c r="GO183" s="96"/>
      <c r="GP183" s="96"/>
      <c r="GQ183" s="96"/>
      <c r="GR183" s="96">
        <f>IF(SUM(GO183:GQ183)=0,MASTER_DATA_MAPPED!GR183*VLOOKUP(GR$20,Backend!$A$2:$K$61,VLOOKUP(MASTER_DATA_ESCALATED!$B183,Backend!$M$3:$O$8,3,FALSE),FALSE),SUM(GO183:GQ183))</f>
        <v>0</v>
      </c>
      <c r="GS183" s="96"/>
      <c r="GT183" s="96"/>
      <c r="GU183" s="96"/>
      <c r="GV183" s="96">
        <f>IF(SUM(GS183:GU183)=0,MASTER_DATA_MAPPED!GV183*VLOOKUP(GV$20,Backend!$A$2:$K$61,VLOOKUP(MASTER_DATA_ESCALATED!$B183,Backend!$M$3:$O$8,3,FALSE),FALSE),SUM(GS183:GU183))</f>
        <v>0</v>
      </c>
    </row>
    <row r="184" spans="2:204" s="25" customFormat="1" ht="17.25" hidden="1" outlineLevel="1" x14ac:dyDescent="0.3">
      <c r="B184" s="183">
        <f t="shared" si="5"/>
        <v>50</v>
      </c>
      <c r="C184" s="51">
        <f t="shared" si="6"/>
        <v>59</v>
      </c>
      <c r="D184" s="75"/>
      <c r="E184" s="51">
        <v>59</v>
      </c>
      <c r="F184" s="51"/>
      <c r="G184" s="76"/>
      <c r="H184" s="37" t="s">
        <v>239</v>
      </c>
      <c r="I184" s="96"/>
      <c r="J184" s="96"/>
      <c r="K184" s="96"/>
      <c r="L184" s="96">
        <f>IF(SUM(I184:K184)=0,MASTER_DATA_MAPPED!L184*VLOOKUP(L$20,Backend!$A$2:$K$61,VLOOKUP(MASTER_DATA_ESCALATED!$B184,Backend!$M$3:$O$8,3,FALSE),FALSE),SUM(I184:K184))</f>
        <v>0</v>
      </c>
      <c r="M184" s="96"/>
      <c r="N184" s="96"/>
      <c r="O184" s="96"/>
      <c r="P184" s="96">
        <f>IF(SUM(M184:O184)=0,MASTER_DATA_MAPPED!P184*VLOOKUP(P$20,Backend!$A$2:$K$61,VLOOKUP(MASTER_DATA_ESCALATED!$B184,Backend!$M$3:$O$8,3,FALSE),FALSE),SUM(M184:O184))</f>
        <v>0</v>
      </c>
      <c r="Q184" s="96"/>
      <c r="R184" s="96"/>
      <c r="S184" s="96"/>
      <c r="T184" s="96">
        <f>IF(SUM(Q184:S184)=0,MASTER_DATA_MAPPED!T184*VLOOKUP(T$20,Backend!$A$2:$K$61,VLOOKUP(MASTER_DATA_ESCALATED!$B184,Backend!$M$3:$O$8,3,FALSE),FALSE),SUM(Q184:S184))</f>
        <v>0</v>
      </c>
      <c r="U184" s="96"/>
      <c r="V184" s="96"/>
      <c r="W184" s="96"/>
      <c r="X184" s="96">
        <f>IF(SUM(U184:W184)=0,MASTER_DATA_MAPPED!X184*VLOOKUP(X$20,Backend!$A$2:$K$61,VLOOKUP(MASTER_DATA_ESCALATED!$B184,Backend!$M$3:$O$8,3,FALSE),FALSE),SUM(U184:W184))</f>
        <v>0</v>
      </c>
      <c r="Y184" s="96"/>
      <c r="Z184" s="96"/>
      <c r="AA184" s="96"/>
      <c r="AB184" s="96">
        <f>IF(SUM(Y184:AA184)=0,MASTER_DATA_MAPPED!AB184*VLOOKUP(AB$20,Backend!$A$2:$K$61,VLOOKUP(MASTER_DATA_ESCALATED!$B184,Backend!$M$3:$O$8,3,FALSE),FALSE),SUM(Y184:AA184))</f>
        <v>0</v>
      </c>
      <c r="AC184" s="96"/>
      <c r="AD184" s="96"/>
      <c r="AE184" s="96"/>
      <c r="AF184" s="96">
        <f>IF(SUM(AC184:AE184)=0,MASTER_DATA_MAPPED!AF184*VLOOKUP(AF$20,Backend!$A$2:$K$61,VLOOKUP(MASTER_DATA_ESCALATED!$B184,Backend!$M$3:$O$8,3,FALSE),FALSE),SUM(AC184:AE184))</f>
        <v>0</v>
      </c>
      <c r="AG184" s="96"/>
      <c r="AH184" s="96"/>
      <c r="AI184" s="96"/>
      <c r="AJ184" s="96">
        <f>IF(SUM(AG184:AI184)=0,MASTER_DATA_MAPPED!AJ184*VLOOKUP(AJ$20,Backend!$A$2:$K$61,VLOOKUP(MASTER_DATA_ESCALATED!$B184,Backend!$M$3:$O$8,3,FALSE),FALSE),SUM(AG184:AI184))</f>
        <v>0</v>
      </c>
      <c r="AK184" s="96"/>
      <c r="AL184" s="96"/>
      <c r="AM184" s="96"/>
      <c r="AN184" s="96">
        <f>IF(SUM(AK184:AM184)=0,MASTER_DATA_MAPPED!AN184*VLOOKUP(AN$20,Backend!$A$2:$K$61,VLOOKUP(MASTER_DATA_ESCALATED!$B184,Backend!$M$3:$O$8,3,FALSE),FALSE),SUM(AK184:AM184))</f>
        <v>0</v>
      </c>
      <c r="AO184" s="96"/>
      <c r="AP184" s="96"/>
      <c r="AQ184" s="96"/>
      <c r="AR184" s="96">
        <f>IF(SUM(AO184:AQ184)=0,MASTER_DATA_MAPPED!AR184*VLOOKUP(AR$20,Backend!$A$2:$K$61,VLOOKUP(MASTER_DATA_ESCALATED!$B184,Backend!$M$3:$O$8,3,FALSE),FALSE),SUM(AO184:AQ184))</f>
        <v>0</v>
      </c>
      <c r="AS184" s="96"/>
      <c r="AT184" s="96"/>
      <c r="AU184" s="96"/>
      <c r="AV184" s="96">
        <f>IF(SUM(AS184:AU184)=0,MASTER_DATA_MAPPED!AV184*VLOOKUP(AV$20,Backend!$A$2:$K$61,VLOOKUP(MASTER_DATA_ESCALATED!$B184,Backend!$M$3:$O$8,3,FALSE),FALSE),SUM(AS184:AU184))</f>
        <v>0</v>
      </c>
      <c r="AW184" s="96"/>
      <c r="AX184" s="96"/>
      <c r="AY184" s="96"/>
      <c r="AZ184" s="96">
        <f>IF(SUM(AW184:AY184)=0,MASTER_DATA_MAPPED!AZ184*VLOOKUP(AZ$20,Backend!$A$2:$K$61,VLOOKUP(MASTER_DATA_ESCALATED!$B184,Backend!$M$3:$O$8,3,FALSE),FALSE),SUM(AW184:AY184))</f>
        <v>0</v>
      </c>
      <c r="BA184" s="96"/>
      <c r="BB184" s="96"/>
      <c r="BC184" s="96"/>
      <c r="BD184" s="96">
        <f>IF(SUM(BA184:BC184)=0,MASTER_DATA_MAPPED!BD184*VLOOKUP(BD$20,Backend!$A$2:$K$61,VLOOKUP(MASTER_DATA_ESCALATED!$B184,Backend!$M$3:$O$8,3,FALSE),FALSE),SUM(BA184:BC184))</f>
        <v>0</v>
      </c>
      <c r="BE184" s="96"/>
      <c r="BF184" s="96"/>
      <c r="BG184" s="96"/>
      <c r="BH184" s="96">
        <f>IF(SUM(BE184:BG184)=0,MASTER_DATA_MAPPED!BH184*VLOOKUP(BH$20,Backend!$A$2:$K$61,VLOOKUP(MASTER_DATA_ESCALATED!$B184,Backend!$M$3:$O$8,3,FALSE),FALSE),SUM(BE184:BG184))</f>
        <v>0</v>
      </c>
      <c r="BI184" s="96"/>
      <c r="BJ184" s="96"/>
      <c r="BK184" s="96"/>
      <c r="BL184" s="96">
        <f>IF(SUM(BI184:BK184)=0,MASTER_DATA_MAPPED!BL184*VLOOKUP(BL$20,Backend!$A$2:$K$61,VLOOKUP(MASTER_DATA_ESCALATED!$B184,Backend!$M$3:$O$8,3,FALSE),FALSE),SUM(BI184:BK184))</f>
        <v>0</v>
      </c>
      <c r="BM184" s="96"/>
      <c r="BN184" s="96"/>
      <c r="BO184" s="96"/>
      <c r="BP184" s="96">
        <f>IF(SUM(BM184:BO184)=0,MASTER_DATA_MAPPED!BP184*VLOOKUP(BP$20,Backend!$A$2:$K$61,VLOOKUP(MASTER_DATA_ESCALATED!$B184,Backend!$M$3:$O$8,3,FALSE),FALSE),SUM(BM184:BO184))</f>
        <v>0</v>
      </c>
      <c r="BQ184" s="96"/>
      <c r="BR184" s="96"/>
      <c r="BS184" s="96"/>
      <c r="BT184" s="96">
        <f>IF(SUM(BQ184:BS184)=0,MASTER_DATA_MAPPED!BT184*VLOOKUP(BT$20,Backend!$A$2:$K$61,VLOOKUP(MASTER_DATA_ESCALATED!$B184,Backend!$M$3:$O$8,3,FALSE),FALSE),SUM(BQ184:BS184))</f>
        <v>0</v>
      </c>
      <c r="BU184" s="96"/>
      <c r="BV184" s="96"/>
      <c r="BW184" s="96"/>
      <c r="BX184" s="96">
        <f>IF(SUM(BU184:BW184)=0,MASTER_DATA_MAPPED!BX184*VLOOKUP(BX$20,Backend!$A$2:$K$61,VLOOKUP(MASTER_DATA_ESCALATED!$B184,Backend!$M$3:$O$8,3,FALSE),FALSE),SUM(BU184:BW184))</f>
        <v>0</v>
      </c>
      <c r="BY184" s="96"/>
      <c r="BZ184" s="96"/>
      <c r="CA184" s="96"/>
      <c r="CB184" s="96">
        <f>IF(SUM(BY184:CA184)=0,MASTER_DATA_MAPPED!CB184*VLOOKUP(CB$20,Backend!$A$2:$K$61,VLOOKUP(MASTER_DATA_ESCALATED!$B184,Backend!$M$3:$O$8,3,FALSE),FALSE),SUM(BY184:CA184))</f>
        <v>0</v>
      </c>
      <c r="CC184" s="96"/>
      <c r="CD184" s="96"/>
      <c r="CE184" s="96"/>
      <c r="CF184" s="96">
        <f>IF(SUM(CC184:CE184)=0,MASTER_DATA_MAPPED!CF184*VLOOKUP(CF$20,Backend!$A$2:$K$61,VLOOKUP(MASTER_DATA_ESCALATED!$B184,Backend!$M$3:$O$8,3,FALSE),FALSE),SUM(CC184:CE184))</f>
        <v>0</v>
      </c>
      <c r="CG184" s="96"/>
      <c r="CH184" s="96"/>
      <c r="CI184" s="96"/>
      <c r="CJ184" s="96">
        <f>IF(SUM(CG184:CI184)=0,MASTER_DATA_MAPPED!CJ184*VLOOKUP(CJ$20,Backend!$A$2:$K$61,VLOOKUP(MASTER_DATA_ESCALATED!$B184,Backend!$M$3:$O$8,3,FALSE),FALSE),SUM(CG184:CI184))</f>
        <v>0</v>
      </c>
      <c r="CK184" s="96"/>
      <c r="CL184" s="96"/>
      <c r="CM184" s="96"/>
      <c r="CN184" s="96">
        <f>IF(SUM(CK184:CM184)=0,MASTER_DATA_MAPPED!CN184*VLOOKUP(CN$20,Backend!$A$2:$K$61,VLOOKUP(MASTER_DATA_ESCALATED!$B184,Backend!$M$3:$O$8,3,FALSE),FALSE),SUM(CK184:CM184))</f>
        <v>0</v>
      </c>
      <c r="CO184" s="96"/>
      <c r="CP184" s="96"/>
      <c r="CQ184" s="96"/>
      <c r="CR184" s="96">
        <f>IF(SUM(CO184:CQ184)=0,MASTER_DATA_MAPPED!CR184*VLOOKUP(CR$20,Backend!$A$2:$K$61,VLOOKUP(MASTER_DATA_ESCALATED!$B184,Backend!$M$3:$O$8,3,FALSE),FALSE),SUM(CO184:CQ184))</f>
        <v>0</v>
      </c>
      <c r="CS184" s="96"/>
      <c r="CT184" s="96"/>
      <c r="CU184" s="96"/>
      <c r="CV184" s="96">
        <f>IF(SUM(CS184:CU184)=0,MASTER_DATA_MAPPED!CV184*VLOOKUP(CV$20,Backend!$A$2:$K$61,VLOOKUP(MASTER_DATA_ESCALATED!$B184,Backend!$M$3:$O$8,3,FALSE),FALSE),SUM(CS184:CU184))</f>
        <v>0</v>
      </c>
      <c r="CW184" s="96"/>
      <c r="CX184" s="96"/>
      <c r="CY184" s="96"/>
      <c r="CZ184" s="96">
        <f>IF(SUM(CW184:CY184)=0,MASTER_DATA_MAPPED!CZ184*VLOOKUP(CZ$20,Backend!$A$2:$K$61,VLOOKUP(MASTER_DATA_ESCALATED!$B184,Backend!$M$3:$O$8,3,FALSE),FALSE),SUM(CW184:CY184))</f>
        <v>0</v>
      </c>
      <c r="DA184" s="96"/>
      <c r="DB184" s="96"/>
      <c r="DC184" s="96"/>
      <c r="DD184" s="96" t="e">
        <f>IF(SUM(DA184:DC184)=0,MASTER_DATA_MAPPED!DD184*VLOOKUP(DD$20,Backend!$A$2:$K$61,VLOOKUP(MASTER_DATA_ESCALATED!$B184,Backend!$M$3:$O$8,3,FALSE),FALSE),SUM(DA184:DC184))</f>
        <v>#N/A</v>
      </c>
      <c r="DE184" s="96"/>
      <c r="DF184" s="96"/>
      <c r="DG184" s="96"/>
      <c r="DH184" s="96">
        <f>IF(SUM(DE184:DG184)=0,MASTER_DATA_MAPPED!DH184*VLOOKUP(DH$20,Backend!$A$2:$K$61,VLOOKUP(MASTER_DATA_ESCALATED!$B184,Backend!$M$3:$O$8,3,FALSE),FALSE),SUM(DE184:DG184))</f>
        <v>34165694.541081317</v>
      </c>
      <c r="DI184" s="96"/>
      <c r="DJ184" s="96"/>
      <c r="DK184" s="96"/>
      <c r="DL184" s="96">
        <f>IF(SUM(DI184:DK184)=0,MASTER_DATA_MAPPED!DL184*VLOOKUP(DL$20,Backend!$A$2:$K$61,VLOOKUP(MASTER_DATA_ESCALATED!$B184,Backend!$M$3:$O$8,3,FALSE),FALSE),SUM(DI184:DK184))</f>
        <v>62169972.666559085</v>
      </c>
      <c r="DM184" s="96"/>
      <c r="DN184" s="96"/>
      <c r="DO184" s="96"/>
      <c r="DP184" s="96">
        <f>IF(SUM(DM184:DO184)=0,MASTER_DATA_MAPPED!DP184*VLOOKUP(DP$20,Backend!$A$2:$K$61,VLOOKUP(MASTER_DATA_ESCALATED!$B184,Backend!$M$3:$O$8,3,FALSE),FALSE),SUM(DM184:DO184))</f>
        <v>121558837.33314732</v>
      </c>
      <c r="DQ184" s="96"/>
      <c r="DR184" s="96"/>
      <c r="DS184" s="96"/>
      <c r="DT184" s="96">
        <f>IF(SUM(DQ184:DS184)=0,MASTER_DATA_MAPPED!DT184*VLOOKUP(DT$20,Backend!$A$2:$K$61,VLOOKUP(MASTER_DATA_ESCALATED!$B184,Backend!$M$3:$O$8,3,FALSE),FALSE),SUM(DQ184:DS184))</f>
        <v>242746496.36622846</v>
      </c>
      <c r="DU184" s="96"/>
      <c r="DV184" s="96"/>
      <c r="DW184" s="96"/>
      <c r="DX184" s="96">
        <f>IF(SUM(DU184:DW184)=0,MASTER_DATA_MAPPED!DX184*VLOOKUP(DX$20,Backend!$A$2:$K$61,VLOOKUP(MASTER_DATA_ESCALATED!$B184,Backend!$M$3:$O$8,3,FALSE),FALSE),SUM(DU184:DW184))</f>
        <v>493679994.66697687</v>
      </c>
      <c r="DY184" s="96"/>
      <c r="DZ184" s="96"/>
      <c r="EA184" s="96"/>
      <c r="EB184" s="96">
        <f>IF(SUM(DY184:EA184)=0,MASTER_DATA_MAPPED!EB184*VLOOKUP(EB$20,Backend!$A$2:$K$61,VLOOKUP(MASTER_DATA_ESCALATED!$B184,Backend!$M$3:$O$8,3,FALSE),FALSE),SUM(DY184:EA184))</f>
        <v>624164494.46436393</v>
      </c>
      <c r="EC184" s="96"/>
      <c r="ED184" s="96"/>
      <c r="EE184" s="96"/>
      <c r="EF184" s="96">
        <f>IF(SUM(EC184:EE184)=0,MASTER_DATA_MAPPED!EF184*VLOOKUP(EF$20,Backend!$A$2:$K$61,VLOOKUP(MASTER_DATA_ESCALATED!$B184,Backend!$M$3:$O$8,3,FALSE),FALSE),SUM(EC184:EE184))</f>
        <v>0</v>
      </c>
      <c r="EG184" s="96"/>
      <c r="EH184" s="96"/>
      <c r="EI184" s="96"/>
      <c r="EJ184" s="96">
        <f>IF(SUM(EG184:EI184)=0,MASTER_DATA_MAPPED!EJ184*VLOOKUP(EJ$20,Backend!$A$2:$K$61,VLOOKUP(MASTER_DATA_ESCALATED!$B184,Backend!$M$3:$O$8,3,FALSE),FALSE),SUM(EG184:EI184))</f>
        <v>0</v>
      </c>
      <c r="EK184" s="96"/>
      <c r="EL184" s="96"/>
      <c r="EM184" s="96"/>
      <c r="EN184" s="96">
        <f>IF(SUM(EK184:EM184)=0,MASTER_DATA_MAPPED!EN184*VLOOKUP(EN$20,Backend!$A$2:$K$61,VLOOKUP(MASTER_DATA_ESCALATED!$B184,Backend!$M$3:$O$8,3,FALSE),FALSE),SUM(EK184:EM184))</f>
        <v>0</v>
      </c>
      <c r="EO184" s="96"/>
      <c r="EP184" s="96"/>
      <c r="EQ184" s="96"/>
      <c r="ER184" s="96">
        <f>IF(SUM(EO184:EQ184)=0,MASTER_DATA_MAPPED!ER184*VLOOKUP(ER$20,Backend!$A$2:$K$61,VLOOKUP(MASTER_DATA_ESCALATED!$B184,Backend!$M$3:$O$8,3,FALSE),FALSE),SUM(EO184:EQ184))</f>
        <v>0</v>
      </c>
      <c r="ES184" s="96"/>
      <c r="ET184" s="96"/>
      <c r="EU184" s="96"/>
      <c r="EV184" s="96">
        <f>IF(SUM(ES184:EU184)=0,MASTER_DATA_MAPPED!EV184*VLOOKUP(EV$20,Backend!$A$2:$K$61,VLOOKUP(MASTER_DATA_ESCALATED!$B184,Backend!$M$3:$O$8,3,FALSE),FALSE),SUM(ES184:EU184))</f>
        <v>0</v>
      </c>
      <c r="EW184" s="96"/>
      <c r="EX184" s="96"/>
      <c r="EY184" s="96"/>
      <c r="EZ184" s="96">
        <f>IF(SUM(EW184:EY184)=0,MASTER_DATA_MAPPED!EZ184*VLOOKUP(EZ$20,Backend!$A$2:$K$61,VLOOKUP(MASTER_DATA_ESCALATED!$B184,Backend!$M$3:$O$8,3,FALSE),FALSE),SUM(EW184:EY184))</f>
        <v>0</v>
      </c>
      <c r="FA184" s="96"/>
      <c r="FB184" s="96"/>
      <c r="FC184" s="96"/>
      <c r="FD184" s="96">
        <f>IF(SUM(FA184:FC184)=0,MASTER_DATA_MAPPED!FD184*VLOOKUP(FD$20,Backend!$A$2:$K$61,VLOOKUP(MASTER_DATA_ESCALATED!$B184,Backend!$M$3:$O$8,3,FALSE),FALSE),SUM(FA184:FC184))</f>
        <v>0</v>
      </c>
      <c r="FE184" s="96"/>
      <c r="FF184" s="96"/>
      <c r="FG184" s="96"/>
      <c r="FH184" s="96">
        <f>IF(SUM(FE184:FG184)=0,MASTER_DATA_MAPPED!FH184*VLOOKUP(FH$20,Backend!$A$2:$K$61,VLOOKUP(MASTER_DATA_ESCALATED!$B184,Backend!$M$3:$O$8,3,FALSE),FALSE),SUM(FE184:FG184))</f>
        <v>0</v>
      </c>
      <c r="FI184" s="96"/>
      <c r="FJ184" s="96"/>
      <c r="FK184" s="96"/>
      <c r="FL184" s="96">
        <f>IF(SUM(FI184:FK184)=0,MASTER_DATA_MAPPED!FL184*VLOOKUP(FL$20,Backend!$A$2:$K$61,VLOOKUP(MASTER_DATA_ESCALATED!$B184,Backend!$M$3:$O$8,3,FALSE),FALSE),SUM(FI184:FK184))</f>
        <v>0</v>
      </c>
      <c r="FM184" s="96"/>
      <c r="FN184" s="96"/>
      <c r="FO184" s="96"/>
      <c r="FP184" s="96">
        <f>IF(SUM(FM184:FO184)=0,MASTER_DATA_MAPPED!FP184*VLOOKUP(FP$20,Backend!$A$2:$K$61,VLOOKUP(MASTER_DATA_ESCALATED!$B184,Backend!$M$3:$O$8,3,FALSE),FALSE),SUM(FM184:FO184))</f>
        <v>0</v>
      </c>
      <c r="FQ184" s="96"/>
      <c r="FR184" s="96"/>
      <c r="FS184" s="96"/>
      <c r="FT184" s="96">
        <f>IF(SUM(FQ184:FS184)=0,MASTER_DATA_MAPPED!FT184*VLOOKUP(FT$20,Backend!$A$2:$K$61,VLOOKUP(MASTER_DATA_ESCALATED!$B184,Backend!$M$3:$O$8,3,FALSE),FALSE),SUM(FQ184:FS184))</f>
        <v>0</v>
      </c>
      <c r="FU184" s="96"/>
      <c r="FV184" s="96"/>
      <c r="FW184" s="96"/>
      <c r="FX184" s="96">
        <f>IF(SUM(FU184:FW184)=0,MASTER_DATA_MAPPED!FX184*VLOOKUP(FX$20,Backend!$A$2:$K$61,VLOOKUP(MASTER_DATA_ESCALATED!$B184,Backend!$M$3:$O$8,3,FALSE),FALSE),SUM(FU184:FW184))</f>
        <v>0</v>
      </c>
      <c r="FY184" s="96"/>
      <c r="FZ184" s="96"/>
      <c r="GA184" s="96"/>
      <c r="GB184" s="96">
        <f>IF(SUM(FY184:GA184)=0,MASTER_DATA_MAPPED!GB184*VLOOKUP(GB$20,Backend!$A$2:$K$61,VLOOKUP(MASTER_DATA_ESCALATED!$B184,Backend!$M$3:$O$8,3,FALSE),FALSE),SUM(FY184:GA184))</f>
        <v>0</v>
      </c>
      <c r="GC184" s="96"/>
      <c r="GD184" s="96"/>
      <c r="GE184" s="96"/>
      <c r="GF184" s="96">
        <f>IF(SUM(GC184:GE184)=0,MASTER_DATA_MAPPED!GF184*VLOOKUP(GF$20,Backend!$A$2:$K$61,VLOOKUP(MASTER_DATA_ESCALATED!$B184,Backend!$M$3:$O$8,3,FALSE),FALSE),SUM(GC184:GE184))</f>
        <v>0</v>
      </c>
      <c r="GG184" s="96"/>
      <c r="GH184" s="96"/>
      <c r="GI184" s="96"/>
      <c r="GJ184" s="96">
        <f>IF(SUM(GG184:GI184)=0,MASTER_DATA_MAPPED!GJ184*VLOOKUP(GJ$20,Backend!$A$2:$K$61,VLOOKUP(MASTER_DATA_ESCALATED!$B184,Backend!$M$3:$O$8,3,FALSE),FALSE),SUM(GG184:GI184))</f>
        <v>0</v>
      </c>
      <c r="GK184" s="96"/>
      <c r="GL184" s="96"/>
      <c r="GM184" s="96"/>
      <c r="GN184" s="96">
        <f>IF(SUM(GK184:GM184)=0,MASTER_DATA_MAPPED!GN184*VLOOKUP(GN$20,Backend!$A$2:$K$61,VLOOKUP(MASTER_DATA_ESCALATED!$B184,Backend!$M$3:$O$8,3,FALSE),FALSE),SUM(GK184:GM184))</f>
        <v>0</v>
      </c>
      <c r="GO184" s="96"/>
      <c r="GP184" s="96"/>
      <c r="GQ184" s="96"/>
      <c r="GR184" s="96">
        <f>IF(SUM(GO184:GQ184)=0,MASTER_DATA_MAPPED!GR184*VLOOKUP(GR$20,Backend!$A$2:$K$61,VLOOKUP(MASTER_DATA_ESCALATED!$B184,Backend!$M$3:$O$8,3,FALSE),FALSE),SUM(GO184:GQ184))</f>
        <v>0</v>
      </c>
      <c r="GS184" s="96"/>
      <c r="GT184" s="96"/>
      <c r="GU184" s="96"/>
      <c r="GV184" s="96">
        <f>IF(SUM(GS184:GU184)=0,MASTER_DATA_MAPPED!GV184*VLOOKUP(GV$20,Backend!$A$2:$K$61,VLOOKUP(MASTER_DATA_ESCALATED!$B184,Backend!$M$3:$O$8,3,FALSE),FALSE),SUM(GS184:GU184))</f>
        <v>0</v>
      </c>
    </row>
    <row r="185" spans="2:204" collapsed="1" x14ac:dyDescent="0.3"/>
    <row r="186" spans="2:204" x14ac:dyDescent="0.3">
      <c r="H186" s="263"/>
      <c r="L186" s="112"/>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c r="BK186" s="112"/>
      <c r="BL186" s="112"/>
      <c r="BM186" s="112"/>
      <c r="BN186" s="112"/>
      <c r="BO186" s="112"/>
      <c r="BP186" s="112"/>
      <c r="BQ186" s="112"/>
      <c r="BR186" s="112"/>
      <c r="BS186" s="112"/>
      <c r="BT186" s="112"/>
      <c r="BU186" s="112"/>
      <c r="BV186" s="112"/>
      <c r="BW186" s="112"/>
      <c r="BX186" s="112"/>
      <c r="BY186" s="112"/>
      <c r="BZ186" s="112"/>
      <c r="CA186" s="112"/>
      <c r="CB186" s="112"/>
      <c r="CC186" s="112"/>
      <c r="CD186" s="112"/>
      <c r="CE186" s="112"/>
      <c r="CF186" s="112"/>
      <c r="CG186" s="112"/>
      <c r="CH186" s="112"/>
      <c r="CI186" s="112"/>
      <c r="CJ186" s="112"/>
      <c r="CK186" s="112"/>
      <c r="CL186" s="112"/>
      <c r="CM186" s="112"/>
      <c r="CN186" s="112"/>
      <c r="CO186" s="112"/>
      <c r="CP186" s="112"/>
      <c r="CQ186" s="112"/>
      <c r="CR186" s="112"/>
      <c r="CS186" s="112"/>
      <c r="CT186" s="112"/>
      <c r="CU186" s="112"/>
      <c r="CV186" s="112"/>
      <c r="CW186" s="112"/>
      <c r="CX186" s="112"/>
      <c r="CY186" s="112"/>
      <c r="CZ186" s="112"/>
      <c r="DA186" s="112"/>
      <c r="DB186" s="112"/>
      <c r="DC186" s="112"/>
      <c r="DD186" s="112"/>
      <c r="DE186" s="112"/>
      <c r="DF186" s="112"/>
      <c r="DG186" s="112"/>
      <c r="DH186" s="112"/>
      <c r="DI186" s="112"/>
      <c r="DJ186" s="112"/>
      <c r="DK186" s="112"/>
      <c r="DL186" s="112"/>
      <c r="DM186" s="112"/>
      <c r="DN186" s="112"/>
      <c r="DO186" s="112"/>
      <c r="DP186" s="112"/>
      <c r="DQ186" s="112"/>
      <c r="DR186" s="112"/>
      <c r="DS186" s="112"/>
      <c r="DT186" s="112"/>
      <c r="DU186" s="112"/>
      <c r="DV186" s="112"/>
      <c r="DW186" s="112"/>
      <c r="DX186" s="112"/>
      <c r="DY186" s="112"/>
      <c r="DZ186" s="112"/>
      <c r="EA186" s="112"/>
      <c r="EB186" s="112"/>
      <c r="EC186" s="112"/>
      <c r="ED186" s="112"/>
      <c r="EE186" s="112"/>
      <c r="EF186" s="112"/>
      <c r="EG186" s="112"/>
      <c r="EH186" s="112"/>
      <c r="EI186" s="112"/>
      <c r="EJ186" s="112"/>
      <c r="EK186" s="112"/>
      <c r="EL186" s="112"/>
      <c r="EM186" s="112"/>
      <c r="EN186" s="112"/>
      <c r="EO186" s="112"/>
      <c r="EP186" s="112"/>
      <c r="EQ186" s="112"/>
      <c r="ER186" s="112"/>
      <c r="ES186" s="112"/>
      <c r="ET186" s="112"/>
      <c r="EU186" s="112"/>
      <c r="EV186" s="112"/>
      <c r="EW186" s="112"/>
      <c r="EX186" s="112"/>
      <c r="EY186" s="112"/>
      <c r="EZ186" s="112"/>
      <c r="FA186" s="112"/>
      <c r="FB186" s="112"/>
      <c r="FC186" s="112"/>
      <c r="FD186" s="112"/>
      <c r="FE186" s="112"/>
      <c r="FF186" s="112"/>
      <c r="FG186" s="112"/>
      <c r="FH186" s="112"/>
      <c r="FI186" s="112"/>
      <c r="FJ186" s="112"/>
      <c r="FK186" s="112"/>
      <c r="FL186" s="112"/>
      <c r="FM186" s="112"/>
      <c r="FN186" s="112"/>
      <c r="FO186" s="112"/>
      <c r="FP186" s="112"/>
      <c r="FQ186" s="112"/>
      <c r="FR186" s="112"/>
      <c r="FS186" s="112"/>
      <c r="FT186" s="112"/>
      <c r="FU186" s="112"/>
      <c r="FV186" s="112"/>
      <c r="FW186" s="112"/>
      <c r="FX186" s="112"/>
      <c r="FY186" s="112"/>
      <c r="FZ186" s="112"/>
      <c r="GA186" s="112"/>
      <c r="GB186" s="112"/>
      <c r="GC186" s="112"/>
      <c r="GD186" s="112"/>
      <c r="GE186" s="112"/>
      <c r="GF186" s="112"/>
      <c r="GG186" s="112"/>
      <c r="GH186" s="112"/>
      <c r="GI186" s="112"/>
      <c r="GJ186" s="112"/>
      <c r="GK186" s="112"/>
      <c r="GL186" s="112"/>
      <c r="GM186" s="112"/>
      <c r="GN186" s="112"/>
      <c r="GO186" s="112"/>
      <c r="GP186" s="112"/>
      <c r="GQ186" s="112"/>
      <c r="GR186" s="112"/>
      <c r="GS186" s="112"/>
      <c r="GT186" s="112"/>
      <c r="GU186" s="112"/>
      <c r="GV186" s="112"/>
    </row>
    <row r="187" spans="2:204" x14ac:dyDescent="0.3">
      <c r="H187" s="263"/>
      <c r="L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c r="CI187" s="112"/>
      <c r="CJ187" s="112"/>
      <c r="CK187" s="112"/>
      <c r="CL187" s="112"/>
      <c r="CM187" s="112"/>
      <c r="CN187" s="112"/>
      <c r="CO187" s="112"/>
      <c r="CP187" s="112"/>
      <c r="CQ187" s="112"/>
      <c r="CR187" s="112"/>
      <c r="CS187" s="112"/>
      <c r="CT187" s="112"/>
      <c r="CU187" s="112"/>
      <c r="CV187" s="112"/>
      <c r="CW187" s="112"/>
      <c r="CX187" s="112"/>
      <c r="CY187" s="112"/>
      <c r="CZ187" s="112"/>
      <c r="DA187" s="112"/>
      <c r="DB187" s="112"/>
      <c r="DC187" s="112"/>
      <c r="DD187" s="112"/>
      <c r="DE187" s="112"/>
      <c r="DF187" s="112"/>
      <c r="DG187" s="112"/>
      <c r="DH187" s="112"/>
      <c r="DI187" s="112"/>
      <c r="DJ187" s="112"/>
      <c r="DK187" s="112"/>
      <c r="DL187" s="112"/>
      <c r="DM187" s="112"/>
      <c r="DN187" s="112"/>
      <c r="DO187" s="112"/>
      <c r="DP187" s="112"/>
      <c r="DQ187" s="112"/>
      <c r="DR187" s="112"/>
      <c r="DS187" s="112"/>
      <c r="DT187" s="112"/>
      <c r="DU187" s="112"/>
      <c r="DV187" s="112"/>
      <c r="DW187" s="112"/>
      <c r="DX187" s="112"/>
      <c r="DY187" s="112"/>
      <c r="DZ187" s="112"/>
      <c r="EA187" s="112"/>
      <c r="EB187" s="112"/>
      <c r="EC187" s="112"/>
      <c r="ED187" s="112"/>
      <c r="EE187" s="112"/>
      <c r="EF187" s="112"/>
      <c r="EG187" s="112"/>
      <c r="EH187" s="112"/>
      <c r="EI187" s="112"/>
      <c r="EJ187" s="112"/>
      <c r="EK187" s="112"/>
      <c r="EL187" s="112"/>
      <c r="EM187" s="112"/>
      <c r="EN187" s="112"/>
      <c r="EO187" s="112"/>
      <c r="EP187" s="112"/>
      <c r="EQ187" s="112"/>
      <c r="ER187" s="112"/>
      <c r="ES187" s="112"/>
      <c r="ET187" s="112"/>
      <c r="EU187" s="112"/>
      <c r="EV187" s="112"/>
      <c r="EW187" s="112"/>
      <c r="EX187" s="112"/>
      <c r="EY187" s="112"/>
      <c r="EZ187" s="112"/>
      <c r="FA187" s="112"/>
      <c r="FB187" s="112"/>
      <c r="FC187" s="112"/>
      <c r="FD187" s="112"/>
      <c r="FE187" s="112"/>
      <c r="FF187" s="112"/>
      <c r="FG187" s="112"/>
      <c r="FH187" s="112"/>
      <c r="FI187" s="112"/>
      <c r="FJ187" s="112"/>
      <c r="FK187" s="112"/>
      <c r="FL187" s="112"/>
      <c r="FM187" s="112"/>
      <c r="FN187" s="112"/>
      <c r="FO187" s="112"/>
      <c r="FP187" s="112"/>
      <c r="FQ187" s="112"/>
      <c r="FR187" s="112"/>
      <c r="FS187" s="112"/>
      <c r="FT187" s="112"/>
      <c r="FU187" s="112"/>
      <c r="FV187" s="112"/>
      <c r="FW187" s="112"/>
      <c r="FX187" s="112"/>
      <c r="FY187" s="112"/>
      <c r="FZ187" s="112"/>
      <c r="GA187" s="112"/>
      <c r="GB187" s="112"/>
      <c r="GC187" s="112"/>
      <c r="GD187" s="112"/>
      <c r="GE187" s="112"/>
      <c r="GF187" s="112"/>
      <c r="GG187" s="112"/>
      <c r="GH187" s="112"/>
      <c r="GI187" s="112"/>
      <c r="GJ187" s="112"/>
      <c r="GK187" s="112"/>
      <c r="GL187" s="112"/>
      <c r="GM187" s="112"/>
      <c r="GN187" s="112"/>
      <c r="GO187" s="112"/>
      <c r="GP187" s="112"/>
      <c r="GQ187" s="112"/>
      <c r="GR187" s="112"/>
      <c r="GS187" s="112"/>
      <c r="GT187" s="112"/>
      <c r="GU187" s="112"/>
      <c r="GV187" s="112"/>
    </row>
    <row r="188" spans="2:204" x14ac:dyDescent="0.3">
      <c r="H188" s="266"/>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7"/>
      <c r="AN188" s="267"/>
      <c r="AO188" s="267"/>
      <c r="AP188" s="267"/>
      <c r="AQ188" s="267"/>
      <c r="AR188" s="267"/>
      <c r="AS188" s="267"/>
      <c r="AT188" s="267"/>
      <c r="AU188" s="267"/>
      <c r="AV188" s="267"/>
      <c r="AW188" s="267"/>
      <c r="AX188" s="267"/>
      <c r="AY188" s="267"/>
      <c r="AZ188" s="267"/>
      <c r="BA188" s="267"/>
      <c r="BB188" s="267"/>
      <c r="BC188" s="267"/>
      <c r="BD188" s="267"/>
      <c r="BE188" s="267"/>
      <c r="BF188" s="267"/>
      <c r="BG188" s="267"/>
      <c r="BH188" s="267"/>
      <c r="BI188" s="267"/>
      <c r="BJ188" s="267"/>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c r="CH188" s="267"/>
      <c r="CI188" s="267"/>
      <c r="CJ188" s="267"/>
      <c r="CK188" s="267"/>
      <c r="CL188" s="267"/>
      <c r="CM188" s="267"/>
      <c r="CN188" s="267"/>
      <c r="CO188" s="267"/>
      <c r="CP188" s="267"/>
      <c r="CQ188" s="267"/>
      <c r="CR188" s="267"/>
      <c r="CS188" s="267"/>
      <c r="CT188" s="267"/>
      <c r="CU188" s="267"/>
      <c r="CV188" s="267"/>
      <c r="CW188" s="267"/>
      <c r="CX188" s="267"/>
      <c r="CY188" s="267"/>
      <c r="CZ188" s="267"/>
      <c r="DA188" s="267"/>
      <c r="DB188" s="267"/>
      <c r="DC188" s="267"/>
      <c r="DD188" s="267"/>
      <c r="DE188" s="267"/>
      <c r="DF188" s="267"/>
      <c r="DG188" s="267"/>
      <c r="DH188" s="267"/>
      <c r="DI188" s="267"/>
      <c r="DJ188" s="267"/>
      <c r="DK188" s="267"/>
      <c r="DL188" s="267"/>
      <c r="DM188" s="267"/>
      <c r="DN188" s="267"/>
      <c r="DO188" s="267"/>
      <c r="DP188" s="267"/>
      <c r="DQ188" s="267"/>
      <c r="DR188" s="267"/>
      <c r="DS188" s="267"/>
      <c r="DT188" s="267"/>
      <c r="DU188" s="267"/>
      <c r="DV188" s="267"/>
      <c r="DW188" s="267"/>
      <c r="DX188" s="267"/>
      <c r="DY188" s="267"/>
      <c r="DZ188" s="267"/>
      <c r="EA188" s="267"/>
      <c r="EB188" s="267"/>
      <c r="EC188" s="267"/>
      <c r="ED188" s="267"/>
      <c r="EE188" s="267"/>
      <c r="EF188" s="267"/>
      <c r="EG188" s="267"/>
      <c r="EH188" s="267"/>
      <c r="EI188" s="267"/>
      <c r="EJ188" s="267"/>
      <c r="EK188" s="267"/>
      <c r="EL188" s="267"/>
      <c r="EM188" s="267"/>
      <c r="EN188" s="267"/>
      <c r="EO188" s="267"/>
      <c r="EP188" s="267"/>
      <c r="EQ188" s="267"/>
      <c r="ER188" s="267"/>
      <c r="ES188" s="267"/>
      <c r="ET188" s="267"/>
      <c r="EU188" s="267"/>
      <c r="EV188" s="267"/>
      <c r="EW188" s="267"/>
      <c r="EX188" s="267"/>
      <c r="EY188" s="267"/>
      <c r="EZ188" s="267"/>
      <c r="FA188" s="267"/>
      <c r="FB188" s="267"/>
      <c r="FC188" s="267"/>
      <c r="FD188" s="267"/>
      <c r="FE188" s="267"/>
      <c r="FF188" s="267"/>
      <c r="FG188" s="267"/>
      <c r="FH188" s="267"/>
      <c r="FI188" s="267"/>
      <c r="FJ188" s="267"/>
      <c r="FK188" s="267"/>
      <c r="FL188" s="267"/>
      <c r="FM188" s="267"/>
      <c r="FN188" s="267"/>
      <c r="FO188" s="267"/>
      <c r="FP188" s="267"/>
      <c r="FQ188" s="267"/>
      <c r="FR188" s="267"/>
      <c r="FS188" s="267"/>
      <c r="FT188" s="267"/>
      <c r="FU188" s="267"/>
      <c r="FV188" s="267"/>
      <c r="FW188" s="267"/>
      <c r="FX188" s="267"/>
      <c r="FY188" s="267"/>
      <c r="FZ188" s="267"/>
      <c r="GA188" s="267"/>
      <c r="GB188" s="267"/>
      <c r="GC188" s="267"/>
      <c r="GD188" s="267"/>
      <c r="GE188" s="267"/>
      <c r="GF188" s="267"/>
      <c r="GG188" s="267"/>
      <c r="GH188" s="267"/>
      <c r="GI188" s="267"/>
      <c r="GJ188" s="267"/>
      <c r="GK188" s="267"/>
      <c r="GL188" s="267"/>
      <c r="GM188" s="267"/>
      <c r="GN188" s="267"/>
      <c r="GO188" s="267"/>
      <c r="GP188" s="267"/>
      <c r="GQ188" s="267"/>
      <c r="GR188" s="267"/>
      <c r="GS188" s="267"/>
      <c r="GT188" s="267"/>
      <c r="GU188" s="267"/>
      <c r="GV188" s="267"/>
    </row>
  </sheetData>
  <conditionalFormatting sqref="L189:GV191">
    <cfRule type="colorScale" priority="79">
      <colorScale>
        <cfvo type="min"/>
        <cfvo type="percentile" val="50"/>
        <cfvo type="max"/>
        <color rgb="FFF8696B"/>
        <color rgb="FFFFEB84"/>
        <color rgb="FF63BE7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92015-B5B4-4C77-AFEA-87D1FA09325C}">
  <sheetPr>
    <tabColor theme="9"/>
  </sheetPr>
  <dimension ref="B1:GZ185"/>
  <sheetViews>
    <sheetView showGridLines="0" workbookViewId="0"/>
  </sheetViews>
  <sheetFormatPr defaultColWidth="8.85546875" defaultRowHeight="16.5" outlineLevelRow="2" outlineLevelCol="1" x14ac:dyDescent="0.3"/>
  <cols>
    <col min="1" max="4" width="8.85546875" style="20"/>
    <col min="5" max="5" width="9.140625" style="20" customWidth="1"/>
    <col min="6" max="7" width="8.85546875" style="20"/>
    <col min="8" max="8" width="77.42578125" style="20" bestFit="1" customWidth="1"/>
    <col min="9" max="11" width="21.42578125" style="20" hidden="1" customWidth="1" outlineLevel="1"/>
    <col min="12" max="12" width="21.42578125" style="20" customWidth="1" collapsed="1"/>
    <col min="13" max="15" width="21.42578125" style="20" hidden="1" customWidth="1" outlineLevel="1"/>
    <col min="16" max="16" width="21.42578125" style="20" customWidth="1" collapsed="1"/>
    <col min="17" max="19" width="21.42578125" style="20" hidden="1" customWidth="1" outlineLevel="1"/>
    <col min="20" max="20" width="21.42578125" style="20" customWidth="1" collapsed="1"/>
    <col min="21" max="23" width="21.42578125" style="20" hidden="1" customWidth="1" outlineLevel="1"/>
    <col min="24" max="24" width="21.42578125" style="20" customWidth="1" collapsed="1"/>
    <col min="25" max="27" width="21.42578125" style="20" hidden="1" customWidth="1" outlineLevel="1"/>
    <col min="28" max="28" width="21.42578125" style="20" customWidth="1" collapsed="1"/>
    <col min="29" max="31" width="21.42578125" style="20" hidden="1" customWidth="1" outlineLevel="1"/>
    <col min="32" max="32" width="21.42578125" style="20" customWidth="1" collapsed="1"/>
    <col min="33" max="35" width="21.42578125" style="20" hidden="1" customWidth="1" outlineLevel="1"/>
    <col min="36" max="36" width="21.42578125" style="20" customWidth="1" collapsed="1"/>
    <col min="37" max="39" width="21.42578125" style="20" hidden="1" customWidth="1" outlineLevel="1"/>
    <col min="40" max="40" width="21.42578125" style="20" customWidth="1" collapsed="1"/>
    <col min="41" max="43" width="21.42578125" style="20" hidden="1" customWidth="1" outlineLevel="1"/>
    <col min="44" max="44" width="21.42578125" style="20" customWidth="1" collapsed="1"/>
    <col min="45" max="47" width="21.42578125" style="20" hidden="1" customWidth="1" outlineLevel="1"/>
    <col min="48" max="48" width="21.42578125" style="20" customWidth="1" collapsed="1"/>
    <col min="49" max="51" width="21.42578125" style="20" hidden="1" customWidth="1" outlineLevel="1"/>
    <col min="52" max="52" width="21.42578125" style="20" customWidth="1" collapsed="1"/>
    <col min="53" max="55" width="21.42578125" style="20" hidden="1" customWidth="1" outlineLevel="1"/>
    <col min="56" max="56" width="21.42578125" style="20" customWidth="1" collapsed="1"/>
    <col min="57" max="59" width="21.42578125" style="20" hidden="1" customWidth="1" outlineLevel="1"/>
    <col min="60" max="60" width="21.42578125" style="20" customWidth="1" collapsed="1"/>
    <col min="61" max="63" width="21.42578125" style="20" hidden="1" customWidth="1" outlineLevel="1"/>
    <col min="64" max="64" width="21.42578125" style="20" customWidth="1" collapsed="1"/>
    <col min="65" max="67" width="21.42578125" style="20" hidden="1" customWidth="1" outlineLevel="1"/>
    <col min="68" max="68" width="21.42578125" style="20" customWidth="1" collapsed="1"/>
    <col min="69" max="71" width="21.42578125" style="20" hidden="1" customWidth="1" outlineLevel="1"/>
    <col min="72" max="72" width="21.42578125" style="20" customWidth="1" collapsed="1"/>
    <col min="73" max="75" width="21.42578125" style="20" hidden="1" customWidth="1" outlineLevel="1"/>
    <col min="76" max="76" width="21.42578125" style="20" customWidth="1" collapsed="1"/>
    <col min="77" max="79" width="21.42578125" style="20" hidden="1" customWidth="1" outlineLevel="1"/>
    <col min="80" max="80" width="21.42578125" style="20" customWidth="1" collapsed="1"/>
    <col min="81" max="83" width="21.42578125" style="20" hidden="1" customWidth="1" outlineLevel="1"/>
    <col min="84" max="84" width="21.42578125" style="20" customWidth="1" collapsed="1"/>
    <col min="85" max="87" width="21.42578125" style="20" hidden="1" customWidth="1" outlineLevel="1"/>
    <col min="88" max="88" width="21.42578125" style="20" customWidth="1" collapsed="1"/>
    <col min="89" max="91" width="21.42578125" style="20" hidden="1" customWidth="1" outlineLevel="1"/>
    <col min="92" max="92" width="21.42578125" style="20" customWidth="1" collapsed="1"/>
    <col min="93" max="95" width="21.42578125" style="20" hidden="1" customWidth="1" outlineLevel="1"/>
    <col min="96" max="96" width="21.42578125" style="20" customWidth="1" collapsed="1"/>
    <col min="97" max="99" width="21.42578125" style="20" hidden="1" customWidth="1" outlineLevel="1"/>
    <col min="100" max="100" width="21.42578125" style="20" customWidth="1" collapsed="1"/>
    <col min="101" max="103" width="21.42578125" style="20" hidden="1" customWidth="1" outlineLevel="1"/>
    <col min="104" max="104" width="21.42578125" style="20" customWidth="1" collapsed="1"/>
    <col min="105" max="107" width="21.42578125" style="20" hidden="1" customWidth="1" outlineLevel="1"/>
    <col min="108" max="108" width="21.42578125" style="20" customWidth="1" collapsed="1"/>
    <col min="109" max="111" width="21.42578125" style="20" hidden="1" customWidth="1" outlineLevel="1"/>
    <col min="112" max="112" width="21.42578125" style="20" customWidth="1" collapsed="1"/>
    <col min="113" max="115" width="21.42578125" style="20" hidden="1" customWidth="1" outlineLevel="1"/>
    <col min="116" max="116" width="21.42578125" style="20" customWidth="1" collapsed="1"/>
    <col min="117" max="119" width="21.42578125" style="20" hidden="1" customWidth="1" outlineLevel="1"/>
    <col min="120" max="120" width="21.42578125" style="20" customWidth="1" collapsed="1"/>
    <col min="121" max="123" width="21.42578125" style="20" hidden="1" customWidth="1" outlineLevel="1"/>
    <col min="124" max="124" width="21.42578125" style="20" customWidth="1" collapsed="1"/>
    <col min="125" max="127" width="21.42578125" style="20" hidden="1" customWidth="1" outlineLevel="1"/>
    <col min="128" max="128" width="21.42578125" style="20" customWidth="1" collapsed="1"/>
    <col min="129" max="131" width="21.42578125" style="20" hidden="1" customWidth="1" outlineLevel="1"/>
    <col min="132" max="132" width="21.42578125" style="20" customWidth="1" collapsed="1"/>
    <col min="133" max="135" width="21.42578125" style="20" hidden="1" customWidth="1" outlineLevel="1"/>
    <col min="136" max="136" width="21.42578125" style="20" customWidth="1" collapsed="1"/>
    <col min="137" max="139" width="21.42578125" style="20" hidden="1" customWidth="1" outlineLevel="1"/>
    <col min="140" max="140" width="21.42578125" style="20" customWidth="1" collapsed="1"/>
    <col min="141" max="143" width="21.42578125" style="20" hidden="1" customWidth="1" outlineLevel="1"/>
    <col min="144" max="144" width="21.42578125" style="20" customWidth="1" collapsed="1"/>
    <col min="145" max="147" width="21.42578125" style="20" hidden="1" customWidth="1" outlineLevel="1"/>
    <col min="148" max="148" width="21.42578125" style="20" customWidth="1" collapsed="1"/>
    <col min="149" max="151" width="21.42578125" style="20" hidden="1" customWidth="1" outlineLevel="1"/>
    <col min="152" max="152" width="21.42578125" style="20" customWidth="1" collapsed="1"/>
    <col min="153" max="155" width="21.42578125" style="20" hidden="1" customWidth="1" outlineLevel="1"/>
    <col min="156" max="156" width="21.42578125" style="20" customWidth="1" collapsed="1"/>
    <col min="157" max="159" width="21.42578125" style="20" hidden="1" customWidth="1" outlineLevel="1"/>
    <col min="160" max="160" width="21.42578125" style="20" customWidth="1" collapsed="1"/>
    <col min="161" max="163" width="21.42578125" style="20" hidden="1" customWidth="1" outlineLevel="1"/>
    <col min="164" max="164" width="21.42578125" style="20" customWidth="1" collapsed="1"/>
    <col min="165" max="167" width="21.42578125" style="20" hidden="1" customWidth="1" outlineLevel="1"/>
    <col min="168" max="168" width="21.42578125" style="20" customWidth="1" collapsed="1"/>
    <col min="169" max="171" width="21.42578125" style="20" hidden="1" customWidth="1" outlineLevel="1"/>
    <col min="172" max="172" width="21.42578125" style="20" customWidth="1" collapsed="1"/>
    <col min="173" max="175" width="21.42578125" style="20" hidden="1" customWidth="1" outlineLevel="1"/>
    <col min="176" max="176" width="21.42578125" style="20" customWidth="1" collapsed="1"/>
    <col min="177" max="179" width="21.42578125" style="20" hidden="1" customWidth="1" outlineLevel="1"/>
    <col min="180" max="180" width="21.42578125" style="20" customWidth="1" collapsed="1"/>
    <col min="181" max="183" width="21.42578125" style="20" hidden="1" customWidth="1" outlineLevel="1"/>
    <col min="184" max="184" width="21.42578125" style="20" customWidth="1" collapsed="1"/>
    <col min="185" max="187" width="21.42578125" style="20" hidden="1" customWidth="1" outlineLevel="1"/>
    <col min="188" max="188" width="21.42578125" style="20" customWidth="1" collapsed="1"/>
    <col min="189" max="191" width="21.42578125" style="20" hidden="1" customWidth="1" outlineLevel="1"/>
    <col min="192" max="192" width="21.42578125" style="20" customWidth="1" collapsed="1"/>
    <col min="193" max="195" width="21.42578125" style="20" hidden="1" customWidth="1" outlineLevel="1"/>
    <col min="196" max="196" width="21.42578125" style="20" customWidth="1" collapsed="1"/>
    <col min="197" max="199" width="21.42578125" style="20" hidden="1" customWidth="1" outlineLevel="1"/>
    <col min="200" max="200" width="21.42578125" style="20" customWidth="1" collapsed="1"/>
    <col min="201" max="203" width="21.42578125" style="20" hidden="1" customWidth="1" outlineLevel="1"/>
    <col min="204" max="204" width="21.42578125" style="20" customWidth="1" collapsed="1"/>
    <col min="205" max="207" width="21.42578125" style="20" hidden="1" customWidth="1" outlineLevel="1"/>
    <col min="208" max="208" width="8.85546875" style="20" collapsed="1"/>
    <col min="209" max="16384" width="8.85546875" style="20"/>
  </cols>
  <sheetData>
    <row r="1" spans="4:207" ht="18.75" x14ac:dyDescent="0.3">
      <c r="H1" s="38" t="s">
        <v>0</v>
      </c>
    </row>
    <row r="2" spans="4:207" ht="18.75" x14ac:dyDescent="0.35">
      <c r="H2" s="29" t="s">
        <v>1</v>
      </c>
      <c r="I2" s="107" t="str">
        <f>MASTER_DATA_MAPPED!I2</f>
        <v>Techno-Economic Analysis Advancements 
in FY-23</v>
      </c>
      <c r="J2" s="21" t="str">
        <f>MASTER_DATA_MAPPED!J2</f>
        <v>Techno-Economic Analysis Advancements 
in FY-23</v>
      </c>
      <c r="K2" s="21" t="str">
        <f>MASTER_DATA_MAPPED!K2</f>
        <v>Techno-Economic Analysis Advancements 
in FY-23</v>
      </c>
      <c r="L2" s="21" t="str">
        <f>MASTER_DATA_MAPPED!L2</f>
        <v>Sensitivity of HTGR Heat and Power Production to Reactor Outlet, Temperature, Economic Analysis</v>
      </c>
      <c r="M2" s="21" t="str">
        <f>MASTER_DATA_MAPPED!M2</f>
        <v>Sensitivity of HTGR Heat and Power Production to Reactor Outlet, Temperature, Economic Analysis</v>
      </c>
      <c r="N2" s="21" t="str">
        <f>MASTER_DATA_MAPPED!N2</f>
        <v>Sensitivity of HTGR Heat and Power Production to Reactor Outlet, Temperature, Economic Analysis</v>
      </c>
      <c r="O2" s="21" t="str">
        <f>MASTER_DATA_MAPPED!O2</f>
        <v>Sensitivity of HTGR Heat and Power Production to Reactor Outlet, Temperature, Economic Analysis</v>
      </c>
      <c r="P2" s="21" t="str">
        <f>MASTER_DATA_MAPPED!P2</f>
        <v>Sensitivity of HTGR Heat and Power Production to Reactor Outlet, Temperature, Economic Analysis</v>
      </c>
      <c r="Q2" s="21" t="str">
        <f>MASTER_DATA_MAPPED!Q2</f>
        <v>Sensitivity of HTGR Heat and Power Production to Reactor Outlet, Temperature, Economic Analysis</v>
      </c>
      <c r="R2" s="21" t="str">
        <f>MASTER_DATA_MAPPED!R2</f>
        <v>Sensitivity of HTGR Heat and Power Production to Reactor Outlet, Temperature, Economic Analysis</v>
      </c>
      <c r="S2" s="21" t="str">
        <f>MASTER_DATA_MAPPED!S2</f>
        <v>Sensitivity of HTGR Heat and Power Production to Reactor Outlet, Temperature, Economic Analysis</v>
      </c>
      <c r="T2" s="21" t="str">
        <f>MASTER_DATA_MAPPED!T2</f>
        <v>Sensitivity of HTGR Heat and Power Production to Reactor Outlet, Temperature, Economic Analysis</v>
      </c>
      <c r="U2" s="21" t="str">
        <f>MASTER_DATA_MAPPED!U2</f>
        <v>Sensitivity of HTGR Heat and Power Production to Reactor Outlet, Temperature, Economic Analysis</v>
      </c>
      <c r="V2" s="21" t="str">
        <f>MASTER_DATA_MAPPED!V2</f>
        <v>Sensitivity of HTGR Heat and Power Production to Reactor Outlet, Temperature, Economic Analysis</v>
      </c>
      <c r="W2" s="21" t="str">
        <f>MASTER_DATA_MAPPED!W2</f>
        <v>Sensitivity of HTGR Heat and Power Production to Reactor Outlet, Temperature, Economic Analysis</v>
      </c>
      <c r="X2" s="21" t="str">
        <f>MASTER_DATA_MAPPED!X2</f>
        <v>Sensitivity of HTGR Heat and Power Production to Reactor Outlet, Temperature, Economic Analysis</v>
      </c>
      <c r="Y2" s="21" t="str">
        <f>MASTER_DATA_MAPPED!Y2</f>
        <v>Sensitivity of HTGR Heat and Power Production to Reactor Outlet, Temperature, Economic Analysis</v>
      </c>
      <c r="Z2" s="21" t="str">
        <f>MASTER_DATA_MAPPED!Z2</f>
        <v>Sensitivity of HTGR Heat and Power Production to Reactor Outlet, Temperature, Economic Analysis</v>
      </c>
      <c r="AA2" s="21" t="str">
        <f>MASTER_DATA_MAPPED!AA2</f>
        <v>Sensitivity of HTGR Heat and Power Production to Reactor Outlet, Temperature, Economic Analysis</v>
      </c>
      <c r="AB2" s="21" t="str">
        <f>MASTER_DATA_MAPPED!AB2</f>
        <v>Sensitivity of HTGR Heat and Power Production to Reactor Outlet, Temperature, Economic Analysis</v>
      </c>
      <c r="AC2" s="21" t="str">
        <f>MASTER_DATA_MAPPED!AC2</f>
        <v>Sensitivity of HTGR Heat and Power Production to Reactor Outlet, Temperature, Economic Analysis</v>
      </c>
      <c r="AD2" s="21" t="str">
        <f>MASTER_DATA_MAPPED!AD2</f>
        <v>Sensitivity of HTGR Heat and Power Production to Reactor Outlet, Temperature, Economic Analysis</v>
      </c>
      <c r="AE2" s="21" t="str">
        <f>MASTER_DATA_MAPPED!AE2</f>
        <v>Sensitivity of HTGR Heat and Power Production to Reactor Outlet, Temperature, Economic Analysis</v>
      </c>
      <c r="AF2" s="21" t="str">
        <f>MASTER_DATA_MAPPED!AF2</f>
        <v>Sensitivity of HTGR Heat and Power Production to Reactor Outlet, Temperature, Economic Analysis</v>
      </c>
      <c r="AG2" s="21" t="str">
        <f>MASTER_DATA_MAPPED!AG2</f>
        <v>Sensitivity of HTGR Heat and Power Production to Reactor Outlet, Temperature, Economic Analysis</v>
      </c>
      <c r="AH2" s="21" t="str">
        <f>MASTER_DATA_MAPPED!AH2</f>
        <v>Sensitivity of HTGR Heat and Power Production to Reactor Outlet, Temperature, Economic Analysis</v>
      </c>
      <c r="AI2" s="21" t="str">
        <f>MASTER_DATA_MAPPED!AI2</f>
        <v>Sensitivity of HTGR Heat and Power Production to Reactor Outlet, Temperature, Economic Analysis</v>
      </c>
      <c r="AJ2" s="21" t="str">
        <f>MASTER_DATA_MAPPED!AJ2</f>
        <v>Sensitivity of HTGR Heat and Power Production to Reactor Outlet, Temperature, Economic Analysis</v>
      </c>
      <c r="AK2" s="21" t="str">
        <f>MASTER_DATA_MAPPED!AK2</f>
        <v>Sensitivity of HTGR Heat and Power Production to Reactor Outlet, Temperature, Economic Analysis</v>
      </c>
      <c r="AL2" s="21" t="str">
        <f>MASTER_DATA_MAPPED!AL2</f>
        <v>Sensitivity of HTGR Heat and Power Production to Reactor Outlet, Temperature, Economic Analysis</v>
      </c>
      <c r="AM2" s="21" t="str">
        <f>MASTER_DATA_MAPPED!AM2</f>
        <v>Sensitivity of HTGR Heat and Power Production to Reactor Outlet, Temperature, Economic Analysis</v>
      </c>
      <c r="AN2" s="21" t="str">
        <f>MASTER_DATA_MAPPED!AN2</f>
        <v>Sensitivity of HTGR Heat and Power Production to Reactor Outlet, Temperature, Economic Analysis</v>
      </c>
      <c r="AO2" s="21" t="str">
        <f>MASTER_DATA_MAPPED!AO2</f>
        <v>Stewart, W. R., Shirvan, K., Velez, E., &amp; Wiser, R. Pathways to Cost-effective Advanced Nuclear Technology.</v>
      </c>
      <c r="AP2" s="21" t="str">
        <f>MASTER_DATA_MAPPED!AP2</f>
        <v>Stewart, W. R., Shirvan, K., Velez, E., &amp; Wiser, R. Pathways to Cost-effective Advanced Nuclear Technology.</v>
      </c>
      <c r="AQ2" s="21" t="str">
        <f>MASTER_DATA_MAPPED!AQ2</f>
        <v>Stewart, W. R., Shirvan, K., Velez, E., &amp; Wiser, R. Pathways to Cost-effective Advanced Nuclear Technology.</v>
      </c>
      <c r="AR2" s="21" t="str">
        <f>MASTER_DATA_MAPPED!AR2</f>
        <v>Stewart, W. R., Shirvan, K., Velez, E., &amp; Wiser, R. Pathways to Cost-effective Advanced Nuclear Technology.</v>
      </c>
      <c r="AS2" s="21" t="str">
        <f>MASTER_DATA_MAPPED!AS2</f>
        <v>Stewart, W. R., Shirvan, K., Velez, E., &amp; Wiser, R. Pathways to Cost-effective Advanced Nuclear Technology.</v>
      </c>
      <c r="AT2" s="21" t="str">
        <f>MASTER_DATA_MAPPED!AT2</f>
        <v>Stewart, W. R., Shirvan, K., Velez, E., &amp; Wiser, R. Pathways to Cost-effective Advanced Nuclear Technology.</v>
      </c>
      <c r="AU2" s="21" t="str">
        <f>MASTER_DATA_MAPPED!AU2</f>
        <v>Stewart, W. R., Shirvan, K., Velez, E., &amp; Wiser, R. Pathways to Cost-effective Advanced Nuclear Technology.</v>
      </c>
      <c r="AV2" s="21" t="str">
        <f>MASTER_DATA_MAPPED!AV2</f>
        <v>Stewart, W. R., Shirvan, K., Velez, E., &amp; Wiser, R. Pathways to Cost-effective Advanced Nuclear Technology.</v>
      </c>
      <c r="AW2" s="21" t="str">
        <f>MASTER_DATA_MAPPED!AW2</f>
        <v>Stewart, W. R., Shirvan, K., Velez, E., &amp; Wiser, R. Pathways to Cost-effective Advanced Nuclear Technology.</v>
      </c>
      <c r="AX2" s="21" t="str">
        <f>MASTER_DATA_MAPPED!AX2</f>
        <v>Stewart, W. R., Shirvan, K., Velez, E., &amp; Wiser, R. Pathways to Cost-effective Advanced Nuclear Technology.</v>
      </c>
      <c r="AY2" s="21" t="str">
        <f>MASTER_DATA_MAPPED!AY2</f>
        <v>Stewart, W. R., Shirvan, K., Velez, E., &amp; Wiser, R. Pathways to Cost-effective Advanced Nuclear Technology.</v>
      </c>
      <c r="AZ2" s="21" t="str">
        <f>MASTER_DATA_MAPPED!AZ2</f>
        <v>Stewart, W. R., Shirvan, K., Velez, E., &amp; Wiser, R. Pathways to Cost-effective Advanced Nuclear Technology.</v>
      </c>
      <c r="BA2" s="21" t="str">
        <f>MASTER_DATA_MAPPED!BA2</f>
        <v>Stewart, W. R., Shirvan, K., Velez, E., &amp; Wiser, R. Pathways to Cost-effective Advanced Nuclear Technology.</v>
      </c>
      <c r="BB2" s="21" t="str">
        <f>MASTER_DATA_MAPPED!BB2</f>
        <v>Stewart, W. R., Shirvan, K., Velez, E., &amp; Wiser, R. Pathways to Cost-effective Advanced Nuclear Technology.</v>
      </c>
      <c r="BC2" s="21" t="str">
        <f>MASTER_DATA_MAPPED!BC2</f>
        <v>Stewart, W. R., Shirvan, K., Velez, E., &amp; Wiser, R. Pathways to Cost-effective Advanced Nuclear Technology.</v>
      </c>
      <c r="BD2" s="21" t="str">
        <f>MASTER_DATA_MAPPED!BD2</f>
        <v>Stewart, W. R., Shirvan, K., Velez, E., &amp; Wiser, R. Pathways to Cost-effective Advanced Nuclear Technology.</v>
      </c>
      <c r="BE2" s="21" t="str">
        <f>MASTER_DATA_MAPPED!BE2</f>
        <v>Stewart, W. R., Shirvan, K., Velez, E., &amp; Wiser, R. Pathways to Cost-effective Advanced Nuclear Technology.</v>
      </c>
      <c r="BF2" s="21" t="str">
        <f>MASTER_DATA_MAPPED!BF2</f>
        <v>Stewart, W. R., Shirvan, K., Velez, E., &amp; Wiser, R. Pathways to Cost-effective Advanced Nuclear Technology.</v>
      </c>
      <c r="BG2" s="21" t="str">
        <f>MASTER_DATA_MAPPED!BG2</f>
        <v>Stewart, W. R., Shirvan, K., Velez, E., &amp; Wiser, R. Pathways to Cost-effective Advanced Nuclear Technology.</v>
      </c>
      <c r="BH2" s="21" t="str">
        <f>MASTER_DATA_MAPPED!BH2</f>
        <v>Stewart, W. R., Shirvan, K., Velez, E., &amp; Wiser, R. Pathways to Cost-effective Advanced Nuclear Technology.</v>
      </c>
      <c r="BI2" s="107" t="str">
        <f>MASTER_DATA_MAPPED!BI2</f>
        <v>Stewart, W. R., Shirvan, K., Velez, E., &amp; Wiser, R. Pathways to Cost-effective Advanced Nuclear Technology.</v>
      </c>
      <c r="BJ2" s="21" t="str">
        <f>MASTER_DATA_MAPPED!BJ2</f>
        <v>Stewart, W. R., Shirvan, K., Velez, E., &amp; Wiser, R. Pathways to Cost-effective Advanced Nuclear Technology.</v>
      </c>
      <c r="BK2" s="21" t="str">
        <f>MASTER_DATA_MAPPED!BK2</f>
        <v>Stewart, W. R., Shirvan, K., Velez, E., &amp; Wiser, R. Pathways to Cost-effective Advanced Nuclear Technology.</v>
      </c>
      <c r="BL2" s="21" t="str">
        <f>MASTER_DATA_MAPPED!BL2</f>
        <v>Stewart, W. R., Shirvan, K., Velez, E., &amp; Wiser, R. Pathways to Cost-effective Advanced Nuclear Technology.</v>
      </c>
      <c r="BM2" s="21" t="str">
        <f>MASTER_DATA_MAPPED!BM2</f>
        <v>Oak Ridge National Labs, 1986. Phase VIII Update (1986) Report For The Energy Economic Data Base Program EEDB,Table 5-3 (PWR Median Experience)</v>
      </c>
      <c r="BN2" s="21" t="str">
        <f>MASTER_DATA_MAPPED!BN2</f>
        <v>Oak Ridge National Labs, 1986. Phase VIII Update (1986) Report For The Energy Economic Data Base Program EEDB,Table 5-3 (PWR Median Experience)</v>
      </c>
      <c r="BO2" s="21" t="str">
        <f>MASTER_DATA_MAPPED!BO2</f>
        <v>Oak Ridge National Labs, 1986. Phase VIII Update (1986) Report For The Energy Economic Data Base Program EEDB,Table 5-3 (PWR Median Experience)</v>
      </c>
      <c r="BP2" s="21" t="str">
        <f>MASTER_DATA_MAPPED!BP2</f>
        <v>Oak Ridge National Labs, 1986. Phase VIII Update (1986) Report For The Energy Economic Data Base Program EEDB,Table 5-3 (PWR Median Experience)</v>
      </c>
      <c r="BQ2" s="21" t="str">
        <f>MASTER_DATA_MAPPED!BQ2</f>
        <v>Oak Ridge National Labs, 1986. Phase VIII Update (1986) Report For The Energy Economic Data Base Program EEDB,Table 5-3 (PWR Median Experience)</v>
      </c>
      <c r="BR2" s="21" t="str">
        <f>MASTER_DATA_MAPPED!BR2</f>
        <v>Oak Ridge National Labs, 1986. Phase VIII Update (1986) Report For The Energy Economic Data Base Program EEDB,Table 5-3 (PWR Median Experience)</v>
      </c>
      <c r="BS2" s="21" t="str">
        <f>MASTER_DATA_MAPPED!BS2</f>
        <v>Oak Ridge National Labs, 1986. Phase VIII Update (1986) Report For The Energy Economic Data Base Program EEDB,Table 5-3 (PWR Median Experience)</v>
      </c>
      <c r="BT2" s="21" t="str">
        <f>MASTER_DATA_MAPPED!BT2</f>
        <v>Oak Ridge National Labs, 1986. Phase VIII Update (1986) Report For The Energy Economic Data Base Program EEDB,Table 5-3 (PWR Median Experience)</v>
      </c>
      <c r="BU2" s="21" t="str">
        <f>MASTER_DATA_MAPPED!BU2</f>
        <v>Oak Ridge National Labs, 1986. Phase VIII Update (1986) Report For The Energy Economic Data Base Program EEDB,Table 5-3 (PWR Median Experience)</v>
      </c>
      <c r="BV2" s="21" t="str">
        <f>MASTER_DATA_MAPPED!BV2</f>
        <v>Oak Ridge National Labs, 1986. Phase VIII Update (1986) Report For The Energy Economic Data Base Program EEDB,Table 5-3 (PWR Median Experience)</v>
      </c>
      <c r="BW2" s="21" t="str">
        <f>MASTER_DATA_MAPPED!BW2</f>
        <v>Oak Ridge National Labs, 1986. Phase VIII Update (1986) Report For The Energy Economic Data Base Program EEDB,Table 5-3 (PWR Median Experience)</v>
      </c>
      <c r="BX2" s="21" t="str">
        <f>MASTER_DATA_MAPPED!BX2</f>
        <v>Oak Ridge National Labs, 1986. Phase VIII Update (1986) Report For The Energy Economic Data Base Program EEDB,Table 5-3 (PWR Median Experience)</v>
      </c>
      <c r="BY2" s="21" t="str">
        <f>MASTER_DATA_MAPPED!BY2</f>
        <v>EEDB PWR Best Experience</v>
      </c>
      <c r="BZ2" s="21" t="str">
        <f>MASTER_DATA_MAPPED!BZ2</f>
        <v>EEDB PWR Best Experience</v>
      </c>
      <c r="CA2" s="21" t="str">
        <f>MASTER_DATA_MAPPED!CA2</f>
        <v>EEDB PWR Best Experience</v>
      </c>
      <c r="CB2" s="21" t="str">
        <f>MASTER_DATA_MAPPED!CB2</f>
        <v>EEDB PWR Best Experience</v>
      </c>
      <c r="CC2" s="21" t="str">
        <f>MASTER_DATA_MAPPED!CC2</f>
        <v>EEDB PWR Best Experience</v>
      </c>
      <c r="CD2" s="21" t="str">
        <f>MASTER_DATA_MAPPED!CD2</f>
        <v>EEDB PWR Best Experience</v>
      </c>
      <c r="CE2" s="21" t="str">
        <f>MASTER_DATA_MAPPED!CE2</f>
        <v>EEDB PWR Best Experience</v>
      </c>
      <c r="CF2" s="21" t="str">
        <f>MASTER_DATA_MAPPED!CF2</f>
        <v>EEDB PWR Best Experience</v>
      </c>
      <c r="CG2" s="21">
        <f>MASTER_DATA_MAPPED!CG2</f>
        <v>0</v>
      </c>
      <c r="CH2" s="21">
        <f>MASTER_DATA_MAPPED!CH2</f>
        <v>0</v>
      </c>
      <c r="CI2" s="21">
        <f>MASTER_DATA_MAPPED!CI2</f>
        <v>0</v>
      </c>
      <c r="CJ2" s="21" t="str">
        <f>MASTER_DATA_MAPPED!CJ2</f>
        <v>NPR Capacity Cost Evaluation</v>
      </c>
      <c r="CK2" s="21">
        <f>MASTER_DATA_MAPPED!CK2</f>
        <v>0</v>
      </c>
      <c r="CL2" s="21">
        <f>MASTER_DATA_MAPPED!CL2</f>
        <v>0</v>
      </c>
      <c r="CM2" s="21">
        <f>MASTER_DATA_MAPPED!CM2</f>
        <v>0</v>
      </c>
      <c r="CN2" s="21" t="str">
        <f>MASTER_DATA_MAPPED!CN2</f>
        <v>NPR Capacity Cost Evaluation</v>
      </c>
      <c r="CO2" s="21">
        <f>MASTER_DATA_MAPPED!CO2</f>
        <v>0</v>
      </c>
      <c r="CP2" s="21">
        <f>MASTER_DATA_MAPPED!CP2</f>
        <v>0</v>
      </c>
      <c r="CQ2" s="21">
        <f>MASTER_DATA_MAPPED!CQ2</f>
        <v>0</v>
      </c>
      <c r="CR2" s="21" t="str">
        <f>MASTER_DATA_MAPPED!CR2</f>
        <v>NPR Capacity Cost Evaluation</v>
      </c>
      <c r="CS2" s="21" t="str">
        <f>MASTER_DATA_MAPPED!CS2</f>
        <v>Stewart and Shirvan</v>
      </c>
      <c r="CT2" s="21" t="str">
        <f>MASTER_DATA_MAPPED!CT2</f>
        <v>Stewart and Shirvan</v>
      </c>
      <c r="CU2" s="21" t="str">
        <f>MASTER_DATA_MAPPED!CU2</f>
        <v>Stewart and Shirvan</v>
      </c>
      <c r="CV2" s="21" t="str">
        <f>MASTER_DATA_MAPPED!CV2</f>
        <v>Stewart and Shirvan</v>
      </c>
      <c r="CW2" s="21" t="str">
        <f>MASTER_DATA_MAPPED!CW2</f>
        <v>Stewart et. al.</v>
      </c>
      <c r="CX2" s="21" t="str">
        <f>MASTER_DATA_MAPPED!CX2</f>
        <v>Stewart et. al.</v>
      </c>
      <c r="CY2" s="21" t="str">
        <f>MASTER_DATA_MAPPED!CY2</f>
        <v>Stewart et. al.</v>
      </c>
      <c r="CZ2" s="21" t="str">
        <f>MASTER_DATA_MAPPED!CZ2</f>
        <v>Stewart et. al.</v>
      </c>
      <c r="DA2" s="21">
        <f>MASTER_DATA_MAPPED!DA2</f>
        <v>0</v>
      </c>
      <c r="DB2" s="21">
        <f>MASTER_DATA_MAPPED!DB2</f>
        <v>0</v>
      </c>
      <c r="DC2" s="21">
        <f>MASTER_DATA_MAPPED!DC2</f>
        <v>0</v>
      </c>
      <c r="DD2" s="21" t="str">
        <f>MASTER_DATA_MAPPED!DD2</f>
        <v>Shirvan Private Communication (Tim Cat Data)</v>
      </c>
      <c r="DE2" s="107" t="str">
        <f>MASTER_DATA_MAPPED!DE2</f>
        <v>SFR STRAT</v>
      </c>
      <c r="DF2" s="21" t="str">
        <f>MASTER_DATA_MAPPED!DF2</f>
        <v>SFR STRAT</v>
      </c>
      <c r="DG2" s="21" t="str">
        <f>MASTER_DATA_MAPPED!DG2</f>
        <v>SFR STRAT</v>
      </c>
      <c r="DH2" s="21" t="str">
        <f>MASTER_DATA_MAPPED!DH2</f>
        <v>SFR STRAT</v>
      </c>
      <c r="DI2" s="21" t="str">
        <f>MASTER_DATA_MAPPED!DI2</f>
        <v>SFR STRAT</v>
      </c>
      <c r="DJ2" s="21" t="str">
        <f>MASTER_DATA_MAPPED!DJ2</f>
        <v>SFR STRAT</v>
      </c>
      <c r="DK2" s="21" t="str">
        <f>MASTER_DATA_MAPPED!DK2</f>
        <v>SFR STRAT</v>
      </c>
      <c r="DL2" s="21" t="str">
        <f>MASTER_DATA_MAPPED!DL2</f>
        <v>SFR STRAT</v>
      </c>
      <c r="DM2" s="21" t="str">
        <f>MASTER_DATA_MAPPED!DM2</f>
        <v>SFR STRAT</v>
      </c>
      <c r="DN2" s="21" t="str">
        <f>MASTER_DATA_MAPPED!DN2</f>
        <v>SFR STRAT</v>
      </c>
      <c r="DO2" s="21" t="str">
        <f>MASTER_DATA_MAPPED!DO2</f>
        <v>SFR STRAT</v>
      </c>
      <c r="DP2" s="21" t="str">
        <f>MASTER_DATA_MAPPED!DP2</f>
        <v>SFR STRAT</v>
      </c>
      <c r="DQ2" s="21" t="str">
        <f>MASTER_DATA_MAPPED!DQ2</f>
        <v>SFR STRAT</v>
      </c>
      <c r="DR2" s="21" t="str">
        <f>MASTER_DATA_MAPPED!DR2</f>
        <v>SFR STRAT</v>
      </c>
      <c r="DS2" s="21" t="str">
        <f>MASTER_DATA_MAPPED!DS2</f>
        <v>SFR STRAT</v>
      </c>
      <c r="DT2" s="21" t="str">
        <f>MASTER_DATA_MAPPED!DT2</f>
        <v>SFR STRAT</v>
      </c>
      <c r="DU2" s="21" t="str">
        <f>MASTER_DATA_MAPPED!DU2</f>
        <v>SFR STRAT</v>
      </c>
      <c r="DV2" s="21" t="str">
        <f>MASTER_DATA_MAPPED!DV2</f>
        <v>SFR STRAT</v>
      </c>
      <c r="DW2" s="21" t="str">
        <f>MASTER_DATA_MAPPED!DW2</f>
        <v>SFR STRAT</v>
      </c>
      <c r="DX2" s="21" t="str">
        <f>MASTER_DATA_MAPPED!DX2</f>
        <v>SFR STRAT</v>
      </c>
      <c r="DY2" s="21" t="str">
        <f>MASTER_DATA_MAPPED!DY2</f>
        <v>SFR STRAT</v>
      </c>
      <c r="DZ2" s="21" t="str">
        <f>MASTER_DATA_MAPPED!DZ2</f>
        <v>SFR STRAT</v>
      </c>
      <c r="EA2" s="21" t="str">
        <f>MASTER_DATA_MAPPED!EA2</f>
        <v>SFR STRAT</v>
      </c>
      <c r="EB2" s="21" t="str">
        <f>MASTER_DATA_MAPPED!EB2</f>
        <v>SFR STRAT</v>
      </c>
      <c r="EC2" s="21" t="str">
        <f>MASTER_DATA_MAPPED!EC2</f>
        <v>VTR: INL/EXT-20-58330</v>
      </c>
      <c r="ED2" s="21" t="str">
        <f>MASTER_DATA_MAPPED!ED2</f>
        <v>VTR: INL/EXT-20-58330</v>
      </c>
      <c r="EE2" s="21" t="str">
        <f>MASTER_DATA_MAPPED!EE2</f>
        <v>VTR: INL/EXT-20-58330</v>
      </c>
      <c r="EF2" s="21" t="str">
        <f>MASTER_DATA_MAPPED!EF2</f>
        <v>VTR: INL/EXT-20-58330</v>
      </c>
      <c r="EG2" s="21" t="str">
        <f>MASTER_DATA_MAPPED!EG2</f>
        <v>Boise State University</v>
      </c>
      <c r="EH2" s="21" t="str">
        <f>MASTER_DATA_MAPPED!EH2</f>
        <v>Boise State University</v>
      </c>
      <c r="EI2" s="21" t="str">
        <f>MASTER_DATA_MAPPED!EI2</f>
        <v>Boise State University</v>
      </c>
      <c r="EJ2" s="21" t="str">
        <f>MASTER_DATA_MAPPED!EJ2</f>
        <v>Boise State University</v>
      </c>
      <c r="EK2" s="21" t="str">
        <f>MASTER_DATA_MAPPED!EK2</f>
        <v>Report on the Update of Fuel Cycle Cost Algorithms</v>
      </c>
      <c r="EL2" s="21" t="str">
        <f>MASTER_DATA_MAPPED!EL2</f>
        <v>Report on the Update of Fuel Cycle Cost Algorithms</v>
      </c>
      <c r="EM2" s="21" t="str">
        <f>MASTER_DATA_MAPPED!EM2</f>
        <v>Report on the Update of Fuel Cycle Cost Algorithms</v>
      </c>
      <c r="EN2" s="21" t="str">
        <f>MASTER_DATA_MAPPED!EN2</f>
        <v>Report on the Update of Fuel Cycle Cost Algorithms</v>
      </c>
      <c r="EO2" s="21" t="str">
        <f>MASTER_DATA_MAPPED!EO2</f>
        <v xml:space="preserve">Advanced High Temperature Reactor
Systems and Economic Analysis </v>
      </c>
      <c r="EP2" s="21" t="str">
        <f>MASTER_DATA_MAPPED!EP2</f>
        <v xml:space="preserve">Advanced High Temperature Reactor
Systems and Economic Analysis </v>
      </c>
      <c r="EQ2" s="21" t="str">
        <f>MASTER_DATA_MAPPED!EQ2</f>
        <v xml:space="preserve">Advanced High Temperature Reactor
Systems and Economic Analysis </v>
      </c>
      <c r="ER2" s="21" t="str">
        <f>MASTER_DATA_MAPPED!ER2</f>
        <v xml:space="preserve">Advanced High Temperature Reactor
Systems and Economic Analysis </v>
      </c>
      <c r="ES2" s="21" t="str">
        <f>MASTER_DATA_MAPPED!ES2</f>
        <v xml:space="preserve">Advanced High Temperature Reactor
Systems and Economic Analysis </v>
      </c>
      <c r="ET2" s="21" t="str">
        <f>MASTER_DATA_MAPPED!ET2</f>
        <v xml:space="preserve">Advanced High Temperature Reactor
Systems and Economic Analysis </v>
      </c>
      <c r="EU2" s="21" t="str">
        <f>MASTER_DATA_MAPPED!EU2</f>
        <v xml:space="preserve">Advanced High Temperature Reactor
Systems and Economic Analysis </v>
      </c>
      <c r="EV2" s="21" t="str">
        <f>MASTER_DATA_MAPPED!EV2</f>
        <v xml:space="preserve">Advanced High Temperature Reactor
Systems and Economic Analysis </v>
      </c>
      <c r="EW2" s="21" t="str">
        <f>MASTER_DATA_MAPPED!EW2</f>
        <v>D0E-HTGR-87-086</v>
      </c>
      <c r="EX2" s="21" t="str">
        <f>MASTER_DATA_MAPPED!EX2</f>
        <v>D0E-HTGR-87-087</v>
      </c>
      <c r="EY2" s="21" t="str">
        <f>MASTER_DATA_MAPPED!EY2</f>
        <v>D0E-HTGR-87-088</v>
      </c>
      <c r="EZ2" s="21" t="str">
        <f>MASTER_DATA_MAPPED!EZ2</f>
        <v>D0E-HTGR-87-089</v>
      </c>
      <c r="FA2" s="21" t="str">
        <f>MASTER_DATA_MAPPED!FA2</f>
        <v>D0E-HTGR-87-086</v>
      </c>
      <c r="FB2" s="21" t="str">
        <f>MASTER_DATA_MAPPED!FB2</f>
        <v>D0E-HTGR-87-087</v>
      </c>
      <c r="FC2" s="21" t="str">
        <f>MASTER_DATA_MAPPED!FC2</f>
        <v>D0E-HTGR-87-088</v>
      </c>
      <c r="FD2" s="21" t="str">
        <f>MASTER_DATA_MAPPED!FD2</f>
        <v>D0E-HTGR-87-089</v>
      </c>
      <c r="FE2" s="107" t="str">
        <f>MASTER_DATA_MAPPED!FE2</f>
        <v>D0E-HTGR-87-086</v>
      </c>
      <c r="FF2" s="21" t="str">
        <f>MASTER_DATA_MAPPED!FF2</f>
        <v>D0E-HTGR-87-087</v>
      </c>
      <c r="FG2" s="21" t="str">
        <f>MASTER_DATA_MAPPED!FG2</f>
        <v>D0E-HTGR-87-088</v>
      </c>
      <c r="FH2" s="21" t="str">
        <f>MASTER_DATA_MAPPED!FH2</f>
        <v>D0E-HTGR-87-089</v>
      </c>
      <c r="FI2" s="21" t="str">
        <f>MASTER_DATA_MAPPED!FI2</f>
        <v>D0E-HTGR-87-086</v>
      </c>
      <c r="FJ2" s="21" t="str">
        <f>MASTER_DATA_MAPPED!FJ2</f>
        <v>D0E-HTGR-87-087</v>
      </c>
      <c r="FK2" s="21" t="str">
        <f>MASTER_DATA_MAPPED!FK2</f>
        <v>D0E-HTGR-87-088</v>
      </c>
      <c r="FL2" s="21" t="str">
        <f>MASTER_DATA_MAPPED!FL2</f>
        <v>D0E-HTGR-87-089</v>
      </c>
      <c r="FM2" s="21" t="str">
        <f>MASTER_DATA_MAPPED!FM2</f>
        <v>ORNL/GA/etc</v>
      </c>
      <c r="FN2" s="21" t="str">
        <f>MASTER_DATA_MAPPED!FN2</f>
        <v>ORNL/GA/etc</v>
      </c>
      <c r="FO2" s="21" t="str">
        <f>MASTER_DATA_MAPPED!FO2</f>
        <v>ORNL/GA/etc</v>
      </c>
      <c r="FP2" s="21" t="str">
        <f>MASTER_DATA_MAPPED!FP2</f>
        <v>ORNL/GA/etc</v>
      </c>
      <c r="FQ2" s="21" t="str">
        <f>MASTER_DATA_MAPPED!FQ2</f>
        <v>ORNL/GA/etc</v>
      </c>
      <c r="FR2" s="21" t="str">
        <f>MASTER_DATA_MAPPED!FR2</f>
        <v>ORNL/GA/etc</v>
      </c>
      <c r="FS2" s="21" t="str">
        <f>MASTER_DATA_MAPPED!FS2</f>
        <v>ORNL/GA/etc</v>
      </c>
      <c r="FT2" s="21" t="str">
        <f>MASTER_DATA_MAPPED!FT2</f>
        <v>ORNL/GA/etc</v>
      </c>
      <c r="FU2" s="21" t="str">
        <f>MASTER_DATA_MAPPED!FU2</f>
        <v>ORNL/GA/etc</v>
      </c>
      <c r="FV2" s="21" t="str">
        <f>MASTER_DATA_MAPPED!FV2</f>
        <v>ORNL/GA/etc</v>
      </c>
      <c r="FW2" s="21" t="str">
        <f>MASTER_DATA_MAPPED!FW2</f>
        <v>ORNL/GA/etc</v>
      </c>
      <c r="FX2" s="21" t="str">
        <f>MASTER_DATA_MAPPED!FX2</f>
        <v>ORNL/GA/etc</v>
      </c>
      <c r="FY2" s="21" t="str">
        <f>MASTER_DATA_MAPPED!FY2</f>
        <v>ORNL/GA/etc</v>
      </c>
      <c r="FZ2" s="21" t="str">
        <f>MASTER_DATA_MAPPED!FZ2</f>
        <v>ORNL/GA/etc</v>
      </c>
      <c r="GA2" s="21" t="str">
        <f>MASTER_DATA_MAPPED!GA2</f>
        <v>ORNL/GA/etc</v>
      </c>
      <c r="GB2" s="21" t="str">
        <f>MASTER_DATA_MAPPED!GB2</f>
        <v>ORNL/GA/etc</v>
      </c>
      <c r="GC2" s="21" t="str">
        <f>MASTER_DATA_MAPPED!GC2</f>
        <v>ORNL/GA/etc</v>
      </c>
      <c r="GD2" s="21" t="str">
        <f>MASTER_DATA_MAPPED!GD2</f>
        <v>ORNL/GA/etc</v>
      </c>
      <c r="GE2" s="21" t="str">
        <f>MASTER_DATA_MAPPED!GE2</f>
        <v>ORNL/GA/etc</v>
      </c>
      <c r="GF2" s="21" t="str">
        <f>MASTER_DATA_MAPPED!GF2</f>
        <v>ORNL/GA/etc</v>
      </c>
      <c r="GG2" s="21" t="str">
        <f>MASTER_DATA_MAPPED!GG2</f>
        <v>ORNL/GA/etc</v>
      </c>
      <c r="GH2" s="21" t="str">
        <f>MASTER_DATA_MAPPED!GH2</f>
        <v>ORNL/GA/etc</v>
      </c>
      <c r="GI2" s="21" t="str">
        <f>MASTER_DATA_MAPPED!GI2</f>
        <v>ORNL/GA/etc</v>
      </c>
      <c r="GJ2" s="21" t="str">
        <f>MASTER_DATA_MAPPED!GJ2</f>
        <v>ORNL/GA/etc</v>
      </c>
      <c r="GK2" s="21" t="str">
        <f>MASTER_DATA_MAPPED!GK2</f>
        <v>ORNL/GA/etc</v>
      </c>
      <c r="GL2" s="21" t="str">
        <f>MASTER_DATA_MAPPED!GL2</f>
        <v>ORNL/GA/etc</v>
      </c>
      <c r="GM2" s="21" t="str">
        <f>MASTER_DATA_MAPPED!GM2</f>
        <v>ORNL/GA/etc</v>
      </c>
      <c r="GN2" s="21" t="str">
        <f>MASTER_DATA_MAPPED!GN2</f>
        <v>ORNL/GA/etc</v>
      </c>
      <c r="GO2" s="21" t="str">
        <f>MASTER_DATA_MAPPED!GO2</f>
        <v>ORNL/GA/etc</v>
      </c>
      <c r="GP2" s="21" t="str">
        <f>MASTER_DATA_MAPPED!GP2</f>
        <v>ORNL/GA/etc</v>
      </c>
      <c r="GQ2" s="21" t="str">
        <f>MASTER_DATA_MAPPED!GQ2</f>
        <v>ORNL/GA/etc</v>
      </c>
      <c r="GR2" s="21" t="str">
        <f>MASTER_DATA_MAPPED!GR2</f>
        <v>ORNL/GA/etc</v>
      </c>
      <c r="GS2" s="21" t="str">
        <f>MASTER_DATA_MAPPED!GS2</f>
        <v>ORNL/GA/etc</v>
      </c>
      <c r="GT2" s="21" t="str">
        <f>MASTER_DATA_MAPPED!GT2</f>
        <v>ORNL/GA/etc</v>
      </c>
      <c r="GU2" s="21" t="str">
        <f>MASTER_DATA_MAPPED!GU2</f>
        <v>ORNL/GA/etc</v>
      </c>
      <c r="GV2" s="21" t="str">
        <f>MASTER_DATA_MAPPED!GV2</f>
        <v>ORNL/GA/etc</v>
      </c>
      <c r="GW2" s="21" t="str">
        <f>MASTER_DATA_MAPPED!GW2</f>
        <v>Engel et. Al; ORNL report ORNL/TM-7207</v>
      </c>
      <c r="GX2" s="21" t="str">
        <f>MASTER_DATA_MAPPED!GX2</f>
        <v>Engel et. Al; ORNL report ORNL/TM-7208</v>
      </c>
      <c r="GY2" s="21" t="str">
        <f>MASTER_DATA_MAPPED!GY2</f>
        <v>Engel et. Al; ORNL report ORNL/TM-7209</v>
      </c>
    </row>
    <row r="3" spans="4:207" ht="18.75" x14ac:dyDescent="0.35">
      <c r="H3" s="29" t="s">
        <v>2</v>
      </c>
      <c r="I3" s="21" t="str">
        <f>MASTER_DATA_MAPPED!I3</f>
        <v>TEV</v>
      </c>
      <c r="J3" s="21" t="str">
        <f>MASTER_DATA_MAPPED!J3</f>
        <v>TEV</v>
      </c>
      <c r="K3" s="21" t="str">
        <f>MASTER_DATA_MAPPED!K3</f>
        <v>TEV</v>
      </c>
      <c r="L3" s="21" t="str">
        <f>MASTER_DATA_MAPPED!L3</f>
        <v xml:space="preserve">https://art.inl.gov/NGNP/INL%20Documents/Year%202010/Sensitivity%20of%20HTGR%20Heat%20and%20Power%20Production%20to%20Reactor%20Outlet%20Temperature%20-%20Economic%20Analysis.pdf </v>
      </c>
      <c r="M3" s="21" t="str">
        <f>MASTER_DATA_MAPPED!M3</f>
        <v xml:space="preserve">https://art.inl.gov/NGNP/INL%20Documents/Year%202010/Sensitivity%20of%20HTGR%20Heat%20and%20Power%20Production%20to%20Reactor%20Outlet%20Temperature%20-%20Economic%20Analysis.pdf </v>
      </c>
      <c r="N3" s="21" t="str">
        <f>MASTER_DATA_MAPPED!N3</f>
        <v xml:space="preserve">https://art.inl.gov/NGNP/INL%20Documents/Year%202010/Sensitivity%20of%20HTGR%20Heat%20and%20Power%20Production%20to%20Reactor%20Outlet%20Temperature%20-%20Economic%20Analysis.pdf </v>
      </c>
      <c r="O3" s="21" t="str">
        <f>MASTER_DATA_MAPPED!O3</f>
        <v xml:space="preserve">https://art.inl.gov/NGNP/INL%20Documents/Year%202010/Sensitivity%20of%20HTGR%20Heat%20and%20Power%20Production%20to%20Reactor%20Outlet%20Temperature%20-%20Economic%20Analysis.pdf </v>
      </c>
      <c r="P3" s="21" t="str">
        <f>MASTER_DATA_MAPPED!P3</f>
        <v xml:space="preserve">https://art.inl.gov/NGNP/INL%20Documents/Year%202010/Sensitivity%20of%20HTGR%20Heat%20and%20Power%20Production%20to%20Reactor%20Outlet%20Temperature%20-%20Economic%20Analysis.pdf </v>
      </c>
      <c r="Q3" s="21" t="str">
        <f>MASTER_DATA_MAPPED!Q3</f>
        <v xml:space="preserve">https://art.inl.gov/NGNP/INL%20Documents/Year%202010/Sensitivity%20of%20HTGR%20Heat%20and%20Power%20Production%20to%20Reactor%20Outlet%20Temperature%20-%20Economic%20Analysis.pdf </v>
      </c>
      <c r="R3" s="21" t="str">
        <f>MASTER_DATA_MAPPED!R3</f>
        <v xml:space="preserve">https://art.inl.gov/NGNP/INL%20Documents/Year%202010/Sensitivity%20of%20HTGR%20Heat%20and%20Power%20Production%20to%20Reactor%20Outlet%20Temperature%20-%20Economic%20Analysis.pdf </v>
      </c>
      <c r="S3" s="21" t="str">
        <f>MASTER_DATA_MAPPED!S3</f>
        <v xml:space="preserve">https://art.inl.gov/NGNP/INL%20Documents/Year%202010/Sensitivity%20of%20HTGR%20Heat%20and%20Power%20Production%20to%20Reactor%20Outlet%20Temperature%20-%20Economic%20Analysis.pdf </v>
      </c>
      <c r="T3" s="21" t="str">
        <f>MASTER_DATA_MAPPED!T3</f>
        <v xml:space="preserve">https://art.inl.gov/NGNP/INL%20Documents/Year%202010/Sensitivity%20of%20HTGR%20Heat%20and%20Power%20Production%20to%20Reactor%20Outlet%20Temperature%20-%20Economic%20Analysis.pdf </v>
      </c>
      <c r="U3" s="21" t="str">
        <f>MASTER_DATA_MAPPED!U3</f>
        <v xml:space="preserve">https://art.inl.gov/NGNP/INL%20Documents/Year%202010/Sensitivity%20of%20HTGR%20Heat%20and%20Power%20Production%20to%20Reactor%20Outlet%20Temperature%20-%20Economic%20Analysis.pdf </v>
      </c>
      <c r="V3" s="21" t="str">
        <f>MASTER_DATA_MAPPED!V3</f>
        <v xml:space="preserve">https://art.inl.gov/NGNP/INL%20Documents/Year%202010/Sensitivity%20of%20HTGR%20Heat%20and%20Power%20Production%20to%20Reactor%20Outlet%20Temperature%20-%20Economic%20Analysis.pdf </v>
      </c>
      <c r="W3" s="21" t="str">
        <f>MASTER_DATA_MAPPED!W3</f>
        <v xml:space="preserve">https://art.inl.gov/NGNP/INL%20Documents/Year%202010/Sensitivity%20of%20HTGR%20Heat%20and%20Power%20Production%20to%20Reactor%20Outlet%20Temperature%20-%20Economic%20Analysis.pdf </v>
      </c>
      <c r="X3" s="21" t="str">
        <f>MASTER_DATA_MAPPED!X3</f>
        <v xml:space="preserve">https://art.inl.gov/NGNP/INL%20Documents/Year%202010/Sensitivity%20of%20HTGR%20Heat%20and%20Power%20Production%20to%20Reactor%20Outlet%20Temperature%20-%20Economic%20Analysis.pdf </v>
      </c>
      <c r="Y3" s="21" t="str">
        <f>MASTER_DATA_MAPPED!Y3</f>
        <v xml:space="preserve">https://art.inl.gov/NGNP/INL%20Documents/Year%202010/Sensitivity%20of%20HTGR%20Heat%20and%20Power%20Production%20to%20Reactor%20Outlet%20Temperature%20-%20Economic%20Analysis.pdf </v>
      </c>
      <c r="Z3" s="21" t="str">
        <f>MASTER_DATA_MAPPED!Z3</f>
        <v xml:space="preserve">https://art.inl.gov/NGNP/INL%20Documents/Year%202010/Sensitivity%20of%20HTGR%20Heat%20and%20Power%20Production%20to%20Reactor%20Outlet%20Temperature%20-%20Economic%20Analysis.pdf </v>
      </c>
      <c r="AA3" s="21" t="str">
        <f>MASTER_DATA_MAPPED!AA3</f>
        <v xml:space="preserve">https://art.inl.gov/NGNP/INL%20Documents/Year%202010/Sensitivity%20of%20HTGR%20Heat%20and%20Power%20Production%20to%20Reactor%20Outlet%20Temperature%20-%20Economic%20Analysis.pdf </v>
      </c>
      <c r="AB3" s="21" t="str">
        <f>MASTER_DATA_MAPPED!AB3</f>
        <v xml:space="preserve">https://art.inl.gov/NGNP/INL%20Documents/Year%202010/Sensitivity%20of%20HTGR%20Heat%20and%20Power%20Production%20to%20Reactor%20Outlet%20Temperature%20-%20Economic%20Analysis.pdf </v>
      </c>
      <c r="AC3" s="21" t="str">
        <f>MASTER_DATA_MAPPED!AC3</f>
        <v xml:space="preserve">https://art.inl.gov/NGNP/INL%20Documents/Year%202010/Sensitivity%20of%20HTGR%20Heat%20and%20Power%20Production%20to%20Reactor%20Outlet%20Temperature%20-%20Economic%20Analysis.pdf </v>
      </c>
      <c r="AD3" s="21" t="str">
        <f>MASTER_DATA_MAPPED!AD3</f>
        <v xml:space="preserve">https://art.inl.gov/NGNP/INL%20Documents/Year%202010/Sensitivity%20of%20HTGR%20Heat%20and%20Power%20Production%20to%20Reactor%20Outlet%20Temperature%20-%20Economic%20Analysis.pdf </v>
      </c>
      <c r="AE3" s="21" t="str">
        <f>MASTER_DATA_MAPPED!AE3</f>
        <v xml:space="preserve">https://art.inl.gov/NGNP/INL%20Documents/Year%202010/Sensitivity%20of%20HTGR%20Heat%20and%20Power%20Production%20to%20Reactor%20Outlet%20Temperature%20-%20Economic%20Analysis.pdf </v>
      </c>
      <c r="AF3" s="21" t="str">
        <f>MASTER_DATA_MAPPED!AF3</f>
        <v xml:space="preserve">https://art.inl.gov/NGNP/INL%20Documents/Year%202010/Sensitivity%20of%20HTGR%20Heat%20and%20Power%20Production%20to%20Reactor%20Outlet%20Temperature%20-%20Economic%20Analysis.pdf </v>
      </c>
      <c r="AG3" s="21" t="str">
        <f>MASTER_DATA_MAPPED!AG3</f>
        <v xml:space="preserve">https://art.inl.gov/NGNP/INL%20Documents/Year%202010/Sensitivity%20of%20HTGR%20Heat%20and%20Power%20Production%20to%20Reactor%20Outlet%20Temperature%20-%20Economic%20Analysis.pdf </v>
      </c>
      <c r="AH3" s="21" t="str">
        <f>MASTER_DATA_MAPPED!AH3</f>
        <v xml:space="preserve">https://art.inl.gov/NGNP/INL%20Documents/Year%202010/Sensitivity%20of%20HTGR%20Heat%20and%20Power%20Production%20to%20Reactor%20Outlet%20Temperature%20-%20Economic%20Analysis.pdf </v>
      </c>
      <c r="AI3" s="21" t="str">
        <f>MASTER_DATA_MAPPED!AI3</f>
        <v xml:space="preserve">https://art.inl.gov/NGNP/INL%20Documents/Year%202010/Sensitivity%20of%20HTGR%20Heat%20and%20Power%20Production%20to%20Reactor%20Outlet%20Temperature%20-%20Economic%20Analysis.pdf </v>
      </c>
      <c r="AJ3" s="21" t="str">
        <f>MASTER_DATA_MAPPED!AJ3</f>
        <v xml:space="preserve">https://art.inl.gov/NGNP/INL%20Documents/Year%202010/Sensitivity%20of%20HTGR%20Heat%20and%20Power%20Production%20to%20Reactor%20Outlet%20Temperature%20-%20Economic%20Analysis.pdf </v>
      </c>
      <c r="AK3" s="21" t="str">
        <f>MASTER_DATA_MAPPED!AK3</f>
        <v xml:space="preserve">https://art.inl.gov/NGNP/INL%20Documents/Year%202010/Sensitivity%20of%20HTGR%20Heat%20and%20Power%20Production%20to%20Reactor%20Outlet%20Temperature%20-%20Economic%20Analysis.pdf </v>
      </c>
      <c r="AL3" s="21" t="str">
        <f>MASTER_DATA_MAPPED!AL3</f>
        <v xml:space="preserve">https://art.inl.gov/NGNP/INL%20Documents/Year%202010/Sensitivity%20of%20HTGR%20Heat%20and%20Power%20Production%20to%20Reactor%20Outlet%20Temperature%20-%20Economic%20Analysis.pdf </v>
      </c>
      <c r="AM3" s="21" t="str">
        <f>MASTER_DATA_MAPPED!AM3</f>
        <v xml:space="preserve">https://art.inl.gov/NGNP/INL%20Documents/Year%202010/Sensitivity%20of%20HTGR%20Heat%20and%20Power%20Production%20to%20Reactor%20Outlet%20Temperature%20-%20Economic%20Analysis.pdf </v>
      </c>
      <c r="AN3" s="21" t="str">
        <f>MASTER_DATA_MAPPED!AN3</f>
        <v xml:space="preserve">https://art.inl.gov/NGNP/INL%20Documents/Year%202010/Sensitivity%20of%20HTGR%20Heat%20and%20Power%20Production%20to%20Reactor%20Outlet%20Temperature%20-%20Economic%20Analysis.pdf </v>
      </c>
      <c r="AO3" s="21" t="str">
        <f>MASTER_DATA_MAPPED!AO3</f>
        <v>main article: https://www.energy-proceedings.org/pathways-to-cost-effective-advanced-nuclear-technology/ and ref[16] for MIT study: chrome-extension://efaidnbmnnnibpcajpcglclefindmkaj/ https://energy.mit.edu/wp-content/uploads/2018/09/The-Future-of-Nuclear-Energy-in-a-Carbon-Constrained-World.pdf</v>
      </c>
      <c r="AP3" s="21" t="str">
        <f>MASTER_DATA_MAPPED!AP3</f>
        <v>main article: https://www.energy-proceedings.org/pathways-to-cost-effective-advanced-nuclear-technology/ and ref[16] for MIT study: chrome-extension://efaidnbmnnnibpcajpcglclefindmkaj/https://energy.mit.edu/wp-content/uploads/2018/09/The-Future-of-Nuclear-Energy-in-a-Carbon-Constrained-World.pdf</v>
      </c>
      <c r="AQ3" s="21" t="str">
        <f>MASTER_DATA_MAPPED!AQ3</f>
        <v>main article: https://www.energy-proceedings.org/pathways-to-cost-effective-advanced-nuclear-technology/ and ref[16] for MIT study: chrome-extension://efaidnbmnnnibpcajpcglclefindmkaj/https://energy.mit.edu/wp-content/uploads/2018/09/The-Future-of-Nuclear-Energy-in-a-Carbon-Constrained-World.pdf</v>
      </c>
      <c r="AR3" s="21" t="str">
        <f>MASTER_DATA_MAPPED!AR3</f>
        <v>main article: https://www.energy-proceedings.org/pathways-to-cost-effective-advanced-nuclear-technology/ and ref[16] for MIT study: chrome-extension://efaidnbmnnnibpcajpcglclefindmkaj/https://energy.mit.edu/wp-content/uploads/2018/09/The-Future-of-Nuclear-Energy-in-a-Carbon-Constrained-World.pdf</v>
      </c>
      <c r="AS3" s="21" t="str">
        <f>MASTER_DATA_MAPPED!AS3</f>
        <v>main article: https://www.energy-proceedings.org/pathways-to-cost-effective-advanced-nuclear-technology/ and ref[16] for MIT study: chrome-extension://efaidnbmnnnibpcajpcglclefindmkaj/https://energy.mit.edu/wp-content/uploads/2018/09/The-Future-of-Nuclear-Energy-in-a-Carbon-Constrained-World.pdf</v>
      </c>
      <c r="AT3" s="21" t="str">
        <f>MASTER_DATA_MAPPED!AT3</f>
        <v>main article: https://www.energy-proceedings.org/pathways-to-cost-effective-advanced-nuclear-technology/ and ref[16] for MIT study: chrome-extension://efaidnbmnnnibpcajpcglclefindmkaj/https://energy.mit.edu/wp-content/uploads/2018/09/The-Future-of-Nuclear-Energy-in-a-Carbon-Constrained-World.pdf</v>
      </c>
      <c r="AU3" s="21" t="str">
        <f>MASTER_DATA_MAPPED!AU3</f>
        <v>main article: https://www.energy-proceedings.org/pathways-to-cost-effective-advanced-nuclear-technology/ and ref[16] for MIT study: chrome-extension://efaidnbmnnnibpcajpcglclefindmkaj/https://energy.mit.edu/wp-content/uploads/2018/09/The-Future-of-Nuclear-Energy-in-a-Carbon-Constrained-World.pdf</v>
      </c>
      <c r="AV3" s="21" t="str">
        <f>MASTER_DATA_MAPPED!AV3</f>
        <v>main article: https://www.energy-proceedings.org/pathways-to-cost-effective-advanced-nuclear-technology/ and ref[16] for MIT study: chrome-extension://efaidnbmnnnibpcajpcglclefindmkaj/https://energy.mit.edu/wp-content/uploads/2018/09/The-Future-of-Nuclear-Energy-in-a-Carbon-Constrained-World.pdf</v>
      </c>
      <c r="AW3" s="21" t="str">
        <f>MASTER_DATA_MAPPED!AW3</f>
        <v>https://www.energy-proceedings.org/pathways-to-cost-effective-advanced-nuclear-technology/</v>
      </c>
      <c r="AX3" s="21" t="str">
        <f>MASTER_DATA_MAPPED!AX3</f>
        <v>https://www.energy-proceedings.org/pathways-to-cost-effective-advanced-nuclear-technology/</v>
      </c>
      <c r="AY3" s="21" t="str">
        <f>MASTER_DATA_MAPPED!AY3</f>
        <v>https://www.energy-proceedings.org/pathways-to-cost-effective-advanced-nuclear-technology/</v>
      </c>
      <c r="AZ3" s="21" t="str">
        <f>MASTER_DATA_MAPPED!AZ3</f>
        <v>https://www.energy-proceedings.org/pathways-to-cost-effective-advanced-nuclear-technology/</v>
      </c>
      <c r="BA3" s="21" t="str">
        <f>MASTER_DATA_MAPPED!BA3</f>
        <v>https://www.energy-proceedings.org/pathways-to-cost-effective-advanced-nuclear-technology/</v>
      </c>
      <c r="BB3" s="21" t="str">
        <f>MASTER_DATA_MAPPED!BB3</f>
        <v>https://www.energy-proceedings.org/pathways-to-cost-effective-advanced-nuclear-technology/</v>
      </c>
      <c r="BC3" s="21" t="str">
        <f>MASTER_DATA_MAPPED!BC3</f>
        <v>https://www.energy-proceedings.org/pathways-to-cost-effective-advanced-nuclear-technology/</v>
      </c>
      <c r="BD3" s="21" t="str">
        <f>MASTER_DATA_MAPPED!BD3</f>
        <v>https://www.energy-proceedings.org/pathways-to-cost-effective-advanced-nuclear-technology/</v>
      </c>
      <c r="BE3" s="21" t="str">
        <f>MASTER_DATA_MAPPED!BE3</f>
        <v>https://www.energy-proceedings.org/pathways-to-cost-effective-advanced-nuclear-technology/</v>
      </c>
      <c r="BF3" s="21" t="str">
        <f>MASTER_DATA_MAPPED!BF3</f>
        <v>https://www.energy-proceedings.org/pathways-to-cost-effective-advanced-nuclear-technology/</v>
      </c>
      <c r="BG3" s="21" t="str">
        <f>MASTER_DATA_MAPPED!BG3</f>
        <v>https://www.energy-proceedings.org/pathways-to-cost-effective-advanced-nuclear-technology/</v>
      </c>
      <c r="BH3" s="21" t="str">
        <f>MASTER_DATA_MAPPED!BH3</f>
        <v>https://www.energy-proceedings.org/pathways-to-cost-effective-advanced-nuclear-technology/</v>
      </c>
      <c r="BI3" s="21" t="str">
        <f>MASTER_DATA_MAPPED!BI3</f>
        <v>https://www.energy-proceedings.org/pathways-to-cost-effective-advanced-nuclear-technology/</v>
      </c>
      <c r="BJ3" s="21" t="str">
        <f>MASTER_DATA_MAPPED!BJ3</f>
        <v>https://www.energy-proceedings.org/pathways-to-cost-effective-advanced-nuclear-technology/</v>
      </c>
      <c r="BK3" s="21" t="str">
        <f>MASTER_DATA_MAPPED!BK3</f>
        <v>https://www.energy-proceedings.org/pathways-to-cost-effective-advanced-nuclear-technology/</v>
      </c>
      <c r="BL3" s="21" t="str">
        <f>MASTER_DATA_MAPPED!BL3</f>
        <v>https://www.energy-proceedings.org/pathways-to-cost-effective-advanced-nuclear-technology/</v>
      </c>
      <c r="BM3" s="21" t="str">
        <f>MASTER_DATA_MAPPED!BM3</f>
        <v>https://www.osti.gov/biblio/7227212</v>
      </c>
      <c r="BN3" s="21" t="str">
        <f>MASTER_DATA_MAPPED!BN3</f>
        <v>https://www.osti.gov/biblio/7227212</v>
      </c>
      <c r="BO3" s="21" t="str">
        <f>MASTER_DATA_MAPPED!BO3</f>
        <v>https://www.osti.gov/biblio/7227212</v>
      </c>
      <c r="BP3" s="21" t="str">
        <f>MASTER_DATA_MAPPED!BP3</f>
        <v>https://www.osti.gov/biblio/7227212</v>
      </c>
      <c r="BQ3" s="21" t="str">
        <f>MASTER_DATA_MAPPED!BQ3</f>
        <v>https://www.osti.gov/biblio/7227212</v>
      </c>
      <c r="BR3" s="21" t="str">
        <f>MASTER_DATA_MAPPED!BR3</f>
        <v>https://www.osti.gov/biblio/7227212</v>
      </c>
      <c r="BS3" s="21" t="str">
        <f>MASTER_DATA_MAPPED!BS3</f>
        <v>https://www.osti.gov/biblio/7227212</v>
      </c>
      <c r="BT3" s="21" t="str">
        <f>MASTER_DATA_MAPPED!BT3</f>
        <v>https://www.osti.gov/biblio/7227212</v>
      </c>
      <c r="BU3" s="21" t="str">
        <f>MASTER_DATA_MAPPED!BU3</f>
        <v>https://www.osti.gov/biblio/7227212</v>
      </c>
      <c r="BV3" s="21" t="str">
        <f>MASTER_DATA_MAPPED!BV3</f>
        <v>https://www.osti.gov/biblio/7227212</v>
      </c>
      <c r="BW3" s="21" t="str">
        <f>MASTER_DATA_MAPPED!BW3</f>
        <v>https://www.osti.gov/biblio/7227212</v>
      </c>
      <c r="BX3" s="21" t="str">
        <f>MASTER_DATA_MAPPED!BX3</f>
        <v>https://www.osti.gov/biblio/7227212</v>
      </c>
      <c r="BY3" s="21" t="str">
        <f>MASTER_DATA_MAPPED!BY3</f>
        <v>https://www.osti.gov/biblio/7227213</v>
      </c>
      <c r="BZ3" s="21" t="str">
        <f>MASTER_DATA_MAPPED!BZ3</f>
        <v>https://www.osti.gov/biblio/7227214</v>
      </c>
      <c r="CA3" s="21" t="str">
        <f>MASTER_DATA_MAPPED!CA3</f>
        <v>https://www.osti.gov/biblio/7227215</v>
      </c>
      <c r="CB3" s="21" t="str">
        <f>MASTER_DATA_MAPPED!CB3</f>
        <v>https://www.osti.gov/biblio/7227216</v>
      </c>
      <c r="CC3" s="21" t="str">
        <f>MASTER_DATA_MAPPED!CC3</f>
        <v>https://www.osti.gov/biblio/7227217</v>
      </c>
      <c r="CD3" s="21" t="str">
        <f>MASTER_DATA_MAPPED!CD3</f>
        <v>https://www.osti.gov/biblio/7227218</v>
      </c>
      <c r="CE3" s="21" t="str">
        <f>MASTER_DATA_MAPPED!CE3</f>
        <v>https://www.osti.gov/biblio/7227219</v>
      </c>
      <c r="CF3" s="21" t="str">
        <f>MASTER_DATA_MAPPED!CF3</f>
        <v>https://www.osti.gov/biblio/7227220</v>
      </c>
      <c r="CG3" s="21" t="str">
        <f>MASTER_DATA_MAPPED!CG3</f>
        <v>https://www.osti.gov/biblio/6511284/</v>
      </c>
      <c r="CH3" s="21" t="str">
        <f>MASTER_DATA_MAPPED!CH3</f>
        <v>https://www.osti.gov/biblio/6511284/</v>
      </c>
      <c r="CI3" s="21" t="str">
        <f>MASTER_DATA_MAPPED!CI3</f>
        <v>https://www.osti.gov/biblio/6511284/</v>
      </c>
      <c r="CJ3" s="21" t="str">
        <f>MASTER_DATA_MAPPED!CJ3</f>
        <v>https://www.osti.gov/biblio/6511284/</v>
      </c>
      <c r="CK3" s="21" t="str">
        <f>MASTER_DATA_MAPPED!CK3</f>
        <v>https://www.osti.gov/biblio/6511284/</v>
      </c>
      <c r="CL3" s="21" t="str">
        <f>MASTER_DATA_MAPPED!CL3</f>
        <v>https://www.osti.gov/biblio/6511284/</v>
      </c>
      <c r="CM3" s="21" t="str">
        <f>MASTER_DATA_MAPPED!CM3</f>
        <v>https://www.osti.gov/biblio/6511284/</v>
      </c>
      <c r="CN3" s="21" t="str">
        <f>MASTER_DATA_MAPPED!CN3</f>
        <v>https://www.osti.gov/biblio/6511284/</v>
      </c>
      <c r="CO3" s="21" t="str">
        <f>MASTER_DATA_MAPPED!CO3</f>
        <v>https://www.osti.gov/biblio/6511284/</v>
      </c>
      <c r="CP3" s="21" t="str">
        <f>MASTER_DATA_MAPPED!CP3</f>
        <v>https://www.osti.gov/biblio/6511284/</v>
      </c>
      <c r="CQ3" s="21" t="str">
        <f>MASTER_DATA_MAPPED!CQ3</f>
        <v>https://www.osti.gov/biblio/6511284/</v>
      </c>
      <c r="CR3" s="21" t="str">
        <f>MASTER_DATA_MAPPED!CR3</f>
        <v>https://www.osti.gov/biblio/6511284/</v>
      </c>
      <c r="CS3" s="21" t="str">
        <f>MASTER_DATA_MAPPED!CS3</f>
        <v>https://www.sciencedirect.com/science/article/pii/S0029549323001541</v>
      </c>
      <c r="CT3" s="21" t="str">
        <f>MASTER_DATA_MAPPED!CT3</f>
        <v>https://www.sciencedirect.com/science/article/pii/S0029549323001541</v>
      </c>
      <c r="CU3" s="21" t="str">
        <f>MASTER_DATA_MAPPED!CU3</f>
        <v>https://www.sciencedirect.com/science/article/pii/S0029549323001541</v>
      </c>
      <c r="CV3" s="21" t="str">
        <f>MASTER_DATA_MAPPED!CV3</f>
        <v>https://www.sciencedirect.com/science/article/pii/S0029549323001541</v>
      </c>
      <c r="CW3" s="21" t="str">
        <f>MASTER_DATA_MAPPED!CW3</f>
        <v>Impact of modularization and site staffing on construction schedule of small and large water reactors (1).pdf</v>
      </c>
      <c r="CX3" s="21" t="str">
        <f>MASTER_DATA_MAPPED!CX3</f>
        <v>Impact of modularization and site staffing on construction schedule of small and large water reactors (1).pdf</v>
      </c>
      <c r="CY3" s="21" t="str">
        <f>MASTER_DATA_MAPPED!CY3</f>
        <v>Impact of modularization and site staffing on construction schedule of small and large water reactors (1).pdf</v>
      </c>
      <c r="CZ3" s="21" t="str">
        <f>MASTER_DATA_MAPPED!CZ3</f>
        <v>Impact of modularization and site staffing on construction schedule of small and large water reactors (1).pdf</v>
      </c>
      <c r="DA3" s="21">
        <f>MASTER_DATA_MAPPED!DA3</f>
        <v>0</v>
      </c>
      <c r="DB3" s="21">
        <f>MASTER_DATA_MAPPED!DB3</f>
        <v>0</v>
      </c>
      <c r="DC3" s="21">
        <f>MASTER_DATA_MAPPED!DC3</f>
        <v>0</v>
      </c>
      <c r="DD3" s="21">
        <f>MASTER_DATA_MAPPED!DD3</f>
        <v>0</v>
      </c>
      <c r="DE3" s="21" t="str">
        <f>MASTER_DATA_MAPPED!DE3</f>
        <v>Teams folder&gt;literature &gt; Strategic Analysis</v>
      </c>
      <c r="DF3" s="21" t="str">
        <f>MASTER_DATA_MAPPED!DF3</f>
        <v>Teams folder&gt;literature &gt; Strategic Analysis</v>
      </c>
      <c r="DG3" s="21" t="str">
        <f>MASTER_DATA_MAPPED!DG3</f>
        <v>Teams folder&gt;literature &gt; Strategic Analysis</v>
      </c>
      <c r="DH3" s="21" t="str">
        <f>MASTER_DATA_MAPPED!DH3</f>
        <v>Teams folder&gt;literature &gt; Strategic Analysis</v>
      </c>
      <c r="DI3" s="21" t="str">
        <f>MASTER_DATA_MAPPED!DI3</f>
        <v>Teams folder&gt;literature &gt; Strategic Analysis</v>
      </c>
      <c r="DJ3" s="21" t="str">
        <f>MASTER_DATA_MAPPED!DJ3</f>
        <v>Teams folder&gt;literature &gt; Strategic Analysis</v>
      </c>
      <c r="DK3" s="21" t="str">
        <f>MASTER_DATA_MAPPED!DK3</f>
        <v>Teams folder&gt;literature &gt; Strategic Analysis</v>
      </c>
      <c r="DL3" s="21" t="str">
        <f>MASTER_DATA_MAPPED!DL3</f>
        <v>Teams folder&gt;literature &gt; Strategic Analysis</v>
      </c>
      <c r="DM3" s="21" t="str">
        <f>MASTER_DATA_MAPPED!DM3</f>
        <v>Teams folder&gt;literature &gt; Strategic Analysis</v>
      </c>
      <c r="DN3" s="21" t="str">
        <f>MASTER_DATA_MAPPED!DN3</f>
        <v>Teams folder&gt;literature &gt; Strategic Analysis</v>
      </c>
      <c r="DO3" s="21" t="str">
        <f>MASTER_DATA_MAPPED!DO3</f>
        <v>Teams folder&gt;literature &gt; Strategic Analysis</v>
      </c>
      <c r="DP3" s="21" t="str">
        <f>MASTER_DATA_MAPPED!DP3</f>
        <v>Teams folder&gt;literature &gt; Strategic Analysis</v>
      </c>
      <c r="DQ3" s="21" t="str">
        <f>MASTER_DATA_MAPPED!DQ3</f>
        <v>Teams folder&gt;literature &gt; Strategic Analysis</v>
      </c>
      <c r="DR3" s="21" t="str">
        <f>MASTER_DATA_MAPPED!DR3</f>
        <v>Teams folder&gt;literature &gt; Strategic Analysis</v>
      </c>
      <c r="DS3" s="21" t="str">
        <f>MASTER_DATA_MAPPED!DS3</f>
        <v>Teams folder&gt;literature &gt; Strategic Analysis</v>
      </c>
      <c r="DT3" s="21" t="str">
        <f>MASTER_DATA_MAPPED!DT3</f>
        <v>Teams folder&gt;literature &gt; Strategic Analysis</v>
      </c>
      <c r="DU3" s="21" t="str">
        <f>MASTER_DATA_MAPPED!DU3</f>
        <v>Teams folder&gt;literature &gt; Strategic Analysis</v>
      </c>
      <c r="DV3" s="21" t="str">
        <f>MASTER_DATA_MAPPED!DV3</f>
        <v>Teams folder&gt;literature &gt; Strategic Analysis</v>
      </c>
      <c r="DW3" s="21" t="str">
        <f>MASTER_DATA_MAPPED!DW3</f>
        <v>Teams folder&gt;literature &gt; Strategic Analysis</v>
      </c>
      <c r="DX3" s="21" t="str">
        <f>MASTER_DATA_MAPPED!DX3</f>
        <v>Teams folder&gt;literature &gt; Strategic Analysis</v>
      </c>
      <c r="DY3" s="21" t="str">
        <f>MASTER_DATA_MAPPED!DY3</f>
        <v>Teams folder&gt;literature &gt; Strategic Analysis</v>
      </c>
      <c r="DZ3" s="21" t="str">
        <f>MASTER_DATA_MAPPED!DZ3</f>
        <v>Teams folder&gt;literature &gt; Strategic Analysis</v>
      </c>
      <c r="EA3" s="21" t="str">
        <f>MASTER_DATA_MAPPED!EA3</f>
        <v>Teams folder&gt;literature &gt; Strategic Analysis</v>
      </c>
      <c r="EB3" s="21" t="str">
        <f>MASTER_DATA_MAPPED!EB3</f>
        <v>Teams folder&gt;literature &gt; Strategic Analysis</v>
      </c>
      <c r="EC3" s="21">
        <f>MASTER_DATA_MAPPED!EC3</f>
        <v>0</v>
      </c>
      <c r="ED3" s="21">
        <f>MASTER_DATA_MAPPED!ED3</f>
        <v>0</v>
      </c>
      <c r="EE3" s="21">
        <f>MASTER_DATA_MAPPED!EE3</f>
        <v>0</v>
      </c>
      <c r="EF3" s="21">
        <f>MASTER_DATA_MAPPED!EF3</f>
        <v>0</v>
      </c>
      <c r="EG3" s="21" t="str">
        <f>MASTER_DATA_MAPPED!EG3</f>
        <v>https://www.sciencedirect.com/science/article/pii/S1364032118308372?via%3Dihub</v>
      </c>
      <c r="EH3" s="21" t="str">
        <f>MASTER_DATA_MAPPED!EH3</f>
        <v>https://www.sciencedirect.com/science/article/pii/S1364032118308372?via%3Dihub</v>
      </c>
      <c r="EI3" s="21" t="str">
        <f>MASTER_DATA_MAPPED!EI3</f>
        <v>https://www.sciencedirect.com/science/article/pii/S1364032118308372?via%3Dihub</v>
      </c>
      <c r="EJ3" s="21" t="str">
        <f>MASTER_DATA_MAPPED!EJ3</f>
        <v>https://www.sciencedirect.com/science/article/pii/S1364032118308372?via%3Dihub</v>
      </c>
      <c r="EK3" s="21" t="str">
        <f>MASTER_DATA_MAPPED!EK3</f>
        <v>https://publications.anl.gov/anlpubs/2018/07/144923.pdf</v>
      </c>
      <c r="EL3" s="21" t="str">
        <f>MASTER_DATA_MAPPED!EL3</f>
        <v>https://publications.anl.gov/anlpubs/2018/07/144923.pdf</v>
      </c>
      <c r="EM3" s="21" t="str">
        <f>MASTER_DATA_MAPPED!EM3</f>
        <v>https://publications.anl.gov/anlpubs/2018/07/144923.pdf</v>
      </c>
      <c r="EN3" s="21" t="str">
        <f>MASTER_DATA_MAPPED!EN3</f>
        <v>https://publications.anl.gov/anlpubs/2018/07/144923.pdf</v>
      </c>
      <c r="EO3" s="21" t="str">
        <f>MASTER_DATA_MAPPED!EO3</f>
        <v>https://info.ornl.gov/sites/publications/files/Pub32466.pdf</v>
      </c>
      <c r="EP3" s="21" t="str">
        <f>MASTER_DATA_MAPPED!EP3</f>
        <v>https://info.ornl.gov/sites/publications/files/Pub32466.pdf</v>
      </c>
      <c r="EQ3" s="21" t="str">
        <f>MASTER_DATA_MAPPED!EQ3</f>
        <v>https://info.ornl.gov/sites/publications/files/Pub32466.pdf</v>
      </c>
      <c r="ER3" s="21" t="str">
        <f>MASTER_DATA_MAPPED!ER3</f>
        <v>https://info.ornl.gov/sites/publications/files/Pub32466.pdf</v>
      </c>
      <c r="ES3" s="21" t="str">
        <f>MASTER_DATA_MAPPED!ES3</f>
        <v>https://info.ornl.gov/sites/publications/files/Pub32466.pdf</v>
      </c>
      <c r="ET3" s="21" t="str">
        <f>MASTER_DATA_MAPPED!ET3</f>
        <v>https://info.ornl.gov/sites/publications/files/Pub32466.pdf</v>
      </c>
      <c r="EU3" s="21" t="str">
        <f>MASTER_DATA_MAPPED!EU3</f>
        <v>https://info.ornl.gov/sites/publications/files/Pub32466.pdf</v>
      </c>
      <c r="EV3" s="21" t="str">
        <f>MASTER_DATA_MAPPED!EV3</f>
        <v>https://info.ornl.gov/sites/publications/files/Pub32466.pdf</v>
      </c>
      <c r="EW3" s="21" t="str">
        <f>MASTER_DATA_MAPPED!EW3</f>
        <v>https://www.osti.gov/servlets/purl/713993</v>
      </c>
      <c r="EX3" s="21" t="str">
        <f>MASTER_DATA_MAPPED!EX3</f>
        <v>https://www.osti.gov/servlets/purl/713993</v>
      </c>
      <c r="EY3" s="21" t="str">
        <f>MASTER_DATA_MAPPED!EY3</f>
        <v>https://www.osti.gov/servlets/purl/713993</v>
      </c>
      <c r="EZ3" s="21" t="str">
        <f>MASTER_DATA_MAPPED!EZ3</f>
        <v>https://www.osti.gov/biblio/713993</v>
      </c>
      <c r="FA3" s="21" t="str">
        <f>MASTER_DATA_MAPPED!FA3</f>
        <v>https://www.osti.gov/servlets/purl/713993</v>
      </c>
      <c r="FB3" s="21" t="str">
        <f>MASTER_DATA_MAPPED!FB3</f>
        <v>https://www.osti.gov/servlets/purl/713993</v>
      </c>
      <c r="FC3" s="21" t="str">
        <f>MASTER_DATA_MAPPED!FC3</f>
        <v>https://www.osti.gov/servlets/purl/713993</v>
      </c>
      <c r="FD3" s="21" t="str">
        <f>MASTER_DATA_MAPPED!FD3</f>
        <v>https://www.osti.gov/biblio/713993</v>
      </c>
      <c r="FE3" s="21" t="str">
        <f>MASTER_DATA_MAPPED!FE3</f>
        <v>https://www.osti.gov/servlets/purl/713993</v>
      </c>
      <c r="FF3" s="21" t="str">
        <f>MASTER_DATA_MAPPED!FF3</f>
        <v>https://www.osti.gov/servlets/purl/713993</v>
      </c>
      <c r="FG3" s="21" t="str">
        <f>MASTER_DATA_MAPPED!FG3</f>
        <v>https://www.osti.gov/servlets/purl/713993</v>
      </c>
      <c r="FH3" s="21" t="str">
        <f>MASTER_DATA_MAPPED!FH3</f>
        <v>https://www.osti.gov/biblio/713993</v>
      </c>
      <c r="FI3" s="21" t="str">
        <f>MASTER_DATA_MAPPED!FI3</f>
        <v>https://www.osti.gov/servlets/purl/713993</v>
      </c>
      <c r="FJ3" s="21" t="str">
        <f>MASTER_DATA_MAPPED!FJ3</f>
        <v>https://www.osti.gov/servlets/purl/713993</v>
      </c>
      <c r="FK3" s="21" t="str">
        <f>MASTER_DATA_MAPPED!FK3</f>
        <v>https://www.osti.gov/servlets/purl/713993</v>
      </c>
      <c r="FL3" s="21" t="str">
        <f>MASTER_DATA_MAPPED!FL3</f>
        <v>https://www.osti.gov/servlets/purl/713993</v>
      </c>
      <c r="FM3" s="21" t="str">
        <f>MASTER_DATA_MAPPED!FM3</f>
        <v>https://www.osti.gov/servlets/purl/10198837</v>
      </c>
      <c r="FN3" s="21" t="str">
        <f>MASTER_DATA_MAPPED!FN3</f>
        <v>https://www.osti.gov/servlets/purl/10198838</v>
      </c>
      <c r="FO3" s="21" t="str">
        <f>MASTER_DATA_MAPPED!FO3</f>
        <v>https://www.osti.gov/servlets/purl/10198839</v>
      </c>
      <c r="FP3" s="21" t="str">
        <f>MASTER_DATA_MAPPED!FP3</f>
        <v>https://www.osti.gov/servlets/purl/10198837</v>
      </c>
      <c r="FQ3" s="21" t="str">
        <f>MASTER_DATA_MAPPED!FQ3</f>
        <v>https://www.osti.gov/servlets/purl/10198838</v>
      </c>
      <c r="FR3" s="21" t="str">
        <f>MASTER_DATA_MAPPED!FR3</f>
        <v>https://www.osti.gov/servlets/purl/10198839</v>
      </c>
      <c r="FS3" s="21" t="str">
        <f>MASTER_DATA_MAPPED!FS3</f>
        <v>https://www.osti.gov/servlets/purl/10198840</v>
      </c>
      <c r="FT3" s="21" t="str">
        <f>MASTER_DATA_MAPPED!FT3</f>
        <v>https://www.osti.gov/servlets/purl/10198841</v>
      </c>
      <c r="FU3" s="21" t="str">
        <f>MASTER_DATA_MAPPED!FU3</f>
        <v>https://www.osti.gov/servlets/purl/10198842</v>
      </c>
      <c r="FV3" s="21" t="str">
        <f>MASTER_DATA_MAPPED!FV3</f>
        <v>https://www.osti.gov/servlets/purl/10198843</v>
      </c>
      <c r="FW3" s="21" t="str">
        <f>MASTER_DATA_MAPPED!FW3</f>
        <v>https://www.osti.gov/servlets/purl/10198844</v>
      </c>
      <c r="FX3" s="21" t="str">
        <f>MASTER_DATA_MAPPED!FX3</f>
        <v>https://www.osti.gov/servlets/purl/10198845</v>
      </c>
      <c r="FY3" s="21" t="str">
        <f>MASTER_DATA_MAPPED!FY3</f>
        <v>https://www.osti.gov/servlets/purl/10198846</v>
      </c>
      <c r="FZ3" s="21" t="str">
        <f>MASTER_DATA_MAPPED!FZ3</f>
        <v>https://www.osti.gov/servlets/purl/10198847</v>
      </c>
      <c r="GA3" s="21" t="str">
        <f>MASTER_DATA_MAPPED!GA3</f>
        <v>https://www.osti.gov/servlets/purl/10198848</v>
      </c>
      <c r="GB3" s="21" t="str">
        <f>MASTER_DATA_MAPPED!GB3</f>
        <v>https://www.osti.gov/servlets/purl/10198849</v>
      </c>
      <c r="GC3" s="21" t="str">
        <f>MASTER_DATA_MAPPED!GC3</f>
        <v>https://www.osti.gov/servlets/purl/10198850</v>
      </c>
      <c r="GD3" s="21" t="str">
        <f>MASTER_DATA_MAPPED!GD3</f>
        <v>https://www.osti.gov/servlets/purl/10198851</v>
      </c>
      <c r="GE3" s="21" t="str">
        <f>MASTER_DATA_MAPPED!GE3</f>
        <v>https://www.osti.gov/servlets/purl/10198852</v>
      </c>
      <c r="GF3" s="21" t="str">
        <f>MASTER_DATA_MAPPED!GF3</f>
        <v>https://www.osti.gov/servlets/purl/10198853</v>
      </c>
      <c r="GG3" s="21" t="str">
        <f>MASTER_DATA_MAPPED!GG3</f>
        <v>https://www.osti.gov/servlets/purl/10198854</v>
      </c>
      <c r="GH3" s="21" t="str">
        <f>MASTER_DATA_MAPPED!GH3</f>
        <v>https://www.osti.gov/servlets/purl/10198855</v>
      </c>
      <c r="GI3" s="21" t="str">
        <f>MASTER_DATA_MAPPED!GI3</f>
        <v>https://www.osti.gov/servlets/purl/10198856</v>
      </c>
      <c r="GJ3" s="21" t="str">
        <f>MASTER_DATA_MAPPED!GJ3</f>
        <v>https://www.osti.gov/servlets/purl/10198857</v>
      </c>
      <c r="GK3" s="21" t="str">
        <f>MASTER_DATA_MAPPED!GK3</f>
        <v>https://www.osti.gov/servlets/purl/10198858</v>
      </c>
      <c r="GL3" s="21" t="str">
        <f>MASTER_DATA_MAPPED!GL3</f>
        <v>https://www.osti.gov/servlets/purl/10198859</v>
      </c>
      <c r="GM3" s="21" t="str">
        <f>MASTER_DATA_MAPPED!GM3</f>
        <v>https://www.osti.gov/servlets/purl/10198860</v>
      </c>
      <c r="GN3" s="21" t="str">
        <f>MASTER_DATA_MAPPED!GN3</f>
        <v>https://www.osti.gov/servlets/purl/10198861</v>
      </c>
      <c r="GO3" s="21" t="str">
        <f>MASTER_DATA_MAPPED!GO3</f>
        <v>https://www.osti.gov/servlets/purl/10198862</v>
      </c>
      <c r="GP3" s="21" t="str">
        <f>MASTER_DATA_MAPPED!GP3</f>
        <v>https://www.osti.gov/servlets/purl/10198863</v>
      </c>
      <c r="GQ3" s="21" t="str">
        <f>MASTER_DATA_MAPPED!GQ3</f>
        <v>https://www.osti.gov/servlets/purl/10198864</v>
      </c>
      <c r="GR3" s="21" t="str">
        <f>MASTER_DATA_MAPPED!GR3</f>
        <v>https://www.osti.gov/servlets/purl/10198865</v>
      </c>
      <c r="GS3" s="21" t="str">
        <f>MASTER_DATA_MAPPED!GS3</f>
        <v>https://www.osti.gov/servlets/purl/10198866</v>
      </c>
      <c r="GT3" s="21" t="str">
        <f>MASTER_DATA_MAPPED!GT3</f>
        <v>https://www.osti.gov/servlets/purl/10198867</v>
      </c>
      <c r="GU3" s="21" t="str">
        <f>MASTER_DATA_MAPPED!GU3</f>
        <v>https://www.osti.gov/servlets/purl/10198868</v>
      </c>
      <c r="GV3" s="21" t="str">
        <f>MASTER_DATA_MAPPED!GV3</f>
        <v>https://www.osti.gov/servlets/purl/10198869</v>
      </c>
      <c r="GW3" s="21" t="str">
        <f>MASTER_DATA_MAPPED!GW3</f>
        <v>https://www.osti.gov/biblio/5352526</v>
      </c>
      <c r="GX3" s="21" t="str">
        <f>MASTER_DATA_MAPPED!GX3</f>
        <v>https://www.osti.gov/biblio/5352526</v>
      </c>
      <c r="GY3" s="21" t="str">
        <f>MASTER_DATA_MAPPED!GY3</f>
        <v>https://www.osti.gov/biblio/5352526</v>
      </c>
    </row>
    <row r="4" spans="4:207" ht="18.75" x14ac:dyDescent="0.35">
      <c r="H4" s="29" t="s">
        <v>3</v>
      </c>
      <c r="I4" s="21" t="str">
        <f>MASTER_DATA_MAPPED!I4</f>
        <v>HTGR</v>
      </c>
      <c r="J4" s="21" t="str">
        <f>MASTER_DATA_MAPPED!J4</f>
        <v>HTGR</v>
      </c>
      <c r="K4" s="21" t="str">
        <f>MASTER_DATA_MAPPED!K4</f>
        <v>HTGR</v>
      </c>
      <c r="L4" s="21" t="str">
        <f>MASTER_DATA_MAPPED!L4</f>
        <v>HTGR</v>
      </c>
      <c r="M4" s="21" t="str">
        <f>MASTER_DATA_MAPPED!M4</f>
        <v>HTGR</v>
      </c>
      <c r="N4" s="21" t="str">
        <f>MASTER_DATA_MAPPED!N4</f>
        <v>HTGR</v>
      </c>
      <c r="O4" s="21" t="str">
        <f>MASTER_DATA_MAPPED!O4</f>
        <v>HTGR</v>
      </c>
      <c r="P4" s="21" t="str">
        <f>MASTER_DATA_MAPPED!P4</f>
        <v>HTGR</v>
      </c>
      <c r="Q4" s="21" t="str">
        <f>MASTER_DATA_MAPPED!Q4</f>
        <v>HTGR</v>
      </c>
      <c r="R4" s="21" t="str">
        <f>MASTER_DATA_MAPPED!R4</f>
        <v>HTGR</v>
      </c>
      <c r="S4" s="21" t="str">
        <f>MASTER_DATA_MAPPED!S4</f>
        <v>HTGR</v>
      </c>
      <c r="T4" s="21" t="str">
        <f>MASTER_DATA_MAPPED!T4</f>
        <v>HTGR</v>
      </c>
      <c r="U4" s="21" t="str">
        <f>MASTER_DATA_MAPPED!U4</f>
        <v>HTGR</v>
      </c>
      <c r="V4" s="21" t="str">
        <f>MASTER_DATA_MAPPED!V4</f>
        <v>HTGR</v>
      </c>
      <c r="W4" s="21" t="str">
        <f>MASTER_DATA_MAPPED!W4</f>
        <v>HTGR</v>
      </c>
      <c r="X4" s="21" t="str">
        <f>MASTER_DATA_MAPPED!X4</f>
        <v>HTGR</v>
      </c>
      <c r="Y4" s="21" t="str">
        <f>MASTER_DATA_MAPPED!Y4</f>
        <v>HTGR</v>
      </c>
      <c r="Z4" s="21" t="str">
        <f>MASTER_DATA_MAPPED!Z4</f>
        <v>HTGR</v>
      </c>
      <c r="AA4" s="21" t="str">
        <f>MASTER_DATA_MAPPED!AA4</f>
        <v>HTGR</v>
      </c>
      <c r="AB4" s="21" t="str">
        <f>MASTER_DATA_MAPPED!AB4</f>
        <v>HTGR</v>
      </c>
      <c r="AC4" s="21" t="str">
        <f>MASTER_DATA_MAPPED!AC4</f>
        <v>HTGR</v>
      </c>
      <c r="AD4" s="21" t="str">
        <f>MASTER_DATA_MAPPED!AD4</f>
        <v>HTGR</v>
      </c>
      <c r="AE4" s="21" t="str">
        <f>MASTER_DATA_MAPPED!AE4</f>
        <v>HTGR</v>
      </c>
      <c r="AF4" s="21" t="str">
        <f>MASTER_DATA_MAPPED!AF4</f>
        <v>HTGR</v>
      </c>
      <c r="AG4" s="21" t="str">
        <f>MASTER_DATA_MAPPED!AG4</f>
        <v>HTGR</v>
      </c>
      <c r="AH4" s="21" t="str">
        <f>MASTER_DATA_MAPPED!AH4</f>
        <v>HTGR</v>
      </c>
      <c r="AI4" s="21" t="str">
        <f>MASTER_DATA_MAPPED!AI4</f>
        <v>HTGR</v>
      </c>
      <c r="AJ4" s="21" t="str">
        <f>MASTER_DATA_MAPPED!AJ4</f>
        <v>HTGR</v>
      </c>
      <c r="AK4" s="21" t="str">
        <f>MASTER_DATA_MAPPED!AK4</f>
        <v>HTGR</v>
      </c>
      <c r="AL4" s="21" t="str">
        <f>MASTER_DATA_MAPPED!AL4</f>
        <v>HTGR</v>
      </c>
      <c r="AM4" s="21" t="str">
        <f>MASTER_DATA_MAPPED!AM4</f>
        <v>HTGR</v>
      </c>
      <c r="AN4" s="21" t="str">
        <f>MASTER_DATA_MAPPED!AN4</f>
        <v>HTGR</v>
      </c>
      <c r="AO4" s="21" t="str">
        <f>MASTER_DATA_MAPPED!AO4</f>
        <v>PWR</v>
      </c>
      <c r="AP4" s="21" t="str">
        <f>MASTER_DATA_MAPPED!AP4</f>
        <v>PWR</v>
      </c>
      <c r="AQ4" s="21" t="str">
        <f>MASTER_DATA_MAPPED!AQ4</f>
        <v>PWR</v>
      </c>
      <c r="AR4" s="21" t="str">
        <f>MASTER_DATA_MAPPED!AR4</f>
        <v>PWR</v>
      </c>
      <c r="AS4" s="21" t="str">
        <f>MASTER_DATA_MAPPED!AS4</f>
        <v>PWR</v>
      </c>
      <c r="AT4" s="21" t="str">
        <f>MASTER_DATA_MAPPED!AT4</f>
        <v>PWR</v>
      </c>
      <c r="AU4" s="21" t="str">
        <f>MASTER_DATA_MAPPED!AU4</f>
        <v>PWR</v>
      </c>
      <c r="AV4" s="21" t="str">
        <f>MASTER_DATA_MAPPED!AV4</f>
        <v>PWR</v>
      </c>
      <c r="AW4" s="21" t="str">
        <f>MASTER_DATA_MAPPED!AW4</f>
        <v>HTGR</v>
      </c>
      <c r="AX4" s="21" t="str">
        <f>MASTER_DATA_MAPPED!AX4</f>
        <v>HTGR</v>
      </c>
      <c r="AY4" s="21" t="str">
        <f>MASTER_DATA_MAPPED!AY4</f>
        <v>HTGR</v>
      </c>
      <c r="AZ4" s="21" t="str">
        <f>MASTER_DATA_MAPPED!AZ4</f>
        <v>HTGR</v>
      </c>
      <c r="BA4" s="21" t="str">
        <f>MASTER_DATA_MAPPED!BA4</f>
        <v>HTGR</v>
      </c>
      <c r="BB4" s="21" t="str">
        <f>MASTER_DATA_MAPPED!BB4</f>
        <v>HTGR</v>
      </c>
      <c r="BC4" s="21" t="str">
        <f>MASTER_DATA_MAPPED!BC4</f>
        <v>HTGR</v>
      </c>
      <c r="BD4" s="21" t="str">
        <f>MASTER_DATA_MAPPED!BD4</f>
        <v>HTGR</v>
      </c>
      <c r="BE4" s="21" t="str">
        <f>MASTER_DATA_MAPPED!BE4</f>
        <v>HTGR</v>
      </c>
      <c r="BF4" s="21" t="str">
        <f>MASTER_DATA_MAPPED!BF4</f>
        <v>HTGR</v>
      </c>
      <c r="BG4" s="21" t="str">
        <f>MASTER_DATA_MAPPED!BG4</f>
        <v>HTGR</v>
      </c>
      <c r="BH4" s="21" t="str">
        <f>MASTER_DATA_MAPPED!BH4</f>
        <v>HTGR</v>
      </c>
      <c r="BI4" s="21" t="str">
        <f>MASTER_DATA_MAPPED!BI4</f>
        <v>HTGR</v>
      </c>
      <c r="BJ4" s="21" t="str">
        <f>MASTER_DATA_MAPPED!BJ4</f>
        <v>HTGR</v>
      </c>
      <c r="BK4" s="21" t="str">
        <f>MASTER_DATA_MAPPED!BK4</f>
        <v>HTGR</v>
      </c>
      <c r="BL4" s="21" t="str">
        <f>MASTER_DATA_MAPPED!BL4</f>
        <v>HTGR</v>
      </c>
      <c r="BM4" s="21" t="str">
        <f>MASTER_DATA_MAPPED!BM4</f>
        <v>PWR</v>
      </c>
      <c r="BN4" s="21" t="str">
        <f>MASTER_DATA_MAPPED!BN4</f>
        <v>PWR</v>
      </c>
      <c r="BO4" s="21" t="str">
        <f>MASTER_DATA_MAPPED!BO4</f>
        <v>PWR</v>
      </c>
      <c r="BP4" s="21" t="str">
        <f>MASTER_DATA_MAPPED!BP4</f>
        <v>PWR</v>
      </c>
      <c r="BQ4" s="21" t="str">
        <f>MASTER_DATA_MAPPED!BQ4</f>
        <v>PWR</v>
      </c>
      <c r="BR4" s="21" t="str">
        <f>MASTER_DATA_MAPPED!BR4</f>
        <v>PWR</v>
      </c>
      <c r="BS4" s="21" t="str">
        <f>MASTER_DATA_MAPPED!BS4</f>
        <v>PWR</v>
      </c>
      <c r="BT4" s="21" t="str">
        <f>MASTER_DATA_MAPPED!BT4</f>
        <v>PWR</v>
      </c>
      <c r="BU4" s="21" t="str">
        <f>MASTER_DATA_MAPPED!BU4</f>
        <v>PWR</v>
      </c>
      <c r="BV4" s="21" t="str">
        <f>MASTER_DATA_MAPPED!BV4</f>
        <v>PWR</v>
      </c>
      <c r="BW4" s="21" t="str">
        <f>MASTER_DATA_MAPPED!BW4</f>
        <v>PWR</v>
      </c>
      <c r="BX4" s="21" t="str">
        <f>MASTER_DATA_MAPPED!BX4</f>
        <v>PWR</v>
      </c>
      <c r="BY4" s="21" t="str">
        <f>MASTER_DATA_MAPPED!BY4</f>
        <v>PWR</v>
      </c>
      <c r="BZ4" s="21" t="str">
        <f>MASTER_DATA_MAPPED!BZ4</f>
        <v>PWR</v>
      </c>
      <c r="CA4" s="21" t="str">
        <f>MASTER_DATA_MAPPED!CA4</f>
        <v>PWR</v>
      </c>
      <c r="CB4" s="21" t="str">
        <f>MASTER_DATA_MAPPED!CB4</f>
        <v>PWR</v>
      </c>
      <c r="CC4" s="21" t="str">
        <f>MASTER_DATA_MAPPED!CC4</f>
        <v>PWR</v>
      </c>
      <c r="CD4" s="21" t="str">
        <f>MASTER_DATA_MAPPED!CD4</f>
        <v>PWR</v>
      </c>
      <c r="CE4" s="21" t="str">
        <f>MASTER_DATA_MAPPED!CE4</f>
        <v>PWR</v>
      </c>
      <c r="CF4" s="21" t="str">
        <f>MASTER_DATA_MAPPED!CF4</f>
        <v>PWR</v>
      </c>
      <c r="CG4" s="21" t="str">
        <f>MASTER_DATA_MAPPED!CG4</f>
        <v>HTGR</v>
      </c>
      <c r="CH4" s="21" t="str">
        <f>MASTER_DATA_MAPPED!CH4</f>
        <v>HTGR</v>
      </c>
      <c r="CI4" s="21" t="str">
        <f>MASTER_DATA_MAPPED!CI4</f>
        <v>HTGR</v>
      </c>
      <c r="CJ4" s="21" t="str">
        <f>MASTER_DATA_MAPPED!CJ4</f>
        <v>HTGR</v>
      </c>
      <c r="CK4" s="21" t="str">
        <f>MASTER_DATA_MAPPED!CK4</f>
        <v>HTGR</v>
      </c>
      <c r="CL4" s="21" t="str">
        <f>MASTER_DATA_MAPPED!CL4</f>
        <v>HTGR</v>
      </c>
      <c r="CM4" s="21" t="str">
        <f>MASTER_DATA_MAPPED!CM4</f>
        <v>HTGR</v>
      </c>
      <c r="CN4" s="21" t="str">
        <f>MASTER_DATA_MAPPED!CN4</f>
        <v>SFR</v>
      </c>
      <c r="CO4" s="21" t="str">
        <f>MASTER_DATA_MAPPED!CO4</f>
        <v>SFR</v>
      </c>
      <c r="CP4" s="21" t="str">
        <f>MASTER_DATA_MAPPED!CP4</f>
        <v>SFR</v>
      </c>
      <c r="CQ4" s="21" t="str">
        <f>MASTER_DATA_MAPPED!CQ4</f>
        <v>SFR</v>
      </c>
      <c r="CR4" s="21" t="str">
        <f>MASTER_DATA_MAPPED!CR4</f>
        <v>SFR</v>
      </c>
      <c r="CS4" s="21" t="str">
        <f>MASTER_DATA_MAPPED!CS4</f>
        <v>BWR</v>
      </c>
      <c r="CT4" s="21" t="str">
        <f>MASTER_DATA_MAPPED!CT4</f>
        <v>BWR</v>
      </c>
      <c r="CU4" s="21" t="str">
        <f>MASTER_DATA_MAPPED!CU4</f>
        <v>BWR</v>
      </c>
      <c r="CV4" s="21" t="str">
        <f>MASTER_DATA_MAPPED!CV4</f>
        <v>BWR</v>
      </c>
      <c r="CW4" s="21" t="str">
        <f>MASTER_DATA_MAPPED!CW4</f>
        <v>PWR</v>
      </c>
      <c r="CX4" s="21" t="str">
        <f>MASTER_DATA_MAPPED!CX4</f>
        <v>PWR</v>
      </c>
      <c r="CY4" s="21" t="str">
        <f>MASTER_DATA_MAPPED!CY4</f>
        <v>PWR</v>
      </c>
      <c r="CZ4" s="21" t="str">
        <f>MASTER_DATA_MAPPED!CZ4</f>
        <v>PWR</v>
      </c>
      <c r="DA4" s="21" t="str">
        <f>MASTER_DATA_MAPPED!DA4</f>
        <v>PWR</v>
      </c>
      <c r="DB4" s="21" t="str">
        <f>MASTER_DATA_MAPPED!DB4</f>
        <v>PWR</v>
      </c>
      <c r="DC4" s="21" t="str">
        <f>MASTER_DATA_MAPPED!DC4</f>
        <v>PWR</v>
      </c>
      <c r="DD4" s="21" t="str">
        <f>MASTER_DATA_MAPPED!DD4</f>
        <v>PWR</v>
      </c>
      <c r="DE4" s="21" t="str">
        <f>MASTER_DATA_MAPPED!DE4</f>
        <v>SFR</v>
      </c>
      <c r="DF4" s="21" t="str">
        <f>MASTER_DATA_MAPPED!DF4</f>
        <v>SFR</v>
      </c>
      <c r="DG4" s="21" t="str">
        <f>MASTER_DATA_MAPPED!DG4</f>
        <v>SFR</v>
      </c>
      <c r="DH4" s="21" t="str">
        <f>MASTER_DATA_MAPPED!DH4</f>
        <v>SFR</v>
      </c>
      <c r="DI4" s="21" t="str">
        <f>MASTER_DATA_MAPPED!DI4</f>
        <v>SFR</v>
      </c>
      <c r="DJ4" s="21" t="str">
        <f>MASTER_DATA_MAPPED!DJ4</f>
        <v>SFR</v>
      </c>
      <c r="DK4" s="21" t="str">
        <f>MASTER_DATA_MAPPED!DK4</f>
        <v>SFR</v>
      </c>
      <c r="DL4" s="21" t="str">
        <f>MASTER_DATA_MAPPED!DL4</f>
        <v>SFR</v>
      </c>
      <c r="DM4" s="21" t="str">
        <f>MASTER_DATA_MAPPED!DM4</f>
        <v>SFR</v>
      </c>
      <c r="DN4" s="21" t="str">
        <f>MASTER_DATA_MAPPED!DN4</f>
        <v>SFR</v>
      </c>
      <c r="DO4" s="21" t="str">
        <f>MASTER_DATA_MAPPED!DO4</f>
        <v>SFR</v>
      </c>
      <c r="DP4" s="21" t="str">
        <f>MASTER_DATA_MAPPED!DP4</f>
        <v>SFR</v>
      </c>
      <c r="DQ4" s="21" t="str">
        <f>MASTER_DATA_MAPPED!DQ4</f>
        <v>SFR</v>
      </c>
      <c r="DR4" s="21" t="str">
        <f>MASTER_DATA_MAPPED!DR4</f>
        <v>SFR</v>
      </c>
      <c r="DS4" s="21" t="str">
        <f>MASTER_DATA_MAPPED!DS4</f>
        <v>SFR</v>
      </c>
      <c r="DT4" s="21" t="str">
        <f>MASTER_DATA_MAPPED!DT4</f>
        <v>SFR</v>
      </c>
      <c r="DU4" s="21" t="str">
        <f>MASTER_DATA_MAPPED!DU4</f>
        <v>SFR</v>
      </c>
      <c r="DV4" s="21" t="str">
        <f>MASTER_DATA_MAPPED!DV4</f>
        <v>SFR</v>
      </c>
      <c r="DW4" s="21" t="str">
        <f>MASTER_DATA_MAPPED!DW4</f>
        <v>SFR</v>
      </c>
      <c r="DX4" s="21" t="str">
        <f>MASTER_DATA_MAPPED!DX4</f>
        <v>SFR</v>
      </c>
      <c r="DY4" s="21" t="str">
        <f>MASTER_DATA_MAPPED!DY4</f>
        <v>SFR</v>
      </c>
      <c r="DZ4" s="21" t="str">
        <f>MASTER_DATA_MAPPED!DZ4</f>
        <v>SFR</v>
      </c>
      <c r="EA4" s="21" t="str">
        <f>MASTER_DATA_MAPPED!EA4</f>
        <v>SFR</v>
      </c>
      <c r="EB4" s="21" t="str">
        <f>MASTER_DATA_MAPPED!EB4</f>
        <v>SFR</v>
      </c>
      <c r="EC4" s="21" t="str">
        <f>MASTER_DATA_MAPPED!EC4</f>
        <v>SFR</v>
      </c>
      <c r="ED4" s="21" t="str">
        <f>MASTER_DATA_MAPPED!ED4</f>
        <v>SFR</v>
      </c>
      <c r="EE4" s="21" t="str">
        <f>MASTER_DATA_MAPPED!EE4</f>
        <v>SFR</v>
      </c>
      <c r="EF4" s="21" t="str">
        <f>MASTER_DATA_MAPPED!EF4</f>
        <v>SFR</v>
      </c>
      <c r="EG4" s="21" t="str">
        <f>MASTER_DATA_MAPPED!EG4</f>
        <v>PWR</v>
      </c>
      <c r="EH4" s="21" t="str">
        <f>MASTER_DATA_MAPPED!EH4</f>
        <v>PWR</v>
      </c>
      <c r="EI4" s="21" t="str">
        <f>MASTER_DATA_MAPPED!EI4</f>
        <v>PWR</v>
      </c>
      <c r="EJ4" s="21" t="str">
        <f>MASTER_DATA_MAPPED!EJ4</f>
        <v>PWR</v>
      </c>
      <c r="EK4" s="21" t="str">
        <f>MASTER_DATA_MAPPED!EK4</f>
        <v>SFR</v>
      </c>
      <c r="EL4" s="21" t="str">
        <f>MASTER_DATA_MAPPED!EL4</f>
        <v>SFR</v>
      </c>
      <c r="EM4" s="21" t="str">
        <f>MASTER_DATA_MAPPED!EM4</f>
        <v>SFR</v>
      </c>
      <c r="EN4" s="21" t="str">
        <f>MASTER_DATA_MAPPED!EN4</f>
        <v>SFR</v>
      </c>
      <c r="EO4" s="21" t="str">
        <f>MASTER_DATA_MAPPED!EO4</f>
        <v>HTGR</v>
      </c>
      <c r="EP4" s="21" t="str">
        <f>MASTER_DATA_MAPPED!EP4</f>
        <v>HTGR</v>
      </c>
      <c r="EQ4" s="21" t="str">
        <f>MASTER_DATA_MAPPED!EQ4</f>
        <v>HTGR</v>
      </c>
      <c r="ER4" s="21" t="str">
        <f>MASTER_DATA_MAPPED!ER4</f>
        <v>FHR</v>
      </c>
      <c r="ES4" s="21" t="str">
        <f>MASTER_DATA_MAPPED!ES4</f>
        <v>HTGR</v>
      </c>
      <c r="ET4" s="21" t="str">
        <f>MASTER_DATA_MAPPED!ET4</f>
        <v>HTGR</v>
      </c>
      <c r="EU4" s="21" t="str">
        <f>MASTER_DATA_MAPPED!EU4</f>
        <v>HTGR</v>
      </c>
      <c r="EV4" s="21" t="str">
        <f>MASTER_DATA_MAPPED!EV4</f>
        <v>FHR</v>
      </c>
      <c r="EW4" s="21" t="str">
        <f>MASTER_DATA_MAPPED!EW4</f>
        <v>HTGR</v>
      </c>
      <c r="EX4" s="21" t="str">
        <f>MASTER_DATA_MAPPED!EX4</f>
        <v>HTGR</v>
      </c>
      <c r="EY4" s="21" t="str">
        <f>MASTER_DATA_MAPPED!EY4</f>
        <v>HTGR</v>
      </c>
      <c r="EZ4" s="21" t="str">
        <f>MASTER_DATA_MAPPED!EZ4</f>
        <v>HTGR</v>
      </c>
      <c r="FA4" s="21" t="str">
        <f>MASTER_DATA_MAPPED!FA4</f>
        <v>HTGR</v>
      </c>
      <c r="FB4" s="21" t="str">
        <f>MASTER_DATA_MAPPED!FB4</f>
        <v>HTGR</v>
      </c>
      <c r="FC4" s="21" t="str">
        <f>MASTER_DATA_MAPPED!FC4</f>
        <v>HTGR</v>
      </c>
      <c r="FD4" s="21" t="str">
        <f>MASTER_DATA_MAPPED!FD4</f>
        <v>HTGR</v>
      </c>
      <c r="FE4" s="21" t="str">
        <f>MASTER_DATA_MAPPED!FE4</f>
        <v>HTGR</v>
      </c>
      <c r="FF4" s="21" t="str">
        <f>MASTER_DATA_MAPPED!FF4</f>
        <v>HTGR</v>
      </c>
      <c r="FG4" s="21" t="str">
        <f>MASTER_DATA_MAPPED!FG4</f>
        <v>HTGR</v>
      </c>
      <c r="FH4" s="21" t="str">
        <f>MASTER_DATA_MAPPED!FH4</f>
        <v>HTGR</v>
      </c>
      <c r="FI4" s="21" t="str">
        <f>MASTER_DATA_MAPPED!FI4</f>
        <v>HTGR</v>
      </c>
      <c r="FJ4" s="21" t="str">
        <f>MASTER_DATA_MAPPED!FJ4</f>
        <v>HTGR</v>
      </c>
      <c r="FK4" s="21" t="str">
        <f>MASTER_DATA_MAPPED!FK4</f>
        <v>HTGR</v>
      </c>
      <c r="FL4" s="21" t="str">
        <f>MASTER_DATA_MAPPED!FL4</f>
        <v>HTGR</v>
      </c>
      <c r="FM4" s="21" t="str">
        <f>MASTER_DATA_MAPPED!FM4</f>
        <v>HTGR</v>
      </c>
      <c r="FN4" s="21" t="str">
        <f>MASTER_DATA_MAPPED!FN4</f>
        <v>HTGR</v>
      </c>
      <c r="FO4" s="21" t="str">
        <f>MASTER_DATA_MAPPED!FO4</f>
        <v>HTGR</v>
      </c>
      <c r="FP4" s="21" t="str">
        <f>MASTER_DATA_MAPPED!FP4</f>
        <v>HTGR</v>
      </c>
      <c r="FQ4" s="21" t="str">
        <f>MASTER_DATA_MAPPED!FQ4</f>
        <v>HTGR</v>
      </c>
      <c r="FR4" s="21" t="str">
        <f>MASTER_DATA_MAPPED!FR4</f>
        <v>HTGR</v>
      </c>
      <c r="FS4" s="21" t="str">
        <f>MASTER_DATA_MAPPED!FS4</f>
        <v>HTGR</v>
      </c>
      <c r="FT4" s="21" t="str">
        <f>MASTER_DATA_MAPPED!FT4</f>
        <v>HTGR</v>
      </c>
      <c r="FU4" s="21" t="str">
        <f>MASTER_DATA_MAPPED!FU4</f>
        <v>HTGR</v>
      </c>
      <c r="FV4" s="21" t="str">
        <f>MASTER_DATA_MAPPED!FV4</f>
        <v>HTGR</v>
      </c>
      <c r="FW4" s="21" t="str">
        <f>MASTER_DATA_MAPPED!FW4</f>
        <v>HTGR</v>
      </c>
      <c r="FX4" s="21" t="str">
        <f>MASTER_DATA_MAPPED!FX4</f>
        <v>HTGR</v>
      </c>
      <c r="FY4" s="21" t="str">
        <f>MASTER_DATA_MAPPED!FY4</f>
        <v>HTGR</v>
      </c>
      <c r="FZ4" s="21" t="str">
        <f>MASTER_DATA_MAPPED!FZ4</f>
        <v>HTGR</v>
      </c>
      <c r="GA4" s="21" t="str">
        <f>MASTER_DATA_MAPPED!GA4</f>
        <v>HTGR</v>
      </c>
      <c r="GB4" s="21" t="str">
        <f>MASTER_DATA_MAPPED!GB4</f>
        <v>HTGR</v>
      </c>
      <c r="GC4" s="21" t="str">
        <f>MASTER_DATA_MAPPED!GC4</f>
        <v>HTGR</v>
      </c>
      <c r="GD4" s="21" t="str">
        <f>MASTER_DATA_MAPPED!GD4</f>
        <v>HTGR</v>
      </c>
      <c r="GE4" s="21" t="str">
        <f>MASTER_DATA_MAPPED!GE4</f>
        <v>HTGR</v>
      </c>
      <c r="GF4" s="21" t="str">
        <f>MASTER_DATA_MAPPED!GF4</f>
        <v>HTGR</v>
      </c>
      <c r="GG4" s="21" t="str">
        <f>MASTER_DATA_MAPPED!GG4</f>
        <v>HTGR</v>
      </c>
      <c r="GH4" s="21" t="str">
        <f>MASTER_DATA_MAPPED!GH4</f>
        <v>HTGR</v>
      </c>
      <c r="GI4" s="21" t="str">
        <f>MASTER_DATA_MAPPED!GI4</f>
        <v>HTGR</v>
      </c>
      <c r="GJ4" s="21" t="str">
        <f>MASTER_DATA_MAPPED!GJ4</f>
        <v>HTGR</v>
      </c>
      <c r="GK4" s="21" t="str">
        <f>MASTER_DATA_MAPPED!GK4</f>
        <v>HTGR</v>
      </c>
      <c r="GL4" s="21" t="str">
        <f>MASTER_DATA_MAPPED!GL4</f>
        <v>HTGR</v>
      </c>
      <c r="GM4" s="21" t="str">
        <f>MASTER_DATA_MAPPED!GM4</f>
        <v>HTGR</v>
      </c>
      <c r="GN4" s="21" t="str">
        <f>MASTER_DATA_MAPPED!GN4</f>
        <v>HTGR</v>
      </c>
      <c r="GO4" s="21" t="str">
        <f>MASTER_DATA_MAPPED!GO4</f>
        <v>HTGR</v>
      </c>
      <c r="GP4" s="21" t="str">
        <f>MASTER_DATA_MAPPED!GP4</f>
        <v>HTGR</v>
      </c>
      <c r="GQ4" s="21" t="str">
        <f>MASTER_DATA_MAPPED!GQ4</f>
        <v>HTGR</v>
      </c>
      <c r="GR4" s="21" t="str">
        <f>MASTER_DATA_MAPPED!GR4</f>
        <v>HTGR</v>
      </c>
      <c r="GS4" s="21" t="str">
        <f>MASTER_DATA_MAPPED!GS4</f>
        <v>HTGR</v>
      </c>
      <c r="GT4" s="21" t="str">
        <f>MASTER_DATA_MAPPED!GT4</f>
        <v>HTGR</v>
      </c>
      <c r="GU4" s="21" t="str">
        <f>MASTER_DATA_MAPPED!GU4</f>
        <v>HTGR</v>
      </c>
      <c r="GV4" s="21" t="str">
        <f>MASTER_DATA_MAPPED!GV4</f>
        <v>HTGR</v>
      </c>
      <c r="GW4" s="21" t="str">
        <f>MASTER_DATA_MAPPED!GW4</f>
        <v>MSR</v>
      </c>
      <c r="GX4" s="21" t="str">
        <f>MASTER_DATA_MAPPED!GX4</f>
        <v>MSR</v>
      </c>
      <c r="GY4" s="21" t="str">
        <f>MASTER_DATA_MAPPED!GY4</f>
        <v>MSR</v>
      </c>
    </row>
    <row r="5" spans="4:207" ht="18.75" x14ac:dyDescent="0.3">
      <c r="H5" s="28" t="s">
        <v>4</v>
      </c>
      <c r="I5" s="21" t="str">
        <f>MASTER_DATA_MAPPED!I5</f>
        <v>VHTGR</v>
      </c>
      <c r="J5" s="21" t="str">
        <f>MASTER_DATA_MAPPED!J5</f>
        <v>VHTGR</v>
      </c>
      <c r="K5" s="21" t="str">
        <f>MASTER_DATA_MAPPED!K5</f>
        <v>VHTGR</v>
      </c>
      <c r="L5" s="21" t="str">
        <f>MASTER_DATA_MAPPED!L5</f>
        <v>VHTGR</v>
      </c>
      <c r="M5" s="21" t="str">
        <f>MASTER_DATA_MAPPED!M5</f>
        <v>VHTGR</v>
      </c>
      <c r="N5" s="21" t="str">
        <f>MASTER_DATA_MAPPED!N5</f>
        <v>VHTGR</v>
      </c>
      <c r="O5" s="21" t="str">
        <f>MASTER_DATA_MAPPED!O5</f>
        <v>VHTGR</v>
      </c>
      <c r="P5" s="21" t="str">
        <f>MASTER_DATA_MAPPED!P5</f>
        <v>VHTGR</v>
      </c>
      <c r="Q5" s="21" t="str">
        <f>MASTER_DATA_MAPPED!Q5</f>
        <v>VHTGR</v>
      </c>
      <c r="R5" s="21" t="str">
        <f>MASTER_DATA_MAPPED!R5</f>
        <v>VHTGR</v>
      </c>
      <c r="S5" s="21" t="str">
        <f>MASTER_DATA_MAPPED!S5</f>
        <v>VHTGR</v>
      </c>
      <c r="T5" s="21" t="str">
        <f>MASTER_DATA_MAPPED!T5</f>
        <v>VHTGR</v>
      </c>
      <c r="U5" s="21" t="str">
        <f>MASTER_DATA_MAPPED!U5</f>
        <v>VHTGR</v>
      </c>
      <c r="V5" s="21" t="str">
        <f>MASTER_DATA_MAPPED!V5</f>
        <v>VHTGR</v>
      </c>
      <c r="W5" s="21" t="str">
        <f>MASTER_DATA_MAPPED!W5</f>
        <v>VHTGR</v>
      </c>
      <c r="X5" s="21" t="str">
        <f>MASTER_DATA_MAPPED!X5</f>
        <v>VHTGR</v>
      </c>
      <c r="Y5" s="21" t="str">
        <f>MASTER_DATA_MAPPED!Y5</f>
        <v>VHTGR</v>
      </c>
      <c r="Z5" s="21" t="str">
        <f>MASTER_DATA_MAPPED!Z5</f>
        <v>VHTGR</v>
      </c>
      <c r="AA5" s="21" t="str">
        <f>MASTER_DATA_MAPPED!AA5</f>
        <v>VHTGR</v>
      </c>
      <c r="AB5" s="21" t="str">
        <f>MASTER_DATA_MAPPED!AB5</f>
        <v>VHTGR</v>
      </c>
      <c r="AC5" s="21" t="str">
        <f>MASTER_DATA_MAPPED!AC5</f>
        <v>VHTGR</v>
      </c>
      <c r="AD5" s="21" t="str">
        <f>MASTER_DATA_MAPPED!AD5</f>
        <v>VHTGR</v>
      </c>
      <c r="AE5" s="21" t="str">
        <f>MASTER_DATA_MAPPED!AE5</f>
        <v>VHTGR</v>
      </c>
      <c r="AF5" s="21" t="str">
        <f>MASTER_DATA_MAPPED!AF5</f>
        <v>VHTGR</v>
      </c>
      <c r="AG5" s="21" t="str">
        <f>MASTER_DATA_MAPPED!AG5</f>
        <v>VHTGR</v>
      </c>
      <c r="AH5" s="21" t="str">
        <f>MASTER_DATA_MAPPED!AH5</f>
        <v>VHTGR</v>
      </c>
      <c r="AI5" s="21" t="str">
        <f>MASTER_DATA_MAPPED!AI5</f>
        <v>VHTGR</v>
      </c>
      <c r="AJ5" s="21" t="str">
        <f>MASTER_DATA_MAPPED!AJ5</f>
        <v>VHTGR</v>
      </c>
      <c r="AK5" s="21" t="str">
        <f>MASTER_DATA_MAPPED!AK5</f>
        <v>VHTGR</v>
      </c>
      <c r="AL5" s="21" t="str">
        <f>MASTER_DATA_MAPPED!AL5</f>
        <v>VHTGR</v>
      </c>
      <c r="AM5" s="21" t="str">
        <f>MASTER_DATA_MAPPED!AM5</f>
        <v>VHTGR</v>
      </c>
      <c r="AN5" s="21" t="str">
        <f>MASTER_DATA_MAPPED!AN5</f>
        <v>VHTGR</v>
      </c>
      <c r="AO5" s="21" t="str">
        <f>MASTER_DATA_MAPPED!AO5</f>
        <v>AP1000</v>
      </c>
      <c r="AP5" s="21" t="str">
        <f>MASTER_DATA_MAPPED!AP5</f>
        <v>AP1000</v>
      </c>
      <c r="AQ5" s="21" t="str">
        <f>MASTER_DATA_MAPPED!AQ5</f>
        <v>AP1000</v>
      </c>
      <c r="AR5" s="21" t="str">
        <f>MASTER_DATA_MAPPED!AR5</f>
        <v>AP1000</v>
      </c>
      <c r="AS5" s="21" t="str">
        <f>MASTER_DATA_MAPPED!AS5</f>
        <v>AP1000</v>
      </c>
      <c r="AT5" s="21" t="str">
        <f>MASTER_DATA_MAPPED!AT5</f>
        <v>AP1000</v>
      </c>
      <c r="AU5" s="21" t="str">
        <f>MASTER_DATA_MAPPED!AU5</f>
        <v>AP1000</v>
      </c>
      <c r="AV5" s="21" t="str">
        <f>MASTER_DATA_MAPPED!AV5</f>
        <v>AP1000</v>
      </c>
      <c r="AW5" s="21" t="str">
        <f>MASTER_DATA_MAPPED!AW5</f>
        <v>Traditional HTGR</v>
      </c>
      <c r="AX5" s="21" t="str">
        <f>MASTER_DATA_MAPPED!AX5</f>
        <v>Traditional HTGR</v>
      </c>
      <c r="AY5" s="21" t="str">
        <f>MASTER_DATA_MAPPED!AY5</f>
        <v>Traditional HTGR</v>
      </c>
      <c r="AZ5" s="21" t="str">
        <f>MASTER_DATA_MAPPED!AZ5</f>
        <v>Traditional HTGR</v>
      </c>
      <c r="BA5" s="21" t="str">
        <f>MASTER_DATA_MAPPED!BA5</f>
        <v>Traditional HTGR</v>
      </c>
      <c r="BB5" s="21" t="str">
        <f>MASTER_DATA_MAPPED!BB5</f>
        <v>Traditional HTGR</v>
      </c>
      <c r="BC5" s="21" t="str">
        <f>MASTER_DATA_MAPPED!BC5</f>
        <v>Traditional HTGR</v>
      </c>
      <c r="BD5" s="21" t="str">
        <f>MASTER_DATA_MAPPED!BD5</f>
        <v>Traditional HTGR</v>
      </c>
      <c r="BE5" s="21" t="str">
        <f>MASTER_DATA_MAPPED!BE5</f>
        <v>MIG HTR</v>
      </c>
      <c r="BF5" s="21" t="str">
        <f>MASTER_DATA_MAPPED!BF5</f>
        <v>MIG HTR</v>
      </c>
      <c r="BG5" s="21" t="str">
        <f>MASTER_DATA_MAPPED!BG5</f>
        <v>MIG HTR</v>
      </c>
      <c r="BH5" s="21" t="str">
        <f>MASTER_DATA_MAPPED!BH5</f>
        <v>MIG HTR</v>
      </c>
      <c r="BI5" s="21" t="str">
        <f>MASTER_DATA_MAPPED!BI5</f>
        <v>MIG HTR</v>
      </c>
      <c r="BJ5" s="21" t="str">
        <f>MASTER_DATA_MAPPED!BJ5</f>
        <v>MIG HTR</v>
      </c>
      <c r="BK5" s="21" t="str">
        <f>MASTER_DATA_MAPPED!BK5</f>
        <v>MIG HTR</v>
      </c>
      <c r="BL5" s="21" t="str">
        <f>MASTER_DATA_MAPPED!BL5</f>
        <v>MIG HTR</v>
      </c>
      <c r="BM5" s="21" t="str">
        <f>MASTER_DATA_MAPPED!BM5</f>
        <v>PWR12-ME</v>
      </c>
      <c r="BN5" s="21" t="str">
        <f>MASTER_DATA_MAPPED!BN5</f>
        <v>PWR12-ME</v>
      </c>
      <c r="BO5" s="21" t="str">
        <f>MASTER_DATA_MAPPED!BO5</f>
        <v>PWR12-ME</v>
      </c>
      <c r="BP5" s="21" t="str">
        <f>MASTER_DATA_MAPPED!BP5</f>
        <v>PWR12-ME</v>
      </c>
      <c r="BQ5" s="21" t="str">
        <f>MASTER_DATA_MAPPED!BQ5</f>
        <v>PWR12-BE</v>
      </c>
      <c r="BR5" s="21" t="str">
        <f>MASTER_DATA_MAPPED!BR5</f>
        <v>PWR12-BE</v>
      </c>
      <c r="BS5" s="21" t="str">
        <f>MASTER_DATA_MAPPED!BS5</f>
        <v>PWR12-BE</v>
      </c>
      <c r="BT5" s="21" t="str">
        <f>MASTER_DATA_MAPPED!BT5</f>
        <v>PWR12-BE</v>
      </c>
      <c r="BU5" s="21" t="str">
        <f>MASTER_DATA_MAPPED!BU5</f>
        <v>Improved PWR 06-BE</v>
      </c>
      <c r="BV5" s="21" t="str">
        <f>MASTER_DATA_MAPPED!BV5</f>
        <v>Improved PWR 06-BE</v>
      </c>
      <c r="BW5" s="21" t="str">
        <f>MASTER_DATA_MAPPED!BW5</f>
        <v>Improved PWR 06-BE</v>
      </c>
      <c r="BX5" s="21" t="str">
        <f>MASTER_DATA_MAPPED!BX5</f>
        <v>Improved PWR 06-BE</v>
      </c>
      <c r="BY5" s="21" t="str">
        <f>MASTER_DATA_MAPPED!BY5</f>
        <v>Improved PWR 12-BE</v>
      </c>
      <c r="BZ5" s="21" t="str">
        <f>MASTER_DATA_MAPPED!BZ5</f>
        <v>Improved PWR 12-BE</v>
      </c>
      <c r="CA5" s="21" t="str">
        <f>MASTER_DATA_MAPPED!CA5</f>
        <v>Improved PWR 12-BE</v>
      </c>
      <c r="CB5" s="21" t="str">
        <f>MASTER_DATA_MAPPED!CB5</f>
        <v>Improved PWR 12-BE</v>
      </c>
      <c r="CC5" s="21" t="str">
        <f>MASTER_DATA_MAPPED!CC5</f>
        <v>Advanced PWR 6-BE</v>
      </c>
      <c r="CD5" s="21" t="str">
        <f>MASTER_DATA_MAPPED!CD5</f>
        <v>Advanced PWR 6-BE</v>
      </c>
      <c r="CE5" s="21" t="str">
        <f>MASTER_DATA_MAPPED!CE5</f>
        <v>Advanced PWR 6-BE</v>
      </c>
      <c r="CF5" s="21" t="str">
        <f>MASTER_DATA_MAPPED!CF5</f>
        <v>Advanced PWR 6-BE</v>
      </c>
      <c r="CG5" s="21" t="str">
        <f>MASTER_DATA_MAPPED!CG5</f>
        <v>NPR/MHTGR - Commercial</v>
      </c>
      <c r="CH5" s="21" t="str">
        <f>MASTER_DATA_MAPPED!CH5</f>
        <v>NPR/MHTGR - Commercial</v>
      </c>
      <c r="CI5" s="21" t="str">
        <f>MASTER_DATA_MAPPED!CI5</f>
        <v>NPR/MHTGR - Commercial</v>
      </c>
      <c r="CJ5" s="21" t="str">
        <f>MASTER_DATA_MAPPED!CJ5</f>
        <v>GA/MHTGR - Commercial</v>
      </c>
      <c r="CK5" s="21" t="str">
        <f>MASTER_DATA_MAPPED!CK5</f>
        <v>NPR/MHTGR - Commercial</v>
      </c>
      <c r="CL5" s="21" t="str">
        <f>MASTER_DATA_MAPPED!CL5</f>
        <v>NPR/MHTGR - Commercial</v>
      </c>
      <c r="CM5" s="21" t="str">
        <f>MASTER_DATA_MAPPED!CM5</f>
        <v>NPR/MHTGR - Commercial</v>
      </c>
      <c r="CN5" s="21" t="str">
        <f>MASTER_DATA_MAPPED!CN5</f>
        <v>SAFR</v>
      </c>
      <c r="CO5" s="21" t="str">
        <f>MASTER_DATA_MAPPED!CO5</f>
        <v>PRISM</v>
      </c>
      <c r="CP5" s="21" t="str">
        <f>MASTER_DATA_MAPPED!CP5</f>
        <v>PRISM</v>
      </c>
      <c r="CQ5" s="21" t="str">
        <f>MASTER_DATA_MAPPED!CQ5</f>
        <v>PRISM</v>
      </c>
      <c r="CR5" s="21" t="str">
        <f>MASTER_DATA_MAPPED!CR5</f>
        <v>PRISM</v>
      </c>
      <c r="CS5" s="21" t="str">
        <f>MASTER_DATA_MAPPED!CS5</f>
        <v>SMBWR</v>
      </c>
      <c r="CT5" s="21" t="str">
        <f>MASTER_DATA_MAPPED!CT5</f>
        <v>SMBWR</v>
      </c>
      <c r="CU5" s="21" t="str">
        <f>MASTER_DATA_MAPPED!CU5</f>
        <v>SMBWR</v>
      </c>
      <c r="CV5" s="21" t="str">
        <f>MASTER_DATA_MAPPED!CV5</f>
        <v>SMBWR</v>
      </c>
      <c r="CW5" s="21" t="str">
        <f>MASTER_DATA_MAPPED!CW5</f>
        <v>MMNC</v>
      </c>
      <c r="CX5" s="21" t="str">
        <f>MASTER_DATA_MAPPED!CX5</f>
        <v>MMNC</v>
      </c>
      <c r="CY5" s="21" t="str">
        <f>MASTER_DATA_MAPPED!CY5</f>
        <v>MMNC</v>
      </c>
      <c r="CZ5" s="21" t="str">
        <f>MASTER_DATA_MAPPED!CZ5</f>
        <v>MMNC</v>
      </c>
      <c r="DA5" s="21" t="str">
        <f>MASTER_DATA_MAPPED!DA5</f>
        <v>AP1000</v>
      </c>
      <c r="DB5" s="21" t="str">
        <f>MASTER_DATA_MAPPED!DB5</f>
        <v>AP1000</v>
      </c>
      <c r="DC5" s="21" t="str">
        <f>MASTER_DATA_MAPPED!DC5</f>
        <v>AP1000</v>
      </c>
      <c r="DD5" s="21" t="str">
        <f>MASTER_DATA_MAPPED!DD5</f>
        <v>AP1000</v>
      </c>
      <c r="DE5" s="21" t="str">
        <f>MASTER_DATA_MAPPED!DE5</f>
        <v>SFR SAINC</v>
      </c>
      <c r="DF5" s="21" t="str">
        <f>MASTER_DATA_MAPPED!DF5</f>
        <v>SFR SAINC</v>
      </c>
      <c r="DG5" s="21" t="str">
        <f>MASTER_DATA_MAPPED!DG5</f>
        <v>SFR SAINC</v>
      </c>
      <c r="DH5" s="21" t="str">
        <f>MASTER_DATA_MAPPED!DH5</f>
        <v>SFR SAINC</v>
      </c>
      <c r="DI5" s="21" t="str">
        <f>MASTER_DATA_MAPPED!DI5</f>
        <v>SFR SAINC</v>
      </c>
      <c r="DJ5" s="21" t="str">
        <f>MASTER_DATA_MAPPED!DJ5</f>
        <v>SFR SAINC</v>
      </c>
      <c r="DK5" s="21" t="str">
        <f>MASTER_DATA_MAPPED!DK5</f>
        <v>SFR SAINC</v>
      </c>
      <c r="DL5" s="21" t="str">
        <f>MASTER_DATA_MAPPED!DL5</f>
        <v>SFR SAINC</v>
      </c>
      <c r="DM5" s="21" t="str">
        <f>MASTER_DATA_MAPPED!DM5</f>
        <v>SFR SAINC</v>
      </c>
      <c r="DN5" s="21" t="str">
        <f>MASTER_DATA_MAPPED!DN5</f>
        <v>SFR SAINC</v>
      </c>
      <c r="DO5" s="21" t="str">
        <f>MASTER_DATA_MAPPED!DO5</f>
        <v>SFR SAINC</v>
      </c>
      <c r="DP5" s="21" t="str">
        <f>MASTER_DATA_MAPPED!DP5</f>
        <v>SFR SAINC</v>
      </c>
      <c r="DQ5" s="21" t="str">
        <f>MASTER_DATA_MAPPED!DQ5</f>
        <v>SFR SAINC</v>
      </c>
      <c r="DR5" s="21" t="str">
        <f>MASTER_DATA_MAPPED!DR5</f>
        <v>SFR SAINC</v>
      </c>
      <c r="DS5" s="21" t="str">
        <f>MASTER_DATA_MAPPED!DS5</f>
        <v>SFR SAINC</v>
      </c>
      <c r="DT5" s="21" t="str">
        <f>MASTER_DATA_MAPPED!DT5</f>
        <v>SFR SAINC</v>
      </c>
      <c r="DU5" s="21" t="str">
        <f>MASTER_DATA_MAPPED!DU5</f>
        <v>SFR SAINC</v>
      </c>
      <c r="DV5" s="21" t="str">
        <f>MASTER_DATA_MAPPED!DV5</f>
        <v>SFR SAINC</v>
      </c>
      <c r="DW5" s="21" t="str">
        <f>MASTER_DATA_MAPPED!DW5</f>
        <v>SFR SAINC</v>
      </c>
      <c r="DX5" s="21" t="str">
        <f>MASTER_DATA_MAPPED!DX5</f>
        <v>SFR SAINC</v>
      </c>
      <c r="DY5" s="21" t="str">
        <f>MASTER_DATA_MAPPED!DY5</f>
        <v>SFR SAINC</v>
      </c>
      <c r="DZ5" s="21" t="str">
        <f>MASTER_DATA_MAPPED!DZ5</f>
        <v>SFR SAINC</v>
      </c>
      <c r="EA5" s="21" t="str">
        <f>MASTER_DATA_MAPPED!EA5</f>
        <v>SFR SAINC</v>
      </c>
      <c r="EB5" s="21" t="str">
        <f>MASTER_DATA_MAPPED!EB5</f>
        <v>SFR SAINC</v>
      </c>
      <c r="EC5" s="21" t="str">
        <f>MASTER_DATA_MAPPED!EC5</f>
        <v>Versatile Test Reactor</v>
      </c>
      <c r="ED5" s="21" t="str">
        <f>MASTER_DATA_MAPPED!ED5</f>
        <v>Versatile Test Reactor</v>
      </c>
      <c r="EE5" s="21" t="str">
        <f>MASTER_DATA_MAPPED!EE5</f>
        <v>Versatile Test Reactor</v>
      </c>
      <c r="EF5" s="21" t="str">
        <f>MASTER_DATA_MAPPED!EF5</f>
        <v>Versatile Test Reactor</v>
      </c>
      <c r="EG5" s="21" t="str">
        <f>MASTER_DATA_MAPPED!EG5</f>
        <v>NuScale SMR</v>
      </c>
      <c r="EH5" s="21" t="str">
        <f>MASTER_DATA_MAPPED!EH5</f>
        <v>NuScale SMR</v>
      </c>
      <c r="EI5" s="21" t="str">
        <f>MASTER_DATA_MAPPED!EI5</f>
        <v>NuScale SMR</v>
      </c>
      <c r="EJ5" s="21" t="str">
        <f>MASTER_DATA_MAPPED!EJ5</f>
        <v>NuScale SMR</v>
      </c>
      <c r="EK5" s="21" t="str">
        <f>MASTER_DATA_MAPPED!EK5</f>
        <v>ABR1000</v>
      </c>
      <c r="EL5" s="21" t="str">
        <f>MASTER_DATA_MAPPED!EL5</f>
        <v>ABR1000</v>
      </c>
      <c r="EM5" s="21" t="str">
        <f>MASTER_DATA_MAPPED!EM5</f>
        <v>ABR1000</v>
      </c>
      <c r="EN5" s="21" t="str">
        <f>MASTER_DATA_MAPPED!EN5</f>
        <v>ABR1000</v>
      </c>
      <c r="EO5" s="21" t="str">
        <f>MASTER_DATA_MAPPED!EO5</f>
        <v>AHTR - 9% initial enrichment</v>
      </c>
      <c r="EP5" s="21" t="str">
        <f>MASTER_DATA_MAPPED!EP5</f>
        <v>AHTR - 9% initial enrichment</v>
      </c>
      <c r="EQ5" s="21" t="str">
        <f>MASTER_DATA_MAPPED!EQ5</f>
        <v>AHTR - 9% initial enrichment</v>
      </c>
      <c r="ER5" s="21" t="str">
        <f>MASTER_DATA_MAPPED!ER5</f>
        <v>AHTR - 9% initial enrichment</v>
      </c>
      <c r="ES5" s="21" t="str">
        <f>MASTER_DATA_MAPPED!ES5</f>
        <v>AHTR - 19.7% initial enrichment</v>
      </c>
      <c r="ET5" s="21" t="str">
        <f>MASTER_DATA_MAPPED!ET5</f>
        <v>AHTR - 19.7% initial enrichment</v>
      </c>
      <c r="EU5" s="21" t="str">
        <f>MASTER_DATA_MAPPED!EU5</f>
        <v>AHTR - 19.7% initial enrichment</v>
      </c>
      <c r="EV5" s="21" t="str">
        <f>MASTER_DATA_MAPPED!EV5</f>
        <v>AHTR - 19.7% initial enrichment</v>
      </c>
      <c r="EW5" s="21" t="str">
        <f>MASTER_DATA_MAPPED!EW5</f>
        <v>MHTGR LEAD NOAK PLANT</v>
      </c>
      <c r="EX5" s="21" t="str">
        <f>MASTER_DATA_MAPPED!EX5</f>
        <v>MHTGR LEAD NOAK PLANT</v>
      </c>
      <c r="EY5" s="21" t="str">
        <f>MASTER_DATA_MAPPED!EY5</f>
        <v>MHTGR LEAD NOAK PLANT</v>
      </c>
      <c r="EZ5" s="21" t="str">
        <f>MASTER_DATA_MAPPED!EZ5</f>
        <v>MHTGR LEAD NOAK PLANT</v>
      </c>
      <c r="FA5" s="21" t="str">
        <f>MASTER_DATA_MAPPED!FA5</f>
        <v>MHTGR REPLICA PLANT</v>
      </c>
      <c r="FB5" s="21" t="str">
        <f>MASTER_DATA_MAPPED!FB5</f>
        <v>MHTGR REPLICA PLANT</v>
      </c>
      <c r="FC5" s="21" t="str">
        <f>MASTER_DATA_MAPPED!FC5</f>
        <v>MHTGR REPLICA PLANT</v>
      </c>
      <c r="FD5" s="21" t="str">
        <f>MASTER_DATA_MAPPED!FD5</f>
        <v>MHTGR REPLICA PLANT</v>
      </c>
      <c r="FE5" s="21" t="str">
        <f>MASTER_DATA_MAPPED!FE5</f>
        <v>MHTGR NOAK PLANT</v>
      </c>
      <c r="FF5" s="21" t="str">
        <f>MASTER_DATA_MAPPED!FF5</f>
        <v>MHTGR NOAK PLANT</v>
      </c>
      <c r="FG5" s="21" t="str">
        <f>MASTER_DATA_MAPPED!FG5</f>
        <v>MHTGR NOAK PLANT</v>
      </c>
      <c r="FH5" s="21" t="str">
        <f>MASTER_DATA_MAPPED!FH5</f>
        <v>MHTGR NOAK PLANT</v>
      </c>
      <c r="FI5" s="21" t="str">
        <f>MASTER_DATA_MAPPED!FI5</f>
        <v>MHTGR LARGE NOAK PLANT</v>
      </c>
      <c r="FJ5" s="21" t="str">
        <f>MASTER_DATA_MAPPED!FJ5</f>
        <v>MHTGR LARGE NOAK PLANT</v>
      </c>
      <c r="FK5" s="21" t="str">
        <f>MASTER_DATA_MAPPED!FK5</f>
        <v>MHTGR LARGE NOAK PLANT</v>
      </c>
      <c r="FL5" s="21" t="str">
        <f>MASTER_DATA_MAPPED!FL5</f>
        <v>MHTGR LARGE NOAK PLANT</v>
      </c>
      <c r="FM5" s="21" t="str">
        <f>MASTER_DATA_MAPPED!FM5</f>
        <v>MHTGR - SC - Prototype</v>
      </c>
      <c r="FN5" s="21" t="str">
        <f>MASTER_DATA_MAPPED!FN5</f>
        <v>MHTGR - SC - Prototype</v>
      </c>
      <c r="FO5" s="21" t="str">
        <f>MASTER_DATA_MAPPED!FO5</f>
        <v>MHTGR - SC - Prototype</v>
      </c>
      <c r="FP5" s="21" t="str">
        <f>MASTER_DATA_MAPPED!FP5</f>
        <v>MHTGR - SC - Prototype</v>
      </c>
      <c r="FQ5" s="21" t="str">
        <f>MASTER_DATA_MAPPED!FQ5</f>
        <v>MHTGR - SC - Replica</v>
      </c>
      <c r="FR5" s="21" t="str">
        <f>MASTER_DATA_MAPPED!FR5</f>
        <v>MHTGR - SC - Replica</v>
      </c>
      <c r="FS5" s="21" t="str">
        <f>MASTER_DATA_MAPPED!FS5</f>
        <v>MHTGR - SC - Replica</v>
      </c>
      <c r="FT5" s="21" t="str">
        <f>MASTER_DATA_MAPPED!FT5</f>
        <v>MHTGR - SC - Replica</v>
      </c>
      <c r="FU5" s="21" t="str">
        <f>MASTER_DATA_MAPPED!FU5</f>
        <v>MHTGR - SC - Target</v>
      </c>
      <c r="FV5" s="21" t="str">
        <f>MASTER_DATA_MAPPED!FV5</f>
        <v>MHTGR - SC - Target</v>
      </c>
      <c r="FW5" s="21" t="str">
        <f>MASTER_DATA_MAPPED!FW5</f>
        <v>MHTGR - SC - Target</v>
      </c>
      <c r="FX5" s="21" t="str">
        <f>MASTER_DATA_MAPPED!FX5</f>
        <v>MHTGR - SC - Target</v>
      </c>
      <c r="FY5" s="21" t="str">
        <f>MASTER_DATA_MAPPED!FY5</f>
        <v>MHTGR - GT/IC - Prototype</v>
      </c>
      <c r="FZ5" s="21" t="str">
        <f>MASTER_DATA_MAPPED!FZ5</f>
        <v>MHTGR - GT/IC - Prototype</v>
      </c>
      <c r="GA5" s="21" t="str">
        <f>MASTER_DATA_MAPPED!GA5</f>
        <v>MHTGR - GT/IC - Prototype</v>
      </c>
      <c r="GB5" s="21" t="str">
        <f>MASTER_DATA_MAPPED!GB5</f>
        <v>MHTGR - GT/IC - Prototype</v>
      </c>
      <c r="GC5" s="21" t="str">
        <f>MASTER_DATA_MAPPED!GC5</f>
        <v>MHTGR - GT/IC - Replica</v>
      </c>
      <c r="GD5" s="21" t="str">
        <f>MASTER_DATA_MAPPED!GD5</f>
        <v>MHTGR - GT/IC - Replica</v>
      </c>
      <c r="GE5" s="21" t="str">
        <f>MASTER_DATA_MAPPED!GE5</f>
        <v>MHTGR - GT/IC - Replica</v>
      </c>
      <c r="GF5" s="21" t="str">
        <f>MASTER_DATA_MAPPED!GF5</f>
        <v>MHTGR - GT/IC - Replica</v>
      </c>
      <c r="GG5" s="21" t="str">
        <f>MASTER_DATA_MAPPED!GG5</f>
        <v>MHTGR - GT/IC - Target</v>
      </c>
      <c r="GH5" s="21" t="str">
        <f>MASTER_DATA_MAPPED!GH5</f>
        <v>MHTGR - GT/IC - Target</v>
      </c>
      <c r="GI5" s="21" t="str">
        <f>MASTER_DATA_MAPPED!GI5</f>
        <v>MHTGR - GT/IC - Target</v>
      </c>
      <c r="GJ5" s="21" t="str">
        <f>MASTER_DATA_MAPPED!GJ5</f>
        <v>MHTGR - GT/IC - Target</v>
      </c>
      <c r="GK5" s="21" t="str">
        <f>MASTER_DATA_MAPPED!GK5</f>
        <v>MHTGR - -GT/DC - Prototype</v>
      </c>
      <c r="GL5" s="21" t="str">
        <f>MASTER_DATA_MAPPED!GL5</f>
        <v>MHTGR - -GT/DC - Prototype</v>
      </c>
      <c r="GM5" s="21" t="str">
        <f>MASTER_DATA_MAPPED!GM5</f>
        <v>MHTGR - -GT/DC - Prototype</v>
      </c>
      <c r="GN5" s="21" t="str">
        <f>MASTER_DATA_MAPPED!GN5</f>
        <v>MHTGR - -GT/DC - Prototype</v>
      </c>
      <c r="GO5" s="21" t="str">
        <f>MASTER_DATA_MAPPED!GO5</f>
        <v>MHTGR - -GT/DC - Replica</v>
      </c>
      <c r="GP5" s="21" t="str">
        <f>MASTER_DATA_MAPPED!GP5</f>
        <v>MHTGR - -GT/DC - Replica</v>
      </c>
      <c r="GQ5" s="21" t="str">
        <f>MASTER_DATA_MAPPED!GQ5</f>
        <v>MHTGR - -GT/DC - Replica</v>
      </c>
      <c r="GR5" s="21" t="str">
        <f>MASTER_DATA_MAPPED!GR5</f>
        <v>MHTGR - -GT/DC - Replica</v>
      </c>
      <c r="GS5" s="21" t="str">
        <f>MASTER_DATA_MAPPED!GS5</f>
        <v>MHTGR - -GT/DC - Target</v>
      </c>
      <c r="GT5" s="21" t="str">
        <f>MASTER_DATA_MAPPED!GT5</f>
        <v>MHTGR - -GT/DC - Target</v>
      </c>
      <c r="GU5" s="21" t="str">
        <f>MASTER_DATA_MAPPED!GU5</f>
        <v>MHTGR - -GT/DC - Target</v>
      </c>
      <c r="GV5" s="21" t="str">
        <f>MASTER_DATA_MAPPED!GV5</f>
        <v>MHTGR - -GT/DC - Target</v>
      </c>
      <c r="GW5" s="21" t="str">
        <f>MASTER_DATA_MAPPED!GW5</f>
        <v>DSMR</v>
      </c>
      <c r="GX5" s="21" t="str">
        <f>MASTER_DATA_MAPPED!GX5</f>
        <v>DSMR</v>
      </c>
      <c r="GY5" s="21" t="str">
        <f>MASTER_DATA_MAPPED!GY5</f>
        <v>DSMR</v>
      </c>
    </row>
    <row r="6" spans="4:207" ht="18.75" x14ac:dyDescent="0.3">
      <c r="H6" s="103" t="s">
        <v>5</v>
      </c>
      <c r="I6" s="21" t="str">
        <f>MASTER_DATA_MAPPED!I6</f>
        <v>SMR Gen IV</v>
      </c>
      <c r="J6" s="21" t="str">
        <f>MASTER_DATA_MAPPED!J6</f>
        <v>SMR Gen IV</v>
      </c>
      <c r="K6" s="21" t="str">
        <f>MASTER_DATA_MAPPED!K6</f>
        <v>SMR Gen IV</v>
      </c>
      <c r="L6" s="21" t="str">
        <f>MASTER_DATA_MAPPED!L6</f>
        <v>SMR Gen IV</v>
      </c>
      <c r="M6" s="21" t="str">
        <f>MASTER_DATA_MAPPED!M6</f>
        <v>SMR Gen IV</v>
      </c>
      <c r="N6" s="21" t="str">
        <f>MASTER_DATA_MAPPED!N6</f>
        <v>SMR Gen IV</v>
      </c>
      <c r="O6" s="21" t="str">
        <f>MASTER_DATA_MAPPED!O6</f>
        <v>SMR Gen IV</v>
      </c>
      <c r="P6" s="21" t="str">
        <f>MASTER_DATA_MAPPED!P6</f>
        <v>SMR Gen IV</v>
      </c>
      <c r="Q6" s="21" t="str">
        <f>MASTER_DATA_MAPPED!Q6</f>
        <v>SMR Gen IV</v>
      </c>
      <c r="R6" s="21" t="str">
        <f>MASTER_DATA_MAPPED!R6</f>
        <v>SMR Gen IV</v>
      </c>
      <c r="S6" s="21" t="str">
        <f>MASTER_DATA_MAPPED!S6</f>
        <v>SMR Gen IV</v>
      </c>
      <c r="T6" s="21" t="str">
        <f>MASTER_DATA_MAPPED!T6</f>
        <v>SMR Gen IV</v>
      </c>
      <c r="U6" s="21" t="str">
        <f>MASTER_DATA_MAPPED!U6</f>
        <v>SMR Gen IV</v>
      </c>
      <c r="V6" s="21" t="str">
        <f>MASTER_DATA_MAPPED!V6</f>
        <v>SMR Gen IV</v>
      </c>
      <c r="W6" s="21" t="str">
        <f>MASTER_DATA_MAPPED!W6</f>
        <v>SMR Gen IV</v>
      </c>
      <c r="X6" s="21" t="str">
        <f>MASTER_DATA_MAPPED!X6</f>
        <v>SMR Gen IV</v>
      </c>
      <c r="Y6" s="21" t="str">
        <f>MASTER_DATA_MAPPED!Y6</f>
        <v>SMR Gen IV</v>
      </c>
      <c r="Z6" s="21" t="str">
        <f>MASTER_DATA_MAPPED!Z6</f>
        <v>SMR Gen IV</v>
      </c>
      <c r="AA6" s="21" t="str">
        <f>MASTER_DATA_MAPPED!AA6</f>
        <v>SMR Gen IV</v>
      </c>
      <c r="AB6" s="21" t="str">
        <f>MASTER_DATA_MAPPED!AB6</f>
        <v>SMR Gen IV</v>
      </c>
      <c r="AC6" s="21" t="str">
        <f>MASTER_DATA_MAPPED!AC6</f>
        <v>SMR Gen IV</v>
      </c>
      <c r="AD6" s="21" t="str">
        <f>MASTER_DATA_MAPPED!AD6</f>
        <v>SMR Gen IV</v>
      </c>
      <c r="AE6" s="21" t="str">
        <f>MASTER_DATA_MAPPED!AE6</f>
        <v>SMR Gen IV</v>
      </c>
      <c r="AF6" s="21" t="str">
        <f>MASTER_DATA_MAPPED!AF6</f>
        <v>SMR Gen IV</v>
      </c>
      <c r="AG6" s="21" t="str">
        <f>MASTER_DATA_MAPPED!AG6</f>
        <v>SMR Gen IV</v>
      </c>
      <c r="AH6" s="21" t="str">
        <f>MASTER_DATA_MAPPED!AH6</f>
        <v>SMR Gen IV</v>
      </c>
      <c r="AI6" s="21" t="str">
        <f>MASTER_DATA_MAPPED!AI6</f>
        <v>SMR Gen IV</v>
      </c>
      <c r="AJ6" s="21" t="str">
        <f>MASTER_DATA_MAPPED!AJ6</f>
        <v>SMR Gen IV</v>
      </c>
      <c r="AK6" s="21" t="str">
        <f>MASTER_DATA_MAPPED!AK6</f>
        <v>SMR Gen IV</v>
      </c>
      <c r="AL6" s="21" t="str">
        <f>MASTER_DATA_MAPPED!AL6</f>
        <v>SMR Gen IV</v>
      </c>
      <c r="AM6" s="21" t="str">
        <f>MASTER_DATA_MAPPED!AM6</f>
        <v>SMR Gen IV</v>
      </c>
      <c r="AN6" s="21" t="str">
        <f>MASTER_DATA_MAPPED!AN6</f>
        <v>SMR Gen IV</v>
      </c>
      <c r="AO6" s="21" t="str">
        <f>MASTER_DATA_MAPPED!AO6</f>
        <v>Large Gen IV</v>
      </c>
      <c r="AP6" s="21" t="str">
        <f>MASTER_DATA_MAPPED!AP6</f>
        <v>Large Gen IV</v>
      </c>
      <c r="AQ6" s="21" t="str">
        <f>MASTER_DATA_MAPPED!AQ6</f>
        <v>Large Gen IV</v>
      </c>
      <c r="AR6" s="21" t="str">
        <f>MASTER_DATA_MAPPED!AR6</f>
        <v>Large Gen IV</v>
      </c>
      <c r="AS6" s="21" t="str">
        <f>MASTER_DATA_MAPPED!AS6</f>
        <v>Large Gen IV</v>
      </c>
      <c r="AT6" s="21" t="str">
        <f>MASTER_DATA_MAPPED!AT6</f>
        <v>Large Gen IV</v>
      </c>
      <c r="AU6" s="21" t="str">
        <f>MASTER_DATA_MAPPED!AU6</f>
        <v>Large Gen IV</v>
      </c>
      <c r="AV6" s="21" t="str">
        <f>MASTER_DATA_MAPPED!AV6</f>
        <v>Large Gen IV</v>
      </c>
      <c r="AW6" s="21" t="str">
        <f>MASTER_DATA_MAPPED!AW6</f>
        <v>Large Gen IV</v>
      </c>
      <c r="AX6" s="21" t="str">
        <f>MASTER_DATA_MAPPED!AX6</f>
        <v>Large Gen IV</v>
      </c>
      <c r="AY6" s="21" t="str">
        <f>MASTER_DATA_MAPPED!AY6</f>
        <v>Large Gen IV</v>
      </c>
      <c r="AZ6" s="21" t="str">
        <f>MASTER_DATA_MAPPED!AZ6</f>
        <v>Large Gen IV</v>
      </c>
      <c r="BA6" s="21" t="str">
        <f>MASTER_DATA_MAPPED!BA6</f>
        <v>Large Gen IV</v>
      </c>
      <c r="BB6" s="21" t="str">
        <f>MASTER_DATA_MAPPED!BB6</f>
        <v>Large Gen IV</v>
      </c>
      <c r="BC6" s="21" t="str">
        <f>MASTER_DATA_MAPPED!BC6</f>
        <v>Large Gen IV</v>
      </c>
      <c r="BD6" s="21" t="str">
        <f>MASTER_DATA_MAPPED!BD6</f>
        <v>Large Gen IV</v>
      </c>
      <c r="BE6" s="21" t="str">
        <f>MASTER_DATA_MAPPED!BE6</f>
        <v>Large Gen IV</v>
      </c>
      <c r="BF6" s="21" t="str">
        <f>MASTER_DATA_MAPPED!BF6</f>
        <v>Large Gen IV</v>
      </c>
      <c r="BG6" s="21" t="str">
        <f>MASTER_DATA_MAPPED!BG6</f>
        <v>Large Gen IV</v>
      </c>
      <c r="BH6" s="21" t="str">
        <f>MASTER_DATA_MAPPED!BH6</f>
        <v>Large Gen IV</v>
      </c>
      <c r="BI6" s="21" t="str">
        <f>MASTER_DATA_MAPPED!BI6</f>
        <v>Large Gen IV</v>
      </c>
      <c r="BJ6" s="21" t="str">
        <f>MASTER_DATA_MAPPED!BJ6</f>
        <v>Large Gen IV</v>
      </c>
      <c r="BK6" s="21" t="str">
        <f>MASTER_DATA_MAPPED!BK6</f>
        <v>Large Gen IV</v>
      </c>
      <c r="BL6" s="21" t="str">
        <f>MASTER_DATA_MAPPED!BL6</f>
        <v>Large Gen IV</v>
      </c>
      <c r="BM6" s="21" t="str">
        <f>MASTER_DATA_MAPPED!BM6</f>
        <v>Large LWR</v>
      </c>
      <c r="BN6" s="21" t="str">
        <f>MASTER_DATA_MAPPED!BN6</f>
        <v>Large LWR</v>
      </c>
      <c r="BO6" s="21" t="str">
        <f>MASTER_DATA_MAPPED!BO6</f>
        <v>Large LWR</v>
      </c>
      <c r="BP6" s="21" t="str">
        <f>MASTER_DATA_MAPPED!BP6</f>
        <v>Large LWR</v>
      </c>
      <c r="BQ6" s="21" t="str">
        <f>MASTER_DATA_MAPPED!BQ6</f>
        <v>Large LWR</v>
      </c>
      <c r="BR6" s="21" t="str">
        <f>MASTER_DATA_MAPPED!BR6</f>
        <v>Large LWR</v>
      </c>
      <c r="BS6" s="21" t="str">
        <f>MASTER_DATA_MAPPED!BS6</f>
        <v>Large LWR</v>
      </c>
      <c r="BT6" s="21" t="str">
        <f>MASTER_DATA_MAPPED!BT6</f>
        <v>Large LWR</v>
      </c>
      <c r="BU6" s="21" t="str">
        <f>MASTER_DATA_MAPPED!BU6</f>
        <v>Large LWR</v>
      </c>
      <c r="BV6" s="21" t="str">
        <f>MASTER_DATA_MAPPED!BV6</f>
        <v>Large LWR</v>
      </c>
      <c r="BW6" s="21" t="str">
        <f>MASTER_DATA_MAPPED!BW6</f>
        <v>Large LWR</v>
      </c>
      <c r="BX6" s="21" t="str">
        <f>MASTER_DATA_MAPPED!BX6</f>
        <v>Large LWR</v>
      </c>
      <c r="BY6" s="21" t="str">
        <f>MASTER_DATA_MAPPED!BY6</f>
        <v>Large LWR</v>
      </c>
      <c r="BZ6" s="21" t="str">
        <f>MASTER_DATA_MAPPED!BZ6</f>
        <v>Large LWR</v>
      </c>
      <c r="CA6" s="21" t="str">
        <f>MASTER_DATA_MAPPED!CA6</f>
        <v>Large LWR</v>
      </c>
      <c r="CB6" s="21" t="str">
        <f>MASTER_DATA_MAPPED!CB6</f>
        <v>Large LWR</v>
      </c>
      <c r="CC6" s="21" t="str">
        <f>MASTER_DATA_MAPPED!CC6</f>
        <v>Large LWR</v>
      </c>
      <c r="CD6" s="21" t="str">
        <f>MASTER_DATA_MAPPED!CD6</f>
        <v>Large LWR</v>
      </c>
      <c r="CE6" s="21" t="str">
        <f>MASTER_DATA_MAPPED!CE6</f>
        <v>Large LWR</v>
      </c>
      <c r="CF6" s="21" t="str">
        <f>MASTER_DATA_MAPPED!CF6</f>
        <v>Large LWR</v>
      </c>
      <c r="CG6" s="21">
        <f>MASTER_DATA_MAPPED!CG6</f>
        <v>0</v>
      </c>
      <c r="CH6" s="21">
        <f>MASTER_DATA_MAPPED!CH6</f>
        <v>0</v>
      </c>
      <c r="CI6" s="21">
        <f>MASTER_DATA_MAPPED!CI6</f>
        <v>0</v>
      </c>
      <c r="CJ6" s="21" t="str">
        <f>MASTER_DATA_MAPPED!CJ6</f>
        <v>SMR Gen IV</v>
      </c>
      <c r="CK6" s="21" t="str">
        <f>MASTER_DATA_MAPPED!CK6</f>
        <v>SAFR</v>
      </c>
      <c r="CL6" s="21" t="str">
        <f>MASTER_DATA_MAPPED!CL6</f>
        <v>SAFR</v>
      </c>
      <c r="CM6" s="21" t="str">
        <f>MASTER_DATA_MAPPED!CM6</f>
        <v>SAFR</v>
      </c>
      <c r="CN6" s="21" t="str">
        <f>MASTER_DATA_MAPPED!CN6</f>
        <v>SMR Gen IV</v>
      </c>
      <c r="CO6" s="21" t="str">
        <f>MASTER_DATA_MAPPED!CO6</f>
        <v>PRISM</v>
      </c>
      <c r="CP6" s="21" t="str">
        <f>MASTER_DATA_MAPPED!CP6</f>
        <v>PRISM</v>
      </c>
      <c r="CQ6" s="21" t="str">
        <f>MASTER_DATA_MAPPED!CQ6</f>
        <v>PRISM</v>
      </c>
      <c r="CR6" s="21" t="str">
        <f>MASTER_DATA_MAPPED!CR6</f>
        <v>SMR Gen IV</v>
      </c>
      <c r="CS6" s="21">
        <f>MASTER_DATA_MAPPED!CS6</f>
        <v>0</v>
      </c>
      <c r="CT6" s="21">
        <f>MASTER_DATA_MAPPED!CT6</f>
        <v>0</v>
      </c>
      <c r="CU6" s="21">
        <f>MASTER_DATA_MAPPED!CU6</f>
        <v>0</v>
      </c>
      <c r="CV6" s="21">
        <f>MASTER_DATA_MAPPED!CV6</f>
        <v>0</v>
      </c>
      <c r="CW6" s="21">
        <f>MASTER_DATA_MAPPED!CW6</f>
        <v>0</v>
      </c>
      <c r="CX6" s="21">
        <f>MASTER_DATA_MAPPED!CX6</f>
        <v>0</v>
      </c>
      <c r="CY6" s="21">
        <f>MASTER_DATA_MAPPED!CY6</f>
        <v>0</v>
      </c>
      <c r="CZ6" s="21">
        <f>MASTER_DATA_MAPPED!CZ6</f>
        <v>0</v>
      </c>
      <c r="DA6" s="21" t="str">
        <f>MASTER_DATA_MAPPED!DA6</f>
        <v>Large LWR</v>
      </c>
      <c r="DB6" s="21" t="str">
        <f>MASTER_DATA_MAPPED!DB6</f>
        <v>Large LWR</v>
      </c>
      <c r="DC6" s="21" t="str">
        <f>MASTER_DATA_MAPPED!DC6</f>
        <v>Large LWR</v>
      </c>
      <c r="DD6" s="21" t="str">
        <f>MASTER_DATA_MAPPED!DD6</f>
        <v>Large LWR</v>
      </c>
      <c r="DE6" s="21">
        <f>MASTER_DATA_MAPPED!DE6</f>
        <v>0</v>
      </c>
      <c r="DF6" s="21">
        <f>MASTER_DATA_MAPPED!DF6</f>
        <v>0</v>
      </c>
      <c r="DG6" s="21">
        <f>MASTER_DATA_MAPPED!DG6</f>
        <v>0</v>
      </c>
      <c r="DH6" s="21">
        <f>MASTER_DATA_MAPPED!DH6</f>
        <v>0</v>
      </c>
      <c r="DI6" s="21">
        <f>MASTER_DATA_MAPPED!DI6</f>
        <v>0</v>
      </c>
      <c r="DJ6" s="21">
        <f>MASTER_DATA_MAPPED!DJ6</f>
        <v>0</v>
      </c>
      <c r="DK6" s="21">
        <f>MASTER_DATA_MAPPED!DK6</f>
        <v>0</v>
      </c>
      <c r="DL6" s="21">
        <f>MASTER_DATA_MAPPED!DL6</f>
        <v>0</v>
      </c>
      <c r="DM6" s="21">
        <f>MASTER_DATA_MAPPED!DM6</f>
        <v>0</v>
      </c>
      <c r="DN6" s="21">
        <f>MASTER_DATA_MAPPED!DN6</f>
        <v>0</v>
      </c>
      <c r="DO6" s="21">
        <f>MASTER_DATA_MAPPED!DO6</f>
        <v>0</v>
      </c>
      <c r="DP6" s="21">
        <f>MASTER_DATA_MAPPED!DP6</f>
        <v>0</v>
      </c>
      <c r="DQ6" s="21">
        <f>MASTER_DATA_MAPPED!DQ6</f>
        <v>0</v>
      </c>
      <c r="DR6" s="21">
        <f>MASTER_DATA_MAPPED!DR6</f>
        <v>0</v>
      </c>
      <c r="DS6" s="21">
        <f>MASTER_DATA_MAPPED!DS6</f>
        <v>0</v>
      </c>
      <c r="DT6" s="21">
        <f>MASTER_DATA_MAPPED!DT6</f>
        <v>0</v>
      </c>
      <c r="DU6" s="21">
        <f>MASTER_DATA_MAPPED!DU6</f>
        <v>0</v>
      </c>
      <c r="DV6" s="21">
        <f>MASTER_DATA_MAPPED!DV6</f>
        <v>0</v>
      </c>
      <c r="DW6" s="21">
        <f>MASTER_DATA_MAPPED!DW6</f>
        <v>0</v>
      </c>
      <c r="DX6" s="21">
        <f>MASTER_DATA_MAPPED!DX6</f>
        <v>0</v>
      </c>
      <c r="DY6" s="21">
        <f>MASTER_DATA_MAPPED!DY6</f>
        <v>0</v>
      </c>
      <c r="DZ6" s="21">
        <f>MASTER_DATA_MAPPED!DZ6</f>
        <v>0</v>
      </c>
      <c r="EA6" s="21">
        <f>MASTER_DATA_MAPPED!EA6</f>
        <v>0</v>
      </c>
      <c r="EB6" s="21">
        <f>MASTER_DATA_MAPPED!EB6</f>
        <v>0</v>
      </c>
      <c r="EC6" s="21">
        <f>MASTER_DATA_MAPPED!EC6</f>
        <v>0</v>
      </c>
      <c r="ED6" s="21">
        <f>MASTER_DATA_MAPPED!ED6</f>
        <v>0</v>
      </c>
      <c r="EE6" s="21">
        <f>MASTER_DATA_MAPPED!EE6</f>
        <v>0</v>
      </c>
      <c r="EF6" s="21" t="str">
        <f>MASTER_DATA_MAPPED!EF6</f>
        <v>Gen-IV</v>
      </c>
      <c r="EG6" s="21" t="str">
        <f>MASTER_DATA_MAPPED!EG6</f>
        <v>SMR LWR</v>
      </c>
      <c r="EH6" s="21" t="str">
        <f>MASTER_DATA_MAPPED!EH6</f>
        <v>SMR LWR</v>
      </c>
      <c r="EI6" s="21" t="str">
        <f>MASTER_DATA_MAPPED!EI6</f>
        <v>SMR LWR</v>
      </c>
      <c r="EJ6" s="21" t="str">
        <f>MASTER_DATA_MAPPED!EJ6</f>
        <v>SMR LWR</v>
      </c>
      <c r="EK6" s="21">
        <f>MASTER_DATA_MAPPED!EK6</f>
        <v>0</v>
      </c>
      <c r="EL6" s="21">
        <f>MASTER_DATA_MAPPED!EL6</f>
        <v>0</v>
      </c>
      <c r="EM6" s="21">
        <f>MASTER_DATA_MAPPED!EM6</f>
        <v>0</v>
      </c>
      <c r="EN6" s="21">
        <f>MASTER_DATA_MAPPED!EN6</f>
        <v>0</v>
      </c>
      <c r="EO6" s="21">
        <f>MASTER_DATA_MAPPED!EO6</f>
        <v>0</v>
      </c>
      <c r="EP6" s="21">
        <f>MASTER_DATA_MAPPED!EP6</f>
        <v>0</v>
      </c>
      <c r="EQ6" s="21">
        <f>MASTER_DATA_MAPPED!EQ6</f>
        <v>0</v>
      </c>
      <c r="ER6" s="21">
        <f>MASTER_DATA_MAPPED!ER6</f>
        <v>0</v>
      </c>
      <c r="ES6" s="21">
        <f>MASTER_DATA_MAPPED!ES6</f>
        <v>0</v>
      </c>
      <c r="ET6" s="21">
        <f>MASTER_DATA_MAPPED!ET6</f>
        <v>0</v>
      </c>
      <c r="EU6" s="21">
        <f>MASTER_DATA_MAPPED!EU6</f>
        <v>0</v>
      </c>
      <c r="EV6" s="21">
        <f>MASTER_DATA_MAPPED!EV6</f>
        <v>0</v>
      </c>
      <c r="EW6" s="21">
        <f>MASTER_DATA_MAPPED!EW6</f>
        <v>0</v>
      </c>
      <c r="EX6" s="21">
        <f>MASTER_DATA_MAPPED!EX6</f>
        <v>0</v>
      </c>
      <c r="EY6" s="21">
        <f>MASTER_DATA_MAPPED!EY6</f>
        <v>0</v>
      </c>
      <c r="EZ6" s="21">
        <f>MASTER_DATA_MAPPED!EZ6</f>
        <v>0</v>
      </c>
      <c r="FA6" s="21">
        <f>MASTER_DATA_MAPPED!FA6</f>
        <v>0</v>
      </c>
      <c r="FB6" s="21">
        <f>MASTER_DATA_MAPPED!FB6</f>
        <v>0</v>
      </c>
      <c r="FC6" s="21">
        <f>MASTER_DATA_MAPPED!FC6</f>
        <v>0</v>
      </c>
      <c r="FD6" s="21">
        <f>MASTER_DATA_MAPPED!FD6</f>
        <v>0</v>
      </c>
      <c r="FE6" s="21">
        <f>MASTER_DATA_MAPPED!FE6</f>
        <v>0</v>
      </c>
      <c r="FF6" s="21">
        <f>MASTER_DATA_MAPPED!FF6</f>
        <v>0</v>
      </c>
      <c r="FG6" s="21">
        <f>MASTER_DATA_MAPPED!FG6</f>
        <v>0</v>
      </c>
      <c r="FH6" s="21">
        <f>MASTER_DATA_MAPPED!FH6</f>
        <v>0</v>
      </c>
      <c r="FI6" s="21">
        <f>MASTER_DATA_MAPPED!FI6</f>
        <v>0</v>
      </c>
      <c r="FJ6" s="21">
        <f>MASTER_DATA_MAPPED!FJ6</f>
        <v>0</v>
      </c>
      <c r="FK6" s="21">
        <f>MASTER_DATA_MAPPED!FK6</f>
        <v>0</v>
      </c>
      <c r="FL6" s="21">
        <f>MASTER_DATA_MAPPED!FL6</f>
        <v>0</v>
      </c>
      <c r="FM6" s="21">
        <f>MASTER_DATA_MAPPED!FM6</f>
        <v>0</v>
      </c>
      <c r="FN6" s="21">
        <f>MASTER_DATA_MAPPED!FN6</f>
        <v>0</v>
      </c>
      <c r="FO6" s="21">
        <f>MASTER_DATA_MAPPED!FO6</f>
        <v>0</v>
      </c>
      <c r="FP6" s="21">
        <f>MASTER_DATA_MAPPED!FP6</f>
        <v>0</v>
      </c>
      <c r="FQ6" s="21">
        <f>MASTER_DATA_MAPPED!FQ6</f>
        <v>0</v>
      </c>
      <c r="FR6" s="21">
        <f>MASTER_DATA_MAPPED!FR6</f>
        <v>0</v>
      </c>
      <c r="FS6" s="21">
        <f>MASTER_DATA_MAPPED!FS6</f>
        <v>0</v>
      </c>
      <c r="FT6" s="21">
        <f>MASTER_DATA_MAPPED!FT6</f>
        <v>0</v>
      </c>
      <c r="FU6" s="21">
        <f>MASTER_DATA_MAPPED!FU6</f>
        <v>0</v>
      </c>
      <c r="FV6" s="21">
        <f>MASTER_DATA_MAPPED!FV6</f>
        <v>0</v>
      </c>
      <c r="FW6" s="21">
        <f>MASTER_DATA_MAPPED!FW6</f>
        <v>0</v>
      </c>
      <c r="FX6" s="21">
        <f>MASTER_DATA_MAPPED!FX6</f>
        <v>0</v>
      </c>
      <c r="FY6" s="21">
        <f>MASTER_DATA_MAPPED!FY6</f>
        <v>0</v>
      </c>
      <c r="FZ6" s="21">
        <f>MASTER_DATA_MAPPED!FZ6</f>
        <v>0</v>
      </c>
      <c r="GA6" s="21">
        <f>MASTER_DATA_MAPPED!GA6</f>
        <v>0</v>
      </c>
      <c r="GB6" s="21">
        <f>MASTER_DATA_MAPPED!GB6</f>
        <v>0</v>
      </c>
      <c r="GC6" s="21">
        <f>MASTER_DATA_MAPPED!GC6</f>
        <v>0</v>
      </c>
      <c r="GD6" s="21">
        <f>MASTER_DATA_MAPPED!GD6</f>
        <v>0</v>
      </c>
      <c r="GE6" s="21">
        <f>MASTER_DATA_MAPPED!GE6</f>
        <v>0</v>
      </c>
      <c r="GF6" s="21">
        <f>MASTER_DATA_MAPPED!GF6</f>
        <v>0</v>
      </c>
      <c r="GG6" s="21">
        <f>MASTER_DATA_MAPPED!GG6</f>
        <v>0</v>
      </c>
      <c r="GH6" s="21">
        <f>MASTER_DATA_MAPPED!GH6</f>
        <v>0</v>
      </c>
      <c r="GI6" s="21">
        <f>MASTER_DATA_MAPPED!GI6</f>
        <v>0</v>
      </c>
      <c r="GJ6" s="21">
        <f>MASTER_DATA_MAPPED!GJ6</f>
        <v>0</v>
      </c>
      <c r="GK6" s="21">
        <f>MASTER_DATA_MAPPED!GK6</f>
        <v>0</v>
      </c>
      <c r="GL6" s="21">
        <f>MASTER_DATA_MAPPED!GL6</f>
        <v>0</v>
      </c>
      <c r="GM6" s="21">
        <f>MASTER_DATA_MAPPED!GM6</f>
        <v>0</v>
      </c>
      <c r="GN6" s="21">
        <f>MASTER_DATA_MAPPED!GN6</f>
        <v>0</v>
      </c>
      <c r="GO6" s="21">
        <f>MASTER_DATA_MAPPED!GO6</f>
        <v>0</v>
      </c>
      <c r="GP6" s="21">
        <f>MASTER_DATA_MAPPED!GP6</f>
        <v>0</v>
      </c>
      <c r="GQ6" s="21">
        <f>MASTER_DATA_MAPPED!GQ6</f>
        <v>0</v>
      </c>
      <c r="GR6" s="21">
        <f>MASTER_DATA_MAPPED!GR6</f>
        <v>0</v>
      </c>
      <c r="GS6" s="21">
        <f>MASTER_DATA_MAPPED!GS6</f>
        <v>0</v>
      </c>
      <c r="GT6" s="21">
        <f>MASTER_DATA_MAPPED!GT6</f>
        <v>0</v>
      </c>
      <c r="GU6" s="21">
        <f>MASTER_DATA_MAPPED!GU6</f>
        <v>0</v>
      </c>
      <c r="GV6" s="21">
        <f>MASTER_DATA_MAPPED!GV6</f>
        <v>0</v>
      </c>
      <c r="GW6" s="21" t="str">
        <f>MASTER_DATA_MAPPED!GW6</f>
        <v>Gen IV</v>
      </c>
      <c r="GX6" s="21" t="str">
        <f>MASTER_DATA_MAPPED!GX6</f>
        <v>Gen IV</v>
      </c>
      <c r="GY6" s="21" t="str">
        <f>MASTER_DATA_MAPPED!GY6</f>
        <v>Gen IV</v>
      </c>
    </row>
    <row r="7" spans="4:207" ht="18.75" x14ac:dyDescent="0.3">
      <c r="H7" s="103" t="s">
        <v>6</v>
      </c>
      <c r="I7" s="21">
        <f>MASTER_DATA_MAPPED!I7</f>
        <v>0</v>
      </c>
      <c r="J7" s="21">
        <f>MASTER_DATA_MAPPED!J7</f>
        <v>0</v>
      </c>
      <c r="K7" s="21">
        <f>MASTER_DATA_MAPPED!K7</f>
        <v>0</v>
      </c>
      <c r="L7" s="21">
        <f>MASTER_DATA_MAPPED!L7</f>
        <v>0</v>
      </c>
      <c r="M7" s="21">
        <f>MASTER_DATA_MAPPED!M7</f>
        <v>0</v>
      </c>
      <c r="N7" s="21">
        <f>MASTER_DATA_MAPPED!N7</f>
        <v>0</v>
      </c>
      <c r="O7" s="21">
        <f>MASTER_DATA_MAPPED!O7</f>
        <v>0</v>
      </c>
      <c r="P7" s="21">
        <f>MASTER_DATA_MAPPED!P7</f>
        <v>0</v>
      </c>
      <c r="Q7" s="21">
        <f>MASTER_DATA_MAPPED!Q7</f>
        <v>0</v>
      </c>
      <c r="R7" s="21">
        <f>MASTER_DATA_MAPPED!R7</f>
        <v>0</v>
      </c>
      <c r="S7" s="21">
        <f>MASTER_DATA_MAPPED!S7</f>
        <v>0</v>
      </c>
      <c r="T7" s="21">
        <f>MASTER_DATA_MAPPED!T7</f>
        <v>0</v>
      </c>
      <c r="U7" s="21">
        <f>MASTER_DATA_MAPPED!U7</f>
        <v>0</v>
      </c>
      <c r="V7" s="21">
        <f>MASTER_DATA_MAPPED!V7</f>
        <v>0</v>
      </c>
      <c r="W7" s="21">
        <f>MASTER_DATA_MAPPED!W7</f>
        <v>0</v>
      </c>
      <c r="X7" s="21">
        <f>MASTER_DATA_MAPPED!X7</f>
        <v>0</v>
      </c>
      <c r="Y7" s="21">
        <f>MASTER_DATA_MAPPED!Y7</f>
        <v>0</v>
      </c>
      <c r="Z7" s="21">
        <f>MASTER_DATA_MAPPED!Z7</f>
        <v>0</v>
      </c>
      <c r="AA7" s="21">
        <f>MASTER_DATA_MAPPED!AA7</f>
        <v>0</v>
      </c>
      <c r="AB7" s="21">
        <f>MASTER_DATA_MAPPED!AB7</f>
        <v>0</v>
      </c>
      <c r="AC7" s="21">
        <f>MASTER_DATA_MAPPED!AC7</f>
        <v>0</v>
      </c>
      <c r="AD7" s="21">
        <f>MASTER_DATA_MAPPED!AD7</f>
        <v>0</v>
      </c>
      <c r="AE7" s="21">
        <f>MASTER_DATA_MAPPED!AE7</f>
        <v>0</v>
      </c>
      <c r="AF7" s="21">
        <f>MASTER_DATA_MAPPED!AF7</f>
        <v>0</v>
      </c>
      <c r="AG7" s="21">
        <f>MASTER_DATA_MAPPED!AG7</f>
        <v>0</v>
      </c>
      <c r="AH7" s="21">
        <f>MASTER_DATA_MAPPED!AH7</f>
        <v>0</v>
      </c>
      <c r="AI7" s="21">
        <f>MASTER_DATA_MAPPED!AI7</f>
        <v>0</v>
      </c>
      <c r="AJ7" s="21">
        <f>MASTER_DATA_MAPPED!AJ7</f>
        <v>0</v>
      </c>
      <c r="AK7" s="21">
        <f>MASTER_DATA_MAPPED!AK7</f>
        <v>0</v>
      </c>
      <c r="AL7" s="21">
        <f>MASTER_DATA_MAPPED!AL7</f>
        <v>0</v>
      </c>
      <c r="AM7" s="21">
        <f>MASTER_DATA_MAPPED!AM7</f>
        <v>0</v>
      </c>
      <c r="AN7" s="21">
        <f>MASTER_DATA_MAPPED!AN7</f>
        <v>0</v>
      </c>
      <c r="AO7" s="21" t="str">
        <f>MASTER_DATA_MAPPED!AO7</f>
        <v>ME</v>
      </c>
      <c r="AP7" s="21" t="str">
        <f>MASTER_DATA_MAPPED!AP7</f>
        <v>ME</v>
      </c>
      <c r="AQ7" s="21" t="str">
        <f>MASTER_DATA_MAPPED!AQ7</f>
        <v>ME</v>
      </c>
      <c r="AR7" s="21" t="str">
        <f>MASTER_DATA_MAPPED!AR7</f>
        <v>ME</v>
      </c>
      <c r="AS7" s="21" t="str">
        <f>MASTER_DATA_MAPPED!AS7</f>
        <v>BE</v>
      </c>
      <c r="AT7" s="21" t="str">
        <f>MASTER_DATA_MAPPED!AT7</f>
        <v>BE</v>
      </c>
      <c r="AU7" s="21" t="str">
        <f>MASTER_DATA_MAPPED!AU7</f>
        <v>BE</v>
      </c>
      <c r="AV7" s="21" t="str">
        <f>MASTER_DATA_MAPPED!AV7</f>
        <v>BE</v>
      </c>
      <c r="AW7" s="21" t="str">
        <f>MASTER_DATA_MAPPED!AW7</f>
        <v>ME</v>
      </c>
      <c r="AX7" s="21" t="str">
        <f>MASTER_DATA_MAPPED!AX7</f>
        <v>ME</v>
      </c>
      <c r="AY7" s="21" t="str">
        <f>MASTER_DATA_MAPPED!AY7</f>
        <v>ME</v>
      </c>
      <c r="AZ7" s="21" t="str">
        <f>MASTER_DATA_MAPPED!AZ7</f>
        <v>ME</v>
      </c>
      <c r="BA7" s="21" t="str">
        <f>MASTER_DATA_MAPPED!BA7</f>
        <v>BE</v>
      </c>
      <c r="BB7" s="21" t="str">
        <f>MASTER_DATA_MAPPED!BB7</f>
        <v>BE</v>
      </c>
      <c r="BC7" s="21" t="str">
        <f>MASTER_DATA_MAPPED!BC7</f>
        <v>BE</v>
      </c>
      <c r="BD7" s="21" t="str">
        <f>MASTER_DATA_MAPPED!BD7</f>
        <v>BE</v>
      </c>
      <c r="BE7" s="21" t="str">
        <f>MASTER_DATA_MAPPED!BE7</f>
        <v>ME</v>
      </c>
      <c r="BF7" s="21" t="str">
        <f>MASTER_DATA_MAPPED!BF7</f>
        <v>ME</v>
      </c>
      <c r="BG7" s="21" t="str">
        <f>MASTER_DATA_MAPPED!BG7</f>
        <v>ME</v>
      </c>
      <c r="BH7" s="21" t="str">
        <f>MASTER_DATA_MAPPED!BH7</f>
        <v>ME</v>
      </c>
      <c r="BI7" s="21" t="str">
        <f>MASTER_DATA_MAPPED!BI7</f>
        <v>BE</v>
      </c>
      <c r="BJ7" s="21" t="str">
        <f>MASTER_DATA_MAPPED!BJ7</f>
        <v>BE</v>
      </c>
      <c r="BK7" s="21" t="str">
        <f>MASTER_DATA_MAPPED!BK7</f>
        <v>BE</v>
      </c>
      <c r="BL7" s="21" t="str">
        <f>MASTER_DATA_MAPPED!BL7</f>
        <v>BE</v>
      </c>
      <c r="BM7" s="21" t="str">
        <f>MASTER_DATA_MAPPED!BM7</f>
        <v>ME</v>
      </c>
      <c r="BN7" s="21" t="str">
        <f>MASTER_DATA_MAPPED!BN7</f>
        <v>ME</v>
      </c>
      <c r="BO7" s="21" t="str">
        <f>MASTER_DATA_MAPPED!BO7</f>
        <v>ME</v>
      </c>
      <c r="BP7" s="21" t="str">
        <f>MASTER_DATA_MAPPED!BP7</f>
        <v>ME</v>
      </c>
      <c r="BQ7" s="21" t="str">
        <f>MASTER_DATA_MAPPED!BQ7</f>
        <v>BE</v>
      </c>
      <c r="BR7" s="21" t="str">
        <f>MASTER_DATA_MAPPED!BR7</f>
        <v>BE</v>
      </c>
      <c r="BS7" s="21" t="str">
        <f>MASTER_DATA_MAPPED!BS7</f>
        <v>BE</v>
      </c>
      <c r="BT7" s="21" t="str">
        <f>MASTER_DATA_MAPPED!BT7</f>
        <v>BE</v>
      </c>
      <c r="BU7" s="21" t="str">
        <f>MASTER_DATA_MAPPED!BU7</f>
        <v>BE</v>
      </c>
      <c r="BV7" s="21" t="str">
        <f>MASTER_DATA_MAPPED!BV7</f>
        <v>BE</v>
      </c>
      <c r="BW7" s="21" t="str">
        <f>MASTER_DATA_MAPPED!BW7</f>
        <v>BE</v>
      </c>
      <c r="BX7" s="21" t="str">
        <f>MASTER_DATA_MAPPED!BX7</f>
        <v>BE</v>
      </c>
      <c r="BY7" s="21" t="str">
        <f>MASTER_DATA_MAPPED!BY7</f>
        <v>BE</v>
      </c>
      <c r="BZ7" s="21" t="str">
        <f>MASTER_DATA_MAPPED!BZ7</f>
        <v>BE</v>
      </c>
      <c r="CA7" s="21" t="str">
        <f>MASTER_DATA_MAPPED!CA7</f>
        <v>BE</v>
      </c>
      <c r="CB7" s="21" t="str">
        <f>MASTER_DATA_MAPPED!CB7</f>
        <v>BE</v>
      </c>
      <c r="CC7" s="21" t="str">
        <f>MASTER_DATA_MAPPED!CC7</f>
        <v>BE</v>
      </c>
      <c r="CD7" s="21" t="str">
        <f>MASTER_DATA_MAPPED!CD7</f>
        <v>BE</v>
      </c>
      <c r="CE7" s="21" t="str">
        <f>MASTER_DATA_MAPPED!CE7</f>
        <v>BE</v>
      </c>
      <c r="CF7" s="21" t="str">
        <f>MASTER_DATA_MAPPED!CF7</f>
        <v>BE</v>
      </c>
      <c r="CG7" s="21">
        <f>MASTER_DATA_MAPPED!CG7</f>
        <v>0</v>
      </c>
      <c r="CH7" s="21">
        <f>MASTER_DATA_MAPPED!CH7</f>
        <v>0</v>
      </c>
      <c r="CI7" s="21">
        <f>MASTER_DATA_MAPPED!CI7</f>
        <v>0</v>
      </c>
      <c r="CJ7" s="21">
        <f>MASTER_DATA_MAPPED!CJ7</f>
        <v>0</v>
      </c>
      <c r="CK7" s="21">
        <f>MASTER_DATA_MAPPED!CK7</f>
        <v>0</v>
      </c>
      <c r="CL7" s="21">
        <f>MASTER_DATA_MAPPED!CL7</f>
        <v>0</v>
      </c>
      <c r="CM7" s="21">
        <f>MASTER_DATA_MAPPED!CM7</f>
        <v>0</v>
      </c>
      <c r="CN7" s="21">
        <f>MASTER_DATA_MAPPED!CN7</f>
        <v>0</v>
      </c>
      <c r="CO7" s="21">
        <f>MASTER_DATA_MAPPED!CO7</f>
        <v>0</v>
      </c>
      <c r="CP7" s="21">
        <f>MASTER_DATA_MAPPED!CP7</f>
        <v>0</v>
      </c>
      <c r="CQ7" s="21">
        <f>MASTER_DATA_MAPPED!CQ7</f>
        <v>0</v>
      </c>
      <c r="CR7" s="21">
        <f>MASTER_DATA_MAPPED!CR7</f>
        <v>0</v>
      </c>
      <c r="CS7" s="21">
        <f>MASTER_DATA_MAPPED!CS7</f>
        <v>0</v>
      </c>
      <c r="CT7" s="21">
        <f>MASTER_DATA_MAPPED!CT7</f>
        <v>0</v>
      </c>
      <c r="CU7" s="21">
        <f>MASTER_DATA_MAPPED!CU7</f>
        <v>0</v>
      </c>
      <c r="CV7" s="21">
        <f>MASTER_DATA_MAPPED!CV7</f>
        <v>0</v>
      </c>
      <c r="CW7" s="21">
        <f>MASTER_DATA_MAPPED!CW7</f>
        <v>0</v>
      </c>
      <c r="CX7" s="21">
        <f>MASTER_DATA_MAPPED!CX7</f>
        <v>0</v>
      </c>
      <c r="CY7" s="21">
        <f>MASTER_DATA_MAPPED!CY7</f>
        <v>0</v>
      </c>
      <c r="CZ7" s="21">
        <f>MASTER_DATA_MAPPED!CZ7</f>
        <v>0</v>
      </c>
      <c r="DA7" s="21">
        <f>MASTER_DATA_MAPPED!DA7</f>
        <v>0</v>
      </c>
      <c r="DB7" s="21">
        <f>MASTER_DATA_MAPPED!DB7</f>
        <v>0</v>
      </c>
      <c r="DC7" s="21">
        <f>MASTER_DATA_MAPPED!DC7</f>
        <v>0</v>
      </c>
      <c r="DD7" s="21">
        <f>MASTER_DATA_MAPPED!DD7</f>
        <v>0</v>
      </c>
      <c r="DE7" s="21">
        <f>MASTER_DATA_MAPPED!DE7</f>
        <v>0</v>
      </c>
      <c r="DF7" s="21">
        <f>MASTER_DATA_MAPPED!DF7</f>
        <v>0</v>
      </c>
      <c r="DG7" s="21">
        <f>MASTER_DATA_MAPPED!DG7</f>
        <v>0</v>
      </c>
      <c r="DH7" s="21">
        <f>MASTER_DATA_MAPPED!DH7</f>
        <v>0</v>
      </c>
      <c r="DI7" s="21">
        <f>MASTER_DATA_MAPPED!DI7</f>
        <v>0</v>
      </c>
      <c r="DJ7" s="21">
        <f>MASTER_DATA_MAPPED!DJ7</f>
        <v>0</v>
      </c>
      <c r="DK7" s="21">
        <f>MASTER_DATA_MAPPED!DK7</f>
        <v>0</v>
      </c>
      <c r="DL7" s="21">
        <f>MASTER_DATA_MAPPED!DL7</f>
        <v>0</v>
      </c>
      <c r="DM7" s="21">
        <f>MASTER_DATA_MAPPED!DM7</f>
        <v>0</v>
      </c>
      <c r="DN7" s="21">
        <f>MASTER_DATA_MAPPED!DN7</f>
        <v>0</v>
      </c>
      <c r="DO7" s="21">
        <f>MASTER_DATA_MAPPED!DO7</f>
        <v>0</v>
      </c>
      <c r="DP7" s="21">
        <f>MASTER_DATA_MAPPED!DP7</f>
        <v>0</v>
      </c>
      <c r="DQ7" s="21">
        <f>MASTER_DATA_MAPPED!DQ7</f>
        <v>0</v>
      </c>
      <c r="DR7" s="21">
        <f>MASTER_DATA_MAPPED!DR7</f>
        <v>0</v>
      </c>
      <c r="DS7" s="21">
        <f>MASTER_DATA_MAPPED!DS7</f>
        <v>0</v>
      </c>
      <c r="DT7" s="21">
        <f>MASTER_DATA_MAPPED!DT7</f>
        <v>0</v>
      </c>
      <c r="DU7" s="21">
        <f>MASTER_DATA_MAPPED!DU7</f>
        <v>0</v>
      </c>
      <c r="DV7" s="21">
        <f>MASTER_DATA_MAPPED!DV7</f>
        <v>0</v>
      </c>
      <c r="DW7" s="21">
        <f>MASTER_DATA_MAPPED!DW7</f>
        <v>0</v>
      </c>
      <c r="DX7" s="21">
        <f>MASTER_DATA_MAPPED!DX7</f>
        <v>0</v>
      </c>
      <c r="DY7" s="21">
        <f>MASTER_DATA_MAPPED!DY7</f>
        <v>0</v>
      </c>
      <c r="DZ7" s="21">
        <f>MASTER_DATA_MAPPED!DZ7</f>
        <v>0</v>
      </c>
      <c r="EA7" s="21">
        <f>MASTER_DATA_MAPPED!EA7</f>
        <v>0</v>
      </c>
      <c r="EB7" s="21">
        <f>MASTER_DATA_MAPPED!EB7</f>
        <v>0</v>
      </c>
      <c r="EC7" s="21">
        <f>MASTER_DATA_MAPPED!EC7</f>
        <v>0</v>
      </c>
      <c r="ED7" s="21">
        <f>MASTER_DATA_MAPPED!ED7</f>
        <v>0</v>
      </c>
      <c r="EE7" s="21">
        <f>MASTER_DATA_MAPPED!EE7</f>
        <v>0</v>
      </c>
      <c r="EF7" s="21" t="str">
        <f>MASTER_DATA_MAPPED!EF7</f>
        <v>BE</v>
      </c>
      <c r="EG7" s="21" t="str">
        <f>MASTER_DATA_MAPPED!EG7</f>
        <v>ME</v>
      </c>
      <c r="EH7" s="21" t="str">
        <f>MASTER_DATA_MAPPED!EH7</f>
        <v>ME</v>
      </c>
      <c r="EI7" s="21" t="str">
        <f>MASTER_DATA_MAPPED!EI7</f>
        <v>ME</v>
      </c>
      <c r="EJ7" s="21" t="str">
        <f>MASTER_DATA_MAPPED!EJ7</f>
        <v>ME</v>
      </c>
      <c r="EK7" s="21">
        <f>MASTER_DATA_MAPPED!EK7</f>
        <v>0</v>
      </c>
      <c r="EL7" s="21">
        <f>MASTER_DATA_MAPPED!EL7</f>
        <v>0</v>
      </c>
      <c r="EM7" s="21">
        <f>MASTER_DATA_MAPPED!EM7</f>
        <v>0</v>
      </c>
      <c r="EN7" s="21">
        <f>MASTER_DATA_MAPPED!EN7</f>
        <v>0</v>
      </c>
      <c r="EO7" s="21">
        <f>MASTER_DATA_MAPPED!EO7</f>
        <v>0</v>
      </c>
      <c r="EP7" s="21">
        <f>MASTER_DATA_MAPPED!EP7</f>
        <v>0</v>
      </c>
      <c r="EQ7" s="21">
        <f>MASTER_DATA_MAPPED!EQ7</f>
        <v>0</v>
      </c>
      <c r="ER7" s="21">
        <f>MASTER_DATA_MAPPED!ER7</f>
        <v>0</v>
      </c>
      <c r="ES7" s="21">
        <f>MASTER_DATA_MAPPED!ES7</f>
        <v>0</v>
      </c>
      <c r="ET7" s="21">
        <f>MASTER_DATA_MAPPED!ET7</f>
        <v>0</v>
      </c>
      <c r="EU7" s="21">
        <f>MASTER_DATA_MAPPED!EU7</f>
        <v>0</v>
      </c>
      <c r="EV7" s="21">
        <f>MASTER_DATA_MAPPED!EV7</f>
        <v>0</v>
      </c>
      <c r="EW7" s="21">
        <f>MASTER_DATA_MAPPED!EW7</f>
        <v>0</v>
      </c>
      <c r="EX7" s="21">
        <f>MASTER_DATA_MAPPED!EX7</f>
        <v>0</v>
      </c>
      <c r="EY7" s="21">
        <f>MASTER_DATA_MAPPED!EY7</f>
        <v>0</v>
      </c>
      <c r="EZ7" s="21">
        <f>MASTER_DATA_MAPPED!EZ7</f>
        <v>0</v>
      </c>
      <c r="FA7" s="21">
        <f>MASTER_DATA_MAPPED!FA7</f>
        <v>0</v>
      </c>
      <c r="FB7" s="21">
        <f>MASTER_DATA_MAPPED!FB7</f>
        <v>0</v>
      </c>
      <c r="FC7" s="21">
        <f>MASTER_DATA_MAPPED!FC7</f>
        <v>0</v>
      </c>
      <c r="FD7" s="21">
        <f>MASTER_DATA_MAPPED!FD7</f>
        <v>0</v>
      </c>
      <c r="FE7" s="21">
        <f>MASTER_DATA_MAPPED!FE7</f>
        <v>0</v>
      </c>
      <c r="FF7" s="21">
        <f>MASTER_DATA_MAPPED!FF7</f>
        <v>0</v>
      </c>
      <c r="FG7" s="21">
        <f>MASTER_DATA_MAPPED!FG7</f>
        <v>0</v>
      </c>
      <c r="FH7" s="21">
        <f>MASTER_DATA_MAPPED!FH7</f>
        <v>0</v>
      </c>
      <c r="FI7" s="21">
        <f>MASTER_DATA_MAPPED!FI7</f>
        <v>0</v>
      </c>
      <c r="FJ7" s="21">
        <f>MASTER_DATA_MAPPED!FJ7</f>
        <v>0</v>
      </c>
      <c r="FK7" s="21">
        <f>MASTER_DATA_MAPPED!FK7</f>
        <v>0</v>
      </c>
      <c r="FL7" s="21">
        <f>MASTER_DATA_MAPPED!FL7</f>
        <v>0</v>
      </c>
      <c r="FM7" s="21">
        <f>MASTER_DATA_MAPPED!FM7</f>
        <v>0</v>
      </c>
      <c r="FN7" s="21">
        <f>MASTER_DATA_MAPPED!FN7</f>
        <v>0</v>
      </c>
      <c r="FO7" s="21">
        <f>MASTER_DATA_MAPPED!FO7</f>
        <v>0</v>
      </c>
      <c r="FP7" s="21">
        <f>MASTER_DATA_MAPPED!FP7</f>
        <v>0</v>
      </c>
      <c r="FQ7" s="21">
        <f>MASTER_DATA_MAPPED!FQ7</f>
        <v>0</v>
      </c>
      <c r="FR7" s="21">
        <f>MASTER_DATA_MAPPED!FR7</f>
        <v>0</v>
      </c>
      <c r="FS7" s="21">
        <f>MASTER_DATA_MAPPED!FS7</f>
        <v>0</v>
      </c>
      <c r="FT7" s="21">
        <f>MASTER_DATA_MAPPED!FT7</f>
        <v>0</v>
      </c>
      <c r="FU7" s="21">
        <f>MASTER_DATA_MAPPED!FU7</f>
        <v>0</v>
      </c>
      <c r="FV7" s="21">
        <f>MASTER_DATA_MAPPED!FV7</f>
        <v>0</v>
      </c>
      <c r="FW7" s="21">
        <f>MASTER_DATA_MAPPED!FW7</f>
        <v>0</v>
      </c>
      <c r="FX7" s="21">
        <f>MASTER_DATA_MAPPED!FX7</f>
        <v>0</v>
      </c>
      <c r="FY7" s="21">
        <f>MASTER_DATA_MAPPED!FY7</f>
        <v>0</v>
      </c>
      <c r="FZ7" s="21">
        <f>MASTER_DATA_MAPPED!FZ7</f>
        <v>0</v>
      </c>
      <c r="GA7" s="21">
        <f>MASTER_DATA_MAPPED!GA7</f>
        <v>0</v>
      </c>
      <c r="GB7" s="21">
        <f>MASTER_DATA_MAPPED!GB7</f>
        <v>0</v>
      </c>
      <c r="GC7" s="21">
        <f>MASTER_DATA_MAPPED!GC7</f>
        <v>0</v>
      </c>
      <c r="GD7" s="21">
        <f>MASTER_DATA_MAPPED!GD7</f>
        <v>0</v>
      </c>
      <c r="GE7" s="21">
        <f>MASTER_DATA_MAPPED!GE7</f>
        <v>0</v>
      </c>
      <c r="GF7" s="21">
        <f>MASTER_DATA_MAPPED!GF7</f>
        <v>0</v>
      </c>
      <c r="GG7" s="21">
        <f>MASTER_DATA_MAPPED!GG7</f>
        <v>0</v>
      </c>
      <c r="GH7" s="21">
        <f>MASTER_DATA_MAPPED!GH7</f>
        <v>0</v>
      </c>
      <c r="GI7" s="21">
        <f>MASTER_DATA_MAPPED!GI7</f>
        <v>0</v>
      </c>
      <c r="GJ7" s="21">
        <f>MASTER_DATA_MAPPED!GJ7</f>
        <v>0</v>
      </c>
      <c r="GK7" s="21">
        <f>MASTER_DATA_MAPPED!GK7</f>
        <v>0</v>
      </c>
      <c r="GL7" s="21">
        <f>MASTER_DATA_MAPPED!GL7</f>
        <v>0</v>
      </c>
      <c r="GM7" s="21">
        <f>MASTER_DATA_MAPPED!GM7</f>
        <v>0</v>
      </c>
      <c r="GN7" s="21">
        <f>MASTER_DATA_MAPPED!GN7</f>
        <v>0</v>
      </c>
      <c r="GO7" s="21">
        <f>MASTER_DATA_MAPPED!GO7</f>
        <v>0</v>
      </c>
      <c r="GP7" s="21">
        <f>MASTER_DATA_MAPPED!GP7</f>
        <v>0</v>
      </c>
      <c r="GQ7" s="21">
        <f>MASTER_DATA_MAPPED!GQ7</f>
        <v>0</v>
      </c>
      <c r="GR7" s="21">
        <f>MASTER_DATA_MAPPED!GR7</f>
        <v>0</v>
      </c>
      <c r="GS7" s="21">
        <f>MASTER_DATA_MAPPED!GS7</f>
        <v>0</v>
      </c>
      <c r="GT7" s="21">
        <f>MASTER_DATA_MAPPED!GT7</f>
        <v>0</v>
      </c>
      <c r="GU7" s="21">
        <f>MASTER_DATA_MAPPED!GU7</f>
        <v>0</v>
      </c>
      <c r="GV7" s="21">
        <f>MASTER_DATA_MAPPED!GV7</f>
        <v>0</v>
      </c>
      <c r="GW7" s="21">
        <f>MASTER_DATA_MAPPED!GW7</f>
        <v>0</v>
      </c>
      <c r="GX7" s="21">
        <f>MASTER_DATA_MAPPED!GX7</f>
        <v>0</v>
      </c>
      <c r="GY7" s="21">
        <f>MASTER_DATA_MAPPED!GY7</f>
        <v>0</v>
      </c>
    </row>
    <row r="8" spans="4:207" ht="18.75" x14ac:dyDescent="0.3">
      <c r="H8" s="103" t="s">
        <v>7</v>
      </c>
      <c r="I8" s="21">
        <f>MASTER_DATA_MAPPED!I8</f>
        <v>0</v>
      </c>
      <c r="J8" s="21">
        <f>MASTER_DATA_MAPPED!J8</f>
        <v>0</v>
      </c>
      <c r="K8" s="21">
        <f>MASTER_DATA_MAPPED!K8</f>
        <v>0</v>
      </c>
      <c r="L8" s="21">
        <f>MASTER_DATA_MAPPED!L8</f>
        <v>0</v>
      </c>
      <c r="M8" s="21">
        <f>MASTER_DATA_MAPPED!M8</f>
        <v>0</v>
      </c>
      <c r="N8" s="21">
        <f>MASTER_DATA_MAPPED!N8</f>
        <v>0</v>
      </c>
      <c r="O8" s="21">
        <f>MASTER_DATA_MAPPED!O8</f>
        <v>0</v>
      </c>
      <c r="P8" s="21">
        <f>MASTER_DATA_MAPPED!P8</f>
        <v>0</v>
      </c>
      <c r="Q8" s="21">
        <f>MASTER_DATA_MAPPED!Q8</f>
        <v>0</v>
      </c>
      <c r="R8" s="21">
        <f>MASTER_DATA_MAPPED!R8</f>
        <v>0</v>
      </c>
      <c r="S8" s="21">
        <f>MASTER_DATA_MAPPED!S8</f>
        <v>0</v>
      </c>
      <c r="T8" s="21">
        <f>MASTER_DATA_MAPPED!T8</f>
        <v>0</v>
      </c>
      <c r="U8" s="21">
        <f>MASTER_DATA_MAPPED!U8</f>
        <v>0</v>
      </c>
      <c r="V8" s="21">
        <f>MASTER_DATA_MAPPED!V8</f>
        <v>0</v>
      </c>
      <c r="W8" s="21">
        <f>MASTER_DATA_MAPPED!W8</f>
        <v>0</v>
      </c>
      <c r="X8" s="21">
        <f>MASTER_DATA_MAPPED!X8</f>
        <v>0</v>
      </c>
      <c r="Y8" s="21">
        <f>MASTER_DATA_MAPPED!Y8</f>
        <v>0</v>
      </c>
      <c r="Z8" s="21">
        <f>MASTER_DATA_MAPPED!Z8</f>
        <v>0</v>
      </c>
      <c r="AA8" s="21">
        <f>MASTER_DATA_MAPPED!AA8</f>
        <v>0</v>
      </c>
      <c r="AB8" s="21">
        <f>MASTER_DATA_MAPPED!AB8</f>
        <v>0</v>
      </c>
      <c r="AC8" s="21">
        <f>MASTER_DATA_MAPPED!AC8</f>
        <v>0</v>
      </c>
      <c r="AD8" s="21">
        <f>MASTER_DATA_MAPPED!AD8</f>
        <v>0</v>
      </c>
      <c r="AE8" s="21">
        <f>MASTER_DATA_MAPPED!AE8</f>
        <v>0</v>
      </c>
      <c r="AF8" s="21">
        <f>MASTER_DATA_MAPPED!AF8</f>
        <v>0</v>
      </c>
      <c r="AG8" s="21">
        <f>MASTER_DATA_MAPPED!AG8</f>
        <v>0</v>
      </c>
      <c r="AH8" s="21">
        <f>MASTER_DATA_MAPPED!AH8</f>
        <v>0</v>
      </c>
      <c r="AI8" s="21">
        <f>MASTER_DATA_MAPPED!AI8</f>
        <v>0</v>
      </c>
      <c r="AJ8" s="21">
        <f>MASTER_DATA_MAPPED!AJ8</f>
        <v>0</v>
      </c>
      <c r="AK8" s="21">
        <f>MASTER_DATA_MAPPED!AK8</f>
        <v>0</v>
      </c>
      <c r="AL8" s="21">
        <f>MASTER_DATA_MAPPED!AL8</f>
        <v>0</v>
      </c>
      <c r="AM8" s="21">
        <f>MASTER_DATA_MAPPED!AM8</f>
        <v>0</v>
      </c>
      <c r="AN8" s="21">
        <f>MASTER_DATA_MAPPED!AN8</f>
        <v>0</v>
      </c>
      <c r="AO8" s="21">
        <f>MASTER_DATA_MAPPED!AO8</f>
        <v>0</v>
      </c>
      <c r="AP8" s="21">
        <f>MASTER_DATA_MAPPED!AP8</f>
        <v>0</v>
      </c>
      <c r="AQ8" s="21">
        <f>MASTER_DATA_MAPPED!AQ8</f>
        <v>0</v>
      </c>
      <c r="AR8" s="21">
        <f>MASTER_DATA_MAPPED!AR8</f>
        <v>0</v>
      </c>
      <c r="AS8" s="21">
        <f>MASTER_DATA_MAPPED!AS8</f>
        <v>0</v>
      </c>
      <c r="AT8" s="21">
        <f>MASTER_DATA_MAPPED!AT8</f>
        <v>0</v>
      </c>
      <c r="AU8" s="21">
        <f>MASTER_DATA_MAPPED!AU8</f>
        <v>0</v>
      </c>
      <c r="AV8" s="21">
        <f>MASTER_DATA_MAPPED!AV8</f>
        <v>0</v>
      </c>
      <c r="AW8" s="21">
        <f>MASTER_DATA_MAPPED!AW8</f>
        <v>0</v>
      </c>
      <c r="AX8" s="21">
        <f>MASTER_DATA_MAPPED!AX8</f>
        <v>0</v>
      </c>
      <c r="AY8" s="21">
        <f>MASTER_DATA_MAPPED!AY8</f>
        <v>0</v>
      </c>
      <c r="AZ8" s="21">
        <f>MASTER_DATA_MAPPED!AZ8</f>
        <v>0</v>
      </c>
      <c r="BA8" s="21">
        <f>MASTER_DATA_MAPPED!BA8</f>
        <v>0</v>
      </c>
      <c r="BB8" s="21">
        <f>MASTER_DATA_MAPPED!BB8</f>
        <v>0</v>
      </c>
      <c r="BC8" s="21">
        <f>MASTER_DATA_MAPPED!BC8</f>
        <v>0</v>
      </c>
      <c r="BD8" s="21">
        <f>MASTER_DATA_MAPPED!BD8</f>
        <v>0</v>
      </c>
      <c r="BE8" s="21">
        <f>MASTER_DATA_MAPPED!BE8</f>
        <v>0</v>
      </c>
      <c r="BF8" s="21">
        <f>MASTER_DATA_MAPPED!BF8</f>
        <v>0</v>
      </c>
      <c r="BG8" s="21">
        <f>MASTER_DATA_MAPPED!BG8</f>
        <v>0</v>
      </c>
      <c r="BH8" s="21">
        <f>MASTER_DATA_MAPPED!BH8</f>
        <v>0</v>
      </c>
      <c r="BI8" s="21">
        <f>MASTER_DATA_MAPPED!BI8</f>
        <v>0</v>
      </c>
      <c r="BJ8" s="21">
        <f>MASTER_DATA_MAPPED!BJ8</f>
        <v>0</v>
      </c>
      <c r="BK8" s="21">
        <f>MASTER_DATA_MAPPED!BK8</f>
        <v>0</v>
      </c>
      <c r="BL8" s="21">
        <f>MASTER_DATA_MAPPED!BL8</f>
        <v>0</v>
      </c>
      <c r="BM8" s="21">
        <f>MASTER_DATA_MAPPED!BM8</f>
        <v>0</v>
      </c>
      <c r="BN8" s="21">
        <f>MASTER_DATA_MAPPED!BN8</f>
        <v>0</v>
      </c>
      <c r="BO8" s="21">
        <f>MASTER_DATA_MAPPED!BO8</f>
        <v>0</v>
      </c>
      <c r="BP8" s="21">
        <f>MASTER_DATA_MAPPED!BP8</f>
        <v>0</v>
      </c>
      <c r="BQ8" s="21">
        <f>MASTER_DATA_MAPPED!BQ8</f>
        <v>0</v>
      </c>
      <c r="BR8" s="21">
        <f>MASTER_DATA_MAPPED!BR8</f>
        <v>0</v>
      </c>
      <c r="BS8" s="21">
        <f>MASTER_DATA_MAPPED!BS8</f>
        <v>0</v>
      </c>
      <c r="BT8" s="21">
        <f>MASTER_DATA_MAPPED!BT8</f>
        <v>0</v>
      </c>
      <c r="BU8" s="21">
        <f>MASTER_DATA_MAPPED!BU8</f>
        <v>0</v>
      </c>
      <c r="BV8" s="21">
        <f>MASTER_DATA_MAPPED!BV8</f>
        <v>0</v>
      </c>
      <c r="BW8" s="21">
        <f>MASTER_DATA_MAPPED!BW8</f>
        <v>0</v>
      </c>
      <c r="BX8" s="21">
        <f>MASTER_DATA_MAPPED!BX8</f>
        <v>0</v>
      </c>
      <c r="BY8" s="21">
        <f>MASTER_DATA_MAPPED!BY8</f>
        <v>0</v>
      </c>
      <c r="BZ8" s="21">
        <f>MASTER_DATA_MAPPED!BZ8</f>
        <v>0</v>
      </c>
      <c r="CA8" s="21">
        <f>MASTER_DATA_MAPPED!CA8</f>
        <v>0</v>
      </c>
      <c r="CB8" s="21">
        <f>MASTER_DATA_MAPPED!CB8</f>
        <v>0</v>
      </c>
      <c r="CC8" s="21">
        <f>MASTER_DATA_MAPPED!CC8</f>
        <v>0</v>
      </c>
      <c r="CD8" s="21">
        <f>MASTER_DATA_MAPPED!CD8</f>
        <v>0</v>
      </c>
      <c r="CE8" s="21">
        <f>MASTER_DATA_MAPPED!CE8</f>
        <v>0</v>
      </c>
      <c r="CF8" s="21">
        <f>MASTER_DATA_MAPPED!CF8</f>
        <v>0</v>
      </c>
      <c r="CG8" s="21">
        <f>MASTER_DATA_MAPPED!CG8</f>
        <v>0</v>
      </c>
      <c r="CH8" s="21">
        <f>MASTER_DATA_MAPPED!CH8</f>
        <v>0</v>
      </c>
      <c r="CI8" s="21">
        <f>MASTER_DATA_MAPPED!CI8</f>
        <v>0</v>
      </c>
      <c r="CJ8" s="21">
        <f>MASTER_DATA_MAPPED!CJ8</f>
        <v>0</v>
      </c>
      <c r="CK8" s="21">
        <f>MASTER_DATA_MAPPED!CK8</f>
        <v>0</v>
      </c>
      <c r="CL8" s="21">
        <f>MASTER_DATA_MAPPED!CL8</f>
        <v>0</v>
      </c>
      <c r="CM8" s="21">
        <f>MASTER_DATA_MAPPED!CM8</f>
        <v>0</v>
      </c>
      <c r="CN8" s="21">
        <f>MASTER_DATA_MAPPED!CN8</f>
        <v>0</v>
      </c>
      <c r="CO8" s="21">
        <f>MASTER_DATA_MAPPED!CO8</f>
        <v>0</v>
      </c>
      <c r="CP8" s="21">
        <f>MASTER_DATA_MAPPED!CP8</f>
        <v>0</v>
      </c>
      <c r="CQ8" s="21">
        <f>MASTER_DATA_MAPPED!CQ8</f>
        <v>0</v>
      </c>
      <c r="CR8" s="21">
        <f>MASTER_DATA_MAPPED!CR8</f>
        <v>0</v>
      </c>
      <c r="CS8" s="21">
        <f>MASTER_DATA_MAPPED!CS8</f>
        <v>0</v>
      </c>
      <c r="CT8" s="21">
        <f>MASTER_DATA_MAPPED!CT8</f>
        <v>0</v>
      </c>
      <c r="CU8" s="21">
        <f>MASTER_DATA_MAPPED!CU8</f>
        <v>0</v>
      </c>
      <c r="CV8" s="21">
        <f>MASTER_DATA_MAPPED!CV8</f>
        <v>0</v>
      </c>
      <c r="CW8" s="21">
        <f>MASTER_DATA_MAPPED!CW8</f>
        <v>0</v>
      </c>
      <c r="CX8" s="21">
        <f>MASTER_DATA_MAPPED!CX8</f>
        <v>0</v>
      </c>
      <c r="CY8" s="21">
        <f>MASTER_DATA_MAPPED!CY8</f>
        <v>0</v>
      </c>
      <c r="CZ8" s="21">
        <f>MASTER_DATA_MAPPED!CZ8</f>
        <v>0</v>
      </c>
      <c r="DA8" s="21">
        <f>MASTER_DATA_MAPPED!DA8</f>
        <v>0</v>
      </c>
      <c r="DB8" s="21">
        <f>MASTER_DATA_MAPPED!DB8</f>
        <v>0</v>
      </c>
      <c r="DC8" s="21">
        <f>MASTER_DATA_MAPPED!DC8</f>
        <v>0</v>
      </c>
      <c r="DD8" s="21">
        <f>MASTER_DATA_MAPPED!DD8</f>
        <v>0</v>
      </c>
      <c r="DE8" s="21">
        <f>MASTER_DATA_MAPPED!DE8</f>
        <v>165</v>
      </c>
      <c r="DF8" s="21">
        <f>MASTER_DATA_MAPPED!DF8</f>
        <v>165</v>
      </c>
      <c r="DG8" s="21">
        <f>MASTER_DATA_MAPPED!DG8</f>
        <v>165</v>
      </c>
      <c r="DH8" s="21">
        <f>MASTER_DATA_MAPPED!DH8</f>
        <v>165</v>
      </c>
      <c r="DI8" s="21">
        <f>MASTER_DATA_MAPPED!DI8</f>
        <v>311</v>
      </c>
      <c r="DJ8" s="21">
        <f>MASTER_DATA_MAPPED!DJ8</f>
        <v>311</v>
      </c>
      <c r="DK8" s="21">
        <f>MASTER_DATA_MAPPED!DK8</f>
        <v>311</v>
      </c>
      <c r="DL8" s="21">
        <f>MASTER_DATA_MAPPED!DL8</f>
        <v>311</v>
      </c>
      <c r="DM8" s="21">
        <f>MASTER_DATA_MAPPED!DM8</f>
        <v>622</v>
      </c>
      <c r="DN8" s="21">
        <f>MASTER_DATA_MAPPED!DN8</f>
        <v>622</v>
      </c>
      <c r="DO8" s="21">
        <f>MASTER_DATA_MAPPED!DO8</f>
        <v>622</v>
      </c>
      <c r="DP8" s="21">
        <f>MASTER_DATA_MAPPED!DP8</f>
        <v>622</v>
      </c>
      <c r="DQ8" s="21">
        <f>MASTER_DATA_MAPPED!DQ8</f>
        <v>1244</v>
      </c>
      <c r="DR8" s="21">
        <f>MASTER_DATA_MAPPED!DR8</f>
        <v>1244</v>
      </c>
      <c r="DS8" s="21">
        <f>MASTER_DATA_MAPPED!DS8</f>
        <v>1244</v>
      </c>
      <c r="DT8" s="21">
        <f>MASTER_DATA_MAPPED!DT8</f>
        <v>1244</v>
      </c>
      <c r="DU8" s="21">
        <f>MASTER_DATA_MAPPED!DU8</f>
        <v>2488</v>
      </c>
      <c r="DV8" s="21">
        <f>MASTER_DATA_MAPPED!DV8</f>
        <v>2488</v>
      </c>
      <c r="DW8" s="21">
        <f>MASTER_DATA_MAPPED!DW8</f>
        <v>2488</v>
      </c>
      <c r="DX8" s="21">
        <f>MASTER_DATA_MAPPED!DX8</f>
        <v>2488</v>
      </c>
      <c r="DY8" s="21">
        <f>MASTER_DATA_MAPPED!DY8</f>
        <v>3110</v>
      </c>
      <c r="DZ8" s="21">
        <f>MASTER_DATA_MAPPED!DZ8</f>
        <v>3110</v>
      </c>
      <c r="EA8" s="21">
        <f>MASTER_DATA_MAPPED!EA8</f>
        <v>3110</v>
      </c>
      <c r="EB8" s="21">
        <f>MASTER_DATA_MAPPED!EB8</f>
        <v>3110</v>
      </c>
      <c r="EC8" s="21">
        <f>MASTER_DATA_MAPPED!EC8</f>
        <v>0</v>
      </c>
      <c r="ED8" s="21">
        <f>MASTER_DATA_MAPPED!ED8</f>
        <v>0</v>
      </c>
      <c r="EE8" s="21">
        <f>MASTER_DATA_MAPPED!EE8</f>
        <v>0</v>
      </c>
      <c r="EF8" s="21" t="str">
        <f>MASTER_DATA_MAPPED!EF8</f>
        <v>300 MWth (VTR is not intended for elextricity production)</v>
      </c>
      <c r="EG8" s="21">
        <f>MASTER_DATA_MAPPED!EG8</f>
        <v>0</v>
      </c>
      <c r="EH8" s="21">
        <f>MASTER_DATA_MAPPED!EH8</f>
        <v>0</v>
      </c>
      <c r="EI8" s="21">
        <f>MASTER_DATA_MAPPED!EI8</f>
        <v>0</v>
      </c>
      <c r="EJ8" s="21">
        <f>MASTER_DATA_MAPPED!EJ8</f>
        <v>0</v>
      </c>
      <c r="EK8" s="21">
        <f>MASTER_DATA_MAPPED!EK8</f>
        <v>0</v>
      </c>
      <c r="EL8" s="21">
        <f>MASTER_DATA_MAPPED!EL8</f>
        <v>0</v>
      </c>
      <c r="EM8" s="21">
        <f>MASTER_DATA_MAPPED!EM8</f>
        <v>0</v>
      </c>
      <c r="EN8" s="21">
        <f>MASTER_DATA_MAPPED!EN8</f>
        <v>0</v>
      </c>
      <c r="EO8" s="21">
        <f>MASTER_DATA_MAPPED!EO8</f>
        <v>0</v>
      </c>
      <c r="EP8" s="21">
        <f>MASTER_DATA_MAPPED!EP8</f>
        <v>0</v>
      </c>
      <c r="EQ8" s="21">
        <f>MASTER_DATA_MAPPED!EQ8</f>
        <v>0</v>
      </c>
      <c r="ER8" s="21">
        <f>MASTER_DATA_MAPPED!ER8</f>
        <v>0</v>
      </c>
      <c r="ES8" s="21">
        <f>MASTER_DATA_MAPPED!ES8</f>
        <v>0</v>
      </c>
      <c r="ET8" s="21">
        <f>MASTER_DATA_MAPPED!ET8</f>
        <v>0</v>
      </c>
      <c r="EU8" s="21">
        <f>MASTER_DATA_MAPPED!EU8</f>
        <v>0</v>
      </c>
      <c r="EV8" s="21">
        <f>MASTER_DATA_MAPPED!EV8</f>
        <v>0</v>
      </c>
      <c r="EW8" s="21">
        <f>MASTER_DATA_MAPPED!EW8</f>
        <v>0</v>
      </c>
      <c r="EX8" s="21">
        <f>MASTER_DATA_MAPPED!EX8</f>
        <v>0</v>
      </c>
      <c r="EY8" s="21">
        <f>MASTER_DATA_MAPPED!EY8</f>
        <v>0</v>
      </c>
      <c r="EZ8" s="21">
        <f>MASTER_DATA_MAPPED!EZ8</f>
        <v>0</v>
      </c>
      <c r="FA8" s="21">
        <f>MASTER_DATA_MAPPED!FA8</f>
        <v>0</v>
      </c>
      <c r="FB8" s="21">
        <f>MASTER_DATA_MAPPED!FB8</f>
        <v>0</v>
      </c>
      <c r="FC8" s="21">
        <f>MASTER_DATA_MAPPED!FC8</f>
        <v>0</v>
      </c>
      <c r="FD8" s="21">
        <f>MASTER_DATA_MAPPED!FD8</f>
        <v>0</v>
      </c>
      <c r="FE8" s="21">
        <f>MASTER_DATA_MAPPED!FE8</f>
        <v>0</v>
      </c>
      <c r="FF8" s="21">
        <f>MASTER_DATA_MAPPED!FF8</f>
        <v>0</v>
      </c>
      <c r="FG8" s="21">
        <f>MASTER_DATA_MAPPED!FG8</f>
        <v>0</v>
      </c>
      <c r="FH8" s="21">
        <f>MASTER_DATA_MAPPED!FH8</f>
        <v>0</v>
      </c>
      <c r="FI8" s="21">
        <f>MASTER_DATA_MAPPED!FI8</f>
        <v>0</v>
      </c>
      <c r="FJ8" s="21">
        <f>MASTER_DATA_MAPPED!FJ8</f>
        <v>0</v>
      </c>
      <c r="FK8" s="21">
        <f>MASTER_DATA_MAPPED!FK8</f>
        <v>0</v>
      </c>
      <c r="FL8" s="21">
        <f>MASTER_DATA_MAPPED!FL8</f>
        <v>0</v>
      </c>
      <c r="FM8" s="21">
        <f>MASTER_DATA_MAPPED!FM8</f>
        <v>0</v>
      </c>
      <c r="FN8" s="21">
        <f>MASTER_DATA_MAPPED!FN8</f>
        <v>0</v>
      </c>
      <c r="FO8" s="21">
        <f>MASTER_DATA_MAPPED!FO8</f>
        <v>0</v>
      </c>
      <c r="FP8" s="21">
        <f>MASTER_DATA_MAPPED!FP8</f>
        <v>0</v>
      </c>
      <c r="FQ8" s="21">
        <f>MASTER_DATA_MAPPED!FQ8</f>
        <v>0</v>
      </c>
      <c r="FR8" s="21">
        <f>MASTER_DATA_MAPPED!FR8</f>
        <v>0</v>
      </c>
      <c r="FS8" s="21">
        <f>MASTER_DATA_MAPPED!FS8</f>
        <v>0</v>
      </c>
      <c r="FT8" s="21">
        <f>MASTER_DATA_MAPPED!FT8</f>
        <v>0</v>
      </c>
      <c r="FU8" s="21">
        <f>MASTER_DATA_MAPPED!FU8</f>
        <v>0</v>
      </c>
      <c r="FV8" s="21">
        <f>MASTER_DATA_MAPPED!FV8</f>
        <v>0</v>
      </c>
      <c r="FW8" s="21">
        <f>MASTER_DATA_MAPPED!FW8</f>
        <v>0</v>
      </c>
      <c r="FX8" s="21">
        <f>MASTER_DATA_MAPPED!FX8</f>
        <v>0</v>
      </c>
      <c r="FY8" s="21">
        <f>MASTER_DATA_MAPPED!FY8</f>
        <v>0</v>
      </c>
      <c r="FZ8" s="21">
        <f>MASTER_DATA_MAPPED!FZ8</f>
        <v>0</v>
      </c>
      <c r="GA8" s="21">
        <f>MASTER_DATA_MAPPED!GA8</f>
        <v>0</v>
      </c>
      <c r="GB8" s="21">
        <f>MASTER_DATA_MAPPED!GB8</f>
        <v>0</v>
      </c>
      <c r="GC8" s="21">
        <f>MASTER_DATA_MAPPED!GC8</f>
        <v>0</v>
      </c>
      <c r="GD8" s="21">
        <f>MASTER_DATA_MAPPED!GD8</f>
        <v>0</v>
      </c>
      <c r="GE8" s="21">
        <f>MASTER_DATA_MAPPED!GE8</f>
        <v>0</v>
      </c>
      <c r="GF8" s="21">
        <f>MASTER_DATA_MAPPED!GF8</f>
        <v>0</v>
      </c>
      <c r="GG8" s="21">
        <f>MASTER_DATA_MAPPED!GG8</f>
        <v>0</v>
      </c>
      <c r="GH8" s="21">
        <f>MASTER_DATA_MAPPED!GH8</f>
        <v>0</v>
      </c>
      <c r="GI8" s="21">
        <f>MASTER_DATA_MAPPED!GI8</f>
        <v>0</v>
      </c>
      <c r="GJ8" s="21">
        <f>MASTER_DATA_MAPPED!GJ8</f>
        <v>0</v>
      </c>
      <c r="GK8" s="21">
        <f>MASTER_DATA_MAPPED!GK8</f>
        <v>0</v>
      </c>
      <c r="GL8" s="21">
        <f>MASTER_DATA_MAPPED!GL8</f>
        <v>0</v>
      </c>
      <c r="GM8" s="21">
        <f>MASTER_DATA_MAPPED!GM8</f>
        <v>0</v>
      </c>
      <c r="GN8" s="21">
        <f>MASTER_DATA_MAPPED!GN8</f>
        <v>0</v>
      </c>
      <c r="GO8" s="21">
        <f>MASTER_DATA_MAPPED!GO8</f>
        <v>0</v>
      </c>
      <c r="GP8" s="21">
        <f>MASTER_DATA_MAPPED!GP8</f>
        <v>0</v>
      </c>
      <c r="GQ8" s="21">
        <f>MASTER_DATA_MAPPED!GQ8</f>
        <v>0</v>
      </c>
      <c r="GR8" s="21">
        <f>MASTER_DATA_MAPPED!GR8</f>
        <v>0</v>
      </c>
      <c r="GS8" s="21">
        <f>MASTER_DATA_MAPPED!GS8</f>
        <v>0</v>
      </c>
      <c r="GT8" s="21">
        <f>MASTER_DATA_MAPPED!GT8</f>
        <v>0</v>
      </c>
      <c r="GU8" s="21">
        <f>MASTER_DATA_MAPPED!GU8</f>
        <v>0</v>
      </c>
      <c r="GV8" s="21">
        <f>MASTER_DATA_MAPPED!GV8</f>
        <v>0</v>
      </c>
      <c r="GW8" s="21">
        <f>MASTER_DATA_MAPPED!GW8</f>
        <v>1000</v>
      </c>
      <c r="GX8" s="21">
        <f>MASTER_DATA_MAPPED!GX8</f>
        <v>1000</v>
      </c>
      <c r="GY8" s="21">
        <f>MASTER_DATA_MAPPED!GY8</f>
        <v>1000</v>
      </c>
    </row>
    <row r="9" spans="4:207" ht="18.75" x14ac:dyDescent="0.3">
      <c r="H9" s="28" t="s">
        <v>8</v>
      </c>
      <c r="I9" s="21">
        <f>MASTER_DATA_MAPPED!I9</f>
        <v>0</v>
      </c>
      <c r="J9" s="21">
        <f>MASTER_DATA_MAPPED!J9</f>
        <v>0</v>
      </c>
      <c r="K9" s="21">
        <f>MASTER_DATA_MAPPED!K9</f>
        <v>0</v>
      </c>
      <c r="L9" s="21">
        <f>MASTER_DATA_MAPPED!L9</f>
        <v>0</v>
      </c>
      <c r="M9" s="21">
        <f>MASTER_DATA_MAPPED!M9</f>
        <v>0</v>
      </c>
      <c r="N9" s="21">
        <f>MASTER_DATA_MAPPED!N9</f>
        <v>0</v>
      </c>
      <c r="O9" s="21">
        <f>MASTER_DATA_MAPPED!O9</f>
        <v>0</v>
      </c>
      <c r="P9" s="21">
        <f>MASTER_DATA_MAPPED!P9</f>
        <v>0</v>
      </c>
      <c r="Q9" s="21">
        <f>MASTER_DATA_MAPPED!Q9</f>
        <v>0</v>
      </c>
      <c r="R9" s="21">
        <f>MASTER_DATA_MAPPED!R9</f>
        <v>0</v>
      </c>
      <c r="S9" s="21">
        <f>MASTER_DATA_MAPPED!S9</f>
        <v>0</v>
      </c>
      <c r="T9" s="21">
        <f>MASTER_DATA_MAPPED!T9</f>
        <v>0</v>
      </c>
      <c r="U9" s="21">
        <f>MASTER_DATA_MAPPED!U9</f>
        <v>0</v>
      </c>
      <c r="V9" s="21">
        <f>MASTER_DATA_MAPPED!V9</f>
        <v>0</v>
      </c>
      <c r="W9" s="21">
        <f>MASTER_DATA_MAPPED!W9</f>
        <v>0</v>
      </c>
      <c r="X9" s="21">
        <f>MASTER_DATA_MAPPED!X9</f>
        <v>0</v>
      </c>
      <c r="Y9" s="21">
        <f>MASTER_DATA_MAPPED!Y9</f>
        <v>0</v>
      </c>
      <c r="Z9" s="21">
        <f>MASTER_DATA_MAPPED!Z9</f>
        <v>0</v>
      </c>
      <c r="AA9" s="21">
        <f>MASTER_DATA_MAPPED!AA9</f>
        <v>0</v>
      </c>
      <c r="AB9" s="21">
        <f>MASTER_DATA_MAPPED!AB9</f>
        <v>0</v>
      </c>
      <c r="AC9" s="21">
        <f>MASTER_DATA_MAPPED!AC9</f>
        <v>0</v>
      </c>
      <c r="AD9" s="21">
        <f>MASTER_DATA_MAPPED!AD9</f>
        <v>0</v>
      </c>
      <c r="AE9" s="21">
        <f>MASTER_DATA_MAPPED!AE9</f>
        <v>0</v>
      </c>
      <c r="AF9" s="21">
        <f>MASTER_DATA_MAPPED!AF9</f>
        <v>0</v>
      </c>
      <c r="AG9" s="21">
        <f>MASTER_DATA_MAPPED!AG9</f>
        <v>0</v>
      </c>
      <c r="AH9" s="21">
        <f>MASTER_DATA_MAPPED!AH9</f>
        <v>0</v>
      </c>
      <c r="AI9" s="21">
        <f>MASTER_DATA_MAPPED!AI9</f>
        <v>0</v>
      </c>
      <c r="AJ9" s="21">
        <f>MASTER_DATA_MAPPED!AJ9</f>
        <v>0</v>
      </c>
      <c r="AK9" s="21">
        <f>MASTER_DATA_MAPPED!AK9</f>
        <v>0</v>
      </c>
      <c r="AL9" s="21">
        <f>MASTER_DATA_MAPPED!AL9</f>
        <v>0</v>
      </c>
      <c r="AM9" s="21">
        <f>MASTER_DATA_MAPPED!AM9</f>
        <v>0</v>
      </c>
      <c r="AN9" s="21">
        <f>MASTER_DATA_MAPPED!AN9</f>
        <v>0</v>
      </c>
      <c r="AO9" s="21">
        <f>MASTER_DATA_MAPPED!AO9</f>
        <v>0</v>
      </c>
      <c r="AP9" s="21">
        <f>MASTER_DATA_MAPPED!AP9</f>
        <v>0</v>
      </c>
      <c r="AQ9" s="21">
        <f>MASTER_DATA_MAPPED!AQ9</f>
        <v>0</v>
      </c>
      <c r="AR9" s="21">
        <f>MASTER_DATA_MAPPED!AR9</f>
        <v>0</v>
      </c>
      <c r="AS9" s="21">
        <f>MASTER_DATA_MAPPED!AS9</f>
        <v>0</v>
      </c>
      <c r="AT9" s="21">
        <f>MASTER_DATA_MAPPED!AT9</f>
        <v>0</v>
      </c>
      <c r="AU9" s="21">
        <f>MASTER_DATA_MAPPED!AU9</f>
        <v>0</v>
      </c>
      <c r="AV9" s="21">
        <f>MASTER_DATA_MAPPED!AV9</f>
        <v>0</v>
      </c>
      <c r="AW9" s="21">
        <f>MASTER_DATA_MAPPED!AW9</f>
        <v>0</v>
      </c>
      <c r="AX9" s="21">
        <f>MASTER_DATA_MAPPED!AX9</f>
        <v>0</v>
      </c>
      <c r="AY9" s="21">
        <f>MASTER_DATA_MAPPED!AY9</f>
        <v>0</v>
      </c>
      <c r="AZ9" s="21">
        <f>MASTER_DATA_MAPPED!AZ9</f>
        <v>0</v>
      </c>
      <c r="BA9" s="21">
        <f>MASTER_DATA_MAPPED!BA9</f>
        <v>0</v>
      </c>
      <c r="BB9" s="21">
        <f>MASTER_DATA_MAPPED!BB9</f>
        <v>0</v>
      </c>
      <c r="BC9" s="21">
        <f>MASTER_DATA_MAPPED!BC9</f>
        <v>0</v>
      </c>
      <c r="BD9" s="21">
        <f>MASTER_DATA_MAPPED!BD9</f>
        <v>0</v>
      </c>
      <c r="BE9" s="21">
        <f>MASTER_DATA_MAPPED!BE9</f>
        <v>0</v>
      </c>
      <c r="BF9" s="21">
        <f>MASTER_DATA_MAPPED!BF9</f>
        <v>0</v>
      </c>
      <c r="BG9" s="21">
        <f>MASTER_DATA_MAPPED!BG9</f>
        <v>0</v>
      </c>
      <c r="BH9" s="21">
        <f>MASTER_DATA_MAPPED!BH9</f>
        <v>0</v>
      </c>
      <c r="BI9" s="21">
        <f>MASTER_DATA_MAPPED!BI9</f>
        <v>0</v>
      </c>
      <c r="BJ9" s="21">
        <f>MASTER_DATA_MAPPED!BJ9</f>
        <v>0</v>
      </c>
      <c r="BK9" s="21">
        <f>MASTER_DATA_MAPPED!BK9</f>
        <v>0</v>
      </c>
      <c r="BL9" s="21">
        <f>MASTER_DATA_MAPPED!BL9</f>
        <v>0</v>
      </c>
      <c r="BM9" s="21">
        <f>MASTER_DATA_MAPPED!BM9</f>
        <v>0</v>
      </c>
      <c r="BN9" s="21">
        <f>MASTER_DATA_MAPPED!BN9</f>
        <v>0</v>
      </c>
      <c r="BO9" s="21">
        <f>MASTER_DATA_MAPPED!BO9</f>
        <v>0</v>
      </c>
      <c r="BP9" s="21">
        <f>MASTER_DATA_MAPPED!BP9</f>
        <v>0</v>
      </c>
      <c r="BQ9" s="21">
        <f>MASTER_DATA_MAPPED!BQ9</f>
        <v>0</v>
      </c>
      <c r="BR9" s="21">
        <f>MASTER_DATA_MAPPED!BR9</f>
        <v>0</v>
      </c>
      <c r="BS9" s="21">
        <f>MASTER_DATA_MAPPED!BS9</f>
        <v>0</v>
      </c>
      <c r="BT9" s="21">
        <f>MASTER_DATA_MAPPED!BT9</f>
        <v>0</v>
      </c>
      <c r="BU9" s="21">
        <f>MASTER_DATA_MAPPED!BU9</f>
        <v>0</v>
      </c>
      <c r="BV9" s="21">
        <f>MASTER_DATA_MAPPED!BV9</f>
        <v>0</v>
      </c>
      <c r="BW9" s="21">
        <f>MASTER_DATA_MAPPED!BW9</f>
        <v>0</v>
      </c>
      <c r="BX9" s="21">
        <f>MASTER_DATA_MAPPED!BX9</f>
        <v>0</v>
      </c>
      <c r="BY9" s="21">
        <f>MASTER_DATA_MAPPED!BY9</f>
        <v>0</v>
      </c>
      <c r="BZ9" s="21">
        <f>MASTER_DATA_MAPPED!BZ9</f>
        <v>0</v>
      </c>
      <c r="CA9" s="21">
        <f>MASTER_DATA_MAPPED!CA9</f>
        <v>0</v>
      </c>
      <c r="CB9" s="21">
        <f>MASTER_DATA_MAPPED!CB9</f>
        <v>0</v>
      </c>
      <c r="CC9" s="21">
        <f>MASTER_DATA_MAPPED!CC9</f>
        <v>0</v>
      </c>
      <c r="CD9" s="21">
        <f>MASTER_DATA_MAPPED!CD9</f>
        <v>0</v>
      </c>
      <c r="CE9" s="21">
        <f>MASTER_DATA_MAPPED!CE9</f>
        <v>0</v>
      </c>
      <c r="CF9" s="21">
        <f>MASTER_DATA_MAPPED!CF9</f>
        <v>0</v>
      </c>
      <c r="CG9" s="21">
        <f>MASTER_DATA_MAPPED!CG9</f>
        <v>0</v>
      </c>
      <c r="CH9" s="21">
        <f>MASTER_DATA_MAPPED!CH9</f>
        <v>0</v>
      </c>
      <c r="CI9" s="21">
        <f>MASTER_DATA_MAPPED!CI9</f>
        <v>0</v>
      </c>
      <c r="CJ9" s="21">
        <f>MASTER_DATA_MAPPED!CJ9</f>
        <v>0</v>
      </c>
      <c r="CK9" s="21">
        <f>MASTER_DATA_MAPPED!CK9</f>
        <v>0</v>
      </c>
      <c r="CL9" s="21">
        <f>MASTER_DATA_MAPPED!CL9</f>
        <v>0</v>
      </c>
      <c r="CM9" s="21">
        <f>MASTER_DATA_MAPPED!CM9</f>
        <v>0</v>
      </c>
      <c r="CN9" s="21">
        <f>MASTER_DATA_MAPPED!CN9</f>
        <v>0</v>
      </c>
      <c r="CO9" s="21">
        <f>MASTER_DATA_MAPPED!CO9</f>
        <v>0</v>
      </c>
      <c r="CP9" s="21">
        <f>MASTER_DATA_MAPPED!CP9</f>
        <v>0</v>
      </c>
      <c r="CQ9" s="21">
        <f>MASTER_DATA_MAPPED!CQ9</f>
        <v>0</v>
      </c>
      <c r="CR9" s="21">
        <f>MASTER_DATA_MAPPED!CR9</f>
        <v>0</v>
      </c>
      <c r="CS9" s="21">
        <f>MASTER_DATA_MAPPED!CS9</f>
        <v>0</v>
      </c>
      <c r="CT9" s="21">
        <f>MASTER_DATA_MAPPED!CT9</f>
        <v>0</v>
      </c>
      <c r="CU9" s="21">
        <f>MASTER_DATA_MAPPED!CU9</f>
        <v>0</v>
      </c>
      <c r="CV9" s="21">
        <f>MASTER_DATA_MAPPED!CV9</f>
        <v>0</v>
      </c>
      <c r="CW9" s="21">
        <f>MASTER_DATA_MAPPED!CW9</f>
        <v>0</v>
      </c>
      <c r="CX9" s="21">
        <f>MASTER_DATA_MAPPED!CX9</f>
        <v>0</v>
      </c>
      <c r="CY9" s="21">
        <f>MASTER_DATA_MAPPED!CY9</f>
        <v>0</v>
      </c>
      <c r="CZ9" s="21">
        <f>MASTER_DATA_MAPPED!CZ9</f>
        <v>0</v>
      </c>
      <c r="DA9" s="21">
        <f>MASTER_DATA_MAPPED!DA9</f>
        <v>0</v>
      </c>
      <c r="DB9" s="21">
        <f>MASTER_DATA_MAPPED!DB9</f>
        <v>0</v>
      </c>
      <c r="DC9" s="21">
        <f>MASTER_DATA_MAPPED!DC9</f>
        <v>0</v>
      </c>
      <c r="DD9" s="21">
        <f>MASTER_DATA_MAPPED!DD9</f>
        <v>0</v>
      </c>
      <c r="DE9" s="21">
        <f>MASTER_DATA_MAPPED!DE9</f>
        <v>0</v>
      </c>
      <c r="DF9" s="21">
        <f>MASTER_DATA_MAPPED!DF9</f>
        <v>0</v>
      </c>
      <c r="DG9" s="21">
        <f>MASTER_DATA_MAPPED!DG9</f>
        <v>0</v>
      </c>
      <c r="DH9" s="21">
        <f>MASTER_DATA_MAPPED!DH9</f>
        <v>0</v>
      </c>
      <c r="DI9" s="21">
        <f>MASTER_DATA_MAPPED!DI9</f>
        <v>0</v>
      </c>
      <c r="DJ9" s="21">
        <f>MASTER_DATA_MAPPED!DJ9</f>
        <v>0</v>
      </c>
      <c r="DK9" s="21">
        <f>MASTER_DATA_MAPPED!DK9</f>
        <v>0</v>
      </c>
      <c r="DL9" s="21">
        <f>MASTER_DATA_MAPPED!DL9</f>
        <v>0</v>
      </c>
      <c r="DM9" s="21">
        <f>MASTER_DATA_MAPPED!DM9</f>
        <v>0</v>
      </c>
      <c r="DN9" s="21">
        <f>MASTER_DATA_MAPPED!DN9</f>
        <v>0</v>
      </c>
      <c r="DO9" s="21">
        <f>MASTER_DATA_MAPPED!DO9</f>
        <v>0</v>
      </c>
      <c r="DP9" s="21">
        <f>MASTER_DATA_MAPPED!DP9</f>
        <v>0</v>
      </c>
      <c r="DQ9" s="21">
        <f>MASTER_DATA_MAPPED!DQ9</f>
        <v>0</v>
      </c>
      <c r="DR9" s="21">
        <f>MASTER_DATA_MAPPED!DR9</f>
        <v>0</v>
      </c>
      <c r="DS9" s="21">
        <f>MASTER_DATA_MAPPED!DS9</f>
        <v>0</v>
      </c>
      <c r="DT9" s="21">
        <f>MASTER_DATA_MAPPED!DT9</f>
        <v>0</v>
      </c>
      <c r="DU9" s="21">
        <f>MASTER_DATA_MAPPED!DU9</f>
        <v>0</v>
      </c>
      <c r="DV9" s="21">
        <f>MASTER_DATA_MAPPED!DV9</f>
        <v>0</v>
      </c>
      <c r="DW9" s="21">
        <f>MASTER_DATA_MAPPED!DW9</f>
        <v>0</v>
      </c>
      <c r="DX9" s="21">
        <f>MASTER_DATA_MAPPED!DX9</f>
        <v>0</v>
      </c>
      <c r="DY9" s="21">
        <f>MASTER_DATA_MAPPED!DY9</f>
        <v>0</v>
      </c>
      <c r="DZ9" s="21">
        <f>MASTER_DATA_MAPPED!DZ9</f>
        <v>0</v>
      </c>
      <c r="EA9" s="21">
        <f>MASTER_DATA_MAPPED!EA9</f>
        <v>0</v>
      </c>
      <c r="EB9" s="21">
        <f>MASTER_DATA_MAPPED!EB9</f>
        <v>0</v>
      </c>
      <c r="EC9" s="21">
        <f>MASTER_DATA_MAPPED!EC9</f>
        <v>0</v>
      </c>
      <c r="ED9" s="21">
        <f>MASTER_DATA_MAPPED!ED9</f>
        <v>0</v>
      </c>
      <c r="EE9" s="21">
        <f>MASTER_DATA_MAPPED!EE9</f>
        <v>0</v>
      </c>
      <c r="EF9" s="21">
        <f>MASTER_DATA_MAPPED!EF9</f>
        <v>0</v>
      </c>
      <c r="EG9" s="21">
        <f>MASTER_DATA_MAPPED!EG9</f>
        <v>0</v>
      </c>
      <c r="EH9" s="21">
        <f>MASTER_DATA_MAPPED!EH9</f>
        <v>0</v>
      </c>
      <c r="EI9" s="21">
        <f>MASTER_DATA_MAPPED!EI9</f>
        <v>0</v>
      </c>
      <c r="EJ9" s="21">
        <f>MASTER_DATA_MAPPED!EJ9</f>
        <v>0</v>
      </c>
      <c r="EK9" s="21">
        <f>MASTER_DATA_MAPPED!EK9</f>
        <v>0</v>
      </c>
      <c r="EL9" s="21">
        <f>MASTER_DATA_MAPPED!EL9</f>
        <v>0</v>
      </c>
      <c r="EM9" s="21">
        <f>MASTER_DATA_MAPPED!EM9</f>
        <v>0</v>
      </c>
      <c r="EN9" s="21">
        <f>MASTER_DATA_MAPPED!EN9</f>
        <v>0</v>
      </c>
      <c r="EO9" s="21">
        <f>MASTER_DATA_MAPPED!EO9</f>
        <v>0</v>
      </c>
      <c r="EP9" s="21">
        <f>MASTER_DATA_MAPPED!EP9</f>
        <v>0</v>
      </c>
      <c r="EQ9" s="21">
        <f>MASTER_DATA_MAPPED!EQ9</f>
        <v>0</v>
      </c>
      <c r="ER9" s="21">
        <f>MASTER_DATA_MAPPED!ER9</f>
        <v>0</v>
      </c>
      <c r="ES9" s="21">
        <f>MASTER_DATA_MAPPED!ES9</f>
        <v>0</v>
      </c>
      <c r="ET9" s="21">
        <f>MASTER_DATA_MAPPED!ET9</f>
        <v>0</v>
      </c>
      <c r="EU9" s="21">
        <f>MASTER_DATA_MAPPED!EU9</f>
        <v>0</v>
      </c>
      <c r="EV9" s="21">
        <f>MASTER_DATA_MAPPED!EV9</f>
        <v>0</v>
      </c>
      <c r="EW9" s="21">
        <f>MASTER_DATA_MAPPED!EW9</f>
        <v>0</v>
      </c>
      <c r="EX9" s="21">
        <f>MASTER_DATA_MAPPED!EX9</f>
        <v>0</v>
      </c>
      <c r="EY9" s="21">
        <f>MASTER_DATA_MAPPED!EY9</f>
        <v>0</v>
      </c>
      <c r="EZ9" s="21">
        <f>MASTER_DATA_MAPPED!EZ9</f>
        <v>0</v>
      </c>
      <c r="FA9" s="21">
        <f>MASTER_DATA_MAPPED!FA9</f>
        <v>0</v>
      </c>
      <c r="FB9" s="21">
        <f>MASTER_DATA_MAPPED!FB9</f>
        <v>0</v>
      </c>
      <c r="FC9" s="21">
        <f>MASTER_DATA_MAPPED!FC9</f>
        <v>0</v>
      </c>
      <c r="FD9" s="21">
        <f>MASTER_DATA_MAPPED!FD9</f>
        <v>0</v>
      </c>
      <c r="FE9" s="21">
        <f>MASTER_DATA_MAPPED!FE9</f>
        <v>0</v>
      </c>
      <c r="FF9" s="21">
        <f>MASTER_DATA_MAPPED!FF9</f>
        <v>0</v>
      </c>
      <c r="FG9" s="21">
        <f>MASTER_DATA_MAPPED!FG9</f>
        <v>0</v>
      </c>
      <c r="FH9" s="21">
        <f>MASTER_DATA_MAPPED!FH9</f>
        <v>0</v>
      </c>
      <c r="FI9" s="21">
        <f>MASTER_DATA_MAPPED!FI9</f>
        <v>0</v>
      </c>
      <c r="FJ9" s="21">
        <f>MASTER_DATA_MAPPED!FJ9</f>
        <v>0</v>
      </c>
      <c r="FK9" s="21">
        <f>MASTER_DATA_MAPPED!FK9</f>
        <v>0</v>
      </c>
      <c r="FL9" s="21">
        <f>MASTER_DATA_MAPPED!FL9</f>
        <v>0</v>
      </c>
      <c r="FM9" s="21">
        <f>MASTER_DATA_MAPPED!FM9</f>
        <v>0</v>
      </c>
      <c r="FN9" s="21">
        <f>MASTER_DATA_MAPPED!FN9</f>
        <v>0</v>
      </c>
      <c r="FO9" s="21">
        <f>MASTER_DATA_MAPPED!FO9</f>
        <v>0</v>
      </c>
      <c r="FP9" s="21">
        <f>MASTER_DATA_MAPPED!FP9</f>
        <v>0</v>
      </c>
      <c r="FQ9" s="21">
        <f>MASTER_DATA_MAPPED!FQ9</f>
        <v>0</v>
      </c>
      <c r="FR9" s="21">
        <f>MASTER_DATA_MAPPED!FR9</f>
        <v>0</v>
      </c>
      <c r="FS9" s="21">
        <f>MASTER_DATA_MAPPED!FS9</f>
        <v>0</v>
      </c>
      <c r="FT9" s="21">
        <f>MASTER_DATA_MAPPED!FT9</f>
        <v>0</v>
      </c>
      <c r="FU9" s="21">
        <f>MASTER_DATA_MAPPED!FU9</f>
        <v>0</v>
      </c>
      <c r="FV9" s="21">
        <f>MASTER_DATA_MAPPED!FV9</f>
        <v>0</v>
      </c>
      <c r="FW9" s="21">
        <f>MASTER_DATA_MAPPED!FW9</f>
        <v>0</v>
      </c>
      <c r="FX9" s="21">
        <f>MASTER_DATA_MAPPED!FX9</f>
        <v>0</v>
      </c>
      <c r="FY9" s="21">
        <f>MASTER_DATA_MAPPED!FY9</f>
        <v>0</v>
      </c>
      <c r="FZ9" s="21">
        <f>MASTER_DATA_MAPPED!FZ9</f>
        <v>0</v>
      </c>
      <c r="GA9" s="21">
        <f>MASTER_DATA_MAPPED!GA9</f>
        <v>0</v>
      </c>
      <c r="GB9" s="21">
        <f>MASTER_DATA_MAPPED!GB9</f>
        <v>0</v>
      </c>
      <c r="GC9" s="21">
        <f>MASTER_DATA_MAPPED!GC9</f>
        <v>0</v>
      </c>
      <c r="GD9" s="21">
        <f>MASTER_DATA_MAPPED!GD9</f>
        <v>0</v>
      </c>
      <c r="GE9" s="21">
        <f>MASTER_DATA_MAPPED!GE9</f>
        <v>0</v>
      </c>
      <c r="GF9" s="21">
        <f>MASTER_DATA_MAPPED!GF9</f>
        <v>0</v>
      </c>
      <c r="GG9" s="21">
        <f>MASTER_DATA_MAPPED!GG9</f>
        <v>0</v>
      </c>
      <c r="GH9" s="21">
        <f>MASTER_DATA_MAPPED!GH9</f>
        <v>0</v>
      </c>
      <c r="GI9" s="21">
        <f>MASTER_DATA_MAPPED!GI9</f>
        <v>0</v>
      </c>
      <c r="GJ9" s="21">
        <f>MASTER_DATA_MAPPED!GJ9</f>
        <v>0</v>
      </c>
      <c r="GK9" s="21">
        <f>MASTER_DATA_MAPPED!GK9</f>
        <v>0</v>
      </c>
      <c r="GL9" s="21">
        <f>MASTER_DATA_MAPPED!GL9</f>
        <v>0</v>
      </c>
      <c r="GM9" s="21">
        <f>MASTER_DATA_MAPPED!GM9</f>
        <v>0</v>
      </c>
      <c r="GN9" s="21">
        <f>MASTER_DATA_MAPPED!GN9</f>
        <v>0</v>
      </c>
      <c r="GO9" s="21">
        <f>MASTER_DATA_MAPPED!GO9</f>
        <v>0</v>
      </c>
      <c r="GP9" s="21">
        <f>MASTER_DATA_MAPPED!GP9</f>
        <v>0</v>
      </c>
      <c r="GQ9" s="21">
        <f>MASTER_DATA_MAPPED!GQ9</f>
        <v>0</v>
      </c>
      <c r="GR9" s="21">
        <f>MASTER_DATA_MAPPED!GR9</f>
        <v>0</v>
      </c>
      <c r="GS9" s="21">
        <f>MASTER_DATA_MAPPED!GS9</f>
        <v>0</v>
      </c>
      <c r="GT9" s="21">
        <f>MASTER_DATA_MAPPED!GT9</f>
        <v>0</v>
      </c>
      <c r="GU9" s="21">
        <f>MASTER_DATA_MAPPED!GU9</f>
        <v>0</v>
      </c>
      <c r="GV9" s="21">
        <f>MASTER_DATA_MAPPED!GV9</f>
        <v>0</v>
      </c>
      <c r="GW9" s="21">
        <f>MASTER_DATA_MAPPED!GW9</f>
        <v>0</v>
      </c>
      <c r="GX9" s="21">
        <f>MASTER_DATA_MAPPED!GX9</f>
        <v>0</v>
      </c>
      <c r="GY9" s="21">
        <f>MASTER_DATA_MAPPED!GY9</f>
        <v>0</v>
      </c>
    </row>
    <row r="10" spans="4:207" ht="18.75" x14ac:dyDescent="0.3">
      <c r="H10" s="28" t="s">
        <v>9</v>
      </c>
      <c r="I10" s="21">
        <f>MASTER_DATA_MAPPED!I10</f>
        <v>1</v>
      </c>
      <c r="J10" s="21">
        <f>MASTER_DATA_MAPPED!J10</f>
        <v>1</v>
      </c>
      <c r="K10" s="21">
        <f>MASTER_DATA_MAPPED!K10</f>
        <v>1</v>
      </c>
      <c r="L10" s="21">
        <f>MASTER_DATA_MAPPED!L10</f>
        <v>1</v>
      </c>
      <c r="M10" s="21">
        <f>MASTER_DATA_MAPPED!M10</f>
        <v>1</v>
      </c>
      <c r="N10" s="21">
        <f>MASTER_DATA_MAPPED!N10</f>
        <v>1</v>
      </c>
      <c r="O10" s="21">
        <f>MASTER_DATA_MAPPED!O10</f>
        <v>1</v>
      </c>
      <c r="P10" s="21">
        <f>MASTER_DATA_MAPPED!P10</f>
        <v>1</v>
      </c>
      <c r="Q10" s="21">
        <f>MASTER_DATA_MAPPED!Q10</f>
        <v>1</v>
      </c>
      <c r="R10" s="21">
        <f>MASTER_DATA_MAPPED!R10</f>
        <v>1</v>
      </c>
      <c r="S10" s="21">
        <f>MASTER_DATA_MAPPED!S10</f>
        <v>1</v>
      </c>
      <c r="T10" s="21">
        <f>MASTER_DATA_MAPPED!T10</f>
        <v>1</v>
      </c>
      <c r="U10" s="21">
        <f>MASTER_DATA_MAPPED!U10</f>
        <v>1</v>
      </c>
      <c r="V10" s="21">
        <f>MASTER_DATA_MAPPED!V10</f>
        <v>1</v>
      </c>
      <c r="W10" s="21">
        <f>MASTER_DATA_MAPPED!W10</f>
        <v>1</v>
      </c>
      <c r="X10" s="21">
        <f>MASTER_DATA_MAPPED!X10</f>
        <v>1</v>
      </c>
      <c r="Y10" s="21">
        <f>MASTER_DATA_MAPPED!Y10</f>
        <v>1</v>
      </c>
      <c r="Z10" s="21">
        <f>MASTER_DATA_MAPPED!Z10</f>
        <v>1</v>
      </c>
      <c r="AA10" s="21">
        <f>MASTER_DATA_MAPPED!AA10</f>
        <v>1</v>
      </c>
      <c r="AB10" s="21">
        <f>MASTER_DATA_MAPPED!AB10</f>
        <v>1</v>
      </c>
      <c r="AC10" s="21">
        <f>MASTER_DATA_MAPPED!AC10</f>
        <v>1</v>
      </c>
      <c r="AD10" s="21">
        <f>MASTER_DATA_MAPPED!AD10</f>
        <v>1</v>
      </c>
      <c r="AE10" s="21">
        <f>MASTER_DATA_MAPPED!AE10</f>
        <v>1</v>
      </c>
      <c r="AF10" s="21">
        <f>MASTER_DATA_MAPPED!AF10</f>
        <v>1</v>
      </c>
      <c r="AG10" s="21">
        <f>MASTER_DATA_MAPPED!AG10</f>
        <v>1</v>
      </c>
      <c r="AH10" s="21">
        <f>MASTER_DATA_MAPPED!AH10</f>
        <v>1</v>
      </c>
      <c r="AI10" s="21">
        <f>MASTER_DATA_MAPPED!AI10</f>
        <v>1</v>
      </c>
      <c r="AJ10" s="21">
        <f>MASTER_DATA_MAPPED!AJ10</f>
        <v>1</v>
      </c>
      <c r="AK10" s="21">
        <f>MASTER_DATA_MAPPED!AK10</f>
        <v>1</v>
      </c>
      <c r="AL10" s="21">
        <f>MASTER_DATA_MAPPED!AL10</f>
        <v>1</v>
      </c>
      <c r="AM10" s="21">
        <f>MASTER_DATA_MAPPED!AM10</f>
        <v>1</v>
      </c>
      <c r="AN10" s="21">
        <f>MASTER_DATA_MAPPED!AN10</f>
        <v>1</v>
      </c>
      <c r="AO10" s="21">
        <f>MASTER_DATA_MAPPED!AO10</f>
        <v>0</v>
      </c>
      <c r="AP10" s="21">
        <f>MASTER_DATA_MAPPED!AP10</f>
        <v>0</v>
      </c>
      <c r="AQ10" s="21">
        <f>MASTER_DATA_MAPPED!AQ10</f>
        <v>0</v>
      </c>
      <c r="AR10" s="21">
        <f>MASTER_DATA_MAPPED!AR10</f>
        <v>1</v>
      </c>
      <c r="AS10" s="21">
        <f>MASTER_DATA_MAPPED!AS10</f>
        <v>0</v>
      </c>
      <c r="AT10" s="21">
        <f>MASTER_DATA_MAPPED!AT10</f>
        <v>0</v>
      </c>
      <c r="AU10" s="21">
        <f>MASTER_DATA_MAPPED!AU10</f>
        <v>0</v>
      </c>
      <c r="AV10" s="21">
        <f>MASTER_DATA_MAPPED!AV10</f>
        <v>1</v>
      </c>
      <c r="AW10" s="21">
        <f>MASTER_DATA_MAPPED!AW10</f>
        <v>0</v>
      </c>
      <c r="AX10" s="21">
        <f>MASTER_DATA_MAPPED!AX10</f>
        <v>0</v>
      </c>
      <c r="AY10" s="21">
        <f>MASTER_DATA_MAPPED!AY10</f>
        <v>0</v>
      </c>
      <c r="AZ10" s="21">
        <f>MASTER_DATA_MAPPED!AZ10</f>
        <v>0</v>
      </c>
      <c r="BA10" s="21">
        <f>MASTER_DATA_MAPPED!BA10</f>
        <v>0</v>
      </c>
      <c r="BB10" s="21">
        <f>MASTER_DATA_MAPPED!BB10</f>
        <v>0</v>
      </c>
      <c r="BC10" s="21">
        <f>MASTER_DATA_MAPPED!BC10</f>
        <v>0</v>
      </c>
      <c r="BD10" s="21">
        <f>MASTER_DATA_MAPPED!BD10</f>
        <v>1</v>
      </c>
      <c r="BE10" s="21">
        <f>MASTER_DATA_MAPPED!BE10</f>
        <v>0</v>
      </c>
      <c r="BF10" s="21">
        <f>MASTER_DATA_MAPPED!BF10</f>
        <v>0</v>
      </c>
      <c r="BG10" s="21">
        <f>MASTER_DATA_MAPPED!BG10</f>
        <v>0</v>
      </c>
      <c r="BH10" s="21">
        <f>MASTER_DATA_MAPPED!BH10</f>
        <v>0</v>
      </c>
      <c r="BI10" s="21">
        <f>MASTER_DATA_MAPPED!BI10</f>
        <v>0</v>
      </c>
      <c r="BJ10" s="21">
        <f>MASTER_DATA_MAPPED!BJ10</f>
        <v>0</v>
      </c>
      <c r="BK10" s="21">
        <f>MASTER_DATA_MAPPED!BK10</f>
        <v>0</v>
      </c>
      <c r="BL10" s="21">
        <f>MASTER_DATA_MAPPED!BL10</f>
        <v>1</v>
      </c>
      <c r="BM10" s="21">
        <f>MASTER_DATA_MAPPED!BM10</f>
        <v>1</v>
      </c>
      <c r="BN10" s="21">
        <f>MASTER_DATA_MAPPED!BN10</f>
        <v>1</v>
      </c>
      <c r="BO10" s="21">
        <f>MASTER_DATA_MAPPED!BO10</f>
        <v>1</v>
      </c>
      <c r="BP10" s="21">
        <f>MASTER_DATA_MAPPED!BP10</f>
        <v>1</v>
      </c>
      <c r="BQ10" s="21">
        <f>MASTER_DATA_MAPPED!BQ10</f>
        <v>1</v>
      </c>
      <c r="BR10" s="21">
        <f>MASTER_DATA_MAPPED!BR10</f>
        <v>1</v>
      </c>
      <c r="BS10" s="21">
        <f>MASTER_DATA_MAPPED!BS10</f>
        <v>1</v>
      </c>
      <c r="BT10" s="21">
        <f>MASTER_DATA_MAPPED!BT10</f>
        <v>1</v>
      </c>
      <c r="BU10" s="21">
        <f>MASTER_DATA_MAPPED!BU10</f>
        <v>1</v>
      </c>
      <c r="BV10" s="21">
        <f>MASTER_DATA_MAPPED!BV10</f>
        <v>1</v>
      </c>
      <c r="BW10" s="21">
        <f>MASTER_DATA_MAPPED!BW10</f>
        <v>1</v>
      </c>
      <c r="BX10" s="21">
        <f>MASTER_DATA_MAPPED!BX10</f>
        <v>1</v>
      </c>
      <c r="BY10" s="21">
        <f>MASTER_DATA_MAPPED!BY10</f>
        <v>1</v>
      </c>
      <c r="BZ10" s="21">
        <f>MASTER_DATA_MAPPED!BZ10</f>
        <v>1</v>
      </c>
      <c r="CA10" s="21">
        <f>MASTER_DATA_MAPPED!CA10</f>
        <v>1</v>
      </c>
      <c r="CB10" s="21">
        <f>MASTER_DATA_MAPPED!CB10</f>
        <v>1</v>
      </c>
      <c r="CC10" s="21">
        <f>MASTER_DATA_MAPPED!CC10</f>
        <v>1</v>
      </c>
      <c r="CD10" s="21">
        <f>MASTER_DATA_MAPPED!CD10</f>
        <v>1</v>
      </c>
      <c r="CE10" s="21">
        <f>MASTER_DATA_MAPPED!CE10</f>
        <v>1</v>
      </c>
      <c r="CF10" s="21">
        <f>MASTER_DATA_MAPPED!CF10</f>
        <v>1</v>
      </c>
      <c r="CG10" s="21">
        <f>MASTER_DATA_MAPPED!CG10</f>
        <v>0</v>
      </c>
      <c r="CH10" s="21">
        <f>MASTER_DATA_MAPPED!CH10</f>
        <v>0</v>
      </c>
      <c r="CI10" s="21">
        <f>MASTER_DATA_MAPPED!CI10</f>
        <v>0</v>
      </c>
      <c r="CJ10" s="21">
        <f>MASTER_DATA_MAPPED!CJ10</f>
        <v>1</v>
      </c>
      <c r="CK10" s="21">
        <f>MASTER_DATA_MAPPED!CK10</f>
        <v>1</v>
      </c>
      <c r="CL10" s="21">
        <f>MASTER_DATA_MAPPED!CL10</f>
        <v>1</v>
      </c>
      <c r="CM10" s="21">
        <f>MASTER_DATA_MAPPED!CM10</f>
        <v>1</v>
      </c>
      <c r="CN10" s="21">
        <f>MASTER_DATA_MAPPED!CN10</f>
        <v>1</v>
      </c>
      <c r="CO10" s="21">
        <f>MASTER_DATA_MAPPED!CO10</f>
        <v>1</v>
      </c>
      <c r="CP10" s="21">
        <f>MASTER_DATA_MAPPED!CP10</f>
        <v>1</v>
      </c>
      <c r="CQ10" s="21">
        <f>MASTER_DATA_MAPPED!CQ10</f>
        <v>1</v>
      </c>
      <c r="CR10" s="21">
        <f>MASTER_DATA_MAPPED!CR10</f>
        <v>1</v>
      </c>
      <c r="CS10" s="21">
        <f>MASTER_DATA_MAPPED!CS10</f>
        <v>1</v>
      </c>
      <c r="CT10" s="21">
        <f>MASTER_DATA_MAPPED!CT10</f>
        <v>1</v>
      </c>
      <c r="CU10" s="21">
        <f>MASTER_DATA_MAPPED!CU10</f>
        <v>1</v>
      </c>
      <c r="CV10" s="21">
        <f>MASTER_DATA_MAPPED!CV10</f>
        <v>1</v>
      </c>
      <c r="CW10" s="21">
        <f>MASTER_DATA_MAPPED!CW10</f>
        <v>1</v>
      </c>
      <c r="CX10" s="21">
        <f>MASTER_DATA_MAPPED!CX10</f>
        <v>1</v>
      </c>
      <c r="CY10" s="21">
        <f>MASTER_DATA_MAPPED!CY10</f>
        <v>1</v>
      </c>
      <c r="CZ10" s="21">
        <f>MASTER_DATA_MAPPED!CZ10</f>
        <v>1</v>
      </c>
      <c r="DA10" s="21">
        <f>MASTER_DATA_MAPPED!DA10</f>
        <v>0</v>
      </c>
      <c r="DB10" s="21">
        <f>MASTER_DATA_MAPPED!DB10</f>
        <v>0</v>
      </c>
      <c r="DC10" s="21">
        <f>MASTER_DATA_MAPPED!DC10</f>
        <v>0</v>
      </c>
      <c r="DD10" s="21">
        <f>MASTER_DATA_MAPPED!DD10</f>
        <v>0</v>
      </c>
      <c r="DE10" s="21">
        <f>MASTER_DATA_MAPPED!DE10</f>
        <v>1</v>
      </c>
      <c r="DF10" s="21">
        <f>MASTER_DATA_MAPPED!DF10</f>
        <v>1</v>
      </c>
      <c r="DG10" s="21">
        <f>MASTER_DATA_MAPPED!DG10</f>
        <v>1</v>
      </c>
      <c r="DH10" s="21">
        <f>MASTER_DATA_MAPPED!DH10</f>
        <v>1</v>
      </c>
      <c r="DI10" s="21">
        <f>MASTER_DATA_MAPPED!DI10</f>
        <v>1</v>
      </c>
      <c r="DJ10" s="21">
        <f>MASTER_DATA_MAPPED!DJ10</f>
        <v>1</v>
      </c>
      <c r="DK10" s="21">
        <f>MASTER_DATA_MAPPED!DK10</f>
        <v>1</v>
      </c>
      <c r="DL10" s="21">
        <f>MASTER_DATA_MAPPED!DL10</f>
        <v>1</v>
      </c>
      <c r="DM10" s="21">
        <f>MASTER_DATA_MAPPED!DM10</f>
        <v>1</v>
      </c>
      <c r="DN10" s="21">
        <f>MASTER_DATA_MAPPED!DN10</f>
        <v>1</v>
      </c>
      <c r="DO10" s="21">
        <f>MASTER_DATA_MAPPED!DO10</f>
        <v>1</v>
      </c>
      <c r="DP10" s="21">
        <f>MASTER_DATA_MAPPED!DP10</f>
        <v>1</v>
      </c>
      <c r="DQ10" s="21">
        <f>MASTER_DATA_MAPPED!DQ10</f>
        <v>1</v>
      </c>
      <c r="DR10" s="21">
        <f>MASTER_DATA_MAPPED!DR10</f>
        <v>1</v>
      </c>
      <c r="DS10" s="21">
        <f>MASTER_DATA_MAPPED!DS10</f>
        <v>1</v>
      </c>
      <c r="DT10" s="21">
        <f>MASTER_DATA_MAPPED!DT10</f>
        <v>1</v>
      </c>
      <c r="DU10" s="21">
        <f>MASTER_DATA_MAPPED!DU10</f>
        <v>1</v>
      </c>
      <c r="DV10" s="21">
        <f>MASTER_DATA_MAPPED!DV10</f>
        <v>1</v>
      </c>
      <c r="DW10" s="21">
        <f>MASTER_DATA_MAPPED!DW10</f>
        <v>1</v>
      </c>
      <c r="DX10" s="21">
        <f>MASTER_DATA_MAPPED!DX10</f>
        <v>1</v>
      </c>
      <c r="DY10" s="21">
        <f>MASTER_DATA_MAPPED!DY10</f>
        <v>1</v>
      </c>
      <c r="DZ10" s="21">
        <f>MASTER_DATA_MAPPED!DZ10</f>
        <v>1</v>
      </c>
      <c r="EA10" s="21">
        <f>MASTER_DATA_MAPPED!EA10</f>
        <v>1</v>
      </c>
      <c r="EB10" s="21">
        <f>MASTER_DATA_MAPPED!EB10</f>
        <v>1</v>
      </c>
      <c r="EC10" s="21">
        <f>MASTER_DATA_MAPPED!EC10</f>
        <v>0</v>
      </c>
      <c r="ED10" s="21">
        <f>MASTER_DATA_MAPPED!ED10</f>
        <v>0</v>
      </c>
      <c r="EE10" s="21">
        <f>MASTER_DATA_MAPPED!EE10</f>
        <v>0</v>
      </c>
      <c r="EF10" s="21">
        <f>MASTER_DATA_MAPPED!EF10</f>
        <v>0</v>
      </c>
      <c r="EG10" s="21">
        <f>MASTER_DATA_MAPPED!EG10</f>
        <v>1</v>
      </c>
      <c r="EH10" s="21">
        <f>MASTER_DATA_MAPPED!EH10</f>
        <v>1</v>
      </c>
      <c r="EI10" s="21">
        <f>MASTER_DATA_MAPPED!EI10</f>
        <v>1</v>
      </c>
      <c r="EJ10" s="21">
        <f>MASTER_DATA_MAPPED!EJ10</f>
        <v>1</v>
      </c>
      <c r="EK10" s="21">
        <f>MASTER_DATA_MAPPED!EK10</f>
        <v>1</v>
      </c>
      <c r="EL10" s="21">
        <f>MASTER_DATA_MAPPED!EL10</f>
        <v>1</v>
      </c>
      <c r="EM10" s="21">
        <f>MASTER_DATA_MAPPED!EM10</f>
        <v>1</v>
      </c>
      <c r="EN10" s="21">
        <f>MASTER_DATA_MAPPED!EN10</f>
        <v>1</v>
      </c>
      <c r="EO10" s="21">
        <f>MASTER_DATA_MAPPED!EO10</f>
        <v>1</v>
      </c>
      <c r="EP10" s="21">
        <f>MASTER_DATA_MAPPED!EP10</f>
        <v>1</v>
      </c>
      <c r="EQ10" s="21">
        <f>MASTER_DATA_MAPPED!EQ10</f>
        <v>1</v>
      </c>
      <c r="ER10" s="21">
        <f>MASTER_DATA_MAPPED!ER10</f>
        <v>1</v>
      </c>
      <c r="ES10" s="21">
        <f>MASTER_DATA_MAPPED!ES10</f>
        <v>1</v>
      </c>
      <c r="ET10" s="21">
        <f>MASTER_DATA_MAPPED!ET10</f>
        <v>1</v>
      </c>
      <c r="EU10" s="21">
        <f>MASTER_DATA_MAPPED!EU10</f>
        <v>1</v>
      </c>
      <c r="EV10" s="21">
        <f>MASTER_DATA_MAPPED!EV10</f>
        <v>0</v>
      </c>
      <c r="EW10" s="21">
        <f>MASTER_DATA_MAPPED!EW10</f>
        <v>0</v>
      </c>
      <c r="EX10" s="21">
        <f>MASTER_DATA_MAPPED!EX10</f>
        <v>0</v>
      </c>
      <c r="EY10" s="21">
        <f>MASTER_DATA_MAPPED!EY10</f>
        <v>0</v>
      </c>
      <c r="EZ10" s="21">
        <f>MASTER_DATA_MAPPED!EZ10</f>
        <v>0</v>
      </c>
      <c r="FA10" s="21">
        <f>MASTER_DATA_MAPPED!FA10</f>
        <v>0</v>
      </c>
      <c r="FB10" s="21">
        <f>MASTER_DATA_MAPPED!FB10</f>
        <v>0</v>
      </c>
      <c r="FC10" s="21">
        <f>MASTER_DATA_MAPPED!FC10</f>
        <v>0</v>
      </c>
      <c r="FD10" s="21">
        <f>MASTER_DATA_MAPPED!FD10</f>
        <v>0</v>
      </c>
      <c r="FE10" s="21">
        <f>MASTER_DATA_MAPPED!FE10</f>
        <v>0</v>
      </c>
      <c r="FF10" s="21">
        <f>MASTER_DATA_MAPPED!FF10</f>
        <v>0</v>
      </c>
      <c r="FG10" s="21">
        <f>MASTER_DATA_MAPPED!FG10</f>
        <v>0</v>
      </c>
      <c r="FH10" s="21">
        <f>MASTER_DATA_MAPPED!FH10</f>
        <v>1</v>
      </c>
      <c r="FI10" s="21">
        <f>MASTER_DATA_MAPPED!FI10</f>
        <v>0</v>
      </c>
      <c r="FJ10" s="21">
        <f>MASTER_DATA_MAPPED!FJ10</f>
        <v>0</v>
      </c>
      <c r="FK10" s="21">
        <f>MASTER_DATA_MAPPED!FK10</f>
        <v>0</v>
      </c>
      <c r="FL10" s="21">
        <f>MASTER_DATA_MAPPED!FL10</f>
        <v>0</v>
      </c>
      <c r="FM10" s="21">
        <f>MASTER_DATA_MAPPED!FM10</f>
        <v>1</v>
      </c>
      <c r="FN10" s="21">
        <f>MASTER_DATA_MAPPED!FN10</f>
        <v>1</v>
      </c>
      <c r="FO10" s="21">
        <f>MASTER_DATA_MAPPED!FO10</f>
        <v>1</v>
      </c>
      <c r="FP10" s="21">
        <f>MASTER_DATA_MAPPED!FP10</f>
        <v>0</v>
      </c>
      <c r="FQ10" s="21">
        <f>MASTER_DATA_MAPPED!FQ10</f>
        <v>1</v>
      </c>
      <c r="FR10" s="21">
        <f>MASTER_DATA_MAPPED!FR10</f>
        <v>1</v>
      </c>
      <c r="FS10" s="21">
        <f>MASTER_DATA_MAPPED!FS10</f>
        <v>1</v>
      </c>
      <c r="FT10" s="21">
        <f>MASTER_DATA_MAPPED!FT10</f>
        <v>0</v>
      </c>
      <c r="FU10" s="21">
        <f>MASTER_DATA_MAPPED!FU10</f>
        <v>1</v>
      </c>
      <c r="FV10" s="21">
        <f>MASTER_DATA_MAPPED!FV10</f>
        <v>1</v>
      </c>
      <c r="FW10" s="21">
        <f>MASTER_DATA_MAPPED!FW10</f>
        <v>1</v>
      </c>
      <c r="FX10" s="21">
        <f>MASTER_DATA_MAPPED!FX10</f>
        <v>1</v>
      </c>
      <c r="FY10" s="21">
        <f>MASTER_DATA_MAPPED!FY10</f>
        <v>1</v>
      </c>
      <c r="FZ10" s="21">
        <f>MASTER_DATA_MAPPED!FZ10</f>
        <v>1</v>
      </c>
      <c r="GA10" s="21">
        <f>MASTER_DATA_MAPPED!GA10</f>
        <v>1</v>
      </c>
      <c r="GB10" s="21">
        <f>MASTER_DATA_MAPPED!GB10</f>
        <v>0</v>
      </c>
      <c r="GC10" s="21">
        <f>MASTER_DATA_MAPPED!GC10</f>
        <v>1</v>
      </c>
      <c r="GD10" s="21">
        <f>MASTER_DATA_MAPPED!GD10</f>
        <v>1</v>
      </c>
      <c r="GE10" s="21">
        <f>MASTER_DATA_MAPPED!GE10</f>
        <v>1</v>
      </c>
      <c r="GF10" s="21">
        <f>MASTER_DATA_MAPPED!GF10</f>
        <v>0</v>
      </c>
      <c r="GG10" s="21">
        <f>MASTER_DATA_MAPPED!GG10</f>
        <v>1</v>
      </c>
      <c r="GH10" s="21">
        <f>MASTER_DATA_MAPPED!GH10</f>
        <v>1</v>
      </c>
      <c r="GI10" s="21">
        <f>MASTER_DATA_MAPPED!GI10</f>
        <v>1</v>
      </c>
      <c r="GJ10" s="21">
        <f>MASTER_DATA_MAPPED!GJ10</f>
        <v>1</v>
      </c>
      <c r="GK10" s="21">
        <f>MASTER_DATA_MAPPED!GK10</f>
        <v>1</v>
      </c>
      <c r="GL10" s="21">
        <f>MASTER_DATA_MAPPED!GL10</f>
        <v>1</v>
      </c>
      <c r="GM10" s="21">
        <f>MASTER_DATA_MAPPED!GM10</f>
        <v>1</v>
      </c>
      <c r="GN10" s="21">
        <f>MASTER_DATA_MAPPED!GN10</f>
        <v>0</v>
      </c>
      <c r="GO10" s="21">
        <f>MASTER_DATA_MAPPED!GO10</f>
        <v>1</v>
      </c>
      <c r="GP10" s="21">
        <f>MASTER_DATA_MAPPED!GP10</f>
        <v>1</v>
      </c>
      <c r="GQ10" s="21">
        <f>MASTER_DATA_MAPPED!GQ10</f>
        <v>1</v>
      </c>
      <c r="GR10" s="21">
        <f>MASTER_DATA_MAPPED!GR10</f>
        <v>0</v>
      </c>
      <c r="GS10" s="21">
        <f>MASTER_DATA_MAPPED!GS10</f>
        <v>1</v>
      </c>
      <c r="GT10" s="21">
        <f>MASTER_DATA_MAPPED!GT10</f>
        <v>1</v>
      </c>
      <c r="GU10" s="21">
        <f>MASTER_DATA_MAPPED!GU10</f>
        <v>1</v>
      </c>
      <c r="GV10" s="21">
        <f>MASTER_DATA_MAPPED!GV10</f>
        <v>1</v>
      </c>
      <c r="GW10" s="21">
        <f>MASTER_DATA_MAPPED!GW10</f>
        <v>0</v>
      </c>
      <c r="GX10" s="21">
        <f>MASTER_DATA_MAPPED!GX10</f>
        <v>0</v>
      </c>
      <c r="GY10" s="21">
        <f>MASTER_DATA_MAPPED!GY10</f>
        <v>0</v>
      </c>
    </row>
    <row r="11" spans="4:207" ht="18.75" x14ac:dyDescent="0.3">
      <c r="H11" s="103" t="s">
        <v>10</v>
      </c>
      <c r="I11" s="21" t="str">
        <f>MASTER_DATA_MAPPED!I11</f>
        <v>NOAK</v>
      </c>
      <c r="J11" s="21" t="str">
        <f>MASTER_DATA_MAPPED!J11</f>
        <v>NOAK</v>
      </c>
      <c r="K11" s="21" t="str">
        <f>MASTER_DATA_MAPPED!K11</f>
        <v>NOAK</v>
      </c>
      <c r="L11" s="21" t="str">
        <f>MASTER_DATA_MAPPED!L11</f>
        <v>NOAK</v>
      </c>
      <c r="M11" s="21" t="str">
        <f>MASTER_DATA_MAPPED!M11</f>
        <v>NOAK</v>
      </c>
      <c r="N11" s="21" t="str">
        <f>MASTER_DATA_MAPPED!N11</f>
        <v>NOAK</v>
      </c>
      <c r="O11" s="21" t="str">
        <f>MASTER_DATA_MAPPED!O11</f>
        <v>NOAK</v>
      </c>
      <c r="P11" s="21" t="str">
        <f>MASTER_DATA_MAPPED!P11</f>
        <v>NOAK</v>
      </c>
      <c r="Q11" s="21" t="str">
        <f>MASTER_DATA_MAPPED!Q11</f>
        <v>FOAK</v>
      </c>
      <c r="R11" s="21" t="str">
        <f>MASTER_DATA_MAPPED!R11</f>
        <v>FOAK</v>
      </c>
      <c r="S11" s="21" t="str">
        <f>MASTER_DATA_MAPPED!S11</f>
        <v>FOAK</v>
      </c>
      <c r="T11" s="21" t="str">
        <f>MASTER_DATA_MAPPED!T11</f>
        <v>FOAK</v>
      </c>
      <c r="U11" s="21" t="str">
        <f>MASTER_DATA_MAPPED!U11</f>
        <v>FOAK</v>
      </c>
      <c r="V11" s="21" t="str">
        <f>MASTER_DATA_MAPPED!V11</f>
        <v>FOAK</v>
      </c>
      <c r="W11" s="21" t="str">
        <f>MASTER_DATA_MAPPED!W11</f>
        <v>FOAK</v>
      </c>
      <c r="X11" s="21" t="str">
        <f>MASTER_DATA_MAPPED!X11</f>
        <v>FOAK</v>
      </c>
      <c r="Y11" s="21" t="str">
        <f>MASTER_DATA_MAPPED!Y11</f>
        <v>NOAK</v>
      </c>
      <c r="Z11" s="21" t="str">
        <f>MASTER_DATA_MAPPED!Z11</f>
        <v>NOAK</v>
      </c>
      <c r="AA11" s="21" t="str">
        <f>MASTER_DATA_MAPPED!AA11</f>
        <v>NOAK</v>
      </c>
      <c r="AB11" s="21" t="str">
        <f>MASTER_DATA_MAPPED!AB11</f>
        <v>NOAK</v>
      </c>
      <c r="AC11" s="21" t="str">
        <f>MASTER_DATA_MAPPED!AC11</f>
        <v>NOAK</v>
      </c>
      <c r="AD11" s="21" t="str">
        <f>MASTER_DATA_MAPPED!AD11</f>
        <v>NOAK</v>
      </c>
      <c r="AE11" s="21" t="str">
        <f>MASTER_DATA_MAPPED!AE11</f>
        <v>NOAK</v>
      </c>
      <c r="AF11" s="21" t="str">
        <f>MASTER_DATA_MAPPED!AF11</f>
        <v>NOAK</v>
      </c>
      <c r="AG11" s="21" t="str">
        <f>MASTER_DATA_MAPPED!AG11</f>
        <v>FOAK</v>
      </c>
      <c r="AH11" s="21" t="str">
        <f>MASTER_DATA_MAPPED!AH11</f>
        <v>FOAK</v>
      </c>
      <c r="AI11" s="21" t="str">
        <f>MASTER_DATA_MAPPED!AI11</f>
        <v>FOAK</v>
      </c>
      <c r="AJ11" s="21" t="str">
        <f>MASTER_DATA_MAPPED!AJ11</f>
        <v>FOAK</v>
      </c>
      <c r="AK11" s="21" t="str">
        <f>MASTER_DATA_MAPPED!AK11</f>
        <v>FOAK</v>
      </c>
      <c r="AL11" s="21" t="str">
        <f>MASTER_DATA_MAPPED!AL11</f>
        <v>FOAK</v>
      </c>
      <c r="AM11" s="21" t="str">
        <f>MASTER_DATA_MAPPED!AM11</f>
        <v>FOAK</v>
      </c>
      <c r="AN11" s="21" t="str">
        <f>MASTER_DATA_MAPPED!AN11</f>
        <v>FOAK</v>
      </c>
      <c r="AO11" s="21" t="str">
        <f>MASTER_DATA_MAPPED!AO11</f>
        <v>FOAK</v>
      </c>
      <c r="AP11" s="21" t="str">
        <f>MASTER_DATA_MAPPED!AP11</f>
        <v>FOAK</v>
      </c>
      <c r="AQ11" s="21" t="str">
        <f>MASTER_DATA_MAPPED!AQ11</f>
        <v>FOAK</v>
      </c>
      <c r="AR11" s="21" t="str">
        <f>MASTER_DATA_MAPPED!AR11</f>
        <v>FOAK</v>
      </c>
      <c r="AS11" s="21" t="str">
        <f>MASTER_DATA_MAPPED!AS11</f>
        <v>NOAK</v>
      </c>
      <c r="AT11" s="21" t="str">
        <f>MASTER_DATA_MAPPED!AT11</f>
        <v>NOAK</v>
      </c>
      <c r="AU11" s="21" t="str">
        <f>MASTER_DATA_MAPPED!AU11</f>
        <v>NOAK</v>
      </c>
      <c r="AV11" s="21" t="str">
        <f>MASTER_DATA_MAPPED!AV11</f>
        <v>NOAK</v>
      </c>
      <c r="AW11" s="21" t="str">
        <f>MASTER_DATA_MAPPED!AW11</f>
        <v>FOAK</v>
      </c>
      <c r="AX11" s="21" t="str">
        <f>MASTER_DATA_MAPPED!AX11</f>
        <v>FOAK</v>
      </c>
      <c r="AY11" s="21" t="str">
        <f>MASTER_DATA_MAPPED!AY11</f>
        <v>FOAK</v>
      </c>
      <c r="AZ11" s="21" t="str">
        <f>MASTER_DATA_MAPPED!AZ11</f>
        <v>FOAK</v>
      </c>
      <c r="BA11" s="21" t="str">
        <f>MASTER_DATA_MAPPED!BA11</f>
        <v>NOAK</v>
      </c>
      <c r="BB11" s="21" t="str">
        <f>MASTER_DATA_MAPPED!BB11</f>
        <v>NOAK</v>
      </c>
      <c r="BC11" s="21" t="str">
        <f>MASTER_DATA_MAPPED!BC11</f>
        <v>NOAK</v>
      </c>
      <c r="BD11" s="21" t="str">
        <f>MASTER_DATA_MAPPED!BD11</f>
        <v>NOAK</v>
      </c>
      <c r="BE11" s="21" t="str">
        <f>MASTER_DATA_MAPPED!BE11</f>
        <v>FOAK</v>
      </c>
      <c r="BF11" s="21" t="str">
        <f>MASTER_DATA_MAPPED!BF11</f>
        <v>FOAK</v>
      </c>
      <c r="BG11" s="21" t="str">
        <f>MASTER_DATA_MAPPED!BG11</f>
        <v>FOAK</v>
      </c>
      <c r="BH11" s="21" t="str">
        <f>MASTER_DATA_MAPPED!BH11</f>
        <v>BOAK</v>
      </c>
      <c r="BI11" s="21" t="str">
        <f>MASTER_DATA_MAPPED!BI11</f>
        <v>NOAK</v>
      </c>
      <c r="BJ11" s="21" t="str">
        <f>MASTER_DATA_MAPPED!BJ11</f>
        <v>NOAK</v>
      </c>
      <c r="BK11" s="21" t="str">
        <f>MASTER_DATA_MAPPED!BK11</f>
        <v>NOAK</v>
      </c>
      <c r="BL11" s="21" t="str">
        <f>MASTER_DATA_MAPPED!BL11</f>
        <v>NOAK</v>
      </c>
      <c r="BM11" s="21" t="str">
        <f>MASTER_DATA_MAPPED!BM11</f>
        <v>NOAK</v>
      </c>
      <c r="BN11" s="21" t="str">
        <f>MASTER_DATA_MAPPED!BN11</f>
        <v>NOAK</v>
      </c>
      <c r="BO11" s="21" t="str">
        <f>MASTER_DATA_MAPPED!BO11</f>
        <v>NOAK</v>
      </c>
      <c r="BP11" s="21" t="str">
        <f>MASTER_DATA_MAPPED!BP11</f>
        <v>FOAK</v>
      </c>
      <c r="BQ11" s="21" t="str">
        <f>MASTER_DATA_MAPPED!BQ11</f>
        <v>NOAK</v>
      </c>
      <c r="BR11" s="21" t="str">
        <f>MASTER_DATA_MAPPED!BR11</f>
        <v>NOAK</v>
      </c>
      <c r="BS11" s="21" t="str">
        <f>MASTER_DATA_MAPPED!BS11</f>
        <v>NOAK</v>
      </c>
      <c r="BT11" s="21" t="str">
        <f>MASTER_DATA_MAPPED!BT11</f>
        <v>NOAK</v>
      </c>
      <c r="BU11" s="21" t="str">
        <f>MASTER_DATA_MAPPED!BU11</f>
        <v>NOAK</v>
      </c>
      <c r="BV11" s="21" t="str">
        <f>MASTER_DATA_MAPPED!BV11</f>
        <v>NOAK</v>
      </c>
      <c r="BW11" s="21" t="str">
        <f>MASTER_DATA_MAPPED!BW11</f>
        <v>NOAK</v>
      </c>
      <c r="BX11" s="21" t="str">
        <f>MASTER_DATA_MAPPED!BX11</f>
        <v>NOAK</v>
      </c>
      <c r="BY11" s="21" t="str">
        <f>MASTER_DATA_MAPPED!BY11</f>
        <v>NOAK</v>
      </c>
      <c r="BZ11" s="21" t="str">
        <f>MASTER_DATA_MAPPED!BZ11</f>
        <v>NOAK</v>
      </c>
      <c r="CA11" s="21" t="str">
        <f>MASTER_DATA_MAPPED!CA11</f>
        <v>NOAK</v>
      </c>
      <c r="CB11" s="21" t="str">
        <f>MASTER_DATA_MAPPED!CB11</f>
        <v>NOAK</v>
      </c>
      <c r="CC11" s="21" t="str">
        <f>MASTER_DATA_MAPPED!CC11</f>
        <v>NOAK</v>
      </c>
      <c r="CD11" s="21" t="str">
        <f>MASTER_DATA_MAPPED!CD11</f>
        <v>NOAK</v>
      </c>
      <c r="CE11" s="21" t="str">
        <f>MASTER_DATA_MAPPED!CE11</f>
        <v>NOAK</v>
      </c>
      <c r="CF11" s="21" t="str">
        <f>MASTER_DATA_MAPPED!CF11</f>
        <v>NOAK</v>
      </c>
      <c r="CG11" s="21" t="str">
        <f>MASTER_DATA_MAPPED!CG11</f>
        <v>Commercial</v>
      </c>
      <c r="CH11" s="21" t="str">
        <f>MASTER_DATA_MAPPED!CH11</f>
        <v>Commercial</v>
      </c>
      <c r="CI11" s="21" t="str">
        <f>MASTER_DATA_MAPPED!CI11</f>
        <v>Commercial</v>
      </c>
      <c r="CJ11" s="21" t="str">
        <f>MASTER_DATA_MAPPED!CJ11</f>
        <v>FOAK</v>
      </c>
      <c r="CK11" s="21" t="str">
        <f>MASTER_DATA_MAPPED!CK11</f>
        <v>FOAK</v>
      </c>
      <c r="CL11" s="21" t="str">
        <f>MASTER_DATA_MAPPED!CL11</f>
        <v>FOAK</v>
      </c>
      <c r="CM11" s="21" t="str">
        <f>MASTER_DATA_MAPPED!CM11</f>
        <v>FOAK</v>
      </c>
      <c r="CN11" s="21" t="str">
        <f>MASTER_DATA_MAPPED!CN11</f>
        <v>FOAK</v>
      </c>
      <c r="CO11" s="21" t="str">
        <f>MASTER_DATA_MAPPED!CO11</f>
        <v>FOAK</v>
      </c>
      <c r="CP11" s="21" t="str">
        <f>MASTER_DATA_MAPPED!CP11</f>
        <v>FOAK</v>
      </c>
      <c r="CQ11" s="21" t="str">
        <f>MASTER_DATA_MAPPED!CQ11</f>
        <v>FOAK</v>
      </c>
      <c r="CR11" s="21" t="str">
        <f>MASTER_DATA_MAPPED!CR11</f>
        <v>FOAK</v>
      </c>
      <c r="CS11" s="21" t="str">
        <f>MASTER_DATA_MAPPED!CS11</f>
        <v>FOAK</v>
      </c>
      <c r="CT11" s="21" t="str">
        <f>MASTER_DATA_MAPPED!CT11</f>
        <v>FOAK</v>
      </c>
      <c r="CU11" s="21" t="str">
        <f>MASTER_DATA_MAPPED!CU11</f>
        <v>FOAK</v>
      </c>
      <c r="CV11" s="21" t="str">
        <f>MASTER_DATA_MAPPED!CV11</f>
        <v>NOAK</v>
      </c>
      <c r="CW11" s="21" t="str">
        <f>MASTER_DATA_MAPPED!CW11</f>
        <v>FOAK</v>
      </c>
      <c r="CX11" s="21" t="str">
        <f>MASTER_DATA_MAPPED!CX11</f>
        <v>FOAK</v>
      </c>
      <c r="CY11" s="21" t="str">
        <f>MASTER_DATA_MAPPED!CY11</f>
        <v>FOAK</v>
      </c>
      <c r="CZ11" s="21" t="str">
        <f>MASTER_DATA_MAPPED!CZ11</f>
        <v>NOAK</v>
      </c>
      <c r="DA11" s="21">
        <f>MASTER_DATA_MAPPED!DA11</f>
        <v>0</v>
      </c>
      <c r="DB11" s="21">
        <f>MASTER_DATA_MAPPED!DB11</f>
        <v>0</v>
      </c>
      <c r="DC11" s="21">
        <f>MASTER_DATA_MAPPED!DC11</f>
        <v>0</v>
      </c>
      <c r="DD11" s="21" t="str">
        <f>MASTER_DATA_MAPPED!DD11</f>
        <v>NOAK</v>
      </c>
      <c r="DE11" s="21" t="str">
        <f>MASTER_DATA_MAPPED!DE11</f>
        <v>FOAK</v>
      </c>
      <c r="DF11" s="21" t="str">
        <f>MASTER_DATA_MAPPED!DF11</f>
        <v>FOAK</v>
      </c>
      <c r="DG11" s="21" t="str">
        <f>MASTER_DATA_MAPPED!DG11</f>
        <v>FOAK</v>
      </c>
      <c r="DH11" s="21" t="str">
        <f>MASTER_DATA_MAPPED!DH11</f>
        <v>BOAK</v>
      </c>
      <c r="DI11" s="21" t="str">
        <f>MASTER_DATA_MAPPED!DI11</f>
        <v>BOAK</v>
      </c>
      <c r="DJ11" s="21" t="str">
        <f>MASTER_DATA_MAPPED!DJ11</f>
        <v>BOAK</v>
      </c>
      <c r="DK11" s="21" t="str">
        <f>MASTER_DATA_MAPPED!DK11</f>
        <v>BOAK</v>
      </c>
      <c r="DL11" s="21" t="str">
        <f>MASTER_DATA_MAPPED!DL11</f>
        <v>BOAK</v>
      </c>
      <c r="DM11" s="21" t="str">
        <f>MASTER_DATA_MAPPED!DM11</f>
        <v>BOAK</v>
      </c>
      <c r="DN11" s="21" t="str">
        <f>MASTER_DATA_MAPPED!DN11</f>
        <v>BOAK</v>
      </c>
      <c r="DO11" s="21" t="str">
        <f>MASTER_DATA_MAPPED!DO11</f>
        <v>BOAK</v>
      </c>
      <c r="DP11" s="21" t="str">
        <f>MASTER_DATA_MAPPED!DP11</f>
        <v>BOAK</v>
      </c>
      <c r="DQ11" s="21" t="str">
        <f>MASTER_DATA_MAPPED!DQ11</f>
        <v>BOAK</v>
      </c>
      <c r="DR11" s="21" t="str">
        <f>MASTER_DATA_MAPPED!DR11</f>
        <v>BOAK</v>
      </c>
      <c r="DS11" s="21" t="str">
        <f>MASTER_DATA_MAPPED!DS11</f>
        <v>BOAK</v>
      </c>
      <c r="DT11" s="21" t="str">
        <f>MASTER_DATA_MAPPED!DT11</f>
        <v>BOAK</v>
      </c>
      <c r="DU11" s="21" t="str">
        <f>MASTER_DATA_MAPPED!DU11</f>
        <v>BOAK</v>
      </c>
      <c r="DV11" s="21" t="str">
        <f>MASTER_DATA_MAPPED!DV11</f>
        <v>BOAK</v>
      </c>
      <c r="DW11" s="21" t="str">
        <f>MASTER_DATA_MAPPED!DW11</f>
        <v>BOAK</v>
      </c>
      <c r="DX11" s="21" t="str">
        <f>MASTER_DATA_MAPPED!DX11</f>
        <v>BOAK</v>
      </c>
      <c r="DY11" s="21" t="str">
        <f>MASTER_DATA_MAPPED!DY11</f>
        <v>BOAK</v>
      </c>
      <c r="DZ11" s="21" t="str">
        <f>MASTER_DATA_MAPPED!DZ11</f>
        <v>BOAK</v>
      </c>
      <c r="EA11" s="21" t="str">
        <f>MASTER_DATA_MAPPED!EA11</f>
        <v>BOAK</v>
      </c>
      <c r="EB11" s="21" t="str">
        <f>MASTER_DATA_MAPPED!EB11</f>
        <v>BOAK</v>
      </c>
      <c r="EC11" s="21">
        <f>MASTER_DATA_MAPPED!EC11</f>
        <v>0</v>
      </c>
      <c r="ED11" s="21">
        <f>MASTER_DATA_MAPPED!ED11</f>
        <v>0</v>
      </c>
      <c r="EE11" s="21">
        <f>MASTER_DATA_MAPPED!EE11</f>
        <v>0</v>
      </c>
      <c r="EF11" s="21" t="str">
        <f>MASTER_DATA_MAPPED!EF11</f>
        <v>FOAK</v>
      </c>
      <c r="EG11" s="21" t="str">
        <f>MASTER_DATA_MAPPED!EG11</f>
        <v>NOAK</v>
      </c>
      <c r="EH11" s="21" t="str">
        <f>MASTER_DATA_MAPPED!EH11</f>
        <v>NOAK</v>
      </c>
      <c r="EI11" s="21" t="str">
        <f>MASTER_DATA_MAPPED!EI11</f>
        <v>NOAK</v>
      </c>
      <c r="EJ11" s="21" t="str">
        <f>MASTER_DATA_MAPPED!EJ11</f>
        <v>NOAK</v>
      </c>
      <c r="EK11" s="21" t="str">
        <f>MASTER_DATA_MAPPED!EK11</f>
        <v>FOAK</v>
      </c>
      <c r="EL11" s="21" t="str">
        <f>MASTER_DATA_MAPPED!EL11</f>
        <v>FOAK</v>
      </c>
      <c r="EM11" s="21" t="str">
        <f>MASTER_DATA_MAPPED!EM11</f>
        <v>FOAK</v>
      </c>
      <c r="EN11" s="21" t="str">
        <f>MASTER_DATA_MAPPED!EN11</f>
        <v>FOAK</v>
      </c>
      <c r="EO11" s="21" t="str">
        <f>MASTER_DATA_MAPPED!EO11</f>
        <v>NOAK</v>
      </c>
      <c r="EP11" s="21" t="str">
        <f>MASTER_DATA_MAPPED!EP11</f>
        <v>NOAK</v>
      </c>
      <c r="EQ11" s="21" t="str">
        <f>MASTER_DATA_MAPPED!EQ11</f>
        <v>NOAK</v>
      </c>
      <c r="ER11" s="21" t="str">
        <f>MASTER_DATA_MAPPED!ER11</f>
        <v>NOAK</v>
      </c>
      <c r="ES11" s="21" t="str">
        <f>MASTER_DATA_MAPPED!ES11</f>
        <v>NOAK</v>
      </c>
      <c r="ET11" s="21" t="str">
        <f>MASTER_DATA_MAPPED!ET11</f>
        <v>NOAK</v>
      </c>
      <c r="EU11" s="21" t="str">
        <f>MASTER_DATA_MAPPED!EU11</f>
        <v>NOAK</v>
      </c>
      <c r="EV11" s="21" t="str">
        <f>MASTER_DATA_MAPPED!EV11</f>
        <v>NOAK</v>
      </c>
      <c r="EW11" s="21" t="str">
        <f>MASTER_DATA_MAPPED!EW11</f>
        <v>NOAK</v>
      </c>
      <c r="EX11" s="21" t="str">
        <f>MASTER_DATA_MAPPED!EX11</f>
        <v>NOAK</v>
      </c>
      <c r="EY11" s="21" t="str">
        <f>MASTER_DATA_MAPPED!EY11</f>
        <v>NOAK</v>
      </c>
      <c r="EZ11" s="21" t="str">
        <f>MASTER_DATA_MAPPED!EZ11</f>
        <v>NOAK</v>
      </c>
      <c r="FA11" s="21" t="str">
        <f>MASTER_DATA_MAPPED!FA11</f>
        <v>BOAK</v>
      </c>
      <c r="FB11" s="21" t="str">
        <f>MASTER_DATA_MAPPED!FB11</f>
        <v>BOAK</v>
      </c>
      <c r="FC11" s="21" t="str">
        <f>MASTER_DATA_MAPPED!FC11</f>
        <v>BOAK</v>
      </c>
      <c r="FD11" s="21" t="str">
        <f>MASTER_DATA_MAPPED!FD11</f>
        <v>BOAK</v>
      </c>
      <c r="FE11" s="21" t="str">
        <f>MASTER_DATA_MAPPED!FE11</f>
        <v>NOAK</v>
      </c>
      <c r="FF11" s="21" t="str">
        <f>MASTER_DATA_MAPPED!FF11</f>
        <v>NOAK</v>
      </c>
      <c r="FG11" s="21" t="str">
        <f>MASTER_DATA_MAPPED!FG11</f>
        <v>NOAK</v>
      </c>
      <c r="FH11" s="21" t="str">
        <f>MASTER_DATA_MAPPED!FH11</f>
        <v>NOAK</v>
      </c>
      <c r="FI11" s="21" t="str">
        <f>MASTER_DATA_MAPPED!FI11</f>
        <v>NOAK</v>
      </c>
      <c r="FJ11" s="21" t="str">
        <f>MASTER_DATA_MAPPED!FJ11</f>
        <v>NOAK</v>
      </c>
      <c r="FK11" s="21" t="str">
        <f>MASTER_DATA_MAPPED!FK11</f>
        <v>NOAK</v>
      </c>
      <c r="FL11" s="21" t="str">
        <f>MASTER_DATA_MAPPED!FL11</f>
        <v>NOAK</v>
      </c>
      <c r="FM11" s="21" t="str">
        <f>MASTER_DATA_MAPPED!FM11</f>
        <v>FOAK</v>
      </c>
      <c r="FN11" s="21" t="str">
        <f>MASTER_DATA_MAPPED!FN11</f>
        <v>FOAK</v>
      </c>
      <c r="FO11" s="21" t="str">
        <f>MASTER_DATA_MAPPED!FO11</f>
        <v>FOAK</v>
      </c>
      <c r="FP11" s="21" t="str">
        <f>MASTER_DATA_MAPPED!FP11</f>
        <v>FOAK</v>
      </c>
      <c r="FQ11" s="21" t="str">
        <f>MASTER_DATA_MAPPED!FQ11</f>
        <v>NOAK</v>
      </c>
      <c r="FR11" s="21" t="str">
        <f>MASTER_DATA_MAPPED!FR11</f>
        <v>NOAK</v>
      </c>
      <c r="FS11" s="21" t="str">
        <f>MASTER_DATA_MAPPED!FS11</f>
        <v>NOAK</v>
      </c>
      <c r="FT11" s="21" t="str">
        <f>MASTER_DATA_MAPPED!FT11</f>
        <v>FOAK</v>
      </c>
      <c r="FU11" s="21" t="str">
        <f>MASTER_DATA_MAPPED!FU11</f>
        <v>NOAK</v>
      </c>
      <c r="FV11" s="21" t="str">
        <f>MASTER_DATA_MAPPED!FV11</f>
        <v>NOAK</v>
      </c>
      <c r="FW11" s="21" t="str">
        <f>MASTER_DATA_MAPPED!FW11</f>
        <v>NOAK</v>
      </c>
      <c r="FX11" s="21" t="str">
        <f>MASTER_DATA_MAPPED!FX11</f>
        <v>NOAK</v>
      </c>
      <c r="FY11" s="21" t="str">
        <f>MASTER_DATA_MAPPED!FY11</f>
        <v>FOAK</v>
      </c>
      <c r="FZ11" s="21" t="str">
        <f>MASTER_DATA_MAPPED!FZ11</f>
        <v>FOAK</v>
      </c>
      <c r="GA11" s="21" t="str">
        <f>MASTER_DATA_MAPPED!GA11</f>
        <v>FOAK</v>
      </c>
      <c r="GB11" s="21" t="str">
        <f>MASTER_DATA_MAPPED!GB11</f>
        <v>FOAK</v>
      </c>
      <c r="GC11" s="21" t="str">
        <f>MASTER_DATA_MAPPED!GC11</f>
        <v>FOAK</v>
      </c>
      <c r="GD11" s="21" t="str">
        <f>MASTER_DATA_MAPPED!GD11</f>
        <v>FOAK</v>
      </c>
      <c r="GE11" s="21" t="str">
        <f>MASTER_DATA_MAPPED!GE11</f>
        <v>FOAK</v>
      </c>
      <c r="GF11" s="21" t="str">
        <f>MASTER_DATA_MAPPED!GF11</f>
        <v>FOAK</v>
      </c>
      <c r="GG11" s="21" t="str">
        <f>MASTER_DATA_MAPPED!GG11</f>
        <v>NOAK</v>
      </c>
      <c r="GH11" s="21" t="str">
        <f>MASTER_DATA_MAPPED!GH11</f>
        <v>NOAK</v>
      </c>
      <c r="GI11" s="21" t="str">
        <f>MASTER_DATA_MAPPED!GI11</f>
        <v>NOAK</v>
      </c>
      <c r="GJ11" s="21" t="str">
        <f>MASTER_DATA_MAPPED!GJ11</f>
        <v>NOAK</v>
      </c>
      <c r="GK11" s="21" t="str">
        <f>MASTER_DATA_MAPPED!GK11</f>
        <v>FOAK</v>
      </c>
      <c r="GL11" s="21" t="str">
        <f>MASTER_DATA_MAPPED!GL11</f>
        <v>FOAK</v>
      </c>
      <c r="GM11" s="21" t="str">
        <f>MASTER_DATA_MAPPED!GM11</f>
        <v>FOAK</v>
      </c>
      <c r="GN11" s="21" t="str">
        <f>MASTER_DATA_MAPPED!GN11</f>
        <v>FOAK</v>
      </c>
      <c r="GO11" s="21" t="str">
        <f>MASTER_DATA_MAPPED!GO11</f>
        <v>FOAK</v>
      </c>
      <c r="GP11" s="21" t="str">
        <f>MASTER_DATA_MAPPED!GP11</f>
        <v>FOAK</v>
      </c>
      <c r="GQ11" s="21" t="str">
        <f>MASTER_DATA_MAPPED!GQ11</f>
        <v>FOAK</v>
      </c>
      <c r="GR11" s="21" t="str">
        <f>MASTER_DATA_MAPPED!GR11</f>
        <v>FOAK</v>
      </c>
      <c r="GS11" s="21" t="str">
        <f>MASTER_DATA_MAPPED!GS11</f>
        <v>NOAK</v>
      </c>
      <c r="GT11" s="21" t="str">
        <f>MASTER_DATA_MAPPED!GT11</f>
        <v>NOAK</v>
      </c>
      <c r="GU11" s="21" t="str">
        <f>MASTER_DATA_MAPPED!GU11</f>
        <v>NOAK</v>
      </c>
      <c r="GV11" s="21" t="str">
        <f>MASTER_DATA_MAPPED!GV11</f>
        <v>NOAK</v>
      </c>
      <c r="GW11" s="21" t="str">
        <f>MASTER_DATA_MAPPED!GW11</f>
        <v>FOAK</v>
      </c>
      <c r="GX11" s="21" t="str">
        <f>MASTER_DATA_MAPPED!GX11</f>
        <v>FOAK</v>
      </c>
      <c r="GY11" s="21" t="str">
        <f>MASTER_DATA_MAPPED!GY11</f>
        <v>FOAK</v>
      </c>
    </row>
    <row r="12" spans="4:207" ht="18.75" x14ac:dyDescent="0.3">
      <c r="H12" s="103" t="s">
        <v>11</v>
      </c>
      <c r="I12" s="21">
        <f>MASTER_DATA_MAPPED!I12</f>
        <v>1</v>
      </c>
      <c r="J12" s="21">
        <f>MASTER_DATA_MAPPED!J12</f>
        <v>1</v>
      </c>
      <c r="K12" s="21">
        <f>MASTER_DATA_MAPPED!K12</f>
        <v>1</v>
      </c>
      <c r="L12" s="21">
        <f>MASTER_DATA_MAPPED!L12</f>
        <v>1</v>
      </c>
      <c r="M12" s="21">
        <f>MASTER_DATA_MAPPED!M12</f>
        <v>4</v>
      </c>
      <c r="N12" s="21">
        <f>MASTER_DATA_MAPPED!N12</f>
        <v>4</v>
      </c>
      <c r="O12" s="21">
        <f>MASTER_DATA_MAPPED!O12</f>
        <v>4</v>
      </c>
      <c r="P12" s="21">
        <f>MASTER_DATA_MAPPED!P12</f>
        <v>4</v>
      </c>
      <c r="Q12" s="21">
        <f>MASTER_DATA_MAPPED!Q12</f>
        <v>1</v>
      </c>
      <c r="R12" s="21">
        <f>MASTER_DATA_MAPPED!R12</f>
        <v>1</v>
      </c>
      <c r="S12" s="21">
        <f>MASTER_DATA_MAPPED!S12</f>
        <v>1</v>
      </c>
      <c r="T12" s="21">
        <f>MASTER_DATA_MAPPED!T12</f>
        <v>1</v>
      </c>
      <c r="U12" s="21">
        <f>MASTER_DATA_MAPPED!U12</f>
        <v>4</v>
      </c>
      <c r="V12" s="21">
        <f>MASTER_DATA_MAPPED!V12</f>
        <v>4</v>
      </c>
      <c r="W12" s="21">
        <f>MASTER_DATA_MAPPED!W12</f>
        <v>4</v>
      </c>
      <c r="X12" s="21">
        <f>MASTER_DATA_MAPPED!X12</f>
        <v>4</v>
      </c>
      <c r="Y12" s="21">
        <f>MASTER_DATA_MAPPED!Y12</f>
        <v>1</v>
      </c>
      <c r="Z12" s="21">
        <f>MASTER_DATA_MAPPED!Z12</f>
        <v>1</v>
      </c>
      <c r="AA12" s="21">
        <f>MASTER_DATA_MAPPED!AA12</f>
        <v>1</v>
      </c>
      <c r="AB12" s="21">
        <f>MASTER_DATA_MAPPED!AB12</f>
        <v>1</v>
      </c>
      <c r="AC12" s="21">
        <f>MASTER_DATA_MAPPED!AC12</f>
        <v>4</v>
      </c>
      <c r="AD12" s="21">
        <f>MASTER_DATA_MAPPED!AD12</f>
        <v>4</v>
      </c>
      <c r="AE12" s="21">
        <f>MASTER_DATA_MAPPED!AE12</f>
        <v>4</v>
      </c>
      <c r="AF12" s="21">
        <f>MASTER_DATA_MAPPED!AF12</f>
        <v>4</v>
      </c>
      <c r="AG12" s="21">
        <f>MASTER_DATA_MAPPED!AG12</f>
        <v>1</v>
      </c>
      <c r="AH12" s="21">
        <f>MASTER_DATA_MAPPED!AH12</f>
        <v>1</v>
      </c>
      <c r="AI12" s="21">
        <f>MASTER_DATA_MAPPED!AI12</f>
        <v>1</v>
      </c>
      <c r="AJ12" s="21">
        <f>MASTER_DATA_MAPPED!AJ12</f>
        <v>1</v>
      </c>
      <c r="AK12" s="21">
        <f>MASTER_DATA_MAPPED!AK12</f>
        <v>4</v>
      </c>
      <c r="AL12" s="21">
        <f>MASTER_DATA_MAPPED!AL12</f>
        <v>4</v>
      </c>
      <c r="AM12" s="21">
        <f>MASTER_DATA_MAPPED!AM12</f>
        <v>4</v>
      </c>
      <c r="AN12" s="21">
        <f>MASTER_DATA_MAPPED!AN12</f>
        <v>4</v>
      </c>
      <c r="AO12" s="21">
        <f>MASTER_DATA_MAPPED!AO12</f>
        <v>2</v>
      </c>
      <c r="AP12" s="21">
        <f>MASTER_DATA_MAPPED!AP12</f>
        <v>2</v>
      </c>
      <c r="AQ12" s="21">
        <f>MASTER_DATA_MAPPED!AQ12</f>
        <v>2</v>
      </c>
      <c r="AR12" s="21">
        <f>MASTER_DATA_MAPPED!AR12</f>
        <v>2</v>
      </c>
      <c r="AS12" s="21">
        <f>MASTER_DATA_MAPPED!AS12</f>
        <v>2</v>
      </c>
      <c r="AT12" s="21">
        <f>MASTER_DATA_MAPPED!AT12</f>
        <v>2</v>
      </c>
      <c r="AU12" s="21">
        <f>MASTER_DATA_MAPPED!AU12</f>
        <v>2</v>
      </c>
      <c r="AV12" s="21">
        <f>MASTER_DATA_MAPPED!AV12</f>
        <v>2</v>
      </c>
      <c r="AW12" s="21">
        <f>MASTER_DATA_MAPPED!AW12</f>
        <v>1</v>
      </c>
      <c r="AX12" s="21">
        <f>MASTER_DATA_MAPPED!AX12</f>
        <v>1</v>
      </c>
      <c r="AY12" s="21">
        <f>MASTER_DATA_MAPPED!AY12</f>
        <v>1</v>
      </c>
      <c r="AZ12" s="21">
        <f>MASTER_DATA_MAPPED!AZ12</f>
        <v>1</v>
      </c>
      <c r="BA12" s="21">
        <f>MASTER_DATA_MAPPED!BA12</f>
        <v>4</v>
      </c>
      <c r="BB12" s="21">
        <f>MASTER_DATA_MAPPED!BB12</f>
        <v>4</v>
      </c>
      <c r="BC12" s="21">
        <f>MASTER_DATA_MAPPED!BC12</f>
        <v>4</v>
      </c>
      <c r="BD12" s="21">
        <f>MASTER_DATA_MAPPED!BD12</f>
        <v>4</v>
      </c>
      <c r="BE12" s="21">
        <f>MASTER_DATA_MAPPED!BE12</f>
        <v>1</v>
      </c>
      <c r="BF12" s="21">
        <f>MASTER_DATA_MAPPED!BF12</f>
        <v>1</v>
      </c>
      <c r="BG12" s="21">
        <f>MASTER_DATA_MAPPED!BG12</f>
        <v>1</v>
      </c>
      <c r="BH12" s="21">
        <f>MASTER_DATA_MAPPED!BH12</f>
        <v>1</v>
      </c>
      <c r="BI12" s="21">
        <f>MASTER_DATA_MAPPED!BI12</f>
        <v>4</v>
      </c>
      <c r="BJ12" s="21">
        <f>MASTER_DATA_MAPPED!BJ12</f>
        <v>4</v>
      </c>
      <c r="BK12" s="21">
        <f>MASTER_DATA_MAPPED!BK12</f>
        <v>4</v>
      </c>
      <c r="BL12" s="21">
        <f>MASTER_DATA_MAPPED!BL12</f>
        <v>4</v>
      </c>
      <c r="BM12" s="21">
        <f>MASTER_DATA_MAPPED!BM12</f>
        <v>1</v>
      </c>
      <c r="BN12" s="21">
        <f>MASTER_DATA_MAPPED!BN12</f>
        <v>1</v>
      </c>
      <c r="BO12" s="21">
        <f>MASTER_DATA_MAPPED!BO12</f>
        <v>1</v>
      </c>
      <c r="BP12" s="21">
        <f>MASTER_DATA_MAPPED!BP12</f>
        <v>1</v>
      </c>
      <c r="BQ12" s="21">
        <f>MASTER_DATA_MAPPED!BQ12</f>
        <v>1</v>
      </c>
      <c r="BR12" s="21">
        <f>MASTER_DATA_MAPPED!BR12</f>
        <v>1</v>
      </c>
      <c r="BS12" s="21">
        <f>MASTER_DATA_MAPPED!BS12</f>
        <v>1</v>
      </c>
      <c r="BT12" s="21">
        <f>MASTER_DATA_MAPPED!BT12</f>
        <v>1</v>
      </c>
      <c r="BU12" s="21">
        <f>MASTER_DATA_MAPPED!BU12</f>
        <v>1</v>
      </c>
      <c r="BV12" s="21">
        <f>MASTER_DATA_MAPPED!BV12</f>
        <v>1</v>
      </c>
      <c r="BW12" s="21">
        <f>MASTER_DATA_MAPPED!BW12</f>
        <v>1</v>
      </c>
      <c r="BX12" s="21">
        <f>MASTER_DATA_MAPPED!BX12</f>
        <v>1</v>
      </c>
      <c r="BY12" s="21">
        <f>MASTER_DATA_MAPPED!BY12</f>
        <v>1</v>
      </c>
      <c r="BZ12" s="21">
        <f>MASTER_DATA_MAPPED!BZ12</f>
        <v>1</v>
      </c>
      <c r="CA12" s="21">
        <f>MASTER_DATA_MAPPED!CA12</f>
        <v>1</v>
      </c>
      <c r="CB12" s="21">
        <f>MASTER_DATA_MAPPED!CB12</f>
        <v>1</v>
      </c>
      <c r="CC12" s="21">
        <f>MASTER_DATA_MAPPED!CC12</f>
        <v>1</v>
      </c>
      <c r="CD12" s="21">
        <f>MASTER_DATA_MAPPED!CD12</f>
        <v>1</v>
      </c>
      <c r="CE12" s="21">
        <f>MASTER_DATA_MAPPED!CE12</f>
        <v>1</v>
      </c>
      <c r="CF12" s="21">
        <f>MASTER_DATA_MAPPED!CF12</f>
        <v>1</v>
      </c>
      <c r="CG12" s="21">
        <f>MASTER_DATA_MAPPED!CG12</f>
        <v>8</v>
      </c>
      <c r="CH12" s="21">
        <f>MASTER_DATA_MAPPED!CH12</f>
        <v>8</v>
      </c>
      <c r="CI12" s="21">
        <f>MASTER_DATA_MAPPED!CI12</f>
        <v>8</v>
      </c>
      <c r="CJ12" s="21">
        <f>MASTER_DATA_MAPPED!CJ12</f>
        <v>8</v>
      </c>
      <c r="CK12" s="21">
        <f>MASTER_DATA_MAPPED!CK12</f>
        <v>2</v>
      </c>
      <c r="CL12" s="21">
        <f>MASTER_DATA_MAPPED!CL12</f>
        <v>2</v>
      </c>
      <c r="CM12" s="21">
        <f>MASTER_DATA_MAPPED!CM12</f>
        <v>2</v>
      </c>
      <c r="CN12" s="21">
        <f>MASTER_DATA_MAPPED!CN12</f>
        <v>2</v>
      </c>
      <c r="CO12" s="21">
        <f>MASTER_DATA_MAPPED!CO12</f>
        <v>6</v>
      </c>
      <c r="CP12" s="21">
        <f>MASTER_DATA_MAPPED!CP12</f>
        <v>6</v>
      </c>
      <c r="CQ12" s="21">
        <f>MASTER_DATA_MAPPED!CQ12</f>
        <v>6</v>
      </c>
      <c r="CR12" s="21">
        <f>MASTER_DATA_MAPPED!CR12</f>
        <v>6</v>
      </c>
      <c r="CS12" s="21">
        <f>MASTER_DATA_MAPPED!CS12</f>
        <v>1</v>
      </c>
      <c r="CT12" s="21">
        <f>MASTER_DATA_MAPPED!CT12</f>
        <v>1</v>
      </c>
      <c r="CU12" s="21">
        <f>MASTER_DATA_MAPPED!CU12</f>
        <v>1</v>
      </c>
      <c r="CV12" s="21">
        <f>MASTER_DATA_MAPPED!CV12</f>
        <v>1</v>
      </c>
      <c r="CW12" s="21">
        <f>MASTER_DATA_MAPPED!CW12</f>
        <v>12</v>
      </c>
      <c r="CX12" s="21">
        <f>MASTER_DATA_MAPPED!CX12</f>
        <v>12</v>
      </c>
      <c r="CY12" s="21">
        <f>MASTER_DATA_MAPPED!CY12</f>
        <v>12</v>
      </c>
      <c r="CZ12" s="21">
        <f>MASTER_DATA_MAPPED!CZ12</f>
        <v>6</v>
      </c>
      <c r="DA12" s="21">
        <f>MASTER_DATA_MAPPED!DA12</f>
        <v>0</v>
      </c>
      <c r="DB12" s="21">
        <f>MASTER_DATA_MAPPED!DB12</f>
        <v>0</v>
      </c>
      <c r="DC12" s="21">
        <f>MASTER_DATA_MAPPED!DC12</f>
        <v>0</v>
      </c>
      <c r="DD12" s="21">
        <f>MASTER_DATA_MAPPED!DD12</f>
        <v>0</v>
      </c>
      <c r="DE12" s="21">
        <f>MASTER_DATA_MAPPED!DE12</f>
        <v>1</v>
      </c>
      <c r="DF12" s="21">
        <f>MASTER_DATA_MAPPED!DF12</f>
        <v>1</v>
      </c>
      <c r="DG12" s="21">
        <f>MASTER_DATA_MAPPED!DG12</f>
        <v>1</v>
      </c>
      <c r="DH12" s="21">
        <f>MASTER_DATA_MAPPED!DH12</f>
        <v>1</v>
      </c>
      <c r="DI12" s="21">
        <f>MASTER_DATA_MAPPED!DI12</f>
        <v>1</v>
      </c>
      <c r="DJ12" s="21">
        <f>MASTER_DATA_MAPPED!DJ12</f>
        <v>1</v>
      </c>
      <c r="DK12" s="21">
        <f>MASTER_DATA_MAPPED!DK12</f>
        <v>1</v>
      </c>
      <c r="DL12" s="21">
        <f>MASTER_DATA_MAPPED!DL12</f>
        <v>1</v>
      </c>
      <c r="DM12" s="21">
        <f>MASTER_DATA_MAPPED!DM12</f>
        <v>2</v>
      </c>
      <c r="DN12" s="21">
        <f>MASTER_DATA_MAPPED!DN12</f>
        <v>2</v>
      </c>
      <c r="DO12" s="21">
        <f>MASTER_DATA_MAPPED!DO12</f>
        <v>2</v>
      </c>
      <c r="DP12" s="21">
        <f>MASTER_DATA_MAPPED!DP12</f>
        <v>2</v>
      </c>
      <c r="DQ12" s="21">
        <f>MASTER_DATA_MAPPED!DQ12</f>
        <v>4</v>
      </c>
      <c r="DR12" s="21">
        <f>MASTER_DATA_MAPPED!DR12</f>
        <v>4</v>
      </c>
      <c r="DS12" s="21">
        <f>MASTER_DATA_MAPPED!DS12</f>
        <v>4</v>
      </c>
      <c r="DT12" s="21">
        <f>MASTER_DATA_MAPPED!DT12</f>
        <v>4</v>
      </c>
      <c r="DU12" s="21">
        <f>MASTER_DATA_MAPPED!DU12</f>
        <v>8</v>
      </c>
      <c r="DV12" s="21">
        <f>MASTER_DATA_MAPPED!DV12</f>
        <v>8</v>
      </c>
      <c r="DW12" s="21">
        <f>MASTER_DATA_MAPPED!DW12</f>
        <v>8</v>
      </c>
      <c r="DX12" s="21">
        <f>MASTER_DATA_MAPPED!DX12</f>
        <v>8</v>
      </c>
      <c r="DY12" s="21">
        <f>MASTER_DATA_MAPPED!DY12</f>
        <v>10</v>
      </c>
      <c r="DZ12" s="21">
        <f>MASTER_DATA_MAPPED!DZ12</f>
        <v>10</v>
      </c>
      <c r="EA12" s="21">
        <f>MASTER_DATA_MAPPED!EA12</f>
        <v>10</v>
      </c>
      <c r="EB12" s="21">
        <f>MASTER_DATA_MAPPED!EB12</f>
        <v>10</v>
      </c>
      <c r="EC12" s="21">
        <f>MASTER_DATA_MAPPED!EC12</f>
        <v>0</v>
      </c>
      <c r="ED12" s="21">
        <f>MASTER_DATA_MAPPED!ED12</f>
        <v>0</v>
      </c>
      <c r="EE12" s="21">
        <f>MASTER_DATA_MAPPED!EE12</f>
        <v>0</v>
      </c>
      <c r="EF12" s="21">
        <f>MASTER_DATA_MAPPED!EF12</f>
        <v>1</v>
      </c>
      <c r="EG12" s="21">
        <f>MASTER_DATA_MAPPED!EG12</f>
        <v>12</v>
      </c>
      <c r="EH12" s="21">
        <f>MASTER_DATA_MAPPED!EH12</f>
        <v>12</v>
      </c>
      <c r="EI12" s="21">
        <f>MASTER_DATA_MAPPED!EI12</f>
        <v>12</v>
      </c>
      <c r="EJ12" s="21">
        <f>MASTER_DATA_MAPPED!EJ12</f>
        <v>12</v>
      </c>
      <c r="EK12" s="21">
        <f>MASTER_DATA_MAPPED!EK12</f>
        <v>1</v>
      </c>
      <c r="EL12" s="21">
        <f>MASTER_DATA_MAPPED!EL12</f>
        <v>1</v>
      </c>
      <c r="EM12" s="21">
        <f>MASTER_DATA_MAPPED!EM12</f>
        <v>1</v>
      </c>
      <c r="EN12" s="21">
        <f>MASTER_DATA_MAPPED!EN12</f>
        <v>1</v>
      </c>
      <c r="EO12" s="21">
        <f>MASTER_DATA_MAPPED!EO12</f>
        <v>0</v>
      </c>
      <c r="EP12" s="21">
        <f>MASTER_DATA_MAPPED!EP12</f>
        <v>0</v>
      </c>
      <c r="EQ12" s="21">
        <f>MASTER_DATA_MAPPED!EQ12</f>
        <v>0</v>
      </c>
      <c r="ER12" s="21">
        <f>MASTER_DATA_MAPPED!ER12</f>
        <v>1</v>
      </c>
      <c r="ES12" s="21">
        <f>MASTER_DATA_MAPPED!ES12</f>
        <v>0</v>
      </c>
      <c r="ET12" s="21">
        <f>MASTER_DATA_MAPPED!ET12</f>
        <v>0</v>
      </c>
      <c r="EU12" s="21">
        <f>MASTER_DATA_MAPPED!EU12</f>
        <v>0</v>
      </c>
      <c r="EV12" s="21">
        <f>MASTER_DATA_MAPPED!EV12</f>
        <v>1</v>
      </c>
      <c r="EW12" s="21">
        <f>MASTER_DATA_MAPPED!EW12</f>
        <v>4</v>
      </c>
      <c r="EX12" s="21">
        <f>MASTER_DATA_MAPPED!EX12</f>
        <v>4</v>
      </c>
      <c r="EY12" s="21">
        <f>MASTER_DATA_MAPPED!EY12</f>
        <v>4</v>
      </c>
      <c r="EZ12" s="21">
        <f>MASTER_DATA_MAPPED!EZ12</f>
        <v>4</v>
      </c>
      <c r="FA12" s="21">
        <f>MASTER_DATA_MAPPED!FA12</f>
        <v>4</v>
      </c>
      <c r="FB12" s="21">
        <f>MASTER_DATA_MAPPED!FB12</f>
        <v>4</v>
      </c>
      <c r="FC12" s="21">
        <f>MASTER_DATA_MAPPED!FC12</f>
        <v>4</v>
      </c>
      <c r="FD12" s="21">
        <f>MASTER_DATA_MAPPED!FD12</f>
        <v>4</v>
      </c>
      <c r="FE12" s="21">
        <f>MASTER_DATA_MAPPED!FE12</f>
        <v>4</v>
      </c>
      <c r="FF12" s="21">
        <f>MASTER_DATA_MAPPED!FF12</f>
        <v>4</v>
      </c>
      <c r="FG12" s="21">
        <f>MASTER_DATA_MAPPED!FG12</f>
        <v>4</v>
      </c>
      <c r="FH12" s="21">
        <f>MASTER_DATA_MAPPED!FH12</f>
        <v>4</v>
      </c>
      <c r="FI12" s="21">
        <f>MASTER_DATA_MAPPED!FI12</f>
        <v>4</v>
      </c>
      <c r="FJ12" s="21">
        <f>MASTER_DATA_MAPPED!FJ12</f>
        <v>4</v>
      </c>
      <c r="FK12" s="21">
        <f>MASTER_DATA_MAPPED!FK12</f>
        <v>4</v>
      </c>
      <c r="FL12" s="21">
        <f>MASTER_DATA_MAPPED!FL12</f>
        <v>8</v>
      </c>
      <c r="FM12" s="21">
        <f>MASTER_DATA_MAPPED!FM12</f>
        <v>4</v>
      </c>
      <c r="FN12" s="21">
        <f>MASTER_DATA_MAPPED!FN12</f>
        <v>4</v>
      </c>
      <c r="FO12" s="21">
        <f>MASTER_DATA_MAPPED!FO12</f>
        <v>4</v>
      </c>
      <c r="FP12" s="21">
        <f>MASTER_DATA_MAPPED!FP12</f>
        <v>4</v>
      </c>
      <c r="FQ12" s="21">
        <f>MASTER_DATA_MAPPED!FQ12</f>
        <v>4</v>
      </c>
      <c r="FR12" s="21">
        <f>MASTER_DATA_MAPPED!FR12</f>
        <v>4</v>
      </c>
      <c r="FS12" s="21">
        <f>MASTER_DATA_MAPPED!FS12</f>
        <v>4</v>
      </c>
      <c r="FT12" s="21">
        <f>MASTER_DATA_MAPPED!FT12</f>
        <v>4</v>
      </c>
      <c r="FU12" s="21">
        <f>MASTER_DATA_MAPPED!FU12</f>
        <v>4</v>
      </c>
      <c r="FV12" s="21">
        <f>MASTER_DATA_MAPPED!FV12</f>
        <v>4</v>
      </c>
      <c r="FW12" s="21">
        <f>MASTER_DATA_MAPPED!FW12</f>
        <v>4</v>
      </c>
      <c r="FX12" s="21">
        <f>MASTER_DATA_MAPPED!FX12</f>
        <v>4</v>
      </c>
      <c r="FY12" s="21">
        <f>MASTER_DATA_MAPPED!FY12</f>
        <v>4</v>
      </c>
      <c r="FZ12" s="21">
        <f>MASTER_DATA_MAPPED!FZ12</f>
        <v>4</v>
      </c>
      <c r="GA12" s="21">
        <f>MASTER_DATA_MAPPED!GA12</f>
        <v>4</v>
      </c>
      <c r="GB12" s="21">
        <f>MASTER_DATA_MAPPED!GB12</f>
        <v>4</v>
      </c>
      <c r="GC12" s="21">
        <f>MASTER_DATA_MAPPED!GC12</f>
        <v>4</v>
      </c>
      <c r="GD12" s="21">
        <f>MASTER_DATA_MAPPED!GD12</f>
        <v>4</v>
      </c>
      <c r="GE12" s="21">
        <f>MASTER_DATA_MAPPED!GE12</f>
        <v>4</v>
      </c>
      <c r="GF12" s="21">
        <f>MASTER_DATA_MAPPED!GF12</f>
        <v>4</v>
      </c>
      <c r="GG12" s="21">
        <f>MASTER_DATA_MAPPED!GG12</f>
        <v>4</v>
      </c>
      <c r="GH12" s="21">
        <f>MASTER_DATA_MAPPED!GH12</f>
        <v>4</v>
      </c>
      <c r="GI12" s="21">
        <f>MASTER_DATA_MAPPED!GI12</f>
        <v>4</v>
      </c>
      <c r="GJ12" s="21">
        <f>MASTER_DATA_MAPPED!GJ12</f>
        <v>4</v>
      </c>
      <c r="GK12" s="21">
        <f>MASTER_DATA_MAPPED!GK12</f>
        <v>4</v>
      </c>
      <c r="GL12" s="21">
        <f>MASTER_DATA_MAPPED!GL12</f>
        <v>4</v>
      </c>
      <c r="GM12" s="21">
        <f>MASTER_DATA_MAPPED!GM12</f>
        <v>4</v>
      </c>
      <c r="GN12" s="21">
        <f>MASTER_DATA_MAPPED!GN12</f>
        <v>4</v>
      </c>
      <c r="GO12" s="21">
        <f>MASTER_DATA_MAPPED!GO12</f>
        <v>4</v>
      </c>
      <c r="GP12" s="21">
        <f>MASTER_DATA_MAPPED!GP12</f>
        <v>4</v>
      </c>
      <c r="GQ12" s="21">
        <f>MASTER_DATA_MAPPED!GQ12</f>
        <v>4</v>
      </c>
      <c r="GR12" s="21">
        <f>MASTER_DATA_MAPPED!GR12</f>
        <v>4</v>
      </c>
      <c r="GS12" s="21">
        <f>MASTER_DATA_MAPPED!GS12</f>
        <v>4</v>
      </c>
      <c r="GT12" s="21">
        <f>MASTER_DATA_MAPPED!GT12</f>
        <v>4</v>
      </c>
      <c r="GU12" s="21">
        <f>MASTER_DATA_MAPPED!GU12</f>
        <v>4</v>
      </c>
      <c r="GV12" s="21">
        <f>MASTER_DATA_MAPPED!GV12</f>
        <v>4</v>
      </c>
      <c r="GW12" s="21">
        <f>MASTER_DATA_MAPPED!GW12</f>
        <v>1</v>
      </c>
      <c r="GX12" s="21">
        <f>MASTER_DATA_MAPPED!GX12</f>
        <v>1</v>
      </c>
      <c r="GY12" s="21">
        <f>MASTER_DATA_MAPPED!GY12</f>
        <v>1</v>
      </c>
    </row>
    <row r="13" spans="4:207" s="102" customFormat="1" ht="18.75" x14ac:dyDescent="0.3">
      <c r="H13" s="103" t="s">
        <v>12</v>
      </c>
      <c r="I13" s="93">
        <f>MASTER_DATA_MAPPED!I13</f>
        <v>0</v>
      </c>
      <c r="J13" s="93">
        <f>MASTER_DATA_MAPPED!J13</f>
        <v>0</v>
      </c>
      <c r="K13" s="93">
        <f>MASTER_DATA_MAPPED!K13</f>
        <v>0</v>
      </c>
      <c r="L13" s="93">
        <f>MASTER_DATA_MAPPED!L13</f>
        <v>0.45</v>
      </c>
      <c r="M13" s="93">
        <f>MASTER_DATA_MAPPED!M13</f>
        <v>0.4</v>
      </c>
      <c r="N13" s="93">
        <f>MASTER_DATA_MAPPED!N13</f>
        <v>0.4</v>
      </c>
      <c r="O13" s="93">
        <f>MASTER_DATA_MAPPED!O13</f>
        <v>0.4</v>
      </c>
      <c r="P13" s="93">
        <f>MASTER_DATA_MAPPED!P13</f>
        <v>0.45</v>
      </c>
      <c r="Q13" s="93">
        <f>MASTER_DATA_MAPPED!Q13</f>
        <v>0.4</v>
      </c>
      <c r="R13" s="93">
        <f>MASTER_DATA_MAPPED!R13</f>
        <v>0.4</v>
      </c>
      <c r="S13" s="93">
        <f>MASTER_DATA_MAPPED!S13</f>
        <v>0.4</v>
      </c>
      <c r="T13" s="93">
        <f>MASTER_DATA_MAPPED!T13</f>
        <v>0.45</v>
      </c>
      <c r="U13" s="93">
        <f>MASTER_DATA_MAPPED!U13</f>
        <v>0.4</v>
      </c>
      <c r="V13" s="93">
        <f>MASTER_DATA_MAPPED!V13</f>
        <v>0.4</v>
      </c>
      <c r="W13" s="93">
        <f>MASTER_DATA_MAPPED!W13</f>
        <v>0.4</v>
      </c>
      <c r="X13" s="93">
        <f>MASTER_DATA_MAPPED!X13</f>
        <v>0.45</v>
      </c>
      <c r="Y13" s="93">
        <f>MASTER_DATA_MAPPED!Y13</f>
        <v>0.4</v>
      </c>
      <c r="Z13" s="93">
        <f>MASTER_DATA_MAPPED!Z13</f>
        <v>0.4</v>
      </c>
      <c r="AA13" s="93">
        <f>MASTER_DATA_MAPPED!AA13</f>
        <v>0.4</v>
      </c>
      <c r="AB13" s="93">
        <f>MASTER_DATA_MAPPED!AB13</f>
        <v>0.45</v>
      </c>
      <c r="AC13" s="93">
        <f>MASTER_DATA_MAPPED!AC13</f>
        <v>0.4</v>
      </c>
      <c r="AD13" s="93">
        <f>MASTER_DATA_MAPPED!AD13</f>
        <v>0.4</v>
      </c>
      <c r="AE13" s="93">
        <f>MASTER_DATA_MAPPED!AE13</f>
        <v>0.4</v>
      </c>
      <c r="AF13" s="93">
        <f>MASTER_DATA_MAPPED!AF13</f>
        <v>0.45</v>
      </c>
      <c r="AG13" s="93">
        <f>MASTER_DATA_MAPPED!AG13</f>
        <v>0.4</v>
      </c>
      <c r="AH13" s="93">
        <f>MASTER_DATA_MAPPED!AH13</f>
        <v>0.4</v>
      </c>
      <c r="AI13" s="93">
        <f>MASTER_DATA_MAPPED!AI13</f>
        <v>0.4</v>
      </c>
      <c r="AJ13" s="93">
        <f>MASTER_DATA_MAPPED!AJ13</f>
        <v>0.45</v>
      </c>
      <c r="AK13" s="93">
        <f>MASTER_DATA_MAPPED!AK13</f>
        <v>0.4</v>
      </c>
      <c r="AL13" s="93">
        <f>MASTER_DATA_MAPPED!AL13</f>
        <v>0.4</v>
      </c>
      <c r="AM13" s="93">
        <f>MASTER_DATA_MAPPED!AM13</f>
        <v>0.4</v>
      </c>
      <c r="AN13" s="93">
        <f>MASTER_DATA_MAPPED!AN13</f>
        <v>0.45</v>
      </c>
      <c r="AO13" s="93" t="str">
        <f>MASTER_DATA_MAPPED!AO13</f>
        <v>-</v>
      </c>
      <c r="AP13" s="93" t="str">
        <f>MASTER_DATA_MAPPED!AP13</f>
        <v>-</v>
      </c>
      <c r="AQ13" s="93" t="str">
        <f>MASTER_DATA_MAPPED!AQ13</f>
        <v>-</v>
      </c>
      <c r="AR13" s="93">
        <f>MASTER_DATA_MAPPED!AR13</f>
        <v>0.33</v>
      </c>
      <c r="AS13" s="93" t="str">
        <f>MASTER_DATA_MAPPED!AS13</f>
        <v>-</v>
      </c>
      <c r="AT13" s="93" t="str">
        <f>MASTER_DATA_MAPPED!AT13</f>
        <v>-</v>
      </c>
      <c r="AU13" s="93" t="str">
        <f>MASTER_DATA_MAPPED!AU13</f>
        <v>-</v>
      </c>
      <c r="AV13" s="93">
        <f>MASTER_DATA_MAPPED!AV13</f>
        <v>0.33</v>
      </c>
      <c r="AW13" s="93" t="str">
        <f>MASTER_DATA_MAPPED!AW13</f>
        <v>-</v>
      </c>
      <c r="AX13" s="93" t="str">
        <f>MASTER_DATA_MAPPED!AX13</f>
        <v>-</v>
      </c>
      <c r="AY13" s="93" t="str">
        <f>MASTER_DATA_MAPPED!AY13</f>
        <v>-</v>
      </c>
      <c r="AZ13" s="93">
        <f>MASTER_DATA_MAPPED!AZ13</f>
        <v>0.4</v>
      </c>
      <c r="BA13" s="93" t="str">
        <f>MASTER_DATA_MAPPED!BA13</f>
        <v>-</v>
      </c>
      <c r="BB13" s="93" t="str">
        <f>MASTER_DATA_MAPPED!BB13</f>
        <v>-</v>
      </c>
      <c r="BC13" s="93" t="str">
        <f>MASTER_DATA_MAPPED!BC13</f>
        <v>-</v>
      </c>
      <c r="BD13" s="93">
        <f>MASTER_DATA_MAPPED!BD13</f>
        <v>0.4</v>
      </c>
      <c r="BE13" s="93" t="str">
        <f>MASTER_DATA_MAPPED!BE13</f>
        <v>-</v>
      </c>
      <c r="BF13" s="93" t="str">
        <f>MASTER_DATA_MAPPED!BF13</f>
        <v>-</v>
      </c>
      <c r="BG13" s="93" t="str">
        <f>MASTER_DATA_MAPPED!BG13</f>
        <v>-</v>
      </c>
      <c r="BH13" s="93">
        <f>MASTER_DATA_MAPPED!BH13</f>
        <v>0.4</v>
      </c>
      <c r="BI13" s="93" t="str">
        <f>MASTER_DATA_MAPPED!BI13</f>
        <v>-</v>
      </c>
      <c r="BJ13" s="93" t="str">
        <f>MASTER_DATA_MAPPED!BJ13</f>
        <v>-</v>
      </c>
      <c r="BK13" s="93" t="str">
        <f>MASTER_DATA_MAPPED!BK13</f>
        <v>-</v>
      </c>
      <c r="BL13" s="93">
        <f>MASTER_DATA_MAPPED!BL13</f>
        <v>0.4</v>
      </c>
      <c r="BM13" s="93">
        <f>MASTER_DATA_MAPPED!BM13</f>
        <v>0.33</v>
      </c>
      <c r="BN13" s="93">
        <f>MASTER_DATA_MAPPED!BN13</f>
        <v>0.33</v>
      </c>
      <c r="BO13" s="93">
        <f>MASTER_DATA_MAPPED!BO13</f>
        <v>0.33</v>
      </c>
      <c r="BP13" s="93">
        <f>MASTER_DATA_MAPPED!BP13</f>
        <v>0.33</v>
      </c>
      <c r="BQ13" s="93">
        <f>MASTER_DATA_MAPPED!BQ13</f>
        <v>0.33</v>
      </c>
      <c r="BR13" s="93">
        <f>MASTER_DATA_MAPPED!BR13</f>
        <v>0.33</v>
      </c>
      <c r="BS13" s="93">
        <f>MASTER_DATA_MAPPED!BS13</f>
        <v>0.33</v>
      </c>
      <c r="BT13" s="93">
        <f>MASTER_DATA_MAPPED!BT13</f>
        <v>0.33</v>
      </c>
      <c r="BU13" s="93">
        <f>MASTER_DATA_MAPPED!BU13</f>
        <v>0.33</v>
      </c>
      <c r="BV13" s="93">
        <f>MASTER_DATA_MAPPED!BV13</f>
        <v>0.33</v>
      </c>
      <c r="BW13" s="93">
        <f>MASTER_DATA_MAPPED!BW13</f>
        <v>0.33</v>
      </c>
      <c r="BX13" s="93">
        <f>MASTER_DATA_MAPPED!BX13</f>
        <v>0.33</v>
      </c>
      <c r="BY13" s="93">
        <f>MASTER_DATA_MAPPED!BY13</f>
        <v>0.33</v>
      </c>
      <c r="BZ13" s="93">
        <f>MASTER_DATA_MAPPED!BZ13</f>
        <v>0.33</v>
      </c>
      <c r="CA13" s="93">
        <f>MASTER_DATA_MAPPED!CA13</f>
        <v>0.33</v>
      </c>
      <c r="CB13" s="93">
        <f>MASTER_DATA_MAPPED!CB13</f>
        <v>0.33</v>
      </c>
      <c r="CC13" s="93">
        <f>MASTER_DATA_MAPPED!CC13</f>
        <v>0.33</v>
      </c>
      <c r="CD13" s="93">
        <f>MASTER_DATA_MAPPED!CD13</f>
        <v>0.33</v>
      </c>
      <c r="CE13" s="93">
        <f>MASTER_DATA_MAPPED!CE13</f>
        <v>0.33</v>
      </c>
      <c r="CF13" s="93">
        <f>MASTER_DATA_MAPPED!CF13</f>
        <v>0.33</v>
      </c>
      <c r="CG13" s="93">
        <f>MASTER_DATA_MAPPED!CG13</f>
        <v>0</v>
      </c>
      <c r="CH13" s="93">
        <f>MASTER_DATA_MAPPED!CH13</f>
        <v>0</v>
      </c>
      <c r="CI13" s="93">
        <f>MASTER_DATA_MAPPED!CI13</f>
        <v>0</v>
      </c>
      <c r="CJ13" s="93">
        <f>MASTER_DATA_MAPPED!CJ13</f>
        <v>0.4</v>
      </c>
      <c r="CK13" s="93">
        <f>MASTER_DATA_MAPPED!CK13</f>
        <v>0</v>
      </c>
      <c r="CL13" s="93">
        <f>MASTER_DATA_MAPPED!CL13</f>
        <v>0</v>
      </c>
      <c r="CM13" s="93">
        <f>MASTER_DATA_MAPPED!CM13</f>
        <v>0</v>
      </c>
      <c r="CN13" s="93">
        <f>MASTER_DATA_MAPPED!CN13</f>
        <v>0.4</v>
      </c>
      <c r="CO13" s="93">
        <f>MASTER_DATA_MAPPED!CO13</f>
        <v>0</v>
      </c>
      <c r="CP13" s="93">
        <f>MASTER_DATA_MAPPED!CP13</f>
        <v>0</v>
      </c>
      <c r="CQ13" s="93">
        <f>MASTER_DATA_MAPPED!CQ13</f>
        <v>0</v>
      </c>
      <c r="CR13" s="93">
        <f>MASTER_DATA_MAPPED!CR13</f>
        <v>0.4</v>
      </c>
      <c r="CS13" s="93">
        <f>MASTER_DATA_MAPPED!CS13</f>
        <v>0</v>
      </c>
      <c r="CT13" s="93">
        <f>MASTER_DATA_MAPPED!CT13</f>
        <v>0</v>
      </c>
      <c r="CU13" s="93">
        <f>MASTER_DATA_MAPPED!CU13</f>
        <v>0</v>
      </c>
      <c r="CV13" s="93">
        <f>MASTER_DATA_MAPPED!CV13</f>
        <v>0.33</v>
      </c>
      <c r="CW13" s="93">
        <f>MASTER_DATA_MAPPED!CW13</f>
        <v>0</v>
      </c>
      <c r="CX13" s="93">
        <f>MASTER_DATA_MAPPED!CX13</f>
        <v>0</v>
      </c>
      <c r="CY13" s="93">
        <f>MASTER_DATA_MAPPED!CY13</f>
        <v>0</v>
      </c>
      <c r="CZ13" s="93">
        <f>MASTER_DATA_MAPPED!CZ13</f>
        <v>0.33</v>
      </c>
      <c r="DA13" s="93">
        <f>MASTER_DATA_MAPPED!DA13</f>
        <v>0</v>
      </c>
      <c r="DB13" s="93">
        <f>MASTER_DATA_MAPPED!DB13</f>
        <v>0</v>
      </c>
      <c r="DC13" s="93">
        <f>MASTER_DATA_MAPPED!DC13</f>
        <v>0</v>
      </c>
      <c r="DD13" s="93">
        <f>MASTER_DATA_MAPPED!DD13</f>
        <v>0</v>
      </c>
      <c r="DE13" s="93">
        <f>MASTER_DATA_MAPPED!DE13</f>
        <v>0</v>
      </c>
      <c r="DF13" s="93">
        <f>MASTER_DATA_MAPPED!DF13</f>
        <v>0</v>
      </c>
      <c r="DG13" s="93">
        <f>MASTER_DATA_MAPPED!DG13</f>
        <v>0</v>
      </c>
      <c r="DH13" s="93">
        <f>MASTER_DATA_MAPPED!DH13</f>
        <v>0.35</v>
      </c>
      <c r="DI13" s="93">
        <f>MASTER_DATA_MAPPED!DI13</f>
        <v>0</v>
      </c>
      <c r="DJ13" s="93">
        <f>MASTER_DATA_MAPPED!DJ13</f>
        <v>0</v>
      </c>
      <c r="DK13" s="93">
        <f>MASTER_DATA_MAPPED!DK13</f>
        <v>0</v>
      </c>
      <c r="DL13" s="93">
        <f>MASTER_DATA_MAPPED!DL13</f>
        <v>0.35</v>
      </c>
      <c r="DM13" s="93">
        <f>MASTER_DATA_MAPPED!DM13</f>
        <v>0</v>
      </c>
      <c r="DN13" s="93">
        <f>MASTER_DATA_MAPPED!DN13</f>
        <v>0</v>
      </c>
      <c r="DO13" s="93">
        <f>MASTER_DATA_MAPPED!DO13</f>
        <v>0</v>
      </c>
      <c r="DP13" s="93">
        <f>MASTER_DATA_MAPPED!DP13</f>
        <v>0.35</v>
      </c>
      <c r="DQ13" s="93">
        <f>MASTER_DATA_MAPPED!DQ13</f>
        <v>0</v>
      </c>
      <c r="DR13" s="93">
        <f>MASTER_DATA_MAPPED!DR13</f>
        <v>0</v>
      </c>
      <c r="DS13" s="93">
        <f>MASTER_DATA_MAPPED!DS13</f>
        <v>0</v>
      </c>
      <c r="DT13" s="93">
        <f>MASTER_DATA_MAPPED!DT13</f>
        <v>0.35</v>
      </c>
      <c r="DU13" s="93">
        <f>MASTER_DATA_MAPPED!DU13</f>
        <v>0</v>
      </c>
      <c r="DV13" s="93">
        <f>MASTER_DATA_MAPPED!DV13</f>
        <v>0</v>
      </c>
      <c r="DW13" s="93">
        <f>MASTER_DATA_MAPPED!DW13</f>
        <v>0</v>
      </c>
      <c r="DX13" s="93">
        <f>MASTER_DATA_MAPPED!DX13</f>
        <v>0.35</v>
      </c>
      <c r="DY13" s="93">
        <f>MASTER_DATA_MAPPED!DY13</f>
        <v>0</v>
      </c>
      <c r="DZ13" s="93">
        <f>MASTER_DATA_MAPPED!DZ13</f>
        <v>0</v>
      </c>
      <c r="EA13" s="93">
        <f>MASTER_DATA_MAPPED!EA13</f>
        <v>0</v>
      </c>
      <c r="EB13" s="93">
        <f>MASTER_DATA_MAPPED!EB13</f>
        <v>0.35</v>
      </c>
      <c r="EC13" s="93">
        <f>MASTER_DATA_MAPPED!EC13</f>
        <v>0</v>
      </c>
      <c r="ED13" s="93">
        <f>MASTER_DATA_MAPPED!ED13</f>
        <v>0</v>
      </c>
      <c r="EE13" s="93">
        <f>MASTER_DATA_MAPPED!EE13</f>
        <v>0</v>
      </c>
      <c r="EF13" s="93" t="str">
        <f>MASTER_DATA_MAPPED!EF13</f>
        <v>PRISM efficiency to compute Mwe</v>
      </c>
      <c r="EG13" s="93">
        <f>MASTER_DATA_MAPPED!EG13</f>
        <v>0.45</v>
      </c>
      <c r="EH13" s="93">
        <f>MASTER_DATA_MAPPED!EH13</f>
        <v>0.45</v>
      </c>
      <c r="EI13" s="93">
        <f>MASTER_DATA_MAPPED!EI13</f>
        <v>0.45</v>
      </c>
      <c r="EJ13" s="93">
        <f>MASTER_DATA_MAPPED!EJ13</f>
        <v>0.33</v>
      </c>
      <c r="EK13" s="93">
        <f>MASTER_DATA_MAPPED!EK13</f>
        <v>0.38</v>
      </c>
      <c r="EL13" s="93">
        <f>MASTER_DATA_MAPPED!EL13</f>
        <v>0.38</v>
      </c>
      <c r="EM13" s="93">
        <f>MASTER_DATA_MAPPED!EM13</f>
        <v>0.38</v>
      </c>
      <c r="EN13" s="93">
        <f>MASTER_DATA_MAPPED!EN13</f>
        <v>0.38</v>
      </c>
      <c r="EO13" s="93">
        <f>MASTER_DATA_MAPPED!EO13</f>
        <v>0.45</v>
      </c>
      <c r="EP13" s="93">
        <f>MASTER_DATA_MAPPED!EP13</f>
        <v>0.45</v>
      </c>
      <c r="EQ13" s="93">
        <f>MASTER_DATA_MAPPED!EQ13</f>
        <v>0.45</v>
      </c>
      <c r="ER13" s="93">
        <f>MASTER_DATA_MAPPED!ER13</f>
        <v>0.45</v>
      </c>
      <c r="ES13" s="93">
        <f>MASTER_DATA_MAPPED!ES13</f>
        <v>45</v>
      </c>
      <c r="ET13" s="93">
        <f>MASTER_DATA_MAPPED!ET13</f>
        <v>45</v>
      </c>
      <c r="EU13" s="93">
        <f>MASTER_DATA_MAPPED!EU13</f>
        <v>45</v>
      </c>
      <c r="EV13" s="93">
        <f>MASTER_DATA_MAPPED!EV13</f>
        <v>0.45</v>
      </c>
      <c r="EW13" s="93">
        <f>MASTER_DATA_MAPPED!EW13</f>
        <v>0</v>
      </c>
      <c r="EX13" s="93">
        <f>MASTER_DATA_MAPPED!EX13</f>
        <v>0</v>
      </c>
      <c r="EY13" s="93">
        <f>MASTER_DATA_MAPPED!EY13</f>
        <v>0</v>
      </c>
      <c r="EZ13" s="93">
        <f>MASTER_DATA_MAPPED!EZ13</f>
        <v>0.39100000000000001</v>
      </c>
      <c r="FA13" s="93">
        <f>MASTER_DATA_MAPPED!FA13</f>
        <v>0</v>
      </c>
      <c r="FB13" s="93">
        <f>MASTER_DATA_MAPPED!FB13</f>
        <v>0</v>
      </c>
      <c r="FC13" s="93">
        <f>MASTER_DATA_MAPPED!FC13</f>
        <v>0</v>
      </c>
      <c r="FD13" s="93">
        <f>MASTER_DATA_MAPPED!FD13</f>
        <v>0.39100000000000001</v>
      </c>
      <c r="FE13" s="93">
        <f>MASTER_DATA_MAPPED!FE13</f>
        <v>0</v>
      </c>
      <c r="FF13" s="93">
        <f>MASTER_DATA_MAPPED!FF13</f>
        <v>0</v>
      </c>
      <c r="FG13" s="93">
        <f>MASTER_DATA_MAPPED!FG13</f>
        <v>0</v>
      </c>
      <c r="FH13" s="93">
        <f>MASTER_DATA_MAPPED!FH13</f>
        <v>0.39100000000000001</v>
      </c>
      <c r="FI13" s="93">
        <f>MASTER_DATA_MAPPED!FI13</f>
        <v>0</v>
      </c>
      <c r="FJ13" s="93">
        <f>MASTER_DATA_MAPPED!FJ13</f>
        <v>0</v>
      </c>
      <c r="FK13" s="93">
        <f>MASTER_DATA_MAPPED!FK13</f>
        <v>0</v>
      </c>
      <c r="FL13" s="93">
        <f>MASTER_DATA_MAPPED!FL13</f>
        <v>0.39100000000000001</v>
      </c>
      <c r="FM13" s="93">
        <f>MASTER_DATA_MAPPED!FM13</f>
        <v>0.38500000000000001</v>
      </c>
      <c r="FN13" s="93">
        <f>MASTER_DATA_MAPPED!FN13</f>
        <v>0.38500000000000001</v>
      </c>
      <c r="FO13" s="93">
        <f>MASTER_DATA_MAPPED!FO13</f>
        <v>0.38500000000000001</v>
      </c>
      <c r="FP13" s="93">
        <f>MASTER_DATA_MAPPED!FP13</f>
        <v>0.38500000000000001</v>
      </c>
      <c r="FQ13" s="93">
        <f>MASTER_DATA_MAPPED!FQ13</f>
        <v>0.38500000000000001</v>
      </c>
      <c r="FR13" s="93">
        <f>MASTER_DATA_MAPPED!FR13</f>
        <v>0.38500000000000001</v>
      </c>
      <c r="FS13" s="93">
        <f>MASTER_DATA_MAPPED!FS13</f>
        <v>0.38500000000000001</v>
      </c>
      <c r="FT13" s="93">
        <f>MASTER_DATA_MAPPED!FT13</f>
        <v>0.38500000000000001</v>
      </c>
      <c r="FU13" s="93">
        <f>MASTER_DATA_MAPPED!FU13</f>
        <v>0.38500000000000001</v>
      </c>
      <c r="FV13" s="93">
        <f>MASTER_DATA_MAPPED!FV13</f>
        <v>0.38500000000000001</v>
      </c>
      <c r="FW13" s="93">
        <f>MASTER_DATA_MAPPED!FW13</f>
        <v>0.38500000000000001</v>
      </c>
      <c r="FX13" s="93">
        <f>MASTER_DATA_MAPPED!FX13</f>
        <v>0.38500000000000001</v>
      </c>
      <c r="FY13" s="93">
        <f>MASTER_DATA_MAPPED!FY13</f>
        <v>0.44800000000000001</v>
      </c>
      <c r="FZ13" s="93">
        <f>MASTER_DATA_MAPPED!FZ13</f>
        <v>0.44800000000000001</v>
      </c>
      <c r="GA13" s="93">
        <f>MASTER_DATA_MAPPED!GA13</f>
        <v>0.44800000000000001</v>
      </c>
      <c r="GB13" s="93">
        <f>MASTER_DATA_MAPPED!GB13</f>
        <v>0.44800000000000001</v>
      </c>
      <c r="GC13" s="93">
        <f>MASTER_DATA_MAPPED!GC13</f>
        <v>0.44800000000000001</v>
      </c>
      <c r="GD13" s="93">
        <f>MASTER_DATA_MAPPED!GD13</f>
        <v>0.44800000000000001</v>
      </c>
      <c r="GE13" s="93">
        <f>MASTER_DATA_MAPPED!GE13</f>
        <v>0.44800000000000001</v>
      </c>
      <c r="GF13" s="93">
        <f>MASTER_DATA_MAPPED!GF13</f>
        <v>0.44800000000000001</v>
      </c>
      <c r="GG13" s="93">
        <f>MASTER_DATA_MAPPED!GG13</f>
        <v>0.44800000000000001</v>
      </c>
      <c r="GH13" s="93">
        <f>MASTER_DATA_MAPPED!GH13</f>
        <v>0.44800000000000001</v>
      </c>
      <c r="GI13" s="93">
        <f>MASTER_DATA_MAPPED!GI13</f>
        <v>0.44800000000000001</v>
      </c>
      <c r="GJ13" s="93">
        <f>MASTER_DATA_MAPPED!GJ13</f>
        <v>0.44800000000000001</v>
      </c>
      <c r="GK13" s="93">
        <f>MASTER_DATA_MAPPED!GK13</f>
        <v>0.48299999999999998</v>
      </c>
      <c r="GL13" s="93">
        <f>MASTER_DATA_MAPPED!GL13</f>
        <v>0.48299999999999998</v>
      </c>
      <c r="GM13" s="93">
        <f>MASTER_DATA_MAPPED!GM13</f>
        <v>0.48299999999999998</v>
      </c>
      <c r="GN13" s="93">
        <f>MASTER_DATA_MAPPED!GN13</f>
        <v>0.48299999999999998</v>
      </c>
      <c r="GO13" s="93">
        <f>MASTER_DATA_MAPPED!GO13</f>
        <v>0.48299999999999998</v>
      </c>
      <c r="GP13" s="93">
        <f>MASTER_DATA_MAPPED!GP13</f>
        <v>0.48299999999999998</v>
      </c>
      <c r="GQ13" s="93">
        <f>MASTER_DATA_MAPPED!GQ13</f>
        <v>0.48299999999999998</v>
      </c>
      <c r="GR13" s="93">
        <f>MASTER_DATA_MAPPED!GR13</f>
        <v>0.48299999999999998</v>
      </c>
      <c r="GS13" s="93">
        <f>MASTER_DATA_MAPPED!GS13</f>
        <v>0.48299999999999998</v>
      </c>
      <c r="GT13" s="93">
        <f>MASTER_DATA_MAPPED!GT13</f>
        <v>0.48299999999999998</v>
      </c>
      <c r="GU13" s="93">
        <f>MASTER_DATA_MAPPED!GU13</f>
        <v>0.48299999999999998</v>
      </c>
      <c r="GV13" s="93">
        <f>MASTER_DATA_MAPPED!GV13</f>
        <v>0.48299999999999998</v>
      </c>
      <c r="GW13" s="93">
        <f>MASTER_DATA_MAPPED!GW13</f>
        <v>0.4</v>
      </c>
      <c r="GX13" s="93">
        <f>MASTER_DATA_MAPPED!GX13</f>
        <v>0.4</v>
      </c>
      <c r="GY13" s="93">
        <f>MASTER_DATA_MAPPED!GY13</f>
        <v>0.4</v>
      </c>
    </row>
    <row r="14" spans="4:207" ht="18.75" x14ac:dyDescent="0.3">
      <c r="D14" s="192"/>
      <c r="H14" s="103" t="s">
        <v>13</v>
      </c>
      <c r="I14" s="21">
        <f>MASTER_DATA_MAPPED!I14</f>
        <v>281</v>
      </c>
      <c r="J14" s="21">
        <f>MASTER_DATA_MAPPED!J14</f>
        <v>281</v>
      </c>
      <c r="K14" s="21">
        <f>MASTER_DATA_MAPPED!K14</f>
        <v>281</v>
      </c>
      <c r="L14" s="21">
        <f>MASTER_DATA_MAPPED!L14</f>
        <v>281</v>
      </c>
      <c r="M14" s="21">
        <f>MASTER_DATA_MAPPED!M14</f>
        <v>164</v>
      </c>
      <c r="N14" s="21">
        <f>MASTER_DATA_MAPPED!N14</f>
        <v>164</v>
      </c>
      <c r="O14" s="21">
        <f>MASTER_DATA_MAPPED!O14</f>
        <v>164</v>
      </c>
      <c r="P14" s="21">
        <f>MASTER_DATA_MAPPED!P14</f>
        <v>281</v>
      </c>
      <c r="Q14" s="21">
        <f>MASTER_DATA_MAPPED!Q14</f>
        <v>281</v>
      </c>
      <c r="R14" s="21">
        <f>MASTER_DATA_MAPPED!R14</f>
        <v>281</v>
      </c>
      <c r="S14" s="21">
        <f>MASTER_DATA_MAPPED!S14</f>
        <v>281</v>
      </c>
      <c r="T14" s="21">
        <f>MASTER_DATA_MAPPED!T14</f>
        <v>281</v>
      </c>
      <c r="U14" s="21">
        <f>MASTER_DATA_MAPPED!U14</f>
        <v>281</v>
      </c>
      <c r="V14" s="21">
        <f>MASTER_DATA_MAPPED!V14</f>
        <v>281</v>
      </c>
      <c r="W14" s="21">
        <f>MASTER_DATA_MAPPED!W14</f>
        <v>281</v>
      </c>
      <c r="X14" s="21">
        <f>MASTER_DATA_MAPPED!X14</f>
        <v>281</v>
      </c>
      <c r="Y14" s="21">
        <f>MASTER_DATA_MAPPED!Y14</f>
        <v>164</v>
      </c>
      <c r="Z14" s="21">
        <f>MASTER_DATA_MAPPED!Z14</f>
        <v>164</v>
      </c>
      <c r="AA14" s="21">
        <f>MASTER_DATA_MAPPED!AA14</f>
        <v>164</v>
      </c>
      <c r="AB14" s="21">
        <f>MASTER_DATA_MAPPED!AB14</f>
        <v>164</v>
      </c>
      <c r="AC14" s="21">
        <f>MASTER_DATA_MAPPED!AC14</f>
        <v>164</v>
      </c>
      <c r="AD14" s="21">
        <f>MASTER_DATA_MAPPED!AD14</f>
        <v>164</v>
      </c>
      <c r="AE14" s="21">
        <f>MASTER_DATA_MAPPED!AE14</f>
        <v>164</v>
      </c>
      <c r="AF14" s="21">
        <f>MASTER_DATA_MAPPED!AF14</f>
        <v>164</v>
      </c>
      <c r="AG14" s="21">
        <f>MASTER_DATA_MAPPED!AG14</f>
        <v>164</v>
      </c>
      <c r="AH14" s="21">
        <f>MASTER_DATA_MAPPED!AH14</f>
        <v>164</v>
      </c>
      <c r="AI14" s="21">
        <f>MASTER_DATA_MAPPED!AI14</f>
        <v>164</v>
      </c>
      <c r="AJ14" s="21">
        <f>MASTER_DATA_MAPPED!AJ14</f>
        <v>164</v>
      </c>
      <c r="AK14" s="21">
        <f>MASTER_DATA_MAPPED!AK14</f>
        <v>164</v>
      </c>
      <c r="AL14" s="21">
        <f>MASTER_DATA_MAPPED!AL14</f>
        <v>164</v>
      </c>
      <c r="AM14" s="21">
        <f>MASTER_DATA_MAPPED!AM14</f>
        <v>164</v>
      </c>
      <c r="AN14" s="21">
        <f>MASTER_DATA_MAPPED!AN14</f>
        <v>164</v>
      </c>
      <c r="AO14" s="21">
        <f>MASTER_DATA_MAPPED!AO14</f>
        <v>1100</v>
      </c>
      <c r="AP14" s="21">
        <f>MASTER_DATA_MAPPED!AP14</f>
        <v>1100</v>
      </c>
      <c r="AQ14" s="21">
        <f>MASTER_DATA_MAPPED!AQ14</f>
        <v>1100</v>
      </c>
      <c r="AR14" s="21">
        <f>MASTER_DATA_MAPPED!AR14</f>
        <v>1100</v>
      </c>
      <c r="AS14" s="21">
        <f>MASTER_DATA_MAPPED!AS14</f>
        <v>1100</v>
      </c>
      <c r="AT14" s="21">
        <f>MASTER_DATA_MAPPED!AT14</f>
        <v>1100</v>
      </c>
      <c r="AU14" s="21">
        <f>MASTER_DATA_MAPPED!AU14</f>
        <v>1100</v>
      </c>
      <c r="AV14" s="21">
        <f>MASTER_DATA_MAPPED!AV14</f>
        <v>1100</v>
      </c>
      <c r="AW14" s="21">
        <f>MASTER_DATA_MAPPED!AW14</f>
        <v>275</v>
      </c>
      <c r="AX14" s="21">
        <f>MASTER_DATA_MAPPED!AX14</f>
        <v>275</v>
      </c>
      <c r="AY14" s="21">
        <f>MASTER_DATA_MAPPED!AY14</f>
        <v>275</v>
      </c>
      <c r="AZ14" s="21">
        <f>MASTER_DATA_MAPPED!AZ14</f>
        <v>275</v>
      </c>
      <c r="BA14" s="21">
        <f>MASTER_DATA_MAPPED!BA14</f>
        <v>275</v>
      </c>
      <c r="BB14" s="21">
        <f>MASTER_DATA_MAPPED!BB14</f>
        <v>275</v>
      </c>
      <c r="BC14" s="21">
        <f>MASTER_DATA_MAPPED!BC14</f>
        <v>275</v>
      </c>
      <c r="BD14" s="21">
        <f>MASTER_DATA_MAPPED!BD14</f>
        <v>275</v>
      </c>
      <c r="BE14" s="21">
        <f>MASTER_DATA_MAPPED!BE14</f>
        <v>154</v>
      </c>
      <c r="BF14" s="21">
        <f>MASTER_DATA_MAPPED!BF14</f>
        <v>154</v>
      </c>
      <c r="BG14" s="21">
        <f>MASTER_DATA_MAPPED!BG14</f>
        <v>154</v>
      </c>
      <c r="BH14" s="21">
        <f>MASTER_DATA_MAPPED!BH14</f>
        <v>154</v>
      </c>
      <c r="BI14" s="21">
        <f>MASTER_DATA_MAPPED!BI14</f>
        <v>154</v>
      </c>
      <c r="BJ14" s="21">
        <f>MASTER_DATA_MAPPED!BJ14</f>
        <v>154</v>
      </c>
      <c r="BK14" s="21">
        <f>MASTER_DATA_MAPPED!BK14</f>
        <v>154</v>
      </c>
      <c r="BL14" s="21">
        <f>MASTER_DATA_MAPPED!BL14</f>
        <v>154</v>
      </c>
      <c r="BM14" s="21">
        <f>MASTER_DATA_MAPPED!BM14</f>
        <v>1144</v>
      </c>
      <c r="BN14" s="21">
        <f>MASTER_DATA_MAPPED!BN14</f>
        <v>1144</v>
      </c>
      <c r="BO14" s="21">
        <f>MASTER_DATA_MAPPED!BO14</f>
        <v>1144</v>
      </c>
      <c r="BP14" s="21">
        <f>MASTER_DATA_MAPPED!BP14</f>
        <v>1144</v>
      </c>
      <c r="BQ14" s="21">
        <f>MASTER_DATA_MAPPED!BQ14</f>
        <v>1144</v>
      </c>
      <c r="BR14" s="21">
        <f>MASTER_DATA_MAPPED!BR14</f>
        <v>1144</v>
      </c>
      <c r="BS14" s="21">
        <f>MASTER_DATA_MAPPED!BS14</f>
        <v>1144</v>
      </c>
      <c r="BT14" s="21">
        <f>MASTER_DATA_MAPPED!BT14</f>
        <v>1144</v>
      </c>
      <c r="BU14" s="21">
        <f>MASTER_DATA_MAPPED!BU14</f>
        <v>587</v>
      </c>
      <c r="BV14" s="21">
        <f>MASTER_DATA_MAPPED!BV14</f>
        <v>587</v>
      </c>
      <c r="BW14" s="21">
        <f>MASTER_DATA_MAPPED!BW14</f>
        <v>587</v>
      </c>
      <c r="BX14" s="21">
        <f>MASTER_DATA_MAPPED!BX14</f>
        <v>587</v>
      </c>
      <c r="BY14" s="21">
        <f>MASTER_DATA_MAPPED!BY14</f>
        <v>1144</v>
      </c>
      <c r="BZ14" s="21">
        <f>MASTER_DATA_MAPPED!BZ14</f>
        <v>1144</v>
      </c>
      <c r="CA14" s="21">
        <f>MASTER_DATA_MAPPED!CA14</f>
        <v>1144</v>
      </c>
      <c r="CB14" s="21">
        <f>MASTER_DATA_MAPPED!CB14</f>
        <v>1144</v>
      </c>
      <c r="CC14" s="21">
        <f>MASTER_DATA_MAPPED!CC14</f>
        <v>587</v>
      </c>
      <c r="CD14" s="21">
        <f>MASTER_DATA_MAPPED!CD14</f>
        <v>587</v>
      </c>
      <c r="CE14" s="21">
        <f>MASTER_DATA_MAPPED!CE14</f>
        <v>587</v>
      </c>
      <c r="CF14" s="21">
        <f>MASTER_DATA_MAPPED!CF14</f>
        <v>587</v>
      </c>
      <c r="CG14" s="21">
        <f>MASTER_DATA_MAPPED!CG14</f>
        <v>350</v>
      </c>
      <c r="CH14" s="21">
        <f>MASTER_DATA_MAPPED!CH14</f>
        <v>350</v>
      </c>
      <c r="CI14" s="21">
        <f>MASTER_DATA_MAPPED!CI14</f>
        <v>350</v>
      </c>
      <c r="CJ14" s="21">
        <f>MASTER_DATA_MAPPED!CJ14</f>
        <v>133</v>
      </c>
      <c r="CK14" s="21">
        <f>MASTER_DATA_MAPPED!CK14</f>
        <v>300</v>
      </c>
      <c r="CL14" s="21">
        <f>MASTER_DATA_MAPPED!CL14</f>
        <v>300</v>
      </c>
      <c r="CM14" s="21">
        <f>MASTER_DATA_MAPPED!CM14</f>
        <v>300</v>
      </c>
      <c r="CN14" s="21">
        <f>MASTER_DATA_MAPPED!CN14</f>
        <v>300</v>
      </c>
      <c r="CO14" s="21">
        <f>MASTER_DATA_MAPPED!CO14</f>
        <v>104</v>
      </c>
      <c r="CP14" s="21">
        <f>MASTER_DATA_MAPPED!CP14</f>
        <v>104</v>
      </c>
      <c r="CQ14" s="21">
        <f>MASTER_DATA_MAPPED!CQ14</f>
        <v>104</v>
      </c>
      <c r="CR14" s="21">
        <f>MASTER_DATA_MAPPED!CR14</f>
        <v>104</v>
      </c>
      <c r="CS14" s="21">
        <f>MASTER_DATA_MAPPED!CS14</f>
        <v>290</v>
      </c>
      <c r="CT14" s="21">
        <f>MASTER_DATA_MAPPED!CT14</f>
        <v>290</v>
      </c>
      <c r="CU14" s="21">
        <f>MASTER_DATA_MAPPED!CU14</f>
        <v>290</v>
      </c>
      <c r="CV14" s="21">
        <f>MASTER_DATA_MAPPED!CV14</f>
        <v>290</v>
      </c>
      <c r="CW14" s="21">
        <f>MASTER_DATA_MAPPED!CW14</f>
        <v>74</v>
      </c>
      <c r="CX14" s="21">
        <f>MASTER_DATA_MAPPED!CX14</f>
        <v>74</v>
      </c>
      <c r="CY14" s="21">
        <f>MASTER_DATA_MAPPED!CY14</f>
        <v>74</v>
      </c>
      <c r="CZ14" s="21">
        <f>MASTER_DATA_MAPPED!CZ14</f>
        <v>77</v>
      </c>
      <c r="DA14" s="21">
        <f>MASTER_DATA_MAPPED!DA14</f>
        <v>0</v>
      </c>
      <c r="DB14" s="21">
        <f>MASTER_DATA_MAPPED!DB14</f>
        <v>0</v>
      </c>
      <c r="DC14" s="21">
        <f>MASTER_DATA_MAPPED!DC14</f>
        <v>0</v>
      </c>
      <c r="DD14" s="21">
        <f>MASTER_DATA_MAPPED!DD14</f>
        <v>0</v>
      </c>
      <c r="DE14" s="21">
        <f>MASTER_DATA_MAPPED!DE14</f>
        <v>165</v>
      </c>
      <c r="DF14" s="21">
        <f>MASTER_DATA_MAPPED!DF14</f>
        <v>165</v>
      </c>
      <c r="DG14" s="21">
        <f>MASTER_DATA_MAPPED!DG14</f>
        <v>165</v>
      </c>
      <c r="DH14" s="21">
        <f>MASTER_DATA_MAPPED!DH14</f>
        <v>165</v>
      </c>
      <c r="DI14" s="21">
        <f>MASTER_DATA_MAPPED!DI14</f>
        <v>311</v>
      </c>
      <c r="DJ14" s="21">
        <f>MASTER_DATA_MAPPED!DJ14</f>
        <v>311</v>
      </c>
      <c r="DK14" s="21">
        <f>MASTER_DATA_MAPPED!DK14</f>
        <v>311</v>
      </c>
      <c r="DL14" s="21">
        <f>MASTER_DATA_MAPPED!DL14</f>
        <v>311</v>
      </c>
      <c r="DM14" s="21">
        <f>MASTER_DATA_MAPPED!DM14</f>
        <v>311</v>
      </c>
      <c r="DN14" s="21">
        <f>MASTER_DATA_MAPPED!DN14</f>
        <v>311</v>
      </c>
      <c r="DO14" s="21">
        <f>MASTER_DATA_MAPPED!DO14</f>
        <v>311</v>
      </c>
      <c r="DP14" s="21">
        <f>MASTER_DATA_MAPPED!DP14</f>
        <v>311</v>
      </c>
      <c r="DQ14" s="21">
        <f>MASTER_DATA_MAPPED!DQ14</f>
        <v>311</v>
      </c>
      <c r="DR14" s="21">
        <f>MASTER_DATA_MAPPED!DR14</f>
        <v>311</v>
      </c>
      <c r="DS14" s="21">
        <f>MASTER_DATA_MAPPED!DS14</f>
        <v>311</v>
      </c>
      <c r="DT14" s="21">
        <f>MASTER_DATA_MAPPED!DT14</f>
        <v>311</v>
      </c>
      <c r="DU14" s="21">
        <f>MASTER_DATA_MAPPED!DU14</f>
        <v>311</v>
      </c>
      <c r="DV14" s="21">
        <f>MASTER_DATA_MAPPED!DV14</f>
        <v>311</v>
      </c>
      <c r="DW14" s="21">
        <f>MASTER_DATA_MAPPED!DW14</f>
        <v>311</v>
      </c>
      <c r="DX14" s="21">
        <f>MASTER_DATA_MAPPED!DX14</f>
        <v>311</v>
      </c>
      <c r="DY14" s="21">
        <f>MASTER_DATA_MAPPED!DY14</f>
        <v>311</v>
      </c>
      <c r="DZ14" s="21">
        <f>MASTER_DATA_MAPPED!DZ14</f>
        <v>311</v>
      </c>
      <c r="EA14" s="21">
        <f>MASTER_DATA_MAPPED!EA14</f>
        <v>311</v>
      </c>
      <c r="EB14" s="21">
        <f>MASTER_DATA_MAPPED!EB14</f>
        <v>311</v>
      </c>
      <c r="EC14" s="21">
        <f>MASTER_DATA_MAPPED!EC14</f>
        <v>0</v>
      </c>
      <c r="ED14" s="21">
        <f>MASTER_DATA_MAPPED!ED14</f>
        <v>0</v>
      </c>
      <c r="EE14" s="21">
        <f>MASTER_DATA_MAPPED!EE14</f>
        <v>0</v>
      </c>
      <c r="EF14" s="21" t="str">
        <f>MASTER_DATA_MAPPED!EF14</f>
        <v>VTR is not intended for elextricity production</v>
      </c>
      <c r="EG14" s="21">
        <f>MASTER_DATA_MAPPED!EG14</f>
        <v>60</v>
      </c>
      <c r="EH14" s="21">
        <f>MASTER_DATA_MAPPED!EH14</f>
        <v>60</v>
      </c>
      <c r="EI14" s="21">
        <f>MASTER_DATA_MAPPED!EI14</f>
        <v>60</v>
      </c>
      <c r="EJ14" s="21">
        <f>MASTER_DATA_MAPPED!EJ14</f>
        <v>60</v>
      </c>
      <c r="EK14" s="21">
        <f>MASTER_DATA_MAPPED!EK14</f>
        <v>380</v>
      </c>
      <c r="EL14" s="21">
        <f>MASTER_DATA_MAPPED!EL14</f>
        <v>380</v>
      </c>
      <c r="EM14" s="21">
        <f>MASTER_DATA_MAPPED!EM14</f>
        <v>380</v>
      </c>
      <c r="EN14" s="21">
        <f>MASTER_DATA_MAPPED!EN14</f>
        <v>380</v>
      </c>
      <c r="EO14" s="21">
        <f>MASTER_DATA_MAPPED!EO14</f>
        <v>1500</v>
      </c>
      <c r="EP14" s="21">
        <f>MASTER_DATA_MAPPED!EP14</f>
        <v>1500</v>
      </c>
      <c r="EQ14" s="21">
        <f>MASTER_DATA_MAPPED!EQ14</f>
        <v>1500</v>
      </c>
      <c r="ER14" s="21">
        <f>MASTER_DATA_MAPPED!ER14</f>
        <v>1500</v>
      </c>
      <c r="ES14" s="21">
        <f>MASTER_DATA_MAPPED!ES14</f>
        <v>1500</v>
      </c>
      <c r="ET14" s="21">
        <f>MASTER_DATA_MAPPED!ET14</f>
        <v>1500</v>
      </c>
      <c r="EU14" s="21">
        <f>MASTER_DATA_MAPPED!EU14</f>
        <v>1500</v>
      </c>
      <c r="EV14" s="21">
        <f>MASTER_DATA_MAPPED!EV14</f>
        <v>1500</v>
      </c>
      <c r="EW14" s="21">
        <f>MASTER_DATA_MAPPED!EW14</f>
        <v>540</v>
      </c>
      <c r="EX14" s="21">
        <f>MASTER_DATA_MAPPED!EX14</f>
        <v>540</v>
      </c>
      <c r="EY14" s="21">
        <f>MASTER_DATA_MAPPED!EY14</f>
        <v>540</v>
      </c>
      <c r="EZ14" s="21">
        <f>MASTER_DATA_MAPPED!EZ14</f>
        <v>540</v>
      </c>
      <c r="FA14" s="21">
        <f>MASTER_DATA_MAPPED!FA14</f>
        <v>540</v>
      </c>
      <c r="FB14" s="21">
        <f>MASTER_DATA_MAPPED!FB14</f>
        <v>540</v>
      </c>
      <c r="FC14" s="21">
        <f>MASTER_DATA_MAPPED!FC14</f>
        <v>540</v>
      </c>
      <c r="FD14" s="21">
        <f>MASTER_DATA_MAPPED!FD14</f>
        <v>540</v>
      </c>
      <c r="FE14" s="21">
        <f>MASTER_DATA_MAPPED!FE14</f>
        <v>540</v>
      </c>
      <c r="FF14" s="21">
        <f>MASTER_DATA_MAPPED!FF14</f>
        <v>540</v>
      </c>
      <c r="FG14" s="21">
        <f>MASTER_DATA_MAPPED!FG14</f>
        <v>540</v>
      </c>
      <c r="FH14" s="21">
        <f>MASTER_DATA_MAPPED!FH14</f>
        <v>540</v>
      </c>
      <c r="FI14" s="21">
        <f>MASTER_DATA_MAPPED!FI14</f>
        <v>540</v>
      </c>
      <c r="FJ14" s="21">
        <f>MASTER_DATA_MAPPED!FJ14</f>
        <v>540</v>
      </c>
      <c r="FK14" s="21">
        <f>MASTER_DATA_MAPPED!FK14</f>
        <v>540</v>
      </c>
      <c r="FL14" s="21">
        <f>MASTER_DATA_MAPPED!FL14</f>
        <v>540</v>
      </c>
      <c r="FM14" s="21">
        <f>MASTER_DATA_MAPPED!FM14</f>
        <v>173.25</v>
      </c>
      <c r="FN14" s="21">
        <f>MASTER_DATA_MAPPED!FN14</f>
        <v>173.25</v>
      </c>
      <c r="FO14" s="21">
        <f>MASTER_DATA_MAPPED!FO14</f>
        <v>173.25</v>
      </c>
      <c r="FP14" s="21">
        <f>MASTER_DATA_MAPPED!FP14</f>
        <v>173.25</v>
      </c>
      <c r="FQ14" s="21">
        <f>MASTER_DATA_MAPPED!FQ14</f>
        <v>173.25</v>
      </c>
      <c r="FR14" s="21">
        <f>MASTER_DATA_MAPPED!FR14</f>
        <v>173.25</v>
      </c>
      <c r="FS14" s="21">
        <f>MASTER_DATA_MAPPED!FS14</f>
        <v>173.25</v>
      </c>
      <c r="FT14" s="21">
        <f>MASTER_DATA_MAPPED!FT14</f>
        <v>173.25</v>
      </c>
      <c r="FU14" s="21">
        <f>MASTER_DATA_MAPPED!FU14</f>
        <v>173.25</v>
      </c>
      <c r="FV14" s="21">
        <f>MASTER_DATA_MAPPED!FV14</f>
        <v>173.25</v>
      </c>
      <c r="FW14" s="21">
        <f>MASTER_DATA_MAPPED!FW14</f>
        <v>173.25</v>
      </c>
      <c r="FX14" s="21">
        <f>MASTER_DATA_MAPPED!FX14</f>
        <v>173.25</v>
      </c>
      <c r="FY14" s="21">
        <f>MASTER_DATA_MAPPED!FY14</f>
        <v>201.5</v>
      </c>
      <c r="FZ14" s="21">
        <f>MASTER_DATA_MAPPED!FZ14</f>
        <v>201.5</v>
      </c>
      <c r="GA14" s="21">
        <f>MASTER_DATA_MAPPED!GA14</f>
        <v>201.5</v>
      </c>
      <c r="GB14" s="21">
        <f>MASTER_DATA_MAPPED!GB14</f>
        <v>201.5</v>
      </c>
      <c r="GC14" s="21">
        <f>MASTER_DATA_MAPPED!GC14</f>
        <v>201.5</v>
      </c>
      <c r="GD14" s="21">
        <f>MASTER_DATA_MAPPED!GD14</f>
        <v>201.5</v>
      </c>
      <c r="GE14" s="21">
        <f>MASTER_DATA_MAPPED!GE14</f>
        <v>201.5</v>
      </c>
      <c r="GF14" s="21">
        <f>MASTER_DATA_MAPPED!GF14</f>
        <v>201.5</v>
      </c>
      <c r="GG14" s="21">
        <f>MASTER_DATA_MAPPED!GG14</f>
        <v>201.5</v>
      </c>
      <c r="GH14" s="21">
        <f>MASTER_DATA_MAPPED!GH14</f>
        <v>201.5</v>
      </c>
      <c r="GI14" s="21">
        <f>MASTER_DATA_MAPPED!GI14</f>
        <v>201.5</v>
      </c>
      <c r="GJ14" s="21">
        <f>MASTER_DATA_MAPPED!GJ14</f>
        <v>201.5</v>
      </c>
      <c r="GK14" s="21">
        <f>MASTER_DATA_MAPPED!GK14</f>
        <v>217.25</v>
      </c>
      <c r="GL14" s="21">
        <f>MASTER_DATA_MAPPED!GL14</f>
        <v>217.25</v>
      </c>
      <c r="GM14" s="21">
        <f>MASTER_DATA_MAPPED!GM14</f>
        <v>217.25</v>
      </c>
      <c r="GN14" s="21">
        <f>MASTER_DATA_MAPPED!GN14</f>
        <v>217.25</v>
      </c>
      <c r="GO14" s="21">
        <f>MASTER_DATA_MAPPED!GO14</f>
        <v>217.25</v>
      </c>
      <c r="GP14" s="21">
        <f>MASTER_DATA_MAPPED!GP14</f>
        <v>217.25</v>
      </c>
      <c r="GQ14" s="21">
        <f>MASTER_DATA_MAPPED!GQ14</f>
        <v>217.25</v>
      </c>
      <c r="GR14" s="21">
        <f>MASTER_DATA_MAPPED!GR14</f>
        <v>217.25</v>
      </c>
      <c r="GS14" s="21">
        <f>MASTER_DATA_MAPPED!GS14</f>
        <v>217.25</v>
      </c>
      <c r="GT14" s="21">
        <f>MASTER_DATA_MAPPED!GT14</f>
        <v>217.25</v>
      </c>
      <c r="GU14" s="21">
        <f>MASTER_DATA_MAPPED!GU14</f>
        <v>217.25</v>
      </c>
      <c r="GV14" s="21">
        <f>MASTER_DATA_MAPPED!GV14</f>
        <v>217.25</v>
      </c>
      <c r="GW14" s="21" t="e">
        <f>MASTER_DATA_MAPPED!GW14</f>
        <v>#REF!</v>
      </c>
      <c r="GX14" s="21">
        <f>MASTER_DATA_MAPPED!GX14</f>
        <v>0</v>
      </c>
      <c r="GY14" s="21">
        <f>MASTER_DATA_MAPPED!GY14</f>
        <v>0</v>
      </c>
    </row>
    <row r="15" spans="4:207" ht="18.75" x14ac:dyDescent="0.3">
      <c r="H15" s="46" t="s">
        <v>14</v>
      </c>
      <c r="I15" s="21">
        <f>MASTER_DATA_MAPPED!I15</f>
        <v>750</v>
      </c>
      <c r="J15" s="21">
        <f>MASTER_DATA_MAPPED!J15</f>
        <v>750</v>
      </c>
      <c r="K15" s="21">
        <f>MASTER_DATA_MAPPED!K15</f>
        <v>750</v>
      </c>
      <c r="L15" s="21">
        <f>MASTER_DATA_MAPPED!L15</f>
        <v>750</v>
      </c>
      <c r="M15" s="21">
        <f>MASTER_DATA_MAPPED!M15</f>
        <v>750</v>
      </c>
      <c r="N15" s="21">
        <f>MASTER_DATA_MAPPED!N15</f>
        <v>750</v>
      </c>
      <c r="O15" s="21">
        <f>MASTER_DATA_MAPPED!O15</f>
        <v>750</v>
      </c>
      <c r="P15" s="21">
        <f>MASTER_DATA_MAPPED!P15</f>
        <v>750</v>
      </c>
      <c r="Q15" s="21">
        <f>MASTER_DATA_MAPPED!Q15</f>
        <v>750</v>
      </c>
      <c r="R15" s="21">
        <f>MASTER_DATA_MAPPED!R15</f>
        <v>750</v>
      </c>
      <c r="S15" s="21">
        <f>MASTER_DATA_MAPPED!S15</f>
        <v>750</v>
      </c>
      <c r="T15" s="21">
        <f>MASTER_DATA_MAPPED!T15</f>
        <v>750</v>
      </c>
      <c r="U15" s="21">
        <f>MASTER_DATA_MAPPED!U15</f>
        <v>750</v>
      </c>
      <c r="V15" s="21">
        <f>MASTER_DATA_MAPPED!V15</f>
        <v>750</v>
      </c>
      <c r="W15" s="21">
        <f>MASTER_DATA_MAPPED!W15</f>
        <v>750</v>
      </c>
      <c r="X15" s="21">
        <f>MASTER_DATA_MAPPED!X15</f>
        <v>750</v>
      </c>
      <c r="Y15" s="21">
        <f>MASTER_DATA_MAPPED!Y15</f>
        <v>750</v>
      </c>
      <c r="Z15" s="21">
        <f>MASTER_DATA_MAPPED!Z15</f>
        <v>750</v>
      </c>
      <c r="AA15" s="21">
        <f>MASTER_DATA_MAPPED!AA15</f>
        <v>750</v>
      </c>
      <c r="AB15" s="21">
        <f>MASTER_DATA_MAPPED!AB15</f>
        <v>750</v>
      </c>
      <c r="AC15" s="21">
        <f>MASTER_DATA_MAPPED!AC15</f>
        <v>750</v>
      </c>
      <c r="AD15" s="21">
        <f>MASTER_DATA_MAPPED!AD15</f>
        <v>750</v>
      </c>
      <c r="AE15" s="21">
        <f>MASTER_DATA_MAPPED!AE15</f>
        <v>750</v>
      </c>
      <c r="AF15" s="21">
        <f>MASTER_DATA_MAPPED!AF15</f>
        <v>750</v>
      </c>
      <c r="AG15" s="21">
        <f>MASTER_DATA_MAPPED!AG15</f>
        <v>750</v>
      </c>
      <c r="AH15" s="21">
        <f>MASTER_DATA_MAPPED!AH15</f>
        <v>750</v>
      </c>
      <c r="AI15" s="21">
        <f>MASTER_DATA_MAPPED!AI15</f>
        <v>750</v>
      </c>
      <c r="AJ15" s="21">
        <f>MASTER_DATA_MAPPED!AJ15</f>
        <v>750</v>
      </c>
      <c r="AK15" s="21">
        <f>MASTER_DATA_MAPPED!AK15</f>
        <v>750</v>
      </c>
      <c r="AL15" s="21">
        <f>MASTER_DATA_MAPPED!AL15</f>
        <v>750</v>
      </c>
      <c r="AM15" s="21">
        <f>MASTER_DATA_MAPPED!AM15</f>
        <v>750</v>
      </c>
      <c r="AN15" s="21">
        <f>MASTER_DATA_MAPPED!AN15</f>
        <v>750</v>
      </c>
      <c r="AO15" s="21">
        <f>MASTER_DATA_MAPPED!AO15</f>
        <v>0</v>
      </c>
      <c r="AP15" s="21">
        <f>MASTER_DATA_MAPPED!AP15</f>
        <v>0</v>
      </c>
      <c r="AQ15" s="21">
        <f>MASTER_DATA_MAPPED!AQ15</f>
        <v>0</v>
      </c>
      <c r="AR15" s="21">
        <f>MASTER_DATA_MAPPED!AR15</f>
        <v>0</v>
      </c>
      <c r="AS15" s="21">
        <f>MASTER_DATA_MAPPED!AS15</f>
        <v>0</v>
      </c>
      <c r="AT15" s="21">
        <f>MASTER_DATA_MAPPED!AT15</f>
        <v>0</v>
      </c>
      <c r="AU15" s="21">
        <f>MASTER_DATA_MAPPED!AU15</f>
        <v>0</v>
      </c>
      <c r="AV15" s="21">
        <f>MASTER_DATA_MAPPED!AV15</f>
        <v>0</v>
      </c>
      <c r="AW15" s="21">
        <f>MASTER_DATA_MAPPED!AW15</f>
        <v>0</v>
      </c>
      <c r="AX15" s="21">
        <f>MASTER_DATA_MAPPED!AX15</f>
        <v>0</v>
      </c>
      <c r="AY15" s="21">
        <f>MASTER_DATA_MAPPED!AY15</f>
        <v>0</v>
      </c>
      <c r="AZ15" s="21">
        <f>MASTER_DATA_MAPPED!AZ15</f>
        <v>0</v>
      </c>
      <c r="BA15" s="21">
        <f>MASTER_DATA_MAPPED!BA15</f>
        <v>0</v>
      </c>
      <c r="BB15" s="21">
        <f>MASTER_DATA_MAPPED!BB15</f>
        <v>0</v>
      </c>
      <c r="BC15" s="21">
        <f>MASTER_DATA_MAPPED!BC15</f>
        <v>0</v>
      </c>
      <c r="BD15" s="21">
        <f>MASTER_DATA_MAPPED!BD15</f>
        <v>0</v>
      </c>
      <c r="BE15" s="21" t="str">
        <f>MASTER_DATA_MAPPED!BE15</f>
        <v>-</v>
      </c>
      <c r="BF15" s="21" t="str">
        <f>MASTER_DATA_MAPPED!BF15</f>
        <v>-</v>
      </c>
      <c r="BG15" s="21" t="str">
        <f>MASTER_DATA_MAPPED!BG15</f>
        <v>-</v>
      </c>
      <c r="BH15" s="21" t="str">
        <f>MASTER_DATA_MAPPED!BH15</f>
        <v>-</v>
      </c>
      <c r="BI15" s="21" t="str">
        <f>MASTER_DATA_MAPPED!BI15</f>
        <v>-</v>
      </c>
      <c r="BJ15" s="21" t="str">
        <f>MASTER_DATA_MAPPED!BJ15</f>
        <v>-</v>
      </c>
      <c r="BK15" s="21" t="str">
        <f>MASTER_DATA_MAPPED!BK15</f>
        <v>-</v>
      </c>
      <c r="BL15" s="21" t="str">
        <f>MASTER_DATA_MAPPED!BL15</f>
        <v>-</v>
      </c>
      <c r="BM15" s="21">
        <f>MASTER_DATA_MAPPED!BM15</f>
        <v>0</v>
      </c>
      <c r="BN15" s="21">
        <f>MASTER_DATA_MAPPED!BN15</f>
        <v>0</v>
      </c>
      <c r="BO15" s="21">
        <f>MASTER_DATA_MAPPED!BO15</f>
        <v>0</v>
      </c>
      <c r="BP15" s="21">
        <f>MASTER_DATA_MAPPED!BP15</f>
        <v>618</v>
      </c>
      <c r="BQ15" s="21">
        <f>MASTER_DATA_MAPPED!BQ15</f>
        <v>0</v>
      </c>
      <c r="BR15" s="21">
        <f>MASTER_DATA_MAPPED!BR15</f>
        <v>0</v>
      </c>
      <c r="BS15" s="21">
        <f>MASTER_DATA_MAPPED!BS15</f>
        <v>0</v>
      </c>
      <c r="BT15" s="21">
        <f>MASTER_DATA_MAPPED!BT15</f>
        <v>618</v>
      </c>
      <c r="BU15" s="21">
        <f>MASTER_DATA_MAPPED!BU15</f>
        <v>0</v>
      </c>
      <c r="BV15" s="21">
        <f>MASTER_DATA_MAPPED!BV15</f>
        <v>0</v>
      </c>
      <c r="BW15" s="21">
        <f>MASTER_DATA_MAPPED!BW15</f>
        <v>0</v>
      </c>
      <c r="BX15" s="21">
        <f>MASTER_DATA_MAPPED!BX15</f>
        <v>618</v>
      </c>
      <c r="BY15" s="21">
        <f>MASTER_DATA_MAPPED!BY15</f>
        <v>618</v>
      </c>
      <c r="BZ15" s="21">
        <f>MASTER_DATA_MAPPED!BZ15</f>
        <v>618</v>
      </c>
      <c r="CA15" s="21">
        <f>MASTER_DATA_MAPPED!CA15</f>
        <v>618</v>
      </c>
      <c r="CB15" s="21">
        <f>MASTER_DATA_MAPPED!CB15</f>
        <v>618</v>
      </c>
      <c r="CC15" s="21">
        <f>MASTER_DATA_MAPPED!CC15</f>
        <v>618</v>
      </c>
      <c r="CD15" s="21">
        <f>MASTER_DATA_MAPPED!CD15</f>
        <v>618</v>
      </c>
      <c r="CE15" s="21">
        <f>MASTER_DATA_MAPPED!CE15</f>
        <v>618</v>
      </c>
      <c r="CF15" s="21">
        <f>MASTER_DATA_MAPPED!CF15</f>
        <v>618</v>
      </c>
      <c r="CG15" s="21">
        <f>MASTER_DATA_MAPPED!CG15</f>
        <v>0</v>
      </c>
      <c r="CH15" s="21">
        <f>MASTER_DATA_MAPPED!CH15</f>
        <v>0</v>
      </c>
      <c r="CI15" s="21">
        <f>MASTER_DATA_MAPPED!CI15</f>
        <v>0</v>
      </c>
      <c r="CJ15" s="21">
        <f>MASTER_DATA_MAPPED!CJ15</f>
        <v>1268</v>
      </c>
      <c r="CK15" s="21">
        <f>MASTER_DATA_MAPPED!CK15</f>
        <v>0</v>
      </c>
      <c r="CL15" s="21">
        <f>MASTER_DATA_MAPPED!CL15</f>
        <v>0</v>
      </c>
      <c r="CM15" s="21">
        <f>MASTER_DATA_MAPPED!CM15</f>
        <v>0</v>
      </c>
      <c r="CN15" s="21">
        <f>MASTER_DATA_MAPPED!CN15</f>
        <v>650</v>
      </c>
      <c r="CO15" s="21">
        <f>MASTER_DATA_MAPPED!CO15</f>
        <v>0</v>
      </c>
      <c r="CP15" s="21">
        <f>MASTER_DATA_MAPPED!CP15</f>
        <v>0</v>
      </c>
      <c r="CQ15" s="21">
        <f>MASTER_DATA_MAPPED!CQ15</f>
        <v>0</v>
      </c>
      <c r="CR15" s="21">
        <f>MASTER_DATA_MAPPED!CR15</f>
        <v>630</v>
      </c>
      <c r="CS15" s="21">
        <f>MASTER_DATA_MAPPED!CS15</f>
        <v>0</v>
      </c>
      <c r="CT15" s="21">
        <f>MASTER_DATA_MAPPED!CT15</f>
        <v>0</v>
      </c>
      <c r="CU15" s="21">
        <f>MASTER_DATA_MAPPED!CU15</f>
        <v>0</v>
      </c>
      <c r="CV15" s="21">
        <f>MASTER_DATA_MAPPED!CV15</f>
        <v>0</v>
      </c>
      <c r="CW15" s="21">
        <f>MASTER_DATA_MAPPED!CW15</f>
        <v>0</v>
      </c>
      <c r="CX15" s="21">
        <f>MASTER_DATA_MAPPED!CX15</f>
        <v>0</v>
      </c>
      <c r="CY15" s="21">
        <f>MASTER_DATA_MAPPED!CY15</f>
        <v>0</v>
      </c>
      <c r="CZ15" s="21">
        <f>MASTER_DATA_MAPPED!CZ15</f>
        <v>0</v>
      </c>
      <c r="DA15" s="21">
        <f>MASTER_DATA_MAPPED!DA15</f>
        <v>0</v>
      </c>
      <c r="DB15" s="21">
        <f>MASTER_DATA_MAPPED!DB15</f>
        <v>0</v>
      </c>
      <c r="DC15" s="21">
        <f>MASTER_DATA_MAPPED!DC15</f>
        <v>0</v>
      </c>
      <c r="DD15" s="21">
        <f>MASTER_DATA_MAPPED!DD15</f>
        <v>0</v>
      </c>
      <c r="DE15" s="21">
        <f>MASTER_DATA_MAPPED!DE15</f>
        <v>0</v>
      </c>
      <c r="DF15" s="21">
        <f>MASTER_DATA_MAPPED!DF15</f>
        <v>0</v>
      </c>
      <c r="DG15" s="21">
        <f>MASTER_DATA_MAPPED!DG15</f>
        <v>0</v>
      </c>
      <c r="DH15" s="21">
        <f>MASTER_DATA_MAPPED!DH15</f>
        <v>0</v>
      </c>
      <c r="DI15" s="21">
        <f>MASTER_DATA_MAPPED!DI15</f>
        <v>0</v>
      </c>
      <c r="DJ15" s="21">
        <f>MASTER_DATA_MAPPED!DJ15</f>
        <v>0</v>
      </c>
      <c r="DK15" s="21">
        <f>MASTER_DATA_MAPPED!DK15</f>
        <v>0</v>
      </c>
      <c r="DL15" s="21">
        <f>MASTER_DATA_MAPPED!DL15</f>
        <v>0</v>
      </c>
      <c r="DM15" s="21">
        <f>MASTER_DATA_MAPPED!DM15</f>
        <v>0</v>
      </c>
      <c r="DN15" s="21">
        <f>MASTER_DATA_MAPPED!DN15</f>
        <v>0</v>
      </c>
      <c r="DO15" s="21">
        <f>MASTER_DATA_MAPPED!DO15</f>
        <v>0</v>
      </c>
      <c r="DP15" s="21">
        <f>MASTER_DATA_MAPPED!DP15</f>
        <v>0</v>
      </c>
      <c r="DQ15" s="21">
        <f>MASTER_DATA_MAPPED!DQ15</f>
        <v>0</v>
      </c>
      <c r="DR15" s="21">
        <f>MASTER_DATA_MAPPED!DR15</f>
        <v>0</v>
      </c>
      <c r="DS15" s="21">
        <f>MASTER_DATA_MAPPED!DS15</f>
        <v>0</v>
      </c>
      <c r="DT15" s="21">
        <f>MASTER_DATA_MAPPED!DT15</f>
        <v>0</v>
      </c>
      <c r="DU15" s="21">
        <f>MASTER_DATA_MAPPED!DU15</f>
        <v>0</v>
      </c>
      <c r="DV15" s="21">
        <f>MASTER_DATA_MAPPED!DV15</f>
        <v>0</v>
      </c>
      <c r="DW15" s="21">
        <f>MASTER_DATA_MAPPED!DW15</f>
        <v>0</v>
      </c>
      <c r="DX15" s="21">
        <f>MASTER_DATA_MAPPED!DX15</f>
        <v>0</v>
      </c>
      <c r="DY15" s="21">
        <f>MASTER_DATA_MAPPED!DY15</f>
        <v>0</v>
      </c>
      <c r="DZ15" s="21">
        <f>MASTER_DATA_MAPPED!DZ15</f>
        <v>0</v>
      </c>
      <c r="EA15" s="21">
        <f>MASTER_DATA_MAPPED!EA15</f>
        <v>0</v>
      </c>
      <c r="EB15" s="21">
        <f>MASTER_DATA_MAPPED!EB15</f>
        <v>0</v>
      </c>
      <c r="EC15" s="21">
        <f>MASTER_DATA_MAPPED!EC15</f>
        <v>0</v>
      </c>
      <c r="ED15" s="21">
        <f>MASTER_DATA_MAPPED!ED15</f>
        <v>0</v>
      </c>
      <c r="EE15" s="21">
        <f>MASTER_DATA_MAPPED!EE15</f>
        <v>0</v>
      </c>
      <c r="EF15" s="21">
        <f>MASTER_DATA_MAPPED!EF15</f>
        <v>0</v>
      </c>
      <c r="EG15" s="21" t="str">
        <f>MASTER_DATA_MAPPED!EG15</f>
        <v>-</v>
      </c>
      <c r="EH15" s="21" t="str">
        <f>MASTER_DATA_MAPPED!EH15</f>
        <v>-</v>
      </c>
      <c r="EI15" s="21" t="str">
        <f>MASTER_DATA_MAPPED!EI15</f>
        <v>-</v>
      </c>
      <c r="EJ15" s="21" t="str">
        <f>MASTER_DATA_MAPPED!EJ15</f>
        <v>-</v>
      </c>
      <c r="EK15" s="21">
        <f>MASTER_DATA_MAPPED!EK15</f>
        <v>510</v>
      </c>
      <c r="EL15" s="21">
        <f>MASTER_DATA_MAPPED!EL15</f>
        <v>510</v>
      </c>
      <c r="EM15" s="21">
        <f>MASTER_DATA_MAPPED!EM15</f>
        <v>510</v>
      </c>
      <c r="EN15" s="21">
        <f>MASTER_DATA_MAPPED!EN15</f>
        <v>510</v>
      </c>
      <c r="EO15" s="21" t="str">
        <f>MASTER_DATA_MAPPED!EO15</f>
        <v>700C</v>
      </c>
      <c r="EP15" s="21" t="str">
        <f>MASTER_DATA_MAPPED!EP15</f>
        <v>700C</v>
      </c>
      <c r="EQ15" s="21" t="str">
        <f>MASTER_DATA_MAPPED!EQ15</f>
        <v>700C</v>
      </c>
      <c r="ER15" s="21">
        <f>MASTER_DATA_MAPPED!ER15</f>
        <v>700</v>
      </c>
      <c r="ES15" s="21" t="str">
        <f>MASTER_DATA_MAPPED!ES15</f>
        <v>700C</v>
      </c>
      <c r="ET15" s="21" t="str">
        <f>MASTER_DATA_MAPPED!ET15</f>
        <v>700C</v>
      </c>
      <c r="EU15" s="21" t="str">
        <f>MASTER_DATA_MAPPED!EU15</f>
        <v>700C</v>
      </c>
      <c r="EV15" s="21">
        <f>MASTER_DATA_MAPPED!EV15</f>
        <v>700</v>
      </c>
      <c r="EW15" s="21">
        <f>MASTER_DATA_MAPPED!EW15</f>
        <v>0</v>
      </c>
      <c r="EX15" s="21">
        <f>MASTER_DATA_MAPPED!EX15</f>
        <v>0</v>
      </c>
      <c r="EY15" s="21">
        <f>MASTER_DATA_MAPPED!EY15</f>
        <v>0</v>
      </c>
      <c r="EZ15" s="21">
        <f>MASTER_DATA_MAPPED!EZ15</f>
        <v>193</v>
      </c>
      <c r="FA15" s="21">
        <f>MASTER_DATA_MAPPED!FA15</f>
        <v>0</v>
      </c>
      <c r="FB15" s="21">
        <f>MASTER_DATA_MAPPED!FB15</f>
        <v>0</v>
      </c>
      <c r="FC15" s="21">
        <f>MASTER_DATA_MAPPED!FC15</f>
        <v>0</v>
      </c>
      <c r="FD15" s="21">
        <f>MASTER_DATA_MAPPED!FD15</f>
        <v>193</v>
      </c>
      <c r="FE15" s="21">
        <f>MASTER_DATA_MAPPED!FE15</f>
        <v>0</v>
      </c>
      <c r="FF15" s="21">
        <f>MASTER_DATA_MAPPED!FF15</f>
        <v>0</v>
      </c>
      <c r="FG15" s="21">
        <f>MASTER_DATA_MAPPED!FG15</f>
        <v>0</v>
      </c>
      <c r="FH15" s="21">
        <f>MASTER_DATA_MAPPED!FH15</f>
        <v>193</v>
      </c>
      <c r="FI15" s="21">
        <f>MASTER_DATA_MAPPED!FI15</f>
        <v>0</v>
      </c>
      <c r="FJ15" s="21">
        <f>MASTER_DATA_MAPPED!FJ15</f>
        <v>0</v>
      </c>
      <c r="FK15" s="21">
        <f>MASTER_DATA_MAPPED!FK15</f>
        <v>0</v>
      </c>
      <c r="FL15" s="21">
        <f>MASTER_DATA_MAPPED!FL15</f>
        <v>193</v>
      </c>
      <c r="FM15" s="21">
        <f>MASTER_DATA_MAPPED!FM15</f>
        <v>0</v>
      </c>
      <c r="FN15" s="21">
        <f>MASTER_DATA_MAPPED!FN15</f>
        <v>0</v>
      </c>
      <c r="FO15" s="21">
        <f>MASTER_DATA_MAPPED!FO15</f>
        <v>0</v>
      </c>
      <c r="FP15" s="21">
        <f>MASTER_DATA_MAPPED!FP15</f>
        <v>850</v>
      </c>
      <c r="FQ15" s="21">
        <f>MASTER_DATA_MAPPED!FQ15</f>
        <v>0</v>
      </c>
      <c r="FR15" s="21">
        <f>MASTER_DATA_MAPPED!FR15</f>
        <v>0</v>
      </c>
      <c r="FS15" s="21">
        <f>MASTER_DATA_MAPPED!FS15</f>
        <v>0</v>
      </c>
      <c r="FT15" s="21">
        <f>MASTER_DATA_MAPPED!FT15</f>
        <v>850</v>
      </c>
      <c r="FU15" s="21">
        <f>MASTER_DATA_MAPPED!FU15</f>
        <v>0</v>
      </c>
      <c r="FV15" s="21">
        <f>MASTER_DATA_MAPPED!FV15</f>
        <v>0</v>
      </c>
      <c r="FW15" s="21">
        <f>MASTER_DATA_MAPPED!FW15</f>
        <v>0</v>
      </c>
      <c r="FX15" s="21">
        <f>MASTER_DATA_MAPPED!FX15</f>
        <v>850</v>
      </c>
      <c r="FY15" s="21">
        <f>MASTER_DATA_MAPPED!FY15</f>
        <v>850</v>
      </c>
      <c r="FZ15" s="21">
        <f>MASTER_DATA_MAPPED!FZ15</f>
        <v>850</v>
      </c>
      <c r="GA15" s="21">
        <f>MASTER_DATA_MAPPED!GA15</f>
        <v>850</v>
      </c>
      <c r="GB15" s="21">
        <f>MASTER_DATA_MAPPED!GB15</f>
        <v>850</v>
      </c>
      <c r="GC15" s="21">
        <f>MASTER_DATA_MAPPED!GC15</f>
        <v>850</v>
      </c>
      <c r="GD15" s="21">
        <f>MASTER_DATA_MAPPED!GD15</f>
        <v>850</v>
      </c>
      <c r="GE15" s="21">
        <f>MASTER_DATA_MAPPED!GE15</f>
        <v>850</v>
      </c>
      <c r="GF15" s="21">
        <f>MASTER_DATA_MAPPED!GF15</f>
        <v>850</v>
      </c>
      <c r="GG15" s="21">
        <f>MASTER_DATA_MAPPED!GG15</f>
        <v>850</v>
      </c>
      <c r="GH15" s="21">
        <f>MASTER_DATA_MAPPED!GH15</f>
        <v>850</v>
      </c>
      <c r="GI15" s="21">
        <f>MASTER_DATA_MAPPED!GI15</f>
        <v>850</v>
      </c>
      <c r="GJ15" s="21">
        <f>MASTER_DATA_MAPPED!GJ15</f>
        <v>850</v>
      </c>
      <c r="GK15" s="21">
        <f>MASTER_DATA_MAPPED!GK15</f>
        <v>850</v>
      </c>
      <c r="GL15" s="21">
        <f>MASTER_DATA_MAPPED!GL15</f>
        <v>850</v>
      </c>
      <c r="GM15" s="21">
        <f>MASTER_DATA_MAPPED!GM15</f>
        <v>850</v>
      </c>
      <c r="GN15" s="21">
        <f>MASTER_DATA_MAPPED!GN15</f>
        <v>850</v>
      </c>
      <c r="GO15" s="21">
        <f>MASTER_DATA_MAPPED!GO15</f>
        <v>850</v>
      </c>
      <c r="GP15" s="21">
        <f>MASTER_DATA_MAPPED!GP15</f>
        <v>850</v>
      </c>
      <c r="GQ15" s="21">
        <f>MASTER_DATA_MAPPED!GQ15</f>
        <v>850</v>
      </c>
      <c r="GR15" s="21">
        <f>MASTER_DATA_MAPPED!GR15</f>
        <v>850</v>
      </c>
      <c r="GS15" s="21">
        <f>MASTER_DATA_MAPPED!GS15</f>
        <v>850</v>
      </c>
      <c r="GT15" s="21">
        <f>MASTER_DATA_MAPPED!GT15</f>
        <v>850</v>
      </c>
      <c r="GU15" s="21">
        <f>MASTER_DATA_MAPPED!GU15</f>
        <v>850</v>
      </c>
      <c r="GV15" s="21">
        <f>MASTER_DATA_MAPPED!GV15</f>
        <v>850</v>
      </c>
      <c r="GW15" s="21">
        <f>MASTER_DATA_MAPPED!GW15</f>
        <v>704</v>
      </c>
      <c r="GX15" s="21">
        <f>MASTER_DATA_MAPPED!GX15</f>
        <v>704</v>
      </c>
      <c r="GY15" s="21">
        <f>MASTER_DATA_MAPPED!GY15</f>
        <v>704</v>
      </c>
    </row>
    <row r="16" spans="4:207" ht="18.75" x14ac:dyDescent="0.3">
      <c r="H16" s="46" t="s">
        <v>15</v>
      </c>
      <c r="I16" s="21" t="str">
        <f>MASTER_DATA_MAPPED!I16</f>
        <v>Yes</v>
      </c>
      <c r="J16" s="21" t="str">
        <f>MASTER_DATA_MAPPED!J16</f>
        <v>Yes</v>
      </c>
      <c r="K16" s="21" t="str">
        <f>MASTER_DATA_MAPPED!K16</f>
        <v>Yes</v>
      </c>
      <c r="L16" s="21" t="str">
        <f>MASTER_DATA_MAPPED!L16</f>
        <v>Yes</v>
      </c>
      <c r="M16" s="21" t="str">
        <f>MASTER_DATA_MAPPED!M16</f>
        <v>Yes</v>
      </c>
      <c r="N16" s="21" t="str">
        <f>MASTER_DATA_MAPPED!N16</f>
        <v>Yes</v>
      </c>
      <c r="O16" s="21" t="str">
        <f>MASTER_DATA_MAPPED!O16</f>
        <v>Yes</v>
      </c>
      <c r="P16" s="21" t="str">
        <f>MASTER_DATA_MAPPED!P16</f>
        <v>Yes</v>
      </c>
      <c r="Q16" s="21" t="str">
        <f>MASTER_DATA_MAPPED!Q16</f>
        <v>Yes</v>
      </c>
      <c r="R16" s="21" t="str">
        <f>MASTER_DATA_MAPPED!R16</f>
        <v>Yes</v>
      </c>
      <c r="S16" s="21" t="str">
        <f>MASTER_DATA_MAPPED!S16</f>
        <v>Yes</v>
      </c>
      <c r="T16" s="21" t="str">
        <f>MASTER_DATA_MAPPED!T16</f>
        <v>Yes</v>
      </c>
      <c r="U16" s="21" t="str">
        <f>MASTER_DATA_MAPPED!U16</f>
        <v>Yes</v>
      </c>
      <c r="V16" s="21" t="str">
        <f>MASTER_DATA_MAPPED!V16</f>
        <v>Yes</v>
      </c>
      <c r="W16" s="21" t="str">
        <f>MASTER_DATA_MAPPED!W16</f>
        <v>Yes</v>
      </c>
      <c r="X16" s="21" t="str">
        <f>MASTER_DATA_MAPPED!X16</f>
        <v>Yes</v>
      </c>
      <c r="Y16" s="21" t="str">
        <f>MASTER_DATA_MAPPED!Y16</f>
        <v>Yes</v>
      </c>
      <c r="Z16" s="21" t="str">
        <f>MASTER_DATA_MAPPED!Z16</f>
        <v>Yes</v>
      </c>
      <c r="AA16" s="21" t="str">
        <f>MASTER_DATA_MAPPED!AA16</f>
        <v>Yes</v>
      </c>
      <c r="AB16" s="21" t="str">
        <f>MASTER_DATA_MAPPED!AB16</f>
        <v>Yes</v>
      </c>
      <c r="AC16" s="21" t="str">
        <f>MASTER_DATA_MAPPED!AC16</f>
        <v>Yes</v>
      </c>
      <c r="AD16" s="21" t="str">
        <f>MASTER_DATA_MAPPED!AD16</f>
        <v>Yes</v>
      </c>
      <c r="AE16" s="21" t="str">
        <f>MASTER_DATA_MAPPED!AE16</f>
        <v>Yes</v>
      </c>
      <c r="AF16" s="21" t="str">
        <f>MASTER_DATA_MAPPED!AF16</f>
        <v>Yes</v>
      </c>
      <c r="AG16" s="21" t="str">
        <f>MASTER_DATA_MAPPED!AG16</f>
        <v>Yes</v>
      </c>
      <c r="AH16" s="21" t="str">
        <f>MASTER_DATA_MAPPED!AH16</f>
        <v>Yes</v>
      </c>
      <c r="AI16" s="21" t="str">
        <f>MASTER_DATA_MAPPED!AI16</f>
        <v>Yes</v>
      </c>
      <c r="AJ16" s="21" t="str">
        <f>MASTER_DATA_MAPPED!AJ16</f>
        <v>Yes</v>
      </c>
      <c r="AK16" s="21" t="str">
        <f>MASTER_DATA_MAPPED!AK16</f>
        <v>Yes</v>
      </c>
      <c r="AL16" s="21" t="str">
        <f>MASTER_DATA_MAPPED!AL16</f>
        <v>Yes</v>
      </c>
      <c r="AM16" s="21" t="str">
        <f>MASTER_DATA_MAPPED!AM16</f>
        <v>Yes</v>
      </c>
      <c r="AN16" s="21" t="str">
        <f>MASTER_DATA_MAPPED!AN16</f>
        <v>Yes</v>
      </c>
      <c r="AO16" s="21">
        <f>MASTER_DATA_MAPPED!AO16</f>
        <v>0</v>
      </c>
      <c r="AP16" s="21">
        <f>MASTER_DATA_MAPPED!AP16</f>
        <v>0</v>
      </c>
      <c r="AQ16" s="21">
        <f>MASTER_DATA_MAPPED!AQ16</f>
        <v>0</v>
      </c>
      <c r="AR16" s="21">
        <f>MASTER_DATA_MAPPED!AR16</f>
        <v>0</v>
      </c>
      <c r="AS16" s="21">
        <f>MASTER_DATA_MAPPED!AS16</f>
        <v>0</v>
      </c>
      <c r="AT16" s="21">
        <f>MASTER_DATA_MAPPED!AT16</f>
        <v>0</v>
      </c>
      <c r="AU16" s="21">
        <f>MASTER_DATA_MAPPED!AU16</f>
        <v>0</v>
      </c>
      <c r="AV16" s="21">
        <f>MASTER_DATA_MAPPED!AV16</f>
        <v>0</v>
      </c>
      <c r="AW16" s="21">
        <f>MASTER_DATA_MAPPED!AW16</f>
        <v>0</v>
      </c>
      <c r="AX16" s="21">
        <f>MASTER_DATA_MAPPED!AX16</f>
        <v>0</v>
      </c>
      <c r="AY16" s="21">
        <f>MASTER_DATA_MAPPED!AY16</f>
        <v>0</v>
      </c>
      <c r="AZ16" s="21">
        <f>MASTER_DATA_MAPPED!AZ16</f>
        <v>0</v>
      </c>
      <c r="BA16" s="21">
        <f>MASTER_DATA_MAPPED!BA16</f>
        <v>0</v>
      </c>
      <c r="BB16" s="21">
        <f>MASTER_DATA_MAPPED!BB16</f>
        <v>0</v>
      </c>
      <c r="BC16" s="21">
        <f>MASTER_DATA_MAPPED!BC16</f>
        <v>0</v>
      </c>
      <c r="BD16" s="21">
        <f>MASTER_DATA_MAPPED!BD16</f>
        <v>0</v>
      </c>
      <c r="BE16" s="21">
        <f>MASTER_DATA_MAPPED!BE16</f>
        <v>0</v>
      </c>
      <c r="BF16" s="21">
        <f>MASTER_DATA_MAPPED!BF16</f>
        <v>0</v>
      </c>
      <c r="BG16" s="21">
        <f>MASTER_DATA_MAPPED!BG16</f>
        <v>0</v>
      </c>
      <c r="BH16" s="21">
        <f>MASTER_DATA_MAPPED!BH16</f>
        <v>0</v>
      </c>
      <c r="BI16" s="21">
        <f>MASTER_DATA_MAPPED!BI16</f>
        <v>0</v>
      </c>
      <c r="BJ16" s="21">
        <f>MASTER_DATA_MAPPED!BJ16</f>
        <v>0</v>
      </c>
      <c r="BK16" s="21">
        <f>MASTER_DATA_MAPPED!BK16</f>
        <v>0</v>
      </c>
      <c r="BL16" s="21">
        <f>MASTER_DATA_MAPPED!BL16</f>
        <v>0</v>
      </c>
      <c r="BM16" s="21">
        <f>MASTER_DATA_MAPPED!BM16</f>
        <v>0</v>
      </c>
      <c r="BN16" s="21">
        <f>MASTER_DATA_MAPPED!BN16</f>
        <v>0</v>
      </c>
      <c r="BO16" s="21">
        <f>MASTER_DATA_MAPPED!BO16</f>
        <v>0</v>
      </c>
      <c r="BP16" s="21">
        <f>MASTER_DATA_MAPPED!BP16</f>
        <v>0</v>
      </c>
      <c r="BQ16" s="21">
        <f>MASTER_DATA_MAPPED!BQ16</f>
        <v>0</v>
      </c>
      <c r="BR16" s="21">
        <f>MASTER_DATA_MAPPED!BR16</f>
        <v>0</v>
      </c>
      <c r="BS16" s="21">
        <f>MASTER_DATA_MAPPED!BS16</f>
        <v>0</v>
      </c>
      <c r="BT16" s="21">
        <f>MASTER_DATA_MAPPED!BT16</f>
        <v>0</v>
      </c>
      <c r="BU16" s="21">
        <f>MASTER_DATA_MAPPED!BU16</f>
        <v>0</v>
      </c>
      <c r="BV16" s="21">
        <f>MASTER_DATA_MAPPED!BV16</f>
        <v>0</v>
      </c>
      <c r="BW16" s="21">
        <f>MASTER_DATA_MAPPED!BW16</f>
        <v>0</v>
      </c>
      <c r="BX16" s="21">
        <f>MASTER_DATA_MAPPED!BX16</f>
        <v>0</v>
      </c>
      <c r="BY16" s="21">
        <f>MASTER_DATA_MAPPED!BY16</f>
        <v>0</v>
      </c>
      <c r="BZ16" s="21">
        <f>MASTER_DATA_MAPPED!BZ16</f>
        <v>0</v>
      </c>
      <c r="CA16" s="21">
        <f>MASTER_DATA_MAPPED!CA16</f>
        <v>0</v>
      </c>
      <c r="CB16" s="21">
        <f>MASTER_DATA_MAPPED!CB16</f>
        <v>0</v>
      </c>
      <c r="CC16" s="21">
        <f>MASTER_DATA_MAPPED!CC16</f>
        <v>0</v>
      </c>
      <c r="CD16" s="21">
        <f>MASTER_DATA_MAPPED!CD16</f>
        <v>0</v>
      </c>
      <c r="CE16" s="21">
        <f>MASTER_DATA_MAPPED!CE16</f>
        <v>0</v>
      </c>
      <c r="CF16" s="21">
        <f>MASTER_DATA_MAPPED!CF16</f>
        <v>0</v>
      </c>
      <c r="CG16" s="21">
        <f>MASTER_DATA_MAPPED!CG16</f>
        <v>0</v>
      </c>
      <c r="CH16" s="21">
        <f>MASTER_DATA_MAPPED!CH16</f>
        <v>0</v>
      </c>
      <c r="CI16" s="21">
        <f>MASTER_DATA_MAPPED!CI16</f>
        <v>0</v>
      </c>
      <c r="CJ16" s="21">
        <f>MASTER_DATA_MAPPED!CJ16</f>
        <v>0</v>
      </c>
      <c r="CK16" s="21">
        <f>MASTER_DATA_MAPPED!CK16</f>
        <v>0</v>
      </c>
      <c r="CL16" s="21">
        <f>MASTER_DATA_MAPPED!CL16</f>
        <v>0</v>
      </c>
      <c r="CM16" s="21">
        <f>MASTER_DATA_MAPPED!CM16</f>
        <v>0</v>
      </c>
      <c r="CN16" s="21">
        <f>MASTER_DATA_MAPPED!CN16</f>
        <v>0</v>
      </c>
      <c r="CO16" s="21">
        <f>MASTER_DATA_MAPPED!CO16</f>
        <v>0</v>
      </c>
      <c r="CP16" s="21">
        <f>MASTER_DATA_MAPPED!CP16</f>
        <v>0</v>
      </c>
      <c r="CQ16" s="21">
        <f>MASTER_DATA_MAPPED!CQ16</f>
        <v>0</v>
      </c>
      <c r="CR16" s="21">
        <f>MASTER_DATA_MAPPED!CR16</f>
        <v>0</v>
      </c>
      <c r="CS16" s="21">
        <f>MASTER_DATA_MAPPED!CS16</f>
        <v>0</v>
      </c>
      <c r="CT16" s="21">
        <f>MASTER_DATA_MAPPED!CT16</f>
        <v>0</v>
      </c>
      <c r="CU16" s="21">
        <f>MASTER_DATA_MAPPED!CU16</f>
        <v>0</v>
      </c>
      <c r="CV16" s="21">
        <f>MASTER_DATA_MAPPED!CV16</f>
        <v>0</v>
      </c>
      <c r="CW16" s="21">
        <f>MASTER_DATA_MAPPED!CW16</f>
        <v>0</v>
      </c>
      <c r="CX16" s="21">
        <f>MASTER_DATA_MAPPED!CX16</f>
        <v>0</v>
      </c>
      <c r="CY16" s="21">
        <f>MASTER_DATA_MAPPED!CY16</f>
        <v>0</v>
      </c>
      <c r="CZ16" s="21">
        <f>MASTER_DATA_MAPPED!CZ16</f>
        <v>0</v>
      </c>
      <c r="DA16" s="21">
        <f>MASTER_DATA_MAPPED!DA16</f>
        <v>0</v>
      </c>
      <c r="DB16" s="21">
        <f>MASTER_DATA_MAPPED!DB16</f>
        <v>0</v>
      </c>
      <c r="DC16" s="21">
        <f>MASTER_DATA_MAPPED!DC16</f>
        <v>0</v>
      </c>
      <c r="DD16" s="21">
        <f>MASTER_DATA_MAPPED!DD16</f>
        <v>0</v>
      </c>
      <c r="DE16" s="21">
        <f>MASTER_DATA_MAPPED!DE16</f>
        <v>0</v>
      </c>
      <c r="DF16" s="21">
        <f>MASTER_DATA_MAPPED!DF16</f>
        <v>0</v>
      </c>
      <c r="DG16" s="21">
        <f>MASTER_DATA_MAPPED!DG16</f>
        <v>0</v>
      </c>
      <c r="DH16" s="21">
        <f>MASTER_DATA_MAPPED!DH16</f>
        <v>0</v>
      </c>
      <c r="DI16" s="21">
        <f>MASTER_DATA_MAPPED!DI16</f>
        <v>0</v>
      </c>
      <c r="DJ16" s="21">
        <f>MASTER_DATA_MAPPED!DJ16</f>
        <v>0</v>
      </c>
      <c r="DK16" s="21">
        <f>MASTER_DATA_MAPPED!DK16</f>
        <v>0</v>
      </c>
      <c r="DL16" s="21">
        <f>MASTER_DATA_MAPPED!DL16</f>
        <v>0</v>
      </c>
      <c r="DM16" s="21">
        <f>MASTER_DATA_MAPPED!DM16</f>
        <v>0</v>
      </c>
      <c r="DN16" s="21">
        <f>MASTER_DATA_MAPPED!DN16</f>
        <v>0</v>
      </c>
      <c r="DO16" s="21">
        <f>MASTER_DATA_MAPPED!DO16</f>
        <v>0</v>
      </c>
      <c r="DP16" s="21">
        <f>MASTER_DATA_MAPPED!DP16</f>
        <v>0</v>
      </c>
      <c r="DQ16" s="21">
        <f>MASTER_DATA_MAPPED!DQ16</f>
        <v>0</v>
      </c>
      <c r="DR16" s="21">
        <f>MASTER_DATA_MAPPED!DR16</f>
        <v>0</v>
      </c>
      <c r="DS16" s="21">
        <f>MASTER_DATA_MAPPED!DS16</f>
        <v>0</v>
      </c>
      <c r="DT16" s="21">
        <f>MASTER_DATA_MAPPED!DT16</f>
        <v>0</v>
      </c>
      <c r="DU16" s="21">
        <f>MASTER_DATA_MAPPED!DU16</f>
        <v>0</v>
      </c>
      <c r="DV16" s="21">
        <f>MASTER_DATA_MAPPED!DV16</f>
        <v>0</v>
      </c>
      <c r="DW16" s="21">
        <f>MASTER_DATA_MAPPED!DW16</f>
        <v>0</v>
      </c>
      <c r="DX16" s="21">
        <f>MASTER_DATA_MAPPED!DX16</f>
        <v>0</v>
      </c>
      <c r="DY16" s="21">
        <f>MASTER_DATA_MAPPED!DY16</f>
        <v>0</v>
      </c>
      <c r="DZ16" s="21">
        <f>MASTER_DATA_MAPPED!DZ16</f>
        <v>0</v>
      </c>
      <c r="EA16" s="21">
        <f>MASTER_DATA_MAPPED!EA16</f>
        <v>0</v>
      </c>
      <c r="EB16" s="21">
        <f>MASTER_DATA_MAPPED!EB16</f>
        <v>0</v>
      </c>
      <c r="EC16" s="21">
        <f>MASTER_DATA_MAPPED!EC16</f>
        <v>0</v>
      </c>
      <c r="ED16" s="21">
        <f>MASTER_DATA_MAPPED!ED16</f>
        <v>0</v>
      </c>
      <c r="EE16" s="21">
        <f>MASTER_DATA_MAPPED!EE16</f>
        <v>0</v>
      </c>
      <c r="EF16" s="21">
        <f>MASTER_DATA_MAPPED!EF16</f>
        <v>0</v>
      </c>
      <c r="EG16" s="21">
        <f>MASTER_DATA_MAPPED!EG16</f>
        <v>0</v>
      </c>
      <c r="EH16" s="21">
        <f>MASTER_DATA_MAPPED!EH16</f>
        <v>0</v>
      </c>
      <c r="EI16" s="21">
        <f>MASTER_DATA_MAPPED!EI16</f>
        <v>0</v>
      </c>
      <c r="EJ16" s="21">
        <f>MASTER_DATA_MAPPED!EJ16</f>
        <v>0</v>
      </c>
      <c r="EK16" s="21" t="str">
        <f>MASTER_DATA_MAPPED!EK16</f>
        <v>Rankine</v>
      </c>
      <c r="EL16" s="21" t="str">
        <f>MASTER_DATA_MAPPED!EL16</f>
        <v>Rankine</v>
      </c>
      <c r="EM16" s="21" t="str">
        <f>MASTER_DATA_MAPPED!EM16</f>
        <v>Rankine</v>
      </c>
      <c r="EN16" s="21" t="str">
        <f>MASTER_DATA_MAPPED!EN16</f>
        <v>Rankine</v>
      </c>
      <c r="EO16" s="21">
        <f>MASTER_DATA_MAPPED!EO16</f>
        <v>0</v>
      </c>
      <c r="EP16" s="21">
        <f>MASTER_DATA_MAPPED!EP16</f>
        <v>0</v>
      </c>
      <c r="EQ16" s="21">
        <f>MASTER_DATA_MAPPED!EQ16</f>
        <v>0</v>
      </c>
      <c r="ER16" s="21">
        <f>MASTER_DATA_MAPPED!ER16</f>
        <v>0</v>
      </c>
      <c r="ES16" s="21">
        <f>MASTER_DATA_MAPPED!ES16</f>
        <v>0</v>
      </c>
      <c r="ET16" s="21">
        <f>MASTER_DATA_MAPPED!ET16</f>
        <v>0</v>
      </c>
      <c r="EU16" s="21">
        <f>MASTER_DATA_MAPPED!EU16</f>
        <v>0</v>
      </c>
      <c r="EV16" s="21">
        <f>MASTER_DATA_MAPPED!EV16</f>
        <v>0</v>
      </c>
      <c r="EW16" s="21">
        <f>MASTER_DATA_MAPPED!EW16</f>
        <v>0</v>
      </c>
      <c r="EX16" s="21">
        <f>MASTER_DATA_MAPPED!EX16</f>
        <v>0</v>
      </c>
      <c r="EY16" s="21">
        <f>MASTER_DATA_MAPPED!EY16</f>
        <v>0</v>
      </c>
      <c r="EZ16" s="21">
        <f>MASTER_DATA_MAPPED!EZ16</f>
        <v>0</v>
      </c>
      <c r="FA16" s="21">
        <f>MASTER_DATA_MAPPED!FA16</f>
        <v>0</v>
      </c>
      <c r="FB16" s="21">
        <f>MASTER_DATA_MAPPED!FB16</f>
        <v>0</v>
      </c>
      <c r="FC16" s="21">
        <f>MASTER_DATA_MAPPED!FC16</f>
        <v>0</v>
      </c>
      <c r="FD16" s="21">
        <f>MASTER_DATA_MAPPED!FD16</f>
        <v>0</v>
      </c>
      <c r="FE16" s="21">
        <f>MASTER_DATA_MAPPED!FE16</f>
        <v>0</v>
      </c>
      <c r="FF16" s="21">
        <f>MASTER_DATA_MAPPED!FF16</f>
        <v>0</v>
      </c>
      <c r="FG16" s="21">
        <f>MASTER_DATA_MAPPED!FG16</f>
        <v>0</v>
      </c>
      <c r="FH16" s="21">
        <f>MASTER_DATA_MAPPED!FH16</f>
        <v>0</v>
      </c>
      <c r="FI16" s="21">
        <f>MASTER_DATA_MAPPED!FI16</f>
        <v>0</v>
      </c>
      <c r="FJ16" s="21">
        <f>MASTER_DATA_MAPPED!FJ16</f>
        <v>0</v>
      </c>
      <c r="FK16" s="21">
        <f>MASTER_DATA_MAPPED!FK16</f>
        <v>0</v>
      </c>
      <c r="FL16" s="21">
        <f>MASTER_DATA_MAPPED!FL16</f>
        <v>0</v>
      </c>
      <c r="FM16" s="21">
        <f>MASTER_DATA_MAPPED!FM16</f>
        <v>0</v>
      </c>
      <c r="FN16" s="21">
        <f>MASTER_DATA_MAPPED!FN16</f>
        <v>0</v>
      </c>
      <c r="FO16" s="21">
        <f>MASTER_DATA_MAPPED!FO16</f>
        <v>0</v>
      </c>
      <c r="FP16" s="21">
        <f>MASTER_DATA_MAPPED!FP16</f>
        <v>0</v>
      </c>
      <c r="FQ16" s="21">
        <f>MASTER_DATA_MAPPED!FQ16</f>
        <v>0</v>
      </c>
      <c r="FR16" s="21">
        <f>MASTER_DATA_MAPPED!FR16</f>
        <v>0</v>
      </c>
      <c r="FS16" s="21">
        <f>MASTER_DATA_MAPPED!FS16</f>
        <v>0</v>
      </c>
      <c r="FT16" s="21">
        <f>MASTER_DATA_MAPPED!FT16</f>
        <v>0</v>
      </c>
      <c r="FU16" s="21">
        <f>MASTER_DATA_MAPPED!FU16</f>
        <v>0</v>
      </c>
      <c r="FV16" s="21">
        <f>MASTER_DATA_MAPPED!FV16</f>
        <v>0</v>
      </c>
      <c r="FW16" s="21">
        <f>MASTER_DATA_MAPPED!FW16</f>
        <v>0</v>
      </c>
      <c r="FX16" s="21">
        <f>MASTER_DATA_MAPPED!FX16</f>
        <v>0</v>
      </c>
      <c r="FY16" s="21">
        <f>MASTER_DATA_MAPPED!FY16</f>
        <v>0</v>
      </c>
      <c r="FZ16" s="21">
        <f>MASTER_DATA_MAPPED!FZ16</f>
        <v>0</v>
      </c>
      <c r="GA16" s="21">
        <f>MASTER_DATA_MAPPED!GA16</f>
        <v>0</v>
      </c>
      <c r="GB16" s="21">
        <f>MASTER_DATA_MAPPED!GB16</f>
        <v>0</v>
      </c>
      <c r="GC16" s="21">
        <f>MASTER_DATA_MAPPED!GC16</f>
        <v>0</v>
      </c>
      <c r="GD16" s="21">
        <f>MASTER_DATA_MAPPED!GD16</f>
        <v>0</v>
      </c>
      <c r="GE16" s="21">
        <f>MASTER_DATA_MAPPED!GE16</f>
        <v>0</v>
      </c>
      <c r="GF16" s="21">
        <f>MASTER_DATA_MAPPED!GF16</f>
        <v>0</v>
      </c>
      <c r="GG16" s="21">
        <f>MASTER_DATA_MAPPED!GG16</f>
        <v>0</v>
      </c>
      <c r="GH16" s="21">
        <f>MASTER_DATA_MAPPED!GH16</f>
        <v>0</v>
      </c>
      <c r="GI16" s="21">
        <f>MASTER_DATA_MAPPED!GI16</f>
        <v>0</v>
      </c>
      <c r="GJ16" s="21">
        <f>MASTER_DATA_MAPPED!GJ16</f>
        <v>0</v>
      </c>
      <c r="GK16" s="21">
        <f>MASTER_DATA_MAPPED!GK16</f>
        <v>0</v>
      </c>
      <c r="GL16" s="21">
        <f>MASTER_DATA_MAPPED!GL16</f>
        <v>0</v>
      </c>
      <c r="GM16" s="21">
        <f>MASTER_DATA_MAPPED!GM16</f>
        <v>0</v>
      </c>
      <c r="GN16" s="21">
        <f>MASTER_DATA_MAPPED!GN16</f>
        <v>0</v>
      </c>
      <c r="GO16" s="21">
        <f>MASTER_DATA_MAPPED!GO16</f>
        <v>0</v>
      </c>
      <c r="GP16" s="21">
        <f>MASTER_DATA_MAPPED!GP16</f>
        <v>0</v>
      </c>
      <c r="GQ16" s="21">
        <f>MASTER_DATA_MAPPED!GQ16</f>
        <v>0</v>
      </c>
      <c r="GR16" s="21">
        <f>MASTER_DATA_MAPPED!GR16</f>
        <v>0</v>
      </c>
      <c r="GS16" s="21">
        <f>MASTER_DATA_MAPPED!GS16</f>
        <v>0</v>
      </c>
      <c r="GT16" s="21">
        <f>MASTER_DATA_MAPPED!GT16</f>
        <v>0</v>
      </c>
      <c r="GU16" s="21">
        <f>MASTER_DATA_MAPPED!GU16</f>
        <v>0</v>
      </c>
      <c r="GV16" s="21">
        <f>MASTER_DATA_MAPPED!GV16</f>
        <v>0</v>
      </c>
      <c r="GW16" s="21">
        <f>MASTER_DATA_MAPPED!GW16</f>
        <v>0</v>
      </c>
      <c r="GX16" s="21">
        <f>MASTER_DATA_MAPPED!GX16</f>
        <v>0</v>
      </c>
      <c r="GY16" s="21">
        <f>MASTER_DATA_MAPPED!GY16</f>
        <v>0</v>
      </c>
    </row>
    <row r="17" spans="2:207" ht="18.75" x14ac:dyDescent="0.3">
      <c r="H17" s="46" t="s">
        <v>16</v>
      </c>
      <c r="I17" s="93" t="str">
        <f>MASTER_DATA_MAPPED!I17</f>
        <v>Brayton</v>
      </c>
      <c r="J17" s="93" t="str">
        <f>MASTER_DATA_MAPPED!J17</f>
        <v>Brayton</v>
      </c>
      <c r="K17" s="93" t="str">
        <f>MASTER_DATA_MAPPED!K17</f>
        <v>Brayton</v>
      </c>
      <c r="L17" s="93" t="str">
        <f>MASTER_DATA_MAPPED!L17</f>
        <v>Brayton</v>
      </c>
      <c r="M17" s="93" t="str">
        <f>MASTER_DATA_MAPPED!M17</f>
        <v>Brayton</v>
      </c>
      <c r="N17" s="93" t="str">
        <f>MASTER_DATA_MAPPED!N17</f>
        <v>Brayton</v>
      </c>
      <c r="O17" s="93" t="str">
        <f>MASTER_DATA_MAPPED!O17</f>
        <v>Brayton</v>
      </c>
      <c r="P17" s="93" t="str">
        <f>MASTER_DATA_MAPPED!P17</f>
        <v>Brayton</v>
      </c>
      <c r="Q17" s="93" t="str">
        <f>MASTER_DATA_MAPPED!Q17</f>
        <v>Brayton</v>
      </c>
      <c r="R17" s="93" t="str">
        <f>MASTER_DATA_MAPPED!R17</f>
        <v>Brayton</v>
      </c>
      <c r="S17" s="93" t="str">
        <f>MASTER_DATA_MAPPED!S17</f>
        <v>Brayton</v>
      </c>
      <c r="T17" s="93" t="str">
        <f>MASTER_DATA_MAPPED!T17</f>
        <v>Brayton</v>
      </c>
      <c r="U17" s="93" t="str">
        <f>MASTER_DATA_MAPPED!U17</f>
        <v>Brayton</v>
      </c>
      <c r="V17" s="93" t="str">
        <f>MASTER_DATA_MAPPED!V17</f>
        <v>Brayton</v>
      </c>
      <c r="W17" s="93" t="str">
        <f>MASTER_DATA_MAPPED!W17</f>
        <v>Brayton</v>
      </c>
      <c r="X17" s="93" t="str">
        <f>MASTER_DATA_MAPPED!X17</f>
        <v>Brayton</v>
      </c>
      <c r="Y17" s="93" t="str">
        <f>MASTER_DATA_MAPPED!Y17</f>
        <v>Brayton</v>
      </c>
      <c r="Z17" s="93" t="str">
        <f>MASTER_DATA_MAPPED!Z17</f>
        <v>Brayton</v>
      </c>
      <c r="AA17" s="93" t="str">
        <f>MASTER_DATA_MAPPED!AA17</f>
        <v>Brayton</v>
      </c>
      <c r="AB17" s="93" t="str">
        <f>MASTER_DATA_MAPPED!AB17</f>
        <v>Brayton</v>
      </c>
      <c r="AC17" s="93" t="str">
        <f>MASTER_DATA_MAPPED!AC17</f>
        <v>Brayton</v>
      </c>
      <c r="AD17" s="93" t="str">
        <f>MASTER_DATA_MAPPED!AD17</f>
        <v>Brayton</v>
      </c>
      <c r="AE17" s="93" t="str">
        <f>MASTER_DATA_MAPPED!AE17</f>
        <v>Brayton</v>
      </c>
      <c r="AF17" s="93" t="str">
        <f>MASTER_DATA_MAPPED!AF17</f>
        <v>Brayton</v>
      </c>
      <c r="AG17" s="93" t="str">
        <f>MASTER_DATA_MAPPED!AG17</f>
        <v>Brayton</v>
      </c>
      <c r="AH17" s="93" t="str">
        <f>MASTER_DATA_MAPPED!AH17</f>
        <v>Brayton</v>
      </c>
      <c r="AI17" s="93" t="str">
        <f>MASTER_DATA_MAPPED!AI17</f>
        <v>Brayton</v>
      </c>
      <c r="AJ17" s="93" t="str">
        <f>MASTER_DATA_MAPPED!AJ17</f>
        <v>Brayton</v>
      </c>
      <c r="AK17" s="93" t="str">
        <f>MASTER_DATA_MAPPED!AK17</f>
        <v>Brayton</v>
      </c>
      <c r="AL17" s="93" t="str">
        <f>MASTER_DATA_MAPPED!AL17</f>
        <v>Brayton</v>
      </c>
      <c r="AM17" s="93" t="str">
        <f>MASTER_DATA_MAPPED!AM17</f>
        <v>Brayton</v>
      </c>
      <c r="AN17" s="93" t="str">
        <f>MASTER_DATA_MAPPED!AN17</f>
        <v>Brayton</v>
      </c>
      <c r="AO17" s="93">
        <f>MASTER_DATA_MAPPED!AO17</f>
        <v>0</v>
      </c>
      <c r="AP17" s="93">
        <f>MASTER_DATA_MAPPED!AP17</f>
        <v>0</v>
      </c>
      <c r="AQ17" s="93">
        <f>MASTER_DATA_MAPPED!AQ17</f>
        <v>0</v>
      </c>
      <c r="AR17" s="93">
        <f>MASTER_DATA_MAPPED!AR17</f>
        <v>0</v>
      </c>
      <c r="AS17" s="93">
        <f>MASTER_DATA_MAPPED!AS17</f>
        <v>0</v>
      </c>
      <c r="AT17" s="93">
        <f>MASTER_DATA_MAPPED!AT17</f>
        <v>0</v>
      </c>
      <c r="AU17" s="93">
        <f>MASTER_DATA_MAPPED!AU17</f>
        <v>0</v>
      </c>
      <c r="AV17" s="93">
        <f>MASTER_DATA_MAPPED!AV17</f>
        <v>0</v>
      </c>
      <c r="AW17" s="93">
        <f>MASTER_DATA_MAPPED!AW17</f>
        <v>0</v>
      </c>
      <c r="AX17" s="93">
        <f>MASTER_DATA_MAPPED!AX17</f>
        <v>0</v>
      </c>
      <c r="AY17" s="93">
        <f>MASTER_DATA_MAPPED!AY17</f>
        <v>0</v>
      </c>
      <c r="AZ17" s="93">
        <f>MASTER_DATA_MAPPED!AZ17</f>
        <v>0</v>
      </c>
      <c r="BA17" s="93">
        <f>MASTER_DATA_MAPPED!BA17</f>
        <v>0</v>
      </c>
      <c r="BB17" s="93">
        <f>MASTER_DATA_MAPPED!BB17</f>
        <v>0</v>
      </c>
      <c r="BC17" s="93">
        <f>MASTER_DATA_MAPPED!BC17</f>
        <v>0</v>
      </c>
      <c r="BD17" s="93">
        <f>MASTER_DATA_MAPPED!BD17</f>
        <v>0</v>
      </c>
      <c r="BE17" s="93">
        <f>MASTER_DATA_MAPPED!BE17</f>
        <v>0</v>
      </c>
      <c r="BF17" s="93">
        <f>MASTER_DATA_MAPPED!BF17</f>
        <v>0</v>
      </c>
      <c r="BG17" s="93">
        <f>MASTER_DATA_MAPPED!BG17</f>
        <v>0</v>
      </c>
      <c r="BH17" s="93">
        <f>MASTER_DATA_MAPPED!BH17</f>
        <v>0</v>
      </c>
      <c r="BI17" s="93">
        <f>MASTER_DATA_MAPPED!BI17</f>
        <v>0</v>
      </c>
      <c r="BJ17" s="93">
        <f>MASTER_DATA_MAPPED!BJ17</f>
        <v>0</v>
      </c>
      <c r="BK17" s="93">
        <f>MASTER_DATA_MAPPED!BK17</f>
        <v>0</v>
      </c>
      <c r="BL17" s="93">
        <f>MASTER_DATA_MAPPED!BL17</f>
        <v>0</v>
      </c>
      <c r="BM17" s="93">
        <f>MASTER_DATA_MAPPED!BM17</f>
        <v>0</v>
      </c>
      <c r="BN17" s="93">
        <f>MASTER_DATA_MAPPED!BN17</f>
        <v>0</v>
      </c>
      <c r="BO17" s="93">
        <f>MASTER_DATA_MAPPED!BO17</f>
        <v>0</v>
      </c>
      <c r="BP17" s="93">
        <f>MASTER_DATA_MAPPED!BP17</f>
        <v>3417</v>
      </c>
      <c r="BQ17" s="93">
        <f>MASTER_DATA_MAPPED!BQ17</f>
        <v>0</v>
      </c>
      <c r="BR17" s="93">
        <f>MASTER_DATA_MAPPED!BR17</f>
        <v>0</v>
      </c>
      <c r="BS17" s="93">
        <f>MASTER_DATA_MAPPED!BS17</f>
        <v>0</v>
      </c>
      <c r="BT17" s="93">
        <f>MASTER_DATA_MAPPED!BT17</f>
        <v>0</v>
      </c>
      <c r="BU17" s="93">
        <f>MASTER_DATA_MAPPED!BU17</f>
        <v>0</v>
      </c>
      <c r="BV17" s="93">
        <f>MASTER_DATA_MAPPED!BV17</f>
        <v>0</v>
      </c>
      <c r="BW17" s="93">
        <f>MASTER_DATA_MAPPED!BW17</f>
        <v>0</v>
      </c>
      <c r="BX17" s="93">
        <f>MASTER_DATA_MAPPED!BX17</f>
        <v>0</v>
      </c>
      <c r="BY17" s="93">
        <f>MASTER_DATA_MAPPED!BY17</f>
        <v>0</v>
      </c>
      <c r="BZ17" s="93">
        <f>MASTER_DATA_MAPPED!BZ17</f>
        <v>0</v>
      </c>
      <c r="CA17" s="93">
        <f>MASTER_DATA_MAPPED!CA17</f>
        <v>0</v>
      </c>
      <c r="CB17" s="93">
        <f>MASTER_DATA_MAPPED!CB17</f>
        <v>0</v>
      </c>
      <c r="CC17" s="93">
        <f>MASTER_DATA_MAPPED!CC17</f>
        <v>0</v>
      </c>
      <c r="CD17" s="93">
        <f>MASTER_DATA_MAPPED!CD17</f>
        <v>0</v>
      </c>
      <c r="CE17" s="93">
        <f>MASTER_DATA_MAPPED!CE17</f>
        <v>0</v>
      </c>
      <c r="CF17" s="93">
        <f>MASTER_DATA_MAPPED!CF17</f>
        <v>0</v>
      </c>
      <c r="CG17" s="93">
        <f>MASTER_DATA_MAPPED!CG17</f>
        <v>0</v>
      </c>
      <c r="CH17" s="93">
        <f>MASTER_DATA_MAPPED!CH17</f>
        <v>0</v>
      </c>
      <c r="CI17" s="93">
        <f>MASTER_DATA_MAPPED!CI17</f>
        <v>0</v>
      </c>
      <c r="CJ17" s="93">
        <f>MASTER_DATA_MAPPED!CJ17</f>
        <v>0</v>
      </c>
      <c r="CK17" s="93">
        <f>MASTER_DATA_MAPPED!CK17</f>
        <v>0</v>
      </c>
      <c r="CL17" s="93">
        <f>MASTER_DATA_MAPPED!CL17</f>
        <v>0</v>
      </c>
      <c r="CM17" s="93">
        <f>MASTER_DATA_MAPPED!CM17</f>
        <v>0</v>
      </c>
      <c r="CN17" s="93">
        <f>MASTER_DATA_MAPPED!CN17</f>
        <v>0</v>
      </c>
      <c r="CO17" s="93">
        <f>MASTER_DATA_MAPPED!CO17</f>
        <v>0</v>
      </c>
      <c r="CP17" s="93">
        <f>MASTER_DATA_MAPPED!CP17</f>
        <v>0</v>
      </c>
      <c r="CQ17" s="93">
        <f>MASTER_DATA_MAPPED!CQ17</f>
        <v>0</v>
      </c>
      <c r="CR17" s="93">
        <f>MASTER_DATA_MAPPED!CR17</f>
        <v>0</v>
      </c>
      <c r="CS17" s="93">
        <f>MASTER_DATA_MAPPED!CS17</f>
        <v>0</v>
      </c>
      <c r="CT17" s="93">
        <f>MASTER_DATA_MAPPED!CT17</f>
        <v>0</v>
      </c>
      <c r="CU17" s="93">
        <f>MASTER_DATA_MAPPED!CU17</f>
        <v>0</v>
      </c>
      <c r="CV17" s="93">
        <f>MASTER_DATA_MAPPED!CV17</f>
        <v>0</v>
      </c>
      <c r="CW17" s="93">
        <f>MASTER_DATA_MAPPED!CW17</f>
        <v>0</v>
      </c>
      <c r="CX17" s="93">
        <f>MASTER_DATA_MAPPED!CX17</f>
        <v>0</v>
      </c>
      <c r="CY17" s="93">
        <f>MASTER_DATA_MAPPED!CY17</f>
        <v>0</v>
      </c>
      <c r="CZ17" s="93">
        <f>MASTER_DATA_MAPPED!CZ17</f>
        <v>0</v>
      </c>
      <c r="DA17" s="93">
        <f>MASTER_DATA_MAPPED!DA17</f>
        <v>0</v>
      </c>
      <c r="DB17" s="93">
        <f>MASTER_DATA_MAPPED!DB17</f>
        <v>0</v>
      </c>
      <c r="DC17" s="93">
        <f>MASTER_DATA_MAPPED!DC17</f>
        <v>0</v>
      </c>
      <c r="DD17" s="93">
        <f>MASTER_DATA_MAPPED!DD17</f>
        <v>0</v>
      </c>
      <c r="DE17" s="93">
        <f>MASTER_DATA_MAPPED!DE17</f>
        <v>0</v>
      </c>
      <c r="DF17" s="93">
        <f>MASTER_DATA_MAPPED!DF17</f>
        <v>0</v>
      </c>
      <c r="DG17" s="93">
        <f>MASTER_DATA_MAPPED!DG17</f>
        <v>0</v>
      </c>
      <c r="DH17" s="93">
        <f>MASTER_DATA_MAPPED!DH17</f>
        <v>0</v>
      </c>
      <c r="DI17" s="93">
        <f>MASTER_DATA_MAPPED!DI17</f>
        <v>0</v>
      </c>
      <c r="DJ17" s="93">
        <f>MASTER_DATA_MAPPED!DJ17</f>
        <v>0</v>
      </c>
      <c r="DK17" s="93">
        <f>MASTER_DATA_MAPPED!DK17</f>
        <v>0</v>
      </c>
      <c r="DL17" s="93">
        <f>MASTER_DATA_MAPPED!DL17</f>
        <v>0</v>
      </c>
      <c r="DM17" s="93">
        <f>MASTER_DATA_MAPPED!DM17</f>
        <v>0</v>
      </c>
      <c r="DN17" s="93">
        <f>MASTER_DATA_MAPPED!DN17</f>
        <v>0</v>
      </c>
      <c r="DO17" s="93">
        <f>MASTER_DATA_MAPPED!DO17</f>
        <v>0</v>
      </c>
      <c r="DP17" s="93">
        <f>MASTER_DATA_MAPPED!DP17</f>
        <v>0</v>
      </c>
      <c r="DQ17" s="93">
        <f>MASTER_DATA_MAPPED!DQ17</f>
        <v>0</v>
      </c>
      <c r="DR17" s="93">
        <f>MASTER_DATA_MAPPED!DR17</f>
        <v>0</v>
      </c>
      <c r="DS17" s="93">
        <f>MASTER_DATA_MAPPED!DS17</f>
        <v>0</v>
      </c>
      <c r="DT17" s="93">
        <f>MASTER_DATA_MAPPED!DT17</f>
        <v>0</v>
      </c>
      <c r="DU17" s="93">
        <f>MASTER_DATA_MAPPED!DU17</f>
        <v>0</v>
      </c>
      <c r="DV17" s="93">
        <f>MASTER_DATA_MAPPED!DV17</f>
        <v>0</v>
      </c>
      <c r="DW17" s="93">
        <f>MASTER_DATA_MAPPED!DW17</f>
        <v>0</v>
      </c>
      <c r="DX17" s="93">
        <f>MASTER_DATA_MAPPED!DX17</f>
        <v>0</v>
      </c>
      <c r="DY17" s="93">
        <f>MASTER_DATA_MAPPED!DY17</f>
        <v>0</v>
      </c>
      <c r="DZ17" s="93">
        <f>MASTER_DATA_MAPPED!DZ17</f>
        <v>0</v>
      </c>
      <c r="EA17" s="93">
        <f>MASTER_DATA_MAPPED!EA17</f>
        <v>0</v>
      </c>
      <c r="EB17" s="93">
        <f>MASTER_DATA_MAPPED!EB17</f>
        <v>0</v>
      </c>
      <c r="EC17" s="93">
        <f>MASTER_DATA_MAPPED!EC17</f>
        <v>0</v>
      </c>
      <c r="ED17" s="93">
        <f>MASTER_DATA_MAPPED!ED17</f>
        <v>0</v>
      </c>
      <c r="EE17" s="93">
        <f>MASTER_DATA_MAPPED!EE17</f>
        <v>0</v>
      </c>
      <c r="EF17" s="93">
        <f>MASTER_DATA_MAPPED!EF17</f>
        <v>0</v>
      </c>
      <c r="EG17" s="93">
        <f>MASTER_DATA_MAPPED!EG17</f>
        <v>0</v>
      </c>
      <c r="EH17" s="93">
        <f>MASTER_DATA_MAPPED!EH17</f>
        <v>0</v>
      </c>
      <c r="EI17" s="93">
        <f>MASTER_DATA_MAPPED!EI17</f>
        <v>0</v>
      </c>
      <c r="EJ17" s="93">
        <f>MASTER_DATA_MAPPED!EJ17</f>
        <v>0</v>
      </c>
      <c r="EK17" s="93">
        <f>MASTER_DATA_MAPPED!EK17</f>
        <v>0</v>
      </c>
      <c r="EL17" s="93">
        <f>MASTER_DATA_MAPPED!EL17</f>
        <v>0</v>
      </c>
      <c r="EM17" s="93">
        <f>MASTER_DATA_MAPPED!EM17</f>
        <v>0</v>
      </c>
      <c r="EN17" s="93">
        <f>MASTER_DATA_MAPPED!EN17</f>
        <v>0</v>
      </c>
      <c r="EO17" s="93" t="str">
        <f>MASTER_DATA_MAPPED!EO17</f>
        <v>Rankine</v>
      </c>
      <c r="EP17" s="93" t="str">
        <f>MASTER_DATA_MAPPED!EP17</f>
        <v>Rankine</v>
      </c>
      <c r="EQ17" s="93" t="str">
        <f>MASTER_DATA_MAPPED!EQ17</f>
        <v>Rankine</v>
      </c>
      <c r="ER17" s="93" t="str">
        <f>MASTER_DATA_MAPPED!ER17</f>
        <v>Rankine</v>
      </c>
      <c r="ES17" s="93" t="str">
        <f>MASTER_DATA_MAPPED!ES17</f>
        <v>Rankine</v>
      </c>
      <c r="ET17" s="93" t="str">
        <f>MASTER_DATA_MAPPED!ET17</f>
        <v>Rankine</v>
      </c>
      <c r="EU17" s="93" t="str">
        <f>MASTER_DATA_MAPPED!EU17</f>
        <v>Rankine</v>
      </c>
      <c r="EV17" s="93" t="str">
        <f>MASTER_DATA_MAPPED!EV17</f>
        <v>Rankine</v>
      </c>
      <c r="EW17" s="93">
        <f>MASTER_DATA_MAPPED!EW17</f>
        <v>0</v>
      </c>
      <c r="EX17" s="93">
        <f>MASTER_DATA_MAPPED!EX17</f>
        <v>0</v>
      </c>
      <c r="EY17" s="93">
        <f>MASTER_DATA_MAPPED!EY17</f>
        <v>0</v>
      </c>
      <c r="EZ17" s="93">
        <f>MASTER_DATA_MAPPED!EZ17</f>
        <v>0</v>
      </c>
      <c r="FA17" s="93">
        <f>MASTER_DATA_MAPPED!FA17</f>
        <v>0</v>
      </c>
      <c r="FB17" s="93">
        <f>MASTER_DATA_MAPPED!FB17</f>
        <v>0</v>
      </c>
      <c r="FC17" s="93">
        <f>MASTER_DATA_MAPPED!FC17</f>
        <v>0</v>
      </c>
      <c r="FD17" s="93">
        <f>MASTER_DATA_MAPPED!FD17</f>
        <v>0</v>
      </c>
      <c r="FE17" s="93">
        <f>MASTER_DATA_MAPPED!FE17</f>
        <v>0</v>
      </c>
      <c r="FF17" s="93">
        <f>MASTER_DATA_MAPPED!FF17</f>
        <v>0</v>
      </c>
      <c r="FG17" s="93">
        <f>MASTER_DATA_MAPPED!FG17</f>
        <v>0</v>
      </c>
      <c r="FH17" s="93">
        <f>MASTER_DATA_MAPPED!FH17</f>
        <v>0</v>
      </c>
      <c r="FI17" s="93">
        <f>MASTER_DATA_MAPPED!FI17</f>
        <v>0</v>
      </c>
      <c r="FJ17" s="93">
        <f>MASTER_DATA_MAPPED!FJ17</f>
        <v>0</v>
      </c>
      <c r="FK17" s="93">
        <f>MASTER_DATA_MAPPED!FK17</f>
        <v>0</v>
      </c>
      <c r="FL17" s="93">
        <f>MASTER_DATA_MAPPED!FL17</f>
        <v>0</v>
      </c>
      <c r="FM17" s="93">
        <f>MASTER_DATA_MAPPED!FM17</f>
        <v>0</v>
      </c>
      <c r="FN17" s="93">
        <f>MASTER_DATA_MAPPED!FN17</f>
        <v>0</v>
      </c>
      <c r="FO17" s="93">
        <f>MASTER_DATA_MAPPED!FO17</f>
        <v>0</v>
      </c>
      <c r="FP17" s="93">
        <f>MASTER_DATA_MAPPED!FP17</f>
        <v>0</v>
      </c>
      <c r="FQ17" s="93">
        <f>MASTER_DATA_MAPPED!FQ17</f>
        <v>0</v>
      </c>
      <c r="FR17" s="93">
        <f>MASTER_DATA_MAPPED!FR17</f>
        <v>0</v>
      </c>
      <c r="FS17" s="93">
        <f>MASTER_DATA_MAPPED!FS17</f>
        <v>0</v>
      </c>
      <c r="FT17" s="93">
        <f>MASTER_DATA_MAPPED!FT17</f>
        <v>0</v>
      </c>
      <c r="FU17" s="93">
        <f>MASTER_DATA_MAPPED!FU17</f>
        <v>0</v>
      </c>
      <c r="FV17" s="93">
        <f>MASTER_DATA_MAPPED!FV17</f>
        <v>0</v>
      </c>
      <c r="FW17" s="93">
        <f>MASTER_DATA_MAPPED!FW17</f>
        <v>0</v>
      </c>
      <c r="FX17" s="93">
        <f>MASTER_DATA_MAPPED!FX17</f>
        <v>0</v>
      </c>
      <c r="FY17" s="93">
        <f>MASTER_DATA_MAPPED!FY17</f>
        <v>0</v>
      </c>
      <c r="FZ17" s="93">
        <f>MASTER_DATA_MAPPED!FZ17</f>
        <v>0</v>
      </c>
      <c r="GA17" s="93">
        <f>MASTER_DATA_MAPPED!GA17</f>
        <v>0</v>
      </c>
      <c r="GB17" s="93">
        <f>MASTER_DATA_MAPPED!GB17</f>
        <v>0</v>
      </c>
      <c r="GC17" s="93">
        <f>MASTER_DATA_MAPPED!GC17</f>
        <v>0</v>
      </c>
      <c r="GD17" s="93">
        <f>MASTER_DATA_MAPPED!GD17</f>
        <v>0</v>
      </c>
      <c r="GE17" s="93">
        <f>MASTER_DATA_MAPPED!GE17</f>
        <v>0</v>
      </c>
      <c r="GF17" s="93">
        <f>MASTER_DATA_MAPPED!GF17</f>
        <v>0</v>
      </c>
      <c r="GG17" s="93">
        <f>MASTER_DATA_MAPPED!GG17</f>
        <v>0</v>
      </c>
      <c r="GH17" s="93">
        <f>MASTER_DATA_MAPPED!GH17</f>
        <v>0</v>
      </c>
      <c r="GI17" s="93">
        <f>MASTER_DATA_MAPPED!GI17</f>
        <v>0</v>
      </c>
      <c r="GJ17" s="93">
        <f>MASTER_DATA_MAPPED!GJ17</f>
        <v>0</v>
      </c>
      <c r="GK17" s="93">
        <f>MASTER_DATA_MAPPED!GK17</f>
        <v>0</v>
      </c>
      <c r="GL17" s="93">
        <f>MASTER_DATA_MAPPED!GL17</f>
        <v>0</v>
      </c>
      <c r="GM17" s="93">
        <f>MASTER_DATA_MAPPED!GM17</f>
        <v>0</v>
      </c>
      <c r="GN17" s="93">
        <f>MASTER_DATA_MAPPED!GN17</f>
        <v>0</v>
      </c>
      <c r="GO17" s="93">
        <f>MASTER_DATA_MAPPED!GO17</f>
        <v>0</v>
      </c>
      <c r="GP17" s="93">
        <f>MASTER_DATA_MAPPED!GP17</f>
        <v>0</v>
      </c>
      <c r="GQ17" s="93">
        <f>MASTER_DATA_MAPPED!GQ17</f>
        <v>0</v>
      </c>
      <c r="GR17" s="93">
        <f>MASTER_DATA_MAPPED!GR17</f>
        <v>0</v>
      </c>
      <c r="GS17" s="93">
        <f>MASTER_DATA_MAPPED!GS17</f>
        <v>0</v>
      </c>
      <c r="GT17" s="93">
        <f>MASTER_DATA_MAPPED!GT17</f>
        <v>0</v>
      </c>
      <c r="GU17" s="93">
        <f>MASTER_DATA_MAPPED!GU17</f>
        <v>0</v>
      </c>
      <c r="GV17" s="93">
        <f>MASTER_DATA_MAPPED!GV17</f>
        <v>0</v>
      </c>
      <c r="GW17" s="93">
        <f>MASTER_DATA_MAPPED!GW17</f>
        <v>0</v>
      </c>
      <c r="GX17" s="93">
        <f>MASTER_DATA_MAPPED!GX17</f>
        <v>0</v>
      </c>
      <c r="GY17" s="93">
        <f>MASTER_DATA_MAPPED!GY17</f>
        <v>0</v>
      </c>
    </row>
    <row r="18" spans="2:207" ht="18.75" x14ac:dyDescent="0.3">
      <c r="E18" s="113"/>
      <c r="H18" s="103" t="s">
        <v>17</v>
      </c>
      <c r="I18" s="21">
        <f>MASTER_DATA_MAPPED!I18</f>
        <v>281</v>
      </c>
      <c r="J18" s="21">
        <f>MASTER_DATA_MAPPED!J18</f>
        <v>281</v>
      </c>
      <c r="K18" s="21">
        <f>MASTER_DATA_MAPPED!K18</f>
        <v>281</v>
      </c>
      <c r="L18" s="21">
        <f>MASTER_DATA_MAPPED!L18</f>
        <v>281</v>
      </c>
      <c r="M18" s="21">
        <f>MASTER_DATA_MAPPED!M18</f>
        <v>164</v>
      </c>
      <c r="N18" s="21">
        <f>MASTER_DATA_MAPPED!N18</f>
        <v>164</v>
      </c>
      <c r="O18" s="21">
        <f>MASTER_DATA_MAPPED!O18</f>
        <v>164</v>
      </c>
      <c r="P18" s="21">
        <f>MASTER_DATA_MAPPED!P18</f>
        <v>1124</v>
      </c>
      <c r="Q18" s="21">
        <f>MASTER_DATA_MAPPED!Q18</f>
        <v>281</v>
      </c>
      <c r="R18" s="21">
        <f>MASTER_DATA_MAPPED!R18</f>
        <v>281</v>
      </c>
      <c r="S18" s="21">
        <f>MASTER_DATA_MAPPED!S18</f>
        <v>281</v>
      </c>
      <c r="T18" s="21">
        <f>MASTER_DATA_MAPPED!T18</f>
        <v>281</v>
      </c>
      <c r="U18" s="21">
        <f>MASTER_DATA_MAPPED!U18</f>
        <v>1124</v>
      </c>
      <c r="V18" s="21">
        <f>MASTER_DATA_MAPPED!V18</f>
        <v>1124</v>
      </c>
      <c r="W18" s="21">
        <f>MASTER_DATA_MAPPED!W18</f>
        <v>1124</v>
      </c>
      <c r="X18" s="21">
        <f>MASTER_DATA_MAPPED!X18</f>
        <v>1124</v>
      </c>
      <c r="Y18" s="21">
        <f>MASTER_DATA_MAPPED!Y18</f>
        <v>164</v>
      </c>
      <c r="Z18" s="21">
        <f>MASTER_DATA_MAPPED!Z18</f>
        <v>164</v>
      </c>
      <c r="AA18" s="21">
        <f>MASTER_DATA_MAPPED!AA18</f>
        <v>164</v>
      </c>
      <c r="AB18" s="21">
        <f>MASTER_DATA_MAPPED!AB18</f>
        <v>164</v>
      </c>
      <c r="AC18" s="21">
        <f>MASTER_DATA_MAPPED!AC18</f>
        <v>656</v>
      </c>
      <c r="AD18" s="21">
        <f>MASTER_DATA_MAPPED!AD18</f>
        <v>656</v>
      </c>
      <c r="AE18" s="21">
        <f>MASTER_DATA_MAPPED!AE18</f>
        <v>656</v>
      </c>
      <c r="AF18" s="21">
        <f>MASTER_DATA_MAPPED!AF18</f>
        <v>656</v>
      </c>
      <c r="AG18" s="21">
        <f>MASTER_DATA_MAPPED!AG18</f>
        <v>164</v>
      </c>
      <c r="AH18" s="21">
        <f>MASTER_DATA_MAPPED!AH18</f>
        <v>164</v>
      </c>
      <c r="AI18" s="21">
        <f>MASTER_DATA_MAPPED!AI18</f>
        <v>164</v>
      </c>
      <c r="AJ18" s="21">
        <f>MASTER_DATA_MAPPED!AJ18</f>
        <v>164</v>
      </c>
      <c r="AK18" s="21">
        <f>MASTER_DATA_MAPPED!AK18</f>
        <v>656</v>
      </c>
      <c r="AL18" s="21">
        <f>MASTER_DATA_MAPPED!AL18</f>
        <v>656</v>
      </c>
      <c r="AM18" s="21">
        <f>MASTER_DATA_MAPPED!AM18</f>
        <v>656</v>
      </c>
      <c r="AN18" s="21">
        <f>MASTER_DATA_MAPPED!AN18</f>
        <v>656</v>
      </c>
      <c r="AO18" s="21">
        <f>MASTER_DATA_MAPPED!AO18</f>
        <v>2200</v>
      </c>
      <c r="AP18" s="21">
        <f>MASTER_DATA_MAPPED!AP18</f>
        <v>2200</v>
      </c>
      <c r="AQ18" s="21">
        <f>MASTER_DATA_MAPPED!AQ18</f>
        <v>2200</v>
      </c>
      <c r="AR18" s="21">
        <f>MASTER_DATA_MAPPED!AR18</f>
        <v>2200</v>
      </c>
      <c r="AS18" s="21">
        <f>MASTER_DATA_MAPPED!AS18</f>
        <v>2200</v>
      </c>
      <c r="AT18" s="21">
        <f>MASTER_DATA_MAPPED!AT18</f>
        <v>2200</v>
      </c>
      <c r="AU18" s="21">
        <f>MASTER_DATA_MAPPED!AU18</f>
        <v>2200</v>
      </c>
      <c r="AV18" s="21">
        <f>MASTER_DATA_MAPPED!AV18</f>
        <v>2200</v>
      </c>
      <c r="AW18" s="21">
        <f>MASTER_DATA_MAPPED!AW18</f>
        <v>275</v>
      </c>
      <c r="AX18" s="21">
        <f>MASTER_DATA_MAPPED!AX18</f>
        <v>275</v>
      </c>
      <c r="AY18" s="21">
        <f>MASTER_DATA_MAPPED!AY18</f>
        <v>275</v>
      </c>
      <c r="AZ18" s="21">
        <f>MASTER_DATA_MAPPED!AZ18</f>
        <v>275</v>
      </c>
      <c r="BA18" s="21">
        <f>MASTER_DATA_MAPPED!BA18</f>
        <v>1100</v>
      </c>
      <c r="BB18" s="21">
        <f>MASTER_DATA_MAPPED!BB18</f>
        <v>1100</v>
      </c>
      <c r="BC18" s="21">
        <f>MASTER_DATA_MAPPED!BC18</f>
        <v>1100</v>
      </c>
      <c r="BD18" s="21">
        <f>MASTER_DATA_MAPPED!BD18</f>
        <v>1100</v>
      </c>
      <c r="BE18" s="21">
        <f>MASTER_DATA_MAPPED!BE18</f>
        <v>154</v>
      </c>
      <c r="BF18" s="21">
        <f>MASTER_DATA_MAPPED!BF18</f>
        <v>154</v>
      </c>
      <c r="BG18" s="21">
        <f>MASTER_DATA_MAPPED!BG18</f>
        <v>154</v>
      </c>
      <c r="BH18" s="21">
        <f>MASTER_DATA_MAPPED!BH18</f>
        <v>154</v>
      </c>
      <c r="BI18" s="21">
        <f>MASTER_DATA_MAPPED!BI18</f>
        <v>616</v>
      </c>
      <c r="BJ18" s="21">
        <f>MASTER_DATA_MAPPED!BJ18</f>
        <v>616</v>
      </c>
      <c r="BK18" s="21">
        <f>MASTER_DATA_MAPPED!BK18</f>
        <v>616</v>
      </c>
      <c r="BL18" s="21">
        <f>MASTER_DATA_MAPPED!BL18</f>
        <v>616</v>
      </c>
      <c r="BM18" s="21">
        <f>MASTER_DATA_MAPPED!BM18</f>
        <v>1144</v>
      </c>
      <c r="BN18" s="21">
        <f>MASTER_DATA_MAPPED!BN18</f>
        <v>1144</v>
      </c>
      <c r="BO18" s="21">
        <f>MASTER_DATA_MAPPED!BO18</f>
        <v>1144</v>
      </c>
      <c r="BP18" s="21">
        <f>MASTER_DATA_MAPPED!BP18</f>
        <v>1144</v>
      </c>
      <c r="BQ18" s="21">
        <f>MASTER_DATA_MAPPED!BQ18</f>
        <v>1144</v>
      </c>
      <c r="BR18" s="21">
        <f>MASTER_DATA_MAPPED!BR18</f>
        <v>1144</v>
      </c>
      <c r="BS18" s="21">
        <f>MASTER_DATA_MAPPED!BS18</f>
        <v>1144</v>
      </c>
      <c r="BT18" s="21">
        <f>MASTER_DATA_MAPPED!BT18</f>
        <v>1144</v>
      </c>
      <c r="BU18" s="21">
        <f>MASTER_DATA_MAPPED!BU18</f>
        <v>1144</v>
      </c>
      <c r="BV18" s="21">
        <f>MASTER_DATA_MAPPED!BV18</f>
        <v>1144</v>
      </c>
      <c r="BW18" s="21">
        <f>MASTER_DATA_MAPPED!BW18</f>
        <v>1144</v>
      </c>
      <c r="BX18" s="21">
        <f>MASTER_DATA_MAPPED!BX18</f>
        <v>587</v>
      </c>
      <c r="BY18" s="21">
        <f>MASTER_DATA_MAPPED!BY18</f>
        <v>1144</v>
      </c>
      <c r="BZ18" s="21">
        <f>MASTER_DATA_MAPPED!BZ18</f>
        <v>1144</v>
      </c>
      <c r="CA18" s="21">
        <f>MASTER_DATA_MAPPED!CA18</f>
        <v>1144</v>
      </c>
      <c r="CB18" s="21">
        <f>MASTER_DATA_MAPPED!CB18</f>
        <v>1144</v>
      </c>
      <c r="CC18" s="21">
        <f>MASTER_DATA_MAPPED!CC18</f>
        <v>587</v>
      </c>
      <c r="CD18" s="21">
        <f>MASTER_DATA_MAPPED!CD18</f>
        <v>587</v>
      </c>
      <c r="CE18" s="21">
        <f>MASTER_DATA_MAPPED!CE18</f>
        <v>587</v>
      </c>
      <c r="CF18" s="21">
        <f>MASTER_DATA_MAPPED!CF18</f>
        <v>587</v>
      </c>
      <c r="CG18" s="21">
        <f>MASTER_DATA_MAPPED!CG18</f>
        <v>2800</v>
      </c>
      <c r="CH18" s="21">
        <f>MASTER_DATA_MAPPED!CH18</f>
        <v>2800</v>
      </c>
      <c r="CI18" s="21">
        <f>MASTER_DATA_MAPPED!CI18</f>
        <v>2800</v>
      </c>
      <c r="CJ18" s="21">
        <f>MASTER_DATA_MAPPED!CJ18</f>
        <v>1064</v>
      </c>
      <c r="CK18" s="21">
        <f>MASTER_DATA_MAPPED!CK18</f>
        <v>600</v>
      </c>
      <c r="CL18" s="21">
        <f>MASTER_DATA_MAPPED!CL18</f>
        <v>600</v>
      </c>
      <c r="CM18" s="21">
        <f>MASTER_DATA_MAPPED!CM18</f>
        <v>600</v>
      </c>
      <c r="CN18" s="21">
        <f>MASTER_DATA_MAPPED!CN18</f>
        <v>600</v>
      </c>
      <c r="CO18" s="21">
        <f>MASTER_DATA_MAPPED!CO18</f>
        <v>624</v>
      </c>
      <c r="CP18" s="21">
        <f>MASTER_DATA_MAPPED!CP18</f>
        <v>624</v>
      </c>
      <c r="CQ18" s="21">
        <f>MASTER_DATA_MAPPED!CQ18</f>
        <v>624</v>
      </c>
      <c r="CR18" s="21">
        <f>MASTER_DATA_MAPPED!CR18</f>
        <v>624</v>
      </c>
      <c r="CS18" s="21">
        <f>MASTER_DATA_MAPPED!CS18</f>
        <v>290</v>
      </c>
      <c r="CT18" s="21">
        <f>MASTER_DATA_MAPPED!CT18</f>
        <v>290</v>
      </c>
      <c r="CU18" s="21">
        <f>MASTER_DATA_MAPPED!CU18</f>
        <v>290</v>
      </c>
      <c r="CV18" s="21">
        <f>MASTER_DATA_MAPPED!CV18</f>
        <v>290</v>
      </c>
      <c r="CW18" s="21">
        <f>MASTER_DATA_MAPPED!CW18</f>
        <v>888</v>
      </c>
      <c r="CX18" s="21">
        <f>MASTER_DATA_MAPPED!CX18</f>
        <v>888</v>
      </c>
      <c r="CY18" s="21">
        <f>MASTER_DATA_MAPPED!CY18</f>
        <v>888</v>
      </c>
      <c r="CZ18" s="21">
        <f>MASTER_DATA_MAPPED!CZ18</f>
        <v>462</v>
      </c>
      <c r="DA18" s="21">
        <f>MASTER_DATA_MAPPED!DA18</f>
        <v>0</v>
      </c>
      <c r="DB18" s="21">
        <f>MASTER_DATA_MAPPED!DB18</f>
        <v>0</v>
      </c>
      <c r="DC18" s="21">
        <f>MASTER_DATA_MAPPED!DC18</f>
        <v>0</v>
      </c>
      <c r="DD18" s="21">
        <f>MASTER_DATA_MAPPED!DD18</f>
        <v>0</v>
      </c>
      <c r="DE18" s="21">
        <f>MASTER_DATA_MAPPED!DE18</f>
        <v>165</v>
      </c>
      <c r="DF18" s="21">
        <f>MASTER_DATA_MAPPED!DF18</f>
        <v>165</v>
      </c>
      <c r="DG18" s="21">
        <f>MASTER_DATA_MAPPED!DG18</f>
        <v>165</v>
      </c>
      <c r="DH18" s="21">
        <f>MASTER_DATA_MAPPED!DH18</f>
        <v>165</v>
      </c>
      <c r="DI18" s="21">
        <f>MASTER_DATA_MAPPED!DI18</f>
        <v>311</v>
      </c>
      <c r="DJ18" s="21">
        <f>MASTER_DATA_MAPPED!DJ18</f>
        <v>311</v>
      </c>
      <c r="DK18" s="21">
        <f>MASTER_DATA_MAPPED!DK18</f>
        <v>311</v>
      </c>
      <c r="DL18" s="21">
        <f>MASTER_DATA_MAPPED!DL18</f>
        <v>311</v>
      </c>
      <c r="DM18" s="21">
        <f>MASTER_DATA_MAPPED!DM18</f>
        <v>622</v>
      </c>
      <c r="DN18" s="21">
        <f>MASTER_DATA_MAPPED!DN18</f>
        <v>622</v>
      </c>
      <c r="DO18" s="21">
        <f>MASTER_DATA_MAPPED!DO18</f>
        <v>622</v>
      </c>
      <c r="DP18" s="21">
        <f>MASTER_DATA_MAPPED!DP18</f>
        <v>622</v>
      </c>
      <c r="DQ18" s="21">
        <f>MASTER_DATA_MAPPED!DQ18</f>
        <v>1244</v>
      </c>
      <c r="DR18" s="21">
        <f>MASTER_DATA_MAPPED!DR18</f>
        <v>1244</v>
      </c>
      <c r="DS18" s="21">
        <f>MASTER_DATA_MAPPED!DS18</f>
        <v>1244</v>
      </c>
      <c r="DT18" s="21">
        <f>MASTER_DATA_MAPPED!DT18</f>
        <v>1244</v>
      </c>
      <c r="DU18" s="21">
        <f>MASTER_DATA_MAPPED!DU18</f>
        <v>2488</v>
      </c>
      <c r="DV18" s="21">
        <f>MASTER_DATA_MAPPED!DV18</f>
        <v>2488</v>
      </c>
      <c r="DW18" s="21">
        <f>MASTER_DATA_MAPPED!DW18</f>
        <v>2488</v>
      </c>
      <c r="DX18" s="21">
        <f>MASTER_DATA_MAPPED!DX18</f>
        <v>2488</v>
      </c>
      <c r="DY18" s="21">
        <f>MASTER_DATA_MAPPED!DY18</f>
        <v>3110</v>
      </c>
      <c r="DZ18" s="21">
        <f>MASTER_DATA_MAPPED!DZ18</f>
        <v>3110</v>
      </c>
      <c r="EA18" s="21">
        <f>MASTER_DATA_MAPPED!EA18</f>
        <v>3110</v>
      </c>
      <c r="EB18" s="21">
        <f>MASTER_DATA_MAPPED!EB18</f>
        <v>3110</v>
      </c>
      <c r="EC18" s="21">
        <f>MASTER_DATA_MAPPED!EC18</f>
        <v>0</v>
      </c>
      <c r="ED18" s="21">
        <f>MASTER_DATA_MAPPED!ED18</f>
        <v>0</v>
      </c>
      <c r="EE18" s="21">
        <f>MASTER_DATA_MAPPED!EE18</f>
        <v>0</v>
      </c>
      <c r="EF18" s="21" t="str">
        <f>MASTER_DATA_MAPPED!EF18</f>
        <v>VTR is not intended for elextricity production</v>
      </c>
      <c r="EG18" s="21">
        <f>MASTER_DATA_MAPPED!EG18</f>
        <v>720</v>
      </c>
      <c r="EH18" s="21">
        <f>MASTER_DATA_MAPPED!EH18</f>
        <v>720</v>
      </c>
      <c r="EI18" s="21">
        <f>MASTER_DATA_MAPPED!EI18</f>
        <v>720</v>
      </c>
      <c r="EJ18" s="21">
        <f>MASTER_DATA_MAPPED!EJ18</f>
        <v>720</v>
      </c>
      <c r="EK18" s="21">
        <f>MASTER_DATA_MAPPED!EK18</f>
        <v>380</v>
      </c>
      <c r="EL18" s="21">
        <f>MASTER_DATA_MAPPED!EL18</f>
        <v>380</v>
      </c>
      <c r="EM18" s="21">
        <f>MASTER_DATA_MAPPED!EM18</f>
        <v>380</v>
      </c>
      <c r="EN18" s="21">
        <f>MASTER_DATA_MAPPED!EN18</f>
        <v>380</v>
      </c>
      <c r="EO18" s="21">
        <f>MASTER_DATA_MAPPED!EO18</f>
        <v>1500</v>
      </c>
      <c r="EP18" s="21">
        <f>MASTER_DATA_MAPPED!EP18</f>
        <v>1500</v>
      </c>
      <c r="EQ18" s="21">
        <f>MASTER_DATA_MAPPED!EQ18</f>
        <v>1500</v>
      </c>
      <c r="ER18" s="21">
        <f>MASTER_DATA_MAPPED!ER18</f>
        <v>1500</v>
      </c>
      <c r="ES18" s="21">
        <f>MASTER_DATA_MAPPED!ES18</f>
        <v>1500</v>
      </c>
      <c r="ET18" s="21">
        <f>MASTER_DATA_MAPPED!ET18</f>
        <v>1500</v>
      </c>
      <c r="EU18" s="21">
        <f>MASTER_DATA_MAPPED!EU18</f>
        <v>1500</v>
      </c>
      <c r="EV18" s="21">
        <f>MASTER_DATA_MAPPED!EV18</f>
        <v>1500</v>
      </c>
      <c r="EW18" s="21">
        <f>MASTER_DATA_MAPPED!EW18</f>
        <v>2160</v>
      </c>
      <c r="EX18" s="21">
        <f>MASTER_DATA_MAPPED!EX18</f>
        <v>2160</v>
      </c>
      <c r="EY18" s="21">
        <f>MASTER_DATA_MAPPED!EY18</f>
        <v>2160</v>
      </c>
      <c r="EZ18" s="21">
        <f>MASTER_DATA_MAPPED!EZ18</f>
        <v>2160</v>
      </c>
      <c r="FA18" s="21">
        <f>MASTER_DATA_MAPPED!FA18</f>
        <v>2160</v>
      </c>
      <c r="FB18" s="21">
        <f>MASTER_DATA_MAPPED!FB18</f>
        <v>2160</v>
      </c>
      <c r="FC18" s="21">
        <f>MASTER_DATA_MAPPED!FC18</f>
        <v>2160</v>
      </c>
      <c r="FD18" s="21">
        <f>MASTER_DATA_MAPPED!FD18</f>
        <v>2160</v>
      </c>
      <c r="FE18" s="21">
        <f>MASTER_DATA_MAPPED!FE18</f>
        <v>2160</v>
      </c>
      <c r="FF18" s="21">
        <f>MASTER_DATA_MAPPED!FF18</f>
        <v>2160</v>
      </c>
      <c r="FG18" s="21">
        <f>MASTER_DATA_MAPPED!FG18</f>
        <v>2160</v>
      </c>
      <c r="FH18" s="21">
        <f>MASTER_DATA_MAPPED!FH18</f>
        <v>2160</v>
      </c>
      <c r="FI18" s="21">
        <f>MASTER_DATA_MAPPED!FI18</f>
        <v>2160</v>
      </c>
      <c r="FJ18" s="21">
        <f>MASTER_DATA_MAPPED!FJ18</f>
        <v>2160</v>
      </c>
      <c r="FK18" s="21">
        <f>MASTER_DATA_MAPPED!FK18</f>
        <v>2160</v>
      </c>
      <c r="FL18" s="21">
        <f>MASTER_DATA_MAPPED!FL18</f>
        <v>2160</v>
      </c>
      <c r="FM18" s="21">
        <f>MASTER_DATA_MAPPED!FM18</f>
        <v>693</v>
      </c>
      <c r="FN18" s="21">
        <f>MASTER_DATA_MAPPED!FN18</f>
        <v>693</v>
      </c>
      <c r="FO18" s="21">
        <f>MASTER_DATA_MAPPED!FO18</f>
        <v>693</v>
      </c>
      <c r="FP18" s="21">
        <f>MASTER_DATA_MAPPED!FP18</f>
        <v>693</v>
      </c>
      <c r="FQ18" s="21">
        <f>MASTER_DATA_MAPPED!FQ18</f>
        <v>693</v>
      </c>
      <c r="FR18" s="21">
        <f>MASTER_DATA_MAPPED!FR18</f>
        <v>693</v>
      </c>
      <c r="FS18" s="21">
        <f>MASTER_DATA_MAPPED!FS18</f>
        <v>693</v>
      </c>
      <c r="FT18" s="21">
        <f>MASTER_DATA_MAPPED!FT18</f>
        <v>693</v>
      </c>
      <c r="FU18" s="21">
        <f>MASTER_DATA_MAPPED!FU18</f>
        <v>693</v>
      </c>
      <c r="FV18" s="21">
        <f>MASTER_DATA_MAPPED!FV18</f>
        <v>693</v>
      </c>
      <c r="FW18" s="21">
        <f>MASTER_DATA_MAPPED!FW18</f>
        <v>693</v>
      </c>
      <c r="FX18" s="21">
        <f>MASTER_DATA_MAPPED!FX18</f>
        <v>693</v>
      </c>
      <c r="FY18" s="21">
        <f>MASTER_DATA_MAPPED!FY18</f>
        <v>806</v>
      </c>
      <c r="FZ18" s="21">
        <f>MASTER_DATA_MAPPED!FZ18</f>
        <v>806</v>
      </c>
      <c r="GA18" s="21">
        <f>MASTER_DATA_MAPPED!GA18</f>
        <v>806</v>
      </c>
      <c r="GB18" s="21">
        <f>MASTER_DATA_MAPPED!GB18</f>
        <v>806</v>
      </c>
      <c r="GC18" s="21">
        <f>MASTER_DATA_MAPPED!GC18</f>
        <v>806</v>
      </c>
      <c r="GD18" s="21">
        <f>MASTER_DATA_MAPPED!GD18</f>
        <v>806</v>
      </c>
      <c r="GE18" s="21">
        <f>MASTER_DATA_MAPPED!GE18</f>
        <v>806</v>
      </c>
      <c r="GF18" s="21">
        <f>MASTER_DATA_MAPPED!GF18</f>
        <v>806</v>
      </c>
      <c r="GG18" s="21">
        <f>MASTER_DATA_MAPPED!GG18</f>
        <v>806</v>
      </c>
      <c r="GH18" s="21">
        <f>MASTER_DATA_MAPPED!GH18</f>
        <v>806</v>
      </c>
      <c r="GI18" s="21">
        <f>MASTER_DATA_MAPPED!GI18</f>
        <v>806</v>
      </c>
      <c r="GJ18" s="21">
        <f>MASTER_DATA_MAPPED!GJ18</f>
        <v>806</v>
      </c>
      <c r="GK18" s="21">
        <f>MASTER_DATA_MAPPED!GK18</f>
        <v>869</v>
      </c>
      <c r="GL18" s="21">
        <f>MASTER_DATA_MAPPED!GL18</f>
        <v>869</v>
      </c>
      <c r="GM18" s="21">
        <f>MASTER_DATA_MAPPED!GM18</f>
        <v>869</v>
      </c>
      <c r="GN18" s="21">
        <f>MASTER_DATA_MAPPED!GN18</f>
        <v>869</v>
      </c>
      <c r="GO18" s="21">
        <f>MASTER_DATA_MAPPED!GO18</f>
        <v>869</v>
      </c>
      <c r="GP18" s="21">
        <f>MASTER_DATA_MAPPED!GP18</f>
        <v>869</v>
      </c>
      <c r="GQ18" s="21">
        <f>MASTER_DATA_MAPPED!GQ18</f>
        <v>869</v>
      </c>
      <c r="GR18" s="21">
        <f>MASTER_DATA_MAPPED!GR18</f>
        <v>869</v>
      </c>
      <c r="GS18" s="21">
        <f>MASTER_DATA_MAPPED!GS18</f>
        <v>869</v>
      </c>
      <c r="GT18" s="21">
        <f>MASTER_DATA_MAPPED!GT18</f>
        <v>869</v>
      </c>
      <c r="GU18" s="21">
        <f>MASTER_DATA_MAPPED!GU18</f>
        <v>869</v>
      </c>
      <c r="GV18" s="21">
        <f>MASTER_DATA_MAPPED!GV18</f>
        <v>869</v>
      </c>
      <c r="GW18" s="21">
        <f>MASTER_DATA_MAPPED!GW18</f>
        <v>1000</v>
      </c>
      <c r="GX18" s="21">
        <f>MASTER_DATA_MAPPED!GX18</f>
        <v>1000</v>
      </c>
      <c r="GY18" s="21">
        <f>MASTER_DATA_MAPPED!GY18</f>
        <v>1000</v>
      </c>
    </row>
    <row r="19" spans="2:207" s="102" customFormat="1" ht="18.75" x14ac:dyDescent="0.3">
      <c r="H19" s="103" t="s">
        <v>18</v>
      </c>
      <c r="I19" s="21">
        <f>MASTER_DATA_MAPPED!I19</f>
        <v>0</v>
      </c>
      <c r="J19" s="21">
        <f>MASTER_DATA_MAPPED!J19</f>
        <v>0</v>
      </c>
      <c r="K19" s="21">
        <f>MASTER_DATA_MAPPED!K19</f>
        <v>0</v>
      </c>
      <c r="L19" s="21">
        <f>MASTER_DATA_MAPPED!L19</f>
        <v>0</v>
      </c>
      <c r="M19" s="21">
        <f>MASTER_DATA_MAPPED!M19</f>
        <v>0</v>
      </c>
      <c r="N19" s="21">
        <f>MASTER_DATA_MAPPED!N19</f>
        <v>0</v>
      </c>
      <c r="O19" s="21">
        <f>MASTER_DATA_MAPPED!O19</f>
        <v>0</v>
      </c>
      <c r="P19" s="21">
        <f>MASTER_DATA_MAPPED!P19</f>
        <v>0</v>
      </c>
      <c r="Q19" s="21">
        <f>MASTER_DATA_MAPPED!Q19</f>
        <v>0</v>
      </c>
      <c r="R19" s="21">
        <f>MASTER_DATA_MAPPED!R19</f>
        <v>0</v>
      </c>
      <c r="S19" s="21">
        <f>MASTER_DATA_MAPPED!S19</f>
        <v>0</v>
      </c>
      <c r="T19" s="21">
        <f>MASTER_DATA_MAPPED!T19</f>
        <v>0</v>
      </c>
      <c r="U19" s="21">
        <f>MASTER_DATA_MAPPED!U19</f>
        <v>0</v>
      </c>
      <c r="V19" s="21">
        <f>MASTER_DATA_MAPPED!V19</f>
        <v>0</v>
      </c>
      <c r="W19" s="21">
        <f>MASTER_DATA_MAPPED!W19</f>
        <v>0</v>
      </c>
      <c r="X19" s="21">
        <f>MASTER_DATA_MAPPED!X19</f>
        <v>0</v>
      </c>
      <c r="Y19" s="21">
        <f>MASTER_DATA_MAPPED!Y19</f>
        <v>0</v>
      </c>
      <c r="Z19" s="21">
        <f>MASTER_DATA_MAPPED!Z19</f>
        <v>0</v>
      </c>
      <c r="AA19" s="21">
        <f>MASTER_DATA_MAPPED!AA19</f>
        <v>0</v>
      </c>
      <c r="AB19" s="21">
        <f>MASTER_DATA_MAPPED!AB19</f>
        <v>0</v>
      </c>
      <c r="AC19" s="21">
        <f>MASTER_DATA_MAPPED!AC19</f>
        <v>0</v>
      </c>
      <c r="AD19" s="21">
        <f>MASTER_DATA_MAPPED!AD19</f>
        <v>0</v>
      </c>
      <c r="AE19" s="21">
        <f>MASTER_DATA_MAPPED!AE19</f>
        <v>0</v>
      </c>
      <c r="AF19" s="21">
        <f>MASTER_DATA_MAPPED!AF19</f>
        <v>0</v>
      </c>
      <c r="AG19" s="21">
        <f>MASTER_DATA_MAPPED!AG19</f>
        <v>0</v>
      </c>
      <c r="AH19" s="21">
        <f>MASTER_DATA_MAPPED!AH19</f>
        <v>0</v>
      </c>
      <c r="AI19" s="21">
        <f>MASTER_DATA_MAPPED!AI19</f>
        <v>0</v>
      </c>
      <c r="AJ19" s="21">
        <f>MASTER_DATA_MAPPED!AJ19</f>
        <v>0</v>
      </c>
      <c r="AK19" s="21">
        <f>MASTER_DATA_MAPPED!AK19</f>
        <v>0</v>
      </c>
      <c r="AL19" s="21">
        <f>MASTER_DATA_MAPPED!AL19</f>
        <v>0</v>
      </c>
      <c r="AM19" s="21">
        <f>MASTER_DATA_MAPPED!AM19</f>
        <v>0</v>
      </c>
      <c r="AN19" s="21">
        <f>MASTER_DATA_MAPPED!AN19</f>
        <v>0</v>
      </c>
      <c r="AO19" s="21">
        <f>MASTER_DATA_MAPPED!AO19</f>
        <v>0.85</v>
      </c>
      <c r="AP19" s="21">
        <f>MASTER_DATA_MAPPED!AP19</f>
        <v>0.85</v>
      </c>
      <c r="AQ19" s="21">
        <f>MASTER_DATA_MAPPED!AQ19</f>
        <v>0.85</v>
      </c>
      <c r="AR19" s="21">
        <f>MASTER_DATA_MAPPED!AR19</f>
        <v>0.85</v>
      </c>
      <c r="AS19" s="21">
        <f>MASTER_DATA_MAPPED!AS19</f>
        <v>0.85</v>
      </c>
      <c r="AT19" s="21">
        <f>MASTER_DATA_MAPPED!AT19</f>
        <v>0.85</v>
      </c>
      <c r="AU19" s="21">
        <f>MASTER_DATA_MAPPED!AU19</f>
        <v>0.85</v>
      </c>
      <c r="AV19" s="21">
        <f>MASTER_DATA_MAPPED!AV19</f>
        <v>0.85</v>
      </c>
      <c r="AW19" s="21">
        <f>MASTER_DATA_MAPPED!AW19</f>
        <v>0</v>
      </c>
      <c r="AX19" s="21">
        <f>MASTER_DATA_MAPPED!AX19</f>
        <v>0</v>
      </c>
      <c r="AY19" s="21">
        <f>MASTER_DATA_MAPPED!AY19</f>
        <v>0</v>
      </c>
      <c r="AZ19" s="21">
        <f>MASTER_DATA_MAPPED!AZ19</f>
        <v>0</v>
      </c>
      <c r="BA19" s="21">
        <f>MASTER_DATA_MAPPED!BA19</f>
        <v>0</v>
      </c>
      <c r="BB19" s="21">
        <f>MASTER_DATA_MAPPED!BB19</f>
        <v>0</v>
      </c>
      <c r="BC19" s="21">
        <f>MASTER_DATA_MAPPED!BC19</f>
        <v>0</v>
      </c>
      <c r="BD19" s="21">
        <f>MASTER_DATA_MAPPED!BD19</f>
        <v>0</v>
      </c>
      <c r="BE19" s="21">
        <f>MASTER_DATA_MAPPED!BE19</f>
        <v>0</v>
      </c>
      <c r="BF19" s="21">
        <f>MASTER_DATA_MAPPED!BF19</f>
        <v>0</v>
      </c>
      <c r="BG19" s="21">
        <f>MASTER_DATA_MAPPED!BG19</f>
        <v>0</v>
      </c>
      <c r="BH19" s="21">
        <f>MASTER_DATA_MAPPED!BH19</f>
        <v>0</v>
      </c>
      <c r="BI19" s="21">
        <f>MASTER_DATA_MAPPED!BI19</f>
        <v>0</v>
      </c>
      <c r="BJ19" s="21">
        <f>MASTER_DATA_MAPPED!BJ19</f>
        <v>0</v>
      </c>
      <c r="BK19" s="21">
        <f>MASTER_DATA_MAPPED!BK19</f>
        <v>0</v>
      </c>
      <c r="BL19" s="21">
        <f>MASTER_DATA_MAPPED!BL19</f>
        <v>0</v>
      </c>
      <c r="BM19" s="21">
        <f>MASTER_DATA_MAPPED!BM19</f>
        <v>0.95</v>
      </c>
      <c r="BN19" s="21">
        <f>MASTER_DATA_MAPPED!BN19</f>
        <v>0.95</v>
      </c>
      <c r="BO19" s="21">
        <f>MASTER_DATA_MAPPED!BO19</f>
        <v>0.95</v>
      </c>
      <c r="BP19" s="21">
        <f>MASTER_DATA_MAPPED!BP19</f>
        <v>0.95</v>
      </c>
      <c r="BQ19" s="21">
        <f>MASTER_DATA_MAPPED!BQ19</f>
        <v>0.95</v>
      </c>
      <c r="BR19" s="21">
        <f>MASTER_DATA_MAPPED!BR19</f>
        <v>0.95</v>
      </c>
      <c r="BS19" s="21">
        <f>MASTER_DATA_MAPPED!BS19</f>
        <v>0.95</v>
      </c>
      <c r="BT19" s="21">
        <f>MASTER_DATA_MAPPED!BT19</f>
        <v>0.95</v>
      </c>
      <c r="BU19" s="21">
        <f>MASTER_DATA_MAPPED!BU19</f>
        <v>0.95</v>
      </c>
      <c r="BV19" s="21">
        <f>MASTER_DATA_MAPPED!BV19</f>
        <v>0.95</v>
      </c>
      <c r="BW19" s="21">
        <f>MASTER_DATA_MAPPED!BW19</f>
        <v>0.95</v>
      </c>
      <c r="BX19" s="21">
        <f>MASTER_DATA_MAPPED!BX19</f>
        <v>0.95</v>
      </c>
      <c r="BY19" s="21">
        <f>MASTER_DATA_MAPPED!BY19</f>
        <v>0.95</v>
      </c>
      <c r="BZ19" s="21">
        <f>MASTER_DATA_MAPPED!BZ19</f>
        <v>0.95</v>
      </c>
      <c r="CA19" s="21">
        <f>MASTER_DATA_MAPPED!CA19</f>
        <v>0.95</v>
      </c>
      <c r="CB19" s="21">
        <f>MASTER_DATA_MAPPED!CB19</f>
        <v>0.95</v>
      </c>
      <c r="CC19" s="21">
        <f>MASTER_DATA_MAPPED!CC19</f>
        <v>0.95</v>
      </c>
      <c r="CD19" s="21">
        <f>MASTER_DATA_MAPPED!CD19</f>
        <v>0.95</v>
      </c>
      <c r="CE19" s="21">
        <f>MASTER_DATA_MAPPED!CE19</f>
        <v>0.95</v>
      </c>
      <c r="CF19" s="21">
        <f>MASTER_DATA_MAPPED!CF19</f>
        <v>0.95</v>
      </c>
      <c r="CG19" s="21">
        <f>MASTER_DATA_MAPPED!CG19</f>
        <v>0</v>
      </c>
      <c r="CH19" s="21">
        <f>MASTER_DATA_MAPPED!CH19</f>
        <v>0</v>
      </c>
      <c r="CI19" s="21">
        <f>MASTER_DATA_MAPPED!CI19</f>
        <v>0</v>
      </c>
      <c r="CJ19" s="21">
        <f>MASTER_DATA_MAPPED!CJ19</f>
        <v>0.72</v>
      </c>
      <c r="CK19" s="21">
        <f>MASTER_DATA_MAPPED!CK19</f>
        <v>0.72</v>
      </c>
      <c r="CL19" s="21">
        <f>MASTER_DATA_MAPPED!CL19</f>
        <v>0.72</v>
      </c>
      <c r="CM19" s="21">
        <f>MASTER_DATA_MAPPED!CM19</f>
        <v>0.72</v>
      </c>
      <c r="CN19" s="21">
        <f>MASTER_DATA_MAPPED!CN19</f>
        <v>0.75</v>
      </c>
      <c r="CO19" s="21">
        <f>MASTER_DATA_MAPPED!CO19</f>
        <v>0.72</v>
      </c>
      <c r="CP19" s="21">
        <f>MASTER_DATA_MAPPED!CP19</f>
        <v>0.72</v>
      </c>
      <c r="CQ19" s="21">
        <f>MASTER_DATA_MAPPED!CQ19</f>
        <v>0.72</v>
      </c>
      <c r="CR19" s="21">
        <f>MASTER_DATA_MAPPED!CR19</f>
        <v>0.72</v>
      </c>
      <c r="CS19" s="21">
        <f>MASTER_DATA_MAPPED!CS19</f>
        <v>0</v>
      </c>
      <c r="CT19" s="21">
        <f>MASTER_DATA_MAPPED!CT19</f>
        <v>0</v>
      </c>
      <c r="CU19" s="21">
        <f>MASTER_DATA_MAPPED!CU19</f>
        <v>0</v>
      </c>
      <c r="CV19" s="21">
        <f>MASTER_DATA_MAPPED!CV19</f>
        <v>0</v>
      </c>
      <c r="CW19" s="21">
        <f>MASTER_DATA_MAPPED!CW19</f>
        <v>0</v>
      </c>
      <c r="CX19" s="21">
        <f>MASTER_DATA_MAPPED!CX19</f>
        <v>0</v>
      </c>
      <c r="CY19" s="21">
        <f>MASTER_DATA_MAPPED!CY19</f>
        <v>0</v>
      </c>
      <c r="CZ19" s="21">
        <f>MASTER_DATA_MAPPED!CZ19</f>
        <v>0</v>
      </c>
      <c r="DA19" s="21">
        <f>MASTER_DATA_MAPPED!DA19</f>
        <v>0</v>
      </c>
      <c r="DB19" s="21">
        <f>MASTER_DATA_MAPPED!DB19</f>
        <v>0</v>
      </c>
      <c r="DC19" s="21">
        <f>MASTER_DATA_MAPPED!DC19</f>
        <v>0</v>
      </c>
      <c r="DD19" s="21">
        <f>MASTER_DATA_MAPPED!DD19</f>
        <v>0</v>
      </c>
      <c r="DE19" s="21">
        <f>MASTER_DATA_MAPPED!DE19</f>
        <v>0</v>
      </c>
      <c r="DF19" s="21">
        <f>MASTER_DATA_MAPPED!DF19</f>
        <v>0</v>
      </c>
      <c r="DG19" s="21">
        <f>MASTER_DATA_MAPPED!DG19</f>
        <v>0</v>
      </c>
      <c r="DH19" s="21">
        <f>MASTER_DATA_MAPPED!DH19</f>
        <v>0</v>
      </c>
      <c r="DI19" s="21">
        <f>MASTER_DATA_MAPPED!DI19</f>
        <v>0</v>
      </c>
      <c r="DJ19" s="21">
        <f>MASTER_DATA_MAPPED!DJ19</f>
        <v>0</v>
      </c>
      <c r="DK19" s="21">
        <f>MASTER_DATA_MAPPED!DK19</f>
        <v>0</v>
      </c>
      <c r="DL19" s="21">
        <f>MASTER_DATA_MAPPED!DL19</f>
        <v>0</v>
      </c>
      <c r="DM19" s="21">
        <f>MASTER_DATA_MAPPED!DM19</f>
        <v>0</v>
      </c>
      <c r="DN19" s="21">
        <f>MASTER_DATA_MAPPED!DN19</f>
        <v>0</v>
      </c>
      <c r="DO19" s="21">
        <f>MASTER_DATA_MAPPED!DO19</f>
        <v>0</v>
      </c>
      <c r="DP19" s="21">
        <f>MASTER_DATA_MAPPED!DP19</f>
        <v>0</v>
      </c>
      <c r="DQ19" s="21">
        <f>MASTER_DATA_MAPPED!DQ19</f>
        <v>0</v>
      </c>
      <c r="DR19" s="21">
        <f>MASTER_DATA_MAPPED!DR19</f>
        <v>0</v>
      </c>
      <c r="DS19" s="21">
        <f>MASTER_DATA_MAPPED!DS19</f>
        <v>0</v>
      </c>
      <c r="DT19" s="21">
        <f>MASTER_DATA_MAPPED!DT19</f>
        <v>0</v>
      </c>
      <c r="DU19" s="21">
        <f>MASTER_DATA_MAPPED!DU19</f>
        <v>0</v>
      </c>
      <c r="DV19" s="21">
        <f>MASTER_DATA_MAPPED!DV19</f>
        <v>0</v>
      </c>
      <c r="DW19" s="21">
        <f>MASTER_DATA_MAPPED!DW19</f>
        <v>0</v>
      </c>
      <c r="DX19" s="21">
        <f>MASTER_DATA_MAPPED!DX19</f>
        <v>0</v>
      </c>
      <c r="DY19" s="21">
        <f>MASTER_DATA_MAPPED!DY19</f>
        <v>0</v>
      </c>
      <c r="DZ19" s="21">
        <f>MASTER_DATA_MAPPED!DZ19</f>
        <v>0</v>
      </c>
      <c r="EA19" s="21">
        <f>MASTER_DATA_MAPPED!EA19</f>
        <v>0</v>
      </c>
      <c r="EB19" s="21">
        <f>MASTER_DATA_MAPPED!EB19</f>
        <v>0</v>
      </c>
      <c r="EC19" s="21">
        <f>MASTER_DATA_MAPPED!EC19</f>
        <v>0</v>
      </c>
      <c r="ED19" s="21">
        <f>MASTER_DATA_MAPPED!ED19</f>
        <v>0</v>
      </c>
      <c r="EE19" s="21">
        <f>MASTER_DATA_MAPPED!EE19</f>
        <v>0</v>
      </c>
      <c r="EF19" s="21">
        <f>MASTER_DATA_MAPPED!EF19</f>
        <v>0</v>
      </c>
      <c r="EG19" s="21">
        <f>MASTER_DATA_MAPPED!EG19</f>
        <v>0</v>
      </c>
      <c r="EH19" s="21">
        <f>MASTER_DATA_MAPPED!EH19</f>
        <v>0</v>
      </c>
      <c r="EI19" s="21">
        <f>MASTER_DATA_MAPPED!EI19</f>
        <v>0</v>
      </c>
      <c r="EJ19" s="21">
        <f>MASTER_DATA_MAPPED!EJ19</f>
        <v>0</v>
      </c>
      <c r="EK19" s="21">
        <f>MASTER_DATA_MAPPED!EK19</f>
        <v>0</v>
      </c>
      <c r="EL19" s="21">
        <f>MASTER_DATA_MAPPED!EL19</f>
        <v>0</v>
      </c>
      <c r="EM19" s="21">
        <f>MASTER_DATA_MAPPED!EM19</f>
        <v>0</v>
      </c>
      <c r="EN19" s="21">
        <f>MASTER_DATA_MAPPED!EN19</f>
        <v>0</v>
      </c>
      <c r="EO19" s="21">
        <f>MASTER_DATA_MAPPED!EO19</f>
        <v>0.92</v>
      </c>
      <c r="EP19" s="21">
        <f>MASTER_DATA_MAPPED!EP19</f>
        <v>0.92</v>
      </c>
      <c r="EQ19" s="21">
        <f>MASTER_DATA_MAPPED!EQ19</f>
        <v>0.92</v>
      </c>
      <c r="ER19" s="21">
        <f>MASTER_DATA_MAPPED!ER19</f>
        <v>0.92</v>
      </c>
      <c r="ES19" s="21">
        <f>MASTER_DATA_MAPPED!ES19</f>
        <v>0.92</v>
      </c>
      <c r="ET19" s="21">
        <f>MASTER_DATA_MAPPED!ET19</f>
        <v>0.92</v>
      </c>
      <c r="EU19" s="21">
        <f>MASTER_DATA_MAPPED!EU19</f>
        <v>0.92</v>
      </c>
      <c r="EV19" s="21">
        <f>MASTER_DATA_MAPPED!EV19</f>
        <v>0.92</v>
      </c>
      <c r="EW19" s="21">
        <f>MASTER_DATA_MAPPED!EW19</f>
        <v>0</v>
      </c>
      <c r="EX19" s="21">
        <f>MASTER_DATA_MAPPED!EX19</f>
        <v>0</v>
      </c>
      <c r="EY19" s="21">
        <f>MASTER_DATA_MAPPED!EY19</f>
        <v>0</v>
      </c>
      <c r="EZ19" s="21">
        <f>MASTER_DATA_MAPPED!EZ19</f>
        <v>0.8</v>
      </c>
      <c r="FA19" s="21">
        <f>MASTER_DATA_MAPPED!FA19</f>
        <v>0.8</v>
      </c>
      <c r="FB19" s="21">
        <f>MASTER_DATA_MAPPED!FB19</f>
        <v>0.8</v>
      </c>
      <c r="FC19" s="21">
        <f>MASTER_DATA_MAPPED!FC19</f>
        <v>0.8</v>
      </c>
      <c r="FD19" s="21">
        <f>MASTER_DATA_MAPPED!FD19</f>
        <v>0.8</v>
      </c>
      <c r="FE19" s="21">
        <f>MASTER_DATA_MAPPED!FE19</f>
        <v>0.8</v>
      </c>
      <c r="FF19" s="21">
        <f>MASTER_DATA_MAPPED!FF19</f>
        <v>0.8</v>
      </c>
      <c r="FG19" s="21">
        <f>MASTER_DATA_MAPPED!FG19</f>
        <v>0.8</v>
      </c>
      <c r="FH19" s="21">
        <f>MASTER_DATA_MAPPED!FH19</f>
        <v>0.8</v>
      </c>
      <c r="FI19" s="21">
        <f>MASTER_DATA_MAPPED!FI19</f>
        <v>0.8</v>
      </c>
      <c r="FJ19" s="21">
        <f>MASTER_DATA_MAPPED!FJ19</f>
        <v>0.8</v>
      </c>
      <c r="FK19" s="21">
        <f>MASTER_DATA_MAPPED!FK19</f>
        <v>0.8</v>
      </c>
      <c r="FL19" s="21">
        <f>MASTER_DATA_MAPPED!FL19</f>
        <v>0.8</v>
      </c>
      <c r="FM19" s="21">
        <f>MASTER_DATA_MAPPED!FM19</f>
        <v>0.86</v>
      </c>
      <c r="FN19" s="21">
        <f>MASTER_DATA_MAPPED!FN19</f>
        <v>0.86</v>
      </c>
      <c r="FO19" s="21">
        <f>MASTER_DATA_MAPPED!FO19</f>
        <v>0.86</v>
      </c>
      <c r="FP19" s="21">
        <f>MASTER_DATA_MAPPED!FP19</f>
        <v>0.78</v>
      </c>
      <c r="FQ19" s="21">
        <f>MASTER_DATA_MAPPED!FQ19</f>
        <v>0.86</v>
      </c>
      <c r="FR19" s="21">
        <f>MASTER_DATA_MAPPED!FR19</f>
        <v>0.86</v>
      </c>
      <c r="FS19" s="21">
        <f>MASTER_DATA_MAPPED!FS19</f>
        <v>0.86</v>
      </c>
      <c r="FT19" s="21">
        <f>MASTER_DATA_MAPPED!FT19</f>
        <v>0.81</v>
      </c>
      <c r="FU19" s="21">
        <f>MASTER_DATA_MAPPED!FU19</f>
        <v>0.86</v>
      </c>
      <c r="FV19" s="21">
        <f>MASTER_DATA_MAPPED!FV19</f>
        <v>0.86</v>
      </c>
      <c r="FW19" s="21">
        <f>MASTER_DATA_MAPPED!FW19</f>
        <v>0.86</v>
      </c>
      <c r="FX19" s="21">
        <f>MASTER_DATA_MAPPED!FX19</f>
        <v>0.84</v>
      </c>
      <c r="FY19" s="21">
        <f>MASTER_DATA_MAPPED!FY19</f>
        <v>0.78</v>
      </c>
      <c r="FZ19" s="21">
        <f>MASTER_DATA_MAPPED!FZ19</f>
        <v>0.78</v>
      </c>
      <c r="GA19" s="21">
        <f>MASTER_DATA_MAPPED!GA19</f>
        <v>0.78</v>
      </c>
      <c r="GB19" s="21">
        <f>MASTER_DATA_MAPPED!GB19</f>
        <v>0.78</v>
      </c>
      <c r="GC19" s="21">
        <f>MASTER_DATA_MAPPED!GC19</f>
        <v>0.81</v>
      </c>
      <c r="GD19" s="21">
        <f>MASTER_DATA_MAPPED!GD19</f>
        <v>0.81</v>
      </c>
      <c r="GE19" s="21">
        <f>MASTER_DATA_MAPPED!GE19</f>
        <v>0.81</v>
      </c>
      <c r="GF19" s="21">
        <f>MASTER_DATA_MAPPED!GF19</f>
        <v>0.81</v>
      </c>
      <c r="GG19" s="21">
        <f>MASTER_DATA_MAPPED!GG19</f>
        <v>0.84</v>
      </c>
      <c r="GH19" s="21">
        <f>MASTER_DATA_MAPPED!GH19</f>
        <v>0.84</v>
      </c>
      <c r="GI19" s="21">
        <f>MASTER_DATA_MAPPED!GI19</f>
        <v>0.84</v>
      </c>
      <c r="GJ19" s="21">
        <f>MASTER_DATA_MAPPED!GJ19</f>
        <v>0.84</v>
      </c>
      <c r="GK19" s="21">
        <f>MASTER_DATA_MAPPED!GK19</f>
        <v>0.78</v>
      </c>
      <c r="GL19" s="21">
        <f>MASTER_DATA_MAPPED!GL19</f>
        <v>0.78</v>
      </c>
      <c r="GM19" s="21">
        <f>MASTER_DATA_MAPPED!GM19</f>
        <v>0.78</v>
      </c>
      <c r="GN19" s="21">
        <f>MASTER_DATA_MAPPED!GN19</f>
        <v>0.78</v>
      </c>
      <c r="GO19" s="21">
        <f>MASTER_DATA_MAPPED!GO19</f>
        <v>0.81</v>
      </c>
      <c r="GP19" s="21">
        <f>MASTER_DATA_MAPPED!GP19</f>
        <v>0.81</v>
      </c>
      <c r="GQ19" s="21">
        <f>MASTER_DATA_MAPPED!GQ19</f>
        <v>0.81</v>
      </c>
      <c r="GR19" s="21">
        <f>MASTER_DATA_MAPPED!GR19</f>
        <v>0.81</v>
      </c>
      <c r="GS19" s="21">
        <f>MASTER_DATA_MAPPED!GS19</f>
        <v>0.84</v>
      </c>
      <c r="GT19" s="21">
        <f>MASTER_DATA_MAPPED!GT19</f>
        <v>0.84</v>
      </c>
      <c r="GU19" s="21">
        <f>MASTER_DATA_MAPPED!GU19</f>
        <v>0.84</v>
      </c>
      <c r="GV19" s="21">
        <f>MASTER_DATA_MAPPED!GV19</f>
        <v>0.84</v>
      </c>
      <c r="GW19" s="21">
        <f>MASTER_DATA_MAPPED!GW19</f>
        <v>75</v>
      </c>
      <c r="GX19" s="21">
        <f>MASTER_DATA_MAPPED!GX19</f>
        <v>75</v>
      </c>
      <c r="GY19" s="21">
        <f>MASTER_DATA_MAPPED!GY19</f>
        <v>75</v>
      </c>
    </row>
    <row r="20" spans="2:207" ht="19.5" thickBot="1" x14ac:dyDescent="0.35">
      <c r="H20" s="103" t="s">
        <v>19</v>
      </c>
      <c r="I20" s="21">
        <f>MASTER_DATA_MAPPED!I20</f>
        <v>2009</v>
      </c>
      <c r="J20" s="21">
        <f>MASTER_DATA_MAPPED!J20</f>
        <v>2009</v>
      </c>
      <c r="K20" s="21">
        <f>MASTER_DATA_MAPPED!K20</f>
        <v>2009</v>
      </c>
      <c r="L20" s="21">
        <f>MASTER_DATA_MAPPED!L20</f>
        <v>2009</v>
      </c>
      <c r="M20" s="21">
        <f>MASTER_DATA_MAPPED!M20</f>
        <v>2009</v>
      </c>
      <c r="N20" s="21">
        <f>MASTER_DATA_MAPPED!N20</f>
        <v>2009</v>
      </c>
      <c r="O20" s="21">
        <f>MASTER_DATA_MAPPED!O20</f>
        <v>2009</v>
      </c>
      <c r="P20" s="21">
        <f>MASTER_DATA_MAPPED!P20</f>
        <v>2009</v>
      </c>
      <c r="Q20" s="21">
        <f>MASTER_DATA_MAPPED!Q20</f>
        <v>2009</v>
      </c>
      <c r="R20" s="21">
        <f>MASTER_DATA_MAPPED!R20</f>
        <v>2009</v>
      </c>
      <c r="S20" s="21">
        <f>MASTER_DATA_MAPPED!S20</f>
        <v>2009</v>
      </c>
      <c r="T20" s="21">
        <f>MASTER_DATA_MAPPED!T20</f>
        <v>2009</v>
      </c>
      <c r="U20" s="21">
        <f>MASTER_DATA_MAPPED!U20</f>
        <v>2009</v>
      </c>
      <c r="V20" s="21">
        <f>MASTER_DATA_MAPPED!V20</f>
        <v>2009</v>
      </c>
      <c r="W20" s="21">
        <f>MASTER_DATA_MAPPED!W20</f>
        <v>2009</v>
      </c>
      <c r="X20" s="21">
        <f>MASTER_DATA_MAPPED!X20</f>
        <v>2009</v>
      </c>
      <c r="Y20" s="21">
        <f>MASTER_DATA_MAPPED!Y20</f>
        <v>2009</v>
      </c>
      <c r="Z20" s="21">
        <f>MASTER_DATA_MAPPED!Z20</f>
        <v>2009</v>
      </c>
      <c r="AA20" s="21">
        <f>MASTER_DATA_MAPPED!AA20</f>
        <v>2009</v>
      </c>
      <c r="AB20" s="21">
        <f>MASTER_DATA_MAPPED!AB20</f>
        <v>2009</v>
      </c>
      <c r="AC20" s="21">
        <f>MASTER_DATA_MAPPED!AC20</f>
        <v>2009</v>
      </c>
      <c r="AD20" s="21">
        <f>MASTER_DATA_MAPPED!AD20</f>
        <v>2009</v>
      </c>
      <c r="AE20" s="21">
        <f>MASTER_DATA_MAPPED!AE20</f>
        <v>2009</v>
      </c>
      <c r="AF20" s="21">
        <f>MASTER_DATA_MAPPED!AF20</f>
        <v>2009</v>
      </c>
      <c r="AG20" s="21">
        <f>MASTER_DATA_MAPPED!AG20</f>
        <v>2009</v>
      </c>
      <c r="AH20" s="21">
        <f>MASTER_DATA_MAPPED!AH20</f>
        <v>2009</v>
      </c>
      <c r="AI20" s="21">
        <f>MASTER_DATA_MAPPED!AI20</f>
        <v>2009</v>
      </c>
      <c r="AJ20" s="21">
        <f>MASTER_DATA_MAPPED!AJ20</f>
        <v>2009</v>
      </c>
      <c r="AK20" s="21">
        <f>MASTER_DATA_MAPPED!AK20</f>
        <v>2009</v>
      </c>
      <c r="AL20" s="21">
        <f>MASTER_DATA_MAPPED!AL20</f>
        <v>2009</v>
      </c>
      <c r="AM20" s="21">
        <f>MASTER_DATA_MAPPED!AM20</f>
        <v>2009</v>
      </c>
      <c r="AN20" s="21">
        <f>MASTER_DATA_MAPPED!AN20</f>
        <v>2009</v>
      </c>
      <c r="AO20" s="21">
        <f>MASTER_DATA_MAPPED!AO20</f>
        <v>2017</v>
      </c>
      <c r="AP20" s="21">
        <f>MASTER_DATA_MAPPED!AP20</f>
        <v>2017</v>
      </c>
      <c r="AQ20" s="21">
        <f>MASTER_DATA_MAPPED!AQ20</f>
        <v>2017</v>
      </c>
      <c r="AR20" s="21">
        <f>MASTER_DATA_MAPPED!AR20</f>
        <v>2017</v>
      </c>
      <c r="AS20" s="21">
        <f>MASTER_DATA_MAPPED!AS20</f>
        <v>2017</v>
      </c>
      <c r="AT20" s="21">
        <f>MASTER_DATA_MAPPED!AT20</f>
        <v>2017</v>
      </c>
      <c r="AU20" s="21">
        <f>MASTER_DATA_MAPPED!AU20</f>
        <v>2017</v>
      </c>
      <c r="AV20" s="21">
        <f>MASTER_DATA_MAPPED!AV20</f>
        <v>2017</v>
      </c>
      <c r="AW20" s="21">
        <f>MASTER_DATA_MAPPED!AW20</f>
        <v>2017</v>
      </c>
      <c r="AX20" s="21">
        <f>MASTER_DATA_MAPPED!AX20</f>
        <v>2017</v>
      </c>
      <c r="AY20" s="21">
        <f>MASTER_DATA_MAPPED!AY20</f>
        <v>2017</v>
      </c>
      <c r="AZ20" s="21">
        <f>MASTER_DATA_MAPPED!AZ20</f>
        <v>2017</v>
      </c>
      <c r="BA20" s="21">
        <f>MASTER_DATA_MAPPED!BA20</f>
        <v>2017</v>
      </c>
      <c r="BB20" s="21">
        <f>MASTER_DATA_MAPPED!BB20</f>
        <v>2017</v>
      </c>
      <c r="BC20" s="21">
        <f>MASTER_DATA_MAPPED!BC20</f>
        <v>2017</v>
      </c>
      <c r="BD20" s="21">
        <f>MASTER_DATA_MAPPED!BD20</f>
        <v>2017</v>
      </c>
      <c r="BE20" s="21">
        <f>MASTER_DATA_MAPPED!BE20</f>
        <v>2017</v>
      </c>
      <c r="BF20" s="21">
        <f>MASTER_DATA_MAPPED!BF20</f>
        <v>2017</v>
      </c>
      <c r="BG20" s="21">
        <f>MASTER_DATA_MAPPED!BG20</f>
        <v>2017</v>
      </c>
      <c r="BH20" s="21">
        <f>MASTER_DATA_MAPPED!BH20</f>
        <v>2017</v>
      </c>
      <c r="BI20" s="21">
        <f>MASTER_DATA_MAPPED!BI20</f>
        <v>2017</v>
      </c>
      <c r="BJ20" s="21">
        <f>MASTER_DATA_MAPPED!BJ20</f>
        <v>2017</v>
      </c>
      <c r="BK20" s="21">
        <f>MASTER_DATA_MAPPED!BK20</f>
        <v>2017</v>
      </c>
      <c r="BL20" s="21">
        <f>MASTER_DATA_MAPPED!BL20</f>
        <v>2017</v>
      </c>
      <c r="BM20" s="21">
        <f>MASTER_DATA_MAPPED!BM20</f>
        <v>1987</v>
      </c>
      <c r="BN20" s="21">
        <f>MASTER_DATA_MAPPED!BN20</f>
        <v>1987</v>
      </c>
      <c r="BO20" s="21">
        <f>MASTER_DATA_MAPPED!BO20</f>
        <v>1987</v>
      </c>
      <c r="BP20" s="21">
        <f>MASTER_DATA_MAPPED!BP20</f>
        <v>1987</v>
      </c>
      <c r="BQ20" s="21">
        <f>MASTER_DATA_MAPPED!BQ20</f>
        <v>1987</v>
      </c>
      <c r="BR20" s="21">
        <f>MASTER_DATA_MAPPED!BR20</f>
        <v>1987</v>
      </c>
      <c r="BS20" s="21">
        <f>MASTER_DATA_MAPPED!BS20</f>
        <v>1987</v>
      </c>
      <c r="BT20" s="21">
        <f>MASTER_DATA_MAPPED!BT20</f>
        <v>1987</v>
      </c>
      <c r="BU20" s="21">
        <f>MASTER_DATA_MAPPED!BU20</f>
        <v>1987</v>
      </c>
      <c r="BV20" s="21">
        <f>MASTER_DATA_MAPPED!BV20</f>
        <v>1987</v>
      </c>
      <c r="BW20" s="21">
        <f>MASTER_DATA_MAPPED!BW20</f>
        <v>1987</v>
      </c>
      <c r="BX20" s="21">
        <f>MASTER_DATA_MAPPED!BX20</f>
        <v>1987</v>
      </c>
      <c r="BY20" s="21">
        <f>MASTER_DATA_MAPPED!BY20</f>
        <v>1987</v>
      </c>
      <c r="BZ20" s="21">
        <f>MASTER_DATA_MAPPED!BZ20</f>
        <v>1987</v>
      </c>
      <c r="CA20" s="21">
        <f>MASTER_DATA_MAPPED!CA20</f>
        <v>1987</v>
      </c>
      <c r="CB20" s="21">
        <f>MASTER_DATA_MAPPED!CB20</f>
        <v>1987</v>
      </c>
      <c r="CC20" s="21">
        <f>MASTER_DATA_MAPPED!CC20</f>
        <v>1987</v>
      </c>
      <c r="CD20" s="21">
        <f>MASTER_DATA_MAPPED!CD20</f>
        <v>1987</v>
      </c>
      <c r="CE20" s="21">
        <f>MASTER_DATA_MAPPED!CE20</f>
        <v>1987</v>
      </c>
      <c r="CF20" s="21">
        <f>MASTER_DATA_MAPPED!CF20</f>
        <v>1987</v>
      </c>
      <c r="CG20" s="21">
        <f>MASTER_DATA_MAPPED!CG20</f>
        <v>1988</v>
      </c>
      <c r="CH20" s="21">
        <f>MASTER_DATA_MAPPED!CH20</f>
        <v>1988</v>
      </c>
      <c r="CI20" s="21">
        <f>MASTER_DATA_MAPPED!CI20</f>
        <v>1988</v>
      </c>
      <c r="CJ20" s="21">
        <f>MASTER_DATA_MAPPED!CJ20</f>
        <v>1988</v>
      </c>
      <c r="CK20" s="21">
        <f>MASTER_DATA_MAPPED!CK20</f>
        <v>1988</v>
      </c>
      <c r="CL20" s="21">
        <f>MASTER_DATA_MAPPED!CL20</f>
        <v>1988</v>
      </c>
      <c r="CM20" s="21">
        <f>MASTER_DATA_MAPPED!CM20</f>
        <v>1988</v>
      </c>
      <c r="CN20" s="21">
        <f>MASTER_DATA_MAPPED!CN20</f>
        <v>1988</v>
      </c>
      <c r="CO20" s="21">
        <f>MASTER_DATA_MAPPED!CO20</f>
        <v>1988</v>
      </c>
      <c r="CP20" s="21">
        <f>MASTER_DATA_MAPPED!CP20</f>
        <v>1988</v>
      </c>
      <c r="CQ20" s="21">
        <f>MASTER_DATA_MAPPED!CQ20</f>
        <v>1988</v>
      </c>
      <c r="CR20" s="21">
        <f>MASTER_DATA_MAPPED!CR20</f>
        <v>1988</v>
      </c>
      <c r="CS20" s="21">
        <f>MASTER_DATA_MAPPED!CS20</f>
        <v>2023</v>
      </c>
      <c r="CT20" s="21">
        <f>MASTER_DATA_MAPPED!CT20</f>
        <v>2023</v>
      </c>
      <c r="CU20" s="21">
        <f>MASTER_DATA_MAPPED!CU20</f>
        <v>2023</v>
      </c>
      <c r="CV20" s="21">
        <f>MASTER_DATA_MAPPED!CV20</f>
        <v>2023</v>
      </c>
      <c r="CW20" s="21">
        <f>MASTER_DATA_MAPPED!CW20</f>
        <v>2022</v>
      </c>
      <c r="CX20" s="21">
        <f>MASTER_DATA_MAPPED!CX20</f>
        <v>2022</v>
      </c>
      <c r="CY20" s="21">
        <f>MASTER_DATA_MAPPED!CY20</f>
        <v>2022</v>
      </c>
      <c r="CZ20" s="21">
        <f>MASTER_DATA_MAPPED!CZ20</f>
        <v>2022</v>
      </c>
      <c r="DA20" s="21">
        <f>MASTER_DATA_MAPPED!DA20</f>
        <v>0</v>
      </c>
      <c r="DB20" s="21">
        <f>MASTER_DATA_MAPPED!DB20</f>
        <v>0</v>
      </c>
      <c r="DC20" s="21">
        <f>MASTER_DATA_MAPPED!DC20</f>
        <v>0</v>
      </c>
      <c r="DD20" s="21">
        <f>MASTER_DATA_MAPPED!DD20</f>
        <v>0</v>
      </c>
      <c r="DE20" s="21">
        <f>MASTER_DATA_MAPPED!DE20</f>
        <v>2023</v>
      </c>
      <c r="DF20" s="21">
        <f>MASTER_DATA_MAPPED!DF20</f>
        <v>2023</v>
      </c>
      <c r="DG20" s="21">
        <f>MASTER_DATA_MAPPED!DG20</f>
        <v>2023</v>
      </c>
      <c r="DH20" s="21">
        <f>MASTER_DATA_MAPPED!DH20</f>
        <v>2023</v>
      </c>
      <c r="DI20" s="21">
        <f>MASTER_DATA_MAPPED!DI20</f>
        <v>2023</v>
      </c>
      <c r="DJ20" s="21">
        <f>MASTER_DATA_MAPPED!DJ20</f>
        <v>2023</v>
      </c>
      <c r="DK20" s="21">
        <f>MASTER_DATA_MAPPED!DK20</f>
        <v>2023</v>
      </c>
      <c r="DL20" s="21">
        <f>MASTER_DATA_MAPPED!DL20</f>
        <v>2023</v>
      </c>
      <c r="DM20" s="21">
        <f>MASTER_DATA_MAPPED!DM20</f>
        <v>2023</v>
      </c>
      <c r="DN20" s="21">
        <f>MASTER_DATA_MAPPED!DN20</f>
        <v>2023</v>
      </c>
      <c r="DO20" s="21">
        <f>MASTER_DATA_MAPPED!DO20</f>
        <v>2023</v>
      </c>
      <c r="DP20" s="21">
        <f>MASTER_DATA_MAPPED!DP20</f>
        <v>2023</v>
      </c>
      <c r="DQ20" s="21">
        <f>MASTER_DATA_MAPPED!DQ20</f>
        <v>2023</v>
      </c>
      <c r="DR20" s="21">
        <f>MASTER_DATA_MAPPED!DR20</f>
        <v>2023</v>
      </c>
      <c r="DS20" s="21">
        <f>MASTER_DATA_MAPPED!DS20</f>
        <v>2023</v>
      </c>
      <c r="DT20" s="21">
        <f>MASTER_DATA_MAPPED!DT20</f>
        <v>2023</v>
      </c>
      <c r="DU20" s="21">
        <f>MASTER_DATA_MAPPED!DU20</f>
        <v>2023</v>
      </c>
      <c r="DV20" s="21">
        <f>MASTER_DATA_MAPPED!DV20</f>
        <v>2023</v>
      </c>
      <c r="DW20" s="21">
        <f>MASTER_DATA_MAPPED!DW20</f>
        <v>2023</v>
      </c>
      <c r="DX20" s="21">
        <f>MASTER_DATA_MAPPED!DX20</f>
        <v>2023</v>
      </c>
      <c r="DY20" s="21">
        <f>MASTER_DATA_MAPPED!DY20</f>
        <v>2023</v>
      </c>
      <c r="DZ20" s="21">
        <f>MASTER_DATA_MAPPED!DZ20</f>
        <v>2023</v>
      </c>
      <c r="EA20" s="21">
        <f>MASTER_DATA_MAPPED!EA20</f>
        <v>2023</v>
      </c>
      <c r="EB20" s="21">
        <f>MASTER_DATA_MAPPED!EB20</f>
        <v>2023</v>
      </c>
      <c r="EC20" s="21">
        <f>MASTER_DATA_MAPPED!EC20</f>
        <v>2020</v>
      </c>
      <c r="ED20" s="21">
        <f>MASTER_DATA_MAPPED!ED20</f>
        <v>2020</v>
      </c>
      <c r="EE20" s="21">
        <f>MASTER_DATA_MAPPED!EE20</f>
        <v>2020</v>
      </c>
      <c r="EF20" s="21">
        <f>MASTER_DATA_MAPPED!EF20</f>
        <v>2020</v>
      </c>
      <c r="EG20" s="21">
        <f>MASTER_DATA_MAPPED!EG20</f>
        <v>2015</v>
      </c>
      <c r="EH20" s="21">
        <f>MASTER_DATA_MAPPED!EH20</f>
        <v>2015</v>
      </c>
      <c r="EI20" s="21">
        <f>MASTER_DATA_MAPPED!EI20</f>
        <v>2015</v>
      </c>
      <c r="EJ20" s="21">
        <f>MASTER_DATA_MAPPED!EJ20</f>
        <v>2015</v>
      </c>
      <c r="EK20" s="21">
        <f>MASTER_DATA_MAPPED!EK20</f>
        <v>2017</v>
      </c>
      <c r="EL20" s="21">
        <f>MASTER_DATA_MAPPED!EL20</f>
        <v>2017</v>
      </c>
      <c r="EM20" s="21">
        <f>MASTER_DATA_MAPPED!EM20</f>
        <v>2017</v>
      </c>
      <c r="EN20" s="21">
        <f>MASTER_DATA_MAPPED!EN20</f>
        <v>2017</v>
      </c>
      <c r="EO20" s="21">
        <f>MASTER_DATA_MAPPED!EO20</f>
        <v>2011</v>
      </c>
      <c r="EP20" s="21">
        <f>MASTER_DATA_MAPPED!EP20</f>
        <v>2011</v>
      </c>
      <c r="EQ20" s="21">
        <f>MASTER_DATA_MAPPED!EQ20</f>
        <v>2011</v>
      </c>
      <c r="ER20" s="21">
        <f>MASTER_DATA_MAPPED!ER20</f>
        <v>2011</v>
      </c>
      <c r="ES20" s="21">
        <f>MASTER_DATA_MAPPED!ES20</f>
        <v>2011</v>
      </c>
      <c r="ET20" s="21">
        <f>MASTER_DATA_MAPPED!ET20</f>
        <v>2011</v>
      </c>
      <c r="EU20" s="21">
        <f>MASTER_DATA_MAPPED!EU20</f>
        <v>2011</v>
      </c>
      <c r="EV20" s="21">
        <f>MASTER_DATA_MAPPED!EV20</f>
        <v>2011</v>
      </c>
      <c r="EW20" s="21">
        <f>MASTER_DATA_MAPPED!EW20</f>
        <v>1987</v>
      </c>
      <c r="EX20" s="21">
        <f>MASTER_DATA_MAPPED!EX20</f>
        <v>1987</v>
      </c>
      <c r="EY20" s="21">
        <f>MASTER_DATA_MAPPED!EY20</f>
        <v>1987</v>
      </c>
      <c r="EZ20" s="21">
        <f>MASTER_DATA_MAPPED!EZ20</f>
        <v>1987</v>
      </c>
      <c r="FA20" s="21">
        <f>MASTER_DATA_MAPPED!FA20</f>
        <v>1987</v>
      </c>
      <c r="FB20" s="21">
        <f>MASTER_DATA_MAPPED!FB20</f>
        <v>1987</v>
      </c>
      <c r="FC20" s="21">
        <f>MASTER_DATA_MAPPED!FC20</f>
        <v>1987</v>
      </c>
      <c r="FD20" s="21">
        <f>MASTER_DATA_MAPPED!FD20</f>
        <v>1987</v>
      </c>
      <c r="FE20" s="21">
        <f>MASTER_DATA_MAPPED!FE20</f>
        <v>1987</v>
      </c>
      <c r="FF20" s="21">
        <f>MASTER_DATA_MAPPED!FF20</f>
        <v>1987</v>
      </c>
      <c r="FG20" s="21">
        <f>MASTER_DATA_MAPPED!FG20</f>
        <v>1987</v>
      </c>
      <c r="FH20" s="21">
        <f>MASTER_DATA_MAPPED!FH20</f>
        <v>1987</v>
      </c>
      <c r="FI20" s="21">
        <f>MASTER_DATA_MAPPED!FI20</f>
        <v>1987</v>
      </c>
      <c r="FJ20" s="21">
        <f>MASTER_DATA_MAPPED!FJ20</f>
        <v>1987</v>
      </c>
      <c r="FK20" s="21">
        <f>MASTER_DATA_MAPPED!FK20</f>
        <v>1987</v>
      </c>
      <c r="FL20" s="21">
        <f>MASTER_DATA_MAPPED!FL20</f>
        <v>1987</v>
      </c>
      <c r="FM20" s="21">
        <f>MASTER_DATA_MAPPED!FM20</f>
        <v>1992</v>
      </c>
      <c r="FN20" s="21">
        <f>MASTER_DATA_MAPPED!FN20</f>
        <v>1992</v>
      </c>
      <c r="FO20" s="21">
        <f>MASTER_DATA_MAPPED!FO20</f>
        <v>1992</v>
      </c>
      <c r="FP20" s="21">
        <f>MASTER_DATA_MAPPED!FP20</f>
        <v>1992</v>
      </c>
      <c r="FQ20" s="21">
        <f>MASTER_DATA_MAPPED!FQ20</f>
        <v>1992</v>
      </c>
      <c r="FR20" s="21">
        <f>MASTER_DATA_MAPPED!FR20</f>
        <v>1992</v>
      </c>
      <c r="FS20" s="21">
        <f>MASTER_DATA_MAPPED!FS20</f>
        <v>1992</v>
      </c>
      <c r="FT20" s="21">
        <f>MASTER_DATA_MAPPED!FT20</f>
        <v>1992</v>
      </c>
      <c r="FU20" s="21">
        <f>MASTER_DATA_MAPPED!FU20</f>
        <v>1992</v>
      </c>
      <c r="FV20" s="21">
        <f>MASTER_DATA_MAPPED!FV20</f>
        <v>1992</v>
      </c>
      <c r="FW20" s="21">
        <f>MASTER_DATA_MAPPED!FW20</f>
        <v>1992</v>
      </c>
      <c r="FX20" s="21">
        <f>MASTER_DATA_MAPPED!FX20</f>
        <v>1992</v>
      </c>
      <c r="FY20" s="21">
        <f>MASTER_DATA_MAPPED!FY20</f>
        <v>1992</v>
      </c>
      <c r="FZ20" s="21">
        <f>MASTER_DATA_MAPPED!FZ20</f>
        <v>1992</v>
      </c>
      <c r="GA20" s="21">
        <f>MASTER_DATA_MAPPED!GA20</f>
        <v>1992</v>
      </c>
      <c r="GB20" s="21">
        <f>MASTER_DATA_MAPPED!GB20</f>
        <v>1992</v>
      </c>
      <c r="GC20" s="21">
        <f>MASTER_DATA_MAPPED!GC20</f>
        <v>1992</v>
      </c>
      <c r="GD20" s="21">
        <f>MASTER_DATA_MAPPED!GD20</f>
        <v>1992</v>
      </c>
      <c r="GE20" s="21">
        <f>MASTER_DATA_MAPPED!GE20</f>
        <v>1992</v>
      </c>
      <c r="GF20" s="21">
        <f>MASTER_DATA_MAPPED!GF20</f>
        <v>1992</v>
      </c>
      <c r="GG20" s="21">
        <f>MASTER_DATA_MAPPED!GG20</f>
        <v>1992</v>
      </c>
      <c r="GH20" s="21">
        <f>MASTER_DATA_MAPPED!GH20</f>
        <v>1992</v>
      </c>
      <c r="GI20" s="21">
        <f>MASTER_DATA_MAPPED!GI20</f>
        <v>1992</v>
      </c>
      <c r="GJ20" s="21">
        <f>MASTER_DATA_MAPPED!GJ20</f>
        <v>1992</v>
      </c>
      <c r="GK20" s="21">
        <f>MASTER_DATA_MAPPED!GK20</f>
        <v>1992</v>
      </c>
      <c r="GL20" s="21">
        <f>MASTER_DATA_MAPPED!GL20</f>
        <v>1992</v>
      </c>
      <c r="GM20" s="21">
        <f>MASTER_DATA_MAPPED!GM20</f>
        <v>1992</v>
      </c>
      <c r="GN20" s="21">
        <f>MASTER_DATA_MAPPED!GN20</f>
        <v>1992</v>
      </c>
      <c r="GO20" s="21">
        <f>MASTER_DATA_MAPPED!GO20</f>
        <v>1992</v>
      </c>
      <c r="GP20" s="21">
        <f>MASTER_DATA_MAPPED!GP20</f>
        <v>1992</v>
      </c>
      <c r="GQ20" s="21">
        <f>MASTER_DATA_MAPPED!GQ20</f>
        <v>1992</v>
      </c>
      <c r="GR20" s="21">
        <f>MASTER_DATA_MAPPED!GR20</f>
        <v>1992</v>
      </c>
      <c r="GS20" s="21">
        <f>MASTER_DATA_MAPPED!GS20</f>
        <v>1992</v>
      </c>
      <c r="GT20" s="21">
        <f>MASTER_DATA_MAPPED!GT20</f>
        <v>1992</v>
      </c>
      <c r="GU20" s="21">
        <f>MASTER_DATA_MAPPED!GU20</f>
        <v>1992</v>
      </c>
      <c r="GV20" s="21">
        <f>MASTER_DATA_MAPPED!GV20</f>
        <v>1992</v>
      </c>
      <c r="GW20" s="21">
        <f>MASTER_DATA_MAPPED!GW20</f>
        <v>1978</v>
      </c>
      <c r="GX20" s="21">
        <f>MASTER_DATA_MAPPED!GX20</f>
        <v>1978</v>
      </c>
      <c r="GY20" s="21">
        <f>MASTER_DATA_MAPPED!GY20</f>
        <v>1978</v>
      </c>
    </row>
    <row r="21" spans="2:207" ht="19.5" thickBot="1" x14ac:dyDescent="0.35">
      <c r="D21" s="69" t="s">
        <v>20</v>
      </c>
      <c r="E21" s="70"/>
      <c r="F21" s="70"/>
      <c r="G21" s="71"/>
      <c r="H21" s="104" t="s">
        <v>21</v>
      </c>
      <c r="I21" s="21" t="str">
        <f>MASTER_DATA_MAPPED!I21</f>
        <v>$</v>
      </c>
      <c r="J21" s="21" t="str">
        <f>MASTER_DATA_MAPPED!J21</f>
        <v>$</v>
      </c>
      <c r="K21" s="21" t="str">
        <f>MASTER_DATA_MAPPED!K21</f>
        <v>$</v>
      </c>
      <c r="L21" s="21" t="str">
        <f>MASTER_DATA_MAPPED!L21</f>
        <v>$</v>
      </c>
      <c r="M21" s="21" t="str">
        <f>MASTER_DATA_MAPPED!M21</f>
        <v>$</v>
      </c>
      <c r="N21" s="21" t="str">
        <f>MASTER_DATA_MAPPED!N21</f>
        <v>$</v>
      </c>
      <c r="O21" s="21" t="str">
        <f>MASTER_DATA_MAPPED!O21</f>
        <v>$</v>
      </c>
      <c r="P21" s="21" t="str">
        <f>MASTER_DATA_MAPPED!P21</f>
        <v>$</v>
      </c>
      <c r="Q21" s="21" t="str">
        <f>MASTER_DATA_MAPPED!Q21</f>
        <v>$</v>
      </c>
      <c r="R21" s="21" t="str">
        <f>MASTER_DATA_MAPPED!R21</f>
        <v>$</v>
      </c>
      <c r="S21" s="21" t="str">
        <f>MASTER_DATA_MAPPED!S21</f>
        <v>$</v>
      </c>
      <c r="T21" s="21" t="str">
        <f>MASTER_DATA_MAPPED!T21</f>
        <v>$</v>
      </c>
      <c r="U21" s="21" t="str">
        <f>MASTER_DATA_MAPPED!U21</f>
        <v>$</v>
      </c>
      <c r="V21" s="21" t="str">
        <f>MASTER_DATA_MAPPED!V21</f>
        <v>$</v>
      </c>
      <c r="W21" s="21" t="str">
        <f>MASTER_DATA_MAPPED!W21</f>
        <v>$</v>
      </c>
      <c r="X21" s="21" t="str">
        <f>MASTER_DATA_MAPPED!X21</f>
        <v>$</v>
      </c>
      <c r="Y21" s="21" t="str">
        <f>MASTER_DATA_MAPPED!Y21</f>
        <v>$</v>
      </c>
      <c r="Z21" s="21" t="str">
        <f>MASTER_DATA_MAPPED!Z21</f>
        <v>$</v>
      </c>
      <c r="AA21" s="21" t="str">
        <f>MASTER_DATA_MAPPED!AA21</f>
        <v>$</v>
      </c>
      <c r="AB21" s="21" t="str">
        <f>MASTER_DATA_MAPPED!AB21</f>
        <v>$</v>
      </c>
      <c r="AC21" s="21" t="str">
        <f>MASTER_DATA_MAPPED!AC21</f>
        <v>$</v>
      </c>
      <c r="AD21" s="21" t="str">
        <f>MASTER_DATA_MAPPED!AD21</f>
        <v>$</v>
      </c>
      <c r="AE21" s="21" t="str">
        <f>MASTER_DATA_MAPPED!AE21</f>
        <v>$</v>
      </c>
      <c r="AF21" s="21" t="str">
        <f>MASTER_DATA_MAPPED!AF21</f>
        <v>$</v>
      </c>
      <c r="AG21" s="21" t="str">
        <f>MASTER_DATA_MAPPED!AG21</f>
        <v>$</v>
      </c>
      <c r="AH21" s="21" t="str">
        <f>MASTER_DATA_MAPPED!AH21</f>
        <v>$</v>
      </c>
      <c r="AI21" s="21" t="str">
        <f>MASTER_DATA_MAPPED!AI21</f>
        <v>$</v>
      </c>
      <c r="AJ21" s="21" t="str">
        <f>MASTER_DATA_MAPPED!AJ21</f>
        <v>$</v>
      </c>
      <c r="AK21" s="21" t="str">
        <f>MASTER_DATA_MAPPED!AK21</f>
        <v>$</v>
      </c>
      <c r="AL21" s="21" t="str">
        <f>MASTER_DATA_MAPPED!AL21</f>
        <v>$</v>
      </c>
      <c r="AM21" s="21" t="str">
        <f>MASTER_DATA_MAPPED!AM21</f>
        <v>$</v>
      </c>
      <c r="AN21" s="21" t="str">
        <f>MASTER_DATA_MAPPED!AN21</f>
        <v>$</v>
      </c>
      <c r="AO21" s="21" t="str">
        <f>MASTER_DATA_MAPPED!AO21</f>
        <v>$</v>
      </c>
      <c r="AP21" s="21" t="str">
        <f>MASTER_DATA_MAPPED!AP21</f>
        <v>$</v>
      </c>
      <c r="AQ21" s="21" t="str">
        <f>MASTER_DATA_MAPPED!AQ21</f>
        <v>$</v>
      </c>
      <c r="AR21" s="21" t="str">
        <f>MASTER_DATA_MAPPED!AR21</f>
        <v>$</v>
      </c>
      <c r="AS21" s="21" t="str">
        <f>MASTER_DATA_MAPPED!AS21</f>
        <v>$</v>
      </c>
      <c r="AT21" s="21" t="str">
        <f>MASTER_DATA_MAPPED!AT21</f>
        <v>$</v>
      </c>
      <c r="AU21" s="21" t="str">
        <f>MASTER_DATA_MAPPED!AU21</f>
        <v>$</v>
      </c>
      <c r="AV21" s="21" t="str">
        <f>MASTER_DATA_MAPPED!AV21</f>
        <v>$</v>
      </c>
      <c r="AW21" s="21" t="str">
        <f>MASTER_DATA_MAPPED!AW21</f>
        <v>$</v>
      </c>
      <c r="AX21" s="21" t="str">
        <f>MASTER_DATA_MAPPED!AX21</f>
        <v>$</v>
      </c>
      <c r="AY21" s="21" t="str">
        <f>MASTER_DATA_MAPPED!AY21</f>
        <v>$</v>
      </c>
      <c r="AZ21" s="21" t="str">
        <f>MASTER_DATA_MAPPED!AZ21</f>
        <v>$</v>
      </c>
      <c r="BA21" s="21" t="str">
        <f>MASTER_DATA_MAPPED!BA21</f>
        <v>$</v>
      </c>
      <c r="BB21" s="21" t="str">
        <f>MASTER_DATA_MAPPED!BB21</f>
        <v>$</v>
      </c>
      <c r="BC21" s="21" t="str">
        <f>MASTER_DATA_MAPPED!BC21</f>
        <v>$</v>
      </c>
      <c r="BD21" s="21" t="str">
        <f>MASTER_DATA_MAPPED!BD21</f>
        <v>$</v>
      </c>
      <c r="BE21" s="21" t="str">
        <f>MASTER_DATA_MAPPED!BE21</f>
        <v>$</v>
      </c>
      <c r="BF21" s="21" t="str">
        <f>MASTER_DATA_MAPPED!BF21</f>
        <v>$</v>
      </c>
      <c r="BG21" s="21" t="str">
        <f>MASTER_DATA_MAPPED!BG21</f>
        <v>$</v>
      </c>
      <c r="BH21" s="21" t="str">
        <f>MASTER_DATA_MAPPED!BH21</f>
        <v>$</v>
      </c>
      <c r="BI21" s="21" t="str">
        <f>MASTER_DATA_MAPPED!BI21</f>
        <v>$</v>
      </c>
      <c r="BJ21" s="21" t="str">
        <f>MASTER_DATA_MAPPED!BJ21</f>
        <v>$</v>
      </c>
      <c r="BK21" s="21" t="str">
        <f>MASTER_DATA_MAPPED!BK21</f>
        <v>$</v>
      </c>
      <c r="BL21" s="21" t="str">
        <f>MASTER_DATA_MAPPED!BL21</f>
        <v>$</v>
      </c>
      <c r="BM21" s="21" t="str">
        <f>MASTER_DATA_MAPPED!BM21</f>
        <v>$</v>
      </c>
      <c r="BN21" s="21" t="str">
        <f>MASTER_DATA_MAPPED!BN21</f>
        <v>$</v>
      </c>
      <c r="BO21" s="21" t="str">
        <f>MASTER_DATA_MAPPED!BO21</f>
        <v>$</v>
      </c>
      <c r="BP21" s="21" t="str">
        <f>MASTER_DATA_MAPPED!BP21</f>
        <v>$</v>
      </c>
      <c r="BQ21" s="21" t="str">
        <f>MASTER_DATA_MAPPED!BQ21</f>
        <v>$</v>
      </c>
      <c r="BR21" s="21" t="str">
        <f>MASTER_DATA_MAPPED!BR21</f>
        <v>$</v>
      </c>
      <c r="BS21" s="21" t="str">
        <f>MASTER_DATA_MAPPED!BS21</f>
        <v>$</v>
      </c>
      <c r="BT21" s="21" t="str">
        <f>MASTER_DATA_MAPPED!BT21</f>
        <v>$</v>
      </c>
      <c r="BU21" s="21" t="str">
        <f>MASTER_DATA_MAPPED!BU21</f>
        <v>$</v>
      </c>
      <c r="BV21" s="21" t="str">
        <f>MASTER_DATA_MAPPED!BV21</f>
        <v>$</v>
      </c>
      <c r="BW21" s="21" t="str">
        <f>MASTER_DATA_MAPPED!BW21</f>
        <v>$</v>
      </c>
      <c r="BX21" s="21" t="str">
        <f>MASTER_DATA_MAPPED!BX21</f>
        <v>$</v>
      </c>
      <c r="BY21" s="21" t="str">
        <f>MASTER_DATA_MAPPED!BY21</f>
        <v>$</v>
      </c>
      <c r="BZ21" s="21" t="str">
        <f>MASTER_DATA_MAPPED!BZ21</f>
        <v>$</v>
      </c>
      <c r="CA21" s="21" t="str">
        <f>MASTER_DATA_MAPPED!CA21</f>
        <v>$</v>
      </c>
      <c r="CB21" s="21" t="str">
        <f>MASTER_DATA_MAPPED!CB21</f>
        <v>$</v>
      </c>
      <c r="CC21" s="21" t="str">
        <f>MASTER_DATA_MAPPED!CC21</f>
        <v>$</v>
      </c>
      <c r="CD21" s="21" t="str">
        <f>MASTER_DATA_MAPPED!CD21</f>
        <v>$</v>
      </c>
      <c r="CE21" s="21" t="str">
        <f>MASTER_DATA_MAPPED!CE21</f>
        <v>$</v>
      </c>
      <c r="CF21" s="21" t="str">
        <f>MASTER_DATA_MAPPED!CF21</f>
        <v>$</v>
      </c>
      <c r="CG21" s="21" t="str">
        <f>MASTER_DATA_MAPPED!CG21</f>
        <v>$</v>
      </c>
      <c r="CH21" s="21" t="str">
        <f>MASTER_DATA_MAPPED!CH21</f>
        <v>$</v>
      </c>
      <c r="CI21" s="21" t="str">
        <f>MASTER_DATA_MAPPED!CI21</f>
        <v>$</v>
      </c>
      <c r="CJ21" s="21" t="str">
        <f>MASTER_DATA_MAPPED!CJ21</f>
        <v>$</v>
      </c>
      <c r="CK21" s="21" t="str">
        <f>MASTER_DATA_MAPPED!CK21</f>
        <v>$</v>
      </c>
      <c r="CL21" s="21" t="str">
        <f>MASTER_DATA_MAPPED!CL21</f>
        <v>$</v>
      </c>
      <c r="CM21" s="21" t="str">
        <f>MASTER_DATA_MAPPED!CM21</f>
        <v>$</v>
      </c>
      <c r="CN21" s="21" t="str">
        <f>MASTER_DATA_MAPPED!CN21</f>
        <v>$</v>
      </c>
      <c r="CO21" s="21" t="str">
        <f>MASTER_DATA_MAPPED!CO21</f>
        <v>$</v>
      </c>
      <c r="CP21" s="21" t="str">
        <f>MASTER_DATA_MAPPED!CP21</f>
        <v>$</v>
      </c>
      <c r="CQ21" s="21" t="str">
        <f>MASTER_DATA_MAPPED!CQ21</f>
        <v>$</v>
      </c>
      <c r="CR21" s="21" t="str">
        <f>MASTER_DATA_MAPPED!CR21</f>
        <v>$</v>
      </c>
      <c r="CS21" s="21" t="str">
        <f>MASTER_DATA_MAPPED!CS21</f>
        <v>$</v>
      </c>
      <c r="CT21" s="21" t="str">
        <f>MASTER_DATA_MAPPED!CT21</f>
        <v>$</v>
      </c>
      <c r="CU21" s="21" t="str">
        <f>MASTER_DATA_MAPPED!CU21</f>
        <v>$</v>
      </c>
      <c r="CV21" s="21" t="str">
        <f>MASTER_DATA_MAPPED!CV21</f>
        <v>$</v>
      </c>
      <c r="CW21" s="21" t="str">
        <f>MASTER_DATA_MAPPED!CW21</f>
        <v>$</v>
      </c>
      <c r="CX21" s="21" t="str">
        <f>MASTER_DATA_MAPPED!CX21</f>
        <v>$</v>
      </c>
      <c r="CY21" s="21" t="str">
        <f>MASTER_DATA_MAPPED!CY21</f>
        <v>$</v>
      </c>
      <c r="CZ21" s="21" t="str">
        <f>MASTER_DATA_MAPPED!CZ21</f>
        <v>$</v>
      </c>
      <c r="DA21" s="21">
        <f>MASTER_DATA_MAPPED!DA21</f>
        <v>0</v>
      </c>
      <c r="DB21" s="21">
        <f>MASTER_DATA_MAPPED!DB21</f>
        <v>0</v>
      </c>
      <c r="DC21" s="21">
        <f>MASTER_DATA_MAPPED!DC21</f>
        <v>0</v>
      </c>
      <c r="DD21" s="21">
        <f>MASTER_DATA_MAPPED!DD21</f>
        <v>0</v>
      </c>
      <c r="DE21" s="21" t="str">
        <f>MASTER_DATA_MAPPED!DE21</f>
        <v>$</v>
      </c>
      <c r="DF21" s="21" t="str">
        <f>MASTER_DATA_MAPPED!DF21</f>
        <v>$</v>
      </c>
      <c r="DG21" s="21" t="str">
        <f>MASTER_DATA_MAPPED!DG21</f>
        <v>$</v>
      </c>
      <c r="DH21" s="21" t="str">
        <f>MASTER_DATA_MAPPED!DH21</f>
        <v>$</v>
      </c>
      <c r="DI21" s="21" t="str">
        <f>MASTER_DATA_MAPPED!DI21</f>
        <v>$</v>
      </c>
      <c r="DJ21" s="21" t="str">
        <f>MASTER_DATA_MAPPED!DJ21</f>
        <v>$</v>
      </c>
      <c r="DK21" s="21" t="str">
        <f>MASTER_DATA_MAPPED!DK21</f>
        <v>$</v>
      </c>
      <c r="DL21" s="21" t="str">
        <f>MASTER_DATA_MAPPED!DL21</f>
        <v>$</v>
      </c>
      <c r="DM21" s="21" t="str">
        <f>MASTER_DATA_MAPPED!DM21</f>
        <v>$</v>
      </c>
      <c r="DN21" s="21" t="str">
        <f>MASTER_DATA_MAPPED!DN21</f>
        <v>$</v>
      </c>
      <c r="DO21" s="21" t="str">
        <f>MASTER_DATA_MAPPED!DO21</f>
        <v>$</v>
      </c>
      <c r="DP21" s="21" t="str">
        <f>MASTER_DATA_MAPPED!DP21</f>
        <v>$</v>
      </c>
      <c r="DQ21" s="21" t="str">
        <f>MASTER_DATA_MAPPED!DQ21</f>
        <v>$</v>
      </c>
      <c r="DR21" s="21" t="str">
        <f>MASTER_DATA_MAPPED!DR21</f>
        <v>$</v>
      </c>
      <c r="DS21" s="21" t="str">
        <f>MASTER_DATA_MAPPED!DS21</f>
        <v>$</v>
      </c>
      <c r="DT21" s="21" t="str">
        <f>MASTER_DATA_MAPPED!DT21</f>
        <v>$</v>
      </c>
      <c r="DU21" s="21" t="str">
        <f>MASTER_DATA_MAPPED!DU21</f>
        <v>$</v>
      </c>
      <c r="DV21" s="21" t="str">
        <f>MASTER_DATA_MAPPED!DV21</f>
        <v>$</v>
      </c>
      <c r="DW21" s="21" t="str">
        <f>MASTER_DATA_MAPPED!DW21</f>
        <v>$</v>
      </c>
      <c r="DX21" s="21" t="str">
        <f>MASTER_DATA_MAPPED!DX21</f>
        <v>$</v>
      </c>
      <c r="DY21" s="21" t="str">
        <f>MASTER_DATA_MAPPED!DY21</f>
        <v>$</v>
      </c>
      <c r="DZ21" s="21" t="str">
        <f>MASTER_DATA_MAPPED!DZ21</f>
        <v>$</v>
      </c>
      <c r="EA21" s="21" t="str">
        <f>MASTER_DATA_MAPPED!EA21</f>
        <v>$</v>
      </c>
      <c r="EB21" s="21" t="str">
        <f>MASTER_DATA_MAPPED!EB21</f>
        <v>$</v>
      </c>
      <c r="EC21" s="21" t="str">
        <f>MASTER_DATA_MAPPED!EC21</f>
        <v>$</v>
      </c>
      <c r="ED21" s="21" t="str">
        <f>MASTER_DATA_MAPPED!ED21</f>
        <v>$</v>
      </c>
      <c r="EE21" s="21" t="str">
        <f>MASTER_DATA_MAPPED!EE21</f>
        <v>$</v>
      </c>
      <c r="EF21" s="21" t="str">
        <f>MASTER_DATA_MAPPED!EF21</f>
        <v>$</v>
      </c>
      <c r="EG21" s="21" t="str">
        <f>MASTER_DATA_MAPPED!EG21</f>
        <v>$</v>
      </c>
      <c r="EH21" s="21" t="str">
        <f>MASTER_DATA_MAPPED!EH21</f>
        <v>$</v>
      </c>
      <c r="EI21" s="21" t="str">
        <f>MASTER_DATA_MAPPED!EI21</f>
        <v>$</v>
      </c>
      <c r="EJ21" s="21" t="str">
        <f>MASTER_DATA_MAPPED!EJ21</f>
        <v>$</v>
      </c>
      <c r="EK21" s="21" t="str">
        <f>MASTER_DATA_MAPPED!EK21</f>
        <v>$</v>
      </c>
      <c r="EL21" s="21" t="str">
        <f>MASTER_DATA_MAPPED!EL21</f>
        <v>$</v>
      </c>
      <c r="EM21" s="21" t="str">
        <f>MASTER_DATA_MAPPED!EM21</f>
        <v>$</v>
      </c>
      <c r="EN21" s="21" t="str">
        <f>MASTER_DATA_MAPPED!EN21</f>
        <v>$</v>
      </c>
      <c r="EO21" s="21" t="str">
        <f>MASTER_DATA_MAPPED!EO21</f>
        <v>$</v>
      </c>
      <c r="EP21" s="21" t="str">
        <f>MASTER_DATA_MAPPED!EP21</f>
        <v>$</v>
      </c>
      <c r="EQ21" s="21" t="str">
        <f>MASTER_DATA_MAPPED!EQ21</f>
        <v>$</v>
      </c>
      <c r="ER21" s="21" t="str">
        <f>MASTER_DATA_MAPPED!ER21</f>
        <v>$</v>
      </c>
      <c r="ES21" s="21" t="str">
        <f>MASTER_DATA_MAPPED!ES21</f>
        <v>$</v>
      </c>
      <c r="ET21" s="21" t="str">
        <f>MASTER_DATA_MAPPED!ET21</f>
        <v>$</v>
      </c>
      <c r="EU21" s="21" t="str">
        <f>MASTER_DATA_MAPPED!EU21</f>
        <v>$</v>
      </c>
      <c r="EV21" s="21" t="str">
        <f>MASTER_DATA_MAPPED!EV21</f>
        <v>$</v>
      </c>
      <c r="EW21" s="21" t="str">
        <f>MASTER_DATA_MAPPED!EW21</f>
        <v>$</v>
      </c>
      <c r="EX21" s="21" t="str">
        <f>MASTER_DATA_MAPPED!EX21</f>
        <v>$</v>
      </c>
      <c r="EY21" s="21" t="str">
        <f>MASTER_DATA_MAPPED!EY21</f>
        <v>$</v>
      </c>
      <c r="EZ21" s="21" t="str">
        <f>MASTER_DATA_MAPPED!EZ21</f>
        <v>$</v>
      </c>
      <c r="FA21" s="21" t="str">
        <f>MASTER_DATA_MAPPED!FA21</f>
        <v>$</v>
      </c>
      <c r="FB21" s="21" t="str">
        <f>MASTER_DATA_MAPPED!FB21</f>
        <v>$</v>
      </c>
      <c r="FC21" s="21" t="str">
        <f>MASTER_DATA_MAPPED!FC21</f>
        <v>$</v>
      </c>
      <c r="FD21" s="21" t="str">
        <f>MASTER_DATA_MAPPED!FD21</f>
        <v>$</v>
      </c>
      <c r="FE21" s="21" t="str">
        <f>MASTER_DATA_MAPPED!FE21</f>
        <v>$</v>
      </c>
      <c r="FF21" s="21" t="str">
        <f>MASTER_DATA_MAPPED!FF21</f>
        <v>$</v>
      </c>
      <c r="FG21" s="21" t="str">
        <f>MASTER_DATA_MAPPED!FG21</f>
        <v>$</v>
      </c>
      <c r="FH21" s="21" t="str">
        <f>MASTER_DATA_MAPPED!FH21</f>
        <v>$</v>
      </c>
      <c r="FI21" s="21" t="str">
        <f>MASTER_DATA_MAPPED!FI21</f>
        <v>$</v>
      </c>
      <c r="FJ21" s="21" t="str">
        <f>MASTER_DATA_MAPPED!FJ21</f>
        <v>$</v>
      </c>
      <c r="FK21" s="21" t="str">
        <f>MASTER_DATA_MAPPED!FK21</f>
        <v>$</v>
      </c>
      <c r="FL21" s="21" t="str">
        <f>MASTER_DATA_MAPPED!FL21</f>
        <v>$</v>
      </c>
      <c r="FM21" s="21" t="str">
        <f>MASTER_DATA_MAPPED!FM21</f>
        <v>$</v>
      </c>
      <c r="FN21" s="21" t="str">
        <f>MASTER_DATA_MAPPED!FN21</f>
        <v>$</v>
      </c>
      <c r="FO21" s="21" t="str">
        <f>MASTER_DATA_MAPPED!FO21</f>
        <v>$</v>
      </c>
      <c r="FP21" s="21" t="str">
        <f>MASTER_DATA_MAPPED!FP21</f>
        <v>$</v>
      </c>
      <c r="FQ21" s="21" t="str">
        <f>MASTER_DATA_MAPPED!FQ21</f>
        <v>$</v>
      </c>
      <c r="FR21" s="21" t="str">
        <f>MASTER_DATA_MAPPED!FR21</f>
        <v>$</v>
      </c>
      <c r="FS21" s="21" t="str">
        <f>MASTER_DATA_MAPPED!FS21</f>
        <v>$</v>
      </c>
      <c r="FT21" s="21" t="str">
        <f>MASTER_DATA_MAPPED!FT21</f>
        <v>$</v>
      </c>
      <c r="FU21" s="21" t="str">
        <f>MASTER_DATA_MAPPED!FU21</f>
        <v>$</v>
      </c>
      <c r="FV21" s="21" t="str">
        <f>MASTER_DATA_MAPPED!FV21</f>
        <v>$</v>
      </c>
      <c r="FW21" s="21" t="str">
        <f>MASTER_DATA_MAPPED!FW21</f>
        <v>$</v>
      </c>
      <c r="FX21" s="21" t="str">
        <f>MASTER_DATA_MAPPED!FX21</f>
        <v>$</v>
      </c>
      <c r="FY21" s="21" t="str">
        <f>MASTER_DATA_MAPPED!FY21</f>
        <v>$</v>
      </c>
      <c r="FZ21" s="21" t="str">
        <f>MASTER_DATA_MAPPED!FZ21</f>
        <v>$</v>
      </c>
      <c r="GA21" s="21" t="str">
        <f>MASTER_DATA_MAPPED!GA21</f>
        <v>$</v>
      </c>
      <c r="GB21" s="21" t="str">
        <f>MASTER_DATA_MAPPED!GB21</f>
        <v>$</v>
      </c>
      <c r="GC21" s="21" t="str">
        <f>MASTER_DATA_MAPPED!GC21</f>
        <v>$</v>
      </c>
      <c r="GD21" s="21" t="str">
        <f>MASTER_DATA_MAPPED!GD21</f>
        <v>$</v>
      </c>
      <c r="GE21" s="21" t="str">
        <f>MASTER_DATA_MAPPED!GE21</f>
        <v>$</v>
      </c>
      <c r="GF21" s="21" t="str">
        <f>MASTER_DATA_MAPPED!GF21</f>
        <v>$</v>
      </c>
      <c r="GG21" s="21" t="str">
        <f>MASTER_DATA_MAPPED!GG21</f>
        <v>$</v>
      </c>
      <c r="GH21" s="21" t="str">
        <f>MASTER_DATA_MAPPED!GH21</f>
        <v>$</v>
      </c>
      <c r="GI21" s="21" t="str">
        <f>MASTER_DATA_MAPPED!GI21</f>
        <v>$</v>
      </c>
      <c r="GJ21" s="21" t="str">
        <f>MASTER_DATA_MAPPED!GJ21</f>
        <v>$</v>
      </c>
      <c r="GK21" s="21" t="str">
        <f>MASTER_DATA_MAPPED!GK21</f>
        <v>$</v>
      </c>
      <c r="GL21" s="21" t="str">
        <f>MASTER_DATA_MAPPED!GL21</f>
        <v>$</v>
      </c>
      <c r="GM21" s="21" t="str">
        <f>MASTER_DATA_MAPPED!GM21</f>
        <v>$</v>
      </c>
      <c r="GN21" s="21" t="str">
        <f>MASTER_DATA_MAPPED!GN21</f>
        <v>$</v>
      </c>
      <c r="GO21" s="21" t="str">
        <f>MASTER_DATA_MAPPED!GO21</f>
        <v>$</v>
      </c>
      <c r="GP21" s="21" t="str">
        <f>MASTER_DATA_MAPPED!GP21</f>
        <v>$</v>
      </c>
      <c r="GQ21" s="21" t="str">
        <f>MASTER_DATA_MAPPED!GQ21</f>
        <v>$</v>
      </c>
      <c r="GR21" s="21" t="str">
        <f>MASTER_DATA_MAPPED!GR21</f>
        <v>$</v>
      </c>
      <c r="GS21" s="21" t="str">
        <f>MASTER_DATA_MAPPED!GS21</f>
        <v>$</v>
      </c>
      <c r="GT21" s="21" t="str">
        <f>MASTER_DATA_MAPPED!GT21</f>
        <v>$</v>
      </c>
      <c r="GU21" s="21" t="str">
        <f>MASTER_DATA_MAPPED!GU21</f>
        <v>$</v>
      </c>
      <c r="GV21" s="21" t="str">
        <f>MASTER_DATA_MAPPED!GV21</f>
        <v>$</v>
      </c>
      <c r="GW21" s="21" t="str">
        <f>MASTER_DATA_MAPPED!GW21</f>
        <v>$</v>
      </c>
      <c r="GX21" s="21" t="str">
        <f>MASTER_DATA_MAPPED!GX21</f>
        <v>$</v>
      </c>
      <c r="GY21" s="21" t="str">
        <f>MASTER_DATA_MAPPED!GY21</f>
        <v>$</v>
      </c>
    </row>
    <row r="22" spans="2:207" s="65" customFormat="1" ht="52.5" thickBot="1" x14ac:dyDescent="0.4">
      <c r="C22" s="66" t="s">
        <v>22</v>
      </c>
      <c r="D22" s="67">
        <v>1</v>
      </c>
      <c r="E22" s="66">
        <v>2</v>
      </c>
      <c r="F22" s="66">
        <v>3</v>
      </c>
      <c r="G22" s="72" t="s">
        <v>23</v>
      </c>
      <c r="H22" s="68" t="s">
        <v>24</v>
      </c>
      <c r="I22" s="91" t="s">
        <v>243</v>
      </c>
      <c r="J22" s="91" t="s">
        <v>244</v>
      </c>
      <c r="K22" s="91" t="s">
        <v>245</v>
      </c>
      <c r="L22" s="92" t="s">
        <v>246</v>
      </c>
      <c r="M22" s="91" t="s">
        <v>243</v>
      </c>
      <c r="N22" s="91" t="s">
        <v>244</v>
      </c>
      <c r="O22" s="91" t="s">
        <v>245</v>
      </c>
      <c r="P22" s="92" t="s">
        <v>246</v>
      </c>
      <c r="Q22" s="91" t="s">
        <v>243</v>
      </c>
      <c r="R22" s="91" t="s">
        <v>244</v>
      </c>
      <c r="S22" s="91" t="s">
        <v>245</v>
      </c>
      <c r="T22" s="92" t="s">
        <v>246</v>
      </c>
      <c r="U22" s="91" t="s">
        <v>243</v>
      </c>
      <c r="V22" s="91" t="s">
        <v>244</v>
      </c>
      <c r="W22" s="91" t="s">
        <v>245</v>
      </c>
      <c r="X22" s="92" t="s">
        <v>246</v>
      </c>
      <c r="Y22" s="91" t="s">
        <v>243</v>
      </c>
      <c r="Z22" s="91" t="s">
        <v>244</v>
      </c>
      <c r="AA22" s="91" t="s">
        <v>245</v>
      </c>
      <c r="AB22" s="92" t="s">
        <v>246</v>
      </c>
      <c r="AC22" s="91" t="s">
        <v>243</v>
      </c>
      <c r="AD22" s="91" t="s">
        <v>244</v>
      </c>
      <c r="AE22" s="91" t="s">
        <v>245</v>
      </c>
      <c r="AF22" s="92" t="s">
        <v>246</v>
      </c>
      <c r="AG22" s="91" t="s">
        <v>243</v>
      </c>
      <c r="AH22" s="91" t="s">
        <v>244</v>
      </c>
      <c r="AI22" s="91" t="s">
        <v>245</v>
      </c>
      <c r="AJ22" s="92" t="s">
        <v>246</v>
      </c>
      <c r="AK22" s="91" t="s">
        <v>243</v>
      </c>
      <c r="AL22" s="91" t="s">
        <v>244</v>
      </c>
      <c r="AM22" s="91" t="s">
        <v>245</v>
      </c>
      <c r="AN22" s="92" t="s">
        <v>246</v>
      </c>
      <c r="AO22" s="91" t="s">
        <v>243</v>
      </c>
      <c r="AP22" s="91" t="s">
        <v>244</v>
      </c>
      <c r="AQ22" s="91" t="s">
        <v>245</v>
      </c>
      <c r="AR22" s="92" t="s">
        <v>246</v>
      </c>
      <c r="AS22" s="91" t="s">
        <v>243</v>
      </c>
      <c r="AT22" s="91" t="s">
        <v>244</v>
      </c>
      <c r="AU22" s="91" t="s">
        <v>245</v>
      </c>
      <c r="AV22" s="92" t="s">
        <v>246</v>
      </c>
      <c r="AW22" s="91" t="s">
        <v>243</v>
      </c>
      <c r="AX22" s="91" t="s">
        <v>244</v>
      </c>
      <c r="AY22" s="91" t="s">
        <v>245</v>
      </c>
      <c r="AZ22" s="92" t="s">
        <v>246</v>
      </c>
      <c r="BA22" s="91" t="s">
        <v>243</v>
      </c>
      <c r="BB22" s="91" t="s">
        <v>244</v>
      </c>
      <c r="BC22" s="91" t="s">
        <v>245</v>
      </c>
      <c r="BD22" s="92" t="s">
        <v>246</v>
      </c>
      <c r="BE22" s="91" t="s">
        <v>243</v>
      </c>
      <c r="BF22" s="91" t="s">
        <v>244</v>
      </c>
      <c r="BG22" s="91" t="s">
        <v>245</v>
      </c>
      <c r="BH22" s="92" t="s">
        <v>246</v>
      </c>
      <c r="BI22" s="91" t="s">
        <v>243</v>
      </c>
      <c r="BJ22" s="91" t="s">
        <v>244</v>
      </c>
      <c r="BK22" s="91" t="s">
        <v>245</v>
      </c>
      <c r="BL22" s="92" t="s">
        <v>246</v>
      </c>
      <c r="BM22" s="91" t="s">
        <v>243</v>
      </c>
      <c r="BN22" s="91" t="s">
        <v>244</v>
      </c>
      <c r="BO22" s="91" t="s">
        <v>245</v>
      </c>
      <c r="BP22" s="92" t="s">
        <v>246</v>
      </c>
      <c r="BQ22" s="91" t="s">
        <v>243</v>
      </c>
      <c r="BR22" s="91" t="s">
        <v>244</v>
      </c>
      <c r="BS22" s="91" t="s">
        <v>245</v>
      </c>
      <c r="BT22" s="92" t="s">
        <v>246</v>
      </c>
      <c r="BU22" s="91" t="s">
        <v>243</v>
      </c>
      <c r="BV22" s="91" t="s">
        <v>244</v>
      </c>
      <c r="BW22" s="91" t="s">
        <v>245</v>
      </c>
      <c r="BX22" s="92" t="s">
        <v>246</v>
      </c>
      <c r="BY22" s="91" t="s">
        <v>243</v>
      </c>
      <c r="BZ22" s="91" t="s">
        <v>244</v>
      </c>
      <c r="CA22" s="91" t="s">
        <v>245</v>
      </c>
      <c r="CB22" s="92" t="s">
        <v>246</v>
      </c>
      <c r="CC22" s="91" t="s">
        <v>243</v>
      </c>
      <c r="CD22" s="91" t="s">
        <v>244</v>
      </c>
      <c r="CE22" s="91" t="s">
        <v>245</v>
      </c>
      <c r="CF22" s="92" t="s">
        <v>246</v>
      </c>
      <c r="CG22" s="91" t="s">
        <v>243</v>
      </c>
      <c r="CH22" s="91" t="s">
        <v>244</v>
      </c>
      <c r="CI22" s="91" t="s">
        <v>245</v>
      </c>
      <c r="CJ22" s="92" t="s">
        <v>246</v>
      </c>
      <c r="CK22" s="91" t="s">
        <v>243</v>
      </c>
      <c r="CL22" s="91" t="s">
        <v>244</v>
      </c>
      <c r="CM22" s="91" t="s">
        <v>245</v>
      </c>
      <c r="CN22" s="92" t="s">
        <v>246</v>
      </c>
      <c r="CO22" s="91" t="s">
        <v>243</v>
      </c>
      <c r="CP22" s="91" t="s">
        <v>244</v>
      </c>
      <c r="CQ22" s="91" t="s">
        <v>245</v>
      </c>
      <c r="CR22" s="92" t="s">
        <v>246</v>
      </c>
      <c r="CS22" s="91" t="s">
        <v>243</v>
      </c>
      <c r="CT22" s="91" t="s">
        <v>244</v>
      </c>
      <c r="CU22" s="91" t="s">
        <v>245</v>
      </c>
      <c r="CV22" s="92" t="s">
        <v>246</v>
      </c>
      <c r="CW22" s="91" t="s">
        <v>243</v>
      </c>
      <c r="CX22" s="91" t="s">
        <v>244</v>
      </c>
      <c r="CY22" s="91" t="s">
        <v>245</v>
      </c>
      <c r="CZ22" s="92" t="s">
        <v>246</v>
      </c>
      <c r="DA22" s="91" t="s">
        <v>243</v>
      </c>
      <c r="DB22" s="91" t="s">
        <v>244</v>
      </c>
      <c r="DC22" s="91" t="s">
        <v>245</v>
      </c>
      <c r="DD22" s="92" t="s">
        <v>246</v>
      </c>
      <c r="DE22" s="91" t="s">
        <v>243</v>
      </c>
      <c r="DF22" s="91" t="s">
        <v>244</v>
      </c>
      <c r="DG22" s="91" t="s">
        <v>245</v>
      </c>
      <c r="DH22" s="92" t="s">
        <v>246</v>
      </c>
      <c r="DI22" s="91" t="s">
        <v>243</v>
      </c>
      <c r="DJ22" s="91" t="s">
        <v>244</v>
      </c>
      <c r="DK22" s="91" t="s">
        <v>245</v>
      </c>
      <c r="DL22" s="92" t="s">
        <v>246</v>
      </c>
      <c r="DM22" s="91" t="s">
        <v>243</v>
      </c>
      <c r="DN22" s="91" t="s">
        <v>244</v>
      </c>
      <c r="DO22" s="91" t="s">
        <v>245</v>
      </c>
      <c r="DP22" s="92" t="s">
        <v>246</v>
      </c>
      <c r="DQ22" s="91" t="s">
        <v>243</v>
      </c>
      <c r="DR22" s="91" t="s">
        <v>244</v>
      </c>
      <c r="DS22" s="91" t="s">
        <v>245</v>
      </c>
      <c r="DT22" s="92" t="s">
        <v>246</v>
      </c>
      <c r="DU22" s="91" t="s">
        <v>243</v>
      </c>
      <c r="DV22" s="91" t="s">
        <v>244</v>
      </c>
      <c r="DW22" s="91" t="s">
        <v>245</v>
      </c>
      <c r="DX22" s="92" t="s">
        <v>246</v>
      </c>
      <c r="DY22" s="91" t="s">
        <v>243</v>
      </c>
      <c r="DZ22" s="91" t="s">
        <v>244</v>
      </c>
      <c r="EA22" s="91" t="s">
        <v>245</v>
      </c>
      <c r="EB22" s="92" t="s">
        <v>246</v>
      </c>
      <c r="EC22" s="91" t="s">
        <v>243</v>
      </c>
      <c r="ED22" s="91" t="s">
        <v>244</v>
      </c>
      <c r="EE22" s="91" t="s">
        <v>245</v>
      </c>
      <c r="EF22" s="92" t="s">
        <v>246</v>
      </c>
      <c r="EG22" s="91" t="s">
        <v>243</v>
      </c>
      <c r="EH22" s="91" t="s">
        <v>244</v>
      </c>
      <c r="EI22" s="91" t="s">
        <v>245</v>
      </c>
      <c r="EJ22" s="92" t="s">
        <v>246</v>
      </c>
      <c r="EK22" s="91" t="s">
        <v>243</v>
      </c>
      <c r="EL22" s="91" t="s">
        <v>244</v>
      </c>
      <c r="EM22" s="91" t="s">
        <v>245</v>
      </c>
      <c r="EN22" s="92" t="s">
        <v>246</v>
      </c>
      <c r="EO22" s="91" t="s">
        <v>243</v>
      </c>
      <c r="EP22" s="91" t="s">
        <v>244</v>
      </c>
      <c r="EQ22" s="91" t="s">
        <v>245</v>
      </c>
      <c r="ER22" s="92" t="s">
        <v>246</v>
      </c>
      <c r="ES22" s="91" t="s">
        <v>243</v>
      </c>
      <c r="ET22" s="91" t="s">
        <v>244</v>
      </c>
      <c r="EU22" s="91" t="s">
        <v>245</v>
      </c>
      <c r="EV22" s="92" t="s">
        <v>246</v>
      </c>
      <c r="EW22" s="91" t="s">
        <v>243</v>
      </c>
      <c r="EX22" s="91" t="s">
        <v>244</v>
      </c>
      <c r="EY22" s="91" t="s">
        <v>245</v>
      </c>
      <c r="EZ22" s="92" t="s">
        <v>246</v>
      </c>
      <c r="FA22" s="91" t="s">
        <v>243</v>
      </c>
      <c r="FB22" s="91" t="s">
        <v>244</v>
      </c>
      <c r="FC22" s="91" t="s">
        <v>245</v>
      </c>
      <c r="FD22" s="92" t="s">
        <v>246</v>
      </c>
      <c r="FE22" s="91" t="s">
        <v>243</v>
      </c>
      <c r="FF22" s="91" t="s">
        <v>244</v>
      </c>
      <c r="FG22" s="91" t="s">
        <v>245</v>
      </c>
      <c r="FH22" s="92" t="s">
        <v>246</v>
      </c>
      <c r="FI22" s="91" t="s">
        <v>243</v>
      </c>
      <c r="FJ22" s="91" t="s">
        <v>244</v>
      </c>
      <c r="FK22" s="91" t="s">
        <v>245</v>
      </c>
      <c r="FL22" s="92" t="s">
        <v>246</v>
      </c>
      <c r="FM22" s="91" t="s">
        <v>243</v>
      </c>
      <c r="FN22" s="91" t="s">
        <v>244</v>
      </c>
      <c r="FO22" s="91" t="s">
        <v>245</v>
      </c>
      <c r="FP22" s="92" t="s">
        <v>246</v>
      </c>
      <c r="FQ22" s="91" t="s">
        <v>243</v>
      </c>
      <c r="FR22" s="91" t="s">
        <v>244</v>
      </c>
      <c r="FS22" s="91" t="s">
        <v>245</v>
      </c>
      <c r="FT22" s="92" t="s">
        <v>246</v>
      </c>
      <c r="FU22" s="91" t="s">
        <v>243</v>
      </c>
      <c r="FV22" s="91" t="s">
        <v>244</v>
      </c>
      <c r="FW22" s="91" t="s">
        <v>245</v>
      </c>
      <c r="FX22" s="92" t="s">
        <v>246</v>
      </c>
      <c r="FY22" s="91" t="s">
        <v>243</v>
      </c>
      <c r="FZ22" s="91" t="s">
        <v>244</v>
      </c>
      <c r="GA22" s="91" t="s">
        <v>245</v>
      </c>
      <c r="GB22" s="92" t="s">
        <v>246</v>
      </c>
      <c r="GC22" s="91" t="s">
        <v>243</v>
      </c>
      <c r="GD22" s="91" t="s">
        <v>244</v>
      </c>
      <c r="GE22" s="91" t="s">
        <v>245</v>
      </c>
      <c r="GF22" s="92" t="s">
        <v>246</v>
      </c>
      <c r="GG22" s="91" t="s">
        <v>243</v>
      </c>
      <c r="GH22" s="91" t="s">
        <v>244</v>
      </c>
      <c r="GI22" s="91" t="s">
        <v>245</v>
      </c>
      <c r="GJ22" s="92" t="s">
        <v>246</v>
      </c>
      <c r="GK22" s="91" t="s">
        <v>243</v>
      </c>
      <c r="GL22" s="91" t="s">
        <v>244</v>
      </c>
      <c r="GM22" s="91" t="s">
        <v>245</v>
      </c>
      <c r="GN22" s="92" t="s">
        <v>246</v>
      </c>
      <c r="GO22" s="91" t="s">
        <v>243</v>
      </c>
      <c r="GP22" s="91" t="s">
        <v>244</v>
      </c>
      <c r="GQ22" s="91" t="s">
        <v>245</v>
      </c>
      <c r="GR22" s="92" t="s">
        <v>246</v>
      </c>
      <c r="GS22" s="91" t="s">
        <v>243</v>
      </c>
      <c r="GT22" s="91" t="s">
        <v>244</v>
      </c>
      <c r="GU22" s="91" t="s">
        <v>245</v>
      </c>
      <c r="GV22" s="92" t="s">
        <v>246</v>
      </c>
      <c r="GW22" s="91" t="s">
        <v>243</v>
      </c>
      <c r="GX22" s="91" t="s">
        <v>244</v>
      </c>
      <c r="GY22" s="91" t="s">
        <v>245</v>
      </c>
    </row>
    <row r="23" spans="2:207" s="23" customFormat="1" ht="18.75" x14ac:dyDescent="0.35">
      <c r="B23" s="182">
        <f>_xlfn.NUMBERVALUE(LEFT(C23,1)&amp;"0")</f>
        <v>10</v>
      </c>
      <c r="C23" s="22">
        <f t="shared" ref="C23:C86" si="0">IF(F23="",IF(E23="", IF(D23="",IF(G23="","",G23),D23), E23), F23)</f>
        <v>10</v>
      </c>
      <c r="D23" s="73">
        <v>10</v>
      </c>
      <c r="E23" s="53"/>
      <c r="F23" s="53"/>
      <c r="G23" s="74"/>
      <c r="H23" s="38" t="s">
        <v>25</v>
      </c>
      <c r="I23" s="94">
        <f>MASTER_DATA_ESCALATED!I23/(I$18*1000)</f>
        <v>0</v>
      </c>
      <c r="J23" s="94">
        <f>MASTER_DATA_ESCALATED!J23/(J$18*1000)</f>
        <v>0</v>
      </c>
      <c r="K23" s="94">
        <f>MASTER_DATA_ESCALATED!K23/(K$18*1000)</f>
        <v>0</v>
      </c>
      <c r="L23" s="94">
        <f>MASTER_DATA_ESCALATED!L23/(L$18*1000)</f>
        <v>362.6560226625715</v>
      </c>
      <c r="M23" s="94">
        <f>MASTER_DATA_ESCALATED!M23/(M$18*1000)</f>
        <v>0</v>
      </c>
      <c r="N23" s="94">
        <f>MASTER_DATA_ESCALATED!N23/(N$18*1000)</f>
        <v>0</v>
      </c>
      <c r="O23" s="94">
        <f>MASTER_DATA_ESCALATED!O23/(O$18*1000)</f>
        <v>0</v>
      </c>
      <c r="P23" s="94">
        <f>MASTER_DATA_ESCALATED!P23/(P$18*1000)</f>
        <v>107.84868647808499</v>
      </c>
      <c r="Q23" s="94">
        <f>MASTER_DATA_ESCALATED!Q23/(Q$18*1000)</f>
        <v>0</v>
      </c>
      <c r="R23" s="94">
        <f>MASTER_DATA_ESCALATED!R23/(R$18*1000)</f>
        <v>0</v>
      </c>
      <c r="S23" s="94">
        <f>MASTER_DATA_ESCALATED!S23/(S$18*1000)</f>
        <v>0</v>
      </c>
      <c r="T23" s="94">
        <f>MASTER_DATA_ESCALATED!T23/(T$18*1000)</f>
        <v>424.28384350719148</v>
      </c>
      <c r="U23" s="94">
        <f>MASTER_DATA_ESCALATED!U23/(U$18*1000)</f>
        <v>0</v>
      </c>
      <c r="V23" s="94">
        <f>MASTER_DATA_ESCALATED!V23/(V$18*1000)</f>
        <v>0</v>
      </c>
      <c r="W23" s="94">
        <f>MASTER_DATA_ESCALATED!W23/(W$18*1000)</f>
        <v>0</v>
      </c>
      <c r="X23" s="94">
        <f>MASTER_DATA_ESCALATED!X23/(X$18*1000)</f>
        <v>123.25564168923998</v>
      </c>
      <c r="Y23" s="94">
        <f>MASTER_DATA_ESCALATED!Y23/(Y$18*1000)</f>
        <v>0</v>
      </c>
      <c r="Z23" s="94">
        <f>MASTER_DATA_ESCALATED!Z23/(Z$18*1000)</f>
        <v>0</v>
      </c>
      <c r="AA23" s="94">
        <f>MASTER_DATA_ESCALATED!AA23/(AA$18*1000)</f>
        <v>0</v>
      </c>
      <c r="AB23" s="94">
        <f>MASTER_DATA_ESCALATED!AB23/(AB$18*1000)</f>
        <v>621.38013639135727</v>
      </c>
      <c r="AC23" s="94">
        <f>MASTER_DATA_ESCALATED!AC23/(AC$18*1000)</f>
        <v>0</v>
      </c>
      <c r="AD23" s="94">
        <f>MASTER_DATA_ESCALATED!AD23/(AD$18*1000)</f>
        <v>0</v>
      </c>
      <c r="AE23" s="94">
        <f>MASTER_DATA_ESCALATED!AE23/(AE$18*1000)</f>
        <v>0</v>
      </c>
      <c r="AF23" s="94">
        <f>MASTER_DATA_ESCALATED!AF23/(AF$18*1000)</f>
        <v>184.78951768501145</v>
      </c>
      <c r="AG23" s="94">
        <f>MASTER_DATA_ESCALATED!AG23/(AG$18*1000)</f>
        <v>0</v>
      </c>
      <c r="AH23" s="94">
        <f>MASTER_DATA_ESCALATED!AH23/(AH$18*1000)</f>
        <v>0</v>
      </c>
      <c r="AI23" s="94">
        <f>MASTER_DATA_ESCALATED!AI23/(AI$18*1000)</f>
        <v>0</v>
      </c>
      <c r="AJ23" s="94">
        <f>MASTER_DATA_ESCALATED!AJ23/(AJ$18*1000)</f>
        <v>726.9741464970781</v>
      </c>
      <c r="AK23" s="94">
        <f>MASTER_DATA_ESCALATED!AK23/(AK$18*1000)</f>
        <v>0</v>
      </c>
      <c r="AL23" s="94">
        <f>MASTER_DATA_ESCALATED!AL23/(AL$18*1000)</f>
        <v>0</v>
      </c>
      <c r="AM23" s="94">
        <f>MASTER_DATA_ESCALATED!AM23/(AM$18*1000)</f>
        <v>0</v>
      </c>
      <c r="AN23" s="94">
        <f>MASTER_DATA_ESCALATED!AN23/(AN$18*1000)</f>
        <v>211.18802021144168</v>
      </c>
      <c r="AO23" s="94">
        <f>MASTER_DATA_ESCALATED!AO23/(AO$18*1000)</f>
        <v>0</v>
      </c>
      <c r="AP23" s="94">
        <f>MASTER_DATA_ESCALATED!AP23/(AP$18*1000)</f>
        <v>0</v>
      </c>
      <c r="AQ23" s="94">
        <f>MASTER_DATA_ESCALATED!AQ23/(AQ$18*1000)</f>
        <v>0</v>
      </c>
      <c r="AR23" s="94">
        <f>MASTER_DATA_ESCALATED!AR23/(AR$18*1000)</f>
        <v>0</v>
      </c>
      <c r="AS23" s="94">
        <f>MASTER_DATA_ESCALATED!AS23/(AS$18*1000)</f>
        <v>0</v>
      </c>
      <c r="AT23" s="94">
        <f>MASTER_DATA_ESCALATED!AT23/(AT$18*1000)</f>
        <v>0</v>
      </c>
      <c r="AU23" s="94">
        <f>MASTER_DATA_ESCALATED!AU23/(AU$18*1000)</f>
        <v>0</v>
      </c>
      <c r="AV23" s="94">
        <f>MASTER_DATA_ESCALATED!AV23/(AV$18*1000)</f>
        <v>0</v>
      </c>
      <c r="AW23" s="94">
        <f>MASTER_DATA_ESCALATED!AW23/(AW$18*1000)</f>
        <v>0</v>
      </c>
      <c r="AX23" s="94">
        <f>MASTER_DATA_ESCALATED!AX23/(AX$18*1000)</f>
        <v>0</v>
      </c>
      <c r="AY23" s="94">
        <f>MASTER_DATA_ESCALATED!AY23/(AY$18*1000)</f>
        <v>0</v>
      </c>
      <c r="AZ23" s="94">
        <f>MASTER_DATA_ESCALATED!AZ23/(AZ$18*1000)</f>
        <v>0</v>
      </c>
      <c r="BA23" s="94">
        <f>MASTER_DATA_ESCALATED!BA23/(BA$18*1000)</f>
        <v>0</v>
      </c>
      <c r="BB23" s="94">
        <f>MASTER_DATA_ESCALATED!BB23/(BB$18*1000)</f>
        <v>0</v>
      </c>
      <c r="BC23" s="94">
        <f>MASTER_DATA_ESCALATED!BC23/(BC$18*1000)</f>
        <v>0</v>
      </c>
      <c r="BD23" s="94">
        <f>MASTER_DATA_ESCALATED!BD23/(BD$18*1000)</f>
        <v>0</v>
      </c>
      <c r="BE23" s="94">
        <f>MASTER_DATA_ESCALATED!BE23/(BE$18*1000)</f>
        <v>0</v>
      </c>
      <c r="BF23" s="94">
        <f>MASTER_DATA_ESCALATED!BF23/(BF$18*1000)</f>
        <v>0</v>
      </c>
      <c r="BG23" s="94">
        <f>MASTER_DATA_ESCALATED!BG23/(BG$18*1000)</f>
        <v>0</v>
      </c>
      <c r="BH23" s="94">
        <f>MASTER_DATA_ESCALATED!BH23/(BH$18*1000)</f>
        <v>0</v>
      </c>
      <c r="BI23" s="94">
        <f>MASTER_DATA_ESCALATED!BI23/(BI$18*1000)</f>
        <v>0</v>
      </c>
      <c r="BJ23" s="94">
        <f>MASTER_DATA_ESCALATED!BJ23/(BJ$18*1000)</f>
        <v>0</v>
      </c>
      <c r="BK23" s="94">
        <f>MASTER_DATA_ESCALATED!BK23/(BK$18*1000)</f>
        <v>0</v>
      </c>
      <c r="BL23" s="94">
        <f>MASTER_DATA_ESCALATED!BL23/(BL$18*1000)</f>
        <v>0</v>
      </c>
      <c r="BM23" s="94">
        <f>MASTER_DATA_ESCALATED!BM23/(BM$18*1000)</f>
        <v>0</v>
      </c>
      <c r="BN23" s="94">
        <f>MASTER_DATA_ESCALATED!BN23/(BN$18*1000)</f>
        <v>0</v>
      </c>
      <c r="BO23" s="94">
        <f>MASTER_DATA_ESCALATED!BO23/(BO$18*1000)</f>
        <v>0</v>
      </c>
      <c r="BP23" s="94">
        <f>MASTER_DATA_ESCALATED!BP23/(BP$18*1000)</f>
        <v>31.019712669419039</v>
      </c>
      <c r="BQ23" s="94">
        <f>MASTER_DATA_ESCALATED!BQ23/(BQ$18*1000)</f>
        <v>0</v>
      </c>
      <c r="BR23" s="94">
        <f>MASTER_DATA_ESCALATED!BR23/(BR$18*1000)</f>
        <v>0</v>
      </c>
      <c r="BS23" s="94">
        <f>MASTER_DATA_ESCALATED!BS23/(BS$18*1000)</f>
        <v>0</v>
      </c>
      <c r="BT23" s="94">
        <f>MASTER_DATA_ESCALATED!BT23/(BT$18*1000)</f>
        <v>21.961459695562283</v>
      </c>
      <c r="BU23" s="94">
        <f>MASTER_DATA_ESCALATED!BU23/(BU$18*1000)</f>
        <v>0</v>
      </c>
      <c r="BV23" s="94">
        <f>MASTER_DATA_ESCALATED!BV23/(BV$18*1000)</f>
        <v>0</v>
      </c>
      <c r="BW23" s="94">
        <f>MASTER_DATA_ESCALATED!BW23/(BW$18*1000)</f>
        <v>0</v>
      </c>
      <c r="BX23" s="94">
        <f>MASTER_DATA_ESCALATED!BX23/(BX$18*1000)</f>
        <v>25.585750851241638</v>
      </c>
      <c r="BY23" s="94">
        <f>MASTER_DATA_ESCALATED!BY23/(BY$18*1000)</f>
        <v>0</v>
      </c>
      <c r="BZ23" s="94">
        <f>MASTER_DATA_ESCALATED!BZ23/(BZ$18*1000)</f>
        <v>0</v>
      </c>
      <c r="CA23" s="94">
        <f>MASTER_DATA_ESCALATED!CA23/(CA$18*1000)</f>
        <v>0</v>
      </c>
      <c r="CB23" s="94">
        <f>MASTER_DATA_ESCALATED!CB23/(CB$18*1000)</f>
        <v>20.156408213735247</v>
      </c>
      <c r="CC23" s="94">
        <f>MASTER_DATA_ESCALATED!CC23/(CC$18*1000)</f>
        <v>0</v>
      </c>
      <c r="CD23" s="94">
        <f>MASTER_DATA_ESCALATED!CD23/(CD$18*1000)</f>
        <v>0</v>
      </c>
      <c r="CE23" s="94">
        <f>MASTER_DATA_ESCALATED!CE23/(CE$18*1000)</f>
        <v>0</v>
      </c>
      <c r="CF23" s="94">
        <f>MASTER_DATA_ESCALATED!CF23/(CF$18*1000)</f>
        <v>23.713345961921025</v>
      </c>
      <c r="CG23" s="94">
        <f>MASTER_DATA_ESCALATED!CG23/(CG$18*1000)</f>
        <v>0</v>
      </c>
      <c r="CH23" s="94">
        <f>MASTER_DATA_ESCALATED!CH23/(CH$18*1000)</f>
        <v>0</v>
      </c>
      <c r="CI23" s="94">
        <f>MASTER_DATA_ESCALATED!CI23/(CI$18*1000)</f>
        <v>0</v>
      </c>
      <c r="CJ23" s="94">
        <f>MASTER_DATA_ESCALATED!CJ23/(CJ$18*1000)</f>
        <v>0</v>
      </c>
      <c r="CK23" s="94">
        <f>MASTER_DATA_ESCALATED!CK23/(CK$18*1000)</f>
        <v>0</v>
      </c>
      <c r="CL23" s="94">
        <f>MASTER_DATA_ESCALATED!CL23/(CL$18*1000)</f>
        <v>0</v>
      </c>
      <c r="CM23" s="94">
        <f>MASTER_DATA_ESCALATED!CM23/(CM$18*1000)</f>
        <v>0</v>
      </c>
      <c r="CN23" s="94">
        <f>MASTER_DATA_ESCALATED!CN23/(CN$18*1000)</f>
        <v>0</v>
      </c>
      <c r="CO23" s="94">
        <f>MASTER_DATA_ESCALATED!CO23/(CO$18*1000)</f>
        <v>0</v>
      </c>
      <c r="CP23" s="94">
        <f>MASTER_DATA_ESCALATED!CP23/(CP$18*1000)</f>
        <v>0</v>
      </c>
      <c r="CQ23" s="94">
        <f>MASTER_DATA_ESCALATED!CQ23/(CQ$18*1000)</f>
        <v>0</v>
      </c>
      <c r="CR23" s="94">
        <f>MASTER_DATA_ESCALATED!CR23/(CR$18*1000)</f>
        <v>0</v>
      </c>
      <c r="CS23" s="94">
        <f>MASTER_DATA_ESCALATED!CS23/(CS$18*1000)</f>
        <v>0</v>
      </c>
      <c r="CT23" s="94">
        <f>MASTER_DATA_ESCALATED!CT23/(CT$18*1000)</f>
        <v>0</v>
      </c>
      <c r="CU23" s="94">
        <f>MASTER_DATA_ESCALATED!CU23/(CU$18*1000)</f>
        <v>0</v>
      </c>
      <c r="CV23" s="94">
        <f>MASTER_DATA_ESCALATED!CV23/(CV$18*1000)</f>
        <v>0</v>
      </c>
      <c r="CW23" s="94">
        <f>MASTER_DATA_ESCALATED!CW23/(CW$18*1000)</f>
        <v>0</v>
      </c>
      <c r="CX23" s="94">
        <f>MASTER_DATA_ESCALATED!CX23/(CX$18*1000)</f>
        <v>0</v>
      </c>
      <c r="CY23" s="94">
        <f>MASTER_DATA_ESCALATED!CY23/(CY$18*1000)</f>
        <v>0</v>
      </c>
      <c r="CZ23" s="94">
        <f>MASTER_DATA_ESCALATED!CZ23/(CZ$18*1000)</f>
        <v>0</v>
      </c>
      <c r="DA23" s="94" t="e">
        <f>MASTER_DATA_ESCALATED!DA23/(DA$18*1000)</f>
        <v>#DIV/0!</v>
      </c>
      <c r="DB23" s="94" t="e">
        <f>MASTER_DATA_ESCALATED!DB23/(DB$18*1000)</f>
        <v>#DIV/0!</v>
      </c>
      <c r="DC23" s="94" t="e">
        <f>MASTER_DATA_ESCALATED!DC23/(DC$18*1000)</f>
        <v>#DIV/0!</v>
      </c>
      <c r="DD23" s="94" t="e">
        <f>MASTER_DATA_ESCALATED!DD23/(DD$18*1000)</f>
        <v>#N/A</v>
      </c>
      <c r="DE23" s="94">
        <f>MASTER_DATA_ESCALATED!DE23/(DE$18*1000)</f>
        <v>0</v>
      </c>
      <c r="DF23" s="94">
        <f>MASTER_DATA_ESCALATED!DF23/(DF$18*1000)</f>
        <v>0</v>
      </c>
      <c r="DG23" s="94">
        <f>MASTER_DATA_ESCALATED!DG23/(DG$18*1000)</f>
        <v>0</v>
      </c>
      <c r="DH23" s="94">
        <f>MASTER_DATA_ESCALATED!DH23/(DH$18*1000)</f>
        <v>460.1570956576652</v>
      </c>
      <c r="DI23" s="94">
        <f>MASTER_DATA_ESCALATED!DI23/(DI$18*1000)</f>
        <v>0</v>
      </c>
      <c r="DJ23" s="94">
        <f>MASTER_DATA_ESCALATED!DJ23/(DJ$18*1000)</f>
        <v>0</v>
      </c>
      <c r="DK23" s="94">
        <f>MASTER_DATA_ESCALATED!DK23/(DK$18*1000)</f>
        <v>0</v>
      </c>
      <c r="DL23" s="94">
        <f>MASTER_DATA_ESCALATED!DL23/(DL$18*1000)</f>
        <v>294.8258462409915</v>
      </c>
      <c r="DM23" s="94">
        <f>MASTER_DATA_ESCALATED!DM23/(DM$18*1000)</f>
        <v>0</v>
      </c>
      <c r="DN23" s="94">
        <f>MASTER_DATA_ESCALATED!DN23/(DN$18*1000)</f>
        <v>0</v>
      </c>
      <c r="DO23" s="94">
        <f>MASTER_DATA_ESCALATED!DO23/(DO$18*1000)</f>
        <v>0</v>
      </c>
      <c r="DP23" s="94">
        <f>MASTER_DATA_ESCALATED!DP23/(DP$18*1000)</f>
        <v>201.47118571785569</v>
      </c>
      <c r="DQ23" s="94">
        <f>MASTER_DATA_ESCALATED!DQ23/(DQ$18*1000)</f>
        <v>0</v>
      </c>
      <c r="DR23" s="94">
        <f>MASTER_DATA_ESCALATED!DR23/(DR$18*1000)</f>
        <v>0</v>
      </c>
      <c r="DS23" s="94">
        <f>MASTER_DATA_ESCALATED!DS23/(DS$18*1000)</f>
        <v>0</v>
      </c>
      <c r="DT23" s="94">
        <f>MASTER_DATA_ESCALATED!DT23/(DT$18*1000)</f>
        <v>154.86300158539598</v>
      </c>
      <c r="DU23" s="94">
        <f>MASTER_DATA_ESCALATED!DU23/(DU$18*1000)</f>
        <v>0</v>
      </c>
      <c r="DV23" s="94">
        <f>MASTER_DATA_ESCALATED!DV23/(DV$18*1000)</f>
        <v>0</v>
      </c>
      <c r="DW23" s="94">
        <f>MASTER_DATA_ESCALATED!DW23/(DW$18*1000)</f>
        <v>0</v>
      </c>
      <c r="DX23" s="94">
        <f>MASTER_DATA_ESCALATED!DX23/(DX$18*1000)</f>
        <v>131.53985635596388</v>
      </c>
      <c r="DY23" s="94">
        <f>MASTER_DATA_ESCALATED!DY23/(DY$18*1000)</f>
        <v>0</v>
      </c>
      <c r="DZ23" s="94">
        <f>MASTER_DATA_ESCALATED!DZ23/(DZ$18*1000)</f>
        <v>0</v>
      </c>
      <c r="EA23" s="94">
        <f>MASTER_DATA_ESCALATED!EA23/(EA$18*1000)</f>
        <v>0</v>
      </c>
      <c r="EB23" s="94">
        <f>MASTER_DATA_ESCALATED!EB23/(EB$18*1000)</f>
        <v>126.88731766560639</v>
      </c>
      <c r="EC23" s="94" t="e">
        <f>MASTER_DATA_ESCALATED!EC23/(EC$18*1000)</f>
        <v>#DIV/0!</v>
      </c>
      <c r="ED23" s="94" t="e">
        <f>MASTER_DATA_ESCALATED!ED23/(ED$18*1000)</f>
        <v>#DIV/0!</v>
      </c>
      <c r="EE23" s="94" t="e">
        <f>MASTER_DATA_ESCALATED!EE23/(EE$18*1000)</f>
        <v>#DIV/0!</v>
      </c>
      <c r="EF23" s="94" t="e">
        <f>MASTER_DATA_ESCALATED!EF23/(EF$18*1000)</f>
        <v>#VALUE!</v>
      </c>
      <c r="EG23" s="94">
        <f>MASTER_DATA_ESCALATED!EG23/(EG$18*1000)</f>
        <v>0</v>
      </c>
      <c r="EH23" s="94">
        <f>MASTER_DATA_ESCALATED!EH23/(EH$18*1000)</f>
        <v>0</v>
      </c>
      <c r="EI23" s="94">
        <f>MASTER_DATA_ESCALATED!EI23/(EI$18*1000)</f>
        <v>0</v>
      </c>
      <c r="EJ23" s="94">
        <f>MASTER_DATA_ESCALATED!EJ23/(EJ$18*1000)</f>
        <v>0</v>
      </c>
      <c r="EK23" s="94">
        <f>MASTER_DATA_ESCALATED!EK23/(EK$18*1000)</f>
        <v>0</v>
      </c>
      <c r="EL23" s="94">
        <f>MASTER_DATA_ESCALATED!EL23/(EL$18*1000)</f>
        <v>0</v>
      </c>
      <c r="EM23" s="94">
        <f>MASTER_DATA_ESCALATED!EM23/(EM$18*1000)</f>
        <v>0</v>
      </c>
      <c r="EN23" s="94">
        <f>MASTER_DATA_ESCALATED!EN23/(EN$18*1000)</f>
        <v>0</v>
      </c>
      <c r="EO23" s="94">
        <f>MASTER_DATA_ESCALATED!EO23/(EO$18*1000)</f>
        <v>0</v>
      </c>
      <c r="EP23" s="94">
        <f>MASTER_DATA_ESCALATED!EP23/(EP$18*1000)</f>
        <v>0</v>
      </c>
      <c r="EQ23" s="94">
        <f>MASTER_DATA_ESCALATED!EQ23/(EQ$18*1000)</f>
        <v>0</v>
      </c>
      <c r="ER23" s="94">
        <f>MASTER_DATA_ESCALATED!ER23/(ER$18*1000)</f>
        <v>5.1581769436997318</v>
      </c>
      <c r="ES23" s="94">
        <f>MASTER_DATA_ESCALATED!ES23/(ES$18*1000)</f>
        <v>0</v>
      </c>
      <c r="ET23" s="94">
        <f>MASTER_DATA_ESCALATED!ET23/(ET$18*1000)</f>
        <v>0</v>
      </c>
      <c r="EU23" s="94">
        <f>MASTER_DATA_ESCALATED!EU23/(EU$18*1000)</f>
        <v>0</v>
      </c>
      <c r="EV23" s="94">
        <f>MASTER_DATA_ESCALATED!EV23/(EV$18*1000)</f>
        <v>5.1581769436997318</v>
      </c>
      <c r="EW23" s="94">
        <f>MASTER_DATA_ESCALATED!EW23/(EW$18*1000)</f>
        <v>0</v>
      </c>
      <c r="EX23" s="94">
        <f>MASTER_DATA_ESCALATED!EX23/(EX$18*1000)</f>
        <v>0</v>
      </c>
      <c r="EY23" s="94">
        <f>MASTER_DATA_ESCALATED!EY23/(EY$18*1000)</f>
        <v>0</v>
      </c>
      <c r="EZ23" s="94">
        <f>MASTER_DATA_ESCALATED!EZ23/(EZ$18*1000)</f>
        <v>12.918453691808894</v>
      </c>
      <c r="FA23" s="94">
        <f>MASTER_DATA_ESCALATED!FA23/(FA$18*1000)</f>
        <v>0</v>
      </c>
      <c r="FB23" s="94">
        <f>MASTER_DATA_ESCALATED!FB23/(FB$18*1000)</f>
        <v>0</v>
      </c>
      <c r="FC23" s="94">
        <f>MASTER_DATA_ESCALATED!FC23/(FC$18*1000)</f>
        <v>0</v>
      </c>
      <c r="FD23" s="94">
        <f>MASTER_DATA_ESCALATED!FD23/(FD$18*1000)</f>
        <v>12.1659822903285</v>
      </c>
      <c r="FE23" s="94">
        <f>MASTER_DATA_ESCALATED!FE23/(FE$18*1000)</f>
        <v>0</v>
      </c>
      <c r="FF23" s="94">
        <f>MASTER_DATA_ESCALATED!FF23/(FF$18*1000)</f>
        <v>0</v>
      </c>
      <c r="FG23" s="94">
        <f>MASTER_DATA_ESCALATED!FG23/(FG$18*1000)</f>
        <v>0</v>
      </c>
      <c r="FH23" s="94">
        <f>MASTER_DATA_ESCALATED!FH23/(FH$18*1000)</f>
        <v>11.564621948981465</v>
      </c>
      <c r="FI23" s="94">
        <f>MASTER_DATA_ESCALATED!FI23/(FI$18*1000)</f>
        <v>0</v>
      </c>
      <c r="FJ23" s="94">
        <f>MASTER_DATA_ESCALATED!FJ23/(FJ$18*1000)</f>
        <v>0</v>
      </c>
      <c r="FK23" s="94">
        <f>MASTER_DATA_ESCALATED!FK23/(FK$18*1000)</f>
        <v>0</v>
      </c>
      <c r="FL23" s="94">
        <f>MASTER_DATA_ESCALATED!FL23/(FL$18*1000)</f>
        <v>22.781791256295751</v>
      </c>
      <c r="FM23" s="94">
        <f>MASTER_DATA_ESCALATED!FM23/(FM$18*1000)</f>
        <v>0</v>
      </c>
      <c r="FN23" s="94">
        <f>MASTER_DATA_ESCALATED!FN23/(FN$18*1000)</f>
        <v>0</v>
      </c>
      <c r="FO23" s="94">
        <f>MASTER_DATA_ESCALATED!FO23/(FO$18*1000)</f>
        <v>0</v>
      </c>
      <c r="FP23" s="94">
        <f>MASTER_DATA_ESCALATED!FP23/(FP$18*1000)</f>
        <v>5.4231212346283755</v>
      </c>
      <c r="FQ23" s="94">
        <f>MASTER_DATA_ESCALATED!FQ23/(FQ$18*1000)</f>
        <v>0</v>
      </c>
      <c r="FR23" s="94">
        <f>MASTER_DATA_ESCALATED!FR23/(FR$18*1000)</f>
        <v>0</v>
      </c>
      <c r="FS23" s="94">
        <f>MASTER_DATA_ESCALATED!FS23/(FS$18*1000)</f>
        <v>0</v>
      </c>
      <c r="FT23" s="94">
        <f>MASTER_DATA_ESCALATED!FT23/(FT$18*1000)</f>
        <v>4.8046218296356171</v>
      </c>
      <c r="FU23" s="94">
        <f>MASTER_DATA_ESCALATED!FU23/(FU$18*1000)</f>
        <v>0</v>
      </c>
      <c r="FV23" s="94">
        <f>MASTER_DATA_ESCALATED!FV23/(FV$18*1000)</f>
        <v>0</v>
      </c>
      <c r="FW23" s="94">
        <f>MASTER_DATA_ESCALATED!FW23/(FW$18*1000)</f>
        <v>0</v>
      </c>
      <c r="FX23" s="94">
        <f>MASTER_DATA_ESCALATED!FX23/(FX$18*1000)</f>
        <v>4.7402949161081729</v>
      </c>
      <c r="FY23" s="94">
        <f>MASTER_DATA_ESCALATED!FY23/(FY$18*1000)</f>
        <v>0</v>
      </c>
      <c r="FZ23" s="94">
        <f>MASTER_DATA_ESCALATED!FZ23/(FZ$18*1000)</f>
        <v>0</v>
      </c>
      <c r="GA23" s="94">
        <f>MASTER_DATA_ESCALATED!GA23/(GA$18*1000)</f>
        <v>0</v>
      </c>
      <c r="GB23" s="94">
        <f>MASTER_DATA_ESCALATED!GB23/(GB$18*1000)</f>
        <v>4.8188732668090868</v>
      </c>
      <c r="GC23" s="94">
        <f>MASTER_DATA_ESCALATED!GC23/(GC$18*1000)</f>
        <v>0</v>
      </c>
      <c r="GD23" s="94">
        <f>MASTER_DATA_ESCALATED!GD23/(GD$18*1000)</f>
        <v>0</v>
      </c>
      <c r="GE23" s="94">
        <f>MASTER_DATA_ESCALATED!GE23/(GE$18*1000)</f>
        <v>0</v>
      </c>
      <c r="GF23" s="94">
        <f>MASTER_DATA_ESCALATED!GF23/(GF$18*1000)</f>
        <v>4.2852845712150689</v>
      </c>
      <c r="GG23" s="94">
        <f>MASTER_DATA_ESCALATED!GG23/(GG$18*1000)</f>
        <v>0</v>
      </c>
      <c r="GH23" s="94">
        <f>MASTER_DATA_ESCALATED!GH23/(GH$18*1000)</f>
        <v>0</v>
      </c>
      <c r="GI23" s="94">
        <f>MASTER_DATA_ESCALATED!GI23/(GI$18*1000)</f>
        <v>0</v>
      </c>
      <c r="GJ23" s="94">
        <f>MASTER_DATA_ESCALATED!GJ23/(GJ$18*1000)</f>
        <v>4.23286590903537</v>
      </c>
      <c r="GK23" s="94">
        <f>MASTER_DATA_ESCALATED!GK23/(GK$18*1000)</f>
        <v>0</v>
      </c>
      <c r="GL23" s="94">
        <f>MASTER_DATA_ESCALATED!GL23/(GL$18*1000)</f>
        <v>0</v>
      </c>
      <c r="GM23" s="94">
        <f>MASTER_DATA_ESCALATED!GM23/(GM$18*1000)</f>
        <v>0</v>
      </c>
      <c r="GN23" s="94">
        <f>MASTER_DATA_ESCALATED!GN23/(GN$18*1000)</f>
        <v>2.6644288648713723</v>
      </c>
      <c r="GO23" s="94">
        <f>MASTER_DATA_ESCALATED!GO23/(GO$18*1000)</f>
        <v>0</v>
      </c>
      <c r="GP23" s="94">
        <f>MASTER_DATA_ESCALATED!GP23/(GP$18*1000)</f>
        <v>0</v>
      </c>
      <c r="GQ23" s="94">
        <f>MASTER_DATA_ESCALATED!GQ23/(GQ$18*1000)</f>
        <v>0</v>
      </c>
      <c r="GR23" s="94">
        <f>MASTER_DATA_ESCALATED!GR23/(GR$18*1000)</f>
        <v>2.1674822593255847</v>
      </c>
      <c r="GS23" s="94">
        <f>MASTER_DATA_ESCALATED!GS23/(GS$18*1000)</f>
        <v>0</v>
      </c>
      <c r="GT23" s="94">
        <f>MASTER_DATA_ESCALATED!GT23/(GT$18*1000)</f>
        <v>0</v>
      </c>
      <c r="GU23" s="94">
        <f>MASTER_DATA_ESCALATED!GU23/(GU$18*1000)</f>
        <v>0</v>
      </c>
      <c r="GV23" s="94">
        <f>MASTER_DATA_ESCALATED!GV23/(GV$18*1000)</f>
        <v>2.1103078856587509</v>
      </c>
      <c r="GW23" s="94" t="e">
        <f>MASTER_DATA_ESCALATED!#REF!/(GW$18*1000)</f>
        <v>#REF!</v>
      </c>
      <c r="GX23" s="94" t="e">
        <f>MASTER_DATA_ESCALATED!#REF!/(GX$18*1000)</f>
        <v>#REF!</v>
      </c>
      <c r="GY23" s="94" t="e">
        <f>MASTER_DATA_ESCALATED!#REF!/(GY$18*1000)</f>
        <v>#REF!</v>
      </c>
    </row>
    <row r="24" spans="2:207" s="25" customFormat="1" ht="17.25" hidden="1" outlineLevel="1" x14ac:dyDescent="0.3">
      <c r="B24" s="183">
        <f t="shared" ref="B24:B87" si="1">_xlfn.NUMBERVALUE(LEFT(C24,1)&amp;"0")</f>
        <v>10</v>
      </c>
      <c r="C24" s="24">
        <f t="shared" si="0"/>
        <v>11</v>
      </c>
      <c r="D24" s="75"/>
      <c r="E24" s="51">
        <v>11</v>
      </c>
      <c r="F24" s="51"/>
      <c r="G24" s="76"/>
      <c r="H24" s="34" t="s">
        <v>26</v>
      </c>
      <c r="I24" s="95">
        <f>MASTER_DATA_ESCALATED!I24/(I$18*1000)</f>
        <v>0</v>
      </c>
      <c r="J24" s="95">
        <f>MASTER_DATA_ESCALATED!J24/(J$18*1000)</f>
        <v>0</v>
      </c>
      <c r="K24" s="95">
        <f>MASTER_DATA_ESCALATED!K24/(K$18*1000)</f>
        <v>0</v>
      </c>
      <c r="L24" s="95">
        <f>MASTER_DATA_ESCALATED!L24/(L$18*1000)</f>
        <v>23.703008017161533</v>
      </c>
      <c r="M24" s="95">
        <f>MASTER_DATA_ESCALATED!M24/(M$18*1000)</f>
        <v>0</v>
      </c>
      <c r="N24" s="95">
        <f>MASTER_DATA_ESCALATED!N24/(N$18*1000)</f>
        <v>0</v>
      </c>
      <c r="O24" s="95">
        <f>MASTER_DATA_ESCALATED!O24/(O$18*1000)</f>
        <v>0</v>
      </c>
      <c r="P24" s="95">
        <f>MASTER_DATA_ESCALATED!P24/(P$18*1000)</f>
        <v>11.851504008580767</v>
      </c>
      <c r="Q24" s="95">
        <f>MASTER_DATA_ESCALATED!Q24/(Q$18*1000)</f>
        <v>0</v>
      </c>
      <c r="R24" s="95">
        <f>MASTER_DATA_ESCALATED!R24/(R$18*1000)</f>
        <v>0</v>
      </c>
      <c r="S24" s="95">
        <f>MASTER_DATA_ESCALATED!S24/(S$18*1000)</f>
        <v>0</v>
      </c>
      <c r="T24" s="95">
        <f>MASTER_DATA_ESCALATED!T24/(T$18*1000)</f>
        <v>23.703008017161533</v>
      </c>
      <c r="U24" s="95">
        <f>MASTER_DATA_ESCALATED!U24/(U$18*1000)</f>
        <v>0</v>
      </c>
      <c r="V24" s="95">
        <f>MASTER_DATA_ESCALATED!V24/(V$18*1000)</f>
        <v>0</v>
      </c>
      <c r="W24" s="95">
        <f>MASTER_DATA_ESCALATED!W24/(W$18*1000)</f>
        <v>0</v>
      </c>
      <c r="X24" s="95">
        <f>MASTER_DATA_ESCALATED!X24/(X$18*1000)</f>
        <v>11.851504008580767</v>
      </c>
      <c r="Y24" s="95">
        <f>MASTER_DATA_ESCALATED!Y24/(Y$18*1000)</f>
        <v>0</v>
      </c>
      <c r="Z24" s="95">
        <f>MASTER_DATA_ESCALATED!Z24/(Z$18*1000)</f>
        <v>0</v>
      </c>
      <c r="AA24" s="95">
        <f>MASTER_DATA_ESCALATED!AA24/(AA$18*1000)</f>
        <v>0</v>
      </c>
      <c r="AB24" s="95">
        <f>MASTER_DATA_ESCALATED!AB24/(AB$18*1000)</f>
        <v>40.613080809892629</v>
      </c>
      <c r="AC24" s="95">
        <f>MASTER_DATA_ESCALATED!AC24/(AC$18*1000)</f>
        <v>0</v>
      </c>
      <c r="AD24" s="95">
        <f>MASTER_DATA_ESCALATED!AD24/(AD$18*1000)</f>
        <v>0</v>
      </c>
      <c r="AE24" s="95">
        <f>MASTER_DATA_ESCALATED!AE24/(AE$18*1000)</f>
        <v>0</v>
      </c>
      <c r="AF24" s="95">
        <f>MASTER_DATA_ESCALATED!AF24/(AF$18*1000)</f>
        <v>20.306540404946315</v>
      </c>
      <c r="AG24" s="95">
        <f>MASTER_DATA_ESCALATED!AG24/(AG$18*1000)</f>
        <v>0</v>
      </c>
      <c r="AH24" s="95">
        <f>MASTER_DATA_ESCALATED!AH24/(AH$18*1000)</f>
        <v>0</v>
      </c>
      <c r="AI24" s="95">
        <f>MASTER_DATA_ESCALATED!AI24/(AI$18*1000)</f>
        <v>0</v>
      </c>
      <c r="AJ24" s="95">
        <f>MASTER_DATA_ESCALATED!AJ24/(AJ$18*1000)</f>
        <v>40.613080809892629</v>
      </c>
      <c r="AK24" s="95">
        <f>MASTER_DATA_ESCALATED!AK24/(AK$18*1000)</f>
        <v>0</v>
      </c>
      <c r="AL24" s="95">
        <f>MASTER_DATA_ESCALATED!AL24/(AL$18*1000)</f>
        <v>0</v>
      </c>
      <c r="AM24" s="95">
        <f>MASTER_DATA_ESCALATED!AM24/(AM$18*1000)</f>
        <v>0</v>
      </c>
      <c r="AN24" s="95">
        <f>MASTER_DATA_ESCALATED!AN24/(AN$18*1000)</f>
        <v>20.306540404946315</v>
      </c>
      <c r="AO24" s="95">
        <f>MASTER_DATA_ESCALATED!AO24/(AO$18*1000)</f>
        <v>0</v>
      </c>
      <c r="AP24" s="95">
        <f>MASTER_DATA_ESCALATED!AP24/(AP$18*1000)</f>
        <v>0</v>
      </c>
      <c r="AQ24" s="95">
        <f>MASTER_DATA_ESCALATED!AQ24/(AQ$18*1000)</f>
        <v>0</v>
      </c>
      <c r="AR24" s="95">
        <f>MASTER_DATA_ESCALATED!AR24/(AR$18*1000)</f>
        <v>0</v>
      </c>
      <c r="AS24" s="95">
        <f>MASTER_DATA_ESCALATED!AS24/(AS$18*1000)</f>
        <v>0</v>
      </c>
      <c r="AT24" s="95">
        <f>MASTER_DATA_ESCALATED!AT24/(AT$18*1000)</f>
        <v>0</v>
      </c>
      <c r="AU24" s="95">
        <f>MASTER_DATA_ESCALATED!AU24/(AU$18*1000)</f>
        <v>0</v>
      </c>
      <c r="AV24" s="95">
        <f>MASTER_DATA_ESCALATED!AV24/(AV$18*1000)</f>
        <v>0</v>
      </c>
      <c r="AW24" s="95">
        <f>MASTER_DATA_ESCALATED!AW24/(AW$18*1000)</f>
        <v>0</v>
      </c>
      <c r="AX24" s="95">
        <f>MASTER_DATA_ESCALATED!AX24/(AX$18*1000)</f>
        <v>0</v>
      </c>
      <c r="AY24" s="95">
        <f>MASTER_DATA_ESCALATED!AY24/(AY$18*1000)</f>
        <v>0</v>
      </c>
      <c r="AZ24" s="95">
        <f>MASTER_DATA_ESCALATED!AZ24/(AZ$18*1000)</f>
        <v>0</v>
      </c>
      <c r="BA24" s="95">
        <f>MASTER_DATA_ESCALATED!BA24/(BA$18*1000)</f>
        <v>0</v>
      </c>
      <c r="BB24" s="95">
        <f>MASTER_DATA_ESCALATED!BB24/(BB$18*1000)</f>
        <v>0</v>
      </c>
      <c r="BC24" s="95">
        <f>MASTER_DATA_ESCALATED!BC24/(BC$18*1000)</f>
        <v>0</v>
      </c>
      <c r="BD24" s="95">
        <f>MASTER_DATA_ESCALATED!BD24/(BD$18*1000)</f>
        <v>0</v>
      </c>
      <c r="BE24" s="95">
        <f>MASTER_DATA_ESCALATED!BE24/(BE$18*1000)</f>
        <v>0</v>
      </c>
      <c r="BF24" s="95">
        <f>MASTER_DATA_ESCALATED!BF24/(BF$18*1000)</f>
        <v>0</v>
      </c>
      <c r="BG24" s="95">
        <f>MASTER_DATA_ESCALATED!BG24/(BG$18*1000)</f>
        <v>0</v>
      </c>
      <c r="BH24" s="95">
        <f>MASTER_DATA_ESCALATED!BH24/(BH$18*1000)</f>
        <v>0</v>
      </c>
      <c r="BI24" s="95">
        <f>MASTER_DATA_ESCALATED!BI24/(BI$18*1000)</f>
        <v>0</v>
      </c>
      <c r="BJ24" s="95">
        <f>MASTER_DATA_ESCALATED!BJ24/(BJ$18*1000)</f>
        <v>0</v>
      </c>
      <c r="BK24" s="95">
        <f>MASTER_DATA_ESCALATED!BK24/(BK$18*1000)</f>
        <v>0</v>
      </c>
      <c r="BL24" s="95">
        <f>MASTER_DATA_ESCALATED!BL24/(BL$18*1000)</f>
        <v>0</v>
      </c>
      <c r="BM24" s="95">
        <f>MASTER_DATA_ESCALATED!BM24/(BM$18*1000)</f>
        <v>0</v>
      </c>
      <c r="BN24" s="95">
        <f>MASTER_DATA_ESCALATED!BN24/(BN$18*1000)</f>
        <v>0</v>
      </c>
      <c r="BO24" s="95">
        <f>MASTER_DATA_ESCALATED!BO24/(BO$18*1000)</f>
        <v>0</v>
      </c>
      <c r="BP24" s="95">
        <f>MASTER_DATA_ESCALATED!BP24/(BP$18*1000)</f>
        <v>0</v>
      </c>
      <c r="BQ24" s="95">
        <f>MASTER_DATA_ESCALATED!BQ24/(BQ$18*1000)</f>
        <v>0</v>
      </c>
      <c r="BR24" s="95">
        <f>MASTER_DATA_ESCALATED!BR24/(BR$18*1000)</f>
        <v>0</v>
      </c>
      <c r="BS24" s="95">
        <f>MASTER_DATA_ESCALATED!BS24/(BS$18*1000)</f>
        <v>0</v>
      </c>
      <c r="BT24" s="95">
        <f>MASTER_DATA_ESCALATED!BT24/(BT$18*1000)</f>
        <v>0</v>
      </c>
      <c r="BU24" s="95">
        <f>MASTER_DATA_ESCALATED!BU24/(BU$18*1000)</f>
        <v>0</v>
      </c>
      <c r="BV24" s="95">
        <f>MASTER_DATA_ESCALATED!BV24/(BV$18*1000)</f>
        <v>0</v>
      </c>
      <c r="BW24" s="95">
        <f>MASTER_DATA_ESCALATED!BW24/(BW$18*1000)</f>
        <v>0</v>
      </c>
      <c r="BX24" s="95">
        <f>MASTER_DATA_ESCALATED!BX24/(BX$18*1000)</f>
        <v>0</v>
      </c>
      <c r="BY24" s="95">
        <f>MASTER_DATA_ESCALATED!BY24/(BY$18*1000)</f>
        <v>0</v>
      </c>
      <c r="BZ24" s="95">
        <f>MASTER_DATA_ESCALATED!BZ24/(BZ$18*1000)</f>
        <v>0</v>
      </c>
      <c r="CA24" s="95">
        <f>MASTER_DATA_ESCALATED!CA24/(CA$18*1000)</f>
        <v>0</v>
      </c>
      <c r="CB24" s="95">
        <f>MASTER_DATA_ESCALATED!CB24/(CB$18*1000)</f>
        <v>0</v>
      </c>
      <c r="CC24" s="95">
        <f>MASTER_DATA_ESCALATED!CC24/(CC$18*1000)</f>
        <v>0</v>
      </c>
      <c r="CD24" s="95">
        <f>MASTER_DATA_ESCALATED!CD24/(CD$18*1000)</f>
        <v>0</v>
      </c>
      <c r="CE24" s="95">
        <f>MASTER_DATA_ESCALATED!CE24/(CE$18*1000)</f>
        <v>0</v>
      </c>
      <c r="CF24" s="95">
        <f>MASTER_DATA_ESCALATED!CF24/(CF$18*1000)</f>
        <v>0</v>
      </c>
      <c r="CG24" s="95">
        <f>MASTER_DATA_ESCALATED!CG24/(CG$18*1000)</f>
        <v>0</v>
      </c>
      <c r="CH24" s="95">
        <f>MASTER_DATA_ESCALATED!CH24/(CH$18*1000)</f>
        <v>0</v>
      </c>
      <c r="CI24" s="95">
        <f>MASTER_DATA_ESCALATED!CI24/(CI$18*1000)</f>
        <v>0</v>
      </c>
      <c r="CJ24" s="95">
        <f>MASTER_DATA_ESCALATED!CJ24/(CJ$18*1000)</f>
        <v>0</v>
      </c>
      <c r="CK24" s="95">
        <f>MASTER_DATA_ESCALATED!CK24/(CK$18*1000)</f>
        <v>0</v>
      </c>
      <c r="CL24" s="95">
        <f>MASTER_DATA_ESCALATED!CL24/(CL$18*1000)</f>
        <v>0</v>
      </c>
      <c r="CM24" s="95">
        <f>MASTER_DATA_ESCALATED!CM24/(CM$18*1000)</f>
        <v>0</v>
      </c>
      <c r="CN24" s="95">
        <f>MASTER_DATA_ESCALATED!CN24/(CN$18*1000)</f>
        <v>0</v>
      </c>
      <c r="CO24" s="95">
        <f>MASTER_DATA_ESCALATED!CO24/(CO$18*1000)</f>
        <v>0</v>
      </c>
      <c r="CP24" s="95">
        <f>MASTER_DATA_ESCALATED!CP24/(CP$18*1000)</f>
        <v>0</v>
      </c>
      <c r="CQ24" s="95">
        <f>MASTER_DATA_ESCALATED!CQ24/(CQ$18*1000)</f>
        <v>0</v>
      </c>
      <c r="CR24" s="95">
        <f>MASTER_DATA_ESCALATED!CR24/(CR$18*1000)</f>
        <v>0</v>
      </c>
      <c r="CS24" s="95">
        <f>MASTER_DATA_ESCALATED!CS24/(CS$18*1000)</f>
        <v>0</v>
      </c>
      <c r="CT24" s="95">
        <f>MASTER_DATA_ESCALATED!CT24/(CT$18*1000)</f>
        <v>0</v>
      </c>
      <c r="CU24" s="95">
        <f>MASTER_DATA_ESCALATED!CU24/(CU$18*1000)</f>
        <v>0</v>
      </c>
      <c r="CV24" s="95">
        <f>MASTER_DATA_ESCALATED!CV24/(CV$18*1000)</f>
        <v>0</v>
      </c>
      <c r="CW24" s="95">
        <f>MASTER_DATA_ESCALATED!CW24/(CW$18*1000)</f>
        <v>0</v>
      </c>
      <c r="CX24" s="95">
        <f>MASTER_DATA_ESCALATED!CX24/(CX$18*1000)</f>
        <v>0</v>
      </c>
      <c r="CY24" s="95">
        <f>MASTER_DATA_ESCALATED!CY24/(CY$18*1000)</f>
        <v>0</v>
      </c>
      <c r="CZ24" s="95">
        <f>MASTER_DATA_ESCALATED!CZ24/(CZ$18*1000)</f>
        <v>0</v>
      </c>
      <c r="DA24" s="95" t="e">
        <f>MASTER_DATA_ESCALATED!DA24/(DA$18*1000)</f>
        <v>#DIV/0!</v>
      </c>
      <c r="DB24" s="95" t="e">
        <f>MASTER_DATA_ESCALATED!DB24/(DB$18*1000)</f>
        <v>#DIV/0!</v>
      </c>
      <c r="DC24" s="95" t="e">
        <f>MASTER_DATA_ESCALATED!DC24/(DC$18*1000)</f>
        <v>#DIV/0!</v>
      </c>
      <c r="DD24" s="95" t="e">
        <f>MASTER_DATA_ESCALATED!DD24/(DD$18*1000)</f>
        <v>#N/A</v>
      </c>
      <c r="DE24" s="95">
        <f>MASTER_DATA_ESCALATED!DE24/(DE$18*1000)</f>
        <v>0</v>
      </c>
      <c r="DF24" s="95">
        <f>MASTER_DATA_ESCALATED!DF24/(DF$18*1000)</f>
        <v>0</v>
      </c>
      <c r="DG24" s="95">
        <f>MASTER_DATA_ESCALATED!DG24/(DG$18*1000)</f>
        <v>0</v>
      </c>
      <c r="DH24" s="95">
        <f>MASTER_DATA_ESCALATED!DH24/(DH$18*1000)</f>
        <v>64.487081017993361</v>
      </c>
      <c r="DI24" s="95">
        <f>MASTER_DATA_ESCALATED!DI24/(DI$18*1000)</f>
        <v>0</v>
      </c>
      <c r="DJ24" s="95">
        <f>MASTER_DATA_ESCALATED!DJ24/(DJ$18*1000)</f>
        <v>0</v>
      </c>
      <c r="DK24" s="95">
        <f>MASTER_DATA_ESCALATED!DK24/(DK$18*1000)</f>
        <v>0</v>
      </c>
      <c r="DL24" s="95">
        <f>MASTER_DATA_ESCALATED!DL24/(DL$18*1000)</f>
        <v>34.213403112440211</v>
      </c>
      <c r="DM24" s="95">
        <f>MASTER_DATA_ESCALATED!DM24/(DM$18*1000)</f>
        <v>0</v>
      </c>
      <c r="DN24" s="95">
        <f>MASTER_DATA_ESCALATED!DN24/(DN$18*1000)</f>
        <v>0</v>
      </c>
      <c r="DO24" s="95">
        <f>MASTER_DATA_ESCALATED!DO24/(DO$18*1000)</f>
        <v>0</v>
      </c>
      <c r="DP24" s="95">
        <f>MASTER_DATA_ESCALATED!DP24/(DP$18*1000)</f>
        <v>17.106701556220106</v>
      </c>
      <c r="DQ24" s="95">
        <f>MASTER_DATA_ESCALATED!DQ24/(DQ$18*1000)</f>
        <v>0</v>
      </c>
      <c r="DR24" s="95">
        <f>MASTER_DATA_ESCALATED!DR24/(DR$18*1000)</f>
        <v>0</v>
      </c>
      <c r="DS24" s="95">
        <f>MASTER_DATA_ESCALATED!DS24/(DS$18*1000)</f>
        <v>0</v>
      </c>
      <c r="DT24" s="95">
        <f>MASTER_DATA_ESCALATED!DT24/(DT$18*1000)</f>
        <v>8.5533507781100528</v>
      </c>
      <c r="DU24" s="95">
        <f>MASTER_DATA_ESCALATED!DU24/(DU$18*1000)</f>
        <v>0</v>
      </c>
      <c r="DV24" s="95">
        <f>MASTER_DATA_ESCALATED!DV24/(DV$18*1000)</f>
        <v>0</v>
      </c>
      <c r="DW24" s="95">
        <f>MASTER_DATA_ESCALATED!DW24/(DW$18*1000)</f>
        <v>0</v>
      </c>
      <c r="DX24" s="95">
        <f>MASTER_DATA_ESCALATED!DX24/(DX$18*1000)</f>
        <v>4.2766753890550264</v>
      </c>
      <c r="DY24" s="95">
        <f>MASTER_DATA_ESCALATED!DY24/(DY$18*1000)</f>
        <v>0</v>
      </c>
      <c r="DZ24" s="95">
        <f>MASTER_DATA_ESCALATED!DZ24/(DZ$18*1000)</f>
        <v>0</v>
      </c>
      <c r="EA24" s="95">
        <f>MASTER_DATA_ESCALATED!EA24/(EA$18*1000)</f>
        <v>0</v>
      </c>
      <c r="EB24" s="95">
        <f>MASTER_DATA_ESCALATED!EB24/(EB$18*1000)</f>
        <v>3.421340311244021</v>
      </c>
      <c r="EC24" s="95" t="e">
        <f>MASTER_DATA_ESCALATED!EC24/(EC$18*1000)</f>
        <v>#DIV/0!</v>
      </c>
      <c r="ED24" s="95" t="e">
        <f>MASTER_DATA_ESCALATED!ED24/(ED$18*1000)</f>
        <v>#DIV/0!</v>
      </c>
      <c r="EE24" s="95" t="e">
        <f>MASTER_DATA_ESCALATED!EE24/(EE$18*1000)</f>
        <v>#DIV/0!</v>
      </c>
      <c r="EF24" s="95" t="e">
        <f>MASTER_DATA_ESCALATED!EF24/(EF$18*1000)</f>
        <v>#VALUE!</v>
      </c>
      <c r="EG24" s="95">
        <f>MASTER_DATA_ESCALATED!EG24/(EG$18*1000)</f>
        <v>0</v>
      </c>
      <c r="EH24" s="95">
        <f>MASTER_DATA_ESCALATED!EH24/(EH$18*1000)</f>
        <v>0</v>
      </c>
      <c r="EI24" s="95">
        <f>MASTER_DATA_ESCALATED!EI24/(EI$18*1000)</f>
        <v>0</v>
      </c>
      <c r="EJ24" s="95">
        <f>MASTER_DATA_ESCALATED!EJ24/(EJ$18*1000)</f>
        <v>0</v>
      </c>
      <c r="EK24" s="95">
        <f>MASTER_DATA_ESCALATED!EK24/(EK$18*1000)</f>
        <v>0</v>
      </c>
      <c r="EL24" s="95">
        <f>MASTER_DATA_ESCALATED!EL24/(EL$18*1000)</f>
        <v>0</v>
      </c>
      <c r="EM24" s="95">
        <f>MASTER_DATA_ESCALATED!EM24/(EM$18*1000)</f>
        <v>0</v>
      </c>
      <c r="EN24" s="95">
        <f>MASTER_DATA_ESCALATED!EN24/(EN$18*1000)</f>
        <v>0</v>
      </c>
      <c r="EO24" s="95">
        <f>MASTER_DATA_ESCALATED!EO24/(EO$18*1000)</f>
        <v>0</v>
      </c>
      <c r="EP24" s="95">
        <f>MASTER_DATA_ESCALATED!EP24/(EP$18*1000)</f>
        <v>0</v>
      </c>
      <c r="EQ24" s="95">
        <f>MASTER_DATA_ESCALATED!EQ24/(EQ$18*1000)</f>
        <v>0</v>
      </c>
      <c r="ER24" s="95">
        <f>MASTER_DATA_ESCALATED!ER24/(ER$18*1000)</f>
        <v>5.1581769436997318</v>
      </c>
      <c r="ES24" s="95">
        <f>MASTER_DATA_ESCALATED!ES24/(ES$18*1000)</f>
        <v>0</v>
      </c>
      <c r="ET24" s="95">
        <f>MASTER_DATA_ESCALATED!ET24/(ET$18*1000)</f>
        <v>0</v>
      </c>
      <c r="EU24" s="95">
        <f>MASTER_DATA_ESCALATED!EU24/(EU$18*1000)</f>
        <v>0</v>
      </c>
      <c r="EV24" s="95">
        <f>MASTER_DATA_ESCALATED!EV24/(EV$18*1000)</f>
        <v>5.1581769436997318</v>
      </c>
      <c r="EW24" s="95">
        <f>MASTER_DATA_ESCALATED!EW24/(EW$18*1000)</f>
        <v>0</v>
      </c>
      <c r="EX24" s="95">
        <f>MASTER_DATA_ESCALATED!EX24/(EX$18*1000)</f>
        <v>0</v>
      </c>
      <c r="EY24" s="95">
        <f>MASTER_DATA_ESCALATED!EY24/(EY$18*1000)</f>
        <v>0</v>
      </c>
      <c r="EZ24" s="95">
        <f>MASTER_DATA_ESCALATED!EZ24/(EZ$18*1000)</f>
        <v>0</v>
      </c>
      <c r="FA24" s="95">
        <f>MASTER_DATA_ESCALATED!FA24/(FA$18*1000)</f>
        <v>0</v>
      </c>
      <c r="FB24" s="95">
        <f>MASTER_DATA_ESCALATED!FB24/(FB$18*1000)</f>
        <v>0</v>
      </c>
      <c r="FC24" s="95">
        <f>MASTER_DATA_ESCALATED!FC24/(FC$18*1000)</f>
        <v>0</v>
      </c>
      <c r="FD24" s="95">
        <f>MASTER_DATA_ESCALATED!FD24/(FD$18*1000)</f>
        <v>0</v>
      </c>
      <c r="FE24" s="95">
        <f>MASTER_DATA_ESCALATED!FE24/(FE$18*1000)</f>
        <v>0</v>
      </c>
      <c r="FF24" s="95">
        <f>MASTER_DATA_ESCALATED!FF24/(FF$18*1000)</f>
        <v>0</v>
      </c>
      <c r="FG24" s="95">
        <f>MASTER_DATA_ESCALATED!FG24/(FG$18*1000)</f>
        <v>0</v>
      </c>
      <c r="FH24" s="95">
        <f>MASTER_DATA_ESCALATED!FH24/(FH$18*1000)</f>
        <v>0</v>
      </c>
      <c r="FI24" s="95">
        <f>MASTER_DATA_ESCALATED!FI24/(FI$18*1000)</f>
        <v>0</v>
      </c>
      <c r="FJ24" s="95">
        <f>MASTER_DATA_ESCALATED!FJ24/(FJ$18*1000)</f>
        <v>0</v>
      </c>
      <c r="FK24" s="95">
        <f>MASTER_DATA_ESCALATED!FK24/(FK$18*1000)</f>
        <v>0</v>
      </c>
      <c r="FL24" s="95">
        <f>MASTER_DATA_ESCALATED!FL24/(FL$18*1000)</f>
        <v>0</v>
      </c>
      <c r="FM24" s="95">
        <f>MASTER_DATA_ESCALATED!FM24/(FM$18*1000)</f>
        <v>0</v>
      </c>
      <c r="FN24" s="95">
        <f>MASTER_DATA_ESCALATED!FN24/(FN$18*1000)</f>
        <v>0</v>
      </c>
      <c r="FO24" s="95">
        <f>MASTER_DATA_ESCALATED!FO24/(FO$18*1000)</f>
        <v>0</v>
      </c>
      <c r="FP24" s="95">
        <f>MASTER_DATA_ESCALATED!FP24/(FP$18*1000)</f>
        <v>0</v>
      </c>
      <c r="FQ24" s="95">
        <f>MASTER_DATA_ESCALATED!FQ24/(FQ$18*1000)</f>
        <v>0</v>
      </c>
      <c r="FR24" s="95">
        <f>MASTER_DATA_ESCALATED!FR24/(FR$18*1000)</f>
        <v>0</v>
      </c>
      <c r="FS24" s="95">
        <f>MASTER_DATA_ESCALATED!FS24/(FS$18*1000)</f>
        <v>0</v>
      </c>
      <c r="FT24" s="95">
        <f>MASTER_DATA_ESCALATED!FT24/(FT$18*1000)</f>
        <v>0</v>
      </c>
      <c r="FU24" s="95">
        <f>MASTER_DATA_ESCALATED!FU24/(FU$18*1000)</f>
        <v>0</v>
      </c>
      <c r="FV24" s="95">
        <f>MASTER_DATA_ESCALATED!FV24/(FV$18*1000)</f>
        <v>0</v>
      </c>
      <c r="FW24" s="95">
        <f>MASTER_DATA_ESCALATED!FW24/(FW$18*1000)</f>
        <v>0</v>
      </c>
      <c r="FX24" s="95">
        <f>MASTER_DATA_ESCALATED!FX24/(FX$18*1000)</f>
        <v>0</v>
      </c>
      <c r="FY24" s="95">
        <f>MASTER_DATA_ESCALATED!FY24/(FY$18*1000)</f>
        <v>0</v>
      </c>
      <c r="FZ24" s="95">
        <f>MASTER_DATA_ESCALATED!FZ24/(FZ$18*1000)</f>
        <v>0</v>
      </c>
      <c r="GA24" s="95">
        <f>MASTER_DATA_ESCALATED!GA24/(GA$18*1000)</f>
        <v>0</v>
      </c>
      <c r="GB24" s="95">
        <f>MASTER_DATA_ESCALATED!GB24/(GB$18*1000)</f>
        <v>0</v>
      </c>
      <c r="GC24" s="95">
        <f>MASTER_DATA_ESCALATED!GC24/(GC$18*1000)</f>
        <v>0</v>
      </c>
      <c r="GD24" s="95">
        <f>MASTER_DATA_ESCALATED!GD24/(GD$18*1000)</f>
        <v>0</v>
      </c>
      <c r="GE24" s="95">
        <f>MASTER_DATA_ESCALATED!GE24/(GE$18*1000)</f>
        <v>0</v>
      </c>
      <c r="GF24" s="95">
        <f>MASTER_DATA_ESCALATED!GF24/(GF$18*1000)</f>
        <v>0</v>
      </c>
      <c r="GG24" s="95">
        <f>MASTER_DATA_ESCALATED!GG24/(GG$18*1000)</f>
        <v>0</v>
      </c>
      <c r="GH24" s="95">
        <f>MASTER_DATA_ESCALATED!GH24/(GH$18*1000)</f>
        <v>0</v>
      </c>
      <c r="GI24" s="95">
        <f>MASTER_DATA_ESCALATED!GI24/(GI$18*1000)</f>
        <v>0</v>
      </c>
      <c r="GJ24" s="95">
        <f>MASTER_DATA_ESCALATED!GJ24/(GJ$18*1000)</f>
        <v>0</v>
      </c>
      <c r="GK24" s="95">
        <f>MASTER_DATA_ESCALATED!GK24/(GK$18*1000)</f>
        <v>0</v>
      </c>
      <c r="GL24" s="95">
        <f>MASTER_DATA_ESCALATED!GL24/(GL$18*1000)</f>
        <v>0</v>
      </c>
      <c r="GM24" s="95">
        <f>MASTER_DATA_ESCALATED!GM24/(GM$18*1000)</f>
        <v>0</v>
      </c>
      <c r="GN24" s="95">
        <f>MASTER_DATA_ESCALATED!GN24/(GN$18*1000)</f>
        <v>0</v>
      </c>
      <c r="GO24" s="95">
        <f>MASTER_DATA_ESCALATED!GO24/(GO$18*1000)</f>
        <v>0</v>
      </c>
      <c r="GP24" s="95">
        <f>MASTER_DATA_ESCALATED!GP24/(GP$18*1000)</f>
        <v>0</v>
      </c>
      <c r="GQ24" s="95">
        <f>MASTER_DATA_ESCALATED!GQ24/(GQ$18*1000)</f>
        <v>0</v>
      </c>
      <c r="GR24" s="95">
        <f>MASTER_DATA_ESCALATED!GR24/(GR$18*1000)</f>
        <v>0</v>
      </c>
      <c r="GS24" s="95">
        <f>MASTER_DATA_ESCALATED!GS24/(GS$18*1000)</f>
        <v>0</v>
      </c>
      <c r="GT24" s="95">
        <f>MASTER_DATA_ESCALATED!GT24/(GT$18*1000)</f>
        <v>0</v>
      </c>
      <c r="GU24" s="95">
        <f>MASTER_DATA_ESCALATED!GU24/(GU$18*1000)</f>
        <v>0</v>
      </c>
      <c r="GV24" s="95">
        <f>MASTER_DATA_ESCALATED!GV24/(GV$18*1000)</f>
        <v>0</v>
      </c>
      <c r="GW24" s="95" t="e">
        <f>MASTER_DATA_ESCALATED!#REF!/(GW$18*1000)</f>
        <v>#REF!</v>
      </c>
      <c r="GX24" s="95" t="e">
        <f>MASTER_DATA_ESCALATED!#REF!/(GX$18*1000)</f>
        <v>#REF!</v>
      </c>
      <c r="GY24" s="95" t="e">
        <f>MASTER_DATA_ESCALATED!#REF!/(GY$18*1000)</f>
        <v>#REF!</v>
      </c>
    </row>
    <row r="25" spans="2:207" s="25" customFormat="1" ht="17.25" hidden="1" outlineLevel="1" x14ac:dyDescent="0.3">
      <c r="B25" s="183">
        <f t="shared" si="1"/>
        <v>10</v>
      </c>
      <c r="C25" s="51">
        <f t="shared" si="0"/>
        <v>12</v>
      </c>
      <c r="D25" s="75"/>
      <c r="E25" s="51">
        <v>12</v>
      </c>
      <c r="F25" s="51"/>
      <c r="G25" s="76"/>
      <c r="H25" s="37" t="s">
        <v>27</v>
      </c>
      <c r="I25" s="96">
        <f>MASTER_DATA_ESCALATED!I25/(I$18*1000)</f>
        <v>0</v>
      </c>
      <c r="J25" s="96">
        <f>MASTER_DATA_ESCALATED!J25/(J$18*1000)</f>
        <v>0</v>
      </c>
      <c r="K25" s="96">
        <f>MASTER_DATA_ESCALATED!K25/(K$18*1000)</f>
        <v>0</v>
      </c>
      <c r="L25" s="96">
        <f>MASTER_DATA_ESCALATED!L25/(L$18*1000)</f>
        <v>0</v>
      </c>
      <c r="M25" s="96">
        <f>MASTER_DATA_ESCALATED!M25/(M$18*1000)</f>
        <v>0</v>
      </c>
      <c r="N25" s="96">
        <f>MASTER_DATA_ESCALATED!N25/(N$18*1000)</f>
        <v>0</v>
      </c>
      <c r="O25" s="96">
        <f>MASTER_DATA_ESCALATED!O25/(O$18*1000)</f>
        <v>0</v>
      </c>
      <c r="P25" s="96">
        <f>MASTER_DATA_ESCALATED!P25/(P$18*1000)</f>
        <v>0</v>
      </c>
      <c r="Q25" s="96">
        <f>MASTER_DATA_ESCALATED!Q25/(Q$18*1000)</f>
        <v>0</v>
      </c>
      <c r="R25" s="96">
        <f>MASTER_DATA_ESCALATED!R25/(R$18*1000)</f>
        <v>0</v>
      </c>
      <c r="S25" s="96">
        <f>MASTER_DATA_ESCALATED!S25/(S$18*1000)</f>
        <v>0</v>
      </c>
      <c r="T25" s="96">
        <f>MASTER_DATA_ESCALATED!T25/(T$18*1000)</f>
        <v>0</v>
      </c>
      <c r="U25" s="96">
        <f>MASTER_DATA_ESCALATED!U25/(U$18*1000)</f>
        <v>0</v>
      </c>
      <c r="V25" s="96">
        <f>MASTER_DATA_ESCALATED!V25/(V$18*1000)</f>
        <v>0</v>
      </c>
      <c r="W25" s="96">
        <f>MASTER_DATA_ESCALATED!W25/(W$18*1000)</f>
        <v>0</v>
      </c>
      <c r="X25" s="96">
        <f>MASTER_DATA_ESCALATED!X25/(X$18*1000)</f>
        <v>0</v>
      </c>
      <c r="Y25" s="96">
        <f>MASTER_DATA_ESCALATED!Y25/(Y$18*1000)</f>
        <v>0</v>
      </c>
      <c r="Z25" s="96">
        <f>MASTER_DATA_ESCALATED!Z25/(Z$18*1000)</f>
        <v>0</v>
      </c>
      <c r="AA25" s="96">
        <f>MASTER_DATA_ESCALATED!AA25/(AA$18*1000)</f>
        <v>0</v>
      </c>
      <c r="AB25" s="96">
        <f>MASTER_DATA_ESCALATED!AB25/(AB$18*1000)</f>
        <v>0</v>
      </c>
      <c r="AC25" s="96">
        <f>MASTER_DATA_ESCALATED!AC25/(AC$18*1000)</f>
        <v>0</v>
      </c>
      <c r="AD25" s="96">
        <f>MASTER_DATA_ESCALATED!AD25/(AD$18*1000)</f>
        <v>0</v>
      </c>
      <c r="AE25" s="96">
        <f>MASTER_DATA_ESCALATED!AE25/(AE$18*1000)</f>
        <v>0</v>
      </c>
      <c r="AF25" s="96">
        <f>MASTER_DATA_ESCALATED!AF25/(AF$18*1000)</f>
        <v>0</v>
      </c>
      <c r="AG25" s="96">
        <f>MASTER_DATA_ESCALATED!AG25/(AG$18*1000)</f>
        <v>0</v>
      </c>
      <c r="AH25" s="96">
        <f>MASTER_DATA_ESCALATED!AH25/(AH$18*1000)</f>
        <v>0</v>
      </c>
      <c r="AI25" s="96">
        <f>MASTER_DATA_ESCALATED!AI25/(AI$18*1000)</f>
        <v>0</v>
      </c>
      <c r="AJ25" s="96">
        <f>MASTER_DATA_ESCALATED!AJ25/(AJ$18*1000)</f>
        <v>0</v>
      </c>
      <c r="AK25" s="96">
        <f>MASTER_DATA_ESCALATED!AK25/(AK$18*1000)</f>
        <v>0</v>
      </c>
      <c r="AL25" s="96">
        <f>MASTER_DATA_ESCALATED!AL25/(AL$18*1000)</f>
        <v>0</v>
      </c>
      <c r="AM25" s="96">
        <f>MASTER_DATA_ESCALATED!AM25/(AM$18*1000)</f>
        <v>0</v>
      </c>
      <c r="AN25" s="96">
        <f>MASTER_DATA_ESCALATED!AN25/(AN$18*1000)</f>
        <v>0</v>
      </c>
      <c r="AO25" s="96">
        <f>MASTER_DATA_ESCALATED!AO25/(AO$18*1000)</f>
        <v>0</v>
      </c>
      <c r="AP25" s="96">
        <f>MASTER_DATA_ESCALATED!AP25/(AP$18*1000)</f>
        <v>0</v>
      </c>
      <c r="AQ25" s="96">
        <f>MASTER_DATA_ESCALATED!AQ25/(AQ$18*1000)</f>
        <v>0</v>
      </c>
      <c r="AR25" s="96">
        <f>MASTER_DATA_ESCALATED!AR25/(AR$18*1000)</f>
        <v>0</v>
      </c>
      <c r="AS25" s="96">
        <f>MASTER_DATA_ESCALATED!AS25/(AS$18*1000)</f>
        <v>0</v>
      </c>
      <c r="AT25" s="96">
        <f>MASTER_DATA_ESCALATED!AT25/(AT$18*1000)</f>
        <v>0</v>
      </c>
      <c r="AU25" s="96">
        <f>MASTER_DATA_ESCALATED!AU25/(AU$18*1000)</f>
        <v>0</v>
      </c>
      <c r="AV25" s="96">
        <f>MASTER_DATA_ESCALATED!AV25/(AV$18*1000)</f>
        <v>0</v>
      </c>
      <c r="AW25" s="96">
        <f>MASTER_DATA_ESCALATED!AW25/(AW$18*1000)</f>
        <v>0</v>
      </c>
      <c r="AX25" s="96">
        <f>MASTER_DATA_ESCALATED!AX25/(AX$18*1000)</f>
        <v>0</v>
      </c>
      <c r="AY25" s="96">
        <f>MASTER_DATA_ESCALATED!AY25/(AY$18*1000)</f>
        <v>0</v>
      </c>
      <c r="AZ25" s="96">
        <f>MASTER_DATA_ESCALATED!AZ25/(AZ$18*1000)</f>
        <v>0</v>
      </c>
      <c r="BA25" s="96">
        <f>MASTER_DATA_ESCALATED!BA25/(BA$18*1000)</f>
        <v>0</v>
      </c>
      <c r="BB25" s="96">
        <f>MASTER_DATA_ESCALATED!BB25/(BB$18*1000)</f>
        <v>0</v>
      </c>
      <c r="BC25" s="96">
        <f>MASTER_DATA_ESCALATED!BC25/(BC$18*1000)</f>
        <v>0</v>
      </c>
      <c r="BD25" s="96">
        <f>MASTER_DATA_ESCALATED!BD25/(BD$18*1000)</f>
        <v>0</v>
      </c>
      <c r="BE25" s="96">
        <f>MASTER_DATA_ESCALATED!BE25/(BE$18*1000)</f>
        <v>0</v>
      </c>
      <c r="BF25" s="96">
        <f>MASTER_DATA_ESCALATED!BF25/(BF$18*1000)</f>
        <v>0</v>
      </c>
      <c r="BG25" s="96">
        <f>MASTER_DATA_ESCALATED!BG25/(BG$18*1000)</f>
        <v>0</v>
      </c>
      <c r="BH25" s="96">
        <f>MASTER_DATA_ESCALATED!BH25/(BH$18*1000)</f>
        <v>0</v>
      </c>
      <c r="BI25" s="96">
        <f>MASTER_DATA_ESCALATED!BI25/(BI$18*1000)</f>
        <v>0</v>
      </c>
      <c r="BJ25" s="96">
        <f>MASTER_DATA_ESCALATED!BJ25/(BJ$18*1000)</f>
        <v>0</v>
      </c>
      <c r="BK25" s="96">
        <f>MASTER_DATA_ESCALATED!BK25/(BK$18*1000)</f>
        <v>0</v>
      </c>
      <c r="BL25" s="96">
        <f>MASTER_DATA_ESCALATED!BL25/(BL$18*1000)</f>
        <v>0</v>
      </c>
      <c r="BM25" s="96">
        <f>MASTER_DATA_ESCALATED!BM25/(BM$18*1000)</f>
        <v>0</v>
      </c>
      <c r="BN25" s="96">
        <f>MASTER_DATA_ESCALATED!BN25/(BN$18*1000)</f>
        <v>0</v>
      </c>
      <c r="BO25" s="96">
        <f>MASTER_DATA_ESCALATED!BO25/(BO$18*1000)</f>
        <v>0</v>
      </c>
      <c r="BP25" s="96">
        <f>MASTER_DATA_ESCALATED!BP25/(BP$18*1000)</f>
        <v>31.019712669419039</v>
      </c>
      <c r="BQ25" s="96">
        <f>MASTER_DATA_ESCALATED!BQ25/(BQ$18*1000)</f>
        <v>0</v>
      </c>
      <c r="BR25" s="96">
        <f>MASTER_DATA_ESCALATED!BR25/(BR$18*1000)</f>
        <v>0</v>
      </c>
      <c r="BS25" s="96">
        <f>MASTER_DATA_ESCALATED!BS25/(BS$18*1000)</f>
        <v>0</v>
      </c>
      <c r="BT25" s="96">
        <f>MASTER_DATA_ESCALATED!BT25/(BT$18*1000)</f>
        <v>21.961459695562283</v>
      </c>
      <c r="BU25" s="96">
        <f>MASTER_DATA_ESCALATED!BU25/(BU$18*1000)</f>
        <v>0</v>
      </c>
      <c r="BV25" s="96">
        <f>MASTER_DATA_ESCALATED!BV25/(BV$18*1000)</f>
        <v>0</v>
      </c>
      <c r="BW25" s="96">
        <f>MASTER_DATA_ESCALATED!BW25/(BW$18*1000)</f>
        <v>0</v>
      </c>
      <c r="BX25" s="96">
        <f>MASTER_DATA_ESCALATED!BX25/(BX$18*1000)</f>
        <v>25.585750851241638</v>
      </c>
      <c r="BY25" s="96">
        <f>MASTER_DATA_ESCALATED!BY25/(BY$18*1000)</f>
        <v>0</v>
      </c>
      <c r="BZ25" s="96">
        <f>MASTER_DATA_ESCALATED!BZ25/(BZ$18*1000)</f>
        <v>0</v>
      </c>
      <c r="CA25" s="96">
        <f>MASTER_DATA_ESCALATED!CA25/(CA$18*1000)</f>
        <v>0</v>
      </c>
      <c r="CB25" s="96">
        <f>MASTER_DATA_ESCALATED!CB25/(CB$18*1000)</f>
        <v>20.156408213735247</v>
      </c>
      <c r="CC25" s="96">
        <f>MASTER_DATA_ESCALATED!CC25/(CC$18*1000)</f>
        <v>0</v>
      </c>
      <c r="CD25" s="96">
        <f>MASTER_DATA_ESCALATED!CD25/(CD$18*1000)</f>
        <v>0</v>
      </c>
      <c r="CE25" s="96">
        <f>MASTER_DATA_ESCALATED!CE25/(CE$18*1000)</f>
        <v>0</v>
      </c>
      <c r="CF25" s="96">
        <f>MASTER_DATA_ESCALATED!CF25/(CF$18*1000)</f>
        <v>23.713345961921025</v>
      </c>
      <c r="CG25" s="96">
        <f>MASTER_DATA_ESCALATED!CG25/(CG$18*1000)</f>
        <v>0</v>
      </c>
      <c r="CH25" s="96">
        <f>MASTER_DATA_ESCALATED!CH25/(CH$18*1000)</f>
        <v>0</v>
      </c>
      <c r="CI25" s="96">
        <f>MASTER_DATA_ESCALATED!CI25/(CI$18*1000)</f>
        <v>0</v>
      </c>
      <c r="CJ25" s="96">
        <f>MASTER_DATA_ESCALATED!CJ25/(CJ$18*1000)</f>
        <v>0</v>
      </c>
      <c r="CK25" s="96">
        <f>MASTER_DATA_ESCALATED!CK25/(CK$18*1000)</f>
        <v>0</v>
      </c>
      <c r="CL25" s="96">
        <f>MASTER_DATA_ESCALATED!CL25/(CL$18*1000)</f>
        <v>0</v>
      </c>
      <c r="CM25" s="96">
        <f>MASTER_DATA_ESCALATED!CM25/(CM$18*1000)</f>
        <v>0</v>
      </c>
      <c r="CN25" s="96">
        <f>MASTER_DATA_ESCALATED!CN25/(CN$18*1000)</f>
        <v>0</v>
      </c>
      <c r="CO25" s="96">
        <f>MASTER_DATA_ESCALATED!CO25/(CO$18*1000)</f>
        <v>0</v>
      </c>
      <c r="CP25" s="96">
        <f>MASTER_DATA_ESCALATED!CP25/(CP$18*1000)</f>
        <v>0</v>
      </c>
      <c r="CQ25" s="96">
        <f>MASTER_DATA_ESCALATED!CQ25/(CQ$18*1000)</f>
        <v>0</v>
      </c>
      <c r="CR25" s="96">
        <f>MASTER_DATA_ESCALATED!CR25/(CR$18*1000)</f>
        <v>0</v>
      </c>
      <c r="CS25" s="96">
        <f>MASTER_DATA_ESCALATED!CS25/(CS$18*1000)</f>
        <v>0</v>
      </c>
      <c r="CT25" s="96">
        <f>MASTER_DATA_ESCALATED!CT25/(CT$18*1000)</f>
        <v>0</v>
      </c>
      <c r="CU25" s="96">
        <f>MASTER_DATA_ESCALATED!CU25/(CU$18*1000)</f>
        <v>0</v>
      </c>
      <c r="CV25" s="96">
        <f>MASTER_DATA_ESCALATED!CV25/(CV$18*1000)</f>
        <v>0</v>
      </c>
      <c r="CW25" s="96">
        <f>MASTER_DATA_ESCALATED!CW25/(CW$18*1000)</f>
        <v>0</v>
      </c>
      <c r="CX25" s="96">
        <f>MASTER_DATA_ESCALATED!CX25/(CX$18*1000)</f>
        <v>0</v>
      </c>
      <c r="CY25" s="96">
        <f>MASTER_DATA_ESCALATED!CY25/(CY$18*1000)</f>
        <v>0</v>
      </c>
      <c r="CZ25" s="96">
        <f>MASTER_DATA_ESCALATED!CZ25/(CZ$18*1000)</f>
        <v>0</v>
      </c>
      <c r="DA25" s="96" t="e">
        <f>MASTER_DATA_ESCALATED!DA25/(DA$18*1000)</f>
        <v>#DIV/0!</v>
      </c>
      <c r="DB25" s="96" t="e">
        <f>MASTER_DATA_ESCALATED!DB25/(DB$18*1000)</f>
        <v>#DIV/0!</v>
      </c>
      <c r="DC25" s="96" t="e">
        <f>MASTER_DATA_ESCALATED!DC25/(DC$18*1000)</f>
        <v>#DIV/0!</v>
      </c>
      <c r="DD25" s="96" t="e">
        <f>MASTER_DATA_ESCALATED!DD25/(DD$18*1000)</f>
        <v>#N/A</v>
      </c>
      <c r="DE25" s="96">
        <f>MASTER_DATA_ESCALATED!DE25/(DE$18*1000)</f>
        <v>0</v>
      </c>
      <c r="DF25" s="96">
        <f>MASTER_DATA_ESCALATED!DF25/(DF$18*1000)</f>
        <v>0</v>
      </c>
      <c r="DG25" s="96">
        <f>MASTER_DATA_ESCALATED!DG25/(DG$18*1000)</f>
        <v>0</v>
      </c>
      <c r="DH25" s="96">
        <f>MASTER_DATA_ESCALATED!DH25/(DH$18*1000)</f>
        <v>7.8138809403390539</v>
      </c>
      <c r="DI25" s="96">
        <f>MASTER_DATA_ESCALATED!DI25/(DI$18*1000)</f>
        <v>0</v>
      </c>
      <c r="DJ25" s="96">
        <f>MASTER_DATA_ESCALATED!DJ25/(DJ$18*1000)</f>
        <v>0</v>
      </c>
      <c r="DK25" s="96">
        <f>MASTER_DATA_ESCALATED!DK25/(DK$18*1000)</f>
        <v>0</v>
      </c>
      <c r="DL25" s="96">
        <f>MASTER_DATA_ESCALATED!DL25/(DL$18*1000)</f>
        <v>4.9730448942248566</v>
      </c>
      <c r="DM25" s="96">
        <f>MASTER_DATA_ESCALATED!DM25/(DM$18*1000)</f>
        <v>0</v>
      </c>
      <c r="DN25" s="96">
        <f>MASTER_DATA_ESCALATED!DN25/(DN$18*1000)</f>
        <v>0</v>
      </c>
      <c r="DO25" s="96">
        <f>MASTER_DATA_ESCALATED!DO25/(DO$18*1000)</f>
        <v>0</v>
      </c>
      <c r="DP25" s="96">
        <f>MASTER_DATA_ESCALATED!DP25/(DP$18*1000)</f>
        <v>3.4383924185641073</v>
      </c>
      <c r="DQ25" s="96">
        <f>MASTER_DATA_ESCALATED!DQ25/(DQ$18*1000)</f>
        <v>0</v>
      </c>
      <c r="DR25" s="96">
        <f>MASTER_DATA_ESCALATED!DR25/(DR$18*1000)</f>
        <v>0</v>
      </c>
      <c r="DS25" s="96">
        <f>MASTER_DATA_ESCALATED!DS25/(DS$18*1000)</f>
        <v>0</v>
      </c>
      <c r="DT25" s="96">
        <f>MASTER_DATA_ESCALATED!DT25/(DT$18*1000)</f>
        <v>2.7286879549905678</v>
      </c>
      <c r="DU25" s="96">
        <f>MASTER_DATA_ESCALATED!DU25/(DU$18*1000)</f>
        <v>0</v>
      </c>
      <c r="DV25" s="96">
        <f>MASTER_DATA_ESCALATED!DV25/(DV$18*1000)</f>
        <v>0</v>
      </c>
      <c r="DW25" s="96">
        <f>MASTER_DATA_ESCALATED!DW25/(DW$18*1000)</f>
        <v>0</v>
      </c>
      <c r="DX25" s="96">
        <f>MASTER_DATA_ESCALATED!DX25/(DX$18*1000)</f>
        <v>2.3579580872019275</v>
      </c>
      <c r="DY25" s="96">
        <f>MASTER_DATA_ESCALATED!DY25/(DY$18*1000)</f>
        <v>0</v>
      </c>
      <c r="DZ25" s="96">
        <f>MASTER_DATA_ESCALATED!DZ25/(DZ$18*1000)</f>
        <v>0</v>
      </c>
      <c r="EA25" s="96">
        <f>MASTER_DATA_ESCALATED!EA25/(EA$18*1000)</f>
        <v>0</v>
      </c>
      <c r="EB25" s="96">
        <f>MASTER_DATA_ESCALATED!EB25/(EB$18*1000)</f>
        <v>2.2938874099183182</v>
      </c>
      <c r="EC25" s="96" t="e">
        <f>MASTER_DATA_ESCALATED!EC25/(EC$18*1000)</f>
        <v>#DIV/0!</v>
      </c>
      <c r="ED25" s="96" t="e">
        <f>MASTER_DATA_ESCALATED!ED25/(ED$18*1000)</f>
        <v>#DIV/0!</v>
      </c>
      <c r="EE25" s="96" t="e">
        <f>MASTER_DATA_ESCALATED!EE25/(EE$18*1000)</f>
        <v>#DIV/0!</v>
      </c>
      <c r="EF25" s="96" t="e">
        <f>MASTER_DATA_ESCALATED!EF25/(EF$18*1000)</f>
        <v>#VALUE!</v>
      </c>
      <c r="EG25" s="96">
        <f>MASTER_DATA_ESCALATED!EG25/(EG$18*1000)</f>
        <v>0</v>
      </c>
      <c r="EH25" s="96">
        <f>MASTER_DATA_ESCALATED!EH25/(EH$18*1000)</f>
        <v>0</v>
      </c>
      <c r="EI25" s="96">
        <f>MASTER_DATA_ESCALATED!EI25/(EI$18*1000)</f>
        <v>0</v>
      </c>
      <c r="EJ25" s="96">
        <f>MASTER_DATA_ESCALATED!EJ25/(EJ$18*1000)</f>
        <v>0</v>
      </c>
      <c r="EK25" s="96">
        <f>MASTER_DATA_ESCALATED!EK25/(EK$18*1000)</f>
        <v>0</v>
      </c>
      <c r="EL25" s="96">
        <f>MASTER_DATA_ESCALATED!EL25/(EL$18*1000)</f>
        <v>0</v>
      </c>
      <c r="EM25" s="96">
        <f>MASTER_DATA_ESCALATED!EM25/(EM$18*1000)</f>
        <v>0</v>
      </c>
      <c r="EN25" s="96">
        <f>MASTER_DATA_ESCALATED!EN25/(EN$18*1000)</f>
        <v>0</v>
      </c>
      <c r="EO25" s="96">
        <f>MASTER_DATA_ESCALATED!EO25/(EO$18*1000)</f>
        <v>0</v>
      </c>
      <c r="EP25" s="96">
        <f>MASTER_DATA_ESCALATED!EP25/(EP$18*1000)</f>
        <v>0</v>
      </c>
      <c r="EQ25" s="96">
        <f>MASTER_DATA_ESCALATED!EQ25/(EQ$18*1000)</f>
        <v>0</v>
      </c>
      <c r="ER25" s="96">
        <f>MASTER_DATA_ESCALATED!ER25/(ER$18*1000)</f>
        <v>0</v>
      </c>
      <c r="ES25" s="96">
        <f>MASTER_DATA_ESCALATED!ES25/(ES$18*1000)</f>
        <v>0</v>
      </c>
      <c r="ET25" s="96">
        <f>MASTER_DATA_ESCALATED!ET25/(ET$18*1000)</f>
        <v>0</v>
      </c>
      <c r="EU25" s="96">
        <f>MASTER_DATA_ESCALATED!EU25/(EU$18*1000)</f>
        <v>0</v>
      </c>
      <c r="EV25" s="96">
        <f>MASTER_DATA_ESCALATED!EV25/(EV$18*1000)</f>
        <v>0</v>
      </c>
      <c r="EW25" s="96">
        <f>MASTER_DATA_ESCALATED!EW25/(EW$18*1000)</f>
        <v>0</v>
      </c>
      <c r="EX25" s="96">
        <f>MASTER_DATA_ESCALATED!EX25/(EX$18*1000)</f>
        <v>0</v>
      </c>
      <c r="EY25" s="96">
        <f>MASTER_DATA_ESCALATED!EY25/(EY$18*1000)</f>
        <v>0</v>
      </c>
      <c r="EZ25" s="96">
        <f>MASTER_DATA_ESCALATED!EZ25/(EZ$18*1000)</f>
        <v>12.918453691808894</v>
      </c>
      <c r="FA25" s="96">
        <f>MASTER_DATA_ESCALATED!FA25/(FA$18*1000)</f>
        <v>0</v>
      </c>
      <c r="FB25" s="96">
        <f>MASTER_DATA_ESCALATED!FB25/(FB$18*1000)</f>
        <v>0</v>
      </c>
      <c r="FC25" s="96">
        <f>MASTER_DATA_ESCALATED!FC25/(FC$18*1000)</f>
        <v>0</v>
      </c>
      <c r="FD25" s="96">
        <f>MASTER_DATA_ESCALATED!FD25/(FD$18*1000)</f>
        <v>12.1659822903285</v>
      </c>
      <c r="FE25" s="96">
        <f>MASTER_DATA_ESCALATED!FE25/(FE$18*1000)</f>
        <v>0</v>
      </c>
      <c r="FF25" s="96">
        <f>MASTER_DATA_ESCALATED!FF25/(FF$18*1000)</f>
        <v>0</v>
      </c>
      <c r="FG25" s="96">
        <f>MASTER_DATA_ESCALATED!FG25/(FG$18*1000)</f>
        <v>0</v>
      </c>
      <c r="FH25" s="96">
        <f>MASTER_DATA_ESCALATED!FH25/(FH$18*1000)</f>
        <v>11.564621948981465</v>
      </c>
      <c r="FI25" s="96">
        <f>MASTER_DATA_ESCALATED!FI25/(FI$18*1000)</f>
        <v>0</v>
      </c>
      <c r="FJ25" s="96">
        <f>MASTER_DATA_ESCALATED!FJ25/(FJ$18*1000)</f>
        <v>0</v>
      </c>
      <c r="FK25" s="96">
        <f>MASTER_DATA_ESCALATED!FK25/(FK$18*1000)</f>
        <v>0</v>
      </c>
      <c r="FL25" s="96">
        <f>MASTER_DATA_ESCALATED!FL25/(FL$18*1000)</f>
        <v>22.781791256295751</v>
      </c>
      <c r="FM25" s="96">
        <f>MASTER_DATA_ESCALATED!FM25/(FM$18*1000)</f>
        <v>0</v>
      </c>
      <c r="FN25" s="96">
        <f>MASTER_DATA_ESCALATED!FN25/(FN$18*1000)</f>
        <v>0</v>
      </c>
      <c r="FO25" s="96">
        <f>MASTER_DATA_ESCALATED!FO25/(FO$18*1000)</f>
        <v>0</v>
      </c>
      <c r="FP25" s="96">
        <f>MASTER_DATA_ESCALATED!FP25/(FP$18*1000)</f>
        <v>5.4231212346283755</v>
      </c>
      <c r="FQ25" s="96">
        <f>MASTER_DATA_ESCALATED!FQ25/(FQ$18*1000)</f>
        <v>0</v>
      </c>
      <c r="FR25" s="96">
        <f>MASTER_DATA_ESCALATED!FR25/(FR$18*1000)</f>
        <v>0</v>
      </c>
      <c r="FS25" s="96">
        <f>MASTER_DATA_ESCALATED!FS25/(FS$18*1000)</f>
        <v>0</v>
      </c>
      <c r="FT25" s="96">
        <f>MASTER_DATA_ESCALATED!FT25/(FT$18*1000)</f>
        <v>4.8046218296356171</v>
      </c>
      <c r="FU25" s="96">
        <f>MASTER_DATA_ESCALATED!FU25/(FU$18*1000)</f>
        <v>0</v>
      </c>
      <c r="FV25" s="96">
        <f>MASTER_DATA_ESCALATED!FV25/(FV$18*1000)</f>
        <v>0</v>
      </c>
      <c r="FW25" s="96">
        <f>MASTER_DATA_ESCALATED!FW25/(FW$18*1000)</f>
        <v>0</v>
      </c>
      <c r="FX25" s="96">
        <f>MASTER_DATA_ESCALATED!FX25/(FX$18*1000)</f>
        <v>4.7402949161081729</v>
      </c>
      <c r="FY25" s="96">
        <f>MASTER_DATA_ESCALATED!FY25/(FY$18*1000)</f>
        <v>0</v>
      </c>
      <c r="FZ25" s="96">
        <f>MASTER_DATA_ESCALATED!FZ25/(FZ$18*1000)</f>
        <v>0</v>
      </c>
      <c r="GA25" s="96">
        <f>MASTER_DATA_ESCALATED!GA25/(GA$18*1000)</f>
        <v>0</v>
      </c>
      <c r="GB25" s="96">
        <f>MASTER_DATA_ESCALATED!GB25/(GB$18*1000)</f>
        <v>4.8188732668090868</v>
      </c>
      <c r="GC25" s="96">
        <f>MASTER_DATA_ESCALATED!GC25/(GC$18*1000)</f>
        <v>0</v>
      </c>
      <c r="GD25" s="96">
        <f>MASTER_DATA_ESCALATED!GD25/(GD$18*1000)</f>
        <v>0</v>
      </c>
      <c r="GE25" s="96">
        <f>MASTER_DATA_ESCALATED!GE25/(GE$18*1000)</f>
        <v>0</v>
      </c>
      <c r="GF25" s="96">
        <f>MASTER_DATA_ESCALATED!GF25/(GF$18*1000)</f>
        <v>4.2852845712150689</v>
      </c>
      <c r="GG25" s="96">
        <f>MASTER_DATA_ESCALATED!GG25/(GG$18*1000)</f>
        <v>0</v>
      </c>
      <c r="GH25" s="96">
        <f>MASTER_DATA_ESCALATED!GH25/(GH$18*1000)</f>
        <v>0</v>
      </c>
      <c r="GI25" s="96">
        <f>MASTER_DATA_ESCALATED!GI25/(GI$18*1000)</f>
        <v>0</v>
      </c>
      <c r="GJ25" s="96">
        <f>MASTER_DATA_ESCALATED!GJ25/(GJ$18*1000)</f>
        <v>4.23286590903537</v>
      </c>
      <c r="GK25" s="96">
        <f>MASTER_DATA_ESCALATED!GK25/(GK$18*1000)</f>
        <v>0</v>
      </c>
      <c r="GL25" s="96">
        <f>MASTER_DATA_ESCALATED!GL25/(GL$18*1000)</f>
        <v>0</v>
      </c>
      <c r="GM25" s="96">
        <f>MASTER_DATA_ESCALATED!GM25/(GM$18*1000)</f>
        <v>0</v>
      </c>
      <c r="GN25" s="96">
        <f>MASTER_DATA_ESCALATED!GN25/(GN$18*1000)</f>
        <v>2.6644288648713723</v>
      </c>
      <c r="GO25" s="96">
        <f>MASTER_DATA_ESCALATED!GO25/(GO$18*1000)</f>
        <v>0</v>
      </c>
      <c r="GP25" s="96">
        <f>MASTER_DATA_ESCALATED!GP25/(GP$18*1000)</f>
        <v>0</v>
      </c>
      <c r="GQ25" s="96">
        <f>MASTER_DATA_ESCALATED!GQ25/(GQ$18*1000)</f>
        <v>0</v>
      </c>
      <c r="GR25" s="96">
        <f>MASTER_DATA_ESCALATED!GR25/(GR$18*1000)</f>
        <v>2.1674822593255847</v>
      </c>
      <c r="GS25" s="96">
        <f>MASTER_DATA_ESCALATED!GS25/(GS$18*1000)</f>
        <v>0</v>
      </c>
      <c r="GT25" s="96">
        <f>MASTER_DATA_ESCALATED!GT25/(GT$18*1000)</f>
        <v>0</v>
      </c>
      <c r="GU25" s="96">
        <f>MASTER_DATA_ESCALATED!GU25/(GU$18*1000)</f>
        <v>0</v>
      </c>
      <c r="GV25" s="96">
        <f>MASTER_DATA_ESCALATED!GV25/(GV$18*1000)</f>
        <v>2.1103078856587509</v>
      </c>
      <c r="GW25" s="96" t="e">
        <f>MASTER_DATA_ESCALATED!#REF!/(GW$18*1000)</f>
        <v>#REF!</v>
      </c>
      <c r="GX25" s="96" t="e">
        <f>MASTER_DATA_ESCALATED!#REF!/(GX$18*1000)</f>
        <v>#REF!</v>
      </c>
      <c r="GY25" s="96" t="e">
        <f>MASTER_DATA_ESCALATED!#REF!/(GY$18*1000)</f>
        <v>#REF!</v>
      </c>
    </row>
    <row r="26" spans="2:207" hidden="1" outlineLevel="2" x14ac:dyDescent="0.3">
      <c r="B26" s="21">
        <f t="shared" si="1"/>
        <v>10</v>
      </c>
      <c r="C26" s="52">
        <f t="shared" si="0"/>
        <v>121</v>
      </c>
      <c r="D26" s="77"/>
      <c r="E26" s="52"/>
      <c r="F26" s="52">
        <v>121</v>
      </c>
      <c r="G26" s="78"/>
      <c r="H26" s="35" t="s">
        <v>28</v>
      </c>
      <c r="I26" s="97">
        <f>MASTER_DATA_ESCALATED!I26/(I$18*1000)</f>
        <v>0</v>
      </c>
      <c r="J26" s="97">
        <f>MASTER_DATA_ESCALATED!J26/(J$18*1000)</f>
        <v>0</v>
      </c>
      <c r="K26" s="97">
        <f>MASTER_DATA_ESCALATED!K26/(K$18*1000)</f>
        <v>0</v>
      </c>
      <c r="L26" s="97">
        <f>MASTER_DATA_ESCALATED!L26/(L$18*1000)</f>
        <v>0</v>
      </c>
      <c r="M26" s="97">
        <f>MASTER_DATA_ESCALATED!M26/(M$18*1000)</f>
        <v>0</v>
      </c>
      <c r="N26" s="97">
        <f>MASTER_DATA_ESCALATED!N26/(N$18*1000)</f>
        <v>0</v>
      </c>
      <c r="O26" s="97">
        <f>MASTER_DATA_ESCALATED!O26/(O$18*1000)</f>
        <v>0</v>
      </c>
      <c r="P26" s="97">
        <f>MASTER_DATA_ESCALATED!P26/(P$18*1000)</f>
        <v>0</v>
      </c>
      <c r="Q26" s="97">
        <f>MASTER_DATA_ESCALATED!Q26/(Q$18*1000)</f>
        <v>0</v>
      </c>
      <c r="R26" s="97">
        <f>MASTER_DATA_ESCALATED!R26/(R$18*1000)</f>
        <v>0</v>
      </c>
      <c r="S26" s="97">
        <f>MASTER_DATA_ESCALATED!S26/(S$18*1000)</f>
        <v>0</v>
      </c>
      <c r="T26" s="97">
        <f>MASTER_DATA_ESCALATED!T26/(T$18*1000)</f>
        <v>0</v>
      </c>
      <c r="U26" s="97">
        <f>MASTER_DATA_ESCALATED!U26/(U$18*1000)</f>
        <v>0</v>
      </c>
      <c r="V26" s="97">
        <f>MASTER_DATA_ESCALATED!V26/(V$18*1000)</f>
        <v>0</v>
      </c>
      <c r="W26" s="97">
        <f>MASTER_DATA_ESCALATED!W26/(W$18*1000)</f>
        <v>0</v>
      </c>
      <c r="X26" s="97">
        <f>MASTER_DATA_ESCALATED!X26/(X$18*1000)</f>
        <v>0</v>
      </c>
      <c r="Y26" s="97">
        <f>MASTER_DATA_ESCALATED!Y26/(Y$18*1000)</f>
        <v>0</v>
      </c>
      <c r="Z26" s="97">
        <f>MASTER_DATA_ESCALATED!Z26/(Z$18*1000)</f>
        <v>0</v>
      </c>
      <c r="AA26" s="97">
        <f>MASTER_DATA_ESCALATED!AA26/(AA$18*1000)</f>
        <v>0</v>
      </c>
      <c r="AB26" s="97">
        <f>MASTER_DATA_ESCALATED!AB26/(AB$18*1000)</f>
        <v>0</v>
      </c>
      <c r="AC26" s="97">
        <f>MASTER_DATA_ESCALATED!AC26/(AC$18*1000)</f>
        <v>0</v>
      </c>
      <c r="AD26" s="97">
        <f>MASTER_DATA_ESCALATED!AD26/(AD$18*1000)</f>
        <v>0</v>
      </c>
      <c r="AE26" s="97">
        <f>MASTER_DATA_ESCALATED!AE26/(AE$18*1000)</f>
        <v>0</v>
      </c>
      <c r="AF26" s="97">
        <f>MASTER_DATA_ESCALATED!AF26/(AF$18*1000)</f>
        <v>0</v>
      </c>
      <c r="AG26" s="97">
        <f>MASTER_DATA_ESCALATED!AG26/(AG$18*1000)</f>
        <v>0</v>
      </c>
      <c r="AH26" s="97">
        <f>MASTER_DATA_ESCALATED!AH26/(AH$18*1000)</f>
        <v>0</v>
      </c>
      <c r="AI26" s="97">
        <f>MASTER_DATA_ESCALATED!AI26/(AI$18*1000)</f>
        <v>0</v>
      </c>
      <c r="AJ26" s="97">
        <f>MASTER_DATA_ESCALATED!AJ26/(AJ$18*1000)</f>
        <v>0</v>
      </c>
      <c r="AK26" s="97">
        <f>MASTER_DATA_ESCALATED!AK26/(AK$18*1000)</f>
        <v>0</v>
      </c>
      <c r="AL26" s="97">
        <f>MASTER_DATA_ESCALATED!AL26/(AL$18*1000)</f>
        <v>0</v>
      </c>
      <c r="AM26" s="97">
        <f>MASTER_DATA_ESCALATED!AM26/(AM$18*1000)</f>
        <v>0</v>
      </c>
      <c r="AN26" s="97">
        <f>MASTER_DATA_ESCALATED!AN26/(AN$18*1000)</f>
        <v>0</v>
      </c>
      <c r="AO26" s="97">
        <f>MASTER_DATA_ESCALATED!AO26/(AO$18*1000)</f>
        <v>0</v>
      </c>
      <c r="AP26" s="97">
        <f>MASTER_DATA_ESCALATED!AP26/(AP$18*1000)</f>
        <v>0</v>
      </c>
      <c r="AQ26" s="97">
        <f>MASTER_DATA_ESCALATED!AQ26/(AQ$18*1000)</f>
        <v>0</v>
      </c>
      <c r="AR26" s="97">
        <f>MASTER_DATA_ESCALATED!AR26/(AR$18*1000)</f>
        <v>0</v>
      </c>
      <c r="AS26" s="97">
        <f>MASTER_DATA_ESCALATED!AS26/(AS$18*1000)</f>
        <v>0</v>
      </c>
      <c r="AT26" s="97">
        <f>MASTER_DATA_ESCALATED!AT26/(AT$18*1000)</f>
        <v>0</v>
      </c>
      <c r="AU26" s="97">
        <f>MASTER_DATA_ESCALATED!AU26/(AU$18*1000)</f>
        <v>0</v>
      </c>
      <c r="AV26" s="97">
        <f>MASTER_DATA_ESCALATED!AV26/(AV$18*1000)</f>
        <v>0</v>
      </c>
      <c r="AW26" s="97">
        <f>MASTER_DATA_ESCALATED!AW26/(AW$18*1000)</f>
        <v>0</v>
      </c>
      <c r="AX26" s="97">
        <f>MASTER_DATA_ESCALATED!AX26/(AX$18*1000)</f>
        <v>0</v>
      </c>
      <c r="AY26" s="97">
        <f>MASTER_DATA_ESCALATED!AY26/(AY$18*1000)</f>
        <v>0</v>
      </c>
      <c r="AZ26" s="97">
        <f>MASTER_DATA_ESCALATED!AZ26/(AZ$18*1000)</f>
        <v>0</v>
      </c>
      <c r="BA26" s="97">
        <f>MASTER_DATA_ESCALATED!BA26/(BA$18*1000)</f>
        <v>0</v>
      </c>
      <c r="BB26" s="97">
        <f>MASTER_DATA_ESCALATED!BB26/(BB$18*1000)</f>
        <v>0</v>
      </c>
      <c r="BC26" s="97">
        <f>MASTER_DATA_ESCALATED!BC26/(BC$18*1000)</f>
        <v>0</v>
      </c>
      <c r="BD26" s="97">
        <f>MASTER_DATA_ESCALATED!BD26/(BD$18*1000)</f>
        <v>0</v>
      </c>
      <c r="BE26" s="97">
        <f>MASTER_DATA_ESCALATED!BE26/(BE$18*1000)</f>
        <v>0</v>
      </c>
      <c r="BF26" s="97">
        <f>MASTER_DATA_ESCALATED!BF26/(BF$18*1000)</f>
        <v>0</v>
      </c>
      <c r="BG26" s="97">
        <f>MASTER_DATA_ESCALATED!BG26/(BG$18*1000)</f>
        <v>0</v>
      </c>
      <c r="BH26" s="97">
        <f>MASTER_DATA_ESCALATED!BH26/(BH$18*1000)</f>
        <v>0</v>
      </c>
      <c r="BI26" s="97">
        <f>MASTER_DATA_ESCALATED!BI26/(BI$18*1000)</f>
        <v>0</v>
      </c>
      <c r="BJ26" s="97">
        <f>MASTER_DATA_ESCALATED!BJ26/(BJ$18*1000)</f>
        <v>0</v>
      </c>
      <c r="BK26" s="97">
        <f>MASTER_DATA_ESCALATED!BK26/(BK$18*1000)</f>
        <v>0</v>
      </c>
      <c r="BL26" s="97">
        <f>MASTER_DATA_ESCALATED!BL26/(BL$18*1000)</f>
        <v>0</v>
      </c>
      <c r="BM26" s="97">
        <f>MASTER_DATA_ESCALATED!BM26/(BM$18*1000)</f>
        <v>0</v>
      </c>
      <c r="BN26" s="97">
        <f>MASTER_DATA_ESCALATED!BN26/(BN$18*1000)</f>
        <v>0</v>
      </c>
      <c r="BO26" s="97">
        <f>MASTER_DATA_ESCALATED!BO26/(BO$18*1000)</f>
        <v>0</v>
      </c>
      <c r="BP26" s="97">
        <f>MASTER_DATA_ESCALATED!BP26/(BP$18*1000)</f>
        <v>0</v>
      </c>
      <c r="BQ26" s="97">
        <f>MASTER_DATA_ESCALATED!BQ26/(BQ$18*1000)</f>
        <v>0</v>
      </c>
      <c r="BR26" s="97">
        <f>MASTER_DATA_ESCALATED!BR26/(BR$18*1000)</f>
        <v>0</v>
      </c>
      <c r="BS26" s="97">
        <f>MASTER_DATA_ESCALATED!BS26/(BS$18*1000)</f>
        <v>0</v>
      </c>
      <c r="BT26" s="97">
        <f>MASTER_DATA_ESCALATED!BT26/(BT$18*1000)</f>
        <v>0</v>
      </c>
      <c r="BU26" s="97">
        <f>MASTER_DATA_ESCALATED!BU26/(BU$18*1000)</f>
        <v>0</v>
      </c>
      <c r="BV26" s="97">
        <f>MASTER_DATA_ESCALATED!BV26/(BV$18*1000)</f>
        <v>0</v>
      </c>
      <c r="BW26" s="97">
        <f>MASTER_DATA_ESCALATED!BW26/(BW$18*1000)</f>
        <v>0</v>
      </c>
      <c r="BX26" s="97">
        <f>MASTER_DATA_ESCALATED!BX26/(BX$18*1000)</f>
        <v>0</v>
      </c>
      <c r="BY26" s="97">
        <f>MASTER_DATA_ESCALATED!BY26/(BY$18*1000)</f>
        <v>0</v>
      </c>
      <c r="BZ26" s="97">
        <f>MASTER_DATA_ESCALATED!BZ26/(BZ$18*1000)</f>
        <v>0</v>
      </c>
      <c r="CA26" s="97">
        <f>MASTER_DATA_ESCALATED!CA26/(CA$18*1000)</f>
        <v>0</v>
      </c>
      <c r="CB26" s="97">
        <f>MASTER_DATA_ESCALATED!CB26/(CB$18*1000)</f>
        <v>0</v>
      </c>
      <c r="CC26" s="97">
        <f>MASTER_DATA_ESCALATED!CC26/(CC$18*1000)</f>
        <v>0</v>
      </c>
      <c r="CD26" s="97">
        <f>MASTER_DATA_ESCALATED!CD26/(CD$18*1000)</f>
        <v>0</v>
      </c>
      <c r="CE26" s="97">
        <f>MASTER_DATA_ESCALATED!CE26/(CE$18*1000)</f>
        <v>0</v>
      </c>
      <c r="CF26" s="97">
        <f>MASTER_DATA_ESCALATED!CF26/(CF$18*1000)</f>
        <v>0</v>
      </c>
      <c r="CG26" s="97">
        <f>MASTER_DATA_ESCALATED!CG26/(CG$18*1000)</f>
        <v>0</v>
      </c>
      <c r="CH26" s="97">
        <f>MASTER_DATA_ESCALATED!CH26/(CH$18*1000)</f>
        <v>0</v>
      </c>
      <c r="CI26" s="97">
        <f>MASTER_DATA_ESCALATED!CI26/(CI$18*1000)</f>
        <v>0</v>
      </c>
      <c r="CJ26" s="97">
        <f>MASTER_DATA_ESCALATED!CJ26/(CJ$18*1000)</f>
        <v>0</v>
      </c>
      <c r="CK26" s="97">
        <f>MASTER_DATA_ESCALATED!CK26/(CK$18*1000)</f>
        <v>0</v>
      </c>
      <c r="CL26" s="97">
        <f>MASTER_DATA_ESCALATED!CL26/(CL$18*1000)</f>
        <v>0</v>
      </c>
      <c r="CM26" s="97">
        <f>MASTER_DATA_ESCALATED!CM26/(CM$18*1000)</f>
        <v>0</v>
      </c>
      <c r="CN26" s="97">
        <f>MASTER_DATA_ESCALATED!CN26/(CN$18*1000)</f>
        <v>0</v>
      </c>
      <c r="CO26" s="97">
        <f>MASTER_DATA_ESCALATED!CO26/(CO$18*1000)</f>
        <v>0</v>
      </c>
      <c r="CP26" s="97">
        <f>MASTER_DATA_ESCALATED!CP26/(CP$18*1000)</f>
        <v>0</v>
      </c>
      <c r="CQ26" s="97">
        <f>MASTER_DATA_ESCALATED!CQ26/(CQ$18*1000)</f>
        <v>0</v>
      </c>
      <c r="CR26" s="97">
        <f>MASTER_DATA_ESCALATED!CR26/(CR$18*1000)</f>
        <v>0</v>
      </c>
      <c r="CS26" s="97">
        <f>MASTER_DATA_ESCALATED!CS26/(CS$18*1000)</f>
        <v>0</v>
      </c>
      <c r="CT26" s="97">
        <f>MASTER_DATA_ESCALATED!CT26/(CT$18*1000)</f>
        <v>0</v>
      </c>
      <c r="CU26" s="97">
        <f>MASTER_DATA_ESCALATED!CU26/(CU$18*1000)</f>
        <v>0</v>
      </c>
      <c r="CV26" s="97">
        <f>MASTER_DATA_ESCALATED!CV26/(CV$18*1000)</f>
        <v>0</v>
      </c>
      <c r="CW26" s="97">
        <f>MASTER_DATA_ESCALATED!CW26/(CW$18*1000)</f>
        <v>0</v>
      </c>
      <c r="CX26" s="97">
        <f>MASTER_DATA_ESCALATED!CX26/(CX$18*1000)</f>
        <v>0</v>
      </c>
      <c r="CY26" s="97">
        <f>MASTER_DATA_ESCALATED!CY26/(CY$18*1000)</f>
        <v>0</v>
      </c>
      <c r="CZ26" s="97">
        <f>MASTER_DATA_ESCALATED!CZ26/(CZ$18*1000)</f>
        <v>0</v>
      </c>
      <c r="DA26" s="97" t="e">
        <f>MASTER_DATA_ESCALATED!DA26/(DA$18*1000)</f>
        <v>#DIV/0!</v>
      </c>
      <c r="DB26" s="97" t="e">
        <f>MASTER_DATA_ESCALATED!DB26/(DB$18*1000)</f>
        <v>#DIV/0!</v>
      </c>
      <c r="DC26" s="97" t="e">
        <f>MASTER_DATA_ESCALATED!DC26/(DC$18*1000)</f>
        <v>#DIV/0!</v>
      </c>
      <c r="DD26" s="97" t="e">
        <f>MASTER_DATA_ESCALATED!DD26/(DD$18*1000)</f>
        <v>#N/A</v>
      </c>
      <c r="DE26" s="97">
        <f>MASTER_DATA_ESCALATED!DE26/(DE$18*1000)</f>
        <v>0</v>
      </c>
      <c r="DF26" s="97">
        <f>MASTER_DATA_ESCALATED!DF26/(DF$18*1000)</f>
        <v>0</v>
      </c>
      <c r="DG26" s="97">
        <f>MASTER_DATA_ESCALATED!DG26/(DG$18*1000)</f>
        <v>0</v>
      </c>
      <c r="DH26" s="97">
        <f>MASTER_DATA_ESCALATED!DH26/(DH$18*1000)</f>
        <v>0</v>
      </c>
      <c r="DI26" s="97">
        <f>MASTER_DATA_ESCALATED!DI26/(DI$18*1000)</f>
        <v>0</v>
      </c>
      <c r="DJ26" s="97">
        <f>MASTER_DATA_ESCALATED!DJ26/(DJ$18*1000)</f>
        <v>0</v>
      </c>
      <c r="DK26" s="97">
        <f>MASTER_DATA_ESCALATED!DK26/(DK$18*1000)</f>
        <v>0</v>
      </c>
      <c r="DL26" s="97">
        <f>MASTER_DATA_ESCALATED!DL26/(DL$18*1000)</f>
        <v>0</v>
      </c>
      <c r="DM26" s="97">
        <f>MASTER_DATA_ESCALATED!DM26/(DM$18*1000)</f>
        <v>0</v>
      </c>
      <c r="DN26" s="97">
        <f>MASTER_DATA_ESCALATED!DN26/(DN$18*1000)</f>
        <v>0</v>
      </c>
      <c r="DO26" s="97">
        <f>MASTER_DATA_ESCALATED!DO26/(DO$18*1000)</f>
        <v>0</v>
      </c>
      <c r="DP26" s="97">
        <f>MASTER_DATA_ESCALATED!DP26/(DP$18*1000)</f>
        <v>0</v>
      </c>
      <c r="DQ26" s="97">
        <f>MASTER_DATA_ESCALATED!DQ26/(DQ$18*1000)</f>
        <v>0</v>
      </c>
      <c r="DR26" s="97">
        <f>MASTER_DATA_ESCALATED!DR26/(DR$18*1000)</f>
        <v>0</v>
      </c>
      <c r="DS26" s="97">
        <f>MASTER_DATA_ESCALATED!DS26/(DS$18*1000)</f>
        <v>0</v>
      </c>
      <c r="DT26" s="97">
        <f>MASTER_DATA_ESCALATED!DT26/(DT$18*1000)</f>
        <v>0</v>
      </c>
      <c r="DU26" s="97">
        <f>MASTER_DATA_ESCALATED!DU26/(DU$18*1000)</f>
        <v>0</v>
      </c>
      <c r="DV26" s="97">
        <f>MASTER_DATA_ESCALATED!DV26/(DV$18*1000)</f>
        <v>0</v>
      </c>
      <c r="DW26" s="97">
        <f>MASTER_DATA_ESCALATED!DW26/(DW$18*1000)</f>
        <v>0</v>
      </c>
      <c r="DX26" s="97">
        <f>MASTER_DATA_ESCALATED!DX26/(DX$18*1000)</f>
        <v>0</v>
      </c>
      <c r="DY26" s="97">
        <f>MASTER_DATA_ESCALATED!DY26/(DY$18*1000)</f>
        <v>0</v>
      </c>
      <c r="DZ26" s="97">
        <f>MASTER_DATA_ESCALATED!DZ26/(DZ$18*1000)</f>
        <v>0</v>
      </c>
      <c r="EA26" s="97">
        <f>MASTER_DATA_ESCALATED!EA26/(EA$18*1000)</f>
        <v>0</v>
      </c>
      <c r="EB26" s="97">
        <f>MASTER_DATA_ESCALATED!EB26/(EB$18*1000)</f>
        <v>0</v>
      </c>
      <c r="EC26" s="97" t="e">
        <f>MASTER_DATA_ESCALATED!EC26/(EC$18*1000)</f>
        <v>#DIV/0!</v>
      </c>
      <c r="ED26" s="97" t="e">
        <f>MASTER_DATA_ESCALATED!ED26/(ED$18*1000)</f>
        <v>#DIV/0!</v>
      </c>
      <c r="EE26" s="97" t="e">
        <f>MASTER_DATA_ESCALATED!EE26/(EE$18*1000)</f>
        <v>#DIV/0!</v>
      </c>
      <c r="EF26" s="97" t="e">
        <f>MASTER_DATA_ESCALATED!EF26/(EF$18*1000)</f>
        <v>#VALUE!</v>
      </c>
      <c r="EG26" s="97">
        <f>MASTER_DATA_ESCALATED!EG26/(EG$18*1000)</f>
        <v>0</v>
      </c>
      <c r="EH26" s="97">
        <f>MASTER_DATA_ESCALATED!EH26/(EH$18*1000)</f>
        <v>0</v>
      </c>
      <c r="EI26" s="97">
        <f>MASTER_DATA_ESCALATED!EI26/(EI$18*1000)</f>
        <v>0</v>
      </c>
      <c r="EJ26" s="97">
        <f>MASTER_DATA_ESCALATED!EJ26/(EJ$18*1000)</f>
        <v>0</v>
      </c>
      <c r="EK26" s="97">
        <f>MASTER_DATA_ESCALATED!EK26/(EK$18*1000)</f>
        <v>0</v>
      </c>
      <c r="EL26" s="97">
        <f>MASTER_DATA_ESCALATED!EL26/(EL$18*1000)</f>
        <v>0</v>
      </c>
      <c r="EM26" s="97">
        <f>MASTER_DATA_ESCALATED!EM26/(EM$18*1000)</f>
        <v>0</v>
      </c>
      <c r="EN26" s="97">
        <f>MASTER_DATA_ESCALATED!EN26/(EN$18*1000)</f>
        <v>0</v>
      </c>
      <c r="EO26" s="97">
        <f>MASTER_DATA_ESCALATED!EO26/(EO$18*1000)</f>
        <v>0</v>
      </c>
      <c r="EP26" s="97">
        <f>MASTER_DATA_ESCALATED!EP26/(EP$18*1000)</f>
        <v>0</v>
      </c>
      <c r="EQ26" s="97">
        <f>MASTER_DATA_ESCALATED!EQ26/(EQ$18*1000)</f>
        <v>0</v>
      </c>
      <c r="ER26" s="97">
        <f>MASTER_DATA_ESCALATED!ER26/(ER$18*1000)</f>
        <v>0</v>
      </c>
      <c r="ES26" s="97">
        <f>MASTER_DATA_ESCALATED!ES26/(ES$18*1000)</f>
        <v>0</v>
      </c>
      <c r="ET26" s="97">
        <f>MASTER_DATA_ESCALATED!ET26/(ET$18*1000)</f>
        <v>0</v>
      </c>
      <c r="EU26" s="97">
        <f>MASTER_DATA_ESCALATED!EU26/(EU$18*1000)</f>
        <v>0</v>
      </c>
      <c r="EV26" s="97">
        <f>MASTER_DATA_ESCALATED!EV26/(EV$18*1000)</f>
        <v>0</v>
      </c>
      <c r="EW26" s="97">
        <f>MASTER_DATA_ESCALATED!EW26/(EW$18*1000)</f>
        <v>0</v>
      </c>
      <c r="EX26" s="97">
        <f>MASTER_DATA_ESCALATED!EX26/(EX$18*1000)</f>
        <v>0</v>
      </c>
      <c r="EY26" s="97">
        <f>MASTER_DATA_ESCALATED!EY26/(EY$18*1000)</f>
        <v>0</v>
      </c>
      <c r="EZ26" s="97">
        <f>MASTER_DATA_ESCALATED!EZ26/(EZ$18*1000)</f>
        <v>0</v>
      </c>
      <c r="FA26" s="97">
        <f>MASTER_DATA_ESCALATED!FA26/(FA$18*1000)</f>
        <v>0</v>
      </c>
      <c r="FB26" s="97">
        <f>MASTER_DATA_ESCALATED!FB26/(FB$18*1000)</f>
        <v>0</v>
      </c>
      <c r="FC26" s="97">
        <f>MASTER_DATA_ESCALATED!FC26/(FC$18*1000)</f>
        <v>0</v>
      </c>
      <c r="FD26" s="97">
        <f>MASTER_DATA_ESCALATED!FD26/(FD$18*1000)</f>
        <v>0</v>
      </c>
      <c r="FE26" s="97">
        <f>MASTER_DATA_ESCALATED!FE26/(FE$18*1000)</f>
        <v>0</v>
      </c>
      <c r="FF26" s="97">
        <f>MASTER_DATA_ESCALATED!FF26/(FF$18*1000)</f>
        <v>0</v>
      </c>
      <c r="FG26" s="97">
        <f>MASTER_DATA_ESCALATED!FG26/(FG$18*1000)</f>
        <v>0</v>
      </c>
      <c r="FH26" s="97">
        <f>MASTER_DATA_ESCALATED!FH26/(FH$18*1000)</f>
        <v>0</v>
      </c>
      <c r="FI26" s="97">
        <f>MASTER_DATA_ESCALATED!FI26/(FI$18*1000)</f>
        <v>0</v>
      </c>
      <c r="FJ26" s="97">
        <f>MASTER_DATA_ESCALATED!FJ26/(FJ$18*1000)</f>
        <v>0</v>
      </c>
      <c r="FK26" s="97">
        <f>MASTER_DATA_ESCALATED!FK26/(FK$18*1000)</f>
        <v>0</v>
      </c>
      <c r="FL26" s="97">
        <f>MASTER_DATA_ESCALATED!FL26/(FL$18*1000)</f>
        <v>0</v>
      </c>
      <c r="FM26" s="97">
        <f>MASTER_DATA_ESCALATED!FM26/(FM$18*1000)</f>
        <v>0</v>
      </c>
      <c r="FN26" s="97">
        <f>MASTER_DATA_ESCALATED!FN26/(FN$18*1000)</f>
        <v>0</v>
      </c>
      <c r="FO26" s="97">
        <f>MASTER_DATA_ESCALATED!FO26/(FO$18*1000)</f>
        <v>0</v>
      </c>
      <c r="FP26" s="97">
        <f>MASTER_DATA_ESCALATED!FP26/(FP$18*1000)</f>
        <v>0</v>
      </c>
      <c r="FQ26" s="97">
        <f>MASTER_DATA_ESCALATED!FQ26/(FQ$18*1000)</f>
        <v>0</v>
      </c>
      <c r="FR26" s="97">
        <f>MASTER_DATA_ESCALATED!FR26/(FR$18*1000)</f>
        <v>0</v>
      </c>
      <c r="FS26" s="97">
        <f>MASTER_DATA_ESCALATED!FS26/(FS$18*1000)</f>
        <v>0</v>
      </c>
      <c r="FT26" s="97">
        <f>MASTER_DATA_ESCALATED!FT26/(FT$18*1000)</f>
        <v>0</v>
      </c>
      <c r="FU26" s="97">
        <f>MASTER_DATA_ESCALATED!FU26/(FU$18*1000)</f>
        <v>0</v>
      </c>
      <c r="FV26" s="97">
        <f>MASTER_DATA_ESCALATED!FV26/(FV$18*1000)</f>
        <v>0</v>
      </c>
      <c r="FW26" s="97">
        <f>MASTER_DATA_ESCALATED!FW26/(FW$18*1000)</f>
        <v>0</v>
      </c>
      <c r="FX26" s="97">
        <f>MASTER_DATA_ESCALATED!FX26/(FX$18*1000)</f>
        <v>0</v>
      </c>
      <c r="FY26" s="97">
        <f>MASTER_DATA_ESCALATED!FY26/(FY$18*1000)</f>
        <v>0</v>
      </c>
      <c r="FZ26" s="97">
        <f>MASTER_DATA_ESCALATED!FZ26/(FZ$18*1000)</f>
        <v>0</v>
      </c>
      <c r="GA26" s="97">
        <f>MASTER_DATA_ESCALATED!GA26/(GA$18*1000)</f>
        <v>0</v>
      </c>
      <c r="GB26" s="97">
        <f>MASTER_DATA_ESCALATED!GB26/(GB$18*1000)</f>
        <v>0</v>
      </c>
      <c r="GC26" s="97">
        <f>MASTER_DATA_ESCALATED!GC26/(GC$18*1000)</f>
        <v>0</v>
      </c>
      <c r="GD26" s="97">
        <f>MASTER_DATA_ESCALATED!GD26/(GD$18*1000)</f>
        <v>0</v>
      </c>
      <c r="GE26" s="97">
        <f>MASTER_DATA_ESCALATED!GE26/(GE$18*1000)</f>
        <v>0</v>
      </c>
      <c r="GF26" s="97">
        <f>MASTER_DATA_ESCALATED!GF26/(GF$18*1000)</f>
        <v>0</v>
      </c>
      <c r="GG26" s="97">
        <f>MASTER_DATA_ESCALATED!GG26/(GG$18*1000)</f>
        <v>0</v>
      </c>
      <c r="GH26" s="97">
        <f>MASTER_DATA_ESCALATED!GH26/(GH$18*1000)</f>
        <v>0</v>
      </c>
      <c r="GI26" s="97">
        <f>MASTER_DATA_ESCALATED!GI26/(GI$18*1000)</f>
        <v>0</v>
      </c>
      <c r="GJ26" s="97">
        <f>MASTER_DATA_ESCALATED!GJ26/(GJ$18*1000)</f>
        <v>0</v>
      </c>
      <c r="GK26" s="97">
        <f>MASTER_DATA_ESCALATED!GK26/(GK$18*1000)</f>
        <v>0</v>
      </c>
      <c r="GL26" s="97">
        <f>MASTER_DATA_ESCALATED!GL26/(GL$18*1000)</f>
        <v>0</v>
      </c>
      <c r="GM26" s="97">
        <f>MASTER_DATA_ESCALATED!GM26/(GM$18*1000)</f>
        <v>0</v>
      </c>
      <c r="GN26" s="97">
        <f>MASTER_DATA_ESCALATED!GN26/(GN$18*1000)</f>
        <v>0</v>
      </c>
      <c r="GO26" s="97">
        <f>MASTER_DATA_ESCALATED!GO26/(GO$18*1000)</f>
        <v>0</v>
      </c>
      <c r="GP26" s="97">
        <f>MASTER_DATA_ESCALATED!GP26/(GP$18*1000)</f>
        <v>0</v>
      </c>
      <c r="GQ26" s="97">
        <f>MASTER_DATA_ESCALATED!GQ26/(GQ$18*1000)</f>
        <v>0</v>
      </c>
      <c r="GR26" s="97">
        <f>MASTER_DATA_ESCALATED!GR26/(GR$18*1000)</f>
        <v>0</v>
      </c>
      <c r="GS26" s="97">
        <f>MASTER_DATA_ESCALATED!GS26/(GS$18*1000)</f>
        <v>0</v>
      </c>
      <c r="GT26" s="97">
        <f>MASTER_DATA_ESCALATED!GT26/(GT$18*1000)</f>
        <v>0</v>
      </c>
      <c r="GU26" s="97">
        <f>MASTER_DATA_ESCALATED!GU26/(GU$18*1000)</f>
        <v>0</v>
      </c>
      <c r="GV26" s="97">
        <f>MASTER_DATA_ESCALATED!GV26/(GV$18*1000)</f>
        <v>0</v>
      </c>
      <c r="GW26" s="97" t="e">
        <f>MASTER_DATA_ESCALATED!#REF!/(GW$18*1000)</f>
        <v>#REF!</v>
      </c>
      <c r="GX26" s="97" t="e">
        <f>MASTER_DATA_ESCALATED!#REF!/(GX$18*1000)</f>
        <v>#REF!</v>
      </c>
      <c r="GY26" s="97" t="e">
        <f>MASTER_DATA_ESCALATED!#REF!/(GY$18*1000)</f>
        <v>#REF!</v>
      </c>
    </row>
    <row r="27" spans="2:207" hidden="1" outlineLevel="2" x14ac:dyDescent="0.3">
      <c r="B27" s="21">
        <f t="shared" si="1"/>
        <v>10</v>
      </c>
      <c r="C27" s="52">
        <f t="shared" si="0"/>
        <v>122</v>
      </c>
      <c r="D27" s="77"/>
      <c r="E27" s="52"/>
      <c r="F27" s="52">
        <v>122</v>
      </c>
      <c r="G27" s="78"/>
      <c r="H27" s="35" t="s">
        <v>29</v>
      </c>
      <c r="I27" s="97">
        <f>MASTER_DATA_ESCALATED!I27/(I$18*1000)</f>
        <v>0</v>
      </c>
      <c r="J27" s="97">
        <f>MASTER_DATA_ESCALATED!J27/(J$18*1000)</f>
        <v>0</v>
      </c>
      <c r="K27" s="97">
        <f>MASTER_DATA_ESCALATED!K27/(K$18*1000)</f>
        <v>0</v>
      </c>
      <c r="L27" s="97">
        <f>MASTER_DATA_ESCALATED!L27/(L$18*1000)</f>
        <v>0</v>
      </c>
      <c r="M27" s="97">
        <f>MASTER_DATA_ESCALATED!M27/(M$18*1000)</f>
        <v>0</v>
      </c>
      <c r="N27" s="97">
        <f>MASTER_DATA_ESCALATED!N27/(N$18*1000)</f>
        <v>0</v>
      </c>
      <c r="O27" s="97">
        <f>MASTER_DATA_ESCALATED!O27/(O$18*1000)</f>
        <v>0</v>
      </c>
      <c r="P27" s="97">
        <f>MASTER_DATA_ESCALATED!P27/(P$18*1000)</f>
        <v>0</v>
      </c>
      <c r="Q27" s="97">
        <f>MASTER_DATA_ESCALATED!Q27/(Q$18*1000)</f>
        <v>0</v>
      </c>
      <c r="R27" s="97">
        <f>MASTER_DATA_ESCALATED!R27/(R$18*1000)</f>
        <v>0</v>
      </c>
      <c r="S27" s="97">
        <f>MASTER_DATA_ESCALATED!S27/(S$18*1000)</f>
        <v>0</v>
      </c>
      <c r="T27" s="97">
        <f>MASTER_DATA_ESCALATED!T27/(T$18*1000)</f>
        <v>0</v>
      </c>
      <c r="U27" s="97">
        <f>MASTER_DATA_ESCALATED!U27/(U$18*1000)</f>
        <v>0</v>
      </c>
      <c r="V27" s="97">
        <f>MASTER_DATA_ESCALATED!V27/(V$18*1000)</f>
        <v>0</v>
      </c>
      <c r="W27" s="97">
        <f>MASTER_DATA_ESCALATED!W27/(W$18*1000)</f>
        <v>0</v>
      </c>
      <c r="X27" s="97">
        <f>MASTER_DATA_ESCALATED!X27/(X$18*1000)</f>
        <v>0</v>
      </c>
      <c r="Y27" s="97">
        <f>MASTER_DATA_ESCALATED!Y27/(Y$18*1000)</f>
        <v>0</v>
      </c>
      <c r="Z27" s="97">
        <f>MASTER_DATA_ESCALATED!Z27/(Z$18*1000)</f>
        <v>0</v>
      </c>
      <c r="AA27" s="97">
        <f>MASTER_DATA_ESCALATED!AA27/(AA$18*1000)</f>
        <v>0</v>
      </c>
      <c r="AB27" s="97">
        <f>MASTER_DATA_ESCALATED!AB27/(AB$18*1000)</f>
        <v>0</v>
      </c>
      <c r="AC27" s="97">
        <f>MASTER_DATA_ESCALATED!AC27/(AC$18*1000)</f>
        <v>0</v>
      </c>
      <c r="AD27" s="97">
        <f>MASTER_DATA_ESCALATED!AD27/(AD$18*1000)</f>
        <v>0</v>
      </c>
      <c r="AE27" s="97">
        <f>MASTER_DATA_ESCALATED!AE27/(AE$18*1000)</f>
        <v>0</v>
      </c>
      <c r="AF27" s="97">
        <f>MASTER_DATA_ESCALATED!AF27/(AF$18*1000)</f>
        <v>0</v>
      </c>
      <c r="AG27" s="97">
        <f>MASTER_DATA_ESCALATED!AG27/(AG$18*1000)</f>
        <v>0</v>
      </c>
      <c r="AH27" s="97">
        <f>MASTER_DATA_ESCALATED!AH27/(AH$18*1000)</f>
        <v>0</v>
      </c>
      <c r="AI27" s="97">
        <f>MASTER_DATA_ESCALATED!AI27/(AI$18*1000)</f>
        <v>0</v>
      </c>
      <c r="AJ27" s="97">
        <f>MASTER_DATA_ESCALATED!AJ27/(AJ$18*1000)</f>
        <v>0</v>
      </c>
      <c r="AK27" s="97">
        <f>MASTER_DATA_ESCALATED!AK27/(AK$18*1000)</f>
        <v>0</v>
      </c>
      <c r="AL27" s="97">
        <f>MASTER_DATA_ESCALATED!AL27/(AL$18*1000)</f>
        <v>0</v>
      </c>
      <c r="AM27" s="97">
        <f>MASTER_DATA_ESCALATED!AM27/(AM$18*1000)</f>
        <v>0</v>
      </c>
      <c r="AN27" s="97">
        <f>MASTER_DATA_ESCALATED!AN27/(AN$18*1000)</f>
        <v>0</v>
      </c>
      <c r="AO27" s="97">
        <f>MASTER_DATA_ESCALATED!AO27/(AO$18*1000)</f>
        <v>0</v>
      </c>
      <c r="AP27" s="97">
        <f>MASTER_DATA_ESCALATED!AP27/(AP$18*1000)</f>
        <v>0</v>
      </c>
      <c r="AQ27" s="97">
        <f>MASTER_DATA_ESCALATED!AQ27/(AQ$18*1000)</f>
        <v>0</v>
      </c>
      <c r="AR27" s="97">
        <f>MASTER_DATA_ESCALATED!AR27/(AR$18*1000)</f>
        <v>0</v>
      </c>
      <c r="AS27" s="97">
        <f>MASTER_DATA_ESCALATED!AS27/(AS$18*1000)</f>
        <v>0</v>
      </c>
      <c r="AT27" s="97">
        <f>MASTER_DATA_ESCALATED!AT27/(AT$18*1000)</f>
        <v>0</v>
      </c>
      <c r="AU27" s="97">
        <f>MASTER_DATA_ESCALATED!AU27/(AU$18*1000)</f>
        <v>0</v>
      </c>
      <c r="AV27" s="97">
        <f>MASTER_DATA_ESCALATED!AV27/(AV$18*1000)</f>
        <v>0</v>
      </c>
      <c r="AW27" s="97">
        <f>MASTER_DATA_ESCALATED!AW27/(AW$18*1000)</f>
        <v>0</v>
      </c>
      <c r="AX27" s="97">
        <f>MASTER_DATA_ESCALATED!AX27/(AX$18*1000)</f>
        <v>0</v>
      </c>
      <c r="AY27" s="97">
        <f>MASTER_DATA_ESCALATED!AY27/(AY$18*1000)</f>
        <v>0</v>
      </c>
      <c r="AZ27" s="97">
        <f>MASTER_DATA_ESCALATED!AZ27/(AZ$18*1000)</f>
        <v>0</v>
      </c>
      <c r="BA27" s="97">
        <f>MASTER_DATA_ESCALATED!BA27/(BA$18*1000)</f>
        <v>0</v>
      </c>
      <c r="BB27" s="97">
        <f>MASTER_DATA_ESCALATED!BB27/(BB$18*1000)</f>
        <v>0</v>
      </c>
      <c r="BC27" s="97">
        <f>MASTER_DATA_ESCALATED!BC27/(BC$18*1000)</f>
        <v>0</v>
      </c>
      <c r="BD27" s="97">
        <f>MASTER_DATA_ESCALATED!BD27/(BD$18*1000)</f>
        <v>0</v>
      </c>
      <c r="BE27" s="97">
        <f>MASTER_DATA_ESCALATED!BE27/(BE$18*1000)</f>
        <v>0</v>
      </c>
      <c r="BF27" s="97">
        <f>MASTER_DATA_ESCALATED!BF27/(BF$18*1000)</f>
        <v>0</v>
      </c>
      <c r="BG27" s="97">
        <f>MASTER_DATA_ESCALATED!BG27/(BG$18*1000)</f>
        <v>0</v>
      </c>
      <c r="BH27" s="97">
        <f>MASTER_DATA_ESCALATED!BH27/(BH$18*1000)</f>
        <v>0</v>
      </c>
      <c r="BI27" s="97">
        <f>MASTER_DATA_ESCALATED!BI27/(BI$18*1000)</f>
        <v>0</v>
      </c>
      <c r="BJ27" s="97">
        <f>MASTER_DATA_ESCALATED!BJ27/(BJ$18*1000)</f>
        <v>0</v>
      </c>
      <c r="BK27" s="97">
        <f>MASTER_DATA_ESCALATED!BK27/(BK$18*1000)</f>
        <v>0</v>
      </c>
      <c r="BL27" s="97">
        <f>MASTER_DATA_ESCALATED!BL27/(BL$18*1000)</f>
        <v>0</v>
      </c>
      <c r="BM27" s="97">
        <f>MASTER_DATA_ESCALATED!BM27/(BM$18*1000)</f>
        <v>0</v>
      </c>
      <c r="BN27" s="97">
        <f>MASTER_DATA_ESCALATED!BN27/(BN$18*1000)</f>
        <v>0</v>
      </c>
      <c r="BO27" s="97">
        <f>MASTER_DATA_ESCALATED!BO27/(BO$18*1000)</f>
        <v>0</v>
      </c>
      <c r="BP27" s="97">
        <f>MASTER_DATA_ESCALATED!BP27/(BP$18*1000)</f>
        <v>0</v>
      </c>
      <c r="BQ27" s="97">
        <f>MASTER_DATA_ESCALATED!BQ27/(BQ$18*1000)</f>
        <v>0</v>
      </c>
      <c r="BR27" s="97">
        <f>MASTER_DATA_ESCALATED!BR27/(BR$18*1000)</f>
        <v>0</v>
      </c>
      <c r="BS27" s="97">
        <f>MASTER_DATA_ESCALATED!BS27/(BS$18*1000)</f>
        <v>0</v>
      </c>
      <c r="BT27" s="97">
        <f>MASTER_DATA_ESCALATED!BT27/(BT$18*1000)</f>
        <v>0</v>
      </c>
      <c r="BU27" s="97">
        <f>MASTER_DATA_ESCALATED!BU27/(BU$18*1000)</f>
        <v>0</v>
      </c>
      <c r="BV27" s="97">
        <f>MASTER_DATA_ESCALATED!BV27/(BV$18*1000)</f>
        <v>0</v>
      </c>
      <c r="BW27" s="97">
        <f>MASTER_DATA_ESCALATED!BW27/(BW$18*1000)</f>
        <v>0</v>
      </c>
      <c r="BX27" s="97">
        <f>MASTER_DATA_ESCALATED!BX27/(BX$18*1000)</f>
        <v>0</v>
      </c>
      <c r="BY27" s="97">
        <f>MASTER_DATA_ESCALATED!BY27/(BY$18*1000)</f>
        <v>0</v>
      </c>
      <c r="BZ27" s="97">
        <f>MASTER_DATA_ESCALATED!BZ27/(BZ$18*1000)</f>
        <v>0</v>
      </c>
      <c r="CA27" s="97">
        <f>MASTER_DATA_ESCALATED!CA27/(CA$18*1000)</f>
        <v>0</v>
      </c>
      <c r="CB27" s="97">
        <f>MASTER_DATA_ESCALATED!CB27/(CB$18*1000)</f>
        <v>0</v>
      </c>
      <c r="CC27" s="97">
        <f>MASTER_DATA_ESCALATED!CC27/(CC$18*1000)</f>
        <v>0</v>
      </c>
      <c r="CD27" s="97">
        <f>MASTER_DATA_ESCALATED!CD27/(CD$18*1000)</f>
        <v>0</v>
      </c>
      <c r="CE27" s="97">
        <f>MASTER_DATA_ESCALATED!CE27/(CE$18*1000)</f>
        <v>0</v>
      </c>
      <c r="CF27" s="97">
        <f>MASTER_DATA_ESCALATED!CF27/(CF$18*1000)</f>
        <v>0</v>
      </c>
      <c r="CG27" s="97">
        <f>MASTER_DATA_ESCALATED!CG27/(CG$18*1000)</f>
        <v>0</v>
      </c>
      <c r="CH27" s="97">
        <f>MASTER_DATA_ESCALATED!CH27/(CH$18*1000)</f>
        <v>0</v>
      </c>
      <c r="CI27" s="97">
        <f>MASTER_DATA_ESCALATED!CI27/(CI$18*1000)</f>
        <v>0</v>
      </c>
      <c r="CJ27" s="97">
        <f>MASTER_DATA_ESCALATED!CJ27/(CJ$18*1000)</f>
        <v>0</v>
      </c>
      <c r="CK27" s="97">
        <f>MASTER_DATA_ESCALATED!CK27/(CK$18*1000)</f>
        <v>0</v>
      </c>
      <c r="CL27" s="97">
        <f>MASTER_DATA_ESCALATED!CL27/(CL$18*1000)</f>
        <v>0</v>
      </c>
      <c r="CM27" s="97">
        <f>MASTER_DATA_ESCALATED!CM27/(CM$18*1000)</f>
        <v>0</v>
      </c>
      <c r="CN27" s="97">
        <f>MASTER_DATA_ESCALATED!CN27/(CN$18*1000)</f>
        <v>0</v>
      </c>
      <c r="CO27" s="97">
        <f>MASTER_DATA_ESCALATED!CO27/(CO$18*1000)</f>
        <v>0</v>
      </c>
      <c r="CP27" s="97">
        <f>MASTER_DATA_ESCALATED!CP27/(CP$18*1000)</f>
        <v>0</v>
      </c>
      <c r="CQ27" s="97">
        <f>MASTER_DATA_ESCALATED!CQ27/(CQ$18*1000)</f>
        <v>0</v>
      </c>
      <c r="CR27" s="97">
        <f>MASTER_DATA_ESCALATED!CR27/(CR$18*1000)</f>
        <v>0</v>
      </c>
      <c r="CS27" s="97">
        <f>MASTER_DATA_ESCALATED!CS27/(CS$18*1000)</f>
        <v>0</v>
      </c>
      <c r="CT27" s="97">
        <f>MASTER_DATA_ESCALATED!CT27/(CT$18*1000)</f>
        <v>0</v>
      </c>
      <c r="CU27" s="97">
        <f>MASTER_DATA_ESCALATED!CU27/(CU$18*1000)</f>
        <v>0</v>
      </c>
      <c r="CV27" s="97">
        <f>MASTER_DATA_ESCALATED!CV27/(CV$18*1000)</f>
        <v>0</v>
      </c>
      <c r="CW27" s="97">
        <f>MASTER_DATA_ESCALATED!CW27/(CW$18*1000)</f>
        <v>0</v>
      </c>
      <c r="CX27" s="97">
        <f>MASTER_DATA_ESCALATED!CX27/(CX$18*1000)</f>
        <v>0</v>
      </c>
      <c r="CY27" s="97">
        <f>MASTER_DATA_ESCALATED!CY27/(CY$18*1000)</f>
        <v>0</v>
      </c>
      <c r="CZ27" s="97">
        <f>MASTER_DATA_ESCALATED!CZ27/(CZ$18*1000)</f>
        <v>0</v>
      </c>
      <c r="DA27" s="97" t="e">
        <f>MASTER_DATA_ESCALATED!DA27/(DA$18*1000)</f>
        <v>#DIV/0!</v>
      </c>
      <c r="DB27" s="97" t="e">
        <f>MASTER_DATA_ESCALATED!DB27/(DB$18*1000)</f>
        <v>#DIV/0!</v>
      </c>
      <c r="DC27" s="97" t="e">
        <f>MASTER_DATA_ESCALATED!DC27/(DC$18*1000)</f>
        <v>#DIV/0!</v>
      </c>
      <c r="DD27" s="97" t="e">
        <f>MASTER_DATA_ESCALATED!DD27/(DD$18*1000)</f>
        <v>#N/A</v>
      </c>
      <c r="DE27" s="97">
        <f>MASTER_DATA_ESCALATED!DE27/(DE$18*1000)</f>
        <v>0</v>
      </c>
      <c r="DF27" s="97">
        <f>MASTER_DATA_ESCALATED!DF27/(DF$18*1000)</f>
        <v>0</v>
      </c>
      <c r="DG27" s="97">
        <f>MASTER_DATA_ESCALATED!DG27/(DG$18*1000)</f>
        <v>0</v>
      </c>
      <c r="DH27" s="97">
        <f>MASTER_DATA_ESCALATED!DH27/(DH$18*1000)</f>
        <v>0</v>
      </c>
      <c r="DI27" s="97">
        <f>MASTER_DATA_ESCALATED!DI27/(DI$18*1000)</f>
        <v>0</v>
      </c>
      <c r="DJ27" s="97">
        <f>MASTER_DATA_ESCALATED!DJ27/(DJ$18*1000)</f>
        <v>0</v>
      </c>
      <c r="DK27" s="97">
        <f>MASTER_DATA_ESCALATED!DK27/(DK$18*1000)</f>
        <v>0</v>
      </c>
      <c r="DL27" s="97">
        <f>MASTER_DATA_ESCALATED!DL27/(DL$18*1000)</f>
        <v>0</v>
      </c>
      <c r="DM27" s="97">
        <f>MASTER_DATA_ESCALATED!DM27/(DM$18*1000)</f>
        <v>0</v>
      </c>
      <c r="DN27" s="97">
        <f>MASTER_DATA_ESCALATED!DN27/(DN$18*1000)</f>
        <v>0</v>
      </c>
      <c r="DO27" s="97">
        <f>MASTER_DATA_ESCALATED!DO27/(DO$18*1000)</f>
        <v>0</v>
      </c>
      <c r="DP27" s="97">
        <f>MASTER_DATA_ESCALATED!DP27/(DP$18*1000)</f>
        <v>0</v>
      </c>
      <c r="DQ27" s="97">
        <f>MASTER_DATA_ESCALATED!DQ27/(DQ$18*1000)</f>
        <v>0</v>
      </c>
      <c r="DR27" s="97">
        <f>MASTER_DATA_ESCALATED!DR27/(DR$18*1000)</f>
        <v>0</v>
      </c>
      <c r="DS27" s="97">
        <f>MASTER_DATA_ESCALATED!DS27/(DS$18*1000)</f>
        <v>0</v>
      </c>
      <c r="DT27" s="97">
        <f>MASTER_DATA_ESCALATED!DT27/(DT$18*1000)</f>
        <v>0</v>
      </c>
      <c r="DU27" s="97">
        <f>MASTER_DATA_ESCALATED!DU27/(DU$18*1000)</f>
        <v>0</v>
      </c>
      <c r="DV27" s="97">
        <f>MASTER_DATA_ESCALATED!DV27/(DV$18*1000)</f>
        <v>0</v>
      </c>
      <c r="DW27" s="97">
        <f>MASTER_DATA_ESCALATED!DW27/(DW$18*1000)</f>
        <v>0</v>
      </c>
      <c r="DX27" s="97">
        <f>MASTER_DATA_ESCALATED!DX27/(DX$18*1000)</f>
        <v>0</v>
      </c>
      <c r="DY27" s="97">
        <f>MASTER_DATA_ESCALATED!DY27/(DY$18*1000)</f>
        <v>0</v>
      </c>
      <c r="DZ27" s="97">
        <f>MASTER_DATA_ESCALATED!DZ27/(DZ$18*1000)</f>
        <v>0</v>
      </c>
      <c r="EA27" s="97">
        <f>MASTER_DATA_ESCALATED!EA27/(EA$18*1000)</f>
        <v>0</v>
      </c>
      <c r="EB27" s="97">
        <f>MASTER_DATA_ESCALATED!EB27/(EB$18*1000)</f>
        <v>0</v>
      </c>
      <c r="EC27" s="97" t="e">
        <f>MASTER_DATA_ESCALATED!EC27/(EC$18*1000)</f>
        <v>#DIV/0!</v>
      </c>
      <c r="ED27" s="97" t="e">
        <f>MASTER_DATA_ESCALATED!ED27/(ED$18*1000)</f>
        <v>#DIV/0!</v>
      </c>
      <c r="EE27" s="97" t="e">
        <f>MASTER_DATA_ESCALATED!EE27/(EE$18*1000)</f>
        <v>#DIV/0!</v>
      </c>
      <c r="EF27" s="97" t="e">
        <f>MASTER_DATA_ESCALATED!EF27/(EF$18*1000)</f>
        <v>#VALUE!</v>
      </c>
      <c r="EG27" s="97">
        <f>MASTER_DATA_ESCALATED!EG27/(EG$18*1000)</f>
        <v>0</v>
      </c>
      <c r="EH27" s="97">
        <f>MASTER_DATA_ESCALATED!EH27/(EH$18*1000)</f>
        <v>0</v>
      </c>
      <c r="EI27" s="97">
        <f>MASTER_DATA_ESCALATED!EI27/(EI$18*1000)</f>
        <v>0</v>
      </c>
      <c r="EJ27" s="97">
        <f>MASTER_DATA_ESCALATED!EJ27/(EJ$18*1000)</f>
        <v>0</v>
      </c>
      <c r="EK27" s="97">
        <f>MASTER_DATA_ESCALATED!EK27/(EK$18*1000)</f>
        <v>0</v>
      </c>
      <c r="EL27" s="97">
        <f>MASTER_DATA_ESCALATED!EL27/(EL$18*1000)</f>
        <v>0</v>
      </c>
      <c r="EM27" s="97">
        <f>MASTER_DATA_ESCALATED!EM27/(EM$18*1000)</f>
        <v>0</v>
      </c>
      <c r="EN27" s="97">
        <f>MASTER_DATA_ESCALATED!EN27/(EN$18*1000)</f>
        <v>0</v>
      </c>
      <c r="EO27" s="97">
        <f>MASTER_DATA_ESCALATED!EO27/(EO$18*1000)</f>
        <v>0</v>
      </c>
      <c r="EP27" s="97">
        <f>MASTER_DATA_ESCALATED!EP27/(EP$18*1000)</f>
        <v>0</v>
      </c>
      <c r="EQ27" s="97">
        <f>MASTER_DATA_ESCALATED!EQ27/(EQ$18*1000)</f>
        <v>0</v>
      </c>
      <c r="ER27" s="97">
        <f>MASTER_DATA_ESCALATED!ER27/(ER$18*1000)</f>
        <v>0</v>
      </c>
      <c r="ES27" s="97">
        <f>MASTER_DATA_ESCALATED!ES27/(ES$18*1000)</f>
        <v>0</v>
      </c>
      <c r="ET27" s="97">
        <f>MASTER_DATA_ESCALATED!ET27/(ET$18*1000)</f>
        <v>0</v>
      </c>
      <c r="EU27" s="97">
        <f>MASTER_DATA_ESCALATED!EU27/(EU$18*1000)</f>
        <v>0</v>
      </c>
      <c r="EV27" s="97">
        <f>MASTER_DATA_ESCALATED!EV27/(EV$18*1000)</f>
        <v>0</v>
      </c>
      <c r="EW27" s="97">
        <f>MASTER_DATA_ESCALATED!EW27/(EW$18*1000)</f>
        <v>0</v>
      </c>
      <c r="EX27" s="97">
        <f>MASTER_DATA_ESCALATED!EX27/(EX$18*1000)</f>
        <v>0</v>
      </c>
      <c r="EY27" s="97">
        <f>MASTER_DATA_ESCALATED!EY27/(EY$18*1000)</f>
        <v>0</v>
      </c>
      <c r="EZ27" s="97">
        <f>MASTER_DATA_ESCALATED!EZ27/(EZ$18*1000)</f>
        <v>0</v>
      </c>
      <c r="FA27" s="97">
        <f>MASTER_DATA_ESCALATED!FA27/(FA$18*1000)</f>
        <v>0</v>
      </c>
      <c r="FB27" s="97">
        <f>MASTER_DATA_ESCALATED!FB27/(FB$18*1000)</f>
        <v>0</v>
      </c>
      <c r="FC27" s="97">
        <f>MASTER_DATA_ESCALATED!FC27/(FC$18*1000)</f>
        <v>0</v>
      </c>
      <c r="FD27" s="97">
        <f>MASTER_DATA_ESCALATED!FD27/(FD$18*1000)</f>
        <v>0</v>
      </c>
      <c r="FE27" s="97">
        <f>MASTER_DATA_ESCALATED!FE27/(FE$18*1000)</f>
        <v>0</v>
      </c>
      <c r="FF27" s="97">
        <f>MASTER_DATA_ESCALATED!FF27/(FF$18*1000)</f>
        <v>0</v>
      </c>
      <c r="FG27" s="97">
        <f>MASTER_DATA_ESCALATED!FG27/(FG$18*1000)</f>
        <v>0</v>
      </c>
      <c r="FH27" s="97">
        <f>MASTER_DATA_ESCALATED!FH27/(FH$18*1000)</f>
        <v>0</v>
      </c>
      <c r="FI27" s="97">
        <f>MASTER_DATA_ESCALATED!FI27/(FI$18*1000)</f>
        <v>0</v>
      </c>
      <c r="FJ27" s="97">
        <f>MASTER_DATA_ESCALATED!FJ27/(FJ$18*1000)</f>
        <v>0</v>
      </c>
      <c r="FK27" s="97">
        <f>MASTER_DATA_ESCALATED!FK27/(FK$18*1000)</f>
        <v>0</v>
      </c>
      <c r="FL27" s="97">
        <f>MASTER_DATA_ESCALATED!FL27/(FL$18*1000)</f>
        <v>0</v>
      </c>
      <c r="FM27" s="97">
        <f>MASTER_DATA_ESCALATED!FM27/(FM$18*1000)</f>
        <v>0</v>
      </c>
      <c r="FN27" s="97">
        <f>MASTER_DATA_ESCALATED!FN27/(FN$18*1000)</f>
        <v>0</v>
      </c>
      <c r="FO27" s="97">
        <f>MASTER_DATA_ESCALATED!FO27/(FO$18*1000)</f>
        <v>0</v>
      </c>
      <c r="FP27" s="97">
        <f>MASTER_DATA_ESCALATED!FP27/(FP$18*1000)</f>
        <v>0</v>
      </c>
      <c r="FQ27" s="97">
        <f>MASTER_DATA_ESCALATED!FQ27/(FQ$18*1000)</f>
        <v>0</v>
      </c>
      <c r="FR27" s="97">
        <f>MASTER_DATA_ESCALATED!FR27/(FR$18*1000)</f>
        <v>0</v>
      </c>
      <c r="FS27" s="97">
        <f>MASTER_DATA_ESCALATED!FS27/(FS$18*1000)</f>
        <v>0</v>
      </c>
      <c r="FT27" s="97">
        <f>MASTER_DATA_ESCALATED!FT27/(FT$18*1000)</f>
        <v>0</v>
      </c>
      <c r="FU27" s="97">
        <f>MASTER_DATA_ESCALATED!FU27/(FU$18*1000)</f>
        <v>0</v>
      </c>
      <c r="FV27" s="97">
        <f>MASTER_DATA_ESCALATED!FV27/(FV$18*1000)</f>
        <v>0</v>
      </c>
      <c r="FW27" s="97">
        <f>MASTER_DATA_ESCALATED!FW27/(FW$18*1000)</f>
        <v>0</v>
      </c>
      <c r="FX27" s="97">
        <f>MASTER_DATA_ESCALATED!FX27/(FX$18*1000)</f>
        <v>0</v>
      </c>
      <c r="FY27" s="97">
        <f>MASTER_DATA_ESCALATED!FY27/(FY$18*1000)</f>
        <v>0</v>
      </c>
      <c r="FZ27" s="97">
        <f>MASTER_DATA_ESCALATED!FZ27/(FZ$18*1000)</f>
        <v>0</v>
      </c>
      <c r="GA27" s="97">
        <f>MASTER_DATA_ESCALATED!GA27/(GA$18*1000)</f>
        <v>0</v>
      </c>
      <c r="GB27" s="97">
        <f>MASTER_DATA_ESCALATED!GB27/(GB$18*1000)</f>
        <v>0</v>
      </c>
      <c r="GC27" s="97">
        <f>MASTER_DATA_ESCALATED!GC27/(GC$18*1000)</f>
        <v>0</v>
      </c>
      <c r="GD27" s="97">
        <f>MASTER_DATA_ESCALATED!GD27/(GD$18*1000)</f>
        <v>0</v>
      </c>
      <c r="GE27" s="97">
        <f>MASTER_DATA_ESCALATED!GE27/(GE$18*1000)</f>
        <v>0</v>
      </c>
      <c r="GF27" s="97">
        <f>MASTER_DATA_ESCALATED!GF27/(GF$18*1000)</f>
        <v>0</v>
      </c>
      <c r="GG27" s="97">
        <f>MASTER_DATA_ESCALATED!GG27/(GG$18*1000)</f>
        <v>0</v>
      </c>
      <c r="GH27" s="97">
        <f>MASTER_DATA_ESCALATED!GH27/(GH$18*1000)</f>
        <v>0</v>
      </c>
      <c r="GI27" s="97">
        <f>MASTER_DATA_ESCALATED!GI27/(GI$18*1000)</f>
        <v>0</v>
      </c>
      <c r="GJ27" s="97">
        <f>MASTER_DATA_ESCALATED!GJ27/(GJ$18*1000)</f>
        <v>0</v>
      </c>
      <c r="GK27" s="97">
        <f>MASTER_DATA_ESCALATED!GK27/(GK$18*1000)</f>
        <v>0</v>
      </c>
      <c r="GL27" s="97">
        <f>MASTER_DATA_ESCALATED!GL27/(GL$18*1000)</f>
        <v>0</v>
      </c>
      <c r="GM27" s="97">
        <f>MASTER_DATA_ESCALATED!GM27/(GM$18*1000)</f>
        <v>0</v>
      </c>
      <c r="GN27" s="97">
        <f>MASTER_DATA_ESCALATED!GN27/(GN$18*1000)</f>
        <v>0</v>
      </c>
      <c r="GO27" s="97">
        <f>MASTER_DATA_ESCALATED!GO27/(GO$18*1000)</f>
        <v>0</v>
      </c>
      <c r="GP27" s="97">
        <f>MASTER_DATA_ESCALATED!GP27/(GP$18*1000)</f>
        <v>0</v>
      </c>
      <c r="GQ27" s="97">
        <f>MASTER_DATA_ESCALATED!GQ27/(GQ$18*1000)</f>
        <v>0</v>
      </c>
      <c r="GR27" s="97">
        <f>MASTER_DATA_ESCALATED!GR27/(GR$18*1000)</f>
        <v>0</v>
      </c>
      <c r="GS27" s="97">
        <f>MASTER_DATA_ESCALATED!GS27/(GS$18*1000)</f>
        <v>0</v>
      </c>
      <c r="GT27" s="97">
        <f>MASTER_DATA_ESCALATED!GT27/(GT$18*1000)</f>
        <v>0</v>
      </c>
      <c r="GU27" s="97">
        <f>MASTER_DATA_ESCALATED!GU27/(GU$18*1000)</f>
        <v>0</v>
      </c>
      <c r="GV27" s="97">
        <f>MASTER_DATA_ESCALATED!GV27/(GV$18*1000)</f>
        <v>0</v>
      </c>
      <c r="GW27" s="97" t="e">
        <f>MASTER_DATA_ESCALATED!#REF!/(GW$18*1000)</f>
        <v>#REF!</v>
      </c>
      <c r="GX27" s="97" t="e">
        <f>MASTER_DATA_ESCALATED!#REF!/(GX$18*1000)</f>
        <v>#REF!</v>
      </c>
      <c r="GY27" s="97" t="e">
        <f>MASTER_DATA_ESCALATED!#REF!/(GY$18*1000)</f>
        <v>#REF!</v>
      </c>
    </row>
    <row r="28" spans="2:207" hidden="1" outlineLevel="2" x14ac:dyDescent="0.3">
      <c r="B28" s="21">
        <f t="shared" si="1"/>
        <v>10</v>
      </c>
      <c r="C28" s="52">
        <f t="shared" si="0"/>
        <v>123</v>
      </c>
      <c r="D28" s="77"/>
      <c r="E28" s="52"/>
      <c r="F28" s="52">
        <v>123</v>
      </c>
      <c r="G28" s="78"/>
      <c r="H28" s="35" t="s">
        <v>30</v>
      </c>
      <c r="I28" s="97">
        <f>MASTER_DATA_ESCALATED!I28/(I$18*1000)</f>
        <v>0</v>
      </c>
      <c r="J28" s="97">
        <f>MASTER_DATA_ESCALATED!J28/(J$18*1000)</f>
        <v>0</v>
      </c>
      <c r="K28" s="97">
        <f>MASTER_DATA_ESCALATED!K28/(K$18*1000)</f>
        <v>0</v>
      </c>
      <c r="L28" s="97">
        <f>MASTER_DATA_ESCALATED!L28/(L$18*1000)</f>
        <v>0</v>
      </c>
      <c r="M28" s="97">
        <f>MASTER_DATA_ESCALATED!M28/(M$18*1000)</f>
        <v>0</v>
      </c>
      <c r="N28" s="97">
        <f>MASTER_DATA_ESCALATED!N28/(N$18*1000)</f>
        <v>0</v>
      </c>
      <c r="O28" s="97">
        <f>MASTER_DATA_ESCALATED!O28/(O$18*1000)</f>
        <v>0</v>
      </c>
      <c r="P28" s="97">
        <f>MASTER_DATA_ESCALATED!P28/(P$18*1000)</f>
        <v>0</v>
      </c>
      <c r="Q28" s="97">
        <f>MASTER_DATA_ESCALATED!Q28/(Q$18*1000)</f>
        <v>0</v>
      </c>
      <c r="R28" s="97">
        <f>MASTER_DATA_ESCALATED!R28/(R$18*1000)</f>
        <v>0</v>
      </c>
      <c r="S28" s="97">
        <f>MASTER_DATA_ESCALATED!S28/(S$18*1000)</f>
        <v>0</v>
      </c>
      <c r="T28" s="97">
        <f>MASTER_DATA_ESCALATED!T28/(T$18*1000)</f>
        <v>0</v>
      </c>
      <c r="U28" s="97">
        <f>MASTER_DATA_ESCALATED!U28/(U$18*1000)</f>
        <v>0</v>
      </c>
      <c r="V28" s="97">
        <f>MASTER_DATA_ESCALATED!V28/(V$18*1000)</f>
        <v>0</v>
      </c>
      <c r="W28" s="97">
        <f>MASTER_DATA_ESCALATED!W28/(W$18*1000)</f>
        <v>0</v>
      </c>
      <c r="X28" s="97">
        <f>MASTER_DATA_ESCALATED!X28/(X$18*1000)</f>
        <v>0</v>
      </c>
      <c r="Y28" s="97">
        <f>MASTER_DATA_ESCALATED!Y28/(Y$18*1000)</f>
        <v>0</v>
      </c>
      <c r="Z28" s="97">
        <f>MASTER_DATA_ESCALATED!Z28/(Z$18*1000)</f>
        <v>0</v>
      </c>
      <c r="AA28" s="97">
        <f>MASTER_DATA_ESCALATED!AA28/(AA$18*1000)</f>
        <v>0</v>
      </c>
      <c r="AB28" s="97">
        <f>MASTER_DATA_ESCALATED!AB28/(AB$18*1000)</f>
        <v>0</v>
      </c>
      <c r="AC28" s="97">
        <f>MASTER_DATA_ESCALATED!AC28/(AC$18*1000)</f>
        <v>0</v>
      </c>
      <c r="AD28" s="97">
        <f>MASTER_DATA_ESCALATED!AD28/(AD$18*1000)</f>
        <v>0</v>
      </c>
      <c r="AE28" s="97">
        <f>MASTER_DATA_ESCALATED!AE28/(AE$18*1000)</f>
        <v>0</v>
      </c>
      <c r="AF28" s="97">
        <f>MASTER_DATA_ESCALATED!AF28/(AF$18*1000)</f>
        <v>0</v>
      </c>
      <c r="AG28" s="97">
        <f>MASTER_DATA_ESCALATED!AG28/(AG$18*1000)</f>
        <v>0</v>
      </c>
      <c r="AH28" s="97">
        <f>MASTER_DATA_ESCALATED!AH28/(AH$18*1000)</f>
        <v>0</v>
      </c>
      <c r="AI28" s="97">
        <f>MASTER_DATA_ESCALATED!AI28/(AI$18*1000)</f>
        <v>0</v>
      </c>
      <c r="AJ28" s="97">
        <f>MASTER_DATA_ESCALATED!AJ28/(AJ$18*1000)</f>
        <v>0</v>
      </c>
      <c r="AK28" s="97">
        <f>MASTER_DATA_ESCALATED!AK28/(AK$18*1000)</f>
        <v>0</v>
      </c>
      <c r="AL28" s="97">
        <f>MASTER_DATA_ESCALATED!AL28/(AL$18*1000)</f>
        <v>0</v>
      </c>
      <c r="AM28" s="97">
        <f>MASTER_DATA_ESCALATED!AM28/(AM$18*1000)</f>
        <v>0</v>
      </c>
      <c r="AN28" s="97">
        <f>MASTER_DATA_ESCALATED!AN28/(AN$18*1000)</f>
        <v>0</v>
      </c>
      <c r="AO28" s="97">
        <f>MASTER_DATA_ESCALATED!AO28/(AO$18*1000)</f>
        <v>0</v>
      </c>
      <c r="AP28" s="97">
        <f>MASTER_DATA_ESCALATED!AP28/(AP$18*1000)</f>
        <v>0</v>
      </c>
      <c r="AQ28" s="97">
        <f>MASTER_DATA_ESCALATED!AQ28/(AQ$18*1000)</f>
        <v>0</v>
      </c>
      <c r="AR28" s="97">
        <f>MASTER_DATA_ESCALATED!AR28/(AR$18*1000)</f>
        <v>0</v>
      </c>
      <c r="AS28" s="97">
        <f>MASTER_DATA_ESCALATED!AS28/(AS$18*1000)</f>
        <v>0</v>
      </c>
      <c r="AT28" s="97">
        <f>MASTER_DATA_ESCALATED!AT28/(AT$18*1000)</f>
        <v>0</v>
      </c>
      <c r="AU28" s="97">
        <f>MASTER_DATA_ESCALATED!AU28/(AU$18*1000)</f>
        <v>0</v>
      </c>
      <c r="AV28" s="97">
        <f>MASTER_DATA_ESCALATED!AV28/(AV$18*1000)</f>
        <v>0</v>
      </c>
      <c r="AW28" s="97">
        <f>MASTER_DATA_ESCALATED!AW28/(AW$18*1000)</f>
        <v>0</v>
      </c>
      <c r="AX28" s="97">
        <f>MASTER_DATA_ESCALATED!AX28/(AX$18*1000)</f>
        <v>0</v>
      </c>
      <c r="AY28" s="97">
        <f>MASTER_DATA_ESCALATED!AY28/(AY$18*1000)</f>
        <v>0</v>
      </c>
      <c r="AZ28" s="97">
        <f>MASTER_DATA_ESCALATED!AZ28/(AZ$18*1000)</f>
        <v>0</v>
      </c>
      <c r="BA28" s="97">
        <f>MASTER_DATA_ESCALATED!BA28/(BA$18*1000)</f>
        <v>0</v>
      </c>
      <c r="BB28" s="97">
        <f>MASTER_DATA_ESCALATED!BB28/(BB$18*1000)</f>
        <v>0</v>
      </c>
      <c r="BC28" s="97">
        <f>MASTER_DATA_ESCALATED!BC28/(BC$18*1000)</f>
        <v>0</v>
      </c>
      <c r="BD28" s="97">
        <f>MASTER_DATA_ESCALATED!BD28/(BD$18*1000)</f>
        <v>0</v>
      </c>
      <c r="BE28" s="97">
        <f>MASTER_DATA_ESCALATED!BE28/(BE$18*1000)</f>
        <v>0</v>
      </c>
      <c r="BF28" s="97">
        <f>MASTER_DATA_ESCALATED!BF28/(BF$18*1000)</f>
        <v>0</v>
      </c>
      <c r="BG28" s="97">
        <f>MASTER_DATA_ESCALATED!BG28/(BG$18*1000)</f>
        <v>0</v>
      </c>
      <c r="BH28" s="97">
        <f>MASTER_DATA_ESCALATED!BH28/(BH$18*1000)</f>
        <v>0</v>
      </c>
      <c r="BI28" s="97">
        <f>MASTER_DATA_ESCALATED!BI28/(BI$18*1000)</f>
        <v>0</v>
      </c>
      <c r="BJ28" s="97">
        <f>MASTER_DATA_ESCALATED!BJ28/(BJ$18*1000)</f>
        <v>0</v>
      </c>
      <c r="BK28" s="97">
        <f>MASTER_DATA_ESCALATED!BK28/(BK$18*1000)</f>
        <v>0</v>
      </c>
      <c r="BL28" s="97">
        <f>MASTER_DATA_ESCALATED!BL28/(BL$18*1000)</f>
        <v>0</v>
      </c>
      <c r="BM28" s="97">
        <f>MASTER_DATA_ESCALATED!BM28/(BM$18*1000)</f>
        <v>0</v>
      </c>
      <c r="BN28" s="97">
        <f>MASTER_DATA_ESCALATED!BN28/(BN$18*1000)</f>
        <v>0</v>
      </c>
      <c r="BO28" s="97">
        <f>MASTER_DATA_ESCALATED!BO28/(BO$18*1000)</f>
        <v>0</v>
      </c>
      <c r="BP28" s="97">
        <f>MASTER_DATA_ESCALATED!BP28/(BP$18*1000)</f>
        <v>0</v>
      </c>
      <c r="BQ28" s="97">
        <f>MASTER_DATA_ESCALATED!BQ28/(BQ$18*1000)</f>
        <v>0</v>
      </c>
      <c r="BR28" s="97">
        <f>MASTER_DATA_ESCALATED!BR28/(BR$18*1000)</f>
        <v>0</v>
      </c>
      <c r="BS28" s="97">
        <f>MASTER_DATA_ESCALATED!BS28/(BS$18*1000)</f>
        <v>0</v>
      </c>
      <c r="BT28" s="97">
        <f>MASTER_DATA_ESCALATED!BT28/(BT$18*1000)</f>
        <v>0</v>
      </c>
      <c r="BU28" s="97">
        <f>MASTER_DATA_ESCALATED!BU28/(BU$18*1000)</f>
        <v>0</v>
      </c>
      <c r="BV28" s="97">
        <f>MASTER_DATA_ESCALATED!BV28/(BV$18*1000)</f>
        <v>0</v>
      </c>
      <c r="BW28" s="97">
        <f>MASTER_DATA_ESCALATED!BW28/(BW$18*1000)</f>
        <v>0</v>
      </c>
      <c r="BX28" s="97">
        <f>MASTER_DATA_ESCALATED!BX28/(BX$18*1000)</f>
        <v>0</v>
      </c>
      <c r="BY28" s="97">
        <f>MASTER_DATA_ESCALATED!BY28/(BY$18*1000)</f>
        <v>0</v>
      </c>
      <c r="BZ28" s="97">
        <f>MASTER_DATA_ESCALATED!BZ28/(BZ$18*1000)</f>
        <v>0</v>
      </c>
      <c r="CA28" s="97">
        <f>MASTER_DATA_ESCALATED!CA28/(CA$18*1000)</f>
        <v>0</v>
      </c>
      <c r="CB28" s="97">
        <f>MASTER_DATA_ESCALATED!CB28/(CB$18*1000)</f>
        <v>0</v>
      </c>
      <c r="CC28" s="97">
        <f>MASTER_DATA_ESCALATED!CC28/(CC$18*1000)</f>
        <v>0</v>
      </c>
      <c r="CD28" s="97">
        <f>MASTER_DATA_ESCALATED!CD28/(CD$18*1000)</f>
        <v>0</v>
      </c>
      <c r="CE28" s="97">
        <f>MASTER_DATA_ESCALATED!CE28/(CE$18*1000)</f>
        <v>0</v>
      </c>
      <c r="CF28" s="97">
        <f>MASTER_DATA_ESCALATED!CF28/(CF$18*1000)</f>
        <v>0</v>
      </c>
      <c r="CG28" s="97">
        <f>MASTER_DATA_ESCALATED!CG28/(CG$18*1000)</f>
        <v>0</v>
      </c>
      <c r="CH28" s="97">
        <f>MASTER_DATA_ESCALATED!CH28/(CH$18*1000)</f>
        <v>0</v>
      </c>
      <c r="CI28" s="97">
        <f>MASTER_DATA_ESCALATED!CI28/(CI$18*1000)</f>
        <v>0</v>
      </c>
      <c r="CJ28" s="97">
        <f>MASTER_DATA_ESCALATED!CJ28/(CJ$18*1000)</f>
        <v>0</v>
      </c>
      <c r="CK28" s="97">
        <f>MASTER_DATA_ESCALATED!CK28/(CK$18*1000)</f>
        <v>0</v>
      </c>
      <c r="CL28" s="97">
        <f>MASTER_DATA_ESCALATED!CL28/(CL$18*1000)</f>
        <v>0</v>
      </c>
      <c r="CM28" s="97">
        <f>MASTER_DATA_ESCALATED!CM28/(CM$18*1000)</f>
        <v>0</v>
      </c>
      <c r="CN28" s="97">
        <f>MASTER_DATA_ESCALATED!CN28/(CN$18*1000)</f>
        <v>0</v>
      </c>
      <c r="CO28" s="97">
        <f>MASTER_DATA_ESCALATED!CO28/(CO$18*1000)</f>
        <v>0</v>
      </c>
      <c r="CP28" s="97">
        <f>MASTER_DATA_ESCALATED!CP28/(CP$18*1000)</f>
        <v>0</v>
      </c>
      <c r="CQ28" s="97">
        <f>MASTER_DATA_ESCALATED!CQ28/(CQ$18*1000)</f>
        <v>0</v>
      </c>
      <c r="CR28" s="97">
        <f>MASTER_DATA_ESCALATED!CR28/(CR$18*1000)</f>
        <v>0</v>
      </c>
      <c r="CS28" s="97">
        <f>MASTER_DATA_ESCALATED!CS28/(CS$18*1000)</f>
        <v>0</v>
      </c>
      <c r="CT28" s="97">
        <f>MASTER_DATA_ESCALATED!CT28/(CT$18*1000)</f>
        <v>0</v>
      </c>
      <c r="CU28" s="97">
        <f>MASTER_DATA_ESCALATED!CU28/(CU$18*1000)</f>
        <v>0</v>
      </c>
      <c r="CV28" s="97">
        <f>MASTER_DATA_ESCALATED!CV28/(CV$18*1000)</f>
        <v>0</v>
      </c>
      <c r="CW28" s="97">
        <f>MASTER_DATA_ESCALATED!CW28/(CW$18*1000)</f>
        <v>0</v>
      </c>
      <c r="CX28" s="97">
        <f>MASTER_DATA_ESCALATED!CX28/(CX$18*1000)</f>
        <v>0</v>
      </c>
      <c r="CY28" s="97">
        <f>MASTER_DATA_ESCALATED!CY28/(CY$18*1000)</f>
        <v>0</v>
      </c>
      <c r="CZ28" s="97">
        <f>MASTER_DATA_ESCALATED!CZ28/(CZ$18*1000)</f>
        <v>0</v>
      </c>
      <c r="DA28" s="97" t="e">
        <f>MASTER_DATA_ESCALATED!DA28/(DA$18*1000)</f>
        <v>#DIV/0!</v>
      </c>
      <c r="DB28" s="97" t="e">
        <f>MASTER_DATA_ESCALATED!DB28/(DB$18*1000)</f>
        <v>#DIV/0!</v>
      </c>
      <c r="DC28" s="97" t="e">
        <f>MASTER_DATA_ESCALATED!DC28/(DC$18*1000)</f>
        <v>#DIV/0!</v>
      </c>
      <c r="DD28" s="97" t="e">
        <f>MASTER_DATA_ESCALATED!DD28/(DD$18*1000)</f>
        <v>#N/A</v>
      </c>
      <c r="DE28" s="97">
        <f>MASTER_DATA_ESCALATED!DE28/(DE$18*1000)</f>
        <v>0</v>
      </c>
      <c r="DF28" s="97">
        <f>MASTER_DATA_ESCALATED!DF28/(DF$18*1000)</f>
        <v>0</v>
      </c>
      <c r="DG28" s="97">
        <f>MASTER_DATA_ESCALATED!DG28/(DG$18*1000)</f>
        <v>0</v>
      </c>
      <c r="DH28" s="97">
        <f>MASTER_DATA_ESCALATED!DH28/(DH$18*1000)</f>
        <v>0</v>
      </c>
      <c r="DI28" s="97">
        <f>MASTER_DATA_ESCALATED!DI28/(DI$18*1000)</f>
        <v>0</v>
      </c>
      <c r="DJ28" s="97">
        <f>MASTER_DATA_ESCALATED!DJ28/(DJ$18*1000)</f>
        <v>0</v>
      </c>
      <c r="DK28" s="97">
        <f>MASTER_DATA_ESCALATED!DK28/(DK$18*1000)</f>
        <v>0</v>
      </c>
      <c r="DL28" s="97">
        <f>MASTER_DATA_ESCALATED!DL28/(DL$18*1000)</f>
        <v>0</v>
      </c>
      <c r="DM28" s="97">
        <f>MASTER_DATA_ESCALATED!DM28/(DM$18*1000)</f>
        <v>0</v>
      </c>
      <c r="DN28" s="97">
        <f>MASTER_DATA_ESCALATED!DN28/(DN$18*1000)</f>
        <v>0</v>
      </c>
      <c r="DO28" s="97">
        <f>MASTER_DATA_ESCALATED!DO28/(DO$18*1000)</f>
        <v>0</v>
      </c>
      <c r="DP28" s="97">
        <f>MASTER_DATA_ESCALATED!DP28/(DP$18*1000)</f>
        <v>0</v>
      </c>
      <c r="DQ28" s="97">
        <f>MASTER_DATA_ESCALATED!DQ28/(DQ$18*1000)</f>
        <v>0</v>
      </c>
      <c r="DR28" s="97">
        <f>MASTER_DATA_ESCALATED!DR28/(DR$18*1000)</f>
        <v>0</v>
      </c>
      <c r="DS28" s="97">
        <f>MASTER_DATA_ESCALATED!DS28/(DS$18*1000)</f>
        <v>0</v>
      </c>
      <c r="DT28" s="97">
        <f>MASTER_DATA_ESCALATED!DT28/(DT$18*1000)</f>
        <v>0</v>
      </c>
      <c r="DU28" s="97">
        <f>MASTER_DATA_ESCALATED!DU28/(DU$18*1000)</f>
        <v>0</v>
      </c>
      <c r="DV28" s="97">
        <f>MASTER_DATA_ESCALATED!DV28/(DV$18*1000)</f>
        <v>0</v>
      </c>
      <c r="DW28" s="97">
        <f>MASTER_DATA_ESCALATED!DW28/(DW$18*1000)</f>
        <v>0</v>
      </c>
      <c r="DX28" s="97">
        <f>MASTER_DATA_ESCALATED!DX28/(DX$18*1000)</f>
        <v>0</v>
      </c>
      <c r="DY28" s="97">
        <f>MASTER_DATA_ESCALATED!DY28/(DY$18*1000)</f>
        <v>0</v>
      </c>
      <c r="DZ28" s="97">
        <f>MASTER_DATA_ESCALATED!DZ28/(DZ$18*1000)</f>
        <v>0</v>
      </c>
      <c r="EA28" s="97">
        <f>MASTER_DATA_ESCALATED!EA28/(EA$18*1000)</f>
        <v>0</v>
      </c>
      <c r="EB28" s="97">
        <f>MASTER_DATA_ESCALATED!EB28/(EB$18*1000)</f>
        <v>0</v>
      </c>
      <c r="EC28" s="97" t="e">
        <f>MASTER_DATA_ESCALATED!EC28/(EC$18*1000)</f>
        <v>#DIV/0!</v>
      </c>
      <c r="ED28" s="97" t="e">
        <f>MASTER_DATA_ESCALATED!ED28/(ED$18*1000)</f>
        <v>#DIV/0!</v>
      </c>
      <c r="EE28" s="97" t="e">
        <f>MASTER_DATA_ESCALATED!EE28/(EE$18*1000)</f>
        <v>#DIV/0!</v>
      </c>
      <c r="EF28" s="97" t="e">
        <f>MASTER_DATA_ESCALATED!EF28/(EF$18*1000)</f>
        <v>#VALUE!</v>
      </c>
      <c r="EG28" s="97">
        <f>MASTER_DATA_ESCALATED!EG28/(EG$18*1000)</f>
        <v>0</v>
      </c>
      <c r="EH28" s="97">
        <f>MASTER_DATA_ESCALATED!EH28/(EH$18*1000)</f>
        <v>0</v>
      </c>
      <c r="EI28" s="97">
        <f>MASTER_DATA_ESCALATED!EI28/(EI$18*1000)</f>
        <v>0</v>
      </c>
      <c r="EJ28" s="97">
        <f>MASTER_DATA_ESCALATED!EJ28/(EJ$18*1000)</f>
        <v>0</v>
      </c>
      <c r="EK28" s="97">
        <f>MASTER_DATA_ESCALATED!EK28/(EK$18*1000)</f>
        <v>0</v>
      </c>
      <c r="EL28" s="97">
        <f>MASTER_DATA_ESCALATED!EL28/(EL$18*1000)</f>
        <v>0</v>
      </c>
      <c r="EM28" s="97">
        <f>MASTER_DATA_ESCALATED!EM28/(EM$18*1000)</f>
        <v>0</v>
      </c>
      <c r="EN28" s="97">
        <f>MASTER_DATA_ESCALATED!EN28/(EN$18*1000)</f>
        <v>0</v>
      </c>
      <c r="EO28" s="97">
        <f>MASTER_DATA_ESCALATED!EO28/(EO$18*1000)</f>
        <v>0</v>
      </c>
      <c r="EP28" s="97">
        <f>MASTER_DATA_ESCALATED!EP28/(EP$18*1000)</f>
        <v>0</v>
      </c>
      <c r="EQ28" s="97">
        <f>MASTER_DATA_ESCALATED!EQ28/(EQ$18*1000)</f>
        <v>0</v>
      </c>
      <c r="ER28" s="97">
        <f>MASTER_DATA_ESCALATED!ER28/(ER$18*1000)</f>
        <v>0</v>
      </c>
      <c r="ES28" s="97">
        <f>MASTER_DATA_ESCALATED!ES28/(ES$18*1000)</f>
        <v>0</v>
      </c>
      <c r="ET28" s="97">
        <f>MASTER_DATA_ESCALATED!ET28/(ET$18*1000)</f>
        <v>0</v>
      </c>
      <c r="EU28" s="97">
        <f>MASTER_DATA_ESCALATED!EU28/(EU$18*1000)</f>
        <v>0</v>
      </c>
      <c r="EV28" s="97">
        <f>MASTER_DATA_ESCALATED!EV28/(EV$18*1000)</f>
        <v>0</v>
      </c>
      <c r="EW28" s="97">
        <f>MASTER_DATA_ESCALATED!EW28/(EW$18*1000)</f>
        <v>0</v>
      </c>
      <c r="EX28" s="97">
        <f>MASTER_DATA_ESCALATED!EX28/(EX$18*1000)</f>
        <v>0</v>
      </c>
      <c r="EY28" s="97">
        <f>MASTER_DATA_ESCALATED!EY28/(EY$18*1000)</f>
        <v>0</v>
      </c>
      <c r="EZ28" s="97">
        <f>MASTER_DATA_ESCALATED!EZ28/(EZ$18*1000)</f>
        <v>0</v>
      </c>
      <c r="FA28" s="97">
        <f>MASTER_DATA_ESCALATED!FA28/(FA$18*1000)</f>
        <v>0</v>
      </c>
      <c r="FB28" s="97">
        <f>MASTER_DATA_ESCALATED!FB28/(FB$18*1000)</f>
        <v>0</v>
      </c>
      <c r="FC28" s="97">
        <f>MASTER_DATA_ESCALATED!FC28/(FC$18*1000)</f>
        <v>0</v>
      </c>
      <c r="FD28" s="97">
        <f>MASTER_DATA_ESCALATED!FD28/(FD$18*1000)</f>
        <v>0</v>
      </c>
      <c r="FE28" s="97">
        <f>MASTER_DATA_ESCALATED!FE28/(FE$18*1000)</f>
        <v>0</v>
      </c>
      <c r="FF28" s="97">
        <f>MASTER_DATA_ESCALATED!FF28/(FF$18*1000)</f>
        <v>0</v>
      </c>
      <c r="FG28" s="97">
        <f>MASTER_DATA_ESCALATED!FG28/(FG$18*1000)</f>
        <v>0</v>
      </c>
      <c r="FH28" s="97">
        <f>MASTER_DATA_ESCALATED!FH28/(FH$18*1000)</f>
        <v>0</v>
      </c>
      <c r="FI28" s="97">
        <f>MASTER_DATA_ESCALATED!FI28/(FI$18*1000)</f>
        <v>0</v>
      </c>
      <c r="FJ28" s="97">
        <f>MASTER_DATA_ESCALATED!FJ28/(FJ$18*1000)</f>
        <v>0</v>
      </c>
      <c r="FK28" s="97">
        <f>MASTER_DATA_ESCALATED!FK28/(FK$18*1000)</f>
        <v>0</v>
      </c>
      <c r="FL28" s="97">
        <f>MASTER_DATA_ESCALATED!FL28/(FL$18*1000)</f>
        <v>0</v>
      </c>
      <c r="FM28" s="97">
        <f>MASTER_DATA_ESCALATED!FM28/(FM$18*1000)</f>
        <v>0</v>
      </c>
      <c r="FN28" s="97">
        <f>MASTER_DATA_ESCALATED!FN28/(FN$18*1000)</f>
        <v>0</v>
      </c>
      <c r="FO28" s="97">
        <f>MASTER_DATA_ESCALATED!FO28/(FO$18*1000)</f>
        <v>0</v>
      </c>
      <c r="FP28" s="97">
        <f>MASTER_DATA_ESCALATED!FP28/(FP$18*1000)</f>
        <v>0</v>
      </c>
      <c r="FQ28" s="97">
        <f>MASTER_DATA_ESCALATED!FQ28/(FQ$18*1000)</f>
        <v>0</v>
      </c>
      <c r="FR28" s="97">
        <f>MASTER_DATA_ESCALATED!FR28/(FR$18*1000)</f>
        <v>0</v>
      </c>
      <c r="FS28" s="97">
        <f>MASTER_DATA_ESCALATED!FS28/(FS$18*1000)</f>
        <v>0</v>
      </c>
      <c r="FT28" s="97">
        <f>MASTER_DATA_ESCALATED!FT28/(FT$18*1000)</f>
        <v>0</v>
      </c>
      <c r="FU28" s="97">
        <f>MASTER_DATA_ESCALATED!FU28/(FU$18*1000)</f>
        <v>0</v>
      </c>
      <c r="FV28" s="97">
        <f>MASTER_DATA_ESCALATED!FV28/(FV$18*1000)</f>
        <v>0</v>
      </c>
      <c r="FW28" s="97">
        <f>MASTER_DATA_ESCALATED!FW28/(FW$18*1000)</f>
        <v>0</v>
      </c>
      <c r="FX28" s="97">
        <f>MASTER_DATA_ESCALATED!FX28/(FX$18*1000)</f>
        <v>0</v>
      </c>
      <c r="FY28" s="97">
        <f>MASTER_DATA_ESCALATED!FY28/(FY$18*1000)</f>
        <v>0</v>
      </c>
      <c r="FZ28" s="97">
        <f>MASTER_DATA_ESCALATED!FZ28/(FZ$18*1000)</f>
        <v>0</v>
      </c>
      <c r="GA28" s="97">
        <f>MASTER_DATA_ESCALATED!GA28/(GA$18*1000)</f>
        <v>0</v>
      </c>
      <c r="GB28" s="97">
        <f>MASTER_DATA_ESCALATED!GB28/(GB$18*1000)</f>
        <v>0</v>
      </c>
      <c r="GC28" s="97">
        <f>MASTER_DATA_ESCALATED!GC28/(GC$18*1000)</f>
        <v>0</v>
      </c>
      <c r="GD28" s="97">
        <f>MASTER_DATA_ESCALATED!GD28/(GD$18*1000)</f>
        <v>0</v>
      </c>
      <c r="GE28" s="97">
        <f>MASTER_DATA_ESCALATED!GE28/(GE$18*1000)</f>
        <v>0</v>
      </c>
      <c r="GF28" s="97">
        <f>MASTER_DATA_ESCALATED!GF28/(GF$18*1000)</f>
        <v>0</v>
      </c>
      <c r="GG28" s="97">
        <f>MASTER_DATA_ESCALATED!GG28/(GG$18*1000)</f>
        <v>0</v>
      </c>
      <c r="GH28" s="97">
        <f>MASTER_DATA_ESCALATED!GH28/(GH$18*1000)</f>
        <v>0</v>
      </c>
      <c r="GI28" s="97">
        <f>MASTER_DATA_ESCALATED!GI28/(GI$18*1000)</f>
        <v>0</v>
      </c>
      <c r="GJ28" s="97">
        <f>MASTER_DATA_ESCALATED!GJ28/(GJ$18*1000)</f>
        <v>0</v>
      </c>
      <c r="GK28" s="97">
        <f>MASTER_DATA_ESCALATED!GK28/(GK$18*1000)</f>
        <v>0</v>
      </c>
      <c r="GL28" s="97">
        <f>MASTER_DATA_ESCALATED!GL28/(GL$18*1000)</f>
        <v>0</v>
      </c>
      <c r="GM28" s="97">
        <f>MASTER_DATA_ESCALATED!GM28/(GM$18*1000)</f>
        <v>0</v>
      </c>
      <c r="GN28" s="97">
        <f>MASTER_DATA_ESCALATED!GN28/(GN$18*1000)</f>
        <v>0</v>
      </c>
      <c r="GO28" s="97">
        <f>MASTER_DATA_ESCALATED!GO28/(GO$18*1000)</f>
        <v>0</v>
      </c>
      <c r="GP28" s="97">
        <f>MASTER_DATA_ESCALATED!GP28/(GP$18*1000)</f>
        <v>0</v>
      </c>
      <c r="GQ28" s="97">
        <f>MASTER_DATA_ESCALATED!GQ28/(GQ$18*1000)</f>
        <v>0</v>
      </c>
      <c r="GR28" s="97">
        <f>MASTER_DATA_ESCALATED!GR28/(GR$18*1000)</f>
        <v>0</v>
      </c>
      <c r="GS28" s="97">
        <f>MASTER_DATA_ESCALATED!GS28/(GS$18*1000)</f>
        <v>0</v>
      </c>
      <c r="GT28" s="97">
        <f>MASTER_DATA_ESCALATED!GT28/(GT$18*1000)</f>
        <v>0</v>
      </c>
      <c r="GU28" s="97">
        <f>MASTER_DATA_ESCALATED!GU28/(GU$18*1000)</f>
        <v>0</v>
      </c>
      <c r="GV28" s="97">
        <f>MASTER_DATA_ESCALATED!GV28/(GV$18*1000)</f>
        <v>0</v>
      </c>
      <c r="GW28" s="97" t="e">
        <f>MASTER_DATA_ESCALATED!#REF!/(GW$18*1000)</f>
        <v>#REF!</v>
      </c>
      <c r="GX28" s="97" t="e">
        <f>MASTER_DATA_ESCALATED!#REF!/(GX$18*1000)</f>
        <v>#REF!</v>
      </c>
      <c r="GY28" s="97" t="e">
        <f>MASTER_DATA_ESCALATED!#REF!/(GY$18*1000)</f>
        <v>#REF!</v>
      </c>
    </row>
    <row r="29" spans="2:207" s="25" customFormat="1" ht="17.25" hidden="1" outlineLevel="1" x14ac:dyDescent="0.3">
      <c r="B29" s="183">
        <f t="shared" si="1"/>
        <v>10</v>
      </c>
      <c r="C29" s="24">
        <f t="shared" si="0"/>
        <v>13</v>
      </c>
      <c r="D29" s="79"/>
      <c r="E29" s="24">
        <v>13</v>
      </c>
      <c r="F29" s="24"/>
      <c r="G29" s="80"/>
      <c r="H29" s="34" t="s">
        <v>31</v>
      </c>
      <c r="I29" s="95">
        <f>MASTER_DATA_ESCALATED!I29/(I$18*1000)</f>
        <v>0</v>
      </c>
      <c r="J29" s="95">
        <f>MASTER_DATA_ESCALATED!J29/(J$18*1000)</f>
        <v>0</v>
      </c>
      <c r="K29" s="95">
        <f>MASTER_DATA_ESCALATED!K29/(K$18*1000)</f>
        <v>0</v>
      </c>
      <c r="L29" s="95">
        <f>MASTER_DATA_ESCALATED!L29/(L$18*1000)</f>
        <v>237.03008017161534</v>
      </c>
      <c r="M29" s="95">
        <f>MASTER_DATA_ESCALATED!M29/(M$18*1000)</f>
        <v>0</v>
      </c>
      <c r="N29" s="95">
        <f>MASTER_DATA_ESCALATED!N29/(N$18*1000)</f>
        <v>0</v>
      </c>
      <c r="O29" s="95">
        <f>MASTER_DATA_ESCALATED!O29/(O$18*1000)</f>
        <v>0</v>
      </c>
      <c r="P29" s="95">
        <f>MASTER_DATA_ESCALATED!P29/(P$18*1000)</f>
        <v>65.183272047194222</v>
      </c>
      <c r="Q29" s="95">
        <f>MASTER_DATA_ESCALATED!Q29/(Q$18*1000)</f>
        <v>0</v>
      </c>
      <c r="R29" s="95">
        <f>MASTER_DATA_ESCALATED!R29/(R$18*1000)</f>
        <v>0</v>
      </c>
      <c r="S29" s="95">
        <f>MASTER_DATA_ESCALATED!S29/(S$18*1000)</f>
        <v>0</v>
      </c>
      <c r="T29" s="95">
        <f>MASTER_DATA_ESCALATED!T29/(T$18*1000)</f>
        <v>298.65790101623531</v>
      </c>
      <c r="U29" s="95">
        <f>MASTER_DATA_ESCALATED!U29/(U$18*1000)</f>
        <v>0</v>
      </c>
      <c r="V29" s="95">
        <f>MASTER_DATA_ESCALATED!V29/(V$18*1000)</f>
        <v>0</v>
      </c>
      <c r="W29" s="95">
        <f>MASTER_DATA_ESCALATED!W29/(W$18*1000)</f>
        <v>0</v>
      </c>
      <c r="X29" s="95">
        <f>MASTER_DATA_ESCALATED!X29/(X$18*1000)</f>
        <v>80.590227258349216</v>
      </c>
      <c r="Y29" s="95">
        <f>MASTER_DATA_ESCALATED!Y29/(Y$18*1000)</f>
        <v>0</v>
      </c>
      <c r="Z29" s="95">
        <f>MASTER_DATA_ESCALATED!Z29/(Z$18*1000)</f>
        <v>0</v>
      </c>
      <c r="AA29" s="95">
        <f>MASTER_DATA_ESCALATED!AA29/(AA$18*1000)</f>
        <v>0</v>
      </c>
      <c r="AB29" s="95">
        <f>MASTER_DATA_ESCALATED!AB29/(AB$18*1000)</f>
        <v>406.13080809892625</v>
      </c>
      <c r="AC29" s="95">
        <f>MASTER_DATA_ESCALATED!AC29/(AC$18*1000)</f>
        <v>0</v>
      </c>
      <c r="AD29" s="95">
        <f>MASTER_DATA_ESCALATED!AD29/(AD$18*1000)</f>
        <v>0</v>
      </c>
      <c r="AE29" s="95">
        <f>MASTER_DATA_ESCALATED!AE29/(AE$18*1000)</f>
        <v>0</v>
      </c>
      <c r="AF29" s="95">
        <f>MASTER_DATA_ESCALATED!AF29/(AF$18*1000)</f>
        <v>111.68597222720473</v>
      </c>
      <c r="AG29" s="95">
        <f>MASTER_DATA_ESCALATED!AG29/(AG$18*1000)</f>
        <v>0</v>
      </c>
      <c r="AH29" s="95">
        <f>MASTER_DATA_ESCALATED!AH29/(AH$18*1000)</f>
        <v>0</v>
      </c>
      <c r="AI29" s="95">
        <f>MASTER_DATA_ESCALATED!AI29/(AI$18*1000)</f>
        <v>0</v>
      </c>
      <c r="AJ29" s="95">
        <f>MASTER_DATA_ESCALATED!AJ29/(AJ$18*1000)</f>
        <v>511.72481820464708</v>
      </c>
      <c r="AK29" s="95">
        <f>MASTER_DATA_ESCALATED!AK29/(AK$18*1000)</f>
        <v>0</v>
      </c>
      <c r="AL29" s="95">
        <f>MASTER_DATA_ESCALATED!AL29/(AL$18*1000)</f>
        <v>0</v>
      </c>
      <c r="AM29" s="95">
        <f>MASTER_DATA_ESCALATED!AM29/(AM$18*1000)</f>
        <v>0</v>
      </c>
      <c r="AN29" s="95">
        <f>MASTER_DATA_ESCALATED!AN29/(AN$18*1000)</f>
        <v>138.08447475363494</v>
      </c>
      <c r="AO29" s="95">
        <f>MASTER_DATA_ESCALATED!AO29/(AO$18*1000)</f>
        <v>0</v>
      </c>
      <c r="AP29" s="95">
        <f>MASTER_DATA_ESCALATED!AP29/(AP$18*1000)</f>
        <v>0</v>
      </c>
      <c r="AQ29" s="95">
        <f>MASTER_DATA_ESCALATED!AQ29/(AQ$18*1000)</f>
        <v>0</v>
      </c>
      <c r="AR29" s="95">
        <f>MASTER_DATA_ESCALATED!AR29/(AR$18*1000)</f>
        <v>0</v>
      </c>
      <c r="AS29" s="95">
        <f>MASTER_DATA_ESCALATED!AS29/(AS$18*1000)</f>
        <v>0</v>
      </c>
      <c r="AT29" s="95">
        <f>MASTER_DATA_ESCALATED!AT29/(AT$18*1000)</f>
        <v>0</v>
      </c>
      <c r="AU29" s="95">
        <f>MASTER_DATA_ESCALATED!AU29/(AU$18*1000)</f>
        <v>0</v>
      </c>
      <c r="AV29" s="95">
        <f>MASTER_DATA_ESCALATED!AV29/(AV$18*1000)</f>
        <v>0</v>
      </c>
      <c r="AW29" s="95">
        <f>MASTER_DATA_ESCALATED!AW29/(AW$18*1000)</f>
        <v>0</v>
      </c>
      <c r="AX29" s="95">
        <f>MASTER_DATA_ESCALATED!AX29/(AX$18*1000)</f>
        <v>0</v>
      </c>
      <c r="AY29" s="95">
        <f>MASTER_DATA_ESCALATED!AY29/(AY$18*1000)</f>
        <v>0</v>
      </c>
      <c r="AZ29" s="95">
        <f>MASTER_DATA_ESCALATED!AZ29/(AZ$18*1000)</f>
        <v>0</v>
      </c>
      <c r="BA29" s="95">
        <f>MASTER_DATA_ESCALATED!BA29/(BA$18*1000)</f>
        <v>0</v>
      </c>
      <c r="BB29" s="95">
        <f>MASTER_DATA_ESCALATED!BB29/(BB$18*1000)</f>
        <v>0</v>
      </c>
      <c r="BC29" s="95">
        <f>MASTER_DATA_ESCALATED!BC29/(BC$18*1000)</f>
        <v>0</v>
      </c>
      <c r="BD29" s="95">
        <f>MASTER_DATA_ESCALATED!BD29/(BD$18*1000)</f>
        <v>0</v>
      </c>
      <c r="BE29" s="95">
        <f>MASTER_DATA_ESCALATED!BE29/(BE$18*1000)</f>
        <v>0</v>
      </c>
      <c r="BF29" s="95">
        <f>MASTER_DATA_ESCALATED!BF29/(BF$18*1000)</f>
        <v>0</v>
      </c>
      <c r="BG29" s="95">
        <f>MASTER_DATA_ESCALATED!BG29/(BG$18*1000)</f>
        <v>0</v>
      </c>
      <c r="BH29" s="95">
        <f>MASTER_DATA_ESCALATED!BH29/(BH$18*1000)</f>
        <v>0</v>
      </c>
      <c r="BI29" s="95">
        <f>MASTER_DATA_ESCALATED!BI29/(BI$18*1000)</f>
        <v>0</v>
      </c>
      <c r="BJ29" s="95">
        <f>MASTER_DATA_ESCALATED!BJ29/(BJ$18*1000)</f>
        <v>0</v>
      </c>
      <c r="BK29" s="95">
        <f>MASTER_DATA_ESCALATED!BK29/(BK$18*1000)</f>
        <v>0</v>
      </c>
      <c r="BL29" s="95">
        <f>MASTER_DATA_ESCALATED!BL29/(BL$18*1000)</f>
        <v>0</v>
      </c>
      <c r="BM29" s="95">
        <f>MASTER_DATA_ESCALATED!BM29/(BM$18*1000)</f>
        <v>0</v>
      </c>
      <c r="BN29" s="95">
        <f>MASTER_DATA_ESCALATED!BN29/(BN$18*1000)</f>
        <v>0</v>
      </c>
      <c r="BO29" s="95">
        <f>MASTER_DATA_ESCALATED!BO29/(BO$18*1000)</f>
        <v>0</v>
      </c>
      <c r="BP29" s="95">
        <f>MASTER_DATA_ESCALATED!BP29/(BP$18*1000)</f>
        <v>0</v>
      </c>
      <c r="BQ29" s="95">
        <f>MASTER_DATA_ESCALATED!BQ29/(BQ$18*1000)</f>
        <v>0</v>
      </c>
      <c r="BR29" s="95">
        <f>MASTER_DATA_ESCALATED!BR29/(BR$18*1000)</f>
        <v>0</v>
      </c>
      <c r="BS29" s="95">
        <f>MASTER_DATA_ESCALATED!BS29/(BS$18*1000)</f>
        <v>0</v>
      </c>
      <c r="BT29" s="95">
        <f>MASTER_DATA_ESCALATED!BT29/(BT$18*1000)</f>
        <v>0</v>
      </c>
      <c r="BU29" s="95">
        <f>MASTER_DATA_ESCALATED!BU29/(BU$18*1000)</f>
        <v>0</v>
      </c>
      <c r="BV29" s="95">
        <f>MASTER_DATA_ESCALATED!BV29/(BV$18*1000)</f>
        <v>0</v>
      </c>
      <c r="BW29" s="95">
        <f>MASTER_DATA_ESCALATED!BW29/(BW$18*1000)</f>
        <v>0</v>
      </c>
      <c r="BX29" s="95">
        <f>MASTER_DATA_ESCALATED!BX29/(BX$18*1000)</f>
        <v>0</v>
      </c>
      <c r="BY29" s="95">
        <f>MASTER_DATA_ESCALATED!BY29/(BY$18*1000)</f>
        <v>0</v>
      </c>
      <c r="BZ29" s="95">
        <f>MASTER_DATA_ESCALATED!BZ29/(BZ$18*1000)</f>
        <v>0</v>
      </c>
      <c r="CA29" s="95">
        <f>MASTER_DATA_ESCALATED!CA29/(CA$18*1000)</f>
        <v>0</v>
      </c>
      <c r="CB29" s="95">
        <f>MASTER_DATA_ESCALATED!CB29/(CB$18*1000)</f>
        <v>0</v>
      </c>
      <c r="CC29" s="95">
        <f>MASTER_DATA_ESCALATED!CC29/(CC$18*1000)</f>
        <v>0</v>
      </c>
      <c r="CD29" s="95">
        <f>MASTER_DATA_ESCALATED!CD29/(CD$18*1000)</f>
        <v>0</v>
      </c>
      <c r="CE29" s="95">
        <f>MASTER_DATA_ESCALATED!CE29/(CE$18*1000)</f>
        <v>0</v>
      </c>
      <c r="CF29" s="95">
        <f>MASTER_DATA_ESCALATED!CF29/(CF$18*1000)</f>
        <v>0</v>
      </c>
      <c r="CG29" s="95">
        <f>MASTER_DATA_ESCALATED!CG29/(CG$18*1000)</f>
        <v>0</v>
      </c>
      <c r="CH29" s="95">
        <f>MASTER_DATA_ESCALATED!CH29/(CH$18*1000)</f>
        <v>0</v>
      </c>
      <c r="CI29" s="95">
        <f>MASTER_DATA_ESCALATED!CI29/(CI$18*1000)</f>
        <v>0</v>
      </c>
      <c r="CJ29" s="95">
        <f>MASTER_DATA_ESCALATED!CJ29/(CJ$18*1000)</f>
        <v>0</v>
      </c>
      <c r="CK29" s="95">
        <f>MASTER_DATA_ESCALATED!CK29/(CK$18*1000)</f>
        <v>0</v>
      </c>
      <c r="CL29" s="95">
        <f>MASTER_DATA_ESCALATED!CL29/(CL$18*1000)</f>
        <v>0</v>
      </c>
      <c r="CM29" s="95">
        <f>MASTER_DATA_ESCALATED!CM29/(CM$18*1000)</f>
        <v>0</v>
      </c>
      <c r="CN29" s="95">
        <f>MASTER_DATA_ESCALATED!CN29/(CN$18*1000)</f>
        <v>0</v>
      </c>
      <c r="CO29" s="95">
        <f>MASTER_DATA_ESCALATED!CO29/(CO$18*1000)</f>
        <v>0</v>
      </c>
      <c r="CP29" s="95">
        <f>MASTER_DATA_ESCALATED!CP29/(CP$18*1000)</f>
        <v>0</v>
      </c>
      <c r="CQ29" s="95">
        <f>MASTER_DATA_ESCALATED!CQ29/(CQ$18*1000)</f>
        <v>0</v>
      </c>
      <c r="CR29" s="95">
        <f>MASTER_DATA_ESCALATED!CR29/(CR$18*1000)</f>
        <v>0</v>
      </c>
      <c r="CS29" s="95">
        <f>MASTER_DATA_ESCALATED!CS29/(CS$18*1000)</f>
        <v>0</v>
      </c>
      <c r="CT29" s="95">
        <f>MASTER_DATA_ESCALATED!CT29/(CT$18*1000)</f>
        <v>0</v>
      </c>
      <c r="CU29" s="95">
        <f>MASTER_DATA_ESCALATED!CU29/(CU$18*1000)</f>
        <v>0</v>
      </c>
      <c r="CV29" s="95">
        <f>MASTER_DATA_ESCALATED!CV29/(CV$18*1000)</f>
        <v>0</v>
      </c>
      <c r="CW29" s="95">
        <f>MASTER_DATA_ESCALATED!CW29/(CW$18*1000)</f>
        <v>0</v>
      </c>
      <c r="CX29" s="95">
        <f>MASTER_DATA_ESCALATED!CX29/(CX$18*1000)</f>
        <v>0</v>
      </c>
      <c r="CY29" s="95">
        <f>MASTER_DATA_ESCALATED!CY29/(CY$18*1000)</f>
        <v>0</v>
      </c>
      <c r="CZ29" s="95">
        <f>MASTER_DATA_ESCALATED!CZ29/(CZ$18*1000)</f>
        <v>0</v>
      </c>
      <c r="DA29" s="95" t="e">
        <f>MASTER_DATA_ESCALATED!DA29/(DA$18*1000)</f>
        <v>#DIV/0!</v>
      </c>
      <c r="DB29" s="95" t="e">
        <f>MASTER_DATA_ESCALATED!DB29/(DB$18*1000)</f>
        <v>#DIV/0!</v>
      </c>
      <c r="DC29" s="95" t="e">
        <f>MASTER_DATA_ESCALATED!DC29/(DC$18*1000)</f>
        <v>#DIV/0!</v>
      </c>
      <c r="DD29" s="95" t="e">
        <f>MASTER_DATA_ESCALATED!DD29/(DD$18*1000)</f>
        <v>#N/A</v>
      </c>
      <c r="DE29" s="95">
        <f>MASTER_DATA_ESCALATED!DE29/(DE$18*1000)</f>
        <v>0</v>
      </c>
      <c r="DF29" s="95">
        <f>MASTER_DATA_ESCALATED!DF29/(DF$18*1000)</f>
        <v>0</v>
      </c>
      <c r="DG29" s="95">
        <f>MASTER_DATA_ESCALATED!DG29/(DG$18*1000)</f>
        <v>0</v>
      </c>
      <c r="DH29" s="95">
        <f>MASTER_DATA_ESCALATED!DH29/(DH$18*1000)</f>
        <v>75.818451130309498</v>
      </c>
      <c r="DI29" s="95">
        <f>MASTER_DATA_ESCALATED!DI29/(DI$18*1000)</f>
        <v>0</v>
      </c>
      <c r="DJ29" s="95">
        <f>MASTER_DATA_ESCALATED!DJ29/(DJ$18*1000)</f>
        <v>0</v>
      </c>
      <c r="DK29" s="95">
        <f>MASTER_DATA_ESCALATED!DK29/(DK$18*1000)</f>
        <v>0</v>
      </c>
      <c r="DL29" s="95">
        <f>MASTER_DATA_ESCALATED!DL29/(DL$18*1000)</f>
        <v>75.838637499832402</v>
      </c>
      <c r="DM29" s="95">
        <f>MASTER_DATA_ESCALATED!DM29/(DM$18*1000)</f>
        <v>0</v>
      </c>
      <c r="DN29" s="95">
        <f>MASTER_DATA_ESCALATED!DN29/(DN$18*1000)</f>
        <v>0</v>
      </c>
      <c r="DO29" s="95">
        <f>MASTER_DATA_ESCALATED!DO29/(DO$18*1000)</f>
        <v>0</v>
      </c>
      <c r="DP29" s="95">
        <f>MASTER_DATA_ESCALATED!DP29/(DP$18*1000)</f>
        <v>75.838637499832402</v>
      </c>
      <c r="DQ29" s="95">
        <f>MASTER_DATA_ESCALATED!DQ29/(DQ$18*1000)</f>
        <v>0</v>
      </c>
      <c r="DR29" s="95">
        <f>MASTER_DATA_ESCALATED!DR29/(DR$18*1000)</f>
        <v>0</v>
      </c>
      <c r="DS29" s="95">
        <f>MASTER_DATA_ESCALATED!DS29/(DS$18*1000)</f>
        <v>0</v>
      </c>
      <c r="DT29" s="95">
        <f>MASTER_DATA_ESCALATED!DT29/(DT$18*1000)</f>
        <v>75.838637499832402</v>
      </c>
      <c r="DU29" s="95">
        <f>MASTER_DATA_ESCALATED!DU29/(DU$18*1000)</f>
        <v>0</v>
      </c>
      <c r="DV29" s="95">
        <f>MASTER_DATA_ESCALATED!DV29/(DV$18*1000)</f>
        <v>0</v>
      </c>
      <c r="DW29" s="95">
        <f>MASTER_DATA_ESCALATED!DW29/(DW$18*1000)</f>
        <v>0</v>
      </c>
      <c r="DX29" s="95">
        <f>MASTER_DATA_ESCALATED!DX29/(DX$18*1000)</f>
        <v>75.838637499832402</v>
      </c>
      <c r="DY29" s="95">
        <f>MASTER_DATA_ESCALATED!DY29/(DY$18*1000)</f>
        <v>0</v>
      </c>
      <c r="DZ29" s="95">
        <f>MASTER_DATA_ESCALATED!DZ29/(DZ$18*1000)</f>
        <v>0</v>
      </c>
      <c r="EA29" s="95">
        <f>MASTER_DATA_ESCALATED!EA29/(EA$18*1000)</f>
        <v>0</v>
      </c>
      <c r="EB29" s="95">
        <f>MASTER_DATA_ESCALATED!EB29/(EB$18*1000)</f>
        <v>75.838637499832402</v>
      </c>
      <c r="EC29" s="95" t="e">
        <f>MASTER_DATA_ESCALATED!EC29/(EC$18*1000)</f>
        <v>#DIV/0!</v>
      </c>
      <c r="ED29" s="95" t="e">
        <f>MASTER_DATA_ESCALATED!ED29/(ED$18*1000)</f>
        <v>#DIV/0!</v>
      </c>
      <c r="EE29" s="95" t="e">
        <f>MASTER_DATA_ESCALATED!EE29/(EE$18*1000)</f>
        <v>#DIV/0!</v>
      </c>
      <c r="EF29" s="95" t="e">
        <f>MASTER_DATA_ESCALATED!EF29/(EF$18*1000)</f>
        <v>#VALUE!</v>
      </c>
      <c r="EG29" s="95">
        <f>MASTER_DATA_ESCALATED!EG29/(EG$18*1000)</f>
        <v>0</v>
      </c>
      <c r="EH29" s="95">
        <f>MASTER_DATA_ESCALATED!EH29/(EH$18*1000)</f>
        <v>0</v>
      </c>
      <c r="EI29" s="95">
        <f>MASTER_DATA_ESCALATED!EI29/(EI$18*1000)</f>
        <v>0</v>
      </c>
      <c r="EJ29" s="95">
        <f>MASTER_DATA_ESCALATED!EJ29/(EJ$18*1000)</f>
        <v>0</v>
      </c>
      <c r="EK29" s="95">
        <f>MASTER_DATA_ESCALATED!EK29/(EK$18*1000)</f>
        <v>0</v>
      </c>
      <c r="EL29" s="95">
        <f>MASTER_DATA_ESCALATED!EL29/(EL$18*1000)</f>
        <v>0</v>
      </c>
      <c r="EM29" s="95">
        <f>MASTER_DATA_ESCALATED!EM29/(EM$18*1000)</f>
        <v>0</v>
      </c>
      <c r="EN29" s="95">
        <f>MASTER_DATA_ESCALATED!EN29/(EN$18*1000)</f>
        <v>0</v>
      </c>
      <c r="EO29" s="95">
        <f>MASTER_DATA_ESCALATED!EO29/(EO$18*1000)</f>
        <v>0</v>
      </c>
      <c r="EP29" s="95">
        <f>MASTER_DATA_ESCALATED!EP29/(EP$18*1000)</f>
        <v>0</v>
      </c>
      <c r="EQ29" s="95">
        <f>MASTER_DATA_ESCALATED!EQ29/(EQ$18*1000)</f>
        <v>0</v>
      </c>
      <c r="ER29" s="95">
        <f>MASTER_DATA_ESCALATED!ER29/(ER$18*1000)</f>
        <v>0</v>
      </c>
      <c r="ES29" s="95">
        <f>MASTER_DATA_ESCALATED!ES29/(ES$18*1000)</f>
        <v>0</v>
      </c>
      <c r="ET29" s="95">
        <f>MASTER_DATA_ESCALATED!ET29/(ET$18*1000)</f>
        <v>0</v>
      </c>
      <c r="EU29" s="95">
        <f>MASTER_DATA_ESCALATED!EU29/(EU$18*1000)</f>
        <v>0</v>
      </c>
      <c r="EV29" s="95">
        <f>MASTER_DATA_ESCALATED!EV29/(EV$18*1000)</f>
        <v>0</v>
      </c>
      <c r="EW29" s="95">
        <f>MASTER_DATA_ESCALATED!EW29/(EW$18*1000)</f>
        <v>0</v>
      </c>
      <c r="EX29" s="95">
        <f>MASTER_DATA_ESCALATED!EX29/(EX$18*1000)</f>
        <v>0</v>
      </c>
      <c r="EY29" s="95">
        <f>MASTER_DATA_ESCALATED!EY29/(EY$18*1000)</f>
        <v>0</v>
      </c>
      <c r="EZ29" s="95">
        <f>MASTER_DATA_ESCALATED!EZ29/(EZ$18*1000)</f>
        <v>0</v>
      </c>
      <c r="FA29" s="95">
        <f>MASTER_DATA_ESCALATED!FA29/(FA$18*1000)</f>
        <v>0</v>
      </c>
      <c r="FB29" s="95">
        <f>MASTER_DATA_ESCALATED!FB29/(FB$18*1000)</f>
        <v>0</v>
      </c>
      <c r="FC29" s="95">
        <f>MASTER_DATA_ESCALATED!FC29/(FC$18*1000)</f>
        <v>0</v>
      </c>
      <c r="FD29" s="95">
        <f>MASTER_DATA_ESCALATED!FD29/(FD$18*1000)</f>
        <v>0</v>
      </c>
      <c r="FE29" s="95">
        <f>MASTER_DATA_ESCALATED!FE29/(FE$18*1000)</f>
        <v>0</v>
      </c>
      <c r="FF29" s="95">
        <f>MASTER_DATA_ESCALATED!FF29/(FF$18*1000)</f>
        <v>0</v>
      </c>
      <c r="FG29" s="95">
        <f>MASTER_DATA_ESCALATED!FG29/(FG$18*1000)</f>
        <v>0</v>
      </c>
      <c r="FH29" s="95">
        <f>MASTER_DATA_ESCALATED!FH29/(FH$18*1000)</f>
        <v>0</v>
      </c>
      <c r="FI29" s="95">
        <f>MASTER_DATA_ESCALATED!FI29/(FI$18*1000)</f>
        <v>0</v>
      </c>
      <c r="FJ29" s="95">
        <f>MASTER_DATA_ESCALATED!FJ29/(FJ$18*1000)</f>
        <v>0</v>
      </c>
      <c r="FK29" s="95">
        <f>MASTER_DATA_ESCALATED!FK29/(FK$18*1000)</f>
        <v>0</v>
      </c>
      <c r="FL29" s="95">
        <f>MASTER_DATA_ESCALATED!FL29/(FL$18*1000)</f>
        <v>0</v>
      </c>
      <c r="FM29" s="95">
        <f>MASTER_DATA_ESCALATED!FM29/(FM$18*1000)</f>
        <v>0</v>
      </c>
      <c r="FN29" s="95">
        <f>MASTER_DATA_ESCALATED!FN29/(FN$18*1000)</f>
        <v>0</v>
      </c>
      <c r="FO29" s="95">
        <f>MASTER_DATA_ESCALATED!FO29/(FO$18*1000)</f>
        <v>0</v>
      </c>
      <c r="FP29" s="95">
        <f>MASTER_DATA_ESCALATED!FP29/(FP$18*1000)</f>
        <v>0</v>
      </c>
      <c r="FQ29" s="95">
        <f>MASTER_DATA_ESCALATED!FQ29/(FQ$18*1000)</f>
        <v>0</v>
      </c>
      <c r="FR29" s="95">
        <f>MASTER_DATA_ESCALATED!FR29/(FR$18*1000)</f>
        <v>0</v>
      </c>
      <c r="FS29" s="95">
        <f>MASTER_DATA_ESCALATED!FS29/(FS$18*1000)</f>
        <v>0</v>
      </c>
      <c r="FT29" s="95">
        <f>MASTER_DATA_ESCALATED!FT29/(FT$18*1000)</f>
        <v>0</v>
      </c>
      <c r="FU29" s="95">
        <f>MASTER_DATA_ESCALATED!FU29/(FU$18*1000)</f>
        <v>0</v>
      </c>
      <c r="FV29" s="95">
        <f>MASTER_DATA_ESCALATED!FV29/(FV$18*1000)</f>
        <v>0</v>
      </c>
      <c r="FW29" s="95">
        <f>MASTER_DATA_ESCALATED!FW29/(FW$18*1000)</f>
        <v>0</v>
      </c>
      <c r="FX29" s="95">
        <f>MASTER_DATA_ESCALATED!FX29/(FX$18*1000)</f>
        <v>0</v>
      </c>
      <c r="FY29" s="95">
        <f>MASTER_DATA_ESCALATED!FY29/(FY$18*1000)</f>
        <v>0</v>
      </c>
      <c r="FZ29" s="95">
        <f>MASTER_DATA_ESCALATED!FZ29/(FZ$18*1000)</f>
        <v>0</v>
      </c>
      <c r="GA29" s="95">
        <f>MASTER_DATA_ESCALATED!GA29/(GA$18*1000)</f>
        <v>0</v>
      </c>
      <c r="GB29" s="95">
        <f>MASTER_DATA_ESCALATED!GB29/(GB$18*1000)</f>
        <v>0</v>
      </c>
      <c r="GC29" s="95">
        <f>MASTER_DATA_ESCALATED!GC29/(GC$18*1000)</f>
        <v>0</v>
      </c>
      <c r="GD29" s="95">
        <f>MASTER_DATA_ESCALATED!GD29/(GD$18*1000)</f>
        <v>0</v>
      </c>
      <c r="GE29" s="95">
        <f>MASTER_DATA_ESCALATED!GE29/(GE$18*1000)</f>
        <v>0</v>
      </c>
      <c r="GF29" s="95">
        <f>MASTER_DATA_ESCALATED!GF29/(GF$18*1000)</f>
        <v>0</v>
      </c>
      <c r="GG29" s="95">
        <f>MASTER_DATA_ESCALATED!GG29/(GG$18*1000)</f>
        <v>0</v>
      </c>
      <c r="GH29" s="95">
        <f>MASTER_DATA_ESCALATED!GH29/(GH$18*1000)</f>
        <v>0</v>
      </c>
      <c r="GI29" s="95">
        <f>MASTER_DATA_ESCALATED!GI29/(GI$18*1000)</f>
        <v>0</v>
      </c>
      <c r="GJ29" s="95">
        <f>MASTER_DATA_ESCALATED!GJ29/(GJ$18*1000)</f>
        <v>0</v>
      </c>
      <c r="GK29" s="95">
        <f>MASTER_DATA_ESCALATED!GK29/(GK$18*1000)</f>
        <v>0</v>
      </c>
      <c r="GL29" s="95">
        <f>MASTER_DATA_ESCALATED!GL29/(GL$18*1000)</f>
        <v>0</v>
      </c>
      <c r="GM29" s="95">
        <f>MASTER_DATA_ESCALATED!GM29/(GM$18*1000)</f>
        <v>0</v>
      </c>
      <c r="GN29" s="95">
        <f>MASTER_DATA_ESCALATED!GN29/(GN$18*1000)</f>
        <v>0</v>
      </c>
      <c r="GO29" s="95">
        <f>MASTER_DATA_ESCALATED!GO29/(GO$18*1000)</f>
        <v>0</v>
      </c>
      <c r="GP29" s="95">
        <f>MASTER_DATA_ESCALATED!GP29/(GP$18*1000)</f>
        <v>0</v>
      </c>
      <c r="GQ29" s="95">
        <f>MASTER_DATA_ESCALATED!GQ29/(GQ$18*1000)</f>
        <v>0</v>
      </c>
      <c r="GR29" s="95">
        <f>MASTER_DATA_ESCALATED!GR29/(GR$18*1000)</f>
        <v>0</v>
      </c>
      <c r="GS29" s="95">
        <f>MASTER_DATA_ESCALATED!GS29/(GS$18*1000)</f>
        <v>0</v>
      </c>
      <c r="GT29" s="95">
        <f>MASTER_DATA_ESCALATED!GT29/(GT$18*1000)</f>
        <v>0</v>
      </c>
      <c r="GU29" s="95">
        <f>MASTER_DATA_ESCALATED!GU29/(GU$18*1000)</f>
        <v>0</v>
      </c>
      <c r="GV29" s="95">
        <f>MASTER_DATA_ESCALATED!GV29/(GV$18*1000)</f>
        <v>0</v>
      </c>
      <c r="GW29" s="95" t="e">
        <f>MASTER_DATA_ESCALATED!#REF!/(GW$18*1000)</f>
        <v>#REF!</v>
      </c>
      <c r="GX29" s="95" t="e">
        <f>MASTER_DATA_ESCALATED!#REF!/(GX$18*1000)</f>
        <v>#REF!</v>
      </c>
      <c r="GY29" s="95" t="e">
        <f>MASTER_DATA_ESCALATED!#REF!/(GY$18*1000)</f>
        <v>#REF!</v>
      </c>
    </row>
    <row r="30" spans="2:207" ht="17.25" hidden="1" outlineLevel="2" x14ac:dyDescent="0.3">
      <c r="B30" s="21">
        <f t="shared" si="1"/>
        <v>10</v>
      </c>
      <c r="C30" s="24">
        <f t="shared" si="0"/>
        <v>131</v>
      </c>
      <c r="D30" s="79"/>
      <c r="E30" s="24"/>
      <c r="F30" s="24">
        <v>131</v>
      </c>
      <c r="G30" s="80"/>
      <c r="H30" s="36" t="s">
        <v>32</v>
      </c>
      <c r="I30" s="95">
        <f>MASTER_DATA_ESCALATED!I30/(I$18*1000)</f>
        <v>0</v>
      </c>
      <c r="J30" s="95">
        <f>MASTER_DATA_ESCALATED!J30/(J$18*1000)</f>
        <v>0</v>
      </c>
      <c r="K30" s="95">
        <f>MASTER_DATA_ESCALATED!K30/(K$18*1000)</f>
        <v>0</v>
      </c>
      <c r="L30" s="95">
        <f>MASTER_DATA_ESCALATED!L30/(L$18*1000)</f>
        <v>71.109024051484596</v>
      </c>
      <c r="M30" s="95">
        <f>MASTER_DATA_ESCALATED!M30/(M$18*1000)</f>
        <v>0</v>
      </c>
      <c r="N30" s="95">
        <f>MASTER_DATA_ESCALATED!N30/(N$18*1000)</f>
        <v>0</v>
      </c>
      <c r="O30" s="95">
        <f>MASTER_DATA_ESCALATED!O30/(O$18*1000)</f>
        <v>0</v>
      </c>
      <c r="P30" s="95">
        <f>MASTER_DATA_ESCALATED!P30/(P$18*1000)</f>
        <v>17.777256012871149</v>
      </c>
      <c r="Q30" s="95">
        <f>MASTER_DATA_ESCALATED!Q30/(Q$18*1000)</f>
        <v>0</v>
      </c>
      <c r="R30" s="95">
        <f>MASTER_DATA_ESCALATED!R30/(R$18*1000)</f>
        <v>0</v>
      </c>
      <c r="S30" s="95">
        <f>MASTER_DATA_ESCALATED!S30/(S$18*1000)</f>
        <v>0</v>
      </c>
      <c r="T30" s="95">
        <f>MASTER_DATA_ESCALATED!T30/(T$18*1000)</f>
        <v>71.109024051484596</v>
      </c>
      <c r="U30" s="95">
        <f>MASTER_DATA_ESCALATED!U30/(U$18*1000)</f>
        <v>0</v>
      </c>
      <c r="V30" s="95">
        <f>MASTER_DATA_ESCALATED!V30/(V$18*1000)</f>
        <v>0</v>
      </c>
      <c r="W30" s="95">
        <f>MASTER_DATA_ESCALATED!W30/(W$18*1000)</f>
        <v>0</v>
      </c>
      <c r="X30" s="95">
        <f>MASTER_DATA_ESCALATED!X30/(X$18*1000)</f>
        <v>17.777256012871149</v>
      </c>
      <c r="Y30" s="95">
        <f>MASTER_DATA_ESCALATED!Y30/(Y$18*1000)</f>
        <v>0</v>
      </c>
      <c r="Z30" s="95">
        <f>MASTER_DATA_ESCALATED!Z30/(Z$18*1000)</f>
        <v>0</v>
      </c>
      <c r="AA30" s="95">
        <f>MASTER_DATA_ESCALATED!AA30/(AA$18*1000)</f>
        <v>0</v>
      </c>
      <c r="AB30" s="95">
        <f>MASTER_DATA_ESCALATED!AB30/(AB$18*1000)</f>
        <v>121.83924242967787</v>
      </c>
      <c r="AC30" s="95">
        <f>MASTER_DATA_ESCALATED!AC30/(AC$18*1000)</f>
        <v>0</v>
      </c>
      <c r="AD30" s="95">
        <f>MASTER_DATA_ESCALATED!AD30/(AD$18*1000)</f>
        <v>0</v>
      </c>
      <c r="AE30" s="95">
        <f>MASTER_DATA_ESCALATED!AE30/(AE$18*1000)</f>
        <v>0</v>
      </c>
      <c r="AF30" s="95">
        <f>MASTER_DATA_ESCALATED!AF30/(AF$18*1000)</f>
        <v>30.459810607419467</v>
      </c>
      <c r="AG30" s="95">
        <f>MASTER_DATA_ESCALATED!AG30/(AG$18*1000)</f>
        <v>0</v>
      </c>
      <c r="AH30" s="95">
        <f>MASTER_DATA_ESCALATED!AH30/(AH$18*1000)</f>
        <v>0</v>
      </c>
      <c r="AI30" s="95">
        <f>MASTER_DATA_ESCALATED!AI30/(AI$18*1000)</f>
        <v>0</v>
      </c>
      <c r="AJ30" s="95">
        <f>MASTER_DATA_ESCALATED!AJ30/(AJ$18*1000)</f>
        <v>121.83924242967787</v>
      </c>
      <c r="AK30" s="95">
        <f>MASTER_DATA_ESCALATED!AK30/(AK$18*1000)</f>
        <v>0</v>
      </c>
      <c r="AL30" s="95">
        <f>MASTER_DATA_ESCALATED!AL30/(AL$18*1000)</f>
        <v>0</v>
      </c>
      <c r="AM30" s="95">
        <f>MASTER_DATA_ESCALATED!AM30/(AM$18*1000)</f>
        <v>0</v>
      </c>
      <c r="AN30" s="95">
        <f>MASTER_DATA_ESCALATED!AN30/(AN$18*1000)</f>
        <v>30.459810607419467</v>
      </c>
      <c r="AO30" s="95">
        <f>MASTER_DATA_ESCALATED!AO30/(AO$18*1000)</f>
        <v>0</v>
      </c>
      <c r="AP30" s="95">
        <f>MASTER_DATA_ESCALATED!AP30/(AP$18*1000)</f>
        <v>0</v>
      </c>
      <c r="AQ30" s="95">
        <f>MASTER_DATA_ESCALATED!AQ30/(AQ$18*1000)</f>
        <v>0</v>
      </c>
      <c r="AR30" s="95">
        <f>MASTER_DATA_ESCALATED!AR30/(AR$18*1000)</f>
        <v>0</v>
      </c>
      <c r="AS30" s="95">
        <f>MASTER_DATA_ESCALATED!AS30/(AS$18*1000)</f>
        <v>0</v>
      </c>
      <c r="AT30" s="95">
        <f>MASTER_DATA_ESCALATED!AT30/(AT$18*1000)</f>
        <v>0</v>
      </c>
      <c r="AU30" s="95">
        <f>MASTER_DATA_ESCALATED!AU30/(AU$18*1000)</f>
        <v>0</v>
      </c>
      <c r="AV30" s="95">
        <f>MASTER_DATA_ESCALATED!AV30/(AV$18*1000)</f>
        <v>0</v>
      </c>
      <c r="AW30" s="95">
        <f>MASTER_DATA_ESCALATED!AW30/(AW$18*1000)</f>
        <v>0</v>
      </c>
      <c r="AX30" s="95">
        <f>MASTER_DATA_ESCALATED!AX30/(AX$18*1000)</f>
        <v>0</v>
      </c>
      <c r="AY30" s="95">
        <f>MASTER_DATA_ESCALATED!AY30/(AY$18*1000)</f>
        <v>0</v>
      </c>
      <c r="AZ30" s="95">
        <f>MASTER_DATA_ESCALATED!AZ30/(AZ$18*1000)</f>
        <v>0</v>
      </c>
      <c r="BA30" s="95">
        <f>MASTER_DATA_ESCALATED!BA30/(BA$18*1000)</f>
        <v>0</v>
      </c>
      <c r="BB30" s="95">
        <f>MASTER_DATA_ESCALATED!BB30/(BB$18*1000)</f>
        <v>0</v>
      </c>
      <c r="BC30" s="95">
        <f>MASTER_DATA_ESCALATED!BC30/(BC$18*1000)</f>
        <v>0</v>
      </c>
      <c r="BD30" s="95">
        <f>MASTER_DATA_ESCALATED!BD30/(BD$18*1000)</f>
        <v>0</v>
      </c>
      <c r="BE30" s="95">
        <f>MASTER_DATA_ESCALATED!BE30/(BE$18*1000)</f>
        <v>0</v>
      </c>
      <c r="BF30" s="95">
        <f>MASTER_DATA_ESCALATED!BF30/(BF$18*1000)</f>
        <v>0</v>
      </c>
      <c r="BG30" s="95">
        <f>MASTER_DATA_ESCALATED!BG30/(BG$18*1000)</f>
        <v>0</v>
      </c>
      <c r="BH30" s="95">
        <f>MASTER_DATA_ESCALATED!BH30/(BH$18*1000)</f>
        <v>0</v>
      </c>
      <c r="BI30" s="95">
        <f>MASTER_DATA_ESCALATED!BI30/(BI$18*1000)</f>
        <v>0</v>
      </c>
      <c r="BJ30" s="95">
        <f>MASTER_DATA_ESCALATED!BJ30/(BJ$18*1000)</f>
        <v>0</v>
      </c>
      <c r="BK30" s="95">
        <f>MASTER_DATA_ESCALATED!BK30/(BK$18*1000)</f>
        <v>0</v>
      </c>
      <c r="BL30" s="95">
        <f>MASTER_DATA_ESCALATED!BL30/(BL$18*1000)</f>
        <v>0</v>
      </c>
      <c r="BM30" s="95">
        <f>MASTER_DATA_ESCALATED!BM30/(BM$18*1000)</f>
        <v>0</v>
      </c>
      <c r="BN30" s="95">
        <f>MASTER_DATA_ESCALATED!BN30/(BN$18*1000)</f>
        <v>0</v>
      </c>
      <c r="BO30" s="95">
        <f>MASTER_DATA_ESCALATED!BO30/(BO$18*1000)</f>
        <v>0</v>
      </c>
      <c r="BP30" s="95">
        <f>MASTER_DATA_ESCALATED!BP30/(BP$18*1000)</f>
        <v>0</v>
      </c>
      <c r="BQ30" s="95">
        <f>MASTER_DATA_ESCALATED!BQ30/(BQ$18*1000)</f>
        <v>0</v>
      </c>
      <c r="BR30" s="95">
        <f>MASTER_DATA_ESCALATED!BR30/(BR$18*1000)</f>
        <v>0</v>
      </c>
      <c r="BS30" s="95">
        <f>MASTER_DATA_ESCALATED!BS30/(BS$18*1000)</f>
        <v>0</v>
      </c>
      <c r="BT30" s="95">
        <f>MASTER_DATA_ESCALATED!BT30/(BT$18*1000)</f>
        <v>0</v>
      </c>
      <c r="BU30" s="95">
        <f>MASTER_DATA_ESCALATED!BU30/(BU$18*1000)</f>
        <v>0</v>
      </c>
      <c r="BV30" s="95">
        <f>MASTER_DATA_ESCALATED!BV30/(BV$18*1000)</f>
        <v>0</v>
      </c>
      <c r="BW30" s="95">
        <f>MASTER_DATA_ESCALATED!BW30/(BW$18*1000)</f>
        <v>0</v>
      </c>
      <c r="BX30" s="95">
        <f>MASTER_DATA_ESCALATED!BX30/(BX$18*1000)</f>
        <v>0</v>
      </c>
      <c r="BY30" s="95">
        <f>MASTER_DATA_ESCALATED!BY30/(BY$18*1000)</f>
        <v>0</v>
      </c>
      <c r="BZ30" s="95">
        <f>MASTER_DATA_ESCALATED!BZ30/(BZ$18*1000)</f>
        <v>0</v>
      </c>
      <c r="CA30" s="95">
        <f>MASTER_DATA_ESCALATED!CA30/(CA$18*1000)</f>
        <v>0</v>
      </c>
      <c r="CB30" s="95">
        <f>MASTER_DATA_ESCALATED!CB30/(CB$18*1000)</f>
        <v>0</v>
      </c>
      <c r="CC30" s="95">
        <f>MASTER_DATA_ESCALATED!CC30/(CC$18*1000)</f>
        <v>0</v>
      </c>
      <c r="CD30" s="95">
        <f>MASTER_DATA_ESCALATED!CD30/(CD$18*1000)</f>
        <v>0</v>
      </c>
      <c r="CE30" s="95">
        <f>MASTER_DATA_ESCALATED!CE30/(CE$18*1000)</f>
        <v>0</v>
      </c>
      <c r="CF30" s="95">
        <f>MASTER_DATA_ESCALATED!CF30/(CF$18*1000)</f>
        <v>0</v>
      </c>
      <c r="CG30" s="95">
        <f>MASTER_DATA_ESCALATED!CG30/(CG$18*1000)</f>
        <v>0</v>
      </c>
      <c r="CH30" s="95">
        <f>MASTER_DATA_ESCALATED!CH30/(CH$18*1000)</f>
        <v>0</v>
      </c>
      <c r="CI30" s="95">
        <f>MASTER_DATA_ESCALATED!CI30/(CI$18*1000)</f>
        <v>0</v>
      </c>
      <c r="CJ30" s="95">
        <f>MASTER_DATA_ESCALATED!CJ30/(CJ$18*1000)</f>
        <v>0</v>
      </c>
      <c r="CK30" s="95">
        <f>MASTER_DATA_ESCALATED!CK30/(CK$18*1000)</f>
        <v>0</v>
      </c>
      <c r="CL30" s="95">
        <f>MASTER_DATA_ESCALATED!CL30/(CL$18*1000)</f>
        <v>0</v>
      </c>
      <c r="CM30" s="95">
        <f>MASTER_DATA_ESCALATED!CM30/(CM$18*1000)</f>
        <v>0</v>
      </c>
      <c r="CN30" s="95">
        <f>MASTER_DATA_ESCALATED!CN30/(CN$18*1000)</f>
        <v>0</v>
      </c>
      <c r="CO30" s="95">
        <f>MASTER_DATA_ESCALATED!CO30/(CO$18*1000)</f>
        <v>0</v>
      </c>
      <c r="CP30" s="95">
        <f>MASTER_DATA_ESCALATED!CP30/(CP$18*1000)</f>
        <v>0</v>
      </c>
      <c r="CQ30" s="95">
        <f>MASTER_DATA_ESCALATED!CQ30/(CQ$18*1000)</f>
        <v>0</v>
      </c>
      <c r="CR30" s="95">
        <f>MASTER_DATA_ESCALATED!CR30/(CR$18*1000)</f>
        <v>0</v>
      </c>
      <c r="CS30" s="95">
        <f>MASTER_DATA_ESCALATED!CS30/(CS$18*1000)</f>
        <v>0</v>
      </c>
      <c r="CT30" s="95">
        <f>MASTER_DATA_ESCALATED!CT30/(CT$18*1000)</f>
        <v>0</v>
      </c>
      <c r="CU30" s="95">
        <f>MASTER_DATA_ESCALATED!CU30/(CU$18*1000)</f>
        <v>0</v>
      </c>
      <c r="CV30" s="95">
        <f>MASTER_DATA_ESCALATED!CV30/(CV$18*1000)</f>
        <v>0</v>
      </c>
      <c r="CW30" s="95">
        <f>MASTER_DATA_ESCALATED!CW30/(CW$18*1000)</f>
        <v>0</v>
      </c>
      <c r="CX30" s="95">
        <f>MASTER_DATA_ESCALATED!CX30/(CX$18*1000)</f>
        <v>0</v>
      </c>
      <c r="CY30" s="95">
        <f>MASTER_DATA_ESCALATED!CY30/(CY$18*1000)</f>
        <v>0</v>
      </c>
      <c r="CZ30" s="95">
        <f>MASTER_DATA_ESCALATED!CZ30/(CZ$18*1000)</f>
        <v>0</v>
      </c>
      <c r="DA30" s="95" t="e">
        <f>MASTER_DATA_ESCALATED!DA30/(DA$18*1000)</f>
        <v>#DIV/0!</v>
      </c>
      <c r="DB30" s="95" t="e">
        <f>MASTER_DATA_ESCALATED!DB30/(DB$18*1000)</f>
        <v>#DIV/0!</v>
      </c>
      <c r="DC30" s="95" t="e">
        <f>MASTER_DATA_ESCALATED!DC30/(DC$18*1000)</f>
        <v>#DIV/0!</v>
      </c>
      <c r="DD30" s="95" t="e">
        <f>MASTER_DATA_ESCALATED!DD30/(DD$18*1000)</f>
        <v>#N/A</v>
      </c>
      <c r="DE30" s="95">
        <f>MASTER_DATA_ESCALATED!DE30/(DE$18*1000)</f>
        <v>0</v>
      </c>
      <c r="DF30" s="95">
        <f>MASTER_DATA_ESCALATED!DF30/(DF$18*1000)</f>
        <v>0</v>
      </c>
      <c r="DG30" s="95">
        <f>MASTER_DATA_ESCALATED!DG30/(DG$18*1000)</f>
        <v>0</v>
      </c>
      <c r="DH30" s="95">
        <f>MASTER_DATA_ESCALATED!DH30/(DH$18*1000)</f>
        <v>0</v>
      </c>
      <c r="DI30" s="95">
        <f>MASTER_DATA_ESCALATED!DI30/(DI$18*1000)</f>
        <v>0</v>
      </c>
      <c r="DJ30" s="95">
        <f>MASTER_DATA_ESCALATED!DJ30/(DJ$18*1000)</f>
        <v>0</v>
      </c>
      <c r="DK30" s="95">
        <f>MASTER_DATA_ESCALATED!DK30/(DK$18*1000)</f>
        <v>0</v>
      </c>
      <c r="DL30" s="95">
        <f>MASTER_DATA_ESCALATED!DL30/(DL$18*1000)</f>
        <v>0</v>
      </c>
      <c r="DM30" s="95">
        <f>MASTER_DATA_ESCALATED!DM30/(DM$18*1000)</f>
        <v>0</v>
      </c>
      <c r="DN30" s="95">
        <f>MASTER_DATA_ESCALATED!DN30/(DN$18*1000)</f>
        <v>0</v>
      </c>
      <c r="DO30" s="95">
        <f>MASTER_DATA_ESCALATED!DO30/(DO$18*1000)</f>
        <v>0</v>
      </c>
      <c r="DP30" s="95">
        <f>MASTER_DATA_ESCALATED!DP30/(DP$18*1000)</f>
        <v>0</v>
      </c>
      <c r="DQ30" s="95">
        <f>MASTER_DATA_ESCALATED!DQ30/(DQ$18*1000)</f>
        <v>0</v>
      </c>
      <c r="DR30" s="95">
        <f>MASTER_DATA_ESCALATED!DR30/(DR$18*1000)</f>
        <v>0</v>
      </c>
      <c r="DS30" s="95">
        <f>MASTER_DATA_ESCALATED!DS30/(DS$18*1000)</f>
        <v>0</v>
      </c>
      <c r="DT30" s="95">
        <f>MASTER_DATA_ESCALATED!DT30/(DT$18*1000)</f>
        <v>0</v>
      </c>
      <c r="DU30" s="95">
        <f>MASTER_DATA_ESCALATED!DU30/(DU$18*1000)</f>
        <v>0</v>
      </c>
      <c r="DV30" s="95">
        <f>MASTER_DATA_ESCALATED!DV30/(DV$18*1000)</f>
        <v>0</v>
      </c>
      <c r="DW30" s="95">
        <f>MASTER_DATA_ESCALATED!DW30/(DW$18*1000)</f>
        <v>0</v>
      </c>
      <c r="DX30" s="95">
        <f>MASTER_DATA_ESCALATED!DX30/(DX$18*1000)</f>
        <v>0</v>
      </c>
      <c r="DY30" s="95">
        <f>MASTER_DATA_ESCALATED!DY30/(DY$18*1000)</f>
        <v>0</v>
      </c>
      <c r="DZ30" s="95">
        <f>MASTER_DATA_ESCALATED!DZ30/(DZ$18*1000)</f>
        <v>0</v>
      </c>
      <c r="EA30" s="95">
        <f>MASTER_DATA_ESCALATED!EA30/(EA$18*1000)</f>
        <v>0</v>
      </c>
      <c r="EB30" s="95">
        <f>MASTER_DATA_ESCALATED!EB30/(EB$18*1000)</f>
        <v>0</v>
      </c>
      <c r="EC30" s="95" t="e">
        <f>MASTER_DATA_ESCALATED!EC30/(EC$18*1000)</f>
        <v>#DIV/0!</v>
      </c>
      <c r="ED30" s="95" t="e">
        <f>MASTER_DATA_ESCALATED!ED30/(ED$18*1000)</f>
        <v>#DIV/0!</v>
      </c>
      <c r="EE30" s="95" t="e">
        <f>MASTER_DATA_ESCALATED!EE30/(EE$18*1000)</f>
        <v>#DIV/0!</v>
      </c>
      <c r="EF30" s="95" t="e">
        <f>MASTER_DATA_ESCALATED!EF30/(EF$18*1000)</f>
        <v>#VALUE!</v>
      </c>
      <c r="EG30" s="95">
        <f>MASTER_DATA_ESCALATED!EG30/(EG$18*1000)</f>
        <v>0</v>
      </c>
      <c r="EH30" s="95">
        <f>MASTER_DATA_ESCALATED!EH30/(EH$18*1000)</f>
        <v>0</v>
      </c>
      <c r="EI30" s="95">
        <f>MASTER_DATA_ESCALATED!EI30/(EI$18*1000)</f>
        <v>0</v>
      </c>
      <c r="EJ30" s="95">
        <f>MASTER_DATA_ESCALATED!EJ30/(EJ$18*1000)</f>
        <v>0</v>
      </c>
      <c r="EK30" s="95">
        <f>MASTER_DATA_ESCALATED!EK30/(EK$18*1000)</f>
        <v>0</v>
      </c>
      <c r="EL30" s="95">
        <f>MASTER_DATA_ESCALATED!EL30/(EL$18*1000)</f>
        <v>0</v>
      </c>
      <c r="EM30" s="95">
        <f>MASTER_DATA_ESCALATED!EM30/(EM$18*1000)</f>
        <v>0</v>
      </c>
      <c r="EN30" s="95">
        <f>MASTER_DATA_ESCALATED!EN30/(EN$18*1000)</f>
        <v>0</v>
      </c>
      <c r="EO30" s="95">
        <f>MASTER_DATA_ESCALATED!EO30/(EO$18*1000)</f>
        <v>0</v>
      </c>
      <c r="EP30" s="95">
        <f>MASTER_DATA_ESCALATED!EP30/(EP$18*1000)</f>
        <v>0</v>
      </c>
      <c r="EQ30" s="95">
        <f>MASTER_DATA_ESCALATED!EQ30/(EQ$18*1000)</f>
        <v>0</v>
      </c>
      <c r="ER30" s="95">
        <f>MASTER_DATA_ESCALATED!ER30/(ER$18*1000)</f>
        <v>0</v>
      </c>
      <c r="ES30" s="95">
        <f>MASTER_DATA_ESCALATED!ES30/(ES$18*1000)</f>
        <v>0</v>
      </c>
      <c r="ET30" s="95">
        <f>MASTER_DATA_ESCALATED!ET30/(ET$18*1000)</f>
        <v>0</v>
      </c>
      <c r="EU30" s="95">
        <f>MASTER_DATA_ESCALATED!EU30/(EU$18*1000)</f>
        <v>0</v>
      </c>
      <c r="EV30" s="95">
        <f>MASTER_DATA_ESCALATED!EV30/(EV$18*1000)</f>
        <v>0</v>
      </c>
      <c r="EW30" s="95">
        <f>MASTER_DATA_ESCALATED!EW30/(EW$18*1000)</f>
        <v>0</v>
      </c>
      <c r="EX30" s="95">
        <f>MASTER_DATA_ESCALATED!EX30/(EX$18*1000)</f>
        <v>0</v>
      </c>
      <c r="EY30" s="95">
        <f>MASTER_DATA_ESCALATED!EY30/(EY$18*1000)</f>
        <v>0</v>
      </c>
      <c r="EZ30" s="95">
        <f>MASTER_DATA_ESCALATED!EZ30/(EZ$18*1000)</f>
        <v>0</v>
      </c>
      <c r="FA30" s="95">
        <f>MASTER_DATA_ESCALATED!FA30/(FA$18*1000)</f>
        <v>0</v>
      </c>
      <c r="FB30" s="95">
        <f>MASTER_DATA_ESCALATED!FB30/(FB$18*1000)</f>
        <v>0</v>
      </c>
      <c r="FC30" s="95">
        <f>MASTER_DATA_ESCALATED!FC30/(FC$18*1000)</f>
        <v>0</v>
      </c>
      <c r="FD30" s="95">
        <f>MASTER_DATA_ESCALATED!FD30/(FD$18*1000)</f>
        <v>0</v>
      </c>
      <c r="FE30" s="95">
        <f>MASTER_DATA_ESCALATED!FE30/(FE$18*1000)</f>
        <v>0</v>
      </c>
      <c r="FF30" s="95">
        <f>MASTER_DATA_ESCALATED!FF30/(FF$18*1000)</f>
        <v>0</v>
      </c>
      <c r="FG30" s="95">
        <f>MASTER_DATA_ESCALATED!FG30/(FG$18*1000)</f>
        <v>0</v>
      </c>
      <c r="FH30" s="95">
        <f>MASTER_DATA_ESCALATED!FH30/(FH$18*1000)</f>
        <v>0</v>
      </c>
      <c r="FI30" s="95">
        <f>MASTER_DATA_ESCALATED!FI30/(FI$18*1000)</f>
        <v>0</v>
      </c>
      <c r="FJ30" s="95">
        <f>MASTER_DATA_ESCALATED!FJ30/(FJ$18*1000)</f>
        <v>0</v>
      </c>
      <c r="FK30" s="95">
        <f>MASTER_DATA_ESCALATED!FK30/(FK$18*1000)</f>
        <v>0</v>
      </c>
      <c r="FL30" s="95">
        <f>MASTER_DATA_ESCALATED!FL30/(FL$18*1000)</f>
        <v>0</v>
      </c>
      <c r="FM30" s="95">
        <f>MASTER_DATA_ESCALATED!FM30/(FM$18*1000)</f>
        <v>0</v>
      </c>
      <c r="FN30" s="95">
        <f>MASTER_DATA_ESCALATED!FN30/(FN$18*1000)</f>
        <v>0</v>
      </c>
      <c r="FO30" s="95">
        <f>MASTER_DATA_ESCALATED!FO30/(FO$18*1000)</f>
        <v>0</v>
      </c>
      <c r="FP30" s="95">
        <f>MASTER_DATA_ESCALATED!FP30/(FP$18*1000)</f>
        <v>0</v>
      </c>
      <c r="FQ30" s="95">
        <f>MASTER_DATA_ESCALATED!FQ30/(FQ$18*1000)</f>
        <v>0</v>
      </c>
      <c r="FR30" s="95">
        <f>MASTER_DATA_ESCALATED!FR30/(FR$18*1000)</f>
        <v>0</v>
      </c>
      <c r="FS30" s="95">
        <f>MASTER_DATA_ESCALATED!FS30/(FS$18*1000)</f>
        <v>0</v>
      </c>
      <c r="FT30" s="95">
        <f>MASTER_DATA_ESCALATED!FT30/(FT$18*1000)</f>
        <v>0</v>
      </c>
      <c r="FU30" s="95">
        <f>MASTER_DATA_ESCALATED!FU30/(FU$18*1000)</f>
        <v>0</v>
      </c>
      <c r="FV30" s="95">
        <f>MASTER_DATA_ESCALATED!FV30/(FV$18*1000)</f>
        <v>0</v>
      </c>
      <c r="FW30" s="95">
        <f>MASTER_DATA_ESCALATED!FW30/(FW$18*1000)</f>
        <v>0</v>
      </c>
      <c r="FX30" s="95">
        <f>MASTER_DATA_ESCALATED!FX30/(FX$18*1000)</f>
        <v>0</v>
      </c>
      <c r="FY30" s="95">
        <f>MASTER_DATA_ESCALATED!FY30/(FY$18*1000)</f>
        <v>0</v>
      </c>
      <c r="FZ30" s="95">
        <f>MASTER_DATA_ESCALATED!FZ30/(FZ$18*1000)</f>
        <v>0</v>
      </c>
      <c r="GA30" s="95">
        <f>MASTER_DATA_ESCALATED!GA30/(GA$18*1000)</f>
        <v>0</v>
      </c>
      <c r="GB30" s="95">
        <f>MASTER_DATA_ESCALATED!GB30/(GB$18*1000)</f>
        <v>0</v>
      </c>
      <c r="GC30" s="95">
        <f>MASTER_DATA_ESCALATED!GC30/(GC$18*1000)</f>
        <v>0</v>
      </c>
      <c r="GD30" s="95">
        <f>MASTER_DATA_ESCALATED!GD30/(GD$18*1000)</f>
        <v>0</v>
      </c>
      <c r="GE30" s="95">
        <f>MASTER_DATA_ESCALATED!GE30/(GE$18*1000)</f>
        <v>0</v>
      </c>
      <c r="GF30" s="95">
        <f>MASTER_DATA_ESCALATED!GF30/(GF$18*1000)</f>
        <v>0</v>
      </c>
      <c r="GG30" s="95">
        <f>MASTER_DATA_ESCALATED!GG30/(GG$18*1000)</f>
        <v>0</v>
      </c>
      <c r="GH30" s="95">
        <f>MASTER_DATA_ESCALATED!GH30/(GH$18*1000)</f>
        <v>0</v>
      </c>
      <c r="GI30" s="95">
        <f>MASTER_DATA_ESCALATED!GI30/(GI$18*1000)</f>
        <v>0</v>
      </c>
      <c r="GJ30" s="95">
        <f>MASTER_DATA_ESCALATED!GJ30/(GJ$18*1000)</f>
        <v>0</v>
      </c>
      <c r="GK30" s="95">
        <f>MASTER_DATA_ESCALATED!GK30/(GK$18*1000)</f>
        <v>0</v>
      </c>
      <c r="GL30" s="95">
        <f>MASTER_DATA_ESCALATED!GL30/(GL$18*1000)</f>
        <v>0</v>
      </c>
      <c r="GM30" s="95">
        <f>MASTER_DATA_ESCALATED!GM30/(GM$18*1000)</f>
        <v>0</v>
      </c>
      <c r="GN30" s="95">
        <f>MASTER_DATA_ESCALATED!GN30/(GN$18*1000)</f>
        <v>0</v>
      </c>
      <c r="GO30" s="95">
        <f>MASTER_DATA_ESCALATED!GO30/(GO$18*1000)</f>
        <v>0</v>
      </c>
      <c r="GP30" s="95">
        <f>MASTER_DATA_ESCALATED!GP30/(GP$18*1000)</f>
        <v>0</v>
      </c>
      <c r="GQ30" s="95">
        <f>MASTER_DATA_ESCALATED!GQ30/(GQ$18*1000)</f>
        <v>0</v>
      </c>
      <c r="GR30" s="95">
        <f>MASTER_DATA_ESCALATED!GR30/(GR$18*1000)</f>
        <v>0</v>
      </c>
      <c r="GS30" s="95">
        <f>MASTER_DATA_ESCALATED!GS30/(GS$18*1000)</f>
        <v>0</v>
      </c>
      <c r="GT30" s="95">
        <f>MASTER_DATA_ESCALATED!GT30/(GT$18*1000)</f>
        <v>0</v>
      </c>
      <c r="GU30" s="95">
        <f>MASTER_DATA_ESCALATED!GU30/(GU$18*1000)</f>
        <v>0</v>
      </c>
      <c r="GV30" s="95">
        <f>MASTER_DATA_ESCALATED!GV30/(GV$18*1000)</f>
        <v>0</v>
      </c>
      <c r="GW30" s="95" t="e">
        <f>MASTER_DATA_ESCALATED!#REF!/(GW$18*1000)</f>
        <v>#REF!</v>
      </c>
      <c r="GX30" s="95" t="e">
        <f>MASTER_DATA_ESCALATED!#REF!/(GX$18*1000)</f>
        <v>#REF!</v>
      </c>
      <c r="GY30" s="95" t="e">
        <f>MASTER_DATA_ESCALATED!#REF!/(GY$18*1000)</f>
        <v>#REF!</v>
      </c>
    </row>
    <row r="31" spans="2:207" ht="17.25" hidden="1" outlineLevel="2" x14ac:dyDescent="0.3">
      <c r="B31" s="21">
        <f t="shared" si="1"/>
        <v>10</v>
      </c>
      <c r="C31" s="24">
        <f t="shared" si="0"/>
        <v>132</v>
      </c>
      <c r="D31" s="79"/>
      <c r="E31" s="24"/>
      <c r="F31" s="24">
        <v>132</v>
      </c>
      <c r="G31" s="80"/>
      <c r="H31" s="36" t="s">
        <v>33</v>
      </c>
      <c r="I31" s="95">
        <f>MASTER_DATA_ESCALATED!I31/(I$18*1000)</f>
        <v>0</v>
      </c>
      <c r="J31" s="95">
        <f>MASTER_DATA_ESCALATED!J31/(J$18*1000)</f>
        <v>0</v>
      </c>
      <c r="K31" s="95">
        <f>MASTER_DATA_ESCALATED!K31/(K$18*1000)</f>
        <v>0</v>
      </c>
      <c r="L31" s="95">
        <f>MASTER_DATA_ESCALATED!L31/(L$18*1000)</f>
        <v>109.03383687894305</v>
      </c>
      <c r="M31" s="95">
        <f>MASTER_DATA_ESCALATED!M31/(M$18*1000)</f>
        <v>0</v>
      </c>
      <c r="N31" s="95">
        <f>MASTER_DATA_ESCALATED!N31/(N$18*1000)</f>
        <v>0</v>
      </c>
      <c r="O31" s="95">
        <f>MASTER_DATA_ESCALATED!O31/(O$18*1000)</f>
        <v>0</v>
      </c>
      <c r="P31" s="95">
        <f>MASTER_DATA_ESCALATED!P31/(P$18*1000)</f>
        <v>33.184211224026143</v>
      </c>
      <c r="Q31" s="95">
        <f>MASTER_DATA_ESCALATED!Q31/(Q$18*1000)</f>
        <v>0</v>
      </c>
      <c r="R31" s="95">
        <f>MASTER_DATA_ESCALATED!R31/(R$18*1000)</f>
        <v>0</v>
      </c>
      <c r="S31" s="95">
        <f>MASTER_DATA_ESCALATED!S31/(S$18*1000)</f>
        <v>0</v>
      </c>
      <c r="T31" s="95">
        <f>MASTER_DATA_ESCALATED!T31/(T$18*1000)</f>
        <v>109.03383687894305</v>
      </c>
      <c r="U31" s="95">
        <f>MASTER_DATA_ESCALATED!U31/(U$18*1000)</f>
        <v>0</v>
      </c>
      <c r="V31" s="95">
        <f>MASTER_DATA_ESCALATED!V31/(V$18*1000)</f>
        <v>0</v>
      </c>
      <c r="W31" s="95">
        <f>MASTER_DATA_ESCALATED!W31/(W$18*1000)</f>
        <v>0</v>
      </c>
      <c r="X31" s="95">
        <f>MASTER_DATA_ESCALATED!X31/(X$18*1000)</f>
        <v>33.184211224026143</v>
      </c>
      <c r="Y31" s="95">
        <f>MASTER_DATA_ESCALATED!Y31/(Y$18*1000)</f>
        <v>0</v>
      </c>
      <c r="Z31" s="95">
        <f>MASTER_DATA_ESCALATED!Z31/(Z$18*1000)</f>
        <v>0</v>
      </c>
      <c r="AA31" s="95">
        <f>MASTER_DATA_ESCALATED!AA31/(AA$18*1000)</f>
        <v>0</v>
      </c>
      <c r="AB31" s="95">
        <f>MASTER_DATA_ESCALATED!AB31/(AB$18*1000)</f>
        <v>186.82017172550607</v>
      </c>
      <c r="AC31" s="95">
        <f>MASTER_DATA_ESCALATED!AC31/(AC$18*1000)</f>
        <v>0</v>
      </c>
      <c r="AD31" s="95">
        <f>MASTER_DATA_ESCALATED!AD31/(AD$18*1000)</f>
        <v>0</v>
      </c>
      <c r="AE31" s="95">
        <f>MASTER_DATA_ESCALATED!AE31/(AE$18*1000)</f>
        <v>0</v>
      </c>
      <c r="AF31" s="95">
        <f>MASTER_DATA_ESCALATED!AF31/(AF$18*1000)</f>
        <v>56.85831313384967</v>
      </c>
      <c r="AG31" s="95">
        <f>MASTER_DATA_ESCALATED!AG31/(AG$18*1000)</f>
        <v>0</v>
      </c>
      <c r="AH31" s="95">
        <f>MASTER_DATA_ESCALATED!AH31/(AH$18*1000)</f>
        <v>0</v>
      </c>
      <c r="AI31" s="95">
        <f>MASTER_DATA_ESCALATED!AI31/(AI$18*1000)</f>
        <v>0</v>
      </c>
      <c r="AJ31" s="95">
        <f>MASTER_DATA_ESCALATED!AJ31/(AJ$18*1000)</f>
        <v>186.82017172550607</v>
      </c>
      <c r="AK31" s="95">
        <f>MASTER_DATA_ESCALATED!AK31/(AK$18*1000)</f>
        <v>0</v>
      </c>
      <c r="AL31" s="95">
        <f>MASTER_DATA_ESCALATED!AL31/(AL$18*1000)</f>
        <v>0</v>
      </c>
      <c r="AM31" s="95">
        <f>MASTER_DATA_ESCALATED!AM31/(AM$18*1000)</f>
        <v>0</v>
      </c>
      <c r="AN31" s="95">
        <f>MASTER_DATA_ESCALATED!AN31/(AN$18*1000)</f>
        <v>56.85831313384967</v>
      </c>
      <c r="AO31" s="95">
        <f>MASTER_DATA_ESCALATED!AO31/(AO$18*1000)</f>
        <v>0</v>
      </c>
      <c r="AP31" s="95">
        <f>MASTER_DATA_ESCALATED!AP31/(AP$18*1000)</f>
        <v>0</v>
      </c>
      <c r="AQ31" s="95">
        <f>MASTER_DATA_ESCALATED!AQ31/(AQ$18*1000)</f>
        <v>0</v>
      </c>
      <c r="AR31" s="95">
        <f>MASTER_DATA_ESCALATED!AR31/(AR$18*1000)</f>
        <v>0</v>
      </c>
      <c r="AS31" s="95">
        <f>MASTER_DATA_ESCALATED!AS31/(AS$18*1000)</f>
        <v>0</v>
      </c>
      <c r="AT31" s="95">
        <f>MASTER_DATA_ESCALATED!AT31/(AT$18*1000)</f>
        <v>0</v>
      </c>
      <c r="AU31" s="95">
        <f>MASTER_DATA_ESCALATED!AU31/(AU$18*1000)</f>
        <v>0</v>
      </c>
      <c r="AV31" s="95">
        <f>MASTER_DATA_ESCALATED!AV31/(AV$18*1000)</f>
        <v>0</v>
      </c>
      <c r="AW31" s="95">
        <f>MASTER_DATA_ESCALATED!AW31/(AW$18*1000)</f>
        <v>0</v>
      </c>
      <c r="AX31" s="95">
        <f>MASTER_DATA_ESCALATED!AX31/(AX$18*1000)</f>
        <v>0</v>
      </c>
      <c r="AY31" s="95">
        <f>MASTER_DATA_ESCALATED!AY31/(AY$18*1000)</f>
        <v>0</v>
      </c>
      <c r="AZ31" s="95">
        <f>MASTER_DATA_ESCALATED!AZ31/(AZ$18*1000)</f>
        <v>0</v>
      </c>
      <c r="BA31" s="95">
        <f>MASTER_DATA_ESCALATED!BA31/(BA$18*1000)</f>
        <v>0</v>
      </c>
      <c r="BB31" s="95">
        <f>MASTER_DATA_ESCALATED!BB31/(BB$18*1000)</f>
        <v>0</v>
      </c>
      <c r="BC31" s="95">
        <f>MASTER_DATA_ESCALATED!BC31/(BC$18*1000)</f>
        <v>0</v>
      </c>
      <c r="BD31" s="95">
        <f>MASTER_DATA_ESCALATED!BD31/(BD$18*1000)</f>
        <v>0</v>
      </c>
      <c r="BE31" s="95">
        <f>MASTER_DATA_ESCALATED!BE31/(BE$18*1000)</f>
        <v>0</v>
      </c>
      <c r="BF31" s="95">
        <f>MASTER_DATA_ESCALATED!BF31/(BF$18*1000)</f>
        <v>0</v>
      </c>
      <c r="BG31" s="95">
        <f>MASTER_DATA_ESCALATED!BG31/(BG$18*1000)</f>
        <v>0</v>
      </c>
      <c r="BH31" s="95">
        <f>MASTER_DATA_ESCALATED!BH31/(BH$18*1000)</f>
        <v>0</v>
      </c>
      <c r="BI31" s="95">
        <f>MASTER_DATA_ESCALATED!BI31/(BI$18*1000)</f>
        <v>0</v>
      </c>
      <c r="BJ31" s="95">
        <f>MASTER_DATA_ESCALATED!BJ31/(BJ$18*1000)</f>
        <v>0</v>
      </c>
      <c r="BK31" s="95">
        <f>MASTER_DATA_ESCALATED!BK31/(BK$18*1000)</f>
        <v>0</v>
      </c>
      <c r="BL31" s="95">
        <f>MASTER_DATA_ESCALATED!BL31/(BL$18*1000)</f>
        <v>0</v>
      </c>
      <c r="BM31" s="95">
        <f>MASTER_DATA_ESCALATED!BM31/(BM$18*1000)</f>
        <v>0</v>
      </c>
      <c r="BN31" s="95">
        <f>MASTER_DATA_ESCALATED!BN31/(BN$18*1000)</f>
        <v>0</v>
      </c>
      <c r="BO31" s="95">
        <f>MASTER_DATA_ESCALATED!BO31/(BO$18*1000)</f>
        <v>0</v>
      </c>
      <c r="BP31" s="95">
        <f>MASTER_DATA_ESCALATED!BP31/(BP$18*1000)</f>
        <v>0</v>
      </c>
      <c r="BQ31" s="95">
        <f>MASTER_DATA_ESCALATED!BQ31/(BQ$18*1000)</f>
        <v>0</v>
      </c>
      <c r="BR31" s="95">
        <f>MASTER_DATA_ESCALATED!BR31/(BR$18*1000)</f>
        <v>0</v>
      </c>
      <c r="BS31" s="95">
        <f>MASTER_DATA_ESCALATED!BS31/(BS$18*1000)</f>
        <v>0</v>
      </c>
      <c r="BT31" s="95">
        <f>MASTER_DATA_ESCALATED!BT31/(BT$18*1000)</f>
        <v>0</v>
      </c>
      <c r="BU31" s="95">
        <f>MASTER_DATA_ESCALATED!BU31/(BU$18*1000)</f>
        <v>0</v>
      </c>
      <c r="BV31" s="95">
        <f>MASTER_DATA_ESCALATED!BV31/(BV$18*1000)</f>
        <v>0</v>
      </c>
      <c r="BW31" s="95">
        <f>MASTER_DATA_ESCALATED!BW31/(BW$18*1000)</f>
        <v>0</v>
      </c>
      <c r="BX31" s="95">
        <f>MASTER_DATA_ESCALATED!BX31/(BX$18*1000)</f>
        <v>0</v>
      </c>
      <c r="BY31" s="95">
        <f>MASTER_DATA_ESCALATED!BY31/(BY$18*1000)</f>
        <v>0</v>
      </c>
      <c r="BZ31" s="95">
        <f>MASTER_DATA_ESCALATED!BZ31/(BZ$18*1000)</f>
        <v>0</v>
      </c>
      <c r="CA31" s="95">
        <f>MASTER_DATA_ESCALATED!CA31/(CA$18*1000)</f>
        <v>0</v>
      </c>
      <c r="CB31" s="95">
        <f>MASTER_DATA_ESCALATED!CB31/(CB$18*1000)</f>
        <v>0</v>
      </c>
      <c r="CC31" s="95">
        <f>MASTER_DATA_ESCALATED!CC31/(CC$18*1000)</f>
        <v>0</v>
      </c>
      <c r="CD31" s="95">
        <f>MASTER_DATA_ESCALATED!CD31/(CD$18*1000)</f>
        <v>0</v>
      </c>
      <c r="CE31" s="95">
        <f>MASTER_DATA_ESCALATED!CE31/(CE$18*1000)</f>
        <v>0</v>
      </c>
      <c r="CF31" s="95">
        <f>MASTER_DATA_ESCALATED!CF31/(CF$18*1000)</f>
        <v>0</v>
      </c>
      <c r="CG31" s="95">
        <f>MASTER_DATA_ESCALATED!CG31/(CG$18*1000)</f>
        <v>0</v>
      </c>
      <c r="CH31" s="95">
        <f>MASTER_DATA_ESCALATED!CH31/(CH$18*1000)</f>
        <v>0</v>
      </c>
      <c r="CI31" s="95">
        <f>MASTER_DATA_ESCALATED!CI31/(CI$18*1000)</f>
        <v>0</v>
      </c>
      <c r="CJ31" s="95">
        <f>MASTER_DATA_ESCALATED!CJ31/(CJ$18*1000)</f>
        <v>0</v>
      </c>
      <c r="CK31" s="95">
        <f>MASTER_DATA_ESCALATED!CK31/(CK$18*1000)</f>
        <v>0</v>
      </c>
      <c r="CL31" s="95">
        <f>MASTER_DATA_ESCALATED!CL31/(CL$18*1000)</f>
        <v>0</v>
      </c>
      <c r="CM31" s="95">
        <f>MASTER_DATA_ESCALATED!CM31/(CM$18*1000)</f>
        <v>0</v>
      </c>
      <c r="CN31" s="95">
        <f>MASTER_DATA_ESCALATED!CN31/(CN$18*1000)</f>
        <v>0</v>
      </c>
      <c r="CO31" s="95">
        <f>MASTER_DATA_ESCALATED!CO31/(CO$18*1000)</f>
        <v>0</v>
      </c>
      <c r="CP31" s="95">
        <f>MASTER_DATA_ESCALATED!CP31/(CP$18*1000)</f>
        <v>0</v>
      </c>
      <c r="CQ31" s="95">
        <f>MASTER_DATA_ESCALATED!CQ31/(CQ$18*1000)</f>
        <v>0</v>
      </c>
      <c r="CR31" s="95">
        <f>MASTER_DATA_ESCALATED!CR31/(CR$18*1000)</f>
        <v>0</v>
      </c>
      <c r="CS31" s="95">
        <f>MASTER_DATA_ESCALATED!CS31/(CS$18*1000)</f>
        <v>0</v>
      </c>
      <c r="CT31" s="95">
        <f>MASTER_DATA_ESCALATED!CT31/(CT$18*1000)</f>
        <v>0</v>
      </c>
      <c r="CU31" s="95">
        <f>MASTER_DATA_ESCALATED!CU31/(CU$18*1000)</f>
        <v>0</v>
      </c>
      <c r="CV31" s="95">
        <f>MASTER_DATA_ESCALATED!CV31/(CV$18*1000)</f>
        <v>0</v>
      </c>
      <c r="CW31" s="95">
        <f>MASTER_DATA_ESCALATED!CW31/(CW$18*1000)</f>
        <v>0</v>
      </c>
      <c r="CX31" s="95">
        <f>MASTER_DATA_ESCALATED!CX31/(CX$18*1000)</f>
        <v>0</v>
      </c>
      <c r="CY31" s="95">
        <f>MASTER_DATA_ESCALATED!CY31/(CY$18*1000)</f>
        <v>0</v>
      </c>
      <c r="CZ31" s="95">
        <f>MASTER_DATA_ESCALATED!CZ31/(CZ$18*1000)</f>
        <v>0</v>
      </c>
      <c r="DA31" s="95" t="e">
        <f>MASTER_DATA_ESCALATED!DA31/(DA$18*1000)</f>
        <v>#DIV/0!</v>
      </c>
      <c r="DB31" s="95" t="e">
        <f>MASTER_DATA_ESCALATED!DB31/(DB$18*1000)</f>
        <v>#DIV/0!</v>
      </c>
      <c r="DC31" s="95" t="e">
        <f>MASTER_DATA_ESCALATED!DC31/(DC$18*1000)</f>
        <v>#DIV/0!</v>
      </c>
      <c r="DD31" s="95" t="e">
        <f>MASTER_DATA_ESCALATED!DD31/(DD$18*1000)</f>
        <v>#N/A</v>
      </c>
      <c r="DE31" s="95">
        <f>MASTER_DATA_ESCALATED!DE31/(DE$18*1000)</f>
        <v>0</v>
      </c>
      <c r="DF31" s="95">
        <f>MASTER_DATA_ESCALATED!DF31/(DF$18*1000)</f>
        <v>0</v>
      </c>
      <c r="DG31" s="95">
        <f>MASTER_DATA_ESCALATED!DG31/(DG$18*1000)</f>
        <v>0</v>
      </c>
      <c r="DH31" s="95">
        <f>MASTER_DATA_ESCALATED!DH31/(DH$18*1000)</f>
        <v>0</v>
      </c>
      <c r="DI31" s="95">
        <f>MASTER_DATA_ESCALATED!DI31/(DI$18*1000)</f>
        <v>0</v>
      </c>
      <c r="DJ31" s="95">
        <f>MASTER_DATA_ESCALATED!DJ31/(DJ$18*1000)</f>
        <v>0</v>
      </c>
      <c r="DK31" s="95">
        <f>MASTER_DATA_ESCALATED!DK31/(DK$18*1000)</f>
        <v>0</v>
      </c>
      <c r="DL31" s="95">
        <f>MASTER_DATA_ESCALATED!DL31/(DL$18*1000)</f>
        <v>0</v>
      </c>
      <c r="DM31" s="95">
        <f>MASTER_DATA_ESCALATED!DM31/(DM$18*1000)</f>
        <v>0</v>
      </c>
      <c r="DN31" s="95">
        <f>MASTER_DATA_ESCALATED!DN31/(DN$18*1000)</f>
        <v>0</v>
      </c>
      <c r="DO31" s="95">
        <f>MASTER_DATA_ESCALATED!DO31/(DO$18*1000)</f>
        <v>0</v>
      </c>
      <c r="DP31" s="95">
        <f>MASTER_DATA_ESCALATED!DP31/(DP$18*1000)</f>
        <v>0</v>
      </c>
      <c r="DQ31" s="95">
        <f>MASTER_DATA_ESCALATED!DQ31/(DQ$18*1000)</f>
        <v>0</v>
      </c>
      <c r="DR31" s="95">
        <f>MASTER_DATA_ESCALATED!DR31/(DR$18*1000)</f>
        <v>0</v>
      </c>
      <c r="DS31" s="95">
        <f>MASTER_DATA_ESCALATED!DS31/(DS$18*1000)</f>
        <v>0</v>
      </c>
      <c r="DT31" s="95">
        <f>MASTER_DATA_ESCALATED!DT31/(DT$18*1000)</f>
        <v>0</v>
      </c>
      <c r="DU31" s="95">
        <f>MASTER_DATA_ESCALATED!DU31/(DU$18*1000)</f>
        <v>0</v>
      </c>
      <c r="DV31" s="95">
        <f>MASTER_DATA_ESCALATED!DV31/(DV$18*1000)</f>
        <v>0</v>
      </c>
      <c r="DW31" s="95">
        <f>MASTER_DATA_ESCALATED!DW31/(DW$18*1000)</f>
        <v>0</v>
      </c>
      <c r="DX31" s="95">
        <f>MASTER_DATA_ESCALATED!DX31/(DX$18*1000)</f>
        <v>0</v>
      </c>
      <c r="DY31" s="95">
        <f>MASTER_DATA_ESCALATED!DY31/(DY$18*1000)</f>
        <v>0</v>
      </c>
      <c r="DZ31" s="95">
        <f>MASTER_DATA_ESCALATED!DZ31/(DZ$18*1000)</f>
        <v>0</v>
      </c>
      <c r="EA31" s="95">
        <f>MASTER_DATA_ESCALATED!EA31/(EA$18*1000)</f>
        <v>0</v>
      </c>
      <c r="EB31" s="95">
        <f>MASTER_DATA_ESCALATED!EB31/(EB$18*1000)</f>
        <v>0</v>
      </c>
      <c r="EC31" s="95" t="e">
        <f>MASTER_DATA_ESCALATED!EC31/(EC$18*1000)</f>
        <v>#DIV/0!</v>
      </c>
      <c r="ED31" s="95" t="e">
        <f>MASTER_DATA_ESCALATED!ED31/(ED$18*1000)</f>
        <v>#DIV/0!</v>
      </c>
      <c r="EE31" s="95" t="e">
        <f>MASTER_DATA_ESCALATED!EE31/(EE$18*1000)</f>
        <v>#DIV/0!</v>
      </c>
      <c r="EF31" s="95" t="e">
        <f>MASTER_DATA_ESCALATED!EF31/(EF$18*1000)</f>
        <v>#VALUE!</v>
      </c>
      <c r="EG31" s="95">
        <f>MASTER_DATA_ESCALATED!EG31/(EG$18*1000)</f>
        <v>0</v>
      </c>
      <c r="EH31" s="95">
        <f>MASTER_DATA_ESCALATED!EH31/(EH$18*1000)</f>
        <v>0</v>
      </c>
      <c r="EI31" s="95">
        <f>MASTER_DATA_ESCALATED!EI31/(EI$18*1000)</f>
        <v>0</v>
      </c>
      <c r="EJ31" s="95">
        <f>MASTER_DATA_ESCALATED!EJ31/(EJ$18*1000)</f>
        <v>0</v>
      </c>
      <c r="EK31" s="95">
        <f>MASTER_DATA_ESCALATED!EK31/(EK$18*1000)</f>
        <v>0</v>
      </c>
      <c r="EL31" s="95">
        <f>MASTER_DATA_ESCALATED!EL31/(EL$18*1000)</f>
        <v>0</v>
      </c>
      <c r="EM31" s="95">
        <f>MASTER_DATA_ESCALATED!EM31/(EM$18*1000)</f>
        <v>0</v>
      </c>
      <c r="EN31" s="95">
        <f>MASTER_DATA_ESCALATED!EN31/(EN$18*1000)</f>
        <v>0</v>
      </c>
      <c r="EO31" s="95">
        <f>MASTER_DATA_ESCALATED!EO31/(EO$18*1000)</f>
        <v>0</v>
      </c>
      <c r="EP31" s="95">
        <f>MASTER_DATA_ESCALATED!EP31/(EP$18*1000)</f>
        <v>0</v>
      </c>
      <c r="EQ31" s="95">
        <f>MASTER_DATA_ESCALATED!EQ31/(EQ$18*1000)</f>
        <v>0</v>
      </c>
      <c r="ER31" s="95">
        <f>MASTER_DATA_ESCALATED!ER31/(ER$18*1000)</f>
        <v>0</v>
      </c>
      <c r="ES31" s="95">
        <f>MASTER_DATA_ESCALATED!ES31/(ES$18*1000)</f>
        <v>0</v>
      </c>
      <c r="ET31" s="95">
        <f>MASTER_DATA_ESCALATED!ET31/(ET$18*1000)</f>
        <v>0</v>
      </c>
      <c r="EU31" s="95">
        <f>MASTER_DATA_ESCALATED!EU31/(EU$18*1000)</f>
        <v>0</v>
      </c>
      <c r="EV31" s="95">
        <f>MASTER_DATA_ESCALATED!EV31/(EV$18*1000)</f>
        <v>0</v>
      </c>
      <c r="EW31" s="95">
        <f>MASTER_DATA_ESCALATED!EW31/(EW$18*1000)</f>
        <v>0</v>
      </c>
      <c r="EX31" s="95">
        <f>MASTER_DATA_ESCALATED!EX31/(EX$18*1000)</f>
        <v>0</v>
      </c>
      <c r="EY31" s="95">
        <f>MASTER_DATA_ESCALATED!EY31/(EY$18*1000)</f>
        <v>0</v>
      </c>
      <c r="EZ31" s="95">
        <f>MASTER_DATA_ESCALATED!EZ31/(EZ$18*1000)</f>
        <v>0</v>
      </c>
      <c r="FA31" s="95">
        <f>MASTER_DATA_ESCALATED!FA31/(FA$18*1000)</f>
        <v>0</v>
      </c>
      <c r="FB31" s="95">
        <f>MASTER_DATA_ESCALATED!FB31/(FB$18*1000)</f>
        <v>0</v>
      </c>
      <c r="FC31" s="95">
        <f>MASTER_DATA_ESCALATED!FC31/(FC$18*1000)</f>
        <v>0</v>
      </c>
      <c r="FD31" s="95">
        <f>MASTER_DATA_ESCALATED!FD31/(FD$18*1000)</f>
        <v>0</v>
      </c>
      <c r="FE31" s="95">
        <f>MASTER_DATA_ESCALATED!FE31/(FE$18*1000)</f>
        <v>0</v>
      </c>
      <c r="FF31" s="95">
        <f>MASTER_DATA_ESCALATED!FF31/(FF$18*1000)</f>
        <v>0</v>
      </c>
      <c r="FG31" s="95">
        <f>MASTER_DATA_ESCALATED!FG31/(FG$18*1000)</f>
        <v>0</v>
      </c>
      <c r="FH31" s="95">
        <f>MASTER_DATA_ESCALATED!FH31/(FH$18*1000)</f>
        <v>0</v>
      </c>
      <c r="FI31" s="95">
        <f>MASTER_DATA_ESCALATED!FI31/(FI$18*1000)</f>
        <v>0</v>
      </c>
      <c r="FJ31" s="95">
        <f>MASTER_DATA_ESCALATED!FJ31/(FJ$18*1000)</f>
        <v>0</v>
      </c>
      <c r="FK31" s="95">
        <f>MASTER_DATA_ESCALATED!FK31/(FK$18*1000)</f>
        <v>0</v>
      </c>
      <c r="FL31" s="95">
        <f>MASTER_DATA_ESCALATED!FL31/(FL$18*1000)</f>
        <v>0</v>
      </c>
      <c r="FM31" s="95">
        <f>MASTER_DATA_ESCALATED!FM31/(FM$18*1000)</f>
        <v>0</v>
      </c>
      <c r="FN31" s="95">
        <f>MASTER_DATA_ESCALATED!FN31/(FN$18*1000)</f>
        <v>0</v>
      </c>
      <c r="FO31" s="95">
        <f>MASTER_DATA_ESCALATED!FO31/(FO$18*1000)</f>
        <v>0</v>
      </c>
      <c r="FP31" s="95">
        <f>MASTER_DATA_ESCALATED!FP31/(FP$18*1000)</f>
        <v>0</v>
      </c>
      <c r="FQ31" s="95">
        <f>MASTER_DATA_ESCALATED!FQ31/(FQ$18*1000)</f>
        <v>0</v>
      </c>
      <c r="FR31" s="95">
        <f>MASTER_DATA_ESCALATED!FR31/(FR$18*1000)</f>
        <v>0</v>
      </c>
      <c r="FS31" s="95">
        <f>MASTER_DATA_ESCALATED!FS31/(FS$18*1000)</f>
        <v>0</v>
      </c>
      <c r="FT31" s="95">
        <f>MASTER_DATA_ESCALATED!FT31/(FT$18*1000)</f>
        <v>0</v>
      </c>
      <c r="FU31" s="95">
        <f>MASTER_DATA_ESCALATED!FU31/(FU$18*1000)</f>
        <v>0</v>
      </c>
      <c r="FV31" s="95">
        <f>MASTER_DATA_ESCALATED!FV31/(FV$18*1000)</f>
        <v>0</v>
      </c>
      <c r="FW31" s="95">
        <f>MASTER_DATA_ESCALATED!FW31/(FW$18*1000)</f>
        <v>0</v>
      </c>
      <c r="FX31" s="95">
        <f>MASTER_DATA_ESCALATED!FX31/(FX$18*1000)</f>
        <v>0</v>
      </c>
      <c r="FY31" s="95">
        <f>MASTER_DATA_ESCALATED!FY31/(FY$18*1000)</f>
        <v>0</v>
      </c>
      <c r="FZ31" s="95">
        <f>MASTER_DATA_ESCALATED!FZ31/(FZ$18*1000)</f>
        <v>0</v>
      </c>
      <c r="GA31" s="95">
        <f>MASTER_DATA_ESCALATED!GA31/(GA$18*1000)</f>
        <v>0</v>
      </c>
      <c r="GB31" s="95">
        <f>MASTER_DATA_ESCALATED!GB31/(GB$18*1000)</f>
        <v>0</v>
      </c>
      <c r="GC31" s="95">
        <f>MASTER_DATA_ESCALATED!GC31/(GC$18*1000)</f>
        <v>0</v>
      </c>
      <c r="GD31" s="95">
        <f>MASTER_DATA_ESCALATED!GD31/(GD$18*1000)</f>
        <v>0</v>
      </c>
      <c r="GE31" s="95">
        <f>MASTER_DATA_ESCALATED!GE31/(GE$18*1000)</f>
        <v>0</v>
      </c>
      <c r="GF31" s="95">
        <f>MASTER_DATA_ESCALATED!GF31/(GF$18*1000)</f>
        <v>0</v>
      </c>
      <c r="GG31" s="95">
        <f>MASTER_DATA_ESCALATED!GG31/(GG$18*1000)</f>
        <v>0</v>
      </c>
      <c r="GH31" s="95">
        <f>MASTER_DATA_ESCALATED!GH31/(GH$18*1000)</f>
        <v>0</v>
      </c>
      <c r="GI31" s="95">
        <f>MASTER_DATA_ESCALATED!GI31/(GI$18*1000)</f>
        <v>0</v>
      </c>
      <c r="GJ31" s="95">
        <f>MASTER_DATA_ESCALATED!GJ31/(GJ$18*1000)</f>
        <v>0</v>
      </c>
      <c r="GK31" s="95">
        <f>MASTER_DATA_ESCALATED!GK31/(GK$18*1000)</f>
        <v>0</v>
      </c>
      <c r="GL31" s="95">
        <f>MASTER_DATA_ESCALATED!GL31/(GL$18*1000)</f>
        <v>0</v>
      </c>
      <c r="GM31" s="95">
        <f>MASTER_DATA_ESCALATED!GM31/(GM$18*1000)</f>
        <v>0</v>
      </c>
      <c r="GN31" s="95">
        <f>MASTER_DATA_ESCALATED!GN31/(GN$18*1000)</f>
        <v>0</v>
      </c>
      <c r="GO31" s="95">
        <f>MASTER_DATA_ESCALATED!GO31/(GO$18*1000)</f>
        <v>0</v>
      </c>
      <c r="GP31" s="95">
        <f>MASTER_DATA_ESCALATED!GP31/(GP$18*1000)</f>
        <v>0</v>
      </c>
      <c r="GQ31" s="95">
        <f>MASTER_DATA_ESCALATED!GQ31/(GQ$18*1000)</f>
        <v>0</v>
      </c>
      <c r="GR31" s="95">
        <f>MASTER_DATA_ESCALATED!GR31/(GR$18*1000)</f>
        <v>0</v>
      </c>
      <c r="GS31" s="95">
        <f>MASTER_DATA_ESCALATED!GS31/(GS$18*1000)</f>
        <v>0</v>
      </c>
      <c r="GT31" s="95">
        <f>MASTER_DATA_ESCALATED!GT31/(GT$18*1000)</f>
        <v>0</v>
      </c>
      <c r="GU31" s="95">
        <f>MASTER_DATA_ESCALATED!GU31/(GU$18*1000)</f>
        <v>0</v>
      </c>
      <c r="GV31" s="95">
        <f>MASTER_DATA_ESCALATED!GV31/(GV$18*1000)</f>
        <v>0</v>
      </c>
      <c r="GW31" s="95" t="e">
        <f>MASTER_DATA_ESCALATED!#REF!/(GW$18*1000)</f>
        <v>#REF!</v>
      </c>
      <c r="GX31" s="95" t="e">
        <f>MASTER_DATA_ESCALATED!#REF!/(GX$18*1000)</f>
        <v>#REF!</v>
      </c>
      <c r="GY31" s="95" t="e">
        <f>MASTER_DATA_ESCALATED!#REF!/(GY$18*1000)</f>
        <v>#REF!</v>
      </c>
    </row>
    <row r="32" spans="2:207" ht="17.25" hidden="1" outlineLevel="2" x14ac:dyDescent="0.3">
      <c r="B32" s="21">
        <f t="shared" si="1"/>
        <v>10</v>
      </c>
      <c r="C32" s="24">
        <f t="shared" si="0"/>
        <v>133</v>
      </c>
      <c r="D32" s="79"/>
      <c r="E32" s="24"/>
      <c r="F32" s="24">
        <v>133</v>
      </c>
      <c r="G32" s="80"/>
      <c r="H32" s="36" t="s">
        <v>34</v>
      </c>
      <c r="I32" s="95">
        <f>MASTER_DATA_ESCALATED!I32/(I$18*1000)</f>
        <v>0</v>
      </c>
      <c r="J32" s="95">
        <f>MASTER_DATA_ESCALATED!J32/(J$18*1000)</f>
        <v>0</v>
      </c>
      <c r="K32" s="95">
        <f>MASTER_DATA_ESCALATED!K32/(K$18*1000)</f>
        <v>0</v>
      </c>
      <c r="L32" s="95">
        <f>MASTER_DATA_ESCALATED!L32/(L$18*1000)</f>
        <v>56.88721924118768</v>
      </c>
      <c r="M32" s="95">
        <f>MASTER_DATA_ESCALATED!M32/(M$18*1000)</f>
        <v>0</v>
      </c>
      <c r="N32" s="95">
        <f>MASTER_DATA_ESCALATED!N32/(N$18*1000)</f>
        <v>0</v>
      </c>
      <c r="O32" s="95">
        <f>MASTER_DATA_ESCALATED!O32/(O$18*1000)</f>
        <v>0</v>
      </c>
      <c r="P32" s="95">
        <f>MASTER_DATA_ESCALATED!P32/(P$18*1000)</f>
        <v>14.22180481029692</v>
      </c>
      <c r="Q32" s="95">
        <f>MASTER_DATA_ESCALATED!Q32/(Q$18*1000)</f>
        <v>0</v>
      </c>
      <c r="R32" s="95">
        <f>MASTER_DATA_ESCALATED!R32/(R$18*1000)</f>
        <v>0</v>
      </c>
      <c r="S32" s="95">
        <f>MASTER_DATA_ESCALATED!S32/(S$18*1000)</f>
        <v>0</v>
      </c>
      <c r="T32" s="95">
        <f>MASTER_DATA_ESCALATED!T32/(T$18*1000)</f>
        <v>118.51504008580767</v>
      </c>
      <c r="U32" s="95">
        <f>MASTER_DATA_ESCALATED!U32/(U$18*1000)</f>
        <v>0</v>
      </c>
      <c r="V32" s="95">
        <f>MASTER_DATA_ESCALATED!V32/(V$18*1000)</f>
        <v>0</v>
      </c>
      <c r="W32" s="95">
        <f>MASTER_DATA_ESCALATED!W32/(W$18*1000)</f>
        <v>0</v>
      </c>
      <c r="X32" s="95">
        <f>MASTER_DATA_ESCALATED!X32/(X$18*1000)</f>
        <v>29.628760021451917</v>
      </c>
      <c r="Y32" s="95">
        <f>MASTER_DATA_ESCALATED!Y32/(Y$18*1000)</f>
        <v>0</v>
      </c>
      <c r="Z32" s="95">
        <f>MASTER_DATA_ESCALATED!Z32/(Z$18*1000)</f>
        <v>0</v>
      </c>
      <c r="AA32" s="95">
        <f>MASTER_DATA_ESCALATED!AA32/(AA$18*1000)</f>
        <v>0</v>
      </c>
      <c r="AB32" s="95">
        <f>MASTER_DATA_ESCALATED!AB32/(AB$18*1000)</f>
        <v>97.471393943742299</v>
      </c>
      <c r="AC32" s="95">
        <f>MASTER_DATA_ESCALATED!AC32/(AC$18*1000)</f>
        <v>0</v>
      </c>
      <c r="AD32" s="95">
        <f>MASTER_DATA_ESCALATED!AD32/(AD$18*1000)</f>
        <v>0</v>
      </c>
      <c r="AE32" s="95">
        <f>MASTER_DATA_ESCALATED!AE32/(AE$18*1000)</f>
        <v>0</v>
      </c>
      <c r="AF32" s="95">
        <f>MASTER_DATA_ESCALATED!AF32/(AF$18*1000)</f>
        <v>24.367848485935575</v>
      </c>
      <c r="AG32" s="95">
        <f>MASTER_DATA_ESCALATED!AG32/(AG$18*1000)</f>
        <v>0</v>
      </c>
      <c r="AH32" s="95">
        <f>MASTER_DATA_ESCALATED!AH32/(AH$18*1000)</f>
        <v>0</v>
      </c>
      <c r="AI32" s="95">
        <f>MASTER_DATA_ESCALATED!AI32/(AI$18*1000)</f>
        <v>0</v>
      </c>
      <c r="AJ32" s="95">
        <f>MASTER_DATA_ESCALATED!AJ32/(AJ$18*1000)</f>
        <v>203.06540404946313</v>
      </c>
      <c r="AK32" s="95">
        <f>MASTER_DATA_ESCALATED!AK32/(AK$18*1000)</f>
        <v>0</v>
      </c>
      <c r="AL32" s="95">
        <f>MASTER_DATA_ESCALATED!AL32/(AL$18*1000)</f>
        <v>0</v>
      </c>
      <c r="AM32" s="95">
        <f>MASTER_DATA_ESCALATED!AM32/(AM$18*1000)</f>
        <v>0</v>
      </c>
      <c r="AN32" s="95">
        <f>MASTER_DATA_ESCALATED!AN32/(AN$18*1000)</f>
        <v>50.766351012365782</v>
      </c>
      <c r="AO32" s="95">
        <f>MASTER_DATA_ESCALATED!AO32/(AO$18*1000)</f>
        <v>0</v>
      </c>
      <c r="AP32" s="95">
        <f>MASTER_DATA_ESCALATED!AP32/(AP$18*1000)</f>
        <v>0</v>
      </c>
      <c r="AQ32" s="95">
        <f>MASTER_DATA_ESCALATED!AQ32/(AQ$18*1000)</f>
        <v>0</v>
      </c>
      <c r="AR32" s="95">
        <f>MASTER_DATA_ESCALATED!AR32/(AR$18*1000)</f>
        <v>0</v>
      </c>
      <c r="AS32" s="95">
        <f>MASTER_DATA_ESCALATED!AS32/(AS$18*1000)</f>
        <v>0</v>
      </c>
      <c r="AT32" s="95">
        <f>MASTER_DATA_ESCALATED!AT32/(AT$18*1000)</f>
        <v>0</v>
      </c>
      <c r="AU32" s="95">
        <f>MASTER_DATA_ESCALATED!AU32/(AU$18*1000)</f>
        <v>0</v>
      </c>
      <c r="AV32" s="95">
        <f>MASTER_DATA_ESCALATED!AV32/(AV$18*1000)</f>
        <v>0</v>
      </c>
      <c r="AW32" s="95">
        <f>MASTER_DATA_ESCALATED!AW32/(AW$18*1000)</f>
        <v>0</v>
      </c>
      <c r="AX32" s="95">
        <f>MASTER_DATA_ESCALATED!AX32/(AX$18*1000)</f>
        <v>0</v>
      </c>
      <c r="AY32" s="95">
        <f>MASTER_DATA_ESCALATED!AY32/(AY$18*1000)</f>
        <v>0</v>
      </c>
      <c r="AZ32" s="95">
        <f>MASTER_DATA_ESCALATED!AZ32/(AZ$18*1000)</f>
        <v>0</v>
      </c>
      <c r="BA32" s="95">
        <f>MASTER_DATA_ESCALATED!BA32/(BA$18*1000)</f>
        <v>0</v>
      </c>
      <c r="BB32" s="95">
        <f>MASTER_DATA_ESCALATED!BB32/(BB$18*1000)</f>
        <v>0</v>
      </c>
      <c r="BC32" s="95">
        <f>MASTER_DATA_ESCALATED!BC32/(BC$18*1000)</f>
        <v>0</v>
      </c>
      <c r="BD32" s="95">
        <f>MASTER_DATA_ESCALATED!BD32/(BD$18*1000)</f>
        <v>0</v>
      </c>
      <c r="BE32" s="95">
        <f>MASTER_DATA_ESCALATED!BE32/(BE$18*1000)</f>
        <v>0</v>
      </c>
      <c r="BF32" s="95">
        <f>MASTER_DATA_ESCALATED!BF32/(BF$18*1000)</f>
        <v>0</v>
      </c>
      <c r="BG32" s="95">
        <f>MASTER_DATA_ESCALATED!BG32/(BG$18*1000)</f>
        <v>0</v>
      </c>
      <c r="BH32" s="95">
        <f>MASTER_DATA_ESCALATED!BH32/(BH$18*1000)</f>
        <v>0</v>
      </c>
      <c r="BI32" s="95">
        <f>MASTER_DATA_ESCALATED!BI32/(BI$18*1000)</f>
        <v>0</v>
      </c>
      <c r="BJ32" s="95">
        <f>MASTER_DATA_ESCALATED!BJ32/(BJ$18*1000)</f>
        <v>0</v>
      </c>
      <c r="BK32" s="95">
        <f>MASTER_DATA_ESCALATED!BK32/(BK$18*1000)</f>
        <v>0</v>
      </c>
      <c r="BL32" s="95">
        <f>MASTER_DATA_ESCALATED!BL32/(BL$18*1000)</f>
        <v>0</v>
      </c>
      <c r="BM32" s="95">
        <f>MASTER_DATA_ESCALATED!BM32/(BM$18*1000)</f>
        <v>0</v>
      </c>
      <c r="BN32" s="95">
        <f>MASTER_DATA_ESCALATED!BN32/(BN$18*1000)</f>
        <v>0</v>
      </c>
      <c r="BO32" s="95">
        <f>MASTER_DATA_ESCALATED!BO32/(BO$18*1000)</f>
        <v>0</v>
      </c>
      <c r="BP32" s="95">
        <f>MASTER_DATA_ESCALATED!BP32/(BP$18*1000)</f>
        <v>0</v>
      </c>
      <c r="BQ32" s="95">
        <f>MASTER_DATA_ESCALATED!BQ32/(BQ$18*1000)</f>
        <v>0</v>
      </c>
      <c r="BR32" s="95">
        <f>MASTER_DATA_ESCALATED!BR32/(BR$18*1000)</f>
        <v>0</v>
      </c>
      <c r="BS32" s="95">
        <f>MASTER_DATA_ESCALATED!BS32/(BS$18*1000)</f>
        <v>0</v>
      </c>
      <c r="BT32" s="95">
        <f>MASTER_DATA_ESCALATED!BT32/(BT$18*1000)</f>
        <v>0</v>
      </c>
      <c r="BU32" s="95">
        <f>MASTER_DATA_ESCALATED!BU32/(BU$18*1000)</f>
        <v>0</v>
      </c>
      <c r="BV32" s="95">
        <f>MASTER_DATA_ESCALATED!BV32/(BV$18*1000)</f>
        <v>0</v>
      </c>
      <c r="BW32" s="95">
        <f>MASTER_DATA_ESCALATED!BW32/(BW$18*1000)</f>
        <v>0</v>
      </c>
      <c r="BX32" s="95">
        <f>MASTER_DATA_ESCALATED!BX32/(BX$18*1000)</f>
        <v>0</v>
      </c>
      <c r="BY32" s="95">
        <f>MASTER_DATA_ESCALATED!BY32/(BY$18*1000)</f>
        <v>0</v>
      </c>
      <c r="BZ32" s="95">
        <f>MASTER_DATA_ESCALATED!BZ32/(BZ$18*1000)</f>
        <v>0</v>
      </c>
      <c r="CA32" s="95">
        <f>MASTER_DATA_ESCALATED!CA32/(CA$18*1000)</f>
        <v>0</v>
      </c>
      <c r="CB32" s="95">
        <f>MASTER_DATA_ESCALATED!CB32/(CB$18*1000)</f>
        <v>0</v>
      </c>
      <c r="CC32" s="95">
        <f>MASTER_DATA_ESCALATED!CC32/(CC$18*1000)</f>
        <v>0</v>
      </c>
      <c r="CD32" s="95">
        <f>MASTER_DATA_ESCALATED!CD32/(CD$18*1000)</f>
        <v>0</v>
      </c>
      <c r="CE32" s="95">
        <f>MASTER_DATA_ESCALATED!CE32/(CE$18*1000)</f>
        <v>0</v>
      </c>
      <c r="CF32" s="95">
        <f>MASTER_DATA_ESCALATED!CF32/(CF$18*1000)</f>
        <v>0</v>
      </c>
      <c r="CG32" s="95">
        <f>MASTER_DATA_ESCALATED!CG32/(CG$18*1000)</f>
        <v>0</v>
      </c>
      <c r="CH32" s="95">
        <f>MASTER_DATA_ESCALATED!CH32/(CH$18*1000)</f>
        <v>0</v>
      </c>
      <c r="CI32" s="95">
        <f>MASTER_DATA_ESCALATED!CI32/(CI$18*1000)</f>
        <v>0</v>
      </c>
      <c r="CJ32" s="95">
        <f>MASTER_DATA_ESCALATED!CJ32/(CJ$18*1000)</f>
        <v>0</v>
      </c>
      <c r="CK32" s="95">
        <f>MASTER_DATA_ESCALATED!CK32/(CK$18*1000)</f>
        <v>0</v>
      </c>
      <c r="CL32" s="95">
        <f>MASTER_DATA_ESCALATED!CL32/(CL$18*1000)</f>
        <v>0</v>
      </c>
      <c r="CM32" s="95">
        <f>MASTER_DATA_ESCALATED!CM32/(CM$18*1000)</f>
        <v>0</v>
      </c>
      <c r="CN32" s="95">
        <f>MASTER_DATA_ESCALATED!CN32/(CN$18*1000)</f>
        <v>0</v>
      </c>
      <c r="CO32" s="95">
        <f>MASTER_DATA_ESCALATED!CO32/(CO$18*1000)</f>
        <v>0</v>
      </c>
      <c r="CP32" s="95">
        <f>MASTER_DATA_ESCALATED!CP32/(CP$18*1000)</f>
        <v>0</v>
      </c>
      <c r="CQ32" s="95">
        <f>MASTER_DATA_ESCALATED!CQ32/(CQ$18*1000)</f>
        <v>0</v>
      </c>
      <c r="CR32" s="95">
        <f>MASTER_DATA_ESCALATED!CR32/(CR$18*1000)</f>
        <v>0</v>
      </c>
      <c r="CS32" s="95">
        <f>MASTER_DATA_ESCALATED!CS32/(CS$18*1000)</f>
        <v>0</v>
      </c>
      <c r="CT32" s="95">
        <f>MASTER_DATA_ESCALATED!CT32/(CT$18*1000)</f>
        <v>0</v>
      </c>
      <c r="CU32" s="95">
        <f>MASTER_DATA_ESCALATED!CU32/(CU$18*1000)</f>
        <v>0</v>
      </c>
      <c r="CV32" s="95">
        <f>MASTER_DATA_ESCALATED!CV32/(CV$18*1000)</f>
        <v>0</v>
      </c>
      <c r="CW32" s="95">
        <f>MASTER_DATA_ESCALATED!CW32/(CW$18*1000)</f>
        <v>0</v>
      </c>
      <c r="CX32" s="95">
        <f>MASTER_DATA_ESCALATED!CX32/(CX$18*1000)</f>
        <v>0</v>
      </c>
      <c r="CY32" s="95">
        <f>MASTER_DATA_ESCALATED!CY32/(CY$18*1000)</f>
        <v>0</v>
      </c>
      <c r="CZ32" s="95">
        <f>MASTER_DATA_ESCALATED!CZ32/(CZ$18*1000)</f>
        <v>0</v>
      </c>
      <c r="DA32" s="95" t="e">
        <f>MASTER_DATA_ESCALATED!DA32/(DA$18*1000)</f>
        <v>#DIV/0!</v>
      </c>
      <c r="DB32" s="95" t="e">
        <f>MASTER_DATA_ESCALATED!DB32/(DB$18*1000)</f>
        <v>#DIV/0!</v>
      </c>
      <c r="DC32" s="95" t="e">
        <f>MASTER_DATA_ESCALATED!DC32/(DC$18*1000)</f>
        <v>#DIV/0!</v>
      </c>
      <c r="DD32" s="95" t="e">
        <f>MASTER_DATA_ESCALATED!DD32/(DD$18*1000)</f>
        <v>#N/A</v>
      </c>
      <c r="DE32" s="95">
        <f>MASTER_DATA_ESCALATED!DE32/(DE$18*1000)</f>
        <v>0</v>
      </c>
      <c r="DF32" s="95">
        <f>MASTER_DATA_ESCALATED!DF32/(DF$18*1000)</f>
        <v>0</v>
      </c>
      <c r="DG32" s="95">
        <f>MASTER_DATA_ESCALATED!DG32/(DG$18*1000)</f>
        <v>0</v>
      </c>
      <c r="DH32" s="95">
        <f>MASTER_DATA_ESCALATED!DH32/(DH$18*1000)</f>
        <v>0</v>
      </c>
      <c r="DI32" s="95">
        <f>MASTER_DATA_ESCALATED!DI32/(DI$18*1000)</f>
        <v>0</v>
      </c>
      <c r="DJ32" s="95">
        <f>MASTER_DATA_ESCALATED!DJ32/(DJ$18*1000)</f>
        <v>0</v>
      </c>
      <c r="DK32" s="95">
        <f>MASTER_DATA_ESCALATED!DK32/(DK$18*1000)</f>
        <v>0</v>
      </c>
      <c r="DL32" s="95">
        <f>MASTER_DATA_ESCALATED!DL32/(DL$18*1000)</f>
        <v>0</v>
      </c>
      <c r="DM32" s="95">
        <f>MASTER_DATA_ESCALATED!DM32/(DM$18*1000)</f>
        <v>0</v>
      </c>
      <c r="DN32" s="95">
        <f>MASTER_DATA_ESCALATED!DN32/(DN$18*1000)</f>
        <v>0</v>
      </c>
      <c r="DO32" s="95">
        <f>MASTER_DATA_ESCALATED!DO32/(DO$18*1000)</f>
        <v>0</v>
      </c>
      <c r="DP32" s="95">
        <f>MASTER_DATA_ESCALATED!DP32/(DP$18*1000)</f>
        <v>0</v>
      </c>
      <c r="DQ32" s="95">
        <f>MASTER_DATA_ESCALATED!DQ32/(DQ$18*1000)</f>
        <v>0</v>
      </c>
      <c r="DR32" s="95">
        <f>MASTER_DATA_ESCALATED!DR32/(DR$18*1000)</f>
        <v>0</v>
      </c>
      <c r="DS32" s="95">
        <f>MASTER_DATA_ESCALATED!DS32/(DS$18*1000)</f>
        <v>0</v>
      </c>
      <c r="DT32" s="95">
        <f>MASTER_DATA_ESCALATED!DT32/(DT$18*1000)</f>
        <v>0</v>
      </c>
      <c r="DU32" s="95">
        <f>MASTER_DATA_ESCALATED!DU32/(DU$18*1000)</f>
        <v>0</v>
      </c>
      <c r="DV32" s="95">
        <f>MASTER_DATA_ESCALATED!DV32/(DV$18*1000)</f>
        <v>0</v>
      </c>
      <c r="DW32" s="95">
        <f>MASTER_DATA_ESCALATED!DW32/(DW$18*1000)</f>
        <v>0</v>
      </c>
      <c r="DX32" s="95">
        <f>MASTER_DATA_ESCALATED!DX32/(DX$18*1000)</f>
        <v>0</v>
      </c>
      <c r="DY32" s="95">
        <f>MASTER_DATA_ESCALATED!DY32/(DY$18*1000)</f>
        <v>0</v>
      </c>
      <c r="DZ32" s="95">
        <f>MASTER_DATA_ESCALATED!DZ32/(DZ$18*1000)</f>
        <v>0</v>
      </c>
      <c r="EA32" s="95">
        <f>MASTER_DATA_ESCALATED!EA32/(EA$18*1000)</f>
        <v>0</v>
      </c>
      <c r="EB32" s="95">
        <f>MASTER_DATA_ESCALATED!EB32/(EB$18*1000)</f>
        <v>0</v>
      </c>
      <c r="EC32" s="95" t="e">
        <f>MASTER_DATA_ESCALATED!EC32/(EC$18*1000)</f>
        <v>#DIV/0!</v>
      </c>
      <c r="ED32" s="95" t="e">
        <f>MASTER_DATA_ESCALATED!ED32/(ED$18*1000)</f>
        <v>#DIV/0!</v>
      </c>
      <c r="EE32" s="95" t="e">
        <f>MASTER_DATA_ESCALATED!EE32/(EE$18*1000)</f>
        <v>#DIV/0!</v>
      </c>
      <c r="EF32" s="95" t="e">
        <f>MASTER_DATA_ESCALATED!EF32/(EF$18*1000)</f>
        <v>#VALUE!</v>
      </c>
      <c r="EG32" s="95">
        <f>MASTER_DATA_ESCALATED!EG32/(EG$18*1000)</f>
        <v>0</v>
      </c>
      <c r="EH32" s="95">
        <f>MASTER_DATA_ESCALATED!EH32/(EH$18*1000)</f>
        <v>0</v>
      </c>
      <c r="EI32" s="95">
        <f>MASTER_DATA_ESCALATED!EI32/(EI$18*1000)</f>
        <v>0</v>
      </c>
      <c r="EJ32" s="95">
        <f>MASTER_DATA_ESCALATED!EJ32/(EJ$18*1000)</f>
        <v>0</v>
      </c>
      <c r="EK32" s="95">
        <f>MASTER_DATA_ESCALATED!EK32/(EK$18*1000)</f>
        <v>0</v>
      </c>
      <c r="EL32" s="95">
        <f>MASTER_DATA_ESCALATED!EL32/(EL$18*1000)</f>
        <v>0</v>
      </c>
      <c r="EM32" s="95">
        <f>MASTER_DATA_ESCALATED!EM32/(EM$18*1000)</f>
        <v>0</v>
      </c>
      <c r="EN32" s="95">
        <f>MASTER_DATA_ESCALATED!EN32/(EN$18*1000)</f>
        <v>0</v>
      </c>
      <c r="EO32" s="95">
        <f>MASTER_DATA_ESCALATED!EO32/(EO$18*1000)</f>
        <v>0</v>
      </c>
      <c r="EP32" s="95">
        <f>MASTER_DATA_ESCALATED!EP32/(EP$18*1000)</f>
        <v>0</v>
      </c>
      <c r="EQ32" s="95">
        <f>MASTER_DATA_ESCALATED!EQ32/(EQ$18*1000)</f>
        <v>0</v>
      </c>
      <c r="ER32" s="95">
        <f>MASTER_DATA_ESCALATED!ER32/(ER$18*1000)</f>
        <v>0</v>
      </c>
      <c r="ES32" s="95">
        <f>MASTER_DATA_ESCALATED!ES32/(ES$18*1000)</f>
        <v>0</v>
      </c>
      <c r="ET32" s="95">
        <f>MASTER_DATA_ESCALATED!ET32/(ET$18*1000)</f>
        <v>0</v>
      </c>
      <c r="EU32" s="95">
        <f>MASTER_DATA_ESCALATED!EU32/(EU$18*1000)</f>
        <v>0</v>
      </c>
      <c r="EV32" s="95">
        <f>MASTER_DATA_ESCALATED!EV32/(EV$18*1000)</f>
        <v>0</v>
      </c>
      <c r="EW32" s="95">
        <f>MASTER_DATA_ESCALATED!EW32/(EW$18*1000)</f>
        <v>0</v>
      </c>
      <c r="EX32" s="95">
        <f>MASTER_DATA_ESCALATED!EX32/(EX$18*1000)</f>
        <v>0</v>
      </c>
      <c r="EY32" s="95">
        <f>MASTER_DATA_ESCALATED!EY32/(EY$18*1000)</f>
        <v>0</v>
      </c>
      <c r="EZ32" s="95">
        <f>MASTER_DATA_ESCALATED!EZ32/(EZ$18*1000)</f>
        <v>0</v>
      </c>
      <c r="FA32" s="95">
        <f>MASTER_DATA_ESCALATED!FA32/(FA$18*1000)</f>
        <v>0</v>
      </c>
      <c r="FB32" s="95">
        <f>MASTER_DATA_ESCALATED!FB32/(FB$18*1000)</f>
        <v>0</v>
      </c>
      <c r="FC32" s="95">
        <f>MASTER_DATA_ESCALATED!FC32/(FC$18*1000)</f>
        <v>0</v>
      </c>
      <c r="FD32" s="95">
        <f>MASTER_DATA_ESCALATED!FD32/(FD$18*1000)</f>
        <v>0</v>
      </c>
      <c r="FE32" s="95">
        <f>MASTER_DATA_ESCALATED!FE32/(FE$18*1000)</f>
        <v>0</v>
      </c>
      <c r="FF32" s="95">
        <f>MASTER_DATA_ESCALATED!FF32/(FF$18*1000)</f>
        <v>0</v>
      </c>
      <c r="FG32" s="95">
        <f>MASTER_DATA_ESCALATED!FG32/(FG$18*1000)</f>
        <v>0</v>
      </c>
      <c r="FH32" s="95">
        <f>MASTER_DATA_ESCALATED!FH32/(FH$18*1000)</f>
        <v>0</v>
      </c>
      <c r="FI32" s="95">
        <f>MASTER_DATA_ESCALATED!FI32/(FI$18*1000)</f>
        <v>0</v>
      </c>
      <c r="FJ32" s="95">
        <f>MASTER_DATA_ESCALATED!FJ32/(FJ$18*1000)</f>
        <v>0</v>
      </c>
      <c r="FK32" s="95">
        <f>MASTER_DATA_ESCALATED!FK32/(FK$18*1000)</f>
        <v>0</v>
      </c>
      <c r="FL32" s="95">
        <f>MASTER_DATA_ESCALATED!FL32/(FL$18*1000)</f>
        <v>0</v>
      </c>
      <c r="FM32" s="95">
        <f>MASTER_DATA_ESCALATED!FM32/(FM$18*1000)</f>
        <v>0</v>
      </c>
      <c r="FN32" s="95">
        <f>MASTER_DATA_ESCALATED!FN32/(FN$18*1000)</f>
        <v>0</v>
      </c>
      <c r="FO32" s="95">
        <f>MASTER_DATA_ESCALATED!FO32/(FO$18*1000)</f>
        <v>0</v>
      </c>
      <c r="FP32" s="95">
        <f>MASTER_DATA_ESCALATED!FP32/(FP$18*1000)</f>
        <v>0</v>
      </c>
      <c r="FQ32" s="95">
        <f>MASTER_DATA_ESCALATED!FQ32/(FQ$18*1000)</f>
        <v>0</v>
      </c>
      <c r="FR32" s="95">
        <f>MASTER_DATA_ESCALATED!FR32/(FR$18*1000)</f>
        <v>0</v>
      </c>
      <c r="FS32" s="95">
        <f>MASTER_DATA_ESCALATED!FS32/(FS$18*1000)</f>
        <v>0</v>
      </c>
      <c r="FT32" s="95">
        <f>MASTER_DATA_ESCALATED!FT32/(FT$18*1000)</f>
        <v>0</v>
      </c>
      <c r="FU32" s="95">
        <f>MASTER_DATA_ESCALATED!FU32/(FU$18*1000)</f>
        <v>0</v>
      </c>
      <c r="FV32" s="95">
        <f>MASTER_DATA_ESCALATED!FV32/(FV$18*1000)</f>
        <v>0</v>
      </c>
      <c r="FW32" s="95">
        <f>MASTER_DATA_ESCALATED!FW32/(FW$18*1000)</f>
        <v>0</v>
      </c>
      <c r="FX32" s="95">
        <f>MASTER_DATA_ESCALATED!FX32/(FX$18*1000)</f>
        <v>0</v>
      </c>
      <c r="FY32" s="95">
        <f>MASTER_DATA_ESCALATED!FY32/(FY$18*1000)</f>
        <v>0</v>
      </c>
      <c r="FZ32" s="95">
        <f>MASTER_DATA_ESCALATED!FZ32/(FZ$18*1000)</f>
        <v>0</v>
      </c>
      <c r="GA32" s="95">
        <f>MASTER_DATA_ESCALATED!GA32/(GA$18*1000)</f>
        <v>0</v>
      </c>
      <c r="GB32" s="95">
        <f>MASTER_DATA_ESCALATED!GB32/(GB$18*1000)</f>
        <v>0</v>
      </c>
      <c r="GC32" s="95">
        <f>MASTER_DATA_ESCALATED!GC32/(GC$18*1000)</f>
        <v>0</v>
      </c>
      <c r="GD32" s="95">
        <f>MASTER_DATA_ESCALATED!GD32/(GD$18*1000)</f>
        <v>0</v>
      </c>
      <c r="GE32" s="95">
        <f>MASTER_DATA_ESCALATED!GE32/(GE$18*1000)</f>
        <v>0</v>
      </c>
      <c r="GF32" s="95">
        <f>MASTER_DATA_ESCALATED!GF32/(GF$18*1000)</f>
        <v>0</v>
      </c>
      <c r="GG32" s="95">
        <f>MASTER_DATA_ESCALATED!GG32/(GG$18*1000)</f>
        <v>0</v>
      </c>
      <c r="GH32" s="95">
        <f>MASTER_DATA_ESCALATED!GH32/(GH$18*1000)</f>
        <v>0</v>
      </c>
      <c r="GI32" s="95">
        <f>MASTER_DATA_ESCALATED!GI32/(GI$18*1000)</f>
        <v>0</v>
      </c>
      <c r="GJ32" s="95">
        <f>MASTER_DATA_ESCALATED!GJ32/(GJ$18*1000)</f>
        <v>0</v>
      </c>
      <c r="GK32" s="95">
        <f>MASTER_DATA_ESCALATED!GK32/(GK$18*1000)</f>
        <v>0</v>
      </c>
      <c r="GL32" s="95">
        <f>MASTER_DATA_ESCALATED!GL32/(GL$18*1000)</f>
        <v>0</v>
      </c>
      <c r="GM32" s="95">
        <f>MASTER_DATA_ESCALATED!GM32/(GM$18*1000)</f>
        <v>0</v>
      </c>
      <c r="GN32" s="95">
        <f>MASTER_DATA_ESCALATED!GN32/(GN$18*1000)</f>
        <v>0</v>
      </c>
      <c r="GO32" s="95">
        <f>MASTER_DATA_ESCALATED!GO32/(GO$18*1000)</f>
        <v>0</v>
      </c>
      <c r="GP32" s="95">
        <f>MASTER_DATA_ESCALATED!GP32/(GP$18*1000)</f>
        <v>0</v>
      </c>
      <c r="GQ32" s="95">
        <f>MASTER_DATA_ESCALATED!GQ32/(GQ$18*1000)</f>
        <v>0</v>
      </c>
      <c r="GR32" s="95">
        <f>MASTER_DATA_ESCALATED!GR32/(GR$18*1000)</f>
        <v>0</v>
      </c>
      <c r="GS32" s="95">
        <f>MASTER_DATA_ESCALATED!GS32/(GS$18*1000)</f>
        <v>0</v>
      </c>
      <c r="GT32" s="95">
        <f>MASTER_DATA_ESCALATED!GT32/(GT$18*1000)</f>
        <v>0</v>
      </c>
      <c r="GU32" s="95">
        <f>MASTER_DATA_ESCALATED!GU32/(GU$18*1000)</f>
        <v>0</v>
      </c>
      <c r="GV32" s="95">
        <f>MASTER_DATA_ESCALATED!GV32/(GV$18*1000)</f>
        <v>0</v>
      </c>
      <c r="GW32" s="95" t="e">
        <f>MASTER_DATA_ESCALATED!#REF!/(GW$18*1000)</f>
        <v>#REF!</v>
      </c>
      <c r="GX32" s="95" t="e">
        <f>MASTER_DATA_ESCALATED!#REF!/(GX$18*1000)</f>
        <v>#REF!</v>
      </c>
      <c r="GY32" s="95" t="e">
        <f>MASTER_DATA_ESCALATED!#REF!/(GY$18*1000)</f>
        <v>#REF!</v>
      </c>
    </row>
    <row r="33" spans="2:207" s="25" customFormat="1" ht="17.25" hidden="1" outlineLevel="1" x14ac:dyDescent="0.3">
      <c r="B33" s="183">
        <f t="shared" si="1"/>
        <v>10</v>
      </c>
      <c r="C33" s="24">
        <f t="shared" si="0"/>
        <v>14</v>
      </c>
      <c r="D33" s="79"/>
      <c r="E33" s="24">
        <v>14</v>
      </c>
      <c r="F33" s="24"/>
      <c r="G33" s="80"/>
      <c r="H33" s="34" t="s">
        <v>35</v>
      </c>
      <c r="I33" s="95">
        <f>MASTER_DATA_ESCALATED!I33/(I$18*1000)</f>
        <v>0</v>
      </c>
      <c r="J33" s="95">
        <f>MASTER_DATA_ESCALATED!J33/(J$18*1000)</f>
        <v>0</v>
      </c>
      <c r="K33" s="95">
        <f>MASTER_DATA_ESCALATED!K33/(K$18*1000)</f>
        <v>0</v>
      </c>
      <c r="L33" s="95">
        <f>MASTER_DATA_ESCALATED!L33/(L$18*1000)</f>
        <v>14.22180481029692</v>
      </c>
      <c r="M33" s="95">
        <f>MASTER_DATA_ESCALATED!M33/(M$18*1000)</f>
        <v>0</v>
      </c>
      <c r="N33" s="95">
        <f>MASTER_DATA_ESCALATED!N33/(N$18*1000)</f>
        <v>0</v>
      </c>
      <c r="O33" s="95">
        <f>MASTER_DATA_ESCALATED!O33/(O$18*1000)</f>
        <v>0</v>
      </c>
      <c r="P33" s="95">
        <f>MASTER_DATA_ESCALATED!P33/(P$18*1000)</f>
        <v>3.55545120257423</v>
      </c>
      <c r="Q33" s="95">
        <f>MASTER_DATA_ESCALATED!Q33/(Q$18*1000)</f>
        <v>0</v>
      </c>
      <c r="R33" s="95">
        <f>MASTER_DATA_ESCALATED!R33/(R$18*1000)</f>
        <v>0</v>
      </c>
      <c r="S33" s="95">
        <f>MASTER_DATA_ESCALATED!S33/(S$18*1000)</f>
        <v>0</v>
      </c>
      <c r="T33" s="95">
        <f>MASTER_DATA_ESCALATED!T33/(T$18*1000)</f>
        <v>14.22180481029692</v>
      </c>
      <c r="U33" s="95">
        <f>MASTER_DATA_ESCALATED!U33/(U$18*1000)</f>
        <v>0</v>
      </c>
      <c r="V33" s="95">
        <f>MASTER_DATA_ESCALATED!V33/(V$18*1000)</f>
        <v>0</v>
      </c>
      <c r="W33" s="95">
        <f>MASTER_DATA_ESCALATED!W33/(W$18*1000)</f>
        <v>0</v>
      </c>
      <c r="X33" s="95">
        <f>MASTER_DATA_ESCALATED!X33/(X$18*1000)</f>
        <v>3.55545120257423</v>
      </c>
      <c r="Y33" s="95">
        <f>MASTER_DATA_ESCALATED!Y33/(Y$18*1000)</f>
        <v>0</v>
      </c>
      <c r="Z33" s="95">
        <f>MASTER_DATA_ESCALATED!Z33/(Z$18*1000)</f>
        <v>0</v>
      </c>
      <c r="AA33" s="95">
        <f>MASTER_DATA_ESCALATED!AA33/(AA$18*1000)</f>
        <v>0</v>
      </c>
      <c r="AB33" s="95">
        <f>MASTER_DATA_ESCALATED!AB33/(AB$18*1000)</f>
        <v>24.367848485935575</v>
      </c>
      <c r="AC33" s="95">
        <f>MASTER_DATA_ESCALATED!AC33/(AC$18*1000)</f>
        <v>0</v>
      </c>
      <c r="AD33" s="95">
        <f>MASTER_DATA_ESCALATED!AD33/(AD$18*1000)</f>
        <v>0</v>
      </c>
      <c r="AE33" s="95">
        <f>MASTER_DATA_ESCALATED!AE33/(AE$18*1000)</f>
        <v>0</v>
      </c>
      <c r="AF33" s="95">
        <f>MASTER_DATA_ESCALATED!AF33/(AF$18*1000)</f>
        <v>6.0919621214838937</v>
      </c>
      <c r="AG33" s="95">
        <f>MASTER_DATA_ESCALATED!AG33/(AG$18*1000)</f>
        <v>0</v>
      </c>
      <c r="AH33" s="95">
        <f>MASTER_DATA_ESCALATED!AH33/(AH$18*1000)</f>
        <v>0</v>
      </c>
      <c r="AI33" s="95">
        <f>MASTER_DATA_ESCALATED!AI33/(AI$18*1000)</f>
        <v>0</v>
      </c>
      <c r="AJ33" s="95">
        <f>MASTER_DATA_ESCALATED!AJ33/(AJ$18*1000)</f>
        <v>24.367848485935575</v>
      </c>
      <c r="AK33" s="95">
        <f>MASTER_DATA_ESCALATED!AK33/(AK$18*1000)</f>
        <v>0</v>
      </c>
      <c r="AL33" s="95">
        <f>MASTER_DATA_ESCALATED!AL33/(AL$18*1000)</f>
        <v>0</v>
      </c>
      <c r="AM33" s="95">
        <f>MASTER_DATA_ESCALATED!AM33/(AM$18*1000)</f>
        <v>0</v>
      </c>
      <c r="AN33" s="95">
        <f>MASTER_DATA_ESCALATED!AN33/(AN$18*1000)</f>
        <v>6.0919621214838937</v>
      </c>
      <c r="AO33" s="95">
        <f>MASTER_DATA_ESCALATED!AO33/(AO$18*1000)</f>
        <v>0</v>
      </c>
      <c r="AP33" s="95">
        <f>MASTER_DATA_ESCALATED!AP33/(AP$18*1000)</f>
        <v>0</v>
      </c>
      <c r="AQ33" s="95">
        <f>MASTER_DATA_ESCALATED!AQ33/(AQ$18*1000)</f>
        <v>0</v>
      </c>
      <c r="AR33" s="95">
        <f>MASTER_DATA_ESCALATED!AR33/(AR$18*1000)</f>
        <v>0</v>
      </c>
      <c r="AS33" s="95">
        <f>MASTER_DATA_ESCALATED!AS33/(AS$18*1000)</f>
        <v>0</v>
      </c>
      <c r="AT33" s="95">
        <f>MASTER_DATA_ESCALATED!AT33/(AT$18*1000)</f>
        <v>0</v>
      </c>
      <c r="AU33" s="95">
        <f>MASTER_DATA_ESCALATED!AU33/(AU$18*1000)</f>
        <v>0</v>
      </c>
      <c r="AV33" s="95">
        <f>MASTER_DATA_ESCALATED!AV33/(AV$18*1000)</f>
        <v>0</v>
      </c>
      <c r="AW33" s="95">
        <f>MASTER_DATA_ESCALATED!AW33/(AW$18*1000)</f>
        <v>0</v>
      </c>
      <c r="AX33" s="95">
        <f>MASTER_DATA_ESCALATED!AX33/(AX$18*1000)</f>
        <v>0</v>
      </c>
      <c r="AY33" s="95">
        <f>MASTER_DATA_ESCALATED!AY33/(AY$18*1000)</f>
        <v>0</v>
      </c>
      <c r="AZ33" s="95">
        <f>MASTER_DATA_ESCALATED!AZ33/(AZ$18*1000)</f>
        <v>0</v>
      </c>
      <c r="BA33" s="95">
        <f>MASTER_DATA_ESCALATED!BA33/(BA$18*1000)</f>
        <v>0</v>
      </c>
      <c r="BB33" s="95">
        <f>MASTER_DATA_ESCALATED!BB33/(BB$18*1000)</f>
        <v>0</v>
      </c>
      <c r="BC33" s="95">
        <f>MASTER_DATA_ESCALATED!BC33/(BC$18*1000)</f>
        <v>0</v>
      </c>
      <c r="BD33" s="95">
        <f>MASTER_DATA_ESCALATED!BD33/(BD$18*1000)</f>
        <v>0</v>
      </c>
      <c r="BE33" s="95">
        <f>MASTER_DATA_ESCALATED!BE33/(BE$18*1000)</f>
        <v>0</v>
      </c>
      <c r="BF33" s="95">
        <f>MASTER_DATA_ESCALATED!BF33/(BF$18*1000)</f>
        <v>0</v>
      </c>
      <c r="BG33" s="95">
        <f>MASTER_DATA_ESCALATED!BG33/(BG$18*1000)</f>
        <v>0</v>
      </c>
      <c r="BH33" s="95">
        <f>MASTER_DATA_ESCALATED!BH33/(BH$18*1000)</f>
        <v>0</v>
      </c>
      <c r="BI33" s="95">
        <f>MASTER_DATA_ESCALATED!BI33/(BI$18*1000)</f>
        <v>0</v>
      </c>
      <c r="BJ33" s="95">
        <f>MASTER_DATA_ESCALATED!BJ33/(BJ$18*1000)</f>
        <v>0</v>
      </c>
      <c r="BK33" s="95">
        <f>MASTER_DATA_ESCALATED!BK33/(BK$18*1000)</f>
        <v>0</v>
      </c>
      <c r="BL33" s="95">
        <f>MASTER_DATA_ESCALATED!BL33/(BL$18*1000)</f>
        <v>0</v>
      </c>
      <c r="BM33" s="95">
        <f>MASTER_DATA_ESCALATED!BM33/(BM$18*1000)</f>
        <v>0</v>
      </c>
      <c r="BN33" s="95">
        <f>MASTER_DATA_ESCALATED!BN33/(BN$18*1000)</f>
        <v>0</v>
      </c>
      <c r="BO33" s="95">
        <f>MASTER_DATA_ESCALATED!BO33/(BO$18*1000)</f>
        <v>0</v>
      </c>
      <c r="BP33" s="95">
        <f>MASTER_DATA_ESCALATED!BP33/(BP$18*1000)</f>
        <v>0</v>
      </c>
      <c r="BQ33" s="95">
        <f>MASTER_DATA_ESCALATED!BQ33/(BQ$18*1000)</f>
        <v>0</v>
      </c>
      <c r="BR33" s="95">
        <f>MASTER_DATA_ESCALATED!BR33/(BR$18*1000)</f>
        <v>0</v>
      </c>
      <c r="BS33" s="95">
        <f>MASTER_DATA_ESCALATED!BS33/(BS$18*1000)</f>
        <v>0</v>
      </c>
      <c r="BT33" s="95">
        <f>MASTER_DATA_ESCALATED!BT33/(BT$18*1000)</f>
        <v>0</v>
      </c>
      <c r="BU33" s="95">
        <f>MASTER_DATA_ESCALATED!BU33/(BU$18*1000)</f>
        <v>0</v>
      </c>
      <c r="BV33" s="95">
        <f>MASTER_DATA_ESCALATED!BV33/(BV$18*1000)</f>
        <v>0</v>
      </c>
      <c r="BW33" s="95">
        <f>MASTER_DATA_ESCALATED!BW33/(BW$18*1000)</f>
        <v>0</v>
      </c>
      <c r="BX33" s="95">
        <f>MASTER_DATA_ESCALATED!BX33/(BX$18*1000)</f>
        <v>0</v>
      </c>
      <c r="BY33" s="95">
        <f>MASTER_DATA_ESCALATED!BY33/(BY$18*1000)</f>
        <v>0</v>
      </c>
      <c r="BZ33" s="95">
        <f>MASTER_DATA_ESCALATED!BZ33/(BZ$18*1000)</f>
        <v>0</v>
      </c>
      <c r="CA33" s="95">
        <f>MASTER_DATA_ESCALATED!CA33/(CA$18*1000)</f>
        <v>0</v>
      </c>
      <c r="CB33" s="95">
        <f>MASTER_DATA_ESCALATED!CB33/(CB$18*1000)</f>
        <v>0</v>
      </c>
      <c r="CC33" s="95">
        <f>MASTER_DATA_ESCALATED!CC33/(CC$18*1000)</f>
        <v>0</v>
      </c>
      <c r="CD33" s="95">
        <f>MASTER_DATA_ESCALATED!CD33/(CD$18*1000)</f>
        <v>0</v>
      </c>
      <c r="CE33" s="95">
        <f>MASTER_DATA_ESCALATED!CE33/(CE$18*1000)</f>
        <v>0</v>
      </c>
      <c r="CF33" s="95">
        <f>MASTER_DATA_ESCALATED!CF33/(CF$18*1000)</f>
        <v>0</v>
      </c>
      <c r="CG33" s="95">
        <f>MASTER_DATA_ESCALATED!CG33/(CG$18*1000)</f>
        <v>0</v>
      </c>
      <c r="CH33" s="95">
        <f>MASTER_DATA_ESCALATED!CH33/(CH$18*1000)</f>
        <v>0</v>
      </c>
      <c r="CI33" s="95">
        <f>MASTER_DATA_ESCALATED!CI33/(CI$18*1000)</f>
        <v>0</v>
      </c>
      <c r="CJ33" s="95">
        <f>MASTER_DATA_ESCALATED!CJ33/(CJ$18*1000)</f>
        <v>0</v>
      </c>
      <c r="CK33" s="95">
        <f>MASTER_DATA_ESCALATED!CK33/(CK$18*1000)</f>
        <v>0</v>
      </c>
      <c r="CL33" s="95">
        <f>MASTER_DATA_ESCALATED!CL33/(CL$18*1000)</f>
        <v>0</v>
      </c>
      <c r="CM33" s="95">
        <f>MASTER_DATA_ESCALATED!CM33/(CM$18*1000)</f>
        <v>0</v>
      </c>
      <c r="CN33" s="95">
        <f>MASTER_DATA_ESCALATED!CN33/(CN$18*1000)</f>
        <v>0</v>
      </c>
      <c r="CO33" s="95">
        <f>MASTER_DATA_ESCALATED!CO33/(CO$18*1000)</f>
        <v>0</v>
      </c>
      <c r="CP33" s="95">
        <f>MASTER_DATA_ESCALATED!CP33/(CP$18*1000)</f>
        <v>0</v>
      </c>
      <c r="CQ33" s="95">
        <f>MASTER_DATA_ESCALATED!CQ33/(CQ$18*1000)</f>
        <v>0</v>
      </c>
      <c r="CR33" s="95">
        <f>MASTER_DATA_ESCALATED!CR33/(CR$18*1000)</f>
        <v>0</v>
      </c>
      <c r="CS33" s="95">
        <f>MASTER_DATA_ESCALATED!CS33/(CS$18*1000)</f>
        <v>0</v>
      </c>
      <c r="CT33" s="95">
        <f>MASTER_DATA_ESCALATED!CT33/(CT$18*1000)</f>
        <v>0</v>
      </c>
      <c r="CU33" s="95">
        <f>MASTER_DATA_ESCALATED!CU33/(CU$18*1000)</f>
        <v>0</v>
      </c>
      <c r="CV33" s="95">
        <f>MASTER_DATA_ESCALATED!CV33/(CV$18*1000)</f>
        <v>0</v>
      </c>
      <c r="CW33" s="95">
        <f>MASTER_DATA_ESCALATED!CW33/(CW$18*1000)</f>
        <v>0</v>
      </c>
      <c r="CX33" s="95">
        <f>MASTER_DATA_ESCALATED!CX33/(CX$18*1000)</f>
        <v>0</v>
      </c>
      <c r="CY33" s="95">
        <f>MASTER_DATA_ESCALATED!CY33/(CY$18*1000)</f>
        <v>0</v>
      </c>
      <c r="CZ33" s="95">
        <f>MASTER_DATA_ESCALATED!CZ33/(CZ$18*1000)</f>
        <v>0</v>
      </c>
      <c r="DA33" s="95" t="e">
        <f>MASTER_DATA_ESCALATED!DA33/(DA$18*1000)</f>
        <v>#DIV/0!</v>
      </c>
      <c r="DB33" s="95" t="e">
        <f>MASTER_DATA_ESCALATED!DB33/(DB$18*1000)</f>
        <v>#DIV/0!</v>
      </c>
      <c r="DC33" s="95" t="e">
        <f>MASTER_DATA_ESCALATED!DC33/(DC$18*1000)</f>
        <v>#DIV/0!</v>
      </c>
      <c r="DD33" s="95" t="e">
        <f>MASTER_DATA_ESCALATED!DD33/(DD$18*1000)</f>
        <v>#N/A</v>
      </c>
      <c r="DE33" s="95">
        <f>MASTER_DATA_ESCALATED!DE33/(DE$18*1000)</f>
        <v>0</v>
      </c>
      <c r="DF33" s="95">
        <f>MASTER_DATA_ESCALATED!DF33/(DF$18*1000)</f>
        <v>0</v>
      </c>
      <c r="DG33" s="95">
        <f>MASTER_DATA_ESCALATED!DG33/(DG$18*1000)</f>
        <v>0</v>
      </c>
      <c r="DH33" s="95">
        <f>MASTER_DATA_ESCALATED!DH33/(DH$18*1000)</f>
        <v>74.331131643088582</v>
      </c>
      <c r="DI33" s="95">
        <f>MASTER_DATA_ESCALATED!DI33/(DI$18*1000)</f>
        <v>0</v>
      </c>
      <c r="DJ33" s="95">
        <f>MASTER_DATA_ESCALATED!DJ33/(DJ$18*1000)</f>
        <v>0</v>
      </c>
      <c r="DK33" s="95">
        <f>MASTER_DATA_ESCALATED!DK33/(DK$18*1000)</f>
        <v>0</v>
      </c>
      <c r="DL33" s="95">
        <f>MASTER_DATA_ESCALATED!DL33/(DL$18*1000)</f>
        <v>39.436130936043782</v>
      </c>
      <c r="DM33" s="95">
        <f>MASTER_DATA_ESCALATED!DM33/(DM$18*1000)</f>
        <v>0</v>
      </c>
      <c r="DN33" s="95">
        <f>MASTER_DATA_ESCALATED!DN33/(DN$18*1000)</f>
        <v>0</v>
      </c>
      <c r="DO33" s="95">
        <f>MASTER_DATA_ESCALATED!DO33/(DO$18*1000)</f>
        <v>0</v>
      </c>
      <c r="DP33" s="95">
        <f>MASTER_DATA_ESCALATED!DP33/(DP$18*1000)</f>
        <v>19.718065468021891</v>
      </c>
      <c r="DQ33" s="95">
        <f>MASTER_DATA_ESCALATED!DQ33/(DQ$18*1000)</f>
        <v>0</v>
      </c>
      <c r="DR33" s="95">
        <f>MASTER_DATA_ESCALATED!DR33/(DR$18*1000)</f>
        <v>0</v>
      </c>
      <c r="DS33" s="95">
        <f>MASTER_DATA_ESCALATED!DS33/(DS$18*1000)</f>
        <v>0</v>
      </c>
      <c r="DT33" s="95">
        <f>MASTER_DATA_ESCALATED!DT33/(DT$18*1000)</f>
        <v>9.8590327340109454</v>
      </c>
      <c r="DU33" s="95">
        <f>MASTER_DATA_ESCALATED!DU33/(DU$18*1000)</f>
        <v>0</v>
      </c>
      <c r="DV33" s="95">
        <f>MASTER_DATA_ESCALATED!DV33/(DV$18*1000)</f>
        <v>0</v>
      </c>
      <c r="DW33" s="95">
        <f>MASTER_DATA_ESCALATED!DW33/(DW$18*1000)</f>
        <v>0</v>
      </c>
      <c r="DX33" s="95">
        <f>MASTER_DATA_ESCALATED!DX33/(DX$18*1000)</f>
        <v>4.9295163670054727</v>
      </c>
      <c r="DY33" s="95">
        <f>MASTER_DATA_ESCALATED!DY33/(DY$18*1000)</f>
        <v>0</v>
      </c>
      <c r="DZ33" s="95">
        <f>MASTER_DATA_ESCALATED!DZ33/(DZ$18*1000)</f>
        <v>0</v>
      </c>
      <c r="EA33" s="95">
        <f>MASTER_DATA_ESCALATED!EA33/(EA$18*1000)</f>
        <v>0</v>
      </c>
      <c r="EB33" s="95">
        <f>MASTER_DATA_ESCALATED!EB33/(EB$18*1000)</f>
        <v>3.9436130936043781</v>
      </c>
      <c r="EC33" s="95" t="e">
        <f>MASTER_DATA_ESCALATED!EC33/(EC$18*1000)</f>
        <v>#DIV/0!</v>
      </c>
      <c r="ED33" s="95" t="e">
        <f>MASTER_DATA_ESCALATED!ED33/(ED$18*1000)</f>
        <v>#DIV/0!</v>
      </c>
      <c r="EE33" s="95" t="e">
        <f>MASTER_DATA_ESCALATED!EE33/(EE$18*1000)</f>
        <v>#DIV/0!</v>
      </c>
      <c r="EF33" s="95" t="e">
        <f>MASTER_DATA_ESCALATED!EF33/(EF$18*1000)</f>
        <v>#VALUE!</v>
      </c>
      <c r="EG33" s="95">
        <f>MASTER_DATA_ESCALATED!EG33/(EG$18*1000)</f>
        <v>0</v>
      </c>
      <c r="EH33" s="95">
        <f>MASTER_DATA_ESCALATED!EH33/(EH$18*1000)</f>
        <v>0</v>
      </c>
      <c r="EI33" s="95">
        <f>MASTER_DATA_ESCALATED!EI33/(EI$18*1000)</f>
        <v>0</v>
      </c>
      <c r="EJ33" s="95">
        <f>MASTER_DATA_ESCALATED!EJ33/(EJ$18*1000)</f>
        <v>0</v>
      </c>
      <c r="EK33" s="95">
        <f>MASTER_DATA_ESCALATED!EK33/(EK$18*1000)</f>
        <v>0</v>
      </c>
      <c r="EL33" s="95">
        <f>MASTER_DATA_ESCALATED!EL33/(EL$18*1000)</f>
        <v>0</v>
      </c>
      <c r="EM33" s="95">
        <f>MASTER_DATA_ESCALATED!EM33/(EM$18*1000)</f>
        <v>0</v>
      </c>
      <c r="EN33" s="95">
        <f>MASTER_DATA_ESCALATED!EN33/(EN$18*1000)</f>
        <v>0</v>
      </c>
      <c r="EO33" s="95">
        <f>MASTER_DATA_ESCALATED!EO33/(EO$18*1000)</f>
        <v>0</v>
      </c>
      <c r="EP33" s="95">
        <f>MASTER_DATA_ESCALATED!EP33/(EP$18*1000)</f>
        <v>0</v>
      </c>
      <c r="EQ33" s="95">
        <f>MASTER_DATA_ESCALATED!EQ33/(EQ$18*1000)</f>
        <v>0</v>
      </c>
      <c r="ER33" s="95">
        <f>MASTER_DATA_ESCALATED!ER33/(ER$18*1000)</f>
        <v>0</v>
      </c>
      <c r="ES33" s="95">
        <f>MASTER_DATA_ESCALATED!ES33/(ES$18*1000)</f>
        <v>0</v>
      </c>
      <c r="ET33" s="95">
        <f>MASTER_DATA_ESCALATED!ET33/(ET$18*1000)</f>
        <v>0</v>
      </c>
      <c r="EU33" s="95">
        <f>MASTER_DATA_ESCALATED!EU33/(EU$18*1000)</f>
        <v>0</v>
      </c>
      <c r="EV33" s="95">
        <f>MASTER_DATA_ESCALATED!EV33/(EV$18*1000)</f>
        <v>0</v>
      </c>
      <c r="EW33" s="95">
        <f>MASTER_DATA_ESCALATED!EW33/(EW$18*1000)</f>
        <v>0</v>
      </c>
      <c r="EX33" s="95">
        <f>MASTER_DATA_ESCALATED!EX33/(EX$18*1000)</f>
        <v>0</v>
      </c>
      <c r="EY33" s="95">
        <f>MASTER_DATA_ESCALATED!EY33/(EY$18*1000)</f>
        <v>0</v>
      </c>
      <c r="EZ33" s="95">
        <f>MASTER_DATA_ESCALATED!EZ33/(EZ$18*1000)</f>
        <v>0</v>
      </c>
      <c r="FA33" s="95">
        <f>MASTER_DATA_ESCALATED!FA33/(FA$18*1000)</f>
        <v>0</v>
      </c>
      <c r="FB33" s="95">
        <f>MASTER_DATA_ESCALATED!FB33/(FB$18*1000)</f>
        <v>0</v>
      </c>
      <c r="FC33" s="95">
        <f>MASTER_DATA_ESCALATED!FC33/(FC$18*1000)</f>
        <v>0</v>
      </c>
      <c r="FD33" s="95">
        <f>MASTER_DATA_ESCALATED!FD33/(FD$18*1000)</f>
        <v>0</v>
      </c>
      <c r="FE33" s="95">
        <f>MASTER_DATA_ESCALATED!FE33/(FE$18*1000)</f>
        <v>0</v>
      </c>
      <c r="FF33" s="95">
        <f>MASTER_DATA_ESCALATED!FF33/(FF$18*1000)</f>
        <v>0</v>
      </c>
      <c r="FG33" s="95">
        <f>MASTER_DATA_ESCALATED!FG33/(FG$18*1000)</f>
        <v>0</v>
      </c>
      <c r="FH33" s="95">
        <f>MASTER_DATA_ESCALATED!FH33/(FH$18*1000)</f>
        <v>0</v>
      </c>
      <c r="FI33" s="95">
        <f>MASTER_DATA_ESCALATED!FI33/(FI$18*1000)</f>
        <v>0</v>
      </c>
      <c r="FJ33" s="95">
        <f>MASTER_DATA_ESCALATED!FJ33/(FJ$18*1000)</f>
        <v>0</v>
      </c>
      <c r="FK33" s="95">
        <f>MASTER_DATA_ESCALATED!FK33/(FK$18*1000)</f>
        <v>0</v>
      </c>
      <c r="FL33" s="95">
        <f>MASTER_DATA_ESCALATED!FL33/(FL$18*1000)</f>
        <v>0</v>
      </c>
      <c r="FM33" s="95">
        <f>MASTER_DATA_ESCALATED!FM33/(FM$18*1000)</f>
        <v>0</v>
      </c>
      <c r="FN33" s="95">
        <f>MASTER_DATA_ESCALATED!FN33/(FN$18*1000)</f>
        <v>0</v>
      </c>
      <c r="FO33" s="95">
        <f>MASTER_DATA_ESCALATED!FO33/(FO$18*1000)</f>
        <v>0</v>
      </c>
      <c r="FP33" s="95">
        <f>MASTER_DATA_ESCALATED!FP33/(FP$18*1000)</f>
        <v>0</v>
      </c>
      <c r="FQ33" s="95">
        <f>MASTER_DATA_ESCALATED!FQ33/(FQ$18*1000)</f>
        <v>0</v>
      </c>
      <c r="FR33" s="95">
        <f>MASTER_DATA_ESCALATED!FR33/(FR$18*1000)</f>
        <v>0</v>
      </c>
      <c r="FS33" s="95">
        <f>MASTER_DATA_ESCALATED!FS33/(FS$18*1000)</f>
        <v>0</v>
      </c>
      <c r="FT33" s="95">
        <f>MASTER_DATA_ESCALATED!FT33/(FT$18*1000)</f>
        <v>0</v>
      </c>
      <c r="FU33" s="95">
        <f>MASTER_DATA_ESCALATED!FU33/(FU$18*1000)</f>
        <v>0</v>
      </c>
      <c r="FV33" s="95">
        <f>MASTER_DATA_ESCALATED!FV33/(FV$18*1000)</f>
        <v>0</v>
      </c>
      <c r="FW33" s="95">
        <f>MASTER_DATA_ESCALATED!FW33/(FW$18*1000)</f>
        <v>0</v>
      </c>
      <c r="FX33" s="95">
        <f>MASTER_DATA_ESCALATED!FX33/(FX$18*1000)</f>
        <v>0</v>
      </c>
      <c r="FY33" s="95">
        <f>MASTER_DATA_ESCALATED!FY33/(FY$18*1000)</f>
        <v>0</v>
      </c>
      <c r="FZ33" s="95">
        <f>MASTER_DATA_ESCALATED!FZ33/(FZ$18*1000)</f>
        <v>0</v>
      </c>
      <c r="GA33" s="95">
        <f>MASTER_DATA_ESCALATED!GA33/(GA$18*1000)</f>
        <v>0</v>
      </c>
      <c r="GB33" s="95">
        <f>MASTER_DATA_ESCALATED!GB33/(GB$18*1000)</f>
        <v>0</v>
      </c>
      <c r="GC33" s="95">
        <f>MASTER_DATA_ESCALATED!GC33/(GC$18*1000)</f>
        <v>0</v>
      </c>
      <c r="GD33" s="95">
        <f>MASTER_DATA_ESCALATED!GD33/(GD$18*1000)</f>
        <v>0</v>
      </c>
      <c r="GE33" s="95">
        <f>MASTER_DATA_ESCALATED!GE33/(GE$18*1000)</f>
        <v>0</v>
      </c>
      <c r="GF33" s="95">
        <f>MASTER_DATA_ESCALATED!GF33/(GF$18*1000)</f>
        <v>0</v>
      </c>
      <c r="GG33" s="95">
        <f>MASTER_DATA_ESCALATED!GG33/(GG$18*1000)</f>
        <v>0</v>
      </c>
      <c r="GH33" s="95">
        <f>MASTER_DATA_ESCALATED!GH33/(GH$18*1000)</f>
        <v>0</v>
      </c>
      <c r="GI33" s="95">
        <f>MASTER_DATA_ESCALATED!GI33/(GI$18*1000)</f>
        <v>0</v>
      </c>
      <c r="GJ33" s="95">
        <f>MASTER_DATA_ESCALATED!GJ33/(GJ$18*1000)</f>
        <v>0</v>
      </c>
      <c r="GK33" s="95">
        <f>MASTER_DATA_ESCALATED!GK33/(GK$18*1000)</f>
        <v>0</v>
      </c>
      <c r="GL33" s="95">
        <f>MASTER_DATA_ESCALATED!GL33/(GL$18*1000)</f>
        <v>0</v>
      </c>
      <c r="GM33" s="95">
        <f>MASTER_DATA_ESCALATED!GM33/(GM$18*1000)</f>
        <v>0</v>
      </c>
      <c r="GN33" s="95">
        <f>MASTER_DATA_ESCALATED!GN33/(GN$18*1000)</f>
        <v>0</v>
      </c>
      <c r="GO33" s="95">
        <f>MASTER_DATA_ESCALATED!GO33/(GO$18*1000)</f>
        <v>0</v>
      </c>
      <c r="GP33" s="95">
        <f>MASTER_DATA_ESCALATED!GP33/(GP$18*1000)</f>
        <v>0</v>
      </c>
      <c r="GQ33" s="95">
        <f>MASTER_DATA_ESCALATED!GQ33/(GQ$18*1000)</f>
        <v>0</v>
      </c>
      <c r="GR33" s="95">
        <f>MASTER_DATA_ESCALATED!GR33/(GR$18*1000)</f>
        <v>0</v>
      </c>
      <c r="GS33" s="95">
        <f>MASTER_DATA_ESCALATED!GS33/(GS$18*1000)</f>
        <v>0</v>
      </c>
      <c r="GT33" s="95">
        <f>MASTER_DATA_ESCALATED!GT33/(GT$18*1000)</f>
        <v>0</v>
      </c>
      <c r="GU33" s="95">
        <f>MASTER_DATA_ESCALATED!GU33/(GU$18*1000)</f>
        <v>0</v>
      </c>
      <c r="GV33" s="95">
        <f>MASTER_DATA_ESCALATED!GV33/(GV$18*1000)</f>
        <v>0</v>
      </c>
      <c r="GW33" s="95" t="e">
        <f>MASTER_DATA_ESCALATED!#REF!/(GW$18*1000)</f>
        <v>#REF!</v>
      </c>
      <c r="GX33" s="95" t="e">
        <f>MASTER_DATA_ESCALATED!#REF!/(GX$18*1000)</f>
        <v>#REF!</v>
      </c>
      <c r="GY33" s="95" t="e">
        <f>MASTER_DATA_ESCALATED!#REF!/(GY$18*1000)</f>
        <v>#REF!</v>
      </c>
    </row>
    <row r="34" spans="2:207" s="25" customFormat="1" ht="17.25" hidden="1" outlineLevel="1" x14ac:dyDescent="0.3">
      <c r="B34" s="183">
        <f t="shared" si="1"/>
        <v>10</v>
      </c>
      <c r="C34" s="24">
        <f t="shared" si="0"/>
        <v>15</v>
      </c>
      <c r="D34" s="79"/>
      <c r="E34" s="24">
        <v>15</v>
      </c>
      <c r="F34" s="24"/>
      <c r="G34" s="80"/>
      <c r="H34" s="34" t="s">
        <v>36</v>
      </c>
      <c r="I34" s="95">
        <f>MASTER_DATA_ESCALATED!I34/(I$18*1000)</f>
        <v>0</v>
      </c>
      <c r="J34" s="95">
        <f>MASTER_DATA_ESCALATED!J34/(J$18*1000)</f>
        <v>0</v>
      </c>
      <c r="K34" s="95">
        <f>MASTER_DATA_ESCALATED!K34/(K$18*1000)</f>
        <v>0</v>
      </c>
      <c r="L34" s="95">
        <f>MASTER_DATA_ESCALATED!L34/(L$18*1000)</f>
        <v>0</v>
      </c>
      <c r="M34" s="95">
        <f>MASTER_DATA_ESCALATED!M34/(M$18*1000)</f>
        <v>0</v>
      </c>
      <c r="N34" s="95">
        <f>MASTER_DATA_ESCALATED!N34/(N$18*1000)</f>
        <v>0</v>
      </c>
      <c r="O34" s="95">
        <f>MASTER_DATA_ESCALATED!O34/(O$18*1000)</f>
        <v>0</v>
      </c>
      <c r="P34" s="95">
        <f>MASTER_DATA_ESCALATED!P34/(P$18*1000)</f>
        <v>0</v>
      </c>
      <c r="Q34" s="95">
        <f>MASTER_DATA_ESCALATED!Q34/(Q$18*1000)</f>
        <v>0</v>
      </c>
      <c r="R34" s="95">
        <f>MASTER_DATA_ESCALATED!R34/(R$18*1000)</f>
        <v>0</v>
      </c>
      <c r="S34" s="95">
        <f>MASTER_DATA_ESCALATED!S34/(S$18*1000)</f>
        <v>0</v>
      </c>
      <c r="T34" s="95">
        <f>MASTER_DATA_ESCALATED!T34/(T$18*1000)</f>
        <v>0</v>
      </c>
      <c r="U34" s="95">
        <f>MASTER_DATA_ESCALATED!U34/(U$18*1000)</f>
        <v>0</v>
      </c>
      <c r="V34" s="95">
        <f>MASTER_DATA_ESCALATED!V34/(V$18*1000)</f>
        <v>0</v>
      </c>
      <c r="W34" s="95">
        <f>MASTER_DATA_ESCALATED!W34/(W$18*1000)</f>
        <v>0</v>
      </c>
      <c r="X34" s="95">
        <f>MASTER_DATA_ESCALATED!X34/(X$18*1000)</f>
        <v>0</v>
      </c>
      <c r="Y34" s="95">
        <f>MASTER_DATA_ESCALATED!Y34/(Y$18*1000)</f>
        <v>0</v>
      </c>
      <c r="Z34" s="95">
        <f>MASTER_DATA_ESCALATED!Z34/(Z$18*1000)</f>
        <v>0</v>
      </c>
      <c r="AA34" s="95">
        <f>MASTER_DATA_ESCALATED!AA34/(AA$18*1000)</f>
        <v>0</v>
      </c>
      <c r="AB34" s="95">
        <f>MASTER_DATA_ESCALATED!AB34/(AB$18*1000)</f>
        <v>0</v>
      </c>
      <c r="AC34" s="95">
        <f>MASTER_DATA_ESCALATED!AC34/(AC$18*1000)</f>
        <v>0</v>
      </c>
      <c r="AD34" s="95">
        <f>MASTER_DATA_ESCALATED!AD34/(AD$18*1000)</f>
        <v>0</v>
      </c>
      <c r="AE34" s="95">
        <f>MASTER_DATA_ESCALATED!AE34/(AE$18*1000)</f>
        <v>0</v>
      </c>
      <c r="AF34" s="95">
        <f>MASTER_DATA_ESCALATED!AF34/(AF$18*1000)</f>
        <v>0</v>
      </c>
      <c r="AG34" s="95">
        <f>MASTER_DATA_ESCALATED!AG34/(AG$18*1000)</f>
        <v>0</v>
      </c>
      <c r="AH34" s="95">
        <f>MASTER_DATA_ESCALATED!AH34/(AH$18*1000)</f>
        <v>0</v>
      </c>
      <c r="AI34" s="95">
        <f>MASTER_DATA_ESCALATED!AI34/(AI$18*1000)</f>
        <v>0</v>
      </c>
      <c r="AJ34" s="95">
        <f>MASTER_DATA_ESCALATED!AJ34/(AJ$18*1000)</f>
        <v>0</v>
      </c>
      <c r="AK34" s="95">
        <f>MASTER_DATA_ESCALATED!AK34/(AK$18*1000)</f>
        <v>0</v>
      </c>
      <c r="AL34" s="95">
        <f>MASTER_DATA_ESCALATED!AL34/(AL$18*1000)</f>
        <v>0</v>
      </c>
      <c r="AM34" s="95">
        <f>MASTER_DATA_ESCALATED!AM34/(AM$18*1000)</f>
        <v>0</v>
      </c>
      <c r="AN34" s="95">
        <f>MASTER_DATA_ESCALATED!AN34/(AN$18*1000)</f>
        <v>0</v>
      </c>
      <c r="AO34" s="95">
        <f>MASTER_DATA_ESCALATED!AO34/(AO$18*1000)</f>
        <v>0</v>
      </c>
      <c r="AP34" s="95">
        <f>MASTER_DATA_ESCALATED!AP34/(AP$18*1000)</f>
        <v>0</v>
      </c>
      <c r="AQ34" s="95">
        <f>MASTER_DATA_ESCALATED!AQ34/(AQ$18*1000)</f>
        <v>0</v>
      </c>
      <c r="AR34" s="95">
        <f>MASTER_DATA_ESCALATED!AR34/(AR$18*1000)</f>
        <v>0</v>
      </c>
      <c r="AS34" s="95">
        <f>MASTER_DATA_ESCALATED!AS34/(AS$18*1000)</f>
        <v>0</v>
      </c>
      <c r="AT34" s="95">
        <f>MASTER_DATA_ESCALATED!AT34/(AT$18*1000)</f>
        <v>0</v>
      </c>
      <c r="AU34" s="95">
        <f>MASTER_DATA_ESCALATED!AU34/(AU$18*1000)</f>
        <v>0</v>
      </c>
      <c r="AV34" s="95">
        <f>MASTER_DATA_ESCALATED!AV34/(AV$18*1000)</f>
        <v>0</v>
      </c>
      <c r="AW34" s="95">
        <f>MASTER_DATA_ESCALATED!AW34/(AW$18*1000)</f>
        <v>0</v>
      </c>
      <c r="AX34" s="95">
        <f>MASTER_DATA_ESCALATED!AX34/(AX$18*1000)</f>
        <v>0</v>
      </c>
      <c r="AY34" s="95">
        <f>MASTER_DATA_ESCALATED!AY34/(AY$18*1000)</f>
        <v>0</v>
      </c>
      <c r="AZ34" s="95">
        <f>MASTER_DATA_ESCALATED!AZ34/(AZ$18*1000)</f>
        <v>0</v>
      </c>
      <c r="BA34" s="95">
        <f>MASTER_DATA_ESCALATED!BA34/(BA$18*1000)</f>
        <v>0</v>
      </c>
      <c r="BB34" s="95">
        <f>MASTER_DATA_ESCALATED!BB34/(BB$18*1000)</f>
        <v>0</v>
      </c>
      <c r="BC34" s="95">
        <f>MASTER_DATA_ESCALATED!BC34/(BC$18*1000)</f>
        <v>0</v>
      </c>
      <c r="BD34" s="95">
        <f>MASTER_DATA_ESCALATED!BD34/(BD$18*1000)</f>
        <v>0</v>
      </c>
      <c r="BE34" s="95">
        <f>MASTER_DATA_ESCALATED!BE34/(BE$18*1000)</f>
        <v>0</v>
      </c>
      <c r="BF34" s="95">
        <f>MASTER_DATA_ESCALATED!BF34/(BF$18*1000)</f>
        <v>0</v>
      </c>
      <c r="BG34" s="95">
        <f>MASTER_DATA_ESCALATED!BG34/(BG$18*1000)</f>
        <v>0</v>
      </c>
      <c r="BH34" s="95">
        <f>MASTER_DATA_ESCALATED!BH34/(BH$18*1000)</f>
        <v>0</v>
      </c>
      <c r="BI34" s="95">
        <f>MASTER_DATA_ESCALATED!BI34/(BI$18*1000)</f>
        <v>0</v>
      </c>
      <c r="BJ34" s="95">
        <f>MASTER_DATA_ESCALATED!BJ34/(BJ$18*1000)</f>
        <v>0</v>
      </c>
      <c r="BK34" s="95">
        <f>MASTER_DATA_ESCALATED!BK34/(BK$18*1000)</f>
        <v>0</v>
      </c>
      <c r="BL34" s="95">
        <f>MASTER_DATA_ESCALATED!BL34/(BL$18*1000)</f>
        <v>0</v>
      </c>
      <c r="BM34" s="95">
        <f>MASTER_DATA_ESCALATED!BM34/(BM$18*1000)</f>
        <v>0</v>
      </c>
      <c r="BN34" s="95">
        <f>MASTER_DATA_ESCALATED!BN34/(BN$18*1000)</f>
        <v>0</v>
      </c>
      <c r="BO34" s="95">
        <f>MASTER_DATA_ESCALATED!BO34/(BO$18*1000)</f>
        <v>0</v>
      </c>
      <c r="BP34" s="95">
        <f>MASTER_DATA_ESCALATED!BP34/(BP$18*1000)</f>
        <v>0</v>
      </c>
      <c r="BQ34" s="95">
        <f>MASTER_DATA_ESCALATED!BQ34/(BQ$18*1000)</f>
        <v>0</v>
      </c>
      <c r="BR34" s="95">
        <f>MASTER_DATA_ESCALATED!BR34/(BR$18*1000)</f>
        <v>0</v>
      </c>
      <c r="BS34" s="95">
        <f>MASTER_DATA_ESCALATED!BS34/(BS$18*1000)</f>
        <v>0</v>
      </c>
      <c r="BT34" s="95">
        <f>MASTER_DATA_ESCALATED!BT34/(BT$18*1000)</f>
        <v>0</v>
      </c>
      <c r="BU34" s="95">
        <f>MASTER_DATA_ESCALATED!BU34/(BU$18*1000)</f>
        <v>0</v>
      </c>
      <c r="BV34" s="95">
        <f>MASTER_DATA_ESCALATED!BV34/(BV$18*1000)</f>
        <v>0</v>
      </c>
      <c r="BW34" s="95">
        <f>MASTER_DATA_ESCALATED!BW34/(BW$18*1000)</f>
        <v>0</v>
      </c>
      <c r="BX34" s="95">
        <f>MASTER_DATA_ESCALATED!BX34/(BX$18*1000)</f>
        <v>0</v>
      </c>
      <c r="BY34" s="95">
        <f>MASTER_DATA_ESCALATED!BY34/(BY$18*1000)</f>
        <v>0</v>
      </c>
      <c r="BZ34" s="95">
        <f>MASTER_DATA_ESCALATED!BZ34/(BZ$18*1000)</f>
        <v>0</v>
      </c>
      <c r="CA34" s="95">
        <f>MASTER_DATA_ESCALATED!CA34/(CA$18*1000)</f>
        <v>0</v>
      </c>
      <c r="CB34" s="95">
        <f>MASTER_DATA_ESCALATED!CB34/(CB$18*1000)</f>
        <v>0</v>
      </c>
      <c r="CC34" s="95">
        <f>MASTER_DATA_ESCALATED!CC34/(CC$18*1000)</f>
        <v>0</v>
      </c>
      <c r="CD34" s="95">
        <f>MASTER_DATA_ESCALATED!CD34/(CD$18*1000)</f>
        <v>0</v>
      </c>
      <c r="CE34" s="95">
        <f>MASTER_DATA_ESCALATED!CE34/(CE$18*1000)</f>
        <v>0</v>
      </c>
      <c r="CF34" s="95">
        <f>MASTER_DATA_ESCALATED!CF34/(CF$18*1000)</f>
        <v>0</v>
      </c>
      <c r="CG34" s="95">
        <f>MASTER_DATA_ESCALATED!CG34/(CG$18*1000)</f>
        <v>0</v>
      </c>
      <c r="CH34" s="95">
        <f>MASTER_DATA_ESCALATED!CH34/(CH$18*1000)</f>
        <v>0</v>
      </c>
      <c r="CI34" s="95">
        <f>MASTER_DATA_ESCALATED!CI34/(CI$18*1000)</f>
        <v>0</v>
      </c>
      <c r="CJ34" s="95">
        <f>MASTER_DATA_ESCALATED!CJ34/(CJ$18*1000)</f>
        <v>0</v>
      </c>
      <c r="CK34" s="95">
        <f>MASTER_DATA_ESCALATED!CK34/(CK$18*1000)</f>
        <v>0</v>
      </c>
      <c r="CL34" s="95">
        <f>MASTER_DATA_ESCALATED!CL34/(CL$18*1000)</f>
        <v>0</v>
      </c>
      <c r="CM34" s="95">
        <f>MASTER_DATA_ESCALATED!CM34/(CM$18*1000)</f>
        <v>0</v>
      </c>
      <c r="CN34" s="95">
        <f>MASTER_DATA_ESCALATED!CN34/(CN$18*1000)</f>
        <v>0</v>
      </c>
      <c r="CO34" s="95">
        <f>MASTER_DATA_ESCALATED!CO34/(CO$18*1000)</f>
        <v>0</v>
      </c>
      <c r="CP34" s="95">
        <f>MASTER_DATA_ESCALATED!CP34/(CP$18*1000)</f>
        <v>0</v>
      </c>
      <c r="CQ34" s="95">
        <f>MASTER_DATA_ESCALATED!CQ34/(CQ$18*1000)</f>
        <v>0</v>
      </c>
      <c r="CR34" s="95">
        <f>MASTER_DATA_ESCALATED!CR34/(CR$18*1000)</f>
        <v>0</v>
      </c>
      <c r="CS34" s="95">
        <f>MASTER_DATA_ESCALATED!CS34/(CS$18*1000)</f>
        <v>0</v>
      </c>
      <c r="CT34" s="95">
        <f>MASTER_DATA_ESCALATED!CT34/(CT$18*1000)</f>
        <v>0</v>
      </c>
      <c r="CU34" s="95">
        <f>MASTER_DATA_ESCALATED!CU34/(CU$18*1000)</f>
        <v>0</v>
      </c>
      <c r="CV34" s="95">
        <f>MASTER_DATA_ESCALATED!CV34/(CV$18*1000)</f>
        <v>0</v>
      </c>
      <c r="CW34" s="95">
        <f>MASTER_DATA_ESCALATED!CW34/(CW$18*1000)</f>
        <v>0</v>
      </c>
      <c r="CX34" s="95">
        <f>MASTER_DATA_ESCALATED!CX34/(CX$18*1000)</f>
        <v>0</v>
      </c>
      <c r="CY34" s="95">
        <f>MASTER_DATA_ESCALATED!CY34/(CY$18*1000)</f>
        <v>0</v>
      </c>
      <c r="CZ34" s="95">
        <f>MASTER_DATA_ESCALATED!CZ34/(CZ$18*1000)</f>
        <v>0</v>
      </c>
      <c r="DA34" s="95" t="e">
        <f>MASTER_DATA_ESCALATED!DA34/(DA$18*1000)</f>
        <v>#DIV/0!</v>
      </c>
      <c r="DB34" s="95" t="e">
        <f>MASTER_DATA_ESCALATED!DB34/(DB$18*1000)</f>
        <v>#DIV/0!</v>
      </c>
      <c r="DC34" s="95" t="e">
        <f>MASTER_DATA_ESCALATED!DC34/(DC$18*1000)</f>
        <v>#DIV/0!</v>
      </c>
      <c r="DD34" s="95" t="e">
        <f>MASTER_DATA_ESCALATED!DD34/(DD$18*1000)</f>
        <v>#N/A</v>
      </c>
      <c r="DE34" s="95">
        <f>MASTER_DATA_ESCALATED!DE34/(DE$18*1000)</f>
        <v>0</v>
      </c>
      <c r="DF34" s="95">
        <f>MASTER_DATA_ESCALATED!DF34/(DF$18*1000)</f>
        <v>0</v>
      </c>
      <c r="DG34" s="95">
        <f>MASTER_DATA_ESCALATED!DG34/(DG$18*1000)</f>
        <v>0</v>
      </c>
      <c r="DH34" s="95">
        <f>MASTER_DATA_ESCALATED!DH34/(DH$18*1000)</f>
        <v>74.331131643088582</v>
      </c>
      <c r="DI34" s="95">
        <f>MASTER_DATA_ESCALATED!DI34/(DI$18*1000)</f>
        <v>0</v>
      </c>
      <c r="DJ34" s="95">
        <f>MASTER_DATA_ESCALATED!DJ34/(DJ$18*1000)</f>
        <v>0</v>
      </c>
      <c r="DK34" s="95">
        <f>MASTER_DATA_ESCALATED!DK34/(DK$18*1000)</f>
        <v>0</v>
      </c>
      <c r="DL34" s="95">
        <f>MASTER_DATA_ESCALATED!DL34/(DL$18*1000)</f>
        <v>39.436130936043782</v>
      </c>
      <c r="DM34" s="95">
        <f>MASTER_DATA_ESCALATED!DM34/(DM$18*1000)</f>
        <v>0</v>
      </c>
      <c r="DN34" s="95">
        <f>MASTER_DATA_ESCALATED!DN34/(DN$18*1000)</f>
        <v>0</v>
      </c>
      <c r="DO34" s="95">
        <f>MASTER_DATA_ESCALATED!DO34/(DO$18*1000)</f>
        <v>0</v>
      </c>
      <c r="DP34" s="95">
        <f>MASTER_DATA_ESCALATED!DP34/(DP$18*1000)</f>
        <v>19.718065468021891</v>
      </c>
      <c r="DQ34" s="95">
        <f>MASTER_DATA_ESCALATED!DQ34/(DQ$18*1000)</f>
        <v>0</v>
      </c>
      <c r="DR34" s="95">
        <f>MASTER_DATA_ESCALATED!DR34/(DR$18*1000)</f>
        <v>0</v>
      </c>
      <c r="DS34" s="95">
        <f>MASTER_DATA_ESCALATED!DS34/(DS$18*1000)</f>
        <v>0</v>
      </c>
      <c r="DT34" s="95">
        <f>MASTER_DATA_ESCALATED!DT34/(DT$18*1000)</f>
        <v>9.8590327340109454</v>
      </c>
      <c r="DU34" s="95">
        <f>MASTER_DATA_ESCALATED!DU34/(DU$18*1000)</f>
        <v>0</v>
      </c>
      <c r="DV34" s="95">
        <f>MASTER_DATA_ESCALATED!DV34/(DV$18*1000)</f>
        <v>0</v>
      </c>
      <c r="DW34" s="95">
        <f>MASTER_DATA_ESCALATED!DW34/(DW$18*1000)</f>
        <v>0</v>
      </c>
      <c r="DX34" s="95">
        <f>MASTER_DATA_ESCALATED!DX34/(DX$18*1000)</f>
        <v>4.9295163670054727</v>
      </c>
      <c r="DY34" s="95">
        <f>MASTER_DATA_ESCALATED!DY34/(DY$18*1000)</f>
        <v>0</v>
      </c>
      <c r="DZ34" s="95">
        <f>MASTER_DATA_ESCALATED!DZ34/(DZ$18*1000)</f>
        <v>0</v>
      </c>
      <c r="EA34" s="95">
        <f>MASTER_DATA_ESCALATED!EA34/(EA$18*1000)</f>
        <v>0</v>
      </c>
      <c r="EB34" s="95">
        <f>MASTER_DATA_ESCALATED!EB34/(EB$18*1000)</f>
        <v>3.9436130936043781</v>
      </c>
      <c r="EC34" s="95" t="e">
        <f>MASTER_DATA_ESCALATED!EC34/(EC$18*1000)</f>
        <v>#DIV/0!</v>
      </c>
      <c r="ED34" s="95" t="e">
        <f>MASTER_DATA_ESCALATED!ED34/(ED$18*1000)</f>
        <v>#DIV/0!</v>
      </c>
      <c r="EE34" s="95" t="e">
        <f>MASTER_DATA_ESCALATED!EE34/(EE$18*1000)</f>
        <v>#DIV/0!</v>
      </c>
      <c r="EF34" s="95" t="e">
        <f>MASTER_DATA_ESCALATED!EF34/(EF$18*1000)</f>
        <v>#VALUE!</v>
      </c>
      <c r="EG34" s="95">
        <f>MASTER_DATA_ESCALATED!EG34/(EG$18*1000)</f>
        <v>0</v>
      </c>
      <c r="EH34" s="95">
        <f>MASTER_DATA_ESCALATED!EH34/(EH$18*1000)</f>
        <v>0</v>
      </c>
      <c r="EI34" s="95">
        <f>MASTER_DATA_ESCALATED!EI34/(EI$18*1000)</f>
        <v>0</v>
      </c>
      <c r="EJ34" s="95">
        <f>MASTER_DATA_ESCALATED!EJ34/(EJ$18*1000)</f>
        <v>0</v>
      </c>
      <c r="EK34" s="95">
        <f>MASTER_DATA_ESCALATED!EK34/(EK$18*1000)</f>
        <v>0</v>
      </c>
      <c r="EL34" s="95">
        <f>MASTER_DATA_ESCALATED!EL34/(EL$18*1000)</f>
        <v>0</v>
      </c>
      <c r="EM34" s="95">
        <f>MASTER_DATA_ESCALATED!EM34/(EM$18*1000)</f>
        <v>0</v>
      </c>
      <c r="EN34" s="95">
        <f>MASTER_DATA_ESCALATED!EN34/(EN$18*1000)</f>
        <v>0</v>
      </c>
      <c r="EO34" s="95">
        <f>MASTER_DATA_ESCALATED!EO34/(EO$18*1000)</f>
        <v>0</v>
      </c>
      <c r="EP34" s="95">
        <f>MASTER_DATA_ESCALATED!EP34/(EP$18*1000)</f>
        <v>0</v>
      </c>
      <c r="EQ34" s="95">
        <f>MASTER_DATA_ESCALATED!EQ34/(EQ$18*1000)</f>
        <v>0</v>
      </c>
      <c r="ER34" s="95">
        <f>MASTER_DATA_ESCALATED!ER34/(ER$18*1000)</f>
        <v>0</v>
      </c>
      <c r="ES34" s="95">
        <f>MASTER_DATA_ESCALATED!ES34/(ES$18*1000)</f>
        <v>0</v>
      </c>
      <c r="ET34" s="95">
        <f>MASTER_DATA_ESCALATED!ET34/(ET$18*1000)</f>
        <v>0</v>
      </c>
      <c r="EU34" s="95">
        <f>MASTER_DATA_ESCALATED!EU34/(EU$18*1000)</f>
        <v>0</v>
      </c>
      <c r="EV34" s="95">
        <f>MASTER_DATA_ESCALATED!EV34/(EV$18*1000)</f>
        <v>0</v>
      </c>
      <c r="EW34" s="95">
        <f>MASTER_DATA_ESCALATED!EW34/(EW$18*1000)</f>
        <v>0</v>
      </c>
      <c r="EX34" s="95">
        <f>MASTER_DATA_ESCALATED!EX34/(EX$18*1000)</f>
        <v>0</v>
      </c>
      <c r="EY34" s="95">
        <f>MASTER_DATA_ESCALATED!EY34/(EY$18*1000)</f>
        <v>0</v>
      </c>
      <c r="EZ34" s="95">
        <f>MASTER_DATA_ESCALATED!EZ34/(EZ$18*1000)</f>
        <v>0</v>
      </c>
      <c r="FA34" s="95">
        <f>MASTER_DATA_ESCALATED!FA34/(FA$18*1000)</f>
        <v>0</v>
      </c>
      <c r="FB34" s="95">
        <f>MASTER_DATA_ESCALATED!FB34/(FB$18*1000)</f>
        <v>0</v>
      </c>
      <c r="FC34" s="95">
        <f>MASTER_DATA_ESCALATED!FC34/(FC$18*1000)</f>
        <v>0</v>
      </c>
      <c r="FD34" s="95">
        <f>MASTER_DATA_ESCALATED!FD34/(FD$18*1000)</f>
        <v>0</v>
      </c>
      <c r="FE34" s="95">
        <f>MASTER_DATA_ESCALATED!FE34/(FE$18*1000)</f>
        <v>0</v>
      </c>
      <c r="FF34" s="95">
        <f>MASTER_DATA_ESCALATED!FF34/(FF$18*1000)</f>
        <v>0</v>
      </c>
      <c r="FG34" s="95">
        <f>MASTER_DATA_ESCALATED!FG34/(FG$18*1000)</f>
        <v>0</v>
      </c>
      <c r="FH34" s="95">
        <f>MASTER_DATA_ESCALATED!FH34/(FH$18*1000)</f>
        <v>0</v>
      </c>
      <c r="FI34" s="95">
        <f>MASTER_DATA_ESCALATED!FI34/(FI$18*1000)</f>
        <v>0</v>
      </c>
      <c r="FJ34" s="95">
        <f>MASTER_DATA_ESCALATED!FJ34/(FJ$18*1000)</f>
        <v>0</v>
      </c>
      <c r="FK34" s="95">
        <f>MASTER_DATA_ESCALATED!FK34/(FK$18*1000)</f>
        <v>0</v>
      </c>
      <c r="FL34" s="95">
        <f>MASTER_DATA_ESCALATED!FL34/(FL$18*1000)</f>
        <v>0</v>
      </c>
      <c r="FM34" s="95">
        <f>MASTER_DATA_ESCALATED!FM34/(FM$18*1000)</f>
        <v>0</v>
      </c>
      <c r="FN34" s="95">
        <f>MASTER_DATA_ESCALATED!FN34/(FN$18*1000)</f>
        <v>0</v>
      </c>
      <c r="FO34" s="95">
        <f>MASTER_DATA_ESCALATED!FO34/(FO$18*1000)</f>
        <v>0</v>
      </c>
      <c r="FP34" s="95">
        <f>MASTER_DATA_ESCALATED!FP34/(FP$18*1000)</f>
        <v>0</v>
      </c>
      <c r="FQ34" s="95">
        <f>MASTER_DATA_ESCALATED!FQ34/(FQ$18*1000)</f>
        <v>0</v>
      </c>
      <c r="FR34" s="95">
        <f>MASTER_DATA_ESCALATED!FR34/(FR$18*1000)</f>
        <v>0</v>
      </c>
      <c r="FS34" s="95">
        <f>MASTER_DATA_ESCALATED!FS34/(FS$18*1000)</f>
        <v>0</v>
      </c>
      <c r="FT34" s="95">
        <f>MASTER_DATA_ESCALATED!FT34/(FT$18*1000)</f>
        <v>0</v>
      </c>
      <c r="FU34" s="95">
        <f>MASTER_DATA_ESCALATED!FU34/(FU$18*1000)</f>
        <v>0</v>
      </c>
      <c r="FV34" s="95">
        <f>MASTER_DATA_ESCALATED!FV34/(FV$18*1000)</f>
        <v>0</v>
      </c>
      <c r="FW34" s="95">
        <f>MASTER_DATA_ESCALATED!FW34/(FW$18*1000)</f>
        <v>0</v>
      </c>
      <c r="FX34" s="95">
        <f>MASTER_DATA_ESCALATED!FX34/(FX$18*1000)</f>
        <v>0</v>
      </c>
      <c r="FY34" s="95">
        <f>MASTER_DATA_ESCALATED!FY34/(FY$18*1000)</f>
        <v>0</v>
      </c>
      <c r="FZ34" s="95">
        <f>MASTER_DATA_ESCALATED!FZ34/(FZ$18*1000)</f>
        <v>0</v>
      </c>
      <c r="GA34" s="95">
        <f>MASTER_DATA_ESCALATED!GA34/(GA$18*1000)</f>
        <v>0</v>
      </c>
      <c r="GB34" s="95">
        <f>MASTER_DATA_ESCALATED!GB34/(GB$18*1000)</f>
        <v>0</v>
      </c>
      <c r="GC34" s="95">
        <f>MASTER_DATA_ESCALATED!GC34/(GC$18*1000)</f>
        <v>0</v>
      </c>
      <c r="GD34" s="95">
        <f>MASTER_DATA_ESCALATED!GD34/(GD$18*1000)</f>
        <v>0</v>
      </c>
      <c r="GE34" s="95">
        <f>MASTER_DATA_ESCALATED!GE34/(GE$18*1000)</f>
        <v>0</v>
      </c>
      <c r="GF34" s="95">
        <f>MASTER_DATA_ESCALATED!GF34/(GF$18*1000)</f>
        <v>0</v>
      </c>
      <c r="GG34" s="95">
        <f>MASTER_DATA_ESCALATED!GG34/(GG$18*1000)</f>
        <v>0</v>
      </c>
      <c r="GH34" s="95">
        <f>MASTER_DATA_ESCALATED!GH34/(GH$18*1000)</f>
        <v>0</v>
      </c>
      <c r="GI34" s="95">
        <f>MASTER_DATA_ESCALATED!GI34/(GI$18*1000)</f>
        <v>0</v>
      </c>
      <c r="GJ34" s="95">
        <f>MASTER_DATA_ESCALATED!GJ34/(GJ$18*1000)</f>
        <v>0</v>
      </c>
      <c r="GK34" s="95">
        <f>MASTER_DATA_ESCALATED!GK34/(GK$18*1000)</f>
        <v>0</v>
      </c>
      <c r="GL34" s="95">
        <f>MASTER_DATA_ESCALATED!GL34/(GL$18*1000)</f>
        <v>0</v>
      </c>
      <c r="GM34" s="95">
        <f>MASTER_DATA_ESCALATED!GM34/(GM$18*1000)</f>
        <v>0</v>
      </c>
      <c r="GN34" s="95">
        <f>MASTER_DATA_ESCALATED!GN34/(GN$18*1000)</f>
        <v>0</v>
      </c>
      <c r="GO34" s="95">
        <f>MASTER_DATA_ESCALATED!GO34/(GO$18*1000)</f>
        <v>0</v>
      </c>
      <c r="GP34" s="95">
        <f>MASTER_DATA_ESCALATED!GP34/(GP$18*1000)</f>
        <v>0</v>
      </c>
      <c r="GQ34" s="95">
        <f>MASTER_DATA_ESCALATED!GQ34/(GQ$18*1000)</f>
        <v>0</v>
      </c>
      <c r="GR34" s="95">
        <f>MASTER_DATA_ESCALATED!GR34/(GR$18*1000)</f>
        <v>0</v>
      </c>
      <c r="GS34" s="95">
        <f>MASTER_DATA_ESCALATED!GS34/(GS$18*1000)</f>
        <v>0</v>
      </c>
      <c r="GT34" s="95">
        <f>MASTER_DATA_ESCALATED!GT34/(GT$18*1000)</f>
        <v>0</v>
      </c>
      <c r="GU34" s="95">
        <f>MASTER_DATA_ESCALATED!GU34/(GU$18*1000)</f>
        <v>0</v>
      </c>
      <c r="GV34" s="95">
        <f>MASTER_DATA_ESCALATED!GV34/(GV$18*1000)</f>
        <v>0</v>
      </c>
      <c r="GW34" s="95" t="e">
        <f>MASTER_DATA_ESCALATED!#REF!/(GW$18*1000)</f>
        <v>#REF!</v>
      </c>
      <c r="GX34" s="95" t="e">
        <f>MASTER_DATA_ESCALATED!#REF!/(GX$18*1000)</f>
        <v>#REF!</v>
      </c>
      <c r="GY34" s="95" t="e">
        <f>MASTER_DATA_ESCALATED!#REF!/(GY$18*1000)</f>
        <v>#REF!</v>
      </c>
    </row>
    <row r="35" spans="2:207" s="25" customFormat="1" ht="17.25" hidden="1" outlineLevel="1" x14ac:dyDescent="0.3">
      <c r="B35" s="183">
        <f t="shared" si="1"/>
        <v>10</v>
      </c>
      <c r="C35" s="24">
        <f t="shared" si="0"/>
        <v>16</v>
      </c>
      <c r="D35" s="79"/>
      <c r="E35" s="24">
        <v>16</v>
      </c>
      <c r="F35" s="24"/>
      <c r="G35" s="80"/>
      <c r="H35" s="34" t="s">
        <v>37</v>
      </c>
      <c r="I35" s="95">
        <f>MASTER_DATA_ESCALATED!I35/(I$18*1000)</f>
        <v>0</v>
      </c>
      <c r="J35" s="95">
        <f>MASTER_DATA_ESCALATED!J35/(J$18*1000)</f>
        <v>0</v>
      </c>
      <c r="K35" s="95">
        <f>MASTER_DATA_ESCALATED!K35/(K$18*1000)</f>
        <v>0</v>
      </c>
      <c r="L35" s="95">
        <f>MASTER_DATA_ESCALATED!L35/(L$18*1000)</f>
        <v>0</v>
      </c>
      <c r="M35" s="95">
        <f>MASTER_DATA_ESCALATED!M35/(M$18*1000)</f>
        <v>0</v>
      </c>
      <c r="N35" s="95">
        <f>MASTER_DATA_ESCALATED!N35/(N$18*1000)</f>
        <v>0</v>
      </c>
      <c r="O35" s="95">
        <f>MASTER_DATA_ESCALATED!O35/(O$18*1000)</f>
        <v>0</v>
      </c>
      <c r="P35" s="95">
        <f>MASTER_DATA_ESCALATED!P35/(P$18*1000)</f>
        <v>0</v>
      </c>
      <c r="Q35" s="95">
        <f>MASTER_DATA_ESCALATED!Q35/(Q$18*1000)</f>
        <v>0</v>
      </c>
      <c r="R35" s="95">
        <f>MASTER_DATA_ESCALATED!R35/(R$18*1000)</f>
        <v>0</v>
      </c>
      <c r="S35" s="95">
        <f>MASTER_DATA_ESCALATED!S35/(S$18*1000)</f>
        <v>0</v>
      </c>
      <c r="T35" s="95">
        <f>MASTER_DATA_ESCALATED!T35/(T$18*1000)</f>
        <v>0</v>
      </c>
      <c r="U35" s="95">
        <f>MASTER_DATA_ESCALATED!U35/(U$18*1000)</f>
        <v>0</v>
      </c>
      <c r="V35" s="95">
        <f>MASTER_DATA_ESCALATED!V35/(V$18*1000)</f>
        <v>0</v>
      </c>
      <c r="W35" s="95">
        <f>MASTER_DATA_ESCALATED!W35/(W$18*1000)</f>
        <v>0</v>
      </c>
      <c r="X35" s="95">
        <f>MASTER_DATA_ESCALATED!X35/(X$18*1000)</f>
        <v>0</v>
      </c>
      <c r="Y35" s="95">
        <f>MASTER_DATA_ESCALATED!Y35/(Y$18*1000)</f>
        <v>0</v>
      </c>
      <c r="Z35" s="95">
        <f>MASTER_DATA_ESCALATED!Z35/(Z$18*1000)</f>
        <v>0</v>
      </c>
      <c r="AA35" s="95">
        <f>MASTER_DATA_ESCALATED!AA35/(AA$18*1000)</f>
        <v>0</v>
      </c>
      <c r="AB35" s="95">
        <f>MASTER_DATA_ESCALATED!AB35/(AB$18*1000)</f>
        <v>0</v>
      </c>
      <c r="AC35" s="95">
        <f>MASTER_DATA_ESCALATED!AC35/(AC$18*1000)</f>
        <v>0</v>
      </c>
      <c r="AD35" s="95">
        <f>MASTER_DATA_ESCALATED!AD35/(AD$18*1000)</f>
        <v>0</v>
      </c>
      <c r="AE35" s="95">
        <f>MASTER_DATA_ESCALATED!AE35/(AE$18*1000)</f>
        <v>0</v>
      </c>
      <c r="AF35" s="95">
        <f>MASTER_DATA_ESCALATED!AF35/(AF$18*1000)</f>
        <v>0</v>
      </c>
      <c r="AG35" s="95">
        <f>MASTER_DATA_ESCALATED!AG35/(AG$18*1000)</f>
        <v>0</v>
      </c>
      <c r="AH35" s="95">
        <f>MASTER_DATA_ESCALATED!AH35/(AH$18*1000)</f>
        <v>0</v>
      </c>
      <c r="AI35" s="95">
        <f>MASTER_DATA_ESCALATED!AI35/(AI$18*1000)</f>
        <v>0</v>
      </c>
      <c r="AJ35" s="95">
        <f>MASTER_DATA_ESCALATED!AJ35/(AJ$18*1000)</f>
        <v>0</v>
      </c>
      <c r="AK35" s="95">
        <f>MASTER_DATA_ESCALATED!AK35/(AK$18*1000)</f>
        <v>0</v>
      </c>
      <c r="AL35" s="95">
        <f>MASTER_DATA_ESCALATED!AL35/(AL$18*1000)</f>
        <v>0</v>
      </c>
      <c r="AM35" s="95">
        <f>MASTER_DATA_ESCALATED!AM35/(AM$18*1000)</f>
        <v>0</v>
      </c>
      <c r="AN35" s="95">
        <f>MASTER_DATA_ESCALATED!AN35/(AN$18*1000)</f>
        <v>0</v>
      </c>
      <c r="AO35" s="95">
        <f>MASTER_DATA_ESCALATED!AO35/(AO$18*1000)</f>
        <v>0</v>
      </c>
      <c r="AP35" s="95">
        <f>MASTER_DATA_ESCALATED!AP35/(AP$18*1000)</f>
        <v>0</v>
      </c>
      <c r="AQ35" s="95">
        <f>MASTER_DATA_ESCALATED!AQ35/(AQ$18*1000)</f>
        <v>0</v>
      </c>
      <c r="AR35" s="95">
        <f>MASTER_DATA_ESCALATED!AR35/(AR$18*1000)</f>
        <v>0</v>
      </c>
      <c r="AS35" s="95">
        <f>MASTER_DATA_ESCALATED!AS35/(AS$18*1000)</f>
        <v>0</v>
      </c>
      <c r="AT35" s="95">
        <f>MASTER_DATA_ESCALATED!AT35/(AT$18*1000)</f>
        <v>0</v>
      </c>
      <c r="AU35" s="95">
        <f>MASTER_DATA_ESCALATED!AU35/(AU$18*1000)</f>
        <v>0</v>
      </c>
      <c r="AV35" s="95">
        <f>MASTER_DATA_ESCALATED!AV35/(AV$18*1000)</f>
        <v>0</v>
      </c>
      <c r="AW35" s="95">
        <f>MASTER_DATA_ESCALATED!AW35/(AW$18*1000)</f>
        <v>0</v>
      </c>
      <c r="AX35" s="95">
        <f>MASTER_DATA_ESCALATED!AX35/(AX$18*1000)</f>
        <v>0</v>
      </c>
      <c r="AY35" s="95">
        <f>MASTER_DATA_ESCALATED!AY35/(AY$18*1000)</f>
        <v>0</v>
      </c>
      <c r="AZ35" s="95">
        <f>MASTER_DATA_ESCALATED!AZ35/(AZ$18*1000)</f>
        <v>0</v>
      </c>
      <c r="BA35" s="95">
        <f>MASTER_DATA_ESCALATED!BA35/(BA$18*1000)</f>
        <v>0</v>
      </c>
      <c r="BB35" s="95">
        <f>MASTER_DATA_ESCALATED!BB35/(BB$18*1000)</f>
        <v>0</v>
      </c>
      <c r="BC35" s="95">
        <f>MASTER_DATA_ESCALATED!BC35/(BC$18*1000)</f>
        <v>0</v>
      </c>
      <c r="BD35" s="95">
        <f>MASTER_DATA_ESCALATED!BD35/(BD$18*1000)</f>
        <v>0</v>
      </c>
      <c r="BE35" s="95">
        <f>MASTER_DATA_ESCALATED!BE35/(BE$18*1000)</f>
        <v>0</v>
      </c>
      <c r="BF35" s="95">
        <f>MASTER_DATA_ESCALATED!BF35/(BF$18*1000)</f>
        <v>0</v>
      </c>
      <c r="BG35" s="95">
        <f>MASTER_DATA_ESCALATED!BG35/(BG$18*1000)</f>
        <v>0</v>
      </c>
      <c r="BH35" s="95">
        <f>MASTER_DATA_ESCALATED!BH35/(BH$18*1000)</f>
        <v>0</v>
      </c>
      <c r="BI35" s="95">
        <f>MASTER_DATA_ESCALATED!BI35/(BI$18*1000)</f>
        <v>0</v>
      </c>
      <c r="BJ35" s="95">
        <f>MASTER_DATA_ESCALATED!BJ35/(BJ$18*1000)</f>
        <v>0</v>
      </c>
      <c r="BK35" s="95">
        <f>MASTER_DATA_ESCALATED!BK35/(BK$18*1000)</f>
        <v>0</v>
      </c>
      <c r="BL35" s="95">
        <f>MASTER_DATA_ESCALATED!BL35/(BL$18*1000)</f>
        <v>0</v>
      </c>
      <c r="BM35" s="95">
        <f>MASTER_DATA_ESCALATED!BM35/(BM$18*1000)</f>
        <v>0</v>
      </c>
      <c r="BN35" s="95">
        <f>MASTER_DATA_ESCALATED!BN35/(BN$18*1000)</f>
        <v>0</v>
      </c>
      <c r="BO35" s="95">
        <f>MASTER_DATA_ESCALATED!BO35/(BO$18*1000)</f>
        <v>0</v>
      </c>
      <c r="BP35" s="95">
        <f>MASTER_DATA_ESCALATED!BP35/(BP$18*1000)</f>
        <v>0</v>
      </c>
      <c r="BQ35" s="95">
        <f>MASTER_DATA_ESCALATED!BQ35/(BQ$18*1000)</f>
        <v>0</v>
      </c>
      <c r="BR35" s="95">
        <f>MASTER_DATA_ESCALATED!BR35/(BR$18*1000)</f>
        <v>0</v>
      </c>
      <c r="BS35" s="95">
        <f>MASTER_DATA_ESCALATED!BS35/(BS$18*1000)</f>
        <v>0</v>
      </c>
      <c r="BT35" s="95">
        <f>MASTER_DATA_ESCALATED!BT35/(BT$18*1000)</f>
        <v>0</v>
      </c>
      <c r="BU35" s="95">
        <f>MASTER_DATA_ESCALATED!BU35/(BU$18*1000)</f>
        <v>0</v>
      </c>
      <c r="BV35" s="95">
        <f>MASTER_DATA_ESCALATED!BV35/(BV$18*1000)</f>
        <v>0</v>
      </c>
      <c r="BW35" s="95">
        <f>MASTER_DATA_ESCALATED!BW35/(BW$18*1000)</f>
        <v>0</v>
      </c>
      <c r="BX35" s="95">
        <f>MASTER_DATA_ESCALATED!BX35/(BX$18*1000)</f>
        <v>0</v>
      </c>
      <c r="BY35" s="95">
        <f>MASTER_DATA_ESCALATED!BY35/(BY$18*1000)</f>
        <v>0</v>
      </c>
      <c r="BZ35" s="95">
        <f>MASTER_DATA_ESCALATED!BZ35/(BZ$18*1000)</f>
        <v>0</v>
      </c>
      <c r="CA35" s="95">
        <f>MASTER_DATA_ESCALATED!CA35/(CA$18*1000)</f>
        <v>0</v>
      </c>
      <c r="CB35" s="95">
        <f>MASTER_DATA_ESCALATED!CB35/(CB$18*1000)</f>
        <v>0</v>
      </c>
      <c r="CC35" s="95">
        <f>MASTER_DATA_ESCALATED!CC35/(CC$18*1000)</f>
        <v>0</v>
      </c>
      <c r="CD35" s="95">
        <f>MASTER_DATA_ESCALATED!CD35/(CD$18*1000)</f>
        <v>0</v>
      </c>
      <c r="CE35" s="95">
        <f>MASTER_DATA_ESCALATED!CE35/(CE$18*1000)</f>
        <v>0</v>
      </c>
      <c r="CF35" s="95">
        <f>MASTER_DATA_ESCALATED!CF35/(CF$18*1000)</f>
        <v>0</v>
      </c>
      <c r="CG35" s="95">
        <f>MASTER_DATA_ESCALATED!CG35/(CG$18*1000)</f>
        <v>0</v>
      </c>
      <c r="CH35" s="95">
        <f>MASTER_DATA_ESCALATED!CH35/(CH$18*1000)</f>
        <v>0</v>
      </c>
      <c r="CI35" s="95">
        <f>MASTER_DATA_ESCALATED!CI35/(CI$18*1000)</f>
        <v>0</v>
      </c>
      <c r="CJ35" s="95">
        <f>MASTER_DATA_ESCALATED!CJ35/(CJ$18*1000)</f>
        <v>0</v>
      </c>
      <c r="CK35" s="95">
        <f>MASTER_DATA_ESCALATED!CK35/(CK$18*1000)</f>
        <v>0</v>
      </c>
      <c r="CL35" s="95">
        <f>MASTER_DATA_ESCALATED!CL35/(CL$18*1000)</f>
        <v>0</v>
      </c>
      <c r="CM35" s="95">
        <f>MASTER_DATA_ESCALATED!CM35/(CM$18*1000)</f>
        <v>0</v>
      </c>
      <c r="CN35" s="95">
        <f>MASTER_DATA_ESCALATED!CN35/(CN$18*1000)</f>
        <v>0</v>
      </c>
      <c r="CO35" s="95">
        <f>MASTER_DATA_ESCALATED!CO35/(CO$18*1000)</f>
        <v>0</v>
      </c>
      <c r="CP35" s="95">
        <f>MASTER_DATA_ESCALATED!CP35/(CP$18*1000)</f>
        <v>0</v>
      </c>
      <c r="CQ35" s="95">
        <f>MASTER_DATA_ESCALATED!CQ35/(CQ$18*1000)</f>
        <v>0</v>
      </c>
      <c r="CR35" s="95">
        <f>MASTER_DATA_ESCALATED!CR35/(CR$18*1000)</f>
        <v>0</v>
      </c>
      <c r="CS35" s="95">
        <f>MASTER_DATA_ESCALATED!CS35/(CS$18*1000)</f>
        <v>0</v>
      </c>
      <c r="CT35" s="95">
        <f>MASTER_DATA_ESCALATED!CT35/(CT$18*1000)</f>
        <v>0</v>
      </c>
      <c r="CU35" s="95">
        <f>MASTER_DATA_ESCALATED!CU35/(CU$18*1000)</f>
        <v>0</v>
      </c>
      <c r="CV35" s="95">
        <f>MASTER_DATA_ESCALATED!CV35/(CV$18*1000)</f>
        <v>0</v>
      </c>
      <c r="CW35" s="95">
        <f>MASTER_DATA_ESCALATED!CW35/(CW$18*1000)</f>
        <v>0</v>
      </c>
      <c r="CX35" s="95">
        <f>MASTER_DATA_ESCALATED!CX35/(CX$18*1000)</f>
        <v>0</v>
      </c>
      <c r="CY35" s="95">
        <f>MASTER_DATA_ESCALATED!CY35/(CY$18*1000)</f>
        <v>0</v>
      </c>
      <c r="CZ35" s="95">
        <f>MASTER_DATA_ESCALATED!CZ35/(CZ$18*1000)</f>
        <v>0</v>
      </c>
      <c r="DA35" s="95" t="e">
        <f>MASTER_DATA_ESCALATED!DA35/(DA$18*1000)</f>
        <v>#DIV/0!</v>
      </c>
      <c r="DB35" s="95" t="e">
        <f>MASTER_DATA_ESCALATED!DB35/(DB$18*1000)</f>
        <v>#DIV/0!</v>
      </c>
      <c r="DC35" s="95" t="e">
        <f>MASTER_DATA_ESCALATED!DC35/(DC$18*1000)</f>
        <v>#DIV/0!</v>
      </c>
      <c r="DD35" s="95" t="e">
        <f>MASTER_DATA_ESCALATED!DD35/(DD$18*1000)</f>
        <v>#N/A</v>
      </c>
      <c r="DE35" s="95">
        <f>MASTER_DATA_ESCALATED!DE35/(DE$18*1000)</f>
        <v>0</v>
      </c>
      <c r="DF35" s="95">
        <f>MASTER_DATA_ESCALATED!DF35/(DF$18*1000)</f>
        <v>0</v>
      </c>
      <c r="DG35" s="95">
        <f>MASTER_DATA_ESCALATED!DG35/(DG$18*1000)</f>
        <v>0</v>
      </c>
      <c r="DH35" s="95">
        <f>MASTER_DATA_ESCALATED!DH35/(DH$18*1000)</f>
        <v>12.351438363479989</v>
      </c>
      <c r="DI35" s="95">
        <f>MASTER_DATA_ESCALATED!DI35/(DI$18*1000)</f>
        <v>0</v>
      </c>
      <c r="DJ35" s="95">
        <f>MASTER_DATA_ESCALATED!DJ35/(DJ$18*1000)</f>
        <v>0</v>
      </c>
      <c r="DK35" s="95">
        <f>MASTER_DATA_ESCALATED!DK35/(DK$18*1000)</f>
        <v>0</v>
      </c>
      <c r="DL35" s="95">
        <f>MASTER_DATA_ESCALATED!DL35/(DL$18*1000)</f>
        <v>12.354726886197447</v>
      </c>
      <c r="DM35" s="95">
        <f>MASTER_DATA_ESCALATED!DM35/(DM$18*1000)</f>
        <v>0</v>
      </c>
      <c r="DN35" s="95">
        <f>MASTER_DATA_ESCALATED!DN35/(DN$18*1000)</f>
        <v>0</v>
      </c>
      <c r="DO35" s="95">
        <f>MASTER_DATA_ESCALATED!DO35/(DO$18*1000)</f>
        <v>0</v>
      </c>
      <c r="DP35" s="95">
        <f>MASTER_DATA_ESCALATED!DP35/(DP$18*1000)</f>
        <v>12.354726886197447</v>
      </c>
      <c r="DQ35" s="95">
        <f>MASTER_DATA_ESCALATED!DQ35/(DQ$18*1000)</f>
        <v>0</v>
      </c>
      <c r="DR35" s="95">
        <f>MASTER_DATA_ESCALATED!DR35/(DR$18*1000)</f>
        <v>0</v>
      </c>
      <c r="DS35" s="95">
        <f>MASTER_DATA_ESCALATED!DS35/(DS$18*1000)</f>
        <v>0</v>
      </c>
      <c r="DT35" s="95">
        <f>MASTER_DATA_ESCALATED!DT35/(DT$18*1000)</f>
        <v>12.354726886197447</v>
      </c>
      <c r="DU35" s="95">
        <f>MASTER_DATA_ESCALATED!DU35/(DU$18*1000)</f>
        <v>0</v>
      </c>
      <c r="DV35" s="95">
        <f>MASTER_DATA_ESCALATED!DV35/(DV$18*1000)</f>
        <v>0</v>
      </c>
      <c r="DW35" s="95">
        <f>MASTER_DATA_ESCALATED!DW35/(DW$18*1000)</f>
        <v>0</v>
      </c>
      <c r="DX35" s="95">
        <f>MASTER_DATA_ESCALATED!DX35/(DX$18*1000)</f>
        <v>12.354726886197447</v>
      </c>
      <c r="DY35" s="95">
        <f>MASTER_DATA_ESCALATED!DY35/(DY$18*1000)</f>
        <v>0</v>
      </c>
      <c r="DZ35" s="95">
        <f>MASTER_DATA_ESCALATED!DZ35/(DZ$18*1000)</f>
        <v>0</v>
      </c>
      <c r="EA35" s="95">
        <f>MASTER_DATA_ESCALATED!EA35/(EA$18*1000)</f>
        <v>0</v>
      </c>
      <c r="EB35" s="95">
        <f>MASTER_DATA_ESCALATED!EB35/(EB$18*1000)</f>
        <v>12.354726886197446</v>
      </c>
      <c r="EC35" s="95" t="e">
        <f>MASTER_DATA_ESCALATED!EC35/(EC$18*1000)</f>
        <v>#DIV/0!</v>
      </c>
      <c r="ED35" s="95" t="e">
        <f>MASTER_DATA_ESCALATED!ED35/(ED$18*1000)</f>
        <v>#DIV/0!</v>
      </c>
      <c r="EE35" s="95" t="e">
        <f>MASTER_DATA_ESCALATED!EE35/(EE$18*1000)</f>
        <v>#DIV/0!</v>
      </c>
      <c r="EF35" s="95" t="e">
        <f>MASTER_DATA_ESCALATED!EF35/(EF$18*1000)</f>
        <v>#VALUE!</v>
      </c>
      <c r="EG35" s="95">
        <f>MASTER_DATA_ESCALATED!EG35/(EG$18*1000)</f>
        <v>0</v>
      </c>
      <c r="EH35" s="95">
        <f>MASTER_DATA_ESCALATED!EH35/(EH$18*1000)</f>
        <v>0</v>
      </c>
      <c r="EI35" s="95">
        <f>MASTER_DATA_ESCALATED!EI35/(EI$18*1000)</f>
        <v>0</v>
      </c>
      <c r="EJ35" s="95">
        <f>MASTER_DATA_ESCALATED!EJ35/(EJ$18*1000)</f>
        <v>0</v>
      </c>
      <c r="EK35" s="95">
        <f>MASTER_DATA_ESCALATED!EK35/(EK$18*1000)</f>
        <v>0</v>
      </c>
      <c r="EL35" s="95">
        <f>MASTER_DATA_ESCALATED!EL35/(EL$18*1000)</f>
        <v>0</v>
      </c>
      <c r="EM35" s="95">
        <f>MASTER_DATA_ESCALATED!EM35/(EM$18*1000)</f>
        <v>0</v>
      </c>
      <c r="EN35" s="95">
        <f>MASTER_DATA_ESCALATED!EN35/(EN$18*1000)</f>
        <v>0</v>
      </c>
      <c r="EO35" s="95">
        <f>MASTER_DATA_ESCALATED!EO35/(EO$18*1000)</f>
        <v>0</v>
      </c>
      <c r="EP35" s="95">
        <f>MASTER_DATA_ESCALATED!EP35/(EP$18*1000)</f>
        <v>0</v>
      </c>
      <c r="EQ35" s="95">
        <f>MASTER_DATA_ESCALATED!EQ35/(EQ$18*1000)</f>
        <v>0</v>
      </c>
      <c r="ER35" s="95">
        <f>MASTER_DATA_ESCALATED!ER35/(ER$18*1000)</f>
        <v>0</v>
      </c>
      <c r="ES35" s="95">
        <f>MASTER_DATA_ESCALATED!ES35/(ES$18*1000)</f>
        <v>0</v>
      </c>
      <c r="ET35" s="95">
        <f>MASTER_DATA_ESCALATED!ET35/(ET$18*1000)</f>
        <v>0</v>
      </c>
      <c r="EU35" s="95">
        <f>MASTER_DATA_ESCALATED!EU35/(EU$18*1000)</f>
        <v>0</v>
      </c>
      <c r="EV35" s="95">
        <f>MASTER_DATA_ESCALATED!EV35/(EV$18*1000)</f>
        <v>0</v>
      </c>
      <c r="EW35" s="95">
        <f>MASTER_DATA_ESCALATED!EW35/(EW$18*1000)</f>
        <v>0</v>
      </c>
      <c r="EX35" s="95">
        <f>MASTER_DATA_ESCALATED!EX35/(EX$18*1000)</f>
        <v>0</v>
      </c>
      <c r="EY35" s="95">
        <f>MASTER_DATA_ESCALATED!EY35/(EY$18*1000)</f>
        <v>0</v>
      </c>
      <c r="EZ35" s="95">
        <f>MASTER_DATA_ESCALATED!EZ35/(EZ$18*1000)</f>
        <v>0</v>
      </c>
      <c r="FA35" s="95">
        <f>MASTER_DATA_ESCALATED!FA35/(FA$18*1000)</f>
        <v>0</v>
      </c>
      <c r="FB35" s="95">
        <f>MASTER_DATA_ESCALATED!FB35/(FB$18*1000)</f>
        <v>0</v>
      </c>
      <c r="FC35" s="95">
        <f>MASTER_DATA_ESCALATED!FC35/(FC$18*1000)</f>
        <v>0</v>
      </c>
      <c r="FD35" s="95">
        <f>MASTER_DATA_ESCALATED!FD35/(FD$18*1000)</f>
        <v>0</v>
      </c>
      <c r="FE35" s="95">
        <f>MASTER_DATA_ESCALATED!FE35/(FE$18*1000)</f>
        <v>0</v>
      </c>
      <c r="FF35" s="95">
        <f>MASTER_DATA_ESCALATED!FF35/(FF$18*1000)</f>
        <v>0</v>
      </c>
      <c r="FG35" s="95">
        <f>MASTER_DATA_ESCALATED!FG35/(FG$18*1000)</f>
        <v>0</v>
      </c>
      <c r="FH35" s="95">
        <f>MASTER_DATA_ESCALATED!FH35/(FH$18*1000)</f>
        <v>0</v>
      </c>
      <c r="FI35" s="95">
        <f>MASTER_DATA_ESCALATED!FI35/(FI$18*1000)</f>
        <v>0</v>
      </c>
      <c r="FJ35" s="95">
        <f>MASTER_DATA_ESCALATED!FJ35/(FJ$18*1000)</f>
        <v>0</v>
      </c>
      <c r="FK35" s="95">
        <f>MASTER_DATA_ESCALATED!FK35/(FK$18*1000)</f>
        <v>0</v>
      </c>
      <c r="FL35" s="95">
        <f>MASTER_DATA_ESCALATED!FL35/(FL$18*1000)</f>
        <v>0</v>
      </c>
      <c r="FM35" s="95">
        <f>MASTER_DATA_ESCALATED!FM35/(FM$18*1000)</f>
        <v>0</v>
      </c>
      <c r="FN35" s="95">
        <f>MASTER_DATA_ESCALATED!FN35/(FN$18*1000)</f>
        <v>0</v>
      </c>
      <c r="FO35" s="95">
        <f>MASTER_DATA_ESCALATED!FO35/(FO$18*1000)</f>
        <v>0</v>
      </c>
      <c r="FP35" s="95">
        <f>MASTER_DATA_ESCALATED!FP35/(FP$18*1000)</f>
        <v>0</v>
      </c>
      <c r="FQ35" s="95">
        <f>MASTER_DATA_ESCALATED!FQ35/(FQ$18*1000)</f>
        <v>0</v>
      </c>
      <c r="FR35" s="95">
        <f>MASTER_DATA_ESCALATED!FR35/(FR$18*1000)</f>
        <v>0</v>
      </c>
      <c r="FS35" s="95">
        <f>MASTER_DATA_ESCALATED!FS35/(FS$18*1000)</f>
        <v>0</v>
      </c>
      <c r="FT35" s="95">
        <f>MASTER_DATA_ESCALATED!FT35/(FT$18*1000)</f>
        <v>0</v>
      </c>
      <c r="FU35" s="95">
        <f>MASTER_DATA_ESCALATED!FU35/(FU$18*1000)</f>
        <v>0</v>
      </c>
      <c r="FV35" s="95">
        <f>MASTER_DATA_ESCALATED!FV35/(FV$18*1000)</f>
        <v>0</v>
      </c>
      <c r="FW35" s="95">
        <f>MASTER_DATA_ESCALATED!FW35/(FW$18*1000)</f>
        <v>0</v>
      </c>
      <c r="FX35" s="95">
        <f>MASTER_DATA_ESCALATED!FX35/(FX$18*1000)</f>
        <v>0</v>
      </c>
      <c r="FY35" s="95">
        <f>MASTER_DATA_ESCALATED!FY35/(FY$18*1000)</f>
        <v>0</v>
      </c>
      <c r="FZ35" s="95">
        <f>MASTER_DATA_ESCALATED!FZ35/(FZ$18*1000)</f>
        <v>0</v>
      </c>
      <c r="GA35" s="95">
        <f>MASTER_DATA_ESCALATED!GA35/(GA$18*1000)</f>
        <v>0</v>
      </c>
      <c r="GB35" s="95">
        <f>MASTER_DATA_ESCALATED!GB35/(GB$18*1000)</f>
        <v>0</v>
      </c>
      <c r="GC35" s="95">
        <f>MASTER_DATA_ESCALATED!GC35/(GC$18*1000)</f>
        <v>0</v>
      </c>
      <c r="GD35" s="95">
        <f>MASTER_DATA_ESCALATED!GD35/(GD$18*1000)</f>
        <v>0</v>
      </c>
      <c r="GE35" s="95">
        <f>MASTER_DATA_ESCALATED!GE35/(GE$18*1000)</f>
        <v>0</v>
      </c>
      <c r="GF35" s="95">
        <f>MASTER_DATA_ESCALATED!GF35/(GF$18*1000)</f>
        <v>0</v>
      </c>
      <c r="GG35" s="95">
        <f>MASTER_DATA_ESCALATED!GG35/(GG$18*1000)</f>
        <v>0</v>
      </c>
      <c r="GH35" s="95">
        <f>MASTER_DATA_ESCALATED!GH35/(GH$18*1000)</f>
        <v>0</v>
      </c>
      <c r="GI35" s="95">
        <f>MASTER_DATA_ESCALATED!GI35/(GI$18*1000)</f>
        <v>0</v>
      </c>
      <c r="GJ35" s="95">
        <f>MASTER_DATA_ESCALATED!GJ35/(GJ$18*1000)</f>
        <v>0</v>
      </c>
      <c r="GK35" s="95">
        <f>MASTER_DATA_ESCALATED!GK35/(GK$18*1000)</f>
        <v>0</v>
      </c>
      <c r="GL35" s="95">
        <f>MASTER_DATA_ESCALATED!GL35/(GL$18*1000)</f>
        <v>0</v>
      </c>
      <c r="GM35" s="95">
        <f>MASTER_DATA_ESCALATED!GM35/(GM$18*1000)</f>
        <v>0</v>
      </c>
      <c r="GN35" s="95">
        <f>MASTER_DATA_ESCALATED!GN35/(GN$18*1000)</f>
        <v>0</v>
      </c>
      <c r="GO35" s="95">
        <f>MASTER_DATA_ESCALATED!GO35/(GO$18*1000)</f>
        <v>0</v>
      </c>
      <c r="GP35" s="95">
        <f>MASTER_DATA_ESCALATED!GP35/(GP$18*1000)</f>
        <v>0</v>
      </c>
      <c r="GQ35" s="95">
        <f>MASTER_DATA_ESCALATED!GQ35/(GQ$18*1000)</f>
        <v>0</v>
      </c>
      <c r="GR35" s="95">
        <f>MASTER_DATA_ESCALATED!GR35/(GR$18*1000)</f>
        <v>0</v>
      </c>
      <c r="GS35" s="95">
        <f>MASTER_DATA_ESCALATED!GS35/(GS$18*1000)</f>
        <v>0</v>
      </c>
      <c r="GT35" s="95">
        <f>MASTER_DATA_ESCALATED!GT35/(GT$18*1000)</f>
        <v>0</v>
      </c>
      <c r="GU35" s="95">
        <f>MASTER_DATA_ESCALATED!GU35/(GU$18*1000)</f>
        <v>0</v>
      </c>
      <c r="GV35" s="95">
        <f>MASTER_DATA_ESCALATED!GV35/(GV$18*1000)</f>
        <v>0</v>
      </c>
      <c r="GW35" s="95" t="e">
        <f>MASTER_DATA_ESCALATED!#REF!/(GW$18*1000)</f>
        <v>#REF!</v>
      </c>
      <c r="GX35" s="95" t="e">
        <f>MASTER_DATA_ESCALATED!#REF!/(GX$18*1000)</f>
        <v>#REF!</v>
      </c>
      <c r="GY35" s="95" t="e">
        <f>MASTER_DATA_ESCALATED!#REF!/(GY$18*1000)</f>
        <v>#REF!</v>
      </c>
    </row>
    <row r="36" spans="2:207" s="25" customFormat="1" ht="17.25" hidden="1" outlineLevel="1" x14ac:dyDescent="0.3">
      <c r="B36" s="183">
        <f t="shared" si="1"/>
        <v>10</v>
      </c>
      <c r="C36" s="24">
        <f t="shared" si="0"/>
        <v>17</v>
      </c>
      <c r="D36" s="79"/>
      <c r="E36" s="24">
        <v>17</v>
      </c>
      <c r="F36" s="24"/>
      <c r="G36" s="80"/>
      <c r="H36" s="34" t="s">
        <v>38</v>
      </c>
      <c r="I36" s="95">
        <f>MASTER_DATA_ESCALATED!I36/(I$18*1000)</f>
        <v>0</v>
      </c>
      <c r="J36" s="95">
        <f>MASTER_DATA_ESCALATED!J36/(J$18*1000)</f>
        <v>0</v>
      </c>
      <c r="K36" s="95">
        <f>MASTER_DATA_ESCALATED!K36/(K$18*1000)</f>
        <v>0</v>
      </c>
      <c r="L36" s="95">
        <f>MASTER_DATA_ESCALATED!L36/(L$18*1000)</f>
        <v>0</v>
      </c>
      <c r="M36" s="95">
        <f>MASTER_DATA_ESCALATED!M36/(M$18*1000)</f>
        <v>0</v>
      </c>
      <c r="N36" s="95">
        <f>MASTER_DATA_ESCALATED!N36/(N$18*1000)</f>
        <v>0</v>
      </c>
      <c r="O36" s="95">
        <f>MASTER_DATA_ESCALATED!O36/(O$18*1000)</f>
        <v>0</v>
      </c>
      <c r="P36" s="95">
        <f>MASTER_DATA_ESCALATED!P36/(P$18*1000)</f>
        <v>0</v>
      </c>
      <c r="Q36" s="95">
        <f>MASTER_DATA_ESCALATED!Q36/(Q$18*1000)</f>
        <v>0</v>
      </c>
      <c r="R36" s="95">
        <f>MASTER_DATA_ESCALATED!R36/(R$18*1000)</f>
        <v>0</v>
      </c>
      <c r="S36" s="95">
        <f>MASTER_DATA_ESCALATED!S36/(S$18*1000)</f>
        <v>0</v>
      </c>
      <c r="T36" s="95">
        <f>MASTER_DATA_ESCALATED!T36/(T$18*1000)</f>
        <v>0</v>
      </c>
      <c r="U36" s="95">
        <f>MASTER_DATA_ESCALATED!U36/(U$18*1000)</f>
        <v>0</v>
      </c>
      <c r="V36" s="95">
        <f>MASTER_DATA_ESCALATED!V36/(V$18*1000)</f>
        <v>0</v>
      </c>
      <c r="W36" s="95">
        <f>MASTER_DATA_ESCALATED!W36/(W$18*1000)</f>
        <v>0</v>
      </c>
      <c r="X36" s="95">
        <f>MASTER_DATA_ESCALATED!X36/(X$18*1000)</f>
        <v>0</v>
      </c>
      <c r="Y36" s="95">
        <f>MASTER_DATA_ESCALATED!Y36/(Y$18*1000)</f>
        <v>0</v>
      </c>
      <c r="Z36" s="95">
        <f>MASTER_DATA_ESCALATED!Z36/(Z$18*1000)</f>
        <v>0</v>
      </c>
      <c r="AA36" s="95">
        <f>MASTER_DATA_ESCALATED!AA36/(AA$18*1000)</f>
        <v>0</v>
      </c>
      <c r="AB36" s="95">
        <f>MASTER_DATA_ESCALATED!AB36/(AB$18*1000)</f>
        <v>0</v>
      </c>
      <c r="AC36" s="95">
        <f>MASTER_DATA_ESCALATED!AC36/(AC$18*1000)</f>
        <v>0</v>
      </c>
      <c r="AD36" s="95">
        <f>MASTER_DATA_ESCALATED!AD36/(AD$18*1000)</f>
        <v>0</v>
      </c>
      <c r="AE36" s="95">
        <f>MASTER_DATA_ESCALATED!AE36/(AE$18*1000)</f>
        <v>0</v>
      </c>
      <c r="AF36" s="95">
        <f>MASTER_DATA_ESCALATED!AF36/(AF$18*1000)</f>
        <v>0</v>
      </c>
      <c r="AG36" s="95">
        <f>MASTER_DATA_ESCALATED!AG36/(AG$18*1000)</f>
        <v>0</v>
      </c>
      <c r="AH36" s="95">
        <f>MASTER_DATA_ESCALATED!AH36/(AH$18*1000)</f>
        <v>0</v>
      </c>
      <c r="AI36" s="95">
        <f>MASTER_DATA_ESCALATED!AI36/(AI$18*1000)</f>
        <v>0</v>
      </c>
      <c r="AJ36" s="95">
        <f>MASTER_DATA_ESCALATED!AJ36/(AJ$18*1000)</f>
        <v>0</v>
      </c>
      <c r="AK36" s="95">
        <f>MASTER_DATA_ESCALATED!AK36/(AK$18*1000)</f>
        <v>0</v>
      </c>
      <c r="AL36" s="95">
        <f>MASTER_DATA_ESCALATED!AL36/(AL$18*1000)</f>
        <v>0</v>
      </c>
      <c r="AM36" s="95">
        <f>MASTER_DATA_ESCALATED!AM36/(AM$18*1000)</f>
        <v>0</v>
      </c>
      <c r="AN36" s="95">
        <f>MASTER_DATA_ESCALATED!AN36/(AN$18*1000)</f>
        <v>0</v>
      </c>
      <c r="AO36" s="95">
        <f>MASTER_DATA_ESCALATED!AO36/(AO$18*1000)</f>
        <v>0</v>
      </c>
      <c r="AP36" s="95">
        <f>MASTER_DATA_ESCALATED!AP36/(AP$18*1000)</f>
        <v>0</v>
      </c>
      <c r="AQ36" s="95">
        <f>MASTER_DATA_ESCALATED!AQ36/(AQ$18*1000)</f>
        <v>0</v>
      </c>
      <c r="AR36" s="95">
        <f>MASTER_DATA_ESCALATED!AR36/(AR$18*1000)</f>
        <v>0</v>
      </c>
      <c r="AS36" s="95">
        <f>MASTER_DATA_ESCALATED!AS36/(AS$18*1000)</f>
        <v>0</v>
      </c>
      <c r="AT36" s="95">
        <f>MASTER_DATA_ESCALATED!AT36/(AT$18*1000)</f>
        <v>0</v>
      </c>
      <c r="AU36" s="95">
        <f>MASTER_DATA_ESCALATED!AU36/(AU$18*1000)</f>
        <v>0</v>
      </c>
      <c r="AV36" s="95">
        <f>MASTER_DATA_ESCALATED!AV36/(AV$18*1000)</f>
        <v>0</v>
      </c>
      <c r="AW36" s="95">
        <f>MASTER_DATA_ESCALATED!AW36/(AW$18*1000)</f>
        <v>0</v>
      </c>
      <c r="AX36" s="95">
        <f>MASTER_DATA_ESCALATED!AX36/(AX$18*1000)</f>
        <v>0</v>
      </c>
      <c r="AY36" s="95">
        <f>MASTER_DATA_ESCALATED!AY36/(AY$18*1000)</f>
        <v>0</v>
      </c>
      <c r="AZ36" s="95">
        <f>MASTER_DATA_ESCALATED!AZ36/(AZ$18*1000)</f>
        <v>0</v>
      </c>
      <c r="BA36" s="95">
        <f>MASTER_DATA_ESCALATED!BA36/(BA$18*1000)</f>
        <v>0</v>
      </c>
      <c r="BB36" s="95">
        <f>MASTER_DATA_ESCALATED!BB36/(BB$18*1000)</f>
        <v>0</v>
      </c>
      <c r="BC36" s="95">
        <f>MASTER_DATA_ESCALATED!BC36/(BC$18*1000)</f>
        <v>0</v>
      </c>
      <c r="BD36" s="95">
        <f>MASTER_DATA_ESCALATED!BD36/(BD$18*1000)</f>
        <v>0</v>
      </c>
      <c r="BE36" s="95">
        <f>MASTER_DATA_ESCALATED!BE36/(BE$18*1000)</f>
        <v>0</v>
      </c>
      <c r="BF36" s="95">
        <f>MASTER_DATA_ESCALATED!BF36/(BF$18*1000)</f>
        <v>0</v>
      </c>
      <c r="BG36" s="95">
        <f>MASTER_DATA_ESCALATED!BG36/(BG$18*1000)</f>
        <v>0</v>
      </c>
      <c r="BH36" s="95">
        <f>MASTER_DATA_ESCALATED!BH36/(BH$18*1000)</f>
        <v>0</v>
      </c>
      <c r="BI36" s="95">
        <f>MASTER_DATA_ESCALATED!BI36/(BI$18*1000)</f>
        <v>0</v>
      </c>
      <c r="BJ36" s="95">
        <f>MASTER_DATA_ESCALATED!BJ36/(BJ$18*1000)</f>
        <v>0</v>
      </c>
      <c r="BK36" s="95">
        <f>MASTER_DATA_ESCALATED!BK36/(BK$18*1000)</f>
        <v>0</v>
      </c>
      <c r="BL36" s="95">
        <f>MASTER_DATA_ESCALATED!BL36/(BL$18*1000)</f>
        <v>0</v>
      </c>
      <c r="BM36" s="95">
        <f>MASTER_DATA_ESCALATED!BM36/(BM$18*1000)</f>
        <v>0</v>
      </c>
      <c r="BN36" s="95">
        <f>MASTER_DATA_ESCALATED!BN36/(BN$18*1000)</f>
        <v>0</v>
      </c>
      <c r="BO36" s="95">
        <f>MASTER_DATA_ESCALATED!BO36/(BO$18*1000)</f>
        <v>0</v>
      </c>
      <c r="BP36" s="95">
        <f>MASTER_DATA_ESCALATED!BP36/(BP$18*1000)</f>
        <v>0</v>
      </c>
      <c r="BQ36" s="95">
        <f>MASTER_DATA_ESCALATED!BQ36/(BQ$18*1000)</f>
        <v>0</v>
      </c>
      <c r="BR36" s="95">
        <f>MASTER_DATA_ESCALATED!BR36/(BR$18*1000)</f>
        <v>0</v>
      </c>
      <c r="BS36" s="95">
        <f>MASTER_DATA_ESCALATED!BS36/(BS$18*1000)</f>
        <v>0</v>
      </c>
      <c r="BT36" s="95">
        <f>MASTER_DATA_ESCALATED!BT36/(BT$18*1000)</f>
        <v>0</v>
      </c>
      <c r="BU36" s="95">
        <f>MASTER_DATA_ESCALATED!BU36/(BU$18*1000)</f>
        <v>0</v>
      </c>
      <c r="BV36" s="95">
        <f>MASTER_DATA_ESCALATED!BV36/(BV$18*1000)</f>
        <v>0</v>
      </c>
      <c r="BW36" s="95">
        <f>MASTER_DATA_ESCALATED!BW36/(BW$18*1000)</f>
        <v>0</v>
      </c>
      <c r="BX36" s="95">
        <f>MASTER_DATA_ESCALATED!BX36/(BX$18*1000)</f>
        <v>0</v>
      </c>
      <c r="BY36" s="95">
        <f>MASTER_DATA_ESCALATED!BY36/(BY$18*1000)</f>
        <v>0</v>
      </c>
      <c r="BZ36" s="95">
        <f>MASTER_DATA_ESCALATED!BZ36/(BZ$18*1000)</f>
        <v>0</v>
      </c>
      <c r="CA36" s="95">
        <f>MASTER_DATA_ESCALATED!CA36/(CA$18*1000)</f>
        <v>0</v>
      </c>
      <c r="CB36" s="95">
        <f>MASTER_DATA_ESCALATED!CB36/(CB$18*1000)</f>
        <v>0</v>
      </c>
      <c r="CC36" s="95">
        <f>MASTER_DATA_ESCALATED!CC36/(CC$18*1000)</f>
        <v>0</v>
      </c>
      <c r="CD36" s="95">
        <f>MASTER_DATA_ESCALATED!CD36/(CD$18*1000)</f>
        <v>0</v>
      </c>
      <c r="CE36" s="95">
        <f>MASTER_DATA_ESCALATED!CE36/(CE$18*1000)</f>
        <v>0</v>
      </c>
      <c r="CF36" s="95">
        <f>MASTER_DATA_ESCALATED!CF36/(CF$18*1000)</f>
        <v>0</v>
      </c>
      <c r="CG36" s="95">
        <f>MASTER_DATA_ESCALATED!CG36/(CG$18*1000)</f>
        <v>0</v>
      </c>
      <c r="CH36" s="95">
        <f>MASTER_DATA_ESCALATED!CH36/(CH$18*1000)</f>
        <v>0</v>
      </c>
      <c r="CI36" s="95">
        <f>MASTER_DATA_ESCALATED!CI36/(CI$18*1000)</f>
        <v>0</v>
      </c>
      <c r="CJ36" s="95">
        <f>MASTER_DATA_ESCALATED!CJ36/(CJ$18*1000)</f>
        <v>0</v>
      </c>
      <c r="CK36" s="95">
        <f>MASTER_DATA_ESCALATED!CK36/(CK$18*1000)</f>
        <v>0</v>
      </c>
      <c r="CL36" s="95">
        <f>MASTER_DATA_ESCALATED!CL36/(CL$18*1000)</f>
        <v>0</v>
      </c>
      <c r="CM36" s="95">
        <f>MASTER_DATA_ESCALATED!CM36/(CM$18*1000)</f>
        <v>0</v>
      </c>
      <c r="CN36" s="95">
        <f>MASTER_DATA_ESCALATED!CN36/(CN$18*1000)</f>
        <v>0</v>
      </c>
      <c r="CO36" s="95">
        <f>MASTER_DATA_ESCALATED!CO36/(CO$18*1000)</f>
        <v>0</v>
      </c>
      <c r="CP36" s="95">
        <f>MASTER_DATA_ESCALATED!CP36/(CP$18*1000)</f>
        <v>0</v>
      </c>
      <c r="CQ36" s="95">
        <f>MASTER_DATA_ESCALATED!CQ36/(CQ$18*1000)</f>
        <v>0</v>
      </c>
      <c r="CR36" s="95">
        <f>MASTER_DATA_ESCALATED!CR36/(CR$18*1000)</f>
        <v>0</v>
      </c>
      <c r="CS36" s="95">
        <f>MASTER_DATA_ESCALATED!CS36/(CS$18*1000)</f>
        <v>0</v>
      </c>
      <c r="CT36" s="95">
        <f>MASTER_DATA_ESCALATED!CT36/(CT$18*1000)</f>
        <v>0</v>
      </c>
      <c r="CU36" s="95">
        <f>MASTER_DATA_ESCALATED!CU36/(CU$18*1000)</f>
        <v>0</v>
      </c>
      <c r="CV36" s="95">
        <f>MASTER_DATA_ESCALATED!CV36/(CV$18*1000)</f>
        <v>0</v>
      </c>
      <c r="CW36" s="95">
        <f>MASTER_DATA_ESCALATED!CW36/(CW$18*1000)</f>
        <v>0</v>
      </c>
      <c r="CX36" s="95">
        <f>MASTER_DATA_ESCALATED!CX36/(CX$18*1000)</f>
        <v>0</v>
      </c>
      <c r="CY36" s="95">
        <f>MASTER_DATA_ESCALATED!CY36/(CY$18*1000)</f>
        <v>0</v>
      </c>
      <c r="CZ36" s="95">
        <f>MASTER_DATA_ESCALATED!CZ36/(CZ$18*1000)</f>
        <v>0</v>
      </c>
      <c r="DA36" s="95" t="e">
        <f>MASTER_DATA_ESCALATED!DA36/(DA$18*1000)</f>
        <v>#DIV/0!</v>
      </c>
      <c r="DB36" s="95" t="e">
        <f>MASTER_DATA_ESCALATED!DB36/(DB$18*1000)</f>
        <v>#DIV/0!</v>
      </c>
      <c r="DC36" s="95" t="e">
        <f>MASTER_DATA_ESCALATED!DC36/(DC$18*1000)</f>
        <v>#DIV/0!</v>
      </c>
      <c r="DD36" s="95" t="e">
        <f>MASTER_DATA_ESCALATED!DD36/(DD$18*1000)</f>
        <v>#N/A</v>
      </c>
      <c r="DE36" s="95">
        <f>MASTER_DATA_ESCALATED!DE36/(DE$18*1000)</f>
        <v>0</v>
      </c>
      <c r="DF36" s="95">
        <f>MASTER_DATA_ESCALATED!DF36/(DF$18*1000)</f>
        <v>0</v>
      </c>
      <c r="DG36" s="95">
        <f>MASTER_DATA_ESCALATED!DG36/(DG$18*1000)</f>
        <v>0</v>
      </c>
      <c r="DH36" s="95">
        <f>MASTER_DATA_ESCALATED!DH36/(DH$18*1000)</f>
        <v>0</v>
      </c>
      <c r="DI36" s="95">
        <f>MASTER_DATA_ESCALATED!DI36/(DI$18*1000)</f>
        <v>0</v>
      </c>
      <c r="DJ36" s="95">
        <f>MASTER_DATA_ESCALATED!DJ36/(DJ$18*1000)</f>
        <v>0</v>
      </c>
      <c r="DK36" s="95">
        <f>MASTER_DATA_ESCALATED!DK36/(DK$18*1000)</f>
        <v>0</v>
      </c>
      <c r="DL36" s="95">
        <f>MASTER_DATA_ESCALATED!DL36/(DL$18*1000)</f>
        <v>0</v>
      </c>
      <c r="DM36" s="95">
        <f>MASTER_DATA_ESCALATED!DM36/(DM$18*1000)</f>
        <v>0</v>
      </c>
      <c r="DN36" s="95">
        <f>MASTER_DATA_ESCALATED!DN36/(DN$18*1000)</f>
        <v>0</v>
      </c>
      <c r="DO36" s="95">
        <f>MASTER_DATA_ESCALATED!DO36/(DO$18*1000)</f>
        <v>0</v>
      </c>
      <c r="DP36" s="95">
        <f>MASTER_DATA_ESCALATED!DP36/(DP$18*1000)</f>
        <v>0</v>
      </c>
      <c r="DQ36" s="95">
        <f>MASTER_DATA_ESCALATED!DQ36/(DQ$18*1000)</f>
        <v>0</v>
      </c>
      <c r="DR36" s="95">
        <f>MASTER_DATA_ESCALATED!DR36/(DR$18*1000)</f>
        <v>0</v>
      </c>
      <c r="DS36" s="95">
        <f>MASTER_DATA_ESCALATED!DS36/(DS$18*1000)</f>
        <v>0</v>
      </c>
      <c r="DT36" s="95">
        <f>MASTER_DATA_ESCALATED!DT36/(DT$18*1000)</f>
        <v>0</v>
      </c>
      <c r="DU36" s="95">
        <f>MASTER_DATA_ESCALATED!DU36/(DU$18*1000)</f>
        <v>0</v>
      </c>
      <c r="DV36" s="95">
        <f>MASTER_DATA_ESCALATED!DV36/(DV$18*1000)</f>
        <v>0</v>
      </c>
      <c r="DW36" s="95">
        <f>MASTER_DATA_ESCALATED!DW36/(DW$18*1000)</f>
        <v>0</v>
      </c>
      <c r="DX36" s="95">
        <f>MASTER_DATA_ESCALATED!DX36/(DX$18*1000)</f>
        <v>0</v>
      </c>
      <c r="DY36" s="95">
        <f>MASTER_DATA_ESCALATED!DY36/(DY$18*1000)</f>
        <v>0</v>
      </c>
      <c r="DZ36" s="95">
        <f>MASTER_DATA_ESCALATED!DZ36/(DZ$18*1000)</f>
        <v>0</v>
      </c>
      <c r="EA36" s="95">
        <f>MASTER_DATA_ESCALATED!EA36/(EA$18*1000)</f>
        <v>0</v>
      </c>
      <c r="EB36" s="95">
        <f>MASTER_DATA_ESCALATED!EB36/(EB$18*1000)</f>
        <v>0</v>
      </c>
      <c r="EC36" s="95" t="e">
        <f>MASTER_DATA_ESCALATED!EC36/(EC$18*1000)</f>
        <v>#DIV/0!</v>
      </c>
      <c r="ED36" s="95" t="e">
        <f>MASTER_DATA_ESCALATED!ED36/(ED$18*1000)</f>
        <v>#DIV/0!</v>
      </c>
      <c r="EE36" s="95" t="e">
        <f>MASTER_DATA_ESCALATED!EE36/(EE$18*1000)</f>
        <v>#DIV/0!</v>
      </c>
      <c r="EF36" s="95" t="e">
        <f>MASTER_DATA_ESCALATED!EF36/(EF$18*1000)</f>
        <v>#VALUE!</v>
      </c>
      <c r="EG36" s="95">
        <f>MASTER_DATA_ESCALATED!EG36/(EG$18*1000)</f>
        <v>0</v>
      </c>
      <c r="EH36" s="95">
        <f>MASTER_DATA_ESCALATED!EH36/(EH$18*1000)</f>
        <v>0</v>
      </c>
      <c r="EI36" s="95">
        <f>MASTER_DATA_ESCALATED!EI36/(EI$18*1000)</f>
        <v>0</v>
      </c>
      <c r="EJ36" s="95">
        <f>MASTER_DATA_ESCALATED!EJ36/(EJ$18*1000)</f>
        <v>0</v>
      </c>
      <c r="EK36" s="95">
        <f>MASTER_DATA_ESCALATED!EK36/(EK$18*1000)</f>
        <v>0</v>
      </c>
      <c r="EL36" s="95">
        <f>MASTER_DATA_ESCALATED!EL36/(EL$18*1000)</f>
        <v>0</v>
      </c>
      <c r="EM36" s="95">
        <f>MASTER_DATA_ESCALATED!EM36/(EM$18*1000)</f>
        <v>0</v>
      </c>
      <c r="EN36" s="95">
        <f>MASTER_DATA_ESCALATED!EN36/(EN$18*1000)</f>
        <v>0</v>
      </c>
      <c r="EO36" s="95">
        <f>MASTER_DATA_ESCALATED!EO36/(EO$18*1000)</f>
        <v>0</v>
      </c>
      <c r="EP36" s="95">
        <f>MASTER_DATA_ESCALATED!EP36/(EP$18*1000)</f>
        <v>0</v>
      </c>
      <c r="EQ36" s="95">
        <f>MASTER_DATA_ESCALATED!EQ36/(EQ$18*1000)</f>
        <v>0</v>
      </c>
      <c r="ER36" s="95">
        <f>MASTER_DATA_ESCALATED!ER36/(ER$18*1000)</f>
        <v>0</v>
      </c>
      <c r="ES36" s="95">
        <f>MASTER_DATA_ESCALATED!ES36/(ES$18*1000)</f>
        <v>0</v>
      </c>
      <c r="ET36" s="95">
        <f>MASTER_DATA_ESCALATED!ET36/(ET$18*1000)</f>
        <v>0</v>
      </c>
      <c r="EU36" s="95">
        <f>MASTER_DATA_ESCALATED!EU36/(EU$18*1000)</f>
        <v>0</v>
      </c>
      <c r="EV36" s="95">
        <f>MASTER_DATA_ESCALATED!EV36/(EV$18*1000)</f>
        <v>0</v>
      </c>
      <c r="EW36" s="95">
        <f>MASTER_DATA_ESCALATED!EW36/(EW$18*1000)</f>
        <v>0</v>
      </c>
      <c r="EX36" s="95">
        <f>MASTER_DATA_ESCALATED!EX36/(EX$18*1000)</f>
        <v>0</v>
      </c>
      <c r="EY36" s="95">
        <f>MASTER_DATA_ESCALATED!EY36/(EY$18*1000)</f>
        <v>0</v>
      </c>
      <c r="EZ36" s="95">
        <f>MASTER_DATA_ESCALATED!EZ36/(EZ$18*1000)</f>
        <v>0</v>
      </c>
      <c r="FA36" s="95">
        <f>MASTER_DATA_ESCALATED!FA36/(FA$18*1000)</f>
        <v>0</v>
      </c>
      <c r="FB36" s="95">
        <f>MASTER_DATA_ESCALATED!FB36/(FB$18*1000)</f>
        <v>0</v>
      </c>
      <c r="FC36" s="95">
        <f>MASTER_DATA_ESCALATED!FC36/(FC$18*1000)</f>
        <v>0</v>
      </c>
      <c r="FD36" s="95">
        <f>MASTER_DATA_ESCALATED!FD36/(FD$18*1000)</f>
        <v>0</v>
      </c>
      <c r="FE36" s="95">
        <f>MASTER_DATA_ESCALATED!FE36/(FE$18*1000)</f>
        <v>0</v>
      </c>
      <c r="FF36" s="95">
        <f>MASTER_DATA_ESCALATED!FF36/(FF$18*1000)</f>
        <v>0</v>
      </c>
      <c r="FG36" s="95">
        <f>MASTER_DATA_ESCALATED!FG36/(FG$18*1000)</f>
        <v>0</v>
      </c>
      <c r="FH36" s="95">
        <f>MASTER_DATA_ESCALATED!FH36/(FH$18*1000)</f>
        <v>0</v>
      </c>
      <c r="FI36" s="95">
        <f>MASTER_DATA_ESCALATED!FI36/(FI$18*1000)</f>
        <v>0</v>
      </c>
      <c r="FJ36" s="95">
        <f>MASTER_DATA_ESCALATED!FJ36/(FJ$18*1000)</f>
        <v>0</v>
      </c>
      <c r="FK36" s="95">
        <f>MASTER_DATA_ESCALATED!FK36/(FK$18*1000)</f>
        <v>0</v>
      </c>
      <c r="FL36" s="95">
        <f>MASTER_DATA_ESCALATED!FL36/(FL$18*1000)</f>
        <v>0</v>
      </c>
      <c r="FM36" s="95">
        <f>MASTER_DATA_ESCALATED!FM36/(FM$18*1000)</f>
        <v>0</v>
      </c>
      <c r="FN36" s="95">
        <f>MASTER_DATA_ESCALATED!FN36/(FN$18*1000)</f>
        <v>0</v>
      </c>
      <c r="FO36" s="95">
        <f>MASTER_DATA_ESCALATED!FO36/(FO$18*1000)</f>
        <v>0</v>
      </c>
      <c r="FP36" s="95">
        <f>MASTER_DATA_ESCALATED!FP36/(FP$18*1000)</f>
        <v>0</v>
      </c>
      <c r="FQ36" s="95">
        <f>MASTER_DATA_ESCALATED!FQ36/(FQ$18*1000)</f>
        <v>0</v>
      </c>
      <c r="FR36" s="95">
        <f>MASTER_DATA_ESCALATED!FR36/(FR$18*1000)</f>
        <v>0</v>
      </c>
      <c r="FS36" s="95">
        <f>MASTER_DATA_ESCALATED!FS36/(FS$18*1000)</f>
        <v>0</v>
      </c>
      <c r="FT36" s="95">
        <f>MASTER_DATA_ESCALATED!FT36/(FT$18*1000)</f>
        <v>0</v>
      </c>
      <c r="FU36" s="95">
        <f>MASTER_DATA_ESCALATED!FU36/(FU$18*1000)</f>
        <v>0</v>
      </c>
      <c r="FV36" s="95">
        <f>MASTER_DATA_ESCALATED!FV36/(FV$18*1000)</f>
        <v>0</v>
      </c>
      <c r="FW36" s="95">
        <f>MASTER_DATA_ESCALATED!FW36/(FW$18*1000)</f>
        <v>0</v>
      </c>
      <c r="FX36" s="95">
        <f>MASTER_DATA_ESCALATED!FX36/(FX$18*1000)</f>
        <v>0</v>
      </c>
      <c r="FY36" s="95">
        <f>MASTER_DATA_ESCALATED!FY36/(FY$18*1000)</f>
        <v>0</v>
      </c>
      <c r="FZ36" s="95">
        <f>MASTER_DATA_ESCALATED!FZ36/(FZ$18*1000)</f>
        <v>0</v>
      </c>
      <c r="GA36" s="95">
        <f>MASTER_DATA_ESCALATED!GA36/(GA$18*1000)</f>
        <v>0</v>
      </c>
      <c r="GB36" s="95">
        <f>MASTER_DATA_ESCALATED!GB36/(GB$18*1000)</f>
        <v>0</v>
      </c>
      <c r="GC36" s="95">
        <f>MASTER_DATA_ESCALATED!GC36/(GC$18*1000)</f>
        <v>0</v>
      </c>
      <c r="GD36" s="95">
        <f>MASTER_DATA_ESCALATED!GD36/(GD$18*1000)</f>
        <v>0</v>
      </c>
      <c r="GE36" s="95">
        <f>MASTER_DATA_ESCALATED!GE36/(GE$18*1000)</f>
        <v>0</v>
      </c>
      <c r="GF36" s="95">
        <f>MASTER_DATA_ESCALATED!GF36/(GF$18*1000)</f>
        <v>0</v>
      </c>
      <c r="GG36" s="95">
        <f>MASTER_DATA_ESCALATED!GG36/(GG$18*1000)</f>
        <v>0</v>
      </c>
      <c r="GH36" s="95">
        <f>MASTER_DATA_ESCALATED!GH36/(GH$18*1000)</f>
        <v>0</v>
      </c>
      <c r="GI36" s="95">
        <f>MASTER_DATA_ESCALATED!GI36/(GI$18*1000)</f>
        <v>0</v>
      </c>
      <c r="GJ36" s="95">
        <f>MASTER_DATA_ESCALATED!GJ36/(GJ$18*1000)</f>
        <v>0</v>
      </c>
      <c r="GK36" s="95">
        <f>MASTER_DATA_ESCALATED!GK36/(GK$18*1000)</f>
        <v>0</v>
      </c>
      <c r="GL36" s="95">
        <f>MASTER_DATA_ESCALATED!GL36/(GL$18*1000)</f>
        <v>0</v>
      </c>
      <c r="GM36" s="95">
        <f>MASTER_DATA_ESCALATED!GM36/(GM$18*1000)</f>
        <v>0</v>
      </c>
      <c r="GN36" s="95">
        <f>MASTER_DATA_ESCALATED!GN36/(GN$18*1000)</f>
        <v>0</v>
      </c>
      <c r="GO36" s="95">
        <f>MASTER_DATA_ESCALATED!GO36/(GO$18*1000)</f>
        <v>0</v>
      </c>
      <c r="GP36" s="95">
        <f>MASTER_DATA_ESCALATED!GP36/(GP$18*1000)</f>
        <v>0</v>
      </c>
      <c r="GQ36" s="95">
        <f>MASTER_DATA_ESCALATED!GQ36/(GQ$18*1000)</f>
        <v>0</v>
      </c>
      <c r="GR36" s="95">
        <f>MASTER_DATA_ESCALATED!GR36/(GR$18*1000)</f>
        <v>0</v>
      </c>
      <c r="GS36" s="95">
        <f>MASTER_DATA_ESCALATED!GS36/(GS$18*1000)</f>
        <v>0</v>
      </c>
      <c r="GT36" s="95">
        <f>MASTER_DATA_ESCALATED!GT36/(GT$18*1000)</f>
        <v>0</v>
      </c>
      <c r="GU36" s="95">
        <f>MASTER_DATA_ESCALATED!GU36/(GU$18*1000)</f>
        <v>0</v>
      </c>
      <c r="GV36" s="95">
        <f>MASTER_DATA_ESCALATED!GV36/(GV$18*1000)</f>
        <v>0</v>
      </c>
      <c r="GW36" s="95" t="e">
        <f>MASTER_DATA_ESCALATED!#REF!/(GW$18*1000)</f>
        <v>#REF!</v>
      </c>
      <c r="GX36" s="95" t="e">
        <f>MASTER_DATA_ESCALATED!#REF!/(GX$18*1000)</f>
        <v>#REF!</v>
      </c>
      <c r="GY36" s="95" t="e">
        <f>MASTER_DATA_ESCALATED!#REF!/(GY$18*1000)</f>
        <v>#REF!</v>
      </c>
    </row>
    <row r="37" spans="2:207" s="25" customFormat="1" ht="17.25" hidden="1" outlineLevel="1" x14ac:dyDescent="0.3">
      <c r="B37" s="183">
        <f t="shared" si="1"/>
        <v>10</v>
      </c>
      <c r="C37" s="24">
        <f t="shared" si="0"/>
        <v>18</v>
      </c>
      <c r="D37" s="79"/>
      <c r="E37" s="24">
        <v>18</v>
      </c>
      <c r="F37" s="24"/>
      <c r="G37" s="80"/>
      <c r="H37" s="34" t="s">
        <v>39</v>
      </c>
      <c r="I37" s="95">
        <f>MASTER_DATA_ESCALATED!I37/(I$18*1000)</f>
        <v>0</v>
      </c>
      <c r="J37" s="95">
        <f>MASTER_DATA_ESCALATED!J37/(J$18*1000)</f>
        <v>0</v>
      </c>
      <c r="K37" s="95">
        <f>MASTER_DATA_ESCALATED!K37/(K$18*1000)</f>
        <v>0</v>
      </c>
      <c r="L37" s="95">
        <f>MASTER_DATA_ESCALATED!L37/(L$18*1000)</f>
        <v>87.701129663497667</v>
      </c>
      <c r="M37" s="95">
        <f>MASTER_DATA_ESCALATED!M37/(M$18*1000)</f>
        <v>0</v>
      </c>
      <c r="N37" s="95">
        <f>MASTER_DATA_ESCALATED!N37/(N$18*1000)</f>
        <v>0</v>
      </c>
      <c r="O37" s="95">
        <f>MASTER_DATA_ESCALATED!O37/(O$18*1000)</f>
        <v>0</v>
      </c>
      <c r="P37" s="95">
        <f>MASTER_DATA_ESCALATED!P37/(P$18*1000)</f>
        <v>27.258459219735762</v>
      </c>
      <c r="Q37" s="95">
        <f>MASTER_DATA_ESCALATED!Q37/(Q$18*1000)</f>
        <v>0</v>
      </c>
      <c r="R37" s="95">
        <f>MASTER_DATA_ESCALATED!R37/(R$18*1000)</f>
        <v>0</v>
      </c>
      <c r="S37" s="95">
        <f>MASTER_DATA_ESCALATED!S37/(S$18*1000)</f>
        <v>0</v>
      </c>
      <c r="T37" s="95">
        <f>MASTER_DATA_ESCALATED!T37/(T$18*1000)</f>
        <v>87.701129663497667</v>
      </c>
      <c r="U37" s="95">
        <f>MASTER_DATA_ESCALATED!U37/(U$18*1000)</f>
        <v>0</v>
      </c>
      <c r="V37" s="95">
        <f>MASTER_DATA_ESCALATED!V37/(V$18*1000)</f>
        <v>0</v>
      </c>
      <c r="W37" s="95">
        <f>MASTER_DATA_ESCALATED!W37/(W$18*1000)</f>
        <v>0</v>
      </c>
      <c r="X37" s="95">
        <f>MASTER_DATA_ESCALATED!X37/(X$18*1000)</f>
        <v>27.258459219735762</v>
      </c>
      <c r="Y37" s="95">
        <f>MASTER_DATA_ESCALATED!Y37/(Y$18*1000)</f>
        <v>0</v>
      </c>
      <c r="Z37" s="95">
        <f>MASTER_DATA_ESCALATED!Z37/(Z$18*1000)</f>
        <v>0</v>
      </c>
      <c r="AA37" s="95">
        <f>MASTER_DATA_ESCALATED!AA37/(AA$18*1000)</f>
        <v>0</v>
      </c>
      <c r="AB37" s="95">
        <f>MASTER_DATA_ESCALATED!AB37/(AB$18*1000)</f>
        <v>150.26839899660271</v>
      </c>
      <c r="AC37" s="95">
        <f>MASTER_DATA_ESCALATED!AC37/(AC$18*1000)</f>
        <v>0</v>
      </c>
      <c r="AD37" s="95">
        <f>MASTER_DATA_ESCALATED!AD37/(AD$18*1000)</f>
        <v>0</v>
      </c>
      <c r="AE37" s="95">
        <f>MASTER_DATA_ESCALATED!AE37/(AE$18*1000)</f>
        <v>0</v>
      </c>
      <c r="AF37" s="95">
        <f>MASTER_DATA_ESCALATED!AF37/(AF$18*1000)</f>
        <v>46.705042931376518</v>
      </c>
      <c r="AG37" s="95">
        <f>MASTER_DATA_ESCALATED!AG37/(AG$18*1000)</f>
        <v>0</v>
      </c>
      <c r="AH37" s="95">
        <f>MASTER_DATA_ESCALATED!AH37/(AH$18*1000)</f>
        <v>0</v>
      </c>
      <c r="AI37" s="95">
        <f>MASTER_DATA_ESCALATED!AI37/(AI$18*1000)</f>
        <v>0</v>
      </c>
      <c r="AJ37" s="95">
        <f>MASTER_DATA_ESCALATED!AJ37/(AJ$18*1000)</f>
        <v>150.26839899660271</v>
      </c>
      <c r="AK37" s="95">
        <f>MASTER_DATA_ESCALATED!AK37/(AK$18*1000)</f>
        <v>0</v>
      </c>
      <c r="AL37" s="95">
        <f>MASTER_DATA_ESCALATED!AL37/(AL$18*1000)</f>
        <v>0</v>
      </c>
      <c r="AM37" s="95">
        <f>MASTER_DATA_ESCALATED!AM37/(AM$18*1000)</f>
        <v>0</v>
      </c>
      <c r="AN37" s="95">
        <f>MASTER_DATA_ESCALATED!AN37/(AN$18*1000)</f>
        <v>46.705042931376518</v>
      </c>
      <c r="AO37" s="95">
        <f>MASTER_DATA_ESCALATED!AO37/(AO$18*1000)</f>
        <v>0</v>
      </c>
      <c r="AP37" s="95">
        <f>MASTER_DATA_ESCALATED!AP37/(AP$18*1000)</f>
        <v>0</v>
      </c>
      <c r="AQ37" s="95">
        <f>MASTER_DATA_ESCALATED!AQ37/(AQ$18*1000)</f>
        <v>0</v>
      </c>
      <c r="AR37" s="95">
        <f>MASTER_DATA_ESCALATED!AR37/(AR$18*1000)</f>
        <v>0</v>
      </c>
      <c r="AS37" s="95">
        <f>MASTER_DATA_ESCALATED!AS37/(AS$18*1000)</f>
        <v>0</v>
      </c>
      <c r="AT37" s="95">
        <f>MASTER_DATA_ESCALATED!AT37/(AT$18*1000)</f>
        <v>0</v>
      </c>
      <c r="AU37" s="95">
        <f>MASTER_DATA_ESCALATED!AU37/(AU$18*1000)</f>
        <v>0</v>
      </c>
      <c r="AV37" s="95">
        <f>MASTER_DATA_ESCALATED!AV37/(AV$18*1000)</f>
        <v>0</v>
      </c>
      <c r="AW37" s="95">
        <f>MASTER_DATA_ESCALATED!AW37/(AW$18*1000)</f>
        <v>0</v>
      </c>
      <c r="AX37" s="95">
        <f>MASTER_DATA_ESCALATED!AX37/(AX$18*1000)</f>
        <v>0</v>
      </c>
      <c r="AY37" s="95">
        <f>MASTER_DATA_ESCALATED!AY37/(AY$18*1000)</f>
        <v>0</v>
      </c>
      <c r="AZ37" s="95">
        <f>MASTER_DATA_ESCALATED!AZ37/(AZ$18*1000)</f>
        <v>0</v>
      </c>
      <c r="BA37" s="95">
        <f>MASTER_DATA_ESCALATED!BA37/(BA$18*1000)</f>
        <v>0</v>
      </c>
      <c r="BB37" s="95">
        <f>MASTER_DATA_ESCALATED!BB37/(BB$18*1000)</f>
        <v>0</v>
      </c>
      <c r="BC37" s="95">
        <f>MASTER_DATA_ESCALATED!BC37/(BC$18*1000)</f>
        <v>0</v>
      </c>
      <c r="BD37" s="95">
        <f>MASTER_DATA_ESCALATED!BD37/(BD$18*1000)</f>
        <v>0</v>
      </c>
      <c r="BE37" s="95">
        <f>MASTER_DATA_ESCALATED!BE37/(BE$18*1000)</f>
        <v>0</v>
      </c>
      <c r="BF37" s="95">
        <f>MASTER_DATA_ESCALATED!BF37/(BF$18*1000)</f>
        <v>0</v>
      </c>
      <c r="BG37" s="95">
        <f>MASTER_DATA_ESCALATED!BG37/(BG$18*1000)</f>
        <v>0</v>
      </c>
      <c r="BH37" s="95">
        <f>MASTER_DATA_ESCALATED!BH37/(BH$18*1000)</f>
        <v>0</v>
      </c>
      <c r="BI37" s="95">
        <f>MASTER_DATA_ESCALATED!BI37/(BI$18*1000)</f>
        <v>0</v>
      </c>
      <c r="BJ37" s="95">
        <f>MASTER_DATA_ESCALATED!BJ37/(BJ$18*1000)</f>
        <v>0</v>
      </c>
      <c r="BK37" s="95">
        <f>MASTER_DATA_ESCALATED!BK37/(BK$18*1000)</f>
        <v>0</v>
      </c>
      <c r="BL37" s="95">
        <f>MASTER_DATA_ESCALATED!BL37/(BL$18*1000)</f>
        <v>0</v>
      </c>
      <c r="BM37" s="95">
        <f>MASTER_DATA_ESCALATED!BM37/(BM$18*1000)</f>
        <v>0</v>
      </c>
      <c r="BN37" s="95">
        <f>MASTER_DATA_ESCALATED!BN37/(BN$18*1000)</f>
        <v>0</v>
      </c>
      <c r="BO37" s="95">
        <f>MASTER_DATA_ESCALATED!BO37/(BO$18*1000)</f>
        <v>0</v>
      </c>
      <c r="BP37" s="95">
        <f>MASTER_DATA_ESCALATED!BP37/(BP$18*1000)</f>
        <v>0</v>
      </c>
      <c r="BQ37" s="95">
        <f>MASTER_DATA_ESCALATED!BQ37/(BQ$18*1000)</f>
        <v>0</v>
      </c>
      <c r="BR37" s="95">
        <f>MASTER_DATA_ESCALATED!BR37/(BR$18*1000)</f>
        <v>0</v>
      </c>
      <c r="BS37" s="95">
        <f>MASTER_DATA_ESCALATED!BS37/(BS$18*1000)</f>
        <v>0</v>
      </c>
      <c r="BT37" s="95">
        <f>MASTER_DATA_ESCALATED!BT37/(BT$18*1000)</f>
        <v>0</v>
      </c>
      <c r="BU37" s="95">
        <f>MASTER_DATA_ESCALATED!BU37/(BU$18*1000)</f>
        <v>0</v>
      </c>
      <c r="BV37" s="95">
        <f>MASTER_DATA_ESCALATED!BV37/(BV$18*1000)</f>
        <v>0</v>
      </c>
      <c r="BW37" s="95">
        <f>MASTER_DATA_ESCALATED!BW37/(BW$18*1000)</f>
        <v>0</v>
      </c>
      <c r="BX37" s="95">
        <f>MASTER_DATA_ESCALATED!BX37/(BX$18*1000)</f>
        <v>0</v>
      </c>
      <c r="BY37" s="95">
        <f>MASTER_DATA_ESCALATED!BY37/(BY$18*1000)</f>
        <v>0</v>
      </c>
      <c r="BZ37" s="95">
        <f>MASTER_DATA_ESCALATED!BZ37/(BZ$18*1000)</f>
        <v>0</v>
      </c>
      <c r="CA37" s="95">
        <f>MASTER_DATA_ESCALATED!CA37/(CA$18*1000)</f>
        <v>0</v>
      </c>
      <c r="CB37" s="95">
        <f>MASTER_DATA_ESCALATED!CB37/(CB$18*1000)</f>
        <v>0</v>
      </c>
      <c r="CC37" s="95">
        <f>MASTER_DATA_ESCALATED!CC37/(CC$18*1000)</f>
        <v>0</v>
      </c>
      <c r="CD37" s="95">
        <f>MASTER_DATA_ESCALATED!CD37/(CD$18*1000)</f>
        <v>0</v>
      </c>
      <c r="CE37" s="95">
        <f>MASTER_DATA_ESCALATED!CE37/(CE$18*1000)</f>
        <v>0</v>
      </c>
      <c r="CF37" s="95">
        <f>MASTER_DATA_ESCALATED!CF37/(CF$18*1000)</f>
        <v>0</v>
      </c>
      <c r="CG37" s="95">
        <f>MASTER_DATA_ESCALATED!CG37/(CG$18*1000)</f>
        <v>0</v>
      </c>
      <c r="CH37" s="95">
        <f>MASTER_DATA_ESCALATED!CH37/(CH$18*1000)</f>
        <v>0</v>
      </c>
      <c r="CI37" s="95">
        <f>MASTER_DATA_ESCALATED!CI37/(CI$18*1000)</f>
        <v>0</v>
      </c>
      <c r="CJ37" s="95">
        <f>MASTER_DATA_ESCALATED!CJ37/(CJ$18*1000)</f>
        <v>0</v>
      </c>
      <c r="CK37" s="95">
        <f>MASTER_DATA_ESCALATED!CK37/(CK$18*1000)</f>
        <v>0</v>
      </c>
      <c r="CL37" s="95">
        <f>MASTER_DATA_ESCALATED!CL37/(CL$18*1000)</f>
        <v>0</v>
      </c>
      <c r="CM37" s="95">
        <f>MASTER_DATA_ESCALATED!CM37/(CM$18*1000)</f>
        <v>0</v>
      </c>
      <c r="CN37" s="95">
        <f>MASTER_DATA_ESCALATED!CN37/(CN$18*1000)</f>
        <v>0</v>
      </c>
      <c r="CO37" s="95">
        <f>MASTER_DATA_ESCALATED!CO37/(CO$18*1000)</f>
        <v>0</v>
      </c>
      <c r="CP37" s="95">
        <f>MASTER_DATA_ESCALATED!CP37/(CP$18*1000)</f>
        <v>0</v>
      </c>
      <c r="CQ37" s="95">
        <f>MASTER_DATA_ESCALATED!CQ37/(CQ$18*1000)</f>
        <v>0</v>
      </c>
      <c r="CR37" s="95">
        <f>MASTER_DATA_ESCALATED!CR37/(CR$18*1000)</f>
        <v>0</v>
      </c>
      <c r="CS37" s="95">
        <f>MASTER_DATA_ESCALATED!CS37/(CS$18*1000)</f>
        <v>0</v>
      </c>
      <c r="CT37" s="95">
        <f>MASTER_DATA_ESCALATED!CT37/(CT$18*1000)</f>
        <v>0</v>
      </c>
      <c r="CU37" s="95">
        <f>MASTER_DATA_ESCALATED!CU37/(CU$18*1000)</f>
        <v>0</v>
      </c>
      <c r="CV37" s="95">
        <f>MASTER_DATA_ESCALATED!CV37/(CV$18*1000)</f>
        <v>0</v>
      </c>
      <c r="CW37" s="95">
        <f>MASTER_DATA_ESCALATED!CW37/(CW$18*1000)</f>
        <v>0</v>
      </c>
      <c r="CX37" s="95">
        <f>MASTER_DATA_ESCALATED!CX37/(CX$18*1000)</f>
        <v>0</v>
      </c>
      <c r="CY37" s="95">
        <f>MASTER_DATA_ESCALATED!CY37/(CY$18*1000)</f>
        <v>0</v>
      </c>
      <c r="CZ37" s="95">
        <f>MASTER_DATA_ESCALATED!CZ37/(CZ$18*1000)</f>
        <v>0</v>
      </c>
      <c r="DA37" s="95" t="e">
        <f>MASTER_DATA_ESCALATED!DA37/(DA$18*1000)</f>
        <v>#DIV/0!</v>
      </c>
      <c r="DB37" s="95" t="e">
        <f>MASTER_DATA_ESCALATED!DB37/(DB$18*1000)</f>
        <v>#DIV/0!</v>
      </c>
      <c r="DC37" s="95" t="e">
        <f>MASTER_DATA_ESCALATED!DC37/(DC$18*1000)</f>
        <v>#DIV/0!</v>
      </c>
      <c r="DD37" s="95" t="e">
        <f>MASTER_DATA_ESCALATED!DD37/(DD$18*1000)</f>
        <v>#N/A</v>
      </c>
      <c r="DE37" s="95">
        <f>MASTER_DATA_ESCALATED!DE37/(DE$18*1000)</f>
        <v>0</v>
      </c>
      <c r="DF37" s="95">
        <f>MASTER_DATA_ESCALATED!DF37/(DF$18*1000)</f>
        <v>0</v>
      </c>
      <c r="DG37" s="95">
        <f>MASTER_DATA_ESCALATED!DG37/(DG$18*1000)</f>
        <v>0</v>
      </c>
      <c r="DH37" s="95">
        <f>MASTER_DATA_ESCALATED!DH37/(DH$18*1000)</f>
        <v>74.331131643088582</v>
      </c>
      <c r="DI37" s="95">
        <f>MASTER_DATA_ESCALATED!DI37/(DI$18*1000)</f>
        <v>0</v>
      </c>
      <c r="DJ37" s="95">
        <f>MASTER_DATA_ESCALATED!DJ37/(DJ$18*1000)</f>
        <v>0</v>
      </c>
      <c r="DK37" s="95">
        <f>MASTER_DATA_ESCALATED!DK37/(DK$18*1000)</f>
        <v>0</v>
      </c>
      <c r="DL37" s="95">
        <f>MASTER_DATA_ESCALATED!DL37/(DL$18*1000)</f>
        <v>39.436130936043782</v>
      </c>
      <c r="DM37" s="95">
        <f>MASTER_DATA_ESCALATED!DM37/(DM$18*1000)</f>
        <v>0</v>
      </c>
      <c r="DN37" s="95">
        <f>MASTER_DATA_ESCALATED!DN37/(DN$18*1000)</f>
        <v>0</v>
      </c>
      <c r="DO37" s="95">
        <f>MASTER_DATA_ESCALATED!DO37/(DO$18*1000)</f>
        <v>0</v>
      </c>
      <c r="DP37" s="95">
        <f>MASTER_DATA_ESCALATED!DP37/(DP$18*1000)</f>
        <v>19.718065468021891</v>
      </c>
      <c r="DQ37" s="95">
        <f>MASTER_DATA_ESCALATED!DQ37/(DQ$18*1000)</f>
        <v>0</v>
      </c>
      <c r="DR37" s="95">
        <f>MASTER_DATA_ESCALATED!DR37/(DR$18*1000)</f>
        <v>0</v>
      </c>
      <c r="DS37" s="95">
        <f>MASTER_DATA_ESCALATED!DS37/(DS$18*1000)</f>
        <v>0</v>
      </c>
      <c r="DT37" s="95">
        <f>MASTER_DATA_ESCALATED!DT37/(DT$18*1000)</f>
        <v>9.8590327340109454</v>
      </c>
      <c r="DU37" s="95">
        <f>MASTER_DATA_ESCALATED!DU37/(DU$18*1000)</f>
        <v>0</v>
      </c>
      <c r="DV37" s="95">
        <f>MASTER_DATA_ESCALATED!DV37/(DV$18*1000)</f>
        <v>0</v>
      </c>
      <c r="DW37" s="95">
        <f>MASTER_DATA_ESCALATED!DW37/(DW$18*1000)</f>
        <v>0</v>
      </c>
      <c r="DX37" s="95">
        <f>MASTER_DATA_ESCALATED!DX37/(DX$18*1000)</f>
        <v>4.9295163670054727</v>
      </c>
      <c r="DY37" s="95">
        <f>MASTER_DATA_ESCALATED!DY37/(DY$18*1000)</f>
        <v>0</v>
      </c>
      <c r="DZ37" s="95">
        <f>MASTER_DATA_ESCALATED!DZ37/(DZ$18*1000)</f>
        <v>0</v>
      </c>
      <c r="EA37" s="95">
        <f>MASTER_DATA_ESCALATED!EA37/(EA$18*1000)</f>
        <v>0</v>
      </c>
      <c r="EB37" s="95">
        <f>MASTER_DATA_ESCALATED!EB37/(EB$18*1000)</f>
        <v>3.9436130936043781</v>
      </c>
      <c r="EC37" s="95" t="e">
        <f>MASTER_DATA_ESCALATED!EC37/(EC$18*1000)</f>
        <v>#DIV/0!</v>
      </c>
      <c r="ED37" s="95" t="e">
        <f>MASTER_DATA_ESCALATED!ED37/(ED$18*1000)</f>
        <v>#DIV/0!</v>
      </c>
      <c r="EE37" s="95" t="e">
        <f>MASTER_DATA_ESCALATED!EE37/(EE$18*1000)</f>
        <v>#DIV/0!</v>
      </c>
      <c r="EF37" s="95" t="e">
        <f>MASTER_DATA_ESCALATED!EF37/(EF$18*1000)</f>
        <v>#VALUE!</v>
      </c>
      <c r="EG37" s="95">
        <f>MASTER_DATA_ESCALATED!EG37/(EG$18*1000)</f>
        <v>0</v>
      </c>
      <c r="EH37" s="95">
        <f>MASTER_DATA_ESCALATED!EH37/(EH$18*1000)</f>
        <v>0</v>
      </c>
      <c r="EI37" s="95">
        <f>MASTER_DATA_ESCALATED!EI37/(EI$18*1000)</f>
        <v>0</v>
      </c>
      <c r="EJ37" s="95">
        <f>MASTER_DATA_ESCALATED!EJ37/(EJ$18*1000)</f>
        <v>0</v>
      </c>
      <c r="EK37" s="95">
        <f>MASTER_DATA_ESCALATED!EK37/(EK$18*1000)</f>
        <v>0</v>
      </c>
      <c r="EL37" s="95">
        <f>MASTER_DATA_ESCALATED!EL37/(EL$18*1000)</f>
        <v>0</v>
      </c>
      <c r="EM37" s="95">
        <f>MASTER_DATA_ESCALATED!EM37/(EM$18*1000)</f>
        <v>0</v>
      </c>
      <c r="EN37" s="95">
        <f>MASTER_DATA_ESCALATED!EN37/(EN$18*1000)</f>
        <v>0</v>
      </c>
      <c r="EO37" s="95">
        <f>MASTER_DATA_ESCALATED!EO37/(EO$18*1000)</f>
        <v>0</v>
      </c>
      <c r="EP37" s="95">
        <f>MASTER_DATA_ESCALATED!EP37/(EP$18*1000)</f>
        <v>0</v>
      </c>
      <c r="EQ37" s="95">
        <f>MASTER_DATA_ESCALATED!EQ37/(EQ$18*1000)</f>
        <v>0</v>
      </c>
      <c r="ER37" s="95">
        <f>MASTER_DATA_ESCALATED!ER37/(ER$18*1000)</f>
        <v>0</v>
      </c>
      <c r="ES37" s="95">
        <f>MASTER_DATA_ESCALATED!ES37/(ES$18*1000)</f>
        <v>0</v>
      </c>
      <c r="ET37" s="95">
        <f>MASTER_DATA_ESCALATED!ET37/(ET$18*1000)</f>
        <v>0</v>
      </c>
      <c r="EU37" s="95">
        <f>MASTER_DATA_ESCALATED!EU37/(EU$18*1000)</f>
        <v>0</v>
      </c>
      <c r="EV37" s="95">
        <f>MASTER_DATA_ESCALATED!EV37/(EV$18*1000)</f>
        <v>0</v>
      </c>
      <c r="EW37" s="95">
        <f>MASTER_DATA_ESCALATED!EW37/(EW$18*1000)</f>
        <v>0</v>
      </c>
      <c r="EX37" s="95">
        <f>MASTER_DATA_ESCALATED!EX37/(EX$18*1000)</f>
        <v>0</v>
      </c>
      <c r="EY37" s="95">
        <f>MASTER_DATA_ESCALATED!EY37/(EY$18*1000)</f>
        <v>0</v>
      </c>
      <c r="EZ37" s="95">
        <f>MASTER_DATA_ESCALATED!EZ37/(EZ$18*1000)</f>
        <v>0</v>
      </c>
      <c r="FA37" s="95">
        <f>MASTER_DATA_ESCALATED!FA37/(FA$18*1000)</f>
        <v>0</v>
      </c>
      <c r="FB37" s="95">
        <f>MASTER_DATA_ESCALATED!FB37/(FB$18*1000)</f>
        <v>0</v>
      </c>
      <c r="FC37" s="95">
        <f>MASTER_DATA_ESCALATED!FC37/(FC$18*1000)</f>
        <v>0</v>
      </c>
      <c r="FD37" s="95">
        <f>MASTER_DATA_ESCALATED!FD37/(FD$18*1000)</f>
        <v>0</v>
      </c>
      <c r="FE37" s="95">
        <f>MASTER_DATA_ESCALATED!FE37/(FE$18*1000)</f>
        <v>0</v>
      </c>
      <c r="FF37" s="95">
        <f>MASTER_DATA_ESCALATED!FF37/(FF$18*1000)</f>
        <v>0</v>
      </c>
      <c r="FG37" s="95">
        <f>MASTER_DATA_ESCALATED!FG37/(FG$18*1000)</f>
        <v>0</v>
      </c>
      <c r="FH37" s="95">
        <f>MASTER_DATA_ESCALATED!FH37/(FH$18*1000)</f>
        <v>0</v>
      </c>
      <c r="FI37" s="95">
        <f>MASTER_DATA_ESCALATED!FI37/(FI$18*1000)</f>
        <v>0</v>
      </c>
      <c r="FJ37" s="95">
        <f>MASTER_DATA_ESCALATED!FJ37/(FJ$18*1000)</f>
        <v>0</v>
      </c>
      <c r="FK37" s="95">
        <f>MASTER_DATA_ESCALATED!FK37/(FK$18*1000)</f>
        <v>0</v>
      </c>
      <c r="FL37" s="95">
        <f>MASTER_DATA_ESCALATED!FL37/(FL$18*1000)</f>
        <v>0</v>
      </c>
      <c r="FM37" s="95">
        <f>MASTER_DATA_ESCALATED!FM37/(FM$18*1000)</f>
        <v>0</v>
      </c>
      <c r="FN37" s="95">
        <f>MASTER_DATA_ESCALATED!FN37/(FN$18*1000)</f>
        <v>0</v>
      </c>
      <c r="FO37" s="95">
        <f>MASTER_DATA_ESCALATED!FO37/(FO$18*1000)</f>
        <v>0</v>
      </c>
      <c r="FP37" s="95">
        <f>MASTER_DATA_ESCALATED!FP37/(FP$18*1000)</f>
        <v>0</v>
      </c>
      <c r="FQ37" s="95">
        <f>MASTER_DATA_ESCALATED!FQ37/(FQ$18*1000)</f>
        <v>0</v>
      </c>
      <c r="FR37" s="95">
        <f>MASTER_DATA_ESCALATED!FR37/(FR$18*1000)</f>
        <v>0</v>
      </c>
      <c r="FS37" s="95">
        <f>MASTER_DATA_ESCALATED!FS37/(FS$18*1000)</f>
        <v>0</v>
      </c>
      <c r="FT37" s="95">
        <f>MASTER_DATA_ESCALATED!FT37/(FT$18*1000)</f>
        <v>0</v>
      </c>
      <c r="FU37" s="95">
        <f>MASTER_DATA_ESCALATED!FU37/(FU$18*1000)</f>
        <v>0</v>
      </c>
      <c r="FV37" s="95">
        <f>MASTER_DATA_ESCALATED!FV37/(FV$18*1000)</f>
        <v>0</v>
      </c>
      <c r="FW37" s="95">
        <f>MASTER_DATA_ESCALATED!FW37/(FW$18*1000)</f>
        <v>0</v>
      </c>
      <c r="FX37" s="95">
        <f>MASTER_DATA_ESCALATED!FX37/(FX$18*1000)</f>
        <v>0</v>
      </c>
      <c r="FY37" s="95">
        <f>MASTER_DATA_ESCALATED!FY37/(FY$18*1000)</f>
        <v>0</v>
      </c>
      <c r="FZ37" s="95">
        <f>MASTER_DATA_ESCALATED!FZ37/(FZ$18*1000)</f>
        <v>0</v>
      </c>
      <c r="GA37" s="95">
        <f>MASTER_DATA_ESCALATED!GA37/(GA$18*1000)</f>
        <v>0</v>
      </c>
      <c r="GB37" s="95">
        <f>MASTER_DATA_ESCALATED!GB37/(GB$18*1000)</f>
        <v>0</v>
      </c>
      <c r="GC37" s="95">
        <f>MASTER_DATA_ESCALATED!GC37/(GC$18*1000)</f>
        <v>0</v>
      </c>
      <c r="GD37" s="95">
        <f>MASTER_DATA_ESCALATED!GD37/(GD$18*1000)</f>
        <v>0</v>
      </c>
      <c r="GE37" s="95">
        <f>MASTER_DATA_ESCALATED!GE37/(GE$18*1000)</f>
        <v>0</v>
      </c>
      <c r="GF37" s="95">
        <f>MASTER_DATA_ESCALATED!GF37/(GF$18*1000)</f>
        <v>0</v>
      </c>
      <c r="GG37" s="95">
        <f>MASTER_DATA_ESCALATED!GG37/(GG$18*1000)</f>
        <v>0</v>
      </c>
      <c r="GH37" s="95">
        <f>MASTER_DATA_ESCALATED!GH37/(GH$18*1000)</f>
        <v>0</v>
      </c>
      <c r="GI37" s="95">
        <f>MASTER_DATA_ESCALATED!GI37/(GI$18*1000)</f>
        <v>0</v>
      </c>
      <c r="GJ37" s="95">
        <f>MASTER_DATA_ESCALATED!GJ37/(GJ$18*1000)</f>
        <v>0</v>
      </c>
      <c r="GK37" s="95">
        <f>MASTER_DATA_ESCALATED!GK37/(GK$18*1000)</f>
        <v>0</v>
      </c>
      <c r="GL37" s="95">
        <f>MASTER_DATA_ESCALATED!GL37/(GL$18*1000)</f>
        <v>0</v>
      </c>
      <c r="GM37" s="95">
        <f>MASTER_DATA_ESCALATED!GM37/(GM$18*1000)</f>
        <v>0</v>
      </c>
      <c r="GN37" s="95">
        <f>MASTER_DATA_ESCALATED!GN37/(GN$18*1000)</f>
        <v>0</v>
      </c>
      <c r="GO37" s="95">
        <f>MASTER_DATA_ESCALATED!GO37/(GO$18*1000)</f>
        <v>0</v>
      </c>
      <c r="GP37" s="95">
        <f>MASTER_DATA_ESCALATED!GP37/(GP$18*1000)</f>
        <v>0</v>
      </c>
      <c r="GQ37" s="95">
        <f>MASTER_DATA_ESCALATED!GQ37/(GQ$18*1000)</f>
        <v>0</v>
      </c>
      <c r="GR37" s="95">
        <f>MASTER_DATA_ESCALATED!GR37/(GR$18*1000)</f>
        <v>0</v>
      </c>
      <c r="GS37" s="95">
        <f>MASTER_DATA_ESCALATED!GS37/(GS$18*1000)</f>
        <v>0</v>
      </c>
      <c r="GT37" s="95">
        <f>MASTER_DATA_ESCALATED!GT37/(GT$18*1000)</f>
        <v>0</v>
      </c>
      <c r="GU37" s="95">
        <f>MASTER_DATA_ESCALATED!GU37/(GU$18*1000)</f>
        <v>0</v>
      </c>
      <c r="GV37" s="95">
        <f>MASTER_DATA_ESCALATED!GV37/(GV$18*1000)</f>
        <v>0</v>
      </c>
      <c r="GW37" s="95" t="e">
        <f>MASTER_DATA_ESCALATED!#REF!/(GW$18*1000)</f>
        <v>#REF!</v>
      </c>
      <c r="GX37" s="95" t="e">
        <f>MASTER_DATA_ESCALATED!#REF!/(GX$18*1000)</f>
        <v>#REF!</v>
      </c>
      <c r="GY37" s="95" t="e">
        <f>MASTER_DATA_ESCALATED!#REF!/(GY$18*1000)</f>
        <v>#REF!</v>
      </c>
    </row>
    <row r="38" spans="2:207" s="25" customFormat="1" ht="17.25" hidden="1" outlineLevel="1" x14ac:dyDescent="0.3">
      <c r="B38" s="183">
        <f t="shared" si="1"/>
        <v>10</v>
      </c>
      <c r="C38" s="24">
        <f t="shared" si="0"/>
        <v>19</v>
      </c>
      <c r="D38" s="79"/>
      <c r="E38" s="24">
        <v>19</v>
      </c>
      <c r="F38" s="24"/>
      <c r="G38" s="80"/>
      <c r="H38" s="34" t="s">
        <v>40</v>
      </c>
      <c r="I38" s="95">
        <f>MASTER_DATA_ESCALATED!I38/(I$18*1000)</f>
        <v>0</v>
      </c>
      <c r="J38" s="95">
        <f>MASTER_DATA_ESCALATED!J38/(J$18*1000)</f>
        <v>0</v>
      </c>
      <c r="K38" s="95">
        <f>MASTER_DATA_ESCALATED!K38/(K$18*1000)</f>
        <v>0</v>
      </c>
      <c r="L38" s="95">
        <f>MASTER_DATA_ESCALATED!L38/(L$18*1000)</f>
        <v>0</v>
      </c>
      <c r="M38" s="95">
        <f>MASTER_DATA_ESCALATED!M38/(M$18*1000)</f>
        <v>0</v>
      </c>
      <c r="N38" s="95">
        <f>MASTER_DATA_ESCALATED!N38/(N$18*1000)</f>
        <v>0</v>
      </c>
      <c r="O38" s="95">
        <f>MASTER_DATA_ESCALATED!O38/(O$18*1000)</f>
        <v>0</v>
      </c>
      <c r="P38" s="95">
        <f>MASTER_DATA_ESCALATED!P38/(P$18*1000)</f>
        <v>0</v>
      </c>
      <c r="Q38" s="95">
        <f>MASTER_DATA_ESCALATED!Q38/(Q$18*1000)</f>
        <v>0</v>
      </c>
      <c r="R38" s="95">
        <f>MASTER_DATA_ESCALATED!R38/(R$18*1000)</f>
        <v>0</v>
      </c>
      <c r="S38" s="95">
        <f>MASTER_DATA_ESCALATED!S38/(S$18*1000)</f>
        <v>0</v>
      </c>
      <c r="T38" s="95">
        <f>MASTER_DATA_ESCALATED!T38/(T$18*1000)</f>
        <v>0</v>
      </c>
      <c r="U38" s="95">
        <f>MASTER_DATA_ESCALATED!U38/(U$18*1000)</f>
        <v>0</v>
      </c>
      <c r="V38" s="95">
        <f>MASTER_DATA_ESCALATED!V38/(V$18*1000)</f>
        <v>0</v>
      </c>
      <c r="W38" s="95">
        <f>MASTER_DATA_ESCALATED!W38/(W$18*1000)</f>
        <v>0</v>
      </c>
      <c r="X38" s="95">
        <f>MASTER_DATA_ESCALATED!X38/(X$18*1000)</f>
        <v>0</v>
      </c>
      <c r="Y38" s="95">
        <f>MASTER_DATA_ESCALATED!Y38/(Y$18*1000)</f>
        <v>0</v>
      </c>
      <c r="Z38" s="95">
        <f>MASTER_DATA_ESCALATED!Z38/(Z$18*1000)</f>
        <v>0</v>
      </c>
      <c r="AA38" s="95">
        <f>MASTER_DATA_ESCALATED!AA38/(AA$18*1000)</f>
        <v>0</v>
      </c>
      <c r="AB38" s="95">
        <f>MASTER_DATA_ESCALATED!AB38/(AB$18*1000)</f>
        <v>0</v>
      </c>
      <c r="AC38" s="95">
        <f>MASTER_DATA_ESCALATED!AC38/(AC$18*1000)</f>
        <v>0</v>
      </c>
      <c r="AD38" s="95">
        <f>MASTER_DATA_ESCALATED!AD38/(AD$18*1000)</f>
        <v>0</v>
      </c>
      <c r="AE38" s="95">
        <f>MASTER_DATA_ESCALATED!AE38/(AE$18*1000)</f>
        <v>0</v>
      </c>
      <c r="AF38" s="95">
        <f>MASTER_DATA_ESCALATED!AF38/(AF$18*1000)</f>
        <v>0</v>
      </c>
      <c r="AG38" s="95">
        <f>MASTER_DATA_ESCALATED!AG38/(AG$18*1000)</f>
        <v>0</v>
      </c>
      <c r="AH38" s="95">
        <f>MASTER_DATA_ESCALATED!AH38/(AH$18*1000)</f>
        <v>0</v>
      </c>
      <c r="AI38" s="95">
        <f>MASTER_DATA_ESCALATED!AI38/(AI$18*1000)</f>
        <v>0</v>
      </c>
      <c r="AJ38" s="95">
        <f>MASTER_DATA_ESCALATED!AJ38/(AJ$18*1000)</f>
        <v>0</v>
      </c>
      <c r="AK38" s="95">
        <f>MASTER_DATA_ESCALATED!AK38/(AK$18*1000)</f>
        <v>0</v>
      </c>
      <c r="AL38" s="95">
        <f>MASTER_DATA_ESCALATED!AL38/(AL$18*1000)</f>
        <v>0</v>
      </c>
      <c r="AM38" s="95">
        <f>MASTER_DATA_ESCALATED!AM38/(AM$18*1000)</f>
        <v>0</v>
      </c>
      <c r="AN38" s="95">
        <f>MASTER_DATA_ESCALATED!AN38/(AN$18*1000)</f>
        <v>0</v>
      </c>
      <c r="AO38" s="95">
        <f>MASTER_DATA_ESCALATED!AO38/(AO$18*1000)</f>
        <v>0</v>
      </c>
      <c r="AP38" s="95">
        <f>MASTER_DATA_ESCALATED!AP38/(AP$18*1000)</f>
        <v>0</v>
      </c>
      <c r="AQ38" s="95">
        <f>MASTER_DATA_ESCALATED!AQ38/(AQ$18*1000)</f>
        <v>0</v>
      </c>
      <c r="AR38" s="95">
        <f>MASTER_DATA_ESCALATED!AR38/(AR$18*1000)</f>
        <v>0</v>
      </c>
      <c r="AS38" s="95">
        <f>MASTER_DATA_ESCALATED!AS38/(AS$18*1000)</f>
        <v>0</v>
      </c>
      <c r="AT38" s="95">
        <f>MASTER_DATA_ESCALATED!AT38/(AT$18*1000)</f>
        <v>0</v>
      </c>
      <c r="AU38" s="95">
        <f>MASTER_DATA_ESCALATED!AU38/(AU$18*1000)</f>
        <v>0</v>
      </c>
      <c r="AV38" s="95">
        <f>MASTER_DATA_ESCALATED!AV38/(AV$18*1000)</f>
        <v>0</v>
      </c>
      <c r="AW38" s="95">
        <f>MASTER_DATA_ESCALATED!AW38/(AW$18*1000)</f>
        <v>0</v>
      </c>
      <c r="AX38" s="95">
        <f>MASTER_DATA_ESCALATED!AX38/(AX$18*1000)</f>
        <v>0</v>
      </c>
      <c r="AY38" s="95">
        <f>MASTER_DATA_ESCALATED!AY38/(AY$18*1000)</f>
        <v>0</v>
      </c>
      <c r="AZ38" s="95">
        <f>MASTER_DATA_ESCALATED!AZ38/(AZ$18*1000)</f>
        <v>0</v>
      </c>
      <c r="BA38" s="95">
        <f>MASTER_DATA_ESCALATED!BA38/(BA$18*1000)</f>
        <v>0</v>
      </c>
      <c r="BB38" s="95">
        <f>MASTER_DATA_ESCALATED!BB38/(BB$18*1000)</f>
        <v>0</v>
      </c>
      <c r="BC38" s="95">
        <f>MASTER_DATA_ESCALATED!BC38/(BC$18*1000)</f>
        <v>0</v>
      </c>
      <c r="BD38" s="95">
        <f>MASTER_DATA_ESCALATED!BD38/(BD$18*1000)</f>
        <v>0</v>
      </c>
      <c r="BE38" s="95">
        <f>MASTER_DATA_ESCALATED!BE38/(BE$18*1000)</f>
        <v>0</v>
      </c>
      <c r="BF38" s="95">
        <f>MASTER_DATA_ESCALATED!BF38/(BF$18*1000)</f>
        <v>0</v>
      </c>
      <c r="BG38" s="95">
        <f>MASTER_DATA_ESCALATED!BG38/(BG$18*1000)</f>
        <v>0</v>
      </c>
      <c r="BH38" s="95">
        <f>MASTER_DATA_ESCALATED!BH38/(BH$18*1000)</f>
        <v>0</v>
      </c>
      <c r="BI38" s="95">
        <f>MASTER_DATA_ESCALATED!BI38/(BI$18*1000)</f>
        <v>0</v>
      </c>
      <c r="BJ38" s="95">
        <f>MASTER_DATA_ESCALATED!BJ38/(BJ$18*1000)</f>
        <v>0</v>
      </c>
      <c r="BK38" s="95">
        <f>MASTER_DATA_ESCALATED!BK38/(BK$18*1000)</f>
        <v>0</v>
      </c>
      <c r="BL38" s="95">
        <f>MASTER_DATA_ESCALATED!BL38/(BL$18*1000)</f>
        <v>0</v>
      </c>
      <c r="BM38" s="95">
        <f>MASTER_DATA_ESCALATED!BM38/(BM$18*1000)</f>
        <v>0</v>
      </c>
      <c r="BN38" s="95">
        <f>MASTER_DATA_ESCALATED!BN38/(BN$18*1000)</f>
        <v>0</v>
      </c>
      <c r="BO38" s="95">
        <f>MASTER_DATA_ESCALATED!BO38/(BO$18*1000)</f>
        <v>0</v>
      </c>
      <c r="BP38" s="95">
        <f>MASTER_DATA_ESCALATED!BP38/(BP$18*1000)</f>
        <v>0</v>
      </c>
      <c r="BQ38" s="95">
        <f>MASTER_DATA_ESCALATED!BQ38/(BQ$18*1000)</f>
        <v>0</v>
      </c>
      <c r="BR38" s="95">
        <f>MASTER_DATA_ESCALATED!BR38/(BR$18*1000)</f>
        <v>0</v>
      </c>
      <c r="BS38" s="95">
        <f>MASTER_DATA_ESCALATED!BS38/(BS$18*1000)</f>
        <v>0</v>
      </c>
      <c r="BT38" s="95">
        <f>MASTER_DATA_ESCALATED!BT38/(BT$18*1000)</f>
        <v>0</v>
      </c>
      <c r="BU38" s="95">
        <f>MASTER_DATA_ESCALATED!BU38/(BU$18*1000)</f>
        <v>0</v>
      </c>
      <c r="BV38" s="95">
        <f>MASTER_DATA_ESCALATED!BV38/(BV$18*1000)</f>
        <v>0</v>
      </c>
      <c r="BW38" s="95">
        <f>MASTER_DATA_ESCALATED!BW38/(BW$18*1000)</f>
        <v>0</v>
      </c>
      <c r="BX38" s="95">
        <f>MASTER_DATA_ESCALATED!BX38/(BX$18*1000)</f>
        <v>0</v>
      </c>
      <c r="BY38" s="95">
        <f>MASTER_DATA_ESCALATED!BY38/(BY$18*1000)</f>
        <v>0</v>
      </c>
      <c r="BZ38" s="95">
        <f>MASTER_DATA_ESCALATED!BZ38/(BZ$18*1000)</f>
        <v>0</v>
      </c>
      <c r="CA38" s="95">
        <f>MASTER_DATA_ESCALATED!CA38/(CA$18*1000)</f>
        <v>0</v>
      </c>
      <c r="CB38" s="95">
        <f>MASTER_DATA_ESCALATED!CB38/(CB$18*1000)</f>
        <v>0</v>
      </c>
      <c r="CC38" s="95">
        <f>MASTER_DATA_ESCALATED!CC38/(CC$18*1000)</f>
        <v>0</v>
      </c>
      <c r="CD38" s="95">
        <f>MASTER_DATA_ESCALATED!CD38/(CD$18*1000)</f>
        <v>0</v>
      </c>
      <c r="CE38" s="95">
        <f>MASTER_DATA_ESCALATED!CE38/(CE$18*1000)</f>
        <v>0</v>
      </c>
      <c r="CF38" s="95">
        <f>MASTER_DATA_ESCALATED!CF38/(CF$18*1000)</f>
        <v>0</v>
      </c>
      <c r="CG38" s="95">
        <f>MASTER_DATA_ESCALATED!CG38/(CG$18*1000)</f>
        <v>0</v>
      </c>
      <c r="CH38" s="95">
        <f>MASTER_DATA_ESCALATED!CH38/(CH$18*1000)</f>
        <v>0</v>
      </c>
      <c r="CI38" s="95">
        <f>MASTER_DATA_ESCALATED!CI38/(CI$18*1000)</f>
        <v>0</v>
      </c>
      <c r="CJ38" s="95">
        <f>MASTER_DATA_ESCALATED!CJ38/(CJ$18*1000)</f>
        <v>0</v>
      </c>
      <c r="CK38" s="95">
        <f>MASTER_DATA_ESCALATED!CK38/(CK$18*1000)</f>
        <v>0</v>
      </c>
      <c r="CL38" s="95">
        <f>MASTER_DATA_ESCALATED!CL38/(CL$18*1000)</f>
        <v>0</v>
      </c>
      <c r="CM38" s="95">
        <f>MASTER_DATA_ESCALATED!CM38/(CM$18*1000)</f>
        <v>0</v>
      </c>
      <c r="CN38" s="95">
        <f>MASTER_DATA_ESCALATED!CN38/(CN$18*1000)</f>
        <v>0</v>
      </c>
      <c r="CO38" s="95">
        <f>MASTER_DATA_ESCALATED!CO38/(CO$18*1000)</f>
        <v>0</v>
      </c>
      <c r="CP38" s="95">
        <f>MASTER_DATA_ESCALATED!CP38/(CP$18*1000)</f>
        <v>0</v>
      </c>
      <c r="CQ38" s="95">
        <f>MASTER_DATA_ESCALATED!CQ38/(CQ$18*1000)</f>
        <v>0</v>
      </c>
      <c r="CR38" s="95">
        <f>MASTER_DATA_ESCALATED!CR38/(CR$18*1000)</f>
        <v>0</v>
      </c>
      <c r="CS38" s="95">
        <f>MASTER_DATA_ESCALATED!CS38/(CS$18*1000)</f>
        <v>0</v>
      </c>
      <c r="CT38" s="95">
        <f>MASTER_DATA_ESCALATED!CT38/(CT$18*1000)</f>
        <v>0</v>
      </c>
      <c r="CU38" s="95">
        <f>MASTER_DATA_ESCALATED!CU38/(CU$18*1000)</f>
        <v>0</v>
      </c>
      <c r="CV38" s="95">
        <f>MASTER_DATA_ESCALATED!CV38/(CV$18*1000)</f>
        <v>0</v>
      </c>
      <c r="CW38" s="95">
        <f>MASTER_DATA_ESCALATED!CW38/(CW$18*1000)</f>
        <v>0</v>
      </c>
      <c r="CX38" s="95">
        <f>MASTER_DATA_ESCALATED!CX38/(CX$18*1000)</f>
        <v>0</v>
      </c>
      <c r="CY38" s="95">
        <f>MASTER_DATA_ESCALATED!CY38/(CY$18*1000)</f>
        <v>0</v>
      </c>
      <c r="CZ38" s="95">
        <f>MASTER_DATA_ESCALATED!CZ38/(CZ$18*1000)</f>
        <v>0</v>
      </c>
      <c r="DA38" s="95" t="e">
        <f>MASTER_DATA_ESCALATED!DA38/(DA$18*1000)</f>
        <v>#DIV/0!</v>
      </c>
      <c r="DB38" s="95" t="e">
        <f>MASTER_DATA_ESCALATED!DB38/(DB$18*1000)</f>
        <v>#DIV/0!</v>
      </c>
      <c r="DC38" s="95" t="e">
        <f>MASTER_DATA_ESCALATED!DC38/(DC$18*1000)</f>
        <v>#DIV/0!</v>
      </c>
      <c r="DD38" s="95" t="e">
        <f>MASTER_DATA_ESCALATED!DD38/(DD$18*1000)</f>
        <v>#N/A</v>
      </c>
      <c r="DE38" s="95">
        <f>MASTER_DATA_ESCALATED!DE38/(DE$18*1000)</f>
        <v>0</v>
      </c>
      <c r="DF38" s="95">
        <f>MASTER_DATA_ESCALATED!DF38/(DF$18*1000)</f>
        <v>0</v>
      </c>
      <c r="DG38" s="95">
        <f>MASTER_DATA_ESCALATED!DG38/(DG$18*1000)</f>
        <v>0</v>
      </c>
      <c r="DH38" s="95">
        <f>MASTER_DATA_ESCALATED!DH38/(DH$18*1000)</f>
        <v>76.692849276277528</v>
      </c>
      <c r="DI38" s="95">
        <f>MASTER_DATA_ESCALATED!DI38/(DI$18*1000)</f>
        <v>0</v>
      </c>
      <c r="DJ38" s="95">
        <f>MASTER_DATA_ESCALATED!DJ38/(DJ$18*1000)</f>
        <v>0</v>
      </c>
      <c r="DK38" s="95">
        <f>MASTER_DATA_ESCALATED!DK38/(DK$18*1000)</f>
        <v>0</v>
      </c>
      <c r="DL38" s="95">
        <f>MASTER_DATA_ESCALATED!DL38/(DL$18*1000)</f>
        <v>49.137641040165263</v>
      </c>
      <c r="DM38" s="95">
        <f>MASTER_DATA_ESCALATED!DM38/(DM$18*1000)</f>
        <v>0</v>
      </c>
      <c r="DN38" s="95">
        <f>MASTER_DATA_ESCALATED!DN38/(DN$18*1000)</f>
        <v>0</v>
      </c>
      <c r="DO38" s="95">
        <f>MASTER_DATA_ESCALATED!DO38/(DO$18*1000)</f>
        <v>0</v>
      </c>
      <c r="DP38" s="95">
        <f>MASTER_DATA_ESCALATED!DP38/(DP$18*1000)</f>
        <v>33.578530952975953</v>
      </c>
      <c r="DQ38" s="95">
        <f>MASTER_DATA_ESCALATED!DQ38/(DQ$18*1000)</f>
        <v>0</v>
      </c>
      <c r="DR38" s="95">
        <f>MASTER_DATA_ESCALATED!DR38/(DR$18*1000)</f>
        <v>0</v>
      </c>
      <c r="DS38" s="95">
        <f>MASTER_DATA_ESCALATED!DS38/(DS$18*1000)</f>
        <v>0</v>
      </c>
      <c r="DT38" s="95">
        <f>MASTER_DATA_ESCALATED!DT38/(DT$18*1000)</f>
        <v>25.810500264232662</v>
      </c>
      <c r="DU38" s="95">
        <f>MASTER_DATA_ESCALATED!DU38/(DU$18*1000)</f>
        <v>0</v>
      </c>
      <c r="DV38" s="95">
        <f>MASTER_DATA_ESCALATED!DV38/(DV$18*1000)</f>
        <v>0</v>
      </c>
      <c r="DW38" s="95">
        <f>MASTER_DATA_ESCALATED!DW38/(DW$18*1000)</f>
        <v>0</v>
      </c>
      <c r="DX38" s="95">
        <f>MASTER_DATA_ESCALATED!DX38/(DX$18*1000)</f>
        <v>21.923309392660645</v>
      </c>
      <c r="DY38" s="95">
        <f>MASTER_DATA_ESCALATED!DY38/(DY$18*1000)</f>
        <v>0</v>
      </c>
      <c r="DZ38" s="95">
        <f>MASTER_DATA_ESCALATED!DZ38/(DZ$18*1000)</f>
        <v>0</v>
      </c>
      <c r="EA38" s="95">
        <f>MASTER_DATA_ESCALATED!EA38/(EA$18*1000)</f>
        <v>0</v>
      </c>
      <c r="EB38" s="95">
        <f>MASTER_DATA_ESCALATED!EB38/(EB$18*1000)</f>
        <v>21.147886277601064</v>
      </c>
      <c r="EC38" s="95" t="e">
        <f>MASTER_DATA_ESCALATED!EC38/(EC$18*1000)</f>
        <v>#DIV/0!</v>
      </c>
      <c r="ED38" s="95" t="e">
        <f>MASTER_DATA_ESCALATED!ED38/(ED$18*1000)</f>
        <v>#DIV/0!</v>
      </c>
      <c r="EE38" s="95" t="e">
        <f>MASTER_DATA_ESCALATED!EE38/(EE$18*1000)</f>
        <v>#DIV/0!</v>
      </c>
      <c r="EF38" s="95" t="e">
        <f>MASTER_DATA_ESCALATED!EF38/(EF$18*1000)</f>
        <v>#VALUE!</v>
      </c>
      <c r="EG38" s="95">
        <f>MASTER_DATA_ESCALATED!EG38/(EG$18*1000)</f>
        <v>0</v>
      </c>
      <c r="EH38" s="95">
        <f>MASTER_DATA_ESCALATED!EH38/(EH$18*1000)</f>
        <v>0</v>
      </c>
      <c r="EI38" s="95">
        <f>MASTER_DATA_ESCALATED!EI38/(EI$18*1000)</f>
        <v>0</v>
      </c>
      <c r="EJ38" s="95">
        <f>MASTER_DATA_ESCALATED!EJ38/(EJ$18*1000)</f>
        <v>0</v>
      </c>
      <c r="EK38" s="95">
        <f>MASTER_DATA_ESCALATED!EK38/(EK$18*1000)</f>
        <v>0</v>
      </c>
      <c r="EL38" s="95">
        <f>MASTER_DATA_ESCALATED!EL38/(EL$18*1000)</f>
        <v>0</v>
      </c>
      <c r="EM38" s="95">
        <f>MASTER_DATA_ESCALATED!EM38/(EM$18*1000)</f>
        <v>0</v>
      </c>
      <c r="EN38" s="95">
        <f>MASTER_DATA_ESCALATED!EN38/(EN$18*1000)</f>
        <v>0</v>
      </c>
      <c r="EO38" s="95">
        <f>MASTER_DATA_ESCALATED!EO38/(EO$18*1000)</f>
        <v>0</v>
      </c>
      <c r="EP38" s="95">
        <f>MASTER_DATA_ESCALATED!EP38/(EP$18*1000)</f>
        <v>0</v>
      </c>
      <c r="EQ38" s="95">
        <f>MASTER_DATA_ESCALATED!EQ38/(EQ$18*1000)</f>
        <v>0</v>
      </c>
      <c r="ER38" s="95">
        <f>MASTER_DATA_ESCALATED!ER38/(ER$18*1000)</f>
        <v>0</v>
      </c>
      <c r="ES38" s="95">
        <f>MASTER_DATA_ESCALATED!ES38/(ES$18*1000)</f>
        <v>0</v>
      </c>
      <c r="ET38" s="95">
        <f>MASTER_DATA_ESCALATED!ET38/(ET$18*1000)</f>
        <v>0</v>
      </c>
      <c r="EU38" s="95">
        <f>MASTER_DATA_ESCALATED!EU38/(EU$18*1000)</f>
        <v>0</v>
      </c>
      <c r="EV38" s="95">
        <f>MASTER_DATA_ESCALATED!EV38/(EV$18*1000)</f>
        <v>0</v>
      </c>
      <c r="EW38" s="95">
        <f>MASTER_DATA_ESCALATED!EW38/(EW$18*1000)</f>
        <v>0</v>
      </c>
      <c r="EX38" s="95">
        <f>MASTER_DATA_ESCALATED!EX38/(EX$18*1000)</f>
        <v>0</v>
      </c>
      <c r="EY38" s="95">
        <f>MASTER_DATA_ESCALATED!EY38/(EY$18*1000)</f>
        <v>0</v>
      </c>
      <c r="EZ38" s="95">
        <f>MASTER_DATA_ESCALATED!EZ38/(EZ$18*1000)</f>
        <v>0</v>
      </c>
      <c r="FA38" s="95">
        <f>MASTER_DATA_ESCALATED!FA38/(FA$18*1000)</f>
        <v>0</v>
      </c>
      <c r="FB38" s="95">
        <f>MASTER_DATA_ESCALATED!FB38/(FB$18*1000)</f>
        <v>0</v>
      </c>
      <c r="FC38" s="95">
        <f>MASTER_DATA_ESCALATED!FC38/(FC$18*1000)</f>
        <v>0</v>
      </c>
      <c r="FD38" s="95">
        <f>MASTER_DATA_ESCALATED!FD38/(FD$18*1000)</f>
        <v>0</v>
      </c>
      <c r="FE38" s="95">
        <f>MASTER_DATA_ESCALATED!FE38/(FE$18*1000)</f>
        <v>0</v>
      </c>
      <c r="FF38" s="95">
        <f>MASTER_DATA_ESCALATED!FF38/(FF$18*1000)</f>
        <v>0</v>
      </c>
      <c r="FG38" s="95">
        <f>MASTER_DATA_ESCALATED!FG38/(FG$18*1000)</f>
        <v>0</v>
      </c>
      <c r="FH38" s="95">
        <f>MASTER_DATA_ESCALATED!FH38/(FH$18*1000)</f>
        <v>0</v>
      </c>
      <c r="FI38" s="95">
        <f>MASTER_DATA_ESCALATED!FI38/(FI$18*1000)</f>
        <v>0</v>
      </c>
      <c r="FJ38" s="95">
        <f>MASTER_DATA_ESCALATED!FJ38/(FJ$18*1000)</f>
        <v>0</v>
      </c>
      <c r="FK38" s="95">
        <f>MASTER_DATA_ESCALATED!FK38/(FK$18*1000)</f>
        <v>0</v>
      </c>
      <c r="FL38" s="95">
        <f>MASTER_DATA_ESCALATED!FL38/(FL$18*1000)</f>
        <v>0</v>
      </c>
      <c r="FM38" s="95">
        <f>MASTER_DATA_ESCALATED!FM38/(FM$18*1000)</f>
        <v>0</v>
      </c>
      <c r="FN38" s="95">
        <f>MASTER_DATA_ESCALATED!FN38/(FN$18*1000)</f>
        <v>0</v>
      </c>
      <c r="FO38" s="95">
        <f>MASTER_DATA_ESCALATED!FO38/(FO$18*1000)</f>
        <v>0</v>
      </c>
      <c r="FP38" s="95">
        <f>MASTER_DATA_ESCALATED!FP38/(FP$18*1000)</f>
        <v>0</v>
      </c>
      <c r="FQ38" s="95">
        <f>MASTER_DATA_ESCALATED!FQ38/(FQ$18*1000)</f>
        <v>0</v>
      </c>
      <c r="FR38" s="95">
        <f>MASTER_DATA_ESCALATED!FR38/(FR$18*1000)</f>
        <v>0</v>
      </c>
      <c r="FS38" s="95">
        <f>MASTER_DATA_ESCALATED!FS38/(FS$18*1000)</f>
        <v>0</v>
      </c>
      <c r="FT38" s="95">
        <f>MASTER_DATA_ESCALATED!FT38/(FT$18*1000)</f>
        <v>0</v>
      </c>
      <c r="FU38" s="95">
        <f>MASTER_DATA_ESCALATED!FU38/(FU$18*1000)</f>
        <v>0</v>
      </c>
      <c r="FV38" s="95">
        <f>MASTER_DATA_ESCALATED!FV38/(FV$18*1000)</f>
        <v>0</v>
      </c>
      <c r="FW38" s="95">
        <f>MASTER_DATA_ESCALATED!FW38/(FW$18*1000)</f>
        <v>0</v>
      </c>
      <c r="FX38" s="95">
        <f>MASTER_DATA_ESCALATED!FX38/(FX$18*1000)</f>
        <v>0</v>
      </c>
      <c r="FY38" s="95">
        <f>MASTER_DATA_ESCALATED!FY38/(FY$18*1000)</f>
        <v>0</v>
      </c>
      <c r="FZ38" s="95">
        <f>MASTER_DATA_ESCALATED!FZ38/(FZ$18*1000)</f>
        <v>0</v>
      </c>
      <c r="GA38" s="95">
        <f>MASTER_DATA_ESCALATED!GA38/(GA$18*1000)</f>
        <v>0</v>
      </c>
      <c r="GB38" s="95">
        <f>MASTER_DATA_ESCALATED!GB38/(GB$18*1000)</f>
        <v>0</v>
      </c>
      <c r="GC38" s="95">
        <f>MASTER_DATA_ESCALATED!GC38/(GC$18*1000)</f>
        <v>0</v>
      </c>
      <c r="GD38" s="95">
        <f>MASTER_DATA_ESCALATED!GD38/(GD$18*1000)</f>
        <v>0</v>
      </c>
      <c r="GE38" s="95">
        <f>MASTER_DATA_ESCALATED!GE38/(GE$18*1000)</f>
        <v>0</v>
      </c>
      <c r="GF38" s="95">
        <f>MASTER_DATA_ESCALATED!GF38/(GF$18*1000)</f>
        <v>0</v>
      </c>
      <c r="GG38" s="95">
        <f>MASTER_DATA_ESCALATED!GG38/(GG$18*1000)</f>
        <v>0</v>
      </c>
      <c r="GH38" s="95">
        <f>MASTER_DATA_ESCALATED!GH38/(GH$18*1000)</f>
        <v>0</v>
      </c>
      <c r="GI38" s="95">
        <f>MASTER_DATA_ESCALATED!GI38/(GI$18*1000)</f>
        <v>0</v>
      </c>
      <c r="GJ38" s="95">
        <f>MASTER_DATA_ESCALATED!GJ38/(GJ$18*1000)</f>
        <v>0</v>
      </c>
      <c r="GK38" s="95">
        <f>MASTER_DATA_ESCALATED!GK38/(GK$18*1000)</f>
        <v>0</v>
      </c>
      <c r="GL38" s="95">
        <f>MASTER_DATA_ESCALATED!GL38/(GL$18*1000)</f>
        <v>0</v>
      </c>
      <c r="GM38" s="95">
        <f>MASTER_DATA_ESCALATED!GM38/(GM$18*1000)</f>
        <v>0</v>
      </c>
      <c r="GN38" s="95">
        <f>MASTER_DATA_ESCALATED!GN38/(GN$18*1000)</f>
        <v>0</v>
      </c>
      <c r="GO38" s="95">
        <f>MASTER_DATA_ESCALATED!GO38/(GO$18*1000)</f>
        <v>0</v>
      </c>
      <c r="GP38" s="95">
        <f>MASTER_DATA_ESCALATED!GP38/(GP$18*1000)</f>
        <v>0</v>
      </c>
      <c r="GQ38" s="95">
        <f>MASTER_DATA_ESCALATED!GQ38/(GQ$18*1000)</f>
        <v>0</v>
      </c>
      <c r="GR38" s="95">
        <f>MASTER_DATA_ESCALATED!GR38/(GR$18*1000)</f>
        <v>0</v>
      </c>
      <c r="GS38" s="95">
        <f>MASTER_DATA_ESCALATED!GS38/(GS$18*1000)</f>
        <v>0</v>
      </c>
      <c r="GT38" s="95">
        <f>MASTER_DATA_ESCALATED!GT38/(GT$18*1000)</f>
        <v>0</v>
      </c>
      <c r="GU38" s="95">
        <f>MASTER_DATA_ESCALATED!GU38/(GU$18*1000)</f>
        <v>0</v>
      </c>
      <c r="GV38" s="95">
        <f>MASTER_DATA_ESCALATED!GV38/(GV$18*1000)</f>
        <v>0</v>
      </c>
      <c r="GW38" s="95" t="e">
        <f>MASTER_DATA_ESCALATED!#REF!/(GW$18*1000)</f>
        <v>#REF!</v>
      </c>
      <c r="GX38" s="95" t="e">
        <f>MASTER_DATA_ESCALATED!#REF!/(GX$18*1000)</f>
        <v>#REF!</v>
      </c>
      <c r="GY38" s="95" t="e">
        <f>MASTER_DATA_ESCALATED!#REF!/(GY$18*1000)</f>
        <v>#REF!</v>
      </c>
    </row>
    <row r="39" spans="2:207" s="23" customFormat="1" ht="18.75" collapsed="1" x14ac:dyDescent="0.35">
      <c r="B39" s="182">
        <f t="shared" si="1"/>
        <v>20</v>
      </c>
      <c r="C39" s="53">
        <f t="shared" si="0"/>
        <v>20</v>
      </c>
      <c r="D39" s="73">
        <v>20</v>
      </c>
      <c r="E39" s="53"/>
      <c r="F39" s="53"/>
      <c r="G39" s="74"/>
      <c r="H39" s="39" t="s">
        <v>41</v>
      </c>
      <c r="I39" s="98">
        <f>MASTER_DATA_ESCALATED!I39/(I$18*1000)</f>
        <v>0</v>
      </c>
      <c r="J39" s="98">
        <f>MASTER_DATA_ESCALATED!J39/(J$18*1000)</f>
        <v>0</v>
      </c>
      <c r="K39" s="98">
        <f>MASTER_DATA_ESCALATED!K39/(K$18*1000)</f>
        <v>0</v>
      </c>
      <c r="L39" s="98">
        <f>MASTER_DATA_ESCALATED!L39/(L$18*1000)</f>
        <v>4116.9409130899003</v>
      </c>
      <c r="M39" s="98">
        <f>MASTER_DATA_ESCALATED!M39/(M$18*1000)</f>
        <v>0</v>
      </c>
      <c r="N39" s="98">
        <f>MASTER_DATA_ESCALATED!N39/(N$18*1000)</f>
        <v>0</v>
      </c>
      <c r="O39" s="98">
        <f>MASTER_DATA_ESCALATED!O39/(O$18*1000)</f>
        <v>0</v>
      </c>
      <c r="P39" s="98">
        <f>MASTER_DATA_ESCALATED!P39/(P$18*1000)</f>
        <v>3368.4091270410117</v>
      </c>
      <c r="Q39" s="98">
        <f>MASTER_DATA_ESCALATED!Q39/(Q$18*1000)</f>
        <v>0</v>
      </c>
      <c r="R39" s="98">
        <f>MASTER_DATA_ESCALATED!R39/(R$18*1000)</f>
        <v>0</v>
      </c>
      <c r="S39" s="98">
        <f>MASTER_DATA_ESCALATED!S39/(S$18*1000)</f>
        <v>0</v>
      </c>
      <c r="T39" s="98">
        <f>MASTER_DATA_ESCALATED!T39/(T$18*1000)</f>
        <v>6633.333411277833</v>
      </c>
      <c r="U39" s="98">
        <f>MASTER_DATA_ESCALATED!U39/(U$18*1000)</f>
        <v>0</v>
      </c>
      <c r="V39" s="98">
        <f>MASTER_DATA_ESCALATED!V39/(V$18*1000)</f>
        <v>0</v>
      </c>
      <c r="W39" s="98">
        <f>MASTER_DATA_ESCALATED!W39/(W$18*1000)</f>
        <v>0</v>
      </c>
      <c r="X39" s="98">
        <f>MASTER_DATA_ESCALATED!X39/(X$18*1000)</f>
        <v>5590.3735663866255</v>
      </c>
      <c r="Y39" s="98">
        <f>MASTER_DATA_ESCALATED!Y39/(Y$18*1000)</f>
        <v>0</v>
      </c>
      <c r="Z39" s="98">
        <f>MASTER_DATA_ESCALATED!Z39/(Z$18*1000)</f>
        <v>0</v>
      </c>
      <c r="AA39" s="98">
        <f>MASTER_DATA_ESCALATED!AA39/(AA$18*1000)</f>
        <v>0</v>
      </c>
      <c r="AB39" s="98">
        <f>MASTER_DATA_ESCALATED!AB39/(AB$18*1000)</f>
        <v>4763.8720020944802</v>
      </c>
      <c r="AC39" s="98">
        <f>MASTER_DATA_ESCALATED!AC39/(AC$18*1000)</f>
        <v>0</v>
      </c>
      <c r="AD39" s="98">
        <f>MASTER_DATA_ESCALATED!AD39/(AD$18*1000)</f>
        <v>0</v>
      </c>
      <c r="AE39" s="98">
        <f>MASTER_DATA_ESCALATED!AE39/(AE$18*1000)</f>
        <v>0</v>
      </c>
      <c r="AF39" s="98">
        <f>MASTER_DATA_ESCALATED!AF39/(AF$18*1000)</f>
        <v>3843.6823035586212</v>
      </c>
      <c r="AG39" s="98">
        <f>MASTER_DATA_ESCALATED!AG39/(AG$18*1000)</f>
        <v>0</v>
      </c>
      <c r="AH39" s="98">
        <f>MASTER_DATA_ESCALATED!AH39/(AH$18*1000)</f>
        <v>0</v>
      </c>
      <c r="AI39" s="98">
        <f>MASTER_DATA_ESCALATED!AI39/(AI$18*1000)</f>
        <v>0</v>
      </c>
      <c r="AJ39" s="98">
        <f>MASTER_DATA_ESCALATED!AJ39/(AJ$18*1000)</f>
        <v>8299.4928654921059</v>
      </c>
      <c r="AK39" s="98">
        <f>MASTER_DATA_ESCALATED!AK39/(AK$18*1000)</f>
        <v>0</v>
      </c>
      <c r="AL39" s="98">
        <f>MASTER_DATA_ESCALATED!AL39/(AL$18*1000)</f>
        <v>0</v>
      </c>
      <c r="AM39" s="98">
        <f>MASTER_DATA_ESCALATED!AM39/(AM$18*1000)</f>
        <v>0</v>
      </c>
      <c r="AN39" s="98">
        <f>MASTER_DATA_ESCALATED!AN39/(AN$18*1000)</f>
        <v>6988.5197639733833</v>
      </c>
      <c r="AO39" s="98">
        <f>MASTER_DATA_ESCALATED!AO39/(AO$18*1000)</f>
        <v>0</v>
      </c>
      <c r="AP39" s="98">
        <f>MASTER_DATA_ESCALATED!AP39/(AP$18*1000)</f>
        <v>0</v>
      </c>
      <c r="AQ39" s="98">
        <f>MASTER_DATA_ESCALATED!AQ39/(AQ$18*1000)</f>
        <v>0</v>
      </c>
      <c r="AR39" s="98">
        <f>MASTER_DATA_ESCALATED!AR39/(AR$18*1000)</f>
        <v>4402.2030285730034</v>
      </c>
      <c r="AS39" s="98">
        <f>MASTER_DATA_ESCALATED!AS39/(AS$18*1000)</f>
        <v>0</v>
      </c>
      <c r="AT39" s="98">
        <f>MASTER_DATA_ESCALATED!AT39/(AT$18*1000)</f>
        <v>0</v>
      </c>
      <c r="AU39" s="98">
        <f>MASTER_DATA_ESCALATED!AU39/(AU$18*1000)</f>
        <v>0</v>
      </c>
      <c r="AV39" s="98">
        <f>MASTER_DATA_ESCALATED!AV39/(AV$18*1000)</f>
        <v>2530.4001660301515</v>
      </c>
      <c r="AW39" s="98">
        <f>MASTER_DATA_ESCALATED!AW39/(AW$18*1000)</f>
        <v>0</v>
      </c>
      <c r="AX39" s="98">
        <f>MASTER_DATA_ESCALATED!AX39/(AX$18*1000)</f>
        <v>0</v>
      </c>
      <c r="AY39" s="98">
        <f>MASTER_DATA_ESCALATED!AY39/(AY$18*1000)</f>
        <v>0</v>
      </c>
      <c r="AZ39" s="98">
        <f>MASTER_DATA_ESCALATED!AZ39/(AZ$18*1000)</f>
        <v>12340.033686393617</v>
      </c>
      <c r="BA39" s="98">
        <f>MASTER_DATA_ESCALATED!BA39/(BA$18*1000)</f>
        <v>0</v>
      </c>
      <c r="BB39" s="98">
        <f>MASTER_DATA_ESCALATED!BB39/(BB$18*1000)</f>
        <v>0</v>
      </c>
      <c r="BC39" s="98">
        <f>MASTER_DATA_ESCALATED!BC39/(BC$18*1000)</f>
        <v>0</v>
      </c>
      <c r="BD39" s="98">
        <f>MASTER_DATA_ESCALATED!BD39/(BD$18*1000)</f>
        <v>6239.3428751428401</v>
      </c>
      <c r="BE39" s="98">
        <f>MASTER_DATA_ESCALATED!BE39/(BE$18*1000)</f>
        <v>0</v>
      </c>
      <c r="BF39" s="98">
        <f>MASTER_DATA_ESCALATED!BF39/(BF$18*1000)</f>
        <v>0</v>
      </c>
      <c r="BG39" s="98">
        <f>MASTER_DATA_ESCALATED!BG39/(BG$18*1000)</f>
        <v>0</v>
      </c>
      <c r="BH39" s="98">
        <f>MASTER_DATA_ESCALATED!BH39/(BH$18*1000)</f>
        <v>9738.6568686091941</v>
      </c>
      <c r="BI39" s="98">
        <f>MASTER_DATA_ESCALATED!BI39/(BI$18*1000)</f>
        <v>0</v>
      </c>
      <c r="BJ39" s="98">
        <f>MASTER_DATA_ESCALATED!BJ39/(BJ$18*1000)</f>
        <v>0</v>
      </c>
      <c r="BK39" s="98">
        <f>MASTER_DATA_ESCALATED!BK39/(BK$18*1000)</f>
        <v>0</v>
      </c>
      <c r="BL39" s="98">
        <f>MASTER_DATA_ESCALATED!BL39/(BL$18*1000)</f>
        <v>4704.2664534807127</v>
      </c>
      <c r="BM39" s="98">
        <f>MASTER_DATA_ESCALATED!BM39/(BM$18*1000)</f>
        <v>0</v>
      </c>
      <c r="BN39" s="98">
        <f>MASTER_DATA_ESCALATED!BN39/(BN$18*1000)</f>
        <v>0</v>
      </c>
      <c r="BO39" s="98">
        <f>MASTER_DATA_ESCALATED!BO39/(BO$18*1000)</f>
        <v>0</v>
      </c>
      <c r="BP39" s="98">
        <f>MASTER_DATA_ESCALATED!BP39/(BP$18*1000)</f>
        <v>3311.3136081638659</v>
      </c>
      <c r="BQ39" s="98">
        <f>MASTER_DATA_ESCALATED!BQ39/(BQ$18*1000)</f>
        <v>0</v>
      </c>
      <c r="BR39" s="98">
        <f>MASTER_DATA_ESCALATED!BR39/(BR$18*1000)</f>
        <v>0</v>
      </c>
      <c r="BS39" s="98">
        <f>MASTER_DATA_ESCALATED!BS39/(BS$18*1000)</f>
        <v>0</v>
      </c>
      <c r="BT39" s="98">
        <f>MASTER_DATA_ESCALATED!BT39/(BT$18*1000)</f>
        <v>2523.2600944864339</v>
      </c>
      <c r="BU39" s="98">
        <f>MASTER_DATA_ESCALATED!BU39/(BU$18*1000)</f>
        <v>0</v>
      </c>
      <c r="BV39" s="98">
        <f>MASTER_DATA_ESCALATED!BV39/(BV$18*1000)</f>
        <v>0</v>
      </c>
      <c r="BW39" s="98">
        <f>MASTER_DATA_ESCALATED!BW39/(BW$18*1000)</f>
        <v>0</v>
      </c>
      <c r="BX39" s="98">
        <f>MASTER_DATA_ESCALATED!BX39/(BX$18*1000)</f>
        <v>3044.8152156015562</v>
      </c>
      <c r="BY39" s="98">
        <f>MASTER_DATA_ESCALATED!BY39/(BY$18*1000)</f>
        <v>0</v>
      </c>
      <c r="BZ39" s="98">
        <f>MASTER_DATA_ESCALATED!BZ39/(BZ$18*1000)</f>
        <v>0</v>
      </c>
      <c r="CA39" s="98">
        <f>MASTER_DATA_ESCALATED!CA39/(CA$18*1000)</f>
        <v>0</v>
      </c>
      <c r="CB39" s="98">
        <f>MASTER_DATA_ESCALATED!CB39/(CB$18*1000)</f>
        <v>1893.68353708819</v>
      </c>
      <c r="CC39" s="98">
        <f>MASTER_DATA_ESCALATED!CC39/(CC$18*1000)</f>
        <v>0</v>
      </c>
      <c r="CD39" s="98">
        <f>MASTER_DATA_ESCALATED!CD39/(CD$18*1000)</f>
        <v>0</v>
      </c>
      <c r="CE39" s="98">
        <f>MASTER_DATA_ESCALATED!CE39/(CE$18*1000)</f>
        <v>0</v>
      </c>
      <c r="CF39" s="98">
        <f>MASTER_DATA_ESCALATED!CF39/(CF$18*1000)</f>
        <v>2833.8759243450377</v>
      </c>
      <c r="CG39" s="98">
        <f>MASTER_DATA_ESCALATED!CG39/(CG$18*1000)</f>
        <v>0</v>
      </c>
      <c r="CH39" s="98">
        <f>MASTER_DATA_ESCALATED!CH39/(CH$18*1000)</f>
        <v>0</v>
      </c>
      <c r="CI39" s="98">
        <f>MASTER_DATA_ESCALATED!CI39/(CI$18*1000)</f>
        <v>0</v>
      </c>
      <c r="CJ39" s="98">
        <f>MASTER_DATA_ESCALATED!CJ39/(CJ$18*1000)</f>
        <v>3186.1537567889268</v>
      </c>
      <c r="CK39" s="98">
        <f>MASTER_DATA_ESCALATED!CK39/(CK$18*1000)</f>
        <v>0</v>
      </c>
      <c r="CL39" s="98">
        <f>MASTER_DATA_ESCALATED!CL39/(CL$18*1000)</f>
        <v>0</v>
      </c>
      <c r="CM39" s="98">
        <f>MASTER_DATA_ESCALATED!CM39/(CM$18*1000)</f>
        <v>0</v>
      </c>
      <c r="CN39" s="98">
        <f>MASTER_DATA_ESCALATED!CN39/(CN$18*1000)</f>
        <v>5431.8341527853263</v>
      </c>
      <c r="CO39" s="98">
        <f>MASTER_DATA_ESCALATED!CO39/(CO$18*1000)</f>
        <v>0</v>
      </c>
      <c r="CP39" s="98">
        <f>MASTER_DATA_ESCALATED!CP39/(CP$18*1000)</f>
        <v>0</v>
      </c>
      <c r="CQ39" s="98">
        <f>MASTER_DATA_ESCALATED!CQ39/(CQ$18*1000)</f>
        <v>0</v>
      </c>
      <c r="CR39" s="98">
        <f>MASTER_DATA_ESCALATED!CR39/(CR$18*1000)</f>
        <v>6291.9071018514423</v>
      </c>
      <c r="CS39" s="98">
        <f>MASTER_DATA_ESCALATED!CS39/(CS$18*1000)</f>
        <v>0</v>
      </c>
      <c r="CT39" s="98">
        <f>MASTER_DATA_ESCALATED!CT39/(CT$18*1000)</f>
        <v>0</v>
      </c>
      <c r="CU39" s="98">
        <f>MASTER_DATA_ESCALATED!CU39/(CU$18*1000)</f>
        <v>0</v>
      </c>
      <c r="CV39" s="98">
        <f>MASTER_DATA_ESCALATED!CV39/(CV$18*1000)</f>
        <v>2159.3971529174805</v>
      </c>
      <c r="CW39" s="98">
        <f>MASTER_DATA_ESCALATED!CW39/(CW$18*1000)</f>
        <v>0</v>
      </c>
      <c r="CX39" s="98">
        <f>MASTER_DATA_ESCALATED!CX39/(CX$18*1000)</f>
        <v>0</v>
      </c>
      <c r="CY39" s="98">
        <f>MASTER_DATA_ESCALATED!CY39/(CY$18*1000)</f>
        <v>0</v>
      </c>
      <c r="CZ39" s="98">
        <f>MASTER_DATA_ESCALATED!CZ39/(CZ$18*1000)</f>
        <v>2578.9157590733903</v>
      </c>
      <c r="DA39" s="98" t="e">
        <f>MASTER_DATA_ESCALATED!DA39/(DA$18*1000)</f>
        <v>#DIV/0!</v>
      </c>
      <c r="DB39" s="98" t="e">
        <f>MASTER_DATA_ESCALATED!DB39/(DB$18*1000)</f>
        <v>#DIV/0!</v>
      </c>
      <c r="DC39" s="98" t="e">
        <f>MASTER_DATA_ESCALATED!DC39/(DC$18*1000)</f>
        <v>#DIV/0!</v>
      </c>
      <c r="DD39" s="98" t="e">
        <f>MASTER_DATA_ESCALATED!DD39/(DD$18*1000)</f>
        <v>#N/A</v>
      </c>
      <c r="DE39" s="98">
        <f>MASTER_DATA_ESCALATED!DE39/(DE$18*1000)</f>
        <v>0</v>
      </c>
      <c r="DF39" s="98">
        <f>MASTER_DATA_ESCALATED!DF39/(DF$18*1000)</f>
        <v>0</v>
      </c>
      <c r="DG39" s="98">
        <f>MASTER_DATA_ESCALATED!DG39/(DG$18*1000)</f>
        <v>0</v>
      </c>
      <c r="DH39" s="98">
        <f>MASTER_DATA_ESCALATED!DH39/(DH$18*1000)</f>
        <v>3942.4904218403331</v>
      </c>
      <c r="DI39" s="98">
        <f>MASTER_DATA_ESCALATED!DI39/(DI$18*1000)</f>
        <v>0</v>
      </c>
      <c r="DJ39" s="98">
        <f>MASTER_DATA_ESCALATED!DJ39/(DJ$18*1000)</f>
        <v>0</v>
      </c>
      <c r="DK39" s="98">
        <f>MASTER_DATA_ESCALATED!DK39/(DK$18*1000)</f>
        <v>0</v>
      </c>
      <c r="DL39" s="98">
        <f>MASTER_DATA_ESCALATED!DL39/(DL$18*1000)</f>
        <v>3395.3085347617134</v>
      </c>
      <c r="DM39" s="98">
        <f>MASTER_DATA_ESCALATED!DM39/(DM$18*1000)</f>
        <v>0</v>
      </c>
      <c r="DN39" s="98">
        <f>MASTER_DATA_ESCALATED!DN39/(DN$18*1000)</f>
        <v>0</v>
      </c>
      <c r="DO39" s="98">
        <f>MASTER_DATA_ESCALATED!DO39/(DO$18*1000)</f>
        <v>0</v>
      </c>
      <c r="DP39" s="98">
        <f>MASTER_DATA_ESCALATED!DP39/(DP$18*1000)</f>
        <v>3036.3282541260355</v>
      </c>
      <c r="DQ39" s="98">
        <f>MASTER_DATA_ESCALATED!DQ39/(DQ$18*1000)</f>
        <v>0</v>
      </c>
      <c r="DR39" s="98">
        <f>MASTER_DATA_ESCALATED!DR39/(DR$18*1000)</f>
        <v>0</v>
      </c>
      <c r="DS39" s="98">
        <f>MASTER_DATA_ESCALATED!DS39/(DS$18*1000)</f>
        <v>0</v>
      </c>
      <c r="DT39" s="98">
        <f>MASTER_DATA_ESCALATED!DT39/(DT$18*1000)</f>
        <v>2826.3668234910951</v>
      </c>
      <c r="DU39" s="98">
        <f>MASTER_DATA_ESCALATED!DU39/(DU$18*1000)</f>
        <v>0</v>
      </c>
      <c r="DV39" s="98">
        <f>MASTER_DATA_ESCALATED!DV39/(DV$18*1000)</f>
        <v>0</v>
      </c>
      <c r="DW39" s="98">
        <f>MASTER_DATA_ESCALATED!DW39/(DW$18*1000)</f>
        <v>0</v>
      </c>
      <c r="DX39" s="98">
        <f>MASTER_DATA_ESCALATED!DX39/(DX$18*1000)</f>
        <v>2666.3995493083994</v>
      </c>
      <c r="DY39" s="98">
        <f>MASTER_DATA_ESCALATED!DY39/(DY$18*1000)</f>
        <v>0</v>
      </c>
      <c r="DZ39" s="98">
        <f>MASTER_DATA_ESCALATED!DZ39/(DZ$18*1000)</f>
        <v>0</v>
      </c>
      <c r="EA39" s="98">
        <f>MASTER_DATA_ESCALATED!EA39/(EA$18*1000)</f>
        <v>0</v>
      </c>
      <c r="EB39" s="98">
        <f>MASTER_DATA_ESCALATED!EB39/(EB$18*1000)</f>
        <v>2623.5583143778263</v>
      </c>
      <c r="EC39" s="98" t="e">
        <f>MASTER_DATA_ESCALATED!EC39/(EC$18*1000)</f>
        <v>#DIV/0!</v>
      </c>
      <c r="ED39" s="98" t="e">
        <f>MASTER_DATA_ESCALATED!ED39/(ED$18*1000)</f>
        <v>#DIV/0!</v>
      </c>
      <c r="EE39" s="98" t="e">
        <f>MASTER_DATA_ESCALATED!EE39/(EE$18*1000)</f>
        <v>#DIV/0!</v>
      </c>
      <c r="EF39" s="98" t="e">
        <f>MASTER_DATA_ESCALATED!EF39/(EF$18*1000)</f>
        <v>#VALUE!</v>
      </c>
      <c r="EG39" s="98">
        <f>MASTER_DATA_ESCALATED!EG39/(EG$18*1000)</f>
        <v>0</v>
      </c>
      <c r="EH39" s="98">
        <f>MASTER_DATA_ESCALATED!EH39/(EH$18*1000)</f>
        <v>0</v>
      </c>
      <c r="EI39" s="98">
        <f>MASTER_DATA_ESCALATED!EI39/(EI$18*1000)</f>
        <v>0</v>
      </c>
      <c r="EJ39" s="98">
        <f>MASTER_DATA_ESCALATED!EJ39/(EJ$18*1000)</f>
        <v>3318.5707140659988</v>
      </c>
      <c r="EK39" s="98">
        <f>MASTER_DATA_ESCALATED!EK39/(EK$18*1000)</f>
        <v>0</v>
      </c>
      <c r="EL39" s="98">
        <f>MASTER_DATA_ESCALATED!EL39/(EL$18*1000)</f>
        <v>0</v>
      </c>
      <c r="EM39" s="98">
        <f>MASTER_DATA_ESCALATED!EM39/(EM$18*1000)</f>
        <v>0</v>
      </c>
      <c r="EN39" s="98">
        <f>MASTER_DATA_ESCALATED!EN39/(EN$18*1000)</f>
        <v>4204.1586233650705</v>
      </c>
      <c r="EO39" s="98">
        <f>MASTER_DATA_ESCALATED!EO39/(EO$18*1000)</f>
        <v>0</v>
      </c>
      <c r="EP39" s="98">
        <f>MASTER_DATA_ESCALATED!EP39/(EP$18*1000)</f>
        <v>0</v>
      </c>
      <c r="EQ39" s="98">
        <f>MASTER_DATA_ESCALATED!EQ39/(EQ$18*1000)</f>
        <v>0</v>
      </c>
      <c r="ER39" s="98">
        <f>MASTER_DATA_ESCALATED!ER39/(ER$18*1000)</f>
        <v>2383.0095212521555</v>
      </c>
      <c r="ES39" s="98">
        <f>MASTER_DATA_ESCALATED!ES39/(ES$18*1000)</f>
        <v>0</v>
      </c>
      <c r="ET39" s="98">
        <f>MASTER_DATA_ESCALATED!ET39/(ET$18*1000)</f>
        <v>0</v>
      </c>
      <c r="EU39" s="98">
        <f>MASTER_DATA_ESCALATED!EU39/(EU$18*1000)</f>
        <v>0</v>
      </c>
      <c r="EV39" s="98">
        <f>MASTER_DATA_ESCALATED!EV39/(EV$18*1000)</f>
        <v>2383.0095212521555</v>
      </c>
      <c r="EW39" s="98">
        <f>MASTER_DATA_ESCALATED!EW39/(EW$18*1000)</f>
        <v>0</v>
      </c>
      <c r="EX39" s="98">
        <f>MASTER_DATA_ESCALATED!EX39/(EX$18*1000)</f>
        <v>0</v>
      </c>
      <c r="EY39" s="98">
        <f>MASTER_DATA_ESCALATED!EY39/(EY$18*1000)</f>
        <v>0</v>
      </c>
      <c r="EZ39" s="98">
        <f>MASTER_DATA_ESCALATED!EZ39/(EZ$18*1000)</f>
        <v>964.88329780144863</v>
      </c>
      <c r="FA39" s="98">
        <f>MASTER_DATA_ESCALATED!FA39/(FA$18*1000)</f>
        <v>0</v>
      </c>
      <c r="FB39" s="98">
        <f>MASTER_DATA_ESCALATED!FB39/(FB$18*1000)</f>
        <v>0</v>
      </c>
      <c r="FC39" s="98">
        <f>MASTER_DATA_ESCALATED!FC39/(FC$18*1000)</f>
        <v>0</v>
      </c>
      <c r="FD39" s="98">
        <f>MASTER_DATA_ESCALATED!FD39/(FD$18*1000)</f>
        <v>903.33313090280853</v>
      </c>
      <c r="FE39" s="98">
        <f>MASTER_DATA_ESCALATED!FE39/(FE$18*1000)</f>
        <v>0</v>
      </c>
      <c r="FF39" s="98">
        <f>MASTER_DATA_ESCALATED!FF39/(FF$18*1000)</f>
        <v>0</v>
      </c>
      <c r="FG39" s="98">
        <f>MASTER_DATA_ESCALATED!FG39/(FG$18*1000)</f>
        <v>0</v>
      </c>
      <c r="FH39" s="98">
        <f>MASTER_DATA_ESCALATED!FH39/(FH$18*1000)</f>
        <v>852.71845282812637</v>
      </c>
      <c r="FI39" s="98">
        <f>MASTER_DATA_ESCALATED!FI39/(FI$18*1000)</f>
        <v>0</v>
      </c>
      <c r="FJ39" s="98">
        <f>MASTER_DATA_ESCALATED!FJ39/(FJ$18*1000)</f>
        <v>0</v>
      </c>
      <c r="FK39" s="98">
        <f>MASTER_DATA_ESCALATED!FK39/(FK$18*1000)</f>
        <v>0</v>
      </c>
      <c r="FL39" s="98">
        <f>MASTER_DATA_ESCALATED!FL39/(FL$18*1000)</f>
        <v>1642.226175472267</v>
      </c>
      <c r="FM39" s="98">
        <f>MASTER_DATA_ESCALATED!FM39/(FM$18*1000)</f>
        <v>0</v>
      </c>
      <c r="FN39" s="98">
        <f>MASTER_DATA_ESCALATED!FN39/(FN$18*1000)</f>
        <v>0</v>
      </c>
      <c r="FO39" s="98">
        <f>MASTER_DATA_ESCALATED!FO39/(FO$18*1000)</f>
        <v>0</v>
      </c>
      <c r="FP39" s="98">
        <f>MASTER_DATA_ESCALATED!FP39/(FP$18*1000)</f>
        <v>3532.4245033535126</v>
      </c>
      <c r="FQ39" s="98">
        <f>MASTER_DATA_ESCALATED!FQ39/(FQ$18*1000)</f>
        <v>0</v>
      </c>
      <c r="FR39" s="98">
        <f>MASTER_DATA_ESCALATED!FR39/(FR$18*1000)</f>
        <v>0</v>
      </c>
      <c r="FS39" s="98">
        <f>MASTER_DATA_ESCALATED!FS39/(FS$18*1000)</f>
        <v>0</v>
      </c>
      <c r="FT39" s="98">
        <f>MASTER_DATA_ESCALATED!FT39/(FT$18*1000)</f>
        <v>3245.257568305683</v>
      </c>
      <c r="FU39" s="98">
        <f>MASTER_DATA_ESCALATED!FU39/(FU$18*1000)</f>
        <v>0</v>
      </c>
      <c r="FV39" s="98">
        <f>MASTER_DATA_ESCALATED!FV39/(FV$18*1000)</f>
        <v>0</v>
      </c>
      <c r="FW39" s="98">
        <f>MASTER_DATA_ESCALATED!FW39/(FW$18*1000)</f>
        <v>0</v>
      </c>
      <c r="FX39" s="98">
        <f>MASTER_DATA_ESCALATED!FX39/(FX$18*1000)</f>
        <v>3075.8019118021684</v>
      </c>
      <c r="FY39" s="98">
        <f>MASTER_DATA_ESCALATED!FY39/(FY$18*1000)</f>
        <v>0</v>
      </c>
      <c r="FZ39" s="98">
        <f>MASTER_DATA_ESCALATED!FZ39/(FZ$18*1000)</f>
        <v>0</v>
      </c>
      <c r="GA39" s="98">
        <f>MASTER_DATA_ESCALATED!GA39/(GA$18*1000)</f>
        <v>0</v>
      </c>
      <c r="GB39" s="98">
        <f>MASTER_DATA_ESCALATED!GB39/(GB$18*1000)</f>
        <v>3398.5922164429035</v>
      </c>
      <c r="GC39" s="98">
        <f>MASTER_DATA_ESCALATED!GC39/(GC$18*1000)</f>
        <v>0</v>
      </c>
      <c r="GD39" s="98">
        <f>MASTER_DATA_ESCALATED!GD39/(GD$18*1000)</f>
        <v>0</v>
      </c>
      <c r="GE39" s="98">
        <f>MASTER_DATA_ESCALATED!GE39/(GE$18*1000)</f>
        <v>0</v>
      </c>
      <c r="GF39" s="98">
        <f>MASTER_DATA_ESCALATED!GF39/(GF$18*1000)</f>
        <v>3542.0198774441792</v>
      </c>
      <c r="GG39" s="98">
        <f>MASTER_DATA_ESCALATED!GG39/(GG$18*1000)</f>
        <v>0</v>
      </c>
      <c r="GH39" s="98">
        <f>MASTER_DATA_ESCALATED!GH39/(GH$18*1000)</f>
        <v>0</v>
      </c>
      <c r="GI39" s="98">
        <f>MASTER_DATA_ESCALATED!GI39/(GI$18*1000)</f>
        <v>0</v>
      </c>
      <c r="GJ39" s="98">
        <f>MASTER_DATA_ESCALATED!GJ39/(GJ$18*1000)</f>
        <v>3326.9059895857627</v>
      </c>
      <c r="GK39" s="98">
        <f>MASTER_DATA_ESCALATED!GK39/(GK$18*1000)</f>
        <v>0</v>
      </c>
      <c r="GL39" s="98">
        <f>MASTER_DATA_ESCALATED!GL39/(GL$18*1000)</f>
        <v>0</v>
      </c>
      <c r="GM39" s="98">
        <f>MASTER_DATA_ESCALATED!GM39/(GM$18*1000)</f>
        <v>0</v>
      </c>
      <c r="GN39" s="98">
        <f>MASTER_DATA_ESCALATED!GN39/(GN$18*1000)</f>
        <v>2812.5234856558959</v>
      </c>
      <c r="GO39" s="98">
        <f>MASTER_DATA_ESCALATED!GO39/(GO$18*1000)</f>
        <v>0</v>
      </c>
      <c r="GP39" s="98">
        <f>MASTER_DATA_ESCALATED!GP39/(GP$18*1000)</f>
        <v>0</v>
      </c>
      <c r="GQ39" s="98">
        <f>MASTER_DATA_ESCALATED!GQ39/(GQ$18*1000)</f>
        <v>0</v>
      </c>
      <c r="GR39" s="98">
        <f>MASTER_DATA_ESCALATED!GR39/(GR$18*1000)</f>
        <v>2563.7689892788649</v>
      </c>
      <c r="GS39" s="98">
        <f>MASTER_DATA_ESCALATED!GS39/(GS$18*1000)</f>
        <v>0</v>
      </c>
      <c r="GT39" s="98">
        <f>MASTER_DATA_ESCALATED!GT39/(GT$18*1000)</f>
        <v>0</v>
      </c>
      <c r="GU39" s="98">
        <f>MASTER_DATA_ESCALATED!GU39/(GU$18*1000)</f>
        <v>0</v>
      </c>
      <c r="GV39" s="98">
        <f>MASTER_DATA_ESCALATED!GV39/(GV$18*1000)</f>
        <v>2393.9505583923701</v>
      </c>
      <c r="GW39" s="98" t="e">
        <f>MASTER_DATA_ESCALATED!#REF!/(GW$18*1000)</f>
        <v>#REF!</v>
      </c>
      <c r="GX39" s="98" t="e">
        <f>MASTER_DATA_ESCALATED!#REF!/(GX$18*1000)</f>
        <v>#REF!</v>
      </c>
      <c r="GY39" s="98" t="e">
        <f>MASTER_DATA_ESCALATED!#REF!/(GY$18*1000)</f>
        <v>#REF!</v>
      </c>
    </row>
    <row r="40" spans="2:207" s="25" customFormat="1" ht="17.25" hidden="1" outlineLevel="1" x14ac:dyDescent="0.3">
      <c r="B40" s="183">
        <f t="shared" si="1"/>
        <v>20</v>
      </c>
      <c r="C40" s="51">
        <f t="shared" si="0"/>
        <v>21</v>
      </c>
      <c r="D40" s="75"/>
      <c r="E40" s="51">
        <v>21</v>
      </c>
      <c r="F40" s="51"/>
      <c r="G40" s="76"/>
      <c r="H40" s="37" t="s">
        <v>42</v>
      </c>
      <c r="I40" s="96">
        <f>MASTER_DATA_ESCALATED!I40/(I$18*1000)</f>
        <v>0</v>
      </c>
      <c r="J40" s="96">
        <f>MASTER_DATA_ESCALATED!J40/(J$18*1000)</f>
        <v>0</v>
      </c>
      <c r="K40" s="96">
        <f>MASTER_DATA_ESCALATED!K40/(K$18*1000)</f>
        <v>0</v>
      </c>
      <c r="L40" s="96">
        <f>MASTER_DATA_ESCALATED!L40/(L$18*1000)</f>
        <v>646.45858500202212</v>
      </c>
      <c r="M40" s="96">
        <f>MASTER_DATA_ESCALATED!M40/(M$18*1000)</f>
        <v>0</v>
      </c>
      <c r="N40" s="96">
        <f>MASTER_DATA_ESCALATED!N40/(N$18*1000)</f>
        <v>0</v>
      </c>
      <c r="O40" s="96">
        <f>MASTER_DATA_ESCALATED!O40/(O$18*1000)</f>
        <v>0</v>
      </c>
      <c r="P40" s="96">
        <f>MASTER_DATA_ESCALATED!P40/(P$18*1000)</f>
        <v>458.99997645770031</v>
      </c>
      <c r="Q40" s="96">
        <f>MASTER_DATA_ESCALATED!Q40/(Q$18*1000)</f>
        <v>0</v>
      </c>
      <c r="R40" s="96">
        <f>MASTER_DATA_ESCALATED!R40/(R$18*1000)</f>
        <v>0</v>
      </c>
      <c r="S40" s="96">
        <f>MASTER_DATA_ESCALATED!S40/(S$18*1000)</f>
        <v>0</v>
      </c>
      <c r="T40" s="96">
        <f>MASTER_DATA_ESCALATED!T40/(T$18*1000)</f>
        <v>1030.6368321941047</v>
      </c>
      <c r="U40" s="96">
        <f>MASTER_DATA_ESCALATED!U40/(U$18*1000)</f>
        <v>0</v>
      </c>
      <c r="V40" s="96">
        <f>MASTER_DATA_ESCALATED!V40/(V$18*1000)</f>
        <v>0</v>
      </c>
      <c r="W40" s="96">
        <f>MASTER_DATA_ESCALATED!W40/(W$18*1000)</f>
        <v>0</v>
      </c>
      <c r="X40" s="96">
        <f>MASTER_DATA_ESCALATED!X40/(X$18*1000)</f>
        <v>731.74826522318017</v>
      </c>
      <c r="Y40" s="96">
        <f>MASTER_DATA_ESCALATED!Y40/(Y$18*1000)</f>
        <v>0</v>
      </c>
      <c r="Z40" s="96">
        <f>MASTER_DATA_ESCALATED!Z40/(Z$18*1000)</f>
        <v>0</v>
      </c>
      <c r="AA40" s="96">
        <f>MASTER_DATA_ESCALATED!AA40/(AA$18*1000)</f>
        <v>0</v>
      </c>
      <c r="AB40" s="96">
        <f>MASTER_DATA_ESCALATED!AB40/(AB$18*1000)</f>
        <v>846.00386237482837</v>
      </c>
      <c r="AC40" s="96">
        <f>MASTER_DATA_ESCALATED!AC40/(AC$18*1000)</f>
        <v>0</v>
      </c>
      <c r="AD40" s="96">
        <f>MASTER_DATA_ESCALATED!AD40/(AD$18*1000)</f>
        <v>0</v>
      </c>
      <c r="AE40" s="96">
        <f>MASTER_DATA_ESCALATED!AE40/(AE$18*1000)</f>
        <v>0</v>
      </c>
      <c r="AF40" s="96">
        <f>MASTER_DATA_ESCALATED!AF40/(AF$18*1000)</f>
        <v>600.66749778844621</v>
      </c>
      <c r="AG40" s="96">
        <f>MASTER_DATA_ESCALATED!AG40/(AG$18*1000)</f>
        <v>0</v>
      </c>
      <c r="AH40" s="96">
        <f>MASTER_DATA_ESCALATED!AH40/(AH$18*1000)</f>
        <v>0</v>
      </c>
      <c r="AI40" s="96">
        <f>MASTER_DATA_ESCALATED!AI40/(AI$18*1000)</f>
        <v>0</v>
      </c>
      <c r="AJ40" s="96">
        <f>MASTER_DATA_ESCALATED!AJ40/(AJ$18*1000)</f>
        <v>1348.7555674353503</v>
      </c>
      <c r="AK40" s="96">
        <f>MASTER_DATA_ESCALATED!AK40/(AK$18*1000)</f>
        <v>0</v>
      </c>
      <c r="AL40" s="96">
        <f>MASTER_DATA_ESCALATED!AL40/(AL$18*1000)</f>
        <v>0</v>
      </c>
      <c r="AM40" s="96">
        <f>MASTER_DATA_ESCALATED!AM40/(AM$18*1000)</f>
        <v>0</v>
      </c>
      <c r="AN40" s="96">
        <f>MASTER_DATA_ESCALATED!AN40/(AN$18*1000)</f>
        <v>957.59172426704515</v>
      </c>
      <c r="AO40" s="96">
        <f>MASTER_DATA_ESCALATED!AO40/(AO$18*1000)</f>
        <v>0</v>
      </c>
      <c r="AP40" s="96">
        <f>MASTER_DATA_ESCALATED!AP40/(AP$18*1000)</f>
        <v>0</v>
      </c>
      <c r="AQ40" s="96">
        <f>MASTER_DATA_ESCALATED!AQ40/(AQ$18*1000)</f>
        <v>0</v>
      </c>
      <c r="AR40" s="96">
        <f>MASTER_DATA_ESCALATED!AR40/(AR$18*1000)</f>
        <v>1490.5096868396784</v>
      </c>
      <c r="AS40" s="96">
        <f>MASTER_DATA_ESCALATED!AS40/(AS$18*1000)</f>
        <v>0</v>
      </c>
      <c r="AT40" s="96">
        <f>MASTER_DATA_ESCALATED!AT40/(AT$18*1000)</f>
        <v>0</v>
      </c>
      <c r="AU40" s="96">
        <f>MASTER_DATA_ESCALATED!AU40/(AU$18*1000)</f>
        <v>0</v>
      </c>
      <c r="AV40" s="96">
        <f>MASTER_DATA_ESCALATED!AV40/(AV$18*1000)</f>
        <v>860.79822999655846</v>
      </c>
      <c r="AW40" s="96">
        <f>MASTER_DATA_ESCALATED!AW40/(AW$18*1000)</f>
        <v>0</v>
      </c>
      <c r="AX40" s="96">
        <f>MASTER_DATA_ESCALATED!AX40/(AX$18*1000)</f>
        <v>0</v>
      </c>
      <c r="AY40" s="96">
        <f>MASTER_DATA_ESCALATED!AY40/(AY$18*1000)</f>
        <v>0</v>
      </c>
      <c r="AZ40" s="96">
        <f>MASTER_DATA_ESCALATED!AZ40/(AZ$18*1000)</f>
        <v>3743.6057250857039</v>
      </c>
      <c r="BA40" s="96">
        <f>MASTER_DATA_ESCALATED!BA40/(BA$18*1000)</f>
        <v>0</v>
      </c>
      <c r="BB40" s="96">
        <f>MASTER_DATA_ESCALATED!BB40/(BB$18*1000)</f>
        <v>0</v>
      </c>
      <c r="BC40" s="96">
        <f>MASTER_DATA_ESCALATED!BC40/(BC$18*1000)</f>
        <v>0</v>
      </c>
      <c r="BD40" s="96">
        <f>MASTER_DATA_ESCALATED!BD40/(BD$18*1000)</f>
        <v>2160.66132898465</v>
      </c>
      <c r="BE40" s="96">
        <f>MASTER_DATA_ESCALATED!BE40/(BE$18*1000)</f>
        <v>0</v>
      </c>
      <c r="BF40" s="96">
        <f>MASTER_DATA_ESCALATED!BF40/(BF$18*1000)</f>
        <v>0</v>
      </c>
      <c r="BG40" s="96">
        <f>MASTER_DATA_ESCALATED!BG40/(BG$18*1000)</f>
        <v>0</v>
      </c>
      <c r="BH40" s="96">
        <f>MASTER_DATA_ESCALATED!BH40/(BH$18*1000)</f>
        <v>990.3718849433078</v>
      </c>
      <c r="BI40" s="96">
        <f>MASTER_DATA_ESCALATED!BI40/(BI$18*1000)</f>
        <v>0</v>
      </c>
      <c r="BJ40" s="96">
        <f>MASTER_DATA_ESCALATED!BJ40/(BJ$18*1000)</f>
        <v>0</v>
      </c>
      <c r="BK40" s="96">
        <f>MASTER_DATA_ESCALATED!BK40/(BK$18*1000)</f>
        <v>0</v>
      </c>
      <c r="BL40" s="96">
        <f>MASTER_DATA_ESCALATED!BL40/(BL$18*1000)</f>
        <v>618.98242808956741</v>
      </c>
      <c r="BM40" s="96">
        <f>MASTER_DATA_ESCALATED!BM40/(BM$18*1000)</f>
        <v>0</v>
      </c>
      <c r="BN40" s="96">
        <f>MASTER_DATA_ESCALATED!BN40/(BN$18*1000)</f>
        <v>0</v>
      </c>
      <c r="BO40" s="96">
        <f>MASTER_DATA_ESCALATED!BO40/(BO$18*1000)</f>
        <v>0</v>
      </c>
      <c r="BP40" s="96">
        <f>MASTER_DATA_ESCALATED!BP40/(BP$18*1000)</f>
        <v>828.90305219096786</v>
      </c>
      <c r="BQ40" s="96">
        <f>MASTER_DATA_ESCALATED!BQ40/(BQ$18*1000)</f>
        <v>0</v>
      </c>
      <c r="BR40" s="96">
        <f>MASTER_DATA_ESCALATED!BR40/(BR$18*1000)</f>
        <v>0</v>
      </c>
      <c r="BS40" s="96">
        <f>MASTER_DATA_ESCALATED!BS40/(BS$18*1000)</f>
        <v>0</v>
      </c>
      <c r="BT40" s="96">
        <f>MASTER_DATA_ESCALATED!BT40/(BT$18*1000)</f>
        <v>547.14153434809714</v>
      </c>
      <c r="BU40" s="96">
        <f>MASTER_DATA_ESCALATED!BU40/(BU$18*1000)</f>
        <v>0</v>
      </c>
      <c r="BV40" s="96">
        <f>MASTER_DATA_ESCALATED!BV40/(BV$18*1000)</f>
        <v>0</v>
      </c>
      <c r="BW40" s="96">
        <f>MASTER_DATA_ESCALATED!BW40/(BW$18*1000)</f>
        <v>0</v>
      </c>
      <c r="BX40" s="96">
        <f>MASTER_DATA_ESCALATED!BX40/(BX$18*1000)</f>
        <v>719.6733553821764</v>
      </c>
      <c r="BY40" s="96">
        <f>MASTER_DATA_ESCALATED!BY40/(BY$18*1000)</f>
        <v>0</v>
      </c>
      <c r="BZ40" s="96">
        <f>MASTER_DATA_ESCALATED!BZ40/(BZ$18*1000)</f>
        <v>0</v>
      </c>
      <c r="CA40" s="96">
        <f>MASTER_DATA_ESCALATED!CA40/(CA$18*1000)</f>
        <v>0</v>
      </c>
      <c r="CB40" s="96">
        <f>MASTER_DATA_ESCALATED!CB40/(CB$18*1000)</f>
        <v>540.23606366032834</v>
      </c>
      <c r="CC40" s="96">
        <f>MASTER_DATA_ESCALATED!CC40/(CC$18*1000)</f>
        <v>0</v>
      </c>
      <c r="CD40" s="96">
        <f>MASTER_DATA_ESCALATED!CD40/(CD$18*1000)</f>
        <v>0</v>
      </c>
      <c r="CE40" s="96">
        <f>MASTER_DATA_ESCALATED!CE40/(CE$18*1000)</f>
        <v>0</v>
      </c>
      <c r="CF40" s="96">
        <f>MASTER_DATA_ESCALATED!CF40/(CF$18*1000)</f>
        <v>742.42693499528696</v>
      </c>
      <c r="CG40" s="96">
        <f>MASTER_DATA_ESCALATED!CG40/(CG$18*1000)</f>
        <v>0</v>
      </c>
      <c r="CH40" s="96">
        <f>MASTER_DATA_ESCALATED!CH40/(CH$18*1000)</f>
        <v>0</v>
      </c>
      <c r="CI40" s="96">
        <f>MASTER_DATA_ESCALATED!CI40/(CI$18*1000)</f>
        <v>0</v>
      </c>
      <c r="CJ40" s="96">
        <f>MASTER_DATA_ESCALATED!CJ40/(CJ$18*1000)</f>
        <v>1097.6219222287862</v>
      </c>
      <c r="CK40" s="96">
        <f>MASTER_DATA_ESCALATED!CK40/(CK$18*1000)</f>
        <v>0</v>
      </c>
      <c r="CL40" s="96">
        <f>MASTER_DATA_ESCALATED!CL40/(CL$18*1000)</f>
        <v>0</v>
      </c>
      <c r="CM40" s="96">
        <f>MASTER_DATA_ESCALATED!CM40/(CM$18*1000)</f>
        <v>0</v>
      </c>
      <c r="CN40" s="96">
        <f>MASTER_DATA_ESCALATED!CN40/(CN$18*1000)</f>
        <v>609.17766199461607</v>
      </c>
      <c r="CO40" s="96">
        <f>MASTER_DATA_ESCALATED!CO40/(CO$18*1000)</f>
        <v>0</v>
      </c>
      <c r="CP40" s="96">
        <f>MASTER_DATA_ESCALATED!CP40/(CP$18*1000)</f>
        <v>0</v>
      </c>
      <c r="CQ40" s="96">
        <f>MASTER_DATA_ESCALATED!CQ40/(CQ$18*1000)</f>
        <v>0</v>
      </c>
      <c r="CR40" s="96">
        <f>MASTER_DATA_ESCALATED!CR40/(CR$18*1000)</f>
        <v>585.74775191790013</v>
      </c>
      <c r="CS40" s="96">
        <f>MASTER_DATA_ESCALATED!CS40/(CS$18*1000)</f>
        <v>0</v>
      </c>
      <c r="CT40" s="96">
        <f>MASTER_DATA_ESCALATED!CT40/(CT$18*1000)</f>
        <v>0</v>
      </c>
      <c r="CU40" s="96">
        <f>MASTER_DATA_ESCALATED!CU40/(CU$18*1000)</f>
        <v>0</v>
      </c>
      <c r="CV40" s="96">
        <f>MASTER_DATA_ESCALATED!CV40/(CV$18*1000)</f>
        <v>808.78929433908536</v>
      </c>
      <c r="CW40" s="96">
        <f>MASTER_DATA_ESCALATED!CW40/(CW$18*1000)</f>
        <v>0</v>
      </c>
      <c r="CX40" s="96">
        <f>MASTER_DATA_ESCALATED!CX40/(CX$18*1000)</f>
        <v>0</v>
      </c>
      <c r="CY40" s="96">
        <f>MASTER_DATA_ESCALATED!CY40/(CY$18*1000)</f>
        <v>0</v>
      </c>
      <c r="CZ40" s="96">
        <f>MASTER_DATA_ESCALATED!CZ40/(CZ$18*1000)</f>
        <v>1093.0649758499894</v>
      </c>
      <c r="DA40" s="96" t="e">
        <f>MASTER_DATA_ESCALATED!DA40/(DA$18*1000)</f>
        <v>#DIV/0!</v>
      </c>
      <c r="DB40" s="96" t="e">
        <f>MASTER_DATA_ESCALATED!DB40/(DB$18*1000)</f>
        <v>#DIV/0!</v>
      </c>
      <c r="DC40" s="96" t="e">
        <f>MASTER_DATA_ESCALATED!DC40/(DC$18*1000)</f>
        <v>#DIV/0!</v>
      </c>
      <c r="DD40" s="96" t="e">
        <f>MASTER_DATA_ESCALATED!DD40/(DD$18*1000)</f>
        <v>#N/A</v>
      </c>
      <c r="DE40" s="96">
        <f>MASTER_DATA_ESCALATED!DE40/(DE$18*1000)</f>
        <v>0</v>
      </c>
      <c r="DF40" s="96">
        <f>MASTER_DATA_ESCALATED!DF40/(DF$18*1000)</f>
        <v>0</v>
      </c>
      <c r="DG40" s="96">
        <f>MASTER_DATA_ESCALATED!DG40/(DG$18*1000)</f>
        <v>0</v>
      </c>
      <c r="DH40" s="96">
        <f>MASTER_DATA_ESCALATED!DH40/(DH$18*1000)</f>
        <v>551.10430284818108</v>
      </c>
      <c r="DI40" s="96">
        <f>MASTER_DATA_ESCALATED!DI40/(DI$18*1000)</f>
        <v>0</v>
      </c>
      <c r="DJ40" s="96">
        <f>MASTER_DATA_ESCALATED!DJ40/(DJ$18*1000)</f>
        <v>0</v>
      </c>
      <c r="DK40" s="96">
        <f>MASTER_DATA_ESCALATED!DK40/(DK$18*1000)</f>
        <v>0</v>
      </c>
      <c r="DL40" s="96">
        <f>MASTER_DATA_ESCALATED!DL40/(DL$18*1000)</f>
        <v>357.45593843709531</v>
      </c>
      <c r="DM40" s="96">
        <f>MASTER_DATA_ESCALATED!DM40/(DM$18*1000)</f>
        <v>0</v>
      </c>
      <c r="DN40" s="96">
        <f>MASTER_DATA_ESCALATED!DN40/(DN$18*1000)</f>
        <v>0</v>
      </c>
      <c r="DO40" s="96">
        <f>MASTER_DATA_ESCALATED!DO40/(DO$18*1000)</f>
        <v>0</v>
      </c>
      <c r="DP40" s="96">
        <f>MASTER_DATA_ESCALATED!DP40/(DP$18*1000)</f>
        <v>253.58458668225768</v>
      </c>
      <c r="DQ40" s="96">
        <f>MASTER_DATA_ESCALATED!DQ40/(DQ$18*1000)</f>
        <v>0</v>
      </c>
      <c r="DR40" s="96">
        <f>MASTER_DATA_ESCALATED!DR40/(DR$18*1000)</f>
        <v>0</v>
      </c>
      <c r="DS40" s="96">
        <f>MASTER_DATA_ESCALATED!DS40/(DS$18*1000)</f>
        <v>0</v>
      </c>
      <c r="DT40" s="96">
        <f>MASTER_DATA_ESCALATED!DT40/(DT$18*1000)</f>
        <v>206.18038174361214</v>
      </c>
      <c r="DU40" s="96">
        <f>MASTER_DATA_ESCALATED!DU40/(DU$18*1000)</f>
        <v>0</v>
      </c>
      <c r="DV40" s="96">
        <f>MASTER_DATA_ESCALATED!DV40/(DV$18*1000)</f>
        <v>0</v>
      </c>
      <c r="DW40" s="96">
        <f>MASTER_DATA_ESCALATED!DW40/(DW$18*1000)</f>
        <v>0</v>
      </c>
      <c r="DX40" s="96">
        <f>MASTER_DATA_ESCALATED!DX40/(DX$18*1000)</f>
        <v>181.22963590905383</v>
      </c>
      <c r="DY40" s="96">
        <f>MASTER_DATA_ESCALATED!DY40/(DY$18*1000)</f>
        <v>0</v>
      </c>
      <c r="DZ40" s="96">
        <f>MASTER_DATA_ESCALATED!DZ40/(DZ$18*1000)</f>
        <v>0</v>
      </c>
      <c r="EA40" s="96">
        <f>MASTER_DATA_ESCALATED!EA40/(EA$18*1000)</f>
        <v>0</v>
      </c>
      <c r="EB40" s="96">
        <f>MASTER_DATA_ESCALATED!EB40/(EB$18*1000)</f>
        <v>177.03182458412184</v>
      </c>
      <c r="EC40" s="96" t="e">
        <f>MASTER_DATA_ESCALATED!EC40/(EC$18*1000)</f>
        <v>#DIV/0!</v>
      </c>
      <c r="ED40" s="96" t="e">
        <f>MASTER_DATA_ESCALATED!ED40/(ED$18*1000)</f>
        <v>#DIV/0!</v>
      </c>
      <c r="EE40" s="96" t="e">
        <f>MASTER_DATA_ESCALATED!EE40/(EE$18*1000)</f>
        <v>#DIV/0!</v>
      </c>
      <c r="EF40" s="96" t="e">
        <f>MASTER_DATA_ESCALATED!EF40/(EF$18*1000)</f>
        <v>#VALUE!</v>
      </c>
      <c r="EG40" s="96">
        <f>MASTER_DATA_ESCALATED!EG40/(EG$18*1000)</f>
        <v>0</v>
      </c>
      <c r="EH40" s="96">
        <f>MASTER_DATA_ESCALATED!EH40/(EH$18*1000)</f>
        <v>0</v>
      </c>
      <c r="EI40" s="96">
        <f>MASTER_DATA_ESCALATED!EI40/(EI$18*1000)</f>
        <v>0</v>
      </c>
      <c r="EJ40" s="96">
        <f>MASTER_DATA_ESCALATED!EJ40/(EJ$18*1000)</f>
        <v>1125.0559851975245</v>
      </c>
      <c r="EK40" s="96">
        <f>MASTER_DATA_ESCALATED!EK40/(EK$18*1000)</f>
        <v>0</v>
      </c>
      <c r="EL40" s="96">
        <f>MASTER_DATA_ESCALATED!EL40/(EL$18*1000)</f>
        <v>0</v>
      </c>
      <c r="EM40" s="96">
        <f>MASTER_DATA_ESCALATED!EM40/(EM$18*1000)</f>
        <v>0</v>
      </c>
      <c r="EN40" s="96">
        <f>MASTER_DATA_ESCALATED!EN40/(EN$18*1000)</f>
        <v>1132.8755398458063</v>
      </c>
      <c r="EO40" s="96">
        <f>MASTER_DATA_ESCALATED!EO40/(EO$18*1000)</f>
        <v>0</v>
      </c>
      <c r="EP40" s="96">
        <f>MASTER_DATA_ESCALATED!EP40/(EP$18*1000)</f>
        <v>0</v>
      </c>
      <c r="EQ40" s="96">
        <f>MASTER_DATA_ESCALATED!EQ40/(EQ$18*1000)</f>
        <v>0</v>
      </c>
      <c r="ER40" s="96">
        <f>MASTER_DATA_ESCALATED!ER40/(ER$18*1000)</f>
        <v>452.43563377523469</v>
      </c>
      <c r="ES40" s="96">
        <f>MASTER_DATA_ESCALATED!ES40/(ES$18*1000)</f>
        <v>0</v>
      </c>
      <c r="ET40" s="96">
        <f>MASTER_DATA_ESCALATED!ET40/(ET$18*1000)</f>
        <v>0</v>
      </c>
      <c r="EU40" s="96">
        <f>MASTER_DATA_ESCALATED!EU40/(EU$18*1000)</f>
        <v>0</v>
      </c>
      <c r="EV40" s="96">
        <f>MASTER_DATA_ESCALATED!EV40/(EV$18*1000)</f>
        <v>452.43563377523469</v>
      </c>
      <c r="EW40" s="96">
        <f>MASTER_DATA_ESCALATED!EW40/(EW$18*1000)</f>
        <v>0</v>
      </c>
      <c r="EX40" s="96">
        <f>MASTER_DATA_ESCALATED!EX40/(EX$18*1000)</f>
        <v>0</v>
      </c>
      <c r="EY40" s="96">
        <f>MASTER_DATA_ESCALATED!EY40/(EY$18*1000)</f>
        <v>0</v>
      </c>
      <c r="EZ40" s="96">
        <f>MASTER_DATA_ESCALATED!EZ40/(EZ$18*1000)</f>
        <v>205.91723423021841</v>
      </c>
      <c r="FA40" s="96">
        <f>MASTER_DATA_ESCALATED!FA40/(FA$18*1000)</f>
        <v>0</v>
      </c>
      <c r="FB40" s="96">
        <f>MASTER_DATA_ESCALATED!FB40/(FB$18*1000)</f>
        <v>0</v>
      </c>
      <c r="FC40" s="96">
        <f>MASTER_DATA_ESCALATED!FC40/(FC$18*1000)</f>
        <v>0</v>
      </c>
      <c r="FD40" s="96">
        <f>MASTER_DATA_ESCALATED!FD40/(FD$18*1000)</f>
        <v>199.29566426142898</v>
      </c>
      <c r="FE40" s="96">
        <f>MASTER_DATA_ESCALATED!FE40/(FE$18*1000)</f>
        <v>0</v>
      </c>
      <c r="FF40" s="96">
        <f>MASTER_DATA_ESCALATED!FF40/(FF$18*1000)</f>
        <v>0</v>
      </c>
      <c r="FG40" s="96">
        <f>MASTER_DATA_ESCALATED!FG40/(FG$18*1000)</f>
        <v>0</v>
      </c>
      <c r="FH40" s="96">
        <f>MASTER_DATA_ESCALATED!FH40/(FH$18*1000)</f>
        <v>190.19802305933055</v>
      </c>
      <c r="FI40" s="96">
        <f>MASTER_DATA_ESCALATED!FI40/(FI$18*1000)</f>
        <v>0</v>
      </c>
      <c r="FJ40" s="96">
        <f>MASTER_DATA_ESCALATED!FJ40/(FJ$18*1000)</f>
        <v>0</v>
      </c>
      <c r="FK40" s="96">
        <f>MASTER_DATA_ESCALATED!FK40/(FK$18*1000)</f>
        <v>0</v>
      </c>
      <c r="FL40" s="96">
        <f>MASTER_DATA_ESCALATED!FL40/(FL$18*1000)</f>
        <v>356.09331832156471</v>
      </c>
      <c r="FM40" s="96">
        <f>MASTER_DATA_ESCALATED!FM40/(FM$18*1000)</f>
        <v>0</v>
      </c>
      <c r="FN40" s="96">
        <f>MASTER_DATA_ESCALATED!FN40/(FN$18*1000)</f>
        <v>0</v>
      </c>
      <c r="FO40" s="96">
        <f>MASTER_DATA_ESCALATED!FO40/(FO$18*1000)</f>
        <v>0</v>
      </c>
      <c r="FP40" s="96">
        <f>MASTER_DATA_ESCALATED!FP40/(FP$18*1000)</f>
        <v>817.71016731071404</v>
      </c>
      <c r="FQ40" s="96">
        <f>MASTER_DATA_ESCALATED!FQ40/(FQ$18*1000)</f>
        <v>0</v>
      </c>
      <c r="FR40" s="96">
        <f>MASTER_DATA_ESCALATED!FR40/(FR$18*1000)</f>
        <v>0</v>
      </c>
      <c r="FS40" s="96">
        <f>MASTER_DATA_ESCALATED!FS40/(FS$18*1000)</f>
        <v>0</v>
      </c>
      <c r="FT40" s="96">
        <f>MASTER_DATA_ESCALATED!FT40/(FT$18*1000)</f>
        <v>778.62833331410206</v>
      </c>
      <c r="FU40" s="96">
        <f>MASTER_DATA_ESCALATED!FU40/(FU$18*1000)</f>
        <v>0</v>
      </c>
      <c r="FV40" s="96">
        <f>MASTER_DATA_ESCALATED!FV40/(FV$18*1000)</f>
        <v>0</v>
      </c>
      <c r="FW40" s="96">
        <f>MASTER_DATA_ESCALATED!FW40/(FW$18*1000)</f>
        <v>0</v>
      </c>
      <c r="FX40" s="96">
        <f>MASTER_DATA_ESCALATED!FX40/(FX$18*1000)</f>
        <v>750.67730292241322</v>
      </c>
      <c r="FY40" s="96">
        <f>MASTER_DATA_ESCALATED!FY40/(FY$18*1000)</f>
        <v>0</v>
      </c>
      <c r="FZ40" s="96">
        <f>MASTER_DATA_ESCALATED!FZ40/(FZ$18*1000)</f>
        <v>0</v>
      </c>
      <c r="GA40" s="96">
        <f>MASTER_DATA_ESCALATED!GA40/(GA$18*1000)</f>
        <v>0</v>
      </c>
      <c r="GB40" s="96">
        <f>MASTER_DATA_ESCALATED!GB40/(GB$18*1000)</f>
        <v>757.65189100460736</v>
      </c>
      <c r="GC40" s="96">
        <f>MASTER_DATA_ESCALATED!GC40/(GC$18*1000)</f>
        <v>0</v>
      </c>
      <c r="GD40" s="96">
        <f>MASTER_DATA_ESCALATED!GD40/(GD$18*1000)</f>
        <v>0</v>
      </c>
      <c r="GE40" s="96">
        <f>MASTER_DATA_ESCALATED!GE40/(GE$18*1000)</f>
        <v>0</v>
      </c>
      <c r="GF40" s="96">
        <f>MASTER_DATA_ESCALATED!GF40/(GF$18*1000)</f>
        <v>721.7013172163289</v>
      </c>
      <c r="GG40" s="96">
        <f>MASTER_DATA_ESCALATED!GG40/(GG$18*1000)</f>
        <v>0</v>
      </c>
      <c r="GH40" s="96">
        <f>MASTER_DATA_ESCALATED!GH40/(GH$18*1000)</f>
        <v>0</v>
      </c>
      <c r="GI40" s="96">
        <f>MASTER_DATA_ESCALATED!GI40/(GI$18*1000)</f>
        <v>0</v>
      </c>
      <c r="GJ40" s="96">
        <f>MASTER_DATA_ESCALATED!GJ40/(GJ$18*1000)</f>
        <v>699.06098196385528</v>
      </c>
      <c r="GK40" s="96">
        <f>MASTER_DATA_ESCALATED!GK40/(GK$18*1000)</f>
        <v>0</v>
      </c>
      <c r="GL40" s="96">
        <f>MASTER_DATA_ESCALATED!GL40/(GL$18*1000)</f>
        <v>0</v>
      </c>
      <c r="GM40" s="96">
        <f>MASTER_DATA_ESCALATED!GM40/(GM$18*1000)</f>
        <v>0</v>
      </c>
      <c r="GN40" s="96">
        <f>MASTER_DATA_ESCALATED!GN40/(GN$18*1000)</f>
        <v>594.77876559350295</v>
      </c>
      <c r="GO40" s="96">
        <f>MASTER_DATA_ESCALATED!GO40/(GO$18*1000)</f>
        <v>0</v>
      </c>
      <c r="GP40" s="96">
        <f>MASTER_DATA_ESCALATED!GP40/(GP$18*1000)</f>
        <v>0</v>
      </c>
      <c r="GQ40" s="96">
        <f>MASTER_DATA_ESCALATED!GQ40/(GQ$18*1000)</f>
        <v>0</v>
      </c>
      <c r="GR40" s="96">
        <f>MASTER_DATA_ESCALATED!GR40/(GR$18*1000)</f>
        <v>564.17067306001184</v>
      </c>
      <c r="GS40" s="96">
        <f>MASTER_DATA_ESCALATED!GS40/(GS$18*1000)</f>
        <v>0</v>
      </c>
      <c r="GT40" s="96">
        <f>MASTER_DATA_ESCALATED!GT40/(GT$18*1000)</f>
        <v>0</v>
      </c>
      <c r="GU40" s="96">
        <f>MASTER_DATA_ESCALATED!GU40/(GU$18*1000)</f>
        <v>0</v>
      </c>
      <c r="GV40" s="96">
        <f>MASTER_DATA_ESCALATED!GV40/(GV$18*1000)</f>
        <v>543.74714819230121</v>
      </c>
      <c r="GW40" s="96" t="e">
        <f>MASTER_DATA_ESCALATED!#REF!/(GW$18*1000)</f>
        <v>#REF!</v>
      </c>
      <c r="GX40" s="96" t="e">
        <f>MASTER_DATA_ESCALATED!#REF!/(GX$18*1000)</f>
        <v>#REF!</v>
      </c>
      <c r="GY40" s="96" t="e">
        <f>MASTER_DATA_ESCALATED!#REF!/(GY$18*1000)</f>
        <v>#REF!</v>
      </c>
    </row>
    <row r="41" spans="2:207" hidden="1" outlineLevel="2" x14ac:dyDescent="0.3">
      <c r="B41" s="21">
        <f t="shared" si="1"/>
        <v>20</v>
      </c>
      <c r="C41" s="52">
        <f t="shared" si="0"/>
        <v>211</v>
      </c>
      <c r="D41" s="77"/>
      <c r="E41" s="52"/>
      <c r="F41" s="52">
        <v>211</v>
      </c>
      <c r="G41" s="78"/>
      <c r="H41" s="35" t="s">
        <v>43</v>
      </c>
      <c r="I41" s="97">
        <f>MASTER_DATA_ESCALATED!I41/(I$18*1000)</f>
        <v>0</v>
      </c>
      <c r="J41" s="97">
        <f>MASTER_DATA_ESCALATED!J41/(J$18*1000)</f>
        <v>0</v>
      </c>
      <c r="K41" s="97">
        <f>MASTER_DATA_ESCALATED!K41/(K$18*1000)</f>
        <v>0</v>
      </c>
      <c r="L41" s="97">
        <f>MASTER_DATA_ESCALATED!L41/(L$18*1000)</f>
        <v>0</v>
      </c>
      <c r="M41" s="97">
        <f>MASTER_DATA_ESCALATED!M41/(M$18*1000)</f>
        <v>0</v>
      </c>
      <c r="N41" s="97">
        <f>MASTER_DATA_ESCALATED!N41/(N$18*1000)</f>
        <v>0</v>
      </c>
      <c r="O41" s="97">
        <f>MASTER_DATA_ESCALATED!O41/(O$18*1000)</f>
        <v>0</v>
      </c>
      <c r="P41" s="97">
        <f>MASTER_DATA_ESCALATED!P41/(P$18*1000)</f>
        <v>0</v>
      </c>
      <c r="Q41" s="97">
        <f>MASTER_DATA_ESCALATED!Q41/(Q$18*1000)</f>
        <v>0</v>
      </c>
      <c r="R41" s="97">
        <f>MASTER_DATA_ESCALATED!R41/(R$18*1000)</f>
        <v>0</v>
      </c>
      <c r="S41" s="97">
        <f>MASTER_DATA_ESCALATED!S41/(S$18*1000)</f>
        <v>0</v>
      </c>
      <c r="T41" s="97">
        <f>MASTER_DATA_ESCALATED!T41/(T$18*1000)</f>
        <v>0</v>
      </c>
      <c r="U41" s="97">
        <f>MASTER_DATA_ESCALATED!U41/(U$18*1000)</f>
        <v>0</v>
      </c>
      <c r="V41" s="97">
        <f>MASTER_DATA_ESCALATED!V41/(V$18*1000)</f>
        <v>0</v>
      </c>
      <c r="W41" s="97">
        <f>MASTER_DATA_ESCALATED!W41/(W$18*1000)</f>
        <v>0</v>
      </c>
      <c r="X41" s="97">
        <f>MASTER_DATA_ESCALATED!X41/(X$18*1000)</f>
        <v>0</v>
      </c>
      <c r="Y41" s="97">
        <f>MASTER_DATA_ESCALATED!Y41/(Y$18*1000)</f>
        <v>0</v>
      </c>
      <c r="Z41" s="97">
        <f>MASTER_DATA_ESCALATED!Z41/(Z$18*1000)</f>
        <v>0</v>
      </c>
      <c r="AA41" s="97">
        <f>MASTER_DATA_ESCALATED!AA41/(AA$18*1000)</f>
        <v>0</v>
      </c>
      <c r="AB41" s="97">
        <f>MASTER_DATA_ESCALATED!AB41/(AB$18*1000)</f>
        <v>0</v>
      </c>
      <c r="AC41" s="97">
        <f>MASTER_DATA_ESCALATED!AC41/(AC$18*1000)</f>
        <v>0</v>
      </c>
      <c r="AD41" s="97">
        <f>MASTER_DATA_ESCALATED!AD41/(AD$18*1000)</f>
        <v>0</v>
      </c>
      <c r="AE41" s="97">
        <f>MASTER_DATA_ESCALATED!AE41/(AE$18*1000)</f>
        <v>0</v>
      </c>
      <c r="AF41" s="97">
        <f>MASTER_DATA_ESCALATED!AF41/(AF$18*1000)</f>
        <v>0</v>
      </c>
      <c r="AG41" s="97">
        <f>MASTER_DATA_ESCALATED!AG41/(AG$18*1000)</f>
        <v>0</v>
      </c>
      <c r="AH41" s="97">
        <f>MASTER_DATA_ESCALATED!AH41/(AH$18*1000)</f>
        <v>0</v>
      </c>
      <c r="AI41" s="97">
        <f>MASTER_DATA_ESCALATED!AI41/(AI$18*1000)</f>
        <v>0</v>
      </c>
      <c r="AJ41" s="97">
        <f>MASTER_DATA_ESCALATED!AJ41/(AJ$18*1000)</f>
        <v>0</v>
      </c>
      <c r="AK41" s="97">
        <f>MASTER_DATA_ESCALATED!AK41/(AK$18*1000)</f>
        <v>0</v>
      </c>
      <c r="AL41" s="97">
        <f>MASTER_DATA_ESCALATED!AL41/(AL$18*1000)</f>
        <v>0</v>
      </c>
      <c r="AM41" s="97">
        <f>MASTER_DATA_ESCALATED!AM41/(AM$18*1000)</f>
        <v>0</v>
      </c>
      <c r="AN41" s="97">
        <f>MASTER_DATA_ESCALATED!AN41/(AN$18*1000)</f>
        <v>0</v>
      </c>
      <c r="AO41" s="97">
        <f>MASTER_DATA_ESCALATED!AO41/(AO$18*1000)</f>
        <v>0</v>
      </c>
      <c r="AP41" s="97">
        <f>MASTER_DATA_ESCALATED!AP41/(AP$18*1000)</f>
        <v>0</v>
      </c>
      <c r="AQ41" s="97">
        <f>MASTER_DATA_ESCALATED!AQ41/(AQ$18*1000)</f>
        <v>0</v>
      </c>
      <c r="AR41" s="97">
        <f>MASTER_DATA_ESCALATED!AR41/(AR$18*1000)</f>
        <v>0</v>
      </c>
      <c r="AS41" s="97">
        <f>MASTER_DATA_ESCALATED!AS41/(AS$18*1000)</f>
        <v>0</v>
      </c>
      <c r="AT41" s="97">
        <f>MASTER_DATA_ESCALATED!AT41/(AT$18*1000)</f>
        <v>0</v>
      </c>
      <c r="AU41" s="97">
        <f>MASTER_DATA_ESCALATED!AU41/(AU$18*1000)</f>
        <v>0</v>
      </c>
      <c r="AV41" s="97">
        <f>MASTER_DATA_ESCALATED!AV41/(AV$18*1000)</f>
        <v>0</v>
      </c>
      <c r="AW41" s="97">
        <f>MASTER_DATA_ESCALATED!AW41/(AW$18*1000)</f>
        <v>0</v>
      </c>
      <c r="AX41" s="97">
        <f>MASTER_DATA_ESCALATED!AX41/(AX$18*1000)</f>
        <v>0</v>
      </c>
      <c r="AY41" s="97">
        <f>MASTER_DATA_ESCALATED!AY41/(AY$18*1000)</f>
        <v>0</v>
      </c>
      <c r="AZ41" s="97">
        <f>MASTER_DATA_ESCALATED!AZ41/(AZ$18*1000)</f>
        <v>0</v>
      </c>
      <c r="BA41" s="97">
        <f>MASTER_DATA_ESCALATED!BA41/(BA$18*1000)</f>
        <v>0</v>
      </c>
      <c r="BB41" s="97">
        <f>MASTER_DATA_ESCALATED!BB41/(BB$18*1000)</f>
        <v>0</v>
      </c>
      <c r="BC41" s="97">
        <f>MASTER_DATA_ESCALATED!BC41/(BC$18*1000)</f>
        <v>0</v>
      </c>
      <c r="BD41" s="97">
        <f>MASTER_DATA_ESCALATED!BD41/(BD$18*1000)</f>
        <v>0</v>
      </c>
      <c r="BE41" s="97">
        <f>MASTER_DATA_ESCALATED!BE41/(BE$18*1000)</f>
        <v>0</v>
      </c>
      <c r="BF41" s="97">
        <f>MASTER_DATA_ESCALATED!BF41/(BF$18*1000)</f>
        <v>0</v>
      </c>
      <c r="BG41" s="97">
        <f>MASTER_DATA_ESCALATED!BG41/(BG$18*1000)</f>
        <v>0</v>
      </c>
      <c r="BH41" s="97">
        <f>MASTER_DATA_ESCALATED!BH41/(BH$18*1000)</f>
        <v>0</v>
      </c>
      <c r="BI41" s="97">
        <f>MASTER_DATA_ESCALATED!BI41/(BI$18*1000)</f>
        <v>0</v>
      </c>
      <c r="BJ41" s="97">
        <f>MASTER_DATA_ESCALATED!BJ41/(BJ$18*1000)</f>
        <v>0</v>
      </c>
      <c r="BK41" s="97">
        <f>MASTER_DATA_ESCALATED!BK41/(BK$18*1000)</f>
        <v>0</v>
      </c>
      <c r="BL41" s="97">
        <f>MASTER_DATA_ESCALATED!BL41/(BL$18*1000)</f>
        <v>0</v>
      </c>
      <c r="BM41" s="97">
        <f>MASTER_DATA_ESCALATED!BM41/(BM$18*1000)</f>
        <v>0</v>
      </c>
      <c r="BN41" s="97">
        <f>MASTER_DATA_ESCALATED!BN41/(BN$18*1000)</f>
        <v>0</v>
      </c>
      <c r="BO41" s="97">
        <f>MASTER_DATA_ESCALATED!BO41/(BO$18*1000)</f>
        <v>0</v>
      </c>
      <c r="BP41" s="97">
        <f>MASTER_DATA_ESCALATED!BP41/(BP$18*1000)</f>
        <v>90.707095624809668</v>
      </c>
      <c r="BQ41" s="97">
        <f>MASTER_DATA_ESCALATED!BQ41/(BQ$18*1000)</f>
        <v>0</v>
      </c>
      <c r="BR41" s="97">
        <f>MASTER_DATA_ESCALATED!BR41/(BR$18*1000)</f>
        <v>0</v>
      </c>
      <c r="BS41" s="97">
        <f>MASTER_DATA_ESCALATED!BS41/(BS$18*1000)</f>
        <v>0</v>
      </c>
      <c r="BT41" s="97">
        <f>MASTER_DATA_ESCALATED!BT41/(BT$18*1000)</f>
        <v>69.715103738646519</v>
      </c>
      <c r="BU41" s="97">
        <f>MASTER_DATA_ESCALATED!BU41/(BU$18*1000)</f>
        <v>0</v>
      </c>
      <c r="BV41" s="97">
        <f>MASTER_DATA_ESCALATED!BV41/(BV$18*1000)</f>
        <v>0</v>
      </c>
      <c r="BW41" s="97">
        <f>MASTER_DATA_ESCALATED!BW41/(BW$18*1000)</f>
        <v>0</v>
      </c>
      <c r="BX41" s="97">
        <f>MASTER_DATA_ESCALATED!BX41/(BX$18*1000)</f>
        <v>83.328203459651803</v>
      </c>
      <c r="BY41" s="97">
        <f>MASTER_DATA_ESCALATED!BY41/(BY$18*1000)</f>
        <v>0</v>
      </c>
      <c r="BZ41" s="97">
        <f>MASTER_DATA_ESCALATED!BZ41/(BZ$18*1000)</f>
        <v>0</v>
      </c>
      <c r="CA41" s="97">
        <f>MASTER_DATA_ESCALATED!CA41/(CA$18*1000)</f>
        <v>0</v>
      </c>
      <c r="CB41" s="97">
        <f>MASTER_DATA_ESCALATED!CB41/(CB$18*1000)</f>
        <v>71.524202680414277</v>
      </c>
      <c r="CC41" s="97">
        <f>MASTER_DATA_ESCALATED!CC41/(CC$18*1000)</f>
        <v>0</v>
      </c>
      <c r="CD41" s="97">
        <f>MASTER_DATA_ESCALATED!CD41/(CD$18*1000)</f>
        <v>0</v>
      </c>
      <c r="CE41" s="97">
        <f>MASTER_DATA_ESCALATED!CE41/(CE$18*1000)</f>
        <v>0</v>
      </c>
      <c r="CF41" s="97">
        <f>MASTER_DATA_ESCALATED!CF41/(CF$18*1000)</f>
        <v>57.499924517054865</v>
      </c>
      <c r="CG41" s="97">
        <f>MASTER_DATA_ESCALATED!CG41/(CG$18*1000)</f>
        <v>0</v>
      </c>
      <c r="CH41" s="97">
        <f>MASTER_DATA_ESCALATED!CH41/(CH$18*1000)</f>
        <v>0</v>
      </c>
      <c r="CI41" s="97">
        <f>MASTER_DATA_ESCALATED!CI41/(CI$18*1000)</f>
        <v>0</v>
      </c>
      <c r="CJ41" s="97">
        <f>MASTER_DATA_ESCALATED!CJ41/(CJ$18*1000)</f>
        <v>0</v>
      </c>
      <c r="CK41" s="97">
        <f>MASTER_DATA_ESCALATED!CK41/(CK$18*1000)</f>
        <v>0</v>
      </c>
      <c r="CL41" s="97">
        <f>MASTER_DATA_ESCALATED!CL41/(CL$18*1000)</f>
        <v>0</v>
      </c>
      <c r="CM41" s="97">
        <f>MASTER_DATA_ESCALATED!CM41/(CM$18*1000)</f>
        <v>0</v>
      </c>
      <c r="CN41" s="97">
        <f>MASTER_DATA_ESCALATED!CN41/(CN$18*1000)</f>
        <v>0</v>
      </c>
      <c r="CO41" s="97">
        <f>MASTER_DATA_ESCALATED!CO41/(CO$18*1000)</f>
        <v>0</v>
      </c>
      <c r="CP41" s="97">
        <f>MASTER_DATA_ESCALATED!CP41/(CP$18*1000)</f>
        <v>0</v>
      </c>
      <c r="CQ41" s="97">
        <f>MASTER_DATA_ESCALATED!CQ41/(CQ$18*1000)</f>
        <v>0</v>
      </c>
      <c r="CR41" s="97">
        <f>MASTER_DATA_ESCALATED!CR41/(CR$18*1000)</f>
        <v>0</v>
      </c>
      <c r="CS41" s="97">
        <f>MASTER_DATA_ESCALATED!CS41/(CS$18*1000)</f>
        <v>0</v>
      </c>
      <c r="CT41" s="97">
        <f>MASTER_DATA_ESCALATED!CT41/(CT$18*1000)</f>
        <v>0</v>
      </c>
      <c r="CU41" s="97">
        <f>MASTER_DATA_ESCALATED!CU41/(CU$18*1000)</f>
        <v>0</v>
      </c>
      <c r="CV41" s="97">
        <f>MASTER_DATA_ESCALATED!CV41/(CV$18*1000)</f>
        <v>58.322588250610089</v>
      </c>
      <c r="CW41" s="97">
        <f>MASTER_DATA_ESCALATED!CW41/(CW$18*1000)</f>
        <v>0</v>
      </c>
      <c r="CX41" s="97">
        <f>MASTER_DATA_ESCALATED!CX41/(CX$18*1000)</f>
        <v>0</v>
      </c>
      <c r="CY41" s="97">
        <f>MASTER_DATA_ESCALATED!CY41/(CY$18*1000)</f>
        <v>0</v>
      </c>
      <c r="CZ41" s="97">
        <f>MASTER_DATA_ESCALATED!CZ41/(CZ$18*1000)</f>
        <v>70.713026244102593</v>
      </c>
      <c r="DA41" s="97" t="e">
        <f>MASTER_DATA_ESCALATED!DA41/(DA$18*1000)</f>
        <v>#DIV/0!</v>
      </c>
      <c r="DB41" s="97" t="e">
        <f>MASTER_DATA_ESCALATED!DB41/(DB$18*1000)</f>
        <v>#DIV/0!</v>
      </c>
      <c r="DC41" s="97" t="e">
        <f>MASTER_DATA_ESCALATED!DC41/(DC$18*1000)</f>
        <v>#DIV/0!</v>
      </c>
      <c r="DD41" s="97" t="e">
        <f>MASTER_DATA_ESCALATED!DD41/(DD$18*1000)</f>
        <v>#N/A</v>
      </c>
      <c r="DE41" s="97">
        <f>MASTER_DATA_ESCALATED!DE41/(DE$18*1000)</f>
        <v>0</v>
      </c>
      <c r="DF41" s="97">
        <f>MASTER_DATA_ESCALATED!DF41/(DF$18*1000)</f>
        <v>0</v>
      </c>
      <c r="DG41" s="97">
        <f>MASTER_DATA_ESCALATED!DG41/(DG$18*1000)</f>
        <v>0</v>
      </c>
      <c r="DH41" s="97">
        <f>MASTER_DATA_ESCALATED!DH41/(DH$18*1000)</f>
        <v>0</v>
      </c>
      <c r="DI41" s="97">
        <f>MASTER_DATA_ESCALATED!DI41/(DI$18*1000)</f>
        <v>0</v>
      </c>
      <c r="DJ41" s="97">
        <f>MASTER_DATA_ESCALATED!DJ41/(DJ$18*1000)</f>
        <v>0</v>
      </c>
      <c r="DK41" s="97">
        <f>MASTER_DATA_ESCALATED!DK41/(DK$18*1000)</f>
        <v>0</v>
      </c>
      <c r="DL41" s="97">
        <f>MASTER_DATA_ESCALATED!DL41/(DL$18*1000)</f>
        <v>0</v>
      </c>
      <c r="DM41" s="97">
        <f>MASTER_DATA_ESCALATED!DM41/(DM$18*1000)</f>
        <v>0</v>
      </c>
      <c r="DN41" s="97">
        <f>MASTER_DATA_ESCALATED!DN41/(DN$18*1000)</f>
        <v>0</v>
      </c>
      <c r="DO41" s="97">
        <f>MASTER_DATA_ESCALATED!DO41/(DO$18*1000)</f>
        <v>0</v>
      </c>
      <c r="DP41" s="97">
        <f>MASTER_DATA_ESCALATED!DP41/(DP$18*1000)</f>
        <v>0</v>
      </c>
      <c r="DQ41" s="97">
        <f>MASTER_DATA_ESCALATED!DQ41/(DQ$18*1000)</f>
        <v>0</v>
      </c>
      <c r="DR41" s="97">
        <f>MASTER_DATA_ESCALATED!DR41/(DR$18*1000)</f>
        <v>0</v>
      </c>
      <c r="DS41" s="97">
        <f>MASTER_DATA_ESCALATED!DS41/(DS$18*1000)</f>
        <v>0</v>
      </c>
      <c r="DT41" s="97">
        <f>MASTER_DATA_ESCALATED!DT41/(DT$18*1000)</f>
        <v>0</v>
      </c>
      <c r="DU41" s="97">
        <f>MASTER_DATA_ESCALATED!DU41/(DU$18*1000)</f>
        <v>0</v>
      </c>
      <c r="DV41" s="97">
        <f>MASTER_DATA_ESCALATED!DV41/(DV$18*1000)</f>
        <v>0</v>
      </c>
      <c r="DW41" s="97">
        <f>MASTER_DATA_ESCALATED!DW41/(DW$18*1000)</f>
        <v>0</v>
      </c>
      <c r="DX41" s="97">
        <f>MASTER_DATA_ESCALATED!DX41/(DX$18*1000)</f>
        <v>0</v>
      </c>
      <c r="DY41" s="97">
        <f>MASTER_DATA_ESCALATED!DY41/(DY$18*1000)</f>
        <v>0</v>
      </c>
      <c r="DZ41" s="97">
        <f>MASTER_DATA_ESCALATED!DZ41/(DZ$18*1000)</f>
        <v>0</v>
      </c>
      <c r="EA41" s="97">
        <f>MASTER_DATA_ESCALATED!EA41/(EA$18*1000)</f>
        <v>0</v>
      </c>
      <c r="EB41" s="97">
        <f>MASTER_DATA_ESCALATED!EB41/(EB$18*1000)</f>
        <v>0</v>
      </c>
      <c r="EC41" s="97" t="e">
        <f>MASTER_DATA_ESCALATED!EC41/(EC$18*1000)</f>
        <v>#DIV/0!</v>
      </c>
      <c r="ED41" s="97" t="e">
        <f>MASTER_DATA_ESCALATED!ED41/(ED$18*1000)</f>
        <v>#DIV/0!</v>
      </c>
      <c r="EE41" s="97" t="e">
        <f>MASTER_DATA_ESCALATED!EE41/(EE$18*1000)</f>
        <v>#DIV/0!</v>
      </c>
      <c r="EF41" s="97" t="e">
        <f>MASTER_DATA_ESCALATED!EF41/(EF$18*1000)</f>
        <v>#VALUE!</v>
      </c>
      <c r="EG41" s="97">
        <f>MASTER_DATA_ESCALATED!EG41/(EG$18*1000)</f>
        <v>0</v>
      </c>
      <c r="EH41" s="97">
        <f>MASTER_DATA_ESCALATED!EH41/(EH$18*1000)</f>
        <v>0</v>
      </c>
      <c r="EI41" s="97">
        <f>MASTER_DATA_ESCALATED!EI41/(EI$18*1000)</f>
        <v>0</v>
      </c>
      <c r="EJ41" s="97">
        <f>MASTER_DATA_ESCALATED!EJ41/(EJ$18*1000)</f>
        <v>0</v>
      </c>
      <c r="EK41" s="97">
        <f>MASTER_DATA_ESCALATED!EK41/(EK$18*1000)</f>
        <v>0</v>
      </c>
      <c r="EL41" s="97">
        <f>MASTER_DATA_ESCALATED!EL41/(EL$18*1000)</f>
        <v>0</v>
      </c>
      <c r="EM41" s="97">
        <f>MASTER_DATA_ESCALATED!EM41/(EM$18*1000)</f>
        <v>0</v>
      </c>
      <c r="EN41" s="97">
        <f>MASTER_DATA_ESCALATED!EN41/(EN$18*1000)</f>
        <v>239.81333945541704</v>
      </c>
      <c r="EO41" s="97">
        <f>MASTER_DATA_ESCALATED!EO41/(EO$18*1000)</f>
        <v>0</v>
      </c>
      <c r="EP41" s="97">
        <f>MASTER_DATA_ESCALATED!EP41/(EP$18*1000)</f>
        <v>0</v>
      </c>
      <c r="EQ41" s="97">
        <f>MASTER_DATA_ESCALATED!EQ41/(EQ$18*1000)</f>
        <v>0</v>
      </c>
      <c r="ER41" s="97">
        <f>MASTER_DATA_ESCALATED!ER41/(ER$18*1000)</f>
        <v>62.281851372232346</v>
      </c>
      <c r="ES41" s="97">
        <f>MASTER_DATA_ESCALATED!ES41/(ES$18*1000)</f>
        <v>0</v>
      </c>
      <c r="ET41" s="97">
        <f>MASTER_DATA_ESCALATED!ET41/(ET$18*1000)</f>
        <v>0</v>
      </c>
      <c r="EU41" s="97">
        <f>MASTER_DATA_ESCALATED!EU41/(EU$18*1000)</f>
        <v>0</v>
      </c>
      <c r="EV41" s="97">
        <f>MASTER_DATA_ESCALATED!EV41/(EV$18*1000)</f>
        <v>62.281851372232346</v>
      </c>
      <c r="EW41" s="97">
        <f>MASTER_DATA_ESCALATED!EW41/(EW$18*1000)</f>
        <v>0</v>
      </c>
      <c r="EX41" s="97">
        <f>MASTER_DATA_ESCALATED!EX41/(EX$18*1000)</f>
        <v>0</v>
      </c>
      <c r="EY41" s="97">
        <f>MASTER_DATA_ESCALATED!EY41/(EY$18*1000)</f>
        <v>0</v>
      </c>
      <c r="EZ41" s="97">
        <f>MASTER_DATA_ESCALATED!EZ41/(EZ$18*1000)</f>
        <v>17.310338091098998</v>
      </c>
      <c r="FA41" s="97">
        <f>MASTER_DATA_ESCALATED!FA41/(FA$18*1000)</f>
        <v>0</v>
      </c>
      <c r="FB41" s="97">
        <f>MASTER_DATA_ESCALATED!FB41/(FB$18*1000)</f>
        <v>0</v>
      </c>
      <c r="FC41" s="97">
        <f>MASTER_DATA_ESCALATED!FC41/(FC$18*1000)</f>
        <v>0</v>
      </c>
      <c r="FD41" s="97">
        <f>MASTER_DATA_ESCALATED!FD41/(FD$18*1000)</f>
        <v>16.926222028652489</v>
      </c>
      <c r="FE41" s="97">
        <f>MASTER_DATA_ESCALATED!FE41/(FE$18*1000)</f>
        <v>0</v>
      </c>
      <c r="FF41" s="97">
        <f>MASTER_DATA_ESCALATED!FF41/(FF$18*1000)</f>
        <v>0</v>
      </c>
      <c r="FG41" s="97">
        <f>MASTER_DATA_ESCALATED!FG41/(FG$18*1000)</f>
        <v>0</v>
      </c>
      <c r="FH41" s="97">
        <f>MASTER_DATA_ESCALATED!FH41/(FH$18*1000)</f>
        <v>16.540628596735033</v>
      </c>
      <c r="FI41" s="97">
        <f>MASTER_DATA_ESCALATED!FI41/(FI$18*1000)</f>
        <v>0</v>
      </c>
      <c r="FJ41" s="97">
        <f>MASTER_DATA_ESCALATED!FJ41/(FJ$18*1000)</f>
        <v>0</v>
      </c>
      <c r="FK41" s="97">
        <f>MASTER_DATA_ESCALATED!FK41/(FK$18*1000)</f>
        <v>0</v>
      </c>
      <c r="FL41" s="97">
        <f>MASTER_DATA_ESCALATED!FL41/(FL$18*1000)</f>
        <v>32.960112896852323</v>
      </c>
      <c r="FM41" s="97">
        <f>MASTER_DATA_ESCALATED!FM41/(FM$18*1000)</f>
        <v>0</v>
      </c>
      <c r="FN41" s="97">
        <f>MASTER_DATA_ESCALATED!FN41/(FN$18*1000)</f>
        <v>0</v>
      </c>
      <c r="FO41" s="97">
        <f>MASTER_DATA_ESCALATED!FO41/(FO$18*1000)</f>
        <v>0</v>
      </c>
      <c r="FP41" s="97">
        <f>MASTER_DATA_ESCALATED!FP41/(FP$18*1000)</f>
        <v>27.661426581121969</v>
      </c>
      <c r="FQ41" s="97">
        <f>MASTER_DATA_ESCALATED!FQ41/(FQ$18*1000)</f>
        <v>0</v>
      </c>
      <c r="FR41" s="97">
        <f>MASTER_DATA_ESCALATED!FR41/(FR$18*1000)</f>
        <v>0</v>
      </c>
      <c r="FS41" s="97">
        <f>MASTER_DATA_ESCALATED!FS41/(FS$18*1000)</f>
        <v>0</v>
      </c>
      <c r="FT41" s="97">
        <f>MASTER_DATA_ESCALATED!FT41/(FT$18*1000)</f>
        <v>27.320098052463759</v>
      </c>
      <c r="FU41" s="97">
        <f>MASTER_DATA_ESCALATED!FU41/(FU$18*1000)</f>
        <v>0</v>
      </c>
      <c r="FV41" s="97">
        <f>MASTER_DATA_ESCALATED!FV41/(FV$18*1000)</f>
        <v>0</v>
      </c>
      <c r="FW41" s="97">
        <f>MASTER_DATA_ESCALATED!FW41/(FW$18*1000)</f>
        <v>0</v>
      </c>
      <c r="FX41" s="97">
        <f>MASTER_DATA_ESCALATED!FX41/(FX$18*1000)</f>
        <v>26.720168687825918</v>
      </c>
      <c r="FY41" s="97">
        <f>MASTER_DATA_ESCALATED!FY41/(FY$18*1000)</f>
        <v>0</v>
      </c>
      <c r="FZ41" s="97">
        <f>MASTER_DATA_ESCALATED!FZ41/(FZ$18*1000)</f>
        <v>0</v>
      </c>
      <c r="GA41" s="97">
        <f>MASTER_DATA_ESCALATED!GA41/(GA$18*1000)</f>
        <v>0</v>
      </c>
      <c r="GB41" s="97">
        <f>MASTER_DATA_ESCALATED!GB41/(GB$18*1000)</f>
        <v>22.568521107485907</v>
      </c>
      <c r="GC41" s="97">
        <f>MASTER_DATA_ESCALATED!GC41/(GC$18*1000)</f>
        <v>0</v>
      </c>
      <c r="GD41" s="97">
        <f>MASTER_DATA_ESCALATED!GD41/(GD$18*1000)</f>
        <v>0</v>
      </c>
      <c r="GE41" s="97">
        <f>MASTER_DATA_ESCALATED!GE41/(GE$18*1000)</f>
        <v>0</v>
      </c>
      <c r="GF41" s="97">
        <f>MASTER_DATA_ESCALATED!GF41/(GF$18*1000)</f>
        <v>22.293218334996208</v>
      </c>
      <c r="GG41" s="97">
        <f>MASTER_DATA_ESCALATED!GG41/(GG$18*1000)</f>
        <v>0</v>
      </c>
      <c r="GH41" s="97">
        <f>MASTER_DATA_ESCALATED!GH41/(GH$18*1000)</f>
        <v>0</v>
      </c>
      <c r="GI41" s="97">
        <f>MASTER_DATA_ESCALATED!GI41/(GI$18*1000)</f>
        <v>0</v>
      </c>
      <c r="GJ41" s="97">
        <f>MASTER_DATA_ESCALATED!GJ41/(GJ$18*1000)</f>
        <v>21.868000600194698</v>
      </c>
      <c r="GK41" s="97">
        <f>MASTER_DATA_ESCALATED!GK41/(GK$18*1000)</f>
        <v>0</v>
      </c>
      <c r="GL41" s="97">
        <f>MASTER_DATA_ESCALATED!GL41/(GL$18*1000)</f>
        <v>0</v>
      </c>
      <c r="GM41" s="97">
        <f>MASTER_DATA_ESCALATED!GM41/(GM$18*1000)</f>
        <v>0</v>
      </c>
      <c r="GN41" s="97">
        <f>MASTER_DATA_ESCALATED!GN41/(GN$18*1000)</f>
        <v>13.710406243474505</v>
      </c>
      <c r="GO41" s="97">
        <f>MASTER_DATA_ESCALATED!GO41/(GO$18*1000)</f>
        <v>0</v>
      </c>
      <c r="GP41" s="97">
        <f>MASTER_DATA_ESCALATED!GP41/(GP$18*1000)</f>
        <v>0</v>
      </c>
      <c r="GQ41" s="97">
        <f>MASTER_DATA_ESCALATED!GQ41/(GQ$18*1000)</f>
        <v>0</v>
      </c>
      <c r="GR41" s="97">
        <f>MASTER_DATA_ESCALATED!GR41/(GR$18*1000)</f>
        <v>13.528659180813717</v>
      </c>
      <c r="GS41" s="97">
        <f>MASTER_DATA_ESCALATED!GS41/(GS$18*1000)</f>
        <v>0</v>
      </c>
      <c r="GT41" s="97">
        <f>MASTER_DATA_ESCALATED!GT41/(GT$18*1000)</f>
        <v>0</v>
      </c>
      <c r="GU41" s="97">
        <f>MASTER_DATA_ESCALATED!GU41/(GU$18*1000)</f>
        <v>0</v>
      </c>
      <c r="GV41" s="97">
        <f>MASTER_DATA_ESCALATED!GV41/(GV$18*1000)</f>
        <v>13.247810899261694</v>
      </c>
      <c r="GW41" s="97" t="e">
        <f>MASTER_DATA_ESCALATED!#REF!/(GW$18*1000)</f>
        <v>#REF!</v>
      </c>
      <c r="GX41" s="97" t="e">
        <f>MASTER_DATA_ESCALATED!#REF!/(GX$18*1000)</f>
        <v>#REF!</v>
      </c>
      <c r="GY41" s="97" t="e">
        <f>MASTER_DATA_ESCALATED!#REF!/(GY$18*1000)</f>
        <v>#REF!</v>
      </c>
    </row>
    <row r="42" spans="2:207" hidden="1" outlineLevel="2" x14ac:dyDescent="0.3">
      <c r="B42" s="21">
        <f t="shared" si="1"/>
        <v>20</v>
      </c>
      <c r="C42" s="52">
        <f t="shared" si="0"/>
        <v>212</v>
      </c>
      <c r="D42" s="77"/>
      <c r="E42" s="52"/>
      <c r="F42" s="54">
        <v>212</v>
      </c>
      <c r="G42" s="81"/>
      <c r="H42" s="35" t="s">
        <v>44</v>
      </c>
      <c r="I42" s="97">
        <f>MASTER_DATA_ESCALATED!I42/(I$18*1000)</f>
        <v>0</v>
      </c>
      <c r="J42" s="97">
        <f>MASTER_DATA_ESCALATED!J42/(J$18*1000)</f>
        <v>0</v>
      </c>
      <c r="K42" s="97">
        <f>MASTER_DATA_ESCALATED!K42/(K$18*1000)</f>
        <v>0</v>
      </c>
      <c r="L42" s="97">
        <f>MASTER_DATA_ESCALATED!L42/(L$18*1000)</f>
        <v>0</v>
      </c>
      <c r="M42" s="97">
        <f>MASTER_DATA_ESCALATED!M42/(M$18*1000)</f>
        <v>0</v>
      </c>
      <c r="N42" s="97">
        <f>MASTER_DATA_ESCALATED!N42/(N$18*1000)</f>
        <v>0</v>
      </c>
      <c r="O42" s="97">
        <f>MASTER_DATA_ESCALATED!O42/(O$18*1000)</f>
        <v>0</v>
      </c>
      <c r="P42" s="97">
        <f>MASTER_DATA_ESCALATED!P42/(P$18*1000)</f>
        <v>0</v>
      </c>
      <c r="Q42" s="97">
        <f>MASTER_DATA_ESCALATED!Q42/(Q$18*1000)</f>
        <v>0</v>
      </c>
      <c r="R42" s="97">
        <f>MASTER_DATA_ESCALATED!R42/(R$18*1000)</f>
        <v>0</v>
      </c>
      <c r="S42" s="97">
        <f>MASTER_DATA_ESCALATED!S42/(S$18*1000)</f>
        <v>0</v>
      </c>
      <c r="T42" s="97">
        <f>MASTER_DATA_ESCALATED!T42/(T$18*1000)</f>
        <v>0</v>
      </c>
      <c r="U42" s="97">
        <f>MASTER_DATA_ESCALATED!U42/(U$18*1000)</f>
        <v>0</v>
      </c>
      <c r="V42" s="97">
        <f>MASTER_DATA_ESCALATED!V42/(V$18*1000)</f>
        <v>0</v>
      </c>
      <c r="W42" s="97">
        <f>MASTER_DATA_ESCALATED!W42/(W$18*1000)</f>
        <v>0</v>
      </c>
      <c r="X42" s="97">
        <f>MASTER_DATA_ESCALATED!X42/(X$18*1000)</f>
        <v>0</v>
      </c>
      <c r="Y42" s="97">
        <f>MASTER_DATA_ESCALATED!Y42/(Y$18*1000)</f>
        <v>0</v>
      </c>
      <c r="Z42" s="97">
        <f>MASTER_DATA_ESCALATED!Z42/(Z$18*1000)</f>
        <v>0</v>
      </c>
      <c r="AA42" s="97">
        <f>MASTER_DATA_ESCALATED!AA42/(AA$18*1000)</f>
        <v>0</v>
      </c>
      <c r="AB42" s="97">
        <f>MASTER_DATA_ESCALATED!AB42/(AB$18*1000)</f>
        <v>0</v>
      </c>
      <c r="AC42" s="97">
        <f>MASTER_DATA_ESCALATED!AC42/(AC$18*1000)</f>
        <v>0</v>
      </c>
      <c r="AD42" s="97">
        <f>MASTER_DATA_ESCALATED!AD42/(AD$18*1000)</f>
        <v>0</v>
      </c>
      <c r="AE42" s="97">
        <f>MASTER_DATA_ESCALATED!AE42/(AE$18*1000)</f>
        <v>0</v>
      </c>
      <c r="AF42" s="97">
        <f>MASTER_DATA_ESCALATED!AF42/(AF$18*1000)</f>
        <v>0</v>
      </c>
      <c r="AG42" s="97">
        <f>MASTER_DATA_ESCALATED!AG42/(AG$18*1000)</f>
        <v>0</v>
      </c>
      <c r="AH42" s="97">
        <f>MASTER_DATA_ESCALATED!AH42/(AH$18*1000)</f>
        <v>0</v>
      </c>
      <c r="AI42" s="97">
        <f>MASTER_DATA_ESCALATED!AI42/(AI$18*1000)</f>
        <v>0</v>
      </c>
      <c r="AJ42" s="97">
        <f>MASTER_DATA_ESCALATED!AJ42/(AJ$18*1000)</f>
        <v>0</v>
      </c>
      <c r="AK42" s="97">
        <f>MASTER_DATA_ESCALATED!AK42/(AK$18*1000)</f>
        <v>0</v>
      </c>
      <c r="AL42" s="97">
        <f>MASTER_DATA_ESCALATED!AL42/(AL$18*1000)</f>
        <v>0</v>
      </c>
      <c r="AM42" s="97">
        <f>MASTER_DATA_ESCALATED!AM42/(AM$18*1000)</f>
        <v>0</v>
      </c>
      <c r="AN42" s="97">
        <f>MASTER_DATA_ESCALATED!AN42/(AN$18*1000)</f>
        <v>0</v>
      </c>
      <c r="AO42" s="97">
        <f>MASTER_DATA_ESCALATED!AO42/(AO$18*1000)</f>
        <v>0</v>
      </c>
      <c r="AP42" s="97">
        <f>MASTER_DATA_ESCALATED!AP42/(AP$18*1000)</f>
        <v>0</v>
      </c>
      <c r="AQ42" s="97">
        <f>MASTER_DATA_ESCALATED!AQ42/(AQ$18*1000)</f>
        <v>0</v>
      </c>
      <c r="AR42" s="97">
        <f>MASTER_DATA_ESCALATED!AR42/(AR$18*1000)</f>
        <v>0</v>
      </c>
      <c r="AS42" s="97">
        <f>MASTER_DATA_ESCALATED!AS42/(AS$18*1000)</f>
        <v>0</v>
      </c>
      <c r="AT42" s="97">
        <f>MASTER_DATA_ESCALATED!AT42/(AT$18*1000)</f>
        <v>0</v>
      </c>
      <c r="AU42" s="97">
        <f>MASTER_DATA_ESCALATED!AU42/(AU$18*1000)</f>
        <v>0</v>
      </c>
      <c r="AV42" s="97">
        <f>MASTER_DATA_ESCALATED!AV42/(AV$18*1000)</f>
        <v>0</v>
      </c>
      <c r="AW42" s="97">
        <f>MASTER_DATA_ESCALATED!AW42/(AW$18*1000)</f>
        <v>0</v>
      </c>
      <c r="AX42" s="97">
        <f>MASTER_DATA_ESCALATED!AX42/(AX$18*1000)</f>
        <v>0</v>
      </c>
      <c r="AY42" s="97">
        <f>MASTER_DATA_ESCALATED!AY42/(AY$18*1000)</f>
        <v>0</v>
      </c>
      <c r="AZ42" s="97">
        <f>MASTER_DATA_ESCALATED!AZ42/(AZ$18*1000)</f>
        <v>0</v>
      </c>
      <c r="BA42" s="97">
        <f>MASTER_DATA_ESCALATED!BA42/(BA$18*1000)</f>
        <v>0</v>
      </c>
      <c r="BB42" s="97">
        <f>MASTER_DATA_ESCALATED!BB42/(BB$18*1000)</f>
        <v>0</v>
      </c>
      <c r="BC42" s="97">
        <f>MASTER_DATA_ESCALATED!BC42/(BC$18*1000)</f>
        <v>0</v>
      </c>
      <c r="BD42" s="97">
        <f>MASTER_DATA_ESCALATED!BD42/(BD$18*1000)</f>
        <v>0</v>
      </c>
      <c r="BE42" s="97">
        <f>MASTER_DATA_ESCALATED!BE42/(BE$18*1000)</f>
        <v>0</v>
      </c>
      <c r="BF42" s="97">
        <f>MASTER_DATA_ESCALATED!BF42/(BF$18*1000)</f>
        <v>0</v>
      </c>
      <c r="BG42" s="97">
        <f>MASTER_DATA_ESCALATED!BG42/(BG$18*1000)</f>
        <v>0</v>
      </c>
      <c r="BH42" s="97">
        <f>MASTER_DATA_ESCALATED!BH42/(BH$18*1000)</f>
        <v>0</v>
      </c>
      <c r="BI42" s="97">
        <f>MASTER_DATA_ESCALATED!BI42/(BI$18*1000)</f>
        <v>0</v>
      </c>
      <c r="BJ42" s="97">
        <f>MASTER_DATA_ESCALATED!BJ42/(BJ$18*1000)</f>
        <v>0</v>
      </c>
      <c r="BK42" s="97">
        <f>MASTER_DATA_ESCALATED!BK42/(BK$18*1000)</f>
        <v>0</v>
      </c>
      <c r="BL42" s="97">
        <f>MASTER_DATA_ESCALATED!BL42/(BL$18*1000)</f>
        <v>0</v>
      </c>
      <c r="BM42" s="97">
        <f>MASTER_DATA_ESCALATED!BM42/(BM$18*1000)</f>
        <v>0</v>
      </c>
      <c r="BN42" s="97">
        <f>MASTER_DATA_ESCALATED!BN42/(BN$18*1000)</f>
        <v>0</v>
      </c>
      <c r="BO42" s="97">
        <f>MASTER_DATA_ESCALATED!BO42/(BO$18*1000)</f>
        <v>0</v>
      </c>
      <c r="BP42" s="97">
        <f>MASTER_DATA_ESCALATED!BP42/(BP$18*1000)</f>
        <v>284.8348434758866</v>
      </c>
      <c r="BQ42" s="97">
        <f>MASTER_DATA_ESCALATED!BQ42/(BQ$18*1000)</f>
        <v>0</v>
      </c>
      <c r="BR42" s="97">
        <f>MASTER_DATA_ESCALATED!BR42/(BR$18*1000)</f>
        <v>0</v>
      </c>
      <c r="BS42" s="97">
        <f>MASTER_DATA_ESCALATED!BS42/(BS$18*1000)</f>
        <v>0</v>
      </c>
      <c r="BT42" s="97">
        <f>MASTER_DATA_ESCALATED!BT42/(BT$18*1000)</f>
        <v>183.59492434142999</v>
      </c>
      <c r="BU42" s="97">
        <f>MASTER_DATA_ESCALATED!BU42/(BU$18*1000)</f>
        <v>0</v>
      </c>
      <c r="BV42" s="97">
        <f>MASTER_DATA_ESCALATED!BV42/(BV$18*1000)</f>
        <v>0</v>
      </c>
      <c r="BW42" s="97">
        <f>MASTER_DATA_ESCALATED!BW42/(BW$18*1000)</f>
        <v>0</v>
      </c>
      <c r="BX42" s="97">
        <f>MASTER_DATA_ESCALATED!BX42/(BX$18*1000)</f>
        <v>223.0493287768773</v>
      </c>
      <c r="BY42" s="97">
        <f>MASTER_DATA_ESCALATED!BY42/(BY$18*1000)</f>
        <v>0</v>
      </c>
      <c r="BZ42" s="97">
        <f>MASTER_DATA_ESCALATED!BZ42/(BZ$18*1000)</f>
        <v>0</v>
      </c>
      <c r="CA42" s="97">
        <f>MASTER_DATA_ESCALATED!CA42/(CA$18*1000)</f>
        <v>0</v>
      </c>
      <c r="CB42" s="97">
        <f>MASTER_DATA_ESCALATED!CB42/(CB$18*1000)</f>
        <v>176.5371698179099</v>
      </c>
      <c r="CC42" s="97">
        <f>MASTER_DATA_ESCALATED!CC42/(CC$18*1000)</f>
        <v>0</v>
      </c>
      <c r="CD42" s="97">
        <f>MASTER_DATA_ESCALATED!CD42/(CD$18*1000)</f>
        <v>0</v>
      </c>
      <c r="CE42" s="97">
        <f>MASTER_DATA_ESCALATED!CE42/(CE$18*1000)</f>
        <v>0</v>
      </c>
      <c r="CF42" s="97">
        <f>MASTER_DATA_ESCALATED!CF42/(CF$18*1000)</f>
        <v>466.18048852330588</v>
      </c>
      <c r="CG42" s="97">
        <f>MASTER_DATA_ESCALATED!CG42/(CG$18*1000)</f>
        <v>0</v>
      </c>
      <c r="CH42" s="97">
        <f>MASTER_DATA_ESCALATED!CH42/(CH$18*1000)</f>
        <v>0</v>
      </c>
      <c r="CI42" s="97">
        <f>MASTER_DATA_ESCALATED!CI42/(CI$18*1000)</f>
        <v>0</v>
      </c>
      <c r="CJ42" s="97">
        <f>MASTER_DATA_ESCALATED!CJ42/(CJ$18*1000)</f>
        <v>0</v>
      </c>
      <c r="CK42" s="97">
        <f>MASTER_DATA_ESCALATED!CK42/(CK$18*1000)</f>
        <v>0</v>
      </c>
      <c r="CL42" s="97">
        <f>MASTER_DATA_ESCALATED!CL42/(CL$18*1000)</f>
        <v>0</v>
      </c>
      <c r="CM42" s="97">
        <f>MASTER_DATA_ESCALATED!CM42/(CM$18*1000)</f>
        <v>0</v>
      </c>
      <c r="CN42" s="97">
        <f>MASTER_DATA_ESCALATED!CN42/(CN$18*1000)</f>
        <v>0</v>
      </c>
      <c r="CO42" s="97">
        <f>MASTER_DATA_ESCALATED!CO42/(CO$18*1000)</f>
        <v>0</v>
      </c>
      <c r="CP42" s="97">
        <f>MASTER_DATA_ESCALATED!CP42/(CP$18*1000)</f>
        <v>0</v>
      </c>
      <c r="CQ42" s="97">
        <f>MASTER_DATA_ESCALATED!CQ42/(CQ$18*1000)</f>
        <v>0</v>
      </c>
      <c r="CR42" s="97">
        <f>MASTER_DATA_ESCALATED!CR42/(CR$18*1000)</f>
        <v>0</v>
      </c>
      <c r="CS42" s="97">
        <f>MASTER_DATA_ESCALATED!CS42/(CS$18*1000)</f>
        <v>0</v>
      </c>
      <c r="CT42" s="97">
        <f>MASTER_DATA_ESCALATED!CT42/(CT$18*1000)</f>
        <v>0</v>
      </c>
      <c r="CU42" s="97">
        <f>MASTER_DATA_ESCALATED!CU42/(CU$18*1000)</f>
        <v>0</v>
      </c>
      <c r="CV42" s="97">
        <f>MASTER_DATA_ESCALATED!CV42/(CV$18*1000)</f>
        <v>363.01300907411866</v>
      </c>
      <c r="CW42" s="97">
        <f>MASTER_DATA_ESCALATED!CW42/(CW$18*1000)</f>
        <v>0</v>
      </c>
      <c r="CX42" s="97">
        <f>MASTER_DATA_ESCALATED!CX42/(CX$18*1000)</f>
        <v>0</v>
      </c>
      <c r="CY42" s="97">
        <f>MASTER_DATA_ESCALATED!CY42/(CY$18*1000)</f>
        <v>0</v>
      </c>
      <c r="CZ42" s="97">
        <f>MASTER_DATA_ESCALATED!CZ42/(CZ$18*1000)</f>
        <v>725.73121106047017</v>
      </c>
      <c r="DA42" s="97" t="e">
        <f>MASTER_DATA_ESCALATED!DA42/(DA$18*1000)</f>
        <v>#DIV/0!</v>
      </c>
      <c r="DB42" s="97" t="e">
        <f>MASTER_DATA_ESCALATED!DB42/(DB$18*1000)</f>
        <v>#DIV/0!</v>
      </c>
      <c r="DC42" s="97" t="e">
        <f>MASTER_DATA_ESCALATED!DC42/(DC$18*1000)</f>
        <v>#DIV/0!</v>
      </c>
      <c r="DD42" s="97" t="e">
        <f>MASTER_DATA_ESCALATED!DD42/(DD$18*1000)</f>
        <v>#N/A</v>
      </c>
      <c r="DE42" s="97">
        <f>MASTER_DATA_ESCALATED!DE42/(DE$18*1000)</f>
        <v>0</v>
      </c>
      <c r="DF42" s="97">
        <f>MASTER_DATA_ESCALATED!DF42/(DF$18*1000)</f>
        <v>0</v>
      </c>
      <c r="DG42" s="97">
        <f>MASTER_DATA_ESCALATED!DG42/(DG$18*1000)</f>
        <v>0</v>
      </c>
      <c r="DH42" s="97">
        <f>MASTER_DATA_ESCALATED!DH42/(DH$18*1000)</f>
        <v>0</v>
      </c>
      <c r="DI42" s="97">
        <f>MASTER_DATA_ESCALATED!DI42/(DI$18*1000)</f>
        <v>0</v>
      </c>
      <c r="DJ42" s="97">
        <f>MASTER_DATA_ESCALATED!DJ42/(DJ$18*1000)</f>
        <v>0</v>
      </c>
      <c r="DK42" s="97">
        <f>MASTER_DATA_ESCALATED!DK42/(DK$18*1000)</f>
        <v>0</v>
      </c>
      <c r="DL42" s="97">
        <f>MASTER_DATA_ESCALATED!DL42/(DL$18*1000)</f>
        <v>0</v>
      </c>
      <c r="DM42" s="97">
        <f>MASTER_DATA_ESCALATED!DM42/(DM$18*1000)</f>
        <v>0</v>
      </c>
      <c r="DN42" s="97">
        <f>MASTER_DATA_ESCALATED!DN42/(DN$18*1000)</f>
        <v>0</v>
      </c>
      <c r="DO42" s="97">
        <f>MASTER_DATA_ESCALATED!DO42/(DO$18*1000)</f>
        <v>0</v>
      </c>
      <c r="DP42" s="97">
        <f>MASTER_DATA_ESCALATED!DP42/(DP$18*1000)</f>
        <v>0</v>
      </c>
      <c r="DQ42" s="97">
        <f>MASTER_DATA_ESCALATED!DQ42/(DQ$18*1000)</f>
        <v>0</v>
      </c>
      <c r="DR42" s="97">
        <f>MASTER_DATA_ESCALATED!DR42/(DR$18*1000)</f>
        <v>0</v>
      </c>
      <c r="DS42" s="97">
        <f>MASTER_DATA_ESCALATED!DS42/(DS$18*1000)</f>
        <v>0</v>
      </c>
      <c r="DT42" s="97">
        <f>MASTER_DATA_ESCALATED!DT42/(DT$18*1000)</f>
        <v>0</v>
      </c>
      <c r="DU42" s="97">
        <f>MASTER_DATA_ESCALATED!DU42/(DU$18*1000)</f>
        <v>0</v>
      </c>
      <c r="DV42" s="97">
        <f>MASTER_DATA_ESCALATED!DV42/(DV$18*1000)</f>
        <v>0</v>
      </c>
      <c r="DW42" s="97">
        <f>MASTER_DATA_ESCALATED!DW42/(DW$18*1000)</f>
        <v>0</v>
      </c>
      <c r="DX42" s="97">
        <f>MASTER_DATA_ESCALATED!DX42/(DX$18*1000)</f>
        <v>0</v>
      </c>
      <c r="DY42" s="97">
        <f>MASTER_DATA_ESCALATED!DY42/(DY$18*1000)</f>
        <v>0</v>
      </c>
      <c r="DZ42" s="97">
        <f>MASTER_DATA_ESCALATED!DZ42/(DZ$18*1000)</f>
        <v>0</v>
      </c>
      <c r="EA42" s="97">
        <f>MASTER_DATA_ESCALATED!EA42/(EA$18*1000)</f>
        <v>0</v>
      </c>
      <c r="EB42" s="97">
        <f>MASTER_DATA_ESCALATED!EB42/(EB$18*1000)</f>
        <v>0</v>
      </c>
      <c r="EC42" s="97" t="e">
        <f>MASTER_DATA_ESCALATED!EC42/(EC$18*1000)</f>
        <v>#DIV/0!</v>
      </c>
      <c r="ED42" s="97" t="e">
        <f>MASTER_DATA_ESCALATED!ED42/(ED$18*1000)</f>
        <v>#DIV/0!</v>
      </c>
      <c r="EE42" s="97" t="e">
        <f>MASTER_DATA_ESCALATED!EE42/(EE$18*1000)</f>
        <v>#DIV/0!</v>
      </c>
      <c r="EF42" s="97" t="e">
        <f>MASTER_DATA_ESCALATED!EF42/(EF$18*1000)</f>
        <v>#VALUE!</v>
      </c>
      <c r="EG42" s="97">
        <f>MASTER_DATA_ESCALATED!EG42/(EG$18*1000)</f>
        <v>0</v>
      </c>
      <c r="EH42" s="97">
        <f>MASTER_DATA_ESCALATED!EH42/(EH$18*1000)</f>
        <v>0</v>
      </c>
      <c r="EI42" s="97">
        <f>MASTER_DATA_ESCALATED!EI42/(EI$18*1000)</f>
        <v>0</v>
      </c>
      <c r="EJ42" s="97">
        <f>MASTER_DATA_ESCALATED!EJ42/(EJ$18*1000)</f>
        <v>0</v>
      </c>
      <c r="EK42" s="97">
        <f>MASTER_DATA_ESCALATED!EK42/(EK$18*1000)</f>
        <v>0</v>
      </c>
      <c r="EL42" s="97">
        <f>MASTER_DATA_ESCALATED!EL42/(EL$18*1000)</f>
        <v>0</v>
      </c>
      <c r="EM42" s="97">
        <f>MASTER_DATA_ESCALATED!EM42/(EM$18*1000)</f>
        <v>0</v>
      </c>
      <c r="EN42" s="97">
        <f>MASTER_DATA_ESCALATED!EN42/(EN$18*1000)</f>
        <v>544.64719939916472</v>
      </c>
      <c r="EO42" s="97">
        <f>MASTER_DATA_ESCALATED!EO42/(EO$18*1000)</f>
        <v>0</v>
      </c>
      <c r="EP42" s="97">
        <f>MASTER_DATA_ESCALATED!EP42/(EP$18*1000)</f>
        <v>0</v>
      </c>
      <c r="EQ42" s="97">
        <f>MASTER_DATA_ESCALATED!EQ42/(EQ$18*1000)</f>
        <v>0</v>
      </c>
      <c r="ER42" s="97">
        <f>MASTER_DATA_ESCALATED!ER42/(ER$18*1000)</f>
        <v>133.60602465683249</v>
      </c>
      <c r="ES42" s="97">
        <f>MASTER_DATA_ESCALATED!ES42/(ES$18*1000)</f>
        <v>0</v>
      </c>
      <c r="ET42" s="97">
        <f>MASTER_DATA_ESCALATED!ET42/(ET$18*1000)</f>
        <v>0</v>
      </c>
      <c r="EU42" s="97">
        <f>MASTER_DATA_ESCALATED!EU42/(EU$18*1000)</f>
        <v>0</v>
      </c>
      <c r="EV42" s="97">
        <f>MASTER_DATA_ESCALATED!EV42/(EV$18*1000)</f>
        <v>133.60602465683249</v>
      </c>
      <c r="EW42" s="97">
        <f>MASTER_DATA_ESCALATED!EW42/(EW$18*1000)</f>
        <v>0</v>
      </c>
      <c r="EX42" s="97">
        <f>MASTER_DATA_ESCALATED!EX42/(EX$18*1000)</f>
        <v>0</v>
      </c>
      <c r="EY42" s="97">
        <f>MASTER_DATA_ESCALATED!EY42/(EY$18*1000)</f>
        <v>0</v>
      </c>
      <c r="EZ42" s="97">
        <f>MASTER_DATA_ESCALATED!EZ42/(EZ$18*1000)</f>
        <v>94.204464315006192</v>
      </c>
      <c r="FA42" s="97">
        <f>MASTER_DATA_ESCALATED!FA42/(FA$18*1000)</f>
        <v>0</v>
      </c>
      <c r="FB42" s="97">
        <f>MASTER_DATA_ESCALATED!FB42/(FB$18*1000)</f>
        <v>0</v>
      </c>
      <c r="FC42" s="97">
        <f>MASTER_DATA_ESCALATED!FC42/(FC$18*1000)</f>
        <v>0</v>
      </c>
      <c r="FD42" s="97">
        <f>MASTER_DATA_ESCALATED!FD42/(FD$18*1000)</f>
        <v>91.988410108584034</v>
      </c>
      <c r="FE42" s="97">
        <f>MASTER_DATA_ESCALATED!FE42/(FE$18*1000)</f>
        <v>0</v>
      </c>
      <c r="FF42" s="97">
        <f>MASTER_DATA_ESCALATED!FF42/(FF$18*1000)</f>
        <v>0</v>
      </c>
      <c r="FG42" s="97">
        <f>MASTER_DATA_ESCALATED!FG42/(FG$18*1000)</f>
        <v>0</v>
      </c>
      <c r="FH42" s="97">
        <f>MASTER_DATA_ESCALATED!FH42/(FH$18*1000)</f>
        <v>87.983261472843694</v>
      </c>
      <c r="FI42" s="97">
        <f>MASTER_DATA_ESCALATED!FI42/(FI$18*1000)</f>
        <v>0</v>
      </c>
      <c r="FJ42" s="97">
        <f>MASTER_DATA_ESCALATED!FJ42/(FJ$18*1000)</f>
        <v>0</v>
      </c>
      <c r="FK42" s="97">
        <f>MASTER_DATA_ESCALATED!FK42/(FK$18*1000)</f>
        <v>0</v>
      </c>
      <c r="FL42" s="97">
        <f>MASTER_DATA_ESCALATED!FL42/(FL$18*1000)</f>
        <v>175.95470398991984</v>
      </c>
      <c r="FM42" s="97">
        <f>MASTER_DATA_ESCALATED!FM42/(FM$18*1000)</f>
        <v>0</v>
      </c>
      <c r="FN42" s="97">
        <f>MASTER_DATA_ESCALATED!FN42/(FN$18*1000)</f>
        <v>0</v>
      </c>
      <c r="FO42" s="97">
        <f>MASTER_DATA_ESCALATED!FO42/(FO$18*1000)</f>
        <v>0</v>
      </c>
      <c r="FP42" s="97">
        <f>MASTER_DATA_ESCALATED!FP42/(FP$18*1000)</f>
        <v>446.01123472675425</v>
      </c>
      <c r="FQ42" s="97">
        <f>MASTER_DATA_ESCALATED!FQ42/(FQ$18*1000)</f>
        <v>0</v>
      </c>
      <c r="FR42" s="97">
        <f>MASTER_DATA_ESCALATED!FR42/(FR$18*1000)</f>
        <v>0</v>
      </c>
      <c r="FS42" s="97">
        <f>MASTER_DATA_ESCALATED!FS42/(FS$18*1000)</f>
        <v>0</v>
      </c>
      <c r="FT42" s="97">
        <f>MASTER_DATA_ESCALATED!FT42/(FT$18*1000)</f>
        <v>431.39788500040049</v>
      </c>
      <c r="FU42" s="97">
        <f>MASTER_DATA_ESCALATED!FU42/(FU$18*1000)</f>
        <v>0</v>
      </c>
      <c r="FV42" s="97">
        <f>MASTER_DATA_ESCALATED!FV42/(FV$18*1000)</f>
        <v>0</v>
      </c>
      <c r="FW42" s="97">
        <f>MASTER_DATA_ESCALATED!FW42/(FW$18*1000)</f>
        <v>0</v>
      </c>
      <c r="FX42" s="97">
        <f>MASTER_DATA_ESCALATED!FX42/(FX$18*1000)</f>
        <v>423.74019199387772</v>
      </c>
      <c r="FY42" s="97">
        <f>MASTER_DATA_ESCALATED!FY42/(FY$18*1000)</f>
        <v>0</v>
      </c>
      <c r="FZ42" s="97">
        <f>MASTER_DATA_ESCALATED!FZ42/(FZ$18*1000)</f>
        <v>0</v>
      </c>
      <c r="GA42" s="97">
        <f>MASTER_DATA_ESCALATED!GA42/(GA$18*1000)</f>
        <v>0</v>
      </c>
      <c r="GB42" s="97">
        <f>MASTER_DATA_ESCALATED!GB42/(GB$18*1000)</f>
        <v>424.37142414544883</v>
      </c>
      <c r="GC42" s="97">
        <f>MASTER_DATA_ESCALATED!GC42/(GC$18*1000)</f>
        <v>0</v>
      </c>
      <c r="GD42" s="97">
        <f>MASTER_DATA_ESCALATED!GD42/(GD$18*1000)</f>
        <v>0</v>
      </c>
      <c r="GE42" s="97">
        <f>MASTER_DATA_ESCALATED!GE42/(GE$18*1000)</f>
        <v>0</v>
      </c>
      <c r="GF42" s="97">
        <f>MASTER_DATA_ESCALATED!GF42/(GF$18*1000)</f>
        <v>409.85976600607455</v>
      </c>
      <c r="GG42" s="97">
        <f>MASTER_DATA_ESCALATED!GG42/(GG$18*1000)</f>
        <v>0</v>
      </c>
      <c r="GH42" s="97">
        <f>MASTER_DATA_ESCALATED!GH42/(GH$18*1000)</f>
        <v>0</v>
      </c>
      <c r="GI42" s="97">
        <f>MASTER_DATA_ESCALATED!GI42/(GI$18*1000)</f>
        <v>0</v>
      </c>
      <c r="GJ42" s="97">
        <f>MASTER_DATA_ESCALATED!GJ42/(GJ$18*1000)</f>
        <v>403.31105225425966</v>
      </c>
      <c r="GK42" s="97">
        <f>MASTER_DATA_ESCALATED!GK42/(GK$18*1000)</f>
        <v>0</v>
      </c>
      <c r="GL42" s="97">
        <f>MASTER_DATA_ESCALATED!GL42/(GL$18*1000)</f>
        <v>0</v>
      </c>
      <c r="GM42" s="97">
        <f>MASTER_DATA_ESCALATED!GM42/(GM$18*1000)</f>
        <v>0</v>
      </c>
      <c r="GN42" s="97">
        <f>MASTER_DATA_ESCALATED!GN42/(GN$18*1000)</f>
        <v>362.89128275984535</v>
      </c>
      <c r="GO42" s="97">
        <f>MASTER_DATA_ESCALATED!GO42/(GO$18*1000)</f>
        <v>0</v>
      </c>
      <c r="GP42" s="97">
        <f>MASTER_DATA_ESCALATED!GP42/(GP$18*1000)</f>
        <v>0</v>
      </c>
      <c r="GQ42" s="97">
        <f>MASTER_DATA_ESCALATED!GQ42/(GQ$18*1000)</f>
        <v>0</v>
      </c>
      <c r="GR42" s="97">
        <f>MASTER_DATA_ESCALATED!GR42/(GR$18*1000)</f>
        <v>350.87453110594845</v>
      </c>
      <c r="GS42" s="97">
        <f>MASTER_DATA_ESCALATED!GS42/(GS$18*1000)</f>
        <v>0</v>
      </c>
      <c r="GT42" s="97">
        <f>MASTER_DATA_ESCALATED!GT42/(GT$18*1000)</f>
        <v>0</v>
      </c>
      <c r="GU42" s="97">
        <f>MASTER_DATA_ESCALATED!GU42/(GU$18*1000)</f>
        <v>0</v>
      </c>
      <c r="GV42" s="97">
        <f>MASTER_DATA_ESCALATED!GV42/(GV$18*1000)</f>
        <v>345.36518622912689</v>
      </c>
      <c r="GW42" s="97" t="e">
        <f>MASTER_DATA_ESCALATED!#REF!/(GW$18*1000)</f>
        <v>#REF!</v>
      </c>
      <c r="GX42" s="97" t="e">
        <f>MASTER_DATA_ESCALATED!#REF!/(GX$18*1000)</f>
        <v>#REF!</v>
      </c>
      <c r="GY42" s="97" t="e">
        <f>MASTER_DATA_ESCALATED!#REF!/(GY$18*1000)</f>
        <v>#REF!</v>
      </c>
    </row>
    <row r="43" spans="2:207" hidden="1" outlineLevel="2" x14ac:dyDescent="0.3">
      <c r="B43" s="21">
        <f t="shared" si="1"/>
        <v>20</v>
      </c>
      <c r="C43" s="52">
        <f t="shared" si="0"/>
        <v>213</v>
      </c>
      <c r="D43" s="77"/>
      <c r="E43" s="54"/>
      <c r="F43" s="54">
        <v>213</v>
      </c>
      <c r="G43" s="78"/>
      <c r="H43" s="35" t="s">
        <v>222</v>
      </c>
      <c r="I43" s="97">
        <f>MASTER_DATA_ESCALATED!I43/(I$18*1000)</f>
        <v>0</v>
      </c>
      <c r="J43" s="97">
        <f>MASTER_DATA_ESCALATED!J43/(J$18*1000)</f>
        <v>0</v>
      </c>
      <c r="K43" s="97">
        <f>MASTER_DATA_ESCALATED!K43/(K$18*1000)</f>
        <v>0</v>
      </c>
      <c r="L43" s="97">
        <f>MASTER_DATA_ESCALATED!L43/(L$18*1000)</f>
        <v>0</v>
      </c>
      <c r="M43" s="97">
        <f>MASTER_DATA_ESCALATED!M43/(M$18*1000)</f>
        <v>0</v>
      </c>
      <c r="N43" s="97">
        <f>MASTER_DATA_ESCALATED!N43/(N$18*1000)</f>
        <v>0</v>
      </c>
      <c r="O43" s="97">
        <f>MASTER_DATA_ESCALATED!O43/(O$18*1000)</f>
        <v>0</v>
      </c>
      <c r="P43" s="97">
        <f>MASTER_DATA_ESCALATED!P43/(P$18*1000)</f>
        <v>0</v>
      </c>
      <c r="Q43" s="97">
        <f>MASTER_DATA_ESCALATED!Q43/(Q$18*1000)</f>
        <v>0</v>
      </c>
      <c r="R43" s="97">
        <f>MASTER_DATA_ESCALATED!R43/(R$18*1000)</f>
        <v>0</v>
      </c>
      <c r="S43" s="97">
        <f>MASTER_DATA_ESCALATED!S43/(S$18*1000)</f>
        <v>0</v>
      </c>
      <c r="T43" s="97">
        <f>MASTER_DATA_ESCALATED!T43/(T$18*1000)</f>
        <v>0</v>
      </c>
      <c r="U43" s="97">
        <f>MASTER_DATA_ESCALATED!U43/(U$18*1000)</f>
        <v>0</v>
      </c>
      <c r="V43" s="97">
        <f>MASTER_DATA_ESCALATED!V43/(V$18*1000)</f>
        <v>0</v>
      </c>
      <c r="W43" s="97">
        <f>MASTER_DATA_ESCALATED!W43/(W$18*1000)</f>
        <v>0</v>
      </c>
      <c r="X43" s="97">
        <f>MASTER_DATA_ESCALATED!X43/(X$18*1000)</f>
        <v>0</v>
      </c>
      <c r="Y43" s="97">
        <f>MASTER_DATA_ESCALATED!Y43/(Y$18*1000)</f>
        <v>0</v>
      </c>
      <c r="Z43" s="97">
        <f>MASTER_DATA_ESCALATED!Z43/(Z$18*1000)</f>
        <v>0</v>
      </c>
      <c r="AA43" s="97">
        <f>MASTER_DATA_ESCALATED!AA43/(AA$18*1000)</f>
        <v>0</v>
      </c>
      <c r="AB43" s="97">
        <f>MASTER_DATA_ESCALATED!AB43/(AB$18*1000)</f>
        <v>0</v>
      </c>
      <c r="AC43" s="97">
        <f>MASTER_DATA_ESCALATED!AC43/(AC$18*1000)</f>
        <v>0</v>
      </c>
      <c r="AD43" s="97">
        <f>MASTER_DATA_ESCALATED!AD43/(AD$18*1000)</f>
        <v>0</v>
      </c>
      <c r="AE43" s="97">
        <f>MASTER_DATA_ESCALATED!AE43/(AE$18*1000)</f>
        <v>0</v>
      </c>
      <c r="AF43" s="97">
        <f>MASTER_DATA_ESCALATED!AF43/(AF$18*1000)</f>
        <v>0</v>
      </c>
      <c r="AG43" s="97">
        <f>MASTER_DATA_ESCALATED!AG43/(AG$18*1000)</f>
        <v>0</v>
      </c>
      <c r="AH43" s="97">
        <f>MASTER_DATA_ESCALATED!AH43/(AH$18*1000)</f>
        <v>0</v>
      </c>
      <c r="AI43" s="97">
        <f>MASTER_DATA_ESCALATED!AI43/(AI$18*1000)</f>
        <v>0</v>
      </c>
      <c r="AJ43" s="97">
        <f>MASTER_DATA_ESCALATED!AJ43/(AJ$18*1000)</f>
        <v>0</v>
      </c>
      <c r="AK43" s="97">
        <f>MASTER_DATA_ESCALATED!AK43/(AK$18*1000)</f>
        <v>0</v>
      </c>
      <c r="AL43" s="97">
        <f>MASTER_DATA_ESCALATED!AL43/(AL$18*1000)</f>
        <v>0</v>
      </c>
      <c r="AM43" s="97">
        <f>MASTER_DATA_ESCALATED!AM43/(AM$18*1000)</f>
        <v>0</v>
      </c>
      <c r="AN43" s="97">
        <f>MASTER_DATA_ESCALATED!AN43/(AN$18*1000)</f>
        <v>0</v>
      </c>
      <c r="AO43" s="97">
        <f>MASTER_DATA_ESCALATED!AO43/(AO$18*1000)</f>
        <v>0</v>
      </c>
      <c r="AP43" s="97">
        <f>MASTER_DATA_ESCALATED!AP43/(AP$18*1000)</f>
        <v>0</v>
      </c>
      <c r="AQ43" s="97">
        <f>MASTER_DATA_ESCALATED!AQ43/(AQ$18*1000)</f>
        <v>0</v>
      </c>
      <c r="AR43" s="97">
        <f>MASTER_DATA_ESCALATED!AR43/(AR$18*1000)</f>
        <v>0</v>
      </c>
      <c r="AS43" s="97">
        <f>MASTER_DATA_ESCALATED!AS43/(AS$18*1000)</f>
        <v>0</v>
      </c>
      <c r="AT43" s="97">
        <f>MASTER_DATA_ESCALATED!AT43/(AT$18*1000)</f>
        <v>0</v>
      </c>
      <c r="AU43" s="97">
        <f>MASTER_DATA_ESCALATED!AU43/(AU$18*1000)</f>
        <v>0</v>
      </c>
      <c r="AV43" s="97">
        <f>MASTER_DATA_ESCALATED!AV43/(AV$18*1000)</f>
        <v>0</v>
      </c>
      <c r="AW43" s="97">
        <f>MASTER_DATA_ESCALATED!AW43/(AW$18*1000)</f>
        <v>0</v>
      </c>
      <c r="AX43" s="97">
        <f>MASTER_DATA_ESCALATED!AX43/(AX$18*1000)</f>
        <v>0</v>
      </c>
      <c r="AY43" s="97">
        <f>MASTER_DATA_ESCALATED!AY43/(AY$18*1000)</f>
        <v>0</v>
      </c>
      <c r="AZ43" s="97">
        <f>MASTER_DATA_ESCALATED!AZ43/(AZ$18*1000)</f>
        <v>0</v>
      </c>
      <c r="BA43" s="97">
        <f>MASTER_DATA_ESCALATED!BA43/(BA$18*1000)</f>
        <v>0</v>
      </c>
      <c r="BB43" s="97">
        <f>MASTER_DATA_ESCALATED!BB43/(BB$18*1000)</f>
        <v>0</v>
      </c>
      <c r="BC43" s="97">
        <f>MASTER_DATA_ESCALATED!BC43/(BC$18*1000)</f>
        <v>0</v>
      </c>
      <c r="BD43" s="97">
        <f>MASTER_DATA_ESCALATED!BD43/(BD$18*1000)</f>
        <v>0</v>
      </c>
      <c r="BE43" s="97">
        <f>MASTER_DATA_ESCALATED!BE43/(BE$18*1000)</f>
        <v>0</v>
      </c>
      <c r="BF43" s="97">
        <f>MASTER_DATA_ESCALATED!BF43/(BF$18*1000)</f>
        <v>0</v>
      </c>
      <c r="BG43" s="97">
        <f>MASTER_DATA_ESCALATED!BG43/(BG$18*1000)</f>
        <v>0</v>
      </c>
      <c r="BH43" s="97">
        <f>MASTER_DATA_ESCALATED!BH43/(BH$18*1000)</f>
        <v>0</v>
      </c>
      <c r="BI43" s="97">
        <f>MASTER_DATA_ESCALATED!BI43/(BI$18*1000)</f>
        <v>0</v>
      </c>
      <c r="BJ43" s="97">
        <f>MASTER_DATA_ESCALATED!BJ43/(BJ$18*1000)</f>
        <v>0</v>
      </c>
      <c r="BK43" s="97">
        <f>MASTER_DATA_ESCALATED!BK43/(BK$18*1000)</f>
        <v>0</v>
      </c>
      <c r="BL43" s="97">
        <f>MASTER_DATA_ESCALATED!BL43/(BL$18*1000)</f>
        <v>0</v>
      </c>
      <c r="BM43" s="97">
        <f>MASTER_DATA_ESCALATED!BM43/(BM$18*1000)</f>
        <v>0</v>
      </c>
      <c r="BN43" s="97">
        <f>MASTER_DATA_ESCALATED!BN43/(BN$18*1000)</f>
        <v>0</v>
      </c>
      <c r="BO43" s="97">
        <f>MASTER_DATA_ESCALATED!BO43/(BO$18*1000)</f>
        <v>0</v>
      </c>
      <c r="BP43" s="97">
        <f>MASTER_DATA_ESCALATED!BP43/(BP$18*1000)</f>
        <v>226.41297264877511</v>
      </c>
      <c r="BQ43" s="97">
        <f>MASTER_DATA_ESCALATED!BQ43/(BQ$18*1000)</f>
        <v>0</v>
      </c>
      <c r="BR43" s="97">
        <f>MASTER_DATA_ESCALATED!BR43/(BR$18*1000)</f>
        <v>0</v>
      </c>
      <c r="BS43" s="97">
        <f>MASTER_DATA_ESCALATED!BS43/(BS$18*1000)</f>
        <v>0</v>
      </c>
      <c r="BT43" s="97">
        <f>MASTER_DATA_ESCALATED!BT43/(BT$18*1000)</f>
        <v>138.33481715199864</v>
      </c>
      <c r="BU43" s="97">
        <f>MASTER_DATA_ESCALATED!BU43/(BU$18*1000)</f>
        <v>0</v>
      </c>
      <c r="BV43" s="97">
        <f>MASTER_DATA_ESCALATED!BV43/(BV$18*1000)</f>
        <v>0</v>
      </c>
      <c r="BW43" s="97">
        <f>MASTER_DATA_ESCALATED!BW43/(BW$18*1000)</f>
        <v>0</v>
      </c>
      <c r="BX43" s="97">
        <f>MASTER_DATA_ESCALATED!BX43/(BX$18*1000)</f>
        <v>135.69937064594157</v>
      </c>
      <c r="BY43" s="97">
        <f>MASTER_DATA_ESCALATED!BY43/(BY$18*1000)</f>
        <v>0</v>
      </c>
      <c r="BZ43" s="97">
        <f>MASTER_DATA_ESCALATED!BZ43/(BZ$18*1000)</f>
        <v>0</v>
      </c>
      <c r="CA43" s="97">
        <f>MASTER_DATA_ESCALATED!CA43/(CA$18*1000)</f>
        <v>0</v>
      </c>
      <c r="CB43" s="97">
        <f>MASTER_DATA_ESCALATED!CB43/(CB$18*1000)</f>
        <v>138.19713602868603</v>
      </c>
      <c r="CC43" s="97">
        <f>MASTER_DATA_ESCALATED!CC43/(CC$18*1000)</f>
        <v>0</v>
      </c>
      <c r="CD43" s="97">
        <f>MASTER_DATA_ESCALATED!CD43/(CD$18*1000)</f>
        <v>0</v>
      </c>
      <c r="CE43" s="97">
        <f>MASTER_DATA_ESCALATED!CE43/(CE$18*1000)</f>
        <v>0</v>
      </c>
      <c r="CF43" s="97">
        <f>MASTER_DATA_ESCALATED!CF43/(CF$18*1000)</f>
        <v>134.98918650685349</v>
      </c>
      <c r="CG43" s="97">
        <f>MASTER_DATA_ESCALATED!CG43/(CG$18*1000)</f>
        <v>0</v>
      </c>
      <c r="CH43" s="97">
        <f>MASTER_DATA_ESCALATED!CH43/(CH$18*1000)</f>
        <v>0</v>
      </c>
      <c r="CI43" s="97">
        <f>MASTER_DATA_ESCALATED!CI43/(CI$18*1000)</f>
        <v>0</v>
      </c>
      <c r="CJ43" s="97">
        <f>MASTER_DATA_ESCALATED!CJ43/(CJ$18*1000)</f>
        <v>0</v>
      </c>
      <c r="CK43" s="97">
        <f>MASTER_DATA_ESCALATED!CK43/(CK$18*1000)</f>
        <v>0</v>
      </c>
      <c r="CL43" s="97">
        <f>MASTER_DATA_ESCALATED!CL43/(CL$18*1000)</f>
        <v>0</v>
      </c>
      <c r="CM43" s="97">
        <f>MASTER_DATA_ESCALATED!CM43/(CM$18*1000)</f>
        <v>0</v>
      </c>
      <c r="CN43" s="97">
        <f>MASTER_DATA_ESCALATED!CN43/(CN$18*1000)</f>
        <v>0</v>
      </c>
      <c r="CO43" s="97">
        <f>MASTER_DATA_ESCALATED!CO43/(CO$18*1000)</f>
        <v>0</v>
      </c>
      <c r="CP43" s="97">
        <f>MASTER_DATA_ESCALATED!CP43/(CP$18*1000)</f>
        <v>0</v>
      </c>
      <c r="CQ43" s="97">
        <f>MASTER_DATA_ESCALATED!CQ43/(CQ$18*1000)</f>
        <v>0</v>
      </c>
      <c r="CR43" s="97">
        <f>MASTER_DATA_ESCALATED!CR43/(CR$18*1000)</f>
        <v>0</v>
      </c>
      <c r="CS43" s="97">
        <f>MASTER_DATA_ESCALATED!CS43/(CS$18*1000)</f>
        <v>0</v>
      </c>
      <c r="CT43" s="97">
        <f>MASTER_DATA_ESCALATED!CT43/(CT$18*1000)</f>
        <v>0</v>
      </c>
      <c r="CU43" s="97">
        <f>MASTER_DATA_ESCALATED!CU43/(CU$18*1000)</f>
        <v>0</v>
      </c>
      <c r="CV43" s="97">
        <f>MASTER_DATA_ESCALATED!CV43/(CV$18*1000)</f>
        <v>235.2779780157411</v>
      </c>
      <c r="CW43" s="97">
        <f>MASTER_DATA_ESCALATED!CW43/(CW$18*1000)</f>
        <v>0</v>
      </c>
      <c r="CX43" s="97">
        <f>MASTER_DATA_ESCALATED!CX43/(CX$18*1000)</f>
        <v>0</v>
      </c>
      <c r="CY43" s="97">
        <f>MASTER_DATA_ESCALATED!CY43/(CY$18*1000)</f>
        <v>0</v>
      </c>
      <c r="CZ43" s="97">
        <f>MASTER_DATA_ESCALATED!CZ43/(CZ$18*1000)</f>
        <v>169.3666651785162</v>
      </c>
      <c r="DA43" s="97" t="e">
        <f>MASTER_DATA_ESCALATED!DA43/(DA$18*1000)</f>
        <v>#DIV/0!</v>
      </c>
      <c r="DB43" s="97" t="e">
        <f>MASTER_DATA_ESCALATED!DB43/(DB$18*1000)</f>
        <v>#DIV/0!</v>
      </c>
      <c r="DC43" s="97" t="e">
        <f>MASTER_DATA_ESCALATED!DC43/(DC$18*1000)</f>
        <v>#DIV/0!</v>
      </c>
      <c r="DD43" s="97" t="e">
        <f>MASTER_DATA_ESCALATED!DD43/(DD$18*1000)</f>
        <v>#N/A</v>
      </c>
      <c r="DE43" s="97">
        <f>MASTER_DATA_ESCALATED!DE43/(DE$18*1000)</f>
        <v>0</v>
      </c>
      <c r="DF43" s="97">
        <f>MASTER_DATA_ESCALATED!DF43/(DF$18*1000)</f>
        <v>0</v>
      </c>
      <c r="DG43" s="97">
        <f>MASTER_DATA_ESCALATED!DG43/(DG$18*1000)</f>
        <v>0</v>
      </c>
      <c r="DH43" s="97">
        <f>MASTER_DATA_ESCALATED!DH43/(DH$18*1000)</f>
        <v>0</v>
      </c>
      <c r="DI43" s="97">
        <f>MASTER_DATA_ESCALATED!DI43/(DI$18*1000)</f>
        <v>0</v>
      </c>
      <c r="DJ43" s="97">
        <f>MASTER_DATA_ESCALATED!DJ43/(DJ$18*1000)</f>
        <v>0</v>
      </c>
      <c r="DK43" s="97">
        <f>MASTER_DATA_ESCALATED!DK43/(DK$18*1000)</f>
        <v>0</v>
      </c>
      <c r="DL43" s="97">
        <f>MASTER_DATA_ESCALATED!DL43/(DL$18*1000)</f>
        <v>0</v>
      </c>
      <c r="DM43" s="97">
        <f>MASTER_DATA_ESCALATED!DM43/(DM$18*1000)</f>
        <v>0</v>
      </c>
      <c r="DN43" s="97">
        <f>MASTER_DATA_ESCALATED!DN43/(DN$18*1000)</f>
        <v>0</v>
      </c>
      <c r="DO43" s="97">
        <f>MASTER_DATA_ESCALATED!DO43/(DO$18*1000)</f>
        <v>0</v>
      </c>
      <c r="DP43" s="97">
        <f>MASTER_DATA_ESCALATED!DP43/(DP$18*1000)</f>
        <v>0</v>
      </c>
      <c r="DQ43" s="97">
        <f>MASTER_DATA_ESCALATED!DQ43/(DQ$18*1000)</f>
        <v>0</v>
      </c>
      <c r="DR43" s="97">
        <f>MASTER_DATA_ESCALATED!DR43/(DR$18*1000)</f>
        <v>0</v>
      </c>
      <c r="DS43" s="97">
        <f>MASTER_DATA_ESCALATED!DS43/(DS$18*1000)</f>
        <v>0</v>
      </c>
      <c r="DT43" s="97">
        <f>MASTER_DATA_ESCALATED!DT43/(DT$18*1000)</f>
        <v>0</v>
      </c>
      <c r="DU43" s="97">
        <f>MASTER_DATA_ESCALATED!DU43/(DU$18*1000)</f>
        <v>0</v>
      </c>
      <c r="DV43" s="97">
        <f>MASTER_DATA_ESCALATED!DV43/(DV$18*1000)</f>
        <v>0</v>
      </c>
      <c r="DW43" s="97">
        <f>MASTER_DATA_ESCALATED!DW43/(DW$18*1000)</f>
        <v>0</v>
      </c>
      <c r="DX43" s="97">
        <f>MASTER_DATA_ESCALATED!DX43/(DX$18*1000)</f>
        <v>0</v>
      </c>
      <c r="DY43" s="97">
        <f>MASTER_DATA_ESCALATED!DY43/(DY$18*1000)</f>
        <v>0</v>
      </c>
      <c r="DZ43" s="97">
        <f>MASTER_DATA_ESCALATED!DZ43/(DZ$18*1000)</f>
        <v>0</v>
      </c>
      <c r="EA43" s="97">
        <f>MASTER_DATA_ESCALATED!EA43/(EA$18*1000)</f>
        <v>0</v>
      </c>
      <c r="EB43" s="97">
        <f>MASTER_DATA_ESCALATED!EB43/(EB$18*1000)</f>
        <v>0</v>
      </c>
      <c r="EC43" s="97" t="e">
        <f>MASTER_DATA_ESCALATED!EC43/(EC$18*1000)</f>
        <v>#DIV/0!</v>
      </c>
      <c r="ED43" s="97" t="e">
        <f>MASTER_DATA_ESCALATED!ED43/(ED$18*1000)</f>
        <v>#DIV/0!</v>
      </c>
      <c r="EE43" s="97" t="e">
        <f>MASTER_DATA_ESCALATED!EE43/(EE$18*1000)</f>
        <v>#DIV/0!</v>
      </c>
      <c r="EF43" s="97" t="e">
        <f>MASTER_DATA_ESCALATED!EF43/(EF$18*1000)</f>
        <v>#VALUE!</v>
      </c>
      <c r="EG43" s="97">
        <f>MASTER_DATA_ESCALATED!EG43/(EG$18*1000)</f>
        <v>0</v>
      </c>
      <c r="EH43" s="97">
        <f>MASTER_DATA_ESCALATED!EH43/(EH$18*1000)</f>
        <v>0</v>
      </c>
      <c r="EI43" s="97">
        <f>MASTER_DATA_ESCALATED!EI43/(EI$18*1000)</f>
        <v>0</v>
      </c>
      <c r="EJ43" s="97">
        <f>MASTER_DATA_ESCALATED!EJ43/(EJ$18*1000)</f>
        <v>0</v>
      </c>
      <c r="EK43" s="97">
        <f>MASTER_DATA_ESCALATED!EK43/(EK$18*1000)</f>
        <v>0</v>
      </c>
      <c r="EL43" s="97">
        <f>MASTER_DATA_ESCALATED!EL43/(EL$18*1000)</f>
        <v>0</v>
      </c>
      <c r="EM43" s="97">
        <f>MASTER_DATA_ESCALATED!EM43/(EM$18*1000)</f>
        <v>0</v>
      </c>
      <c r="EN43" s="97">
        <f>MASTER_DATA_ESCALATED!EN43/(EN$18*1000)</f>
        <v>82.947989100339512</v>
      </c>
      <c r="EO43" s="97">
        <f>MASTER_DATA_ESCALATED!EO43/(EO$18*1000)</f>
        <v>0</v>
      </c>
      <c r="EP43" s="97">
        <f>MASTER_DATA_ESCALATED!EP43/(EP$18*1000)</f>
        <v>0</v>
      </c>
      <c r="EQ43" s="97">
        <f>MASTER_DATA_ESCALATED!EQ43/(EQ$18*1000)</f>
        <v>0</v>
      </c>
      <c r="ER43" s="97">
        <f>MASTER_DATA_ESCALATED!ER43/(ER$18*1000)</f>
        <v>122.10942662608154</v>
      </c>
      <c r="ES43" s="97">
        <f>MASTER_DATA_ESCALATED!ES43/(ES$18*1000)</f>
        <v>0</v>
      </c>
      <c r="ET43" s="97">
        <f>MASTER_DATA_ESCALATED!ET43/(ET$18*1000)</f>
        <v>0</v>
      </c>
      <c r="EU43" s="97">
        <f>MASTER_DATA_ESCALATED!EU43/(EU$18*1000)</f>
        <v>0</v>
      </c>
      <c r="EV43" s="97">
        <f>MASTER_DATA_ESCALATED!EV43/(EV$18*1000)</f>
        <v>122.10942662608154</v>
      </c>
      <c r="EW43" s="97">
        <f>MASTER_DATA_ESCALATED!EW43/(EW$18*1000)</f>
        <v>0</v>
      </c>
      <c r="EX43" s="97">
        <f>MASTER_DATA_ESCALATED!EX43/(EX$18*1000)</f>
        <v>0</v>
      </c>
      <c r="EY43" s="97">
        <f>MASTER_DATA_ESCALATED!EY43/(EY$18*1000)</f>
        <v>0</v>
      </c>
      <c r="EZ43" s="97">
        <f>MASTER_DATA_ESCALATED!EZ43/(EZ$18*1000)</f>
        <v>16.107759341747233</v>
      </c>
      <c r="FA43" s="97">
        <f>MASTER_DATA_ESCALATED!FA43/(FA$18*1000)</f>
        <v>0</v>
      </c>
      <c r="FB43" s="97">
        <f>MASTER_DATA_ESCALATED!FB43/(FB$18*1000)</f>
        <v>0</v>
      </c>
      <c r="FC43" s="97">
        <f>MASTER_DATA_ESCALATED!FC43/(FC$18*1000)</f>
        <v>0</v>
      </c>
      <c r="FD43" s="97">
        <f>MASTER_DATA_ESCALATED!FD43/(FD$18*1000)</f>
        <v>15.174061836108031</v>
      </c>
      <c r="FE43" s="97">
        <f>MASTER_DATA_ESCALATED!FE43/(FE$18*1000)</f>
        <v>0</v>
      </c>
      <c r="FF43" s="97">
        <f>MASTER_DATA_ESCALATED!FF43/(FF$18*1000)</f>
        <v>0</v>
      </c>
      <c r="FG43" s="97">
        <f>MASTER_DATA_ESCALATED!FG43/(FG$18*1000)</f>
        <v>0</v>
      </c>
      <c r="FH43" s="97">
        <f>MASTER_DATA_ESCALATED!FH43/(FH$18*1000)</f>
        <v>14.849040552499448</v>
      </c>
      <c r="FI43" s="97">
        <f>MASTER_DATA_ESCALATED!FI43/(FI$18*1000)</f>
        <v>0</v>
      </c>
      <c r="FJ43" s="97">
        <f>MASTER_DATA_ESCALATED!FJ43/(FJ$18*1000)</f>
        <v>0</v>
      </c>
      <c r="FK43" s="97">
        <f>MASTER_DATA_ESCALATED!FK43/(FK$18*1000)</f>
        <v>0</v>
      </c>
      <c r="FL43" s="97">
        <f>MASTER_DATA_ESCALATED!FL43/(FL$18*1000)</f>
        <v>29.695126366057</v>
      </c>
      <c r="FM43" s="97">
        <f>MASTER_DATA_ESCALATED!FM43/(FM$18*1000)</f>
        <v>0</v>
      </c>
      <c r="FN43" s="97">
        <f>MASTER_DATA_ESCALATED!FN43/(FN$18*1000)</f>
        <v>0</v>
      </c>
      <c r="FO43" s="97">
        <f>MASTER_DATA_ESCALATED!FO43/(FO$18*1000)</f>
        <v>0</v>
      </c>
      <c r="FP43" s="97">
        <f>MASTER_DATA_ESCALATED!FP43/(FP$18*1000)</f>
        <v>92.688590030470536</v>
      </c>
      <c r="FQ43" s="97">
        <f>MASTER_DATA_ESCALATED!FQ43/(FQ$18*1000)</f>
        <v>0</v>
      </c>
      <c r="FR43" s="97">
        <f>MASTER_DATA_ESCALATED!FR43/(FR$18*1000)</f>
        <v>0</v>
      </c>
      <c r="FS43" s="97">
        <f>MASTER_DATA_ESCALATED!FS43/(FS$18*1000)</f>
        <v>0</v>
      </c>
      <c r="FT43" s="97">
        <f>MASTER_DATA_ESCALATED!FT43/(FT$18*1000)</f>
        <v>90.230621111410187</v>
      </c>
      <c r="FU43" s="97">
        <f>MASTER_DATA_ESCALATED!FU43/(FU$18*1000)</f>
        <v>0</v>
      </c>
      <c r="FV43" s="97">
        <f>MASTER_DATA_ESCALATED!FV43/(FV$18*1000)</f>
        <v>0</v>
      </c>
      <c r="FW43" s="97">
        <f>MASTER_DATA_ESCALATED!FW43/(FW$18*1000)</f>
        <v>0</v>
      </c>
      <c r="FX43" s="97">
        <f>MASTER_DATA_ESCALATED!FX43/(FX$18*1000)</f>
        <v>88.97590133866295</v>
      </c>
      <c r="FY43" s="97">
        <f>MASTER_DATA_ESCALATED!FY43/(FY$18*1000)</f>
        <v>0</v>
      </c>
      <c r="FZ43" s="97">
        <f>MASTER_DATA_ESCALATED!FZ43/(FZ$18*1000)</f>
        <v>0</v>
      </c>
      <c r="GA43" s="97">
        <f>MASTER_DATA_ESCALATED!GA43/(GA$18*1000)</f>
        <v>0</v>
      </c>
      <c r="GB43" s="97">
        <f>MASTER_DATA_ESCALATED!GB43/(GB$18*1000)</f>
        <v>74.175569762625571</v>
      </c>
      <c r="GC43" s="97">
        <f>MASTER_DATA_ESCALATED!GC43/(GC$18*1000)</f>
        <v>0</v>
      </c>
      <c r="GD43" s="97">
        <f>MASTER_DATA_ESCALATED!GD43/(GD$18*1000)</f>
        <v>0</v>
      </c>
      <c r="GE43" s="97">
        <f>MASTER_DATA_ESCALATED!GE43/(GE$18*1000)</f>
        <v>0</v>
      </c>
      <c r="GF43" s="97">
        <f>MASTER_DATA_ESCALATED!GF43/(GF$18*1000)</f>
        <v>72.23204240125753</v>
      </c>
      <c r="GG43" s="97">
        <f>MASTER_DATA_ESCALATED!GG43/(GG$18*1000)</f>
        <v>0</v>
      </c>
      <c r="GH43" s="97">
        <f>MASTER_DATA_ESCALATED!GH43/(GH$18*1000)</f>
        <v>0</v>
      </c>
      <c r="GI43" s="97">
        <f>MASTER_DATA_ESCALATED!GI43/(GI$18*1000)</f>
        <v>0</v>
      </c>
      <c r="GJ43" s="97">
        <f>MASTER_DATA_ESCALATED!GJ43/(GJ$18*1000)</f>
        <v>71.355488547103491</v>
      </c>
      <c r="GK43" s="97">
        <f>MASTER_DATA_ESCALATED!GK43/(GK$18*1000)</f>
        <v>0</v>
      </c>
      <c r="GL43" s="97">
        <f>MASTER_DATA_ESCALATED!GL43/(GL$18*1000)</f>
        <v>0</v>
      </c>
      <c r="GM43" s="97">
        <f>MASTER_DATA_ESCALATED!GM43/(GM$18*1000)</f>
        <v>0</v>
      </c>
      <c r="GN43" s="97">
        <f>MASTER_DATA_ESCALATED!GN43/(GN$18*1000)</f>
        <v>7.3980777721286017</v>
      </c>
      <c r="GO43" s="97">
        <f>MASTER_DATA_ESCALATED!GO43/(GO$18*1000)</f>
        <v>0</v>
      </c>
      <c r="GP43" s="97">
        <f>MASTER_DATA_ESCALATED!GP43/(GP$18*1000)</f>
        <v>0</v>
      </c>
      <c r="GQ43" s="97">
        <f>MASTER_DATA_ESCALATED!GQ43/(GQ$18*1000)</f>
        <v>0</v>
      </c>
      <c r="GR43" s="97">
        <f>MASTER_DATA_ESCALATED!GR43/(GR$18*1000)</f>
        <v>7.3221519878187742</v>
      </c>
      <c r="GS43" s="97">
        <f>MASTER_DATA_ESCALATED!GS43/(GS$18*1000)</f>
        <v>0</v>
      </c>
      <c r="GT43" s="97">
        <f>MASTER_DATA_ESCALATED!GT43/(GT$18*1000)</f>
        <v>0</v>
      </c>
      <c r="GU43" s="97">
        <f>MASTER_DATA_ESCALATED!GU43/(GU$18*1000)</f>
        <v>0</v>
      </c>
      <c r="GV43" s="97">
        <f>MASTER_DATA_ESCALATED!GV43/(GV$18*1000)</f>
        <v>7.2042878306340459</v>
      </c>
      <c r="GW43" s="97" t="e">
        <f>MASTER_DATA_ESCALATED!#REF!/(GW$18*1000)</f>
        <v>#REF!</v>
      </c>
      <c r="GX43" s="97" t="e">
        <f>MASTER_DATA_ESCALATED!#REF!/(GX$18*1000)</f>
        <v>#REF!</v>
      </c>
      <c r="GY43" s="97" t="e">
        <f>MASTER_DATA_ESCALATED!#REF!/(GY$18*1000)</f>
        <v>#REF!</v>
      </c>
    </row>
    <row r="44" spans="2:207" s="27" customFormat="1" ht="14.25" hidden="1" outlineLevel="2" x14ac:dyDescent="0.25">
      <c r="B44" s="26">
        <f t="shared" si="1"/>
        <v>20</v>
      </c>
      <c r="C44" s="55">
        <f t="shared" si="0"/>
        <v>213.1</v>
      </c>
      <c r="D44" s="82"/>
      <c r="E44" s="55"/>
      <c r="F44" s="55"/>
      <c r="G44" s="83">
        <v>213.1</v>
      </c>
      <c r="H44" s="40" t="s">
        <v>45</v>
      </c>
      <c r="I44" s="99">
        <f>MASTER_DATA_ESCALATED!I44/(I$18*1000)</f>
        <v>0</v>
      </c>
      <c r="J44" s="99">
        <f>MASTER_DATA_ESCALATED!J44/(J$18*1000)</f>
        <v>0</v>
      </c>
      <c r="K44" s="99">
        <f>MASTER_DATA_ESCALATED!K44/(K$18*1000)</f>
        <v>0</v>
      </c>
      <c r="L44" s="99">
        <f>MASTER_DATA_ESCALATED!L44/(L$18*1000)</f>
        <v>0</v>
      </c>
      <c r="M44" s="99">
        <f>MASTER_DATA_ESCALATED!M44/(M$18*1000)</f>
        <v>0</v>
      </c>
      <c r="N44" s="99">
        <f>MASTER_DATA_ESCALATED!N44/(N$18*1000)</f>
        <v>0</v>
      </c>
      <c r="O44" s="99">
        <f>MASTER_DATA_ESCALATED!O44/(O$18*1000)</f>
        <v>0</v>
      </c>
      <c r="P44" s="99">
        <f>MASTER_DATA_ESCALATED!P44/(P$18*1000)</f>
        <v>0</v>
      </c>
      <c r="Q44" s="99">
        <f>MASTER_DATA_ESCALATED!Q44/(Q$18*1000)</f>
        <v>0</v>
      </c>
      <c r="R44" s="99">
        <f>MASTER_DATA_ESCALATED!R44/(R$18*1000)</f>
        <v>0</v>
      </c>
      <c r="S44" s="99">
        <f>MASTER_DATA_ESCALATED!S44/(S$18*1000)</f>
        <v>0</v>
      </c>
      <c r="T44" s="99">
        <f>MASTER_DATA_ESCALATED!T44/(T$18*1000)</f>
        <v>0</v>
      </c>
      <c r="U44" s="99">
        <f>MASTER_DATA_ESCALATED!U44/(U$18*1000)</f>
        <v>0</v>
      </c>
      <c r="V44" s="99">
        <f>MASTER_DATA_ESCALATED!V44/(V$18*1000)</f>
        <v>0</v>
      </c>
      <c r="W44" s="99">
        <f>MASTER_DATA_ESCALATED!W44/(W$18*1000)</f>
        <v>0</v>
      </c>
      <c r="X44" s="99">
        <f>MASTER_DATA_ESCALATED!X44/(X$18*1000)</f>
        <v>0</v>
      </c>
      <c r="Y44" s="99">
        <f>MASTER_DATA_ESCALATED!Y44/(Y$18*1000)</f>
        <v>0</v>
      </c>
      <c r="Z44" s="99">
        <f>MASTER_DATA_ESCALATED!Z44/(Z$18*1000)</f>
        <v>0</v>
      </c>
      <c r="AA44" s="99">
        <f>MASTER_DATA_ESCALATED!AA44/(AA$18*1000)</f>
        <v>0</v>
      </c>
      <c r="AB44" s="99">
        <f>MASTER_DATA_ESCALATED!AB44/(AB$18*1000)</f>
        <v>0</v>
      </c>
      <c r="AC44" s="99">
        <f>MASTER_DATA_ESCALATED!AC44/(AC$18*1000)</f>
        <v>0</v>
      </c>
      <c r="AD44" s="99">
        <f>MASTER_DATA_ESCALATED!AD44/(AD$18*1000)</f>
        <v>0</v>
      </c>
      <c r="AE44" s="99">
        <f>MASTER_DATA_ESCALATED!AE44/(AE$18*1000)</f>
        <v>0</v>
      </c>
      <c r="AF44" s="99">
        <f>MASTER_DATA_ESCALATED!AF44/(AF$18*1000)</f>
        <v>0</v>
      </c>
      <c r="AG44" s="99">
        <f>MASTER_DATA_ESCALATED!AG44/(AG$18*1000)</f>
        <v>0</v>
      </c>
      <c r="AH44" s="99">
        <f>MASTER_DATA_ESCALATED!AH44/(AH$18*1000)</f>
        <v>0</v>
      </c>
      <c r="AI44" s="99">
        <f>MASTER_DATA_ESCALATED!AI44/(AI$18*1000)</f>
        <v>0</v>
      </c>
      <c r="AJ44" s="99">
        <f>MASTER_DATA_ESCALATED!AJ44/(AJ$18*1000)</f>
        <v>0</v>
      </c>
      <c r="AK44" s="99">
        <f>MASTER_DATA_ESCALATED!AK44/(AK$18*1000)</f>
        <v>0</v>
      </c>
      <c r="AL44" s="99">
        <f>MASTER_DATA_ESCALATED!AL44/(AL$18*1000)</f>
        <v>0</v>
      </c>
      <c r="AM44" s="99">
        <f>MASTER_DATA_ESCALATED!AM44/(AM$18*1000)</f>
        <v>0</v>
      </c>
      <c r="AN44" s="99">
        <f>MASTER_DATA_ESCALATED!AN44/(AN$18*1000)</f>
        <v>0</v>
      </c>
      <c r="AO44" s="99">
        <f>MASTER_DATA_ESCALATED!AO44/(AO$18*1000)</f>
        <v>0</v>
      </c>
      <c r="AP44" s="99">
        <f>MASTER_DATA_ESCALATED!AP44/(AP$18*1000)</f>
        <v>0</v>
      </c>
      <c r="AQ44" s="99">
        <f>MASTER_DATA_ESCALATED!AQ44/(AQ$18*1000)</f>
        <v>0</v>
      </c>
      <c r="AR44" s="99">
        <f>MASTER_DATA_ESCALATED!AR44/(AR$18*1000)</f>
        <v>0</v>
      </c>
      <c r="AS44" s="99">
        <f>MASTER_DATA_ESCALATED!AS44/(AS$18*1000)</f>
        <v>0</v>
      </c>
      <c r="AT44" s="99">
        <f>MASTER_DATA_ESCALATED!AT44/(AT$18*1000)</f>
        <v>0</v>
      </c>
      <c r="AU44" s="99">
        <f>MASTER_DATA_ESCALATED!AU44/(AU$18*1000)</f>
        <v>0</v>
      </c>
      <c r="AV44" s="99">
        <f>MASTER_DATA_ESCALATED!AV44/(AV$18*1000)</f>
        <v>0</v>
      </c>
      <c r="AW44" s="99">
        <f>MASTER_DATA_ESCALATED!AW44/(AW$18*1000)</f>
        <v>0</v>
      </c>
      <c r="AX44" s="99">
        <f>MASTER_DATA_ESCALATED!AX44/(AX$18*1000)</f>
        <v>0</v>
      </c>
      <c r="AY44" s="99">
        <f>MASTER_DATA_ESCALATED!AY44/(AY$18*1000)</f>
        <v>0</v>
      </c>
      <c r="AZ44" s="99">
        <f>MASTER_DATA_ESCALATED!AZ44/(AZ$18*1000)</f>
        <v>0</v>
      </c>
      <c r="BA44" s="99">
        <f>MASTER_DATA_ESCALATED!BA44/(BA$18*1000)</f>
        <v>0</v>
      </c>
      <c r="BB44" s="99">
        <f>MASTER_DATA_ESCALATED!BB44/(BB$18*1000)</f>
        <v>0</v>
      </c>
      <c r="BC44" s="99">
        <f>MASTER_DATA_ESCALATED!BC44/(BC$18*1000)</f>
        <v>0</v>
      </c>
      <c r="BD44" s="99">
        <f>MASTER_DATA_ESCALATED!BD44/(BD$18*1000)</f>
        <v>0</v>
      </c>
      <c r="BE44" s="99">
        <f>MASTER_DATA_ESCALATED!BE44/(BE$18*1000)</f>
        <v>0</v>
      </c>
      <c r="BF44" s="99">
        <f>MASTER_DATA_ESCALATED!BF44/(BF$18*1000)</f>
        <v>0</v>
      </c>
      <c r="BG44" s="99">
        <f>MASTER_DATA_ESCALATED!BG44/(BG$18*1000)</f>
        <v>0</v>
      </c>
      <c r="BH44" s="99">
        <f>MASTER_DATA_ESCALATED!BH44/(BH$18*1000)</f>
        <v>0</v>
      </c>
      <c r="BI44" s="99">
        <f>MASTER_DATA_ESCALATED!BI44/(BI$18*1000)</f>
        <v>0</v>
      </c>
      <c r="BJ44" s="99">
        <f>MASTER_DATA_ESCALATED!BJ44/(BJ$18*1000)</f>
        <v>0</v>
      </c>
      <c r="BK44" s="99">
        <f>MASTER_DATA_ESCALATED!BK44/(BK$18*1000)</f>
        <v>0</v>
      </c>
      <c r="BL44" s="99">
        <f>MASTER_DATA_ESCALATED!BL44/(BL$18*1000)</f>
        <v>0</v>
      </c>
      <c r="BM44" s="99">
        <f>MASTER_DATA_ESCALATED!BM44/(BM$18*1000)</f>
        <v>0</v>
      </c>
      <c r="BN44" s="99">
        <f>MASTER_DATA_ESCALATED!BN44/(BN$18*1000)</f>
        <v>0</v>
      </c>
      <c r="BO44" s="99">
        <f>MASTER_DATA_ESCALATED!BO44/(BO$18*1000)</f>
        <v>0</v>
      </c>
      <c r="BP44" s="99">
        <f>MASTER_DATA_ESCALATED!BP44/(BP$18*1000)</f>
        <v>105.64288937889418</v>
      </c>
      <c r="BQ44" s="99">
        <f>MASTER_DATA_ESCALATED!BQ44/(BQ$18*1000)</f>
        <v>0</v>
      </c>
      <c r="BR44" s="99">
        <f>MASTER_DATA_ESCALATED!BR44/(BR$18*1000)</f>
        <v>0</v>
      </c>
      <c r="BS44" s="99">
        <f>MASTER_DATA_ESCALATED!BS44/(BS$18*1000)</f>
        <v>0</v>
      </c>
      <c r="BT44" s="99">
        <f>MASTER_DATA_ESCALATED!BT44/(BT$18*1000)</f>
        <v>64.582009030037284</v>
      </c>
      <c r="BU44" s="99">
        <f>MASTER_DATA_ESCALATED!BU44/(BU$18*1000)</f>
        <v>0</v>
      </c>
      <c r="BV44" s="99">
        <f>MASTER_DATA_ESCALATED!BV44/(BV$18*1000)</f>
        <v>0</v>
      </c>
      <c r="BW44" s="99">
        <f>MASTER_DATA_ESCALATED!BW44/(BW$18*1000)</f>
        <v>0</v>
      </c>
      <c r="BX44" s="99">
        <f>MASTER_DATA_ESCALATED!BX44/(BX$18*1000)</f>
        <v>79.031218933167963</v>
      </c>
      <c r="BY44" s="99">
        <f>MASTER_DATA_ESCALATED!BY44/(BY$18*1000)</f>
        <v>0</v>
      </c>
      <c r="BZ44" s="99">
        <f>MASTER_DATA_ESCALATED!BZ44/(BZ$18*1000)</f>
        <v>0</v>
      </c>
      <c r="CA44" s="99">
        <f>MASTER_DATA_ESCALATED!CA44/(CA$18*1000)</f>
        <v>0</v>
      </c>
      <c r="CB44" s="99">
        <f>MASTER_DATA_ESCALATED!CB44/(CB$18*1000)</f>
        <v>66.993855499817471</v>
      </c>
      <c r="CC44" s="99">
        <f>MASTER_DATA_ESCALATED!CC44/(CC$18*1000)</f>
        <v>0</v>
      </c>
      <c r="CD44" s="99">
        <f>MASTER_DATA_ESCALATED!CD44/(CD$18*1000)</f>
        <v>0</v>
      </c>
      <c r="CE44" s="99">
        <f>MASTER_DATA_ESCALATED!CE44/(CE$18*1000)</f>
        <v>0</v>
      </c>
      <c r="CF44" s="99">
        <f>MASTER_DATA_ESCALATED!CF44/(CF$18*1000)</f>
        <v>79.027739690311691</v>
      </c>
      <c r="CG44" s="99">
        <f>MASTER_DATA_ESCALATED!CG44/(CG$18*1000)</f>
        <v>0</v>
      </c>
      <c r="CH44" s="99">
        <f>MASTER_DATA_ESCALATED!CH44/(CH$18*1000)</f>
        <v>0</v>
      </c>
      <c r="CI44" s="99">
        <f>MASTER_DATA_ESCALATED!CI44/(CI$18*1000)</f>
        <v>0</v>
      </c>
      <c r="CJ44" s="99">
        <f>MASTER_DATA_ESCALATED!CJ44/(CJ$18*1000)</f>
        <v>0</v>
      </c>
      <c r="CK44" s="99">
        <f>MASTER_DATA_ESCALATED!CK44/(CK$18*1000)</f>
        <v>0</v>
      </c>
      <c r="CL44" s="99">
        <f>MASTER_DATA_ESCALATED!CL44/(CL$18*1000)</f>
        <v>0</v>
      </c>
      <c r="CM44" s="99">
        <f>MASTER_DATA_ESCALATED!CM44/(CM$18*1000)</f>
        <v>0</v>
      </c>
      <c r="CN44" s="99">
        <f>MASTER_DATA_ESCALATED!CN44/(CN$18*1000)</f>
        <v>0</v>
      </c>
      <c r="CO44" s="99">
        <f>MASTER_DATA_ESCALATED!CO44/(CO$18*1000)</f>
        <v>0</v>
      </c>
      <c r="CP44" s="99">
        <f>MASTER_DATA_ESCALATED!CP44/(CP$18*1000)</f>
        <v>0</v>
      </c>
      <c r="CQ44" s="99">
        <f>MASTER_DATA_ESCALATED!CQ44/(CQ$18*1000)</f>
        <v>0</v>
      </c>
      <c r="CR44" s="99">
        <f>MASTER_DATA_ESCALATED!CR44/(CR$18*1000)</f>
        <v>0</v>
      </c>
      <c r="CS44" s="99">
        <f>MASTER_DATA_ESCALATED!CS44/(CS$18*1000)</f>
        <v>0</v>
      </c>
      <c r="CT44" s="99">
        <f>MASTER_DATA_ESCALATED!CT44/(CT$18*1000)</f>
        <v>0</v>
      </c>
      <c r="CU44" s="99">
        <f>MASTER_DATA_ESCALATED!CU44/(CU$18*1000)</f>
        <v>0</v>
      </c>
      <c r="CV44" s="99">
        <f>MASTER_DATA_ESCALATED!CV44/(CV$18*1000)</f>
        <v>91.043410262165551</v>
      </c>
      <c r="CW44" s="99">
        <f>MASTER_DATA_ESCALATED!CW44/(CW$18*1000)</f>
        <v>0</v>
      </c>
      <c r="CX44" s="99">
        <f>MASTER_DATA_ESCALATED!CX44/(CX$18*1000)</f>
        <v>0</v>
      </c>
      <c r="CY44" s="99">
        <f>MASTER_DATA_ESCALATED!CY44/(CY$18*1000)</f>
        <v>0</v>
      </c>
      <c r="CZ44" s="99">
        <f>MASTER_DATA_ESCALATED!CZ44/(CZ$18*1000)</f>
        <v>87.654335241632467</v>
      </c>
      <c r="DA44" s="99" t="e">
        <f>MASTER_DATA_ESCALATED!DA44/(DA$18*1000)</f>
        <v>#DIV/0!</v>
      </c>
      <c r="DB44" s="99" t="e">
        <f>MASTER_DATA_ESCALATED!DB44/(DB$18*1000)</f>
        <v>#DIV/0!</v>
      </c>
      <c r="DC44" s="99" t="e">
        <f>MASTER_DATA_ESCALATED!DC44/(DC$18*1000)</f>
        <v>#DIV/0!</v>
      </c>
      <c r="DD44" s="99" t="e">
        <f>MASTER_DATA_ESCALATED!DD44/(DD$18*1000)</f>
        <v>#N/A</v>
      </c>
      <c r="DE44" s="99">
        <f>MASTER_DATA_ESCALATED!DE44/(DE$18*1000)</f>
        <v>0</v>
      </c>
      <c r="DF44" s="99">
        <f>MASTER_DATA_ESCALATED!DF44/(DF$18*1000)</f>
        <v>0</v>
      </c>
      <c r="DG44" s="99">
        <f>MASTER_DATA_ESCALATED!DG44/(DG$18*1000)</f>
        <v>0</v>
      </c>
      <c r="DH44" s="99">
        <f>MASTER_DATA_ESCALATED!DH44/(DH$18*1000)</f>
        <v>0</v>
      </c>
      <c r="DI44" s="99">
        <f>MASTER_DATA_ESCALATED!DI44/(DI$18*1000)</f>
        <v>0</v>
      </c>
      <c r="DJ44" s="99">
        <f>MASTER_DATA_ESCALATED!DJ44/(DJ$18*1000)</f>
        <v>0</v>
      </c>
      <c r="DK44" s="99">
        <f>MASTER_DATA_ESCALATED!DK44/(DK$18*1000)</f>
        <v>0</v>
      </c>
      <c r="DL44" s="99">
        <f>MASTER_DATA_ESCALATED!DL44/(DL$18*1000)</f>
        <v>0</v>
      </c>
      <c r="DM44" s="99">
        <f>MASTER_DATA_ESCALATED!DM44/(DM$18*1000)</f>
        <v>0</v>
      </c>
      <c r="DN44" s="99">
        <f>MASTER_DATA_ESCALATED!DN44/(DN$18*1000)</f>
        <v>0</v>
      </c>
      <c r="DO44" s="99">
        <f>MASTER_DATA_ESCALATED!DO44/(DO$18*1000)</f>
        <v>0</v>
      </c>
      <c r="DP44" s="99">
        <f>MASTER_DATA_ESCALATED!DP44/(DP$18*1000)</f>
        <v>0</v>
      </c>
      <c r="DQ44" s="99">
        <f>MASTER_DATA_ESCALATED!DQ44/(DQ$18*1000)</f>
        <v>0</v>
      </c>
      <c r="DR44" s="99">
        <f>MASTER_DATA_ESCALATED!DR44/(DR$18*1000)</f>
        <v>0</v>
      </c>
      <c r="DS44" s="99">
        <f>MASTER_DATA_ESCALATED!DS44/(DS$18*1000)</f>
        <v>0</v>
      </c>
      <c r="DT44" s="99">
        <f>MASTER_DATA_ESCALATED!DT44/(DT$18*1000)</f>
        <v>0</v>
      </c>
      <c r="DU44" s="99">
        <f>MASTER_DATA_ESCALATED!DU44/(DU$18*1000)</f>
        <v>0</v>
      </c>
      <c r="DV44" s="99">
        <f>MASTER_DATA_ESCALATED!DV44/(DV$18*1000)</f>
        <v>0</v>
      </c>
      <c r="DW44" s="99">
        <f>MASTER_DATA_ESCALATED!DW44/(DW$18*1000)</f>
        <v>0</v>
      </c>
      <c r="DX44" s="99">
        <f>MASTER_DATA_ESCALATED!DX44/(DX$18*1000)</f>
        <v>0</v>
      </c>
      <c r="DY44" s="99">
        <f>MASTER_DATA_ESCALATED!DY44/(DY$18*1000)</f>
        <v>0</v>
      </c>
      <c r="DZ44" s="99">
        <f>MASTER_DATA_ESCALATED!DZ44/(DZ$18*1000)</f>
        <v>0</v>
      </c>
      <c r="EA44" s="99">
        <f>MASTER_DATA_ESCALATED!EA44/(EA$18*1000)</f>
        <v>0</v>
      </c>
      <c r="EB44" s="99">
        <f>MASTER_DATA_ESCALATED!EB44/(EB$18*1000)</f>
        <v>0</v>
      </c>
      <c r="EC44" s="99" t="e">
        <f>MASTER_DATA_ESCALATED!EC44/(EC$18*1000)</f>
        <v>#DIV/0!</v>
      </c>
      <c r="ED44" s="99" t="e">
        <f>MASTER_DATA_ESCALATED!ED44/(ED$18*1000)</f>
        <v>#DIV/0!</v>
      </c>
      <c r="EE44" s="99" t="e">
        <f>MASTER_DATA_ESCALATED!EE44/(EE$18*1000)</f>
        <v>#DIV/0!</v>
      </c>
      <c r="EF44" s="99" t="e">
        <f>MASTER_DATA_ESCALATED!EF44/(EF$18*1000)</f>
        <v>#VALUE!</v>
      </c>
      <c r="EG44" s="99">
        <f>MASTER_DATA_ESCALATED!EG44/(EG$18*1000)</f>
        <v>0</v>
      </c>
      <c r="EH44" s="99">
        <f>MASTER_DATA_ESCALATED!EH44/(EH$18*1000)</f>
        <v>0</v>
      </c>
      <c r="EI44" s="99">
        <f>MASTER_DATA_ESCALATED!EI44/(EI$18*1000)</f>
        <v>0</v>
      </c>
      <c r="EJ44" s="99">
        <f>MASTER_DATA_ESCALATED!EJ44/(EJ$18*1000)</f>
        <v>0</v>
      </c>
      <c r="EK44" s="99">
        <f>MASTER_DATA_ESCALATED!EK44/(EK$18*1000)</f>
        <v>0</v>
      </c>
      <c r="EL44" s="99">
        <f>MASTER_DATA_ESCALATED!EL44/(EL$18*1000)</f>
        <v>0</v>
      </c>
      <c r="EM44" s="99">
        <f>MASTER_DATA_ESCALATED!EM44/(EM$18*1000)</f>
        <v>0</v>
      </c>
      <c r="EN44" s="99">
        <f>MASTER_DATA_ESCALATED!EN44/(EN$18*1000)</f>
        <v>82.947989100339512</v>
      </c>
      <c r="EO44" s="99">
        <f>MASTER_DATA_ESCALATED!EO44/(EO$18*1000)</f>
        <v>0</v>
      </c>
      <c r="EP44" s="99">
        <f>MASTER_DATA_ESCALATED!EP44/(EP$18*1000)</f>
        <v>0</v>
      </c>
      <c r="EQ44" s="99">
        <f>MASTER_DATA_ESCALATED!EQ44/(EQ$18*1000)</f>
        <v>0</v>
      </c>
      <c r="ER44" s="99">
        <f>MASTER_DATA_ESCALATED!ER44/(ER$18*1000)</f>
        <v>63.370638453042439</v>
      </c>
      <c r="ES44" s="99">
        <f>MASTER_DATA_ESCALATED!ES44/(ES$18*1000)</f>
        <v>0</v>
      </c>
      <c r="ET44" s="99">
        <f>MASTER_DATA_ESCALATED!ET44/(ET$18*1000)</f>
        <v>0</v>
      </c>
      <c r="EU44" s="99">
        <f>MASTER_DATA_ESCALATED!EU44/(EU$18*1000)</f>
        <v>0</v>
      </c>
      <c r="EV44" s="99">
        <f>MASTER_DATA_ESCALATED!EV44/(EV$18*1000)</f>
        <v>63.370638453042439</v>
      </c>
      <c r="EW44" s="99">
        <f>MASTER_DATA_ESCALATED!EW44/(EW$18*1000)</f>
        <v>0</v>
      </c>
      <c r="EX44" s="99">
        <f>MASTER_DATA_ESCALATED!EX44/(EX$18*1000)</f>
        <v>0</v>
      </c>
      <c r="EY44" s="99">
        <f>MASTER_DATA_ESCALATED!EY44/(EY$18*1000)</f>
        <v>0</v>
      </c>
      <c r="EZ44" s="99">
        <f>MASTER_DATA_ESCALATED!EZ44/(EZ$18*1000)</f>
        <v>16.107759341747233</v>
      </c>
      <c r="FA44" s="99">
        <f>MASTER_DATA_ESCALATED!FA44/(FA$18*1000)</f>
        <v>0</v>
      </c>
      <c r="FB44" s="99">
        <f>MASTER_DATA_ESCALATED!FB44/(FB$18*1000)</f>
        <v>0</v>
      </c>
      <c r="FC44" s="99">
        <f>MASTER_DATA_ESCALATED!FC44/(FC$18*1000)</f>
        <v>0</v>
      </c>
      <c r="FD44" s="99">
        <f>MASTER_DATA_ESCALATED!FD44/(FD$18*1000)</f>
        <v>15.174061836108031</v>
      </c>
      <c r="FE44" s="99">
        <f>MASTER_DATA_ESCALATED!FE44/(FE$18*1000)</f>
        <v>0</v>
      </c>
      <c r="FF44" s="99">
        <f>MASTER_DATA_ESCALATED!FF44/(FF$18*1000)</f>
        <v>0</v>
      </c>
      <c r="FG44" s="99">
        <f>MASTER_DATA_ESCALATED!FG44/(FG$18*1000)</f>
        <v>0</v>
      </c>
      <c r="FH44" s="99">
        <f>MASTER_DATA_ESCALATED!FH44/(FH$18*1000)</f>
        <v>14.849040552499448</v>
      </c>
      <c r="FI44" s="99">
        <f>MASTER_DATA_ESCALATED!FI44/(FI$18*1000)</f>
        <v>0</v>
      </c>
      <c r="FJ44" s="99">
        <f>MASTER_DATA_ESCALATED!FJ44/(FJ$18*1000)</f>
        <v>0</v>
      </c>
      <c r="FK44" s="99">
        <f>MASTER_DATA_ESCALATED!FK44/(FK$18*1000)</f>
        <v>0</v>
      </c>
      <c r="FL44" s="99">
        <f>MASTER_DATA_ESCALATED!FL44/(FL$18*1000)</f>
        <v>29.695126366057</v>
      </c>
      <c r="FM44" s="99">
        <f>MASTER_DATA_ESCALATED!FM44/(FM$18*1000)</f>
        <v>0</v>
      </c>
      <c r="FN44" s="99">
        <f>MASTER_DATA_ESCALATED!FN44/(FN$18*1000)</f>
        <v>0</v>
      </c>
      <c r="FO44" s="99">
        <f>MASTER_DATA_ESCALATED!FO44/(FO$18*1000)</f>
        <v>0</v>
      </c>
      <c r="FP44" s="99">
        <f>MASTER_DATA_ESCALATED!FP44/(FP$18*1000)</f>
        <v>92.688590030470536</v>
      </c>
      <c r="FQ44" s="99">
        <f>MASTER_DATA_ESCALATED!FQ44/(FQ$18*1000)</f>
        <v>0</v>
      </c>
      <c r="FR44" s="99">
        <f>MASTER_DATA_ESCALATED!FR44/(FR$18*1000)</f>
        <v>0</v>
      </c>
      <c r="FS44" s="99">
        <f>MASTER_DATA_ESCALATED!FS44/(FS$18*1000)</f>
        <v>0</v>
      </c>
      <c r="FT44" s="99">
        <f>MASTER_DATA_ESCALATED!FT44/(FT$18*1000)</f>
        <v>90.230621111410187</v>
      </c>
      <c r="FU44" s="99">
        <f>MASTER_DATA_ESCALATED!FU44/(FU$18*1000)</f>
        <v>0</v>
      </c>
      <c r="FV44" s="99">
        <f>MASTER_DATA_ESCALATED!FV44/(FV$18*1000)</f>
        <v>0</v>
      </c>
      <c r="FW44" s="99">
        <f>MASTER_DATA_ESCALATED!FW44/(FW$18*1000)</f>
        <v>0</v>
      </c>
      <c r="FX44" s="99">
        <f>MASTER_DATA_ESCALATED!FX44/(FX$18*1000)</f>
        <v>88.97590133866295</v>
      </c>
      <c r="FY44" s="99">
        <f>MASTER_DATA_ESCALATED!FY44/(FY$18*1000)</f>
        <v>0</v>
      </c>
      <c r="FZ44" s="99">
        <f>MASTER_DATA_ESCALATED!FZ44/(FZ$18*1000)</f>
        <v>0</v>
      </c>
      <c r="GA44" s="99">
        <f>MASTER_DATA_ESCALATED!GA44/(GA$18*1000)</f>
        <v>0</v>
      </c>
      <c r="GB44" s="99">
        <f>MASTER_DATA_ESCALATED!GB44/(GB$18*1000)</f>
        <v>74.175569762625571</v>
      </c>
      <c r="GC44" s="99">
        <f>MASTER_DATA_ESCALATED!GC44/(GC$18*1000)</f>
        <v>0</v>
      </c>
      <c r="GD44" s="99">
        <f>MASTER_DATA_ESCALATED!GD44/(GD$18*1000)</f>
        <v>0</v>
      </c>
      <c r="GE44" s="99">
        <f>MASTER_DATA_ESCALATED!GE44/(GE$18*1000)</f>
        <v>0</v>
      </c>
      <c r="GF44" s="99">
        <f>MASTER_DATA_ESCALATED!GF44/(GF$18*1000)</f>
        <v>72.23204240125753</v>
      </c>
      <c r="GG44" s="99">
        <f>MASTER_DATA_ESCALATED!GG44/(GG$18*1000)</f>
        <v>0</v>
      </c>
      <c r="GH44" s="99">
        <f>MASTER_DATA_ESCALATED!GH44/(GH$18*1000)</f>
        <v>0</v>
      </c>
      <c r="GI44" s="99">
        <f>MASTER_DATA_ESCALATED!GI44/(GI$18*1000)</f>
        <v>0</v>
      </c>
      <c r="GJ44" s="99">
        <f>MASTER_DATA_ESCALATED!GJ44/(GJ$18*1000)</f>
        <v>71.355488547103491</v>
      </c>
      <c r="GK44" s="99">
        <f>MASTER_DATA_ESCALATED!GK44/(GK$18*1000)</f>
        <v>0</v>
      </c>
      <c r="GL44" s="99">
        <f>MASTER_DATA_ESCALATED!GL44/(GL$18*1000)</f>
        <v>0</v>
      </c>
      <c r="GM44" s="99">
        <f>MASTER_DATA_ESCALATED!GM44/(GM$18*1000)</f>
        <v>0</v>
      </c>
      <c r="GN44" s="99">
        <f>MASTER_DATA_ESCALATED!GN44/(GN$18*1000)</f>
        <v>7.3980777721286017</v>
      </c>
      <c r="GO44" s="99">
        <f>MASTER_DATA_ESCALATED!GO44/(GO$18*1000)</f>
        <v>0</v>
      </c>
      <c r="GP44" s="99">
        <f>MASTER_DATA_ESCALATED!GP44/(GP$18*1000)</f>
        <v>0</v>
      </c>
      <c r="GQ44" s="99">
        <f>MASTER_DATA_ESCALATED!GQ44/(GQ$18*1000)</f>
        <v>0</v>
      </c>
      <c r="GR44" s="99">
        <f>MASTER_DATA_ESCALATED!GR44/(GR$18*1000)</f>
        <v>7.3221519878187742</v>
      </c>
      <c r="GS44" s="99">
        <f>MASTER_DATA_ESCALATED!GS44/(GS$18*1000)</f>
        <v>0</v>
      </c>
      <c r="GT44" s="99">
        <f>MASTER_DATA_ESCALATED!GT44/(GT$18*1000)</f>
        <v>0</v>
      </c>
      <c r="GU44" s="99">
        <f>MASTER_DATA_ESCALATED!GU44/(GU$18*1000)</f>
        <v>0</v>
      </c>
      <c r="GV44" s="99">
        <f>MASTER_DATA_ESCALATED!GV44/(GV$18*1000)</f>
        <v>7.2042878306340459</v>
      </c>
      <c r="GW44" s="99" t="e">
        <f>MASTER_DATA_ESCALATED!#REF!/(GW$18*1000)</f>
        <v>#REF!</v>
      </c>
      <c r="GX44" s="99" t="e">
        <f>MASTER_DATA_ESCALATED!#REF!/(GX$18*1000)</f>
        <v>#REF!</v>
      </c>
      <c r="GY44" s="99" t="e">
        <f>MASTER_DATA_ESCALATED!#REF!/(GY$18*1000)</f>
        <v>#REF!</v>
      </c>
    </row>
    <row r="45" spans="2:207" s="27" customFormat="1" ht="14.25" hidden="1" outlineLevel="2" x14ac:dyDescent="0.25">
      <c r="B45" s="26">
        <f t="shared" si="1"/>
        <v>20</v>
      </c>
      <c r="C45" s="55">
        <f t="shared" si="0"/>
        <v>213.2</v>
      </c>
      <c r="D45" s="82"/>
      <c r="E45" s="55"/>
      <c r="F45" s="55"/>
      <c r="G45" s="83">
        <v>213.2</v>
      </c>
      <c r="H45" s="41" t="s">
        <v>46</v>
      </c>
      <c r="I45" s="100">
        <f>MASTER_DATA_ESCALATED!I45/(I$18*1000)</f>
        <v>0</v>
      </c>
      <c r="J45" s="100">
        <f>MASTER_DATA_ESCALATED!J45/(J$18*1000)</f>
        <v>0</v>
      </c>
      <c r="K45" s="100">
        <f>MASTER_DATA_ESCALATED!K45/(K$18*1000)</f>
        <v>0</v>
      </c>
      <c r="L45" s="100">
        <f>MASTER_DATA_ESCALATED!L45/(L$18*1000)</f>
        <v>0</v>
      </c>
      <c r="M45" s="100">
        <f>MASTER_DATA_ESCALATED!M45/(M$18*1000)</f>
        <v>0</v>
      </c>
      <c r="N45" s="100">
        <f>MASTER_DATA_ESCALATED!N45/(N$18*1000)</f>
        <v>0</v>
      </c>
      <c r="O45" s="100">
        <f>MASTER_DATA_ESCALATED!O45/(O$18*1000)</f>
        <v>0</v>
      </c>
      <c r="P45" s="100">
        <f>MASTER_DATA_ESCALATED!P45/(P$18*1000)</f>
        <v>0</v>
      </c>
      <c r="Q45" s="100">
        <f>MASTER_DATA_ESCALATED!Q45/(Q$18*1000)</f>
        <v>0</v>
      </c>
      <c r="R45" s="100">
        <f>MASTER_DATA_ESCALATED!R45/(R$18*1000)</f>
        <v>0</v>
      </c>
      <c r="S45" s="100">
        <f>MASTER_DATA_ESCALATED!S45/(S$18*1000)</f>
        <v>0</v>
      </c>
      <c r="T45" s="100">
        <f>MASTER_DATA_ESCALATED!T45/(T$18*1000)</f>
        <v>0</v>
      </c>
      <c r="U45" s="100">
        <f>MASTER_DATA_ESCALATED!U45/(U$18*1000)</f>
        <v>0</v>
      </c>
      <c r="V45" s="100">
        <f>MASTER_DATA_ESCALATED!V45/(V$18*1000)</f>
        <v>0</v>
      </c>
      <c r="W45" s="100">
        <f>MASTER_DATA_ESCALATED!W45/(W$18*1000)</f>
        <v>0</v>
      </c>
      <c r="X45" s="100">
        <f>MASTER_DATA_ESCALATED!X45/(X$18*1000)</f>
        <v>0</v>
      </c>
      <c r="Y45" s="100">
        <f>MASTER_DATA_ESCALATED!Y45/(Y$18*1000)</f>
        <v>0</v>
      </c>
      <c r="Z45" s="100">
        <f>MASTER_DATA_ESCALATED!Z45/(Z$18*1000)</f>
        <v>0</v>
      </c>
      <c r="AA45" s="100">
        <f>MASTER_DATA_ESCALATED!AA45/(AA$18*1000)</f>
        <v>0</v>
      </c>
      <c r="AB45" s="100">
        <f>MASTER_DATA_ESCALATED!AB45/(AB$18*1000)</f>
        <v>0</v>
      </c>
      <c r="AC45" s="100">
        <f>MASTER_DATA_ESCALATED!AC45/(AC$18*1000)</f>
        <v>0</v>
      </c>
      <c r="AD45" s="100">
        <f>MASTER_DATA_ESCALATED!AD45/(AD$18*1000)</f>
        <v>0</v>
      </c>
      <c r="AE45" s="100">
        <f>MASTER_DATA_ESCALATED!AE45/(AE$18*1000)</f>
        <v>0</v>
      </c>
      <c r="AF45" s="100">
        <f>MASTER_DATA_ESCALATED!AF45/(AF$18*1000)</f>
        <v>0</v>
      </c>
      <c r="AG45" s="100">
        <f>MASTER_DATA_ESCALATED!AG45/(AG$18*1000)</f>
        <v>0</v>
      </c>
      <c r="AH45" s="100">
        <f>MASTER_DATA_ESCALATED!AH45/(AH$18*1000)</f>
        <v>0</v>
      </c>
      <c r="AI45" s="100">
        <f>MASTER_DATA_ESCALATED!AI45/(AI$18*1000)</f>
        <v>0</v>
      </c>
      <c r="AJ45" s="100">
        <f>MASTER_DATA_ESCALATED!AJ45/(AJ$18*1000)</f>
        <v>0</v>
      </c>
      <c r="AK45" s="100">
        <f>MASTER_DATA_ESCALATED!AK45/(AK$18*1000)</f>
        <v>0</v>
      </c>
      <c r="AL45" s="100">
        <f>MASTER_DATA_ESCALATED!AL45/(AL$18*1000)</f>
        <v>0</v>
      </c>
      <c r="AM45" s="100">
        <f>MASTER_DATA_ESCALATED!AM45/(AM$18*1000)</f>
        <v>0</v>
      </c>
      <c r="AN45" s="100">
        <f>MASTER_DATA_ESCALATED!AN45/(AN$18*1000)</f>
        <v>0</v>
      </c>
      <c r="AO45" s="100">
        <f>MASTER_DATA_ESCALATED!AO45/(AO$18*1000)</f>
        <v>0</v>
      </c>
      <c r="AP45" s="100">
        <f>MASTER_DATA_ESCALATED!AP45/(AP$18*1000)</f>
        <v>0</v>
      </c>
      <c r="AQ45" s="100">
        <f>MASTER_DATA_ESCALATED!AQ45/(AQ$18*1000)</f>
        <v>0</v>
      </c>
      <c r="AR45" s="100">
        <f>MASTER_DATA_ESCALATED!AR45/(AR$18*1000)</f>
        <v>0</v>
      </c>
      <c r="AS45" s="100">
        <f>MASTER_DATA_ESCALATED!AS45/(AS$18*1000)</f>
        <v>0</v>
      </c>
      <c r="AT45" s="100">
        <f>MASTER_DATA_ESCALATED!AT45/(AT$18*1000)</f>
        <v>0</v>
      </c>
      <c r="AU45" s="100">
        <f>MASTER_DATA_ESCALATED!AU45/(AU$18*1000)</f>
        <v>0</v>
      </c>
      <c r="AV45" s="100">
        <f>MASTER_DATA_ESCALATED!AV45/(AV$18*1000)</f>
        <v>0</v>
      </c>
      <c r="AW45" s="100">
        <f>MASTER_DATA_ESCALATED!AW45/(AW$18*1000)</f>
        <v>0</v>
      </c>
      <c r="AX45" s="100">
        <f>MASTER_DATA_ESCALATED!AX45/(AX$18*1000)</f>
        <v>0</v>
      </c>
      <c r="AY45" s="100">
        <f>MASTER_DATA_ESCALATED!AY45/(AY$18*1000)</f>
        <v>0</v>
      </c>
      <c r="AZ45" s="100">
        <f>MASTER_DATA_ESCALATED!AZ45/(AZ$18*1000)</f>
        <v>0</v>
      </c>
      <c r="BA45" s="100">
        <f>MASTER_DATA_ESCALATED!BA45/(BA$18*1000)</f>
        <v>0</v>
      </c>
      <c r="BB45" s="100">
        <f>MASTER_DATA_ESCALATED!BB45/(BB$18*1000)</f>
        <v>0</v>
      </c>
      <c r="BC45" s="100">
        <f>MASTER_DATA_ESCALATED!BC45/(BC$18*1000)</f>
        <v>0</v>
      </c>
      <c r="BD45" s="100">
        <f>MASTER_DATA_ESCALATED!BD45/(BD$18*1000)</f>
        <v>0</v>
      </c>
      <c r="BE45" s="100">
        <f>MASTER_DATA_ESCALATED!BE45/(BE$18*1000)</f>
        <v>0</v>
      </c>
      <c r="BF45" s="100">
        <f>MASTER_DATA_ESCALATED!BF45/(BF$18*1000)</f>
        <v>0</v>
      </c>
      <c r="BG45" s="100">
        <f>MASTER_DATA_ESCALATED!BG45/(BG$18*1000)</f>
        <v>0</v>
      </c>
      <c r="BH45" s="100">
        <f>MASTER_DATA_ESCALATED!BH45/(BH$18*1000)</f>
        <v>0</v>
      </c>
      <c r="BI45" s="100">
        <f>MASTER_DATA_ESCALATED!BI45/(BI$18*1000)</f>
        <v>0</v>
      </c>
      <c r="BJ45" s="100">
        <f>MASTER_DATA_ESCALATED!BJ45/(BJ$18*1000)</f>
        <v>0</v>
      </c>
      <c r="BK45" s="100">
        <f>MASTER_DATA_ESCALATED!BK45/(BK$18*1000)</f>
        <v>0</v>
      </c>
      <c r="BL45" s="100">
        <f>MASTER_DATA_ESCALATED!BL45/(BL$18*1000)</f>
        <v>0</v>
      </c>
      <c r="BM45" s="100">
        <f>MASTER_DATA_ESCALATED!BM45/(BM$18*1000)</f>
        <v>0</v>
      </c>
      <c r="BN45" s="100">
        <f>MASTER_DATA_ESCALATED!BN45/(BN$18*1000)</f>
        <v>0</v>
      </c>
      <c r="BO45" s="100">
        <f>MASTER_DATA_ESCALATED!BO45/(BO$18*1000)</f>
        <v>0</v>
      </c>
      <c r="BP45" s="100">
        <f>MASTER_DATA_ESCALATED!BP45/(BP$18*1000)</f>
        <v>86.659073107147123</v>
      </c>
      <c r="BQ45" s="100">
        <f>MASTER_DATA_ESCALATED!BQ45/(BQ$18*1000)</f>
        <v>0</v>
      </c>
      <c r="BR45" s="100">
        <f>MASTER_DATA_ESCALATED!BR45/(BR$18*1000)</f>
        <v>0</v>
      </c>
      <c r="BS45" s="100">
        <f>MASTER_DATA_ESCALATED!BS45/(BS$18*1000)</f>
        <v>0</v>
      </c>
      <c r="BT45" s="100">
        <f>MASTER_DATA_ESCALATED!BT45/(BT$18*1000)</f>
        <v>50.733703120953287</v>
      </c>
      <c r="BU45" s="100">
        <f>MASTER_DATA_ESCALATED!BU45/(BU$18*1000)</f>
        <v>0</v>
      </c>
      <c r="BV45" s="100">
        <f>MASTER_DATA_ESCALATED!BV45/(BV$18*1000)</f>
        <v>0</v>
      </c>
      <c r="BW45" s="100">
        <f>MASTER_DATA_ESCALATED!BW45/(BW$18*1000)</f>
        <v>0</v>
      </c>
      <c r="BX45" s="100">
        <f>MASTER_DATA_ESCALATED!BX45/(BX$18*1000)</f>
        <v>0.46802883629070674</v>
      </c>
      <c r="BY45" s="100">
        <f>MASTER_DATA_ESCALATED!BY45/(BY$18*1000)</f>
        <v>0</v>
      </c>
      <c r="BZ45" s="100">
        <f>MASTER_DATA_ESCALATED!BZ45/(BZ$18*1000)</f>
        <v>0</v>
      </c>
      <c r="CA45" s="100">
        <f>MASTER_DATA_ESCALATED!CA45/(CA$18*1000)</f>
        <v>0</v>
      </c>
      <c r="CB45" s="100">
        <f>MASTER_DATA_ESCALATED!CB45/(CB$18*1000)</f>
        <v>48.96169813716218</v>
      </c>
      <c r="CC45" s="100">
        <f>MASTER_DATA_ESCALATED!CC45/(CC$18*1000)</f>
        <v>0</v>
      </c>
      <c r="CD45" s="100">
        <f>MASTER_DATA_ESCALATED!CD45/(CD$18*1000)</f>
        <v>0</v>
      </c>
      <c r="CE45" s="100">
        <f>MASTER_DATA_ESCALATED!CE45/(CE$18*1000)</f>
        <v>0</v>
      </c>
      <c r="CF45" s="100">
        <f>MASTER_DATA_ESCALATED!CF45/(CF$18*1000)</f>
        <v>0</v>
      </c>
      <c r="CG45" s="100">
        <f>MASTER_DATA_ESCALATED!CG45/(CG$18*1000)</f>
        <v>0</v>
      </c>
      <c r="CH45" s="100">
        <f>MASTER_DATA_ESCALATED!CH45/(CH$18*1000)</f>
        <v>0</v>
      </c>
      <c r="CI45" s="100">
        <f>MASTER_DATA_ESCALATED!CI45/(CI$18*1000)</f>
        <v>0</v>
      </c>
      <c r="CJ45" s="100">
        <f>MASTER_DATA_ESCALATED!CJ45/(CJ$18*1000)</f>
        <v>0</v>
      </c>
      <c r="CK45" s="100">
        <f>MASTER_DATA_ESCALATED!CK45/(CK$18*1000)</f>
        <v>0</v>
      </c>
      <c r="CL45" s="100">
        <f>MASTER_DATA_ESCALATED!CL45/(CL$18*1000)</f>
        <v>0</v>
      </c>
      <c r="CM45" s="100">
        <f>MASTER_DATA_ESCALATED!CM45/(CM$18*1000)</f>
        <v>0</v>
      </c>
      <c r="CN45" s="100">
        <f>MASTER_DATA_ESCALATED!CN45/(CN$18*1000)</f>
        <v>0</v>
      </c>
      <c r="CO45" s="100">
        <f>MASTER_DATA_ESCALATED!CO45/(CO$18*1000)</f>
        <v>0</v>
      </c>
      <c r="CP45" s="100">
        <f>MASTER_DATA_ESCALATED!CP45/(CP$18*1000)</f>
        <v>0</v>
      </c>
      <c r="CQ45" s="100">
        <f>MASTER_DATA_ESCALATED!CQ45/(CQ$18*1000)</f>
        <v>0</v>
      </c>
      <c r="CR45" s="100">
        <f>MASTER_DATA_ESCALATED!CR45/(CR$18*1000)</f>
        <v>0</v>
      </c>
      <c r="CS45" s="100">
        <f>MASTER_DATA_ESCALATED!CS45/(CS$18*1000)</f>
        <v>0</v>
      </c>
      <c r="CT45" s="100">
        <f>MASTER_DATA_ESCALATED!CT45/(CT$18*1000)</f>
        <v>0</v>
      </c>
      <c r="CU45" s="100">
        <f>MASTER_DATA_ESCALATED!CU45/(CU$18*1000)</f>
        <v>0</v>
      </c>
      <c r="CV45" s="100">
        <f>MASTER_DATA_ESCALATED!CV45/(CV$18*1000)</f>
        <v>123.12348348149528</v>
      </c>
      <c r="CW45" s="100">
        <f>MASTER_DATA_ESCALATED!CW45/(CW$18*1000)</f>
        <v>0</v>
      </c>
      <c r="CX45" s="100">
        <f>MASTER_DATA_ESCALATED!CX45/(CX$18*1000)</f>
        <v>0</v>
      </c>
      <c r="CY45" s="100">
        <f>MASTER_DATA_ESCALATED!CY45/(CY$18*1000)</f>
        <v>0</v>
      </c>
      <c r="CZ45" s="100">
        <f>MASTER_DATA_ESCALATED!CZ45/(CZ$18*1000)</f>
        <v>80.28778355719848</v>
      </c>
      <c r="DA45" s="100" t="e">
        <f>MASTER_DATA_ESCALATED!DA45/(DA$18*1000)</f>
        <v>#DIV/0!</v>
      </c>
      <c r="DB45" s="100" t="e">
        <f>MASTER_DATA_ESCALATED!DB45/(DB$18*1000)</f>
        <v>#DIV/0!</v>
      </c>
      <c r="DC45" s="100" t="e">
        <f>MASTER_DATA_ESCALATED!DC45/(DC$18*1000)</f>
        <v>#DIV/0!</v>
      </c>
      <c r="DD45" s="100" t="e">
        <f>MASTER_DATA_ESCALATED!DD45/(DD$18*1000)</f>
        <v>#N/A</v>
      </c>
      <c r="DE45" s="100">
        <f>MASTER_DATA_ESCALATED!DE45/(DE$18*1000)</f>
        <v>0</v>
      </c>
      <c r="DF45" s="100">
        <f>MASTER_DATA_ESCALATED!DF45/(DF$18*1000)</f>
        <v>0</v>
      </c>
      <c r="DG45" s="100">
        <f>MASTER_DATA_ESCALATED!DG45/(DG$18*1000)</f>
        <v>0</v>
      </c>
      <c r="DH45" s="100">
        <f>MASTER_DATA_ESCALATED!DH45/(DH$18*1000)</f>
        <v>0</v>
      </c>
      <c r="DI45" s="100">
        <f>MASTER_DATA_ESCALATED!DI45/(DI$18*1000)</f>
        <v>0</v>
      </c>
      <c r="DJ45" s="100">
        <f>MASTER_DATA_ESCALATED!DJ45/(DJ$18*1000)</f>
        <v>0</v>
      </c>
      <c r="DK45" s="100">
        <f>MASTER_DATA_ESCALATED!DK45/(DK$18*1000)</f>
        <v>0</v>
      </c>
      <c r="DL45" s="100">
        <f>MASTER_DATA_ESCALATED!DL45/(DL$18*1000)</f>
        <v>0</v>
      </c>
      <c r="DM45" s="100">
        <f>MASTER_DATA_ESCALATED!DM45/(DM$18*1000)</f>
        <v>0</v>
      </c>
      <c r="DN45" s="100">
        <f>MASTER_DATA_ESCALATED!DN45/(DN$18*1000)</f>
        <v>0</v>
      </c>
      <c r="DO45" s="100">
        <f>MASTER_DATA_ESCALATED!DO45/(DO$18*1000)</f>
        <v>0</v>
      </c>
      <c r="DP45" s="100">
        <f>MASTER_DATA_ESCALATED!DP45/(DP$18*1000)</f>
        <v>0</v>
      </c>
      <c r="DQ45" s="100">
        <f>MASTER_DATA_ESCALATED!DQ45/(DQ$18*1000)</f>
        <v>0</v>
      </c>
      <c r="DR45" s="100">
        <f>MASTER_DATA_ESCALATED!DR45/(DR$18*1000)</f>
        <v>0</v>
      </c>
      <c r="DS45" s="100">
        <f>MASTER_DATA_ESCALATED!DS45/(DS$18*1000)</f>
        <v>0</v>
      </c>
      <c r="DT45" s="100">
        <f>MASTER_DATA_ESCALATED!DT45/(DT$18*1000)</f>
        <v>0</v>
      </c>
      <c r="DU45" s="100">
        <f>MASTER_DATA_ESCALATED!DU45/(DU$18*1000)</f>
        <v>0</v>
      </c>
      <c r="DV45" s="100">
        <f>MASTER_DATA_ESCALATED!DV45/(DV$18*1000)</f>
        <v>0</v>
      </c>
      <c r="DW45" s="100">
        <f>MASTER_DATA_ESCALATED!DW45/(DW$18*1000)</f>
        <v>0</v>
      </c>
      <c r="DX45" s="100">
        <f>MASTER_DATA_ESCALATED!DX45/(DX$18*1000)</f>
        <v>0</v>
      </c>
      <c r="DY45" s="100">
        <f>MASTER_DATA_ESCALATED!DY45/(DY$18*1000)</f>
        <v>0</v>
      </c>
      <c r="DZ45" s="100">
        <f>MASTER_DATA_ESCALATED!DZ45/(DZ$18*1000)</f>
        <v>0</v>
      </c>
      <c r="EA45" s="100">
        <f>MASTER_DATA_ESCALATED!EA45/(EA$18*1000)</f>
        <v>0</v>
      </c>
      <c r="EB45" s="100">
        <f>MASTER_DATA_ESCALATED!EB45/(EB$18*1000)</f>
        <v>0</v>
      </c>
      <c r="EC45" s="100" t="e">
        <f>MASTER_DATA_ESCALATED!EC45/(EC$18*1000)</f>
        <v>#DIV/0!</v>
      </c>
      <c r="ED45" s="100" t="e">
        <f>MASTER_DATA_ESCALATED!ED45/(ED$18*1000)</f>
        <v>#DIV/0!</v>
      </c>
      <c r="EE45" s="100" t="e">
        <f>MASTER_DATA_ESCALATED!EE45/(EE$18*1000)</f>
        <v>#DIV/0!</v>
      </c>
      <c r="EF45" s="100" t="e">
        <f>MASTER_DATA_ESCALATED!EF45/(EF$18*1000)</f>
        <v>#VALUE!</v>
      </c>
      <c r="EG45" s="100">
        <f>MASTER_DATA_ESCALATED!EG45/(EG$18*1000)</f>
        <v>0</v>
      </c>
      <c r="EH45" s="100">
        <f>MASTER_DATA_ESCALATED!EH45/(EH$18*1000)</f>
        <v>0</v>
      </c>
      <c r="EI45" s="100">
        <f>MASTER_DATA_ESCALATED!EI45/(EI$18*1000)</f>
        <v>0</v>
      </c>
      <c r="EJ45" s="100">
        <f>MASTER_DATA_ESCALATED!EJ45/(EJ$18*1000)</f>
        <v>0</v>
      </c>
      <c r="EK45" s="100">
        <f>MASTER_DATA_ESCALATED!EK45/(EK$18*1000)</f>
        <v>0</v>
      </c>
      <c r="EL45" s="100">
        <f>MASTER_DATA_ESCALATED!EL45/(EL$18*1000)</f>
        <v>0</v>
      </c>
      <c r="EM45" s="100">
        <f>MASTER_DATA_ESCALATED!EM45/(EM$18*1000)</f>
        <v>0</v>
      </c>
      <c r="EN45" s="100">
        <f>MASTER_DATA_ESCALATED!EN45/(EN$18*1000)</f>
        <v>0</v>
      </c>
      <c r="EO45" s="100">
        <f>MASTER_DATA_ESCALATED!EO45/(EO$18*1000)</f>
        <v>0</v>
      </c>
      <c r="EP45" s="100">
        <f>MASTER_DATA_ESCALATED!EP45/(EP$18*1000)</f>
        <v>0</v>
      </c>
      <c r="EQ45" s="100">
        <f>MASTER_DATA_ESCALATED!EQ45/(EQ$18*1000)</f>
        <v>0</v>
      </c>
      <c r="ER45" s="100">
        <f>MASTER_DATA_ESCALATED!ER45/(ER$18*1000)</f>
        <v>38.837626197505728</v>
      </c>
      <c r="ES45" s="100">
        <f>MASTER_DATA_ESCALATED!ES45/(ES$18*1000)</f>
        <v>0</v>
      </c>
      <c r="ET45" s="100">
        <f>MASTER_DATA_ESCALATED!ET45/(ET$18*1000)</f>
        <v>0</v>
      </c>
      <c r="EU45" s="100">
        <f>MASTER_DATA_ESCALATED!EU45/(EU$18*1000)</f>
        <v>0</v>
      </c>
      <c r="EV45" s="100">
        <f>MASTER_DATA_ESCALATED!EV45/(EV$18*1000)</f>
        <v>38.837626197505728</v>
      </c>
      <c r="EW45" s="100">
        <f>MASTER_DATA_ESCALATED!EW45/(EW$18*1000)</f>
        <v>0</v>
      </c>
      <c r="EX45" s="100">
        <f>MASTER_DATA_ESCALATED!EX45/(EX$18*1000)</f>
        <v>0</v>
      </c>
      <c r="EY45" s="100">
        <f>MASTER_DATA_ESCALATED!EY45/(EY$18*1000)</f>
        <v>0</v>
      </c>
      <c r="EZ45" s="100">
        <f>MASTER_DATA_ESCALATED!EZ45/(EZ$18*1000)</f>
        <v>0</v>
      </c>
      <c r="FA45" s="100">
        <f>MASTER_DATA_ESCALATED!FA45/(FA$18*1000)</f>
        <v>0</v>
      </c>
      <c r="FB45" s="100">
        <f>MASTER_DATA_ESCALATED!FB45/(FB$18*1000)</f>
        <v>0</v>
      </c>
      <c r="FC45" s="100">
        <f>MASTER_DATA_ESCALATED!FC45/(FC$18*1000)</f>
        <v>0</v>
      </c>
      <c r="FD45" s="100">
        <f>MASTER_DATA_ESCALATED!FD45/(FD$18*1000)</f>
        <v>0</v>
      </c>
      <c r="FE45" s="100">
        <f>MASTER_DATA_ESCALATED!FE45/(FE$18*1000)</f>
        <v>0</v>
      </c>
      <c r="FF45" s="100">
        <f>MASTER_DATA_ESCALATED!FF45/(FF$18*1000)</f>
        <v>0</v>
      </c>
      <c r="FG45" s="100">
        <f>MASTER_DATA_ESCALATED!FG45/(FG$18*1000)</f>
        <v>0</v>
      </c>
      <c r="FH45" s="100">
        <f>MASTER_DATA_ESCALATED!FH45/(FH$18*1000)</f>
        <v>0</v>
      </c>
      <c r="FI45" s="100">
        <f>MASTER_DATA_ESCALATED!FI45/(FI$18*1000)</f>
        <v>0</v>
      </c>
      <c r="FJ45" s="100">
        <f>MASTER_DATA_ESCALATED!FJ45/(FJ$18*1000)</f>
        <v>0</v>
      </c>
      <c r="FK45" s="100">
        <f>MASTER_DATA_ESCALATED!FK45/(FK$18*1000)</f>
        <v>0</v>
      </c>
      <c r="FL45" s="100">
        <f>MASTER_DATA_ESCALATED!FL45/(FL$18*1000)</f>
        <v>0</v>
      </c>
      <c r="FM45" s="100">
        <f>MASTER_DATA_ESCALATED!FM45/(FM$18*1000)</f>
        <v>0</v>
      </c>
      <c r="FN45" s="100">
        <f>MASTER_DATA_ESCALATED!FN45/(FN$18*1000)</f>
        <v>0</v>
      </c>
      <c r="FO45" s="100">
        <f>MASTER_DATA_ESCALATED!FO45/(FO$18*1000)</f>
        <v>0</v>
      </c>
      <c r="FP45" s="100">
        <f>MASTER_DATA_ESCALATED!FP45/(FP$18*1000)</f>
        <v>0</v>
      </c>
      <c r="FQ45" s="100">
        <f>MASTER_DATA_ESCALATED!FQ45/(FQ$18*1000)</f>
        <v>0</v>
      </c>
      <c r="FR45" s="100">
        <f>MASTER_DATA_ESCALATED!FR45/(FR$18*1000)</f>
        <v>0</v>
      </c>
      <c r="FS45" s="100">
        <f>MASTER_DATA_ESCALATED!FS45/(FS$18*1000)</f>
        <v>0</v>
      </c>
      <c r="FT45" s="100">
        <f>MASTER_DATA_ESCALATED!FT45/(FT$18*1000)</f>
        <v>0</v>
      </c>
      <c r="FU45" s="100">
        <f>MASTER_DATA_ESCALATED!FU45/(FU$18*1000)</f>
        <v>0</v>
      </c>
      <c r="FV45" s="100">
        <f>MASTER_DATA_ESCALATED!FV45/(FV$18*1000)</f>
        <v>0</v>
      </c>
      <c r="FW45" s="100">
        <f>MASTER_DATA_ESCALATED!FW45/(FW$18*1000)</f>
        <v>0</v>
      </c>
      <c r="FX45" s="100">
        <f>MASTER_DATA_ESCALATED!FX45/(FX$18*1000)</f>
        <v>0</v>
      </c>
      <c r="FY45" s="100">
        <f>MASTER_DATA_ESCALATED!FY45/(FY$18*1000)</f>
        <v>0</v>
      </c>
      <c r="FZ45" s="100">
        <f>MASTER_DATA_ESCALATED!FZ45/(FZ$18*1000)</f>
        <v>0</v>
      </c>
      <c r="GA45" s="100">
        <f>MASTER_DATA_ESCALATED!GA45/(GA$18*1000)</f>
        <v>0</v>
      </c>
      <c r="GB45" s="100">
        <f>MASTER_DATA_ESCALATED!GB45/(GB$18*1000)</f>
        <v>0</v>
      </c>
      <c r="GC45" s="100">
        <f>MASTER_DATA_ESCALATED!GC45/(GC$18*1000)</f>
        <v>0</v>
      </c>
      <c r="GD45" s="100">
        <f>MASTER_DATA_ESCALATED!GD45/(GD$18*1000)</f>
        <v>0</v>
      </c>
      <c r="GE45" s="100">
        <f>MASTER_DATA_ESCALATED!GE45/(GE$18*1000)</f>
        <v>0</v>
      </c>
      <c r="GF45" s="100">
        <f>MASTER_DATA_ESCALATED!GF45/(GF$18*1000)</f>
        <v>0</v>
      </c>
      <c r="GG45" s="100">
        <f>MASTER_DATA_ESCALATED!GG45/(GG$18*1000)</f>
        <v>0</v>
      </c>
      <c r="GH45" s="100">
        <f>MASTER_DATA_ESCALATED!GH45/(GH$18*1000)</f>
        <v>0</v>
      </c>
      <c r="GI45" s="100">
        <f>MASTER_DATA_ESCALATED!GI45/(GI$18*1000)</f>
        <v>0</v>
      </c>
      <c r="GJ45" s="100">
        <f>MASTER_DATA_ESCALATED!GJ45/(GJ$18*1000)</f>
        <v>0</v>
      </c>
      <c r="GK45" s="100">
        <f>MASTER_DATA_ESCALATED!GK45/(GK$18*1000)</f>
        <v>0</v>
      </c>
      <c r="GL45" s="100">
        <f>MASTER_DATA_ESCALATED!GL45/(GL$18*1000)</f>
        <v>0</v>
      </c>
      <c r="GM45" s="100">
        <f>MASTER_DATA_ESCALATED!GM45/(GM$18*1000)</f>
        <v>0</v>
      </c>
      <c r="GN45" s="100">
        <f>MASTER_DATA_ESCALATED!GN45/(GN$18*1000)</f>
        <v>0</v>
      </c>
      <c r="GO45" s="100">
        <f>MASTER_DATA_ESCALATED!GO45/(GO$18*1000)</f>
        <v>0</v>
      </c>
      <c r="GP45" s="100">
        <f>MASTER_DATA_ESCALATED!GP45/(GP$18*1000)</f>
        <v>0</v>
      </c>
      <c r="GQ45" s="100">
        <f>MASTER_DATA_ESCALATED!GQ45/(GQ$18*1000)</f>
        <v>0</v>
      </c>
      <c r="GR45" s="100">
        <f>MASTER_DATA_ESCALATED!GR45/(GR$18*1000)</f>
        <v>0</v>
      </c>
      <c r="GS45" s="100">
        <f>MASTER_DATA_ESCALATED!GS45/(GS$18*1000)</f>
        <v>0</v>
      </c>
      <c r="GT45" s="100">
        <f>MASTER_DATA_ESCALATED!GT45/(GT$18*1000)</f>
        <v>0</v>
      </c>
      <c r="GU45" s="100">
        <f>MASTER_DATA_ESCALATED!GU45/(GU$18*1000)</f>
        <v>0</v>
      </c>
      <c r="GV45" s="100">
        <f>MASTER_DATA_ESCALATED!GV45/(GV$18*1000)</f>
        <v>0</v>
      </c>
      <c r="GW45" s="100" t="e">
        <f>MASTER_DATA_ESCALATED!#REF!/(GW$18*1000)</f>
        <v>#REF!</v>
      </c>
      <c r="GX45" s="100" t="e">
        <f>MASTER_DATA_ESCALATED!#REF!/(GX$18*1000)</f>
        <v>#REF!</v>
      </c>
      <c r="GY45" s="100" t="e">
        <f>MASTER_DATA_ESCALATED!#REF!/(GY$18*1000)</f>
        <v>#REF!</v>
      </c>
    </row>
    <row r="46" spans="2:207" s="27" customFormat="1" ht="14.25" hidden="1" outlineLevel="2" x14ac:dyDescent="0.25">
      <c r="B46" s="26">
        <f t="shared" si="1"/>
        <v>20</v>
      </c>
      <c r="C46" s="55">
        <f t="shared" si="0"/>
        <v>213.3</v>
      </c>
      <c r="D46" s="82"/>
      <c r="E46" s="55"/>
      <c r="F46" s="55"/>
      <c r="G46" s="83">
        <v>213.3</v>
      </c>
      <c r="H46" s="41" t="s">
        <v>47</v>
      </c>
      <c r="I46" s="100">
        <f>MASTER_DATA_ESCALATED!I46/(I$18*1000)</f>
        <v>0</v>
      </c>
      <c r="J46" s="100">
        <f>MASTER_DATA_ESCALATED!J46/(J$18*1000)</f>
        <v>0</v>
      </c>
      <c r="K46" s="100">
        <f>MASTER_DATA_ESCALATED!K46/(K$18*1000)</f>
        <v>0</v>
      </c>
      <c r="L46" s="100">
        <f>MASTER_DATA_ESCALATED!L46/(L$18*1000)</f>
        <v>0</v>
      </c>
      <c r="M46" s="100">
        <f>MASTER_DATA_ESCALATED!M46/(M$18*1000)</f>
        <v>0</v>
      </c>
      <c r="N46" s="100">
        <f>MASTER_DATA_ESCALATED!N46/(N$18*1000)</f>
        <v>0</v>
      </c>
      <c r="O46" s="100">
        <f>MASTER_DATA_ESCALATED!O46/(O$18*1000)</f>
        <v>0</v>
      </c>
      <c r="P46" s="100">
        <f>MASTER_DATA_ESCALATED!P46/(P$18*1000)</f>
        <v>0</v>
      </c>
      <c r="Q46" s="100">
        <f>MASTER_DATA_ESCALATED!Q46/(Q$18*1000)</f>
        <v>0</v>
      </c>
      <c r="R46" s="100">
        <f>MASTER_DATA_ESCALATED!R46/(R$18*1000)</f>
        <v>0</v>
      </c>
      <c r="S46" s="100">
        <f>MASTER_DATA_ESCALATED!S46/(S$18*1000)</f>
        <v>0</v>
      </c>
      <c r="T46" s="100">
        <f>MASTER_DATA_ESCALATED!T46/(T$18*1000)</f>
        <v>0</v>
      </c>
      <c r="U46" s="100">
        <f>MASTER_DATA_ESCALATED!U46/(U$18*1000)</f>
        <v>0</v>
      </c>
      <c r="V46" s="100">
        <f>MASTER_DATA_ESCALATED!V46/(V$18*1000)</f>
        <v>0</v>
      </c>
      <c r="W46" s="100">
        <f>MASTER_DATA_ESCALATED!W46/(W$18*1000)</f>
        <v>0</v>
      </c>
      <c r="X46" s="100">
        <f>MASTER_DATA_ESCALATED!X46/(X$18*1000)</f>
        <v>0</v>
      </c>
      <c r="Y46" s="100">
        <f>MASTER_DATA_ESCALATED!Y46/(Y$18*1000)</f>
        <v>0</v>
      </c>
      <c r="Z46" s="100">
        <f>MASTER_DATA_ESCALATED!Z46/(Z$18*1000)</f>
        <v>0</v>
      </c>
      <c r="AA46" s="100">
        <f>MASTER_DATA_ESCALATED!AA46/(AA$18*1000)</f>
        <v>0</v>
      </c>
      <c r="AB46" s="100">
        <f>MASTER_DATA_ESCALATED!AB46/(AB$18*1000)</f>
        <v>0</v>
      </c>
      <c r="AC46" s="100">
        <f>MASTER_DATA_ESCALATED!AC46/(AC$18*1000)</f>
        <v>0</v>
      </c>
      <c r="AD46" s="100">
        <f>MASTER_DATA_ESCALATED!AD46/(AD$18*1000)</f>
        <v>0</v>
      </c>
      <c r="AE46" s="100">
        <f>MASTER_DATA_ESCALATED!AE46/(AE$18*1000)</f>
        <v>0</v>
      </c>
      <c r="AF46" s="100">
        <f>MASTER_DATA_ESCALATED!AF46/(AF$18*1000)</f>
        <v>0</v>
      </c>
      <c r="AG46" s="100">
        <f>MASTER_DATA_ESCALATED!AG46/(AG$18*1000)</f>
        <v>0</v>
      </c>
      <c r="AH46" s="100">
        <f>MASTER_DATA_ESCALATED!AH46/(AH$18*1000)</f>
        <v>0</v>
      </c>
      <c r="AI46" s="100">
        <f>MASTER_DATA_ESCALATED!AI46/(AI$18*1000)</f>
        <v>0</v>
      </c>
      <c r="AJ46" s="100">
        <f>MASTER_DATA_ESCALATED!AJ46/(AJ$18*1000)</f>
        <v>0</v>
      </c>
      <c r="AK46" s="100">
        <f>MASTER_DATA_ESCALATED!AK46/(AK$18*1000)</f>
        <v>0</v>
      </c>
      <c r="AL46" s="100">
        <f>MASTER_DATA_ESCALATED!AL46/(AL$18*1000)</f>
        <v>0</v>
      </c>
      <c r="AM46" s="100">
        <f>MASTER_DATA_ESCALATED!AM46/(AM$18*1000)</f>
        <v>0</v>
      </c>
      <c r="AN46" s="100">
        <f>MASTER_DATA_ESCALATED!AN46/(AN$18*1000)</f>
        <v>0</v>
      </c>
      <c r="AO46" s="100">
        <f>MASTER_DATA_ESCALATED!AO46/(AO$18*1000)</f>
        <v>0</v>
      </c>
      <c r="AP46" s="100">
        <f>MASTER_DATA_ESCALATED!AP46/(AP$18*1000)</f>
        <v>0</v>
      </c>
      <c r="AQ46" s="100">
        <f>MASTER_DATA_ESCALATED!AQ46/(AQ$18*1000)</f>
        <v>0</v>
      </c>
      <c r="AR46" s="100">
        <f>MASTER_DATA_ESCALATED!AR46/(AR$18*1000)</f>
        <v>0</v>
      </c>
      <c r="AS46" s="100">
        <f>MASTER_DATA_ESCALATED!AS46/(AS$18*1000)</f>
        <v>0</v>
      </c>
      <c r="AT46" s="100">
        <f>MASTER_DATA_ESCALATED!AT46/(AT$18*1000)</f>
        <v>0</v>
      </c>
      <c r="AU46" s="100">
        <f>MASTER_DATA_ESCALATED!AU46/(AU$18*1000)</f>
        <v>0</v>
      </c>
      <c r="AV46" s="100">
        <f>MASTER_DATA_ESCALATED!AV46/(AV$18*1000)</f>
        <v>0</v>
      </c>
      <c r="AW46" s="100">
        <f>MASTER_DATA_ESCALATED!AW46/(AW$18*1000)</f>
        <v>0</v>
      </c>
      <c r="AX46" s="100">
        <f>MASTER_DATA_ESCALATED!AX46/(AX$18*1000)</f>
        <v>0</v>
      </c>
      <c r="AY46" s="100">
        <f>MASTER_DATA_ESCALATED!AY46/(AY$18*1000)</f>
        <v>0</v>
      </c>
      <c r="AZ46" s="100">
        <f>MASTER_DATA_ESCALATED!AZ46/(AZ$18*1000)</f>
        <v>0</v>
      </c>
      <c r="BA46" s="100">
        <f>MASTER_DATA_ESCALATED!BA46/(BA$18*1000)</f>
        <v>0</v>
      </c>
      <c r="BB46" s="100">
        <f>MASTER_DATA_ESCALATED!BB46/(BB$18*1000)</f>
        <v>0</v>
      </c>
      <c r="BC46" s="100">
        <f>MASTER_DATA_ESCALATED!BC46/(BC$18*1000)</f>
        <v>0</v>
      </c>
      <c r="BD46" s="100">
        <f>MASTER_DATA_ESCALATED!BD46/(BD$18*1000)</f>
        <v>0</v>
      </c>
      <c r="BE46" s="100">
        <f>MASTER_DATA_ESCALATED!BE46/(BE$18*1000)</f>
        <v>0</v>
      </c>
      <c r="BF46" s="100">
        <f>MASTER_DATA_ESCALATED!BF46/(BF$18*1000)</f>
        <v>0</v>
      </c>
      <c r="BG46" s="100">
        <f>MASTER_DATA_ESCALATED!BG46/(BG$18*1000)</f>
        <v>0</v>
      </c>
      <c r="BH46" s="100">
        <f>MASTER_DATA_ESCALATED!BH46/(BH$18*1000)</f>
        <v>0</v>
      </c>
      <c r="BI46" s="100">
        <f>MASTER_DATA_ESCALATED!BI46/(BI$18*1000)</f>
        <v>0</v>
      </c>
      <c r="BJ46" s="100">
        <f>MASTER_DATA_ESCALATED!BJ46/(BJ$18*1000)</f>
        <v>0</v>
      </c>
      <c r="BK46" s="100">
        <f>MASTER_DATA_ESCALATED!BK46/(BK$18*1000)</f>
        <v>0</v>
      </c>
      <c r="BL46" s="100">
        <f>MASTER_DATA_ESCALATED!BL46/(BL$18*1000)</f>
        <v>0</v>
      </c>
      <c r="BM46" s="100">
        <f>MASTER_DATA_ESCALATED!BM46/(BM$18*1000)</f>
        <v>0</v>
      </c>
      <c r="BN46" s="100">
        <f>MASTER_DATA_ESCALATED!BN46/(BN$18*1000)</f>
        <v>0</v>
      </c>
      <c r="BO46" s="100">
        <f>MASTER_DATA_ESCALATED!BO46/(BO$18*1000)</f>
        <v>0</v>
      </c>
      <c r="BP46" s="100">
        <f>MASTER_DATA_ESCALATED!BP46/(BP$18*1000)</f>
        <v>33.870739056982835</v>
      </c>
      <c r="BQ46" s="100">
        <f>MASTER_DATA_ESCALATED!BQ46/(BQ$18*1000)</f>
        <v>0</v>
      </c>
      <c r="BR46" s="100">
        <f>MASTER_DATA_ESCALATED!BR46/(BR$18*1000)</f>
        <v>0</v>
      </c>
      <c r="BS46" s="100">
        <f>MASTER_DATA_ESCALATED!BS46/(BS$18*1000)</f>
        <v>0</v>
      </c>
      <c r="BT46" s="100">
        <f>MASTER_DATA_ESCALATED!BT46/(BT$18*1000)</f>
        <v>22.830064729382485</v>
      </c>
      <c r="BU46" s="100">
        <f>MASTER_DATA_ESCALATED!BU46/(BU$18*1000)</f>
        <v>0</v>
      </c>
      <c r="BV46" s="100">
        <f>MASTER_DATA_ESCALATED!BV46/(BV$18*1000)</f>
        <v>0</v>
      </c>
      <c r="BW46" s="100">
        <f>MASTER_DATA_ESCALATED!BW46/(BW$18*1000)</f>
        <v>0</v>
      </c>
      <c r="BX46" s="100">
        <f>MASTER_DATA_ESCALATED!BX46/(BX$18*1000)</f>
        <v>55.975390969551768</v>
      </c>
      <c r="BY46" s="100">
        <f>MASTER_DATA_ESCALATED!BY46/(BY$18*1000)</f>
        <v>0</v>
      </c>
      <c r="BZ46" s="100">
        <f>MASTER_DATA_ESCALATED!BZ46/(BZ$18*1000)</f>
        <v>0</v>
      </c>
      <c r="CA46" s="100">
        <f>MASTER_DATA_ESCALATED!CA46/(CA$18*1000)</f>
        <v>0</v>
      </c>
      <c r="CB46" s="100">
        <f>MASTER_DATA_ESCALATED!CB46/(CB$18*1000)</f>
        <v>22.059766766731354</v>
      </c>
      <c r="CC46" s="100">
        <f>MASTER_DATA_ESCALATED!CC46/(CC$18*1000)</f>
        <v>0</v>
      </c>
      <c r="CD46" s="100">
        <f>MASTER_DATA_ESCALATED!CD46/(CD$18*1000)</f>
        <v>0</v>
      </c>
      <c r="CE46" s="100">
        <f>MASTER_DATA_ESCALATED!CE46/(CE$18*1000)</f>
        <v>0</v>
      </c>
      <c r="CF46" s="100">
        <f>MASTER_DATA_ESCALATED!CF46/(CF$18*1000)</f>
        <v>55.961446816541816</v>
      </c>
      <c r="CG46" s="100">
        <f>MASTER_DATA_ESCALATED!CG46/(CG$18*1000)</f>
        <v>0</v>
      </c>
      <c r="CH46" s="100">
        <f>MASTER_DATA_ESCALATED!CH46/(CH$18*1000)</f>
        <v>0</v>
      </c>
      <c r="CI46" s="100">
        <f>MASTER_DATA_ESCALATED!CI46/(CI$18*1000)</f>
        <v>0</v>
      </c>
      <c r="CJ46" s="100">
        <f>MASTER_DATA_ESCALATED!CJ46/(CJ$18*1000)</f>
        <v>0</v>
      </c>
      <c r="CK46" s="100">
        <f>MASTER_DATA_ESCALATED!CK46/(CK$18*1000)</f>
        <v>0</v>
      </c>
      <c r="CL46" s="100">
        <f>MASTER_DATA_ESCALATED!CL46/(CL$18*1000)</f>
        <v>0</v>
      </c>
      <c r="CM46" s="100">
        <f>MASTER_DATA_ESCALATED!CM46/(CM$18*1000)</f>
        <v>0</v>
      </c>
      <c r="CN46" s="100">
        <f>MASTER_DATA_ESCALATED!CN46/(CN$18*1000)</f>
        <v>0</v>
      </c>
      <c r="CO46" s="100">
        <f>MASTER_DATA_ESCALATED!CO46/(CO$18*1000)</f>
        <v>0</v>
      </c>
      <c r="CP46" s="100">
        <f>MASTER_DATA_ESCALATED!CP46/(CP$18*1000)</f>
        <v>0</v>
      </c>
      <c r="CQ46" s="100">
        <f>MASTER_DATA_ESCALATED!CQ46/(CQ$18*1000)</f>
        <v>0</v>
      </c>
      <c r="CR46" s="100">
        <f>MASTER_DATA_ESCALATED!CR46/(CR$18*1000)</f>
        <v>0</v>
      </c>
      <c r="CS46" s="100">
        <f>MASTER_DATA_ESCALATED!CS46/(CS$18*1000)</f>
        <v>0</v>
      </c>
      <c r="CT46" s="100">
        <f>MASTER_DATA_ESCALATED!CT46/(CT$18*1000)</f>
        <v>0</v>
      </c>
      <c r="CU46" s="100">
        <f>MASTER_DATA_ESCALATED!CU46/(CU$18*1000)</f>
        <v>0</v>
      </c>
      <c r="CV46" s="100">
        <f>MASTER_DATA_ESCALATED!CV46/(CV$18*1000)</f>
        <v>20.961985405792806</v>
      </c>
      <c r="CW46" s="100">
        <f>MASTER_DATA_ESCALATED!CW46/(CW$18*1000)</f>
        <v>0</v>
      </c>
      <c r="CX46" s="100">
        <f>MASTER_DATA_ESCALATED!CX46/(CX$18*1000)</f>
        <v>0</v>
      </c>
      <c r="CY46" s="100">
        <f>MASTER_DATA_ESCALATED!CY46/(CY$18*1000)</f>
        <v>0</v>
      </c>
      <c r="CZ46" s="100">
        <f>MASTER_DATA_ESCALATED!CZ46/(CZ$18*1000)</f>
        <v>1.1354393760449719</v>
      </c>
      <c r="DA46" s="100" t="e">
        <f>MASTER_DATA_ESCALATED!DA46/(DA$18*1000)</f>
        <v>#DIV/0!</v>
      </c>
      <c r="DB46" s="100" t="e">
        <f>MASTER_DATA_ESCALATED!DB46/(DB$18*1000)</f>
        <v>#DIV/0!</v>
      </c>
      <c r="DC46" s="100" t="e">
        <f>MASTER_DATA_ESCALATED!DC46/(DC$18*1000)</f>
        <v>#DIV/0!</v>
      </c>
      <c r="DD46" s="100" t="e">
        <f>MASTER_DATA_ESCALATED!DD46/(DD$18*1000)</f>
        <v>#N/A</v>
      </c>
      <c r="DE46" s="100">
        <f>MASTER_DATA_ESCALATED!DE46/(DE$18*1000)</f>
        <v>0</v>
      </c>
      <c r="DF46" s="100">
        <f>MASTER_DATA_ESCALATED!DF46/(DF$18*1000)</f>
        <v>0</v>
      </c>
      <c r="DG46" s="100">
        <f>MASTER_DATA_ESCALATED!DG46/(DG$18*1000)</f>
        <v>0</v>
      </c>
      <c r="DH46" s="100">
        <f>MASTER_DATA_ESCALATED!DH46/(DH$18*1000)</f>
        <v>0</v>
      </c>
      <c r="DI46" s="100">
        <f>MASTER_DATA_ESCALATED!DI46/(DI$18*1000)</f>
        <v>0</v>
      </c>
      <c r="DJ46" s="100">
        <f>MASTER_DATA_ESCALATED!DJ46/(DJ$18*1000)</f>
        <v>0</v>
      </c>
      <c r="DK46" s="100">
        <f>MASTER_DATA_ESCALATED!DK46/(DK$18*1000)</f>
        <v>0</v>
      </c>
      <c r="DL46" s="100">
        <f>MASTER_DATA_ESCALATED!DL46/(DL$18*1000)</f>
        <v>0</v>
      </c>
      <c r="DM46" s="100">
        <f>MASTER_DATA_ESCALATED!DM46/(DM$18*1000)</f>
        <v>0</v>
      </c>
      <c r="DN46" s="100">
        <f>MASTER_DATA_ESCALATED!DN46/(DN$18*1000)</f>
        <v>0</v>
      </c>
      <c r="DO46" s="100">
        <f>MASTER_DATA_ESCALATED!DO46/(DO$18*1000)</f>
        <v>0</v>
      </c>
      <c r="DP46" s="100">
        <f>MASTER_DATA_ESCALATED!DP46/(DP$18*1000)</f>
        <v>0</v>
      </c>
      <c r="DQ46" s="100">
        <f>MASTER_DATA_ESCALATED!DQ46/(DQ$18*1000)</f>
        <v>0</v>
      </c>
      <c r="DR46" s="100">
        <f>MASTER_DATA_ESCALATED!DR46/(DR$18*1000)</f>
        <v>0</v>
      </c>
      <c r="DS46" s="100">
        <f>MASTER_DATA_ESCALATED!DS46/(DS$18*1000)</f>
        <v>0</v>
      </c>
      <c r="DT46" s="100">
        <f>MASTER_DATA_ESCALATED!DT46/(DT$18*1000)</f>
        <v>0</v>
      </c>
      <c r="DU46" s="100">
        <f>MASTER_DATA_ESCALATED!DU46/(DU$18*1000)</f>
        <v>0</v>
      </c>
      <c r="DV46" s="100">
        <f>MASTER_DATA_ESCALATED!DV46/(DV$18*1000)</f>
        <v>0</v>
      </c>
      <c r="DW46" s="100">
        <f>MASTER_DATA_ESCALATED!DW46/(DW$18*1000)</f>
        <v>0</v>
      </c>
      <c r="DX46" s="100">
        <f>MASTER_DATA_ESCALATED!DX46/(DX$18*1000)</f>
        <v>0</v>
      </c>
      <c r="DY46" s="100">
        <f>MASTER_DATA_ESCALATED!DY46/(DY$18*1000)</f>
        <v>0</v>
      </c>
      <c r="DZ46" s="100">
        <f>MASTER_DATA_ESCALATED!DZ46/(DZ$18*1000)</f>
        <v>0</v>
      </c>
      <c r="EA46" s="100">
        <f>MASTER_DATA_ESCALATED!EA46/(EA$18*1000)</f>
        <v>0</v>
      </c>
      <c r="EB46" s="100">
        <f>MASTER_DATA_ESCALATED!EB46/(EB$18*1000)</f>
        <v>0</v>
      </c>
      <c r="EC46" s="100" t="e">
        <f>MASTER_DATA_ESCALATED!EC46/(EC$18*1000)</f>
        <v>#DIV/0!</v>
      </c>
      <c r="ED46" s="100" t="e">
        <f>MASTER_DATA_ESCALATED!ED46/(ED$18*1000)</f>
        <v>#DIV/0!</v>
      </c>
      <c r="EE46" s="100" t="e">
        <f>MASTER_DATA_ESCALATED!EE46/(EE$18*1000)</f>
        <v>#DIV/0!</v>
      </c>
      <c r="EF46" s="100" t="e">
        <f>MASTER_DATA_ESCALATED!EF46/(EF$18*1000)</f>
        <v>#VALUE!</v>
      </c>
      <c r="EG46" s="100">
        <f>MASTER_DATA_ESCALATED!EG46/(EG$18*1000)</f>
        <v>0</v>
      </c>
      <c r="EH46" s="100">
        <f>MASTER_DATA_ESCALATED!EH46/(EH$18*1000)</f>
        <v>0</v>
      </c>
      <c r="EI46" s="100">
        <f>MASTER_DATA_ESCALATED!EI46/(EI$18*1000)</f>
        <v>0</v>
      </c>
      <c r="EJ46" s="100">
        <f>MASTER_DATA_ESCALATED!EJ46/(EJ$18*1000)</f>
        <v>0</v>
      </c>
      <c r="EK46" s="100">
        <f>MASTER_DATA_ESCALATED!EK46/(EK$18*1000)</f>
        <v>0</v>
      </c>
      <c r="EL46" s="100">
        <f>MASTER_DATA_ESCALATED!EL46/(EL$18*1000)</f>
        <v>0</v>
      </c>
      <c r="EM46" s="100">
        <f>MASTER_DATA_ESCALATED!EM46/(EM$18*1000)</f>
        <v>0</v>
      </c>
      <c r="EN46" s="100">
        <f>MASTER_DATA_ESCALATED!EN46/(EN$18*1000)</f>
        <v>0</v>
      </c>
      <c r="EO46" s="100">
        <f>MASTER_DATA_ESCALATED!EO46/(EO$18*1000)</f>
        <v>0</v>
      </c>
      <c r="EP46" s="100">
        <f>MASTER_DATA_ESCALATED!EP46/(EP$18*1000)</f>
        <v>0</v>
      </c>
      <c r="EQ46" s="100">
        <f>MASTER_DATA_ESCALATED!EQ46/(EQ$18*1000)</f>
        <v>0</v>
      </c>
      <c r="ER46" s="100">
        <f>MASTER_DATA_ESCALATED!ER46/(ER$18*1000)</f>
        <v>19.737727251839512</v>
      </c>
      <c r="ES46" s="100">
        <f>MASTER_DATA_ESCALATED!ES46/(ES$18*1000)</f>
        <v>0</v>
      </c>
      <c r="ET46" s="100">
        <f>MASTER_DATA_ESCALATED!ET46/(ET$18*1000)</f>
        <v>0</v>
      </c>
      <c r="EU46" s="100">
        <f>MASTER_DATA_ESCALATED!EU46/(EU$18*1000)</f>
        <v>0</v>
      </c>
      <c r="EV46" s="100">
        <f>MASTER_DATA_ESCALATED!EV46/(EV$18*1000)</f>
        <v>19.737727251839512</v>
      </c>
      <c r="EW46" s="100">
        <f>MASTER_DATA_ESCALATED!EW46/(EW$18*1000)</f>
        <v>0</v>
      </c>
      <c r="EX46" s="100">
        <f>MASTER_DATA_ESCALATED!EX46/(EX$18*1000)</f>
        <v>0</v>
      </c>
      <c r="EY46" s="100">
        <f>MASTER_DATA_ESCALATED!EY46/(EY$18*1000)</f>
        <v>0</v>
      </c>
      <c r="EZ46" s="100">
        <f>MASTER_DATA_ESCALATED!EZ46/(EZ$18*1000)</f>
        <v>0</v>
      </c>
      <c r="FA46" s="100">
        <f>MASTER_DATA_ESCALATED!FA46/(FA$18*1000)</f>
        <v>0</v>
      </c>
      <c r="FB46" s="100">
        <f>MASTER_DATA_ESCALATED!FB46/(FB$18*1000)</f>
        <v>0</v>
      </c>
      <c r="FC46" s="100">
        <f>MASTER_DATA_ESCALATED!FC46/(FC$18*1000)</f>
        <v>0</v>
      </c>
      <c r="FD46" s="100">
        <f>MASTER_DATA_ESCALATED!FD46/(FD$18*1000)</f>
        <v>0</v>
      </c>
      <c r="FE46" s="100">
        <f>MASTER_DATA_ESCALATED!FE46/(FE$18*1000)</f>
        <v>0</v>
      </c>
      <c r="FF46" s="100">
        <f>MASTER_DATA_ESCALATED!FF46/(FF$18*1000)</f>
        <v>0</v>
      </c>
      <c r="FG46" s="100">
        <f>MASTER_DATA_ESCALATED!FG46/(FG$18*1000)</f>
        <v>0</v>
      </c>
      <c r="FH46" s="100">
        <f>MASTER_DATA_ESCALATED!FH46/(FH$18*1000)</f>
        <v>0</v>
      </c>
      <c r="FI46" s="100">
        <f>MASTER_DATA_ESCALATED!FI46/(FI$18*1000)</f>
        <v>0</v>
      </c>
      <c r="FJ46" s="100">
        <f>MASTER_DATA_ESCALATED!FJ46/(FJ$18*1000)</f>
        <v>0</v>
      </c>
      <c r="FK46" s="100">
        <f>MASTER_DATA_ESCALATED!FK46/(FK$18*1000)</f>
        <v>0</v>
      </c>
      <c r="FL46" s="100">
        <f>MASTER_DATA_ESCALATED!FL46/(FL$18*1000)</f>
        <v>0</v>
      </c>
      <c r="FM46" s="100">
        <f>MASTER_DATA_ESCALATED!FM46/(FM$18*1000)</f>
        <v>0</v>
      </c>
      <c r="FN46" s="100">
        <f>MASTER_DATA_ESCALATED!FN46/(FN$18*1000)</f>
        <v>0</v>
      </c>
      <c r="FO46" s="100">
        <f>MASTER_DATA_ESCALATED!FO46/(FO$18*1000)</f>
        <v>0</v>
      </c>
      <c r="FP46" s="100">
        <f>MASTER_DATA_ESCALATED!FP46/(FP$18*1000)</f>
        <v>0</v>
      </c>
      <c r="FQ46" s="100">
        <f>MASTER_DATA_ESCALATED!FQ46/(FQ$18*1000)</f>
        <v>0</v>
      </c>
      <c r="FR46" s="100">
        <f>MASTER_DATA_ESCALATED!FR46/(FR$18*1000)</f>
        <v>0</v>
      </c>
      <c r="FS46" s="100">
        <f>MASTER_DATA_ESCALATED!FS46/(FS$18*1000)</f>
        <v>0</v>
      </c>
      <c r="FT46" s="100">
        <f>MASTER_DATA_ESCALATED!FT46/(FT$18*1000)</f>
        <v>0</v>
      </c>
      <c r="FU46" s="100">
        <f>MASTER_DATA_ESCALATED!FU46/(FU$18*1000)</f>
        <v>0</v>
      </c>
      <c r="FV46" s="100">
        <f>MASTER_DATA_ESCALATED!FV46/(FV$18*1000)</f>
        <v>0</v>
      </c>
      <c r="FW46" s="100">
        <f>MASTER_DATA_ESCALATED!FW46/(FW$18*1000)</f>
        <v>0</v>
      </c>
      <c r="FX46" s="100">
        <f>MASTER_DATA_ESCALATED!FX46/(FX$18*1000)</f>
        <v>0</v>
      </c>
      <c r="FY46" s="100">
        <f>MASTER_DATA_ESCALATED!FY46/(FY$18*1000)</f>
        <v>0</v>
      </c>
      <c r="FZ46" s="100">
        <f>MASTER_DATA_ESCALATED!FZ46/(FZ$18*1000)</f>
        <v>0</v>
      </c>
      <c r="GA46" s="100">
        <f>MASTER_DATA_ESCALATED!GA46/(GA$18*1000)</f>
        <v>0</v>
      </c>
      <c r="GB46" s="100">
        <f>MASTER_DATA_ESCALATED!GB46/(GB$18*1000)</f>
        <v>0</v>
      </c>
      <c r="GC46" s="100">
        <f>MASTER_DATA_ESCALATED!GC46/(GC$18*1000)</f>
        <v>0</v>
      </c>
      <c r="GD46" s="100">
        <f>MASTER_DATA_ESCALATED!GD46/(GD$18*1000)</f>
        <v>0</v>
      </c>
      <c r="GE46" s="100">
        <f>MASTER_DATA_ESCALATED!GE46/(GE$18*1000)</f>
        <v>0</v>
      </c>
      <c r="GF46" s="100">
        <f>MASTER_DATA_ESCALATED!GF46/(GF$18*1000)</f>
        <v>0</v>
      </c>
      <c r="GG46" s="100">
        <f>MASTER_DATA_ESCALATED!GG46/(GG$18*1000)</f>
        <v>0</v>
      </c>
      <c r="GH46" s="100">
        <f>MASTER_DATA_ESCALATED!GH46/(GH$18*1000)</f>
        <v>0</v>
      </c>
      <c r="GI46" s="100">
        <f>MASTER_DATA_ESCALATED!GI46/(GI$18*1000)</f>
        <v>0</v>
      </c>
      <c r="GJ46" s="100">
        <f>MASTER_DATA_ESCALATED!GJ46/(GJ$18*1000)</f>
        <v>0</v>
      </c>
      <c r="GK46" s="100">
        <f>MASTER_DATA_ESCALATED!GK46/(GK$18*1000)</f>
        <v>0</v>
      </c>
      <c r="GL46" s="100">
        <f>MASTER_DATA_ESCALATED!GL46/(GL$18*1000)</f>
        <v>0</v>
      </c>
      <c r="GM46" s="100">
        <f>MASTER_DATA_ESCALATED!GM46/(GM$18*1000)</f>
        <v>0</v>
      </c>
      <c r="GN46" s="100">
        <f>MASTER_DATA_ESCALATED!GN46/(GN$18*1000)</f>
        <v>0</v>
      </c>
      <c r="GO46" s="100">
        <f>MASTER_DATA_ESCALATED!GO46/(GO$18*1000)</f>
        <v>0</v>
      </c>
      <c r="GP46" s="100">
        <f>MASTER_DATA_ESCALATED!GP46/(GP$18*1000)</f>
        <v>0</v>
      </c>
      <c r="GQ46" s="100">
        <f>MASTER_DATA_ESCALATED!GQ46/(GQ$18*1000)</f>
        <v>0</v>
      </c>
      <c r="GR46" s="100">
        <f>MASTER_DATA_ESCALATED!GR46/(GR$18*1000)</f>
        <v>0</v>
      </c>
      <c r="GS46" s="100">
        <f>MASTER_DATA_ESCALATED!GS46/(GS$18*1000)</f>
        <v>0</v>
      </c>
      <c r="GT46" s="100">
        <f>MASTER_DATA_ESCALATED!GT46/(GT$18*1000)</f>
        <v>0</v>
      </c>
      <c r="GU46" s="100">
        <f>MASTER_DATA_ESCALATED!GU46/(GU$18*1000)</f>
        <v>0</v>
      </c>
      <c r="GV46" s="100">
        <f>MASTER_DATA_ESCALATED!GV46/(GV$18*1000)</f>
        <v>0</v>
      </c>
      <c r="GW46" s="100" t="e">
        <f>MASTER_DATA_ESCALATED!#REF!/(GW$18*1000)</f>
        <v>#REF!</v>
      </c>
      <c r="GX46" s="100" t="e">
        <f>MASTER_DATA_ESCALATED!#REF!/(GX$18*1000)</f>
        <v>#REF!</v>
      </c>
      <c r="GY46" s="100" t="e">
        <f>MASTER_DATA_ESCALATED!#REF!/(GY$18*1000)</f>
        <v>#REF!</v>
      </c>
    </row>
    <row r="47" spans="2:207" s="27" customFormat="1" ht="14.25" hidden="1" outlineLevel="2" x14ac:dyDescent="0.25">
      <c r="B47" s="26">
        <f t="shared" si="1"/>
        <v>20</v>
      </c>
      <c r="C47" s="55">
        <f t="shared" si="0"/>
        <v>213.4</v>
      </c>
      <c r="D47" s="82"/>
      <c r="E47" s="55"/>
      <c r="F47" s="55"/>
      <c r="G47" s="83">
        <v>213.4</v>
      </c>
      <c r="H47" s="41" t="s">
        <v>48</v>
      </c>
      <c r="I47" s="100">
        <f>MASTER_DATA_ESCALATED!I47/(I$18*1000)</f>
        <v>0</v>
      </c>
      <c r="J47" s="100">
        <f>MASTER_DATA_ESCALATED!J47/(J$18*1000)</f>
        <v>0</v>
      </c>
      <c r="K47" s="100">
        <f>MASTER_DATA_ESCALATED!K47/(K$18*1000)</f>
        <v>0</v>
      </c>
      <c r="L47" s="100">
        <f>MASTER_DATA_ESCALATED!L47/(L$18*1000)</f>
        <v>0</v>
      </c>
      <c r="M47" s="100">
        <f>MASTER_DATA_ESCALATED!M47/(M$18*1000)</f>
        <v>0</v>
      </c>
      <c r="N47" s="100">
        <f>MASTER_DATA_ESCALATED!N47/(N$18*1000)</f>
        <v>0</v>
      </c>
      <c r="O47" s="100">
        <f>MASTER_DATA_ESCALATED!O47/(O$18*1000)</f>
        <v>0</v>
      </c>
      <c r="P47" s="100">
        <f>MASTER_DATA_ESCALATED!P47/(P$18*1000)</f>
        <v>0</v>
      </c>
      <c r="Q47" s="100">
        <f>MASTER_DATA_ESCALATED!Q47/(Q$18*1000)</f>
        <v>0</v>
      </c>
      <c r="R47" s="100">
        <f>MASTER_DATA_ESCALATED!R47/(R$18*1000)</f>
        <v>0</v>
      </c>
      <c r="S47" s="100">
        <f>MASTER_DATA_ESCALATED!S47/(S$18*1000)</f>
        <v>0</v>
      </c>
      <c r="T47" s="100">
        <f>MASTER_DATA_ESCALATED!T47/(T$18*1000)</f>
        <v>0</v>
      </c>
      <c r="U47" s="100">
        <f>MASTER_DATA_ESCALATED!U47/(U$18*1000)</f>
        <v>0</v>
      </c>
      <c r="V47" s="100">
        <f>MASTER_DATA_ESCALATED!V47/(V$18*1000)</f>
        <v>0</v>
      </c>
      <c r="W47" s="100">
        <f>MASTER_DATA_ESCALATED!W47/(W$18*1000)</f>
        <v>0</v>
      </c>
      <c r="X47" s="100">
        <f>MASTER_DATA_ESCALATED!X47/(X$18*1000)</f>
        <v>0</v>
      </c>
      <c r="Y47" s="100">
        <f>MASTER_DATA_ESCALATED!Y47/(Y$18*1000)</f>
        <v>0</v>
      </c>
      <c r="Z47" s="100">
        <f>MASTER_DATA_ESCALATED!Z47/(Z$18*1000)</f>
        <v>0</v>
      </c>
      <c r="AA47" s="100">
        <f>MASTER_DATA_ESCALATED!AA47/(AA$18*1000)</f>
        <v>0</v>
      </c>
      <c r="AB47" s="100">
        <f>MASTER_DATA_ESCALATED!AB47/(AB$18*1000)</f>
        <v>0</v>
      </c>
      <c r="AC47" s="100">
        <f>MASTER_DATA_ESCALATED!AC47/(AC$18*1000)</f>
        <v>0</v>
      </c>
      <c r="AD47" s="100">
        <f>MASTER_DATA_ESCALATED!AD47/(AD$18*1000)</f>
        <v>0</v>
      </c>
      <c r="AE47" s="100">
        <f>MASTER_DATA_ESCALATED!AE47/(AE$18*1000)</f>
        <v>0</v>
      </c>
      <c r="AF47" s="100">
        <f>MASTER_DATA_ESCALATED!AF47/(AF$18*1000)</f>
        <v>0</v>
      </c>
      <c r="AG47" s="100">
        <f>MASTER_DATA_ESCALATED!AG47/(AG$18*1000)</f>
        <v>0</v>
      </c>
      <c r="AH47" s="100">
        <f>MASTER_DATA_ESCALATED!AH47/(AH$18*1000)</f>
        <v>0</v>
      </c>
      <c r="AI47" s="100">
        <f>MASTER_DATA_ESCALATED!AI47/(AI$18*1000)</f>
        <v>0</v>
      </c>
      <c r="AJ47" s="100">
        <f>MASTER_DATA_ESCALATED!AJ47/(AJ$18*1000)</f>
        <v>0</v>
      </c>
      <c r="AK47" s="100">
        <f>MASTER_DATA_ESCALATED!AK47/(AK$18*1000)</f>
        <v>0</v>
      </c>
      <c r="AL47" s="100">
        <f>MASTER_DATA_ESCALATED!AL47/(AL$18*1000)</f>
        <v>0</v>
      </c>
      <c r="AM47" s="100">
        <f>MASTER_DATA_ESCALATED!AM47/(AM$18*1000)</f>
        <v>0</v>
      </c>
      <c r="AN47" s="100">
        <f>MASTER_DATA_ESCALATED!AN47/(AN$18*1000)</f>
        <v>0</v>
      </c>
      <c r="AO47" s="100">
        <f>MASTER_DATA_ESCALATED!AO47/(AO$18*1000)</f>
        <v>0</v>
      </c>
      <c r="AP47" s="100">
        <f>MASTER_DATA_ESCALATED!AP47/(AP$18*1000)</f>
        <v>0</v>
      </c>
      <c r="AQ47" s="100">
        <f>MASTER_DATA_ESCALATED!AQ47/(AQ$18*1000)</f>
        <v>0</v>
      </c>
      <c r="AR47" s="100">
        <f>MASTER_DATA_ESCALATED!AR47/(AR$18*1000)</f>
        <v>0</v>
      </c>
      <c r="AS47" s="100">
        <f>MASTER_DATA_ESCALATED!AS47/(AS$18*1000)</f>
        <v>0</v>
      </c>
      <c r="AT47" s="100">
        <f>MASTER_DATA_ESCALATED!AT47/(AT$18*1000)</f>
        <v>0</v>
      </c>
      <c r="AU47" s="100">
        <f>MASTER_DATA_ESCALATED!AU47/(AU$18*1000)</f>
        <v>0</v>
      </c>
      <c r="AV47" s="100">
        <f>MASTER_DATA_ESCALATED!AV47/(AV$18*1000)</f>
        <v>0</v>
      </c>
      <c r="AW47" s="100">
        <f>MASTER_DATA_ESCALATED!AW47/(AW$18*1000)</f>
        <v>0</v>
      </c>
      <c r="AX47" s="100">
        <f>MASTER_DATA_ESCALATED!AX47/(AX$18*1000)</f>
        <v>0</v>
      </c>
      <c r="AY47" s="100">
        <f>MASTER_DATA_ESCALATED!AY47/(AY$18*1000)</f>
        <v>0</v>
      </c>
      <c r="AZ47" s="100">
        <f>MASTER_DATA_ESCALATED!AZ47/(AZ$18*1000)</f>
        <v>0</v>
      </c>
      <c r="BA47" s="100">
        <f>MASTER_DATA_ESCALATED!BA47/(BA$18*1000)</f>
        <v>0</v>
      </c>
      <c r="BB47" s="100">
        <f>MASTER_DATA_ESCALATED!BB47/(BB$18*1000)</f>
        <v>0</v>
      </c>
      <c r="BC47" s="100">
        <f>MASTER_DATA_ESCALATED!BC47/(BC$18*1000)</f>
        <v>0</v>
      </c>
      <c r="BD47" s="100">
        <f>MASTER_DATA_ESCALATED!BD47/(BD$18*1000)</f>
        <v>0</v>
      </c>
      <c r="BE47" s="100">
        <f>MASTER_DATA_ESCALATED!BE47/(BE$18*1000)</f>
        <v>0</v>
      </c>
      <c r="BF47" s="100">
        <f>MASTER_DATA_ESCALATED!BF47/(BF$18*1000)</f>
        <v>0</v>
      </c>
      <c r="BG47" s="100">
        <f>MASTER_DATA_ESCALATED!BG47/(BG$18*1000)</f>
        <v>0</v>
      </c>
      <c r="BH47" s="100">
        <f>MASTER_DATA_ESCALATED!BH47/(BH$18*1000)</f>
        <v>0</v>
      </c>
      <c r="BI47" s="100">
        <f>MASTER_DATA_ESCALATED!BI47/(BI$18*1000)</f>
        <v>0</v>
      </c>
      <c r="BJ47" s="100">
        <f>MASTER_DATA_ESCALATED!BJ47/(BJ$18*1000)</f>
        <v>0</v>
      </c>
      <c r="BK47" s="100">
        <f>MASTER_DATA_ESCALATED!BK47/(BK$18*1000)</f>
        <v>0</v>
      </c>
      <c r="BL47" s="100">
        <f>MASTER_DATA_ESCALATED!BL47/(BL$18*1000)</f>
        <v>0</v>
      </c>
      <c r="BM47" s="100">
        <f>MASTER_DATA_ESCALATED!BM47/(BM$18*1000)</f>
        <v>0</v>
      </c>
      <c r="BN47" s="100">
        <f>MASTER_DATA_ESCALATED!BN47/(BN$18*1000)</f>
        <v>0</v>
      </c>
      <c r="BO47" s="100">
        <f>MASTER_DATA_ESCALATED!BO47/(BO$18*1000)</f>
        <v>0</v>
      </c>
      <c r="BP47" s="100">
        <f>MASTER_DATA_ESCALATED!BP47/(BP$18*1000)</f>
        <v>0.24027110575096722</v>
      </c>
      <c r="BQ47" s="100">
        <f>MASTER_DATA_ESCALATED!BQ47/(BQ$18*1000)</f>
        <v>0</v>
      </c>
      <c r="BR47" s="100">
        <f>MASTER_DATA_ESCALATED!BR47/(BR$18*1000)</f>
        <v>0</v>
      </c>
      <c r="BS47" s="100">
        <f>MASTER_DATA_ESCALATED!BS47/(BS$18*1000)</f>
        <v>0</v>
      </c>
      <c r="BT47" s="100">
        <f>MASTER_DATA_ESCALATED!BT47/(BT$18*1000)</f>
        <v>0.18904027162560424</v>
      </c>
      <c r="BU47" s="100">
        <f>MASTER_DATA_ESCALATED!BU47/(BU$18*1000)</f>
        <v>0</v>
      </c>
      <c r="BV47" s="100">
        <f>MASTER_DATA_ESCALATED!BV47/(BV$18*1000)</f>
        <v>0</v>
      </c>
      <c r="BW47" s="100">
        <f>MASTER_DATA_ESCALATED!BW47/(BW$18*1000)</f>
        <v>0</v>
      </c>
      <c r="BX47" s="100">
        <f>MASTER_DATA_ESCALATED!BX47/(BX$18*1000)</f>
        <v>0.22473190693112707</v>
      </c>
      <c r="BY47" s="100">
        <f>MASTER_DATA_ESCALATED!BY47/(BY$18*1000)</f>
        <v>0</v>
      </c>
      <c r="BZ47" s="100">
        <f>MASTER_DATA_ESCALATED!BZ47/(BZ$18*1000)</f>
        <v>0</v>
      </c>
      <c r="CA47" s="100">
        <f>MASTER_DATA_ESCALATED!CA47/(CA$18*1000)</f>
        <v>0</v>
      </c>
      <c r="CB47" s="100">
        <f>MASTER_DATA_ESCALATED!CB47/(CB$18*1000)</f>
        <v>0.18181562497501677</v>
      </c>
      <c r="CC47" s="100">
        <f>MASTER_DATA_ESCALATED!CC47/(CC$18*1000)</f>
        <v>0</v>
      </c>
      <c r="CD47" s="100">
        <f>MASTER_DATA_ESCALATED!CD47/(CD$18*1000)</f>
        <v>0</v>
      </c>
      <c r="CE47" s="100">
        <f>MASTER_DATA_ESCALATED!CE47/(CE$18*1000)</f>
        <v>0</v>
      </c>
      <c r="CF47" s="100">
        <f>MASTER_DATA_ESCALATED!CF47/(CF$18*1000)</f>
        <v>0</v>
      </c>
      <c r="CG47" s="100">
        <f>MASTER_DATA_ESCALATED!CG47/(CG$18*1000)</f>
        <v>0</v>
      </c>
      <c r="CH47" s="100">
        <f>MASTER_DATA_ESCALATED!CH47/(CH$18*1000)</f>
        <v>0</v>
      </c>
      <c r="CI47" s="100">
        <f>MASTER_DATA_ESCALATED!CI47/(CI$18*1000)</f>
        <v>0</v>
      </c>
      <c r="CJ47" s="100">
        <f>MASTER_DATA_ESCALATED!CJ47/(CJ$18*1000)</f>
        <v>0</v>
      </c>
      <c r="CK47" s="100">
        <f>MASTER_DATA_ESCALATED!CK47/(CK$18*1000)</f>
        <v>0</v>
      </c>
      <c r="CL47" s="100">
        <f>MASTER_DATA_ESCALATED!CL47/(CL$18*1000)</f>
        <v>0</v>
      </c>
      <c r="CM47" s="100">
        <f>MASTER_DATA_ESCALATED!CM47/(CM$18*1000)</f>
        <v>0</v>
      </c>
      <c r="CN47" s="100">
        <f>MASTER_DATA_ESCALATED!CN47/(CN$18*1000)</f>
        <v>0</v>
      </c>
      <c r="CO47" s="100">
        <f>MASTER_DATA_ESCALATED!CO47/(CO$18*1000)</f>
        <v>0</v>
      </c>
      <c r="CP47" s="100">
        <f>MASTER_DATA_ESCALATED!CP47/(CP$18*1000)</f>
        <v>0</v>
      </c>
      <c r="CQ47" s="100">
        <f>MASTER_DATA_ESCALATED!CQ47/(CQ$18*1000)</f>
        <v>0</v>
      </c>
      <c r="CR47" s="100">
        <f>MASTER_DATA_ESCALATED!CR47/(CR$18*1000)</f>
        <v>0</v>
      </c>
      <c r="CS47" s="100">
        <f>MASTER_DATA_ESCALATED!CS47/(CS$18*1000)</f>
        <v>0</v>
      </c>
      <c r="CT47" s="100">
        <f>MASTER_DATA_ESCALATED!CT47/(CT$18*1000)</f>
        <v>0</v>
      </c>
      <c r="CU47" s="100">
        <f>MASTER_DATA_ESCALATED!CU47/(CU$18*1000)</f>
        <v>0</v>
      </c>
      <c r="CV47" s="100">
        <f>MASTER_DATA_ESCALATED!CV47/(CV$18*1000)</f>
        <v>0.14909886628739227</v>
      </c>
      <c r="CW47" s="100">
        <f>MASTER_DATA_ESCALATED!CW47/(CW$18*1000)</f>
        <v>0</v>
      </c>
      <c r="CX47" s="100">
        <f>MASTER_DATA_ESCALATED!CX47/(CX$18*1000)</f>
        <v>0</v>
      </c>
      <c r="CY47" s="100">
        <f>MASTER_DATA_ESCALATED!CY47/(CY$18*1000)</f>
        <v>0</v>
      </c>
      <c r="CZ47" s="100">
        <f>MASTER_DATA_ESCALATED!CZ47/(CZ$18*1000)</f>
        <v>0.28910700364029435</v>
      </c>
      <c r="DA47" s="100" t="e">
        <f>MASTER_DATA_ESCALATED!DA47/(DA$18*1000)</f>
        <v>#DIV/0!</v>
      </c>
      <c r="DB47" s="100" t="e">
        <f>MASTER_DATA_ESCALATED!DB47/(DB$18*1000)</f>
        <v>#DIV/0!</v>
      </c>
      <c r="DC47" s="100" t="e">
        <f>MASTER_DATA_ESCALATED!DC47/(DC$18*1000)</f>
        <v>#DIV/0!</v>
      </c>
      <c r="DD47" s="100" t="e">
        <f>MASTER_DATA_ESCALATED!DD47/(DD$18*1000)</f>
        <v>#N/A</v>
      </c>
      <c r="DE47" s="100">
        <f>MASTER_DATA_ESCALATED!DE47/(DE$18*1000)</f>
        <v>0</v>
      </c>
      <c r="DF47" s="100">
        <f>MASTER_DATA_ESCALATED!DF47/(DF$18*1000)</f>
        <v>0</v>
      </c>
      <c r="DG47" s="100">
        <f>MASTER_DATA_ESCALATED!DG47/(DG$18*1000)</f>
        <v>0</v>
      </c>
      <c r="DH47" s="100">
        <f>MASTER_DATA_ESCALATED!DH47/(DH$18*1000)</f>
        <v>0</v>
      </c>
      <c r="DI47" s="100">
        <f>MASTER_DATA_ESCALATED!DI47/(DI$18*1000)</f>
        <v>0</v>
      </c>
      <c r="DJ47" s="100">
        <f>MASTER_DATA_ESCALATED!DJ47/(DJ$18*1000)</f>
        <v>0</v>
      </c>
      <c r="DK47" s="100">
        <f>MASTER_DATA_ESCALATED!DK47/(DK$18*1000)</f>
        <v>0</v>
      </c>
      <c r="DL47" s="100">
        <f>MASTER_DATA_ESCALATED!DL47/(DL$18*1000)</f>
        <v>0</v>
      </c>
      <c r="DM47" s="100">
        <f>MASTER_DATA_ESCALATED!DM47/(DM$18*1000)</f>
        <v>0</v>
      </c>
      <c r="DN47" s="100">
        <f>MASTER_DATA_ESCALATED!DN47/(DN$18*1000)</f>
        <v>0</v>
      </c>
      <c r="DO47" s="100">
        <f>MASTER_DATA_ESCALATED!DO47/(DO$18*1000)</f>
        <v>0</v>
      </c>
      <c r="DP47" s="100">
        <f>MASTER_DATA_ESCALATED!DP47/(DP$18*1000)</f>
        <v>0</v>
      </c>
      <c r="DQ47" s="100">
        <f>MASTER_DATA_ESCALATED!DQ47/(DQ$18*1000)</f>
        <v>0</v>
      </c>
      <c r="DR47" s="100">
        <f>MASTER_DATA_ESCALATED!DR47/(DR$18*1000)</f>
        <v>0</v>
      </c>
      <c r="DS47" s="100">
        <f>MASTER_DATA_ESCALATED!DS47/(DS$18*1000)</f>
        <v>0</v>
      </c>
      <c r="DT47" s="100">
        <f>MASTER_DATA_ESCALATED!DT47/(DT$18*1000)</f>
        <v>0</v>
      </c>
      <c r="DU47" s="100">
        <f>MASTER_DATA_ESCALATED!DU47/(DU$18*1000)</f>
        <v>0</v>
      </c>
      <c r="DV47" s="100">
        <f>MASTER_DATA_ESCALATED!DV47/(DV$18*1000)</f>
        <v>0</v>
      </c>
      <c r="DW47" s="100">
        <f>MASTER_DATA_ESCALATED!DW47/(DW$18*1000)</f>
        <v>0</v>
      </c>
      <c r="DX47" s="100">
        <f>MASTER_DATA_ESCALATED!DX47/(DX$18*1000)</f>
        <v>0</v>
      </c>
      <c r="DY47" s="100">
        <f>MASTER_DATA_ESCALATED!DY47/(DY$18*1000)</f>
        <v>0</v>
      </c>
      <c r="DZ47" s="100">
        <f>MASTER_DATA_ESCALATED!DZ47/(DZ$18*1000)</f>
        <v>0</v>
      </c>
      <c r="EA47" s="100">
        <f>MASTER_DATA_ESCALATED!EA47/(EA$18*1000)</f>
        <v>0</v>
      </c>
      <c r="EB47" s="100">
        <f>MASTER_DATA_ESCALATED!EB47/(EB$18*1000)</f>
        <v>0</v>
      </c>
      <c r="EC47" s="100" t="e">
        <f>MASTER_DATA_ESCALATED!EC47/(EC$18*1000)</f>
        <v>#DIV/0!</v>
      </c>
      <c r="ED47" s="100" t="e">
        <f>MASTER_DATA_ESCALATED!ED47/(ED$18*1000)</f>
        <v>#DIV/0!</v>
      </c>
      <c r="EE47" s="100" t="e">
        <f>MASTER_DATA_ESCALATED!EE47/(EE$18*1000)</f>
        <v>#DIV/0!</v>
      </c>
      <c r="EF47" s="100" t="e">
        <f>MASTER_DATA_ESCALATED!EF47/(EF$18*1000)</f>
        <v>#VALUE!</v>
      </c>
      <c r="EG47" s="100">
        <f>MASTER_DATA_ESCALATED!EG47/(EG$18*1000)</f>
        <v>0</v>
      </c>
      <c r="EH47" s="100">
        <f>MASTER_DATA_ESCALATED!EH47/(EH$18*1000)</f>
        <v>0</v>
      </c>
      <c r="EI47" s="100">
        <f>MASTER_DATA_ESCALATED!EI47/(EI$18*1000)</f>
        <v>0</v>
      </c>
      <c r="EJ47" s="100">
        <f>MASTER_DATA_ESCALATED!EJ47/(EJ$18*1000)</f>
        <v>0</v>
      </c>
      <c r="EK47" s="100">
        <f>MASTER_DATA_ESCALATED!EK47/(EK$18*1000)</f>
        <v>0</v>
      </c>
      <c r="EL47" s="100">
        <f>MASTER_DATA_ESCALATED!EL47/(EL$18*1000)</f>
        <v>0</v>
      </c>
      <c r="EM47" s="100">
        <f>MASTER_DATA_ESCALATED!EM47/(EM$18*1000)</f>
        <v>0</v>
      </c>
      <c r="EN47" s="100">
        <f>MASTER_DATA_ESCALATED!EN47/(EN$18*1000)</f>
        <v>0</v>
      </c>
      <c r="EO47" s="100">
        <f>MASTER_DATA_ESCALATED!EO47/(EO$18*1000)</f>
        <v>0</v>
      </c>
      <c r="EP47" s="100">
        <f>MASTER_DATA_ESCALATED!EP47/(EP$18*1000)</f>
        <v>0</v>
      </c>
      <c r="EQ47" s="100">
        <f>MASTER_DATA_ESCALATED!EQ47/(EQ$18*1000)</f>
        <v>0</v>
      </c>
      <c r="ER47" s="100">
        <f>MASTER_DATA_ESCALATED!ER47/(ER$18*1000)</f>
        <v>0.16343472369387171</v>
      </c>
      <c r="ES47" s="100">
        <f>MASTER_DATA_ESCALATED!ES47/(ES$18*1000)</f>
        <v>0</v>
      </c>
      <c r="ET47" s="100">
        <f>MASTER_DATA_ESCALATED!ET47/(ET$18*1000)</f>
        <v>0</v>
      </c>
      <c r="EU47" s="100">
        <f>MASTER_DATA_ESCALATED!EU47/(EU$18*1000)</f>
        <v>0</v>
      </c>
      <c r="EV47" s="100">
        <f>MASTER_DATA_ESCALATED!EV47/(EV$18*1000)</f>
        <v>0.16343472369387171</v>
      </c>
      <c r="EW47" s="100">
        <f>MASTER_DATA_ESCALATED!EW47/(EW$18*1000)</f>
        <v>0</v>
      </c>
      <c r="EX47" s="100">
        <f>MASTER_DATA_ESCALATED!EX47/(EX$18*1000)</f>
        <v>0</v>
      </c>
      <c r="EY47" s="100">
        <f>MASTER_DATA_ESCALATED!EY47/(EY$18*1000)</f>
        <v>0</v>
      </c>
      <c r="EZ47" s="100">
        <f>MASTER_DATA_ESCALATED!EZ47/(EZ$18*1000)</f>
        <v>0</v>
      </c>
      <c r="FA47" s="100">
        <f>MASTER_DATA_ESCALATED!FA47/(FA$18*1000)</f>
        <v>0</v>
      </c>
      <c r="FB47" s="100">
        <f>MASTER_DATA_ESCALATED!FB47/(FB$18*1000)</f>
        <v>0</v>
      </c>
      <c r="FC47" s="100">
        <f>MASTER_DATA_ESCALATED!FC47/(FC$18*1000)</f>
        <v>0</v>
      </c>
      <c r="FD47" s="100">
        <f>MASTER_DATA_ESCALATED!FD47/(FD$18*1000)</f>
        <v>0</v>
      </c>
      <c r="FE47" s="100">
        <f>MASTER_DATA_ESCALATED!FE47/(FE$18*1000)</f>
        <v>0</v>
      </c>
      <c r="FF47" s="100">
        <f>MASTER_DATA_ESCALATED!FF47/(FF$18*1000)</f>
        <v>0</v>
      </c>
      <c r="FG47" s="100">
        <f>MASTER_DATA_ESCALATED!FG47/(FG$18*1000)</f>
        <v>0</v>
      </c>
      <c r="FH47" s="100">
        <f>MASTER_DATA_ESCALATED!FH47/(FH$18*1000)</f>
        <v>0</v>
      </c>
      <c r="FI47" s="100">
        <f>MASTER_DATA_ESCALATED!FI47/(FI$18*1000)</f>
        <v>0</v>
      </c>
      <c r="FJ47" s="100">
        <f>MASTER_DATA_ESCALATED!FJ47/(FJ$18*1000)</f>
        <v>0</v>
      </c>
      <c r="FK47" s="100">
        <f>MASTER_DATA_ESCALATED!FK47/(FK$18*1000)</f>
        <v>0</v>
      </c>
      <c r="FL47" s="100">
        <f>MASTER_DATA_ESCALATED!FL47/(FL$18*1000)</f>
        <v>0</v>
      </c>
      <c r="FM47" s="100">
        <f>MASTER_DATA_ESCALATED!FM47/(FM$18*1000)</f>
        <v>0</v>
      </c>
      <c r="FN47" s="100">
        <f>MASTER_DATA_ESCALATED!FN47/(FN$18*1000)</f>
        <v>0</v>
      </c>
      <c r="FO47" s="100">
        <f>MASTER_DATA_ESCALATED!FO47/(FO$18*1000)</f>
        <v>0</v>
      </c>
      <c r="FP47" s="100">
        <f>MASTER_DATA_ESCALATED!FP47/(FP$18*1000)</f>
        <v>0</v>
      </c>
      <c r="FQ47" s="100">
        <f>MASTER_DATA_ESCALATED!FQ47/(FQ$18*1000)</f>
        <v>0</v>
      </c>
      <c r="FR47" s="100">
        <f>MASTER_DATA_ESCALATED!FR47/(FR$18*1000)</f>
        <v>0</v>
      </c>
      <c r="FS47" s="100">
        <f>MASTER_DATA_ESCALATED!FS47/(FS$18*1000)</f>
        <v>0</v>
      </c>
      <c r="FT47" s="100">
        <f>MASTER_DATA_ESCALATED!FT47/(FT$18*1000)</f>
        <v>0</v>
      </c>
      <c r="FU47" s="100">
        <f>MASTER_DATA_ESCALATED!FU47/(FU$18*1000)</f>
        <v>0</v>
      </c>
      <c r="FV47" s="100">
        <f>MASTER_DATA_ESCALATED!FV47/(FV$18*1000)</f>
        <v>0</v>
      </c>
      <c r="FW47" s="100">
        <f>MASTER_DATA_ESCALATED!FW47/(FW$18*1000)</f>
        <v>0</v>
      </c>
      <c r="FX47" s="100">
        <f>MASTER_DATA_ESCALATED!FX47/(FX$18*1000)</f>
        <v>0</v>
      </c>
      <c r="FY47" s="100">
        <f>MASTER_DATA_ESCALATED!FY47/(FY$18*1000)</f>
        <v>0</v>
      </c>
      <c r="FZ47" s="100">
        <f>MASTER_DATA_ESCALATED!FZ47/(FZ$18*1000)</f>
        <v>0</v>
      </c>
      <c r="GA47" s="100">
        <f>MASTER_DATA_ESCALATED!GA47/(GA$18*1000)</f>
        <v>0</v>
      </c>
      <c r="GB47" s="100">
        <f>MASTER_DATA_ESCALATED!GB47/(GB$18*1000)</f>
        <v>0</v>
      </c>
      <c r="GC47" s="100">
        <f>MASTER_DATA_ESCALATED!GC47/(GC$18*1000)</f>
        <v>0</v>
      </c>
      <c r="GD47" s="100">
        <f>MASTER_DATA_ESCALATED!GD47/(GD$18*1000)</f>
        <v>0</v>
      </c>
      <c r="GE47" s="100">
        <f>MASTER_DATA_ESCALATED!GE47/(GE$18*1000)</f>
        <v>0</v>
      </c>
      <c r="GF47" s="100">
        <f>MASTER_DATA_ESCALATED!GF47/(GF$18*1000)</f>
        <v>0</v>
      </c>
      <c r="GG47" s="100">
        <f>MASTER_DATA_ESCALATED!GG47/(GG$18*1000)</f>
        <v>0</v>
      </c>
      <c r="GH47" s="100">
        <f>MASTER_DATA_ESCALATED!GH47/(GH$18*1000)</f>
        <v>0</v>
      </c>
      <c r="GI47" s="100">
        <f>MASTER_DATA_ESCALATED!GI47/(GI$18*1000)</f>
        <v>0</v>
      </c>
      <c r="GJ47" s="100">
        <f>MASTER_DATA_ESCALATED!GJ47/(GJ$18*1000)</f>
        <v>0</v>
      </c>
      <c r="GK47" s="100">
        <f>MASTER_DATA_ESCALATED!GK47/(GK$18*1000)</f>
        <v>0</v>
      </c>
      <c r="GL47" s="100">
        <f>MASTER_DATA_ESCALATED!GL47/(GL$18*1000)</f>
        <v>0</v>
      </c>
      <c r="GM47" s="100">
        <f>MASTER_DATA_ESCALATED!GM47/(GM$18*1000)</f>
        <v>0</v>
      </c>
      <c r="GN47" s="100">
        <f>MASTER_DATA_ESCALATED!GN47/(GN$18*1000)</f>
        <v>0</v>
      </c>
      <c r="GO47" s="100">
        <f>MASTER_DATA_ESCALATED!GO47/(GO$18*1000)</f>
        <v>0</v>
      </c>
      <c r="GP47" s="100">
        <f>MASTER_DATA_ESCALATED!GP47/(GP$18*1000)</f>
        <v>0</v>
      </c>
      <c r="GQ47" s="100">
        <f>MASTER_DATA_ESCALATED!GQ47/(GQ$18*1000)</f>
        <v>0</v>
      </c>
      <c r="GR47" s="100">
        <f>MASTER_DATA_ESCALATED!GR47/(GR$18*1000)</f>
        <v>0</v>
      </c>
      <c r="GS47" s="100">
        <f>MASTER_DATA_ESCALATED!GS47/(GS$18*1000)</f>
        <v>0</v>
      </c>
      <c r="GT47" s="100">
        <f>MASTER_DATA_ESCALATED!GT47/(GT$18*1000)</f>
        <v>0</v>
      </c>
      <c r="GU47" s="100">
        <f>MASTER_DATA_ESCALATED!GU47/(GU$18*1000)</f>
        <v>0</v>
      </c>
      <c r="GV47" s="100">
        <f>MASTER_DATA_ESCALATED!GV47/(GV$18*1000)</f>
        <v>0</v>
      </c>
      <c r="GW47" s="100" t="e">
        <f>MASTER_DATA_ESCALATED!#REF!/(GW$18*1000)</f>
        <v>#REF!</v>
      </c>
      <c r="GX47" s="100" t="e">
        <f>MASTER_DATA_ESCALATED!#REF!/(GX$18*1000)</f>
        <v>#REF!</v>
      </c>
      <c r="GY47" s="100" t="e">
        <f>MASTER_DATA_ESCALATED!#REF!/(GY$18*1000)</f>
        <v>#REF!</v>
      </c>
    </row>
    <row r="48" spans="2:207" hidden="1" outlineLevel="2" x14ac:dyDescent="0.3">
      <c r="B48" s="21">
        <f t="shared" si="1"/>
        <v>20</v>
      </c>
      <c r="C48" s="52">
        <f t="shared" si="0"/>
        <v>214</v>
      </c>
      <c r="D48" s="77"/>
      <c r="E48" s="52"/>
      <c r="F48" s="54">
        <v>214</v>
      </c>
      <c r="G48" s="78"/>
      <c r="H48" s="35" t="s">
        <v>223</v>
      </c>
      <c r="I48" s="97">
        <f>MASTER_DATA_ESCALATED!I48/(I$18*1000)</f>
        <v>0</v>
      </c>
      <c r="J48" s="97">
        <f>MASTER_DATA_ESCALATED!J48/(J$18*1000)</f>
        <v>0</v>
      </c>
      <c r="K48" s="97">
        <f>MASTER_DATA_ESCALATED!K48/(K$18*1000)</f>
        <v>0</v>
      </c>
      <c r="L48" s="97">
        <f>MASTER_DATA_ESCALATED!L48/(L$18*1000)</f>
        <v>0</v>
      </c>
      <c r="M48" s="97">
        <f>MASTER_DATA_ESCALATED!M48/(M$18*1000)</f>
        <v>0</v>
      </c>
      <c r="N48" s="97">
        <f>MASTER_DATA_ESCALATED!N48/(N$18*1000)</f>
        <v>0</v>
      </c>
      <c r="O48" s="97">
        <f>MASTER_DATA_ESCALATED!O48/(O$18*1000)</f>
        <v>0</v>
      </c>
      <c r="P48" s="97">
        <f>MASTER_DATA_ESCALATED!P48/(P$18*1000)</f>
        <v>0</v>
      </c>
      <c r="Q48" s="97">
        <f>MASTER_DATA_ESCALATED!Q48/(Q$18*1000)</f>
        <v>0</v>
      </c>
      <c r="R48" s="97">
        <f>MASTER_DATA_ESCALATED!R48/(R$18*1000)</f>
        <v>0</v>
      </c>
      <c r="S48" s="97">
        <f>MASTER_DATA_ESCALATED!S48/(S$18*1000)</f>
        <v>0</v>
      </c>
      <c r="T48" s="97">
        <f>MASTER_DATA_ESCALATED!T48/(T$18*1000)</f>
        <v>0</v>
      </c>
      <c r="U48" s="97">
        <f>MASTER_DATA_ESCALATED!U48/(U$18*1000)</f>
        <v>0</v>
      </c>
      <c r="V48" s="97">
        <f>MASTER_DATA_ESCALATED!V48/(V$18*1000)</f>
        <v>0</v>
      </c>
      <c r="W48" s="97">
        <f>MASTER_DATA_ESCALATED!W48/(W$18*1000)</f>
        <v>0</v>
      </c>
      <c r="X48" s="97">
        <f>MASTER_DATA_ESCALATED!X48/(X$18*1000)</f>
        <v>0</v>
      </c>
      <c r="Y48" s="97">
        <f>MASTER_DATA_ESCALATED!Y48/(Y$18*1000)</f>
        <v>0</v>
      </c>
      <c r="Z48" s="97">
        <f>MASTER_DATA_ESCALATED!Z48/(Z$18*1000)</f>
        <v>0</v>
      </c>
      <c r="AA48" s="97">
        <f>MASTER_DATA_ESCALATED!AA48/(AA$18*1000)</f>
        <v>0</v>
      </c>
      <c r="AB48" s="97">
        <f>MASTER_DATA_ESCALATED!AB48/(AB$18*1000)</f>
        <v>0</v>
      </c>
      <c r="AC48" s="97">
        <f>MASTER_DATA_ESCALATED!AC48/(AC$18*1000)</f>
        <v>0</v>
      </c>
      <c r="AD48" s="97">
        <f>MASTER_DATA_ESCALATED!AD48/(AD$18*1000)</f>
        <v>0</v>
      </c>
      <c r="AE48" s="97">
        <f>MASTER_DATA_ESCALATED!AE48/(AE$18*1000)</f>
        <v>0</v>
      </c>
      <c r="AF48" s="97">
        <f>MASTER_DATA_ESCALATED!AF48/(AF$18*1000)</f>
        <v>0</v>
      </c>
      <c r="AG48" s="97">
        <f>MASTER_DATA_ESCALATED!AG48/(AG$18*1000)</f>
        <v>0</v>
      </c>
      <c r="AH48" s="97">
        <f>MASTER_DATA_ESCALATED!AH48/(AH$18*1000)</f>
        <v>0</v>
      </c>
      <c r="AI48" s="97">
        <f>MASTER_DATA_ESCALATED!AI48/(AI$18*1000)</f>
        <v>0</v>
      </c>
      <c r="AJ48" s="97">
        <f>MASTER_DATA_ESCALATED!AJ48/(AJ$18*1000)</f>
        <v>0</v>
      </c>
      <c r="AK48" s="97">
        <f>MASTER_DATA_ESCALATED!AK48/(AK$18*1000)</f>
        <v>0</v>
      </c>
      <c r="AL48" s="97">
        <f>MASTER_DATA_ESCALATED!AL48/(AL$18*1000)</f>
        <v>0</v>
      </c>
      <c r="AM48" s="97">
        <f>MASTER_DATA_ESCALATED!AM48/(AM$18*1000)</f>
        <v>0</v>
      </c>
      <c r="AN48" s="97">
        <f>MASTER_DATA_ESCALATED!AN48/(AN$18*1000)</f>
        <v>0</v>
      </c>
      <c r="AO48" s="97">
        <f>MASTER_DATA_ESCALATED!AO48/(AO$18*1000)</f>
        <v>0</v>
      </c>
      <c r="AP48" s="97">
        <f>MASTER_DATA_ESCALATED!AP48/(AP$18*1000)</f>
        <v>0</v>
      </c>
      <c r="AQ48" s="97">
        <f>MASTER_DATA_ESCALATED!AQ48/(AQ$18*1000)</f>
        <v>0</v>
      </c>
      <c r="AR48" s="97">
        <f>MASTER_DATA_ESCALATED!AR48/(AR$18*1000)</f>
        <v>0</v>
      </c>
      <c r="AS48" s="97">
        <f>MASTER_DATA_ESCALATED!AS48/(AS$18*1000)</f>
        <v>0</v>
      </c>
      <c r="AT48" s="97">
        <f>MASTER_DATA_ESCALATED!AT48/(AT$18*1000)</f>
        <v>0</v>
      </c>
      <c r="AU48" s="97">
        <f>MASTER_DATA_ESCALATED!AU48/(AU$18*1000)</f>
        <v>0</v>
      </c>
      <c r="AV48" s="97">
        <f>MASTER_DATA_ESCALATED!AV48/(AV$18*1000)</f>
        <v>0</v>
      </c>
      <c r="AW48" s="97">
        <f>MASTER_DATA_ESCALATED!AW48/(AW$18*1000)</f>
        <v>0</v>
      </c>
      <c r="AX48" s="97">
        <f>MASTER_DATA_ESCALATED!AX48/(AX$18*1000)</f>
        <v>0</v>
      </c>
      <c r="AY48" s="97">
        <f>MASTER_DATA_ESCALATED!AY48/(AY$18*1000)</f>
        <v>0</v>
      </c>
      <c r="AZ48" s="97">
        <f>MASTER_DATA_ESCALATED!AZ48/(AZ$18*1000)</f>
        <v>0</v>
      </c>
      <c r="BA48" s="97">
        <f>MASTER_DATA_ESCALATED!BA48/(BA$18*1000)</f>
        <v>0</v>
      </c>
      <c r="BB48" s="97">
        <f>MASTER_DATA_ESCALATED!BB48/(BB$18*1000)</f>
        <v>0</v>
      </c>
      <c r="BC48" s="97">
        <f>MASTER_DATA_ESCALATED!BC48/(BC$18*1000)</f>
        <v>0</v>
      </c>
      <c r="BD48" s="97">
        <f>MASTER_DATA_ESCALATED!BD48/(BD$18*1000)</f>
        <v>0</v>
      </c>
      <c r="BE48" s="97">
        <f>MASTER_DATA_ESCALATED!BE48/(BE$18*1000)</f>
        <v>0</v>
      </c>
      <c r="BF48" s="97">
        <f>MASTER_DATA_ESCALATED!BF48/(BF$18*1000)</f>
        <v>0</v>
      </c>
      <c r="BG48" s="97">
        <f>MASTER_DATA_ESCALATED!BG48/(BG$18*1000)</f>
        <v>0</v>
      </c>
      <c r="BH48" s="97">
        <f>MASTER_DATA_ESCALATED!BH48/(BH$18*1000)</f>
        <v>0</v>
      </c>
      <c r="BI48" s="97">
        <f>MASTER_DATA_ESCALATED!BI48/(BI$18*1000)</f>
        <v>0</v>
      </c>
      <c r="BJ48" s="97">
        <f>MASTER_DATA_ESCALATED!BJ48/(BJ$18*1000)</f>
        <v>0</v>
      </c>
      <c r="BK48" s="97">
        <f>MASTER_DATA_ESCALATED!BK48/(BK$18*1000)</f>
        <v>0</v>
      </c>
      <c r="BL48" s="97">
        <f>MASTER_DATA_ESCALATED!BL48/(BL$18*1000)</f>
        <v>0</v>
      </c>
      <c r="BM48" s="97">
        <f>MASTER_DATA_ESCALATED!BM48/(BM$18*1000)</f>
        <v>0</v>
      </c>
      <c r="BN48" s="97">
        <f>MASTER_DATA_ESCALATED!BN48/(BN$18*1000)</f>
        <v>0</v>
      </c>
      <c r="BO48" s="97">
        <f>MASTER_DATA_ESCALATED!BO48/(BO$18*1000)</f>
        <v>0</v>
      </c>
      <c r="BP48" s="97">
        <f>MASTER_DATA_ESCALATED!BP48/(BP$18*1000)</f>
        <v>127.98857083946284</v>
      </c>
      <c r="BQ48" s="97">
        <f>MASTER_DATA_ESCALATED!BQ48/(BQ$18*1000)</f>
        <v>0</v>
      </c>
      <c r="BR48" s="97">
        <f>MASTER_DATA_ESCALATED!BR48/(BR$18*1000)</f>
        <v>0</v>
      </c>
      <c r="BS48" s="97">
        <f>MASTER_DATA_ESCALATED!BS48/(BS$18*1000)</f>
        <v>0</v>
      </c>
      <c r="BT48" s="97">
        <f>MASTER_DATA_ESCALATED!BT48/(BT$18*1000)</f>
        <v>90.879156582086949</v>
      </c>
      <c r="BU48" s="97">
        <f>MASTER_DATA_ESCALATED!BU48/(BU$18*1000)</f>
        <v>0</v>
      </c>
      <c r="BV48" s="97">
        <f>MASTER_DATA_ESCALATED!BV48/(BV$18*1000)</f>
        <v>0</v>
      </c>
      <c r="BW48" s="97">
        <f>MASTER_DATA_ESCALATED!BW48/(BW$18*1000)</f>
        <v>0</v>
      </c>
      <c r="BX48" s="97">
        <f>MASTER_DATA_ESCALATED!BX48/(BX$18*1000)</f>
        <v>245.26898051947222</v>
      </c>
      <c r="BY48" s="97">
        <f>MASTER_DATA_ESCALATED!BY48/(BY$18*1000)</f>
        <v>0</v>
      </c>
      <c r="BZ48" s="97">
        <f>MASTER_DATA_ESCALATED!BZ48/(BZ$18*1000)</f>
        <v>0</v>
      </c>
      <c r="CA48" s="97">
        <f>MASTER_DATA_ESCALATED!CA48/(CA$18*1000)</f>
        <v>0</v>
      </c>
      <c r="CB48" s="97">
        <f>MASTER_DATA_ESCALATED!CB48/(CB$18*1000)</f>
        <v>91.512149995671734</v>
      </c>
      <c r="CC48" s="97">
        <f>MASTER_DATA_ESCALATED!CC48/(CC$18*1000)</f>
        <v>0</v>
      </c>
      <c r="CD48" s="97">
        <f>MASTER_DATA_ESCALATED!CD48/(CD$18*1000)</f>
        <v>0</v>
      </c>
      <c r="CE48" s="97">
        <f>MASTER_DATA_ESCALATED!CE48/(CE$18*1000)</f>
        <v>0</v>
      </c>
      <c r="CF48" s="97">
        <f>MASTER_DATA_ESCALATED!CF48/(CF$18*1000)</f>
        <v>55.602649896987536</v>
      </c>
      <c r="CG48" s="97">
        <f>MASTER_DATA_ESCALATED!CG48/(CG$18*1000)</f>
        <v>0</v>
      </c>
      <c r="CH48" s="97">
        <f>MASTER_DATA_ESCALATED!CH48/(CH$18*1000)</f>
        <v>0</v>
      </c>
      <c r="CI48" s="97">
        <f>MASTER_DATA_ESCALATED!CI48/(CI$18*1000)</f>
        <v>0</v>
      </c>
      <c r="CJ48" s="97">
        <f>MASTER_DATA_ESCALATED!CJ48/(CJ$18*1000)</f>
        <v>0</v>
      </c>
      <c r="CK48" s="97">
        <f>MASTER_DATA_ESCALATED!CK48/(CK$18*1000)</f>
        <v>0</v>
      </c>
      <c r="CL48" s="97">
        <f>MASTER_DATA_ESCALATED!CL48/(CL$18*1000)</f>
        <v>0</v>
      </c>
      <c r="CM48" s="97">
        <f>MASTER_DATA_ESCALATED!CM48/(CM$18*1000)</f>
        <v>0</v>
      </c>
      <c r="CN48" s="97">
        <f>MASTER_DATA_ESCALATED!CN48/(CN$18*1000)</f>
        <v>0</v>
      </c>
      <c r="CO48" s="97">
        <f>MASTER_DATA_ESCALATED!CO48/(CO$18*1000)</f>
        <v>0</v>
      </c>
      <c r="CP48" s="97">
        <f>MASTER_DATA_ESCALATED!CP48/(CP$18*1000)</f>
        <v>0</v>
      </c>
      <c r="CQ48" s="97">
        <f>MASTER_DATA_ESCALATED!CQ48/(CQ$18*1000)</f>
        <v>0</v>
      </c>
      <c r="CR48" s="97">
        <f>MASTER_DATA_ESCALATED!CR48/(CR$18*1000)</f>
        <v>0</v>
      </c>
      <c r="CS48" s="97">
        <f>MASTER_DATA_ESCALATED!CS48/(CS$18*1000)</f>
        <v>0</v>
      </c>
      <c r="CT48" s="97">
        <f>MASTER_DATA_ESCALATED!CT48/(CT$18*1000)</f>
        <v>0</v>
      </c>
      <c r="CU48" s="97">
        <f>MASTER_DATA_ESCALATED!CU48/(CU$18*1000)</f>
        <v>0</v>
      </c>
      <c r="CV48" s="97">
        <f>MASTER_DATA_ESCALATED!CV48/(CV$18*1000)</f>
        <v>50.264984864644696</v>
      </c>
      <c r="CW48" s="97">
        <f>MASTER_DATA_ESCALATED!CW48/(CW$18*1000)</f>
        <v>0</v>
      </c>
      <c r="CX48" s="97">
        <f>MASTER_DATA_ESCALATED!CX48/(CX$18*1000)</f>
        <v>0</v>
      </c>
      <c r="CY48" s="97">
        <f>MASTER_DATA_ESCALATED!CY48/(CY$18*1000)</f>
        <v>0</v>
      </c>
      <c r="CZ48" s="97">
        <f>MASTER_DATA_ESCALATED!CZ48/(CZ$18*1000)</f>
        <v>54.231630965890638</v>
      </c>
      <c r="DA48" s="97" t="e">
        <f>MASTER_DATA_ESCALATED!DA48/(DA$18*1000)</f>
        <v>#DIV/0!</v>
      </c>
      <c r="DB48" s="97" t="e">
        <f>MASTER_DATA_ESCALATED!DB48/(DB$18*1000)</f>
        <v>#DIV/0!</v>
      </c>
      <c r="DC48" s="97" t="e">
        <f>MASTER_DATA_ESCALATED!DC48/(DC$18*1000)</f>
        <v>#DIV/0!</v>
      </c>
      <c r="DD48" s="97" t="e">
        <f>MASTER_DATA_ESCALATED!DD48/(DD$18*1000)</f>
        <v>#N/A</v>
      </c>
      <c r="DE48" s="97">
        <f>MASTER_DATA_ESCALATED!DE48/(DE$18*1000)</f>
        <v>0</v>
      </c>
      <c r="DF48" s="97">
        <f>MASTER_DATA_ESCALATED!DF48/(DF$18*1000)</f>
        <v>0</v>
      </c>
      <c r="DG48" s="97">
        <f>MASTER_DATA_ESCALATED!DG48/(DG$18*1000)</f>
        <v>0</v>
      </c>
      <c r="DH48" s="97">
        <f>MASTER_DATA_ESCALATED!DH48/(DH$18*1000)</f>
        <v>0</v>
      </c>
      <c r="DI48" s="97">
        <f>MASTER_DATA_ESCALATED!DI48/(DI$18*1000)</f>
        <v>0</v>
      </c>
      <c r="DJ48" s="97">
        <f>MASTER_DATA_ESCALATED!DJ48/(DJ$18*1000)</f>
        <v>0</v>
      </c>
      <c r="DK48" s="97">
        <f>MASTER_DATA_ESCALATED!DK48/(DK$18*1000)</f>
        <v>0</v>
      </c>
      <c r="DL48" s="97">
        <f>MASTER_DATA_ESCALATED!DL48/(DL$18*1000)</f>
        <v>0</v>
      </c>
      <c r="DM48" s="97">
        <f>MASTER_DATA_ESCALATED!DM48/(DM$18*1000)</f>
        <v>0</v>
      </c>
      <c r="DN48" s="97">
        <f>MASTER_DATA_ESCALATED!DN48/(DN$18*1000)</f>
        <v>0</v>
      </c>
      <c r="DO48" s="97">
        <f>MASTER_DATA_ESCALATED!DO48/(DO$18*1000)</f>
        <v>0</v>
      </c>
      <c r="DP48" s="97">
        <f>MASTER_DATA_ESCALATED!DP48/(DP$18*1000)</f>
        <v>0</v>
      </c>
      <c r="DQ48" s="97">
        <f>MASTER_DATA_ESCALATED!DQ48/(DQ$18*1000)</f>
        <v>0</v>
      </c>
      <c r="DR48" s="97">
        <f>MASTER_DATA_ESCALATED!DR48/(DR$18*1000)</f>
        <v>0</v>
      </c>
      <c r="DS48" s="97">
        <f>MASTER_DATA_ESCALATED!DS48/(DS$18*1000)</f>
        <v>0</v>
      </c>
      <c r="DT48" s="97">
        <f>MASTER_DATA_ESCALATED!DT48/(DT$18*1000)</f>
        <v>0</v>
      </c>
      <c r="DU48" s="97">
        <f>MASTER_DATA_ESCALATED!DU48/(DU$18*1000)</f>
        <v>0</v>
      </c>
      <c r="DV48" s="97">
        <f>MASTER_DATA_ESCALATED!DV48/(DV$18*1000)</f>
        <v>0</v>
      </c>
      <c r="DW48" s="97">
        <f>MASTER_DATA_ESCALATED!DW48/(DW$18*1000)</f>
        <v>0</v>
      </c>
      <c r="DX48" s="97">
        <f>MASTER_DATA_ESCALATED!DX48/(DX$18*1000)</f>
        <v>0</v>
      </c>
      <c r="DY48" s="97">
        <f>MASTER_DATA_ESCALATED!DY48/(DY$18*1000)</f>
        <v>0</v>
      </c>
      <c r="DZ48" s="97">
        <f>MASTER_DATA_ESCALATED!DZ48/(DZ$18*1000)</f>
        <v>0</v>
      </c>
      <c r="EA48" s="97">
        <f>MASTER_DATA_ESCALATED!EA48/(EA$18*1000)</f>
        <v>0</v>
      </c>
      <c r="EB48" s="97">
        <f>MASTER_DATA_ESCALATED!EB48/(EB$18*1000)</f>
        <v>0</v>
      </c>
      <c r="EC48" s="97" t="e">
        <f>MASTER_DATA_ESCALATED!EC48/(EC$18*1000)</f>
        <v>#DIV/0!</v>
      </c>
      <c r="ED48" s="97" t="e">
        <f>MASTER_DATA_ESCALATED!ED48/(ED$18*1000)</f>
        <v>#DIV/0!</v>
      </c>
      <c r="EE48" s="97" t="e">
        <f>MASTER_DATA_ESCALATED!EE48/(EE$18*1000)</f>
        <v>#DIV/0!</v>
      </c>
      <c r="EF48" s="97" t="e">
        <f>MASTER_DATA_ESCALATED!EF48/(EF$18*1000)</f>
        <v>#VALUE!</v>
      </c>
      <c r="EG48" s="97">
        <f>MASTER_DATA_ESCALATED!EG48/(EG$18*1000)</f>
        <v>0</v>
      </c>
      <c r="EH48" s="97">
        <f>MASTER_DATA_ESCALATED!EH48/(EH$18*1000)</f>
        <v>0</v>
      </c>
      <c r="EI48" s="97">
        <f>MASTER_DATA_ESCALATED!EI48/(EI$18*1000)</f>
        <v>0</v>
      </c>
      <c r="EJ48" s="97">
        <f>MASTER_DATA_ESCALATED!EJ48/(EJ$18*1000)</f>
        <v>0</v>
      </c>
      <c r="EK48" s="97">
        <f>MASTER_DATA_ESCALATED!EK48/(EK$18*1000)</f>
        <v>0</v>
      </c>
      <c r="EL48" s="97">
        <f>MASTER_DATA_ESCALATED!EL48/(EL$18*1000)</f>
        <v>0</v>
      </c>
      <c r="EM48" s="97">
        <f>MASTER_DATA_ESCALATED!EM48/(EM$18*1000)</f>
        <v>0</v>
      </c>
      <c r="EN48" s="97">
        <f>MASTER_DATA_ESCALATED!EN48/(EN$18*1000)</f>
        <v>41.708121938759419</v>
      </c>
      <c r="EO48" s="97">
        <f>MASTER_DATA_ESCALATED!EO48/(EO$18*1000)</f>
        <v>0</v>
      </c>
      <c r="EP48" s="97">
        <f>MASTER_DATA_ESCALATED!EP48/(EP$18*1000)</f>
        <v>0</v>
      </c>
      <c r="EQ48" s="97">
        <f>MASTER_DATA_ESCALATED!EQ48/(EQ$18*1000)</f>
        <v>0</v>
      </c>
      <c r="ER48" s="97">
        <f>MASTER_DATA_ESCALATED!ER48/(ER$18*1000)</f>
        <v>48.719705439270882</v>
      </c>
      <c r="ES48" s="97">
        <f>MASTER_DATA_ESCALATED!ES48/(ES$18*1000)</f>
        <v>0</v>
      </c>
      <c r="ET48" s="97">
        <f>MASTER_DATA_ESCALATED!ET48/(ET$18*1000)</f>
        <v>0</v>
      </c>
      <c r="EU48" s="97">
        <f>MASTER_DATA_ESCALATED!EU48/(EU$18*1000)</f>
        <v>0</v>
      </c>
      <c r="EV48" s="97">
        <f>MASTER_DATA_ESCALATED!EV48/(EV$18*1000)</f>
        <v>48.719705439270882</v>
      </c>
      <c r="EW48" s="97">
        <f>MASTER_DATA_ESCALATED!EW48/(EW$18*1000)</f>
        <v>0</v>
      </c>
      <c r="EX48" s="97">
        <f>MASTER_DATA_ESCALATED!EX48/(EX$18*1000)</f>
        <v>0</v>
      </c>
      <c r="EY48" s="97">
        <f>MASTER_DATA_ESCALATED!EY48/(EY$18*1000)</f>
        <v>0</v>
      </c>
      <c r="EZ48" s="97">
        <f>MASTER_DATA_ESCALATED!EZ48/(EZ$18*1000)</f>
        <v>58.949996629771462</v>
      </c>
      <c r="FA48" s="97">
        <f>MASTER_DATA_ESCALATED!FA48/(FA$18*1000)</f>
        <v>0</v>
      </c>
      <c r="FB48" s="97">
        <f>MASTER_DATA_ESCALATED!FB48/(FB$18*1000)</f>
        <v>0</v>
      </c>
      <c r="FC48" s="97">
        <f>MASTER_DATA_ESCALATED!FC48/(FC$18*1000)</f>
        <v>0</v>
      </c>
      <c r="FD48" s="97">
        <f>MASTER_DATA_ESCALATED!FD48/(FD$18*1000)</f>
        <v>56.29368632100676</v>
      </c>
      <c r="FE48" s="97">
        <f>MASTER_DATA_ESCALATED!FE48/(FE$18*1000)</f>
        <v>0</v>
      </c>
      <c r="FF48" s="97">
        <f>MASTER_DATA_ESCALATED!FF48/(FF$18*1000)</f>
        <v>0</v>
      </c>
      <c r="FG48" s="97">
        <f>MASTER_DATA_ESCALATED!FG48/(FG$18*1000)</f>
        <v>0</v>
      </c>
      <c r="FH48" s="97">
        <f>MASTER_DATA_ESCALATED!FH48/(FH$18*1000)</f>
        <v>52.365360897755735</v>
      </c>
      <c r="FI48" s="97">
        <f>MASTER_DATA_ESCALATED!FI48/(FI$18*1000)</f>
        <v>0</v>
      </c>
      <c r="FJ48" s="97">
        <f>MASTER_DATA_ESCALATED!FJ48/(FJ$18*1000)</f>
        <v>0</v>
      </c>
      <c r="FK48" s="97">
        <f>MASTER_DATA_ESCALATED!FK48/(FK$18*1000)</f>
        <v>0</v>
      </c>
      <c r="FL48" s="97">
        <f>MASTER_DATA_ESCALATED!FL48/(FL$18*1000)</f>
        <v>85.647540339274741</v>
      </c>
      <c r="FM48" s="97">
        <f>MASTER_DATA_ESCALATED!FM48/(FM$18*1000)</f>
        <v>0</v>
      </c>
      <c r="FN48" s="97">
        <f>MASTER_DATA_ESCALATED!FN48/(FN$18*1000)</f>
        <v>0</v>
      </c>
      <c r="FO48" s="97">
        <f>MASTER_DATA_ESCALATED!FO48/(FO$18*1000)</f>
        <v>0</v>
      </c>
      <c r="FP48" s="97">
        <f>MASTER_DATA_ESCALATED!FP48/(FP$18*1000)</f>
        <v>221.46683070274156</v>
      </c>
      <c r="FQ48" s="97">
        <f>MASTER_DATA_ESCALATED!FQ48/(FQ$18*1000)</f>
        <v>0</v>
      </c>
      <c r="FR48" s="97">
        <f>MASTER_DATA_ESCALATED!FR48/(FR$18*1000)</f>
        <v>0</v>
      </c>
      <c r="FS48" s="97">
        <f>MASTER_DATA_ESCALATED!FS48/(FS$18*1000)</f>
        <v>0</v>
      </c>
      <c r="FT48" s="97">
        <f>MASTER_DATA_ESCALATED!FT48/(FT$18*1000)</f>
        <v>200.06712894089912</v>
      </c>
      <c r="FU48" s="97">
        <f>MASTER_DATA_ESCALATED!FU48/(FU$18*1000)</f>
        <v>0</v>
      </c>
      <c r="FV48" s="97">
        <f>MASTER_DATA_ESCALATED!FV48/(FV$18*1000)</f>
        <v>0</v>
      </c>
      <c r="FW48" s="97">
        <f>MASTER_DATA_ESCALATED!FW48/(FW$18*1000)</f>
        <v>0</v>
      </c>
      <c r="FX48" s="97">
        <f>MASTER_DATA_ESCALATED!FX48/(FX$18*1000)</f>
        <v>182.10408131327267</v>
      </c>
      <c r="FY48" s="97">
        <f>MASTER_DATA_ESCALATED!FY48/(FY$18*1000)</f>
        <v>0</v>
      </c>
      <c r="FZ48" s="97">
        <f>MASTER_DATA_ESCALATED!FZ48/(FZ$18*1000)</f>
        <v>0</v>
      </c>
      <c r="GA48" s="97">
        <f>MASTER_DATA_ESCALATED!GA48/(GA$18*1000)</f>
        <v>0</v>
      </c>
      <c r="GB48" s="97">
        <f>MASTER_DATA_ESCALATED!GB48/(GB$18*1000)</f>
        <v>210.85462170041174</v>
      </c>
      <c r="GC48" s="97">
        <f>MASTER_DATA_ESCALATED!GC48/(GC$18*1000)</f>
        <v>0</v>
      </c>
      <c r="GD48" s="97">
        <f>MASTER_DATA_ESCALATED!GD48/(GD$18*1000)</f>
        <v>0</v>
      </c>
      <c r="GE48" s="97">
        <f>MASTER_DATA_ESCALATED!GE48/(GE$18*1000)</f>
        <v>0</v>
      </c>
      <c r="GF48" s="97">
        <f>MASTER_DATA_ESCALATED!GF48/(GF$18*1000)</f>
        <v>191.86623984177123</v>
      </c>
      <c r="GG48" s="97">
        <f>MASTER_DATA_ESCALATED!GG48/(GG$18*1000)</f>
        <v>0</v>
      </c>
      <c r="GH48" s="97">
        <f>MASTER_DATA_ESCALATED!GH48/(GH$18*1000)</f>
        <v>0</v>
      </c>
      <c r="GI48" s="97">
        <f>MASTER_DATA_ESCALATED!GI48/(GI$18*1000)</f>
        <v>0</v>
      </c>
      <c r="GJ48" s="97">
        <f>MASTER_DATA_ESCALATED!GJ48/(GJ$18*1000)</f>
        <v>177.43587802744389</v>
      </c>
      <c r="GK48" s="97">
        <f>MASTER_DATA_ESCALATED!GK48/(GK$18*1000)</f>
        <v>0</v>
      </c>
      <c r="GL48" s="97">
        <f>MASTER_DATA_ESCALATED!GL48/(GL$18*1000)</f>
        <v>0</v>
      </c>
      <c r="GM48" s="97">
        <f>MASTER_DATA_ESCALATED!GM48/(GM$18*1000)</f>
        <v>0</v>
      </c>
      <c r="GN48" s="97">
        <f>MASTER_DATA_ESCALATED!GN48/(GN$18*1000)</f>
        <v>187.8985663788084</v>
      </c>
      <c r="GO48" s="97">
        <f>MASTER_DATA_ESCALATED!GO48/(GO$18*1000)</f>
        <v>0</v>
      </c>
      <c r="GP48" s="97">
        <f>MASTER_DATA_ESCALATED!GP48/(GP$18*1000)</f>
        <v>0</v>
      </c>
      <c r="GQ48" s="97">
        <f>MASTER_DATA_ESCALATED!GQ48/(GQ$18*1000)</f>
        <v>0</v>
      </c>
      <c r="GR48" s="97">
        <f>MASTER_DATA_ESCALATED!GR48/(GR$18*1000)</f>
        <v>169.76282859434008</v>
      </c>
      <c r="GS48" s="97">
        <f>MASTER_DATA_ESCALATED!GS48/(GS$18*1000)</f>
        <v>0</v>
      </c>
      <c r="GT48" s="97">
        <f>MASTER_DATA_ESCALATED!GT48/(GT$18*1000)</f>
        <v>0</v>
      </c>
      <c r="GU48" s="97">
        <f>MASTER_DATA_ESCALATED!GU48/(GU$18*1000)</f>
        <v>0</v>
      </c>
      <c r="GV48" s="97">
        <f>MASTER_DATA_ESCALATED!GV48/(GV$18*1000)</f>
        <v>155.5385736998733</v>
      </c>
      <c r="GW48" s="97" t="e">
        <f>MASTER_DATA_ESCALATED!#REF!/(GW$18*1000)</f>
        <v>#REF!</v>
      </c>
      <c r="GX48" s="97" t="e">
        <f>MASTER_DATA_ESCALATED!#REF!/(GX$18*1000)</f>
        <v>#REF!</v>
      </c>
      <c r="GY48" s="97" t="e">
        <f>MASTER_DATA_ESCALATED!#REF!/(GY$18*1000)</f>
        <v>#REF!</v>
      </c>
    </row>
    <row r="49" spans="2:207" s="27" customFormat="1" ht="14.25" hidden="1" outlineLevel="2" x14ac:dyDescent="0.25">
      <c r="B49" s="26">
        <f t="shared" si="1"/>
        <v>20</v>
      </c>
      <c r="C49" s="55">
        <f t="shared" si="0"/>
        <v>214.1</v>
      </c>
      <c r="D49" s="82"/>
      <c r="E49" s="55"/>
      <c r="F49" s="55"/>
      <c r="G49" s="83">
        <v>214.1</v>
      </c>
      <c r="H49" s="41" t="s">
        <v>50</v>
      </c>
      <c r="I49" s="100">
        <f>MASTER_DATA_ESCALATED!I49/(I$18*1000)</f>
        <v>0</v>
      </c>
      <c r="J49" s="100">
        <f>MASTER_DATA_ESCALATED!J49/(J$18*1000)</f>
        <v>0</v>
      </c>
      <c r="K49" s="100">
        <f>MASTER_DATA_ESCALATED!K49/(K$18*1000)</f>
        <v>0</v>
      </c>
      <c r="L49" s="100">
        <f>MASTER_DATA_ESCALATED!L49/(L$18*1000)</f>
        <v>0</v>
      </c>
      <c r="M49" s="100">
        <f>MASTER_DATA_ESCALATED!M49/(M$18*1000)</f>
        <v>0</v>
      </c>
      <c r="N49" s="100">
        <f>MASTER_DATA_ESCALATED!N49/(N$18*1000)</f>
        <v>0</v>
      </c>
      <c r="O49" s="100">
        <f>MASTER_DATA_ESCALATED!O49/(O$18*1000)</f>
        <v>0</v>
      </c>
      <c r="P49" s="100">
        <f>MASTER_DATA_ESCALATED!P49/(P$18*1000)</f>
        <v>0</v>
      </c>
      <c r="Q49" s="100">
        <f>MASTER_DATA_ESCALATED!Q49/(Q$18*1000)</f>
        <v>0</v>
      </c>
      <c r="R49" s="100">
        <f>MASTER_DATA_ESCALATED!R49/(R$18*1000)</f>
        <v>0</v>
      </c>
      <c r="S49" s="100">
        <f>MASTER_DATA_ESCALATED!S49/(S$18*1000)</f>
        <v>0</v>
      </c>
      <c r="T49" s="100">
        <f>MASTER_DATA_ESCALATED!T49/(T$18*1000)</f>
        <v>0</v>
      </c>
      <c r="U49" s="100">
        <f>MASTER_DATA_ESCALATED!U49/(U$18*1000)</f>
        <v>0</v>
      </c>
      <c r="V49" s="100">
        <f>MASTER_DATA_ESCALATED!V49/(V$18*1000)</f>
        <v>0</v>
      </c>
      <c r="W49" s="100">
        <f>MASTER_DATA_ESCALATED!W49/(W$18*1000)</f>
        <v>0</v>
      </c>
      <c r="X49" s="100">
        <f>MASTER_DATA_ESCALATED!X49/(X$18*1000)</f>
        <v>0</v>
      </c>
      <c r="Y49" s="100">
        <f>MASTER_DATA_ESCALATED!Y49/(Y$18*1000)</f>
        <v>0</v>
      </c>
      <c r="Z49" s="100">
        <f>MASTER_DATA_ESCALATED!Z49/(Z$18*1000)</f>
        <v>0</v>
      </c>
      <c r="AA49" s="100">
        <f>MASTER_DATA_ESCALATED!AA49/(AA$18*1000)</f>
        <v>0</v>
      </c>
      <c r="AB49" s="100">
        <f>MASTER_DATA_ESCALATED!AB49/(AB$18*1000)</f>
        <v>0</v>
      </c>
      <c r="AC49" s="100">
        <f>MASTER_DATA_ESCALATED!AC49/(AC$18*1000)</f>
        <v>0</v>
      </c>
      <c r="AD49" s="100">
        <f>MASTER_DATA_ESCALATED!AD49/(AD$18*1000)</f>
        <v>0</v>
      </c>
      <c r="AE49" s="100">
        <f>MASTER_DATA_ESCALATED!AE49/(AE$18*1000)</f>
        <v>0</v>
      </c>
      <c r="AF49" s="100">
        <f>MASTER_DATA_ESCALATED!AF49/(AF$18*1000)</f>
        <v>0</v>
      </c>
      <c r="AG49" s="100">
        <f>MASTER_DATA_ESCALATED!AG49/(AG$18*1000)</f>
        <v>0</v>
      </c>
      <c r="AH49" s="100">
        <f>MASTER_DATA_ESCALATED!AH49/(AH$18*1000)</f>
        <v>0</v>
      </c>
      <c r="AI49" s="100">
        <f>MASTER_DATA_ESCALATED!AI49/(AI$18*1000)</f>
        <v>0</v>
      </c>
      <c r="AJ49" s="100">
        <f>MASTER_DATA_ESCALATED!AJ49/(AJ$18*1000)</f>
        <v>0</v>
      </c>
      <c r="AK49" s="100">
        <f>MASTER_DATA_ESCALATED!AK49/(AK$18*1000)</f>
        <v>0</v>
      </c>
      <c r="AL49" s="100">
        <f>MASTER_DATA_ESCALATED!AL49/(AL$18*1000)</f>
        <v>0</v>
      </c>
      <c r="AM49" s="100">
        <f>MASTER_DATA_ESCALATED!AM49/(AM$18*1000)</f>
        <v>0</v>
      </c>
      <c r="AN49" s="100">
        <f>MASTER_DATA_ESCALATED!AN49/(AN$18*1000)</f>
        <v>0</v>
      </c>
      <c r="AO49" s="100">
        <f>MASTER_DATA_ESCALATED!AO49/(AO$18*1000)</f>
        <v>0</v>
      </c>
      <c r="AP49" s="100">
        <f>MASTER_DATA_ESCALATED!AP49/(AP$18*1000)</f>
        <v>0</v>
      </c>
      <c r="AQ49" s="100">
        <f>MASTER_DATA_ESCALATED!AQ49/(AQ$18*1000)</f>
        <v>0</v>
      </c>
      <c r="AR49" s="100">
        <f>MASTER_DATA_ESCALATED!AR49/(AR$18*1000)</f>
        <v>0</v>
      </c>
      <c r="AS49" s="100">
        <f>MASTER_DATA_ESCALATED!AS49/(AS$18*1000)</f>
        <v>0</v>
      </c>
      <c r="AT49" s="100">
        <f>MASTER_DATA_ESCALATED!AT49/(AT$18*1000)</f>
        <v>0</v>
      </c>
      <c r="AU49" s="100">
        <f>MASTER_DATA_ESCALATED!AU49/(AU$18*1000)</f>
        <v>0</v>
      </c>
      <c r="AV49" s="100">
        <f>MASTER_DATA_ESCALATED!AV49/(AV$18*1000)</f>
        <v>0</v>
      </c>
      <c r="AW49" s="100">
        <f>MASTER_DATA_ESCALATED!AW49/(AW$18*1000)</f>
        <v>0</v>
      </c>
      <c r="AX49" s="100">
        <f>MASTER_DATA_ESCALATED!AX49/(AX$18*1000)</f>
        <v>0</v>
      </c>
      <c r="AY49" s="100">
        <f>MASTER_DATA_ESCALATED!AY49/(AY$18*1000)</f>
        <v>0</v>
      </c>
      <c r="AZ49" s="100">
        <f>MASTER_DATA_ESCALATED!AZ49/(AZ$18*1000)</f>
        <v>0</v>
      </c>
      <c r="BA49" s="100">
        <f>MASTER_DATA_ESCALATED!BA49/(BA$18*1000)</f>
        <v>0</v>
      </c>
      <c r="BB49" s="100">
        <f>MASTER_DATA_ESCALATED!BB49/(BB$18*1000)</f>
        <v>0</v>
      </c>
      <c r="BC49" s="100">
        <f>MASTER_DATA_ESCALATED!BC49/(BC$18*1000)</f>
        <v>0</v>
      </c>
      <c r="BD49" s="100">
        <f>MASTER_DATA_ESCALATED!BD49/(BD$18*1000)</f>
        <v>0</v>
      </c>
      <c r="BE49" s="100">
        <f>MASTER_DATA_ESCALATED!BE49/(BE$18*1000)</f>
        <v>0</v>
      </c>
      <c r="BF49" s="100">
        <f>MASTER_DATA_ESCALATED!BF49/(BF$18*1000)</f>
        <v>0</v>
      </c>
      <c r="BG49" s="100">
        <f>MASTER_DATA_ESCALATED!BG49/(BG$18*1000)</f>
        <v>0</v>
      </c>
      <c r="BH49" s="100">
        <f>MASTER_DATA_ESCALATED!BH49/(BH$18*1000)</f>
        <v>0</v>
      </c>
      <c r="BI49" s="100">
        <f>MASTER_DATA_ESCALATED!BI49/(BI$18*1000)</f>
        <v>0</v>
      </c>
      <c r="BJ49" s="100">
        <f>MASTER_DATA_ESCALATED!BJ49/(BJ$18*1000)</f>
        <v>0</v>
      </c>
      <c r="BK49" s="100">
        <f>MASTER_DATA_ESCALATED!BK49/(BK$18*1000)</f>
        <v>0</v>
      </c>
      <c r="BL49" s="100">
        <f>MASTER_DATA_ESCALATED!BL49/(BL$18*1000)</f>
        <v>0</v>
      </c>
      <c r="BM49" s="100">
        <f>MASTER_DATA_ESCALATED!BM49/(BM$18*1000)</f>
        <v>0</v>
      </c>
      <c r="BN49" s="100">
        <f>MASTER_DATA_ESCALATED!BN49/(BN$18*1000)</f>
        <v>0</v>
      </c>
      <c r="BO49" s="100">
        <f>MASTER_DATA_ESCALATED!BO49/(BO$18*1000)</f>
        <v>0</v>
      </c>
      <c r="BP49" s="100">
        <f>MASTER_DATA_ESCALATED!BP49/(BP$18*1000)</f>
        <v>36.348870962422467</v>
      </c>
      <c r="BQ49" s="100">
        <f>MASTER_DATA_ESCALATED!BQ49/(BQ$18*1000)</f>
        <v>0</v>
      </c>
      <c r="BR49" s="100">
        <f>MASTER_DATA_ESCALATED!BR49/(BR$18*1000)</f>
        <v>0</v>
      </c>
      <c r="BS49" s="100">
        <f>MASTER_DATA_ESCALATED!BS49/(BS$18*1000)</f>
        <v>0</v>
      </c>
      <c r="BT49" s="100">
        <f>MASTER_DATA_ESCALATED!BT49/(BT$18*1000)</f>
        <v>27.557153822300752</v>
      </c>
      <c r="BU49" s="100">
        <f>MASTER_DATA_ESCALATED!BU49/(BU$18*1000)</f>
        <v>0</v>
      </c>
      <c r="BV49" s="100">
        <f>MASTER_DATA_ESCALATED!BV49/(BV$18*1000)</f>
        <v>0</v>
      </c>
      <c r="BW49" s="100">
        <f>MASTER_DATA_ESCALATED!BW49/(BW$18*1000)</f>
        <v>0</v>
      </c>
      <c r="BX49" s="100">
        <f>MASTER_DATA_ESCALATED!BX49/(BX$18*1000)</f>
        <v>0</v>
      </c>
      <c r="BY49" s="100">
        <f>MASTER_DATA_ESCALATED!BY49/(BY$18*1000)</f>
        <v>0</v>
      </c>
      <c r="BZ49" s="100">
        <f>MASTER_DATA_ESCALATED!BZ49/(BZ$18*1000)</f>
        <v>0</v>
      </c>
      <c r="CA49" s="100">
        <f>MASTER_DATA_ESCALATED!CA49/(CA$18*1000)</f>
        <v>0</v>
      </c>
      <c r="CB49" s="100">
        <f>MASTER_DATA_ESCALATED!CB49/(CB$18*1000)</f>
        <v>26.789701087288073</v>
      </c>
      <c r="CC49" s="100">
        <f>MASTER_DATA_ESCALATED!CC49/(CC$18*1000)</f>
        <v>0</v>
      </c>
      <c r="CD49" s="100">
        <f>MASTER_DATA_ESCALATED!CD49/(CD$18*1000)</f>
        <v>0</v>
      </c>
      <c r="CE49" s="100">
        <f>MASTER_DATA_ESCALATED!CE49/(CE$18*1000)</f>
        <v>0</v>
      </c>
      <c r="CF49" s="100">
        <f>MASTER_DATA_ESCALATED!CF49/(CF$18*1000)</f>
        <v>0</v>
      </c>
      <c r="CG49" s="100">
        <f>MASTER_DATA_ESCALATED!CG49/(CG$18*1000)</f>
        <v>0</v>
      </c>
      <c r="CH49" s="100">
        <f>MASTER_DATA_ESCALATED!CH49/(CH$18*1000)</f>
        <v>0</v>
      </c>
      <c r="CI49" s="100">
        <f>MASTER_DATA_ESCALATED!CI49/(CI$18*1000)</f>
        <v>0</v>
      </c>
      <c r="CJ49" s="100">
        <f>MASTER_DATA_ESCALATED!CJ49/(CJ$18*1000)</f>
        <v>0</v>
      </c>
      <c r="CK49" s="100">
        <f>MASTER_DATA_ESCALATED!CK49/(CK$18*1000)</f>
        <v>0</v>
      </c>
      <c r="CL49" s="100">
        <f>MASTER_DATA_ESCALATED!CL49/(CL$18*1000)</f>
        <v>0</v>
      </c>
      <c r="CM49" s="100">
        <f>MASTER_DATA_ESCALATED!CM49/(CM$18*1000)</f>
        <v>0</v>
      </c>
      <c r="CN49" s="100">
        <f>MASTER_DATA_ESCALATED!CN49/(CN$18*1000)</f>
        <v>0</v>
      </c>
      <c r="CO49" s="100">
        <f>MASTER_DATA_ESCALATED!CO49/(CO$18*1000)</f>
        <v>0</v>
      </c>
      <c r="CP49" s="100">
        <f>MASTER_DATA_ESCALATED!CP49/(CP$18*1000)</f>
        <v>0</v>
      </c>
      <c r="CQ49" s="100">
        <f>MASTER_DATA_ESCALATED!CQ49/(CQ$18*1000)</f>
        <v>0</v>
      </c>
      <c r="CR49" s="100">
        <f>MASTER_DATA_ESCALATED!CR49/(CR$18*1000)</f>
        <v>0</v>
      </c>
      <c r="CS49" s="100">
        <f>MASTER_DATA_ESCALATED!CS49/(CS$18*1000)</f>
        <v>0</v>
      </c>
      <c r="CT49" s="100">
        <f>MASTER_DATA_ESCALATED!CT49/(CT$18*1000)</f>
        <v>0</v>
      </c>
      <c r="CU49" s="100">
        <f>MASTER_DATA_ESCALATED!CU49/(CU$18*1000)</f>
        <v>0</v>
      </c>
      <c r="CV49" s="100">
        <f>MASTER_DATA_ESCALATED!CV49/(CV$18*1000)</f>
        <v>29.960926751654583</v>
      </c>
      <c r="CW49" s="100">
        <f>MASTER_DATA_ESCALATED!CW49/(CW$18*1000)</f>
        <v>0</v>
      </c>
      <c r="CX49" s="100">
        <f>MASTER_DATA_ESCALATED!CX49/(CX$18*1000)</f>
        <v>0</v>
      </c>
      <c r="CY49" s="100">
        <f>MASTER_DATA_ESCALATED!CY49/(CY$18*1000)</f>
        <v>0</v>
      </c>
      <c r="CZ49" s="100">
        <f>MASTER_DATA_ESCALATED!CZ49/(CZ$18*1000)</f>
        <v>44.034076082556922</v>
      </c>
      <c r="DA49" s="100" t="e">
        <f>MASTER_DATA_ESCALATED!DA49/(DA$18*1000)</f>
        <v>#DIV/0!</v>
      </c>
      <c r="DB49" s="100" t="e">
        <f>MASTER_DATA_ESCALATED!DB49/(DB$18*1000)</f>
        <v>#DIV/0!</v>
      </c>
      <c r="DC49" s="100" t="e">
        <f>MASTER_DATA_ESCALATED!DC49/(DC$18*1000)</f>
        <v>#DIV/0!</v>
      </c>
      <c r="DD49" s="100" t="e">
        <f>MASTER_DATA_ESCALATED!DD49/(DD$18*1000)</f>
        <v>#N/A</v>
      </c>
      <c r="DE49" s="100">
        <f>MASTER_DATA_ESCALATED!DE49/(DE$18*1000)</f>
        <v>0</v>
      </c>
      <c r="DF49" s="100">
        <f>MASTER_DATA_ESCALATED!DF49/(DF$18*1000)</f>
        <v>0</v>
      </c>
      <c r="DG49" s="100">
        <f>MASTER_DATA_ESCALATED!DG49/(DG$18*1000)</f>
        <v>0</v>
      </c>
      <c r="DH49" s="100">
        <f>MASTER_DATA_ESCALATED!DH49/(DH$18*1000)</f>
        <v>0</v>
      </c>
      <c r="DI49" s="100">
        <f>MASTER_DATA_ESCALATED!DI49/(DI$18*1000)</f>
        <v>0</v>
      </c>
      <c r="DJ49" s="100">
        <f>MASTER_DATA_ESCALATED!DJ49/(DJ$18*1000)</f>
        <v>0</v>
      </c>
      <c r="DK49" s="100">
        <f>MASTER_DATA_ESCALATED!DK49/(DK$18*1000)</f>
        <v>0</v>
      </c>
      <c r="DL49" s="100">
        <f>MASTER_DATA_ESCALATED!DL49/(DL$18*1000)</f>
        <v>0</v>
      </c>
      <c r="DM49" s="100">
        <f>MASTER_DATA_ESCALATED!DM49/(DM$18*1000)</f>
        <v>0</v>
      </c>
      <c r="DN49" s="100">
        <f>MASTER_DATA_ESCALATED!DN49/(DN$18*1000)</f>
        <v>0</v>
      </c>
      <c r="DO49" s="100">
        <f>MASTER_DATA_ESCALATED!DO49/(DO$18*1000)</f>
        <v>0</v>
      </c>
      <c r="DP49" s="100">
        <f>MASTER_DATA_ESCALATED!DP49/(DP$18*1000)</f>
        <v>0</v>
      </c>
      <c r="DQ49" s="100">
        <f>MASTER_DATA_ESCALATED!DQ49/(DQ$18*1000)</f>
        <v>0</v>
      </c>
      <c r="DR49" s="100">
        <f>MASTER_DATA_ESCALATED!DR49/(DR$18*1000)</f>
        <v>0</v>
      </c>
      <c r="DS49" s="100">
        <f>MASTER_DATA_ESCALATED!DS49/(DS$18*1000)</f>
        <v>0</v>
      </c>
      <c r="DT49" s="100">
        <f>MASTER_DATA_ESCALATED!DT49/(DT$18*1000)</f>
        <v>0</v>
      </c>
      <c r="DU49" s="100">
        <f>MASTER_DATA_ESCALATED!DU49/(DU$18*1000)</f>
        <v>0</v>
      </c>
      <c r="DV49" s="100">
        <f>MASTER_DATA_ESCALATED!DV49/(DV$18*1000)</f>
        <v>0</v>
      </c>
      <c r="DW49" s="100">
        <f>MASTER_DATA_ESCALATED!DW49/(DW$18*1000)</f>
        <v>0</v>
      </c>
      <c r="DX49" s="100">
        <f>MASTER_DATA_ESCALATED!DX49/(DX$18*1000)</f>
        <v>0</v>
      </c>
      <c r="DY49" s="100">
        <f>MASTER_DATA_ESCALATED!DY49/(DY$18*1000)</f>
        <v>0</v>
      </c>
      <c r="DZ49" s="100">
        <f>MASTER_DATA_ESCALATED!DZ49/(DZ$18*1000)</f>
        <v>0</v>
      </c>
      <c r="EA49" s="100">
        <f>MASTER_DATA_ESCALATED!EA49/(EA$18*1000)</f>
        <v>0</v>
      </c>
      <c r="EB49" s="100">
        <f>MASTER_DATA_ESCALATED!EB49/(EB$18*1000)</f>
        <v>0</v>
      </c>
      <c r="EC49" s="100" t="e">
        <f>MASTER_DATA_ESCALATED!EC49/(EC$18*1000)</f>
        <v>#DIV/0!</v>
      </c>
      <c r="ED49" s="100" t="e">
        <f>MASTER_DATA_ESCALATED!ED49/(ED$18*1000)</f>
        <v>#DIV/0!</v>
      </c>
      <c r="EE49" s="100" t="e">
        <f>MASTER_DATA_ESCALATED!EE49/(EE$18*1000)</f>
        <v>#DIV/0!</v>
      </c>
      <c r="EF49" s="100" t="e">
        <f>MASTER_DATA_ESCALATED!EF49/(EF$18*1000)</f>
        <v>#VALUE!</v>
      </c>
      <c r="EG49" s="100">
        <f>MASTER_DATA_ESCALATED!EG49/(EG$18*1000)</f>
        <v>0</v>
      </c>
      <c r="EH49" s="100">
        <f>MASTER_DATA_ESCALATED!EH49/(EH$18*1000)</f>
        <v>0</v>
      </c>
      <c r="EI49" s="100">
        <f>MASTER_DATA_ESCALATED!EI49/(EI$18*1000)</f>
        <v>0</v>
      </c>
      <c r="EJ49" s="100">
        <f>MASTER_DATA_ESCALATED!EJ49/(EJ$18*1000)</f>
        <v>0</v>
      </c>
      <c r="EK49" s="100">
        <f>MASTER_DATA_ESCALATED!EK49/(EK$18*1000)</f>
        <v>0</v>
      </c>
      <c r="EL49" s="100">
        <f>MASTER_DATA_ESCALATED!EL49/(EL$18*1000)</f>
        <v>0</v>
      </c>
      <c r="EM49" s="100">
        <f>MASTER_DATA_ESCALATED!EM49/(EM$18*1000)</f>
        <v>0</v>
      </c>
      <c r="EN49" s="100">
        <f>MASTER_DATA_ESCALATED!EN49/(EN$18*1000)</f>
        <v>0</v>
      </c>
      <c r="EO49" s="100">
        <f>MASTER_DATA_ESCALATED!EO49/(EO$18*1000)</f>
        <v>0</v>
      </c>
      <c r="EP49" s="100">
        <f>MASTER_DATA_ESCALATED!EP49/(EP$18*1000)</f>
        <v>0</v>
      </c>
      <c r="EQ49" s="100">
        <f>MASTER_DATA_ESCALATED!EQ49/(EQ$18*1000)</f>
        <v>0</v>
      </c>
      <c r="ER49" s="100">
        <f>MASTER_DATA_ESCALATED!ER49/(ER$18*1000)</f>
        <v>0</v>
      </c>
      <c r="ES49" s="100">
        <f>MASTER_DATA_ESCALATED!ES49/(ES$18*1000)</f>
        <v>0</v>
      </c>
      <c r="ET49" s="100">
        <f>MASTER_DATA_ESCALATED!ET49/(ET$18*1000)</f>
        <v>0</v>
      </c>
      <c r="EU49" s="100">
        <f>MASTER_DATA_ESCALATED!EU49/(EU$18*1000)</f>
        <v>0</v>
      </c>
      <c r="EV49" s="100">
        <f>MASTER_DATA_ESCALATED!EV49/(EV$18*1000)</f>
        <v>0</v>
      </c>
      <c r="EW49" s="100">
        <f>MASTER_DATA_ESCALATED!EW49/(EW$18*1000)</f>
        <v>0</v>
      </c>
      <c r="EX49" s="100">
        <f>MASTER_DATA_ESCALATED!EX49/(EX$18*1000)</f>
        <v>0</v>
      </c>
      <c r="EY49" s="100">
        <f>MASTER_DATA_ESCALATED!EY49/(EY$18*1000)</f>
        <v>0</v>
      </c>
      <c r="EZ49" s="100">
        <f>MASTER_DATA_ESCALATED!EZ49/(EZ$18*1000)</f>
        <v>0</v>
      </c>
      <c r="FA49" s="100">
        <f>MASTER_DATA_ESCALATED!FA49/(FA$18*1000)</f>
        <v>0</v>
      </c>
      <c r="FB49" s="100">
        <f>MASTER_DATA_ESCALATED!FB49/(FB$18*1000)</f>
        <v>0</v>
      </c>
      <c r="FC49" s="100">
        <f>MASTER_DATA_ESCALATED!FC49/(FC$18*1000)</f>
        <v>0</v>
      </c>
      <c r="FD49" s="100">
        <f>MASTER_DATA_ESCALATED!FD49/(FD$18*1000)</f>
        <v>0</v>
      </c>
      <c r="FE49" s="100">
        <f>MASTER_DATA_ESCALATED!FE49/(FE$18*1000)</f>
        <v>0</v>
      </c>
      <c r="FF49" s="100">
        <f>MASTER_DATA_ESCALATED!FF49/(FF$18*1000)</f>
        <v>0</v>
      </c>
      <c r="FG49" s="100">
        <f>MASTER_DATA_ESCALATED!FG49/(FG$18*1000)</f>
        <v>0</v>
      </c>
      <c r="FH49" s="100">
        <f>MASTER_DATA_ESCALATED!FH49/(FH$18*1000)</f>
        <v>0</v>
      </c>
      <c r="FI49" s="100">
        <f>MASTER_DATA_ESCALATED!FI49/(FI$18*1000)</f>
        <v>0</v>
      </c>
      <c r="FJ49" s="100">
        <f>MASTER_DATA_ESCALATED!FJ49/(FJ$18*1000)</f>
        <v>0</v>
      </c>
      <c r="FK49" s="100">
        <f>MASTER_DATA_ESCALATED!FK49/(FK$18*1000)</f>
        <v>0</v>
      </c>
      <c r="FL49" s="100">
        <f>MASTER_DATA_ESCALATED!FL49/(FL$18*1000)</f>
        <v>0</v>
      </c>
      <c r="FM49" s="100">
        <f>MASTER_DATA_ESCALATED!FM49/(FM$18*1000)</f>
        <v>0</v>
      </c>
      <c r="FN49" s="100">
        <f>MASTER_DATA_ESCALATED!FN49/(FN$18*1000)</f>
        <v>0</v>
      </c>
      <c r="FO49" s="100">
        <f>MASTER_DATA_ESCALATED!FO49/(FO$18*1000)</f>
        <v>0</v>
      </c>
      <c r="FP49" s="100">
        <f>MASTER_DATA_ESCALATED!FP49/(FP$18*1000)</f>
        <v>0</v>
      </c>
      <c r="FQ49" s="100">
        <f>MASTER_DATA_ESCALATED!FQ49/(FQ$18*1000)</f>
        <v>0</v>
      </c>
      <c r="FR49" s="100">
        <f>MASTER_DATA_ESCALATED!FR49/(FR$18*1000)</f>
        <v>0</v>
      </c>
      <c r="FS49" s="100">
        <f>MASTER_DATA_ESCALATED!FS49/(FS$18*1000)</f>
        <v>0</v>
      </c>
      <c r="FT49" s="100">
        <f>MASTER_DATA_ESCALATED!FT49/(FT$18*1000)</f>
        <v>0</v>
      </c>
      <c r="FU49" s="100">
        <f>MASTER_DATA_ESCALATED!FU49/(FU$18*1000)</f>
        <v>0</v>
      </c>
      <c r="FV49" s="100">
        <f>MASTER_DATA_ESCALATED!FV49/(FV$18*1000)</f>
        <v>0</v>
      </c>
      <c r="FW49" s="100">
        <f>MASTER_DATA_ESCALATED!FW49/(FW$18*1000)</f>
        <v>0</v>
      </c>
      <c r="FX49" s="100">
        <f>MASTER_DATA_ESCALATED!FX49/(FX$18*1000)</f>
        <v>0</v>
      </c>
      <c r="FY49" s="100">
        <f>MASTER_DATA_ESCALATED!FY49/(FY$18*1000)</f>
        <v>0</v>
      </c>
      <c r="FZ49" s="100">
        <f>MASTER_DATA_ESCALATED!FZ49/(FZ$18*1000)</f>
        <v>0</v>
      </c>
      <c r="GA49" s="100">
        <f>MASTER_DATA_ESCALATED!GA49/(GA$18*1000)</f>
        <v>0</v>
      </c>
      <c r="GB49" s="100">
        <f>MASTER_DATA_ESCALATED!GB49/(GB$18*1000)</f>
        <v>0</v>
      </c>
      <c r="GC49" s="100">
        <f>MASTER_DATA_ESCALATED!GC49/(GC$18*1000)</f>
        <v>0</v>
      </c>
      <c r="GD49" s="100">
        <f>MASTER_DATA_ESCALATED!GD49/(GD$18*1000)</f>
        <v>0</v>
      </c>
      <c r="GE49" s="100">
        <f>MASTER_DATA_ESCALATED!GE49/(GE$18*1000)</f>
        <v>0</v>
      </c>
      <c r="GF49" s="100">
        <f>MASTER_DATA_ESCALATED!GF49/(GF$18*1000)</f>
        <v>0</v>
      </c>
      <c r="GG49" s="100">
        <f>MASTER_DATA_ESCALATED!GG49/(GG$18*1000)</f>
        <v>0</v>
      </c>
      <c r="GH49" s="100">
        <f>MASTER_DATA_ESCALATED!GH49/(GH$18*1000)</f>
        <v>0</v>
      </c>
      <c r="GI49" s="100">
        <f>MASTER_DATA_ESCALATED!GI49/(GI$18*1000)</f>
        <v>0</v>
      </c>
      <c r="GJ49" s="100">
        <f>MASTER_DATA_ESCALATED!GJ49/(GJ$18*1000)</f>
        <v>0</v>
      </c>
      <c r="GK49" s="100">
        <f>MASTER_DATA_ESCALATED!GK49/(GK$18*1000)</f>
        <v>0</v>
      </c>
      <c r="GL49" s="100">
        <f>MASTER_DATA_ESCALATED!GL49/(GL$18*1000)</f>
        <v>0</v>
      </c>
      <c r="GM49" s="100">
        <f>MASTER_DATA_ESCALATED!GM49/(GM$18*1000)</f>
        <v>0</v>
      </c>
      <c r="GN49" s="100">
        <f>MASTER_DATA_ESCALATED!GN49/(GN$18*1000)</f>
        <v>0</v>
      </c>
      <c r="GO49" s="100">
        <f>MASTER_DATA_ESCALATED!GO49/(GO$18*1000)</f>
        <v>0</v>
      </c>
      <c r="GP49" s="100">
        <f>MASTER_DATA_ESCALATED!GP49/(GP$18*1000)</f>
        <v>0</v>
      </c>
      <c r="GQ49" s="100">
        <f>MASTER_DATA_ESCALATED!GQ49/(GQ$18*1000)</f>
        <v>0</v>
      </c>
      <c r="GR49" s="100">
        <f>MASTER_DATA_ESCALATED!GR49/(GR$18*1000)</f>
        <v>0</v>
      </c>
      <c r="GS49" s="100">
        <f>MASTER_DATA_ESCALATED!GS49/(GS$18*1000)</f>
        <v>0</v>
      </c>
      <c r="GT49" s="100">
        <f>MASTER_DATA_ESCALATED!GT49/(GT$18*1000)</f>
        <v>0</v>
      </c>
      <c r="GU49" s="100">
        <f>MASTER_DATA_ESCALATED!GU49/(GU$18*1000)</f>
        <v>0</v>
      </c>
      <c r="GV49" s="100">
        <f>MASTER_DATA_ESCALATED!GV49/(GV$18*1000)</f>
        <v>0</v>
      </c>
      <c r="GW49" s="100" t="e">
        <f>MASTER_DATA_ESCALATED!#REF!/(GW$18*1000)</f>
        <v>#REF!</v>
      </c>
      <c r="GX49" s="100" t="e">
        <f>MASTER_DATA_ESCALATED!#REF!/(GX$18*1000)</f>
        <v>#REF!</v>
      </c>
      <c r="GY49" s="100" t="e">
        <f>MASTER_DATA_ESCALATED!#REF!/(GY$18*1000)</f>
        <v>#REF!</v>
      </c>
    </row>
    <row r="50" spans="2:207" s="27" customFormat="1" ht="14.25" hidden="1" outlineLevel="2" x14ac:dyDescent="0.25">
      <c r="B50" s="26">
        <f t="shared" si="1"/>
        <v>20</v>
      </c>
      <c r="C50" s="55">
        <f t="shared" si="0"/>
        <v>214.2</v>
      </c>
      <c r="D50" s="82"/>
      <c r="E50" s="55"/>
      <c r="F50" s="55"/>
      <c r="G50" s="83">
        <v>214.2</v>
      </c>
      <c r="H50" s="41" t="s">
        <v>51</v>
      </c>
      <c r="I50" s="100">
        <f>MASTER_DATA_ESCALATED!I50/(I$18*1000)</f>
        <v>0</v>
      </c>
      <c r="J50" s="100">
        <f>MASTER_DATA_ESCALATED!J50/(J$18*1000)</f>
        <v>0</v>
      </c>
      <c r="K50" s="100">
        <f>MASTER_DATA_ESCALATED!K50/(K$18*1000)</f>
        <v>0</v>
      </c>
      <c r="L50" s="100">
        <f>MASTER_DATA_ESCALATED!L50/(L$18*1000)</f>
        <v>0</v>
      </c>
      <c r="M50" s="100">
        <f>MASTER_DATA_ESCALATED!M50/(M$18*1000)</f>
        <v>0</v>
      </c>
      <c r="N50" s="100">
        <f>MASTER_DATA_ESCALATED!N50/(N$18*1000)</f>
        <v>0</v>
      </c>
      <c r="O50" s="100">
        <f>MASTER_DATA_ESCALATED!O50/(O$18*1000)</f>
        <v>0</v>
      </c>
      <c r="P50" s="100">
        <f>MASTER_DATA_ESCALATED!P50/(P$18*1000)</f>
        <v>0</v>
      </c>
      <c r="Q50" s="100">
        <f>MASTER_DATA_ESCALATED!Q50/(Q$18*1000)</f>
        <v>0</v>
      </c>
      <c r="R50" s="100">
        <f>MASTER_DATA_ESCALATED!R50/(R$18*1000)</f>
        <v>0</v>
      </c>
      <c r="S50" s="100">
        <f>MASTER_DATA_ESCALATED!S50/(S$18*1000)</f>
        <v>0</v>
      </c>
      <c r="T50" s="100">
        <f>MASTER_DATA_ESCALATED!T50/(T$18*1000)</f>
        <v>0</v>
      </c>
      <c r="U50" s="100">
        <f>MASTER_DATA_ESCALATED!U50/(U$18*1000)</f>
        <v>0</v>
      </c>
      <c r="V50" s="100">
        <f>MASTER_DATA_ESCALATED!V50/(V$18*1000)</f>
        <v>0</v>
      </c>
      <c r="W50" s="100">
        <f>MASTER_DATA_ESCALATED!W50/(W$18*1000)</f>
        <v>0</v>
      </c>
      <c r="X50" s="100">
        <f>MASTER_DATA_ESCALATED!X50/(X$18*1000)</f>
        <v>0</v>
      </c>
      <c r="Y50" s="100">
        <f>MASTER_DATA_ESCALATED!Y50/(Y$18*1000)</f>
        <v>0</v>
      </c>
      <c r="Z50" s="100">
        <f>MASTER_DATA_ESCALATED!Z50/(Z$18*1000)</f>
        <v>0</v>
      </c>
      <c r="AA50" s="100">
        <f>MASTER_DATA_ESCALATED!AA50/(AA$18*1000)</f>
        <v>0</v>
      </c>
      <c r="AB50" s="100">
        <f>MASTER_DATA_ESCALATED!AB50/(AB$18*1000)</f>
        <v>0</v>
      </c>
      <c r="AC50" s="100">
        <f>MASTER_DATA_ESCALATED!AC50/(AC$18*1000)</f>
        <v>0</v>
      </c>
      <c r="AD50" s="100">
        <f>MASTER_DATA_ESCALATED!AD50/(AD$18*1000)</f>
        <v>0</v>
      </c>
      <c r="AE50" s="100">
        <f>MASTER_DATA_ESCALATED!AE50/(AE$18*1000)</f>
        <v>0</v>
      </c>
      <c r="AF50" s="100">
        <f>MASTER_DATA_ESCALATED!AF50/(AF$18*1000)</f>
        <v>0</v>
      </c>
      <c r="AG50" s="100">
        <f>MASTER_DATA_ESCALATED!AG50/(AG$18*1000)</f>
        <v>0</v>
      </c>
      <c r="AH50" s="100">
        <f>MASTER_DATA_ESCALATED!AH50/(AH$18*1000)</f>
        <v>0</v>
      </c>
      <c r="AI50" s="100">
        <f>MASTER_DATA_ESCALATED!AI50/(AI$18*1000)</f>
        <v>0</v>
      </c>
      <c r="AJ50" s="100">
        <f>MASTER_DATA_ESCALATED!AJ50/(AJ$18*1000)</f>
        <v>0</v>
      </c>
      <c r="AK50" s="100">
        <f>MASTER_DATA_ESCALATED!AK50/(AK$18*1000)</f>
        <v>0</v>
      </c>
      <c r="AL50" s="100">
        <f>MASTER_DATA_ESCALATED!AL50/(AL$18*1000)</f>
        <v>0</v>
      </c>
      <c r="AM50" s="100">
        <f>MASTER_DATA_ESCALATED!AM50/(AM$18*1000)</f>
        <v>0</v>
      </c>
      <c r="AN50" s="100">
        <f>MASTER_DATA_ESCALATED!AN50/(AN$18*1000)</f>
        <v>0</v>
      </c>
      <c r="AO50" s="100">
        <f>MASTER_DATA_ESCALATED!AO50/(AO$18*1000)</f>
        <v>0</v>
      </c>
      <c r="AP50" s="100">
        <f>MASTER_DATA_ESCALATED!AP50/(AP$18*1000)</f>
        <v>0</v>
      </c>
      <c r="AQ50" s="100">
        <f>MASTER_DATA_ESCALATED!AQ50/(AQ$18*1000)</f>
        <v>0</v>
      </c>
      <c r="AR50" s="100">
        <f>MASTER_DATA_ESCALATED!AR50/(AR$18*1000)</f>
        <v>0</v>
      </c>
      <c r="AS50" s="100">
        <f>MASTER_DATA_ESCALATED!AS50/(AS$18*1000)</f>
        <v>0</v>
      </c>
      <c r="AT50" s="100">
        <f>MASTER_DATA_ESCALATED!AT50/(AT$18*1000)</f>
        <v>0</v>
      </c>
      <c r="AU50" s="100">
        <f>MASTER_DATA_ESCALATED!AU50/(AU$18*1000)</f>
        <v>0</v>
      </c>
      <c r="AV50" s="100">
        <f>MASTER_DATA_ESCALATED!AV50/(AV$18*1000)</f>
        <v>0</v>
      </c>
      <c r="AW50" s="100">
        <f>MASTER_DATA_ESCALATED!AW50/(AW$18*1000)</f>
        <v>0</v>
      </c>
      <c r="AX50" s="100">
        <f>MASTER_DATA_ESCALATED!AX50/(AX$18*1000)</f>
        <v>0</v>
      </c>
      <c r="AY50" s="100">
        <f>MASTER_DATA_ESCALATED!AY50/(AY$18*1000)</f>
        <v>0</v>
      </c>
      <c r="AZ50" s="100">
        <f>MASTER_DATA_ESCALATED!AZ50/(AZ$18*1000)</f>
        <v>0</v>
      </c>
      <c r="BA50" s="100">
        <f>MASTER_DATA_ESCALATED!BA50/(BA$18*1000)</f>
        <v>0</v>
      </c>
      <c r="BB50" s="100">
        <f>MASTER_DATA_ESCALATED!BB50/(BB$18*1000)</f>
        <v>0</v>
      </c>
      <c r="BC50" s="100">
        <f>MASTER_DATA_ESCALATED!BC50/(BC$18*1000)</f>
        <v>0</v>
      </c>
      <c r="BD50" s="100">
        <f>MASTER_DATA_ESCALATED!BD50/(BD$18*1000)</f>
        <v>0</v>
      </c>
      <c r="BE50" s="100">
        <f>MASTER_DATA_ESCALATED!BE50/(BE$18*1000)</f>
        <v>0</v>
      </c>
      <c r="BF50" s="100">
        <f>MASTER_DATA_ESCALATED!BF50/(BF$18*1000)</f>
        <v>0</v>
      </c>
      <c r="BG50" s="100">
        <f>MASTER_DATA_ESCALATED!BG50/(BG$18*1000)</f>
        <v>0</v>
      </c>
      <c r="BH50" s="100">
        <f>MASTER_DATA_ESCALATED!BH50/(BH$18*1000)</f>
        <v>0</v>
      </c>
      <c r="BI50" s="100">
        <f>MASTER_DATA_ESCALATED!BI50/(BI$18*1000)</f>
        <v>0</v>
      </c>
      <c r="BJ50" s="100">
        <f>MASTER_DATA_ESCALATED!BJ50/(BJ$18*1000)</f>
        <v>0</v>
      </c>
      <c r="BK50" s="100">
        <f>MASTER_DATA_ESCALATED!BK50/(BK$18*1000)</f>
        <v>0</v>
      </c>
      <c r="BL50" s="100">
        <f>MASTER_DATA_ESCALATED!BL50/(BL$18*1000)</f>
        <v>0</v>
      </c>
      <c r="BM50" s="100">
        <f>MASTER_DATA_ESCALATED!BM50/(BM$18*1000)</f>
        <v>0</v>
      </c>
      <c r="BN50" s="100">
        <f>MASTER_DATA_ESCALATED!BN50/(BN$18*1000)</f>
        <v>0</v>
      </c>
      <c r="BO50" s="100">
        <f>MASTER_DATA_ESCALATED!BO50/(BO$18*1000)</f>
        <v>0</v>
      </c>
      <c r="BP50" s="100">
        <f>MASTER_DATA_ESCALATED!BP50/(BP$18*1000)</f>
        <v>0</v>
      </c>
      <c r="BQ50" s="100">
        <f>MASTER_DATA_ESCALATED!BQ50/(BQ$18*1000)</f>
        <v>0</v>
      </c>
      <c r="BR50" s="100">
        <f>MASTER_DATA_ESCALATED!BR50/(BR$18*1000)</f>
        <v>0</v>
      </c>
      <c r="BS50" s="100">
        <f>MASTER_DATA_ESCALATED!BS50/(BS$18*1000)</f>
        <v>0</v>
      </c>
      <c r="BT50" s="100">
        <f>MASTER_DATA_ESCALATED!BT50/(BT$18*1000)</f>
        <v>0</v>
      </c>
      <c r="BU50" s="100">
        <f>MASTER_DATA_ESCALATED!BU50/(BU$18*1000)</f>
        <v>0</v>
      </c>
      <c r="BV50" s="100">
        <f>MASTER_DATA_ESCALATED!BV50/(BV$18*1000)</f>
        <v>0</v>
      </c>
      <c r="BW50" s="100">
        <f>MASTER_DATA_ESCALATED!BW50/(BW$18*1000)</f>
        <v>0</v>
      </c>
      <c r="BX50" s="100">
        <f>MASTER_DATA_ESCALATED!BX50/(BX$18*1000)</f>
        <v>0</v>
      </c>
      <c r="BY50" s="100">
        <f>MASTER_DATA_ESCALATED!BY50/(BY$18*1000)</f>
        <v>0</v>
      </c>
      <c r="BZ50" s="100">
        <f>MASTER_DATA_ESCALATED!BZ50/(BZ$18*1000)</f>
        <v>0</v>
      </c>
      <c r="CA50" s="100">
        <f>MASTER_DATA_ESCALATED!CA50/(CA$18*1000)</f>
        <v>0</v>
      </c>
      <c r="CB50" s="100">
        <f>MASTER_DATA_ESCALATED!CB50/(CB$18*1000)</f>
        <v>0</v>
      </c>
      <c r="CC50" s="100">
        <f>MASTER_DATA_ESCALATED!CC50/(CC$18*1000)</f>
        <v>0</v>
      </c>
      <c r="CD50" s="100">
        <f>MASTER_DATA_ESCALATED!CD50/(CD$18*1000)</f>
        <v>0</v>
      </c>
      <c r="CE50" s="100">
        <f>MASTER_DATA_ESCALATED!CE50/(CE$18*1000)</f>
        <v>0</v>
      </c>
      <c r="CF50" s="100">
        <f>MASTER_DATA_ESCALATED!CF50/(CF$18*1000)</f>
        <v>0</v>
      </c>
      <c r="CG50" s="100">
        <f>MASTER_DATA_ESCALATED!CG50/(CG$18*1000)</f>
        <v>0</v>
      </c>
      <c r="CH50" s="100">
        <f>MASTER_DATA_ESCALATED!CH50/(CH$18*1000)</f>
        <v>0</v>
      </c>
      <c r="CI50" s="100">
        <f>MASTER_DATA_ESCALATED!CI50/(CI$18*1000)</f>
        <v>0</v>
      </c>
      <c r="CJ50" s="100">
        <f>MASTER_DATA_ESCALATED!CJ50/(CJ$18*1000)</f>
        <v>0</v>
      </c>
      <c r="CK50" s="100">
        <f>MASTER_DATA_ESCALATED!CK50/(CK$18*1000)</f>
        <v>0</v>
      </c>
      <c r="CL50" s="100">
        <f>MASTER_DATA_ESCALATED!CL50/(CL$18*1000)</f>
        <v>0</v>
      </c>
      <c r="CM50" s="100">
        <f>MASTER_DATA_ESCALATED!CM50/(CM$18*1000)</f>
        <v>0</v>
      </c>
      <c r="CN50" s="100">
        <f>MASTER_DATA_ESCALATED!CN50/(CN$18*1000)</f>
        <v>0</v>
      </c>
      <c r="CO50" s="100">
        <f>MASTER_DATA_ESCALATED!CO50/(CO$18*1000)</f>
        <v>0</v>
      </c>
      <c r="CP50" s="100">
        <f>MASTER_DATA_ESCALATED!CP50/(CP$18*1000)</f>
        <v>0</v>
      </c>
      <c r="CQ50" s="100">
        <f>MASTER_DATA_ESCALATED!CQ50/(CQ$18*1000)</f>
        <v>0</v>
      </c>
      <c r="CR50" s="100">
        <f>MASTER_DATA_ESCALATED!CR50/(CR$18*1000)</f>
        <v>0</v>
      </c>
      <c r="CS50" s="100">
        <f>MASTER_DATA_ESCALATED!CS50/(CS$18*1000)</f>
        <v>0</v>
      </c>
      <c r="CT50" s="100">
        <f>MASTER_DATA_ESCALATED!CT50/(CT$18*1000)</f>
        <v>0</v>
      </c>
      <c r="CU50" s="100">
        <f>MASTER_DATA_ESCALATED!CU50/(CU$18*1000)</f>
        <v>0</v>
      </c>
      <c r="CV50" s="100">
        <f>MASTER_DATA_ESCALATED!CV50/(CV$18*1000)</f>
        <v>0</v>
      </c>
      <c r="CW50" s="100">
        <f>MASTER_DATA_ESCALATED!CW50/(CW$18*1000)</f>
        <v>0</v>
      </c>
      <c r="CX50" s="100">
        <f>MASTER_DATA_ESCALATED!CX50/(CX$18*1000)</f>
        <v>0</v>
      </c>
      <c r="CY50" s="100">
        <f>MASTER_DATA_ESCALATED!CY50/(CY$18*1000)</f>
        <v>0</v>
      </c>
      <c r="CZ50" s="100">
        <f>MASTER_DATA_ESCALATED!CZ50/(CZ$18*1000)</f>
        <v>0</v>
      </c>
      <c r="DA50" s="100" t="e">
        <f>MASTER_DATA_ESCALATED!DA50/(DA$18*1000)</f>
        <v>#DIV/0!</v>
      </c>
      <c r="DB50" s="100" t="e">
        <f>MASTER_DATA_ESCALATED!DB50/(DB$18*1000)</f>
        <v>#DIV/0!</v>
      </c>
      <c r="DC50" s="100" t="e">
        <f>MASTER_DATA_ESCALATED!DC50/(DC$18*1000)</f>
        <v>#DIV/0!</v>
      </c>
      <c r="DD50" s="100" t="e">
        <f>MASTER_DATA_ESCALATED!DD50/(DD$18*1000)</f>
        <v>#N/A</v>
      </c>
      <c r="DE50" s="100">
        <f>MASTER_DATA_ESCALATED!DE50/(DE$18*1000)</f>
        <v>0</v>
      </c>
      <c r="DF50" s="100">
        <f>MASTER_DATA_ESCALATED!DF50/(DF$18*1000)</f>
        <v>0</v>
      </c>
      <c r="DG50" s="100">
        <f>MASTER_DATA_ESCALATED!DG50/(DG$18*1000)</f>
        <v>0</v>
      </c>
      <c r="DH50" s="100">
        <f>MASTER_DATA_ESCALATED!DH50/(DH$18*1000)</f>
        <v>0</v>
      </c>
      <c r="DI50" s="100">
        <f>MASTER_DATA_ESCALATED!DI50/(DI$18*1000)</f>
        <v>0</v>
      </c>
      <c r="DJ50" s="100">
        <f>MASTER_DATA_ESCALATED!DJ50/(DJ$18*1000)</f>
        <v>0</v>
      </c>
      <c r="DK50" s="100">
        <f>MASTER_DATA_ESCALATED!DK50/(DK$18*1000)</f>
        <v>0</v>
      </c>
      <c r="DL50" s="100">
        <f>MASTER_DATA_ESCALATED!DL50/(DL$18*1000)</f>
        <v>0</v>
      </c>
      <c r="DM50" s="100">
        <f>MASTER_DATA_ESCALATED!DM50/(DM$18*1000)</f>
        <v>0</v>
      </c>
      <c r="DN50" s="100">
        <f>MASTER_DATA_ESCALATED!DN50/(DN$18*1000)</f>
        <v>0</v>
      </c>
      <c r="DO50" s="100">
        <f>MASTER_DATA_ESCALATED!DO50/(DO$18*1000)</f>
        <v>0</v>
      </c>
      <c r="DP50" s="100">
        <f>MASTER_DATA_ESCALATED!DP50/(DP$18*1000)</f>
        <v>0</v>
      </c>
      <c r="DQ50" s="100">
        <f>MASTER_DATA_ESCALATED!DQ50/(DQ$18*1000)</f>
        <v>0</v>
      </c>
      <c r="DR50" s="100">
        <f>MASTER_DATA_ESCALATED!DR50/(DR$18*1000)</f>
        <v>0</v>
      </c>
      <c r="DS50" s="100">
        <f>MASTER_DATA_ESCALATED!DS50/(DS$18*1000)</f>
        <v>0</v>
      </c>
      <c r="DT50" s="100">
        <f>MASTER_DATA_ESCALATED!DT50/(DT$18*1000)</f>
        <v>0</v>
      </c>
      <c r="DU50" s="100">
        <f>MASTER_DATA_ESCALATED!DU50/(DU$18*1000)</f>
        <v>0</v>
      </c>
      <c r="DV50" s="100">
        <f>MASTER_DATA_ESCALATED!DV50/(DV$18*1000)</f>
        <v>0</v>
      </c>
      <c r="DW50" s="100">
        <f>MASTER_DATA_ESCALATED!DW50/(DW$18*1000)</f>
        <v>0</v>
      </c>
      <c r="DX50" s="100">
        <f>MASTER_DATA_ESCALATED!DX50/(DX$18*1000)</f>
        <v>0</v>
      </c>
      <c r="DY50" s="100">
        <f>MASTER_DATA_ESCALATED!DY50/(DY$18*1000)</f>
        <v>0</v>
      </c>
      <c r="DZ50" s="100">
        <f>MASTER_DATA_ESCALATED!DZ50/(DZ$18*1000)</f>
        <v>0</v>
      </c>
      <c r="EA50" s="100">
        <f>MASTER_DATA_ESCALATED!EA50/(EA$18*1000)</f>
        <v>0</v>
      </c>
      <c r="EB50" s="100">
        <f>MASTER_DATA_ESCALATED!EB50/(EB$18*1000)</f>
        <v>0</v>
      </c>
      <c r="EC50" s="100" t="e">
        <f>MASTER_DATA_ESCALATED!EC50/(EC$18*1000)</f>
        <v>#DIV/0!</v>
      </c>
      <c r="ED50" s="100" t="e">
        <f>MASTER_DATA_ESCALATED!ED50/(ED$18*1000)</f>
        <v>#DIV/0!</v>
      </c>
      <c r="EE50" s="100" t="e">
        <f>MASTER_DATA_ESCALATED!EE50/(EE$18*1000)</f>
        <v>#DIV/0!</v>
      </c>
      <c r="EF50" s="100" t="e">
        <f>MASTER_DATA_ESCALATED!EF50/(EF$18*1000)</f>
        <v>#VALUE!</v>
      </c>
      <c r="EG50" s="100">
        <f>MASTER_DATA_ESCALATED!EG50/(EG$18*1000)</f>
        <v>0</v>
      </c>
      <c r="EH50" s="100">
        <f>MASTER_DATA_ESCALATED!EH50/(EH$18*1000)</f>
        <v>0</v>
      </c>
      <c r="EI50" s="100">
        <f>MASTER_DATA_ESCALATED!EI50/(EI$18*1000)</f>
        <v>0</v>
      </c>
      <c r="EJ50" s="100">
        <f>MASTER_DATA_ESCALATED!EJ50/(EJ$18*1000)</f>
        <v>0</v>
      </c>
      <c r="EK50" s="100">
        <f>MASTER_DATA_ESCALATED!EK50/(EK$18*1000)</f>
        <v>0</v>
      </c>
      <c r="EL50" s="100">
        <f>MASTER_DATA_ESCALATED!EL50/(EL$18*1000)</f>
        <v>0</v>
      </c>
      <c r="EM50" s="100">
        <f>MASTER_DATA_ESCALATED!EM50/(EM$18*1000)</f>
        <v>0</v>
      </c>
      <c r="EN50" s="100">
        <f>MASTER_DATA_ESCALATED!EN50/(EN$18*1000)</f>
        <v>0</v>
      </c>
      <c r="EO50" s="100">
        <f>MASTER_DATA_ESCALATED!EO50/(EO$18*1000)</f>
        <v>0</v>
      </c>
      <c r="EP50" s="100">
        <f>MASTER_DATA_ESCALATED!EP50/(EP$18*1000)</f>
        <v>0</v>
      </c>
      <c r="EQ50" s="100">
        <f>MASTER_DATA_ESCALATED!EQ50/(EQ$18*1000)</f>
        <v>0</v>
      </c>
      <c r="ER50" s="100">
        <f>MASTER_DATA_ESCALATED!ER50/(ER$18*1000)</f>
        <v>0</v>
      </c>
      <c r="ES50" s="100">
        <f>MASTER_DATA_ESCALATED!ES50/(ES$18*1000)</f>
        <v>0</v>
      </c>
      <c r="ET50" s="100">
        <f>MASTER_DATA_ESCALATED!ET50/(ET$18*1000)</f>
        <v>0</v>
      </c>
      <c r="EU50" s="100">
        <f>MASTER_DATA_ESCALATED!EU50/(EU$18*1000)</f>
        <v>0</v>
      </c>
      <c r="EV50" s="100">
        <f>MASTER_DATA_ESCALATED!EV50/(EV$18*1000)</f>
        <v>0</v>
      </c>
      <c r="EW50" s="100">
        <f>MASTER_DATA_ESCALATED!EW50/(EW$18*1000)</f>
        <v>0</v>
      </c>
      <c r="EX50" s="100">
        <f>MASTER_DATA_ESCALATED!EX50/(EX$18*1000)</f>
        <v>0</v>
      </c>
      <c r="EY50" s="100">
        <f>MASTER_DATA_ESCALATED!EY50/(EY$18*1000)</f>
        <v>0</v>
      </c>
      <c r="EZ50" s="100">
        <f>MASTER_DATA_ESCALATED!EZ50/(EZ$18*1000)</f>
        <v>35.815868084195024</v>
      </c>
      <c r="FA50" s="100">
        <f>MASTER_DATA_ESCALATED!FA50/(FA$18*1000)</f>
        <v>0</v>
      </c>
      <c r="FB50" s="100">
        <f>MASTER_DATA_ESCALATED!FB50/(FB$18*1000)</f>
        <v>0</v>
      </c>
      <c r="FC50" s="100">
        <f>MASTER_DATA_ESCALATED!FC50/(FC$18*1000)</f>
        <v>0</v>
      </c>
      <c r="FD50" s="100">
        <f>MASTER_DATA_ESCALATED!FD50/(FD$18*1000)</f>
        <v>33.571743857824835</v>
      </c>
      <c r="FE50" s="100">
        <f>MASTER_DATA_ESCALATED!FE50/(FE$18*1000)</f>
        <v>0</v>
      </c>
      <c r="FF50" s="100">
        <f>MASTER_DATA_ESCALATED!FF50/(FF$18*1000)</f>
        <v>0</v>
      </c>
      <c r="FG50" s="100">
        <f>MASTER_DATA_ESCALATED!FG50/(FG$18*1000)</f>
        <v>0</v>
      </c>
      <c r="FH50" s="100">
        <f>MASTER_DATA_ESCALATED!FH50/(FH$18*1000)</f>
        <v>30.185613030411769</v>
      </c>
      <c r="FI50" s="100">
        <f>MASTER_DATA_ESCALATED!FI50/(FI$18*1000)</f>
        <v>0</v>
      </c>
      <c r="FJ50" s="100">
        <f>MASTER_DATA_ESCALATED!FJ50/(FJ$18*1000)</f>
        <v>0</v>
      </c>
      <c r="FK50" s="100">
        <f>MASTER_DATA_ESCALATED!FK50/(FK$18*1000)</f>
        <v>0</v>
      </c>
      <c r="FL50" s="100">
        <f>MASTER_DATA_ESCALATED!FL50/(FL$18*1000)</f>
        <v>42.799393573366729</v>
      </c>
      <c r="FM50" s="100">
        <f>MASTER_DATA_ESCALATED!FM50/(FM$18*1000)</f>
        <v>0</v>
      </c>
      <c r="FN50" s="100">
        <f>MASTER_DATA_ESCALATED!FN50/(FN$18*1000)</f>
        <v>0</v>
      </c>
      <c r="FO50" s="100">
        <f>MASTER_DATA_ESCALATED!FO50/(FO$18*1000)</f>
        <v>0</v>
      </c>
      <c r="FP50" s="100">
        <f>MASTER_DATA_ESCALATED!FP50/(FP$18*1000)</f>
        <v>220.89808255609233</v>
      </c>
      <c r="FQ50" s="100">
        <f>MASTER_DATA_ESCALATED!FQ50/(FQ$18*1000)</f>
        <v>0</v>
      </c>
      <c r="FR50" s="100">
        <f>MASTER_DATA_ESCALATED!FR50/(FR$18*1000)</f>
        <v>0</v>
      </c>
      <c r="FS50" s="100">
        <f>MASTER_DATA_ESCALATED!FS50/(FS$18*1000)</f>
        <v>0</v>
      </c>
      <c r="FT50" s="100">
        <f>MASTER_DATA_ESCALATED!FT50/(FT$18*1000)</f>
        <v>199.50515025108641</v>
      </c>
      <c r="FU50" s="100">
        <f>MASTER_DATA_ESCALATED!FU50/(FU$18*1000)</f>
        <v>0</v>
      </c>
      <c r="FV50" s="100">
        <f>MASTER_DATA_ESCALATED!FV50/(FV$18*1000)</f>
        <v>0</v>
      </c>
      <c r="FW50" s="100">
        <f>MASTER_DATA_ESCALATED!FW50/(FW$18*1000)</f>
        <v>0</v>
      </c>
      <c r="FX50" s="100">
        <f>MASTER_DATA_ESCALATED!FX50/(FX$18*1000)</f>
        <v>181.55405630858522</v>
      </c>
      <c r="FY50" s="100">
        <f>MASTER_DATA_ESCALATED!FY50/(FY$18*1000)</f>
        <v>0</v>
      </c>
      <c r="FZ50" s="100">
        <f>MASTER_DATA_ESCALATED!FZ50/(FZ$18*1000)</f>
        <v>0</v>
      </c>
      <c r="GA50" s="100">
        <f>MASTER_DATA_ESCALATED!GA50/(GA$18*1000)</f>
        <v>0</v>
      </c>
      <c r="GB50" s="100">
        <f>MASTER_DATA_ESCALATED!GB50/(GB$18*1000)</f>
        <v>210.36632855602784</v>
      </c>
      <c r="GC50" s="100">
        <f>MASTER_DATA_ESCALATED!GC50/(GC$18*1000)</f>
        <v>0</v>
      </c>
      <c r="GD50" s="100">
        <f>MASTER_DATA_ESCALATED!GD50/(GD$18*1000)</f>
        <v>0</v>
      </c>
      <c r="GE50" s="100">
        <f>MASTER_DATA_ESCALATED!GE50/(GE$18*1000)</f>
        <v>0</v>
      </c>
      <c r="GF50" s="100">
        <f>MASTER_DATA_ESCALATED!GF50/(GF$18*1000)</f>
        <v>191.38376708645393</v>
      </c>
      <c r="GG50" s="100">
        <f>MASTER_DATA_ESCALATED!GG50/(GG$18*1000)</f>
        <v>0</v>
      </c>
      <c r="GH50" s="100">
        <f>MASTER_DATA_ESCALATED!GH50/(GH$18*1000)</f>
        <v>0</v>
      </c>
      <c r="GI50" s="100">
        <f>MASTER_DATA_ESCALATED!GI50/(GI$18*1000)</f>
        <v>0</v>
      </c>
      <c r="GJ50" s="100">
        <f>MASTER_DATA_ESCALATED!GJ50/(GJ$18*1000)</f>
        <v>176.96262659441251</v>
      </c>
      <c r="GK50" s="100">
        <f>MASTER_DATA_ESCALATED!GK50/(GK$18*1000)</f>
        <v>0</v>
      </c>
      <c r="GL50" s="100">
        <f>MASTER_DATA_ESCALATED!GL50/(GL$18*1000)</f>
        <v>0</v>
      </c>
      <c r="GM50" s="100">
        <f>MASTER_DATA_ESCALATED!GM50/(GM$18*1000)</f>
        <v>0</v>
      </c>
      <c r="GN50" s="100">
        <f>MASTER_DATA_ESCALATED!GN50/(GN$18*1000)</f>
        <v>187.44567308263643</v>
      </c>
      <c r="GO50" s="100">
        <f>MASTER_DATA_ESCALATED!GO50/(GO$18*1000)</f>
        <v>0</v>
      </c>
      <c r="GP50" s="100">
        <f>MASTER_DATA_ESCALATED!GP50/(GP$18*1000)</f>
        <v>0</v>
      </c>
      <c r="GQ50" s="100">
        <f>MASTER_DATA_ESCALATED!GQ50/(GQ$18*1000)</f>
        <v>0</v>
      </c>
      <c r="GR50" s="100">
        <f>MASTER_DATA_ESCALATED!GR50/(GR$18*1000)</f>
        <v>169.31533372577192</v>
      </c>
      <c r="GS50" s="100">
        <f>MASTER_DATA_ESCALATED!GS50/(GS$18*1000)</f>
        <v>0</v>
      </c>
      <c r="GT50" s="100">
        <f>MASTER_DATA_ESCALATED!GT50/(GT$18*1000)</f>
        <v>0</v>
      </c>
      <c r="GU50" s="100">
        <f>MASTER_DATA_ESCALATED!GU50/(GU$18*1000)</f>
        <v>0</v>
      </c>
      <c r="GV50" s="100">
        <f>MASTER_DATA_ESCALATED!GV50/(GV$18*1000)</f>
        <v>155.09963163425385</v>
      </c>
      <c r="GW50" s="100" t="e">
        <f>MASTER_DATA_ESCALATED!#REF!/(GW$18*1000)</f>
        <v>#REF!</v>
      </c>
      <c r="GX50" s="100" t="e">
        <f>MASTER_DATA_ESCALATED!#REF!/(GX$18*1000)</f>
        <v>#REF!</v>
      </c>
      <c r="GY50" s="100" t="e">
        <f>MASTER_DATA_ESCALATED!#REF!/(GY$18*1000)</f>
        <v>#REF!</v>
      </c>
    </row>
    <row r="51" spans="2:207" s="27" customFormat="1" ht="14.25" hidden="1" outlineLevel="2" x14ac:dyDescent="0.25">
      <c r="B51" s="26">
        <f t="shared" si="1"/>
        <v>20</v>
      </c>
      <c r="C51" s="55">
        <f t="shared" si="0"/>
        <v>214.3</v>
      </c>
      <c r="D51" s="82"/>
      <c r="E51" s="55"/>
      <c r="F51" s="55"/>
      <c r="G51" s="83">
        <v>214.3</v>
      </c>
      <c r="H51" s="41" t="s">
        <v>52</v>
      </c>
      <c r="I51" s="100">
        <f>MASTER_DATA_ESCALATED!I51/(I$18*1000)</f>
        <v>0</v>
      </c>
      <c r="J51" s="100">
        <f>MASTER_DATA_ESCALATED!J51/(J$18*1000)</f>
        <v>0</v>
      </c>
      <c r="K51" s="100">
        <f>MASTER_DATA_ESCALATED!K51/(K$18*1000)</f>
        <v>0</v>
      </c>
      <c r="L51" s="100">
        <f>MASTER_DATA_ESCALATED!L51/(L$18*1000)</f>
        <v>0</v>
      </c>
      <c r="M51" s="100">
        <f>MASTER_DATA_ESCALATED!M51/(M$18*1000)</f>
        <v>0</v>
      </c>
      <c r="N51" s="100">
        <f>MASTER_DATA_ESCALATED!N51/(N$18*1000)</f>
        <v>0</v>
      </c>
      <c r="O51" s="100">
        <f>MASTER_DATA_ESCALATED!O51/(O$18*1000)</f>
        <v>0</v>
      </c>
      <c r="P51" s="100">
        <f>MASTER_DATA_ESCALATED!P51/(P$18*1000)</f>
        <v>0</v>
      </c>
      <c r="Q51" s="100">
        <f>MASTER_DATA_ESCALATED!Q51/(Q$18*1000)</f>
        <v>0</v>
      </c>
      <c r="R51" s="100">
        <f>MASTER_DATA_ESCALATED!R51/(R$18*1000)</f>
        <v>0</v>
      </c>
      <c r="S51" s="100">
        <f>MASTER_DATA_ESCALATED!S51/(S$18*1000)</f>
        <v>0</v>
      </c>
      <c r="T51" s="100">
        <f>MASTER_DATA_ESCALATED!T51/(T$18*1000)</f>
        <v>0</v>
      </c>
      <c r="U51" s="100">
        <f>MASTER_DATA_ESCALATED!U51/(U$18*1000)</f>
        <v>0</v>
      </c>
      <c r="V51" s="100">
        <f>MASTER_DATA_ESCALATED!V51/(V$18*1000)</f>
        <v>0</v>
      </c>
      <c r="W51" s="100">
        <f>MASTER_DATA_ESCALATED!W51/(W$18*1000)</f>
        <v>0</v>
      </c>
      <c r="X51" s="100">
        <f>MASTER_DATA_ESCALATED!X51/(X$18*1000)</f>
        <v>0</v>
      </c>
      <c r="Y51" s="100">
        <f>MASTER_DATA_ESCALATED!Y51/(Y$18*1000)</f>
        <v>0</v>
      </c>
      <c r="Z51" s="100">
        <f>MASTER_DATA_ESCALATED!Z51/(Z$18*1000)</f>
        <v>0</v>
      </c>
      <c r="AA51" s="100">
        <f>MASTER_DATA_ESCALATED!AA51/(AA$18*1000)</f>
        <v>0</v>
      </c>
      <c r="AB51" s="100">
        <f>MASTER_DATA_ESCALATED!AB51/(AB$18*1000)</f>
        <v>0</v>
      </c>
      <c r="AC51" s="100">
        <f>MASTER_DATA_ESCALATED!AC51/(AC$18*1000)</f>
        <v>0</v>
      </c>
      <c r="AD51" s="100">
        <f>MASTER_DATA_ESCALATED!AD51/(AD$18*1000)</f>
        <v>0</v>
      </c>
      <c r="AE51" s="100">
        <f>MASTER_DATA_ESCALATED!AE51/(AE$18*1000)</f>
        <v>0</v>
      </c>
      <c r="AF51" s="100">
        <f>MASTER_DATA_ESCALATED!AF51/(AF$18*1000)</f>
        <v>0</v>
      </c>
      <c r="AG51" s="100">
        <f>MASTER_DATA_ESCALATED!AG51/(AG$18*1000)</f>
        <v>0</v>
      </c>
      <c r="AH51" s="100">
        <f>MASTER_DATA_ESCALATED!AH51/(AH$18*1000)</f>
        <v>0</v>
      </c>
      <c r="AI51" s="100">
        <f>MASTER_DATA_ESCALATED!AI51/(AI$18*1000)</f>
        <v>0</v>
      </c>
      <c r="AJ51" s="100">
        <f>MASTER_DATA_ESCALATED!AJ51/(AJ$18*1000)</f>
        <v>0</v>
      </c>
      <c r="AK51" s="100">
        <f>MASTER_DATA_ESCALATED!AK51/(AK$18*1000)</f>
        <v>0</v>
      </c>
      <c r="AL51" s="100">
        <f>MASTER_DATA_ESCALATED!AL51/(AL$18*1000)</f>
        <v>0</v>
      </c>
      <c r="AM51" s="100">
        <f>MASTER_DATA_ESCALATED!AM51/(AM$18*1000)</f>
        <v>0</v>
      </c>
      <c r="AN51" s="100">
        <f>MASTER_DATA_ESCALATED!AN51/(AN$18*1000)</f>
        <v>0</v>
      </c>
      <c r="AO51" s="100">
        <f>MASTER_DATA_ESCALATED!AO51/(AO$18*1000)</f>
        <v>0</v>
      </c>
      <c r="AP51" s="100">
        <f>MASTER_DATA_ESCALATED!AP51/(AP$18*1000)</f>
        <v>0</v>
      </c>
      <c r="AQ51" s="100">
        <f>MASTER_DATA_ESCALATED!AQ51/(AQ$18*1000)</f>
        <v>0</v>
      </c>
      <c r="AR51" s="100">
        <f>MASTER_DATA_ESCALATED!AR51/(AR$18*1000)</f>
        <v>0</v>
      </c>
      <c r="AS51" s="100">
        <f>MASTER_DATA_ESCALATED!AS51/(AS$18*1000)</f>
        <v>0</v>
      </c>
      <c r="AT51" s="100">
        <f>MASTER_DATA_ESCALATED!AT51/(AT$18*1000)</f>
        <v>0</v>
      </c>
      <c r="AU51" s="100">
        <f>MASTER_DATA_ESCALATED!AU51/(AU$18*1000)</f>
        <v>0</v>
      </c>
      <c r="AV51" s="100">
        <f>MASTER_DATA_ESCALATED!AV51/(AV$18*1000)</f>
        <v>0</v>
      </c>
      <c r="AW51" s="100">
        <f>MASTER_DATA_ESCALATED!AW51/(AW$18*1000)</f>
        <v>0</v>
      </c>
      <c r="AX51" s="100">
        <f>MASTER_DATA_ESCALATED!AX51/(AX$18*1000)</f>
        <v>0</v>
      </c>
      <c r="AY51" s="100">
        <f>MASTER_DATA_ESCALATED!AY51/(AY$18*1000)</f>
        <v>0</v>
      </c>
      <c r="AZ51" s="100">
        <f>MASTER_DATA_ESCALATED!AZ51/(AZ$18*1000)</f>
        <v>0</v>
      </c>
      <c r="BA51" s="100">
        <f>MASTER_DATA_ESCALATED!BA51/(BA$18*1000)</f>
        <v>0</v>
      </c>
      <c r="BB51" s="100">
        <f>MASTER_DATA_ESCALATED!BB51/(BB$18*1000)</f>
        <v>0</v>
      </c>
      <c r="BC51" s="100">
        <f>MASTER_DATA_ESCALATED!BC51/(BC$18*1000)</f>
        <v>0</v>
      </c>
      <c r="BD51" s="100">
        <f>MASTER_DATA_ESCALATED!BD51/(BD$18*1000)</f>
        <v>0</v>
      </c>
      <c r="BE51" s="100">
        <f>MASTER_DATA_ESCALATED!BE51/(BE$18*1000)</f>
        <v>0</v>
      </c>
      <c r="BF51" s="100">
        <f>MASTER_DATA_ESCALATED!BF51/(BF$18*1000)</f>
        <v>0</v>
      </c>
      <c r="BG51" s="100">
        <f>MASTER_DATA_ESCALATED!BG51/(BG$18*1000)</f>
        <v>0</v>
      </c>
      <c r="BH51" s="100">
        <f>MASTER_DATA_ESCALATED!BH51/(BH$18*1000)</f>
        <v>0</v>
      </c>
      <c r="BI51" s="100">
        <f>MASTER_DATA_ESCALATED!BI51/(BI$18*1000)</f>
        <v>0</v>
      </c>
      <c r="BJ51" s="100">
        <f>MASTER_DATA_ESCALATED!BJ51/(BJ$18*1000)</f>
        <v>0</v>
      </c>
      <c r="BK51" s="100">
        <f>MASTER_DATA_ESCALATED!BK51/(BK$18*1000)</f>
        <v>0</v>
      </c>
      <c r="BL51" s="100">
        <f>MASTER_DATA_ESCALATED!BL51/(BL$18*1000)</f>
        <v>0</v>
      </c>
      <c r="BM51" s="100">
        <f>MASTER_DATA_ESCALATED!BM51/(BM$18*1000)</f>
        <v>0</v>
      </c>
      <c r="BN51" s="100">
        <f>MASTER_DATA_ESCALATED!BN51/(BN$18*1000)</f>
        <v>0</v>
      </c>
      <c r="BO51" s="100">
        <f>MASTER_DATA_ESCALATED!BO51/(BO$18*1000)</f>
        <v>0</v>
      </c>
      <c r="BP51" s="100">
        <f>MASTER_DATA_ESCALATED!BP51/(BP$18*1000)</f>
        <v>2.5436335087790471</v>
      </c>
      <c r="BQ51" s="100">
        <f>MASTER_DATA_ESCALATED!BQ51/(BQ$18*1000)</f>
        <v>0</v>
      </c>
      <c r="BR51" s="100">
        <f>MASTER_DATA_ESCALATED!BR51/(BR$18*1000)</f>
        <v>0</v>
      </c>
      <c r="BS51" s="100">
        <f>MASTER_DATA_ESCALATED!BS51/(BS$18*1000)</f>
        <v>0</v>
      </c>
      <c r="BT51" s="100">
        <f>MASTER_DATA_ESCALATED!BT51/(BT$18*1000)</f>
        <v>2.1403141227114233</v>
      </c>
      <c r="BU51" s="100">
        <f>MASTER_DATA_ESCALATED!BU51/(BU$18*1000)</f>
        <v>0</v>
      </c>
      <c r="BV51" s="100">
        <f>MASTER_DATA_ESCALATED!BV51/(BV$18*1000)</f>
        <v>0</v>
      </c>
      <c r="BW51" s="100">
        <f>MASTER_DATA_ESCALATED!BW51/(BW$18*1000)</f>
        <v>0</v>
      </c>
      <c r="BX51" s="100">
        <f>MASTER_DATA_ESCALATED!BX51/(BX$18*1000)</f>
        <v>4.0374873725746854</v>
      </c>
      <c r="BY51" s="100">
        <f>MASTER_DATA_ESCALATED!BY51/(BY$18*1000)</f>
        <v>0</v>
      </c>
      <c r="BZ51" s="100">
        <f>MASTER_DATA_ESCALATED!BZ51/(BZ$18*1000)</f>
        <v>0</v>
      </c>
      <c r="CA51" s="100">
        <f>MASTER_DATA_ESCALATED!CA51/(CA$18*1000)</f>
        <v>0</v>
      </c>
      <c r="CB51" s="100">
        <f>MASTER_DATA_ESCALATED!CB51/(CB$18*1000)</f>
        <v>2.071682768969703</v>
      </c>
      <c r="CC51" s="100">
        <f>MASTER_DATA_ESCALATED!CC51/(CC$18*1000)</f>
        <v>0</v>
      </c>
      <c r="CD51" s="100">
        <f>MASTER_DATA_ESCALATED!CD51/(CD$18*1000)</f>
        <v>0</v>
      </c>
      <c r="CE51" s="100">
        <f>MASTER_DATA_ESCALATED!CE51/(CE$18*1000)</f>
        <v>0</v>
      </c>
      <c r="CF51" s="100">
        <f>MASTER_DATA_ESCALATED!CF51/(CF$18*1000)</f>
        <v>4.0391835034671235</v>
      </c>
      <c r="CG51" s="100">
        <f>MASTER_DATA_ESCALATED!CG51/(CG$18*1000)</f>
        <v>0</v>
      </c>
      <c r="CH51" s="100">
        <f>MASTER_DATA_ESCALATED!CH51/(CH$18*1000)</f>
        <v>0</v>
      </c>
      <c r="CI51" s="100">
        <f>MASTER_DATA_ESCALATED!CI51/(CI$18*1000)</f>
        <v>0</v>
      </c>
      <c r="CJ51" s="100">
        <f>MASTER_DATA_ESCALATED!CJ51/(CJ$18*1000)</f>
        <v>0</v>
      </c>
      <c r="CK51" s="100">
        <f>MASTER_DATA_ESCALATED!CK51/(CK$18*1000)</f>
        <v>0</v>
      </c>
      <c r="CL51" s="100">
        <f>MASTER_DATA_ESCALATED!CL51/(CL$18*1000)</f>
        <v>0</v>
      </c>
      <c r="CM51" s="100">
        <f>MASTER_DATA_ESCALATED!CM51/(CM$18*1000)</f>
        <v>0</v>
      </c>
      <c r="CN51" s="100">
        <f>MASTER_DATA_ESCALATED!CN51/(CN$18*1000)</f>
        <v>0</v>
      </c>
      <c r="CO51" s="100">
        <f>MASTER_DATA_ESCALATED!CO51/(CO$18*1000)</f>
        <v>0</v>
      </c>
      <c r="CP51" s="100">
        <f>MASTER_DATA_ESCALATED!CP51/(CP$18*1000)</f>
        <v>0</v>
      </c>
      <c r="CQ51" s="100">
        <f>MASTER_DATA_ESCALATED!CQ51/(CQ$18*1000)</f>
        <v>0</v>
      </c>
      <c r="CR51" s="100">
        <f>MASTER_DATA_ESCALATED!CR51/(CR$18*1000)</f>
        <v>0</v>
      </c>
      <c r="CS51" s="100">
        <f>MASTER_DATA_ESCALATED!CS51/(CS$18*1000)</f>
        <v>0</v>
      </c>
      <c r="CT51" s="100">
        <f>MASTER_DATA_ESCALATED!CT51/(CT$18*1000)</f>
        <v>0</v>
      </c>
      <c r="CU51" s="100">
        <f>MASTER_DATA_ESCALATED!CU51/(CU$18*1000)</f>
        <v>0</v>
      </c>
      <c r="CV51" s="100">
        <f>MASTER_DATA_ESCALATED!CV51/(CV$18*1000)</f>
        <v>1.5064663964776999</v>
      </c>
      <c r="CW51" s="100">
        <f>MASTER_DATA_ESCALATED!CW51/(CW$18*1000)</f>
        <v>0</v>
      </c>
      <c r="CX51" s="100">
        <f>MASTER_DATA_ESCALATED!CX51/(CX$18*1000)</f>
        <v>0</v>
      </c>
      <c r="CY51" s="100">
        <f>MASTER_DATA_ESCALATED!CY51/(CY$18*1000)</f>
        <v>0</v>
      </c>
      <c r="CZ51" s="100">
        <f>MASTER_DATA_ESCALATED!CZ51/(CZ$18*1000)</f>
        <v>0</v>
      </c>
      <c r="DA51" s="100" t="e">
        <f>MASTER_DATA_ESCALATED!DA51/(DA$18*1000)</f>
        <v>#DIV/0!</v>
      </c>
      <c r="DB51" s="100" t="e">
        <f>MASTER_DATA_ESCALATED!DB51/(DB$18*1000)</f>
        <v>#DIV/0!</v>
      </c>
      <c r="DC51" s="100" t="e">
        <f>MASTER_DATA_ESCALATED!DC51/(DC$18*1000)</f>
        <v>#DIV/0!</v>
      </c>
      <c r="DD51" s="100" t="e">
        <f>MASTER_DATA_ESCALATED!DD51/(DD$18*1000)</f>
        <v>#N/A</v>
      </c>
      <c r="DE51" s="100">
        <f>MASTER_DATA_ESCALATED!DE51/(DE$18*1000)</f>
        <v>0</v>
      </c>
      <c r="DF51" s="100">
        <f>MASTER_DATA_ESCALATED!DF51/(DF$18*1000)</f>
        <v>0</v>
      </c>
      <c r="DG51" s="100">
        <f>MASTER_DATA_ESCALATED!DG51/(DG$18*1000)</f>
        <v>0</v>
      </c>
      <c r="DH51" s="100">
        <f>MASTER_DATA_ESCALATED!DH51/(DH$18*1000)</f>
        <v>0</v>
      </c>
      <c r="DI51" s="100">
        <f>MASTER_DATA_ESCALATED!DI51/(DI$18*1000)</f>
        <v>0</v>
      </c>
      <c r="DJ51" s="100">
        <f>MASTER_DATA_ESCALATED!DJ51/(DJ$18*1000)</f>
        <v>0</v>
      </c>
      <c r="DK51" s="100">
        <f>MASTER_DATA_ESCALATED!DK51/(DK$18*1000)</f>
        <v>0</v>
      </c>
      <c r="DL51" s="100">
        <f>MASTER_DATA_ESCALATED!DL51/(DL$18*1000)</f>
        <v>0</v>
      </c>
      <c r="DM51" s="100">
        <f>MASTER_DATA_ESCALATED!DM51/(DM$18*1000)</f>
        <v>0</v>
      </c>
      <c r="DN51" s="100">
        <f>MASTER_DATA_ESCALATED!DN51/(DN$18*1000)</f>
        <v>0</v>
      </c>
      <c r="DO51" s="100">
        <f>MASTER_DATA_ESCALATED!DO51/(DO$18*1000)</f>
        <v>0</v>
      </c>
      <c r="DP51" s="100">
        <f>MASTER_DATA_ESCALATED!DP51/(DP$18*1000)</f>
        <v>0</v>
      </c>
      <c r="DQ51" s="100">
        <f>MASTER_DATA_ESCALATED!DQ51/(DQ$18*1000)</f>
        <v>0</v>
      </c>
      <c r="DR51" s="100">
        <f>MASTER_DATA_ESCALATED!DR51/(DR$18*1000)</f>
        <v>0</v>
      </c>
      <c r="DS51" s="100">
        <f>MASTER_DATA_ESCALATED!DS51/(DS$18*1000)</f>
        <v>0</v>
      </c>
      <c r="DT51" s="100">
        <f>MASTER_DATA_ESCALATED!DT51/(DT$18*1000)</f>
        <v>0</v>
      </c>
      <c r="DU51" s="100">
        <f>MASTER_DATA_ESCALATED!DU51/(DU$18*1000)</f>
        <v>0</v>
      </c>
      <c r="DV51" s="100">
        <f>MASTER_DATA_ESCALATED!DV51/(DV$18*1000)</f>
        <v>0</v>
      </c>
      <c r="DW51" s="100">
        <f>MASTER_DATA_ESCALATED!DW51/(DW$18*1000)</f>
        <v>0</v>
      </c>
      <c r="DX51" s="100">
        <f>MASTER_DATA_ESCALATED!DX51/(DX$18*1000)</f>
        <v>0</v>
      </c>
      <c r="DY51" s="100">
        <f>MASTER_DATA_ESCALATED!DY51/(DY$18*1000)</f>
        <v>0</v>
      </c>
      <c r="DZ51" s="100">
        <f>MASTER_DATA_ESCALATED!DZ51/(DZ$18*1000)</f>
        <v>0</v>
      </c>
      <c r="EA51" s="100">
        <f>MASTER_DATA_ESCALATED!EA51/(EA$18*1000)</f>
        <v>0</v>
      </c>
      <c r="EB51" s="100">
        <f>MASTER_DATA_ESCALATED!EB51/(EB$18*1000)</f>
        <v>0</v>
      </c>
      <c r="EC51" s="100" t="e">
        <f>MASTER_DATA_ESCALATED!EC51/(EC$18*1000)</f>
        <v>#DIV/0!</v>
      </c>
      <c r="ED51" s="100" t="e">
        <f>MASTER_DATA_ESCALATED!ED51/(ED$18*1000)</f>
        <v>#DIV/0!</v>
      </c>
      <c r="EE51" s="100" t="e">
        <f>MASTER_DATA_ESCALATED!EE51/(EE$18*1000)</f>
        <v>#DIV/0!</v>
      </c>
      <c r="EF51" s="100" t="e">
        <f>MASTER_DATA_ESCALATED!EF51/(EF$18*1000)</f>
        <v>#VALUE!</v>
      </c>
      <c r="EG51" s="100">
        <f>MASTER_DATA_ESCALATED!EG51/(EG$18*1000)</f>
        <v>0</v>
      </c>
      <c r="EH51" s="100">
        <f>MASTER_DATA_ESCALATED!EH51/(EH$18*1000)</f>
        <v>0</v>
      </c>
      <c r="EI51" s="100">
        <f>MASTER_DATA_ESCALATED!EI51/(EI$18*1000)</f>
        <v>0</v>
      </c>
      <c r="EJ51" s="100">
        <f>MASTER_DATA_ESCALATED!EJ51/(EJ$18*1000)</f>
        <v>0</v>
      </c>
      <c r="EK51" s="100">
        <f>MASTER_DATA_ESCALATED!EK51/(EK$18*1000)</f>
        <v>0</v>
      </c>
      <c r="EL51" s="100">
        <f>MASTER_DATA_ESCALATED!EL51/(EL$18*1000)</f>
        <v>0</v>
      </c>
      <c r="EM51" s="100">
        <f>MASTER_DATA_ESCALATED!EM51/(EM$18*1000)</f>
        <v>0</v>
      </c>
      <c r="EN51" s="100">
        <f>MASTER_DATA_ESCALATED!EN51/(EN$18*1000)</f>
        <v>0</v>
      </c>
      <c r="EO51" s="100">
        <f>MASTER_DATA_ESCALATED!EO51/(EO$18*1000)</f>
        <v>0</v>
      </c>
      <c r="EP51" s="100">
        <f>MASTER_DATA_ESCALATED!EP51/(EP$18*1000)</f>
        <v>0</v>
      </c>
      <c r="EQ51" s="100">
        <f>MASTER_DATA_ESCALATED!EQ51/(EQ$18*1000)</f>
        <v>0</v>
      </c>
      <c r="ER51" s="100">
        <f>MASTER_DATA_ESCALATED!ER51/(ER$18*1000)</f>
        <v>1.8504082873259335</v>
      </c>
      <c r="ES51" s="100">
        <f>MASTER_DATA_ESCALATED!ES51/(ES$18*1000)</f>
        <v>0</v>
      </c>
      <c r="ET51" s="100">
        <f>MASTER_DATA_ESCALATED!ET51/(ET$18*1000)</f>
        <v>0</v>
      </c>
      <c r="EU51" s="100">
        <f>MASTER_DATA_ESCALATED!EU51/(EU$18*1000)</f>
        <v>0</v>
      </c>
      <c r="EV51" s="100">
        <f>MASTER_DATA_ESCALATED!EV51/(EV$18*1000)</f>
        <v>1.8504082873259335</v>
      </c>
      <c r="EW51" s="100">
        <f>MASTER_DATA_ESCALATED!EW51/(EW$18*1000)</f>
        <v>0</v>
      </c>
      <c r="EX51" s="100">
        <f>MASTER_DATA_ESCALATED!EX51/(EX$18*1000)</f>
        <v>0</v>
      </c>
      <c r="EY51" s="100">
        <f>MASTER_DATA_ESCALATED!EY51/(EY$18*1000)</f>
        <v>0</v>
      </c>
      <c r="EZ51" s="100">
        <f>MASTER_DATA_ESCALATED!EZ51/(EZ$18*1000)</f>
        <v>0</v>
      </c>
      <c r="FA51" s="100">
        <f>MASTER_DATA_ESCALATED!FA51/(FA$18*1000)</f>
        <v>0</v>
      </c>
      <c r="FB51" s="100">
        <f>MASTER_DATA_ESCALATED!FB51/(FB$18*1000)</f>
        <v>0</v>
      </c>
      <c r="FC51" s="100">
        <f>MASTER_DATA_ESCALATED!FC51/(FC$18*1000)</f>
        <v>0</v>
      </c>
      <c r="FD51" s="100">
        <f>MASTER_DATA_ESCALATED!FD51/(FD$18*1000)</f>
        <v>0</v>
      </c>
      <c r="FE51" s="100">
        <f>MASTER_DATA_ESCALATED!FE51/(FE$18*1000)</f>
        <v>0</v>
      </c>
      <c r="FF51" s="100">
        <f>MASTER_DATA_ESCALATED!FF51/(FF$18*1000)</f>
        <v>0</v>
      </c>
      <c r="FG51" s="100">
        <f>MASTER_DATA_ESCALATED!FG51/(FG$18*1000)</f>
        <v>0</v>
      </c>
      <c r="FH51" s="100">
        <f>MASTER_DATA_ESCALATED!FH51/(FH$18*1000)</f>
        <v>0</v>
      </c>
      <c r="FI51" s="100">
        <f>MASTER_DATA_ESCALATED!FI51/(FI$18*1000)</f>
        <v>0</v>
      </c>
      <c r="FJ51" s="100">
        <f>MASTER_DATA_ESCALATED!FJ51/(FJ$18*1000)</f>
        <v>0</v>
      </c>
      <c r="FK51" s="100">
        <f>MASTER_DATA_ESCALATED!FK51/(FK$18*1000)</f>
        <v>0</v>
      </c>
      <c r="FL51" s="100">
        <f>MASTER_DATA_ESCALATED!FL51/(FL$18*1000)</f>
        <v>0</v>
      </c>
      <c r="FM51" s="100">
        <f>MASTER_DATA_ESCALATED!FM51/(FM$18*1000)</f>
        <v>0</v>
      </c>
      <c r="FN51" s="100">
        <f>MASTER_DATA_ESCALATED!FN51/(FN$18*1000)</f>
        <v>0</v>
      </c>
      <c r="FO51" s="100">
        <f>MASTER_DATA_ESCALATED!FO51/(FO$18*1000)</f>
        <v>0</v>
      </c>
      <c r="FP51" s="100">
        <f>MASTER_DATA_ESCALATED!FP51/(FP$18*1000)</f>
        <v>0</v>
      </c>
      <c r="FQ51" s="100">
        <f>MASTER_DATA_ESCALATED!FQ51/(FQ$18*1000)</f>
        <v>0</v>
      </c>
      <c r="FR51" s="100">
        <f>MASTER_DATA_ESCALATED!FR51/(FR$18*1000)</f>
        <v>0</v>
      </c>
      <c r="FS51" s="100">
        <f>MASTER_DATA_ESCALATED!FS51/(FS$18*1000)</f>
        <v>0</v>
      </c>
      <c r="FT51" s="100">
        <f>MASTER_DATA_ESCALATED!FT51/(FT$18*1000)</f>
        <v>0</v>
      </c>
      <c r="FU51" s="100">
        <f>MASTER_DATA_ESCALATED!FU51/(FU$18*1000)</f>
        <v>0</v>
      </c>
      <c r="FV51" s="100">
        <f>MASTER_DATA_ESCALATED!FV51/(FV$18*1000)</f>
        <v>0</v>
      </c>
      <c r="FW51" s="100">
        <f>MASTER_DATA_ESCALATED!FW51/(FW$18*1000)</f>
        <v>0</v>
      </c>
      <c r="FX51" s="100">
        <f>MASTER_DATA_ESCALATED!FX51/(FX$18*1000)</f>
        <v>0</v>
      </c>
      <c r="FY51" s="100">
        <f>MASTER_DATA_ESCALATED!FY51/(FY$18*1000)</f>
        <v>0</v>
      </c>
      <c r="FZ51" s="100">
        <f>MASTER_DATA_ESCALATED!FZ51/(FZ$18*1000)</f>
        <v>0</v>
      </c>
      <c r="GA51" s="100">
        <f>MASTER_DATA_ESCALATED!GA51/(GA$18*1000)</f>
        <v>0</v>
      </c>
      <c r="GB51" s="100">
        <f>MASTER_DATA_ESCALATED!GB51/(GB$18*1000)</f>
        <v>0</v>
      </c>
      <c r="GC51" s="100">
        <f>MASTER_DATA_ESCALATED!GC51/(GC$18*1000)</f>
        <v>0</v>
      </c>
      <c r="GD51" s="100">
        <f>MASTER_DATA_ESCALATED!GD51/(GD$18*1000)</f>
        <v>0</v>
      </c>
      <c r="GE51" s="100">
        <f>MASTER_DATA_ESCALATED!GE51/(GE$18*1000)</f>
        <v>0</v>
      </c>
      <c r="GF51" s="100">
        <f>MASTER_DATA_ESCALATED!GF51/(GF$18*1000)</f>
        <v>0</v>
      </c>
      <c r="GG51" s="100">
        <f>MASTER_DATA_ESCALATED!GG51/(GG$18*1000)</f>
        <v>0</v>
      </c>
      <c r="GH51" s="100">
        <f>MASTER_DATA_ESCALATED!GH51/(GH$18*1000)</f>
        <v>0</v>
      </c>
      <c r="GI51" s="100">
        <f>MASTER_DATA_ESCALATED!GI51/(GI$18*1000)</f>
        <v>0</v>
      </c>
      <c r="GJ51" s="100">
        <f>MASTER_DATA_ESCALATED!GJ51/(GJ$18*1000)</f>
        <v>0</v>
      </c>
      <c r="GK51" s="100">
        <f>MASTER_DATA_ESCALATED!GK51/(GK$18*1000)</f>
        <v>0</v>
      </c>
      <c r="GL51" s="100">
        <f>MASTER_DATA_ESCALATED!GL51/(GL$18*1000)</f>
        <v>0</v>
      </c>
      <c r="GM51" s="100">
        <f>MASTER_DATA_ESCALATED!GM51/(GM$18*1000)</f>
        <v>0</v>
      </c>
      <c r="GN51" s="100">
        <f>MASTER_DATA_ESCALATED!GN51/(GN$18*1000)</f>
        <v>0</v>
      </c>
      <c r="GO51" s="100">
        <f>MASTER_DATA_ESCALATED!GO51/(GO$18*1000)</f>
        <v>0</v>
      </c>
      <c r="GP51" s="100">
        <f>MASTER_DATA_ESCALATED!GP51/(GP$18*1000)</f>
        <v>0</v>
      </c>
      <c r="GQ51" s="100">
        <f>MASTER_DATA_ESCALATED!GQ51/(GQ$18*1000)</f>
        <v>0</v>
      </c>
      <c r="GR51" s="100">
        <f>MASTER_DATA_ESCALATED!GR51/(GR$18*1000)</f>
        <v>0</v>
      </c>
      <c r="GS51" s="100">
        <f>MASTER_DATA_ESCALATED!GS51/(GS$18*1000)</f>
        <v>0</v>
      </c>
      <c r="GT51" s="100">
        <f>MASTER_DATA_ESCALATED!GT51/(GT$18*1000)</f>
        <v>0</v>
      </c>
      <c r="GU51" s="100">
        <f>MASTER_DATA_ESCALATED!GU51/(GU$18*1000)</f>
        <v>0</v>
      </c>
      <c r="GV51" s="100">
        <f>MASTER_DATA_ESCALATED!GV51/(GV$18*1000)</f>
        <v>0</v>
      </c>
      <c r="GW51" s="100" t="e">
        <f>MASTER_DATA_ESCALATED!#REF!/(GW$18*1000)</f>
        <v>#REF!</v>
      </c>
      <c r="GX51" s="100" t="e">
        <f>MASTER_DATA_ESCALATED!#REF!/(GX$18*1000)</f>
        <v>#REF!</v>
      </c>
      <c r="GY51" s="100" t="e">
        <f>MASTER_DATA_ESCALATED!#REF!/(GY$18*1000)</f>
        <v>#REF!</v>
      </c>
    </row>
    <row r="52" spans="2:207" s="27" customFormat="1" ht="14.25" hidden="1" outlineLevel="2" x14ac:dyDescent="0.25">
      <c r="B52" s="26">
        <f t="shared" si="1"/>
        <v>20</v>
      </c>
      <c r="C52" s="55">
        <f t="shared" si="0"/>
        <v>214.4</v>
      </c>
      <c r="D52" s="82"/>
      <c r="E52" s="55"/>
      <c r="F52" s="55"/>
      <c r="G52" s="83">
        <v>214.4</v>
      </c>
      <c r="H52" s="41" t="s">
        <v>53</v>
      </c>
      <c r="I52" s="100">
        <f>MASTER_DATA_ESCALATED!I52/(I$18*1000)</f>
        <v>0</v>
      </c>
      <c r="J52" s="100">
        <f>MASTER_DATA_ESCALATED!J52/(J$18*1000)</f>
        <v>0</v>
      </c>
      <c r="K52" s="100">
        <f>MASTER_DATA_ESCALATED!K52/(K$18*1000)</f>
        <v>0</v>
      </c>
      <c r="L52" s="100">
        <f>MASTER_DATA_ESCALATED!L52/(L$18*1000)</f>
        <v>0</v>
      </c>
      <c r="M52" s="100">
        <f>MASTER_DATA_ESCALATED!M52/(M$18*1000)</f>
        <v>0</v>
      </c>
      <c r="N52" s="100">
        <f>MASTER_DATA_ESCALATED!N52/(N$18*1000)</f>
        <v>0</v>
      </c>
      <c r="O52" s="100">
        <f>MASTER_DATA_ESCALATED!O52/(O$18*1000)</f>
        <v>0</v>
      </c>
      <c r="P52" s="100">
        <f>MASTER_DATA_ESCALATED!P52/(P$18*1000)</f>
        <v>0</v>
      </c>
      <c r="Q52" s="100">
        <f>MASTER_DATA_ESCALATED!Q52/(Q$18*1000)</f>
        <v>0</v>
      </c>
      <c r="R52" s="100">
        <f>MASTER_DATA_ESCALATED!R52/(R$18*1000)</f>
        <v>0</v>
      </c>
      <c r="S52" s="100">
        <f>MASTER_DATA_ESCALATED!S52/(S$18*1000)</f>
        <v>0</v>
      </c>
      <c r="T52" s="100">
        <f>MASTER_DATA_ESCALATED!T52/(T$18*1000)</f>
        <v>0</v>
      </c>
      <c r="U52" s="100">
        <f>MASTER_DATA_ESCALATED!U52/(U$18*1000)</f>
        <v>0</v>
      </c>
      <c r="V52" s="100">
        <f>MASTER_DATA_ESCALATED!V52/(V$18*1000)</f>
        <v>0</v>
      </c>
      <c r="W52" s="100">
        <f>MASTER_DATA_ESCALATED!W52/(W$18*1000)</f>
        <v>0</v>
      </c>
      <c r="X52" s="100">
        <f>MASTER_DATA_ESCALATED!X52/(X$18*1000)</f>
        <v>0</v>
      </c>
      <c r="Y52" s="100">
        <f>MASTER_DATA_ESCALATED!Y52/(Y$18*1000)</f>
        <v>0</v>
      </c>
      <c r="Z52" s="100">
        <f>MASTER_DATA_ESCALATED!Z52/(Z$18*1000)</f>
        <v>0</v>
      </c>
      <c r="AA52" s="100">
        <f>MASTER_DATA_ESCALATED!AA52/(AA$18*1000)</f>
        <v>0</v>
      </c>
      <c r="AB52" s="100">
        <f>MASTER_DATA_ESCALATED!AB52/(AB$18*1000)</f>
        <v>0</v>
      </c>
      <c r="AC52" s="100">
        <f>MASTER_DATA_ESCALATED!AC52/(AC$18*1000)</f>
        <v>0</v>
      </c>
      <c r="AD52" s="100">
        <f>MASTER_DATA_ESCALATED!AD52/(AD$18*1000)</f>
        <v>0</v>
      </c>
      <c r="AE52" s="100">
        <f>MASTER_DATA_ESCALATED!AE52/(AE$18*1000)</f>
        <v>0</v>
      </c>
      <c r="AF52" s="100">
        <f>MASTER_DATA_ESCALATED!AF52/(AF$18*1000)</f>
        <v>0</v>
      </c>
      <c r="AG52" s="100">
        <f>MASTER_DATA_ESCALATED!AG52/(AG$18*1000)</f>
        <v>0</v>
      </c>
      <c r="AH52" s="100">
        <f>MASTER_DATA_ESCALATED!AH52/(AH$18*1000)</f>
        <v>0</v>
      </c>
      <c r="AI52" s="100">
        <f>MASTER_DATA_ESCALATED!AI52/(AI$18*1000)</f>
        <v>0</v>
      </c>
      <c r="AJ52" s="100">
        <f>MASTER_DATA_ESCALATED!AJ52/(AJ$18*1000)</f>
        <v>0</v>
      </c>
      <c r="AK52" s="100">
        <f>MASTER_DATA_ESCALATED!AK52/(AK$18*1000)</f>
        <v>0</v>
      </c>
      <c r="AL52" s="100">
        <f>MASTER_DATA_ESCALATED!AL52/(AL$18*1000)</f>
        <v>0</v>
      </c>
      <c r="AM52" s="100">
        <f>MASTER_DATA_ESCALATED!AM52/(AM$18*1000)</f>
        <v>0</v>
      </c>
      <c r="AN52" s="100">
        <f>MASTER_DATA_ESCALATED!AN52/(AN$18*1000)</f>
        <v>0</v>
      </c>
      <c r="AO52" s="100">
        <f>MASTER_DATA_ESCALATED!AO52/(AO$18*1000)</f>
        <v>0</v>
      </c>
      <c r="AP52" s="100">
        <f>MASTER_DATA_ESCALATED!AP52/(AP$18*1000)</f>
        <v>0</v>
      </c>
      <c r="AQ52" s="100">
        <f>MASTER_DATA_ESCALATED!AQ52/(AQ$18*1000)</f>
        <v>0</v>
      </c>
      <c r="AR52" s="100">
        <f>MASTER_DATA_ESCALATED!AR52/(AR$18*1000)</f>
        <v>0</v>
      </c>
      <c r="AS52" s="100">
        <f>MASTER_DATA_ESCALATED!AS52/(AS$18*1000)</f>
        <v>0</v>
      </c>
      <c r="AT52" s="100">
        <f>MASTER_DATA_ESCALATED!AT52/(AT$18*1000)</f>
        <v>0</v>
      </c>
      <c r="AU52" s="100">
        <f>MASTER_DATA_ESCALATED!AU52/(AU$18*1000)</f>
        <v>0</v>
      </c>
      <c r="AV52" s="100">
        <f>MASTER_DATA_ESCALATED!AV52/(AV$18*1000)</f>
        <v>0</v>
      </c>
      <c r="AW52" s="100">
        <f>MASTER_DATA_ESCALATED!AW52/(AW$18*1000)</f>
        <v>0</v>
      </c>
      <c r="AX52" s="100">
        <f>MASTER_DATA_ESCALATED!AX52/(AX$18*1000)</f>
        <v>0</v>
      </c>
      <c r="AY52" s="100">
        <f>MASTER_DATA_ESCALATED!AY52/(AY$18*1000)</f>
        <v>0</v>
      </c>
      <c r="AZ52" s="100">
        <f>MASTER_DATA_ESCALATED!AZ52/(AZ$18*1000)</f>
        <v>0</v>
      </c>
      <c r="BA52" s="100">
        <f>MASTER_DATA_ESCALATED!BA52/(BA$18*1000)</f>
        <v>0</v>
      </c>
      <c r="BB52" s="100">
        <f>MASTER_DATA_ESCALATED!BB52/(BB$18*1000)</f>
        <v>0</v>
      </c>
      <c r="BC52" s="100">
        <f>MASTER_DATA_ESCALATED!BC52/(BC$18*1000)</f>
        <v>0</v>
      </c>
      <c r="BD52" s="100">
        <f>MASTER_DATA_ESCALATED!BD52/(BD$18*1000)</f>
        <v>0</v>
      </c>
      <c r="BE52" s="100">
        <f>MASTER_DATA_ESCALATED!BE52/(BE$18*1000)</f>
        <v>0</v>
      </c>
      <c r="BF52" s="100">
        <f>MASTER_DATA_ESCALATED!BF52/(BF$18*1000)</f>
        <v>0</v>
      </c>
      <c r="BG52" s="100">
        <f>MASTER_DATA_ESCALATED!BG52/(BG$18*1000)</f>
        <v>0</v>
      </c>
      <c r="BH52" s="100">
        <f>MASTER_DATA_ESCALATED!BH52/(BH$18*1000)</f>
        <v>0</v>
      </c>
      <c r="BI52" s="100">
        <f>MASTER_DATA_ESCALATED!BI52/(BI$18*1000)</f>
        <v>0</v>
      </c>
      <c r="BJ52" s="100">
        <f>MASTER_DATA_ESCALATED!BJ52/(BJ$18*1000)</f>
        <v>0</v>
      </c>
      <c r="BK52" s="100">
        <f>MASTER_DATA_ESCALATED!BK52/(BK$18*1000)</f>
        <v>0</v>
      </c>
      <c r="BL52" s="100">
        <f>MASTER_DATA_ESCALATED!BL52/(BL$18*1000)</f>
        <v>0</v>
      </c>
      <c r="BM52" s="100">
        <f>MASTER_DATA_ESCALATED!BM52/(BM$18*1000)</f>
        <v>0</v>
      </c>
      <c r="BN52" s="100">
        <f>MASTER_DATA_ESCALATED!BN52/(BN$18*1000)</f>
        <v>0</v>
      </c>
      <c r="BO52" s="100">
        <f>MASTER_DATA_ESCALATED!BO52/(BO$18*1000)</f>
        <v>0</v>
      </c>
      <c r="BP52" s="100">
        <f>MASTER_DATA_ESCALATED!BP52/(BP$18*1000)</f>
        <v>0</v>
      </c>
      <c r="BQ52" s="100">
        <f>MASTER_DATA_ESCALATED!BQ52/(BQ$18*1000)</f>
        <v>0</v>
      </c>
      <c r="BR52" s="100">
        <f>MASTER_DATA_ESCALATED!BR52/(BR$18*1000)</f>
        <v>0</v>
      </c>
      <c r="BS52" s="100">
        <f>MASTER_DATA_ESCALATED!BS52/(BS$18*1000)</f>
        <v>0</v>
      </c>
      <c r="BT52" s="100">
        <f>MASTER_DATA_ESCALATED!BT52/(BT$18*1000)</f>
        <v>0</v>
      </c>
      <c r="BU52" s="100">
        <f>MASTER_DATA_ESCALATED!BU52/(BU$18*1000)</f>
        <v>0</v>
      </c>
      <c r="BV52" s="100">
        <f>MASTER_DATA_ESCALATED!BV52/(BV$18*1000)</f>
        <v>0</v>
      </c>
      <c r="BW52" s="100">
        <f>MASTER_DATA_ESCALATED!BW52/(BW$18*1000)</f>
        <v>0</v>
      </c>
      <c r="BX52" s="100">
        <f>MASTER_DATA_ESCALATED!BX52/(BX$18*1000)</f>
        <v>0</v>
      </c>
      <c r="BY52" s="100">
        <f>MASTER_DATA_ESCALATED!BY52/(BY$18*1000)</f>
        <v>0</v>
      </c>
      <c r="BZ52" s="100">
        <f>MASTER_DATA_ESCALATED!BZ52/(BZ$18*1000)</f>
        <v>0</v>
      </c>
      <c r="CA52" s="100">
        <f>MASTER_DATA_ESCALATED!CA52/(CA$18*1000)</f>
        <v>0</v>
      </c>
      <c r="CB52" s="100">
        <f>MASTER_DATA_ESCALATED!CB52/(CB$18*1000)</f>
        <v>0</v>
      </c>
      <c r="CC52" s="100">
        <f>MASTER_DATA_ESCALATED!CC52/(CC$18*1000)</f>
        <v>0</v>
      </c>
      <c r="CD52" s="100">
        <f>MASTER_DATA_ESCALATED!CD52/(CD$18*1000)</f>
        <v>0</v>
      </c>
      <c r="CE52" s="100">
        <f>MASTER_DATA_ESCALATED!CE52/(CE$18*1000)</f>
        <v>0</v>
      </c>
      <c r="CF52" s="100">
        <f>MASTER_DATA_ESCALATED!CF52/(CF$18*1000)</f>
        <v>0</v>
      </c>
      <c r="CG52" s="100">
        <f>MASTER_DATA_ESCALATED!CG52/(CG$18*1000)</f>
        <v>0</v>
      </c>
      <c r="CH52" s="100">
        <f>MASTER_DATA_ESCALATED!CH52/(CH$18*1000)</f>
        <v>0</v>
      </c>
      <c r="CI52" s="100">
        <f>MASTER_DATA_ESCALATED!CI52/(CI$18*1000)</f>
        <v>0</v>
      </c>
      <c r="CJ52" s="100">
        <f>MASTER_DATA_ESCALATED!CJ52/(CJ$18*1000)</f>
        <v>0</v>
      </c>
      <c r="CK52" s="100">
        <f>MASTER_DATA_ESCALATED!CK52/(CK$18*1000)</f>
        <v>0</v>
      </c>
      <c r="CL52" s="100">
        <f>MASTER_DATA_ESCALATED!CL52/(CL$18*1000)</f>
        <v>0</v>
      </c>
      <c r="CM52" s="100">
        <f>MASTER_DATA_ESCALATED!CM52/(CM$18*1000)</f>
        <v>0</v>
      </c>
      <c r="CN52" s="100">
        <f>MASTER_DATA_ESCALATED!CN52/(CN$18*1000)</f>
        <v>0</v>
      </c>
      <c r="CO52" s="100">
        <f>MASTER_DATA_ESCALATED!CO52/(CO$18*1000)</f>
        <v>0</v>
      </c>
      <c r="CP52" s="100">
        <f>MASTER_DATA_ESCALATED!CP52/(CP$18*1000)</f>
        <v>0</v>
      </c>
      <c r="CQ52" s="100">
        <f>MASTER_DATA_ESCALATED!CQ52/(CQ$18*1000)</f>
        <v>0</v>
      </c>
      <c r="CR52" s="100">
        <f>MASTER_DATA_ESCALATED!CR52/(CR$18*1000)</f>
        <v>0</v>
      </c>
      <c r="CS52" s="100">
        <f>MASTER_DATA_ESCALATED!CS52/(CS$18*1000)</f>
        <v>0</v>
      </c>
      <c r="CT52" s="100">
        <f>MASTER_DATA_ESCALATED!CT52/(CT$18*1000)</f>
        <v>0</v>
      </c>
      <c r="CU52" s="100">
        <f>MASTER_DATA_ESCALATED!CU52/(CU$18*1000)</f>
        <v>0</v>
      </c>
      <c r="CV52" s="100">
        <f>MASTER_DATA_ESCALATED!CV52/(CV$18*1000)</f>
        <v>0</v>
      </c>
      <c r="CW52" s="100">
        <f>MASTER_DATA_ESCALATED!CW52/(CW$18*1000)</f>
        <v>0</v>
      </c>
      <c r="CX52" s="100">
        <f>MASTER_DATA_ESCALATED!CX52/(CX$18*1000)</f>
        <v>0</v>
      </c>
      <c r="CY52" s="100">
        <f>MASTER_DATA_ESCALATED!CY52/(CY$18*1000)</f>
        <v>0</v>
      </c>
      <c r="CZ52" s="100">
        <f>MASTER_DATA_ESCALATED!CZ52/(CZ$18*1000)</f>
        <v>0</v>
      </c>
      <c r="DA52" s="100" t="e">
        <f>MASTER_DATA_ESCALATED!DA52/(DA$18*1000)</f>
        <v>#DIV/0!</v>
      </c>
      <c r="DB52" s="100" t="e">
        <f>MASTER_DATA_ESCALATED!DB52/(DB$18*1000)</f>
        <v>#DIV/0!</v>
      </c>
      <c r="DC52" s="100" t="e">
        <f>MASTER_DATA_ESCALATED!DC52/(DC$18*1000)</f>
        <v>#DIV/0!</v>
      </c>
      <c r="DD52" s="100" t="e">
        <f>MASTER_DATA_ESCALATED!DD52/(DD$18*1000)</f>
        <v>#N/A</v>
      </c>
      <c r="DE52" s="100">
        <f>MASTER_DATA_ESCALATED!DE52/(DE$18*1000)</f>
        <v>0</v>
      </c>
      <c r="DF52" s="100">
        <f>MASTER_DATA_ESCALATED!DF52/(DF$18*1000)</f>
        <v>0</v>
      </c>
      <c r="DG52" s="100">
        <f>MASTER_DATA_ESCALATED!DG52/(DG$18*1000)</f>
        <v>0</v>
      </c>
      <c r="DH52" s="100">
        <f>MASTER_DATA_ESCALATED!DH52/(DH$18*1000)</f>
        <v>0</v>
      </c>
      <c r="DI52" s="100">
        <f>MASTER_DATA_ESCALATED!DI52/(DI$18*1000)</f>
        <v>0</v>
      </c>
      <c r="DJ52" s="100">
        <f>MASTER_DATA_ESCALATED!DJ52/(DJ$18*1000)</f>
        <v>0</v>
      </c>
      <c r="DK52" s="100">
        <f>MASTER_DATA_ESCALATED!DK52/(DK$18*1000)</f>
        <v>0</v>
      </c>
      <c r="DL52" s="100">
        <f>MASTER_DATA_ESCALATED!DL52/(DL$18*1000)</f>
        <v>0</v>
      </c>
      <c r="DM52" s="100">
        <f>MASTER_DATA_ESCALATED!DM52/(DM$18*1000)</f>
        <v>0</v>
      </c>
      <c r="DN52" s="100">
        <f>MASTER_DATA_ESCALATED!DN52/(DN$18*1000)</f>
        <v>0</v>
      </c>
      <c r="DO52" s="100">
        <f>MASTER_DATA_ESCALATED!DO52/(DO$18*1000)</f>
        <v>0</v>
      </c>
      <c r="DP52" s="100">
        <f>MASTER_DATA_ESCALATED!DP52/(DP$18*1000)</f>
        <v>0</v>
      </c>
      <c r="DQ52" s="100">
        <f>MASTER_DATA_ESCALATED!DQ52/(DQ$18*1000)</f>
        <v>0</v>
      </c>
      <c r="DR52" s="100">
        <f>MASTER_DATA_ESCALATED!DR52/(DR$18*1000)</f>
        <v>0</v>
      </c>
      <c r="DS52" s="100">
        <f>MASTER_DATA_ESCALATED!DS52/(DS$18*1000)</f>
        <v>0</v>
      </c>
      <c r="DT52" s="100">
        <f>MASTER_DATA_ESCALATED!DT52/(DT$18*1000)</f>
        <v>0</v>
      </c>
      <c r="DU52" s="100">
        <f>MASTER_DATA_ESCALATED!DU52/(DU$18*1000)</f>
        <v>0</v>
      </c>
      <c r="DV52" s="100">
        <f>MASTER_DATA_ESCALATED!DV52/(DV$18*1000)</f>
        <v>0</v>
      </c>
      <c r="DW52" s="100">
        <f>MASTER_DATA_ESCALATED!DW52/(DW$18*1000)</f>
        <v>0</v>
      </c>
      <c r="DX52" s="100">
        <f>MASTER_DATA_ESCALATED!DX52/(DX$18*1000)</f>
        <v>0</v>
      </c>
      <c r="DY52" s="100">
        <f>MASTER_DATA_ESCALATED!DY52/(DY$18*1000)</f>
        <v>0</v>
      </c>
      <c r="DZ52" s="100">
        <f>MASTER_DATA_ESCALATED!DZ52/(DZ$18*1000)</f>
        <v>0</v>
      </c>
      <c r="EA52" s="100">
        <f>MASTER_DATA_ESCALATED!EA52/(EA$18*1000)</f>
        <v>0</v>
      </c>
      <c r="EB52" s="100">
        <f>MASTER_DATA_ESCALATED!EB52/(EB$18*1000)</f>
        <v>0</v>
      </c>
      <c r="EC52" s="100" t="e">
        <f>MASTER_DATA_ESCALATED!EC52/(EC$18*1000)</f>
        <v>#DIV/0!</v>
      </c>
      <c r="ED52" s="100" t="e">
        <f>MASTER_DATA_ESCALATED!ED52/(ED$18*1000)</f>
        <v>#DIV/0!</v>
      </c>
      <c r="EE52" s="100" t="e">
        <f>MASTER_DATA_ESCALATED!EE52/(EE$18*1000)</f>
        <v>#DIV/0!</v>
      </c>
      <c r="EF52" s="100" t="e">
        <f>MASTER_DATA_ESCALATED!EF52/(EF$18*1000)</f>
        <v>#VALUE!</v>
      </c>
      <c r="EG52" s="100">
        <f>MASTER_DATA_ESCALATED!EG52/(EG$18*1000)</f>
        <v>0</v>
      </c>
      <c r="EH52" s="100">
        <f>MASTER_DATA_ESCALATED!EH52/(EH$18*1000)</f>
        <v>0</v>
      </c>
      <c r="EI52" s="100">
        <f>MASTER_DATA_ESCALATED!EI52/(EI$18*1000)</f>
        <v>0</v>
      </c>
      <c r="EJ52" s="100">
        <f>MASTER_DATA_ESCALATED!EJ52/(EJ$18*1000)</f>
        <v>0</v>
      </c>
      <c r="EK52" s="100">
        <f>MASTER_DATA_ESCALATED!EK52/(EK$18*1000)</f>
        <v>0</v>
      </c>
      <c r="EL52" s="100">
        <f>MASTER_DATA_ESCALATED!EL52/(EL$18*1000)</f>
        <v>0</v>
      </c>
      <c r="EM52" s="100">
        <f>MASTER_DATA_ESCALATED!EM52/(EM$18*1000)</f>
        <v>0</v>
      </c>
      <c r="EN52" s="100">
        <f>MASTER_DATA_ESCALATED!EN52/(EN$18*1000)</f>
        <v>0</v>
      </c>
      <c r="EO52" s="100">
        <f>MASTER_DATA_ESCALATED!EO52/(EO$18*1000)</f>
        <v>0</v>
      </c>
      <c r="EP52" s="100">
        <f>MASTER_DATA_ESCALATED!EP52/(EP$18*1000)</f>
        <v>0</v>
      </c>
      <c r="EQ52" s="100">
        <f>MASTER_DATA_ESCALATED!EQ52/(EQ$18*1000)</f>
        <v>0</v>
      </c>
      <c r="ER52" s="100">
        <f>MASTER_DATA_ESCALATED!ER52/(ER$18*1000)</f>
        <v>0</v>
      </c>
      <c r="ES52" s="100">
        <f>MASTER_DATA_ESCALATED!ES52/(ES$18*1000)</f>
        <v>0</v>
      </c>
      <c r="ET52" s="100">
        <f>MASTER_DATA_ESCALATED!ET52/(ET$18*1000)</f>
        <v>0</v>
      </c>
      <c r="EU52" s="100">
        <f>MASTER_DATA_ESCALATED!EU52/(EU$18*1000)</f>
        <v>0</v>
      </c>
      <c r="EV52" s="100">
        <f>MASTER_DATA_ESCALATED!EV52/(EV$18*1000)</f>
        <v>0</v>
      </c>
      <c r="EW52" s="100">
        <f>MASTER_DATA_ESCALATED!EW52/(EW$18*1000)</f>
        <v>0</v>
      </c>
      <c r="EX52" s="100">
        <f>MASTER_DATA_ESCALATED!EX52/(EX$18*1000)</f>
        <v>0</v>
      </c>
      <c r="EY52" s="100">
        <f>MASTER_DATA_ESCALATED!EY52/(EY$18*1000)</f>
        <v>0</v>
      </c>
      <c r="EZ52" s="100">
        <f>MASTER_DATA_ESCALATED!EZ52/(EZ$18*1000)</f>
        <v>1.421229431052081</v>
      </c>
      <c r="FA52" s="100">
        <f>MASTER_DATA_ESCALATED!FA52/(FA$18*1000)</f>
        <v>0</v>
      </c>
      <c r="FB52" s="100">
        <f>MASTER_DATA_ESCALATED!FB52/(FB$18*1000)</f>
        <v>0</v>
      </c>
      <c r="FC52" s="100">
        <f>MASTER_DATA_ESCALATED!FC52/(FC$18*1000)</f>
        <v>0</v>
      </c>
      <c r="FD52" s="100">
        <f>MASTER_DATA_ESCALATED!FD52/(FD$18*1000)</f>
        <v>1.3857725637493266</v>
      </c>
      <c r="FE52" s="100">
        <f>MASTER_DATA_ESCALATED!FE52/(FE$18*1000)</f>
        <v>0</v>
      </c>
      <c r="FF52" s="100">
        <f>MASTER_DATA_ESCALATED!FF52/(FF$18*1000)</f>
        <v>0</v>
      </c>
      <c r="FG52" s="100">
        <f>MASTER_DATA_ESCALATED!FG52/(FG$18*1000)</f>
        <v>0</v>
      </c>
      <c r="FH52" s="100">
        <f>MASTER_DATA_ESCALATED!FH52/(FH$18*1000)</f>
        <v>1.3532704353884681</v>
      </c>
      <c r="FI52" s="100">
        <f>MASTER_DATA_ESCALATED!FI52/(FI$18*1000)</f>
        <v>0</v>
      </c>
      <c r="FJ52" s="100">
        <f>MASTER_DATA_ESCALATED!FJ52/(FJ$18*1000)</f>
        <v>0</v>
      </c>
      <c r="FK52" s="100">
        <f>MASTER_DATA_ESCALATED!FK52/(FK$18*1000)</f>
        <v>0</v>
      </c>
      <c r="FL52" s="100">
        <f>MASTER_DATA_ESCALATED!FL52/(FL$18*1000)</f>
        <v>1.3532704353884681</v>
      </c>
      <c r="FM52" s="100">
        <f>MASTER_DATA_ESCALATED!FM52/(FM$18*1000)</f>
        <v>0</v>
      </c>
      <c r="FN52" s="100">
        <f>MASTER_DATA_ESCALATED!FN52/(FN$18*1000)</f>
        <v>0</v>
      </c>
      <c r="FO52" s="100">
        <f>MASTER_DATA_ESCALATED!FO52/(FO$18*1000)</f>
        <v>0</v>
      </c>
      <c r="FP52" s="100">
        <f>MASTER_DATA_ESCALATED!FP52/(FP$18*1000)</f>
        <v>0</v>
      </c>
      <c r="FQ52" s="100">
        <f>MASTER_DATA_ESCALATED!FQ52/(FQ$18*1000)</f>
        <v>0</v>
      </c>
      <c r="FR52" s="100">
        <f>MASTER_DATA_ESCALATED!FR52/(FR$18*1000)</f>
        <v>0</v>
      </c>
      <c r="FS52" s="100">
        <f>MASTER_DATA_ESCALATED!FS52/(FS$18*1000)</f>
        <v>0</v>
      </c>
      <c r="FT52" s="100">
        <f>MASTER_DATA_ESCALATED!FT52/(FT$18*1000)</f>
        <v>0</v>
      </c>
      <c r="FU52" s="100">
        <f>MASTER_DATA_ESCALATED!FU52/(FU$18*1000)</f>
        <v>0</v>
      </c>
      <c r="FV52" s="100">
        <f>MASTER_DATA_ESCALATED!FV52/(FV$18*1000)</f>
        <v>0</v>
      </c>
      <c r="FW52" s="100">
        <f>MASTER_DATA_ESCALATED!FW52/(FW$18*1000)</f>
        <v>0</v>
      </c>
      <c r="FX52" s="100">
        <f>MASTER_DATA_ESCALATED!FX52/(FX$18*1000)</f>
        <v>0</v>
      </c>
      <c r="FY52" s="100">
        <f>MASTER_DATA_ESCALATED!FY52/(FY$18*1000)</f>
        <v>0</v>
      </c>
      <c r="FZ52" s="100">
        <f>MASTER_DATA_ESCALATED!FZ52/(FZ$18*1000)</f>
        <v>0</v>
      </c>
      <c r="GA52" s="100">
        <f>MASTER_DATA_ESCALATED!GA52/(GA$18*1000)</f>
        <v>0</v>
      </c>
      <c r="GB52" s="100">
        <f>MASTER_DATA_ESCALATED!GB52/(GB$18*1000)</f>
        <v>0</v>
      </c>
      <c r="GC52" s="100">
        <f>MASTER_DATA_ESCALATED!GC52/(GC$18*1000)</f>
        <v>0</v>
      </c>
      <c r="GD52" s="100">
        <f>MASTER_DATA_ESCALATED!GD52/(GD$18*1000)</f>
        <v>0</v>
      </c>
      <c r="GE52" s="100">
        <f>MASTER_DATA_ESCALATED!GE52/(GE$18*1000)</f>
        <v>0</v>
      </c>
      <c r="GF52" s="100">
        <f>MASTER_DATA_ESCALATED!GF52/(GF$18*1000)</f>
        <v>0</v>
      </c>
      <c r="GG52" s="100">
        <f>MASTER_DATA_ESCALATED!GG52/(GG$18*1000)</f>
        <v>0</v>
      </c>
      <c r="GH52" s="100">
        <f>MASTER_DATA_ESCALATED!GH52/(GH$18*1000)</f>
        <v>0</v>
      </c>
      <c r="GI52" s="100">
        <f>MASTER_DATA_ESCALATED!GI52/(GI$18*1000)</f>
        <v>0</v>
      </c>
      <c r="GJ52" s="100">
        <f>MASTER_DATA_ESCALATED!GJ52/(GJ$18*1000)</f>
        <v>0</v>
      </c>
      <c r="GK52" s="100">
        <f>MASTER_DATA_ESCALATED!GK52/(GK$18*1000)</f>
        <v>0</v>
      </c>
      <c r="GL52" s="100">
        <f>MASTER_DATA_ESCALATED!GL52/(GL$18*1000)</f>
        <v>0</v>
      </c>
      <c r="GM52" s="100">
        <f>MASTER_DATA_ESCALATED!GM52/(GM$18*1000)</f>
        <v>0</v>
      </c>
      <c r="GN52" s="100">
        <f>MASTER_DATA_ESCALATED!GN52/(GN$18*1000)</f>
        <v>0</v>
      </c>
      <c r="GO52" s="100">
        <f>MASTER_DATA_ESCALATED!GO52/(GO$18*1000)</f>
        <v>0</v>
      </c>
      <c r="GP52" s="100">
        <f>MASTER_DATA_ESCALATED!GP52/(GP$18*1000)</f>
        <v>0</v>
      </c>
      <c r="GQ52" s="100">
        <f>MASTER_DATA_ESCALATED!GQ52/(GQ$18*1000)</f>
        <v>0</v>
      </c>
      <c r="GR52" s="100">
        <f>MASTER_DATA_ESCALATED!GR52/(GR$18*1000)</f>
        <v>0</v>
      </c>
      <c r="GS52" s="100">
        <f>MASTER_DATA_ESCALATED!GS52/(GS$18*1000)</f>
        <v>0</v>
      </c>
      <c r="GT52" s="100">
        <f>MASTER_DATA_ESCALATED!GT52/(GT$18*1000)</f>
        <v>0</v>
      </c>
      <c r="GU52" s="100">
        <f>MASTER_DATA_ESCALATED!GU52/(GU$18*1000)</f>
        <v>0</v>
      </c>
      <c r="GV52" s="100">
        <f>MASTER_DATA_ESCALATED!GV52/(GV$18*1000)</f>
        <v>0</v>
      </c>
      <c r="GW52" s="100" t="e">
        <f>MASTER_DATA_ESCALATED!#REF!/(GW$18*1000)</f>
        <v>#REF!</v>
      </c>
      <c r="GX52" s="100" t="e">
        <f>MASTER_DATA_ESCALATED!#REF!/(GX$18*1000)</f>
        <v>#REF!</v>
      </c>
      <c r="GY52" s="100" t="e">
        <f>MASTER_DATA_ESCALATED!#REF!/(GY$18*1000)</f>
        <v>#REF!</v>
      </c>
    </row>
    <row r="53" spans="2:207" s="27" customFormat="1" ht="14.25" hidden="1" outlineLevel="2" x14ac:dyDescent="0.25">
      <c r="B53" s="26">
        <f t="shared" si="1"/>
        <v>20</v>
      </c>
      <c r="C53" s="55">
        <f t="shared" si="0"/>
        <v>214.5</v>
      </c>
      <c r="D53" s="82"/>
      <c r="E53" s="55"/>
      <c r="F53" s="55"/>
      <c r="G53" s="83">
        <v>214.5</v>
      </c>
      <c r="H53" s="40" t="s">
        <v>54</v>
      </c>
      <c r="I53" s="99">
        <f>MASTER_DATA_ESCALATED!I53/(I$18*1000)</f>
        <v>0</v>
      </c>
      <c r="J53" s="99">
        <f>MASTER_DATA_ESCALATED!J53/(J$18*1000)</f>
        <v>0</v>
      </c>
      <c r="K53" s="99">
        <f>MASTER_DATA_ESCALATED!K53/(K$18*1000)</f>
        <v>0</v>
      </c>
      <c r="L53" s="99">
        <f>MASTER_DATA_ESCALATED!L53/(L$18*1000)</f>
        <v>0</v>
      </c>
      <c r="M53" s="99">
        <f>MASTER_DATA_ESCALATED!M53/(M$18*1000)</f>
        <v>0</v>
      </c>
      <c r="N53" s="99">
        <f>MASTER_DATA_ESCALATED!N53/(N$18*1000)</f>
        <v>0</v>
      </c>
      <c r="O53" s="99">
        <f>MASTER_DATA_ESCALATED!O53/(O$18*1000)</f>
        <v>0</v>
      </c>
      <c r="P53" s="99">
        <f>MASTER_DATA_ESCALATED!P53/(P$18*1000)</f>
        <v>0</v>
      </c>
      <c r="Q53" s="99">
        <f>MASTER_DATA_ESCALATED!Q53/(Q$18*1000)</f>
        <v>0</v>
      </c>
      <c r="R53" s="99">
        <f>MASTER_DATA_ESCALATED!R53/(R$18*1000)</f>
        <v>0</v>
      </c>
      <c r="S53" s="99">
        <f>MASTER_DATA_ESCALATED!S53/(S$18*1000)</f>
        <v>0</v>
      </c>
      <c r="T53" s="99">
        <f>MASTER_DATA_ESCALATED!T53/(T$18*1000)</f>
        <v>0</v>
      </c>
      <c r="U53" s="99">
        <f>MASTER_DATA_ESCALATED!U53/(U$18*1000)</f>
        <v>0</v>
      </c>
      <c r="V53" s="99">
        <f>MASTER_DATA_ESCALATED!V53/(V$18*1000)</f>
        <v>0</v>
      </c>
      <c r="W53" s="99">
        <f>MASTER_DATA_ESCALATED!W53/(W$18*1000)</f>
        <v>0</v>
      </c>
      <c r="X53" s="99">
        <f>MASTER_DATA_ESCALATED!X53/(X$18*1000)</f>
        <v>0</v>
      </c>
      <c r="Y53" s="99">
        <f>MASTER_DATA_ESCALATED!Y53/(Y$18*1000)</f>
        <v>0</v>
      </c>
      <c r="Z53" s="99">
        <f>MASTER_DATA_ESCALATED!Z53/(Z$18*1000)</f>
        <v>0</v>
      </c>
      <c r="AA53" s="99">
        <f>MASTER_DATA_ESCALATED!AA53/(AA$18*1000)</f>
        <v>0</v>
      </c>
      <c r="AB53" s="99">
        <f>MASTER_DATA_ESCALATED!AB53/(AB$18*1000)</f>
        <v>0</v>
      </c>
      <c r="AC53" s="99">
        <f>MASTER_DATA_ESCALATED!AC53/(AC$18*1000)</f>
        <v>0</v>
      </c>
      <c r="AD53" s="99">
        <f>MASTER_DATA_ESCALATED!AD53/(AD$18*1000)</f>
        <v>0</v>
      </c>
      <c r="AE53" s="99">
        <f>MASTER_DATA_ESCALATED!AE53/(AE$18*1000)</f>
        <v>0</v>
      </c>
      <c r="AF53" s="99">
        <f>MASTER_DATA_ESCALATED!AF53/(AF$18*1000)</f>
        <v>0</v>
      </c>
      <c r="AG53" s="99">
        <f>MASTER_DATA_ESCALATED!AG53/(AG$18*1000)</f>
        <v>0</v>
      </c>
      <c r="AH53" s="99">
        <f>MASTER_DATA_ESCALATED!AH53/(AH$18*1000)</f>
        <v>0</v>
      </c>
      <c r="AI53" s="99">
        <f>MASTER_DATA_ESCALATED!AI53/(AI$18*1000)</f>
        <v>0</v>
      </c>
      <c r="AJ53" s="99">
        <f>MASTER_DATA_ESCALATED!AJ53/(AJ$18*1000)</f>
        <v>0</v>
      </c>
      <c r="AK53" s="99">
        <f>MASTER_DATA_ESCALATED!AK53/(AK$18*1000)</f>
        <v>0</v>
      </c>
      <c r="AL53" s="99">
        <f>MASTER_DATA_ESCALATED!AL53/(AL$18*1000)</f>
        <v>0</v>
      </c>
      <c r="AM53" s="99">
        <f>MASTER_DATA_ESCALATED!AM53/(AM$18*1000)</f>
        <v>0</v>
      </c>
      <c r="AN53" s="99">
        <f>MASTER_DATA_ESCALATED!AN53/(AN$18*1000)</f>
        <v>0</v>
      </c>
      <c r="AO53" s="99">
        <f>MASTER_DATA_ESCALATED!AO53/(AO$18*1000)</f>
        <v>0</v>
      </c>
      <c r="AP53" s="99">
        <f>MASTER_DATA_ESCALATED!AP53/(AP$18*1000)</f>
        <v>0</v>
      </c>
      <c r="AQ53" s="99">
        <f>MASTER_DATA_ESCALATED!AQ53/(AQ$18*1000)</f>
        <v>0</v>
      </c>
      <c r="AR53" s="99">
        <f>MASTER_DATA_ESCALATED!AR53/(AR$18*1000)</f>
        <v>0</v>
      </c>
      <c r="AS53" s="99">
        <f>MASTER_DATA_ESCALATED!AS53/(AS$18*1000)</f>
        <v>0</v>
      </c>
      <c r="AT53" s="99">
        <f>MASTER_DATA_ESCALATED!AT53/(AT$18*1000)</f>
        <v>0</v>
      </c>
      <c r="AU53" s="99">
        <f>MASTER_DATA_ESCALATED!AU53/(AU$18*1000)</f>
        <v>0</v>
      </c>
      <c r="AV53" s="99">
        <f>MASTER_DATA_ESCALATED!AV53/(AV$18*1000)</f>
        <v>0</v>
      </c>
      <c r="AW53" s="99">
        <f>MASTER_DATA_ESCALATED!AW53/(AW$18*1000)</f>
        <v>0</v>
      </c>
      <c r="AX53" s="99">
        <f>MASTER_DATA_ESCALATED!AX53/(AX$18*1000)</f>
        <v>0</v>
      </c>
      <c r="AY53" s="99">
        <f>MASTER_DATA_ESCALATED!AY53/(AY$18*1000)</f>
        <v>0</v>
      </c>
      <c r="AZ53" s="99">
        <f>MASTER_DATA_ESCALATED!AZ53/(AZ$18*1000)</f>
        <v>0</v>
      </c>
      <c r="BA53" s="99">
        <f>MASTER_DATA_ESCALATED!BA53/(BA$18*1000)</f>
        <v>0</v>
      </c>
      <c r="BB53" s="99">
        <f>MASTER_DATA_ESCALATED!BB53/(BB$18*1000)</f>
        <v>0</v>
      </c>
      <c r="BC53" s="99">
        <f>MASTER_DATA_ESCALATED!BC53/(BC$18*1000)</f>
        <v>0</v>
      </c>
      <c r="BD53" s="99">
        <f>MASTER_DATA_ESCALATED!BD53/(BD$18*1000)</f>
        <v>0</v>
      </c>
      <c r="BE53" s="99">
        <f>MASTER_DATA_ESCALATED!BE53/(BE$18*1000)</f>
        <v>0</v>
      </c>
      <c r="BF53" s="99">
        <f>MASTER_DATA_ESCALATED!BF53/(BF$18*1000)</f>
        <v>0</v>
      </c>
      <c r="BG53" s="99">
        <f>MASTER_DATA_ESCALATED!BG53/(BG$18*1000)</f>
        <v>0</v>
      </c>
      <c r="BH53" s="99">
        <f>MASTER_DATA_ESCALATED!BH53/(BH$18*1000)</f>
        <v>0</v>
      </c>
      <c r="BI53" s="99">
        <f>MASTER_DATA_ESCALATED!BI53/(BI$18*1000)</f>
        <v>0</v>
      </c>
      <c r="BJ53" s="99">
        <f>MASTER_DATA_ESCALATED!BJ53/(BJ$18*1000)</f>
        <v>0</v>
      </c>
      <c r="BK53" s="99">
        <f>MASTER_DATA_ESCALATED!BK53/(BK$18*1000)</f>
        <v>0</v>
      </c>
      <c r="BL53" s="99">
        <f>MASTER_DATA_ESCALATED!BL53/(BL$18*1000)</f>
        <v>0</v>
      </c>
      <c r="BM53" s="99">
        <f>MASTER_DATA_ESCALATED!BM53/(BM$18*1000)</f>
        <v>0</v>
      </c>
      <c r="BN53" s="99">
        <f>MASTER_DATA_ESCALATED!BN53/(BN$18*1000)</f>
        <v>0</v>
      </c>
      <c r="BO53" s="99">
        <f>MASTER_DATA_ESCALATED!BO53/(BO$18*1000)</f>
        <v>0</v>
      </c>
      <c r="BP53" s="99">
        <f>MASTER_DATA_ESCALATED!BP53/(BP$18*1000)</f>
        <v>1.5069134510529079</v>
      </c>
      <c r="BQ53" s="99">
        <f>MASTER_DATA_ESCALATED!BQ53/(BQ$18*1000)</f>
        <v>0</v>
      </c>
      <c r="BR53" s="99">
        <f>MASTER_DATA_ESCALATED!BR53/(BR$18*1000)</f>
        <v>0</v>
      </c>
      <c r="BS53" s="99">
        <f>MASTER_DATA_ESCALATED!BS53/(BS$18*1000)</f>
        <v>0</v>
      </c>
      <c r="BT53" s="99">
        <f>MASTER_DATA_ESCALATED!BT53/(BT$18*1000)</f>
        <v>1.1906050313836531</v>
      </c>
      <c r="BU53" s="99">
        <f>MASTER_DATA_ESCALATED!BU53/(BU$18*1000)</f>
        <v>0</v>
      </c>
      <c r="BV53" s="99">
        <f>MASTER_DATA_ESCALATED!BV53/(BV$18*1000)</f>
        <v>0</v>
      </c>
      <c r="BW53" s="99">
        <f>MASTER_DATA_ESCALATED!BW53/(BW$18*1000)</f>
        <v>0</v>
      </c>
      <c r="BX53" s="99">
        <f>MASTER_DATA_ESCALATED!BX53/(BX$18*1000)</f>
        <v>2.2445900381958732</v>
      </c>
      <c r="BY53" s="99">
        <f>MASTER_DATA_ESCALATED!BY53/(BY$18*1000)</f>
        <v>0</v>
      </c>
      <c r="BZ53" s="99">
        <f>MASTER_DATA_ESCALATED!BZ53/(BZ$18*1000)</f>
        <v>0</v>
      </c>
      <c r="CA53" s="99">
        <f>MASTER_DATA_ESCALATED!CA53/(CA$18*1000)</f>
        <v>0</v>
      </c>
      <c r="CB53" s="99">
        <f>MASTER_DATA_ESCALATED!CB53/(CB$18*1000)</f>
        <v>1.1517035170249297</v>
      </c>
      <c r="CC53" s="99">
        <f>MASTER_DATA_ESCALATED!CC53/(CC$18*1000)</f>
        <v>0</v>
      </c>
      <c r="CD53" s="99">
        <f>MASTER_DATA_ESCALATED!CD53/(CD$18*1000)</f>
        <v>0</v>
      </c>
      <c r="CE53" s="99">
        <f>MASTER_DATA_ESCALATED!CE53/(CE$18*1000)</f>
        <v>0</v>
      </c>
      <c r="CF53" s="99">
        <f>MASTER_DATA_ESCALATED!CF53/(CF$18*1000)</f>
        <v>2.2397625887327792</v>
      </c>
      <c r="CG53" s="99">
        <f>MASTER_DATA_ESCALATED!CG53/(CG$18*1000)</f>
        <v>0</v>
      </c>
      <c r="CH53" s="99">
        <f>MASTER_DATA_ESCALATED!CH53/(CH$18*1000)</f>
        <v>0</v>
      </c>
      <c r="CI53" s="99">
        <f>MASTER_DATA_ESCALATED!CI53/(CI$18*1000)</f>
        <v>0</v>
      </c>
      <c r="CJ53" s="99">
        <f>MASTER_DATA_ESCALATED!CJ53/(CJ$18*1000)</f>
        <v>0</v>
      </c>
      <c r="CK53" s="99">
        <f>MASTER_DATA_ESCALATED!CK53/(CK$18*1000)</f>
        <v>0</v>
      </c>
      <c r="CL53" s="99">
        <f>MASTER_DATA_ESCALATED!CL53/(CL$18*1000)</f>
        <v>0</v>
      </c>
      <c r="CM53" s="99">
        <f>MASTER_DATA_ESCALATED!CM53/(CM$18*1000)</f>
        <v>0</v>
      </c>
      <c r="CN53" s="99">
        <f>MASTER_DATA_ESCALATED!CN53/(CN$18*1000)</f>
        <v>0</v>
      </c>
      <c r="CO53" s="99">
        <f>MASTER_DATA_ESCALATED!CO53/(CO$18*1000)</f>
        <v>0</v>
      </c>
      <c r="CP53" s="99">
        <f>MASTER_DATA_ESCALATED!CP53/(CP$18*1000)</f>
        <v>0</v>
      </c>
      <c r="CQ53" s="99">
        <f>MASTER_DATA_ESCALATED!CQ53/(CQ$18*1000)</f>
        <v>0</v>
      </c>
      <c r="CR53" s="99">
        <f>MASTER_DATA_ESCALATED!CR53/(CR$18*1000)</f>
        <v>0</v>
      </c>
      <c r="CS53" s="99">
        <f>MASTER_DATA_ESCALATED!CS53/(CS$18*1000)</f>
        <v>0</v>
      </c>
      <c r="CT53" s="99">
        <f>MASTER_DATA_ESCALATED!CT53/(CT$18*1000)</f>
        <v>0</v>
      </c>
      <c r="CU53" s="99">
        <f>MASTER_DATA_ESCALATED!CU53/(CU$18*1000)</f>
        <v>0</v>
      </c>
      <c r="CV53" s="99">
        <f>MASTER_DATA_ESCALATED!CV53/(CV$18*1000)</f>
        <v>2.8030118503528776</v>
      </c>
      <c r="CW53" s="99">
        <f>MASTER_DATA_ESCALATED!CW53/(CW$18*1000)</f>
        <v>0</v>
      </c>
      <c r="CX53" s="99">
        <f>MASTER_DATA_ESCALATED!CX53/(CX$18*1000)</f>
        <v>0</v>
      </c>
      <c r="CY53" s="99">
        <f>MASTER_DATA_ESCALATED!CY53/(CY$18*1000)</f>
        <v>0</v>
      </c>
      <c r="CZ53" s="99">
        <f>MASTER_DATA_ESCALATED!CZ53/(CZ$18*1000)</f>
        <v>1.8503521849858182</v>
      </c>
      <c r="DA53" s="99" t="e">
        <f>MASTER_DATA_ESCALATED!DA53/(DA$18*1000)</f>
        <v>#DIV/0!</v>
      </c>
      <c r="DB53" s="99" t="e">
        <f>MASTER_DATA_ESCALATED!DB53/(DB$18*1000)</f>
        <v>#DIV/0!</v>
      </c>
      <c r="DC53" s="99" t="e">
        <f>MASTER_DATA_ESCALATED!DC53/(DC$18*1000)</f>
        <v>#DIV/0!</v>
      </c>
      <c r="DD53" s="99" t="e">
        <f>MASTER_DATA_ESCALATED!DD53/(DD$18*1000)</f>
        <v>#N/A</v>
      </c>
      <c r="DE53" s="99">
        <f>MASTER_DATA_ESCALATED!DE53/(DE$18*1000)</f>
        <v>0</v>
      </c>
      <c r="DF53" s="99">
        <f>MASTER_DATA_ESCALATED!DF53/(DF$18*1000)</f>
        <v>0</v>
      </c>
      <c r="DG53" s="99">
        <f>MASTER_DATA_ESCALATED!DG53/(DG$18*1000)</f>
        <v>0</v>
      </c>
      <c r="DH53" s="99">
        <f>MASTER_DATA_ESCALATED!DH53/(DH$18*1000)</f>
        <v>0</v>
      </c>
      <c r="DI53" s="99">
        <f>MASTER_DATA_ESCALATED!DI53/(DI$18*1000)</f>
        <v>0</v>
      </c>
      <c r="DJ53" s="99">
        <f>MASTER_DATA_ESCALATED!DJ53/(DJ$18*1000)</f>
        <v>0</v>
      </c>
      <c r="DK53" s="99">
        <f>MASTER_DATA_ESCALATED!DK53/(DK$18*1000)</f>
        <v>0</v>
      </c>
      <c r="DL53" s="99">
        <f>MASTER_DATA_ESCALATED!DL53/(DL$18*1000)</f>
        <v>0</v>
      </c>
      <c r="DM53" s="99">
        <f>MASTER_DATA_ESCALATED!DM53/(DM$18*1000)</f>
        <v>0</v>
      </c>
      <c r="DN53" s="99">
        <f>MASTER_DATA_ESCALATED!DN53/(DN$18*1000)</f>
        <v>0</v>
      </c>
      <c r="DO53" s="99">
        <f>MASTER_DATA_ESCALATED!DO53/(DO$18*1000)</f>
        <v>0</v>
      </c>
      <c r="DP53" s="99">
        <f>MASTER_DATA_ESCALATED!DP53/(DP$18*1000)</f>
        <v>0</v>
      </c>
      <c r="DQ53" s="99">
        <f>MASTER_DATA_ESCALATED!DQ53/(DQ$18*1000)</f>
        <v>0</v>
      </c>
      <c r="DR53" s="99">
        <f>MASTER_DATA_ESCALATED!DR53/(DR$18*1000)</f>
        <v>0</v>
      </c>
      <c r="DS53" s="99">
        <f>MASTER_DATA_ESCALATED!DS53/(DS$18*1000)</f>
        <v>0</v>
      </c>
      <c r="DT53" s="99">
        <f>MASTER_DATA_ESCALATED!DT53/(DT$18*1000)</f>
        <v>0</v>
      </c>
      <c r="DU53" s="99">
        <f>MASTER_DATA_ESCALATED!DU53/(DU$18*1000)</f>
        <v>0</v>
      </c>
      <c r="DV53" s="99">
        <f>MASTER_DATA_ESCALATED!DV53/(DV$18*1000)</f>
        <v>0</v>
      </c>
      <c r="DW53" s="99">
        <f>MASTER_DATA_ESCALATED!DW53/(DW$18*1000)</f>
        <v>0</v>
      </c>
      <c r="DX53" s="99">
        <f>MASTER_DATA_ESCALATED!DX53/(DX$18*1000)</f>
        <v>0</v>
      </c>
      <c r="DY53" s="99">
        <f>MASTER_DATA_ESCALATED!DY53/(DY$18*1000)</f>
        <v>0</v>
      </c>
      <c r="DZ53" s="99">
        <f>MASTER_DATA_ESCALATED!DZ53/(DZ$18*1000)</f>
        <v>0</v>
      </c>
      <c r="EA53" s="99">
        <f>MASTER_DATA_ESCALATED!EA53/(EA$18*1000)</f>
        <v>0</v>
      </c>
      <c r="EB53" s="99">
        <f>MASTER_DATA_ESCALATED!EB53/(EB$18*1000)</f>
        <v>0</v>
      </c>
      <c r="EC53" s="99" t="e">
        <f>MASTER_DATA_ESCALATED!EC53/(EC$18*1000)</f>
        <v>#DIV/0!</v>
      </c>
      <c r="ED53" s="99" t="e">
        <f>MASTER_DATA_ESCALATED!ED53/(ED$18*1000)</f>
        <v>#DIV/0!</v>
      </c>
      <c r="EE53" s="99" t="e">
        <f>MASTER_DATA_ESCALATED!EE53/(EE$18*1000)</f>
        <v>#DIV/0!</v>
      </c>
      <c r="EF53" s="99" t="e">
        <f>MASTER_DATA_ESCALATED!EF53/(EF$18*1000)</f>
        <v>#VALUE!</v>
      </c>
      <c r="EG53" s="99">
        <f>MASTER_DATA_ESCALATED!EG53/(EG$18*1000)</f>
        <v>0</v>
      </c>
      <c r="EH53" s="99">
        <f>MASTER_DATA_ESCALATED!EH53/(EH$18*1000)</f>
        <v>0</v>
      </c>
      <c r="EI53" s="99">
        <f>MASTER_DATA_ESCALATED!EI53/(EI$18*1000)</f>
        <v>0</v>
      </c>
      <c r="EJ53" s="99">
        <f>MASTER_DATA_ESCALATED!EJ53/(EJ$18*1000)</f>
        <v>0</v>
      </c>
      <c r="EK53" s="99">
        <f>MASTER_DATA_ESCALATED!EK53/(EK$18*1000)</f>
        <v>0</v>
      </c>
      <c r="EL53" s="99">
        <f>MASTER_DATA_ESCALATED!EL53/(EL$18*1000)</f>
        <v>0</v>
      </c>
      <c r="EM53" s="99">
        <f>MASTER_DATA_ESCALATED!EM53/(EM$18*1000)</f>
        <v>0</v>
      </c>
      <c r="EN53" s="99">
        <f>MASTER_DATA_ESCALATED!EN53/(EN$18*1000)</f>
        <v>0</v>
      </c>
      <c r="EO53" s="99">
        <f>MASTER_DATA_ESCALATED!EO53/(EO$18*1000)</f>
        <v>0</v>
      </c>
      <c r="EP53" s="99">
        <f>MASTER_DATA_ESCALATED!EP53/(EP$18*1000)</f>
        <v>0</v>
      </c>
      <c r="EQ53" s="99">
        <f>MASTER_DATA_ESCALATED!EQ53/(EQ$18*1000)</f>
        <v>0</v>
      </c>
      <c r="ER53" s="99">
        <f>MASTER_DATA_ESCALATED!ER53/(ER$18*1000)</f>
        <v>1.0293369062452393</v>
      </c>
      <c r="ES53" s="99">
        <f>MASTER_DATA_ESCALATED!ES53/(ES$18*1000)</f>
        <v>0</v>
      </c>
      <c r="ET53" s="99">
        <f>MASTER_DATA_ESCALATED!ET53/(ET$18*1000)</f>
        <v>0</v>
      </c>
      <c r="EU53" s="99">
        <f>MASTER_DATA_ESCALATED!EU53/(EU$18*1000)</f>
        <v>0</v>
      </c>
      <c r="EV53" s="99">
        <f>MASTER_DATA_ESCALATED!EV53/(EV$18*1000)</f>
        <v>1.0293369062452393</v>
      </c>
      <c r="EW53" s="99">
        <f>MASTER_DATA_ESCALATED!EW53/(EW$18*1000)</f>
        <v>0</v>
      </c>
      <c r="EX53" s="99">
        <f>MASTER_DATA_ESCALATED!EX53/(EX$18*1000)</f>
        <v>0</v>
      </c>
      <c r="EY53" s="99">
        <f>MASTER_DATA_ESCALATED!EY53/(EY$18*1000)</f>
        <v>0</v>
      </c>
      <c r="EZ53" s="99">
        <f>MASTER_DATA_ESCALATED!EZ53/(EZ$18*1000)</f>
        <v>0.16694275021713637</v>
      </c>
      <c r="FA53" s="99">
        <f>MASTER_DATA_ESCALATED!FA53/(FA$18*1000)</f>
        <v>0</v>
      </c>
      <c r="FB53" s="99">
        <f>MASTER_DATA_ESCALATED!FB53/(FB$18*1000)</f>
        <v>0</v>
      </c>
      <c r="FC53" s="99">
        <f>MASTER_DATA_ESCALATED!FC53/(FC$18*1000)</f>
        <v>0</v>
      </c>
      <c r="FD53" s="99">
        <f>MASTER_DATA_ESCALATED!FD53/(FD$18*1000)</f>
        <v>0.16251064180429201</v>
      </c>
      <c r="FE53" s="99">
        <f>MASTER_DATA_ESCALATED!FE53/(FE$18*1000)</f>
        <v>0</v>
      </c>
      <c r="FF53" s="99">
        <f>MASTER_DATA_ESCALATED!FF53/(FF$18*1000)</f>
        <v>0</v>
      </c>
      <c r="FG53" s="99">
        <f>MASTER_DATA_ESCALATED!FG53/(FG$18*1000)</f>
        <v>0</v>
      </c>
      <c r="FH53" s="99">
        <f>MASTER_DATA_ESCALATED!FH53/(FH$18*1000)</f>
        <v>0.1580785333914477</v>
      </c>
      <c r="FI53" s="99">
        <f>MASTER_DATA_ESCALATED!FI53/(FI$18*1000)</f>
        <v>0</v>
      </c>
      <c r="FJ53" s="99">
        <f>MASTER_DATA_ESCALATED!FJ53/(FJ$18*1000)</f>
        <v>0</v>
      </c>
      <c r="FK53" s="99">
        <f>MASTER_DATA_ESCALATED!FK53/(FK$18*1000)</f>
        <v>0</v>
      </c>
      <c r="FL53" s="99">
        <f>MASTER_DATA_ESCALATED!FL53/(FL$18*1000)</f>
        <v>0.1580785333914477</v>
      </c>
      <c r="FM53" s="99">
        <f>MASTER_DATA_ESCALATED!FM53/(FM$18*1000)</f>
        <v>0</v>
      </c>
      <c r="FN53" s="99">
        <f>MASTER_DATA_ESCALATED!FN53/(FN$18*1000)</f>
        <v>0</v>
      </c>
      <c r="FO53" s="99">
        <f>MASTER_DATA_ESCALATED!FO53/(FO$18*1000)</f>
        <v>0</v>
      </c>
      <c r="FP53" s="99">
        <f>MASTER_DATA_ESCALATED!FP53/(FP$18*1000)</f>
        <v>0</v>
      </c>
      <c r="FQ53" s="99">
        <f>MASTER_DATA_ESCALATED!FQ53/(FQ$18*1000)</f>
        <v>0</v>
      </c>
      <c r="FR53" s="99">
        <f>MASTER_DATA_ESCALATED!FR53/(FR$18*1000)</f>
        <v>0</v>
      </c>
      <c r="FS53" s="99">
        <f>MASTER_DATA_ESCALATED!FS53/(FS$18*1000)</f>
        <v>0</v>
      </c>
      <c r="FT53" s="99">
        <f>MASTER_DATA_ESCALATED!FT53/(FT$18*1000)</f>
        <v>0</v>
      </c>
      <c r="FU53" s="99">
        <f>MASTER_DATA_ESCALATED!FU53/(FU$18*1000)</f>
        <v>0</v>
      </c>
      <c r="FV53" s="99">
        <f>MASTER_DATA_ESCALATED!FV53/(FV$18*1000)</f>
        <v>0</v>
      </c>
      <c r="FW53" s="99">
        <f>MASTER_DATA_ESCALATED!FW53/(FW$18*1000)</f>
        <v>0</v>
      </c>
      <c r="FX53" s="99">
        <f>MASTER_DATA_ESCALATED!FX53/(FX$18*1000)</f>
        <v>0</v>
      </c>
      <c r="FY53" s="99">
        <f>MASTER_DATA_ESCALATED!FY53/(FY$18*1000)</f>
        <v>0</v>
      </c>
      <c r="FZ53" s="99">
        <f>MASTER_DATA_ESCALATED!FZ53/(FZ$18*1000)</f>
        <v>0</v>
      </c>
      <c r="GA53" s="99">
        <f>MASTER_DATA_ESCALATED!GA53/(GA$18*1000)</f>
        <v>0</v>
      </c>
      <c r="GB53" s="99">
        <f>MASTER_DATA_ESCALATED!GB53/(GB$18*1000)</f>
        <v>0</v>
      </c>
      <c r="GC53" s="99">
        <f>MASTER_DATA_ESCALATED!GC53/(GC$18*1000)</f>
        <v>0</v>
      </c>
      <c r="GD53" s="99">
        <f>MASTER_DATA_ESCALATED!GD53/(GD$18*1000)</f>
        <v>0</v>
      </c>
      <c r="GE53" s="99">
        <f>MASTER_DATA_ESCALATED!GE53/(GE$18*1000)</f>
        <v>0</v>
      </c>
      <c r="GF53" s="99">
        <f>MASTER_DATA_ESCALATED!GF53/(GF$18*1000)</f>
        <v>0</v>
      </c>
      <c r="GG53" s="99">
        <f>MASTER_DATA_ESCALATED!GG53/(GG$18*1000)</f>
        <v>0</v>
      </c>
      <c r="GH53" s="99">
        <f>MASTER_DATA_ESCALATED!GH53/(GH$18*1000)</f>
        <v>0</v>
      </c>
      <c r="GI53" s="99">
        <f>MASTER_DATA_ESCALATED!GI53/(GI$18*1000)</f>
        <v>0</v>
      </c>
      <c r="GJ53" s="99">
        <f>MASTER_DATA_ESCALATED!GJ53/(GJ$18*1000)</f>
        <v>0</v>
      </c>
      <c r="GK53" s="99">
        <f>MASTER_DATA_ESCALATED!GK53/(GK$18*1000)</f>
        <v>0</v>
      </c>
      <c r="GL53" s="99">
        <f>MASTER_DATA_ESCALATED!GL53/(GL$18*1000)</f>
        <v>0</v>
      </c>
      <c r="GM53" s="99">
        <f>MASTER_DATA_ESCALATED!GM53/(GM$18*1000)</f>
        <v>0</v>
      </c>
      <c r="GN53" s="99">
        <f>MASTER_DATA_ESCALATED!GN53/(GN$18*1000)</f>
        <v>0</v>
      </c>
      <c r="GO53" s="99">
        <f>MASTER_DATA_ESCALATED!GO53/(GO$18*1000)</f>
        <v>0</v>
      </c>
      <c r="GP53" s="99">
        <f>MASTER_DATA_ESCALATED!GP53/(GP$18*1000)</f>
        <v>0</v>
      </c>
      <c r="GQ53" s="99">
        <f>MASTER_DATA_ESCALATED!GQ53/(GQ$18*1000)</f>
        <v>0</v>
      </c>
      <c r="GR53" s="99">
        <f>MASTER_DATA_ESCALATED!GR53/(GR$18*1000)</f>
        <v>0</v>
      </c>
      <c r="GS53" s="99">
        <f>MASTER_DATA_ESCALATED!GS53/(GS$18*1000)</f>
        <v>0</v>
      </c>
      <c r="GT53" s="99">
        <f>MASTER_DATA_ESCALATED!GT53/(GT$18*1000)</f>
        <v>0</v>
      </c>
      <c r="GU53" s="99">
        <f>MASTER_DATA_ESCALATED!GU53/(GU$18*1000)</f>
        <v>0</v>
      </c>
      <c r="GV53" s="99">
        <f>MASTER_DATA_ESCALATED!GV53/(GV$18*1000)</f>
        <v>0</v>
      </c>
      <c r="GW53" s="99" t="e">
        <f>MASTER_DATA_ESCALATED!#REF!/(GW$18*1000)</f>
        <v>#REF!</v>
      </c>
      <c r="GX53" s="99" t="e">
        <f>MASTER_DATA_ESCALATED!#REF!/(GX$18*1000)</f>
        <v>#REF!</v>
      </c>
      <c r="GY53" s="99" t="e">
        <f>MASTER_DATA_ESCALATED!#REF!/(GY$18*1000)</f>
        <v>#REF!</v>
      </c>
    </row>
    <row r="54" spans="2:207" s="27" customFormat="1" ht="14.25" hidden="1" outlineLevel="2" x14ac:dyDescent="0.25">
      <c r="B54" s="26">
        <f t="shared" si="1"/>
        <v>20</v>
      </c>
      <c r="C54" s="55">
        <f t="shared" si="0"/>
        <v>214.6</v>
      </c>
      <c r="D54" s="82"/>
      <c r="E54" s="57"/>
      <c r="F54" s="57"/>
      <c r="G54" s="83">
        <v>214.6</v>
      </c>
      <c r="H54" s="40" t="s">
        <v>55</v>
      </c>
      <c r="I54" s="99">
        <f>MASTER_DATA_ESCALATED!I54/(I$18*1000)</f>
        <v>0</v>
      </c>
      <c r="J54" s="99">
        <f>MASTER_DATA_ESCALATED!J54/(J$18*1000)</f>
        <v>0</v>
      </c>
      <c r="K54" s="99">
        <f>MASTER_DATA_ESCALATED!K54/(K$18*1000)</f>
        <v>0</v>
      </c>
      <c r="L54" s="99">
        <f>MASTER_DATA_ESCALATED!L54/(L$18*1000)</f>
        <v>0</v>
      </c>
      <c r="M54" s="99">
        <f>MASTER_DATA_ESCALATED!M54/(M$18*1000)</f>
        <v>0</v>
      </c>
      <c r="N54" s="99">
        <f>MASTER_DATA_ESCALATED!N54/(N$18*1000)</f>
        <v>0</v>
      </c>
      <c r="O54" s="99">
        <f>MASTER_DATA_ESCALATED!O54/(O$18*1000)</f>
        <v>0</v>
      </c>
      <c r="P54" s="99">
        <f>MASTER_DATA_ESCALATED!P54/(P$18*1000)</f>
        <v>0</v>
      </c>
      <c r="Q54" s="99">
        <f>MASTER_DATA_ESCALATED!Q54/(Q$18*1000)</f>
        <v>0</v>
      </c>
      <c r="R54" s="99">
        <f>MASTER_DATA_ESCALATED!R54/(R$18*1000)</f>
        <v>0</v>
      </c>
      <c r="S54" s="99">
        <f>MASTER_DATA_ESCALATED!S54/(S$18*1000)</f>
        <v>0</v>
      </c>
      <c r="T54" s="99">
        <f>MASTER_DATA_ESCALATED!T54/(T$18*1000)</f>
        <v>0</v>
      </c>
      <c r="U54" s="99">
        <f>MASTER_DATA_ESCALATED!U54/(U$18*1000)</f>
        <v>0</v>
      </c>
      <c r="V54" s="99">
        <f>MASTER_DATA_ESCALATED!V54/(V$18*1000)</f>
        <v>0</v>
      </c>
      <c r="W54" s="99">
        <f>MASTER_DATA_ESCALATED!W54/(W$18*1000)</f>
        <v>0</v>
      </c>
      <c r="X54" s="99">
        <f>MASTER_DATA_ESCALATED!X54/(X$18*1000)</f>
        <v>0</v>
      </c>
      <c r="Y54" s="99">
        <f>MASTER_DATA_ESCALATED!Y54/(Y$18*1000)</f>
        <v>0</v>
      </c>
      <c r="Z54" s="99">
        <f>MASTER_DATA_ESCALATED!Z54/(Z$18*1000)</f>
        <v>0</v>
      </c>
      <c r="AA54" s="99">
        <f>MASTER_DATA_ESCALATED!AA54/(AA$18*1000)</f>
        <v>0</v>
      </c>
      <c r="AB54" s="99">
        <f>MASTER_DATA_ESCALATED!AB54/(AB$18*1000)</f>
        <v>0</v>
      </c>
      <c r="AC54" s="99">
        <f>MASTER_DATA_ESCALATED!AC54/(AC$18*1000)</f>
        <v>0</v>
      </c>
      <c r="AD54" s="99">
        <f>MASTER_DATA_ESCALATED!AD54/(AD$18*1000)</f>
        <v>0</v>
      </c>
      <c r="AE54" s="99">
        <f>MASTER_DATA_ESCALATED!AE54/(AE$18*1000)</f>
        <v>0</v>
      </c>
      <c r="AF54" s="99">
        <f>MASTER_DATA_ESCALATED!AF54/(AF$18*1000)</f>
        <v>0</v>
      </c>
      <c r="AG54" s="99">
        <f>MASTER_DATA_ESCALATED!AG54/(AG$18*1000)</f>
        <v>0</v>
      </c>
      <c r="AH54" s="99">
        <f>MASTER_DATA_ESCALATED!AH54/(AH$18*1000)</f>
        <v>0</v>
      </c>
      <c r="AI54" s="99">
        <f>MASTER_DATA_ESCALATED!AI54/(AI$18*1000)</f>
        <v>0</v>
      </c>
      <c r="AJ54" s="99">
        <f>MASTER_DATA_ESCALATED!AJ54/(AJ$18*1000)</f>
        <v>0</v>
      </c>
      <c r="AK54" s="99">
        <f>MASTER_DATA_ESCALATED!AK54/(AK$18*1000)</f>
        <v>0</v>
      </c>
      <c r="AL54" s="99">
        <f>MASTER_DATA_ESCALATED!AL54/(AL$18*1000)</f>
        <v>0</v>
      </c>
      <c r="AM54" s="99">
        <f>MASTER_DATA_ESCALATED!AM54/(AM$18*1000)</f>
        <v>0</v>
      </c>
      <c r="AN54" s="99">
        <f>MASTER_DATA_ESCALATED!AN54/(AN$18*1000)</f>
        <v>0</v>
      </c>
      <c r="AO54" s="99">
        <f>MASTER_DATA_ESCALATED!AO54/(AO$18*1000)</f>
        <v>0</v>
      </c>
      <c r="AP54" s="99">
        <f>MASTER_DATA_ESCALATED!AP54/(AP$18*1000)</f>
        <v>0</v>
      </c>
      <c r="AQ54" s="99">
        <f>MASTER_DATA_ESCALATED!AQ54/(AQ$18*1000)</f>
        <v>0</v>
      </c>
      <c r="AR54" s="99">
        <f>MASTER_DATA_ESCALATED!AR54/(AR$18*1000)</f>
        <v>0</v>
      </c>
      <c r="AS54" s="99">
        <f>MASTER_DATA_ESCALATED!AS54/(AS$18*1000)</f>
        <v>0</v>
      </c>
      <c r="AT54" s="99">
        <f>MASTER_DATA_ESCALATED!AT54/(AT$18*1000)</f>
        <v>0</v>
      </c>
      <c r="AU54" s="99">
        <f>MASTER_DATA_ESCALATED!AU54/(AU$18*1000)</f>
        <v>0</v>
      </c>
      <c r="AV54" s="99">
        <f>MASTER_DATA_ESCALATED!AV54/(AV$18*1000)</f>
        <v>0</v>
      </c>
      <c r="AW54" s="99">
        <f>MASTER_DATA_ESCALATED!AW54/(AW$18*1000)</f>
        <v>0</v>
      </c>
      <c r="AX54" s="99">
        <f>MASTER_DATA_ESCALATED!AX54/(AX$18*1000)</f>
        <v>0</v>
      </c>
      <c r="AY54" s="99">
        <f>MASTER_DATA_ESCALATED!AY54/(AY$18*1000)</f>
        <v>0</v>
      </c>
      <c r="AZ54" s="99">
        <f>MASTER_DATA_ESCALATED!AZ54/(AZ$18*1000)</f>
        <v>0</v>
      </c>
      <c r="BA54" s="99">
        <f>MASTER_DATA_ESCALATED!BA54/(BA$18*1000)</f>
        <v>0</v>
      </c>
      <c r="BB54" s="99">
        <f>MASTER_DATA_ESCALATED!BB54/(BB$18*1000)</f>
        <v>0</v>
      </c>
      <c r="BC54" s="99">
        <f>MASTER_DATA_ESCALATED!BC54/(BC$18*1000)</f>
        <v>0</v>
      </c>
      <c r="BD54" s="99">
        <f>MASTER_DATA_ESCALATED!BD54/(BD$18*1000)</f>
        <v>0</v>
      </c>
      <c r="BE54" s="99">
        <f>MASTER_DATA_ESCALATED!BE54/(BE$18*1000)</f>
        <v>0</v>
      </c>
      <c r="BF54" s="99">
        <f>MASTER_DATA_ESCALATED!BF54/(BF$18*1000)</f>
        <v>0</v>
      </c>
      <c r="BG54" s="99">
        <f>MASTER_DATA_ESCALATED!BG54/(BG$18*1000)</f>
        <v>0</v>
      </c>
      <c r="BH54" s="99">
        <f>MASTER_DATA_ESCALATED!BH54/(BH$18*1000)</f>
        <v>0</v>
      </c>
      <c r="BI54" s="99">
        <f>MASTER_DATA_ESCALATED!BI54/(BI$18*1000)</f>
        <v>0</v>
      </c>
      <c r="BJ54" s="99">
        <f>MASTER_DATA_ESCALATED!BJ54/(BJ$18*1000)</f>
        <v>0</v>
      </c>
      <c r="BK54" s="99">
        <f>MASTER_DATA_ESCALATED!BK54/(BK$18*1000)</f>
        <v>0</v>
      </c>
      <c r="BL54" s="99">
        <f>MASTER_DATA_ESCALATED!BL54/(BL$18*1000)</f>
        <v>0</v>
      </c>
      <c r="BM54" s="99">
        <f>MASTER_DATA_ESCALATED!BM54/(BM$18*1000)</f>
        <v>0</v>
      </c>
      <c r="BN54" s="99">
        <f>MASTER_DATA_ESCALATED!BN54/(BN$18*1000)</f>
        <v>0</v>
      </c>
      <c r="BO54" s="99">
        <f>MASTER_DATA_ESCALATED!BO54/(BO$18*1000)</f>
        <v>0</v>
      </c>
      <c r="BP54" s="99">
        <f>MASTER_DATA_ESCALATED!BP54/(BP$18*1000)</f>
        <v>2.007840881752716</v>
      </c>
      <c r="BQ54" s="99">
        <f>MASTER_DATA_ESCALATED!BQ54/(BQ$18*1000)</f>
        <v>0</v>
      </c>
      <c r="BR54" s="99">
        <f>MASTER_DATA_ESCALATED!BR54/(BR$18*1000)</f>
        <v>0</v>
      </c>
      <c r="BS54" s="99">
        <f>MASTER_DATA_ESCALATED!BS54/(BS$18*1000)</f>
        <v>0</v>
      </c>
      <c r="BT54" s="99">
        <f>MASTER_DATA_ESCALATED!BT54/(BT$18*1000)</f>
        <v>1.4948519174169461</v>
      </c>
      <c r="BU54" s="99">
        <f>MASTER_DATA_ESCALATED!BU54/(BU$18*1000)</f>
        <v>0</v>
      </c>
      <c r="BV54" s="99">
        <f>MASTER_DATA_ESCALATED!BV54/(BV$18*1000)</f>
        <v>0</v>
      </c>
      <c r="BW54" s="99">
        <f>MASTER_DATA_ESCALATED!BW54/(BW$18*1000)</f>
        <v>0</v>
      </c>
      <c r="BX54" s="99">
        <f>MASTER_DATA_ESCALATED!BX54/(BX$18*1000)</f>
        <v>1.9810102102475509</v>
      </c>
      <c r="BY54" s="99">
        <f>MASTER_DATA_ESCALATED!BY54/(BY$18*1000)</f>
        <v>0</v>
      </c>
      <c r="BZ54" s="99">
        <f>MASTER_DATA_ESCALATED!BZ54/(BZ$18*1000)</f>
        <v>0</v>
      </c>
      <c r="CA54" s="99">
        <f>MASTER_DATA_ESCALATED!CA54/(CA$18*1000)</f>
        <v>0</v>
      </c>
      <c r="CB54" s="99">
        <f>MASTER_DATA_ESCALATED!CB54/(CB$18*1000)</f>
        <v>1.4518443490544914</v>
      </c>
      <c r="CC54" s="99">
        <f>MASTER_DATA_ESCALATED!CC54/(CC$18*1000)</f>
        <v>0</v>
      </c>
      <c r="CD54" s="99">
        <f>MASTER_DATA_ESCALATED!CD54/(CD$18*1000)</f>
        <v>0</v>
      </c>
      <c r="CE54" s="99">
        <f>MASTER_DATA_ESCALATED!CE54/(CE$18*1000)</f>
        <v>0</v>
      </c>
      <c r="CF54" s="99">
        <f>MASTER_DATA_ESCALATED!CF54/(CF$18*1000)</f>
        <v>0</v>
      </c>
      <c r="CG54" s="99">
        <f>MASTER_DATA_ESCALATED!CG54/(CG$18*1000)</f>
        <v>0</v>
      </c>
      <c r="CH54" s="99">
        <f>MASTER_DATA_ESCALATED!CH54/(CH$18*1000)</f>
        <v>0</v>
      </c>
      <c r="CI54" s="99">
        <f>MASTER_DATA_ESCALATED!CI54/(CI$18*1000)</f>
        <v>0</v>
      </c>
      <c r="CJ54" s="99">
        <f>MASTER_DATA_ESCALATED!CJ54/(CJ$18*1000)</f>
        <v>0</v>
      </c>
      <c r="CK54" s="99">
        <f>MASTER_DATA_ESCALATED!CK54/(CK$18*1000)</f>
        <v>0</v>
      </c>
      <c r="CL54" s="99">
        <f>MASTER_DATA_ESCALATED!CL54/(CL$18*1000)</f>
        <v>0</v>
      </c>
      <c r="CM54" s="99">
        <f>MASTER_DATA_ESCALATED!CM54/(CM$18*1000)</f>
        <v>0</v>
      </c>
      <c r="CN54" s="99">
        <f>MASTER_DATA_ESCALATED!CN54/(CN$18*1000)</f>
        <v>0</v>
      </c>
      <c r="CO54" s="99">
        <f>MASTER_DATA_ESCALATED!CO54/(CO$18*1000)</f>
        <v>0</v>
      </c>
      <c r="CP54" s="99">
        <f>MASTER_DATA_ESCALATED!CP54/(CP$18*1000)</f>
        <v>0</v>
      </c>
      <c r="CQ54" s="99">
        <f>MASTER_DATA_ESCALATED!CQ54/(CQ$18*1000)</f>
        <v>0</v>
      </c>
      <c r="CR54" s="99">
        <f>MASTER_DATA_ESCALATED!CR54/(CR$18*1000)</f>
        <v>0</v>
      </c>
      <c r="CS54" s="99">
        <f>MASTER_DATA_ESCALATED!CS54/(CS$18*1000)</f>
        <v>0</v>
      </c>
      <c r="CT54" s="99">
        <f>MASTER_DATA_ESCALATED!CT54/(CT$18*1000)</f>
        <v>0</v>
      </c>
      <c r="CU54" s="99">
        <f>MASTER_DATA_ESCALATED!CU54/(CU$18*1000)</f>
        <v>0</v>
      </c>
      <c r="CV54" s="99">
        <f>MASTER_DATA_ESCALATED!CV54/(CV$18*1000)</f>
        <v>1.2463267595790652</v>
      </c>
      <c r="CW54" s="99">
        <f>MASTER_DATA_ESCALATED!CW54/(CW$18*1000)</f>
        <v>0</v>
      </c>
      <c r="CX54" s="99">
        <f>MASTER_DATA_ESCALATED!CX54/(CX$18*1000)</f>
        <v>0</v>
      </c>
      <c r="CY54" s="99">
        <f>MASTER_DATA_ESCALATED!CY54/(CY$18*1000)</f>
        <v>0</v>
      </c>
      <c r="CZ54" s="99">
        <f>MASTER_DATA_ESCALATED!CZ54/(CZ$18*1000)</f>
        <v>0</v>
      </c>
      <c r="DA54" s="99" t="e">
        <f>MASTER_DATA_ESCALATED!DA54/(DA$18*1000)</f>
        <v>#DIV/0!</v>
      </c>
      <c r="DB54" s="99" t="e">
        <f>MASTER_DATA_ESCALATED!DB54/(DB$18*1000)</f>
        <v>#DIV/0!</v>
      </c>
      <c r="DC54" s="99" t="e">
        <f>MASTER_DATA_ESCALATED!DC54/(DC$18*1000)</f>
        <v>#DIV/0!</v>
      </c>
      <c r="DD54" s="99" t="e">
        <f>MASTER_DATA_ESCALATED!DD54/(DD$18*1000)</f>
        <v>#N/A</v>
      </c>
      <c r="DE54" s="99">
        <f>MASTER_DATA_ESCALATED!DE54/(DE$18*1000)</f>
        <v>0</v>
      </c>
      <c r="DF54" s="99">
        <f>MASTER_DATA_ESCALATED!DF54/(DF$18*1000)</f>
        <v>0</v>
      </c>
      <c r="DG54" s="99">
        <f>MASTER_DATA_ESCALATED!DG54/(DG$18*1000)</f>
        <v>0</v>
      </c>
      <c r="DH54" s="99">
        <f>MASTER_DATA_ESCALATED!DH54/(DH$18*1000)</f>
        <v>0</v>
      </c>
      <c r="DI54" s="99">
        <f>MASTER_DATA_ESCALATED!DI54/(DI$18*1000)</f>
        <v>0</v>
      </c>
      <c r="DJ54" s="99">
        <f>MASTER_DATA_ESCALATED!DJ54/(DJ$18*1000)</f>
        <v>0</v>
      </c>
      <c r="DK54" s="99">
        <f>MASTER_DATA_ESCALATED!DK54/(DK$18*1000)</f>
        <v>0</v>
      </c>
      <c r="DL54" s="99">
        <f>MASTER_DATA_ESCALATED!DL54/(DL$18*1000)</f>
        <v>0</v>
      </c>
      <c r="DM54" s="99">
        <f>MASTER_DATA_ESCALATED!DM54/(DM$18*1000)</f>
        <v>0</v>
      </c>
      <c r="DN54" s="99">
        <f>MASTER_DATA_ESCALATED!DN54/(DN$18*1000)</f>
        <v>0</v>
      </c>
      <c r="DO54" s="99">
        <f>MASTER_DATA_ESCALATED!DO54/(DO$18*1000)</f>
        <v>0</v>
      </c>
      <c r="DP54" s="99">
        <f>MASTER_DATA_ESCALATED!DP54/(DP$18*1000)</f>
        <v>0</v>
      </c>
      <c r="DQ54" s="99">
        <f>MASTER_DATA_ESCALATED!DQ54/(DQ$18*1000)</f>
        <v>0</v>
      </c>
      <c r="DR54" s="99">
        <f>MASTER_DATA_ESCALATED!DR54/(DR$18*1000)</f>
        <v>0</v>
      </c>
      <c r="DS54" s="99">
        <f>MASTER_DATA_ESCALATED!DS54/(DS$18*1000)</f>
        <v>0</v>
      </c>
      <c r="DT54" s="99">
        <f>MASTER_DATA_ESCALATED!DT54/(DT$18*1000)</f>
        <v>0</v>
      </c>
      <c r="DU54" s="99">
        <f>MASTER_DATA_ESCALATED!DU54/(DU$18*1000)</f>
        <v>0</v>
      </c>
      <c r="DV54" s="99">
        <f>MASTER_DATA_ESCALATED!DV54/(DV$18*1000)</f>
        <v>0</v>
      </c>
      <c r="DW54" s="99">
        <f>MASTER_DATA_ESCALATED!DW54/(DW$18*1000)</f>
        <v>0</v>
      </c>
      <c r="DX54" s="99">
        <f>MASTER_DATA_ESCALATED!DX54/(DX$18*1000)</f>
        <v>0</v>
      </c>
      <c r="DY54" s="99">
        <f>MASTER_DATA_ESCALATED!DY54/(DY$18*1000)</f>
        <v>0</v>
      </c>
      <c r="DZ54" s="99">
        <f>MASTER_DATA_ESCALATED!DZ54/(DZ$18*1000)</f>
        <v>0</v>
      </c>
      <c r="EA54" s="99">
        <f>MASTER_DATA_ESCALATED!EA54/(EA$18*1000)</f>
        <v>0</v>
      </c>
      <c r="EB54" s="99">
        <f>MASTER_DATA_ESCALATED!EB54/(EB$18*1000)</f>
        <v>0</v>
      </c>
      <c r="EC54" s="99" t="e">
        <f>MASTER_DATA_ESCALATED!EC54/(EC$18*1000)</f>
        <v>#DIV/0!</v>
      </c>
      <c r="ED54" s="99" t="e">
        <f>MASTER_DATA_ESCALATED!ED54/(ED$18*1000)</f>
        <v>#DIV/0!</v>
      </c>
      <c r="EE54" s="99" t="e">
        <f>MASTER_DATA_ESCALATED!EE54/(EE$18*1000)</f>
        <v>#DIV/0!</v>
      </c>
      <c r="EF54" s="99" t="e">
        <f>MASTER_DATA_ESCALATED!EF54/(EF$18*1000)</f>
        <v>#VALUE!</v>
      </c>
      <c r="EG54" s="99">
        <f>MASTER_DATA_ESCALATED!EG54/(EG$18*1000)</f>
        <v>0</v>
      </c>
      <c r="EH54" s="99">
        <f>MASTER_DATA_ESCALATED!EH54/(EH$18*1000)</f>
        <v>0</v>
      </c>
      <c r="EI54" s="99">
        <f>MASTER_DATA_ESCALATED!EI54/(EI$18*1000)</f>
        <v>0</v>
      </c>
      <c r="EJ54" s="99">
        <f>MASTER_DATA_ESCALATED!EJ54/(EJ$18*1000)</f>
        <v>0</v>
      </c>
      <c r="EK54" s="99">
        <f>MASTER_DATA_ESCALATED!EK54/(EK$18*1000)</f>
        <v>0</v>
      </c>
      <c r="EL54" s="99">
        <f>MASTER_DATA_ESCALATED!EL54/(EL$18*1000)</f>
        <v>0</v>
      </c>
      <c r="EM54" s="99">
        <f>MASTER_DATA_ESCALATED!EM54/(EM$18*1000)</f>
        <v>0</v>
      </c>
      <c r="EN54" s="99">
        <f>MASTER_DATA_ESCALATED!EN54/(EN$18*1000)</f>
        <v>0</v>
      </c>
      <c r="EO54" s="99">
        <f>MASTER_DATA_ESCALATED!EO54/(EO$18*1000)</f>
        <v>0</v>
      </c>
      <c r="EP54" s="99">
        <f>MASTER_DATA_ESCALATED!EP54/(EP$18*1000)</f>
        <v>0</v>
      </c>
      <c r="EQ54" s="99">
        <f>MASTER_DATA_ESCALATED!EQ54/(EQ$18*1000)</f>
        <v>0</v>
      </c>
      <c r="ER54" s="99">
        <f>MASTER_DATA_ESCALATED!ER54/(ER$18*1000)</f>
        <v>1.2923740850366694</v>
      </c>
      <c r="ES54" s="99">
        <f>MASTER_DATA_ESCALATED!ES54/(ES$18*1000)</f>
        <v>0</v>
      </c>
      <c r="ET54" s="99">
        <f>MASTER_DATA_ESCALATED!ET54/(ET$18*1000)</f>
        <v>0</v>
      </c>
      <c r="EU54" s="99">
        <f>MASTER_DATA_ESCALATED!EU54/(EU$18*1000)</f>
        <v>0</v>
      </c>
      <c r="EV54" s="99">
        <f>MASTER_DATA_ESCALATED!EV54/(EV$18*1000)</f>
        <v>1.2923740850366694</v>
      </c>
      <c r="EW54" s="99">
        <f>MASTER_DATA_ESCALATED!EW54/(EW$18*1000)</f>
        <v>0</v>
      </c>
      <c r="EX54" s="99">
        <f>MASTER_DATA_ESCALATED!EX54/(EX$18*1000)</f>
        <v>0</v>
      </c>
      <c r="EY54" s="99">
        <f>MASTER_DATA_ESCALATED!EY54/(EY$18*1000)</f>
        <v>0</v>
      </c>
      <c r="EZ54" s="99">
        <f>MASTER_DATA_ESCALATED!EZ54/(EZ$18*1000)</f>
        <v>0</v>
      </c>
      <c r="FA54" s="99">
        <f>MASTER_DATA_ESCALATED!FA54/(FA$18*1000)</f>
        <v>0</v>
      </c>
      <c r="FB54" s="99">
        <f>MASTER_DATA_ESCALATED!FB54/(FB$18*1000)</f>
        <v>0</v>
      </c>
      <c r="FC54" s="99">
        <f>MASTER_DATA_ESCALATED!FC54/(FC$18*1000)</f>
        <v>0</v>
      </c>
      <c r="FD54" s="99">
        <f>MASTER_DATA_ESCALATED!FD54/(FD$18*1000)</f>
        <v>0</v>
      </c>
      <c r="FE54" s="99">
        <f>MASTER_DATA_ESCALATED!FE54/(FE$18*1000)</f>
        <v>0</v>
      </c>
      <c r="FF54" s="99">
        <f>MASTER_DATA_ESCALATED!FF54/(FF$18*1000)</f>
        <v>0</v>
      </c>
      <c r="FG54" s="99">
        <f>MASTER_DATA_ESCALATED!FG54/(FG$18*1000)</f>
        <v>0</v>
      </c>
      <c r="FH54" s="99">
        <f>MASTER_DATA_ESCALATED!FH54/(FH$18*1000)</f>
        <v>0</v>
      </c>
      <c r="FI54" s="99">
        <f>MASTER_DATA_ESCALATED!FI54/(FI$18*1000)</f>
        <v>0</v>
      </c>
      <c r="FJ54" s="99">
        <f>MASTER_DATA_ESCALATED!FJ54/(FJ$18*1000)</f>
        <v>0</v>
      </c>
      <c r="FK54" s="99">
        <f>MASTER_DATA_ESCALATED!FK54/(FK$18*1000)</f>
        <v>0</v>
      </c>
      <c r="FL54" s="99">
        <f>MASTER_DATA_ESCALATED!FL54/(FL$18*1000)</f>
        <v>0</v>
      </c>
      <c r="FM54" s="99">
        <f>MASTER_DATA_ESCALATED!FM54/(FM$18*1000)</f>
        <v>0</v>
      </c>
      <c r="FN54" s="99">
        <f>MASTER_DATA_ESCALATED!FN54/(FN$18*1000)</f>
        <v>0</v>
      </c>
      <c r="FO54" s="99">
        <f>MASTER_DATA_ESCALATED!FO54/(FO$18*1000)</f>
        <v>0</v>
      </c>
      <c r="FP54" s="99">
        <f>MASTER_DATA_ESCALATED!FP54/(FP$18*1000)</f>
        <v>0</v>
      </c>
      <c r="FQ54" s="99">
        <f>MASTER_DATA_ESCALATED!FQ54/(FQ$18*1000)</f>
        <v>0</v>
      </c>
      <c r="FR54" s="99">
        <f>MASTER_DATA_ESCALATED!FR54/(FR$18*1000)</f>
        <v>0</v>
      </c>
      <c r="FS54" s="99">
        <f>MASTER_DATA_ESCALATED!FS54/(FS$18*1000)</f>
        <v>0</v>
      </c>
      <c r="FT54" s="99">
        <f>MASTER_DATA_ESCALATED!FT54/(FT$18*1000)</f>
        <v>0</v>
      </c>
      <c r="FU54" s="99">
        <f>MASTER_DATA_ESCALATED!FU54/(FU$18*1000)</f>
        <v>0</v>
      </c>
      <c r="FV54" s="99">
        <f>MASTER_DATA_ESCALATED!FV54/(FV$18*1000)</f>
        <v>0</v>
      </c>
      <c r="FW54" s="99">
        <f>MASTER_DATA_ESCALATED!FW54/(FW$18*1000)</f>
        <v>0</v>
      </c>
      <c r="FX54" s="99">
        <f>MASTER_DATA_ESCALATED!FX54/(FX$18*1000)</f>
        <v>0</v>
      </c>
      <c r="FY54" s="99">
        <f>MASTER_DATA_ESCALATED!FY54/(FY$18*1000)</f>
        <v>0</v>
      </c>
      <c r="FZ54" s="99">
        <f>MASTER_DATA_ESCALATED!FZ54/(FZ$18*1000)</f>
        <v>0</v>
      </c>
      <c r="GA54" s="99">
        <f>MASTER_DATA_ESCALATED!GA54/(GA$18*1000)</f>
        <v>0</v>
      </c>
      <c r="GB54" s="99">
        <f>MASTER_DATA_ESCALATED!GB54/(GB$18*1000)</f>
        <v>0</v>
      </c>
      <c r="GC54" s="99">
        <f>MASTER_DATA_ESCALATED!GC54/(GC$18*1000)</f>
        <v>0</v>
      </c>
      <c r="GD54" s="99">
        <f>MASTER_DATA_ESCALATED!GD54/(GD$18*1000)</f>
        <v>0</v>
      </c>
      <c r="GE54" s="99">
        <f>MASTER_DATA_ESCALATED!GE54/(GE$18*1000)</f>
        <v>0</v>
      </c>
      <c r="GF54" s="99">
        <f>MASTER_DATA_ESCALATED!GF54/(GF$18*1000)</f>
        <v>0</v>
      </c>
      <c r="GG54" s="99">
        <f>MASTER_DATA_ESCALATED!GG54/(GG$18*1000)</f>
        <v>0</v>
      </c>
      <c r="GH54" s="99">
        <f>MASTER_DATA_ESCALATED!GH54/(GH$18*1000)</f>
        <v>0</v>
      </c>
      <c r="GI54" s="99">
        <f>MASTER_DATA_ESCALATED!GI54/(GI$18*1000)</f>
        <v>0</v>
      </c>
      <c r="GJ54" s="99">
        <f>MASTER_DATA_ESCALATED!GJ54/(GJ$18*1000)</f>
        <v>0</v>
      </c>
      <c r="GK54" s="99">
        <f>MASTER_DATA_ESCALATED!GK54/(GK$18*1000)</f>
        <v>0</v>
      </c>
      <c r="GL54" s="99">
        <f>MASTER_DATA_ESCALATED!GL54/(GL$18*1000)</f>
        <v>0</v>
      </c>
      <c r="GM54" s="99">
        <f>MASTER_DATA_ESCALATED!GM54/(GM$18*1000)</f>
        <v>0</v>
      </c>
      <c r="GN54" s="99">
        <f>MASTER_DATA_ESCALATED!GN54/(GN$18*1000)</f>
        <v>0</v>
      </c>
      <c r="GO54" s="99">
        <f>MASTER_DATA_ESCALATED!GO54/(GO$18*1000)</f>
        <v>0</v>
      </c>
      <c r="GP54" s="99">
        <f>MASTER_DATA_ESCALATED!GP54/(GP$18*1000)</f>
        <v>0</v>
      </c>
      <c r="GQ54" s="99">
        <f>MASTER_DATA_ESCALATED!GQ54/(GQ$18*1000)</f>
        <v>0</v>
      </c>
      <c r="GR54" s="99">
        <f>MASTER_DATA_ESCALATED!GR54/(GR$18*1000)</f>
        <v>0</v>
      </c>
      <c r="GS54" s="99">
        <f>MASTER_DATA_ESCALATED!GS54/(GS$18*1000)</f>
        <v>0</v>
      </c>
      <c r="GT54" s="99">
        <f>MASTER_DATA_ESCALATED!GT54/(GT$18*1000)</f>
        <v>0</v>
      </c>
      <c r="GU54" s="99">
        <f>MASTER_DATA_ESCALATED!GU54/(GU$18*1000)</f>
        <v>0</v>
      </c>
      <c r="GV54" s="99">
        <f>MASTER_DATA_ESCALATED!GV54/(GV$18*1000)</f>
        <v>0</v>
      </c>
      <c r="GW54" s="99" t="e">
        <f>MASTER_DATA_ESCALATED!#REF!/(GW$18*1000)</f>
        <v>#REF!</v>
      </c>
      <c r="GX54" s="99" t="e">
        <f>MASTER_DATA_ESCALATED!#REF!/(GX$18*1000)</f>
        <v>#REF!</v>
      </c>
      <c r="GY54" s="99" t="e">
        <f>MASTER_DATA_ESCALATED!#REF!/(GY$18*1000)</f>
        <v>#REF!</v>
      </c>
    </row>
    <row r="55" spans="2:207" s="27" customFormat="1" ht="14.25" hidden="1" outlineLevel="2" x14ac:dyDescent="0.25">
      <c r="B55" s="26">
        <f t="shared" si="1"/>
        <v>20</v>
      </c>
      <c r="C55" s="55">
        <f t="shared" si="0"/>
        <v>214.7</v>
      </c>
      <c r="D55" s="82"/>
      <c r="E55" s="57"/>
      <c r="F55" s="57"/>
      <c r="G55" s="83">
        <v>214.7</v>
      </c>
      <c r="H55" s="40" t="s">
        <v>49</v>
      </c>
      <c r="I55" s="99">
        <f>MASTER_DATA_ESCALATED!I55/(I$18*1000)</f>
        <v>0</v>
      </c>
      <c r="J55" s="99">
        <f>MASTER_DATA_ESCALATED!J55/(J$18*1000)</f>
        <v>0</v>
      </c>
      <c r="K55" s="99">
        <f>MASTER_DATA_ESCALATED!K55/(K$18*1000)</f>
        <v>0</v>
      </c>
      <c r="L55" s="99">
        <f>MASTER_DATA_ESCALATED!L55/(L$18*1000)</f>
        <v>0</v>
      </c>
      <c r="M55" s="99">
        <f>MASTER_DATA_ESCALATED!M55/(M$18*1000)</f>
        <v>0</v>
      </c>
      <c r="N55" s="99">
        <f>MASTER_DATA_ESCALATED!N55/(N$18*1000)</f>
        <v>0</v>
      </c>
      <c r="O55" s="99">
        <f>MASTER_DATA_ESCALATED!O55/(O$18*1000)</f>
        <v>0</v>
      </c>
      <c r="P55" s="99">
        <f>MASTER_DATA_ESCALATED!P55/(P$18*1000)</f>
        <v>0</v>
      </c>
      <c r="Q55" s="99">
        <f>MASTER_DATA_ESCALATED!Q55/(Q$18*1000)</f>
        <v>0</v>
      </c>
      <c r="R55" s="99">
        <f>MASTER_DATA_ESCALATED!R55/(R$18*1000)</f>
        <v>0</v>
      </c>
      <c r="S55" s="99">
        <f>MASTER_DATA_ESCALATED!S55/(S$18*1000)</f>
        <v>0</v>
      </c>
      <c r="T55" s="99">
        <f>MASTER_DATA_ESCALATED!T55/(T$18*1000)</f>
        <v>0</v>
      </c>
      <c r="U55" s="99">
        <f>MASTER_DATA_ESCALATED!U55/(U$18*1000)</f>
        <v>0</v>
      </c>
      <c r="V55" s="99">
        <f>MASTER_DATA_ESCALATED!V55/(V$18*1000)</f>
        <v>0</v>
      </c>
      <c r="W55" s="99">
        <f>MASTER_DATA_ESCALATED!W55/(W$18*1000)</f>
        <v>0</v>
      </c>
      <c r="X55" s="99">
        <f>MASTER_DATA_ESCALATED!X55/(X$18*1000)</f>
        <v>0</v>
      </c>
      <c r="Y55" s="99">
        <f>MASTER_DATA_ESCALATED!Y55/(Y$18*1000)</f>
        <v>0</v>
      </c>
      <c r="Z55" s="99">
        <f>MASTER_DATA_ESCALATED!Z55/(Z$18*1000)</f>
        <v>0</v>
      </c>
      <c r="AA55" s="99">
        <f>MASTER_DATA_ESCALATED!AA55/(AA$18*1000)</f>
        <v>0</v>
      </c>
      <c r="AB55" s="99">
        <f>MASTER_DATA_ESCALATED!AB55/(AB$18*1000)</f>
        <v>0</v>
      </c>
      <c r="AC55" s="99">
        <f>MASTER_DATA_ESCALATED!AC55/(AC$18*1000)</f>
        <v>0</v>
      </c>
      <c r="AD55" s="99">
        <f>MASTER_DATA_ESCALATED!AD55/(AD$18*1000)</f>
        <v>0</v>
      </c>
      <c r="AE55" s="99">
        <f>MASTER_DATA_ESCALATED!AE55/(AE$18*1000)</f>
        <v>0</v>
      </c>
      <c r="AF55" s="99">
        <f>MASTER_DATA_ESCALATED!AF55/(AF$18*1000)</f>
        <v>0</v>
      </c>
      <c r="AG55" s="99">
        <f>MASTER_DATA_ESCALATED!AG55/(AG$18*1000)</f>
        <v>0</v>
      </c>
      <c r="AH55" s="99">
        <f>MASTER_DATA_ESCALATED!AH55/(AH$18*1000)</f>
        <v>0</v>
      </c>
      <c r="AI55" s="99">
        <f>MASTER_DATA_ESCALATED!AI55/(AI$18*1000)</f>
        <v>0</v>
      </c>
      <c r="AJ55" s="99">
        <f>MASTER_DATA_ESCALATED!AJ55/(AJ$18*1000)</f>
        <v>0</v>
      </c>
      <c r="AK55" s="99">
        <f>MASTER_DATA_ESCALATED!AK55/(AK$18*1000)</f>
        <v>0</v>
      </c>
      <c r="AL55" s="99">
        <f>MASTER_DATA_ESCALATED!AL55/(AL$18*1000)</f>
        <v>0</v>
      </c>
      <c r="AM55" s="99">
        <f>MASTER_DATA_ESCALATED!AM55/(AM$18*1000)</f>
        <v>0</v>
      </c>
      <c r="AN55" s="99">
        <f>MASTER_DATA_ESCALATED!AN55/(AN$18*1000)</f>
        <v>0</v>
      </c>
      <c r="AO55" s="99">
        <f>MASTER_DATA_ESCALATED!AO55/(AO$18*1000)</f>
        <v>0</v>
      </c>
      <c r="AP55" s="99">
        <f>MASTER_DATA_ESCALATED!AP55/(AP$18*1000)</f>
        <v>0</v>
      </c>
      <c r="AQ55" s="99">
        <f>MASTER_DATA_ESCALATED!AQ55/(AQ$18*1000)</f>
        <v>0</v>
      </c>
      <c r="AR55" s="99">
        <f>MASTER_DATA_ESCALATED!AR55/(AR$18*1000)</f>
        <v>0</v>
      </c>
      <c r="AS55" s="99">
        <f>MASTER_DATA_ESCALATED!AS55/(AS$18*1000)</f>
        <v>0</v>
      </c>
      <c r="AT55" s="99">
        <f>MASTER_DATA_ESCALATED!AT55/(AT$18*1000)</f>
        <v>0</v>
      </c>
      <c r="AU55" s="99">
        <f>MASTER_DATA_ESCALATED!AU55/(AU$18*1000)</f>
        <v>0</v>
      </c>
      <c r="AV55" s="99">
        <f>MASTER_DATA_ESCALATED!AV55/(AV$18*1000)</f>
        <v>0</v>
      </c>
      <c r="AW55" s="99">
        <f>MASTER_DATA_ESCALATED!AW55/(AW$18*1000)</f>
        <v>0</v>
      </c>
      <c r="AX55" s="99">
        <f>MASTER_DATA_ESCALATED!AX55/(AX$18*1000)</f>
        <v>0</v>
      </c>
      <c r="AY55" s="99">
        <f>MASTER_DATA_ESCALATED!AY55/(AY$18*1000)</f>
        <v>0</v>
      </c>
      <c r="AZ55" s="99">
        <f>MASTER_DATA_ESCALATED!AZ55/(AZ$18*1000)</f>
        <v>0</v>
      </c>
      <c r="BA55" s="99">
        <f>MASTER_DATA_ESCALATED!BA55/(BA$18*1000)</f>
        <v>0</v>
      </c>
      <c r="BB55" s="99">
        <f>MASTER_DATA_ESCALATED!BB55/(BB$18*1000)</f>
        <v>0</v>
      </c>
      <c r="BC55" s="99">
        <f>MASTER_DATA_ESCALATED!BC55/(BC$18*1000)</f>
        <v>0</v>
      </c>
      <c r="BD55" s="99">
        <f>MASTER_DATA_ESCALATED!BD55/(BD$18*1000)</f>
        <v>0</v>
      </c>
      <c r="BE55" s="99">
        <f>MASTER_DATA_ESCALATED!BE55/(BE$18*1000)</f>
        <v>0</v>
      </c>
      <c r="BF55" s="99">
        <f>MASTER_DATA_ESCALATED!BF55/(BF$18*1000)</f>
        <v>0</v>
      </c>
      <c r="BG55" s="99">
        <f>MASTER_DATA_ESCALATED!BG55/(BG$18*1000)</f>
        <v>0</v>
      </c>
      <c r="BH55" s="99">
        <f>MASTER_DATA_ESCALATED!BH55/(BH$18*1000)</f>
        <v>0</v>
      </c>
      <c r="BI55" s="99">
        <f>MASTER_DATA_ESCALATED!BI55/(BI$18*1000)</f>
        <v>0</v>
      </c>
      <c r="BJ55" s="99">
        <f>MASTER_DATA_ESCALATED!BJ55/(BJ$18*1000)</f>
        <v>0</v>
      </c>
      <c r="BK55" s="99">
        <f>MASTER_DATA_ESCALATED!BK55/(BK$18*1000)</f>
        <v>0</v>
      </c>
      <c r="BL55" s="99">
        <f>MASTER_DATA_ESCALATED!BL55/(BL$18*1000)</f>
        <v>0</v>
      </c>
      <c r="BM55" s="99">
        <f>MASTER_DATA_ESCALATED!BM55/(BM$18*1000)</f>
        <v>0</v>
      </c>
      <c r="BN55" s="99">
        <f>MASTER_DATA_ESCALATED!BN55/(BN$18*1000)</f>
        <v>0</v>
      </c>
      <c r="BO55" s="99">
        <f>MASTER_DATA_ESCALATED!BO55/(BO$18*1000)</f>
        <v>0</v>
      </c>
      <c r="BP55" s="99">
        <f>MASTER_DATA_ESCALATED!BP55/(BP$18*1000)</f>
        <v>0</v>
      </c>
      <c r="BQ55" s="99">
        <f>MASTER_DATA_ESCALATED!BQ55/(BQ$18*1000)</f>
        <v>0</v>
      </c>
      <c r="BR55" s="99">
        <f>MASTER_DATA_ESCALATED!BR55/(BR$18*1000)</f>
        <v>0</v>
      </c>
      <c r="BS55" s="99">
        <f>MASTER_DATA_ESCALATED!BS55/(BS$18*1000)</f>
        <v>0</v>
      </c>
      <c r="BT55" s="99">
        <f>MASTER_DATA_ESCALATED!BT55/(BT$18*1000)</f>
        <v>0</v>
      </c>
      <c r="BU55" s="99">
        <f>MASTER_DATA_ESCALATED!BU55/(BU$18*1000)</f>
        <v>0</v>
      </c>
      <c r="BV55" s="99">
        <f>MASTER_DATA_ESCALATED!BV55/(BV$18*1000)</f>
        <v>0</v>
      </c>
      <c r="BW55" s="99">
        <f>MASTER_DATA_ESCALATED!BW55/(BW$18*1000)</f>
        <v>0</v>
      </c>
      <c r="BX55" s="99">
        <f>MASTER_DATA_ESCALATED!BX55/(BX$18*1000)</f>
        <v>0</v>
      </c>
      <c r="BY55" s="99">
        <f>MASTER_DATA_ESCALATED!BY55/(BY$18*1000)</f>
        <v>0</v>
      </c>
      <c r="BZ55" s="99">
        <f>MASTER_DATA_ESCALATED!BZ55/(BZ$18*1000)</f>
        <v>0</v>
      </c>
      <c r="CA55" s="99">
        <f>MASTER_DATA_ESCALATED!CA55/(CA$18*1000)</f>
        <v>0</v>
      </c>
      <c r="CB55" s="99">
        <f>MASTER_DATA_ESCALATED!CB55/(CB$18*1000)</f>
        <v>0</v>
      </c>
      <c r="CC55" s="99">
        <f>MASTER_DATA_ESCALATED!CC55/(CC$18*1000)</f>
        <v>0</v>
      </c>
      <c r="CD55" s="99">
        <f>MASTER_DATA_ESCALATED!CD55/(CD$18*1000)</f>
        <v>0</v>
      </c>
      <c r="CE55" s="99">
        <f>MASTER_DATA_ESCALATED!CE55/(CE$18*1000)</f>
        <v>0</v>
      </c>
      <c r="CF55" s="99">
        <f>MASTER_DATA_ESCALATED!CF55/(CF$18*1000)</f>
        <v>0</v>
      </c>
      <c r="CG55" s="99">
        <f>MASTER_DATA_ESCALATED!CG55/(CG$18*1000)</f>
        <v>0</v>
      </c>
      <c r="CH55" s="99">
        <f>MASTER_DATA_ESCALATED!CH55/(CH$18*1000)</f>
        <v>0</v>
      </c>
      <c r="CI55" s="99">
        <f>MASTER_DATA_ESCALATED!CI55/(CI$18*1000)</f>
        <v>0</v>
      </c>
      <c r="CJ55" s="99">
        <f>MASTER_DATA_ESCALATED!CJ55/(CJ$18*1000)</f>
        <v>0</v>
      </c>
      <c r="CK55" s="99">
        <f>MASTER_DATA_ESCALATED!CK55/(CK$18*1000)</f>
        <v>0</v>
      </c>
      <c r="CL55" s="99">
        <f>MASTER_DATA_ESCALATED!CL55/(CL$18*1000)</f>
        <v>0</v>
      </c>
      <c r="CM55" s="99">
        <f>MASTER_DATA_ESCALATED!CM55/(CM$18*1000)</f>
        <v>0</v>
      </c>
      <c r="CN55" s="99">
        <f>MASTER_DATA_ESCALATED!CN55/(CN$18*1000)</f>
        <v>0</v>
      </c>
      <c r="CO55" s="99">
        <f>MASTER_DATA_ESCALATED!CO55/(CO$18*1000)</f>
        <v>0</v>
      </c>
      <c r="CP55" s="99">
        <f>MASTER_DATA_ESCALATED!CP55/(CP$18*1000)</f>
        <v>0</v>
      </c>
      <c r="CQ55" s="99">
        <f>MASTER_DATA_ESCALATED!CQ55/(CQ$18*1000)</f>
        <v>0</v>
      </c>
      <c r="CR55" s="99">
        <f>MASTER_DATA_ESCALATED!CR55/(CR$18*1000)</f>
        <v>0</v>
      </c>
      <c r="CS55" s="99">
        <f>MASTER_DATA_ESCALATED!CS55/(CS$18*1000)</f>
        <v>0</v>
      </c>
      <c r="CT55" s="99">
        <f>MASTER_DATA_ESCALATED!CT55/(CT$18*1000)</f>
        <v>0</v>
      </c>
      <c r="CU55" s="99">
        <f>MASTER_DATA_ESCALATED!CU55/(CU$18*1000)</f>
        <v>0</v>
      </c>
      <c r="CV55" s="99">
        <f>MASTER_DATA_ESCALATED!CV55/(CV$18*1000)</f>
        <v>0</v>
      </c>
      <c r="CW55" s="99">
        <f>MASTER_DATA_ESCALATED!CW55/(CW$18*1000)</f>
        <v>0</v>
      </c>
      <c r="CX55" s="99">
        <f>MASTER_DATA_ESCALATED!CX55/(CX$18*1000)</f>
        <v>0</v>
      </c>
      <c r="CY55" s="99">
        <f>MASTER_DATA_ESCALATED!CY55/(CY$18*1000)</f>
        <v>0</v>
      </c>
      <c r="CZ55" s="99">
        <f>MASTER_DATA_ESCALATED!CZ55/(CZ$18*1000)</f>
        <v>0</v>
      </c>
      <c r="DA55" s="99" t="e">
        <f>MASTER_DATA_ESCALATED!DA55/(DA$18*1000)</f>
        <v>#DIV/0!</v>
      </c>
      <c r="DB55" s="99" t="e">
        <f>MASTER_DATA_ESCALATED!DB55/(DB$18*1000)</f>
        <v>#DIV/0!</v>
      </c>
      <c r="DC55" s="99" t="e">
        <f>MASTER_DATA_ESCALATED!DC55/(DC$18*1000)</f>
        <v>#DIV/0!</v>
      </c>
      <c r="DD55" s="99" t="e">
        <f>MASTER_DATA_ESCALATED!DD55/(DD$18*1000)</f>
        <v>#N/A</v>
      </c>
      <c r="DE55" s="99">
        <f>MASTER_DATA_ESCALATED!DE55/(DE$18*1000)</f>
        <v>0</v>
      </c>
      <c r="DF55" s="99">
        <f>MASTER_DATA_ESCALATED!DF55/(DF$18*1000)</f>
        <v>0</v>
      </c>
      <c r="DG55" s="99">
        <f>MASTER_DATA_ESCALATED!DG55/(DG$18*1000)</f>
        <v>0</v>
      </c>
      <c r="DH55" s="99">
        <f>MASTER_DATA_ESCALATED!DH55/(DH$18*1000)</f>
        <v>0</v>
      </c>
      <c r="DI55" s="99">
        <f>MASTER_DATA_ESCALATED!DI55/(DI$18*1000)</f>
        <v>0</v>
      </c>
      <c r="DJ55" s="99">
        <f>MASTER_DATA_ESCALATED!DJ55/(DJ$18*1000)</f>
        <v>0</v>
      </c>
      <c r="DK55" s="99">
        <f>MASTER_DATA_ESCALATED!DK55/(DK$18*1000)</f>
        <v>0</v>
      </c>
      <c r="DL55" s="99">
        <f>MASTER_DATA_ESCALATED!DL55/(DL$18*1000)</f>
        <v>0</v>
      </c>
      <c r="DM55" s="99">
        <f>MASTER_DATA_ESCALATED!DM55/(DM$18*1000)</f>
        <v>0</v>
      </c>
      <c r="DN55" s="99">
        <f>MASTER_DATA_ESCALATED!DN55/(DN$18*1000)</f>
        <v>0</v>
      </c>
      <c r="DO55" s="99">
        <f>MASTER_DATA_ESCALATED!DO55/(DO$18*1000)</f>
        <v>0</v>
      </c>
      <c r="DP55" s="99">
        <f>MASTER_DATA_ESCALATED!DP55/(DP$18*1000)</f>
        <v>0</v>
      </c>
      <c r="DQ55" s="99">
        <f>MASTER_DATA_ESCALATED!DQ55/(DQ$18*1000)</f>
        <v>0</v>
      </c>
      <c r="DR55" s="99">
        <f>MASTER_DATA_ESCALATED!DR55/(DR$18*1000)</f>
        <v>0</v>
      </c>
      <c r="DS55" s="99">
        <f>MASTER_DATA_ESCALATED!DS55/(DS$18*1000)</f>
        <v>0</v>
      </c>
      <c r="DT55" s="99">
        <f>MASTER_DATA_ESCALATED!DT55/(DT$18*1000)</f>
        <v>0</v>
      </c>
      <c r="DU55" s="99">
        <f>MASTER_DATA_ESCALATED!DU55/(DU$18*1000)</f>
        <v>0</v>
      </c>
      <c r="DV55" s="99">
        <f>MASTER_DATA_ESCALATED!DV55/(DV$18*1000)</f>
        <v>0</v>
      </c>
      <c r="DW55" s="99">
        <f>MASTER_DATA_ESCALATED!DW55/(DW$18*1000)</f>
        <v>0</v>
      </c>
      <c r="DX55" s="99">
        <f>MASTER_DATA_ESCALATED!DX55/(DX$18*1000)</f>
        <v>0</v>
      </c>
      <c r="DY55" s="99">
        <f>MASTER_DATA_ESCALATED!DY55/(DY$18*1000)</f>
        <v>0</v>
      </c>
      <c r="DZ55" s="99">
        <f>MASTER_DATA_ESCALATED!DZ55/(DZ$18*1000)</f>
        <v>0</v>
      </c>
      <c r="EA55" s="99">
        <f>MASTER_DATA_ESCALATED!EA55/(EA$18*1000)</f>
        <v>0</v>
      </c>
      <c r="EB55" s="99">
        <f>MASTER_DATA_ESCALATED!EB55/(EB$18*1000)</f>
        <v>0</v>
      </c>
      <c r="EC55" s="99" t="e">
        <f>MASTER_DATA_ESCALATED!EC55/(EC$18*1000)</f>
        <v>#DIV/0!</v>
      </c>
      <c r="ED55" s="99" t="e">
        <f>MASTER_DATA_ESCALATED!ED55/(ED$18*1000)</f>
        <v>#DIV/0!</v>
      </c>
      <c r="EE55" s="99" t="e">
        <f>MASTER_DATA_ESCALATED!EE55/(EE$18*1000)</f>
        <v>#DIV/0!</v>
      </c>
      <c r="EF55" s="99" t="e">
        <f>MASTER_DATA_ESCALATED!EF55/(EF$18*1000)</f>
        <v>#VALUE!</v>
      </c>
      <c r="EG55" s="99">
        <f>MASTER_DATA_ESCALATED!EG55/(EG$18*1000)</f>
        <v>0</v>
      </c>
      <c r="EH55" s="99">
        <f>MASTER_DATA_ESCALATED!EH55/(EH$18*1000)</f>
        <v>0</v>
      </c>
      <c r="EI55" s="99">
        <f>MASTER_DATA_ESCALATED!EI55/(EI$18*1000)</f>
        <v>0</v>
      </c>
      <c r="EJ55" s="99">
        <f>MASTER_DATA_ESCALATED!EJ55/(EJ$18*1000)</f>
        <v>0</v>
      </c>
      <c r="EK55" s="99">
        <f>MASTER_DATA_ESCALATED!EK55/(EK$18*1000)</f>
        <v>0</v>
      </c>
      <c r="EL55" s="99">
        <f>MASTER_DATA_ESCALATED!EL55/(EL$18*1000)</f>
        <v>0</v>
      </c>
      <c r="EM55" s="99">
        <f>MASTER_DATA_ESCALATED!EM55/(EM$18*1000)</f>
        <v>0</v>
      </c>
      <c r="EN55" s="99">
        <f>MASTER_DATA_ESCALATED!EN55/(EN$18*1000)</f>
        <v>0</v>
      </c>
      <c r="EO55" s="99">
        <f>MASTER_DATA_ESCALATED!EO55/(EO$18*1000)</f>
        <v>0</v>
      </c>
      <c r="EP55" s="99">
        <f>MASTER_DATA_ESCALATED!EP55/(EP$18*1000)</f>
        <v>0</v>
      </c>
      <c r="EQ55" s="99">
        <f>MASTER_DATA_ESCALATED!EQ55/(EQ$18*1000)</f>
        <v>0</v>
      </c>
      <c r="ER55" s="99">
        <f>MASTER_DATA_ESCALATED!ER55/(ER$18*1000)</f>
        <v>0</v>
      </c>
      <c r="ES55" s="99">
        <f>MASTER_DATA_ESCALATED!ES55/(ES$18*1000)</f>
        <v>0</v>
      </c>
      <c r="ET55" s="99">
        <f>MASTER_DATA_ESCALATED!ET55/(ET$18*1000)</f>
        <v>0</v>
      </c>
      <c r="EU55" s="99">
        <f>MASTER_DATA_ESCALATED!EU55/(EU$18*1000)</f>
        <v>0</v>
      </c>
      <c r="EV55" s="99">
        <f>MASTER_DATA_ESCALATED!EV55/(EV$18*1000)</f>
        <v>0</v>
      </c>
      <c r="EW55" s="99">
        <f>MASTER_DATA_ESCALATED!EW55/(EW$18*1000)</f>
        <v>0</v>
      </c>
      <c r="EX55" s="99">
        <f>MASTER_DATA_ESCALATED!EX55/(EX$18*1000)</f>
        <v>0</v>
      </c>
      <c r="EY55" s="99">
        <f>MASTER_DATA_ESCALATED!EY55/(EY$18*1000)</f>
        <v>0</v>
      </c>
      <c r="EZ55" s="99">
        <f>MASTER_DATA_ESCALATED!EZ55/(EZ$18*1000)</f>
        <v>0.64413308933337565</v>
      </c>
      <c r="FA55" s="99">
        <f>MASTER_DATA_ESCALATED!FA55/(FA$18*1000)</f>
        <v>0</v>
      </c>
      <c r="FB55" s="99">
        <f>MASTER_DATA_ESCALATED!FB55/(FB$18*1000)</f>
        <v>0</v>
      </c>
      <c r="FC55" s="99">
        <f>MASTER_DATA_ESCALATED!FC55/(FC$18*1000)</f>
        <v>0</v>
      </c>
      <c r="FD55" s="99">
        <f>MASTER_DATA_ESCALATED!FD55/(FD$18*1000)</f>
        <v>0.62935939462389456</v>
      </c>
      <c r="FE55" s="99">
        <f>MASTER_DATA_ESCALATED!FE55/(FE$18*1000)</f>
        <v>0</v>
      </c>
      <c r="FF55" s="99">
        <f>MASTER_DATA_ESCALATED!FF55/(FF$18*1000)</f>
        <v>0</v>
      </c>
      <c r="FG55" s="99">
        <f>MASTER_DATA_ESCALATED!FG55/(FG$18*1000)</f>
        <v>0</v>
      </c>
      <c r="FH55" s="99">
        <f>MASTER_DATA_ESCALATED!FH55/(FH$18*1000)</f>
        <v>0.61458569991441347</v>
      </c>
      <c r="FI55" s="99">
        <f>MASTER_DATA_ESCALATED!FI55/(FI$18*1000)</f>
        <v>0</v>
      </c>
      <c r="FJ55" s="99">
        <f>MASTER_DATA_ESCALATED!FJ55/(FJ$18*1000)</f>
        <v>0</v>
      </c>
      <c r="FK55" s="99">
        <f>MASTER_DATA_ESCALATED!FK55/(FK$18*1000)</f>
        <v>0</v>
      </c>
      <c r="FL55" s="99">
        <f>MASTER_DATA_ESCALATED!FL55/(FL$18*1000)</f>
        <v>1.2291713998288269</v>
      </c>
      <c r="FM55" s="99">
        <f>MASTER_DATA_ESCALATED!FM55/(FM$18*1000)</f>
        <v>0</v>
      </c>
      <c r="FN55" s="99">
        <f>MASTER_DATA_ESCALATED!FN55/(FN$18*1000)</f>
        <v>0</v>
      </c>
      <c r="FO55" s="99">
        <f>MASTER_DATA_ESCALATED!FO55/(FO$18*1000)</f>
        <v>0</v>
      </c>
      <c r="FP55" s="99">
        <f>MASTER_DATA_ESCALATED!FP55/(FP$18*1000)</f>
        <v>0</v>
      </c>
      <c r="FQ55" s="99">
        <f>MASTER_DATA_ESCALATED!FQ55/(FQ$18*1000)</f>
        <v>0</v>
      </c>
      <c r="FR55" s="99">
        <f>MASTER_DATA_ESCALATED!FR55/(FR$18*1000)</f>
        <v>0</v>
      </c>
      <c r="FS55" s="99">
        <f>MASTER_DATA_ESCALATED!FS55/(FS$18*1000)</f>
        <v>0</v>
      </c>
      <c r="FT55" s="99">
        <f>MASTER_DATA_ESCALATED!FT55/(FT$18*1000)</f>
        <v>0</v>
      </c>
      <c r="FU55" s="99">
        <f>MASTER_DATA_ESCALATED!FU55/(FU$18*1000)</f>
        <v>0</v>
      </c>
      <c r="FV55" s="99">
        <f>MASTER_DATA_ESCALATED!FV55/(FV$18*1000)</f>
        <v>0</v>
      </c>
      <c r="FW55" s="99">
        <f>MASTER_DATA_ESCALATED!FW55/(FW$18*1000)</f>
        <v>0</v>
      </c>
      <c r="FX55" s="99">
        <f>MASTER_DATA_ESCALATED!FX55/(FX$18*1000)</f>
        <v>0</v>
      </c>
      <c r="FY55" s="99">
        <f>MASTER_DATA_ESCALATED!FY55/(FY$18*1000)</f>
        <v>0</v>
      </c>
      <c r="FZ55" s="99">
        <f>MASTER_DATA_ESCALATED!FZ55/(FZ$18*1000)</f>
        <v>0</v>
      </c>
      <c r="GA55" s="99">
        <f>MASTER_DATA_ESCALATED!GA55/(GA$18*1000)</f>
        <v>0</v>
      </c>
      <c r="GB55" s="99">
        <f>MASTER_DATA_ESCALATED!GB55/(GB$18*1000)</f>
        <v>0</v>
      </c>
      <c r="GC55" s="99">
        <f>MASTER_DATA_ESCALATED!GC55/(GC$18*1000)</f>
        <v>0</v>
      </c>
      <c r="GD55" s="99">
        <f>MASTER_DATA_ESCALATED!GD55/(GD$18*1000)</f>
        <v>0</v>
      </c>
      <c r="GE55" s="99">
        <f>MASTER_DATA_ESCALATED!GE55/(GE$18*1000)</f>
        <v>0</v>
      </c>
      <c r="GF55" s="99">
        <f>MASTER_DATA_ESCALATED!GF55/(GF$18*1000)</f>
        <v>0</v>
      </c>
      <c r="GG55" s="99">
        <f>MASTER_DATA_ESCALATED!GG55/(GG$18*1000)</f>
        <v>0</v>
      </c>
      <c r="GH55" s="99">
        <f>MASTER_DATA_ESCALATED!GH55/(GH$18*1000)</f>
        <v>0</v>
      </c>
      <c r="GI55" s="99">
        <f>MASTER_DATA_ESCALATED!GI55/(GI$18*1000)</f>
        <v>0</v>
      </c>
      <c r="GJ55" s="99">
        <f>MASTER_DATA_ESCALATED!GJ55/(GJ$18*1000)</f>
        <v>0</v>
      </c>
      <c r="GK55" s="99">
        <f>MASTER_DATA_ESCALATED!GK55/(GK$18*1000)</f>
        <v>0</v>
      </c>
      <c r="GL55" s="99">
        <f>MASTER_DATA_ESCALATED!GL55/(GL$18*1000)</f>
        <v>0</v>
      </c>
      <c r="GM55" s="99">
        <f>MASTER_DATA_ESCALATED!GM55/(GM$18*1000)</f>
        <v>0</v>
      </c>
      <c r="GN55" s="99">
        <f>MASTER_DATA_ESCALATED!GN55/(GN$18*1000)</f>
        <v>0</v>
      </c>
      <c r="GO55" s="99">
        <f>MASTER_DATA_ESCALATED!GO55/(GO$18*1000)</f>
        <v>0</v>
      </c>
      <c r="GP55" s="99">
        <f>MASTER_DATA_ESCALATED!GP55/(GP$18*1000)</f>
        <v>0</v>
      </c>
      <c r="GQ55" s="99">
        <f>MASTER_DATA_ESCALATED!GQ55/(GQ$18*1000)</f>
        <v>0</v>
      </c>
      <c r="GR55" s="99">
        <f>MASTER_DATA_ESCALATED!GR55/(GR$18*1000)</f>
        <v>0</v>
      </c>
      <c r="GS55" s="99">
        <f>MASTER_DATA_ESCALATED!GS55/(GS$18*1000)</f>
        <v>0</v>
      </c>
      <c r="GT55" s="99">
        <f>MASTER_DATA_ESCALATED!GT55/(GT$18*1000)</f>
        <v>0</v>
      </c>
      <c r="GU55" s="99">
        <f>MASTER_DATA_ESCALATED!GU55/(GU$18*1000)</f>
        <v>0</v>
      </c>
      <c r="GV55" s="99">
        <f>MASTER_DATA_ESCALATED!GV55/(GV$18*1000)</f>
        <v>0</v>
      </c>
      <c r="GW55" s="99" t="e">
        <f>MASTER_DATA_ESCALATED!#REF!/(GW$18*1000)</f>
        <v>#REF!</v>
      </c>
      <c r="GX55" s="99" t="e">
        <f>MASTER_DATA_ESCALATED!#REF!/(GX$18*1000)</f>
        <v>#REF!</v>
      </c>
      <c r="GY55" s="99" t="e">
        <f>MASTER_DATA_ESCALATED!#REF!/(GY$18*1000)</f>
        <v>#REF!</v>
      </c>
    </row>
    <row r="56" spans="2:207" hidden="1" outlineLevel="2" x14ac:dyDescent="0.3">
      <c r="B56" s="21">
        <f t="shared" si="1"/>
        <v>20</v>
      </c>
      <c r="C56" s="52">
        <f t="shared" si="0"/>
        <v>215</v>
      </c>
      <c r="D56" s="77"/>
      <c r="E56" s="52"/>
      <c r="F56" s="54">
        <v>215</v>
      </c>
      <c r="G56" s="78"/>
      <c r="H56" s="35" t="s">
        <v>56</v>
      </c>
      <c r="I56" s="97">
        <f>MASTER_DATA_ESCALATED!I56/(I$18*1000)</f>
        <v>0</v>
      </c>
      <c r="J56" s="97">
        <f>MASTER_DATA_ESCALATED!J56/(J$18*1000)</f>
        <v>0</v>
      </c>
      <c r="K56" s="97">
        <f>MASTER_DATA_ESCALATED!K56/(K$18*1000)</f>
        <v>0</v>
      </c>
      <c r="L56" s="97">
        <f>MASTER_DATA_ESCALATED!L56/(L$18*1000)</f>
        <v>0</v>
      </c>
      <c r="M56" s="97">
        <f>MASTER_DATA_ESCALATED!M56/(M$18*1000)</f>
        <v>0</v>
      </c>
      <c r="N56" s="97">
        <f>MASTER_DATA_ESCALATED!N56/(N$18*1000)</f>
        <v>0</v>
      </c>
      <c r="O56" s="97">
        <f>MASTER_DATA_ESCALATED!O56/(O$18*1000)</f>
        <v>0</v>
      </c>
      <c r="P56" s="97">
        <f>MASTER_DATA_ESCALATED!P56/(P$18*1000)</f>
        <v>0</v>
      </c>
      <c r="Q56" s="97">
        <f>MASTER_DATA_ESCALATED!Q56/(Q$18*1000)</f>
        <v>0</v>
      </c>
      <c r="R56" s="97">
        <f>MASTER_DATA_ESCALATED!R56/(R$18*1000)</f>
        <v>0</v>
      </c>
      <c r="S56" s="97">
        <f>MASTER_DATA_ESCALATED!S56/(S$18*1000)</f>
        <v>0</v>
      </c>
      <c r="T56" s="97">
        <f>MASTER_DATA_ESCALATED!T56/(T$18*1000)</f>
        <v>0</v>
      </c>
      <c r="U56" s="97">
        <f>MASTER_DATA_ESCALATED!U56/(U$18*1000)</f>
        <v>0</v>
      </c>
      <c r="V56" s="97">
        <f>MASTER_DATA_ESCALATED!V56/(V$18*1000)</f>
        <v>0</v>
      </c>
      <c r="W56" s="97">
        <f>MASTER_DATA_ESCALATED!W56/(W$18*1000)</f>
        <v>0</v>
      </c>
      <c r="X56" s="97">
        <f>MASTER_DATA_ESCALATED!X56/(X$18*1000)</f>
        <v>0</v>
      </c>
      <c r="Y56" s="97">
        <f>MASTER_DATA_ESCALATED!Y56/(Y$18*1000)</f>
        <v>0</v>
      </c>
      <c r="Z56" s="97">
        <f>MASTER_DATA_ESCALATED!Z56/(Z$18*1000)</f>
        <v>0</v>
      </c>
      <c r="AA56" s="97">
        <f>MASTER_DATA_ESCALATED!AA56/(AA$18*1000)</f>
        <v>0</v>
      </c>
      <c r="AB56" s="97">
        <f>MASTER_DATA_ESCALATED!AB56/(AB$18*1000)</f>
        <v>0</v>
      </c>
      <c r="AC56" s="97">
        <f>MASTER_DATA_ESCALATED!AC56/(AC$18*1000)</f>
        <v>0</v>
      </c>
      <c r="AD56" s="97">
        <f>MASTER_DATA_ESCALATED!AD56/(AD$18*1000)</f>
        <v>0</v>
      </c>
      <c r="AE56" s="97">
        <f>MASTER_DATA_ESCALATED!AE56/(AE$18*1000)</f>
        <v>0</v>
      </c>
      <c r="AF56" s="97">
        <f>MASTER_DATA_ESCALATED!AF56/(AF$18*1000)</f>
        <v>0</v>
      </c>
      <c r="AG56" s="97">
        <f>MASTER_DATA_ESCALATED!AG56/(AG$18*1000)</f>
        <v>0</v>
      </c>
      <c r="AH56" s="97">
        <f>MASTER_DATA_ESCALATED!AH56/(AH$18*1000)</f>
        <v>0</v>
      </c>
      <c r="AI56" s="97">
        <f>MASTER_DATA_ESCALATED!AI56/(AI$18*1000)</f>
        <v>0</v>
      </c>
      <c r="AJ56" s="97">
        <f>MASTER_DATA_ESCALATED!AJ56/(AJ$18*1000)</f>
        <v>0</v>
      </c>
      <c r="AK56" s="97">
        <f>MASTER_DATA_ESCALATED!AK56/(AK$18*1000)</f>
        <v>0</v>
      </c>
      <c r="AL56" s="97">
        <f>MASTER_DATA_ESCALATED!AL56/(AL$18*1000)</f>
        <v>0</v>
      </c>
      <c r="AM56" s="97">
        <f>MASTER_DATA_ESCALATED!AM56/(AM$18*1000)</f>
        <v>0</v>
      </c>
      <c r="AN56" s="97">
        <f>MASTER_DATA_ESCALATED!AN56/(AN$18*1000)</f>
        <v>0</v>
      </c>
      <c r="AO56" s="97">
        <f>MASTER_DATA_ESCALATED!AO56/(AO$18*1000)</f>
        <v>0</v>
      </c>
      <c r="AP56" s="97">
        <f>MASTER_DATA_ESCALATED!AP56/(AP$18*1000)</f>
        <v>0</v>
      </c>
      <c r="AQ56" s="97">
        <f>MASTER_DATA_ESCALATED!AQ56/(AQ$18*1000)</f>
        <v>0</v>
      </c>
      <c r="AR56" s="97">
        <f>MASTER_DATA_ESCALATED!AR56/(AR$18*1000)</f>
        <v>0</v>
      </c>
      <c r="AS56" s="97">
        <f>MASTER_DATA_ESCALATED!AS56/(AS$18*1000)</f>
        <v>0</v>
      </c>
      <c r="AT56" s="97">
        <f>MASTER_DATA_ESCALATED!AT56/(AT$18*1000)</f>
        <v>0</v>
      </c>
      <c r="AU56" s="97">
        <f>MASTER_DATA_ESCALATED!AU56/(AU$18*1000)</f>
        <v>0</v>
      </c>
      <c r="AV56" s="97">
        <f>MASTER_DATA_ESCALATED!AV56/(AV$18*1000)</f>
        <v>0</v>
      </c>
      <c r="AW56" s="97">
        <f>MASTER_DATA_ESCALATED!AW56/(AW$18*1000)</f>
        <v>0</v>
      </c>
      <c r="AX56" s="97">
        <f>MASTER_DATA_ESCALATED!AX56/(AX$18*1000)</f>
        <v>0</v>
      </c>
      <c r="AY56" s="97">
        <f>MASTER_DATA_ESCALATED!AY56/(AY$18*1000)</f>
        <v>0</v>
      </c>
      <c r="AZ56" s="97">
        <f>MASTER_DATA_ESCALATED!AZ56/(AZ$18*1000)</f>
        <v>0</v>
      </c>
      <c r="BA56" s="97">
        <f>MASTER_DATA_ESCALATED!BA56/(BA$18*1000)</f>
        <v>0</v>
      </c>
      <c r="BB56" s="97">
        <f>MASTER_DATA_ESCALATED!BB56/(BB$18*1000)</f>
        <v>0</v>
      </c>
      <c r="BC56" s="97">
        <f>MASTER_DATA_ESCALATED!BC56/(BC$18*1000)</f>
        <v>0</v>
      </c>
      <c r="BD56" s="97">
        <f>MASTER_DATA_ESCALATED!BD56/(BD$18*1000)</f>
        <v>0</v>
      </c>
      <c r="BE56" s="97">
        <f>MASTER_DATA_ESCALATED!BE56/(BE$18*1000)</f>
        <v>0</v>
      </c>
      <c r="BF56" s="97">
        <f>MASTER_DATA_ESCALATED!BF56/(BF$18*1000)</f>
        <v>0</v>
      </c>
      <c r="BG56" s="97">
        <f>MASTER_DATA_ESCALATED!BG56/(BG$18*1000)</f>
        <v>0</v>
      </c>
      <c r="BH56" s="97">
        <f>MASTER_DATA_ESCALATED!BH56/(BH$18*1000)</f>
        <v>0</v>
      </c>
      <c r="BI56" s="97">
        <f>MASTER_DATA_ESCALATED!BI56/(BI$18*1000)</f>
        <v>0</v>
      </c>
      <c r="BJ56" s="97">
        <f>MASTER_DATA_ESCALATED!BJ56/(BJ$18*1000)</f>
        <v>0</v>
      </c>
      <c r="BK56" s="97">
        <f>MASTER_DATA_ESCALATED!BK56/(BK$18*1000)</f>
        <v>0</v>
      </c>
      <c r="BL56" s="97">
        <f>MASTER_DATA_ESCALATED!BL56/(BL$18*1000)</f>
        <v>0</v>
      </c>
      <c r="BM56" s="97">
        <f>MASTER_DATA_ESCALATED!BM56/(BM$18*1000)</f>
        <v>0</v>
      </c>
      <c r="BN56" s="97">
        <f>MASTER_DATA_ESCALATED!BN56/(BN$18*1000)</f>
        <v>0</v>
      </c>
      <c r="BO56" s="97">
        <f>MASTER_DATA_ESCALATED!BO56/(BO$18*1000)</f>
        <v>0</v>
      </c>
      <c r="BP56" s="97">
        <f>MASTER_DATA_ESCALATED!BP56/(BP$18*1000)</f>
        <v>62.42436691311989</v>
      </c>
      <c r="BQ56" s="97">
        <f>MASTER_DATA_ESCALATED!BQ56/(BQ$18*1000)</f>
        <v>0</v>
      </c>
      <c r="BR56" s="97">
        <f>MASTER_DATA_ESCALATED!BR56/(BR$18*1000)</f>
        <v>0</v>
      </c>
      <c r="BS56" s="97">
        <f>MASTER_DATA_ESCALATED!BS56/(BS$18*1000)</f>
        <v>0</v>
      </c>
      <c r="BT56" s="97">
        <f>MASTER_DATA_ESCALATED!BT56/(BT$18*1000)</f>
        <v>40.076755160859278</v>
      </c>
      <c r="BU56" s="97">
        <f>MASTER_DATA_ESCALATED!BU56/(BU$18*1000)</f>
        <v>0</v>
      </c>
      <c r="BV56" s="97">
        <f>MASTER_DATA_ESCALATED!BV56/(BV$18*1000)</f>
        <v>0</v>
      </c>
      <c r="BW56" s="97">
        <f>MASTER_DATA_ESCALATED!BW56/(BW$18*1000)</f>
        <v>0</v>
      </c>
      <c r="BX56" s="97">
        <f>MASTER_DATA_ESCALATED!BX56/(BX$18*1000)</f>
        <v>0</v>
      </c>
      <c r="BY56" s="97">
        <f>MASTER_DATA_ESCALATED!BY56/(BY$18*1000)</f>
        <v>0</v>
      </c>
      <c r="BZ56" s="97">
        <f>MASTER_DATA_ESCALATED!BZ56/(BZ$18*1000)</f>
        <v>0</v>
      </c>
      <c r="CA56" s="97">
        <f>MASTER_DATA_ESCALATED!CA56/(CA$18*1000)</f>
        <v>0</v>
      </c>
      <c r="CB56" s="97">
        <f>MASTER_DATA_ESCALATED!CB56/(CB$18*1000)</f>
        <v>38.727400374444123</v>
      </c>
      <c r="CC56" s="97">
        <f>MASTER_DATA_ESCALATED!CC56/(CC$18*1000)</f>
        <v>0</v>
      </c>
      <c r="CD56" s="97">
        <f>MASTER_DATA_ESCALATED!CD56/(CD$18*1000)</f>
        <v>0</v>
      </c>
      <c r="CE56" s="97">
        <f>MASTER_DATA_ESCALATED!CE56/(CE$18*1000)</f>
        <v>0</v>
      </c>
      <c r="CF56" s="97">
        <f>MASTER_DATA_ESCALATED!CF56/(CF$18*1000)</f>
        <v>0</v>
      </c>
      <c r="CG56" s="97">
        <f>MASTER_DATA_ESCALATED!CG56/(CG$18*1000)</f>
        <v>0</v>
      </c>
      <c r="CH56" s="97">
        <f>MASTER_DATA_ESCALATED!CH56/(CH$18*1000)</f>
        <v>0</v>
      </c>
      <c r="CI56" s="97">
        <f>MASTER_DATA_ESCALATED!CI56/(CI$18*1000)</f>
        <v>0</v>
      </c>
      <c r="CJ56" s="97">
        <f>MASTER_DATA_ESCALATED!CJ56/(CJ$18*1000)</f>
        <v>0</v>
      </c>
      <c r="CK56" s="97">
        <f>MASTER_DATA_ESCALATED!CK56/(CK$18*1000)</f>
        <v>0</v>
      </c>
      <c r="CL56" s="97">
        <f>MASTER_DATA_ESCALATED!CL56/(CL$18*1000)</f>
        <v>0</v>
      </c>
      <c r="CM56" s="97">
        <f>MASTER_DATA_ESCALATED!CM56/(CM$18*1000)</f>
        <v>0</v>
      </c>
      <c r="CN56" s="97">
        <f>MASTER_DATA_ESCALATED!CN56/(CN$18*1000)</f>
        <v>0</v>
      </c>
      <c r="CO56" s="97">
        <f>MASTER_DATA_ESCALATED!CO56/(CO$18*1000)</f>
        <v>0</v>
      </c>
      <c r="CP56" s="97">
        <f>MASTER_DATA_ESCALATED!CP56/(CP$18*1000)</f>
        <v>0</v>
      </c>
      <c r="CQ56" s="97">
        <f>MASTER_DATA_ESCALATED!CQ56/(CQ$18*1000)</f>
        <v>0</v>
      </c>
      <c r="CR56" s="97">
        <f>MASTER_DATA_ESCALATED!CR56/(CR$18*1000)</f>
        <v>0</v>
      </c>
      <c r="CS56" s="97">
        <f>MASTER_DATA_ESCALATED!CS56/(CS$18*1000)</f>
        <v>0</v>
      </c>
      <c r="CT56" s="97">
        <f>MASTER_DATA_ESCALATED!CT56/(CT$18*1000)</f>
        <v>0</v>
      </c>
      <c r="CU56" s="97">
        <f>MASTER_DATA_ESCALATED!CU56/(CU$18*1000)</f>
        <v>0</v>
      </c>
      <c r="CV56" s="97">
        <f>MASTER_DATA_ESCALATED!CV56/(CV$18*1000)</f>
        <v>41.947274630810419</v>
      </c>
      <c r="CW56" s="97">
        <f>MASTER_DATA_ESCALATED!CW56/(CW$18*1000)</f>
        <v>0</v>
      </c>
      <c r="CX56" s="97">
        <f>MASTER_DATA_ESCALATED!CX56/(CX$18*1000)</f>
        <v>0</v>
      </c>
      <c r="CY56" s="97">
        <f>MASTER_DATA_ESCALATED!CY56/(CY$18*1000)</f>
        <v>0</v>
      </c>
      <c r="CZ56" s="97">
        <f>MASTER_DATA_ESCALATED!CZ56/(CZ$18*1000)</f>
        <v>42.237353676383982</v>
      </c>
      <c r="DA56" s="97" t="e">
        <f>MASTER_DATA_ESCALATED!DA56/(DA$18*1000)</f>
        <v>#DIV/0!</v>
      </c>
      <c r="DB56" s="97" t="e">
        <f>MASTER_DATA_ESCALATED!DB56/(DB$18*1000)</f>
        <v>#DIV/0!</v>
      </c>
      <c r="DC56" s="97" t="e">
        <f>MASTER_DATA_ESCALATED!DC56/(DC$18*1000)</f>
        <v>#DIV/0!</v>
      </c>
      <c r="DD56" s="97" t="e">
        <f>MASTER_DATA_ESCALATED!DD56/(DD$18*1000)</f>
        <v>#N/A</v>
      </c>
      <c r="DE56" s="97">
        <f>MASTER_DATA_ESCALATED!DE56/(DE$18*1000)</f>
        <v>0</v>
      </c>
      <c r="DF56" s="97">
        <f>MASTER_DATA_ESCALATED!DF56/(DF$18*1000)</f>
        <v>0</v>
      </c>
      <c r="DG56" s="97">
        <f>MASTER_DATA_ESCALATED!DG56/(DG$18*1000)</f>
        <v>0</v>
      </c>
      <c r="DH56" s="97">
        <f>MASTER_DATA_ESCALATED!DH56/(DH$18*1000)</f>
        <v>0</v>
      </c>
      <c r="DI56" s="97">
        <f>MASTER_DATA_ESCALATED!DI56/(DI$18*1000)</f>
        <v>0</v>
      </c>
      <c r="DJ56" s="97">
        <f>MASTER_DATA_ESCALATED!DJ56/(DJ$18*1000)</f>
        <v>0</v>
      </c>
      <c r="DK56" s="97">
        <f>MASTER_DATA_ESCALATED!DK56/(DK$18*1000)</f>
        <v>0</v>
      </c>
      <c r="DL56" s="97">
        <f>MASTER_DATA_ESCALATED!DL56/(DL$18*1000)</f>
        <v>0</v>
      </c>
      <c r="DM56" s="97">
        <f>MASTER_DATA_ESCALATED!DM56/(DM$18*1000)</f>
        <v>0</v>
      </c>
      <c r="DN56" s="97">
        <f>MASTER_DATA_ESCALATED!DN56/(DN$18*1000)</f>
        <v>0</v>
      </c>
      <c r="DO56" s="97">
        <f>MASTER_DATA_ESCALATED!DO56/(DO$18*1000)</f>
        <v>0</v>
      </c>
      <c r="DP56" s="97">
        <f>MASTER_DATA_ESCALATED!DP56/(DP$18*1000)</f>
        <v>0</v>
      </c>
      <c r="DQ56" s="97">
        <f>MASTER_DATA_ESCALATED!DQ56/(DQ$18*1000)</f>
        <v>0</v>
      </c>
      <c r="DR56" s="97">
        <f>MASTER_DATA_ESCALATED!DR56/(DR$18*1000)</f>
        <v>0</v>
      </c>
      <c r="DS56" s="97">
        <f>MASTER_DATA_ESCALATED!DS56/(DS$18*1000)</f>
        <v>0</v>
      </c>
      <c r="DT56" s="97">
        <f>MASTER_DATA_ESCALATED!DT56/(DT$18*1000)</f>
        <v>0</v>
      </c>
      <c r="DU56" s="97">
        <f>MASTER_DATA_ESCALATED!DU56/(DU$18*1000)</f>
        <v>0</v>
      </c>
      <c r="DV56" s="97">
        <f>MASTER_DATA_ESCALATED!DV56/(DV$18*1000)</f>
        <v>0</v>
      </c>
      <c r="DW56" s="97">
        <f>MASTER_DATA_ESCALATED!DW56/(DW$18*1000)</f>
        <v>0</v>
      </c>
      <c r="DX56" s="97">
        <f>MASTER_DATA_ESCALATED!DX56/(DX$18*1000)</f>
        <v>0</v>
      </c>
      <c r="DY56" s="97">
        <f>MASTER_DATA_ESCALATED!DY56/(DY$18*1000)</f>
        <v>0</v>
      </c>
      <c r="DZ56" s="97">
        <f>MASTER_DATA_ESCALATED!DZ56/(DZ$18*1000)</f>
        <v>0</v>
      </c>
      <c r="EA56" s="97">
        <f>MASTER_DATA_ESCALATED!EA56/(EA$18*1000)</f>
        <v>0</v>
      </c>
      <c r="EB56" s="97">
        <f>MASTER_DATA_ESCALATED!EB56/(EB$18*1000)</f>
        <v>0</v>
      </c>
      <c r="EC56" s="97" t="e">
        <f>MASTER_DATA_ESCALATED!EC56/(EC$18*1000)</f>
        <v>#DIV/0!</v>
      </c>
      <c r="ED56" s="97" t="e">
        <f>MASTER_DATA_ESCALATED!ED56/(ED$18*1000)</f>
        <v>#DIV/0!</v>
      </c>
      <c r="EE56" s="97" t="e">
        <f>MASTER_DATA_ESCALATED!EE56/(EE$18*1000)</f>
        <v>#DIV/0!</v>
      </c>
      <c r="EF56" s="97" t="e">
        <f>MASTER_DATA_ESCALATED!EF56/(EF$18*1000)</f>
        <v>#VALUE!</v>
      </c>
      <c r="EG56" s="97">
        <f>MASTER_DATA_ESCALATED!EG56/(EG$18*1000)</f>
        <v>0</v>
      </c>
      <c r="EH56" s="97">
        <f>MASTER_DATA_ESCALATED!EH56/(EH$18*1000)</f>
        <v>0</v>
      </c>
      <c r="EI56" s="97">
        <f>MASTER_DATA_ESCALATED!EI56/(EI$18*1000)</f>
        <v>0</v>
      </c>
      <c r="EJ56" s="97">
        <f>MASTER_DATA_ESCALATED!EJ56/(EJ$18*1000)</f>
        <v>0</v>
      </c>
      <c r="EK56" s="97">
        <f>MASTER_DATA_ESCALATED!EK56/(EK$18*1000)</f>
        <v>0</v>
      </c>
      <c r="EL56" s="97">
        <f>MASTER_DATA_ESCALATED!EL56/(EL$18*1000)</f>
        <v>0</v>
      </c>
      <c r="EM56" s="97">
        <f>MASTER_DATA_ESCALATED!EM56/(EM$18*1000)</f>
        <v>0</v>
      </c>
      <c r="EN56" s="97">
        <f>MASTER_DATA_ESCALATED!EN56/(EN$18*1000)</f>
        <v>223.75888995212551</v>
      </c>
      <c r="EO56" s="97">
        <f>MASTER_DATA_ESCALATED!EO56/(EO$18*1000)</f>
        <v>0</v>
      </c>
      <c r="EP56" s="97">
        <f>MASTER_DATA_ESCALATED!EP56/(EP$18*1000)</f>
        <v>0</v>
      </c>
      <c r="EQ56" s="97">
        <f>MASTER_DATA_ESCALATED!EQ56/(EQ$18*1000)</f>
        <v>0</v>
      </c>
      <c r="ER56" s="97">
        <f>MASTER_DATA_ESCALATED!ER56/(ER$18*1000)</f>
        <v>64.501902002299659</v>
      </c>
      <c r="ES56" s="97">
        <f>MASTER_DATA_ESCALATED!ES56/(ES$18*1000)</f>
        <v>0</v>
      </c>
      <c r="ET56" s="97">
        <f>MASTER_DATA_ESCALATED!ET56/(ET$18*1000)</f>
        <v>0</v>
      </c>
      <c r="EU56" s="97">
        <f>MASTER_DATA_ESCALATED!EU56/(EU$18*1000)</f>
        <v>0</v>
      </c>
      <c r="EV56" s="97">
        <f>MASTER_DATA_ESCALATED!EV56/(EV$18*1000)</f>
        <v>64.501902002299659</v>
      </c>
      <c r="EW56" s="97">
        <f>MASTER_DATA_ESCALATED!EW56/(EW$18*1000)</f>
        <v>0</v>
      </c>
      <c r="EX56" s="97">
        <f>MASTER_DATA_ESCALATED!EX56/(EX$18*1000)</f>
        <v>0</v>
      </c>
      <c r="EY56" s="97">
        <f>MASTER_DATA_ESCALATED!EY56/(EY$18*1000)</f>
        <v>0</v>
      </c>
      <c r="EZ56" s="97">
        <f>MASTER_DATA_ESCALATED!EZ56/(EZ$18*1000)</f>
        <v>5.622868206428504</v>
      </c>
      <c r="FA56" s="97">
        <f>MASTER_DATA_ESCALATED!FA56/(FA$18*1000)</f>
        <v>0</v>
      </c>
      <c r="FB56" s="97">
        <f>MASTER_DATA_ESCALATED!FB56/(FB$18*1000)</f>
        <v>0</v>
      </c>
      <c r="FC56" s="97">
        <f>MASTER_DATA_ESCALATED!FC56/(FC$18*1000)</f>
        <v>0</v>
      </c>
      <c r="FD56" s="97">
        <f>MASTER_DATA_ESCALATED!FD56/(FD$18*1000)</f>
        <v>5.4869502151012783</v>
      </c>
      <c r="FE56" s="97">
        <f>MASTER_DATA_ESCALATED!FE56/(FE$18*1000)</f>
        <v>0</v>
      </c>
      <c r="FF56" s="97">
        <f>MASTER_DATA_ESCALATED!FF56/(FF$18*1000)</f>
        <v>0</v>
      </c>
      <c r="FG56" s="97">
        <f>MASTER_DATA_ESCALATED!FG56/(FG$18*1000)</f>
        <v>0</v>
      </c>
      <c r="FH56" s="97">
        <f>MASTER_DATA_ESCALATED!FH56/(FH$18*1000)</f>
        <v>5.3495548543031033</v>
      </c>
      <c r="FI56" s="97">
        <f>MASTER_DATA_ESCALATED!FI56/(FI$18*1000)</f>
        <v>0</v>
      </c>
      <c r="FJ56" s="97">
        <f>MASTER_DATA_ESCALATED!FJ56/(FJ$18*1000)</f>
        <v>0</v>
      </c>
      <c r="FK56" s="97">
        <f>MASTER_DATA_ESCALATED!FK56/(FK$18*1000)</f>
        <v>0</v>
      </c>
      <c r="FL56" s="97">
        <f>MASTER_DATA_ESCALATED!FL56/(FL$18*1000)</f>
        <v>9.8097332870954457</v>
      </c>
      <c r="FM56" s="97">
        <f>MASTER_DATA_ESCALATED!FM56/(FM$18*1000)</f>
        <v>0</v>
      </c>
      <c r="FN56" s="97">
        <f>MASTER_DATA_ESCALATED!FN56/(FN$18*1000)</f>
        <v>0</v>
      </c>
      <c r="FO56" s="97">
        <f>MASTER_DATA_ESCALATED!FO56/(FO$18*1000)</f>
        <v>0</v>
      </c>
      <c r="FP56" s="97">
        <f>MASTER_DATA_ESCALATED!FP56/(FP$18*1000)</f>
        <v>13.011654522298818</v>
      </c>
      <c r="FQ56" s="97">
        <f>MASTER_DATA_ESCALATED!FQ56/(FQ$18*1000)</f>
        <v>0</v>
      </c>
      <c r="FR56" s="97">
        <f>MASTER_DATA_ESCALATED!FR56/(FR$18*1000)</f>
        <v>0</v>
      </c>
      <c r="FS56" s="97">
        <f>MASTER_DATA_ESCALATED!FS56/(FS$18*1000)</f>
        <v>0</v>
      </c>
      <c r="FT56" s="97">
        <f>MASTER_DATA_ESCALATED!FT56/(FT$18*1000)</f>
        <v>12.882962786562366</v>
      </c>
      <c r="FU56" s="97">
        <f>MASTER_DATA_ESCALATED!FU56/(FU$18*1000)</f>
        <v>0</v>
      </c>
      <c r="FV56" s="97">
        <f>MASTER_DATA_ESCALATED!FV56/(FV$18*1000)</f>
        <v>0</v>
      </c>
      <c r="FW56" s="97">
        <f>MASTER_DATA_ESCALATED!FW56/(FW$18*1000)</f>
        <v>0</v>
      </c>
      <c r="FX56" s="97">
        <f>MASTER_DATA_ESCALATED!FX56/(FX$18*1000)</f>
        <v>12.655004645954651</v>
      </c>
      <c r="FY56" s="97">
        <f>MASTER_DATA_ESCALATED!FY56/(FY$18*1000)</f>
        <v>0</v>
      </c>
      <c r="FZ56" s="97">
        <f>MASTER_DATA_ESCALATED!FZ56/(FZ$18*1000)</f>
        <v>0</v>
      </c>
      <c r="GA56" s="97">
        <f>MASTER_DATA_ESCALATED!GA56/(GA$18*1000)</f>
        <v>0</v>
      </c>
      <c r="GB56" s="97">
        <f>MASTER_DATA_ESCALATED!GB56/(GB$18*1000)</f>
        <v>11.176532814817044</v>
      </c>
      <c r="GC56" s="97">
        <f>MASTER_DATA_ESCALATED!GC56/(GC$18*1000)</f>
        <v>0</v>
      </c>
      <c r="GD56" s="97">
        <f>MASTER_DATA_ESCALATED!GD56/(GD$18*1000)</f>
        <v>0</v>
      </c>
      <c r="GE56" s="97">
        <f>MASTER_DATA_ESCALATED!GE56/(GE$18*1000)</f>
        <v>0</v>
      </c>
      <c r="GF56" s="97">
        <f>MASTER_DATA_ESCALATED!GF56/(GF$18*1000)</f>
        <v>11.065883468830243</v>
      </c>
      <c r="GG56" s="97">
        <f>MASTER_DATA_ESCALATED!GG56/(GG$18*1000)</f>
        <v>0</v>
      </c>
      <c r="GH56" s="97">
        <f>MASTER_DATA_ESCALATED!GH56/(GH$18*1000)</f>
        <v>0</v>
      </c>
      <c r="GI56" s="97">
        <f>MASTER_DATA_ESCALATED!GI56/(GI$18*1000)</f>
        <v>0</v>
      </c>
      <c r="GJ56" s="97">
        <f>MASTER_DATA_ESCALATED!GJ56/(GJ$18*1000)</f>
        <v>10.893440177072364</v>
      </c>
      <c r="GK56" s="97">
        <f>MASTER_DATA_ESCALATED!GK56/(GK$18*1000)</f>
        <v>0</v>
      </c>
      <c r="GL56" s="97">
        <f>MASTER_DATA_ESCALATED!GL56/(GL$18*1000)</f>
        <v>0</v>
      </c>
      <c r="GM56" s="97">
        <f>MASTER_DATA_ESCALATED!GM56/(GM$18*1000)</f>
        <v>0</v>
      </c>
      <c r="GN56" s="97">
        <f>MASTER_DATA_ESCALATED!GN56/(GN$18*1000)</f>
        <v>9.4652430653044188</v>
      </c>
      <c r="GO56" s="97">
        <f>MASTER_DATA_ESCALATED!GO56/(GO$18*1000)</f>
        <v>0</v>
      </c>
      <c r="GP56" s="97">
        <f>MASTER_DATA_ESCALATED!GP56/(GP$18*1000)</f>
        <v>0</v>
      </c>
      <c r="GQ56" s="97">
        <f>MASTER_DATA_ESCALATED!GQ56/(GQ$18*1000)</f>
        <v>0</v>
      </c>
      <c r="GR56" s="97">
        <f>MASTER_DATA_ESCALATED!GR56/(GR$18*1000)</f>
        <v>9.3872607371455299</v>
      </c>
      <c r="GS56" s="97">
        <f>MASTER_DATA_ESCALATED!GS56/(GS$18*1000)</f>
        <v>0</v>
      </c>
      <c r="GT56" s="97">
        <f>MASTER_DATA_ESCALATED!GT56/(GT$18*1000)</f>
        <v>0</v>
      </c>
      <c r="GU56" s="97">
        <f>MASTER_DATA_ESCALATED!GU56/(GU$18*1000)</f>
        <v>0</v>
      </c>
      <c r="GV56" s="97">
        <f>MASTER_DATA_ESCALATED!GV56/(GV$18*1000)</f>
        <v>9.2660486475476969</v>
      </c>
      <c r="GW56" s="97" t="e">
        <f>MASTER_DATA_ESCALATED!#REF!/(GW$18*1000)</f>
        <v>#REF!</v>
      </c>
      <c r="GX56" s="97" t="e">
        <f>MASTER_DATA_ESCALATED!#REF!/(GX$18*1000)</f>
        <v>#REF!</v>
      </c>
      <c r="GY56" s="97" t="e">
        <f>MASTER_DATA_ESCALATED!#REF!/(GY$18*1000)</f>
        <v>#REF!</v>
      </c>
    </row>
    <row r="57" spans="2:207" s="27" customFormat="1" ht="14.25" hidden="1" outlineLevel="2" x14ac:dyDescent="0.25">
      <c r="B57" s="26">
        <f t="shared" si="1"/>
        <v>20</v>
      </c>
      <c r="C57" s="55">
        <f t="shared" si="0"/>
        <v>215.1</v>
      </c>
      <c r="D57" s="82"/>
      <c r="E57" s="55"/>
      <c r="F57" s="55"/>
      <c r="G57" s="83">
        <v>215.1</v>
      </c>
      <c r="H57" s="40" t="s">
        <v>57</v>
      </c>
      <c r="I57" s="99">
        <f>MASTER_DATA_ESCALATED!I57/(I$18*1000)</f>
        <v>0</v>
      </c>
      <c r="J57" s="99">
        <f>MASTER_DATA_ESCALATED!J57/(J$18*1000)</f>
        <v>0</v>
      </c>
      <c r="K57" s="99">
        <f>MASTER_DATA_ESCALATED!K57/(K$18*1000)</f>
        <v>0</v>
      </c>
      <c r="L57" s="99">
        <f>MASTER_DATA_ESCALATED!L57/(L$18*1000)</f>
        <v>0</v>
      </c>
      <c r="M57" s="99">
        <f>MASTER_DATA_ESCALATED!M57/(M$18*1000)</f>
        <v>0</v>
      </c>
      <c r="N57" s="99">
        <f>MASTER_DATA_ESCALATED!N57/(N$18*1000)</f>
        <v>0</v>
      </c>
      <c r="O57" s="99">
        <f>MASTER_DATA_ESCALATED!O57/(O$18*1000)</f>
        <v>0</v>
      </c>
      <c r="P57" s="99">
        <f>MASTER_DATA_ESCALATED!P57/(P$18*1000)</f>
        <v>0</v>
      </c>
      <c r="Q57" s="99">
        <f>MASTER_DATA_ESCALATED!Q57/(Q$18*1000)</f>
        <v>0</v>
      </c>
      <c r="R57" s="99">
        <f>MASTER_DATA_ESCALATED!R57/(R$18*1000)</f>
        <v>0</v>
      </c>
      <c r="S57" s="99">
        <f>MASTER_DATA_ESCALATED!S57/(S$18*1000)</f>
        <v>0</v>
      </c>
      <c r="T57" s="99">
        <f>MASTER_DATA_ESCALATED!T57/(T$18*1000)</f>
        <v>0</v>
      </c>
      <c r="U57" s="99">
        <f>MASTER_DATA_ESCALATED!U57/(U$18*1000)</f>
        <v>0</v>
      </c>
      <c r="V57" s="99">
        <f>MASTER_DATA_ESCALATED!V57/(V$18*1000)</f>
        <v>0</v>
      </c>
      <c r="W57" s="99">
        <f>MASTER_DATA_ESCALATED!W57/(W$18*1000)</f>
        <v>0</v>
      </c>
      <c r="X57" s="99">
        <f>MASTER_DATA_ESCALATED!X57/(X$18*1000)</f>
        <v>0</v>
      </c>
      <c r="Y57" s="99">
        <f>MASTER_DATA_ESCALATED!Y57/(Y$18*1000)</f>
        <v>0</v>
      </c>
      <c r="Z57" s="99">
        <f>MASTER_DATA_ESCALATED!Z57/(Z$18*1000)</f>
        <v>0</v>
      </c>
      <c r="AA57" s="99">
        <f>MASTER_DATA_ESCALATED!AA57/(AA$18*1000)</f>
        <v>0</v>
      </c>
      <c r="AB57" s="99">
        <f>MASTER_DATA_ESCALATED!AB57/(AB$18*1000)</f>
        <v>0</v>
      </c>
      <c r="AC57" s="99">
        <f>MASTER_DATA_ESCALATED!AC57/(AC$18*1000)</f>
        <v>0</v>
      </c>
      <c r="AD57" s="99">
        <f>MASTER_DATA_ESCALATED!AD57/(AD$18*1000)</f>
        <v>0</v>
      </c>
      <c r="AE57" s="99">
        <f>MASTER_DATA_ESCALATED!AE57/(AE$18*1000)</f>
        <v>0</v>
      </c>
      <c r="AF57" s="99">
        <f>MASTER_DATA_ESCALATED!AF57/(AF$18*1000)</f>
        <v>0</v>
      </c>
      <c r="AG57" s="99">
        <f>MASTER_DATA_ESCALATED!AG57/(AG$18*1000)</f>
        <v>0</v>
      </c>
      <c r="AH57" s="99">
        <f>MASTER_DATA_ESCALATED!AH57/(AH$18*1000)</f>
        <v>0</v>
      </c>
      <c r="AI57" s="99">
        <f>MASTER_DATA_ESCALATED!AI57/(AI$18*1000)</f>
        <v>0</v>
      </c>
      <c r="AJ57" s="99">
        <f>MASTER_DATA_ESCALATED!AJ57/(AJ$18*1000)</f>
        <v>0</v>
      </c>
      <c r="AK57" s="99">
        <f>MASTER_DATA_ESCALATED!AK57/(AK$18*1000)</f>
        <v>0</v>
      </c>
      <c r="AL57" s="99">
        <f>MASTER_DATA_ESCALATED!AL57/(AL$18*1000)</f>
        <v>0</v>
      </c>
      <c r="AM57" s="99">
        <f>MASTER_DATA_ESCALATED!AM57/(AM$18*1000)</f>
        <v>0</v>
      </c>
      <c r="AN57" s="99">
        <f>MASTER_DATA_ESCALATED!AN57/(AN$18*1000)</f>
        <v>0</v>
      </c>
      <c r="AO57" s="99">
        <f>MASTER_DATA_ESCALATED!AO57/(AO$18*1000)</f>
        <v>0</v>
      </c>
      <c r="AP57" s="99">
        <f>MASTER_DATA_ESCALATED!AP57/(AP$18*1000)</f>
        <v>0</v>
      </c>
      <c r="AQ57" s="99">
        <f>MASTER_DATA_ESCALATED!AQ57/(AQ$18*1000)</f>
        <v>0</v>
      </c>
      <c r="AR57" s="99">
        <f>MASTER_DATA_ESCALATED!AR57/(AR$18*1000)</f>
        <v>0</v>
      </c>
      <c r="AS57" s="99">
        <f>MASTER_DATA_ESCALATED!AS57/(AS$18*1000)</f>
        <v>0</v>
      </c>
      <c r="AT57" s="99">
        <f>MASTER_DATA_ESCALATED!AT57/(AT$18*1000)</f>
        <v>0</v>
      </c>
      <c r="AU57" s="99">
        <f>MASTER_DATA_ESCALATED!AU57/(AU$18*1000)</f>
        <v>0</v>
      </c>
      <c r="AV57" s="99">
        <f>MASTER_DATA_ESCALATED!AV57/(AV$18*1000)</f>
        <v>0</v>
      </c>
      <c r="AW57" s="99">
        <f>MASTER_DATA_ESCALATED!AW57/(AW$18*1000)</f>
        <v>0</v>
      </c>
      <c r="AX57" s="99">
        <f>MASTER_DATA_ESCALATED!AX57/(AX$18*1000)</f>
        <v>0</v>
      </c>
      <c r="AY57" s="99">
        <f>MASTER_DATA_ESCALATED!AY57/(AY$18*1000)</f>
        <v>0</v>
      </c>
      <c r="AZ57" s="99">
        <f>MASTER_DATA_ESCALATED!AZ57/(AZ$18*1000)</f>
        <v>0</v>
      </c>
      <c r="BA57" s="99">
        <f>MASTER_DATA_ESCALATED!BA57/(BA$18*1000)</f>
        <v>0</v>
      </c>
      <c r="BB57" s="99">
        <f>MASTER_DATA_ESCALATED!BB57/(BB$18*1000)</f>
        <v>0</v>
      </c>
      <c r="BC57" s="99">
        <f>MASTER_DATA_ESCALATED!BC57/(BC$18*1000)</f>
        <v>0</v>
      </c>
      <c r="BD57" s="99">
        <f>MASTER_DATA_ESCALATED!BD57/(BD$18*1000)</f>
        <v>0</v>
      </c>
      <c r="BE57" s="99">
        <f>MASTER_DATA_ESCALATED!BE57/(BE$18*1000)</f>
        <v>0</v>
      </c>
      <c r="BF57" s="99">
        <f>MASTER_DATA_ESCALATED!BF57/(BF$18*1000)</f>
        <v>0</v>
      </c>
      <c r="BG57" s="99">
        <f>MASTER_DATA_ESCALATED!BG57/(BG$18*1000)</f>
        <v>0</v>
      </c>
      <c r="BH57" s="99">
        <f>MASTER_DATA_ESCALATED!BH57/(BH$18*1000)</f>
        <v>0</v>
      </c>
      <c r="BI57" s="99">
        <f>MASTER_DATA_ESCALATED!BI57/(BI$18*1000)</f>
        <v>0</v>
      </c>
      <c r="BJ57" s="99">
        <f>MASTER_DATA_ESCALATED!BJ57/(BJ$18*1000)</f>
        <v>0</v>
      </c>
      <c r="BK57" s="99">
        <f>MASTER_DATA_ESCALATED!BK57/(BK$18*1000)</f>
        <v>0</v>
      </c>
      <c r="BL57" s="99">
        <f>MASTER_DATA_ESCALATED!BL57/(BL$18*1000)</f>
        <v>0</v>
      </c>
      <c r="BM57" s="99">
        <f>MASTER_DATA_ESCALATED!BM57/(BM$18*1000)</f>
        <v>0</v>
      </c>
      <c r="BN57" s="99">
        <f>MASTER_DATA_ESCALATED!BN57/(BN$18*1000)</f>
        <v>0</v>
      </c>
      <c r="BO57" s="99">
        <f>MASTER_DATA_ESCALATED!BO57/(BO$18*1000)</f>
        <v>0</v>
      </c>
      <c r="BP57" s="99">
        <f>MASTER_DATA_ESCALATED!BP57/(BP$18*1000)</f>
        <v>0</v>
      </c>
      <c r="BQ57" s="99">
        <f>MASTER_DATA_ESCALATED!BQ57/(BQ$18*1000)</f>
        <v>0</v>
      </c>
      <c r="BR57" s="99">
        <f>MASTER_DATA_ESCALATED!BR57/(BR$18*1000)</f>
        <v>0</v>
      </c>
      <c r="BS57" s="99">
        <f>MASTER_DATA_ESCALATED!BS57/(BS$18*1000)</f>
        <v>0</v>
      </c>
      <c r="BT57" s="99">
        <f>MASTER_DATA_ESCALATED!BT57/(BT$18*1000)</f>
        <v>0</v>
      </c>
      <c r="BU57" s="99">
        <f>MASTER_DATA_ESCALATED!BU57/(BU$18*1000)</f>
        <v>0</v>
      </c>
      <c r="BV57" s="99">
        <f>MASTER_DATA_ESCALATED!BV57/(BV$18*1000)</f>
        <v>0</v>
      </c>
      <c r="BW57" s="99">
        <f>MASTER_DATA_ESCALATED!BW57/(BW$18*1000)</f>
        <v>0</v>
      </c>
      <c r="BX57" s="99">
        <f>MASTER_DATA_ESCALATED!BX57/(BX$18*1000)</f>
        <v>0</v>
      </c>
      <c r="BY57" s="99">
        <f>MASTER_DATA_ESCALATED!BY57/(BY$18*1000)</f>
        <v>0</v>
      </c>
      <c r="BZ57" s="99">
        <f>MASTER_DATA_ESCALATED!BZ57/(BZ$18*1000)</f>
        <v>0</v>
      </c>
      <c r="CA57" s="99">
        <f>MASTER_DATA_ESCALATED!CA57/(CA$18*1000)</f>
        <v>0</v>
      </c>
      <c r="CB57" s="99">
        <f>MASTER_DATA_ESCALATED!CB57/(CB$18*1000)</f>
        <v>0</v>
      </c>
      <c r="CC57" s="99">
        <f>MASTER_DATA_ESCALATED!CC57/(CC$18*1000)</f>
        <v>0</v>
      </c>
      <c r="CD57" s="99">
        <f>MASTER_DATA_ESCALATED!CD57/(CD$18*1000)</f>
        <v>0</v>
      </c>
      <c r="CE57" s="99">
        <f>MASTER_DATA_ESCALATED!CE57/(CE$18*1000)</f>
        <v>0</v>
      </c>
      <c r="CF57" s="99">
        <f>MASTER_DATA_ESCALATED!CF57/(CF$18*1000)</f>
        <v>0</v>
      </c>
      <c r="CG57" s="99">
        <f>MASTER_DATA_ESCALATED!CG57/(CG$18*1000)</f>
        <v>0</v>
      </c>
      <c r="CH57" s="99">
        <f>MASTER_DATA_ESCALATED!CH57/(CH$18*1000)</f>
        <v>0</v>
      </c>
      <c r="CI57" s="99">
        <f>MASTER_DATA_ESCALATED!CI57/(CI$18*1000)</f>
        <v>0</v>
      </c>
      <c r="CJ57" s="99">
        <f>MASTER_DATA_ESCALATED!CJ57/(CJ$18*1000)</f>
        <v>0</v>
      </c>
      <c r="CK57" s="99">
        <f>MASTER_DATA_ESCALATED!CK57/(CK$18*1000)</f>
        <v>0</v>
      </c>
      <c r="CL57" s="99">
        <f>MASTER_DATA_ESCALATED!CL57/(CL$18*1000)</f>
        <v>0</v>
      </c>
      <c r="CM57" s="99">
        <f>MASTER_DATA_ESCALATED!CM57/(CM$18*1000)</f>
        <v>0</v>
      </c>
      <c r="CN57" s="99">
        <f>MASTER_DATA_ESCALATED!CN57/(CN$18*1000)</f>
        <v>0</v>
      </c>
      <c r="CO57" s="99">
        <f>MASTER_DATA_ESCALATED!CO57/(CO$18*1000)</f>
        <v>0</v>
      </c>
      <c r="CP57" s="99">
        <f>MASTER_DATA_ESCALATED!CP57/(CP$18*1000)</f>
        <v>0</v>
      </c>
      <c r="CQ57" s="99">
        <f>MASTER_DATA_ESCALATED!CQ57/(CQ$18*1000)</f>
        <v>0</v>
      </c>
      <c r="CR57" s="99">
        <f>MASTER_DATA_ESCALATED!CR57/(CR$18*1000)</f>
        <v>0</v>
      </c>
      <c r="CS57" s="99">
        <f>MASTER_DATA_ESCALATED!CS57/(CS$18*1000)</f>
        <v>0</v>
      </c>
      <c r="CT57" s="99">
        <f>MASTER_DATA_ESCALATED!CT57/(CT$18*1000)</f>
        <v>0</v>
      </c>
      <c r="CU57" s="99">
        <f>MASTER_DATA_ESCALATED!CU57/(CU$18*1000)</f>
        <v>0</v>
      </c>
      <c r="CV57" s="99">
        <f>MASTER_DATA_ESCALATED!CV57/(CV$18*1000)</f>
        <v>0</v>
      </c>
      <c r="CW57" s="99">
        <f>MASTER_DATA_ESCALATED!CW57/(CW$18*1000)</f>
        <v>0</v>
      </c>
      <c r="CX57" s="99">
        <f>MASTER_DATA_ESCALATED!CX57/(CX$18*1000)</f>
        <v>0</v>
      </c>
      <c r="CY57" s="99">
        <f>MASTER_DATA_ESCALATED!CY57/(CY$18*1000)</f>
        <v>0</v>
      </c>
      <c r="CZ57" s="99">
        <f>MASTER_DATA_ESCALATED!CZ57/(CZ$18*1000)</f>
        <v>0</v>
      </c>
      <c r="DA57" s="99" t="e">
        <f>MASTER_DATA_ESCALATED!DA57/(DA$18*1000)</f>
        <v>#DIV/0!</v>
      </c>
      <c r="DB57" s="99" t="e">
        <f>MASTER_DATA_ESCALATED!DB57/(DB$18*1000)</f>
        <v>#DIV/0!</v>
      </c>
      <c r="DC57" s="99" t="e">
        <f>MASTER_DATA_ESCALATED!DC57/(DC$18*1000)</f>
        <v>#DIV/0!</v>
      </c>
      <c r="DD57" s="99" t="e">
        <f>MASTER_DATA_ESCALATED!DD57/(DD$18*1000)</f>
        <v>#N/A</v>
      </c>
      <c r="DE57" s="99">
        <f>MASTER_DATA_ESCALATED!DE57/(DE$18*1000)</f>
        <v>0</v>
      </c>
      <c r="DF57" s="99">
        <f>MASTER_DATA_ESCALATED!DF57/(DF$18*1000)</f>
        <v>0</v>
      </c>
      <c r="DG57" s="99">
        <f>MASTER_DATA_ESCALATED!DG57/(DG$18*1000)</f>
        <v>0</v>
      </c>
      <c r="DH57" s="99">
        <f>MASTER_DATA_ESCALATED!DH57/(DH$18*1000)</f>
        <v>0</v>
      </c>
      <c r="DI57" s="99">
        <f>MASTER_DATA_ESCALATED!DI57/(DI$18*1000)</f>
        <v>0</v>
      </c>
      <c r="DJ57" s="99">
        <f>MASTER_DATA_ESCALATED!DJ57/(DJ$18*1000)</f>
        <v>0</v>
      </c>
      <c r="DK57" s="99">
        <f>MASTER_DATA_ESCALATED!DK57/(DK$18*1000)</f>
        <v>0</v>
      </c>
      <c r="DL57" s="99">
        <f>MASTER_DATA_ESCALATED!DL57/(DL$18*1000)</f>
        <v>0</v>
      </c>
      <c r="DM57" s="99">
        <f>MASTER_DATA_ESCALATED!DM57/(DM$18*1000)</f>
        <v>0</v>
      </c>
      <c r="DN57" s="99">
        <f>MASTER_DATA_ESCALATED!DN57/(DN$18*1000)</f>
        <v>0</v>
      </c>
      <c r="DO57" s="99">
        <f>MASTER_DATA_ESCALATED!DO57/(DO$18*1000)</f>
        <v>0</v>
      </c>
      <c r="DP57" s="99">
        <f>MASTER_DATA_ESCALATED!DP57/(DP$18*1000)</f>
        <v>0</v>
      </c>
      <c r="DQ57" s="99">
        <f>MASTER_DATA_ESCALATED!DQ57/(DQ$18*1000)</f>
        <v>0</v>
      </c>
      <c r="DR57" s="99">
        <f>MASTER_DATA_ESCALATED!DR57/(DR$18*1000)</f>
        <v>0</v>
      </c>
      <c r="DS57" s="99">
        <f>MASTER_DATA_ESCALATED!DS57/(DS$18*1000)</f>
        <v>0</v>
      </c>
      <c r="DT57" s="99">
        <f>MASTER_DATA_ESCALATED!DT57/(DT$18*1000)</f>
        <v>0</v>
      </c>
      <c r="DU57" s="99">
        <f>MASTER_DATA_ESCALATED!DU57/(DU$18*1000)</f>
        <v>0</v>
      </c>
      <c r="DV57" s="99">
        <f>MASTER_DATA_ESCALATED!DV57/(DV$18*1000)</f>
        <v>0</v>
      </c>
      <c r="DW57" s="99">
        <f>MASTER_DATA_ESCALATED!DW57/(DW$18*1000)</f>
        <v>0</v>
      </c>
      <c r="DX57" s="99">
        <f>MASTER_DATA_ESCALATED!DX57/(DX$18*1000)</f>
        <v>0</v>
      </c>
      <c r="DY57" s="99">
        <f>MASTER_DATA_ESCALATED!DY57/(DY$18*1000)</f>
        <v>0</v>
      </c>
      <c r="DZ57" s="99">
        <f>MASTER_DATA_ESCALATED!DZ57/(DZ$18*1000)</f>
        <v>0</v>
      </c>
      <c r="EA57" s="99">
        <f>MASTER_DATA_ESCALATED!EA57/(EA$18*1000)</f>
        <v>0</v>
      </c>
      <c r="EB57" s="99">
        <f>MASTER_DATA_ESCALATED!EB57/(EB$18*1000)</f>
        <v>0</v>
      </c>
      <c r="EC57" s="99" t="e">
        <f>MASTER_DATA_ESCALATED!EC57/(EC$18*1000)</f>
        <v>#DIV/0!</v>
      </c>
      <c r="ED57" s="99" t="e">
        <f>MASTER_DATA_ESCALATED!ED57/(ED$18*1000)</f>
        <v>#DIV/0!</v>
      </c>
      <c r="EE57" s="99" t="e">
        <f>MASTER_DATA_ESCALATED!EE57/(EE$18*1000)</f>
        <v>#DIV/0!</v>
      </c>
      <c r="EF57" s="99" t="e">
        <f>MASTER_DATA_ESCALATED!EF57/(EF$18*1000)</f>
        <v>#VALUE!</v>
      </c>
      <c r="EG57" s="99">
        <f>MASTER_DATA_ESCALATED!EG57/(EG$18*1000)</f>
        <v>0</v>
      </c>
      <c r="EH57" s="99">
        <f>MASTER_DATA_ESCALATED!EH57/(EH$18*1000)</f>
        <v>0</v>
      </c>
      <c r="EI57" s="99">
        <f>MASTER_DATA_ESCALATED!EI57/(EI$18*1000)</f>
        <v>0</v>
      </c>
      <c r="EJ57" s="99">
        <f>MASTER_DATA_ESCALATED!EJ57/(EJ$18*1000)</f>
        <v>0</v>
      </c>
      <c r="EK57" s="99">
        <f>MASTER_DATA_ESCALATED!EK57/(EK$18*1000)</f>
        <v>0</v>
      </c>
      <c r="EL57" s="99">
        <f>MASTER_DATA_ESCALATED!EL57/(EL$18*1000)</f>
        <v>0</v>
      </c>
      <c r="EM57" s="99">
        <f>MASTER_DATA_ESCALATED!EM57/(EM$18*1000)</f>
        <v>0</v>
      </c>
      <c r="EN57" s="99">
        <f>MASTER_DATA_ESCALATED!EN57/(EN$18*1000)</f>
        <v>0</v>
      </c>
      <c r="EO57" s="99">
        <f>MASTER_DATA_ESCALATED!EO57/(EO$18*1000)</f>
        <v>0</v>
      </c>
      <c r="EP57" s="99">
        <f>MASTER_DATA_ESCALATED!EP57/(EP$18*1000)</f>
        <v>0</v>
      </c>
      <c r="EQ57" s="99">
        <f>MASTER_DATA_ESCALATED!EQ57/(EQ$18*1000)</f>
        <v>0</v>
      </c>
      <c r="ER57" s="99">
        <f>MASTER_DATA_ESCALATED!ER57/(ER$18*1000)</f>
        <v>0</v>
      </c>
      <c r="ES57" s="99">
        <f>MASTER_DATA_ESCALATED!ES57/(ES$18*1000)</f>
        <v>0</v>
      </c>
      <c r="ET57" s="99">
        <f>MASTER_DATA_ESCALATED!ET57/(ET$18*1000)</f>
        <v>0</v>
      </c>
      <c r="EU57" s="99">
        <f>MASTER_DATA_ESCALATED!EU57/(EU$18*1000)</f>
        <v>0</v>
      </c>
      <c r="EV57" s="99">
        <f>MASTER_DATA_ESCALATED!EV57/(EV$18*1000)</f>
        <v>0</v>
      </c>
      <c r="EW57" s="99">
        <f>MASTER_DATA_ESCALATED!EW57/(EW$18*1000)</f>
        <v>0</v>
      </c>
      <c r="EX57" s="99">
        <f>MASTER_DATA_ESCALATED!EX57/(EX$18*1000)</f>
        <v>0</v>
      </c>
      <c r="EY57" s="99">
        <f>MASTER_DATA_ESCALATED!EY57/(EY$18*1000)</f>
        <v>0</v>
      </c>
      <c r="EZ57" s="99">
        <f>MASTER_DATA_ESCALATED!EZ57/(EZ$18*1000)</f>
        <v>1.9397861153548677</v>
      </c>
      <c r="FA57" s="99">
        <f>MASTER_DATA_ESCALATED!FA57/(FA$18*1000)</f>
        <v>0</v>
      </c>
      <c r="FB57" s="99">
        <f>MASTER_DATA_ESCALATED!FB57/(FB$18*1000)</f>
        <v>0</v>
      </c>
      <c r="FC57" s="99">
        <f>MASTER_DATA_ESCALATED!FC57/(FC$18*1000)</f>
        <v>0</v>
      </c>
      <c r="FD57" s="99">
        <f>MASTER_DATA_ESCALATED!FD57/(FD$18*1000)</f>
        <v>1.9161482038196977</v>
      </c>
      <c r="FE57" s="99">
        <f>MASTER_DATA_ESCALATED!FE57/(FE$18*1000)</f>
        <v>0</v>
      </c>
      <c r="FF57" s="99">
        <f>MASTER_DATA_ESCALATED!FF57/(FF$18*1000)</f>
        <v>0</v>
      </c>
      <c r="FG57" s="99">
        <f>MASTER_DATA_ESCALATED!FG57/(FG$18*1000)</f>
        <v>0</v>
      </c>
      <c r="FH57" s="99">
        <f>MASTER_DATA_ESCALATED!FH57/(FH$18*1000)</f>
        <v>1.8806913365169431</v>
      </c>
      <c r="FI57" s="99">
        <f>MASTER_DATA_ESCALATED!FI57/(FI$18*1000)</f>
        <v>0</v>
      </c>
      <c r="FJ57" s="99">
        <f>MASTER_DATA_ESCALATED!FJ57/(FJ$18*1000)</f>
        <v>0</v>
      </c>
      <c r="FK57" s="99">
        <f>MASTER_DATA_ESCALATED!FK57/(FK$18*1000)</f>
        <v>0</v>
      </c>
      <c r="FL57" s="99">
        <f>MASTER_DATA_ESCALATED!FL57/(FL$18*1000)</f>
        <v>2.8705288820521764</v>
      </c>
      <c r="FM57" s="99">
        <f>MASTER_DATA_ESCALATED!FM57/(FM$18*1000)</f>
        <v>0</v>
      </c>
      <c r="FN57" s="99">
        <f>MASTER_DATA_ESCALATED!FN57/(FN$18*1000)</f>
        <v>0</v>
      </c>
      <c r="FO57" s="99">
        <f>MASTER_DATA_ESCALATED!FO57/(FO$18*1000)</f>
        <v>0</v>
      </c>
      <c r="FP57" s="99">
        <f>MASTER_DATA_ESCALATED!FP57/(FP$18*1000)</f>
        <v>0</v>
      </c>
      <c r="FQ57" s="99">
        <f>MASTER_DATA_ESCALATED!FQ57/(FQ$18*1000)</f>
        <v>0</v>
      </c>
      <c r="FR57" s="99">
        <f>MASTER_DATA_ESCALATED!FR57/(FR$18*1000)</f>
        <v>0</v>
      </c>
      <c r="FS57" s="99">
        <f>MASTER_DATA_ESCALATED!FS57/(FS$18*1000)</f>
        <v>0</v>
      </c>
      <c r="FT57" s="99">
        <f>MASTER_DATA_ESCALATED!FT57/(FT$18*1000)</f>
        <v>0</v>
      </c>
      <c r="FU57" s="99">
        <f>MASTER_DATA_ESCALATED!FU57/(FU$18*1000)</f>
        <v>0</v>
      </c>
      <c r="FV57" s="99">
        <f>MASTER_DATA_ESCALATED!FV57/(FV$18*1000)</f>
        <v>0</v>
      </c>
      <c r="FW57" s="99">
        <f>MASTER_DATA_ESCALATED!FW57/(FW$18*1000)</f>
        <v>0</v>
      </c>
      <c r="FX57" s="99">
        <f>MASTER_DATA_ESCALATED!FX57/(FX$18*1000)</f>
        <v>0</v>
      </c>
      <c r="FY57" s="99">
        <f>MASTER_DATA_ESCALATED!FY57/(FY$18*1000)</f>
        <v>0</v>
      </c>
      <c r="FZ57" s="99">
        <f>MASTER_DATA_ESCALATED!FZ57/(FZ$18*1000)</f>
        <v>0</v>
      </c>
      <c r="GA57" s="99">
        <f>MASTER_DATA_ESCALATED!GA57/(GA$18*1000)</f>
        <v>0</v>
      </c>
      <c r="GB57" s="99">
        <f>MASTER_DATA_ESCALATED!GB57/(GB$18*1000)</f>
        <v>0</v>
      </c>
      <c r="GC57" s="99">
        <f>MASTER_DATA_ESCALATED!GC57/(GC$18*1000)</f>
        <v>0</v>
      </c>
      <c r="GD57" s="99">
        <f>MASTER_DATA_ESCALATED!GD57/(GD$18*1000)</f>
        <v>0</v>
      </c>
      <c r="GE57" s="99">
        <f>MASTER_DATA_ESCALATED!GE57/(GE$18*1000)</f>
        <v>0</v>
      </c>
      <c r="GF57" s="99">
        <f>MASTER_DATA_ESCALATED!GF57/(GF$18*1000)</f>
        <v>0</v>
      </c>
      <c r="GG57" s="99">
        <f>MASTER_DATA_ESCALATED!GG57/(GG$18*1000)</f>
        <v>0</v>
      </c>
      <c r="GH57" s="99">
        <f>MASTER_DATA_ESCALATED!GH57/(GH$18*1000)</f>
        <v>0</v>
      </c>
      <c r="GI57" s="99">
        <f>MASTER_DATA_ESCALATED!GI57/(GI$18*1000)</f>
        <v>0</v>
      </c>
      <c r="GJ57" s="99">
        <f>MASTER_DATA_ESCALATED!GJ57/(GJ$18*1000)</f>
        <v>0</v>
      </c>
      <c r="GK57" s="99">
        <f>MASTER_DATA_ESCALATED!GK57/(GK$18*1000)</f>
        <v>0</v>
      </c>
      <c r="GL57" s="99">
        <f>MASTER_DATA_ESCALATED!GL57/(GL$18*1000)</f>
        <v>0</v>
      </c>
      <c r="GM57" s="99">
        <f>MASTER_DATA_ESCALATED!GM57/(GM$18*1000)</f>
        <v>0</v>
      </c>
      <c r="GN57" s="99">
        <f>MASTER_DATA_ESCALATED!GN57/(GN$18*1000)</f>
        <v>0</v>
      </c>
      <c r="GO57" s="99">
        <f>MASTER_DATA_ESCALATED!GO57/(GO$18*1000)</f>
        <v>0</v>
      </c>
      <c r="GP57" s="99">
        <f>MASTER_DATA_ESCALATED!GP57/(GP$18*1000)</f>
        <v>0</v>
      </c>
      <c r="GQ57" s="99">
        <f>MASTER_DATA_ESCALATED!GQ57/(GQ$18*1000)</f>
        <v>0</v>
      </c>
      <c r="GR57" s="99">
        <f>MASTER_DATA_ESCALATED!GR57/(GR$18*1000)</f>
        <v>0</v>
      </c>
      <c r="GS57" s="99">
        <f>MASTER_DATA_ESCALATED!GS57/(GS$18*1000)</f>
        <v>0</v>
      </c>
      <c r="GT57" s="99">
        <f>MASTER_DATA_ESCALATED!GT57/(GT$18*1000)</f>
        <v>0</v>
      </c>
      <c r="GU57" s="99">
        <f>MASTER_DATA_ESCALATED!GU57/(GU$18*1000)</f>
        <v>0</v>
      </c>
      <c r="GV57" s="99">
        <f>MASTER_DATA_ESCALATED!GV57/(GV$18*1000)</f>
        <v>0</v>
      </c>
      <c r="GW57" s="99" t="e">
        <f>MASTER_DATA_ESCALATED!#REF!/(GW$18*1000)</f>
        <v>#REF!</v>
      </c>
      <c r="GX57" s="99" t="e">
        <f>MASTER_DATA_ESCALATED!#REF!/(GX$18*1000)</f>
        <v>#REF!</v>
      </c>
      <c r="GY57" s="99" t="e">
        <f>MASTER_DATA_ESCALATED!#REF!/(GY$18*1000)</f>
        <v>#REF!</v>
      </c>
    </row>
    <row r="58" spans="2:207" s="27" customFormat="1" ht="14.25" hidden="1" outlineLevel="2" x14ac:dyDescent="0.25">
      <c r="B58" s="26">
        <f t="shared" si="1"/>
        <v>20</v>
      </c>
      <c r="C58" s="55">
        <f t="shared" si="0"/>
        <v>215.2</v>
      </c>
      <c r="D58" s="82"/>
      <c r="E58" s="55"/>
      <c r="F58" s="55"/>
      <c r="G58" s="83">
        <v>215.2</v>
      </c>
      <c r="H58" s="41" t="s">
        <v>58</v>
      </c>
      <c r="I58" s="100">
        <f>MASTER_DATA_ESCALATED!I58/(I$18*1000)</f>
        <v>0</v>
      </c>
      <c r="J58" s="100">
        <f>MASTER_DATA_ESCALATED!J58/(J$18*1000)</f>
        <v>0</v>
      </c>
      <c r="K58" s="100">
        <f>MASTER_DATA_ESCALATED!K58/(K$18*1000)</f>
        <v>0</v>
      </c>
      <c r="L58" s="100">
        <f>MASTER_DATA_ESCALATED!L58/(L$18*1000)</f>
        <v>0</v>
      </c>
      <c r="M58" s="100">
        <f>MASTER_DATA_ESCALATED!M58/(M$18*1000)</f>
        <v>0</v>
      </c>
      <c r="N58" s="100">
        <f>MASTER_DATA_ESCALATED!N58/(N$18*1000)</f>
        <v>0</v>
      </c>
      <c r="O58" s="100">
        <f>MASTER_DATA_ESCALATED!O58/(O$18*1000)</f>
        <v>0</v>
      </c>
      <c r="P58" s="100">
        <f>MASTER_DATA_ESCALATED!P58/(P$18*1000)</f>
        <v>0</v>
      </c>
      <c r="Q58" s="100">
        <f>MASTER_DATA_ESCALATED!Q58/(Q$18*1000)</f>
        <v>0</v>
      </c>
      <c r="R58" s="100">
        <f>MASTER_DATA_ESCALATED!R58/(R$18*1000)</f>
        <v>0</v>
      </c>
      <c r="S58" s="100">
        <f>MASTER_DATA_ESCALATED!S58/(S$18*1000)</f>
        <v>0</v>
      </c>
      <c r="T58" s="100">
        <f>MASTER_DATA_ESCALATED!T58/(T$18*1000)</f>
        <v>0</v>
      </c>
      <c r="U58" s="100">
        <f>MASTER_DATA_ESCALATED!U58/(U$18*1000)</f>
        <v>0</v>
      </c>
      <c r="V58" s="100">
        <f>MASTER_DATA_ESCALATED!V58/(V$18*1000)</f>
        <v>0</v>
      </c>
      <c r="W58" s="100">
        <f>MASTER_DATA_ESCALATED!W58/(W$18*1000)</f>
        <v>0</v>
      </c>
      <c r="X58" s="100">
        <f>MASTER_DATA_ESCALATED!X58/(X$18*1000)</f>
        <v>0</v>
      </c>
      <c r="Y58" s="100">
        <f>MASTER_DATA_ESCALATED!Y58/(Y$18*1000)</f>
        <v>0</v>
      </c>
      <c r="Z58" s="100">
        <f>MASTER_DATA_ESCALATED!Z58/(Z$18*1000)</f>
        <v>0</v>
      </c>
      <c r="AA58" s="100">
        <f>MASTER_DATA_ESCALATED!AA58/(AA$18*1000)</f>
        <v>0</v>
      </c>
      <c r="AB58" s="100">
        <f>MASTER_DATA_ESCALATED!AB58/(AB$18*1000)</f>
        <v>0</v>
      </c>
      <c r="AC58" s="100">
        <f>MASTER_DATA_ESCALATED!AC58/(AC$18*1000)</f>
        <v>0</v>
      </c>
      <c r="AD58" s="100">
        <f>MASTER_DATA_ESCALATED!AD58/(AD$18*1000)</f>
        <v>0</v>
      </c>
      <c r="AE58" s="100">
        <f>MASTER_DATA_ESCALATED!AE58/(AE$18*1000)</f>
        <v>0</v>
      </c>
      <c r="AF58" s="100">
        <f>MASTER_DATA_ESCALATED!AF58/(AF$18*1000)</f>
        <v>0</v>
      </c>
      <c r="AG58" s="100">
        <f>MASTER_DATA_ESCALATED!AG58/(AG$18*1000)</f>
        <v>0</v>
      </c>
      <c r="AH58" s="100">
        <f>MASTER_DATA_ESCALATED!AH58/(AH$18*1000)</f>
        <v>0</v>
      </c>
      <c r="AI58" s="100">
        <f>MASTER_DATA_ESCALATED!AI58/(AI$18*1000)</f>
        <v>0</v>
      </c>
      <c r="AJ58" s="100">
        <f>MASTER_DATA_ESCALATED!AJ58/(AJ$18*1000)</f>
        <v>0</v>
      </c>
      <c r="AK58" s="100">
        <f>MASTER_DATA_ESCALATED!AK58/(AK$18*1000)</f>
        <v>0</v>
      </c>
      <c r="AL58" s="100">
        <f>MASTER_DATA_ESCALATED!AL58/(AL$18*1000)</f>
        <v>0</v>
      </c>
      <c r="AM58" s="100">
        <f>MASTER_DATA_ESCALATED!AM58/(AM$18*1000)</f>
        <v>0</v>
      </c>
      <c r="AN58" s="100">
        <f>MASTER_DATA_ESCALATED!AN58/(AN$18*1000)</f>
        <v>0</v>
      </c>
      <c r="AO58" s="100">
        <f>MASTER_DATA_ESCALATED!AO58/(AO$18*1000)</f>
        <v>0</v>
      </c>
      <c r="AP58" s="100">
        <f>MASTER_DATA_ESCALATED!AP58/(AP$18*1000)</f>
        <v>0</v>
      </c>
      <c r="AQ58" s="100">
        <f>MASTER_DATA_ESCALATED!AQ58/(AQ$18*1000)</f>
        <v>0</v>
      </c>
      <c r="AR58" s="100">
        <f>MASTER_DATA_ESCALATED!AR58/(AR$18*1000)</f>
        <v>0</v>
      </c>
      <c r="AS58" s="100">
        <f>MASTER_DATA_ESCALATED!AS58/(AS$18*1000)</f>
        <v>0</v>
      </c>
      <c r="AT58" s="100">
        <f>MASTER_DATA_ESCALATED!AT58/(AT$18*1000)</f>
        <v>0</v>
      </c>
      <c r="AU58" s="100">
        <f>MASTER_DATA_ESCALATED!AU58/(AU$18*1000)</f>
        <v>0</v>
      </c>
      <c r="AV58" s="100">
        <f>MASTER_DATA_ESCALATED!AV58/(AV$18*1000)</f>
        <v>0</v>
      </c>
      <c r="AW58" s="100">
        <f>MASTER_DATA_ESCALATED!AW58/(AW$18*1000)</f>
        <v>0</v>
      </c>
      <c r="AX58" s="100">
        <f>MASTER_DATA_ESCALATED!AX58/(AX$18*1000)</f>
        <v>0</v>
      </c>
      <c r="AY58" s="100">
        <f>MASTER_DATA_ESCALATED!AY58/(AY$18*1000)</f>
        <v>0</v>
      </c>
      <c r="AZ58" s="100">
        <f>MASTER_DATA_ESCALATED!AZ58/(AZ$18*1000)</f>
        <v>0</v>
      </c>
      <c r="BA58" s="100">
        <f>MASTER_DATA_ESCALATED!BA58/(BA$18*1000)</f>
        <v>0</v>
      </c>
      <c r="BB58" s="100">
        <f>MASTER_DATA_ESCALATED!BB58/(BB$18*1000)</f>
        <v>0</v>
      </c>
      <c r="BC58" s="100">
        <f>MASTER_DATA_ESCALATED!BC58/(BC$18*1000)</f>
        <v>0</v>
      </c>
      <c r="BD58" s="100">
        <f>MASTER_DATA_ESCALATED!BD58/(BD$18*1000)</f>
        <v>0</v>
      </c>
      <c r="BE58" s="100">
        <f>MASTER_DATA_ESCALATED!BE58/(BE$18*1000)</f>
        <v>0</v>
      </c>
      <c r="BF58" s="100">
        <f>MASTER_DATA_ESCALATED!BF58/(BF$18*1000)</f>
        <v>0</v>
      </c>
      <c r="BG58" s="100">
        <f>MASTER_DATA_ESCALATED!BG58/(BG$18*1000)</f>
        <v>0</v>
      </c>
      <c r="BH58" s="100">
        <f>MASTER_DATA_ESCALATED!BH58/(BH$18*1000)</f>
        <v>0</v>
      </c>
      <c r="BI58" s="100">
        <f>MASTER_DATA_ESCALATED!BI58/(BI$18*1000)</f>
        <v>0</v>
      </c>
      <c r="BJ58" s="100">
        <f>MASTER_DATA_ESCALATED!BJ58/(BJ$18*1000)</f>
        <v>0</v>
      </c>
      <c r="BK58" s="100">
        <f>MASTER_DATA_ESCALATED!BK58/(BK$18*1000)</f>
        <v>0</v>
      </c>
      <c r="BL58" s="100">
        <f>MASTER_DATA_ESCALATED!BL58/(BL$18*1000)</f>
        <v>0</v>
      </c>
      <c r="BM58" s="100">
        <f>MASTER_DATA_ESCALATED!BM58/(BM$18*1000)</f>
        <v>0</v>
      </c>
      <c r="BN58" s="100">
        <f>MASTER_DATA_ESCALATED!BN58/(BN$18*1000)</f>
        <v>0</v>
      </c>
      <c r="BO58" s="100">
        <f>MASTER_DATA_ESCALATED!BO58/(BO$18*1000)</f>
        <v>0</v>
      </c>
      <c r="BP58" s="100">
        <f>MASTER_DATA_ESCALATED!BP58/(BP$18*1000)</f>
        <v>0</v>
      </c>
      <c r="BQ58" s="100">
        <f>MASTER_DATA_ESCALATED!BQ58/(BQ$18*1000)</f>
        <v>0</v>
      </c>
      <c r="BR58" s="100">
        <f>MASTER_DATA_ESCALATED!BR58/(BR$18*1000)</f>
        <v>0</v>
      </c>
      <c r="BS58" s="100">
        <f>MASTER_DATA_ESCALATED!BS58/(BS$18*1000)</f>
        <v>0</v>
      </c>
      <c r="BT58" s="100">
        <f>MASTER_DATA_ESCALATED!BT58/(BT$18*1000)</f>
        <v>0</v>
      </c>
      <c r="BU58" s="100">
        <f>MASTER_DATA_ESCALATED!BU58/(BU$18*1000)</f>
        <v>0</v>
      </c>
      <c r="BV58" s="100">
        <f>MASTER_DATA_ESCALATED!BV58/(BV$18*1000)</f>
        <v>0</v>
      </c>
      <c r="BW58" s="100">
        <f>MASTER_DATA_ESCALATED!BW58/(BW$18*1000)</f>
        <v>0</v>
      </c>
      <c r="BX58" s="100">
        <f>MASTER_DATA_ESCALATED!BX58/(BX$18*1000)</f>
        <v>0</v>
      </c>
      <c r="BY58" s="100">
        <f>MASTER_DATA_ESCALATED!BY58/(BY$18*1000)</f>
        <v>0</v>
      </c>
      <c r="BZ58" s="100">
        <f>MASTER_DATA_ESCALATED!BZ58/(BZ$18*1000)</f>
        <v>0</v>
      </c>
      <c r="CA58" s="100">
        <f>MASTER_DATA_ESCALATED!CA58/(CA$18*1000)</f>
        <v>0</v>
      </c>
      <c r="CB58" s="100">
        <f>MASTER_DATA_ESCALATED!CB58/(CB$18*1000)</f>
        <v>0</v>
      </c>
      <c r="CC58" s="100">
        <f>MASTER_DATA_ESCALATED!CC58/(CC$18*1000)</f>
        <v>0</v>
      </c>
      <c r="CD58" s="100">
        <f>MASTER_DATA_ESCALATED!CD58/(CD$18*1000)</f>
        <v>0</v>
      </c>
      <c r="CE58" s="100">
        <f>MASTER_DATA_ESCALATED!CE58/(CE$18*1000)</f>
        <v>0</v>
      </c>
      <c r="CF58" s="100">
        <f>MASTER_DATA_ESCALATED!CF58/(CF$18*1000)</f>
        <v>0</v>
      </c>
      <c r="CG58" s="100">
        <f>MASTER_DATA_ESCALATED!CG58/(CG$18*1000)</f>
        <v>0</v>
      </c>
      <c r="CH58" s="100">
        <f>MASTER_DATA_ESCALATED!CH58/(CH$18*1000)</f>
        <v>0</v>
      </c>
      <c r="CI58" s="100">
        <f>MASTER_DATA_ESCALATED!CI58/(CI$18*1000)</f>
        <v>0</v>
      </c>
      <c r="CJ58" s="100">
        <f>MASTER_DATA_ESCALATED!CJ58/(CJ$18*1000)</f>
        <v>0</v>
      </c>
      <c r="CK58" s="100">
        <f>MASTER_DATA_ESCALATED!CK58/(CK$18*1000)</f>
        <v>0</v>
      </c>
      <c r="CL58" s="100">
        <f>MASTER_DATA_ESCALATED!CL58/(CL$18*1000)</f>
        <v>0</v>
      </c>
      <c r="CM58" s="100">
        <f>MASTER_DATA_ESCALATED!CM58/(CM$18*1000)</f>
        <v>0</v>
      </c>
      <c r="CN58" s="100">
        <f>MASTER_DATA_ESCALATED!CN58/(CN$18*1000)</f>
        <v>0</v>
      </c>
      <c r="CO58" s="100">
        <f>MASTER_DATA_ESCALATED!CO58/(CO$18*1000)</f>
        <v>0</v>
      </c>
      <c r="CP58" s="100">
        <f>MASTER_DATA_ESCALATED!CP58/(CP$18*1000)</f>
        <v>0</v>
      </c>
      <c r="CQ58" s="100">
        <f>MASTER_DATA_ESCALATED!CQ58/(CQ$18*1000)</f>
        <v>0</v>
      </c>
      <c r="CR58" s="100">
        <f>MASTER_DATA_ESCALATED!CR58/(CR$18*1000)</f>
        <v>0</v>
      </c>
      <c r="CS58" s="100">
        <f>MASTER_DATA_ESCALATED!CS58/(CS$18*1000)</f>
        <v>0</v>
      </c>
      <c r="CT58" s="100">
        <f>MASTER_DATA_ESCALATED!CT58/(CT$18*1000)</f>
        <v>0</v>
      </c>
      <c r="CU58" s="100">
        <f>MASTER_DATA_ESCALATED!CU58/(CU$18*1000)</f>
        <v>0</v>
      </c>
      <c r="CV58" s="100">
        <f>MASTER_DATA_ESCALATED!CV58/(CV$18*1000)</f>
        <v>0</v>
      </c>
      <c r="CW58" s="100">
        <f>MASTER_DATA_ESCALATED!CW58/(CW$18*1000)</f>
        <v>0</v>
      </c>
      <c r="CX58" s="100">
        <f>MASTER_DATA_ESCALATED!CX58/(CX$18*1000)</f>
        <v>0</v>
      </c>
      <c r="CY58" s="100">
        <f>MASTER_DATA_ESCALATED!CY58/(CY$18*1000)</f>
        <v>0</v>
      </c>
      <c r="CZ58" s="100">
        <f>MASTER_DATA_ESCALATED!CZ58/(CZ$18*1000)</f>
        <v>0</v>
      </c>
      <c r="DA58" s="100" t="e">
        <f>MASTER_DATA_ESCALATED!DA58/(DA$18*1000)</f>
        <v>#DIV/0!</v>
      </c>
      <c r="DB58" s="100" t="e">
        <f>MASTER_DATA_ESCALATED!DB58/(DB$18*1000)</f>
        <v>#DIV/0!</v>
      </c>
      <c r="DC58" s="100" t="e">
        <f>MASTER_DATA_ESCALATED!DC58/(DC$18*1000)</f>
        <v>#DIV/0!</v>
      </c>
      <c r="DD58" s="100" t="e">
        <f>MASTER_DATA_ESCALATED!DD58/(DD$18*1000)</f>
        <v>#N/A</v>
      </c>
      <c r="DE58" s="100">
        <f>MASTER_DATA_ESCALATED!DE58/(DE$18*1000)</f>
        <v>0</v>
      </c>
      <c r="DF58" s="100">
        <f>MASTER_DATA_ESCALATED!DF58/(DF$18*1000)</f>
        <v>0</v>
      </c>
      <c r="DG58" s="100">
        <f>MASTER_DATA_ESCALATED!DG58/(DG$18*1000)</f>
        <v>0</v>
      </c>
      <c r="DH58" s="100">
        <f>MASTER_DATA_ESCALATED!DH58/(DH$18*1000)</f>
        <v>0</v>
      </c>
      <c r="DI58" s="100">
        <f>MASTER_DATA_ESCALATED!DI58/(DI$18*1000)</f>
        <v>0</v>
      </c>
      <c r="DJ58" s="100">
        <f>MASTER_DATA_ESCALATED!DJ58/(DJ$18*1000)</f>
        <v>0</v>
      </c>
      <c r="DK58" s="100">
        <f>MASTER_DATA_ESCALATED!DK58/(DK$18*1000)</f>
        <v>0</v>
      </c>
      <c r="DL58" s="100">
        <f>MASTER_DATA_ESCALATED!DL58/(DL$18*1000)</f>
        <v>0</v>
      </c>
      <c r="DM58" s="100">
        <f>MASTER_DATA_ESCALATED!DM58/(DM$18*1000)</f>
        <v>0</v>
      </c>
      <c r="DN58" s="100">
        <f>MASTER_DATA_ESCALATED!DN58/(DN$18*1000)</f>
        <v>0</v>
      </c>
      <c r="DO58" s="100">
        <f>MASTER_DATA_ESCALATED!DO58/(DO$18*1000)</f>
        <v>0</v>
      </c>
      <c r="DP58" s="100">
        <f>MASTER_DATA_ESCALATED!DP58/(DP$18*1000)</f>
        <v>0</v>
      </c>
      <c r="DQ58" s="100">
        <f>MASTER_DATA_ESCALATED!DQ58/(DQ$18*1000)</f>
        <v>0</v>
      </c>
      <c r="DR58" s="100">
        <f>MASTER_DATA_ESCALATED!DR58/(DR$18*1000)</f>
        <v>0</v>
      </c>
      <c r="DS58" s="100">
        <f>MASTER_DATA_ESCALATED!DS58/(DS$18*1000)</f>
        <v>0</v>
      </c>
      <c r="DT58" s="100">
        <f>MASTER_DATA_ESCALATED!DT58/(DT$18*1000)</f>
        <v>0</v>
      </c>
      <c r="DU58" s="100">
        <f>MASTER_DATA_ESCALATED!DU58/(DU$18*1000)</f>
        <v>0</v>
      </c>
      <c r="DV58" s="100">
        <f>MASTER_DATA_ESCALATED!DV58/(DV$18*1000)</f>
        <v>0</v>
      </c>
      <c r="DW58" s="100">
        <f>MASTER_DATA_ESCALATED!DW58/(DW$18*1000)</f>
        <v>0</v>
      </c>
      <c r="DX58" s="100">
        <f>MASTER_DATA_ESCALATED!DX58/(DX$18*1000)</f>
        <v>0</v>
      </c>
      <c r="DY58" s="100">
        <f>MASTER_DATA_ESCALATED!DY58/(DY$18*1000)</f>
        <v>0</v>
      </c>
      <c r="DZ58" s="100">
        <f>MASTER_DATA_ESCALATED!DZ58/(DZ$18*1000)</f>
        <v>0</v>
      </c>
      <c r="EA58" s="100">
        <f>MASTER_DATA_ESCALATED!EA58/(EA$18*1000)</f>
        <v>0</v>
      </c>
      <c r="EB58" s="100">
        <f>MASTER_DATA_ESCALATED!EB58/(EB$18*1000)</f>
        <v>0</v>
      </c>
      <c r="EC58" s="100" t="e">
        <f>MASTER_DATA_ESCALATED!EC58/(EC$18*1000)</f>
        <v>#DIV/0!</v>
      </c>
      <c r="ED58" s="100" t="e">
        <f>MASTER_DATA_ESCALATED!ED58/(ED$18*1000)</f>
        <v>#DIV/0!</v>
      </c>
      <c r="EE58" s="100" t="e">
        <f>MASTER_DATA_ESCALATED!EE58/(EE$18*1000)</f>
        <v>#DIV/0!</v>
      </c>
      <c r="EF58" s="100" t="e">
        <f>MASTER_DATA_ESCALATED!EF58/(EF$18*1000)</f>
        <v>#VALUE!</v>
      </c>
      <c r="EG58" s="100">
        <f>MASTER_DATA_ESCALATED!EG58/(EG$18*1000)</f>
        <v>0</v>
      </c>
      <c r="EH58" s="100">
        <f>MASTER_DATA_ESCALATED!EH58/(EH$18*1000)</f>
        <v>0</v>
      </c>
      <c r="EI58" s="100">
        <f>MASTER_DATA_ESCALATED!EI58/(EI$18*1000)</f>
        <v>0</v>
      </c>
      <c r="EJ58" s="100">
        <f>MASTER_DATA_ESCALATED!EJ58/(EJ$18*1000)</f>
        <v>0</v>
      </c>
      <c r="EK58" s="100">
        <f>MASTER_DATA_ESCALATED!EK58/(EK$18*1000)</f>
        <v>0</v>
      </c>
      <c r="EL58" s="100">
        <f>MASTER_DATA_ESCALATED!EL58/(EL$18*1000)</f>
        <v>0</v>
      </c>
      <c r="EM58" s="100">
        <f>MASTER_DATA_ESCALATED!EM58/(EM$18*1000)</f>
        <v>0</v>
      </c>
      <c r="EN58" s="100">
        <f>MASTER_DATA_ESCALATED!EN58/(EN$18*1000)</f>
        <v>0</v>
      </c>
      <c r="EO58" s="100">
        <f>MASTER_DATA_ESCALATED!EO58/(EO$18*1000)</f>
        <v>0</v>
      </c>
      <c r="EP58" s="100">
        <f>MASTER_DATA_ESCALATED!EP58/(EP$18*1000)</f>
        <v>0</v>
      </c>
      <c r="EQ58" s="100">
        <f>MASTER_DATA_ESCALATED!EQ58/(EQ$18*1000)</f>
        <v>0</v>
      </c>
      <c r="ER58" s="100">
        <f>MASTER_DATA_ESCALATED!ER58/(ER$18*1000)</f>
        <v>0</v>
      </c>
      <c r="ES58" s="100">
        <f>MASTER_DATA_ESCALATED!ES58/(ES$18*1000)</f>
        <v>0</v>
      </c>
      <c r="ET58" s="100">
        <f>MASTER_DATA_ESCALATED!ET58/(ET$18*1000)</f>
        <v>0</v>
      </c>
      <c r="EU58" s="100">
        <f>MASTER_DATA_ESCALATED!EU58/(EU$18*1000)</f>
        <v>0</v>
      </c>
      <c r="EV58" s="100">
        <f>MASTER_DATA_ESCALATED!EV58/(EV$18*1000)</f>
        <v>0</v>
      </c>
      <c r="EW58" s="100">
        <f>MASTER_DATA_ESCALATED!EW58/(EW$18*1000)</f>
        <v>0</v>
      </c>
      <c r="EX58" s="100">
        <f>MASTER_DATA_ESCALATED!EX58/(EX$18*1000)</f>
        <v>0</v>
      </c>
      <c r="EY58" s="100">
        <f>MASTER_DATA_ESCALATED!EY58/(EY$18*1000)</f>
        <v>0</v>
      </c>
      <c r="EZ58" s="100">
        <f>MASTER_DATA_ESCALATED!EZ58/(EZ$18*1000)</f>
        <v>0</v>
      </c>
      <c r="FA58" s="100">
        <f>MASTER_DATA_ESCALATED!FA58/(FA$18*1000)</f>
        <v>0</v>
      </c>
      <c r="FB58" s="100">
        <f>MASTER_DATA_ESCALATED!FB58/(FB$18*1000)</f>
        <v>0</v>
      </c>
      <c r="FC58" s="100">
        <f>MASTER_DATA_ESCALATED!FC58/(FC$18*1000)</f>
        <v>0</v>
      </c>
      <c r="FD58" s="100">
        <f>MASTER_DATA_ESCALATED!FD58/(FD$18*1000)</f>
        <v>0</v>
      </c>
      <c r="FE58" s="100">
        <f>MASTER_DATA_ESCALATED!FE58/(FE$18*1000)</f>
        <v>0</v>
      </c>
      <c r="FF58" s="100">
        <f>MASTER_DATA_ESCALATED!FF58/(FF$18*1000)</f>
        <v>0</v>
      </c>
      <c r="FG58" s="100">
        <f>MASTER_DATA_ESCALATED!FG58/(FG$18*1000)</f>
        <v>0</v>
      </c>
      <c r="FH58" s="100">
        <f>MASTER_DATA_ESCALATED!FH58/(FH$18*1000)</f>
        <v>0</v>
      </c>
      <c r="FI58" s="100">
        <f>MASTER_DATA_ESCALATED!FI58/(FI$18*1000)</f>
        <v>0</v>
      </c>
      <c r="FJ58" s="100">
        <f>MASTER_DATA_ESCALATED!FJ58/(FJ$18*1000)</f>
        <v>0</v>
      </c>
      <c r="FK58" s="100">
        <f>MASTER_DATA_ESCALATED!FK58/(FK$18*1000)</f>
        <v>0</v>
      </c>
      <c r="FL58" s="100">
        <f>MASTER_DATA_ESCALATED!FL58/(FL$18*1000)</f>
        <v>0</v>
      </c>
      <c r="FM58" s="100">
        <f>MASTER_DATA_ESCALATED!FM58/(FM$18*1000)</f>
        <v>0</v>
      </c>
      <c r="FN58" s="100">
        <f>MASTER_DATA_ESCALATED!FN58/(FN$18*1000)</f>
        <v>0</v>
      </c>
      <c r="FO58" s="100">
        <f>MASTER_DATA_ESCALATED!FO58/(FO$18*1000)</f>
        <v>0</v>
      </c>
      <c r="FP58" s="100">
        <f>MASTER_DATA_ESCALATED!FP58/(FP$18*1000)</f>
        <v>0</v>
      </c>
      <c r="FQ58" s="100">
        <f>MASTER_DATA_ESCALATED!FQ58/(FQ$18*1000)</f>
        <v>0</v>
      </c>
      <c r="FR58" s="100">
        <f>MASTER_DATA_ESCALATED!FR58/(FR$18*1000)</f>
        <v>0</v>
      </c>
      <c r="FS58" s="100">
        <f>MASTER_DATA_ESCALATED!FS58/(FS$18*1000)</f>
        <v>0</v>
      </c>
      <c r="FT58" s="100">
        <f>MASTER_DATA_ESCALATED!FT58/(FT$18*1000)</f>
        <v>0</v>
      </c>
      <c r="FU58" s="100">
        <f>MASTER_DATA_ESCALATED!FU58/(FU$18*1000)</f>
        <v>0</v>
      </c>
      <c r="FV58" s="100">
        <f>MASTER_DATA_ESCALATED!FV58/(FV$18*1000)</f>
        <v>0</v>
      </c>
      <c r="FW58" s="100">
        <f>MASTER_DATA_ESCALATED!FW58/(FW$18*1000)</f>
        <v>0</v>
      </c>
      <c r="FX58" s="100">
        <f>MASTER_DATA_ESCALATED!FX58/(FX$18*1000)</f>
        <v>0</v>
      </c>
      <c r="FY58" s="100">
        <f>MASTER_DATA_ESCALATED!FY58/(FY$18*1000)</f>
        <v>0</v>
      </c>
      <c r="FZ58" s="100">
        <f>MASTER_DATA_ESCALATED!FZ58/(FZ$18*1000)</f>
        <v>0</v>
      </c>
      <c r="GA58" s="100">
        <f>MASTER_DATA_ESCALATED!GA58/(GA$18*1000)</f>
        <v>0</v>
      </c>
      <c r="GB58" s="100">
        <f>MASTER_DATA_ESCALATED!GB58/(GB$18*1000)</f>
        <v>0</v>
      </c>
      <c r="GC58" s="100">
        <f>MASTER_DATA_ESCALATED!GC58/(GC$18*1000)</f>
        <v>0</v>
      </c>
      <c r="GD58" s="100">
        <f>MASTER_DATA_ESCALATED!GD58/(GD$18*1000)</f>
        <v>0</v>
      </c>
      <c r="GE58" s="100">
        <f>MASTER_DATA_ESCALATED!GE58/(GE$18*1000)</f>
        <v>0</v>
      </c>
      <c r="GF58" s="100">
        <f>MASTER_DATA_ESCALATED!GF58/(GF$18*1000)</f>
        <v>0</v>
      </c>
      <c r="GG58" s="100">
        <f>MASTER_DATA_ESCALATED!GG58/(GG$18*1000)</f>
        <v>0</v>
      </c>
      <c r="GH58" s="100">
        <f>MASTER_DATA_ESCALATED!GH58/(GH$18*1000)</f>
        <v>0</v>
      </c>
      <c r="GI58" s="100">
        <f>MASTER_DATA_ESCALATED!GI58/(GI$18*1000)</f>
        <v>0</v>
      </c>
      <c r="GJ58" s="100">
        <f>MASTER_DATA_ESCALATED!GJ58/(GJ$18*1000)</f>
        <v>0</v>
      </c>
      <c r="GK58" s="100">
        <f>MASTER_DATA_ESCALATED!GK58/(GK$18*1000)</f>
        <v>0</v>
      </c>
      <c r="GL58" s="100">
        <f>MASTER_DATA_ESCALATED!GL58/(GL$18*1000)</f>
        <v>0</v>
      </c>
      <c r="GM58" s="100">
        <f>MASTER_DATA_ESCALATED!GM58/(GM$18*1000)</f>
        <v>0</v>
      </c>
      <c r="GN58" s="100">
        <f>MASTER_DATA_ESCALATED!GN58/(GN$18*1000)</f>
        <v>0</v>
      </c>
      <c r="GO58" s="100">
        <f>MASTER_DATA_ESCALATED!GO58/(GO$18*1000)</f>
        <v>0</v>
      </c>
      <c r="GP58" s="100">
        <f>MASTER_DATA_ESCALATED!GP58/(GP$18*1000)</f>
        <v>0</v>
      </c>
      <c r="GQ58" s="100">
        <f>MASTER_DATA_ESCALATED!GQ58/(GQ$18*1000)</f>
        <v>0</v>
      </c>
      <c r="GR58" s="100">
        <f>MASTER_DATA_ESCALATED!GR58/(GR$18*1000)</f>
        <v>0</v>
      </c>
      <c r="GS58" s="100">
        <f>MASTER_DATA_ESCALATED!GS58/(GS$18*1000)</f>
        <v>0</v>
      </c>
      <c r="GT58" s="100">
        <f>MASTER_DATA_ESCALATED!GT58/(GT$18*1000)</f>
        <v>0</v>
      </c>
      <c r="GU58" s="100">
        <f>MASTER_DATA_ESCALATED!GU58/(GU$18*1000)</f>
        <v>0</v>
      </c>
      <c r="GV58" s="100">
        <f>MASTER_DATA_ESCALATED!GV58/(GV$18*1000)</f>
        <v>0</v>
      </c>
      <c r="GW58" s="100" t="e">
        <f>MASTER_DATA_ESCALATED!#REF!/(GW$18*1000)</f>
        <v>#REF!</v>
      </c>
      <c r="GX58" s="100" t="e">
        <f>MASTER_DATA_ESCALATED!#REF!/(GX$18*1000)</f>
        <v>#REF!</v>
      </c>
      <c r="GY58" s="100" t="e">
        <f>MASTER_DATA_ESCALATED!#REF!/(GY$18*1000)</f>
        <v>#REF!</v>
      </c>
    </row>
    <row r="59" spans="2:207" s="27" customFormat="1" ht="14.25" hidden="1" outlineLevel="2" x14ac:dyDescent="0.25">
      <c r="B59" s="26">
        <f t="shared" si="1"/>
        <v>20</v>
      </c>
      <c r="C59" s="55">
        <f t="shared" si="0"/>
        <v>215.3</v>
      </c>
      <c r="D59" s="82"/>
      <c r="E59" s="55"/>
      <c r="F59" s="55"/>
      <c r="G59" s="83">
        <v>215.3</v>
      </c>
      <c r="H59" s="41" t="s">
        <v>59</v>
      </c>
      <c r="I59" s="100">
        <f>MASTER_DATA_ESCALATED!I59/(I$18*1000)</f>
        <v>0</v>
      </c>
      <c r="J59" s="100">
        <f>MASTER_DATA_ESCALATED!J59/(J$18*1000)</f>
        <v>0</v>
      </c>
      <c r="K59" s="100">
        <f>MASTER_DATA_ESCALATED!K59/(K$18*1000)</f>
        <v>0</v>
      </c>
      <c r="L59" s="100">
        <f>MASTER_DATA_ESCALATED!L59/(L$18*1000)</f>
        <v>0</v>
      </c>
      <c r="M59" s="100">
        <f>MASTER_DATA_ESCALATED!M59/(M$18*1000)</f>
        <v>0</v>
      </c>
      <c r="N59" s="100">
        <f>MASTER_DATA_ESCALATED!N59/(N$18*1000)</f>
        <v>0</v>
      </c>
      <c r="O59" s="100">
        <f>MASTER_DATA_ESCALATED!O59/(O$18*1000)</f>
        <v>0</v>
      </c>
      <c r="P59" s="100">
        <f>MASTER_DATA_ESCALATED!P59/(P$18*1000)</f>
        <v>0</v>
      </c>
      <c r="Q59" s="100">
        <f>MASTER_DATA_ESCALATED!Q59/(Q$18*1000)</f>
        <v>0</v>
      </c>
      <c r="R59" s="100">
        <f>MASTER_DATA_ESCALATED!R59/(R$18*1000)</f>
        <v>0</v>
      </c>
      <c r="S59" s="100">
        <f>MASTER_DATA_ESCALATED!S59/(S$18*1000)</f>
        <v>0</v>
      </c>
      <c r="T59" s="100">
        <f>MASTER_DATA_ESCALATED!T59/(T$18*1000)</f>
        <v>0</v>
      </c>
      <c r="U59" s="100">
        <f>MASTER_DATA_ESCALATED!U59/(U$18*1000)</f>
        <v>0</v>
      </c>
      <c r="V59" s="100">
        <f>MASTER_DATA_ESCALATED!V59/(V$18*1000)</f>
        <v>0</v>
      </c>
      <c r="W59" s="100">
        <f>MASTER_DATA_ESCALATED!W59/(W$18*1000)</f>
        <v>0</v>
      </c>
      <c r="X59" s="100">
        <f>MASTER_DATA_ESCALATED!X59/(X$18*1000)</f>
        <v>0</v>
      </c>
      <c r="Y59" s="100">
        <f>MASTER_DATA_ESCALATED!Y59/(Y$18*1000)</f>
        <v>0</v>
      </c>
      <c r="Z59" s="100">
        <f>MASTER_DATA_ESCALATED!Z59/(Z$18*1000)</f>
        <v>0</v>
      </c>
      <c r="AA59" s="100">
        <f>MASTER_DATA_ESCALATED!AA59/(AA$18*1000)</f>
        <v>0</v>
      </c>
      <c r="AB59" s="100">
        <f>MASTER_DATA_ESCALATED!AB59/(AB$18*1000)</f>
        <v>0</v>
      </c>
      <c r="AC59" s="100">
        <f>MASTER_DATA_ESCALATED!AC59/(AC$18*1000)</f>
        <v>0</v>
      </c>
      <c r="AD59" s="100">
        <f>MASTER_DATA_ESCALATED!AD59/(AD$18*1000)</f>
        <v>0</v>
      </c>
      <c r="AE59" s="100">
        <f>MASTER_DATA_ESCALATED!AE59/(AE$18*1000)</f>
        <v>0</v>
      </c>
      <c r="AF59" s="100">
        <f>MASTER_DATA_ESCALATED!AF59/(AF$18*1000)</f>
        <v>0</v>
      </c>
      <c r="AG59" s="100">
        <f>MASTER_DATA_ESCALATED!AG59/(AG$18*1000)</f>
        <v>0</v>
      </c>
      <c r="AH59" s="100">
        <f>MASTER_DATA_ESCALATED!AH59/(AH$18*1000)</f>
        <v>0</v>
      </c>
      <c r="AI59" s="100">
        <f>MASTER_DATA_ESCALATED!AI59/(AI$18*1000)</f>
        <v>0</v>
      </c>
      <c r="AJ59" s="100">
        <f>MASTER_DATA_ESCALATED!AJ59/(AJ$18*1000)</f>
        <v>0</v>
      </c>
      <c r="AK59" s="100">
        <f>MASTER_DATA_ESCALATED!AK59/(AK$18*1000)</f>
        <v>0</v>
      </c>
      <c r="AL59" s="100">
        <f>MASTER_DATA_ESCALATED!AL59/(AL$18*1000)</f>
        <v>0</v>
      </c>
      <c r="AM59" s="100">
        <f>MASTER_DATA_ESCALATED!AM59/(AM$18*1000)</f>
        <v>0</v>
      </c>
      <c r="AN59" s="100">
        <f>MASTER_DATA_ESCALATED!AN59/(AN$18*1000)</f>
        <v>0</v>
      </c>
      <c r="AO59" s="100">
        <f>MASTER_DATA_ESCALATED!AO59/(AO$18*1000)</f>
        <v>0</v>
      </c>
      <c r="AP59" s="100">
        <f>MASTER_DATA_ESCALATED!AP59/(AP$18*1000)</f>
        <v>0</v>
      </c>
      <c r="AQ59" s="100">
        <f>MASTER_DATA_ESCALATED!AQ59/(AQ$18*1000)</f>
        <v>0</v>
      </c>
      <c r="AR59" s="100">
        <f>MASTER_DATA_ESCALATED!AR59/(AR$18*1000)</f>
        <v>0</v>
      </c>
      <c r="AS59" s="100">
        <f>MASTER_DATA_ESCALATED!AS59/(AS$18*1000)</f>
        <v>0</v>
      </c>
      <c r="AT59" s="100">
        <f>MASTER_DATA_ESCALATED!AT59/(AT$18*1000)</f>
        <v>0</v>
      </c>
      <c r="AU59" s="100">
        <f>MASTER_DATA_ESCALATED!AU59/(AU$18*1000)</f>
        <v>0</v>
      </c>
      <c r="AV59" s="100">
        <f>MASTER_DATA_ESCALATED!AV59/(AV$18*1000)</f>
        <v>0</v>
      </c>
      <c r="AW59" s="100">
        <f>MASTER_DATA_ESCALATED!AW59/(AW$18*1000)</f>
        <v>0</v>
      </c>
      <c r="AX59" s="100">
        <f>MASTER_DATA_ESCALATED!AX59/(AX$18*1000)</f>
        <v>0</v>
      </c>
      <c r="AY59" s="100">
        <f>MASTER_DATA_ESCALATED!AY59/(AY$18*1000)</f>
        <v>0</v>
      </c>
      <c r="AZ59" s="100">
        <f>MASTER_DATA_ESCALATED!AZ59/(AZ$18*1000)</f>
        <v>0</v>
      </c>
      <c r="BA59" s="100">
        <f>MASTER_DATA_ESCALATED!BA59/(BA$18*1000)</f>
        <v>0</v>
      </c>
      <c r="BB59" s="100">
        <f>MASTER_DATA_ESCALATED!BB59/(BB$18*1000)</f>
        <v>0</v>
      </c>
      <c r="BC59" s="100">
        <f>MASTER_DATA_ESCALATED!BC59/(BC$18*1000)</f>
        <v>0</v>
      </c>
      <c r="BD59" s="100">
        <f>MASTER_DATA_ESCALATED!BD59/(BD$18*1000)</f>
        <v>0</v>
      </c>
      <c r="BE59" s="100">
        <f>MASTER_DATA_ESCALATED!BE59/(BE$18*1000)</f>
        <v>0</v>
      </c>
      <c r="BF59" s="100">
        <f>MASTER_DATA_ESCALATED!BF59/(BF$18*1000)</f>
        <v>0</v>
      </c>
      <c r="BG59" s="100">
        <f>MASTER_DATA_ESCALATED!BG59/(BG$18*1000)</f>
        <v>0</v>
      </c>
      <c r="BH59" s="100">
        <f>MASTER_DATA_ESCALATED!BH59/(BH$18*1000)</f>
        <v>0</v>
      </c>
      <c r="BI59" s="100">
        <f>MASTER_DATA_ESCALATED!BI59/(BI$18*1000)</f>
        <v>0</v>
      </c>
      <c r="BJ59" s="100">
        <f>MASTER_DATA_ESCALATED!BJ59/(BJ$18*1000)</f>
        <v>0</v>
      </c>
      <c r="BK59" s="100">
        <f>MASTER_DATA_ESCALATED!BK59/(BK$18*1000)</f>
        <v>0</v>
      </c>
      <c r="BL59" s="100">
        <f>MASTER_DATA_ESCALATED!BL59/(BL$18*1000)</f>
        <v>0</v>
      </c>
      <c r="BM59" s="100">
        <f>MASTER_DATA_ESCALATED!BM59/(BM$18*1000)</f>
        <v>0</v>
      </c>
      <c r="BN59" s="100">
        <f>MASTER_DATA_ESCALATED!BN59/(BN$18*1000)</f>
        <v>0</v>
      </c>
      <c r="BO59" s="100">
        <f>MASTER_DATA_ESCALATED!BO59/(BO$18*1000)</f>
        <v>0</v>
      </c>
      <c r="BP59" s="100">
        <f>MASTER_DATA_ESCALATED!BP59/(BP$18*1000)</f>
        <v>0</v>
      </c>
      <c r="BQ59" s="100">
        <f>MASTER_DATA_ESCALATED!BQ59/(BQ$18*1000)</f>
        <v>0</v>
      </c>
      <c r="BR59" s="100">
        <f>MASTER_DATA_ESCALATED!BR59/(BR$18*1000)</f>
        <v>0</v>
      </c>
      <c r="BS59" s="100">
        <f>MASTER_DATA_ESCALATED!BS59/(BS$18*1000)</f>
        <v>0</v>
      </c>
      <c r="BT59" s="100">
        <f>MASTER_DATA_ESCALATED!BT59/(BT$18*1000)</f>
        <v>0</v>
      </c>
      <c r="BU59" s="100">
        <f>MASTER_DATA_ESCALATED!BU59/(BU$18*1000)</f>
        <v>0</v>
      </c>
      <c r="BV59" s="100">
        <f>MASTER_DATA_ESCALATED!BV59/(BV$18*1000)</f>
        <v>0</v>
      </c>
      <c r="BW59" s="100">
        <f>MASTER_DATA_ESCALATED!BW59/(BW$18*1000)</f>
        <v>0</v>
      </c>
      <c r="BX59" s="100">
        <f>MASTER_DATA_ESCALATED!BX59/(BX$18*1000)</f>
        <v>0</v>
      </c>
      <c r="BY59" s="100">
        <f>MASTER_DATA_ESCALATED!BY59/(BY$18*1000)</f>
        <v>0</v>
      </c>
      <c r="BZ59" s="100">
        <f>MASTER_DATA_ESCALATED!BZ59/(BZ$18*1000)</f>
        <v>0</v>
      </c>
      <c r="CA59" s="100">
        <f>MASTER_DATA_ESCALATED!CA59/(CA$18*1000)</f>
        <v>0</v>
      </c>
      <c r="CB59" s="100">
        <f>MASTER_DATA_ESCALATED!CB59/(CB$18*1000)</f>
        <v>0</v>
      </c>
      <c r="CC59" s="100">
        <f>MASTER_DATA_ESCALATED!CC59/(CC$18*1000)</f>
        <v>0</v>
      </c>
      <c r="CD59" s="100">
        <f>MASTER_DATA_ESCALATED!CD59/(CD$18*1000)</f>
        <v>0</v>
      </c>
      <c r="CE59" s="100">
        <f>MASTER_DATA_ESCALATED!CE59/(CE$18*1000)</f>
        <v>0</v>
      </c>
      <c r="CF59" s="100">
        <f>MASTER_DATA_ESCALATED!CF59/(CF$18*1000)</f>
        <v>0</v>
      </c>
      <c r="CG59" s="100">
        <f>MASTER_DATA_ESCALATED!CG59/(CG$18*1000)</f>
        <v>0</v>
      </c>
      <c r="CH59" s="100">
        <f>MASTER_DATA_ESCALATED!CH59/(CH$18*1000)</f>
        <v>0</v>
      </c>
      <c r="CI59" s="100">
        <f>MASTER_DATA_ESCALATED!CI59/(CI$18*1000)</f>
        <v>0</v>
      </c>
      <c r="CJ59" s="100">
        <f>MASTER_DATA_ESCALATED!CJ59/(CJ$18*1000)</f>
        <v>0</v>
      </c>
      <c r="CK59" s="100">
        <f>MASTER_DATA_ESCALATED!CK59/(CK$18*1000)</f>
        <v>0</v>
      </c>
      <c r="CL59" s="100">
        <f>MASTER_DATA_ESCALATED!CL59/(CL$18*1000)</f>
        <v>0</v>
      </c>
      <c r="CM59" s="100">
        <f>MASTER_DATA_ESCALATED!CM59/(CM$18*1000)</f>
        <v>0</v>
      </c>
      <c r="CN59" s="100">
        <f>MASTER_DATA_ESCALATED!CN59/(CN$18*1000)</f>
        <v>0</v>
      </c>
      <c r="CO59" s="100">
        <f>MASTER_DATA_ESCALATED!CO59/(CO$18*1000)</f>
        <v>0</v>
      </c>
      <c r="CP59" s="100">
        <f>MASTER_DATA_ESCALATED!CP59/(CP$18*1000)</f>
        <v>0</v>
      </c>
      <c r="CQ59" s="100">
        <f>MASTER_DATA_ESCALATED!CQ59/(CQ$18*1000)</f>
        <v>0</v>
      </c>
      <c r="CR59" s="100">
        <f>MASTER_DATA_ESCALATED!CR59/(CR$18*1000)</f>
        <v>0</v>
      </c>
      <c r="CS59" s="100">
        <f>MASTER_DATA_ESCALATED!CS59/(CS$18*1000)</f>
        <v>0</v>
      </c>
      <c r="CT59" s="100">
        <f>MASTER_DATA_ESCALATED!CT59/(CT$18*1000)</f>
        <v>0</v>
      </c>
      <c r="CU59" s="100">
        <f>MASTER_DATA_ESCALATED!CU59/(CU$18*1000)</f>
        <v>0</v>
      </c>
      <c r="CV59" s="100">
        <f>MASTER_DATA_ESCALATED!CV59/(CV$18*1000)</f>
        <v>0</v>
      </c>
      <c r="CW59" s="100">
        <f>MASTER_DATA_ESCALATED!CW59/(CW$18*1000)</f>
        <v>0</v>
      </c>
      <c r="CX59" s="100">
        <f>MASTER_DATA_ESCALATED!CX59/(CX$18*1000)</f>
        <v>0</v>
      </c>
      <c r="CY59" s="100">
        <f>MASTER_DATA_ESCALATED!CY59/(CY$18*1000)</f>
        <v>0</v>
      </c>
      <c r="CZ59" s="100">
        <f>MASTER_DATA_ESCALATED!CZ59/(CZ$18*1000)</f>
        <v>0</v>
      </c>
      <c r="DA59" s="100" t="e">
        <f>MASTER_DATA_ESCALATED!DA59/(DA$18*1000)</f>
        <v>#DIV/0!</v>
      </c>
      <c r="DB59" s="100" t="e">
        <f>MASTER_DATA_ESCALATED!DB59/(DB$18*1000)</f>
        <v>#DIV/0!</v>
      </c>
      <c r="DC59" s="100" t="e">
        <f>MASTER_DATA_ESCALATED!DC59/(DC$18*1000)</f>
        <v>#DIV/0!</v>
      </c>
      <c r="DD59" s="100" t="e">
        <f>MASTER_DATA_ESCALATED!DD59/(DD$18*1000)</f>
        <v>#N/A</v>
      </c>
      <c r="DE59" s="100">
        <f>MASTER_DATA_ESCALATED!DE59/(DE$18*1000)</f>
        <v>0</v>
      </c>
      <c r="DF59" s="100">
        <f>MASTER_DATA_ESCALATED!DF59/(DF$18*1000)</f>
        <v>0</v>
      </c>
      <c r="DG59" s="100">
        <f>MASTER_DATA_ESCALATED!DG59/(DG$18*1000)</f>
        <v>0</v>
      </c>
      <c r="DH59" s="100">
        <f>MASTER_DATA_ESCALATED!DH59/(DH$18*1000)</f>
        <v>0</v>
      </c>
      <c r="DI59" s="100">
        <f>MASTER_DATA_ESCALATED!DI59/(DI$18*1000)</f>
        <v>0</v>
      </c>
      <c r="DJ59" s="100">
        <f>MASTER_DATA_ESCALATED!DJ59/(DJ$18*1000)</f>
        <v>0</v>
      </c>
      <c r="DK59" s="100">
        <f>MASTER_DATA_ESCALATED!DK59/(DK$18*1000)</f>
        <v>0</v>
      </c>
      <c r="DL59" s="100">
        <f>MASTER_DATA_ESCALATED!DL59/(DL$18*1000)</f>
        <v>0</v>
      </c>
      <c r="DM59" s="100">
        <f>MASTER_DATA_ESCALATED!DM59/(DM$18*1000)</f>
        <v>0</v>
      </c>
      <c r="DN59" s="100">
        <f>MASTER_DATA_ESCALATED!DN59/(DN$18*1000)</f>
        <v>0</v>
      </c>
      <c r="DO59" s="100">
        <f>MASTER_DATA_ESCALATED!DO59/(DO$18*1000)</f>
        <v>0</v>
      </c>
      <c r="DP59" s="100">
        <f>MASTER_DATA_ESCALATED!DP59/(DP$18*1000)</f>
        <v>0</v>
      </c>
      <c r="DQ59" s="100">
        <f>MASTER_DATA_ESCALATED!DQ59/(DQ$18*1000)</f>
        <v>0</v>
      </c>
      <c r="DR59" s="100">
        <f>MASTER_DATA_ESCALATED!DR59/(DR$18*1000)</f>
        <v>0</v>
      </c>
      <c r="DS59" s="100">
        <f>MASTER_DATA_ESCALATED!DS59/(DS$18*1000)</f>
        <v>0</v>
      </c>
      <c r="DT59" s="100">
        <f>MASTER_DATA_ESCALATED!DT59/(DT$18*1000)</f>
        <v>0</v>
      </c>
      <c r="DU59" s="100">
        <f>MASTER_DATA_ESCALATED!DU59/(DU$18*1000)</f>
        <v>0</v>
      </c>
      <c r="DV59" s="100">
        <f>MASTER_DATA_ESCALATED!DV59/(DV$18*1000)</f>
        <v>0</v>
      </c>
      <c r="DW59" s="100">
        <f>MASTER_DATA_ESCALATED!DW59/(DW$18*1000)</f>
        <v>0</v>
      </c>
      <c r="DX59" s="100">
        <f>MASTER_DATA_ESCALATED!DX59/(DX$18*1000)</f>
        <v>0</v>
      </c>
      <c r="DY59" s="100">
        <f>MASTER_DATA_ESCALATED!DY59/(DY$18*1000)</f>
        <v>0</v>
      </c>
      <c r="DZ59" s="100">
        <f>MASTER_DATA_ESCALATED!DZ59/(DZ$18*1000)</f>
        <v>0</v>
      </c>
      <c r="EA59" s="100">
        <f>MASTER_DATA_ESCALATED!EA59/(EA$18*1000)</f>
        <v>0</v>
      </c>
      <c r="EB59" s="100">
        <f>MASTER_DATA_ESCALATED!EB59/(EB$18*1000)</f>
        <v>0</v>
      </c>
      <c r="EC59" s="100" t="e">
        <f>MASTER_DATA_ESCALATED!EC59/(EC$18*1000)</f>
        <v>#DIV/0!</v>
      </c>
      <c r="ED59" s="100" t="e">
        <f>MASTER_DATA_ESCALATED!ED59/(ED$18*1000)</f>
        <v>#DIV/0!</v>
      </c>
      <c r="EE59" s="100" t="e">
        <f>MASTER_DATA_ESCALATED!EE59/(EE$18*1000)</f>
        <v>#DIV/0!</v>
      </c>
      <c r="EF59" s="100" t="e">
        <f>MASTER_DATA_ESCALATED!EF59/(EF$18*1000)</f>
        <v>#VALUE!</v>
      </c>
      <c r="EG59" s="100">
        <f>MASTER_DATA_ESCALATED!EG59/(EG$18*1000)</f>
        <v>0</v>
      </c>
      <c r="EH59" s="100">
        <f>MASTER_DATA_ESCALATED!EH59/(EH$18*1000)</f>
        <v>0</v>
      </c>
      <c r="EI59" s="100">
        <f>MASTER_DATA_ESCALATED!EI59/(EI$18*1000)</f>
        <v>0</v>
      </c>
      <c r="EJ59" s="100">
        <f>MASTER_DATA_ESCALATED!EJ59/(EJ$18*1000)</f>
        <v>0</v>
      </c>
      <c r="EK59" s="100">
        <f>MASTER_DATA_ESCALATED!EK59/(EK$18*1000)</f>
        <v>0</v>
      </c>
      <c r="EL59" s="100">
        <f>MASTER_DATA_ESCALATED!EL59/(EL$18*1000)</f>
        <v>0</v>
      </c>
      <c r="EM59" s="100">
        <f>MASTER_DATA_ESCALATED!EM59/(EM$18*1000)</f>
        <v>0</v>
      </c>
      <c r="EN59" s="100">
        <f>MASTER_DATA_ESCALATED!EN59/(EN$18*1000)</f>
        <v>0</v>
      </c>
      <c r="EO59" s="100">
        <f>MASTER_DATA_ESCALATED!EO59/(EO$18*1000)</f>
        <v>0</v>
      </c>
      <c r="EP59" s="100">
        <f>MASTER_DATA_ESCALATED!EP59/(EP$18*1000)</f>
        <v>0</v>
      </c>
      <c r="EQ59" s="100">
        <f>MASTER_DATA_ESCALATED!EQ59/(EQ$18*1000)</f>
        <v>0</v>
      </c>
      <c r="ER59" s="100">
        <f>MASTER_DATA_ESCALATED!ER59/(ER$18*1000)</f>
        <v>0</v>
      </c>
      <c r="ES59" s="100">
        <f>MASTER_DATA_ESCALATED!ES59/(ES$18*1000)</f>
        <v>0</v>
      </c>
      <c r="ET59" s="100">
        <f>MASTER_DATA_ESCALATED!ET59/(ET$18*1000)</f>
        <v>0</v>
      </c>
      <c r="EU59" s="100">
        <f>MASTER_DATA_ESCALATED!EU59/(EU$18*1000)</f>
        <v>0</v>
      </c>
      <c r="EV59" s="100">
        <f>MASTER_DATA_ESCALATED!EV59/(EV$18*1000)</f>
        <v>0</v>
      </c>
      <c r="EW59" s="100">
        <f>MASTER_DATA_ESCALATED!EW59/(EW$18*1000)</f>
        <v>0</v>
      </c>
      <c r="EX59" s="100">
        <f>MASTER_DATA_ESCALATED!EX59/(EX$18*1000)</f>
        <v>0</v>
      </c>
      <c r="EY59" s="100">
        <f>MASTER_DATA_ESCALATED!EY59/(EY$18*1000)</f>
        <v>0</v>
      </c>
      <c r="EZ59" s="100">
        <f>MASTER_DATA_ESCALATED!EZ59/(EZ$18*1000)</f>
        <v>0</v>
      </c>
      <c r="FA59" s="100">
        <f>MASTER_DATA_ESCALATED!FA59/(FA$18*1000)</f>
        <v>0</v>
      </c>
      <c r="FB59" s="100">
        <f>MASTER_DATA_ESCALATED!FB59/(FB$18*1000)</f>
        <v>0</v>
      </c>
      <c r="FC59" s="100">
        <f>MASTER_DATA_ESCALATED!FC59/(FC$18*1000)</f>
        <v>0</v>
      </c>
      <c r="FD59" s="100">
        <f>MASTER_DATA_ESCALATED!FD59/(FD$18*1000)</f>
        <v>0</v>
      </c>
      <c r="FE59" s="100">
        <f>MASTER_DATA_ESCALATED!FE59/(FE$18*1000)</f>
        <v>0</v>
      </c>
      <c r="FF59" s="100">
        <f>MASTER_DATA_ESCALATED!FF59/(FF$18*1000)</f>
        <v>0</v>
      </c>
      <c r="FG59" s="100">
        <f>MASTER_DATA_ESCALATED!FG59/(FG$18*1000)</f>
        <v>0</v>
      </c>
      <c r="FH59" s="100">
        <f>MASTER_DATA_ESCALATED!FH59/(FH$18*1000)</f>
        <v>0</v>
      </c>
      <c r="FI59" s="100">
        <f>MASTER_DATA_ESCALATED!FI59/(FI$18*1000)</f>
        <v>0</v>
      </c>
      <c r="FJ59" s="100">
        <f>MASTER_DATA_ESCALATED!FJ59/(FJ$18*1000)</f>
        <v>0</v>
      </c>
      <c r="FK59" s="100">
        <f>MASTER_DATA_ESCALATED!FK59/(FK$18*1000)</f>
        <v>0</v>
      </c>
      <c r="FL59" s="100">
        <f>MASTER_DATA_ESCALATED!FL59/(FL$18*1000)</f>
        <v>0</v>
      </c>
      <c r="FM59" s="100">
        <f>MASTER_DATA_ESCALATED!FM59/(FM$18*1000)</f>
        <v>0</v>
      </c>
      <c r="FN59" s="100">
        <f>MASTER_DATA_ESCALATED!FN59/(FN$18*1000)</f>
        <v>0</v>
      </c>
      <c r="FO59" s="100">
        <f>MASTER_DATA_ESCALATED!FO59/(FO$18*1000)</f>
        <v>0</v>
      </c>
      <c r="FP59" s="100">
        <f>MASTER_DATA_ESCALATED!FP59/(FP$18*1000)</f>
        <v>0</v>
      </c>
      <c r="FQ59" s="100">
        <f>MASTER_DATA_ESCALATED!FQ59/(FQ$18*1000)</f>
        <v>0</v>
      </c>
      <c r="FR59" s="100">
        <f>MASTER_DATA_ESCALATED!FR59/(FR$18*1000)</f>
        <v>0</v>
      </c>
      <c r="FS59" s="100">
        <f>MASTER_DATA_ESCALATED!FS59/(FS$18*1000)</f>
        <v>0</v>
      </c>
      <c r="FT59" s="100">
        <f>MASTER_DATA_ESCALATED!FT59/(FT$18*1000)</f>
        <v>0</v>
      </c>
      <c r="FU59" s="100">
        <f>MASTER_DATA_ESCALATED!FU59/(FU$18*1000)</f>
        <v>0</v>
      </c>
      <c r="FV59" s="100">
        <f>MASTER_DATA_ESCALATED!FV59/(FV$18*1000)</f>
        <v>0</v>
      </c>
      <c r="FW59" s="100">
        <f>MASTER_DATA_ESCALATED!FW59/(FW$18*1000)</f>
        <v>0</v>
      </c>
      <c r="FX59" s="100">
        <f>MASTER_DATA_ESCALATED!FX59/(FX$18*1000)</f>
        <v>0</v>
      </c>
      <c r="FY59" s="100">
        <f>MASTER_DATA_ESCALATED!FY59/(FY$18*1000)</f>
        <v>0</v>
      </c>
      <c r="FZ59" s="100">
        <f>MASTER_DATA_ESCALATED!FZ59/(FZ$18*1000)</f>
        <v>0</v>
      </c>
      <c r="GA59" s="100">
        <f>MASTER_DATA_ESCALATED!GA59/(GA$18*1000)</f>
        <v>0</v>
      </c>
      <c r="GB59" s="100">
        <f>MASTER_DATA_ESCALATED!GB59/(GB$18*1000)</f>
        <v>0</v>
      </c>
      <c r="GC59" s="100">
        <f>MASTER_DATA_ESCALATED!GC59/(GC$18*1000)</f>
        <v>0</v>
      </c>
      <c r="GD59" s="100">
        <f>MASTER_DATA_ESCALATED!GD59/(GD$18*1000)</f>
        <v>0</v>
      </c>
      <c r="GE59" s="100">
        <f>MASTER_DATA_ESCALATED!GE59/(GE$18*1000)</f>
        <v>0</v>
      </c>
      <c r="GF59" s="100">
        <f>MASTER_DATA_ESCALATED!GF59/(GF$18*1000)</f>
        <v>0</v>
      </c>
      <c r="GG59" s="100">
        <f>MASTER_DATA_ESCALATED!GG59/(GG$18*1000)</f>
        <v>0</v>
      </c>
      <c r="GH59" s="100">
        <f>MASTER_DATA_ESCALATED!GH59/(GH$18*1000)</f>
        <v>0</v>
      </c>
      <c r="GI59" s="100">
        <f>MASTER_DATA_ESCALATED!GI59/(GI$18*1000)</f>
        <v>0</v>
      </c>
      <c r="GJ59" s="100">
        <f>MASTER_DATA_ESCALATED!GJ59/(GJ$18*1000)</f>
        <v>0</v>
      </c>
      <c r="GK59" s="100">
        <f>MASTER_DATA_ESCALATED!GK59/(GK$18*1000)</f>
        <v>0</v>
      </c>
      <c r="GL59" s="100">
        <f>MASTER_DATA_ESCALATED!GL59/(GL$18*1000)</f>
        <v>0</v>
      </c>
      <c r="GM59" s="100">
        <f>MASTER_DATA_ESCALATED!GM59/(GM$18*1000)</f>
        <v>0</v>
      </c>
      <c r="GN59" s="100">
        <f>MASTER_DATA_ESCALATED!GN59/(GN$18*1000)</f>
        <v>0</v>
      </c>
      <c r="GO59" s="100">
        <f>MASTER_DATA_ESCALATED!GO59/(GO$18*1000)</f>
        <v>0</v>
      </c>
      <c r="GP59" s="100">
        <f>MASTER_DATA_ESCALATED!GP59/(GP$18*1000)</f>
        <v>0</v>
      </c>
      <c r="GQ59" s="100">
        <f>MASTER_DATA_ESCALATED!GQ59/(GQ$18*1000)</f>
        <v>0</v>
      </c>
      <c r="GR59" s="100">
        <f>MASTER_DATA_ESCALATED!GR59/(GR$18*1000)</f>
        <v>0</v>
      </c>
      <c r="GS59" s="100">
        <f>MASTER_DATA_ESCALATED!GS59/(GS$18*1000)</f>
        <v>0</v>
      </c>
      <c r="GT59" s="100">
        <f>MASTER_DATA_ESCALATED!GT59/(GT$18*1000)</f>
        <v>0</v>
      </c>
      <c r="GU59" s="100">
        <f>MASTER_DATA_ESCALATED!GU59/(GU$18*1000)</f>
        <v>0</v>
      </c>
      <c r="GV59" s="100">
        <f>MASTER_DATA_ESCALATED!GV59/(GV$18*1000)</f>
        <v>0</v>
      </c>
      <c r="GW59" s="100" t="e">
        <f>MASTER_DATA_ESCALATED!#REF!/(GW$18*1000)</f>
        <v>#REF!</v>
      </c>
      <c r="GX59" s="100" t="e">
        <f>MASTER_DATA_ESCALATED!#REF!/(GX$18*1000)</f>
        <v>#REF!</v>
      </c>
      <c r="GY59" s="100" t="e">
        <f>MASTER_DATA_ESCALATED!#REF!/(GY$18*1000)</f>
        <v>#REF!</v>
      </c>
    </row>
    <row r="60" spans="2:207" s="27" customFormat="1" ht="14.25" hidden="1" outlineLevel="2" x14ac:dyDescent="0.25">
      <c r="B60" s="26">
        <f t="shared" si="1"/>
        <v>20</v>
      </c>
      <c r="C60" s="55">
        <f t="shared" si="0"/>
        <v>215.4</v>
      </c>
      <c r="D60" s="82"/>
      <c r="E60" s="55"/>
      <c r="F60" s="55"/>
      <c r="G60" s="83">
        <v>215.4</v>
      </c>
      <c r="H60" s="41" t="s">
        <v>60</v>
      </c>
      <c r="I60" s="100">
        <f>MASTER_DATA_ESCALATED!I60/(I$18*1000)</f>
        <v>0</v>
      </c>
      <c r="J60" s="100">
        <f>MASTER_DATA_ESCALATED!J60/(J$18*1000)</f>
        <v>0</v>
      </c>
      <c r="K60" s="100">
        <f>MASTER_DATA_ESCALATED!K60/(K$18*1000)</f>
        <v>0</v>
      </c>
      <c r="L60" s="100">
        <f>MASTER_DATA_ESCALATED!L60/(L$18*1000)</f>
        <v>0</v>
      </c>
      <c r="M60" s="100">
        <f>MASTER_DATA_ESCALATED!M60/(M$18*1000)</f>
        <v>0</v>
      </c>
      <c r="N60" s="100">
        <f>MASTER_DATA_ESCALATED!N60/(N$18*1000)</f>
        <v>0</v>
      </c>
      <c r="O60" s="100">
        <f>MASTER_DATA_ESCALATED!O60/(O$18*1000)</f>
        <v>0</v>
      </c>
      <c r="P60" s="100">
        <f>MASTER_DATA_ESCALATED!P60/(P$18*1000)</f>
        <v>0</v>
      </c>
      <c r="Q60" s="100">
        <f>MASTER_DATA_ESCALATED!Q60/(Q$18*1000)</f>
        <v>0</v>
      </c>
      <c r="R60" s="100">
        <f>MASTER_DATA_ESCALATED!R60/(R$18*1000)</f>
        <v>0</v>
      </c>
      <c r="S60" s="100">
        <f>MASTER_DATA_ESCALATED!S60/(S$18*1000)</f>
        <v>0</v>
      </c>
      <c r="T60" s="100">
        <f>MASTER_DATA_ESCALATED!T60/(T$18*1000)</f>
        <v>0</v>
      </c>
      <c r="U60" s="100">
        <f>MASTER_DATA_ESCALATED!U60/(U$18*1000)</f>
        <v>0</v>
      </c>
      <c r="V60" s="100">
        <f>MASTER_DATA_ESCALATED!V60/(V$18*1000)</f>
        <v>0</v>
      </c>
      <c r="W60" s="100">
        <f>MASTER_DATA_ESCALATED!W60/(W$18*1000)</f>
        <v>0</v>
      </c>
      <c r="X60" s="100">
        <f>MASTER_DATA_ESCALATED!X60/(X$18*1000)</f>
        <v>0</v>
      </c>
      <c r="Y60" s="100">
        <f>MASTER_DATA_ESCALATED!Y60/(Y$18*1000)</f>
        <v>0</v>
      </c>
      <c r="Z60" s="100">
        <f>MASTER_DATA_ESCALATED!Z60/(Z$18*1000)</f>
        <v>0</v>
      </c>
      <c r="AA60" s="100">
        <f>MASTER_DATA_ESCALATED!AA60/(AA$18*1000)</f>
        <v>0</v>
      </c>
      <c r="AB60" s="100">
        <f>MASTER_DATA_ESCALATED!AB60/(AB$18*1000)</f>
        <v>0</v>
      </c>
      <c r="AC60" s="100">
        <f>MASTER_DATA_ESCALATED!AC60/(AC$18*1000)</f>
        <v>0</v>
      </c>
      <c r="AD60" s="100">
        <f>MASTER_DATA_ESCALATED!AD60/(AD$18*1000)</f>
        <v>0</v>
      </c>
      <c r="AE60" s="100">
        <f>MASTER_DATA_ESCALATED!AE60/(AE$18*1000)</f>
        <v>0</v>
      </c>
      <c r="AF60" s="100">
        <f>MASTER_DATA_ESCALATED!AF60/(AF$18*1000)</f>
        <v>0</v>
      </c>
      <c r="AG60" s="100">
        <f>MASTER_DATA_ESCALATED!AG60/(AG$18*1000)</f>
        <v>0</v>
      </c>
      <c r="AH60" s="100">
        <f>MASTER_DATA_ESCALATED!AH60/(AH$18*1000)</f>
        <v>0</v>
      </c>
      <c r="AI60" s="100">
        <f>MASTER_DATA_ESCALATED!AI60/(AI$18*1000)</f>
        <v>0</v>
      </c>
      <c r="AJ60" s="100">
        <f>MASTER_DATA_ESCALATED!AJ60/(AJ$18*1000)</f>
        <v>0</v>
      </c>
      <c r="AK60" s="100">
        <f>MASTER_DATA_ESCALATED!AK60/(AK$18*1000)</f>
        <v>0</v>
      </c>
      <c r="AL60" s="100">
        <f>MASTER_DATA_ESCALATED!AL60/(AL$18*1000)</f>
        <v>0</v>
      </c>
      <c r="AM60" s="100">
        <f>MASTER_DATA_ESCALATED!AM60/(AM$18*1000)</f>
        <v>0</v>
      </c>
      <c r="AN60" s="100">
        <f>MASTER_DATA_ESCALATED!AN60/(AN$18*1000)</f>
        <v>0</v>
      </c>
      <c r="AO60" s="100">
        <f>MASTER_DATA_ESCALATED!AO60/(AO$18*1000)</f>
        <v>0</v>
      </c>
      <c r="AP60" s="100">
        <f>MASTER_DATA_ESCALATED!AP60/(AP$18*1000)</f>
        <v>0</v>
      </c>
      <c r="AQ60" s="100">
        <f>MASTER_DATA_ESCALATED!AQ60/(AQ$18*1000)</f>
        <v>0</v>
      </c>
      <c r="AR60" s="100">
        <f>MASTER_DATA_ESCALATED!AR60/(AR$18*1000)</f>
        <v>0</v>
      </c>
      <c r="AS60" s="100">
        <f>MASTER_DATA_ESCALATED!AS60/(AS$18*1000)</f>
        <v>0</v>
      </c>
      <c r="AT60" s="100">
        <f>MASTER_DATA_ESCALATED!AT60/(AT$18*1000)</f>
        <v>0</v>
      </c>
      <c r="AU60" s="100">
        <f>MASTER_DATA_ESCALATED!AU60/(AU$18*1000)</f>
        <v>0</v>
      </c>
      <c r="AV60" s="100">
        <f>MASTER_DATA_ESCALATED!AV60/(AV$18*1000)</f>
        <v>0</v>
      </c>
      <c r="AW60" s="100">
        <f>MASTER_DATA_ESCALATED!AW60/(AW$18*1000)</f>
        <v>0</v>
      </c>
      <c r="AX60" s="100">
        <f>MASTER_DATA_ESCALATED!AX60/(AX$18*1000)</f>
        <v>0</v>
      </c>
      <c r="AY60" s="100">
        <f>MASTER_DATA_ESCALATED!AY60/(AY$18*1000)</f>
        <v>0</v>
      </c>
      <c r="AZ60" s="100">
        <f>MASTER_DATA_ESCALATED!AZ60/(AZ$18*1000)</f>
        <v>0</v>
      </c>
      <c r="BA60" s="100">
        <f>MASTER_DATA_ESCALATED!BA60/(BA$18*1000)</f>
        <v>0</v>
      </c>
      <c r="BB60" s="100">
        <f>MASTER_DATA_ESCALATED!BB60/(BB$18*1000)</f>
        <v>0</v>
      </c>
      <c r="BC60" s="100">
        <f>MASTER_DATA_ESCALATED!BC60/(BC$18*1000)</f>
        <v>0</v>
      </c>
      <c r="BD60" s="100">
        <f>MASTER_DATA_ESCALATED!BD60/(BD$18*1000)</f>
        <v>0</v>
      </c>
      <c r="BE60" s="100">
        <f>MASTER_DATA_ESCALATED!BE60/(BE$18*1000)</f>
        <v>0</v>
      </c>
      <c r="BF60" s="100">
        <f>MASTER_DATA_ESCALATED!BF60/(BF$18*1000)</f>
        <v>0</v>
      </c>
      <c r="BG60" s="100">
        <f>MASTER_DATA_ESCALATED!BG60/(BG$18*1000)</f>
        <v>0</v>
      </c>
      <c r="BH60" s="100">
        <f>MASTER_DATA_ESCALATED!BH60/(BH$18*1000)</f>
        <v>0</v>
      </c>
      <c r="BI60" s="100">
        <f>MASTER_DATA_ESCALATED!BI60/(BI$18*1000)</f>
        <v>0</v>
      </c>
      <c r="BJ60" s="100">
        <f>MASTER_DATA_ESCALATED!BJ60/(BJ$18*1000)</f>
        <v>0</v>
      </c>
      <c r="BK60" s="100">
        <f>MASTER_DATA_ESCALATED!BK60/(BK$18*1000)</f>
        <v>0</v>
      </c>
      <c r="BL60" s="100">
        <f>MASTER_DATA_ESCALATED!BL60/(BL$18*1000)</f>
        <v>0</v>
      </c>
      <c r="BM60" s="100">
        <f>MASTER_DATA_ESCALATED!BM60/(BM$18*1000)</f>
        <v>0</v>
      </c>
      <c r="BN60" s="100">
        <f>MASTER_DATA_ESCALATED!BN60/(BN$18*1000)</f>
        <v>0</v>
      </c>
      <c r="BO60" s="100">
        <f>MASTER_DATA_ESCALATED!BO60/(BO$18*1000)</f>
        <v>0</v>
      </c>
      <c r="BP60" s="100">
        <f>MASTER_DATA_ESCALATED!BP60/(BP$18*1000)</f>
        <v>62.42436691311989</v>
      </c>
      <c r="BQ60" s="100">
        <f>MASTER_DATA_ESCALATED!BQ60/(BQ$18*1000)</f>
        <v>0</v>
      </c>
      <c r="BR60" s="100">
        <f>MASTER_DATA_ESCALATED!BR60/(BR$18*1000)</f>
        <v>0</v>
      </c>
      <c r="BS60" s="100">
        <f>MASTER_DATA_ESCALATED!BS60/(BS$18*1000)</f>
        <v>0</v>
      </c>
      <c r="BT60" s="100">
        <f>MASTER_DATA_ESCALATED!BT60/(BT$18*1000)</f>
        <v>40.076755160859278</v>
      </c>
      <c r="BU60" s="100">
        <f>MASTER_DATA_ESCALATED!BU60/(BU$18*1000)</f>
        <v>0</v>
      </c>
      <c r="BV60" s="100">
        <f>MASTER_DATA_ESCALATED!BV60/(BV$18*1000)</f>
        <v>0</v>
      </c>
      <c r="BW60" s="100">
        <f>MASTER_DATA_ESCALATED!BW60/(BW$18*1000)</f>
        <v>0</v>
      </c>
      <c r="BX60" s="100">
        <f>MASTER_DATA_ESCALATED!BX60/(BX$18*1000)</f>
        <v>0</v>
      </c>
      <c r="BY60" s="100">
        <f>MASTER_DATA_ESCALATED!BY60/(BY$18*1000)</f>
        <v>0</v>
      </c>
      <c r="BZ60" s="100">
        <f>MASTER_DATA_ESCALATED!BZ60/(BZ$18*1000)</f>
        <v>0</v>
      </c>
      <c r="CA60" s="100">
        <f>MASTER_DATA_ESCALATED!CA60/(CA$18*1000)</f>
        <v>0</v>
      </c>
      <c r="CB60" s="100">
        <f>MASTER_DATA_ESCALATED!CB60/(CB$18*1000)</f>
        <v>38.727400374444123</v>
      </c>
      <c r="CC60" s="100">
        <f>MASTER_DATA_ESCALATED!CC60/(CC$18*1000)</f>
        <v>0</v>
      </c>
      <c r="CD60" s="100">
        <f>MASTER_DATA_ESCALATED!CD60/(CD$18*1000)</f>
        <v>0</v>
      </c>
      <c r="CE60" s="100">
        <f>MASTER_DATA_ESCALATED!CE60/(CE$18*1000)</f>
        <v>0</v>
      </c>
      <c r="CF60" s="100">
        <f>MASTER_DATA_ESCALATED!CF60/(CF$18*1000)</f>
        <v>0</v>
      </c>
      <c r="CG60" s="100">
        <f>MASTER_DATA_ESCALATED!CG60/(CG$18*1000)</f>
        <v>0</v>
      </c>
      <c r="CH60" s="100">
        <f>MASTER_DATA_ESCALATED!CH60/(CH$18*1000)</f>
        <v>0</v>
      </c>
      <c r="CI60" s="100">
        <f>MASTER_DATA_ESCALATED!CI60/(CI$18*1000)</f>
        <v>0</v>
      </c>
      <c r="CJ60" s="100">
        <f>MASTER_DATA_ESCALATED!CJ60/(CJ$18*1000)</f>
        <v>0</v>
      </c>
      <c r="CK60" s="100">
        <f>MASTER_DATA_ESCALATED!CK60/(CK$18*1000)</f>
        <v>0</v>
      </c>
      <c r="CL60" s="100">
        <f>MASTER_DATA_ESCALATED!CL60/(CL$18*1000)</f>
        <v>0</v>
      </c>
      <c r="CM60" s="100">
        <f>MASTER_DATA_ESCALATED!CM60/(CM$18*1000)</f>
        <v>0</v>
      </c>
      <c r="CN60" s="100">
        <f>MASTER_DATA_ESCALATED!CN60/(CN$18*1000)</f>
        <v>0</v>
      </c>
      <c r="CO60" s="100">
        <f>MASTER_DATA_ESCALATED!CO60/(CO$18*1000)</f>
        <v>0</v>
      </c>
      <c r="CP60" s="100">
        <f>MASTER_DATA_ESCALATED!CP60/(CP$18*1000)</f>
        <v>0</v>
      </c>
      <c r="CQ60" s="100">
        <f>MASTER_DATA_ESCALATED!CQ60/(CQ$18*1000)</f>
        <v>0</v>
      </c>
      <c r="CR60" s="100">
        <f>MASTER_DATA_ESCALATED!CR60/(CR$18*1000)</f>
        <v>0</v>
      </c>
      <c r="CS60" s="100">
        <f>MASTER_DATA_ESCALATED!CS60/(CS$18*1000)</f>
        <v>0</v>
      </c>
      <c r="CT60" s="100">
        <f>MASTER_DATA_ESCALATED!CT60/(CT$18*1000)</f>
        <v>0</v>
      </c>
      <c r="CU60" s="100">
        <f>MASTER_DATA_ESCALATED!CU60/(CU$18*1000)</f>
        <v>0</v>
      </c>
      <c r="CV60" s="100">
        <f>MASTER_DATA_ESCALATED!CV60/(CV$18*1000)</f>
        <v>41.947274630810419</v>
      </c>
      <c r="CW60" s="100">
        <f>MASTER_DATA_ESCALATED!CW60/(CW$18*1000)</f>
        <v>0</v>
      </c>
      <c r="CX60" s="100">
        <f>MASTER_DATA_ESCALATED!CX60/(CX$18*1000)</f>
        <v>0</v>
      </c>
      <c r="CY60" s="100">
        <f>MASTER_DATA_ESCALATED!CY60/(CY$18*1000)</f>
        <v>0</v>
      </c>
      <c r="CZ60" s="100">
        <f>MASTER_DATA_ESCALATED!CZ60/(CZ$18*1000)</f>
        <v>42.237353676383982</v>
      </c>
      <c r="DA60" s="100" t="e">
        <f>MASTER_DATA_ESCALATED!DA60/(DA$18*1000)</f>
        <v>#DIV/0!</v>
      </c>
      <c r="DB60" s="100" t="e">
        <f>MASTER_DATA_ESCALATED!DB60/(DB$18*1000)</f>
        <v>#DIV/0!</v>
      </c>
      <c r="DC60" s="100" t="e">
        <f>MASTER_DATA_ESCALATED!DC60/(DC$18*1000)</f>
        <v>#DIV/0!</v>
      </c>
      <c r="DD60" s="100" t="e">
        <f>MASTER_DATA_ESCALATED!DD60/(DD$18*1000)</f>
        <v>#N/A</v>
      </c>
      <c r="DE60" s="100">
        <f>MASTER_DATA_ESCALATED!DE60/(DE$18*1000)</f>
        <v>0</v>
      </c>
      <c r="DF60" s="100">
        <f>MASTER_DATA_ESCALATED!DF60/(DF$18*1000)</f>
        <v>0</v>
      </c>
      <c r="DG60" s="100">
        <f>MASTER_DATA_ESCALATED!DG60/(DG$18*1000)</f>
        <v>0</v>
      </c>
      <c r="DH60" s="100">
        <f>MASTER_DATA_ESCALATED!DH60/(DH$18*1000)</f>
        <v>0</v>
      </c>
      <c r="DI60" s="100">
        <f>MASTER_DATA_ESCALATED!DI60/(DI$18*1000)</f>
        <v>0</v>
      </c>
      <c r="DJ60" s="100">
        <f>MASTER_DATA_ESCALATED!DJ60/(DJ$18*1000)</f>
        <v>0</v>
      </c>
      <c r="DK60" s="100">
        <f>MASTER_DATA_ESCALATED!DK60/(DK$18*1000)</f>
        <v>0</v>
      </c>
      <c r="DL60" s="100">
        <f>MASTER_DATA_ESCALATED!DL60/(DL$18*1000)</f>
        <v>0</v>
      </c>
      <c r="DM60" s="100">
        <f>MASTER_DATA_ESCALATED!DM60/(DM$18*1000)</f>
        <v>0</v>
      </c>
      <c r="DN60" s="100">
        <f>MASTER_DATA_ESCALATED!DN60/(DN$18*1000)</f>
        <v>0</v>
      </c>
      <c r="DO60" s="100">
        <f>MASTER_DATA_ESCALATED!DO60/(DO$18*1000)</f>
        <v>0</v>
      </c>
      <c r="DP60" s="100">
        <f>MASTER_DATA_ESCALATED!DP60/(DP$18*1000)</f>
        <v>0</v>
      </c>
      <c r="DQ60" s="100">
        <f>MASTER_DATA_ESCALATED!DQ60/(DQ$18*1000)</f>
        <v>0</v>
      </c>
      <c r="DR60" s="100">
        <f>MASTER_DATA_ESCALATED!DR60/(DR$18*1000)</f>
        <v>0</v>
      </c>
      <c r="DS60" s="100">
        <f>MASTER_DATA_ESCALATED!DS60/(DS$18*1000)</f>
        <v>0</v>
      </c>
      <c r="DT60" s="100">
        <f>MASTER_DATA_ESCALATED!DT60/(DT$18*1000)</f>
        <v>0</v>
      </c>
      <c r="DU60" s="100">
        <f>MASTER_DATA_ESCALATED!DU60/(DU$18*1000)</f>
        <v>0</v>
      </c>
      <c r="DV60" s="100">
        <f>MASTER_DATA_ESCALATED!DV60/(DV$18*1000)</f>
        <v>0</v>
      </c>
      <c r="DW60" s="100">
        <f>MASTER_DATA_ESCALATED!DW60/(DW$18*1000)</f>
        <v>0</v>
      </c>
      <c r="DX60" s="100">
        <f>MASTER_DATA_ESCALATED!DX60/(DX$18*1000)</f>
        <v>0</v>
      </c>
      <c r="DY60" s="100">
        <f>MASTER_DATA_ESCALATED!DY60/(DY$18*1000)</f>
        <v>0</v>
      </c>
      <c r="DZ60" s="100">
        <f>MASTER_DATA_ESCALATED!DZ60/(DZ$18*1000)</f>
        <v>0</v>
      </c>
      <c r="EA60" s="100">
        <f>MASTER_DATA_ESCALATED!EA60/(EA$18*1000)</f>
        <v>0</v>
      </c>
      <c r="EB60" s="100">
        <f>MASTER_DATA_ESCALATED!EB60/(EB$18*1000)</f>
        <v>0</v>
      </c>
      <c r="EC60" s="100" t="e">
        <f>MASTER_DATA_ESCALATED!EC60/(EC$18*1000)</f>
        <v>#DIV/0!</v>
      </c>
      <c r="ED60" s="100" t="e">
        <f>MASTER_DATA_ESCALATED!ED60/(ED$18*1000)</f>
        <v>#DIV/0!</v>
      </c>
      <c r="EE60" s="100" t="e">
        <f>MASTER_DATA_ESCALATED!EE60/(EE$18*1000)</f>
        <v>#DIV/0!</v>
      </c>
      <c r="EF60" s="100" t="e">
        <f>MASTER_DATA_ESCALATED!EF60/(EF$18*1000)</f>
        <v>#VALUE!</v>
      </c>
      <c r="EG60" s="100">
        <f>MASTER_DATA_ESCALATED!EG60/(EG$18*1000)</f>
        <v>0</v>
      </c>
      <c r="EH60" s="100">
        <f>MASTER_DATA_ESCALATED!EH60/(EH$18*1000)</f>
        <v>0</v>
      </c>
      <c r="EI60" s="100">
        <f>MASTER_DATA_ESCALATED!EI60/(EI$18*1000)</f>
        <v>0</v>
      </c>
      <c r="EJ60" s="100">
        <f>MASTER_DATA_ESCALATED!EJ60/(EJ$18*1000)</f>
        <v>0</v>
      </c>
      <c r="EK60" s="100">
        <f>MASTER_DATA_ESCALATED!EK60/(EK$18*1000)</f>
        <v>0</v>
      </c>
      <c r="EL60" s="100">
        <f>MASTER_DATA_ESCALATED!EL60/(EL$18*1000)</f>
        <v>0</v>
      </c>
      <c r="EM60" s="100">
        <f>MASTER_DATA_ESCALATED!EM60/(EM$18*1000)</f>
        <v>0</v>
      </c>
      <c r="EN60" s="100">
        <f>MASTER_DATA_ESCALATED!EN60/(EN$18*1000)</f>
        <v>129.60623296928048</v>
      </c>
      <c r="EO60" s="100">
        <f>MASTER_DATA_ESCALATED!EO60/(EO$18*1000)</f>
        <v>0</v>
      </c>
      <c r="EP60" s="100">
        <f>MASTER_DATA_ESCALATED!EP60/(EP$18*1000)</f>
        <v>0</v>
      </c>
      <c r="EQ60" s="100">
        <f>MASTER_DATA_ESCALATED!EQ60/(EQ$18*1000)</f>
        <v>0</v>
      </c>
      <c r="ER60" s="100">
        <f>MASTER_DATA_ESCALATED!ER60/(ER$18*1000)</f>
        <v>34.648349327614419</v>
      </c>
      <c r="ES60" s="100">
        <f>MASTER_DATA_ESCALATED!ES60/(ES$18*1000)</f>
        <v>0</v>
      </c>
      <c r="ET60" s="100">
        <f>MASTER_DATA_ESCALATED!ET60/(ET$18*1000)</f>
        <v>0</v>
      </c>
      <c r="EU60" s="100">
        <f>MASTER_DATA_ESCALATED!EU60/(EU$18*1000)</f>
        <v>0</v>
      </c>
      <c r="EV60" s="100">
        <f>MASTER_DATA_ESCALATED!EV60/(EV$18*1000)</f>
        <v>34.648349327614419</v>
      </c>
      <c r="EW60" s="100">
        <f>MASTER_DATA_ESCALATED!EW60/(EW$18*1000)</f>
        <v>0</v>
      </c>
      <c r="EX60" s="100">
        <f>MASTER_DATA_ESCALATED!EX60/(EX$18*1000)</f>
        <v>0</v>
      </c>
      <c r="EY60" s="100">
        <f>MASTER_DATA_ESCALATED!EY60/(EY$18*1000)</f>
        <v>0</v>
      </c>
      <c r="EZ60" s="100">
        <f>MASTER_DATA_ESCALATED!EZ60/(EZ$18*1000)</f>
        <v>3.6830820910736368</v>
      </c>
      <c r="FA60" s="100">
        <f>MASTER_DATA_ESCALATED!FA60/(FA$18*1000)</f>
        <v>0</v>
      </c>
      <c r="FB60" s="100">
        <f>MASTER_DATA_ESCALATED!FB60/(FB$18*1000)</f>
        <v>0</v>
      </c>
      <c r="FC60" s="100">
        <f>MASTER_DATA_ESCALATED!FC60/(FC$18*1000)</f>
        <v>0</v>
      </c>
      <c r="FD60" s="100">
        <f>MASTER_DATA_ESCALATED!FD60/(FD$18*1000)</f>
        <v>3.5708020112815801</v>
      </c>
      <c r="FE60" s="100">
        <f>MASTER_DATA_ESCALATED!FE60/(FE$18*1000)</f>
        <v>0</v>
      </c>
      <c r="FF60" s="100">
        <f>MASTER_DATA_ESCALATED!FF60/(FF$18*1000)</f>
        <v>0</v>
      </c>
      <c r="FG60" s="100">
        <f>MASTER_DATA_ESCALATED!FG60/(FG$18*1000)</f>
        <v>0</v>
      </c>
      <c r="FH60" s="100">
        <f>MASTER_DATA_ESCALATED!FH60/(FH$18*1000)</f>
        <v>3.4688635177861604</v>
      </c>
      <c r="FI60" s="100">
        <f>MASTER_DATA_ESCALATED!FI60/(FI$18*1000)</f>
        <v>0</v>
      </c>
      <c r="FJ60" s="100">
        <f>MASTER_DATA_ESCALATED!FJ60/(FJ$18*1000)</f>
        <v>0</v>
      </c>
      <c r="FK60" s="100">
        <f>MASTER_DATA_ESCALATED!FK60/(FK$18*1000)</f>
        <v>0</v>
      </c>
      <c r="FL60" s="100">
        <f>MASTER_DATA_ESCALATED!FL60/(FL$18*1000)</f>
        <v>6.9392044050432693</v>
      </c>
      <c r="FM60" s="100">
        <f>MASTER_DATA_ESCALATED!FM60/(FM$18*1000)</f>
        <v>0</v>
      </c>
      <c r="FN60" s="100">
        <f>MASTER_DATA_ESCALATED!FN60/(FN$18*1000)</f>
        <v>0</v>
      </c>
      <c r="FO60" s="100">
        <f>MASTER_DATA_ESCALATED!FO60/(FO$18*1000)</f>
        <v>0</v>
      </c>
      <c r="FP60" s="100">
        <f>MASTER_DATA_ESCALATED!FP60/(FP$18*1000)</f>
        <v>13.011654522298818</v>
      </c>
      <c r="FQ60" s="100">
        <f>MASTER_DATA_ESCALATED!FQ60/(FQ$18*1000)</f>
        <v>0</v>
      </c>
      <c r="FR60" s="100">
        <f>MASTER_DATA_ESCALATED!FR60/(FR$18*1000)</f>
        <v>0</v>
      </c>
      <c r="FS60" s="100">
        <f>MASTER_DATA_ESCALATED!FS60/(FS$18*1000)</f>
        <v>0</v>
      </c>
      <c r="FT60" s="100">
        <f>MASTER_DATA_ESCALATED!FT60/(FT$18*1000)</f>
        <v>12.882962786562366</v>
      </c>
      <c r="FU60" s="100">
        <f>MASTER_DATA_ESCALATED!FU60/(FU$18*1000)</f>
        <v>0</v>
      </c>
      <c r="FV60" s="100">
        <f>MASTER_DATA_ESCALATED!FV60/(FV$18*1000)</f>
        <v>0</v>
      </c>
      <c r="FW60" s="100">
        <f>MASTER_DATA_ESCALATED!FW60/(FW$18*1000)</f>
        <v>0</v>
      </c>
      <c r="FX60" s="100">
        <f>MASTER_DATA_ESCALATED!FX60/(FX$18*1000)</f>
        <v>12.655004645954651</v>
      </c>
      <c r="FY60" s="100">
        <f>MASTER_DATA_ESCALATED!FY60/(FY$18*1000)</f>
        <v>0</v>
      </c>
      <c r="FZ60" s="100">
        <f>MASTER_DATA_ESCALATED!FZ60/(FZ$18*1000)</f>
        <v>0</v>
      </c>
      <c r="GA60" s="100">
        <f>MASTER_DATA_ESCALATED!GA60/(GA$18*1000)</f>
        <v>0</v>
      </c>
      <c r="GB60" s="100">
        <f>MASTER_DATA_ESCALATED!GB60/(GB$18*1000)</f>
        <v>11.176532814817044</v>
      </c>
      <c r="GC60" s="100">
        <f>MASTER_DATA_ESCALATED!GC60/(GC$18*1000)</f>
        <v>0</v>
      </c>
      <c r="GD60" s="100">
        <f>MASTER_DATA_ESCALATED!GD60/(GD$18*1000)</f>
        <v>0</v>
      </c>
      <c r="GE60" s="100">
        <f>MASTER_DATA_ESCALATED!GE60/(GE$18*1000)</f>
        <v>0</v>
      </c>
      <c r="GF60" s="100">
        <f>MASTER_DATA_ESCALATED!GF60/(GF$18*1000)</f>
        <v>11.065883468830243</v>
      </c>
      <c r="GG60" s="100">
        <f>MASTER_DATA_ESCALATED!GG60/(GG$18*1000)</f>
        <v>0</v>
      </c>
      <c r="GH60" s="100">
        <f>MASTER_DATA_ESCALATED!GH60/(GH$18*1000)</f>
        <v>0</v>
      </c>
      <c r="GI60" s="100">
        <f>MASTER_DATA_ESCALATED!GI60/(GI$18*1000)</f>
        <v>0</v>
      </c>
      <c r="GJ60" s="100">
        <f>MASTER_DATA_ESCALATED!GJ60/(GJ$18*1000)</f>
        <v>10.893440177072364</v>
      </c>
      <c r="GK60" s="100">
        <f>MASTER_DATA_ESCALATED!GK60/(GK$18*1000)</f>
        <v>0</v>
      </c>
      <c r="GL60" s="100">
        <f>MASTER_DATA_ESCALATED!GL60/(GL$18*1000)</f>
        <v>0</v>
      </c>
      <c r="GM60" s="100">
        <f>MASTER_DATA_ESCALATED!GM60/(GM$18*1000)</f>
        <v>0</v>
      </c>
      <c r="GN60" s="100">
        <f>MASTER_DATA_ESCALATED!GN60/(GN$18*1000)</f>
        <v>9.4652430653044188</v>
      </c>
      <c r="GO60" s="100">
        <f>MASTER_DATA_ESCALATED!GO60/(GO$18*1000)</f>
        <v>0</v>
      </c>
      <c r="GP60" s="100">
        <f>MASTER_DATA_ESCALATED!GP60/(GP$18*1000)</f>
        <v>0</v>
      </c>
      <c r="GQ60" s="100">
        <f>MASTER_DATA_ESCALATED!GQ60/(GQ$18*1000)</f>
        <v>0</v>
      </c>
      <c r="GR60" s="100">
        <f>MASTER_DATA_ESCALATED!GR60/(GR$18*1000)</f>
        <v>9.3872607371455299</v>
      </c>
      <c r="GS60" s="100">
        <f>MASTER_DATA_ESCALATED!GS60/(GS$18*1000)</f>
        <v>0</v>
      </c>
      <c r="GT60" s="100">
        <f>MASTER_DATA_ESCALATED!GT60/(GT$18*1000)</f>
        <v>0</v>
      </c>
      <c r="GU60" s="100">
        <f>MASTER_DATA_ESCALATED!GU60/(GU$18*1000)</f>
        <v>0</v>
      </c>
      <c r="GV60" s="100">
        <f>MASTER_DATA_ESCALATED!GV60/(GV$18*1000)</f>
        <v>9.2660486475476969</v>
      </c>
      <c r="GW60" s="100" t="e">
        <f>MASTER_DATA_ESCALATED!#REF!/(GW$18*1000)</f>
        <v>#REF!</v>
      </c>
      <c r="GX60" s="100" t="e">
        <f>MASTER_DATA_ESCALATED!#REF!/(GX$18*1000)</f>
        <v>#REF!</v>
      </c>
      <c r="GY60" s="100" t="e">
        <f>MASTER_DATA_ESCALATED!#REF!/(GY$18*1000)</f>
        <v>#REF!</v>
      </c>
    </row>
    <row r="61" spans="2:207" s="27" customFormat="1" ht="14.25" hidden="1" outlineLevel="2" x14ac:dyDescent="0.25">
      <c r="B61" s="26">
        <f t="shared" si="1"/>
        <v>20</v>
      </c>
      <c r="C61" s="55">
        <f t="shared" si="0"/>
        <v>215.5</v>
      </c>
      <c r="D61" s="82"/>
      <c r="E61" s="55"/>
      <c r="F61" s="58"/>
      <c r="G61" s="83">
        <v>215.5</v>
      </c>
      <c r="H61" s="41" t="s">
        <v>61</v>
      </c>
      <c r="I61" s="100">
        <f>MASTER_DATA_ESCALATED!I61/(I$18*1000)</f>
        <v>0</v>
      </c>
      <c r="J61" s="100">
        <f>MASTER_DATA_ESCALATED!J61/(J$18*1000)</f>
        <v>0</v>
      </c>
      <c r="K61" s="100">
        <f>MASTER_DATA_ESCALATED!K61/(K$18*1000)</f>
        <v>0</v>
      </c>
      <c r="L61" s="100">
        <f>MASTER_DATA_ESCALATED!L61/(L$18*1000)</f>
        <v>0</v>
      </c>
      <c r="M61" s="100">
        <f>MASTER_DATA_ESCALATED!M61/(M$18*1000)</f>
        <v>0</v>
      </c>
      <c r="N61" s="100">
        <f>MASTER_DATA_ESCALATED!N61/(N$18*1000)</f>
        <v>0</v>
      </c>
      <c r="O61" s="100">
        <f>MASTER_DATA_ESCALATED!O61/(O$18*1000)</f>
        <v>0</v>
      </c>
      <c r="P61" s="100">
        <f>MASTER_DATA_ESCALATED!P61/(P$18*1000)</f>
        <v>0</v>
      </c>
      <c r="Q61" s="100">
        <f>MASTER_DATA_ESCALATED!Q61/(Q$18*1000)</f>
        <v>0</v>
      </c>
      <c r="R61" s="100">
        <f>MASTER_DATA_ESCALATED!R61/(R$18*1000)</f>
        <v>0</v>
      </c>
      <c r="S61" s="100">
        <f>MASTER_DATA_ESCALATED!S61/(S$18*1000)</f>
        <v>0</v>
      </c>
      <c r="T61" s="100">
        <f>MASTER_DATA_ESCALATED!T61/(T$18*1000)</f>
        <v>0</v>
      </c>
      <c r="U61" s="100">
        <f>MASTER_DATA_ESCALATED!U61/(U$18*1000)</f>
        <v>0</v>
      </c>
      <c r="V61" s="100">
        <f>MASTER_DATA_ESCALATED!V61/(V$18*1000)</f>
        <v>0</v>
      </c>
      <c r="W61" s="100">
        <f>MASTER_DATA_ESCALATED!W61/(W$18*1000)</f>
        <v>0</v>
      </c>
      <c r="X61" s="100">
        <f>MASTER_DATA_ESCALATED!X61/(X$18*1000)</f>
        <v>0</v>
      </c>
      <c r="Y61" s="100">
        <f>MASTER_DATA_ESCALATED!Y61/(Y$18*1000)</f>
        <v>0</v>
      </c>
      <c r="Z61" s="100">
        <f>MASTER_DATA_ESCALATED!Z61/(Z$18*1000)</f>
        <v>0</v>
      </c>
      <c r="AA61" s="100">
        <f>MASTER_DATA_ESCALATED!AA61/(AA$18*1000)</f>
        <v>0</v>
      </c>
      <c r="AB61" s="100">
        <f>MASTER_DATA_ESCALATED!AB61/(AB$18*1000)</f>
        <v>0</v>
      </c>
      <c r="AC61" s="100">
        <f>MASTER_DATA_ESCALATED!AC61/(AC$18*1000)</f>
        <v>0</v>
      </c>
      <c r="AD61" s="100">
        <f>MASTER_DATA_ESCALATED!AD61/(AD$18*1000)</f>
        <v>0</v>
      </c>
      <c r="AE61" s="100">
        <f>MASTER_DATA_ESCALATED!AE61/(AE$18*1000)</f>
        <v>0</v>
      </c>
      <c r="AF61" s="100">
        <f>MASTER_DATA_ESCALATED!AF61/(AF$18*1000)</f>
        <v>0</v>
      </c>
      <c r="AG61" s="100">
        <f>MASTER_DATA_ESCALATED!AG61/(AG$18*1000)</f>
        <v>0</v>
      </c>
      <c r="AH61" s="100">
        <f>MASTER_DATA_ESCALATED!AH61/(AH$18*1000)</f>
        <v>0</v>
      </c>
      <c r="AI61" s="100">
        <f>MASTER_DATA_ESCALATED!AI61/(AI$18*1000)</f>
        <v>0</v>
      </c>
      <c r="AJ61" s="100">
        <f>MASTER_DATA_ESCALATED!AJ61/(AJ$18*1000)</f>
        <v>0</v>
      </c>
      <c r="AK61" s="100">
        <f>MASTER_DATA_ESCALATED!AK61/(AK$18*1000)</f>
        <v>0</v>
      </c>
      <c r="AL61" s="100">
        <f>MASTER_DATA_ESCALATED!AL61/(AL$18*1000)</f>
        <v>0</v>
      </c>
      <c r="AM61" s="100">
        <f>MASTER_DATA_ESCALATED!AM61/(AM$18*1000)</f>
        <v>0</v>
      </c>
      <c r="AN61" s="100">
        <f>MASTER_DATA_ESCALATED!AN61/(AN$18*1000)</f>
        <v>0</v>
      </c>
      <c r="AO61" s="100">
        <f>MASTER_DATA_ESCALATED!AO61/(AO$18*1000)</f>
        <v>0</v>
      </c>
      <c r="AP61" s="100">
        <f>MASTER_DATA_ESCALATED!AP61/(AP$18*1000)</f>
        <v>0</v>
      </c>
      <c r="AQ61" s="100">
        <f>MASTER_DATA_ESCALATED!AQ61/(AQ$18*1000)</f>
        <v>0</v>
      </c>
      <c r="AR61" s="100">
        <f>MASTER_DATA_ESCALATED!AR61/(AR$18*1000)</f>
        <v>0</v>
      </c>
      <c r="AS61" s="100">
        <f>MASTER_DATA_ESCALATED!AS61/(AS$18*1000)</f>
        <v>0</v>
      </c>
      <c r="AT61" s="100">
        <f>MASTER_DATA_ESCALATED!AT61/(AT$18*1000)</f>
        <v>0</v>
      </c>
      <c r="AU61" s="100">
        <f>MASTER_DATA_ESCALATED!AU61/(AU$18*1000)</f>
        <v>0</v>
      </c>
      <c r="AV61" s="100">
        <f>MASTER_DATA_ESCALATED!AV61/(AV$18*1000)</f>
        <v>0</v>
      </c>
      <c r="AW61" s="100">
        <f>MASTER_DATA_ESCALATED!AW61/(AW$18*1000)</f>
        <v>0</v>
      </c>
      <c r="AX61" s="100">
        <f>MASTER_DATA_ESCALATED!AX61/(AX$18*1000)</f>
        <v>0</v>
      </c>
      <c r="AY61" s="100">
        <f>MASTER_DATA_ESCALATED!AY61/(AY$18*1000)</f>
        <v>0</v>
      </c>
      <c r="AZ61" s="100">
        <f>MASTER_DATA_ESCALATED!AZ61/(AZ$18*1000)</f>
        <v>0</v>
      </c>
      <c r="BA61" s="100">
        <f>MASTER_DATA_ESCALATED!BA61/(BA$18*1000)</f>
        <v>0</v>
      </c>
      <c r="BB61" s="100">
        <f>MASTER_DATA_ESCALATED!BB61/(BB$18*1000)</f>
        <v>0</v>
      </c>
      <c r="BC61" s="100">
        <f>MASTER_DATA_ESCALATED!BC61/(BC$18*1000)</f>
        <v>0</v>
      </c>
      <c r="BD61" s="100">
        <f>MASTER_DATA_ESCALATED!BD61/(BD$18*1000)</f>
        <v>0</v>
      </c>
      <c r="BE61" s="100">
        <f>MASTER_DATA_ESCALATED!BE61/(BE$18*1000)</f>
        <v>0</v>
      </c>
      <c r="BF61" s="100">
        <f>MASTER_DATA_ESCALATED!BF61/(BF$18*1000)</f>
        <v>0</v>
      </c>
      <c r="BG61" s="100">
        <f>MASTER_DATA_ESCALATED!BG61/(BG$18*1000)</f>
        <v>0</v>
      </c>
      <c r="BH61" s="100">
        <f>MASTER_DATA_ESCALATED!BH61/(BH$18*1000)</f>
        <v>0</v>
      </c>
      <c r="BI61" s="100">
        <f>MASTER_DATA_ESCALATED!BI61/(BI$18*1000)</f>
        <v>0</v>
      </c>
      <c r="BJ61" s="100">
        <f>MASTER_DATA_ESCALATED!BJ61/(BJ$18*1000)</f>
        <v>0</v>
      </c>
      <c r="BK61" s="100">
        <f>MASTER_DATA_ESCALATED!BK61/(BK$18*1000)</f>
        <v>0</v>
      </c>
      <c r="BL61" s="100">
        <f>MASTER_DATA_ESCALATED!BL61/(BL$18*1000)</f>
        <v>0</v>
      </c>
      <c r="BM61" s="100">
        <f>MASTER_DATA_ESCALATED!BM61/(BM$18*1000)</f>
        <v>0</v>
      </c>
      <c r="BN61" s="100">
        <f>MASTER_DATA_ESCALATED!BN61/(BN$18*1000)</f>
        <v>0</v>
      </c>
      <c r="BO61" s="100">
        <f>MASTER_DATA_ESCALATED!BO61/(BO$18*1000)</f>
        <v>0</v>
      </c>
      <c r="BP61" s="100">
        <f>MASTER_DATA_ESCALATED!BP61/(BP$18*1000)</f>
        <v>0</v>
      </c>
      <c r="BQ61" s="100">
        <f>MASTER_DATA_ESCALATED!BQ61/(BQ$18*1000)</f>
        <v>0</v>
      </c>
      <c r="BR61" s="100">
        <f>MASTER_DATA_ESCALATED!BR61/(BR$18*1000)</f>
        <v>0</v>
      </c>
      <c r="BS61" s="100">
        <f>MASTER_DATA_ESCALATED!BS61/(BS$18*1000)</f>
        <v>0</v>
      </c>
      <c r="BT61" s="100">
        <f>MASTER_DATA_ESCALATED!BT61/(BT$18*1000)</f>
        <v>0</v>
      </c>
      <c r="BU61" s="100">
        <f>MASTER_DATA_ESCALATED!BU61/(BU$18*1000)</f>
        <v>0</v>
      </c>
      <c r="BV61" s="100">
        <f>MASTER_DATA_ESCALATED!BV61/(BV$18*1000)</f>
        <v>0</v>
      </c>
      <c r="BW61" s="100">
        <f>MASTER_DATA_ESCALATED!BW61/(BW$18*1000)</f>
        <v>0</v>
      </c>
      <c r="BX61" s="100">
        <f>MASTER_DATA_ESCALATED!BX61/(BX$18*1000)</f>
        <v>0</v>
      </c>
      <c r="BY61" s="100">
        <f>MASTER_DATA_ESCALATED!BY61/(BY$18*1000)</f>
        <v>0</v>
      </c>
      <c r="BZ61" s="100">
        <f>MASTER_DATA_ESCALATED!BZ61/(BZ$18*1000)</f>
        <v>0</v>
      </c>
      <c r="CA61" s="100">
        <f>MASTER_DATA_ESCALATED!CA61/(CA$18*1000)</f>
        <v>0</v>
      </c>
      <c r="CB61" s="100">
        <f>MASTER_DATA_ESCALATED!CB61/(CB$18*1000)</f>
        <v>0</v>
      </c>
      <c r="CC61" s="100">
        <f>MASTER_DATA_ESCALATED!CC61/(CC$18*1000)</f>
        <v>0</v>
      </c>
      <c r="CD61" s="100">
        <f>MASTER_DATA_ESCALATED!CD61/(CD$18*1000)</f>
        <v>0</v>
      </c>
      <c r="CE61" s="100">
        <f>MASTER_DATA_ESCALATED!CE61/(CE$18*1000)</f>
        <v>0</v>
      </c>
      <c r="CF61" s="100">
        <f>MASTER_DATA_ESCALATED!CF61/(CF$18*1000)</f>
        <v>0</v>
      </c>
      <c r="CG61" s="100">
        <f>MASTER_DATA_ESCALATED!CG61/(CG$18*1000)</f>
        <v>0</v>
      </c>
      <c r="CH61" s="100">
        <f>MASTER_DATA_ESCALATED!CH61/(CH$18*1000)</f>
        <v>0</v>
      </c>
      <c r="CI61" s="100">
        <f>MASTER_DATA_ESCALATED!CI61/(CI$18*1000)</f>
        <v>0</v>
      </c>
      <c r="CJ61" s="100">
        <f>MASTER_DATA_ESCALATED!CJ61/(CJ$18*1000)</f>
        <v>0</v>
      </c>
      <c r="CK61" s="100">
        <f>MASTER_DATA_ESCALATED!CK61/(CK$18*1000)</f>
        <v>0</v>
      </c>
      <c r="CL61" s="100">
        <f>MASTER_DATA_ESCALATED!CL61/(CL$18*1000)</f>
        <v>0</v>
      </c>
      <c r="CM61" s="100">
        <f>MASTER_DATA_ESCALATED!CM61/(CM$18*1000)</f>
        <v>0</v>
      </c>
      <c r="CN61" s="100">
        <f>MASTER_DATA_ESCALATED!CN61/(CN$18*1000)</f>
        <v>0</v>
      </c>
      <c r="CO61" s="100">
        <f>MASTER_DATA_ESCALATED!CO61/(CO$18*1000)</f>
        <v>0</v>
      </c>
      <c r="CP61" s="100">
        <f>MASTER_DATA_ESCALATED!CP61/(CP$18*1000)</f>
        <v>0</v>
      </c>
      <c r="CQ61" s="100">
        <f>MASTER_DATA_ESCALATED!CQ61/(CQ$18*1000)</f>
        <v>0</v>
      </c>
      <c r="CR61" s="100">
        <f>MASTER_DATA_ESCALATED!CR61/(CR$18*1000)</f>
        <v>0</v>
      </c>
      <c r="CS61" s="100">
        <f>MASTER_DATA_ESCALATED!CS61/(CS$18*1000)</f>
        <v>0</v>
      </c>
      <c r="CT61" s="100">
        <f>MASTER_DATA_ESCALATED!CT61/(CT$18*1000)</f>
        <v>0</v>
      </c>
      <c r="CU61" s="100">
        <f>MASTER_DATA_ESCALATED!CU61/(CU$18*1000)</f>
        <v>0</v>
      </c>
      <c r="CV61" s="100">
        <f>MASTER_DATA_ESCALATED!CV61/(CV$18*1000)</f>
        <v>0</v>
      </c>
      <c r="CW61" s="100">
        <f>MASTER_DATA_ESCALATED!CW61/(CW$18*1000)</f>
        <v>0</v>
      </c>
      <c r="CX61" s="100">
        <f>MASTER_DATA_ESCALATED!CX61/(CX$18*1000)</f>
        <v>0</v>
      </c>
      <c r="CY61" s="100">
        <f>MASTER_DATA_ESCALATED!CY61/(CY$18*1000)</f>
        <v>0</v>
      </c>
      <c r="CZ61" s="100">
        <f>MASTER_DATA_ESCALATED!CZ61/(CZ$18*1000)</f>
        <v>0</v>
      </c>
      <c r="DA61" s="100" t="e">
        <f>MASTER_DATA_ESCALATED!DA61/(DA$18*1000)</f>
        <v>#DIV/0!</v>
      </c>
      <c r="DB61" s="100" t="e">
        <f>MASTER_DATA_ESCALATED!DB61/(DB$18*1000)</f>
        <v>#DIV/0!</v>
      </c>
      <c r="DC61" s="100" t="e">
        <f>MASTER_DATA_ESCALATED!DC61/(DC$18*1000)</f>
        <v>#DIV/0!</v>
      </c>
      <c r="DD61" s="100" t="e">
        <f>MASTER_DATA_ESCALATED!DD61/(DD$18*1000)</f>
        <v>#N/A</v>
      </c>
      <c r="DE61" s="100">
        <f>MASTER_DATA_ESCALATED!DE61/(DE$18*1000)</f>
        <v>0</v>
      </c>
      <c r="DF61" s="100">
        <f>MASTER_DATA_ESCALATED!DF61/(DF$18*1000)</f>
        <v>0</v>
      </c>
      <c r="DG61" s="100">
        <f>MASTER_DATA_ESCALATED!DG61/(DG$18*1000)</f>
        <v>0</v>
      </c>
      <c r="DH61" s="100">
        <f>MASTER_DATA_ESCALATED!DH61/(DH$18*1000)</f>
        <v>0</v>
      </c>
      <c r="DI61" s="100">
        <f>MASTER_DATA_ESCALATED!DI61/(DI$18*1000)</f>
        <v>0</v>
      </c>
      <c r="DJ61" s="100">
        <f>MASTER_DATA_ESCALATED!DJ61/(DJ$18*1000)</f>
        <v>0</v>
      </c>
      <c r="DK61" s="100">
        <f>MASTER_DATA_ESCALATED!DK61/(DK$18*1000)</f>
        <v>0</v>
      </c>
      <c r="DL61" s="100">
        <f>MASTER_DATA_ESCALATED!DL61/(DL$18*1000)</f>
        <v>0</v>
      </c>
      <c r="DM61" s="100">
        <f>MASTER_DATA_ESCALATED!DM61/(DM$18*1000)</f>
        <v>0</v>
      </c>
      <c r="DN61" s="100">
        <f>MASTER_DATA_ESCALATED!DN61/(DN$18*1000)</f>
        <v>0</v>
      </c>
      <c r="DO61" s="100">
        <f>MASTER_DATA_ESCALATED!DO61/(DO$18*1000)</f>
        <v>0</v>
      </c>
      <c r="DP61" s="100">
        <f>MASTER_DATA_ESCALATED!DP61/(DP$18*1000)</f>
        <v>0</v>
      </c>
      <c r="DQ61" s="100">
        <f>MASTER_DATA_ESCALATED!DQ61/(DQ$18*1000)</f>
        <v>0</v>
      </c>
      <c r="DR61" s="100">
        <f>MASTER_DATA_ESCALATED!DR61/(DR$18*1000)</f>
        <v>0</v>
      </c>
      <c r="DS61" s="100">
        <f>MASTER_DATA_ESCALATED!DS61/(DS$18*1000)</f>
        <v>0</v>
      </c>
      <c r="DT61" s="100">
        <f>MASTER_DATA_ESCALATED!DT61/(DT$18*1000)</f>
        <v>0</v>
      </c>
      <c r="DU61" s="100">
        <f>MASTER_DATA_ESCALATED!DU61/(DU$18*1000)</f>
        <v>0</v>
      </c>
      <c r="DV61" s="100">
        <f>MASTER_DATA_ESCALATED!DV61/(DV$18*1000)</f>
        <v>0</v>
      </c>
      <c r="DW61" s="100">
        <f>MASTER_DATA_ESCALATED!DW61/(DW$18*1000)</f>
        <v>0</v>
      </c>
      <c r="DX61" s="100">
        <f>MASTER_DATA_ESCALATED!DX61/(DX$18*1000)</f>
        <v>0</v>
      </c>
      <c r="DY61" s="100">
        <f>MASTER_DATA_ESCALATED!DY61/(DY$18*1000)</f>
        <v>0</v>
      </c>
      <c r="DZ61" s="100">
        <f>MASTER_DATA_ESCALATED!DZ61/(DZ$18*1000)</f>
        <v>0</v>
      </c>
      <c r="EA61" s="100">
        <f>MASTER_DATA_ESCALATED!EA61/(EA$18*1000)</f>
        <v>0</v>
      </c>
      <c r="EB61" s="100">
        <f>MASTER_DATA_ESCALATED!EB61/(EB$18*1000)</f>
        <v>0</v>
      </c>
      <c r="EC61" s="100" t="e">
        <f>MASTER_DATA_ESCALATED!EC61/(EC$18*1000)</f>
        <v>#DIV/0!</v>
      </c>
      <c r="ED61" s="100" t="e">
        <f>MASTER_DATA_ESCALATED!ED61/(ED$18*1000)</f>
        <v>#DIV/0!</v>
      </c>
      <c r="EE61" s="100" t="e">
        <f>MASTER_DATA_ESCALATED!EE61/(EE$18*1000)</f>
        <v>#DIV/0!</v>
      </c>
      <c r="EF61" s="100" t="e">
        <f>MASTER_DATA_ESCALATED!EF61/(EF$18*1000)</f>
        <v>#VALUE!</v>
      </c>
      <c r="EG61" s="100">
        <f>MASTER_DATA_ESCALATED!EG61/(EG$18*1000)</f>
        <v>0</v>
      </c>
      <c r="EH61" s="100">
        <f>MASTER_DATA_ESCALATED!EH61/(EH$18*1000)</f>
        <v>0</v>
      </c>
      <c r="EI61" s="100">
        <f>MASTER_DATA_ESCALATED!EI61/(EI$18*1000)</f>
        <v>0</v>
      </c>
      <c r="EJ61" s="100">
        <f>MASTER_DATA_ESCALATED!EJ61/(EJ$18*1000)</f>
        <v>0</v>
      </c>
      <c r="EK61" s="100">
        <f>MASTER_DATA_ESCALATED!EK61/(EK$18*1000)</f>
        <v>0</v>
      </c>
      <c r="EL61" s="100">
        <f>MASTER_DATA_ESCALATED!EL61/(EL$18*1000)</f>
        <v>0</v>
      </c>
      <c r="EM61" s="100">
        <f>MASTER_DATA_ESCALATED!EM61/(EM$18*1000)</f>
        <v>0</v>
      </c>
      <c r="EN61" s="100">
        <f>MASTER_DATA_ESCALATED!EN61/(EN$18*1000)</f>
        <v>94.152656982845045</v>
      </c>
      <c r="EO61" s="100">
        <f>MASTER_DATA_ESCALATED!EO61/(EO$18*1000)</f>
        <v>0</v>
      </c>
      <c r="EP61" s="100">
        <f>MASTER_DATA_ESCALATED!EP61/(EP$18*1000)</f>
        <v>0</v>
      </c>
      <c r="EQ61" s="100">
        <f>MASTER_DATA_ESCALATED!EQ61/(EQ$18*1000)</f>
        <v>0</v>
      </c>
      <c r="ER61" s="100">
        <f>MASTER_DATA_ESCALATED!ER61/(ER$18*1000)</f>
        <v>29.853552674685229</v>
      </c>
      <c r="ES61" s="100">
        <f>MASTER_DATA_ESCALATED!ES61/(ES$18*1000)</f>
        <v>0</v>
      </c>
      <c r="ET61" s="100">
        <f>MASTER_DATA_ESCALATED!ET61/(ET$18*1000)</f>
        <v>0</v>
      </c>
      <c r="EU61" s="100">
        <f>MASTER_DATA_ESCALATED!EU61/(EU$18*1000)</f>
        <v>0</v>
      </c>
      <c r="EV61" s="100">
        <f>MASTER_DATA_ESCALATED!EV61/(EV$18*1000)</f>
        <v>29.853552674685229</v>
      </c>
      <c r="EW61" s="100">
        <f>MASTER_DATA_ESCALATED!EW61/(EW$18*1000)</f>
        <v>0</v>
      </c>
      <c r="EX61" s="100">
        <f>MASTER_DATA_ESCALATED!EX61/(EX$18*1000)</f>
        <v>0</v>
      </c>
      <c r="EY61" s="100">
        <f>MASTER_DATA_ESCALATED!EY61/(EY$18*1000)</f>
        <v>0</v>
      </c>
      <c r="EZ61" s="100">
        <f>MASTER_DATA_ESCALATED!EZ61/(EZ$18*1000)</f>
        <v>0</v>
      </c>
      <c r="FA61" s="100">
        <f>MASTER_DATA_ESCALATED!FA61/(FA$18*1000)</f>
        <v>0</v>
      </c>
      <c r="FB61" s="100">
        <f>MASTER_DATA_ESCALATED!FB61/(FB$18*1000)</f>
        <v>0</v>
      </c>
      <c r="FC61" s="100">
        <f>MASTER_DATA_ESCALATED!FC61/(FC$18*1000)</f>
        <v>0</v>
      </c>
      <c r="FD61" s="100">
        <f>MASTER_DATA_ESCALATED!FD61/(FD$18*1000)</f>
        <v>0</v>
      </c>
      <c r="FE61" s="100">
        <f>MASTER_DATA_ESCALATED!FE61/(FE$18*1000)</f>
        <v>0</v>
      </c>
      <c r="FF61" s="100">
        <f>MASTER_DATA_ESCALATED!FF61/(FF$18*1000)</f>
        <v>0</v>
      </c>
      <c r="FG61" s="100">
        <f>MASTER_DATA_ESCALATED!FG61/(FG$18*1000)</f>
        <v>0</v>
      </c>
      <c r="FH61" s="100">
        <f>MASTER_DATA_ESCALATED!FH61/(FH$18*1000)</f>
        <v>0</v>
      </c>
      <c r="FI61" s="100">
        <f>MASTER_DATA_ESCALATED!FI61/(FI$18*1000)</f>
        <v>0</v>
      </c>
      <c r="FJ61" s="100">
        <f>MASTER_DATA_ESCALATED!FJ61/(FJ$18*1000)</f>
        <v>0</v>
      </c>
      <c r="FK61" s="100">
        <f>MASTER_DATA_ESCALATED!FK61/(FK$18*1000)</f>
        <v>0</v>
      </c>
      <c r="FL61" s="100">
        <f>MASTER_DATA_ESCALATED!FL61/(FL$18*1000)</f>
        <v>0</v>
      </c>
      <c r="FM61" s="100">
        <f>MASTER_DATA_ESCALATED!FM61/(FM$18*1000)</f>
        <v>0</v>
      </c>
      <c r="FN61" s="100">
        <f>MASTER_DATA_ESCALATED!FN61/(FN$18*1000)</f>
        <v>0</v>
      </c>
      <c r="FO61" s="100">
        <f>MASTER_DATA_ESCALATED!FO61/(FO$18*1000)</f>
        <v>0</v>
      </c>
      <c r="FP61" s="100">
        <f>MASTER_DATA_ESCALATED!FP61/(FP$18*1000)</f>
        <v>0</v>
      </c>
      <c r="FQ61" s="100">
        <f>MASTER_DATA_ESCALATED!FQ61/(FQ$18*1000)</f>
        <v>0</v>
      </c>
      <c r="FR61" s="100">
        <f>MASTER_DATA_ESCALATED!FR61/(FR$18*1000)</f>
        <v>0</v>
      </c>
      <c r="FS61" s="100">
        <f>MASTER_DATA_ESCALATED!FS61/(FS$18*1000)</f>
        <v>0</v>
      </c>
      <c r="FT61" s="100">
        <f>MASTER_DATA_ESCALATED!FT61/(FT$18*1000)</f>
        <v>0</v>
      </c>
      <c r="FU61" s="100">
        <f>MASTER_DATA_ESCALATED!FU61/(FU$18*1000)</f>
        <v>0</v>
      </c>
      <c r="FV61" s="100">
        <f>MASTER_DATA_ESCALATED!FV61/(FV$18*1000)</f>
        <v>0</v>
      </c>
      <c r="FW61" s="100">
        <f>MASTER_DATA_ESCALATED!FW61/(FW$18*1000)</f>
        <v>0</v>
      </c>
      <c r="FX61" s="100">
        <f>MASTER_DATA_ESCALATED!FX61/(FX$18*1000)</f>
        <v>0</v>
      </c>
      <c r="FY61" s="100">
        <f>MASTER_DATA_ESCALATED!FY61/(FY$18*1000)</f>
        <v>0</v>
      </c>
      <c r="FZ61" s="100">
        <f>MASTER_DATA_ESCALATED!FZ61/(FZ$18*1000)</f>
        <v>0</v>
      </c>
      <c r="GA61" s="100">
        <f>MASTER_DATA_ESCALATED!GA61/(GA$18*1000)</f>
        <v>0</v>
      </c>
      <c r="GB61" s="100">
        <f>MASTER_DATA_ESCALATED!GB61/(GB$18*1000)</f>
        <v>0</v>
      </c>
      <c r="GC61" s="100">
        <f>MASTER_DATA_ESCALATED!GC61/(GC$18*1000)</f>
        <v>0</v>
      </c>
      <c r="GD61" s="100">
        <f>MASTER_DATA_ESCALATED!GD61/(GD$18*1000)</f>
        <v>0</v>
      </c>
      <c r="GE61" s="100">
        <f>MASTER_DATA_ESCALATED!GE61/(GE$18*1000)</f>
        <v>0</v>
      </c>
      <c r="GF61" s="100">
        <f>MASTER_DATA_ESCALATED!GF61/(GF$18*1000)</f>
        <v>0</v>
      </c>
      <c r="GG61" s="100">
        <f>MASTER_DATA_ESCALATED!GG61/(GG$18*1000)</f>
        <v>0</v>
      </c>
      <c r="GH61" s="100">
        <f>MASTER_DATA_ESCALATED!GH61/(GH$18*1000)</f>
        <v>0</v>
      </c>
      <c r="GI61" s="100">
        <f>MASTER_DATA_ESCALATED!GI61/(GI$18*1000)</f>
        <v>0</v>
      </c>
      <c r="GJ61" s="100">
        <f>MASTER_DATA_ESCALATED!GJ61/(GJ$18*1000)</f>
        <v>0</v>
      </c>
      <c r="GK61" s="100">
        <f>MASTER_DATA_ESCALATED!GK61/(GK$18*1000)</f>
        <v>0</v>
      </c>
      <c r="GL61" s="100">
        <f>MASTER_DATA_ESCALATED!GL61/(GL$18*1000)</f>
        <v>0</v>
      </c>
      <c r="GM61" s="100">
        <f>MASTER_DATA_ESCALATED!GM61/(GM$18*1000)</f>
        <v>0</v>
      </c>
      <c r="GN61" s="100">
        <f>MASTER_DATA_ESCALATED!GN61/(GN$18*1000)</f>
        <v>0</v>
      </c>
      <c r="GO61" s="100">
        <f>MASTER_DATA_ESCALATED!GO61/(GO$18*1000)</f>
        <v>0</v>
      </c>
      <c r="GP61" s="100">
        <f>MASTER_DATA_ESCALATED!GP61/(GP$18*1000)</f>
        <v>0</v>
      </c>
      <c r="GQ61" s="100">
        <f>MASTER_DATA_ESCALATED!GQ61/(GQ$18*1000)</f>
        <v>0</v>
      </c>
      <c r="GR61" s="100">
        <f>MASTER_DATA_ESCALATED!GR61/(GR$18*1000)</f>
        <v>0</v>
      </c>
      <c r="GS61" s="100">
        <f>MASTER_DATA_ESCALATED!GS61/(GS$18*1000)</f>
        <v>0</v>
      </c>
      <c r="GT61" s="100">
        <f>MASTER_DATA_ESCALATED!GT61/(GT$18*1000)</f>
        <v>0</v>
      </c>
      <c r="GU61" s="100">
        <f>MASTER_DATA_ESCALATED!GU61/(GU$18*1000)</f>
        <v>0</v>
      </c>
      <c r="GV61" s="100">
        <f>MASTER_DATA_ESCALATED!GV61/(GV$18*1000)</f>
        <v>0</v>
      </c>
      <c r="GW61" s="100" t="e">
        <f>MASTER_DATA_ESCALATED!#REF!/(GW$18*1000)</f>
        <v>#REF!</v>
      </c>
      <c r="GX61" s="100" t="e">
        <f>MASTER_DATA_ESCALATED!#REF!/(GX$18*1000)</f>
        <v>#REF!</v>
      </c>
      <c r="GY61" s="100" t="e">
        <f>MASTER_DATA_ESCALATED!#REF!/(GY$18*1000)</f>
        <v>#REF!</v>
      </c>
    </row>
    <row r="62" spans="2:207" hidden="1" outlineLevel="2" x14ac:dyDescent="0.3">
      <c r="B62" s="21">
        <f t="shared" si="1"/>
        <v>20</v>
      </c>
      <c r="C62" s="52">
        <f t="shared" si="0"/>
        <v>216</v>
      </c>
      <c r="D62" s="77"/>
      <c r="E62" s="52"/>
      <c r="F62" s="54">
        <v>216</v>
      </c>
      <c r="G62" s="78"/>
      <c r="H62" s="35" t="s">
        <v>62</v>
      </c>
      <c r="I62" s="97">
        <f>MASTER_DATA_ESCALATED!I62/(I$18*1000)</f>
        <v>0</v>
      </c>
      <c r="J62" s="97">
        <f>MASTER_DATA_ESCALATED!J62/(J$18*1000)</f>
        <v>0</v>
      </c>
      <c r="K62" s="97">
        <f>MASTER_DATA_ESCALATED!K62/(K$18*1000)</f>
        <v>0</v>
      </c>
      <c r="L62" s="97">
        <f>MASTER_DATA_ESCALATED!L62/(L$18*1000)</f>
        <v>0</v>
      </c>
      <c r="M62" s="97">
        <f>MASTER_DATA_ESCALATED!M62/(M$18*1000)</f>
        <v>0</v>
      </c>
      <c r="N62" s="97">
        <f>MASTER_DATA_ESCALATED!N62/(N$18*1000)</f>
        <v>0</v>
      </c>
      <c r="O62" s="97">
        <f>MASTER_DATA_ESCALATED!O62/(O$18*1000)</f>
        <v>0</v>
      </c>
      <c r="P62" s="97">
        <f>MASTER_DATA_ESCALATED!P62/(P$18*1000)</f>
        <v>0</v>
      </c>
      <c r="Q62" s="97">
        <f>MASTER_DATA_ESCALATED!Q62/(Q$18*1000)</f>
        <v>0</v>
      </c>
      <c r="R62" s="97">
        <f>MASTER_DATA_ESCALATED!R62/(R$18*1000)</f>
        <v>0</v>
      </c>
      <c r="S62" s="97">
        <f>MASTER_DATA_ESCALATED!S62/(S$18*1000)</f>
        <v>0</v>
      </c>
      <c r="T62" s="97">
        <f>MASTER_DATA_ESCALATED!T62/(T$18*1000)</f>
        <v>0</v>
      </c>
      <c r="U62" s="97">
        <f>MASTER_DATA_ESCALATED!U62/(U$18*1000)</f>
        <v>0</v>
      </c>
      <c r="V62" s="97">
        <f>MASTER_DATA_ESCALATED!V62/(V$18*1000)</f>
        <v>0</v>
      </c>
      <c r="W62" s="97">
        <f>MASTER_DATA_ESCALATED!W62/(W$18*1000)</f>
        <v>0</v>
      </c>
      <c r="X62" s="97">
        <f>MASTER_DATA_ESCALATED!X62/(X$18*1000)</f>
        <v>0</v>
      </c>
      <c r="Y62" s="97">
        <f>MASTER_DATA_ESCALATED!Y62/(Y$18*1000)</f>
        <v>0</v>
      </c>
      <c r="Z62" s="97">
        <f>MASTER_DATA_ESCALATED!Z62/(Z$18*1000)</f>
        <v>0</v>
      </c>
      <c r="AA62" s="97">
        <f>MASTER_DATA_ESCALATED!AA62/(AA$18*1000)</f>
        <v>0</v>
      </c>
      <c r="AB62" s="97">
        <f>MASTER_DATA_ESCALATED!AB62/(AB$18*1000)</f>
        <v>0</v>
      </c>
      <c r="AC62" s="97">
        <f>MASTER_DATA_ESCALATED!AC62/(AC$18*1000)</f>
        <v>0</v>
      </c>
      <c r="AD62" s="97">
        <f>MASTER_DATA_ESCALATED!AD62/(AD$18*1000)</f>
        <v>0</v>
      </c>
      <c r="AE62" s="97">
        <f>MASTER_DATA_ESCALATED!AE62/(AE$18*1000)</f>
        <v>0</v>
      </c>
      <c r="AF62" s="97">
        <f>MASTER_DATA_ESCALATED!AF62/(AF$18*1000)</f>
        <v>0</v>
      </c>
      <c r="AG62" s="97">
        <f>MASTER_DATA_ESCALATED!AG62/(AG$18*1000)</f>
        <v>0</v>
      </c>
      <c r="AH62" s="97">
        <f>MASTER_DATA_ESCALATED!AH62/(AH$18*1000)</f>
        <v>0</v>
      </c>
      <c r="AI62" s="97">
        <f>MASTER_DATA_ESCALATED!AI62/(AI$18*1000)</f>
        <v>0</v>
      </c>
      <c r="AJ62" s="97">
        <f>MASTER_DATA_ESCALATED!AJ62/(AJ$18*1000)</f>
        <v>0</v>
      </c>
      <c r="AK62" s="97">
        <f>MASTER_DATA_ESCALATED!AK62/(AK$18*1000)</f>
        <v>0</v>
      </c>
      <c r="AL62" s="97">
        <f>MASTER_DATA_ESCALATED!AL62/(AL$18*1000)</f>
        <v>0</v>
      </c>
      <c r="AM62" s="97">
        <f>MASTER_DATA_ESCALATED!AM62/(AM$18*1000)</f>
        <v>0</v>
      </c>
      <c r="AN62" s="97">
        <f>MASTER_DATA_ESCALATED!AN62/(AN$18*1000)</f>
        <v>0</v>
      </c>
      <c r="AO62" s="97">
        <f>MASTER_DATA_ESCALATED!AO62/(AO$18*1000)</f>
        <v>0</v>
      </c>
      <c r="AP62" s="97">
        <f>MASTER_DATA_ESCALATED!AP62/(AP$18*1000)</f>
        <v>0</v>
      </c>
      <c r="AQ62" s="97">
        <f>MASTER_DATA_ESCALATED!AQ62/(AQ$18*1000)</f>
        <v>0</v>
      </c>
      <c r="AR62" s="97">
        <f>MASTER_DATA_ESCALATED!AR62/(AR$18*1000)</f>
        <v>0</v>
      </c>
      <c r="AS62" s="97">
        <f>MASTER_DATA_ESCALATED!AS62/(AS$18*1000)</f>
        <v>0</v>
      </c>
      <c r="AT62" s="97">
        <f>MASTER_DATA_ESCALATED!AT62/(AT$18*1000)</f>
        <v>0</v>
      </c>
      <c r="AU62" s="97">
        <f>MASTER_DATA_ESCALATED!AU62/(AU$18*1000)</f>
        <v>0</v>
      </c>
      <c r="AV62" s="97">
        <f>MASTER_DATA_ESCALATED!AV62/(AV$18*1000)</f>
        <v>0</v>
      </c>
      <c r="AW62" s="97">
        <f>MASTER_DATA_ESCALATED!AW62/(AW$18*1000)</f>
        <v>0</v>
      </c>
      <c r="AX62" s="97">
        <f>MASTER_DATA_ESCALATED!AX62/(AX$18*1000)</f>
        <v>0</v>
      </c>
      <c r="AY62" s="97">
        <f>MASTER_DATA_ESCALATED!AY62/(AY$18*1000)</f>
        <v>0</v>
      </c>
      <c r="AZ62" s="97">
        <f>MASTER_DATA_ESCALATED!AZ62/(AZ$18*1000)</f>
        <v>0</v>
      </c>
      <c r="BA62" s="97">
        <f>MASTER_DATA_ESCALATED!BA62/(BA$18*1000)</f>
        <v>0</v>
      </c>
      <c r="BB62" s="97">
        <f>MASTER_DATA_ESCALATED!BB62/(BB$18*1000)</f>
        <v>0</v>
      </c>
      <c r="BC62" s="97">
        <f>MASTER_DATA_ESCALATED!BC62/(BC$18*1000)</f>
        <v>0</v>
      </c>
      <c r="BD62" s="97">
        <f>MASTER_DATA_ESCALATED!BD62/(BD$18*1000)</f>
        <v>0</v>
      </c>
      <c r="BE62" s="97">
        <f>MASTER_DATA_ESCALATED!BE62/(BE$18*1000)</f>
        <v>0</v>
      </c>
      <c r="BF62" s="97">
        <f>MASTER_DATA_ESCALATED!BF62/(BF$18*1000)</f>
        <v>0</v>
      </c>
      <c r="BG62" s="97">
        <f>MASTER_DATA_ESCALATED!BG62/(BG$18*1000)</f>
        <v>0</v>
      </c>
      <c r="BH62" s="97">
        <f>MASTER_DATA_ESCALATED!BH62/(BH$18*1000)</f>
        <v>0</v>
      </c>
      <c r="BI62" s="97">
        <f>MASTER_DATA_ESCALATED!BI62/(BI$18*1000)</f>
        <v>0</v>
      </c>
      <c r="BJ62" s="97">
        <f>MASTER_DATA_ESCALATED!BJ62/(BJ$18*1000)</f>
        <v>0</v>
      </c>
      <c r="BK62" s="97">
        <f>MASTER_DATA_ESCALATED!BK62/(BK$18*1000)</f>
        <v>0</v>
      </c>
      <c r="BL62" s="97">
        <f>MASTER_DATA_ESCALATED!BL62/(BL$18*1000)</f>
        <v>0</v>
      </c>
      <c r="BM62" s="97">
        <f>MASTER_DATA_ESCALATED!BM62/(BM$18*1000)</f>
        <v>0</v>
      </c>
      <c r="BN62" s="97">
        <f>MASTER_DATA_ESCALATED!BN62/(BN$18*1000)</f>
        <v>0</v>
      </c>
      <c r="BO62" s="97">
        <f>MASTER_DATA_ESCALATED!BO62/(BO$18*1000)</f>
        <v>0</v>
      </c>
      <c r="BP62" s="97">
        <f>MASTER_DATA_ESCALATED!BP62/(BP$18*1000)</f>
        <v>36.535202688913813</v>
      </c>
      <c r="BQ62" s="97">
        <f>MASTER_DATA_ESCALATED!BQ62/(BQ$18*1000)</f>
        <v>0</v>
      </c>
      <c r="BR62" s="97">
        <f>MASTER_DATA_ESCALATED!BR62/(BR$18*1000)</f>
        <v>0</v>
      </c>
      <c r="BS62" s="97">
        <f>MASTER_DATA_ESCALATED!BS62/(BS$18*1000)</f>
        <v>0</v>
      </c>
      <c r="BT62" s="97">
        <f>MASTER_DATA_ESCALATED!BT62/(BT$18*1000)</f>
        <v>24.540777373075773</v>
      </c>
      <c r="BU62" s="97">
        <f>MASTER_DATA_ESCALATED!BU62/(BU$18*1000)</f>
        <v>0</v>
      </c>
      <c r="BV62" s="97">
        <f>MASTER_DATA_ESCALATED!BV62/(BV$18*1000)</f>
        <v>0</v>
      </c>
      <c r="BW62" s="97">
        <f>MASTER_DATA_ESCALATED!BW62/(BW$18*1000)</f>
        <v>0</v>
      </c>
      <c r="BX62" s="97">
        <f>MASTER_DATA_ESCALATED!BX62/(BX$18*1000)</f>
        <v>32.327471980233533</v>
      </c>
      <c r="BY62" s="97">
        <f>MASTER_DATA_ESCALATED!BY62/(BY$18*1000)</f>
        <v>0</v>
      </c>
      <c r="BZ62" s="97">
        <f>MASTER_DATA_ESCALATED!BZ62/(BZ$18*1000)</f>
        <v>0</v>
      </c>
      <c r="CA62" s="97">
        <f>MASTER_DATA_ESCALATED!CA62/(CA$18*1000)</f>
        <v>0</v>
      </c>
      <c r="CB62" s="97">
        <f>MASTER_DATA_ESCALATED!CB62/(CB$18*1000)</f>
        <v>23.738004763202188</v>
      </c>
      <c r="CC62" s="97">
        <f>MASTER_DATA_ESCALATED!CC62/(CC$18*1000)</f>
        <v>0</v>
      </c>
      <c r="CD62" s="97">
        <f>MASTER_DATA_ESCALATED!CD62/(CD$18*1000)</f>
        <v>0</v>
      </c>
      <c r="CE62" s="97">
        <f>MASTER_DATA_ESCALATED!CE62/(CE$18*1000)</f>
        <v>0</v>
      </c>
      <c r="CF62" s="97">
        <f>MASTER_DATA_ESCALATED!CF62/(CF$18*1000)</f>
        <v>28.154685551085105</v>
      </c>
      <c r="CG62" s="97">
        <f>MASTER_DATA_ESCALATED!CG62/(CG$18*1000)</f>
        <v>0</v>
      </c>
      <c r="CH62" s="97">
        <f>MASTER_DATA_ESCALATED!CH62/(CH$18*1000)</f>
        <v>0</v>
      </c>
      <c r="CI62" s="97">
        <f>MASTER_DATA_ESCALATED!CI62/(CI$18*1000)</f>
        <v>0</v>
      </c>
      <c r="CJ62" s="97">
        <f>MASTER_DATA_ESCALATED!CJ62/(CJ$18*1000)</f>
        <v>0</v>
      </c>
      <c r="CK62" s="97">
        <f>MASTER_DATA_ESCALATED!CK62/(CK$18*1000)</f>
        <v>0</v>
      </c>
      <c r="CL62" s="97">
        <f>MASTER_DATA_ESCALATED!CL62/(CL$18*1000)</f>
        <v>0</v>
      </c>
      <c r="CM62" s="97">
        <f>MASTER_DATA_ESCALATED!CM62/(CM$18*1000)</f>
        <v>0</v>
      </c>
      <c r="CN62" s="97">
        <f>MASTER_DATA_ESCALATED!CN62/(CN$18*1000)</f>
        <v>0</v>
      </c>
      <c r="CO62" s="97">
        <f>MASTER_DATA_ESCALATED!CO62/(CO$18*1000)</f>
        <v>0</v>
      </c>
      <c r="CP62" s="97">
        <f>MASTER_DATA_ESCALATED!CP62/(CP$18*1000)</f>
        <v>0</v>
      </c>
      <c r="CQ62" s="97">
        <f>MASTER_DATA_ESCALATED!CQ62/(CQ$18*1000)</f>
        <v>0</v>
      </c>
      <c r="CR62" s="97">
        <f>MASTER_DATA_ESCALATED!CR62/(CR$18*1000)</f>
        <v>0</v>
      </c>
      <c r="CS62" s="97">
        <f>MASTER_DATA_ESCALATED!CS62/(CS$18*1000)</f>
        <v>0</v>
      </c>
      <c r="CT62" s="97">
        <f>MASTER_DATA_ESCALATED!CT62/(CT$18*1000)</f>
        <v>0</v>
      </c>
      <c r="CU62" s="97">
        <f>MASTER_DATA_ESCALATED!CU62/(CU$18*1000)</f>
        <v>0</v>
      </c>
      <c r="CV62" s="97">
        <f>MASTER_DATA_ESCALATED!CV62/(CV$18*1000)</f>
        <v>59.963459503160522</v>
      </c>
      <c r="CW62" s="97">
        <f>MASTER_DATA_ESCALATED!CW62/(CW$18*1000)</f>
        <v>0</v>
      </c>
      <c r="CX62" s="97">
        <f>MASTER_DATA_ESCALATED!CX62/(CX$18*1000)</f>
        <v>0</v>
      </c>
      <c r="CY62" s="97">
        <f>MASTER_DATA_ESCALATED!CY62/(CY$18*1000)</f>
        <v>0</v>
      </c>
      <c r="CZ62" s="97">
        <f>MASTER_DATA_ESCALATED!CZ62/(CZ$18*1000)</f>
        <v>30.785088724625691</v>
      </c>
      <c r="DA62" s="97" t="e">
        <f>MASTER_DATA_ESCALATED!DA62/(DA$18*1000)</f>
        <v>#DIV/0!</v>
      </c>
      <c r="DB62" s="97" t="e">
        <f>MASTER_DATA_ESCALATED!DB62/(DB$18*1000)</f>
        <v>#DIV/0!</v>
      </c>
      <c r="DC62" s="97" t="e">
        <f>MASTER_DATA_ESCALATED!DC62/(DC$18*1000)</f>
        <v>#DIV/0!</v>
      </c>
      <c r="DD62" s="97" t="e">
        <f>MASTER_DATA_ESCALATED!DD62/(DD$18*1000)</f>
        <v>#N/A</v>
      </c>
      <c r="DE62" s="97">
        <f>MASTER_DATA_ESCALATED!DE62/(DE$18*1000)</f>
        <v>0</v>
      </c>
      <c r="DF62" s="97">
        <f>MASTER_DATA_ESCALATED!DF62/(DF$18*1000)</f>
        <v>0</v>
      </c>
      <c r="DG62" s="97">
        <f>MASTER_DATA_ESCALATED!DG62/(DG$18*1000)</f>
        <v>0</v>
      </c>
      <c r="DH62" s="97">
        <f>MASTER_DATA_ESCALATED!DH62/(DH$18*1000)</f>
        <v>0</v>
      </c>
      <c r="DI62" s="97">
        <f>MASTER_DATA_ESCALATED!DI62/(DI$18*1000)</f>
        <v>0</v>
      </c>
      <c r="DJ62" s="97">
        <f>MASTER_DATA_ESCALATED!DJ62/(DJ$18*1000)</f>
        <v>0</v>
      </c>
      <c r="DK62" s="97">
        <f>MASTER_DATA_ESCALATED!DK62/(DK$18*1000)</f>
        <v>0</v>
      </c>
      <c r="DL62" s="97">
        <f>MASTER_DATA_ESCALATED!DL62/(DL$18*1000)</f>
        <v>0</v>
      </c>
      <c r="DM62" s="97">
        <f>MASTER_DATA_ESCALATED!DM62/(DM$18*1000)</f>
        <v>0</v>
      </c>
      <c r="DN62" s="97">
        <f>MASTER_DATA_ESCALATED!DN62/(DN$18*1000)</f>
        <v>0</v>
      </c>
      <c r="DO62" s="97">
        <f>MASTER_DATA_ESCALATED!DO62/(DO$18*1000)</f>
        <v>0</v>
      </c>
      <c r="DP62" s="97">
        <f>MASTER_DATA_ESCALATED!DP62/(DP$18*1000)</f>
        <v>0</v>
      </c>
      <c r="DQ62" s="97">
        <f>MASTER_DATA_ESCALATED!DQ62/(DQ$18*1000)</f>
        <v>0</v>
      </c>
      <c r="DR62" s="97">
        <f>MASTER_DATA_ESCALATED!DR62/(DR$18*1000)</f>
        <v>0</v>
      </c>
      <c r="DS62" s="97">
        <f>MASTER_DATA_ESCALATED!DS62/(DS$18*1000)</f>
        <v>0</v>
      </c>
      <c r="DT62" s="97">
        <f>MASTER_DATA_ESCALATED!DT62/(DT$18*1000)</f>
        <v>0</v>
      </c>
      <c r="DU62" s="97">
        <f>MASTER_DATA_ESCALATED!DU62/(DU$18*1000)</f>
        <v>0</v>
      </c>
      <c r="DV62" s="97">
        <f>MASTER_DATA_ESCALATED!DV62/(DV$18*1000)</f>
        <v>0</v>
      </c>
      <c r="DW62" s="97">
        <f>MASTER_DATA_ESCALATED!DW62/(DW$18*1000)</f>
        <v>0</v>
      </c>
      <c r="DX62" s="97">
        <f>MASTER_DATA_ESCALATED!DX62/(DX$18*1000)</f>
        <v>0</v>
      </c>
      <c r="DY62" s="97">
        <f>MASTER_DATA_ESCALATED!DY62/(DY$18*1000)</f>
        <v>0</v>
      </c>
      <c r="DZ62" s="97">
        <f>MASTER_DATA_ESCALATED!DZ62/(DZ$18*1000)</f>
        <v>0</v>
      </c>
      <c r="EA62" s="97">
        <f>MASTER_DATA_ESCALATED!EA62/(EA$18*1000)</f>
        <v>0</v>
      </c>
      <c r="EB62" s="97">
        <f>MASTER_DATA_ESCALATED!EB62/(EB$18*1000)</f>
        <v>0</v>
      </c>
      <c r="EC62" s="97" t="e">
        <f>MASTER_DATA_ESCALATED!EC62/(EC$18*1000)</f>
        <v>#DIV/0!</v>
      </c>
      <c r="ED62" s="97" t="e">
        <f>MASTER_DATA_ESCALATED!ED62/(ED$18*1000)</f>
        <v>#DIV/0!</v>
      </c>
      <c r="EE62" s="97" t="e">
        <f>MASTER_DATA_ESCALATED!EE62/(EE$18*1000)</f>
        <v>#DIV/0!</v>
      </c>
      <c r="EF62" s="97" t="e">
        <f>MASTER_DATA_ESCALATED!EF62/(EF$18*1000)</f>
        <v>#VALUE!</v>
      </c>
      <c r="EG62" s="97">
        <f>MASTER_DATA_ESCALATED!EG62/(EG$18*1000)</f>
        <v>0</v>
      </c>
      <c r="EH62" s="97">
        <f>MASTER_DATA_ESCALATED!EH62/(EH$18*1000)</f>
        <v>0</v>
      </c>
      <c r="EI62" s="97">
        <f>MASTER_DATA_ESCALATED!EI62/(EI$18*1000)</f>
        <v>0</v>
      </c>
      <c r="EJ62" s="97">
        <f>MASTER_DATA_ESCALATED!EJ62/(EJ$18*1000)</f>
        <v>0</v>
      </c>
      <c r="EK62" s="97">
        <f>MASTER_DATA_ESCALATED!EK62/(EK$18*1000)</f>
        <v>0</v>
      </c>
      <c r="EL62" s="97">
        <f>MASTER_DATA_ESCALATED!EL62/(EL$18*1000)</f>
        <v>0</v>
      </c>
      <c r="EM62" s="97">
        <f>MASTER_DATA_ESCALATED!EM62/(EM$18*1000)</f>
        <v>0</v>
      </c>
      <c r="EN62" s="97">
        <f>MASTER_DATA_ESCALATED!EN62/(EN$18*1000)</f>
        <v>0</v>
      </c>
      <c r="EO62" s="97">
        <f>MASTER_DATA_ESCALATED!EO62/(EO$18*1000)</f>
        <v>0</v>
      </c>
      <c r="EP62" s="97">
        <f>MASTER_DATA_ESCALATED!EP62/(EP$18*1000)</f>
        <v>0</v>
      </c>
      <c r="EQ62" s="97">
        <f>MASTER_DATA_ESCALATED!EQ62/(EQ$18*1000)</f>
        <v>0</v>
      </c>
      <c r="ER62" s="97">
        <f>MASTER_DATA_ESCALATED!ER62/(ER$18*1000)</f>
        <v>21.21672367851777</v>
      </c>
      <c r="ES62" s="97">
        <f>MASTER_DATA_ESCALATED!ES62/(ES$18*1000)</f>
        <v>0</v>
      </c>
      <c r="ET62" s="97">
        <f>MASTER_DATA_ESCALATED!ET62/(ET$18*1000)</f>
        <v>0</v>
      </c>
      <c r="EU62" s="97">
        <f>MASTER_DATA_ESCALATED!EU62/(EU$18*1000)</f>
        <v>0</v>
      </c>
      <c r="EV62" s="97">
        <f>MASTER_DATA_ESCALATED!EV62/(EV$18*1000)</f>
        <v>21.21672367851777</v>
      </c>
      <c r="EW62" s="97">
        <f>MASTER_DATA_ESCALATED!EW62/(EW$18*1000)</f>
        <v>0</v>
      </c>
      <c r="EX62" s="97">
        <f>MASTER_DATA_ESCALATED!EX62/(EX$18*1000)</f>
        <v>0</v>
      </c>
      <c r="EY62" s="97">
        <f>MASTER_DATA_ESCALATED!EY62/(EY$18*1000)</f>
        <v>0</v>
      </c>
      <c r="EZ62" s="97">
        <f>MASTER_DATA_ESCALATED!EZ62/(EZ$18*1000)</f>
        <v>13.72180764616604</v>
      </c>
      <c r="FA62" s="97">
        <f>MASTER_DATA_ESCALATED!FA62/(FA$18*1000)</f>
        <v>0</v>
      </c>
      <c r="FB62" s="97">
        <f>MASTER_DATA_ESCALATED!FB62/(FB$18*1000)</f>
        <v>0</v>
      </c>
      <c r="FC62" s="97">
        <f>MASTER_DATA_ESCALATED!FC62/(FC$18*1000)</f>
        <v>0</v>
      </c>
      <c r="FD62" s="97">
        <f>MASTER_DATA_ESCALATED!FD62/(FD$18*1000)</f>
        <v>13.426333751976417</v>
      </c>
      <c r="FE62" s="97">
        <f>MASTER_DATA_ESCALATED!FE62/(FE$18*1000)</f>
        <v>0</v>
      </c>
      <c r="FF62" s="97">
        <f>MASTER_DATA_ESCALATED!FF62/(FF$18*1000)</f>
        <v>0</v>
      </c>
      <c r="FG62" s="97">
        <f>MASTER_DATA_ESCALATED!FG62/(FG$18*1000)</f>
        <v>0</v>
      </c>
      <c r="FH62" s="97">
        <f>MASTER_DATA_ESCALATED!FH62/(FH$18*1000)</f>
        <v>13.110176685193522</v>
      </c>
      <c r="FI62" s="97">
        <f>MASTER_DATA_ESCALATED!FI62/(FI$18*1000)</f>
        <v>0</v>
      </c>
      <c r="FJ62" s="97">
        <f>MASTER_DATA_ESCALATED!FJ62/(FJ$18*1000)</f>
        <v>0</v>
      </c>
      <c r="FK62" s="97">
        <f>MASTER_DATA_ESCALATED!FK62/(FK$18*1000)</f>
        <v>0</v>
      </c>
      <c r="FL62" s="97">
        <f>MASTER_DATA_ESCALATED!FL62/(FL$18*1000)</f>
        <v>22.026101442365363</v>
      </c>
      <c r="FM62" s="97">
        <f>MASTER_DATA_ESCALATED!FM62/(FM$18*1000)</f>
        <v>0</v>
      </c>
      <c r="FN62" s="97">
        <f>MASTER_DATA_ESCALATED!FN62/(FN$18*1000)</f>
        <v>0</v>
      </c>
      <c r="FO62" s="97">
        <f>MASTER_DATA_ESCALATED!FO62/(FO$18*1000)</f>
        <v>0</v>
      </c>
      <c r="FP62" s="97">
        <f>MASTER_DATA_ESCALATED!FP62/(FP$18*1000)</f>
        <v>16.870430747326878</v>
      </c>
      <c r="FQ62" s="97">
        <f>MASTER_DATA_ESCALATED!FQ62/(FQ$18*1000)</f>
        <v>0</v>
      </c>
      <c r="FR62" s="97">
        <f>MASTER_DATA_ESCALATED!FR62/(FR$18*1000)</f>
        <v>0</v>
      </c>
      <c r="FS62" s="97">
        <f>MASTER_DATA_ESCALATED!FS62/(FS$18*1000)</f>
        <v>0</v>
      </c>
      <c r="FT62" s="97">
        <f>MASTER_DATA_ESCALATED!FT62/(FT$18*1000)</f>
        <v>16.729637422366199</v>
      </c>
      <c r="FU62" s="97">
        <f>MASTER_DATA_ESCALATED!FU62/(FU$18*1000)</f>
        <v>0</v>
      </c>
      <c r="FV62" s="97">
        <f>MASTER_DATA_ESCALATED!FV62/(FV$18*1000)</f>
        <v>0</v>
      </c>
      <c r="FW62" s="97">
        <f>MASTER_DATA_ESCALATED!FW62/(FW$18*1000)</f>
        <v>0</v>
      </c>
      <c r="FX62" s="97">
        <f>MASTER_DATA_ESCALATED!FX62/(FX$18*1000)</f>
        <v>16.481954942819211</v>
      </c>
      <c r="FY62" s="97">
        <f>MASTER_DATA_ESCALATED!FY62/(FY$18*1000)</f>
        <v>0</v>
      </c>
      <c r="FZ62" s="97">
        <f>MASTER_DATA_ESCALATED!FZ62/(FZ$18*1000)</f>
        <v>0</v>
      </c>
      <c r="GA62" s="97">
        <f>MASTER_DATA_ESCALATED!GA62/(GA$18*1000)</f>
        <v>0</v>
      </c>
      <c r="GB62" s="97">
        <f>MASTER_DATA_ESCALATED!GB62/(GB$18*1000)</f>
        <v>14.505221473818272</v>
      </c>
      <c r="GC62" s="97">
        <f>MASTER_DATA_ESCALATED!GC62/(GC$18*1000)</f>
        <v>0</v>
      </c>
      <c r="GD62" s="97">
        <f>MASTER_DATA_ESCALATED!GD62/(GD$18*1000)</f>
        <v>0</v>
      </c>
      <c r="GE62" s="97">
        <f>MASTER_DATA_ESCALATED!GE62/(GE$18*1000)</f>
        <v>0</v>
      </c>
      <c r="GF62" s="97">
        <f>MASTER_DATA_ESCALATED!GF62/(GF$18*1000)</f>
        <v>14.384167163399226</v>
      </c>
      <c r="GG62" s="97">
        <f>MASTER_DATA_ESCALATED!GG62/(GG$18*1000)</f>
        <v>0</v>
      </c>
      <c r="GH62" s="97">
        <f>MASTER_DATA_ESCALATED!GH62/(GH$18*1000)</f>
        <v>0</v>
      </c>
      <c r="GI62" s="97">
        <f>MASTER_DATA_ESCALATED!GI62/(GI$18*1000)</f>
        <v>0</v>
      </c>
      <c r="GJ62" s="97">
        <f>MASTER_DATA_ESCALATED!GJ62/(GJ$18*1000)</f>
        <v>14.19712235778124</v>
      </c>
      <c r="GK62" s="97">
        <f>MASTER_DATA_ESCALATED!GK62/(GK$18*1000)</f>
        <v>0</v>
      </c>
      <c r="GL62" s="97">
        <f>MASTER_DATA_ESCALATED!GL62/(GL$18*1000)</f>
        <v>0</v>
      </c>
      <c r="GM62" s="97">
        <f>MASTER_DATA_ESCALATED!GM62/(GM$18*1000)</f>
        <v>0</v>
      </c>
      <c r="GN62" s="97">
        <f>MASTER_DATA_ESCALATED!GN62/(GN$18*1000)</f>
        <v>13.415189373941763</v>
      </c>
      <c r="GO62" s="97">
        <f>MASTER_DATA_ESCALATED!GO62/(GO$18*1000)</f>
        <v>0</v>
      </c>
      <c r="GP62" s="97">
        <f>MASTER_DATA_ESCALATED!GP62/(GP$18*1000)</f>
        <v>0</v>
      </c>
      <c r="GQ62" s="97">
        <f>MASTER_DATA_ESCALATED!GQ62/(GQ$18*1000)</f>
        <v>0</v>
      </c>
      <c r="GR62" s="97">
        <f>MASTER_DATA_ESCALATED!GR62/(GR$18*1000)</f>
        <v>13.295241453945264</v>
      </c>
      <c r="GS62" s="97">
        <f>MASTER_DATA_ESCALATED!GS62/(GS$18*1000)</f>
        <v>0</v>
      </c>
      <c r="GT62" s="97">
        <f>MASTER_DATA_ESCALATED!GT62/(GT$18*1000)</f>
        <v>0</v>
      </c>
      <c r="GU62" s="97">
        <f>MASTER_DATA_ESCALATED!GU62/(GU$18*1000)</f>
        <v>0</v>
      </c>
      <c r="GV62" s="97">
        <f>MASTER_DATA_ESCALATED!GV62/(GV$18*1000)</f>
        <v>13.125240885857643</v>
      </c>
      <c r="GW62" s="97" t="e">
        <f>MASTER_DATA_ESCALATED!#REF!/(GW$18*1000)</f>
        <v>#REF!</v>
      </c>
      <c r="GX62" s="97" t="e">
        <f>MASTER_DATA_ESCALATED!#REF!/(GX$18*1000)</f>
        <v>#REF!</v>
      </c>
      <c r="GY62" s="97" t="e">
        <f>MASTER_DATA_ESCALATED!#REF!/(GY$18*1000)</f>
        <v>#REF!</v>
      </c>
    </row>
    <row r="63" spans="2:207" s="27" customFormat="1" ht="14.25" hidden="1" outlineLevel="2" x14ac:dyDescent="0.25">
      <c r="B63" s="26">
        <f t="shared" si="1"/>
        <v>20</v>
      </c>
      <c r="C63" s="55">
        <f t="shared" si="0"/>
        <v>216.1</v>
      </c>
      <c r="D63" s="82"/>
      <c r="E63" s="55"/>
      <c r="F63" s="55"/>
      <c r="G63" s="83">
        <v>216.1</v>
      </c>
      <c r="H63" s="41" t="s">
        <v>63</v>
      </c>
      <c r="I63" s="100">
        <f>MASTER_DATA_ESCALATED!I63/(I$18*1000)</f>
        <v>0</v>
      </c>
      <c r="J63" s="100">
        <f>MASTER_DATA_ESCALATED!J63/(J$18*1000)</f>
        <v>0</v>
      </c>
      <c r="K63" s="100">
        <f>MASTER_DATA_ESCALATED!K63/(K$18*1000)</f>
        <v>0</v>
      </c>
      <c r="L63" s="100">
        <f>MASTER_DATA_ESCALATED!L63/(L$18*1000)</f>
        <v>0</v>
      </c>
      <c r="M63" s="100">
        <f>MASTER_DATA_ESCALATED!M63/(M$18*1000)</f>
        <v>0</v>
      </c>
      <c r="N63" s="100">
        <f>MASTER_DATA_ESCALATED!N63/(N$18*1000)</f>
        <v>0</v>
      </c>
      <c r="O63" s="100">
        <f>MASTER_DATA_ESCALATED!O63/(O$18*1000)</f>
        <v>0</v>
      </c>
      <c r="P63" s="100">
        <f>MASTER_DATA_ESCALATED!P63/(P$18*1000)</f>
        <v>0</v>
      </c>
      <c r="Q63" s="100">
        <f>MASTER_DATA_ESCALATED!Q63/(Q$18*1000)</f>
        <v>0</v>
      </c>
      <c r="R63" s="100">
        <f>MASTER_DATA_ESCALATED!R63/(R$18*1000)</f>
        <v>0</v>
      </c>
      <c r="S63" s="100">
        <f>MASTER_DATA_ESCALATED!S63/(S$18*1000)</f>
        <v>0</v>
      </c>
      <c r="T63" s="100">
        <f>MASTER_DATA_ESCALATED!T63/(T$18*1000)</f>
        <v>0</v>
      </c>
      <c r="U63" s="100">
        <f>MASTER_DATA_ESCALATED!U63/(U$18*1000)</f>
        <v>0</v>
      </c>
      <c r="V63" s="100">
        <f>MASTER_DATA_ESCALATED!V63/(V$18*1000)</f>
        <v>0</v>
      </c>
      <c r="W63" s="100">
        <f>MASTER_DATA_ESCALATED!W63/(W$18*1000)</f>
        <v>0</v>
      </c>
      <c r="X63" s="100">
        <f>MASTER_DATA_ESCALATED!X63/(X$18*1000)</f>
        <v>0</v>
      </c>
      <c r="Y63" s="100">
        <f>MASTER_DATA_ESCALATED!Y63/(Y$18*1000)</f>
        <v>0</v>
      </c>
      <c r="Z63" s="100">
        <f>MASTER_DATA_ESCALATED!Z63/(Z$18*1000)</f>
        <v>0</v>
      </c>
      <c r="AA63" s="100">
        <f>MASTER_DATA_ESCALATED!AA63/(AA$18*1000)</f>
        <v>0</v>
      </c>
      <c r="AB63" s="100">
        <f>MASTER_DATA_ESCALATED!AB63/(AB$18*1000)</f>
        <v>0</v>
      </c>
      <c r="AC63" s="100">
        <f>MASTER_DATA_ESCALATED!AC63/(AC$18*1000)</f>
        <v>0</v>
      </c>
      <c r="AD63" s="100">
        <f>MASTER_DATA_ESCALATED!AD63/(AD$18*1000)</f>
        <v>0</v>
      </c>
      <c r="AE63" s="100">
        <f>MASTER_DATA_ESCALATED!AE63/(AE$18*1000)</f>
        <v>0</v>
      </c>
      <c r="AF63" s="100">
        <f>MASTER_DATA_ESCALATED!AF63/(AF$18*1000)</f>
        <v>0</v>
      </c>
      <c r="AG63" s="100">
        <f>MASTER_DATA_ESCALATED!AG63/(AG$18*1000)</f>
        <v>0</v>
      </c>
      <c r="AH63" s="100">
        <f>MASTER_DATA_ESCALATED!AH63/(AH$18*1000)</f>
        <v>0</v>
      </c>
      <c r="AI63" s="100">
        <f>MASTER_DATA_ESCALATED!AI63/(AI$18*1000)</f>
        <v>0</v>
      </c>
      <c r="AJ63" s="100">
        <f>MASTER_DATA_ESCALATED!AJ63/(AJ$18*1000)</f>
        <v>0</v>
      </c>
      <c r="AK63" s="100">
        <f>MASTER_DATA_ESCALATED!AK63/(AK$18*1000)</f>
        <v>0</v>
      </c>
      <c r="AL63" s="100">
        <f>MASTER_DATA_ESCALATED!AL63/(AL$18*1000)</f>
        <v>0</v>
      </c>
      <c r="AM63" s="100">
        <f>MASTER_DATA_ESCALATED!AM63/(AM$18*1000)</f>
        <v>0</v>
      </c>
      <c r="AN63" s="100">
        <f>MASTER_DATA_ESCALATED!AN63/(AN$18*1000)</f>
        <v>0</v>
      </c>
      <c r="AO63" s="100">
        <f>MASTER_DATA_ESCALATED!AO63/(AO$18*1000)</f>
        <v>0</v>
      </c>
      <c r="AP63" s="100">
        <f>MASTER_DATA_ESCALATED!AP63/(AP$18*1000)</f>
        <v>0</v>
      </c>
      <c r="AQ63" s="100">
        <f>MASTER_DATA_ESCALATED!AQ63/(AQ$18*1000)</f>
        <v>0</v>
      </c>
      <c r="AR63" s="100">
        <f>MASTER_DATA_ESCALATED!AR63/(AR$18*1000)</f>
        <v>0</v>
      </c>
      <c r="AS63" s="100">
        <f>MASTER_DATA_ESCALATED!AS63/(AS$18*1000)</f>
        <v>0</v>
      </c>
      <c r="AT63" s="100">
        <f>MASTER_DATA_ESCALATED!AT63/(AT$18*1000)</f>
        <v>0</v>
      </c>
      <c r="AU63" s="100">
        <f>MASTER_DATA_ESCALATED!AU63/(AU$18*1000)</f>
        <v>0</v>
      </c>
      <c r="AV63" s="100">
        <f>MASTER_DATA_ESCALATED!AV63/(AV$18*1000)</f>
        <v>0</v>
      </c>
      <c r="AW63" s="100">
        <f>MASTER_DATA_ESCALATED!AW63/(AW$18*1000)</f>
        <v>0</v>
      </c>
      <c r="AX63" s="100">
        <f>MASTER_DATA_ESCALATED!AX63/(AX$18*1000)</f>
        <v>0</v>
      </c>
      <c r="AY63" s="100">
        <f>MASTER_DATA_ESCALATED!AY63/(AY$18*1000)</f>
        <v>0</v>
      </c>
      <c r="AZ63" s="100">
        <f>MASTER_DATA_ESCALATED!AZ63/(AZ$18*1000)</f>
        <v>0</v>
      </c>
      <c r="BA63" s="100">
        <f>MASTER_DATA_ESCALATED!BA63/(BA$18*1000)</f>
        <v>0</v>
      </c>
      <c r="BB63" s="100">
        <f>MASTER_DATA_ESCALATED!BB63/(BB$18*1000)</f>
        <v>0</v>
      </c>
      <c r="BC63" s="100">
        <f>MASTER_DATA_ESCALATED!BC63/(BC$18*1000)</f>
        <v>0</v>
      </c>
      <c r="BD63" s="100">
        <f>MASTER_DATA_ESCALATED!BD63/(BD$18*1000)</f>
        <v>0</v>
      </c>
      <c r="BE63" s="100">
        <f>MASTER_DATA_ESCALATED!BE63/(BE$18*1000)</f>
        <v>0</v>
      </c>
      <c r="BF63" s="100">
        <f>MASTER_DATA_ESCALATED!BF63/(BF$18*1000)</f>
        <v>0</v>
      </c>
      <c r="BG63" s="100">
        <f>MASTER_DATA_ESCALATED!BG63/(BG$18*1000)</f>
        <v>0</v>
      </c>
      <c r="BH63" s="100">
        <f>MASTER_DATA_ESCALATED!BH63/(BH$18*1000)</f>
        <v>0</v>
      </c>
      <c r="BI63" s="100">
        <f>MASTER_DATA_ESCALATED!BI63/(BI$18*1000)</f>
        <v>0</v>
      </c>
      <c r="BJ63" s="100">
        <f>MASTER_DATA_ESCALATED!BJ63/(BJ$18*1000)</f>
        <v>0</v>
      </c>
      <c r="BK63" s="100">
        <f>MASTER_DATA_ESCALATED!BK63/(BK$18*1000)</f>
        <v>0</v>
      </c>
      <c r="BL63" s="100">
        <f>MASTER_DATA_ESCALATED!BL63/(BL$18*1000)</f>
        <v>0</v>
      </c>
      <c r="BM63" s="100">
        <f>MASTER_DATA_ESCALATED!BM63/(BM$18*1000)</f>
        <v>0</v>
      </c>
      <c r="BN63" s="100">
        <f>MASTER_DATA_ESCALATED!BN63/(BN$18*1000)</f>
        <v>0</v>
      </c>
      <c r="BO63" s="100">
        <f>MASTER_DATA_ESCALATED!BO63/(BO$18*1000)</f>
        <v>0</v>
      </c>
      <c r="BP63" s="100">
        <f>MASTER_DATA_ESCALATED!BP63/(BP$18*1000)</f>
        <v>28.3888166504601</v>
      </c>
      <c r="BQ63" s="100">
        <f>MASTER_DATA_ESCALATED!BQ63/(BQ$18*1000)</f>
        <v>0</v>
      </c>
      <c r="BR63" s="100">
        <f>MASTER_DATA_ESCALATED!BR63/(BR$18*1000)</f>
        <v>0</v>
      </c>
      <c r="BS63" s="100">
        <f>MASTER_DATA_ESCALATED!BS63/(BS$18*1000)</f>
        <v>0</v>
      </c>
      <c r="BT63" s="100">
        <f>MASTER_DATA_ESCALATED!BT63/(BT$18*1000)</f>
        <v>18.539578607024051</v>
      </c>
      <c r="BU63" s="100">
        <f>MASTER_DATA_ESCALATED!BU63/(BU$18*1000)</f>
        <v>0</v>
      </c>
      <c r="BV63" s="100">
        <f>MASTER_DATA_ESCALATED!BV63/(BV$18*1000)</f>
        <v>0</v>
      </c>
      <c r="BW63" s="100">
        <f>MASTER_DATA_ESCALATED!BW63/(BW$18*1000)</f>
        <v>0</v>
      </c>
      <c r="BX63" s="100">
        <f>MASTER_DATA_ESCALATED!BX63/(BX$18*1000)</f>
        <v>21.051425281477094</v>
      </c>
      <c r="BY63" s="100">
        <f>MASTER_DATA_ESCALATED!BY63/(BY$18*1000)</f>
        <v>0</v>
      </c>
      <c r="BZ63" s="100">
        <f>MASTER_DATA_ESCALATED!BZ63/(BZ$18*1000)</f>
        <v>0</v>
      </c>
      <c r="CA63" s="100">
        <f>MASTER_DATA_ESCALATED!CA63/(CA$18*1000)</f>
        <v>0</v>
      </c>
      <c r="CB63" s="100">
        <f>MASTER_DATA_ESCALATED!CB63/(CB$18*1000)</f>
        <v>17.952131151165453</v>
      </c>
      <c r="CC63" s="100">
        <f>MASTER_DATA_ESCALATED!CC63/(CC$18*1000)</f>
        <v>0</v>
      </c>
      <c r="CD63" s="100">
        <f>MASTER_DATA_ESCALATED!CD63/(CD$18*1000)</f>
        <v>0</v>
      </c>
      <c r="CE63" s="100">
        <f>MASTER_DATA_ESCALATED!CE63/(CE$18*1000)</f>
        <v>0</v>
      </c>
      <c r="CF63" s="100">
        <f>MASTER_DATA_ESCALATED!CF63/(CF$18*1000)</f>
        <v>21.027674012665997</v>
      </c>
      <c r="CG63" s="100">
        <f>MASTER_DATA_ESCALATED!CG63/(CG$18*1000)</f>
        <v>0</v>
      </c>
      <c r="CH63" s="100">
        <f>MASTER_DATA_ESCALATED!CH63/(CH$18*1000)</f>
        <v>0</v>
      </c>
      <c r="CI63" s="100">
        <f>MASTER_DATA_ESCALATED!CI63/(CI$18*1000)</f>
        <v>0</v>
      </c>
      <c r="CJ63" s="100">
        <f>MASTER_DATA_ESCALATED!CJ63/(CJ$18*1000)</f>
        <v>0</v>
      </c>
      <c r="CK63" s="100">
        <f>MASTER_DATA_ESCALATED!CK63/(CK$18*1000)</f>
        <v>0</v>
      </c>
      <c r="CL63" s="100">
        <f>MASTER_DATA_ESCALATED!CL63/(CL$18*1000)</f>
        <v>0</v>
      </c>
      <c r="CM63" s="100">
        <f>MASTER_DATA_ESCALATED!CM63/(CM$18*1000)</f>
        <v>0</v>
      </c>
      <c r="CN63" s="100">
        <f>MASTER_DATA_ESCALATED!CN63/(CN$18*1000)</f>
        <v>0</v>
      </c>
      <c r="CO63" s="100">
        <f>MASTER_DATA_ESCALATED!CO63/(CO$18*1000)</f>
        <v>0</v>
      </c>
      <c r="CP63" s="100">
        <f>MASTER_DATA_ESCALATED!CP63/(CP$18*1000)</f>
        <v>0</v>
      </c>
      <c r="CQ63" s="100">
        <f>MASTER_DATA_ESCALATED!CQ63/(CQ$18*1000)</f>
        <v>0</v>
      </c>
      <c r="CR63" s="100">
        <f>MASTER_DATA_ESCALATED!CR63/(CR$18*1000)</f>
        <v>0</v>
      </c>
      <c r="CS63" s="100">
        <f>MASTER_DATA_ESCALATED!CS63/(CS$18*1000)</f>
        <v>0</v>
      </c>
      <c r="CT63" s="100">
        <f>MASTER_DATA_ESCALATED!CT63/(CT$18*1000)</f>
        <v>0</v>
      </c>
      <c r="CU63" s="100">
        <f>MASTER_DATA_ESCALATED!CU63/(CU$18*1000)</f>
        <v>0</v>
      </c>
      <c r="CV63" s="100">
        <f>MASTER_DATA_ESCALATED!CV63/(CV$18*1000)</f>
        <v>44.683220783380989</v>
      </c>
      <c r="CW63" s="100">
        <f>MASTER_DATA_ESCALATED!CW63/(CW$18*1000)</f>
        <v>0</v>
      </c>
      <c r="CX63" s="100">
        <f>MASTER_DATA_ESCALATED!CX63/(CX$18*1000)</f>
        <v>0</v>
      </c>
      <c r="CY63" s="100">
        <f>MASTER_DATA_ESCALATED!CY63/(CY$18*1000)</f>
        <v>0</v>
      </c>
      <c r="CZ63" s="100">
        <f>MASTER_DATA_ESCALATED!CZ63/(CZ$18*1000)</f>
        <v>20.69814466806201</v>
      </c>
      <c r="DA63" s="100" t="e">
        <f>MASTER_DATA_ESCALATED!DA63/(DA$18*1000)</f>
        <v>#DIV/0!</v>
      </c>
      <c r="DB63" s="100" t="e">
        <f>MASTER_DATA_ESCALATED!DB63/(DB$18*1000)</f>
        <v>#DIV/0!</v>
      </c>
      <c r="DC63" s="100" t="e">
        <f>MASTER_DATA_ESCALATED!DC63/(DC$18*1000)</f>
        <v>#DIV/0!</v>
      </c>
      <c r="DD63" s="100" t="e">
        <f>MASTER_DATA_ESCALATED!DD63/(DD$18*1000)</f>
        <v>#N/A</v>
      </c>
      <c r="DE63" s="100">
        <f>MASTER_DATA_ESCALATED!DE63/(DE$18*1000)</f>
        <v>0</v>
      </c>
      <c r="DF63" s="100">
        <f>MASTER_DATA_ESCALATED!DF63/(DF$18*1000)</f>
        <v>0</v>
      </c>
      <c r="DG63" s="100">
        <f>MASTER_DATA_ESCALATED!DG63/(DG$18*1000)</f>
        <v>0</v>
      </c>
      <c r="DH63" s="100">
        <f>MASTER_DATA_ESCALATED!DH63/(DH$18*1000)</f>
        <v>0</v>
      </c>
      <c r="DI63" s="100">
        <f>MASTER_DATA_ESCALATED!DI63/(DI$18*1000)</f>
        <v>0</v>
      </c>
      <c r="DJ63" s="100">
        <f>MASTER_DATA_ESCALATED!DJ63/(DJ$18*1000)</f>
        <v>0</v>
      </c>
      <c r="DK63" s="100">
        <f>MASTER_DATA_ESCALATED!DK63/(DK$18*1000)</f>
        <v>0</v>
      </c>
      <c r="DL63" s="100">
        <f>MASTER_DATA_ESCALATED!DL63/(DL$18*1000)</f>
        <v>0</v>
      </c>
      <c r="DM63" s="100">
        <f>MASTER_DATA_ESCALATED!DM63/(DM$18*1000)</f>
        <v>0</v>
      </c>
      <c r="DN63" s="100">
        <f>MASTER_DATA_ESCALATED!DN63/(DN$18*1000)</f>
        <v>0</v>
      </c>
      <c r="DO63" s="100">
        <f>MASTER_DATA_ESCALATED!DO63/(DO$18*1000)</f>
        <v>0</v>
      </c>
      <c r="DP63" s="100">
        <f>MASTER_DATA_ESCALATED!DP63/(DP$18*1000)</f>
        <v>0</v>
      </c>
      <c r="DQ63" s="100">
        <f>MASTER_DATA_ESCALATED!DQ63/(DQ$18*1000)</f>
        <v>0</v>
      </c>
      <c r="DR63" s="100">
        <f>MASTER_DATA_ESCALATED!DR63/(DR$18*1000)</f>
        <v>0</v>
      </c>
      <c r="DS63" s="100">
        <f>MASTER_DATA_ESCALATED!DS63/(DS$18*1000)</f>
        <v>0</v>
      </c>
      <c r="DT63" s="100">
        <f>MASTER_DATA_ESCALATED!DT63/(DT$18*1000)</f>
        <v>0</v>
      </c>
      <c r="DU63" s="100">
        <f>MASTER_DATA_ESCALATED!DU63/(DU$18*1000)</f>
        <v>0</v>
      </c>
      <c r="DV63" s="100">
        <f>MASTER_DATA_ESCALATED!DV63/(DV$18*1000)</f>
        <v>0</v>
      </c>
      <c r="DW63" s="100">
        <f>MASTER_DATA_ESCALATED!DW63/(DW$18*1000)</f>
        <v>0</v>
      </c>
      <c r="DX63" s="100">
        <f>MASTER_DATA_ESCALATED!DX63/(DX$18*1000)</f>
        <v>0</v>
      </c>
      <c r="DY63" s="100">
        <f>MASTER_DATA_ESCALATED!DY63/(DY$18*1000)</f>
        <v>0</v>
      </c>
      <c r="DZ63" s="100">
        <f>MASTER_DATA_ESCALATED!DZ63/(DZ$18*1000)</f>
        <v>0</v>
      </c>
      <c r="EA63" s="100">
        <f>MASTER_DATA_ESCALATED!EA63/(EA$18*1000)</f>
        <v>0</v>
      </c>
      <c r="EB63" s="100">
        <f>MASTER_DATA_ESCALATED!EB63/(EB$18*1000)</f>
        <v>0</v>
      </c>
      <c r="EC63" s="100" t="e">
        <f>MASTER_DATA_ESCALATED!EC63/(EC$18*1000)</f>
        <v>#DIV/0!</v>
      </c>
      <c r="ED63" s="100" t="e">
        <f>MASTER_DATA_ESCALATED!ED63/(ED$18*1000)</f>
        <v>#DIV/0!</v>
      </c>
      <c r="EE63" s="100" t="e">
        <f>MASTER_DATA_ESCALATED!EE63/(EE$18*1000)</f>
        <v>#DIV/0!</v>
      </c>
      <c r="EF63" s="100" t="e">
        <f>MASTER_DATA_ESCALATED!EF63/(EF$18*1000)</f>
        <v>#VALUE!</v>
      </c>
      <c r="EG63" s="100">
        <f>MASTER_DATA_ESCALATED!EG63/(EG$18*1000)</f>
        <v>0</v>
      </c>
      <c r="EH63" s="100">
        <f>MASTER_DATA_ESCALATED!EH63/(EH$18*1000)</f>
        <v>0</v>
      </c>
      <c r="EI63" s="100">
        <f>MASTER_DATA_ESCALATED!EI63/(EI$18*1000)</f>
        <v>0</v>
      </c>
      <c r="EJ63" s="100">
        <f>MASTER_DATA_ESCALATED!EJ63/(EJ$18*1000)</f>
        <v>0</v>
      </c>
      <c r="EK63" s="100">
        <f>MASTER_DATA_ESCALATED!EK63/(EK$18*1000)</f>
        <v>0</v>
      </c>
      <c r="EL63" s="100">
        <f>MASTER_DATA_ESCALATED!EL63/(EL$18*1000)</f>
        <v>0</v>
      </c>
      <c r="EM63" s="100">
        <f>MASTER_DATA_ESCALATED!EM63/(EM$18*1000)</f>
        <v>0</v>
      </c>
      <c r="EN63" s="100">
        <f>MASTER_DATA_ESCALATED!EN63/(EN$18*1000)</f>
        <v>0</v>
      </c>
      <c r="EO63" s="100">
        <f>MASTER_DATA_ESCALATED!EO63/(EO$18*1000)</f>
        <v>0</v>
      </c>
      <c r="EP63" s="100">
        <f>MASTER_DATA_ESCALATED!EP63/(EP$18*1000)</f>
        <v>0</v>
      </c>
      <c r="EQ63" s="100">
        <f>MASTER_DATA_ESCALATED!EQ63/(EQ$18*1000)</f>
        <v>0</v>
      </c>
      <c r="ER63" s="100">
        <f>MASTER_DATA_ESCALATED!ER63/(ER$18*1000)</f>
        <v>16.028388654834789</v>
      </c>
      <c r="ES63" s="100">
        <f>MASTER_DATA_ESCALATED!ES63/(ES$18*1000)</f>
        <v>0</v>
      </c>
      <c r="ET63" s="100">
        <f>MASTER_DATA_ESCALATED!ET63/(ET$18*1000)</f>
        <v>0</v>
      </c>
      <c r="EU63" s="100">
        <f>MASTER_DATA_ESCALATED!EU63/(EU$18*1000)</f>
        <v>0</v>
      </c>
      <c r="EV63" s="100">
        <f>MASTER_DATA_ESCALATED!EV63/(EV$18*1000)</f>
        <v>16.028388654834789</v>
      </c>
      <c r="EW63" s="100">
        <f>MASTER_DATA_ESCALATED!EW63/(EW$18*1000)</f>
        <v>0</v>
      </c>
      <c r="EX63" s="100">
        <f>MASTER_DATA_ESCALATED!EX63/(EX$18*1000)</f>
        <v>0</v>
      </c>
      <c r="EY63" s="100">
        <f>MASTER_DATA_ESCALATED!EY63/(EY$18*1000)</f>
        <v>0</v>
      </c>
      <c r="EZ63" s="100">
        <f>MASTER_DATA_ESCALATED!EZ63/(EZ$18*1000)</f>
        <v>0</v>
      </c>
      <c r="FA63" s="100">
        <f>MASTER_DATA_ESCALATED!FA63/(FA$18*1000)</f>
        <v>0</v>
      </c>
      <c r="FB63" s="100">
        <f>MASTER_DATA_ESCALATED!FB63/(FB$18*1000)</f>
        <v>0</v>
      </c>
      <c r="FC63" s="100">
        <f>MASTER_DATA_ESCALATED!FC63/(FC$18*1000)</f>
        <v>0</v>
      </c>
      <c r="FD63" s="100">
        <f>MASTER_DATA_ESCALATED!FD63/(FD$18*1000)</f>
        <v>0</v>
      </c>
      <c r="FE63" s="100">
        <f>MASTER_DATA_ESCALATED!FE63/(FE$18*1000)</f>
        <v>0</v>
      </c>
      <c r="FF63" s="100">
        <f>MASTER_DATA_ESCALATED!FF63/(FF$18*1000)</f>
        <v>0</v>
      </c>
      <c r="FG63" s="100">
        <f>MASTER_DATA_ESCALATED!FG63/(FG$18*1000)</f>
        <v>0</v>
      </c>
      <c r="FH63" s="100">
        <f>MASTER_DATA_ESCALATED!FH63/(FH$18*1000)</f>
        <v>0</v>
      </c>
      <c r="FI63" s="100">
        <f>MASTER_DATA_ESCALATED!FI63/(FI$18*1000)</f>
        <v>0</v>
      </c>
      <c r="FJ63" s="100">
        <f>MASTER_DATA_ESCALATED!FJ63/(FJ$18*1000)</f>
        <v>0</v>
      </c>
      <c r="FK63" s="100">
        <f>MASTER_DATA_ESCALATED!FK63/(FK$18*1000)</f>
        <v>0</v>
      </c>
      <c r="FL63" s="100">
        <f>MASTER_DATA_ESCALATED!FL63/(FL$18*1000)</f>
        <v>0</v>
      </c>
      <c r="FM63" s="100">
        <f>MASTER_DATA_ESCALATED!FM63/(FM$18*1000)</f>
        <v>0</v>
      </c>
      <c r="FN63" s="100">
        <f>MASTER_DATA_ESCALATED!FN63/(FN$18*1000)</f>
        <v>0</v>
      </c>
      <c r="FO63" s="100">
        <f>MASTER_DATA_ESCALATED!FO63/(FO$18*1000)</f>
        <v>0</v>
      </c>
      <c r="FP63" s="100">
        <f>MASTER_DATA_ESCALATED!FP63/(FP$18*1000)</f>
        <v>0</v>
      </c>
      <c r="FQ63" s="100">
        <f>MASTER_DATA_ESCALATED!FQ63/(FQ$18*1000)</f>
        <v>0</v>
      </c>
      <c r="FR63" s="100">
        <f>MASTER_DATA_ESCALATED!FR63/(FR$18*1000)</f>
        <v>0</v>
      </c>
      <c r="FS63" s="100">
        <f>MASTER_DATA_ESCALATED!FS63/(FS$18*1000)</f>
        <v>0</v>
      </c>
      <c r="FT63" s="100">
        <f>MASTER_DATA_ESCALATED!FT63/(FT$18*1000)</f>
        <v>0</v>
      </c>
      <c r="FU63" s="100">
        <f>MASTER_DATA_ESCALATED!FU63/(FU$18*1000)</f>
        <v>0</v>
      </c>
      <c r="FV63" s="100">
        <f>MASTER_DATA_ESCALATED!FV63/(FV$18*1000)</f>
        <v>0</v>
      </c>
      <c r="FW63" s="100">
        <f>MASTER_DATA_ESCALATED!FW63/(FW$18*1000)</f>
        <v>0</v>
      </c>
      <c r="FX63" s="100">
        <f>MASTER_DATA_ESCALATED!FX63/(FX$18*1000)</f>
        <v>0</v>
      </c>
      <c r="FY63" s="100">
        <f>MASTER_DATA_ESCALATED!FY63/(FY$18*1000)</f>
        <v>0</v>
      </c>
      <c r="FZ63" s="100">
        <f>MASTER_DATA_ESCALATED!FZ63/(FZ$18*1000)</f>
        <v>0</v>
      </c>
      <c r="GA63" s="100">
        <f>MASTER_DATA_ESCALATED!GA63/(GA$18*1000)</f>
        <v>0</v>
      </c>
      <c r="GB63" s="100">
        <f>MASTER_DATA_ESCALATED!GB63/(GB$18*1000)</f>
        <v>0</v>
      </c>
      <c r="GC63" s="100">
        <f>MASTER_DATA_ESCALATED!GC63/(GC$18*1000)</f>
        <v>0</v>
      </c>
      <c r="GD63" s="100">
        <f>MASTER_DATA_ESCALATED!GD63/(GD$18*1000)</f>
        <v>0</v>
      </c>
      <c r="GE63" s="100">
        <f>MASTER_DATA_ESCALATED!GE63/(GE$18*1000)</f>
        <v>0</v>
      </c>
      <c r="GF63" s="100">
        <f>MASTER_DATA_ESCALATED!GF63/(GF$18*1000)</f>
        <v>0</v>
      </c>
      <c r="GG63" s="100">
        <f>MASTER_DATA_ESCALATED!GG63/(GG$18*1000)</f>
        <v>0</v>
      </c>
      <c r="GH63" s="100">
        <f>MASTER_DATA_ESCALATED!GH63/(GH$18*1000)</f>
        <v>0</v>
      </c>
      <c r="GI63" s="100">
        <f>MASTER_DATA_ESCALATED!GI63/(GI$18*1000)</f>
        <v>0</v>
      </c>
      <c r="GJ63" s="100">
        <f>MASTER_DATA_ESCALATED!GJ63/(GJ$18*1000)</f>
        <v>0</v>
      </c>
      <c r="GK63" s="100">
        <f>MASTER_DATA_ESCALATED!GK63/(GK$18*1000)</f>
        <v>0</v>
      </c>
      <c r="GL63" s="100">
        <f>MASTER_DATA_ESCALATED!GL63/(GL$18*1000)</f>
        <v>0</v>
      </c>
      <c r="GM63" s="100">
        <f>MASTER_DATA_ESCALATED!GM63/(GM$18*1000)</f>
        <v>0</v>
      </c>
      <c r="GN63" s="100">
        <f>MASTER_DATA_ESCALATED!GN63/(GN$18*1000)</f>
        <v>0</v>
      </c>
      <c r="GO63" s="100">
        <f>MASTER_DATA_ESCALATED!GO63/(GO$18*1000)</f>
        <v>0</v>
      </c>
      <c r="GP63" s="100">
        <f>MASTER_DATA_ESCALATED!GP63/(GP$18*1000)</f>
        <v>0</v>
      </c>
      <c r="GQ63" s="100">
        <f>MASTER_DATA_ESCALATED!GQ63/(GQ$18*1000)</f>
        <v>0</v>
      </c>
      <c r="GR63" s="100">
        <f>MASTER_DATA_ESCALATED!GR63/(GR$18*1000)</f>
        <v>0</v>
      </c>
      <c r="GS63" s="100">
        <f>MASTER_DATA_ESCALATED!GS63/(GS$18*1000)</f>
        <v>0</v>
      </c>
      <c r="GT63" s="100">
        <f>MASTER_DATA_ESCALATED!GT63/(GT$18*1000)</f>
        <v>0</v>
      </c>
      <c r="GU63" s="100">
        <f>MASTER_DATA_ESCALATED!GU63/(GU$18*1000)</f>
        <v>0</v>
      </c>
      <c r="GV63" s="100">
        <f>MASTER_DATA_ESCALATED!GV63/(GV$18*1000)</f>
        <v>0</v>
      </c>
      <c r="GW63" s="100" t="e">
        <f>MASTER_DATA_ESCALATED!#REF!/(GW$18*1000)</f>
        <v>#REF!</v>
      </c>
      <c r="GX63" s="100" t="e">
        <f>MASTER_DATA_ESCALATED!#REF!/(GX$18*1000)</f>
        <v>#REF!</v>
      </c>
      <c r="GY63" s="100" t="e">
        <f>MASTER_DATA_ESCALATED!#REF!/(GY$18*1000)</f>
        <v>#REF!</v>
      </c>
    </row>
    <row r="64" spans="2:207" s="27" customFormat="1" ht="14.25" hidden="1" outlineLevel="2" x14ac:dyDescent="0.25">
      <c r="B64" s="26">
        <f t="shared" si="1"/>
        <v>20</v>
      </c>
      <c r="C64" s="55">
        <f t="shared" si="0"/>
        <v>216.2</v>
      </c>
      <c r="D64" s="82"/>
      <c r="E64" s="55"/>
      <c r="F64" s="55"/>
      <c r="G64" s="83">
        <v>216.2</v>
      </c>
      <c r="H64" s="41" t="s">
        <v>64</v>
      </c>
      <c r="I64" s="100">
        <f>MASTER_DATA_ESCALATED!I64/(I$18*1000)</f>
        <v>0</v>
      </c>
      <c r="J64" s="100">
        <f>MASTER_DATA_ESCALATED!J64/(J$18*1000)</f>
        <v>0</v>
      </c>
      <c r="K64" s="100">
        <f>MASTER_DATA_ESCALATED!K64/(K$18*1000)</f>
        <v>0</v>
      </c>
      <c r="L64" s="100">
        <f>MASTER_DATA_ESCALATED!L64/(L$18*1000)</f>
        <v>0</v>
      </c>
      <c r="M64" s="100">
        <f>MASTER_DATA_ESCALATED!M64/(M$18*1000)</f>
        <v>0</v>
      </c>
      <c r="N64" s="100">
        <f>MASTER_DATA_ESCALATED!N64/(N$18*1000)</f>
        <v>0</v>
      </c>
      <c r="O64" s="100">
        <f>MASTER_DATA_ESCALATED!O64/(O$18*1000)</f>
        <v>0</v>
      </c>
      <c r="P64" s="100">
        <f>MASTER_DATA_ESCALATED!P64/(P$18*1000)</f>
        <v>0</v>
      </c>
      <c r="Q64" s="100">
        <f>MASTER_DATA_ESCALATED!Q64/(Q$18*1000)</f>
        <v>0</v>
      </c>
      <c r="R64" s="100">
        <f>MASTER_DATA_ESCALATED!R64/(R$18*1000)</f>
        <v>0</v>
      </c>
      <c r="S64" s="100">
        <f>MASTER_DATA_ESCALATED!S64/(S$18*1000)</f>
        <v>0</v>
      </c>
      <c r="T64" s="100">
        <f>MASTER_DATA_ESCALATED!T64/(T$18*1000)</f>
        <v>0</v>
      </c>
      <c r="U64" s="100">
        <f>MASTER_DATA_ESCALATED!U64/(U$18*1000)</f>
        <v>0</v>
      </c>
      <c r="V64" s="100">
        <f>MASTER_DATA_ESCALATED!V64/(V$18*1000)</f>
        <v>0</v>
      </c>
      <c r="W64" s="100">
        <f>MASTER_DATA_ESCALATED!W64/(W$18*1000)</f>
        <v>0</v>
      </c>
      <c r="X64" s="100">
        <f>MASTER_DATA_ESCALATED!X64/(X$18*1000)</f>
        <v>0</v>
      </c>
      <c r="Y64" s="100">
        <f>MASTER_DATA_ESCALATED!Y64/(Y$18*1000)</f>
        <v>0</v>
      </c>
      <c r="Z64" s="100">
        <f>MASTER_DATA_ESCALATED!Z64/(Z$18*1000)</f>
        <v>0</v>
      </c>
      <c r="AA64" s="100">
        <f>MASTER_DATA_ESCALATED!AA64/(AA$18*1000)</f>
        <v>0</v>
      </c>
      <c r="AB64" s="100">
        <f>MASTER_DATA_ESCALATED!AB64/(AB$18*1000)</f>
        <v>0</v>
      </c>
      <c r="AC64" s="100">
        <f>MASTER_DATA_ESCALATED!AC64/(AC$18*1000)</f>
        <v>0</v>
      </c>
      <c r="AD64" s="100">
        <f>MASTER_DATA_ESCALATED!AD64/(AD$18*1000)</f>
        <v>0</v>
      </c>
      <c r="AE64" s="100">
        <f>MASTER_DATA_ESCALATED!AE64/(AE$18*1000)</f>
        <v>0</v>
      </c>
      <c r="AF64" s="100">
        <f>MASTER_DATA_ESCALATED!AF64/(AF$18*1000)</f>
        <v>0</v>
      </c>
      <c r="AG64" s="100">
        <f>MASTER_DATA_ESCALATED!AG64/(AG$18*1000)</f>
        <v>0</v>
      </c>
      <c r="AH64" s="100">
        <f>MASTER_DATA_ESCALATED!AH64/(AH$18*1000)</f>
        <v>0</v>
      </c>
      <c r="AI64" s="100">
        <f>MASTER_DATA_ESCALATED!AI64/(AI$18*1000)</f>
        <v>0</v>
      </c>
      <c r="AJ64" s="100">
        <f>MASTER_DATA_ESCALATED!AJ64/(AJ$18*1000)</f>
        <v>0</v>
      </c>
      <c r="AK64" s="100">
        <f>MASTER_DATA_ESCALATED!AK64/(AK$18*1000)</f>
        <v>0</v>
      </c>
      <c r="AL64" s="100">
        <f>MASTER_DATA_ESCALATED!AL64/(AL$18*1000)</f>
        <v>0</v>
      </c>
      <c r="AM64" s="100">
        <f>MASTER_DATA_ESCALATED!AM64/(AM$18*1000)</f>
        <v>0</v>
      </c>
      <c r="AN64" s="100">
        <f>MASTER_DATA_ESCALATED!AN64/(AN$18*1000)</f>
        <v>0</v>
      </c>
      <c r="AO64" s="100">
        <f>MASTER_DATA_ESCALATED!AO64/(AO$18*1000)</f>
        <v>0</v>
      </c>
      <c r="AP64" s="100">
        <f>MASTER_DATA_ESCALATED!AP64/(AP$18*1000)</f>
        <v>0</v>
      </c>
      <c r="AQ64" s="100">
        <f>MASTER_DATA_ESCALATED!AQ64/(AQ$18*1000)</f>
        <v>0</v>
      </c>
      <c r="AR64" s="100">
        <f>MASTER_DATA_ESCALATED!AR64/(AR$18*1000)</f>
        <v>0</v>
      </c>
      <c r="AS64" s="100">
        <f>MASTER_DATA_ESCALATED!AS64/(AS$18*1000)</f>
        <v>0</v>
      </c>
      <c r="AT64" s="100">
        <f>MASTER_DATA_ESCALATED!AT64/(AT$18*1000)</f>
        <v>0</v>
      </c>
      <c r="AU64" s="100">
        <f>MASTER_DATA_ESCALATED!AU64/(AU$18*1000)</f>
        <v>0</v>
      </c>
      <c r="AV64" s="100">
        <f>MASTER_DATA_ESCALATED!AV64/(AV$18*1000)</f>
        <v>0</v>
      </c>
      <c r="AW64" s="100">
        <f>MASTER_DATA_ESCALATED!AW64/(AW$18*1000)</f>
        <v>0</v>
      </c>
      <c r="AX64" s="100">
        <f>MASTER_DATA_ESCALATED!AX64/(AX$18*1000)</f>
        <v>0</v>
      </c>
      <c r="AY64" s="100">
        <f>MASTER_DATA_ESCALATED!AY64/(AY$18*1000)</f>
        <v>0</v>
      </c>
      <c r="AZ64" s="100">
        <f>MASTER_DATA_ESCALATED!AZ64/(AZ$18*1000)</f>
        <v>0</v>
      </c>
      <c r="BA64" s="100">
        <f>MASTER_DATA_ESCALATED!BA64/(BA$18*1000)</f>
        <v>0</v>
      </c>
      <c r="BB64" s="100">
        <f>MASTER_DATA_ESCALATED!BB64/(BB$18*1000)</f>
        <v>0</v>
      </c>
      <c r="BC64" s="100">
        <f>MASTER_DATA_ESCALATED!BC64/(BC$18*1000)</f>
        <v>0</v>
      </c>
      <c r="BD64" s="100">
        <f>MASTER_DATA_ESCALATED!BD64/(BD$18*1000)</f>
        <v>0</v>
      </c>
      <c r="BE64" s="100">
        <f>MASTER_DATA_ESCALATED!BE64/(BE$18*1000)</f>
        <v>0</v>
      </c>
      <c r="BF64" s="100">
        <f>MASTER_DATA_ESCALATED!BF64/(BF$18*1000)</f>
        <v>0</v>
      </c>
      <c r="BG64" s="100">
        <f>MASTER_DATA_ESCALATED!BG64/(BG$18*1000)</f>
        <v>0</v>
      </c>
      <c r="BH64" s="100">
        <f>MASTER_DATA_ESCALATED!BH64/(BH$18*1000)</f>
        <v>0</v>
      </c>
      <c r="BI64" s="100">
        <f>MASTER_DATA_ESCALATED!BI64/(BI$18*1000)</f>
        <v>0</v>
      </c>
      <c r="BJ64" s="100">
        <f>MASTER_DATA_ESCALATED!BJ64/(BJ$18*1000)</f>
        <v>0</v>
      </c>
      <c r="BK64" s="100">
        <f>MASTER_DATA_ESCALATED!BK64/(BK$18*1000)</f>
        <v>0</v>
      </c>
      <c r="BL64" s="100">
        <f>MASTER_DATA_ESCALATED!BL64/(BL$18*1000)</f>
        <v>0</v>
      </c>
      <c r="BM64" s="100">
        <f>MASTER_DATA_ESCALATED!BM64/(BM$18*1000)</f>
        <v>0</v>
      </c>
      <c r="BN64" s="100">
        <f>MASTER_DATA_ESCALATED!BN64/(BN$18*1000)</f>
        <v>0</v>
      </c>
      <c r="BO64" s="100">
        <f>MASTER_DATA_ESCALATED!BO64/(BO$18*1000)</f>
        <v>0</v>
      </c>
      <c r="BP64" s="100">
        <f>MASTER_DATA_ESCALATED!BP64/(BP$18*1000)</f>
        <v>5.3409079037709395</v>
      </c>
      <c r="BQ64" s="100">
        <f>MASTER_DATA_ESCALATED!BQ64/(BQ$18*1000)</f>
        <v>0</v>
      </c>
      <c r="BR64" s="100">
        <f>MASTER_DATA_ESCALATED!BR64/(BR$18*1000)</f>
        <v>0</v>
      </c>
      <c r="BS64" s="100">
        <f>MASTER_DATA_ESCALATED!BS64/(BS$18*1000)</f>
        <v>0</v>
      </c>
      <c r="BT64" s="100">
        <f>MASTER_DATA_ESCALATED!BT64/(BT$18*1000)</f>
        <v>3.7990902042474528</v>
      </c>
      <c r="BU64" s="100">
        <f>MASTER_DATA_ESCALATED!BU64/(BU$18*1000)</f>
        <v>0</v>
      </c>
      <c r="BV64" s="100">
        <f>MASTER_DATA_ESCALATED!BV64/(BV$18*1000)</f>
        <v>0</v>
      </c>
      <c r="BW64" s="100">
        <f>MASTER_DATA_ESCALATED!BW64/(BW$18*1000)</f>
        <v>0</v>
      </c>
      <c r="BX64" s="100">
        <f>MASTER_DATA_ESCALATED!BX64/(BX$18*1000)</f>
        <v>7.1336655903817539</v>
      </c>
      <c r="BY64" s="100">
        <f>MASTER_DATA_ESCALATED!BY64/(BY$18*1000)</f>
        <v>0</v>
      </c>
      <c r="BZ64" s="100">
        <f>MASTER_DATA_ESCALATED!BZ64/(BZ$18*1000)</f>
        <v>0</v>
      </c>
      <c r="CA64" s="100">
        <f>MASTER_DATA_ESCALATED!CA64/(CA$18*1000)</f>
        <v>0</v>
      </c>
      <c r="CB64" s="100">
        <f>MASTER_DATA_ESCALATED!CB64/(CB$18*1000)</f>
        <v>3.6603686202395886</v>
      </c>
      <c r="CC64" s="100">
        <f>MASTER_DATA_ESCALATED!CC64/(CC$18*1000)</f>
        <v>0</v>
      </c>
      <c r="CD64" s="100">
        <f>MASTER_DATA_ESCALATED!CD64/(CD$18*1000)</f>
        <v>0</v>
      </c>
      <c r="CE64" s="100">
        <f>MASTER_DATA_ESCALATED!CE64/(CE$18*1000)</f>
        <v>0</v>
      </c>
      <c r="CF64" s="100">
        <f>MASTER_DATA_ESCALATED!CF64/(CF$18*1000)</f>
        <v>7.1270115384191106</v>
      </c>
      <c r="CG64" s="100">
        <f>MASTER_DATA_ESCALATED!CG64/(CG$18*1000)</f>
        <v>0</v>
      </c>
      <c r="CH64" s="100">
        <f>MASTER_DATA_ESCALATED!CH64/(CH$18*1000)</f>
        <v>0</v>
      </c>
      <c r="CI64" s="100">
        <f>MASTER_DATA_ESCALATED!CI64/(CI$18*1000)</f>
        <v>0</v>
      </c>
      <c r="CJ64" s="100">
        <f>MASTER_DATA_ESCALATED!CJ64/(CJ$18*1000)</f>
        <v>0</v>
      </c>
      <c r="CK64" s="100">
        <f>MASTER_DATA_ESCALATED!CK64/(CK$18*1000)</f>
        <v>0</v>
      </c>
      <c r="CL64" s="100">
        <f>MASTER_DATA_ESCALATED!CL64/(CL$18*1000)</f>
        <v>0</v>
      </c>
      <c r="CM64" s="100">
        <f>MASTER_DATA_ESCALATED!CM64/(CM$18*1000)</f>
        <v>0</v>
      </c>
      <c r="CN64" s="100">
        <f>MASTER_DATA_ESCALATED!CN64/(CN$18*1000)</f>
        <v>0</v>
      </c>
      <c r="CO64" s="100">
        <f>MASTER_DATA_ESCALATED!CO64/(CO$18*1000)</f>
        <v>0</v>
      </c>
      <c r="CP64" s="100">
        <f>MASTER_DATA_ESCALATED!CP64/(CP$18*1000)</f>
        <v>0</v>
      </c>
      <c r="CQ64" s="100">
        <f>MASTER_DATA_ESCALATED!CQ64/(CQ$18*1000)</f>
        <v>0</v>
      </c>
      <c r="CR64" s="100">
        <f>MASTER_DATA_ESCALATED!CR64/(CR$18*1000)</f>
        <v>0</v>
      </c>
      <c r="CS64" s="100">
        <f>MASTER_DATA_ESCALATED!CS64/(CS$18*1000)</f>
        <v>0</v>
      </c>
      <c r="CT64" s="100">
        <f>MASTER_DATA_ESCALATED!CT64/(CT$18*1000)</f>
        <v>0</v>
      </c>
      <c r="CU64" s="100">
        <f>MASTER_DATA_ESCALATED!CU64/(CU$18*1000)</f>
        <v>0</v>
      </c>
      <c r="CV64" s="100">
        <f>MASTER_DATA_ESCALATED!CV64/(CV$18*1000)</f>
        <v>10.085866204646955</v>
      </c>
      <c r="CW64" s="100">
        <f>MASTER_DATA_ESCALATED!CW64/(CW$18*1000)</f>
        <v>0</v>
      </c>
      <c r="CX64" s="100">
        <f>MASTER_DATA_ESCALATED!CX64/(CX$18*1000)</f>
        <v>0</v>
      </c>
      <c r="CY64" s="100">
        <f>MASTER_DATA_ESCALATED!CY64/(CY$18*1000)</f>
        <v>0</v>
      </c>
      <c r="CZ64" s="100">
        <f>MASTER_DATA_ESCALATED!CZ64/(CZ$18*1000)</f>
        <v>6.6579820361261257</v>
      </c>
      <c r="DA64" s="100" t="e">
        <f>MASTER_DATA_ESCALATED!DA64/(DA$18*1000)</f>
        <v>#DIV/0!</v>
      </c>
      <c r="DB64" s="100" t="e">
        <f>MASTER_DATA_ESCALATED!DB64/(DB$18*1000)</f>
        <v>#DIV/0!</v>
      </c>
      <c r="DC64" s="100" t="e">
        <f>MASTER_DATA_ESCALATED!DC64/(DC$18*1000)</f>
        <v>#DIV/0!</v>
      </c>
      <c r="DD64" s="100" t="e">
        <f>MASTER_DATA_ESCALATED!DD64/(DD$18*1000)</f>
        <v>#N/A</v>
      </c>
      <c r="DE64" s="100">
        <f>MASTER_DATA_ESCALATED!DE64/(DE$18*1000)</f>
        <v>0</v>
      </c>
      <c r="DF64" s="100">
        <f>MASTER_DATA_ESCALATED!DF64/(DF$18*1000)</f>
        <v>0</v>
      </c>
      <c r="DG64" s="100">
        <f>MASTER_DATA_ESCALATED!DG64/(DG$18*1000)</f>
        <v>0</v>
      </c>
      <c r="DH64" s="100">
        <f>MASTER_DATA_ESCALATED!DH64/(DH$18*1000)</f>
        <v>0</v>
      </c>
      <c r="DI64" s="100">
        <f>MASTER_DATA_ESCALATED!DI64/(DI$18*1000)</f>
        <v>0</v>
      </c>
      <c r="DJ64" s="100">
        <f>MASTER_DATA_ESCALATED!DJ64/(DJ$18*1000)</f>
        <v>0</v>
      </c>
      <c r="DK64" s="100">
        <f>MASTER_DATA_ESCALATED!DK64/(DK$18*1000)</f>
        <v>0</v>
      </c>
      <c r="DL64" s="100">
        <f>MASTER_DATA_ESCALATED!DL64/(DL$18*1000)</f>
        <v>0</v>
      </c>
      <c r="DM64" s="100">
        <f>MASTER_DATA_ESCALATED!DM64/(DM$18*1000)</f>
        <v>0</v>
      </c>
      <c r="DN64" s="100">
        <f>MASTER_DATA_ESCALATED!DN64/(DN$18*1000)</f>
        <v>0</v>
      </c>
      <c r="DO64" s="100">
        <f>MASTER_DATA_ESCALATED!DO64/(DO$18*1000)</f>
        <v>0</v>
      </c>
      <c r="DP64" s="100">
        <f>MASTER_DATA_ESCALATED!DP64/(DP$18*1000)</f>
        <v>0</v>
      </c>
      <c r="DQ64" s="100">
        <f>MASTER_DATA_ESCALATED!DQ64/(DQ$18*1000)</f>
        <v>0</v>
      </c>
      <c r="DR64" s="100">
        <f>MASTER_DATA_ESCALATED!DR64/(DR$18*1000)</f>
        <v>0</v>
      </c>
      <c r="DS64" s="100">
        <f>MASTER_DATA_ESCALATED!DS64/(DS$18*1000)</f>
        <v>0</v>
      </c>
      <c r="DT64" s="100">
        <f>MASTER_DATA_ESCALATED!DT64/(DT$18*1000)</f>
        <v>0</v>
      </c>
      <c r="DU64" s="100">
        <f>MASTER_DATA_ESCALATED!DU64/(DU$18*1000)</f>
        <v>0</v>
      </c>
      <c r="DV64" s="100">
        <f>MASTER_DATA_ESCALATED!DV64/(DV$18*1000)</f>
        <v>0</v>
      </c>
      <c r="DW64" s="100">
        <f>MASTER_DATA_ESCALATED!DW64/(DW$18*1000)</f>
        <v>0</v>
      </c>
      <c r="DX64" s="100">
        <f>MASTER_DATA_ESCALATED!DX64/(DX$18*1000)</f>
        <v>0</v>
      </c>
      <c r="DY64" s="100">
        <f>MASTER_DATA_ESCALATED!DY64/(DY$18*1000)</f>
        <v>0</v>
      </c>
      <c r="DZ64" s="100">
        <f>MASTER_DATA_ESCALATED!DZ64/(DZ$18*1000)</f>
        <v>0</v>
      </c>
      <c r="EA64" s="100">
        <f>MASTER_DATA_ESCALATED!EA64/(EA$18*1000)</f>
        <v>0</v>
      </c>
      <c r="EB64" s="100">
        <f>MASTER_DATA_ESCALATED!EB64/(EB$18*1000)</f>
        <v>0</v>
      </c>
      <c r="EC64" s="100" t="e">
        <f>MASTER_DATA_ESCALATED!EC64/(EC$18*1000)</f>
        <v>#DIV/0!</v>
      </c>
      <c r="ED64" s="100" t="e">
        <f>MASTER_DATA_ESCALATED!ED64/(ED$18*1000)</f>
        <v>#DIV/0!</v>
      </c>
      <c r="EE64" s="100" t="e">
        <f>MASTER_DATA_ESCALATED!EE64/(EE$18*1000)</f>
        <v>#DIV/0!</v>
      </c>
      <c r="EF64" s="100" t="e">
        <f>MASTER_DATA_ESCALATED!EF64/(EF$18*1000)</f>
        <v>#VALUE!</v>
      </c>
      <c r="EG64" s="100">
        <f>MASTER_DATA_ESCALATED!EG64/(EG$18*1000)</f>
        <v>0</v>
      </c>
      <c r="EH64" s="100">
        <f>MASTER_DATA_ESCALATED!EH64/(EH$18*1000)</f>
        <v>0</v>
      </c>
      <c r="EI64" s="100">
        <f>MASTER_DATA_ESCALATED!EI64/(EI$18*1000)</f>
        <v>0</v>
      </c>
      <c r="EJ64" s="100">
        <f>MASTER_DATA_ESCALATED!EJ64/(EJ$18*1000)</f>
        <v>0</v>
      </c>
      <c r="EK64" s="100">
        <f>MASTER_DATA_ESCALATED!EK64/(EK$18*1000)</f>
        <v>0</v>
      </c>
      <c r="EL64" s="100">
        <f>MASTER_DATA_ESCALATED!EL64/(EL$18*1000)</f>
        <v>0</v>
      </c>
      <c r="EM64" s="100">
        <f>MASTER_DATA_ESCALATED!EM64/(EM$18*1000)</f>
        <v>0</v>
      </c>
      <c r="EN64" s="100">
        <f>MASTER_DATA_ESCALATED!EN64/(EN$18*1000)</f>
        <v>0</v>
      </c>
      <c r="EO64" s="100">
        <f>MASTER_DATA_ESCALATED!EO64/(EO$18*1000)</f>
        <v>0</v>
      </c>
      <c r="EP64" s="100">
        <f>MASTER_DATA_ESCALATED!EP64/(EP$18*1000)</f>
        <v>0</v>
      </c>
      <c r="EQ64" s="100">
        <f>MASTER_DATA_ESCALATED!EQ64/(EQ$18*1000)</f>
        <v>0</v>
      </c>
      <c r="ER64" s="100">
        <f>MASTER_DATA_ESCALATED!ER64/(ER$18*1000)</f>
        <v>3.2845025691085596</v>
      </c>
      <c r="ES64" s="100">
        <f>MASTER_DATA_ESCALATED!ES64/(ES$18*1000)</f>
        <v>0</v>
      </c>
      <c r="ET64" s="100">
        <f>MASTER_DATA_ESCALATED!ET64/(ET$18*1000)</f>
        <v>0</v>
      </c>
      <c r="EU64" s="100">
        <f>MASTER_DATA_ESCALATED!EU64/(EU$18*1000)</f>
        <v>0</v>
      </c>
      <c r="EV64" s="100">
        <f>MASTER_DATA_ESCALATED!EV64/(EV$18*1000)</f>
        <v>3.2845025691085596</v>
      </c>
      <c r="EW64" s="100">
        <f>MASTER_DATA_ESCALATED!EW64/(EW$18*1000)</f>
        <v>0</v>
      </c>
      <c r="EX64" s="100">
        <f>MASTER_DATA_ESCALATED!EX64/(EX$18*1000)</f>
        <v>0</v>
      </c>
      <c r="EY64" s="100">
        <f>MASTER_DATA_ESCALATED!EY64/(EY$18*1000)</f>
        <v>0</v>
      </c>
      <c r="EZ64" s="100">
        <f>MASTER_DATA_ESCALATED!EZ64/(EZ$18*1000)</f>
        <v>8.1255320902146003E-2</v>
      </c>
      <c r="FA64" s="100">
        <f>MASTER_DATA_ESCALATED!FA64/(FA$18*1000)</f>
        <v>0</v>
      </c>
      <c r="FB64" s="100">
        <f>MASTER_DATA_ESCALATED!FB64/(FB$18*1000)</f>
        <v>0</v>
      </c>
      <c r="FC64" s="100">
        <f>MASTER_DATA_ESCALATED!FC64/(FC$18*1000)</f>
        <v>0</v>
      </c>
      <c r="FD64" s="100">
        <f>MASTER_DATA_ESCALATED!FD64/(FD$18*1000)</f>
        <v>7.977795143119791E-2</v>
      </c>
      <c r="FE64" s="100">
        <f>MASTER_DATA_ESCALATED!FE64/(FE$18*1000)</f>
        <v>0</v>
      </c>
      <c r="FF64" s="100">
        <f>MASTER_DATA_ESCALATED!FF64/(FF$18*1000)</f>
        <v>0</v>
      </c>
      <c r="FG64" s="100">
        <f>MASTER_DATA_ESCALATED!FG64/(FG$18*1000)</f>
        <v>0</v>
      </c>
      <c r="FH64" s="100">
        <f>MASTER_DATA_ESCALATED!FH64/(FH$18*1000)</f>
        <v>7.830058196024979E-2</v>
      </c>
      <c r="FI64" s="100">
        <f>MASTER_DATA_ESCALATED!FI64/(FI$18*1000)</f>
        <v>0</v>
      </c>
      <c r="FJ64" s="100">
        <f>MASTER_DATA_ESCALATED!FJ64/(FJ$18*1000)</f>
        <v>0</v>
      </c>
      <c r="FK64" s="100">
        <f>MASTER_DATA_ESCALATED!FK64/(FK$18*1000)</f>
        <v>0</v>
      </c>
      <c r="FL64" s="100">
        <f>MASTER_DATA_ESCALATED!FL64/(FL$18*1000)</f>
        <v>0.15660116392049958</v>
      </c>
      <c r="FM64" s="100">
        <f>MASTER_DATA_ESCALATED!FM64/(FM$18*1000)</f>
        <v>0</v>
      </c>
      <c r="FN64" s="100">
        <f>MASTER_DATA_ESCALATED!FN64/(FN$18*1000)</f>
        <v>0</v>
      </c>
      <c r="FO64" s="100">
        <f>MASTER_DATA_ESCALATED!FO64/(FO$18*1000)</f>
        <v>0</v>
      </c>
      <c r="FP64" s="100">
        <f>MASTER_DATA_ESCALATED!FP64/(FP$18*1000)</f>
        <v>0</v>
      </c>
      <c r="FQ64" s="100">
        <f>MASTER_DATA_ESCALATED!FQ64/(FQ$18*1000)</f>
        <v>0</v>
      </c>
      <c r="FR64" s="100">
        <f>MASTER_DATA_ESCALATED!FR64/(FR$18*1000)</f>
        <v>0</v>
      </c>
      <c r="FS64" s="100">
        <f>MASTER_DATA_ESCALATED!FS64/(FS$18*1000)</f>
        <v>0</v>
      </c>
      <c r="FT64" s="100">
        <f>MASTER_DATA_ESCALATED!FT64/(FT$18*1000)</f>
        <v>0</v>
      </c>
      <c r="FU64" s="100">
        <f>MASTER_DATA_ESCALATED!FU64/(FU$18*1000)</f>
        <v>0</v>
      </c>
      <c r="FV64" s="100">
        <f>MASTER_DATA_ESCALATED!FV64/(FV$18*1000)</f>
        <v>0</v>
      </c>
      <c r="FW64" s="100">
        <f>MASTER_DATA_ESCALATED!FW64/(FW$18*1000)</f>
        <v>0</v>
      </c>
      <c r="FX64" s="100">
        <f>MASTER_DATA_ESCALATED!FX64/(FX$18*1000)</f>
        <v>0</v>
      </c>
      <c r="FY64" s="100">
        <f>MASTER_DATA_ESCALATED!FY64/(FY$18*1000)</f>
        <v>0</v>
      </c>
      <c r="FZ64" s="100">
        <f>MASTER_DATA_ESCALATED!FZ64/(FZ$18*1000)</f>
        <v>0</v>
      </c>
      <c r="GA64" s="100">
        <f>MASTER_DATA_ESCALATED!GA64/(GA$18*1000)</f>
        <v>0</v>
      </c>
      <c r="GB64" s="100">
        <f>MASTER_DATA_ESCALATED!GB64/(GB$18*1000)</f>
        <v>0</v>
      </c>
      <c r="GC64" s="100">
        <f>MASTER_DATA_ESCALATED!GC64/(GC$18*1000)</f>
        <v>0</v>
      </c>
      <c r="GD64" s="100">
        <f>MASTER_DATA_ESCALATED!GD64/(GD$18*1000)</f>
        <v>0</v>
      </c>
      <c r="GE64" s="100">
        <f>MASTER_DATA_ESCALATED!GE64/(GE$18*1000)</f>
        <v>0</v>
      </c>
      <c r="GF64" s="100">
        <f>MASTER_DATA_ESCALATED!GF64/(GF$18*1000)</f>
        <v>0</v>
      </c>
      <c r="GG64" s="100">
        <f>MASTER_DATA_ESCALATED!GG64/(GG$18*1000)</f>
        <v>0</v>
      </c>
      <c r="GH64" s="100">
        <f>MASTER_DATA_ESCALATED!GH64/(GH$18*1000)</f>
        <v>0</v>
      </c>
      <c r="GI64" s="100">
        <f>MASTER_DATA_ESCALATED!GI64/(GI$18*1000)</f>
        <v>0</v>
      </c>
      <c r="GJ64" s="100">
        <f>MASTER_DATA_ESCALATED!GJ64/(GJ$18*1000)</f>
        <v>0</v>
      </c>
      <c r="GK64" s="100">
        <f>MASTER_DATA_ESCALATED!GK64/(GK$18*1000)</f>
        <v>0</v>
      </c>
      <c r="GL64" s="100">
        <f>MASTER_DATA_ESCALATED!GL64/(GL$18*1000)</f>
        <v>0</v>
      </c>
      <c r="GM64" s="100">
        <f>MASTER_DATA_ESCALATED!GM64/(GM$18*1000)</f>
        <v>0</v>
      </c>
      <c r="GN64" s="100">
        <f>MASTER_DATA_ESCALATED!GN64/(GN$18*1000)</f>
        <v>0</v>
      </c>
      <c r="GO64" s="100">
        <f>MASTER_DATA_ESCALATED!GO64/(GO$18*1000)</f>
        <v>0</v>
      </c>
      <c r="GP64" s="100">
        <f>MASTER_DATA_ESCALATED!GP64/(GP$18*1000)</f>
        <v>0</v>
      </c>
      <c r="GQ64" s="100">
        <f>MASTER_DATA_ESCALATED!GQ64/(GQ$18*1000)</f>
        <v>0</v>
      </c>
      <c r="GR64" s="100">
        <f>MASTER_DATA_ESCALATED!GR64/(GR$18*1000)</f>
        <v>0</v>
      </c>
      <c r="GS64" s="100">
        <f>MASTER_DATA_ESCALATED!GS64/(GS$18*1000)</f>
        <v>0</v>
      </c>
      <c r="GT64" s="100">
        <f>MASTER_DATA_ESCALATED!GT64/(GT$18*1000)</f>
        <v>0</v>
      </c>
      <c r="GU64" s="100">
        <f>MASTER_DATA_ESCALATED!GU64/(GU$18*1000)</f>
        <v>0</v>
      </c>
      <c r="GV64" s="100">
        <f>MASTER_DATA_ESCALATED!GV64/(GV$18*1000)</f>
        <v>0</v>
      </c>
      <c r="GW64" s="100" t="e">
        <f>MASTER_DATA_ESCALATED!#REF!/(GW$18*1000)</f>
        <v>#REF!</v>
      </c>
      <c r="GX64" s="100" t="e">
        <f>MASTER_DATA_ESCALATED!#REF!/(GX$18*1000)</f>
        <v>#REF!</v>
      </c>
      <c r="GY64" s="100" t="e">
        <f>MASTER_DATA_ESCALATED!#REF!/(GY$18*1000)</f>
        <v>#REF!</v>
      </c>
    </row>
    <row r="65" spans="2:207" s="27" customFormat="1" ht="14.25" hidden="1" outlineLevel="2" x14ac:dyDescent="0.25">
      <c r="B65" s="26">
        <f t="shared" si="1"/>
        <v>20</v>
      </c>
      <c r="C65" s="55">
        <f t="shared" si="0"/>
        <v>216.3</v>
      </c>
      <c r="D65" s="82"/>
      <c r="E65" s="55"/>
      <c r="F65" s="55"/>
      <c r="G65" s="83">
        <v>216.3</v>
      </c>
      <c r="H65" s="41" t="s">
        <v>65</v>
      </c>
      <c r="I65" s="100">
        <f>MASTER_DATA_ESCALATED!I65/(I$18*1000)</f>
        <v>0</v>
      </c>
      <c r="J65" s="100">
        <f>MASTER_DATA_ESCALATED!J65/(J$18*1000)</f>
        <v>0</v>
      </c>
      <c r="K65" s="100">
        <f>MASTER_DATA_ESCALATED!K65/(K$18*1000)</f>
        <v>0</v>
      </c>
      <c r="L65" s="100">
        <f>MASTER_DATA_ESCALATED!L65/(L$18*1000)</f>
        <v>0</v>
      </c>
      <c r="M65" s="100">
        <f>MASTER_DATA_ESCALATED!M65/(M$18*1000)</f>
        <v>0</v>
      </c>
      <c r="N65" s="100">
        <f>MASTER_DATA_ESCALATED!N65/(N$18*1000)</f>
        <v>0</v>
      </c>
      <c r="O65" s="100">
        <f>MASTER_DATA_ESCALATED!O65/(O$18*1000)</f>
        <v>0</v>
      </c>
      <c r="P65" s="100">
        <f>MASTER_DATA_ESCALATED!P65/(P$18*1000)</f>
        <v>0</v>
      </c>
      <c r="Q65" s="100">
        <f>MASTER_DATA_ESCALATED!Q65/(Q$18*1000)</f>
        <v>0</v>
      </c>
      <c r="R65" s="100">
        <f>MASTER_DATA_ESCALATED!R65/(R$18*1000)</f>
        <v>0</v>
      </c>
      <c r="S65" s="100">
        <f>MASTER_DATA_ESCALATED!S65/(S$18*1000)</f>
        <v>0</v>
      </c>
      <c r="T65" s="100">
        <f>MASTER_DATA_ESCALATED!T65/(T$18*1000)</f>
        <v>0</v>
      </c>
      <c r="U65" s="100">
        <f>MASTER_DATA_ESCALATED!U65/(U$18*1000)</f>
        <v>0</v>
      </c>
      <c r="V65" s="100">
        <f>MASTER_DATA_ESCALATED!V65/(V$18*1000)</f>
        <v>0</v>
      </c>
      <c r="W65" s="100">
        <f>MASTER_DATA_ESCALATED!W65/(W$18*1000)</f>
        <v>0</v>
      </c>
      <c r="X65" s="100">
        <f>MASTER_DATA_ESCALATED!X65/(X$18*1000)</f>
        <v>0</v>
      </c>
      <c r="Y65" s="100">
        <f>MASTER_DATA_ESCALATED!Y65/(Y$18*1000)</f>
        <v>0</v>
      </c>
      <c r="Z65" s="100">
        <f>MASTER_DATA_ESCALATED!Z65/(Z$18*1000)</f>
        <v>0</v>
      </c>
      <c r="AA65" s="100">
        <f>MASTER_DATA_ESCALATED!AA65/(AA$18*1000)</f>
        <v>0</v>
      </c>
      <c r="AB65" s="100">
        <f>MASTER_DATA_ESCALATED!AB65/(AB$18*1000)</f>
        <v>0</v>
      </c>
      <c r="AC65" s="100">
        <f>MASTER_DATA_ESCALATED!AC65/(AC$18*1000)</f>
        <v>0</v>
      </c>
      <c r="AD65" s="100">
        <f>MASTER_DATA_ESCALATED!AD65/(AD$18*1000)</f>
        <v>0</v>
      </c>
      <c r="AE65" s="100">
        <f>MASTER_DATA_ESCALATED!AE65/(AE$18*1000)</f>
        <v>0</v>
      </c>
      <c r="AF65" s="100">
        <f>MASTER_DATA_ESCALATED!AF65/(AF$18*1000)</f>
        <v>0</v>
      </c>
      <c r="AG65" s="100">
        <f>MASTER_DATA_ESCALATED!AG65/(AG$18*1000)</f>
        <v>0</v>
      </c>
      <c r="AH65" s="100">
        <f>MASTER_DATA_ESCALATED!AH65/(AH$18*1000)</f>
        <v>0</v>
      </c>
      <c r="AI65" s="100">
        <f>MASTER_DATA_ESCALATED!AI65/(AI$18*1000)</f>
        <v>0</v>
      </c>
      <c r="AJ65" s="100">
        <f>MASTER_DATA_ESCALATED!AJ65/(AJ$18*1000)</f>
        <v>0</v>
      </c>
      <c r="AK65" s="100">
        <f>MASTER_DATA_ESCALATED!AK65/(AK$18*1000)</f>
        <v>0</v>
      </c>
      <c r="AL65" s="100">
        <f>MASTER_DATA_ESCALATED!AL65/(AL$18*1000)</f>
        <v>0</v>
      </c>
      <c r="AM65" s="100">
        <f>MASTER_DATA_ESCALATED!AM65/(AM$18*1000)</f>
        <v>0</v>
      </c>
      <c r="AN65" s="100">
        <f>MASTER_DATA_ESCALATED!AN65/(AN$18*1000)</f>
        <v>0</v>
      </c>
      <c r="AO65" s="100">
        <f>MASTER_DATA_ESCALATED!AO65/(AO$18*1000)</f>
        <v>0</v>
      </c>
      <c r="AP65" s="100">
        <f>MASTER_DATA_ESCALATED!AP65/(AP$18*1000)</f>
        <v>0</v>
      </c>
      <c r="AQ65" s="100">
        <f>MASTER_DATA_ESCALATED!AQ65/(AQ$18*1000)</f>
        <v>0</v>
      </c>
      <c r="AR65" s="100">
        <f>MASTER_DATA_ESCALATED!AR65/(AR$18*1000)</f>
        <v>0</v>
      </c>
      <c r="AS65" s="100">
        <f>MASTER_DATA_ESCALATED!AS65/(AS$18*1000)</f>
        <v>0</v>
      </c>
      <c r="AT65" s="100">
        <f>MASTER_DATA_ESCALATED!AT65/(AT$18*1000)</f>
        <v>0</v>
      </c>
      <c r="AU65" s="100">
        <f>MASTER_DATA_ESCALATED!AU65/(AU$18*1000)</f>
        <v>0</v>
      </c>
      <c r="AV65" s="100">
        <f>MASTER_DATA_ESCALATED!AV65/(AV$18*1000)</f>
        <v>0</v>
      </c>
      <c r="AW65" s="100">
        <f>MASTER_DATA_ESCALATED!AW65/(AW$18*1000)</f>
        <v>0</v>
      </c>
      <c r="AX65" s="100">
        <f>MASTER_DATA_ESCALATED!AX65/(AX$18*1000)</f>
        <v>0</v>
      </c>
      <c r="AY65" s="100">
        <f>MASTER_DATA_ESCALATED!AY65/(AY$18*1000)</f>
        <v>0</v>
      </c>
      <c r="AZ65" s="100">
        <f>MASTER_DATA_ESCALATED!AZ65/(AZ$18*1000)</f>
        <v>0</v>
      </c>
      <c r="BA65" s="100">
        <f>MASTER_DATA_ESCALATED!BA65/(BA$18*1000)</f>
        <v>0</v>
      </c>
      <c r="BB65" s="100">
        <f>MASTER_DATA_ESCALATED!BB65/(BB$18*1000)</f>
        <v>0</v>
      </c>
      <c r="BC65" s="100">
        <f>MASTER_DATA_ESCALATED!BC65/(BC$18*1000)</f>
        <v>0</v>
      </c>
      <c r="BD65" s="100">
        <f>MASTER_DATA_ESCALATED!BD65/(BD$18*1000)</f>
        <v>0</v>
      </c>
      <c r="BE65" s="100">
        <f>MASTER_DATA_ESCALATED!BE65/(BE$18*1000)</f>
        <v>0</v>
      </c>
      <c r="BF65" s="100">
        <f>MASTER_DATA_ESCALATED!BF65/(BF$18*1000)</f>
        <v>0</v>
      </c>
      <c r="BG65" s="100">
        <f>MASTER_DATA_ESCALATED!BG65/(BG$18*1000)</f>
        <v>0</v>
      </c>
      <c r="BH65" s="100">
        <f>MASTER_DATA_ESCALATED!BH65/(BH$18*1000)</f>
        <v>0</v>
      </c>
      <c r="BI65" s="100">
        <f>MASTER_DATA_ESCALATED!BI65/(BI$18*1000)</f>
        <v>0</v>
      </c>
      <c r="BJ65" s="100">
        <f>MASTER_DATA_ESCALATED!BJ65/(BJ$18*1000)</f>
        <v>0</v>
      </c>
      <c r="BK65" s="100">
        <f>MASTER_DATA_ESCALATED!BK65/(BK$18*1000)</f>
        <v>0</v>
      </c>
      <c r="BL65" s="100">
        <f>MASTER_DATA_ESCALATED!BL65/(BL$18*1000)</f>
        <v>0</v>
      </c>
      <c r="BM65" s="100">
        <f>MASTER_DATA_ESCALATED!BM65/(BM$18*1000)</f>
        <v>0</v>
      </c>
      <c r="BN65" s="100">
        <f>MASTER_DATA_ESCALATED!BN65/(BN$18*1000)</f>
        <v>0</v>
      </c>
      <c r="BO65" s="100">
        <f>MASTER_DATA_ESCALATED!BO65/(BO$18*1000)</f>
        <v>0</v>
      </c>
      <c r="BP65" s="100">
        <f>MASTER_DATA_ESCALATED!BP65/(BP$18*1000)</f>
        <v>0</v>
      </c>
      <c r="BQ65" s="100">
        <f>MASTER_DATA_ESCALATED!BQ65/(BQ$18*1000)</f>
        <v>0</v>
      </c>
      <c r="BR65" s="100">
        <f>MASTER_DATA_ESCALATED!BR65/(BR$18*1000)</f>
        <v>0</v>
      </c>
      <c r="BS65" s="100">
        <f>MASTER_DATA_ESCALATED!BS65/(BS$18*1000)</f>
        <v>0</v>
      </c>
      <c r="BT65" s="100">
        <f>MASTER_DATA_ESCALATED!BT65/(BT$18*1000)</f>
        <v>0</v>
      </c>
      <c r="BU65" s="100">
        <f>MASTER_DATA_ESCALATED!BU65/(BU$18*1000)</f>
        <v>0</v>
      </c>
      <c r="BV65" s="100">
        <f>MASTER_DATA_ESCALATED!BV65/(BV$18*1000)</f>
        <v>0</v>
      </c>
      <c r="BW65" s="100">
        <f>MASTER_DATA_ESCALATED!BW65/(BW$18*1000)</f>
        <v>0</v>
      </c>
      <c r="BX65" s="100">
        <f>MASTER_DATA_ESCALATED!BX65/(BX$18*1000)</f>
        <v>0</v>
      </c>
      <c r="BY65" s="100">
        <f>MASTER_DATA_ESCALATED!BY65/(BY$18*1000)</f>
        <v>0</v>
      </c>
      <c r="BZ65" s="100">
        <f>MASTER_DATA_ESCALATED!BZ65/(BZ$18*1000)</f>
        <v>0</v>
      </c>
      <c r="CA65" s="100">
        <f>MASTER_DATA_ESCALATED!CA65/(CA$18*1000)</f>
        <v>0</v>
      </c>
      <c r="CB65" s="100">
        <f>MASTER_DATA_ESCALATED!CB65/(CB$18*1000)</f>
        <v>0</v>
      </c>
      <c r="CC65" s="100">
        <f>MASTER_DATA_ESCALATED!CC65/(CC$18*1000)</f>
        <v>0</v>
      </c>
      <c r="CD65" s="100">
        <f>MASTER_DATA_ESCALATED!CD65/(CD$18*1000)</f>
        <v>0</v>
      </c>
      <c r="CE65" s="100">
        <f>MASTER_DATA_ESCALATED!CE65/(CE$18*1000)</f>
        <v>0</v>
      </c>
      <c r="CF65" s="100">
        <f>MASTER_DATA_ESCALATED!CF65/(CF$18*1000)</f>
        <v>0</v>
      </c>
      <c r="CG65" s="100">
        <f>MASTER_DATA_ESCALATED!CG65/(CG$18*1000)</f>
        <v>0</v>
      </c>
      <c r="CH65" s="100">
        <f>MASTER_DATA_ESCALATED!CH65/(CH$18*1000)</f>
        <v>0</v>
      </c>
      <c r="CI65" s="100">
        <f>MASTER_DATA_ESCALATED!CI65/(CI$18*1000)</f>
        <v>0</v>
      </c>
      <c r="CJ65" s="100">
        <f>MASTER_DATA_ESCALATED!CJ65/(CJ$18*1000)</f>
        <v>0</v>
      </c>
      <c r="CK65" s="100">
        <f>MASTER_DATA_ESCALATED!CK65/(CK$18*1000)</f>
        <v>0</v>
      </c>
      <c r="CL65" s="100">
        <f>MASTER_DATA_ESCALATED!CL65/(CL$18*1000)</f>
        <v>0</v>
      </c>
      <c r="CM65" s="100">
        <f>MASTER_DATA_ESCALATED!CM65/(CM$18*1000)</f>
        <v>0</v>
      </c>
      <c r="CN65" s="100">
        <f>MASTER_DATA_ESCALATED!CN65/(CN$18*1000)</f>
        <v>0</v>
      </c>
      <c r="CO65" s="100">
        <f>MASTER_DATA_ESCALATED!CO65/(CO$18*1000)</f>
        <v>0</v>
      </c>
      <c r="CP65" s="100">
        <f>MASTER_DATA_ESCALATED!CP65/(CP$18*1000)</f>
        <v>0</v>
      </c>
      <c r="CQ65" s="100">
        <f>MASTER_DATA_ESCALATED!CQ65/(CQ$18*1000)</f>
        <v>0</v>
      </c>
      <c r="CR65" s="100">
        <f>MASTER_DATA_ESCALATED!CR65/(CR$18*1000)</f>
        <v>0</v>
      </c>
      <c r="CS65" s="100">
        <f>MASTER_DATA_ESCALATED!CS65/(CS$18*1000)</f>
        <v>0</v>
      </c>
      <c r="CT65" s="100">
        <f>MASTER_DATA_ESCALATED!CT65/(CT$18*1000)</f>
        <v>0</v>
      </c>
      <c r="CU65" s="100">
        <f>MASTER_DATA_ESCALATED!CU65/(CU$18*1000)</f>
        <v>0</v>
      </c>
      <c r="CV65" s="100">
        <f>MASTER_DATA_ESCALATED!CV65/(CV$18*1000)</f>
        <v>0</v>
      </c>
      <c r="CW65" s="100">
        <f>MASTER_DATA_ESCALATED!CW65/(CW$18*1000)</f>
        <v>0</v>
      </c>
      <c r="CX65" s="100">
        <f>MASTER_DATA_ESCALATED!CX65/(CX$18*1000)</f>
        <v>0</v>
      </c>
      <c r="CY65" s="100">
        <f>MASTER_DATA_ESCALATED!CY65/(CY$18*1000)</f>
        <v>0</v>
      </c>
      <c r="CZ65" s="100">
        <f>MASTER_DATA_ESCALATED!CZ65/(CZ$18*1000)</f>
        <v>0</v>
      </c>
      <c r="DA65" s="100" t="e">
        <f>MASTER_DATA_ESCALATED!DA65/(DA$18*1000)</f>
        <v>#DIV/0!</v>
      </c>
      <c r="DB65" s="100" t="e">
        <f>MASTER_DATA_ESCALATED!DB65/(DB$18*1000)</f>
        <v>#DIV/0!</v>
      </c>
      <c r="DC65" s="100" t="e">
        <f>MASTER_DATA_ESCALATED!DC65/(DC$18*1000)</f>
        <v>#DIV/0!</v>
      </c>
      <c r="DD65" s="100" t="e">
        <f>MASTER_DATA_ESCALATED!DD65/(DD$18*1000)</f>
        <v>#N/A</v>
      </c>
      <c r="DE65" s="100">
        <f>MASTER_DATA_ESCALATED!DE65/(DE$18*1000)</f>
        <v>0</v>
      </c>
      <c r="DF65" s="100">
        <f>MASTER_DATA_ESCALATED!DF65/(DF$18*1000)</f>
        <v>0</v>
      </c>
      <c r="DG65" s="100">
        <f>MASTER_DATA_ESCALATED!DG65/(DG$18*1000)</f>
        <v>0</v>
      </c>
      <c r="DH65" s="100">
        <f>MASTER_DATA_ESCALATED!DH65/(DH$18*1000)</f>
        <v>0</v>
      </c>
      <c r="DI65" s="100">
        <f>MASTER_DATA_ESCALATED!DI65/(DI$18*1000)</f>
        <v>0</v>
      </c>
      <c r="DJ65" s="100">
        <f>MASTER_DATA_ESCALATED!DJ65/(DJ$18*1000)</f>
        <v>0</v>
      </c>
      <c r="DK65" s="100">
        <f>MASTER_DATA_ESCALATED!DK65/(DK$18*1000)</f>
        <v>0</v>
      </c>
      <c r="DL65" s="100">
        <f>MASTER_DATA_ESCALATED!DL65/(DL$18*1000)</f>
        <v>0</v>
      </c>
      <c r="DM65" s="100">
        <f>MASTER_DATA_ESCALATED!DM65/(DM$18*1000)</f>
        <v>0</v>
      </c>
      <c r="DN65" s="100">
        <f>MASTER_DATA_ESCALATED!DN65/(DN$18*1000)</f>
        <v>0</v>
      </c>
      <c r="DO65" s="100">
        <f>MASTER_DATA_ESCALATED!DO65/(DO$18*1000)</f>
        <v>0</v>
      </c>
      <c r="DP65" s="100">
        <f>MASTER_DATA_ESCALATED!DP65/(DP$18*1000)</f>
        <v>0</v>
      </c>
      <c r="DQ65" s="100">
        <f>MASTER_DATA_ESCALATED!DQ65/(DQ$18*1000)</f>
        <v>0</v>
      </c>
      <c r="DR65" s="100">
        <f>MASTER_DATA_ESCALATED!DR65/(DR$18*1000)</f>
        <v>0</v>
      </c>
      <c r="DS65" s="100">
        <f>MASTER_DATA_ESCALATED!DS65/(DS$18*1000)</f>
        <v>0</v>
      </c>
      <c r="DT65" s="100">
        <f>MASTER_DATA_ESCALATED!DT65/(DT$18*1000)</f>
        <v>0</v>
      </c>
      <c r="DU65" s="100">
        <f>MASTER_DATA_ESCALATED!DU65/(DU$18*1000)</f>
        <v>0</v>
      </c>
      <c r="DV65" s="100">
        <f>MASTER_DATA_ESCALATED!DV65/(DV$18*1000)</f>
        <v>0</v>
      </c>
      <c r="DW65" s="100">
        <f>MASTER_DATA_ESCALATED!DW65/(DW$18*1000)</f>
        <v>0</v>
      </c>
      <c r="DX65" s="100">
        <f>MASTER_DATA_ESCALATED!DX65/(DX$18*1000)</f>
        <v>0</v>
      </c>
      <c r="DY65" s="100">
        <f>MASTER_DATA_ESCALATED!DY65/(DY$18*1000)</f>
        <v>0</v>
      </c>
      <c r="DZ65" s="100">
        <f>MASTER_DATA_ESCALATED!DZ65/(DZ$18*1000)</f>
        <v>0</v>
      </c>
      <c r="EA65" s="100">
        <f>MASTER_DATA_ESCALATED!EA65/(EA$18*1000)</f>
        <v>0</v>
      </c>
      <c r="EB65" s="100">
        <f>MASTER_DATA_ESCALATED!EB65/(EB$18*1000)</f>
        <v>0</v>
      </c>
      <c r="EC65" s="100" t="e">
        <f>MASTER_DATA_ESCALATED!EC65/(EC$18*1000)</f>
        <v>#DIV/0!</v>
      </c>
      <c r="ED65" s="100" t="e">
        <f>MASTER_DATA_ESCALATED!ED65/(ED$18*1000)</f>
        <v>#DIV/0!</v>
      </c>
      <c r="EE65" s="100" t="e">
        <f>MASTER_DATA_ESCALATED!EE65/(EE$18*1000)</f>
        <v>#DIV/0!</v>
      </c>
      <c r="EF65" s="100" t="e">
        <f>MASTER_DATA_ESCALATED!EF65/(EF$18*1000)</f>
        <v>#VALUE!</v>
      </c>
      <c r="EG65" s="100">
        <f>MASTER_DATA_ESCALATED!EG65/(EG$18*1000)</f>
        <v>0</v>
      </c>
      <c r="EH65" s="100">
        <f>MASTER_DATA_ESCALATED!EH65/(EH$18*1000)</f>
        <v>0</v>
      </c>
      <c r="EI65" s="100">
        <f>MASTER_DATA_ESCALATED!EI65/(EI$18*1000)</f>
        <v>0</v>
      </c>
      <c r="EJ65" s="100">
        <f>MASTER_DATA_ESCALATED!EJ65/(EJ$18*1000)</f>
        <v>0</v>
      </c>
      <c r="EK65" s="100">
        <f>MASTER_DATA_ESCALATED!EK65/(EK$18*1000)</f>
        <v>0</v>
      </c>
      <c r="EL65" s="100">
        <f>MASTER_DATA_ESCALATED!EL65/(EL$18*1000)</f>
        <v>0</v>
      </c>
      <c r="EM65" s="100">
        <f>MASTER_DATA_ESCALATED!EM65/(EM$18*1000)</f>
        <v>0</v>
      </c>
      <c r="EN65" s="100">
        <f>MASTER_DATA_ESCALATED!EN65/(EN$18*1000)</f>
        <v>0</v>
      </c>
      <c r="EO65" s="100">
        <f>MASTER_DATA_ESCALATED!EO65/(EO$18*1000)</f>
        <v>0</v>
      </c>
      <c r="EP65" s="100">
        <f>MASTER_DATA_ESCALATED!EP65/(EP$18*1000)</f>
        <v>0</v>
      </c>
      <c r="EQ65" s="100">
        <f>MASTER_DATA_ESCALATED!EQ65/(EQ$18*1000)</f>
        <v>0</v>
      </c>
      <c r="ER65" s="100">
        <f>MASTER_DATA_ESCALATED!ER65/(ER$18*1000)</f>
        <v>0</v>
      </c>
      <c r="ES65" s="100">
        <f>MASTER_DATA_ESCALATED!ES65/(ES$18*1000)</f>
        <v>0</v>
      </c>
      <c r="ET65" s="100">
        <f>MASTER_DATA_ESCALATED!ET65/(ET$18*1000)</f>
        <v>0</v>
      </c>
      <c r="EU65" s="100">
        <f>MASTER_DATA_ESCALATED!EU65/(EU$18*1000)</f>
        <v>0</v>
      </c>
      <c r="EV65" s="100">
        <f>MASTER_DATA_ESCALATED!EV65/(EV$18*1000)</f>
        <v>0</v>
      </c>
      <c r="EW65" s="100">
        <f>MASTER_DATA_ESCALATED!EW65/(EW$18*1000)</f>
        <v>0</v>
      </c>
      <c r="EX65" s="100">
        <f>MASTER_DATA_ESCALATED!EX65/(EX$18*1000)</f>
        <v>0</v>
      </c>
      <c r="EY65" s="100">
        <f>MASTER_DATA_ESCALATED!EY65/(EY$18*1000)</f>
        <v>0</v>
      </c>
      <c r="EZ65" s="100">
        <f>MASTER_DATA_ESCALATED!EZ65/(EZ$18*1000)</f>
        <v>0</v>
      </c>
      <c r="FA65" s="100">
        <f>MASTER_DATA_ESCALATED!FA65/(FA$18*1000)</f>
        <v>0</v>
      </c>
      <c r="FB65" s="100">
        <f>MASTER_DATA_ESCALATED!FB65/(FB$18*1000)</f>
        <v>0</v>
      </c>
      <c r="FC65" s="100">
        <f>MASTER_DATA_ESCALATED!FC65/(FC$18*1000)</f>
        <v>0</v>
      </c>
      <c r="FD65" s="100">
        <f>MASTER_DATA_ESCALATED!FD65/(FD$18*1000)</f>
        <v>0</v>
      </c>
      <c r="FE65" s="100">
        <f>MASTER_DATA_ESCALATED!FE65/(FE$18*1000)</f>
        <v>0</v>
      </c>
      <c r="FF65" s="100">
        <f>MASTER_DATA_ESCALATED!FF65/(FF$18*1000)</f>
        <v>0</v>
      </c>
      <c r="FG65" s="100">
        <f>MASTER_DATA_ESCALATED!FG65/(FG$18*1000)</f>
        <v>0</v>
      </c>
      <c r="FH65" s="100">
        <f>MASTER_DATA_ESCALATED!FH65/(FH$18*1000)</f>
        <v>0</v>
      </c>
      <c r="FI65" s="100">
        <f>MASTER_DATA_ESCALATED!FI65/(FI$18*1000)</f>
        <v>0</v>
      </c>
      <c r="FJ65" s="100">
        <f>MASTER_DATA_ESCALATED!FJ65/(FJ$18*1000)</f>
        <v>0</v>
      </c>
      <c r="FK65" s="100">
        <f>MASTER_DATA_ESCALATED!FK65/(FK$18*1000)</f>
        <v>0</v>
      </c>
      <c r="FL65" s="100">
        <f>MASTER_DATA_ESCALATED!FL65/(FL$18*1000)</f>
        <v>0</v>
      </c>
      <c r="FM65" s="100">
        <f>MASTER_DATA_ESCALATED!FM65/(FM$18*1000)</f>
        <v>0</v>
      </c>
      <c r="FN65" s="100">
        <f>MASTER_DATA_ESCALATED!FN65/(FN$18*1000)</f>
        <v>0</v>
      </c>
      <c r="FO65" s="100">
        <f>MASTER_DATA_ESCALATED!FO65/(FO$18*1000)</f>
        <v>0</v>
      </c>
      <c r="FP65" s="100">
        <f>MASTER_DATA_ESCALATED!FP65/(FP$18*1000)</f>
        <v>0</v>
      </c>
      <c r="FQ65" s="100">
        <f>MASTER_DATA_ESCALATED!FQ65/(FQ$18*1000)</f>
        <v>0</v>
      </c>
      <c r="FR65" s="100">
        <f>MASTER_DATA_ESCALATED!FR65/(FR$18*1000)</f>
        <v>0</v>
      </c>
      <c r="FS65" s="100">
        <f>MASTER_DATA_ESCALATED!FS65/(FS$18*1000)</f>
        <v>0</v>
      </c>
      <c r="FT65" s="100">
        <f>MASTER_DATA_ESCALATED!FT65/(FT$18*1000)</f>
        <v>0</v>
      </c>
      <c r="FU65" s="100">
        <f>MASTER_DATA_ESCALATED!FU65/(FU$18*1000)</f>
        <v>0</v>
      </c>
      <c r="FV65" s="100">
        <f>MASTER_DATA_ESCALATED!FV65/(FV$18*1000)</f>
        <v>0</v>
      </c>
      <c r="FW65" s="100">
        <f>MASTER_DATA_ESCALATED!FW65/(FW$18*1000)</f>
        <v>0</v>
      </c>
      <c r="FX65" s="100">
        <f>MASTER_DATA_ESCALATED!FX65/(FX$18*1000)</f>
        <v>0</v>
      </c>
      <c r="FY65" s="100">
        <f>MASTER_DATA_ESCALATED!FY65/(FY$18*1000)</f>
        <v>0</v>
      </c>
      <c r="FZ65" s="100">
        <f>MASTER_DATA_ESCALATED!FZ65/(FZ$18*1000)</f>
        <v>0</v>
      </c>
      <c r="GA65" s="100">
        <f>MASTER_DATA_ESCALATED!GA65/(GA$18*1000)</f>
        <v>0</v>
      </c>
      <c r="GB65" s="100">
        <f>MASTER_DATA_ESCALATED!GB65/(GB$18*1000)</f>
        <v>0</v>
      </c>
      <c r="GC65" s="100">
        <f>MASTER_DATA_ESCALATED!GC65/(GC$18*1000)</f>
        <v>0</v>
      </c>
      <c r="GD65" s="100">
        <f>MASTER_DATA_ESCALATED!GD65/(GD$18*1000)</f>
        <v>0</v>
      </c>
      <c r="GE65" s="100">
        <f>MASTER_DATA_ESCALATED!GE65/(GE$18*1000)</f>
        <v>0</v>
      </c>
      <c r="GF65" s="100">
        <f>MASTER_DATA_ESCALATED!GF65/(GF$18*1000)</f>
        <v>0</v>
      </c>
      <c r="GG65" s="100">
        <f>MASTER_DATA_ESCALATED!GG65/(GG$18*1000)</f>
        <v>0</v>
      </c>
      <c r="GH65" s="100">
        <f>MASTER_DATA_ESCALATED!GH65/(GH$18*1000)</f>
        <v>0</v>
      </c>
      <c r="GI65" s="100">
        <f>MASTER_DATA_ESCALATED!GI65/(GI$18*1000)</f>
        <v>0</v>
      </c>
      <c r="GJ65" s="100">
        <f>MASTER_DATA_ESCALATED!GJ65/(GJ$18*1000)</f>
        <v>0</v>
      </c>
      <c r="GK65" s="100">
        <f>MASTER_DATA_ESCALATED!GK65/(GK$18*1000)</f>
        <v>0</v>
      </c>
      <c r="GL65" s="100">
        <f>MASTER_DATA_ESCALATED!GL65/(GL$18*1000)</f>
        <v>0</v>
      </c>
      <c r="GM65" s="100">
        <f>MASTER_DATA_ESCALATED!GM65/(GM$18*1000)</f>
        <v>0</v>
      </c>
      <c r="GN65" s="100">
        <f>MASTER_DATA_ESCALATED!GN65/(GN$18*1000)</f>
        <v>0</v>
      </c>
      <c r="GO65" s="100">
        <f>MASTER_DATA_ESCALATED!GO65/(GO$18*1000)</f>
        <v>0</v>
      </c>
      <c r="GP65" s="100">
        <f>MASTER_DATA_ESCALATED!GP65/(GP$18*1000)</f>
        <v>0</v>
      </c>
      <c r="GQ65" s="100">
        <f>MASTER_DATA_ESCALATED!GQ65/(GQ$18*1000)</f>
        <v>0</v>
      </c>
      <c r="GR65" s="100">
        <f>MASTER_DATA_ESCALATED!GR65/(GR$18*1000)</f>
        <v>0</v>
      </c>
      <c r="GS65" s="100">
        <f>MASTER_DATA_ESCALATED!GS65/(GS$18*1000)</f>
        <v>0</v>
      </c>
      <c r="GT65" s="100">
        <f>MASTER_DATA_ESCALATED!GT65/(GT$18*1000)</f>
        <v>0</v>
      </c>
      <c r="GU65" s="100">
        <f>MASTER_DATA_ESCALATED!GU65/(GU$18*1000)</f>
        <v>0</v>
      </c>
      <c r="GV65" s="100">
        <f>MASTER_DATA_ESCALATED!GV65/(GV$18*1000)</f>
        <v>0</v>
      </c>
      <c r="GW65" s="100" t="e">
        <f>MASTER_DATA_ESCALATED!#REF!/(GW$18*1000)</f>
        <v>#REF!</v>
      </c>
      <c r="GX65" s="100" t="e">
        <f>MASTER_DATA_ESCALATED!#REF!/(GX$18*1000)</f>
        <v>#REF!</v>
      </c>
      <c r="GY65" s="100" t="e">
        <f>MASTER_DATA_ESCALATED!#REF!/(GY$18*1000)</f>
        <v>#REF!</v>
      </c>
    </row>
    <row r="66" spans="2:207" s="27" customFormat="1" ht="14.25" hidden="1" outlineLevel="2" x14ac:dyDescent="0.25">
      <c r="B66" s="26">
        <f t="shared" si="1"/>
        <v>20</v>
      </c>
      <c r="C66" s="55">
        <f t="shared" si="0"/>
        <v>216.4</v>
      </c>
      <c r="D66" s="82"/>
      <c r="E66" s="55"/>
      <c r="F66" s="55"/>
      <c r="G66" s="83">
        <v>216.4</v>
      </c>
      <c r="H66" s="41" t="s">
        <v>66</v>
      </c>
      <c r="I66" s="100">
        <f>MASTER_DATA_ESCALATED!I66/(I$18*1000)</f>
        <v>0</v>
      </c>
      <c r="J66" s="100">
        <f>MASTER_DATA_ESCALATED!J66/(J$18*1000)</f>
        <v>0</v>
      </c>
      <c r="K66" s="100">
        <f>MASTER_DATA_ESCALATED!K66/(K$18*1000)</f>
        <v>0</v>
      </c>
      <c r="L66" s="100">
        <f>MASTER_DATA_ESCALATED!L66/(L$18*1000)</f>
        <v>0</v>
      </c>
      <c r="M66" s="100">
        <f>MASTER_DATA_ESCALATED!M66/(M$18*1000)</f>
        <v>0</v>
      </c>
      <c r="N66" s="100">
        <f>MASTER_DATA_ESCALATED!N66/(N$18*1000)</f>
        <v>0</v>
      </c>
      <c r="O66" s="100">
        <f>MASTER_DATA_ESCALATED!O66/(O$18*1000)</f>
        <v>0</v>
      </c>
      <c r="P66" s="100">
        <f>MASTER_DATA_ESCALATED!P66/(P$18*1000)</f>
        <v>0</v>
      </c>
      <c r="Q66" s="100">
        <f>MASTER_DATA_ESCALATED!Q66/(Q$18*1000)</f>
        <v>0</v>
      </c>
      <c r="R66" s="100">
        <f>MASTER_DATA_ESCALATED!R66/(R$18*1000)</f>
        <v>0</v>
      </c>
      <c r="S66" s="100">
        <f>MASTER_DATA_ESCALATED!S66/(S$18*1000)</f>
        <v>0</v>
      </c>
      <c r="T66" s="100">
        <f>MASTER_DATA_ESCALATED!T66/(T$18*1000)</f>
        <v>0</v>
      </c>
      <c r="U66" s="100">
        <f>MASTER_DATA_ESCALATED!U66/(U$18*1000)</f>
        <v>0</v>
      </c>
      <c r="V66" s="100">
        <f>MASTER_DATA_ESCALATED!V66/(V$18*1000)</f>
        <v>0</v>
      </c>
      <c r="W66" s="100">
        <f>MASTER_DATA_ESCALATED!W66/(W$18*1000)</f>
        <v>0</v>
      </c>
      <c r="X66" s="100">
        <f>MASTER_DATA_ESCALATED!X66/(X$18*1000)</f>
        <v>0</v>
      </c>
      <c r="Y66" s="100">
        <f>MASTER_DATA_ESCALATED!Y66/(Y$18*1000)</f>
        <v>0</v>
      </c>
      <c r="Z66" s="100">
        <f>MASTER_DATA_ESCALATED!Z66/(Z$18*1000)</f>
        <v>0</v>
      </c>
      <c r="AA66" s="100">
        <f>MASTER_DATA_ESCALATED!AA66/(AA$18*1000)</f>
        <v>0</v>
      </c>
      <c r="AB66" s="100">
        <f>MASTER_DATA_ESCALATED!AB66/(AB$18*1000)</f>
        <v>0</v>
      </c>
      <c r="AC66" s="100">
        <f>MASTER_DATA_ESCALATED!AC66/(AC$18*1000)</f>
        <v>0</v>
      </c>
      <c r="AD66" s="100">
        <f>MASTER_DATA_ESCALATED!AD66/(AD$18*1000)</f>
        <v>0</v>
      </c>
      <c r="AE66" s="100">
        <f>MASTER_DATA_ESCALATED!AE66/(AE$18*1000)</f>
        <v>0</v>
      </c>
      <c r="AF66" s="100">
        <f>MASTER_DATA_ESCALATED!AF66/(AF$18*1000)</f>
        <v>0</v>
      </c>
      <c r="AG66" s="100">
        <f>MASTER_DATA_ESCALATED!AG66/(AG$18*1000)</f>
        <v>0</v>
      </c>
      <c r="AH66" s="100">
        <f>MASTER_DATA_ESCALATED!AH66/(AH$18*1000)</f>
        <v>0</v>
      </c>
      <c r="AI66" s="100">
        <f>MASTER_DATA_ESCALATED!AI66/(AI$18*1000)</f>
        <v>0</v>
      </c>
      <c r="AJ66" s="100">
        <f>MASTER_DATA_ESCALATED!AJ66/(AJ$18*1000)</f>
        <v>0</v>
      </c>
      <c r="AK66" s="100">
        <f>MASTER_DATA_ESCALATED!AK66/(AK$18*1000)</f>
        <v>0</v>
      </c>
      <c r="AL66" s="100">
        <f>MASTER_DATA_ESCALATED!AL66/(AL$18*1000)</f>
        <v>0</v>
      </c>
      <c r="AM66" s="100">
        <f>MASTER_DATA_ESCALATED!AM66/(AM$18*1000)</f>
        <v>0</v>
      </c>
      <c r="AN66" s="100">
        <f>MASTER_DATA_ESCALATED!AN66/(AN$18*1000)</f>
        <v>0</v>
      </c>
      <c r="AO66" s="100">
        <f>MASTER_DATA_ESCALATED!AO66/(AO$18*1000)</f>
        <v>0</v>
      </c>
      <c r="AP66" s="100">
        <f>MASTER_DATA_ESCALATED!AP66/(AP$18*1000)</f>
        <v>0</v>
      </c>
      <c r="AQ66" s="100">
        <f>MASTER_DATA_ESCALATED!AQ66/(AQ$18*1000)</f>
        <v>0</v>
      </c>
      <c r="AR66" s="100">
        <f>MASTER_DATA_ESCALATED!AR66/(AR$18*1000)</f>
        <v>0</v>
      </c>
      <c r="AS66" s="100">
        <f>MASTER_DATA_ESCALATED!AS66/(AS$18*1000)</f>
        <v>0</v>
      </c>
      <c r="AT66" s="100">
        <f>MASTER_DATA_ESCALATED!AT66/(AT$18*1000)</f>
        <v>0</v>
      </c>
      <c r="AU66" s="100">
        <f>MASTER_DATA_ESCALATED!AU66/(AU$18*1000)</f>
        <v>0</v>
      </c>
      <c r="AV66" s="100">
        <f>MASTER_DATA_ESCALATED!AV66/(AV$18*1000)</f>
        <v>0</v>
      </c>
      <c r="AW66" s="100">
        <f>MASTER_DATA_ESCALATED!AW66/(AW$18*1000)</f>
        <v>0</v>
      </c>
      <c r="AX66" s="100">
        <f>MASTER_DATA_ESCALATED!AX66/(AX$18*1000)</f>
        <v>0</v>
      </c>
      <c r="AY66" s="100">
        <f>MASTER_DATA_ESCALATED!AY66/(AY$18*1000)</f>
        <v>0</v>
      </c>
      <c r="AZ66" s="100">
        <f>MASTER_DATA_ESCALATED!AZ66/(AZ$18*1000)</f>
        <v>0</v>
      </c>
      <c r="BA66" s="100">
        <f>MASTER_DATA_ESCALATED!BA66/(BA$18*1000)</f>
        <v>0</v>
      </c>
      <c r="BB66" s="100">
        <f>MASTER_DATA_ESCALATED!BB66/(BB$18*1000)</f>
        <v>0</v>
      </c>
      <c r="BC66" s="100">
        <f>MASTER_DATA_ESCALATED!BC66/(BC$18*1000)</f>
        <v>0</v>
      </c>
      <c r="BD66" s="100">
        <f>MASTER_DATA_ESCALATED!BD66/(BD$18*1000)</f>
        <v>0</v>
      </c>
      <c r="BE66" s="100">
        <f>MASTER_DATA_ESCALATED!BE66/(BE$18*1000)</f>
        <v>0</v>
      </c>
      <c r="BF66" s="100">
        <f>MASTER_DATA_ESCALATED!BF66/(BF$18*1000)</f>
        <v>0</v>
      </c>
      <c r="BG66" s="100">
        <f>MASTER_DATA_ESCALATED!BG66/(BG$18*1000)</f>
        <v>0</v>
      </c>
      <c r="BH66" s="100">
        <f>MASTER_DATA_ESCALATED!BH66/(BH$18*1000)</f>
        <v>0</v>
      </c>
      <c r="BI66" s="100">
        <f>MASTER_DATA_ESCALATED!BI66/(BI$18*1000)</f>
        <v>0</v>
      </c>
      <c r="BJ66" s="100">
        <f>MASTER_DATA_ESCALATED!BJ66/(BJ$18*1000)</f>
        <v>0</v>
      </c>
      <c r="BK66" s="100">
        <f>MASTER_DATA_ESCALATED!BK66/(BK$18*1000)</f>
        <v>0</v>
      </c>
      <c r="BL66" s="100">
        <f>MASTER_DATA_ESCALATED!BL66/(BL$18*1000)</f>
        <v>0</v>
      </c>
      <c r="BM66" s="100">
        <f>MASTER_DATA_ESCALATED!BM66/(BM$18*1000)</f>
        <v>0</v>
      </c>
      <c r="BN66" s="100">
        <f>MASTER_DATA_ESCALATED!BN66/(BN$18*1000)</f>
        <v>0</v>
      </c>
      <c r="BO66" s="100">
        <f>MASTER_DATA_ESCALATED!BO66/(BO$18*1000)</f>
        <v>0</v>
      </c>
      <c r="BP66" s="100">
        <f>MASTER_DATA_ESCALATED!BP66/(BP$18*1000)</f>
        <v>2.8054781346827724</v>
      </c>
      <c r="BQ66" s="100">
        <f>MASTER_DATA_ESCALATED!BQ66/(BQ$18*1000)</f>
        <v>0</v>
      </c>
      <c r="BR66" s="100">
        <f>MASTER_DATA_ESCALATED!BR66/(BR$18*1000)</f>
        <v>0</v>
      </c>
      <c r="BS66" s="100">
        <f>MASTER_DATA_ESCALATED!BS66/(BS$18*1000)</f>
        <v>0</v>
      </c>
      <c r="BT66" s="100">
        <f>MASTER_DATA_ESCALATED!BT66/(BT$18*1000)</f>
        <v>2.2021085618042666</v>
      </c>
      <c r="BU66" s="100">
        <f>MASTER_DATA_ESCALATED!BU66/(BU$18*1000)</f>
        <v>0</v>
      </c>
      <c r="BV66" s="100">
        <f>MASTER_DATA_ESCALATED!BV66/(BV$18*1000)</f>
        <v>0</v>
      </c>
      <c r="BW66" s="100">
        <f>MASTER_DATA_ESCALATED!BW66/(BW$18*1000)</f>
        <v>0</v>
      </c>
      <c r="BX66" s="100">
        <f>MASTER_DATA_ESCALATED!BX66/(BX$18*1000)</f>
        <v>4.1423811083746829</v>
      </c>
      <c r="BY66" s="100">
        <f>MASTER_DATA_ESCALATED!BY66/(BY$18*1000)</f>
        <v>0</v>
      </c>
      <c r="BZ66" s="100">
        <f>MASTER_DATA_ESCALATED!BZ66/(BZ$18*1000)</f>
        <v>0</v>
      </c>
      <c r="CA66" s="100">
        <f>MASTER_DATA_ESCALATED!CA66/(CA$18*1000)</f>
        <v>0</v>
      </c>
      <c r="CB66" s="100">
        <f>MASTER_DATA_ESCALATED!CB66/(CB$18*1000)</f>
        <v>2.1255049917971496</v>
      </c>
      <c r="CC66" s="100">
        <f>MASTER_DATA_ESCALATED!CC66/(CC$18*1000)</f>
        <v>0</v>
      </c>
      <c r="CD66" s="100">
        <f>MASTER_DATA_ESCALATED!CD66/(CD$18*1000)</f>
        <v>0</v>
      </c>
      <c r="CE66" s="100">
        <f>MASTER_DATA_ESCALATED!CE66/(CE$18*1000)</f>
        <v>0</v>
      </c>
      <c r="CF66" s="100">
        <f>MASTER_DATA_ESCALATED!CF66/(CF$18*1000)</f>
        <v>0</v>
      </c>
      <c r="CG66" s="100">
        <f>MASTER_DATA_ESCALATED!CG66/(CG$18*1000)</f>
        <v>0</v>
      </c>
      <c r="CH66" s="100">
        <f>MASTER_DATA_ESCALATED!CH66/(CH$18*1000)</f>
        <v>0</v>
      </c>
      <c r="CI66" s="100">
        <f>MASTER_DATA_ESCALATED!CI66/(CI$18*1000)</f>
        <v>0</v>
      </c>
      <c r="CJ66" s="100">
        <f>MASTER_DATA_ESCALATED!CJ66/(CJ$18*1000)</f>
        <v>0</v>
      </c>
      <c r="CK66" s="100">
        <f>MASTER_DATA_ESCALATED!CK66/(CK$18*1000)</f>
        <v>0</v>
      </c>
      <c r="CL66" s="100">
        <f>MASTER_DATA_ESCALATED!CL66/(CL$18*1000)</f>
        <v>0</v>
      </c>
      <c r="CM66" s="100">
        <f>MASTER_DATA_ESCALATED!CM66/(CM$18*1000)</f>
        <v>0</v>
      </c>
      <c r="CN66" s="100">
        <f>MASTER_DATA_ESCALATED!CN66/(CN$18*1000)</f>
        <v>0</v>
      </c>
      <c r="CO66" s="100">
        <f>MASTER_DATA_ESCALATED!CO66/(CO$18*1000)</f>
        <v>0</v>
      </c>
      <c r="CP66" s="100">
        <f>MASTER_DATA_ESCALATED!CP66/(CP$18*1000)</f>
        <v>0</v>
      </c>
      <c r="CQ66" s="100">
        <f>MASTER_DATA_ESCALATED!CQ66/(CQ$18*1000)</f>
        <v>0</v>
      </c>
      <c r="CR66" s="100">
        <f>MASTER_DATA_ESCALATED!CR66/(CR$18*1000)</f>
        <v>0</v>
      </c>
      <c r="CS66" s="100">
        <f>MASTER_DATA_ESCALATED!CS66/(CS$18*1000)</f>
        <v>0</v>
      </c>
      <c r="CT66" s="100">
        <f>MASTER_DATA_ESCALATED!CT66/(CT$18*1000)</f>
        <v>0</v>
      </c>
      <c r="CU66" s="100">
        <f>MASTER_DATA_ESCALATED!CU66/(CU$18*1000)</f>
        <v>0</v>
      </c>
      <c r="CV66" s="100">
        <f>MASTER_DATA_ESCALATED!CV66/(CV$18*1000)</f>
        <v>5.1943725151325726</v>
      </c>
      <c r="CW66" s="100">
        <f>MASTER_DATA_ESCALATED!CW66/(CW$18*1000)</f>
        <v>0</v>
      </c>
      <c r="CX66" s="100">
        <f>MASTER_DATA_ESCALATED!CX66/(CX$18*1000)</f>
        <v>0</v>
      </c>
      <c r="CY66" s="100">
        <f>MASTER_DATA_ESCALATED!CY66/(CY$18*1000)</f>
        <v>0</v>
      </c>
      <c r="CZ66" s="100">
        <f>MASTER_DATA_ESCALATED!CZ66/(CZ$18*1000)</f>
        <v>3.4289620204375542</v>
      </c>
      <c r="DA66" s="100" t="e">
        <f>MASTER_DATA_ESCALATED!DA66/(DA$18*1000)</f>
        <v>#DIV/0!</v>
      </c>
      <c r="DB66" s="100" t="e">
        <f>MASTER_DATA_ESCALATED!DB66/(DB$18*1000)</f>
        <v>#DIV/0!</v>
      </c>
      <c r="DC66" s="100" t="e">
        <f>MASTER_DATA_ESCALATED!DC66/(DC$18*1000)</f>
        <v>#DIV/0!</v>
      </c>
      <c r="DD66" s="100" t="e">
        <f>MASTER_DATA_ESCALATED!DD66/(DD$18*1000)</f>
        <v>#N/A</v>
      </c>
      <c r="DE66" s="100">
        <f>MASTER_DATA_ESCALATED!DE66/(DE$18*1000)</f>
        <v>0</v>
      </c>
      <c r="DF66" s="100">
        <f>MASTER_DATA_ESCALATED!DF66/(DF$18*1000)</f>
        <v>0</v>
      </c>
      <c r="DG66" s="100">
        <f>MASTER_DATA_ESCALATED!DG66/(DG$18*1000)</f>
        <v>0</v>
      </c>
      <c r="DH66" s="100">
        <f>MASTER_DATA_ESCALATED!DH66/(DH$18*1000)</f>
        <v>0</v>
      </c>
      <c r="DI66" s="100">
        <f>MASTER_DATA_ESCALATED!DI66/(DI$18*1000)</f>
        <v>0</v>
      </c>
      <c r="DJ66" s="100">
        <f>MASTER_DATA_ESCALATED!DJ66/(DJ$18*1000)</f>
        <v>0</v>
      </c>
      <c r="DK66" s="100">
        <f>MASTER_DATA_ESCALATED!DK66/(DK$18*1000)</f>
        <v>0</v>
      </c>
      <c r="DL66" s="100">
        <f>MASTER_DATA_ESCALATED!DL66/(DL$18*1000)</f>
        <v>0</v>
      </c>
      <c r="DM66" s="100">
        <f>MASTER_DATA_ESCALATED!DM66/(DM$18*1000)</f>
        <v>0</v>
      </c>
      <c r="DN66" s="100">
        <f>MASTER_DATA_ESCALATED!DN66/(DN$18*1000)</f>
        <v>0</v>
      </c>
      <c r="DO66" s="100">
        <f>MASTER_DATA_ESCALATED!DO66/(DO$18*1000)</f>
        <v>0</v>
      </c>
      <c r="DP66" s="100">
        <f>MASTER_DATA_ESCALATED!DP66/(DP$18*1000)</f>
        <v>0</v>
      </c>
      <c r="DQ66" s="100">
        <f>MASTER_DATA_ESCALATED!DQ66/(DQ$18*1000)</f>
        <v>0</v>
      </c>
      <c r="DR66" s="100">
        <f>MASTER_DATA_ESCALATED!DR66/(DR$18*1000)</f>
        <v>0</v>
      </c>
      <c r="DS66" s="100">
        <f>MASTER_DATA_ESCALATED!DS66/(DS$18*1000)</f>
        <v>0</v>
      </c>
      <c r="DT66" s="100">
        <f>MASTER_DATA_ESCALATED!DT66/(DT$18*1000)</f>
        <v>0</v>
      </c>
      <c r="DU66" s="100">
        <f>MASTER_DATA_ESCALATED!DU66/(DU$18*1000)</f>
        <v>0</v>
      </c>
      <c r="DV66" s="100">
        <f>MASTER_DATA_ESCALATED!DV66/(DV$18*1000)</f>
        <v>0</v>
      </c>
      <c r="DW66" s="100">
        <f>MASTER_DATA_ESCALATED!DW66/(DW$18*1000)</f>
        <v>0</v>
      </c>
      <c r="DX66" s="100">
        <f>MASTER_DATA_ESCALATED!DX66/(DX$18*1000)</f>
        <v>0</v>
      </c>
      <c r="DY66" s="100">
        <f>MASTER_DATA_ESCALATED!DY66/(DY$18*1000)</f>
        <v>0</v>
      </c>
      <c r="DZ66" s="100">
        <f>MASTER_DATA_ESCALATED!DZ66/(DZ$18*1000)</f>
        <v>0</v>
      </c>
      <c r="EA66" s="100">
        <f>MASTER_DATA_ESCALATED!EA66/(EA$18*1000)</f>
        <v>0</v>
      </c>
      <c r="EB66" s="100">
        <f>MASTER_DATA_ESCALATED!EB66/(EB$18*1000)</f>
        <v>0</v>
      </c>
      <c r="EC66" s="100" t="e">
        <f>MASTER_DATA_ESCALATED!EC66/(EC$18*1000)</f>
        <v>#DIV/0!</v>
      </c>
      <c r="ED66" s="100" t="e">
        <f>MASTER_DATA_ESCALATED!ED66/(ED$18*1000)</f>
        <v>#DIV/0!</v>
      </c>
      <c r="EE66" s="100" t="e">
        <f>MASTER_DATA_ESCALATED!EE66/(EE$18*1000)</f>
        <v>#DIV/0!</v>
      </c>
      <c r="EF66" s="100" t="e">
        <f>MASTER_DATA_ESCALATED!EF66/(EF$18*1000)</f>
        <v>#VALUE!</v>
      </c>
      <c r="EG66" s="100">
        <f>MASTER_DATA_ESCALATED!EG66/(EG$18*1000)</f>
        <v>0</v>
      </c>
      <c r="EH66" s="100">
        <f>MASTER_DATA_ESCALATED!EH66/(EH$18*1000)</f>
        <v>0</v>
      </c>
      <c r="EI66" s="100">
        <f>MASTER_DATA_ESCALATED!EI66/(EI$18*1000)</f>
        <v>0</v>
      </c>
      <c r="EJ66" s="100">
        <f>MASTER_DATA_ESCALATED!EJ66/(EJ$18*1000)</f>
        <v>0</v>
      </c>
      <c r="EK66" s="100">
        <f>MASTER_DATA_ESCALATED!EK66/(EK$18*1000)</f>
        <v>0</v>
      </c>
      <c r="EL66" s="100">
        <f>MASTER_DATA_ESCALATED!EL66/(EL$18*1000)</f>
        <v>0</v>
      </c>
      <c r="EM66" s="100">
        <f>MASTER_DATA_ESCALATED!EM66/(EM$18*1000)</f>
        <v>0</v>
      </c>
      <c r="EN66" s="100">
        <f>MASTER_DATA_ESCALATED!EN66/(EN$18*1000)</f>
        <v>0</v>
      </c>
      <c r="EO66" s="100">
        <f>MASTER_DATA_ESCALATED!EO66/(EO$18*1000)</f>
        <v>0</v>
      </c>
      <c r="EP66" s="100">
        <f>MASTER_DATA_ESCALATED!EP66/(EP$18*1000)</f>
        <v>0</v>
      </c>
      <c r="EQ66" s="100">
        <f>MASTER_DATA_ESCALATED!EQ66/(EQ$18*1000)</f>
        <v>0</v>
      </c>
      <c r="ER66" s="100">
        <f>MASTER_DATA_ESCALATED!ER66/(ER$18*1000)</f>
        <v>1.9038324545744216</v>
      </c>
      <c r="ES66" s="100">
        <f>MASTER_DATA_ESCALATED!ES66/(ES$18*1000)</f>
        <v>0</v>
      </c>
      <c r="ET66" s="100">
        <f>MASTER_DATA_ESCALATED!ET66/(ET$18*1000)</f>
        <v>0</v>
      </c>
      <c r="EU66" s="100">
        <f>MASTER_DATA_ESCALATED!EU66/(EU$18*1000)</f>
        <v>0</v>
      </c>
      <c r="EV66" s="100">
        <f>MASTER_DATA_ESCALATED!EV66/(EV$18*1000)</f>
        <v>1.9038324545744216</v>
      </c>
      <c r="EW66" s="100">
        <f>MASTER_DATA_ESCALATED!EW66/(EW$18*1000)</f>
        <v>0</v>
      </c>
      <c r="EX66" s="100">
        <f>MASTER_DATA_ESCALATED!EX66/(EX$18*1000)</f>
        <v>0</v>
      </c>
      <c r="EY66" s="100">
        <f>MASTER_DATA_ESCALATED!EY66/(EY$18*1000)</f>
        <v>0</v>
      </c>
      <c r="EZ66" s="100">
        <f>MASTER_DATA_ESCALATED!EZ66/(EZ$18*1000)</f>
        <v>10.734566575908962</v>
      </c>
      <c r="FA66" s="100">
        <f>MASTER_DATA_ESCALATED!FA66/(FA$18*1000)</f>
        <v>0</v>
      </c>
      <c r="FB66" s="100">
        <f>MASTER_DATA_ESCALATED!FB66/(FB$18*1000)</f>
        <v>0</v>
      </c>
      <c r="FC66" s="100">
        <f>MASTER_DATA_ESCALATED!FC66/(FC$18*1000)</f>
        <v>0</v>
      </c>
      <c r="FD66" s="100">
        <f>MASTER_DATA_ESCALATED!FD66/(FD$18*1000)</f>
        <v>10.470117440609251</v>
      </c>
      <c r="FE66" s="100">
        <f>MASTER_DATA_ESCALATED!FE66/(FE$18*1000)</f>
        <v>0</v>
      </c>
      <c r="FF66" s="100">
        <f>MASTER_DATA_ESCALATED!FF66/(FF$18*1000)</f>
        <v>0</v>
      </c>
      <c r="FG66" s="100">
        <f>MASTER_DATA_ESCALATED!FG66/(FG$18*1000)</f>
        <v>0</v>
      </c>
      <c r="FH66" s="100">
        <f>MASTER_DATA_ESCALATED!FH66/(FH$18*1000)</f>
        <v>10.230783586315658</v>
      </c>
      <c r="FI66" s="100">
        <f>MASTER_DATA_ESCALATED!FI66/(FI$18*1000)</f>
        <v>0</v>
      </c>
      <c r="FJ66" s="100">
        <f>MASTER_DATA_ESCALATED!FJ66/(FJ$18*1000)</f>
        <v>0</v>
      </c>
      <c r="FK66" s="100">
        <f>MASTER_DATA_ESCALATED!FK66/(FK$18*1000)</f>
        <v>0</v>
      </c>
      <c r="FL66" s="100">
        <f>MASTER_DATA_ESCALATED!FL66/(FL$18*1000)</f>
        <v>16.268792614080581</v>
      </c>
      <c r="FM66" s="100">
        <f>MASTER_DATA_ESCALATED!FM66/(FM$18*1000)</f>
        <v>0</v>
      </c>
      <c r="FN66" s="100">
        <f>MASTER_DATA_ESCALATED!FN66/(FN$18*1000)</f>
        <v>0</v>
      </c>
      <c r="FO66" s="100">
        <f>MASTER_DATA_ESCALATED!FO66/(FO$18*1000)</f>
        <v>0</v>
      </c>
      <c r="FP66" s="100">
        <f>MASTER_DATA_ESCALATED!FP66/(FP$18*1000)</f>
        <v>16.870430747326878</v>
      </c>
      <c r="FQ66" s="100">
        <f>MASTER_DATA_ESCALATED!FQ66/(FQ$18*1000)</f>
        <v>0</v>
      </c>
      <c r="FR66" s="100">
        <f>MASTER_DATA_ESCALATED!FR66/(FR$18*1000)</f>
        <v>0</v>
      </c>
      <c r="FS66" s="100">
        <f>MASTER_DATA_ESCALATED!FS66/(FS$18*1000)</f>
        <v>0</v>
      </c>
      <c r="FT66" s="100">
        <f>MASTER_DATA_ESCALATED!FT66/(FT$18*1000)</f>
        <v>16.729637422366199</v>
      </c>
      <c r="FU66" s="100">
        <f>MASTER_DATA_ESCALATED!FU66/(FU$18*1000)</f>
        <v>0</v>
      </c>
      <c r="FV66" s="100">
        <f>MASTER_DATA_ESCALATED!FV66/(FV$18*1000)</f>
        <v>0</v>
      </c>
      <c r="FW66" s="100">
        <f>MASTER_DATA_ESCALATED!FW66/(FW$18*1000)</f>
        <v>0</v>
      </c>
      <c r="FX66" s="100">
        <f>MASTER_DATA_ESCALATED!FX66/(FX$18*1000)</f>
        <v>16.481954942819211</v>
      </c>
      <c r="FY66" s="100">
        <f>MASTER_DATA_ESCALATED!FY66/(FY$18*1000)</f>
        <v>0</v>
      </c>
      <c r="FZ66" s="100">
        <f>MASTER_DATA_ESCALATED!FZ66/(FZ$18*1000)</f>
        <v>0</v>
      </c>
      <c r="GA66" s="100">
        <f>MASTER_DATA_ESCALATED!GA66/(GA$18*1000)</f>
        <v>0</v>
      </c>
      <c r="GB66" s="100">
        <f>MASTER_DATA_ESCALATED!GB66/(GB$18*1000)</f>
        <v>14.505221473818272</v>
      </c>
      <c r="GC66" s="100">
        <f>MASTER_DATA_ESCALATED!GC66/(GC$18*1000)</f>
        <v>0</v>
      </c>
      <c r="GD66" s="100">
        <f>MASTER_DATA_ESCALATED!GD66/(GD$18*1000)</f>
        <v>0</v>
      </c>
      <c r="GE66" s="100">
        <f>MASTER_DATA_ESCALATED!GE66/(GE$18*1000)</f>
        <v>0</v>
      </c>
      <c r="GF66" s="100">
        <f>MASTER_DATA_ESCALATED!GF66/(GF$18*1000)</f>
        <v>14.384167163399226</v>
      </c>
      <c r="GG66" s="100">
        <f>MASTER_DATA_ESCALATED!GG66/(GG$18*1000)</f>
        <v>0</v>
      </c>
      <c r="GH66" s="100">
        <f>MASTER_DATA_ESCALATED!GH66/(GH$18*1000)</f>
        <v>0</v>
      </c>
      <c r="GI66" s="100">
        <f>MASTER_DATA_ESCALATED!GI66/(GI$18*1000)</f>
        <v>0</v>
      </c>
      <c r="GJ66" s="100">
        <f>MASTER_DATA_ESCALATED!GJ66/(GJ$18*1000)</f>
        <v>14.19712235778124</v>
      </c>
      <c r="GK66" s="100">
        <f>MASTER_DATA_ESCALATED!GK66/(GK$18*1000)</f>
        <v>0</v>
      </c>
      <c r="GL66" s="100">
        <f>MASTER_DATA_ESCALATED!GL66/(GL$18*1000)</f>
        <v>0</v>
      </c>
      <c r="GM66" s="100">
        <f>MASTER_DATA_ESCALATED!GM66/(GM$18*1000)</f>
        <v>0</v>
      </c>
      <c r="GN66" s="100">
        <f>MASTER_DATA_ESCALATED!GN66/(GN$18*1000)</f>
        <v>13.415189373941763</v>
      </c>
      <c r="GO66" s="100">
        <f>MASTER_DATA_ESCALATED!GO66/(GO$18*1000)</f>
        <v>0</v>
      </c>
      <c r="GP66" s="100">
        <f>MASTER_DATA_ESCALATED!GP66/(GP$18*1000)</f>
        <v>0</v>
      </c>
      <c r="GQ66" s="100">
        <f>MASTER_DATA_ESCALATED!GQ66/(GQ$18*1000)</f>
        <v>0</v>
      </c>
      <c r="GR66" s="100">
        <f>MASTER_DATA_ESCALATED!GR66/(GR$18*1000)</f>
        <v>13.295241453945264</v>
      </c>
      <c r="GS66" s="100">
        <f>MASTER_DATA_ESCALATED!GS66/(GS$18*1000)</f>
        <v>0</v>
      </c>
      <c r="GT66" s="100">
        <f>MASTER_DATA_ESCALATED!GT66/(GT$18*1000)</f>
        <v>0</v>
      </c>
      <c r="GU66" s="100">
        <f>MASTER_DATA_ESCALATED!GU66/(GU$18*1000)</f>
        <v>0</v>
      </c>
      <c r="GV66" s="100">
        <f>MASTER_DATA_ESCALATED!GV66/(GV$18*1000)</f>
        <v>13.125240885857643</v>
      </c>
      <c r="GW66" s="100" t="e">
        <f>MASTER_DATA_ESCALATED!#REF!/(GW$18*1000)</f>
        <v>#REF!</v>
      </c>
      <c r="GX66" s="100" t="e">
        <f>MASTER_DATA_ESCALATED!#REF!/(GX$18*1000)</f>
        <v>#REF!</v>
      </c>
      <c r="GY66" s="100" t="e">
        <f>MASTER_DATA_ESCALATED!#REF!/(GY$18*1000)</f>
        <v>#REF!</v>
      </c>
    </row>
    <row r="67" spans="2:207" hidden="1" outlineLevel="2" x14ac:dyDescent="0.3">
      <c r="B67" s="21">
        <f t="shared" si="1"/>
        <v>20</v>
      </c>
      <c r="C67" s="52">
        <f t="shared" si="0"/>
        <v>217</v>
      </c>
      <c r="D67" s="77"/>
      <c r="E67" s="21"/>
      <c r="F67" s="54">
        <v>217</v>
      </c>
      <c r="G67" s="84"/>
      <c r="H67" s="35" t="s">
        <v>67</v>
      </c>
      <c r="I67" s="97">
        <f>MASTER_DATA_ESCALATED!I67/(I$18*1000)</f>
        <v>0</v>
      </c>
      <c r="J67" s="97">
        <f>MASTER_DATA_ESCALATED!J67/(J$18*1000)</f>
        <v>0</v>
      </c>
      <c r="K67" s="97">
        <f>MASTER_DATA_ESCALATED!K67/(K$18*1000)</f>
        <v>0</v>
      </c>
      <c r="L67" s="97">
        <f>MASTER_DATA_ESCALATED!L67/(L$18*1000)</f>
        <v>0</v>
      </c>
      <c r="M67" s="97">
        <f>MASTER_DATA_ESCALATED!M67/(M$18*1000)</f>
        <v>0</v>
      </c>
      <c r="N67" s="97">
        <f>MASTER_DATA_ESCALATED!N67/(N$18*1000)</f>
        <v>0</v>
      </c>
      <c r="O67" s="97">
        <f>MASTER_DATA_ESCALATED!O67/(O$18*1000)</f>
        <v>0</v>
      </c>
      <c r="P67" s="97">
        <f>MASTER_DATA_ESCALATED!P67/(P$18*1000)</f>
        <v>0</v>
      </c>
      <c r="Q67" s="97">
        <f>MASTER_DATA_ESCALATED!Q67/(Q$18*1000)</f>
        <v>0</v>
      </c>
      <c r="R67" s="97">
        <f>MASTER_DATA_ESCALATED!R67/(R$18*1000)</f>
        <v>0</v>
      </c>
      <c r="S67" s="97">
        <f>MASTER_DATA_ESCALATED!S67/(S$18*1000)</f>
        <v>0</v>
      </c>
      <c r="T67" s="97">
        <f>MASTER_DATA_ESCALATED!T67/(T$18*1000)</f>
        <v>0</v>
      </c>
      <c r="U67" s="97">
        <f>MASTER_DATA_ESCALATED!U67/(U$18*1000)</f>
        <v>0</v>
      </c>
      <c r="V67" s="97">
        <f>MASTER_DATA_ESCALATED!V67/(V$18*1000)</f>
        <v>0</v>
      </c>
      <c r="W67" s="97">
        <f>MASTER_DATA_ESCALATED!W67/(W$18*1000)</f>
        <v>0</v>
      </c>
      <c r="X67" s="97">
        <f>MASTER_DATA_ESCALATED!X67/(X$18*1000)</f>
        <v>0</v>
      </c>
      <c r="Y67" s="97">
        <f>MASTER_DATA_ESCALATED!Y67/(Y$18*1000)</f>
        <v>0</v>
      </c>
      <c r="Z67" s="97">
        <f>MASTER_DATA_ESCALATED!Z67/(Z$18*1000)</f>
        <v>0</v>
      </c>
      <c r="AA67" s="97">
        <f>MASTER_DATA_ESCALATED!AA67/(AA$18*1000)</f>
        <v>0</v>
      </c>
      <c r="AB67" s="97">
        <f>MASTER_DATA_ESCALATED!AB67/(AB$18*1000)</f>
        <v>0</v>
      </c>
      <c r="AC67" s="97">
        <f>MASTER_DATA_ESCALATED!AC67/(AC$18*1000)</f>
        <v>0</v>
      </c>
      <c r="AD67" s="97">
        <f>MASTER_DATA_ESCALATED!AD67/(AD$18*1000)</f>
        <v>0</v>
      </c>
      <c r="AE67" s="97">
        <f>MASTER_DATA_ESCALATED!AE67/(AE$18*1000)</f>
        <v>0</v>
      </c>
      <c r="AF67" s="97">
        <f>MASTER_DATA_ESCALATED!AF67/(AF$18*1000)</f>
        <v>0</v>
      </c>
      <c r="AG67" s="97">
        <f>MASTER_DATA_ESCALATED!AG67/(AG$18*1000)</f>
        <v>0</v>
      </c>
      <c r="AH67" s="97">
        <f>MASTER_DATA_ESCALATED!AH67/(AH$18*1000)</f>
        <v>0</v>
      </c>
      <c r="AI67" s="97">
        <f>MASTER_DATA_ESCALATED!AI67/(AI$18*1000)</f>
        <v>0</v>
      </c>
      <c r="AJ67" s="97">
        <f>MASTER_DATA_ESCALATED!AJ67/(AJ$18*1000)</f>
        <v>0</v>
      </c>
      <c r="AK67" s="97">
        <f>MASTER_DATA_ESCALATED!AK67/(AK$18*1000)</f>
        <v>0</v>
      </c>
      <c r="AL67" s="97">
        <f>MASTER_DATA_ESCALATED!AL67/(AL$18*1000)</f>
        <v>0</v>
      </c>
      <c r="AM67" s="97">
        <f>MASTER_DATA_ESCALATED!AM67/(AM$18*1000)</f>
        <v>0</v>
      </c>
      <c r="AN67" s="97">
        <f>MASTER_DATA_ESCALATED!AN67/(AN$18*1000)</f>
        <v>0</v>
      </c>
      <c r="AO67" s="97">
        <f>MASTER_DATA_ESCALATED!AO67/(AO$18*1000)</f>
        <v>0</v>
      </c>
      <c r="AP67" s="97">
        <f>MASTER_DATA_ESCALATED!AP67/(AP$18*1000)</f>
        <v>0</v>
      </c>
      <c r="AQ67" s="97">
        <f>MASTER_DATA_ESCALATED!AQ67/(AQ$18*1000)</f>
        <v>0</v>
      </c>
      <c r="AR67" s="97">
        <f>MASTER_DATA_ESCALATED!AR67/(AR$18*1000)</f>
        <v>0</v>
      </c>
      <c r="AS67" s="97">
        <f>MASTER_DATA_ESCALATED!AS67/(AS$18*1000)</f>
        <v>0</v>
      </c>
      <c r="AT67" s="97">
        <f>MASTER_DATA_ESCALATED!AT67/(AT$18*1000)</f>
        <v>0</v>
      </c>
      <c r="AU67" s="97">
        <f>MASTER_DATA_ESCALATED!AU67/(AU$18*1000)</f>
        <v>0</v>
      </c>
      <c r="AV67" s="97">
        <f>MASTER_DATA_ESCALATED!AV67/(AV$18*1000)</f>
        <v>0</v>
      </c>
      <c r="AW67" s="97">
        <f>MASTER_DATA_ESCALATED!AW67/(AW$18*1000)</f>
        <v>0</v>
      </c>
      <c r="AX67" s="97">
        <f>MASTER_DATA_ESCALATED!AX67/(AX$18*1000)</f>
        <v>0</v>
      </c>
      <c r="AY67" s="97">
        <f>MASTER_DATA_ESCALATED!AY67/(AY$18*1000)</f>
        <v>0</v>
      </c>
      <c r="AZ67" s="97">
        <f>MASTER_DATA_ESCALATED!AZ67/(AZ$18*1000)</f>
        <v>0</v>
      </c>
      <c r="BA67" s="97">
        <f>MASTER_DATA_ESCALATED!BA67/(BA$18*1000)</f>
        <v>0</v>
      </c>
      <c r="BB67" s="97">
        <f>MASTER_DATA_ESCALATED!BB67/(BB$18*1000)</f>
        <v>0</v>
      </c>
      <c r="BC67" s="97">
        <f>MASTER_DATA_ESCALATED!BC67/(BC$18*1000)</f>
        <v>0</v>
      </c>
      <c r="BD67" s="97">
        <f>MASTER_DATA_ESCALATED!BD67/(BD$18*1000)</f>
        <v>0</v>
      </c>
      <c r="BE67" s="97">
        <f>MASTER_DATA_ESCALATED!BE67/(BE$18*1000)</f>
        <v>0</v>
      </c>
      <c r="BF67" s="97">
        <f>MASTER_DATA_ESCALATED!BF67/(BF$18*1000)</f>
        <v>0</v>
      </c>
      <c r="BG67" s="97">
        <f>MASTER_DATA_ESCALATED!BG67/(BG$18*1000)</f>
        <v>0</v>
      </c>
      <c r="BH67" s="97">
        <f>MASTER_DATA_ESCALATED!BH67/(BH$18*1000)</f>
        <v>0</v>
      </c>
      <c r="BI67" s="97">
        <f>MASTER_DATA_ESCALATED!BI67/(BI$18*1000)</f>
        <v>0</v>
      </c>
      <c r="BJ67" s="97">
        <f>MASTER_DATA_ESCALATED!BJ67/(BJ$18*1000)</f>
        <v>0</v>
      </c>
      <c r="BK67" s="97">
        <f>MASTER_DATA_ESCALATED!BK67/(BK$18*1000)</f>
        <v>0</v>
      </c>
      <c r="BL67" s="97">
        <f>MASTER_DATA_ESCALATED!BL67/(BL$18*1000)</f>
        <v>0</v>
      </c>
      <c r="BM67" s="97">
        <f>MASTER_DATA_ESCALATED!BM67/(BM$18*1000)</f>
        <v>0</v>
      </c>
      <c r="BN67" s="97">
        <f>MASTER_DATA_ESCALATED!BN67/(BN$18*1000)</f>
        <v>0</v>
      </c>
      <c r="BO67" s="97">
        <f>MASTER_DATA_ESCALATED!BO67/(BO$18*1000)</f>
        <v>0</v>
      </c>
      <c r="BP67" s="97">
        <f>MASTER_DATA_ESCALATED!BP67/(BP$18*1000)</f>
        <v>0</v>
      </c>
      <c r="BQ67" s="97">
        <f>MASTER_DATA_ESCALATED!BQ67/(BQ$18*1000)</f>
        <v>0</v>
      </c>
      <c r="BR67" s="97">
        <f>MASTER_DATA_ESCALATED!BR67/(BR$18*1000)</f>
        <v>0</v>
      </c>
      <c r="BS67" s="97">
        <f>MASTER_DATA_ESCALATED!BS67/(BS$18*1000)</f>
        <v>0</v>
      </c>
      <c r="BT67" s="97">
        <f>MASTER_DATA_ESCALATED!BT67/(BT$18*1000)</f>
        <v>0</v>
      </c>
      <c r="BU67" s="97">
        <f>MASTER_DATA_ESCALATED!BU67/(BU$18*1000)</f>
        <v>0</v>
      </c>
      <c r="BV67" s="97">
        <f>MASTER_DATA_ESCALATED!BV67/(BV$18*1000)</f>
        <v>0</v>
      </c>
      <c r="BW67" s="97">
        <f>MASTER_DATA_ESCALATED!BW67/(BW$18*1000)</f>
        <v>0</v>
      </c>
      <c r="BX67" s="97">
        <f>MASTER_DATA_ESCALATED!BX67/(BX$18*1000)</f>
        <v>0</v>
      </c>
      <c r="BY67" s="97">
        <f>MASTER_DATA_ESCALATED!BY67/(BY$18*1000)</f>
        <v>0</v>
      </c>
      <c r="BZ67" s="97">
        <f>MASTER_DATA_ESCALATED!BZ67/(BZ$18*1000)</f>
        <v>0</v>
      </c>
      <c r="CA67" s="97">
        <f>MASTER_DATA_ESCALATED!CA67/(CA$18*1000)</f>
        <v>0</v>
      </c>
      <c r="CB67" s="97">
        <f>MASTER_DATA_ESCALATED!CB67/(CB$18*1000)</f>
        <v>0</v>
      </c>
      <c r="CC67" s="97">
        <f>MASTER_DATA_ESCALATED!CC67/(CC$18*1000)</f>
        <v>0</v>
      </c>
      <c r="CD67" s="97">
        <f>MASTER_DATA_ESCALATED!CD67/(CD$18*1000)</f>
        <v>0</v>
      </c>
      <c r="CE67" s="97">
        <f>MASTER_DATA_ESCALATED!CE67/(CE$18*1000)</f>
        <v>0</v>
      </c>
      <c r="CF67" s="97">
        <f>MASTER_DATA_ESCALATED!CF67/(CF$18*1000)</f>
        <v>0</v>
      </c>
      <c r="CG67" s="97">
        <f>MASTER_DATA_ESCALATED!CG67/(CG$18*1000)</f>
        <v>0</v>
      </c>
      <c r="CH67" s="97">
        <f>MASTER_DATA_ESCALATED!CH67/(CH$18*1000)</f>
        <v>0</v>
      </c>
      <c r="CI67" s="97">
        <f>MASTER_DATA_ESCALATED!CI67/(CI$18*1000)</f>
        <v>0</v>
      </c>
      <c r="CJ67" s="97">
        <f>MASTER_DATA_ESCALATED!CJ67/(CJ$18*1000)</f>
        <v>0</v>
      </c>
      <c r="CK67" s="97">
        <f>MASTER_DATA_ESCALATED!CK67/(CK$18*1000)</f>
        <v>0</v>
      </c>
      <c r="CL67" s="97">
        <f>MASTER_DATA_ESCALATED!CL67/(CL$18*1000)</f>
        <v>0</v>
      </c>
      <c r="CM67" s="97">
        <f>MASTER_DATA_ESCALATED!CM67/(CM$18*1000)</f>
        <v>0</v>
      </c>
      <c r="CN67" s="97">
        <f>MASTER_DATA_ESCALATED!CN67/(CN$18*1000)</f>
        <v>0</v>
      </c>
      <c r="CO67" s="97">
        <f>MASTER_DATA_ESCALATED!CO67/(CO$18*1000)</f>
        <v>0</v>
      </c>
      <c r="CP67" s="97">
        <f>MASTER_DATA_ESCALATED!CP67/(CP$18*1000)</f>
        <v>0</v>
      </c>
      <c r="CQ67" s="97">
        <f>MASTER_DATA_ESCALATED!CQ67/(CQ$18*1000)</f>
        <v>0</v>
      </c>
      <c r="CR67" s="97">
        <f>MASTER_DATA_ESCALATED!CR67/(CR$18*1000)</f>
        <v>0</v>
      </c>
      <c r="CS67" s="97">
        <f>MASTER_DATA_ESCALATED!CS67/(CS$18*1000)</f>
        <v>0</v>
      </c>
      <c r="CT67" s="97">
        <f>MASTER_DATA_ESCALATED!CT67/(CT$18*1000)</f>
        <v>0</v>
      </c>
      <c r="CU67" s="97">
        <f>MASTER_DATA_ESCALATED!CU67/(CU$18*1000)</f>
        <v>0</v>
      </c>
      <c r="CV67" s="97">
        <f>MASTER_DATA_ESCALATED!CV67/(CV$18*1000)</f>
        <v>0</v>
      </c>
      <c r="CW67" s="97">
        <f>MASTER_DATA_ESCALATED!CW67/(CW$18*1000)</f>
        <v>0</v>
      </c>
      <c r="CX67" s="97">
        <f>MASTER_DATA_ESCALATED!CX67/(CX$18*1000)</f>
        <v>0</v>
      </c>
      <c r="CY67" s="97">
        <f>MASTER_DATA_ESCALATED!CY67/(CY$18*1000)</f>
        <v>0</v>
      </c>
      <c r="CZ67" s="97">
        <f>MASTER_DATA_ESCALATED!CZ67/(CZ$18*1000)</f>
        <v>0</v>
      </c>
      <c r="DA67" s="97" t="e">
        <f>MASTER_DATA_ESCALATED!DA67/(DA$18*1000)</f>
        <v>#DIV/0!</v>
      </c>
      <c r="DB67" s="97" t="e">
        <f>MASTER_DATA_ESCALATED!DB67/(DB$18*1000)</f>
        <v>#DIV/0!</v>
      </c>
      <c r="DC67" s="97" t="e">
        <f>MASTER_DATA_ESCALATED!DC67/(DC$18*1000)</f>
        <v>#DIV/0!</v>
      </c>
      <c r="DD67" s="97" t="e">
        <f>MASTER_DATA_ESCALATED!DD67/(DD$18*1000)</f>
        <v>#N/A</v>
      </c>
      <c r="DE67" s="97">
        <f>MASTER_DATA_ESCALATED!DE67/(DE$18*1000)</f>
        <v>0</v>
      </c>
      <c r="DF67" s="97">
        <f>MASTER_DATA_ESCALATED!DF67/(DF$18*1000)</f>
        <v>0</v>
      </c>
      <c r="DG67" s="97">
        <f>MASTER_DATA_ESCALATED!DG67/(DG$18*1000)</f>
        <v>0</v>
      </c>
      <c r="DH67" s="97">
        <f>MASTER_DATA_ESCALATED!DH67/(DH$18*1000)</f>
        <v>0</v>
      </c>
      <c r="DI67" s="97">
        <f>MASTER_DATA_ESCALATED!DI67/(DI$18*1000)</f>
        <v>0</v>
      </c>
      <c r="DJ67" s="97">
        <f>MASTER_DATA_ESCALATED!DJ67/(DJ$18*1000)</f>
        <v>0</v>
      </c>
      <c r="DK67" s="97">
        <f>MASTER_DATA_ESCALATED!DK67/(DK$18*1000)</f>
        <v>0</v>
      </c>
      <c r="DL67" s="97">
        <f>MASTER_DATA_ESCALATED!DL67/(DL$18*1000)</f>
        <v>0</v>
      </c>
      <c r="DM67" s="97">
        <f>MASTER_DATA_ESCALATED!DM67/(DM$18*1000)</f>
        <v>0</v>
      </c>
      <c r="DN67" s="97">
        <f>MASTER_DATA_ESCALATED!DN67/(DN$18*1000)</f>
        <v>0</v>
      </c>
      <c r="DO67" s="97">
        <f>MASTER_DATA_ESCALATED!DO67/(DO$18*1000)</f>
        <v>0</v>
      </c>
      <c r="DP67" s="97">
        <f>MASTER_DATA_ESCALATED!DP67/(DP$18*1000)</f>
        <v>0</v>
      </c>
      <c r="DQ67" s="97">
        <f>MASTER_DATA_ESCALATED!DQ67/(DQ$18*1000)</f>
        <v>0</v>
      </c>
      <c r="DR67" s="97">
        <f>MASTER_DATA_ESCALATED!DR67/(DR$18*1000)</f>
        <v>0</v>
      </c>
      <c r="DS67" s="97">
        <f>MASTER_DATA_ESCALATED!DS67/(DS$18*1000)</f>
        <v>0</v>
      </c>
      <c r="DT67" s="97">
        <f>MASTER_DATA_ESCALATED!DT67/(DT$18*1000)</f>
        <v>0</v>
      </c>
      <c r="DU67" s="97">
        <f>MASTER_DATA_ESCALATED!DU67/(DU$18*1000)</f>
        <v>0</v>
      </c>
      <c r="DV67" s="97">
        <f>MASTER_DATA_ESCALATED!DV67/(DV$18*1000)</f>
        <v>0</v>
      </c>
      <c r="DW67" s="97">
        <f>MASTER_DATA_ESCALATED!DW67/(DW$18*1000)</f>
        <v>0</v>
      </c>
      <c r="DX67" s="97">
        <f>MASTER_DATA_ESCALATED!DX67/(DX$18*1000)</f>
        <v>0</v>
      </c>
      <c r="DY67" s="97">
        <f>MASTER_DATA_ESCALATED!DY67/(DY$18*1000)</f>
        <v>0</v>
      </c>
      <c r="DZ67" s="97">
        <f>MASTER_DATA_ESCALATED!DZ67/(DZ$18*1000)</f>
        <v>0</v>
      </c>
      <c r="EA67" s="97">
        <f>MASTER_DATA_ESCALATED!EA67/(EA$18*1000)</f>
        <v>0</v>
      </c>
      <c r="EB67" s="97">
        <f>MASTER_DATA_ESCALATED!EB67/(EB$18*1000)</f>
        <v>0</v>
      </c>
      <c r="EC67" s="97" t="e">
        <f>MASTER_DATA_ESCALATED!EC67/(EC$18*1000)</f>
        <v>#DIV/0!</v>
      </c>
      <c r="ED67" s="97" t="e">
        <f>MASTER_DATA_ESCALATED!ED67/(ED$18*1000)</f>
        <v>#DIV/0!</v>
      </c>
      <c r="EE67" s="97" t="e">
        <f>MASTER_DATA_ESCALATED!EE67/(EE$18*1000)</f>
        <v>#DIV/0!</v>
      </c>
      <c r="EF67" s="97" t="e">
        <f>MASTER_DATA_ESCALATED!EF67/(EF$18*1000)</f>
        <v>#VALUE!</v>
      </c>
      <c r="EG67" s="97">
        <f>MASTER_DATA_ESCALATED!EG67/(EG$18*1000)</f>
        <v>0</v>
      </c>
      <c r="EH67" s="97">
        <f>MASTER_DATA_ESCALATED!EH67/(EH$18*1000)</f>
        <v>0</v>
      </c>
      <c r="EI67" s="97">
        <f>MASTER_DATA_ESCALATED!EI67/(EI$18*1000)</f>
        <v>0</v>
      </c>
      <c r="EJ67" s="97">
        <f>MASTER_DATA_ESCALATED!EJ67/(EJ$18*1000)</f>
        <v>0</v>
      </c>
      <c r="EK67" s="97">
        <f>MASTER_DATA_ESCALATED!EK67/(EK$18*1000)</f>
        <v>0</v>
      </c>
      <c r="EL67" s="97">
        <f>MASTER_DATA_ESCALATED!EL67/(EL$18*1000)</f>
        <v>0</v>
      </c>
      <c r="EM67" s="97">
        <f>MASTER_DATA_ESCALATED!EM67/(EM$18*1000)</f>
        <v>0</v>
      </c>
      <c r="EN67" s="97">
        <f>MASTER_DATA_ESCALATED!EN67/(EN$18*1000)</f>
        <v>0</v>
      </c>
      <c r="EO67" s="97">
        <f>MASTER_DATA_ESCALATED!EO67/(EO$18*1000)</f>
        <v>0</v>
      </c>
      <c r="EP67" s="97">
        <f>MASTER_DATA_ESCALATED!EP67/(EP$18*1000)</f>
        <v>0</v>
      </c>
      <c r="EQ67" s="97">
        <f>MASTER_DATA_ESCALATED!EQ67/(EQ$18*1000)</f>
        <v>0</v>
      </c>
      <c r="ER67" s="97">
        <f>MASTER_DATA_ESCALATED!ER67/(ER$18*1000)</f>
        <v>0</v>
      </c>
      <c r="ES67" s="97">
        <f>MASTER_DATA_ESCALATED!ES67/(ES$18*1000)</f>
        <v>0</v>
      </c>
      <c r="ET67" s="97">
        <f>MASTER_DATA_ESCALATED!ET67/(ET$18*1000)</f>
        <v>0</v>
      </c>
      <c r="EU67" s="97">
        <f>MASTER_DATA_ESCALATED!EU67/(EU$18*1000)</f>
        <v>0</v>
      </c>
      <c r="EV67" s="97">
        <f>MASTER_DATA_ESCALATED!EV67/(EV$18*1000)</f>
        <v>0</v>
      </c>
      <c r="EW67" s="97">
        <f>MASTER_DATA_ESCALATED!EW67/(EW$18*1000)</f>
        <v>0</v>
      </c>
      <c r="EX67" s="97">
        <f>MASTER_DATA_ESCALATED!EX67/(EX$18*1000)</f>
        <v>0</v>
      </c>
      <c r="EY67" s="97">
        <f>MASTER_DATA_ESCALATED!EY67/(EY$18*1000)</f>
        <v>0</v>
      </c>
      <c r="EZ67" s="97">
        <f>MASTER_DATA_ESCALATED!EZ67/(EZ$18*1000)</f>
        <v>0</v>
      </c>
      <c r="FA67" s="97">
        <f>MASTER_DATA_ESCALATED!FA67/(FA$18*1000)</f>
        <v>0</v>
      </c>
      <c r="FB67" s="97">
        <f>MASTER_DATA_ESCALATED!FB67/(FB$18*1000)</f>
        <v>0</v>
      </c>
      <c r="FC67" s="97">
        <f>MASTER_DATA_ESCALATED!FC67/(FC$18*1000)</f>
        <v>0</v>
      </c>
      <c r="FD67" s="97">
        <f>MASTER_DATA_ESCALATED!FD67/(FD$18*1000)</f>
        <v>0</v>
      </c>
      <c r="FE67" s="97">
        <f>MASTER_DATA_ESCALATED!FE67/(FE$18*1000)</f>
        <v>0</v>
      </c>
      <c r="FF67" s="97">
        <f>MASTER_DATA_ESCALATED!FF67/(FF$18*1000)</f>
        <v>0</v>
      </c>
      <c r="FG67" s="97">
        <f>MASTER_DATA_ESCALATED!FG67/(FG$18*1000)</f>
        <v>0</v>
      </c>
      <c r="FH67" s="97">
        <f>MASTER_DATA_ESCALATED!FH67/(FH$18*1000)</f>
        <v>0</v>
      </c>
      <c r="FI67" s="97">
        <f>MASTER_DATA_ESCALATED!FI67/(FI$18*1000)</f>
        <v>0</v>
      </c>
      <c r="FJ67" s="97">
        <f>MASTER_DATA_ESCALATED!FJ67/(FJ$18*1000)</f>
        <v>0</v>
      </c>
      <c r="FK67" s="97">
        <f>MASTER_DATA_ESCALATED!FK67/(FK$18*1000)</f>
        <v>0</v>
      </c>
      <c r="FL67" s="97">
        <f>MASTER_DATA_ESCALATED!FL67/(FL$18*1000)</f>
        <v>0</v>
      </c>
      <c r="FM67" s="97">
        <f>MASTER_DATA_ESCALATED!FM67/(FM$18*1000)</f>
        <v>0</v>
      </c>
      <c r="FN67" s="97">
        <f>MASTER_DATA_ESCALATED!FN67/(FN$18*1000)</f>
        <v>0</v>
      </c>
      <c r="FO67" s="97">
        <f>MASTER_DATA_ESCALATED!FO67/(FO$18*1000)</f>
        <v>0</v>
      </c>
      <c r="FP67" s="97">
        <f>MASTER_DATA_ESCALATED!FP67/(FP$18*1000)</f>
        <v>0</v>
      </c>
      <c r="FQ67" s="97">
        <f>MASTER_DATA_ESCALATED!FQ67/(FQ$18*1000)</f>
        <v>0</v>
      </c>
      <c r="FR67" s="97">
        <f>MASTER_DATA_ESCALATED!FR67/(FR$18*1000)</f>
        <v>0</v>
      </c>
      <c r="FS67" s="97">
        <f>MASTER_DATA_ESCALATED!FS67/(FS$18*1000)</f>
        <v>0</v>
      </c>
      <c r="FT67" s="97">
        <f>MASTER_DATA_ESCALATED!FT67/(FT$18*1000)</f>
        <v>0</v>
      </c>
      <c r="FU67" s="97">
        <f>MASTER_DATA_ESCALATED!FU67/(FU$18*1000)</f>
        <v>0</v>
      </c>
      <c r="FV67" s="97">
        <f>MASTER_DATA_ESCALATED!FV67/(FV$18*1000)</f>
        <v>0</v>
      </c>
      <c r="FW67" s="97">
        <f>MASTER_DATA_ESCALATED!FW67/(FW$18*1000)</f>
        <v>0</v>
      </c>
      <c r="FX67" s="97">
        <f>MASTER_DATA_ESCALATED!FX67/(FX$18*1000)</f>
        <v>0</v>
      </c>
      <c r="FY67" s="97">
        <f>MASTER_DATA_ESCALATED!FY67/(FY$18*1000)</f>
        <v>0</v>
      </c>
      <c r="FZ67" s="97">
        <f>MASTER_DATA_ESCALATED!FZ67/(FZ$18*1000)</f>
        <v>0</v>
      </c>
      <c r="GA67" s="97">
        <f>MASTER_DATA_ESCALATED!GA67/(GA$18*1000)</f>
        <v>0</v>
      </c>
      <c r="GB67" s="97">
        <f>MASTER_DATA_ESCALATED!GB67/(GB$18*1000)</f>
        <v>0</v>
      </c>
      <c r="GC67" s="97">
        <f>MASTER_DATA_ESCALATED!GC67/(GC$18*1000)</f>
        <v>0</v>
      </c>
      <c r="GD67" s="97">
        <f>MASTER_DATA_ESCALATED!GD67/(GD$18*1000)</f>
        <v>0</v>
      </c>
      <c r="GE67" s="97">
        <f>MASTER_DATA_ESCALATED!GE67/(GE$18*1000)</f>
        <v>0</v>
      </c>
      <c r="GF67" s="97">
        <f>MASTER_DATA_ESCALATED!GF67/(GF$18*1000)</f>
        <v>0</v>
      </c>
      <c r="GG67" s="97">
        <f>MASTER_DATA_ESCALATED!GG67/(GG$18*1000)</f>
        <v>0</v>
      </c>
      <c r="GH67" s="97">
        <f>MASTER_DATA_ESCALATED!GH67/(GH$18*1000)</f>
        <v>0</v>
      </c>
      <c r="GI67" s="97">
        <f>MASTER_DATA_ESCALATED!GI67/(GI$18*1000)</f>
        <v>0</v>
      </c>
      <c r="GJ67" s="97">
        <f>MASTER_DATA_ESCALATED!GJ67/(GJ$18*1000)</f>
        <v>0</v>
      </c>
      <c r="GK67" s="97">
        <f>MASTER_DATA_ESCALATED!GK67/(GK$18*1000)</f>
        <v>0</v>
      </c>
      <c r="GL67" s="97">
        <f>MASTER_DATA_ESCALATED!GL67/(GL$18*1000)</f>
        <v>0</v>
      </c>
      <c r="GM67" s="97">
        <f>MASTER_DATA_ESCALATED!GM67/(GM$18*1000)</f>
        <v>0</v>
      </c>
      <c r="GN67" s="97">
        <f>MASTER_DATA_ESCALATED!GN67/(GN$18*1000)</f>
        <v>0</v>
      </c>
      <c r="GO67" s="97">
        <f>MASTER_DATA_ESCALATED!GO67/(GO$18*1000)</f>
        <v>0</v>
      </c>
      <c r="GP67" s="97">
        <f>MASTER_DATA_ESCALATED!GP67/(GP$18*1000)</f>
        <v>0</v>
      </c>
      <c r="GQ67" s="97">
        <f>MASTER_DATA_ESCALATED!GQ67/(GQ$18*1000)</f>
        <v>0</v>
      </c>
      <c r="GR67" s="97">
        <f>MASTER_DATA_ESCALATED!GR67/(GR$18*1000)</f>
        <v>0</v>
      </c>
      <c r="GS67" s="97">
        <f>MASTER_DATA_ESCALATED!GS67/(GS$18*1000)</f>
        <v>0</v>
      </c>
      <c r="GT67" s="97">
        <f>MASTER_DATA_ESCALATED!GT67/(GT$18*1000)</f>
        <v>0</v>
      </c>
      <c r="GU67" s="97">
        <f>MASTER_DATA_ESCALATED!GU67/(GU$18*1000)</f>
        <v>0</v>
      </c>
      <c r="GV67" s="97">
        <f>MASTER_DATA_ESCALATED!GV67/(GV$18*1000)</f>
        <v>0</v>
      </c>
      <c r="GW67" s="97" t="e">
        <f>MASTER_DATA_ESCALATED!#REF!/(GW$18*1000)</f>
        <v>#REF!</v>
      </c>
      <c r="GX67" s="97" t="e">
        <f>MASTER_DATA_ESCALATED!#REF!/(GX$18*1000)</f>
        <v>#REF!</v>
      </c>
      <c r="GY67" s="97" t="e">
        <f>MASTER_DATA_ESCALATED!#REF!/(GY$18*1000)</f>
        <v>#REF!</v>
      </c>
    </row>
    <row r="68" spans="2:207" s="27" customFormat="1" ht="14.25" hidden="1" outlineLevel="2" x14ac:dyDescent="0.25">
      <c r="B68" s="26">
        <f t="shared" si="1"/>
        <v>20</v>
      </c>
      <c r="C68" s="55">
        <f t="shared" si="0"/>
        <v>217.1</v>
      </c>
      <c r="D68" s="82"/>
      <c r="E68" s="55"/>
      <c r="F68" s="55"/>
      <c r="G68" s="83">
        <v>217.1</v>
      </c>
      <c r="H68" s="41" t="s">
        <v>68</v>
      </c>
      <c r="I68" s="100">
        <f>MASTER_DATA_ESCALATED!I68/(I$18*1000)</f>
        <v>0</v>
      </c>
      <c r="J68" s="100">
        <f>MASTER_DATA_ESCALATED!J68/(J$18*1000)</f>
        <v>0</v>
      </c>
      <c r="K68" s="100">
        <f>MASTER_DATA_ESCALATED!K68/(K$18*1000)</f>
        <v>0</v>
      </c>
      <c r="L68" s="100">
        <f>MASTER_DATA_ESCALATED!L68/(L$18*1000)</f>
        <v>0</v>
      </c>
      <c r="M68" s="100">
        <f>MASTER_DATA_ESCALATED!M68/(M$18*1000)</f>
        <v>0</v>
      </c>
      <c r="N68" s="100">
        <f>MASTER_DATA_ESCALATED!N68/(N$18*1000)</f>
        <v>0</v>
      </c>
      <c r="O68" s="100">
        <f>MASTER_DATA_ESCALATED!O68/(O$18*1000)</f>
        <v>0</v>
      </c>
      <c r="P68" s="100">
        <f>MASTER_DATA_ESCALATED!P68/(P$18*1000)</f>
        <v>0</v>
      </c>
      <c r="Q68" s="100">
        <f>MASTER_DATA_ESCALATED!Q68/(Q$18*1000)</f>
        <v>0</v>
      </c>
      <c r="R68" s="100">
        <f>MASTER_DATA_ESCALATED!R68/(R$18*1000)</f>
        <v>0</v>
      </c>
      <c r="S68" s="100">
        <f>MASTER_DATA_ESCALATED!S68/(S$18*1000)</f>
        <v>0</v>
      </c>
      <c r="T68" s="100">
        <f>MASTER_DATA_ESCALATED!T68/(T$18*1000)</f>
        <v>0</v>
      </c>
      <c r="U68" s="100">
        <f>MASTER_DATA_ESCALATED!U68/(U$18*1000)</f>
        <v>0</v>
      </c>
      <c r="V68" s="100">
        <f>MASTER_DATA_ESCALATED!V68/(V$18*1000)</f>
        <v>0</v>
      </c>
      <c r="W68" s="100">
        <f>MASTER_DATA_ESCALATED!W68/(W$18*1000)</f>
        <v>0</v>
      </c>
      <c r="X68" s="100">
        <f>MASTER_DATA_ESCALATED!X68/(X$18*1000)</f>
        <v>0</v>
      </c>
      <c r="Y68" s="100">
        <f>MASTER_DATA_ESCALATED!Y68/(Y$18*1000)</f>
        <v>0</v>
      </c>
      <c r="Z68" s="100">
        <f>MASTER_DATA_ESCALATED!Z68/(Z$18*1000)</f>
        <v>0</v>
      </c>
      <c r="AA68" s="100">
        <f>MASTER_DATA_ESCALATED!AA68/(AA$18*1000)</f>
        <v>0</v>
      </c>
      <c r="AB68" s="100">
        <f>MASTER_DATA_ESCALATED!AB68/(AB$18*1000)</f>
        <v>0</v>
      </c>
      <c r="AC68" s="100">
        <f>MASTER_DATA_ESCALATED!AC68/(AC$18*1000)</f>
        <v>0</v>
      </c>
      <c r="AD68" s="100">
        <f>MASTER_DATA_ESCALATED!AD68/(AD$18*1000)</f>
        <v>0</v>
      </c>
      <c r="AE68" s="100">
        <f>MASTER_DATA_ESCALATED!AE68/(AE$18*1000)</f>
        <v>0</v>
      </c>
      <c r="AF68" s="100">
        <f>MASTER_DATA_ESCALATED!AF68/(AF$18*1000)</f>
        <v>0</v>
      </c>
      <c r="AG68" s="100">
        <f>MASTER_DATA_ESCALATED!AG68/(AG$18*1000)</f>
        <v>0</v>
      </c>
      <c r="AH68" s="100">
        <f>MASTER_DATA_ESCALATED!AH68/(AH$18*1000)</f>
        <v>0</v>
      </c>
      <c r="AI68" s="100">
        <f>MASTER_DATA_ESCALATED!AI68/(AI$18*1000)</f>
        <v>0</v>
      </c>
      <c r="AJ68" s="100">
        <f>MASTER_DATA_ESCALATED!AJ68/(AJ$18*1000)</f>
        <v>0</v>
      </c>
      <c r="AK68" s="100">
        <f>MASTER_DATA_ESCALATED!AK68/(AK$18*1000)</f>
        <v>0</v>
      </c>
      <c r="AL68" s="100">
        <f>MASTER_DATA_ESCALATED!AL68/(AL$18*1000)</f>
        <v>0</v>
      </c>
      <c r="AM68" s="100">
        <f>MASTER_DATA_ESCALATED!AM68/(AM$18*1000)</f>
        <v>0</v>
      </c>
      <c r="AN68" s="100">
        <f>MASTER_DATA_ESCALATED!AN68/(AN$18*1000)</f>
        <v>0</v>
      </c>
      <c r="AO68" s="100">
        <f>MASTER_DATA_ESCALATED!AO68/(AO$18*1000)</f>
        <v>0</v>
      </c>
      <c r="AP68" s="100">
        <f>MASTER_DATA_ESCALATED!AP68/(AP$18*1000)</f>
        <v>0</v>
      </c>
      <c r="AQ68" s="100">
        <f>MASTER_DATA_ESCALATED!AQ68/(AQ$18*1000)</f>
        <v>0</v>
      </c>
      <c r="AR68" s="100">
        <f>MASTER_DATA_ESCALATED!AR68/(AR$18*1000)</f>
        <v>0</v>
      </c>
      <c r="AS68" s="100">
        <f>MASTER_DATA_ESCALATED!AS68/(AS$18*1000)</f>
        <v>0</v>
      </c>
      <c r="AT68" s="100">
        <f>MASTER_DATA_ESCALATED!AT68/(AT$18*1000)</f>
        <v>0</v>
      </c>
      <c r="AU68" s="100">
        <f>MASTER_DATA_ESCALATED!AU68/(AU$18*1000)</f>
        <v>0</v>
      </c>
      <c r="AV68" s="100">
        <f>MASTER_DATA_ESCALATED!AV68/(AV$18*1000)</f>
        <v>0</v>
      </c>
      <c r="AW68" s="100">
        <f>MASTER_DATA_ESCALATED!AW68/(AW$18*1000)</f>
        <v>0</v>
      </c>
      <c r="AX68" s="100">
        <f>MASTER_DATA_ESCALATED!AX68/(AX$18*1000)</f>
        <v>0</v>
      </c>
      <c r="AY68" s="100">
        <f>MASTER_DATA_ESCALATED!AY68/(AY$18*1000)</f>
        <v>0</v>
      </c>
      <c r="AZ68" s="100">
        <f>MASTER_DATA_ESCALATED!AZ68/(AZ$18*1000)</f>
        <v>0</v>
      </c>
      <c r="BA68" s="100">
        <f>MASTER_DATA_ESCALATED!BA68/(BA$18*1000)</f>
        <v>0</v>
      </c>
      <c r="BB68" s="100">
        <f>MASTER_DATA_ESCALATED!BB68/(BB$18*1000)</f>
        <v>0</v>
      </c>
      <c r="BC68" s="100">
        <f>MASTER_DATA_ESCALATED!BC68/(BC$18*1000)</f>
        <v>0</v>
      </c>
      <c r="BD68" s="100">
        <f>MASTER_DATA_ESCALATED!BD68/(BD$18*1000)</f>
        <v>0</v>
      </c>
      <c r="BE68" s="100">
        <f>MASTER_DATA_ESCALATED!BE68/(BE$18*1000)</f>
        <v>0</v>
      </c>
      <c r="BF68" s="100">
        <f>MASTER_DATA_ESCALATED!BF68/(BF$18*1000)</f>
        <v>0</v>
      </c>
      <c r="BG68" s="100">
        <f>MASTER_DATA_ESCALATED!BG68/(BG$18*1000)</f>
        <v>0</v>
      </c>
      <c r="BH68" s="100">
        <f>MASTER_DATA_ESCALATED!BH68/(BH$18*1000)</f>
        <v>0</v>
      </c>
      <c r="BI68" s="100">
        <f>MASTER_DATA_ESCALATED!BI68/(BI$18*1000)</f>
        <v>0</v>
      </c>
      <c r="BJ68" s="100">
        <f>MASTER_DATA_ESCALATED!BJ68/(BJ$18*1000)</f>
        <v>0</v>
      </c>
      <c r="BK68" s="100">
        <f>MASTER_DATA_ESCALATED!BK68/(BK$18*1000)</f>
        <v>0</v>
      </c>
      <c r="BL68" s="100">
        <f>MASTER_DATA_ESCALATED!BL68/(BL$18*1000)</f>
        <v>0</v>
      </c>
      <c r="BM68" s="100">
        <f>MASTER_DATA_ESCALATED!BM68/(BM$18*1000)</f>
        <v>0</v>
      </c>
      <c r="BN68" s="100">
        <f>MASTER_DATA_ESCALATED!BN68/(BN$18*1000)</f>
        <v>0</v>
      </c>
      <c r="BO68" s="100">
        <f>MASTER_DATA_ESCALATED!BO68/(BO$18*1000)</f>
        <v>0</v>
      </c>
      <c r="BP68" s="100">
        <f>MASTER_DATA_ESCALATED!BP68/(BP$18*1000)</f>
        <v>0</v>
      </c>
      <c r="BQ68" s="100">
        <f>MASTER_DATA_ESCALATED!BQ68/(BQ$18*1000)</f>
        <v>0</v>
      </c>
      <c r="BR68" s="100">
        <f>MASTER_DATA_ESCALATED!BR68/(BR$18*1000)</f>
        <v>0</v>
      </c>
      <c r="BS68" s="100">
        <f>MASTER_DATA_ESCALATED!BS68/(BS$18*1000)</f>
        <v>0</v>
      </c>
      <c r="BT68" s="100">
        <f>MASTER_DATA_ESCALATED!BT68/(BT$18*1000)</f>
        <v>0</v>
      </c>
      <c r="BU68" s="100">
        <f>MASTER_DATA_ESCALATED!BU68/(BU$18*1000)</f>
        <v>0</v>
      </c>
      <c r="BV68" s="100">
        <f>MASTER_DATA_ESCALATED!BV68/(BV$18*1000)</f>
        <v>0</v>
      </c>
      <c r="BW68" s="100">
        <f>MASTER_DATA_ESCALATED!BW68/(BW$18*1000)</f>
        <v>0</v>
      </c>
      <c r="BX68" s="100">
        <f>MASTER_DATA_ESCALATED!BX68/(BX$18*1000)</f>
        <v>0</v>
      </c>
      <c r="BY68" s="100">
        <f>MASTER_DATA_ESCALATED!BY68/(BY$18*1000)</f>
        <v>0</v>
      </c>
      <c r="BZ68" s="100">
        <f>MASTER_DATA_ESCALATED!BZ68/(BZ$18*1000)</f>
        <v>0</v>
      </c>
      <c r="CA68" s="100">
        <f>MASTER_DATA_ESCALATED!CA68/(CA$18*1000)</f>
        <v>0</v>
      </c>
      <c r="CB68" s="100">
        <f>MASTER_DATA_ESCALATED!CB68/(CB$18*1000)</f>
        <v>0</v>
      </c>
      <c r="CC68" s="100">
        <f>MASTER_DATA_ESCALATED!CC68/(CC$18*1000)</f>
        <v>0</v>
      </c>
      <c r="CD68" s="100">
        <f>MASTER_DATA_ESCALATED!CD68/(CD$18*1000)</f>
        <v>0</v>
      </c>
      <c r="CE68" s="100">
        <f>MASTER_DATA_ESCALATED!CE68/(CE$18*1000)</f>
        <v>0</v>
      </c>
      <c r="CF68" s="100">
        <f>MASTER_DATA_ESCALATED!CF68/(CF$18*1000)</f>
        <v>0</v>
      </c>
      <c r="CG68" s="100">
        <f>MASTER_DATA_ESCALATED!CG68/(CG$18*1000)</f>
        <v>0</v>
      </c>
      <c r="CH68" s="100">
        <f>MASTER_DATA_ESCALATED!CH68/(CH$18*1000)</f>
        <v>0</v>
      </c>
      <c r="CI68" s="100">
        <f>MASTER_DATA_ESCALATED!CI68/(CI$18*1000)</f>
        <v>0</v>
      </c>
      <c r="CJ68" s="100">
        <f>MASTER_DATA_ESCALATED!CJ68/(CJ$18*1000)</f>
        <v>0</v>
      </c>
      <c r="CK68" s="100">
        <f>MASTER_DATA_ESCALATED!CK68/(CK$18*1000)</f>
        <v>0</v>
      </c>
      <c r="CL68" s="100">
        <f>MASTER_DATA_ESCALATED!CL68/(CL$18*1000)</f>
        <v>0</v>
      </c>
      <c r="CM68" s="100">
        <f>MASTER_DATA_ESCALATED!CM68/(CM$18*1000)</f>
        <v>0</v>
      </c>
      <c r="CN68" s="100">
        <f>MASTER_DATA_ESCALATED!CN68/(CN$18*1000)</f>
        <v>0</v>
      </c>
      <c r="CO68" s="100">
        <f>MASTER_DATA_ESCALATED!CO68/(CO$18*1000)</f>
        <v>0</v>
      </c>
      <c r="CP68" s="100">
        <f>MASTER_DATA_ESCALATED!CP68/(CP$18*1000)</f>
        <v>0</v>
      </c>
      <c r="CQ68" s="100">
        <f>MASTER_DATA_ESCALATED!CQ68/(CQ$18*1000)</f>
        <v>0</v>
      </c>
      <c r="CR68" s="100">
        <f>MASTER_DATA_ESCALATED!CR68/(CR$18*1000)</f>
        <v>0</v>
      </c>
      <c r="CS68" s="100">
        <f>MASTER_DATA_ESCALATED!CS68/(CS$18*1000)</f>
        <v>0</v>
      </c>
      <c r="CT68" s="100">
        <f>MASTER_DATA_ESCALATED!CT68/(CT$18*1000)</f>
        <v>0</v>
      </c>
      <c r="CU68" s="100">
        <f>MASTER_DATA_ESCALATED!CU68/(CU$18*1000)</f>
        <v>0</v>
      </c>
      <c r="CV68" s="100">
        <f>MASTER_DATA_ESCALATED!CV68/(CV$18*1000)</f>
        <v>0</v>
      </c>
      <c r="CW68" s="100">
        <f>MASTER_DATA_ESCALATED!CW68/(CW$18*1000)</f>
        <v>0</v>
      </c>
      <c r="CX68" s="100">
        <f>MASTER_DATA_ESCALATED!CX68/(CX$18*1000)</f>
        <v>0</v>
      </c>
      <c r="CY68" s="100">
        <f>MASTER_DATA_ESCALATED!CY68/(CY$18*1000)</f>
        <v>0</v>
      </c>
      <c r="CZ68" s="100">
        <f>MASTER_DATA_ESCALATED!CZ68/(CZ$18*1000)</f>
        <v>0</v>
      </c>
      <c r="DA68" s="100" t="e">
        <f>MASTER_DATA_ESCALATED!DA68/(DA$18*1000)</f>
        <v>#DIV/0!</v>
      </c>
      <c r="DB68" s="100" t="e">
        <f>MASTER_DATA_ESCALATED!DB68/(DB$18*1000)</f>
        <v>#DIV/0!</v>
      </c>
      <c r="DC68" s="100" t="e">
        <f>MASTER_DATA_ESCALATED!DC68/(DC$18*1000)</f>
        <v>#DIV/0!</v>
      </c>
      <c r="DD68" s="100" t="e">
        <f>MASTER_DATA_ESCALATED!DD68/(DD$18*1000)</f>
        <v>#N/A</v>
      </c>
      <c r="DE68" s="100">
        <f>MASTER_DATA_ESCALATED!DE68/(DE$18*1000)</f>
        <v>0</v>
      </c>
      <c r="DF68" s="100">
        <f>MASTER_DATA_ESCALATED!DF68/(DF$18*1000)</f>
        <v>0</v>
      </c>
      <c r="DG68" s="100">
        <f>MASTER_DATA_ESCALATED!DG68/(DG$18*1000)</f>
        <v>0</v>
      </c>
      <c r="DH68" s="100">
        <f>MASTER_DATA_ESCALATED!DH68/(DH$18*1000)</f>
        <v>0</v>
      </c>
      <c r="DI68" s="100">
        <f>MASTER_DATA_ESCALATED!DI68/(DI$18*1000)</f>
        <v>0</v>
      </c>
      <c r="DJ68" s="100">
        <f>MASTER_DATA_ESCALATED!DJ68/(DJ$18*1000)</f>
        <v>0</v>
      </c>
      <c r="DK68" s="100">
        <f>MASTER_DATA_ESCALATED!DK68/(DK$18*1000)</f>
        <v>0</v>
      </c>
      <c r="DL68" s="100">
        <f>MASTER_DATA_ESCALATED!DL68/(DL$18*1000)</f>
        <v>0</v>
      </c>
      <c r="DM68" s="100">
        <f>MASTER_DATA_ESCALATED!DM68/(DM$18*1000)</f>
        <v>0</v>
      </c>
      <c r="DN68" s="100">
        <f>MASTER_DATA_ESCALATED!DN68/(DN$18*1000)</f>
        <v>0</v>
      </c>
      <c r="DO68" s="100">
        <f>MASTER_DATA_ESCALATED!DO68/(DO$18*1000)</f>
        <v>0</v>
      </c>
      <c r="DP68" s="100">
        <f>MASTER_DATA_ESCALATED!DP68/(DP$18*1000)</f>
        <v>0</v>
      </c>
      <c r="DQ68" s="100">
        <f>MASTER_DATA_ESCALATED!DQ68/(DQ$18*1000)</f>
        <v>0</v>
      </c>
      <c r="DR68" s="100">
        <f>MASTER_DATA_ESCALATED!DR68/(DR$18*1000)</f>
        <v>0</v>
      </c>
      <c r="DS68" s="100">
        <f>MASTER_DATA_ESCALATED!DS68/(DS$18*1000)</f>
        <v>0</v>
      </c>
      <c r="DT68" s="100">
        <f>MASTER_DATA_ESCALATED!DT68/(DT$18*1000)</f>
        <v>0</v>
      </c>
      <c r="DU68" s="100">
        <f>MASTER_DATA_ESCALATED!DU68/(DU$18*1000)</f>
        <v>0</v>
      </c>
      <c r="DV68" s="100">
        <f>MASTER_DATA_ESCALATED!DV68/(DV$18*1000)</f>
        <v>0</v>
      </c>
      <c r="DW68" s="100">
        <f>MASTER_DATA_ESCALATED!DW68/(DW$18*1000)</f>
        <v>0</v>
      </c>
      <c r="DX68" s="100">
        <f>MASTER_DATA_ESCALATED!DX68/(DX$18*1000)</f>
        <v>0</v>
      </c>
      <c r="DY68" s="100">
        <f>MASTER_DATA_ESCALATED!DY68/(DY$18*1000)</f>
        <v>0</v>
      </c>
      <c r="DZ68" s="100">
        <f>MASTER_DATA_ESCALATED!DZ68/(DZ$18*1000)</f>
        <v>0</v>
      </c>
      <c r="EA68" s="100">
        <f>MASTER_DATA_ESCALATED!EA68/(EA$18*1000)</f>
        <v>0</v>
      </c>
      <c r="EB68" s="100">
        <f>MASTER_DATA_ESCALATED!EB68/(EB$18*1000)</f>
        <v>0</v>
      </c>
      <c r="EC68" s="100" t="e">
        <f>MASTER_DATA_ESCALATED!EC68/(EC$18*1000)</f>
        <v>#DIV/0!</v>
      </c>
      <c r="ED68" s="100" t="e">
        <f>MASTER_DATA_ESCALATED!ED68/(ED$18*1000)</f>
        <v>#DIV/0!</v>
      </c>
      <c r="EE68" s="100" t="e">
        <f>MASTER_DATA_ESCALATED!EE68/(EE$18*1000)</f>
        <v>#DIV/0!</v>
      </c>
      <c r="EF68" s="100" t="e">
        <f>MASTER_DATA_ESCALATED!EF68/(EF$18*1000)</f>
        <v>#VALUE!</v>
      </c>
      <c r="EG68" s="100">
        <f>MASTER_DATA_ESCALATED!EG68/(EG$18*1000)</f>
        <v>0</v>
      </c>
      <c r="EH68" s="100">
        <f>MASTER_DATA_ESCALATED!EH68/(EH$18*1000)</f>
        <v>0</v>
      </c>
      <c r="EI68" s="100">
        <f>MASTER_DATA_ESCALATED!EI68/(EI$18*1000)</f>
        <v>0</v>
      </c>
      <c r="EJ68" s="100">
        <f>MASTER_DATA_ESCALATED!EJ68/(EJ$18*1000)</f>
        <v>0</v>
      </c>
      <c r="EK68" s="100">
        <f>MASTER_DATA_ESCALATED!EK68/(EK$18*1000)</f>
        <v>0</v>
      </c>
      <c r="EL68" s="100">
        <f>MASTER_DATA_ESCALATED!EL68/(EL$18*1000)</f>
        <v>0</v>
      </c>
      <c r="EM68" s="100">
        <f>MASTER_DATA_ESCALATED!EM68/(EM$18*1000)</f>
        <v>0</v>
      </c>
      <c r="EN68" s="100">
        <f>MASTER_DATA_ESCALATED!EN68/(EN$18*1000)</f>
        <v>0</v>
      </c>
      <c r="EO68" s="100">
        <f>MASTER_DATA_ESCALATED!EO68/(EO$18*1000)</f>
        <v>0</v>
      </c>
      <c r="EP68" s="100">
        <f>MASTER_DATA_ESCALATED!EP68/(EP$18*1000)</f>
        <v>0</v>
      </c>
      <c r="EQ68" s="100">
        <f>MASTER_DATA_ESCALATED!EQ68/(EQ$18*1000)</f>
        <v>0</v>
      </c>
      <c r="ER68" s="100">
        <f>MASTER_DATA_ESCALATED!ER68/(ER$18*1000)</f>
        <v>0</v>
      </c>
      <c r="ES68" s="100">
        <f>MASTER_DATA_ESCALATED!ES68/(ES$18*1000)</f>
        <v>0</v>
      </c>
      <c r="ET68" s="100">
        <f>MASTER_DATA_ESCALATED!ET68/(ET$18*1000)</f>
        <v>0</v>
      </c>
      <c r="EU68" s="100">
        <f>MASTER_DATA_ESCALATED!EU68/(EU$18*1000)</f>
        <v>0</v>
      </c>
      <c r="EV68" s="100">
        <f>MASTER_DATA_ESCALATED!EV68/(EV$18*1000)</f>
        <v>0</v>
      </c>
      <c r="EW68" s="100">
        <f>MASTER_DATA_ESCALATED!EW68/(EW$18*1000)</f>
        <v>0</v>
      </c>
      <c r="EX68" s="100">
        <f>MASTER_DATA_ESCALATED!EX68/(EX$18*1000)</f>
        <v>0</v>
      </c>
      <c r="EY68" s="100">
        <f>MASTER_DATA_ESCALATED!EY68/(EY$18*1000)</f>
        <v>0</v>
      </c>
      <c r="EZ68" s="100">
        <f>MASTER_DATA_ESCALATED!EZ68/(EZ$18*1000)</f>
        <v>0</v>
      </c>
      <c r="FA68" s="100">
        <f>MASTER_DATA_ESCALATED!FA68/(FA$18*1000)</f>
        <v>0</v>
      </c>
      <c r="FB68" s="100">
        <f>MASTER_DATA_ESCALATED!FB68/(FB$18*1000)</f>
        <v>0</v>
      </c>
      <c r="FC68" s="100">
        <f>MASTER_DATA_ESCALATED!FC68/(FC$18*1000)</f>
        <v>0</v>
      </c>
      <c r="FD68" s="100">
        <f>MASTER_DATA_ESCALATED!FD68/(FD$18*1000)</f>
        <v>0</v>
      </c>
      <c r="FE68" s="100">
        <f>MASTER_DATA_ESCALATED!FE68/(FE$18*1000)</f>
        <v>0</v>
      </c>
      <c r="FF68" s="100">
        <f>MASTER_DATA_ESCALATED!FF68/(FF$18*1000)</f>
        <v>0</v>
      </c>
      <c r="FG68" s="100">
        <f>MASTER_DATA_ESCALATED!FG68/(FG$18*1000)</f>
        <v>0</v>
      </c>
      <c r="FH68" s="100">
        <f>MASTER_DATA_ESCALATED!FH68/(FH$18*1000)</f>
        <v>0</v>
      </c>
      <c r="FI68" s="100">
        <f>MASTER_DATA_ESCALATED!FI68/(FI$18*1000)</f>
        <v>0</v>
      </c>
      <c r="FJ68" s="100">
        <f>MASTER_DATA_ESCALATED!FJ68/(FJ$18*1000)</f>
        <v>0</v>
      </c>
      <c r="FK68" s="100">
        <f>MASTER_DATA_ESCALATED!FK68/(FK$18*1000)</f>
        <v>0</v>
      </c>
      <c r="FL68" s="100">
        <f>MASTER_DATA_ESCALATED!FL68/(FL$18*1000)</f>
        <v>0</v>
      </c>
      <c r="FM68" s="100">
        <f>MASTER_DATA_ESCALATED!FM68/(FM$18*1000)</f>
        <v>0</v>
      </c>
      <c r="FN68" s="100">
        <f>MASTER_DATA_ESCALATED!FN68/(FN$18*1000)</f>
        <v>0</v>
      </c>
      <c r="FO68" s="100">
        <f>MASTER_DATA_ESCALATED!FO68/(FO$18*1000)</f>
        <v>0</v>
      </c>
      <c r="FP68" s="100">
        <f>MASTER_DATA_ESCALATED!FP68/(FP$18*1000)</f>
        <v>0</v>
      </c>
      <c r="FQ68" s="100">
        <f>MASTER_DATA_ESCALATED!FQ68/(FQ$18*1000)</f>
        <v>0</v>
      </c>
      <c r="FR68" s="100">
        <f>MASTER_DATA_ESCALATED!FR68/(FR$18*1000)</f>
        <v>0</v>
      </c>
      <c r="FS68" s="100">
        <f>MASTER_DATA_ESCALATED!FS68/(FS$18*1000)</f>
        <v>0</v>
      </c>
      <c r="FT68" s="100">
        <f>MASTER_DATA_ESCALATED!FT68/(FT$18*1000)</f>
        <v>0</v>
      </c>
      <c r="FU68" s="100">
        <f>MASTER_DATA_ESCALATED!FU68/(FU$18*1000)</f>
        <v>0</v>
      </c>
      <c r="FV68" s="100">
        <f>MASTER_DATA_ESCALATED!FV68/(FV$18*1000)</f>
        <v>0</v>
      </c>
      <c r="FW68" s="100">
        <f>MASTER_DATA_ESCALATED!FW68/(FW$18*1000)</f>
        <v>0</v>
      </c>
      <c r="FX68" s="100">
        <f>MASTER_DATA_ESCALATED!FX68/(FX$18*1000)</f>
        <v>0</v>
      </c>
      <c r="FY68" s="100">
        <f>MASTER_DATA_ESCALATED!FY68/(FY$18*1000)</f>
        <v>0</v>
      </c>
      <c r="FZ68" s="100">
        <f>MASTER_DATA_ESCALATED!FZ68/(FZ$18*1000)</f>
        <v>0</v>
      </c>
      <c r="GA68" s="100">
        <f>MASTER_DATA_ESCALATED!GA68/(GA$18*1000)</f>
        <v>0</v>
      </c>
      <c r="GB68" s="100">
        <f>MASTER_DATA_ESCALATED!GB68/(GB$18*1000)</f>
        <v>0</v>
      </c>
      <c r="GC68" s="100">
        <f>MASTER_DATA_ESCALATED!GC68/(GC$18*1000)</f>
        <v>0</v>
      </c>
      <c r="GD68" s="100">
        <f>MASTER_DATA_ESCALATED!GD68/(GD$18*1000)</f>
        <v>0</v>
      </c>
      <c r="GE68" s="100">
        <f>MASTER_DATA_ESCALATED!GE68/(GE$18*1000)</f>
        <v>0</v>
      </c>
      <c r="GF68" s="100">
        <f>MASTER_DATA_ESCALATED!GF68/(GF$18*1000)</f>
        <v>0</v>
      </c>
      <c r="GG68" s="100">
        <f>MASTER_DATA_ESCALATED!GG68/(GG$18*1000)</f>
        <v>0</v>
      </c>
      <c r="GH68" s="100">
        <f>MASTER_DATA_ESCALATED!GH68/(GH$18*1000)</f>
        <v>0</v>
      </c>
      <c r="GI68" s="100">
        <f>MASTER_DATA_ESCALATED!GI68/(GI$18*1000)</f>
        <v>0</v>
      </c>
      <c r="GJ68" s="100">
        <f>MASTER_DATA_ESCALATED!GJ68/(GJ$18*1000)</f>
        <v>0</v>
      </c>
      <c r="GK68" s="100">
        <f>MASTER_DATA_ESCALATED!GK68/(GK$18*1000)</f>
        <v>0</v>
      </c>
      <c r="GL68" s="100">
        <f>MASTER_DATA_ESCALATED!GL68/(GL$18*1000)</f>
        <v>0</v>
      </c>
      <c r="GM68" s="100">
        <f>MASTER_DATA_ESCALATED!GM68/(GM$18*1000)</f>
        <v>0</v>
      </c>
      <c r="GN68" s="100">
        <f>MASTER_DATA_ESCALATED!GN68/(GN$18*1000)</f>
        <v>0</v>
      </c>
      <c r="GO68" s="100">
        <f>MASTER_DATA_ESCALATED!GO68/(GO$18*1000)</f>
        <v>0</v>
      </c>
      <c r="GP68" s="100">
        <f>MASTER_DATA_ESCALATED!GP68/(GP$18*1000)</f>
        <v>0</v>
      </c>
      <c r="GQ68" s="100">
        <f>MASTER_DATA_ESCALATED!GQ68/(GQ$18*1000)</f>
        <v>0</v>
      </c>
      <c r="GR68" s="100">
        <f>MASTER_DATA_ESCALATED!GR68/(GR$18*1000)</f>
        <v>0</v>
      </c>
      <c r="GS68" s="100">
        <f>MASTER_DATA_ESCALATED!GS68/(GS$18*1000)</f>
        <v>0</v>
      </c>
      <c r="GT68" s="100">
        <f>MASTER_DATA_ESCALATED!GT68/(GT$18*1000)</f>
        <v>0</v>
      </c>
      <c r="GU68" s="100">
        <f>MASTER_DATA_ESCALATED!GU68/(GU$18*1000)</f>
        <v>0</v>
      </c>
      <c r="GV68" s="100">
        <f>MASTER_DATA_ESCALATED!GV68/(GV$18*1000)</f>
        <v>0</v>
      </c>
      <c r="GW68" s="100" t="e">
        <f>MASTER_DATA_ESCALATED!#REF!/(GW$18*1000)</f>
        <v>#REF!</v>
      </c>
      <c r="GX68" s="100" t="e">
        <f>MASTER_DATA_ESCALATED!#REF!/(GX$18*1000)</f>
        <v>#REF!</v>
      </c>
      <c r="GY68" s="100" t="e">
        <f>MASTER_DATA_ESCALATED!#REF!/(GY$18*1000)</f>
        <v>#REF!</v>
      </c>
    </row>
    <row r="69" spans="2:207" s="27" customFormat="1" ht="14.25" hidden="1" outlineLevel="2" x14ac:dyDescent="0.25">
      <c r="B69" s="26">
        <f t="shared" si="1"/>
        <v>20</v>
      </c>
      <c r="C69" s="55">
        <f t="shared" si="0"/>
        <v>217.2</v>
      </c>
      <c r="D69" s="82"/>
      <c r="E69" s="55"/>
      <c r="F69" s="55"/>
      <c r="G69" s="83">
        <v>217.2</v>
      </c>
      <c r="H69" s="41" t="s">
        <v>69</v>
      </c>
      <c r="I69" s="100">
        <f>MASTER_DATA_ESCALATED!I69/(I$18*1000)</f>
        <v>0</v>
      </c>
      <c r="J69" s="100">
        <f>MASTER_DATA_ESCALATED!J69/(J$18*1000)</f>
        <v>0</v>
      </c>
      <c r="K69" s="100">
        <f>MASTER_DATA_ESCALATED!K69/(K$18*1000)</f>
        <v>0</v>
      </c>
      <c r="L69" s="100">
        <f>MASTER_DATA_ESCALATED!L69/(L$18*1000)</f>
        <v>0</v>
      </c>
      <c r="M69" s="100">
        <f>MASTER_DATA_ESCALATED!M69/(M$18*1000)</f>
        <v>0</v>
      </c>
      <c r="N69" s="100">
        <f>MASTER_DATA_ESCALATED!N69/(N$18*1000)</f>
        <v>0</v>
      </c>
      <c r="O69" s="100">
        <f>MASTER_DATA_ESCALATED!O69/(O$18*1000)</f>
        <v>0</v>
      </c>
      <c r="P69" s="100">
        <f>MASTER_DATA_ESCALATED!P69/(P$18*1000)</f>
        <v>0</v>
      </c>
      <c r="Q69" s="100">
        <f>MASTER_DATA_ESCALATED!Q69/(Q$18*1000)</f>
        <v>0</v>
      </c>
      <c r="R69" s="100">
        <f>MASTER_DATA_ESCALATED!R69/(R$18*1000)</f>
        <v>0</v>
      </c>
      <c r="S69" s="100">
        <f>MASTER_DATA_ESCALATED!S69/(S$18*1000)</f>
        <v>0</v>
      </c>
      <c r="T69" s="100">
        <f>MASTER_DATA_ESCALATED!T69/(T$18*1000)</f>
        <v>0</v>
      </c>
      <c r="U69" s="100">
        <f>MASTER_DATA_ESCALATED!U69/(U$18*1000)</f>
        <v>0</v>
      </c>
      <c r="V69" s="100">
        <f>MASTER_DATA_ESCALATED!V69/(V$18*1000)</f>
        <v>0</v>
      </c>
      <c r="W69" s="100">
        <f>MASTER_DATA_ESCALATED!W69/(W$18*1000)</f>
        <v>0</v>
      </c>
      <c r="X69" s="100">
        <f>MASTER_DATA_ESCALATED!X69/(X$18*1000)</f>
        <v>0</v>
      </c>
      <c r="Y69" s="100">
        <f>MASTER_DATA_ESCALATED!Y69/(Y$18*1000)</f>
        <v>0</v>
      </c>
      <c r="Z69" s="100">
        <f>MASTER_DATA_ESCALATED!Z69/(Z$18*1000)</f>
        <v>0</v>
      </c>
      <c r="AA69" s="100">
        <f>MASTER_DATA_ESCALATED!AA69/(AA$18*1000)</f>
        <v>0</v>
      </c>
      <c r="AB69" s="100">
        <f>MASTER_DATA_ESCALATED!AB69/(AB$18*1000)</f>
        <v>0</v>
      </c>
      <c r="AC69" s="100">
        <f>MASTER_DATA_ESCALATED!AC69/(AC$18*1000)</f>
        <v>0</v>
      </c>
      <c r="AD69" s="100">
        <f>MASTER_DATA_ESCALATED!AD69/(AD$18*1000)</f>
        <v>0</v>
      </c>
      <c r="AE69" s="100">
        <f>MASTER_DATA_ESCALATED!AE69/(AE$18*1000)</f>
        <v>0</v>
      </c>
      <c r="AF69" s="100">
        <f>MASTER_DATA_ESCALATED!AF69/(AF$18*1000)</f>
        <v>0</v>
      </c>
      <c r="AG69" s="100">
        <f>MASTER_DATA_ESCALATED!AG69/(AG$18*1000)</f>
        <v>0</v>
      </c>
      <c r="AH69" s="100">
        <f>MASTER_DATA_ESCALATED!AH69/(AH$18*1000)</f>
        <v>0</v>
      </c>
      <c r="AI69" s="100">
        <f>MASTER_DATA_ESCALATED!AI69/(AI$18*1000)</f>
        <v>0</v>
      </c>
      <c r="AJ69" s="100">
        <f>MASTER_DATA_ESCALATED!AJ69/(AJ$18*1000)</f>
        <v>0</v>
      </c>
      <c r="AK69" s="100">
        <f>MASTER_DATA_ESCALATED!AK69/(AK$18*1000)</f>
        <v>0</v>
      </c>
      <c r="AL69" s="100">
        <f>MASTER_DATA_ESCALATED!AL69/(AL$18*1000)</f>
        <v>0</v>
      </c>
      <c r="AM69" s="100">
        <f>MASTER_DATA_ESCALATED!AM69/(AM$18*1000)</f>
        <v>0</v>
      </c>
      <c r="AN69" s="100">
        <f>MASTER_DATA_ESCALATED!AN69/(AN$18*1000)</f>
        <v>0</v>
      </c>
      <c r="AO69" s="100">
        <f>MASTER_DATA_ESCALATED!AO69/(AO$18*1000)</f>
        <v>0</v>
      </c>
      <c r="AP69" s="100">
        <f>MASTER_DATA_ESCALATED!AP69/(AP$18*1000)</f>
        <v>0</v>
      </c>
      <c r="AQ69" s="100">
        <f>MASTER_DATA_ESCALATED!AQ69/(AQ$18*1000)</f>
        <v>0</v>
      </c>
      <c r="AR69" s="100">
        <f>MASTER_DATA_ESCALATED!AR69/(AR$18*1000)</f>
        <v>0</v>
      </c>
      <c r="AS69" s="100">
        <f>MASTER_DATA_ESCALATED!AS69/(AS$18*1000)</f>
        <v>0</v>
      </c>
      <c r="AT69" s="100">
        <f>MASTER_DATA_ESCALATED!AT69/(AT$18*1000)</f>
        <v>0</v>
      </c>
      <c r="AU69" s="100">
        <f>MASTER_DATA_ESCALATED!AU69/(AU$18*1000)</f>
        <v>0</v>
      </c>
      <c r="AV69" s="100">
        <f>MASTER_DATA_ESCALATED!AV69/(AV$18*1000)</f>
        <v>0</v>
      </c>
      <c r="AW69" s="100">
        <f>MASTER_DATA_ESCALATED!AW69/(AW$18*1000)</f>
        <v>0</v>
      </c>
      <c r="AX69" s="100">
        <f>MASTER_DATA_ESCALATED!AX69/(AX$18*1000)</f>
        <v>0</v>
      </c>
      <c r="AY69" s="100">
        <f>MASTER_DATA_ESCALATED!AY69/(AY$18*1000)</f>
        <v>0</v>
      </c>
      <c r="AZ69" s="100">
        <f>MASTER_DATA_ESCALATED!AZ69/(AZ$18*1000)</f>
        <v>0</v>
      </c>
      <c r="BA69" s="100">
        <f>MASTER_DATA_ESCALATED!BA69/(BA$18*1000)</f>
        <v>0</v>
      </c>
      <c r="BB69" s="100">
        <f>MASTER_DATA_ESCALATED!BB69/(BB$18*1000)</f>
        <v>0</v>
      </c>
      <c r="BC69" s="100">
        <f>MASTER_DATA_ESCALATED!BC69/(BC$18*1000)</f>
        <v>0</v>
      </c>
      <c r="BD69" s="100">
        <f>MASTER_DATA_ESCALATED!BD69/(BD$18*1000)</f>
        <v>0</v>
      </c>
      <c r="BE69" s="100">
        <f>MASTER_DATA_ESCALATED!BE69/(BE$18*1000)</f>
        <v>0</v>
      </c>
      <c r="BF69" s="100">
        <f>MASTER_DATA_ESCALATED!BF69/(BF$18*1000)</f>
        <v>0</v>
      </c>
      <c r="BG69" s="100">
        <f>MASTER_DATA_ESCALATED!BG69/(BG$18*1000)</f>
        <v>0</v>
      </c>
      <c r="BH69" s="100">
        <f>MASTER_DATA_ESCALATED!BH69/(BH$18*1000)</f>
        <v>0</v>
      </c>
      <c r="BI69" s="100">
        <f>MASTER_DATA_ESCALATED!BI69/(BI$18*1000)</f>
        <v>0</v>
      </c>
      <c r="BJ69" s="100">
        <f>MASTER_DATA_ESCALATED!BJ69/(BJ$18*1000)</f>
        <v>0</v>
      </c>
      <c r="BK69" s="100">
        <f>MASTER_DATA_ESCALATED!BK69/(BK$18*1000)</f>
        <v>0</v>
      </c>
      <c r="BL69" s="100">
        <f>MASTER_DATA_ESCALATED!BL69/(BL$18*1000)</f>
        <v>0</v>
      </c>
      <c r="BM69" s="100">
        <f>MASTER_DATA_ESCALATED!BM69/(BM$18*1000)</f>
        <v>0</v>
      </c>
      <c r="BN69" s="100">
        <f>MASTER_DATA_ESCALATED!BN69/(BN$18*1000)</f>
        <v>0</v>
      </c>
      <c r="BO69" s="100">
        <f>MASTER_DATA_ESCALATED!BO69/(BO$18*1000)</f>
        <v>0</v>
      </c>
      <c r="BP69" s="100">
        <f>MASTER_DATA_ESCALATED!BP69/(BP$18*1000)</f>
        <v>0</v>
      </c>
      <c r="BQ69" s="100">
        <f>MASTER_DATA_ESCALATED!BQ69/(BQ$18*1000)</f>
        <v>0</v>
      </c>
      <c r="BR69" s="100">
        <f>MASTER_DATA_ESCALATED!BR69/(BR$18*1000)</f>
        <v>0</v>
      </c>
      <c r="BS69" s="100">
        <f>MASTER_DATA_ESCALATED!BS69/(BS$18*1000)</f>
        <v>0</v>
      </c>
      <c r="BT69" s="100">
        <f>MASTER_DATA_ESCALATED!BT69/(BT$18*1000)</f>
        <v>0</v>
      </c>
      <c r="BU69" s="100">
        <f>MASTER_DATA_ESCALATED!BU69/(BU$18*1000)</f>
        <v>0</v>
      </c>
      <c r="BV69" s="100">
        <f>MASTER_DATA_ESCALATED!BV69/(BV$18*1000)</f>
        <v>0</v>
      </c>
      <c r="BW69" s="100">
        <f>MASTER_DATA_ESCALATED!BW69/(BW$18*1000)</f>
        <v>0</v>
      </c>
      <c r="BX69" s="100">
        <f>MASTER_DATA_ESCALATED!BX69/(BX$18*1000)</f>
        <v>0</v>
      </c>
      <c r="BY69" s="100">
        <f>MASTER_DATA_ESCALATED!BY69/(BY$18*1000)</f>
        <v>0</v>
      </c>
      <c r="BZ69" s="100">
        <f>MASTER_DATA_ESCALATED!BZ69/(BZ$18*1000)</f>
        <v>0</v>
      </c>
      <c r="CA69" s="100">
        <f>MASTER_DATA_ESCALATED!CA69/(CA$18*1000)</f>
        <v>0</v>
      </c>
      <c r="CB69" s="100">
        <f>MASTER_DATA_ESCALATED!CB69/(CB$18*1000)</f>
        <v>0</v>
      </c>
      <c r="CC69" s="100">
        <f>MASTER_DATA_ESCALATED!CC69/(CC$18*1000)</f>
        <v>0</v>
      </c>
      <c r="CD69" s="100">
        <f>MASTER_DATA_ESCALATED!CD69/(CD$18*1000)</f>
        <v>0</v>
      </c>
      <c r="CE69" s="100">
        <f>MASTER_DATA_ESCALATED!CE69/(CE$18*1000)</f>
        <v>0</v>
      </c>
      <c r="CF69" s="100">
        <f>MASTER_DATA_ESCALATED!CF69/(CF$18*1000)</f>
        <v>0</v>
      </c>
      <c r="CG69" s="100">
        <f>MASTER_DATA_ESCALATED!CG69/(CG$18*1000)</f>
        <v>0</v>
      </c>
      <c r="CH69" s="100">
        <f>MASTER_DATA_ESCALATED!CH69/(CH$18*1000)</f>
        <v>0</v>
      </c>
      <c r="CI69" s="100">
        <f>MASTER_DATA_ESCALATED!CI69/(CI$18*1000)</f>
        <v>0</v>
      </c>
      <c r="CJ69" s="100">
        <f>MASTER_DATA_ESCALATED!CJ69/(CJ$18*1000)</f>
        <v>0</v>
      </c>
      <c r="CK69" s="100">
        <f>MASTER_DATA_ESCALATED!CK69/(CK$18*1000)</f>
        <v>0</v>
      </c>
      <c r="CL69" s="100">
        <f>MASTER_DATA_ESCALATED!CL69/(CL$18*1000)</f>
        <v>0</v>
      </c>
      <c r="CM69" s="100">
        <f>MASTER_DATA_ESCALATED!CM69/(CM$18*1000)</f>
        <v>0</v>
      </c>
      <c r="CN69" s="100">
        <f>MASTER_DATA_ESCALATED!CN69/(CN$18*1000)</f>
        <v>0</v>
      </c>
      <c r="CO69" s="100">
        <f>MASTER_DATA_ESCALATED!CO69/(CO$18*1000)</f>
        <v>0</v>
      </c>
      <c r="CP69" s="100">
        <f>MASTER_DATA_ESCALATED!CP69/(CP$18*1000)</f>
        <v>0</v>
      </c>
      <c r="CQ69" s="100">
        <f>MASTER_DATA_ESCALATED!CQ69/(CQ$18*1000)</f>
        <v>0</v>
      </c>
      <c r="CR69" s="100">
        <f>MASTER_DATA_ESCALATED!CR69/(CR$18*1000)</f>
        <v>0</v>
      </c>
      <c r="CS69" s="100">
        <f>MASTER_DATA_ESCALATED!CS69/(CS$18*1000)</f>
        <v>0</v>
      </c>
      <c r="CT69" s="100">
        <f>MASTER_DATA_ESCALATED!CT69/(CT$18*1000)</f>
        <v>0</v>
      </c>
      <c r="CU69" s="100">
        <f>MASTER_DATA_ESCALATED!CU69/(CU$18*1000)</f>
        <v>0</v>
      </c>
      <c r="CV69" s="100">
        <f>MASTER_DATA_ESCALATED!CV69/(CV$18*1000)</f>
        <v>0</v>
      </c>
      <c r="CW69" s="100">
        <f>MASTER_DATA_ESCALATED!CW69/(CW$18*1000)</f>
        <v>0</v>
      </c>
      <c r="CX69" s="100">
        <f>MASTER_DATA_ESCALATED!CX69/(CX$18*1000)</f>
        <v>0</v>
      </c>
      <c r="CY69" s="100">
        <f>MASTER_DATA_ESCALATED!CY69/(CY$18*1000)</f>
        <v>0</v>
      </c>
      <c r="CZ69" s="100">
        <f>MASTER_DATA_ESCALATED!CZ69/(CZ$18*1000)</f>
        <v>0</v>
      </c>
      <c r="DA69" s="100" t="e">
        <f>MASTER_DATA_ESCALATED!DA69/(DA$18*1000)</f>
        <v>#DIV/0!</v>
      </c>
      <c r="DB69" s="100" t="e">
        <f>MASTER_DATA_ESCALATED!DB69/(DB$18*1000)</f>
        <v>#DIV/0!</v>
      </c>
      <c r="DC69" s="100" t="e">
        <f>MASTER_DATA_ESCALATED!DC69/(DC$18*1000)</f>
        <v>#DIV/0!</v>
      </c>
      <c r="DD69" s="100" t="e">
        <f>MASTER_DATA_ESCALATED!DD69/(DD$18*1000)</f>
        <v>#N/A</v>
      </c>
      <c r="DE69" s="100">
        <f>MASTER_DATA_ESCALATED!DE69/(DE$18*1000)</f>
        <v>0</v>
      </c>
      <c r="DF69" s="100">
        <f>MASTER_DATA_ESCALATED!DF69/(DF$18*1000)</f>
        <v>0</v>
      </c>
      <c r="DG69" s="100">
        <f>MASTER_DATA_ESCALATED!DG69/(DG$18*1000)</f>
        <v>0</v>
      </c>
      <c r="DH69" s="100">
        <f>MASTER_DATA_ESCALATED!DH69/(DH$18*1000)</f>
        <v>0</v>
      </c>
      <c r="DI69" s="100">
        <f>MASTER_DATA_ESCALATED!DI69/(DI$18*1000)</f>
        <v>0</v>
      </c>
      <c r="DJ69" s="100">
        <f>MASTER_DATA_ESCALATED!DJ69/(DJ$18*1000)</f>
        <v>0</v>
      </c>
      <c r="DK69" s="100">
        <f>MASTER_DATA_ESCALATED!DK69/(DK$18*1000)</f>
        <v>0</v>
      </c>
      <c r="DL69" s="100">
        <f>MASTER_DATA_ESCALATED!DL69/(DL$18*1000)</f>
        <v>0</v>
      </c>
      <c r="DM69" s="100">
        <f>MASTER_DATA_ESCALATED!DM69/(DM$18*1000)</f>
        <v>0</v>
      </c>
      <c r="DN69" s="100">
        <f>MASTER_DATA_ESCALATED!DN69/(DN$18*1000)</f>
        <v>0</v>
      </c>
      <c r="DO69" s="100">
        <f>MASTER_DATA_ESCALATED!DO69/(DO$18*1000)</f>
        <v>0</v>
      </c>
      <c r="DP69" s="100">
        <f>MASTER_DATA_ESCALATED!DP69/(DP$18*1000)</f>
        <v>0</v>
      </c>
      <c r="DQ69" s="100">
        <f>MASTER_DATA_ESCALATED!DQ69/(DQ$18*1000)</f>
        <v>0</v>
      </c>
      <c r="DR69" s="100">
        <f>MASTER_DATA_ESCALATED!DR69/(DR$18*1000)</f>
        <v>0</v>
      </c>
      <c r="DS69" s="100">
        <f>MASTER_DATA_ESCALATED!DS69/(DS$18*1000)</f>
        <v>0</v>
      </c>
      <c r="DT69" s="100">
        <f>MASTER_DATA_ESCALATED!DT69/(DT$18*1000)</f>
        <v>0</v>
      </c>
      <c r="DU69" s="100">
        <f>MASTER_DATA_ESCALATED!DU69/(DU$18*1000)</f>
        <v>0</v>
      </c>
      <c r="DV69" s="100">
        <f>MASTER_DATA_ESCALATED!DV69/(DV$18*1000)</f>
        <v>0</v>
      </c>
      <c r="DW69" s="100">
        <f>MASTER_DATA_ESCALATED!DW69/(DW$18*1000)</f>
        <v>0</v>
      </c>
      <c r="DX69" s="100">
        <f>MASTER_DATA_ESCALATED!DX69/(DX$18*1000)</f>
        <v>0</v>
      </c>
      <c r="DY69" s="100">
        <f>MASTER_DATA_ESCALATED!DY69/(DY$18*1000)</f>
        <v>0</v>
      </c>
      <c r="DZ69" s="100">
        <f>MASTER_DATA_ESCALATED!DZ69/(DZ$18*1000)</f>
        <v>0</v>
      </c>
      <c r="EA69" s="100">
        <f>MASTER_DATA_ESCALATED!EA69/(EA$18*1000)</f>
        <v>0</v>
      </c>
      <c r="EB69" s="100">
        <f>MASTER_DATA_ESCALATED!EB69/(EB$18*1000)</f>
        <v>0</v>
      </c>
      <c r="EC69" s="100" t="e">
        <f>MASTER_DATA_ESCALATED!EC69/(EC$18*1000)</f>
        <v>#DIV/0!</v>
      </c>
      <c r="ED69" s="100" t="e">
        <f>MASTER_DATA_ESCALATED!ED69/(ED$18*1000)</f>
        <v>#DIV/0!</v>
      </c>
      <c r="EE69" s="100" t="e">
        <f>MASTER_DATA_ESCALATED!EE69/(EE$18*1000)</f>
        <v>#DIV/0!</v>
      </c>
      <c r="EF69" s="100" t="e">
        <f>MASTER_DATA_ESCALATED!EF69/(EF$18*1000)</f>
        <v>#VALUE!</v>
      </c>
      <c r="EG69" s="100">
        <f>MASTER_DATA_ESCALATED!EG69/(EG$18*1000)</f>
        <v>0</v>
      </c>
      <c r="EH69" s="100">
        <f>MASTER_DATA_ESCALATED!EH69/(EH$18*1000)</f>
        <v>0</v>
      </c>
      <c r="EI69" s="100">
        <f>MASTER_DATA_ESCALATED!EI69/(EI$18*1000)</f>
        <v>0</v>
      </c>
      <c r="EJ69" s="100">
        <f>MASTER_DATA_ESCALATED!EJ69/(EJ$18*1000)</f>
        <v>0</v>
      </c>
      <c r="EK69" s="100">
        <f>MASTER_DATA_ESCALATED!EK69/(EK$18*1000)</f>
        <v>0</v>
      </c>
      <c r="EL69" s="100">
        <f>MASTER_DATA_ESCALATED!EL69/(EL$18*1000)</f>
        <v>0</v>
      </c>
      <c r="EM69" s="100">
        <f>MASTER_DATA_ESCALATED!EM69/(EM$18*1000)</f>
        <v>0</v>
      </c>
      <c r="EN69" s="100">
        <f>MASTER_DATA_ESCALATED!EN69/(EN$18*1000)</f>
        <v>0</v>
      </c>
      <c r="EO69" s="100">
        <f>MASTER_DATA_ESCALATED!EO69/(EO$18*1000)</f>
        <v>0</v>
      </c>
      <c r="EP69" s="100">
        <f>MASTER_DATA_ESCALATED!EP69/(EP$18*1000)</f>
        <v>0</v>
      </c>
      <c r="EQ69" s="100">
        <f>MASTER_DATA_ESCALATED!EQ69/(EQ$18*1000)</f>
        <v>0</v>
      </c>
      <c r="ER69" s="100">
        <f>MASTER_DATA_ESCALATED!ER69/(ER$18*1000)</f>
        <v>0</v>
      </c>
      <c r="ES69" s="100">
        <f>MASTER_DATA_ESCALATED!ES69/(ES$18*1000)</f>
        <v>0</v>
      </c>
      <c r="ET69" s="100">
        <f>MASTER_DATA_ESCALATED!ET69/(ET$18*1000)</f>
        <v>0</v>
      </c>
      <c r="EU69" s="100">
        <f>MASTER_DATA_ESCALATED!EU69/(EU$18*1000)</f>
        <v>0</v>
      </c>
      <c r="EV69" s="100">
        <f>MASTER_DATA_ESCALATED!EV69/(EV$18*1000)</f>
        <v>0</v>
      </c>
      <c r="EW69" s="100">
        <f>MASTER_DATA_ESCALATED!EW69/(EW$18*1000)</f>
        <v>0</v>
      </c>
      <c r="EX69" s="100">
        <f>MASTER_DATA_ESCALATED!EX69/(EX$18*1000)</f>
        <v>0</v>
      </c>
      <c r="EY69" s="100">
        <f>MASTER_DATA_ESCALATED!EY69/(EY$18*1000)</f>
        <v>0</v>
      </c>
      <c r="EZ69" s="100">
        <f>MASTER_DATA_ESCALATED!EZ69/(EZ$18*1000)</f>
        <v>0</v>
      </c>
      <c r="FA69" s="100">
        <f>MASTER_DATA_ESCALATED!FA69/(FA$18*1000)</f>
        <v>0</v>
      </c>
      <c r="FB69" s="100">
        <f>MASTER_DATA_ESCALATED!FB69/(FB$18*1000)</f>
        <v>0</v>
      </c>
      <c r="FC69" s="100">
        <f>MASTER_DATA_ESCALATED!FC69/(FC$18*1000)</f>
        <v>0</v>
      </c>
      <c r="FD69" s="100">
        <f>MASTER_DATA_ESCALATED!FD69/(FD$18*1000)</f>
        <v>0</v>
      </c>
      <c r="FE69" s="100">
        <f>MASTER_DATA_ESCALATED!FE69/(FE$18*1000)</f>
        <v>0</v>
      </c>
      <c r="FF69" s="100">
        <f>MASTER_DATA_ESCALATED!FF69/(FF$18*1000)</f>
        <v>0</v>
      </c>
      <c r="FG69" s="100">
        <f>MASTER_DATA_ESCALATED!FG69/(FG$18*1000)</f>
        <v>0</v>
      </c>
      <c r="FH69" s="100">
        <f>MASTER_DATA_ESCALATED!FH69/(FH$18*1000)</f>
        <v>0</v>
      </c>
      <c r="FI69" s="100">
        <f>MASTER_DATA_ESCALATED!FI69/(FI$18*1000)</f>
        <v>0</v>
      </c>
      <c r="FJ69" s="100">
        <f>MASTER_DATA_ESCALATED!FJ69/(FJ$18*1000)</f>
        <v>0</v>
      </c>
      <c r="FK69" s="100">
        <f>MASTER_DATA_ESCALATED!FK69/(FK$18*1000)</f>
        <v>0</v>
      </c>
      <c r="FL69" s="100">
        <f>MASTER_DATA_ESCALATED!FL69/(FL$18*1000)</f>
        <v>0</v>
      </c>
      <c r="FM69" s="100">
        <f>MASTER_DATA_ESCALATED!FM69/(FM$18*1000)</f>
        <v>0</v>
      </c>
      <c r="FN69" s="100">
        <f>MASTER_DATA_ESCALATED!FN69/(FN$18*1000)</f>
        <v>0</v>
      </c>
      <c r="FO69" s="100">
        <f>MASTER_DATA_ESCALATED!FO69/(FO$18*1000)</f>
        <v>0</v>
      </c>
      <c r="FP69" s="100">
        <f>MASTER_DATA_ESCALATED!FP69/(FP$18*1000)</f>
        <v>0</v>
      </c>
      <c r="FQ69" s="100">
        <f>MASTER_DATA_ESCALATED!FQ69/(FQ$18*1000)</f>
        <v>0</v>
      </c>
      <c r="FR69" s="100">
        <f>MASTER_DATA_ESCALATED!FR69/(FR$18*1000)</f>
        <v>0</v>
      </c>
      <c r="FS69" s="100">
        <f>MASTER_DATA_ESCALATED!FS69/(FS$18*1000)</f>
        <v>0</v>
      </c>
      <c r="FT69" s="100">
        <f>MASTER_DATA_ESCALATED!FT69/(FT$18*1000)</f>
        <v>0</v>
      </c>
      <c r="FU69" s="100">
        <f>MASTER_DATA_ESCALATED!FU69/(FU$18*1000)</f>
        <v>0</v>
      </c>
      <c r="FV69" s="100">
        <f>MASTER_DATA_ESCALATED!FV69/(FV$18*1000)</f>
        <v>0</v>
      </c>
      <c r="FW69" s="100">
        <f>MASTER_DATA_ESCALATED!FW69/(FW$18*1000)</f>
        <v>0</v>
      </c>
      <c r="FX69" s="100">
        <f>MASTER_DATA_ESCALATED!FX69/(FX$18*1000)</f>
        <v>0</v>
      </c>
      <c r="FY69" s="100">
        <f>MASTER_DATA_ESCALATED!FY69/(FY$18*1000)</f>
        <v>0</v>
      </c>
      <c r="FZ69" s="100">
        <f>MASTER_DATA_ESCALATED!FZ69/(FZ$18*1000)</f>
        <v>0</v>
      </c>
      <c r="GA69" s="100">
        <f>MASTER_DATA_ESCALATED!GA69/(GA$18*1000)</f>
        <v>0</v>
      </c>
      <c r="GB69" s="100">
        <f>MASTER_DATA_ESCALATED!GB69/(GB$18*1000)</f>
        <v>0</v>
      </c>
      <c r="GC69" s="100">
        <f>MASTER_DATA_ESCALATED!GC69/(GC$18*1000)</f>
        <v>0</v>
      </c>
      <c r="GD69" s="100">
        <f>MASTER_DATA_ESCALATED!GD69/(GD$18*1000)</f>
        <v>0</v>
      </c>
      <c r="GE69" s="100">
        <f>MASTER_DATA_ESCALATED!GE69/(GE$18*1000)</f>
        <v>0</v>
      </c>
      <c r="GF69" s="100">
        <f>MASTER_DATA_ESCALATED!GF69/(GF$18*1000)</f>
        <v>0</v>
      </c>
      <c r="GG69" s="100">
        <f>MASTER_DATA_ESCALATED!GG69/(GG$18*1000)</f>
        <v>0</v>
      </c>
      <c r="GH69" s="100">
        <f>MASTER_DATA_ESCALATED!GH69/(GH$18*1000)</f>
        <v>0</v>
      </c>
      <c r="GI69" s="100">
        <f>MASTER_DATA_ESCALATED!GI69/(GI$18*1000)</f>
        <v>0</v>
      </c>
      <c r="GJ69" s="100">
        <f>MASTER_DATA_ESCALATED!GJ69/(GJ$18*1000)</f>
        <v>0</v>
      </c>
      <c r="GK69" s="100">
        <f>MASTER_DATA_ESCALATED!GK69/(GK$18*1000)</f>
        <v>0</v>
      </c>
      <c r="GL69" s="100">
        <f>MASTER_DATA_ESCALATED!GL69/(GL$18*1000)</f>
        <v>0</v>
      </c>
      <c r="GM69" s="100">
        <f>MASTER_DATA_ESCALATED!GM69/(GM$18*1000)</f>
        <v>0</v>
      </c>
      <c r="GN69" s="100">
        <f>MASTER_DATA_ESCALATED!GN69/(GN$18*1000)</f>
        <v>0</v>
      </c>
      <c r="GO69" s="100">
        <f>MASTER_DATA_ESCALATED!GO69/(GO$18*1000)</f>
        <v>0</v>
      </c>
      <c r="GP69" s="100">
        <f>MASTER_DATA_ESCALATED!GP69/(GP$18*1000)</f>
        <v>0</v>
      </c>
      <c r="GQ69" s="100">
        <f>MASTER_DATA_ESCALATED!GQ69/(GQ$18*1000)</f>
        <v>0</v>
      </c>
      <c r="GR69" s="100">
        <f>MASTER_DATA_ESCALATED!GR69/(GR$18*1000)</f>
        <v>0</v>
      </c>
      <c r="GS69" s="100">
        <f>MASTER_DATA_ESCALATED!GS69/(GS$18*1000)</f>
        <v>0</v>
      </c>
      <c r="GT69" s="100">
        <f>MASTER_DATA_ESCALATED!GT69/(GT$18*1000)</f>
        <v>0</v>
      </c>
      <c r="GU69" s="100">
        <f>MASTER_DATA_ESCALATED!GU69/(GU$18*1000)</f>
        <v>0</v>
      </c>
      <c r="GV69" s="100">
        <f>MASTER_DATA_ESCALATED!GV69/(GV$18*1000)</f>
        <v>0</v>
      </c>
      <c r="GW69" s="100" t="e">
        <f>MASTER_DATA_ESCALATED!#REF!/(GW$18*1000)</f>
        <v>#REF!</v>
      </c>
      <c r="GX69" s="100" t="e">
        <f>MASTER_DATA_ESCALATED!#REF!/(GX$18*1000)</f>
        <v>#REF!</v>
      </c>
      <c r="GY69" s="100" t="e">
        <f>MASTER_DATA_ESCALATED!#REF!/(GY$18*1000)</f>
        <v>#REF!</v>
      </c>
    </row>
    <row r="70" spans="2:207" s="27" customFormat="1" ht="14.25" hidden="1" outlineLevel="2" x14ac:dyDescent="0.25">
      <c r="B70" s="26">
        <f t="shared" si="1"/>
        <v>20</v>
      </c>
      <c r="C70" s="56">
        <f t="shared" si="0"/>
        <v>217.3</v>
      </c>
      <c r="D70" s="82"/>
      <c r="E70" s="55"/>
      <c r="F70" s="55"/>
      <c r="G70" s="85">
        <v>217.3</v>
      </c>
      <c r="H70" s="41" t="s">
        <v>70</v>
      </c>
      <c r="I70" s="100">
        <f>MASTER_DATA_ESCALATED!I70/(I$18*1000)</f>
        <v>0</v>
      </c>
      <c r="J70" s="100">
        <f>MASTER_DATA_ESCALATED!J70/(J$18*1000)</f>
        <v>0</v>
      </c>
      <c r="K70" s="100">
        <f>MASTER_DATA_ESCALATED!K70/(K$18*1000)</f>
        <v>0</v>
      </c>
      <c r="L70" s="100">
        <f>MASTER_DATA_ESCALATED!L70/(L$18*1000)</f>
        <v>0</v>
      </c>
      <c r="M70" s="100">
        <f>MASTER_DATA_ESCALATED!M70/(M$18*1000)</f>
        <v>0</v>
      </c>
      <c r="N70" s="100">
        <f>MASTER_DATA_ESCALATED!N70/(N$18*1000)</f>
        <v>0</v>
      </c>
      <c r="O70" s="100">
        <f>MASTER_DATA_ESCALATED!O70/(O$18*1000)</f>
        <v>0</v>
      </c>
      <c r="P70" s="100">
        <f>MASTER_DATA_ESCALATED!P70/(P$18*1000)</f>
        <v>0</v>
      </c>
      <c r="Q70" s="100">
        <f>MASTER_DATA_ESCALATED!Q70/(Q$18*1000)</f>
        <v>0</v>
      </c>
      <c r="R70" s="100">
        <f>MASTER_DATA_ESCALATED!R70/(R$18*1000)</f>
        <v>0</v>
      </c>
      <c r="S70" s="100">
        <f>MASTER_DATA_ESCALATED!S70/(S$18*1000)</f>
        <v>0</v>
      </c>
      <c r="T70" s="100">
        <f>MASTER_DATA_ESCALATED!T70/(T$18*1000)</f>
        <v>0</v>
      </c>
      <c r="U70" s="100">
        <f>MASTER_DATA_ESCALATED!U70/(U$18*1000)</f>
        <v>0</v>
      </c>
      <c r="V70" s="100">
        <f>MASTER_DATA_ESCALATED!V70/(V$18*1000)</f>
        <v>0</v>
      </c>
      <c r="W70" s="100">
        <f>MASTER_DATA_ESCALATED!W70/(W$18*1000)</f>
        <v>0</v>
      </c>
      <c r="X70" s="100">
        <f>MASTER_DATA_ESCALATED!X70/(X$18*1000)</f>
        <v>0</v>
      </c>
      <c r="Y70" s="100">
        <f>MASTER_DATA_ESCALATED!Y70/(Y$18*1000)</f>
        <v>0</v>
      </c>
      <c r="Z70" s="100">
        <f>MASTER_DATA_ESCALATED!Z70/(Z$18*1000)</f>
        <v>0</v>
      </c>
      <c r="AA70" s="100">
        <f>MASTER_DATA_ESCALATED!AA70/(AA$18*1000)</f>
        <v>0</v>
      </c>
      <c r="AB70" s="100">
        <f>MASTER_DATA_ESCALATED!AB70/(AB$18*1000)</f>
        <v>0</v>
      </c>
      <c r="AC70" s="100">
        <f>MASTER_DATA_ESCALATED!AC70/(AC$18*1000)</f>
        <v>0</v>
      </c>
      <c r="AD70" s="100">
        <f>MASTER_DATA_ESCALATED!AD70/(AD$18*1000)</f>
        <v>0</v>
      </c>
      <c r="AE70" s="100">
        <f>MASTER_DATA_ESCALATED!AE70/(AE$18*1000)</f>
        <v>0</v>
      </c>
      <c r="AF70" s="100">
        <f>MASTER_DATA_ESCALATED!AF70/(AF$18*1000)</f>
        <v>0</v>
      </c>
      <c r="AG70" s="100">
        <f>MASTER_DATA_ESCALATED!AG70/(AG$18*1000)</f>
        <v>0</v>
      </c>
      <c r="AH70" s="100">
        <f>MASTER_DATA_ESCALATED!AH70/(AH$18*1000)</f>
        <v>0</v>
      </c>
      <c r="AI70" s="100">
        <f>MASTER_DATA_ESCALATED!AI70/(AI$18*1000)</f>
        <v>0</v>
      </c>
      <c r="AJ70" s="100">
        <f>MASTER_DATA_ESCALATED!AJ70/(AJ$18*1000)</f>
        <v>0</v>
      </c>
      <c r="AK70" s="100">
        <f>MASTER_DATA_ESCALATED!AK70/(AK$18*1000)</f>
        <v>0</v>
      </c>
      <c r="AL70" s="100">
        <f>MASTER_DATA_ESCALATED!AL70/(AL$18*1000)</f>
        <v>0</v>
      </c>
      <c r="AM70" s="100">
        <f>MASTER_DATA_ESCALATED!AM70/(AM$18*1000)</f>
        <v>0</v>
      </c>
      <c r="AN70" s="100">
        <f>MASTER_DATA_ESCALATED!AN70/(AN$18*1000)</f>
        <v>0</v>
      </c>
      <c r="AO70" s="100">
        <f>MASTER_DATA_ESCALATED!AO70/(AO$18*1000)</f>
        <v>0</v>
      </c>
      <c r="AP70" s="100">
        <f>MASTER_DATA_ESCALATED!AP70/(AP$18*1000)</f>
        <v>0</v>
      </c>
      <c r="AQ70" s="100">
        <f>MASTER_DATA_ESCALATED!AQ70/(AQ$18*1000)</f>
        <v>0</v>
      </c>
      <c r="AR70" s="100">
        <f>MASTER_DATA_ESCALATED!AR70/(AR$18*1000)</f>
        <v>0</v>
      </c>
      <c r="AS70" s="100">
        <f>MASTER_DATA_ESCALATED!AS70/(AS$18*1000)</f>
        <v>0</v>
      </c>
      <c r="AT70" s="100">
        <f>MASTER_DATA_ESCALATED!AT70/(AT$18*1000)</f>
        <v>0</v>
      </c>
      <c r="AU70" s="100">
        <f>MASTER_DATA_ESCALATED!AU70/(AU$18*1000)</f>
        <v>0</v>
      </c>
      <c r="AV70" s="100">
        <f>MASTER_DATA_ESCALATED!AV70/(AV$18*1000)</f>
        <v>0</v>
      </c>
      <c r="AW70" s="100">
        <f>MASTER_DATA_ESCALATED!AW70/(AW$18*1000)</f>
        <v>0</v>
      </c>
      <c r="AX70" s="100">
        <f>MASTER_DATA_ESCALATED!AX70/(AX$18*1000)</f>
        <v>0</v>
      </c>
      <c r="AY70" s="100">
        <f>MASTER_DATA_ESCALATED!AY70/(AY$18*1000)</f>
        <v>0</v>
      </c>
      <c r="AZ70" s="100">
        <f>MASTER_DATA_ESCALATED!AZ70/(AZ$18*1000)</f>
        <v>0</v>
      </c>
      <c r="BA70" s="100">
        <f>MASTER_DATA_ESCALATED!BA70/(BA$18*1000)</f>
        <v>0</v>
      </c>
      <c r="BB70" s="100">
        <f>MASTER_DATA_ESCALATED!BB70/(BB$18*1000)</f>
        <v>0</v>
      </c>
      <c r="BC70" s="100">
        <f>MASTER_DATA_ESCALATED!BC70/(BC$18*1000)</f>
        <v>0</v>
      </c>
      <c r="BD70" s="100">
        <f>MASTER_DATA_ESCALATED!BD70/(BD$18*1000)</f>
        <v>0</v>
      </c>
      <c r="BE70" s="100">
        <f>MASTER_DATA_ESCALATED!BE70/(BE$18*1000)</f>
        <v>0</v>
      </c>
      <c r="BF70" s="100">
        <f>MASTER_DATA_ESCALATED!BF70/(BF$18*1000)</f>
        <v>0</v>
      </c>
      <c r="BG70" s="100">
        <f>MASTER_DATA_ESCALATED!BG70/(BG$18*1000)</f>
        <v>0</v>
      </c>
      <c r="BH70" s="100">
        <f>MASTER_DATA_ESCALATED!BH70/(BH$18*1000)</f>
        <v>0</v>
      </c>
      <c r="BI70" s="100">
        <f>MASTER_DATA_ESCALATED!BI70/(BI$18*1000)</f>
        <v>0</v>
      </c>
      <c r="BJ70" s="100">
        <f>MASTER_DATA_ESCALATED!BJ70/(BJ$18*1000)</f>
        <v>0</v>
      </c>
      <c r="BK70" s="100">
        <f>MASTER_DATA_ESCALATED!BK70/(BK$18*1000)</f>
        <v>0</v>
      </c>
      <c r="BL70" s="100">
        <f>MASTER_DATA_ESCALATED!BL70/(BL$18*1000)</f>
        <v>0</v>
      </c>
      <c r="BM70" s="100">
        <f>MASTER_DATA_ESCALATED!BM70/(BM$18*1000)</f>
        <v>0</v>
      </c>
      <c r="BN70" s="100">
        <f>MASTER_DATA_ESCALATED!BN70/(BN$18*1000)</f>
        <v>0</v>
      </c>
      <c r="BO70" s="100">
        <f>MASTER_DATA_ESCALATED!BO70/(BO$18*1000)</f>
        <v>0</v>
      </c>
      <c r="BP70" s="100">
        <f>MASTER_DATA_ESCALATED!BP70/(BP$18*1000)</f>
        <v>0</v>
      </c>
      <c r="BQ70" s="100">
        <f>MASTER_DATA_ESCALATED!BQ70/(BQ$18*1000)</f>
        <v>0</v>
      </c>
      <c r="BR70" s="100">
        <f>MASTER_DATA_ESCALATED!BR70/(BR$18*1000)</f>
        <v>0</v>
      </c>
      <c r="BS70" s="100">
        <f>MASTER_DATA_ESCALATED!BS70/(BS$18*1000)</f>
        <v>0</v>
      </c>
      <c r="BT70" s="100">
        <f>MASTER_DATA_ESCALATED!BT70/(BT$18*1000)</f>
        <v>0</v>
      </c>
      <c r="BU70" s="100">
        <f>MASTER_DATA_ESCALATED!BU70/(BU$18*1000)</f>
        <v>0</v>
      </c>
      <c r="BV70" s="100">
        <f>MASTER_DATA_ESCALATED!BV70/(BV$18*1000)</f>
        <v>0</v>
      </c>
      <c r="BW70" s="100">
        <f>MASTER_DATA_ESCALATED!BW70/(BW$18*1000)</f>
        <v>0</v>
      </c>
      <c r="BX70" s="100">
        <f>MASTER_DATA_ESCALATED!BX70/(BX$18*1000)</f>
        <v>0</v>
      </c>
      <c r="BY70" s="100">
        <f>MASTER_DATA_ESCALATED!BY70/(BY$18*1000)</f>
        <v>0</v>
      </c>
      <c r="BZ70" s="100">
        <f>MASTER_DATA_ESCALATED!BZ70/(BZ$18*1000)</f>
        <v>0</v>
      </c>
      <c r="CA70" s="100">
        <f>MASTER_DATA_ESCALATED!CA70/(CA$18*1000)</f>
        <v>0</v>
      </c>
      <c r="CB70" s="100">
        <f>MASTER_DATA_ESCALATED!CB70/(CB$18*1000)</f>
        <v>0</v>
      </c>
      <c r="CC70" s="100">
        <f>MASTER_DATA_ESCALATED!CC70/(CC$18*1000)</f>
        <v>0</v>
      </c>
      <c r="CD70" s="100">
        <f>MASTER_DATA_ESCALATED!CD70/(CD$18*1000)</f>
        <v>0</v>
      </c>
      <c r="CE70" s="100">
        <f>MASTER_DATA_ESCALATED!CE70/(CE$18*1000)</f>
        <v>0</v>
      </c>
      <c r="CF70" s="100">
        <f>MASTER_DATA_ESCALATED!CF70/(CF$18*1000)</f>
        <v>0</v>
      </c>
      <c r="CG70" s="100">
        <f>MASTER_DATA_ESCALATED!CG70/(CG$18*1000)</f>
        <v>0</v>
      </c>
      <c r="CH70" s="100">
        <f>MASTER_DATA_ESCALATED!CH70/(CH$18*1000)</f>
        <v>0</v>
      </c>
      <c r="CI70" s="100">
        <f>MASTER_DATA_ESCALATED!CI70/(CI$18*1000)</f>
        <v>0</v>
      </c>
      <c r="CJ70" s="100">
        <f>MASTER_DATA_ESCALATED!CJ70/(CJ$18*1000)</f>
        <v>0</v>
      </c>
      <c r="CK70" s="100">
        <f>MASTER_DATA_ESCALATED!CK70/(CK$18*1000)</f>
        <v>0</v>
      </c>
      <c r="CL70" s="100">
        <f>MASTER_DATA_ESCALATED!CL70/(CL$18*1000)</f>
        <v>0</v>
      </c>
      <c r="CM70" s="100">
        <f>MASTER_DATA_ESCALATED!CM70/(CM$18*1000)</f>
        <v>0</v>
      </c>
      <c r="CN70" s="100">
        <f>MASTER_DATA_ESCALATED!CN70/(CN$18*1000)</f>
        <v>0</v>
      </c>
      <c r="CO70" s="100">
        <f>MASTER_DATA_ESCALATED!CO70/(CO$18*1000)</f>
        <v>0</v>
      </c>
      <c r="CP70" s="100">
        <f>MASTER_DATA_ESCALATED!CP70/(CP$18*1000)</f>
        <v>0</v>
      </c>
      <c r="CQ70" s="100">
        <f>MASTER_DATA_ESCALATED!CQ70/(CQ$18*1000)</f>
        <v>0</v>
      </c>
      <c r="CR70" s="100">
        <f>MASTER_DATA_ESCALATED!CR70/(CR$18*1000)</f>
        <v>0</v>
      </c>
      <c r="CS70" s="100">
        <f>MASTER_DATA_ESCALATED!CS70/(CS$18*1000)</f>
        <v>0</v>
      </c>
      <c r="CT70" s="100">
        <f>MASTER_DATA_ESCALATED!CT70/(CT$18*1000)</f>
        <v>0</v>
      </c>
      <c r="CU70" s="100">
        <f>MASTER_DATA_ESCALATED!CU70/(CU$18*1000)</f>
        <v>0</v>
      </c>
      <c r="CV70" s="100">
        <f>MASTER_DATA_ESCALATED!CV70/(CV$18*1000)</f>
        <v>0</v>
      </c>
      <c r="CW70" s="100">
        <f>MASTER_DATA_ESCALATED!CW70/(CW$18*1000)</f>
        <v>0</v>
      </c>
      <c r="CX70" s="100">
        <f>MASTER_DATA_ESCALATED!CX70/(CX$18*1000)</f>
        <v>0</v>
      </c>
      <c r="CY70" s="100">
        <f>MASTER_DATA_ESCALATED!CY70/(CY$18*1000)</f>
        <v>0</v>
      </c>
      <c r="CZ70" s="100">
        <f>MASTER_DATA_ESCALATED!CZ70/(CZ$18*1000)</f>
        <v>0</v>
      </c>
      <c r="DA70" s="100" t="e">
        <f>MASTER_DATA_ESCALATED!DA70/(DA$18*1000)</f>
        <v>#DIV/0!</v>
      </c>
      <c r="DB70" s="100" t="e">
        <f>MASTER_DATA_ESCALATED!DB70/(DB$18*1000)</f>
        <v>#DIV/0!</v>
      </c>
      <c r="DC70" s="100" t="e">
        <f>MASTER_DATA_ESCALATED!DC70/(DC$18*1000)</f>
        <v>#DIV/0!</v>
      </c>
      <c r="DD70" s="100" t="e">
        <f>MASTER_DATA_ESCALATED!DD70/(DD$18*1000)</f>
        <v>#N/A</v>
      </c>
      <c r="DE70" s="100">
        <f>MASTER_DATA_ESCALATED!DE70/(DE$18*1000)</f>
        <v>0</v>
      </c>
      <c r="DF70" s="100">
        <f>MASTER_DATA_ESCALATED!DF70/(DF$18*1000)</f>
        <v>0</v>
      </c>
      <c r="DG70" s="100">
        <f>MASTER_DATA_ESCALATED!DG70/(DG$18*1000)</f>
        <v>0</v>
      </c>
      <c r="DH70" s="100">
        <f>MASTER_DATA_ESCALATED!DH70/(DH$18*1000)</f>
        <v>0</v>
      </c>
      <c r="DI70" s="100">
        <f>MASTER_DATA_ESCALATED!DI70/(DI$18*1000)</f>
        <v>0</v>
      </c>
      <c r="DJ70" s="100">
        <f>MASTER_DATA_ESCALATED!DJ70/(DJ$18*1000)</f>
        <v>0</v>
      </c>
      <c r="DK70" s="100">
        <f>MASTER_DATA_ESCALATED!DK70/(DK$18*1000)</f>
        <v>0</v>
      </c>
      <c r="DL70" s="100">
        <f>MASTER_DATA_ESCALATED!DL70/(DL$18*1000)</f>
        <v>0</v>
      </c>
      <c r="DM70" s="100">
        <f>MASTER_DATA_ESCALATED!DM70/(DM$18*1000)</f>
        <v>0</v>
      </c>
      <c r="DN70" s="100">
        <f>MASTER_DATA_ESCALATED!DN70/(DN$18*1000)</f>
        <v>0</v>
      </c>
      <c r="DO70" s="100">
        <f>MASTER_DATA_ESCALATED!DO70/(DO$18*1000)</f>
        <v>0</v>
      </c>
      <c r="DP70" s="100">
        <f>MASTER_DATA_ESCALATED!DP70/(DP$18*1000)</f>
        <v>0</v>
      </c>
      <c r="DQ70" s="100">
        <f>MASTER_DATA_ESCALATED!DQ70/(DQ$18*1000)</f>
        <v>0</v>
      </c>
      <c r="DR70" s="100">
        <f>MASTER_DATA_ESCALATED!DR70/(DR$18*1000)</f>
        <v>0</v>
      </c>
      <c r="DS70" s="100">
        <f>MASTER_DATA_ESCALATED!DS70/(DS$18*1000)</f>
        <v>0</v>
      </c>
      <c r="DT70" s="100">
        <f>MASTER_DATA_ESCALATED!DT70/(DT$18*1000)</f>
        <v>0</v>
      </c>
      <c r="DU70" s="100">
        <f>MASTER_DATA_ESCALATED!DU70/(DU$18*1000)</f>
        <v>0</v>
      </c>
      <c r="DV70" s="100">
        <f>MASTER_DATA_ESCALATED!DV70/(DV$18*1000)</f>
        <v>0</v>
      </c>
      <c r="DW70" s="100">
        <f>MASTER_DATA_ESCALATED!DW70/(DW$18*1000)</f>
        <v>0</v>
      </c>
      <c r="DX70" s="100">
        <f>MASTER_DATA_ESCALATED!DX70/(DX$18*1000)</f>
        <v>0</v>
      </c>
      <c r="DY70" s="100">
        <f>MASTER_DATA_ESCALATED!DY70/(DY$18*1000)</f>
        <v>0</v>
      </c>
      <c r="DZ70" s="100">
        <f>MASTER_DATA_ESCALATED!DZ70/(DZ$18*1000)</f>
        <v>0</v>
      </c>
      <c r="EA70" s="100">
        <f>MASTER_DATA_ESCALATED!EA70/(EA$18*1000)</f>
        <v>0</v>
      </c>
      <c r="EB70" s="100">
        <f>MASTER_DATA_ESCALATED!EB70/(EB$18*1000)</f>
        <v>0</v>
      </c>
      <c r="EC70" s="100" t="e">
        <f>MASTER_DATA_ESCALATED!EC70/(EC$18*1000)</f>
        <v>#DIV/0!</v>
      </c>
      <c r="ED70" s="100" t="e">
        <f>MASTER_DATA_ESCALATED!ED70/(ED$18*1000)</f>
        <v>#DIV/0!</v>
      </c>
      <c r="EE70" s="100" t="e">
        <f>MASTER_DATA_ESCALATED!EE70/(EE$18*1000)</f>
        <v>#DIV/0!</v>
      </c>
      <c r="EF70" s="100" t="e">
        <f>MASTER_DATA_ESCALATED!EF70/(EF$18*1000)</f>
        <v>#VALUE!</v>
      </c>
      <c r="EG70" s="100">
        <f>MASTER_DATA_ESCALATED!EG70/(EG$18*1000)</f>
        <v>0</v>
      </c>
      <c r="EH70" s="100">
        <f>MASTER_DATA_ESCALATED!EH70/(EH$18*1000)</f>
        <v>0</v>
      </c>
      <c r="EI70" s="100">
        <f>MASTER_DATA_ESCALATED!EI70/(EI$18*1000)</f>
        <v>0</v>
      </c>
      <c r="EJ70" s="100">
        <f>MASTER_DATA_ESCALATED!EJ70/(EJ$18*1000)</f>
        <v>0</v>
      </c>
      <c r="EK70" s="100">
        <f>MASTER_DATA_ESCALATED!EK70/(EK$18*1000)</f>
        <v>0</v>
      </c>
      <c r="EL70" s="100">
        <f>MASTER_DATA_ESCALATED!EL70/(EL$18*1000)</f>
        <v>0</v>
      </c>
      <c r="EM70" s="100">
        <f>MASTER_DATA_ESCALATED!EM70/(EM$18*1000)</f>
        <v>0</v>
      </c>
      <c r="EN70" s="100">
        <f>MASTER_DATA_ESCALATED!EN70/(EN$18*1000)</f>
        <v>0</v>
      </c>
      <c r="EO70" s="100">
        <f>MASTER_DATA_ESCALATED!EO70/(EO$18*1000)</f>
        <v>0</v>
      </c>
      <c r="EP70" s="100">
        <f>MASTER_DATA_ESCALATED!EP70/(EP$18*1000)</f>
        <v>0</v>
      </c>
      <c r="EQ70" s="100">
        <f>MASTER_DATA_ESCALATED!EQ70/(EQ$18*1000)</f>
        <v>0</v>
      </c>
      <c r="ER70" s="100">
        <f>MASTER_DATA_ESCALATED!ER70/(ER$18*1000)</f>
        <v>0</v>
      </c>
      <c r="ES70" s="100">
        <f>MASTER_DATA_ESCALATED!ES70/(ES$18*1000)</f>
        <v>0</v>
      </c>
      <c r="ET70" s="100">
        <f>MASTER_DATA_ESCALATED!ET70/(ET$18*1000)</f>
        <v>0</v>
      </c>
      <c r="EU70" s="100">
        <f>MASTER_DATA_ESCALATED!EU70/(EU$18*1000)</f>
        <v>0</v>
      </c>
      <c r="EV70" s="100">
        <f>MASTER_DATA_ESCALATED!EV70/(EV$18*1000)</f>
        <v>0</v>
      </c>
      <c r="EW70" s="100">
        <f>MASTER_DATA_ESCALATED!EW70/(EW$18*1000)</f>
        <v>0</v>
      </c>
      <c r="EX70" s="100">
        <f>MASTER_DATA_ESCALATED!EX70/(EX$18*1000)</f>
        <v>0</v>
      </c>
      <c r="EY70" s="100">
        <f>MASTER_DATA_ESCALATED!EY70/(EY$18*1000)</f>
        <v>0</v>
      </c>
      <c r="EZ70" s="100">
        <f>MASTER_DATA_ESCALATED!EZ70/(EZ$18*1000)</f>
        <v>0</v>
      </c>
      <c r="FA70" s="100">
        <f>MASTER_DATA_ESCALATED!FA70/(FA$18*1000)</f>
        <v>0</v>
      </c>
      <c r="FB70" s="100">
        <f>MASTER_DATA_ESCALATED!FB70/(FB$18*1000)</f>
        <v>0</v>
      </c>
      <c r="FC70" s="100">
        <f>MASTER_DATA_ESCALATED!FC70/(FC$18*1000)</f>
        <v>0</v>
      </c>
      <c r="FD70" s="100">
        <f>MASTER_DATA_ESCALATED!FD70/(FD$18*1000)</f>
        <v>0</v>
      </c>
      <c r="FE70" s="100">
        <f>MASTER_DATA_ESCALATED!FE70/(FE$18*1000)</f>
        <v>0</v>
      </c>
      <c r="FF70" s="100">
        <f>MASTER_DATA_ESCALATED!FF70/(FF$18*1000)</f>
        <v>0</v>
      </c>
      <c r="FG70" s="100">
        <f>MASTER_DATA_ESCALATED!FG70/(FG$18*1000)</f>
        <v>0</v>
      </c>
      <c r="FH70" s="100">
        <f>MASTER_DATA_ESCALATED!FH70/(FH$18*1000)</f>
        <v>0</v>
      </c>
      <c r="FI70" s="100">
        <f>MASTER_DATA_ESCALATED!FI70/(FI$18*1000)</f>
        <v>0</v>
      </c>
      <c r="FJ70" s="100">
        <f>MASTER_DATA_ESCALATED!FJ70/(FJ$18*1000)</f>
        <v>0</v>
      </c>
      <c r="FK70" s="100">
        <f>MASTER_DATA_ESCALATED!FK70/(FK$18*1000)</f>
        <v>0</v>
      </c>
      <c r="FL70" s="100">
        <f>MASTER_DATA_ESCALATED!FL70/(FL$18*1000)</f>
        <v>0</v>
      </c>
      <c r="FM70" s="100">
        <f>MASTER_DATA_ESCALATED!FM70/(FM$18*1000)</f>
        <v>0</v>
      </c>
      <c r="FN70" s="100">
        <f>MASTER_DATA_ESCALATED!FN70/(FN$18*1000)</f>
        <v>0</v>
      </c>
      <c r="FO70" s="100">
        <f>MASTER_DATA_ESCALATED!FO70/(FO$18*1000)</f>
        <v>0</v>
      </c>
      <c r="FP70" s="100">
        <f>MASTER_DATA_ESCALATED!FP70/(FP$18*1000)</f>
        <v>0</v>
      </c>
      <c r="FQ70" s="100">
        <f>MASTER_DATA_ESCALATED!FQ70/(FQ$18*1000)</f>
        <v>0</v>
      </c>
      <c r="FR70" s="100">
        <f>MASTER_DATA_ESCALATED!FR70/(FR$18*1000)</f>
        <v>0</v>
      </c>
      <c r="FS70" s="100">
        <f>MASTER_DATA_ESCALATED!FS70/(FS$18*1000)</f>
        <v>0</v>
      </c>
      <c r="FT70" s="100">
        <f>MASTER_DATA_ESCALATED!FT70/(FT$18*1000)</f>
        <v>0</v>
      </c>
      <c r="FU70" s="100">
        <f>MASTER_DATA_ESCALATED!FU70/(FU$18*1000)</f>
        <v>0</v>
      </c>
      <c r="FV70" s="100">
        <f>MASTER_DATA_ESCALATED!FV70/(FV$18*1000)</f>
        <v>0</v>
      </c>
      <c r="FW70" s="100">
        <f>MASTER_DATA_ESCALATED!FW70/(FW$18*1000)</f>
        <v>0</v>
      </c>
      <c r="FX70" s="100">
        <f>MASTER_DATA_ESCALATED!FX70/(FX$18*1000)</f>
        <v>0</v>
      </c>
      <c r="FY70" s="100">
        <f>MASTER_DATA_ESCALATED!FY70/(FY$18*1000)</f>
        <v>0</v>
      </c>
      <c r="FZ70" s="100">
        <f>MASTER_DATA_ESCALATED!FZ70/(FZ$18*1000)</f>
        <v>0</v>
      </c>
      <c r="GA70" s="100">
        <f>MASTER_DATA_ESCALATED!GA70/(GA$18*1000)</f>
        <v>0</v>
      </c>
      <c r="GB70" s="100">
        <f>MASTER_DATA_ESCALATED!GB70/(GB$18*1000)</f>
        <v>0</v>
      </c>
      <c r="GC70" s="100">
        <f>MASTER_DATA_ESCALATED!GC70/(GC$18*1000)</f>
        <v>0</v>
      </c>
      <c r="GD70" s="100">
        <f>MASTER_DATA_ESCALATED!GD70/(GD$18*1000)</f>
        <v>0</v>
      </c>
      <c r="GE70" s="100">
        <f>MASTER_DATA_ESCALATED!GE70/(GE$18*1000)</f>
        <v>0</v>
      </c>
      <c r="GF70" s="100">
        <f>MASTER_DATA_ESCALATED!GF70/(GF$18*1000)</f>
        <v>0</v>
      </c>
      <c r="GG70" s="100">
        <f>MASTER_DATA_ESCALATED!GG70/(GG$18*1000)</f>
        <v>0</v>
      </c>
      <c r="GH70" s="100">
        <f>MASTER_DATA_ESCALATED!GH70/(GH$18*1000)</f>
        <v>0</v>
      </c>
      <c r="GI70" s="100">
        <f>MASTER_DATA_ESCALATED!GI70/(GI$18*1000)</f>
        <v>0</v>
      </c>
      <c r="GJ70" s="100">
        <f>MASTER_DATA_ESCALATED!GJ70/(GJ$18*1000)</f>
        <v>0</v>
      </c>
      <c r="GK70" s="100">
        <f>MASTER_DATA_ESCALATED!GK70/(GK$18*1000)</f>
        <v>0</v>
      </c>
      <c r="GL70" s="100">
        <f>MASTER_DATA_ESCALATED!GL70/(GL$18*1000)</f>
        <v>0</v>
      </c>
      <c r="GM70" s="100">
        <f>MASTER_DATA_ESCALATED!GM70/(GM$18*1000)</f>
        <v>0</v>
      </c>
      <c r="GN70" s="100">
        <f>MASTER_DATA_ESCALATED!GN70/(GN$18*1000)</f>
        <v>0</v>
      </c>
      <c r="GO70" s="100">
        <f>MASTER_DATA_ESCALATED!GO70/(GO$18*1000)</f>
        <v>0</v>
      </c>
      <c r="GP70" s="100">
        <f>MASTER_DATA_ESCALATED!GP70/(GP$18*1000)</f>
        <v>0</v>
      </c>
      <c r="GQ70" s="100">
        <f>MASTER_DATA_ESCALATED!GQ70/(GQ$18*1000)</f>
        <v>0</v>
      </c>
      <c r="GR70" s="100">
        <f>MASTER_DATA_ESCALATED!GR70/(GR$18*1000)</f>
        <v>0</v>
      </c>
      <c r="GS70" s="100">
        <f>MASTER_DATA_ESCALATED!GS70/(GS$18*1000)</f>
        <v>0</v>
      </c>
      <c r="GT70" s="100">
        <f>MASTER_DATA_ESCALATED!GT70/(GT$18*1000)</f>
        <v>0</v>
      </c>
      <c r="GU70" s="100">
        <f>MASTER_DATA_ESCALATED!GU70/(GU$18*1000)</f>
        <v>0</v>
      </c>
      <c r="GV70" s="100">
        <f>MASTER_DATA_ESCALATED!GV70/(GV$18*1000)</f>
        <v>0</v>
      </c>
      <c r="GW70" s="100" t="e">
        <f>MASTER_DATA_ESCALATED!#REF!/(GW$18*1000)</f>
        <v>#REF!</v>
      </c>
      <c r="GX70" s="100" t="e">
        <f>MASTER_DATA_ESCALATED!#REF!/(GX$18*1000)</f>
        <v>#REF!</v>
      </c>
      <c r="GY70" s="100" t="e">
        <f>MASTER_DATA_ESCALATED!#REF!/(GY$18*1000)</f>
        <v>#REF!</v>
      </c>
    </row>
    <row r="71" spans="2:207" s="27" customFormat="1" ht="14.25" hidden="1" outlineLevel="2" x14ac:dyDescent="0.25">
      <c r="B71" s="26">
        <f t="shared" si="1"/>
        <v>20</v>
      </c>
      <c r="C71" s="56">
        <f t="shared" si="0"/>
        <v>217.4</v>
      </c>
      <c r="D71" s="82"/>
      <c r="E71" s="26"/>
      <c r="F71" s="26"/>
      <c r="G71" s="85">
        <v>217.4</v>
      </c>
      <c r="H71" s="27" t="s">
        <v>71</v>
      </c>
      <c r="I71" s="100">
        <f>MASTER_DATA_ESCALATED!I71/(I$18*1000)</f>
        <v>0</v>
      </c>
      <c r="J71" s="100">
        <f>MASTER_DATA_ESCALATED!J71/(J$18*1000)</f>
        <v>0</v>
      </c>
      <c r="K71" s="100">
        <f>MASTER_DATA_ESCALATED!K71/(K$18*1000)</f>
        <v>0</v>
      </c>
      <c r="L71" s="100">
        <f>MASTER_DATA_ESCALATED!L71/(L$18*1000)</f>
        <v>0</v>
      </c>
      <c r="M71" s="100">
        <f>MASTER_DATA_ESCALATED!M71/(M$18*1000)</f>
        <v>0</v>
      </c>
      <c r="N71" s="100">
        <f>MASTER_DATA_ESCALATED!N71/(N$18*1000)</f>
        <v>0</v>
      </c>
      <c r="O71" s="100">
        <f>MASTER_DATA_ESCALATED!O71/(O$18*1000)</f>
        <v>0</v>
      </c>
      <c r="P71" s="100">
        <f>MASTER_DATA_ESCALATED!P71/(P$18*1000)</f>
        <v>0</v>
      </c>
      <c r="Q71" s="100">
        <f>MASTER_DATA_ESCALATED!Q71/(Q$18*1000)</f>
        <v>0</v>
      </c>
      <c r="R71" s="100">
        <f>MASTER_DATA_ESCALATED!R71/(R$18*1000)</f>
        <v>0</v>
      </c>
      <c r="S71" s="100">
        <f>MASTER_DATA_ESCALATED!S71/(S$18*1000)</f>
        <v>0</v>
      </c>
      <c r="T71" s="100">
        <f>MASTER_DATA_ESCALATED!T71/(T$18*1000)</f>
        <v>0</v>
      </c>
      <c r="U71" s="100">
        <f>MASTER_DATA_ESCALATED!U71/(U$18*1000)</f>
        <v>0</v>
      </c>
      <c r="V71" s="100">
        <f>MASTER_DATA_ESCALATED!V71/(V$18*1000)</f>
        <v>0</v>
      </c>
      <c r="W71" s="100">
        <f>MASTER_DATA_ESCALATED!W71/(W$18*1000)</f>
        <v>0</v>
      </c>
      <c r="X71" s="100">
        <f>MASTER_DATA_ESCALATED!X71/(X$18*1000)</f>
        <v>0</v>
      </c>
      <c r="Y71" s="100">
        <f>MASTER_DATA_ESCALATED!Y71/(Y$18*1000)</f>
        <v>0</v>
      </c>
      <c r="Z71" s="100">
        <f>MASTER_DATA_ESCALATED!Z71/(Z$18*1000)</f>
        <v>0</v>
      </c>
      <c r="AA71" s="100">
        <f>MASTER_DATA_ESCALATED!AA71/(AA$18*1000)</f>
        <v>0</v>
      </c>
      <c r="AB71" s="100">
        <f>MASTER_DATA_ESCALATED!AB71/(AB$18*1000)</f>
        <v>0</v>
      </c>
      <c r="AC71" s="100">
        <f>MASTER_DATA_ESCALATED!AC71/(AC$18*1000)</f>
        <v>0</v>
      </c>
      <c r="AD71" s="100">
        <f>MASTER_DATA_ESCALATED!AD71/(AD$18*1000)</f>
        <v>0</v>
      </c>
      <c r="AE71" s="100">
        <f>MASTER_DATA_ESCALATED!AE71/(AE$18*1000)</f>
        <v>0</v>
      </c>
      <c r="AF71" s="100">
        <f>MASTER_DATA_ESCALATED!AF71/(AF$18*1000)</f>
        <v>0</v>
      </c>
      <c r="AG71" s="100">
        <f>MASTER_DATA_ESCALATED!AG71/(AG$18*1000)</f>
        <v>0</v>
      </c>
      <c r="AH71" s="100">
        <f>MASTER_DATA_ESCALATED!AH71/(AH$18*1000)</f>
        <v>0</v>
      </c>
      <c r="AI71" s="100">
        <f>MASTER_DATA_ESCALATED!AI71/(AI$18*1000)</f>
        <v>0</v>
      </c>
      <c r="AJ71" s="100">
        <f>MASTER_DATA_ESCALATED!AJ71/(AJ$18*1000)</f>
        <v>0</v>
      </c>
      <c r="AK71" s="100">
        <f>MASTER_DATA_ESCALATED!AK71/(AK$18*1000)</f>
        <v>0</v>
      </c>
      <c r="AL71" s="100">
        <f>MASTER_DATA_ESCALATED!AL71/(AL$18*1000)</f>
        <v>0</v>
      </c>
      <c r="AM71" s="100">
        <f>MASTER_DATA_ESCALATED!AM71/(AM$18*1000)</f>
        <v>0</v>
      </c>
      <c r="AN71" s="100">
        <f>MASTER_DATA_ESCALATED!AN71/(AN$18*1000)</f>
        <v>0</v>
      </c>
      <c r="AO71" s="100">
        <f>MASTER_DATA_ESCALATED!AO71/(AO$18*1000)</f>
        <v>0</v>
      </c>
      <c r="AP71" s="100">
        <f>MASTER_DATA_ESCALATED!AP71/(AP$18*1000)</f>
        <v>0</v>
      </c>
      <c r="AQ71" s="100">
        <f>MASTER_DATA_ESCALATED!AQ71/(AQ$18*1000)</f>
        <v>0</v>
      </c>
      <c r="AR71" s="100">
        <f>MASTER_DATA_ESCALATED!AR71/(AR$18*1000)</f>
        <v>0</v>
      </c>
      <c r="AS71" s="100">
        <f>MASTER_DATA_ESCALATED!AS71/(AS$18*1000)</f>
        <v>0</v>
      </c>
      <c r="AT71" s="100">
        <f>MASTER_DATA_ESCALATED!AT71/(AT$18*1000)</f>
        <v>0</v>
      </c>
      <c r="AU71" s="100">
        <f>MASTER_DATA_ESCALATED!AU71/(AU$18*1000)</f>
        <v>0</v>
      </c>
      <c r="AV71" s="100">
        <f>MASTER_DATA_ESCALATED!AV71/(AV$18*1000)</f>
        <v>0</v>
      </c>
      <c r="AW71" s="100">
        <f>MASTER_DATA_ESCALATED!AW71/(AW$18*1000)</f>
        <v>0</v>
      </c>
      <c r="AX71" s="100">
        <f>MASTER_DATA_ESCALATED!AX71/(AX$18*1000)</f>
        <v>0</v>
      </c>
      <c r="AY71" s="100">
        <f>MASTER_DATA_ESCALATED!AY71/(AY$18*1000)</f>
        <v>0</v>
      </c>
      <c r="AZ71" s="100">
        <f>MASTER_DATA_ESCALATED!AZ71/(AZ$18*1000)</f>
        <v>0</v>
      </c>
      <c r="BA71" s="100">
        <f>MASTER_DATA_ESCALATED!BA71/(BA$18*1000)</f>
        <v>0</v>
      </c>
      <c r="BB71" s="100">
        <f>MASTER_DATA_ESCALATED!BB71/(BB$18*1000)</f>
        <v>0</v>
      </c>
      <c r="BC71" s="100">
        <f>MASTER_DATA_ESCALATED!BC71/(BC$18*1000)</f>
        <v>0</v>
      </c>
      <c r="BD71" s="100">
        <f>MASTER_DATA_ESCALATED!BD71/(BD$18*1000)</f>
        <v>0</v>
      </c>
      <c r="BE71" s="100">
        <f>MASTER_DATA_ESCALATED!BE71/(BE$18*1000)</f>
        <v>0</v>
      </c>
      <c r="BF71" s="100">
        <f>MASTER_DATA_ESCALATED!BF71/(BF$18*1000)</f>
        <v>0</v>
      </c>
      <c r="BG71" s="100">
        <f>MASTER_DATA_ESCALATED!BG71/(BG$18*1000)</f>
        <v>0</v>
      </c>
      <c r="BH71" s="100">
        <f>MASTER_DATA_ESCALATED!BH71/(BH$18*1000)</f>
        <v>0</v>
      </c>
      <c r="BI71" s="100">
        <f>MASTER_DATA_ESCALATED!BI71/(BI$18*1000)</f>
        <v>0</v>
      </c>
      <c r="BJ71" s="100">
        <f>MASTER_DATA_ESCALATED!BJ71/(BJ$18*1000)</f>
        <v>0</v>
      </c>
      <c r="BK71" s="100">
        <f>MASTER_DATA_ESCALATED!BK71/(BK$18*1000)</f>
        <v>0</v>
      </c>
      <c r="BL71" s="100">
        <f>MASTER_DATA_ESCALATED!BL71/(BL$18*1000)</f>
        <v>0</v>
      </c>
      <c r="BM71" s="100">
        <f>MASTER_DATA_ESCALATED!BM71/(BM$18*1000)</f>
        <v>0</v>
      </c>
      <c r="BN71" s="100">
        <f>MASTER_DATA_ESCALATED!BN71/(BN$18*1000)</f>
        <v>0</v>
      </c>
      <c r="BO71" s="100">
        <f>MASTER_DATA_ESCALATED!BO71/(BO$18*1000)</f>
        <v>0</v>
      </c>
      <c r="BP71" s="100">
        <f>MASTER_DATA_ESCALATED!BP71/(BP$18*1000)</f>
        <v>0</v>
      </c>
      <c r="BQ71" s="100">
        <f>MASTER_DATA_ESCALATED!BQ71/(BQ$18*1000)</f>
        <v>0</v>
      </c>
      <c r="BR71" s="100">
        <f>MASTER_DATA_ESCALATED!BR71/(BR$18*1000)</f>
        <v>0</v>
      </c>
      <c r="BS71" s="100">
        <f>MASTER_DATA_ESCALATED!BS71/(BS$18*1000)</f>
        <v>0</v>
      </c>
      <c r="BT71" s="100">
        <f>MASTER_DATA_ESCALATED!BT71/(BT$18*1000)</f>
        <v>0</v>
      </c>
      <c r="BU71" s="100">
        <f>MASTER_DATA_ESCALATED!BU71/(BU$18*1000)</f>
        <v>0</v>
      </c>
      <c r="BV71" s="100">
        <f>MASTER_DATA_ESCALATED!BV71/(BV$18*1000)</f>
        <v>0</v>
      </c>
      <c r="BW71" s="100">
        <f>MASTER_DATA_ESCALATED!BW71/(BW$18*1000)</f>
        <v>0</v>
      </c>
      <c r="BX71" s="100">
        <f>MASTER_DATA_ESCALATED!BX71/(BX$18*1000)</f>
        <v>0</v>
      </c>
      <c r="BY71" s="100">
        <f>MASTER_DATA_ESCALATED!BY71/(BY$18*1000)</f>
        <v>0</v>
      </c>
      <c r="BZ71" s="100">
        <f>MASTER_DATA_ESCALATED!BZ71/(BZ$18*1000)</f>
        <v>0</v>
      </c>
      <c r="CA71" s="100">
        <f>MASTER_DATA_ESCALATED!CA71/(CA$18*1000)</f>
        <v>0</v>
      </c>
      <c r="CB71" s="100">
        <f>MASTER_DATA_ESCALATED!CB71/(CB$18*1000)</f>
        <v>0</v>
      </c>
      <c r="CC71" s="100">
        <f>MASTER_DATA_ESCALATED!CC71/(CC$18*1000)</f>
        <v>0</v>
      </c>
      <c r="CD71" s="100">
        <f>MASTER_DATA_ESCALATED!CD71/(CD$18*1000)</f>
        <v>0</v>
      </c>
      <c r="CE71" s="100">
        <f>MASTER_DATA_ESCALATED!CE71/(CE$18*1000)</f>
        <v>0</v>
      </c>
      <c r="CF71" s="100">
        <f>MASTER_DATA_ESCALATED!CF71/(CF$18*1000)</f>
        <v>0</v>
      </c>
      <c r="CG71" s="100">
        <f>MASTER_DATA_ESCALATED!CG71/(CG$18*1000)</f>
        <v>0</v>
      </c>
      <c r="CH71" s="100">
        <f>MASTER_DATA_ESCALATED!CH71/(CH$18*1000)</f>
        <v>0</v>
      </c>
      <c r="CI71" s="100">
        <f>MASTER_DATA_ESCALATED!CI71/(CI$18*1000)</f>
        <v>0</v>
      </c>
      <c r="CJ71" s="100">
        <f>MASTER_DATA_ESCALATED!CJ71/(CJ$18*1000)</f>
        <v>0</v>
      </c>
      <c r="CK71" s="100">
        <f>MASTER_DATA_ESCALATED!CK71/(CK$18*1000)</f>
        <v>0</v>
      </c>
      <c r="CL71" s="100">
        <f>MASTER_DATA_ESCALATED!CL71/(CL$18*1000)</f>
        <v>0</v>
      </c>
      <c r="CM71" s="100">
        <f>MASTER_DATA_ESCALATED!CM71/(CM$18*1000)</f>
        <v>0</v>
      </c>
      <c r="CN71" s="100">
        <f>MASTER_DATA_ESCALATED!CN71/(CN$18*1000)</f>
        <v>0</v>
      </c>
      <c r="CO71" s="100">
        <f>MASTER_DATA_ESCALATED!CO71/(CO$18*1000)</f>
        <v>0</v>
      </c>
      <c r="CP71" s="100">
        <f>MASTER_DATA_ESCALATED!CP71/(CP$18*1000)</f>
        <v>0</v>
      </c>
      <c r="CQ71" s="100">
        <f>MASTER_DATA_ESCALATED!CQ71/(CQ$18*1000)</f>
        <v>0</v>
      </c>
      <c r="CR71" s="100">
        <f>MASTER_DATA_ESCALATED!CR71/(CR$18*1000)</f>
        <v>0</v>
      </c>
      <c r="CS71" s="100">
        <f>MASTER_DATA_ESCALATED!CS71/(CS$18*1000)</f>
        <v>0</v>
      </c>
      <c r="CT71" s="100">
        <f>MASTER_DATA_ESCALATED!CT71/(CT$18*1000)</f>
        <v>0</v>
      </c>
      <c r="CU71" s="100">
        <f>MASTER_DATA_ESCALATED!CU71/(CU$18*1000)</f>
        <v>0</v>
      </c>
      <c r="CV71" s="100">
        <f>MASTER_DATA_ESCALATED!CV71/(CV$18*1000)</f>
        <v>0</v>
      </c>
      <c r="CW71" s="100">
        <f>MASTER_DATA_ESCALATED!CW71/(CW$18*1000)</f>
        <v>0</v>
      </c>
      <c r="CX71" s="100">
        <f>MASTER_DATA_ESCALATED!CX71/(CX$18*1000)</f>
        <v>0</v>
      </c>
      <c r="CY71" s="100">
        <f>MASTER_DATA_ESCALATED!CY71/(CY$18*1000)</f>
        <v>0</v>
      </c>
      <c r="CZ71" s="100">
        <f>MASTER_DATA_ESCALATED!CZ71/(CZ$18*1000)</f>
        <v>0</v>
      </c>
      <c r="DA71" s="100" t="e">
        <f>MASTER_DATA_ESCALATED!DA71/(DA$18*1000)</f>
        <v>#DIV/0!</v>
      </c>
      <c r="DB71" s="100" t="e">
        <f>MASTER_DATA_ESCALATED!DB71/(DB$18*1000)</f>
        <v>#DIV/0!</v>
      </c>
      <c r="DC71" s="100" t="e">
        <f>MASTER_DATA_ESCALATED!DC71/(DC$18*1000)</f>
        <v>#DIV/0!</v>
      </c>
      <c r="DD71" s="100" t="e">
        <f>MASTER_DATA_ESCALATED!DD71/(DD$18*1000)</f>
        <v>#N/A</v>
      </c>
      <c r="DE71" s="100">
        <f>MASTER_DATA_ESCALATED!DE71/(DE$18*1000)</f>
        <v>0</v>
      </c>
      <c r="DF71" s="100">
        <f>MASTER_DATA_ESCALATED!DF71/(DF$18*1000)</f>
        <v>0</v>
      </c>
      <c r="DG71" s="100">
        <f>MASTER_DATA_ESCALATED!DG71/(DG$18*1000)</f>
        <v>0</v>
      </c>
      <c r="DH71" s="100">
        <f>MASTER_DATA_ESCALATED!DH71/(DH$18*1000)</f>
        <v>0</v>
      </c>
      <c r="DI71" s="100">
        <f>MASTER_DATA_ESCALATED!DI71/(DI$18*1000)</f>
        <v>0</v>
      </c>
      <c r="DJ71" s="100">
        <f>MASTER_DATA_ESCALATED!DJ71/(DJ$18*1000)</f>
        <v>0</v>
      </c>
      <c r="DK71" s="100">
        <f>MASTER_DATA_ESCALATED!DK71/(DK$18*1000)</f>
        <v>0</v>
      </c>
      <c r="DL71" s="100">
        <f>MASTER_DATA_ESCALATED!DL71/(DL$18*1000)</f>
        <v>0</v>
      </c>
      <c r="DM71" s="100">
        <f>MASTER_DATA_ESCALATED!DM71/(DM$18*1000)</f>
        <v>0</v>
      </c>
      <c r="DN71" s="100">
        <f>MASTER_DATA_ESCALATED!DN71/(DN$18*1000)</f>
        <v>0</v>
      </c>
      <c r="DO71" s="100">
        <f>MASTER_DATA_ESCALATED!DO71/(DO$18*1000)</f>
        <v>0</v>
      </c>
      <c r="DP71" s="100">
        <f>MASTER_DATA_ESCALATED!DP71/(DP$18*1000)</f>
        <v>0</v>
      </c>
      <c r="DQ71" s="100">
        <f>MASTER_DATA_ESCALATED!DQ71/(DQ$18*1000)</f>
        <v>0</v>
      </c>
      <c r="DR71" s="100">
        <f>MASTER_DATA_ESCALATED!DR71/(DR$18*1000)</f>
        <v>0</v>
      </c>
      <c r="DS71" s="100">
        <f>MASTER_DATA_ESCALATED!DS71/(DS$18*1000)</f>
        <v>0</v>
      </c>
      <c r="DT71" s="100">
        <f>MASTER_DATA_ESCALATED!DT71/(DT$18*1000)</f>
        <v>0</v>
      </c>
      <c r="DU71" s="100">
        <f>MASTER_DATA_ESCALATED!DU71/(DU$18*1000)</f>
        <v>0</v>
      </c>
      <c r="DV71" s="100">
        <f>MASTER_DATA_ESCALATED!DV71/(DV$18*1000)</f>
        <v>0</v>
      </c>
      <c r="DW71" s="100">
        <f>MASTER_DATA_ESCALATED!DW71/(DW$18*1000)</f>
        <v>0</v>
      </c>
      <c r="DX71" s="100">
        <f>MASTER_DATA_ESCALATED!DX71/(DX$18*1000)</f>
        <v>0</v>
      </c>
      <c r="DY71" s="100">
        <f>MASTER_DATA_ESCALATED!DY71/(DY$18*1000)</f>
        <v>0</v>
      </c>
      <c r="DZ71" s="100">
        <f>MASTER_DATA_ESCALATED!DZ71/(DZ$18*1000)</f>
        <v>0</v>
      </c>
      <c r="EA71" s="100">
        <f>MASTER_DATA_ESCALATED!EA71/(EA$18*1000)</f>
        <v>0</v>
      </c>
      <c r="EB71" s="100">
        <f>MASTER_DATA_ESCALATED!EB71/(EB$18*1000)</f>
        <v>0</v>
      </c>
      <c r="EC71" s="100" t="e">
        <f>MASTER_DATA_ESCALATED!EC71/(EC$18*1000)</f>
        <v>#DIV/0!</v>
      </c>
      <c r="ED71" s="100" t="e">
        <f>MASTER_DATA_ESCALATED!ED71/(ED$18*1000)</f>
        <v>#DIV/0!</v>
      </c>
      <c r="EE71" s="100" t="e">
        <f>MASTER_DATA_ESCALATED!EE71/(EE$18*1000)</f>
        <v>#DIV/0!</v>
      </c>
      <c r="EF71" s="100" t="e">
        <f>MASTER_DATA_ESCALATED!EF71/(EF$18*1000)</f>
        <v>#VALUE!</v>
      </c>
      <c r="EG71" s="100">
        <f>MASTER_DATA_ESCALATED!EG71/(EG$18*1000)</f>
        <v>0</v>
      </c>
      <c r="EH71" s="100">
        <f>MASTER_DATA_ESCALATED!EH71/(EH$18*1000)</f>
        <v>0</v>
      </c>
      <c r="EI71" s="100">
        <f>MASTER_DATA_ESCALATED!EI71/(EI$18*1000)</f>
        <v>0</v>
      </c>
      <c r="EJ71" s="100">
        <f>MASTER_DATA_ESCALATED!EJ71/(EJ$18*1000)</f>
        <v>0</v>
      </c>
      <c r="EK71" s="100">
        <f>MASTER_DATA_ESCALATED!EK71/(EK$18*1000)</f>
        <v>0</v>
      </c>
      <c r="EL71" s="100">
        <f>MASTER_DATA_ESCALATED!EL71/(EL$18*1000)</f>
        <v>0</v>
      </c>
      <c r="EM71" s="100">
        <f>MASTER_DATA_ESCALATED!EM71/(EM$18*1000)</f>
        <v>0</v>
      </c>
      <c r="EN71" s="100">
        <f>MASTER_DATA_ESCALATED!EN71/(EN$18*1000)</f>
        <v>0</v>
      </c>
      <c r="EO71" s="100">
        <f>MASTER_DATA_ESCALATED!EO71/(EO$18*1000)</f>
        <v>0</v>
      </c>
      <c r="EP71" s="100">
        <f>MASTER_DATA_ESCALATED!EP71/(EP$18*1000)</f>
        <v>0</v>
      </c>
      <c r="EQ71" s="100">
        <f>MASTER_DATA_ESCALATED!EQ71/(EQ$18*1000)</f>
        <v>0</v>
      </c>
      <c r="ER71" s="100">
        <f>MASTER_DATA_ESCALATED!ER71/(ER$18*1000)</f>
        <v>0</v>
      </c>
      <c r="ES71" s="100">
        <f>MASTER_DATA_ESCALATED!ES71/(ES$18*1000)</f>
        <v>0</v>
      </c>
      <c r="ET71" s="100">
        <f>MASTER_DATA_ESCALATED!ET71/(ET$18*1000)</f>
        <v>0</v>
      </c>
      <c r="EU71" s="100">
        <f>MASTER_DATA_ESCALATED!EU71/(EU$18*1000)</f>
        <v>0</v>
      </c>
      <c r="EV71" s="100">
        <f>MASTER_DATA_ESCALATED!EV71/(EV$18*1000)</f>
        <v>0</v>
      </c>
      <c r="EW71" s="100">
        <f>MASTER_DATA_ESCALATED!EW71/(EW$18*1000)</f>
        <v>0</v>
      </c>
      <c r="EX71" s="100">
        <f>MASTER_DATA_ESCALATED!EX71/(EX$18*1000)</f>
        <v>0</v>
      </c>
      <c r="EY71" s="100">
        <f>MASTER_DATA_ESCALATED!EY71/(EY$18*1000)</f>
        <v>0</v>
      </c>
      <c r="EZ71" s="100">
        <f>MASTER_DATA_ESCALATED!EZ71/(EZ$18*1000)</f>
        <v>0</v>
      </c>
      <c r="FA71" s="100">
        <f>MASTER_DATA_ESCALATED!FA71/(FA$18*1000)</f>
        <v>0</v>
      </c>
      <c r="FB71" s="100">
        <f>MASTER_DATA_ESCALATED!FB71/(FB$18*1000)</f>
        <v>0</v>
      </c>
      <c r="FC71" s="100">
        <f>MASTER_DATA_ESCALATED!FC71/(FC$18*1000)</f>
        <v>0</v>
      </c>
      <c r="FD71" s="100">
        <f>MASTER_DATA_ESCALATED!FD71/(FD$18*1000)</f>
        <v>0</v>
      </c>
      <c r="FE71" s="100">
        <f>MASTER_DATA_ESCALATED!FE71/(FE$18*1000)</f>
        <v>0</v>
      </c>
      <c r="FF71" s="100">
        <f>MASTER_DATA_ESCALATED!FF71/(FF$18*1000)</f>
        <v>0</v>
      </c>
      <c r="FG71" s="100">
        <f>MASTER_DATA_ESCALATED!FG71/(FG$18*1000)</f>
        <v>0</v>
      </c>
      <c r="FH71" s="100">
        <f>MASTER_DATA_ESCALATED!FH71/(FH$18*1000)</f>
        <v>0</v>
      </c>
      <c r="FI71" s="100">
        <f>MASTER_DATA_ESCALATED!FI71/(FI$18*1000)</f>
        <v>0</v>
      </c>
      <c r="FJ71" s="100">
        <f>MASTER_DATA_ESCALATED!FJ71/(FJ$18*1000)</f>
        <v>0</v>
      </c>
      <c r="FK71" s="100">
        <f>MASTER_DATA_ESCALATED!FK71/(FK$18*1000)</f>
        <v>0</v>
      </c>
      <c r="FL71" s="100">
        <f>MASTER_DATA_ESCALATED!FL71/(FL$18*1000)</f>
        <v>0</v>
      </c>
      <c r="FM71" s="100">
        <f>MASTER_DATA_ESCALATED!FM71/(FM$18*1000)</f>
        <v>0</v>
      </c>
      <c r="FN71" s="100">
        <f>MASTER_DATA_ESCALATED!FN71/(FN$18*1000)</f>
        <v>0</v>
      </c>
      <c r="FO71" s="100">
        <f>MASTER_DATA_ESCALATED!FO71/(FO$18*1000)</f>
        <v>0</v>
      </c>
      <c r="FP71" s="100">
        <f>MASTER_DATA_ESCALATED!FP71/(FP$18*1000)</f>
        <v>0</v>
      </c>
      <c r="FQ71" s="100">
        <f>MASTER_DATA_ESCALATED!FQ71/(FQ$18*1000)</f>
        <v>0</v>
      </c>
      <c r="FR71" s="100">
        <f>MASTER_DATA_ESCALATED!FR71/(FR$18*1000)</f>
        <v>0</v>
      </c>
      <c r="FS71" s="100">
        <f>MASTER_DATA_ESCALATED!FS71/(FS$18*1000)</f>
        <v>0</v>
      </c>
      <c r="FT71" s="100">
        <f>MASTER_DATA_ESCALATED!FT71/(FT$18*1000)</f>
        <v>0</v>
      </c>
      <c r="FU71" s="100">
        <f>MASTER_DATA_ESCALATED!FU71/(FU$18*1000)</f>
        <v>0</v>
      </c>
      <c r="FV71" s="100">
        <f>MASTER_DATA_ESCALATED!FV71/(FV$18*1000)</f>
        <v>0</v>
      </c>
      <c r="FW71" s="100">
        <f>MASTER_DATA_ESCALATED!FW71/(FW$18*1000)</f>
        <v>0</v>
      </c>
      <c r="FX71" s="100">
        <f>MASTER_DATA_ESCALATED!FX71/(FX$18*1000)</f>
        <v>0</v>
      </c>
      <c r="FY71" s="100">
        <f>MASTER_DATA_ESCALATED!FY71/(FY$18*1000)</f>
        <v>0</v>
      </c>
      <c r="FZ71" s="100">
        <f>MASTER_DATA_ESCALATED!FZ71/(FZ$18*1000)</f>
        <v>0</v>
      </c>
      <c r="GA71" s="100">
        <f>MASTER_DATA_ESCALATED!GA71/(GA$18*1000)</f>
        <v>0</v>
      </c>
      <c r="GB71" s="100">
        <f>MASTER_DATA_ESCALATED!GB71/(GB$18*1000)</f>
        <v>0</v>
      </c>
      <c r="GC71" s="100">
        <f>MASTER_DATA_ESCALATED!GC71/(GC$18*1000)</f>
        <v>0</v>
      </c>
      <c r="GD71" s="100">
        <f>MASTER_DATA_ESCALATED!GD71/(GD$18*1000)</f>
        <v>0</v>
      </c>
      <c r="GE71" s="100">
        <f>MASTER_DATA_ESCALATED!GE71/(GE$18*1000)</f>
        <v>0</v>
      </c>
      <c r="GF71" s="100">
        <f>MASTER_DATA_ESCALATED!GF71/(GF$18*1000)</f>
        <v>0</v>
      </c>
      <c r="GG71" s="100">
        <f>MASTER_DATA_ESCALATED!GG71/(GG$18*1000)</f>
        <v>0</v>
      </c>
      <c r="GH71" s="100">
        <f>MASTER_DATA_ESCALATED!GH71/(GH$18*1000)</f>
        <v>0</v>
      </c>
      <c r="GI71" s="100">
        <f>MASTER_DATA_ESCALATED!GI71/(GI$18*1000)</f>
        <v>0</v>
      </c>
      <c r="GJ71" s="100">
        <f>MASTER_DATA_ESCALATED!GJ71/(GJ$18*1000)</f>
        <v>0</v>
      </c>
      <c r="GK71" s="100">
        <f>MASTER_DATA_ESCALATED!GK71/(GK$18*1000)</f>
        <v>0</v>
      </c>
      <c r="GL71" s="100">
        <f>MASTER_DATA_ESCALATED!GL71/(GL$18*1000)</f>
        <v>0</v>
      </c>
      <c r="GM71" s="100">
        <f>MASTER_DATA_ESCALATED!GM71/(GM$18*1000)</f>
        <v>0</v>
      </c>
      <c r="GN71" s="100">
        <f>MASTER_DATA_ESCALATED!GN71/(GN$18*1000)</f>
        <v>0</v>
      </c>
      <c r="GO71" s="100">
        <f>MASTER_DATA_ESCALATED!GO71/(GO$18*1000)</f>
        <v>0</v>
      </c>
      <c r="GP71" s="100">
        <f>MASTER_DATA_ESCALATED!GP71/(GP$18*1000)</f>
        <v>0</v>
      </c>
      <c r="GQ71" s="100">
        <f>MASTER_DATA_ESCALATED!GQ71/(GQ$18*1000)</f>
        <v>0</v>
      </c>
      <c r="GR71" s="100">
        <f>MASTER_DATA_ESCALATED!GR71/(GR$18*1000)</f>
        <v>0</v>
      </c>
      <c r="GS71" s="100">
        <f>MASTER_DATA_ESCALATED!GS71/(GS$18*1000)</f>
        <v>0</v>
      </c>
      <c r="GT71" s="100">
        <f>MASTER_DATA_ESCALATED!GT71/(GT$18*1000)</f>
        <v>0</v>
      </c>
      <c r="GU71" s="100">
        <f>MASTER_DATA_ESCALATED!GU71/(GU$18*1000)</f>
        <v>0</v>
      </c>
      <c r="GV71" s="100">
        <f>MASTER_DATA_ESCALATED!GV71/(GV$18*1000)</f>
        <v>0</v>
      </c>
      <c r="GW71" s="100" t="e">
        <f>MASTER_DATA_ESCALATED!#REF!/(GW$18*1000)</f>
        <v>#REF!</v>
      </c>
      <c r="GX71" s="100" t="e">
        <f>MASTER_DATA_ESCALATED!#REF!/(GX$18*1000)</f>
        <v>#REF!</v>
      </c>
      <c r="GY71" s="100" t="e">
        <f>MASTER_DATA_ESCALATED!#REF!/(GY$18*1000)</f>
        <v>#REF!</v>
      </c>
    </row>
    <row r="72" spans="2:207" s="25" customFormat="1" ht="17.25" hidden="1" outlineLevel="1" x14ac:dyDescent="0.3">
      <c r="B72" s="183">
        <f t="shared" si="1"/>
        <v>20</v>
      </c>
      <c r="C72" s="51">
        <f t="shared" si="0"/>
        <v>22</v>
      </c>
      <c r="D72" s="75"/>
      <c r="E72" s="51">
        <v>22</v>
      </c>
      <c r="F72" s="51"/>
      <c r="G72" s="76"/>
      <c r="H72" s="34" t="s">
        <v>76</v>
      </c>
      <c r="I72" s="95">
        <f>MASTER_DATA_ESCALATED!I72/(I$18*1000)</f>
        <v>0</v>
      </c>
      <c r="J72" s="95">
        <f>MASTER_DATA_ESCALATED!J72/(J$18*1000)</f>
        <v>0</v>
      </c>
      <c r="K72" s="95">
        <f>MASTER_DATA_ESCALATED!K72/(K$18*1000)</f>
        <v>0</v>
      </c>
      <c r="L72" s="95">
        <f>MASTER_DATA_ESCALATED!L72/(L$18*1000)</f>
        <v>1195.9983404133236</v>
      </c>
      <c r="M72" s="95">
        <f>MASTER_DATA_ESCALATED!M72/(M$18*1000)</f>
        <v>0</v>
      </c>
      <c r="N72" s="95">
        <f>MASTER_DATA_ESCALATED!N72/(N$18*1000)</f>
        <v>0</v>
      </c>
      <c r="O72" s="95">
        <f>MASTER_DATA_ESCALATED!O72/(O$18*1000)</f>
        <v>0</v>
      </c>
      <c r="P72" s="95">
        <f>MASTER_DATA_ESCALATED!P72/(P$18*1000)</f>
        <v>879.7201448647013</v>
      </c>
      <c r="Q72" s="95">
        <f>MASTER_DATA_ESCALATED!Q72/(Q$18*1000)</f>
        <v>0</v>
      </c>
      <c r="R72" s="95">
        <f>MASTER_DATA_ESCALATED!R72/(R$18*1000)</f>
        <v>0</v>
      </c>
      <c r="S72" s="95">
        <f>MASTER_DATA_ESCALATED!S72/(S$18*1000)</f>
        <v>0</v>
      </c>
      <c r="T72" s="95">
        <f>MASTER_DATA_ESCALATED!T72/(T$18*1000)</f>
        <v>1665.2719860948534</v>
      </c>
      <c r="U72" s="95">
        <f>MASTER_DATA_ESCALATED!U72/(U$18*1000)</f>
        <v>0</v>
      </c>
      <c r="V72" s="95">
        <f>MASTER_DATA_ESCALATED!V72/(V$18*1000)</f>
        <v>0</v>
      </c>
      <c r="W72" s="95">
        <f>MASTER_DATA_ESCALATED!W72/(W$18*1000)</f>
        <v>0</v>
      </c>
      <c r="X72" s="95">
        <f>MASTER_DATA_ESCALATED!X72/(X$18*1000)</f>
        <v>1240.8912977051309</v>
      </c>
      <c r="Y72" s="95">
        <f>MASTER_DATA_ESCALATED!Y72/(Y$18*1000)</f>
        <v>0</v>
      </c>
      <c r="Z72" s="95">
        <f>MASTER_DATA_ESCALATED!Z72/(Z$18*1000)</f>
        <v>0</v>
      </c>
      <c r="AA72" s="95">
        <f>MASTER_DATA_ESCALATED!AA72/(AA$18*1000)</f>
        <v>0</v>
      </c>
      <c r="AB72" s="95">
        <f>MASTER_DATA_ESCALATED!AB72/(AB$18*1000)</f>
        <v>1445.2922644910504</v>
      </c>
      <c r="AC72" s="95">
        <f>MASTER_DATA_ESCALATED!AC72/(AC$18*1000)</f>
        <v>0</v>
      </c>
      <c r="AD72" s="95">
        <f>MASTER_DATA_ESCALATED!AD72/(AD$18*1000)</f>
        <v>0</v>
      </c>
      <c r="AE72" s="95">
        <f>MASTER_DATA_ESCALATED!AE72/(AE$18*1000)</f>
        <v>0</v>
      </c>
      <c r="AF72" s="95">
        <f>MASTER_DATA_ESCALATED!AF72/(AF$18*1000)</f>
        <v>1065.1374091889493</v>
      </c>
      <c r="AG72" s="95">
        <f>MASTER_DATA_ESCALATED!AG72/(AG$18*1000)</f>
        <v>0</v>
      </c>
      <c r="AH72" s="95">
        <f>MASTER_DATA_ESCALATED!AH72/(AH$18*1000)</f>
        <v>0</v>
      </c>
      <c r="AI72" s="95">
        <f>MASTER_DATA_ESCALATED!AI72/(AI$18*1000)</f>
        <v>0</v>
      </c>
      <c r="AJ72" s="95">
        <f>MASTER_DATA_ESCALATED!AJ72/(AJ$18*1000)</f>
        <v>2078.7251732506184</v>
      </c>
      <c r="AK72" s="95">
        <f>MASTER_DATA_ESCALATED!AK72/(AK$18*1000)</f>
        <v>0</v>
      </c>
      <c r="AL72" s="95">
        <f>MASTER_DATA_ESCALATED!AL72/(AL$18*1000)</f>
        <v>0</v>
      </c>
      <c r="AM72" s="95">
        <f>MASTER_DATA_ESCALATED!AM72/(AM$18*1000)</f>
        <v>0</v>
      </c>
      <c r="AN72" s="95">
        <f>MASTER_DATA_ESCALATED!AN72/(AN$18*1000)</f>
        <v>1551.5539637870904</v>
      </c>
      <c r="AO72" s="95">
        <f>MASTER_DATA_ESCALATED!AO72/(AO$18*1000)</f>
        <v>0</v>
      </c>
      <c r="AP72" s="95">
        <f>MASTER_DATA_ESCALATED!AP72/(AP$18*1000)</f>
        <v>0</v>
      </c>
      <c r="AQ72" s="95">
        <f>MASTER_DATA_ESCALATED!AQ72/(AQ$18*1000)</f>
        <v>0</v>
      </c>
      <c r="AR72" s="95">
        <f>MASTER_DATA_ESCALATED!AR72/(AR$18*1000)</f>
        <v>1484.7325175108424</v>
      </c>
      <c r="AS72" s="95">
        <f>MASTER_DATA_ESCALATED!AS72/(AS$18*1000)</f>
        <v>0</v>
      </c>
      <c r="AT72" s="95">
        <f>MASTER_DATA_ESCALATED!AT72/(AT$18*1000)</f>
        <v>0</v>
      </c>
      <c r="AU72" s="95">
        <f>MASTER_DATA_ESCALATED!AU72/(AU$18*1000)</f>
        <v>0</v>
      </c>
      <c r="AV72" s="95">
        <f>MASTER_DATA_ESCALATED!AV72/(AV$18*1000)</f>
        <v>855.0210606677224</v>
      </c>
      <c r="AW72" s="95">
        <f>MASTER_DATA_ESCALATED!AW72/(AW$18*1000)</f>
        <v>0</v>
      </c>
      <c r="AX72" s="95">
        <f>MASTER_DATA_ESCALATED!AX72/(AX$18*1000)</f>
        <v>0</v>
      </c>
      <c r="AY72" s="95">
        <f>MASTER_DATA_ESCALATED!AY72/(AY$18*1000)</f>
        <v>0</v>
      </c>
      <c r="AZ72" s="95">
        <f>MASTER_DATA_ESCALATED!AZ72/(AZ$18*1000)</f>
        <v>3836.0404343470791</v>
      </c>
      <c r="BA72" s="95">
        <f>MASTER_DATA_ESCALATED!BA72/(BA$18*1000)</f>
        <v>0</v>
      </c>
      <c r="BB72" s="95">
        <f>MASTER_DATA_ESCALATED!BB72/(BB$18*1000)</f>
        <v>0</v>
      </c>
      <c r="BC72" s="95">
        <f>MASTER_DATA_ESCALATED!BC72/(BC$18*1000)</f>
        <v>0</v>
      </c>
      <c r="BD72" s="95">
        <f>MASTER_DATA_ESCALATED!BD72/(BD$18*1000)</f>
        <v>1825.5855079121641</v>
      </c>
      <c r="BE72" s="95">
        <f>MASTER_DATA_ESCALATED!BE72/(BE$18*1000)</f>
        <v>0</v>
      </c>
      <c r="BF72" s="95">
        <f>MASTER_DATA_ESCALATED!BF72/(BF$18*1000)</f>
        <v>0</v>
      </c>
      <c r="BG72" s="95">
        <f>MASTER_DATA_ESCALATED!BG72/(BG$18*1000)</f>
        <v>0</v>
      </c>
      <c r="BH72" s="95">
        <f>MASTER_DATA_ESCALATED!BH72/(BH$18*1000)</f>
        <v>4456.6734822448852</v>
      </c>
      <c r="BI72" s="95">
        <f>MASTER_DATA_ESCALATED!BI72/(BI$18*1000)</f>
        <v>0</v>
      </c>
      <c r="BJ72" s="95">
        <f>MASTER_DATA_ESCALATED!BJ72/(BJ$18*1000)</f>
        <v>0</v>
      </c>
      <c r="BK72" s="95">
        <f>MASTER_DATA_ESCALATED!BK72/(BK$18*1000)</f>
        <v>0</v>
      </c>
      <c r="BL72" s="95">
        <f>MASTER_DATA_ESCALATED!BL72/(BL$18*1000)</f>
        <v>2042.6420126955727</v>
      </c>
      <c r="BM72" s="95">
        <f>MASTER_DATA_ESCALATED!BM72/(BM$18*1000)</f>
        <v>0</v>
      </c>
      <c r="BN72" s="95">
        <f>MASTER_DATA_ESCALATED!BN72/(BN$18*1000)</f>
        <v>0</v>
      </c>
      <c r="BO72" s="95">
        <f>MASTER_DATA_ESCALATED!BO72/(BO$18*1000)</f>
        <v>0</v>
      </c>
      <c r="BP72" s="95">
        <f>MASTER_DATA_ESCALATED!BP72/(BP$18*1000)</f>
        <v>1033.8792764532286</v>
      </c>
      <c r="BQ72" s="95">
        <f>MASTER_DATA_ESCALATED!BQ72/(BQ$18*1000)</f>
        <v>0</v>
      </c>
      <c r="BR72" s="95">
        <f>MASTER_DATA_ESCALATED!BR72/(BR$18*1000)</f>
        <v>0</v>
      </c>
      <c r="BS72" s="95">
        <f>MASTER_DATA_ESCALATED!BS72/(BS$18*1000)</f>
        <v>0</v>
      </c>
      <c r="BT72" s="95">
        <f>MASTER_DATA_ESCALATED!BT72/(BT$18*1000)</f>
        <v>845.33437290667382</v>
      </c>
      <c r="BU72" s="95">
        <f>MASTER_DATA_ESCALATED!BU72/(BU$18*1000)</f>
        <v>0</v>
      </c>
      <c r="BV72" s="95">
        <f>MASTER_DATA_ESCALATED!BV72/(BV$18*1000)</f>
        <v>0</v>
      </c>
      <c r="BW72" s="95">
        <f>MASTER_DATA_ESCALATED!BW72/(BW$18*1000)</f>
        <v>0</v>
      </c>
      <c r="BX72" s="95">
        <f>MASTER_DATA_ESCALATED!BX72/(BX$18*1000)</f>
        <v>1108.7294512012857</v>
      </c>
      <c r="BY72" s="95">
        <f>MASTER_DATA_ESCALATED!BY72/(BY$18*1000)</f>
        <v>0</v>
      </c>
      <c r="BZ72" s="95">
        <f>MASTER_DATA_ESCALATED!BZ72/(BZ$18*1000)</f>
        <v>0</v>
      </c>
      <c r="CA72" s="95">
        <f>MASTER_DATA_ESCALATED!CA72/(CA$18*1000)</f>
        <v>0</v>
      </c>
      <c r="CB72" s="95">
        <f>MASTER_DATA_ESCALATED!CB72/(CB$18*1000)</f>
        <v>324.84098120253498</v>
      </c>
      <c r="CC72" s="95">
        <f>MASTER_DATA_ESCALATED!CC72/(CC$18*1000)</f>
        <v>0</v>
      </c>
      <c r="CD72" s="95">
        <f>MASTER_DATA_ESCALATED!CD72/(CD$18*1000)</f>
        <v>0</v>
      </c>
      <c r="CE72" s="95">
        <f>MASTER_DATA_ESCALATED!CE72/(CE$18*1000)</f>
        <v>0</v>
      </c>
      <c r="CF72" s="95">
        <f>MASTER_DATA_ESCALATED!CF72/(CF$18*1000)</f>
        <v>980.15707578481215</v>
      </c>
      <c r="CG72" s="95">
        <f>MASTER_DATA_ESCALATED!CG72/(CG$18*1000)</f>
        <v>0</v>
      </c>
      <c r="CH72" s="95">
        <f>MASTER_DATA_ESCALATED!CH72/(CH$18*1000)</f>
        <v>0</v>
      </c>
      <c r="CI72" s="95">
        <f>MASTER_DATA_ESCALATED!CI72/(CI$18*1000)</f>
        <v>0</v>
      </c>
      <c r="CJ72" s="95">
        <f>MASTER_DATA_ESCALATED!CJ72/(CJ$18*1000)</f>
        <v>1652.4717004389386</v>
      </c>
      <c r="CK72" s="95">
        <f>MASTER_DATA_ESCALATED!CK72/(CK$18*1000)</f>
        <v>0</v>
      </c>
      <c r="CL72" s="95">
        <f>MASTER_DATA_ESCALATED!CL72/(CL$18*1000)</f>
        <v>0</v>
      </c>
      <c r="CM72" s="95">
        <f>MASTER_DATA_ESCALATED!CM72/(CM$18*1000)</f>
        <v>0</v>
      </c>
      <c r="CN72" s="95">
        <f>MASTER_DATA_ESCALATED!CN72/(CN$18*1000)</f>
        <v>3868.2781536658122</v>
      </c>
      <c r="CO72" s="95">
        <f>MASTER_DATA_ESCALATED!CO72/(CO$18*1000)</f>
        <v>0</v>
      </c>
      <c r="CP72" s="95">
        <f>MASTER_DATA_ESCALATED!CP72/(CP$18*1000)</f>
        <v>0</v>
      </c>
      <c r="CQ72" s="95">
        <f>MASTER_DATA_ESCALATED!CQ72/(CQ$18*1000)</f>
        <v>0</v>
      </c>
      <c r="CR72" s="95">
        <f>MASTER_DATA_ESCALATED!CR72/(CR$18*1000)</f>
        <v>4607.8823150874805</v>
      </c>
      <c r="CS72" s="95">
        <f>MASTER_DATA_ESCALATED!CS72/(CS$18*1000)</f>
        <v>0</v>
      </c>
      <c r="CT72" s="95">
        <f>MASTER_DATA_ESCALATED!CT72/(CT$18*1000)</f>
        <v>0</v>
      </c>
      <c r="CU72" s="95">
        <f>MASTER_DATA_ESCALATED!CU72/(CU$18*1000)</f>
        <v>0</v>
      </c>
      <c r="CV72" s="95">
        <f>MASTER_DATA_ESCALATED!CV72/(CV$18*1000)</f>
        <v>556.26038445175925</v>
      </c>
      <c r="CW72" s="95">
        <f>MASTER_DATA_ESCALATED!CW72/(CW$18*1000)</f>
        <v>0</v>
      </c>
      <c r="CX72" s="95">
        <f>MASTER_DATA_ESCALATED!CX72/(CX$18*1000)</f>
        <v>0</v>
      </c>
      <c r="CY72" s="95">
        <f>MASTER_DATA_ESCALATED!CY72/(CY$18*1000)</f>
        <v>0</v>
      </c>
      <c r="CZ72" s="95">
        <f>MASTER_DATA_ESCALATED!CZ72/(CZ$18*1000)</f>
        <v>626.97538231775047</v>
      </c>
      <c r="DA72" s="95" t="e">
        <f>MASTER_DATA_ESCALATED!DA72/(DA$18*1000)</f>
        <v>#DIV/0!</v>
      </c>
      <c r="DB72" s="95" t="e">
        <f>MASTER_DATA_ESCALATED!DB72/(DB$18*1000)</f>
        <v>#DIV/0!</v>
      </c>
      <c r="DC72" s="95" t="e">
        <f>MASTER_DATA_ESCALATED!DC72/(DC$18*1000)</f>
        <v>#DIV/0!</v>
      </c>
      <c r="DD72" s="95" t="e">
        <f>MASTER_DATA_ESCALATED!DD72/(DD$18*1000)</f>
        <v>#N/A</v>
      </c>
      <c r="DE72" s="95">
        <f>MASTER_DATA_ESCALATED!DE72/(DE$18*1000)</f>
        <v>0</v>
      </c>
      <c r="DF72" s="95">
        <f>MASTER_DATA_ESCALATED!DF72/(DF$18*1000)</f>
        <v>0</v>
      </c>
      <c r="DG72" s="95">
        <f>MASTER_DATA_ESCALATED!DG72/(DG$18*1000)</f>
        <v>0</v>
      </c>
      <c r="DH72" s="95">
        <f>MASTER_DATA_ESCALATED!DH72/(DH$18*1000)</f>
        <v>595.53696212939849</v>
      </c>
      <c r="DI72" s="95">
        <f>MASTER_DATA_ESCALATED!DI72/(DI$18*1000)</f>
        <v>0</v>
      </c>
      <c r="DJ72" s="95">
        <f>MASTER_DATA_ESCALATED!DJ72/(DJ$18*1000)</f>
        <v>0</v>
      </c>
      <c r="DK72" s="95">
        <f>MASTER_DATA_ESCALATED!DK72/(DK$18*1000)</f>
        <v>0</v>
      </c>
      <c r="DL72" s="95">
        <f>MASTER_DATA_ESCALATED!DL72/(DL$18*1000)</f>
        <v>516.5794433887562</v>
      </c>
      <c r="DM72" s="95">
        <f>MASTER_DATA_ESCALATED!DM72/(DM$18*1000)</f>
        <v>0</v>
      </c>
      <c r="DN72" s="95">
        <f>MASTER_DATA_ESCALATED!DN72/(DN$18*1000)</f>
        <v>0</v>
      </c>
      <c r="DO72" s="95">
        <f>MASTER_DATA_ESCALATED!DO72/(DO$18*1000)</f>
        <v>0</v>
      </c>
      <c r="DP72" s="95">
        <f>MASTER_DATA_ESCALATED!DP72/(DP$18*1000)</f>
        <v>460.43086931116147</v>
      </c>
      <c r="DQ72" s="95">
        <f>MASTER_DATA_ESCALATED!DQ72/(DQ$18*1000)</f>
        <v>0</v>
      </c>
      <c r="DR72" s="95">
        <f>MASTER_DATA_ESCALATED!DR72/(DR$18*1000)</f>
        <v>0</v>
      </c>
      <c r="DS72" s="95">
        <f>MASTER_DATA_ESCALATED!DS72/(DS$18*1000)</f>
        <v>0</v>
      </c>
      <c r="DT72" s="95">
        <f>MASTER_DATA_ESCALATED!DT72/(DT$18*1000)</f>
        <v>437.59707738241286</v>
      </c>
      <c r="DU72" s="95">
        <f>MASTER_DATA_ESCALATED!DU72/(DU$18*1000)</f>
        <v>0</v>
      </c>
      <c r="DV72" s="95">
        <f>MASTER_DATA_ESCALATED!DV72/(DV$18*1000)</f>
        <v>0</v>
      </c>
      <c r="DW72" s="95">
        <f>MASTER_DATA_ESCALATED!DW72/(DW$18*1000)</f>
        <v>0</v>
      </c>
      <c r="DX72" s="95">
        <f>MASTER_DATA_ESCALATED!DX72/(DX$18*1000)</f>
        <v>418.75837919041021</v>
      </c>
      <c r="DY72" s="95">
        <f>MASTER_DATA_ESCALATED!DY72/(DY$18*1000)</f>
        <v>0</v>
      </c>
      <c r="DZ72" s="95">
        <f>MASTER_DATA_ESCALATED!DZ72/(DZ$18*1000)</f>
        <v>0</v>
      </c>
      <c r="EA72" s="95">
        <f>MASTER_DATA_ESCALATED!EA72/(EA$18*1000)</f>
        <v>0</v>
      </c>
      <c r="EB72" s="95">
        <f>MASTER_DATA_ESCALATED!EB72/(EB$18*1000)</f>
        <v>413.31774384215367</v>
      </c>
      <c r="EC72" s="95" t="e">
        <f>MASTER_DATA_ESCALATED!EC72/(EC$18*1000)</f>
        <v>#DIV/0!</v>
      </c>
      <c r="ED72" s="95" t="e">
        <f>MASTER_DATA_ESCALATED!ED72/(ED$18*1000)</f>
        <v>#DIV/0!</v>
      </c>
      <c r="EE72" s="95" t="e">
        <f>MASTER_DATA_ESCALATED!EE72/(EE$18*1000)</f>
        <v>#DIV/0!</v>
      </c>
      <c r="EF72" s="95" t="e">
        <f>MASTER_DATA_ESCALATED!EF72/(EF$18*1000)</f>
        <v>#VALUE!</v>
      </c>
      <c r="EG72" s="95">
        <f>MASTER_DATA_ESCALATED!EG72/(EG$18*1000)</f>
        <v>0</v>
      </c>
      <c r="EH72" s="95">
        <f>MASTER_DATA_ESCALATED!EH72/(EH$18*1000)</f>
        <v>0</v>
      </c>
      <c r="EI72" s="95">
        <f>MASTER_DATA_ESCALATED!EI72/(EI$18*1000)</f>
        <v>0</v>
      </c>
      <c r="EJ72" s="95">
        <f>MASTER_DATA_ESCALATED!EJ72/(EJ$18*1000)</f>
        <v>1597.8122237280941</v>
      </c>
      <c r="EK72" s="95">
        <f>MASTER_DATA_ESCALATED!EK72/(EK$18*1000)</f>
        <v>0</v>
      </c>
      <c r="EL72" s="95">
        <f>MASTER_DATA_ESCALATED!EL72/(EL$18*1000)</f>
        <v>0</v>
      </c>
      <c r="EM72" s="95">
        <f>MASTER_DATA_ESCALATED!EM72/(EM$18*1000)</f>
        <v>0</v>
      </c>
      <c r="EN72" s="95">
        <f>MASTER_DATA_ESCALATED!EN72/(EN$18*1000)</f>
        <v>1866.597328916027</v>
      </c>
      <c r="EO72" s="95">
        <f>MASTER_DATA_ESCALATED!EO72/(EO$18*1000)</f>
        <v>0</v>
      </c>
      <c r="EP72" s="95">
        <f>MASTER_DATA_ESCALATED!EP72/(EP$18*1000)</f>
        <v>0</v>
      </c>
      <c r="EQ72" s="95">
        <f>MASTER_DATA_ESCALATED!EQ72/(EQ$18*1000)</f>
        <v>0</v>
      </c>
      <c r="ER72" s="95">
        <f>MASTER_DATA_ESCALATED!ER72/(ER$18*1000)</f>
        <v>821.96358487096722</v>
      </c>
      <c r="ES72" s="95">
        <f>MASTER_DATA_ESCALATED!ES72/(ES$18*1000)</f>
        <v>0</v>
      </c>
      <c r="ET72" s="95">
        <f>MASTER_DATA_ESCALATED!ET72/(ET$18*1000)</f>
        <v>0</v>
      </c>
      <c r="EU72" s="95">
        <f>MASTER_DATA_ESCALATED!EU72/(EU$18*1000)</f>
        <v>0</v>
      </c>
      <c r="EV72" s="95">
        <f>MASTER_DATA_ESCALATED!EV72/(EV$18*1000)</f>
        <v>821.96358487096722</v>
      </c>
      <c r="EW72" s="95">
        <f>MASTER_DATA_ESCALATED!EW72/(EW$18*1000)</f>
        <v>0</v>
      </c>
      <c r="EX72" s="95">
        <f>MASTER_DATA_ESCALATED!EX72/(EX$18*1000)</f>
        <v>0</v>
      </c>
      <c r="EY72" s="95">
        <f>MASTER_DATA_ESCALATED!EY72/(EY$18*1000)</f>
        <v>0</v>
      </c>
      <c r="EZ72" s="95">
        <f>MASTER_DATA_ESCALATED!EZ72/(EZ$18*1000)</f>
        <v>438.6575885749707</v>
      </c>
      <c r="FA72" s="95">
        <f>MASTER_DATA_ESCALATED!FA72/(FA$18*1000)</f>
        <v>0</v>
      </c>
      <c r="FB72" s="95">
        <f>MASTER_DATA_ESCALATED!FB72/(FB$18*1000)</f>
        <v>0</v>
      </c>
      <c r="FC72" s="95">
        <f>MASTER_DATA_ESCALATED!FC72/(FC$18*1000)</f>
        <v>0</v>
      </c>
      <c r="FD72" s="95">
        <f>MASTER_DATA_ESCALATED!FD72/(FD$18*1000)</f>
        <v>387.83460140488478</v>
      </c>
      <c r="FE72" s="95">
        <f>MASTER_DATA_ESCALATED!FE72/(FE$18*1000)</f>
        <v>0</v>
      </c>
      <c r="FF72" s="95">
        <f>MASTER_DATA_ESCALATED!FF72/(FF$18*1000)</f>
        <v>0</v>
      </c>
      <c r="FG72" s="95">
        <f>MASTER_DATA_ESCALATED!FG72/(FG$18*1000)</f>
        <v>0</v>
      </c>
      <c r="FH72" s="95">
        <f>MASTER_DATA_ESCALATED!FH72/(FH$18*1000)</f>
        <v>350.05383192432879</v>
      </c>
      <c r="FI72" s="95">
        <f>MASTER_DATA_ESCALATED!FI72/(FI$18*1000)</f>
        <v>0</v>
      </c>
      <c r="FJ72" s="95">
        <f>MASTER_DATA_ESCALATED!FJ72/(FJ$18*1000)</f>
        <v>0</v>
      </c>
      <c r="FK72" s="95">
        <f>MASTER_DATA_ESCALATED!FK72/(FK$18*1000)</f>
        <v>0</v>
      </c>
      <c r="FL72" s="95">
        <f>MASTER_DATA_ESCALATED!FL72/(FL$18*1000)</f>
        <v>661.69753497347779</v>
      </c>
      <c r="FM72" s="95">
        <f>MASTER_DATA_ESCALATED!FM72/(FM$18*1000)</f>
        <v>0</v>
      </c>
      <c r="FN72" s="95">
        <f>MASTER_DATA_ESCALATED!FN72/(FN$18*1000)</f>
        <v>0</v>
      </c>
      <c r="FO72" s="95">
        <f>MASTER_DATA_ESCALATED!FO72/(FO$18*1000)</f>
        <v>0</v>
      </c>
      <c r="FP72" s="95">
        <f>MASTER_DATA_ESCALATED!FP72/(FP$18*1000)</f>
        <v>1762.1128658220414</v>
      </c>
      <c r="FQ72" s="95">
        <f>MASTER_DATA_ESCALATED!FQ72/(FQ$18*1000)</f>
        <v>0</v>
      </c>
      <c r="FR72" s="95">
        <f>MASTER_DATA_ESCALATED!FR72/(FR$18*1000)</f>
        <v>0</v>
      </c>
      <c r="FS72" s="95">
        <f>MASTER_DATA_ESCALATED!FS72/(FS$18*1000)</f>
        <v>0</v>
      </c>
      <c r="FT72" s="95">
        <f>MASTER_DATA_ESCALATED!FT72/(FT$18*1000)</f>
        <v>1557.0414737490596</v>
      </c>
      <c r="FU72" s="95">
        <f>MASTER_DATA_ESCALATED!FU72/(FU$18*1000)</f>
        <v>0</v>
      </c>
      <c r="FV72" s="95">
        <f>MASTER_DATA_ESCALATED!FV72/(FV$18*1000)</f>
        <v>0</v>
      </c>
      <c r="FW72" s="95">
        <f>MASTER_DATA_ESCALATED!FW72/(FW$18*1000)</f>
        <v>0</v>
      </c>
      <c r="FX72" s="95">
        <f>MASTER_DATA_ESCALATED!FX72/(FX$18*1000)</f>
        <v>1423.4967390572106</v>
      </c>
      <c r="FY72" s="95">
        <f>MASTER_DATA_ESCALATED!FY72/(FY$18*1000)</f>
        <v>0</v>
      </c>
      <c r="FZ72" s="95">
        <f>MASTER_DATA_ESCALATED!FZ72/(FZ$18*1000)</f>
        <v>0</v>
      </c>
      <c r="GA72" s="95">
        <f>MASTER_DATA_ESCALATED!GA72/(GA$18*1000)</f>
        <v>0</v>
      </c>
      <c r="GB72" s="95">
        <f>MASTER_DATA_ESCALATED!GB72/(GB$18*1000)</f>
        <v>1401.5575912308734</v>
      </c>
      <c r="GC72" s="95">
        <f>MASTER_DATA_ESCALATED!GC72/(GC$18*1000)</f>
        <v>0</v>
      </c>
      <c r="GD72" s="95">
        <f>MASTER_DATA_ESCALATED!GD72/(GD$18*1000)</f>
        <v>0</v>
      </c>
      <c r="GE72" s="95">
        <f>MASTER_DATA_ESCALATED!GE72/(GE$18*1000)</f>
        <v>0</v>
      </c>
      <c r="GF72" s="95">
        <f>MASTER_DATA_ESCALATED!GF72/(GF$18*1000)</f>
        <v>1656.8874491932447</v>
      </c>
      <c r="GG72" s="95">
        <f>MASTER_DATA_ESCALATED!GG72/(GG$18*1000)</f>
        <v>0</v>
      </c>
      <c r="GH72" s="95">
        <f>MASTER_DATA_ESCALATED!GH72/(GH$18*1000)</f>
        <v>0</v>
      </c>
      <c r="GI72" s="95">
        <f>MASTER_DATA_ESCALATED!GI72/(GI$18*1000)</f>
        <v>0</v>
      </c>
      <c r="GJ72" s="95">
        <f>MASTER_DATA_ESCALATED!GJ72/(GJ$18*1000)</f>
        <v>1528.4441825702722</v>
      </c>
      <c r="GK72" s="95">
        <f>MASTER_DATA_ESCALATED!GK72/(GK$18*1000)</f>
        <v>0</v>
      </c>
      <c r="GL72" s="95">
        <f>MASTER_DATA_ESCALATED!GL72/(GL$18*1000)</f>
        <v>0</v>
      </c>
      <c r="GM72" s="95">
        <f>MASTER_DATA_ESCALATED!GM72/(GM$18*1000)</f>
        <v>0</v>
      </c>
      <c r="GN72" s="95">
        <f>MASTER_DATA_ESCALATED!GN72/(GN$18*1000)</f>
        <v>1508.3558545192147</v>
      </c>
      <c r="GO72" s="95">
        <f>MASTER_DATA_ESCALATED!GO72/(GO$18*1000)</f>
        <v>0</v>
      </c>
      <c r="GP72" s="95">
        <f>MASTER_DATA_ESCALATED!GP72/(GP$18*1000)</f>
        <v>0</v>
      </c>
      <c r="GQ72" s="95">
        <f>MASTER_DATA_ESCALATED!GQ72/(GQ$18*1000)</f>
        <v>0</v>
      </c>
      <c r="GR72" s="95">
        <f>MASTER_DATA_ESCALATED!GR72/(GR$18*1000)</f>
        <v>1340.4073754437586</v>
      </c>
      <c r="GS72" s="95">
        <f>MASTER_DATA_ESCALATED!GS72/(GS$18*1000)</f>
        <v>0</v>
      </c>
      <c r="GT72" s="95">
        <f>MASTER_DATA_ESCALATED!GT72/(GT$18*1000)</f>
        <v>0</v>
      </c>
      <c r="GU72" s="95">
        <f>MASTER_DATA_ESCALATED!GU72/(GU$18*1000)</f>
        <v>0</v>
      </c>
      <c r="GV72" s="95">
        <f>MASTER_DATA_ESCALATED!GV72/(GV$18*1000)</f>
        <v>1237.2936580432545</v>
      </c>
      <c r="GW72" s="95" t="e">
        <f>MASTER_DATA_ESCALATED!#REF!/(GW$18*1000)</f>
        <v>#REF!</v>
      </c>
      <c r="GX72" s="95" t="e">
        <f>MASTER_DATA_ESCALATED!#REF!/(GX$18*1000)</f>
        <v>#REF!</v>
      </c>
      <c r="GY72" s="95" t="e">
        <f>MASTER_DATA_ESCALATED!#REF!/(GY$18*1000)</f>
        <v>#REF!</v>
      </c>
    </row>
    <row r="73" spans="2:207" ht="17.25" hidden="1" outlineLevel="2" x14ac:dyDescent="0.3">
      <c r="B73" s="21">
        <f t="shared" si="1"/>
        <v>20</v>
      </c>
      <c r="C73" s="52">
        <f t="shared" si="0"/>
        <v>221</v>
      </c>
      <c r="D73" s="77"/>
      <c r="E73" s="52"/>
      <c r="F73" s="52">
        <v>221</v>
      </c>
      <c r="G73" s="78"/>
      <c r="H73" s="34" t="s">
        <v>77</v>
      </c>
      <c r="I73" s="95">
        <f>MASTER_DATA_ESCALATED!I73/(I$18*1000)</f>
        <v>0</v>
      </c>
      <c r="J73" s="95">
        <f>MASTER_DATA_ESCALATED!J73/(J$18*1000)</f>
        <v>0</v>
      </c>
      <c r="K73" s="95">
        <f>MASTER_DATA_ESCALATED!K73/(K$18*1000)</f>
        <v>0</v>
      </c>
      <c r="L73" s="95">
        <f>MASTER_DATA_ESCALATED!L73/(L$18*1000)</f>
        <v>706.85244903106206</v>
      </c>
      <c r="M73" s="95">
        <f>MASTER_DATA_ESCALATED!M73/(M$18*1000)</f>
        <v>0</v>
      </c>
      <c r="N73" s="95">
        <f>MASTER_DATA_ESCALATED!N73/(N$18*1000)</f>
        <v>0</v>
      </c>
      <c r="O73" s="95">
        <f>MASTER_DATA_ESCALATED!O73/(O$18*1000)</f>
        <v>0</v>
      </c>
      <c r="P73" s="95">
        <f>MASTER_DATA_ESCALATED!P73/(P$18*1000)</f>
        <v>509.27066795723835</v>
      </c>
      <c r="Q73" s="95">
        <f>MASTER_DATA_ESCALATED!Q73/(Q$18*1000)</f>
        <v>0</v>
      </c>
      <c r="R73" s="95">
        <f>MASTER_DATA_ESCALATED!R73/(R$18*1000)</f>
        <v>0</v>
      </c>
      <c r="S73" s="95">
        <f>MASTER_DATA_ESCALATED!S73/(S$18*1000)</f>
        <v>0</v>
      </c>
      <c r="T73" s="95">
        <f>MASTER_DATA_ESCALATED!T73/(T$18*1000)</f>
        <v>871.21479405862419</v>
      </c>
      <c r="U73" s="95">
        <f>MASTER_DATA_ESCALATED!U73/(U$18*1000)</f>
        <v>0</v>
      </c>
      <c r="V73" s="95">
        <f>MASTER_DATA_ESCALATED!V73/(V$18*1000)</f>
        <v>0</v>
      </c>
      <c r="W73" s="95">
        <f>MASTER_DATA_ESCALATED!W73/(W$18*1000)</f>
        <v>0</v>
      </c>
      <c r="X73" s="95">
        <f>MASTER_DATA_ESCALATED!X73/(X$18*1000)</f>
        <v>627.29407989538061</v>
      </c>
      <c r="Y73" s="95">
        <f>MASTER_DATA_ESCALATED!Y73/(Y$18*1000)</f>
        <v>0</v>
      </c>
      <c r="Z73" s="95">
        <f>MASTER_DATA_ESCALATED!Z73/(Z$18*1000)</f>
        <v>0</v>
      </c>
      <c r="AA73" s="95">
        <f>MASTER_DATA_ESCALATED!AA73/(AA$18*1000)</f>
        <v>0</v>
      </c>
      <c r="AB73" s="95">
        <f>MASTER_DATA_ESCALATED!AB73/(AB$18*1000)</f>
        <v>822.70190101655612</v>
      </c>
      <c r="AC73" s="95">
        <f>MASTER_DATA_ESCALATED!AC73/(AC$18*1000)</f>
        <v>0</v>
      </c>
      <c r="AD73" s="95">
        <f>MASTER_DATA_ESCALATED!AD73/(AD$18*1000)</f>
        <v>0</v>
      </c>
      <c r="AE73" s="95">
        <f>MASTER_DATA_ESCALATED!AE73/(AE$18*1000)</f>
        <v>0</v>
      </c>
      <c r="AF73" s="95">
        <f>MASTER_DATA_ESCALATED!AF73/(AF$18*1000)</f>
        <v>593.13002661439282</v>
      </c>
      <c r="AG73" s="95">
        <f>MASTER_DATA_ESCALATED!AG73/(AG$18*1000)</f>
        <v>0</v>
      </c>
      <c r="AH73" s="95">
        <f>MASTER_DATA_ESCALATED!AH73/(AH$18*1000)</f>
        <v>0</v>
      </c>
      <c r="AI73" s="95">
        <f>MASTER_DATA_ESCALATED!AI73/(AI$18*1000)</f>
        <v>0</v>
      </c>
      <c r="AJ73" s="95">
        <f>MASTER_DATA_ESCALATED!AJ73/(AJ$18*1000)</f>
        <v>1063.6156484471844</v>
      </c>
      <c r="AK73" s="95">
        <f>MASTER_DATA_ESCALATED!AK73/(AK$18*1000)</f>
        <v>0</v>
      </c>
      <c r="AL73" s="95">
        <f>MASTER_DATA_ESCALATED!AL73/(AL$18*1000)</f>
        <v>0</v>
      </c>
      <c r="AM73" s="95">
        <f>MASTER_DATA_ESCALATED!AM73/(AM$18*1000)</f>
        <v>0</v>
      </c>
      <c r="AN73" s="95">
        <f>MASTER_DATA_ESCALATED!AN73/(AN$18*1000)</f>
        <v>765.8974258278696</v>
      </c>
      <c r="AO73" s="95">
        <f>MASTER_DATA_ESCALATED!AO73/(AO$18*1000)</f>
        <v>0</v>
      </c>
      <c r="AP73" s="95">
        <f>MASTER_DATA_ESCALATED!AP73/(AP$18*1000)</f>
        <v>0</v>
      </c>
      <c r="AQ73" s="95">
        <f>MASTER_DATA_ESCALATED!AQ73/(AQ$18*1000)</f>
        <v>0</v>
      </c>
      <c r="AR73" s="95">
        <f>MASTER_DATA_ESCALATED!AR73/(AR$18*1000)</f>
        <v>0</v>
      </c>
      <c r="AS73" s="95">
        <f>MASTER_DATA_ESCALATED!AS73/(AS$18*1000)</f>
        <v>0</v>
      </c>
      <c r="AT73" s="95">
        <f>MASTER_DATA_ESCALATED!AT73/(AT$18*1000)</f>
        <v>0</v>
      </c>
      <c r="AU73" s="95">
        <f>MASTER_DATA_ESCALATED!AU73/(AU$18*1000)</f>
        <v>0</v>
      </c>
      <c r="AV73" s="95">
        <f>MASTER_DATA_ESCALATED!AV73/(AV$18*1000)</f>
        <v>0</v>
      </c>
      <c r="AW73" s="95">
        <f>MASTER_DATA_ESCALATED!AW73/(AW$18*1000)</f>
        <v>0</v>
      </c>
      <c r="AX73" s="95">
        <f>MASTER_DATA_ESCALATED!AX73/(AX$18*1000)</f>
        <v>0</v>
      </c>
      <c r="AY73" s="95">
        <f>MASTER_DATA_ESCALATED!AY73/(AY$18*1000)</f>
        <v>0</v>
      </c>
      <c r="AZ73" s="95">
        <f>MASTER_DATA_ESCALATED!AZ73/(AZ$18*1000)</f>
        <v>0</v>
      </c>
      <c r="BA73" s="95">
        <f>MASTER_DATA_ESCALATED!BA73/(BA$18*1000)</f>
        <v>0</v>
      </c>
      <c r="BB73" s="95">
        <f>MASTER_DATA_ESCALATED!BB73/(BB$18*1000)</f>
        <v>0</v>
      </c>
      <c r="BC73" s="95">
        <f>MASTER_DATA_ESCALATED!BC73/(BC$18*1000)</f>
        <v>0</v>
      </c>
      <c r="BD73" s="95">
        <f>MASTER_DATA_ESCALATED!BD73/(BD$18*1000)</f>
        <v>0</v>
      </c>
      <c r="BE73" s="95">
        <f>MASTER_DATA_ESCALATED!BE73/(BE$18*1000)</f>
        <v>0</v>
      </c>
      <c r="BF73" s="95">
        <f>MASTER_DATA_ESCALATED!BF73/(BF$18*1000)</f>
        <v>0</v>
      </c>
      <c r="BG73" s="95">
        <f>MASTER_DATA_ESCALATED!BG73/(BG$18*1000)</f>
        <v>0</v>
      </c>
      <c r="BH73" s="95">
        <f>MASTER_DATA_ESCALATED!BH73/(BH$18*1000)</f>
        <v>0</v>
      </c>
      <c r="BI73" s="95">
        <f>MASTER_DATA_ESCALATED!BI73/(BI$18*1000)</f>
        <v>0</v>
      </c>
      <c r="BJ73" s="95">
        <f>MASTER_DATA_ESCALATED!BJ73/(BJ$18*1000)</f>
        <v>0</v>
      </c>
      <c r="BK73" s="95">
        <f>MASTER_DATA_ESCALATED!BK73/(BK$18*1000)</f>
        <v>0</v>
      </c>
      <c r="BL73" s="95">
        <f>MASTER_DATA_ESCALATED!BL73/(BL$18*1000)</f>
        <v>0</v>
      </c>
      <c r="BM73" s="95">
        <f>MASTER_DATA_ESCALATED!BM73/(BM$18*1000)</f>
        <v>0</v>
      </c>
      <c r="BN73" s="95">
        <f>MASTER_DATA_ESCALATED!BN73/(BN$18*1000)</f>
        <v>0</v>
      </c>
      <c r="BO73" s="95">
        <f>MASTER_DATA_ESCALATED!BO73/(BO$18*1000)</f>
        <v>0</v>
      </c>
      <c r="BP73" s="95">
        <f>MASTER_DATA_ESCALATED!BP73/(BP$18*1000)</f>
        <v>531.47664264334185</v>
      </c>
      <c r="BQ73" s="95">
        <f>MASTER_DATA_ESCALATED!BQ73/(BQ$18*1000)</f>
        <v>0</v>
      </c>
      <c r="BR73" s="95">
        <f>MASTER_DATA_ESCALATED!BR73/(BR$18*1000)</f>
        <v>0</v>
      </c>
      <c r="BS73" s="95">
        <f>MASTER_DATA_ESCALATED!BS73/(BS$18*1000)</f>
        <v>0</v>
      </c>
      <c r="BT73" s="95">
        <f>MASTER_DATA_ESCALATED!BT73/(BT$18*1000)</f>
        <v>529.59415635457401</v>
      </c>
      <c r="BU73" s="95">
        <f>MASTER_DATA_ESCALATED!BU73/(BU$18*1000)</f>
        <v>0</v>
      </c>
      <c r="BV73" s="95">
        <f>MASTER_DATA_ESCALATED!BV73/(BV$18*1000)</f>
        <v>0</v>
      </c>
      <c r="BW73" s="95">
        <f>MASTER_DATA_ESCALATED!BW73/(BW$18*1000)</f>
        <v>0</v>
      </c>
      <c r="BX73" s="95">
        <f>MASTER_DATA_ESCALATED!BX73/(BX$18*1000)</f>
        <v>750.66826647581934</v>
      </c>
      <c r="BY73" s="95">
        <f>MASTER_DATA_ESCALATED!BY73/(BY$18*1000)</f>
        <v>0</v>
      </c>
      <c r="BZ73" s="95">
        <f>MASTER_DATA_ESCALATED!BZ73/(BZ$18*1000)</f>
        <v>0</v>
      </c>
      <c r="CA73" s="95">
        <f>MASTER_DATA_ESCALATED!CA73/(CA$18*1000)</f>
        <v>0</v>
      </c>
      <c r="CB73" s="95">
        <f>MASTER_DATA_ESCALATED!CB73/(CB$18*1000)</f>
        <v>28.743750430040816</v>
      </c>
      <c r="CC73" s="95">
        <f>MASTER_DATA_ESCALATED!CC73/(CC$18*1000)</f>
        <v>0</v>
      </c>
      <c r="CD73" s="95">
        <f>MASTER_DATA_ESCALATED!CD73/(CD$18*1000)</f>
        <v>0</v>
      </c>
      <c r="CE73" s="95">
        <f>MASTER_DATA_ESCALATED!CE73/(CE$18*1000)</f>
        <v>0</v>
      </c>
      <c r="CF73" s="95">
        <f>MASTER_DATA_ESCALATED!CF73/(CF$18*1000)</f>
        <v>697.66973743937183</v>
      </c>
      <c r="CG73" s="95">
        <f>MASTER_DATA_ESCALATED!CG73/(CG$18*1000)</f>
        <v>0</v>
      </c>
      <c r="CH73" s="95">
        <f>MASTER_DATA_ESCALATED!CH73/(CH$18*1000)</f>
        <v>0</v>
      </c>
      <c r="CI73" s="95">
        <f>MASTER_DATA_ESCALATED!CI73/(CI$18*1000)</f>
        <v>0</v>
      </c>
      <c r="CJ73" s="95">
        <f>MASTER_DATA_ESCALATED!CJ73/(CJ$18*1000)</f>
        <v>0</v>
      </c>
      <c r="CK73" s="95">
        <f>MASTER_DATA_ESCALATED!CK73/(CK$18*1000)</f>
        <v>0</v>
      </c>
      <c r="CL73" s="95">
        <f>MASTER_DATA_ESCALATED!CL73/(CL$18*1000)</f>
        <v>0</v>
      </c>
      <c r="CM73" s="95">
        <f>MASTER_DATA_ESCALATED!CM73/(CM$18*1000)</f>
        <v>0</v>
      </c>
      <c r="CN73" s="95">
        <f>MASTER_DATA_ESCALATED!CN73/(CN$18*1000)</f>
        <v>0</v>
      </c>
      <c r="CO73" s="95">
        <f>MASTER_DATA_ESCALATED!CO73/(CO$18*1000)</f>
        <v>0</v>
      </c>
      <c r="CP73" s="95">
        <f>MASTER_DATA_ESCALATED!CP73/(CP$18*1000)</f>
        <v>0</v>
      </c>
      <c r="CQ73" s="95">
        <f>MASTER_DATA_ESCALATED!CQ73/(CQ$18*1000)</f>
        <v>0</v>
      </c>
      <c r="CR73" s="95">
        <f>MASTER_DATA_ESCALATED!CR73/(CR$18*1000)</f>
        <v>0</v>
      </c>
      <c r="CS73" s="95">
        <f>MASTER_DATA_ESCALATED!CS73/(CS$18*1000)</f>
        <v>0</v>
      </c>
      <c r="CT73" s="95">
        <f>MASTER_DATA_ESCALATED!CT73/(CT$18*1000)</f>
        <v>0</v>
      </c>
      <c r="CU73" s="95">
        <f>MASTER_DATA_ESCALATED!CU73/(CU$18*1000)</f>
        <v>0</v>
      </c>
      <c r="CV73" s="95">
        <f>MASTER_DATA_ESCALATED!CV73/(CV$18*1000)</f>
        <v>295.72581024757693</v>
      </c>
      <c r="CW73" s="95">
        <f>MASTER_DATA_ESCALATED!CW73/(CW$18*1000)</f>
        <v>0</v>
      </c>
      <c r="CX73" s="95">
        <f>MASTER_DATA_ESCALATED!CX73/(CX$18*1000)</f>
        <v>0</v>
      </c>
      <c r="CY73" s="95">
        <f>MASTER_DATA_ESCALATED!CY73/(CY$18*1000)</f>
        <v>0</v>
      </c>
      <c r="CZ73" s="95">
        <f>MASTER_DATA_ESCALATED!CZ73/(CZ$18*1000)</f>
        <v>314.91595231826841</v>
      </c>
      <c r="DA73" s="95" t="e">
        <f>MASTER_DATA_ESCALATED!DA73/(DA$18*1000)</f>
        <v>#DIV/0!</v>
      </c>
      <c r="DB73" s="95" t="e">
        <f>MASTER_DATA_ESCALATED!DB73/(DB$18*1000)</f>
        <v>#DIV/0!</v>
      </c>
      <c r="DC73" s="95" t="e">
        <f>MASTER_DATA_ESCALATED!DC73/(DC$18*1000)</f>
        <v>#DIV/0!</v>
      </c>
      <c r="DD73" s="95" t="e">
        <f>MASTER_DATA_ESCALATED!DD73/(DD$18*1000)</f>
        <v>#N/A</v>
      </c>
      <c r="DE73" s="95">
        <f>MASTER_DATA_ESCALATED!DE73/(DE$18*1000)</f>
        <v>0</v>
      </c>
      <c r="DF73" s="95">
        <f>MASTER_DATA_ESCALATED!DF73/(DF$18*1000)</f>
        <v>0</v>
      </c>
      <c r="DG73" s="95">
        <f>MASTER_DATA_ESCALATED!DG73/(DG$18*1000)</f>
        <v>0</v>
      </c>
      <c r="DH73" s="95">
        <f>MASTER_DATA_ESCALATED!DH73/(DH$18*1000)</f>
        <v>0</v>
      </c>
      <c r="DI73" s="95">
        <f>MASTER_DATA_ESCALATED!DI73/(DI$18*1000)</f>
        <v>0</v>
      </c>
      <c r="DJ73" s="95">
        <f>MASTER_DATA_ESCALATED!DJ73/(DJ$18*1000)</f>
        <v>0</v>
      </c>
      <c r="DK73" s="95">
        <f>MASTER_DATA_ESCALATED!DK73/(DK$18*1000)</f>
        <v>0</v>
      </c>
      <c r="DL73" s="95">
        <f>MASTER_DATA_ESCALATED!DL73/(DL$18*1000)</f>
        <v>0</v>
      </c>
      <c r="DM73" s="95">
        <f>MASTER_DATA_ESCALATED!DM73/(DM$18*1000)</f>
        <v>0</v>
      </c>
      <c r="DN73" s="95">
        <f>MASTER_DATA_ESCALATED!DN73/(DN$18*1000)</f>
        <v>0</v>
      </c>
      <c r="DO73" s="95">
        <f>MASTER_DATA_ESCALATED!DO73/(DO$18*1000)</f>
        <v>0</v>
      </c>
      <c r="DP73" s="95">
        <f>MASTER_DATA_ESCALATED!DP73/(DP$18*1000)</f>
        <v>0</v>
      </c>
      <c r="DQ73" s="95">
        <f>MASTER_DATA_ESCALATED!DQ73/(DQ$18*1000)</f>
        <v>0</v>
      </c>
      <c r="DR73" s="95">
        <f>MASTER_DATA_ESCALATED!DR73/(DR$18*1000)</f>
        <v>0</v>
      </c>
      <c r="DS73" s="95">
        <f>MASTER_DATA_ESCALATED!DS73/(DS$18*1000)</f>
        <v>0</v>
      </c>
      <c r="DT73" s="95">
        <f>MASTER_DATA_ESCALATED!DT73/(DT$18*1000)</f>
        <v>0</v>
      </c>
      <c r="DU73" s="95">
        <f>MASTER_DATA_ESCALATED!DU73/(DU$18*1000)</f>
        <v>0</v>
      </c>
      <c r="DV73" s="95">
        <f>MASTER_DATA_ESCALATED!DV73/(DV$18*1000)</f>
        <v>0</v>
      </c>
      <c r="DW73" s="95">
        <f>MASTER_DATA_ESCALATED!DW73/(DW$18*1000)</f>
        <v>0</v>
      </c>
      <c r="DX73" s="95">
        <f>MASTER_DATA_ESCALATED!DX73/(DX$18*1000)</f>
        <v>0</v>
      </c>
      <c r="DY73" s="95">
        <f>MASTER_DATA_ESCALATED!DY73/(DY$18*1000)</f>
        <v>0</v>
      </c>
      <c r="DZ73" s="95">
        <f>MASTER_DATA_ESCALATED!DZ73/(DZ$18*1000)</f>
        <v>0</v>
      </c>
      <c r="EA73" s="95">
        <f>MASTER_DATA_ESCALATED!EA73/(EA$18*1000)</f>
        <v>0</v>
      </c>
      <c r="EB73" s="95">
        <f>MASTER_DATA_ESCALATED!EB73/(EB$18*1000)</f>
        <v>0</v>
      </c>
      <c r="EC73" s="95" t="e">
        <f>MASTER_DATA_ESCALATED!EC73/(EC$18*1000)</f>
        <v>#DIV/0!</v>
      </c>
      <c r="ED73" s="95" t="e">
        <f>MASTER_DATA_ESCALATED!ED73/(ED$18*1000)</f>
        <v>#DIV/0!</v>
      </c>
      <c r="EE73" s="95" t="e">
        <f>MASTER_DATA_ESCALATED!EE73/(EE$18*1000)</f>
        <v>#DIV/0!</v>
      </c>
      <c r="EF73" s="95" t="e">
        <f>MASTER_DATA_ESCALATED!EF73/(EF$18*1000)</f>
        <v>#VALUE!</v>
      </c>
      <c r="EG73" s="95">
        <f>MASTER_DATA_ESCALATED!EG73/(EG$18*1000)</f>
        <v>0</v>
      </c>
      <c r="EH73" s="95">
        <f>MASTER_DATA_ESCALATED!EH73/(EH$18*1000)</f>
        <v>0</v>
      </c>
      <c r="EI73" s="95">
        <f>MASTER_DATA_ESCALATED!EI73/(EI$18*1000)</f>
        <v>0</v>
      </c>
      <c r="EJ73" s="95">
        <f>MASTER_DATA_ESCALATED!EJ73/(EJ$18*1000)</f>
        <v>0</v>
      </c>
      <c r="EK73" s="95">
        <f>MASTER_DATA_ESCALATED!EK73/(EK$18*1000)</f>
        <v>0</v>
      </c>
      <c r="EL73" s="95">
        <f>MASTER_DATA_ESCALATED!EL73/(EL$18*1000)</f>
        <v>0</v>
      </c>
      <c r="EM73" s="95">
        <f>MASTER_DATA_ESCALATED!EM73/(EM$18*1000)</f>
        <v>0</v>
      </c>
      <c r="EN73" s="95">
        <f>MASTER_DATA_ESCALATED!EN73/(EN$18*1000)</f>
        <v>864.29797836365856</v>
      </c>
      <c r="EO73" s="95">
        <f>MASTER_DATA_ESCALATED!EO73/(EO$18*1000)</f>
        <v>0</v>
      </c>
      <c r="EP73" s="95">
        <f>MASTER_DATA_ESCALATED!EP73/(EP$18*1000)</f>
        <v>0</v>
      </c>
      <c r="EQ73" s="95">
        <f>MASTER_DATA_ESCALATED!EQ73/(EQ$18*1000)</f>
        <v>0</v>
      </c>
      <c r="ER73" s="95">
        <f>MASTER_DATA_ESCALATED!ER73/(ER$18*1000)</f>
        <v>198.36176154094119</v>
      </c>
      <c r="ES73" s="95">
        <f>MASTER_DATA_ESCALATED!ES73/(ES$18*1000)</f>
        <v>0</v>
      </c>
      <c r="ET73" s="95">
        <f>MASTER_DATA_ESCALATED!ET73/(ET$18*1000)</f>
        <v>0</v>
      </c>
      <c r="EU73" s="95">
        <f>MASTER_DATA_ESCALATED!EU73/(EU$18*1000)</f>
        <v>0</v>
      </c>
      <c r="EV73" s="95">
        <f>MASTER_DATA_ESCALATED!EV73/(EV$18*1000)</f>
        <v>198.36176154094119</v>
      </c>
      <c r="EW73" s="95">
        <f>MASTER_DATA_ESCALATED!EW73/(EW$18*1000)</f>
        <v>0</v>
      </c>
      <c r="EX73" s="95">
        <f>MASTER_DATA_ESCALATED!EX73/(EX$18*1000)</f>
        <v>0</v>
      </c>
      <c r="EY73" s="95">
        <f>MASTER_DATA_ESCALATED!EY73/(EY$18*1000)</f>
        <v>0</v>
      </c>
      <c r="EZ73" s="95">
        <f>MASTER_DATA_ESCALATED!EZ73/(EZ$18*1000)</f>
        <v>231.35605915047393</v>
      </c>
      <c r="FA73" s="95">
        <f>MASTER_DATA_ESCALATED!FA73/(FA$18*1000)</f>
        <v>0</v>
      </c>
      <c r="FB73" s="95">
        <f>MASTER_DATA_ESCALATED!FB73/(FB$18*1000)</f>
        <v>0</v>
      </c>
      <c r="FC73" s="95">
        <f>MASTER_DATA_ESCALATED!FC73/(FC$18*1000)</f>
        <v>0</v>
      </c>
      <c r="FD73" s="95">
        <f>MASTER_DATA_ESCALATED!FD73/(FD$18*1000)</f>
        <v>200.09344377574098</v>
      </c>
      <c r="FE73" s="95">
        <f>MASTER_DATA_ESCALATED!FE73/(FE$18*1000)</f>
        <v>0</v>
      </c>
      <c r="FF73" s="95">
        <f>MASTER_DATA_ESCALATED!FF73/(FF$18*1000)</f>
        <v>0</v>
      </c>
      <c r="FG73" s="95">
        <f>MASTER_DATA_ESCALATED!FG73/(FG$18*1000)</f>
        <v>0</v>
      </c>
      <c r="FH73" s="95">
        <f>MASTER_DATA_ESCALATED!FH73/(FH$18*1000)</f>
        <v>180.12236326746444</v>
      </c>
      <c r="FI73" s="95">
        <f>MASTER_DATA_ESCALATED!FI73/(FI$18*1000)</f>
        <v>0</v>
      </c>
      <c r="FJ73" s="95">
        <f>MASTER_DATA_ESCALATED!FJ73/(FJ$18*1000)</f>
        <v>0</v>
      </c>
      <c r="FK73" s="95">
        <f>MASTER_DATA_ESCALATED!FK73/(FK$18*1000)</f>
        <v>0</v>
      </c>
      <c r="FL73" s="95">
        <f>MASTER_DATA_ESCALATED!FL73/(FL$18*1000)</f>
        <v>360.24472653492887</v>
      </c>
      <c r="FM73" s="95">
        <f>MASTER_DATA_ESCALATED!FM73/(FM$18*1000)</f>
        <v>0</v>
      </c>
      <c r="FN73" s="95">
        <f>MASTER_DATA_ESCALATED!FN73/(FN$18*1000)</f>
        <v>0</v>
      </c>
      <c r="FO73" s="95">
        <f>MASTER_DATA_ESCALATED!FO73/(FO$18*1000)</f>
        <v>0</v>
      </c>
      <c r="FP73" s="95">
        <f>MASTER_DATA_ESCALATED!FP73/(FP$18*1000)</f>
        <v>1073.4169562013922</v>
      </c>
      <c r="FQ73" s="95">
        <f>MASTER_DATA_ESCALATED!FQ73/(FQ$18*1000)</f>
        <v>0</v>
      </c>
      <c r="FR73" s="95">
        <f>MASTER_DATA_ESCALATED!FR73/(FR$18*1000)</f>
        <v>0</v>
      </c>
      <c r="FS73" s="95">
        <f>MASTER_DATA_ESCALATED!FS73/(FS$18*1000)</f>
        <v>0</v>
      </c>
      <c r="FT73" s="95">
        <f>MASTER_DATA_ESCALATED!FT73/(FT$18*1000)</f>
        <v>956.92599645337452</v>
      </c>
      <c r="FU73" s="95">
        <f>MASTER_DATA_ESCALATED!FU73/(FU$18*1000)</f>
        <v>0</v>
      </c>
      <c r="FV73" s="95">
        <f>MASTER_DATA_ESCALATED!FV73/(FV$18*1000)</f>
        <v>0</v>
      </c>
      <c r="FW73" s="95">
        <f>MASTER_DATA_ESCALATED!FW73/(FW$18*1000)</f>
        <v>0</v>
      </c>
      <c r="FX73" s="95">
        <f>MASTER_DATA_ESCALATED!FX73/(FX$18*1000)</f>
        <v>877.74504027516934</v>
      </c>
      <c r="FY73" s="95">
        <f>MASTER_DATA_ESCALATED!FY73/(FY$18*1000)</f>
        <v>0</v>
      </c>
      <c r="FZ73" s="95">
        <f>MASTER_DATA_ESCALATED!FZ73/(FZ$18*1000)</f>
        <v>0</v>
      </c>
      <c r="GA73" s="95">
        <f>MASTER_DATA_ESCALATED!GA73/(GA$18*1000)</f>
        <v>0</v>
      </c>
      <c r="GB73" s="95">
        <f>MASTER_DATA_ESCALATED!GB73/(GB$18*1000)</f>
        <v>528.41390140059912</v>
      </c>
      <c r="GC73" s="95">
        <f>MASTER_DATA_ESCALATED!GC73/(GC$18*1000)</f>
        <v>0</v>
      </c>
      <c r="GD73" s="95">
        <f>MASTER_DATA_ESCALATED!GD73/(GD$18*1000)</f>
        <v>0</v>
      </c>
      <c r="GE73" s="95">
        <f>MASTER_DATA_ESCALATED!GE73/(GE$18*1000)</f>
        <v>0</v>
      </c>
      <c r="GF73" s="95">
        <f>MASTER_DATA_ESCALATED!GF73/(GF$18*1000)</f>
        <v>895.47450429184653</v>
      </c>
      <c r="GG73" s="95">
        <f>MASTER_DATA_ESCALATED!GG73/(GG$18*1000)</f>
        <v>0</v>
      </c>
      <c r="GH73" s="95">
        <f>MASTER_DATA_ESCALATED!GH73/(GH$18*1000)</f>
        <v>0</v>
      </c>
      <c r="GI73" s="95">
        <f>MASTER_DATA_ESCALATED!GI73/(GI$18*1000)</f>
        <v>0</v>
      </c>
      <c r="GJ73" s="95">
        <f>MASTER_DATA_ESCALATED!GJ73/(GJ$18*1000)</f>
        <v>832.31561696128585</v>
      </c>
      <c r="GK73" s="95">
        <f>MASTER_DATA_ESCALATED!GK73/(GK$18*1000)</f>
        <v>0</v>
      </c>
      <c r="GL73" s="95">
        <f>MASTER_DATA_ESCALATED!GL73/(GL$18*1000)</f>
        <v>0</v>
      </c>
      <c r="GM73" s="95">
        <f>MASTER_DATA_ESCALATED!GM73/(GM$18*1000)</f>
        <v>0</v>
      </c>
      <c r="GN73" s="95">
        <f>MASTER_DATA_ESCALATED!GN73/(GN$18*1000)</f>
        <v>935.25678404404994</v>
      </c>
      <c r="GO73" s="95">
        <f>MASTER_DATA_ESCALATED!GO73/(GO$18*1000)</f>
        <v>0</v>
      </c>
      <c r="GP73" s="95">
        <f>MASTER_DATA_ESCALATED!GP73/(GP$18*1000)</f>
        <v>0</v>
      </c>
      <c r="GQ73" s="95">
        <f>MASTER_DATA_ESCALATED!GQ73/(GQ$18*1000)</f>
        <v>0</v>
      </c>
      <c r="GR73" s="95">
        <f>MASTER_DATA_ESCALATED!GR73/(GR$18*1000)</f>
        <v>839.40073690870906</v>
      </c>
      <c r="GS73" s="95">
        <f>MASTER_DATA_ESCALATED!GS73/(GS$18*1000)</f>
        <v>0</v>
      </c>
      <c r="GT73" s="95">
        <f>MASTER_DATA_ESCALATED!GT73/(GT$18*1000)</f>
        <v>0</v>
      </c>
      <c r="GU73" s="95">
        <f>MASTER_DATA_ESCALATED!GU73/(GU$18*1000)</f>
        <v>0</v>
      </c>
      <c r="GV73" s="95">
        <f>MASTER_DATA_ESCALATED!GV73/(GV$18*1000)</f>
        <v>779.98658024349152</v>
      </c>
      <c r="GW73" s="95" t="e">
        <f>MASTER_DATA_ESCALATED!#REF!/(GW$18*1000)</f>
        <v>#REF!</v>
      </c>
      <c r="GX73" s="95" t="e">
        <f>MASTER_DATA_ESCALATED!#REF!/(GX$18*1000)</f>
        <v>#REF!</v>
      </c>
      <c r="GY73" s="95" t="e">
        <f>MASTER_DATA_ESCALATED!#REF!/(GY$18*1000)</f>
        <v>#REF!</v>
      </c>
    </row>
    <row r="74" spans="2:207" s="27" customFormat="1" ht="14.25" hidden="1" outlineLevel="2" x14ac:dyDescent="0.25">
      <c r="B74" s="26">
        <f t="shared" si="1"/>
        <v>20</v>
      </c>
      <c r="C74" s="59">
        <f t="shared" si="0"/>
        <v>221.11</v>
      </c>
      <c r="D74" s="82"/>
      <c r="E74" s="55"/>
      <c r="F74" s="55"/>
      <c r="G74" s="86">
        <v>221.11</v>
      </c>
      <c r="H74" s="40" t="s">
        <v>78</v>
      </c>
      <c r="I74" s="99">
        <f>MASTER_DATA_ESCALATED!I74/(I$18*1000)</f>
        <v>0</v>
      </c>
      <c r="J74" s="99">
        <f>MASTER_DATA_ESCALATED!J74/(J$18*1000)</f>
        <v>0</v>
      </c>
      <c r="K74" s="99">
        <f>MASTER_DATA_ESCALATED!K74/(K$18*1000)</f>
        <v>0</v>
      </c>
      <c r="L74" s="99">
        <f>MASTER_DATA_ESCALATED!L74/(L$18*1000)</f>
        <v>0</v>
      </c>
      <c r="M74" s="99">
        <f>MASTER_DATA_ESCALATED!M74/(M$18*1000)</f>
        <v>0</v>
      </c>
      <c r="N74" s="99">
        <f>MASTER_DATA_ESCALATED!N74/(N$18*1000)</f>
        <v>0</v>
      </c>
      <c r="O74" s="99">
        <f>MASTER_DATA_ESCALATED!O74/(O$18*1000)</f>
        <v>0</v>
      </c>
      <c r="P74" s="99">
        <f>MASTER_DATA_ESCALATED!P74/(P$18*1000)</f>
        <v>0</v>
      </c>
      <c r="Q74" s="99">
        <f>MASTER_DATA_ESCALATED!Q74/(Q$18*1000)</f>
        <v>0</v>
      </c>
      <c r="R74" s="99">
        <f>MASTER_DATA_ESCALATED!R74/(R$18*1000)</f>
        <v>0</v>
      </c>
      <c r="S74" s="99">
        <f>MASTER_DATA_ESCALATED!S74/(S$18*1000)</f>
        <v>0</v>
      </c>
      <c r="T74" s="99">
        <f>MASTER_DATA_ESCALATED!T74/(T$18*1000)</f>
        <v>0</v>
      </c>
      <c r="U74" s="99">
        <f>MASTER_DATA_ESCALATED!U74/(U$18*1000)</f>
        <v>0</v>
      </c>
      <c r="V74" s="99">
        <f>MASTER_DATA_ESCALATED!V74/(V$18*1000)</f>
        <v>0</v>
      </c>
      <c r="W74" s="99">
        <f>MASTER_DATA_ESCALATED!W74/(W$18*1000)</f>
        <v>0</v>
      </c>
      <c r="X74" s="99">
        <f>MASTER_DATA_ESCALATED!X74/(X$18*1000)</f>
        <v>0</v>
      </c>
      <c r="Y74" s="99">
        <f>MASTER_DATA_ESCALATED!Y74/(Y$18*1000)</f>
        <v>0</v>
      </c>
      <c r="Z74" s="99">
        <f>MASTER_DATA_ESCALATED!Z74/(Z$18*1000)</f>
        <v>0</v>
      </c>
      <c r="AA74" s="99">
        <f>MASTER_DATA_ESCALATED!AA74/(AA$18*1000)</f>
        <v>0</v>
      </c>
      <c r="AB74" s="99">
        <f>MASTER_DATA_ESCALATED!AB74/(AB$18*1000)</f>
        <v>0</v>
      </c>
      <c r="AC74" s="99">
        <f>MASTER_DATA_ESCALATED!AC74/(AC$18*1000)</f>
        <v>0</v>
      </c>
      <c r="AD74" s="99">
        <f>MASTER_DATA_ESCALATED!AD74/(AD$18*1000)</f>
        <v>0</v>
      </c>
      <c r="AE74" s="99">
        <f>MASTER_DATA_ESCALATED!AE74/(AE$18*1000)</f>
        <v>0</v>
      </c>
      <c r="AF74" s="99">
        <f>MASTER_DATA_ESCALATED!AF74/(AF$18*1000)</f>
        <v>0</v>
      </c>
      <c r="AG74" s="99">
        <f>MASTER_DATA_ESCALATED!AG74/(AG$18*1000)</f>
        <v>0</v>
      </c>
      <c r="AH74" s="99">
        <f>MASTER_DATA_ESCALATED!AH74/(AH$18*1000)</f>
        <v>0</v>
      </c>
      <c r="AI74" s="99">
        <f>MASTER_DATA_ESCALATED!AI74/(AI$18*1000)</f>
        <v>0</v>
      </c>
      <c r="AJ74" s="99">
        <f>MASTER_DATA_ESCALATED!AJ74/(AJ$18*1000)</f>
        <v>0</v>
      </c>
      <c r="AK74" s="99">
        <f>MASTER_DATA_ESCALATED!AK74/(AK$18*1000)</f>
        <v>0</v>
      </c>
      <c r="AL74" s="99">
        <f>MASTER_DATA_ESCALATED!AL74/(AL$18*1000)</f>
        <v>0</v>
      </c>
      <c r="AM74" s="99">
        <f>MASTER_DATA_ESCALATED!AM74/(AM$18*1000)</f>
        <v>0</v>
      </c>
      <c r="AN74" s="99">
        <f>MASTER_DATA_ESCALATED!AN74/(AN$18*1000)</f>
        <v>0</v>
      </c>
      <c r="AO74" s="99">
        <f>MASTER_DATA_ESCALATED!AO74/(AO$18*1000)</f>
        <v>0</v>
      </c>
      <c r="AP74" s="99">
        <f>MASTER_DATA_ESCALATED!AP74/(AP$18*1000)</f>
        <v>0</v>
      </c>
      <c r="AQ74" s="99">
        <f>MASTER_DATA_ESCALATED!AQ74/(AQ$18*1000)</f>
        <v>0</v>
      </c>
      <c r="AR74" s="99">
        <f>MASTER_DATA_ESCALATED!AR74/(AR$18*1000)</f>
        <v>0</v>
      </c>
      <c r="AS74" s="99">
        <f>MASTER_DATA_ESCALATED!AS74/(AS$18*1000)</f>
        <v>0</v>
      </c>
      <c r="AT74" s="99">
        <f>MASTER_DATA_ESCALATED!AT74/(AT$18*1000)</f>
        <v>0</v>
      </c>
      <c r="AU74" s="99">
        <f>MASTER_DATA_ESCALATED!AU74/(AU$18*1000)</f>
        <v>0</v>
      </c>
      <c r="AV74" s="99">
        <f>MASTER_DATA_ESCALATED!AV74/(AV$18*1000)</f>
        <v>0</v>
      </c>
      <c r="AW74" s="99">
        <f>MASTER_DATA_ESCALATED!AW74/(AW$18*1000)</f>
        <v>0</v>
      </c>
      <c r="AX74" s="99">
        <f>MASTER_DATA_ESCALATED!AX74/(AX$18*1000)</f>
        <v>0</v>
      </c>
      <c r="AY74" s="99">
        <f>MASTER_DATA_ESCALATED!AY74/(AY$18*1000)</f>
        <v>0</v>
      </c>
      <c r="AZ74" s="99">
        <f>MASTER_DATA_ESCALATED!AZ74/(AZ$18*1000)</f>
        <v>0</v>
      </c>
      <c r="BA74" s="99">
        <f>MASTER_DATA_ESCALATED!BA74/(BA$18*1000)</f>
        <v>0</v>
      </c>
      <c r="BB74" s="99">
        <f>MASTER_DATA_ESCALATED!BB74/(BB$18*1000)</f>
        <v>0</v>
      </c>
      <c r="BC74" s="99">
        <f>MASTER_DATA_ESCALATED!BC74/(BC$18*1000)</f>
        <v>0</v>
      </c>
      <c r="BD74" s="99">
        <f>MASTER_DATA_ESCALATED!BD74/(BD$18*1000)</f>
        <v>0</v>
      </c>
      <c r="BE74" s="99">
        <f>MASTER_DATA_ESCALATED!BE74/(BE$18*1000)</f>
        <v>0</v>
      </c>
      <c r="BF74" s="99">
        <f>MASTER_DATA_ESCALATED!BF74/(BF$18*1000)</f>
        <v>0</v>
      </c>
      <c r="BG74" s="99">
        <f>MASTER_DATA_ESCALATED!BG74/(BG$18*1000)</f>
        <v>0</v>
      </c>
      <c r="BH74" s="99">
        <f>MASTER_DATA_ESCALATED!BH74/(BH$18*1000)</f>
        <v>0</v>
      </c>
      <c r="BI74" s="99">
        <f>MASTER_DATA_ESCALATED!BI74/(BI$18*1000)</f>
        <v>0</v>
      </c>
      <c r="BJ74" s="99">
        <f>MASTER_DATA_ESCALATED!BJ74/(BJ$18*1000)</f>
        <v>0</v>
      </c>
      <c r="BK74" s="99">
        <f>MASTER_DATA_ESCALATED!BK74/(BK$18*1000)</f>
        <v>0</v>
      </c>
      <c r="BL74" s="99">
        <f>MASTER_DATA_ESCALATED!BL74/(BL$18*1000)</f>
        <v>0</v>
      </c>
      <c r="BM74" s="99">
        <f>MASTER_DATA_ESCALATED!BM74/(BM$18*1000)</f>
        <v>0</v>
      </c>
      <c r="BN74" s="99">
        <f>MASTER_DATA_ESCALATED!BN74/(BN$18*1000)</f>
        <v>0</v>
      </c>
      <c r="BO74" s="99">
        <f>MASTER_DATA_ESCALATED!BO74/(BO$18*1000)</f>
        <v>0</v>
      </c>
      <c r="BP74" s="99">
        <f>MASTER_DATA_ESCALATED!BP74/(BP$18*1000)</f>
        <v>0</v>
      </c>
      <c r="BQ74" s="99">
        <f>MASTER_DATA_ESCALATED!BQ74/(BQ$18*1000)</f>
        <v>0</v>
      </c>
      <c r="BR74" s="99">
        <f>MASTER_DATA_ESCALATED!BR74/(BR$18*1000)</f>
        <v>0</v>
      </c>
      <c r="BS74" s="99">
        <f>MASTER_DATA_ESCALATED!BS74/(BS$18*1000)</f>
        <v>0</v>
      </c>
      <c r="BT74" s="99">
        <f>MASTER_DATA_ESCALATED!BT74/(BT$18*1000)</f>
        <v>0</v>
      </c>
      <c r="BU74" s="99">
        <f>MASTER_DATA_ESCALATED!BU74/(BU$18*1000)</f>
        <v>0</v>
      </c>
      <c r="BV74" s="99">
        <f>MASTER_DATA_ESCALATED!BV74/(BV$18*1000)</f>
        <v>0</v>
      </c>
      <c r="BW74" s="99">
        <f>MASTER_DATA_ESCALATED!BW74/(BW$18*1000)</f>
        <v>0</v>
      </c>
      <c r="BX74" s="99">
        <f>MASTER_DATA_ESCALATED!BX74/(BX$18*1000)</f>
        <v>0</v>
      </c>
      <c r="BY74" s="99">
        <f>MASTER_DATA_ESCALATED!BY74/(BY$18*1000)</f>
        <v>0</v>
      </c>
      <c r="BZ74" s="99">
        <f>MASTER_DATA_ESCALATED!BZ74/(BZ$18*1000)</f>
        <v>0</v>
      </c>
      <c r="CA74" s="99">
        <f>MASTER_DATA_ESCALATED!CA74/(CA$18*1000)</f>
        <v>0</v>
      </c>
      <c r="CB74" s="99">
        <f>MASTER_DATA_ESCALATED!CB74/(CB$18*1000)</f>
        <v>0</v>
      </c>
      <c r="CC74" s="99">
        <f>MASTER_DATA_ESCALATED!CC74/(CC$18*1000)</f>
        <v>0</v>
      </c>
      <c r="CD74" s="99">
        <f>MASTER_DATA_ESCALATED!CD74/(CD$18*1000)</f>
        <v>0</v>
      </c>
      <c r="CE74" s="99">
        <f>MASTER_DATA_ESCALATED!CE74/(CE$18*1000)</f>
        <v>0</v>
      </c>
      <c r="CF74" s="99">
        <f>MASTER_DATA_ESCALATED!CF74/(CF$18*1000)</f>
        <v>0</v>
      </c>
      <c r="CG74" s="99">
        <f>MASTER_DATA_ESCALATED!CG74/(CG$18*1000)</f>
        <v>0</v>
      </c>
      <c r="CH74" s="99">
        <f>MASTER_DATA_ESCALATED!CH74/(CH$18*1000)</f>
        <v>0</v>
      </c>
      <c r="CI74" s="99">
        <f>MASTER_DATA_ESCALATED!CI74/(CI$18*1000)</f>
        <v>0</v>
      </c>
      <c r="CJ74" s="99">
        <f>MASTER_DATA_ESCALATED!CJ74/(CJ$18*1000)</f>
        <v>0</v>
      </c>
      <c r="CK74" s="99">
        <f>MASTER_DATA_ESCALATED!CK74/(CK$18*1000)</f>
        <v>0</v>
      </c>
      <c r="CL74" s="99">
        <f>MASTER_DATA_ESCALATED!CL74/(CL$18*1000)</f>
        <v>0</v>
      </c>
      <c r="CM74" s="99">
        <f>MASTER_DATA_ESCALATED!CM74/(CM$18*1000)</f>
        <v>0</v>
      </c>
      <c r="CN74" s="99">
        <f>MASTER_DATA_ESCALATED!CN74/(CN$18*1000)</f>
        <v>0</v>
      </c>
      <c r="CO74" s="99">
        <f>MASTER_DATA_ESCALATED!CO74/(CO$18*1000)</f>
        <v>0</v>
      </c>
      <c r="CP74" s="99">
        <f>MASTER_DATA_ESCALATED!CP74/(CP$18*1000)</f>
        <v>0</v>
      </c>
      <c r="CQ74" s="99">
        <f>MASTER_DATA_ESCALATED!CQ74/(CQ$18*1000)</f>
        <v>0</v>
      </c>
      <c r="CR74" s="99">
        <f>MASTER_DATA_ESCALATED!CR74/(CR$18*1000)</f>
        <v>0</v>
      </c>
      <c r="CS74" s="99">
        <f>MASTER_DATA_ESCALATED!CS74/(CS$18*1000)</f>
        <v>0</v>
      </c>
      <c r="CT74" s="99">
        <f>MASTER_DATA_ESCALATED!CT74/(CT$18*1000)</f>
        <v>0</v>
      </c>
      <c r="CU74" s="99">
        <f>MASTER_DATA_ESCALATED!CU74/(CU$18*1000)</f>
        <v>0</v>
      </c>
      <c r="CV74" s="99">
        <f>MASTER_DATA_ESCALATED!CV74/(CV$18*1000)</f>
        <v>0</v>
      </c>
      <c r="CW74" s="99">
        <f>MASTER_DATA_ESCALATED!CW74/(CW$18*1000)</f>
        <v>0</v>
      </c>
      <c r="CX74" s="99">
        <f>MASTER_DATA_ESCALATED!CX74/(CX$18*1000)</f>
        <v>0</v>
      </c>
      <c r="CY74" s="99">
        <f>MASTER_DATA_ESCALATED!CY74/(CY$18*1000)</f>
        <v>0</v>
      </c>
      <c r="CZ74" s="99">
        <f>MASTER_DATA_ESCALATED!CZ74/(CZ$18*1000)</f>
        <v>0</v>
      </c>
      <c r="DA74" s="99" t="e">
        <f>MASTER_DATA_ESCALATED!DA74/(DA$18*1000)</f>
        <v>#DIV/0!</v>
      </c>
      <c r="DB74" s="99" t="e">
        <f>MASTER_DATA_ESCALATED!DB74/(DB$18*1000)</f>
        <v>#DIV/0!</v>
      </c>
      <c r="DC74" s="99" t="e">
        <f>MASTER_DATA_ESCALATED!DC74/(DC$18*1000)</f>
        <v>#DIV/0!</v>
      </c>
      <c r="DD74" s="99" t="e">
        <f>MASTER_DATA_ESCALATED!DD74/(DD$18*1000)</f>
        <v>#N/A</v>
      </c>
      <c r="DE74" s="99">
        <f>MASTER_DATA_ESCALATED!DE74/(DE$18*1000)</f>
        <v>0</v>
      </c>
      <c r="DF74" s="99">
        <f>MASTER_DATA_ESCALATED!DF74/(DF$18*1000)</f>
        <v>0</v>
      </c>
      <c r="DG74" s="99">
        <f>MASTER_DATA_ESCALATED!DG74/(DG$18*1000)</f>
        <v>0</v>
      </c>
      <c r="DH74" s="99">
        <f>MASTER_DATA_ESCALATED!DH74/(DH$18*1000)</f>
        <v>0</v>
      </c>
      <c r="DI74" s="99">
        <f>MASTER_DATA_ESCALATED!DI74/(DI$18*1000)</f>
        <v>0</v>
      </c>
      <c r="DJ74" s="99">
        <f>MASTER_DATA_ESCALATED!DJ74/(DJ$18*1000)</f>
        <v>0</v>
      </c>
      <c r="DK74" s="99">
        <f>MASTER_DATA_ESCALATED!DK74/(DK$18*1000)</f>
        <v>0</v>
      </c>
      <c r="DL74" s="99">
        <f>MASTER_DATA_ESCALATED!DL74/(DL$18*1000)</f>
        <v>0</v>
      </c>
      <c r="DM74" s="99">
        <f>MASTER_DATA_ESCALATED!DM74/(DM$18*1000)</f>
        <v>0</v>
      </c>
      <c r="DN74" s="99">
        <f>MASTER_DATA_ESCALATED!DN74/(DN$18*1000)</f>
        <v>0</v>
      </c>
      <c r="DO74" s="99">
        <f>MASTER_DATA_ESCALATED!DO74/(DO$18*1000)</f>
        <v>0</v>
      </c>
      <c r="DP74" s="99">
        <f>MASTER_DATA_ESCALATED!DP74/(DP$18*1000)</f>
        <v>0</v>
      </c>
      <c r="DQ74" s="99">
        <f>MASTER_DATA_ESCALATED!DQ74/(DQ$18*1000)</f>
        <v>0</v>
      </c>
      <c r="DR74" s="99">
        <f>MASTER_DATA_ESCALATED!DR74/(DR$18*1000)</f>
        <v>0</v>
      </c>
      <c r="DS74" s="99">
        <f>MASTER_DATA_ESCALATED!DS74/(DS$18*1000)</f>
        <v>0</v>
      </c>
      <c r="DT74" s="99">
        <f>MASTER_DATA_ESCALATED!DT74/(DT$18*1000)</f>
        <v>0</v>
      </c>
      <c r="DU74" s="99">
        <f>MASTER_DATA_ESCALATED!DU74/(DU$18*1000)</f>
        <v>0</v>
      </c>
      <c r="DV74" s="99">
        <f>MASTER_DATA_ESCALATED!DV74/(DV$18*1000)</f>
        <v>0</v>
      </c>
      <c r="DW74" s="99">
        <f>MASTER_DATA_ESCALATED!DW74/(DW$18*1000)</f>
        <v>0</v>
      </c>
      <c r="DX74" s="99">
        <f>MASTER_DATA_ESCALATED!DX74/(DX$18*1000)</f>
        <v>0</v>
      </c>
      <c r="DY74" s="99">
        <f>MASTER_DATA_ESCALATED!DY74/(DY$18*1000)</f>
        <v>0</v>
      </c>
      <c r="DZ74" s="99">
        <f>MASTER_DATA_ESCALATED!DZ74/(DZ$18*1000)</f>
        <v>0</v>
      </c>
      <c r="EA74" s="99">
        <f>MASTER_DATA_ESCALATED!EA74/(EA$18*1000)</f>
        <v>0</v>
      </c>
      <c r="EB74" s="99">
        <f>MASTER_DATA_ESCALATED!EB74/(EB$18*1000)</f>
        <v>0</v>
      </c>
      <c r="EC74" s="99" t="e">
        <f>MASTER_DATA_ESCALATED!EC74/(EC$18*1000)</f>
        <v>#DIV/0!</v>
      </c>
      <c r="ED74" s="99" t="e">
        <f>MASTER_DATA_ESCALATED!ED74/(ED$18*1000)</f>
        <v>#DIV/0!</v>
      </c>
      <c r="EE74" s="99" t="e">
        <f>MASTER_DATA_ESCALATED!EE74/(EE$18*1000)</f>
        <v>#DIV/0!</v>
      </c>
      <c r="EF74" s="99" t="e">
        <f>MASTER_DATA_ESCALATED!EF74/(EF$18*1000)</f>
        <v>#VALUE!</v>
      </c>
      <c r="EG74" s="99">
        <f>MASTER_DATA_ESCALATED!EG74/(EG$18*1000)</f>
        <v>0</v>
      </c>
      <c r="EH74" s="99">
        <f>MASTER_DATA_ESCALATED!EH74/(EH$18*1000)</f>
        <v>0</v>
      </c>
      <c r="EI74" s="99">
        <f>MASTER_DATA_ESCALATED!EI74/(EI$18*1000)</f>
        <v>0</v>
      </c>
      <c r="EJ74" s="99">
        <f>MASTER_DATA_ESCALATED!EJ74/(EJ$18*1000)</f>
        <v>0</v>
      </c>
      <c r="EK74" s="99">
        <f>MASTER_DATA_ESCALATED!EK74/(EK$18*1000)</f>
        <v>0</v>
      </c>
      <c r="EL74" s="99">
        <f>MASTER_DATA_ESCALATED!EL74/(EL$18*1000)</f>
        <v>0</v>
      </c>
      <c r="EM74" s="99">
        <f>MASTER_DATA_ESCALATED!EM74/(EM$18*1000)</f>
        <v>0</v>
      </c>
      <c r="EN74" s="99">
        <f>MASTER_DATA_ESCALATED!EN74/(EN$18*1000)</f>
        <v>54.351000922601493</v>
      </c>
      <c r="EO74" s="99">
        <f>MASTER_DATA_ESCALATED!EO74/(EO$18*1000)</f>
        <v>0</v>
      </c>
      <c r="EP74" s="99">
        <f>MASTER_DATA_ESCALATED!EP74/(EP$18*1000)</f>
        <v>0</v>
      </c>
      <c r="EQ74" s="99">
        <f>MASTER_DATA_ESCALATED!EQ74/(EQ$18*1000)</f>
        <v>0</v>
      </c>
      <c r="ER74" s="99">
        <f>MASTER_DATA_ESCALATED!ER74/(ER$18*1000)</f>
        <v>0</v>
      </c>
      <c r="ES74" s="99">
        <f>MASTER_DATA_ESCALATED!ES74/(ES$18*1000)</f>
        <v>0</v>
      </c>
      <c r="ET74" s="99">
        <f>MASTER_DATA_ESCALATED!ET74/(ET$18*1000)</f>
        <v>0</v>
      </c>
      <c r="EU74" s="99">
        <f>MASTER_DATA_ESCALATED!EU74/(EU$18*1000)</f>
        <v>0</v>
      </c>
      <c r="EV74" s="99">
        <f>MASTER_DATA_ESCALATED!EV74/(EV$18*1000)</f>
        <v>0</v>
      </c>
      <c r="EW74" s="99">
        <f>MASTER_DATA_ESCALATED!EW74/(EW$18*1000)</f>
        <v>0</v>
      </c>
      <c r="EX74" s="99">
        <f>MASTER_DATA_ESCALATED!EX74/(EX$18*1000)</f>
        <v>0</v>
      </c>
      <c r="EY74" s="99">
        <f>MASTER_DATA_ESCALATED!EY74/(EY$18*1000)</f>
        <v>0</v>
      </c>
      <c r="EZ74" s="99">
        <f>MASTER_DATA_ESCALATED!EZ74/(EZ$18*1000)</f>
        <v>113.73528872094019</v>
      </c>
      <c r="FA74" s="99">
        <f>MASTER_DATA_ESCALATED!FA74/(FA$18*1000)</f>
        <v>0</v>
      </c>
      <c r="FB74" s="99">
        <f>MASTER_DATA_ESCALATED!FB74/(FB$18*1000)</f>
        <v>0</v>
      </c>
      <c r="FC74" s="99">
        <f>MASTER_DATA_ESCALATED!FC74/(FC$18*1000)</f>
        <v>0</v>
      </c>
      <c r="FD74" s="99">
        <f>MASTER_DATA_ESCALATED!FD74/(FD$18*1000)</f>
        <v>100.98706755612895</v>
      </c>
      <c r="FE74" s="99">
        <f>MASTER_DATA_ESCALATED!FE74/(FE$18*1000)</f>
        <v>0</v>
      </c>
      <c r="FF74" s="99">
        <f>MASTER_DATA_ESCALATED!FF74/(FF$18*1000)</f>
        <v>0</v>
      </c>
      <c r="FG74" s="99">
        <f>MASTER_DATA_ESCALATED!FG74/(FG$18*1000)</f>
        <v>0</v>
      </c>
      <c r="FH74" s="99">
        <f>MASTER_DATA_ESCALATED!FH74/(FH$18*1000)</f>
        <v>91.005959410403534</v>
      </c>
      <c r="FI74" s="99">
        <f>MASTER_DATA_ESCALATED!FI74/(FI$18*1000)</f>
        <v>0</v>
      </c>
      <c r="FJ74" s="99">
        <f>MASTER_DATA_ESCALATED!FJ74/(FJ$18*1000)</f>
        <v>0</v>
      </c>
      <c r="FK74" s="99">
        <f>MASTER_DATA_ESCALATED!FK74/(FK$18*1000)</f>
        <v>0</v>
      </c>
      <c r="FL74" s="99">
        <f>MASTER_DATA_ESCALATED!FL74/(FL$18*1000)</f>
        <v>182.013396190278</v>
      </c>
      <c r="FM74" s="99">
        <f>MASTER_DATA_ESCALATED!FM74/(FM$18*1000)</f>
        <v>0</v>
      </c>
      <c r="FN74" s="99">
        <f>MASTER_DATA_ESCALATED!FN74/(FN$18*1000)</f>
        <v>0</v>
      </c>
      <c r="FO74" s="99">
        <f>MASTER_DATA_ESCALATED!FO74/(FO$18*1000)</f>
        <v>0</v>
      </c>
      <c r="FP74" s="99">
        <f>MASTER_DATA_ESCALATED!FP74/(FP$18*1000)</f>
        <v>519.57300700046619</v>
      </c>
      <c r="FQ74" s="99">
        <f>MASTER_DATA_ESCALATED!FQ74/(FQ$18*1000)</f>
        <v>0</v>
      </c>
      <c r="FR74" s="99">
        <f>MASTER_DATA_ESCALATED!FR74/(FR$18*1000)</f>
        <v>0</v>
      </c>
      <c r="FS74" s="99">
        <f>MASTER_DATA_ESCALATED!FS74/(FS$18*1000)</f>
        <v>0</v>
      </c>
      <c r="FT74" s="99">
        <f>MASTER_DATA_ESCALATED!FT74/(FT$18*1000)</f>
        <v>481.71446884419402</v>
      </c>
      <c r="FU74" s="99">
        <f>MASTER_DATA_ESCALATED!FU74/(FU$18*1000)</f>
        <v>0</v>
      </c>
      <c r="FV74" s="99">
        <f>MASTER_DATA_ESCALATED!FV74/(FV$18*1000)</f>
        <v>0</v>
      </c>
      <c r="FW74" s="99">
        <f>MASTER_DATA_ESCALATED!FW74/(FW$18*1000)</f>
        <v>0</v>
      </c>
      <c r="FX74" s="99">
        <f>MASTER_DATA_ESCALATED!FX74/(FX$18*1000)</f>
        <v>458.13134988748055</v>
      </c>
      <c r="FY74" s="99">
        <f>MASTER_DATA_ESCALATED!FY74/(FY$18*1000)</f>
        <v>0</v>
      </c>
      <c r="FZ74" s="99">
        <f>MASTER_DATA_ESCALATED!FZ74/(FZ$18*1000)</f>
        <v>0</v>
      </c>
      <c r="GA74" s="99">
        <f>MASTER_DATA_ESCALATED!GA74/(GA$18*1000)</f>
        <v>0</v>
      </c>
      <c r="GB74" s="99">
        <f>MASTER_DATA_ESCALATED!GB74/(GB$18*1000)</f>
        <v>52.21804277463653</v>
      </c>
      <c r="GC74" s="99">
        <f>MASTER_DATA_ESCALATED!GC74/(GC$18*1000)</f>
        <v>0</v>
      </c>
      <c r="GD74" s="99">
        <f>MASTER_DATA_ESCALATED!GD74/(GD$18*1000)</f>
        <v>0</v>
      </c>
      <c r="GE74" s="99">
        <f>MASTER_DATA_ESCALATED!GE74/(GE$18*1000)</f>
        <v>0</v>
      </c>
      <c r="GF74" s="99">
        <f>MASTER_DATA_ESCALATED!GF74/(GF$18*1000)</f>
        <v>486.8869253425139</v>
      </c>
      <c r="GG74" s="99">
        <f>MASTER_DATA_ESCALATED!GG74/(GG$18*1000)</f>
        <v>0</v>
      </c>
      <c r="GH74" s="99">
        <f>MASTER_DATA_ESCALATED!GH74/(GH$18*1000)</f>
        <v>0</v>
      </c>
      <c r="GI74" s="99">
        <f>MASTER_DATA_ESCALATED!GI74/(GI$18*1000)</f>
        <v>0</v>
      </c>
      <c r="GJ74" s="99">
        <f>MASTER_DATA_ESCALATED!GJ74/(GJ$18*1000)</f>
        <v>466.28998358919159</v>
      </c>
      <c r="GK74" s="99">
        <f>MASTER_DATA_ESCALATED!GK74/(GK$18*1000)</f>
        <v>0</v>
      </c>
      <c r="GL74" s="99">
        <f>MASTER_DATA_ESCALATED!GL74/(GL$18*1000)</f>
        <v>0</v>
      </c>
      <c r="GM74" s="99">
        <f>MASTER_DATA_ESCALATED!GM74/(GM$18*1000)</f>
        <v>0</v>
      </c>
      <c r="GN74" s="99">
        <f>MASTER_DATA_ESCALATED!GN74/(GN$18*1000)</f>
        <v>493.5837552149062</v>
      </c>
      <c r="GO74" s="99">
        <f>MASTER_DATA_ESCALATED!GO74/(GO$18*1000)</f>
        <v>0</v>
      </c>
      <c r="GP74" s="99">
        <f>MASTER_DATA_ESCALATED!GP74/(GP$18*1000)</f>
        <v>0</v>
      </c>
      <c r="GQ74" s="99">
        <f>MASTER_DATA_ESCALATED!GQ74/(GQ$18*1000)</f>
        <v>0</v>
      </c>
      <c r="GR74" s="99">
        <f>MASTER_DATA_ESCALATED!GR74/(GR$18*1000)</f>
        <v>460.43458197986894</v>
      </c>
      <c r="GS74" s="99">
        <f>MASTER_DATA_ESCALATED!GS74/(GS$18*1000)</f>
        <v>0</v>
      </c>
      <c r="GT74" s="99">
        <f>MASTER_DATA_ESCALATED!GT74/(GT$18*1000)</f>
        <v>0</v>
      </c>
      <c r="GU74" s="99">
        <f>MASTER_DATA_ESCALATED!GU74/(GU$18*1000)</f>
        <v>0</v>
      </c>
      <c r="GV74" s="99">
        <f>MASTER_DATA_ESCALATED!GV74/(GV$18*1000)</f>
        <v>440.49675228272292</v>
      </c>
      <c r="GW74" s="99" t="e">
        <f>MASTER_DATA_ESCALATED!#REF!/(GW$18*1000)</f>
        <v>#REF!</v>
      </c>
      <c r="GX74" s="99" t="e">
        <f>MASTER_DATA_ESCALATED!#REF!/(GX$18*1000)</f>
        <v>#REF!</v>
      </c>
      <c r="GY74" s="99" t="e">
        <f>MASTER_DATA_ESCALATED!#REF!/(GY$18*1000)</f>
        <v>#REF!</v>
      </c>
    </row>
    <row r="75" spans="2:207" s="27" customFormat="1" ht="14.25" hidden="1" outlineLevel="2" x14ac:dyDescent="0.25">
      <c r="B75" s="26">
        <f t="shared" si="1"/>
        <v>20</v>
      </c>
      <c r="C75" s="59">
        <f t="shared" si="0"/>
        <v>221.12</v>
      </c>
      <c r="D75" s="82"/>
      <c r="E75" s="55"/>
      <c r="F75" s="60"/>
      <c r="G75" s="86">
        <v>221.12</v>
      </c>
      <c r="H75" s="42" t="s">
        <v>79</v>
      </c>
      <c r="I75" s="99">
        <f>MASTER_DATA_ESCALATED!I75/(I$18*1000)</f>
        <v>0</v>
      </c>
      <c r="J75" s="99">
        <f>MASTER_DATA_ESCALATED!J75/(J$18*1000)</f>
        <v>0</v>
      </c>
      <c r="K75" s="99">
        <f>MASTER_DATA_ESCALATED!K75/(K$18*1000)</f>
        <v>0</v>
      </c>
      <c r="L75" s="99">
        <f>MASTER_DATA_ESCALATED!L75/(L$18*1000)</f>
        <v>447.18103733267134</v>
      </c>
      <c r="M75" s="99">
        <f>MASTER_DATA_ESCALATED!M75/(M$18*1000)</f>
        <v>0</v>
      </c>
      <c r="N75" s="99">
        <f>MASTER_DATA_ESCALATED!N75/(N$18*1000)</f>
        <v>0</v>
      </c>
      <c r="O75" s="99">
        <f>MASTER_DATA_ESCALATED!O75/(O$18*1000)</f>
        <v>0</v>
      </c>
      <c r="P75" s="99">
        <f>MASTER_DATA_ESCALATED!P75/(P$18*1000)</f>
        <v>322.07756932709106</v>
      </c>
      <c r="Q75" s="99">
        <f>MASTER_DATA_ESCALATED!Q75/(Q$18*1000)</f>
        <v>0</v>
      </c>
      <c r="R75" s="99">
        <f>MASTER_DATA_ESCALATED!R75/(R$18*1000)</f>
        <v>0</v>
      </c>
      <c r="S75" s="99">
        <f>MASTER_DATA_ESCALATED!S75/(S$18*1000)</f>
        <v>0</v>
      </c>
      <c r="T75" s="99">
        <f>MASTER_DATA_ESCALATED!T75/(T$18*1000)</f>
        <v>526.22594760597372</v>
      </c>
      <c r="U75" s="99">
        <f>MASTER_DATA_ESCALATED!U75/(U$18*1000)</f>
        <v>0</v>
      </c>
      <c r="V75" s="99">
        <f>MASTER_DATA_ESCALATED!V75/(V$18*1000)</f>
        <v>0</v>
      </c>
      <c r="W75" s="99">
        <f>MASTER_DATA_ESCALATED!W75/(W$18*1000)</f>
        <v>0</v>
      </c>
      <c r="X75" s="99">
        <f>MASTER_DATA_ESCALATED!X75/(X$18*1000)</f>
        <v>379.02978130173943</v>
      </c>
      <c r="Y75" s="99">
        <f>MASTER_DATA_ESCALATED!Y75/(Y$18*1000)</f>
        <v>0</v>
      </c>
      <c r="Z75" s="99">
        <f>MASTER_DATA_ESCALATED!Z75/(Z$18*1000)</f>
        <v>0</v>
      </c>
      <c r="AA75" s="99">
        <f>MASTER_DATA_ESCALATED!AA75/(AA$18*1000)</f>
        <v>0</v>
      </c>
      <c r="AB75" s="99">
        <f>MASTER_DATA_ESCALATED!AB75/(AB$18*1000)</f>
        <v>529.28740799504442</v>
      </c>
      <c r="AC75" s="99">
        <f>MASTER_DATA_ESCALATED!AC75/(AC$18*1000)</f>
        <v>0</v>
      </c>
      <c r="AD75" s="99">
        <f>MASTER_DATA_ESCALATED!AD75/(AD$18*1000)</f>
        <v>0</v>
      </c>
      <c r="AE75" s="99">
        <f>MASTER_DATA_ESCALATED!AE75/(AE$18*1000)</f>
        <v>0</v>
      </c>
      <c r="AF75" s="99">
        <f>MASTER_DATA_ESCALATED!AF75/(AF$18*1000)</f>
        <v>381.36750839319484</v>
      </c>
      <c r="AG75" s="99">
        <f>MASTER_DATA_ESCALATED!AG75/(AG$18*1000)</f>
        <v>0</v>
      </c>
      <c r="AH75" s="99">
        <f>MASTER_DATA_ESCALATED!AH75/(AH$18*1000)</f>
        <v>0</v>
      </c>
      <c r="AI75" s="99">
        <f>MASTER_DATA_ESCALATED!AI75/(AI$18*1000)</f>
        <v>0</v>
      </c>
      <c r="AJ75" s="99">
        <f>MASTER_DATA_ESCALATED!AJ75/(AJ$18*1000)</f>
        <v>622.68547352085466</v>
      </c>
      <c r="AK75" s="99">
        <f>MASTER_DATA_ESCALATED!AK75/(AK$18*1000)</f>
        <v>0</v>
      </c>
      <c r="AL75" s="99">
        <f>MASTER_DATA_ESCALATED!AL75/(AL$18*1000)</f>
        <v>0</v>
      </c>
      <c r="AM75" s="99">
        <f>MASTER_DATA_ESCALATED!AM75/(AM$18*1000)</f>
        <v>0</v>
      </c>
      <c r="AN75" s="99">
        <f>MASTER_DATA_ESCALATED!AN75/(AN$18*1000)</f>
        <v>448.72919872787412</v>
      </c>
      <c r="AO75" s="99">
        <f>MASTER_DATA_ESCALATED!AO75/(AO$18*1000)</f>
        <v>0</v>
      </c>
      <c r="AP75" s="99">
        <f>MASTER_DATA_ESCALATED!AP75/(AP$18*1000)</f>
        <v>0</v>
      </c>
      <c r="AQ75" s="99">
        <f>MASTER_DATA_ESCALATED!AQ75/(AQ$18*1000)</f>
        <v>0</v>
      </c>
      <c r="AR75" s="99">
        <f>MASTER_DATA_ESCALATED!AR75/(AR$18*1000)</f>
        <v>0</v>
      </c>
      <c r="AS75" s="99">
        <f>MASTER_DATA_ESCALATED!AS75/(AS$18*1000)</f>
        <v>0</v>
      </c>
      <c r="AT75" s="99">
        <f>MASTER_DATA_ESCALATED!AT75/(AT$18*1000)</f>
        <v>0</v>
      </c>
      <c r="AU75" s="99">
        <f>MASTER_DATA_ESCALATED!AU75/(AU$18*1000)</f>
        <v>0</v>
      </c>
      <c r="AV75" s="99">
        <f>MASTER_DATA_ESCALATED!AV75/(AV$18*1000)</f>
        <v>0</v>
      </c>
      <c r="AW75" s="99">
        <f>MASTER_DATA_ESCALATED!AW75/(AW$18*1000)</f>
        <v>0</v>
      </c>
      <c r="AX75" s="99">
        <f>MASTER_DATA_ESCALATED!AX75/(AX$18*1000)</f>
        <v>0</v>
      </c>
      <c r="AY75" s="99">
        <f>MASTER_DATA_ESCALATED!AY75/(AY$18*1000)</f>
        <v>0</v>
      </c>
      <c r="AZ75" s="99">
        <f>MASTER_DATA_ESCALATED!AZ75/(AZ$18*1000)</f>
        <v>0</v>
      </c>
      <c r="BA75" s="99">
        <f>MASTER_DATA_ESCALATED!BA75/(BA$18*1000)</f>
        <v>0</v>
      </c>
      <c r="BB75" s="99">
        <f>MASTER_DATA_ESCALATED!BB75/(BB$18*1000)</f>
        <v>0</v>
      </c>
      <c r="BC75" s="99">
        <f>MASTER_DATA_ESCALATED!BC75/(BC$18*1000)</f>
        <v>0</v>
      </c>
      <c r="BD75" s="99">
        <f>MASTER_DATA_ESCALATED!BD75/(BD$18*1000)</f>
        <v>0</v>
      </c>
      <c r="BE75" s="99">
        <f>MASTER_DATA_ESCALATED!BE75/(BE$18*1000)</f>
        <v>0</v>
      </c>
      <c r="BF75" s="99">
        <f>MASTER_DATA_ESCALATED!BF75/(BF$18*1000)</f>
        <v>0</v>
      </c>
      <c r="BG75" s="99">
        <f>MASTER_DATA_ESCALATED!BG75/(BG$18*1000)</f>
        <v>0</v>
      </c>
      <c r="BH75" s="99">
        <f>MASTER_DATA_ESCALATED!BH75/(BH$18*1000)</f>
        <v>0</v>
      </c>
      <c r="BI75" s="99">
        <f>MASTER_DATA_ESCALATED!BI75/(BI$18*1000)</f>
        <v>0</v>
      </c>
      <c r="BJ75" s="99">
        <f>MASTER_DATA_ESCALATED!BJ75/(BJ$18*1000)</f>
        <v>0</v>
      </c>
      <c r="BK75" s="99">
        <f>MASTER_DATA_ESCALATED!BK75/(BK$18*1000)</f>
        <v>0</v>
      </c>
      <c r="BL75" s="99">
        <f>MASTER_DATA_ESCALATED!BL75/(BL$18*1000)</f>
        <v>0</v>
      </c>
      <c r="BM75" s="99">
        <f>MASTER_DATA_ESCALATED!BM75/(BM$18*1000)</f>
        <v>0</v>
      </c>
      <c r="BN75" s="99">
        <f>MASTER_DATA_ESCALATED!BN75/(BN$18*1000)</f>
        <v>0</v>
      </c>
      <c r="BO75" s="99">
        <f>MASTER_DATA_ESCALATED!BO75/(BO$18*1000)</f>
        <v>0</v>
      </c>
      <c r="BP75" s="99">
        <f>MASTER_DATA_ESCALATED!BP75/(BP$18*1000)</f>
        <v>0</v>
      </c>
      <c r="BQ75" s="99">
        <f>MASTER_DATA_ESCALATED!BQ75/(BQ$18*1000)</f>
        <v>0</v>
      </c>
      <c r="BR75" s="99">
        <f>MASTER_DATA_ESCALATED!BR75/(BR$18*1000)</f>
        <v>0</v>
      </c>
      <c r="BS75" s="99">
        <f>MASTER_DATA_ESCALATED!BS75/(BS$18*1000)</f>
        <v>0</v>
      </c>
      <c r="BT75" s="99">
        <f>MASTER_DATA_ESCALATED!BT75/(BT$18*1000)</f>
        <v>0</v>
      </c>
      <c r="BU75" s="99">
        <f>MASTER_DATA_ESCALATED!BU75/(BU$18*1000)</f>
        <v>0</v>
      </c>
      <c r="BV75" s="99">
        <f>MASTER_DATA_ESCALATED!BV75/(BV$18*1000)</f>
        <v>0</v>
      </c>
      <c r="BW75" s="99">
        <f>MASTER_DATA_ESCALATED!BW75/(BW$18*1000)</f>
        <v>0</v>
      </c>
      <c r="BX75" s="99">
        <f>MASTER_DATA_ESCALATED!BX75/(BX$18*1000)</f>
        <v>0</v>
      </c>
      <c r="BY75" s="99">
        <f>MASTER_DATA_ESCALATED!BY75/(BY$18*1000)</f>
        <v>0</v>
      </c>
      <c r="BZ75" s="99">
        <f>MASTER_DATA_ESCALATED!BZ75/(BZ$18*1000)</f>
        <v>0</v>
      </c>
      <c r="CA75" s="99">
        <f>MASTER_DATA_ESCALATED!CA75/(CA$18*1000)</f>
        <v>0</v>
      </c>
      <c r="CB75" s="99">
        <f>MASTER_DATA_ESCALATED!CB75/(CB$18*1000)</f>
        <v>0</v>
      </c>
      <c r="CC75" s="99">
        <f>MASTER_DATA_ESCALATED!CC75/(CC$18*1000)</f>
        <v>0</v>
      </c>
      <c r="CD75" s="99">
        <f>MASTER_DATA_ESCALATED!CD75/(CD$18*1000)</f>
        <v>0</v>
      </c>
      <c r="CE75" s="99">
        <f>MASTER_DATA_ESCALATED!CE75/(CE$18*1000)</f>
        <v>0</v>
      </c>
      <c r="CF75" s="99">
        <f>MASTER_DATA_ESCALATED!CF75/(CF$18*1000)</f>
        <v>0</v>
      </c>
      <c r="CG75" s="99">
        <f>MASTER_DATA_ESCALATED!CG75/(CG$18*1000)</f>
        <v>0</v>
      </c>
      <c r="CH75" s="99">
        <f>MASTER_DATA_ESCALATED!CH75/(CH$18*1000)</f>
        <v>0</v>
      </c>
      <c r="CI75" s="99">
        <f>MASTER_DATA_ESCALATED!CI75/(CI$18*1000)</f>
        <v>0</v>
      </c>
      <c r="CJ75" s="99">
        <f>MASTER_DATA_ESCALATED!CJ75/(CJ$18*1000)</f>
        <v>0</v>
      </c>
      <c r="CK75" s="99">
        <f>MASTER_DATA_ESCALATED!CK75/(CK$18*1000)</f>
        <v>0</v>
      </c>
      <c r="CL75" s="99">
        <f>MASTER_DATA_ESCALATED!CL75/(CL$18*1000)</f>
        <v>0</v>
      </c>
      <c r="CM75" s="99">
        <f>MASTER_DATA_ESCALATED!CM75/(CM$18*1000)</f>
        <v>0</v>
      </c>
      <c r="CN75" s="99">
        <f>MASTER_DATA_ESCALATED!CN75/(CN$18*1000)</f>
        <v>0</v>
      </c>
      <c r="CO75" s="99">
        <f>MASTER_DATA_ESCALATED!CO75/(CO$18*1000)</f>
        <v>0</v>
      </c>
      <c r="CP75" s="99">
        <f>MASTER_DATA_ESCALATED!CP75/(CP$18*1000)</f>
        <v>0</v>
      </c>
      <c r="CQ75" s="99">
        <f>MASTER_DATA_ESCALATED!CQ75/(CQ$18*1000)</f>
        <v>0</v>
      </c>
      <c r="CR75" s="99">
        <f>MASTER_DATA_ESCALATED!CR75/(CR$18*1000)</f>
        <v>0</v>
      </c>
      <c r="CS75" s="99">
        <f>MASTER_DATA_ESCALATED!CS75/(CS$18*1000)</f>
        <v>0</v>
      </c>
      <c r="CT75" s="99">
        <f>MASTER_DATA_ESCALATED!CT75/(CT$18*1000)</f>
        <v>0</v>
      </c>
      <c r="CU75" s="99">
        <f>MASTER_DATA_ESCALATED!CU75/(CU$18*1000)</f>
        <v>0</v>
      </c>
      <c r="CV75" s="99">
        <f>MASTER_DATA_ESCALATED!CV75/(CV$18*1000)</f>
        <v>0</v>
      </c>
      <c r="CW75" s="99">
        <f>MASTER_DATA_ESCALATED!CW75/(CW$18*1000)</f>
        <v>0</v>
      </c>
      <c r="CX75" s="99">
        <f>MASTER_DATA_ESCALATED!CX75/(CX$18*1000)</f>
        <v>0</v>
      </c>
      <c r="CY75" s="99">
        <f>MASTER_DATA_ESCALATED!CY75/(CY$18*1000)</f>
        <v>0</v>
      </c>
      <c r="CZ75" s="99">
        <f>MASTER_DATA_ESCALATED!CZ75/(CZ$18*1000)</f>
        <v>0</v>
      </c>
      <c r="DA75" s="99" t="e">
        <f>MASTER_DATA_ESCALATED!DA75/(DA$18*1000)</f>
        <v>#DIV/0!</v>
      </c>
      <c r="DB75" s="99" t="e">
        <f>MASTER_DATA_ESCALATED!DB75/(DB$18*1000)</f>
        <v>#DIV/0!</v>
      </c>
      <c r="DC75" s="99" t="e">
        <f>MASTER_DATA_ESCALATED!DC75/(DC$18*1000)</f>
        <v>#DIV/0!</v>
      </c>
      <c r="DD75" s="99" t="e">
        <f>MASTER_DATA_ESCALATED!DD75/(DD$18*1000)</f>
        <v>#N/A</v>
      </c>
      <c r="DE75" s="99">
        <f>MASTER_DATA_ESCALATED!DE75/(DE$18*1000)</f>
        <v>0</v>
      </c>
      <c r="DF75" s="99">
        <f>MASTER_DATA_ESCALATED!DF75/(DF$18*1000)</f>
        <v>0</v>
      </c>
      <c r="DG75" s="99">
        <f>MASTER_DATA_ESCALATED!DG75/(DG$18*1000)</f>
        <v>0</v>
      </c>
      <c r="DH75" s="99">
        <f>MASTER_DATA_ESCALATED!DH75/(DH$18*1000)</f>
        <v>0</v>
      </c>
      <c r="DI75" s="99">
        <f>MASTER_DATA_ESCALATED!DI75/(DI$18*1000)</f>
        <v>0</v>
      </c>
      <c r="DJ75" s="99">
        <f>MASTER_DATA_ESCALATED!DJ75/(DJ$18*1000)</f>
        <v>0</v>
      </c>
      <c r="DK75" s="99">
        <f>MASTER_DATA_ESCALATED!DK75/(DK$18*1000)</f>
        <v>0</v>
      </c>
      <c r="DL75" s="99">
        <f>MASTER_DATA_ESCALATED!DL75/(DL$18*1000)</f>
        <v>0</v>
      </c>
      <c r="DM75" s="99">
        <f>MASTER_DATA_ESCALATED!DM75/(DM$18*1000)</f>
        <v>0</v>
      </c>
      <c r="DN75" s="99">
        <f>MASTER_DATA_ESCALATED!DN75/(DN$18*1000)</f>
        <v>0</v>
      </c>
      <c r="DO75" s="99">
        <f>MASTER_DATA_ESCALATED!DO75/(DO$18*1000)</f>
        <v>0</v>
      </c>
      <c r="DP75" s="99">
        <f>MASTER_DATA_ESCALATED!DP75/(DP$18*1000)</f>
        <v>0</v>
      </c>
      <c r="DQ75" s="99">
        <f>MASTER_DATA_ESCALATED!DQ75/(DQ$18*1000)</f>
        <v>0</v>
      </c>
      <c r="DR75" s="99">
        <f>MASTER_DATA_ESCALATED!DR75/(DR$18*1000)</f>
        <v>0</v>
      </c>
      <c r="DS75" s="99">
        <f>MASTER_DATA_ESCALATED!DS75/(DS$18*1000)</f>
        <v>0</v>
      </c>
      <c r="DT75" s="99">
        <f>MASTER_DATA_ESCALATED!DT75/(DT$18*1000)</f>
        <v>0</v>
      </c>
      <c r="DU75" s="99">
        <f>MASTER_DATA_ESCALATED!DU75/(DU$18*1000)</f>
        <v>0</v>
      </c>
      <c r="DV75" s="99">
        <f>MASTER_DATA_ESCALATED!DV75/(DV$18*1000)</f>
        <v>0</v>
      </c>
      <c r="DW75" s="99">
        <f>MASTER_DATA_ESCALATED!DW75/(DW$18*1000)</f>
        <v>0</v>
      </c>
      <c r="DX75" s="99">
        <f>MASTER_DATA_ESCALATED!DX75/(DX$18*1000)</f>
        <v>0</v>
      </c>
      <c r="DY75" s="99">
        <f>MASTER_DATA_ESCALATED!DY75/(DY$18*1000)</f>
        <v>0</v>
      </c>
      <c r="DZ75" s="99">
        <f>MASTER_DATA_ESCALATED!DZ75/(DZ$18*1000)</f>
        <v>0</v>
      </c>
      <c r="EA75" s="99">
        <f>MASTER_DATA_ESCALATED!EA75/(EA$18*1000)</f>
        <v>0</v>
      </c>
      <c r="EB75" s="99">
        <f>MASTER_DATA_ESCALATED!EB75/(EB$18*1000)</f>
        <v>0</v>
      </c>
      <c r="EC75" s="99" t="e">
        <f>MASTER_DATA_ESCALATED!EC75/(EC$18*1000)</f>
        <v>#DIV/0!</v>
      </c>
      <c r="ED75" s="99" t="e">
        <f>MASTER_DATA_ESCALATED!ED75/(ED$18*1000)</f>
        <v>#DIV/0!</v>
      </c>
      <c r="EE75" s="99" t="e">
        <f>MASTER_DATA_ESCALATED!EE75/(EE$18*1000)</f>
        <v>#DIV/0!</v>
      </c>
      <c r="EF75" s="99" t="e">
        <f>MASTER_DATA_ESCALATED!EF75/(EF$18*1000)</f>
        <v>#VALUE!</v>
      </c>
      <c r="EG75" s="99">
        <f>MASTER_DATA_ESCALATED!EG75/(EG$18*1000)</f>
        <v>0</v>
      </c>
      <c r="EH75" s="99">
        <f>MASTER_DATA_ESCALATED!EH75/(EH$18*1000)</f>
        <v>0</v>
      </c>
      <c r="EI75" s="99">
        <f>MASTER_DATA_ESCALATED!EI75/(EI$18*1000)</f>
        <v>0</v>
      </c>
      <c r="EJ75" s="99">
        <f>MASTER_DATA_ESCALATED!EJ75/(EJ$18*1000)</f>
        <v>0</v>
      </c>
      <c r="EK75" s="99">
        <f>MASTER_DATA_ESCALATED!EK75/(EK$18*1000)</f>
        <v>0</v>
      </c>
      <c r="EL75" s="99">
        <f>MASTER_DATA_ESCALATED!EL75/(EL$18*1000)</f>
        <v>0</v>
      </c>
      <c r="EM75" s="99">
        <f>MASTER_DATA_ESCALATED!EM75/(EM$18*1000)</f>
        <v>0</v>
      </c>
      <c r="EN75" s="99">
        <f>MASTER_DATA_ESCALATED!EN75/(EN$18*1000)</f>
        <v>0</v>
      </c>
      <c r="EO75" s="99">
        <f>MASTER_DATA_ESCALATED!EO75/(EO$18*1000)</f>
        <v>0</v>
      </c>
      <c r="EP75" s="99">
        <f>MASTER_DATA_ESCALATED!EP75/(EP$18*1000)</f>
        <v>0</v>
      </c>
      <c r="EQ75" s="99">
        <f>MASTER_DATA_ESCALATED!EQ75/(EQ$18*1000)</f>
        <v>0</v>
      </c>
      <c r="ER75" s="99">
        <f>MASTER_DATA_ESCALATED!ER75/(ER$18*1000)</f>
        <v>0</v>
      </c>
      <c r="ES75" s="99">
        <f>MASTER_DATA_ESCALATED!ES75/(ES$18*1000)</f>
        <v>0</v>
      </c>
      <c r="ET75" s="99">
        <f>MASTER_DATA_ESCALATED!ET75/(ET$18*1000)</f>
        <v>0</v>
      </c>
      <c r="EU75" s="99">
        <f>MASTER_DATA_ESCALATED!EU75/(EU$18*1000)</f>
        <v>0</v>
      </c>
      <c r="EV75" s="99">
        <f>MASTER_DATA_ESCALATED!EV75/(EV$18*1000)</f>
        <v>0</v>
      </c>
      <c r="EW75" s="99">
        <f>MASTER_DATA_ESCALATED!EW75/(EW$18*1000)</f>
        <v>0</v>
      </c>
      <c r="EX75" s="99">
        <f>MASTER_DATA_ESCALATED!EX75/(EX$18*1000)</f>
        <v>0</v>
      </c>
      <c r="EY75" s="99">
        <f>MASTER_DATA_ESCALATED!EY75/(EY$18*1000)</f>
        <v>0</v>
      </c>
      <c r="EZ75" s="99">
        <f>MASTER_DATA_ESCALATED!EZ75/(EZ$18*1000)</f>
        <v>0</v>
      </c>
      <c r="FA75" s="99">
        <f>MASTER_DATA_ESCALATED!FA75/(FA$18*1000)</f>
        <v>0</v>
      </c>
      <c r="FB75" s="99">
        <f>MASTER_DATA_ESCALATED!FB75/(FB$18*1000)</f>
        <v>0</v>
      </c>
      <c r="FC75" s="99">
        <f>MASTER_DATA_ESCALATED!FC75/(FC$18*1000)</f>
        <v>0</v>
      </c>
      <c r="FD75" s="99">
        <f>MASTER_DATA_ESCALATED!FD75/(FD$18*1000)</f>
        <v>0</v>
      </c>
      <c r="FE75" s="99">
        <f>MASTER_DATA_ESCALATED!FE75/(FE$18*1000)</f>
        <v>0</v>
      </c>
      <c r="FF75" s="99">
        <f>MASTER_DATA_ESCALATED!FF75/(FF$18*1000)</f>
        <v>0</v>
      </c>
      <c r="FG75" s="99">
        <f>MASTER_DATA_ESCALATED!FG75/(FG$18*1000)</f>
        <v>0</v>
      </c>
      <c r="FH75" s="99">
        <f>MASTER_DATA_ESCALATED!FH75/(FH$18*1000)</f>
        <v>0</v>
      </c>
      <c r="FI75" s="99">
        <f>MASTER_DATA_ESCALATED!FI75/(FI$18*1000)</f>
        <v>0</v>
      </c>
      <c r="FJ75" s="99">
        <f>MASTER_DATA_ESCALATED!FJ75/(FJ$18*1000)</f>
        <v>0</v>
      </c>
      <c r="FK75" s="99">
        <f>MASTER_DATA_ESCALATED!FK75/(FK$18*1000)</f>
        <v>0</v>
      </c>
      <c r="FL75" s="99">
        <f>MASTER_DATA_ESCALATED!FL75/(FL$18*1000)</f>
        <v>0</v>
      </c>
      <c r="FM75" s="99">
        <f>MASTER_DATA_ESCALATED!FM75/(FM$18*1000)</f>
        <v>0</v>
      </c>
      <c r="FN75" s="99">
        <f>MASTER_DATA_ESCALATED!FN75/(FN$18*1000)</f>
        <v>0</v>
      </c>
      <c r="FO75" s="99">
        <f>MASTER_DATA_ESCALATED!FO75/(FO$18*1000)</f>
        <v>0</v>
      </c>
      <c r="FP75" s="99">
        <f>MASTER_DATA_ESCALATED!FP75/(FP$18*1000)</f>
        <v>0</v>
      </c>
      <c r="FQ75" s="99">
        <f>MASTER_DATA_ESCALATED!FQ75/(FQ$18*1000)</f>
        <v>0</v>
      </c>
      <c r="FR75" s="99">
        <f>MASTER_DATA_ESCALATED!FR75/(FR$18*1000)</f>
        <v>0</v>
      </c>
      <c r="FS75" s="99">
        <f>MASTER_DATA_ESCALATED!FS75/(FS$18*1000)</f>
        <v>0</v>
      </c>
      <c r="FT75" s="99">
        <f>MASTER_DATA_ESCALATED!FT75/(FT$18*1000)</f>
        <v>0</v>
      </c>
      <c r="FU75" s="99">
        <f>MASTER_DATA_ESCALATED!FU75/(FU$18*1000)</f>
        <v>0</v>
      </c>
      <c r="FV75" s="99">
        <f>MASTER_DATA_ESCALATED!FV75/(FV$18*1000)</f>
        <v>0</v>
      </c>
      <c r="FW75" s="99">
        <f>MASTER_DATA_ESCALATED!FW75/(FW$18*1000)</f>
        <v>0</v>
      </c>
      <c r="FX75" s="99">
        <f>MASTER_DATA_ESCALATED!FX75/(FX$18*1000)</f>
        <v>0</v>
      </c>
      <c r="FY75" s="99">
        <f>MASTER_DATA_ESCALATED!FY75/(FY$18*1000)</f>
        <v>0</v>
      </c>
      <c r="FZ75" s="99">
        <f>MASTER_DATA_ESCALATED!FZ75/(FZ$18*1000)</f>
        <v>0</v>
      </c>
      <c r="GA75" s="99">
        <f>MASTER_DATA_ESCALATED!GA75/(GA$18*1000)</f>
        <v>0</v>
      </c>
      <c r="GB75" s="99">
        <f>MASTER_DATA_ESCALATED!GB75/(GB$18*1000)</f>
        <v>0</v>
      </c>
      <c r="GC75" s="99">
        <f>MASTER_DATA_ESCALATED!GC75/(GC$18*1000)</f>
        <v>0</v>
      </c>
      <c r="GD75" s="99">
        <f>MASTER_DATA_ESCALATED!GD75/(GD$18*1000)</f>
        <v>0</v>
      </c>
      <c r="GE75" s="99">
        <f>MASTER_DATA_ESCALATED!GE75/(GE$18*1000)</f>
        <v>0</v>
      </c>
      <c r="GF75" s="99">
        <f>MASTER_DATA_ESCALATED!GF75/(GF$18*1000)</f>
        <v>0</v>
      </c>
      <c r="GG75" s="99">
        <f>MASTER_DATA_ESCALATED!GG75/(GG$18*1000)</f>
        <v>0</v>
      </c>
      <c r="GH75" s="99">
        <f>MASTER_DATA_ESCALATED!GH75/(GH$18*1000)</f>
        <v>0</v>
      </c>
      <c r="GI75" s="99">
        <f>MASTER_DATA_ESCALATED!GI75/(GI$18*1000)</f>
        <v>0</v>
      </c>
      <c r="GJ75" s="99">
        <f>MASTER_DATA_ESCALATED!GJ75/(GJ$18*1000)</f>
        <v>0</v>
      </c>
      <c r="GK75" s="99">
        <f>MASTER_DATA_ESCALATED!GK75/(GK$18*1000)</f>
        <v>0</v>
      </c>
      <c r="GL75" s="99">
        <f>MASTER_DATA_ESCALATED!GL75/(GL$18*1000)</f>
        <v>0</v>
      </c>
      <c r="GM75" s="99">
        <f>MASTER_DATA_ESCALATED!GM75/(GM$18*1000)</f>
        <v>0</v>
      </c>
      <c r="GN75" s="99">
        <f>MASTER_DATA_ESCALATED!GN75/(GN$18*1000)</f>
        <v>0</v>
      </c>
      <c r="GO75" s="99">
        <f>MASTER_DATA_ESCALATED!GO75/(GO$18*1000)</f>
        <v>0</v>
      </c>
      <c r="GP75" s="99">
        <f>MASTER_DATA_ESCALATED!GP75/(GP$18*1000)</f>
        <v>0</v>
      </c>
      <c r="GQ75" s="99">
        <f>MASTER_DATA_ESCALATED!GQ75/(GQ$18*1000)</f>
        <v>0</v>
      </c>
      <c r="GR75" s="99">
        <f>MASTER_DATA_ESCALATED!GR75/(GR$18*1000)</f>
        <v>0</v>
      </c>
      <c r="GS75" s="99">
        <f>MASTER_DATA_ESCALATED!GS75/(GS$18*1000)</f>
        <v>0</v>
      </c>
      <c r="GT75" s="99">
        <f>MASTER_DATA_ESCALATED!GT75/(GT$18*1000)</f>
        <v>0</v>
      </c>
      <c r="GU75" s="99">
        <f>MASTER_DATA_ESCALATED!GU75/(GU$18*1000)</f>
        <v>0</v>
      </c>
      <c r="GV75" s="99">
        <f>MASTER_DATA_ESCALATED!GV75/(GV$18*1000)</f>
        <v>0</v>
      </c>
      <c r="GW75" s="99" t="e">
        <f>MASTER_DATA_ESCALATED!#REF!/(GW$18*1000)</f>
        <v>#REF!</v>
      </c>
      <c r="GX75" s="99" t="e">
        <f>MASTER_DATA_ESCALATED!#REF!/(GX$18*1000)</f>
        <v>#REF!</v>
      </c>
      <c r="GY75" s="99" t="e">
        <f>MASTER_DATA_ESCALATED!#REF!/(GY$18*1000)</f>
        <v>#REF!</v>
      </c>
    </row>
    <row r="76" spans="2:207" s="27" customFormat="1" ht="14.25" hidden="1" outlineLevel="2" x14ac:dyDescent="0.25">
      <c r="B76" s="26">
        <f t="shared" si="1"/>
        <v>20</v>
      </c>
      <c r="C76" s="59">
        <f t="shared" si="0"/>
        <v>221.13</v>
      </c>
      <c r="D76" s="82"/>
      <c r="E76" s="55"/>
      <c r="F76" s="60"/>
      <c r="G76" s="86">
        <v>221.13</v>
      </c>
      <c r="H76" s="42" t="s">
        <v>80</v>
      </c>
      <c r="I76" s="99">
        <f>MASTER_DATA_ESCALATED!I76/(I$18*1000)</f>
        <v>0</v>
      </c>
      <c r="J76" s="99">
        <f>MASTER_DATA_ESCALATED!J76/(J$18*1000)</f>
        <v>0</v>
      </c>
      <c r="K76" s="99">
        <f>MASTER_DATA_ESCALATED!K76/(K$18*1000)</f>
        <v>0</v>
      </c>
      <c r="L76" s="99">
        <f>MASTER_DATA_ESCALATED!L76/(L$18*1000)</f>
        <v>169.35816098584658</v>
      </c>
      <c r="M76" s="99">
        <f>MASTER_DATA_ESCALATED!M76/(M$18*1000)</f>
        <v>0</v>
      </c>
      <c r="N76" s="99">
        <f>MASTER_DATA_ESCALATED!N76/(N$18*1000)</f>
        <v>0</v>
      </c>
      <c r="O76" s="99">
        <f>MASTER_DATA_ESCALATED!O76/(O$18*1000)</f>
        <v>0</v>
      </c>
      <c r="P76" s="99">
        <f>MASTER_DATA_ESCALATED!P76/(P$18*1000)</f>
        <v>123.0761646760551</v>
      </c>
      <c r="Q76" s="99">
        <f>MASTER_DATA_ESCALATED!Q76/(Q$18*1000)</f>
        <v>0</v>
      </c>
      <c r="R76" s="99">
        <f>MASTER_DATA_ESCALATED!R76/(R$18*1000)</f>
        <v>0</v>
      </c>
      <c r="S76" s="99">
        <f>MASTER_DATA_ESCALATED!S76/(S$18*1000)</f>
        <v>0</v>
      </c>
      <c r="T76" s="99">
        <f>MASTER_DATA_ESCALATED!T76/(T$18*1000)</f>
        <v>198.61143887491286</v>
      </c>
      <c r="U76" s="99">
        <f>MASTER_DATA_ESCALATED!U76/(U$18*1000)</f>
        <v>0</v>
      </c>
      <c r="V76" s="99">
        <f>MASTER_DATA_ESCALATED!V76/(V$18*1000)</f>
        <v>0</v>
      </c>
      <c r="W76" s="99">
        <f>MASTER_DATA_ESCALATED!W76/(W$18*1000)</f>
        <v>0</v>
      </c>
      <c r="X76" s="99">
        <f>MASTER_DATA_ESCALATED!X76/(X$18*1000)</f>
        <v>144.33744939477143</v>
      </c>
      <c r="Y76" s="99">
        <f>MASTER_DATA_ESCALATED!Y76/(Y$18*1000)</f>
        <v>0</v>
      </c>
      <c r="Z76" s="99">
        <f>MASTER_DATA_ESCALATED!Z76/(Z$18*1000)</f>
        <v>0</v>
      </c>
      <c r="AA76" s="99">
        <f>MASTER_DATA_ESCALATED!AA76/(AA$18*1000)</f>
        <v>0</v>
      </c>
      <c r="AB76" s="99">
        <f>MASTER_DATA_ESCALATED!AB76/(AB$18*1000)</f>
        <v>204.96214990643679</v>
      </c>
      <c r="AC76" s="99">
        <f>MASTER_DATA_ESCALATED!AC76/(AC$18*1000)</f>
        <v>0</v>
      </c>
      <c r="AD76" s="99">
        <f>MASTER_DATA_ESCALATED!AD76/(AD$18*1000)</f>
        <v>0</v>
      </c>
      <c r="AE76" s="99">
        <f>MASTER_DATA_ESCALATED!AE76/(AE$18*1000)</f>
        <v>0</v>
      </c>
      <c r="AF76" s="99">
        <f>MASTER_DATA_ESCALATED!AF76/(AF$18*1000)</f>
        <v>148.98988762340289</v>
      </c>
      <c r="AG76" s="99">
        <f>MASTER_DATA_ESCALATED!AG76/(AG$18*1000)</f>
        <v>0</v>
      </c>
      <c r="AH76" s="99">
        <f>MASTER_DATA_ESCALATED!AH76/(AH$18*1000)</f>
        <v>0</v>
      </c>
      <c r="AI76" s="99">
        <f>MASTER_DATA_ESCALATED!AI76/(AI$18*1000)</f>
        <v>0</v>
      </c>
      <c r="AJ76" s="99">
        <f>MASTER_DATA_ESCALATED!AJ76/(AJ$18*1000)</f>
        <v>240.34308715246672</v>
      </c>
      <c r="AK76" s="99">
        <f>MASTER_DATA_ESCALATED!AK76/(AK$18*1000)</f>
        <v>0</v>
      </c>
      <c r="AL76" s="99">
        <f>MASTER_DATA_ESCALATED!AL76/(AL$18*1000)</f>
        <v>0</v>
      </c>
      <c r="AM76" s="99">
        <f>MASTER_DATA_ESCALATED!AM76/(AM$18*1000)</f>
        <v>0</v>
      </c>
      <c r="AN76" s="99">
        <f>MASTER_DATA_ESCALATED!AN76/(AN$18*1000)</f>
        <v>174.7171551638628</v>
      </c>
      <c r="AO76" s="99">
        <f>MASTER_DATA_ESCALATED!AO76/(AO$18*1000)</f>
        <v>0</v>
      </c>
      <c r="AP76" s="99">
        <f>MASTER_DATA_ESCALATED!AP76/(AP$18*1000)</f>
        <v>0</v>
      </c>
      <c r="AQ76" s="99">
        <f>MASTER_DATA_ESCALATED!AQ76/(AQ$18*1000)</f>
        <v>0</v>
      </c>
      <c r="AR76" s="99">
        <f>MASTER_DATA_ESCALATED!AR76/(AR$18*1000)</f>
        <v>0</v>
      </c>
      <c r="AS76" s="99">
        <f>MASTER_DATA_ESCALATED!AS76/(AS$18*1000)</f>
        <v>0</v>
      </c>
      <c r="AT76" s="99">
        <f>MASTER_DATA_ESCALATED!AT76/(AT$18*1000)</f>
        <v>0</v>
      </c>
      <c r="AU76" s="99">
        <f>MASTER_DATA_ESCALATED!AU76/(AU$18*1000)</f>
        <v>0</v>
      </c>
      <c r="AV76" s="99">
        <f>MASTER_DATA_ESCALATED!AV76/(AV$18*1000)</f>
        <v>0</v>
      </c>
      <c r="AW76" s="99">
        <f>MASTER_DATA_ESCALATED!AW76/(AW$18*1000)</f>
        <v>0</v>
      </c>
      <c r="AX76" s="99">
        <f>MASTER_DATA_ESCALATED!AX76/(AX$18*1000)</f>
        <v>0</v>
      </c>
      <c r="AY76" s="99">
        <f>MASTER_DATA_ESCALATED!AY76/(AY$18*1000)</f>
        <v>0</v>
      </c>
      <c r="AZ76" s="99">
        <f>MASTER_DATA_ESCALATED!AZ76/(AZ$18*1000)</f>
        <v>0</v>
      </c>
      <c r="BA76" s="99">
        <f>MASTER_DATA_ESCALATED!BA76/(BA$18*1000)</f>
        <v>0</v>
      </c>
      <c r="BB76" s="99">
        <f>MASTER_DATA_ESCALATED!BB76/(BB$18*1000)</f>
        <v>0</v>
      </c>
      <c r="BC76" s="99">
        <f>MASTER_DATA_ESCALATED!BC76/(BC$18*1000)</f>
        <v>0</v>
      </c>
      <c r="BD76" s="99">
        <f>MASTER_DATA_ESCALATED!BD76/(BD$18*1000)</f>
        <v>0</v>
      </c>
      <c r="BE76" s="99">
        <f>MASTER_DATA_ESCALATED!BE76/(BE$18*1000)</f>
        <v>0</v>
      </c>
      <c r="BF76" s="99">
        <f>MASTER_DATA_ESCALATED!BF76/(BF$18*1000)</f>
        <v>0</v>
      </c>
      <c r="BG76" s="99">
        <f>MASTER_DATA_ESCALATED!BG76/(BG$18*1000)</f>
        <v>0</v>
      </c>
      <c r="BH76" s="99">
        <f>MASTER_DATA_ESCALATED!BH76/(BH$18*1000)</f>
        <v>0</v>
      </c>
      <c r="BI76" s="99">
        <f>MASTER_DATA_ESCALATED!BI76/(BI$18*1000)</f>
        <v>0</v>
      </c>
      <c r="BJ76" s="99">
        <f>MASTER_DATA_ESCALATED!BJ76/(BJ$18*1000)</f>
        <v>0</v>
      </c>
      <c r="BK76" s="99">
        <f>MASTER_DATA_ESCALATED!BK76/(BK$18*1000)</f>
        <v>0</v>
      </c>
      <c r="BL76" s="99">
        <f>MASTER_DATA_ESCALATED!BL76/(BL$18*1000)</f>
        <v>0</v>
      </c>
      <c r="BM76" s="99">
        <f>MASTER_DATA_ESCALATED!BM76/(BM$18*1000)</f>
        <v>0</v>
      </c>
      <c r="BN76" s="99">
        <f>MASTER_DATA_ESCALATED!BN76/(BN$18*1000)</f>
        <v>0</v>
      </c>
      <c r="BO76" s="99">
        <f>MASTER_DATA_ESCALATED!BO76/(BO$18*1000)</f>
        <v>0</v>
      </c>
      <c r="BP76" s="99">
        <f>MASTER_DATA_ESCALATED!BP76/(BP$18*1000)</f>
        <v>0</v>
      </c>
      <c r="BQ76" s="99">
        <f>MASTER_DATA_ESCALATED!BQ76/(BQ$18*1000)</f>
        <v>0</v>
      </c>
      <c r="BR76" s="99">
        <f>MASTER_DATA_ESCALATED!BR76/(BR$18*1000)</f>
        <v>0</v>
      </c>
      <c r="BS76" s="99">
        <f>MASTER_DATA_ESCALATED!BS76/(BS$18*1000)</f>
        <v>0</v>
      </c>
      <c r="BT76" s="99">
        <f>MASTER_DATA_ESCALATED!BT76/(BT$18*1000)</f>
        <v>0</v>
      </c>
      <c r="BU76" s="99">
        <f>MASTER_DATA_ESCALATED!BU76/(BU$18*1000)</f>
        <v>0</v>
      </c>
      <c r="BV76" s="99">
        <f>MASTER_DATA_ESCALATED!BV76/(BV$18*1000)</f>
        <v>0</v>
      </c>
      <c r="BW76" s="99">
        <f>MASTER_DATA_ESCALATED!BW76/(BW$18*1000)</f>
        <v>0</v>
      </c>
      <c r="BX76" s="99">
        <f>MASTER_DATA_ESCALATED!BX76/(BX$18*1000)</f>
        <v>0</v>
      </c>
      <c r="BY76" s="99">
        <f>MASTER_DATA_ESCALATED!BY76/(BY$18*1000)</f>
        <v>0</v>
      </c>
      <c r="BZ76" s="99">
        <f>MASTER_DATA_ESCALATED!BZ76/(BZ$18*1000)</f>
        <v>0</v>
      </c>
      <c r="CA76" s="99">
        <f>MASTER_DATA_ESCALATED!CA76/(CA$18*1000)</f>
        <v>0</v>
      </c>
      <c r="CB76" s="99">
        <f>MASTER_DATA_ESCALATED!CB76/(CB$18*1000)</f>
        <v>0</v>
      </c>
      <c r="CC76" s="99">
        <f>MASTER_DATA_ESCALATED!CC76/(CC$18*1000)</f>
        <v>0</v>
      </c>
      <c r="CD76" s="99">
        <f>MASTER_DATA_ESCALATED!CD76/(CD$18*1000)</f>
        <v>0</v>
      </c>
      <c r="CE76" s="99">
        <f>MASTER_DATA_ESCALATED!CE76/(CE$18*1000)</f>
        <v>0</v>
      </c>
      <c r="CF76" s="99">
        <f>MASTER_DATA_ESCALATED!CF76/(CF$18*1000)</f>
        <v>0</v>
      </c>
      <c r="CG76" s="99">
        <f>MASTER_DATA_ESCALATED!CG76/(CG$18*1000)</f>
        <v>0</v>
      </c>
      <c r="CH76" s="99">
        <f>MASTER_DATA_ESCALATED!CH76/(CH$18*1000)</f>
        <v>0</v>
      </c>
      <c r="CI76" s="99">
        <f>MASTER_DATA_ESCALATED!CI76/(CI$18*1000)</f>
        <v>0</v>
      </c>
      <c r="CJ76" s="99">
        <f>MASTER_DATA_ESCALATED!CJ76/(CJ$18*1000)</f>
        <v>0</v>
      </c>
      <c r="CK76" s="99">
        <f>MASTER_DATA_ESCALATED!CK76/(CK$18*1000)</f>
        <v>0</v>
      </c>
      <c r="CL76" s="99">
        <f>MASTER_DATA_ESCALATED!CL76/(CL$18*1000)</f>
        <v>0</v>
      </c>
      <c r="CM76" s="99">
        <f>MASTER_DATA_ESCALATED!CM76/(CM$18*1000)</f>
        <v>0</v>
      </c>
      <c r="CN76" s="99">
        <f>MASTER_DATA_ESCALATED!CN76/(CN$18*1000)</f>
        <v>0</v>
      </c>
      <c r="CO76" s="99">
        <f>MASTER_DATA_ESCALATED!CO76/(CO$18*1000)</f>
        <v>0</v>
      </c>
      <c r="CP76" s="99">
        <f>MASTER_DATA_ESCALATED!CP76/(CP$18*1000)</f>
        <v>0</v>
      </c>
      <c r="CQ76" s="99">
        <f>MASTER_DATA_ESCALATED!CQ76/(CQ$18*1000)</f>
        <v>0</v>
      </c>
      <c r="CR76" s="99">
        <f>MASTER_DATA_ESCALATED!CR76/(CR$18*1000)</f>
        <v>0</v>
      </c>
      <c r="CS76" s="99">
        <f>MASTER_DATA_ESCALATED!CS76/(CS$18*1000)</f>
        <v>0</v>
      </c>
      <c r="CT76" s="99">
        <f>MASTER_DATA_ESCALATED!CT76/(CT$18*1000)</f>
        <v>0</v>
      </c>
      <c r="CU76" s="99">
        <f>MASTER_DATA_ESCALATED!CU76/(CU$18*1000)</f>
        <v>0</v>
      </c>
      <c r="CV76" s="99">
        <f>MASTER_DATA_ESCALATED!CV76/(CV$18*1000)</f>
        <v>0</v>
      </c>
      <c r="CW76" s="99">
        <f>MASTER_DATA_ESCALATED!CW76/(CW$18*1000)</f>
        <v>0</v>
      </c>
      <c r="CX76" s="99">
        <f>MASTER_DATA_ESCALATED!CX76/(CX$18*1000)</f>
        <v>0</v>
      </c>
      <c r="CY76" s="99">
        <f>MASTER_DATA_ESCALATED!CY76/(CY$18*1000)</f>
        <v>0</v>
      </c>
      <c r="CZ76" s="99">
        <f>MASTER_DATA_ESCALATED!CZ76/(CZ$18*1000)</f>
        <v>0</v>
      </c>
      <c r="DA76" s="99" t="e">
        <f>MASTER_DATA_ESCALATED!DA76/(DA$18*1000)</f>
        <v>#DIV/0!</v>
      </c>
      <c r="DB76" s="99" t="e">
        <f>MASTER_DATA_ESCALATED!DB76/(DB$18*1000)</f>
        <v>#DIV/0!</v>
      </c>
      <c r="DC76" s="99" t="e">
        <f>MASTER_DATA_ESCALATED!DC76/(DC$18*1000)</f>
        <v>#DIV/0!</v>
      </c>
      <c r="DD76" s="99" t="e">
        <f>MASTER_DATA_ESCALATED!DD76/(DD$18*1000)</f>
        <v>#N/A</v>
      </c>
      <c r="DE76" s="99">
        <f>MASTER_DATA_ESCALATED!DE76/(DE$18*1000)</f>
        <v>0</v>
      </c>
      <c r="DF76" s="99">
        <f>MASTER_DATA_ESCALATED!DF76/(DF$18*1000)</f>
        <v>0</v>
      </c>
      <c r="DG76" s="99">
        <f>MASTER_DATA_ESCALATED!DG76/(DG$18*1000)</f>
        <v>0</v>
      </c>
      <c r="DH76" s="99">
        <f>MASTER_DATA_ESCALATED!DH76/(DH$18*1000)</f>
        <v>0</v>
      </c>
      <c r="DI76" s="99">
        <f>MASTER_DATA_ESCALATED!DI76/(DI$18*1000)</f>
        <v>0</v>
      </c>
      <c r="DJ76" s="99">
        <f>MASTER_DATA_ESCALATED!DJ76/(DJ$18*1000)</f>
        <v>0</v>
      </c>
      <c r="DK76" s="99">
        <f>MASTER_DATA_ESCALATED!DK76/(DK$18*1000)</f>
        <v>0</v>
      </c>
      <c r="DL76" s="99">
        <f>MASTER_DATA_ESCALATED!DL76/(DL$18*1000)</f>
        <v>0</v>
      </c>
      <c r="DM76" s="99">
        <f>MASTER_DATA_ESCALATED!DM76/(DM$18*1000)</f>
        <v>0</v>
      </c>
      <c r="DN76" s="99">
        <f>MASTER_DATA_ESCALATED!DN76/(DN$18*1000)</f>
        <v>0</v>
      </c>
      <c r="DO76" s="99">
        <f>MASTER_DATA_ESCALATED!DO76/(DO$18*1000)</f>
        <v>0</v>
      </c>
      <c r="DP76" s="99">
        <f>MASTER_DATA_ESCALATED!DP76/(DP$18*1000)</f>
        <v>0</v>
      </c>
      <c r="DQ76" s="99">
        <f>MASTER_DATA_ESCALATED!DQ76/(DQ$18*1000)</f>
        <v>0</v>
      </c>
      <c r="DR76" s="99">
        <f>MASTER_DATA_ESCALATED!DR76/(DR$18*1000)</f>
        <v>0</v>
      </c>
      <c r="DS76" s="99">
        <f>MASTER_DATA_ESCALATED!DS76/(DS$18*1000)</f>
        <v>0</v>
      </c>
      <c r="DT76" s="99">
        <f>MASTER_DATA_ESCALATED!DT76/(DT$18*1000)</f>
        <v>0</v>
      </c>
      <c r="DU76" s="99">
        <f>MASTER_DATA_ESCALATED!DU76/(DU$18*1000)</f>
        <v>0</v>
      </c>
      <c r="DV76" s="99">
        <f>MASTER_DATA_ESCALATED!DV76/(DV$18*1000)</f>
        <v>0</v>
      </c>
      <c r="DW76" s="99">
        <f>MASTER_DATA_ESCALATED!DW76/(DW$18*1000)</f>
        <v>0</v>
      </c>
      <c r="DX76" s="99">
        <f>MASTER_DATA_ESCALATED!DX76/(DX$18*1000)</f>
        <v>0</v>
      </c>
      <c r="DY76" s="99">
        <f>MASTER_DATA_ESCALATED!DY76/(DY$18*1000)</f>
        <v>0</v>
      </c>
      <c r="DZ76" s="99">
        <f>MASTER_DATA_ESCALATED!DZ76/(DZ$18*1000)</f>
        <v>0</v>
      </c>
      <c r="EA76" s="99">
        <f>MASTER_DATA_ESCALATED!EA76/(EA$18*1000)</f>
        <v>0</v>
      </c>
      <c r="EB76" s="99">
        <f>MASTER_DATA_ESCALATED!EB76/(EB$18*1000)</f>
        <v>0</v>
      </c>
      <c r="EC76" s="99" t="e">
        <f>MASTER_DATA_ESCALATED!EC76/(EC$18*1000)</f>
        <v>#DIV/0!</v>
      </c>
      <c r="ED76" s="99" t="e">
        <f>MASTER_DATA_ESCALATED!ED76/(ED$18*1000)</f>
        <v>#DIV/0!</v>
      </c>
      <c r="EE76" s="99" t="e">
        <f>MASTER_DATA_ESCALATED!EE76/(EE$18*1000)</f>
        <v>#DIV/0!</v>
      </c>
      <c r="EF76" s="99" t="e">
        <f>MASTER_DATA_ESCALATED!EF76/(EF$18*1000)</f>
        <v>#VALUE!</v>
      </c>
      <c r="EG76" s="99">
        <f>MASTER_DATA_ESCALATED!EG76/(EG$18*1000)</f>
        <v>0</v>
      </c>
      <c r="EH76" s="99">
        <f>MASTER_DATA_ESCALATED!EH76/(EH$18*1000)</f>
        <v>0</v>
      </c>
      <c r="EI76" s="99">
        <f>MASTER_DATA_ESCALATED!EI76/(EI$18*1000)</f>
        <v>0</v>
      </c>
      <c r="EJ76" s="99">
        <f>MASTER_DATA_ESCALATED!EJ76/(EJ$18*1000)</f>
        <v>0</v>
      </c>
      <c r="EK76" s="99">
        <f>MASTER_DATA_ESCALATED!EK76/(EK$18*1000)</f>
        <v>0</v>
      </c>
      <c r="EL76" s="99">
        <f>MASTER_DATA_ESCALATED!EL76/(EL$18*1000)</f>
        <v>0</v>
      </c>
      <c r="EM76" s="99">
        <f>MASTER_DATA_ESCALATED!EM76/(EM$18*1000)</f>
        <v>0</v>
      </c>
      <c r="EN76" s="99">
        <f>MASTER_DATA_ESCALATED!EN76/(EN$18*1000)</f>
        <v>760.64643875803267</v>
      </c>
      <c r="EO76" s="99">
        <f>MASTER_DATA_ESCALATED!EO76/(EO$18*1000)</f>
        <v>0</v>
      </c>
      <c r="EP76" s="99">
        <f>MASTER_DATA_ESCALATED!EP76/(EP$18*1000)</f>
        <v>0</v>
      </c>
      <c r="EQ76" s="99">
        <f>MASTER_DATA_ESCALATED!EQ76/(EQ$18*1000)</f>
        <v>0</v>
      </c>
      <c r="ER76" s="99">
        <f>MASTER_DATA_ESCALATED!ER76/(ER$18*1000)</f>
        <v>0</v>
      </c>
      <c r="ES76" s="99">
        <f>MASTER_DATA_ESCALATED!ES76/(ES$18*1000)</f>
        <v>0</v>
      </c>
      <c r="ET76" s="99">
        <f>MASTER_DATA_ESCALATED!ET76/(ET$18*1000)</f>
        <v>0</v>
      </c>
      <c r="EU76" s="99">
        <f>MASTER_DATA_ESCALATED!EU76/(EU$18*1000)</f>
        <v>0</v>
      </c>
      <c r="EV76" s="99">
        <f>MASTER_DATA_ESCALATED!EV76/(EV$18*1000)</f>
        <v>0</v>
      </c>
      <c r="EW76" s="99">
        <f>MASTER_DATA_ESCALATED!EW76/(EW$18*1000)</f>
        <v>0</v>
      </c>
      <c r="EX76" s="99">
        <f>MASTER_DATA_ESCALATED!EX76/(EX$18*1000)</f>
        <v>0</v>
      </c>
      <c r="EY76" s="99">
        <f>MASTER_DATA_ESCALATED!EY76/(EY$18*1000)</f>
        <v>0</v>
      </c>
      <c r="EZ76" s="99">
        <f>MASTER_DATA_ESCALATED!EZ76/(EZ$18*1000)</f>
        <v>0</v>
      </c>
      <c r="FA76" s="99">
        <f>MASTER_DATA_ESCALATED!FA76/(FA$18*1000)</f>
        <v>0</v>
      </c>
      <c r="FB76" s="99">
        <f>MASTER_DATA_ESCALATED!FB76/(FB$18*1000)</f>
        <v>0</v>
      </c>
      <c r="FC76" s="99">
        <f>MASTER_DATA_ESCALATED!FC76/(FC$18*1000)</f>
        <v>0</v>
      </c>
      <c r="FD76" s="99">
        <f>MASTER_DATA_ESCALATED!FD76/(FD$18*1000)</f>
        <v>0</v>
      </c>
      <c r="FE76" s="99">
        <f>MASTER_DATA_ESCALATED!FE76/(FE$18*1000)</f>
        <v>0</v>
      </c>
      <c r="FF76" s="99">
        <f>MASTER_DATA_ESCALATED!FF76/(FF$18*1000)</f>
        <v>0</v>
      </c>
      <c r="FG76" s="99">
        <f>MASTER_DATA_ESCALATED!FG76/(FG$18*1000)</f>
        <v>0</v>
      </c>
      <c r="FH76" s="99">
        <f>MASTER_DATA_ESCALATED!FH76/(FH$18*1000)</f>
        <v>0</v>
      </c>
      <c r="FI76" s="99">
        <f>MASTER_DATA_ESCALATED!FI76/(FI$18*1000)</f>
        <v>0</v>
      </c>
      <c r="FJ76" s="99">
        <f>MASTER_DATA_ESCALATED!FJ76/(FJ$18*1000)</f>
        <v>0</v>
      </c>
      <c r="FK76" s="99">
        <f>MASTER_DATA_ESCALATED!FK76/(FK$18*1000)</f>
        <v>0</v>
      </c>
      <c r="FL76" s="99">
        <f>MASTER_DATA_ESCALATED!FL76/(FL$18*1000)</f>
        <v>0</v>
      </c>
      <c r="FM76" s="99">
        <f>MASTER_DATA_ESCALATED!FM76/(FM$18*1000)</f>
        <v>0</v>
      </c>
      <c r="FN76" s="99">
        <f>MASTER_DATA_ESCALATED!FN76/(FN$18*1000)</f>
        <v>0</v>
      </c>
      <c r="FO76" s="99">
        <f>MASTER_DATA_ESCALATED!FO76/(FO$18*1000)</f>
        <v>0</v>
      </c>
      <c r="FP76" s="99">
        <f>MASTER_DATA_ESCALATED!FP76/(FP$18*1000)</f>
        <v>0</v>
      </c>
      <c r="FQ76" s="99">
        <f>MASTER_DATA_ESCALATED!FQ76/(FQ$18*1000)</f>
        <v>0</v>
      </c>
      <c r="FR76" s="99">
        <f>MASTER_DATA_ESCALATED!FR76/(FR$18*1000)</f>
        <v>0</v>
      </c>
      <c r="FS76" s="99">
        <f>MASTER_DATA_ESCALATED!FS76/(FS$18*1000)</f>
        <v>0</v>
      </c>
      <c r="FT76" s="99">
        <f>MASTER_DATA_ESCALATED!FT76/(FT$18*1000)</f>
        <v>0</v>
      </c>
      <c r="FU76" s="99">
        <f>MASTER_DATA_ESCALATED!FU76/(FU$18*1000)</f>
        <v>0</v>
      </c>
      <c r="FV76" s="99">
        <f>MASTER_DATA_ESCALATED!FV76/(FV$18*1000)</f>
        <v>0</v>
      </c>
      <c r="FW76" s="99">
        <f>MASTER_DATA_ESCALATED!FW76/(FW$18*1000)</f>
        <v>0</v>
      </c>
      <c r="FX76" s="99">
        <f>MASTER_DATA_ESCALATED!FX76/(FX$18*1000)</f>
        <v>0</v>
      </c>
      <c r="FY76" s="99">
        <f>MASTER_DATA_ESCALATED!FY76/(FY$18*1000)</f>
        <v>0</v>
      </c>
      <c r="FZ76" s="99">
        <f>MASTER_DATA_ESCALATED!FZ76/(FZ$18*1000)</f>
        <v>0</v>
      </c>
      <c r="GA76" s="99">
        <f>MASTER_DATA_ESCALATED!GA76/(GA$18*1000)</f>
        <v>0</v>
      </c>
      <c r="GB76" s="99">
        <f>MASTER_DATA_ESCALATED!GB76/(GB$18*1000)</f>
        <v>0</v>
      </c>
      <c r="GC76" s="99">
        <f>MASTER_DATA_ESCALATED!GC76/(GC$18*1000)</f>
        <v>0</v>
      </c>
      <c r="GD76" s="99">
        <f>MASTER_DATA_ESCALATED!GD76/(GD$18*1000)</f>
        <v>0</v>
      </c>
      <c r="GE76" s="99">
        <f>MASTER_DATA_ESCALATED!GE76/(GE$18*1000)</f>
        <v>0</v>
      </c>
      <c r="GF76" s="99">
        <f>MASTER_DATA_ESCALATED!GF76/(GF$18*1000)</f>
        <v>0</v>
      </c>
      <c r="GG76" s="99">
        <f>MASTER_DATA_ESCALATED!GG76/(GG$18*1000)</f>
        <v>0</v>
      </c>
      <c r="GH76" s="99">
        <f>MASTER_DATA_ESCALATED!GH76/(GH$18*1000)</f>
        <v>0</v>
      </c>
      <c r="GI76" s="99">
        <f>MASTER_DATA_ESCALATED!GI76/(GI$18*1000)</f>
        <v>0</v>
      </c>
      <c r="GJ76" s="99">
        <f>MASTER_DATA_ESCALATED!GJ76/(GJ$18*1000)</f>
        <v>0</v>
      </c>
      <c r="GK76" s="99">
        <f>MASTER_DATA_ESCALATED!GK76/(GK$18*1000)</f>
        <v>0</v>
      </c>
      <c r="GL76" s="99">
        <f>MASTER_DATA_ESCALATED!GL76/(GL$18*1000)</f>
        <v>0</v>
      </c>
      <c r="GM76" s="99">
        <f>MASTER_DATA_ESCALATED!GM76/(GM$18*1000)</f>
        <v>0</v>
      </c>
      <c r="GN76" s="99">
        <f>MASTER_DATA_ESCALATED!GN76/(GN$18*1000)</f>
        <v>0</v>
      </c>
      <c r="GO76" s="99">
        <f>MASTER_DATA_ESCALATED!GO76/(GO$18*1000)</f>
        <v>0</v>
      </c>
      <c r="GP76" s="99">
        <f>MASTER_DATA_ESCALATED!GP76/(GP$18*1000)</f>
        <v>0</v>
      </c>
      <c r="GQ76" s="99">
        <f>MASTER_DATA_ESCALATED!GQ76/(GQ$18*1000)</f>
        <v>0</v>
      </c>
      <c r="GR76" s="99">
        <f>MASTER_DATA_ESCALATED!GR76/(GR$18*1000)</f>
        <v>0</v>
      </c>
      <c r="GS76" s="99">
        <f>MASTER_DATA_ESCALATED!GS76/(GS$18*1000)</f>
        <v>0</v>
      </c>
      <c r="GT76" s="99">
        <f>MASTER_DATA_ESCALATED!GT76/(GT$18*1000)</f>
        <v>0</v>
      </c>
      <c r="GU76" s="99">
        <f>MASTER_DATA_ESCALATED!GU76/(GU$18*1000)</f>
        <v>0</v>
      </c>
      <c r="GV76" s="99">
        <f>MASTER_DATA_ESCALATED!GV76/(GV$18*1000)</f>
        <v>0</v>
      </c>
      <c r="GW76" s="99" t="e">
        <f>MASTER_DATA_ESCALATED!#REF!/(GW$18*1000)</f>
        <v>#REF!</v>
      </c>
      <c r="GX76" s="99" t="e">
        <f>MASTER_DATA_ESCALATED!#REF!/(GX$18*1000)</f>
        <v>#REF!</v>
      </c>
      <c r="GY76" s="99" t="e">
        <f>MASTER_DATA_ESCALATED!#REF!/(GY$18*1000)</f>
        <v>#REF!</v>
      </c>
    </row>
    <row r="77" spans="2:207" s="27" customFormat="1" ht="14.25" hidden="1" outlineLevel="2" x14ac:dyDescent="0.25">
      <c r="B77" s="26">
        <f t="shared" si="1"/>
        <v>20</v>
      </c>
      <c r="C77" s="59">
        <f t="shared" si="0"/>
        <v>221.21</v>
      </c>
      <c r="D77" s="82"/>
      <c r="E77" s="55"/>
      <c r="F77" s="60"/>
      <c r="G77" s="86">
        <v>221.21</v>
      </c>
      <c r="H77" s="42" t="s">
        <v>81</v>
      </c>
      <c r="I77" s="99">
        <f>MASTER_DATA_ESCALATED!I77/(I$18*1000)</f>
        <v>0</v>
      </c>
      <c r="J77" s="99">
        <f>MASTER_DATA_ESCALATED!J77/(J$18*1000)</f>
        <v>0</v>
      </c>
      <c r="K77" s="99">
        <f>MASTER_DATA_ESCALATED!K77/(K$18*1000)</f>
        <v>0</v>
      </c>
      <c r="L77" s="99">
        <f>MASTER_DATA_ESCALATED!L77/(L$18*1000)</f>
        <v>0</v>
      </c>
      <c r="M77" s="99">
        <f>MASTER_DATA_ESCALATED!M77/(M$18*1000)</f>
        <v>0</v>
      </c>
      <c r="N77" s="99">
        <f>MASTER_DATA_ESCALATED!N77/(N$18*1000)</f>
        <v>0</v>
      </c>
      <c r="O77" s="99">
        <f>MASTER_DATA_ESCALATED!O77/(O$18*1000)</f>
        <v>0</v>
      </c>
      <c r="P77" s="99">
        <f>MASTER_DATA_ESCALATED!P77/(P$18*1000)</f>
        <v>0</v>
      </c>
      <c r="Q77" s="99">
        <f>MASTER_DATA_ESCALATED!Q77/(Q$18*1000)</f>
        <v>0</v>
      </c>
      <c r="R77" s="99">
        <f>MASTER_DATA_ESCALATED!R77/(R$18*1000)</f>
        <v>0</v>
      </c>
      <c r="S77" s="99">
        <f>MASTER_DATA_ESCALATED!S77/(S$18*1000)</f>
        <v>0</v>
      </c>
      <c r="T77" s="99">
        <f>MASTER_DATA_ESCALATED!T77/(T$18*1000)</f>
        <v>0</v>
      </c>
      <c r="U77" s="99">
        <f>MASTER_DATA_ESCALATED!U77/(U$18*1000)</f>
        <v>0</v>
      </c>
      <c r="V77" s="99">
        <f>MASTER_DATA_ESCALATED!V77/(V$18*1000)</f>
        <v>0</v>
      </c>
      <c r="W77" s="99">
        <f>MASTER_DATA_ESCALATED!W77/(W$18*1000)</f>
        <v>0</v>
      </c>
      <c r="X77" s="99">
        <f>MASTER_DATA_ESCALATED!X77/(X$18*1000)</f>
        <v>0</v>
      </c>
      <c r="Y77" s="99">
        <f>MASTER_DATA_ESCALATED!Y77/(Y$18*1000)</f>
        <v>0</v>
      </c>
      <c r="Z77" s="99">
        <f>MASTER_DATA_ESCALATED!Z77/(Z$18*1000)</f>
        <v>0</v>
      </c>
      <c r="AA77" s="99">
        <f>MASTER_DATA_ESCALATED!AA77/(AA$18*1000)</f>
        <v>0</v>
      </c>
      <c r="AB77" s="99">
        <f>MASTER_DATA_ESCALATED!AB77/(AB$18*1000)</f>
        <v>0</v>
      </c>
      <c r="AC77" s="99">
        <f>MASTER_DATA_ESCALATED!AC77/(AC$18*1000)</f>
        <v>0</v>
      </c>
      <c r="AD77" s="99">
        <f>MASTER_DATA_ESCALATED!AD77/(AD$18*1000)</f>
        <v>0</v>
      </c>
      <c r="AE77" s="99">
        <f>MASTER_DATA_ESCALATED!AE77/(AE$18*1000)</f>
        <v>0</v>
      </c>
      <c r="AF77" s="99">
        <f>MASTER_DATA_ESCALATED!AF77/(AF$18*1000)</f>
        <v>0</v>
      </c>
      <c r="AG77" s="99">
        <f>MASTER_DATA_ESCALATED!AG77/(AG$18*1000)</f>
        <v>0</v>
      </c>
      <c r="AH77" s="99">
        <f>MASTER_DATA_ESCALATED!AH77/(AH$18*1000)</f>
        <v>0</v>
      </c>
      <c r="AI77" s="99">
        <f>MASTER_DATA_ESCALATED!AI77/(AI$18*1000)</f>
        <v>0</v>
      </c>
      <c r="AJ77" s="99">
        <f>MASTER_DATA_ESCALATED!AJ77/(AJ$18*1000)</f>
        <v>0</v>
      </c>
      <c r="AK77" s="99">
        <f>MASTER_DATA_ESCALATED!AK77/(AK$18*1000)</f>
        <v>0</v>
      </c>
      <c r="AL77" s="99">
        <f>MASTER_DATA_ESCALATED!AL77/(AL$18*1000)</f>
        <v>0</v>
      </c>
      <c r="AM77" s="99">
        <f>MASTER_DATA_ESCALATED!AM77/(AM$18*1000)</f>
        <v>0</v>
      </c>
      <c r="AN77" s="99">
        <f>MASTER_DATA_ESCALATED!AN77/(AN$18*1000)</f>
        <v>0</v>
      </c>
      <c r="AO77" s="99">
        <f>MASTER_DATA_ESCALATED!AO77/(AO$18*1000)</f>
        <v>0</v>
      </c>
      <c r="AP77" s="99">
        <f>MASTER_DATA_ESCALATED!AP77/(AP$18*1000)</f>
        <v>0</v>
      </c>
      <c r="AQ77" s="99">
        <f>MASTER_DATA_ESCALATED!AQ77/(AQ$18*1000)</f>
        <v>0</v>
      </c>
      <c r="AR77" s="99">
        <f>MASTER_DATA_ESCALATED!AR77/(AR$18*1000)</f>
        <v>0</v>
      </c>
      <c r="AS77" s="99">
        <f>MASTER_DATA_ESCALATED!AS77/(AS$18*1000)</f>
        <v>0</v>
      </c>
      <c r="AT77" s="99">
        <f>MASTER_DATA_ESCALATED!AT77/(AT$18*1000)</f>
        <v>0</v>
      </c>
      <c r="AU77" s="99">
        <f>MASTER_DATA_ESCALATED!AU77/(AU$18*1000)</f>
        <v>0</v>
      </c>
      <c r="AV77" s="99">
        <f>MASTER_DATA_ESCALATED!AV77/(AV$18*1000)</f>
        <v>0</v>
      </c>
      <c r="AW77" s="99">
        <f>MASTER_DATA_ESCALATED!AW77/(AW$18*1000)</f>
        <v>0</v>
      </c>
      <c r="AX77" s="99">
        <f>MASTER_DATA_ESCALATED!AX77/(AX$18*1000)</f>
        <v>0</v>
      </c>
      <c r="AY77" s="99">
        <f>MASTER_DATA_ESCALATED!AY77/(AY$18*1000)</f>
        <v>0</v>
      </c>
      <c r="AZ77" s="99">
        <f>MASTER_DATA_ESCALATED!AZ77/(AZ$18*1000)</f>
        <v>0</v>
      </c>
      <c r="BA77" s="99">
        <f>MASTER_DATA_ESCALATED!BA77/(BA$18*1000)</f>
        <v>0</v>
      </c>
      <c r="BB77" s="99">
        <f>MASTER_DATA_ESCALATED!BB77/(BB$18*1000)</f>
        <v>0</v>
      </c>
      <c r="BC77" s="99">
        <f>MASTER_DATA_ESCALATED!BC77/(BC$18*1000)</f>
        <v>0</v>
      </c>
      <c r="BD77" s="99">
        <f>MASTER_DATA_ESCALATED!BD77/(BD$18*1000)</f>
        <v>0</v>
      </c>
      <c r="BE77" s="99">
        <f>MASTER_DATA_ESCALATED!BE77/(BE$18*1000)</f>
        <v>0</v>
      </c>
      <c r="BF77" s="99">
        <f>MASTER_DATA_ESCALATED!BF77/(BF$18*1000)</f>
        <v>0</v>
      </c>
      <c r="BG77" s="99">
        <f>MASTER_DATA_ESCALATED!BG77/(BG$18*1000)</f>
        <v>0</v>
      </c>
      <c r="BH77" s="99">
        <f>MASTER_DATA_ESCALATED!BH77/(BH$18*1000)</f>
        <v>0</v>
      </c>
      <c r="BI77" s="99">
        <f>MASTER_DATA_ESCALATED!BI77/(BI$18*1000)</f>
        <v>0</v>
      </c>
      <c r="BJ77" s="99">
        <f>MASTER_DATA_ESCALATED!BJ77/(BJ$18*1000)</f>
        <v>0</v>
      </c>
      <c r="BK77" s="99">
        <f>MASTER_DATA_ESCALATED!BK77/(BK$18*1000)</f>
        <v>0</v>
      </c>
      <c r="BL77" s="99">
        <f>MASTER_DATA_ESCALATED!BL77/(BL$18*1000)</f>
        <v>0</v>
      </c>
      <c r="BM77" s="99">
        <f>MASTER_DATA_ESCALATED!BM77/(BM$18*1000)</f>
        <v>0</v>
      </c>
      <c r="BN77" s="99">
        <f>MASTER_DATA_ESCALATED!BN77/(BN$18*1000)</f>
        <v>0</v>
      </c>
      <c r="BO77" s="99">
        <f>MASTER_DATA_ESCALATED!BO77/(BO$18*1000)</f>
        <v>0</v>
      </c>
      <c r="BP77" s="99">
        <f>MASTER_DATA_ESCALATED!BP77/(BP$18*1000)</f>
        <v>0</v>
      </c>
      <c r="BQ77" s="99">
        <f>MASTER_DATA_ESCALATED!BQ77/(BQ$18*1000)</f>
        <v>0</v>
      </c>
      <c r="BR77" s="99">
        <f>MASTER_DATA_ESCALATED!BR77/(BR$18*1000)</f>
        <v>0</v>
      </c>
      <c r="BS77" s="99">
        <f>MASTER_DATA_ESCALATED!BS77/(BS$18*1000)</f>
        <v>0</v>
      </c>
      <c r="BT77" s="99">
        <f>MASTER_DATA_ESCALATED!BT77/(BT$18*1000)</f>
        <v>0</v>
      </c>
      <c r="BU77" s="99">
        <f>MASTER_DATA_ESCALATED!BU77/(BU$18*1000)</f>
        <v>0</v>
      </c>
      <c r="BV77" s="99">
        <f>MASTER_DATA_ESCALATED!BV77/(BV$18*1000)</f>
        <v>0</v>
      </c>
      <c r="BW77" s="99">
        <f>MASTER_DATA_ESCALATED!BW77/(BW$18*1000)</f>
        <v>0</v>
      </c>
      <c r="BX77" s="99">
        <f>MASTER_DATA_ESCALATED!BX77/(BX$18*1000)</f>
        <v>0</v>
      </c>
      <c r="BY77" s="99">
        <f>MASTER_DATA_ESCALATED!BY77/(BY$18*1000)</f>
        <v>0</v>
      </c>
      <c r="BZ77" s="99">
        <f>MASTER_DATA_ESCALATED!BZ77/(BZ$18*1000)</f>
        <v>0</v>
      </c>
      <c r="CA77" s="99">
        <f>MASTER_DATA_ESCALATED!CA77/(CA$18*1000)</f>
        <v>0</v>
      </c>
      <c r="CB77" s="99">
        <f>MASTER_DATA_ESCALATED!CB77/(CB$18*1000)</f>
        <v>0</v>
      </c>
      <c r="CC77" s="99">
        <f>MASTER_DATA_ESCALATED!CC77/(CC$18*1000)</f>
        <v>0</v>
      </c>
      <c r="CD77" s="99">
        <f>MASTER_DATA_ESCALATED!CD77/(CD$18*1000)</f>
        <v>0</v>
      </c>
      <c r="CE77" s="99">
        <f>MASTER_DATA_ESCALATED!CE77/(CE$18*1000)</f>
        <v>0</v>
      </c>
      <c r="CF77" s="99">
        <f>MASTER_DATA_ESCALATED!CF77/(CF$18*1000)</f>
        <v>0</v>
      </c>
      <c r="CG77" s="99">
        <f>MASTER_DATA_ESCALATED!CG77/(CG$18*1000)</f>
        <v>0</v>
      </c>
      <c r="CH77" s="99">
        <f>MASTER_DATA_ESCALATED!CH77/(CH$18*1000)</f>
        <v>0</v>
      </c>
      <c r="CI77" s="99">
        <f>MASTER_DATA_ESCALATED!CI77/(CI$18*1000)</f>
        <v>0</v>
      </c>
      <c r="CJ77" s="99">
        <f>MASTER_DATA_ESCALATED!CJ77/(CJ$18*1000)</f>
        <v>0</v>
      </c>
      <c r="CK77" s="99">
        <f>MASTER_DATA_ESCALATED!CK77/(CK$18*1000)</f>
        <v>0</v>
      </c>
      <c r="CL77" s="99">
        <f>MASTER_DATA_ESCALATED!CL77/(CL$18*1000)</f>
        <v>0</v>
      </c>
      <c r="CM77" s="99">
        <f>MASTER_DATA_ESCALATED!CM77/(CM$18*1000)</f>
        <v>0</v>
      </c>
      <c r="CN77" s="99">
        <f>MASTER_DATA_ESCALATED!CN77/(CN$18*1000)</f>
        <v>0</v>
      </c>
      <c r="CO77" s="99">
        <f>MASTER_DATA_ESCALATED!CO77/(CO$18*1000)</f>
        <v>0</v>
      </c>
      <c r="CP77" s="99">
        <f>MASTER_DATA_ESCALATED!CP77/(CP$18*1000)</f>
        <v>0</v>
      </c>
      <c r="CQ77" s="99">
        <f>MASTER_DATA_ESCALATED!CQ77/(CQ$18*1000)</f>
        <v>0</v>
      </c>
      <c r="CR77" s="99">
        <f>MASTER_DATA_ESCALATED!CR77/(CR$18*1000)</f>
        <v>0</v>
      </c>
      <c r="CS77" s="99">
        <f>MASTER_DATA_ESCALATED!CS77/(CS$18*1000)</f>
        <v>0</v>
      </c>
      <c r="CT77" s="99">
        <f>MASTER_DATA_ESCALATED!CT77/(CT$18*1000)</f>
        <v>0</v>
      </c>
      <c r="CU77" s="99">
        <f>MASTER_DATA_ESCALATED!CU77/(CU$18*1000)</f>
        <v>0</v>
      </c>
      <c r="CV77" s="99">
        <f>MASTER_DATA_ESCALATED!CV77/(CV$18*1000)</f>
        <v>0</v>
      </c>
      <c r="CW77" s="99">
        <f>MASTER_DATA_ESCALATED!CW77/(CW$18*1000)</f>
        <v>0</v>
      </c>
      <c r="CX77" s="99">
        <f>MASTER_DATA_ESCALATED!CX77/(CX$18*1000)</f>
        <v>0</v>
      </c>
      <c r="CY77" s="99">
        <f>MASTER_DATA_ESCALATED!CY77/(CY$18*1000)</f>
        <v>0</v>
      </c>
      <c r="CZ77" s="99">
        <f>MASTER_DATA_ESCALATED!CZ77/(CZ$18*1000)</f>
        <v>0</v>
      </c>
      <c r="DA77" s="99" t="e">
        <f>MASTER_DATA_ESCALATED!DA77/(DA$18*1000)</f>
        <v>#DIV/0!</v>
      </c>
      <c r="DB77" s="99" t="e">
        <f>MASTER_DATA_ESCALATED!DB77/(DB$18*1000)</f>
        <v>#DIV/0!</v>
      </c>
      <c r="DC77" s="99" t="e">
        <f>MASTER_DATA_ESCALATED!DC77/(DC$18*1000)</f>
        <v>#DIV/0!</v>
      </c>
      <c r="DD77" s="99" t="e">
        <f>MASTER_DATA_ESCALATED!DD77/(DD$18*1000)</f>
        <v>#N/A</v>
      </c>
      <c r="DE77" s="99">
        <f>MASTER_DATA_ESCALATED!DE77/(DE$18*1000)</f>
        <v>0</v>
      </c>
      <c r="DF77" s="99">
        <f>MASTER_DATA_ESCALATED!DF77/(DF$18*1000)</f>
        <v>0</v>
      </c>
      <c r="DG77" s="99">
        <f>MASTER_DATA_ESCALATED!DG77/(DG$18*1000)</f>
        <v>0</v>
      </c>
      <c r="DH77" s="99">
        <f>MASTER_DATA_ESCALATED!DH77/(DH$18*1000)</f>
        <v>0</v>
      </c>
      <c r="DI77" s="99">
        <f>MASTER_DATA_ESCALATED!DI77/(DI$18*1000)</f>
        <v>0</v>
      </c>
      <c r="DJ77" s="99">
        <f>MASTER_DATA_ESCALATED!DJ77/(DJ$18*1000)</f>
        <v>0</v>
      </c>
      <c r="DK77" s="99">
        <f>MASTER_DATA_ESCALATED!DK77/(DK$18*1000)</f>
        <v>0</v>
      </c>
      <c r="DL77" s="99">
        <f>MASTER_DATA_ESCALATED!DL77/(DL$18*1000)</f>
        <v>0</v>
      </c>
      <c r="DM77" s="99">
        <f>MASTER_DATA_ESCALATED!DM77/(DM$18*1000)</f>
        <v>0</v>
      </c>
      <c r="DN77" s="99">
        <f>MASTER_DATA_ESCALATED!DN77/(DN$18*1000)</f>
        <v>0</v>
      </c>
      <c r="DO77" s="99">
        <f>MASTER_DATA_ESCALATED!DO77/(DO$18*1000)</f>
        <v>0</v>
      </c>
      <c r="DP77" s="99">
        <f>MASTER_DATA_ESCALATED!DP77/(DP$18*1000)</f>
        <v>0</v>
      </c>
      <c r="DQ77" s="99">
        <f>MASTER_DATA_ESCALATED!DQ77/(DQ$18*1000)</f>
        <v>0</v>
      </c>
      <c r="DR77" s="99">
        <f>MASTER_DATA_ESCALATED!DR77/(DR$18*1000)</f>
        <v>0</v>
      </c>
      <c r="DS77" s="99">
        <f>MASTER_DATA_ESCALATED!DS77/(DS$18*1000)</f>
        <v>0</v>
      </c>
      <c r="DT77" s="99">
        <f>MASTER_DATA_ESCALATED!DT77/(DT$18*1000)</f>
        <v>0</v>
      </c>
      <c r="DU77" s="99">
        <f>MASTER_DATA_ESCALATED!DU77/(DU$18*1000)</f>
        <v>0</v>
      </c>
      <c r="DV77" s="99">
        <f>MASTER_DATA_ESCALATED!DV77/(DV$18*1000)</f>
        <v>0</v>
      </c>
      <c r="DW77" s="99">
        <f>MASTER_DATA_ESCALATED!DW77/(DW$18*1000)</f>
        <v>0</v>
      </c>
      <c r="DX77" s="99">
        <f>MASTER_DATA_ESCALATED!DX77/(DX$18*1000)</f>
        <v>0</v>
      </c>
      <c r="DY77" s="99">
        <f>MASTER_DATA_ESCALATED!DY77/(DY$18*1000)</f>
        <v>0</v>
      </c>
      <c r="DZ77" s="99">
        <f>MASTER_DATA_ESCALATED!DZ77/(DZ$18*1000)</f>
        <v>0</v>
      </c>
      <c r="EA77" s="99">
        <f>MASTER_DATA_ESCALATED!EA77/(EA$18*1000)</f>
        <v>0</v>
      </c>
      <c r="EB77" s="99">
        <f>MASTER_DATA_ESCALATED!EB77/(EB$18*1000)</f>
        <v>0</v>
      </c>
      <c r="EC77" s="99" t="e">
        <f>MASTER_DATA_ESCALATED!EC77/(EC$18*1000)</f>
        <v>#DIV/0!</v>
      </c>
      <c r="ED77" s="99" t="e">
        <f>MASTER_DATA_ESCALATED!ED77/(ED$18*1000)</f>
        <v>#DIV/0!</v>
      </c>
      <c r="EE77" s="99" t="e">
        <f>MASTER_DATA_ESCALATED!EE77/(EE$18*1000)</f>
        <v>#DIV/0!</v>
      </c>
      <c r="EF77" s="99" t="e">
        <f>MASTER_DATA_ESCALATED!EF77/(EF$18*1000)</f>
        <v>#VALUE!</v>
      </c>
      <c r="EG77" s="99">
        <f>MASTER_DATA_ESCALATED!EG77/(EG$18*1000)</f>
        <v>0</v>
      </c>
      <c r="EH77" s="99">
        <f>MASTER_DATA_ESCALATED!EH77/(EH$18*1000)</f>
        <v>0</v>
      </c>
      <c r="EI77" s="99">
        <f>MASTER_DATA_ESCALATED!EI77/(EI$18*1000)</f>
        <v>0</v>
      </c>
      <c r="EJ77" s="99">
        <f>MASTER_DATA_ESCALATED!EJ77/(EJ$18*1000)</f>
        <v>0</v>
      </c>
      <c r="EK77" s="99">
        <f>MASTER_DATA_ESCALATED!EK77/(EK$18*1000)</f>
        <v>0</v>
      </c>
      <c r="EL77" s="99">
        <f>MASTER_DATA_ESCALATED!EL77/(EL$18*1000)</f>
        <v>0</v>
      </c>
      <c r="EM77" s="99">
        <f>MASTER_DATA_ESCALATED!EM77/(EM$18*1000)</f>
        <v>0</v>
      </c>
      <c r="EN77" s="99">
        <f>MASTER_DATA_ESCALATED!EN77/(EN$18*1000)</f>
        <v>49.300538683024371</v>
      </c>
      <c r="EO77" s="99">
        <f>MASTER_DATA_ESCALATED!EO77/(EO$18*1000)</f>
        <v>0</v>
      </c>
      <c r="EP77" s="99">
        <f>MASTER_DATA_ESCALATED!EP77/(EP$18*1000)</f>
        <v>0</v>
      </c>
      <c r="EQ77" s="99">
        <f>MASTER_DATA_ESCALATED!EQ77/(EQ$18*1000)</f>
        <v>0</v>
      </c>
      <c r="ER77" s="99">
        <f>MASTER_DATA_ESCALATED!ER77/(ER$18*1000)</f>
        <v>0</v>
      </c>
      <c r="ES77" s="99">
        <f>MASTER_DATA_ESCALATED!ES77/(ES$18*1000)</f>
        <v>0</v>
      </c>
      <c r="ET77" s="99">
        <f>MASTER_DATA_ESCALATED!ET77/(ET$18*1000)</f>
        <v>0</v>
      </c>
      <c r="EU77" s="99">
        <f>MASTER_DATA_ESCALATED!EU77/(EU$18*1000)</f>
        <v>0</v>
      </c>
      <c r="EV77" s="99">
        <f>MASTER_DATA_ESCALATED!EV77/(EV$18*1000)</f>
        <v>0</v>
      </c>
      <c r="EW77" s="99">
        <f>MASTER_DATA_ESCALATED!EW77/(EW$18*1000)</f>
        <v>0</v>
      </c>
      <c r="EX77" s="99">
        <f>MASTER_DATA_ESCALATED!EX77/(EX$18*1000)</f>
        <v>0</v>
      </c>
      <c r="EY77" s="99">
        <f>MASTER_DATA_ESCALATED!EY77/(EY$18*1000)</f>
        <v>0</v>
      </c>
      <c r="EZ77" s="99">
        <f>MASTER_DATA_ESCALATED!EZ77/(EZ$18*1000)</f>
        <v>0</v>
      </c>
      <c r="FA77" s="99">
        <f>MASTER_DATA_ESCALATED!FA77/(FA$18*1000)</f>
        <v>0</v>
      </c>
      <c r="FB77" s="99">
        <f>MASTER_DATA_ESCALATED!FB77/(FB$18*1000)</f>
        <v>0</v>
      </c>
      <c r="FC77" s="99">
        <f>MASTER_DATA_ESCALATED!FC77/(FC$18*1000)</f>
        <v>0</v>
      </c>
      <c r="FD77" s="99">
        <f>MASTER_DATA_ESCALATED!FD77/(FD$18*1000)</f>
        <v>0</v>
      </c>
      <c r="FE77" s="99">
        <f>MASTER_DATA_ESCALATED!FE77/(FE$18*1000)</f>
        <v>0</v>
      </c>
      <c r="FF77" s="99">
        <f>MASTER_DATA_ESCALATED!FF77/(FF$18*1000)</f>
        <v>0</v>
      </c>
      <c r="FG77" s="99">
        <f>MASTER_DATA_ESCALATED!FG77/(FG$18*1000)</f>
        <v>0</v>
      </c>
      <c r="FH77" s="99">
        <f>MASTER_DATA_ESCALATED!FH77/(FH$18*1000)</f>
        <v>0</v>
      </c>
      <c r="FI77" s="99">
        <f>MASTER_DATA_ESCALATED!FI77/(FI$18*1000)</f>
        <v>0</v>
      </c>
      <c r="FJ77" s="99">
        <f>MASTER_DATA_ESCALATED!FJ77/(FJ$18*1000)</f>
        <v>0</v>
      </c>
      <c r="FK77" s="99">
        <f>MASTER_DATA_ESCALATED!FK77/(FK$18*1000)</f>
        <v>0</v>
      </c>
      <c r="FL77" s="99">
        <f>MASTER_DATA_ESCALATED!FL77/(FL$18*1000)</f>
        <v>0</v>
      </c>
      <c r="FM77" s="99">
        <f>MASTER_DATA_ESCALATED!FM77/(FM$18*1000)</f>
        <v>0</v>
      </c>
      <c r="FN77" s="99">
        <f>MASTER_DATA_ESCALATED!FN77/(FN$18*1000)</f>
        <v>0</v>
      </c>
      <c r="FO77" s="99">
        <f>MASTER_DATA_ESCALATED!FO77/(FO$18*1000)</f>
        <v>0</v>
      </c>
      <c r="FP77" s="99">
        <f>MASTER_DATA_ESCALATED!FP77/(FP$18*1000)</f>
        <v>0</v>
      </c>
      <c r="FQ77" s="99">
        <f>MASTER_DATA_ESCALATED!FQ77/(FQ$18*1000)</f>
        <v>0</v>
      </c>
      <c r="FR77" s="99">
        <f>MASTER_DATA_ESCALATED!FR77/(FR$18*1000)</f>
        <v>0</v>
      </c>
      <c r="FS77" s="99">
        <f>MASTER_DATA_ESCALATED!FS77/(FS$18*1000)</f>
        <v>0</v>
      </c>
      <c r="FT77" s="99">
        <f>MASTER_DATA_ESCALATED!FT77/(FT$18*1000)</f>
        <v>0</v>
      </c>
      <c r="FU77" s="99">
        <f>MASTER_DATA_ESCALATED!FU77/(FU$18*1000)</f>
        <v>0</v>
      </c>
      <c r="FV77" s="99">
        <f>MASTER_DATA_ESCALATED!FV77/(FV$18*1000)</f>
        <v>0</v>
      </c>
      <c r="FW77" s="99">
        <f>MASTER_DATA_ESCALATED!FW77/(FW$18*1000)</f>
        <v>0</v>
      </c>
      <c r="FX77" s="99">
        <f>MASTER_DATA_ESCALATED!FX77/(FX$18*1000)</f>
        <v>0</v>
      </c>
      <c r="FY77" s="99">
        <f>MASTER_DATA_ESCALATED!FY77/(FY$18*1000)</f>
        <v>0</v>
      </c>
      <c r="FZ77" s="99">
        <f>MASTER_DATA_ESCALATED!FZ77/(FZ$18*1000)</f>
        <v>0</v>
      </c>
      <c r="GA77" s="99">
        <f>MASTER_DATA_ESCALATED!GA77/(GA$18*1000)</f>
        <v>0</v>
      </c>
      <c r="GB77" s="99">
        <f>MASTER_DATA_ESCALATED!GB77/(GB$18*1000)</f>
        <v>0</v>
      </c>
      <c r="GC77" s="99">
        <f>MASTER_DATA_ESCALATED!GC77/(GC$18*1000)</f>
        <v>0</v>
      </c>
      <c r="GD77" s="99">
        <f>MASTER_DATA_ESCALATED!GD77/(GD$18*1000)</f>
        <v>0</v>
      </c>
      <c r="GE77" s="99">
        <f>MASTER_DATA_ESCALATED!GE77/(GE$18*1000)</f>
        <v>0</v>
      </c>
      <c r="GF77" s="99">
        <f>MASTER_DATA_ESCALATED!GF77/(GF$18*1000)</f>
        <v>0</v>
      </c>
      <c r="GG77" s="99">
        <f>MASTER_DATA_ESCALATED!GG77/(GG$18*1000)</f>
        <v>0</v>
      </c>
      <c r="GH77" s="99">
        <f>MASTER_DATA_ESCALATED!GH77/(GH$18*1000)</f>
        <v>0</v>
      </c>
      <c r="GI77" s="99">
        <f>MASTER_DATA_ESCALATED!GI77/(GI$18*1000)</f>
        <v>0</v>
      </c>
      <c r="GJ77" s="99">
        <f>MASTER_DATA_ESCALATED!GJ77/(GJ$18*1000)</f>
        <v>0</v>
      </c>
      <c r="GK77" s="99">
        <f>MASTER_DATA_ESCALATED!GK77/(GK$18*1000)</f>
        <v>0</v>
      </c>
      <c r="GL77" s="99">
        <f>MASTER_DATA_ESCALATED!GL77/(GL$18*1000)</f>
        <v>0</v>
      </c>
      <c r="GM77" s="99">
        <f>MASTER_DATA_ESCALATED!GM77/(GM$18*1000)</f>
        <v>0</v>
      </c>
      <c r="GN77" s="99">
        <f>MASTER_DATA_ESCALATED!GN77/(GN$18*1000)</f>
        <v>0</v>
      </c>
      <c r="GO77" s="99">
        <f>MASTER_DATA_ESCALATED!GO77/(GO$18*1000)</f>
        <v>0</v>
      </c>
      <c r="GP77" s="99">
        <f>MASTER_DATA_ESCALATED!GP77/(GP$18*1000)</f>
        <v>0</v>
      </c>
      <c r="GQ77" s="99">
        <f>MASTER_DATA_ESCALATED!GQ77/(GQ$18*1000)</f>
        <v>0</v>
      </c>
      <c r="GR77" s="99">
        <f>MASTER_DATA_ESCALATED!GR77/(GR$18*1000)</f>
        <v>0</v>
      </c>
      <c r="GS77" s="99">
        <f>MASTER_DATA_ESCALATED!GS77/(GS$18*1000)</f>
        <v>0</v>
      </c>
      <c r="GT77" s="99">
        <f>MASTER_DATA_ESCALATED!GT77/(GT$18*1000)</f>
        <v>0</v>
      </c>
      <c r="GU77" s="99">
        <f>MASTER_DATA_ESCALATED!GU77/(GU$18*1000)</f>
        <v>0</v>
      </c>
      <c r="GV77" s="99">
        <f>MASTER_DATA_ESCALATED!GV77/(GV$18*1000)</f>
        <v>0</v>
      </c>
      <c r="GW77" s="99" t="e">
        <f>MASTER_DATA_ESCALATED!#REF!/(GW$18*1000)</f>
        <v>#REF!</v>
      </c>
      <c r="GX77" s="99" t="e">
        <f>MASTER_DATA_ESCALATED!#REF!/(GX$18*1000)</f>
        <v>#REF!</v>
      </c>
      <c r="GY77" s="99" t="e">
        <f>MASTER_DATA_ESCALATED!#REF!/(GY$18*1000)</f>
        <v>#REF!</v>
      </c>
    </row>
    <row r="78" spans="2:207" s="27" customFormat="1" ht="14.25" hidden="1" outlineLevel="2" x14ac:dyDescent="0.25">
      <c r="B78" s="26">
        <f t="shared" si="1"/>
        <v>20</v>
      </c>
      <c r="C78" s="59">
        <f t="shared" si="0"/>
        <v>221.31</v>
      </c>
      <c r="D78" s="82"/>
      <c r="E78" s="55"/>
      <c r="F78" s="60"/>
      <c r="G78" s="86">
        <v>221.31</v>
      </c>
      <c r="H78" s="42" t="s">
        <v>82</v>
      </c>
      <c r="I78" s="99">
        <f>MASTER_DATA_ESCALATED!I78/(I$18*1000)</f>
        <v>0</v>
      </c>
      <c r="J78" s="99">
        <f>MASTER_DATA_ESCALATED!J78/(J$18*1000)</f>
        <v>0</v>
      </c>
      <c r="K78" s="99">
        <f>MASTER_DATA_ESCALATED!K78/(K$18*1000)</f>
        <v>0</v>
      </c>
      <c r="L78" s="99">
        <f>MASTER_DATA_ESCALATED!L78/(L$18*1000)</f>
        <v>0</v>
      </c>
      <c r="M78" s="99">
        <f>MASTER_DATA_ESCALATED!M78/(M$18*1000)</f>
        <v>0</v>
      </c>
      <c r="N78" s="99">
        <f>MASTER_DATA_ESCALATED!N78/(N$18*1000)</f>
        <v>0</v>
      </c>
      <c r="O78" s="99">
        <f>MASTER_DATA_ESCALATED!O78/(O$18*1000)</f>
        <v>0</v>
      </c>
      <c r="P78" s="99">
        <f>MASTER_DATA_ESCALATED!P78/(P$18*1000)</f>
        <v>0</v>
      </c>
      <c r="Q78" s="99">
        <f>MASTER_DATA_ESCALATED!Q78/(Q$18*1000)</f>
        <v>0</v>
      </c>
      <c r="R78" s="99">
        <f>MASTER_DATA_ESCALATED!R78/(R$18*1000)</f>
        <v>0</v>
      </c>
      <c r="S78" s="99">
        <f>MASTER_DATA_ESCALATED!S78/(S$18*1000)</f>
        <v>0</v>
      </c>
      <c r="T78" s="99">
        <f>MASTER_DATA_ESCALATED!T78/(T$18*1000)</f>
        <v>0</v>
      </c>
      <c r="U78" s="99">
        <f>MASTER_DATA_ESCALATED!U78/(U$18*1000)</f>
        <v>0</v>
      </c>
      <c r="V78" s="99">
        <f>MASTER_DATA_ESCALATED!V78/(V$18*1000)</f>
        <v>0</v>
      </c>
      <c r="W78" s="99">
        <f>MASTER_DATA_ESCALATED!W78/(W$18*1000)</f>
        <v>0</v>
      </c>
      <c r="X78" s="99">
        <f>MASTER_DATA_ESCALATED!X78/(X$18*1000)</f>
        <v>0</v>
      </c>
      <c r="Y78" s="99">
        <f>MASTER_DATA_ESCALATED!Y78/(Y$18*1000)</f>
        <v>0</v>
      </c>
      <c r="Z78" s="99">
        <f>MASTER_DATA_ESCALATED!Z78/(Z$18*1000)</f>
        <v>0</v>
      </c>
      <c r="AA78" s="99">
        <f>MASTER_DATA_ESCALATED!AA78/(AA$18*1000)</f>
        <v>0</v>
      </c>
      <c r="AB78" s="99">
        <f>MASTER_DATA_ESCALATED!AB78/(AB$18*1000)</f>
        <v>0</v>
      </c>
      <c r="AC78" s="99">
        <f>MASTER_DATA_ESCALATED!AC78/(AC$18*1000)</f>
        <v>0</v>
      </c>
      <c r="AD78" s="99">
        <f>MASTER_DATA_ESCALATED!AD78/(AD$18*1000)</f>
        <v>0</v>
      </c>
      <c r="AE78" s="99">
        <f>MASTER_DATA_ESCALATED!AE78/(AE$18*1000)</f>
        <v>0</v>
      </c>
      <c r="AF78" s="99">
        <f>MASTER_DATA_ESCALATED!AF78/(AF$18*1000)</f>
        <v>0</v>
      </c>
      <c r="AG78" s="99">
        <f>MASTER_DATA_ESCALATED!AG78/(AG$18*1000)</f>
        <v>0</v>
      </c>
      <c r="AH78" s="99">
        <f>MASTER_DATA_ESCALATED!AH78/(AH$18*1000)</f>
        <v>0</v>
      </c>
      <c r="AI78" s="99">
        <f>MASTER_DATA_ESCALATED!AI78/(AI$18*1000)</f>
        <v>0</v>
      </c>
      <c r="AJ78" s="99">
        <f>MASTER_DATA_ESCALATED!AJ78/(AJ$18*1000)</f>
        <v>0</v>
      </c>
      <c r="AK78" s="99">
        <f>MASTER_DATA_ESCALATED!AK78/(AK$18*1000)</f>
        <v>0</v>
      </c>
      <c r="AL78" s="99">
        <f>MASTER_DATA_ESCALATED!AL78/(AL$18*1000)</f>
        <v>0</v>
      </c>
      <c r="AM78" s="99">
        <f>MASTER_DATA_ESCALATED!AM78/(AM$18*1000)</f>
        <v>0</v>
      </c>
      <c r="AN78" s="99">
        <f>MASTER_DATA_ESCALATED!AN78/(AN$18*1000)</f>
        <v>0</v>
      </c>
      <c r="AO78" s="99">
        <f>MASTER_DATA_ESCALATED!AO78/(AO$18*1000)</f>
        <v>0</v>
      </c>
      <c r="AP78" s="99">
        <f>MASTER_DATA_ESCALATED!AP78/(AP$18*1000)</f>
        <v>0</v>
      </c>
      <c r="AQ78" s="99">
        <f>MASTER_DATA_ESCALATED!AQ78/(AQ$18*1000)</f>
        <v>0</v>
      </c>
      <c r="AR78" s="99">
        <f>MASTER_DATA_ESCALATED!AR78/(AR$18*1000)</f>
        <v>0</v>
      </c>
      <c r="AS78" s="99">
        <f>MASTER_DATA_ESCALATED!AS78/(AS$18*1000)</f>
        <v>0</v>
      </c>
      <c r="AT78" s="99">
        <f>MASTER_DATA_ESCALATED!AT78/(AT$18*1000)</f>
        <v>0</v>
      </c>
      <c r="AU78" s="99">
        <f>MASTER_DATA_ESCALATED!AU78/(AU$18*1000)</f>
        <v>0</v>
      </c>
      <c r="AV78" s="99">
        <f>MASTER_DATA_ESCALATED!AV78/(AV$18*1000)</f>
        <v>0</v>
      </c>
      <c r="AW78" s="99">
        <f>MASTER_DATA_ESCALATED!AW78/(AW$18*1000)</f>
        <v>0</v>
      </c>
      <c r="AX78" s="99">
        <f>MASTER_DATA_ESCALATED!AX78/(AX$18*1000)</f>
        <v>0</v>
      </c>
      <c r="AY78" s="99">
        <f>MASTER_DATA_ESCALATED!AY78/(AY$18*1000)</f>
        <v>0</v>
      </c>
      <c r="AZ78" s="99">
        <f>MASTER_DATA_ESCALATED!AZ78/(AZ$18*1000)</f>
        <v>0</v>
      </c>
      <c r="BA78" s="99">
        <f>MASTER_DATA_ESCALATED!BA78/(BA$18*1000)</f>
        <v>0</v>
      </c>
      <c r="BB78" s="99">
        <f>MASTER_DATA_ESCALATED!BB78/(BB$18*1000)</f>
        <v>0</v>
      </c>
      <c r="BC78" s="99">
        <f>MASTER_DATA_ESCALATED!BC78/(BC$18*1000)</f>
        <v>0</v>
      </c>
      <c r="BD78" s="99">
        <f>MASTER_DATA_ESCALATED!BD78/(BD$18*1000)</f>
        <v>0</v>
      </c>
      <c r="BE78" s="99">
        <f>MASTER_DATA_ESCALATED!BE78/(BE$18*1000)</f>
        <v>0</v>
      </c>
      <c r="BF78" s="99">
        <f>MASTER_DATA_ESCALATED!BF78/(BF$18*1000)</f>
        <v>0</v>
      </c>
      <c r="BG78" s="99">
        <f>MASTER_DATA_ESCALATED!BG78/(BG$18*1000)</f>
        <v>0</v>
      </c>
      <c r="BH78" s="99">
        <f>MASTER_DATA_ESCALATED!BH78/(BH$18*1000)</f>
        <v>0</v>
      </c>
      <c r="BI78" s="99">
        <f>MASTER_DATA_ESCALATED!BI78/(BI$18*1000)</f>
        <v>0</v>
      </c>
      <c r="BJ78" s="99">
        <f>MASTER_DATA_ESCALATED!BJ78/(BJ$18*1000)</f>
        <v>0</v>
      </c>
      <c r="BK78" s="99">
        <f>MASTER_DATA_ESCALATED!BK78/(BK$18*1000)</f>
        <v>0</v>
      </c>
      <c r="BL78" s="99">
        <f>MASTER_DATA_ESCALATED!BL78/(BL$18*1000)</f>
        <v>0</v>
      </c>
      <c r="BM78" s="99">
        <f>MASTER_DATA_ESCALATED!BM78/(BM$18*1000)</f>
        <v>0</v>
      </c>
      <c r="BN78" s="99">
        <f>MASTER_DATA_ESCALATED!BN78/(BN$18*1000)</f>
        <v>0</v>
      </c>
      <c r="BO78" s="99">
        <f>MASTER_DATA_ESCALATED!BO78/(BO$18*1000)</f>
        <v>0</v>
      </c>
      <c r="BP78" s="99">
        <f>MASTER_DATA_ESCALATED!BP78/(BP$18*1000)</f>
        <v>0</v>
      </c>
      <c r="BQ78" s="99">
        <f>MASTER_DATA_ESCALATED!BQ78/(BQ$18*1000)</f>
        <v>0</v>
      </c>
      <c r="BR78" s="99">
        <f>MASTER_DATA_ESCALATED!BR78/(BR$18*1000)</f>
        <v>0</v>
      </c>
      <c r="BS78" s="99">
        <f>MASTER_DATA_ESCALATED!BS78/(BS$18*1000)</f>
        <v>0</v>
      </c>
      <c r="BT78" s="99">
        <f>MASTER_DATA_ESCALATED!BT78/(BT$18*1000)</f>
        <v>0</v>
      </c>
      <c r="BU78" s="99">
        <f>MASTER_DATA_ESCALATED!BU78/(BU$18*1000)</f>
        <v>0</v>
      </c>
      <c r="BV78" s="99">
        <f>MASTER_DATA_ESCALATED!BV78/(BV$18*1000)</f>
        <v>0</v>
      </c>
      <c r="BW78" s="99">
        <f>MASTER_DATA_ESCALATED!BW78/(BW$18*1000)</f>
        <v>0</v>
      </c>
      <c r="BX78" s="99">
        <f>MASTER_DATA_ESCALATED!BX78/(BX$18*1000)</f>
        <v>0</v>
      </c>
      <c r="BY78" s="99">
        <f>MASTER_DATA_ESCALATED!BY78/(BY$18*1000)</f>
        <v>0</v>
      </c>
      <c r="BZ78" s="99">
        <f>MASTER_DATA_ESCALATED!BZ78/(BZ$18*1000)</f>
        <v>0</v>
      </c>
      <c r="CA78" s="99">
        <f>MASTER_DATA_ESCALATED!CA78/(CA$18*1000)</f>
        <v>0</v>
      </c>
      <c r="CB78" s="99">
        <f>MASTER_DATA_ESCALATED!CB78/(CB$18*1000)</f>
        <v>0</v>
      </c>
      <c r="CC78" s="99">
        <f>MASTER_DATA_ESCALATED!CC78/(CC$18*1000)</f>
        <v>0</v>
      </c>
      <c r="CD78" s="99">
        <f>MASTER_DATA_ESCALATED!CD78/(CD$18*1000)</f>
        <v>0</v>
      </c>
      <c r="CE78" s="99">
        <f>MASTER_DATA_ESCALATED!CE78/(CE$18*1000)</f>
        <v>0</v>
      </c>
      <c r="CF78" s="99">
        <f>MASTER_DATA_ESCALATED!CF78/(CF$18*1000)</f>
        <v>0</v>
      </c>
      <c r="CG78" s="99">
        <f>MASTER_DATA_ESCALATED!CG78/(CG$18*1000)</f>
        <v>0</v>
      </c>
      <c r="CH78" s="99">
        <f>MASTER_DATA_ESCALATED!CH78/(CH$18*1000)</f>
        <v>0</v>
      </c>
      <c r="CI78" s="99">
        <f>MASTER_DATA_ESCALATED!CI78/(CI$18*1000)</f>
        <v>0</v>
      </c>
      <c r="CJ78" s="99">
        <f>MASTER_DATA_ESCALATED!CJ78/(CJ$18*1000)</f>
        <v>0</v>
      </c>
      <c r="CK78" s="99">
        <f>MASTER_DATA_ESCALATED!CK78/(CK$18*1000)</f>
        <v>0</v>
      </c>
      <c r="CL78" s="99">
        <f>MASTER_DATA_ESCALATED!CL78/(CL$18*1000)</f>
        <v>0</v>
      </c>
      <c r="CM78" s="99">
        <f>MASTER_DATA_ESCALATED!CM78/(CM$18*1000)</f>
        <v>0</v>
      </c>
      <c r="CN78" s="99">
        <f>MASTER_DATA_ESCALATED!CN78/(CN$18*1000)</f>
        <v>0</v>
      </c>
      <c r="CO78" s="99">
        <f>MASTER_DATA_ESCALATED!CO78/(CO$18*1000)</f>
        <v>0</v>
      </c>
      <c r="CP78" s="99">
        <f>MASTER_DATA_ESCALATED!CP78/(CP$18*1000)</f>
        <v>0</v>
      </c>
      <c r="CQ78" s="99">
        <f>MASTER_DATA_ESCALATED!CQ78/(CQ$18*1000)</f>
        <v>0</v>
      </c>
      <c r="CR78" s="99">
        <f>MASTER_DATA_ESCALATED!CR78/(CR$18*1000)</f>
        <v>0</v>
      </c>
      <c r="CS78" s="99">
        <f>MASTER_DATA_ESCALATED!CS78/(CS$18*1000)</f>
        <v>0</v>
      </c>
      <c r="CT78" s="99">
        <f>MASTER_DATA_ESCALATED!CT78/(CT$18*1000)</f>
        <v>0</v>
      </c>
      <c r="CU78" s="99">
        <f>MASTER_DATA_ESCALATED!CU78/(CU$18*1000)</f>
        <v>0</v>
      </c>
      <c r="CV78" s="99">
        <f>MASTER_DATA_ESCALATED!CV78/(CV$18*1000)</f>
        <v>0</v>
      </c>
      <c r="CW78" s="99">
        <f>MASTER_DATA_ESCALATED!CW78/(CW$18*1000)</f>
        <v>0</v>
      </c>
      <c r="CX78" s="99">
        <f>MASTER_DATA_ESCALATED!CX78/(CX$18*1000)</f>
        <v>0</v>
      </c>
      <c r="CY78" s="99">
        <f>MASTER_DATA_ESCALATED!CY78/(CY$18*1000)</f>
        <v>0</v>
      </c>
      <c r="CZ78" s="99">
        <f>MASTER_DATA_ESCALATED!CZ78/(CZ$18*1000)</f>
        <v>0</v>
      </c>
      <c r="DA78" s="99" t="e">
        <f>MASTER_DATA_ESCALATED!DA78/(DA$18*1000)</f>
        <v>#DIV/0!</v>
      </c>
      <c r="DB78" s="99" t="e">
        <f>MASTER_DATA_ESCALATED!DB78/(DB$18*1000)</f>
        <v>#DIV/0!</v>
      </c>
      <c r="DC78" s="99" t="e">
        <f>MASTER_DATA_ESCALATED!DC78/(DC$18*1000)</f>
        <v>#DIV/0!</v>
      </c>
      <c r="DD78" s="99" t="e">
        <f>MASTER_DATA_ESCALATED!DD78/(DD$18*1000)</f>
        <v>#N/A</v>
      </c>
      <c r="DE78" s="99">
        <f>MASTER_DATA_ESCALATED!DE78/(DE$18*1000)</f>
        <v>0</v>
      </c>
      <c r="DF78" s="99">
        <f>MASTER_DATA_ESCALATED!DF78/(DF$18*1000)</f>
        <v>0</v>
      </c>
      <c r="DG78" s="99">
        <f>MASTER_DATA_ESCALATED!DG78/(DG$18*1000)</f>
        <v>0</v>
      </c>
      <c r="DH78" s="99">
        <f>MASTER_DATA_ESCALATED!DH78/(DH$18*1000)</f>
        <v>0</v>
      </c>
      <c r="DI78" s="99">
        <f>MASTER_DATA_ESCALATED!DI78/(DI$18*1000)</f>
        <v>0</v>
      </c>
      <c r="DJ78" s="99">
        <f>MASTER_DATA_ESCALATED!DJ78/(DJ$18*1000)</f>
        <v>0</v>
      </c>
      <c r="DK78" s="99">
        <f>MASTER_DATA_ESCALATED!DK78/(DK$18*1000)</f>
        <v>0</v>
      </c>
      <c r="DL78" s="99">
        <f>MASTER_DATA_ESCALATED!DL78/(DL$18*1000)</f>
        <v>0</v>
      </c>
      <c r="DM78" s="99">
        <f>MASTER_DATA_ESCALATED!DM78/(DM$18*1000)</f>
        <v>0</v>
      </c>
      <c r="DN78" s="99">
        <f>MASTER_DATA_ESCALATED!DN78/(DN$18*1000)</f>
        <v>0</v>
      </c>
      <c r="DO78" s="99">
        <f>MASTER_DATA_ESCALATED!DO78/(DO$18*1000)</f>
        <v>0</v>
      </c>
      <c r="DP78" s="99">
        <f>MASTER_DATA_ESCALATED!DP78/(DP$18*1000)</f>
        <v>0</v>
      </c>
      <c r="DQ78" s="99">
        <f>MASTER_DATA_ESCALATED!DQ78/(DQ$18*1000)</f>
        <v>0</v>
      </c>
      <c r="DR78" s="99">
        <f>MASTER_DATA_ESCALATED!DR78/(DR$18*1000)</f>
        <v>0</v>
      </c>
      <c r="DS78" s="99">
        <f>MASTER_DATA_ESCALATED!DS78/(DS$18*1000)</f>
        <v>0</v>
      </c>
      <c r="DT78" s="99">
        <f>MASTER_DATA_ESCALATED!DT78/(DT$18*1000)</f>
        <v>0</v>
      </c>
      <c r="DU78" s="99">
        <f>MASTER_DATA_ESCALATED!DU78/(DU$18*1000)</f>
        <v>0</v>
      </c>
      <c r="DV78" s="99">
        <f>MASTER_DATA_ESCALATED!DV78/(DV$18*1000)</f>
        <v>0</v>
      </c>
      <c r="DW78" s="99">
        <f>MASTER_DATA_ESCALATED!DW78/(DW$18*1000)</f>
        <v>0</v>
      </c>
      <c r="DX78" s="99">
        <f>MASTER_DATA_ESCALATED!DX78/(DX$18*1000)</f>
        <v>0</v>
      </c>
      <c r="DY78" s="99">
        <f>MASTER_DATA_ESCALATED!DY78/(DY$18*1000)</f>
        <v>0</v>
      </c>
      <c r="DZ78" s="99">
        <f>MASTER_DATA_ESCALATED!DZ78/(DZ$18*1000)</f>
        <v>0</v>
      </c>
      <c r="EA78" s="99">
        <f>MASTER_DATA_ESCALATED!EA78/(EA$18*1000)</f>
        <v>0</v>
      </c>
      <c r="EB78" s="99">
        <f>MASTER_DATA_ESCALATED!EB78/(EB$18*1000)</f>
        <v>0</v>
      </c>
      <c r="EC78" s="99" t="e">
        <f>MASTER_DATA_ESCALATED!EC78/(EC$18*1000)</f>
        <v>#DIV/0!</v>
      </c>
      <c r="ED78" s="99" t="e">
        <f>MASTER_DATA_ESCALATED!ED78/(ED$18*1000)</f>
        <v>#DIV/0!</v>
      </c>
      <c r="EE78" s="99" t="e">
        <f>MASTER_DATA_ESCALATED!EE78/(EE$18*1000)</f>
        <v>#DIV/0!</v>
      </c>
      <c r="EF78" s="99" t="e">
        <f>MASTER_DATA_ESCALATED!EF78/(EF$18*1000)</f>
        <v>#VALUE!</v>
      </c>
      <c r="EG78" s="99">
        <f>MASTER_DATA_ESCALATED!EG78/(EG$18*1000)</f>
        <v>0</v>
      </c>
      <c r="EH78" s="99">
        <f>MASTER_DATA_ESCALATED!EH78/(EH$18*1000)</f>
        <v>0</v>
      </c>
      <c r="EI78" s="99">
        <f>MASTER_DATA_ESCALATED!EI78/(EI$18*1000)</f>
        <v>0</v>
      </c>
      <c r="EJ78" s="99">
        <f>MASTER_DATA_ESCALATED!EJ78/(EJ$18*1000)</f>
        <v>0</v>
      </c>
      <c r="EK78" s="99">
        <f>MASTER_DATA_ESCALATED!EK78/(EK$18*1000)</f>
        <v>0</v>
      </c>
      <c r="EL78" s="99">
        <f>MASTER_DATA_ESCALATED!EL78/(EL$18*1000)</f>
        <v>0</v>
      </c>
      <c r="EM78" s="99">
        <f>MASTER_DATA_ESCALATED!EM78/(EM$18*1000)</f>
        <v>0</v>
      </c>
      <c r="EN78" s="99">
        <f>MASTER_DATA_ESCALATED!EN78/(EN$18*1000)</f>
        <v>0</v>
      </c>
      <c r="EO78" s="99">
        <f>MASTER_DATA_ESCALATED!EO78/(EO$18*1000)</f>
        <v>0</v>
      </c>
      <c r="EP78" s="99">
        <f>MASTER_DATA_ESCALATED!EP78/(EP$18*1000)</f>
        <v>0</v>
      </c>
      <c r="EQ78" s="99">
        <f>MASTER_DATA_ESCALATED!EQ78/(EQ$18*1000)</f>
        <v>0</v>
      </c>
      <c r="ER78" s="99">
        <f>MASTER_DATA_ESCALATED!ER78/(ER$18*1000)</f>
        <v>0</v>
      </c>
      <c r="ES78" s="99">
        <f>MASTER_DATA_ESCALATED!ES78/(ES$18*1000)</f>
        <v>0</v>
      </c>
      <c r="ET78" s="99">
        <f>MASTER_DATA_ESCALATED!ET78/(ET$18*1000)</f>
        <v>0</v>
      </c>
      <c r="EU78" s="99">
        <f>MASTER_DATA_ESCALATED!EU78/(EU$18*1000)</f>
        <v>0</v>
      </c>
      <c r="EV78" s="99">
        <f>MASTER_DATA_ESCALATED!EV78/(EV$18*1000)</f>
        <v>0</v>
      </c>
      <c r="EW78" s="99">
        <f>MASTER_DATA_ESCALATED!EW78/(EW$18*1000)</f>
        <v>0</v>
      </c>
      <c r="EX78" s="99">
        <f>MASTER_DATA_ESCALATED!EX78/(EX$18*1000)</f>
        <v>0</v>
      </c>
      <c r="EY78" s="99">
        <f>MASTER_DATA_ESCALATED!EY78/(EY$18*1000)</f>
        <v>0</v>
      </c>
      <c r="EZ78" s="99">
        <f>MASTER_DATA_ESCALATED!EZ78/(EZ$18*1000)</f>
        <v>0</v>
      </c>
      <c r="FA78" s="99">
        <f>MASTER_DATA_ESCALATED!FA78/(FA$18*1000)</f>
        <v>0</v>
      </c>
      <c r="FB78" s="99">
        <f>MASTER_DATA_ESCALATED!FB78/(FB$18*1000)</f>
        <v>0</v>
      </c>
      <c r="FC78" s="99">
        <f>MASTER_DATA_ESCALATED!FC78/(FC$18*1000)</f>
        <v>0</v>
      </c>
      <c r="FD78" s="99">
        <f>MASTER_DATA_ESCALATED!FD78/(FD$18*1000)</f>
        <v>0</v>
      </c>
      <c r="FE78" s="99">
        <f>MASTER_DATA_ESCALATED!FE78/(FE$18*1000)</f>
        <v>0</v>
      </c>
      <c r="FF78" s="99">
        <f>MASTER_DATA_ESCALATED!FF78/(FF$18*1000)</f>
        <v>0</v>
      </c>
      <c r="FG78" s="99">
        <f>MASTER_DATA_ESCALATED!FG78/(FG$18*1000)</f>
        <v>0</v>
      </c>
      <c r="FH78" s="99">
        <f>MASTER_DATA_ESCALATED!FH78/(FH$18*1000)</f>
        <v>0</v>
      </c>
      <c r="FI78" s="99">
        <f>MASTER_DATA_ESCALATED!FI78/(FI$18*1000)</f>
        <v>0</v>
      </c>
      <c r="FJ78" s="99">
        <f>MASTER_DATA_ESCALATED!FJ78/(FJ$18*1000)</f>
        <v>0</v>
      </c>
      <c r="FK78" s="99">
        <f>MASTER_DATA_ESCALATED!FK78/(FK$18*1000)</f>
        <v>0</v>
      </c>
      <c r="FL78" s="99">
        <f>MASTER_DATA_ESCALATED!FL78/(FL$18*1000)</f>
        <v>0</v>
      </c>
      <c r="FM78" s="99">
        <f>MASTER_DATA_ESCALATED!FM78/(FM$18*1000)</f>
        <v>0</v>
      </c>
      <c r="FN78" s="99">
        <f>MASTER_DATA_ESCALATED!FN78/(FN$18*1000)</f>
        <v>0</v>
      </c>
      <c r="FO78" s="99">
        <f>MASTER_DATA_ESCALATED!FO78/(FO$18*1000)</f>
        <v>0</v>
      </c>
      <c r="FP78" s="99">
        <f>MASTER_DATA_ESCALATED!FP78/(FP$18*1000)</f>
        <v>0</v>
      </c>
      <c r="FQ78" s="99">
        <f>MASTER_DATA_ESCALATED!FQ78/(FQ$18*1000)</f>
        <v>0</v>
      </c>
      <c r="FR78" s="99">
        <f>MASTER_DATA_ESCALATED!FR78/(FR$18*1000)</f>
        <v>0</v>
      </c>
      <c r="FS78" s="99">
        <f>MASTER_DATA_ESCALATED!FS78/(FS$18*1000)</f>
        <v>0</v>
      </c>
      <c r="FT78" s="99">
        <f>MASTER_DATA_ESCALATED!FT78/(FT$18*1000)</f>
        <v>0</v>
      </c>
      <c r="FU78" s="99">
        <f>MASTER_DATA_ESCALATED!FU78/(FU$18*1000)</f>
        <v>0</v>
      </c>
      <c r="FV78" s="99">
        <f>MASTER_DATA_ESCALATED!FV78/(FV$18*1000)</f>
        <v>0</v>
      </c>
      <c r="FW78" s="99">
        <f>MASTER_DATA_ESCALATED!FW78/(FW$18*1000)</f>
        <v>0</v>
      </c>
      <c r="FX78" s="99">
        <f>MASTER_DATA_ESCALATED!FX78/(FX$18*1000)</f>
        <v>0</v>
      </c>
      <c r="FY78" s="99">
        <f>MASTER_DATA_ESCALATED!FY78/(FY$18*1000)</f>
        <v>0</v>
      </c>
      <c r="FZ78" s="99">
        <f>MASTER_DATA_ESCALATED!FZ78/(FZ$18*1000)</f>
        <v>0</v>
      </c>
      <c r="GA78" s="99">
        <f>MASTER_DATA_ESCALATED!GA78/(GA$18*1000)</f>
        <v>0</v>
      </c>
      <c r="GB78" s="99">
        <f>MASTER_DATA_ESCALATED!GB78/(GB$18*1000)</f>
        <v>0</v>
      </c>
      <c r="GC78" s="99">
        <f>MASTER_DATA_ESCALATED!GC78/(GC$18*1000)</f>
        <v>0</v>
      </c>
      <c r="GD78" s="99">
        <f>MASTER_DATA_ESCALATED!GD78/(GD$18*1000)</f>
        <v>0</v>
      </c>
      <c r="GE78" s="99">
        <f>MASTER_DATA_ESCALATED!GE78/(GE$18*1000)</f>
        <v>0</v>
      </c>
      <c r="GF78" s="99">
        <f>MASTER_DATA_ESCALATED!GF78/(GF$18*1000)</f>
        <v>0</v>
      </c>
      <c r="GG78" s="99">
        <f>MASTER_DATA_ESCALATED!GG78/(GG$18*1000)</f>
        <v>0</v>
      </c>
      <c r="GH78" s="99">
        <f>MASTER_DATA_ESCALATED!GH78/(GH$18*1000)</f>
        <v>0</v>
      </c>
      <c r="GI78" s="99">
        <f>MASTER_DATA_ESCALATED!GI78/(GI$18*1000)</f>
        <v>0</v>
      </c>
      <c r="GJ78" s="99">
        <f>MASTER_DATA_ESCALATED!GJ78/(GJ$18*1000)</f>
        <v>0</v>
      </c>
      <c r="GK78" s="99">
        <f>MASTER_DATA_ESCALATED!GK78/(GK$18*1000)</f>
        <v>0</v>
      </c>
      <c r="GL78" s="99">
        <f>MASTER_DATA_ESCALATED!GL78/(GL$18*1000)</f>
        <v>0</v>
      </c>
      <c r="GM78" s="99">
        <f>MASTER_DATA_ESCALATED!GM78/(GM$18*1000)</f>
        <v>0</v>
      </c>
      <c r="GN78" s="99">
        <f>MASTER_DATA_ESCALATED!GN78/(GN$18*1000)</f>
        <v>0</v>
      </c>
      <c r="GO78" s="99">
        <f>MASTER_DATA_ESCALATED!GO78/(GO$18*1000)</f>
        <v>0</v>
      </c>
      <c r="GP78" s="99">
        <f>MASTER_DATA_ESCALATED!GP78/(GP$18*1000)</f>
        <v>0</v>
      </c>
      <c r="GQ78" s="99">
        <f>MASTER_DATA_ESCALATED!GQ78/(GQ$18*1000)</f>
        <v>0</v>
      </c>
      <c r="GR78" s="99">
        <f>MASTER_DATA_ESCALATED!GR78/(GR$18*1000)</f>
        <v>0</v>
      </c>
      <c r="GS78" s="99">
        <f>MASTER_DATA_ESCALATED!GS78/(GS$18*1000)</f>
        <v>0</v>
      </c>
      <c r="GT78" s="99">
        <f>MASTER_DATA_ESCALATED!GT78/(GT$18*1000)</f>
        <v>0</v>
      </c>
      <c r="GU78" s="99">
        <f>MASTER_DATA_ESCALATED!GU78/(GU$18*1000)</f>
        <v>0</v>
      </c>
      <c r="GV78" s="99">
        <f>MASTER_DATA_ESCALATED!GV78/(GV$18*1000)</f>
        <v>0</v>
      </c>
      <c r="GW78" s="99" t="e">
        <f>MASTER_DATA_ESCALATED!#REF!/(GW$18*1000)</f>
        <v>#REF!</v>
      </c>
      <c r="GX78" s="99" t="e">
        <f>MASTER_DATA_ESCALATED!#REF!/(GX$18*1000)</f>
        <v>#REF!</v>
      </c>
      <c r="GY78" s="99" t="e">
        <f>MASTER_DATA_ESCALATED!#REF!/(GY$18*1000)</f>
        <v>#REF!</v>
      </c>
    </row>
    <row r="79" spans="2:207" s="27" customFormat="1" ht="14.25" hidden="1" outlineLevel="2" x14ac:dyDescent="0.25">
      <c r="B79" s="26">
        <f t="shared" si="1"/>
        <v>20</v>
      </c>
      <c r="C79" s="59">
        <f t="shared" si="0"/>
        <v>221.32</v>
      </c>
      <c r="D79" s="82"/>
      <c r="E79" s="55"/>
      <c r="F79" s="60"/>
      <c r="G79" s="86">
        <v>221.32</v>
      </c>
      <c r="H79" s="42" t="s">
        <v>83</v>
      </c>
      <c r="I79" s="99">
        <f>MASTER_DATA_ESCALATED!I79/(I$18*1000)</f>
        <v>0</v>
      </c>
      <c r="J79" s="99">
        <f>MASTER_DATA_ESCALATED!J79/(J$18*1000)</f>
        <v>0</v>
      </c>
      <c r="K79" s="99">
        <f>MASTER_DATA_ESCALATED!K79/(K$18*1000)</f>
        <v>0</v>
      </c>
      <c r="L79" s="99">
        <f>MASTER_DATA_ESCALATED!L79/(L$18*1000)</f>
        <v>0</v>
      </c>
      <c r="M79" s="99">
        <f>MASTER_DATA_ESCALATED!M79/(M$18*1000)</f>
        <v>0</v>
      </c>
      <c r="N79" s="99">
        <f>MASTER_DATA_ESCALATED!N79/(N$18*1000)</f>
        <v>0</v>
      </c>
      <c r="O79" s="99">
        <f>MASTER_DATA_ESCALATED!O79/(O$18*1000)</f>
        <v>0</v>
      </c>
      <c r="P79" s="99">
        <f>MASTER_DATA_ESCALATED!P79/(P$18*1000)</f>
        <v>0</v>
      </c>
      <c r="Q79" s="99">
        <f>MASTER_DATA_ESCALATED!Q79/(Q$18*1000)</f>
        <v>0</v>
      </c>
      <c r="R79" s="99">
        <f>MASTER_DATA_ESCALATED!R79/(R$18*1000)</f>
        <v>0</v>
      </c>
      <c r="S79" s="99">
        <f>MASTER_DATA_ESCALATED!S79/(S$18*1000)</f>
        <v>0</v>
      </c>
      <c r="T79" s="99">
        <f>MASTER_DATA_ESCALATED!T79/(T$18*1000)</f>
        <v>0</v>
      </c>
      <c r="U79" s="99">
        <f>MASTER_DATA_ESCALATED!U79/(U$18*1000)</f>
        <v>0</v>
      </c>
      <c r="V79" s="99">
        <f>MASTER_DATA_ESCALATED!V79/(V$18*1000)</f>
        <v>0</v>
      </c>
      <c r="W79" s="99">
        <f>MASTER_DATA_ESCALATED!W79/(W$18*1000)</f>
        <v>0</v>
      </c>
      <c r="X79" s="99">
        <f>MASTER_DATA_ESCALATED!X79/(X$18*1000)</f>
        <v>0</v>
      </c>
      <c r="Y79" s="99">
        <f>MASTER_DATA_ESCALATED!Y79/(Y$18*1000)</f>
        <v>0</v>
      </c>
      <c r="Z79" s="99">
        <f>MASTER_DATA_ESCALATED!Z79/(Z$18*1000)</f>
        <v>0</v>
      </c>
      <c r="AA79" s="99">
        <f>MASTER_DATA_ESCALATED!AA79/(AA$18*1000)</f>
        <v>0</v>
      </c>
      <c r="AB79" s="99">
        <f>MASTER_DATA_ESCALATED!AB79/(AB$18*1000)</f>
        <v>0</v>
      </c>
      <c r="AC79" s="99">
        <f>MASTER_DATA_ESCALATED!AC79/(AC$18*1000)</f>
        <v>0</v>
      </c>
      <c r="AD79" s="99">
        <f>MASTER_DATA_ESCALATED!AD79/(AD$18*1000)</f>
        <v>0</v>
      </c>
      <c r="AE79" s="99">
        <f>MASTER_DATA_ESCALATED!AE79/(AE$18*1000)</f>
        <v>0</v>
      </c>
      <c r="AF79" s="99">
        <f>MASTER_DATA_ESCALATED!AF79/(AF$18*1000)</f>
        <v>0</v>
      </c>
      <c r="AG79" s="99">
        <f>MASTER_DATA_ESCALATED!AG79/(AG$18*1000)</f>
        <v>0</v>
      </c>
      <c r="AH79" s="99">
        <f>MASTER_DATA_ESCALATED!AH79/(AH$18*1000)</f>
        <v>0</v>
      </c>
      <c r="AI79" s="99">
        <f>MASTER_DATA_ESCALATED!AI79/(AI$18*1000)</f>
        <v>0</v>
      </c>
      <c r="AJ79" s="99">
        <f>MASTER_DATA_ESCALATED!AJ79/(AJ$18*1000)</f>
        <v>0</v>
      </c>
      <c r="AK79" s="99">
        <f>MASTER_DATA_ESCALATED!AK79/(AK$18*1000)</f>
        <v>0</v>
      </c>
      <c r="AL79" s="99">
        <f>MASTER_DATA_ESCALATED!AL79/(AL$18*1000)</f>
        <v>0</v>
      </c>
      <c r="AM79" s="99">
        <f>MASTER_DATA_ESCALATED!AM79/(AM$18*1000)</f>
        <v>0</v>
      </c>
      <c r="AN79" s="99">
        <f>MASTER_DATA_ESCALATED!AN79/(AN$18*1000)</f>
        <v>0</v>
      </c>
      <c r="AO79" s="99">
        <f>MASTER_DATA_ESCALATED!AO79/(AO$18*1000)</f>
        <v>0</v>
      </c>
      <c r="AP79" s="99">
        <f>MASTER_DATA_ESCALATED!AP79/(AP$18*1000)</f>
        <v>0</v>
      </c>
      <c r="AQ79" s="99">
        <f>MASTER_DATA_ESCALATED!AQ79/(AQ$18*1000)</f>
        <v>0</v>
      </c>
      <c r="AR79" s="99">
        <f>MASTER_DATA_ESCALATED!AR79/(AR$18*1000)</f>
        <v>0</v>
      </c>
      <c r="AS79" s="99">
        <f>MASTER_DATA_ESCALATED!AS79/(AS$18*1000)</f>
        <v>0</v>
      </c>
      <c r="AT79" s="99">
        <f>MASTER_DATA_ESCALATED!AT79/(AT$18*1000)</f>
        <v>0</v>
      </c>
      <c r="AU79" s="99">
        <f>MASTER_DATA_ESCALATED!AU79/(AU$18*1000)</f>
        <v>0</v>
      </c>
      <c r="AV79" s="99">
        <f>MASTER_DATA_ESCALATED!AV79/(AV$18*1000)</f>
        <v>0</v>
      </c>
      <c r="AW79" s="99">
        <f>MASTER_DATA_ESCALATED!AW79/(AW$18*1000)</f>
        <v>0</v>
      </c>
      <c r="AX79" s="99">
        <f>MASTER_DATA_ESCALATED!AX79/(AX$18*1000)</f>
        <v>0</v>
      </c>
      <c r="AY79" s="99">
        <f>MASTER_DATA_ESCALATED!AY79/(AY$18*1000)</f>
        <v>0</v>
      </c>
      <c r="AZ79" s="99">
        <f>MASTER_DATA_ESCALATED!AZ79/(AZ$18*1000)</f>
        <v>0</v>
      </c>
      <c r="BA79" s="99">
        <f>MASTER_DATA_ESCALATED!BA79/(BA$18*1000)</f>
        <v>0</v>
      </c>
      <c r="BB79" s="99">
        <f>MASTER_DATA_ESCALATED!BB79/(BB$18*1000)</f>
        <v>0</v>
      </c>
      <c r="BC79" s="99">
        <f>MASTER_DATA_ESCALATED!BC79/(BC$18*1000)</f>
        <v>0</v>
      </c>
      <c r="BD79" s="99">
        <f>MASTER_DATA_ESCALATED!BD79/(BD$18*1000)</f>
        <v>0</v>
      </c>
      <c r="BE79" s="99">
        <f>MASTER_DATA_ESCALATED!BE79/(BE$18*1000)</f>
        <v>0</v>
      </c>
      <c r="BF79" s="99">
        <f>MASTER_DATA_ESCALATED!BF79/(BF$18*1000)</f>
        <v>0</v>
      </c>
      <c r="BG79" s="99">
        <f>MASTER_DATA_ESCALATED!BG79/(BG$18*1000)</f>
        <v>0</v>
      </c>
      <c r="BH79" s="99">
        <f>MASTER_DATA_ESCALATED!BH79/(BH$18*1000)</f>
        <v>0</v>
      </c>
      <c r="BI79" s="99">
        <f>MASTER_DATA_ESCALATED!BI79/(BI$18*1000)</f>
        <v>0</v>
      </c>
      <c r="BJ79" s="99">
        <f>MASTER_DATA_ESCALATED!BJ79/(BJ$18*1000)</f>
        <v>0</v>
      </c>
      <c r="BK79" s="99">
        <f>MASTER_DATA_ESCALATED!BK79/(BK$18*1000)</f>
        <v>0</v>
      </c>
      <c r="BL79" s="99">
        <f>MASTER_DATA_ESCALATED!BL79/(BL$18*1000)</f>
        <v>0</v>
      </c>
      <c r="BM79" s="99">
        <f>MASTER_DATA_ESCALATED!BM79/(BM$18*1000)</f>
        <v>0</v>
      </c>
      <c r="BN79" s="99">
        <f>MASTER_DATA_ESCALATED!BN79/(BN$18*1000)</f>
        <v>0</v>
      </c>
      <c r="BO79" s="99">
        <f>MASTER_DATA_ESCALATED!BO79/(BO$18*1000)</f>
        <v>0</v>
      </c>
      <c r="BP79" s="99">
        <f>MASTER_DATA_ESCALATED!BP79/(BP$18*1000)</f>
        <v>0</v>
      </c>
      <c r="BQ79" s="99">
        <f>MASTER_DATA_ESCALATED!BQ79/(BQ$18*1000)</f>
        <v>0</v>
      </c>
      <c r="BR79" s="99">
        <f>MASTER_DATA_ESCALATED!BR79/(BR$18*1000)</f>
        <v>0</v>
      </c>
      <c r="BS79" s="99">
        <f>MASTER_DATA_ESCALATED!BS79/(BS$18*1000)</f>
        <v>0</v>
      </c>
      <c r="BT79" s="99">
        <f>MASTER_DATA_ESCALATED!BT79/(BT$18*1000)</f>
        <v>0</v>
      </c>
      <c r="BU79" s="99">
        <f>MASTER_DATA_ESCALATED!BU79/(BU$18*1000)</f>
        <v>0</v>
      </c>
      <c r="BV79" s="99">
        <f>MASTER_DATA_ESCALATED!BV79/(BV$18*1000)</f>
        <v>0</v>
      </c>
      <c r="BW79" s="99">
        <f>MASTER_DATA_ESCALATED!BW79/(BW$18*1000)</f>
        <v>0</v>
      </c>
      <c r="BX79" s="99">
        <f>MASTER_DATA_ESCALATED!BX79/(BX$18*1000)</f>
        <v>0</v>
      </c>
      <c r="BY79" s="99">
        <f>MASTER_DATA_ESCALATED!BY79/(BY$18*1000)</f>
        <v>0</v>
      </c>
      <c r="BZ79" s="99">
        <f>MASTER_DATA_ESCALATED!BZ79/(BZ$18*1000)</f>
        <v>0</v>
      </c>
      <c r="CA79" s="99">
        <f>MASTER_DATA_ESCALATED!CA79/(CA$18*1000)</f>
        <v>0</v>
      </c>
      <c r="CB79" s="99">
        <f>MASTER_DATA_ESCALATED!CB79/(CB$18*1000)</f>
        <v>0</v>
      </c>
      <c r="CC79" s="99">
        <f>MASTER_DATA_ESCALATED!CC79/(CC$18*1000)</f>
        <v>0</v>
      </c>
      <c r="CD79" s="99">
        <f>MASTER_DATA_ESCALATED!CD79/(CD$18*1000)</f>
        <v>0</v>
      </c>
      <c r="CE79" s="99">
        <f>MASTER_DATA_ESCALATED!CE79/(CE$18*1000)</f>
        <v>0</v>
      </c>
      <c r="CF79" s="99">
        <f>MASTER_DATA_ESCALATED!CF79/(CF$18*1000)</f>
        <v>0</v>
      </c>
      <c r="CG79" s="99">
        <f>MASTER_DATA_ESCALATED!CG79/(CG$18*1000)</f>
        <v>0</v>
      </c>
      <c r="CH79" s="99">
        <f>MASTER_DATA_ESCALATED!CH79/(CH$18*1000)</f>
        <v>0</v>
      </c>
      <c r="CI79" s="99">
        <f>MASTER_DATA_ESCALATED!CI79/(CI$18*1000)</f>
        <v>0</v>
      </c>
      <c r="CJ79" s="99">
        <f>MASTER_DATA_ESCALATED!CJ79/(CJ$18*1000)</f>
        <v>0</v>
      </c>
      <c r="CK79" s="99">
        <f>MASTER_DATA_ESCALATED!CK79/(CK$18*1000)</f>
        <v>0</v>
      </c>
      <c r="CL79" s="99">
        <f>MASTER_DATA_ESCALATED!CL79/(CL$18*1000)</f>
        <v>0</v>
      </c>
      <c r="CM79" s="99">
        <f>MASTER_DATA_ESCALATED!CM79/(CM$18*1000)</f>
        <v>0</v>
      </c>
      <c r="CN79" s="99">
        <f>MASTER_DATA_ESCALATED!CN79/(CN$18*1000)</f>
        <v>0</v>
      </c>
      <c r="CO79" s="99">
        <f>MASTER_DATA_ESCALATED!CO79/(CO$18*1000)</f>
        <v>0</v>
      </c>
      <c r="CP79" s="99">
        <f>MASTER_DATA_ESCALATED!CP79/(CP$18*1000)</f>
        <v>0</v>
      </c>
      <c r="CQ79" s="99">
        <f>MASTER_DATA_ESCALATED!CQ79/(CQ$18*1000)</f>
        <v>0</v>
      </c>
      <c r="CR79" s="99">
        <f>MASTER_DATA_ESCALATED!CR79/(CR$18*1000)</f>
        <v>0</v>
      </c>
      <c r="CS79" s="99">
        <f>MASTER_DATA_ESCALATED!CS79/(CS$18*1000)</f>
        <v>0</v>
      </c>
      <c r="CT79" s="99">
        <f>MASTER_DATA_ESCALATED!CT79/(CT$18*1000)</f>
        <v>0</v>
      </c>
      <c r="CU79" s="99">
        <f>MASTER_DATA_ESCALATED!CU79/(CU$18*1000)</f>
        <v>0</v>
      </c>
      <c r="CV79" s="99">
        <f>MASTER_DATA_ESCALATED!CV79/(CV$18*1000)</f>
        <v>0</v>
      </c>
      <c r="CW79" s="99">
        <f>MASTER_DATA_ESCALATED!CW79/(CW$18*1000)</f>
        <v>0</v>
      </c>
      <c r="CX79" s="99">
        <f>MASTER_DATA_ESCALATED!CX79/(CX$18*1000)</f>
        <v>0</v>
      </c>
      <c r="CY79" s="99">
        <f>MASTER_DATA_ESCALATED!CY79/(CY$18*1000)</f>
        <v>0</v>
      </c>
      <c r="CZ79" s="99">
        <f>MASTER_DATA_ESCALATED!CZ79/(CZ$18*1000)</f>
        <v>0</v>
      </c>
      <c r="DA79" s="99" t="e">
        <f>MASTER_DATA_ESCALATED!DA79/(DA$18*1000)</f>
        <v>#DIV/0!</v>
      </c>
      <c r="DB79" s="99" t="e">
        <f>MASTER_DATA_ESCALATED!DB79/(DB$18*1000)</f>
        <v>#DIV/0!</v>
      </c>
      <c r="DC79" s="99" t="e">
        <f>MASTER_DATA_ESCALATED!DC79/(DC$18*1000)</f>
        <v>#DIV/0!</v>
      </c>
      <c r="DD79" s="99" t="e">
        <f>MASTER_DATA_ESCALATED!DD79/(DD$18*1000)</f>
        <v>#N/A</v>
      </c>
      <c r="DE79" s="99">
        <f>MASTER_DATA_ESCALATED!DE79/(DE$18*1000)</f>
        <v>0</v>
      </c>
      <c r="DF79" s="99">
        <f>MASTER_DATA_ESCALATED!DF79/(DF$18*1000)</f>
        <v>0</v>
      </c>
      <c r="DG79" s="99">
        <f>MASTER_DATA_ESCALATED!DG79/(DG$18*1000)</f>
        <v>0</v>
      </c>
      <c r="DH79" s="99">
        <f>MASTER_DATA_ESCALATED!DH79/(DH$18*1000)</f>
        <v>0</v>
      </c>
      <c r="DI79" s="99">
        <f>MASTER_DATA_ESCALATED!DI79/(DI$18*1000)</f>
        <v>0</v>
      </c>
      <c r="DJ79" s="99">
        <f>MASTER_DATA_ESCALATED!DJ79/(DJ$18*1000)</f>
        <v>0</v>
      </c>
      <c r="DK79" s="99">
        <f>MASTER_DATA_ESCALATED!DK79/(DK$18*1000)</f>
        <v>0</v>
      </c>
      <c r="DL79" s="99">
        <f>MASTER_DATA_ESCALATED!DL79/(DL$18*1000)</f>
        <v>0</v>
      </c>
      <c r="DM79" s="99">
        <f>MASTER_DATA_ESCALATED!DM79/(DM$18*1000)</f>
        <v>0</v>
      </c>
      <c r="DN79" s="99">
        <f>MASTER_DATA_ESCALATED!DN79/(DN$18*1000)</f>
        <v>0</v>
      </c>
      <c r="DO79" s="99">
        <f>MASTER_DATA_ESCALATED!DO79/(DO$18*1000)</f>
        <v>0</v>
      </c>
      <c r="DP79" s="99">
        <f>MASTER_DATA_ESCALATED!DP79/(DP$18*1000)</f>
        <v>0</v>
      </c>
      <c r="DQ79" s="99">
        <f>MASTER_DATA_ESCALATED!DQ79/(DQ$18*1000)</f>
        <v>0</v>
      </c>
      <c r="DR79" s="99">
        <f>MASTER_DATA_ESCALATED!DR79/(DR$18*1000)</f>
        <v>0</v>
      </c>
      <c r="DS79" s="99">
        <f>MASTER_DATA_ESCALATED!DS79/(DS$18*1000)</f>
        <v>0</v>
      </c>
      <c r="DT79" s="99">
        <f>MASTER_DATA_ESCALATED!DT79/(DT$18*1000)</f>
        <v>0</v>
      </c>
      <c r="DU79" s="99">
        <f>MASTER_DATA_ESCALATED!DU79/(DU$18*1000)</f>
        <v>0</v>
      </c>
      <c r="DV79" s="99">
        <f>MASTER_DATA_ESCALATED!DV79/(DV$18*1000)</f>
        <v>0</v>
      </c>
      <c r="DW79" s="99">
        <f>MASTER_DATA_ESCALATED!DW79/(DW$18*1000)</f>
        <v>0</v>
      </c>
      <c r="DX79" s="99">
        <f>MASTER_DATA_ESCALATED!DX79/(DX$18*1000)</f>
        <v>0</v>
      </c>
      <c r="DY79" s="99">
        <f>MASTER_DATA_ESCALATED!DY79/(DY$18*1000)</f>
        <v>0</v>
      </c>
      <c r="DZ79" s="99">
        <f>MASTER_DATA_ESCALATED!DZ79/(DZ$18*1000)</f>
        <v>0</v>
      </c>
      <c r="EA79" s="99">
        <f>MASTER_DATA_ESCALATED!EA79/(EA$18*1000)</f>
        <v>0</v>
      </c>
      <c r="EB79" s="99">
        <f>MASTER_DATA_ESCALATED!EB79/(EB$18*1000)</f>
        <v>0</v>
      </c>
      <c r="EC79" s="99" t="e">
        <f>MASTER_DATA_ESCALATED!EC79/(EC$18*1000)</f>
        <v>#DIV/0!</v>
      </c>
      <c r="ED79" s="99" t="e">
        <f>MASTER_DATA_ESCALATED!ED79/(ED$18*1000)</f>
        <v>#DIV/0!</v>
      </c>
      <c r="EE79" s="99" t="e">
        <f>MASTER_DATA_ESCALATED!EE79/(EE$18*1000)</f>
        <v>#DIV/0!</v>
      </c>
      <c r="EF79" s="99" t="e">
        <f>MASTER_DATA_ESCALATED!EF79/(EF$18*1000)</f>
        <v>#VALUE!</v>
      </c>
      <c r="EG79" s="99">
        <f>MASTER_DATA_ESCALATED!EG79/(EG$18*1000)</f>
        <v>0</v>
      </c>
      <c r="EH79" s="99">
        <f>MASTER_DATA_ESCALATED!EH79/(EH$18*1000)</f>
        <v>0</v>
      </c>
      <c r="EI79" s="99">
        <f>MASTER_DATA_ESCALATED!EI79/(EI$18*1000)</f>
        <v>0</v>
      </c>
      <c r="EJ79" s="99">
        <f>MASTER_DATA_ESCALATED!EJ79/(EJ$18*1000)</f>
        <v>0</v>
      </c>
      <c r="EK79" s="99">
        <f>MASTER_DATA_ESCALATED!EK79/(EK$18*1000)</f>
        <v>0</v>
      </c>
      <c r="EL79" s="99">
        <f>MASTER_DATA_ESCALATED!EL79/(EL$18*1000)</f>
        <v>0</v>
      </c>
      <c r="EM79" s="99">
        <f>MASTER_DATA_ESCALATED!EM79/(EM$18*1000)</f>
        <v>0</v>
      </c>
      <c r="EN79" s="99">
        <f>MASTER_DATA_ESCALATED!EN79/(EN$18*1000)</f>
        <v>0</v>
      </c>
      <c r="EO79" s="99">
        <f>MASTER_DATA_ESCALATED!EO79/(EO$18*1000)</f>
        <v>0</v>
      </c>
      <c r="EP79" s="99">
        <f>MASTER_DATA_ESCALATED!EP79/(EP$18*1000)</f>
        <v>0</v>
      </c>
      <c r="EQ79" s="99">
        <f>MASTER_DATA_ESCALATED!EQ79/(EQ$18*1000)</f>
        <v>0</v>
      </c>
      <c r="ER79" s="99">
        <f>MASTER_DATA_ESCALATED!ER79/(ER$18*1000)</f>
        <v>0</v>
      </c>
      <c r="ES79" s="99">
        <f>MASTER_DATA_ESCALATED!ES79/(ES$18*1000)</f>
        <v>0</v>
      </c>
      <c r="ET79" s="99">
        <f>MASTER_DATA_ESCALATED!ET79/(ET$18*1000)</f>
        <v>0</v>
      </c>
      <c r="EU79" s="99">
        <f>MASTER_DATA_ESCALATED!EU79/(EU$18*1000)</f>
        <v>0</v>
      </c>
      <c r="EV79" s="99">
        <f>MASTER_DATA_ESCALATED!EV79/(EV$18*1000)</f>
        <v>0</v>
      </c>
      <c r="EW79" s="99">
        <f>MASTER_DATA_ESCALATED!EW79/(EW$18*1000)</f>
        <v>0</v>
      </c>
      <c r="EX79" s="99">
        <f>MASTER_DATA_ESCALATED!EX79/(EX$18*1000)</f>
        <v>0</v>
      </c>
      <c r="EY79" s="99">
        <f>MASTER_DATA_ESCALATED!EY79/(EY$18*1000)</f>
        <v>0</v>
      </c>
      <c r="EZ79" s="99">
        <f>MASTER_DATA_ESCALATED!EZ79/(EZ$18*1000)</f>
        <v>0</v>
      </c>
      <c r="FA79" s="99">
        <f>MASTER_DATA_ESCALATED!FA79/(FA$18*1000)</f>
        <v>0</v>
      </c>
      <c r="FB79" s="99">
        <f>MASTER_DATA_ESCALATED!FB79/(FB$18*1000)</f>
        <v>0</v>
      </c>
      <c r="FC79" s="99">
        <f>MASTER_DATA_ESCALATED!FC79/(FC$18*1000)</f>
        <v>0</v>
      </c>
      <c r="FD79" s="99">
        <f>MASTER_DATA_ESCALATED!FD79/(FD$18*1000)</f>
        <v>0</v>
      </c>
      <c r="FE79" s="99">
        <f>MASTER_DATA_ESCALATED!FE79/(FE$18*1000)</f>
        <v>0</v>
      </c>
      <c r="FF79" s="99">
        <f>MASTER_DATA_ESCALATED!FF79/(FF$18*1000)</f>
        <v>0</v>
      </c>
      <c r="FG79" s="99">
        <f>MASTER_DATA_ESCALATED!FG79/(FG$18*1000)</f>
        <v>0</v>
      </c>
      <c r="FH79" s="99">
        <f>MASTER_DATA_ESCALATED!FH79/(FH$18*1000)</f>
        <v>0</v>
      </c>
      <c r="FI79" s="99">
        <f>MASTER_DATA_ESCALATED!FI79/(FI$18*1000)</f>
        <v>0</v>
      </c>
      <c r="FJ79" s="99">
        <f>MASTER_DATA_ESCALATED!FJ79/(FJ$18*1000)</f>
        <v>0</v>
      </c>
      <c r="FK79" s="99">
        <f>MASTER_DATA_ESCALATED!FK79/(FK$18*1000)</f>
        <v>0</v>
      </c>
      <c r="FL79" s="99">
        <f>MASTER_DATA_ESCALATED!FL79/(FL$18*1000)</f>
        <v>0</v>
      </c>
      <c r="FM79" s="99">
        <f>MASTER_DATA_ESCALATED!FM79/(FM$18*1000)</f>
        <v>0</v>
      </c>
      <c r="FN79" s="99">
        <f>MASTER_DATA_ESCALATED!FN79/(FN$18*1000)</f>
        <v>0</v>
      </c>
      <c r="FO79" s="99">
        <f>MASTER_DATA_ESCALATED!FO79/(FO$18*1000)</f>
        <v>0</v>
      </c>
      <c r="FP79" s="99">
        <f>MASTER_DATA_ESCALATED!FP79/(FP$18*1000)</f>
        <v>0</v>
      </c>
      <c r="FQ79" s="99">
        <f>MASTER_DATA_ESCALATED!FQ79/(FQ$18*1000)</f>
        <v>0</v>
      </c>
      <c r="FR79" s="99">
        <f>MASTER_DATA_ESCALATED!FR79/(FR$18*1000)</f>
        <v>0</v>
      </c>
      <c r="FS79" s="99">
        <f>MASTER_DATA_ESCALATED!FS79/(FS$18*1000)</f>
        <v>0</v>
      </c>
      <c r="FT79" s="99">
        <f>MASTER_DATA_ESCALATED!FT79/(FT$18*1000)</f>
        <v>0</v>
      </c>
      <c r="FU79" s="99">
        <f>MASTER_DATA_ESCALATED!FU79/(FU$18*1000)</f>
        <v>0</v>
      </c>
      <c r="FV79" s="99">
        <f>MASTER_DATA_ESCALATED!FV79/(FV$18*1000)</f>
        <v>0</v>
      </c>
      <c r="FW79" s="99">
        <f>MASTER_DATA_ESCALATED!FW79/(FW$18*1000)</f>
        <v>0</v>
      </c>
      <c r="FX79" s="99">
        <f>MASTER_DATA_ESCALATED!FX79/(FX$18*1000)</f>
        <v>0</v>
      </c>
      <c r="FY79" s="99">
        <f>MASTER_DATA_ESCALATED!FY79/(FY$18*1000)</f>
        <v>0</v>
      </c>
      <c r="FZ79" s="99">
        <f>MASTER_DATA_ESCALATED!FZ79/(FZ$18*1000)</f>
        <v>0</v>
      </c>
      <c r="GA79" s="99">
        <f>MASTER_DATA_ESCALATED!GA79/(GA$18*1000)</f>
        <v>0</v>
      </c>
      <c r="GB79" s="99">
        <f>MASTER_DATA_ESCALATED!GB79/(GB$18*1000)</f>
        <v>0</v>
      </c>
      <c r="GC79" s="99">
        <f>MASTER_DATA_ESCALATED!GC79/(GC$18*1000)</f>
        <v>0</v>
      </c>
      <c r="GD79" s="99">
        <f>MASTER_DATA_ESCALATED!GD79/(GD$18*1000)</f>
        <v>0</v>
      </c>
      <c r="GE79" s="99">
        <f>MASTER_DATA_ESCALATED!GE79/(GE$18*1000)</f>
        <v>0</v>
      </c>
      <c r="GF79" s="99">
        <f>MASTER_DATA_ESCALATED!GF79/(GF$18*1000)</f>
        <v>0</v>
      </c>
      <c r="GG79" s="99">
        <f>MASTER_DATA_ESCALATED!GG79/(GG$18*1000)</f>
        <v>0</v>
      </c>
      <c r="GH79" s="99">
        <f>MASTER_DATA_ESCALATED!GH79/(GH$18*1000)</f>
        <v>0</v>
      </c>
      <c r="GI79" s="99">
        <f>MASTER_DATA_ESCALATED!GI79/(GI$18*1000)</f>
        <v>0</v>
      </c>
      <c r="GJ79" s="99">
        <f>MASTER_DATA_ESCALATED!GJ79/(GJ$18*1000)</f>
        <v>0</v>
      </c>
      <c r="GK79" s="99">
        <f>MASTER_DATA_ESCALATED!GK79/(GK$18*1000)</f>
        <v>0</v>
      </c>
      <c r="GL79" s="99">
        <f>MASTER_DATA_ESCALATED!GL79/(GL$18*1000)</f>
        <v>0</v>
      </c>
      <c r="GM79" s="99">
        <f>MASTER_DATA_ESCALATED!GM79/(GM$18*1000)</f>
        <v>0</v>
      </c>
      <c r="GN79" s="99">
        <f>MASTER_DATA_ESCALATED!GN79/(GN$18*1000)</f>
        <v>0</v>
      </c>
      <c r="GO79" s="99">
        <f>MASTER_DATA_ESCALATED!GO79/(GO$18*1000)</f>
        <v>0</v>
      </c>
      <c r="GP79" s="99">
        <f>MASTER_DATA_ESCALATED!GP79/(GP$18*1000)</f>
        <v>0</v>
      </c>
      <c r="GQ79" s="99">
        <f>MASTER_DATA_ESCALATED!GQ79/(GQ$18*1000)</f>
        <v>0</v>
      </c>
      <c r="GR79" s="99">
        <f>MASTER_DATA_ESCALATED!GR79/(GR$18*1000)</f>
        <v>0</v>
      </c>
      <c r="GS79" s="99">
        <f>MASTER_DATA_ESCALATED!GS79/(GS$18*1000)</f>
        <v>0</v>
      </c>
      <c r="GT79" s="99">
        <f>MASTER_DATA_ESCALATED!GT79/(GT$18*1000)</f>
        <v>0</v>
      </c>
      <c r="GU79" s="99">
        <f>MASTER_DATA_ESCALATED!GU79/(GU$18*1000)</f>
        <v>0</v>
      </c>
      <c r="GV79" s="99">
        <f>MASTER_DATA_ESCALATED!GV79/(GV$18*1000)</f>
        <v>0</v>
      </c>
      <c r="GW79" s="99" t="e">
        <f>MASTER_DATA_ESCALATED!#REF!/(GW$18*1000)</f>
        <v>#REF!</v>
      </c>
      <c r="GX79" s="99" t="e">
        <f>MASTER_DATA_ESCALATED!#REF!/(GX$18*1000)</f>
        <v>#REF!</v>
      </c>
      <c r="GY79" s="99" t="e">
        <f>MASTER_DATA_ESCALATED!#REF!/(GY$18*1000)</f>
        <v>#REF!</v>
      </c>
    </row>
    <row r="80" spans="2:207" s="27" customFormat="1" ht="14.25" hidden="1" outlineLevel="2" x14ac:dyDescent="0.25">
      <c r="B80" s="26">
        <f t="shared" si="1"/>
        <v>20</v>
      </c>
      <c r="C80" s="59">
        <f t="shared" si="0"/>
        <v>221.33</v>
      </c>
      <c r="D80" s="82"/>
      <c r="E80" s="55"/>
      <c r="F80" s="60"/>
      <c r="G80" s="86">
        <v>221.33</v>
      </c>
      <c r="H80" s="42" t="s">
        <v>84</v>
      </c>
      <c r="I80" s="99">
        <f>MASTER_DATA_ESCALATED!I80/(I$18*1000)</f>
        <v>0</v>
      </c>
      <c r="J80" s="99">
        <f>MASTER_DATA_ESCALATED!J80/(J$18*1000)</f>
        <v>0</v>
      </c>
      <c r="K80" s="99">
        <f>MASTER_DATA_ESCALATED!K80/(K$18*1000)</f>
        <v>0</v>
      </c>
      <c r="L80" s="99">
        <f>MASTER_DATA_ESCALATED!L80/(L$18*1000)</f>
        <v>90.313250712544217</v>
      </c>
      <c r="M80" s="99">
        <f>MASTER_DATA_ESCALATED!M80/(M$18*1000)</f>
        <v>0</v>
      </c>
      <c r="N80" s="99">
        <f>MASTER_DATA_ESCALATED!N80/(N$18*1000)</f>
        <v>0</v>
      </c>
      <c r="O80" s="99">
        <f>MASTER_DATA_ESCALATED!O80/(O$18*1000)</f>
        <v>0</v>
      </c>
      <c r="P80" s="99">
        <f>MASTER_DATA_ESCALATED!P80/(P$18*1000)</f>
        <v>64.116933954092175</v>
      </c>
      <c r="Q80" s="99">
        <f>MASTER_DATA_ESCALATED!Q80/(Q$18*1000)</f>
        <v>0</v>
      </c>
      <c r="R80" s="99">
        <f>MASTER_DATA_ESCALATED!R80/(R$18*1000)</f>
        <v>0</v>
      </c>
      <c r="S80" s="99">
        <f>MASTER_DATA_ESCALATED!S80/(S$18*1000)</f>
        <v>0</v>
      </c>
      <c r="T80" s="99">
        <f>MASTER_DATA_ESCALATED!T80/(T$18*1000)</f>
        <v>146.37740757773761</v>
      </c>
      <c r="U80" s="99">
        <f>MASTER_DATA_ESCALATED!U80/(U$18*1000)</f>
        <v>0</v>
      </c>
      <c r="V80" s="99">
        <f>MASTER_DATA_ESCALATED!V80/(V$18*1000)</f>
        <v>0</v>
      </c>
      <c r="W80" s="99">
        <f>MASTER_DATA_ESCALATED!W80/(W$18*1000)</f>
        <v>0</v>
      </c>
      <c r="X80" s="99">
        <f>MASTER_DATA_ESCALATED!X80/(X$18*1000)</f>
        <v>103.92684919886965</v>
      </c>
      <c r="Y80" s="99">
        <f>MASTER_DATA_ESCALATED!Y80/(Y$18*1000)</f>
        <v>0</v>
      </c>
      <c r="Z80" s="99">
        <f>MASTER_DATA_ESCALATED!Z80/(Z$18*1000)</f>
        <v>0</v>
      </c>
      <c r="AA80" s="99">
        <f>MASTER_DATA_ESCALATED!AA80/(AA$18*1000)</f>
        <v>0</v>
      </c>
      <c r="AB80" s="99">
        <f>MASTER_DATA_ESCALATED!AB80/(AB$18*1000)</f>
        <v>88.452343115074811</v>
      </c>
      <c r="AC80" s="99">
        <f>MASTER_DATA_ESCALATED!AC80/(AC$18*1000)</f>
        <v>0</v>
      </c>
      <c r="AD80" s="99">
        <f>MASTER_DATA_ESCALATED!AD80/(AD$18*1000)</f>
        <v>0</v>
      </c>
      <c r="AE80" s="99">
        <f>MASTER_DATA_ESCALATED!AE80/(AE$18*1000)</f>
        <v>0</v>
      </c>
      <c r="AF80" s="99">
        <f>MASTER_DATA_ESCALATED!AF80/(AF$18*1000)</f>
        <v>62.772630597795029</v>
      </c>
      <c r="AG80" s="99">
        <f>MASTER_DATA_ESCALATED!AG80/(AG$18*1000)</f>
        <v>0</v>
      </c>
      <c r="AH80" s="99">
        <f>MASTER_DATA_ESCALATED!AH80/(AH$18*1000)</f>
        <v>0</v>
      </c>
      <c r="AI80" s="99">
        <f>MASTER_DATA_ESCALATED!AI80/(AI$18*1000)</f>
        <v>0</v>
      </c>
      <c r="AJ80" s="99">
        <f>MASTER_DATA_ESCALATED!AJ80/(AJ$18*1000)</f>
        <v>200.5870877738632</v>
      </c>
      <c r="AK80" s="99">
        <f>MASTER_DATA_ESCALATED!AK80/(AK$18*1000)</f>
        <v>0</v>
      </c>
      <c r="AL80" s="99">
        <f>MASTER_DATA_ESCALATED!AL80/(AL$18*1000)</f>
        <v>0</v>
      </c>
      <c r="AM80" s="99">
        <f>MASTER_DATA_ESCALATED!AM80/(AM$18*1000)</f>
        <v>0</v>
      </c>
      <c r="AN80" s="99">
        <f>MASTER_DATA_ESCALATED!AN80/(AN$18*1000)</f>
        <v>142.45107193613256</v>
      </c>
      <c r="AO80" s="99">
        <f>MASTER_DATA_ESCALATED!AO80/(AO$18*1000)</f>
        <v>0</v>
      </c>
      <c r="AP80" s="99">
        <f>MASTER_DATA_ESCALATED!AP80/(AP$18*1000)</f>
        <v>0</v>
      </c>
      <c r="AQ80" s="99">
        <f>MASTER_DATA_ESCALATED!AQ80/(AQ$18*1000)</f>
        <v>0</v>
      </c>
      <c r="AR80" s="99">
        <f>MASTER_DATA_ESCALATED!AR80/(AR$18*1000)</f>
        <v>0</v>
      </c>
      <c r="AS80" s="99">
        <f>MASTER_DATA_ESCALATED!AS80/(AS$18*1000)</f>
        <v>0</v>
      </c>
      <c r="AT80" s="99">
        <f>MASTER_DATA_ESCALATED!AT80/(AT$18*1000)</f>
        <v>0</v>
      </c>
      <c r="AU80" s="99">
        <f>MASTER_DATA_ESCALATED!AU80/(AU$18*1000)</f>
        <v>0</v>
      </c>
      <c r="AV80" s="99">
        <f>MASTER_DATA_ESCALATED!AV80/(AV$18*1000)</f>
        <v>0</v>
      </c>
      <c r="AW80" s="99">
        <f>MASTER_DATA_ESCALATED!AW80/(AW$18*1000)</f>
        <v>0</v>
      </c>
      <c r="AX80" s="99">
        <f>MASTER_DATA_ESCALATED!AX80/(AX$18*1000)</f>
        <v>0</v>
      </c>
      <c r="AY80" s="99">
        <f>MASTER_DATA_ESCALATED!AY80/(AY$18*1000)</f>
        <v>0</v>
      </c>
      <c r="AZ80" s="99">
        <f>MASTER_DATA_ESCALATED!AZ80/(AZ$18*1000)</f>
        <v>0</v>
      </c>
      <c r="BA80" s="99">
        <f>MASTER_DATA_ESCALATED!BA80/(BA$18*1000)</f>
        <v>0</v>
      </c>
      <c r="BB80" s="99">
        <f>MASTER_DATA_ESCALATED!BB80/(BB$18*1000)</f>
        <v>0</v>
      </c>
      <c r="BC80" s="99">
        <f>MASTER_DATA_ESCALATED!BC80/(BC$18*1000)</f>
        <v>0</v>
      </c>
      <c r="BD80" s="99">
        <f>MASTER_DATA_ESCALATED!BD80/(BD$18*1000)</f>
        <v>0</v>
      </c>
      <c r="BE80" s="99">
        <f>MASTER_DATA_ESCALATED!BE80/(BE$18*1000)</f>
        <v>0</v>
      </c>
      <c r="BF80" s="99">
        <f>MASTER_DATA_ESCALATED!BF80/(BF$18*1000)</f>
        <v>0</v>
      </c>
      <c r="BG80" s="99">
        <f>MASTER_DATA_ESCALATED!BG80/(BG$18*1000)</f>
        <v>0</v>
      </c>
      <c r="BH80" s="99">
        <f>MASTER_DATA_ESCALATED!BH80/(BH$18*1000)</f>
        <v>0</v>
      </c>
      <c r="BI80" s="99">
        <f>MASTER_DATA_ESCALATED!BI80/(BI$18*1000)</f>
        <v>0</v>
      </c>
      <c r="BJ80" s="99">
        <f>MASTER_DATA_ESCALATED!BJ80/(BJ$18*1000)</f>
        <v>0</v>
      </c>
      <c r="BK80" s="99">
        <f>MASTER_DATA_ESCALATED!BK80/(BK$18*1000)</f>
        <v>0</v>
      </c>
      <c r="BL80" s="99">
        <f>MASTER_DATA_ESCALATED!BL80/(BL$18*1000)</f>
        <v>0</v>
      </c>
      <c r="BM80" s="99">
        <f>MASTER_DATA_ESCALATED!BM80/(BM$18*1000)</f>
        <v>0</v>
      </c>
      <c r="BN80" s="99">
        <f>MASTER_DATA_ESCALATED!BN80/(BN$18*1000)</f>
        <v>0</v>
      </c>
      <c r="BO80" s="99">
        <f>MASTER_DATA_ESCALATED!BO80/(BO$18*1000)</f>
        <v>0</v>
      </c>
      <c r="BP80" s="99">
        <f>MASTER_DATA_ESCALATED!BP80/(BP$18*1000)</f>
        <v>0</v>
      </c>
      <c r="BQ80" s="99">
        <f>MASTER_DATA_ESCALATED!BQ80/(BQ$18*1000)</f>
        <v>0</v>
      </c>
      <c r="BR80" s="99">
        <f>MASTER_DATA_ESCALATED!BR80/(BR$18*1000)</f>
        <v>0</v>
      </c>
      <c r="BS80" s="99">
        <f>MASTER_DATA_ESCALATED!BS80/(BS$18*1000)</f>
        <v>0</v>
      </c>
      <c r="BT80" s="99">
        <f>MASTER_DATA_ESCALATED!BT80/(BT$18*1000)</f>
        <v>0</v>
      </c>
      <c r="BU80" s="99">
        <f>MASTER_DATA_ESCALATED!BU80/(BU$18*1000)</f>
        <v>0</v>
      </c>
      <c r="BV80" s="99">
        <f>MASTER_DATA_ESCALATED!BV80/(BV$18*1000)</f>
        <v>0</v>
      </c>
      <c r="BW80" s="99">
        <f>MASTER_DATA_ESCALATED!BW80/(BW$18*1000)</f>
        <v>0</v>
      </c>
      <c r="BX80" s="99">
        <f>MASTER_DATA_ESCALATED!BX80/(BX$18*1000)</f>
        <v>0</v>
      </c>
      <c r="BY80" s="99">
        <f>MASTER_DATA_ESCALATED!BY80/(BY$18*1000)</f>
        <v>0</v>
      </c>
      <c r="BZ80" s="99">
        <f>MASTER_DATA_ESCALATED!BZ80/(BZ$18*1000)</f>
        <v>0</v>
      </c>
      <c r="CA80" s="99">
        <f>MASTER_DATA_ESCALATED!CA80/(CA$18*1000)</f>
        <v>0</v>
      </c>
      <c r="CB80" s="99">
        <f>MASTER_DATA_ESCALATED!CB80/(CB$18*1000)</f>
        <v>0</v>
      </c>
      <c r="CC80" s="99">
        <f>MASTER_DATA_ESCALATED!CC80/(CC$18*1000)</f>
        <v>0</v>
      </c>
      <c r="CD80" s="99">
        <f>MASTER_DATA_ESCALATED!CD80/(CD$18*1000)</f>
        <v>0</v>
      </c>
      <c r="CE80" s="99">
        <f>MASTER_DATA_ESCALATED!CE80/(CE$18*1000)</f>
        <v>0</v>
      </c>
      <c r="CF80" s="99">
        <f>MASTER_DATA_ESCALATED!CF80/(CF$18*1000)</f>
        <v>0</v>
      </c>
      <c r="CG80" s="99">
        <f>MASTER_DATA_ESCALATED!CG80/(CG$18*1000)</f>
        <v>0</v>
      </c>
      <c r="CH80" s="99">
        <f>MASTER_DATA_ESCALATED!CH80/(CH$18*1000)</f>
        <v>0</v>
      </c>
      <c r="CI80" s="99">
        <f>MASTER_DATA_ESCALATED!CI80/(CI$18*1000)</f>
        <v>0</v>
      </c>
      <c r="CJ80" s="99">
        <f>MASTER_DATA_ESCALATED!CJ80/(CJ$18*1000)</f>
        <v>0</v>
      </c>
      <c r="CK80" s="99">
        <f>MASTER_DATA_ESCALATED!CK80/(CK$18*1000)</f>
        <v>0</v>
      </c>
      <c r="CL80" s="99">
        <f>MASTER_DATA_ESCALATED!CL80/(CL$18*1000)</f>
        <v>0</v>
      </c>
      <c r="CM80" s="99">
        <f>MASTER_DATA_ESCALATED!CM80/(CM$18*1000)</f>
        <v>0</v>
      </c>
      <c r="CN80" s="99">
        <f>MASTER_DATA_ESCALATED!CN80/(CN$18*1000)</f>
        <v>0</v>
      </c>
      <c r="CO80" s="99">
        <f>MASTER_DATA_ESCALATED!CO80/(CO$18*1000)</f>
        <v>0</v>
      </c>
      <c r="CP80" s="99">
        <f>MASTER_DATA_ESCALATED!CP80/(CP$18*1000)</f>
        <v>0</v>
      </c>
      <c r="CQ80" s="99">
        <f>MASTER_DATA_ESCALATED!CQ80/(CQ$18*1000)</f>
        <v>0</v>
      </c>
      <c r="CR80" s="99">
        <f>MASTER_DATA_ESCALATED!CR80/(CR$18*1000)</f>
        <v>0</v>
      </c>
      <c r="CS80" s="99">
        <f>MASTER_DATA_ESCALATED!CS80/(CS$18*1000)</f>
        <v>0</v>
      </c>
      <c r="CT80" s="99">
        <f>MASTER_DATA_ESCALATED!CT80/(CT$18*1000)</f>
        <v>0</v>
      </c>
      <c r="CU80" s="99">
        <f>MASTER_DATA_ESCALATED!CU80/(CU$18*1000)</f>
        <v>0</v>
      </c>
      <c r="CV80" s="99">
        <f>MASTER_DATA_ESCALATED!CV80/(CV$18*1000)</f>
        <v>0</v>
      </c>
      <c r="CW80" s="99">
        <f>MASTER_DATA_ESCALATED!CW80/(CW$18*1000)</f>
        <v>0</v>
      </c>
      <c r="CX80" s="99">
        <f>MASTER_DATA_ESCALATED!CX80/(CX$18*1000)</f>
        <v>0</v>
      </c>
      <c r="CY80" s="99">
        <f>MASTER_DATA_ESCALATED!CY80/(CY$18*1000)</f>
        <v>0</v>
      </c>
      <c r="CZ80" s="99">
        <f>MASTER_DATA_ESCALATED!CZ80/(CZ$18*1000)</f>
        <v>0</v>
      </c>
      <c r="DA80" s="99" t="e">
        <f>MASTER_DATA_ESCALATED!DA80/(DA$18*1000)</f>
        <v>#DIV/0!</v>
      </c>
      <c r="DB80" s="99" t="e">
        <f>MASTER_DATA_ESCALATED!DB80/(DB$18*1000)</f>
        <v>#DIV/0!</v>
      </c>
      <c r="DC80" s="99" t="e">
        <f>MASTER_DATA_ESCALATED!DC80/(DC$18*1000)</f>
        <v>#DIV/0!</v>
      </c>
      <c r="DD80" s="99" t="e">
        <f>MASTER_DATA_ESCALATED!DD80/(DD$18*1000)</f>
        <v>#N/A</v>
      </c>
      <c r="DE80" s="99">
        <f>MASTER_DATA_ESCALATED!DE80/(DE$18*1000)</f>
        <v>0</v>
      </c>
      <c r="DF80" s="99">
        <f>MASTER_DATA_ESCALATED!DF80/(DF$18*1000)</f>
        <v>0</v>
      </c>
      <c r="DG80" s="99">
        <f>MASTER_DATA_ESCALATED!DG80/(DG$18*1000)</f>
        <v>0</v>
      </c>
      <c r="DH80" s="99">
        <f>MASTER_DATA_ESCALATED!DH80/(DH$18*1000)</f>
        <v>0</v>
      </c>
      <c r="DI80" s="99">
        <f>MASTER_DATA_ESCALATED!DI80/(DI$18*1000)</f>
        <v>0</v>
      </c>
      <c r="DJ80" s="99">
        <f>MASTER_DATA_ESCALATED!DJ80/(DJ$18*1000)</f>
        <v>0</v>
      </c>
      <c r="DK80" s="99">
        <f>MASTER_DATA_ESCALATED!DK80/(DK$18*1000)</f>
        <v>0</v>
      </c>
      <c r="DL80" s="99">
        <f>MASTER_DATA_ESCALATED!DL80/(DL$18*1000)</f>
        <v>0</v>
      </c>
      <c r="DM80" s="99">
        <f>MASTER_DATA_ESCALATED!DM80/(DM$18*1000)</f>
        <v>0</v>
      </c>
      <c r="DN80" s="99">
        <f>MASTER_DATA_ESCALATED!DN80/(DN$18*1000)</f>
        <v>0</v>
      </c>
      <c r="DO80" s="99">
        <f>MASTER_DATA_ESCALATED!DO80/(DO$18*1000)</f>
        <v>0</v>
      </c>
      <c r="DP80" s="99">
        <f>MASTER_DATA_ESCALATED!DP80/(DP$18*1000)</f>
        <v>0</v>
      </c>
      <c r="DQ80" s="99">
        <f>MASTER_DATA_ESCALATED!DQ80/(DQ$18*1000)</f>
        <v>0</v>
      </c>
      <c r="DR80" s="99">
        <f>MASTER_DATA_ESCALATED!DR80/(DR$18*1000)</f>
        <v>0</v>
      </c>
      <c r="DS80" s="99">
        <f>MASTER_DATA_ESCALATED!DS80/(DS$18*1000)</f>
        <v>0</v>
      </c>
      <c r="DT80" s="99">
        <f>MASTER_DATA_ESCALATED!DT80/(DT$18*1000)</f>
        <v>0</v>
      </c>
      <c r="DU80" s="99">
        <f>MASTER_DATA_ESCALATED!DU80/(DU$18*1000)</f>
        <v>0</v>
      </c>
      <c r="DV80" s="99">
        <f>MASTER_DATA_ESCALATED!DV80/(DV$18*1000)</f>
        <v>0</v>
      </c>
      <c r="DW80" s="99">
        <f>MASTER_DATA_ESCALATED!DW80/(DW$18*1000)</f>
        <v>0</v>
      </c>
      <c r="DX80" s="99">
        <f>MASTER_DATA_ESCALATED!DX80/(DX$18*1000)</f>
        <v>0</v>
      </c>
      <c r="DY80" s="99">
        <f>MASTER_DATA_ESCALATED!DY80/(DY$18*1000)</f>
        <v>0</v>
      </c>
      <c r="DZ80" s="99">
        <f>MASTER_DATA_ESCALATED!DZ80/(DZ$18*1000)</f>
        <v>0</v>
      </c>
      <c r="EA80" s="99">
        <f>MASTER_DATA_ESCALATED!EA80/(EA$18*1000)</f>
        <v>0</v>
      </c>
      <c r="EB80" s="99">
        <f>MASTER_DATA_ESCALATED!EB80/(EB$18*1000)</f>
        <v>0</v>
      </c>
      <c r="EC80" s="99" t="e">
        <f>MASTER_DATA_ESCALATED!EC80/(EC$18*1000)</f>
        <v>#DIV/0!</v>
      </c>
      <c r="ED80" s="99" t="e">
        <f>MASTER_DATA_ESCALATED!ED80/(ED$18*1000)</f>
        <v>#DIV/0!</v>
      </c>
      <c r="EE80" s="99" t="e">
        <f>MASTER_DATA_ESCALATED!EE80/(EE$18*1000)</f>
        <v>#DIV/0!</v>
      </c>
      <c r="EF80" s="99" t="e">
        <f>MASTER_DATA_ESCALATED!EF80/(EF$18*1000)</f>
        <v>#VALUE!</v>
      </c>
      <c r="EG80" s="99">
        <f>MASTER_DATA_ESCALATED!EG80/(EG$18*1000)</f>
        <v>0</v>
      </c>
      <c r="EH80" s="99">
        <f>MASTER_DATA_ESCALATED!EH80/(EH$18*1000)</f>
        <v>0</v>
      </c>
      <c r="EI80" s="99">
        <f>MASTER_DATA_ESCALATED!EI80/(EI$18*1000)</f>
        <v>0</v>
      </c>
      <c r="EJ80" s="99">
        <f>MASTER_DATA_ESCALATED!EJ80/(EJ$18*1000)</f>
        <v>0</v>
      </c>
      <c r="EK80" s="99">
        <f>MASTER_DATA_ESCALATED!EK80/(EK$18*1000)</f>
        <v>0</v>
      </c>
      <c r="EL80" s="99">
        <f>MASTER_DATA_ESCALATED!EL80/(EL$18*1000)</f>
        <v>0</v>
      </c>
      <c r="EM80" s="99">
        <f>MASTER_DATA_ESCALATED!EM80/(EM$18*1000)</f>
        <v>0</v>
      </c>
      <c r="EN80" s="99">
        <f>MASTER_DATA_ESCALATED!EN80/(EN$18*1000)</f>
        <v>0</v>
      </c>
      <c r="EO80" s="99">
        <f>MASTER_DATA_ESCALATED!EO80/(EO$18*1000)</f>
        <v>0</v>
      </c>
      <c r="EP80" s="99">
        <f>MASTER_DATA_ESCALATED!EP80/(EP$18*1000)</f>
        <v>0</v>
      </c>
      <c r="EQ80" s="99">
        <f>MASTER_DATA_ESCALATED!EQ80/(EQ$18*1000)</f>
        <v>0</v>
      </c>
      <c r="ER80" s="99">
        <f>MASTER_DATA_ESCALATED!ER80/(ER$18*1000)</f>
        <v>0</v>
      </c>
      <c r="ES80" s="99">
        <f>MASTER_DATA_ESCALATED!ES80/(ES$18*1000)</f>
        <v>0</v>
      </c>
      <c r="ET80" s="99">
        <f>MASTER_DATA_ESCALATED!ET80/(ET$18*1000)</f>
        <v>0</v>
      </c>
      <c r="EU80" s="99">
        <f>MASTER_DATA_ESCALATED!EU80/(EU$18*1000)</f>
        <v>0</v>
      </c>
      <c r="EV80" s="99">
        <f>MASTER_DATA_ESCALATED!EV80/(EV$18*1000)</f>
        <v>0</v>
      </c>
      <c r="EW80" s="99">
        <f>MASTER_DATA_ESCALATED!EW80/(EW$18*1000)</f>
        <v>0</v>
      </c>
      <c r="EX80" s="99">
        <f>MASTER_DATA_ESCALATED!EX80/(EX$18*1000)</f>
        <v>0</v>
      </c>
      <c r="EY80" s="99">
        <f>MASTER_DATA_ESCALATED!EY80/(EY$18*1000)</f>
        <v>0</v>
      </c>
      <c r="EZ80" s="99">
        <f>MASTER_DATA_ESCALATED!EZ80/(EZ$18*1000)</f>
        <v>0</v>
      </c>
      <c r="FA80" s="99">
        <f>MASTER_DATA_ESCALATED!FA80/(FA$18*1000)</f>
        <v>0</v>
      </c>
      <c r="FB80" s="99">
        <f>MASTER_DATA_ESCALATED!FB80/(FB$18*1000)</f>
        <v>0</v>
      </c>
      <c r="FC80" s="99">
        <f>MASTER_DATA_ESCALATED!FC80/(FC$18*1000)</f>
        <v>0</v>
      </c>
      <c r="FD80" s="99">
        <f>MASTER_DATA_ESCALATED!FD80/(FD$18*1000)</f>
        <v>0</v>
      </c>
      <c r="FE80" s="99">
        <f>MASTER_DATA_ESCALATED!FE80/(FE$18*1000)</f>
        <v>0</v>
      </c>
      <c r="FF80" s="99">
        <f>MASTER_DATA_ESCALATED!FF80/(FF$18*1000)</f>
        <v>0</v>
      </c>
      <c r="FG80" s="99">
        <f>MASTER_DATA_ESCALATED!FG80/(FG$18*1000)</f>
        <v>0</v>
      </c>
      <c r="FH80" s="99">
        <f>MASTER_DATA_ESCALATED!FH80/(FH$18*1000)</f>
        <v>0</v>
      </c>
      <c r="FI80" s="99">
        <f>MASTER_DATA_ESCALATED!FI80/(FI$18*1000)</f>
        <v>0</v>
      </c>
      <c r="FJ80" s="99">
        <f>MASTER_DATA_ESCALATED!FJ80/(FJ$18*1000)</f>
        <v>0</v>
      </c>
      <c r="FK80" s="99">
        <f>MASTER_DATA_ESCALATED!FK80/(FK$18*1000)</f>
        <v>0</v>
      </c>
      <c r="FL80" s="99">
        <f>MASTER_DATA_ESCALATED!FL80/(FL$18*1000)</f>
        <v>0</v>
      </c>
      <c r="FM80" s="99">
        <f>MASTER_DATA_ESCALATED!FM80/(FM$18*1000)</f>
        <v>0</v>
      </c>
      <c r="FN80" s="99">
        <f>MASTER_DATA_ESCALATED!FN80/(FN$18*1000)</f>
        <v>0</v>
      </c>
      <c r="FO80" s="99">
        <f>MASTER_DATA_ESCALATED!FO80/(FO$18*1000)</f>
        <v>0</v>
      </c>
      <c r="FP80" s="99">
        <f>MASTER_DATA_ESCALATED!FP80/(FP$18*1000)</f>
        <v>0</v>
      </c>
      <c r="FQ80" s="99">
        <f>MASTER_DATA_ESCALATED!FQ80/(FQ$18*1000)</f>
        <v>0</v>
      </c>
      <c r="FR80" s="99">
        <f>MASTER_DATA_ESCALATED!FR80/(FR$18*1000)</f>
        <v>0</v>
      </c>
      <c r="FS80" s="99">
        <f>MASTER_DATA_ESCALATED!FS80/(FS$18*1000)</f>
        <v>0</v>
      </c>
      <c r="FT80" s="99">
        <f>MASTER_DATA_ESCALATED!FT80/(FT$18*1000)</f>
        <v>0</v>
      </c>
      <c r="FU80" s="99">
        <f>MASTER_DATA_ESCALATED!FU80/(FU$18*1000)</f>
        <v>0</v>
      </c>
      <c r="FV80" s="99">
        <f>MASTER_DATA_ESCALATED!FV80/(FV$18*1000)</f>
        <v>0</v>
      </c>
      <c r="FW80" s="99">
        <f>MASTER_DATA_ESCALATED!FW80/(FW$18*1000)</f>
        <v>0</v>
      </c>
      <c r="FX80" s="99">
        <f>MASTER_DATA_ESCALATED!FX80/(FX$18*1000)</f>
        <v>0</v>
      </c>
      <c r="FY80" s="99">
        <f>MASTER_DATA_ESCALATED!FY80/(FY$18*1000)</f>
        <v>0</v>
      </c>
      <c r="FZ80" s="99">
        <f>MASTER_DATA_ESCALATED!FZ80/(FZ$18*1000)</f>
        <v>0</v>
      </c>
      <c r="GA80" s="99">
        <f>MASTER_DATA_ESCALATED!GA80/(GA$18*1000)</f>
        <v>0</v>
      </c>
      <c r="GB80" s="99">
        <f>MASTER_DATA_ESCALATED!GB80/(GB$18*1000)</f>
        <v>0</v>
      </c>
      <c r="GC80" s="99">
        <f>MASTER_DATA_ESCALATED!GC80/(GC$18*1000)</f>
        <v>0</v>
      </c>
      <c r="GD80" s="99">
        <f>MASTER_DATA_ESCALATED!GD80/(GD$18*1000)</f>
        <v>0</v>
      </c>
      <c r="GE80" s="99">
        <f>MASTER_DATA_ESCALATED!GE80/(GE$18*1000)</f>
        <v>0</v>
      </c>
      <c r="GF80" s="99">
        <f>MASTER_DATA_ESCALATED!GF80/(GF$18*1000)</f>
        <v>0</v>
      </c>
      <c r="GG80" s="99">
        <f>MASTER_DATA_ESCALATED!GG80/(GG$18*1000)</f>
        <v>0</v>
      </c>
      <c r="GH80" s="99">
        <f>MASTER_DATA_ESCALATED!GH80/(GH$18*1000)</f>
        <v>0</v>
      </c>
      <c r="GI80" s="99">
        <f>MASTER_DATA_ESCALATED!GI80/(GI$18*1000)</f>
        <v>0</v>
      </c>
      <c r="GJ80" s="99">
        <f>MASTER_DATA_ESCALATED!GJ80/(GJ$18*1000)</f>
        <v>0</v>
      </c>
      <c r="GK80" s="99">
        <f>MASTER_DATA_ESCALATED!GK80/(GK$18*1000)</f>
        <v>0</v>
      </c>
      <c r="GL80" s="99">
        <f>MASTER_DATA_ESCALATED!GL80/(GL$18*1000)</f>
        <v>0</v>
      </c>
      <c r="GM80" s="99">
        <f>MASTER_DATA_ESCALATED!GM80/(GM$18*1000)</f>
        <v>0</v>
      </c>
      <c r="GN80" s="99">
        <f>MASTER_DATA_ESCALATED!GN80/(GN$18*1000)</f>
        <v>0</v>
      </c>
      <c r="GO80" s="99">
        <f>MASTER_DATA_ESCALATED!GO80/(GO$18*1000)</f>
        <v>0</v>
      </c>
      <c r="GP80" s="99">
        <f>MASTER_DATA_ESCALATED!GP80/(GP$18*1000)</f>
        <v>0</v>
      </c>
      <c r="GQ80" s="99">
        <f>MASTER_DATA_ESCALATED!GQ80/(GQ$18*1000)</f>
        <v>0</v>
      </c>
      <c r="GR80" s="99">
        <f>MASTER_DATA_ESCALATED!GR80/(GR$18*1000)</f>
        <v>0</v>
      </c>
      <c r="GS80" s="99">
        <f>MASTER_DATA_ESCALATED!GS80/(GS$18*1000)</f>
        <v>0</v>
      </c>
      <c r="GT80" s="99">
        <f>MASTER_DATA_ESCALATED!GT80/(GT$18*1000)</f>
        <v>0</v>
      </c>
      <c r="GU80" s="99">
        <f>MASTER_DATA_ESCALATED!GU80/(GU$18*1000)</f>
        <v>0</v>
      </c>
      <c r="GV80" s="99">
        <f>MASTER_DATA_ESCALATED!GV80/(GV$18*1000)</f>
        <v>0</v>
      </c>
      <c r="GW80" s="99" t="e">
        <f>MASTER_DATA_ESCALATED!#REF!/(GW$18*1000)</f>
        <v>#REF!</v>
      </c>
      <c r="GX80" s="99" t="e">
        <f>MASTER_DATA_ESCALATED!#REF!/(GX$18*1000)</f>
        <v>#REF!</v>
      </c>
      <c r="GY80" s="99" t="e">
        <f>MASTER_DATA_ESCALATED!#REF!/(GY$18*1000)</f>
        <v>#REF!</v>
      </c>
    </row>
    <row r="81" spans="2:207" hidden="1" outlineLevel="2" x14ac:dyDescent="0.3">
      <c r="B81" s="21">
        <f t="shared" si="1"/>
        <v>20</v>
      </c>
      <c r="C81" s="52">
        <f t="shared" si="0"/>
        <v>222</v>
      </c>
      <c r="D81" s="77"/>
      <c r="E81" s="52"/>
      <c r="F81" s="52">
        <v>222</v>
      </c>
      <c r="G81" s="78"/>
      <c r="H81" s="35" t="s">
        <v>85</v>
      </c>
      <c r="I81" s="97">
        <f>MASTER_DATA_ESCALATED!I81/(I$18*1000)</f>
        <v>0</v>
      </c>
      <c r="J81" s="97">
        <f>MASTER_DATA_ESCALATED!J81/(J$18*1000)</f>
        <v>0</v>
      </c>
      <c r="K81" s="97">
        <f>MASTER_DATA_ESCALATED!K81/(K$18*1000)</f>
        <v>0</v>
      </c>
      <c r="L81" s="97">
        <f>MASTER_DATA_ESCALATED!L81/(L$18*1000)</f>
        <v>104.5790807267568</v>
      </c>
      <c r="M81" s="97">
        <f>MASTER_DATA_ESCALATED!M81/(M$18*1000)</f>
        <v>0</v>
      </c>
      <c r="N81" s="97">
        <f>MASTER_DATA_ESCALATED!N81/(N$18*1000)</f>
        <v>0</v>
      </c>
      <c r="O81" s="97">
        <f>MASTER_DATA_ESCALATED!O81/(O$18*1000)</f>
        <v>0</v>
      </c>
      <c r="P81" s="97">
        <f>MASTER_DATA_ESCALATED!P81/(P$18*1000)</f>
        <v>77.108467418296073</v>
      </c>
      <c r="Q81" s="97">
        <f>MASTER_DATA_ESCALATED!Q81/(Q$18*1000)</f>
        <v>0</v>
      </c>
      <c r="R81" s="97">
        <f>MASTER_DATA_ESCALATED!R81/(R$18*1000)</f>
        <v>0</v>
      </c>
      <c r="S81" s="97">
        <f>MASTER_DATA_ESCALATED!S81/(S$18*1000)</f>
        <v>0</v>
      </c>
      <c r="T81" s="97">
        <f>MASTER_DATA_ESCALATED!T81/(T$18*1000)</f>
        <v>122.0089275145496</v>
      </c>
      <c r="U81" s="97">
        <f>MASTER_DATA_ESCALATED!U81/(U$18*1000)</f>
        <v>0</v>
      </c>
      <c r="V81" s="97">
        <f>MASTER_DATA_ESCALATED!V81/(V$18*1000)</f>
        <v>0</v>
      </c>
      <c r="W81" s="97">
        <f>MASTER_DATA_ESCALATED!W81/(W$18*1000)</f>
        <v>0</v>
      </c>
      <c r="X81" s="97">
        <f>MASTER_DATA_ESCALATED!X81/(X$18*1000)</f>
        <v>89.924687249122087</v>
      </c>
      <c r="Y81" s="97">
        <f>MASTER_DATA_ESCALATED!Y81/(Y$18*1000)</f>
        <v>0</v>
      </c>
      <c r="Z81" s="97">
        <f>MASTER_DATA_ESCALATED!Z81/(Z$18*1000)</f>
        <v>0</v>
      </c>
      <c r="AA81" s="97">
        <f>MASTER_DATA_ESCALATED!AA81/(AA$18*1000)</f>
        <v>0</v>
      </c>
      <c r="AB81" s="97">
        <f>MASTER_DATA_ESCALATED!AB81/(AB$18*1000)</f>
        <v>126.68658175191361</v>
      </c>
      <c r="AC81" s="97">
        <f>MASTER_DATA_ESCALATED!AC81/(AC$18*1000)</f>
        <v>0</v>
      </c>
      <c r="AD81" s="97">
        <f>MASTER_DATA_ESCALATED!AD81/(AD$18*1000)</f>
        <v>0</v>
      </c>
      <c r="AE81" s="97">
        <f>MASTER_DATA_ESCALATED!AE81/(AE$18*1000)</f>
        <v>0</v>
      </c>
      <c r="AF81" s="97">
        <f>MASTER_DATA_ESCALATED!AF81/(AF$18*1000)</f>
        <v>93.398065525810182</v>
      </c>
      <c r="AG81" s="97">
        <f>MASTER_DATA_ESCALATED!AG81/(AG$18*1000)</f>
        <v>0</v>
      </c>
      <c r="AH81" s="97">
        <f>MASTER_DATA_ESCALATED!AH81/(AH$18*1000)</f>
        <v>0</v>
      </c>
      <c r="AI81" s="97">
        <f>MASTER_DATA_ESCALATED!AI81/(AI$18*1000)</f>
        <v>0</v>
      </c>
      <c r="AJ81" s="97">
        <f>MASTER_DATA_ESCALATED!AJ81/(AJ$18*1000)</f>
        <v>147.70590199753889</v>
      </c>
      <c r="AK81" s="97">
        <f>MASTER_DATA_ESCALATED!AK81/(AK$18*1000)</f>
        <v>0</v>
      </c>
      <c r="AL81" s="97">
        <f>MASTER_DATA_ESCALATED!AL81/(AL$18*1000)</f>
        <v>0</v>
      </c>
      <c r="AM81" s="97">
        <f>MASTER_DATA_ESCALATED!AM81/(AM$18*1000)</f>
        <v>0</v>
      </c>
      <c r="AN81" s="97">
        <f>MASTER_DATA_ESCALATED!AN81/(AN$18*1000)</f>
        <v>108.90100308253834</v>
      </c>
      <c r="AO81" s="97">
        <f>MASTER_DATA_ESCALATED!AO81/(AO$18*1000)</f>
        <v>0</v>
      </c>
      <c r="AP81" s="97">
        <f>MASTER_DATA_ESCALATED!AP81/(AP$18*1000)</f>
        <v>0</v>
      </c>
      <c r="AQ81" s="97">
        <f>MASTER_DATA_ESCALATED!AQ81/(AQ$18*1000)</f>
        <v>0</v>
      </c>
      <c r="AR81" s="97">
        <f>MASTER_DATA_ESCALATED!AR81/(AR$18*1000)</f>
        <v>0</v>
      </c>
      <c r="AS81" s="97">
        <f>MASTER_DATA_ESCALATED!AS81/(AS$18*1000)</f>
        <v>0</v>
      </c>
      <c r="AT81" s="97">
        <f>MASTER_DATA_ESCALATED!AT81/(AT$18*1000)</f>
        <v>0</v>
      </c>
      <c r="AU81" s="97">
        <f>MASTER_DATA_ESCALATED!AU81/(AU$18*1000)</f>
        <v>0</v>
      </c>
      <c r="AV81" s="97">
        <f>MASTER_DATA_ESCALATED!AV81/(AV$18*1000)</f>
        <v>0</v>
      </c>
      <c r="AW81" s="97">
        <f>MASTER_DATA_ESCALATED!AW81/(AW$18*1000)</f>
        <v>0</v>
      </c>
      <c r="AX81" s="97">
        <f>MASTER_DATA_ESCALATED!AX81/(AX$18*1000)</f>
        <v>0</v>
      </c>
      <c r="AY81" s="97">
        <f>MASTER_DATA_ESCALATED!AY81/(AY$18*1000)</f>
        <v>0</v>
      </c>
      <c r="AZ81" s="97">
        <f>MASTER_DATA_ESCALATED!AZ81/(AZ$18*1000)</f>
        <v>0</v>
      </c>
      <c r="BA81" s="97">
        <f>MASTER_DATA_ESCALATED!BA81/(BA$18*1000)</f>
        <v>0</v>
      </c>
      <c r="BB81" s="97">
        <f>MASTER_DATA_ESCALATED!BB81/(BB$18*1000)</f>
        <v>0</v>
      </c>
      <c r="BC81" s="97">
        <f>MASTER_DATA_ESCALATED!BC81/(BC$18*1000)</f>
        <v>0</v>
      </c>
      <c r="BD81" s="97">
        <f>MASTER_DATA_ESCALATED!BD81/(BD$18*1000)</f>
        <v>0</v>
      </c>
      <c r="BE81" s="97">
        <f>MASTER_DATA_ESCALATED!BE81/(BE$18*1000)</f>
        <v>0</v>
      </c>
      <c r="BF81" s="97">
        <f>MASTER_DATA_ESCALATED!BF81/(BF$18*1000)</f>
        <v>0</v>
      </c>
      <c r="BG81" s="97">
        <f>MASTER_DATA_ESCALATED!BG81/(BG$18*1000)</f>
        <v>0</v>
      </c>
      <c r="BH81" s="97">
        <f>MASTER_DATA_ESCALATED!BH81/(BH$18*1000)</f>
        <v>0</v>
      </c>
      <c r="BI81" s="97">
        <f>MASTER_DATA_ESCALATED!BI81/(BI$18*1000)</f>
        <v>0</v>
      </c>
      <c r="BJ81" s="97">
        <f>MASTER_DATA_ESCALATED!BJ81/(BJ$18*1000)</f>
        <v>0</v>
      </c>
      <c r="BK81" s="97">
        <f>MASTER_DATA_ESCALATED!BK81/(BK$18*1000)</f>
        <v>0</v>
      </c>
      <c r="BL81" s="97">
        <f>MASTER_DATA_ESCALATED!BL81/(BL$18*1000)</f>
        <v>0</v>
      </c>
      <c r="BM81" s="97">
        <f>MASTER_DATA_ESCALATED!BM81/(BM$18*1000)</f>
        <v>0</v>
      </c>
      <c r="BN81" s="97">
        <f>MASTER_DATA_ESCALATED!BN81/(BN$18*1000)</f>
        <v>0</v>
      </c>
      <c r="BO81" s="97">
        <f>MASTER_DATA_ESCALATED!BO81/(BO$18*1000)</f>
        <v>0</v>
      </c>
      <c r="BP81" s="97">
        <f>MASTER_DATA_ESCALATED!BP81/(BP$18*1000)</f>
        <v>57.211209730315595</v>
      </c>
      <c r="BQ81" s="97">
        <f>MASTER_DATA_ESCALATED!BQ81/(BQ$18*1000)</f>
        <v>0</v>
      </c>
      <c r="BR81" s="97">
        <f>MASTER_DATA_ESCALATED!BR81/(BR$18*1000)</f>
        <v>0</v>
      </c>
      <c r="BS81" s="97">
        <f>MASTER_DATA_ESCALATED!BS81/(BS$18*1000)</f>
        <v>0</v>
      </c>
      <c r="BT81" s="97">
        <f>MASTER_DATA_ESCALATED!BT81/(BT$18*1000)</f>
        <v>27.611034623344281</v>
      </c>
      <c r="BU81" s="97">
        <f>MASTER_DATA_ESCALATED!BU81/(BU$18*1000)</f>
        <v>0</v>
      </c>
      <c r="BV81" s="97">
        <f>MASTER_DATA_ESCALATED!BV81/(BV$18*1000)</f>
        <v>0</v>
      </c>
      <c r="BW81" s="97">
        <f>MASTER_DATA_ESCALATED!BW81/(BW$18*1000)</f>
        <v>0</v>
      </c>
      <c r="BX81" s="97">
        <f>MASTER_DATA_ESCALATED!BX81/(BX$18*1000)</f>
        <v>31.274620474020239</v>
      </c>
      <c r="BY81" s="97">
        <f>MASTER_DATA_ESCALATED!BY81/(BY$18*1000)</f>
        <v>0</v>
      </c>
      <c r="BZ81" s="97">
        <f>MASTER_DATA_ESCALATED!BZ81/(BZ$18*1000)</f>
        <v>0</v>
      </c>
      <c r="CA81" s="97">
        <f>MASTER_DATA_ESCALATED!CA81/(CA$18*1000)</f>
        <v>0</v>
      </c>
      <c r="CB81" s="97">
        <f>MASTER_DATA_ESCALATED!CB81/(CB$18*1000)</f>
        <v>26.573120685785536</v>
      </c>
      <c r="CC81" s="97">
        <f>MASTER_DATA_ESCALATED!CC81/(CC$18*1000)</f>
        <v>0</v>
      </c>
      <c r="CD81" s="97">
        <f>MASTER_DATA_ESCALATED!CD81/(CD$18*1000)</f>
        <v>0</v>
      </c>
      <c r="CE81" s="97">
        <f>MASTER_DATA_ESCALATED!CE81/(CE$18*1000)</f>
        <v>0</v>
      </c>
      <c r="CF81" s="97">
        <f>MASTER_DATA_ESCALATED!CF81/(CF$18*1000)</f>
        <v>34.373832156692629</v>
      </c>
      <c r="CG81" s="97">
        <f>MASTER_DATA_ESCALATED!CG81/(CG$18*1000)</f>
        <v>0</v>
      </c>
      <c r="CH81" s="97">
        <f>MASTER_DATA_ESCALATED!CH81/(CH$18*1000)</f>
        <v>0</v>
      </c>
      <c r="CI81" s="97">
        <f>MASTER_DATA_ESCALATED!CI81/(CI$18*1000)</f>
        <v>0</v>
      </c>
      <c r="CJ81" s="97">
        <f>MASTER_DATA_ESCALATED!CJ81/(CJ$18*1000)</f>
        <v>0</v>
      </c>
      <c r="CK81" s="97">
        <f>MASTER_DATA_ESCALATED!CK81/(CK$18*1000)</f>
        <v>0</v>
      </c>
      <c r="CL81" s="97">
        <f>MASTER_DATA_ESCALATED!CL81/(CL$18*1000)</f>
        <v>0</v>
      </c>
      <c r="CM81" s="97">
        <f>MASTER_DATA_ESCALATED!CM81/(CM$18*1000)</f>
        <v>0</v>
      </c>
      <c r="CN81" s="97">
        <f>MASTER_DATA_ESCALATED!CN81/(CN$18*1000)</f>
        <v>0</v>
      </c>
      <c r="CO81" s="97">
        <f>MASTER_DATA_ESCALATED!CO81/(CO$18*1000)</f>
        <v>0</v>
      </c>
      <c r="CP81" s="97">
        <f>MASTER_DATA_ESCALATED!CP81/(CP$18*1000)</f>
        <v>0</v>
      </c>
      <c r="CQ81" s="97">
        <f>MASTER_DATA_ESCALATED!CQ81/(CQ$18*1000)</f>
        <v>0</v>
      </c>
      <c r="CR81" s="97">
        <f>MASTER_DATA_ESCALATED!CR81/(CR$18*1000)</f>
        <v>0</v>
      </c>
      <c r="CS81" s="97">
        <f>MASTER_DATA_ESCALATED!CS81/(CS$18*1000)</f>
        <v>0</v>
      </c>
      <c r="CT81" s="97">
        <f>MASTER_DATA_ESCALATED!CT81/(CT$18*1000)</f>
        <v>0</v>
      </c>
      <c r="CU81" s="97">
        <f>MASTER_DATA_ESCALATED!CU81/(CU$18*1000)</f>
        <v>0</v>
      </c>
      <c r="CV81" s="97">
        <f>MASTER_DATA_ESCALATED!CV81/(CV$18*1000)</f>
        <v>0</v>
      </c>
      <c r="CW81" s="97">
        <f>MASTER_DATA_ESCALATED!CW81/(CW$18*1000)</f>
        <v>0</v>
      </c>
      <c r="CX81" s="97">
        <f>MASTER_DATA_ESCALATED!CX81/(CX$18*1000)</f>
        <v>0</v>
      </c>
      <c r="CY81" s="97">
        <f>MASTER_DATA_ESCALATED!CY81/(CY$18*1000)</f>
        <v>0</v>
      </c>
      <c r="CZ81" s="97">
        <f>MASTER_DATA_ESCALATED!CZ81/(CZ$18*1000)</f>
        <v>38.9781804952013</v>
      </c>
      <c r="DA81" s="97" t="e">
        <f>MASTER_DATA_ESCALATED!DA81/(DA$18*1000)</f>
        <v>#DIV/0!</v>
      </c>
      <c r="DB81" s="97" t="e">
        <f>MASTER_DATA_ESCALATED!DB81/(DB$18*1000)</f>
        <v>#DIV/0!</v>
      </c>
      <c r="DC81" s="97" t="e">
        <f>MASTER_DATA_ESCALATED!DC81/(DC$18*1000)</f>
        <v>#DIV/0!</v>
      </c>
      <c r="DD81" s="97" t="e">
        <f>MASTER_DATA_ESCALATED!DD81/(DD$18*1000)</f>
        <v>#N/A</v>
      </c>
      <c r="DE81" s="97">
        <f>MASTER_DATA_ESCALATED!DE81/(DE$18*1000)</f>
        <v>0</v>
      </c>
      <c r="DF81" s="97">
        <f>MASTER_DATA_ESCALATED!DF81/(DF$18*1000)</f>
        <v>0</v>
      </c>
      <c r="DG81" s="97">
        <f>MASTER_DATA_ESCALATED!DG81/(DG$18*1000)</f>
        <v>0</v>
      </c>
      <c r="DH81" s="97">
        <f>MASTER_DATA_ESCALATED!DH81/(DH$18*1000)</f>
        <v>0</v>
      </c>
      <c r="DI81" s="97">
        <f>MASTER_DATA_ESCALATED!DI81/(DI$18*1000)</f>
        <v>0</v>
      </c>
      <c r="DJ81" s="97">
        <f>MASTER_DATA_ESCALATED!DJ81/(DJ$18*1000)</f>
        <v>0</v>
      </c>
      <c r="DK81" s="97">
        <f>MASTER_DATA_ESCALATED!DK81/(DK$18*1000)</f>
        <v>0</v>
      </c>
      <c r="DL81" s="97">
        <f>MASTER_DATA_ESCALATED!DL81/(DL$18*1000)</f>
        <v>0</v>
      </c>
      <c r="DM81" s="97">
        <f>MASTER_DATA_ESCALATED!DM81/(DM$18*1000)</f>
        <v>0</v>
      </c>
      <c r="DN81" s="97">
        <f>MASTER_DATA_ESCALATED!DN81/(DN$18*1000)</f>
        <v>0</v>
      </c>
      <c r="DO81" s="97">
        <f>MASTER_DATA_ESCALATED!DO81/(DO$18*1000)</f>
        <v>0</v>
      </c>
      <c r="DP81" s="97">
        <f>MASTER_DATA_ESCALATED!DP81/(DP$18*1000)</f>
        <v>0</v>
      </c>
      <c r="DQ81" s="97">
        <f>MASTER_DATA_ESCALATED!DQ81/(DQ$18*1000)</f>
        <v>0</v>
      </c>
      <c r="DR81" s="97">
        <f>MASTER_DATA_ESCALATED!DR81/(DR$18*1000)</f>
        <v>0</v>
      </c>
      <c r="DS81" s="97">
        <f>MASTER_DATA_ESCALATED!DS81/(DS$18*1000)</f>
        <v>0</v>
      </c>
      <c r="DT81" s="97">
        <f>MASTER_DATA_ESCALATED!DT81/(DT$18*1000)</f>
        <v>0</v>
      </c>
      <c r="DU81" s="97">
        <f>MASTER_DATA_ESCALATED!DU81/(DU$18*1000)</f>
        <v>0</v>
      </c>
      <c r="DV81" s="97">
        <f>MASTER_DATA_ESCALATED!DV81/(DV$18*1000)</f>
        <v>0</v>
      </c>
      <c r="DW81" s="97">
        <f>MASTER_DATA_ESCALATED!DW81/(DW$18*1000)</f>
        <v>0</v>
      </c>
      <c r="DX81" s="97">
        <f>MASTER_DATA_ESCALATED!DX81/(DX$18*1000)</f>
        <v>0</v>
      </c>
      <c r="DY81" s="97">
        <f>MASTER_DATA_ESCALATED!DY81/(DY$18*1000)</f>
        <v>0</v>
      </c>
      <c r="DZ81" s="97">
        <f>MASTER_DATA_ESCALATED!DZ81/(DZ$18*1000)</f>
        <v>0</v>
      </c>
      <c r="EA81" s="97">
        <f>MASTER_DATA_ESCALATED!EA81/(EA$18*1000)</f>
        <v>0</v>
      </c>
      <c r="EB81" s="97">
        <f>MASTER_DATA_ESCALATED!EB81/(EB$18*1000)</f>
        <v>0</v>
      </c>
      <c r="EC81" s="97" t="e">
        <f>MASTER_DATA_ESCALATED!EC81/(EC$18*1000)</f>
        <v>#DIV/0!</v>
      </c>
      <c r="ED81" s="97" t="e">
        <f>MASTER_DATA_ESCALATED!ED81/(ED$18*1000)</f>
        <v>#DIV/0!</v>
      </c>
      <c r="EE81" s="97" t="e">
        <f>MASTER_DATA_ESCALATED!EE81/(EE$18*1000)</f>
        <v>#DIV/0!</v>
      </c>
      <c r="EF81" s="97" t="e">
        <f>MASTER_DATA_ESCALATED!EF81/(EF$18*1000)</f>
        <v>#VALUE!</v>
      </c>
      <c r="EG81" s="97">
        <f>MASTER_DATA_ESCALATED!EG81/(EG$18*1000)</f>
        <v>0</v>
      </c>
      <c r="EH81" s="97">
        <f>MASTER_DATA_ESCALATED!EH81/(EH$18*1000)</f>
        <v>0</v>
      </c>
      <c r="EI81" s="97">
        <f>MASTER_DATA_ESCALATED!EI81/(EI$18*1000)</f>
        <v>0</v>
      </c>
      <c r="EJ81" s="97">
        <f>MASTER_DATA_ESCALATED!EJ81/(EJ$18*1000)</f>
        <v>0</v>
      </c>
      <c r="EK81" s="97">
        <f>MASTER_DATA_ESCALATED!EK81/(EK$18*1000)</f>
        <v>0</v>
      </c>
      <c r="EL81" s="97">
        <f>MASTER_DATA_ESCALATED!EL81/(EL$18*1000)</f>
        <v>0</v>
      </c>
      <c r="EM81" s="97">
        <f>MASTER_DATA_ESCALATED!EM81/(EM$18*1000)</f>
        <v>0</v>
      </c>
      <c r="EN81" s="97">
        <f>MASTER_DATA_ESCALATED!EN81/(EN$18*1000)</f>
        <v>465.27801466726731</v>
      </c>
      <c r="EO81" s="97">
        <f>MASTER_DATA_ESCALATED!EO81/(EO$18*1000)</f>
        <v>0</v>
      </c>
      <c r="EP81" s="97">
        <f>MASTER_DATA_ESCALATED!EP81/(EP$18*1000)</f>
        <v>0</v>
      </c>
      <c r="EQ81" s="97">
        <f>MASTER_DATA_ESCALATED!EQ81/(EQ$18*1000)</f>
        <v>0</v>
      </c>
      <c r="ER81" s="97">
        <f>MASTER_DATA_ESCALATED!ER81/(ER$18*1000)</f>
        <v>163.36008038430211</v>
      </c>
      <c r="ES81" s="97">
        <f>MASTER_DATA_ESCALATED!ES81/(ES$18*1000)</f>
        <v>0</v>
      </c>
      <c r="ET81" s="97">
        <f>MASTER_DATA_ESCALATED!ET81/(ET$18*1000)</f>
        <v>0</v>
      </c>
      <c r="EU81" s="97">
        <f>MASTER_DATA_ESCALATED!EU81/(EU$18*1000)</f>
        <v>0</v>
      </c>
      <c r="EV81" s="97">
        <f>MASTER_DATA_ESCALATED!EV81/(EV$18*1000)</f>
        <v>163.36008038430211</v>
      </c>
      <c r="EW81" s="97">
        <f>MASTER_DATA_ESCALATED!EW81/(EW$18*1000)</f>
        <v>0</v>
      </c>
      <c r="EX81" s="97">
        <f>MASTER_DATA_ESCALATED!EX81/(EX$18*1000)</f>
        <v>0</v>
      </c>
      <c r="EY81" s="97">
        <f>MASTER_DATA_ESCALATED!EY81/(EY$18*1000)</f>
        <v>0</v>
      </c>
      <c r="EZ81" s="97">
        <f>MASTER_DATA_ESCALATED!EZ81/(EZ$18*1000)</f>
        <v>72.987961342720396</v>
      </c>
      <c r="FA81" s="97">
        <f>MASTER_DATA_ESCALATED!FA81/(FA$18*1000)</f>
        <v>0</v>
      </c>
      <c r="FB81" s="97">
        <f>MASTER_DATA_ESCALATED!FB81/(FB$18*1000)</f>
        <v>0</v>
      </c>
      <c r="FC81" s="97">
        <f>MASTER_DATA_ESCALATED!FC81/(FC$18*1000)</f>
        <v>0</v>
      </c>
      <c r="FD81" s="97">
        <f>MASTER_DATA_ESCALATED!FD81/(FD$18*1000)</f>
        <v>64.856519774622001</v>
      </c>
      <c r="FE81" s="97">
        <f>MASTER_DATA_ESCALATED!FE81/(FE$18*1000)</f>
        <v>0</v>
      </c>
      <c r="FF81" s="97">
        <f>MASTER_DATA_ESCALATED!FF81/(FF$18*1000)</f>
        <v>0</v>
      </c>
      <c r="FG81" s="97">
        <f>MASTER_DATA_ESCALATED!FG81/(FG$18*1000)</f>
        <v>0</v>
      </c>
      <c r="FH81" s="97">
        <f>MASTER_DATA_ESCALATED!FH81/(FH$18*1000)</f>
        <v>55.981961362636703</v>
      </c>
      <c r="FI81" s="97">
        <f>MASTER_DATA_ESCALATED!FI81/(FI$18*1000)</f>
        <v>0</v>
      </c>
      <c r="FJ81" s="97">
        <f>MASTER_DATA_ESCALATED!FJ81/(FJ$18*1000)</f>
        <v>0</v>
      </c>
      <c r="FK81" s="97">
        <f>MASTER_DATA_ESCALATED!FK81/(FK$18*1000)</f>
        <v>0</v>
      </c>
      <c r="FL81" s="97">
        <f>MASTER_DATA_ESCALATED!FL81/(FL$18*1000)</f>
        <v>111.96392272527341</v>
      </c>
      <c r="FM81" s="97">
        <f>MASTER_DATA_ESCALATED!FM81/(FM$18*1000)</f>
        <v>0</v>
      </c>
      <c r="FN81" s="97">
        <f>MASTER_DATA_ESCALATED!FN81/(FN$18*1000)</f>
        <v>0</v>
      </c>
      <c r="FO81" s="97">
        <f>MASTER_DATA_ESCALATED!FO81/(FO$18*1000)</f>
        <v>0</v>
      </c>
      <c r="FP81" s="97">
        <f>MASTER_DATA_ESCALATED!FP81/(FP$18*1000)</f>
        <v>433.90916765851256</v>
      </c>
      <c r="FQ81" s="97">
        <f>MASTER_DATA_ESCALATED!FQ81/(FQ$18*1000)</f>
        <v>0</v>
      </c>
      <c r="FR81" s="97">
        <f>MASTER_DATA_ESCALATED!FR81/(FR$18*1000)</f>
        <v>0</v>
      </c>
      <c r="FS81" s="97">
        <f>MASTER_DATA_ESCALATED!FS81/(FS$18*1000)</f>
        <v>0</v>
      </c>
      <c r="FT81" s="97">
        <f>MASTER_DATA_ESCALATED!FT81/(FT$18*1000)</f>
        <v>378.17236884743943</v>
      </c>
      <c r="FU81" s="97">
        <f>MASTER_DATA_ESCALATED!FU81/(FU$18*1000)</f>
        <v>0</v>
      </c>
      <c r="FV81" s="97">
        <f>MASTER_DATA_ESCALATED!FV81/(FV$18*1000)</f>
        <v>0</v>
      </c>
      <c r="FW81" s="97">
        <f>MASTER_DATA_ESCALATED!FW81/(FW$18*1000)</f>
        <v>0</v>
      </c>
      <c r="FX81" s="97">
        <f>MASTER_DATA_ESCALATED!FX81/(FX$18*1000)</f>
        <v>342.1266912319802</v>
      </c>
      <c r="FY81" s="97">
        <f>MASTER_DATA_ESCALATED!FY81/(FY$18*1000)</f>
        <v>0</v>
      </c>
      <c r="FZ81" s="97">
        <f>MASTER_DATA_ESCALATED!FZ81/(FZ$18*1000)</f>
        <v>0</v>
      </c>
      <c r="GA81" s="97">
        <f>MASTER_DATA_ESCALATED!GA81/(GA$18*1000)</f>
        <v>0</v>
      </c>
      <c r="GB81" s="97">
        <f>MASTER_DATA_ESCALATED!GB81/(GB$18*1000)</f>
        <v>650.46429396624455</v>
      </c>
      <c r="GC81" s="97">
        <f>MASTER_DATA_ESCALATED!GC81/(GC$18*1000)</f>
        <v>0</v>
      </c>
      <c r="GD81" s="97">
        <f>MASTER_DATA_ESCALATED!GD81/(GD$18*1000)</f>
        <v>0</v>
      </c>
      <c r="GE81" s="97">
        <f>MASTER_DATA_ESCALATED!GE81/(GE$18*1000)</f>
        <v>0</v>
      </c>
      <c r="GF81" s="97">
        <f>MASTER_DATA_ESCALATED!GF81/(GF$18*1000)</f>
        <v>567.26028667670892</v>
      </c>
      <c r="GG81" s="97">
        <f>MASTER_DATA_ESCALATED!GG81/(GG$18*1000)</f>
        <v>0</v>
      </c>
      <c r="GH81" s="97">
        <f>MASTER_DATA_ESCALATED!GH81/(GH$18*1000)</f>
        <v>0</v>
      </c>
      <c r="GI81" s="97">
        <f>MASTER_DATA_ESCALATED!GI81/(GI$18*1000)</f>
        <v>0</v>
      </c>
      <c r="GJ81" s="97">
        <f>MASTER_DATA_ESCALATED!GJ81/(GJ$18*1000)</f>
        <v>516.28140636471539</v>
      </c>
      <c r="GK81" s="97">
        <f>MASTER_DATA_ESCALATED!GK81/(GK$18*1000)</f>
        <v>0</v>
      </c>
      <c r="GL81" s="97">
        <f>MASTER_DATA_ESCALATED!GL81/(GL$18*1000)</f>
        <v>0</v>
      </c>
      <c r="GM81" s="97">
        <f>MASTER_DATA_ESCALATED!GM81/(GM$18*1000)</f>
        <v>0</v>
      </c>
      <c r="GN81" s="97">
        <f>MASTER_DATA_ESCALATED!GN81/(GN$18*1000)</f>
        <v>362.81238708427111</v>
      </c>
      <c r="GO81" s="97">
        <f>MASTER_DATA_ESCALATED!GO81/(GO$18*1000)</f>
        <v>0</v>
      </c>
      <c r="GP81" s="97">
        <f>MASTER_DATA_ESCALATED!GP81/(GP$18*1000)</f>
        <v>0</v>
      </c>
      <c r="GQ81" s="97">
        <f>MASTER_DATA_ESCALATED!GQ81/(GQ$18*1000)</f>
        <v>0</v>
      </c>
      <c r="GR81" s="97">
        <f>MASTER_DATA_ESCALATED!GR81/(GR$18*1000)</f>
        <v>319.12610012979871</v>
      </c>
      <c r="GS81" s="97">
        <f>MASTER_DATA_ESCALATED!GS81/(GS$18*1000)</f>
        <v>0</v>
      </c>
      <c r="GT81" s="97">
        <f>MASTER_DATA_ESCALATED!GT81/(GT$18*1000)</f>
        <v>0</v>
      </c>
      <c r="GU81" s="97">
        <f>MASTER_DATA_ESCALATED!GU81/(GU$18*1000)</f>
        <v>0</v>
      </c>
      <c r="GV81" s="97">
        <f>MASTER_DATA_ESCALATED!GV81/(GV$18*1000)</f>
        <v>288.89115840473215</v>
      </c>
      <c r="GW81" s="97" t="e">
        <f>MASTER_DATA_ESCALATED!#REF!/(GW$18*1000)</f>
        <v>#REF!</v>
      </c>
      <c r="GX81" s="97" t="e">
        <f>MASTER_DATA_ESCALATED!#REF!/(GX$18*1000)</f>
        <v>#REF!</v>
      </c>
      <c r="GY81" s="97" t="e">
        <f>MASTER_DATA_ESCALATED!#REF!/(GY$18*1000)</f>
        <v>#REF!</v>
      </c>
    </row>
    <row r="82" spans="2:207" s="27" customFormat="1" ht="14.25" hidden="1" outlineLevel="2" x14ac:dyDescent="0.25">
      <c r="B82" s="26">
        <f t="shared" si="1"/>
        <v>20</v>
      </c>
      <c r="C82" s="59">
        <f t="shared" si="0"/>
        <v>222.1</v>
      </c>
      <c r="D82" s="82"/>
      <c r="E82" s="55"/>
      <c r="F82" s="60"/>
      <c r="G82" s="86">
        <v>222.1</v>
      </c>
      <c r="H82" s="40" t="s">
        <v>86</v>
      </c>
      <c r="I82" s="99">
        <f>MASTER_DATA_ESCALATED!I82/(I$18*1000)</f>
        <v>0</v>
      </c>
      <c r="J82" s="99">
        <f>MASTER_DATA_ESCALATED!J82/(J$18*1000)</f>
        <v>0</v>
      </c>
      <c r="K82" s="99">
        <f>MASTER_DATA_ESCALATED!K82/(K$18*1000)</f>
        <v>0</v>
      </c>
      <c r="L82" s="99">
        <f>MASTER_DATA_ESCALATED!L82/(L$18*1000)</f>
        <v>0</v>
      </c>
      <c r="M82" s="99">
        <f>MASTER_DATA_ESCALATED!M82/(M$18*1000)</f>
        <v>0</v>
      </c>
      <c r="N82" s="99">
        <f>MASTER_DATA_ESCALATED!N82/(N$18*1000)</f>
        <v>0</v>
      </c>
      <c r="O82" s="99">
        <f>MASTER_DATA_ESCALATED!O82/(O$18*1000)</f>
        <v>0</v>
      </c>
      <c r="P82" s="99">
        <f>MASTER_DATA_ESCALATED!P82/(P$18*1000)</f>
        <v>0</v>
      </c>
      <c r="Q82" s="99">
        <f>MASTER_DATA_ESCALATED!Q82/(Q$18*1000)</f>
        <v>0</v>
      </c>
      <c r="R82" s="99">
        <f>MASTER_DATA_ESCALATED!R82/(R$18*1000)</f>
        <v>0</v>
      </c>
      <c r="S82" s="99">
        <f>MASTER_DATA_ESCALATED!S82/(S$18*1000)</f>
        <v>0</v>
      </c>
      <c r="T82" s="99">
        <f>MASTER_DATA_ESCALATED!T82/(T$18*1000)</f>
        <v>0</v>
      </c>
      <c r="U82" s="99">
        <f>MASTER_DATA_ESCALATED!U82/(U$18*1000)</f>
        <v>0</v>
      </c>
      <c r="V82" s="99">
        <f>MASTER_DATA_ESCALATED!V82/(V$18*1000)</f>
        <v>0</v>
      </c>
      <c r="W82" s="99">
        <f>MASTER_DATA_ESCALATED!W82/(W$18*1000)</f>
        <v>0</v>
      </c>
      <c r="X82" s="99">
        <f>MASTER_DATA_ESCALATED!X82/(X$18*1000)</f>
        <v>0</v>
      </c>
      <c r="Y82" s="99">
        <f>MASTER_DATA_ESCALATED!Y82/(Y$18*1000)</f>
        <v>0</v>
      </c>
      <c r="Z82" s="99">
        <f>MASTER_DATA_ESCALATED!Z82/(Z$18*1000)</f>
        <v>0</v>
      </c>
      <c r="AA82" s="99">
        <f>MASTER_DATA_ESCALATED!AA82/(AA$18*1000)</f>
        <v>0</v>
      </c>
      <c r="AB82" s="99">
        <f>MASTER_DATA_ESCALATED!AB82/(AB$18*1000)</f>
        <v>0</v>
      </c>
      <c r="AC82" s="99">
        <f>MASTER_DATA_ESCALATED!AC82/(AC$18*1000)</f>
        <v>0</v>
      </c>
      <c r="AD82" s="99">
        <f>MASTER_DATA_ESCALATED!AD82/(AD$18*1000)</f>
        <v>0</v>
      </c>
      <c r="AE82" s="99">
        <f>MASTER_DATA_ESCALATED!AE82/(AE$18*1000)</f>
        <v>0</v>
      </c>
      <c r="AF82" s="99">
        <f>MASTER_DATA_ESCALATED!AF82/(AF$18*1000)</f>
        <v>0</v>
      </c>
      <c r="AG82" s="99">
        <f>MASTER_DATA_ESCALATED!AG82/(AG$18*1000)</f>
        <v>0</v>
      </c>
      <c r="AH82" s="99">
        <f>MASTER_DATA_ESCALATED!AH82/(AH$18*1000)</f>
        <v>0</v>
      </c>
      <c r="AI82" s="99">
        <f>MASTER_DATA_ESCALATED!AI82/(AI$18*1000)</f>
        <v>0</v>
      </c>
      <c r="AJ82" s="99">
        <f>MASTER_DATA_ESCALATED!AJ82/(AJ$18*1000)</f>
        <v>0</v>
      </c>
      <c r="AK82" s="99">
        <f>MASTER_DATA_ESCALATED!AK82/(AK$18*1000)</f>
        <v>0</v>
      </c>
      <c r="AL82" s="99">
        <f>MASTER_DATA_ESCALATED!AL82/(AL$18*1000)</f>
        <v>0</v>
      </c>
      <c r="AM82" s="99">
        <f>MASTER_DATA_ESCALATED!AM82/(AM$18*1000)</f>
        <v>0</v>
      </c>
      <c r="AN82" s="99">
        <f>MASTER_DATA_ESCALATED!AN82/(AN$18*1000)</f>
        <v>0</v>
      </c>
      <c r="AO82" s="99">
        <f>MASTER_DATA_ESCALATED!AO82/(AO$18*1000)</f>
        <v>0</v>
      </c>
      <c r="AP82" s="99">
        <f>MASTER_DATA_ESCALATED!AP82/(AP$18*1000)</f>
        <v>0</v>
      </c>
      <c r="AQ82" s="99">
        <f>MASTER_DATA_ESCALATED!AQ82/(AQ$18*1000)</f>
        <v>0</v>
      </c>
      <c r="AR82" s="99">
        <f>MASTER_DATA_ESCALATED!AR82/(AR$18*1000)</f>
        <v>0</v>
      </c>
      <c r="AS82" s="99">
        <f>MASTER_DATA_ESCALATED!AS82/(AS$18*1000)</f>
        <v>0</v>
      </c>
      <c r="AT82" s="99">
        <f>MASTER_DATA_ESCALATED!AT82/(AT$18*1000)</f>
        <v>0</v>
      </c>
      <c r="AU82" s="99">
        <f>MASTER_DATA_ESCALATED!AU82/(AU$18*1000)</f>
        <v>0</v>
      </c>
      <c r="AV82" s="99">
        <f>MASTER_DATA_ESCALATED!AV82/(AV$18*1000)</f>
        <v>0</v>
      </c>
      <c r="AW82" s="99">
        <f>MASTER_DATA_ESCALATED!AW82/(AW$18*1000)</f>
        <v>0</v>
      </c>
      <c r="AX82" s="99">
        <f>MASTER_DATA_ESCALATED!AX82/(AX$18*1000)</f>
        <v>0</v>
      </c>
      <c r="AY82" s="99">
        <f>MASTER_DATA_ESCALATED!AY82/(AY$18*1000)</f>
        <v>0</v>
      </c>
      <c r="AZ82" s="99">
        <f>MASTER_DATA_ESCALATED!AZ82/(AZ$18*1000)</f>
        <v>0</v>
      </c>
      <c r="BA82" s="99">
        <f>MASTER_DATA_ESCALATED!BA82/(BA$18*1000)</f>
        <v>0</v>
      </c>
      <c r="BB82" s="99">
        <f>MASTER_DATA_ESCALATED!BB82/(BB$18*1000)</f>
        <v>0</v>
      </c>
      <c r="BC82" s="99">
        <f>MASTER_DATA_ESCALATED!BC82/(BC$18*1000)</f>
        <v>0</v>
      </c>
      <c r="BD82" s="99">
        <f>MASTER_DATA_ESCALATED!BD82/(BD$18*1000)</f>
        <v>0</v>
      </c>
      <c r="BE82" s="99">
        <f>MASTER_DATA_ESCALATED!BE82/(BE$18*1000)</f>
        <v>0</v>
      </c>
      <c r="BF82" s="99">
        <f>MASTER_DATA_ESCALATED!BF82/(BF$18*1000)</f>
        <v>0</v>
      </c>
      <c r="BG82" s="99">
        <f>MASTER_DATA_ESCALATED!BG82/(BG$18*1000)</f>
        <v>0</v>
      </c>
      <c r="BH82" s="99">
        <f>MASTER_DATA_ESCALATED!BH82/(BH$18*1000)</f>
        <v>0</v>
      </c>
      <c r="BI82" s="99">
        <f>MASTER_DATA_ESCALATED!BI82/(BI$18*1000)</f>
        <v>0</v>
      </c>
      <c r="BJ82" s="99">
        <f>MASTER_DATA_ESCALATED!BJ82/(BJ$18*1000)</f>
        <v>0</v>
      </c>
      <c r="BK82" s="99">
        <f>MASTER_DATA_ESCALATED!BK82/(BK$18*1000)</f>
        <v>0</v>
      </c>
      <c r="BL82" s="99">
        <f>MASTER_DATA_ESCALATED!BL82/(BL$18*1000)</f>
        <v>0</v>
      </c>
      <c r="BM82" s="99">
        <f>MASTER_DATA_ESCALATED!BM82/(BM$18*1000)</f>
        <v>0</v>
      </c>
      <c r="BN82" s="99">
        <f>MASTER_DATA_ESCALATED!BN82/(BN$18*1000)</f>
        <v>0</v>
      </c>
      <c r="BO82" s="99">
        <f>MASTER_DATA_ESCALATED!BO82/(BO$18*1000)</f>
        <v>0</v>
      </c>
      <c r="BP82" s="99">
        <f>MASTER_DATA_ESCALATED!BP82/(BP$18*1000)</f>
        <v>0</v>
      </c>
      <c r="BQ82" s="99">
        <f>MASTER_DATA_ESCALATED!BQ82/(BQ$18*1000)</f>
        <v>0</v>
      </c>
      <c r="BR82" s="99">
        <f>MASTER_DATA_ESCALATED!BR82/(BR$18*1000)</f>
        <v>0</v>
      </c>
      <c r="BS82" s="99">
        <f>MASTER_DATA_ESCALATED!BS82/(BS$18*1000)</f>
        <v>0</v>
      </c>
      <c r="BT82" s="99">
        <f>MASTER_DATA_ESCALATED!BT82/(BT$18*1000)</f>
        <v>0</v>
      </c>
      <c r="BU82" s="99">
        <f>MASTER_DATA_ESCALATED!BU82/(BU$18*1000)</f>
        <v>0</v>
      </c>
      <c r="BV82" s="99">
        <f>MASTER_DATA_ESCALATED!BV82/(BV$18*1000)</f>
        <v>0</v>
      </c>
      <c r="BW82" s="99">
        <f>MASTER_DATA_ESCALATED!BW82/(BW$18*1000)</f>
        <v>0</v>
      </c>
      <c r="BX82" s="99">
        <f>MASTER_DATA_ESCALATED!BX82/(BX$18*1000)</f>
        <v>0</v>
      </c>
      <c r="BY82" s="99">
        <f>MASTER_DATA_ESCALATED!BY82/(BY$18*1000)</f>
        <v>0</v>
      </c>
      <c r="BZ82" s="99">
        <f>MASTER_DATA_ESCALATED!BZ82/(BZ$18*1000)</f>
        <v>0</v>
      </c>
      <c r="CA82" s="99">
        <f>MASTER_DATA_ESCALATED!CA82/(CA$18*1000)</f>
        <v>0</v>
      </c>
      <c r="CB82" s="99">
        <f>MASTER_DATA_ESCALATED!CB82/(CB$18*1000)</f>
        <v>0</v>
      </c>
      <c r="CC82" s="99">
        <f>MASTER_DATA_ESCALATED!CC82/(CC$18*1000)</f>
        <v>0</v>
      </c>
      <c r="CD82" s="99">
        <f>MASTER_DATA_ESCALATED!CD82/(CD$18*1000)</f>
        <v>0</v>
      </c>
      <c r="CE82" s="99">
        <f>MASTER_DATA_ESCALATED!CE82/(CE$18*1000)</f>
        <v>0</v>
      </c>
      <c r="CF82" s="99">
        <f>MASTER_DATA_ESCALATED!CF82/(CF$18*1000)</f>
        <v>0</v>
      </c>
      <c r="CG82" s="99">
        <f>MASTER_DATA_ESCALATED!CG82/(CG$18*1000)</f>
        <v>0</v>
      </c>
      <c r="CH82" s="99">
        <f>MASTER_DATA_ESCALATED!CH82/(CH$18*1000)</f>
        <v>0</v>
      </c>
      <c r="CI82" s="99">
        <f>MASTER_DATA_ESCALATED!CI82/(CI$18*1000)</f>
        <v>0</v>
      </c>
      <c r="CJ82" s="99">
        <f>MASTER_DATA_ESCALATED!CJ82/(CJ$18*1000)</f>
        <v>0</v>
      </c>
      <c r="CK82" s="99">
        <f>MASTER_DATA_ESCALATED!CK82/(CK$18*1000)</f>
        <v>0</v>
      </c>
      <c r="CL82" s="99">
        <f>MASTER_DATA_ESCALATED!CL82/(CL$18*1000)</f>
        <v>0</v>
      </c>
      <c r="CM82" s="99">
        <f>MASTER_DATA_ESCALATED!CM82/(CM$18*1000)</f>
        <v>0</v>
      </c>
      <c r="CN82" s="99">
        <f>MASTER_DATA_ESCALATED!CN82/(CN$18*1000)</f>
        <v>0</v>
      </c>
      <c r="CO82" s="99">
        <f>MASTER_DATA_ESCALATED!CO82/(CO$18*1000)</f>
        <v>0</v>
      </c>
      <c r="CP82" s="99">
        <f>MASTER_DATA_ESCALATED!CP82/(CP$18*1000)</f>
        <v>0</v>
      </c>
      <c r="CQ82" s="99">
        <f>MASTER_DATA_ESCALATED!CQ82/(CQ$18*1000)</f>
        <v>0</v>
      </c>
      <c r="CR82" s="99">
        <f>MASTER_DATA_ESCALATED!CR82/(CR$18*1000)</f>
        <v>0</v>
      </c>
      <c r="CS82" s="99">
        <f>MASTER_DATA_ESCALATED!CS82/(CS$18*1000)</f>
        <v>0</v>
      </c>
      <c r="CT82" s="99">
        <f>MASTER_DATA_ESCALATED!CT82/(CT$18*1000)</f>
        <v>0</v>
      </c>
      <c r="CU82" s="99">
        <f>MASTER_DATA_ESCALATED!CU82/(CU$18*1000)</f>
        <v>0</v>
      </c>
      <c r="CV82" s="99">
        <f>MASTER_DATA_ESCALATED!CV82/(CV$18*1000)</f>
        <v>0</v>
      </c>
      <c r="CW82" s="99">
        <f>MASTER_DATA_ESCALATED!CW82/(CW$18*1000)</f>
        <v>0</v>
      </c>
      <c r="CX82" s="99">
        <f>MASTER_DATA_ESCALATED!CX82/(CX$18*1000)</f>
        <v>0</v>
      </c>
      <c r="CY82" s="99">
        <f>MASTER_DATA_ESCALATED!CY82/(CY$18*1000)</f>
        <v>0</v>
      </c>
      <c r="CZ82" s="99">
        <f>MASTER_DATA_ESCALATED!CZ82/(CZ$18*1000)</f>
        <v>0</v>
      </c>
      <c r="DA82" s="99" t="e">
        <f>MASTER_DATA_ESCALATED!DA82/(DA$18*1000)</f>
        <v>#DIV/0!</v>
      </c>
      <c r="DB82" s="99" t="e">
        <f>MASTER_DATA_ESCALATED!DB82/(DB$18*1000)</f>
        <v>#DIV/0!</v>
      </c>
      <c r="DC82" s="99" t="e">
        <f>MASTER_DATA_ESCALATED!DC82/(DC$18*1000)</f>
        <v>#DIV/0!</v>
      </c>
      <c r="DD82" s="99" t="e">
        <f>MASTER_DATA_ESCALATED!DD82/(DD$18*1000)</f>
        <v>#N/A</v>
      </c>
      <c r="DE82" s="99">
        <f>MASTER_DATA_ESCALATED!DE82/(DE$18*1000)</f>
        <v>0</v>
      </c>
      <c r="DF82" s="99">
        <f>MASTER_DATA_ESCALATED!DF82/(DF$18*1000)</f>
        <v>0</v>
      </c>
      <c r="DG82" s="99">
        <f>MASTER_DATA_ESCALATED!DG82/(DG$18*1000)</f>
        <v>0</v>
      </c>
      <c r="DH82" s="99">
        <f>MASTER_DATA_ESCALATED!DH82/(DH$18*1000)</f>
        <v>0</v>
      </c>
      <c r="DI82" s="99">
        <f>MASTER_DATA_ESCALATED!DI82/(DI$18*1000)</f>
        <v>0</v>
      </c>
      <c r="DJ82" s="99">
        <f>MASTER_DATA_ESCALATED!DJ82/(DJ$18*1000)</f>
        <v>0</v>
      </c>
      <c r="DK82" s="99">
        <f>MASTER_DATA_ESCALATED!DK82/(DK$18*1000)</f>
        <v>0</v>
      </c>
      <c r="DL82" s="99">
        <f>MASTER_DATA_ESCALATED!DL82/(DL$18*1000)</f>
        <v>0</v>
      </c>
      <c r="DM82" s="99">
        <f>MASTER_DATA_ESCALATED!DM82/(DM$18*1000)</f>
        <v>0</v>
      </c>
      <c r="DN82" s="99">
        <f>MASTER_DATA_ESCALATED!DN82/(DN$18*1000)</f>
        <v>0</v>
      </c>
      <c r="DO82" s="99">
        <f>MASTER_DATA_ESCALATED!DO82/(DO$18*1000)</f>
        <v>0</v>
      </c>
      <c r="DP82" s="99">
        <f>MASTER_DATA_ESCALATED!DP82/(DP$18*1000)</f>
        <v>0</v>
      </c>
      <c r="DQ82" s="99">
        <f>MASTER_DATA_ESCALATED!DQ82/(DQ$18*1000)</f>
        <v>0</v>
      </c>
      <c r="DR82" s="99">
        <f>MASTER_DATA_ESCALATED!DR82/(DR$18*1000)</f>
        <v>0</v>
      </c>
      <c r="DS82" s="99">
        <f>MASTER_DATA_ESCALATED!DS82/(DS$18*1000)</f>
        <v>0</v>
      </c>
      <c r="DT82" s="99">
        <f>MASTER_DATA_ESCALATED!DT82/(DT$18*1000)</f>
        <v>0</v>
      </c>
      <c r="DU82" s="99">
        <f>MASTER_DATA_ESCALATED!DU82/(DU$18*1000)</f>
        <v>0</v>
      </c>
      <c r="DV82" s="99">
        <f>MASTER_DATA_ESCALATED!DV82/(DV$18*1000)</f>
        <v>0</v>
      </c>
      <c r="DW82" s="99">
        <f>MASTER_DATA_ESCALATED!DW82/(DW$18*1000)</f>
        <v>0</v>
      </c>
      <c r="DX82" s="99">
        <f>MASTER_DATA_ESCALATED!DX82/(DX$18*1000)</f>
        <v>0</v>
      </c>
      <c r="DY82" s="99">
        <f>MASTER_DATA_ESCALATED!DY82/(DY$18*1000)</f>
        <v>0</v>
      </c>
      <c r="DZ82" s="99">
        <f>MASTER_DATA_ESCALATED!DZ82/(DZ$18*1000)</f>
        <v>0</v>
      </c>
      <c r="EA82" s="99">
        <f>MASTER_DATA_ESCALATED!EA82/(EA$18*1000)</f>
        <v>0</v>
      </c>
      <c r="EB82" s="99">
        <f>MASTER_DATA_ESCALATED!EB82/(EB$18*1000)</f>
        <v>0</v>
      </c>
      <c r="EC82" s="99" t="e">
        <f>MASTER_DATA_ESCALATED!EC82/(EC$18*1000)</f>
        <v>#DIV/0!</v>
      </c>
      <c r="ED82" s="99" t="e">
        <f>MASTER_DATA_ESCALATED!ED82/(ED$18*1000)</f>
        <v>#DIV/0!</v>
      </c>
      <c r="EE82" s="99" t="e">
        <f>MASTER_DATA_ESCALATED!EE82/(EE$18*1000)</f>
        <v>#DIV/0!</v>
      </c>
      <c r="EF82" s="99" t="e">
        <f>MASTER_DATA_ESCALATED!EF82/(EF$18*1000)</f>
        <v>#VALUE!</v>
      </c>
      <c r="EG82" s="99">
        <f>MASTER_DATA_ESCALATED!EG82/(EG$18*1000)</f>
        <v>0</v>
      </c>
      <c r="EH82" s="99">
        <f>MASTER_DATA_ESCALATED!EH82/(EH$18*1000)</f>
        <v>0</v>
      </c>
      <c r="EI82" s="99">
        <f>MASTER_DATA_ESCALATED!EI82/(EI$18*1000)</f>
        <v>0</v>
      </c>
      <c r="EJ82" s="99">
        <f>MASTER_DATA_ESCALATED!EJ82/(EJ$18*1000)</f>
        <v>0</v>
      </c>
      <c r="EK82" s="99">
        <f>MASTER_DATA_ESCALATED!EK82/(EK$18*1000)</f>
        <v>0</v>
      </c>
      <c r="EL82" s="99">
        <f>MASTER_DATA_ESCALATED!EL82/(EL$18*1000)</f>
        <v>0</v>
      </c>
      <c r="EM82" s="99">
        <f>MASTER_DATA_ESCALATED!EM82/(EM$18*1000)</f>
        <v>0</v>
      </c>
      <c r="EN82" s="99">
        <f>MASTER_DATA_ESCALATED!EN82/(EN$18*1000)</f>
        <v>51.842493187712194</v>
      </c>
      <c r="EO82" s="99">
        <f>MASTER_DATA_ESCALATED!EO82/(EO$18*1000)</f>
        <v>0</v>
      </c>
      <c r="EP82" s="99">
        <f>MASTER_DATA_ESCALATED!EP82/(EP$18*1000)</f>
        <v>0</v>
      </c>
      <c r="EQ82" s="99">
        <f>MASTER_DATA_ESCALATED!EQ82/(EQ$18*1000)</f>
        <v>0</v>
      </c>
      <c r="ER82" s="99">
        <f>MASTER_DATA_ESCALATED!ER82/(ER$18*1000)</f>
        <v>0</v>
      </c>
      <c r="ES82" s="99">
        <f>MASTER_DATA_ESCALATED!ES82/(ES$18*1000)</f>
        <v>0</v>
      </c>
      <c r="ET82" s="99">
        <f>MASTER_DATA_ESCALATED!ET82/(ET$18*1000)</f>
        <v>0</v>
      </c>
      <c r="EU82" s="99">
        <f>MASTER_DATA_ESCALATED!EU82/(EU$18*1000)</f>
        <v>0</v>
      </c>
      <c r="EV82" s="99">
        <f>MASTER_DATA_ESCALATED!EV82/(EV$18*1000)</f>
        <v>0</v>
      </c>
      <c r="EW82" s="99">
        <f>MASTER_DATA_ESCALATED!EW82/(EW$18*1000)</f>
        <v>0</v>
      </c>
      <c r="EX82" s="99">
        <f>MASTER_DATA_ESCALATED!EX82/(EX$18*1000)</f>
        <v>0</v>
      </c>
      <c r="EY82" s="99">
        <f>MASTER_DATA_ESCALATED!EY82/(EY$18*1000)</f>
        <v>0</v>
      </c>
      <c r="EZ82" s="99">
        <f>MASTER_DATA_ESCALATED!EZ82/(EZ$18*1000)</f>
        <v>0</v>
      </c>
      <c r="FA82" s="99">
        <f>MASTER_DATA_ESCALATED!FA82/(FA$18*1000)</f>
        <v>0</v>
      </c>
      <c r="FB82" s="99">
        <f>MASTER_DATA_ESCALATED!FB82/(FB$18*1000)</f>
        <v>0</v>
      </c>
      <c r="FC82" s="99">
        <f>MASTER_DATA_ESCALATED!FC82/(FC$18*1000)</f>
        <v>0</v>
      </c>
      <c r="FD82" s="99">
        <f>MASTER_DATA_ESCALATED!FD82/(FD$18*1000)</f>
        <v>0</v>
      </c>
      <c r="FE82" s="99">
        <f>MASTER_DATA_ESCALATED!FE82/(FE$18*1000)</f>
        <v>0</v>
      </c>
      <c r="FF82" s="99">
        <f>MASTER_DATA_ESCALATED!FF82/(FF$18*1000)</f>
        <v>0</v>
      </c>
      <c r="FG82" s="99">
        <f>MASTER_DATA_ESCALATED!FG82/(FG$18*1000)</f>
        <v>0</v>
      </c>
      <c r="FH82" s="99">
        <f>MASTER_DATA_ESCALATED!FH82/(FH$18*1000)</f>
        <v>0</v>
      </c>
      <c r="FI82" s="99">
        <f>MASTER_DATA_ESCALATED!FI82/(FI$18*1000)</f>
        <v>0</v>
      </c>
      <c r="FJ82" s="99">
        <f>MASTER_DATA_ESCALATED!FJ82/(FJ$18*1000)</f>
        <v>0</v>
      </c>
      <c r="FK82" s="99">
        <f>MASTER_DATA_ESCALATED!FK82/(FK$18*1000)</f>
        <v>0</v>
      </c>
      <c r="FL82" s="99">
        <f>MASTER_DATA_ESCALATED!FL82/(FL$18*1000)</f>
        <v>0</v>
      </c>
      <c r="FM82" s="99">
        <f>MASTER_DATA_ESCALATED!FM82/(FM$18*1000)</f>
        <v>0</v>
      </c>
      <c r="FN82" s="99">
        <f>MASTER_DATA_ESCALATED!FN82/(FN$18*1000)</f>
        <v>0</v>
      </c>
      <c r="FO82" s="99">
        <f>MASTER_DATA_ESCALATED!FO82/(FO$18*1000)</f>
        <v>0</v>
      </c>
      <c r="FP82" s="99">
        <f>MASTER_DATA_ESCALATED!FP82/(FP$18*1000)</f>
        <v>0</v>
      </c>
      <c r="FQ82" s="99">
        <f>MASTER_DATA_ESCALATED!FQ82/(FQ$18*1000)</f>
        <v>0</v>
      </c>
      <c r="FR82" s="99">
        <f>MASTER_DATA_ESCALATED!FR82/(FR$18*1000)</f>
        <v>0</v>
      </c>
      <c r="FS82" s="99">
        <f>MASTER_DATA_ESCALATED!FS82/(FS$18*1000)</f>
        <v>0</v>
      </c>
      <c r="FT82" s="99">
        <f>MASTER_DATA_ESCALATED!FT82/(FT$18*1000)</f>
        <v>0</v>
      </c>
      <c r="FU82" s="99">
        <f>MASTER_DATA_ESCALATED!FU82/(FU$18*1000)</f>
        <v>0</v>
      </c>
      <c r="FV82" s="99">
        <f>MASTER_DATA_ESCALATED!FV82/(FV$18*1000)</f>
        <v>0</v>
      </c>
      <c r="FW82" s="99">
        <f>MASTER_DATA_ESCALATED!FW82/(FW$18*1000)</f>
        <v>0</v>
      </c>
      <c r="FX82" s="99">
        <f>MASTER_DATA_ESCALATED!FX82/(FX$18*1000)</f>
        <v>0</v>
      </c>
      <c r="FY82" s="99">
        <f>MASTER_DATA_ESCALATED!FY82/(FY$18*1000)</f>
        <v>0</v>
      </c>
      <c r="FZ82" s="99">
        <f>MASTER_DATA_ESCALATED!FZ82/(FZ$18*1000)</f>
        <v>0</v>
      </c>
      <c r="GA82" s="99">
        <f>MASTER_DATA_ESCALATED!GA82/(GA$18*1000)</f>
        <v>0</v>
      </c>
      <c r="GB82" s="99">
        <f>MASTER_DATA_ESCALATED!GB82/(GB$18*1000)</f>
        <v>0</v>
      </c>
      <c r="GC82" s="99">
        <f>MASTER_DATA_ESCALATED!GC82/(GC$18*1000)</f>
        <v>0</v>
      </c>
      <c r="GD82" s="99">
        <f>MASTER_DATA_ESCALATED!GD82/(GD$18*1000)</f>
        <v>0</v>
      </c>
      <c r="GE82" s="99">
        <f>MASTER_DATA_ESCALATED!GE82/(GE$18*1000)</f>
        <v>0</v>
      </c>
      <c r="GF82" s="99">
        <f>MASTER_DATA_ESCALATED!GF82/(GF$18*1000)</f>
        <v>0</v>
      </c>
      <c r="GG82" s="99">
        <f>MASTER_DATA_ESCALATED!GG82/(GG$18*1000)</f>
        <v>0</v>
      </c>
      <c r="GH82" s="99">
        <f>MASTER_DATA_ESCALATED!GH82/(GH$18*1000)</f>
        <v>0</v>
      </c>
      <c r="GI82" s="99">
        <f>MASTER_DATA_ESCALATED!GI82/(GI$18*1000)</f>
        <v>0</v>
      </c>
      <c r="GJ82" s="99">
        <f>MASTER_DATA_ESCALATED!GJ82/(GJ$18*1000)</f>
        <v>0</v>
      </c>
      <c r="GK82" s="99">
        <f>MASTER_DATA_ESCALATED!GK82/(GK$18*1000)</f>
        <v>0</v>
      </c>
      <c r="GL82" s="99">
        <f>MASTER_DATA_ESCALATED!GL82/(GL$18*1000)</f>
        <v>0</v>
      </c>
      <c r="GM82" s="99">
        <f>MASTER_DATA_ESCALATED!GM82/(GM$18*1000)</f>
        <v>0</v>
      </c>
      <c r="GN82" s="99">
        <f>MASTER_DATA_ESCALATED!GN82/(GN$18*1000)</f>
        <v>0</v>
      </c>
      <c r="GO82" s="99">
        <f>MASTER_DATA_ESCALATED!GO82/(GO$18*1000)</f>
        <v>0</v>
      </c>
      <c r="GP82" s="99">
        <f>MASTER_DATA_ESCALATED!GP82/(GP$18*1000)</f>
        <v>0</v>
      </c>
      <c r="GQ82" s="99">
        <f>MASTER_DATA_ESCALATED!GQ82/(GQ$18*1000)</f>
        <v>0</v>
      </c>
      <c r="GR82" s="99">
        <f>MASTER_DATA_ESCALATED!GR82/(GR$18*1000)</f>
        <v>0</v>
      </c>
      <c r="GS82" s="99">
        <f>MASTER_DATA_ESCALATED!GS82/(GS$18*1000)</f>
        <v>0</v>
      </c>
      <c r="GT82" s="99">
        <f>MASTER_DATA_ESCALATED!GT82/(GT$18*1000)</f>
        <v>0</v>
      </c>
      <c r="GU82" s="99">
        <f>MASTER_DATA_ESCALATED!GU82/(GU$18*1000)</f>
        <v>0</v>
      </c>
      <c r="GV82" s="99">
        <f>MASTER_DATA_ESCALATED!GV82/(GV$18*1000)</f>
        <v>0</v>
      </c>
      <c r="GW82" s="99" t="e">
        <f>MASTER_DATA_ESCALATED!#REF!/(GW$18*1000)</f>
        <v>#REF!</v>
      </c>
      <c r="GX82" s="99" t="e">
        <f>MASTER_DATA_ESCALATED!#REF!/(GX$18*1000)</f>
        <v>#REF!</v>
      </c>
      <c r="GY82" s="99" t="e">
        <f>MASTER_DATA_ESCALATED!#REF!/(GY$18*1000)</f>
        <v>#REF!</v>
      </c>
    </row>
    <row r="83" spans="2:207" s="27" customFormat="1" ht="14.25" hidden="1" outlineLevel="2" x14ac:dyDescent="0.25">
      <c r="B83" s="26">
        <f t="shared" si="1"/>
        <v>20</v>
      </c>
      <c r="C83" s="59">
        <f t="shared" si="0"/>
        <v>222.2</v>
      </c>
      <c r="D83" s="82"/>
      <c r="E83" s="55"/>
      <c r="F83" s="60"/>
      <c r="G83" s="86">
        <v>222.2</v>
      </c>
      <c r="H83" s="40" t="s">
        <v>87</v>
      </c>
      <c r="I83" s="99">
        <f>MASTER_DATA_ESCALATED!I83/(I$18*1000)</f>
        <v>0</v>
      </c>
      <c r="J83" s="99">
        <f>MASTER_DATA_ESCALATED!J83/(J$18*1000)</f>
        <v>0</v>
      </c>
      <c r="K83" s="99">
        <f>MASTER_DATA_ESCALATED!K83/(K$18*1000)</f>
        <v>0</v>
      </c>
      <c r="L83" s="99">
        <f>MASTER_DATA_ESCALATED!L83/(L$18*1000)</f>
        <v>104.5790807267568</v>
      </c>
      <c r="M83" s="99">
        <f>MASTER_DATA_ESCALATED!M83/(M$18*1000)</f>
        <v>0</v>
      </c>
      <c r="N83" s="99">
        <f>MASTER_DATA_ESCALATED!N83/(N$18*1000)</f>
        <v>0</v>
      </c>
      <c r="O83" s="99">
        <f>MASTER_DATA_ESCALATED!O83/(O$18*1000)</f>
        <v>0</v>
      </c>
      <c r="P83" s="99">
        <f>MASTER_DATA_ESCALATED!P83/(P$18*1000)</f>
        <v>77.108467418296073</v>
      </c>
      <c r="Q83" s="99">
        <f>MASTER_DATA_ESCALATED!Q83/(Q$18*1000)</f>
        <v>0</v>
      </c>
      <c r="R83" s="99">
        <f>MASTER_DATA_ESCALATED!R83/(R$18*1000)</f>
        <v>0</v>
      </c>
      <c r="S83" s="99">
        <f>MASTER_DATA_ESCALATED!S83/(S$18*1000)</f>
        <v>0</v>
      </c>
      <c r="T83" s="99">
        <f>MASTER_DATA_ESCALATED!T83/(T$18*1000)</f>
        <v>122.0089275145496</v>
      </c>
      <c r="U83" s="99">
        <f>MASTER_DATA_ESCALATED!U83/(U$18*1000)</f>
        <v>0</v>
      </c>
      <c r="V83" s="99">
        <f>MASTER_DATA_ESCALATED!V83/(V$18*1000)</f>
        <v>0</v>
      </c>
      <c r="W83" s="99">
        <f>MASTER_DATA_ESCALATED!W83/(W$18*1000)</f>
        <v>0</v>
      </c>
      <c r="X83" s="99">
        <f>MASTER_DATA_ESCALATED!X83/(X$18*1000)</f>
        <v>89.924687249122087</v>
      </c>
      <c r="Y83" s="99">
        <f>MASTER_DATA_ESCALATED!Y83/(Y$18*1000)</f>
        <v>0</v>
      </c>
      <c r="Z83" s="99">
        <f>MASTER_DATA_ESCALATED!Z83/(Z$18*1000)</f>
        <v>0</v>
      </c>
      <c r="AA83" s="99">
        <f>MASTER_DATA_ESCALATED!AA83/(AA$18*1000)</f>
        <v>0</v>
      </c>
      <c r="AB83" s="99">
        <f>MASTER_DATA_ESCALATED!AB83/(AB$18*1000)</f>
        <v>126.68658175191361</v>
      </c>
      <c r="AC83" s="99">
        <f>MASTER_DATA_ESCALATED!AC83/(AC$18*1000)</f>
        <v>0</v>
      </c>
      <c r="AD83" s="99">
        <f>MASTER_DATA_ESCALATED!AD83/(AD$18*1000)</f>
        <v>0</v>
      </c>
      <c r="AE83" s="99">
        <f>MASTER_DATA_ESCALATED!AE83/(AE$18*1000)</f>
        <v>0</v>
      </c>
      <c r="AF83" s="99">
        <f>MASTER_DATA_ESCALATED!AF83/(AF$18*1000)</f>
        <v>93.398065525810182</v>
      </c>
      <c r="AG83" s="99">
        <f>MASTER_DATA_ESCALATED!AG83/(AG$18*1000)</f>
        <v>0</v>
      </c>
      <c r="AH83" s="99">
        <f>MASTER_DATA_ESCALATED!AH83/(AH$18*1000)</f>
        <v>0</v>
      </c>
      <c r="AI83" s="99">
        <f>MASTER_DATA_ESCALATED!AI83/(AI$18*1000)</f>
        <v>0</v>
      </c>
      <c r="AJ83" s="99">
        <f>MASTER_DATA_ESCALATED!AJ83/(AJ$18*1000)</f>
        <v>147.70590199753889</v>
      </c>
      <c r="AK83" s="99">
        <f>MASTER_DATA_ESCALATED!AK83/(AK$18*1000)</f>
        <v>0</v>
      </c>
      <c r="AL83" s="99">
        <f>MASTER_DATA_ESCALATED!AL83/(AL$18*1000)</f>
        <v>0</v>
      </c>
      <c r="AM83" s="99">
        <f>MASTER_DATA_ESCALATED!AM83/(AM$18*1000)</f>
        <v>0</v>
      </c>
      <c r="AN83" s="99">
        <f>MASTER_DATA_ESCALATED!AN83/(AN$18*1000)</f>
        <v>108.90100308253834</v>
      </c>
      <c r="AO83" s="99">
        <f>MASTER_DATA_ESCALATED!AO83/(AO$18*1000)</f>
        <v>0</v>
      </c>
      <c r="AP83" s="99">
        <f>MASTER_DATA_ESCALATED!AP83/(AP$18*1000)</f>
        <v>0</v>
      </c>
      <c r="AQ83" s="99">
        <f>MASTER_DATA_ESCALATED!AQ83/(AQ$18*1000)</f>
        <v>0</v>
      </c>
      <c r="AR83" s="99">
        <f>MASTER_DATA_ESCALATED!AR83/(AR$18*1000)</f>
        <v>0</v>
      </c>
      <c r="AS83" s="99">
        <f>MASTER_DATA_ESCALATED!AS83/(AS$18*1000)</f>
        <v>0</v>
      </c>
      <c r="AT83" s="99">
        <f>MASTER_DATA_ESCALATED!AT83/(AT$18*1000)</f>
        <v>0</v>
      </c>
      <c r="AU83" s="99">
        <f>MASTER_DATA_ESCALATED!AU83/(AU$18*1000)</f>
        <v>0</v>
      </c>
      <c r="AV83" s="99">
        <f>MASTER_DATA_ESCALATED!AV83/(AV$18*1000)</f>
        <v>0</v>
      </c>
      <c r="AW83" s="99">
        <f>MASTER_DATA_ESCALATED!AW83/(AW$18*1000)</f>
        <v>0</v>
      </c>
      <c r="AX83" s="99">
        <f>MASTER_DATA_ESCALATED!AX83/(AX$18*1000)</f>
        <v>0</v>
      </c>
      <c r="AY83" s="99">
        <f>MASTER_DATA_ESCALATED!AY83/(AY$18*1000)</f>
        <v>0</v>
      </c>
      <c r="AZ83" s="99">
        <f>MASTER_DATA_ESCALATED!AZ83/(AZ$18*1000)</f>
        <v>0</v>
      </c>
      <c r="BA83" s="99">
        <f>MASTER_DATA_ESCALATED!BA83/(BA$18*1000)</f>
        <v>0</v>
      </c>
      <c r="BB83" s="99">
        <f>MASTER_DATA_ESCALATED!BB83/(BB$18*1000)</f>
        <v>0</v>
      </c>
      <c r="BC83" s="99">
        <f>MASTER_DATA_ESCALATED!BC83/(BC$18*1000)</f>
        <v>0</v>
      </c>
      <c r="BD83" s="99">
        <f>MASTER_DATA_ESCALATED!BD83/(BD$18*1000)</f>
        <v>0</v>
      </c>
      <c r="BE83" s="99">
        <f>MASTER_DATA_ESCALATED!BE83/(BE$18*1000)</f>
        <v>0</v>
      </c>
      <c r="BF83" s="99">
        <f>MASTER_DATA_ESCALATED!BF83/(BF$18*1000)</f>
        <v>0</v>
      </c>
      <c r="BG83" s="99">
        <f>MASTER_DATA_ESCALATED!BG83/(BG$18*1000)</f>
        <v>0</v>
      </c>
      <c r="BH83" s="99">
        <f>MASTER_DATA_ESCALATED!BH83/(BH$18*1000)</f>
        <v>0</v>
      </c>
      <c r="BI83" s="99">
        <f>MASTER_DATA_ESCALATED!BI83/(BI$18*1000)</f>
        <v>0</v>
      </c>
      <c r="BJ83" s="99">
        <f>MASTER_DATA_ESCALATED!BJ83/(BJ$18*1000)</f>
        <v>0</v>
      </c>
      <c r="BK83" s="99">
        <f>MASTER_DATA_ESCALATED!BK83/(BK$18*1000)</f>
        <v>0</v>
      </c>
      <c r="BL83" s="99">
        <f>MASTER_DATA_ESCALATED!BL83/(BL$18*1000)</f>
        <v>0</v>
      </c>
      <c r="BM83" s="99">
        <f>MASTER_DATA_ESCALATED!BM83/(BM$18*1000)</f>
        <v>0</v>
      </c>
      <c r="BN83" s="99">
        <f>MASTER_DATA_ESCALATED!BN83/(BN$18*1000)</f>
        <v>0</v>
      </c>
      <c r="BO83" s="99">
        <f>MASTER_DATA_ESCALATED!BO83/(BO$18*1000)</f>
        <v>0</v>
      </c>
      <c r="BP83" s="99">
        <f>MASTER_DATA_ESCALATED!BP83/(BP$18*1000)</f>
        <v>0</v>
      </c>
      <c r="BQ83" s="99">
        <f>MASTER_DATA_ESCALATED!BQ83/(BQ$18*1000)</f>
        <v>0</v>
      </c>
      <c r="BR83" s="99">
        <f>MASTER_DATA_ESCALATED!BR83/(BR$18*1000)</f>
        <v>0</v>
      </c>
      <c r="BS83" s="99">
        <f>MASTER_DATA_ESCALATED!BS83/(BS$18*1000)</f>
        <v>0</v>
      </c>
      <c r="BT83" s="99">
        <f>MASTER_DATA_ESCALATED!BT83/(BT$18*1000)</f>
        <v>0</v>
      </c>
      <c r="BU83" s="99">
        <f>MASTER_DATA_ESCALATED!BU83/(BU$18*1000)</f>
        <v>0</v>
      </c>
      <c r="BV83" s="99">
        <f>MASTER_DATA_ESCALATED!BV83/(BV$18*1000)</f>
        <v>0</v>
      </c>
      <c r="BW83" s="99">
        <f>MASTER_DATA_ESCALATED!BW83/(BW$18*1000)</f>
        <v>0</v>
      </c>
      <c r="BX83" s="99">
        <f>MASTER_DATA_ESCALATED!BX83/(BX$18*1000)</f>
        <v>0</v>
      </c>
      <c r="BY83" s="99">
        <f>MASTER_DATA_ESCALATED!BY83/(BY$18*1000)</f>
        <v>0</v>
      </c>
      <c r="BZ83" s="99">
        <f>MASTER_DATA_ESCALATED!BZ83/(BZ$18*1000)</f>
        <v>0</v>
      </c>
      <c r="CA83" s="99">
        <f>MASTER_DATA_ESCALATED!CA83/(CA$18*1000)</f>
        <v>0</v>
      </c>
      <c r="CB83" s="99">
        <f>MASTER_DATA_ESCALATED!CB83/(CB$18*1000)</f>
        <v>0</v>
      </c>
      <c r="CC83" s="99">
        <f>MASTER_DATA_ESCALATED!CC83/(CC$18*1000)</f>
        <v>0</v>
      </c>
      <c r="CD83" s="99">
        <f>MASTER_DATA_ESCALATED!CD83/(CD$18*1000)</f>
        <v>0</v>
      </c>
      <c r="CE83" s="99">
        <f>MASTER_DATA_ESCALATED!CE83/(CE$18*1000)</f>
        <v>0</v>
      </c>
      <c r="CF83" s="99">
        <f>MASTER_DATA_ESCALATED!CF83/(CF$18*1000)</f>
        <v>0</v>
      </c>
      <c r="CG83" s="99">
        <f>MASTER_DATA_ESCALATED!CG83/(CG$18*1000)</f>
        <v>0</v>
      </c>
      <c r="CH83" s="99">
        <f>MASTER_DATA_ESCALATED!CH83/(CH$18*1000)</f>
        <v>0</v>
      </c>
      <c r="CI83" s="99">
        <f>MASTER_DATA_ESCALATED!CI83/(CI$18*1000)</f>
        <v>0</v>
      </c>
      <c r="CJ83" s="99">
        <f>MASTER_DATA_ESCALATED!CJ83/(CJ$18*1000)</f>
        <v>0</v>
      </c>
      <c r="CK83" s="99">
        <f>MASTER_DATA_ESCALATED!CK83/(CK$18*1000)</f>
        <v>0</v>
      </c>
      <c r="CL83" s="99">
        <f>MASTER_DATA_ESCALATED!CL83/(CL$18*1000)</f>
        <v>0</v>
      </c>
      <c r="CM83" s="99">
        <f>MASTER_DATA_ESCALATED!CM83/(CM$18*1000)</f>
        <v>0</v>
      </c>
      <c r="CN83" s="99">
        <f>MASTER_DATA_ESCALATED!CN83/(CN$18*1000)</f>
        <v>0</v>
      </c>
      <c r="CO83" s="99">
        <f>MASTER_DATA_ESCALATED!CO83/(CO$18*1000)</f>
        <v>0</v>
      </c>
      <c r="CP83" s="99">
        <f>MASTER_DATA_ESCALATED!CP83/(CP$18*1000)</f>
        <v>0</v>
      </c>
      <c r="CQ83" s="99">
        <f>MASTER_DATA_ESCALATED!CQ83/(CQ$18*1000)</f>
        <v>0</v>
      </c>
      <c r="CR83" s="99">
        <f>MASTER_DATA_ESCALATED!CR83/(CR$18*1000)</f>
        <v>0</v>
      </c>
      <c r="CS83" s="99">
        <f>MASTER_DATA_ESCALATED!CS83/(CS$18*1000)</f>
        <v>0</v>
      </c>
      <c r="CT83" s="99">
        <f>MASTER_DATA_ESCALATED!CT83/(CT$18*1000)</f>
        <v>0</v>
      </c>
      <c r="CU83" s="99">
        <f>MASTER_DATA_ESCALATED!CU83/(CU$18*1000)</f>
        <v>0</v>
      </c>
      <c r="CV83" s="99">
        <f>MASTER_DATA_ESCALATED!CV83/(CV$18*1000)</f>
        <v>0</v>
      </c>
      <c r="CW83" s="99">
        <f>MASTER_DATA_ESCALATED!CW83/(CW$18*1000)</f>
        <v>0</v>
      </c>
      <c r="CX83" s="99">
        <f>MASTER_DATA_ESCALATED!CX83/(CX$18*1000)</f>
        <v>0</v>
      </c>
      <c r="CY83" s="99">
        <f>MASTER_DATA_ESCALATED!CY83/(CY$18*1000)</f>
        <v>0</v>
      </c>
      <c r="CZ83" s="99">
        <f>MASTER_DATA_ESCALATED!CZ83/(CZ$18*1000)</f>
        <v>0</v>
      </c>
      <c r="DA83" s="99" t="e">
        <f>MASTER_DATA_ESCALATED!DA83/(DA$18*1000)</f>
        <v>#DIV/0!</v>
      </c>
      <c r="DB83" s="99" t="e">
        <f>MASTER_DATA_ESCALATED!DB83/(DB$18*1000)</f>
        <v>#DIV/0!</v>
      </c>
      <c r="DC83" s="99" t="e">
        <f>MASTER_DATA_ESCALATED!DC83/(DC$18*1000)</f>
        <v>#DIV/0!</v>
      </c>
      <c r="DD83" s="99" t="e">
        <f>MASTER_DATA_ESCALATED!DD83/(DD$18*1000)</f>
        <v>#N/A</v>
      </c>
      <c r="DE83" s="99">
        <f>MASTER_DATA_ESCALATED!DE83/(DE$18*1000)</f>
        <v>0</v>
      </c>
      <c r="DF83" s="99">
        <f>MASTER_DATA_ESCALATED!DF83/(DF$18*1000)</f>
        <v>0</v>
      </c>
      <c r="DG83" s="99">
        <f>MASTER_DATA_ESCALATED!DG83/(DG$18*1000)</f>
        <v>0</v>
      </c>
      <c r="DH83" s="99">
        <f>MASTER_DATA_ESCALATED!DH83/(DH$18*1000)</f>
        <v>0</v>
      </c>
      <c r="DI83" s="99">
        <f>MASTER_DATA_ESCALATED!DI83/(DI$18*1000)</f>
        <v>0</v>
      </c>
      <c r="DJ83" s="99">
        <f>MASTER_DATA_ESCALATED!DJ83/(DJ$18*1000)</f>
        <v>0</v>
      </c>
      <c r="DK83" s="99">
        <f>MASTER_DATA_ESCALATED!DK83/(DK$18*1000)</f>
        <v>0</v>
      </c>
      <c r="DL83" s="99">
        <f>MASTER_DATA_ESCALATED!DL83/(DL$18*1000)</f>
        <v>0</v>
      </c>
      <c r="DM83" s="99">
        <f>MASTER_DATA_ESCALATED!DM83/(DM$18*1000)</f>
        <v>0</v>
      </c>
      <c r="DN83" s="99">
        <f>MASTER_DATA_ESCALATED!DN83/(DN$18*1000)</f>
        <v>0</v>
      </c>
      <c r="DO83" s="99">
        <f>MASTER_DATA_ESCALATED!DO83/(DO$18*1000)</f>
        <v>0</v>
      </c>
      <c r="DP83" s="99">
        <f>MASTER_DATA_ESCALATED!DP83/(DP$18*1000)</f>
        <v>0</v>
      </c>
      <c r="DQ83" s="99">
        <f>MASTER_DATA_ESCALATED!DQ83/(DQ$18*1000)</f>
        <v>0</v>
      </c>
      <c r="DR83" s="99">
        <f>MASTER_DATA_ESCALATED!DR83/(DR$18*1000)</f>
        <v>0</v>
      </c>
      <c r="DS83" s="99">
        <f>MASTER_DATA_ESCALATED!DS83/(DS$18*1000)</f>
        <v>0</v>
      </c>
      <c r="DT83" s="99">
        <f>MASTER_DATA_ESCALATED!DT83/(DT$18*1000)</f>
        <v>0</v>
      </c>
      <c r="DU83" s="99">
        <f>MASTER_DATA_ESCALATED!DU83/(DU$18*1000)</f>
        <v>0</v>
      </c>
      <c r="DV83" s="99">
        <f>MASTER_DATA_ESCALATED!DV83/(DV$18*1000)</f>
        <v>0</v>
      </c>
      <c r="DW83" s="99">
        <f>MASTER_DATA_ESCALATED!DW83/(DW$18*1000)</f>
        <v>0</v>
      </c>
      <c r="DX83" s="99">
        <f>MASTER_DATA_ESCALATED!DX83/(DX$18*1000)</f>
        <v>0</v>
      </c>
      <c r="DY83" s="99">
        <f>MASTER_DATA_ESCALATED!DY83/(DY$18*1000)</f>
        <v>0</v>
      </c>
      <c r="DZ83" s="99">
        <f>MASTER_DATA_ESCALATED!DZ83/(DZ$18*1000)</f>
        <v>0</v>
      </c>
      <c r="EA83" s="99">
        <f>MASTER_DATA_ESCALATED!EA83/(EA$18*1000)</f>
        <v>0</v>
      </c>
      <c r="EB83" s="99">
        <f>MASTER_DATA_ESCALATED!EB83/(EB$18*1000)</f>
        <v>0</v>
      </c>
      <c r="EC83" s="99" t="e">
        <f>MASTER_DATA_ESCALATED!EC83/(EC$18*1000)</f>
        <v>#DIV/0!</v>
      </c>
      <c r="ED83" s="99" t="e">
        <f>MASTER_DATA_ESCALATED!ED83/(ED$18*1000)</f>
        <v>#DIV/0!</v>
      </c>
      <c r="EE83" s="99" t="e">
        <f>MASTER_DATA_ESCALATED!EE83/(EE$18*1000)</f>
        <v>#DIV/0!</v>
      </c>
      <c r="EF83" s="99" t="e">
        <f>MASTER_DATA_ESCALATED!EF83/(EF$18*1000)</f>
        <v>#VALUE!</v>
      </c>
      <c r="EG83" s="99">
        <f>MASTER_DATA_ESCALATED!EG83/(EG$18*1000)</f>
        <v>0</v>
      </c>
      <c r="EH83" s="99">
        <f>MASTER_DATA_ESCALATED!EH83/(EH$18*1000)</f>
        <v>0</v>
      </c>
      <c r="EI83" s="99">
        <f>MASTER_DATA_ESCALATED!EI83/(EI$18*1000)</f>
        <v>0</v>
      </c>
      <c r="EJ83" s="99">
        <f>MASTER_DATA_ESCALATED!EJ83/(EJ$18*1000)</f>
        <v>0</v>
      </c>
      <c r="EK83" s="99">
        <f>MASTER_DATA_ESCALATED!EK83/(EK$18*1000)</f>
        <v>0</v>
      </c>
      <c r="EL83" s="99">
        <f>MASTER_DATA_ESCALATED!EL83/(EL$18*1000)</f>
        <v>0</v>
      </c>
      <c r="EM83" s="99">
        <f>MASTER_DATA_ESCALATED!EM83/(EM$18*1000)</f>
        <v>0</v>
      </c>
      <c r="EN83" s="99">
        <f>MASTER_DATA_ESCALATED!EN83/(EN$18*1000)</f>
        <v>0</v>
      </c>
      <c r="EO83" s="99">
        <f>MASTER_DATA_ESCALATED!EO83/(EO$18*1000)</f>
        <v>0</v>
      </c>
      <c r="EP83" s="99">
        <f>MASTER_DATA_ESCALATED!EP83/(EP$18*1000)</f>
        <v>0</v>
      </c>
      <c r="EQ83" s="99">
        <f>MASTER_DATA_ESCALATED!EQ83/(EQ$18*1000)</f>
        <v>0</v>
      </c>
      <c r="ER83" s="99">
        <f>MASTER_DATA_ESCALATED!ER83/(ER$18*1000)</f>
        <v>0</v>
      </c>
      <c r="ES83" s="99">
        <f>MASTER_DATA_ESCALATED!ES83/(ES$18*1000)</f>
        <v>0</v>
      </c>
      <c r="ET83" s="99">
        <f>MASTER_DATA_ESCALATED!ET83/(ET$18*1000)</f>
        <v>0</v>
      </c>
      <c r="EU83" s="99">
        <f>MASTER_DATA_ESCALATED!EU83/(EU$18*1000)</f>
        <v>0</v>
      </c>
      <c r="EV83" s="99">
        <f>MASTER_DATA_ESCALATED!EV83/(EV$18*1000)</f>
        <v>0</v>
      </c>
      <c r="EW83" s="99">
        <f>MASTER_DATA_ESCALATED!EW83/(EW$18*1000)</f>
        <v>0</v>
      </c>
      <c r="EX83" s="99">
        <f>MASTER_DATA_ESCALATED!EX83/(EX$18*1000)</f>
        <v>0</v>
      </c>
      <c r="EY83" s="99">
        <f>MASTER_DATA_ESCALATED!EY83/(EY$18*1000)</f>
        <v>0</v>
      </c>
      <c r="EZ83" s="99">
        <f>MASTER_DATA_ESCALATED!EZ83/(EZ$18*1000)</f>
        <v>0</v>
      </c>
      <c r="FA83" s="99">
        <f>MASTER_DATA_ESCALATED!FA83/(FA$18*1000)</f>
        <v>0</v>
      </c>
      <c r="FB83" s="99">
        <f>MASTER_DATA_ESCALATED!FB83/(FB$18*1000)</f>
        <v>0</v>
      </c>
      <c r="FC83" s="99">
        <f>MASTER_DATA_ESCALATED!FC83/(FC$18*1000)</f>
        <v>0</v>
      </c>
      <c r="FD83" s="99">
        <f>MASTER_DATA_ESCALATED!FD83/(FD$18*1000)</f>
        <v>0</v>
      </c>
      <c r="FE83" s="99">
        <f>MASTER_DATA_ESCALATED!FE83/(FE$18*1000)</f>
        <v>0</v>
      </c>
      <c r="FF83" s="99">
        <f>MASTER_DATA_ESCALATED!FF83/(FF$18*1000)</f>
        <v>0</v>
      </c>
      <c r="FG83" s="99">
        <f>MASTER_DATA_ESCALATED!FG83/(FG$18*1000)</f>
        <v>0</v>
      </c>
      <c r="FH83" s="99">
        <f>MASTER_DATA_ESCALATED!FH83/(FH$18*1000)</f>
        <v>0</v>
      </c>
      <c r="FI83" s="99">
        <f>MASTER_DATA_ESCALATED!FI83/(FI$18*1000)</f>
        <v>0</v>
      </c>
      <c r="FJ83" s="99">
        <f>MASTER_DATA_ESCALATED!FJ83/(FJ$18*1000)</f>
        <v>0</v>
      </c>
      <c r="FK83" s="99">
        <f>MASTER_DATA_ESCALATED!FK83/(FK$18*1000)</f>
        <v>0</v>
      </c>
      <c r="FL83" s="99">
        <f>MASTER_DATA_ESCALATED!FL83/(FL$18*1000)</f>
        <v>0</v>
      </c>
      <c r="FM83" s="99">
        <f>MASTER_DATA_ESCALATED!FM83/(FM$18*1000)</f>
        <v>0</v>
      </c>
      <c r="FN83" s="99">
        <f>MASTER_DATA_ESCALATED!FN83/(FN$18*1000)</f>
        <v>0</v>
      </c>
      <c r="FO83" s="99">
        <f>MASTER_DATA_ESCALATED!FO83/(FO$18*1000)</f>
        <v>0</v>
      </c>
      <c r="FP83" s="99">
        <f>MASTER_DATA_ESCALATED!FP83/(FP$18*1000)</f>
        <v>0</v>
      </c>
      <c r="FQ83" s="99">
        <f>MASTER_DATA_ESCALATED!FQ83/(FQ$18*1000)</f>
        <v>0</v>
      </c>
      <c r="FR83" s="99">
        <f>MASTER_DATA_ESCALATED!FR83/(FR$18*1000)</f>
        <v>0</v>
      </c>
      <c r="FS83" s="99">
        <f>MASTER_DATA_ESCALATED!FS83/(FS$18*1000)</f>
        <v>0</v>
      </c>
      <c r="FT83" s="99">
        <f>MASTER_DATA_ESCALATED!FT83/(FT$18*1000)</f>
        <v>0</v>
      </c>
      <c r="FU83" s="99">
        <f>MASTER_DATA_ESCALATED!FU83/(FU$18*1000)</f>
        <v>0</v>
      </c>
      <c r="FV83" s="99">
        <f>MASTER_DATA_ESCALATED!FV83/(FV$18*1000)</f>
        <v>0</v>
      </c>
      <c r="FW83" s="99">
        <f>MASTER_DATA_ESCALATED!FW83/(FW$18*1000)</f>
        <v>0</v>
      </c>
      <c r="FX83" s="99">
        <f>MASTER_DATA_ESCALATED!FX83/(FX$18*1000)</f>
        <v>0</v>
      </c>
      <c r="FY83" s="99">
        <f>MASTER_DATA_ESCALATED!FY83/(FY$18*1000)</f>
        <v>0</v>
      </c>
      <c r="FZ83" s="99">
        <f>MASTER_DATA_ESCALATED!FZ83/(FZ$18*1000)</f>
        <v>0</v>
      </c>
      <c r="GA83" s="99">
        <f>MASTER_DATA_ESCALATED!GA83/(GA$18*1000)</f>
        <v>0</v>
      </c>
      <c r="GB83" s="99">
        <f>MASTER_DATA_ESCALATED!GB83/(GB$18*1000)</f>
        <v>0</v>
      </c>
      <c r="GC83" s="99">
        <f>MASTER_DATA_ESCALATED!GC83/(GC$18*1000)</f>
        <v>0</v>
      </c>
      <c r="GD83" s="99">
        <f>MASTER_DATA_ESCALATED!GD83/(GD$18*1000)</f>
        <v>0</v>
      </c>
      <c r="GE83" s="99">
        <f>MASTER_DATA_ESCALATED!GE83/(GE$18*1000)</f>
        <v>0</v>
      </c>
      <c r="GF83" s="99">
        <f>MASTER_DATA_ESCALATED!GF83/(GF$18*1000)</f>
        <v>0</v>
      </c>
      <c r="GG83" s="99">
        <f>MASTER_DATA_ESCALATED!GG83/(GG$18*1000)</f>
        <v>0</v>
      </c>
      <c r="GH83" s="99">
        <f>MASTER_DATA_ESCALATED!GH83/(GH$18*1000)</f>
        <v>0</v>
      </c>
      <c r="GI83" s="99">
        <f>MASTER_DATA_ESCALATED!GI83/(GI$18*1000)</f>
        <v>0</v>
      </c>
      <c r="GJ83" s="99">
        <f>MASTER_DATA_ESCALATED!GJ83/(GJ$18*1000)</f>
        <v>0</v>
      </c>
      <c r="GK83" s="99">
        <f>MASTER_DATA_ESCALATED!GK83/(GK$18*1000)</f>
        <v>0</v>
      </c>
      <c r="GL83" s="99">
        <f>MASTER_DATA_ESCALATED!GL83/(GL$18*1000)</f>
        <v>0</v>
      </c>
      <c r="GM83" s="99">
        <f>MASTER_DATA_ESCALATED!GM83/(GM$18*1000)</f>
        <v>0</v>
      </c>
      <c r="GN83" s="99">
        <f>MASTER_DATA_ESCALATED!GN83/(GN$18*1000)</f>
        <v>0</v>
      </c>
      <c r="GO83" s="99">
        <f>MASTER_DATA_ESCALATED!GO83/(GO$18*1000)</f>
        <v>0</v>
      </c>
      <c r="GP83" s="99">
        <f>MASTER_DATA_ESCALATED!GP83/(GP$18*1000)</f>
        <v>0</v>
      </c>
      <c r="GQ83" s="99">
        <f>MASTER_DATA_ESCALATED!GQ83/(GQ$18*1000)</f>
        <v>0</v>
      </c>
      <c r="GR83" s="99">
        <f>MASTER_DATA_ESCALATED!GR83/(GR$18*1000)</f>
        <v>0</v>
      </c>
      <c r="GS83" s="99">
        <f>MASTER_DATA_ESCALATED!GS83/(GS$18*1000)</f>
        <v>0</v>
      </c>
      <c r="GT83" s="99">
        <f>MASTER_DATA_ESCALATED!GT83/(GT$18*1000)</f>
        <v>0</v>
      </c>
      <c r="GU83" s="99">
        <f>MASTER_DATA_ESCALATED!GU83/(GU$18*1000)</f>
        <v>0</v>
      </c>
      <c r="GV83" s="99">
        <f>MASTER_DATA_ESCALATED!GV83/(GV$18*1000)</f>
        <v>0</v>
      </c>
      <c r="GW83" s="99" t="e">
        <f>MASTER_DATA_ESCALATED!#REF!/(GW$18*1000)</f>
        <v>#REF!</v>
      </c>
      <c r="GX83" s="99" t="e">
        <f>MASTER_DATA_ESCALATED!#REF!/(GX$18*1000)</f>
        <v>#REF!</v>
      </c>
      <c r="GY83" s="99" t="e">
        <f>MASTER_DATA_ESCALATED!#REF!/(GY$18*1000)</f>
        <v>#REF!</v>
      </c>
    </row>
    <row r="84" spans="2:207" s="27" customFormat="1" ht="14.25" hidden="1" outlineLevel="2" x14ac:dyDescent="0.25">
      <c r="B84" s="26">
        <f t="shared" si="1"/>
        <v>20</v>
      </c>
      <c r="C84" s="55">
        <f t="shared" si="0"/>
        <v>222.3</v>
      </c>
      <c r="D84" s="82"/>
      <c r="E84" s="55"/>
      <c r="F84" s="55"/>
      <c r="G84" s="83">
        <v>222.3</v>
      </c>
      <c r="H84" s="41" t="s">
        <v>88</v>
      </c>
      <c r="I84" s="100">
        <f>MASTER_DATA_ESCALATED!I84/(I$18*1000)</f>
        <v>0</v>
      </c>
      <c r="J84" s="100">
        <f>MASTER_DATA_ESCALATED!J84/(J$18*1000)</f>
        <v>0</v>
      </c>
      <c r="K84" s="100">
        <f>MASTER_DATA_ESCALATED!K84/(K$18*1000)</f>
        <v>0</v>
      </c>
      <c r="L84" s="100">
        <f>MASTER_DATA_ESCALATED!L84/(L$18*1000)</f>
        <v>0</v>
      </c>
      <c r="M84" s="100">
        <f>MASTER_DATA_ESCALATED!M84/(M$18*1000)</f>
        <v>0</v>
      </c>
      <c r="N84" s="100">
        <f>MASTER_DATA_ESCALATED!N84/(N$18*1000)</f>
        <v>0</v>
      </c>
      <c r="O84" s="100">
        <f>MASTER_DATA_ESCALATED!O84/(O$18*1000)</f>
        <v>0</v>
      </c>
      <c r="P84" s="100">
        <f>MASTER_DATA_ESCALATED!P84/(P$18*1000)</f>
        <v>0</v>
      </c>
      <c r="Q84" s="100">
        <f>MASTER_DATA_ESCALATED!Q84/(Q$18*1000)</f>
        <v>0</v>
      </c>
      <c r="R84" s="100">
        <f>MASTER_DATA_ESCALATED!R84/(R$18*1000)</f>
        <v>0</v>
      </c>
      <c r="S84" s="100">
        <f>MASTER_DATA_ESCALATED!S84/(S$18*1000)</f>
        <v>0</v>
      </c>
      <c r="T84" s="100">
        <f>MASTER_DATA_ESCALATED!T84/(T$18*1000)</f>
        <v>0</v>
      </c>
      <c r="U84" s="100">
        <f>MASTER_DATA_ESCALATED!U84/(U$18*1000)</f>
        <v>0</v>
      </c>
      <c r="V84" s="100">
        <f>MASTER_DATA_ESCALATED!V84/(V$18*1000)</f>
        <v>0</v>
      </c>
      <c r="W84" s="100">
        <f>MASTER_DATA_ESCALATED!W84/(W$18*1000)</f>
        <v>0</v>
      </c>
      <c r="X84" s="100">
        <f>MASTER_DATA_ESCALATED!X84/(X$18*1000)</f>
        <v>0</v>
      </c>
      <c r="Y84" s="100">
        <f>MASTER_DATA_ESCALATED!Y84/(Y$18*1000)</f>
        <v>0</v>
      </c>
      <c r="Z84" s="100">
        <f>MASTER_DATA_ESCALATED!Z84/(Z$18*1000)</f>
        <v>0</v>
      </c>
      <c r="AA84" s="100">
        <f>MASTER_DATA_ESCALATED!AA84/(AA$18*1000)</f>
        <v>0</v>
      </c>
      <c r="AB84" s="100">
        <f>MASTER_DATA_ESCALATED!AB84/(AB$18*1000)</f>
        <v>0</v>
      </c>
      <c r="AC84" s="100">
        <f>MASTER_DATA_ESCALATED!AC84/(AC$18*1000)</f>
        <v>0</v>
      </c>
      <c r="AD84" s="100">
        <f>MASTER_DATA_ESCALATED!AD84/(AD$18*1000)</f>
        <v>0</v>
      </c>
      <c r="AE84" s="100">
        <f>MASTER_DATA_ESCALATED!AE84/(AE$18*1000)</f>
        <v>0</v>
      </c>
      <c r="AF84" s="100">
        <f>MASTER_DATA_ESCALATED!AF84/(AF$18*1000)</f>
        <v>0</v>
      </c>
      <c r="AG84" s="100">
        <f>MASTER_DATA_ESCALATED!AG84/(AG$18*1000)</f>
        <v>0</v>
      </c>
      <c r="AH84" s="100">
        <f>MASTER_DATA_ESCALATED!AH84/(AH$18*1000)</f>
        <v>0</v>
      </c>
      <c r="AI84" s="100">
        <f>MASTER_DATA_ESCALATED!AI84/(AI$18*1000)</f>
        <v>0</v>
      </c>
      <c r="AJ84" s="100">
        <f>MASTER_DATA_ESCALATED!AJ84/(AJ$18*1000)</f>
        <v>0</v>
      </c>
      <c r="AK84" s="100">
        <f>MASTER_DATA_ESCALATED!AK84/(AK$18*1000)</f>
        <v>0</v>
      </c>
      <c r="AL84" s="100">
        <f>MASTER_DATA_ESCALATED!AL84/(AL$18*1000)</f>
        <v>0</v>
      </c>
      <c r="AM84" s="100">
        <f>MASTER_DATA_ESCALATED!AM84/(AM$18*1000)</f>
        <v>0</v>
      </c>
      <c r="AN84" s="100">
        <f>MASTER_DATA_ESCALATED!AN84/(AN$18*1000)</f>
        <v>0</v>
      </c>
      <c r="AO84" s="100">
        <f>MASTER_DATA_ESCALATED!AO84/(AO$18*1000)</f>
        <v>0</v>
      </c>
      <c r="AP84" s="100">
        <f>MASTER_DATA_ESCALATED!AP84/(AP$18*1000)</f>
        <v>0</v>
      </c>
      <c r="AQ84" s="100">
        <f>MASTER_DATA_ESCALATED!AQ84/(AQ$18*1000)</f>
        <v>0</v>
      </c>
      <c r="AR84" s="100">
        <f>MASTER_DATA_ESCALATED!AR84/(AR$18*1000)</f>
        <v>0</v>
      </c>
      <c r="AS84" s="100">
        <f>MASTER_DATA_ESCALATED!AS84/(AS$18*1000)</f>
        <v>0</v>
      </c>
      <c r="AT84" s="100">
        <f>MASTER_DATA_ESCALATED!AT84/(AT$18*1000)</f>
        <v>0</v>
      </c>
      <c r="AU84" s="100">
        <f>MASTER_DATA_ESCALATED!AU84/(AU$18*1000)</f>
        <v>0</v>
      </c>
      <c r="AV84" s="100">
        <f>MASTER_DATA_ESCALATED!AV84/(AV$18*1000)</f>
        <v>0</v>
      </c>
      <c r="AW84" s="100">
        <f>MASTER_DATA_ESCALATED!AW84/(AW$18*1000)</f>
        <v>0</v>
      </c>
      <c r="AX84" s="100">
        <f>MASTER_DATA_ESCALATED!AX84/(AX$18*1000)</f>
        <v>0</v>
      </c>
      <c r="AY84" s="100">
        <f>MASTER_DATA_ESCALATED!AY84/(AY$18*1000)</f>
        <v>0</v>
      </c>
      <c r="AZ84" s="100">
        <f>MASTER_DATA_ESCALATED!AZ84/(AZ$18*1000)</f>
        <v>0</v>
      </c>
      <c r="BA84" s="100">
        <f>MASTER_DATA_ESCALATED!BA84/(BA$18*1000)</f>
        <v>0</v>
      </c>
      <c r="BB84" s="100">
        <f>MASTER_DATA_ESCALATED!BB84/(BB$18*1000)</f>
        <v>0</v>
      </c>
      <c r="BC84" s="100">
        <f>MASTER_DATA_ESCALATED!BC84/(BC$18*1000)</f>
        <v>0</v>
      </c>
      <c r="BD84" s="100">
        <f>MASTER_DATA_ESCALATED!BD84/(BD$18*1000)</f>
        <v>0</v>
      </c>
      <c r="BE84" s="100">
        <f>MASTER_DATA_ESCALATED!BE84/(BE$18*1000)</f>
        <v>0</v>
      </c>
      <c r="BF84" s="100">
        <f>MASTER_DATA_ESCALATED!BF84/(BF$18*1000)</f>
        <v>0</v>
      </c>
      <c r="BG84" s="100">
        <f>MASTER_DATA_ESCALATED!BG84/(BG$18*1000)</f>
        <v>0</v>
      </c>
      <c r="BH84" s="100">
        <f>MASTER_DATA_ESCALATED!BH84/(BH$18*1000)</f>
        <v>0</v>
      </c>
      <c r="BI84" s="100">
        <f>MASTER_DATA_ESCALATED!BI84/(BI$18*1000)</f>
        <v>0</v>
      </c>
      <c r="BJ84" s="100">
        <f>MASTER_DATA_ESCALATED!BJ84/(BJ$18*1000)</f>
        <v>0</v>
      </c>
      <c r="BK84" s="100">
        <f>MASTER_DATA_ESCALATED!BK84/(BK$18*1000)</f>
        <v>0</v>
      </c>
      <c r="BL84" s="100">
        <f>MASTER_DATA_ESCALATED!BL84/(BL$18*1000)</f>
        <v>0</v>
      </c>
      <c r="BM84" s="100">
        <f>MASTER_DATA_ESCALATED!BM84/(BM$18*1000)</f>
        <v>0</v>
      </c>
      <c r="BN84" s="100">
        <f>MASTER_DATA_ESCALATED!BN84/(BN$18*1000)</f>
        <v>0</v>
      </c>
      <c r="BO84" s="100">
        <f>MASTER_DATA_ESCALATED!BO84/(BO$18*1000)</f>
        <v>0</v>
      </c>
      <c r="BP84" s="100">
        <f>MASTER_DATA_ESCALATED!BP84/(BP$18*1000)</f>
        <v>0</v>
      </c>
      <c r="BQ84" s="100">
        <f>MASTER_DATA_ESCALATED!BQ84/(BQ$18*1000)</f>
        <v>0</v>
      </c>
      <c r="BR84" s="100">
        <f>MASTER_DATA_ESCALATED!BR84/(BR$18*1000)</f>
        <v>0</v>
      </c>
      <c r="BS84" s="100">
        <f>MASTER_DATA_ESCALATED!BS84/(BS$18*1000)</f>
        <v>0</v>
      </c>
      <c r="BT84" s="100">
        <f>MASTER_DATA_ESCALATED!BT84/(BT$18*1000)</f>
        <v>0</v>
      </c>
      <c r="BU84" s="100">
        <f>MASTER_DATA_ESCALATED!BU84/(BU$18*1000)</f>
        <v>0</v>
      </c>
      <c r="BV84" s="100">
        <f>MASTER_DATA_ESCALATED!BV84/(BV$18*1000)</f>
        <v>0</v>
      </c>
      <c r="BW84" s="100">
        <f>MASTER_DATA_ESCALATED!BW84/(BW$18*1000)</f>
        <v>0</v>
      </c>
      <c r="BX84" s="100">
        <f>MASTER_DATA_ESCALATED!BX84/(BX$18*1000)</f>
        <v>0</v>
      </c>
      <c r="BY84" s="100">
        <f>MASTER_DATA_ESCALATED!BY84/(BY$18*1000)</f>
        <v>0</v>
      </c>
      <c r="BZ84" s="100">
        <f>MASTER_DATA_ESCALATED!BZ84/(BZ$18*1000)</f>
        <v>0</v>
      </c>
      <c r="CA84" s="100">
        <f>MASTER_DATA_ESCALATED!CA84/(CA$18*1000)</f>
        <v>0</v>
      </c>
      <c r="CB84" s="100">
        <f>MASTER_DATA_ESCALATED!CB84/(CB$18*1000)</f>
        <v>0</v>
      </c>
      <c r="CC84" s="100">
        <f>MASTER_DATA_ESCALATED!CC84/(CC$18*1000)</f>
        <v>0</v>
      </c>
      <c r="CD84" s="100">
        <f>MASTER_DATA_ESCALATED!CD84/(CD$18*1000)</f>
        <v>0</v>
      </c>
      <c r="CE84" s="100">
        <f>MASTER_DATA_ESCALATED!CE84/(CE$18*1000)</f>
        <v>0</v>
      </c>
      <c r="CF84" s="100">
        <f>MASTER_DATA_ESCALATED!CF84/(CF$18*1000)</f>
        <v>0</v>
      </c>
      <c r="CG84" s="100">
        <f>MASTER_DATA_ESCALATED!CG84/(CG$18*1000)</f>
        <v>0</v>
      </c>
      <c r="CH84" s="100">
        <f>MASTER_DATA_ESCALATED!CH84/(CH$18*1000)</f>
        <v>0</v>
      </c>
      <c r="CI84" s="100">
        <f>MASTER_DATA_ESCALATED!CI84/(CI$18*1000)</f>
        <v>0</v>
      </c>
      <c r="CJ84" s="100">
        <f>MASTER_DATA_ESCALATED!CJ84/(CJ$18*1000)</f>
        <v>0</v>
      </c>
      <c r="CK84" s="100">
        <f>MASTER_DATA_ESCALATED!CK84/(CK$18*1000)</f>
        <v>0</v>
      </c>
      <c r="CL84" s="100">
        <f>MASTER_DATA_ESCALATED!CL84/(CL$18*1000)</f>
        <v>0</v>
      </c>
      <c r="CM84" s="100">
        <f>MASTER_DATA_ESCALATED!CM84/(CM$18*1000)</f>
        <v>0</v>
      </c>
      <c r="CN84" s="100">
        <f>MASTER_DATA_ESCALATED!CN84/(CN$18*1000)</f>
        <v>0</v>
      </c>
      <c r="CO84" s="100">
        <f>MASTER_DATA_ESCALATED!CO84/(CO$18*1000)</f>
        <v>0</v>
      </c>
      <c r="CP84" s="100">
        <f>MASTER_DATA_ESCALATED!CP84/(CP$18*1000)</f>
        <v>0</v>
      </c>
      <c r="CQ84" s="100">
        <f>MASTER_DATA_ESCALATED!CQ84/(CQ$18*1000)</f>
        <v>0</v>
      </c>
      <c r="CR84" s="100">
        <f>MASTER_DATA_ESCALATED!CR84/(CR$18*1000)</f>
        <v>0</v>
      </c>
      <c r="CS84" s="100">
        <f>MASTER_DATA_ESCALATED!CS84/(CS$18*1000)</f>
        <v>0</v>
      </c>
      <c r="CT84" s="100">
        <f>MASTER_DATA_ESCALATED!CT84/(CT$18*1000)</f>
        <v>0</v>
      </c>
      <c r="CU84" s="100">
        <f>MASTER_DATA_ESCALATED!CU84/(CU$18*1000)</f>
        <v>0</v>
      </c>
      <c r="CV84" s="100">
        <f>MASTER_DATA_ESCALATED!CV84/(CV$18*1000)</f>
        <v>0</v>
      </c>
      <c r="CW84" s="100">
        <f>MASTER_DATA_ESCALATED!CW84/(CW$18*1000)</f>
        <v>0</v>
      </c>
      <c r="CX84" s="100">
        <f>MASTER_DATA_ESCALATED!CX84/(CX$18*1000)</f>
        <v>0</v>
      </c>
      <c r="CY84" s="100">
        <f>MASTER_DATA_ESCALATED!CY84/(CY$18*1000)</f>
        <v>0</v>
      </c>
      <c r="CZ84" s="100">
        <f>MASTER_DATA_ESCALATED!CZ84/(CZ$18*1000)</f>
        <v>0</v>
      </c>
      <c r="DA84" s="100" t="e">
        <f>MASTER_DATA_ESCALATED!DA84/(DA$18*1000)</f>
        <v>#DIV/0!</v>
      </c>
      <c r="DB84" s="100" t="e">
        <f>MASTER_DATA_ESCALATED!DB84/(DB$18*1000)</f>
        <v>#DIV/0!</v>
      </c>
      <c r="DC84" s="100" t="e">
        <f>MASTER_DATA_ESCALATED!DC84/(DC$18*1000)</f>
        <v>#DIV/0!</v>
      </c>
      <c r="DD84" s="100" t="e">
        <f>MASTER_DATA_ESCALATED!DD84/(DD$18*1000)</f>
        <v>#N/A</v>
      </c>
      <c r="DE84" s="100">
        <f>MASTER_DATA_ESCALATED!DE84/(DE$18*1000)</f>
        <v>0</v>
      </c>
      <c r="DF84" s="100">
        <f>MASTER_DATA_ESCALATED!DF84/(DF$18*1000)</f>
        <v>0</v>
      </c>
      <c r="DG84" s="100">
        <f>MASTER_DATA_ESCALATED!DG84/(DG$18*1000)</f>
        <v>0</v>
      </c>
      <c r="DH84" s="100">
        <f>MASTER_DATA_ESCALATED!DH84/(DH$18*1000)</f>
        <v>0</v>
      </c>
      <c r="DI84" s="100">
        <f>MASTER_DATA_ESCALATED!DI84/(DI$18*1000)</f>
        <v>0</v>
      </c>
      <c r="DJ84" s="100">
        <f>MASTER_DATA_ESCALATED!DJ84/(DJ$18*1000)</f>
        <v>0</v>
      </c>
      <c r="DK84" s="100">
        <f>MASTER_DATA_ESCALATED!DK84/(DK$18*1000)</f>
        <v>0</v>
      </c>
      <c r="DL84" s="100">
        <f>MASTER_DATA_ESCALATED!DL84/(DL$18*1000)</f>
        <v>0</v>
      </c>
      <c r="DM84" s="100">
        <f>MASTER_DATA_ESCALATED!DM84/(DM$18*1000)</f>
        <v>0</v>
      </c>
      <c r="DN84" s="100">
        <f>MASTER_DATA_ESCALATED!DN84/(DN$18*1000)</f>
        <v>0</v>
      </c>
      <c r="DO84" s="100">
        <f>MASTER_DATA_ESCALATED!DO84/(DO$18*1000)</f>
        <v>0</v>
      </c>
      <c r="DP84" s="100">
        <f>MASTER_DATA_ESCALATED!DP84/(DP$18*1000)</f>
        <v>0</v>
      </c>
      <c r="DQ84" s="100">
        <f>MASTER_DATA_ESCALATED!DQ84/(DQ$18*1000)</f>
        <v>0</v>
      </c>
      <c r="DR84" s="100">
        <f>MASTER_DATA_ESCALATED!DR84/(DR$18*1000)</f>
        <v>0</v>
      </c>
      <c r="DS84" s="100">
        <f>MASTER_DATA_ESCALATED!DS84/(DS$18*1000)</f>
        <v>0</v>
      </c>
      <c r="DT84" s="100">
        <f>MASTER_DATA_ESCALATED!DT84/(DT$18*1000)</f>
        <v>0</v>
      </c>
      <c r="DU84" s="100">
        <f>MASTER_DATA_ESCALATED!DU84/(DU$18*1000)</f>
        <v>0</v>
      </c>
      <c r="DV84" s="100">
        <f>MASTER_DATA_ESCALATED!DV84/(DV$18*1000)</f>
        <v>0</v>
      </c>
      <c r="DW84" s="100">
        <f>MASTER_DATA_ESCALATED!DW84/(DW$18*1000)</f>
        <v>0</v>
      </c>
      <c r="DX84" s="100">
        <f>MASTER_DATA_ESCALATED!DX84/(DX$18*1000)</f>
        <v>0</v>
      </c>
      <c r="DY84" s="100">
        <f>MASTER_DATA_ESCALATED!DY84/(DY$18*1000)</f>
        <v>0</v>
      </c>
      <c r="DZ84" s="100">
        <f>MASTER_DATA_ESCALATED!DZ84/(DZ$18*1000)</f>
        <v>0</v>
      </c>
      <c r="EA84" s="100">
        <f>MASTER_DATA_ESCALATED!EA84/(EA$18*1000)</f>
        <v>0</v>
      </c>
      <c r="EB84" s="100">
        <f>MASTER_DATA_ESCALATED!EB84/(EB$18*1000)</f>
        <v>0</v>
      </c>
      <c r="EC84" s="100" t="e">
        <f>MASTER_DATA_ESCALATED!EC84/(EC$18*1000)</f>
        <v>#DIV/0!</v>
      </c>
      <c r="ED84" s="100" t="e">
        <f>MASTER_DATA_ESCALATED!ED84/(ED$18*1000)</f>
        <v>#DIV/0!</v>
      </c>
      <c r="EE84" s="100" t="e">
        <f>MASTER_DATA_ESCALATED!EE84/(EE$18*1000)</f>
        <v>#DIV/0!</v>
      </c>
      <c r="EF84" s="100" t="e">
        <f>MASTER_DATA_ESCALATED!EF84/(EF$18*1000)</f>
        <v>#VALUE!</v>
      </c>
      <c r="EG84" s="100">
        <f>MASTER_DATA_ESCALATED!EG84/(EG$18*1000)</f>
        <v>0</v>
      </c>
      <c r="EH84" s="100">
        <f>MASTER_DATA_ESCALATED!EH84/(EH$18*1000)</f>
        <v>0</v>
      </c>
      <c r="EI84" s="100">
        <f>MASTER_DATA_ESCALATED!EI84/(EI$18*1000)</f>
        <v>0</v>
      </c>
      <c r="EJ84" s="100">
        <f>MASTER_DATA_ESCALATED!EJ84/(EJ$18*1000)</f>
        <v>0</v>
      </c>
      <c r="EK84" s="100">
        <f>MASTER_DATA_ESCALATED!EK84/(EK$18*1000)</f>
        <v>0</v>
      </c>
      <c r="EL84" s="100">
        <f>MASTER_DATA_ESCALATED!EL84/(EL$18*1000)</f>
        <v>0</v>
      </c>
      <c r="EM84" s="100">
        <f>MASTER_DATA_ESCALATED!EM84/(EM$18*1000)</f>
        <v>0</v>
      </c>
      <c r="EN84" s="100">
        <f>MASTER_DATA_ESCALATED!EN84/(EN$18*1000)</f>
        <v>5.0839090093756472</v>
      </c>
      <c r="EO84" s="100">
        <f>MASTER_DATA_ESCALATED!EO84/(EO$18*1000)</f>
        <v>0</v>
      </c>
      <c r="EP84" s="100">
        <f>MASTER_DATA_ESCALATED!EP84/(EP$18*1000)</f>
        <v>0</v>
      </c>
      <c r="EQ84" s="100">
        <f>MASTER_DATA_ESCALATED!EQ84/(EQ$18*1000)</f>
        <v>0</v>
      </c>
      <c r="ER84" s="100">
        <f>MASTER_DATA_ESCALATED!ER84/(ER$18*1000)</f>
        <v>0</v>
      </c>
      <c r="ES84" s="100">
        <f>MASTER_DATA_ESCALATED!ES84/(ES$18*1000)</f>
        <v>0</v>
      </c>
      <c r="ET84" s="100">
        <f>MASTER_DATA_ESCALATED!ET84/(ET$18*1000)</f>
        <v>0</v>
      </c>
      <c r="EU84" s="100">
        <f>MASTER_DATA_ESCALATED!EU84/(EU$18*1000)</f>
        <v>0</v>
      </c>
      <c r="EV84" s="100">
        <f>MASTER_DATA_ESCALATED!EV84/(EV$18*1000)</f>
        <v>0</v>
      </c>
      <c r="EW84" s="100">
        <f>MASTER_DATA_ESCALATED!EW84/(EW$18*1000)</f>
        <v>0</v>
      </c>
      <c r="EX84" s="100">
        <f>MASTER_DATA_ESCALATED!EX84/(EX$18*1000)</f>
        <v>0</v>
      </c>
      <c r="EY84" s="100">
        <f>MASTER_DATA_ESCALATED!EY84/(EY$18*1000)</f>
        <v>0</v>
      </c>
      <c r="EZ84" s="100">
        <f>MASTER_DATA_ESCALATED!EZ84/(EZ$18*1000)</f>
        <v>0</v>
      </c>
      <c r="FA84" s="100">
        <f>MASTER_DATA_ESCALATED!FA84/(FA$18*1000)</f>
        <v>0</v>
      </c>
      <c r="FB84" s="100">
        <f>MASTER_DATA_ESCALATED!FB84/(FB$18*1000)</f>
        <v>0</v>
      </c>
      <c r="FC84" s="100">
        <f>MASTER_DATA_ESCALATED!FC84/(FC$18*1000)</f>
        <v>0</v>
      </c>
      <c r="FD84" s="100">
        <f>MASTER_DATA_ESCALATED!FD84/(FD$18*1000)</f>
        <v>0</v>
      </c>
      <c r="FE84" s="100">
        <f>MASTER_DATA_ESCALATED!FE84/(FE$18*1000)</f>
        <v>0</v>
      </c>
      <c r="FF84" s="100">
        <f>MASTER_DATA_ESCALATED!FF84/(FF$18*1000)</f>
        <v>0</v>
      </c>
      <c r="FG84" s="100">
        <f>MASTER_DATA_ESCALATED!FG84/(FG$18*1000)</f>
        <v>0</v>
      </c>
      <c r="FH84" s="100">
        <f>MASTER_DATA_ESCALATED!FH84/(FH$18*1000)</f>
        <v>0</v>
      </c>
      <c r="FI84" s="100">
        <f>MASTER_DATA_ESCALATED!FI84/(FI$18*1000)</f>
        <v>0</v>
      </c>
      <c r="FJ84" s="100">
        <f>MASTER_DATA_ESCALATED!FJ84/(FJ$18*1000)</f>
        <v>0</v>
      </c>
      <c r="FK84" s="100">
        <f>MASTER_DATA_ESCALATED!FK84/(FK$18*1000)</f>
        <v>0</v>
      </c>
      <c r="FL84" s="100">
        <f>MASTER_DATA_ESCALATED!FL84/(FL$18*1000)</f>
        <v>0</v>
      </c>
      <c r="FM84" s="100">
        <f>MASTER_DATA_ESCALATED!FM84/(FM$18*1000)</f>
        <v>0</v>
      </c>
      <c r="FN84" s="100">
        <f>MASTER_DATA_ESCALATED!FN84/(FN$18*1000)</f>
        <v>0</v>
      </c>
      <c r="FO84" s="100">
        <f>MASTER_DATA_ESCALATED!FO84/(FO$18*1000)</f>
        <v>0</v>
      </c>
      <c r="FP84" s="100">
        <f>MASTER_DATA_ESCALATED!FP84/(FP$18*1000)</f>
        <v>0</v>
      </c>
      <c r="FQ84" s="100">
        <f>MASTER_DATA_ESCALATED!FQ84/(FQ$18*1000)</f>
        <v>0</v>
      </c>
      <c r="FR84" s="100">
        <f>MASTER_DATA_ESCALATED!FR84/(FR$18*1000)</f>
        <v>0</v>
      </c>
      <c r="FS84" s="100">
        <f>MASTER_DATA_ESCALATED!FS84/(FS$18*1000)</f>
        <v>0</v>
      </c>
      <c r="FT84" s="100">
        <f>MASTER_DATA_ESCALATED!FT84/(FT$18*1000)</f>
        <v>0</v>
      </c>
      <c r="FU84" s="100">
        <f>MASTER_DATA_ESCALATED!FU84/(FU$18*1000)</f>
        <v>0</v>
      </c>
      <c r="FV84" s="100">
        <f>MASTER_DATA_ESCALATED!FV84/(FV$18*1000)</f>
        <v>0</v>
      </c>
      <c r="FW84" s="100">
        <f>MASTER_DATA_ESCALATED!FW84/(FW$18*1000)</f>
        <v>0</v>
      </c>
      <c r="FX84" s="100">
        <f>MASTER_DATA_ESCALATED!FX84/(FX$18*1000)</f>
        <v>0</v>
      </c>
      <c r="FY84" s="100">
        <f>MASTER_DATA_ESCALATED!FY84/(FY$18*1000)</f>
        <v>0</v>
      </c>
      <c r="FZ84" s="100">
        <f>MASTER_DATA_ESCALATED!FZ84/(FZ$18*1000)</f>
        <v>0</v>
      </c>
      <c r="GA84" s="100">
        <f>MASTER_DATA_ESCALATED!GA84/(GA$18*1000)</f>
        <v>0</v>
      </c>
      <c r="GB84" s="100">
        <f>MASTER_DATA_ESCALATED!GB84/(GB$18*1000)</f>
        <v>0</v>
      </c>
      <c r="GC84" s="100">
        <f>MASTER_DATA_ESCALATED!GC84/(GC$18*1000)</f>
        <v>0</v>
      </c>
      <c r="GD84" s="100">
        <f>MASTER_DATA_ESCALATED!GD84/(GD$18*1000)</f>
        <v>0</v>
      </c>
      <c r="GE84" s="100">
        <f>MASTER_DATA_ESCALATED!GE84/(GE$18*1000)</f>
        <v>0</v>
      </c>
      <c r="GF84" s="100">
        <f>MASTER_DATA_ESCALATED!GF84/(GF$18*1000)</f>
        <v>0</v>
      </c>
      <c r="GG84" s="100">
        <f>MASTER_DATA_ESCALATED!GG84/(GG$18*1000)</f>
        <v>0</v>
      </c>
      <c r="GH84" s="100">
        <f>MASTER_DATA_ESCALATED!GH84/(GH$18*1000)</f>
        <v>0</v>
      </c>
      <c r="GI84" s="100">
        <f>MASTER_DATA_ESCALATED!GI84/(GI$18*1000)</f>
        <v>0</v>
      </c>
      <c r="GJ84" s="100">
        <f>MASTER_DATA_ESCALATED!GJ84/(GJ$18*1000)</f>
        <v>0</v>
      </c>
      <c r="GK84" s="100">
        <f>MASTER_DATA_ESCALATED!GK84/(GK$18*1000)</f>
        <v>0</v>
      </c>
      <c r="GL84" s="100">
        <f>MASTER_DATA_ESCALATED!GL84/(GL$18*1000)</f>
        <v>0</v>
      </c>
      <c r="GM84" s="100">
        <f>MASTER_DATA_ESCALATED!GM84/(GM$18*1000)</f>
        <v>0</v>
      </c>
      <c r="GN84" s="100">
        <f>MASTER_DATA_ESCALATED!GN84/(GN$18*1000)</f>
        <v>0</v>
      </c>
      <c r="GO84" s="100">
        <f>MASTER_DATA_ESCALATED!GO84/(GO$18*1000)</f>
        <v>0</v>
      </c>
      <c r="GP84" s="100">
        <f>MASTER_DATA_ESCALATED!GP84/(GP$18*1000)</f>
        <v>0</v>
      </c>
      <c r="GQ84" s="100">
        <f>MASTER_DATA_ESCALATED!GQ84/(GQ$18*1000)</f>
        <v>0</v>
      </c>
      <c r="GR84" s="100">
        <f>MASTER_DATA_ESCALATED!GR84/(GR$18*1000)</f>
        <v>0</v>
      </c>
      <c r="GS84" s="100">
        <f>MASTER_DATA_ESCALATED!GS84/(GS$18*1000)</f>
        <v>0</v>
      </c>
      <c r="GT84" s="100">
        <f>MASTER_DATA_ESCALATED!GT84/(GT$18*1000)</f>
        <v>0</v>
      </c>
      <c r="GU84" s="100">
        <f>MASTER_DATA_ESCALATED!GU84/(GU$18*1000)</f>
        <v>0</v>
      </c>
      <c r="GV84" s="100">
        <f>MASTER_DATA_ESCALATED!GV84/(GV$18*1000)</f>
        <v>0</v>
      </c>
      <c r="GW84" s="100" t="e">
        <f>MASTER_DATA_ESCALATED!#REF!/(GW$18*1000)</f>
        <v>#REF!</v>
      </c>
      <c r="GX84" s="100" t="e">
        <f>MASTER_DATA_ESCALATED!#REF!/(GX$18*1000)</f>
        <v>#REF!</v>
      </c>
      <c r="GY84" s="100" t="e">
        <f>MASTER_DATA_ESCALATED!#REF!/(GY$18*1000)</f>
        <v>#REF!</v>
      </c>
    </row>
    <row r="85" spans="2:207" hidden="1" outlineLevel="2" x14ac:dyDescent="0.3">
      <c r="B85" s="21">
        <f t="shared" si="1"/>
        <v>20</v>
      </c>
      <c r="C85" s="52">
        <f t="shared" si="0"/>
        <v>223</v>
      </c>
      <c r="D85" s="77"/>
      <c r="E85" s="52"/>
      <c r="F85" s="52">
        <v>223</v>
      </c>
      <c r="G85" s="78"/>
      <c r="H85" s="35" t="s">
        <v>89</v>
      </c>
      <c r="I85" s="97">
        <f>MASTER_DATA_ESCALATED!I85/(I$18*1000)</f>
        <v>0</v>
      </c>
      <c r="J85" s="97">
        <f>MASTER_DATA_ESCALATED!J85/(J$18*1000)</f>
        <v>0</v>
      </c>
      <c r="K85" s="97">
        <f>MASTER_DATA_ESCALATED!K85/(K$18*1000)</f>
        <v>0</v>
      </c>
      <c r="L85" s="97">
        <f>MASTER_DATA_ESCALATED!L85/(L$18*1000)</f>
        <v>70.052441548390178</v>
      </c>
      <c r="M85" s="97">
        <f>MASTER_DATA_ESCALATED!M85/(M$18*1000)</f>
        <v>0</v>
      </c>
      <c r="N85" s="97">
        <f>MASTER_DATA_ESCALATED!N85/(N$18*1000)</f>
        <v>0</v>
      </c>
      <c r="O85" s="97">
        <f>MASTER_DATA_ESCALATED!O85/(O$18*1000)</f>
        <v>0</v>
      </c>
      <c r="P85" s="97">
        <f>MASTER_DATA_ESCALATED!P85/(P$18*1000)</f>
        <v>70.026895122413904</v>
      </c>
      <c r="Q85" s="97">
        <f>MASTER_DATA_ESCALATED!Q85/(Q$18*1000)</f>
        <v>0</v>
      </c>
      <c r="R85" s="97">
        <f>MASTER_DATA_ESCALATED!R85/(R$18*1000)</f>
        <v>0</v>
      </c>
      <c r="S85" s="97">
        <f>MASTER_DATA_ESCALATED!S85/(S$18*1000)</f>
        <v>0</v>
      </c>
      <c r="T85" s="97">
        <f>MASTER_DATA_ESCALATED!T85/(T$18*1000)</f>
        <v>160.47671039334071</v>
      </c>
      <c r="U85" s="97">
        <f>MASTER_DATA_ESCALATED!U85/(U$18*1000)</f>
        <v>0</v>
      </c>
      <c r="V85" s="97">
        <f>MASTER_DATA_ESCALATED!V85/(V$18*1000)</f>
        <v>0</v>
      </c>
      <c r="W85" s="97">
        <f>MASTER_DATA_ESCALATED!W85/(W$18*1000)</f>
        <v>0</v>
      </c>
      <c r="X85" s="97">
        <f>MASTER_DATA_ESCALATED!X85/(X$18*1000)</f>
        <v>160.46283312678992</v>
      </c>
      <c r="Y85" s="97">
        <f>MASTER_DATA_ESCALATED!Y85/(Y$18*1000)</f>
        <v>0</v>
      </c>
      <c r="Z85" s="97">
        <f>MASTER_DATA_ESCALATED!Z85/(Z$18*1000)</f>
        <v>0</v>
      </c>
      <c r="AA85" s="97">
        <f>MASTER_DATA_ESCALATED!AA85/(AA$18*1000)</f>
        <v>0</v>
      </c>
      <c r="AB85" s="97">
        <f>MASTER_DATA_ESCALATED!AB85/(AB$18*1000)</f>
        <v>91.686084691324851</v>
      </c>
      <c r="AC85" s="97">
        <f>MASTER_DATA_ESCALATED!AC85/(AC$18*1000)</f>
        <v>0</v>
      </c>
      <c r="AD85" s="97">
        <f>MASTER_DATA_ESCALATED!AD85/(AD$18*1000)</f>
        <v>0</v>
      </c>
      <c r="AE85" s="97">
        <f>MASTER_DATA_ESCALATED!AE85/(AE$18*1000)</f>
        <v>0</v>
      </c>
      <c r="AF85" s="97">
        <f>MASTER_DATA_ESCALATED!AF85/(AF$18*1000)</f>
        <v>91.638529668144713</v>
      </c>
      <c r="AG85" s="97">
        <f>MASTER_DATA_ESCALATED!AG85/(AG$18*1000)</f>
        <v>0</v>
      </c>
      <c r="AH85" s="97">
        <f>MASTER_DATA_ESCALATED!AH85/(AH$18*1000)</f>
        <v>0</v>
      </c>
      <c r="AI85" s="97">
        <f>MASTER_DATA_ESCALATED!AI85/(AI$18*1000)</f>
        <v>0</v>
      </c>
      <c r="AJ85" s="97">
        <f>MASTER_DATA_ESCALATED!AJ85/(AJ$18*1000)</f>
        <v>210.00298236353245</v>
      </c>
      <c r="AK85" s="97">
        <f>MASTER_DATA_ESCALATED!AK85/(AK$18*1000)</f>
        <v>0</v>
      </c>
      <c r="AL85" s="97">
        <f>MASTER_DATA_ESCALATED!AL85/(AL$18*1000)</f>
        <v>0</v>
      </c>
      <c r="AM85" s="97">
        <f>MASTER_DATA_ESCALATED!AM85/(AM$18*1000)</f>
        <v>0</v>
      </c>
      <c r="AN85" s="97">
        <f>MASTER_DATA_ESCALATED!AN85/(AN$18*1000)</f>
        <v>210.00298236353245</v>
      </c>
      <c r="AO85" s="97">
        <f>MASTER_DATA_ESCALATED!AO85/(AO$18*1000)</f>
        <v>0</v>
      </c>
      <c r="AP85" s="97">
        <f>MASTER_DATA_ESCALATED!AP85/(AP$18*1000)</f>
        <v>0</v>
      </c>
      <c r="AQ85" s="97">
        <f>MASTER_DATA_ESCALATED!AQ85/(AQ$18*1000)</f>
        <v>0</v>
      </c>
      <c r="AR85" s="97">
        <f>MASTER_DATA_ESCALATED!AR85/(AR$18*1000)</f>
        <v>0</v>
      </c>
      <c r="AS85" s="97">
        <f>MASTER_DATA_ESCALATED!AS85/(AS$18*1000)</f>
        <v>0</v>
      </c>
      <c r="AT85" s="97">
        <f>MASTER_DATA_ESCALATED!AT85/(AT$18*1000)</f>
        <v>0</v>
      </c>
      <c r="AU85" s="97">
        <f>MASTER_DATA_ESCALATED!AU85/(AU$18*1000)</f>
        <v>0</v>
      </c>
      <c r="AV85" s="97">
        <f>MASTER_DATA_ESCALATED!AV85/(AV$18*1000)</f>
        <v>0</v>
      </c>
      <c r="AW85" s="97">
        <f>MASTER_DATA_ESCALATED!AW85/(AW$18*1000)</f>
        <v>0</v>
      </c>
      <c r="AX85" s="97">
        <f>MASTER_DATA_ESCALATED!AX85/(AX$18*1000)</f>
        <v>0</v>
      </c>
      <c r="AY85" s="97">
        <f>MASTER_DATA_ESCALATED!AY85/(AY$18*1000)</f>
        <v>0</v>
      </c>
      <c r="AZ85" s="97">
        <f>MASTER_DATA_ESCALATED!AZ85/(AZ$18*1000)</f>
        <v>0</v>
      </c>
      <c r="BA85" s="97">
        <f>MASTER_DATA_ESCALATED!BA85/(BA$18*1000)</f>
        <v>0</v>
      </c>
      <c r="BB85" s="97">
        <f>MASTER_DATA_ESCALATED!BB85/(BB$18*1000)</f>
        <v>0</v>
      </c>
      <c r="BC85" s="97">
        <f>MASTER_DATA_ESCALATED!BC85/(BC$18*1000)</f>
        <v>0</v>
      </c>
      <c r="BD85" s="97">
        <f>MASTER_DATA_ESCALATED!BD85/(BD$18*1000)</f>
        <v>0</v>
      </c>
      <c r="BE85" s="97">
        <f>MASTER_DATA_ESCALATED!BE85/(BE$18*1000)</f>
        <v>0</v>
      </c>
      <c r="BF85" s="97">
        <f>MASTER_DATA_ESCALATED!BF85/(BF$18*1000)</f>
        <v>0</v>
      </c>
      <c r="BG85" s="97">
        <f>MASTER_DATA_ESCALATED!BG85/(BG$18*1000)</f>
        <v>0</v>
      </c>
      <c r="BH85" s="97">
        <f>MASTER_DATA_ESCALATED!BH85/(BH$18*1000)</f>
        <v>0</v>
      </c>
      <c r="BI85" s="97">
        <f>MASTER_DATA_ESCALATED!BI85/(BI$18*1000)</f>
        <v>0</v>
      </c>
      <c r="BJ85" s="97">
        <f>MASTER_DATA_ESCALATED!BJ85/(BJ$18*1000)</f>
        <v>0</v>
      </c>
      <c r="BK85" s="97">
        <f>MASTER_DATA_ESCALATED!BK85/(BK$18*1000)</f>
        <v>0</v>
      </c>
      <c r="BL85" s="97">
        <f>MASTER_DATA_ESCALATED!BL85/(BL$18*1000)</f>
        <v>0</v>
      </c>
      <c r="BM85" s="97">
        <f>MASTER_DATA_ESCALATED!BM85/(BM$18*1000)</f>
        <v>0</v>
      </c>
      <c r="BN85" s="97">
        <f>MASTER_DATA_ESCALATED!BN85/(BN$18*1000)</f>
        <v>0</v>
      </c>
      <c r="BO85" s="97">
        <f>MASTER_DATA_ESCALATED!BO85/(BO$18*1000)</f>
        <v>0</v>
      </c>
      <c r="BP85" s="97">
        <f>MASTER_DATA_ESCALATED!BP85/(BP$18*1000)</f>
        <v>68.032254799738084</v>
      </c>
      <c r="BQ85" s="97">
        <f>MASTER_DATA_ESCALATED!BQ85/(BQ$18*1000)</f>
        <v>0</v>
      </c>
      <c r="BR85" s="97">
        <f>MASTER_DATA_ESCALATED!BR85/(BR$18*1000)</f>
        <v>0</v>
      </c>
      <c r="BS85" s="97">
        <f>MASTER_DATA_ESCALATED!BS85/(BS$18*1000)</f>
        <v>0</v>
      </c>
      <c r="BT85" s="97">
        <f>MASTER_DATA_ESCALATED!BT85/(BT$18*1000)</f>
        <v>34.63439815514424</v>
      </c>
      <c r="BU85" s="97">
        <f>MASTER_DATA_ESCALATED!BU85/(BU$18*1000)</f>
        <v>0</v>
      </c>
      <c r="BV85" s="97">
        <f>MASTER_DATA_ESCALATED!BV85/(BV$18*1000)</f>
        <v>0</v>
      </c>
      <c r="BW85" s="97">
        <f>MASTER_DATA_ESCALATED!BW85/(BW$18*1000)</f>
        <v>0</v>
      </c>
      <c r="BX85" s="97">
        <f>MASTER_DATA_ESCALATED!BX85/(BX$18*1000)</f>
        <v>35.955039308534417</v>
      </c>
      <c r="BY85" s="97">
        <f>MASTER_DATA_ESCALATED!BY85/(BY$18*1000)</f>
        <v>0</v>
      </c>
      <c r="BZ85" s="97">
        <f>MASTER_DATA_ESCALATED!BZ85/(BZ$18*1000)</f>
        <v>0</v>
      </c>
      <c r="CA85" s="97">
        <f>MASTER_DATA_ESCALATED!CA85/(CA$18*1000)</f>
        <v>0</v>
      </c>
      <c r="CB85" s="97">
        <f>MASTER_DATA_ESCALATED!CB85/(CB$18*1000)</f>
        <v>32.194729822162124</v>
      </c>
      <c r="CC85" s="97">
        <f>MASTER_DATA_ESCALATED!CC85/(CC$18*1000)</f>
        <v>0</v>
      </c>
      <c r="CD85" s="97">
        <f>MASTER_DATA_ESCALATED!CD85/(CD$18*1000)</f>
        <v>0</v>
      </c>
      <c r="CE85" s="97">
        <f>MASTER_DATA_ESCALATED!CE85/(CE$18*1000)</f>
        <v>0</v>
      </c>
      <c r="CF85" s="97">
        <f>MASTER_DATA_ESCALATED!CF85/(CF$18*1000)</f>
        <v>26.790169993386254</v>
      </c>
      <c r="CG85" s="97">
        <f>MASTER_DATA_ESCALATED!CG85/(CG$18*1000)</f>
        <v>0</v>
      </c>
      <c r="CH85" s="97">
        <f>MASTER_DATA_ESCALATED!CH85/(CH$18*1000)</f>
        <v>0</v>
      </c>
      <c r="CI85" s="97">
        <f>MASTER_DATA_ESCALATED!CI85/(CI$18*1000)</f>
        <v>0</v>
      </c>
      <c r="CJ85" s="97">
        <f>MASTER_DATA_ESCALATED!CJ85/(CJ$18*1000)</f>
        <v>0</v>
      </c>
      <c r="CK85" s="97">
        <f>MASTER_DATA_ESCALATED!CK85/(CK$18*1000)</f>
        <v>0</v>
      </c>
      <c r="CL85" s="97">
        <f>MASTER_DATA_ESCALATED!CL85/(CL$18*1000)</f>
        <v>0</v>
      </c>
      <c r="CM85" s="97">
        <f>MASTER_DATA_ESCALATED!CM85/(CM$18*1000)</f>
        <v>0</v>
      </c>
      <c r="CN85" s="97">
        <f>MASTER_DATA_ESCALATED!CN85/(CN$18*1000)</f>
        <v>0</v>
      </c>
      <c r="CO85" s="97">
        <f>MASTER_DATA_ESCALATED!CO85/(CO$18*1000)</f>
        <v>0</v>
      </c>
      <c r="CP85" s="97">
        <f>MASTER_DATA_ESCALATED!CP85/(CP$18*1000)</f>
        <v>0</v>
      </c>
      <c r="CQ85" s="97">
        <f>MASTER_DATA_ESCALATED!CQ85/(CQ$18*1000)</f>
        <v>0</v>
      </c>
      <c r="CR85" s="97">
        <f>MASTER_DATA_ESCALATED!CR85/(CR$18*1000)</f>
        <v>0</v>
      </c>
      <c r="CS85" s="97">
        <f>MASTER_DATA_ESCALATED!CS85/(CS$18*1000)</f>
        <v>0</v>
      </c>
      <c r="CT85" s="97">
        <f>MASTER_DATA_ESCALATED!CT85/(CT$18*1000)</f>
        <v>0</v>
      </c>
      <c r="CU85" s="97">
        <f>MASTER_DATA_ESCALATED!CU85/(CU$18*1000)</f>
        <v>0</v>
      </c>
      <c r="CV85" s="97">
        <f>MASTER_DATA_ESCALATED!CV85/(CV$18*1000)</f>
        <v>3.4316014866759437</v>
      </c>
      <c r="CW85" s="97">
        <f>MASTER_DATA_ESCALATED!CW85/(CW$18*1000)</f>
        <v>0</v>
      </c>
      <c r="CX85" s="97">
        <f>MASTER_DATA_ESCALATED!CX85/(CX$18*1000)</f>
        <v>0</v>
      </c>
      <c r="CY85" s="97">
        <f>MASTER_DATA_ESCALATED!CY85/(CY$18*1000)</f>
        <v>0</v>
      </c>
      <c r="CZ85" s="97">
        <f>MASTER_DATA_ESCALATED!CZ85/(CZ$18*1000)</f>
        <v>0</v>
      </c>
      <c r="DA85" s="97" t="e">
        <f>MASTER_DATA_ESCALATED!DA85/(DA$18*1000)</f>
        <v>#DIV/0!</v>
      </c>
      <c r="DB85" s="97" t="e">
        <f>MASTER_DATA_ESCALATED!DB85/(DB$18*1000)</f>
        <v>#DIV/0!</v>
      </c>
      <c r="DC85" s="97" t="e">
        <f>MASTER_DATA_ESCALATED!DC85/(DC$18*1000)</f>
        <v>#DIV/0!</v>
      </c>
      <c r="DD85" s="97" t="e">
        <f>MASTER_DATA_ESCALATED!DD85/(DD$18*1000)</f>
        <v>#N/A</v>
      </c>
      <c r="DE85" s="97">
        <f>MASTER_DATA_ESCALATED!DE85/(DE$18*1000)</f>
        <v>0</v>
      </c>
      <c r="DF85" s="97">
        <f>MASTER_DATA_ESCALATED!DF85/(DF$18*1000)</f>
        <v>0</v>
      </c>
      <c r="DG85" s="97">
        <f>MASTER_DATA_ESCALATED!DG85/(DG$18*1000)</f>
        <v>0</v>
      </c>
      <c r="DH85" s="97">
        <f>MASTER_DATA_ESCALATED!DH85/(DH$18*1000)</f>
        <v>0</v>
      </c>
      <c r="DI85" s="97">
        <f>MASTER_DATA_ESCALATED!DI85/(DI$18*1000)</f>
        <v>0</v>
      </c>
      <c r="DJ85" s="97">
        <f>MASTER_DATA_ESCALATED!DJ85/(DJ$18*1000)</f>
        <v>0</v>
      </c>
      <c r="DK85" s="97">
        <f>MASTER_DATA_ESCALATED!DK85/(DK$18*1000)</f>
        <v>0</v>
      </c>
      <c r="DL85" s="97">
        <f>MASTER_DATA_ESCALATED!DL85/(DL$18*1000)</f>
        <v>0</v>
      </c>
      <c r="DM85" s="97">
        <f>MASTER_DATA_ESCALATED!DM85/(DM$18*1000)</f>
        <v>0</v>
      </c>
      <c r="DN85" s="97">
        <f>MASTER_DATA_ESCALATED!DN85/(DN$18*1000)</f>
        <v>0</v>
      </c>
      <c r="DO85" s="97">
        <f>MASTER_DATA_ESCALATED!DO85/(DO$18*1000)</f>
        <v>0</v>
      </c>
      <c r="DP85" s="97">
        <f>MASTER_DATA_ESCALATED!DP85/(DP$18*1000)</f>
        <v>0</v>
      </c>
      <c r="DQ85" s="97">
        <f>MASTER_DATA_ESCALATED!DQ85/(DQ$18*1000)</f>
        <v>0</v>
      </c>
      <c r="DR85" s="97">
        <f>MASTER_DATA_ESCALATED!DR85/(DR$18*1000)</f>
        <v>0</v>
      </c>
      <c r="DS85" s="97">
        <f>MASTER_DATA_ESCALATED!DS85/(DS$18*1000)</f>
        <v>0</v>
      </c>
      <c r="DT85" s="97">
        <f>MASTER_DATA_ESCALATED!DT85/(DT$18*1000)</f>
        <v>0</v>
      </c>
      <c r="DU85" s="97">
        <f>MASTER_DATA_ESCALATED!DU85/(DU$18*1000)</f>
        <v>0</v>
      </c>
      <c r="DV85" s="97">
        <f>MASTER_DATA_ESCALATED!DV85/(DV$18*1000)</f>
        <v>0</v>
      </c>
      <c r="DW85" s="97">
        <f>MASTER_DATA_ESCALATED!DW85/(DW$18*1000)</f>
        <v>0</v>
      </c>
      <c r="DX85" s="97">
        <f>MASTER_DATA_ESCALATED!DX85/(DX$18*1000)</f>
        <v>0</v>
      </c>
      <c r="DY85" s="97">
        <f>MASTER_DATA_ESCALATED!DY85/(DY$18*1000)</f>
        <v>0</v>
      </c>
      <c r="DZ85" s="97">
        <f>MASTER_DATA_ESCALATED!DZ85/(DZ$18*1000)</f>
        <v>0</v>
      </c>
      <c r="EA85" s="97">
        <f>MASTER_DATA_ESCALATED!EA85/(EA$18*1000)</f>
        <v>0</v>
      </c>
      <c r="EB85" s="97">
        <f>MASTER_DATA_ESCALATED!EB85/(EB$18*1000)</f>
        <v>0</v>
      </c>
      <c r="EC85" s="97" t="e">
        <f>MASTER_DATA_ESCALATED!EC85/(EC$18*1000)</f>
        <v>#DIV/0!</v>
      </c>
      <c r="ED85" s="97" t="e">
        <f>MASTER_DATA_ESCALATED!ED85/(ED$18*1000)</f>
        <v>#DIV/0!</v>
      </c>
      <c r="EE85" s="97" t="e">
        <f>MASTER_DATA_ESCALATED!EE85/(EE$18*1000)</f>
        <v>#DIV/0!</v>
      </c>
      <c r="EF85" s="97" t="e">
        <f>MASTER_DATA_ESCALATED!EF85/(EF$18*1000)</f>
        <v>#VALUE!</v>
      </c>
      <c r="EG85" s="97">
        <f>MASTER_DATA_ESCALATED!EG85/(EG$18*1000)</f>
        <v>0</v>
      </c>
      <c r="EH85" s="97">
        <f>MASTER_DATA_ESCALATED!EH85/(EH$18*1000)</f>
        <v>0</v>
      </c>
      <c r="EI85" s="97">
        <f>MASTER_DATA_ESCALATED!EI85/(EI$18*1000)</f>
        <v>0</v>
      </c>
      <c r="EJ85" s="97">
        <f>MASTER_DATA_ESCALATED!EJ85/(EJ$18*1000)</f>
        <v>0</v>
      </c>
      <c r="EK85" s="97">
        <f>MASTER_DATA_ESCALATED!EK85/(EK$18*1000)</f>
        <v>0</v>
      </c>
      <c r="EL85" s="97">
        <f>MASTER_DATA_ESCALATED!EL85/(EL$18*1000)</f>
        <v>0</v>
      </c>
      <c r="EM85" s="97">
        <f>MASTER_DATA_ESCALATED!EM85/(EM$18*1000)</f>
        <v>0</v>
      </c>
      <c r="EN85" s="97">
        <f>MASTER_DATA_ESCALATED!EN85/(EN$18*1000)</f>
        <v>0</v>
      </c>
      <c r="EO85" s="97">
        <f>MASTER_DATA_ESCALATED!EO85/(EO$18*1000)</f>
        <v>0</v>
      </c>
      <c r="EP85" s="97">
        <f>MASTER_DATA_ESCALATED!EP85/(EP$18*1000)</f>
        <v>0</v>
      </c>
      <c r="EQ85" s="97">
        <f>MASTER_DATA_ESCALATED!EQ85/(EQ$18*1000)</f>
        <v>0</v>
      </c>
      <c r="ER85" s="97">
        <f>MASTER_DATA_ESCALATED!ER85/(ER$18*1000)</f>
        <v>61.753502063746659</v>
      </c>
      <c r="ES85" s="97">
        <f>MASTER_DATA_ESCALATED!ES85/(ES$18*1000)</f>
        <v>0</v>
      </c>
      <c r="ET85" s="97">
        <f>MASTER_DATA_ESCALATED!ET85/(ET$18*1000)</f>
        <v>0</v>
      </c>
      <c r="EU85" s="97">
        <f>MASTER_DATA_ESCALATED!EU85/(EU$18*1000)</f>
        <v>0</v>
      </c>
      <c r="EV85" s="97">
        <f>MASTER_DATA_ESCALATED!EV85/(EV$18*1000)</f>
        <v>61.753502063746659</v>
      </c>
      <c r="EW85" s="97">
        <f>MASTER_DATA_ESCALATED!EW85/(EW$18*1000)</f>
        <v>0</v>
      </c>
      <c r="EX85" s="97">
        <f>MASTER_DATA_ESCALATED!EX85/(EX$18*1000)</f>
        <v>0</v>
      </c>
      <c r="EY85" s="97">
        <f>MASTER_DATA_ESCALATED!EY85/(EY$18*1000)</f>
        <v>0</v>
      </c>
      <c r="EZ85" s="97">
        <f>MASTER_DATA_ESCALATED!EZ85/(EZ$18*1000)</f>
        <v>25.892377347836565</v>
      </c>
      <c r="FA85" s="97">
        <f>MASTER_DATA_ESCALATED!FA85/(FA$18*1000)</f>
        <v>0</v>
      </c>
      <c r="FB85" s="97">
        <f>MASTER_DATA_ESCALATED!FB85/(FB$18*1000)</f>
        <v>0</v>
      </c>
      <c r="FC85" s="97">
        <f>MASTER_DATA_ESCALATED!FC85/(FC$18*1000)</f>
        <v>0</v>
      </c>
      <c r="FD85" s="97">
        <f>MASTER_DATA_ESCALATED!FD85/(FD$18*1000)</f>
        <v>23.103103786686532</v>
      </c>
      <c r="FE85" s="97">
        <f>MASTER_DATA_ESCALATED!FE85/(FE$18*1000)</f>
        <v>0</v>
      </c>
      <c r="FF85" s="97">
        <f>MASTER_DATA_ESCALATED!FF85/(FF$18*1000)</f>
        <v>0</v>
      </c>
      <c r="FG85" s="97">
        <f>MASTER_DATA_ESCALATED!FG85/(FG$18*1000)</f>
        <v>0</v>
      </c>
      <c r="FH85" s="97">
        <f>MASTER_DATA_ESCALATED!FH85/(FH$18*1000)</f>
        <v>20.539867754591562</v>
      </c>
      <c r="FI85" s="97">
        <f>MASTER_DATA_ESCALATED!FI85/(FI$18*1000)</f>
        <v>0</v>
      </c>
      <c r="FJ85" s="97">
        <f>MASTER_DATA_ESCALATED!FJ85/(FJ$18*1000)</f>
        <v>0</v>
      </c>
      <c r="FK85" s="97">
        <f>MASTER_DATA_ESCALATED!FK85/(FK$18*1000)</f>
        <v>0</v>
      </c>
      <c r="FL85" s="97">
        <f>MASTER_DATA_ESCALATED!FL85/(FL$18*1000)</f>
        <v>41.082690248125026</v>
      </c>
      <c r="FM85" s="97">
        <f>MASTER_DATA_ESCALATED!FM85/(FM$18*1000)</f>
        <v>0</v>
      </c>
      <c r="FN85" s="97">
        <f>MASTER_DATA_ESCALATED!FN85/(FN$18*1000)</f>
        <v>0</v>
      </c>
      <c r="FO85" s="97">
        <f>MASTER_DATA_ESCALATED!FO85/(FO$18*1000)</f>
        <v>0</v>
      </c>
      <c r="FP85" s="97">
        <f>MASTER_DATA_ESCALATED!FP85/(FP$18*1000)</f>
        <v>80.054276788717516</v>
      </c>
      <c r="FQ85" s="97">
        <f>MASTER_DATA_ESCALATED!FQ85/(FQ$18*1000)</f>
        <v>0</v>
      </c>
      <c r="FR85" s="97">
        <f>MASTER_DATA_ESCALATED!FR85/(FR$18*1000)</f>
        <v>0</v>
      </c>
      <c r="FS85" s="97">
        <f>MASTER_DATA_ESCALATED!FS85/(FS$18*1000)</f>
        <v>0</v>
      </c>
      <c r="FT85" s="97">
        <f>MASTER_DATA_ESCALATED!FT85/(FT$18*1000)</f>
        <v>68.991558370677097</v>
      </c>
      <c r="FU85" s="97">
        <f>MASTER_DATA_ESCALATED!FU85/(FU$18*1000)</f>
        <v>0</v>
      </c>
      <c r="FV85" s="97">
        <f>MASTER_DATA_ESCALATED!FV85/(FV$18*1000)</f>
        <v>0</v>
      </c>
      <c r="FW85" s="97">
        <f>MASTER_DATA_ESCALATED!FW85/(FW$18*1000)</f>
        <v>0</v>
      </c>
      <c r="FX85" s="97">
        <f>MASTER_DATA_ESCALATED!FX85/(FX$18*1000)</f>
        <v>62.842608530639474</v>
      </c>
      <c r="FY85" s="97">
        <f>MASTER_DATA_ESCALATED!FY85/(FY$18*1000)</f>
        <v>0</v>
      </c>
      <c r="FZ85" s="97">
        <f>MASTER_DATA_ESCALATED!FZ85/(FZ$18*1000)</f>
        <v>0</v>
      </c>
      <c r="GA85" s="97">
        <f>MASTER_DATA_ESCALATED!GA85/(GA$18*1000)</f>
        <v>0</v>
      </c>
      <c r="GB85" s="97">
        <f>MASTER_DATA_ESCALATED!GB85/(GB$18*1000)</f>
        <v>72.55029540612</v>
      </c>
      <c r="GC85" s="97">
        <f>MASTER_DATA_ESCALATED!GC85/(GC$18*1000)</f>
        <v>0</v>
      </c>
      <c r="GD85" s="97">
        <f>MASTER_DATA_ESCALATED!GD85/(GD$18*1000)</f>
        <v>0</v>
      </c>
      <c r="GE85" s="97">
        <f>MASTER_DATA_ESCALATED!GE85/(GE$18*1000)</f>
        <v>0</v>
      </c>
      <c r="GF85" s="97">
        <f>MASTER_DATA_ESCALATED!GF85/(GF$18*1000)</f>
        <v>62.945280682177064</v>
      </c>
      <c r="GG85" s="97">
        <f>MASTER_DATA_ESCALATED!GG85/(GG$18*1000)</f>
        <v>0</v>
      </c>
      <c r="GH85" s="97">
        <f>MASTER_DATA_ESCALATED!GH85/(GH$18*1000)</f>
        <v>0</v>
      </c>
      <c r="GI85" s="97">
        <f>MASTER_DATA_ESCALATED!GI85/(GI$18*1000)</f>
        <v>0</v>
      </c>
      <c r="GJ85" s="97">
        <f>MASTER_DATA_ESCALATED!GJ85/(GJ$18*1000)</f>
        <v>58.063086161547659</v>
      </c>
      <c r="GK85" s="97">
        <f>MASTER_DATA_ESCALATED!GK85/(GK$18*1000)</f>
        <v>0</v>
      </c>
      <c r="GL85" s="97">
        <f>MASTER_DATA_ESCALATED!GL85/(GL$18*1000)</f>
        <v>0</v>
      </c>
      <c r="GM85" s="97">
        <f>MASTER_DATA_ESCALATED!GM85/(GM$18*1000)</f>
        <v>0</v>
      </c>
      <c r="GN85" s="97">
        <f>MASTER_DATA_ESCALATED!GN85/(GN$18*1000)</f>
        <v>65.102514611112341</v>
      </c>
      <c r="GO85" s="97">
        <f>MASTER_DATA_ESCALATED!GO85/(GO$18*1000)</f>
        <v>0</v>
      </c>
      <c r="GP85" s="97">
        <f>MASTER_DATA_ESCALATED!GP85/(GP$18*1000)</f>
        <v>0</v>
      </c>
      <c r="GQ85" s="97">
        <f>MASTER_DATA_ESCALATED!GQ85/(GQ$18*1000)</f>
        <v>0</v>
      </c>
      <c r="GR85" s="97">
        <f>MASTER_DATA_ESCALATED!GR85/(GR$18*1000)</f>
        <v>56.26329861510812</v>
      </c>
      <c r="GS85" s="97">
        <f>MASTER_DATA_ESCALATED!GS85/(GS$18*1000)</f>
        <v>0</v>
      </c>
      <c r="GT85" s="97">
        <f>MASTER_DATA_ESCALATED!GT85/(GT$18*1000)</f>
        <v>0</v>
      </c>
      <c r="GU85" s="97">
        <f>MASTER_DATA_ESCALATED!GU85/(GU$18*1000)</f>
        <v>0</v>
      </c>
      <c r="GV85" s="97">
        <f>MASTER_DATA_ESCALATED!GV85/(GV$18*1000)</f>
        <v>51.762367917356983</v>
      </c>
      <c r="GW85" s="97" t="e">
        <f>MASTER_DATA_ESCALATED!#REF!/(GW$18*1000)</f>
        <v>#REF!</v>
      </c>
      <c r="GX85" s="97" t="e">
        <f>MASTER_DATA_ESCALATED!#REF!/(GX$18*1000)</f>
        <v>#REF!</v>
      </c>
      <c r="GY85" s="97" t="e">
        <f>MASTER_DATA_ESCALATED!#REF!/(GY$18*1000)</f>
        <v>#REF!</v>
      </c>
    </row>
    <row r="86" spans="2:207" s="27" customFormat="1" ht="14.25" hidden="1" outlineLevel="2" x14ac:dyDescent="0.25">
      <c r="B86" s="26">
        <f t="shared" si="1"/>
        <v>20</v>
      </c>
      <c r="C86" s="55">
        <f t="shared" si="0"/>
        <v>223.1</v>
      </c>
      <c r="D86" s="82"/>
      <c r="E86" s="55"/>
      <c r="F86" s="59"/>
      <c r="G86" s="86">
        <v>223.1</v>
      </c>
      <c r="H86" s="40" t="s">
        <v>90</v>
      </c>
      <c r="I86" s="99">
        <f>MASTER_DATA_ESCALATED!I86/(I$18*1000)</f>
        <v>0</v>
      </c>
      <c r="J86" s="99">
        <f>MASTER_DATA_ESCALATED!J86/(J$18*1000)</f>
        <v>0</v>
      </c>
      <c r="K86" s="99">
        <f>MASTER_DATA_ESCALATED!K86/(K$18*1000)</f>
        <v>0</v>
      </c>
      <c r="L86" s="99">
        <f>MASTER_DATA_ESCALATED!L86/(L$18*1000)</f>
        <v>0</v>
      </c>
      <c r="M86" s="99">
        <f>MASTER_DATA_ESCALATED!M86/(M$18*1000)</f>
        <v>0</v>
      </c>
      <c r="N86" s="99">
        <f>MASTER_DATA_ESCALATED!N86/(N$18*1000)</f>
        <v>0</v>
      </c>
      <c r="O86" s="99">
        <f>MASTER_DATA_ESCALATED!O86/(O$18*1000)</f>
        <v>0</v>
      </c>
      <c r="P86" s="99">
        <f>MASTER_DATA_ESCALATED!P86/(P$18*1000)</f>
        <v>0</v>
      </c>
      <c r="Q86" s="99">
        <f>MASTER_DATA_ESCALATED!Q86/(Q$18*1000)</f>
        <v>0</v>
      </c>
      <c r="R86" s="99">
        <f>MASTER_DATA_ESCALATED!R86/(R$18*1000)</f>
        <v>0</v>
      </c>
      <c r="S86" s="99">
        <f>MASTER_DATA_ESCALATED!S86/(S$18*1000)</f>
        <v>0</v>
      </c>
      <c r="T86" s="99">
        <f>MASTER_DATA_ESCALATED!T86/(T$18*1000)</f>
        <v>0</v>
      </c>
      <c r="U86" s="99">
        <f>MASTER_DATA_ESCALATED!U86/(U$18*1000)</f>
        <v>0</v>
      </c>
      <c r="V86" s="99">
        <f>MASTER_DATA_ESCALATED!V86/(V$18*1000)</f>
        <v>0</v>
      </c>
      <c r="W86" s="99">
        <f>MASTER_DATA_ESCALATED!W86/(W$18*1000)</f>
        <v>0</v>
      </c>
      <c r="X86" s="99">
        <f>MASTER_DATA_ESCALATED!X86/(X$18*1000)</f>
        <v>0</v>
      </c>
      <c r="Y86" s="99">
        <f>MASTER_DATA_ESCALATED!Y86/(Y$18*1000)</f>
        <v>0</v>
      </c>
      <c r="Z86" s="99">
        <f>MASTER_DATA_ESCALATED!Z86/(Z$18*1000)</f>
        <v>0</v>
      </c>
      <c r="AA86" s="99">
        <f>MASTER_DATA_ESCALATED!AA86/(AA$18*1000)</f>
        <v>0</v>
      </c>
      <c r="AB86" s="99">
        <f>MASTER_DATA_ESCALATED!AB86/(AB$18*1000)</f>
        <v>0</v>
      </c>
      <c r="AC86" s="99">
        <f>MASTER_DATA_ESCALATED!AC86/(AC$18*1000)</f>
        <v>0</v>
      </c>
      <c r="AD86" s="99">
        <f>MASTER_DATA_ESCALATED!AD86/(AD$18*1000)</f>
        <v>0</v>
      </c>
      <c r="AE86" s="99">
        <f>MASTER_DATA_ESCALATED!AE86/(AE$18*1000)</f>
        <v>0</v>
      </c>
      <c r="AF86" s="99">
        <f>MASTER_DATA_ESCALATED!AF86/(AF$18*1000)</f>
        <v>0</v>
      </c>
      <c r="AG86" s="99">
        <f>MASTER_DATA_ESCALATED!AG86/(AG$18*1000)</f>
        <v>0</v>
      </c>
      <c r="AH86" s="99">
        <f>MASTER_DATA_ESCALATED!AH86/(AH$18*1000)</f>
        <v>0</v>
      </c>
      <c r="AI86" s="99">
        <f>MASTER_DATA_ESCALATED!AI86/(AI$18*1000)</f>
        <v>0</v>
      </c>
      <c r="AJ86" s="99">
        <f>MASTER_DATA_ESCALATED!AJ86/(AJ$18*1000)</f>
        <v>0</v>
      </c>
      <c r="AK86" s="99">
        <f>MASTER_DATA_ESCALATED!AK86/(AK$18*1000)</f>
        <v>0</v>
      </c>
      <c r="AL86" s="99">
        <f>MASTER_DATA_ESCALATED!AL86/(AL$18*1000)</f>
        <v>0</v>
      </c>
      <c r="AM86" s="99">
        <f>MASTER_DATA_ESCALATED!AM86/(AM$18*1000)</f>
        <v>0</v>
      </c>
      <c r="AN86" s="99">
        <f>MASTER_DATA_ESCALATED!AN86/(AN$18*1000)</f>
        <v>0</v>
      </c>
      <c r="AO86" s="99">
        <f>MASTER_DATA_ESCALATED!AO86/(AO$18*1000)</f>
        <v>0</v>
      </c>
      <c r="AP86" s="99">
        <f>MASTER_DATA_ESCALATED!AP86/(AP$18*1000)</f>
        <v>0</v>
      </c>
      <c r="AQ86" s="99">
        <f>MASTER_DATA_ESCALATED!AQ86/(AQ$18*1000)</f>
        <v>0</v>
      </c>
      <c r="AR86" s="99">
        <f>MASTER_DATA_ESCALATED!AR86/(AR$18*1000)</f>
        <v>0</v>
      </c>
      <c r="AS86" s="99">
        <f>MASTER_DATA_ESCALATED!AS86/(AS$18*1000)</f>
        <v>0</v>
      </c>
      <c r="AT86" s="99">
        <f>MASTER_DATA_ESCALATED!AT86/(AT$18*1000)</f>
        <v>0</v>
      </c>
      <c r="AU86" s="99">
        <f>MASTER_DATA_ESCALATED!AU86/(AU$18*1000)</f>
        <v>0</v>
      </c>
      <c r="AV86" s="99">
        <f>MASTER_DATA_ESCALATED!AV86/(AV$18*1000)</f>
        <v>0</v>
      </c>
      <c r="AW86" s="99">
        <f>MASTER_DATA_ESCALATED!AW86/(AW$18*1000)</f>
        <v>0</v>
      </c>
      <c r="AX86" s="99">
        <f>MASTER_DATA_ESCALATED!AX86/(AX$18*1000)</f>
        <v>0</v>
      </c>
      <c r="AY86" s="99">
        <f>MASTER_DATA_ESCALATED!AY86/(AY$18*1000)</f>
        <v>0</v>
      </c>
      <c r="AZ86" s="99">
        <f>MASTER_DATA_ESCALATED!AZ86/(AZ$18*1000)</f>
        <v>0</v>
      </c>
      <c r="BA86" s="99">
        <f>MASTER_DATA_ESCALATED!BA86/(BA$18*1000)</f>
        <v>0</v>
      </c>
      <c r="BB86" s="99">
        <f>MASTER_DATA_ESCALATED!BB86/(BB$18*1000)</f>
        <v>0</v>
      </c>
      <c r="BC86" s="99">
        <f>MASTER_DATA_ESCALATED!BC86/(BC$18*1000)</f>
        <v>0</v>
      </c>
      <c r="BD86" s="99">
        <f>MASTER_DATA_ESCALATED!BD86/(BD$18*1000)</f>
        <v>0</v>
      </c>
      <c r="BE86" s="99">
        <f>MASTER_DATA_ESCALATED!BE86/(BE$18*1000)</f>
        <v>0</v>
      </c>
      <c r="BF86" s="99">
        <f>MASTER_DATA_ESCALATED!BF86/(BF$18*1000)</f>
        <v>0</v>
      </c>
      <c r="BG86" s="99">
        <f>MASTER_DATA_ESCALATED!BG86/(BG$18*1000)</f>
        <v>0</v>
      </c>
      <c r="BH86" s="99">
        <f>MASTER_DATA_ESCALATED!BH86/(BH$18*1000)</f>
        <v>0</v>
      </c>
      <c r="BI86" s="99">
        <f>MASTER_DATA_ESCALATED!BI86/(BI$18*1000)</f>
        <v>0</v>
      </c>
      <c r="BJ86" s="99">
        <f>MASTER_DATA_ESCALATED!BJ86/(BJ$18*1000)</f>
        <v>0</v>
      </c>
      <c r="BK86" s="99">
        <f>MASTER_DATA_ESCALATED!BK86/(BK$18*1000)</f>
        <v>0</v>
      </c>
      <c r="BL86" s="99">
        <f>MASTER_DATA_ESCALATED!BL86/(BL$18*1000)</f>
        <v>0</v>
      </c>
      <c r="BM86" s="99">
        <f>MASTER_DATA_ESCALATED!BM86/(BM$18*1000)</f>
        <v>0</v>
      </c>
      <c r="BN86" s="99">
        <f>MASTER_DATA_ESCALATED!BN86/(BN$18*1000)</f>
        <v>0</v>
      </c>
      <c r="BO86" s="99">
        <f>MASTER_DATA_ESCALATED!BO86/(BO$18*1000)</f>
        <v>0</v>
      </c>
      <c r="BP86" s="99">
        <f>MASTER_DATA_ESCALATED!BP86/(BP$18*1000)</f>
        <v>0</v>
      </c>
      <c r="BQ86" s="99">
        <f>MASTER_DATA_ESCALATED!BQ86/(BQ$18*1000)</f>
        <v>0</v>
      </c>
      <c r="BR86" s="99">
        <f>MASTER_DATA_ESCALATED!BR86/(BR$18*1000)</f>
        <v>0</v>
      </c>
      <c r="BS86" s="99">
        <f>MASTER_DATA_ESCALATED!BS86/(BS$18*1000)</f>
        <v>0</v>
      </c>
      <c r="BT86" s="99">
        <f>MASTER_DATA_ESCALATED!BT86/(BT$18*1000)</f>
        <v>0</v>
      </c>
      <c r="BU86" s="99">
        <f>MASTER_DATA_ESCALATED!BU86/(BU$18*1000)</f>
        <v>0</v>
      </c>
      <c r="BV86" s="99">
        <f>MASTER_DATA_ESCALATED!BV86/(BV$18*1000)</f>
        <v>0</v>
      </c>
      <c r="BW86" s="99">
        <f>MASTER_DATA_ESCALATED!BW86/(BW$18*1000)</f>
        <v>0</v>
      </c>
      <c r="BX86" s="99">
        <f>MASTER_DATA_ESCALATED!BX86/(BX$18*1000)</f>
        <v>0</v>
      </c>
      <c r="BY86" s="99">
        <f>MASTER_DATA_ESCALATED!BY86/(BY$18*1000)</f>
        <v>0</v>
      </c>
      <c r="BZ86" s="99">
        <f>MASTER_DATA_ESCALATED!BZ86/(BZ$18*1000)</f>
        <v>0</v>
      </c>
      <c r="CA86" s="99">
        <f>MASTER_DATA_ESCALATED!CA86/(CA$18*1000)</f>
        <v>0</v>
      </c>
      <c r="CB86" s="99">
        <f>MASTER_DATA_ESCALATED!CB86/(CB$18*1000)</f>
        <v>0</v>
      </c>
      <c r="CC86" s="99">
        <f>MASTER_DATA_ESCALATED!CC86/(CC$18*1000)</f>
        <v>0</v>
      </c>
      <c r="CD86" s="99">
        <f>MASTER_DATA_ESCALATED!CD86/(CD$18*1000)</f>
        <v>0</v>
      </c>
      <c r="CE86" s="99">
        <f>MASTER_DATA_ESCALATED!CE86/(CE$18*1000)</f>
        <v>0</v>
      </c>
      <c r="CF86" s="99">
        <f>MASTER_DATA_ESCALATED!CF86/(CF$18*1000)</f>
        <v>0</v>
      </c>
      <c r="CG86" s="99">
        <f>MASTER_DATA_ESCALATED!CG86/(CG$18*1000)</f>
        <v>0</v>
      </c>
      <c r="CH86" s="99">
        <f>MASTER_DATA_ESCALATED!CH86/(CH$18*1000)</f>
        <v>0</v>
      </c>
      <c r="CI86" s="99">
        <f>MASTER_DATA_ESCALATED!CI86/(CI$18*1000)</f>
        <v>0</v>
      </c>
      <c r="CJ86" s="99">
        <f>MASTER_DATA_ESCALATED!CJ86/(CJ$18*1000)</f>
        <v>0</v>
      </c>
      <c r="CK86" s="99">
        <f>MASTER_DATA_ESCALATED!CK86/(CK$18*1000)</f>
        <v>0</v>
      </c>
      <c r="CL86" s="99">
        <f>MASTER_DATA_ESCALATED!CL86/(CL$18*1000)</f>
        <v>0</v>
      </c>
      <c r="CM86" s="99">
        <f>MASTER_DATA_ESCALATED!CM86/(CM$18*1000)</f>
        <v>0</v>
      </c>
      <c r="CN86" s="99">
        <f>MASTER_DATA_ESCALATED!CN86/(CN$18*1000)</f>
        <v>0</v>
      </c>
      <c r="CO86" s="99">
        <f>MASTER_DATA_ESCALATED!CO86/(CO$18*1000)</f>
        <v>0</v>
      </c>
      <c r="CP86" s="99">
        <f>MASTER_DATA_ESCALATED!CP86/(CP$18*1000)</f>
        <v>0</v>
      </c>
      <c r="CQ86" s="99">
        <f>MASTER_DATA_ESCALATED!CQ86/(CQ$18*1000)</f>
        <v>0</v>
      </c>
      <c r="CR86" s="99">
        <f>MASTER_DATA_ESCALATED!CR86/(CR$18*1000)</f>
        <v>0</v>
      </c>
      <c r="CS86" s="99">
        <f>MASTER_DATA_ESCALATED!CS86/(CS$18*1000)</f>
        <v>0</v>
      </c>
      <c r="CT86" s="99">
        <f>MASTER_DATA_ESCALATED!CT86/(CT$18*1000)</f>
        <v>0</v>
      </c>
      <c r="CU86" s="99">
        <f>MASTER_DATA_ESCALATED!CU86/(CU$18*1000)</f>
        <v>0</v>
      </c>
      <c r="CV86" s="99">
        <f>MASTER_DATA_ESCALATED!CV86/(CV$18*1000)</f>
        <v>0</v>
      </c>
      <c r="CW86" s="99">
        <f>MASTER_DATA_ESCALATED!CW86/(CW$18*1000)</f>
        <v>0</v>
      </c>
      <c r="CX86" s="99">
        <f>MASTER_DATA_ESCALATED!CX86/(CX$18*1000)</f>
        <v>0</v>
      </c>
      <c r="CY86" s="99">
        <f>MASTER_DATA_ESCALATED!CY86/(CY$18*1000)</f>
        <v>0</v>
      </c>
      <c r="CZ86" s="99">
        <f>MASTER_DATA_ESCALATED!CZ86/(CZ$18*1000)</f>
        <v>0</v>
      </c>
      <c r="DA86" s="99" t="e">
        <f>MASTER_DATA_ESCALATED!DA86/(DA$18*1000)</f>
        <v>#DIV/0!</v>
      </c>
      <c r="DB86" s="99" t="e">
        <f>MASTER_DATA_ESCALATED!DB86/(DB$18*1000)</f>
        <v>#DIV/0!</v>
      </c>
      <c r="DC86" s="99" t="e">
        <f>MASTER_DATA_ESCALATED!DC86/(DC$18*1000)</f>
        <v>#DIV/0!</v>
      </c>
      <c r="DD86" s="99" t="e">
        <f>MASTER_DATA_ESCALATED!DD86/(DD$18*1000)</f>
        <v>#N/A</v>
      </c>
      <c r="DE86" s="99">
        <f>MASTER_DATA_ESCALATED!DE86/(DE$18*1000)</f>
        <v>0</v>
      </c>
      <c r="DF86" s="99">
        <f>MASTER_DATA_ESCALATED!DF86/(DF$18*1000)</f>
        <v>0</v>
      </c>
      <c r="DG86" s="99">
        <f>MASTER_DATA_ESCALATED!DG86/(DG$18*1000)</f>
        <v>0</v>
      </c>
      <c r="DH86" s="99">
        <f>MASTER_DATA_ESCALATED!DH86/(DH$18*1000)</f>
        <v>0</v>
      </c>
      <c r="DI86" s="99">
        <f>MASTER_DATA_ESCALATED!DI86/(DI$18*1000)</f>
        <v>0</v>
      </c>
      <c r="DJ86" s="99">
        <f>MASTER_DATA_ESCALATED!DJ86/(DJ$18*1000)</f>
        <v>0</v>
      </c>
      <c r="DK86" s="99">
        <f>MASTER_DATA_ESCALATED!DK86/(DK$18*1000)</f>
        <v>0</v>
      </c>
      <c r="DL86" s="99">
        <f>MASTER_DATA_ESCALATED!DL86/(DL$18*1000)</f>
        <v>0</v>
      </c>
      <c r="DM86" s="99">
        <f>MASTER_DATA_ESCALATED!DM86/(DM$18*1000)</f>
        <v>0</v>
      </c>
      <c r="DN86" s="99">
        <f>MASTER_DATA_ESCALATED!DN86/(DN$18*1000)</f>
        <v>0</v>
      </c>
      <c r="DO86" s="99">
        <f>MASTER_DATA_ESCALATED!DO86/(DO$18*1000)</f>
        <v>0</v>
      </c>
      <c r="DP86" s="99">
        <f>MASTER_DATA_ESCALATED!DP86/(DP$18*1000)</f>
        <v>0</v>
      </c>
      <c r="DQ86" s="99">
        <f>MASTER_DATA_ESCALATED!DQ86/(DQ$18*1000)</f>
        <v>0</v>
      </c>
      <c r="DR86" s="99">
        <f>MASTER_DATA_ESCALATED!DR86/(DR$18*1000)</f>
        <v>0</v>
      </c>
      <c r="DS86" s="99">
        <f>MASTER_DATA_ESCALATED!DS86/(DS$18*1000)</f>
        <v>0</v>
      </c>
      <c r="DT86" s="99">
        <f>MASTER_DATA_ESCALATED!DT86/(DT$18*1000)</f>
        <v>0</v>
      </c>
      <c r="DU86" s="99">
        <f>MASTER_DATA_ESCALATED!DU86/(DU$18*1000)</f>
        <v>0</v>
      </c>
      <c r="DV86" s="99">
        <f>MASTER_DATA_ESCALATED!DV86/(DV$18*1000)</f>
        <v>0</v>
      </c>
      <c r="DW86" s="99">
        <f>MASTER_DATA_ESCALATED!DW86/(DW$18*1000)</f>
        <v>0</v>
      </c>
      <c r="DX86" s="99">
        <f>MASTER_DATA_ESCALATED!DX86/(DX$18*1000)</f>
        <v>0</v>
      </c>
      <c r="DY86" s="99">
        <f>MASTER_DATA_ESCALATED!DY86/(DY$18*1000)</f>
        <v>0</v>
      </c>
      <c r="DZ86" s="99">
        <f>MASTER_DATA_ESCALATED!DZ86/(DZ$18*1000)</f>
        <v>0</v>
      </c>
      <c r="EA86" s="99">
        <f>MASTER_DATA_ESCALATED!EA86/(EA$18*1000)</f>
        <v>0</v>
      </c>
      <c r="EB86" s="99">
        <f>MASTER_DATA_ESCALATED!EB86/(EB$18*1000)</f>
        <v>0</v>
      </c>
      <c r="EC86" s="99" t="e">
        <f>MASTER_DATA_ESCALATED!EC86/(EC$18*1000)</f>
        <v>#DIV/0!</v>
      </c>
      <c r="ED86" s="99" t="e">
        <f>MASTER_DATA_ESCALATED!ED86/(ED$18*1000)</f>
        <v>#DIV/0!</v>
      </c>
      <c r="EE86" s="99" t="e">
        <f>MASTER_DATA_ESCALATED!EE86/(EE$18*1000)</f>
        <v>#DIV/0!</v>
      </c>
      <c r="EF86" s="99" t="e">
        <f>MASTER_DATA_ESCALATED!EF86/(EF$18*1000)</f>
        <v>#VALUE!</v>
      </c>
      <c r="EG86" s="99">
        <f>MASTER_DATA_ESCALATED!EG86/(EG$18*1000)</f>
        <v>0</v>
      </c>
      <c r="EH86" s="99">
        <f>MASTER_DATA_ESCALATED!EH86/(EH$18*1000)</f>
        <v>0</v>
      </c>
      <c r="EI86" s="99">
        <f>MASTER_DATA_ESCALATED!EI86/(EI$18*1000)</f>
        <v>0</v>
      </c>
      <c r="EJ86" s="99">
        <f>MASTER_DATA_ESCALATED!EJ86/(EJ$18*1000)</f>
        <v>0</v>
      </c>
      <c r="EK86" s="99">
        <f>MASTER_DATA_ESCALATED!EK86/(EK$18*1000)</f>
        <v>0</v>
      </c>
      <c r="EL86" s="99">
        <f>MASTER_DATA_ESCALATED!EL86/(EL$18*1000)</f>
        <v>0</v>
      </c>
      <c r="EM86" s="99">
        <f>MASTER_DATA_ESCALATED!EM86/(EM$18*1000)</f>
        <v>0</v>
      </c>
      <c r="EN86" s="99">
        <f>MASTER_DATA_ESCALATED!EN86/(EN$18*1000)</f>
        <v>0</v>
      </c>
      <c r="EO86" s="99">
        <f>MASTER_DATA_ESCALATED!EO86/(EO$18*1000)</f>
        <v>0</v>
      </c>
      <c r="EP86" s="99">
        <f>MASTER_DATA_ESCALATED!EP86/(EP$18*1000)</f>
        <v>0</v>
      </c>
      <c r="EQ86" s="99">
        <f>MASTER_DATA_ESCALATED!EQ86/(EQ$18*1000)</f>
        <v>0</v>
      </c>
      <c r="ER86" s="99">
        <f>MASTER_DATA_ESCALATED!ER86/(ER$18*1000)</f>
        <v>0</v>
      </c>
      <c r="ES86" s="99">
        <f>MASTER_DATA_ESCALATED!ES86/(ES$18*1000)</f>
        <v>0</v>
      </c>
      <c r="ET86" s="99">
        <f>MASTER_DATA_ESCALATED!ET86/(ET$18*1000)</f>
        <v>0</v>
      </c>
      <c r="EU86" s="99">
        <f>MASTER_DATA_ESCALATED!EU86/(EU$18*1000)</f>
        <v>0</v>
      </c>
      <c r="EV86" s="99">
        <f>MASTER_DATA_ESCALATED!EV86/(EV$18*1000)</f>
        <v>0</v>
      </c>
      <c r="EW86" s="99">
        <f>MASTER_DATA_ESCALATED!EW86/(EW$18*1000)</f>
        <v>0</v>
      </c>
      <c r="EX86" s="99">
        <f>MASTER_DATA_ESCALATED!EX86/(EX$18*1000)</f>
        <v>0</v>
      </c>
      <c r="EY86" s="99">
        <f>MASTER_DATA_ESCALATED!EY86/(EY$18*1000)</f>
        <v>0</v>
      </c>
      <c r="EZ86" s="99">
        <f>MASTER_DATA_ESCALATED!EZ86/(EZ$18*1000)</f>
        <v>0</v>
      </c>
      <c r="FA86" s="99">
        <f>MASTER_DATA_ESCALATED!FA86/(FA$18*1000)</f>
        <v>0</v>
      </c>
      <c r="FB86" s="99">
        <f>MASTER_DATA_ESCALATED!FB86/(FB$18*1000)</f>
        <v>0</v>
      </c>
      <c r="FC86" s="99">
        <f>MASTER_DATA_ESCALATED!FC86/(FC$18*1000)</f>
        <v>0</v>
      </c>
      <c r="FD86" s="99">
        <f>MASTER_DATA_ESCALATED!FD86/(FD$18*1000)</f>
        <v>0</v>
      </c>
      <c r="FE86" s="99">
        <f>MASTER_DATA_ESCALATED!FE86/(FE$18*1000)</f>
        <v>0</v>
      </c>
      <c r="FF86" s="99">
        <f>MASTER_DATA_ESCALATED!FF86/(FF$18*1000)</f>
        <v>0</v>
      </c>
      <c r="FG86" s="99">
        <f>MASTER_DATA_ESCALATED!FG86/(FG$18*1000)</f>
        <v>0</v>
      </c>
      <c r="FH86" s="99">
        <f>MASTER_DATA_ESCALATED!FH86/(FH$18*1000)</f>
        <v>0</v>
      </c>
      <c r="FI86" s="99">
        <f>MASTER_DATA_ESCALATED!FI86/(FI$18*1000)</f>
        <v>0</v>
      </c>
      <c r="FJ86" s="99">
        <f>MASTER_DATA_ESCALATED!FJ86/(FJ$18*1000)</f>
        <v>0</v>
      </c>
      <c r="FK86" s="99">
        <f>MASTER_DATA_ESCALATED!FK86/(FK$18*1000)</f>
        <v>0</v>
      </c>
      <c r="FL86" s="99">
        <f>MASTER_DATA_ESCALATED!FL86/(FL$18*1000)</f>
        <v>0</v>
      </c>
      <c r="FM86" s="99">
        <f>MASTER_DATA_ESCALATED!FM86/(FM$18*1000)</f>
        <v>0</v>
      </c>
      <c r="FN86" s="99">
        <f>MASTER_DATA_ESCALATED!FN86/(FN$18*1000)</f>
        <v>0</v>
      </c>
      <c r="FO86" s="99">
        <f>MASTER_DATA_ESCALATED!FO86/(FO$18*1000)</f>
        <v>0</v>
      </c>
      <c r="FP86" s="99">
        <f>MASTER_DATA_ESCALATED!FP86/(FP$18*1000)</f>
        <v>0</v>
      </c>
      <c r="FQ86" s="99">
        <f>MASTER_DATA_ESCALATED!FQ86/(FQ$18*1000)</f>
        <v>0</v>
      </c>
      <c r="FR86" s="99">
        <f>MASTER_DATA_ESCALATED!FR86/(FR$18*1000)</f>
        <v>0</v>
      </c>
      <c r="FS86" s="99">
        <f>MASTER_DATA_ESCALATED!FS86/(FS$18*1000)</f>
        <v>0</v>
      </c>
      <c r="FT86" s="99">
        <f>MASTER_DATA_ESCALATED!FT86/(FT$18*1000)</f>
        <v>0</v>
      </c>
      <c r="FU86" s="99">
        <f>MASTER_DATA_ESCALATED!FU86/(FU$18*1000)</f>
        <v>0</v>
      </c>
      <c r="FV86" s="99">
        <f>MASTER_DATA_ESCALATED!FV86/(FV$18*1000)</f>
        <v>0</v>
      </c>
      <c r="FW86" s="99">
        <f>MASTER_DATA_ESCALATED!FW86/(FW$18*1000)</f>
        <v>0</v>
      </c>
      <c r="FX86" s="99">
        <f>MASTER_DATA_ESCALATED!FX86/(FX$18*1000)</f>
        <v>0</v>
      </c>
      <c r="FY86" s="99">
        <f>MASTER_DATA_ESCALATED!FY86/(FY$18*1000)</f>
        <v>0</v>
      </c>
      <c r="FZ86" s="99">
        <f>MASTER_DATA_ESCALATED!FZ86/(FZ$18*1000)</f>
        <v>0</v>
      </c>
      <c r="GA86" s="99">
        <f>MASTER_DATA_ESCALATED!GA86/(GA$18*1000)</f>
        <v>0</v>
      </c>
      <c r="GB86" s="99">
        <f>MASTER_DATA_ESCALATED!GB86/(GB$18*1000)</f>
        <v>0</v>
      </c>
      <c r="GC86" s="99">
        <f>MASTER_DATA_ESCALATED!GC86/(GC$18*1000)</f>
        <v>0</v>
      </c>
      <c r="GD86" s="99">
        <f>MASTER_DATA_ESCALATED!GD86/(GD$18*1000)</f>
        <v>0</v>
      </c>
      <c r="GE86" s="99">
        <f>MASTER_DATA_ESCALATED!GE86/(GE$18*1000)</f>
        <v>0</v>
      </c>
      <c r="GF86" s="99">
        <f>MASTER_DATA_ESCALATED!GF86/(GF$18*1000)</f>
        <v>0</v>
      </c>
      <c r="GG86" s="99">
        <f>MASTER_DATA_ESCALATED!GG86/(GG$18*1000)</f>
        <v>0</v>
      </c>
      <c r="GH86" s="99">
        <f>MASTER_DATA_ESCALATED!GH86/(GH$18*1000)</f>
        <v>0</v>
      </c>
      <c r="GI86" s="99">
        <f>MASTER_DATA_ESCALATED!GI86/(GI$18*1000)</f>
        <v>0</v>
      </c>
      <c r="GJ86" s="99">
        <f>MASTER_DATA_ESCALATED!GJ86/(GJ$18*1000)</f>
        <v>0</v>
      </c>
      <c r="GK86" s="99">
        <f>MASTER_DATA_ESCALATED!GK86/(GK$18*1000)</f>
        <v>0</v>
      </c>
      <c r="GL86" s="99">
        <f>MASTER_DATA_ESCALATED!GL86/(GL$18*1000)</f>
        <v>0</v>
      </c>
      <c r="GM86" s="99">
        <f>MASTER_DATA_ESCALATED!GM86/(GM$18*1000)</f>
        <v>0</v>
      </c>
      <c r="GN86" s="99">
        <f>MASTER_DATA_ESCALATED!GN86/(GN$18*1000)</f>
        <v>0</v>
      </c>
      <c r="GO86" s="99">
        <f>MASTER_DATA_ESCALATED!GO86/(GO$18*1000)</f>
        <v>0</v>
      </c>
      <c r="GP86" s="99">
        <f>MASTER_DATA_ESCALATED!GP86/(GP$18*1000)</f>
        <v>0</v>
      </c>
      <c r="GQ86" s="99">
        <f>MASTER_DATA_ESCALATED!GQ86/(GQ$18*1000)</f>
        <v>0</v>
      </c>
      <c r="GR86" s="99">
        <f>MASTER_DATA_ESCALATED!GR86/(GR$18*1000)</f>
        <v>0</v>
      </c>
      <c r="GS86" s="99">
        <f>MASTER_DATA_ESCALATED!GS86/(GS$18*1000)</f>
        <v>0</v>
      </c>
      <c r="GT86" s="99">
        <f>MASTER_DATA_ESCALATED!GT86/(GT$18*1000)</f>
        <v>0</v>
      </c>
      <c r="GU86" s="99">
        <f>MASTER_DATA_ESCALATED!GU86/(GU$18*1000)</f>
        <v>0</v>
      </c>
      <c r="GV86" s="99">
        <f>MASTER_DATA_ESCALATED!GV86/(GV$18*1000)</f>
        <v>0</v>
      </c>
      <c r="GW86" s="99" t="e">
        <f>MASTER_DATA_ESCALATED!#REF!/(GW$18*1000)</f>
        <v>#REF!</v>
      </c>
      <c r="GX86" s="99" t="e">
        <f>MASTER_DATA_ESCALATED!#REF!/(GX$18*1000)</f>
        <v>#REF!</v>
      </c>
      <c r="GY86" s="99" t="e">
        <f>MASTER_DATA_ESCALATED!#REF!/(GY$18*1000)</f>
        <v>#REF!</v>
      </c>
    </row>
    <row r="87" spans="2:207" s="27" customFormat="1" ht="14.25" hidden="1" outlineLevel="2" x14ac:dyDescent="0.25">
      <c r="B87" s="26">
        <f t="shared" si="1"/>
        <v>20</v>
      </c>
      <c r="C87" s="55">
        <f t="shared" ref="C87:C101" si="2">IF(F87="",IF(E87="", IF(D87="",IF(G87="","",G87),D87), E87), F87)</f>
        <v>223.3</v>
      </c>
      <c r="D87" s="82"/>
      <c r="E87" s="55"/>
      <c r="F87" s="59"/>
      <c r="G87" s="86">
        <v>223.3</v>
      </c>
      <c r="H87" s="40" t="s">
        <v>91</v>
      </c>
      <c r="I87" s="99">
        <f>MASTER_DATA_ESCALATED!I87/(I$18*1000)</f>
        <v>0</v>
      </c>
      <c r="J87" s="99">
        <f>MASTER_DATA_ESCALATED!J87/(J$18*1000)</f>
        <v>0</v>
      </c>
      <c r="K87" s="99">
        <f>MASTER_DATA_ESCALATED!K87/(K$18*1000)</f>
        <v>0</v>
      </c>
      <c r="L87" s="99">
        <f>MASTER_DATA_ESCALATED!L87/(L$18*1000)</f>
        <v>0</v>
      </c>
      <c r="M87" s="99">
        <f>MASTER_DATA_ESCALATED!M87/(M$18*1000)</f>
        <v>0</v>
      </c>
      <c r="N87" s="99">
        <f>MASTER_DATA_ESCALATED!N87/(N$18*1000)</f>
        <v>0</v>
      </c>
      <c r="O87" s="99">
        <f>MASTER_DATA_ESCALATED!O87/(O$18*1000)</f>
        <v>0</v>
      </c>
      <c r="P87" s="99">
        <f>MASTER_DATA_ESCALATED!P87/(P$18*1000)</f>
        <v>0</v>
      </c>
      <c r="Q87" s="99">
        <f>MASTER_DATA_ESCALATED!Q87/(Q$18*1000)</f>
        <v>0</v>
      </c>
      <c r="R87" s="99">
        <f>MASTER_DATA_ESCALATED!R87/(R$18*1000)</f>
        <v>0</v>
      </c>
      <c r="S87" s="99">
        <f>MASTER_DATA_ESCALATED!S87/(S$18*1000)</f>
        <v>0</v>
      </c>
      <c r="T87" s="99">
        <f>MASTER_DATA_ESCALATED!T87/(T$18*1000)</f>
        <v>0</v>
      </c>
      <c r="U87" s="99">
        <f>MASTER_DATA_ESCALATED!U87/(U$18*1000)</f>
        <v>0</v>
      </c>
      <c r="V87" s="99">
        <f>MASTER_DATA_ESCALATED!V87/(V$18*1000)</f>
        <v>0</v>
      </c>
      <c r="W87" s="99">
        <f>MASTER_DATA_ESCALATED!W87/(W$18*1000)</f>
        <v>0</v>
      </c>
      <c r="X87" s="99">
        <f>MASTER_DATA_ESCALATED!X87/(X$18*1000)</f>
        <v>0</v>
      </c>
      <c r="Y87" s="99">
        <f>MASTER_DATA_ESCALATED!Y87/(Y$18*1000)</f>
        <v>0</v>
      </c>
      <c r="Z87" s="99">
        <f>MASTER_DATA_ESCALATED!Z87/(Z$18*1000)</f>
        <v>0</v>
      </c>
      <c r="AA87" s="99">
        <f>MASTER_DATA_ESCALATED!AA87/(AA$18*1000)</f>
        <v>0</v>
      </c>
      <c r="AB87" s="99">
        <f>MASTER_DATA_ESCALATED!AB87/(AB$18*1000)</f>
        <v>0</v>
      </c>
      <c r="AC87" s="99">
        <f>MASTER_DATA_ESCALATED!AC87/(AC$18*1000)</f>
        <v>0</v>
      </c>
      <c r="AD87" s="99">
        <f>MASTER_DATA_ESCALATED!AD87/(AD$18*1000)</f>
        <v>0</v>
      </c>
      <c r="AE87" s="99">
        <f>MASTER_DATA_ESCALATED!AE87/(AE$18*1000)</f>
        <v>0</v>
      </c>
      <c r="AF87" s="99">
        <f>MASTER_DATA_ESCALATED!AF87/(AF$18*1000)</f>
        <v>0</v>
      </c>
      <c r="AG87" s="99">
        <f>MASTER_DATA_ESCALATED!AG87/(AG$18*1000)</f>
        <v>0</v>
      </c>
      <c r="AH87" s="99">
        <f>MASTER_DATA_ESCALATED!AH87/(AH$18*1000)</f>
        <v>0</v>
      </c>
      <c r="AI87" s="99">
        <f>MASTER_DATA_ESCALATED!AI87/(AI$18*1000)</f>
        <v>0</v>
      </c>
      <c r="AJ87" s="99">
        <f>MASTER_DATA_ESCALATED!AJ87/(AJ$18*1000)</f>
        <v>0</v>
      </c>
      <c r="AK87" s="99">
        <f>MASTER_DATA_ESCALATED!AK87/(AK$18*1000)</f>
        <v>0</v>
      </c>
      <c r="AL87" s="99">
        <f>MASTER_DATA_ESCALATED!AL87/(AL$18*1000)</f>
        <v>0</v>
      </c>
      <c r="AM87" s="99">
        <f>MASTER_DATA_ESCALATED!AM87/(AM$18*1000)</f>
        <v>0</v>
      </c>
      <c r="AN87" s="99">
        <f>MASTER_DATA_ESCALATED!AN87/(AN$18*1000)</f>
        <v>0</v>
      </c>
      <c r="AO87" s="99">
        <f>MASTER_DATA_ESCALATED!AO87/(AO$18*1000)</f>
        <v>0</v>
      </c>
      <c r="AP87" s="99">
        <f>MASTER_DATA_ESCALATED!AP87/(AP$18*1000)</f>
        <v>0</v>
      </c>
      <c r="AQ87" s="99">
        <f>MASTER_DATA_ESCALATED!AQ87/(AQ$18*1000)</f>
        <v>0</v>
      </c>
      <c r="AR87" s="99">
        <f>MASTER_DATA_ESCALATED!AR87/(AR$18*1000)</f>
        <v>0</v>
      </c>
      <c r="AS87" s="99">
        <f>MASTER_DATA_ESCALATED!AS87/(AS$18*1000)</f>
        <v>0</v>
      </c>
      <c r="AT87" s="99">
        <f>MASTER_DATA_ESCALATED!AT87/(AT$18*1000)</f>
        <v>0</v>
      </c>
      <c r="AU87" s="99">
        <f>MASTER_DATA_ESCALATED!AU87/(AU$18*1000)</f>
        <v>0</v>
      </c>
      <c r="AV87" s="99">
        <f>MASTER_DATA_ESCALATED!AV87/(AV$18*1000)</f>
        <v>0</v>
      </c>
      <c r="AW87" s="99">
        <f>MASTER_DATA_ESCALATED!AW87/(AW$18*1000)</f>
        <v>0</v>
      </c>
      <c r="AX87" s="99">
        <f>MASTER_DATA_ESCALATED!AX87/(AX$18*1000)</f>
        <v>0</v>
      </c>
      <c r="AY87" s="99">
        <f>MASTER_DATA_ESCALATED!AY87/(AY$18*1000)</f>
        <v>0</v>
      </c>
      <c r="AZ87" s="99">
        <f>MASTER_DATA_ESCALATED!AZ87/(AZ$18*1000)</f>
        <v>0</v>
      </c>
      <c r="BA87" s="99">
        <f>MASTER_DATA_ESCALATED!BA87/(BA$18*1000)</f>
        <v>0</v>
      </c>
      <c r="BB87" s="99">
        <f>MASTER_DATA_ESCALATED!BB87/(BB$18*1000)</f>
        <v>0</v>
      </c>
      <c r="BC87" s="99">
        <f>MASTER_DATA_ESCALATED!BC87/(BC$18*1000)</f>
        <v>0</v>
      </c>
      <c r="BD87" s="99">
        <f>MASTER_DATA_ESCALATED!BD87/(BD$18*1000)</f>
        <v>0</v>
      </c>
      <c r="BE87" s="99">
        <f>MASTER_DATA_ESCALATED!BE87/(BE$18*1000)</f>
        <v>0</v>
      </c>
      <c r="BF87" s="99">
        <f>MASTER_DATA_ESCALATED!BF87/(BF$18*1000)</f>
        <v>0</v>
      </c>
      <c r="BG87" s="99">
        <f>MASTER_DATA_ESCALATED!BG87/(BG$18*1000)</f>
        <v>0</v>
      </c>
      <c r="BH87" s="99">
        <f>MASTER_DATA_ESCALATED!BH87/(BH$18*1000)</f>
        <v>0</v>
      </c>
      <c r="BI87" s="99">
        <f>MASTER_DATA_ESCALATED!BI87/(BI$18*1000)</f>
        <v>0</v>
      </c>
      <c r="BJ87" s="99">
        <f>MASTER_DATA_ESCALATED!BJ87/(BJ$18*1000)</f>
        <v>0</v>
      </c>
      <c r="BK87" s="99">
        <f>MASTER_DATA_ESCALATED!BK87/(BK$18*1000)</f>
        <v>0</v>
      </c>
      <c r="BL87" s="99">
        <f>MASTER_DATA_ESCALATED!BL87/(BL$18*1000)</f>
        <v>0</v>
      </c>
      <c r="BM87" s="99">
        <f>MASTER_DATA_ESCALATED!BM87/(BM$18*1000)</f>
        <v>0</v>
      </c>
      <c r="BN87" s="99">
        <f>MASTER_DATA_ESCALATED!BN87/(BN$18*1000)</f>
        <v>0</v>
      </c>
      <c r="BO87" s="99">
        <f>MASTER_DATA_ESCALATED!BO87/(BO$18*1000)</f>
        <v>0</v>
      </c>
      <c r="BP87" s="99">
        <f>MASTER_DATA_ESCALATED!BP87/(BP$18*1000)</f>
        <v>0</v>
      </c>
      <c r="BQ87" s="99">
        <f>MASTER_DATA_ESCALATED!BQ87/(BQ$18*1000)</f>
        <v>0</v>
      </c>
      <c r="BR87" s="99">
        <f>MASTER_DATA_ESCALATED!BR87/(BR$18*1000)</f>
        <v>0</v>
      </c>
      <c r="BS87" s="99">
        <f>MASTER_DATA_ESCALATED!BS87/(BS$18*1000)</f>
        <v>0</v>
      </c>
      <c r="BT87" s="99">
        <f>MASTER_DATA_ESCALATED!BT87/(BT$18*1000)</f>
        <v>0</v>
      </c>
      <c r="BU87" s="99">
        <f>MASTER_DATA_ESCALATED!BU87/(BU$18*1000)</f>
        <v>0</v>
      </c>
      <c r="BV87" s="99">
        <f>MASTER_DATA_ESCALATED!BV87/(BV$18*1000)</f>
        <v>0</v>
      </c>
      <c r="BW87" s="99">
        <f>MASTER_DATA_ESCALATED!BW87/(BW$18*1000)</f>
        <v>0</v>
      </c>
      <c r="BX87" s="99">
        <f>MASTER_DATA_ESCALATED!BX87/(BX$18*1000)</f>
        <v>0</v>
      </c>
      <c r="BY87" s="99">
        <f>MASTER_DATA_ESCALATED!BY87/(BY$18*1000)</f>
        <v>0</v>
      </c>
      <c r="BZ87" s="99">
        <f>MASTER_DATA_ESCALATED!BZ87/(BZ$18*1000)</f>
        <v>0</v>
      </c>
      <c r="CA87" s="99">
        <f>MASTER_DATA_ESCALATED!CA87/(CA$18*1000)</f>
        <v>0</v>
      </c>
      <c r="CB87" s="99">
        <f>MASTER_DATA_ESCALATED!CB87/(CB$18*1000)</f>
        <v>0</v>
      </c>
      <c r="CC87" s="99">
        <f>MASTER_DATA_ESCALATED!CC87/(CC$18*1000)</f>
        <v>0</v>
      </c>
      <c r="CD87" s="99">
        <f>MASTER_DATA_ESCALATED!CD87/(CD$18*1000)</f>
        <v>0</v>
      </c>
      <c r="CE87" s="99">
        <f>MASTER_DATA_ESCALATED!CE87/(CE$18*1000)</f>
        <v>0</v>
      </c>
      <c r="CF87" s="99">
        <f>MASTER_DATA_ESCALATED!CF87/(CF$18*1000)</f>
        <v>0</v>
      </c>
      <c r="CG87" s="99">
        <f>MASTER_DATA_ESCALATED!CG87/(CG$18*1000)</f>
        <v>0</v>
      </c>
      <c r="CH87" s="99">
        <f>MASTER_DATA_ESCALATED!CH87/(CH$18*1000)</f>
        <v>0</v>
      </c>
      <c r="CI87" s="99">
        <f>MASTER_DATA_ESCALATED!CI87/(CI$18*1000)</f>
        <v>0</v>
      </c>
      <c r="CJ87" s="99">
        <f>MASTER_DATA_ESCALATED!CJ87/(CJ$18*1000)</f>
        <v>0</v>
      </c>
      <c r="CK87" s="99">
        <f>MASTER_DATA_ESCALATED!CK87/(CK$18*1000)</f>
        <v>0</v>
      </c>
      <c r="CL87" s="99">
        <f>MASTER_DATA_ESCALATED!CL87/(CL$18*1000)</f>
        <v>0</v>
      </c>
      <c r="CM87" s="99">
        <f>MASTER_DATA_ESCALATED!CM87/(CM$18*1000)</f>
        <v>0</v>
      </c>
      <c r="CN87" s="99">
        <f>MASTER_DATA_ESCALATED!CN87/(CN$18*1000)</f>
        <v>0</v>
      </c>
      <c r="CO87" s="99">
        <f>MASTER_DATA_ESCALATED!CO87/(CO$18*1000)</f>
        <v>0</v>
      </c>
      <c r="CP87" s="99">
        <f>MASTER_DATA_ESCALATED!CP87/(CP$18*1000)</f>
        <v>0</v>
      </c>
      <c r="CQ87" s="99">
        <f>MASTER_DATA_ESCALATED!CQ87/(CQ$18*1000)</f>
        <v>0</v>
      </c>
      <c r="CR87" s="99">
        <f>MASTER_DATA_ESCALATED!CR87/(CR$18*1000)</f>
        <v>0</v>
      </c>
      <c r="CS87" s="99">
        <f>MASTER_DATA_ESCALATED!CS87/(CS$18*1000)</f>
        <v>0</v>
      </c>
      <c r="CT87" s="99">
        <f>MASTER_DATA_ESCALATED!CT87/(CT$18*1000)</f>
        <v>0</v>
      </c>
      <c r="CU87" s="99">
        <f>MASTER_DATA_ESCALATED!CU87/(CU$18*1000)</f>
        <v>0</v>
      </c>
      <c r="CV87" s="99">
        <f>MASTER_DATA_ESCALATED!CV87/(CV$18*1000)</f>
        <v>0</v>
      </c>
      <c r="CW87" s="99">
        <f>MASTER_DATA_ESCALATED!CW87/(CW$18*1000)</f>
        <v>0</v>
      </c>
      <c r="CX87" s="99">
        <f>MASTER_DATA_ESCALATED!CX87/(CX$18*1000)</f>
        <v>0</v>
      </c>
      <c r="CY87" s="99">
        <f>MASTER_DATA_ESCALATED!CY87/(CY$18*1000)</f>
        <v>0</v>
      </c>
      <c r="CZ87" s="99">
        <f>MASTER_DATA_ESCALATED!CZ87/(CZ$18*1000)</f>
        <v>0</v>
      </c>
      <c r="DA87" s="99" t="e">
        <f>MASTER_DATA_ESCALATED!DA87/(DA$18*1000)</f>
        <v>#DIV/0!</v>
      </c>
      <c r="DB87" s="99" t="e">
        <f>MASTER_DATA_ESCALATED!DB87/(DB$18*1000)</f>
        <v>#DIV/0!</v>
      </c>
      <c r="DC87" s="99" t="e">
        <f>MASTER_DATA_ESCALATED!DC87/(DC$18*1000)</f>
        <v>#DIV/0!</v>
      </c>
      <c r="DD87" s="99" t="e">
        <f>MASTER_DATA_ESCALATED!DD87/(DD$18*1000)</f>
        <v>#N/A</v>
      </c>
      <c r="DE87" s="99">
        <f>MASTER_DATA_ESCALATED!DE87/(DE$18*1000)</f>
        <v>0</v>
      </c>
      <c r="DF87" s="99">
        <f>MASTER_DATA_ESCALATED!DF87/(DF$18*1000)</f>
        <v>0</v>
      </c>
      <c r="DG87" s="99">
        <f>MASTER_DATA_ESCALATED!DG87/(DG$18*1000)</f>
        <v>0</v>
      </c>
      <c r="DH87" s="99">
        <f>MASTER_DATA_ESCALATED!DH87/(DH$18*1000)</f>
        <v>0</v>
      </c>
      <c r="DI87" s="99">
        <f>MASTER_DATA_ESCALATED!DI87/(DI$18*1000)</f>
        <v>0</v>
      </c>
      <c r="DJ87" s="99">
        <f>MASTER_DATA_ESCALATED!DJ87/(DJ$18*1000)</f>
        <v>0</v>
      </c>
      <c r="DK87" s="99">
        <f>MASTER_DATA_ESCALATED!DK87/(DK$18*1000)</f>
        <v>0</v>
      </c>
      <c r="DL87" s="99">
        <f>MASTER_DATA_ESCALATED!DL87/(DL$18*1000)</f>
        <v>0</v>
      </c>
      <c r="DM87" s="99">
        <f>MASTER_DATA_ESCALATED!DM87/(DM$18*1000)</f>
        <v>0</v>
      </c>
      <c r="DN87" s="99">
        <f>MASTER_DATA_ESCALATED!DN87/(DN$18*1000)</f>
        <v>0</v>
      </c>
      <c r="DO87" s="99">
        <f>MASTER_DATA_ESCALATED!DO87/(DO$18*1000)</f>
        <v>0</v>
      </c>
      <c r="DP87" s="99">
        <f>MASTER_DATA_ESCALATED!DP87/(DP$18*1000)</f>
        <v>0</v>
      </c>
      <c r="DQ87" s="99">
        <f>MASTER_DATA_ESCALATED!DQ87/(DQ$18*1000)</f>
        <v>0</v>
      </c>
      <c r="DR87" s="99">
        <f>MASTER_DATA_ESCALATED!DR87/(DR$18*1000)</f>
        <v>0</v>
      </c>
      <c r="DS87" s="99">
        <f>MASTER_DATA_ESCALATED!DS87/(DS$18*1000)</f>
        <v>0</v>
      </c>
      <c r="DT87" s="99">
        <f>MASTER_DATA_ESCALATED!DT87/(DT$18*1000)</f>
        <v>0</v>
      </c>
      <c r="DU87" s="99">
        <f>MASTER_DATA_ESCALATED!DU87/(DU$18*1000)</f>
        <v>0</v>
      </c>
      <c r="DV87" s="99">
        <f>MASTER_DATA_ESCALATED!DV87/(DV$18*1000)</f>
        <v>0</v>
      </c>
      <c r="DW87" s="99">
        <f>MASTER_DATA_ESCALATED!DW87/(DW$18*1000)</f>
        <v>0</v>
      </c>
      <c r="DX87" s="99">
        <f>MASTER_DATA_ESCALATED!DX87/(DX$18*1000)</f>
        <v>0</v>
      </c>
      <c r="DY87" s="99">
        <f>MASTER_DATA_ESCALATED!DY87/(DY$18*1000)</f>
        <v>0</v>
      </c>
      <c r="DZ87" s="99">
        <f>MASTER_DATA_ESCALATED!DZ87/(DZ$18*1000)</f>
        <v>0</v>
      </c>
      <c r="EA87" s="99">
        <f>MASTER_DATA_ESCALATED!EA87/(EA$18*1000)</f>
        <v>0</v>
      </c>
      <c r="EB87" s="99">
        <f>MASTER_DATA_ESCALATED!EB87/(EB$18*1000)</f>
        <v>0</v>
      </c>
      <c r="EC87" s="99" t="e">
        <f>MASTER_DATA_ESCALATED!EC87/(EC$18*1000)</f>
        <v>#DIV/0!</v>
      </c>
      <c r="ED87" s="99" t="e">
        <f>MASTER_DATA_ESCALATED!ED87/(ED$18*1000)</f>
        <v>#DIV/0!</v>
      </c>
      <c r="EE87" s="99" t="e">
        <f>MASTER_DATA_ESCALATED!EE87/(EE$18*1000)</f>
        <v>#DIV/0!</v>
      </c>
      <c r="EF87" s="99" t="e">
        <f>MASTER_DATA_ESCALATED!EF87/(EF$18*1000)</f>
        <v>#VALUE!</v>
      </c>
      <c r="EG87" s="99">
        <f>MASTER_DATA_ESCALATED!EG87/(EG$18*1000)</f>
        <v>0</v>
      </c>
      <c r="EH87" s="99">
        <f>MASTER_DATA_ESCALATED!EH87/(EH$18*1000)</f>
        <v>0</v>
      </c>
      <c r="EI87" s="99">
        <f>MASTER_DATA_ESCALATED!EI87/(EI$18*1000)</f>
        <v>0</v>
      </c>
      <c r="EJ87" s="99">
        <f>MASTER_DATA_ESCALATED!EJ87/(EJ$18*1000)</f>
        <v>0</v>
      </c>
      <c r="EK87" s="99">
        <f>MASTER_DATA_ESCALATED!EK87/(EK$18*1000)</f>
        <v>0</v>
      </c>
      <c r="EL87" s="99">
        <f>MASTER_DATA_ESCALATED!EL87/(EL$18*1000)</f>
        <v>0</v>
      </c>
      <c r="EM87" s="99">
        <f>MASTER_DATA_ESCALATED!EM87/(EM$18*1000)</f>
        <v>0</v>
      </c>
      <c r="EN87" s="99">
        <f>MASTER_DATA_ESCALATED!EN87/(EN$18*1000)</f>
        <v>0</v>
      </c>
      <c r="EO87" s="99">
        <f>MASTER_DATA_ESCALATED!EO87/(EO$18*1000)</f>
        <v>0</v>
      </c>
      <c r="EP87" s="99">
        <f>MASTER_DATA_ESCALATED!EP87/(EP$18*1000)</f>
        <v>0</v>
      </c>
      <c r="EQ87" s="99">
        <f>MASTER_DATA_ESCALATED!EQ87/(EQ$18*1000)</f>
        <v>0</v>
      </c>
      <c r="ER87" s="99">
        <f>MASTER_DATA_ESCALATED!ER87/(ER$18*1000)</f>
        <v>0</v>
      </c>
      <c r="ES87" s="99">
        <f>MASTER_DATA_ESCALATED!ES87/(ES$18*1000)</f>
        <v>0</v>
      </c>
      <c r="ET87" s="99">
        <f>MASTER_DATA_ESCALATED!ET87/(ET$18*1000)</f>
        <v>0</v>
      </c>
      <c r="EU87" s="99">
        <f>MASTER_DATA_ESCALATED!EU87/(EU$18*1000)</f>
        <v>0</v>
      </c>
      <c r="EV87" s="99">
        <f>MASTER_DATA_ESCALATED!EV87/(EV$18*1000)</f>
        <v>0</v>
      </c>
      <c r="EW87" s="99">
        <f>MASTER_DATA_ESCALATED!EW87/(EW$18*1000)</f>
        <v>0</v>
      </c>
      <c r="EX87" s="99">
        <f>MASTER_DATA_ESCALATED!EX87/(EX$18*1000)</f>
        <v>0</v>
      </c>
      <c r="EY87" s="99">
        <f>MASTER_DATA_ESCALATED!EY87/(EY$18*1000)</f>
        <v>0</v>
      </c>
      <c r="EZ87" s="99">
        <f>MASTER_DATA_ESCALATED!EZ87/(EZ$18*1000)</f>
        <v>0</v>
      </c>
      <c r="FA87" s="99">
        <f>MASTER_DATA_ESCALATED!FA87/(FA$18*1000)</f>
        <v>0</v>
      </c>
      <c r="FB87" s="99">
        <f>MASTER_DATA_ESCALATED!FB87/(FB$18*1000)</f>
        <v>0</v>
      </c>
      <c r="FC87" s="99">
        <f>MASTER_DATA_ESCALATED!FC87/(FC$18*1000)</f>
        <v>0</v>
      </c>
      <c r="FD87" s="99">
        <f>MASTER_DATA_ESCALATED!FD87/(FD$18*1000)</f>
        <v>0</v>
      </c>
      <c r="FE87" s="99">
        <f>MASTER_DATA_ESCALATED!FE87/(FE$18*1000)</f>
        <v>0</v>
      </c>
      <c r="FF87" s="99">
        <f>MASTER_DATA_ESCALATED!FF87/(FF$18*1000)</f>
        <v>0</v>
      </c>
      <c r="FG87" s="99">
        <f>MASTER_DATA_ESCALATED!FG87/(FG$18*1000)</f>
        <v>0</v>
      </c>
      <c r="FH87" s="99">
        <f>MASTER_DATA_ESCALATED!FH87/(FH$18*1000)</f>
        <v>0</v>
      </c>
      <c r="FI87" s="99">
        <f>MASTER_DATA_ESCALATED!FI87/(FI$18*1000)</f>
        <v>0</v>
      </c>
      <c r="FJ87" s="99">
        <f>MASTER_DATA_ESCALATED!FJ87/(FJ$18*1000)</f>
        <v>0</v>
      </c>
      <c r="FK87" s="99">
        <f>MASTER_DATA_ESCALATED!FK87/(FK$18*1000)</f>
        <v>0</v>
      </c>
      <c r="FL87" s="99">
        <f>MASTER_DATA_ESCALATED!FL87/(FL$18*1000)</f>
        <v>0</v>
      </c>
      <c r="FM87" s="99">
        <f>MASTER_DATA_ESCALATED!FM87/(FM$18*1000)</f>
        <v>0</v>
      </c>
      <c r="FN87" s="99">
        <f>MASTER_DATA_ESCALATED!FN87/(FN$18*1000)</f>
        <v>0</v>
      </c>
      <c r="FO87" s="99">
        <f>MASTER_DATA_ESCALATED!FO87/(FO$18*1000)</f>
        <v>0</v>
      </c>
      <c r="FP87" s="99">
        <f>MASTER_DATA_ESCALATED!FP87/(FP$18*1000)</f>
        <v>0</v>
      </c>
      <c r="FQ87" s="99">
        <f>MASTER_DATA_ESCALATED!FQ87/(FQ$18*1000)</f>
        <v>0</v>
      </c>
      <c r="FR87" s="99">
        <f>MASTER_DATA_ESCALATED!FR87/(FR$18*1000)</f>
        <v>0</v>
      </c>
      <c r="FS87" s="99">
        <f>MASTER_DATA_ESCALATED!FS87/(FS$18*1000)</f>
        <v>0</v>
      </c>
      <c r="FT87" s="99">
        <f>MASTER_DATA_ESCALATED!FT87/(FT$18*1000)</f>
        <v>0</v>
      </c>
      <c r="FU87" s="99">
        <f>MASTER_DATA_ESCALATED!FU87/(FU$18*1000)</f>
        <v>0</v>
      </c>
      <c r="FV87" s="99">
        <f>MASTER_DATA_ESCALATED!FV87/(FV$18*1000)</f>
        <v>0</v>
      </c>
      <c r="FW87" s="99">
        <f>MASTER_DATA_ESCALATED!FW87/(FW$18*1000)</f>
        <v>0</v>
      </c>
      <c r="FX87" s="99">
        <f>MASTER_DATA_ESCALATED!FX87/(FX$18*1000)</f>
        <v>0</v>
      </c>
      <c r="FY87" s="99">
        <f>MASTER_DATA_ESCALATED!FY87/(FY$18*1000)</f>
        <v>0</v>
      </c>
      <c r="FZ87" s="99">
        <f>MASTER_DATA_ESCALATED!FZ87/(FZ$18*1000)</f>
        <v>0</v>
      </c>
      <c r="GA87" s="99">
        <f>MASTER_DATA_ESCALATED!GA87/(GA$18*1000)</f>
        <v>0</v>
      </c>
      <c r="GB87" s="99">
        <f>MASTER_DATA_ESCALATED!GB87/(GB$18*1000)</f>
        <v>0</v>
      </c>
      <c r="GC87" s="99">
        <f>MASTER_DATA_ESCALATED!GC87/(GC$18*1000)</f>
        <v>0</v>
      </c>
      <c r="GD87" s="99">
        <f>MASTER_DATA_ESCALATED!GD87/(GD$18*1000)</f>
        <v>0</v>
      </c>
      <c r="GE87" s="99">
        <f>MASTER_DATA_ESCALATED!GE87/(GE$18*1000)</f>
        <v>0</v>
      </c>
      <c r="GF87" s="99">
        <f>MASTER_DATA_ESCALATED!GF87/(GF$18*1000)</f>
        <v>0</v>
      </c>
      <c r="GG87" s="99">
        <f>MASTER_DATA_ESCALATED!GG87/(GG$18*1000)</f>
        <v>0</v>
      </c>
      <c r="GH87" s="99">
        <f>MASTER_DATA_ESCALATED!GH87/(GH$18*1000)</f>
        <v>0</v>
      </c>
      <c r="GI87" s="99">
        <f>MASTER_DATA_ESCALATED!GI87/(GI$18*1000)</f>
        <v>0</v>
      </c>
      <c r="GJ87" s="99">
        <f>MASTER_DATA_ESCALATED!GJ87/(GJ$18*1000)</f>
        <v>0</v>
      </c>
      <c r="GK87" s="99">
        <f>MASTER_DATA_ESCALATED!GK87/(GK$18*1000)</f>
        <v>0</v>
      </c>
      <c r="GL87" s="99">
        <f>MASTER_DATA_ESCALATED!GL87/(GL$18*1000)</f>
        <v>0</v>
      </c>
      <c r="GM87" s="99">
        <f>MASTER_DATA_ESCALATED!GM87/(GM$18*1000)</f>
        <v>0</v>
      </c>
      <c r="GN87" s="99">
        <f>MASTER_DATA_ESCALATED!GN87/(GN$18*1000)</f>
        <v>0</v>
      </c>
      <c r="GO87" s="99">
        <f>MASTER_DATA_ESCALATED!GO87/(GO$18*1000)</f>
        <v>0</v>
      </c>
      <c r="GP87" s="99">
        <f>MASTER_DATA_ESCALATED!GP87/(GP$18*1000)</f>
        <v>0</v>
      </c>
      <c r="GQ87" s="99">
        <f>MASTER_DATA_ESCALATED!GQ87/(GQ$18*1000)</f>
        <v>0</v>
      </c>
      <c r="GR87" s="99">
        <f>MASTER_DATA_ESCALATED!GR87/(GR$18*1000)</f>
        <v>0</v>
      </c>
      <c r="GS87" s="99">
        <f>MASTER_DATA_ESCALATED!GS87/(GS$18*1000)</f>
        <v>0</v>
      </c>
      <c r="GT87" s="99">
        <f>MASTER_DATA_ESCALATED!GT87/(GT$18*1000)</f>
        <v>0</v>
      </c>
      <c r="GU87" s="99">
        <f>MASTER_DATA_ESCALATED!GU87/(GU$18*1000)</f>
        <v>0</v>
      </c>
      <c r="GV87" s="99">
        <f>MASTER_DATA_ESCALATED!GV87/(GV$18*1000)</f>
        <v>0</v>
      </c>
      <c r="GW87" s="99" t="e">
        <f>MASTER_DATA_ESCALATED!#REF!/(GW$18*1000)</f>
        <v>#REF!</v>
      </c>
      <c r="GX87" s="99" t="e">
        <f>MASTER_DATA_ESCALATED!#REF!/(GX$18*1000)</f>
        <v>#REF!</v>
      </c>
      <c r="GY87" s="99" t="e">
        <f>MASTER_DATA_ESCALATED!#REF!/(GY$18*1000)</f>
        <v>#REF!</v>
      </c>
    </row>
    <row r="88" spans="2:207" s="27" customFormat="1" ht="14.25" hidden="1" outlineLevel="2" x14ac:dyDescent="0.25">
      <c r="B88" s="26">
        <f t="shared" ref="B88:B174" si="3">_xlfn.NUMBERVALUE(LEFT(C88,1)&amp;"0")</f>
        <v>20</v>
      </c>
      <c r="C88" s="55">
        <f t="shared" si="2"/>
        <v>223.4</v>
      </c>
      <c r="D88" s="82"/>
      <c r="E88" s="55"/>
      <c r="F88" s="59"/>
      <c r="G88" s="86">
        <v>223.4</v>
      </c>
      <c r="H88" s="40" t="s">
        <v>92</v>
      </c>
      <c r="I88" s="99">
        <f>MASTER_DATA_ESCALATED!I88/(I$18*1000)</f>
        <v>0</v>
      </c>
      <c r="J88" s="99">
        <f>MASTER_DATA_ESCALATED!J88/(J$18*1000)</f>
        <v>0</v>
      </c>
      <c r="K88" s="99">
        <f>MASTER_DATA_ESCALATED!K88/(K$18*1000)</f>
        <v>0</v>
      </c>
      <c r="L88" s="99">
        <f>MASTER_DATA_ESCALATED!L88/(L$18*1000)</f>
        <v>0</v>
      </c>
      <c r="M88" s="99">
        <f>MASTER_DATA_ESCALATED!M88/(M$18*1000)</f>
        <v>0</v>
      </c>
      <c r="N88" s="99">
        <f>MASTER_DATA_ESCALATED!N88/(N$18*1000)</f>
        <v>0</v>
      </c>
      <c r="O88" s="99">
        <f>MASTER_DATA_ESCALATED!O88/(O$18*1000)</f>
        <v>0</v>
      </c>
      <c r="P88" s="99">
        <f>MASTER_DATA_ESCALATED!P88/(P$18*1000)</f>
        <v>0</v>
      </c>
      <c r="Q88" s="99">
        <f>MASTER_DATA_ESCALATED!Q88/(Q$18*1000)</f>
        <v>0</v>
      </c>
      <c r="R88" s="99">
        <f>MASTER_DATA_ESCALATED!R88/(R$18*1000)</f>
        <v>0</v>
      </c>
      <c r="S88" s="99">
        <f>MASTER_DATA_ESCALATED!S88/(S$18*1000)</f>
        <v>0</v>
      </c>
      <c r="T88" s="99">
        <f>MASTER_DATA_ESCALATED!T88/(T$18*1000)</f>
        <v>0</v>
      </c>
      <c r="U88" s="99">
        <f>MASTER_DATA_ESCALATED!U88/(U$18*1000)</f>
        <v>0</v>
      </c>
      <c r="V88" s="99">
        <f>MASTER_DATA_ESCALATED!V88/(V$18*1000)</f>
        <v>0</v>
      </c>
      <c r="W88" s="99">
        <f>MASTER_DATA_ESCALATED!W88/(W$18*1000)</f>
        <v>0</v>
      </c>
      <c r="X88" s="99">
        <f>MASTER_DATA_ESCALATED!X88/(X$18*1000)</f>
        <v>0</v>
      </c>
      <c r="Y88" s="99">
        <f>MASTER_DATA_ESCALATED!Y88/(Y$18*1000)</f>
        <v>0</v>
      </c>
      <c r="Z88" s="99">
        <f>MASTER_DATA_ESCALATED!Z88/(Z$18*1000)</f>
        <v>0</v>
      </c>
      <c r="AA88" s="99">
        <f>MASTER_DATA_ESCALATED!AA88/(AA$18*1000)</f>
        <v>0</v>
      </c>
      <c r="AB88" s="99">
        <f>MASTER_DATA_ESCALATED!AB88/(AB$18*1000)</f>
        <v>0</v>
      </c>
      <c r="AC88" s="99">
        <f>MASTER_DATA_ESCALATED!AC88/(AC$18*1000)</f>
        <v>0</v>
      </c>
      <c r="AD88" s="99">
        <f>MASTER_DATA_ESCALATED!AD88/(AD$18*1000)</f>
        <v>0</v>
      </c>
      <c r="AE88" s="99">
        <f>MASTER_DATA_ESCALATED!AE88/(AE$18*1000)</f>
        <v>0</v>
      </c>
      <c r="AF88" s="99">
        <f>MASTER_DATA_ESCALATED!AF88/(AF$18*1000)</f>
        <v>0</v>
      </c>
      <c r="AG88" s="99">
        <f>MASTER_DATA_ESCALATED!AG88/(AG$18*1000)</f>
        <v>0</v>
      </c>
      <c r="AH88" s="99">
        <f>MASTER_DATA_ESCALATED!AH88/(AH$18*1000)</f>
        <v>0</v>
      </c>
      <c r="AI88" s="99">
        <f>MASTER_DATA_ESCALATED!AI88/(AI$18*1000)</f>
        <v>0</v>
      </c>
      <c r="AJ88" s="99">
        <f>MASTER_DATA_ESCALATED!AJ88/(AJ$18*1000)</f>
        <v>0</v>
      </c>
      <c r="AK88" s="99">
        <f>MASTER_DATA_ESCALATED!AK88/(AK$18*1000)</f>
        <v>0</v>
      </c>
      <c r="AL88" s="99">
        <f>MASTER_DATA_ESCALATED!AL88/(AL$18*1000)</f>
        <v>0</v>
      </c>
      <c r="AM88" s="99">
        <f>MASTER_DATA_ESCALATED!AM88/(AM$18*1000)</f>
        <v>0</v>
      </c>
      <c r="AN88" s="99">
        <f>MASTER_DATA_ESCALATED!AN88/(AN$18*1000)</f>
        <v>0</v>
      </c>
      <c r="AO88" s="99">
        <f>MASTER_DATA_ESCALATED!AO88/(AO$18*1000)</f>
        <v>0</v>
      </c>
      <c r="AP88" s="99">
        <f>MASTER_DATA_ESCALATED!AP88/(AP$18*1000)</f>
        <v>0</v>
      </c>
      <c r="AQ88" s="99">
        <f>MASTER_DATA_ESCALATED!AQ88/(AQ$18*1000)</f>
        <v>0</v>
      </c>
      <c r="AR88" s="99">
        <f>MASTER_DATA_ESCALATED!AR88/(AR$18*1000)</f>
        <v>0</v>
      </c>
      <c r="AS88" s="99">
        <f>MASTER_DATA_ESCALATED!AS88/(AS$18*1000)</f>
        <v>0</v>
      </c>
      <c r="AT88" s="99">
        <f>MASTER_DATA_ESCALATED!AT88/(AT$18*1000)</f>
        <v>0</v>
      </c>
      <c r="AU88" s="99">
        <f>MASTER_DATA_ESCALATED!AU88/(AU$18*1000)</f>
        <v>0</v>
      </c>
      <c r="AV88" s="99">
        <f>MASTER_DATA_ESCALATED!AV88/(AV$18*1000)</f>
        <v>0</v>
      </c>
      <c r="AW88" s="99">
        <f>MASTER_DATA_ESCALATED!AW88/(AW$18*1000)</f>
        <v>0</v>
      </c>
      <c r="AX88" s="99">
        <f>MASTER_DATA_ESCALATED!AX88/(AX$18*1000)</f>
        <v>0</v>
      </c>
      <c r="AY88" s="99">
        <f>MASTER_DATA_ESCALATED!AY88/(AY$18*1000)</f>
        <v>0</v>
      </c>
      <c r="AZ88" s="99">
        <f>MASTER_DATA_ESCALATED!AZ88/(AZ$18*1000)</f>
        <v>0</v>
      </c>
      <c r="BA88" s="99">
        <f>MASTER_DATA_ESCALATED!BA88/(BA$18*1000)</f>
        <v>0</v>
      </c>
      <c r="BB88" s="99">
        <f>MASTER_DATA_ESCALATED!BB88/(BB$18*1000)</f>
        <v>0</v>
      </c>
      <c r="BC88" s="99">
        <f>MASTER_DATA_ESCALATED!BC88/(BC$18*1000)</f>
        <v>0</v>
      </c>
      <c r="BD88" s="99">
        <f>MASTER_DATA_ESCALATED!BD88/(BD$18*1000)</f>
        <v>0</v>
      </c>
      <c r="BE88" s="99">
        <f>MASTER_DATA_ESCALATED!BE88/(BE$18*1000)</f>
        <v>0</v>
      </c>
      <c r="BF88" s="99">
        <f>MASTER_DATA_ESCALATED!BF88/(BF$18*1000)</f>
        <v>0</v>
      </c>
      <c r="BG88" s="99">
        <f>MASTER_DATA_ESCALATED!BG88/(BG$18*1000)</f>
        <v>0</v>
      </c>
      <c r="BH88" s="99">
        <f>MASTER_DATA_ESCALATED!BH88/(BH$18*1000)</f>
        <v>0</v>
      </c>
      <c r="BI88" s="99">
        <f>MASTER_DATA_ESCALATED!BI88/(BI$18*1000)</f>
        <v>0</v>
      </c>
      <c r="BJ88" s="99">
        <f>MASTER_DATA_ESCALATED!BJ88/(BJ$18*1000)</f>
        <v>0</v>
      </c>
      <c r="BK88" s="99">
        <f>MASTER_DATA_ESCALATED!BK88/(BK$18*1000)</f>
        <v>0</v>
      </c>
      <c r="BL88" s="99">
        <f>MASTER_DATA_ESCALATED!BL88/(BL$18*1000)</f>
        <v>0</v>
      </c>
      <c r="BM88" s="99">
        <f>MASTER_DATA_ESCALATED!BM88/(BM$18*1000)</f>
        <v>0</v>
      </c>
      <c r="BN88" s="99">
        <f>MASTER_DATA_ESCALATED!BN88/(BN$18*1000)</f>
        <v>0</v>
      </c>
      <c r="BO88" s="99">
        <f>MASTER_DATA_ESCALATED!BO88/(BO$18*1000)</f>
        <v>0</v>
      </c>
      <c r="BP88" s="99">
        <f>MASTER_DATA_ESCALATED!BP88/(BP$18*1000)</f>
        <v>0</v>
      </c>
      <c r="BQ88" s="99">
        <f>MASTER_DATA_ESCALATED!BQ88/(BQ$18*1000)</f>
        <v>0</v>
      </c>
      <c r="BR88" s="99">
        <f>MASTER_DATA_ESCALATED!BR88/(BR$18*1000)</f>
        <v>0</v>
      </c>
      <c r="BS88" s="99">
        <f>MASTER_DATA_ESCALATED!BS88/(BS$18*1000)</f>
        <v>0</v>
      </c>
      <c r="BT88" s="99">
        <f>MASTER_DATA_ESCALATED!BT88/(BT$18*1000)</f>
        <v>0</v>
      </c>
      <c r="BU88" s="99">
        <f>MASTER_DATA_ESCALATED!BU88/(BU$18*1000)</f>
        <v>0</v>
      </c>
      <c r="BV88" s="99">
        <f>MASTER_DATA_ESCALATED!BV88/(BV$18*1000)</f>
        <v>0</v>
      </c>
      <c r="BW88" s="99">
        <f>MASTER_DATA_ESCALATED!BW88/(BW$18*1000)</f>
        <v>0</v>
      </c>
      <c r="BX88" s="99">
        <f>MASTER_DATA_ESCALATED!BX88/(BX$18*1000)</f>
        <v>0</v>
      </c>
      <c r="BY88" s="99">
        <f>MASTER_DATA_ESCALATED!BY88/(BY$18*1000)</f>
        <v>0</v>
      </c>
      <c r="BZ88" s="99">
        <f>MASTER_DATA_ESCALATED!BZ88/(BZ$18*1000)</f>
        <v>0</v>
      </c>
      <c r="CA88" s="99">
        <f>MASTER_DATA_ESCALATED!CA88/(CA$18*1000)</f>
        <v>0</v>
      </c>
      <c r="CB88" s="99">
        <f>MASTER_DATA_ESCALATED!CB88/(CB$18*1000)</f>
        <v>0</v>
      </c>
      <c r="CC88" s="99">
        <f>MASTER_DATA_ESCALATED!CC88/(CC$18*1000)</f>
        <v>0</v>
      </c>
      <c r="CD88" s="99">
        <f>MASTER_DATA_ESCALATED!CD88/(CD$18*1000)</f>
        <v>0</v>
      </c>
      <c r="CE88" s="99">
        <f>MASTER_DATA_ESCALATED!CE88/(CE$18*1000)</f>
        <v>0</v>
      </c>
      <c r="CF88" s="99">
        <f>MASTER_DATA_ESCALATED!CF88/(CF$18*1000)</f>
        <v>0</v>
      </c>
      <c r="CG88" s="99">
        <f>MASTER_DATA_ESCALATED!CG88/(CG$18*1000)</f>
        <v>0</v>
      </c>
      <c r="CH88" s="99">
        <f>MASTER_DATA_ESCALATED!CH88/(CH$18*1000)</f>
        <v>0</v>
      </c>
      <c r="CI88" s="99">
        <f>MASTER_DATA_ESCALATED!CI88/(CI$18*1000)</f>
        <v>0</v>
      </c>
      <c r="CJ88" s="99">
        <f>MASTER_DATA_ESCALATED!CJ88/(CJ$18*1000)</f>
        <v>0</v>
      </c>
      <c r="CK88" s="99">
        <f>MASTER_DATA_ESCALATED!CK88/(CK$18*1000)</f>
        <v>0</v>
      </c>
      <c r="CL88" s="99">
        <f>MASTER_DATA_ESCALATED!CL88/(CL$18*1000)</f>
        <v>0</v>
      </c>
      <c r="CM88" s="99">
        <f>MASTER_DATA_ESCALATED!CM88/(CM$18*1000)</f>
        <v>0</v>
      </c>
      <c r="CN88" s="99">
        <f>MASTER_DATA_ESCALATED!CN88/(CN$18*1000)</f>
        <v>0</v>
      </c>
      <c r="CO88" s="99">
        <f>MASTER_DATA_ESCALATED!CO88/(CO$18*1000)</f>
        <v>0</v>
      </c>
      <c r="CP88" s="99">
        <f>MASTER_DATA_ESCALATED!CP88/(CP$18*1000)</f>
        <v>0</v>
      </c>
      <c r="CQ88" s="99">
        <f>MASTER_DATA_ESCALATED!CQ88/(CQ$18*1000)</f>
        <v>0</v>
      </c>
      <c r="CR88" s="99">
        <f>MASTER_DATA_ESCALATED!CR88/(CR$18*1000)</f>
        <v>0</v>
      </c>
      <c r="CS88" s="99">
        <f>MASTER_DATA_ESCALATED!CS88/(CS$18*1000)</f>
        <v>0</v>
      </c>
      <c r="CT88" s="99">
        <f>MASTER_DATA_ESCALATED!CT88/(CT$18*1000)</f>
        <v>0</v>
      </c>
      <c r="CU88" s="99">
        <f>MASTER_DATA_ESCALATED!CU88/(CU$18*1000)</f>
        <v>0</v>
      </c>
      <c r="CV88" s="99">
        <f>MASTER_DATA_ESCALATED!CV88/(CV$18*1000)</f>
        <v>0</v>
      </c>
      <c r="CW88" s="99">
        <f>MASTER_DATA_ESCALATED!CW88/(CW$18*1000)</f>
        <v>0</v>
      </c>
      <c r="CX88" s="99">
        <f>MASTER_DATA_ESCALATED!CX88/(CX$18*1000)</f>
        <v>0</v>
      </c>
      <c r="CY88" s="99">
        <f>MASTER_DATA_ESCALATED!CY88/(CY$18*1000)</f>
        <v>0</v>
      </c>
      <c r="CZ88" s="99">
        <f>MASTER_DATA_ESCALATED!CZ88/(CZ$18*1000)</f>
        <v>0</v>
      </c>
      <c r="DA88" s="99" t="e">
        <f>MASTER_DATA_ESCALATED!DA88/(DA$18*1000)</f>
        <v>#DIV/0!</v>
      </c>
      <c r="DB88" s="99" t="e">
        <f>MASTER_DATA_ESCALATED!DB88/(DB$18*1000)</f>
        <v>#DIV/0!</v>
      </c>
      <c r="DC88" s="99" t="e">
        <f>MASTER_DATA_ESCALATED!DC88/(DC$18*1000)</f>
        <v>#DIV/0!</v>
      </c>
      <c r="DD88" s="99" t="e">
        <f>MASTER_DATA_ESCALATED!DD88/(DD$18*1000)</f>
        <v>#N/A</v>
      </c>
      <c r="DE88" s="99">
        <f>MASTER_DATA_ESCALATED!DE88/(DE$18*1000)</f>
        <v>0</v>
      </c>
      <c r="DF88" s="99">
        <f>MASTER_DATA_ESCALATED!DF88/(DF$18*1000)</f>
        <v>0</v>
      </c>
      <c r="DG88" s="99">
        <f>MASTER_DATA_ESCALATED!DG88/(DG$18*1000)</f>
        <v>0</v>
      </c>
      <c r="DH88" s="99">
        <f>MASTER_DATA_ESCALATED!DH88/(DH$18*1000)</f>
        <v>0</v>
      </c>
      <c r="DI88" s="99">
        <f>MASTER_DATA_ESCALATED!DI88/(DI$18*1000)</f>
        <v>0</v>
      </c>
      <c r="DJ88" s="99">
        <f>MASTER_DATA_ESCALATED!DJ88/(DJ$18*1000)</f>
        <v>0</v>
      </c>
      <c r="DK88" s="99">
        <f>MASTER_DATA_ESCALATED!DK88/(DK$18*1000)</f>
        <v>0</v>
      </c>
      <c r="DL88" s="99">
        <f>MASTER_DATA_ESCALATED!DL88/(DL$18*1000)</f>
        <v>0</v>
      </c>
      <c r="DM88" s="99">
        <f>MASTER_DATA_ESCALATED!DM88/(DM$18*1000)</f>
        <v>0</v>
      </c>
      <c r="DN88" s="99">
        <f>MASTER_DATA_ESCALATED!DN88/(DN$18*1000)</f>
        <v>0</v>
      </c>
      <c r="DO88" s="99">
        <f>MASTER_DATA_ESCALATED!DO88/(DO$18*1000)</f>
        <v>0</v>
      </c>
      <c r="DP88" s="99">
        <f>MASTER_DATA_ESCALATED!DP88/(DP$18*1000)</f>
        <v>0</v>
      </c>
      <c r="DQ88" s="99">
        <f>MASTER_DATA_ESCALATED!DQ88/(DQ$18*1000)</f>
        <v>0</v>
      </c>
      <c r="DR88" s="99">
        <f>MASTER_DATA_ESCALATED!DR88/(DR$18*1000)</f>
        <v>0</v>
      </c>
      <c r="DS88" s="99">
        <f>MASTER_DATA_ESCALATED!DS88/(DS$18*1000)</f>
        <v>0</v>
      </c>
      <c r="DT88" s="99">
        <f>MASTER_DATA_ESCALATED!DT88/(DT$18*1000)</f>
        <v>0</v>
      </c>
      <c r="DU88" s="99">
        <f>MASTER_DATA_ESCALATED!DU88/(DU$18*1000)</f>
        <v>0</v>
      </c>
      <c r="DV88" s="99">
        <f>MASTER_DATA_ESCALATED!DV88/(DV$18*1000)</f>
        <v>0</v>
      </c>
      <c r="DW88" s="99">
        <f>MASTER_DATA_ESCALATED!DW88/(DW$18*1000)</f>
        <v>0</v>
      </c>
      <c r="DX88" s="99">
        <f>MASTER_DATA_ESCALATED!DX88/(DX$18*1000)</f>
        <v>0</v>
      </c>
      <c r="DY88" s="99">
        <f>MASTER_DATA_ESCALATED!DY88/(DY$18*1000)</f>
        <v>0</v>
      </c>
      <c r="DZ88" s="99">
        <f>MASTER_DATA_ESCALATED!DZ88/(DZ$18*1000)</f>
        <v>0</v>
      </c>
      <c r="EA88" s="99">
        <f>MASTER_DATA_ESCALATED!EA88/(EA$18*1000)</f>
        <v>0</v>
      </c>
      <c r="EB88" s="99">
        <f>MASTER_DATA_ESCALATED!EB88/(EB$18*1000)</f>
        <v>0</v>
      </c>
      <c r="EC88" s="99" t="e">
        <f>MASTER_DATA_ESCALATED!EC88/(EC$18*1000)</f>
        <v>#DIV/0!</v>
      </c>
      <c r="ED88" s="99" t="e">
        <f>MASTER_DATA_ESCALATED!ED88/(ED$18*1000)</f>
        <v>#DIV/0!</v>
      </c>
      <c r="EE88" s="99" t="e">
        <f>MASTER_DATA_ESCALATED!EE88/(EE$18*1000)</f>
        <v>#DIV/0!</v>
      </c>
      <c r="EF88" s="99" t="e">
        <f>MASTER_DATA_ESCALATED!EF88/(EF$18*1000)</f>
        <v>#VALUE!</v>
      </c>
      <c r="EG88" s="99">
        <f>MASTER_DATA_ESCALATED!EG88/(EG$18*1000)</f>
        <v>0</v>
      </c>
      <c r="EH88" s="99">
        <f>MASTER_DATA_ESCALATED!EH88/(EH$18*1000)</f>
        <v>0</v>
      </c>
      <c r="EI88" s="99">
        <f>MASTER_DATA_ESCALATED!EI88/(EI$18*1000)</f>
        <v>0</v>
      </c>
      <c r="EJ88" s="99">
        <f>MASTER_DATA_ESCALATED!EJ88/(EJ$18*1000)</f>
        <v>0</v>
      </c>
      <c r="EK88" s="99">
        <f>MASTER_DATA_ESCALATED!EK88/(EK$18*1000)</f>
        <v>0</v>
      </c>
      <c r="EL88" s="99">
        <f>MASTER_DATA_ESCALATED!EL88/(EL$18*1000)</f>
        <v>0</v>
      </c>
      <c r="EM88" s="99">
        <f>MASTER_DATA_ESCALATED!EM88/(EM$18*1000)</f>
        <v>0</v>
      </c>
      <c r="EN88" s="99">
        <f>MASTER_DATA_ESCALATED!EN88/(EN$18*1000)</f>
        <v>0</v>
      </c>
      <c r="EO88" s="99">
        <f>MASTER_DATA_ESCALATED!EO88/(EO$18*1000)</f>
        <v>0</v>
      </c>
      <c r="EP88" s="99">
        <f>MASTER_DATA_ESCALATED!EP88/(EP$18*1000)</f>
        <v>0</v>
      </c>
      <c r="EQ88" s="99">
        <f>MASTER_DATA_ESCALATED!EQ88/(EQ$18*1000)</f>
        <v>0</v>
      </c>
      <c r="ER88" s="99">
        <f>MASTER_DATA_ESCALATED!ER88/(ER$18*1000)</f>
        <v>0</v>
      </c>
      <c r="ES88" s="99">
        <f>MASTER_DATA_ESCALATED!ES88/(ES$18*1000)</f>
        <v>0</v>
      </c>
      <c r="ET88" s="99">
        <f>MASTER_DATA_ESCALATED!ET88/(ET$18*1000)</f>
        <v>0</v>
      </c>
      <c r="EU88" s="99">
        <f>MASTER_DATA_ESCALATED!EU88/(EU$18*1000)</f>
        <v>0</v>
      </c>
      <c r="EV88" s="99">
        <f>MASTER_DATA_ESCALATED!EV88/(EV$18*1000)</f>
        <v>0</v>
      </c>
      <c r="EW88" s="99">
        <f>MASTER_DATA_ESCALATED!EW88/(EW$18*1000)</f>
        <v>0</v>
      </c>
      <c r="EX88" s="99">
        <f>MASTER_DATA_ESCALATED!EX88/(EX$18*1000)</f>
        <v>0</v>
      </c>
      <c r="EY88" s="99">
        <f>MASTER_DATA_ESCALATED!EY88/(EY$18*1000)</f>
        <v>0</v>
      </c>
      <c r="EZ88" s="99">
        <f>MASTER_DATA_ESCALATED!EZ88/(EZ$18*1000)</f>
        <v>17.419663431949157</v>
      </c>
      <c r="FA88" s="99">
        <f>MASTER_DATA_ESCALATED!FA88/(FA$18*1000)</f>
        <v>0</v>
      </c>
      <c r="FB88" s="99">
        <f>MASTER_DATA_ESCALATED!FB88/(FB$18*1000)</f>
        <v>0</v>
      </c>
      <c r="FC88" s="99">
        <f>MASTER_DATA_ESCALATED!FC88/(FC$18*1000)</f>
        <v>0</v>
      </c>
      <c r="FD88" s="99">
        <f>MASTER_DATA_ESCALATED!FD88/(FD$18*1000)</f>
        <v>15.08837440679304</v>
      </c>
      <c r="FE88" s="99">
        <f>MASTER_DATA_ESCALATED!FE88/(FE$18*1000)</f>
        <v>0</v>
      </c>
      <c r="FF88" s="99">
        <f>MASTER_DATA_ESCALATED!FF88/(FF$18*1000)</f>
        <v>0</v>
      </c>
      <c r="FG88" s="99">
        <f>MASTER_DATA_ESCALATED!FG88/(FG$18*1000)</f>
        <v>0</v>
      </c>
      <c r="FH88" s="99">
        <f>MASTER_DATA_ESCALATED!FH88/(FH$18*1000)</f>
        <v>13.396786362557455</v>
      </c>
      <c r="FI88" s="99">
        <f>MASTER_DATA_ESCALATED!FI88/(FI$18*1000)</f>
        <v>0</v>
      </c>
      <c r="FJ88" s="99">
        <f>MASTER_DATA_ESCALATED!FJ88/(FJ$18*1000)</f>
        <v>0</v>
      </c>
      <c r="FK88" s="99">
        <f>MASTER_DATA_ESCALATED!FK88/(FK$18*1000)</f>
        <v>0</v>
      </c>
      <c r="FL88" s="99">
        <f>MASTER_DATA_ESCALATED!FL88/(FL$18*1000)</f>
        <v>26.795050094585857</v>
      </c>
      <c r="FM88" s="99">
        <f>MASTER_DATA_ESCALATED!FM88/(FM$18*1000)</f>
        <v>0</v>
      </c>
      <c r="FN88" s="99">
        <f>MASTER_DATA_ESCALATED!FN88/(FN$18*1000)</f>
        <v>0</v>
      </c>
      <c r="FO88" s="99">
        <f>MASTER_DATA_ESCALATED!FO88/(FO$18*1000)</f>
        <v>0</v>
      </c>
      <c r="FP88" s="99">
        <f>MASTER_DATA_ESCALATED!FP88/(FP$18*1000)</f>
        <v>16.332291164334407</v>
      </c>
      <c r="FQ88" s="99">
        <f>MASTER_DATA_ESCALATED!FQ88/(FQ$18*1000)</f>
        <v>0</v>
      </c>
      <c r="FR88" s="99">
        <f>MASTER_DATA_ESCALATED!FR88/(FR$18*1000)</f>
        <v>0</v>
      </c>
      <c r="FS88" s="99">
        <f>MASTER_DATA_ESCALATED!FS88/(FS$18*1000)</f>
        <v>0</v>
      </c>
      <c r="FT88" s="99">
        <f>MASTER_DATA_ESCALATED!FT88/(FT$18*1000)</f>
        <v>15.043162830311264</v>
      </c>
      <c r="FU88" s="99">
        <f>MASTER_DATA_ESCALATED!FU88/(FU$18*1000)</f>
        <v>0</v>
      </c>
      <c r="FV88" s="99">
        <f>MASTER_DATA_ESCALATED!FV88/(FV$18*1000)</f>
        <v>0</v>
      </c>
      <c r="FW88" s="99">
        <f>MASTER_DATA_ESCALATED!FW88/(FW$18*1000)</f>
        <v>0</v>
      </c>
      <c r="FX88" s="99">
        <f>MASTER_DATA_ESCALATED!FX88/(FX$18*1000)</f>
        <v>13.92422660522443</v>
      </c>
      <c r="FY88" s="99">
        <f>MASTER_DATA_ESCALATED!FY88/(FY$18*1000)</f>
        <v>0</v>
      </c>
      <c r="FZ88" s="99">
        <f>MASTER_DATA_ESCALATED!FZ88/(FZ$18*1000)</f>
        <v>0</v>
      </c>
      <c r="GA88" s="99">
        <f>MASTER_DATA_ESCALATED!GA88/(GA$18*1000)</f>
        <v>0</v>
      </c>
      <c r="GB88" s="99">
        <f>MASTER_DATA_ESCALATED!GB88/(GB$18*1000)</f>
        <v>16.392260084379604</v>
      </c>
      <c r="GC88" s="99">
        <f>MASTER_DATA_ESCALATED!GC88/(GC$18*1000)</f>
        <v>0</v>
      </c>
      <c r="GD88" s="99">
        <f>MASTER_DATA_ESCALATED!GD88/(GD$18*1000)</f>
        <v>0</v>
      </c>
      <c r="GE88" s="99">
        <f>MASTER_DATA_ESCALATED!GE88/(GE$18*1000)</f>
        <v>0</v>
      </c>
      <c r="GF88" s="99">
        <f>MASTER_DATA_ESCALATED!GF88/(GF$18*1000)</f>
        <v>15.274187800099549</v>
      </c>
      <c r="GG88" s="99">
        <f>MASTER_DATA_ESCALATED!GG88/(GG$18*1000)</f>
        <v>0</v>
      </c>
      <c r="GH88" s="99">
        <f>MASTER_DATA_ESCALATED!GH88/(GH$18*1000)</f>
        <v>0</v>
      </c>
      <c r="GI88" s="99">
        <f>MASTER_DATA_ESCALATED!GI88/(GI$18*1000)</f>
        <v>0</v>
      </c>
      <c r="GJ88" s="99">
        <f>MASTER_DATA_ESCALATED!GJ88/(GJ$18*1000)</f>
        <v>14.330525023043569</v>
      </c>
      <c r="GK88" s="99">
        <f>MASTER_DATA_ESCALATED!GK88/(GK$18*1000)</f>
        <v>0</v>
      </c>
      <c r="GL88" s="99">
        <f>MASTER_DATA_ESCALATED!GL88/(GL$18*1000)</f>
        <v>0</v>
      </c>
      <c r="GM88" s="99">
        <f>MASTER_DATA_ESCALATED!GM88/(GM$18*1000)</f>
        <v>0</v>
      </c>
      <c r="GN88" s="99">
        <f>MASTER_DATA_ESCALATED!GN88/(GN$18*1000)</f>
        <v>13.015775290832979</v>
      </c>
      <c r="GO88" s="99">
        <f>MASTER_DATA_ESCALATED!GO88/(GO$18*1000)</f>
        <v>0</v>
      </c>
      <c r="GP88" s="99">
        <f>MASTER_DATA_ESCALATED!GP88/(GP$18*1000)</f>
        <v>0</v>
      </c>
      <c r="GQ88" s="99">
        <f>MASTER_DATA_ESCALATED!GQ88/(GQ$18*1000)</f>
        <v>0</v>
      </c>
      <c r="GR88" s="99">
        <f>MASTER_DATA_ESCALATED!GR88/(GR$18*1000)</f>
        <v>12.048222823445885</v>
      </c>
      <c r="GS88" s="99">
        <f>MASTER_DATA_ESCALATED!GS88/(GS$18*1000)</f>
        <v>0</v>
      </c>
      <c r="GT88" s="99">
        <f>MASTER_DATA_ESCALATED!GT88/(GT$18*1000)</f>
        <v>0</v>
      </c>
      <c r="GU88" s="99">
        <f>MASTER_DATA_ESCALATED!GU88/(GU$18*1000)</f>
        <v>0</v>
      </c>
      <c r="GV88" s="99">
        <f>MASTER_DATA_ESCALATED!GV88/(GV$18*1000)</f>
        <v>11.200291648502793</v>
      </c>
      <c r="GW88" s="99" t="e">
        <f>MASTER_DATA_ESCALATED!#REF!/(GW$18*1000)</f>
        <v>#REF!</v>
      </c>
      <c r="GX88" s="99" t="e">
        <f>MASTER_DATA_ESCALATED!#REF!/(GX$18*1000)</f>
        <v>#REF!</v>
      </c>
      <c r="GY88" s="99" t="e">
        <f>MASTER_DATA_ESCALATED!#REF!/(GY$18*1000)</f>
        <v>#REF!</v>
      </c>
    </row>
    <row r="89" spans="2:207" s="27" customFormat="1" ht="14.25" hidden="1" outlineLevel="2" x14ac:dyDescent="0.25">
      <c r="B89" s="26">
        <f t="shared" si="3"/>
        <v>20</v>
      </c>
      <c r="C89" s="55">
        <f t="shared" si="2"/>
        <v>223.5</v>
      </c>
      <c r="D89" s="82"/>
      <c r="E89" s="55"/>
      <c r="F89" s="59"/>
      <c r="G89" s="86">
        <v>223.5</v>
      </c>
      <c r="H89" s="40" t="s">
        <v>93</v>
      </c>
      <c r="I89" s="99">
        <f>MASTER_DATA_ESCALATED!I89/(I$18*1000)</f>
        <v>0</v>
      </c>
      <c r="J89" s="99">
        <f>MASTER_DATA_ESCALATED!J89/(J$18*1000)</f>
        <v>0</v>
      </c>
      <c r="K89" s="99">
        <f>MASTER_DATA_ESCALATED!K89/(K$18*1000)</f>
        <v>0</v>
      </c>
      <c r="L89" s="99">
        <f>MASTER_DATA_ESCALATED!L89/(L$18*1000)</f>
        <v>0</v>
      </c>
      <c r="M89" s="99">
        <f>MASTER_DATA_ESCALATED!M89/(M$18*1000)</f>
        <v>0</v>
      </c>
      <c r="N89" s="99">
        <f>MASTER_DATA_ESCALATED!N89/(N$18*1000)</f>
        <v>0</v>
      </c>
      <c r="O89" s="99">
        <f>MASTER_DATA_ESCALATED!O89/(O$18*1000)</f>
        <v>0</v>
      </c>
      <c r="P89" s="99">
        <f>MASTER_DATA_ESCALATED!P89/(P$18*1000)</f>
        <v>0</v>
      </c>
      <c r="Q89" s="99">
        <f>MASTER_DATA_ESCALATED!Q89/(Q$18*1000)</f>
        <v>0</v>
      </c>
      <c r="R89" s="99">
        <f>MASTER_DATA_ESCALATED!R89/(R$18*1000)</f>
        <v>0</v>
      </c>
      <c r="S89" s="99">
        <f>MASTER_DATA_ESCALATED!S89/(S$18*1000)</f>
        <v>0</v>
      </c>
      <c r="T89" s="99">
        <f>MASTER_DATA_ESCALATED!T89/(T$18*1000)</f>
        <v>0</v>
      </c>
      <c r="U89" s="99">
        <f>MASTER_DATA_ESCALATED!U89/(U$18*1000)</f>
        <v>0</v>
      </c>
      <c r="V89" s="99">
        <f>MASTER_DATA_ESCALATED!V89/(V$18*1000)</f>
        <v>0</v>
      </c>
      <c r="W89" s="99">
        <f>MASTER_DATA_ESCALATED!W89/(W$18*1000)</f>
        <v>0</v>
      </c>
      <c r="X89" s="99">
        <f>MASTER_DATA_ESCALATED!X89/(X$18*1000)</f>
        <v>0</v>
      </c>
      <c r="Y89" s="99">
        <f>MASTER_DATA_ESCALATED!Y89/(Y$18*1000)</f>
        <v>0</v>
      </c>
      <c r="Z89" s="99">
        <f>MASTER_DATA_ESCALATED!Z89/(Z$18*1000)</f>
        <v>0</v>
      </c>
      <c r="AA89" s="99">
        <f>MASTER_DATA_ESCALATED!AA89/(AA$18*1000)</f>
        <v>0</v>
      </c>
      <c r="AB89" s="99">
        <f>MASTER_DATA_ESCALATED!AB89/(AB$18*1000)</f>
        <v>0</v>
      </c>
      <c r="AC89" s="99">
        <f>MASTER_DATA_ESCALATED!AC89/(AC$18*1000)</f>
        <v>0</v>
      </c>
      <c r="AD89" s="99">
        <f>MASTER_DATA_ESCALATED!AD89/(AD$18*1000)</f>
        <v>0</v>
      </c>
      <c r="AE89" s="99">
        <f>MASTER_DATA_ESCALATED!AE89/(AE$18*1000)</f>
        <v>0</v>
      </c>
      <c r="AF89" s="99">
        <f>MASTER_DATA_ESCALATED!AF89/(AF$18*1000)</f>
        <v>0</v>
      </c>
      <c r="AG89" s="99">
        <f>MASTER_DATA_ESCALATED!AG89/(AG$18*1000)</f>
        <v>0</v>
      </c>
      <c r="AH89" s="99">
        <f>MASTER_DATA_ESCALATED!AH89/(AH$18*1000)</f>
        <v>0</v>
      </c>
      <c r="AI89" s="99">
        <f>MASTER_DATA_ESCALATED!AI89/(AI$18*1000)</f>
        <v>0</v>
      </c>
      <c r="AJ89" s="99">
        <f>MASTER_DATA_ESCALATED!AJ89/(AJ$18*1000)</f>
        <v>0</v>
      </c>
      <c r="AK89" s="99">
        <f>MASTER_DATA_ESCALATED!AK89/(AK$18*1000)</f>
        <v>0</v>
      </c>
      <c r="AL89" s="99">
        <f>MASTER_DATA_ESCALATED!AL89/(AL$18*1000)</f>
        <v>0</v>
      </c>
      <c r="AM89" s="99">
        <f>MASTER_DATA_ESCALATED!AM89/(AM$18*1000)</f>
        <v>0</v>
      </c>
      <c r="AN89" s="99">
        <f>MASTER_DATA_ESCALATED!AN89/(AN$18*1000)</f>
        <v>0</v>
      </c>
      <c r="AO89" s="99">
        <f>MASTER_DATA_ESCALATED!AO89/(AO$18*1000)</f>
        <v>0</v>
      </c>
      <c r="AP89" s="99">
        <f>MASTER_DATA_ESCALATED!AP89/(AP$18*1000)</f>
        <v>0</v>
      </c>
      <c r="AQ89" s="99">
        <f>MASTER_DATA_ESCALATED!AQ89/(AQ$18*1000)</f>
        <v>0</v>
      </c>
      <c r="AR89" s="99">
        <f>MASTER_DATA_ESCALATED!AR89/(AR$18*1000)</f>
        <v>0</v>
      </c>
      <c r="AS89" s="99">
        <f>MASTER_DATA_ESCALATED!AS89/(AS$18*1000)</f>
        <v>0</v>
      </c>
      <c r="AT89" s="99">
        <f>MASTER_DATA_ESCALATED!AT89/(AT$18*1000)</f>
        <v>0</v>
      </c>
      <c r="AU89" s="99">
        <f>MASTER_DATA_ESCALATED!AU89/(AU$18*1000)</f>
        <v>0</v>
      </c>
      <c r="AV89" s="99">
        <f>MASTER_DATA_ESCALATED!AV89/(AV$18*1000)</f>
        <v>0</v>
      </c>
      <c r="AW89" s="99">
        <f>MASTER_DATA_ESCALATED!AW89/(AW$18*1000)</f>
        <v>0</v>
      </c>
      <c r="AX89" s="99">
        <f>MASTER_DATA_ESCALATED!AX89/(AX$18*1000)</f>
        <v>0</v>
      </c>
      <c r="AY89" s="99">
        <f>MASTER_DATA_ESCALATED!AY89/(AY$18*1000)</f>
        <v>0</v>
      </c>
      <c r="AZ89" s="99">
        <f>MASTER_DATA_ESCALATED!AZ89/(AZ$18*1000)</f>
        <v>0</v>
      </c>
      <c r="BA89" s="99">
        <f>MASTER_DATA_ESCALATED!BA89/(BA$18*1000)</f>
        <v>0</v>
      </c>
      <c r="BB89" s="99">
        <f>MASTER_DATA_ESCALATED!BB89/(BB$18*1000)</f>
        <v>0</v>
      </c>
      <c r="BC89" s="99">
        <f>MASTER_DATA_ESCALATED!BC89/(BC$18*1000)</f>
        <v>0</v>
      </c>
      <c r="BD89" s="99">
        <f>MASTER_DATA_ESCALATED!BD89/(BD$18*1000)</f>
        <v>0</v>
      </c>
      <c r="BE89" s="99">
        <f>MASTER_DATA_ESCALATED!BE89/(BE$18*1000)</f>
        <v>0</v>
      </c>
      <c r="BF89" s="99">
        <f>MASTER_DATA_ESCALATED!BF89/(BF$18*1000)</f>
        <v>0</v>
      </c>
      <c r="BG89" s="99">
        <f>MASTER_DATA_ESCALATED!BG89/(BG$18*1000)</f>
        <v>0</v>
      </c>
      <c r="BH89" s="99">
        <f>MASTER_DATA_ESCALATED!BH89/(BH$18*1000)</f>
        <v>0</v>
      </c>
      <c r="BI89" s="99">
        <f>MASTER_DATA_ESCALATED!BI89/(BI$18*1000)</f>
        <v>0</v>
      </c>
      <c r="BJ89" s="99">
        <f>MASTER_DATA_ESCALATED!BJ89/(BJ$18*1000)</f>
        <v>0</v>
      </c>
      <c r="BK89" s="99">
        <f>MASTER_DATA_ESCALATED!BK89/(BK$18*1000)</f>
        <v>0</v>
      </c>
      <c r="BL89" s="99">
        <f>MASTER_DATA_ESCALATED!BL89/(BL$18*1000)</f>
        <v>0</v>
      </c>
      <c r="BM89" s="99">
        <f>MASTER_DATA_ESCALATED!BM89/(BM$18*1000)</f>
        <v>0</v>
      </c>
      <c r="BN89" s="99">
        <f>MASTER_DATA_ESCALATED!BN89/(BN$18*1000)</f>
        <v>0</v>
      </c>
      <c r="BO89" s="99">
        <f>MASTER_DATA_ESCALATED!BO89/(BO$18*1000)</f>
        <v>0</v>
      </c>
      <c r="BP89" s="99">
        <f>MASTER_DATA_ESCALATED!BP89/(BP$18*1000)</f>
        <v>0</v>
      </c>
      <c r="BQ89" s="99">
        <f>MASTER_DATA_ESCALATED!BQ89/(BQ$18*1000)</f>
        <v>0</v>
      </c>
      <c r="BR89" s="99">
        <f>MASTER_DATA_ESCALATED!BR89/(BR$18*1000)</f>
        <v>0</v>
      </c>
      <c r="BS89" s="99">
        <f>MASTER_DATA_ESCALATED!BS89/(BS$18*1000)</f>
        <v>0</v>
      </c>
      <c r="BT89" s="99">
        <f>MASTER_DATA_ESCALATED!BT89/(BT$18*1000)</f>
        <v>0</v>
      </c>
      <c r="BU89" s="99">
        <f>MASTER_DATA_ESCALATED!BU89/(BU$18*1000)</f>
        <v>0</v>
      </c>
      <c r="BV89" s="99">
        <f>MASTER_DATA_ESCALATED!BV89/(BV$18*1000)</f>
        <v>0</v>
      </c>
      <c r="BW89" s="99">
        <f>MASTER_DATA_ESCALATED!BW89/(BW$18*1000)</f>
        <v>0</v>
      </c>
      <c r="BX89" s="99">
        <f>MASTER_DATA_ESCALATED!BX89/(BX$18*1000)</f>
        <v>0</v>
      </c>
      <c r="BY89" s="99">
        <f>MASTER_DATA_ESCALATED!BY89/(BY$18*1000)</f>
        <v>0</v>
      </c>
      <c r="BZ89" s="99">
        <f>MASTER_DATA_ESCALATED!BZ89/(BZ$18*1000)</f>
        <v>0</v>
      </c>
      <c r="CA89" s="99">
        <f>MASTER_DATA_ESCALATED!CA89/(CA$18*1000)</f>
        <v>0</v>
      </c>
      <c r="CB89" s="99">
        <f>MASTER_DATA_ESCALATED!CB89/(CB$18*1000)</f>
        <v>0</v>
      </c>
      <c r="CC89" s="99">
        <f>MASTER_DATA_ESCALATED!CC89/(CC$18*1000)</f>
        <v>0</v>
      </c>
      <c r="CD89" s="99">
        <f>MASTER_DATA_ESCALATED!CD89/(CD$18*1000)</f>
        <v>0</v>
      </c>
      <c r="CE89" s="99">
        <f>MASTER_DATA_ESCALATED!CE89/(CE$18*1000)</f>
        <v>0</v>
      </c>
      <c r="CF89" s="99">
        <f>MASTER_DATA_ESCALATED!CF89/(CF$18*1000)</f>
        <v>0</v>
      </c>
      <c r="CG89" s="99">
        <f>MASTER_DATA_ESCALATED!CG89/(CG$18*1000)</f>
        <v>0</v>
      </c>
      <c r="CH89" s="99">
        <f>MASTER_DATA_ESCALATED!CH89/(CH$18*1000)</f>
        <v>0</v>
      </c>
      <c r="CI89" s="99">
        <f>MASTER_DATA_ESCALATED!CI89/(CI$18*1000)</f>
        <v>0</v>
      </c>
      <c r="CJ89" s="99">
        <f>MASTER_DATA_ESCALATED!CJ89/(CJ$18*1000)</f>
        <v>0</v>
      </c>
      <c r="CK89" s="99">
        <f>MASTER_DATA_ESCALATED!CK89/(CK$18*1000)</f>
        <v>0</v>
      </c>
      <c r="CL89" s="99">
        <f>MASTER_DATA_ESCALATED!CL89/(CL$18*1000)</f>
        <v>0</v>
      </c>
      <c r="CM89" s="99">
        <f>MASTER_DATA_ESCALATED!CM89/(CM$18*1000)</f>
        <v>0</v>
      </c>
      <c r="CN89" s="99">
        <f>MASTER_DATA_ESCALATED!CN89/(CN$18*1000)</f>
        <v>0</v>
      </c>
      <c r="CO89" s="99">
        <f>MASTER_DATA_ESCALATED!CO89/(CO$18*1000)</f>
        <v>0</v>
      </c>
      <c r="CP89" s="99">
        <f>MASTER_DATA_ESCALATED!CP89/(CP$18*1000)</f>
        <v>0</v>
      </c>
      <c r="CQ89" s="99">
        <f>MASTER_DATA_ESCALATED!CQ89/(CQ$18*1000)</f>
        <v>0</v>
      </c>
      <c r="CR89" s="99">
        <f>MASTER_DATA_ESCALATED!CR89/(CR$18*1000)</f>
        <v>0</v>
      </c>
      <c r="CS89" s="99">
        <f>MASTER_DATA_ESCALATED!CS89/(CS$18*1000)</f>
        <v>0</v>
      </c>
      <c r="CT89" s="99">
        <f>MASTER_DATA_ESCALATED!CT89/(CT$18*1000)</f>
        <v>0</v>
      </c>
      <c r="CU89" s="99">
        <f>MASTER_DATA_ESCALATED!CU89/(CU$18*1000)</f>
        <v>0</v>
      </c>
      <c r="CV89" s="99">
        <f>MASTER_DATA_ESCALATED!CV89/(CV$18*1000)</f>
        <v>0</v>
      </c>
      <c r="CW89" s="99">
        <f>MASTER_DATA_ESCALATED!CW89/(CW$18*1000)</f>
        <v>0</v>
      </c>
      <c r="CX89" s="99">
        <f>MASTER_DATA_ESCALATED!CX89/(CX$18*1000)</f>
        <v>0</v>
      </c>
      <c r="CY89" s="99">
        <f>MASTER_DATA_ESCALATED!CY89/(CY$18*1000)</f>
        <v>0</v>
      </c>
      <c r="CZ89" s="99">
        <f>MASTER_DATA_ESCALATED!CZ89/(CZ$18*1000)</f>
        <v>0</v>
      </c>
      <c r="DA89" s="99" t="e">
        <f>MASTER_DATA_ESCALATED!DA89/(DA$18*1000)</f>
        <v>#DIV/0!</v>
      </c>
      <c r="DB89" s="99" t="e">
        <f>MASTER_DATA_ESCALATED!DB89/(DB$18*1000)</f>
        <v>#DIV/0!</v>
      </c>
      <c r="DC89" s="99" t="e">
        <f>MASTER_DATA_ESCALATED!DC89/(DC$18*1000)</f>
        <v>#DIV/0!</v>
      </c>
      <c r="DD89" s="99" t="e">
        <f>MASTER_DATA_ESCALATED!DD89/(DD$18*1000)</f>
        <v>#N/A</v>
      </c>
      <c r="DE89" s="99">
        <f>MASTER_DATA_ESCALATED!DE89/(DE$18*1000)</f>
        <v>0</v>
      </c>
      <c r="DF89" s="99">
        <f>MASTER_DATA_ESCALATED!DF89/(DF$18*1000)</f>
        <v>0</v>
      </c>
      <c r="DG89" s="99">
        <f>MASTER_DATA_ESCALATED!DG89/(DG$18*1000)</f>
        <v>0</v>
      </c>
      <c r="DH89" s="99">
        <f>MASTER_DATA_ESCALATED!DH89/(DH$18*1000)</f>
        <v>0</v>
      </c>
      <c r="DI89" s="99">
        <f>MASTER_DATA_ESCALATED!DI89/(DI$18*1000)</f>
        <v>0</v>
      </c>
      <c r="DJ89" s="99">
        <f>MASTER_DATA_ESCALATED!DJ89/(DJ$18*1000)</f>
        <v>0</v>
      </c>
      <c r="DK89" s="99">
        <f>MASTER_DATA_ESCALATED!DK89/(DK$18*1000)</f>
        <v>0</v>
      </c>
      <c r="DL89" s="99">
        <f>MASTER_DATA_ESCALATED!DL89/(DL$18*1000)</f>
        <v>0</v>
      </c>
      <c r="DM89" s="99">
        <f>MASTER_DATA_ESCALATED!DM89/(DM$18*1000)</f>
        <v>0</v>
      </c>
      <c r="DN89" s="99">
        <f>MASTER_DATA_ESCALATED!DN89/(DN$18*1000)</f>
        <v>0</v>
      </c>
      <c r="DO89" s="99">
        <f>MASTER_DATA_ESCALATED!DO89/(DO$18*1000)</f>
        <v>0</v>
      </c>
      <c r="DP89" s="99">
        <f>MASTER_DATA_ESCALATED!DP89/(DP$18*1000)</f>
        <v>0</v>
      </c>
      <c r="DQ89" s="99">
        <f>MASTER_DATA_ESCALATED!DQ89/(DQ$18*1000)</f>
        <v>0</v>
      </c>
      <c r="DR89" s="99">
        <f>MASTER_DATA_ESCALATED!DR89/(DR$18*1000)</f>
        <v>0</v>
      </c>
      <c r="DS89" s="99">
        <f>MASTER_DATA_ESCALATED!DS89/(DS$18*1000)</f>
        <v>0</v>
      </c>
      <c r="DT89" s="99">
        <f>MASTER_DATA_ESCALATED!DT89/(DT$18*1000)</f>
        <v>0</v>
      </c>
      <c r="DU89" s="99">
        <f>MASTER_DATA_ESCALATED!DU89/(DU$18*1000)</f>
        <v>0</v>
      </c>
      <c r="DV89" s="99">
        <f>MASTER_DATA_ESCALATED!DV89/(DV$18*1000)</f>
        <v>0</v>
      </c>
      <c r="DW89" s="99">
        <f>MASTER_DATA_ESCALATED!DW89/(DW$18*1000)</f>
        <v>0</v>
      </c>
      <c r="DX89" s="99">
        <f>MASTER_DATA_ESCALATED!DX89/(DX$18*1000)</f>
        <v>0</v>
      </c>
      <c r="DY89" s="99">
        <f>MASTER_DATA_ESCALATED!DY89/(DY$18*1000)</f>
        <v>0</v>
      </c>
      <c r="DZ89" s="99">
        <f>MASTER_DATA_ESCALATED!DZ89/(DZ$18*1000)</f>
        <v>0</v>
      </c>
      <c r="EA89" s="99">
        <f>MASTER_DATA_ESCALATED!EA89/(EA$18*1000)</f>
        <v>0</v>
      </c>
      <c r="EB89" s="99">
        <f>MASTER_DATA_ESCALATED!EB89/(EB$18*1000)</f>
        <v>0</v>
      </c>
      <c r="EC89" s="99" t="e">
        <f>MASTER_DATA_ESCALATED!EC89/(EC$18*1000)</f>
        <v>#DIV/0!</v>
      </c>
      <c r="ED89" s="99" t="e">
        <f>MASTER_DATA_ESCALATED!ED89/(ED$18*1000)</f>
        <v>#DIV/0!</v>
      </c>
      <c r="EE89" s="99" t="e">
        <f>MASTER_DATA_ESCALATED!EE89/(EE$18*1000)</f>
        <v>#DIV/0!</v>
      </c>
      <c r="EF89" s="99" t="e">
        <f>MASTER_DATA_ESCALATED!EF89/(EF$18*1000)</f>
        <v>#VALUE!</v>
      </c>
      <c r="EG89" s="99">
        <f>MASTER_DATA_ESCALATED!EG89/(EG$18*1000)</f>
        <v>0</v>
      </c>
      <c r="EH89" s="99">
        <f>MASTER_DATA_ESCALATED!EH89/(EH$18*1000)</f>
        <v>0</v>
      </c>
      <c r="EI89" s="99">
        <f>MASTER_DATA_ESCALATED!EI89/(EI$18*1000)</f>
        <v>0</v>
      </c>
      <c r="EJ89" s="99">
        <f>MASTER_DATA_ESCALATED!EJ89/(EJ$18*1000)</f>
        <v>0</v>
      </c>
      <c r="EK89" s="99">
        <f>MASTER_DATA_ESCALATED!EK89/(EK$18*1000)</f>
        <v>0</v>
      </c>
      <c r="EL89" s="99">
        <f>MASTER_DATA_ESCALATED!EL89/(EL$18*1000)</f>
        <v>0</v>
      </c>
      <c r="EM89" s="99">
        <f>MASTER_DATA_ESCALATED!EM89/(EM$18*1000)</f>
        <v>0</v>
      </c>
      <c r="EN89" s="99">
        <f>MASTER_DATA_ESCALATED!EN89/(EN$18*1000)</f>
        <v>0</v>
      </c>
      <c r="EO89" s="99">
        <f>MASTER_DATA_ESCALATED!EO89/(EO$18*1000)</f>
        <v>0</v>
      </c>
      <c r="EP89" s="99">
        <f>MASTER_DATA_ESCALATED!EP89/(EP$18*1000)</f>
        <v>0</v>
      </c>
      <c r="EQ89" s="99">
        <f>MASTER_DATA_ESCALATED!EQ89/(EQ$18*1000)</f>
        <v>0</v>
      </c>
      <c r="ER89" s="99">
        <f>MASTER_DATA_ESCALATED!ER89/(ER$18*1000)</f>
        <v>0</v>
      </c>
      <c r="ES89" s="99">
        <f>MASTER_DATA_ESCALATED!ES89/(ES$18*1000)</f>
        <v>0</v>
      </c>
      <c r="ET89" s="99">
        <f>MASTER_DATA_ESCALATED!ET89/(ET$18*1000)</f>
        <v>0</v>
      </c>
      <c r="EU89" s="99">
        <f>MASTER_DATA_ESCALATED!EU89/(EU$18*1000)</f>
        <v>0</v>
      </c>
      <c r="EV89" s="99">
        <f>MASTER_DATA_ESCALATED!EV89/(EV$18*1000)</f>
        <v>0</v>
      </c>
      <c r="EW89" s="99">
        <f>MASTER_DATA_ESCALATED!EW89/(EW$18*1000)</f>
        <v>0</v>
      </c>
      <c r="EX89" s="99">
        <f>MASTER_DATA_ESCALATED!EX89/(EX$18*1000)</f>
        <v>0</v>
      </c>
      <c r="EY89" s="99">
        <f>MASTER_DATA_ESCALATED!EY89/(EY$18*1000)</f>
        <v>0</v>
      </c>
      <c r="EZ89" s="99">
        <f>MASTER_DATA_ESCALATED!EZ89/(EZ$18*1000)</f>
        <v>0</v>
      </c>
      <c r="FA89" s="99">
        <f>MASTER_DATA_ESCALATED!FA89/(FA$18*1000)</f>
        <v>0</v>
      </c>
      <c r="FB89" s="99">
        <f>MASTER_DATA_ESCALATED!FB89/(FB$18*1000)</f>
        <v>0</v>
      </c>
      <c r="FC89" s="99">
        <f>MASTER_DATA_ESCALATED!FC89/(FC$18*1000)</f>
        <v>0</v>
      </c>
      <c r="FD89" s="99">
        <f>MASTER_DATA_ESCALATED!FD89/(FD$18*1000)</f>
        <v>0</v>
      </c>
      <c r="FE89" s="99">
        <f>MASTER_DATA_ESCALATED!FE89/(FE$18*1000)</f>
        <v>0</v>
      </c>
      <c r="FF89" s="99">
        <f>MASTER_DATA_ESCALATED!FF89/(FF$18*1000)</f>
        <v>0</v>
      </c>
      <c r="FG89" s="99">
        <f>MASTER_DATA_ESCALATED!FG89/(FG$18*1000)</f>
        <v>0</v>
      </c>
      <c r="FH89" s="99">
        <f>MASTER_DATA_ESCALATED!FH89/(FH$18*1000)</f>
        <v>0</v>
      </c>
      <c r="FI89" s="99">
        <f>MASTER_DATA_ESCALATED!FI89/(FI$18*1000)</f>
        <v>0</v>
      </c>
      <c r="FJ89" s="99">
        <f>MASTER_DATA_ESCALATED!FJ89/(FJ$18*1000)</f>
        <v>0</v>
      </c>
      <c r="FK89" s="99">
        <f>MASTER_DATA_ESCALATED!FK89/(FK$18*1000)</f>
        <v>0</v>
      </c>
      <c r="FL89" s="99">
        <f>MASTER_DATA_ESCALATED!FL89/(FL$18*1000)</f>
        <v>0</v>
      </c>
      <c r="FM89" s="99">
        <f>MASTER_DATA_ESCALATED!FM89/(FM$18*1000)</f>
        <v>0</v>
      </c>
      <c r="FN89" s="99">
        <f>MASTER_DATA_ESCALATED!FN89/(FN$18*1000)</f>
        <v>0</v>
      </c>
      <c r="FO89" s="99">
        <f>MASTER_DATA_ESCALATED!FO89/(FO$18*1000)</f>
        <v>0</v>
      </c>
      <c r="FP89" s="99">
        <f>MASTER_DATA_ESCALATED!FP89/(FP$18*1000)</f>
        <v>0</v>
      </c>
      <c r="FQ89" s="99">
        <f>MASTER_DATA_ESCALATED!FQ89/(FQ$18*1000)</f>
        <v>0</v>
      </c>
      <c r="FR89" s="99">
        <f>MASTER_DATA_ESCALATED!FR89/(FR$18*1000)</f>
        <v>0</v>
      </c>
      <c r="FS89" s="99">
        <f>MASTER_DATA_ESCALATED!FS89/(FS$18*1000)</f>
        <v>0</v>
      </c>
      <c r="FT89" s="99">
        <f>MASTER_DATA_ESCALATED!FT89/(FT$18*1000)</f>
        <v>0</v>
      </c>
      <c r="FU89" s="99">
        <f>MASTER_DATA_ESCALATED!FU89/(FU$18*1000)</f>
        <v>0</v>
      </c>
      <c r="FV89" s="99">
        <f>MASTER_DATA_ESCALATED!FV89/(FV$18*1000)</f>
        <v>0</v>
      </c>
      <c r="FW89" s="99">
        <f>MASTER_DATA_ESCALATED!FW89/(FW$18*1000)</f>
        <v>0</v>
      </c>
      <c r="FX89" s="99">
        <f>MASTER_DATA_ESCALATED!FX89/(FX$18*1000)</f>
        <v>0</v>
      </c>
      <c r="FY89" s="99">
        <f>MASTER_DATA_ESCALATED!FY89/(FY$18*1000)</f>
        <v>0</v>
      </c>
      <c r="FZ89" s="99">
        <f>MASTER_DATA_ESCALATED!FZ89/(FZ$18*1000)</f>
        <v>0</v>
      </c>
      <c r="GA89" s="99">
        <f>MASTER_DATA_ESCALATED!GA89/(GA$18*1000)</f>
        <v>0</v>
      </c>
      <c r="GB89" s="99">
        <f>MASTER_DATA_ESCALATED!GB89/(GB$18*1000)</f>
        <v>0</v>
      </c>
      <c r="GC89" s="99">
        <f>MASTER_DATA_ESCALATED!GC89/(GC$18*1000)</f>
        <v>0</v>
      </c>
      <c r="GD89" s="99">
        <f>MASTER_DATA_ESCALATED!GD89/(GD$18*1000)</f>
        <v>0</v>
      </c>
      <c r="GE89" s="99">
        <f>MASTER_DATA_ESCALATED!GE89/(GE$18*1000)</f>
        <v>0</v>
      </c>
      <c r="GF89" s="99">
        <f>MASTER_DATA_ESCALATED!GF89/(GF$18*1000)</f>
        <v>0</v>
      </c>
      <c r="GG89" s="99">
        <f>MASTER_DATA_ESCALATED!GG89/(GG$18*1000)</f>
        <v>0</v>
      </c>
      <c r="GH89" s="99">
        <f>MASTER_DATA_ESCALATED!GH89/(GH$18*1000)</f>
        <v>0</v>
      </c>
      <c r="GI89" s="99">
        <f>MASTER_DATA_ESCALATED!GI89/(GI$18*1000)</f>
        <v>0</v>
      </c>
      <c r="GJ89" s="99">
        <f>MASTER_DATA_ESCALATED!GJ89/(GJ$18*1000)</f>
        <v>0</v>
      </c>
      <c r="GK89" s="99">
        <f>MASTER_DATA_ESCALATED!GK89/(GK$18*1000)</f>
        <v>0</v>
      </c>
      <c r="GL89" s="99">
        <f>MASTER_DATA_ESCALATED!GL89/(GL$18*1000)</f>
        <v>0</v>
      </c>
      <c r="GM89" s="99">
        <f>MASTER_DATA_ESCALATED!GM89/(GM$18*1000)</f>
        <v>0</v>
      </c>
      <c r="GN89" s="99">
        <f>MASTER_DATA_ESCALATED!GN89/(GN$18*1000)</f>
        <v>0</v>
      </c>
      <c r="GO89" s="99">
        <f>MASTER_DATA_ESCALATED!GO89/(GO$18*1000)</f>
        <v>0</v>
      </c>
      <c r="GP89" s="99">
        <f>MASTER_DATA_ESCALATED!GP89/(GP$18*1000)</f>
        <v>0</v>
      </c>
      <c r="GQ89" s="99">
        <f>MASTER_DATA_ESCALATED!GQ89/(GQ$18*1000)</f>
        <v>0</v>
      </c>
      <c r="GR89" s="99">
        <f>MASTER_DATA_ESCALATED!GR89/(GR$18*1000)</f>
        <v>0</v>
      </c>
      <c r="GS89" s="99">
        <f>MASTER_DATA_ESCALATED!GS89/(GS$18*1000)</f>
        <v>0</v>
      </c>
      <c r="GT89" s="99">
        <f>MASTER_DATA_ESCALATED!GT89/(GT$18*1000)</f>
        <v>0</v>
      </c>
      <c r="GU89" s="99">
        <f>MASTER_DATA_ESCALATED!GU89/(GU$18*1000)</f>
        <v>0</v>
      </c>
      <c r="GV89" s="99">
        <f>MASTER_DATA_ESCALATED!GV89/(GV$18*1000)</f>
        <v>0</v>
      </c>
      <c r="GW89" s="99" t="e">
        <f>MASTER_DATA_ESCALATED!#REF!/(GW$18*1000)</f>
        <v>#REF!</v>
      </c>
      <c r="GX89" s="99" t="e">
        <f>MASTER_DATA_ESCALATED!#REF!/(GX$18*1000)</f>
        <v>#REF!</v>
      </c>
      <c r="GY89" s="99" t="e">
        <f>MASTER_DATA_ESCALATED!#REF!/(GY$18*1000)</f>
        <v>#REF!</v>
      </c>
    </row>
    <row r="90" spans="2:207" s="27" customFormat="1" ht="14.25" hidden="1" outlineLevel="2" x14ac:dyDescent="0.25">
      <c r="B90" s="26">
        <f t="shared" si="3"/>
        <v>20</v>
      </c>
      <c r="C90" s="59">
        <f t="shared" si="2"/>
        <v>223.2</v>
      </c>
      <c r="D90" s="82"/>
      <c r="E90" s="55"/>
      <c r="F90" s="60"/>
      <c r="G90" s="86">
        <v>223.2</v>
      </c>
      <c r="H90" s="40" t="s">
        <v>94</v>
      </c>
      <c r="I90" s="99">
        <f>MASTER_DATA_ESCALATED!I90/(I$18*1000)</f>
        <v>0</v>
      </c>
      <c r="J90" s="99">
        <f>MASTER_DATA_ESCALATED!J90/(J$18*1000)</f>
        <v>0</v>
      </c>
      <c r="K90" s="99">
        <f>MASTER_DATA_ESCALATED!K90/(K$18*1000)</f>
        <v>0</v>
      </c>
      <c r="L90" s="99">
        <f>MASTER_DATA_ESCALATED!L90/(L$18*1000)</f>
        <v>70.052441548390178</v>
      </c>
      <c r="M90" s="99">
        <f>MASTER_DATA_ESCALATED!M90/(M$18*1000)</f>
        <v>0</v>
      </c>
      <c r="N90" s="99">
        <f>MASTER_DATA_ESCALATED!N90/(N$18*1000)</f>
        <v>0</v>
      </c>
      <c r="O90" s="99">
        <f>MASTER_DATA_ESCALATED!O90/(O$18*1000)</f>
        <v>0</v>
      </c>
      <c r="P90" s="99">
        <f>MASTER_DATA_ESCALATED!P90/(P$18*1000)</f>
        <v>70.026895122413904</v>
      </c>
      <c r="Q90" s="99">
        <f>MASTER_DATA_ESCALATED!Q90/(Q$18*1000)</f>
        <v>0</v>
      </c>
      <c r="R90" s="99">
        <f>MASTER_DATA_ESCALATED!R90/(R$18*1000)</f>
        <v>0</v>
      </c>
      <c r="S90" s="99">
        <f>MASTER_DATA_ESCALATED!S90/(S$18*1000)</f>
        <v>0</v>
      </c>
      <c r="T90" s="99">
        <f>MASTER_DATA_ESCALATED!T90/(T$18*1000)</f>
        <v>160.47671039334071</v>
      </c>
      <c r="U90" s="99">
        <f>MASTER_DATA_ESCALATED!U90/(U$18*1000)</f>
        <v>0</v>
      </c>
      <c r="V90" s="99">
        <f>MASTER_DATA_ESCALATED!V90/(V$18*1000)</f>
        <v>0</v>
      </c>
      <c r="W90" s="99">
        <f>MASTER_DATA_ESCALATED!W90/(W$18*1000)</f>
        <v>0</v>
      </c>
      <c r="X90" s="99">
        <f>MASTER_DATA_ESCALATED!X90/(X$18*1000)</f>
        <v>160.46283312678992</v>
      </c>
      <c r="Y90" s="99">
        <f>MASTER_DATA_ESCALATED!Y90/(Y$18*1000)</f>
        <v>0</v>
      </c>
      <c r="Z90" s="99">
        <f>MASTER_DATA_ESCALATED!Z90/(Z$18*1000)</f>
        <v>0</v>
      </c>
      <c r="AA90" s="99">
        <f>MASTER_DATA_ESCALATED!AA90/(AA$18*1000)</f>
        <v>0</v>
      </c>
      <c r="AB90" s="99">
        <f>MASTER_DATA_ESCALATED!AB90/(AB$18*1000)</f>
        <v>91.686084691324851</v>
      </c>
      <c r="AC90" s="99">
        <f>MASTER_DATA_ESCALATED!AC90/(AC$18*1000)</f>
        <v>0</v>
      </c>
      <c r="AD90" s="99">
        <f>MASTER_DATA_ESCALATED!AD90/(AD$18*1000)</f>
        <v>0</v>
      </c>
      <c r="AE90" s="99">
        <f>MASTER_DATA_ESCALATED!AE90/(AE$18*1000)</f>
        <v>0</v>
      </c>
      <c r="AF90" s="99">
        <f>MASTER_DATA_ESCALATED!AF90/(AF$18*1000)</f>
        <v>91.638529668144713</v>
      </c>
      <c r="AG90" s="99">
        <f>MASTER_DATA_ESCALATED!AG90/(AG$18*1000)</f>
        <v>0</v>
      </c>
      <c r="AH90" s="99">
        <f>MASTER_DATA_ESCALATED!AH90/(AH$18*1000)</f>
        <v>0</v>
      </c>
      <c r="AI90" s="99">
        <f>MASTER_DATA_ESCALATED!AI90/(AI$18*1000)</f>
        <v>0</v>
      </c>
      <c r="AJ90" s="99">
        <f>MASTER_DATA_ESCALATED!AJ90/(AJ$18*1000)</f>
        <v>210.00298236353245</v>
      </c>
      <c r="AK90" s="99">
        <f>MASTER_DATA_ESCALATED!AK90/(AK$18*1000)</f>
        <v>0</v>
      </c>
      <c r="AL90" s="99">
        <f>MASTER_DATA_ESCALATED!AL90/(AL$18*1000)</f>
        <v>0</v>
      </c>
      <c r="AM90" s="99">
        <f>MASTER_DATA_ESCALATED!AM90/(AM$18*1000)</f>
        <v>0</v>
      </c>
      <c r="AN90" s="99">
        <f>MASTER_DATA_ESCALATED!AN90/(AN$18*1000)</f>
        <v>210.00298236353245</v>
      </c>
      <c r="AO90" s="99">
        <f>MASTER_DATA_ESCALATED!AO90/(AO$18*1000)</f>
        <v>0</v>
      </c>
      <c r="AP90" s="99">
        <f>MASTER_DATA_ESCALATED!AP90/(AP$18*1000)</f>
        <v>0</v>
      </c>
      <c r="AQ90" s="99">
        <f>MASTER_DATA_ESCALATED!AQ90/(AQ$18*1000)</f>
        <v>0</v>
      </c>
      <c r="AR90" s="99">
        <f>MASTER_DATA_ESCALATED!AR90/(AR$18*1000)</f>
        <v>0</v>
      </c>
      <c r="AS90" s="99">
        <f>MASTER_DATA_ESCALATED!AS90/(AS$18*1000)</f>
        <v>0</v>
      </c>
      <c r="AT90" s="99">
        <f>MASTER_DATA_ESCALATED!AT90/(AT$18*1000)</f>
        <v>0</v>
      </c>
      <c r="AU90" s="99">
        <f>MASTER_DATA_ESCALATED!AU90/(AU$18*1000)</f>
        <v>0</v>
      </c>
      <c r="AV90" s="99">
        <f>MASTER_DATA_ESCALATED!AV90/(AV$18*1000)</f>
        <v>0</v>
      </c>
      <c r="AW90" s="99">
        <f>MASTER_DATA_ESCALATED!AW90/(AW$18*1000)</f>
        <v>0</v>
      </c>
      <c r="AX90" s="99">
        <f>MASTER_DATA_ESCALATED!AX90/(AX$18*1000)</f>
        <v>0</v>
      </c>
      <c r="AY90" s="99">
        <f>MASTER_DATA_ESCALATED!AY90/(AY$18*1000)</f>
        <v>0</v>
      </c>
      <c r="AZ90" s="99">
        <f>MASTER_DATA_ESCALATED!AZ90/(AZ$18*1000)</f>
        <v>0</v>
      </c>
      <c r="BA90" s="99">
        <f>MASTER_DATA_ESCALATED!BA90/(BA$18*1000)</f>
        <v>0</v>
      </c>
      <c r="BB90" s="99">
        <f>MASTER_DATA_ESCALATED!BB90/(BB$18*1000)</f>
        <v>0</v>
      </c>
      <c r="BC90" s="99">
        <f>MASTER_DATA_ESCALATED!BC90/(BC$18*1000)</f>
        <v>0</v>
      </c>
      <c r="BD90" s="99">
        <f>MASTER_DATA_ESCALATED!BD90/(BD$18*1000)</f>
        <v>0</v>
      </c>
      <c r="BE90" s="99">
        <f>MASTER_DATA_ESCALATED!BE90/(BE$18*1000)</f>
        <v>0</v>
      </c>
      <c r="BF90" s="99">
        <f>MASTER_DATA_ESCALATED!BF90/(BF$18*1000)</f>
        <v>0</v>
      </c>
      <c r="BG90" s="99">
        <f>MASTER_DATA_ESCALATED!BG90/(BG$18*1000)</f>
        <v>0</v>
      </c>
      <c r="BH90" s="99">
        <f>MASTER_DATA_ESCALATED!BH90/(BH$18*1000)</f>
        <v>0</v>
      </c>
      <c r="BI90" s="99">
        <f>MASTER_DATA_ESCALATED!BI90/(BI$18*1000)</f>
        <v>0</v>
      </c>
      <c r="BJ90" s="99">
        <f>MASTER_DATA_ESCALATED!BJ90/(BJ$18*1000)</f>
        <v>0</v>
      </c>
      <c r="BK90" s="99">
        <f>MASTER_DATA_ESCALATED!BK90/(BK$18*1000)</f>
        <v>0</v>
      </c>
      <c r="BL90" s="99">
        <f>MASTER_DATA_ESCALATED!BL90/(BL$18*1000)</f>
        <v>0</v>
      </c>
      <c r="BM90" s="99">
        <f>MASTER_DATA_ESCALATED!BM90/(BM$18*1000)</f>
        <v>0</v>
      </c>
      <c r="BN90" s="99">
        <f>MASTER_DATA_ESCALATED!BN90/(BN$18*1000)</f>
        <v>0</v>
      </c>
      <c r="BO90" s="99">
        <f>MASTER_DATA_ESCALATED!BO90/(BO$18*1000)</f>
        <v>0</v>
      </c>
      <c r="BP90" s="99">
        <f>MASTER_DATA_ESCALATED!BP90/(BP$18*1000)</f>
        <v>0</v>
      </c>
      <c r="BQ90" s="99">
        <f>MASTER_DATA_ESCALATED!BQ90/(BQ$18*1000)</f>
        <v>0</v>
      </c>
      <c r="BR90" s="99">
        <f>MASTER_DATA_ESCALATED!BR90/(BR$18*1000)</f>
        <v>0</v>
      </c>
      <c r="BS90" s="99">
        <f>MASTER_DATA_ESCALATED!BS90/(BS$18*1000)</f>
        <v>0</v>
      </c>
      <c r="BT90" s="99">
        <f>MASTER_DATA_ESCALATED!BT90/(BT$18*1000)</f>
        <v>0</v>
      </c>
      <c r="BU90" s="99">
        <f>MASTER_DATA_ESCALATED!BU90/(BU$18*1000)</f>
        <v>0</v>
      </c>
      <c r="BV90" s="99">
        <f>MASTER_DATA_ESCALATED!BV90/(BV$18*1000)</f>
        <v>0</v>
      </c>
      <c r="BW90" s="99">
        <f>MASTER_DATA_ESCALATED!BW90/(BW$18*1000)</f>
        <v>0</v>
      </c>
      <c r="BX90" s="99">
        <f>MASTER_DATA_ESCALATED!BX90/(BX$18*1000)</f>
        <v>0</v>
      </c>
      <c r="BY90" s="99">
        <f>MASTER_DATA_ESCALATED!BY90/(BY$18*1000)</f>
        <v>0</v>
      </c>
      <c r="BZ90" s="99">
        <f>MASTER_DATA_ESCALATED!BZ90/(BZ$18*1000)</f>
        <v>0</v>
      </c>
      <c r="CA90" s="99">
        <f>MASTER_DATA_ESCALATED!CA90/(CA$18*1000)</f>
        <v>0</v>
      </c>
      <c r="CB90" s="99">
        <f>MASTER_DATA_ESCALATED!CB90/(CB$18*1000)</f>
        <v>0</v>
      </c>
      <c r="CC90" s="99">
        <f>MASTER_DATA_ESCALATED!CC90/(CC$18*1000)</f>
        <v>0</v>
      </c>
      <c r="CD90" s="99">
        <f>MASTER_DATA_ESCALATED!CD90/(CD$18*1000)</f>
        <v>0</v>
      </c>
      <c r="CE90" s="99">
        <f>MASTER_DATA_ESCALATED!CE90/(CE$18*1000)</f>
        <v>0</v>
      </c>
      <c r="CF90" s="99">
        <f>MASTER_DATA_ESCALATED!CF90/(CF$18*1000)</f>
        <v>0</v>
      </c>
      <c r="CG90" s="99">
        <f>MASTER_DATA_ESCALATED!CG90/(CG$18*1000)</f>
        <v>0</v>
      </c>
      <c r="CH90" s="99">
        <f>MASTER_DATA_ESCALATED!CH90/(CH$18*1000)</f>
        <v>0</v>
      </c>
      <c r="CI90" s="99">
        <f>MASTER_DATA_ESCALATED!CI90/(CI$18*1000)</f>
        <v>0</v>
      </c>
      <c r="CJ90" s="99">
        <f>MASTER_DATA_ESCALATED!CJ90/(CJ$18*1000)</f>
        <v>0</v>
      </c>
      <c r="CK90" s="99">
        <f>MASTER_DATA_ESCALATED!CK90/(CK$18*1000)</f>
        <v>0</v>
      </c>
      <c r="CL90" s="99">
        <f>MASTER_DATA_ESCALATED!CL90/(CL$18*1000)</f>
        <v>0</v>
      </c>
      <c r="CM90" s="99">
        <f>MASTER_DATA_ESCALATED!CM90/(CM$18*1000)</f>
        <v>0</v>
      </c>
      <c r="CN90" s="99">
        <f>MASTER_DATA_ESCALATED!CN90/(CN$18*1000)</f>
        <v>0</v>
      </c>
      <c r="CO90" s="99">
        <f>MASTER_DATA_ESCALATED!CO90/(CO$18*1000)</f>
        <v>0</v>
      </c>
      <c r="CP90" s="99">
        <f>MASTER_DATA_ESCALATED!CP90/(CP$18*1000)</f>
        <v>0</v>
      </c>
      <c r="CQ90" s="99">
        <f>MASTER_DATA_ESCALATED!CQ90/(CQ$18*1000)</f>
        <v>0</v>
      </c>
      <c r="CR90" s="99">
        <f>MASTER_DATA_ESCALATED!CR90/(CR$18*1000)</f>
        <v>0</v>
      </c>
      <c r="CS90" s="99">
        <f>MASTER_DATA_ESCALATED!CS90/(CS$18*1000)</f>
        <v>0</v>
      </c>
      <c r="CT90" s="99">
        <f>MASTER_DATA_ESCALATED!CT90/(CT$18*1000)</f>
        <v>0</v>
      </c>
      <c r="CU90" s="99">
        <f>MASTER_DATA_ESCALATED!CU90/(CU$18*1000)</f>
        <v>0</v>
      </c>
      <c r="CV90" s="99">
        <f>MASTER_DATA_ESCALATED!CV90/(CV$18*1000)</f>
        <v>0</v>
      </c>
      <c r="CW90" s="99">
        <f>MASTER_DATA_ESCALATED!CW90/(CW$18*1000)</f>
        <v>0</v>
      </c>
      <c r="CX90" s="99">
        <f>MASTER_DATA_ESCALATED!CX90/(CX$18*1000)</f>
        <v>0</v>
      </c>
      <c r="CY90" s="99">
        <f>MASTER_DATA_ESCALATED!CY90/(CY$18*1000)</f>
        <v>0</v>
      </c>
      <c r="CZ90" s="99">
        <f>MASTER_DATA_ESCALATED!CZ90/(CZ$18*1000)</f>
        <v>0</v>
      </c>
      <c r="DA90" s="99" t="e">
        <f>MASTER_DATA_ESCALATED!DA90/(DA$18*1000)</f>
        <v>#DIV/0!</v>
      </c>
      <c r="DB90" s="99" t="e">
        <f>MASTER_DATA_ESCALATED!DB90/(DB$18*1000)</f>
        <v>#DIV/0!</v>
      </c>
      <c r="DC90" s="99" t="e">
        <f>MASTER_DATA_ESCALATED!DC90/(DC$18*1000)</f>
        <v>#DIV/0!</v>
      </c>
      <c r="DD90" s="99" t="e">
        <f>MASTER_DATA_ESCALATED!DD90/(DD$18*1000)</f>
        <v>#N/A</v>
      </c>
      <c r="DE90" s="99">
        <f>MASTER_DATA_ESCALATED!DE90/(DE$18*1000)</f>
        <v>0</v>
      </c>
      <c r="DF90" s="99">
        <f>MASTER_DATA_ESCALATED!DF90/(DF$18*1000)</f>
        <v>0</v>
      </c>
      <c r="DG90" s="99">
        <f>MASTER_DATA_ESCALATED!DG90/(DG$18*1000)</f>
        <v>0</v>
      </c>
      <c r="DH90" s="99">
        <f>MASTER_DATA_ESCALATED!DH90/(DH$18*1000)</f>
        <v>0</v>
      </c>
      <c r="DI90" s="99">
        <f>MASTER_DATA_ESCALATED!DI90/(DI$18*1000)</f>
        <v>0</v>
      </c>
      <c r="DJ90" s="99">
        <f>MASTER_DATA_ESCALATED!DJ90/(DJ$18*1000)</f>
        <v>0</v>
      </c>
      <c r="DK90" s="99">
        <f>MASTER_DATA_ESCALATED!DK90/(DK$18*1000)</f>
        <v>0</v>
      </c>
      <c r="DL90" s="99">
        <f>MASTER_DATA_ESCALATED!DL90/(DL$18*1000)</f>
        <v>0</v>
      </c>
      <c r="DM90" s="99">
        <f>MASTER_DATA_ESCALATED!DM90/(DM$18*1000)</f>
        <v>0</v>
      </c>
      <c r="DN90" s="99">
        <f>MASTER_DATA_ESCALATED!DN90/(DN$18*1000)</f>
        <v>0</v>
      </c>
      <c r="DO90" s="99">
        <f>MASTER_DATA_ESCALATED!DO90/(DO$18*1000)</f>
        <v>0</v>
      </c>
      <c r="DP90" s="99">
        <f>MASTER_DATA_ESCALATED!DP90/(DP$18*1000)</f>
        <v>0</v>
      </c>
      <c r="DQ90" s="99">
        <f>MASTER_DATA_ESCALATED!DQ90/(DQ$18*1000)</f>
        <v>0</v>
      </c>
      <c r="DR90" s="99">
        <f>MASTER_DATA_ESCALATED!DR90/(DR$18*1000)</f>
        <v>0</v>
      </c>
      <c r="DS90" s="99">
        <f>MASTER_DATA_ESCALATED!DS90/(DS$18*1000)</f>
        <v>0</v>
      </c>
      <c r="DT90" s="99">
        <f>MASTER_DATA_ESCALATED!DT90/(DT$18*1000)</f>
        <v>0</v>
      </c>
      <c r="DU90" s="99">
        <f>MASTER_DATA_ESCALATED!DU90/(DU$18*1000)</f>
        <v>0</v>
      </c>
      <c r="DV90" s="99">
        <f>MASTER_DATA_ESCALATED!DV90/(DV$18*1000)</f>
        <v>0</v>
      </c>
      <c r="DW90" s="99">
        <f>MASTER_DATA_ESCALATED!DW90/(DW$18*1000)</f>
        <v>0</v>
      </c>
      <c r="DX90" s="99">
        <f>MASTER_DATA_ESCALATED!DX90/(DX$18*1000)</f>
        <v>0</v>
      </c>
      <c r="DY90" s="99">
        <f>MASTER_DATA_ESCALATED!DY90/(DY$18*1000)</f>
        <v>0</v>
      </c>
      <c r="DZ90" s="99">
        <f>MASTER_DATA_ESCALATED!DZ90/(DZ$18*1000)</f>
        <v>0</v>
      </c>
      <c r="EA90" s="99">
        <f>MASTER_DATA_ESCALATED!EA90/(EA$18*1000)</f>
        <v>0</v>
      </c>
      <c r="EB90" s="99">
        <f>MASTER_DATA_ESCALATED!EB90/(EB$18*1000)</f>
        <v>0</v>
      </c>
      <c r="EC90" s="99" t="e">
        <f>MASTER_DATA_ESCALATED!EC90/(EC$18*1000)</f>
        <v>#DIV/0!</v>
      </c>
      <c r="ED90" s="99" t="e">
        <f>MASTER_DATA_ESCALATED!ED90/(ED$18*1000)</f>
        <v>#DIV/0!</v>
      </c>
      <c r="EE90" s="99" t="e">
        <f>MASTER_DATA_ESCALATED!EE90/(EE$18*1000)</f>
        <v>#DIV/0!</v>
      </c>
      <c r="EF90" s="99" t="e">
        <f>MASTER_DATA_ESCALATED!EF90/(EF$18*1000)</f>
        <v>#VALUE!</v>
      </c>
      <c r="EG90" s="99">
        <f>MASTER_DATA_ESCALATED!EG90/(EG$18*1000)</f>
        <v>0</v>
      </c>
      <c r="EH90" s="99">
        <f>MASTER_DATA_ESCALATED!EH90/(EH$18*1000)</f>
        <v>0</v>
      </c>
      <c r="EI90" s="99">
        <f>MASTER_DATA_ESCALATED!EI90/(EI$18*1000)</f>
        <v>0</v>
      </c>
      <c r="EJ90" s="99">
        <f>MASTER_DATA_ESCALATED!EJ90/(EJ$18*1000)</f>
        <v>0</v>
      </c>
      <c r="EK90" s="99">
        <f>MASTER_DATA_ESCALATED!EK90/(EK$18*1000)</f>
        <v>0</v>
      </c>
      <c r="EL90" s="99">
        <f>MASTER_DATA_ESCALATED!EL90/(EL$18*1000)</f>
        <v>0</v>
      </c>
      <c r="EM90" s="99">
        <f>MASTER_DATA_ESCALATED!EM90/(EM$18*1000)</f>
        <v>0</v>
      </c>
      <c r="EN90" s="99">
        <f>MASTER_DATA_ESCALATED!EN90/(EN$18*1000)</f>
        <v>0</v>
      </c>
      <c r="EO90" s="99">
        <f>MASTER_DATA_ESCALATED!EO90/(EO$18*1000)</f>
        <v>0</v>
      </c>
      <c r="EP90" s="99">
        <f>MASTER_DATA_ESCALATED!EP90/(EP$18*1000)</f>
        <v>0</v>
      </c>
      <c r="EQ90" s="99">
        <f>MASTER_DATA_ESCALATED!EQ90/(EQ$18*1000)</f>
        <v>0</v>
      </c>
      <c r="ER90" s="99">
        <f>MASTER_DATA_ESCALATED!ER90/(ER$18*1000)</f>
        <v>0</v>
      </c>
      <c r="ES90" s="99">
        <f>MASTER_DATA_ESCALATED!ES90/(ES$18*1000)</f>
        <v>0</v>
      </c>
      <c r="ET90" s="99">
        <f>MASTER_DATA_ESCALATED!ET90/(ET$18*1000)</f>
        <v>0</v>
      </c>
      <c r="EU90" s="99">
        <f>MASTER_DATA_ESCALATED!EU90/(EU$18*1000)</f>
        <v>0</v>
      </c>
      <c r="EV90" s="99">
        <f>MASTER_DATA_ESCALATED!EV90/(EV$18*1000)</f>
        <v>0</v>
      </c>
      <c r="EW90" s="99">
        <f>MASTER_DATA_ESCALATED!EW90/(EW$18*1000)</f>
        <v>0</v>
      </c>
      <c r="EX90" s="99">
        <f>MASTER_DATA_ESCALATED!EX90/(EX$18*1000)</f>
        <v>0</v>
      </c>
      <c r="EY90" s="99">
        <f>MASTER_DATA_ESCALATED!EY90/(EY$18*1000)</f>
        <v>0</v>
      </c>
      <c r="EZ90" s="99">
        <f>MASTER_DATA_ESCALATED!EZ90/(EZ$18*1000)</f>
        <v>8.4727139158874056</v>
      </c>
      <c r="FA90" s="99">
        <f>MASTER_DATA_ESCALATED!FA90/(FA$18*1000)</f>
        <v>0</v>
      </c>
      <c r="FB90" s="99">
        <f>MASTER_DATA_ESCALATED!FB90/(FB$18*1000)</f>
        <v>0</v>
      </c>
      <c r="FC90" s="99">
        <f>MASTER_DATA_ESCALATED!FC90/(FC$18*1000)</f>
        <v>0</v>
      </c>
      <c r="FD90" s="99">
        <f>MASTER_DATA_ESCALATED!FD90/(FD$18*1000)</f>
        <v>8.0147293798934935</v>
      </c>
      <c r="FE90" s="99">
        <f>MASTER_DATA_ESCALATED!FE90/(FE$18*1000)</f>
        <v>0</v>
      </c>
      <c r="FF90" s="99">
        <f>MASTER_DATA_ESCALATED!FF90/(FF$18*1000)</f>
        <v>0</v>
      </c>
      <c r="FG90" s="99">
        <f>MASTER_DATA_ESCALATED!FG90/(FG$18*1000)</f>
        <v>0</v>
      </c>
      <c r="FH90" s="99">
        <f>MASTER_DATA_ESCALATED!FH90/(FH$18*1000)</f>
        <v>7.1430813920341087</v>
      </c>
      <c r="FI90" s="99">
        <f>MASTER_DATA_ESCALATED!FI90/(FI$18*1000)</f>
        <v>0</v>
      </c>
      <c r="FJ90" s="99">
        <f>MASTER_DATA_ESCALATED!FJ90/(FJ$18*1000)</f>
        <v>0</v>
      </c>
      <c r="FK90" s="99">
        <f>MASTER_DATA_ESCALATED!FK90/(FK$18*1000)</f>
        <v>0</v>
      </c>
      <c r="FL90" s="99">
        <f>MASTER_DATA_ESCALATED!FL90/(FL$18*1000)</f>
        <v>14.287640153539165</v>
      </c>
      <c r="FM90" s="99">
        <f>MASTER_DATA_ESCALATED!FM90/(FM$18*1000)</f>
        <v>0</v>
      </c>
      <c r="FN90" s="99">
        <f>MASTER_DATA_ESCALATED!FN90/(FN$18*1000)</f>
        <v>0</v>
      </c>
      <c r="FO90" s="99">
        <f>MASTER_DATA_ESCALATED!FO90/(FO$18*1000)</f>
        <v>0</v>
      </c>
      <c r="FP90" s="99">
        <f>MASTER_DATA_ESCALATED!FP90/(FP$18*1000)</f>
        <v>63.721985624383109</v>
      </c>
      <c r="FQ90" s="99">
        <f>MASTER_DATA_ESCALATED!FQ90/(FQ$18*1000)</f>
        <v>0</v>
      </c>
      <c r="FR90" s="99">
        <f>MASTER_DATA_ESCALATED!FR90/(FR$18*1000)</f>
        <v>0</v>
      </c>
      <c r="FS90" s="99">
        <f>MASTER_DATA_ESCALATED!FS90/(FS$18*1000)</f>
        <v>0</v>
      </c>
      <c r="FT90" s="99">
        <f>MASTER_DATA_ESCALATED!FT90/(FT$18*1000)</f>
        <v>53.948395540365837</v>
      </c>
      <c r="FU90" s="99">
        <f>MASTER_DATA_ESCALATED!FU90/(FU$18*1000)</f>
        <v>0</v>
      </c>
      <c r="FV90" s="99">
        <f>MASTER_DATA_ESCALATED!FV90/(FV$18*1000)</f>
        <v>0</v>
      </c>
      <c r="FW90" s="99">
        <f>MASTER_DATA_ESCALATED!FW90/(FW$18*1000)</f>
        <v>0</v>
      </c>
      <c r="FX90" s="99">
        <f>MASTER_DATA_ESCALATED!FX90/(FX$18*1000)</f>
        <v>48.918381925415041</v>
      </c>
      <c r="FY90" s="99">
        <f>MASTER_DATA_ESCALATED!FY90/(FY$18*1000)</f>
        <v>0</v>
      </c>
      <c r="FZ90" s="99">
        <f>MASTER_DATA_ESCALATED!FZ90/(FZ$18*1000)</f>
        <v>0</v>
      </c>
      <c r="GA90" s="99">
        <f>MASTER_DATA_ESCALATED!GA90/(GA$18*1000)</f>
        <v>0</v>
      </c>
      <c r="GB90" s="99">
        <f>MASTER_DATA_ESCALATED!GB90/(GB$18*1000)</f>
        <v>56.1580353217404</v>
      </c>
      <c r="GC90" s="99">
        <f>MASTER_DATA_ESCALATED!GC90/(GC$18*1000)</f>
        <v>0</v>
      </c>
      <c r="GD90" s="99">
        <f>MASTER_DATA_ESCALATED!GD90/(GD$18*1000)</f>
        <v>0</v>
      </c>
      <c r="GE90" s="99">
        <f>MASTER_DATA_ESCALATED!GE90/(GE$18*1000)</f>
        <v>0</v>
      </c>
      <c r="GF90" s="99">
        <f>MASTER_DATA_ESCALATED!GF90/(GF$18*1000)</f>
        <v>47.67109288207751</v>
      </c>
      <c r="GG90" s="99">
        <f>MASTER_DATA_ESCALATED!GG90/(GG$18*1000)</f>
        <v>0</v>
      </c>
      <c r="GH90" s="99">
        <f>MASTER_DATA_ESCALATED!GH90/(GH$18*1000)</f>
        <v>0</v>
      </c>
      <c r="GI90" s="99">
        <f>MASTER_DATA_ESCALATED!GI90/(GI$18*1000)</f>
        <v>0</v>
      </c>
      <c r="GJ90" s="99">
        <f>MASTER_DATA_ESCALATED!GJ90/(GJ$18*1000)</f>
        <v>43.732561138504089</v>
      </c>
      <c r="GK90" s="99">
        <f>MASTER_DATA_ESCALATED!GK90/(GK$18*1000)</f>
        <v>0</v>
      </c>
      <c r="GL90" s="99">
        <f>MASTER_DATA_ESCALATED!GL90/(GL$18*1000)</f>
        <v>0</v>
      </c>
      <c r="GM90" s="99">
        <f>MASTER_DATA_ESCALATED!GM90/(GM$18*1000)</f>
        <v>0</v>
      </c>
      <c r="GN90" s="99">
        <f>MASTER_DATA_ESCALATED!GN90/(GN$18*1000)</f>
        <v>52.086739320279356</v>
      </c>
      <c r="GO90" s="99">
        <f>MASTER_DATA_ESCALATED!GO90/(GO$18*1000)</f>
        <v>0</v>
      </c>
      <c r="GP90" s="99">
        <f>MASTER_DATA_ESCALATED!GP90/(GP$18*1000)</f>
        <v>0</v>
      </c>
      <c r="GQ90" s="99">
        <f>MASTER_DATA_ESCALATED!GQ90/(GQ$18*1000)</f>
        <v>0</v>
      </c>
      <c r="GR90" s="99">
        <f>MASTER_DATA_ESCALATED!GR90/(GR$18*1000)</f>
        <v>44.21507579166223</v>
      </c>
      <c r="GS90" s="99">
        <f>MASTER_DATA_ESCALATED!GS90/(GS$18*1000)</f>
        <v>0</v>
      </c>
      <c r="GT90" s="99">
        <f>MASTER_DATA_ESCALATED!GT90/(GT$18*1000)</f>
        <v>0</v>
      </c>
      <c r="GU90" s="99">
        <f>MASTER_DATA_ESCALATED!GU90/(GU$18*1000)</f>
        <v>0</v>
      </c>
      <c r="GV90" s="99">
        <f>MASTER_DATA_ESCALATED!GV90/(GV$18*1000)</f>
        <v>40.562076268854192</v>
      </c>
      <c r="GW90" s="99" t="e">
        <f>MASTER_DATA_ESCALATED!#REF!/(GW$18*1000)</f>
        <v>#REF!</v>
      </c>
      <c r="GX90" s="99" t="e">
        <f>MASTER_DATA_ESCALATED!#REF!/(GX$18*1000)</f>
        <v>#REF!</v>
      </c>
      <c r="GY90" s="99" t="e">
        <f>MASTER_DATA_ESCALATED!#REF!/(GY$18*1000)</f>
        <v>#REF!</v>
      </c>
    </row>
    <row r="91" spans="2:207" hidden="1" outlineLevel="2" x14ac:dyDescent="0.3">
      <c r="B91" s="21">
        <f t="shared" si="3"/>
        <v>20</v>
      </c>
      <c r="C91" s="52">
        <f t="shared" si="2"/>
        <v>224</v>
      </c>
      <c r="D91" s="77"/>
      <c r="E91" s="52"/>
      <c r="F91" s="52">
        <v>224</v>
      </c>
      <c r="G91" s="78"/>
      <c r="H91" s="35" t="s">
        <v>225</v>
      </c>
      <c r="I91" s="97">
        <f>MASTER_DATA_ESCALATED!I91/(I$18*1000)</f>
        <v>0</v>
      </c>
      <c r="J91" s="97">
        <f>MASTER_DATA_ESCALATED!J91/(J$18*1000)</f>
        <v>0</v>
      </c>
      <c r="K91" s="97">
        <f>MASTER_DATA_ESCALATED!K91/(K$18*1000)</f>
        <v>0</v>
      </c>
      <c r="L91" s="97">
        <f>MASTER_DATA_ESCALATED!L91/(L$18*1000)</f>
        <v>0</v>
      </c>
      <c r="M91" s="97">
        <f>MASTER_DATA_ESCALATED!M91/(M$18*1000)</f>
        <v>0</v>
      </c>
      <c r="N91" s="97">
        <f>MASTER_DATA_ESCALATED!N91/(N$18*1000)</f>
        <v>0</v>
      </c>
      <c r="O91" s="97">
        <f>MASTER_DATA_ESCALATED!O91/(O$18*1000)</f>
        <v>0</v>
      </c>
      <c r="P91" s="97">
        <f>MASTER_DATA_ESCALATED!P91/(P$18*1000)</f>
        <v>0</v>
      </c>
      <c r="Q91" s="97">
        <f>MASTER_DATA_ESCALATED!Q91/(Q$18*1000)</f>
        <v>0</v>
      </c>
      <c r="R91" s="97">
        <f>MASTER_DATA_ESCALATED!R91/(R$18*1000)</f>
        <v>0</v>
      </c>
      <c r="S91" s="97">
        <f>MASTER_DATA_ESCALATED!S91/(S$18*1000)</f>
        <v>0</v>
      </c>
      <c r="T91" s="97">
        <f>MASTER_DATA_ESCALATED!T91/(T$18*1000)</f>
        <v>0</v>
      </c>
      <c r="U91" s="97">
        <f>MASTER_DATA_ESCALATED!U91/(U$18*1000)</f>
        <v>0</v>
      </c>
      <c r="V91" s="97">
        <f>MASTER_DATA_ESCALATED!V91/(V$18*1000)</f>
        <v>0</v>
      </c>
      <c r="W91" s="97">
        <f>MASTER_DATA_ESCALATED!W91/(W$18*1000)</f>
        <v>0</v>
      </c>
      <c r="X91" s="97">
        <f>MASTER_DATA_ESCALATED!X91/(X$18*1000)</f>
        <v>0</v>
      </c>
      <c r="Y91" s="97">
        <f>MASTER_DATA_ESCALATED!Y91/(Y$18*1000)</f>
        <v>0</v>
      </c>
      <c r="Z91" s="97">
        <f>MASTER_DATA_ESCALATED!Z91/(Z$18*1000)</f>
        <v>0</v>
      </c>
      <c r="AA91" s="97">
        <f>MASTER_DATA_ESCALATED!AA91/(AA$18*1000)</f>
        <v>0</v>
      </c>
      <c r="AB91" s="97">
        <f>MASTER_DATA_ESCALATED!AB91/(AB$18*1000)</f>
        <v>0</v>
      </c>
      <c r="AC91" s="97">
        <f>MASTER_DATA_ESCALATED!AC91/(AC$18*1000)</f>
        <v>0</v>
      </c>
      <c r="AD91" s="97">
        <f>MASTER_DATA_ESCALATED!AD91/(AD$18*1000)</f>
        <v>0</v>
      </c>
      <c r="AE91" s="97">
        <f>MASTER_DATA_ESCALATED!AE91/(AE$18*1000)</f>
        <v>0</v>
      </c>
      <c r="AF91" s="97">
        <f>MASTER_DATA_ESCALATED!AF91/(AF$18*1000)</f>
        <v>0</v>
      </c>
      <c r="AG91" s="97">
        <f>MASTER_DATA_ESCALATED!AG91/(AG$18*1000)</f>
        <v>0</v>
      </c>
      <c r="AH91" s="97">
        <f>MASTER_DATA_ESCALATED!AH91/(AH$18*1000)</f>
        <v>0</v>
      </c>
      <c r="AI91" s="97">
        <f>MASTER_DATA_ESCALATED!AI91/(AI$18*1000)</f>
        <v>0</v>
      </c>
      <c r="AJ91" s="97">
        <f>MASTER_DATA_ESCALATED!AJ91/(AJ$18*1000)</f>
        <v>0</v>
      </c>
      <c r="AK91" s="97">
        <f>MASTER_DATA_ESCALATED!AK91/(AK$18*1000)</f>
        <v>0</v>
      </c>
      <c r="AL91" s="97">
        <f>MASTER_DATA_ESCALATED!AL91/(AL$18*1000)</f>
        <v>0</v>
      </c>
      <c r="AM91" s="97">
        <f>MASTER_DATA_ESCALATED!AM91/(AM$18*1000)</f>
        <v>0</v>
      </c>
      <c r="AN91" s="97">
        <f>MASTER_DATA_ESCALATED!AN91/(AN$18*1000)</f>
        <v>0</v>
      </c>
      <c r="AO91" s="97">
        <f>MASTER_DATA_ESCALATED!AO91/(AO$18*1000)</f>
        <v>0</v>
      </c>
      <c r="AP91" s="97">
        <f>MASTER_DATA_ESCALATED!AP91/(AP$18*1000)</f>
        <v>0</v>
      </c>
      <c r="AQ91" s="97">
        <f>MASTER_DATA_ESCALATED!AQ91/(AQ$18*1000)</f>
        <v>0</v>
      </c>
      <c r="AR91" s="97">
        <f>MASTER_DATA_ESCALATED!AR91/(AR$18*1000)</f>
        <v>0</v>
      </c>
      <c r="AS91" s="97">
        <f>MASTER_DATA_ESCALATED!AS91/(AS$18*1000)</f>
        <v>0</v>
      </c>
      <c r="AT91" s="97">
        <f>MASTER_DATA_ESCALATED!AT91/(AT$18*1000)</f>
        <v>0</v>
      </c>
      <c r="AU91" s="97">
        <f>MASTER_DATA_ESCALATED!AU91/(AU$18*1000)</f>
        <v>0</v>
      </c>
      <c r="AV91" s="97">
        <f>MASTER_DATA_ESCALATED!AV91/(AV$18*1000)</f>
        <v>0</v>
      </c>
      <c r="AW91" s="97">
        <f>MASTER_DATA_ESCALATED!AW91/(AW$18*1000)</f>
        <v>0</v>
      </c>
      <c r="AX91" s="97">
        <f>MASTER_DATA_ESCALATED!AX91/(AX$18*1000)</f>
        <v>0</v>
      </c>
      <c r="AY91" s="97">
        <f>MASTER_DATA_ESCALATED!AY91/(AY$18*1000)</f>
        <v>0</v>
      </c>
      <c r="AZ91" s="97">
        <f>MASTER_DATA_ESCALATED!AZ91/(AZ$18*1000)</f>
        <v>0</v>
      </c>
      <c r="BA91" s="97">
        <f>MASTER_DATA_ESCALATED!BA91/(BA$18*1000)</f>
        <v>0</v>
      </c>
      <c r="BB91" s="97">
        <f>MASTER_DATA_ESCALATED!BB91/(BB$18*1000)</f>
        <v>0</v>
      </c>
      <c r="BC91" s="97">
        <f>MASTER_DATA_ESCALATED!BC91/(BC$18*1000)</f>
        <v>0</v>
      </c>
      <c r="BD91" s="97">
        <f>MASTER_DATA_ESCALATED!BD91/(BD$18*1000)</f>
        <v>0</v>
      </c>
      <c r="BE91" s="97">
        <f>MASTER_DATA_ESCALATED!BE91/(BE$18*1000)</f>
        <v>0</v>
      </c>
      <c r="BF91" s="97">
        <f>MASTER_DATA_ESCALATED!BF91/(BF$18*1000)</f>
        <v>0</v>
      </c>
      <c r="BG91" s="97">
        <f>MASTER_DATA_ESCALATED!BG91/(BG$18*1000)</f>
        <v>0</v>
      </c>
      <c r="BH91" s="97">
        <f>MASTER_DATA_ESCALATED!BH91/(BH$18*1000)</f>
        <v>0</v>
      </c>
      <c r="BI91" s="97">
        <f>MASTER_DATA_ESCALATED!BI91/(BI$18*1000)</f>
        <v>0</v>
      </c>
      <c r="BJ91" s="97">
        <f>MASTER_DATA_ESCALATED!BJ91/(BJ$18*1000)</f>
        <v>0</v>
      </c>
      <c r="BK91" s="97">
        <f>MASTER_DATA_ESCALATED!BK91/(BK$18*1000)</f>
        <v>0</v>
      </c>
      <c r="BL91" s="97">
        <f>MASTER_DATA_ESCALATED!BL91/(BL$18*1000)</f>
        <v>0</v>
      </c>
      <c r="BM91" s="97">
        <f>MASTER_DATA_ESCALATED!BM91/(BM$18*1000)</f>
        <v>0</v>
      </c>
      <c r="BN91" s="97">
        <f>MASTER_DATA_ESCALATED!BN91/(BN$18*1000)</f>
        <v>0</v>
      </c>
      <c r="BO91" s="97">
        <f>MASTER_DATA_ESCALATED!BO91/(BO$18*1000)</f>
        <v>0</v>
      </c>
      <c r="BP91" s="97">
        <f>MASTER_DATA_ESCALATED!BP91/(BP$18*1000)</f>
        <v>86.098593946198903</v>
      </c>
      <c r="BQ91" s="97">
        <f>MASTER_DATA_ESCALATED!BQ91/(BQ$18*1000)</f>
        <v>0</v>
      </c>
      <c r="BR91" s="97">
        <f>MASTER_DATA_ESCALATED!BR91/(BR$18*1000)</f>
        <v>0</v>
      </c>
      <c r="BS91" s="97">
        <f>MASTER_DATA_ESCALATED!BS91/(BS$18*1000)</f>
        <v>0</v>
      </c>
      <c r="BT91" s="97">
        <f>MASTER_DATA_ESCALATED!BT91/(BT$18*1000)</f>
        <v>58.417563933509754</v>
      </c>
      <c r="BU91" s="97">
        <f>MASTER_DATA_ESCALATED!BU91/(BU$18*1000)</f>
        <v>0</v>
      </c>
      <c r="BV91" s="97">
        <f>MASTER_DATA_ESCALATED!BV91/(BV$18*1000)</f>
        <v>0</v>
      </c>
      <c r="BW91" s="97">
        <f>MASTER_DATA_ESCALATED!BW91/(BW$18*1000)</f>
        <v>0</v>
      </c>
      <c r="BX91" s="97">
        <f>MASTER_DATA_ESCALATED!BX91/(BX$18*1000)</f>
        <v>67.879941145028056</v>
      </c>
      <c r="BY91" s="97">
        <f>MASTER_DATA_ESCALATED!BY91/(BY$18*1000)</f>
        <v>0</v>
      </c>
      <c r="BZ91" s="97">
        <f>MASTER_DATA_ESCALATED!BZ91/(BZ$18*1000)</f>
        <v>0</v>
      </c>
      <c r="CA91" s="97">
        <f>MASTER_DATA_ESCALATED!CA91/(CA$18*1000)</f>
        <v>0</v>
      </c>
      <c r="CB91" s="97">
        <f>MASTER_DATA_ESCALATED!CB91/(CB$18*1000)</f>
        <v>55.468479907373101</v>
      </c>
      <c r="CC91" s="97">
        <f>MASTER_DATA_ESCALATED!CC91/(CC$18*1000)</f>
        <v>0</v>
      </c>
      <c r="CD91" s="97">
        <f>MASTER_DATA_ESCALATED!CD91/(CD$18*1000)</f>
        <v>0</v>
      </c>
      <c r="CE91" s="97">
        <f>MASTER_DATA_ESCALATED!CE91/(CE$18*1000)</f>
        <v>0</v>
      </c>
      <c r="CF91" s="97">
        <f>MASTER_DATA_ESCALATED!CF91/(CF$18*1000)</f>
        <v>55.510232508617499</v>
      </c>
      <c r="CG91" s="97">
        <f>MASTER_DATA_ESCALATED!CG91/(CG$18*1000)</f>
        <v>0</v>
      </c>
      <c r="CH91" s="97">
        <f>MASTER_DATA_ESCALATED!CH91/(CH$18*1000)</f>
        <v>0</v>
      </c>
      <c r="CI91" s="97">
        <f>MASTER_DATA_ESCALATED!CI91/(CI$18*1000)</f>
        <v>0</v>
      </c>
      <c r="CJ91" s="97">
        <f>MASTER_DATA_ESCALATED!CJ91/(CJ$18*1000)</f>
        <v>0</v>
      </c>
      <c r="CK91" s="97">
        <f>MASTER_DATA_ESCALATED!CK91/(CK$18*1000)</f>
        <v>0</v>
      </c>
      <c r="CL91" s="97">
        <f>MASTER_DATA_ESCALATED!CL91/(CL$18*1000)</f>
        <v>0</v>
      </c>
      <c r="CM91" s="97">
        <f>MASTER_DATA_ESCALATED!CM91/(CM$18*1000)</f>
        <v>0</v>
      </c>
      <c r="CN91" s="97">
        <f>MASTER_DATA_ESCALATED!CN91/(CN$18*1000)</f>
        <v>0</v>
      </c>
      <c r="CO91" s="97">
        <f>MASTER_DATA_ESCALATED!CO91/(CO$18*1000)</f>
        <v>0</v>
      </c>
      <c r="CP91" s="97">
        <f>MASTER_DATA_ESCALATED!CP91/(CP$18*1000)</f>
        <v>0</v>
      </c>
      <c r="CQ91" s="97">
        <f>MASTER_DATA_ESCALATED!CQ91/(CQ$18*1000)</f>
        <v>0</v>
      </c>
      <c r="CR91" s="97">
        <f>MASTER_DATA_ESCALATED!CR91/(CR$18*1000)</f>
        <v>0</v>
      </c>
      <c r="CS91" s="97">
        <f>MASTER_DATA_ESCALATED!CS91/(CS$18*1000)</f>
        <v>0</v>
      </c>
      <c r="CT91" s="97">
        <f>MASTER_DATA_ESCALATED!CT91/(CT$18*1000)</f>
        <v>0</v>
      </c>
      <c r="CU91" s="97">
        <f>MASTER_DATA_ESCALATED!CU91/(CU$18*1000)</f>
        <v>0</v>
      </c>
      <c r="CV91" s="97">
        <f>MASTER_DATA_ESCALATED!CV91/(CV$18*1000)</f>
        <v>27.954556184467034</v>
      </c>
      <c r="CW91" s="97">
        <f>MASTER_DATA_ESCALATED!CW91/(CW$18*1000)</f>
        <v>0</v>
      </c>
      <c r="CX91" s="97">
        <f>MASTER_DATA_ESCALATED!CX91/(CX$18*1000)</f>
        <v>0</v>
      </c>
      <c r="CY91" s="97">
        <f>MASTER_DATA_ESCALATED!CY91/(CY$18*1000)</f>
        <v>0</v>
      </c>
      <c r="CZ91" s="97">
        <f>MASTER_DATA_ESCALATED!CZ91/(CZ$18*1000)</f>
        <v>36.464239601776406</v>
      </c>
      <c r="DA91" s="97" t="e">
        <f>MASTER_DATA_ESCALATED!DA91/(DA$18*1000)</f>
        <v>#DIV/0!</v>
      </c>
      <c r="DB91" s="97" t="e">
        <f>MASTER_DATA_ESCALATED!DB91/(DB$18*1000)</f>
        <v>#DIV/0!</v>
      </c>
      <c r="DC91" s="97" t="e">
        <f>MASTER_DATA_ESCALATED!DC91/(DC$18*1000)</f>
        <v>#DIV/0!</v>
      </c>
      <c r="DD91" s="97" t="e">
        <f>MASTER_DATA_ESCALATED!DD91/(DD$18*1000)</f>
        <v>#N/A</v>
      </c>
      <c r="DE91" s="97">
        <f>MASTER_DATA_ESCALATED!DE91/(DE$18*1000)</f>
        <v>0</v>
      </c>
      <c r="DF91" s="97">
        <f>MASTER_DATA_ESCALATED!DF91/(DF$18*1000)</f>
        <v>0</v>
      </c>
      <c r="DG91" s="97">
        <f>MASTER_DATA_ESCALATED!DG91/(DG$18*1000)</f>
        <v>0</v>
      </c>
      <c r="DH91" s="97">
        <f>MASTER_DATA_ESCALATED!DH91/(DH$18*1000)</f>
        <v>0</v>
      </c>
      <c r="DI91" s="97">
        <f>MASTER_DATA_ESCALATED!DI91/(DI$18*1000)</f>
        <v>0</v>
      </c>
      <c r="DJ91" s="97">
        <f>MASTER_DATA_ESCALATED!DJ91/(DJ$18*1000)</f>
        <v>0</v>
      </c>
      <c r="DK91" s="97">
        <f>MASTER_DATA_ESCALATED!DK91/(DK$18*1000)</f>
        <v>0</v>
      </c>
      <c r="DL91" s="97">
        <f>MASTER_DATA_ESCALATED!DL91/(DL$18*1000)</f>
        <v>0</v>
      </c>
      <c r="DM91" s="97">
        <f>MASTER_DATA_ESCALATED!DM91/(DM$18*1000)</f>
        <v>0</v>
      </c>
      <c r="DN91" s="97">
        <f>MASTER_DATA_ESCALATED!DN91/(DN$18*1000)</f>
        <v>0</v>
      </c>
      <c r="DO91" s="97">
        <f>MASTER_DATA_ESCALATED!DO91/(DO$18*1000)</f>
        <v>0</v>
      </c>
      <c r="DP91" s="97">
        <f>MASTER_DATA_ESCALATED!DP91/(DP$18*1000)</f>
        <v>0</v>
      </c>
      <c r="DQ91" s="97">
        <f>MASTER_DATA_ESCALATED!DQ91/(DQ$18*1000)</f>
        <v>0</v>
      </c>
      <c r="DR91" s="97">
        <f>MASTER_DATA_ESCALATED!DR91/(DR$18*1000)</f>
        <v>0</v>
      </c>
      <c r="DS91" s="97">
        <f>MASTER_DATA_ESCALATED!DS91/(DS$18*1000)</f>
        <v>0</v>
      </c>
      <c r="DT91" s="97">
        <f>MASTER_DATA_ESCALATED!DT91/(DT$18*1000)</f>
        <v>0</v>
      </c>
      <c r="DU91" s="97">
        <f>MASTER_DATA_ESCALATED!DU91/(DU$18*1000)</f>
        <v>0</v>
      </c>
      <c r="DV91" s="97">
        <f>MASTER_DATA_ESCALATED!DV91/(DV$18*1000)</f>
        <v>0</v>
      </c>
      <c r="DW91" s="97">
        <f>MASTER_DATA_ESCALATED!DW91/(DW$18*1000)</f>
        <v>0</v>
      </c>
      <c r="DX91" s="97">
        <f>MASTER_DATA_ESCALATED!DX91/(DX$18*1000)</f>
        <v>0</v>
      </c>
      <c r="DY91" s="97">
        <f>MASTER_DATA_ESCALATED!DY91/(DY$18*1000)</f>
        <v>0</v>
      </c>
      <c r="DZ91" s="97">
        <f>MASTER_DATA_ESCALATED!DZ91/(DZ$18*1000)</f>
        <v>0</v>
      </c>
      <c r="EA91" s="97">
        <f>MASTER_DATA_ESCALATED!EA91/(EA$18*1000)</f>
        <v>0</v>
      </c>
      <c r="EB91" s="97">
        <f>MASTER_DATA_ESCALATED!EB91/(EB$18*1000)</f>
        <v>0</v>
      </c>
      <c r="EC91" s="97" t="e">
        <f>MASTER_DATA_ESCALATED!EC91/(EC$18*1000)</f>
        <v>#DIV/0!</v>
      </c>
      <c r="ED91" s="97" t="e">
        <f>MASTER_DATA_ESCALATED!ED91/(ED$18*1000)</f>
        <v>#DIV/0!</v>
      </c>
      <c r="EE91" s="97" t="e">
        <f>MASTER_DATA_ESCALATED!EE91/(EE$18*1000)</f>
        <v>#DIV/0!</v>
      </c>
      <c r="EF91" s="97" t="e">
        <f>MASTER_DATA_ESCALATED!EF91/(EF$18*1000)</f>
        <v>#VALUE!</v>
      </c>
      <c r="EG91" s="97">
        <f>MASTER_DATA_ESCALATED!EG91/(EG$18*1000)</f>
        <v>0</v>
      </c>
      <c r="EH91" s="97">
        <f>MASTER_DATA_ESCALATED!EH91/(EH$18*1000)</f>
        <v>0</v>
      </c>
      <c r="EI91" s="97">
        <f>MASTER_DATA_ESCALATED!EI91/(EI$18*1000)</f>
        <v>0</v>
      </c>
      <c r="EJ91" s="97">
        <f>MASTER_DATA_ESCALATED!EJ91/(EJ$18*1000)</f>
        <v>0</v>
      </c>
      <c r="EK91" s="97">
        <f>MASTER_DATA_ESCALATED!EK91/(EK$18*1000)</f>
        <v>0</v>
      </c>
      <c r="EL91" s="97">
        <f>MASTER_DATA_ESCALATED!EL91/(EL$18*1000)</f>
        <v>0</v>
      </c>
      <c r="EM91" s="97">
        <f>MASTER_DATA_ESCALATED!EM91/(EM$18*1000)</f>
        <v>0</v>
      </c>
      <c r="EN91" s="97">
        <f>MASTER_DATA_ESCALATED!EN91/(EN$18*1000)</f>
        <v>199.342747999203</v>
      </c>
      <c r="EO91" s="97">
        <f>MASTER_DATA_ESCALATED!EO91/(EO$18*1000)</f>
        <v>0</v>
      </c>
      <c r="EP91" s="97">
        <f>MASTER_DATA_ESCALATED!EP91/(EP$18*1000)</f>
        <v>0</v>
      </c>
      <c r="EQ91" s="97">
        <f>MASTER_DATA_ESCALATED!EQ91/(EQ$18*1000)</f>
        <v>0</v>
      </c>
      <c r="ER91" s="97">
        <f>MASTER_DATA_ESCALATED!ER91/(ER$18*1000)</f>
        <v>73.866774572752902</v>
      </c>
      <c r="ES91" s="97">
        <f>MASTER_DATA_ESCALATED!ES91/(ES$18*1000)</f>
        <v>0</v>
      </c>
      <c r="ET91" s="97">
        <f>MASTER_DATA_ESCALATED!ET91/(ET$18*1000)</f>
        <v>0</v>
      </c>
      <c r="EU91" s="97">
        <f>MASTER_DATA_ESCALATED!EU91/(EU$18*1000)</f>
        <v>0</v>
      </c>
      <c r="EV91" s="97">
        <f>MASTER_DATA_ESCALATED!EV91/(EV$18*1000)</f>
        <v>73.866774572752902</v>
      </c>
      <c r="EW91" s="97">
        <f>MASTER_DATA_ESCALATED!EW91/(EW$18*1000)</f>
        <v>0</v>
      </c>
      <c r="EX91" s="97">
        <f>MASTER_DATA_ESCALATED!EX91/(EX$18*1000)</f>
        <v>0</v>
      </c>
      <c r="EY91" s="97">
        <f>MASTER_DATA_ESCALATED!EY91/(EY$18*1000)</f>
        <v>0</v>
      </c>
      <c r="EZ91" s="97">
        <f>MASTER_DATA_ESCALATED!EZ91/(EZ$18*1000)</f>
        <v>0</v>
      </c>
      <c r="FA91" s="97">
        <f>MASTER_DATA_ESCALATED!FA91/(FA$18*1000)</f>
        <v>0</v>
      </c>
      <c r="FB91" s="97">
        <f>MASTER_DATA_ESCALATED!FB91/(FB$18*1000)</f>
        <v>0</v>
      </c>
      <c r="FC91" s="97">
        <f>MASTER_DATA_ESCALATED!FC91/(FC$18*1000)</f>
        <v>0</v>
      </c>
      <c r="FD91" s="97">
        <f>MASTER_DATA_ESCALATED!FD91/(FD$18*1000)</f>
        <v>0</v>
      </c>
      <c r="FE91" s="97">
        <f>MASTER_DATA_ESCALATED!FE91/(FE$18*1000)</f>
        <v>0</v>
      </c>
      <c r="FF91" s="97">
        <f>MASTER_DATA_ESCALATED!FF91/(FF$18*1000)</f>
        <v>0</v>
      </c>
      <c r="FG91" s="97">
        <f>MASTER_DATA_ESCALATED!FG91/(FG$18*1000)</f>
        <v>0</v>
      </c>
      <c r="FH91" s="97">
        <f>MASTER_DATA_ESCALATED!FH91/(FH$18*1000)</f>
        <v>0</v>
      </c>
      <c r="FI91" s="97">
        <f>MASTER_DATA_ESCALATED!FI91/(FI$18*1000)</f>
        <v>0</v>
      </c>
      <c r="FJ91" s="97">
        <f>MASTER_DATA_ESCALATED!FJ91/(FJ$18*1000)</f>
        <v>0</v>
      </c>
      <c r="FK91" s="97">
        <f>MASTER_DATA_ESCALATED!FK91/(FK$18*1000)</f>
        <v>0</v>
      </c>
      <c r="FL91" s="97">
        <f>MASTER_DATA_ESCALATED!FL91/(FL$18*1000)</f>
        <v>0</v>
      </c>
      <c r="FM91" s="97">
        <f>MASTER_DATA_ESCALATED!FM91/(FM$18*1000)</f>
        <v>0</v>
      </c>
      <c r="FN91" s="97">
        <f>MASTER_DATA_ESCALATED!FN91/(FN$18*1000)</f>
        <v>0</v>
      </c>
      <c r="FO91" s="97">
        <f>MASTER_DATA_ESCALATED!FO91/(FO$18*1000)</f>
        <v>0</v>
      </c>
      <c r="FP91" s="97">
        <f>MASTER_DATA_ESCALATED!FP91/(FP$18*1000)</f>
        <v>0</v>
      </c>
      <c r="FQ91" s="97">
        <f>MASTER_DATA_ESCALATED!FQ91/(FQ$18*1000)</f>
        <v>0</v>
      </c>
      <c r="FR91" s="97">
        <f>MASTER_DATA_ESCALATED!FR91/(FR$18*1000)</f>
        <v>0</v>
      </c>
      <c r="FS91" s="97">
        <f>MASTER_DATA_ESCALATED!FS91/(FS$18*1000)</f>
        <v>0</v>
      </c>
      <c r="FT91" s="97">
        <f>MASTER_DATA_ESCALATED!FT91/(FT$18*1000)</f>
        <v>0</v>
      </c>
      <c r="FU91" s="97">
        <f>MASTER_DATA_ESCALATED!FU91/(FU$18*1000)</f>
        <v>0</v>
      </c>
      <c r="FV91" s="97">
        <f>MASTER_DATA_ESCALATED!FV91/(FV$18*1000)</f>
        <v>0</v>
      </c>
      <c r="FW91" s="97">
        <f>MASTER_DATA_ESCALATED!FW91/(FW$18*1000)</f>
        <v>0</v>
      </c>
      <c r="FX91" s="97">
        <f>MASTER_DATA_ESCALATED!FX91/(FX$18*1000)</f>
        <v>0</v>
      </c>
      <c r="FY91" s="97">
        <f>MASTER_DATA_ESCALATED!FY91/(FY$18*1000)</f>
        <v>0</v>
      </c>
      <c r="FZ91" s="97">
        <f>MASTER_DATA_ESCALATED!FZ91/(FZ$18*1000)</f>
        <v>0</v>
      </c>
      <c r="GA91" s="97">
        <f>MASTER_DATA_ESCALATED!GA91/(GA$18*1000)</f>
        <v>0</v>
      </c>
      <c r="GB91" s="97">
        <f>MASTER_DATA_ESCALATED!GB91/(GB$18*1000)</f>
        <v>0</v>
      </c>
      <c r="GC91" s="97">
        <f>MASTER_DATA_ESCALATED!GC91/(GC$18*1000)</f>
        <v>0</v>
      </c>
      <c r="GD91" s="97">
        <f>MASTER_DATA_ESCALATED!GD91/(GD$18*1000)</f>
        <v>0</v>
      </c>
      <c r="GE91" s="97">
        <f>MASTER_DATA_ESCALATED!GE91/(GE$18*1000)</f>
        <v>0</v>
      </c>
      <c r="GF91" s="97">
        <f>MASTER_DATA_ESCALATED!GF91/(GF$18*1000)</f>
        <v>0</v>
      </c>
      <c r="GG91" s="97">
        <f>MASTER_DATA_ESCALATED!GG91/(GG$18*1000)</f>
        <v>0</v>
      </c>
      <c r="GH91" s="97">
        <f>MASTER_DATA_ESCALATED!GH91/(GH$18*1000)</f>
        <v>0</v>
      </c>
      <c r="GI91" s="97">
        <f>MASTER_DATA_ESCALATED!GI91/(GI$18*1000)</f>
        <v>0</v>
      </c>
      <c r="GJ91" s="97">
        <f>MASTER_DATA_ESCALATED!GJ91/(GJ$18*1000)</f>
        <v>0</v>
      </c>
      <c r="GK91" s="97">
        <f>MASTER_DATA_ESCALATED!GK91/(GK$18*1000)</f>
        <v>0</v>
      </c>
      <c r="GL91" s="97">
        <f>MASTER_DATA_ESCALATED!GL91/(GL$18*1000)</f>
        <v>0</v>
      </c>
      <c r="GM91" s="97">
        <f>MASTER_DATA_ESCALATED!GM91/(GM$18*1000)</f>
        <v>0</v>
      </c>
      <c r="GN91" s="97">
        <f>MASTER_DATA_ESCALATED!GN91/(GN$18*1000)</f>
        <v>0</v>
      </c>
      <c r="GO91" s="97">
        <f>MASTER_DATA_ESCALATED!GO91/(GO$18*1000)</f>
        <v>0</v>
      </c>
      <c r="GP91" s="97">
        <f>MASTER_DATA_ESCALATED!GP91/(GP$18*1000)</f>
        <v>0</v>
      </c>
      <c r="GQ91" s="97">
        <f>MASTER_DATA_ESCALATED!GQ91/(GQ$18*1000)</f>
        <v>0</v>
      </c>
      <c r="GR91" s="97">
        <f>MASTER_DATA_ESCALATED!GR91/(GR$18*1000)</f>
        <v>0</v>
      </c>
      <c r="GS91" s="97">
        <f>MASTER_DATA_ESCALATED!GS91/(GS$18*1000)</f>
        <v>0</v>
      </c>
      <c r="GT91" s="97">
        <f>MASTER_DATA_ESCALATED!GT91/(GT$18*1000)</f>
        <v>0</v>
      </c>
      <c r="GU91" s="97">
        <f>MASTER_DATA_ESCALATED!GU91/(GU$18*1000)</f>
        <v>0</v>
      </c>
      <c r="GV91" s="97">
        <f>MASTER_DATA_ESCALATED!GV91/(GV$18*1000)</f>
        <v>0</v>
      </c>
      <c r="GW91" s="97" t="e">
        <f>MASTER_DATA_ESCALATED!#REF!/(GW$18*1000)</f>
        <v>#REF!</v>
      </c>
      <c r="GX91" s="97" t="e">
        <f>MASTER_DATA_ESCALATED!#REF!/(GX$18*1000)</f>
        <v>#REF!</v>
      </c>
      <c r="GY91" s="97" t="e">
        <f>MASTER_DATA_ESCALATED!#REF!/(GY$18*1000)</f>
        <v>#REF!</v>
      </c>
    </row>
    <row r="92" spans="2:207" hidden="1" outlineLevel="2" x14ac:dyDescent="0.3">
      <c r="B92" s="21">
        <f t="shared" si="3"/>
        <v>20</v>
      </c>
      <c r="C92" s="52">
        <f t="shared" si="2"/>
        <v>225</v>
      </c>
      <c r="D92" s="77"/>
      <c r="E92" s="52"/>
      <c r="F92" s="52">
        <v>225</v>
      </c>
      <c r="G92" s="78"/>
      <c r="H92" s="35" t="s">
        <v>96</v>
      </c>
      <c r="I92" s="97">
        <f>MASTER_DATA_ESCALATED!I92/(I$18*1000)</f>
        <v>0</v>
      </c>
      <c r="J92" s="97">
        <f>MASTER_DATA_ESCALATED!J92/(J$18*1000)</f>
        <v>0</v>
      </c>
      <c r="K92" s="97">
        <f>MASTER_DATA_ESCALATED!K92/(K$18*1000)</f>
        <v>0</v>
      </c>
      <c r="L92" s="97">
        <f>MASTER_DATA_ESCALATED!L92/(L$18*1000)</f>
        <v>314.5143691071147</v>
      </c>
      <c r="M92" s="97">
        <f>MASTER_DATA_ESCALATED!M92/(M$18*1000)</f>
        <v>0</v>
      </c>
      <c r="N92" s="97">
        <f>MASTER_DATA_ESCALATED!N92/(N$18*1000)</f>
        <v>0</v>
      </c>
      <c r="O92" s="97">
        <f>MASTER_DATA_ESCALATED!O92/(O$18*1000)</f>
        <v>0</v>
      </c>
      <c r="P92" s="97">
        <f>MASTER_DATA_ESCALATED!P92/(P$18*1000)</f>
        <v>223.31411436675305</v>
      </c>
      <c r="Q92" s="97">
        <f>MASTER_DATA_ESCALATED!Q92/(Q$18*1000)</f>
        <v>0</v>
      </c>
      <c r="R92" s="97">
        <f>MASTER_DATA_ESCALATED!R92/(R$18*1000)</f>
        <v>0</v>
      </c>
      <c r="S92" s="97">
        <f>MASTER_DATA_ESCALATED!S92/(S$18*1000)</f>
        <v>0</v>
      </c>
      <c r="T92" s="97">
        <f>MASTER_DATA_ESCALATED!T92/(T$18*1000)</f>
        <v>511.57155412833896</v>
      </c>
      <c r="U92" s="97">
        <f>MASTER_DATA_ESCALATED!U92/(U$18*1000)</f>
        <v>0</v>
      </c>
      <c r="V92" s="97">
        <f>MASTER_DATA_ESCALATED!V92/(V$18*1000)</f>
        <v>0</v>
      </c>
      <c r="W92" s="97">
        <f>MASTER_DATA_ESCALATED!W92/(W$18*1000)</f>
        <v>0</v>
      </c>
      <c r="X92" s="97">
        <f>MASTER_DATA_ESCALATED!X92/(X$18*1000)</f>
        <v>363.2096974338383</v>
      </c>
      <c r="Y92" s="97">
        <f>MASTER_DATA_ESCALATED!Y92/(Y$18*1000)</f>
        <v>0</v>
      </c>
      <c r="Z92" s="97">
        <f>MASTER_DATA_ESCALATED!Z92/(Z$18*1000)</f>
        <v>0</v>
      </c>
      <c r="AA92" s="97">
        <f>MASTER_DATA_ESCALATED!AA92/(AA$18*1000)</f>
        <v>0</v>
      </c>
      <c r="AB92" s="97">
        <f>MASTER_DATA_ESCALATED!AB92/(AB$18*1000)</f>
        <v>404.21769703125585</v>
      </c>
      <c r="AC92" s="97">
        <f>MASTER_DATA_ESCALATED!AC92/(AC$18*1000)</f>
        <v>0</v>
      </c>
      <c r="AD92" s="97">
        <f>MASTER_DATA_ESCALATED!AD92/(AD$18*1000)</f>
        <v>0</v>
      </c>
      <c r="AE92" s="97">
        <f>MASTER_DATA_ESCALATED!AE92/(AE$18*1000)</f>
        <v>0</v>
      </c>
      <c r="AF92" s="97">
        <f>MASTER_DATA_ESCALATED!AF92/(AF$18*1000)</f>
        <v>286.97078738060156</v>
      </c>
      <c r="AG92" s="97">
        <f>MASTER_DATA_ESCALATED!AG92/(AG$18*1000)</f>
        <v>0</v>
      </c>
      <c r="AH92" s="97">
        <f>MASTER_DATA_ESCALATED!AH92/(AH$18*1000)</f>
        <v>0</v>
      </c>
      <c r="AI92" s="97">
        <f>MASTER_DATA_ESCALATED!AI92/(AI$18*1000)</f>
        <v>0</v>
      </c>
      <c r="AJ92" s="97">
        <f>MASTER_DATA_ESCALATED!AJ92/(AJ$18*1000)</f>
        <v>657.40064044236249</v>
      </c>
      <c r="AK92" s="97">
        <f>MASTER_DATA_ESCALATED!AK92/(AK$18*1000)</f>
        <v>0</v>
      </c>
      <c r="AL92" s="97">
        <f>MASTER_DATA_ESCALATED!AL92/(AL$18*1000)</f>
        <v>0</v>
      </c>
      <c r="AM92" s="97">
        <f>MASTER_DATA_ESCALATED!AM92/(AM$18*1000)</f>
        <v>0</v>
      </c>
      <c r="AN92" s="97">
        <f>MASTER_DATA_ESCALATED!AN92/(AN$18*1000)</f>
        <v>466.75255251315008</v>
      </c>
      <c r="AO92" s="97">
        <f>MASTER_DATA_ESCALATED!AO92/(AO$18*1000)</f>
        <v>0</v>
      </c>
      <c r="AP92" s="97">
        <f>MASTER_DATA_ESCALATED!AP92/(AP$18*1000)</f>
        <v>0</v>
      </c>
      <c r="AQ92" s="97">
        <f>MASTER_DATA_ESCALATED!AQ92/(AQ$18*1000)</f>
        <v>0</v>
      </c>
      <c r="AR92" s="97">
        <f>MASTER_DATA_ESCALATED!AR92/(AR$18*1000)</f>
        <v>0</v>
      </c>
      <c r="AS92" s="97">
        <f>MASTER_DATA_ESCALATED!AS92/(AS$18*1000)</f>
        <v>0</v>
      </c>
      <c r="AT92" s="97">
        <f>MASTER_DATA_ESCALATED!AT92/(AT$18*1000)</f>
        <v>0</v>
      </c>
      <c r="AU92" s="97">
        <f>MASTER_DATA_ESCALATED!AU92/(AU$18*1000)</f>
        <v>0</v>
      </c>
      <c r="AV92" s="97">
        <f>MASTER_DATA_ESCALATED!AV92/(AV$18*1000)</f>
        <v>0</v>
      </c>
      <c r="AW92" s="97">
        <f>MASTER_DATA_ESCALATED!AW92/(AW$18*1000)</f>
        <v>0</v>
      </c>
      <c r="AX92" s="97">
        <f>MASTER_DATA_ESCALATED!AX92/(AX$18*1000)</f>
        <v>0</v>
      </c>
      <c r="AY92" s="97">
        <f>MASTER_DATA_ESCALATED!AY92/(AY$18*1000)</f>
        <v>0</v>
      </c>
      <c r="AZ92" s="97">
        <f>MASTER_DATA_ESCALATED!AZ92/(AZ$18*1000)</f>
        <v>0</v>
      </c>
      <c r="BA92" s="97">
        <f>MASTER_DATA_ESCALATED!BA92/(BA$18*1000)</f>
        <v>0</v>
      </c>
      <c r="BB92" s="97">
        <f>MASTER_DATA_ESCALATED!BB92/(BB$18*1000)</f>
        <v>0</v>
      </c>
      <c r="BC92" s="97">
        <f>MASTER_DATA_ESCALATED!BC92/(BC$18*1000)</f>
        <v>0</v>
      </c>
      <c r="BD92" s="97">
        <f>MASTER_DATA_ESCALATED!BD92/(BD$18*1000)</f>
        <v>0</v>
      </c>
      <c r="BE92" s="97">
        <f>MASTER_DATA_ESCALATED!BE92/(BE$18*1000)</f>
        <v>0</v>
      </c>
      <c r="BF92" s="97">
        <f>MASTER_DATA_ESCALATED!BF92/(BF$18*1000)</f>
        <v>0</v>
      </c>
      <c r="BG92" s="97">
        <f>MASTER_DATA_ESCALATED!BG92/(BG$18*1000)</f>
        <v>0</v>
      </c>
      <c r="BH92" s="97">
        <f>MASTER_DATA_ESCALATED!BH92/(BH$18*1000)</f>
        <v>0</v>
      </c>
      <c r="BI92" s="97">
        <f>MASTER_DATA_ESCALATED!BI92/(BI$18*1000)</f>
        <v>0</v>
      </c>
      <c r="BJ92" s="97">
        <f>MASTER_DATA_ESCALATED!BJ92/(BJ$18*1000)</f>
        <v>0</v>
      </c>
      <c r="BK92" s="97">
        <f>MASTER_DATA_ESCALATED!BK92/(BK$18*1000)</f>
        <v>0</v>
      </c>
      <c r="BL92" s="97">
        <f>MASTER_DATA_ESCALATED!BL92/(BL$18*1000)</f>
        <v>0</v>
      </c>
      <c r="BM92" s="97">
        <f>MASTER_DATA_ESCALATED!BM92/(BM$18*1000)</f>
        <v>0</v>
      </c>
      <c r="BN92" s="97">
        <f>MASTER_DATA_ESCALATED!BN92/(BN$18*1000)</f>
        <v>0</v>
      </c>
      <c r="BO92" s="97">
        <f>MASTER_DATA_ESCALATED!BO92/(BO$18*1000)</f>
        <v>0</v>
      </c>
      <c r="BP92" s="97">
        <f>MASTER_DATA_ESCALATED!BP92/(BP$18*1000)</f>
        <v>11.850582322080959</v>
      </c>
      <c r="BQ92" s="97">
        <f>MASTER_DATA_ESCALATED!BQ92/(BQ$18*1000)</f>
        <v>0</v>
      </c>
      <c r="BR92" s="97">
        <f>MASTER_DATA_ESCALATED!BR92/(BR$18*1000)</f>
        <v>0</v>
      </c>
      <c r="BS92" s="97">
        <f>MASTER_DATA_ESCALATED!BS92/(BS$18*1000)</f>
        <v>0</v>
      </c>
      <c r="BT92" s="97">
        <f>MASTER_DATA_ESCALATED!BT92/(BT$18*1000)</f>
        <v>8.8345991837354099</v>
      </c>
      <c r="BU92" s="97">
        <f>MASTER_DATA_ESCALATED!BU92/(BU$18*1000)</f>
        <v>0</v>
      </c>
      <c r="BV92" s="97">
        <f>MASTER_DATA_ESCALATED!BV92/(BV$18*1000)</f>
        <v>0</v>
      </c>
      <c r="BW92" s="97">
        <f>MASTER_DATA_ESCALATED!BW92/(BW$18*1000)</f>
        <v>0</v>
      </c>
      <c r="BX92" s="97">
        <f>MASTER_DATA_ESCALATED!BX92/(BX$18*1000)</f>
        <v>10.603922214725937</v>
      </c>
      <c r="BY92" s="97">
        <f>MASTER_DATA_ESCALATED!BY92/(BY$18*1000)</f>
        <v>0</v>
      </c>
      <c r="BZ92" s="97">
        <f>MASTER_DATA_ESCALATED!BZ92/(BZ$18*1000)</f>
        <v>0</v>
      </c>
      <c r="CA92" s="97">
        <f>MASTER_DATA_ESCALATED!CA92/(CA$18*1000)</f>
        <v>0</v>
      </c>
      <c r="CB92" s="97">
        <f>MASTER_DATA_ESCALATED!CB92/(CB$18*1000)</f>
        <v>8.6560109395228384</v>
      </c>
      <c r="CC92" s="97">
        <f>MASTER_DATA_ESCALATED!CC92/(CC$18*1000)</f>
        <v>0</v>
      </c>
      <c r="CD92" s="97">
        <f>MASTER_DATA_ESCALATED!CD92/(CD$18*1000)</f>
        <v>0</v>
      </c>
      <c r="CE92" s="97">
        <f>MASTER_DATA_ESCALATED!CE92/(CE$18*1000)</f>
        <v>0</v>
      </c>
      <c r="CF92" s="97">
        <f>MASTER_DATA_ESCALATED!CF92/(CF$18*1000)</f>
        <v>5.458062230795413</v>
      </c>
      <c r="CG92" s="97">
        <f>MASTER_DATA_ESCALATED!CG92/(CG$18*1000)</f>
        <v>0</v>
      </c>
      <c r="CH92" s="97">
        <f>MASTER_DATA_ESCALATED!CH92/(CH$18*1000)</f>
        <v>0</v>
      </c>
      <c r="CI92" s="97">
        <f>MASTER_DATA_ESCALATED!CI92/(CI$18*1000)</f>
        <v>0</v>
      </c>
      <c r="CJ92" s="97">
        <f>MASTER_DATA_ESCALATED!CJ92/(CJ$18*1000)</f>
        <v>0</v>
      </c>
      <c r="CK92" s="97">
        <f>MASTER_DATA_ESCALATED!CK92/(CK$18*1000)</f>
        <v>0</v>
      </c>
      <c r="CL92" s="97">
        <f>MASTER_DATA_ESCALATED!CL92/(CL$18*1000)</f>
        <v>0</v>
      </c>
      <c r="CM92" s="97">
        <f>MASTER_DATA_ESCALATED!CM92/(CM$18*1000)</f>
        <v>0</v>
      </c>
      <c r="CN92" s="97">
        <f>MASTER_DATA_ESCALATED!CN92/(CN$18*1000)</f>
        <v>0</v>
      </c>
      <c r="CO92" s="97">
        <f>MASTER_DATA_ESCALATED!CO92/(CO$18*1000)</f>
        <v>0</v>
      </c>
      <c r="CP92" s="97">
        <f>MASTER_DATA_ESCALATED!CP92/(CP$18*1000)</f>
        <v>0</v>
      </c>
      <c r="CQ92" s="97">
        <f>MASTER_DATA_ESCALATED!CQ92/(CQ$18*1000)</f>
        <v>0</v>
      </c>
      <c r="CR92" s="97">
        <f>MASTER_DATA_ESCALATED!CR92/(CR$18*1000)</f>
        <v>0</v>
      </c>
      <c r="CS92" s="97">
        <f>MASTER_DATA_ESCALATED!CS92/(CS$18*1000)</f>
        <v>0</v>
      </c>
      <c r="CT92" s="97">
        <f>MASTER_DATA_ESCALATED!CT92/(CT$18*1000)</f>
        <v>0</v>
      </c>
      <c r="CU92" s="97">
        <f>MASTER_DATA_ESCALATED!CU92/(CU$18*1000)</f>
        <v>0</v>
      </c>
      <c r="CV92" s="97">
        <f>MASTER_DATA_ESCALATED!CV92/(CV$18*1000)</f>
        <v>18.819971868769123</v>
      </c>
      <c r="CW92" s="97">
        <f>MASTER_DATA_ESCALATED!CW92/(CW$18*1000)</f>
        <v>0</v>
      </c>
      <c r="CX92" s="97">
        <f>MASTER_DATA_ESCALATED!CX92/(CX$18*1000)</f>
        <v>0</v>
      </c>
      <c r="CY92" s="97">
        <f>MASTER_DATA_ESCALATED!CY92/(CY$18*1000)</f>
        <v>0</v>
      </c>
      <c r="CZ92" s="97">
        <f>MASTER_DATA_ESCALATED!CZ92/(CZ$18*1000)</f>
        <v>24.317253490062555</v>
      </c>
      <c r="DA92" s="97" t="e">
        <f>MASTER_DATA_ESCALATED!DA92/(DA$18*1000)</f>
        <v>#DIV/0!</v>
      </c>
      <c r="DB92" s="97" t="e">
        <f>MASTER_DATA_ESCALATED!DB92/(DB$18*1000)</f>
        <v>#DIV/0!</v>
      </c>
      <c r="DC92" s="97" t="e">
        <f>MASTER_DATA_ESCALATED!DC92/(DC$18*1000)</f>
        <v>#DIV/0!</v>
      </c>
      <c r="DD92" s="97" t="e">
        <f>MASTER_DATA_ESCALATED!DD92/(DD$18*1000)</f>
        <v>#N/A</v>
      </c>
      <c r="DE92" s="97">
        <f>MASTER_DATA_ESCALATED!DE92/(DE$18*1000)</f>
        <v>0</v>
      </c>
      <c r="DF92" s="97">
        <f>MASTER_DATA_ESCALATED!DF92/(DF$18*1000)</f>
        <v>0</v>
      </c>
      <c r="DG92" s="97">
        <f>MASTER_DATA_ESCALATED!DG92/(DG$18*1000)</f>
        <v>0</v>
      </c>
      <c r="DH92" s="97">
        <f>MASTER_DATA_ESCALATED!DH92/(DH$18*1000)</f>
        <v>0</v>
      </c>
      <c r="DI92" s="97">
        <f>MASTER_DATA_ESCALATED!DI92/(DI$18*1000)</f>
        <v>0</v>
      </c>
      <c r="DJ92" s="97">
        <f>MASTER_DATA_ESCALATED!DJ92/(DJ$18*1000)</f>
        <v>0</v>
      </c>
      <c r="DK92" s="97">
        <f>MASTER_DATA_ESCALATED!DK92/(DK$18*1000)</f>
        <v>0</v>
      </c>
      <c r="DL92" s="97">
        <f>MASTER_DATA_ESCALATED!DL92/(DL$18*1000)</f>
        <v>0</v>
      </c>
      <c r="DM92" s="97">
        <f>MASTER_DATA_ESCALATED!DM92/(DM$18*1000)</f>
        <v>0</v>
      </c>
      <c r="DN92" s="97">
        <f>MASTER_DATA_ESCALATED!DN92/(DN$18*1000)</f>
        <v>0</v>
      </c>
      <c r="DO92" s="97">
        <f>MASTER_DATA_ESCALATED!DO92/(DO$18*1000)</f>
        <v>0</v>
      </c>
      <c r="DP92" s="97">
        <f>MASTER_DATA_ESCALATED!DP92/(DP$18*1000)</f>
        <v>0</v>
      </c>
      <c r="DQ92" s="97">
        <f>MASTER_DATA_ESCALATED!DQ92/(DQ$18*1000)</f>
        <v>0</v>
      </c>
      <c r="DR92" s="97">
        <f>MASTER_DATA_ESCALATED!DR92/(DR$18*1000)</f>
        <v>0</v>
      </c>
      <c r="DS92" s="97">
        <f>MASTER_DATA_ESCALATED!DS92/(DS$18*1000)</f>
        <v>0</v>
      </c>
      <c r="DT92" s="97">
        <f>MASTER_DATA_ESCALATED!DT92/(DT$18*1000)</f>
        <v>0</v>
      </c>
      <c r="DU92" s="97">
        <f>MASTER_DATA_ESCALATED!DU92/(DU$18*1000)</f>
        <v>0</v>
      </c>
      <c r="DV92" s="97">
        <f>MASTER_DATA_ESCALATED!DV92/(DV$18*1000)</f>
        <v>0</v>
      </c>
      <c r="DW92" s="97">
        <f>MASTER_DATA_ESCALATED!DW92/(DW$18*1000)</f>
        <v>0</v>
      </c>
      <c r="DX92" s="97">
        <f>MASTER_DATA_ESCALATED!DX92/(DX$18*1000)</f>
        <v>0</v>
      </c>
      <c r="DY92" s="97">
        <f>MASTER_DATA_ESCALATED!DY92/(DY$18*1000)</f>
        <v>0</v>
      </c>
      <c r="DZ92" s="97">
        <f>MASTER_DATA_ESCALATED!DZ92/(DZ$18*1000)</f>
        <v>0</v>
      </c>
      <c r="EA92" s="97">
        <f>MASTER_DATA_ESCALATED!EA92/(EA$18*1000)</f>
        <v>0</v>
      </c>
      <c r="EB92" s="97">
        <f>MASTER_DATA_ESCALATED!EB92/(EB$18*1000)</f>
        <v>0</v>
      </c>
      <c r="EC92" s="97" t="e">
        <f>MASTER_DATA_ESCALATED!EC92/(EC$18*1000)</f>
        <v>#DIV/0!</v>
      </c>
      <c r="ED92" s="97" t="e">
        <f>MASTER_DATA_ESCALATED!ED92/(ED$18*1000)</f>
        <v>#DIV/0!</v>
      </c>
      <c r="EE92" s="97" t="e">
        <f>MASTER_DATA_ESCALATED!EE92/(EE$18*1000)</f>
        <v>#DIV/0!</v>
      </c>
      <c r="EF92" s="97" t="e">
        <f>MASTER_DATA_ESCALATED!EF92/(EF$18*1000)</f>
        <v>#VALUE!</v>
      </c>
      <c r="EG92" s="97">
        <f>MASTER_DATA_ESCALATED!EG92/(EG$18*1000)</f>
        <v>0</v>
      </c>
      <c r="EH92" s="97">
        <f>MASTER_DATA_ESCALATED!EH92/(EH$18*1000)</f>
        <v>0</v>
      </c>
      <c r="EI92" s="97">
        <f>MASTER_DATA_ESCALATED!EI92/(EI$18*1000)</f>
        <v>0</v>
      </c>
      <c r="EJ92" s="97">
        <f>MASTER_DATA_ESCALATED!EJ92/(EJ$18*1000)</f>
        <v>0</v>
      </c>
      <c r="EK92" s="97">
        <f>MASTER_DATA_ESCALATED!EK92/(EK$18*1000)</f>
        <v>0</v>
      </c>
      <c r="EL92" s="97">
        <f>MASTER_DATA_ESCALATED!EL92/(EL$18*1000)</f>
        <v>0</v>
      </c>
      <c r="EM92" s="97">
        <f>MASTER_DATA_ESCALATED!EM92/(EM$18*1000)</f>
        <v>0</v>
      </c>
      <c r="EN92" s="97">
        <f>MASTER_DATA_ESCALATED!EN92/(EN$18*1000)</f>
        <v>0</v>
      </c>
      <c r="EO92" s="97">
        <f>MASTER_DATA_ESCALATED!EO92/(EO$18*1000)</f>
        <v>0</v>
      </c>
      <c r="EP92" s="97">
        <f>MASTER_DATA_ESCALATED!EP92/(EP$18*1000)</f>
        <v>0</v>
      </c>
      <c r="EQ92" s="97">
        <f>MASTER_DATA_ESCALATED!EQ92/(EQ$18*1000)</f>
        <v>0</v>
      </c>
      <c r="ER92" s="97">
        <f>MASTER_DATA_ESCALATED!ER92/(ER$18*1000)</f>
        <v>51.6100185032683</v>
      </c>
      <c r="ES92" s="97">
        <f>MASTER_DATA_ESCALATED!ES92/(ES$18*1000)</f>
        <v>0</v>
      </c>
      <c r="ET92" s="97">
        <f>MASTER_DATA_ESCALATED!ET92/(ET$18*1000)</f>
        <v>0</v>
      </c>
      <c r="EU92" s="97">
        <f>MASTER_DATA_ESCALATED!EU92/(EU$18*1000)</f>
        <v>0</v>
      </c>
      <c r="EV92" s="97">
        <f>MASTER_DATA_ESCALATED!EV92/(EV$18*1000)</f>
        <v>51.6100185032683</v>
      </c>
      <c r="EW92" s="97">
        <f>MASTER_DATA_ESCALATED!EW92/(EW$18*1000)</f>
        <v>0</v>
      </c>
      <c r="EX92" s="97">
        <f>MASTER_DATA_ESCALATED!EX92/(EX$18*1000)</f>
        <v>0</v>
      </c>
      <c r="EY92" s="97">
        <f>MASTER_DATA_ESCALATED!EY92/(EY$18*1000)</f>
        <v>0</v>
      </c>
      <c r="EZ92" s="97">
        <f>MASTER_DATA_ESCALATED!EZ92/(EZ$18*1000)</f>
        <v>53.925463059076932</v>
      </c>
      <c r="FA92" s="97">
        <f>MASTER_DATA_ESCALATED!FA92/(FA$18*1000)</f>
        <v>0</v>
      </c>
      <c r="FB92" s="97">
        <f>MASTER_DATA_ESCALATED!FB92/(FB$18*1000)</f>
        <v>0</v>
      </c>
      <c r="FC92" s="97">
        <f>MASTER_DATA_ESCALATED!FC92/(FC$18*1000)</f>
        <v>0</v>
      </c>
      <c r="FD92" s="97">
        <f>MASTER_DATA_ESCALATED!FD92/(FD$18*1000)</f>
        <v>50.039981350483409</v>
      </c>
      <c r="FE92" s="97">
        <f>MASTER_DATA_ESCALATED!FE92/(FE$18*1000)</f>
        <v>0</v>
      </c>
      <c r="FF92" s="97">
        <f>MASTER_DATA_ESCALATED!FF92/(FF$18*1000)</f>
        <v>0</v>
      </c>
      <c r="FG92" s="97">
        <f>MASTER_DATA_ESCALATED!FG92/(FG$18*1000)</f>
        <v>0</v>
      </c>
      <c r="FH92" s="97">
        <f>MASTER_DATA_ESCALATED!FH92/(FH$18*1000)</f>
        <v>44.838163443275121</v>
      </c>
      <c r="FI92" s="97">
        <f>MASTER_DATA_ESCALATED!FI92/(FI$18*1000)</f>
        <v>0</v>
      </c>
      <c r="FJ92" s="97">
        <f>MASTER_DATA_ESCALATED!FJ92/(FJ$18*1000)</f>
        <v>0</v>
      </c>
      <c r="FK92" s="97">
        <f>MASTER_DATA_ESCALATED!FK92/(FK$18*1000)</f>
        <v>0</v>
      </c>
      <c r="FL92" s="97">
        <f>MASTER_DATA_ESCALATED!FL92/(FL$18*1000)</f>
        <v>58.208357155355507</v>
      </c>
      <c r="FM92" s="97">
        <f>MASTER_DATA_ESCALATED!FM92/(FM$18*1000)</f>
        <v>0</v>
      </c>
      <c r="FN92" s="97">
        <f>MASTER_DATA_ESCALATED!FN92/(FN$18*1000)</f>
        <v>0</v>
      </c>
      <c r="FO92" s="97">
        <f>MASTER_DATA_ESCALATED!FO92/(FO$18*1000)</f>
        <v>0</v>
      </c>
      <c r="FP92" s="97">
        <f>MASTER_DATA_ESCALATED!FP92/(FP$18*1000)</f>
        <v>65.039098172409879</v>
      </c>
      <c r="FQ92" s="97">
        <f>MASTER_DATA_ESCALATED!FQ92/(FQ$18*1000)</f>
        <v>0</v>
      </c>
      <c r="FR92" s="97">
        <f>MASTER_DATA_ESCALATED!FR92/(FR$18*1000)</f>
        <v>0</v>
      </c>
      <c r="FS92" s="97">
        <f>MASTER_DATA_ESCALATED!FS92/(FS$18*1000)</f>
        <v>0</v>
      </c>
      <c r="FT92" s="97">
        <f>MASTER_DATA_ESCALATED!FT92/(FT$18*1000)</f>
        <v>58.841942973353397</v>
      </c>
      <c r="FU92" s="97">
        <f>MASTER_DATA_ESCALATED!FU92/(FU$18*1000)</f>
        <v>0</v>
      </c>
      <c r="FV92" s="97">
        <f>MASTER_DATA_ESCALATED!FV92/(FV$18*1000)</f>
        <v>0</v>
      </c>
      <c r="FW92" s="97">
        <f>MASTER_DATA_ESCALATED!FW92/(FW$18*1000)</f>
        <v>0</v>
      </c>
      <c r="FX92" s="97">
        <f>MASTER_DATA_ESCALATED!FX92/(FX$18*1000)</f>
        <v>54.345320840577543</v>
      </c>
      <c r="FY92" s="97">
        <f>MASTER_DATA_ESCALATED!FY92/(FY$18*1000)</f>
        <v>0</v>
      </c>
      <c r="FZ92" s="97">
        <f>MASTER_DATA_ESCALATED!FZ92/(FZ$18*1000)</f>
        <v>0</v>
      </c>
      <c r="GA92" s="97">
        <f>MASTER_DATA_ESCALATED!GA92/(GA$18*1000)</f>
        <v>0</v>
      </c>
      <c r="GB92" s="97">
        <f>MASTER_DATA_ESCALATED!GB92/(GB$18*1000)</f>
        <v>55.874039463955697</v>
      </c>
      <c r="GC92" s="97">
        <f>MASTER_DATA_ESCALATED!GC92/(GC$18*1000)</f>
        <v>0</v>
      </c>
      <c r="GD92" s="97">
        <f>MASTER_DATA_ESCALATED!GD92/(GD$18*1000)</f>
        <v>0</v>
      </c>
      <c r="GE92" s="97">
        <f>MASTER_DATA_ESCALATED!GE92/(GE$18*1000)</f>
        <v>0</v>
      </c>
      <c r="GF92" s="97">
        <f>MASTER_DATA_ESCALATED!GF92/(GF$18*1000)</f>
        <v>50.544271697353516</v>
      </c>
      <c r="GG92" s="97">
        <f>MASTER_DATA_ESCALATED!GG92/(GG$18*1000)</f>
        <v>0</v>
      </c>
      <c r="GH92" s="97">
        <f>MASTER_DATA_ESCALATED!GH92/(GH$18*1000)</f>
        <v>0</v>
      </c>
      <c r="GI92" s="97">
        <f>MASTER_DATA_ESCALATED!GI92/(GI$18*1000)</f>
        <v>0</v>
      </c>
      <c r="GJ92" s="97">
        <f>MASTER_DATA_ESCALATED!GJ92/(GJ$18*1000)</f>
        <v>47.103019648453945</v>
      </c>
      <c r="GK92" s="97">
        <f>MASTER_DATA_ESCALATED!GK92/(GK$18*1000)</f>
        <v>0</v>
      </c>
      <c r="GL92" s="97">
        <f>MASTER_DATA_ESCALATED!GL92/(GL$18*1000)</f>
        <v>0</v>
      </c>
      <c r="GM92" s="97">
        <f>MASTER_DATA_ESCALATED!GM92/(GM$18*1000)</f>
        <v>0</v>
      </c>
      <c r="GN92" s="97">
        <f>MASTER_DATA_ESCALATED!GN92/(GN$18*1000)</f>
        <v>51.823362588456789</v>
      </c>
      <c r="GO92" s="97">
        <f>MASTER_DATA_ESCALATED!GO92/(GO$18*1000)</f>
        <v>0</v>
      </c>
      <c r="GP92" s="97">
        <f>MASTER_DATA_ESCALATED!GP92/(GP$18*1000)</f>
        <v>0</v>
      </c>
      <c r="GQ92" s="97">
        <f>MASTER_DATA_ESCALATED!GQ92/(GQ$18*1000)</f>
        <v>0</v>
      </c>
      <c r="GR92" s="97">
        <f>MASTER_DATA_ESCALATED!GR92/(GR$18*1000)</f>
        <v>46.87995740859256</v>
      </c>
      <c r="GS92" s="97">
        <f>MASTER_DATA_ESCALATED!GS92/(GS$18*1000)</f>
        <v>0</v>
      </c>
      <c r="GT92" s="97">
        <f>MASTER_DATA_ESCALATED!GT92/(GT$18*1000)</f>
        <v>0</v>
      </c>
      <c r="GU92" s="97">
        <f>MASTER_DATA_ESCALATED!GU92/(GU$18*1000)</f>
        <v>0</v>
      </c>
      <c r="GV92" s="97">
        <f>MASTER_DATA_ESCALATED!GV92/(GV$18*1000)</f>
        <v>43.688186233203545</v>
      </c>
      <c r="GW92" s="97" t="e">
        <f>MASTER_DATA_ESCALATED!#REF!/(GW$18*1000)</f>
        <v>#REF!</v>
      </c>
      <c r="GX92" s="97" t="e">
        <f>MASTER_DATA_ESCALATED!#REF!/(GX$18*1000)</f>
        <v>#REF!</v>
      </c>
      <c r="GY92" s="97" t="e">
        <f>MASTER_DATA_ESCALATED!#REF!/(GY$18*1000)</f>
        <v>#REF!</v>
      </c>
    </row>
    <row r="93" spans="2:207" s="27" customFormat="1" ht="14.25" hidden="1" outlineLevel="2" x14ac:dyDescent="0.25">
      <c r="B93" s="26">
        <f t="shared" si="3"/>
        <v>20</v>
      </c>
      <c r="C93" s="59">
        <f t="shared" si="2"/>
        <v>225.1</v>
      </c>
      <c r="D93" s="82"/>
      <c r="E93" s="55"/>
      <c r="F93" s="60"/>
      <c r="G93" s="86">
        <v>225.1</v>
      </c>
      <c r="H93" s="40" t="s">
        <v>97</v>
      </c>
      <c r="I93" s="99">
        <f>MASTER_DATA_ESCALATED!I93/(I$18*1000)</f>
        <v>0</v>
      </c>
      <c r="J93" s="99">
        <f>MASTER_DATA_ESCALATED!J93/(J$18*1000)</f>
        <v>0</v>
      </c>
      <c r="K93" s="99">
        <f>MASTER_DATA_ESCALATED!K93/(K$18*1000)</f>
        <v>0</v>
      </c>
      <c r="L93" s="99">
        <f>MASTER_DATA_ESCALATED!L93/(L$18*1000)</f>
        <v>314.5143691071147</v>
      </c>
      <c r="M93" s="99">
        <f>MASTER_DATA_ESCALATED!M93/(M$18*1000)</f>
        <v>0</v>
      </c>
      <c r="N93" s="99">
        <f>MASTER_DATA_ESCALATED!N93/(N$18*1000)</f>
        <v>0</v>
      </c>
      <c r="O93" s="99">
        <f>MASTER_DATA_ESCALATED!O93/(O$18*1000)</f>
        <v>0</v>
      </c>
      <c r="P93" s="99">
        <f>MASTER_DATA_ESCALATED!P93/(P$18*1000)</f>
        <v>223.31411436675305</v>
      </c>
      <c r="Q93" s="99">
        <f>MASTER_DATA_ESCALATED!Q93/(Q$18*1000)</f>
        <v>0</v>
      </c>
      <c r="R93" s="99">
        <f>MASTER_DATA_ESCALATED!R93/(R$18*1000)</f>
        <v>0</v>
      </c>
      <c r="S93" s="99">
        <f>MASTER_DATA_ESCALATED!S93/(S$18*1000)</f>
        <v>0</v>
      </c>
      <c r="T93" s="99">
        <f>MASTER_DATA_ESCALATED!T93/(T$18*1000)</f>
        <v>511.57155412833896</v>
      </c>
      <c r="U93" s="99">
        <f>MASTER_DATA_ESCALATED!U93/(U$18*1000)</f>
        <v>0</v>
      </c>
      <c r="V93" s="99">
        <f>MASTER_DATA_ESCALATED!V93/(V$18*1000)</f>
        <v>0</v>
      </c>
      <c r="W93" s="99">
        <f>MASTER_DATA_ESCALATED!W93/(W$18*1000)</f>
        <v>0</v>
      </c>
      <c r="X93" s="99">
        <f>MASTER_DATA_ESCALATED!X93/(X$18*1000)</f>
        <v>363.2096974338383</v>
      </c>
      <c r="Y93" s="99">
        <f>MASTER_DATA_ESCALATED!Y93/(Y$18*1000)</f>
        <v>0</v>
      </c>
      <c r="Z93" s="99">
        <f>MASTER_DATA_ESCALATED!Z93/(Z$18*1000)</f>
        <v>0</v>
      </c>
      <c r="AA93" s="99">
        <f>MASTER_DATA_ESCALATED!AA93/(AA$18*1000)</f>
        <v>0</v>
      </c>
      <c r="AB93" s="99">
        <f>MASTER_DATA_ESCALATED!AB93/(AB$18*1000)</f>
        <v>404.21769703125585</v>
      </c>
      <c r="AC93" s="99">
        <f>MASTER_DATA_ESCALATED!AC93/(AC$18*1000)</f>
        <v>0</v>
      </c>
      <c r="AD93" s="99">
        <f>MASTER_DATA_ESCALATED!AD93/(AD$18*1000)</f>
        <v>0</v>
      </c>
      <c r="AE93" s="99">
        <f>MASTER_DATA_ESCALATED!AE93/(AE$18*1000)</f>
        <v>0</v>
      </c>
      <c r="AF93" s="99">
        <f>MASTER_DATA_ESCALATED!AF93/(AF$18*1000)</f>
        <v>286.97078738060156</v>
      </c>
      <c r="AG93" s="99">
        <f>MASTER_DATA_ESCALATED!AG93/(AG$18*1000)</f>
        <v>0</v>
      </c>
      <c r="AH93" s="99">
        <f>MASTER_DATA_ESCALATED!AH93/(AH$18*1000)</f>
        <v>0</v>
      </c>
      <c r="AI93" s="99">
        <f>MASTER_DATA_ESCALATED!AI93/(AI$18*1000)</f>
        <v>0</v>
      </c>
      <c r="AJ93" s="99">
        <f>MASTER_DATA_ESCALATED!AJ93/(AJ$18*1000)</f>
        <v>657.40064044236249</v>
      </c>
      <c r="AK93" s="99">
        <f>MASTER_DATA_ESCALATED!AK93/(AK$18*1000)</f>
        <v>0</v>
      </c>
      <c r="AL93" s="99">
        <f>MASTER_DATA_ESCALATED!AL93/(AL$18*1000)</f>
        <v>0</v>
      </c>
      <c r="AM93" s="99">
        <f>MASTER_DATA_ESCALATED!AM93/(AM$18*1000)</f>
        <v>0</v>
      </c>
      <c r="AN93" s="99">
        <f>MASTER_DATA_ESCALATED!AN93/(AN$18*1000)</f>
        <v>466.75255251315008</v>
      </c>
      <c r="AO93" s="99">
        <f>MASTER_DATA_ESCALATED!AO93/(AO$18*1000)</f>
        <v>0</v>
      </c>
      <c r="AP93" s="99">
        <f>MASTER_DATA_ESCALATED!AP93/(AP$18*1000)</f>
        <v>0</v>
      </c>
      <c r="AQ93" s="99">
        <f>MASTER_DATA_ESCALATED!AQ93/(AQ$18*1000)</f>
        <v>0</v>
      </c>
      <c r="AR93" s="99">
        <f>MASTER_DATA_ESCALATED!AR93/(AR$18*1000)</f>
        <v>0</v>
      </c>
      <c r="AS93" s="99">
        <f>MASTER_DATA_ESCALATED!AS93/(AS$18*1000)</f>
        <v>0</v>
      </c>
      <c r="AT93" s="99">
        <f>MASTER_DATA_ESCALATED!AT93/(AT$18*1000)</f>
        <v>0</v>
      </c>
      <c r="AU93" s="99">
        <f>MASTER_DATA_ESCALATED!AU93/(AU$18*1000)</f>
        <v>0</v>
      </c>
      <c r="AV93" s="99">
        <f>MASTER_DATA_ESCALATED!AV93/(AV$18*1000)</f>
        <v>0</v>
      </c>
      <c r="AW93" s="99">
        <f>MASTER_DATA_ESCALATED!AW93/(AW$18*1000)</f>
        <v>0</v>
      </c>
      <c r="AX93" s="99">
        <f>MASTER_DATA_ESCALATED!AX93/(AX$18*1000)</f>
        <v>0</v>
      </c>
      <c r="AY93" s="99">
        <f>MASTER_DATA_ESCALATED!AY93/(AY$18*1000)</f>
        <v>0</v>
      </c>
      <c r="AZ93" s="99">
        <f>MASTER_DATA_ESCALATED!AZ93/(AZ$18*1000)</f>
        <v>0</v>
      </c>
      <c r="BA93" s="99">
        <f>MASTER_DATA_ESCALATED!BA93/(BA$18*1000)</f>
        <v>0</v>
      </c>
      <c r="BB93" s="99">
        <f>MASTER_DATA_ESCALATED!BB93/(BB$18*1000)</f>
        <v>0</v>
      </c>
      <c r="BC93" s="99">
        <f>MASTER_DATA_ESCALATED!BC93/(BC$18*1000)</f>
        <v>0</v>
      </c>
      <c r="BD93" s="99">
        <f>MASTER_DATA_ESCALATED!BD93/(BD$18*1000)</f>
        <v>0</v>
      </c>
      <c r="BE93" s="99">
        <f>MASTER_DATA_ESCALATED!BE93/(BE$18*1000)</f>
        <v>0</v>
      </c>
      <c r="BF93" s="99">
        <f>MASTER_DATA_ESCALATED!BF93/(BF$18*1000)</f>
        <v>0</v>
      </c>
      <c r="BG93" s="99">
        <f>MASTER_DATA_ESCALATED!BG93/(BG$18*1000)</f>
        <v>0</v>
      </c>
      <c r="BH93" s="99">
        <f>MASTER_DATA_ESCALATED!BH93/(BH$18*1000)</f>
        <v>0</v>
      </c>
      <c r="BI93" s="99">
        <f>MASTER_DATA_ESCALATED!BI93/(BI$18*1000)</f>
        <v>0</v>
      </c>
      <c r="BJ93" s="99">
        <f>MASTER_DATA_ESCALATED!BJ93/(BJ$18*1000)</f>
        <v>0</v>
      </c>
      <c r="BK93" s="99">
        <f>MASTER_DATA_ESCALATED!BK93/(BK$18*1000)</f>
        <v>0</v>
      </c>
      <c r="BL93" s="99">
        <f>MASTER_DATA_ESCALATED!BL93/(BL$18*1000)</f>
        <v>0</v>
      </c>
      <c r="BM93" s="99">
        <f>MASTER_DATA_ESCALATED!BM93/(BM$18*1000)</f>
        <v>0</v>
      </c>
      <c r="BN93" s="99">
        <f>MASTER_DATA_ESCALATED!BN93/(BN$18*1000)</f>
        <v>0</v>
      </c>
      <c r="BO93" s="99">
        <f>MASTER_DATA_ESCALATED!BO93/(BO$18*1000)</f>
        <v>0</v>
      </c>
      <c r="BP93" s="99">
        <f>MASTER_DATA_ESCALATED!BP93/(BP$18*1000)</f>
        <v>0</v>
      </c>
      <c r="BQ93" s="99">
        <f>MASTER_DATA_ESCALATED!BQ93/(BQ$18*1000)</f>
        <v>0</v>
      </c>
      <c r="BR93" s="99">
        <f>MASTER_DATA_ESCALATED!BR93/(BR$18*1000)</f>
        <v>0</v>
      </c>
      <c r="BS93" s="99">
        <f>MASTER_DATA_ESCALATED!BS93/(BS$18*1000)</f>
        <v>0</v>
      </c>
      <c r="BT93" s="99">
        <f>MASTER_DATA_ESCALATED!BT93/(BT$18*1000)</f>
        <v>0</v>
      </c>
      <c r="BU93" s="99">
        <f>MASTER_DATA_ESCALATED!BU93/(BU$18*1000)</f>
        <v>0</v>
      </c>
      <c r="BV93" s="99">
        <f>MASTER_DATA_ESCALATED!BV93/(BV$18*1000)</f>
        <v>0</v>
      </c>
      <c r="BW93" s="99">
        <f>MASTER_DATA_ESCALATED!BW93/(BW$18*1000)</f>
        <v>0</v>
      </c>
      <c r="BX93" s="99">
        <f>MASTER_DATA_ESCALATED!BX93/(BX$18*1000)</f>
        <v>0</v>
      </c>
      <c r="BY93" s="99">
        <f>MASTER_DATA_ESCALATED!BY93/(BY$18*1000)</f>
        <v>0</v>
      </c>
      <c r="BZ93" s="99">
        <f>MASTER_DATA_ESCALATED!BZ93/(BZ$18*1000)</f>
        <v>0</v>
      </c>
      <c r="CA93" s="99">
        <f>MASTER_DATA_ESCALATED!CA93/(CA$18*1000)</f>
        <v>0</v>
      </c>
      <c r="CB93" s="99">
        <f>MASTER_DATA_ESCALATED!CB93/(CB$18*1000)</f>
        <v>0</v>
      </c>
      <c r="CC93" s="99">
        <f>MASTER_DATA_ESCALATED!CC93/(CC$18*1000)</f>
        <v>0</v>
      </c>
      <c r="CD93" s="99">
        <f>MASTER_DATA_ESCALATED!CD93/(CD$18*1000)</f>
        <v>0</v>
      </c>
      <c r="CE93" s="99">
        <f>MASTER_DATA_ESCALATED!CE93/(CE$18*1000)</f>
        <v>0</v>
      </c>
      <c r="CF93" s="99">
        <f>MASTER_DATA_ESCALATED!CF93/(CF$18*1000)</f>
        <v>0</v>
      </c>
      <c r="CG93" s="99">
        <f>MASTER_DATA_ESCALATED!CG93/(CG$18*1000)</f>
        <v>0</v>
      </c>
      <c r="CH93" s="99">
        <f>MASTER_DATA_ESCALATED!CH93/(CH$18*1000)</f>
        <v>0</v>
      </c>
      <c r="CI93" s="99">
        <f>MASTER_DATA_ESCALATED!CI93/(CI$18*1000)</f>
        <v>0</v>
      </c>
      <c r="CJ93" s="99">
        <f>MASTER_DATA_ESCALATED!CJ93/(CJ$18*1000)</f>
        <v>0</v>
      </c>
      <c r="CK93" s="99">
        <f>MASTER_DATA_ESCALATED!CK93/(CK$18*1000)</f>
        <v>0</v>
      </c>
      <c r="CL93" s="99">
        <f>MASTER_DATA_ESCALATED!CL93/(CL$18*1000)</f>
        <v>0</v>
      </c>
      <c r="CM93" s="99">
        <f>MASTER_DATA_ESCALATED!CM93/(CM$18*1000)</f>
        <v>0</v>
      </c>
      <c r="CN93" s="99">
        <f>MASTER_DATA_ESCALATED!CN93/(CN$18*1000)</f>
        <v>0</v>
      </c>
      <c r="CO93" s="99">
        <f>MASTER_DATA_ESCALATED!CO93/(CO$18*1000)</f>
        <v>0</v>
      </c>
      <c r="CP93" s="99">
        <f>MASTER_DATA_ESCALATED!CP93/(CP$18*1000)</f>
        <v>0</v>
      </c>
      <c r="CQ93" s="99">
        <f>MASTER_DATA_ESCALATED!CQ93/(CQ$18*1000)</f>
        <v>0</v>
      </c>
      <c r="CR93" s="99">
        <f>MASTER_DATA_ESCALATED!CR93/(CR$18*1000)</f>
        <v>0</v>
      </c>
      <c r="CS93" s="99">
        <f>MASTER_DATA_ESCALATED!CS93/(CS$18*1000)</f>
        <v>0</v>
      </c>
      <c r="CT93" s="99">
        <f>MASTER_DATA_ESCALATED!CT93/(CT$18*1000)</f>
        <v>0</v>
      </c>
      <c r="CU93" s="99">
        <f>MASTER_DATA_ESCALATED!CU93/(CU$18*1000)</f>
        <v>0</v>
      </c>
      <c r="CV93" s="99">
        <f>MASTER_DATA_ESCALATED!CV93/(CV$18*1000)</f>
        <v>0</v>
      </c>
      <c r="CW93" s="99">
        <f>MASTER_DATA_ESCALATED!CW93/(CW$18*1000)</f>
        <v>0</v>
      </c>
      <c r="CX93" s="99">
        <f>MASTER_DATA_ESCALATED!CX93/(CX$18*1000)</f>
        <v>0</v>
      </c>
      <c r="CY93" s="99">
        <f>MASTER_DATA_ESCALATED!CY93/(CY$18*1000)</f>
        <v>0</v>
      </c>
      <c r="CZ93" s="99">
        <f>MASTER_DATA_ESCALATED!CZ93/(CZ$18*1000)</f>
        <v>0</v>
      </c>
      <c r="DA93" s="99" t="e">
        <f>MASTER_DATA_ESCALATED!DA93/(DA$18*1000)</f>
        <v>#DIV/0!</v>
      </c>
      <c r="DB93" s="99" t="e">
        <f>MASTER_DATA_ESCALATED!DB93/(DB$18*1000)</f>
        <v>#DIV/0!</v>
      </c>
      <c r="DC93" s="99" t="e">
        <f>MASTER_DATA_ESCALATED!DC93/(DC$18*1000)</f>
        <v>#DIV/0!</v>
      </c>
      <c r="DD93" s="99" t="e">
        <f>MASTER_DATA_ESCALATED!DD93/(DD$18*1000)</f>
        <v>#N/A</v>
      </c>
      <c r="DE93" s="99">
        <f>MASTER_DATA_ESCALATED!DE93/(DE$18*1000)</f>
        <v>0</v>
      </c>
      <c r="DF93" s="99">
        <f>MASTER_DATA_ESCALATED!DF93/(DF$18*1000)</f>
        <v>0</v>
      </c>
      <c r="DG93" s="99">
        <f>MASTER_DATA_ESCALATED!DG93/(DG$18*1000)</f>
        <v>0</v>
      </c>
      <c r="DH93" s="99">
        <f>MASTER_DATA_ESCALATED!DH93/(DH$18*1000)</f>
        <v>0</v>
      </c>
      <c r="DI93" s="99">
        <f>MASTER_DATA_ESCALATED!DI93/(DI$18*1000)</f>
        <v>0</v>
      </c>
      <c r="DJ93" s="99">
        <f>MASTER_DATA_ESCALATED!DJ93/(DJ$18*1000)</f>
        <v>0</v>
      </c>
      <c r="DK93" s="99">
        <f>MASTER_DATA_ESCALATED!DK93/(DK$18*1000)</f>
        <v>0</v>
      </c>
      <c r="DL93" s="99">
        <f>MASTER_DATA_ESCALATED!DL93/(DL$18*1000)</f>
        <v>0</v>
      </c>
      <c r="DM93" s="99">
        <f>MASTER_DATA_ESCALATED!DM93/(DM$18*1000)</f>
        <v>0</v>
      </c>
      <c r="DN93" s="99">
        <f>MASTER_DATA_ESCALATED!DN93/(DN$18*1000)</f>
        <v>0</v>
      </c>
      <c r="DO93" s="99">
        <f>MASTER_DATA_ESCALATED!DO93/(DO$18*1000)</f>
        <v>0</v>
      </c>
      <c r="DP93" s="99">
        <f>MASTER_DATA_ESCALATED!DP93/(DP$18*1000)</f>
        <v>0</v>
      </c>
      <c r="DQ93" s="99">
        <f>MASTER_DATA_ESCALATED!DQ93/(DQ$18*1000)</f>
        <v>0</v>
      </c>
      <c r="DR93" s="99">
        <f>MASTER_DATA_ESCALATED!DR93/(DR$18*1000)</f>
        <v>0</v>
      </c>
      <c r="DS93" s="99">
        <f>MASTER_DATA_ESCALATED!DS93/(DS$18*1000)</f>
        <v>0</v>
      </c>
      <c r="DT93" s="99">
        <f>MASTER_DATA_ESCALATED!DT93/(DT$18*1000)</f>
        <v>0</v>
      </c>
      <c r="DU93" s="99">
        <f>MASTER_DATA_ESCALATED!DU93/(DU$18*1000)</f>
        <v>0</v>
      </c>
      <c r="DV93" s="99">
        <f>MASTER_DATA_ESCALATED!DV93/(DV$18*1000)</f>
        <v>0</v>
      </c>
      <c r="DW93" s="99">
        <f>MASTER_DATA_ESCALATED!DW93/(DW$18*1000)</f>
        <v>0</v>
      </c>
      <c r="DX93" s="99">
        <f>MASTER_DATA_ESCALATED!DX93/(DX$18*1000)</f>
        <v>0</v>
      </c>
      <c r="DY93" s="99">
        <f>MASTER_DATA_ESCALATED!DY93/(DY$18*1000)</f>
        <v>0</v>
      </c>
      <c r="DZ93" s="99">
        <f>MASTER_DATA_ESCALATED!DZ93/(DZ$18*1000)</f>
        <v>0</v>
      </c>
      <c r="EA93" s="99">
        <f>MASTER_DATA_ESCALATED!EA93/(EA$18*1000)</f>
        <v>0</v>
      </c>
      <c r="EB93" s="99">
        <f>MASTER_DATA_ESCALATED!EB93/(EB$18*1000)</f>
        <v>0</v>
      </c>
      <c r="EC93" s="99" t="e">
        <f>MASTER_DATA_ESCALATED!EC93/(EC$18*1000)</f>
        <v>#DIV/0!</v>
      </c>
      <c r="ED93" s="99" t="e">
        <f>MASTER_DATA_ESCALATED!ED93/(ED$18*1000)</f>
        <v>#DIV/0!</v>
      </c>
      <c r="EE93" s="99" t="e">
        <f>MASTER_DATA_ESCALATED!EE93/(EE$18*1000)</f>
        <v>#DIV/0!</v>
      </c>
      <c r="EF93" s="99" t="e">
        <f>MASTER_DATA_ESCALATED!EF93/(EF$18*1000)</f>
        <v>#VALUE!</v>
      </c>
      <c r="EG93" s="99">
        <f>MASTER_DATA_ESCALATED!EG93/(EG$18*1000)</f>
        <v>0</v>
      </c>
      <c r="EH93" s="99">
        <f>MASTER_DATA_ESCALATED!EH93/(EH$18*1000)</f>
        <v>0</v>
      </c>
      <c r="EI93" s="99">
        <f>MASTER_DATA_ESCALATED!EI93/(EI$18*1000)</f>
        <v>0</v>
      </c>
      <c r="EJ93" s="99">
        <f>MASTER_DATA_ESCALATED!EJ93/(EJ$18*1000)</f>
        <v>0</v>
      </c>
      <c r="EK93" s="99">
        <f>MASTER_DATA_ESCALATED!EK93/(EK$18*1000)</f>
        <v>0</v>
      </c>
      <c r="EL93" s="99">
        <f>MASTER_DATA_ESCALATED!EL93/(EL$18*1000)</f>
        <v>0</v>
      </c>
      <c r="EM93" s="99">
        <f>MASTER_DATA_ESCALATED!EM93/(EM$18*1000)</f>
        <v>0</v>
      </c>
      <c r="EN93" s="99">
        <f>MASTER_DATA_ESCALATED!EN93/(EN$18*1000)</f>
        <v>0</v>
      </c>
      <c r="EO93" s="99">
        <f>MASTER_DATA_ESCALATED!EO93/(EO$18*1000)</f>
        <v>0</v>
      </c>
      <c r="EP93" s="99">
        <f>MASTER_DATA_ESCALATED!EP93/(EP$18*1000)</f>
        <v>0</v>
      </c>
      <c r="EQ93" s="99">
        <f>MASTER_DATA_ESCALATED!EQ93/(EQ$18*1000)</f>
        <v>0</v>
      </c>
      <c r="ER93" s="99">
        <f>MASTER_DATA_ESCALATED!ER93/(ER$18*1000)</f>
        <v>0</v>
      </c>
      <c r="ES93" s="99">
        <f>MASTER_DATA_ESCALATED!ES93/(ES$18*1000)</f>
        <v>0</v>
      </c>
      <c r="ET93" s="99">
        <f>MASTER_DATA_ESCALATED!ET93/(ET$18*1000)</f>
        <v>0</v>
      </c>
      <c r="EU93" s="99">
        <f>MASTER_DATA_ESCALATED!EU93/(EU$18*1000)</f>
        <v>0</v>
      </c>
      <c r="EV93" s="99">
        <f>MASTER_DATA_ESCALATED!EV93/(EV$18*1000)</f>
        <v>0</v>
      </c>
      <c r="EW93" s="99">
        <f>MASTER_DATA_ESCALATED!EW93/(EW$18*1000)</f>
        <v>0</v>
      </c>
      <c r="EX93" s="99">
        <f>MASTER_DATA_ESCALATED!EX93/(EX$18*1000)</f>
        <v>0</v>
      </c>
      <c r="EY93" s="99">
        <f>MASTER_DATA_ESCALATED!EY93/(EY$18*1000)</f>
        <v>0</v>
      </c>
      <c r="EZ93" s="99">
        <f>MASTER_DATA_ESCALATED!EZ93/(EZ$18*1000)</f>
        <v>0</v>
      </c>
      <c r="FA93" s="99">
        <f>MASTER_DATA_ESCALATED!FA93/(FA$18*1000)</f>
        <v>0</v>
      </c>
      <c r="FB93" s="99">
        <f>MASTER_DATA_ESCALATED!FB93/(FB$18*1000)</f>
        <v>0</v>
      </c>
      <c r="FC93" s="99">
        <f>MASTER_DATA_ESCALATED!FC93/(FC$18*1000)</f>
        <v>0</v>
      </c>
      <c r="FD93" s="99">
        <f>MASTER_DATA_ESCALATED!FD93/(FD$18*1000)</f>
        <v>0</v>
      </c>
      <c r="FE93" s="99">
        <f>MASTER_DATA_ESCALATED!FE93/(FE$18*1000)</f>
        <v>0</v>
      </c>
      <c r="FF93" s="99">
        <f>MASTER_DATA_ESCALATED!FF93/(FF$18*1000)</f>
        <v>0</v>
      </c>
      <c r="FG93" s="99">
        <f>MASTER_DATA_ESCALATED!FG93/(FG$18*1000)</f>
        <v>0</v>
      </c>
      <c r="FH93" s="99">
        <f>MASTER_DATA_ESCALATED!FH93/(FH$18*1000)</f>
        <v>0</v>
      </c>
      <c r="FI93" s="99">
        <f>MASTER_DATA_ESCALATED!FI93/(FI$18*1000)</f>
        <v>0</v>
      </c>
      <c r="FJ93" s="99">
        <f>MASTER_DATA_ESCALATED!FJ93/(FJ$18*1000)</f>
        <v>0</v>
      </c>
      <c r="FK93" s="99">
        <f>MASTER_DATA_ESCALATED!FK93/(FK$18*1000)</f>
        <v>0</v>
      </c>
      <c r="FL93" s="99">
        <f>MASTER_DATA_ESCALATED!FL93/(FL$18*1000)</f>
        <v>0</v>
      </c>
      <c r="FM93" s="99">
        <f>MASTER_DATA_ESCALATED!FM93/(FM$18*1000)</f>
        <v>0</v>
      </c>
      <c r="FN93" s="99">
        <f>MASTER_DATA_ESCALATED!FN93/(FN$18*1000)</f>
        <v>0</v>
      </c>
      <c r="FO93" s="99">
        <f>MASTER_DATA_ESCALATED!FO93/(FO$18*1000)</f>
        <v>0</v>
      </c>
      <c r="FP93" s="99">
        <f>MASTER_DATA_ESCALATED!FP93/(FP$18*1000)</f>
        <v>0</v>
      </c>
      <c r="FQ93" s="99">
        <f>MASTER_DATA_ESCALATED!FQ93/(FQ$18*1000)</f>
        <v>0</v>
      </c>
      <c r="FR93" s="99">
        <f>MASTER_DATA_ESCALATED!FR93/(FR$18*1000)</f>
        <v>0</v>
      </c>
      <c r="FS93" s="99">
        <f>MASTER_DATA_ESCALATED!FS93/(FS$18*1000)</f>
        <v>0</v>
      </c>
      <c r="FT93" s="99">
        <f>MASTER_DATA_ESCALATED!FT93/(FT$18*1000)</f>
        <v>0</v>
      </c>
      <c r="FU93" s="99">
        <f>MASTER_DATA_ESCALATED!FU93/(FU$18*1000)</f>
        <v>0</v>
      </c>
      <c r="FV93" s="99">
        <f>MASTER_DATA_ESCALATED!FV93/(FV$18*1000)</f>
        <v>0</v>
      </c>
      <c r="FW93" s="99">
        <f>MASTER_DATA_ESCALATED!FW93/(FW$18*1000)</f>
        <v>0</v>
      </c>
      <c r="FX93" s="99">
        <f>MASTER_DATA_ESCALATED!FX93/(FX$18*1000)</f>
        <v>0</v>
      </c>
      <c r="FY93" s="99">
        <f>MASTER_DATA_ESCALATED!FY93/(FY$18*1000)</f>
        <v>0</v>
      </c>
      <c r="FZ93" s="99">
        <f>MASTER_DATA_ESCALATED!FZ93/(FZ$18*1000)</f>
        <v>0</v>
      </c>
      <c r="GA93" s="99">
        <f>MASTER_DATA_ESCALATED!GA93/(GA$18*1000)</f>
        <v>0</v>
      </c>
      <c r="GB93" s="99">
        <f>MASTER_DATA_ESCALATED!GB93/(GB$18*1000)</f>
        <v>0</v>
      </c>
      <c r="GC93" s="99">
        <f>MASTER_DATA_ESCALATED!GC93/(GC$18*1000)</f>
        <v>0</v>
      </c>
      <c r="GD93" s="99">
        <f>MASTER_DATA_ESCALATED!GD93/(GD$18*1000)</f>
        <v>0</v>
      </c>
      <c r="GE93" s="99">
        <f>MASTER_DATA_ESCALATED!GE93/(GE$18*1000)</f>
        <v>0</v>
      </c>
      <c r="GF93" s="99">
        <f>MASTER_DATA_ESCALATED!GF93/(GF$18*1000)</f>
        <v>0</v>
      </c>
      <c r="GG93" s="99">
        <f>MASTER_DATA_ESCALATED!GG93/(GG$18*1000)</f>
        <v>0</v>
      </c>
      <c r="GH93" s="99">
        <f>MASTER_DATA_ESCALATED!GH93/(GH$18*1000)</f>
        <v>0</v>
      </c>
      <c r="GI93" s="99">
        <f>MASTER_DATA_ESCALATED!GI93/(GI$18*1000)</f>
        <v>0</v>
      </c>
      <c r="GJ93" s="99">
        <f>MASTER_DATA_ESCALATED!GJ93/(GJ$18*1000)</f>
        <v>0</v>
      </c>
      <c r="GK93" s="99">
        <f>MASTER_DATA_ESCALATED!GK93/(GK$18*1000)</f>
        <v>0</v>
      </c>
      <c r="GL93" s="99">
        <f>MASTER_DATA_ESCALATED!GL93/(GL$18*1000)</f>
        <v>0</v>
      </c>
      <c r="GM93" s="99">
        <f>MASTER_DATA_ESCALATED!GM93/(GM$18*1000)</f>
        <v>0</v>
      </c>
      <c r="GN93" s="99">
        <f>MASTER_DATA_ESCALATED!GN93/(GN$18*1000)</f>
        <v>0</v>
      </c>
      <c r="GO93" s="99">
        <f>MASTER_DATA_ESCALATED!GO93/(GO$18*1000)</f>
        <v>0</v>
      </c>
      <c r="GP93" s="99">
        <f>MASTER_DATA_ESCALATED!GP93/(GP$18*1000)</f>
        <v>0</v>
      </c>
      <c r="GQ93" s="99">
        <f>MASTER_DATA_ESCALATED!GQ93/(GQ$18*1000)</f>
        <v>0</v>
      </c>
      <c r="GR93" s="99">
        <f>MASTER_DATA_ESCALATED!GR93/(GR$18*1000)</f>
        <v>0</v>
      </c>
      <c r="GS93" s="99">
        <f>MASTER_DATA_ESCALATED!GS93/(GS$18*1000)</f>
        <v>0</v>
      </c>
      <c r="GT93" s="99">
        <f>MASTER_DATA_ESCALATED!GT93/(GT$18*1000)</f>
        <v>0</v>
      </c>
      <c r="GU93" s="99">
        <f>MASTER_DATA_ESCALATED!GU93/(GU$18*1000)</f>
        <v>0</v>
      </c>
      <c r="GV93" s="99">
        <f>MASTER_DATA_ESCALATED!GV93/(GV$18*1000)</f>
        <v>0</v>
      </c>
      <c r="GW93" s="99" t="e">
        <f>MASTER_DATA_ESCALATED!#REF!/(GW$18*1000)</f>
        <v>#REF!</v>
      </c>
      <c r="GX93" s="99" t="e">
        <f>MASTER_DATA_ESCALATED!#REF!/(GX$18*1000)</f>
        <v>#REF!</v>
      </c>
      <c r="GY93" s="99" t="e">
        <f>MASTER_DATA_ESCALATED!#REF!/(GY$18*1000)</f>
        <v>#REF!</v>
      </c>
    </row>
    <row r="94" spans="2:207" hidden="1" outlineLevel="2" x14ac:dyDescent="0.3">
      <c r="B94" s="21">
        <f t="shared" si="3"/>
        <v>20</v>
      </c>
      <c r="C94" s="52">
        <f t="shared" si="2"/>
        <v>226</v>
      </c>
      <c r="D94" s="77"/>
      <c r="E94" s="52"/>
      <c r="F94" s="52">
        <v>226</v>
      </c>
      <c r="G94" s="78"/>
      <c r="H94" s="35" t="s">
        <v>98</v>
      </c>
      <c r="I94" s="97">
        <f>MASTER_DATA_ESCALATED!I94/(I$18*1000)</f>
        <v>0</v>
      </c>
      <c r="J94" s="97">
        <f>MASTER_DATA_ESCALATED!J94/(J$18*1000)</f>
        <v>0</v>
      </c>
      <c r="K94" s="97">
        <f>MASTER_DATA_ESCALATED!K94/(K$18*1000)</f>
        <v>0</v>
      </c>
      <c r="L94" s="97">
        <f>MASTER_DATA_ESCALATED!L94/(L$18*1000)</f>
        <v>0</v>
      </c>
      <c r="M94" s="97">
        <f>MASTER_DATA_ESCALATED!M94/(M$18*1000)</f>
        <v>0</v>
      </c>
      <c r="N94" s="97">
        <f>MASTER_DATA_ESCALATED!N94/(N$18*1000)</f>
        <v>0</v>
      </c>
      <c r="O94" s="97">
        <f>MASTER_DATA_ESCALATED!O94/(O$18*1000)</f>
        <v>0</v>
      </c>
      <c r="P94" s="97">
        <f>MASTER_DATA_ESCALATED!P94/(P$18*1000)</f>
        <v>0</v>
      </c>
      <c r="Q94" s="97">
        <f>MASTER_DATA_ESCALATED!Q94/(Q$18*1000)</f>
        <v>0</v>
      </c>
      <c r="R94" s="97">
        <f>MASTER_DATA_ESCALATED!R94/(R$18*1000)</f>
        <v>0</v>
      </c>
      <c r="S94" s="97">
        <f>MASTER_DATA_ESCALATED!S94/(S$18*1000)</f>
        <v>0</v>
      </c>
      <c r="T94" s="97">
        <f>MASTER_DATA_ESCALATED!T94/(T$18*1000)</f>
        <v>0</v>
      </c>
      <c r="U94" s="97">
        <f>MASTER_DATA_ESCALATED!U94/(U$18*1000)</f>
        <v>0</v>
      </c>
      <c r="V94" s="97">
        <f>MASTER_DATA_ESCALATED!V94/(V$18*1000)</f>
        <v>0</v>
      </c>
      <c r="W94" s="97">
        <f>MASTER_DATA_ESCALATED!W94/(W$18*1000)</f>
        <v>0</v>
      </c>
      <c r="X94" s="97">
        <f>MASTER_DATA_ESCALATED!X94/(X$18*1000)</f>
        <v>0</v>
      </c>
      <c r="Y94" s="97">
        <f>MASTER_DATA_ESCALATED!Y94/(Y$18*1000)</f>
        <v>0</v>
      </c>
      <c r="Z94" s="97">
        <f>MASTER_DATA_ESCALATED!Z94/(Z$18*1000)</f>
        <v>0</v>
      </c>
      <c r="AA94" s="97">
        <f>MASTER_DATA_ESCALATED!AA94/(AA$18*1000)</f>
        <v>0</v>
      </c>
      <c r="AB94" s="97">
        <f>MASTER_DATA_ESCALATED!AB94/(AB$18*1000)</f>
        <v>0</v>
      </c>
      <c r="AC94" s="97">
        <f>MASTER_DATA_ESCALATED!AC94/(AC$18*1000)</f>
        <v>0</v>
      </c>
      <c r="AD94" s="97">
        <f>MASTER_DATA_ESCALATED!AD94/(AD$18*1000)</f>
        <v>0</v>
      </c>
      <c r="AE94" s="97">
        <f>MASTER_DATA_ESCALATED!AE94/(AE$18*1000)</f>
        <v>0</v>
      </c>
      <c r="AF94" s="97">
        <f>MASTER_DATA_ESCALATED!AF94/(AF$18*1000)</f>
        <v>0</v>
      </c>
      <c r="AG94" s="97">
        <f>MASTER_DATA_ESCALATED!AG94/(AG$18*1000)</f>
        <v>0</v>
      </c>
      <c r="AH94" s="97">
        <f>MASTER_DATA_ESCALATED!AH94/(AH$18*1000)</f>
        <v>0</v>
      </c>
      <c r="AI94" s="97">
        <f>MASTER_DATA_ESCALATED!AI94/(AI$18*1000)</f>
        <v>0</v>
      </c>
      <c r="AJ94" s="97">
        <f>MASTER_DATA_ESCALATED!AJ94/(AJ$18*1000)</f>
        <v>0</v>
      </c>
      <c r="AK94" s="97">
        <f>MASTER_DATA_ESCALATED!AK94/(AK$18*1000)</f>
        <v>0</v>
      </c>
      <c r="AL94" s="97">
        <f>MASTER_DATA_ESCALATED!AL94/(AL$18*1000)</f>
        <v>0</v>
      </c>
      <c r="AM94" s="97">
        <f>MASTER_DATA_ESCALATED!AM94/(AM$18*1000)</f>
        <v>0</v>
      </c>
      <c r="AN94" s="97">
        <f>MASTER_DATA_ESCALATED!AN94/(AN$18*1000)</f>
        <v>0</v>
      </c>
      <c r="AO94" s="97">
        <f>MASTER_DATA_ESCALATED!AO94/(AO$18*1000)</f>
        <v>0</v>
      </c>
      <c r="AP94" s="97">
        <f>MASTER_DATA_ESCALATED!AP94/(AP$18*1000)</f>
        <v>0</v>
      </c>
      <c r="AQ94" s="97">
        <f>MASTER_DATA_ESCALATED!AQ94/(AQ$18*1000)</f>
        <v>0</v>
      </c>
      <c r="AR94" s="97">
        <f>MASTER_DATA_ESCALATED!AR94/(AR$18*1000)</f>
        <v>0</v>
      </c>
      <c r="AS94" s="97">
        <f>MASTER_DATA_ESCALATED!AS94/(AS$18*1000)</f>
        <v>0</v>
      </c>
      <c r="AT94" s="97">
        <f>MASTER_DATA_ESCALATED!AT94/(AT$18*1000)</f>
        <v>0</v>
      </c>
      <c r="AU94" s="97">
        <f>MASTER_DATA_ESCALATED!AU94/(AU$18*1000)</f>
        <v>0</v>
      </c>
      <c r="AV94" s="97">
        <f>MASTER_DATA_ESCALATED!AV94/(AV$18*1000)</f>
        <v>0</v>
      </c>
      <c r="AW94" s="97">
        <f>MASTER_DATA_ESCALATED!AW94/(AW$18*1000)</f>
        <v>0</v>
      </c>
      <c r="AX94" s="97">
        <f>MASTER_DATA_ESCALATED!AX94/(AX$18*1000)</f>
        <v>0</v>
      </c>
      <c r="AY94" s="97">
        <f>MASTER_DATA_ESCALATED!AY94/(AY$18*1000)</f>
        <v>0</v>
      </c>
      <c r="AZ94" s="97">
        <f>MASTER_DATA_ESCALATED!AZ94/(AZ$18*1000)</f>
        <v>0</v>
      </c>
      <c r="BA94" s="97">
        <f>MASTER_DATA_ESCALATED!BA94/(BA$18*1000)</f>
        <v>0</v>
      </c>
      <c r="BB94" s="97">
        <f>MASTER_DATA_ESCALATED!BB94/(BB$18*1000)</f>
        <v>0</v>
      </c>
      <c r="BC94" s="97">
        <f>MASTER_DATA_ESCALATED!BC94/(BC$18*1000)</f>
        <v>0</v>
      </c>
      <c r="BD94" s="97">
        <f>MASTER_DATA_ESCALATED!BD94/(BD$18*1000)</f>
        <v>0</v>
      </c>
      <c r="BE94" s="97">
        <f>MASTER_DATA_ESCALATED!BE94/(BE$18*1000)</f>
        <v>0</v>
      </c>
      <c r="BF94" s="97">
        <f>MASTER_DATA_ESCALATED!BF94/(BF$18*1000)</f>
        <v>0</v>
      </c>
      <c r="BG94" s="97">
        <f>MASTER_DATA_ESCALATED!BG94/(BG$18*1000)</f>
        <v>0</v>
      </c>
      <c r="BH94" s="97">
        <f>MASTER_DATA_ESCALATED!BH94/(BH$18*1000)</f>
        <v>0</v>
      </c>
      <c r="BI94" s="97">
        <f>MASTER_DATA_ESCALATED!BI94/(BI$18*1000)</f>
        <v>0</v>
      </c>
      <c r="BJ94" s="97">
        <f>MASTER_DATA_ESCALATED!BJ94/(BJ$18*1000)</f>
        <v>0</v>
      </c>
      <c r="BK94" s="97">
        <f>MASTER_DATA_ESCALATED!BK94/(BK$18*1000)</f>
        <v>0</v>
      </c>
      <c r="BL94" s="97">
        <f>MASTER_DATA_ESCALATED!BL94/(BL$18*1000)</f>
        <v>0</v>
      </c>
      <c r="BM94" s="97">
        <f>MASTER_DATA_ESCALATED!BM94/(BM$18*1000)</f>
        <v>0</v>
      </c>
      <c r="BN94" s="97">
        <f>MASTER_DATA_ESCALATED!BN94/(BN$18*1000)</f>
        <v>0</v>
      </c>
      <c r="BO94" s="97">
        <f>MASTER_DATA_ESCALATED!BO94/(BO$18*1000)</f>
        <v>0</v>
      </c>
      <c r="BP94" s="97">
        <f>MASTER_DATA_ESCALATED!BP94/(BP$18*1000)</f>
        <v>187.90774271131141</v>
      </c>
      <c r="BQ94" s="97">
        <f>MASTER_DATA_ESCALATED!BQ94/(BQ$18*1000)</f>
        <v>0</v>
      </c>
      <c r="BR94" s="97">
        <f>MASTER_DATA_ESCALATED!BR94/(BR$18*1000)</f>
        <v>0</v>
      </c>
      <c r="BS94" s="97">
        <f>MASTER_DATA_ESCALATED!BS94/(BS$18*1000)</f>
        <v>0</v>
      </c>
      <c r="BT94" s="97">
        <f>MASTER_DATA_ESCALATED!BT94/(BT$18*1000)</f>
        <v>105.32784736446794</v>
      </c>
      <c r="BU94" s="97">
        <f>MASTER_DATA_ESCALATED!BU94/(BU$18*1000)</f>
        <v>0</v>
      </c>
      <c r="BV94" s="97">
        <f>MASTER_DATA_ESCALATED!BV94/(BV$18*1000)</f>
        <v>0</v>
      </c>
      <c r="BW94" s="97">
        <f>MASTER_DATA_ESCALATED!BW94/(BW$18*1000)</f>
        <v>0</v>
      </c>
      <c r="BX94" s="97">
        <f>MASTER_DATA_ESCALATED!BX94/(BX$18*1000)</f>
        <v>104.14842761701186</v>
      </c>
      <c r="BY94" s="97">
        <f>MASTER_DATA_ESCALATED!BY94/(BY$18*1000)</f>
        <v>0</v>
      </c>
      <c r="BZ94" s="97">
        <f>MASTER_DATA_ESCALATED!BZ94/(BZ$18*1000)</f>
        <v>0</v>
      </c>
      <c r="CA94" s="97">
        <f>MASTER_DATA_ESCALATED!CA94/(CA$18*1000)</f>
        <v>0</v>
      </c>
      <c r="CB94" s="97">
        <f>MASTER_DATA_ESCALATED!CB94/(CB$18*1000)</f>
        <v>93.571601075234938</v>
      </c>
      <c r="CC94" s="97">
        <f>MASTER_DATA_ESCALATED!CC94/(CC$18*1000)</f>
        <v>0</v>
      </c>
      <c r="CD94" s="97">
        <f>MASTER_DATA_ESCALATED!CD94/(CD$18*1000)</f>
        <v>0</v>
      </c>
      <c r="CE94" s="97">
        <f>MASTER_DATA_ESCALATED!CE94/(CE$18*1000)</f>
        <v>0</v>
      </c>
      <c r="CF94" s="97">
        <f>MASTER_DATA_ESCALATED!CF94/(CF$18*1000)</f>
        <v>50.563184072338785</v>
      </c>
      <c r="CG94" s="97">
        <f>MASTER_DATA_ESCALATED!CG94/(CG$18*1000)</f>
        <v>0</v>
      </c>
      <c r="CH94" s="97">
        <f>MASTER_DATA_ESCALATED!CH94/(CH$18*1000)</f>
        <v>0</v>
      </c>
      <c r="CI94" s="97">
        <f>MASTER_DATA_ESCALATED!CI94/(CI$18*1000)</f>
        <v>0</v>
      </c>
      <c r="CJ94" s="97">
        <f>MASTER_DATA_ESCALATED!CJ94/(CJ$18*1000)</f>
        <v>0</v>
      </c>
      <c r="CK94" s="97">
        <f>MASTER_DATA_ESCALATED!CK94/(CK$18*1000)</f>
        <v>0</v>
      </c>
      <c r="CL94" s="97">
        <f>MASTER_DATA_ESCALATED!CL94/(CL$18*1000)</f>
        <v>0</v>
      </c>
      <c r="CM94" s="97">
        <f>MASTER_DATA_ESCALATED!CM94/(CM$18*1000)</f>
        <v>0</v>
      </c>
      <c r="CN94" s="97">
        <f>MASTER_DATA_ESCALATED!CN94/(CN$18*1000)</f>
        <v>0</v>
      </c>
      <c r="CO94" s="97">
        <f>MASTER_DATA_ESCALATED!CO94/(CO$18*1000)</f>
        <v>0</v>
      </c>
      <c r="CP94" s="97">
        <f>MASTER_DATA_ESCALATED!CP94/(CP$18*1000)</f>
        <v>0</v>
      </c>
      <c r="CQ94" s="97">
        <f>MASTER_DATA_ESCALATED!CQ94/(CQ$18*1000)</f>
        <v>0</v>
      </c>
      <c r="CR94" s="97">
        <f>MASTER_DATA_ESCALATED!CR94/(CR$18*1000)</f>
        <v>0</v>
      </c>
      <c r="CS94" s="97">
        <f>MASTER_DATA_ESCALATED!CS94/(CS$18*1000)</f>
        <v>0</v>
      </c>
      <c r="CT94" s="97">
        <f>MASTER_DATA_ESCALATED!CT94/(CT$18*1000)</f>
        <v>0</v>
      </c>
      <c r="CU94" s="97">
        <f>MASTER_DATA_ESCALATED!CU94/(CU$18*1000)</f>
        <v>0</v>
      </c>
      <c r="CV94" s="97">
        <f>MASTER_DATA_ESCALATED!CV94/(CV$18*1000)</f>
        <v>66.051988859609509</v>
      </c>
      <c r="CW94" s="97">
        <f>MASTER_DATA_ESCALATED!CW94/(CW$18*1000)</f>
        <v>0</v>
      </c>
      <c r="CX94" s="97">
        <f>MASTER_DATA_ESCALATED!CX94/(CX$18*1000)</f>
        <v>0</v>
      </c>
      <c r="CY94" s="97">
        <f>MASTER_DATA_ESCALATED!CY94/(CY$18*1000)</f>
        <v>0</v>
      </c>
      <c r="CZ94" s="97">
        <f>MASTER_DATA_ESCALATED!CZ94/(CZ$18*1000)</f>
        <v>66.100382286241341</v>
      </c>
      <c r="DA94" s="97" t="e">
        <f>MASTER_DATA_ESCALATED!DA94/(DA$18*1000)</f>
        <v>#DIV/0!</v>
      </c>
      <c r="DB94" s="97" t="e">
        <f>MASTER_DATA_ESCALATED!DB94/(DB$18*1000)</f>
        <v>#DIV/0!</v>
      </c>
      <c r="DC94" s="97" t="e">
        <f>MASTER_DATA_ESCALATED!DC94/(DC$18*1000)</f>
        <v>#DIV/0!</v>
      </c>
      <c r="DD94" s="97" t="e">
        <f>MASTER_DATA_ESCALATED!DD94/(DD$18*1000)</f>
        <v>#N/A</v>
      </c>
      <c r="DE94" s="97">
        <f>MASTER_DATA_ESCALATED!DE94/(DE$18*1000)</f>
        <v>0</v>
      </c>
      <c r="DF94" s="97">
        <f>MASTER_DATA_ESCALATED!DF94/(DF$18*1000)</f>
        <v>0</v>
      </c>
      <c r="DG94" s="97">
        <f>MASTER_DATA_ESCALATED!DG94/(DG$18*1000)</f>
        <v>0</v>
      </c>
      <c r="DH94" s="97">
        <f>MASTER_DATA_ESCALATED!DH94/(DH$18*1000)</f>
        <v>0</v>
      </c>
      <c r="DI94" s="97">
        <f>MASTER_DATA_ESCALATED!DI94/(DI$18*1000)</f>
        <v>0</v>
      </c>
      <c r="DJ94" s="97">
        <f>MASTER_DATA_ESCALATED!DJ94/(DJ$18*1000)</f>
        <v>0</v>
      </c>
      <c r="DK94" s="97">
        <f>MASTER_DATA_ESCALATED!DK94/(DK$18*1000)</f>
        <v>0</v>
      </c>
      <c r="DL94" s="97">
        <f>MASTER_DATA_ESCALATED!DL94/(DL$18*1000)</f>
        <v>0</v>
      </c>
      <c r="DM94" s="97">
        <f>MASTER_DATA_ESCALATED!DM94/(DM$18*1000)</f>
        <v>0</v>
      </c>
      <c r="DN94" s="97">
        <f>MASTER_DATA_ESCALATED!DN94/(DN$18*1000)</f>
        <v>0</v>
      </c>
      <c r="DO94" s="97">
        <f>MASTER_DATA_ESCALATED!DO94/(DO$18*1000)</f>
        <v>0</v>
      </c>
      <c r="DP94" s="97">
        <f>MASTER_DATA_ESCALATED!DP94/(DP$18*1000)</f>
        <v>0</v>
      </c>
      <c r="DQ94" s="97">
        <f>MASTER_DATA_ESCALATED!DQ94/(DQ$18*1000)</f>
        <v>0</v>
      </c>
      <c r="DR94" s="97">
        <f>MASTER_DATA_ESCALATED!DR94/(DR$18*1000)</f>
        <v>0</v>
      </c>
      <c r="DS94" s="97">
        <f>MASTER_DATA_ESCALATED!DS94/(DS$18*1000)</f>
        <v>0</v>
      </c>
      <c r="DT94" s="97">
        <f>MASTER_DATA_ESCALATED!DT94/(DT$18*1000)</f>
        <v>0</v>
      </c>
      <c r="DU94" s="97">
        <f>MASTER_DATA_ESCALATED!DU94/(DU$18*1000)</f>
        <v>0</v>
      </c>
      <c r="DV94" s="97">
        <f>MASTER_DATA_ESCALATED!DV94/(DV$18*1000)</f>
        <v>0</v>
      </c>
      <c r="DW94" s="97">
        <f>MASTER_DATA_ESCALATED!DW94/(DW$18*1000)</f>
        <v>0</v>
      </c>
      <c r="DX94" s="97">
        <f>MASTER_DATA_ESCALATED!DX94/(DX$18*1000)</f>
        <v>0</v>
      </c>
      <c r="DY94" s="97">
        <f>MASTER_DATA_ESCALATED!DY94/(DY$18*1000)</f>
        <v>0</v>
      </c>
      <c r="DZ94" s="97">
        <f>MASTER_DATA_ESCALATED!DZ94/(DZ$18*1000)</f>
        <v>0</v>
      </c>
      <c r="EA94" s="97">
        <f>MASTER_DATA_ESCALATED!EA94/(EA$18*1000)</f>
        <v>0</v>
      </c>
      <c r="EB94" s="97">
        <f>MASTER_DATA_ESCALATED!EB94/(EB$18*1000)</f>
        <v>0</v>
      </c>
      <c r="EC94" s="97" t="e">
        <f>MASTER_DATA_ESCALATED!EC94/(EC$18*1000)</f>
        <v>#DIV/0!</v>
      </c>
      <c r="ED94" s="97" t="e">
        <f>MASTER_DATA_ESCALATED!ED94/(ED$18*1000)</f>
        <v>#DIV/0!</v>
      </c>
      <c r="EE94" s="97" t="e">
        <f>MASTER_DATA_ESCALATED!EE94/(EE$18*1000)</f>
        <v>#DIV/0!</v>
      </c>
      <c r="EF94" s="97" t="e">
        <f>MASTER_DATA_ESCALATED!EF94/(EF$18*1000)</f>
        <v>#VALUE!</v>
      </c>
      <c r="EG94" s="97">
        <f>MASTER_DATA_ESCALATED!EG94/(EG$18*1000)</f>
        <v>0</v>
      </c>
      <c r="EH94" s="97">
        <f>MASTER_DATA_ESCALATED!EH94/(EH$18*1000)</f>
        <v>0</v>
      </c>
      <c r="EI94" s="97">
        <f>MASTER_DATA_ESCALATED!EI94/(EI$18*1000)</f>
        <v>0</v>
      </c>
      <c r="EJ94" s="97">
        <f>MASTER_DATA_ESCALATED!EJ94/(EJ$18*1000)</f>
        <v>0</v>
      </c>
      <c r="EK94" s="97">
        <f>MASTER_DATA_ESCALATED!EK94/(EK$18*1000)</f>
        <v>0</v>
      </c>
      <c r="EL94" s="97">
        <f>MASTER_DATA_ESCALATED!EL94/(EL$18*1000)</f>
        <v>0</v>
      </c>
      <c r="EM94" s="97">
        <f>MASTER_DATA_ESCALATED!EM94/(EM$18*1000)</f>
        <v>0</v>
      </c>
      <c r="EN94" s="97">
        <f>MASTER_DATA_ESCALATED!EN94/(EN$18*1000)</f>
        <v>130.77686991222882</v>
      </c>
      <c r="EO94" s="97">
        <f>MASTER_DATA_ESCALATED!EO94/(EO$18*1000)</f>
        <v>0</v>
      </c>
      <c r="EP94" s="97">
        <f>MASTER_DATA_ESCALATED!EP94/(EP$18*1000)</f>
        <v>0</v>
      </c>
      <c r="EQ94" s="97">
        <f>MASTER_DATA_ESCALATED!EQ94/(EQ$18*1000)</f>
        <v>0</v>
      </c>
      <c r="ER94" s="97">
        <f>MASTER_DATA_ESCALATED!ER94/(ER$18*1000)</f>
        <v>148.59150608212579</v>
      </c>
      <c r="ES94" s="97">
        <f>MASTER_DATA_ESCALATED!ES94/(ES$18*1000)</f>
        <v>0</v>
      </c>
      <c r="ET94" s="97">
        <f>MASTER_DATA_ESCALATED!ET94/(ET$18*1000)</f>
        <v>0</v>
      </c>
      <c r="EU94" s="97">
        <f>MASTER_DATA_ESCALATED!EU94/(EU$18*1000)</f>
        <v>0</v>
      </c>
      <c r="EV94" s="97">
        <f>MASTER_DATA_ESCALATED!EV94/(EV$18*1000)</f>
        <v>148.59150608212579</v>
      </c>
      <c r="EW94" s="97">
        <f>MASTER_DATA_ESCALATED!EW94/(EW$18*1000)</f>
        <v>0</v>
      </c>
      <c r="EX94" s="97">
        <f>MASTER_DATA_ESCALATED!EX94/(EX$18*1000)</f>
        <v>0</v>
      </c>
      <c r="EY94" s="97">
        <f>MASTER_DATA_ESCALATED!EY94/(EY$18*1000)</f>
        <v>0</v>
      </c>
      <c r="EZ94" s="97">
        <f>MASTER_DATA_ESCALATED!EZ94/(EZ$18*1000)</f>
        <v>0</v>
      </c>
      <c r="FA94" s="97">
        <f>MASTER_DATA_ESCALATED!FA94/(FA$18*1000)</f>
        <v>0</v>
      </c>
      <c r="FB94" s="97">
        <f>MASTER_DATA_ESCALATED!FB94/(FB$18*1000)</f>
        <v>0</v>
      </c>
      <c r="FC94" s="97">
        <f>MASTER_DATA_ESCALATED!FC94/(FC$18*1000)</f>
        <v>0</v>
      </c>
      <c r="FD94" s="97">
        <f>MASTER_DATA_ESCALATED!FD94/(FD$18*1000)</f>
        <v>0</v>
      </c>
      <c r="FE94" s="97">
        <f>MASTER_DATA_ESCALATED!FE94/(FE$18*1000)</f>
        <v>0</v>
      </c>
      <c r="FF94" s="97">
        <f>MASTER_DATA_ESCALATED!FF94/(FF$18*1000)</f>
        <v>0</v>
      </c>
      <c r="FG94" s="97">
        <f>MASTER_DATA_ESCALATED!FG94/(FG$18*1000)</f>
        <v>0</v>
      </c>
      <c r="FH94" s="97">
        <f>MASTER_DATA_ESCALATED!FH94/(FH$18*1000)</f>
        <v>0</v>
      </c>
      <c r="FI94" s="97">
        <f>MASTER_DATA_ESCALATED!FI94/(FI$18*1000)</f>
        <v>0</v>
      </c>
      <c r="FJ94" s="97">
        <f>MASTER_DATA_ESCALATED!FJ94/(FJ$18*1000)</f>
        <v>0</v>
      </c>
      <c r="FK94" s="97">
        <f>MASTER_DATA_ESCALATED!FK94/(FK$18*1000)</f>
        <v>0</v>
      </c>
      <c r="FL94" s="97">
        <f>MASTER_DATA_ESCALATED!FL94/(FL$18*1000)</f>
        <v>0</v>
      </c>
      <c r="FM94" s="97">
        <f>MASTER_DATA_ESCALATED!FM94/(FM$18*1000)</f>
        <v>0</v>
      </c>
      <c r="FN94" s="97">
        <f>MASTER_DATA_ESCALATED!FN94/(FN$18*1000)</f>
        <v>0</v>
      </c>
      <c r="FO94" s="97">
        <f>MASTER_DATA_ESCALATED!FO94/(FO$18*1000)</f>
        <v>0</v>
      </c>
      <c r="FP94" s="97">
        <f>MASTER_DATA_ESCALATED!FP94/(FP$18*1000)</f>
        <v>0</v>
      </c>
      <c r="FQ94" s="97">
        <f>MASTER_DATA_ESCALATED!FQ94/(FQ$18*1000)</f>
        <v>0</v>
      </c>
      <c r="FR94" s="97">
        <f>MASTER_DATA_ESCALATED!FR94/(FR$18*1000)</f>
        <v>0</v>
      </c>
      <c r="FS94" s="97">
        <f>MASTER_DATA_ESCALATED!FS94/(FS$18*1000)</f>
        <v>0</v>
      </c>
      <c r="FT94" s="97">
        <f>MASTER_DATA_ESCALATED!FT94/(FT$18*1000)</f>
        <v>0</v>
      </c>
      <c r="FU94" s="97">
        <f>MASTER_DATA_ESCALATED!FU94/(FU$18*1000)</f>
        <v>0</v>
      </c>
      <c r="FV94" s="97">
        <f>MASTER_DATA_ESCALATED!FV94/(FV$18*1000)</f>
        <v>0</v>
      </c>
      <c r="FW94" s="97">
        <f>MASTER_DATA_ESCALATED!FW94/(FW$18*1000)</f>
        <v>0</v>
      </c>
      <c r="FX94" s="97">
        <f>MASTER_DATA_ESCALATED!FX94/(FX$18*1000)</f>
        <v>0</v>
      </c>
      <c r="FY94" s="97">
        <f>MASTER_DATA_ESCALATED!FY94/(FY$18*1000)</f>
        <v>0</v>
      </c>
      <c r="FZ94" s="97">
        <f>MASTER_DATA_ESCALATED!FZ94/(FZ$18*1000)</f>
        <v>0</v>
      </c>
      <c r="GA94" s="97">
        <f>MASTER_DATA_ESCALATED!GA94/(GA$18*1000)</f>
        <v>0</v>
      </c>
      <c r="GB94" s="97">
        <f>MASTER_DATA_ESCALATED!GB94/(GB$18*1000)</f>
        <v>0</v>
      </c>
      <c r="GC94" s="97">
        <f>MASTER_DATA_ESCALATED!GC94/(GC$18*1000)</f>
        <v>0</v>
      </c>
      <c r="GD94" s="97">
        <f>MASTER_DATA_ESCALATED!GD94/(GD$18*1000)</f>
        <v>0</v>
      </c>
      <c r="GE94" s="97">
        <f>MASTER_DATA_ESCALATED!GE94/(GE$18*1000)</f>
        <v>0</v>
      </c>
      <c r="GF94" s="97">
        <f>MASTER_DATA_ESCALATED!GF94/(GF$18*1000)</f>
        <v>0</v>
      </c>
      <c r="GG94" s="97">
        <f>MASTER_DATA_ESCALATED!GG94/(GG$18*1000)</f>
        <v>0</v>
      </c>
      <c r="GH94" s="97">
        <f>MASTER_DATA_ESCALATED!GH94/(GH$18*1000)</f>
        <v>0</v>
      </c>
      <c r="GI94" s="97">
        <f>MASTER_DATA_ESCALATED!GI94/(GI$18*1000)</f>
        <v>0</v>
      </c>
      <c r="GJ94" s="97">
        <f>MASTER_DATA_ESCALATED!GJ94/(GJ$18*1000)</f>
        <v>0</v>
      </c>
      <c r="GK94" s="97">
        <f>MASTER_DATA_ESCALATED!GK94/(GK$18*1000)</f>
        <v>0</v>
      </c>
      <c r="GL94" s="97">
        <f>MASTER_DATA_ESCALATED!GL94/(GL$18*1000)</f>
        <v>0</v>
      </c>
      <c r="GM94" s="97">
        <f>MASTER_DATA_ESCALATED!GM94/(GM$18*1000)</f>
        <v>0</v>
      </c>
      <c r="GN94" s="97">
        <f>MASTER_DATA_ESCALATED!GN94/(GN$18*1000)</f>
        <v>0</v>
      </c>
      <c r="GO94" s="97">
        <f>MASTER_DATA_ESCALATED!GO94/(GO$18*1000)</f>
        <v>0</v>
      </c>
      <c r="GP94" s="97">
        <f>MASTER_DATA_ESCALATED!GP94/(GP$18*1000)</f>
        <v>0</v>
      </c>
      <c r="GQ94" s="97">
        <f>MASTER_DATA_ESCALATED!GQ94/(GQ$18*1000)</f>
        <v>0</v>
      </c>
      <c r="GR94" s="97">
        <f>MASTER_DATA_ESCALATED!GR94/(GR$18*1000)</f>
        <v>0</v>
      </c>
      <c r="GS94" s="97">
        <f>MASTER_DATA_ESCALATED!GS94/(GS$18*1000)</f>
        <v>0</v>
      </c>
      <c r="GT94" s="97">
        <f>MASTER_DATA_ESCALATED!GT94/(GT$18*1000)</f>
        <v>0</v>
      </c>
      <c r="GU94" s="97">
        <f>MASTER_DATA_ESCALATED!GU94/(GU$18*1000)</f>
        <v>0</v>
      </c>
      <c r="GV94" s="97">
        <f>MASTER_DATA_ESCALATED!GV94/(GV$18*1000)</f>
        <v>0</v>
      </c>
      <c r="GW94" s="97" t="e">
        <f>MASTER_DATA_ESCALATED!#REF!/(GW$18*1000)</f>
        <v>#REF!</v>
      </c>
      <c r="GX94" s="97" t="e">
        <f>MASTER_DATA_ESCALATED!#REF!/(GX$18*1000)</f>
        <v>#REF!</v>
      </c>
      <c r="GY94" s="97" t="e">
        <f>MASTER_DATA_ESCALATED!#REF!/(GY$18*1000)</f>
        <v>#REF!</v>
      </c>
    </row>
    <row r="95" spans="2:207" hidden="1" outlineLevel="2" x14ac:dyDescent="0.3">
      <c r="B95" s="21">
        <f t="shared" si="3"/>
        <v>20</v>
      </c>
      <c r="C95" s="52">
        <f t="shared" si="2"/>
        <v>227</v>
      </c>
      <c r="D95" s="77"/>
      <c r="E95" s="52"/>
      <c r="F95" s="52">
        <v>227</v>
      </c>
      <c r="G95" s="78"/>
      <c r="H95" s="35" t="s">
        <v>99</v>
      </c>
      <c r="I95" s="97">
        <f>MASTER_DATA_ESCALATED!I95/(I$18*1000)</f>
        <v>0</v>
      </c>
      <c r="J95" s="97">
        <f>MASTER_DATA_ESCALATED!J95/(J$18*1000)</f>
        <v>0</v>
      </c>
      <c r="K95" s="97">
        <f>MASTER_DATA_ESCALATED!K95/(K$18*1000)</f>
        <v>0</v>
      </c>
      <c r="L95" s="97">
        <f>MASTER_DATA_ESCALATED!L95/(L$18*1000)</f>
        <v>0</v>
      </c>
      <c r="M95" s="97">
        <f>MASTER_DATA_ESCALATED!M95/(M$18*1000)</f>
        <v>0</v>
      </c>
      <c r="N95" s="97">
        <f>MASTER_DATA_ESCALATED!N95/(N$18*1000)</f>
        <v>0</v>
      </c>
      <c r="O95" s="97">
        <f>MASTER_DATA_ESCALATED!O95/(O$18*1000)</f>
        <v>0</v>
      </c>
      <c r="P95" s="97">
        <f>MASTER_DATA_ESCALATED!P95/(P$18*1000)</f>
        <v>0</v>
      </c>
      <c r="Q95" s="97">
        <f>MASTER_DATA_ESCALATED!Q95/(Q$18*1000)</f>
        <v>0</v>
      </c>
      <c r="R95" s="97">
        <f>MASTER_DATA_ESCALATED!R95/(R$18*1000)</f>
        <v>0</v>
      </c>
      <c r="S95" s="97">
        <f>MASTER_DATA_ESCALATED!S95/(S$18*1000)</f>
        <v>0</v>
      </c>
      <c r="T95" s="97">
        <f>MASTER_DATA_ESCALATED!T95/(T$18*1000)</f>
        <v>0</v>
      </c>
      <c r="U95" s="97">
        <f>MASTER_DATA_ESCALATED!U95/(U$18*1000)</f>
        <v>0</v>
      </c>
      <c r="V95" s="97">
        <f>MASTER_DATA_ESCALATED!V95/(V$18*1000)</f>
        <v>0</v>
      </c>
      <c r="W95" s="97">
        <f>MASTER_DATA_ESCALATED!W95/(W$18*1000)</f>
        <v>0</v>
      </c>
      <c r="X95" s="97">
        <f>MASTER_DATA_ESCALATED!X95/(X$18*1000)</f>
        <v>0</v>
      </c>
      <c r="Y95" s="97">
        <f>MASTER_DATA_ESCALATED!Y95/(Y$18*1000)</f>
        <v>0</v>
      </c>
      <c r="Z95" s="97">
        <f>MASTER_DATA_ESCALATED!Z95/(Z$18*1000)</f>
        <v>0</v>
      </c>
      <c r="AA95" s="97">
        <f>MASTER_DATA_ESCALATED!AA95/(AA$18*1000)</f>
        <v>0</v>
      </c>
      <c r="AB95" s="97">
        <f>MASTER_DATA_ESCALATED!AB95/(AB$18*1000)</f>
        <v>0</v>
      </c>
      <c r="AC95" s="97">
        <f>MASTER_DATA_ESCALATED!AC95/(AC$18*1000)</f>
        <v>0</v>
      </c>
      <c r="AD95" s="97">
        <f>MASTER_DATA_ESCALATED!AD95/(AD$18*1000)</f>
        <v>0</v>
      </c>
      <c r="AE95" s="97">
        <f>MASTER_DATA_ESCALATED!AE95/(AE$18*1000)</f>
        <v>0</v>
      </c>
      <c r="AF95" s="97">
        <f>MASTER_DATA_ESCALATED!AF95/(AF$18*1000)</f>
        <v>0</v>
      </c>
      <c r="AG95" s="97">
        <f>MASTER_DATA_ESCALATED!AG95/(AG$18*1000)</f>
        <v>0</v>
      </c>
      <c r="AH95" s="97">
        <f>MASTER_DATA_ESCALATED!AH95/(AH$18*1000)</f>
        <v>0</v>
      </c>
      <c r="AI95" s="97">
        <f>MASTER_DATA_ESCALATED!AI95/(AI$18*1000)</f>
        <v>0</v>
      </c>
      <c r="AJ95" s="97">
        <f>MASTER_DATA_ESCALATED!AJ95/(AJ$18*1000)</f>
        <v>0</v>
      </c>
      <c r="AK95" s="97">
        <f>MASTER_DATA_ESCALATED!AK95/(AK$18*1000)</f>
        <v>0</v>
      </c>
      <c r="AL95" s="97">
        <f>MASTER_DATA_ESCALATED!AL95/(AL$18*1000)</f>
        <v>0</v>
      </c>
      <c r="AM95" s="97">
        <f>MASTER_DATA_ESCALATED!AM95/(AM$18*1000)</f>
        <v>0</v>
      </c>
      <c r="AN95" s="97">
        <f>MASTER_DATA_ESCALATED!AN95/(AN$18*1000)</f>
        <v>0</v>
      </c>
      <c r="AO95" s="97">
        <f>MASTER_DATA_ESCALATED!AO95/(AO$18*1000)</f>
        <v>0</v>
      </c>
      <c r="AP95" s="97">
        <f>MASTER_DATA_ESCALATED!AP95/(AP$18*1000)</f>
        <v>0</v>
      </c>
      <c r="AQ95" s="97">
        <f>MASTER_DATA_ESCALATED!AQ95/(AQ$18*1000)</f>
        <v>0</v>
      </c>
      <c r="AR95" s="97">
        <f>MASTER_DATA_ESCALATED!AR95/(AR$18*1000)</f>
        <v>0</v>
      </c>
      <c r="AS95" s="97">
        <f>MASTER_DATA_ESCALATED!AS95/(AS$18*1000)</f>
        <v>0</v>
      </c>
      <c r="AT95" s="97">
        <f>MASTER_DATA_ESCALATED!AT95/(AT$18*1000)</f>
        <v>0</v>
      </c>
      <c r="AU95" s="97">
        <f>MASTER_DATA_ESCALATED!AU95/(AU$18*1000)</f>
        <v>0</v>
      </c>
      <c r="AV95" s="97">
        <f>MASTER_DATA_ESCALATED!AV95/(AV$18*1000)</f>
        <v>0</v>
      </c>
      <c r="AW95" s="97">
        <f>MASTER_DATA_ESCALATED!AW95/(AW$18*1000)</f>
        <v>0</v>
      </c>
      <c r="AX95" s="97">
        <f>MASTER_DATA_ESCALATED!AX95/(AX$18*1000)</f>
        <v>0</v>
      </c>
      <c r="AY95" s="97">
        <f>MASTER_DATA_ESCALATED!AY95/(AY$18*1000)</f>
        <v>0</v>
      </c>
      <c r="AZ95" s="97">
        <f>MASTER_DATA_ESCALATED!AZ95/(AZ$18*1000)</f>
        <v>0</v>
      </c>
      <c r="BA95" s="97">
        <f>MASTER_DATA_ESCALATED!BA95/(BA$18*1000)</f>
        <v>0</v>
      </c>
      <c r="BB95" s="97">
        <f>MASTER_DATA_ESCALATED!BB95/(BB$18*1000)</f>
        <v>0</v>
      </c>
      <c r="BC95" s="97">
        <f>MASTER_DATA_ESCALATED!BC95/(BC$18*1000)</f>
        <v>0</v>
      </c>
      <c r="BD95" s="97">
        <f>MASTER_DATA_ESCALATED!BD95/(BD$18*1000)</f>
        <v>0</v>
      </c>
      <c r="BE95" s="97">
        <f>MASTER_DATA_ESCALATED!BE95/(BE$18*1000)</f>
        <v>0</v>
      </c>
      <c r="BF95" s="97">
        <f>MASTER_DATA_ESCALATED!BF95/(BF$18*1000)</f>
        <v>0</v>
      </c>
      <c r="BG95" s="97">
        <f>MASTER_DATA_ESCALATED!BG95/(BG$18*1000)</f>
        <v>0</v>
      </c>
      <c r="BH95" s="97">
        <f>MASTER_DATA_ESCALATED!BH95/(BH$18*1000)</f>
        <v>0</v>
      </c>
      <c r="BI95" s="97">
        <f>MASTER_DATA_ESCALATED!BI95/(BI$18*1000)</f>
        <v>0</v>
      </c>
      <c r="BJ95" s="97">
        <f>MASTER_DATA_ESCALATED!BJ95/(BJ$18*1000)</f>
        <v>0</v>
      </c>
      <c r="BK95" s="97">
        <f>MASTER_DATA_ESCALATED!BK95/(BK$18*1000)</f>
        <v>0</v>
      </c>
      <c r="BL95" s="97">
        <f>MASTER_DATA_ESCALATED!BL95/(BL$18*1000)</f>
        <v>0</v>
      </c>
      <c r="BM95" s="97">
        <f>MASTER_DATA_ESCALATED!BM95/(BM$18*1000)</f>
        <v>0</v>
      </c>
      <c r="BN95" s="97">
        <f>MASTER_DATA_ESCALATED!BN95/(BN$18*1000)</f>
        <v>0</v>
      </c>
      <c r="BO95" s="97">
        <f>MASTER_DATA_ESCALATED!BO95/(BO$18*1000)</f>
        <v>0</v>
      </c>
      <c r="BP95" s="97">
        <f>MASTER_DATA_ESCALATED!BP95/(BP$18*1000)</f>
        <v>65.851474287466772</v>
      </c>
      <c r="BQ95" s="97">
        <f>MASTER_DATA_ESCALATED!BQ95/(BQ$18*1000)</f>
        <v>0</v>
      </c>
      <c r="BR95" s="97">
        <f>MASTER_DATA_ESCALATED!BR95/(BR$18*1000)</f>
        <v>0</v>
      </c>
      <c r="BS95" s="97">
        <f>MASTER_DATA_ESCALATED!BS95/(BS$18*1000)</f>
        <v>0</v>
      </c>
      <c r="BT95" s="97">
        <f>MASTER_DATA_ESCALATED!BT95/(BT$18*1000)</f>
        <v>60.127107802320182</v>
      </c>
      <c r="BU95" s="97">
        <f>MASTER_DATA_ESCALATED!BU95/(BU$18*1000)</f>
        <v>0</v>
      </c>
      <c r="BV95" s="97">
        <f>MASTER_DATA_ESCALATED!BV95/(BV$18*1000)</f>
        <v>0</v>
      </c>
      <c r="BW95" s="97">
        <f>MASTER_DATA_ESCALATED!BW95/(BW$18*1000)</f>
        <v>0</v>
      </c>
      <c r="BX95" s="97">
        <f>MASTER_DATA_ESCALATED!BX95/(BX$18*1000)</f>
        <v>81.116954353389659</v>
      </c>
      <c r="BY95" s="97">
        <f>MASTER_DATA_ESCALATED!BY95/(BY$18*1000)</f>
        <v>0</v>
      </c>
      <c r="BZ95" s="97">
        <f>MASTER_DATA_ESCALATED!BZ95/(BZ$18*1000)</f>
        <v>0</v>
      </c>
      <c r="CA95" s="97">
        <f>MASTER_DATA_ESCALATED!CA95/(CA$18*1000)</f>
        <v>0</v>
      </c>
      <c r="CB95" s="97">
        <f>MASTER_DATA_ESCALATED!CB95/(CB$18*1000)</f>
        <v>59.49738640051963</v>
      </c>
      <c r="CC95" s="97">
        <f>MASTER_DATA_ESCALATED!CC95/(CC$18*1000)</f>
        <v>0</v>
      </c>
      <c r="CD95" s="97">
        <f>MASTER_DATA_ESCALATED!CD95/(CD$18*1000)</f>
        <v>0</v>
      </c>
      <c r="CE95" s="97">
        <f>MASTER_DATA_ESCALATED!CE95/(CE$18*1000)</f>
        <v>0</v>
      </c>
      <c r="CF95" s="97">
        <f>MASTER_DATA_ESCALATED!CF95/(CF$18*1000)</f>
        <v>81.115285404082044</v>
      </c>
      <c r="CG95" s="97">
        <f>MASTER_DATA_ESCALATED!CG95/(CG$18*1000)</f>
        <v>0</v>
      </c>
      <c r="CH95" s="97">
        <f>MASTER_DATA_ESCALATED!CH95/(CH$18*1000)</f>
        <v>0</v>
      </c>
      <c r="CI95" s="97">
        <f>MASTER_DATA_ESCALATED!CI95/(CI$18*1000)</f>
        <v>0</v>
      </c>
      <c r="CJ95" s="97">
        <f>MASTER_DATA_ESCALATED!CJ95/(CJ$18*1000)</f>
        <v>0</v>
      </c>
      <c r="CK95" s="97">
        <f>MASTER_DATA_ESCALATED!CK95/(CK$18*1000)</f>
        <v>0</v>
      </c>
      <c r="CL95" s="97">
        <f>MASTER_DATA_ESCALATED!CL95/(CL$18*1000)</f>
        <v>0</v>
      </c>
      <c r="CM95" s="97">
        <f>MASTER_DATA_ESCALATED!CM95/(CM$18*1000)</f>
        <v>0</v>
      </c>
      <c r="CN95" s="97">
        <f>MASTER_DATA_ESCALATED!CN95/(CN$18*1000)</f>
        <v>0</v>
      </c>
      <c r="CO95" s="97">
        <f>MASTER_DATA_ESCALATED!CO95/(CO$18*1000)</f>
        <v>0</v>
      </c>
      <c r="CP95" s="97">
        <f>MASTER_DATA_ESCALATED!CP95/(CP$18*1000)</f>
        <v>0</v>
      </c>
      <c r="CQ95" s="97">
        <f>MASTER_DATA_ESCALATED!CQ95/(CQ$18*1000)</f>
        <v>0</v>
      </c>
      <c r="CR95" s="97">
        <f>MASTER_DATA_ESCALATED!CR95/(CR$18*1000)</f>
        <v>0</v>
      </c>
      <c r="CS95" s="97">
        <f>MASTER_DATA_ESCALATED!CS95/(CS$18*1000)</f>
        <v>0</v>
      </c>
      <c r="CT95" s="97">
        <f>MASTER_DATA_ESCALATED!CT95/(CT$18*1000)</f>
        <v>0</v>
      </c>
      <c r="CU95" s="97">
        <f>MASTER_DATA_ESCALATED!CU95/(CU$18*1000)</f>
        <v>0</v>
      </c>
      <c r="CV95" s="97">
        <f>MASTER_DATA_ESCALATED!CV95/(CV$18*1000)</f>
        <v>90.482560466076478</v>
      </c>
      <c r="CW95" s="97">
        <f>MASTER_DATA_ESCALATED!CW95/(CW$18*1000)</f>
        <v>0</v>
      </c>
      <c r="CX95" s="97">
        <f>MASTER_DATA_ESCALATED!CX95/(CX$18*1000)</f>
        <v>0</v>
      </c>
      <c r="CY95" s="97">
        <f>MASTER_DATA_ESCALATED!CY95/(CY$18*1000)</f>
        <v>0</v>
      </c>
      <c r="CZ95" s="97">
        <f>MASTER_DATA_ESCALATED!CZ95/(CZ$18*1000)</f>
        <v>131.3597040269288</v>
      </c>
      <c r="DA95" s="97" t="e">
        <f>MASTER_DATA_ESCALATED!DA95/(DA$18*1000)</f>
        <v>#DIV/0!</v>
      </c>
      <c r="DB95" s="97" t="e">
        <f>MASTER_DATA_ESCALATED!DB95/(DB$18*1000)</f>
        <v>#DIV/0!</v>
      </c>
      <c r="DC95" s="97" t="e">
        <f>MASTER_DATA_ESCALATED!DC95/(DC$18*1000)</f>
        <v>#DIV/0!</v>
      </c>
      <c r="DD95" s="97" t="e">
        <f>MASTER_DATA_ESCALATED!DD95/(DD$18*1000)</f>
        <v>#N/A</v>
      </c>
      <c r="DE95" s="97">
        <f>MASTER_DATA_ESCALATED!DE95/(DE$18*1000)</f>
        <v>0</v>
      </c>
      <c r="DF95" s="97">
        <f>MASTER_DATA_ESCALATED!DF95/(DF$18*1000)</f>
        <v>0</v>
      </c>
      <c r="DG95" s="97">
        <f>MASTER_DATA_ESCALATED!DG95/(DG$18*1000)</f>
        <v>0</v>
      </c>
      <c r="DH95" s="97">
        <f>MASTER_DATA_ESCALATED!DH95/(DH$18*1000)</f>
        <v>0</v>
      </c>
      <c r="DI95" s="97">
        <f>MASTER_DATA_ESCALATED!DI95/(DI$18*1000)</f>
        <v>0</v>
      </c>
      <c r="DJ95" s="97">
        <f>MASTER_DATA_ESCALATED!DJ95/(DJ$18*1000)</f>
        <v>0</v>
      </c>
      <c r="DK95" s="97">
        <f>MASTER_DATA_ESCALATED!DK95/(DK$18*1000)</f>
        <v>0</v>
      </c>
      <c r="DL95" s="97">
        <f>MASTER_DATA_ESCALATED!DL95/(DL$18*1000)</f>
        <v>0</v>
      </c>
      <c r="DM95" s="97">
        <f>MASTER_DATA_ESCALATED!DM95/(DM$18*1000)</f>
        <v>0</v>
      </c>
      <c r="DN95" s="97">
        <f>MASTER_DATA_ESCALATED!DN95/(DN$18*1000)</f>
        <v>0</v>
      </c>
      <c r="DO95" s="97">
        <f>MASTER_DATA_ESCALATED!DO95/(DO$18*1000)</f>
        <v>0</v>
      </c>
      <c r="DP95" s="97">
        <f>MASTER_DATA_ESCALATED!DP95/(DP$18*1000)</f>
        <v>0</v>
      </c>
      <c r="DQ95" s="97">
        <f>MASTER_DATA_ESCALATED!DQ95/(DQ$18*1000)</f>
        <v>0</v>
      </c>
      <c r="DR95" s="97">
        <f>MASTER_DATA_ESCALATED!DR95/(DR$18*1000)</f>
        <v>0</v>
      </c>
      <c r="DS95" s="97">
        <f>MASTER_DATA_ESCALATED!DS95/(DS$18*1000)</f>
        <v>0</v>
      </c>
      <c r="DT95" s="97">
        <f>MASTER_DATA_ESCALATED!DT95/(DT$18*1000)</f>
        <v>0</v>
      </c>
      <c r="DU95" s="97">
        <f>MASTER_DATA_ESCALATED!DU95/(DU$18*1000)</f>
        <v>0</v>
      </c>
      <c r="DV95" s="97">
        <f>MASTER_DATA_ESCALATED!DV95/(DV$18*1000)</f>
        <v>0</v>
      </c>
      <c r="DW95" s="97">
        <f>MASTER_DATA_ESCALATED!DW95/(DW$18*1000)</f>
        <v>0</v>
      </c>
      <c r="DX95" s="97">
        <f>MASTER_DATA_ESCALATED!DX95/(DX$18*1000)</f>
        <v>0</v>
      </c>
      <c r="DY95" s="97">
        <f>MASTER_DATA_ESCALATED!DY95/(DY$18*1000)</f>
        <v>0</v>
      </c>
      <c r="DZ95" s="97">
        <f>MASTER_DATA_ESCALATED!DZ95/(DZ$18*1000)</f>
        <v>0</v>
      </c>
      <c r="EA95" s="97">
        <f>MASTER_DATA_ESCALATED!EA95/(EA$18*1000)</f>
        <v>0</v>
      </c>
      <c r="EB95" s="97">
        <f>MASTER_DATA_ESCALATED!EB95/(EB$18*1000)</f>
        <v>0</v>
      </c>
      <c r="EC95" s="97" t="e">
        <f>MASTER_DATA_ESCALATED!EC95/(EC$18*1000)</f>
        <v>#DIV/0!</v>
      </c>
      <c r="ED95" s="97" t="e">
        <f>MASTER_DATA_ESCALATED!ED95/(ED$18*1000)</f>
        <v>#DIV/0!</v>
      </c>
      <c r="EE95" s="97" t="e">
        <f>MASTER_DATA_ESCALATED!EE95/(EE$18*1000)</f>
        <v>#DIV/0!</v>
      </c>
      <c r="EF95" s="97" t="e">
        <f>MASTER_DATA_ESCALATED!EF95/(EF$18*1000)</f>
        <v>#VALUE!</v>
      </c>
      <c r="EG95" s="97">
        <f>MASTER_DATA_ESCALATED!EG95/(EG$18*1000)</f>
        <v>0</v>
      </c>
      <c r="EH95" s="97">
        <f>MASTER_DATA_ESCALATED!EH95/(EH$18*1000)</f>
        <v>0</v>
      </c>
      <c r="EI95" s="97">
        <f>MASTER_DATA_ESCALATED!EI95/(EI$18*1000)</f>
        <v>0</v>
      </c>
      <c r="EJ95" s="97">
        <f>MASTER_DATA_ESCALATED!EJ95/(EJ$18*1000)</f>
        <v>0</v>
      </c>
      <c r="EK95" s="97">
        <f>MASTER_DATA_ESCALATED!EK95/(EK$18*1000)</f>
        <v>0</v>
      </c>
      <c r="EL95" s="97">
        <f>MASTER_DATA_ESCALATED!EL95/(EL$18*1000)</f>
        <v>0</v>
      </c>
      <c r="EM95" s="97">
        <f>MASTER_DATA_ESCALATED!EM95/(EM$18*1000)</f>
        <v>0</v>
      </c>
      <c r="EN95" s="97">
        <f>MASTER_DATA_ESCALATED!EN95/(EN$18*1000)</f>
        <v>206.90171797366943</v>
      </c>
      <c r="EO95" s="97">
        <f>MASTER_DATA_ESCALATED!EO95/(EO$18*1000)</f>
        <v>0</v>
      </c>
      <c r="EP95" s="97">
        <f>MASTER_DATA_ESCALATED!EP95/(EP$18*1000)</f>
        <v>0</v>
      </c>
      <c r="EQ95" s="97">
        <f>MASTER_DATA_ESCALATED!EQ95/(EQ$18*1000)</f>
        <v>0</v>
      </c>
      <c r="ER95" s="97">
        <f>MASTER_DATA_ESCALATED!ER95/(ER$18*1000)</f>
        <v>55.520707337401689</v>
      </c>
      <c r="ES95" s="97">
        <f>MASTER_DATA_ESCALATED!ES95/(ES$18*1000)</f>
        <v>0</v>
      </c>
      <c r="ET95" s="97">
        <f>MASTER_DATA_ESCALATED!ET95/(ET$18*1000)</f>
        <v>0</v>
      </c>
      <c r="EU95" s="97">
        <f>MASTER_DATA_ESCALATED!EU95/(EU$18*1000)</f>
        <v>0</v>
      </c>
      <c r="EV95" s="97">
        <f>MASTER_DATA_ESCALATED!EV95/(EV$18*1000)</f>
        <v>55.520707337401689</v>
      </c>
      <c r="EW95" s="97">
        <f>MASTER_DATA_ESCALATED!EW95/(EW$18*1000)</f>
        <v>0</v>
      </c>
      <c r="EX95" s="97">
        <f>MASTER_DATA_ESCALATED!EX95/(EX$18*1000)</f>
        <v>0</v>
      </c>
      <c r="EY95" s="97">
        <f>MASTER_DATA_ESCALATED!EY95/(EY$18*1000)</f>
        <v>0</v>
      </c>
      <c r="EZ95" s="97">
        <f>MASTER_DATA_ESCALATED!EZ95/(EZ$18*1000)</f>
        <v>33.836192993124548</v>
      </c>
      <c r="FA95" s="97">
        <f>MASTER_DATA_ESCALATED!FA95/(FA$18*1000)</f>
        <v>0</v>
      </c>
      <c r="FB95" s="97">
        <f>MASTER_DATA_ESCALATED!FB95/(FB$18*1000)</f>
        <v>0</v>
      </c>
      <c r="FC95" s="97">
        <f>MASTER_DATA_ESCALATED!FC95/(FC$18*1000)</f>
        <v>0</v>
      </c>
      <c r="FD95" s="97">
        <f>MASTER_DATA_ESCALATED!FD95/(FD$18*1000)</f>
        <v>33.153648297546518</v>
      </c>
      <c r="FE95" s="97">
        <f>MASTER_DATA_ESCALATED!FE95/(FE$18*1000)</f>
        <v>0</v>
      </c>
      <c r="FF95" s="97">
        <f>MASTER_DATA_ESCALATED!FF95/(FF$18*1000)</f>
        <v>0</v>
      </c>
      <c r="FG95" s="97">
        <f>MASTER_DATA_ESCALATED!FG95/(FG$18*1000)</f>
        <v>0</v>
      </c>
      <c r="FH95" s="97">
        <f>MASTER_DATA_ESCALATED!FH95/(FH$18*1000)</f>
        <v>32.502128360858407</v>
      </c>
      <c r="FI95" s="97">
        <f>MASTER_DATA_ESCALATED!FI95/(FI$18*1000)</f>
        <v>0</v>
      </c>
      <c r="FJ95" s="97">
        <f>MASTER_DATA_ESCALATED!FJ95/(FJ$18*1000)</f>
        <v>0</v>
      </c>
      <c r="FK95" s="97">
        <f>MASTER_DATA_ESCALATED!FK95/(FK$18*1000)</f>
        <v>0</v>
      </c>
      <c r="FL95" s="97">
        <f>MASTER_DATA_ESCALATED!FL95/(FL$18*1000)</f>
        <v>65.004256721716814</v>
      </c>
      <c r="FM95" s="97">
        <f>MASTER_DATA_ESCALATED!FM95/(FM$18*1000)</f>
        <v>0</v>
      </c>
      <c r="FN95" s="97">
        <f>MASTER_DATA_ESCALATED!FN95/(FN$18*1000)</f>
        <v>0</v>
      </c>
      <c r="FO95" s="97">
        <f>MASTER_DATA_ESCALATED!FO95/(FO$18*1000)</f>
        <v>0</v>
      </c>
      <c r="FP95" s="97">
        <f>MASTER_DATA_ESCALATED!FP95/(FP$18*1000)</f>
        <v>57.9000062381673</v>
      </c>
      <c r="FQ95" s="97">
        <f>MASTER_DATA_ESCALATED!FQ95/(FQ$18*1000)</f>
        <v>0</v>
      </c>
      <c r="FR95" s="97">
        <f>MASTER_DATA_ESCALATED!FR95/(FR$18*1000)</f>
        <v>0</v>
      </c>
      <c r="FS95" s="97">
        <f>MASTER_DATA_ESCALATED!FS95/(FS$18*1000)</f>
        <v>0</v>
      </c>
      <c r="FT95" s="97">
        <f>MASTER_DATA_ESCALATED!FT95/(FT$18*1000)</f>
        <v>52.650965614737608</v>
      </c>
      <c r="FU95" s="97">
        <f>MASTER_DATA_ESCALATED!FU95/(FU$18*1000)</f>
        <v>0</v>
      </c>
      <c r="FV95" s="97">
        <f>MASTER_DATA_ESCALATED!FV95/(FV$18*1000)</f>
        <v>0</v>
      </c>
      <c r="FW95" s="97">
        <f>MASTER_DATA_ESCALATED!FW95/(FW$18*1000)</f>
        <v>0</v>
      </c>
      <c r="FX95" s="97">
        <f>MASTER_DATA_ESCALATED!FX95/(FX$18*1000)</f>
        <v>48.394350118014593</v>
      </c>
      <c r="FY95" s="97">
        <f>MASTER_DATA_ESCALATED!FY95/(FY$18*1000)</f>
        <v>0</v>
      </c>
      <c r="FZ95" s="97">
        <f>MASTER_DATA_ESCALATED!FZ95/(FZ$18*1000)</f>
        <v>0</v>
      </c>
      <c r="GA95" s="97">
        <f>MASTER_DATA_ESCALATED!GA95/(GA$18*1000)</f>
        <v>0</v>
      </c>
      <c r="GB95" s="97">
        <f>MASTER_DATA_ESCALATED!GB95/(GB$18*1000)</f>
        <v>48.549192318538317</v>
      </c>
      <c r="GC95" s="97">
        <f>MASTER_DATA_ESCALATED!GC95/(GC$18*1000)</f>
        <v>0</v>
      </c>
      <c r="GD95" s="97">
        <f>MASTER_DATA_ESCALATED!GD95/(GD$18*1000)</f>
        <v>0</v>
      </c>
      <c r="GE95" s="97">
        <f>MASTER_DATA_ESCALATED!GE95/(GE$18*1000)</f>
        <v>0</v>
      </c>
      <c r="GF95" s="97">
        <f>MASTER_DATA_ESCALATED!GF95/(GF$18*1000)</f>
        <v>43.843037666216077</v>
      </c>
      <c r="GG95" s="97">
        <f>MASTER_DATA_ESCALATED!GG95/(GG$18*1000)</f>
        <v>0</v>
      </c>
      <c r="GH95" s="97">
        <f>MASTER_DATA_ESCALATED!GH95/(GH$18*1000)</f>
        <v>0</v>
      </c>
      <c r="GI95" s="97">
        <f>MASTER_DATA_ESCALATED!GI95/(GI$18*1000)</f>
        <v>0</v>
      </c>
      <c r="GJ95" s="97">
        <f>MASTER_DATA_ESCALATED!GJ95/(GJ$18*1000)</f>
        <v>40.454002822085542</v>
      </c>
      <c r="GK95" s="97">
        <f>MASTER_DATA_ESCALATED!GK95/(GK$18*1000)</f>
        <v>0</v>
      </c>
      <c r="GL95" s="97">
        <f>MASTER_DATA_ESCALATED!GL95/(GL$18*1000)</f>
        <v>0</v>
      </c>
      <c r="GM95" s="97">
        <f>MASTER_DATA_ESCALATED!GM95/(GM$18*1000)</f>
        <v>0</v>
      </c>
      <c r="GN95" s="97">
        <f>MASTER_DATA_ESCALATED!GN95/(GN$18*1000)</f>
        <v>50.968481505035548</v>
      </c>
      <c r="GO95" s="97">
        <f>MASTER_DATA_ESCALATED!GO95/(GO$18*1000)</f>
        <v>0</v>
      </c>
      <c r="GP95" s="97">
        <f>MASTER_DATA_ESCALATED!GP95/(GP$18*1000)</f>
        <v>0</v>
      </c>
      <c r="GQ95" s="97">
        <f>MASTER_DATA_ESCALATED!GQ95/(GQ$18*1000)</f>
        <v>0</v>
      </c>
      <c r="GR95" s="97">
        <f>MASTER_DATA_ESCALATED!GR95/(GR$18*1000)</f>
        <v>44.586563219032435</v>
      </c>
      <c r="GS95" s="97">
        <f>MASTER_DATA_ESCALATED!GS95/(GS$18*1000)</f>
        <v>0</v>
      </c>
      <c r="GT95" s="97">
        <f>MASTER_DATA_ESCALATED!GT95/(GT$18*1000)</f>
        <v>0</v>
      </c>
      <c r="GU95" s="97">
        <f>MASTER_DATA_ESCALATED!GU95/(GU$18*1000)</f>
        <v>0</v>
      </c>
      <c r="GV95" s="97">
        <f>MASTER_DATA_ESCALATED!GV95/(GV$18*1000)</f>
        <v>41.219677334895856</v>
      </c>
      <c r="GW95" s="97" t="e">
        <f>MASTER_DATA_ESCALATED!#REF!/(GW$18*1000)</f>
        <v>#REF!</v>
      </c>
      <c r="GX95" s="97" t="e">
        <f>MASTER_DATA_ESCALATED!#REF!/(GX$18*1000)</f>
        <v>#REF!</v>
      </c>
      <c r="GY95" s="97" t="e">
        <f>MASTER_DATA_ESCALATED!#REF!/(GY$18*1000)</f>
        <v>#REF!</v>
      </c>
    </row>
    <row r="96" spans="2:207" hidden="1" outlineLevel="2" x14ac:dyDescent="0.3">
      <c r="B96" s="21">
        <f t="shared" si="3"/>
        <v>20</v>
      </c>
      <c r="C96" s="52">
        <f t="shared" si="2"/>
        <v>228</v>
      </c>
      <c r="D96" s="77"/>
      <c r="E96" s="52"/>
      <c r="F96" s="52">
        <v>228</v>
      </c>
      <c r="G96" s="78"/>
      <c r="H96" s="35" t="s">
        <v>100</v>
      </c>
      <c r="I96" s="97">
        <f>MASTER_DATA_ESCALATED!I96/(I$18*1000)</f>
        <v>0</v>
      </c>
      <c r="J96" s="97">
        <f>MASTER_DATA_ESCALATED!J96/(J$18*1000)</f>
        <v>0</v>
      </c>
      <c r="K96" s="97">
        <f>MASTER_DATA_ESCALATED!K96/(K$18*1000)</f>
        <v>0</v>
      </c>
      <c r="L96" s="97">
        <f>MASTER_DATA_ESCALATED!L96/(L$18*1000)</f>
        <v>0</v>
      </c>
      <c r="M96" s="97">
        <f>MASTER_DATA_ESCALATED!M96/(M$18*1000)</f>
        <v>0</v>
      </c>
      <c r="N96" s="97">
        <f>MASTER_DATA_ESCALATED!N96/(N$18*1000)</f>
        <v>0</v>
      </c>
      <c r="O96" s="97">
        <f>MASTER_DATA_ESCALATED!O96/(O$18*1000)</f>
        <v>0</v>
      </c>
      <c r="P96" s="97">
        <f>MASTER_DATA_ESCALATED!P96/(P$18*1000)</f>
        <v>0</v>
      </c>
      <c r="Q96" s="97">
        <f>MASTER_DATA_ESCALATED!Q96/(Q$18*1000)</f>
        <v>0</v>
      </c>
      <c r="R96" s="97">
        <f>MASTER_DATA_ESCALATED!R96/(R$18*1000)</f>
        <v>0</v>
      </c>
      <c r="S96" s="97">
        <f>MASTER_DATA_ESCALATED!S96/(S$18*1000)</f>
        <v>0</v>
      </c>
      <c r="T96" s="97">
        <f>MASTER_DATA_ESCALATED!T96/(T$18*1000)</f>
        <v>0</v>
      </c>
      <c r="U96" s="97">
        <f>MASTER_DATA_ESCALATED!U96/(U$18*1000)</f>
        <v>0</v>
      </c>
      <c r="V96" s="97">
        <f>MASTER_DATA_ESCALATED!V96/(V$18*1000)</f>
        <v>0</v>
      </c>
      <c r="W96" s="97">
        <f>MASTER_DATA_ESCALATED!W96/(W$18*1000)</f>
        <v>0</v>
      </c>
      <c r="X96" s="97">
        <f>MASTER_DATA_ESCALATED!X96/(X$18*1000)</f>
        <v>0</v>
      </c>
      <c r="Y96" s="97">
        <f>MASTER_DATA_ESCALATED!Y96/(Y$18*1000)</f>
        <v>0</v>
      </c>
      <c r="Z96" s="97">
        <f>MASTER_DATA_ESCALATED!Z96/(Z$18*1000)</f>
        <v>0</v>
      </c>
      <c r="AA96" s="97">
        <f>MASTER_DATA_ESCALATED!AA96/(AA$18*1000)</f>
        <v>0</v>
      </c>
      <c r="AB96" s="97">
        <f>MASTER_DATA_ESCALATED!AB96/(AB$18*1000)</f>
        <v>0</v>
      </c>
      <c r="AC96" s="97">
        <f>MASTER_DATA_ESCALATED!AC96/(AC$18*1000)</f>
        <v>0</v>
      </c>
      <c r="AD96" s="97">
        <f>MASTER_DATA_ESCALATED!AD96/(AD$18*1000)</f>
        <v>0</v>
      </c>
      <c r="AE96" s="97">
        <f>MASTER_DATA_ESCALATED!AE96/(AE$18*1000)</f>
        <v>0</v>
      </c>
      <c r="AF96" s="97">
        <f>MASTER_DATA_ESCALATED!AF96/(AF$18*1000)</f>
        <v>0</v>
      </c>
      <c r="AG96" s="97">
        <f>MASTER_DATA_ESCALATED!AG96/(AG$18*1000)</f>
        <v>0</v>
      </c>
      <c r="AH96" s="97">
        <f>MASTER_DATA_ESCALATED!AH96/(AH$18*1000)</f>
        <v>0</v>
      </c>
      <c r="AI96" s="97">
        <f>MASTER_DATA_ESCALATED!AI96/(AI$18*1000)</f>
        <v>0</v>
      </c>
      <c r="AJ96" s="97">
        <f>MASTER_DATA_ESCALATED!AJ96/(AJ$18*1000)</f>
        <v>0</v>
      </c>
      <c r="AK96" s="97">
        <f>MASTER_DATA_ESCALATED!AK96/(AK$18*1000)</f>
        <v>0</v>
      </c>
      <c r="AL96" s="97">
        <f>MASTER_DATA_ESCALATED!AL96/(AL$18*1000)</f>
        <v>0</v>
      </c>
      <c r="AM96" s="97">
        <f>MASTER_DATA_ESCALATED!AM96/(AM$18*1000)</f>
        <v>0</v>
      </c>
      <c r="AN96" s="97">
        <f>MASTER_DATA_ESCALATED!AN96/(AN$18*1000)</f>
        <v>0</v>
      </c>
      <c r="AO96" s="97">
        <f>MASTER_DATA_ESCALATED!AO96/(AO$18*1000)</f>
        <v>0</v>
      </c>
      <c r="AP96" s="97">
        <f>MASTER_DATA_ESCALATED!AP96/(AP$18*1000)</f>
        <v>0</v>
      </c>
      <c r="AQ96" s="97">
        <f>MASTER_DATA_ESCALATED!AQ96/(AQ$18*1000)</f>
        <v>0</v>
      </c>
      <c r="AR96" s="97">
        <f>MASTER_DATA_ESCALATED!AR96/(AR$18*1000)</f>
        <v>0</v>
      </c>
      <c r="AS96" s="97">
        <f>MASTER_DATA_ESCALATED!AS96/(AS$18*1000)</f>
        <v>0</v>
      </c>
      <c r="AT96" s="97">
        <f>MASTER_DATA_ESCALATED!AT96/(AT$18*1000)</f>
        <v>0</v>
      </c>
      <c r="AU96" s="97">
        <f>MASTER_DATA_ESCALATED!AU96/(AU$18*1000)</f>
        <v>0</v>
      </c>
      <c r="AV96" s="97">
        <f>MASTER_DATA_ESCALATED!AV96/(AV$18*1000)</f>
        <v>0</v>
      </c>
      <c r="AW96" s="97">
        <f>MASTER_DATA_ESCALATED!AW96/(AW$18*1000)</f>
        <v>0</v>
      </c>
      <c r="AX96" s="97">
        <f>MASTER_DATA_ESCALATED!AX96/(AX$18*1000)</f>
        <v>0</v>
      </c>
      <c r="AY96" s="97">
        <f>MASTER_DATA_ESCALATED!AY96/(AY$18*1000)</f>
        <v>0</v>
      </c>
      <c r="AZ96" s="97">
        <f>MASTER_DATA_ESCALATED!AZ96/(AZ$18*1000)</f>
        <v>0</v>
      </c>
      <c r="BA96" s="97">
        <f>MASTER_DATA_ESCALATED!BA96/(BA$18*1000)</f>
        <v>0</v>
      </c>
      <c r="BB96" s="97">
        <f>MASTER_DATA_ESCALATED!BB96/(BB$18*1000)</f>
        <v>0</v>
      </c>
      <c r="BC96" s="97">
        <f>MASTER_DATA_ESCALATED!BC96/(BC$18*1000)</f>
        <v>0</v>
      </c>
      <c r="BD96" s="97">
        <f>MASTER_DATA_ESCALATED!BD96/(BD$18*1000)</f>
        <v>0</v>
      </c>
      <c r="BE96" s="97">
        <f>MASTER_DATA_ESCALATED!BE96/(BE$18*1000)</f>
        <v>0</v>
      </c>
      <c r="BF96" s="97">
        <f>MASTER_DATA_ESCALATED!BF96/(BF$18*1000)</f>
        <v>0</v>
      </c>
      <c r="BG96" s="97">
        <f>MASTER_DATA_ESCALATED!BG96/(BG$18*1000)</f>
        <v>0</v>
      </c>
      <c r="BH96" s="97">
        <f>MASTER_DATA_ESCALATED!BH96/(BH$18*1000)</f>
        <v>0</v>
      </c>
      <c r="BI96" s="97">
        <f>MASTER_DATA_ESCALATED!BI96/(BI$18*1000)</f>
        <v>0</v>
      </c>
      <c r="BJ96" s="97">
        <f>MASTER_DATA_ESCALATED!BJ96/(BJ$18*1000)</f>
        <v>0</v>
      </c>
      <c r="BK96" s="97">
        <f>MASTER_DATA_ESCALATED!BK96/(BK$18*1000)</f>
        <v>0</v>
      </c>
      <c r="BL96" s="97">
        <f>MASTER_DATA_ESCALATED!BL96/(BL$18*1000)</f>
        <v>0</v>
      </c>
      <c r="BM96" s="97">
        <f>MASTER_DATA_ESCALATED!BM96/(BM$18*1000)</f>
        <v>0</v>
      </c>
      <c r="BN96" s="97">
        <f>MASTER_DATA_ESCALATED!BN96/(BN$18*1000)</f>
        <v>0</v>
      </c>
      <c r="BO96" s="97">
        <f>MASTER_DATA_ESCALATED!BO96/(BO$18*1000)</f>
        <v>0</v>
      </c>
      <c r="BP96" s="97">
        <f>MASTER_DATA_ESCALATED!BP96/(BP$18*1000)</f>
        <v>25.450776012775062</v>
      </c>
      <c r="BQ96" s="97">
        <f>MASTER_DATA_ESCALATED!BQ96/(BQ$18*1000)</f>
        <v>0</v>
      </c>
      <c r="BR96" s="97">
        <f>MASTER_DATA_ESCALATED!BR96/(BR$18*1000)</f>
        <v>0</v>
      </c>
      <c r="BS96" s="97">
        <f>MASTER_DATA_ESCALATED!BS96/(BS$18*1000)</f>
        <v>0</v>
      </c>
      <c r="BT96" s="97">
        <f>MASTER_DATA_ESCALATED!BT96/(BT$18*1000)</f>
        <v>20.787665489577986</v>
      </c>
      <c r="BU96" s="97">
        <f>MASTER_DATA_ESCALATED!BU96/(BU$18*1000)</f>
        <v>0</v>
      </c>
      <c r="BV96" s="97">
        <f>MASTER_DATA_ESCALATED!BV96/(BV$18*1000)</f>
        <v>0</v>
      </c>
      <c r="BW96" s="97">
        <f>MASTER_DATA_ESCALATED!BW96/(BW$18*1000)</f>
        <v>0</v>
      </c>
      <c r="BX96" s="97">
        <f>MASTER_DATA_ESCALATED!BX96/(BX$18*1000)</f>
        <v>27.082279612756103</v>
      </c>
      <c r="BY96" s="97">
        <f>MASTER_DATA_ESCALATED!BY96/(BY$18*1000)</f>
        <v>0</v>
      </c>
      <c r="BZ96" s="97">
        <f>MASTER_DATA_ESCALATED!BZ96/(BZ$18*1000)</f>
        <v>0</v>
      </c>
      <c r="CA96" s="97">
        <f>MASTER_DATA_ESCALATED!CA96/(CA$18*1000)</f>
        <v>0</v>
      </c>
      <c r="CB96" s="97">
        <f>MASTER_DATA_ESCALATED!CB96/(CB$18*1000)</f>
        <v>20.135901941895987</v>
      </c>
      <c r="CC96" s="97">
        <f>MASTER_DATA_ESCALATED!CC96/(CC$18*1000)</f>
        <v>0</v>
      </c>
      <c r="CD96" s="97">
        <f>MASTER_DATA_ESCALATED!CD96/(CD$18*1000)</f>
        <v>0</v>
      </c>
      <c r="CE96" s="97">
        <f>MASTER_DATA_ESCALATED!CE96/(CE$18*1000)</f>
        <v>0</v>
      </c>
      <c r="CF96" s="97">
        <f>MASTER_DATA_ESCALATED!CF96/(CF$18*1000)</f>
        <v>28.676571979527694</v>
      </c>
      <c r="CG96" s="97">
        <f>MASTER_DATA_ESCALATED!CG96/(CG$18*1000)</f>
        <v>0</v>
      </c>
      <c r="CH96" s="97">
        <f>MASTER_DATA_ESCALATED!CH96/(CH$18*1000)</f>
        <v>0</v>
      </c>
      <c r="CI96" s="97">
        <f>MASTER_DATA_ESCALATED!CI96/(CI$18*1000)</f>
        <v>0</v>
      </c>
      <c r="CJ96" s="97">
        <f>MASTER_DATA_ESCALATED!CJ96/(CJ$18*1000)</f>
        <v>0</v>
      </c>
      <c r="CK96" s="97">
        <f>MASTER_DATA_ESCALATED!CK96/(CK$18*1000)</f>
        <v>0</v>
      </c>
      <c r="CL96" s="97">
        <f>MASTER_DATA_ESCALATED!CL96/(CL$18*1000)</f>
        <v>0</v>
      </c>
      <c r="CM96" s="97">
        <f>MASTER_DATA_ESCALATED!CM96/(CM$18*1000)</f>
        <v>0</v>
      </c>
      <c r="CN96" s="97">
        <f>MASTER_DATA_ESCALATED!CN96/(CN$18*1000)</f>
        <v>0</v>
      </c>
      <c r="CO96" s="97">
        <f>MASTER_DATA_ESCALATED!CO96/(CO$18*1000)</f>
        <v>0</v>
      </c>
      <c r="CP96" s="97">
        <f>MASTER_DATA_ESCALATED!CP96/(CP$18*1000)</f>
        <v>0</v>
      </c>
      <c r="CQ96" s="97">
        <f>MASTER_DATA_ESCALATED!CQ96/(CQ$18*1000)</f>
        <v>0</v>
      </c>
      <c r="CR96" s="97">
        <f>MASTER_DATA_ESCALATED!CR96/(CR$18*1000)</f>
        <v>0</v>
      </c>
      <c r="CS96" s="97">
        <f>MASTER_DATA_ESCALATED!CS96/(CS$18*1000)</f>
        <v>0</v>
      </c>
      <c r="CT96" s="97">
        <f>MASTER_DATA_ESCALATED!CT96/(CT$18*1000)</f>
        <v>0</v>
      </c>
      <c r="CU96" s="97">
        <f>MASTER_DATA_ESCALATED!CU96/(CU$18*1000)</f>
        <v>0</v>
      </c>
      <c r="CV96" s="97">
        <f>MASTER_DATA_ESCALATED!CV96/(CV$18*1000)</f>
        <v>53.793895338584299</v>
      </c>
      <c r="CW96" s="97">
        <f>MASTER_DATA_ESCALATED!CW96/(CW$18*1000)</f>
        <v>0</v>
      </c>
      <c r="CX96" s="97">
        <f>MASTER_DATA_ESCALATED!CX96/(CX$18*1000)</f>
        <v>0</v>
      </c>
      <c r="CY96" s="97">
        <f>MASTER_DATA_ESCALATED!CY96/(CY$18*1000)</f>
        <v>0</v>
      </c>
      <c r="CZ96" s="97">
        <f>MASTER_DATA_ESCALATED!CZ96/(CZ$18*1000)</f>
        <v>14.839670099271581</v>
      </c>
      <c r="DA96" s="97" t="e">
        <f>MASTER_DATA_ESCALATED!DA96/(DA$18*1000)</f>
        <v>#DIV/0!</v>
      </c>
      <c r="DB96" s="97" t="e">
        <f>MASTER_DATA_ESCALATED!DB96/(DB$18*1000)</f>
        <v>#DIV/0!</v>
      </c>
      <c r="DC96" s="97" t="e">
        <f>MASTER_DATA_ESCALATED!DC96/(DC$18*1000)</f>
        <v>#DIV/0!</v>
      </c>
      <c r="DD96" s="97" t="e">
        <f>MASTER_DATA_ESCALATED!DD96/(DD$18*1000)</f>
        <v>#N/A</v>
      </c>
      <c r="DE96" s="97">
        <f>MASTER_DATA_ESCALATED!DE96/(DE$18*1000)</f>
        <v>0</v>
      </c>
      <c r="DF96" s="97">
        <f>MASTER_DATA_ESCALATED!DF96/(DF$18*1000)</f>
        <v>0</v>
      </c>
      <c r="DG96" s="97">
        <f>MASTER_DATA_ESCALATED!DG96/(DG$18*1000)</f>
        <v>0</v>
      </c>
      <c r="DH96" s="97">
        <f>MASTER_DATA_ESCALATED!DH96/(DH$18*1000)</f>
        <v>0</v>
      </c>
      <c r="DI96" s="97">
        <f>MASTER_DATA_ESCALATED!DI96/(DI$18*1000)</f>
        <v>0</v>
      </c>
      <c r="DJ96" s="97">
        <f>MASTER_DATA_ESCALATED!DJ96/(DJ$18*1000)</f>
        <v>0</v>
      </c>
      <c r="DK96" s="97">
        <f>MASTER_DATA_ESCALATED!DK96/(DK$18*1000)</f>
        <v>0</v>
      </c>
      <c r="DL96" s="97">
        <f>MASTER_DATA_ESCALATED!DL96/(DL$18*1000)</f>
        <v>0</v>
      </c>
      <c r="DM96" s="97">
        <f>MASTER_DATA_ESCALATED!DM96/(DM$18*1000)</f>
        <v>0</v>
      </c>
      <c r="DN96" s="97">
        <f>MASTER_DATA_ESCALATED!DN96/(DN$18*1000)</f>
        <v>0</v>
      </c>
      <c r="DO96" s="97">
        <f>MASTER_DATA_ESCALATED!DO96/(DO$18*1000)</f>
        <v>0</v>
      </c>
      <c r="DP96" s="97">
        <f>MASTER_DATA_ESCALATED!DP96/(DP$18*1000)</f>
        <v>0</v>
      </c>
      <c r="DQ96" s="97">
        <f>MASTER_DATA_ESCALATED!DQ96/(DQ$18*1000)</f>
        <v>0</v>
      </c>
      <c r="DR96" s="97">
        <f>MASTER_DATA_ESCALATED!DR96/(DR$18*1000)</f>
        <v>0</v>
      </c>
      <c r="DS96" s="97">
        <f>MASTER_DATA_ESCALATED!DS96/(DS$18*1000)</f>
        <v>0</v>
      </c>
      <c r="DT96" s="97">
        <f>MASTER_DATA_ESCALATED!DT96/(DT$18*1000)</f>
        <v>0</v>
      </c>
      <c r="DU96" s="97">
        <f>MASTER_DATA_ESCALATED!DU96/(DU$18*1000)</f>
        <v>0</v>
      </c>
      <c r="DV96" s="97">
        <f>MASTER_DATA_ESCALATED!DV96/(DV$18*1000)</f>
        <v>0</v>
      </c>
      <c r="DW96" s="97">
        <f>MASTER_DATA_ESCALATED!DW96/(DW$18*1000)</f>
        <v>0</v>
      </c>
      <c r="DX96" s="97">
        <f>MASTER_DATA_ESCALATED!DX96/(DX$18*1000)</f>
        <v>0</v>
      </c>
      <c r="DY96" s="97">
        <f>MASTER_DATA_ESCALATED!DY96/(DY$18*1000)</f>
        <v>0</v>
      </c>
      <c r="DZ96" s="97">
        <f>MASTER_DATA_ESCALATED!DZ96/(DZ$18*1000)</f>
        <v>0</v>
      </c>
      <c r="EA96" s="97">
        <f>MASTER_DATA_ESCALATED!EA96/(EA$18*1000)</f>
        <v>0</v>
      </c>
      <c r="EB96" s="97">
        <f>MASTER_DATA_ESCALATED!EB96/(EB$18*1000)</f>
        <v>0</v>
      </c>
      <c r="EC96" s="97" t="e">
        <f>MASTER_DATA_ESCALATED!EC96/(EC$18*1000)</f>
        <v>#DIV/0!</v>
      </c>
      <c r="ED96" s="97" t="e">
        <f>MASTER_DATA_ESCALATED!ED96/(ED$18*1000)</f>
        <v>#DIV/0!</v>
      </c>
      <c r="EE96" s="97" t="e">
        <f>MASTER_DATA_ESCALATED!EE96/(EE$18*1000)</f>
        <v>#DIV/0!</v>
      </c>
      <c r="EF96" s="97" t="e">
        <f>MASTER_DATA_ESCALATED!EF96/(EF$18*1000)</f>
        <v>#VALUE!</v>
      </c>
      <c r="EG96" s="97">
        <f>MASTER_DATA_ESCALATED!EG96/(EG$18*1000)</f>
        <v>0</v>
      </c>
      <c r="EH96" s="97">
        <f>MASTER_DATA_ESCALATED!EH96/(EH$18*1000)</f>
        <v>0</v>
      </c>
      <c r="EI96" s="97">
        <f>MASTER_DATA_ESCALATED!EI96/(EI$18*1000)</f>
        <v>0</v>
      </c>
      <c r="EJ96" s="97">
        <f>MASTER_DATA_ESCALATED!EJ96/(EJ$18*1000)</f>
        <v>0</v>
      </c>
      <c r="EK96" s="97">
        <f>MASTER_DATA_ESCALATED!EK96/(EK$18*1000)</f>
        <v>0</v>
      </c>
      <c r="EL96" s="97">
        <f>MASTER_DATA_ESCALATED!EL96/(EL$18*1000)</f>
        <v>0</v>
      </c>
      <c r="EM96" s="97">
        <f>MASTER_DATA_ESCALATED!EM96/(EM$18*1000)</f>
        <v>0</v>
      </c>
      <c r="EN96" s="97">
        <f>MASTER_DATA_ESCALATED!EN96/(EN$18*1000)</f>
        <v>0</v>
      </c>
      <c r="EO96" s="97">
        <f>MASTER_DATA_ESCALATED!EO96/(EO$18*1000)</f>
        <v>0</v>
      </c>
      <c r="EP96" s="97">
        <f>MASTER_DATA_ESCALATED!EP96/(EP$18*1000)</f>
        <v>0</v>
      </c>
      <c r="EQ96" s="97">
        <f>MASTER_DATA_ESCALATED!EQ96/(EQ$18*1000)</f>
        <v>0</v>
      </c>
      <c r="ER96" s="97">
        <f>MASTER_DATA_ESCALATED!ER96/(ER$18*1000)</f>
        <v>68.899234386428532</v>
      </c>
      <c r="ES96" s="97">
        <f>MASTER_DATA_ESCALATED!ES96/(ES$18*1000)</f>
        <v>0</v>
      </c>
      <c r="ET96" s="97">
        <f>MASTER_DATA_ESCALATED!ET96/(ET$18*1000)</f>
        <v>0</v>
      </c>
      <c r="EU96" s="97">
        <f>MASTER_DATA_ESCALATED!EU96/(EU$18*1000)</f>
        <v>0</v>
      </c>
      <c r="EV96" s="97">
        <f>MASTER_DATA_ESCALATED!EV96/(EV$18*1000)</f>
        <v>68.899234386428532</v>
      </c>
      <c r="EW96" s="97">
        <f>MASTER_DATA_ESCALATED!EW96/(EW$18*1000)</f>
        <v>0</v>
      </c>
      <c r="EX96" s="97">
        <f>MASTER_DATA_ESCALATED!EX96/(EX$18*1000)</f>
        <v>0</v>
      </c>
      <c r="EY96" s="97">
        <f>MASTER_DATA_ESCALATED!EY96/(EY$18*1000)</f>
        <v>0</v>
      </c>
      <c r="EZ96" s="97">
        <f>MASTER_DATA_ESCALATED!EZ96/(EZ$18*1000)</f>
        <v>20.659534681738361</v>
      </c>
      <c r="FA96" s="97">
        <f>MASTER_DATA_ESCALATED!FA96/(FA$18*1000)</f>
        <v>0</v>
      </c>
      <c r="FB96" s="97">
        <f>MASTER_DATA_ESCALATED!FB96/(FB$18*1000)</f>
        <v>0</v>
      </c>
      <c r="FC96" s="97">
        <f>MASTER_DATA_ESCALATED!FC96/(FC$18*1000)</f>
        <v>0</v>
      </c>
      <c r="FD96" s="97">
        <f>MASTER_DATA_ESCALATED!FD96/(FD$18*1000)</f>
        <v>16.587904419805373</v>
      </c>
      <c r="FE96" s="97">
        <f>MASTER_DATA_ESCALATED!FE96/(FE$18*1000)</f>
        <v>0</v>
      </c>
      <c r="FF96" s="97">
        <f>MASTER_DATA_ESCALATED!FF96/(FF$18*1000)</f>
        <v>0</v>
      </c>
      <c r="FG96" s="97">
        <f>MASTER_DATA_ESCALATED!FG96/(FG$18*1000)</f>
        <v>0</v>
      </c>
      <c r="FH96" s="97">
        <f>MASTER_DATA_ESCALATED!FH96/(FH$18*1000)</f>
        <v>16.069347735502586</v>
      </c>
      <c r="FI96" s="97">
        <f>MASTER_DATA_ESCALATED!FI96/(FI$18*1000)</f>
        <v>0</v>
      </c>
      <c r="FJ96" s="97">
        <f>MASTER_DATA_ESCALATED!FJ96/(FJ$18*1000)</f>
        <v>0</v>
      </c>
      <c r="FK96" s="97">
        <f>MASTER_DATA_ESCALATED!FK96/(FK$18*1000)</f>
        <v>0</v>
      </c>
      <c r="FL96" s="97">
        <f>MASTER_DATA_ESCALATED!FL96/(FL$18*1000)</f>
        <v>25.193581588078107</v>
      </c>
      <c r="FM96" s="97">
        <f>MASTER_DATA_ESCALATED!FM96/(FM$18*1000)</f>
        <v>0</v>
      </c>
      <c r="FN96" s="97">
        <f>MASTER_DATA_ESCALATED!FN96/(FN$18*1000)</f>
        <v>0</v>
      </c>
      <c r="FO96" s="97">
        <f>MASTER_DATA_ESCALATED!FO96/(FO$18*1000)</f>
        <v>0</v>
      </c>
      <c r="FP96" s="97">
        <f>MASTER_DATA_ESCALATED!FP96/(FP$18*1000)</f>
        <v>51.793360762841765</v>
      </c>
      <c r="FQ96" s="97">
        <f>MASTER_DATA_ESCALATED!FQ96/(FQ$18*1000)</f>
        <v>0</v>
      </c>
      <c r="FR96" s="97">
        <f>MASTER_DATA_ESCALATED!FR96/(FR$18*1000)</f>
        <v>0</v>
      </c>
      <c r="FS96" s="97">
        <f>MASTER_DATA_ESCALATED!FS96/(FS$18*1000)</f>
        <v>0</v>
      </c>
      <c r="FT96" s="97">
        <f>MASTER_DATA_ESCALATED!FT96/(FT$18*1000)</f>
        <v>41.458641489477493</v>
      </c>
      <c r="FU96" s="97">
        <f>MASTER_DATA_ESCALATED!FU96/(FU$18*1000)</f>
        <v>0</v>
      </c>
      <c r="FV96" s="97">
        <f>MASTER_DATA_ESCALATED!FV96/(FV$18*1000)</f>
        <v>0</v>
      </c>
      <c r="FW96" s="97">
        <f>MASTER_DATA_ESCALATED!FW96/(FW$18*1000)</f>
        <v>0</v>
      </c>
      <c r="FX96" s="97">
        <f>MASTER_DATA_ESCALATED!FX96/(FX$18*1000)</f>
        <v>38.042728060829454</v>
      </c>
      <c r="FY96" s="97">
        <f>MASTER_DATA_ESCALATED!FY96/(FY$18*1000)</f>
        <v>0</v>
      </c>
      <c r="FZ96" s="97">
        <f>MASTER_DATA_ESCALATED!FZ96/(FZ$18*1000)</f>
        <v>0</v>
      </c>
      <c r="GA96" s="97">
        <f>MASTER_DATA_ESCALATED!GA96/(GA$18*1000)</f>
        <v>0</v>
      </c>
      <c r="GB96" s="97">
        <f>MASTER_DATA_ESCALATED!GB96/(GB$18*1000)</f>
        <v>45.705868675415765</v>
      </c>
      <c r="GC96" s="97">
        <f>MASTER_DATA_ESCALATED!GC96/(GC$18*1000)</f>
        <v>0</v>
      </c>
      <c r="GD96" s="97">
        <f>MASTER_DATA_ESCALATED!GD96/(GD$18*1000)</f>
        <v>0</v>
      </c>
      <c r="GE96" s="97">
        <f>MASTER_DATA_ESCALATED!GE96/(GE$18*1000)</f>
        <v>0</v>
      </c>
      <c r="GF96" s="97">
        <f>MASTER_DATA_ESCALATED!GF96/(GF$18*1000)</f>
        <v>36.820068178942684</v>
      </c>
      <c r="GG96" s="97">
        <f>MASTER_DATA_ESCALATED!GG96/(GG$18*1000)</f>
        <v>0</v>
      </c>
      <c r="GH96" s="97">
        <f>MASTER_DATA_ESCALATED!GH96/(GH$18*1000)</f>
        <v>0</v>
      </c>
      <c r="GI96" s="97">
        <f>MASTER_DATA_ESCALATED!GI96/(GI$18*1000)</f>
        <v>0</v>
      </c>
      <c r="GJ96" s="97">
        <f>MASTER_DATA_ESCALATED!GJ96/(GJ$18*1000)</f>
        <v>34.227050612183973</v>
      </c>
      <c r="GK96" s="97">
        <f>MASTER_DATA_ESCALATED!GK96/(GK$18*1000)</f>
        <v>0</v>
      </c>
      <c r="GL96" s="97">
        <f>MASTER_DATA_ESCALATED!GL96/(GL$18*1000)</f>
        <v>0</v>
      </c>
      <c r="GM96" s="97">
        <f>MASTER_DATA_ESCALATED!GM96/(GM$18*1000)</f>
        <v>0</v>
      </c>
      <c r="GN96" s="97">
        <f>MASTER_DATA_ESCALATED!GN96/(GN$18*1000)</f>
        <v>42.392324686288966</v>
      </c>
      <c r="GO96" s="97">
        <f>MASTER_DATA_ESCALATED!GO96/(GO$18*1000)</f>
        <v>0</v>
      </c>
      <c r="GP96" s="97">
        <f>MASTER_DATA_ESCALATED!GP96/(GP$18*1000)</f>
        <v>0</v>
      </c>
      <c r="GQ96" s="97">
        <f>MASTER_DATA_ESCALATED!GQ96/(GQ$18*1000)</f>
        <v>0</v>
      </c>
      <c r="GR96" s="97">
        <f>MASTER_DATA_ESCALATED!GR96/(GR$18*1000)</f>
        <v>34.150719162517611</v>
      </c>
      <c r="GS96" s="97">
        <f>MASTER_DATA_ESCALATED!GS96/(GS$18*1000)</f>
        <v>0</v>
      </c>
      <c r="GT96" s="97">
        <f>MASTER_DATA_ESCALATED!GT96/(GT$18*1000)</f>
        <v>0</v>
      </c>
      <c r="GU96" s="97">
        <f>MASTER_DATA_ESCALATED!GU96/(GU$18*1000)</f>
        <v>0</v>
      </c>
      <c r="GV96" s="97">
        <f>MASTER_DATA_ESCALATED!GV96/(GV$18*1000)</f>
        <v>31.745687909574546</v>
      </c>
      <c r="GW96" s="97" t="e">
        <f>MASTER_DATA_ESCALATED!#REF!/(GW$18*1000)</f>
        <v>#REF!</v>
      </c>
      <c r="GX96" s="97" t="e">
        <f>MASTER_DATA_ESCALATED!#REF!/(GX$18*1000)</f>
        <v>#REF!</v>
      </c>
      <c r="GY96" s="97" t="e">
        <f>MASTER_DATA_ESCALATED!#REF!/(GY$18*1000)</f>
        <v>#REF!</v>
      </c>
    </row>
    <row r="97" spans="2:207" s="25" customFormat="1" ht="17.25" hidden="1" outlineLevel="1" x14ac:dyDescent="0.3">
      <c r="B97" s="183">
        <f t="shared" si="3"/>
        <v>20</v>
      </c>
      <c r="C97" s="51">
        <f t="shared" si="2"/>
        <v>23</v>
      </c>
      <c r="D97" s="75"/>
      <c r="E97" s="51">
        <v>23</v>
      </c>
      <c r="F97" s="51"/>
      <c r="G97" s="76"/>
      <c r="H97" s="34" t="s">
        <v>101</v>
      </c>
      <c r="I97" s="95">
        <f>MASTER_DATA_ESCALATED!I97/(I$18*1000)</f>
        <v>0</v>
      </c>
      <c r="J97" s="95">
        <f>MASTER_DATA_ESCALATED!J97/(J$18*1000)</f>
        <v>0</v>
      </c>
      <c r="K97" s="95">
        <f>MASTER_DATA_ESCALATED!K97/(K$18*1000)</f>
        <v>0</v>
      </c>
      <c r="L97" s="95">
        <f>MASTER_DATA_ESCALATED!L97/(L$18*1000)</f>
        <v>1129.5539881681391</v>
      </c>
      <c r="M97" s="95">
        <f>MASTER_DATA_ESCALATED!M97/(M$18*1000)</f>
        <v>0</v>
      </c>
      <c r="N97" s="95">
        <f>MASTER_DATA_ESCALATED!N97/(N$18*1000)</f>
        <v>0</v>
      </c>
      <c r="O97" s="95">
        <f>MASTER_DATA_ESCALATED!O97/(O$18*1000)</f>
        <v>0</v>
      </c>
      <c r="P97" s="95">
        <f>MASTER_DATA_ESCALATED!P97/(P$18*1000)</f>
        <v>1034.2171669642087</v>
      </c>
      <c r="Q97" s="95">
        <f>MASTER_DATA_ESCALATED!Q97/(Q$18*1000)</f>
        <v>0</v>
      </c>
      <c r="R97" s="95">
        <f>MASTER_DATA_ESCALATED!R97/(R$18*1000)</f>
        <v>0</v>
      </c>
      <c r="S97" s="95">
        <f>MASTER_DATA_ESCALATED!S97/(S$18*1000)</f>
        <v>0</v>
      </c>
      <c r="T97" s="95">
        <f>MASTER_DATA_ESCALATED!T97/(T$18*1000)</f>
        <v>2109.2890066539444</v>
      </c>
      <c r="U97" s="95">
        <f>MASTER_DATA_ESCALATED!U97/(U$18*1000)</f>
        <v>0</v>
      </c>
      <c r="V97" s="95">
        <f>MASTER_DATA_ESCALATED!V97/(V$18*1000)</f>
        <v>0</v>
      </c>
      <c r="W97" s="95">
        <f>MASTER_DATA_ESCALATED!W97/(W$18*1000)</f>
        <v>0</v>
      </c>
      <c r="X97" s="95">
        <f>MASTER_DATA_ESCALATED!X97/(X$18*1000)</f>
        <v>1998.2014879148669</v>
      </c>
      <c r="Y97" s="95">
        <f>MASTER_DATA_ESCALATED!Y97/(Y$18*1000)</f>
        <v>0</v>
      </c>
      <c r="Z97" s="95">
        <f>MASTER_DATA_ESCALATED!Z97/(Z$18*1000)</f>
        <v>0</v>
      </c>
      <c r="AA97" s="95">
        <f>MASTER_DATA_ESCALATED!AA97/(AA$18*1000)</f>
        <v>0</v>
      </c>
      <c r="AB97" s="95">
        <f>MASTER_DATA_ESCALATED!AB97/(AB$18*1000)</f>
        <v>1123.2496475150897</v>
      </c>
      <c r="AC97" s="95">
        <f>MASTER_DATA_ESCALATED!AC97/(AC$18*1000)</f>
        <v>0</v>
      </c>
      <c r="AD97" s="95">
        <f>MASTER_DATA_ESCALATED!AD97/(AD$18*1000)</f>
        <v>0</v>
      </c>
      <c r="AE97" s="95">
        <f>MASTER_DATA_ESCALATED!AE97/(AE$18*1000)</f>
        <v>0</v>
      </c>
      <c r="AF97" s="95">
        <f>MASTER_DATA_ESCALATED!AF97/(AF$18*1000)</f>
        <v>1012.5653310632958</v>
      </c>
      <c r="AG97" s="95">
        <f>MASTER_DATA_ESCALATED!AG97/(AG$18*1000)</f>
        <v>0</v>
      </c>
      <c r="AH97" s="95">
        <f>MASTER_DATA_ESCALATED!AH97/(AH$18*1000)</f>
        <v>0</v>
      </c>
      <c r="AI97" s="95">
        <f>MASTER_DATA_ESCALATED!AI97/(AI$18*1000)</f>
        <v>0</v>
      </c>
      <c r="AJ97" s="95">
        <f>MASTER_DATA_ESCALATED!AJ97/(AJ$18*1000)</f>
        <v>2656.1382647039723</v>
      </c>
      <c r="AK97" s="95">
        <f>MASTER_DATA_ESCALATED!AK97/(AK$18*1000)</f>
        <v>0</v>
      </c>
      <c r="AL97" s="95">
        <f>MASTER_DATA_ESCALATED!AL97/(AL$18*1000)</f>
        <v>0</v>
      </c>
      <c r="AM97" s="95">
        <f>MASTER_DATA_ESCALATED!AM97/(AM$18*1000)</f>
        <v>0</v>
      </c>
      <c r="AN97" s="95">
        <f>MASTER_DATA_ESCALATED!AN97/(AN$18*1000)</f>
        <v>2525.7186136324171</v>
      </c>
      <c r="AO97" s="95">
        <f>MASTER_DATA_ESCALATED!AO97/(AO$18*1000)</f>
        <v>0</v>
      </c>
      <c r="AP97" s="95">
        <f>MASTER_DATA_ESCALATED!AP97/(AP$18*1000)</f>
        <v>0</v>
      </c>
      <c r="AQ97" s="95">
        <f>MASTER_DATA_ESCALATED!AQ97/(AQ$18*1000)</f>
        <v>0</v>
      </c>
      <c r="AR97" s="95">
        <f>MASTER_DATA_ESCALATED!AR97/(AR$18*1000)</f>
        <v>999.45029388862156</v>
      </c>
      <c r="AS97" s="95">
        <f>MASTER_DATA_ESCALATED!AS97/(AS$18*1000)</f>
        <v>0</v>
      </c>
      <c r="AT97" s="95">
        <f>MASTER_DATA_ESCALATED!AT97/(AT$18*1000)</f>
        <v>0</v>
      </c>
      <c r="AU97" s="95">
        <f>MASTER_DATA_ESCALATED!AU97/(AU$18*1000)</f>
        <v>0</v>
      </c>
      <c r="AV97" s="95">
        <f>MASTER_DATA_ESCALATED!AV97/(AV$18*1000)</f>
        <v>571.93976355476036</v>
      </c>
      <c r="AW97" s="95">
        <f>MASTER_DATA_ESCALATED!AW97/(AW$18*1000)</f>
        <v>0</v>
      </c>
      <c r="AX97" s="95">
        <f>MASTER_DATA_ESCALATED!AX97/(AX$18*1000)</f>
        <v>0</v>
      </c>
      <c r="AY97" s="95">
        <f>MASTER_DATA_ESCALATED!AY97/(AY$18*1000)</f>
        <v>0</v>
      </c>
      <c r="AZ97" s="95">
        <f>MASTER_DATA_ESCALATED!AZ97/(AZ$18*1000)</f>
        <v>2264.6503769036972</v>
      </c>
      <c r="BA97" s="95">
        <f>MASTER_DATA_ESCALATED!BA97/(BA$18*1000)</f>
        <v>0</v>
      </c>
      <c r="BB97" s="95">
        <f>MASTER_DATA_ESCALATED!BB97/(BB$18*1000)</f>
        <v>0</v>
      </c>
      <c r="BC97" s="95">
        <f>MASTER_DATA_ESCALATED!BC97/(BC$18*1000)</f>
        <v>0</v>
      </c>
      <c r="BD97" s="95">
        <f>MASTER_DATA_ESCALATED!BD97/(BD$18*1000)</f>
        <v>1282.5315910015836</v>
      </c>
      <c r="BE97" s="95">
        <f>MASTER_DATA_ESCALATED!BE97/(BE$18*1000)</f>
        <v>0</v>
      </c>
      <c r="BF97" s="95">
        <f>MASTER_DATA_ESCALATED!BF97/(BF$18*1000)</f>
        <v>0</v>
      </c>
      <c r="BG97" s="95">
        <f>MASTER_DATA_ESCALATED!BG97/(BG$18*1000)</f>
        <v>0</v>
      </c>
      <c r="BH97" s="95">
        <f>MASTER_DATA_ESCALATED!BH97/(BH$18*1000)</f>
        <v>2640.9916931821544</v>
      </c>
      <c r="BI97" s="95">
        <f>MASTER_DATA_ESCALATED!BI97/(BI$18*1000)</f>
        <v>0</v>
      </c>
      <c r="BJ97" s="95">
        <f>MASTER_DATA_ESCALATED!BJ97/(BJ$18*1000)</f>
        <v>0</v>
      </c>
      <c r="BK97" s="95">
        <f>MASTER_DATA_ESCALATED!BK97/(BK$18*1000)</f>
        <v>0</v>
      </c>
      <c r="BL97" s="95">
        <f>MASTER_DATA_ESCALATED!BL97/(BL$18*1000)</f>
        <v>1444.2923322089907</v>
      </c>
      <c r="BM97" s="95">
        <f>MASTER_DATA_ESCALATED!BM97/(BM$18*1000)</f>
        <v>0</v>
      </c>
      <c r="BN97" s="95">
        <f>MASTER_DATA_ESCALATED!BN97/(BN$18*1000)</f>
        <v>0</v>
      </c>
      <c r="BO97" s="95">
        <f>MASTER_DATA_ESCALATED!BO97/(BO$18*1000)</f>
        <v>0</v>
      </c>
      <c r="BP97" s="95">
        <f>MASTER_DATA_ESCALATED!BP97/(BP$18*1000)</f>
        <v>918.8370102043657</v>
      </c>
      <c r="BQ97" s="95">
        <f>MASTER_DATA_ESCALATED!BQ97/(BQ$18*1000)</f>
        <v>0</v>
      </c>
      <c r="BR97" s="95">
        <f>MASTER_DATA_ESCALATED!BR97/(BR$18*1000)</f>
        <v>0</v>
      </c>
      <c r="BS97" s="95">
        <f>MASTER_DATA_ESCALATED!BS97/(BS$18*1000)</f>
        <v>0</v>
      </c>
      <c r="BT97" s="95">
        <f>MASTER_DATA_ESCALATED!BT97/(BT$18*1000)</f>
        <v>773.66733143049248</v>
      </c>
      <c r="BU97" s="95">
        <f>MASTER_DATA_ESCALATED!BU97/(BU$18*1000)</f>
        <v>0</v>
      </c>
      <c r="BV97" s="95">
        <f>MASTER_DATA_ESCALATED!BV97/(BV$18*1000)</f>
        <v>0</v>
      </c>
      <c r="BW97" s="95">
        <f>MASTER_DATA_ESCALATED!BW97/(BW$18*1000)</f>
        <v>0</v>
      </c>
      <c r="BX97" s="95">
        <f>MASTER_DATA_ESCALATED!BX97/(BX$18*1000)</f>
        <v>795.1367521104662</v>
      </c>
      <c r="BY97" s="95">
        <f>MASTER_DATA_ESCALATED!BY97/(BY$18*1000)</f>
        <v>0</v>
      </c>
      <c r="BZ97" s="95">
        <f>MASTER_DATA_ESCALATED!BZ97/(BZ$18*1000)</f>
        <v>0</v>
      </c>
      <c r="CA97" s="95">
        <f>MASTER_DATA_ESCALATED!CA97/(CA$18*1000)</f>
        <v>0</v>
      </c>
      <c r="CB97" s="95">
        <f>MASTER_DATA_ESCALATED!CB97/(CB$18*1000)</f>
        <v>730.52688256900512</v>
      </c>
      <c r="CC97" s="95">
        <f>MASTER_DATA_ESCALATED!CC97/(CC$18*1000)</f>
        <v>0</v>
      </c>
      <c r="CD97" s="95">
        <f>MASTER_DATA_ESCALATED!CD97/(CD$18*1000)</f>
        <v>0</v>
      </c>
      <c r="CE97" s="95">
        <f>MASTER_DATA_ESCALATED!CE97/(CE$18*1000)</f>
        <v>0</v>
      </c>
      <c r="CF97" s="95">
        <f>MASTER_DATA_ESCALATED!CF97/(CF$18*1000)</f>
        <v>779.44825351293309</v>
      </c>
      <c r="CG97" s="95">
        <f>MASTER_DATA_ESCALATED!CG97/(CG$18*1000)</f>
        <v>0</v>
      </c>
      <c r="CH97" s="95">
        <f>MASTER_DATA_ESCALATED!CH97/(CH$18*1000)</f>
        <v>0</v>
      </c>
      <c r="CI97" s="95">
        <f>MASTER_DATA_ESCALATED!CI97/(CI$18*1000)</f>
        <v>0</v>
      </c>
      <c r="CJ97" s="95">
        <f>MASTER_DATA_ESCALATED!CJ97/(CJ$18*1000)</f>
        <v>158.82418169700796</v>
      </c>
      <c r="CK97" s="95">
        <f>MASTER_DATA_ESCALATED!CK97/(CK$18*1000)</f>
        <v>0</v>
      </c>
      <c r="CL97" s="95">
        <f>MASTER_DATA_ESCALATED!CL97/(CL$18*1000)</f>
        <v>0</v>
      </c>
      <c r="CM97" s="95">
        <f>MASTER_DATA_ESCALATED!CM97/(CM$18*1000)</f>
        <v>0</v>
      </c>
      <c r="CN97" s="95">
        <f>MASTER_DATA_ESCALATED!CN97/(CN$18*1000)</f>
        <v>619.33062302785959</v>
      </c>
      <c r="CO97" s="95">
        <f>MASTER_DATA_ESCALATED!CO97/(CO$18*1000)</f>
        <v>0</v>
      </c>
      <c r="CP97" s="95">
        <f>MASTER_DATA_ESCALATED!CP97/(CP$18*1000)</f>
        <v>0</v>
      </c>
      <c r="CQ97" s="95">
        <f>MASTER_DATA_ESCALATED!CQ97/(CQ$18*1000)</f>
        <v>0</v>
      </c>
      <c r="CR97" s="95">
        <f>MASTER_DATA_ESCALATED!CR97/(CR$18*1000)</f>
        <v>649.20375837567258</v>
      </c>
      <c r="CS97" s="95">
        <f>MASTER_DATA_ESCALATED!CS97/(CS$18*1000)</f>
        <v>0</v>
      </c>
      <c r="CT97" s="95">
        <f>MASTER_DATA_ESCALATED!CT97/(CT$18*1000)</f>
        <v>0</v>
      </c>
      <c r="CU97" s="95">
        <f>MASTER_DATA_ESCALATED!CU97/(CU$18*1000)</f>
        <v>0</v>
      </c>
      <c r="CV97" s="95">
        <f>MASTER_DATA_ESCALATED!CV97/(CV$18*1000)</f>
        <v>479.42083431411726</v>
      </c>
      <c r="CW97" s="95">
        <f>MASTER_DATA_ESCALATED!CW97/(CW$18*1000)</f>
        <v>0</v>
      </c>
      <c r="CX97" s="95">
        <f>MASTER_DATA_ESCALATED!CX97/(CX$18*1000)</f>
        <v>0</v>
      </c>
      <c r="CY97" s="95">
        <f>MASTER_DATA_ESCALATED!CY97/(CY$18*1000)</f>
        <v>0</v>
      </c>
      <c r="CZ97" s="95">
        <f>MASTER_DATA_ESCALATED!CZ97/(CZ$18*1000)</f>
        <v>481.80528418272445</v>
      </c>
      <c r="DA97" s="95" t="e">
        <f>MASTER_DATA_ESCALATED!DA97/(DA$18*1000)</f>
        <v>#DIV/0!</v>
      </c>
      <c r="DB97" s="95" t="e">
        <f>MASTER_DATA_ESCALATED!DB97/(DB$18*1000)</f>
        <v>#DIV/0!</v>
      </c>
      <c r="DC97" s="95" t="e">
        <f>MASTER_DATA_ESCALATED!DC97/(DC$18*1000)</f>
        <v>#DIV/0!</v>
      </c>
      <c r="DD97" s="95" t="e">
        <f>MASTER_DATA_ESCALATED!DD97/(DD$18*1000)</f>
        <v>#N/A</v>
      </c>
      <c r="DE97" s="95">
        <f>MASTER_DATA_ESCALATED!DE97/(DE$18*1000)</f>
        <v>0</v>
      </c>
      <c r="DF97" s="95">
        <f>MASTER_DATA_ESCALATED!DF97/(DF$18*1000)</f>
        <v>0</v>
      </c>
      <c r="DG97" s="95">
        <f>MASTER_DATA_ESCALATED!DG97/(DG$18*1000)</f>
        <v>0</v>
      </c>
      <c r="DH97" s="95">
        <f>MASTER_DATA_ESCALATED!DH97/(DH$18*1000)</f>
        <v>861.63984416427343</v>
      </c>
      <c r="DI97" s="95">
        <f>MASTER_DATA_ESCALATED!DI97/(DI$18*1000)</f>
        <v>0</v>
      </c>
      <c r="DJ97" s="95">
        <f>MASTER_DATA_ESCALATED!DJ97/(DJ$18*1000)</f>
        <v>0</v>
      </c>
      <c r="DK97" s="95">
        <f>MASTER_DATA_ESCALATED!DK97/(DK$18*1000)</f>
        <v>0</v>
      </c>
      <c r="DL97" s="95">
        <f>MASTER_DATA_ESCALATED!DL97/(DL$18*1000)</f>
        <v>764.62028114416762</v>
      </c>
      <c r="DM97" s="95">
        <f>MASTER_DATA_ESCALATED!DM97/(DM$18*1000)</f>
        <v>0</v>
      </c>
      <c r="DN97" s="95">
        <f>MASTER_DATA_ESCALATED!DN97/(DN$18*1000)</f>
        <v>0</v>
      </c>
      <c r="DO97" s="95">
        <f>MASTER_DATA_ESCALATED!DO97/(DO$18*1000)</f>
        <v>0</v>
      </c>
      <c r="DP97" s="95">
        <f>MASTER_DATA_ESCALATED!DP97/(DP$18*1000)</f>
        <v>711.12387859813271</v>
      </c>
      <c r="DQ97" s="95">
        <f>MASTER_DATA_ESCALATED!DQ97/(DQ$18*1000)</f>
        <v>0</v>
      </c>
      <c r="DR97" s="95">
        <f>MASTER_DATA_ESCALATED!DR97/(DR$18*1000)</f>
        <v>0</v>
      </c>
      <c r="DS97" s="95">
        <f>MASTER_DATA_ESCALATED!DS97/(DS$18*1000)</f>
        <v>0</v>
      </c>
      <c r="DT97" s="95">
        <f>MASTER_DATA_ESCALATED!DT97/(DT$18*1000)</f>
        <v>673.50538695092916</v>
      </c>
      <c r="DU97" s="95">
        <f>MASTER_DATA_ESCALATED!DU97/(DU$18*1000)</f>
        <v>0</v>
      </c>
      <c r="DV97" s="95">
        <f>MASTER_DATA_ESCALATED!DV97/(DV$18*1000)</f>
        <v>0</v>
      </c>
      <c r="DW97" s="95">
        <f>MASTER_DATA_ESCALATED!DW97/(DW$18*1000)</f>
        <v>0</v>
      </c>
      <c r="DX97" s="95">
        <f>MASTER_DATA_ESCALATED!DX97/(DX$18*1000)</f>
        <v>638.04080308649225</v>
      </c>
      <c r="DY97" s="95">
        <f>MASTER_DATA_ESCALATED!DY97/(DY$18*1000)</f>
        <v>0</v>
      </c>
      <c r="DZ97" s="95">
        <f>MASTER_DATA_ESCALATED!DZ97/(DZ$18*1000)</f>
        <v>0</v>
      </c>
      <c r="EA97" s="95">
        <f>MASTER_DATA_ESCALATED!EA97/(EA$18*1000)</f>
        <v>0</v>
      </c>
      <c r="EB97" s="95">
        <f>MASTER_DATA_ESCALATED!EB97/(EB$18*1000)</f>
        <v>627.05817696330826</v>
      </c>
      <c r="EC97" s="95" t="e">
        <f>MASTER_DATA_ESCALATED!EC97/(EC$18*1000)</f>
        <v>#DIV/0!</v>
      </c>
      <c r="ED97" s="95" t="e">
        <f>MASTER_DATA_ESCALATED!ED97/(ED$18*1000)</f>
        <v>#DIV/0!</v>
      </c>
      <c r="EE97" s="95" t="e">
        <f>MASTER_DATA_ESCALATED!EE97/(EE$18*1000)</f>
        <v>#DIV/0!</v>
      </c>
      <c r="EF97" s="95" t="e">
        <f>MASTER_DATA_ESCALATED!EF97/(EF$18*1000)</f>
        <v>#VALUE!</v>
      </c>
      <c r="EG97" s="95">
        <f>MASTER_DATA_ESCALATED!EG97/(EG$18*1000)</f>
        <v>0</v>
      </c>
      <c r="EH97" s="95">
        <f>MASTER_DATA_ESCALATED!EH97/(EH$18*1000)</f>
        <v>0</v>
      </c>
      <c r="EI97" s="95">
        <f>MASTER_DATA_ESCALATED!EI97/(EI$18*1000)</f>
        <v>0</v>
      </c>
      <c r="EJ97" s="95">
        <f>MASTER_DATA_ESCALATED!EJ97/(EJ$18*1000)</f>
        <v>415.74056235459415</v>
      </c>
      <c r="EK97" s="95">
        <f>MASTER_DATA_ESCALATED!EK97/(EK$18*1000)</f>
        <v>0</v>
      </c>
      <c r="EL97" s="95">
        <f>MASTER_DATA_ESCALATED!EL97/(EL$18*1000)</f>
        <v>0</v>
      </c>
      <c r="EM97" s="95">
        <f>MASTER_DATA_ESCALATED!EM97/(EM$18*1000)</f>
        <v>0</v>
      </c>
      <c r="EN97" s="95">
        <f>MASTER_DATA_ESCALATED!EN97/(EN$18*1000)</f>
        <v>470.96396553301639</v>
      </c>
      <c r="EO97" s="95">
        <f>MASTER_DATA_ESCALATED!EO97/(EO$18*1000)</f>
        <v>0</v>
      </c>
      <c r="EP97" s="95">
        <f>MASTER_DATA_ESCALATED!EP97/(EP$18*1000)</f>
        <v>0</v>
      </c>
      <c r="EQ97" s="95">
        <f>MASTER_DATA_ESCALATED!EQ97/(EQ$18*1000)</f>
        <v>0</v>
      </c>
      <c r="ER97" s="95">
        <f>MASTER_DATA_ESCALATED!ER97/(ER$18*1000)</f>
        <v>523.15045080924085</v>
      </c>
      <c r="ES97" s="95">
        <f>MASTER_DATA_ESCALATED!ES97/(ES$18*1000)</f>
        <v>0</v>
      </c>
      <c r="ET97" s="95">
        <f>MASTER_DATA_ESCALATED!ET97/(ET$18*1000)</f>
        <v>0</v>
      </c>
      <c r="EU97" s="95">
        <f>MASTER_DATA_ESCALATED!EU97/(EU$18*1000)</f>
        <v>0</v>
      </c>
      <c r="EV97" s="95">
        <f>MASTER_DATA_ESCALATED!EV97/(EV$18*1000)</f>
        <v>523.15045080924085</v>
      </c>
      <c r="EW97" s="95">
        <f>MASTER_DATA_ESCALATED!EW97/(EW$18*1000)</f>
        <v>0</v>
      </c>
      <c r="EX97" s="95">
        <f>MASTER_DATA_ESCALATED!EX97/(EX$18*1000)</f>
        <v>0</v>
      </c>
      <c r="EY97" s="95">
        <f>MASTER_DATA_ESCALATED!EY97/(EY$18*1000)</f>
        <v>0</v>
      </c>
      <c r="EZ97" s="95">
        <f>MASTER_DATA_ESCALATED!EZ97/(EZ$18*1000)</f>
        <v>222.48741021637241</v>
      </c>
      <c r="FA97" s="95">
        <f>MASTER_DATA_ESCALATED!FA97/(FA$18*1000)</f>
        <v>0</v>
      </c>
      <c r="FB97" s="95">
        <f>MASTER_DATA_ESCALATED!FB97/(FB$18*1000)</f>
        <v>0</v>
      </c>
      <c r="FC97" s="95">
        <f>MASTER_DATA_ESCALATED!FC97/(FC$18*1000)</f>
        <v>0</v>
      </c>
      <c r="FD97" s="95">
        <f>MASTER_DATA_ESCALATED!FD97/(FD$18*1000)</f>
        <v>220.48261984429584</v>
      </c>
      <c r="FE97" s="95">
        <f>MASTER_DATA_ESCALATED!FE97/(FE$18*1000)</f>
        <v>0</v>
      </c>
      <c r="FF97" s="95">
        <f>MASTER_DATA_ESCALATED!FF97/(FF$18*1000)</f>
        <v>0</v>
      </c>
      <c r="FG97" s="95">
        <f>MASTER_DATA_ESCALATED!FG97/(FG$18*1000)</f>
        <v>0</v>
      </c>
      <c r="FH97" s="95">
        <f>MASTER_DATA_ESCALATED!FH97/(FH$18*1000)</f>
        <v>218.6610232866168</v>
      </c>
      <c r="FI97" s="95">
        <f>MASTER_DATA_ESCALATED!FI97/(FI$18*1000)</f>
        <v>0</v>
      </c>
      <c r="FJ97" s="95">
        <f>MASTER_DATA_ESCALATED!FJ97/(FJ$18*1000)</f>
        <v>0</v>
      </c>
      <c r="FK97" s="95">
        <f>MASTER_DATA_ESCALATED!FK97/(FK$18*1000)</f>
        <v>0</v>
      </c>
      <c r="FL97" s="95">
        <f>MASTER_DATA_ESCALATED!FL97/(FL$18*1000)</f>
        <v>436.82565043099504</v>
      </c>
      <c r="FM97" s="95">
        <f>MASTER_DATA_ESCALATED!FM97/(FM$18*1000)</f>
        <v>0</v>
      </c>
      <c r="FN97" s="95">
        <f>MASTER_DATA_ESCALATED!FN97/(FN$18*1000)</f>
        <v>0</v>
      </c>
      <c r="FO97" s="95">
        <f>MASTER_DATA_ESCALATED!FO97/(FO$18*1000)</f>
        <v>0</v>
      </c>
      <c r="FP97" s="95">
        <f>MASTER_DATA_ESCALATED!FP97/(FP$18*1000)</f>
        <v>744.95033864632705</v>
      </c>
      <c r="FQ97" s="95">
        <f>MASTER_DATA_ESCALATED!FQ97/(FQ$18*1000)</f>
        <v>0</v>
      </c>
      <c r="FR97" s="95">
        <f>MASTER_DATA_ESCALATED!FR97/(FR$18*1000)</f>
        <v>0</v>
      </c>
      <c r="FS97" s="95">
        <f>MASTER_DATA_ESCALATED!FS97/(FS$18*1000)</f>
        <v>0</v>
      </c>
      <c r="FT97" s="95">
        <f>MASTER_DATA_ESCALATED!FT97/(FT$18*1000)</f>
        <v>709.30625858364112</v>
      </c>
      <c r="FU97" s="95">
        <f>MASTER_DATA_ESCALATED!FU97/(FU$18*1000)</f>
        <v>0</v>
      </c>
      <c r="FV97" s="95">
        <f>MASTER_DATA_ESCALATED!FV97/(FV$18*1000)</f>
        <v>0</v>
      </c>
      <c r="FW97" s="95">
        <f>MASTER_DATA_ESCALATED!FW97/(FW$18*1000)</f>
        <v>0</v>
      </c>
      <c r="FX97" s="95">
        <f>MASTER_DATA_ESCALATED!FX97/(FX$18*1000)</f>
        <v>704.69179480813125</v>
      </c>
      <c r="FY97" s="95">
        <f>MASTER_DATA_ESCALATED!FY97/(FY$18*1000)</f>
        <v>0</v>
      </c>
      <c r="FZ97" s="95">
        <f>MASTER_DATA_ESCALATED!FZ97/(FZ$18*1000)</f>
        <v>0</v>
      </c>
      <c r="GA97" s="95">
        <f>MASTER_DATA_ESCALATED!GA97/(GA$18*1000)</f>
        <v>0</v>
      </c>
      <c r="GB97" s="95">
        <f>MASTER_DATA_ESCALATED!GB97/(GB$18*1000)</f>
        <v>1057.0379824305853</v>
      </c>
      <c r="GC97" s="95">
        <f>MASTER_DATA_ESCALATED!GC97/(GC$18*1000)</f>
        <v>0</v>
      </c>
      <c r="GD97" s="95">
        <f>MASTER_DATA_ESCALATED!GD97/(GD$18*1000)</f>
        <v>0</v>
      </c>
      <c r="GE97" s="95">
        <f>MASTER_DATA_ESCALATED!GE97/(GE$18*1000)</f>
        <v>0</v>
      </c>
      <c r="GF97" s="95">
        <f>MASTER_DATA_ESCALATED!GF97/(GF$18*1000)</f>
        <v>987.70355143579491</v>
      </c>
      <c r="GG97" s="95">
        <f>MASTER_DATA_ESCALATED!GG97/(GG$18*1000)</f>
        <v>0</v>
      </c>
      <c r="GH97" s="95">
        <f>MASTER_DATA_ESCALATED!GH97/(GH$18*1000)</f>
        <v>0</v>
      </c>
      <c r="GI97" s="95">
        <f>MASTER_DATA_ESCALATED!GI97/(GI$18*1000)</f>
        <v>0</v>
      </c>
      <c r="GJ97" s="95">
        <f>MASTER_DATA_ESCALATED!GJ97/(GJ$18*1000)</f>
        <v>926.29982932922917</v>
      </c>
      <c r="GK97" s="95">
        <f>MASTER_DATA_ESCALATED!GK97/(GK$18*1000)</f>
        <v>0</v>
      </c>
      <c r="GL97" s="95">
        <f>MASTER_DATA_ESCALATED!GL97/(GL$18*1000)</f>
        <v>0</v>
      </c>
      <c r="GM97" s="95">
        <f>MASTER_DATA_ESCALATED!GM97/(GM$18*1000)</f>
        <v>0</v>
      </c>
      <c r="GN97" s="95">
        <f>MASTER_DATA_ESCALATED!GN97/(GN$18*1000)</f>
        <v>541.1341549912803</v>
      </c>
      <c r="GO97" s="95">
        <f>MASTER_DATA_ESCALATED!GO97/(GO$18*1000)</f>
        <v>0</v>
      </c>
      <c r="GP97" s="95">
        <f>MASTER_DATA_ESCALATED!GP97/(GP$18*1000)</f>
        <v>0</v>
      </c>
      <c r="GQ97" s="95">
        <f>MASTER_DATA_ESCALATED!GQ97/(GQ$18*1000)</f>
        <v>0</v>
      </c>
      <c r="GR97" s="95">
        <f>MASTER_DATA_ESCALATED!GR97/(GR$18*1000)</f>
        <v>496.72134855718917</v>
      </c>
      <c r="GS97" s="95">
        <f>MASTER_DATA_ESCALATED!GS97/(GS$18*1000)</f>
        <v>0</v>
      </c>
      <c r="GT97" s="95">
        <f>MASTER_DATA_ESCALATED!GT97/(GT$18*1000)</f>
        <v>0</v>
      </c>
      <c r="GU97" s="95">
        <f>MASTER_DATA_ESCALATED!GU97/(GU$18*1000)</f>
        <v>0</v>
      </c>
      <c r="GV97" s="95">
        <f>MASTER_DATA_ESCALATED!GV97/(GV$18*1000)</f>
        <v>452.74551535041491</v>
      </c>
      <c r="GW97" s="95" t="e">
        <f>MASTER_DATA_ESCALATED!#REF!/(GW$18*1000)</f>
        <v>#REF!</v>
      </c>
      <c r="GX97" s="95" t="e">
        <f>MASTER_DATA_ESCALATED!#REF!/(GX$18*1000)</f>
        <v>#REF!</v>
      </c>
      <c r="GY97" s="95" t="e">
        <f>MASTER_DATA_ESCALATED!#REF!/(GY$18*1000)</f>
        <v>#REF!</v>
      </c>
    </row>
    <row r="98" spans="2:207" ht="17.25" hidden="1" outlineLevel="2" x14ac:dyDescent="0.3">
      <c r="B98" s="21">
        <f t="shared" si="3"/>
        <v>20</v>
      </c>
      <c r="C98" s="52">
        <f t="shared" si="2"/>
        <v>231</v>
      </c>
      <c r="D98" s="77"/>
      <c r="E98" s="52"/>
      <c r="F98" s="52">
        <v>231</v>
      </c>
      <c r="G98" s="78"/>
      <c r="H98" s="34" t="s">
        <v>102</v>
      </c>
      <c r="I98" s="95">
        <f>MASTER_DATA_ESCALATED!I98/(I$18*1000)</f>
        <v>0</v>
      </c>
      <c r="J98" s="95">
        <f>MASTER_DATA_ESCALATED!J98/(J$18*1000)</f>
        <v>0</v>
      </c>
      <c r="K98" s="95">
        <f>MASTER_DATA_ESCALATED!K98/(K$18*1000)</f>
        <v>0</v>
      </c>
      <c r="L98" s="95">
        <f>MASTER_DATA_ESCALATED!L98/(L$18*1000)</f>
        <v>0</v>
      </c>
      <c r="M98" s="95">
        <f>MASTER_DATA_ESCALATED!M98/(M$18*1000)</f>
        <v>0</v>
      </c>
      <c r="N98" s="95">
        <f>MASTER_DATA_ESCALATED!N98/(N$18*1000)</f>
        <v>0</v>
      </c>
      <c r="O98" s="95">
        <f>MASTER_DATA_ESCALATED!O98/(O$18*1000)</f>
        <v>0</v>
      </c>
      <c r="P98" s="95">
        <f>MASTER_DATA_ESCALATED!P98/(P$18*1000)</f>
        <v>0</v>
      </c>
      <c r="Q98" s="95">
        <f>MASTER_DATA_ESCALATED!Q98/(Q$18*1000)</f>
        <v>0</v>
      </c>
      <c r="R98" s="95">
        <f>MASTER_DATA_ESCALATED!R98/(R$18*1000)</f>
        <v>0</v>
      </c>
      <c r="S98" s="95">
        <f>MASTER_DATA_ESCALATED!S98/(S$18*1000)</f>
        <v>0</v>
      </c>
      <c r="T98" s="95">
        <f>MASTER_DATA_ESCALATED!T98/(T$18*1000)</f>
        <v>0</v>
      </c>
      <c r="U98" s="95">
        <f>MASTER_DATA_ESCALATED!U98/(U$18*1000)</f>
        <v>0</v>
      </c>
      <c r="V98" s="95">
        <f>MASTER_DATA_ESCALATED!V98/(V$18*1000)</f>
        <v>0</v>
      </c>
      <c r="W98" s="95">
        <f>MASTER_DATA_ESCALATED!W98/(W$18*1000)</f>
        <v>0</v>
      </c>
      <c r="X98" s="95">
        <f>MASTER_DATA_ESCALATED!X98/(X$18*1000)</f>
        <v>0</v>
      </c>
      <c r="Y98" s="95">
        <f>MASTER_DATA_ESCALATED!Y98/(Y$18*1000)</f>
        <v>0</v>
      </c>
      <c r="Z98" s="95">
        <f>MASTER_DATA_ESCALATED!Z98/(Z$18*1000)</f>
        <v>0</v>
      </c>
      <c r="AA98" s="95">
        <f>MASTER_DATA_ESCALATED!AA98/(AA$18*1000)</f>
        <v>0</v>
      </c>
      <c r="AB98" s="95">
        <f>MASTER_DATA_ESCALATED!AB98/(AB$18*1000)</f>
        <v>0</v>
      </c>
      <c r="AC98" s="95">
        <f>MASTER_DATA_ESCALATED!AC98/(AC$18*1000)</f>
        <v>0</v>
      </c>
      <c r="AD98" s="95">
        <f>MASTER_DATA_ESCALATED!AD98/(AD$18*1000)</f>
        <v>0</v>
      </c>
      <c r="AE98" s="95">
        <f>MASTER_DATA_ESCALATED!AE98/(AE$18*1000)</f>
        <v>0</v>
      </c>
      <c r="AF98" s="95">
        <f>MASTER_DATA_ESCALATED!AF98/(AF$18*1000)</f>
        <v>0</v>
      </c>
      <c r="AG98" s="95">
        <f>MASTER_DATA_ESCALATED!AG98/(AG$18*1000)</f>
        <v>0</v>
      </c>
      <c r="AH98" s="95">
        <f>MASTER_DATA_ESCALATED!AH98/(AH$18*1000)</f>
        <v>0</v>
      </c>
      <c r="AI98" s="95">
        <f>MASTER_DATA_ESCALATED!AI98/(AI$18*1000)</f>
        <v>0</v>
      </c>
      <c r="AJ98" s="95">
        <f>MASTER_DATA_ESCALATED!AJ98/(AJ$18*1000)</f>
        <v>0</v>
      </c>
      <c r="AK98" s="95">
        <f>MASTER_DATA_ESCALATED!AK98/(AK$18*1000)</f>
        <v>0</v>
      </c>
      <c r="AL98" s="95">
        <f>MASTER_DATA_ESCALATED!AL98/(AL$18*1000)</f>
        <v>0</v>
      </c>
      <c r="AM98" s="95">
        <f>MASTER_DATA_ESCALATED!AM98/(AM$18*1000)</f>
        <v>0</v>
      </c>
      <c r="AN98" s="95">
        <f>MASTER_DATA_ESCALATED!AN98/(AN$18*1000)</f>
        <v>0</v>
      </c>
      <c r="AO98" s="95">
        <f>MASTER_DATA_ESCALATED!AO98/(AO$18*1000)</f>
        <v>0</v>
      </c>
      <c r="AP98" s="95">
        <f>MASTER_DATA_ESCALATED!AP98/(AP$18*1000)</f>
        <v>0</v>
      </c>
      <c r="AQ98" s="95">
        <f>MASTER_DATA_ESCALATED!AQ98/(AQ$18*1000)</f>
        <v>0</v>
      </c>
      <c r="AR98" s="95">
        <f>MASTER_DATA_ESCALATED!AR98/(AR$18*1000)</f>
        <v>0</v>
      </c>
      <c r="AS98" s="95">
        <f>MASTER_DATA_ESCALATED!AS98/(AS$18*1000)</f>
        <v>0</v>
      </c>
      <c r="AT98" s="95">
        <f>MASTER_DATA_ESCALATED!AT98/(AT$18*1000)</f>
        <v>0</v>
      </c>
      <c r="AU98" s="95">
        <f>MASTER_DATA_ESCALATED!AU98/(AU$18*1000)</f>
        <v>0</v>
      </c>
      <c r="AV98" s="95">
        <f>MASTER_DATA_ESCALATED!AV98/(AV$18*1000)</f>
        <v>0</v>
      </c>
      <c r="AW98" s="95">
        <f>MASTER_DATA_ESCALATED!AW98/(AW$18*1000)</f>
        <v>0</v>
      </c>
      <c r="AX98" s="95">
        <f>MASTER_DATA_ESCALATED!AX98/(AX$18*1000)</f>
        <v>0</v>
      </c>
      <c r="AY98" s="95">
        <f>MASTER_DATA_ESCALATED!AY98/(AY$18*1000)</f>
        <v>0</v>
      </c>
      <c r="AZ98" s="95">
        <f>MASTER_DATA_ESCALATED!AZ98/(AZ$18*1000)</f>
        <v>0</v>
      </c>
      <c r="BA98" s="95">
        <f>MASTER_DATA_ESCALATED!BA98/(BA$18*1000)</f>
        <v>0</v>
      </c>
      <c r="BB98" s="95">
        <f>MASTER_DATA_ESCALATED!BB98/(BB$18*1000)</f>
        <v>0</v>
      </c>
      <c r="BC98" s="95">
        <f>MASTER_DATA_ESCALATED!BC98/(BC$18*1000)</f>
        <v>0</v>
      </c>
      <c r="BD98" s="95">
        <f>MASTER_DATA_ESCALATED!BD98/(BD$18*1000)</f>
        <v>0</v>
      </c>
      <c r="BE98" s="95">
        <f>MASTER_DATA_ESCALATED!BE98/(BE$18*1000)</f>
        <v>0</v>
      </c>
      <c r="BF98" s="95">
        <f>MASTER_DATA_ESCALATED!BF98/(BF$18*1000)</f>
        <v>0</v>
      </c>
      <c r="BG98" s="95">
        <f>MASTER_DATA_ESCALATED!BG98/(BG$18*1000)</f>
        <v>0</v>
      </c>
      <c r="BH98" s="95">
        <f>MASTER_DATA_ESCALATED!BH98/(BH$18*1000)</f>
        <v>0</v>
      </c>
      <c r="BI98" s="95">
        <f>MASTER_DATA_ESCALATED!BI98/(BI$18*1000)</f>
        <v>0</v>
      </c>
      <c r="BJ98" s="95">
        <f>MASTER_DATA_ESCALATED!BJ98/(BJ$18*1000)</f>
        <v>0</v>
      </c>
      <c r="BK98" s="95">
        <f>MASTER_DATA_ESCALATED!BK98/(BK$18*1000)</f>
        <v>0</v>
      </c>
      <c r="BL98" s="95">
        <f>MASTER_DATA_ESCALATED!BL98/(BL$18*1000)</f>
        <v>0</v>
      </c>
      <c r="BM98" s="95">
        <f>MASTER_DATA_ESCALATED!BM98/(BM$18*1000)</f>
        <v>0</v>
      </c>
      <c r="BN98" s="95">
        <f>MASTER_DATA_ESCALATED!BN98/(BN$18*1000)</f>
        <v>0</v>
      </c>
      <c r="BO98" s="95">
        <f>MASTER_DATA_ESCALATED!BO98/(BO$18*1000)</f>
        <v>0</v>
      </c>
      <c r="BP98" s="95">
        <f>MASTER_DATA_ESCALATED!BP98/(BP$18*1000)</f>
        <v>0</v>
      </c>
      <c r="BQ98" s="95">
        <f>MASTER_DATA_ESCALATED!BQ98/(BQ$18*1000)</f>
        <v>0</v>
      </c>
      <c r="BR98" s="95">
        <f>MASTER_DATA_ESCALATED!BR98/(BR$18*1000)</f>
        <v>0</v>
      </c>
      <c r="BS98" s="95">
        <f>MASTER_DATA_ESCALATED!BS98/(BS$18*1000)</f>
        <v>0</v>
      </c>
      <c r="BT98" s="95">
        <f>MASTER_DATA_ESCALATED!BT98/(BT$18*1000)</f>
        <v>0</v>
      </c>
      <c r="BU98" s="95">
        <f>MASTER_DATA_ESCALATED!BU98/(BU$18*1000)</f>
        <v>0</v>
      </c>
      <c r="BV98" s="95">
        <f>MASTER_DATA_ESCALATED!BV98/(BV$18*1000)</f>
        <v>0</v>
      </c>
      <c r="BW98" s="95">
        <f>MASTER_DATA_ESCALATED!BW98/(BW$18*1000)</f>
        <v>0</v>
      </c>
      <c r="BX98" s="95">
        <f>MASTER_DATA_ESCALATED!BX98/(BX$18*1000)</f>
        <v>0</v>
      </c>
      <c r="BY98" s="95">
        <f>MASTER_DATA_ESCALATED!BY98/(BY$18*1000)</f>
        <v>0</v>
      </c>
      <c r="BZ98" s="95">
        <f>MASTER_DATA_ESCALATED!BZ98/(BZ$18*1000)</f>
        <v>0</v>
      </c>
      <c r="CA98" s="95">
        <f>MASTER_DATA_ESCALATED!CA98/(CA$18*1000)</f>
        <v>0</v>
      </c>
      <c r="CB98" s="95">
        <f>MASTER_DATA_ESCALATED!CB98/(CB$18*1000)</f>
        <v>0</v>
      </c>
      <c r="CC98" s="95">
        <f>MASTER_DATA_ESCALATED!CC98/(CC$18*1000)</f>
        <v>0</v>
      </c>
      <c r="CD98" s="95">
        <f>MASTER_DATA_ESCALATED!CD98/(CD$18*1000)</f>
        <v>0</v>
      </c>
      <c r="CE98" s="95">
        <f>MASTER_DATA_ESCALATED!CE98/(CE$18*1000)</f>
        <v>0</v>
      </c>
      <c r="CF98" s="95">
        <f>MASTER_DATA_ESCALATED!CF98/(CF$18*1000)</f>
        <v>0</v>
      </c>
      <c r="CG98" s="95">
        <f>MASTER_DATA_ESCALATED!CG98/(CG$18*1000)</f>
        <v>0</v>
      </c>
      <c r="CH98" s="95">
        <f>MASTER_DATA_ESCALATED!CH98/(CH$18*1000)</f>
        <v>0</v>
      </c>
      <c r="CI98" s="95">
        <f>MASTER_DATA_ESCALATED!CI98/(CI$18*1000)</f>
        <v>0</v>
      </c>
      <c r="CJ98" s="95">
        <f>MASTER_DATA_ESCALATED!CJ98/(CJ$18*1000)</f>
        <v>0</v>
      </c>
      <c r="CK98" s="95">
        <f>MASTER_DATA_ESCALATED!CK98/(CK$18*1000)</f>
        <v>0</v>
      </c>
      <c r="CL98" s="95">
        <f>MASTER_DATA_ESCALATED!CL98/(CL$18*1000)</f>
        <v>0</v>
      </c>
      <c r="CM98" s="95">
        <f>MASTER_DATA_ESCALATED!CM98/(CM$18*1000)</f>
        <v>0</v>
      </c>
      <c r="CN98" s="95">
        <f>MASTER_DATA_ESCALATED!CN98/(CN$18*1000)</f>
        <v>0</v>
      </c>
      <c r="CO98" s="95">
        <f>MASTER_DATA_ESCALATED!CO98/(CO$18*1000)</f>
        <v>0</v>
      </c>
      <c r="CP98" s="95">
        <f>MASTER_DATA_ESCALATED!CP98/(CP$18*1000)</f>
        <v>0</v>
      </c>
      <c r="CQ98" s="95">
        <f>MASTER_DATA_ESCALATED!CQ98/(CQ$18*1000)</f>
        <v>0</v>
      </c>
      <c r="CR98" s="95">
        <f>MASTER_DATA_ESCALATED!CR98/(CR$18*1000)</f>
        <v>0</v>
      </c>
      <c r="CS98" s="95">
        <f>MASTER_DATA_ESCALATED!CS98/(CS$18*1000)</f>
        <v>0</v>
      </c>
      <c r="CT98" s="95">
        <f>MASTER_DATA_ESCALATED!CT98/(CT$18*1000)</f>
        <v>0</v>
      </c>
      <c r="CU98" s="95">
        <f>MASTER_DATA_ESCALATED!CU98/(CU$18*1000)</f>
        <v>0</v>
      </c>
      <c r="CV98" s="95">
        <f>MASTER_DATA_ESCALATED!CV98/(CV$18*1000)</f>
        <v>0</v>
      </c>
      <c r="CW98" s="95">
        <f>MASTER_DATA_ESCALATED!CW98/(CW$18*1000)</f>
        <v>0</v>
      </c>
      <c r="CX98" s="95">
        <f>MASTER_DATA_ESCALATED!CX98/(CX$18*1000)</f>
        <v>0</v>
      </c>
      <c r="CY98" s="95">
        <f>MASTER_DATA_ESCALATED!CY98/(CY$18*1000)</f>
        <v>0</v>
      </c>
      <c r="CZ98" s="95">
        <f>MASTER_DATA_ESCALATED!CZ98/(CZ$18*1000)</f>
        <v>0</v>
      </c>
      <c r="DA98" s="95" t="e">
        <f>MASTER_DATA_ESCALATED!DA98/(DA$18*1000)</f>
        <v>#DIV/0!</v>
      </c>
      <c r="DB98" s="95" t="e">
        <f>MASTER_DATA_ESCALATED!DB98/(DB$18*1000)</f>
        <v>#DIV/0!</v>
      </c>
      <c r="DC98" s="95" t="e">
        <f>MASTER_DATA_ESCALATED!DC98/(DC$18*1000)</f>
        <v>#DIV/0!</v>
      </c>
      <c r="DD98" s="95" t="e">
        <f>MASTER_DATA_ESCALATED!DD98/(DD$18*1000)</f>
        <v>#N/A</v>
      </c>
      <c r="DE98" s="95">
        <f>MASTER_DATA_ESCALATED!DE98/(DE$18*1000)</f>
        <v>0</v>
      </c>
      <c r="DF98" s="95">
        <f>MASTER_DATA_ESCALATED!DF98/(DF$18*1000)</f>
        <v>0</v>
      </c>
      <c r="DG98" s="95">
        <f>MASTER_DATA_ESCALATED!DG98/(DG$18*1000)</f>
        <v>0</v>
      </c>
      <c r="DH98" s="95">
        <f>MASTER_DATA_ESCALATED!DH98/(DH$18*1000)</f>
        <v>0</v>
      </c>
      <c r="DI98" s="95">
        <f>MASTER_DATA_ESCALATED!DI98/(DI$18*1000)</f>
        <v>0</v>
      </c>
      <c r="DJ98" s="95">
        <f>MASTER_DATA_ESCALATED!DJ98/(DJ$18*1000)</f>
        <v>0</v>
      </c>
      <c r="DK98" s="95">
        <f>MASTER_DATA_ESCALATED!DK98/(DK$18*1000)</f>
        <v>0</v>
      </c>
      <c r="DL98" s="95">
        <f>MASTER_DATA_ESCALATED!DL98/(DL$18*1000)</f>
        <v>0</v>
      </c>
      <c r="DM98" s="95">
        <f>MASTER_DATA_ESCALATED!DM98/(DM$18*1000)</f>
        <v>0</v>
      </c>
      <c r="DN98" s="95">
        <f>MASTER_DATA_ESCALATED!DN98/(DN$18*1000)</f>
        <v>0</v>
      </c>
      <c r="DO98" s="95">
        <f>MASTER_DATA_ESCALATED!DO98/(DO$18*1000)</f>
        <v>0</v>
      </c>
      <c r="DP98" s="95">
        <f>MASTER_DATA_ESCALATED!DP98/(DP$18*1000)</f>
        <v>0</v>
      </c>
      <c r="DQ98" s="95">
        <f>MASTER_DATA_ESCALATED!DQ98/(DQ$18*1000)</f>
        <v>0</v>
      </c>
      <c r="DR98" s="95">
        <f>MASTER_DATA_ESCALATED!DR98/(DR$18*1000)</f>
        <v>0</v>
      </c>
      <c r="DS98" s="95">
        <f>MASTER_DATA_ESCALATED!DS98/(DS$18*1000)</f>
        <v>0</v>
      </c>
      <c r="DT98" s="95">
        <f>MASTER_DATA_ESCALATED!DT98/(DT$18*1000)</f>
        <v>0</v>
      </c>
      <c r="DU98" s="95">
        <f>MASTER_DATA_ESCALATED!DU98/(DU$18*1000)</f>
        <v>0</v>
      </c>
      <c r="DV98" s="95">
        <f>MASTER_DATA_ESCALATED!DV98/(DV$18*1000)</f>
        <v>0</v>
      </c>
      <c r="DW98" s="95">
        <f>MASTER_DATA_ESCALATED!DW98/(DW$18*1000)</f>
        <v>0</v>
      </c>
      <c r="DX98" s="95">
        <f>MASTER_DATA_ESCALATED!DX98/(DX$18*1000)</f>
        <v>0</v>
      </c>
      <c r="DY98" s="95">
        <f>MASTER_DATA_ESCALATED!DY98/(DY$18*1000)</f>
        <v>0</v>
      </c>
      <c r="DZ98" s="95">
        <f>MASTER_DATA_ESCALATED!DZ98/(DZ$18*1000)</f>
        <v>0</v>
      </c>
      <c r="EA98" s="95">
        <f>MASTER_DATA_ESCALATED!EA98/(EA$18*1000)</f>
        <v>0</v>
      </c>
      <c r="EB98" s="95">
        <f>MASTER_DATA_ESCALATED!EB98/(EB$18*1000)</f>
        <v>0</v>
      </c>
      <c r="EC98" s="95" t="e">
        <f>MASTER_DATA_ESCALATED!EC98/(EC$18*1000)</f>
        <v>#DIV/0!</v>
      </c>
      <c r="ED98" s="95" t="e">
        <f>MASTER_DATA_ESCALATED!ED98/(ED$18*1000)</f>
        <v>#DIV/0!</v>
      </c>
      <c r="EE98" s="95" t="e">
        <f>MASTER_DATA_ESCALATED!EE98/(EE$18*1000)</f>
        <v>#DIV/0!</v>
      </c>
      <c r="EF98" s="95" t="e">
        <f>MASTER_DATA_ESCALATED!EF98/(EF$18*1000)</f>
        <v>#VALUE!</v>
      </c>
      <c r="EG98" s="95">
        <f>MASTER_DATA_ESCALATED!EG98/(EG$18*1000)</f>
        <v>0</v>
      </c>
      <c r="EH98" s="95">
        <f>MASTER_DATA_ESCALATED!EH98/(EH$18*1000)</f>
        <v>0</v>
      </c>
      <c r="EI98" s="95">
        <f>MASTER_DATA_ESCALATED!EI98/(EI$18*1000)</f>
        <v>0</v>
      </c>
      <c r="EJ98" s="95">
        <f>MASTER_DATA_ESCALATED!EJ98/(EJ$18*1000)</f>
        <v>0</v>
      </c>
      <c r="EK98" s="95">
        <f>MASTER_DATA_ESCALATED!EK98/(EK$18*1000)</f>
        <v>0</v>
      </c>
      <c r="EL98" s="95">
        <f>MASTER_DATA_ESCALATED!EL98/(EL$18*1000)</f>
        <v>0</v>
      </c>
      <c r="EM98" s="95">
        <f>MASTER_DATA_ESCALATED!EM98/(EM$18*1000)</f>
        <v>0</v>
      </c>
      <c r="EN98" s="95">
        <f>MASTER_DATA_ESCALATED!EN98/(EN$18*1000)</f>
        <v>0</v>
      </c>
      <c r="EO98" s="95">
        <f>MASTER_DATA_ESCALATED!EO98/(EO$18*1000)</f>
        <v>0</v>
      </c>
      <c r="EP98" s="95">
        <f>MASTER_DATA_ESCALATED!EP98/(EP$18*1000)</f>
        <v>0</v>
      </c>
      <c r="EQ98" s="95">
        <f>MASTER_DATA_ESCALATED!EQ98/(EQ$18*1000)</f>
        <v>0</v>
      </c>
      <c r="ER98" s="95">
        <f>MASTER_DATA_ESCALATED!ER98/(ER$18*1000)</f>
        <v>0</v>
      </c>
      <c r="ES98" s="95">
        <f>MASTER_DATA_ESCALATED!ES98/(ES$18*1000)</f>
        <v>0</v>
      </c>
      <c r="ET98" s="95">
        <f>MASTER_DATA_ESCALATED!ET98/(ET$18*1000)</f>
        <v>0</v>
      </c>
      <c r="EU98" s="95">
        <f>MASTER_DATA_ESCALATED!EU98/(EU$18*1000)</f>
        <v>0</v>
      </c>
      <c r="EV98" s="95">
        <f>MASTER_DATA_ESCALATED!EV98/(EV$18*1000)</f>
        <v>0</v>
      </c>
      <c r="EW98" s="95">
        <f>MASTER_DATA_ESCALATED!EW98/(EW$18*1000)</f>
        <v>0</v>
      </c>
      <c r="EX98" s="95">
        <f>MASTER_DATA_ESCALATED!EX98/(EX$18*1000)</f>
        <v>0</v>
      </c>
      <c r="EY98" s="95">
        <f>MASTER_DATA_ESCALATED!EY98/(EY$18*1000)</f>
        <v>0</v>
      </c>
      <c r="EZ98" s="95">
        <f>MASTER_DATA_ESCALATED!EZ98/(EZ$18*1000)</f>
        <v>0</v>
      </c>
      <c r="FA98" s="95">
        <f>MASTER_DATA_ESCALATED!FA98/(FA$18*1000)</f>
        <v>0</v>
      </c>
      <c r="FB98" s="95">
        <f>MASTER_DATA_ESCALATED!FB98/(FB$18*1000)</f>
        <v>0</v>
      </c>
      <c r="FC98" s="95">
        <f>MASTER_DATA_ESCALATED!FC98/(FC$18*1000)</f>
        <v>0</v>
      </c>
      <c r="FD98" s="95">
        <f>MASTER_DATA_ESCALATED!FD98/(FD$18*1000)</f>
        <v>0</v>
      </c>
      <c r="FE98" s="95">
        <f>MASTER_DATA_ESCALATED!FE98/(FE$18*1000)</f>
        <v>0</v>
      </c>
      <c r="FF98" s="95">
        <f>MASTER_DATA_ESCALATED!FF98/(FF$18*1000)</f>
        <v>0</v>
      </c>
      <c r="FG98" s="95">
        <f>MASTER_DATA_ESCALATED!FG98/(FG$18*1000)</f>
        <v>0</v>
      </c>
      <c r="FH98" s="95">
        <f>MASTER_DATA_ESCALATED!FH98/(FH$18*1000)</f>
        <v>0</v>
      </c>
      <c r="FI98" s="95">
        <f>MASTER_DATA_ESCALATED!FI98/(FI$18*1000)</f>
        <v>0</v>
      </c>
      <c r="FJ98" s="95">
        <f>MASTER_DATA_ESCALATED!FJ98/(FJ$18*1000)</f>
        <v>0</v>
      </c>
      <c r="FK98" s="95">
        <f>MASTER_DATA_ESCALATED!FK98/(FK$18*1000)</f>
        <v>0</v>
      </c>
      <c r="FL98" s="95">
        <f>MASTER_DATA_ESCALATED!FL98/(FL$18*1000)</f>
        <v>0</v>
      </c>
      <c r="FM98" s="95">
        <f>MASTER_DATA_ESCALATED!FM98/(FM$18*1000)</f>
        <v>0</v>
      </c>
      <c r="FN98" s="95">
        <f>MASTER_DATA_ESCALATED!FN98/(FN$18*1000)</f>
        <v>0</v>
      </c>
      <c r="FO98" s="95">
        <f>MASTER_DATA_ESCALATED!FO98/(FO$18*1000)</f>
        <v>0</v>
      </c>
      <c r="FP98" s="95">
        <f>MASTER_DATA_ESCALATED!FP98/(FP$18*1000)</f>
        <v>0</v>
      </c>
      <c r="FQ98" s="95">
        <f>MASTER_DATA_ESCALATED!FQ98/(FQ$18*1000)</f>
        <v>0</v>
      </c>
      <c r="FR98" s="95">
        <f>MASTER_DATA_ESCALATED!FR98/(FR$18*1000)</f>
        <v>0</v>
      </c>
      <c r="FS98" s="95">
        <f>MASTER_DATA_ESCALATED!FS98/(FS$18*1000)</f>
        <v>0</v>
      </c>
      <c r="FT98" s="95">
        <f>MASTER_DATA_ESCALATED!FT98/(FT$18*1000)</f>
        <v>0</v>
      </c>
      <c r="FU98" s="95">
        <f>MASTER_DATA_ESCALATED!FU98/(FU$18*1000)</f>
        <v>0</v>
      </c>
      <c r="FV98" s="95">
        <f>MASTER_DATA_ESCALATED!FV98/(FV$18*1000)</f>
        <v>0</v>
      </c>
      <c r="FW98" s="95">
        <f>MASTER_DATA_ESCALATED!FW98/(FW$18*1000)</f>
        <v>0</v>
      </c>
      <c r="FX98" s="95">
        <f>MASTER_DATA_ESCALATED!FX98/(FX$18*1000)</f>
        <v>0</v>
      </c>
      <c r="FY98" s="95">
        <f>MASTER_DATA_ESCALATED!FY98/(FY$18*1000)</f>
        <v>0</v>
      </c>
      <c r="FZ98" s="95">
        <f>MASTER_DATA_ESCALATED!FZ98/(FZ$18*1000)</f>
        <v>0</v>
      </c>
      <c r="GA98" s="95">
        <f>MASTER_DATA_ESCALATED!GA98/(GA$18*1000)</f>
        <v>0</v>
      </c>
      <c r="GB98" s="95">
        <f>MASTER_DATA_ESCALATED!GB98/(GB$18*1000)</f>
        <v>0</v>
      </c>
      <c r="GC98" s="95">
        <f>MASTER_DATA_ESCALATED!GC98/(GC$18*1000)</f>
        <v>0</v>
      </c>
      <c r="GD98" s="95">
        <f>MASTER_DATA_ESCALATED!GD98/(GD$18*1000)</f>
        <v>0</v>
      </c>
      <c r="GE98" s="95">
        <f>MASTER_DATA_ESCALATED!GE98/(GE$18*1000)</f>
        <v>0</v>
      </c>
      <c r="GF98" s="95">
        <f>MASTER_DATA_ESCALATED!GF98/(GF$18*1000)</f>
        <v>0</v>
      </c>
      <c r="GG98" s="95">
        <f>MASTER_DATA_ESCALATED!GG98/(GG$18*1000)</f>
        <v>0</v>
      </c>
      <c r="GH98" s="95">
        <f>MASTER_DATA_ESCALATED!GH98/(GH$18*1000)</f>
        <v>0</v>
      </c>
      <c r="GI98" s="95">
        <f>MASTER_DATA_ESCALATED!GI98/(GI$18*1000)</f>
        <v>0</v>
      </c>
      <c r="GJ98" s="95">
        <f>MASTER_DATA_ESCALATED!GJ98/(GJ$18*1000)</f>
        <v>0</v>
      </c>
      <c r="GK98" s="95">
        <f>MASTER_DATA_ESCALATED!GK98/(GK$18*1000)</f>
        <v>0</v>
      </c>
      <c r="GL98" s="95">
        <f>MASTER_DATA_ESCALATED!GL98/(GL$18*1000)</f>
        <v>0</v>
      </c>
      <c r="GM98" s="95">
        <f>MASTER_DATA_ESCALATED!GM98/(GM$18*1000)</f>
        <v>0</v>
      </c>
      <c r="GN98" s="95">
        <f>MASTER_DATA_ESCALATED!GN98/(GN$18*1000)</f>
        <v>0</v>
      </c>
      <c r="GO98" s="95">
        <f>MASTER_DATA_ESCALATED!GO98/(GO$18*1000)</f>
        <v>0</v>
      </c>
      <c r="GP98" s="95">
        <f>MASTER_DATA_ESCALATED!GP98/(GP$18*1000)</f>
        <v>0</v>
      </c>
      <c r="GQ98" s="95">
        <f>MASTER_DATA_ESCALATED!GQ98/(GQ$18*1000)</f>
        <v>0</v>
      </c>
      <c r="GR98" s="95">
        <f>MASTER_DATA_ESCALATED!GR98/(GR$18*1000)</f>
        <v>0</v>
      </c>
      <c r="GS98" s="95">
        <f>MASTER_DATA_ESCALATED!GS98/(GS$18*1000)</f>
        <v>0</v>
      </c>
      <c r="GT98" s="95">
        <f>MASTER_DATA_ESCALATED!GT98/(GT$18*1000)</f>
        <v>0</v>
      </c>
      <c r="GU98" s="95">
        <f>MASTER_DATA_ESCALATED!GU98/(GU$18*1000)</f>
        <v>0</v>
      </c>
      <c r="GV98" s="95">
        <f>MASTER_DATA_ESCALATED!GV98/(GV$18*1000)</f>
        <v>0</v>
      </c>
      <c r="GW98" s="95" t="e">
        <f>MASTER_DATA_ESCALATED!#REF!/(GW$18*1000)</f>
        <v>#REF!</v>
      </c>
      <c r="GX98" s="95" t="e">
        <f>MASTER_DATA_ESCALATED!#REF!/(GX$18*1000)</f>
        <v>#REF!</v>
      </c>
      <c r="GY98" s="95" t="e">
        <f>MASTER_DATA_ESCALATED!#REF!/(GY$18*1000)</f>
        <v>#REF!</v>
      </c>
    </row>
    <row r="99" spans="2:207" s="27" customFormat="1" ht="14.25" hidden="1" outlineLevel="2" x14ac:dyDescent="0.25">
      <c r="B99" s="26">
        <f t="shared" si="3"/>
        <v>20</v>
      </c>
      <c r="C99" s="55">
        <f t="shared" si="2"/>
        <v>231.1</v>
      </c>
      <c r="D99" s="82"/>
      <c r="E99" s="55"/>
      <c r="F99" s="57"/>
      <c r="G99" s="86">
        <v>231.1</v>
      </c>
      <c r="H99" s="40" t="s">
        <v>103</v>
      </c>
      <c r="I99" s="99">
        <f>MASTER_DATA_ESCALATED!I99/(I$18*1000)</f>
        <v>0</v>
      </c>
      <c r="J99" s="99">
        <f>MASTER_DATA_ESCALATED!J99/(J$18*1000)</f>
        <v>0</v>
      </c>
      <c r="K99" s="99">
        <f>MASTER_DATA_ESCALATED!K99/(K$18*1000)</f>
        <v>0</v>
      </c>
      <c r="L99" s="99">
        <f>MASTER_DATA_ESCALATED!L99/(L$18*1000)</f>
        <v>0</v>
      </c>
      <c r="M99" s="99">
        <f>MASTER_DATA_ESCALATED!M99/(M$18*1000)</f>
        <v>0</v>
      </c>
      <c r="N99" s="99">
        <f>MASTER_DATA_ESCALATED!N99/(N$18*1000)</f>
        <v>0</v>
      </c>
      <c r="O99" s="99">
        <f>MASTER_DATA_ESCALATED!O99/(O$18*1000)</f>
        <v>0</v>
      </c>
      <c r="P99" s="99">
        <f>MASTER_DATA_ESCALATED!P99/(P$18*1000)</f>
        <v>0</v>
      </c>
      <c r="Q99" s="99">
        <f>MASTER_DATA_ESCALATED!Q99/(Q$18*1000)</f>
        <v>0</v>
      </c>
      <c r="R99" s="99">
        <f>MASTER_DATA_ESCALATED!R99/(R$18*1000)</f>
        <v>0</v>
      </c>
      <c r="S99" s="99">
        <f>MASTER_DATA_ESCALATED!S99/(S$18*1000)</f>
        <v>0</v>
      </c>
      <c r="T99" s="99">
        <f>MASTER_DATA_ESCALATED!T99/(T$18*1000)</f>
        <v>0</v>
      </c>
      <c r="U99" s="99">
        <f>MASTER_DATA_ESCALATED!U99/(U$18*1000)</f>
        <v>0</v>
      </c>
      <c r="V99" s="99">
        <f>MASTER_DATA_ESCALATED!V99/(V$18*1000)</f>
        <v>0</v>
      </c>
      <c r="W99" s="99">
        <f>MASTER_DATA_ESCALATED!W99/(W$18*1000)</f>
        <v>0</v>
      </c>
      <c r="X99" s="99">
        <f>MASTER_DATA_ESCALATED!X99/(X$18*1000)</f>
        <v>0</v>
      </c>
      <c r="Y99" s="99">
        <f>MASTER_DATA_ESCALATED!Y99/(Y$18*1000)</f>
        <v>0</v>
      </c>
      <c r="Z99" s="99">
        <f>MASTER_DATA_ESCALATED!Z99/(Z$18*1000)</f>
        <v>0</v>
      </c>
      <c r="AA99" s="99">
        <f>MASTER_DATA_ESCALATED!AA99/(AA$18*1000)</f>
        <v>0</v>
      </c>
      <c r="AB99" s="99">
        <f>MASTER_DATA_ESCALATED!AB99/(AB$18*1000)</f>
        <v>0</v>
      </c>
      <c r="AC99" s="99">
        <f>MASTER_DATA_ESCALATED!AC99/(AC$18*1000)</f>
        <v>0</v>
      </c>
      <c r="AD99" s="99">
        <f>MASTER_DATA_ESCALATED!AD99/(AD$18*1000)</f>
        <v>0</v>
      </c>
      <c r="AE99" s="99">
        <f>MASTER_DATA_ESCALATED!AE99/(AE$18*1000)</f>
        <v>0</v>
      </c>
      <c r="AF99" s="99">
        <f>MASTER_DATA_ESCALATED!AF99/(AF$18*1000)</f>
        <v>0</v>
      </c>
      <c r="AG99" s="99">
        <f>MASTER_DATA_ESCALATED!AG99/(AG$18*1000)</f>
        <v>0</v>
      </c>
      <c r="AH99" s="99">
        <f>MASTER_DATA_ESCALATED!AH99/(AH$18*1000)</f>
        <v>0</v>
      </c>
      <c r="AI99" s="99">
        <f>MASTER_DATA_ESCALATED!AI99/(AI$18*1000)</f>
        <v>0</v>
      </c>
      <c r="AJ99" s="99">
        <f>MASTER_DATA_ESCALATED!AJ99/(AJ$18*1000)</f>
        <v>0</v>
      </c>
      <c r="AK99" s="99">
        <f>MASTER_DATA_ESCALATED!AK99/(AK$18*1000)</f>
        <v>0</v>
      </c>
      <c r="AL99" s="99">
        <f>MASTER_DATA_ESCALATED!AL99/(AL$18*1000)</f>
        <v>0</v>
      </c>
      <c r="AM99" s="99">
        <f>MASTER_DATA_ESCALATED!AM99/(AM$18*1000)</f>
        <v>0</v>
      </c>
      <c r="AN99" s="99">
        <f>MASTER_DATA_ESCALATED!AN99/(AN$18*1000)</f>
        <v>0</v>
      </c>
      <c r="AO99" s="99">
        <f>MASTER_DATA_ESCALATED!AO99/(AO$18*1000)</f>
        <v>0</v>
      </c>
      <c r="AP99" s="99">
        <f>MASTER_DATA_ESCALATED!AP99/(AP$18*1000)</f>
        <v>0</v>
      </c>
      <c r="AQ99" s="99">
        <f>MASTER_DATA_ESCALATED!AQ99/(AQ$18*1000)</f>
        <v>0</v>
      </c>
      <c r="AR99" s="99">
        <f>MASTER_DATA_ESCALATED!AR99/(AR$18*1000)</f>
        <v>0</v>
      </c>
      <c r="AS99" s="99">
        <f>MASTER_DATA_ESCALATED!AS99/(AS$18*1000)</f>
        <v>0</v>
      </c>
      <c r="AT99" s="99">
        <f>MASTER_DATA_ESCALATED!AT99/(AT$18*1000)</f>
        <v>0</v>
      </c>
      <c r="AU99" s="99">
        <f>MASTER_DATA_ESCALATED!AU99/(AU$18*1000)</f>
        <v>0</v>
      </c>
      <c r="AV99" s="99">
        <f>MASTER_DATA_ESCALATED!AV99/(AV$18*1000)</f>
        <v>0</v>
      </c>
      <c r="AW99" s="99">
        <f>MASTER_DATA_ESCALATED!AW99/(AW$18*1000)</f>
        <v>0</v>
      </c>
      <c r="AX99" s="99">
        <f>MASTER_DATA_ESCALATED!AX99/(AX$18*1000)</f>
        <v>0</v>
      </c>
      <c r="AY99" s="99">
        <f>MASTER_DATA_ESCALATED!AY99/(AY$18*1000)</f>
        <v>0</v>
      </c>
      <c r="AZ99" s="99">
        <f>MASTER_DATA_ESCALATED!AZ99/(AZ$18*1000)</f>
        <v>0</v>
      </c>
      <c r="BA99" s="99">
        <f>MASTER_DATA_ESCALATED!BA99/(BA$18*1000)</f>
        <v>0</v>
      </c>
      <c r="BB99" s="99">
        <f>MASTER_DATA_ESCALATED!BB99/(BB$18*1000)</f>
        <v>0</v>
      </c>
      <c r="BC99" s="99">
        <f>MASTER_DATA_ESCALATED!BC99/(BC$18*1000)</f>
        <v>0</v>
      </c>
      <c r="BD99" s="99">
        <f>MASTER_DATA_ESCALATED!BD99/(BD$18*1000)</f>
        <v>0</v>
      </c>
      <c r="BE99" s="99">
        <f>MASTER_DATA_ESCALATED!BE99/(BE$18*1000)</f>
        <v>0</v>
      </c>
      <c r="BF99" s="99">
        <f>MASTER_DATA_ESCALATED!BF99/(BF$18*1000)</f>
        <v>0</v>
      </c>
      <c r="BG99" s="99">
        <f>MASTER_DATA_ESCALATED!BG99/(BG$18*1000)</f>
        <v>0</v>
      </c>
      <c r="BH99" s="99">
        <f>MASTER_DATA_ESCALATED!BH99/(BH$18*1000)</f>
        <v>0</v>
      </c>
      <c r="BI99" s="99">
        <f>MASTER_DATA_ESCALATED!BI99/(BI$18*1000)</f>
        <v>0</v>
      </c>
      <c r="BJ99" s="99">
        <f>MASTER_DATA_ESCALATED!BJ99/(BJ$18*1000)</f>
        <v>0</v>
      </c>
      <c r="BK99" s="99">
        <f>MASTER_DATA_ESCALATED!BK99/(BK$18*1000)</f>
        <v>0</v>
      </c>
      <c r="BL99" s="99">
        <f>MASTER_DATA_ESCALATED!BL99/(BL$18*1000)</f>
        <v>0</v>
      </c>
      <c r="BM99" s="99">
        <f>MASTER_DATA_ESCALATED!BM99/(BM$18*1000)</f>
        <v>0</v>
      </c>
      <c r="BN99" s="99">
        <f>MASTER_DATA_ESCALATED!BN99/(BN$18*1000)</f>
        <v>0</v>
      </c>
      <c r="BO99" s="99">
        <f>MASTER_DATA_ESCALATED!BO99/(BO$18*1000)</f>
        <v>0</v>
      </c>
      <c r="BP99" s="99">
        <f>MASTER_DATA_ESCALATED!BP99/(BP$18*1000)</f>
        <v>0</v>
      </c>
      <c r="BQ99" s="99">
        <f>MASTER_DATA_ESCALATED!BQ99/(BQ$18*1000)</f>
        <v>0</v>
      </c>
      <c r="BR99" s="99">
        <f>MASTER_DATA_ESCALATED!BR99/(BR$18*1000)</f>
        <v>0</v>
      </c>
      <c r="BS99" s="99">
        <f>MASTER_DATA_ESCALATED!BS99/(BS$18*1000)</f>
        <v>0</v>
      </c>
      <c r="BT99" s="99">
        <f>MASTER_DATA_ESCALATED!BT99/(BT$18*1000)</f>
        <v>0</v>
      </c>
      <c r="BU99" s="99">
        <f>MASTER_DATA_ESCALATED!BU99/(BU$18*1000)</f>
        <v>0</v>
      </c>
      <c r="BV99" s="99">
        <f>MASTER_DATA_ESCALATED!BV99/(BV$18*1000)</f>
        <v>0</v>
      </c>
      <c r="BW99" s="99">
        <f>MASTER_DATA_ESCALATED!BW99/(BW$18*1000)</f>
        <v>0</v>
      </c>
      <c r="BX99" s="99">
        <f>MASTER_DATA_ESCALATED!BX99/(BX$18*1000)</f>
        <v>0</v>
      </c>
      <c r="BY99" s="99">
        <f>MASTER_DATA_ESCALATED!BY99/(BY$18*1000)</f>
        <v>0</v>
      </c>
      <c r="BZ99" s="99">
        <f>MASTER_DATA_ESCALATED!BZ99/(BZ$18*1000)</f>
        <v>0</v>
      </c>
      <c r="CA99" s="99">
        <f>MASTER_DATA_ESCALATED!CA99/(CA$18*1000)</f>
        <v>0</v>
      </c>
      <c r="CB99" s="99">
        <f>MASTER_DATA_ESCALATED!CB99/(CB$18*1000)</f>
        <v>0</v>
      </c>
      <c r="CC99" s="99">
        <f>MASTER_DATA_ESCALATED!CC99/(CC$18*1000)</f>
        <v>0</v>
      </c>
      <c r="CD99" s="99">
        <f>MASTER_DATA_ESCALATED!CD99/(CD$18*1000)</f>
        <v>0</v>
      </c>
      <c r="CE99" s="99">
        <f>MASTER_DATA_ESCALATED!CE99/(CE$18*1000)</f>
        <v>0</v>
      </c>
      <c r="CF99" s="99">
        <f>MASTER_DATA_ESCALATED!CF99/(CF$18*1000)</f>
        <v>0</v>
      </c>
      <c r="CG99" s="99">
        <f>MASTER_DATA_ESCALATED!CG99/(CG$18*1000)</f>
        <v>0</v>
      </c>
      <c r="CH99" s="99">
        <f>MASTER_DATA_ESCALATED!CH99/(CH$18*1000)</f>
        <v>0</v>
      </c>
      <c r="CI99" s="99">
        <f>MASTER_DATA_ESCALATED!CI99/(CI$18*1000)</f>
        <v>0</v>
      </c>
      <c r="CJ99" s="99">
        <f>MASTER_DATA_ESCALATED!CJ99/(CJ$18*1000)</f>
        <v>0</v>
      </c>
      <c r="CK99" s="99">
        <f>MASTER_DATA_ESCALATED!CK99/(CK$18*1000)</f>
        <v>0</v>
      </c>
      <c r="CL99" s="99">
        <f>MASTER_DATA_ESCALATED!CL99/(CL$18*1000)</f>
        <v>0</v>
      </c>
      <c r="CM99" s="99">
        <f>MASTER_DATA_ESCALATED!CM99/(CM$18*1000)</f>
        <v>0</v>
      </c>
      <c r="CN99" s="99">
        <f>MASTER_DATA_ESCALATED!CN99/(CN$18*1000)</f>
        <v>0</v>
      </c>
      <c r="CO99" s="99">
        <f>MASTER_DATA_ESCALATED!CO99/(CO$18*1000)</f>
        <v>0</v>
      </c>
      <c r="CP99" s="99">
        <f>MASTER_DATA_ESCALATED!CP99/(CP$18*1000)</f>
        <v>0</v>
      </c>
      <c r="CQ99" s="99">
        <f>MASTER_DATA_ESCALATED!CQ99/(CQ$18*1000)</f>
        <v>0</v>
      </c>
      <c r="CR99" s="99">
        <f>MASTER_DATA_ESCALATED!CR99/(CR$18*1000)</f>
        <v>0</v>
      </c>
      <c r="CS99" s="99">
        <f>MASTER_DATA_ESCALATED!CS99/(CS$18*1000)</f>
        <v>0</v>
      </c>
      <c r="CT99" s="99">
        <f>MASTER_DATA_ESCALATED!CT99/(CT$18*1000)</f>
        <v>0</v>
      </c>
      <c r="CU99" s="99">
        <f>MASTER_DATA_ESCALATED!CU99/(CU$18*1000)</f>
        <v>0</v>
      </c>
      <c r="CV99" s="99">
        <f>MASTER_DATA_ESCALATED!CV99/(CV$18*1000)</f>
        <v>0</v>
      </c>
      <c r="CW99" s="99">
        <f>MASTER_DATA_ESCALATED!CW99/(CW$18*1000)</f>
        <v>0</v>
      </c>
      <c r="CX99" s="99">
        <f>MASTER_DATA_ESCALATED!CX99/(CX$18*1000)</f>
        <v>0</v>
      </c>
      <c r="CY99" s="99">
        <f>MASTER_DATA_ESCALATED!CY99/(CY$18*1000)</f>
        <v>0</v>
      </c>
      <c r="CZ99" s="99">
        <f>MASTER_DATA_ESCALATED!CZ99/(CZ$18*1000)</f>
        <v>0</v>
      </c>
      <c r="DA99" s="99" t="e">
        <f>MASTER_DATA_ESCALATED!DA99/(DA$18*1000)</f>
        <v>#DIV/0!</v>
      </c>
      <c r="DB99" s="99" t="e">
        <f>MASTER_DATA_ESCALATED!DB99/(DB$18*1000)</f>
        <v>#DIV/0!</v>
      </c>
      <c r="DC99" s="99" t="e">
        <f>MASTER_DATA_ESCALATED!DC99/(DC$18*1000)</f>
        <v>#DIV/0!</v>
      </c>
      <c r="DD99" s="99" t="e">
        <f>MASTER_DATA_ESCALATED!DD99/(DD$18*1000)</f>
        <v>#N/A</v>
      </c>
      <c r="DE99" s="99">
        <f>MASTER_DATA_ESCALATED!DE99/(DE$18*1000)</f>
        <v>0</v>
      </c>
      <c r="DF99" s="99">
        <f>MASTER_DATA_ESCALATED!DF99/(DF$18*1000)</f>
        <v>0</v>
      </c>
      <c r="DG99" s="99">
        <f>MASTER_DATA_ESCALATED!DG99/(DG$18*1000)</f>
        <v>0</v>
      </c>
      <c r="DH99" s="99">
        <f>MASTER_DATA_ESCALATED!DH99/(DH$18*1000)</f>
        <v>0</v>
      </c>
      <c r="DI99" s="99">
        <f>MASTER_DATA_ESCALATED!DI99/(DI$18*1000)</f>
        <v>0</v>
      </c>
      <c r="DJ99" s="99">
        <f>MASTER_DATA_ESCALATED!DJ99/(DJ$18*1000)</f>
        <v>0</v>
      </c>
      <c r="DK99" s="99">
        <f>MASTER_DATA_ESCALATED!DK99/(DK$18*1000)</f>
        <v>0</v>
      </c>
      <c r="DL99" s="99">
        <f>MASTER_DATA_ESCALATED!DL99/(DL$18*1000)</f>
        <v>0</v>
      </c>
      <c r="DM99" s="99">
        <f>MASTER_DATA_ESCALATED!DM99/(DM$18*1000)</f>
        <v>0</v>
      </c>
      <c r="DN99" s="99">
        <f>MASTER_DATA_ESCALATED!DN99/(DN$18*1000)</f>
        <v>0</v>
      </c>
      <c r="DO99" s="99">
        <f>MASTER_DATA_ESCALATED!DO99/(DO$18*1000)</f>
        <v>0</v>
      </c>
      <c r="DP99" s="99">
        <f>MASTER_DATA_ESCALATED!DP99/(DP$18*1000)</f>
        <v>0</v>
      </c>
      <c r="DQ99" s="99">
        <f>MASTER_DATA_ESCALATED!DQ99/(DQ$18*1000)</f>
        <v>0</v>
      </c>
      <c r="DR99" s="99">
        <f>MASTER_DATA_ESCALATED!DR99/(DR$18*1000)</f>
        <v>0</v>
      </c>
      <c r="DS99" s="99">
        <f>MASTER_DATA_ESCALATED!DS99/(DS$18*1000)</f>
        <v>0</v>
      </c>
      <c r="DT99" s="99">
        <f>MASTER_DATA_ESCALATED!DT99/(DT$18*1000)</f>
        <v>0</v>
      </c>
      <c r="DU99" s="99">
        <f>MASTER_DATA_ESCALATED!DU99/(DU$18*1000)</f>
        <v>0</v>
      </c>
      <c r="DV99" s="99">
        <f>MASTER_DATA_ESCALATED!DV99/(DV$18*1000)</f>
        <v>0</v>
      </c>
      <c r="DW99" s="99">
        <f>MASTER_DATA_ESCALATED!DW99/(DW$18*1000)</f>
        <v>0</v>
      </c>
      <c r="DX99" s="99">
        <f>MASTER_DATA_ESCALATED!DX99/(DX$18*1000)</f>
        <v>0</v>
      </c>
      <c r="DY99" s="99">
        <f>MASTER_DATA_ESCALATED!DY99/(DY$18*1000)</f>
        <v>0</v>
      </c>
      <c r="DZ99" s="99">
        <f>MASTER_DATA_ESCALATED!DZ99/(DZ$18*1000)</f>
        <v>0</v>
      </c>
      <c r="EA99" s="99">
        <f>MASTER_DATA_ESCALATED!EA99/(EA$18*1000)</f>
        <v>0</v>
      </c>
      <c r="EB99" s="99">
        <f>MASTER_DATA_ESCALATED!EB99/(EB$18*1000)</f>
        <v>0</v>
      </c>
      <c r="EC99" s="99" t="e">
        <f>MASTER_DATA_ESCALATED!EC99/(EC$18*1000)</f>
        <v>#DIV/0!</v>
      </c>
      <c r="ED99" s="99" t="e">
        <f>MASTER_DATA_ESCALATED!ED99/(ED$18*1000)</f>
        <v>#DIV/0!</v>
      </c>
      <c r="EE99" s="99" t="e">
        <f>MASTER_DATA_ESCALATED!EE99/(EE$18*1000)</f>
        <v>#DIV/0!</v>
      </c>
      <c r="EF99" s="99" t="e">
        <f>MASTER_DATA_ESCALATED!EF99/(EF$18*1000)</f>
        <v>#VALUE!</v>
      </c>
      <c r="EG99" s="99">
        <f>MASTER_DATA_ESCALATED!EG99/(EG$18*1000)</f>
        <v>0</v>
      </c>
      <c r="EH99" s="99">
        <f>MASTER_DATA_ESCALATED!EH99/(EH$18*1000)</f>
        <v>0</v>
      </c>
      <c r="EI99" s="99">
        <f>MASTER_DATA_ESCALATED!EI99/(EI$18*1000)</f>
        <v>0</v>
      </c>
      <c r="EJ99" s="99">
        <f>MASTER_DATA_ESCALATED!EJ99/(EJ$18*1000)</f>
        <v>0</v>
      </c>
      <c r="EK99" s="99">
        <f>MASTER_DATA_ESCALATED!EK99/(EK$18*1000)</f>
        <v>0</v>
      </c>
      <c r="EL99" s="99">
        <f>MASTER_DATA_ESCALATED!EL99/(EL$18*1000)</f>
        <v>0</v>
      </c>
      <c r="EM99" s="99">
        <f>MASTER_DATA_ESCALATED!EM99/(EM$18*1000)</f>
        <v>0</v>
      </c>
      <c r="EN99" s="99">
        <f>MASTER_DATA_ESCALATED!EN99/(EN$18*1000)</f>
        <v>0</v>
      </c>
      <c r="EO99" s="99">
        <f>MASTER_DATA_ESCALATED!EO99/(EO$18*1000)</f>
        <v>0</v>
      </c>
      <c r="EP99" s="99">
        <f>MASTER_DATA_ESCALATED!EP99/(EP$18*1000)</f>
        <v>0</v>
      </c>
      <c r="EQ99" s="99">
        <f>MASTER_DATA_ESCALATED!EQ99/(EQ$18*1000)</f>
        <v>0</v>
      </c>
      <c r="ER99" s="99">
        <f>MASTER_DATA_ESCALATED!ER99/(ER$18*1000)</f>
        <v>0</v>
      </c>
      <c r="ES99" s="99">
        <f>MASTER_DATA_ESCALATED!ES99/(ES$18*1000)</f>
        <v>0</v>
      </c>
      <c r="ET99" s="99">
        <f>MASTER_DATA_ESCALATED!ET99/(ET$18*1000)</f>
        <v>0</v>
      </c>
      <c r="EU99" s="99">
        <f>MASTER_DATA_ESCALATED!EU99/(EU$18*1000)</f>
        <v>0</v>
      </c>
      <c r="EV99" s="99">
        <f>MASTER_DATA_ESCALATED!EV99/(EV$18*1000)</f>
        <v>0</v>
      </c>
      <c r="EW99" s="99">
        <f>MASTER_DATA_ESCALATED!EW99/(EW$18*1000)</f>
        <v>0</v>
      </c>
      <c r="EX99" s="99">
        <f>MASTER_DATA_ESCALATED!EX99/(EX$18*1000)</f>
        <v>0</v>
      </c>
      <c r="EY99" s="99">
        <f>MASTER_DATA_ESCALATED!EY99/(EY$18*1000)</f>
        <v>0</v>
      </c>
      <c r="EZ99" s="99">
        <f>MASTER_DATA_ESCALATED!EZ99/(EZ$18*1000)</f>
        <v>0</v>
      </c>
      <c r="FA99" s="99">
        <f>MASTER_DATA_ESCALATED!FA99/(FA$18*1000)</f>
        <v>0</v>
      </c>
      <c r="FB99" s="99">
        <f>MASTER_DATA_ESCALATED!FB99/(FB$18*1000)</f>
        <v>0</v>
      </c>
      <c r="FC99" s="99">
        <f>MASTER_DATA_ESCALATED!FC99/(FC$18*1000)</f>
        <v>0</v>
      </c>
      <c r="FD99" s="99">
        <f>MASTER_DATA_ESCALATED!FD99/(FD$18*1000)</f>
        <v>0</v>
      </c>
      <c r="FE99" s="99">
        <f>MASTER_DATA_ESCALATED!FE99/(FE$18*1000)</f>
        <v>0</v>
      </c>
      <c r="FF99" s="99">
        <f>MASTER_DATA_ESCALATED!FF99/(FF$18*1000)</f>
        <v>0</v>
      </c>
      <c r="FG99" s="99">
        <f>MASTER_DATA_ESCALATED!FG99/(FG$18*1000)</f>
        <v>0</v>
      </c>
      <c r="FH99" s="99">
        <f>MASTER_DATA_ESCALATED!FH99/(FH$18*1000)</f>
        <v>0</v>
      </c>
      <c r="FI99" s="99">
        <f>MASTER_DATA_ESCALATED!FI99/(FI$18*1000)</f>
        <v>0</v>
      </c>
      <c r="FJ99" s="99">
        <f>MASTER_DATA_ESCALATED!FJ99/(FJ$18*1000)</f>
        <v>0</v>
      </c>
      <c r="FK99" s="99">
        <f>MASTER_DATA_ESCALATED!FK99/(FK$18*1000)</f>
        <v>0</v>
      </c>
      <c r="FL99" s="99">
        <f>MASTER_DATA_ESCALATED!FL99/(FL$18*1000)</f>
        <v>0</v>
      </c>
      <c r="FM99" s="99">
        <f>MASTER_DATA_ESCALATED!FM99/(FM$18*1000)</f>
        <v>0</v>
      </c>
      <c r="FN99" s="99">
        <f>MASTER_DATA_ESCALATED!FN99/(FN$18*1000)</f>
        <v>0</v>
      </c>
      <c r="FO99" s="99">
        <f>MASTER_DATA_ESCALATED!FO99/(FO$18*1000)</f>
        <v>0</v>
      </c>
      <c r="FP99" s="99">
        <f>MASTER_DATA_ESCALATED!FP99/(FP$18*1000)</f>
        <v>0</v>
      </c>
      <c r="FQ99" s="99">
        <f>MASTER_DATA_ESCALATED!FQ99/(FQ$18*1000)</f>
        <v>0</v>
      </c>
      <c r="FR99" s="99">
        <f>MASTER_DATA_ESCALATED!FR99/(FR$18*1000)</f>
        <v>0</v>
      </c>
      <c r="FS99" s="99">
        <f>MASTER_DATA_ESCALATED!FS99/(FS$18*1000)</f>
        <v>0</v>
      </c>
      <c r="FT99" s="99">
        <f>MASTER_DATA_ESCALATED!FT99/(FT$18*1000)</f>
        <v>0</v>
      </c>
      <c r="FU99" s="99">
        <f>MASTER_DATA_ESCALATED!FU99/(FU$18*1000)</f>
        <v>0</v>
      </c>
      <c r="FV99" s="99">
        <f>MASTER_DATA_ESCALATED!FV99/(FV$18*1000)</f>
        <v>0</v>
      </c>
      <c r="FW99" s="99">
        <f>MASTER_DATA_ESCALATED!FW99/(FW$18*1000)</f>
        <v>0</v>
      </c>
      <c r="FX99" s="99">
        <f>MASTER_DATA_ESCALATED!FX99/(FX$18*1000)</f>
        <v>0</v>
      </c>
      <c r="FY99" s="99">
        <f>MASTER_DATA_ESCALATED!FY99/(FY$18*1000)</f>
        <v>0</v>
      </c>
      <c r="FZ99" s="99">
        <f>MASTER_DATA_ESCALATED!FZ99/(FZ$18*1000)</f>
        <v>0</v>
      </c>
      <c r="GA99" s="99">
        <f>MASTER_DATA_ESCALATED!GA99/(GA$18*1000)</f>
        <v>0</v>
      </c>
      <c r="GB99" s="99">
        <f>MASTER_DATA_ESCALATED!GB99/(GB$18*1000)</f>
        <v>0</v>
      </c>
      <c r="GC99" s="99">
        <f>MASTER_DATA_ESCALATED!GC99/(GC$18*1000)</f>
        <v>0</v>
      </c>
      <c r="GD99" s="99">
        <f>MASTER_DATA_ESCALATED!GD99/(GD$18*1000)</f>
        <v>0</v>
      </c>
      <c r="GE99" s="99">
        <f>MASTER_DATA_ESCALATED!GE99/(GE$18*1000)</f>
        <v>0</v>
      </c>
      <c r="GF99" s="99">
        <f>MASTER_DATA_ESCALATED!GF99/(GF$18*1000)</f>
        <v>0</v>
      </c>
      <c r="GG99" s="99">
        <f>MASTER_DATA_ESCALATED!GG99/(GG$18*1000)</f>
        <v>0</v>
      </c>
      <c r="GH99" s="99">
        <f>MASTER_DATA_ESCALATED!GH99/(GH$18*1000)</f>
        <v>0</v>
      </c>
      <c r="GI99" s="99">
        <f>MASTER_DATA_ESCALATED!GI99/(GI$18*1000)</f>
        <v>0</v>
      </c>
      <c r="GJ99" s="99">
        <f>MASTER_DATA_ESCALATED!GJ99/(GJ$18*1000)</f>
        <v>0</v>
      </c>
      <c r="GK99" s="99">
        <f>MASTER_DATA_ESCALATED!GK99/(GK$18*1000)</f>
        <v>0</v>
      </c>
      <c r="GL99" s="99">
        <f>MASTER_DATA_ESCALATED!GL99/(GL$18*1000)</f>
        <v>0</v>
      </c>
      <c r="GM99" s="99">
        <f>MASTER_DATA_ESCALATED!GM99/(GM$18*1000)</f>
        <v>0</v>
      </c>
      <c r="GN99" s="99">
        <f>MASTER_DATA_ESCALATED!GN99/(GN$18*1000)</f>
        <v>0</v>
      </c>
      <c r="GO99" s="99">
        <f>MASTER_DATA_ESCALATED!GO99/(GO$18*1000)</f>
        <v>0</v>
      </c>
      <c r="GP99" s="99">
        <f>MASTER_DATA_ESCALATED!GP99/(GP$18*1000)</f>
        <v>0</v>
      </c>
      <c r="GQ99" s="99">
        <f>MASTER_DATA_ESCALATED!GQ99/(GQ$18*1000)</f>
        <v>0</v>
      </c>
      <c r="GR99" s="99">
        <f>MASTER_DATA_ESCALATED!GR99/(GR$18*1000)</f>
        <v>0</v>
      </c>
      <c r="GS99" s="99">
        <f>MASTER_DATA_ESCALATED!GS99/(GS$18*1000)</f>
        <v>0</v>
      </c>
      <c r="GT99" s="99">
        <f>MASTER_DATA_ESCALATED!GT99/(GT$18*1000)</f>
        <v>0</v>
      </c>
      <c r="GU99" s="99">
        <f>MASTER_DATA_ESCALATED!GU99/(GU$18*1000)</f>
        <v>0</v>
      </c>
      <c r="GV99" s="99">
        <f>MASTER_DATA_ESCALATED!GV99/(GV$18*1000)</f>
        <v>0</v>
      </c>
      <c r="GW99" s="99" t="e">
        <f>MASTER_DATA_ESCALATED!#REF!/(GW$18*1000)</f>
        <v>#REF!</v>
      </c>
      <c r="GX99" s="99" t="e">
        <f>MASTER_DATA_ESCALATED!#REF!/(GX$18*1000)</f>
        <v>#REF!</v>
      </c>
      <c r="GY99" s="99" t="e">
        <f>MASTER_DATA_ESCALATED!#REF!/(GY$18*1000)</f>
        <v>#REF!</v>
      </c>
    </row>
    <row r="100" spans="2:207" s="27" customFormat="1" ht="14.25" hidden="1" outlineLevel="2" x14ac:dyDescent="0.25">
      <c r="B100" s="26">
        <f t="shared" si="3"/>
        <v>20</v>
      </c>
      <c r="C100" s="55">
        <f t="shared" si="2"/>
        <v>231.2</v>
      </c>
      <c r="D100" s="82"/>
      <c r="E100" s="55"/>
      <c r="F100" s="57"/>
      <c r="G100" s="86">
        <v>231.2</v>
      </c>
      <c r="H100" s="40" t="s">
        <v>104</v>
      </c>
      <c r="I100" s="99">
        <f>MASTER_DATA_ESCALATED!I100/(I$18*1000)</f>
        <v>0</v>
      </c>
      <c r="J100" s="99">
        <f>MASTER_DATA_ESCALATED!J100/(J$18*1000)</f>
        <v>0</v>
      </c>
      <c r="K100" s="99">
        <f>MASTER_DATA_ESCALATED!K100/(K$18*1000)</f>
        <v>0</v>
      </c>
      <c r="L100" s="99">
        <f>MASTER_DATA_ESCALATED!L100/(L$18*1000)</f>
        <v>0</v>
      </c>
      <c r="M100" s="99">
        <f>MASTER_DATA_ESCALATED!M100/(M$18*1000)</f>
        <v>0</v>
      </c>
      <c r="N100" s="99">
        <f>MASTER_DATA_ESCALATED!N100/(N$18*1000)</f>
        <v>0</v>
      </c>
      <c r="O100" s="99">
        <f>MASTER_DATA_ESCALATED!O100/(O$18*1000)</f>
        <v>0</v>
      </c>
      <c r="P100" s="99">
        <f>MASTER_DATA_ESCALATED!P100/(P$18*1000)</f>
        <v>0</v>
      </c>
      <c r="Q100" s="99">
        <f>MASTER_DATA_ESCALATED!Q100/(Q$18*1000)</f>
        <v>0</v>
      </c>
      <c r="R100" s="99">
        <f>MASTER_DATA_ESCALATED!R100/(R$18*1000)</f>
        <v>0</v>
      </c>
      <c r="S100" s="99">
        <f>MASTER_DATA_ESCALATED!S100/(S$18*1000)</f>
        <v>0</v>
      </c>
      <c r="T100" s="99">
        <f>MASTER_DATA_ESCALATED!T100/(T$18*1000)</f>
        <v>0</v>
      </c>
      <c r="U100" s="99">
        <f>MASTER_DATA_ESCALATED!U100/(U$18*1000)</f>
        <v>0</v>
      </c>
      <c r="V100" s="99">
        <f>MASTER_DATA_ESCALATED!V100/(V$18*1000)</f>
        <v>0</v>
      </c>
      <c r="W100" s="99">
        <f>MASTER_DATA_ESCALATED!W100/(W$18*1000)</f>
        <v>0</v>
      </c>
      <c r="X100" s="99">
        <f>MASTER_DATA_ESCALATED!X100/(X$18*1000)</f>
        <v>0</v>
      </c>
      <c r="Y100" s="99">
        <f>MASTER_DATA_ESCALATED!Y100/(Y$18*1000)</f>
        <v>0</v>
      </c>
      <c r="Z100" s="99">
        <f>MASTER_DATA_ESCALATED!Z100/(Z$18*1000)</f>
        <v>0</v>
      </c>
      <c r="AA100" s="99">
        <f>MASTER_DATA_ESCALATED!AA100/(AA$18*1000)</f>
        <v>0</v>
      </c>
      <c r="AB100" s="99">
        <f>MASTER_DATA_ESCALATED!AB100/(AB$18*1000)</f>
        <v>0</v>
      </c>
      <c r="AC100" s="99">
        <f>MASTER_DATA_ESCALATED!AC100/(AC$18*1000)</f>
        <v>0</v>
      </c>
      <c r="AD100" s="99">
        <f>MASTER_DATA_ESCALATED!AD100/(AD$18*1000)</f>
        <v>0</v>
      </c>
      <c r="AE100" s="99">
        <f>MASTER_DATA_ESCALATED!AE100/(AE$18*1000)</f>
        <v>0</v>
      </c>
      <c r="AF100" s="99">
        <f>MASTER_DATA_ESCALATED!AF100/(AF$18*1000)</f>
        <v>0</v>
      </c>
      <c r="AG100" s="99">
        <f>MASTER_DATA_ESCALATED!AG100/(AG$18*1000)</f>
        <v>0</v>
      </c>
      <c r="AH100" s="99">
        <f>MASTER_DATA_ESCALATED!AH100/(AH$18*1000)</f>
        <v>0</v>
      </c>
      <c r="AI100" s="99">
        <f>MASTER_DATA_ESCALATED!AI100/(AI$18*1000)</f>
        <v>0</v>
      </c>
      <c r="AJ100" s="99">
        <f>MASTER_DATA_ESCALATED!AJ100/(AJ$18*1000)</f>
        <v>0</v>
      </c>
      <c r="AK100" s="99">
        <f>MASTER_DATA_ESCALATED!AK100/(AK$18*1000)</f>
        <v>0</v>
      </c>
      <c r="AL100" s="99">
        <f>MASTER_DATA_ESCALATED!AL100/(AL$18*1000)</f>
        <v>0</v>
      </c>
      <c r="AM100" s="99">
        <f>MASTER_DATA_ESCALATED!AM100/(AM$18*1000)</f>
        <v>0</v>
      </c>
      <c r="AN100" s="99">
        <f>MASTER_DATA_ESCALATED!AN100/(AN$18*1000)</f>
        <v>0</v>
      </c>
      <c r="AO100" s="99">
        <f>MASTER_DATA_ESCALATED!AO100/(AO$18*1000)</f>
        <v>0</v>
      </c>
      <c r="AP100" s="99">
        <f>MASTER_DATA_ESCALATED!AP100/(AP$18*1000)</f>
        <v>0</v>
      </c>
      <c r="AQ100" s="99">
        <f>MASTER_DATA_ESCALATED!AQ100/(AQ$18*1000)</f>
        <v>0</v>
      </c>
      <c r="AR100" s="99">
        <f>MASTER_DATA_ESCALATED!AR100/(AR$18*1000)</f>
        <v>0</v>
      </c>
      <c r="AS100" s="99">
        <f>MASTER_DATA_ESCALATED!AS100/(AS$18*1000)</f>
        <v>0</v>
      </c>
      <c r="AT100" s="99">
        <f>MASTER_DATA_ESCALATED!AT100/(AT$18*1000)</f>
        <v>0</v>
      </c>
      <c r="AU100" s="99">
        <f>MASTER_DATA_ESCALATED!AU100/(AU$18*1000)</f>
        <v>0</v>
      </c>
      <c r="AV100" s="99">
        <f>MASTER_DATA_ESCALATED!AV100/(AV$18*1000)</f>
        <v>0</v>
      </c>
      <c r="AW100" s="99">
        <f>MASTER_DATA_ESCALATED!AW100/(AW$18*1000)</f>
        <v>0</v>
      </c>
      <c r="AX100" s="99">
        <f>MASTER_DATA_ESCALATED!AX100/(AX$18*1000)</f>
        <v>0</v>
      </c>
      <c r="AY100" s="99">
        <f>MASTER_DATA_ESCALATED!AY100/(AY$18*1000)</f>
        <v>0</v>
      </c>
      <c r="AZ100" s="99">
        <f>MASTER_DATA_ESCALATED!AZ100/(AZ$18*1000)</f>
        <v>0</v>
      </c>
      <c r="BA100" s="99">
        <f>MASTER_DATA_ESCALATED!BA100/(BA$18*1000)</f>
        <v>0</v>
      </c>
      <c r="BB100" s="99">
        <f>MASTER_DATA_ESCALATED!BB100/(BB$18*1000)</f>
        <v>0</v>
      </c>
      <c r="BC100" s="99">
        <f>MASTER_DATA_ESCALATED!BC100/(BC$18*1000)</f>
        <v>0</v>
      </c>
      <c r="BD100" s="99">
        <f>MASTER_DATA_ESCALATED!BD100/(BD$18*1000)</f>
        <v>0</v>
      </c>
      <c r="BE100" s="99">
        <f>MASTER_DATA_ESCALATED!BE100/(BE$18*1000)</f>
        <v>0</v>
      </c>
      <c r="BF100" s="99">
        <f>MASTER_DATA_ESCALATED!BF100/(BF$18*1000)</f>
        <v>0</v>
      </c>
      <c r="BG100" s="99">
        <f>MASTER_DATA_ESCALATED!BG100/(BG$18*1000)</f>
        <v>0</v>
      </c>
      <c r="BH100" s="99">
        <f>MASTER_DATA_ESCALATED!BH100/(BH$18*1000)</f>
        <v>0</v>
      </c>
      <c r="BI100" s="99">
        <f>MASTER_DATA_ESCALATED!BI100/(BI$18*1000)</f>
        <v>0</v>
      </c>
      <c r="BJ100" s="99">
        <f>MASTER_DATA_ESCALATED!BJ100/(BJ$18*1000)</f>
        <v>0</v>
      </c>
      <c r="BK100" s="99">
        <f>MASTER_DATA_ESCALATED!BK100/(BK$18*1000)</f>
        <v>0</v>
      </c>
      <c r="BL100" s="99">
        <f>MASTER_DATA_ESCALATED!BL100/(BL$18*1000)</f>
        <v>0</v>
      </c>
      <c r="BM100" s="99">
        <f>MASTER_DATA_ESCALATED!BM100/(BM$18*1000)</f>
        <v>0</v>
      </c>
      <c r="BN100" s="99">
        <f>MASTER_DATA_ESCALATED!BN100/(BN$18*1000)</f>
        <v>0</v>
      </c>
      <c r="BO100" s="99">
        <f>MASTER_DATA_ESCALATED!BO100/(BO$18*1000)</f>
        <v>0</v>
      </c>
      <c r="BP100" s="99">
        <f>MASTER_DATA_ESCALATED!BP100/(BP$18*1000)</f>
        <v>0</v>
      </c>
      <c r="BQ100" s="99">
        <f>MASTER_DATA_ESCALATED!BQ100/(BQ$18*1000)</f>
        <v>0</v>
      </c>
      <c r="BR100" s="99">
        <f>MASTER_DATA_ESCALATED!BR100/(BR$18*1000)</f>
        <v>0</v>
      </c>
      <c r="BS100" s="99">
        <f>MASTER_DATA_ESCALATED!BS100/(BS$18*1000)</f>
        <v>0</v>
      </c>
      <c r="BT100" s="99">
        <f>MASTER_DATA_ESCALATED!BT100/(BT$18*1000)</f>
        <v>0</v>
      </c>
      <c r="BU100" s="99">
        <f>MASTER_DATA_ESCALATED!BU100/(BU$18*1000)</f>
        <v>0</v>
      </c>
      <c r="BV100" s="99">
        <f>MASTER_DATA_ESCALATED!BV100/(BV$18*1000)</f>
        <v>0</v>
      </c>
      <c r="BW100" s="99">
        <f>MASTER_DATA_ESCALATED!BW100/(BW$18*1000)</f>
        <v>0</v>
      </c>
      <c r="BX100" s="99">
        <f>MASTER_DATA_ESCALATED!BX100/(BX$18*1000)</f>
        <v>0</v>
      </c>
      <c r="BY100" s="99">
        <f>MASTER_DATA_ESCALATED!BY100/(BY$18*1000)</f>
        <v>0</v>
      </c>
      <c r="BZ100" s="99">
        <f>MASTER_DATA_ESCALATED!BZ100/(BZ$18*1000)</f>
        <v>0</v>
      </c>
      <c r="CA100" s="99">
        <f>MASTER_DATA_ESCALATED!CA100/(CA$18*1000)</f>
        <v>0</v>
      </c>
      <c r="CB100" s="99">
        <f>MASTER_DATA_ESCALATED!CB100/(CB$18*1000)</f>
        <v>0</v>
      </c>
      <c r="CC100" s="99">
        <f>MASTER_DATA_ESCALATED!CC100/(CC$18*1000)</f>
        <v>0</v>
      </c>
      <c r="CD100" s="99">
        <f>MASTER_DATA_ESCALATED!CD100/(CD$18*1000)</f>
        <v>0</v>
      </c>
      <c r="CE100" s="99">
        <f>MASTER_DATA_ESCALATED!CE100/(CE$18*1000)</f>
        <v>0</v>
      </c>
      <c r="CF100" s="99">
        <f>MASTER_DATA_ESCALATED!CF100/(CF$18*1000)</f>
        <v>0</v>
      </c>
      <c r="CG100" s="99">
        <f>MASTER_DATA_ESCALATED!CG100/(CG$18*1000)</f>
        <v>0</v>
      </c>
      <c r="CH100" s="99">
        <f>MASTER_DATA_ESCALATED!CH100/(CH$18*1000)</f>
        <v>0</v>
      </c>
      <c r="CI100" s="99">
        <f>MASTER_DATA_ESCALATED!CI100/(CI$18*1000)</f>
        <v>0</v>
      </c>
      <c r="CJ100" s="99">
        <f>MASTER_DATA_ESCALATED!CJ100/(CJ$18*1000)</f>
        <v>0</v>
      </c>
      <c r="CK100" s="99">
        <f>MASTER_DATA_ESCALATED!CK100/(CK$18*1000)</f>
        <v>0</v>
      </c>
      <c r="CL100" s="99">
        <f>MASTER_DATA_ESCALATED!CL100/(CL$18*1000)</f>
        <v>0</v>
      </c>
      <c r="CM100" s="99">
        <f>MASTER_DATA_ESCALATED!CM100/(CM$18*1000)</f>
        <v>0</v>
      </c>
      <c r="CN100" s="99">
        <f>MASTER_DATA_ESCALATED!CN100/(CN$18*1000)</f>
        <v>0</v>
      </c>
      <c r="CO100" s="99">
        <f>MASTER_DATA_ESCALATED!CO100/(CO$18*1000)</f>
        <v>0</v>
      </c>
      <c r="CP100" s="99">
        <f>MASTER_DATA_ESCALATED!CP100/(CP$18*1000)</f>
        <v>0</v>
      </c>
      <c r="CQ100" s="99">
        <f>MASTER_DATA_ESCALATED!CQ100/(CQ$18*1000)</f>
        <v>0</v>
      </c>
      <c r="CR100" s="99">
        <f>MASTER_DATA_ESCALATED!CR100/(CR$18*1000)</f>
        <v>0</v>
      </c>
      <c r="CS100" s="99">
        <f>MASTER_DATA_ESCALATED!CS100/(CS$18*1000)</f>
        <v>0</v>
      </c>
      <c r="CT100" s="99">
        <f>MASTER_DATA_ESCALATED!CT100/(CT$18*1000)</f>
        <v>0</v>
      </c>
      <c r="CU100" s="99">
        <f>MASTER_DATA_ESCALATED!CU100/(CU$18*1000)</f>
        <v>0</v>
      </c>
      <c r="CV100" s="99">
        <f>MASTER_DATA_ESCALATED!CV100/(CV$18*1000)</f>
        <v>0</v>
      </c>
      <c r="CW100" s="99">
        <f>MASTER_DATA_ESCALATED!CW100/(CW$18*1000)</f>
        <v>0</v>
      </c>
      <c r="CX100" s="99">
        <f>MASTER_DATA_ESCALATED!CX100/(CX$18*1000)</f>
        <v>0</v>
      </c>
      <c r="CY100" s="99">
        <f>MASTER_DATA_ESCALATED!CY100/(CY$18*1000)</f>
        <v>0</v>
      </c>
      <c r="CZ100" s="99">
        <f>MASTER_DATA_ESCALATED!CZ100/(CZ$18*1000)</f>
        <v>0</v>
      </c>
      <c r="DA100" s="99" t="e">
        <f>MASTER_DATA_ESCALATED!DA100/(DA$18*1000)</f>
        <v>#DIV/0!</v>
      </c>
      <c r="DB100" s="99" t="e">
        <f>MASTER_DATA_ESCALATED!DB100/(DB$18*1000)</f>
        <v>#DIV/0!</v>
      </c>
      <c r="DC100" s="99" t="e">
        <f>MASTER_DATA_ESCALATED!DC100/(DC$18*1000)</f>
        <v>#DIV/0!</v>
      </c>
      <c r="DD100" s="99" t="e">
        <f>MASTER_DATA_ESCALATED!DD100/(DD$18*1000)</f>
        <v>#N/A</v>
      </c>
      <c r="DE100" s="99">
        <f>MASTER_DATA_ESCALATED!DE100/(DE$18*1000)</f>
        <v>0</v>
      </c>
      <c r="DF100" s="99">
        <f>MASTER_DATA_ESCALATED!DF100/(DF$18*1000)</f>
        <v>0</v>
      </c>
      <c r="DG100" s="99">
        <f>MASTER_DATA_ESCALATED!DG100/(DG$18*1000)</f>
        <v>0</v>
      </c>
      <c r="DH100" s="99">
        <f>MASTER_DATA_ESCALATED!DH100/(DH$18*1000)</f>
        <v>0</v>
      </c>
      <c r="DI100" s="99">
        <f>MASTER_DATA_ESCALATED!DI100/(DI$18*1000)</f>
        <v>0</v>
      </c>
      <c r="DJ100" s="99">
        <f>MASTER_DATA_ESCALATED!DJ100/(DJ$18*1000)</f>
        <v>0</v>
      </c>
      <c r="DK100" s="99">
        <f>MASTER_DATA_ESCALATED!DK100/(DK$18*1000)</f>
        <v>0</v>
      </c>
      <c r="DL100" s="99">
        <f>MASTER_DATA_ESCALATED!DL100/(DL$18*1000)</f>
        <v>0</v>
      </c>
      <c r="DM100" s="99">
        <f>MASTER_DATA_ESCALATED!DM100/(DM$18*1000)</f>
        <v>0</v>
      </c>
      <c r="DN100" s="99">
        <f>MASTER_DATA_ESCALATED!DN100/(DN$18*1000)</f>
        <v>0</v>
      </c>
      <c r="DO100" s="99">
        <f>MASTER_DATA_ESCALATED!DO100/(DO$18*1000)</f>
        <v>0</v>
      </c>
      <c r="DP100" s="99">
        <f>MASTER_DATA_ESCALATED!DP100/(DP$18*1000)</f>
        <v>0</v>
      </c>
      <c r="DQ100" s="99">
        <f>MASTER_DATA_ESCALATED!DQ100/(DQ$18*1000)</f>
        <v>0</v>
      </c>
      <c r="DR100" s="99">
        <f>MASTER_DATA_ESCALATED!DR100/(DR$18*1000)</f>
        <v>0</v>
      </c>
      <c r="DS100" s="99">
        <f>MASTER_DATA_ESCALATED!DS100/(DS$18*1000)</f>
        <v>0</v>
      </c>
      <c r="DT100" s="99">
        <f>MASTER_DATA_ESCALATED!DT100/(DT$18*1000)</f>
        <v>0</v>
      </c>
      <c r="DU100" s="99">
        <f>MASTER_DATA_ESCALATED!DU100/(DU$18*1000)</f>
        <v>0</v>
      </c>
      <c r="DV100" s="99">
        <f>MASTER_DATA_ESCALATED!DV100/(DV$18*1000)</f>
        <v>0</v>
      </c>
      <c r="DW100" s="99">
        <f>MASTER_DATA_ESCALATED!DW100/(DW$18*1000)</f>
        <v>0</v>
      </c>
      <c r="DX100" s="99">
        <f>MASTER_DATA_ESCALATED!DX100/(DX$18*1000)</f>
        <v>0</v>
      </c>
      <c r="DY100" s="99">
        <f>MASTER_DATA_ESCALATED!DY100/(DY$18*1000)</f>
        <v>0</v>
      </c>
      <c r="DZ100" s="99">
        <f>MASTER_DATA_ESCALATED!DZ100/(DZ$18*1000)</f>
        <v>0</v>
      </c>
      <c r="EA100" s="99">
        <f>MASTER_DATA_ESCALATED!EA100/(EA$18*1000)</f>
        <v>0</v>
      </c>
      <c r="EB100" s="99">
        <f>MASTER_DATA_ESCALATED!EB100/(EB$18*1000)</f>
        <v>0</v>
      </c>
      <c r="EC100" s="99" t="e">
        <f>MASTER_DATA_ESCALATED!EC100/(EC$18*1000)</f>
        <v>#DIV/0!</v>
      </c>
      <c r="ED100" s="99" t="e">
        <f>MASTER_DATA_ESCALATED!ED100/(ED$18*1000)</f>
        <v>#DIV/0!</v>
      </c>
      <c r="EE100" s="99" t="e">
        <f>MASTER_DATA_ESCALATED!EE100/(EE$18*1000)</f>
        <v>#DIV/0!</v>
      </c>
      <c r="EF100" s="99" t="e">
        <f>MASTER_DATA_ESCALATED!EF100/(EF$18*1000)</f>
        <v>#VALUE!</v>
      </c>
      <c r="EG100" s="99">
        <f>MASTER_DATA_ESCALATED!EG100/(EG$18*1000)</f>
        <v>0</v>
      </c>
      <c r="EH100" s="99">
        <f>MASTER_DATA_ESCALATED!EH100/(EH$18*1000)</f>
        <v>0</v>
      </c>
      <c r="EI100" s="99">
        <f>MASTER_DATA_ESCALATED!EI100/(EI$18*1000)</f>
        <v>0</v>
      </c>
      <c r="EJ100" s="99">
        <f>MASTER_DATA_ESCALATED!EJ100/(EJ$18*1000)</f>
        <v>0</v>
      </c>
      <c r="EK100" s="99">
        <f>MASTER_DATA_ESCALATED!EK100/(EK$18*1000)</f>
        <v>0</v>
      </c>
      <c r="EL100" s="99">
        <f>MASTER_DATA_ESCALATED!EL100/(EL$18*1000)</f>
        <v>0</v>
      </c>
      <c r="EM100" s="99">
        <f>MASTER_DATA_ESCALATED!EM100/(EM$18*1000)</f>
        <v>0</v>
      </c>
      <c r="EN100" s="99">
        <f>MASTER_DATA_ESCALATED!EN100/(EN$18*1000)</f>
        <v>0</v>
      </c>
      <c r="EO100" s="99">
        <f>MASTER_DATA_ESCALATED!EO100/(EO$18*1000)</f>
        <v>0</v>
      </c>
      <c r="EP100" s="99">
        <f>MASTER_DATA_ESCALATED!EP100/(EP$18*1000)</f>
        <v>0</v>
      </c>
      <c r="EQ100" s="99">
        <f>MASTER_DATA_ESCALATED!EQ100/(EQ$18*1000)</f>
        <v>0</v>
      </c>
      <c r="ER100" s="99">
        <f>MASTER_DATA_ESCALATED!ER100/(ER$18*1000)</f>
        <v>0</v>
      </c>
      <c r="ES100" s="99">
        <f>MASTER_DATA_ESCALATED!ES100/(ES$18*1000)</f>
        <v>0</v>
      </c>
      <c r="ET100" s="99">
        <f>MASTER_DATA_ESCALATED!ET100/(ET$18*1000)</f>
        <v>0</v>
      </c>
      <c r="EU100" s="99">
        <f>MASTER_DATA_ESCALATED!EU100/(EU$18*1000)</f>
        <v>0</v>
      </c>
      <c r="EV100" s="99">
        <f>MASTER_DATA_ESCALATED!EV100/(EV$18*1000)</f>
        <v>0</v>
      </c>
      <c r="EW100" s="99">
        <f>MASTER_DATA_ESCALATED!EW100/(EW$18*1000)</f>
        <v>0</v>
      </c>
      <c r="EX100" s="99">
        <f>MASTER_DATA_ESCALATED!EX100/(EX$18*1000)</f>
        <v>0</v>
      </c>
      <c r="EY100" s="99">
        <f>MASTER_DATA_ESCALATED!EY100/(EY$18*1000)</f>
        <v>0</v>
      </c>
      <c r="EZ100" s="99">
        <f>MASTER_DATA_ESCALATED!EZ100/(EZ$18*1000)</f>
        <v>0</v>
      </c>
      <c r="FA100" s="99">
        <f>MASTER_DATA_ESCALATED!FA100/(FA$18*1000)</f>
        <v>0</v>
      </c>
      <c r="FB100" s="99">
        <f>MASTER_DATA_ESCALATED!FB100/(FB$18*1000)</f>
        <v>0</v>
      </c>
      <c r="FC100" s="99">
        <f>MASTER_DATA_ESCALATED!FC100/(FC$18*1000)</f>
        <v>0</v>
      </c>
      <c r="FD100" s="99">
        <f>MASTER_DATA_ESCALATED!FD100/(FD$18*1000)</f>
        <v>0</v>
      </c>
      <c r="FE100" s="99">
        <f>MASTER_DATA_ESCALATED!FE100/(FE$18*1000)</f>
        <v>0</v>
      </c>
      <c r="FF100" s="99">
        <f>MASTER_DATA_ESCALATED!FF100/(FF$18*1000)</f>
        <v>0</v>
      </c>
      <c r="FG100" s="99">
        <f>MASTER_DATA_ESCALATED!FG100/(FG$18*1000)</f>
        <v>0</v>
      </c>
      <c r="FH100" s="99">
        <f>MASTER_DATA_ESCALATED!FH100/(FH$18*1000)</f>
        <v>0</v>
      </c>
      <c r="FI100" s="99">
        <f>MASTER_DATA_ESCALATED!FI100/(FI$18*1000)</f>
        <v>0</v>
      </c>
      <c r="FJ100" s="99">
        <f>MASTER_DATA_ESCALATED!FJ100/(FJ$18*1000)</f>
        <v>0</v>
      </c>
      <c r="FK100" s="99">
        <f>MASTER_DATA_ESCALATED!FK100/(FK$18*1000)</f>
        <v>0</v>
      </c>
      <c r="FL100" s="99">
        <f>MASTER_DATA_ESCALATED!FL100/(FL$18*1000)</f>
        <v>0</v>
      </c>
      <c r="FM100" s="99">
        <f>MASTER_DATA_ESCALATED!FM100/(FM$18*1000)</f>
        <v>0</v>
      </c>
      <c r="FN100" s="99">
        <f>MASTER_DATA_ESCALATED!FN100/(FN$18*1000)</f>
        <v>0</v>
      </c>
      <c r="FO100" s="99">
        <f>MASTER_DATA_ESCALATED!FO100/(FO$18*1000)</f>
        <v>0</v>
      </c>
      <c r="FP100" s="99">
        <f>MASTER_DATA_ESCALATED!FP100/(FP$18*1000)</f>
        <v>0</v>
      </c>
      <c r="FQ100" s="99">
        <f>MASTER_DATA_ESCALATED!FQ100/(FQ$18*1000)</f>
        <v>0</v>
      </c>
      <c r="FR100" s="99">
        <f>MASTER_DATA_ESCALATED!FR100/(FR$18*1000)</f>
        <v>0</v>
      </c>
      <c r="FS100" s="99">
        <f>MASTER_DATA_ESCALATED!FS100/(FS$18*1000)</f>
        <v>0</v>
      </c>
      <c r="FT100" s="99">
        <f>MASTER_DATA_ESCALATED!FT100/(FT$18*1000)</f>
        <v>0</v>
      </c>
      <c r="FU100" s="99">
        <f>MASTER_DATA_ESCALATED!FU100/(FU$18*1000)</f>
        <v>0</v>
      </c>
      <c r="FV100" s="99">
        <f>MASTER_DATA_ESCALATED!FV100/(FV$18*1000)</f>
        <v>0</v>
      </c>
      <c r="FW100" s="99">
        <f>MASTER_DATA_ESCALATED!FW100/(FW$18*1000)</f>
        <v>0</v>
      </c>
      <c r="FX100" s="99">
        <f>MASTER_DATA_ESCALATED!FX100/(FX$18*1000)</f>
        <v>0</v>
      </c>
      <c r="FY100" s="99">
        <f>MASTER_DATA_ESCALATED!FY100/(FY$18*1000)</f>
        <v>0</v>
      </c>
      <c r="FZ100" s="99">
        <f>MASTER_DATA_ESCALATED!FZ100/(FZ$18*1000)</f>
        <v>0</v>
      </c>
      <c r="GA100" s="99">
        <f>MASTER_DATA_ESCALATED!GA100/(GA$18*1000)</f>
        <v>0</v>
      </c>
      <c r="GB100" s="99">
        <f>MASTER_DATA_ESCALATED!GB100/(GB$18*1000)</f>
        <v>0</v>
      </c>
      <c r="GC100" s="99">
        <f>MASTER_DATA_ESCALATED!GC100/(GC$18*1000)</f>
        <v>0</v>
      </c>
      <c r="GD100" s="99">
        <f>MASTER_DATA_ESCALATED!GD100/(GD$18*1000)</f>
        <v>0</v>
      </c>
      <c r="GE100" s="99">
        <f>MASTER_DATA_ESCALATED!GE100/(GE$18*1000)</f>
        <v>0</v>
      </c>
      <c r="GF100" s="99">
        <f>MASTER_DATA_ESCALATED!GF100/(GF$18*1000)</f>
        <v>0</v>
      </c>
      <c r="GG100" s="99">
        <f>MASTER_DATA_ESCALATED!GG100/(GG$18*1000)</f>
        <v>0</v>
      </c>
      <c r="GH100" s="99">
        <f>MASTER_DATA_ESCALATED!GH100/(GH$18*1000)</f>
        <v>0</v>
      </c>
      <c r="GI100" s="99">
        <f>MASTER_DATA_ESCALATED!GI100/(GI$18*1000)</f>
        <v>0</v>
      </c>
      <c r="GJ100" s="99">
        <f>MASTER_DATA_ESCALATED!GJ100/(GJ$18*1000)</f>
        <v>0</v>
      </c>
      <c r="GK100" s="99">
        <f>MASTER_DATA_ESCALATED!GK100/(GK$18*1000)</f>
        <v>0</v>
      </c>
      <c r="GL100" s="99">
        <f>MASTER_DATA_ESCALATED!GL100/(GL$18*1000)</f>
        <v>0</v>
      </c>
      <c r="GM100" s="99">
        <f>MASTER_DATA_ESCALATED!GM100/(GM$18*1000)</f>
        <v>0</v>
      </c>
      <c r="GN100" s="99">
        <f>MASTER_DATA_ESCALATED!GN100/(GN$18*1000)</f>
        <v>0</v>
      </c>
      <c r="GO100" s="99">
        <f>MASTER_DATA_ESCALATED!GO100/(GO$18*1000)</f>
        <v>0</v>
      </c>
      <c r="GP100" s="99">
        <f>MASTER_DATA_ESCALATED!GP100/(GP$18*1000)</f>
        <v>0</v>
      </c>
      <c r="GQ100" s="99">
        <f>MASTER_DATA_ESCALATED!GQ100/(GQ$18*1000)</f>
        <v>0</v>
      </c>
      <c r="GR100" s="99">
        <f>MASTER_DATA_ESCALATED!GR100/(GR$18*1000)</f>
        <v>0</v>
      </c>
      <c r="GS100" s="99">
        <f>MASTER_DATA_ESCALATED!GS100/(GS$18*1000)</f>
        <v>0</v>
      </c>
      <c r="GT100" s="99">
        <f>MASTER_DATA_ESCALATED!GT100/(GT$18*1000)</f>
        <v>0</v>
      </c>
      <c r="GU100" s="99">
        <f>MASTER_DATA_ESCALATED!GU100/(GU$18*1000)</f>
        <v>0</v>
      </c>
      <c r="GV100" s="99">
        <f>MASTER_DATA_ESCALATED!GV100/(GV$18*1000)</f>
        <v>0</v>
      </c>
      <c r="GW100" s="99" t="e">
        <f>MASTER_DATA_ESCALATED!#REF!/(GW$18*1000)</f>
        <v>#REF!</v>
      </c>
      <c r="GX100" s="99" t="e">
        <f>MASTER_DATA_ESCALATED!#REF!/(GX$18*1000)</f>
        <v>#REF!</v>
      </c>
      <c r="GY100" s="99" t="e">
        <f>MASTER_DATA_ESCALATED!#REF!/(GY$18*1000)</f>
        <v>#REF!</v>
      </c>
    </row>
    <row r="101" spans="2:207" ht="17.25" hidden="1" outlineLevel="2" x14ac:dyDescent="0.3">
      <c r="B101" s="21">
        <f t="shared" si="3"/>
        <v>20</v>
      </c>
      <c r="C101" s="24">
        <f t="shared" si="2"/>
        <v>232</v>
      </c>
      <c r="D101" s="87"/>
      <c r="E101" s="61"/>
      <c r="F101" s="24">
        <v>232</v>
      </c>
      <c r="G101" s="80"/>
      <c r="H101" s="34" t="s">
        <v>105</v>
      </c>
      <c r="I101" s="95">
        <f>MASTER_DATA_ESCALATED!I101/(I$18*1000)</f>
        <v>0</v>
      </c>
      <c r="J101" s="95">
        <f>MASTER_DATA_ESCALATED!J101/(J$18*1000)</f>
        <v>0</v>
      </c>
      <c r="K101" s="95">
        <f>MASTER_DATA_ESCALATED!K101/(K$18*1000)</f>
        <v>0</v>
      </c>
      <c r="L101" s="95">
        <f>MASTER_DATA_ESCALATED!L101/(L$18*1000)</f>
        <v>572.74254508422337</v>
      </c>
      <c r="M101" s="95">
        <f>MASTER_DATA_ESCALATED!M101/(M$18*1000)</f>
        <v>0</v>
      </c>
      <c r="N101" s="95">
        <f>MASTER_DATA_ESCALATED!N101/(N$18*1000)</f>
        <v>0</v>
      </c>
      <c r="O101" s="95">
        <f>MASTER_DATA_ESCALATED!O101/(O$18*1000)</f>
        <v>0</v>
      </c>
      <c r="P101" s="95">
        <f>MASTER_DATA_ESCALATED!P101/(P$18*1000)</f>
        <v>572.77029961732489</v>
      </c>
      <c r="Q101" s="95">
        <f>MASTER_DATA_ESCALATED!Q101/(Q$18*1000)</f>
        <v>0</v>
      </c>
      <c r="R101" s="95">
        <f>MASTER_DATA_ESCALATED!R101/(R$18*1000)</f>
        <v>0</v>
      </c>
      <c r="S101" s="95">
        <f>MASTER_DATA_ESCALATED!S101/(S$18*1000)</f>
        <v>0</v>
      </c>
      <c r="T101" s="95">
        <f>MASTER_DATA_ESCALATED!T101/(T$18*1000)</f>
        <v>1481.5369769623881</v>
      </c>
      <c r="U101" s="95">
        <f>MASTER_DATA_ESCALATED!U101/(U$18*1000)</f>
        <v>0</v>
      </c>
      <c r="V101" s="95">
        <f>MASTER_DATA_ESCALATED!V101/(V$18*1000)</f>
        <v>0</v>
      </c>
      <c r="W101" s="95">
        <f>MASTER_DATA_ESCALATED!W101/(W$18*1000)</f>
        <v>0</v>
      </c>
      <c r="X101" s="95">
        <f>MASTER_DATA_ESCALATED!X101/(X$18*1000)</f>
        <v>1481.5369769623881</v>
      </c>
      <c r="Y101" s="95">
        <f>MASTER_DATA_ESCALATED!Y101/(Y$18*1000)</f>
        <v>0</v>
      </c>
      <c r="Z101" s="95">
        <f>MASTER_DATA_ESCALATED!Z101/(Z$18*1000)</f>
        <v>0</v>
      </c>
      <c r="AA101" s="95">
        <f>MASTER_DATA_ESCALATED!AA101/(AA$18*1000)</f>
        <v>0</v>
      </c>
      <c r="AB101" s="95">
        <f>MASTER_DATA_ESCALATED!AB101/(AB$18*1000)</f>
        <v>729.58916562982677</v>
      </c>
      <c r="AC101" s="95">
        <f>MASTER_DATA_ESCALATED!AC101/(AC$18*1000)</f>
        <v>0</v>
      </c>
      <c r="AD101" s="95">
        <f>MASTER_DATA_ESCALATED!AD101/(AD$18*1000)</f>
        <v>0</v>
      </c>
      <c r="AE101" s="95">
        <f>MASTER_DATA_ESCALATED!AE101/(AE$18*1000)</f>
        <v>0</v>
      </c>
      <c r="AF101" s="95">
        <f>MASTER_DATA_ESCALATED!AF101/(AF$18*1000)</f>
        <v>729.61294314141685</v>
      </c>
      <c r="AG101" s="95">
        <f>MASTER_DATA_ESCALATED!AG101/(AG$18*1000)</f>
        <v>0</v>
      </c>
      <c r="AH101" s="95">
        <f>MASTER_DATA_ESCALATED!AH101/(AH$18*1000)</f>
        <v>0</v>
      </c>
      <c r="AI101" s="95">
        <f>MASTER_DATA_ESCALATED!AI101/(AI$18*1000)</f>
        <v>0</v>
      </c>
      <c r="AJ101" s="95">
        <f>MASTER_DATA_ESCALATED!AJ101/(AJ$18*1000)</f>
        <v>1887.2686499273436</v>
      </c>
      <c r="AK101" s="95">
        <f>MASTER_DATA_ESCALATED!AK101/(AK$18*1000)</f>
        <v>0</v>
      </c>
      <c r="AL101" s="95">
        <f>MASTER_DATA_ESCALATED!AL101/(AL$18*1000)</f>
        <v>0</v>
      </c>
      <c r="AM101" s="95">
        <f>MASTER_DATA_ESCALATED!AM101/(AM$18*1000)</f>
        <v>0</v>
      </c>
      <c r="AN101" s="95">
        <f>MASTER_DATA_ESCALATED!AN101/(AN$18*1000)</f>
        <v>1887.2448724157534</v>
      </c>
      <c r="AO101" s="95">
        <f>MASTER_DATA_ESCALATED!AO101/(AO$18*1000)</f>
        <v>0</v>
      </c>
      <c r="AP101" s="95">
        <f>MASTER_DATA_ESCALATED!AP101/(AP$18*1000)</f>
        <v>0</v>
      </c>
      <c r="AQ101" s="95">
        <f>MASTER_DATA_ESCALATED!AQ101/(AQ$18*1000)</f>
        <v>0</v>
      </c>
      <c r="AR101" s="95">
        <f>MASTER_DATA_ESCALATED!AR101/(AR$18*1000)</f>
        <v>0</v>
      </c>
      <c r="AS101" s="95">
        <f>MASTER_DATA_ESCALATED!AS101/(AS$18*1000)</f>
        <v>0</v>
      </c>
      <c r="AT101" s="95">
        <f>MASTER_DATA_ESCALATED!AT101/(AT$18*1000)</f>
        <v>0</v>
      </c>
      <c r="AU101" s="95">
        <f>MASTER_DATA_ESCALATED!AU101/(AU$18*1000)</f>
        <v>0</v>
      </c>
      <c r="AV101" s="95">
        <f>MASTER_DATA_ESCALATED!AV101/(AV$18*1000)</f>
        <v>0</v>
      </c>
      <c r="AW101" s="95">
        <f>MASTER_DATA_ESCALATED!AW101/(AW$18*1000)</f>
        <v>0</v>
      </c>
      <c r="AX101" s="95">
        <f>MASTER_DATA_ESCALATED!AX101/(AX$18*1000)</f>
        <v>0</v>
      </c>
      <c r="AY101" s="95">
        <f>MASTER_DATA_ESCALATED!AY101/(AY$18*1000)</f>
        <v>0</v>
      </c>
      <c r="AZ101" s="95">
        <f>MASTER_DATA_ESCALATED!AZ101/(AZ$18*1000)</f>
        <v>0</v>
      </c>
      <c r="BA101" s="95">
        <f>MASTER_DATA_ESCALATED!BA101/(BA$18*1000)</f>
        <v>0</v>
      </c>
      <c r="BB101" s="95">
        <f>MASTER_DATA_ESCALATED!BB101/(BB$18*1000)</f>
        <v>0</v>
      </c>
      <c r="BC101" s="95">
        <f>MASTER_DATA_ESCALATED!BC101/(BC$18*1000)</f>
        <v>0</v>
      </c>
      <c r="BD101" s="95">
        <f>MASTER_DATA_ESCALATED!BD101/(BD$18*1000)</f>
        <v>0</v>
      </c>
      <c r="BE101" s="95">
        <f>MASTER_DATA_ESCALATED!BE101/(BE$18*1000)</f>
        <v>0</v>
      </c>
      <c r="BF101" s="95">
        <f>MASTER_DATA_ESCALATED!BF101/(BF$18*1000)</f>
        <v>0</v>
      </c>
      <c r="BG101" s="95">
        <f>MASTER_DATA_ESCALATED!BG101/(BG$18*1000)</f>
        <v>0</v>
      </c>
      <c r="BH101" s="95">
        <f>MASTER_DATA_ESCALATED!BH101/(BH$18*1000)</f>
        <v>0</v>
      </c>
      <c r="BI101" s="95">
        <f>MASTER_DATA_ESCALATED!BI101/(BI$18*1000)</f>
        <v>0</v>
      </c>
      <c r="BJ101" s="95">
        <f>MASTER_DATA_ESCALATED!BJ101/(BJ$18*1000)</f>
        <v>0</v>
      </c>
      <c r="BK101" s="95">
        <f>MASTER_DATA_ESCALATED!BK101/(BK$18*1000)</f>
        <v>0</v>
      </c>
      <c r="BL101" s="95">
        <f>MASTER_DATA_ESCALATED!BL101/(BL$18*1000)</f>
        <v>0</v>
      </c>
      <c r="BM101" s="95">
        <f>MASTER_DATA_ESCALATED!BM101/(BM$18*1000)</f>
        <v>0</v>
      </c>
      <c r="BN101" s="95">
        <f>MASTER_DATA_ESCALATED!BN101/(BN$18*1000)</f>
        <v>0</v>
      </c>
      <c r="BO101" s="95">
        <f>MASTER_DATA_ESCALATED!BO101/(BO$18*1000)</f>
        <v>0</v>
      </c>
      <c r="BP101" s="95">
        <f>MASTER_DATA_ESCALATED!BP101/(BP$18*1000)</f>
        <v>496.63578138144481</v>
      </c>
      <c r="BQ101" s="95">
        <f>MASTER_DATA_ESCALATED!BQ101/(BQ$18*1000)</f>
        <v>0</v>
      </c>
      <c r="BR101" s="95">
        <f>MASTER_DATA_ESCALATED!BR101/(BR$18*1000)</f>
        <v>0</v>
      </c>
      <c r="BS101" s="95">
        <f>MASTER_DATA_ESCALATED!BS101/(BS$18*1000)</f>
        <v>0</v>
      </c>
      <c r="BT101" s="95">
        <f>MASTER_DATA_ESCALATED!BT101/(BT$18*1000)</f>
        <v>436.01012275033457</v>
      </c>
      <c r="BU101" s="95">
        <f>MASTER_DATA_ESCALATED!BU101/(BU$18*1000)</f>
        <v>0</v>
      </c>
      <c r="BV101" s="95">
        <f>MASTER_DATA_ESCALATED!BV101/(BV$18*1000)</f>
        <v>0</v>
      </c>
      <c r="BW101" s="95">
        <f>MASTER_DATA_ESCALATED!BW101/(BW$18*1000)</f>
        <v>0</v>
      </c>
      <c r="BX101" s="95">
        <f>MASTER_DATA_ESCALATED!BX101/(BX$18*1000)</f>
        <v>456.29570406170598</v>
      </c>
      <c r="BY101" s="95">
        <f>MASTER_DATA_ESCALATED!BY101/(BY$18*1000)</f>
        <v>0</v>
      </c>
      <c r="BZ101" s="95">
        <f>MASTER_DATA_ESCALATED!BZ101/(BZ$18*1000)</f>
        <v>0</v>
      </c>
      <c r="CA101" s="95">
        <f>MASTER_DATA_ESCALATED!CA101/(CA$18*1000)</f>
        <v>0</v>
      </c>
      <c r="CB101" s="95">
        <f>MASTER_DATA_ESCALATED!CB101/(CB$18*1000)</f>
        <v>418.55137080831042</v>
      </c>
      <c r="CC101" s="95">
        <f>MASTER_DATA_ESCALATED!CC101/(CC$18*1000)</f>
        <v>0</v>
      </c>
      <c r="CD101" s="95">
        <f>MASTER_DATA_ESCALATED!CD101/(CD$18*1000)</f>
        <v>0</v>
      </c>
      <c r="CE101" s="95">
        <f>MASTER_DATA_ESCALATED!CE101/(CE$18*1000)</f>
        <v>0</v>
      </c>
      <c r="CF101" s="95">
        <f>MASTER_DATA_ESCALATED!CF101/(CF$18*1000)</f>
        <v>456.29726428467433</v>
      </c>
      <c r="CG101" s="95">
        <f>MASTER_DATA_ESCALATED!CG101/(CG$18*1000)</f>
        <v>0</v>
      </c>
      <c r="CH101" s="95">
        <f>MASTER_DATA_ESCALATED!CH101/(CH$18*1000)</f>
        <v>0</v>
      </c>
      <c r="CI101" s="95">
        <f>MASTER_DATA_ESCALATED!CI101/(CI$18*1000)</f>
        <v>0</v>
      </c>
      <c r="CJ101" s="95">
        <f>MASTER_DATA_ESCALATED!CJ101/(CJ$18*1000)</f>
        <v>0</v>
      </c>
      <c r="CK101" s="95">
        <f>MASTER_DATA_ESCALATED!CK101/(CK$18*1000)</f>
        <v>0</v>
      </c>
      <c r="CL101" s="95">
        <f>MASTER_DATA_ESCALATED!CL101/(CL$18*1000)</f>
        <v>0</v>
      </c>
      <c r="CM101" s="95">
        <f>MASTER_DATA_ESCALATED!CM101/(CM$18*1000)</f>
        <v>0</v>
      </c>
      <c r="CN101" s="95">
        <f>MASTER_DATA_ESCALATED!CN101/(CN$18*1000)</f>
        <v>0</v>
      </c>
      <c r="CO101" s="95">
        <f>MASTER_DATA_ESCALATED!CO101/(CO$18*1000)</f>
        <v>0</v>
      </c>
      <c r="CP101" s="95">
        <f>MASTER_DATA_ESCALATED!CP101/(CP$18*1000)</f>
        <v>0</v>
      </c>
      <c r="CQ101" s="95">
        <f>MASTER_DATA_ESCALATED!CQ101/(CQ$18*1000)</f>
        <v>0</v>
      </c>
      <c r="CR101" s="95">
        <f>MASTER_DATA_ESCALATED!CR101/(CR$18*1000)</f>
        <v>0</v>
      </c>
      <c r="CS101" s="95">
        <f>MASTER_DATA_ESCALATED!CS101/(CS$18*1000)</f>
        <v>0</v>
      </c>
      <c r="CT101" s="95">
        <f>MASTER_DATA_ESCALATED!CT101/(CT$18*1000)</f>
        <v>0</v>
      </c>
      <c r="CU101" s="95">
        <f>MASTER_DATA_ESCALATED!CU101/(CU$18*1000)</f>
        <v>0</v>
      </c>
      <c r="CV101" s="95">
        <f>MASTER_DATA_ESCALATED!CV101/(CV$18*1000)</f>
        <v>286.92425099145044</v>
      </c>
      <c r="CW101" s="95">
        <f>MASTER_DATA_ESCALATED!CW101/(CW$18*1000)</f>
        <v>0</v>
      </c>
      <c r="CX101" s="95">
        <f>MASTER_DATA_ESCALATED!CX101/(CX$18*1000)</f>
        <v>0</v>
      </c>
      <c r="CY101" s="95">
        <f>MASTER_DATA_ESCALATED!CY101/(CY$18*1000)</f>
        <v>0</v>
      </c>
      <c r="CZ101" s="95">
        <f>MASTER_DATA_ESCALATED!CZ101/(CZ$18*1000)</f>
        <v>267.92458345358381</v>
      </c>
      <c r="DA101" s="95" t="e">
        <f>MASTER_DATA_ESCALATED!DA101/(DA$18*1000)</f>
        <v>#DIV/0!</v>
      </c>
      <c r="DB101" s="95" t="e">
        <f>MASTER_DATA_ESCALATED!DB101/(DB$18*1000)</f>
        <v>#DIV/0!</v>
      </c>
      <c r="DC101" s="95" t="e">
        <f>MASTER_DATA_ESCALATED!DC101/(DC$18*1000)</f>
        <v>#DIV/0!</v>
      </c>
      <c r="DD101" s="95" t="e">
        <f>MASTER_DATA_ESCALATED!DD101/(DD$18*1000)</f>
        <v>#N/A</v>
      </c>
      <c r="DE101" s="95">
        <f>MASTER_DATA_ESCALATED!DE101/(DE$18*1000)</f>
        <v>0</v>
      </c>
      <c r="DF101" s="95">
        <f>MASTER_DATA_ESCALATED!DF101/(DF$18*1000)</f>
        <v>0</v>
      </c>
      <c r="DG101" s="95">
        <f>MASTER_DATA_ESCALATED!DG101/(DG$18*1000)</f>
        <v>0</v>
      </c>
      <c r="DH101" s="95">
        <f>MASTER_DATA_ESCALATED!DH101/(DH$18*1000)</f>
        <v>0</v>
      </c>
      <c r="DI101" s="95">
        <f>MASTER_DATA_ESCALATED!DI101/(DI$18*1000)</f>
        <v>0</v>
      </c>
      <c r="DJ101" s="95">
        <f>MASTER_DATA_ESCALATED!DJ101/(DJ$18*1000)</f>
        <v>0</v>
      </c>
      <c r="DK101" s="95">
        <f>MASTER_DATA_ESCALATED!DK101/(DK$18*1000)</f>
        <v>0</v>
      </c>
      <c r="DL101" s="95">
        <f>MASTER_DATA_ESCALATED!DL101/(DL$18*1000)</f>
        <v>0</v>
      </c>
      <c r="DM101" s="95">
        <f>MASTER_DATA_ESCALATED!DM101/(DM$18*1000)</f>
        <v>0</v>
      </c>
      <c r="DN101" s="95">
        <f>MASTER_DATA_ESCALATED!DN101/(DN$18*1000)</f>
        <v>0</v>
      </c>
      <c r="DO101" s="95">
        <f>MASTER_DATA_ESCALATED!DO101/(DO$18*1000)</f>
        <v>0</v>
      </c>
      <c r="DP101" s="95">
        <f>MASTER_DATA_ESCALATED!DP101/(DP$18*1000)</f>
        <v>0</v>
      </c>
      <c r="DQ101" s="95">
        <f>MASTER_DATA_ESCALATED!DQ101/(DQ$18*1000)</f>
        <v>0</v>
      </c>
      <c r="DR101" s="95">
        <f>MASTER_DATA_ESCALATED!DR101/(DR$18*1000)</f>
        <v>0</v>
      </c>
      <c r="DS101" s="95">
        <f>MASTER_DATA_ESCALATED!DS101/(DS$18*1000)</f>
        <v>0</v>
      </c>
      <c r="DT101" s="95">
        <f>MASTER_DATA_ESCALATED!DT101/(DT$18*1000)</f>
        <v>0</v>
      </c>
      <c r="DU101" s="95">
        <f>MASTER_DATA_ESCALATED!DU101/(DU$18*1000)</f>
        <v>0</v>
      </c>
      <c r="DV101" s="95">
        <f>MASTER_DATA_ESCALATED!DV101/(DV$18*1000)</f>
        <v>0</v>
      </c>
      <c r="DW101" s="95">
        <f>MASTER_DATA_ESCALATED!DW101/(DW$18*1000)</f>
        <v>0</v>
      </c>
      <c r="DX101" s="95">
        <f>MASTER_DATA_ESCALATED!DX101/(DX$18*1000)</f>
        <v>0</v>
      </c>
      <c r="DY101" s="95">
        <f>MASTER_DATA_ESCALATED!DY101/(DY$18*1000)</f>
        <v>0</v>
      </c>
      <c r="DZ101" s="95">
        <f>MASTER_DATA_ESCALATED!DZ101/(DZ$18*1000)</f>
        <v>0</v>
      </c>
      <c r="EA101" s="95">
        <f>MASTER_DATA_ESCALATED!EA101/(EA$18*1000)</f>
        <v>0</v>
      </c>
      <c r="EB101" s="95">
        <f>MASTER_DATA_ESCALATED!EB101/(EB$18*1000)</f>
        <v>0</v>
      </c>
      <c r="EC101" s="95" t="e">
        <f>MASTER_DATA_ESCALATED!EC101/(EC$18*1000)</f>
        <v>#DIV/0!</v>
      </c>
      <c r="ED101" s="95" t="e">
        <f>MASTER_DATA_ESCALATED!ED101/(ED$18*1000)</f>
        <v>#DIV/0!</v>
      </c>
      <c r="EE101" s="95" t="e">
        <f>MASTER_DATA_ESCALATED!EE101/(EE$18*1000)</f>
        <v>#DIV/0!</v>
      </c>
      <c r="EF101" s="95" t="e">
        <f>MASTER_DATA_ESCALATED!EF101/(EF$18*1000)</f>
        <v>#VALUE!</v>
      </c>
      <c r="EG101" s="95">
        <f>MASTER_DATA_ESCALATED!EG101/(EG$18*1000)</f>
        <v>0</v>
      </c>
      <c r="EH101" s="95">
        <f>MASTER_DATA_ESCALATED!EH101/(EH$18*1000)</f>
        <v>0</v>
      </c>
      <c r="EI101" s="95">
        <f>MASTER_DATA_ESCALATED!EI101/(EI$18*1000)</f>
        <v>0</v>
      </c>
      <c r="EJ101" s="95">
        <f>MASTER_DATA_ESCALATED!EJ101/(EJ$18*1000)</f>
        <v>360.45539983795442</v>
      </c>
      <c r="EK101" s="95">
        <f>MASTER_DATA_ESCALATED!EK101/(EK$18*1000)</f>
        <v>0</v>
      </c>
      <c r="EL101" s="95">
        <f>MASTER_DATA_ESCALATED!EL101/(EL$18*1000)</f>
        <v>0</v>
      </c>
      <c r="EM101" s="95">
        <f>MASTER_DATA_ESCALATED!EM101/(EM$18*1000)</f>
        <v>0</v>
      </c>
      <c r="EN101" s="95">
        <f>MASTER_DATA_ESCALATED!EN101/(EN$18*1000)</f>
        <v>223.9595705709167</v>
      </c>
      <c r="EO101" s="95">
        <f>MASTER_DATA_ESCALATED!EO101/(EO$18*1000)</f>
        <v>0</v>
      </c>
      <c r="EP101" s="95">
        <f>MASTER_DATA_ESCALATED!EP101/(EP$18*1000)</f>
        <v>0</v>
      </c>
      <c r="EQ101" s="95">
        <f>MASTER_DATA_ESCALATED!EQ101/(EQ$18*1000)</f>
        <v>0</v>
      </c>
      <c r="ER101" s="95">
        <f>MASTER_DATA_ESCALATED!ER101/(ER$18*1000)</f>
        <v>270.27111168409698</v>
      </c>
      <c r="ES101" s="95">
        <f>MASTER_DATA_ESCALATED!ES101/(ES$18*1000)</f>
        <v>0</v>
      </c>
      <c r="ET101" s="95">
        <f>MASTER_DATA_ESCALATED!ET101/(ET$18*1000)</f>
        <v>0</v>
      </c>
      <c r="EU101" s="95">
        <f>MASTER_DATA_ESCALATED!EU101/(EU$18*1000)</f>
        <v>0</v>
      </c>
      <c r="EV101" s="95">
        <f>MASTER_DATA_ESCALATED!EV101/(EV$18*1000)</f>
        <v>270.27111168409698</v>
      </c>
      <c r="EW101" s="95">
        <f>MASTER_DATA_ESCALATED!EW101/(EW$18*1000)</f>
        <v>0</v>
      </c>
      <c r="EX101" s="95">
        <f>MASTER_DATA_ESCALATED!EX101/(EX$18*1000)</f>
        <v>0</v>
      </c>
      <c r="EY101" s="95">
        <f>MASTER_DATA_ESCALATED!EY101/(EY$18*1000)</f>
        <v>0</v>
      </c>
      <c r="EZ101" s="95">
        <f>MASTER_DATA_ESCALATED!EZ101/(EZ$18*1000)</f>
        <v>124.29848043821917</v>
      </c>
      <c r="FA101" s="95">
        <f>MASTER_DATA_ESCALATED!FA101/(FA$18*1000)</f>
        <v>0</v>
      </c>
      <c r="FB101" s="95">
        <f>MASTER_DATA_ESCALATED!FB101/(FB$18*1000)</f>
        <v>0</v>
      </c>
      <c r="FC101" s="95">
        <f>MASTER_DATA_ESCALATED!FC101/(FC$18*1000)</f>
        <v>0</v>
      </c>
      <c r="FD101" s="95">
        <f>MASTER_DATA_ESCALATED!FD101/(FD$18*1000)</f>
        <v>123.58786572269312</v>
      </c>
      <c r="FE101" s="95">
        <f>MASTER_DATA_ESCALATED!FE101/(FE$18*1000)</f>
        <v>0</v>
      </c>
      <c r="FF101" s="95">
        <f>MASTER_DATA_ESCALATED!FF101/(FF$18*1000)</f>
        <v>0</v>
      </c>
      <c r="FG101" s="95">
        <f>MASTER_DATA_ESCALATED!FG101/(FG$18*1000)</f>
        <v>0</v>
      </c>
      <c r="FH101" s="95">
        <f>MASTER_DATA_ESCALATED!FH101/(FH$18*1000)</f>
        <v>122.94225526388881</v>
      </c>
      <c r="FI101" s="95">
        <f>MASTER_DATA_ESCALATED!FI101/(FI$18*1000)</f>
        <v>0</v>
      </c>
      <c r="FJ101" s="95">
        <f>MASTER_DATA_ESCALATED!FJ101/(FJ$18*1000)</f>
        <v>0</v>
      </c>
      <c r="FK101" s="95">
        <f>MASTER_DATA_ESCALATED!FK101/(FK$18*1000)</f>
        <v>0</v>
      </c>
      <c r="FL101" s="95">
        <f>MASTER_DATA_ESCALATED!FL101/(FL$18*1000)</f>
        <v>245.88598789724855</v>
      </c>
      <c r="FM101" s="95">
        <f>MASTER_DATA_ESCALATED!FM101/(FM$18*1000)</f>
        <v>0</v>
      </c>
      <c r="FN101" s="95">
        <f>MASTER_DATA_ESCALATED!FN101/(FN$18*1000)</f>
        <v>0</v>
      </c>
      <c r="FO101" s="95">
        <f>MASTER_DATA_ESCALATED!FO101/(FO$18*1000)</f>
        <v>0</v>
      </c>
      <c r="FP101" s="95">
        <f>MASTER_DATA_ESCALATED!FP101/(FP$18*1000)</f>
        <v>328.13841835949825</v>
      </c>
      <c r="FQ101" s="95">
        <f>MASTER_DATA_ESCALATED!FQ101/(FQ$18*1000)</f>
        <v>0</v>
      </c>
      <c r="FR101" s="95">
        <f>MASTER_DATA_ESCALATED!FR101/(FR$18*1000)</f>
        <v>0</v>
      </c>
      <c r="FS101" s="95">
        <f>MASTER_DATA_ESCALATED!FS101/(FS$18*1000)</f>
        <v>0</v>
      </c>
      <c r="FT101" s="95">
        <f>MASTER_DATA_ESCALATED!FT101/(FT$18*1000)</f>
        <v>300.26770368595123</v>
      </c>
      <c r="FU101" s="95">
        <f>MASTER_DATA_ESCALATED!FU101/(FU$18*1000)</f>
        <v>0</v>
      </c>
      <c r="FV101" s="95">
        <f>MASTER_DATA_ESCALATED!FV101/(FV$18*1000)</f>
        <v>0</v>
      </c>
      <c r="FW101" s="95">
        <f>MASTER_DATA_ESCALATED!FW101/(FW$18*1000)</f>
        <v>0</v>
      </c>
      <c r="FX101" s="95">
        <f>MASTER_DATA_ESCALATED!FX101/(FX$18*1000)</f>
        <v>299.22986820845455</v>
      </c>
      <c r="FY101" s="95">
        <f>MASTER_DATA_ESCALATED!FY101/(FY$18*1000)</f>
        <v>0</v>
      </c>
      <c r="FZ101" s="95">
        <f>MASTER_DATA_ESCALATED!FZ101/(FZ$18*1000)</f>
        <v>0</v>
      </c>
      <c r="GA101" s="95">
        <f>MASTER_DATA_ESCALATED!GA101/(GA$18*1000)</f>
        <v>0</v>
      </c>
      <c r="GB101" s="95">
        <f>MASTER_DATA_ESCALATED!GB101/(GB$18*1000)</f>
        <v>330.93534895580507</v>
      </c>
      <c r="GC101" s="95">
        <f>MASTER_DATA_ESCALATED!GC101/(GC$18*1000)</f>
        <v>0</v>
      </c>
      <c r="GD101" s="95">
        <f>MASTER_DATA_ESCALATED!GD101/(GD$18*1000)</f>
        <v>0</v>
      </c>
      <c r="GE101" s="95">
        <f>MASTER_DATA_ESCALATED!GE101/(GE$18*1000)</f>
        <v>0</v>
      </c>
      <c r="GF101" s="95">
        <f>MASTER_DATA_ESCALATED!GF101/(GF$18*1000)</f>
        <v>309.18971021561799</v>
      </c>
      <c r="GG101" s="95">
        <f>MASTER_DATA_ESCALATED!GG101/(GG$18*1000)</f>
        <v>0</v>
      </c>
      <c r="GH101" s="95">
        <f>MASTER_DATA_ESCALATED!GH101/(GH$18*1000)</f>
        <v>0</v>
      </c>
      <c r="GI101" s="95">
        <f>MASTER_DATA_ESCALATED!GI101/(GI$18*1000)</f>
        <v>0</v>
      </c>
      <c r="GJ101" s="95">
        <f>MASTER_DATA_ESCALATED!GJ101/(GJ$18*1000)</f>
        <v>287.79527407778261</v>
      </c>
      <c r="GK101" s="95">
        <f>MASTER_DATA_ESCALATED!GK101/(GK$18*1000)</f>
        <v>0</v>
      </c>
      <c r="GL101" s="95">
        <f>MASTER_DATA_ESCALATED!GL101/(GL$18*1000)</f>
        <v>0</v>
      </c>
      <c r="GM101" s="95">
        <f>MASTER_DATA_ESCALATED!GM101/(GM$18*1000)</f>
        <v>0</v>
      </c>
      <c r="GN101" s="95">
        <f>MASTER_DATA_ESCALATED!GN101/(GN$18*1000)</f>
        <v>440.919118000053</v>
      </c>
      <c r="GO101" s="95">
        <f>MASTER_DATA_ESCALATED!GO101/(GO$18*1000)</f>
        <v>0</v>
      </c>
      <c r="GP101" s="95">
        <f>MASTER_DATA_ESCALATED!GP101/(GP$18*1000)</f>
        <v>0</v>
      </c>
      <c r="GQ101" s="95">
        <f>MASTER_DATA_ESCALATED!GQ101/(GQ$18*1000)</f>
        <v>0</v>
      </c>
      <c r="GR101" s="95">
        <f>MASTER_DATA_ESCALATED!GR101/(GR$18*1000)</f>
        <v>399.27401130235779</v>
      </c>
      <c r="GS101" s="95">
        <f>MASTER_DATA_ESCALATED!GS101/(GS$18*1000)</f>
        <v>0</v>
      </c>
      <c r="GT101" s="95">
        <f>MASTER_DATA_ESCALATED!GT101/(GT$18*1000)</f>
        <v>0</v>
      </c>
      <c r="GU101" s="95">
        <f>MASTER_DATA_ESCALATED!GU101/(GU$18*1000)</f>
        <v>0</v>
      </c>
      <c r="GV101" s="95">
        <f>MASTER_DATA_ESCALATED!GV101/(GV$18*1000)</f>
        <v>356.89710464627842</v>
      </c>
      <c r="GW101" s="95" t="e">
        <f>MASTER_DATA_ESCALATED!#REF!/(GW$18*1000)</f>
        <v>#REF!</v>
      </c>
      <c r="GX101" s="95" t="e">
        <f>MASTER_DATA_ESCALATED!#REF!/(GX$18*1000)</f>
        <v>#REF!</v>
      </c>
      <c r="GY101" s="95" t="e">
        <f>MASTER_DATA_ESCALATED!#REF!/(GY$18*1000)</f>
        <v>#REF!</v>
      </c>
    </row>
    <row r="102" spans="2:207" s="27" customFormat="1" ht="14.25" hidden="1" outlineLevel="2" x14ac:dyDescent="0.25">
      <c r="B102" s="26">
        <f t="shared" si="3"/>
        <v>20</v>
      </c>
      <c r="C102" s="59">
        <v>232.1</v>
      </c>
      <c r="D102" s="88"/>
      <c r="E102" s="57"/>
      <c r="F102" s="57"/>
      <c r="G102" s="86">
        <v>232.1</v>
      </c>
      <c r="H102" s="40" t="s">
        <v>106</v>
      </c>
      <c r="I102" s="99">
        <f>MASTER_DATA_ESCALATED!I102/(I$18*1000)</f>
        <v>0</v>
      </c>
      <c r="J102" s="99">
        <f>MASTER_DATA_ESCALATED!J102/(J$18*1000)</f>
        <v>0</v>
      </c>
      <c r="K102" s="99">
        <f>MASTER_DATA_ESCALATED!K102/(K$18*1000)</f>
        <v>0</v>
      </c>
      <c r="L102" s="99">
        <f>MASTER_DATA_ESCALATED!L102/(L$18*1000)</f>
        <v>0</v>
      </c>
      <c r="M102" s="99">
        <f>MASTER_DATA_ESCALATED!M102/(M$18*1000)</f>
        <v>0</v>
      </c>
      <c r="N102" s="99">
        <f>MASTER_DATA_ESCALATED!N102/(N$18*1000)</f>
        <v>0</v>
      </c>
      <c r="O102" s="99">
        <f>MASTER_DATA_ESCALATED!O102/(O$18*1000)</f>
        <v>0</v>
      </c>
      <c r="P102" s="99">
        <f>MASTER_DATA_ESCALATED!P102/(P$18*1000)</f>
        <v>0</v>
      </c>
      <c r="Q102" s="99">
        <f>MASTER_DATA_ESCALATED!Q102/(Q$18*1000)</f>
        <v>0</v>
      </c>
      <c r="R102" s="99">
        <f>MASTER_DATA_ESCALATED!R102/(R$18*1000)</f>
        <v>0</v>
      </c>
      <c r="S102" s="99">
        <f>MASTER_DATA_ESCALATED!S102/(S$18*1000)</f>
        <v>0</v>
      </c>
      <c r="T102" s="99">
        <f>MASTER_DATA_ESCALATED!T102/(T$18*1000)</f>
        <v>0</v>
      </c>
      <c r="U102" s="99">
        <f>MASTER_DATA_ESCALATED!U102/(U$18*1000)</f>
        <v>0</v>
      </c>
      <c r="V102" s="99">
        <f>MASTER_DATA_ESCALATED!V102/(V$18*1000)</f>
        <v>0</v>
      </c>
      <c r="W102" s="99">
        <f>MASTER_DATA_ESCALATED!W102/(W$18*1000)</f>
        <v>0</v>
      </c>
      <c r="X102" s="99">
        <f>MASTER_DATA_ESCALATED!X102/(X$18*1000)</f>
        <v>0</v>
      </c>
      <c r="Y102" s="99">
        <f>MASTER_DATA_ESCALATED!Y102/(Y$18*1000)</f>
        <v>0</v>
      </c>
      <c r="Z102" s="99">
        <f>MASTER_DATA_ESCALATED!Z102/(Z$18*1000)</f>
        <v>0</v>
      </c>
      <c r="AA102" s="99">
        <f>MASTER_DATA_ESCALATED!AA102/(AA$18*1000)</f>
        <v>0</v>
      </c>
      <c r="AB102" s="99">
        <f>MASTER_DATA_ESCALATED!AB102/(AB$18*1000)</f>
        <v>0</v>
      </c>
      <c r="AC102" s="99">
        <f>MASTER_DATA_ESCALATED!AC102/(AC$18*1000)</f>
        <v>0</v>
      </c>
      <c r="AD102" s="99">
        <f>MASTER_DATA_ESCALATED!AD102/(AD$18*1000)</f>
        <v>0</v>
      </c>
      <c r="AE102" s="99">
        <f>MASTER_DATA_ESCALATED!AE102/(AE$18*1000)</f>
        <v>0</v>
      </c>
      <c r="AF102" s="99">
        <f>MASTER_DATA_ESCALATED!AF102/(AF$18*1000)</f>
        <v>0</v>
      </c>
      <c r="AG102" s="99">
        <f>MASTER_DATA_ESCALATED!AG102/(AG$18*1000)</f>
        <v>0</v>
      </c>
      <c r="AH102" s="99">
        <f>MASTER_DATA_ESCALATED!AH102/(AH$18*1000)</f>
        <v>0</v>
      </c>
      <c r="AI102" s="99">
        <f>MASTER_DATA_ESCALATED!AI102/(AI$18*1000)</f>
        <v>0</v>
      </c>
      <c r="AJ102" s="99">
        <f>MASTER_DATA_ESCALATED!AJ102/(AJ$18*1000)</f>
        <v>0</v>
      </c>
      <c r="AK102" s="99">
        <f>MASTER_DATA_ESCALATED!AK102/(AK$18*1000)</f>
        <v>0</v>
      </c>
      <c r="AL102" s="99">
        <f>MASTER_DATA_ESCALATED!AL102/(AL$18*1000)</f>
        <v>0</v>
      </c>
      <c r="AM102" s="99">
        <f>MASTER_DATA_ESCALATED!AM102/(AM$18*1000)</f>
        <v>0</v>
      </c>
      <c r="AN102" s="99">
        <f>MASTER_DATA_ESCALATED!AN102/(AN$18*1000)</f>
        <v>0</v>
      </c>
      <c r="AO102" s="99">
        <f>MASTER_DATA_ESCALATED!AO102/(AO$18*1000)</f>
        <v>0</v>
      </c>
      <c r="AP102" s="99">
        <f>MASTER_DATA_ESCALATED!AP102/(AP$18*1000)</f>
        <v>0</v>
      </c>
      <c r="AQ102" s="99">
        <f>MASTER_DATA_ESCALATED!AQ102/(AQ$18*1000)</f>
        <v>0</v>
      </c>
      <c r="AR102" s="99">
        <f>MASTER_DATA_ESCALATED!AR102/(AR$18*1000)</f>
        <v>0</v>
      </c>
      <c r="AS102" s="99">
        <f>MASTER_DATA_ESCALATED!AS102/(AS$18*1000)</f>
        <v>0</v>
      </c>
      <c r="AT102" s="99">
        <f>MASTER_DATA_ESCALATED!AT102/(AT$18*1000)</f>
        <v>0</v>
      </c>
      <c r="AU102" s="99">
        <f>MASTER_DATA_ESCALATED!AU102/(AU$18*1000)</f>
        <v>0</v>
      </c>
      <c r="AV102" s="99">
        <f>MASTER_DATA_ESCALATED!AV102/(AV$18*1000)</f>
        <v>0</v>
      </c>
      <c r="AW102" s="99">
        <f>MASTER_DATA_ESCALATED!AW102/(AW$18*1000)</f>
        <v>0</v>
      </c>
      <c r="AX102" s="99">
        <f>MASTER_DATA_ESCALATED!AX102/(AX$18*1000)</f>
        <v>0</v>
      </c>
      <c r="AY102" s="99">
        <f>MASTER_DATA_ESCALATED!AY102/(AY$18*1000)</f>
        <v>0</v>
      </c>
      <c r="AZ102" s="99">
        <f>MASTER_DATA_ESCALATED!AZ102/(AZ$18*1000)</f>
        <v>0</v>
      </c>
      <c r="BA102" s="99">
        <f>MASTER_DATA_ESCALATED!BA102/(BA$18*1000)</f>
        <v>0</v>
      </c>
      <c r="BB102" s="99">
        <f>MASTER_DATA_ESCALATED!BB102/(BB$18*1000)</f>
        <v>0</v>
      </c>
      <c r="BC102" s="99">
        <f>MASTER_DATA_ESCALATED!BC102/(BC$18*1000)</f>
        <v>0</v>
      </c>
      <c r="BD102" s="99">
        <f>MASTER_DATA_ESCALATED!BD102/(BD$18*1000)</f>
        <v>0</v>
      </c>
      <c r="BE102" s="99">
        <f>MASTER_DATA_ESCALATED!BE102/(BE$18*1000)</f>
        <v>0</v>
      </c>
      <c r="BF102" s="99">
        <f>MASTER_DATA_ESCALATED!BF102/(BF$18*1000)</f>
        <v>0</v>
      </c>
      <c r="BG102" s="99">
        <f>MASTER_DATA_ESCALATED!BG102/(BG$18*1000)</f>
        <v>0</v>
      </c>
      <c r="BH102" s="99">
        <f>MASTER_DATA_ESCALATED!BH102/(BH$18*1000)</f>
        <v>0</v>
      </c>
      <c r="BI102" s="99">
        <f>MASTER_DATA_ESCALATED!BI102/(BI$18*1000)</f>
        <v>0</v>
      </c>
      <c r="BJ102" s="99">
        <f>MASTER_DATA_ESCALATED!BJ102/(BJ$18*1000)</f>
        <v>0</v>
      </c>
      <c r="BK102" s="99">
        <f>MASTER_DATA_ESCALATED!BK102/(BK$18*1000)</f>
        <v>0</v>
      </c>
      <c r="BL102" s="99">
        <f>MASTER_DATA_ESCALATED!BL102/(BL$18*1000)</f>
        <v>0</v>
      </c>
      <c r="BM102" s="99">
        <f>MASTER_DATA_ESCALATED!BM102/(BM$18*1000)</f>
        <v>0</v>
      </c>
      <c r="BN102" s="99">
        <f>MASTER_DATA_ESCALATED!BN102/(BN$18*1000)</f>
        <v>0</v>
      </c>
      <c r="BO102" s="99">
        <f>MASTER_DATA_ESCALATED!BO102/(BO$18*1000)</f>
        <v>0</v>
      </c>
      <c r="BP102" s="99">
        <f>MASTER_DATA_ESCALATED!BP102/(BP$18*1000)</f>
        <v>112.37660594766054</v>
      </c>
      <c r="BQ102" s="99">
        <f>MASTER_DATA_ESCALATED!BQ102/(BQ$18*1000)</f>
        <v>0</v>
      </c>
      <c r="BR102" s="99">
        <f>MASTER_DATA_ESCALATED!BR102/(BR$18*1000)</f>
        <v>0</v>
      </c>
      <c r="BS102" s="99">
        <f>MASTER_DATA_ESCALATED!BS102/(BS$18*1000)</f>
        <v>0</v>
      </c>
      <c r="BT102" s="99">
        <f>MASTER_DATA_ESCALATED!BT102/(BT$18*1000)</f>
        <v>62.269184850391902</v>
      </c>
      <c r="BU102" s="99">
        <f>MASTER_DATA_ESCALATED!BU102/(BU$18*1000)</f>
        <v>0</v>
      </c>
      <c r="BV102" s="99">
        <f>MASTER_DATA_ESCALATED!BV102/(BV$18*1000)</f>
        <v>0</v>
      </c>
      <c r="BW102" s="99">
        <f>MASTER_DATA_ESCALATED!BW102/(BW$18*1000)</f>
        <v>0</v>
      </c>
      <c r="BX102" s="99">
        <f>MASTER_DATA_ESCALATED!BX102/(BX$18*1000)</f>
        <v>58.361221958761881</v>
      </c>
      <c r="BY102" s="99">
        <f>MASTER_DATA_ESCALATED!BY102/(BY$18*1000)</f>
        <v>0</v>
      </c>
      <c r="BZ102" s="99">
        <f>MASTER_DATA_ESCALATED!BZ102/(BZ$18*1000)</f>
        <v>0</v>
      </c>
      <c r="CA102" s="99">
        <f>MASTER_DATA_ESCALATED!CA102/(CA$18*1000)</f>
        <v>0</v>
      </c>
      <c r="CB102" s="99">
        <f>MASTER_DATA_ESCALATED!CB102/(CB$18*1000)</f>
        <v>52.136637449014955</v>
      </c>
      <c r="CC102" s="99">
        <f>MASTER_DATA_ESCALATED!CC102/(CC$18*1000)</f>
        <v>0</v>
      </c>
      <c r="CD102" s="99">
        <f>MASTER_DATA_ESCALATED!CD102/(CD$18*1000)</f>
        <v>0</v>
      </c>
      <c r="CE102" s="99">
        <f>MASTER_DATA_ESCALATED!CE102/(CE$18*1000)</f>
        <v>0</v>
      </c>
      <c r="CF102" s="99">
        <f>MASTER_DATA_ESCALATED!CF102/(CF$18*1000)</f>
        <v>58.358862597199959</v>
      </c>
      <c r="CG102" s="99">
        <f>MASTER_DATA_ESCALATED!CG102/(CG$18*1000)</f>
        <v>0</v>
      </c>
      <c r="CH102" s="99">
        <f>MASTER_DATA_ESCALATED!CH102/(CH$18*1000)</f>
        <v>0</v>
      </c>
      <c r="CI102" s="99">
        <f>MASTER_DATA_ESCALATED!CI102/(CI$18*1000)</f>
        <v>0</v>
      </c>
      <c r="CJ102" s="99">
        <f>MASTER_DATA_ESCALATED!CJ102/(CJ$18*1000)</f>
        <v>0</v>
      </c>
      <c r="CK102" s="99">
        <f>MASTER_DATA_ESCALATED!CK102/(CK$18*1000)</f>
        <v>0</v>
      </c>
      <c r="CL102" s="99">
        <f>MASTER_DATA_ESCALATED!CL102/(CL$18*1000)</f>
        <v>0</v>
      </c>
      <c r="CM102" s="99">
        <f>MASTER_DATA_ESCALATED!CM102/(CM$18*1000)</f>
        <v>0</v>
      </c>
      <c r="CN102" s="99">
        <f>MASTER_DATA_ESCALATED!CN102/(CN$18*1000)</f>
        <v>0</v>
      </c>
      <c r="CO102" s="99">
        <f>MASTER_DATA_ESCALATED!CO102/(CO$18*1000)</f>
        <v>0</v>
      </c>
      <c r="CP102" s="99">
        <f>MASTER_DATA_ESCALATED!CP102/(CP$18*1000)</f>
        <v>0</v>
      </c>
      <c r="CQ102" s="99">
        <f>MASTER_DATA_ESCALATED!CQ102/(CQ$18*1000)</f>
        <v>0</v>
      </c>
      <c r="CR102" s="99">
        <f>MASTER_DATA_ESCALATED!CR102/(CR$18*1000)</f>
        <v>0</v>
      </c>
      <c r="CS102" s="99">
        <f>MASTER_DATA_ESCALATED!CS102/(CS$18*1000)</f>
        <v>0</v>
      </c>
      <c r="CT102" s="99">
        <f>MASTER_DATA_ESCALATED!CT102/(CT$18*1000)</f>
        <v>0</v>
      </c>
      <c r="CU102" s="99">
        <f>MASTER_DATA_ESCALATED!CU102/(CU$18*1000)</f>
        <v>0</v>
      </c>
      <c r="CV102" s="99">
        <f>MASTER_DATA_ESCALATED!CV102/(CV$18*1000)</f>
        <v>50.120412458336396</v>
      </c>
      <c r="CW102" s="99">
        <f>MASTER_DATA_ESCALATED!CW102/(CW$18*1000)</f>
        <v>0</v>
      </c>
      <c r="CX102" s="99">
        <f>MASTER_DATA_ESCALATED!CX102/(CX$18*1000)</f>
        <v>0</v>
      </c>
      <c r="CY102" s="99">
        <f>MASTER_DATA_ESCALATED!CY102/(CY$18*1000)</f>
        <v>0</v>
      </c>
      <c r="CZ102" s="99">
        <f>MASTER_DATA_ESCALATED!CZ102/(CZ$18*1000)</f>
        <v>50.222317836150005</v>
      </c>
      <c r="DA102" s="99" t="e">
        <f>MASTER_DATA_ESCALATED!DA102/(DA$18*1000)</f>
        <v>#DIV/0!</v>
      </c>
      <c r="DB102" s="99" t="e">
        <f>MASTER_DATA_ESCALATED!DB102/(DB$18*1000)</f>
        <v>#DIV/0!</v>
      </c>
      <c r="DC102" s="99" t="e">
        <f>MASTER_DATA_ESCALATED!DC102/(DC$18*1000)</f>
        <v>#DIV/0!</v>
      </c>
      <c r="DD102" s="99" t="e">
        <f>MASTER_DATA_ESCALATED!DD102/(DD$18*1000)</f>
        <v>#N/A</v>
      </c>
      <c r="DE102" s="99">
        <f>MASTER_DATA_ESCALATED!DE102/(DE$18*1000)</f>
        <v>0</v>
      </c>
      <c r="DF102" s="99">
        <f>MASTER_DATA_ESCALATED!DF102/(DF$18*1000)</f>
        <v>0</v>
      </c>
      <c r="DG102" s="99">
        <f>MASTER_DATA_ESCALATED!DG102/(DG$18*1000)</f>
        <v>0</v>
      </c>
      <c r="DH102" s="99">
        <f>MASTER_DATA_ESCALATED!DH102/(DH$18*1000)</f>
        <v>0</v>
      </c>
      <c r="DI102" s="99">
        <f>MASTER_DATA_ESCALATED!DI102/(DI$18*1000)</f>
        <v>0</v>
      </c>
      <c r="DJ102" s="99">
        <f>MASTER_DATA_ESCALATED!DJ102/(DJ$18*1000)</f>
        <v>0</v>
      </c>
      <c r="DK102" s="99">
        <f>MASTER_DATA_ESCALATED!DK102/(DK$18*1000)</f>
        <v>0</v>
      </c>
      <c r="DL102" s="99">
        <f>MASTER_DATA_ESCALATED!DL102/(DL$18*1000)</f>
        <v>0</v>
      </c>
      <c r="DM102" s="99">
        <f>MASTER_DATA_ESCALATED!DM102/(DM$18*1000)</f>
        <v>0</v>
      </c>
      <c r="DN102" s="99">
        <f>MASTER_DATA_ESCALATED!DN102/(DN$18*1000)</f>
        <v>0</v>
      </c>
      <c r="DO102" s="99">
        <f>MASTER_DATA_ESCALATED!DO102/(DO$18*1000)</f>
        <v>0</v>
      </c>
      <c r="DP102" s="99">
        <f>MASTER_DATA_ESCALATED!DP102/(DP$18*1000)</f>
        <v>0</v>
      </c>
      <c r="DQ102" s="99">
        <f>MASTER_DATA_ESCALATED!DQ102/(DQ$18*1000)</f>
        <v>0</v>
      </c>
      <c r="DR102" s="99">
        <f>MASTER_DATA_ESCALATED!DR102/(DR$18*1000)</f>
        <v>0</v>
      </c>
      <c r="DS102" s="99">
        <f>MASTER_DATA_ESCALATED!DS102/(DS$18*1000)</f>
        <v>0</v>
      </c>
      <c r="DT102" s="99">
        <f>MASTER_DATA_ESCALATED!DT102/(DT$18*1000)</f>
        <v>0</v>
      </c>
      <c r="DU102" s="99">
        <f>MASTER_DATA_ESCALATED!DU102/(DU$18*1000)</f>
        <v>0</v>
      </c>
      <c r="DV102" s="99">
        <f>MASTER_DATA_ESCALATED!DV102/(DV$18*1000)</f>
        <v>0</v>
      </c>
      <c r="DW102" s="99">
        <f>MASTER_DATA_ESCALATED!DW102/(DW$18*1000)</f>
        <v>0</v>
      </c>
      <c r="DX102" s="99">
        <f>MASTER_DATA_ESCALATED!DX102/(DX$18*1000)</f>
        <v>0</v>
      </c>
      <c r="DY102" s="99">
        <f>MASTER_DATA_ESCALATED!DY102/(DY$18*1000)</f>
        <v>0</v>
      </c>
      <c r="DZ102" s="99">
        <f>MASTER_DATA_ESCALATED!DZ102/(DZ$18*1000)</f>
        <v>0</v>
      </c>
      <c r="EA102" s="99">
        <f>MASTER_DATA_ESCALATED!EA102/(EA$18*1000)</f>
        <v>0</v>
      </c>
      <c r="EB102" s="99">
        <f>MASTER_DATA_ESCALATED!EB102/(EB$18*1000)</f>
        <v>0</v>
      </c>
      <c r="EC102" s="99" t="e">
        <f>MASTER_DATA_ESCALATED!EC102/(EC$18*1000)</f>
        <v>#DIV/0!</v>
      </c>
      <c r="ED102" s="99" t="e">
        <f>MASTER_DATA_ESCALATED!ED102/(ED$18*1000)</f>
        <v>#DIV/0!</v>
      </c>
      <c r="EE102" s="99" t="e">
        <f>MASTER_DATA_ESCALATED!EE102/(EE$18*1000)</f>
        <v>#DIV/0!</v>
      </c>
      <c r="EF102" s="99" t="e">
        <f>MASTER_DATA_ESCALATED!EF102/(EF$18*1000)</f>
        <v>#VALUE!</v>
      </c>
      <c r="EG102" s="99">
        <f>MASTER_DATA_ESCALATED!EG102/(EG$18*1000)</f>
        <v>0</v>
      </c>
      <c r="EH102" s="99">
        <f>MASTER_DATA_ESCALATED!EH102/(EH$18*1000)</f>
        <v>0</v>
      </c>
      <c r="EI102" s="99">
        <f>MASTER_DATA_ESCALATED!EI102/(EI$18*1000)</f>
        <v>0</v>
      </c>
      <c r="EJ102" s="99">
        <f>MASTER_DATA_ESCALATED!EJ102/(EJ$18*1000)</f>
        <v>0</v>
      </c>
      <c r="EK102" s="99">
        <f>MASTER_DATA_ESCALATED!EK102/(EK$18*1000)</f>
        <v>0</v>
      </c>
      <c r="EL102" s="99">
        <f>MASTER_DATA_ESCALATED!EL102/(EL$18*1000)</f>
        <v>0</v>
      </c>
      <c r="EM102" s="99">
        <f>MASTER_DATA_ESCALATED!EM102/(EM$18*1000)</f>
        <v>0</v>
      </c>
      <c r="EN102" s="99">
        <f>MASTER_DATA_ESCALATED!EN102/(EN$18*1000)</f>
        <v>0</v>
      </c>
      <c r="EO102" s="99">
        <f>MASTER_DATA_ESCALATED!EO102/(EO$18*1000)</f>
        <v>0</v>
      </c>
      <c r="EP102" s="99">
        <f>MASTER_DATA_ESCALATED!EP102/(EP$18*1000)</f>
        <v>0</v>
      </c>
      <c r="EQ102" s="99">
        <f>MASTER_DATA_ESCALATED!EQ102/(EQ$18*1000)</f>
        <v>0</v>
      </c>
      <c r="ER102" s="99">
        <f>MASTER_DATA_ESCALATED!ER102/(ER$18*1000)</f>
        <v>0</v>
      </c>
      <c r="ES102" s="99">
        <f>MASTER_DATA_ESCALATED!ES102/(ES$18*1000)</f>
        <v>0</v>
      </c>
      <c r="ET102" s="99">
        <f>MASTER_DATA_ESCALATED!ET102/(ET$18*1000)</f>
        <v>0</v>
      </c>
      <c r="EU102" s="99">
        <f>MASTER_DATA_ESCALATED!EU102/(EU$18*1000)</f>
        <v>0</v>
      </c>
      <c r="EV102" s="99">
        <f>MASTER_DATA_ESCALATED!EV102/(EV$18*1000)</f>
        <v>0</v>
      </c>
      <c r="EW102" s="99">
        <f>MASTER_DATA_ESCALATED!EW102/(EW$18*1000)</f>
        <v>0</v>
      </c>
      <c r="EX102" s="99">
        <f>MASTER_DATA_ESCALATED!EX102/(EX$18*1000)</f>
        <v>0</v>
      </c>
      <c r="EY102" s="99">
        <f>MASTER_DATA_ESCALATED!EY102/(EY$18*1000)</f>
        <v>0</v>
      </c>
      <c r="EZ102" s="99">
        <f>MASTER_DATA_ESCALATED!EZ102/(EZ$18*1000)</f>
        <v>25.629405582007799</v>
      </c>
      <c r="FA102" s="99">
        <f>MASTER_DATA_ESCALATED!FA102/(FA$18*1000)</f>
        <v>0</v>
      </c>
      <c r="FB102" s="99">
        <f>MASTER_DATA_ESCALATED!FB102/(FB$18*1000)</f>
        <v>0</v>
      </c>
      <c r="FC102" s="99">
        <f>MASTER_DATA_ESCALATED!FC102/(FC$18*1000)</f>
        <v>0</v>
      </c>
      <c r="FD102" s="99">
        <f>MASTER_DATA_ESCALATED!FD102/(FD$18*1000)</f>
        <v>25.276314278451203</v>
      </c>
      <c r="FE102" s="99">
        <f>MASTER_DATA_ESCALATED!FE102/(FE$18*1000)</f>
        <v>0</v>
      </c>
      <c r="FF102" s="99">
        <f>MASTER_DATA_ESCALATED!FF102/(FF$18*1000)</f>
        <v>0</v>
      </c>
      <c r="FG102" s="99">
        <f>MASTER_DATA_ESCALATED!FG102/(FG$18*1000)</f>
        <v>0</v>
      </c>
      <c r="FH102" s="99">
        <f>MASTER_DATA_ESCALATED!FH102/(FH$18*1000)</f>
        <v>24.957202472726411</v>
      </c>
      <c r="FI102" s="99">
        <f>MASTER_DATA_ESCALATED!FI102/(FI$18*1000)</f>
        <v>0</v>
      </c>
      <c r="FJ102" s="99">
        <f>MASTER_DATA_ESCALATED!FJ102/(FJ$18*1000)</f>
        <v>0</v>
      </c>
      <c r="FK102" s="99">
        <f>MASTER_DATA_ESCALATED!FK102/(FK$18*1000)</f>
        <v>0</v>
      </c>
      <c r="FL102" s="99">
        <f>MASTER_DATA_ESCALATED!FL102/(FL$18*1000)</f>
        <v>49.914404945452823</v>
      </c>
      <c r="FM102" s="99">
        <f>MASTER_DATA_ESCALATED!FM102/(FM$18*1000)</f>
        <v>0</v>
      </c>
      <c r="FN102" s="99">
        <f>MASTER_DATA_ESCALATED!FN102/(FN$18*1000)</f>
        <v>0</v>
      </c>
      <c r="FO102" s="99">
        <f>MASTER_DATA_ESCALATED!FO102/(FO$18*1000)</f>
        <v>0</v>
      </c>
      <c r="FP102" s="99">
        <f>MASTER_DATA_ESCALATED!FP102/(FP$18*1000)</f>
        <v>0</v>
      </c>
      <c r="FQ102" s="99">
        <f>MASTER_DATA_ESCALATED!FQ102/(FQ$18*1000)</f>
        <v>0</v>
      </c>
      <c r="FR102" s="99">
        <f>MASTER_DATA_ESCALATED!FR102/(FR$18*1000)</f>
        <v>0</v>
      </c>
      <c r="FS102" s="99">
        <f>MASTER_DATA_ESCALATED!FS102/(FS$18*1000)</f>
        <v>0</v>
      </c>
      <c r="FT102" s="99">
        <f>MASTER_DATA_ESCALATED!FT102/(FT$18*1000)</f>
        <v>0</v>
      </c>
      <c r="FU102" s="99">
        <f>MASTER_DATA_ESCALATED!FU102/(FU$18*1000)</f>
        <v>0</v>
      </c>
      <c r="FV102" s="99">
        <f>MASTER_DATA_ESCALATED!FV102/(FV$18*1000)</f>
        <v>0</v>
      </c>
      <c r="FW102" s="99">
        <f>MASTER_DATA_ESCALATED!FW102/(FW$18*1000)</f>
        <v>0</v>
      </c>
      <c r="FX102" s="99">
        <f>MASTER_DATA_ESCALATED!FX102/(FX$18*1000)</f>
        <v>0</v>
      </c>
      <c r="FY102" s="99">
        <f>MASTER_DATA_ESCALATED!FY102/(FY$18*1000)</f>
        <v>0</v>
      </c>
      <c r="FZ102" s="99">
        <f>MASTER_DATA_ESCALATED!FZ102/(FZ$18*1000)</f>
        <v>0</v>
      </c>
      <c r="GA102" s="99">
        <f>MASTER_DATA_ESCALATED!GA102/(GA$18*1000)</f>
        <v>0</v>
      </c>
      <c r="GB102" s="99">
        <f>MASTER_DATA_ESCALATED!GB102/(GB$18*1000)</f>
        <v>0</v>
      </c>
      <c r="GC102" s="99">
        <f>MASTER_DATA_ESCALATED!GC102/(GC$18*1000)</f>
        <v>0</v>
      </c>
      <c r="GD102" s="99">
        <f>MASTER_DATA_ESCALATED!GD102/(GD$18*1000)</f>
        <v>0</v>
      </c>
      <c r="GE102" s="99">
        <f>MASTER_DATA_ESCALATED!GE102/(GE$18*1000)</f>
        <v>0</v>
      </c>
      <c r="GF102" s="99">
        <f>MASTER_DATA_ESCALATED!GF102/(GF$18*1000)</f>
        <v>0</v>
      </c>
      <c r="GG102" s="99">
        <f>MASTER_DATA_ESCALATED!GG102/(GG$18*1000)</f>
        <v>0</v>
      </c>
      <c r="GH102" s="99">
        <f>MASTER_DATA_ESCALATED!GH102/(GH$18*1000)</f>
        <v>0</v>
      </c>
      <c r="GI102" s="99">
        <f>MASTER_DATA_ESCALATED!GI102/(GI$18*1000)</f>
        <v>0</v>
      </c>
      <c r="GJ102" s="99">
        <f>MASTER_DATA_ESCALATED!GJ102/(GJ$18*1000)</f>
        <v>0</v>
      </c>
      <c r="GK102" s="99">
        <f>MASTER_DATA_ESCALATED!GK102/(GK$18*1000)</f>
        <v>0</v>
      </c>
      <c r="GL102" s="99">
        <f>MASTER_DATA_ESCALATED!GL102/(GL$18*1000)</f>
        <v>0</v>
      </c>
      <c r="GM102" s="99">
        <f>MASTER_DATA_ESCALATED!GM102/(GM$18*1000)</f>
        <v>0</v>
      </c>
      <c r="GN102" s="99">
        <f>MASTER_DATA_ESCALATED!GN102/(GN$18*1000)</f>
        <v>0</v>
      </c>
      <c r="GO102" s="99">
        <f>MASTER_DATA_ESCALATED!GO102/(GO$18*1000)</f>
        <v>0</v>
      </c>
      <c r="GP102" s="99">
        <f>MASTER_DATA_ESCALATED!GP102/(GP$18*1000)</f>
        <v>0</v>
      </c>
      <c r="GQ102" s="99">
        <f>MASTER_DATA_ESCALATED!GQ102/(GQ$18*1000)</f>
        <v>0</v>
      </c>
      <c r="GR102" s="99">
        <f>MASTER_DATA_ESCALATED!GR102/(GR$18*1000)</f>
        <v>0</v>
      </c>
      <c r="GS102" s="99">
        <f>MASTER_DATA_ESCALATED!GS102/(GS$18*1000)</f>
        <v>0</v>
      </c>
      <c r="GT102" s="99">
        <f>MASTER_DATA_ESCALATED!GT102/(GT$18*1000)</f>
        <v>0</v>
      </c>
      <c r="GU102" s="99">
        <f>MASTER_DATA_ESCALATED!GU102/(GU$18*1000)</f>
        <v>0</v>
      </c>
      <c r="GV102" s="99">
        <f>MASTER_DATA_ESCALATED!GV102/(GV$18*1000)</f>
        <v>0</v>
      </c>
      <c r="GW102" s="99" t="e">
        <f>MASTER_DATA_ESCALATED!#REF!/(GW$18*1000)</f>
        <v>#REF!</v>
      </c>
      <c r="GX102" s="99" t="e">
        <f>MASTER_DATA_ESCALATED!#REF!/(GX$18*1000)</f>
        <v>#REF!</v>
      </c>
      <c r="GY102" s="99" t="e">
        <f>MASTER_DATA_ESCALATED!#REF!/(GY$18*1000)</f>
        <v>#REF!</v>
      </c>
    </row>
    <row r="103" spans="2:207" s="27" customFormat="1" ht="14.25" hidden="1" outlineLevel="2" x14ac:dyDescent="0.25">
      <c r="B103" s="26">
        <f t="shared" si="3"/>
        <v>20</v>
      </c>
      <c r="C103" s="59">
        <v>232.2</v>
      </c>
      <c r="D103" s="88"/>
      <c r="E103" s="57"/>
      <c r="F103" s="57"/>
      <c r="G103" s="86">
        <v>232.2</v>
      </c>
      <c r="H103" s="40" t="s">
        <v>107</v>
      </c>
      <c r="I103" s="99">
        <f>MASTER_DATA_ESCALATED!I103/(I$18*1000)</f>
        <v>0</v>
      </c>
      <c r="J103" s="99">
        <f>MASTER_DATA_ESCALATED!J103/(J$18*1000)</f>
        <v>0</v>
      </c>
      <c r="K103" s="99">
        <f>MASTER_DATA_ESCALATED!K103/(K$18*1000)</f>
        <v>0</v>
      </c>
      <c r="L103" s="99">
        <f>MASTER_DATA_ESCALATED!L103/(L$18*1000)</f>
        <v>0</v>
      </c>
      <c r="M103" s="99">
        <f>MASTER_DATA_ESCALATED!M103/(M$18*1000)</f>
        <v>0</v>
      </c>
      <c r="N103" s="99">
        <f>MASTER_DATA_ESCALATED!N103/(N$18*1000)</f>
        <v>0</v>
      </c>
      <c r="O103" s="99">
        <f>MASTER_DATA_ESCALATED!O103/(O$18*1000)</f>
        <v>0</v>
      </c>
      <c r="P103" s="99">
        <f>MASTER_DATA_ESCALATED!P103/(P$18*1000)</f>
        <v>0</v>
      </c>
      <c r="Q103" s="99">
        <f>MASTER_DATA_ESCALATED!Q103/(Q$18*1000)</f>
        <v>0</v>
      </c>
      <c r="R103" s="99">
        <f>MASTER_DATA_ESCALATED!R103/(R$18*1000)</f>
        <v>0</v>
      </c>
      <c r="S103" s="99">
        <f>MASTER_DATA_ESCALATED!S103/(S$18*1000)</f>
        <v>0</v>
      </c>
      <c r="T103" s="99">
        <f>MASTER_DATA_ESCALATED!T103/(T$18*1000)</f>
        <v>0</v>
      </c>
      <c r="U103" s="99">
        <f>MASTER_DATA_ESCALATED!U103/(U$18*1000)</f>
        <v>0</v>
      </c>
      <c r="V103" s="99">
        <f>MASTER_DATA_ESCALATED!V103/(V$18*1000)</f>
        <v>0</v>
      </c>
      <c r="W103" s="99">
        <f>MASTER_DATA_ESCALATED!W103/(W$18*1000)</f>
        <v>0</v>
      </c>
      <c r="X103" s="99">
        <f>MASTER_DATA_ESCALATED!X103/(X$18*1000)</f>
        <v>0</v>
      </c>
      <c r="Y103" s="99">
        <f>MASTER_DATA_ESCALATED!Y103/(Y$18*1000)</f>
        <v>0</v>
      </c>
      <c r="Z103" s="99">
        <f>MASTER_DATA_ESCALATED!Z103/(Z$18*1000)</f>
        <v>0</v>
      </c>
      <c r="AA103" s="99">
        <f>MASTER_DATA_ESCALATED!AA103/(AA$18*1000)</f>
        <v>0</v>
      </c>
      <c r="AB103" s="99">
        <f>MASTER_DATA_ESCALATED!AB103/(AB$18*1000)</f>
        <v>0</v>
      </c>
      <c r="AC103" s="99">
        <f>MASTER_DATA_ESCALATED!AC103/(AC$18*1000)</f>
        <v>0</v>
      </c>
      <c r="AD103" s="99">
        <f>MASTER_DATA_ESCALATED!AD103/(AD$18*1000)</f>
        <v>0</v>
      </c>
      <c r="AE103" s="99">
        <f>MASTER_DATA_ESCALATED!AE103/(AE$18*1000)</f>
        <v>0</v>
      </c>
      <c r="AF103" s="99">
        <f>MASTER_DATA_ESCALATED!AF103/(AF$18*1000)</f>
        <v>0</v>
      </c>
      <c r="AG103" s="99">
        <f>MASTER_DATA_ESCALATED!AG103/(AG$18*1000)</f>
        <v>0</v>
      </c>
      <c r="AH103" s="99">
        <f>MASTER_DATA_ESCALATED!AH103/(AH$18*1000)</f>
        <v>0</v>
      </c>
      <c r="AI103" s="99">
        <f>MASTER_DATA_ESCALATED!AI103/(AI$18*1000)</f>
        <v>0</v>
      </c>
      <c r="AJ103" s="99">
        <f>MASTER_DATA_ESCALATED!AJ103/(AJ$18*1000)</f>
        <v>0</v>
      </c>
      <c r="AK103" s="99">
        <f>MASTER_DATA_ESCALATED!AK103/(AK$18*1000)</f>
        <v>0</v>
      </c>
      <c r="AL103" s="99">
        <f>MASTER_DATA_ESCALATED!AL103/(AL$18*1000)</f>
        <v>0</v>
      </c>
      <c r="AM103" s="99">
        <f>MASTER_DATA_ESCALATED!AM103/(AM$18*1000)</f>
        <v>0</v>
      </c>
      <c r="AN103" s="99">
        <f>MASTER_DATA_ESCALATED!AN103/(AN$18*1000)</f>
        <v>0</v>
      </c>
      <c r="AO103" s="99">
        <f>MASTER_DATA_ESCALATED!AO103/(AO$18*1000)</f>
        <v>0</v>
      </c>
      <c r="AP103" s="99">
        <f>MASTER_DATA_ESCALATED!AP103/(AP$18*1000)</f>
        <v>0</v>
      </c>
      <c r="AQ103" s="99">
        <f>MASTER_DATA_ESCALATED!AQ103/(AQ$18*1000)</f>
        <v>0</v>
      </c>
      <c r="AR103" s="99">
        <f>MASTER_DATA_ESCALATED!AR103/(AR$18*1000)</f>
        <v>0</v>
      </c>
      <c r="AS103" s="99">
        <f>MASTER_DATA_ESCALATED!AS103/(AS$18*1000)</f>
        <v>0</v>
      </c>
      <c r="AT103" s="99">
        <f>MASTER_DATA_ESCALATED!AT103/(AT$18*1000)</f>
        <v>0</v>
      </c>
      <c r="AU103" s="99">
        <f>MASTER_DATA_ESCALATED!AU103/(AU$18*1000)</f>
        <v>0</v>
      </c>
      <c r="AV103" s="99">
        <f>MASTER_DATA_ESCALATED!AV103/(AV$18*1000)</f>
        <v>0</v>
      </c>
      <c r="AW103" s="99">
        <f>MASTER_DATA_ESCALATED!AW103/(AW$18*1000)</f>
        <v>0</v>
      </c>
      <c r="AX103" s="99">
        <f>MASTER_DATA_ESCALATED!AX103/(AX$18*1000)</f>
        <v>0</v>
      </c>
      <c r="AY103" s="99">
        <f>MASTER_DATA_ESCALATED!AY103/(AY$18*1000)</f>
        <v>0</v>
      </c>
      <c r="AZ103" s="99">
        <f>MASTER_DATA_ESCALATED!AZ103/(AZ$18*1000)</f>
        <v>0</v>
      </c>
      <c r="BA103" s="99">
        <f>MASTER_DATA_ESCALATED!BA103/(BA$18*1000)</f>
        <v>0</v>
      </c>
      <c r="BB103" s="99">
        <f>MASTER_DATA_ESCALATED!BB103/(BB$18*1000)</f>
        <v>0</v>
      </c>
      <c r="BC103" s="99">
        <f>MASTER_DATA_ESCALATED!BC103/(BC$18*1000)</f>
        <v>0</v>
      </c>
      <c r="BD103" s="99">
        <f>MASTER_DATA_ESCALATED!BD103/(BD$18*1000)</f>
        <v>0</v>
      </c>
      <c r="BE103" s="99">
        <f>MASTER_DATA_ESCALATED!BE103/(BE$18*1000)</f>
        <v>0</v>
      </c>
      <c r="BF103" s="99">
        <f>MASTER_DATA_ESCALATED!BF103/(BF$18*1000)</f>
        <v>0</v>
      </c>
      <c r="BG103" s="99">
        <f>MASTER_DATA_ESCALATED!BG103/(BG$18*1000)</f>
        <v>0</v>
      </c>
      <c r="BH103" s="99">
        <f>MASTER_DATA_ESCALATED!BH103/(BH$18*1000)</f>
        <v>0</v>
      </c>
      <c r="BI103" s="99">
        <f>MASTER_DATA_ESCALATED!BI103/(BI$18*1000)</f>
        <v>0</v>
      </c>
      <c r="BJ103" s="99">
        <f>MASTER_DATA_ESCALATED!BJ103/(BJ$18*1000)</f>
        <v>0</v>
      </c>
      <c r="BK103" s="99">
        <f>MASTER_DATA_ESCALATED!BK103/(BK$18*1000)</f>
        <v>0</v>
      </c>
      <c r="BL103" s="99">
        <f>MASTER_DATA_ESCALATED!BL103/(BL$18*1000)</f>
        <v>0</v>
      </c>
      <c r="BM103" s="99">
        <f>MASTER_DATA_ESCALATED!BM103/(BM$18*1000)</f>
        <v>0</v>
      </c>
      <c r="BN103" s="99">
        <f>MASTER_DATA_ESCALATED!BN103/(BN$18*1000)</f>
        <v>0</v>
      </c>
      <c r="BO103" s="99">
        <f>MASTER_DATA_ESCALATED!BO103/(BO$18*1000)</f>
        <v>0</v>
      </c>
      <c r="BP103" s="99">
        <f>MASTER_DATA_ESCALATED!BP103/(BP$18*1000)</f>
        <v>0</v>
      </c>
      <c r="BQ103" s="99">
        <f>MASTER_DATA_ESCALATED!BQ103/(BQ$18*1000)</f>
        <v>0</v>
      </c>
      <c r="BR103" s="99">
        <f>MASTER_DATA_ESCALATED!BR103/(BR$18*1000)</f>
        <v>0</v>
      </c>
      <c r="BS103" s="99">
        <f>MASTER_DATA_ESCALATED!BS103/(BS$18*1000)</f>
        <v>0</v>
      </c>
      <c r="BT103" s="99">
        <f>MASTER_DATA_ESCALATED!BT103/(BT$18*1000)</f>
        <v>0</v>
      </c>
      <c r="BU103" s="99">
        <f>MASTER_DATA_ESCALATED!BU103/(BU$18*1000)</f>
        <v>0</v>
      </c>
      <c r="BV103" s="99">
        <f>MASTER_DATA_ESCALATED!BV103/(BV$18*1000)</f>
        <v>0</v>
      </c>
      <c r="BW103" s="99">
        <f>MASTER_DATA_ESCALATED!BW103/(BW$18*1000)</f>
        <v>0</v>
      </c>
      <c r="BX103" s="99">
        <f>MASTER_DATA_ESCALATED!BX103/(BX$18*1000)</f>
        <v>0</v>
      </c>
      <c r="BY103" s="99">
        <f>MASTER_DATA_ESCALATED!BY103/(BY$18*1000)</f>
        <v>0</v>
      </c>
      <c r="BZ103" s="99">
        <f>MASTER_DATA_ESCALATED!BZ103/(BZ$18*1000)</f>
        <v>0</v>
      </c>
      <c r="CA103" s="99">
        <f>MASTER_DATA_ESCALATED!CA103/(CA$18*1000)</f>
        <v>0</v>
      </c>
      <c r="CB103" s="99">
        <f>MASTER_DATA_ESCALATED!CB103/(CB$18*1000)</f>
        <v>0</v>
      </c>
      <c r="CC103" s="99">
        <f>MASTER_DATA_ESCALATED!CC103/(CC$18*1000)</f>
        <v>0</v>
      </c>
      <c r="CD103" s="99">
        <f>MASTER_DATA_ESCALATED!CD103/(CD$18*1000)</f>
        <v>0</v>
      </c>
      <c r="CE103" s="99">
        <f>MASTER_DATA_ESCALATED!CE103/(CE$18*1000)</f>
        <v>0</v>
      </c>
      <c r="CF103" s="99">
        <f>MASTER_DATA_ESCALATED!CF103/(CF$18*1000)</f>
        <v>0</v>
      </c>
      <c r="CG103" s="99">
        <f>MASTER_DATA_ESCALATED!CG103/(CG$18*1000)</f>
        <v>0</v>
      </c>
      <c r="CH103" s="99">
        <f>MASTER_DATA_ESCALATED!CH103/(CH$18*1000)</f>
        <v>0</v>
      </c>
      <c r="CI103" s="99">
        <f>MASTER_DATA_ESCALATED!CI103/(CI$18*1000)</f>
        <v>0</v>
      </c>
      <c r="CJ103" s="99">
        <f>MASTER_DATA_ESCALATED!CJ103/(CJ$18*1000)</f>
        <v>0</v>
      </c>
      <c r="CK103" s="99">
        <f>MASTER_DATA_ESCALATED!CK103/(CK$18*1000)</f>
        <v>0</v>
      </c>
      <c r="CL103" s="99">
        <f>MASTER_DATA_ESCALATED!CL103/(CL$18*1000)</f>
        <v>0</v>
      </c>
      <c r="CM103" s="99">
        <f>MASTER_DATA_ESCALATED!CM103/(CM$18*1000)</f>
        <v>0</v>
      </c>
      <c r="CN103" s="99">
        <f>MASTER_DATA_ESCALATED!CN103/(CN$18*1000)</f>
        <v>0</v>
      </c>
      <c r="CO103" s="99">
        <f>MASTER_DATA_ESCALATED!CO103/(CO$18*1000)</f>
        <v>0</v>
      </c>
      <c r="CP103" s="99">
        <f>MASTER_DATA_ESCALATED!CP103/(CP$18*1000)</f>
        <v>0</v>
      </c>
      <c r="CQ103" s="99">
        <f>MASTER_DATA_ESCALATED!CQ103/(CQ$18*1000)</f>
        <v>0</v>
      </c>
      <c r="CR103" s="99">
        <f>MASTER_DATA_ESCALATED!CR103/(CR$18*1000)</f>
        <v>0</v>
      </c>
      <c r="CS103" s="99">
        <f>MASTER_DATA_ESCALATED!CS103/(CS$18*1000)</f>
        <v>0</v>
      </c>
      <c r="CT103" s="99">
        <f>MASTER_DATA_ESCALATED!CT103/(CT$18*1000)</f>
        <v>0</v>
      </c>
      <c r="CU103" s="99">
        <f>MASTER_DATA_ESCALATED!CU103/(CU$18*1000)</f>
        <v>0</v>
      </c>
      <c r="CV103" s="99">
        <f>MASTER_DATA_ESCALATED!CV103/(CV$18*1000)</f>
        <v>0</v>
      </c>
      <c r="CW103" s="99">
        <f>MASTER_DATA_ESCALATED!CW103/(CW$18*1000)</f>
        <v>0</v>
      </c>
      <c r="CX103" s="99">
        <f>MASTER_DATA_ESCALATED!CX103/(CX$18*1000)</f>
        <v>0</v>
      </c>
      <c r="CY103" s="99">
        <f>MASTER_DATA_ESCALATED!CY103/(CY$18*1000)</f>
        <v>0</v>
      </c>
      <c r="CZ103" s="99">
        <f>MASTER_DATA_ESCALATED!CZ103/(CZ$18*1000)</f>
        <v>0</v>
      </c>
      <c r="DA103" s="99" t="e">
        <f>MASTER_DATA_ESCALATED!DA103/(DA$18*1000)</f>
        <v>#DIV/0!</v>
      </c>
      <c r="DB103" s="99" t="e">
        <f>MASTER_DATA_ESCALATED!DB103/(DB$18*1000)</f>
        <v>#DIV/0!</v>
      </c>
      <c r="DC103" s="99" t="e">
        <f>MASTER_DATA_ESCALATED!DC103/(DC$18*1000)</f>
        <v>#DIV/0!</v>
      </c>
      <c r="DD103" s="99" t="e">
        <f>MASTER_DATA_ESCALATED!DD103/(DD$18*1000)</f>
        <v>#N/A</v>
      </c>
      <c r="DE103" s="99">
        <f>MASTER_DATA_ESCALATED!DE103/(DE$18*1000)</f>
        <v>0</v>
      </c>
      <c r="DF103" s="99">
        <f>MASTER_DATA_ESCALATED!DF103/(DF$18*1000)</f>
        <v>0</v>
      </c>
      <c r="DG103" s="99">
        <f>MASTER_DATA_ESCALATED!DG103/(DG$18*1000)</f>
        <v>0</v>
      </c>
      <c r="DH103" s="99">
        <f>MASTER_DATA_ESCALATED!DH103/(DH$18*1000)</f>
        <v>0</v>
      </c>
      <c r="DI103" s="99">
        <f>MASTER_DATA_ESCALATED!DI103/(DI$18*1000)</f>
        <v>0</v>
      </c>
      <c r="DJ103" s="99">
        <f>MASTER_DATA_ESCALATED!DJ103/(DJ$18*1000)</f>
        <v>0</v>
      </c>
      <c r="DK103" s="99">
        <f>MASTER_DATA_ESCALATED!DK103/(DK$18*1000)</f>
        <v>0</v>
      </c>
      <c r="DL103" s="99">
        <f>MASTER_DATA_ESCALATED!DL103/(DL$18*1000)</f>
        <v>0</v>
      </c>
      <c r="DM103" s="99">
        <f>MASTER_DATA_ESCALATED!DM103/(DM$18*1000)</f>
        <v>0</v>
      </c>
      <c r="DN103" s="99">
        <f>MASTER_DATA_ESCALATED!DN103/(DN$18*1000)</f>
        <v>0</v>
      </c>
      <c r="DO103" s="99">
        <f>MASTER_DATA_ESCALATED!DO103/(DO$18*1000)</f>
        <v>0</v>
      </c>
      <c r="DP103" s="99">
        <f>MASTER_DATA_ESCALATED!DP103/(DP$18*1000)</f>
        <v>0</v>
      </c>
      <c r="DQ103" s="99">
        <f>MASTER_DATA_ESCALATED!DQ103/(DQ$18*1000)</f>
        <v>0</v>
      </c>
      <c r="DR103" s="99">
        <f>MASTER_DATA_ESCALATED!DR103/(DR$18*1000)</f>
        <v>0</v>
      </c>
      <c r="DS103" s="99">
        <f>MASTER_DATA_ESCALATED!DS103/(DS$18*1000)</f>
        <v>0</v>
      </c>
      <c r="DT103" s="99">
        <f>MASTER_DATA_ESCALATED!DT103/(DT$18*1000)</f>
        <v>0</v>
      </c>
      <c r="DU103" s="99">
        <f>MASTER_DATA_ESCALATED!DU103/(DU$18*1000)</f>
        <v>0</v>
      </c>
      <c r="DV103" s="99">
        <f>MASTER_DATA_ESCALATED!DV103/(DV$18*1000)</f>
        <v>0</v>
      </c>
      <c r="DW103" s="99">
        <f>MASTER_DATA_ESCALATED!DW103/(DW$18*1000)</f>
        <v>0</v>
      </c>
      <c r="DX103" s="99">
        <f>MASTER_DATA_ESCALATED!DX103/(DX$18*1000)</f>
        <v>0</v>
      </c>
      <c r="DY103" s="99">
        <f>MASTER_DATA_ESCALATED!DY103/(DY$18*1000)</f>
        <v>0</v>
      </c>
      <c r="DZ103" s="99">
        <f>MASTER_DATA_ESCALATED!DZ103/(DZ$18*1000)</f>
        <v>0</v>
      </c>
      <c r="EA103" s="99">
        <f>MASTER_DATA_ESCALATED!EA103/(EA$18*1000)</f>
        <v>0</v>
      </c>
      <c r="EB103" s="99">
        <f>MASTER_DATA_ESCALATED!EB103/(EB$18*1000)</f>
        <v>0</v>
      </c>
      <c r="EC103" s="99" t="e">
        <f>MASTER_DATA_ESCALATED!EC103/(EC$18*1000)</f>
        <v>#DIV/0!</v>
      </c>
      <c r="ED103" s="99" t="e">
        <f>MASTER_DATA_ESCALATED!ED103/(ED$18*1000)</f>
        <v>#DIV/0!</v>
      </c>
      <c r="EE103" s="99" t="e">
        <f>MASTER_DATA_ESCALATED!EE103/(EE$18*1000)</f>
        <v>#DIV/0!</v>
      </c>
      <c r="EF103" s="99" t="e">
        <f>MASTER_DATA_ESCALATED!EF103/(EF$18*1000)</f>
        <v>#VALUE!</v>
      </c>
      <c r="EG103" s="99">
        <f>MASTER_DATA_ESCALATED!EG103/(EG$18*1000)</f>
        <v>0</v>
      </c>
      <c r="EH103" s="99">
        <f>MASTER_DATA_ESCALATED!EH103/(EH$18*1000)</f>
        <v>0</v>
      </c>
      <c r="EI103" s="99">
        <f>MASTER_DATA_ESCALATED!EI103/(EI$18*1000)</f>
        <v>0</v>
      </c>
      <c r="EJ103" s="99">
        <f>MASTER_DATA_ESCALATED!EJ103/(EJ$18*1000)</f>
        <v>0</v>
      </c>
      <c r="EK103" s="99">
        <f>MASTER_DATA_ESCALATED!EK103/(EK$18*1000)</f>
        <v>0</v>
      </c>
      <c r="EL103" s="99">
        <f>MASTER_DATA_ESCALATED!EL103/(EL$18*1000)</f>
        <v>0</v>
      </c>
      <c r="EM103" s="99">
        <f>MASTER_DATA_ESCALATED!EM103/(EM$18*1000)</f>
        <v>0</v>
      </c>
      <c r="EN103" s="99">
        <f>MASTER_DATA_ESCALATED!EN103/(EN$18*1000)</f>
        <v>0</v>
      </c>
      <c r="EO103" s="99">
        <f>MASTER_DATA_ESCALATED!EO103/(EO$18*1000)</f>
        <v>0</v>
      </c>
      <c r="EP103" s="99">
        <f>MASTER_DATA_ESCALATED!EP103/(EP$18*1000)</f>
        <v>0</v>
      </c>
      <c r="EQ103" s="99">
        <f>MASTER_DATA_ESCALATED!EQ103/(EQ$18*1000)</f>
        <v>0</v>
      </c>
      <c r="ER103" s="99">
        <f>MASTER_DATA_ESCALATED!ER103/(ER$18*1000)</f>
        <v>0</v>
      </c>
      <c r="ES103" s="99">
        <f>MASTER_DATA_ESCALATED!ES103/(ES$18*1000)</f>
        <v>0</v>
      </c>
      <c r="ET103" s="99">
        <f>MASTER_DATA_ESCALATED!ET103/(ET$18*1000)</f>
        <v>0</v>
      </c>
      <c r="EU103" s="99">
        <f>MASTER_DATA_ESCALATED!EU103/(EU$18*1000)</f>
        <v>0</v>
      </c>
      <c r="EV103" s="99">
        <f>MASTER_DATA_ESCALATED!EV103/(EV$18*1000)</f>
        <v>0</v>
      </c>
      <c r="EW103" s="99">
        <f>MASTER_DATA_ESCALATED!EW103/(EW$18*1000)</f>
        <v>0</v>
      </c>
      <c r="EX103" s="99">
        <f>MASTER_DATA_ESCALATED!EX103/(EX$18*1000)</f>
        <v>0</v>
      </c>
      <c r="EY103" s="99">
        <f>MASTER_DATA_ESCALATED!EY103/(EY$18*1000)</f>
        <v>0</v>
      </c>
      <c r="EZ103" s="99">
        <f>MASTER_DATA_ESCALATED!EZ103/(EZ$18*1000)</f>
        <v>0</v>
      </c>
      <c r="FA103" s="99">
        <f>MASTER_DATA_ESCALATED!FA103/(FA$18*1000)</f>
        <v>0</v>
      </c>
      <c r="FB103" s="99">
        <f>MASTER_DATA_ESCALATED!FB103/(FB$18*1000)</f>
        <v>0</v>
      </c>
      <c r="FC103" s="99">
        <f>MASTER_DATA_ESCALATED!FC103/(FC$18*1000)</f>
        <v>0</v>
      </c>
      <c r="FD103" s="99">
        <f>MASTER_DATA_ESCALATED!FD103/(FD$18*1000)</f>
        <v>0</v>
      </c>
      <c r="FE103" s="99">
        <f>MASTER_DATA_ESCALATED!FE103/(FE$18*1000)</f>
        <v>0</v>
      </c>
      <c r="FF103" s="99">
        <f>MASTER_DATA_ESCALATED!FF103/(FF$18*1000)</f>
        <v>0</v>
      </c>
      <c r="FG103" s="99">
        <f>MASTER_DATA_ESCALATED!FG103/(FG$18*1000)</f>
        <v>0</v>
      </c>
      <c r="FH103" s="99">
        <f>MASTER_DATA_ESCALATED!FH103/(FH$18*1000)</f>
        <v>0</v>
      </c>
      <c r="FI103" s="99">
        <f>MASTER_DATA_ESCALATED!FI103/(FI$18*1000)</f>
        <v>0</v>
      </c>
      <c r="FJ103" s="99">
        <f>MASTER_DATA_ESCALATED!FJ103/(FJ$18*1000)</f>
        <v>0</v>
      </c>
      <c r="FK103" s="99">
        <f>MASTER_DATA_ESCALATED!FK103/(FK$18*1000)</f>
        <v>0</v>
      </c>
      <c r="FL103" s="99">
        <f>MASTER_DATA_ESCALATED!FL103/(FL$18*1000)</f>
        <v>0</v>
      </c>
      <c r="FM103" s="99">
        <f>MASTER_DATA_ESCALATED!FM103/(FM$18*1000)</f>
        <v>0</v>
      </c>
      <c r="FN103" s="99">
        <f>MASTER_DATA_ESCALATED!FN103/(FN$18*1000)</f>
        <v>0</v>
      </c>
      <c r="FO103" s="99">
        <f>MASTER_DATA_ESCALATED!FO103/(FO$18*1000)</f>
        <v>0</v>
      </c>
      <c r="FP103" s="99">
        <f>MASTER_DATA_ESCALATED!FP103/(FP$18*1000)</f>
        <v>0</v>
      </c>
      <c r="FQ103" s="99">
        <f>MASTER_DATA_ESCALATED!FQ103/(FQ$18*1000)</f>
        <v>0</v>
      </c>
      <c r="FR103" s="99">
        <f>MASTER_DATA_ESCALATED!FR103/(FR$18*1000)</f>
        <v>0</v>
      </c>
      <c r="FS103" s="99">
        <f>MASTER_DATA_ESCALATED!FS103/(FS$18*1000)</f>
        <v>0</v>
      </c>
      <c r="FT103" s="99">
        <f>MASTER_DATA_ESCALATED!FT103/(FT$18*1000)</f>
        <v>0</v>
      </c>
      <c r="FU103" s="99">
        <f>MASTER_DATA_ESCALATED!FU103/(FU$18*1000)</f>
        <v>0</v>
      </c>
      <c r="FV103" s="99">
        <f>MASTER_DATA_ESCALATED!FV103/(FV$18*1000)</f>
        <v>0</v>
      </c>
      <c r="FW103" s="99">
        <f>MASTER_DATA_ESCALATED!FW103/(FW$18*1000)</f>
        <v>0</v>
      </c>
      <c r="FX103" s="99">
        <f>MASTER_DATA_ESCALATED!FX103/(FX$18*1000)</f>
        <v>0</v>
      </c>
      <c r="FY103" s="99">
        <f>MASTER_DATA_ESCALATED!FY103/(FY$18*1000)</f>
        <v>0</v>
      </c>
      <c r="FZ103" s="99">
        <f>MASTER_DATA_ESCALATED!FZ103/(FZ$18*1000)</f>
        <v>0</v>
      </c>
      <c r="GA103" s="99">
        <f>MASTER_DATA_ESCALATED!GA103/(GA$18*1000)</f>
        <v>0</v>
      </c>
      <c r="GB103" s="99">
        <f>MASTER_DATA_ESCALATED!GB103/(GB$18*1000)</f>
        <v>0</v>
      </c>
      <c r="GC103" s="99">
        <f>MASTER_DATA_ESCALATED!GC103/(GC$18*1000)</f>
        <v>0</v>
      </c>
      <c r="GD103" s="99">
        <f>MASTER_DATA_ESCALATED!GD103/(GD$18*1000)</f>
        <v>0</v>
      </c>
      <c r="GE103" s="99">
        <f>MASTER_DATA_ESCALATED!GE103/(GE$18*1000)</f>
        <v>0</v>
      </c>
      <c r="GF103" s="99">
        <f>MASTER_DATA_ESCALATED!GF103/(GF$18*1000)</f>
        <v>0</v>
      </c>
      <c r="GG103" s="99">
        <f>MASTER_DATA_ESCALATED!GG103/(GG$18*1000)</f>
        <v>0</v>
      </c>
      <c r="GH103" s="99">
        <f>MASTER_DATA_ESCALATED!GH103/(GH$18*1000)</f>
        <v>0</v>
      </c>
      <c r="GI103" s="99">
        <f>MASTER_DATA_ESCALATED!GI103/(GI$18*1000)</f>
        <v>0</v>
      </c>
      <c r="GJ103" s="99">
        <f>MASTER_DATA_ESCALATED!GJ103/(GJ$18*1000)</f>
        <v>0</v>
      </c>
      <c r="GK103" s="99">
        <f>MASTER_DATA_ESCALATED!GK103/(GK$18*1000)</f>
        <v>0</v>
      </c>
      <c r="GL103" s="99">
        <f>MASTER_DATA_ESCALATED!GL103/(GL$18*1000)</f>
        <v>0</v>
      </c>
      <c r="GM103" s="99">
        <f>MASTER_DATA_ESCALATED!GM103/(GM$18*1000)</f>
        <v>0</v>
      </c>
      <c r="GN103" s="99">
        <f>MASTER_DATA_ESCALATED!GN103/(GN$18*1000)</f>
        <v>0</v>
      </c>
      <c r="GO103" s="99">
        <f>MASTER_DATA_ESCALATED!GO103/(GO$18*1000)</f>
        <v>0</v>
      </c>
      <c r="GP103" s="99">
        <f>MASTER_DATA_ESCALATED!GP103/(GP$18*1000)</f>
        <v>0</v>
      </c>
      <c r="GQ103" s="99">
        <f>MASTER_DATA_ESCALATED!GQ103/(GQ$18*1000)</f>
        <v>0</v>
      </c>
      <c r="GR103" s="99">
        <f>MASTER_DATA_ESCALATED!GR103/(GR$18*1000)</f>
        <v>0</v>
      </c>
      <c r="GS103" s="99">
        <f>MASTER_DATA_ESCALATED!GS103/(GS$18*1000)</f>
        <v>0</v>
      </c>
      <c r="GT103" s="99">
        <f>MASTER_DATA_ESCALATED!GT103/(GT$18*1000)</f>
        <v>0</v>
      </c>
      <c r="GU103" s="99">
        <f>MASTER_DATA_ESCALATED!GU103/(GU$18*1000)</f>
        <v>0</v>
      </c>
      <c r="GV103" s="99">
        <f>MASTER_DATA_ESCALATED!GV103/(GV$18*1000)</f>
        <v>0</v>
      </c>
      <c r="GW103" s="99" t="e">
        <f>MASTER_DATA_ESCALATED!#REF!/(GW$18*1000)</f>
        <v>#REF!</v>
      </c>
      <c r="GX103" s="99" t="e">
        <f>MASTER_DATA_ESCALATED!#REF!/(GX$18*1000)</f>
        <v>#REF!</v>
      </c>
      <c r="GY103" s="99" t="e">
        <f>MASTER_DATA_ESCALATED!#REF!/(GY$18*1000)</f>
        <v>#REF!</v>
      </c>
    </row>
    <row r="104" spans="2:207" s="27" customFormat="1" ht="14.25" hidden="1" outlineLevel="2" x14ac:dyDescent="0.25">
      <c r="B104" s="26">
        <f t="shared" si="3"/>
        <v>20</v>
      </c>
      <c r="C104" s="59">
        <v>232.3</v>
      </c>
      <c r="D104" s="88"/>
      <c r="E104" s="57"/>
      <c r="F104" s="57"/>
      <c r="G104" s="86">
        <v>232.3</v>
      </c>
      <c r="H104" s="40" t="s">
        <v>108</v>
      </c>
      <c r="I104" s="99">
        <f>MASTER_DATA_ESCALATED!I104/(I$18*1000)</f>
        <v>0</v>
      </c>
      <c r="J104" s="99">
        <f>MASTER_DATA_ESCALATED!J104/(J$18*1000)</f>
        <v>0</v>
      </c>
      <c r="K104" s="99">
        <f>MASTER_DATA_ESCALATED!K104/(K$18*1000)</f>
        <v>0</v>
      </c>
      <c r="L104" s="99">
        <f>MASTER_DATA_ESCALATED!L104/(L$18*1000)</f>
        <v>0</v>
      </c>
      <c r="M104" s="99">
        <f>MASTER_DATA_ESCALATED!M104/(M$18*1000)</f>
        <v>0</v>
      </c>
      <c r="N104" s="99">
        <f>MASTER_DATA_ESCALATED!N104/(N$18*1000)</f>
        <v>0</v>
      </c>
      <c r="O104" s="99">
        <f>MASTER_DATA_ESCALATED!O104/(O$18*1000)</f>
        <v>0</v>
      </c>
      <c r="P104" s="99">
        <f>MASTER_DATA_ESCALATED!P104/(P$18*1000)</f>
        <v>0</v>
      </c>
      <c r="Q104" s="99">
        <f>MASTER_DATA_ESCALATED!Q104/(Q$18*1000)</f>
        <v>0</v>
      </c>
      <c r="R104" s="99">
        <f>MASTER_DATA_ESCALATED!R104/(R$18*1000)</f>
        <v>0</v>
      </c>
      <c r="S104" s="99">
        <f>MASTER_DATA_ESCALATED!S104/(S$18*1000)</f>
        <v>0</v>
      </c>
      <c r="T104" s="99">
        <f>MASTER_DATA_ESCALATED!T104/(T$18*1000)</f>
        <v>0</v>
      </c>
      <c r="U104" s="99">
        <f>MASTER_DATA_ESCALATED!U104/(U$18*1000)</f>
        <v>0</v>
      </c>
      <c r="V104" s="99">
        <f>MASTER_DATA_ESCALATED!V104/(V$18*1000)</f>
        <v>0</v>
      </c>
      <c r="W104" s="99">
        <f>MASTER_DATA_ESCALATED!W104/(W$18*1000)</f>
        <v>0</v>
      </c>
      <c r="X104" s="99">
        <f>MASTER_DATA_ESCALATED!X104/(X$18*1000)</f>
        <v>0</v>
      </c>
      <c r="Y104" s="99">
        <f>MASTER_DATA_ESCALATED!Y104/(Y$18*1000)</f>
        <v>0</v>
      </c>
      <c r="Z104" s="99">
        <f>MASTER_DATA_ESCALATED!Z104/(Z$18*1000)</f>
        <v>0</v>
      </c>
      <c r="AA104" s="99">
        <f>MASTER_DATA_ESCALATED!AA104/(AA$18*1000)</f>
        <v>0</v>
      </c>
      <c r="AB104" s="99">
        <f>MASTER_DATA_ESCALATED!AB104/(AB$18*1000)</f>
        <v>0</v>
      </c>
      <c r="AC104" s="99">
        <f>MASTER_DATA_ESCALATED!AC104/(AC$18*1000)</f>
        <v>0</v>
      </c>
      <c r="AD104" s="99">
        <f>MASTER_DATA_ESCALATED!AD104/(AD$18*1000)</f>
        <v>0</v>
      </c>
      <c r="AE104" s="99">
        <f>MASTER_DATA_ESCALATED!AE104/(AE$18*1000)</f>
        <v>0</v>
      </c>
      <c r="AF104" s="99">
        <f>MASTER_DATA_ESCALATED!AF104/(AF$18*1000)</f>
        <v>0</v>
      </c>
      <c r="AG104" s="99">
        <f>MASTER_DATA_ESCALATED!AG104/(AG$18*1000)</f>
        <v>0</v>
      </c>
      <c r="AH104" s="99">
        <f>MASTER_DATA_ESCALATED!AH104/(AH$18*1000)</f>
        <v>0</v>
      </c>
      <c r="AI104" s="99">
        <f>MASTER_DATA_ESCALATED!AI104/(AI$18*1000)</f>
        <v>0</v>
      </c>
      <c r="AJ104" s="99">
        <f>MASTER_DATA_ESCALATED!AJ104/(AJ$18*1000)</f>
        <v>0</v>
      </c>
      <c r="AK104" s="99">
        <f>MASTER_DATA_ESCALATED!AK104/(AK$18*1000)</f>
        <v>0</v>
      </c>
      <c r="AL104" s="99">
        <f>MASTER_DATA_ESCALATED!AL104/(AL$18*1000)</f>
        <v>0</v>
      </c>
      <c r="AM104" s="99">
        <f>MASTER_DATA_ESCALATED!AM104/(AM$18*1000)</f>
        <v>0</v>
      </c>
      <c r="AN104" s="99">
        <f>MASTER_DATA_ESCALATED!AN104/(AN$18*1000)</f>
        <v>0</v>
      </c>
      <c r="AO104" s="99">
        <f>MASTER_DATA_ESCALATED!AO104/(AO$18*1000)</f>
        <v>0</v>
      </c>
      <c r="AP104" s="99">
        <f>MASTER_DATA_ESCALATED!AP104/(AP$18*1000)</f>
        <v>0</v>
      </c>
      <c r="AQ104" s="99">
        <f>MASTER_DATA_ESCALATED!AQ104/(AQ$18*1000)</f>
        <v>0</v>
      </c>
      <c r="AR104" s="99">
        <f>MASTER_DATA_ESCALATED!AR104/(AR$18*1000)</f>
        <v>0</v>
      </c>
      <c r="AS104" s="99">
        <f>MASTER_DATA_ESCALATED!AS104/(AS$18*1000)</f>
        <v>0</v>
      </c>
      <c r="AT104" s="99">
        <f>MASTER_DATA_ESCALATED!AT104/(AT$18*1000)</f>
        <v>0</v>
      </c>
      <c r="AU104" s="99">
        <f>MASTER_DATA_ESCALATED!AU104/(AU$18*1000)</f>
        <v>0</v>
      </c>
      <c r="AV104" s="99">
        <f>MASTER_DATA_ESCALATED!AV104/(AV$18*1000)</f>
        <v>0</v>
      </c>
      <c r="AW104" s="99">
        <f>MASTER_DATA_ESCALATED!AW104/(AW$18*1000)</f>
        <v>0</v>
      </c>
      <c r="AX104" s="99">
        <f>MASTER_DATA_ESCALATED!AX104/(AX$18*1000)</f>
        <v>0</v>
      </c>
      <c r="AY104" s="99">
        <f>MASTER_DATA_ESCALATED!AY104/(AY$18*1000)</f>
        <v>0</v>
      </c>
      <c r="AZ104" s="99">
        <f>MASTER_DATA_ESCALATED!AZ104/(AZ$18*1000)</f>
        <v>0</v>
      </c>
      <c r="BA104" s="99">
        <f>MASTER_DATA_ESCALATED!BA104/(BA$18*1000)</f>
        <v>0</v>
      </c>
      <c r="BB104" s="99">
        <f>MASTER_DATA_ESCALATED!BB104/(BB$18*1000)</f>
        <v>0</v>
      </c>
      <c r="BC104" s="99">
        <f>MASTER_DATA_ESCALATED!BC104/(BC$18*1000)</f>
        <v>0</v>
      </c>
      <c r="BD104" s="99">
        <f>MASTER_DATA_ESCALATED!BD104/(BD$18*1000)</f>
        <v>0</v>
      </c>
      <c r="BE104" s="99">
        <f>MASTER_DATA_ESCALATED!BE104/(BE$18*1000)</f>
        <v>0</v>
      </c>
      <c r="BF104" s="99">
        <f>MASTER_DATA_ESCALATED!BF104/(BF$18*1000)</f>
        <v>0</v>
      </c>
      <c r="BG104" s="99">
        <f>MASTER_DATA_ESCALATED!BG104/(BG$18*1000)</f>
        <v>0</v>
      </c>
      <c r="BH104" s="99">
        <f>MASTER_DATA_ESCALATED!BH104/(BH$18*1000)</f>
        <v>0</v>
      </c>
      <c r="BI104" s="99">
        <f>MASTER_DATA_ESCALATED!BI104/(BI$18*1000)</f>
        <v>0</v>
      </c>
      <c r="BJ104" s="99">
        <f>MASTER_DATA_ESCALATED!BJ104/(BJ$18*1000)</f>
        <v>0</v>
      </c>
      <c r="BK104" s="99">
        <f>MASTER_DATA_ESCALATED!BK104/(BK$18*1000)</f>
        <v>0</v>
      </c>
      <c r="BL104" s="99">
        <f>MASTER_DATA_ESCALATED!BL104/(BL$18*1000)</f>
        <v>0</v>
      </c>
      <c r="BM104" s="99">
        <f>MASTER_DATA_ESCALATED!BM104/(BM$18*1000)</f>
        <v>0</v>
      </c>
      <c r="BN104" s="99">
        <f>MASTER_DATA_ESCALATED!BN104/(BN$18*1000)</f>
        <v>0</v>
      </c>
      <c r="BO104" s="99">
        <f>MASTER_DATA_ESCALATED!BO104/(BO$18*1000)</f>
        <v>0</v>
      </c>
      <c r="BP104" s="99">
        <f>MASTER_DATA_ESCALATED!BP104/(BP$18*1000)</f>
        <v>0</v>
      </c>
      <c r="BQ104" s="99">
        <f>MASTER_DATA_ESCALATED!BQ104/(BQ$18*1000)</f>
        <v>0</v>
      </c>
      <c r="BR104" s="99">
        <f>MASTER_DATA_ESCALATED!BR104/(BR$18*1000)</f>
        <v>0</v>
      </c>
      <c r="BS104" s="99">
        <f>MASTER_DATA_ESCALATED!BS104/(BS$18*1000)</f>
        <v>0</v>
      </c>
      <c r="BT104" s="99">
        <f>MASTER_DATA_ESCALATED!BT104/(BT$18*1000)</f>
        <v>0</v>
      </c>
      <c r="BU104" s="99">
        <f>MASTER_DATA_ESCALATED!BU104/(BU$18*1000)</f>
        <v>0</v>
      </c>
      <c r="BV104" s="99">
        <f>MASTER_DATA_ESCALATED!BV104/(BV$18*1000)</f>
        <v>0</v>
      </c>
      <c r="BW104" s="99">
        <f>MASTER_DATA_ESCALATED!BW104/(BW$18*1000)</f>
        <v>0</v>
      </c>
      <c r="BX104" s="99">
        <f>MASTER_DATA_ESCALATED!BX104/(BX$18*1000)</f>
        <v>0</v>
      </c>
      <c r="BY104" s="99">
        <f>MASTER_DATA_ESCALATED!BY104/(BY$18*1000)</f>
        <v>0</v>
      </c>
      <c r="BZ104" s="99">
        <f>MASTER_DATA_ESCALATED!BZ104/(BZ$18*1000)</f>
        <v>0</v>
      </c>
      <c r="CA104" s="99">
        <f>MASTER_DATA_ESCALATED!CA104/(CA$18*1000)</f>
        <v>0</v>
      </c>
      <c r="CB104" s="99">
        <f>MASTER_DATA_ESCALATED!CB104/(CB$18*1000)</f>
        <v>0</v>
      </c>
      <c r="CC104" s="99">
        <f>MASTER_DATA_ESCALATED!CC104/(CC$18*1000)</f>
        <v>0</v>
      </c>
      <c r="CD104" s="99">
        <f>MASTER_DATA_ESCALATED!CD104/(CD$18*1000)</f>
        <v>0</v>
      </c>
      <c r="CE104" s="99">
        <f>MASTER_DATA_ESCALATED!CE104/(CE$18*1000)</f>
        <v>0</v>
      </c>
      <c r="CF104" s="99">
        <f>MASTER_DATA_ESCALATED!CF104/(CF$18*1000)</f>
        <v>0</v>
      </c>
      <c r="CG104" s="99">
        <f>MASTER_DATA_ESCALATED!CG104/(CG$18*1000)</f>
        <v>0</v>
      </c>
      <c r="CH104" s="99">
        <f>MASTER_DATA_ESCALATED!CH104/(CH$18*1000)</f>
        <v>0</v>
      </c>
      <c r="CI104" s="99">
        <f>MASTER_DATA_ESCALATED!CI104/(CI$18*1000)</f>
        <v>0</v>
      </c>
      <c r="CJ104" s="99">
        <f>MASTER_DATA_ESCALATED!CJ104/(CJ$18*1000)</f>
        <v>0</v>
      </c>
      <c r="CK104" s="99">
        <f>MASTER_DATA_ESCALATED!CK104/(CK$18*1000)</f>
        <v>0</v>
      </c>
      <c r="CL104" s="99">
        <f>MASTER_DATA_ESCALATED!CL104/(CL$18*1000)</f>
        <v>0</v>
      </c>
      <c r="CM104" s="99">
        <f>MASTER_DATA_ESCALATED!CM104/(CM$18*1000)</f>
        <v>0</v>
      </c>
      <c r="CN104" s="99">
        <f>MASTER_DATA_ESCALATED!CN104/(CN$18*1000)</f>
        <v>0</v>
      </c>
      <c r="CO104" s="99">
        <f>MASTER_DATA_ESCALATED!CO104/(CO$18*1000)</f>
        <v>0</v>
      </c>
      <c r="CP104" s="99">
        <f>MASTER_DATA_ESCALATED!CP104/(CP$18*1000)</f>
        <v>0</v>
      </c>
      <c r="CQ104" s="99">
        <f>MASTER_DATA_ESCALATED!CQ104/(CQ$18*1000)</f>
        <v>0</v>
      </c>
      <c r="CR104" s="99">
        <f>MASTER_DATA_ESCALATED!CR104/(CR$18*1000)</f>
        <v>0</v>
      </c>
      <c r="CS104" s="99">
        <f>MASTER_DATA_ESCALATED!CS104/(CS$18*1000)</f>
        <v>0</v>
      </c>
      <c r="CT104" s="99">
        <f>MASTER_DATA_ESCALATED!CT104/(CT$18*1000)</f>
        <v>0</v>
      </c>
      <c r="CU104" s="99">
        <f>MASTER_DATA_ESCALATED!CU104/(CU$18*1000)</f>
        <v>0</v>
      </c>
      <c r="CV104" s="99">
        <f>MASTER_DATA_ESCALATED!CV104/(CV$18*1000)</f>
        <v>0</v>
      </c>
      <c r="CW104" s="99">
        <f>MASTER_DATA_ESCALATED!CW104/(CW$18*1000)</f>
        <v>0</v>
      </c>
      <c r="CX104" s="99">
        <f>MASTER_DATA_ESCALATED!CX104/(CX$18*1000)</f>
        <v>0</v>
      </c>
      <c r="CY104" s="99">
        <f>MASTER_DATA_ESCALATED!CY104/(CY$18*1000)</f>
        <v>0</v>
      </c>
      <c r="CZ104" s="99">
        <f>MASTER_DATA_ESCALATED!CZ104/(CZ$18*1000)</f>
        <v>0</v>
      </c>
      <c r="DA104" s="99" t="e">
        <f>MASTER_DATA_ESCALATED!DA104/(DA$18*1000)</f>
        <v>#DIV/0!</v>
      </c>
      <c r="DB104" s="99" t="e">
        <f>MASTER_DATA_ESCALATED!DB104/(DB$18*1000)</f>
        <v>#DIV/0!</v>
      </c>
      <c r="DC104" s="99" t="e">
        <f>MASTER_DATA_ESCALATED!DC104/(DC$18*1000)</f>
        <v>#DIV/0!</v>
      </c>
      <c r="DD104" s="99" t="e">
        <f>MASTER_DATA_ESCALATED!DD104/(DD$18*1000)</f>
        <v>#N/A</v>
      </c>
      <c r="DE104" s="99">
        <f>MASTER_DATA_ESCALATED!DE104/(DE$18*1000)</f>
        <v>0</v>
      </c>
      <c r="DF104" s="99">
        <f>MASTER_DATA_ESCALATED!DF104/(DF$18*1000)</f>
        <v>0</v>
      </c>
      <c r="DG104" s="99">
        <f>MASTER_DATA_ESCALATED!DG104/(DG$18*1000)</f>
        <v>0</v>
      </c>
      <c r="DH104" s="99">
        <f>MASTER_DATA_ESCALATED!DH104/(DH$18*1000)</f>
        <v>0</v>
      </c>
      <c r="DI104" s="99">
        <f>MASTER_DATA_ESCALATED!DI104/(DI$18*1000)</f>
        <v>0</v>
      </c>
      <c r="DJ104" s="99">
        <f>MASTER_DATA_ESCALATED!DJ104/(DJ$18*1000)</f>
        <v>0</v>
      </c>
      <c r="DK104" s="99">
        <f>MASTER_DATA_ESCALATED!DK104/(DK$18*1000)</f>
        <v>0</v>
      </c>
      <c r="DL104" s="99">
        <f>MASTER_DATA_ESCALATED!DL104/(DL$18*1000)</f>
        <v>0</v>
      </c>
      <c r="DM104" s="99">
        <f>MASTER_DATA_ESCALATED!DM104/(DM$18*1000)</f>
        <v>0</v>
      </c>
      <c r="DN104" s="99">
        <f>MASTER_DATA_ESCALATED!DN104/(DN$18*1000)</f>
        <v>0</v>
      </c>
      <c r="DO104" s="99">
        <f>MASTER_DATA_ESCALATED!DO104/(DO$18*1000)</f>
        <v>0</v>
      </c>
      <c r="DP104" s="99">
        <f>MASTER_DATA_ESCALATED!DP104/(DP$18*1000)</f>
        <v>0</v>
      </c>
      <c r="DQ104" s="99">
        <f>MASTER_DATA_ESCALATED!DQ104/(DQ$18*1000)</f>
        <v>0</v>
      </c>
      <c r="DR104" s="99">
        <f>MASTER_DATA_ESCALATED!DR104/(DR$18*1000)</f>
        <v>0</v>
      </c>
      <c r="DS104" s="99">
        <f>MASTER_DATA_ESCALATED!DS104/(DS$18*1000)</f>
        <v>0</v>
      </c>
      <c r="DT104" s="99">
        <f>MASTER_DATA_ESCALATED!DT104/(DT$18*1000)</f>
        <v>0</v>
      </c>
      <c r="DU104" s="99">
        <f>MASTER_DATA_ESCALATED!DU104/(DU$18*1000)</f>
        <v>0</v>
      </c>
      <c r="DV104" s="99">
        <f>MASTER_DATA_ESCALATED!DV104/(DV$18*1000)</f>
        <v>0</v>
      </c>
      <c r="DW104" s="99">
        <f>MASTER_DATA_ESCALATED!DW104/(DW$18*1000)</f>
        <v>0</v>
      </c>
      <c r="DX104" s="99">
        <f>MASTER_DATA_ESCALATED!DX104/(DX$18*1000)</f>
        <v>0</v>
      </c>
      <c r="DY104" s="99">
        <f>MASTER_DATA_ESCALATED!DY104/(DY$18*1000)</f>
        <v>0</v>
      </c>
      <c r="DZ104" s="99">
        <f>MASTER_DATA_ESCALATED!DZ104/(DZ$18*1000)</f>
        <v>0</v>
      </c>
      <c r="EA104" s="99">
        <f>MASTER_DATA_ESCALATED!EA104/(EA$18*1000)</f>
        <v>0</v>
      </c>
      <c r="EB104" s="99">
        <f>MASTER_DATA_ESCALATED!EB104/(EB$18*1000)</f>
        <v>0</v>
      </c>
      <c r="EC104" s="99" t="e">
        <f>MASTER_DATA_ESCALATED!EC104/(EC$18*1000)</f>
        <v>#DIV/0!</v>
      </c>
      <c r="ED104" s="99" t="e">
        <f>MASTER_DATA_ESCALATED!ED104/(ED$18*1000)</f>
        <v>#DIV/0!</v>
      </c>
      <c r="EE104" s="99" t="e">
        <f>MASTER_DATA_ESCALATED!EE104/(EE$18*1000)</f>
        <v>#DIV/0!</v>
      </c>
      <c r="EF104" s="99" t="e">
        <f>MASTER_DATA_ESCALATED!EF104/(EF$18*1000)</f>
        <v>#VALUE!</v>
      </c>
      <c r="EG104" s="99">
        <f>MASTER_DATA_ESCALATED!EG104/(EG$18*1000)</f>
        <v>0</v>
      </c>
      <c r="EH104" s="99">
        <f>MASTER_DATA_ESCALATED!EH104/(EH$18*1000)</f>
        <v>0</v>
      </c>
      <c r="EI104" s="99">
        <f>MASTER_DATA_ESCALATED!EI104/(EI$18*1000)</f>
        <v>0</v>
      </c>
      <c r="EJ104" s="99">
        <f>MASTER_DATA_ESCALATED!EJ104/(EJ$18*1000)</f>
        <v>0</v>
      </c>
      <c r="EK104" s="99">
        <f>MASTER_DATA_ESCALATED!EK104/(EK$18*1000)</f>
        <v>0</v>
      </c>
      <c r="EL104" s="99">
        <f>MASTER_DATA_ESCALATED!EL104/(EL$18*1000)</f>
        <v>0</v>
      </c>
      <c r="EM104" s="99">
        <f>MASTER_DATA_ESCALATED!EM104/(EM$18*1000)</f>
        <v>0</v>
      </c>
      <c r="EN104" s="99">
        <f>MASTER_DATA_ESCALATED!EN104/(EN$18*1000)</f>
        <v>0</v>
      </c>
      <c r="EO104" s="99">
        <f>MASTER_DATA_ESCALATED!EO104/(EO$18*1000)</f>
        <v>0</v>
      </c>
      <c r="EP104" s="99">
        <f>MASTER_DATA_ESCALATED!EP104/(EP$18*1000)</f>
        <v>0</v>
      </c>
      <c r="EQ104" s="99">
        <f>MASTER_DATA_ESCALATED!EQ104/(EQ$18*1000)</f>
        <v>0</v>
      </c>
      <c r="ER104" s="99">
        <f>MASTER_DATA_ESCALATED!ER104/(ER$18*1000)</f>
        <v>0</v>
      </c>
      <c r="ES104" s="99">
        <f>MASTER_DATA_ESCALATED!ES104/(ES$18*1000)</f>
        <v>0</v>
      </c>
      <c r="ET104" s="99">
        <f>MASTER_DATA_ESCALATED!ET104/(ET$18*1000)</f>
        <v>0</v>
      </c>
      <c r="EU104" s="99">
        <f>MASTER_DATA_ESCALATED!EU104/(EU$18*1000)</f>
        <v>0</v>
      </c>
      <c r="EV104" s="99">
        <f>MASTER_DATA_ESCALATED!EV104/(EV$18*1000)</f>
        <v>0</v>
      </c>
      <c r="EW104" s="99">
        <f>MASTER_DATA_ESCALATED!EW104/(EW$18*1000)</f>
        <v>0</v>
      </c>
      <c r="EX104" s="99">
        <f>MASTER_DATA_ESCALATED!EX104/(EX$18*1000)</f>
        <v>0</v>
      </c>
      <c r="EY104" s="99">
        <f>MASTER_DATA_ESCALATED!EY104/(EY$18*1000)</f>
        <v>0</v>
      </c>
      <c r="EZ104" s="99">
        <f>MASTER_DATA_ESCALATED!EZ104/(EZ$18*1000)</f>
        <v>3.9888975715598955E-2</v>
      </c>
      <c r="FA104" s="99">
        <f>MASTER_DATA_ESCALATED!FA104/(FA$18*1000)</f>
        <v>0</v>
      </c>
      <c r="FB104" s="99">
        <f>MASTER_DATA_ESCALATED!FB104/(FB$18*1000)</f>
        <v>0</v>
      </c>
      <c r="FC104" s="99">
        <f>MASTER_DATA_ESCALATED!FC104/(FC$18*1000)</f>
        <v>0</v>
      </c>
      <c r="FD104" s="99">
        <f>MASTER_DATA_ESCALATED!FD104/(FD$18*1000)</f>
        <v>3.9888975715598955E-2</v>
      </c>
      <c r="FE104" s="99">
        <f>MASTER_DATA_ESCALATED!FE104/(FE$18*1000)</f>
        <v>0</v>
      </c>
      <c r="FF104" s="99">
        <f>MASTER_DATA_ESCALATED!FF104/(FF$18*1000)</f>
        <v>0</v>
      </c>
      <c r="FG104" s="99">
        <f>MASTER_DATA_ESCALATED!FG104/(FG$18*1000)</f>
        <v>0</v>
      </c>
      <c r="FH104" s="99">
        <f>MASTER_DATA_ESCALATED!FH104/(FH$18*1000)</f>
        <v>3.8411606244650842E-2</v>
      </c>
      <c r="FI104" s="99">
        <f>MASTER_DATA_ESCALATED!FI104/(FI$18*1000)</f>
        <v>0</v>
      </c>
      <c r="FJ104" s="99">
        <f>MASTER_DATA_ESCALATED!FJ104/(FJ$18*1000)</f>
        <v>0</v>
      </c>
      <c r="FK104" s="99">
        <f>MASTER_DATA_ESCALATED!FK104/(FK$18*1000)</f>
        <v>0</v>
      </c>
      <c r="FL104" s="99">
        <f>MASTER_DATA_ESCALATED!FL104/(FL$18*1000)</f>
        <v>7.6823212489301684E-2</v>
      </c>
      <c r="FM104" s="99">
        <f>MASTER_DATA_ESCALATED!FM104/(FM$18*1000)</f>
        <v>0</v>
      </c>
      <c r="FN104" s="99">
        <f>MASTER_DATA_ESCALATED!FN104/(FN$18*1000)</f>
        <v>0</v>
      </c>
      <c r="FO104" s="99">
        <f>MASTER_DATA_ESCALATED!FO104/(FO$18*1000)</f>
        <v>0</v>
      </c>
      <c r="FP104" s="99">
        <f>MASTER_DATA_ESCALATED!FP104/(FP$18*1000)</f>
        <v>0</v>
      </c>
      <c r="FQ104" s="99">
        <f>MASTER_DATA_ESCALATED!FQ104/(FQ$18*1000)</f>
        <v>0</v>
      </c>
      <c r="FR104" s="99">
        <f>MASTER_DATA_ESCALATED!FR104/(FR$18*1000)</f>
        <v>0</v>
      </c>
      <c r="FS104" s="99">
        <f>MASTER_DATA_ESCALATED!FS104/(FS$18*1000)</f>
        <v>0</v>
      </c>
      <c r="FT104" s="99">
        <f>MASTER_DATA_ESCALATED!FT104/(FT$18*1000)</f>
        <v>0</v>
      </c>
      <c r="FU104" s="99">
        <f>MASTER_DATA_ESCALATED!FU104/(FU$18*1000)</f>
        <v>0</v>
      </c>
      <c r="FV104" s="99">
        <f>MASTER_DATA_ESCALATED!FV104/(FV$18*1000)</f>
        <v>0</v>
      </c>
      <c r="FW104" s="99">
        <f>MASTER_DATA_ESCALATED!FW104/(FW$18*1000)</f>
        <v>0</v>
      </c>
      <c r="FX104" s="99">
        <f>MASTER_DATA_ESCALATED!FX104/(FX$18*1000)</f>
        <v>0</v>
      </c>
      <c r="FY104" s="99">
        <f>MASTER_DATA_ESCALATED!FY104/(FY$18*1000)</f>
        <v>0</v>
      </c>
      <c r="FZ104" s="99">
        <f>MASTER_DATA_ESCALATED!FZ104/(FZ$18*1000)</f>
        <v>0</v>
      </c>
      <c r="GA104" s="99">
        <f>MASTER_DATA_ESCALATED!GA104/(GA$18*1000)</f>
        <v>0</v>
      </c>
      <c r="GB104" s="99">
        <f>MASTER_DATA_ESCALATED!GB104/(GB$18*1000)</f>
        <v>0</v>
      </c>
      <c r="GC104" s="99">
        <f>MASTER_DATA_ESCALATED!GC104/(GC$18*1000)</f>
        <v>0</v>
      </c>
      <c r="GD104" s="99">
        <f>MASTER_DATA_ESCALATED!GD104/(GD$18*1000)</f>
        <v>0</v>
      </c>
      <c r="GE104" s="99">
        <f>MASTER_DATA_ESCALATED!GE104/(GE$18*1000)</f>
        <v>0</v>
      </c>
      <c r="GF104" s="99">
        <f>MASTER_DATA_ESCALATED!GF104/(GF$18*1000)</f>
        <v>0</v>
      </c>
      <c r="GG104" s="99">
        <f>MASTER_DATA_ESCALATED!GG104/(GG$18*1000)</f>
        <v>0</v>
      </c>
      <c r="GH104" s="99">
        <f>MASTER_DATA_ESCALATED!GH104/(GH$18*1000)</f>
        <v>0</v>
      </c>
      <c r="GI104" s="99">
        <f>MASTER_DATA_ESCALATED!GI104/(GI$18*1000)</f>
        <v>0</v>
      </c>
      <c r="GJ104" s="99">
        <f>MASTER_DATA_ESCALATED!GJ104/(GJ$18*1000)</f>
        <v>0</v>
      </c>
      <c r="GK104" s="99">
        <f>MASTER_DATA_ESCALATED!GK104/(GK$18*1000)</f>
        <v>0</v>
      </c>
      <c r="GL104" s="99">
        <f>MASTER_DATA_ESCALATED!GL104/(GL$18*1000)</f>
        <v>0</v>
      </c>
      <c r="GM104" s="99">
        <f>MASTER_DATA_ESCALATED!GM104/(GM$18*1000)</f>
        <v>0</v>
      </c>
      <c r="GN104" s="99">
        <f>MASTER_DATA_ESCALATED!GN104/(GN$18*1000)</f>
        <v>0</v>
      </c>
      <c r="GO104" s="99">
        <f>MASTER_DATA_ESCALATED!GO104/(GO$18*1000)</f>
        <v>0</v>
      </c>
      <c r="GP104" s="99">
        <f>MASTER_DATA_ESCALATED!GP104/(GP$18*1000)</f>
        <v>0</v>
      </c>
      <c r="GQ104" s="99">
        <f>MASTER_DATA_ESCALATED!GQ104/(GQ$18*1000)</f>
        <v>0</v>
      </c>
      <c r="GR104" s="99">
        <f>MASTER_DATA_ESCALATED!GR104/(GR$18*1000)</f>
        <v>0</v>
      </c>
      <c r="GS104" s="99">
        <f>MASTER_DATA_ESCALATED!GS104/(GS$18*1000)</f>
        <v>0</v>
      </c>
      <c r="GT104" s="99">
        <f>MASTER_DATA_ESCALATED!GT104/(GT$18*1000)</f>
        <v>0</v>
      </c>
      <c r="GU104" s="99">
        <f>MASTER_DATA_ESCALATED!GU104/(GU$18*1000)</f>
        <v>0</v>
      </c>
      <c r="GV104" s="99">
        <f>MASTER_DATA_ESCALATED!GV104/(GV$18*1000)</f>
        <v>0</v>
      </c>
      <c r="GW104" s="99" t="e">
        <f>MASTER_DATA_ESCALATED!#REF!/(GW$18*1000)</f>
        <v>#REF!</v>
      </c>
      <c r="GX104" s="99" t="e">
        <f>MASTER_DATA_ESCALATED!#REF!/(GX$18*1000)</f>
        <v>#REF!</v>
      </c>
      <c r="GY104" s="99" t="e">
        <f>MASTER_DATA_ESCALATED!#REF!/(GY$18*1000)</f>
        <v>#REF!</v>
      </c>
    </row>
    <row r="105" spans="2:207" s="27" customFormat="1" ht="14.25" hidden="1" outlineLevel="2" x14ac:dyDescent="0.25">
      <c r="B105" s="26">
        <f t="shared" si="3"/>
        <v>20</v>
      </c>
      <c r="C105" s="59">
        <v>232.4</v>
      </c>
      <c r="D105" s="88"/>
      <c r="E105" s="57"/>
      <c r="F105" s="57"/>
      <c r="G105" s="86">
        <v>232.4</v>
      </c>
      <c r="H105" s="40" t="s">
        <v>109</v>
      </c>
      <c r="I105" s="99">
        <f>MASTER_DATA_ESCALATED!I105/(I$18*1000)</f>
        <v>0</v>
      </c>
      <c r="J105" s="99">
        <f>MASTER_DATA_ESCALATED!J105/(J$18*1000)</f>
        <v>0</v>
      </c>
      <c r="K105" s="99">
        <f>MASTER_DATA_ESCALATED!K105/(K$18*1000)</f>
        <v>0</v>
      </c>
      <c r="L105" s="99">
        <f>MASTER_DATA_ESCALATED!L105/(L$18*1000)</f>
        <v>0</v>
      </c>
      <c r="M105" s="99">
        <f>MASTER_DATA_ESCALATED!M105/(M$18*1000)</f>
        <v>0</v>
      </c>
      <c r="N105" s="99">
        <f>MASTER_DATA_ESCALATED!N105/(N$18*1000)</f>
        <v>0</v>
      </c>
      <c r="O105" s="99">
        <f>MASTER_DATA_ESCALATED!O105/(O$18*1000)</f>
        <v>0</v>
      </c>
      <c r="P105" s="99">
        <f>MASTER_DATA_ESCALATED!P105/(P$18*1000)</f>
        <v>0</v>
      </c>
      <c r="Q105" s="99">
        <f>MASTER_DATA_ESCALATED!Q105/(Q$18*1000)</f>
        <v>0</v>
      </c>
      <c r="R105" s="99">
        <f>MASTER_DATA_ESCALATED!R105/(R$18*1000)</f>
        <v>0</v>
      </c>
      <c r="S105" s="99">
        <f>MASTER_DATA_ESCALATED!S105/(S$18*1000)</f>
        <v>0</v>
      </c>
      <c r="T105" s="99">
        <f>MASTER_DATA_ESCALATED!T105/(T$18*1000)</f>
        <v>0</v>
      </c>
      <c r="U105" s="99">
        <f>MASTER_DATA_ESCALATED!U105/(U$18*1000)</f>
        <v>0</v>
      </c>
      <c r="V105" s="99">
        <f>MASTER_DATA_ESCALATED!V105/(V$18*1000)</f>
        <v>0</v>
      </c>
      <c r="W105" s="99">
        <f>MASTER_DATA_ESCALATED!W105/(W$18*1000)</f>
        <v>0</v>
      </c>
      <c r="X105" s="99">
        <f>MASTER_DATA_ESCALATED!X105/(X$18*1000)</f>
        <v>0</v>
      </c>
      <c r="Y105" s="99">
        <f>MASTER_DATA_ESCALATED!Y105/(Y$18*1000)</f>
        <v>0</v>
      </c>
      <c r="Z105" s="99">
        <f>MASTER_DATA_ESCALATED!Z105/(Z$18*1000)</f>
        <v>0</v>
      </c>
      <c r="AA105" s="99">
        <f>MASTER_DATA_ESCALATED!AA105/(AA$18*1000)</f>
        <v>0</v>
      </c>
      <c r="AB105" s="99">
        <f>MASTER_DATA_ESCALATED!AB105/(AB$18*1000)</f>
        <v>0</v>
      </c>
      <c r="AC105" s="99">
        <f>MASTER_DATA_ESCALATED!AC105/(AC$18*1000)</f>
        <v>0</v>
      </c>
      <c r="AD105" s="99">
        <f>MASTER_DATA_ESCALATED!AD105/(AD$18*1000)</f>
        <v>0</v>
      </c>
      <c r="AE105" s="99">
        <f>MASTER_DATA_ESCALATED!AE105/(AE$18*1000)</f>
        <v>0</v>
      </c>
      <c r="AF105" s="99">
        <f>MASTER_DATA_ESCALATED!AF105/(AF$18*1000)</f>
        <v>0</v>
      </c>
      <c r="AG105" s="99">
        <f>MASTER_DATA_ESCALATED!AG105/(AG$18*1000)</f>
        <v>0</v>
      </c>
      <c r="AH105" s="99">
        <f>MASTER_DATA_ESCALATED!AH105/(AH$18*1000)</f>
        <v>0</v>
      </c>
      <c r="AI105" s="99">
        <f>MASTER_DATA_ESCALATED!AI105/(AI$18*1000)</f>
        <v>0</v>
      </c>
      <c r="AJ105" s="99">
        <f>MASTER_DATA_ESCALATED!AJ105/(AJ$18*1000)</f>
        <v>0</v>
      </c>
      <c r="AK105" s="99">
        <f>MASTER_DATA_ESCALATED!AK105/(AK$18*1000)</f>
        <v>0</v>
      </c>
      <c r="AL105" s="99">
        <f>MASTER_DATA_ESCALATED!AL105/(AL$18*1000)</f>
        <v>0</v>
      </c>
      <c r="AM105" s="99">
        <f>MASTER_DATA_ESCALATED!AM105/(AM$18*1000)</f>
        <v>0</v>
      </c>
      <c r="AN105" s="99">
        <f>MASTER_DATA_ESCALATED!AN105/(AN$18*1000)</f>
        <v>0</v>
      </c>
      <c r="AO105" s="99">
        <f>MASTER_DATA_ESCALATED!AO105/(AO$18*1000)</f>
        <v>0</v>
      </c>
      <c r="AP105" s="99">
        <f>MASTER_DATA_ESCALATED!AP105/(AP$18*1000)</f>
        <v>0</v>
      </c>
      <c r="AQ105" s="99">
        <f>MASTER_DATA_ESCALATED!AQ105/(AQ$18*1000)</f>
        <v>0</v>
      </c>
      <c r="AR105" s="99">
        <f>MASTER_DATA_ESCALATED!AR105/(AR$18*1000)</f>
        <v>0</v>
      </c>
      <c r="AS105" s="99">
        <f>MASTER_DATA_ESCALATED!AS105/(AS$18*1000)</f>
        <v>0</v>
      </c>
      <c r="AT105" s="99">
        <f>MASTER_DATA_ESCALATED!AT105/(AT$18*1000)</f>
        <v>0</v>
      </c>
      <c r="AU105" s="99">
        <f>MASTER_DATA_ESCALATED!AU105/(AU$18*1000)</f>
        <v>0</v>
      </c>
      <c r="AV105" s="99">
        <f>MASTER_DATA_ESCALATED!AV105/(AV$18*1000)</f>
        <v>0</v>
      </c>
      <c r="AW105" s="99">
        <f>MASTER_DATA_ESCALATED!AW105/(AW$18*1000)</f>
        <v>0</v>
      </c>
      <c r="AX105" s="99">
        <f>MASTER_DATA_ESCALATED!AX105/(AX$18*1000)</f>
        <v>0</v>
      </c>
      <c r="AY105" s="99">
        <f>MASTER_DATA_ESCALATED!AY105/(AY$18*1000)</f>
        <v>0</v>
      </c>
      <c r="AZ105" s="99">
        <f>MASTER_DATA_ESCALATED!AZ105/(AZ$18*1000)</f>
        <v>0</v>
      </c>
      <c r="BA105" s="99">
        <f>MASTER_DATA_ESCALATED!BA105/(BA$18*1000)</f>
        <v>0</v>
      </c>
      <c r="BB105" s="99">
        <f>MASTER_DATA_ESCALATED!BB105/(BB$18*1000)</f>
        <v>0</v>
      </c>
      <c r="BC105" s="99">
        <f>MASTER_DATA_ESCALATED!BC105/(BC$18*1000)</f>
        <v>0</v>
      </c>
      <c r="BD105" s="99">
        <f>MASTER_DATA_ESCALATED!BD105/(BD$18*1000)</f>
        <v>0</v>
      </c>
      <c r="BE105" s="99">
        <f>MASTER_DATA_ESCALATED!BE105/(BE$18*1000)</f>
        <v>0</v>
      </c>
      <c r="BF105" s="99">
        <f>MASTER_DATA_ESCALATED!BF105/(BF$18*1000)</f>
        <v>0</v>
      </c>
      <c r="BG105" s="99">
        <f>MASTER_DATA_ESCALATED!BG105/(BG$18*1000)</f>
        <v>0</v>
      </c>
      <c r="BH105" s="99">
        <f>MASTER_DATA_ESCALATED!BH105/(BH$18*1000)</f>
        <v>0</v>
      </c>
      <c r="BI105" s="99">
        <f>MASTER_DATA_ESCALATED!BI105/(BI$18*1000)</f>
        <v>0</v>
      </c>
      <c r="BJ105" s="99">
        <f>MASTER_DATA_ESCALATED!BJ105/(BJ$18*1000)</f>
        <v>0</v>
      </c>
      <c r="BK105" s="99">
        <f>MASTER_DATA_ESCALATED!BK105/(BK$18*1000)</f>
        <v>0</v>
      </c>
      <c r="BL105" s="99">
        <f>MASTER_DATA_ESCALATED!BL105/(BL$18*1000)</f>
        <v>0</v>
      </c>
      <c r="BM105" s="99">
        <f>MASTER_DATA_ESCALATED!BM105/(BM$18*1000)</f>
        <v>0</v>
      </c>
      <c r="BN105" s="99">
        <f>MASTER_DATA_ESCALATED!BN105/(BN$18*1000)</f>
        <v>0</v>
      </c>
      <c r="BO105" s="99">
        <f>MASTER_DATA_ESCALATED!BO105/(BO$18*1000)</f>
        <v>0</v>
      </c>
      <c r="BP105" s="99">
        <f>MASTER_DATA_ESCALATED!BP105/(BP$18*1000)</f>
        <v>0</v>
      </c>
      <c r="BQ105" s="99">
        <f>MASTER_DATA_ESCALATED!BQ105/(BQ$18*1000)</f>
        <v>0</v>
      </c>
      <c r="BR105" s="99">
        <f>MASTER_DATA_ESCALATED!BR105/(BR$18*1000)</f>
        <v>0</v>
      </c>
      <c r="BS105" s="99">
        <f>MASTER_DATA_ESCALATED!BS105/(BS$18*1000)</f>
        <v>0</v>
      </c>
      <c r="BT105" s="99">
        <f>MASTER_DATA_ESCALATED!BT105/(BT$18*1000)</f>
        <v>0</v>
      </c>
      <c r="BU105" s="99">
        <f>MASTER_DATA_ESCALATED!BU105/(BU$18*1000)</f>
        <v>0</v>
      </c>
      <c r="BV105" s="99">
        <f>MASTER_DATA_ESCALATED!BV105/(BV$18*1000)</f>
        <v>0</v>
      </c>
      <c r="BW105" s="99">
        <f>MASTER_DATA_ESCALATED!BW105/(BW$18*1000)</f>
        <v>0</v>
      </c>
      <c r="BX105" s="99">
        <f>MASTER_DATA_ESCALATED!BX105/(BX$18*1000)</f>
        <v>0</v>
      </c>
      <c r="BY105" s="99">
        <f>MASTER_DATA_ESCALATED!BY105/(BY$18*1000)</f>
        <v>0</v>
      </c>
      <c r="BZ105" s="99">
        <f>MASTER_DATA_ESCALATED!BZ105/(BZ$18*1000)</f>
        <v>0</v>
      </c>
      <c r="CA105" s="99">
        <f>MASTER_DATA_ESCALATED!CA105/(CA$18*1000)</f>
        <v>0</v>
      </c>
      <c r="CB105" s="99">
        <f>MASTER_DATA_ESCALATED!CB105/(CB$18*1000)</f>
        <v>0</v>
      </c>
      <c r="CC105" s="99">
        <f>MASTER_DATA_ESCALATED!CC105/(CC$18*1000)</f>
        <v>0</v>
      </c>
      <c r="CD105" s="99">
        <f>MASTER_DATA_ESCALATED!CD105/(CD$18*1000)</f>
        <v>0</v>
      </c>
      <c r="CE105" s="99">
        <f>MASTER_DATA_ESCALATED!CE105/(CE$18*1000)</f>
        <v>0</v>
      </c>
      <c r="CF105" s="99">
        <f>MASTER_DATA_ESCALATED!CF105/(CF$18*1000)</f>
        <v>0</v>
      </c>
      <c r="CG105" s="99">
        <f>MASTER_DATA_ESCALATED!CG105/(CG$18*1000)</f>
        <v>0</v>
      </c>
      <c r="CH105" s="99">
        <f>MASTER_DATA_ESCALATED!CH105/(CH$18*1000)</f>
        <v>0</v>
      </c>
      <c r="CI105" s="99">
        <f>MASTER_DATA_ESCALATED!CI105/(CI$18*1000)</f>
        <v>0</v>
      </c>
      <c r="CJ105" s="99">
        <f>MASTER_DATA_ESCALATED!CJ105/(CJ$18*1000)</f>
        <v>0</v>
      </c>
      <c r="CK105" s="99">
        <f>MASTER_DATA_ESCALATED!CK105/(CK$18*1000)</f>
        <v>0</v>
      </c>
      <c r="CL105" s="99">
        <f>MASTER_DATA_ESCALATED!CL105/(CL$18*1000)</f>
        <v>0</v>
      </c>
      <c r="CM105" s="99">
        <f>MASTER_DATA_ESCALATED!CM105/(CM$18*1000)</f>
        <v>0</v>
      </c>
      <c r="CN105" s="99">
        <f>MASTER_DATA_ESCALATED!CN105/(CN$18*1000)</f>
        <v>0</v>
      </c>
      <c r="CO105" s="99">
        <f>MASTER_DATA_ESCALATED!CO105/(CO$18*1000)</f>
        <v>0</v>
      </c>
      <c r="CP105" s="99">
        <f>MASTER_DATA_ESCALATED!CP105/(CP$18*1000)</f>
        <v>0</v>
      </c>
      <c r="CQ105" s="99">
        <f>MASTER_DATA_ESCALATED!CQ105/(CQ$18*1000)</f>
        <v>0</v>
      </c>
      <c r="CR105" s="99">
        <f>MASTER_DATA_ESCALATED!CR105/(CR$18*1000)</f>
        <v>0</v>
      </c>
      <c r="CS105" s="99">
        <f>MASTER_DATA_ESCALATED!CS105/(CS$18*1000)</f>
        <v>0</v>
      </c>
      <c r="CT105" s="99">
        <f>MASTER_DATA_ESCALATED!CT105/(CT$18*1000)</f>
        <v>0</v>
      </c>
      <c r="CU105" s="99">
        <f>MASTER_DATA_ESCALATED!CU105/(CU$18*1000)</f>
        <v>0</v>
      </c>
      <c r="CV105" s="99">
        <f>MASTER_DATA_ESCALATED!CV105/(CV$18*1000)</f>
        <v>0</v>
      </c>
      <c r="CW105" s="99">
        <f>MASTER_DATA_ESCALATED!CW105/(CW$18*1000)</f>
        <v>0</v>
      </c>
      <c r="CX105" s="99">
        <f>MASTER_DATA_ESCALATED!CX105/(CX$18*1000)</f>
        <v>0</v>
      </c>
      <c r="CY105" s="99">
        <f>MASTER_DATA_ESCALATED!CY105/(CY$18*1000)</f>
        <v>0</v>
      </c>
      <c r="CZ105" s="99">
        <f>MASTER_DATA_ESCALATED!CZ105/(CZ$18*1000)</f>
        <v>0</v>
      </c>
      <c r="DA105" s="99" t="e">
        <f>MASTER_DATA_ESCALATED!DA105/(DA$18*1000)</f>
        <v>#DIV/0!</v>
      </c>
      <c r="DB105" s="99" t="e">
        <f>MASTER_DATA_ESCALATED!DB105/(DB$18*1000)</f>
        <v>#DIV/0!</v>
      </c>
      <c r="DC105" s="99" t="e">
        <f>MASTER_DATA_ESCALATED!DC105/(DC$18*1000)</f>
        <v>#DIV/0!</v>
      </c>
      <c r="DD105" s="99" t="e">
        <f>MASTER_DATA_ESCALATED!DD105/(DD$18*1000)</f>
        <v>#N/A</v>
      </c>
      <c r="DE105" s="99">
        <f>MASTER_DATA_ESCALATED!DE105/(DE$18*1000)</f>
        <v>0</v>
      </c>
      <c r="DF105" s="99">
        <f>MASTER_DATA_ESCALATED!DF105/(DF$18*1000)</f>
        <v>0</v>
      </c>
      <c r="DG105" s="99">
        <f>MASTER_DATA_ESCALATED!DG105/(DG$18*1000)</f>
        <v>0</v>
      </c>
      <c r="DH105" s="99">
        <f>MASTER_DATA_ESCALATED!DH105/(DH$18*1000)</f>
        <v>0</v>
      </c>
      <c r="DI105" s="99">
        <f>MASTER_DATA_ESCALATED!DI105/(DI$18*1000)</f>
        <v>0</v>
      </c>
      <c r="DJ105" s="99">
        <f>MASTER_DATA_ESCALATED!DJ105/(DJ$18*1000)</f>
        <v>0</v>
      </c>
      <c r="DK105" s="99">
        <f>MASTER_DATA_ESCALATED!DK105/(DK$18*1000)</f>
        <v>0</v>
      </c>
      <c r="DL105" s="99">
        <f>MASTER_DATA_ESCALATED!DL105/(DL$18*1000)</f>
        <v>0</v>
      </c>
      <c r="DM105" s="99">
        <f>MASTER_DATA_ESCALATED!DM105/(DM$18*1000)</f>
        <v>0</v>
      </c>
      <c r="DN105" s="99">
        <f>MASTER_DATA_ESCALATED!DN105/(DN$18*1000)</f>
        <v>0</v>
      </c>
      <c r="DO105" s="99">
        <f>MASTER_DATA_ESCALATED!DO105/(DO$18*1000)</f>
        <v>0</v>
      </c>
      <c r="DP105" s="99">
        <f>MASTER_DATA_ESCALATED!DP105/(DP$18*1000)</f>
        <v>0</v>
      </c>
      <c r="DQ105" s="99">
        <f>MASTER_DATA_ESCALATED!DQ105/(DQ$18*1000)</f>
        <v>0</v>
      </c>
      <c r="DR105" s="99">
        <f>MASTER_DATA_ESCALATED!DR105/(DR$18*1000)</f>
        <v>0</v>
      </c>
      <c r="DS105" s="99">
        <f>MASTER_DATA_ESCALATED!DS105/(DS$18*1000)</f>
        <v>0</v>
      </c>
      <c r="DT105" s="99">
        <f>MASTER_DATA_ESCALATED!DT105/(DT$18*1000)</f>
        <v>0</v>
      </c>
      <c r="DU105" s="99">
        <f>MASTER_DATA_ESCALATED!DU105/(DU$18*1000)</f>
        <v>0</v>
      </c>
      <c r="DV105" s="99">
        <f>MASTER_DATA_ESCALATED!DV105/(DV$18*1000)</f>
        <v>0</v>
      </c>
      <c r="DW105" s="99">
        <f>MASTER_DATA_ESCALATED!DW105/(DW$18*1000)</f>
        <v>0</v>
      </c>
      <c r="DX105" s="99">
        <f>MASTER_DATA_ESCALATED!DX105/(DX$18*1000)</f>
        <v>0</v>
      </c>
      <c r="DY105" s="99">
        <f>MASTER_DATA_ESCALATED!DY105/(DY$18*1000)</f>
        <v>0</v>
      </c>
      <c r="DZ105" s="99">
        <f>MASTER_DATA_ESCALATED!DZ105/(DZ$18*1000)</f>
        <v>0</v>
      </c>
      <c r="EA105" s="99">
        <f>MASTER_DATA_ESCALATED!EA105/(EA$18*1000)</f>
        <v>0</v>
      </c>
      <c r="EB105" s="99">
        <f>MASTER_DATA_ESCALATED!EB105/(EB$18*1000)</f>
        <v>0</v>
      </c>
      <c r="EC105" s="99" t="e">
        <f>MASTER_DATA_ESCALATED!EC105/(EC$18*1000)</f>
        <v>#DIV/0!</v>
      </c>
      <c r="ED105" s="99" t="e">
        <f>MASTER_DATA_ESCALATED!ED105/(ED$18*1000)</f>
        <v>#DIV/0!</v>
      </c>
      <c r="EE105" s="99" t="e">
        <f>MASTER_DATA_ESCALATED!EE105/(EE$18*1000)</f>
        <v>#DIV/0!</v>
      </c>
      <c r="EF105" s="99" t="e">
        <f>MASTER_DATA_ESCALATED!EF105/(EF$18*1000)</f>
        <v>#VALUE!</v>
      </c>
      <c r="EG105" s="99">
        <f>MASTER_DATA_ESCALATED!EG105/(EG$18*1000)</f>
        <v>0</v>
      </c>
      <c r="EH105" s="99">
        <f>MASTER_DATA_ESCALATED!EH105/(EH$18*1000)</f>
        <v>0</v>
      </c>
      <c r="EI105" s="99">
        <f>MASTER_DATA_ESCALATED!EI105/(EI$18*1000)</f>
        <v>0</v>
      </c>
      <c r="EJ105" s="99">
        <f>MASTER_DATA_ESCALATED!EJ105/(EJ$18*1000)</f>
        <v>0</v>
      </c>
      <c r="EK105" s="99">
        <f>MASTER_DATA_ESCALATED!EK105/(EK$18*1000)</f>
        <v>0</v>
      </c>
      <c r="EL105" s="99">
        <f>MASTER_DATA_ESCALATED!EL105/(EL$18*1000)</f>
        <v>0</v>
      </c>
      <c r="EM105" s="99">
        <f>MASTER_DATA_ESCALATED!EM105/(EM$18*1000)</f>
        <v>0</v>
      </c>
      <c r="EN105" s="99">
        <f>MASTER_DATA_ESCALATED!EN105/(EN$18*1000)</f>
        <v>0</v>
      </c>
      <c r="EO105" s="99">
        <f>MASTER_DATA_ESCALATED!EO105/(EO$18*1000)</f>
        <v>0</v>
      </c>
      <c r="EP105" s="99">
        <f>MASTER_DATA_ESCALATED!EP105/(EP$18*1000)</f>
        <v>0</v>
      </c>
      <c r="EQ105" s="99">
        <f>MASTER_DATA_ESCALATED!EQ105/(EQ$18*1000)</f>
        <v>0</v>
      </c>
      <c r="ER105" s="99">
        <f>MASTER_DATA_ESCALATED!ER105/(ER$18*1000)</f>
        <v>0</v>
      </c>
      <c r="ES105" s="99">
        <f>MASTER_DATA_ESCALATED!ES105/(ES$18*1000)</f>
        <v>0</v>
      </c>
      <c r="ET105" s="99">
        <f>MASTER_DATA_ESCALATED!ET105/(ET$18*1000)</f>
        <v>0</v>
      </c>
      <c r="EU105" s="99">
        <f>MASTER_DATA_ESCALATED!EU105/(EU$18*1000)</f>
        <v>0</v>
      </c>
      <c r="EV105" s="99">
        <f>MASTER_DATA_ESCALATED!EV105/(EV$18*1000)</f>
        <v>0</v>
      </c>
      <c r="EW105" s="99">
        <f>MASTER_DATA_ESCALATED!EW105/(EW$18*1000)</f>
        <v>0</v>
      </c>
      <c r="EX105" s="99">
        <f>MASTER_DATA_ESCALATED!EX105/(EX$18*1000)</f>
        <v>0</v>
      </c>
      <c r="EY105" s="99">
        <f>MASTER_DATA_ESCALATED!EY105/(EY$18*1000)</f>
        <v>0</v>
      </c>
      <c r="EZ105" s="99">
        <f>MASTER_DATA_ESCALATED!EZ105/(EZ$18*1000)</f>
        <v>0</v>
      </c>
      <c r="FA105" s="99">
        <f>MASTER_DATA_ESCALATED!FA105/(FA$18*1000)</f>
        <v>0</v>
      </c>
      <c r="FB105" s="99">
        <f>MASTER_DATA_ESCALATED!FB105/(FB$18*1000)</f>
        <v>0</v>
      </c>
      <c r="FC105" s="99">
        <f>MASTER_DATA_ESCALATED!FC105/(FC$18*1000)</f>
        <v>0</v>
      </c>
      <c r="FD105" s="99">
        <f>MASTER_DATA_ESCALATED!FD105/(FD$18*1000)</f>
        <v>0</v>
      </c>
      <c r="FE105" s="99">
        <f>MASTER_DATA_ESCALATED!FE105/(FE$18*1000)</f>
        <v>0</v>
      </c>
      <c r="FF105" s="99">
        <f>MASTER_DATA_ESCALATED!FF105/(FF$18*1000)</f>
        <v>0</v>
      </c>
      <c r="FG105" s="99">
        <f>MASTER_DATA_ESCALATED!FG105/(FG$18*1000)</f>
        <v>0</v>
      </c>
      <c r="FH105" s="99">
        <f>MASTER_DATA_ESCALATED!FH105/(FH$18*1000)</f>
        <v>0</v>
      </c>
      <c r="FI105" s="99">
        <f>MASTER_DATA_ESCALATED!FI105/(FI$18*1000)</f>
        <v>0</v>
      </c>
      <c r="FJ105" s="99">
        <f>MASTER_DATA_ESCALATED!FJ105/(FJ$18*1000)</f>
        <v>0</v>
      </c>
      <c r="FK105" s="99">
        <f>MASTER_DATA_ESCALATED!FK105/(FK$18*1000)</f>
        <v>0</v>
      </c>
      <c r="FL105" s="99">
        <f>MASTER_DATA_ESCALATED!FL105/(FL$18*1000)</f>
        <v>0</v>
      </c>
      <c r="FM105" s="99">
        <f>MASTER_DATA_ESCALATED!FM105/(FM$18*1000)</f>
        <v>0</v>
      </c>
      <c r="FN105" s="99">
        <f>MASTER_DATA_ESCALATED!FN105/(FN$18*1000)</f>
        <v>0</v>
      </c>
      <c r="FO105" s="99">
        <f>MASTER_DATA_ESCALATED!FO105/(FO$18*1000)</f>
        <v>0</v>
      </c>
      <c r="FP105" s="99">
        <f>MASTER_DATA_ESCALATED!FP105/(FP$18*1000)</f>
        <v>0</v>
      </c>
      <c r="FQ105" s="99">
        <f>MASTER_DATA_ESCALATED!FQ105/(FQ$18*1000)</f>
        <v>0</v>
      </c>
      <c r="FR105" s="99">
        <f>MASTER_DATA_ESCALATED!FR105/(FR$18*1000)</f>
        <v>0</v>
      </c>
      <c r="FS105" s="99">
        <f>MASTER_DATA_ESCALATED!FS105/(FS$18*1000)</f>
        <v>0</v>
      </c>
      <c r="FT105" s="99">
        <f>MASTER_DATA_ESCALATED!FT105/(FT$18*1000)</f>
        <v>0</v>
      </c>
      <c r="FU105" s="99">
        <f>MASTER_DATA_ESCALATED!FU105/(FU$18*1000)</f>
        <v>0</v>
      </c>
      <c r="FV105" s="99">
        <f>MASTER_DATA_ESCALATED!FV105/(FV$18*1000)</f>
        <v>0</v>
      </c>
      <c r="FW105" s="99">
        <f>MASTER_DATA_ESCALATED!FW105/(FW$18*1000)</f>
        <v>0</v>
      </c>
      <c r="FX105" s="99">
        <f>MASTER_DATA_ESCALATED!FX105/(FX$18*1000)</f>
        <v>0</v>
      </c>
      <c r="FY105" s="99">
        <f>MASTER_DATA_ESCALATED!FY105/(FY$18*1000)</f>
        <v>0</v>
      </c>
      <c r="FZ105" s="99">
        <f>MASTER_DATA_ESCALATED!FZ105/(FZ$18*1000)</f>
        <v>0</v>
      </c>
      <c r="GA105" s="99">
        <f>MASTER_DATA_ESCALATED!GA105/(GA$18*1000)</f>
        <v>0</v>
      </c>
      <c r="GB105" s="99">
        <f>MASTER_DATA_ESCALATED!GB105/(GB$18*1000)</f>
        <v>0</v>
      </c>
      <c r="GC105" s="99">
        <f>MASTER_DATA_ESCALATED!GC105/(GC$18*1000)</f>
        <v>0</v>
      </c>
      <c r="GD105" s="99">
        <f>MASTER_DATA_ESCALATED!GD105/(GD$18*1000)</f>
        <v>0</v>
      </c>
      <c r="GE105" s="99">
        <f>MASTER_DATA_ESCALATED!GE105/(GE$18*1000)</f>
        <v>0</v>
      </c>
      <c r="GF105" s="99">
        <f>MASTER_DATA_ESCALATED!GF105/(GF$18*1000)</f>
        <v>0</v>
      </c>
      <c r="GG105" s="99">
        <f>MASTER_DATA_ESCALATED!GG105/(GG$18*1000)</f>
        <v>0</v>
      </c>
      <c r="GH105" s="99">
        <f>MASTER_DATA_ESCALATED!GH105/(GH$18*1000)</f>
        <v>0</v>
      </c>
      <c r="GI105" s="99">
        <f>MASTER_DATA_ESCALATED!GI105/(GI$18*1000)</f>
        <v>0</v>
      </c>
      <c r="GJ105" s="99">
        <f>MASTER_DATA_ESCALATED!GJ105/(GJ$18*1000)</f>
        <v>0</v>
      </c>
      <c r="GK105" s="99">
        <f>MASTER_DATA_ESCALATED!GK105/(GK$18*1000)</f>
        <v>0</v>
      </c>
      <c r="GL105" s="99">
        <f>MASTER_DATA_ESCALATED!GL105/(GL$18*1000)</f>
        <v>0</v>
      </c>
      <c r="GM105" s="99">
        <f>MASTER_DATA_ESCALATED!GM105/(GM$18*1000)</f>
        <v>0</v>
      </c>
      <c r="GN105" s="99">
        <f>MASTER_DATA_ESCALATED!GN105/(GN$18*1000)</f>
        <v>0</v>
      </c>
      <c r="GO105" s="99">
        <f>MASTER_DATA_ESCALATED!GO105/(GO$18*1000)</f>
        <v>0</v>
      </c>
      <c r="GP105" s="99">
        <f>MASTER_DATA_ESCALATED!GP105/(GP$18*1000)</f>
        <v>0</v>
      </c>
      <c r="GQ105" s="99">
        <f>MASTER_DATA_ESCALATED!GQ105/(GQ$18*1000)</f>
        <v>0</v>
      </c>
      <c r="GR105" s="99">
        <f>MASTER_DATA_ESCALATED!GR105/(GR$18*1000)</f>
        <v>0</v>
      </c>
      <c r="GS105" s="99">
        <f>MASTER_DATA_ESCALATED!GS105/(GS$18*1000)</f>
        <v>0</v>
      </c>
      <c r="GT105" s="99">
        <f>MASTER_DATA_ESCALATED!GT105/(GT$18*1000)</f>
        <v>0</v>
      </c>
      <c r="GU105" s="99">
        <f>MASTER_DATA_ESCALATED!GU105/(GU$18*1000)</f>
        <v>0</v>
      </c>
      <c r="GV105" s="99">
        <f>MASTER_DATA_ESCALATED!GV105/(GV$18*1000)</f>
        <v>0</v>
      </c>
      <c r="GW105" s="99" t="e">
        <f>MASTER_DATA_ESCALATED!#REF!/(GW$18*1000)</f>
        <v>#REF!</v>
      </c>
      <c r="GX105" s="99" t="e">
        <f>MASTER_DATA_ESCALATED!#REF!/(GX$18*1000)</f>
        <v>#REF!</v>
      </c>
      <c r="GY105" s="99" t="e">
        <f>MASTER_DATA_ESCALATED!#REF!/(GY$18*1000)</f>
        <v>#REF!</v>
      </c>
    </row>
    <row r="106" spans="2:207" s="27" customFormat="1" ht="14.25" hidden="1" outlineLevel="2" x14ac:dyDescent="0.25">
      <c r="B106" s="26">
        <f t="shared" si="3"/>
        <v>20</v>
      </c>
      <c r="C106" s="59">
        <v>232.5</v>
      </c>
      <c r="D106" s="88"/>
      <c r="E106" s="57"/>
      <c r="F106" s="57"/>
      <c r="G106" s="86">
        <v>232.5</v>
      </c>
      <c r="H106" s="40" t="s">
        <v>110</v>
      </c>
      <c r="I106" s="99">
        <f>MASTER_DATA_ESCALATED!I106/(I$18*1000)</f>
        <v>0</v>
      </c>
      <c r="J106" s="99">
        <f>MASTER_DATA_ESCALATED!J106/(J$18*1000)</f>
        <v>0</v>
      </c>
      <c r="K106" s="99">
        <f>MASTER_DATA_ESCALATED!K106/(K$18*1000)</f>
        <v>0</v>
      </c>
      <c r="L106" s="99">
        <f>MASTER_DATA_ESCALATED!L106/(L$18*1000)</f>
        <v>0</v>
      </c>
      <c r="M106" s="99">
        <f>MASTER_DATA_ESCALATED!M106/(M$18*1000)</f>
        <v>0</v>
      </c>
      <c r="N106" s="99">
        <f>MASTER_DATA_ESCALATED!N106/(N$18*1000)</f>
        <v>0</v>
      </c>
      <c r="O106" s="99">
        <f>MASTER_DATA_ESCALATED!O106/(O$18*1000)</f>
        <v>0</v>
      </c>
      <c r="P106" s="99">
        <f>MASTER_DATA_ESCALATED!P106/(P$18*1000)</f>
        <v>0</v>
      </c>
      <c r="Q106" s="99">
        <f>MASTER_DATA_ESCALATED!Q106/(Q$18*1000)</f>
        <v>0</v>
      </c>
      <c r="R106" s="99">
        <f>MASTER_DATA_ESCALATED!R106/(R$18*1000)</f>
        <v>0</v>
      </c>
      <c r="S106" s="99">
        <f>MASTER_DATA_ESCALATED!S106/(S$18*1000)</f>
        <v>0</v>
      </c>
      <c r="T106" s="99">
        <f>MASTER_DATA_ESCALATED!T106/(T$18*1000)</f>
        <v>0</v>
      </c>
      <c r="U106" s="99">
        <f>MASTER_DATA_ESCALATED!U106/(U$18*1000)</f>
        <v>0</v>
      </c>
      <c r="V106" s="99">
        <f>MASTER_DATA_ESCALATED!V106/(V$18*1000)</f>
        <v>0</v>
      </c>
      <c r="W106" s="99">
        <f>MASTER_DATA_ESCALATED!W106/(W$18*1000)</f>
        <v>0</v>
      </c>
      <c r="X106" s="99">
        <f>MASTER_DATA_ESCALATED!X106/(X$18*1000)</f>
        <v>0</v>
      </c>
      <c r="Y106" s="99">
        <f>MASTER_DATA_ESCALATED!Y106/(Y$18*1000)</f>
        <v>0</v>
      </c>
      <c r="Z106" s="99">
        <f>MASTER_DATA_ESCALATED!Z106/(Z$18*1000)</f>
        <v>0</v>
      </c>
      <c r="AA106" s="99">
        <f>MASTER_DATA_ESCALATED!AA106/(AA$18*1000)</f>
        <v>0</v>
      </c>
      <c r="AB106" s="99">
        <f>MASTER_DATA_ESCALATED!AB106/(AB$18*1000)</f>
        <v>0</v>
      </c>
      <c r="AC106" s="99">
        <f>MASTER_DATA_ESCALATED!AC106/(AC$18*1000)</f>
        <v>0</v>
      </c>
      <c r="AD106" s="99">
        <f>MASTER_DATA_ESCALATED!AD106/(AD$18*1000)</f>
        <v>0</v>
      </c>
      <c r="AE106" s="99">
        <f>MASTER_DATA_ESCALATED!AE106/(AE$18*1000)</f>
        <v>0</v>
      </c>
      <c r="AF106" s="99">
        <f>MASTER_DATA_ESCALATED!AF106/(AF$18*1000)</f>
        <v>0</v>
      </c>
      <c r="AG106" s="99">
        <f>MASTER_DATA_ESCALATED!AG106/(AG$18*1000)</f>
        <v>0</v>
      </c>
      <c r="AH106" s="99">
        <f>MASTER_DATA_ESCALATED!AH106/(AH$18*1000)</f>
        <v>0</v>
      </c>
      <c r="AI106" s="99">
        <f>MASTER_DATA_ESCALATED!AI106/(AI$18*1000)</f>
        <v>0</v>
      </c>
      <c r="AJ106" s="99">
        <f>MASTER_DATA_ESCALATED!AJ106/(AJ$18*1000)</f>
        <v>0</v>
      </c>
      <c r="AK106" s="99">
        <f>MASTER_DATA_ESCALATED!AK106/(AK$18*1000)</f>
        <v>0</v>
      </c>
      <c r="AL106" s="99">
        <f>MASTER_DATA_ESCALATED!AL106/(AL$18*1000)</f>
        <v>0</v>
      </c>
      <c r="AM106" s="99">
        <f>MASTER_DATA_ESCALATED!AM106/(AM$18*1000)</f>
        <v>0</v>
      </c>
      <c r="AN106" s="99">
        <f>MASTER_DATA_ESCALATED!AN106/(AN$18*1000)</f>
        <v>0</v>
      </c>
      <c r="AO106" s="99">
        <f>MASTER_DATA_ESCALATED!AO106/(AO$18*1000)</f>
        <v>0</v>
      </c>
      <c r="AP106" s="99">
        <f>MASTER_DATA_ESCALATED!AP106/(AP$18*1000)</f>
        <v>0</v>
      </c>
      <c r="AQ106" s="99">
        <f>MASTER_DATA_ESCALATED!AQ106/(AQ$18*1000)</f>
        <v>0</v>
      </c>
      <c r="AR106" s="99">
        <f>MASTER_DATA_ESCALATED!AR106/(AR$18*1000)</f>
        <v>0</v>
      </c>
      <c r="AS106" s="99">
        <f>MASTER_DATA_ESCALATED!AS106/(AS$18*1000)</f>
        <v>0</v>
      </c>
      <c r="AT106" s="99">
        <f>MASTER_DATA_ESCALATED!AT106/(AT$18*1000)</f>
        <v>0</v>
      </c>
      <c r="AU106" s="99">
        <f>MASTER_DATA_ESCALATED!AU106/(AU$18*1000)</f>
        <v>0</v>
      </c>
      <c r="AV106" s="99">
        <f>MASTER_DATA_ESCALATED!AV106/(AV$18*1000)</f>
        <v>0</v>
      </c>
      <c r="AW106" s="99">
        <f>MASTER_DATA_ESCALATED!AW106/(AW$18*1000)</f>
        <v>0</v>
      </c>
      <c r="AX106" s="99">
        <f>MASTER_DATA_ESCALATED!AX106/(AX$18*1000)</f>
        <v>0</v>
      </c>
      <c r="AY106" s="99">
        <f>MASTER_DATA_ESCALATED!AY106/(AY$18*1000)</f>
        <v>0</v>
      </c>
      <c r="AZ106" s="99">
        <f>MASTER_DATA_ESCALATED!AZ106/(AZ$18*1000)</f>
        <v>0</v>
      </c>
      <c r="BA106" s="99">
        <f>MASTER_DATA_ESCALATED!BA106/(BA$18*1000)</f>
        <v>0</v>
      </c>
      <c r="BB106" s="99">
        <f>MASTER_DATA_ESCALATED!BB106/(BB$18*1000)</f>
        <v>0</v>
      </c>
      <c r="BC106" s="99">
        <f>MASTER_DATA_ESCALATED!BC106/(BC$18*1000)</f>
        <v>0</v>
      </c>
      <c r="BD106" s="99">
        <f>MASTER_DATA_ESCALATED!BD106/(BD$18*1000)</f>
        <v>0</v>
      </c>
      <c r="BE106" s="99">
        <f>MASTER_DATA_ESCALATED!BE106/(BE$18*1000)</f>
        <v>0</v>
      </c>
      <c r="BF106" s="99">
        <f>MASTER_DATA_ESCALATED!BF106/(BF$18*1000)</f>
        <v>0</v>
      </c>
      <c r="BG106" s="99">
        <f>MASTER_DATA_ESCALATED!BG106/(BG$18*1000)</f>
        <v>0</v>
      </c>
      <c r="BH106" s="99">
        <f>MASTER_DATA_ESCALATED!BH106/(BH$18*1000)</f>
        <v>0</v>
      </c>
      <c r="BI106" s="99">
        <f>MASTER_DATA_ESCALATED!BI106/(BI$18*1000)</f>
        <v>0</v>
      </c>
      <c r="BJ106" s="99">
        <f>MASTER_DATA_ESCALATED!BJ106/(BJ$18*1000)</f>
        <v>0</v>
      </c>
      <c r="BK106" s="99">
        <f>MASTER_DATA_ESCALATED!BK106/(BK$18*1000)</f>
        <v>0</v>
      </c>
      <c r="BL106" s="99">
        <f>MASTER_DATA_ESCALATED!BL106/(BL$18*1000)</f>
        <v>0</v>
      </c>
      <c r="BM106" s="99">
        <f>MASTER_DATA_ESCALATED!BM106/(BM$18*1000)</f>
        <v>0</v>
      </c>
      <c r="BN106" s="99">
        <f>MASTER_DATA_ESCALATED!BN106/(BN$18*1000)</f>
        <v>0</v>
      </c>
      <c r="BO106" s="99">
        <f>MASTER_DATA_ESCALATED!BO106/(BO$18*1000)</f>
        <v>0</v>
      </c>
      <c r="BP106" s="99">
        <f>MASTER_DATA_ESCALATED!BP106/(BP$18*1000)</f>
        <v>0</v>
      </c>
      <c r="BQ106" s="99">
        <f>MASTER_DATA_ESCALATED!BQ106/(BQ$18*1000)</f>
        <v>0</v>
      </c>
      <c r="BR106" s="99">
        <f>MASTER_DATA_ESCALATED!BR106/(BR$18*1000)</f>
        <v>0</v>
      </c>
      <c r="BS106" s="99">
        <f>MASTER_DATA_ESCALATED!BS106/(BS$18*1000)</f>
        <v>0</v>
      </c>
      <c r="BT106" s="99">
        <f>MASTER_DATA_ESCALATED!BT106/(BT$18*1000)</f>
        <v>0</v>
      </c>
      <c r="BU106" s="99">
        <f>MASTER_DATA_ESCALATED!BU106/(BU$18*1000)</f>
        <v>0</v>
      </c>
      <c r="BV106" s="99">
        <f>MASTER_DATA_ESCALATED!BV106/(BV$18*1000)</f>
        <v>0</v>
      </c>
      <c r="BW106" s="99">
        <f>MASTER_DATA_ESCALATED!BW106/(BW$18*1000)</f>
        <v>0</v>
      </c>
      <c r="BX106" s="99">
        <f>MASTER_DATA_ESCALATED!BX106/(BX$18*1000)</f>
        <v>0</v>
      </c>
      <c r="BY106" s="99">
        <f>MASTER_DATA_ESCALATED!BY106/(BY$18*1000)</f>
        <v>0</v>
      </c>
      <c r="BZ106" s="99">
        <f>MASTER_DATA_ESCALATED!BZ106/(BZ$18*1000)</f>
        <v>0</v>
      </c>
      <c r="CA106" s="99">
        <f>MASTER_DATA_ESCALATED!CA106/(CA$18*1000)</f>
        <v>0</v>
      </c>
      <c r="CB106" s="99">
        <f>MASTER_DATA_ESCALATED!CB106/(CB$18*1000)</f>
        <v>0</v>
      </c>
      <c r="CC106" s="99">
        <f>MASTER_DATA_ESCALATED!CC106/(CC$18*1000)</f>
        <v>0</v>
      </c>
      <c r="CD106" s="99">
        <f>MASTER_DATA_ESCALATED!CD106/(CD$18*1000)</f>
        <v>0</v>
      </c>
      <c r="CE106" s="99">
        <f>MASTER_DATA_ESCALATED!CE106/(CE$18*1000)</f>
        <v>0</v>
      </c>
      <c r="CF106" s="99">
        <f>MASTER_DATA_ESCALATED!CF106/(CF$18*1000)</f>
        <v>0</v>
      </c>
      <c r="CG106" s="99">
        <f>MASTER_DATA_ESCALATED!CG106/(CG$18*1000)</f>
        <v>0</v>
      </c>
      <c r="CH106" s="99">
        <f>MASTER_DATA_ESCALATED!CH106/(CH$18*1000)</f>
        <v>0</v>
      </c>
      <c r="CI106" s="99">
        <f>MASTER_DATA_ESCALATED!CI106/(CI$18*1000)</f>
        <v>0</v>
      </c>
      <c r="CJ106" s="99">
        <f>MASTER_DATA_ESCALATED!CJ106/(CJ$18*1000)</f>
        <v>0</v>
      </c>
      <c r="CK106" s="99">
        <f>MASTER_DATA_ESCALATED!CK106/(CK$18*1000)</f>
        <v>0</v>
      </c>
      <c r="CL106" s="99">
        <f>MASTER_DATA_ESCALATED!CL106/(CL$18*1000)</f>
        <v>0</v>
      </c>
      <c r="CM106" s="99">
        <f>MASTER_DATA_ESCALATED!CM106/(CM$18*1000)</f>
        <v>0</v>
      </c>
      <c r="CN106" s="99">
        <f>MASTER_DATA_ESCALATED!CN106/(CN$18*1000)</f>
        <v>0</v>
      </c>
      <c r="CO106" s="99">
        <f>MASTER_DATA_ESCALATED!CO106/(CO$18*1000)</f>
        <v>0</v>
      </c>
      <c r="CP106" s="99">
        <f>MASTER_DATA_ESCALATED!CP106/(CP$18*1000)</f>
        <v>0</v>
      </c>
      <c r="CQ106" s="99">
        <f>MASTER_DATA_ESCALATED!CQ106/(CQ$18*1000)</f>
        <v>0</v>
      </c>
      <c r="CR106" s="99">
        <f>MASTER_DATA_ESCALATED!CR106/(CR$18*1000)</f>
        <v>0</v>
      </c>
      <c r="CS106" s="99">
        <f>MASTER_DATA_ESCALATED!CS106/(CS$18*1000)</f>
        <v>0</v>
      </c>
      <c r="CT106" s="99">
        <f>MASTER_DATA_ESCALATED!CT106/(CT$18*1000)</f>
        <v>0</v>
      </c>
      <c r="CU106" s="99">
        <f>MASTER_DATA_ESCALATED!CU106/(CU$18*1000)</f>
        <v>0</v>
      </c>
      <c r="CV106" s="99">
        <f>MASTER_DATA_ESCALATED!CV106/(CV$18*1000)</f>
        <v>0</v>
      </c>
      <c r="CW106" s="99">
        <f>MASTER_DATA_ESCALATED!CW106/(CW$18*1000)</f>
        <v>0</v>
      </c>
      <c r="CX106" s="99">
        <f>MASTER_DATA_ESCALATED!CX106/(CX$18*1000)</f>
        <v>0</v>
      </c>
      <c r="CY106" s="99">
        <f>MASTER_DATA_ESCALATED!CY106/(CY$18*1000)</f>
        <v>0</v>
      </c>
      <c r="CZ106" s="99">
        <f>MASTER_DATA_ESCALATED!CZ106/(CZ$18*1000)</f>
        <v>0</v>
      </c>
      <c r="DA106" s="99" t="e">
        <f>MASTER_DATA_ESCALATED!DA106/(DA$18*1000)</f>
        <v>#DIV/0!</v>
      </c>
      <c r="DB106" s="99" t="e">
        <f>MASTER_DATA_ESCALATED!DB106/(DB$18*1000)</f>
        <v>#DIV/0!</v>
      </c>
      <c r="DC106" s="99" t="e">
        <f>MASTER_DATA_ESCALATED!DC106/(DC$18*1000)</f>
        <v>#DIV/0!</v>
      </c>
      <c r="DD106" s="99" t="e">
        <f>MASTER_DATA_ESCALATED!DD106/(DD$18*1000)</f>
        <v>#N/A</v>
      </c>
      <c r="DE106" s="99">
        <f>MASTER_DATA_ESCALATED!DE106/(DE$18*1000)</f>
        <v>0</v>
      </c>
      <c r="DF106" s="99">
        <f>MASTER_DATA_ESCALATED!DF106/(DF$18*1000)</f>
        <v>0</v>
      </c>
      <c r="DG106" s="99">
        <f>MASTER_DATA_ESCALATED!DG106/(DG$18*1000)</f>
        <v>0</v>
      </c>
      <c r="DH106" s="99">
        <f>MASTER_DATA_ESCALATED!DH106/(DH$18*1000)</f>
        <v>0</v>
      </c>
      <c r="DI106" s="99">
        <f>MASTER_DATA_ESCALATED!DI106/(DI$18*1000)</f>
        <v>0</v>
      </c>
      <c r="DJ106" s="99">
        <f>MASTER_DATA_ESCALATED!DJ106/(DJ$18*1000)</f>
        <v>0</v>
      </c>
      <c r="DK106" s="99">
        <f>MASTER_DATA_ESCALATED!DK106/(DK$18*1000)</f>
        <v>0</v>
      </c>
      <c r="DL106" s="99">
        <f>MASTER_DATA_ESCALATED!DL106/(DL$18*1000)</f>
        <v>0</v>
      </c>
      <c r="DM106" s="99">
        <f>MASTER_DATA_ESCALATED!DM106/(DM$18*1000)</f>
        <v>0</v>
      </c>
      <c r="DN106" s="99">
        <f>MASTER_DATA_ESCALATED!DN106/(DN$18*1000)</f>
        <v>0</v>
      </c>
      <c r="DO106" s="99">
        <f>MASTER_DATA_ESCALATED!DO106/(DO$18*1000)</f>
        <v>0</v>
      </c>
      <c r="DP106" s="99">
        <f>MASTER_DATA_ESCALATED!DP106/(DP$18*1000)</f>
        <v>0</v>
      </c>
      <c r="DQ106" s="99">
        <f>MASTER_DATA_ESCALATED!DQ106/(DQ$18*1000)</f>
        <v>0</v>
      </c>
      <c r="DR106" s="99">
        <f>MASTER_DATA_ESCALATED!DR106/(DR$18*1000)</f>
        <v>0</v>
      </c>
      <c r="DS106" s="99">
        <f>MASTER_DATA_ESCALATED!DS106/(DS$18*1000)</f>
        <v>0</v>
      </c>
      <c r="DT106" s="99">
        <f>MASTER_DATA_ESCALATED!DT106/(DT$18*1000)</f>
        <v>0</v>
      </c>
      <c r="DU106" s="99">
        <f>MASTER_DATA_ESCALATED!DU106/(DU$18*1000)</f>
        <v>0</v>
      </c>
      <c r="DV106" s="99">
        <f>MASTER_DATA_ESCALATED!DV106/(DV$18*1000)</f>
        <v>0</v>
      </c>
      <c r="DW106" s="99">
        <f>MASTER_DATA_ESCALATED!DW106/(DW$18*1000)</f>
        <v>0</v>
      </c>
      <c r="DX106" s="99">
        <f>MASTER_DATA_ESCALATED!DX106/(DX$18*1000)</f>
        <v>0</v>
      </c>
      <c r="DY106" s="99">
        <f>MASTER_DATA_ESCALATED!DY106/(DY$18*1000)</f>
        <v>0</v>
      </c>
      <c r="DZ106" s="99">
        <f>MASTER_DATA_ESCALATED!DZ106/(DZ$18*1000)</f>
        <v>0</v>
      </c>
      <c r="EA106" s="99">
        <f>MASTER_DATA_ESCALATED!EA106/(EA$18*1000)</f>
        <v>0</v>
      </c>
      <c r="EB106" s="99">
        <f>MASTER_DATA_ESCALATED!EB106/(EB$18*1000)</f>
        <v>0</v>
      </c>
      <c r="EC106" s="99" t="e">
        <f>MASTER_DATA_ESCALATED!EC106/(EC$18*1000)</f>
        <v>#DIV/0!</v>
      </c>
      <c r="ED106" s="99" t="e">
        <f>MASTER_DATA_ESCALATED!ED106/(ED$18*1000)</f>
        <v>#DIV/0!</v>
      </c>
      <c r="EE106" s="99" t="e">
        <f>MASTER_DATA_ESCALATED!EE106/(EE$18*1000)</f>
        <v>#DIV/0!</v>
      </c>
      <c r="EF106" s="99" t="e">
        <f>MASTER_DATA_ESCALATED!EF106/(EF$18*1000)</f>
        <v>#VALUE!</v>
      </c>
      <c r="EG106" s="99">
        <f>MASTER_DATA_ESCALATED!EG106/(EG$18*1000)</f>
        <v>0</v>
      </c>
      <c r="EH106" s="99">
        <f>MASTER_DATA_ESCALATED!EH106/(EH$18*1000)</f>
        <v>0</v>
      </c>
      <c r="EI106" s="99">
        <f>MASTER_DATA_ESCALATED!EI106/(EI$18*1000)</f>
        <v>0</v>
      </c>
      <c r="EJ106" s="99">
        <f>MASTER_DATA_ESCALATED!EJ106/(EJ$18*1000)</f>
        <v>0</v>
      </c>
      <c r="EK106" s="99">
        <f>MASTER_DATA_ESCALATED!EK106/(EK$18*1000)</f>
        <v>0</v>
      </c>
      <c r="EL106" s="99">
        <f>MASTER_DATA_ESCALATED!EL106/(EL$18*1000)</f>
        <v>0</v>
      </c>
      <c r="EM106" s="99">
        <f>MASTER_DATA_ESCALATED!EM106/(EM$18*1000)</f>
        <v>0</v>
      </c>
      <c r="EN106" s="99">
        <f>MASTER_DATA_ESCALATED!EN106/(EN$18*1000)</f>
        <v>0</v>
      </c>
      <c r="EO106" s="99">
        <f>MASTER_DATA_ESCALATED!EO106/(EO$18*1000)</f>
        <v>0</v>
      </c>
      <c r="EP106" s="99">
        <f>MASTER_DATA_ESCALATED!EP106/(EP$18*1000)</f>
        <v>0</v>
      </c>
      <c r="EQ106" s="99">
        <f>MASTER_DATA_ESCALATED!EQ106/(EQ$18*1000)</f>
        <v>0</v>
      </c>
      <c r="ER106" s="99">
        <f>MASTER_DATA_ESCALATED!ER106/(ER$18*1000)</f>
        <v>0</v>
      </c>
      <c r="ES106" s="99">
        <f>MASTER_DATA_ESCALATED!ES106/(ES$18*1000)</f>
        <v>0</v>
      </c>
      <c r="ET106" s="99">
        <f>MASTER_DATA_ESCALATED!ET106/(ET$18*1000)</f>
        <v>0</v>
      </c>
      <c r="EU106" s="99">
        <f>MASTER_DATA_ESCALATED!EU106/(EU$18*1000)</f>
        <v>0</v>
      </c>
      <c r="EV106" s="99">
        <f>MASTER_DATA_ESCALATED!EV106/(EV$18*1000)</f>
        <v>0</v>
      </c>
      <c r="EW106" s="99">
        <f>MASTER_DATA_ESCALATED!EW106/(EW$18*1000)</f>
        <v>0</v>
      </c>
      <c r="EX106" s="99">
        <f>MASTER_DATA_ESCALATED!EX106/(EX$18*1000)</f>
        <v>0</v>
      </c>
      <c r="EY106" s="99">
        <f>MASTER_DATA_ESCALATED!EY106/(EY$18*1000)</f>
        <v>0</v>
      </c>
      <c r="EZ106" s="99">
        <f>MASTER_DATA_ESCALATED!EZ106/(EZ$18*1000)</f>
        <v>0</v>
      </c>
      <c r="FA106" s="99">
        <f>MASTER_DATA_ESCALATED!FA106/(FA$18*1000)</f>
        <v>0</v>
      </c>
      <c r="FB106" s="99">
        <f>MASTER_DATA_ESCALATED!FB106/(FB$18*1000)</f>
        <v>0</v>
      </c>
      <c r="FC106" s="99">
        <f>MASTER_DATA_ESCALATED!FC106/(FC$18*1000)</f>
        <v>0</v>
      </c>
      <c r="FD106" s="99">
        <f>MASTER_DATA_ESCALATED!FD106/(FD$18*1000)</f>
        <v>0</v>
      </c>
      <c r="FE106" s="99">
        <f>MASTER_DATA_ESCALATED!FE106/(FE$18*1000)</f>
        <v>0</v>
      </c>
      <c r="FF106" s="99">
        <f>MASTER_DATA_ESCALATED!FF106/(FF$18*1000)</f>
        <v>0</v>
      </c>
      <c r="FG106" s="99">
        <f>MASTER_DATA_ESCALATED!FG106/(FG$18*1000)</f>
        <v>0</v>
      </c>
      <c r="FH106" s="99">
        <f>MASTER_DATA_ESCALATED!FH106/(FH$18*1000)</f>
        <v>0</v>
      </c>
      <c r="FI106" s="99">
        <f>MASTER_DATA_ESCALATED!FI106/(FI$18*1000)</f>
        <v>0</v>
      </c>
      <c r="FJ106" s="99">
        <f>MASTER_DATA_ESCALATED!FJ106/(FJ$18*1000)</f>
        <v>0</v>
      </c>
      <c r="FK106" s="99">
        <f>MASTER_DATA_ESCALATED!FK106/(FK$18*1000)</f>
        <v>0</v>
      </c>
      <c r="FL106" s="99">
        <f>MASTER_DATA_ESCALATED!FL106/(FL$18*1000)</f>
        <v>0</v>
      </c>
      <c r="FM106" s="99">
        <f>MASTER_DATA_ESCALATED!FM106/(FM$18*1000)</f>
        <v>0</v>
      </c>
      <c r="FN106" s="99">
        <f>MASTER_DATA_ESCALATED!FN106/(FN$18*1000)</f>
        <v>0</v>
      </c>
      <c r="FO106" s="99">
        <f>MASTER_DATA_ESCALATED!FO106/(FO$18*1000)</f>
        <v>0</v>
      </c>
      <c r="FP106" s="99">
        <f>MASTER_DATA_ESCALATED!FP106/(FP$18*1000)</f>
        <v>0</v>
      </c>
      <c r="FQ106" s="99">
        <f>MASTER_DATA_ESCALATED!FQ106/(FQ$18*1000)</f>
        <v>0</v>
      </c>
      <c r="FR106" s="99">
        <f>MASTER_DATA_ESCALATED!FR106/(FR$18*1000)</f>
        <v>0</v>
      </c>
      <c r="FS106" s="99">
        <f>MASTER_DATA_ESCALATED!FS106/(FS$18*1000)</f>
        <v>0</v>
      </c>
      <c r="FT106" s="99">
        <f>MASTER_DATA_ESCALATED!FT106/(FT$18*1000)</f>
        <v>0</v>
      </c>
      <c r="FU106" s="99">
        <f>MASTER_DATA_ESCALATED!FU106/(FU$18*1000)</f>
        <v>0</v>
      </c>
      <c r="FV106" s="99">
        <f>MASTER_DATA_ESCALATED!FV106/(FV$18*1000)</f>
        <v>0</v>
      </c>
      <c r="FW106" s="99">
        <f>MASTER_DATA_ESCALATED!FW106/(FW$18*1000)</f>
        <v>0</v>
      </c>
      <c r="FX106" s="99">
        <f>MASTER_DATA_ESCALATED!FX106/(FX$18*1000)</f>
        <v>0</v>
      </c>
      <c r="FY106" s="99">
        <f>MASTER_DATA_ESCALATED!FY106/(FY$18*1000)</f>
        <v>0</v>
      </c>
      <c r="FZ106" s="99">
        <f>MASTER_DATA_ESCALATED!FZ106/(FZ$18*1000)</f>
        <v>0</v>
      </c>
      <c r="GA106" s="99">
        <f>MASTER_DATA_ESCALATED!GA106/(GA$18*1000)</f>
        <v>0</v>
      </c>
      <c r="GB106" s="99">
        <f>MASTER_DATA_ESCALATED!GB106/(GB$18*1000)</f>
        <v>0</v>
      </c>
      <c r="GC106" s="99">
        <f>MASTER_DATA_ESCALATED!GC106/(GC$18*1000)</f>
        <v>0</v>
      </c>
      <c r="GD106" s="99">
        <f>MASTER_DATA_ESCALATED!GD106/(GD$18*1000)</f>
        <v>0</v>
      </c>
      <c r="GE106" s="99">
        <f>MASTER_DATA_ESCALATED!GE106/(GE$18*1000)</f>
        <v>0</v>
      </c>
      <c r="GF106" s="99">
        <f>MASTER_DATA_ESCALATED!GF106/(GF$18*1000)</f>
        <v>0</v>
      </c>
      <c r="GG106" s="99">
        <f>MASTER_DATA_ESCALATED!GG106/(GG$18*1000)</f>
        <v>0</v>
      </c>
      <c r="GH106" s="99">
        <f>MASTER_DATA_ESCALATED!GH106/(GH$18*1000)</f>
        <v>0</v>
      </c>
      <c r="GI106" s="99">
        <f>MASTER_DATA_ESCALATED!GI106/(GI$18*1000)</f>
        <v>0</v>
      </c>
      <c r="GJ106" s="99">
        <f>MASTER_DATA_ESCALATED!GJ106/(GJ$18*1000)</f>
        <v>0</v>
      </c>
      <c r="GK106" s="99">
        <f>MASTER_DATA_ESCALATED!GK106/(GK$18*1000)</f>
        <v>0</v>
      </c>
      <c r="GL106" s="99">
        <f>MASTER_DATA_ESCALATED!GL106/(GL$18*1000)</f>
        <v>0</v>
      </c>
      <c r="GM106" s="99">
        <f>MASTER_DATA_ESCALATED!GM106/(GM$18*1000)</f>
        <v>0</v>
      </c>
      <c r="GN106" s="99">
        <f>MASTER_DATA_ESCALATED!GN106/(GN$18*1000)</f>
        <v>0</v>
      </c>
      <c r="GO106" s="99">
        <f>MASTER_DATA_ESCALATED!GO106/(GO$18*1000)</f>
        <v>0</v>
      </c>
      <c r="GP106" s="99">
        <f>MASTER_DATA_ESCALATED!GP106/(GP$18*1000)</f>
        <v>0</v>
      </c>
      <c r="GQ106" s="99">
        <f>MASTER_DATA_ESCALATED!GQ106/(GQ$18*1000)</f>
        <v>0</v>
      </c>
      <c r="GR106" s="99">
        <f>MASTER_DATA_ESCALATED!GR106/(GR$18*1000)</f>
        <v>0</v>
      </c>
      <c r="GS106" s="99">
        <f>MASTER_DATA_ESCALATED!GS106/(GS$18*1000)</f>
        <v>0</v>
      </c>
      <c r="GT106" s="99">
        <f>MASTER_DATA_ESCALATED!GT106/(GT$18*1000)</f>
        <v>0</v>
      </c>
      <c r="GU106" s="99">
        <f>MASTER_DATA_ESCALATED!GU106/(GU$18*1000)</f>
        <v>0</v>
      </c>
      <c r="GV106" s="99">
        <f>MASTER_DATA_ESCALATED!GV106/(GV$18*1000)</f>
        <v>0</v>
      </c>
      <c r="GW106" s="99" t="e">
        <f>MASTER_DATA_ESCALATED!#REF!/(GW$18*1000)</f>
        <v>#REF!</v>
      </c>
      <c r="GX106" s="99" t="e">
        <f>MASTER_DATA_ESCALATED!#REF!/(GX$18*1000)</f>
        <v>#REF!</v>
      </c>
      <c r="GY106" s="99" t="e">
        <f>MASTER_DATA_ESCALATED!#REF!/(GY$18*1000)</f>
        <v>#REF!</v>
      </c>
    </row>
    <row r="107" spans="2:207" s="27" customFormat="1" ht="14.25" hidden="1" outlineLevel="2" x14ac:dyDescent="0.25">
      <c r="B107" s="26">
        <f t="shared" si="3"/>
        <v>20</v>
      </c>
      <c r="C107" s="59">
        <v>232.6</v>
      </c>
      <c r="D107" s="88"/>
      <c r="E107" s="57"/>
      <c r="F107" s="57"/>
      <c r="G107" s="86">
        <v>232.6</v>
      </c>
      <c r="H107" s="40" t="s">
        <v>111</v>
      </c>
      <c r="I107" s="99">
        <f>MASTER_DATA_ESCALATED!I107/(I$18*1000)</f>
        <v>0</v>
      </c>
      <c r="J107" s="99">
        <f>MASTER_DATA_ESCALATED!J107/(J$18*1000)</f>
        <v>0</v>
      </c>
      <c r="K107" s="99">
        <f>MASTER_DATA_ESCALATED!K107/(K$18*1000)</f>
        <v>0</v>
      </c>
      <c r="L107" s="99">
        <f>MASTER_DATA_ESCALATED!L107/(L$18*1000)</f>
        <v>0</v>
      </c>
      <c r="M107" s="99">
        <f>MASTER_DATA_ESCALATED!M107/(M$18*1000)</f>
        <v>0</v>
      </c>
      <c r="N107" s="99">
        <f>MASTER_DATA_ESCALATED!N107/(N$18*1000)</f>
        <v>0</v>
      </c>
      <c r="O107" s="99">
        <f>MASTER_DATA_ESCALATED!O107/(O$18*1000)</f>
        <v>0</v>
      </c>
      <c r="P107" s="99">
        <f>MASTER_DATA_ESCALATED!P107/(P$18*1000)</f>
        <v>0</v>
      </c>
      <c r="Q107" s="99">
        <f>MASTER_DATA_ESCALATED!Q107/(Q$18*1000)</f>
        <v>0</v>
      </c>
      <c r="R107" s="99">
        <f>MASTER_DATA_ESCALATED!R107/(R$18*1000)</f>
        <v>0</v>
      </c>
      <c r="S107" s="99">
        <f>MASTER_DATA_ESCALATED!S107/(S$18*1000)</f>
        <v>0</v>
      </c>
      <c r="T107" s="99">
        <f>MASTER_DATA_ESCALATED!T107/(T$18*1000)</f>
        <v>0</v>
      </c>
      <c r="U107" s="99">
        <f>MASTER_DATA_ESCALATED!U107/(U$18*1000)</f>
        <v>0</v>
      </c>
      <c r="V107" s="99">
        <f>MASTER_DATA_ESCALATED!V107/(V$18*1000)</f>
        <v>0</v>
      </c>
      <c r="W107" s="99">
        <f>MASTER_DATA_ESCALATED!W107/(W$18*1000)</f>
        <v>0</v>
      </c>
      <c r="X107" s="99">
        <f>MASTER_DATA_ESCALATED!X107/(X$18*1000)</f>
        <v>0</v>
      </c>
      <c r="Y107" s="99">
        <f>MASTER_DATA_ESCALATED!Y107/(Y$18*1000)</f>
        <v>0</v>
      </c>
      <c r="Z107" s="99">
        <f>MASTER_DATA_ESCALATED!Z107/(Z$18*1000)</f>
        <v>0</v>
      </c>
      <c r="AA107" s="99">
        <f>MASTER_DATA_ESCALATED!AA107/(AA$18*1000)</f>
        <v>0</v>
      </c>
      <c r="AB107" s="99">
        <f>MASTER_DATA_ESCALATED!AB107/(AB$18*1000)</f>
        <v>0</v>
      </c>
      <c r="AC107" s="99">
        <f>MASTER_DATA_ESCALATED!AC107/(AC$18*1000)</f>
        <v>0</v>
      </c>
      <c r="AD107" s="99">
        <f>MASTER_DATA_ESCALATED!AD107/(AD$18*1000)</f>
        <v>0</v>
      </c>
      <c r="AE107" s="99">
        <f>MASTER_DATA_ESCALATED!AE107/(AE$18*1000)</f>
        <v>0</v>
      </c>
      <c r="AF107" s="99">
        <f>MASTER_DATA_ESCALATED!AF107/(AF$18*1000)</f>
        <v>0</v>
      </c>
      <c r="AG107" s="99">
        <f>MASTER_DATA_ESCALATED!AG107/(AG$18*1000)</f>
        <v>0</v>
      </c>
      <c r="AH107" s="99">
        <f>MASTER_DATA_ESCALATED!AH107/(AH$18*1000)</f>
        <v>0</v>
      </c>
      <c r="AI107" s="99">
        <f>MASTER_DATA_ESCALATED!AI107/(AI$18*1000)</f>
        <v>0</v>
      </c>
      <c r="AJ107" s="99">
        <f>MASTER_DATA_ESCALATED!AJ107/(AJ$18*1000)</f>
        <v>0</v>
      </c>
      <c r="AK107" s="99">
        <f>MASTER_DATA_ESCALATED!AK107/(AK$18*1000)</f>
        <v>0</v>
      </c>
      <c r="AL107" s="99">
        <f>MASTER_DATA_ESCALATED!AL107/(AL$18*1000)</f>
        <v>0</v>
      </c>
      <c r="AM107" s="99">
        <f>MASTER_DATA_ESCALATED!AM107/(AM$18*1000)</f>
        <v>0</v>
      </c>
      <c r="AN107" s="99">
        <f>MASTER_DATA_ESCALATED!AN107/(AN$18*1000)</f>
        <v>0</v>
      </c>
      <c r="AO107" s="99">
        <f>MASTER_DATA_ESCALATED!AO107/(AO$18*1000)</f>
        <v>0</v>
      </c>
      <c r="AP107" s="99">
        <f>MASTER_DATA_ESCALATED!AP107/(AP$18*1000)</f>
        <v>0</v>
      </c>
      <c r="AQ107" s="99">
        <f>MASTER_DATA_ESCALATED!AQ107/(AQ$18*1000)</f>
        <v>0</v>
      </c>
      <c r="AR107" s="99">
        <f>MASTER_DATA_ESCALATED!AR107/(AR$18*1000)</f>
        <v>0</v>
      </c>
      <c r="AS107" s="99">
        <f>MASTER_DATA_ESCALATED!AS107/(AS$18*1000)</f>
        <v>0</v>
      </c>
      <c r="AT107" s="99">
        <f>MASTER_DATA_ESCALATED!AT107/(AT$18*1000)</f>
        <v>0</v>
      </c>
      <c r="AU107" s="99">
        <f>MASTER_DATA_ESCALATED!AU107/(AU$18*1000)</f>
        <v>0</v>
      </c>
      <c r="AV107" s="99">
        <f>MASTER_DATA_ESCALATED!AV107/(AV$18*1000)</f>
        <v>0</v>
      </c>
      <c r="AW107" s="99">
        <f>MASTER_DATA_ESCALATED!AW107/(AW$18*1000)</f>
        <v>0</v>
      </c>
      <c r="AX107" s="99">
        <f>MASTER_DATA_ESCALATED!AX107/(AX$18*1000)</f>
        <v>0</v>
      </c>
      <c r="AY107" s="99">
        <f>MASTER_DATA_ESCALATED!AY107/(AY$18*1000)</f>
        <v>0</v>
      </c>
      <c r="AZ107" s="99">
        <f>MASTER_DATA_ESCALATED!AZ107/(AZ$18*1000)</f>
        <v>0</v>
      </c>
      <c r="BA107" s="99">
        <f>MASTER_DATA_ESCALATED!BA107/(BA$18*1000)</f>
        <v>0</v>
      </c>
      <c r="BB107" s="99">
        <f>MASTER_DATA_ESCALATED!BB107/(BB$18*1000)</f>
        <v>0</v>
      </c>
      <c r="BC107" s="99">
        <f>MASTER_DATA_ESCALATED!BC107/(BC$18*1000)</f>
        <v>0</v>
      </c>
      <c r="BD107" s="99">
        <f>MASTER_DATA_ESCALATED!BD107/(BD$18*1000)</f>
        <v>0</v>
      </c>
      <c r="BE107" s="99">
        <f>MASTER_DATA_ESCALATED!BE107/(BE$18*1000)</f>
        <v>0</v>
      </c>
      <c r="BF107" s="99">
        <f>MASTER_DATA_ESCALATED!BF107/(BF$18*1000)</f>
        <v>0</v>
      </c>
      <c r="BG107" s="99">
        <f>MASTER_DATA_ESCALATED!BG107/(BG$18*1000)</f>
        <v>0</v>
      </c>
      <c r="BH107" s="99">
        <f>MASTER_DATA_ESCALATED!BH107/(BH$18*1000)</f>
        <v>0</v>
      </c>
      <c r="BI107" s="99">
        <f>MASTER_DATA_ESCALATED!BI107/(BI$18*1000)</f>
        <v>0</v>
      </c>
      <c r="BJ107" s="99">
        <f>MASTER_DATA_ESCALATED!BJ107/(BJ$18*1000)</f>
        <v>0</v>
      </c>
      <c r="BK107" s="99">
        <f>MASTER_DATA_ESCALATED!BK107/(BK$18*1000)</f>
        <v>0</v>
      </c>
      <c r="BL107" s="99">
        <f>MASTER_DATA_ESCALATED!BL107/(BL$18*1000)</f>
        <v>0</v>
      </c>
      <c r="BM107" s="99">
        <f>MASTER_DATA_ESCALATED!BM107/(BM$18*1000)</f>
        <v>0</v>
      </c>
      <c r="BN107" s="99">
        <f>MASTER_DATA_ESCALATED!BN107/(BN$18*1000)</f>
        <v>0</v>
      </c>
      <c r="BO107" s="99">
        <f>MASTER_DATA_ESCALATED!BO107/(BO$18*1000)</f>
        <v>0</v>
      </c>
      <c r="BP107" s="99">
        <f>MASTER_DATA_ESCALATED!BP107/(BP$18*1000)</f>
        <v>0</v>
      </c>
      <c r="BQ107" s="99">
        <f>MASTER_DATA_ESCALATED!BQ107/(BQ$18*1000)</f>
        <v>0</v>
      </c>
      <c r="BR107" s="99">
        <f>MASTER_DATA_ESCALATED!BR107/(BR$18*1000)</f>
        <v>0</v>
      </c>
      <c r="BS107" s="99">
        <f>MASTER_DATA_ESCALATED!BS107/(BS$18*1000)</f>
        <v>0</v>
      </c>
      <c r="BT107" s="99">
        <f>MASTER_DATA_ESCALATED!BT107/(BT$18*1000)</f>
        <v>0</v>
      </c>
      <c r="BU107" s="99">
        <f>MASTER_DATA_ESCALATED!BU107/(BU$18*1000)</f>
        <v>0</v>
      </c>
      <c r="BV107" s="99">
        <f>MASTER_DATA_ESCALATED!BV107/(BV$18*1000)</f>
        <v>0</v>
      </c>
      <c r="BW107" s="99">
        <f>MASTER_DATA_ESCALATED!BW107/(BW$18*1000)</f>
        <v>0</v>
      </c>
      <c r="BX107" s="99">
        <f>MASTER_DATA_ESCALATED!BX107/(BX$18*1000)</f>
        <v>0</v>
      </c>
      <c r="BY107" s="99">
        <f>MASTER_DATA_ESCALATED!BY107/(BY$18*1000)</f>
        <v>0</v>
      </c>
      <c r="BZ107" s="99">
        <f>MASTER_DATA_ESCALATED!BZ107/(BZ$18*1000)</f>
        <v>0</v>
      </c>
      <c r="CA107" s="99">
        <f>MASTER_DATA_ESCALATED!CA107/(CA$18*1000)</f>
        <v>0</v>
      </c>
      <c r="CB107" s="99">
        <f>MASTER_DATA_ESCALATED!CB107/(CB$18*1000)</f>
        <v>0</v>
      </c>
      <c r="CC107" s="99">
        <f>MASTER_DATA_ESCALATED!CC107/(CC$18*1000)</f>
        <v>0</v>
      </c>
      <c r="CD107" s="99">
        <f>MASTER_DATA_ESCALATED!CD107/(CD$18*1000)</f>
        <v>0</v>
      </c>
      <c r="CE107" s="99">
        <f>MASTER_DATA_ESCALATED!CE107/(CE$18*1000)</f>
        <v>0</v>
      </c>
      <c r="CF107" s="99">
        <f>MASTER_DATA_ESCALATED!CF107/(CF$18*1000)</f>
        <v>0</v>
      </c>
      <c r="CG107" s="99">
        <f>MASTER_DATA_ESCALATED!CG107/(CG$18*1000)</f>
        <v>0</v>
      </c>
      <c r="CH107" s="99">
        <f>MASTER_DATA_ESCALATED!CH107/(CH$18*1000)</f>
        <v>0</v>
      </c>
      <c r="CI107" s="99">
        <f>MASTER_DATA_ESCALATED!CI107/(CI$18*1000)</f>
        <v>0</v>
      </c>
      <c r="CJ107" s="99">
        <f>MASTER_DATA_ESCALATED!CJ107/(CJ$18*1000)</f>
        <v>0</v>
      </c>
      <c r="CK107" s="99">
        <f>MASTER_DATA_ESCALATED!CK107/(CK$18*1000)</f>
        <v>0</v>
      </c>
      <c r="CL107" s="99">
        <f>MASTER_DATA_ESCALATED!CL107/(CL$18*1000)</f>
        <v>0</v>
      </c>
      <c r="CM107" s="99">
        <f>MASTER_DATA_ESCALATED!CM107/(CM$18*1000)</f>
        <v>0</v>
      </c>
      <c r="CN107" s="99">
        <f>MASTER_DATA_ESCALATED!CN107/(CN$18*1000)</f>
        <v>0</v>
      </c>
      <c r="CO107" s="99">
        <f>MASTER_DATA_ESCALATED!CO107/(CO$18*1000)</f>
        <v>0</v>
      </c>
      <c r="CP107" s="99">
        <f>MASTER_DATA_ESCALATED!CP107/(CP$18*1000)</f>
        <v>0</v>
      </c>
      <c r="CQ107" s="99">
        <f>MASTER_DATA_ESCALATED!CQ107/(CQ$18*1000)</f>
        <v>0</v>
      </c>
      <c r="CR107" s="99">
        <f>MASTER_DATA_ESCALATED!CR107/(CR$18*1000)</f>
        <v>0</v>
      </c>
      <c r="CS107" s="99">
        <f>MASTER_DATA_ESCALATED!CS107/(CS$18*1000)</f>
        <v>0</v>
      </c>
      <c r="CT107" s="99">
        <f>MASTER_DATA_ESCALATED!CT107/(CT$18*1000)</f>
        <v>0</v>
      </c>
      <c r="CU107" s="99">
        <f>MASTER_DATA_ESCALATED!CU107/(CU$18*1000)</f>
        <v>0</v>
      </c>
      <c r="CV107" s="99">
        <f>MASTER_DATA_ESCALATED!CV107/(CV$18*1000)</f>
        <v>0</v>
      </c>
      <c r="CW107" s="99">
        <f>MASTER_DATA_ESCALATED!CW107/(CW$18*1000)</f>
        <v>0</v>
      </c>
      <c r="CX107" s="99">
        <f>MASTER_DATA_ESCALATED!CX107/(CX$18*1000)</f>
        <v>0</v>
      </c>
      <c r="CY107" s="99">
        <f>MASTER_DATA_ESCALATED!CY107/(CY$18*1000)</f>
        <v>0</v>
      </c>
      <c r="CZ107" s="99">
        <f>MASTER_DATA_ESCALATED!CZ107/(CZ$18*1000)</f>
        <v>0</v>
      </c>
      <c r="DA107" s="99" t="e">
        <f>MASTER_DATA_ESCALATED!DA107/(DA$18*1000)</f>
        <v>#DIV/0!</v>
      </c>
      <c r="DB107" s="99" t="e">
        <f>MASTER_DATA_ESCALATED!DB107/(DB$18*1000)</f>
        <v>#DIV/0!</v>
      </c>
      <c r="DC107" s="99" t="e">
        <f>MASTER_DATA_ESCALATED!DC107/(DC$18*1000)</f>
        <v>#DIV/0!</v>
      </c>
      <c r="DD107" s="99" t="e">
        <f>MASTER_DATA_ESCALATED!DD107/(DD$18*1000)</f>
        <v>#N/A</v>
      </c>
      <c r="DE107" s="99">
        <f>MASTER_DATA_ESCALATED!DE107/(DE$18*1000)</f>
        <v>0</v>
      </c>
      <c r="DF107" s="99">
        <f>MASTER_DATA_ESCALATED!DF107/(DF$18*1000)</f>
        <v>0</v>
      </c>
      <c r="DG107" s="99">
        <f>MASTER_DATA_ESCALATED!DG107/(DG$18*1000)</f>
        <v>0</v>
      </c>
      <c r="DH107" s="99">
        <f>MASTER_DATA_ESCALATED!DH107/(DH$18*1000)</f>
        <v>0</v>
      </c>
      <c r="DI107" s="99">
        <f>MASTER_DATA_ESCALATED!DI107/(DI$18*1000)</f>
        <v>0</v>
      </c>
      <c r="DJ107" s="99">
        <f>MASTER_DATA_ESCALATED!DJ107/(DJ$18*1000)</f>
        <v>0</v>
      </c>
      <c r="DK107" s="99">
        <f>MASTER_DATA_ESCALATED!DK107/(DK$18*1000)</f>
        <v>0</v>
      </c>
      <c r="DL107" s="99">
        <f>MASTER_DATA_ESCALATED!DL107/(DL$18*1000)</f>
        <v>0</v>
      </c>
      <c r="DM107" s="99">
        <f>MASTER_DATA_ESCALATED!DM107/(DM$18*1000)</f>
        <v>0</v>
      </c>
      <c r="DN107" s="99">
        <f>MASTER_DATA_ESCALATED!DN107/(DN$18*1000)</f>
        <v>0</v>
      </c>
      <c r="DO107" s="99">
        <f>MASTER_DATA_ESCALATED!DO107/(DO$18*1000)</f>
        <v>0</v>
      </c>
      <c r="DP107" s="99">
        <f>MASTER_DATA_ESCALATED!DP107/(DP$18*1000)</f>
        <v>0</v>
      </c>
      <c r="DQ107" s="99">
        <f>MASTER_DATA_ESCALATED!DQ107/(DQ$18*1000)</f>
        <v>0</v>
      </c>
      <c r="DR107" s="99">
        <f>MASTER_DATA_ESCALATED!DR107/(DR$18*1000)</f>
        <v>0</v>
      </c>
      <c r="DS107" s="99">
        <f>MASTER_DATA_ESCALATED!DS107/(DS$18*1000)</f>
        <v>0</v>
      </c>
      <c r="DT107" s="99">
        <f>MASTER_DATA_ESCALATED!DT107/(DT$18*1000)</f>
        <v>0</v>
      </c>
      <c r="DU107" s="99">
        <f>MASTER_DATA_ESCALATED!DU107/(DU$18*1000)</f>
        <v>0</v>
      </c>
      <c r="DV107" s="99">
        <f>MASTER_DATA_ESCALATED!DV107/(DV$18*1000)</f>
        <v>0</v>
      </c>
      <c r="DW107" s="99">
        <f>MASTER_DATA_ESCALATED!DW107/(DW$18*1000)</f>
        <v>0</v>
      </c>
      <c r="DX107" s="99">
        <f>MASTER_DATA_ESCALATED!DX107/(DX$18*1000)</f>
        <v>0</v>
      </c>
      <c r="DY107" s="99">
        <f>MASTER_DATA_ESCALATED!DY107/(DY$18*1000)</f>
        <v>0</v>
      </c>
      <c r="DZ107" s="99">
        <f>MASTER_DATA_ESCALATED!DZ107/(DZ$18*1000)</f>
        <v>0</v>
      </c>
      <c r="EA107" s="99">
        <f>MASTER_DATA_ESCALATED!EA107/(EA$18*1000)</f>
        <v>0</v>
      </c>
      <c r="EB107" s="99">
        <f>MASTER_DATA_ESCALATED!EB107/(EB$18*1000)</f>
        <v>0</v>
      </c>
      <c r="EC107" s="99" t="e">
        <f>MASTER_DATA_ESCALATED!EC107/(EC$18*1000)</f>
        <v>#DIV/0!</v>
      </c>
      <c r="ED107" s="99" t="e">
        <f>MASTER_DATA_ESCALATED!ED107/(ED$18*1000)</f>
        <v>#DIV/0!</v>
      </c>
      <c r="EE107" s="99" t="e">
        <f>MASTER_DATA_ESCALATED!EE107/(EE$18*1000)</f>
        <v>#DIV/0!</v>
      </c>
      <c r="EF107" s="99" t="e">
        <f>MASTER_DATA_ESCALATED!EF107/(EF$18*1000)</f>
        <v>#VALUE!</v>
      </c>
      <c r="EG107" s="99">
        <f>MASTER_DATA_ESCALATED!EG107/(EG$18*1000)</f>
        <v>0</v>
      </c>
      <c r="EH107" s="99">
        <f>MASTER_DATA_ESCALATED!EH107/(EH$18*1000)</f>
        <v>0</v>
      </c>
      <c r="EI107" s="99">
        <f>MASTER_DATA_ESCALATED!EI107/(EI$18*1000)</f>
        <v>0</v>
      </c>
      <c r="EJ107" s="99">
        <f>MASTER_DATA_ESCALATED!EJ107/(EJ$18*1000)</f>
        <v>0</v>
      </c>
      <c r="EK107" s="99">
        <f>MASTER_DATA_ESCALATED!EK107/(EK$18*1000)</f>
        <v>0</v>
      </c>
      <c r="EL107" s="99">
        <f>MASTER_DATA_ESCALATED!EL107/(EL$18*1000)</f>
        <v>0</v>
      </c>
      <c r="EM107" s="99">
        <f>MASTER_DATA_ESCALATED!EM107/(EM$18*1000)</f>
        <v>0</v>
      </c>
      <c r="EN107" s="99">
        <f>MASTER_DATA_ESCALATED!EN107/(EN$18*1000)</f>
        <v>0</v>
      </c>
      <c r="EO107" s="99">
        <f>MASTER_DATA_ESCALATED!EO107/(EO$18*1000)</f>
        <v>0</v>
      </c>
      <c r="EP107" s="99">
        <f>MASTER_DATA_ESCALATED!EP107/(EP$18*1000)</f>
        <v>0</v>
      </c>
      <c r="EQ107" s="99">
        <f>MASTER_DATA_ESCALATED!EQ107/(EQ$18*1000)</f>
        <v>0</v>
      </c>
      <c r="ER107" s="99">
        <f>MASTER_DATA_ESCALATED!ER107/(ER$18*1000)</f>
        <v>0</v>
      </c>
      <c r="ES107" s="99">
        <f>MASTER_DATA_ESCALATED!ES107/(ES$18*1000)</f>
        <v>0</v>
      </c>
      <c r="ET107" s="99">
        <f>MASTER_DATA_ESCALATED!ET107/(ET$18*1000)</f>
        <v>0</v>
      </c>
      <c r="EU107" s="99">
        <f>MASTER_DATA_ESCALATED!EU107/(EU$18*1000)</f>
        <v>0</v>
      </c>
      <c r="EV107" s="99">
        <f>MASTER_DATA_ESCALATED!EV107/(EV$18*1000)</f>
        <v>0</v>
      </c>
      <c r="EW107" s="99">
        <f>MASTER_DATA_ESCALATED!EW107/(EW$18*1000)</f>
        <v>0</v>
      </c>
      <c r="EX107" s="99">
        <f>MASTER_DATA_ESCALATED!EX107/(EX$18*1000)</f>
        <v>0</v>
      </c>
      <c r="EY107" s="99">
        <f>MASTER_DATA_ESCALATED!EY107/(EY$18*1000)</f>
        <v>0</v>
      </c>
      <c r="EZ107" s="99">
        <f>MASTER_DATA_ESCALATED!EZ107/(EZ$18*1000)</f>
        <v>0</v>
      </c>
      <c r="FA107" s="99">
        <f>MASTER_DATA_ESCALATED!FA107/(FA$18*1000)</f>
        <v>0</v>
      </c>
      <c r="FB107" s="99">
        <f>MASTER_DATA_ESCALATED!FB107/(FB$18*1000)</f>
        <v>0</v>
      </c>
      <c r="FC107" s="99">
        <f>MASTER_DATA_ESCALATED!FC107/(FC$18*1000)</f>
        <v>0</v>
      </c>
      <c r="FD107" s="99">
        <f>MASTER_DATA_ESCALATED!FD107/(FD$18*1000)</f>
        <v>0</v>
      </c>
      <c r="FE107" s="99">
        <f>MASTER_DATA_ESCALATED!FE107/(FE$18*1000)</f>
        <v>0</v>
      </c>
      <c r="FF107" s="99">
        <f>MASTER_DATA_ESCALATED!FF107/(FF$18*1000)</f>
        <v>0</v>
      </c>
      <c r="FG107" s="99">
        <f>MASTER_DATA_ESCALATED!FG107/(FG$18*1000)</f>
        <v>0</v>
      </c>
      <c r="FH107" s="99">
        <f>MASTER_DATA_ESCALATED!FH107/(FH$18*1000)</f>
        <v>0</v>
      </c>
      <c r="FI107" s="99">
        <f>MASTER_DATA_ESCALATED!FI107/(FI$18*1000)</f>
        <v>0</v>
      </c>
      <c r="FJ107" s="99">
        <f>MASTER_DATA_ESCALATED!FJ107/(FJ$18*1000)</f>
        <v>0</v>
      </c>
      <c r="FK107" s="99">
        <f>MASTER_DATA_ESCALATED!FK107/(FK$18*1000)</f>
        <v>0</v>
      </c>
      <c r="FL107" s="99">
        <f>MASTER_DATA_ESCALATED!FL107/(FL$18*1000)</f>
        <v>0</v>
      </c>
      <c r="FM107" s="99">
        <f>MASTER_DATA_ESCALATED!FM107/(FM$18*1000)</f>
        <v>0</v>
      </c>
      <c r="FN107" s="99">
        <f>MASTER_DATA_ESCALATED!FN107/(FN$18*1000)</f>
        <v>0</v>
      </c>
      <c r="FO107" s="99">
        <f>MASTER_DATA_ESCALATED!FO107/(FO$18*1000)</f>
        <v>0</v>
      </c>
      <c r="FP107" s="99">
        <f>MASTER_DATA_ESCALATED!FP107/(FP$18*1000)</f>
        <v>0</v>
      </c>
      <c r="FQ107" s="99">
        <f>MASTER_DATA_ESCALATED!FQ107/(FQ$18*1000)</f>
        <v>0</v>
      </c>
      <c r="FR107" s="99">
        <f>MASTER_DATA_ESCALATED!FR107/(FR$18*1000)</f>
        <v>0</v>
      </c>
      <c r="FS107" s="99">
        <f>MASTER_DATA_ESCALATED!FS107/(FS$18*1000)</f>
        <v>0</v>
      </c>
      <c r="FT107" s="99">
        <f>MASTER_DATA_ESCALATED!FT107/(FT$18*1000)</f>
        <v>0</v>
      </c>
      <c r="FU107" s="99">
        <f>MASTER_DATA_ESCALATED!FU107/(FU$18*1000)</f>
        <v>0</v>
      </c>
      <c r="FV107" s="99">
        <f>MASTER_DATA_ESCALATED!FV107/(FV$18*1000)</f>
        <v>0</v>
      </c>
      <c r="FW107" s="99">
        <f>MASTER_DATA_ESCALATED!FW107/(FW$18*1000)</f>
        <v>0</v>
      </c>
      <c r="FX107" s="99">
        <f>MASTER_DATA_ESCALATED!FX107/(FX$18*1000)</f>
        <v>0</v>
      </c>
      <c r="FY107" s="99">
        <f>MASTER_DATA_ESCALATED!FY107/(FY$18*1000)</f>
        <v>0</v>
      </c>
      <c r="FZ107" s="99">
        <f>MASTER_DATA_ESCALATED!FZ107/(FZ$18*1000)</f>
        <v>0</v>
      </c>
      <c r="GA107" s="99">
        <f>MASTER_DATA_ESCALATED!GA107/(GA$18*1000)</f>
        <v>0</v>
      </c>
      <c r="GB107" s="99">
        <f>MASTER_DATA_ESCALATED!GB107/(GB$18*1000)</f>
        <v>0</v>
      </c>
      <c r="GC107" s="99">
        <f>MASTER_DATA_ESCALATED!GC107/(GC$18*1000)</f>
        <v>0</v>
      </c>
      <c r="GD107" s="99">
        <f>MASTER_DATA_ESCALATED!GD107/(GD$18*1000)</f>
        <v>0</v>
      </c>
      <c r="GE107" s="99">
        <f>MASTER_DATA_ESCALATED!GE107/(GE$18*1000)</f>
        <v>0</v>
      </c>
      <c r="GF107" s="99">
        <f>MASTER_DATA_ESCALATED!GF107/(GF$18*1000)</f>
        <v>0</v>
      </c>
      <c r="GG107" s="99">
        <f>MASTER_DATA_ESCALATED!GG107/(GG$18*1000)</f>
        <v>0</v>
      </c>
      <c r="GH107" s="99">
        <f>MASTER_DATA_ESCALATED!GH107/(GH$18*1000)</f>
        <v>0</v>
      </c>
      <c r="GI107" s="99">
        <f>MASTER_DATA_ESCALATED!GI107/(GI$18*1000)</f>
        <v>0</v>
      </c>
      <c r="GJ107" s="99">
        <f>MASTER_DATA_ESCALATED!GJ107/(GJ$18*1000)</f>
        <v>0</v>
      </c>
      <c r="GK107" s="99">
        <f>MASTER_DATA_ESCALATED!GK107/(GK$18*1000)</f>
        <v>0</v>
      </c>
      <c r="GL107" s="99">
        <f>MASTER_DATA_ESCALATED!GL107/(GL$18*1000)</f>
        <v>0</v>
      </c>
      <c r="GM107" s="99">
        <f>MASTER_DATA_ESCALATED!GM107/(GM$18*1000)</f>
        <v>0</v>
      </c>
      <c r="GN107" s="99">
        <f>MASTER_DATA_ESCALATED!GN107/(GN$18*1000)</f>
        <v>0</v>
      </c>
      <c r="GO107" s="99">
        <f>MASTER_DATA_ESCALATED!GO107/(GO$18*1000)</f>
        <v>0</v>
      </c>
      <c r="GP107" s="99">
        <f>MASTER_DATA_ESCALATED!GP107/(GP$18*1000)</f>
        <v>0</v>
      </c>
      <c r="GQ107" s="99">
        <f>MASTER_DATA_ESCALATED!GQ107/(GQ$18*1000)</f>
        <v>0</v>
      </c>
      <c r="GR107" s="99">
        <f>MASTER_DATA_ESCALATED!GR107/(GR$18*1000)</f>
        <v>0</v>
      </c>
      <c r="GS107" s="99">
        <f>MASTER_DATA_ESCALATED!GS107/(GS$18*1000)</f>
        <v>0</v>
      </c>
      <c r="GT107" s="99">
        <f>MASTER_DATA_ESCALATED!GT107/(GT$18*1000)</f>
        <v>0</v>
      </c>
      <c r="GU107" s="99">
        <f>MASTER_DATA_ESCALATED!GU107/(GU$18*1000)</f>
        <v>0</v>
      </c>
      <c r="GV107" s="99">
        <f>MASTER_DATA_ESCALATED!GV107/(GV$18*1000)</f>
        <v>0</v>
      </c>
      <c r="GW107" s="99" t="e">
        <f>MASTER_DATA_ESCALATED!#REF!/(GW$18*1000)</f>
        <v>#REF!</v>
      </c>
      <c r="GX107" s="99" t="e">
        <f>MASTER_DATA_ESCALATED!#REF!/(GX$18*1000)</f>
        <v>#REF!</v>
      </c>
      <c r="GY107" s="99" t="e">
        <f>MASTER_DATA_ESCALATED!#REF!/(GY$18*1000)</f>
        <v>#REF!</v>
      </c>
    </row>
    <row r="108" spans="2:207" s="27" customFormat="1" ht="14.25" hidden="1" outlineLevel="2" x14ac:dyDescent="0.25">
      <c r="B108" s="26">
        <f t="shared" si="3"/>
        <v>20</v>
      </c>
      <c r="C108" s="59">
        <v>232.7</v>
      </c>
      <c r="D108" s="88"/>
      <c r="E108" s="57"/>
      <c r="F108" s="57"/>
      <c r="G108" s="86">
        <v>232.7</v>
      </c>
      <c r="H108" s="40" t="s">
        <v>112</v>
      </c>
      <c r="I108" s="99">
        <f>MASTER_DATA_ESCALATED!I108/(I$18*1000)</f>
        <v>0</v>
      </c>
      <c r="J108" s="99">
        <f>MASTER_DATA_ESCALATED!J108/(J$18*1000)</f>
        <v>0</v>
      </c>
      <c r="K108" s="99">
        <f>MASTER_DATA_ESCALATED!K108/(K$18*1000)</f>
        <v>0</v>
      </c>
      <c r="L108" s="99">
        <f>MASTER_DATA_ESCALATED!L108/(L$18*1000)</f>
        <v>0</v>
      </c>
      <c r="M108" s="99">
        <f>MASTER_DATA_ESCALATED!M108/(M$18*1000)</f>
        <v>0</v>
      </c>
      <c r="N108" s="99">
        <f>MASTER_DATA_ESCALATED!N108/(N$18*1000)</f>
        <v>0</v>
      </c>
      <c r="O108" s="99">
        <f>MASTER_DATA_ESCALATED!O108/(O$18*1000)</f>
        <v>0</v>
      </c>
      <c r="P108" s="99">
        <f>MASTER_DATA_ESCALATED!P108/(P$18*1000)</f>
        <v>0</v>
      </c>
      <c r="Q108" s="99">
        <f>MASTER_DATA_ESCALATED!Q108/(Q$18*1000)</f>
        <v>0</v>
      </c>
      <c r="R108" s="99">
        <f>MASTER_DATA_ESCALATED!R108/(R$18*1000)</f>
        <v>0</v>
      </c>
      <c r="S108" s="99">
        <f>MASTER_DATA_ESCALATED!S108/(S$18*1000)</f>
        <v>0</v>
      </c>
      <c r="T108" s="99">
        <f>MASTER_DATA_ESCALATED!T108/(T$18*1000)</f>
        <v>0</v>
      </c>
      <c r="U108" s="99">
        <f>MASTER_DATA_ESCALATED!U108/(U$18*1000)</f>
        <v>0</v>
      </c>
      <c r="V108" s="99">
        <f>MASTER_DATA_ESCALATED!V108/(V$18*1000)</f>
        <v>0</v>
      </c>
      <c r="W108" s="99">
        <f>MASTER_DATA_ESCALATED!W108/(W$18*1000)</f>
        <v>0</v>
      </c>
      <c r="X108" s="99">
        <f>MASTER_DATA_ESCALATED!X108/(X$18*1000)</f>
        <v>0</v>
      </c>
      <c r="Y108" s="99">
        <f>MASTER_DATA_ESCALATED!Y108/(Y$18*1000)</f>
        <v>0</v>
      </c>
      <c r="Z108" s="99">
        <f>MASTER_DATA_ESCALATED!Z108/(Z$18*1000)</f>
        <v>0</v>
      </c>
      <c r="AA108" s="99">
        <f>MASTER_DATA_ESCALATED!AA108/(AA$18*1000)</f>
        <v>0</v>
      </c>
      <c r="AB108" s="99">
        <f>MASTER_DATA_ESCALATED!AB108/(AB$18*1000)</f>
        <v>0</v>
      </c>
      <c r="AC108" s="99">
        <f>MASTER_DATA_ESCALATED!AC108/(AC$18*1000)</f>
        <v>0</v>
      </c>
      <c r="AD108" s="99">
        <f>MASTER_DATA_ESCALATED!AD108/(AD$18*1000)</f>
        <v>0</v>
      </c>
      <c r="AE108" s="99">
        <f>MASTER_DATA_ESCALATED!AE108/(AE$18*1000)</f>
        <v>0</v>
      </c>
      <c r="AF108" s="99">
        <f>MASTER_DATA_ESCALATED!AF108/(AF$18*1000)</f>
        <v>0</v>
      </c>
      <c r="AG108" s="99">
        <f>MASTER_DATA_ESCALATED!AG108/(AG$18*1000)</f>
        <v>0</v>
      </c>
      <c r="AH108" s="99">
        <f>MASTER_DATA_ESCALATED!AH108/(AH$18*1000)</f>
        <v>0</v>
      </c>
      <c r="AI108" s="99">
        <f>MASTER_DATA_ESCALATED!AI108/(AI$18*1000)</f>
        <v>0</v>
      </c>
      <c r="AJ108" s="99">
        <f>MASTER_DATA_ESCALATED!AJ108/(AJ$18*1000)</f>
        <v>0</v>
      </c>
      <c r="AK108" s="99">
        <f>MASTER_DATA_ESCALATED!AK108/(AK$18*1000)</f>
        <v>0</v>
      </c>
      <c r="AL108" s="99">
        <f>MASTER_DATA_ESCALATED!AL108/(AL$18*1000)</f>
        <v>0</v>
      </c>
      <c r="AM108" s="99">
        <f>MASTER_DATA_ESCALATED!AM108/(AM$18*1000)</f>
        <v>0</v>
      </c>
      <c r="AN108" s="99">
        <f>MASTER_DATA_ESCALATED!AN108/(AN$18*1000)</f>
        <v>0</v>
      </c>
      <c r="AO108" s="99">
        <f>MASTER_DATA_ESCALATED!AO108/(AO$18*1000)</f>
        <v>0</v>
      </c>
      <c r="AP108" s="99">
        <f>MASTER_DATA_ESCALATED!AP108/(AP$18*1000)</f>
        <v>0</v>
      </c>
      <c r="AQ108" s="99">
        <f>MASTER_DATA_ESCALATED!AQ108/(AQ$18*1000)</f>
        <v>0</v>
      </c>
      <c r="AR108" s="99">
        <f>MASTER_DATA_ESCALATED!AR108/(AR$18*1000)</f>
        <v>0</v>
      </c>
      <c r="AS108" s="99">
        <f>MASTER_DATA_ESCALATED!AS108/(AS$18*1000)</f>
        <v>0</v>
      </c>
      <c r="AT108" s="99">
        <f>MASTER_DATA_ESCALATED!AT108/(AT$18*1000)</f>
        <v>0</v>
      </c>
      <c r="AU108" s="99">
        <f>MASTER_DATA_ESCALATED!AU108/(AU$18*1000)</f>
        <v>0</v>
      </c>
      <c r="AV108" s="99">
        <f>MASTER_DATA_ESCALATED!AV108/(AV$18*1000)</f>
        <v>0</v>
      </c>
      <c r="AW108" s="99">
        <f>MASTER_DATA_ESCALATED!AW108/(AW$18*1000)</f>
        <v>0</v>
      </c>
      <c r="AX108" s="99">
        <f>MASTER_DATA_ESCALATED!AX108/(AX$18*1000)</f>
        <v>0</v>
      </c>
      <c r="AY108" s="99">
        <f>MASTER_DATA_ESCALATED!AY108/(AY$18*1000)</f>
        <v>0</v>
      </c>
      <c r="AZ108" s="99">
        <f>MASTER_DATA_ESCALATED!AZ108/(AZ$18*1000)</f>
        <v>0</v>
      </c>
      <c r="BA108" s="99">
        <f>MASTER_DATA_ESCALATED!BA108/(BA$18*1000)</f>
        <v>0</v>
      </c>
      <c r="BB108" s="99">
        <f>MASTER_DATA_ESCALATED!BB108/(BB$18*1000)</f>
        <v>0</v>
      </c>
      <c r="BC108" s="99">
        <f>MASTER_DATA_ESCALATED!BC108/(BC$18*1000)</f>
        <v>0</v>
      </c>
      <c r="BD108" s="99">
        <f>MASTER_DATA_ESCALATED!BD108/(BD$18*1000)</f>
        <v>0</v>
      </c>
      <c r="BE108" s="99">
        <f>MASTER_DATA_ESCALATED!BE108/(BE$18*1000)</f>
        <v>0</v>
      </c>
      <c r="BF108" s="99">
        <f>MASTER_DATA_ESCALATED!BF108/(BF$18*1000)</f>
        <v>0</v>
      </c>
      <c r="BG108" s="99">
        <f>MASTER_DATA_ESCALATED!BG108/(BG$18*1000)</f>
        <v>0</v>
      </c>
      <c r="BH108" s="99">
        <f>MASTER_DATA_ESCALATED!BH108/(BH$18*1000)</f>
        <v>0</v>
      </c>
      <c r="BI108" s="99">
        <f>MASTER_DATA_ESCALATED!BI108/(BI$18*1000)</f>
        <v>0</v>
      </c>
      <c r="BJ108" s="99">
        <f>MASTER_DATA_ESCALATED!BJ108/(BJ$18*1000)</f>
        <v>0</v>
      </c>
      <c r="BK108" s="99">
        <f>MASTER_DATA_ESCALATED!BK108/(BK$18*1000)</f>
        <v>0</v>
      </c>
      <c r="BL108" s="99">
        <f>MASTER_DATA_ESCALATED!BL108/(BL$18*1000)</f>
        <v>0</v>
      </c>
      <c r="BM108" s="99">
        <f>MASTER_DATA_ESCALATED!BM108/(BM$18*1000)</f>
        <v>0</v>
      </c>
      <c r="BN108" s="99">
        <f>MASTER_DATA_ESCALATED!BN108/(BN$18*1000)</f>
        <v>0</v>
      </c>
      <c r="BO108" s="99">
        <f>MASTER_DATA_ESCALATED!BO108/(BO$18*1000)</f>
        <v>0</v>
      </c>
      <c r="BP108" s="99">
        <f>MASTER_DATA_ESCALATED!BP108/(BP$18*1000)</f>
        <v>0</v>
      </c>
      <c r="BQ108" s="99">
        <f>MASTER_DATA_ESCALATED!BQ108/(BQ$18*1000)</f>
        <v>0</v>
      </c>
      <c r="BR108" s="99">
        <f>MASTER_DATA_ESCALATED!BR108/(BR$18*1000)</f>
        <v>0</v>
      </c>
      <c r="BS108" s="99">
        <f>MASTER_DATA_ESCALATED!BS108/(BS$18*1000)</f>
        <v>0</v>
      </c>
      <c r="BT108" s="99">
        <f>MASTER_DATA_ESCALATED!BT108/(BT$18*1000)</f>
        <v>0</v>
      </c>
      <c r="BU108" s="99">
        <f>MASTER_DATA_ESCALATED!BU108/(BU$18*1000)</f>
        <v>0</v>
      </c>
      <c r="BV108" s="99">
        <f>MASTER_DATA_ESCALATED!BV108/(BV$18*1000)</f>
        <v>0</v>
      </c>
      <c r="BW108" s="99">
        <f>MASTER_DATA_ESCALATED!BW108/(BW$18*1000)</f>
        <v>0</v>
      </c>
      <c r="BX108" s="99">
        <f>MASTER_DATA_ESCALATED!BX108/(BX$18*1000)</f>
        <v>0</v>
      </c>
      <c r="BY108" s="99">
        <f>MASTER_DATA_ESCALATED!BY108/(BY$18*1000)</f>
        <v>0</v>
      </c>
      <c r="BZ108" s="99">
        <f>MASTER_DATA_ESCALATED!BZ108/(BZ$18*1000)</f>
        <v>0</v>
      </c>
      <c r="CA108" s="99">
        <f>MASTER_DATA_ESCALATED!CA108/(CA$18*1000)</f>
        <v>0</v>
      </c>
      <c r="CB108" s="99">
        <f>MASTER_DATA_ESCALATED!CB108/(CB$18*1000)</f>
        <v>0</v>
      </c>
      <c r="CC108" s="99">
        <f>MASTER_DATA_ESCALATED!CC108/(CC$18*1000)</f>
        <v>0</v>
      </c>
      <c r="CD108" s="99">
        <f>MASTER_DATA_ESCALATED!CD108/(CD$18*1000)</f>
        <v>0</v>
      </c>
      <c r="CE108" s="99">
        <f>MASTER_DATA_ESCALATED!CE108/(CE$18*1000)</f>
        <v>0</v>
      </c>
      <c r="CF108" s="99">
        <f>MASTER_DATA_ESCALATED!CF108/(CF$18*1000)</f>
        <v>0</v>
      </c>
      <c r="CG108" s="99">
        <f>MASTER_DATA_ESCALATED!CG108/(CG$18*1000)</f>
        <v>0</v>
      </c>
      <c r="CH108" s="99">
        <f>MASTER_DATA_ESCALATED!CH108/(CH$18*1000)</f>
        <v>0</v>
      </c>
      <c r="CI108" s="99">
        <f>MASTER_DATA_ESCALATED!CI108/(CI$18*1000)</f>
        <v>0</v>
      </c>
      <c r="CJ108" s="99">
        <f>MASTER_DATA_ESCALATED!CJ108/(CJ$18*1000)</f>
        <v>0</v>
      </c>
      <c r="CK108" s="99">
        <f>MASTER_DATA_ESCALATED!CK108/(CK$18*1000)</f>
        <v>0</v>
      </c>
      <c r="CL108" s="99">
        <f>MASTER_DATA_ESCALATED!CL108/(CL$18*1000)</f>
        <v>0</v>
      </c>
      <c r="CM108" s="99">
        <f>MASTER_DATA_ESCALATED!CM108/(CM$18*1000)</f>
        <v>0</v>
      </c>
      <c r="CN108" s="99">
        <f>MASTER_DATA_ESCALATED!CN108/(CN$18*1000)</f>
        <v>0</v>
      </c>
      <c r="CO108" s="99">
        <f>MASTER_DATA_ESCALATED!CO108/(CO$18*1000)</f>
        <v>0</v>
      </c>
      <c r="CP108" s="99">
        <f>MASTER_DATA_ESCALATED!CP108/(CP$18*1000)</f>
        <v>0</v>
      </c>
      <c r="CQ108" s="99">
        <f>MASTER_DATA_ESCALATED!CQ108/(CQ$18*1000)</f>
        <v>0</v>
      </c>
      <c r="CR108" s="99">
        <f>MASTER_DATA_ESCALATED!CR108/(CR$18*1000)</f>
        <v>0</v>
      </c>
      <c r="CS108" s="99">
        <f>MASTER_DATA_ESCALATED!CS108/(CS$18*1000)</f>
        <v>0</v>
      </c>
      <c r="CT108" s="99">
        <f>MASTER_DATA_ESCALATED!CT108/(CT$18*1000)</f>
        <v>0</v>
      </c>
      <c r="CU108" s="99">
        <f>MASTER_DATA_ESCALATED!CU108/(CU$18*1000)</f>
        <v>0</v>
      </c>
      <c r="CV108" s="99">
        <f>MASTER_DATA_ESCALATED!CV108/(CV$18*1000)</f>
        <v>0</v>
      </c>
      <c r="CW108" s="99">
        <f>MASTER_DATA_ESCALATED!CW108/(CW$18*1000)</f>
        <v>0</v>
      </c>
      <c r="CX108" s="99">
        <f>MASTER_DATA_ESCALATED!CX108/(CX$18*1000)</f>
        <v>0</v>
      </c>
      <c r="CY108" s="99">
        <f>MASTER_DATA_ESCALATED!CY108/(CY$18*1000)</f>
        <v>0</v>
      </c>
      <c r="CZ108" s="99">
        <f>MASTER_DATA_ESCALATED!CZ108/(CZ$18*1000)</f>
        <v>0</v>
      </c>
      <c r="DA108" s="99" t="e">
        <f>MASTER_DATA_ESCALATED!DA108/(DA$18*1000)</f>
        <v>#DIV/0!</v>
      </c>
      <c r="DB108" s="99" t="e">
        <f>MASTER_DATA_ESCALATED!DB108/(DB$18*1000)</f>
        <v>#DIV/0!</v>
      </c>
      <c r="DC108" s="99" t="e">
        <f>MASTER_DATA_ESCALATED!DC108/(DC$18*1000)</f>
        <v>#DIV/0!</v>
      </c>
      <c r="DD108" s="99" t="e">
        <f>MASTER_DATA_ESCALATED!DD108/(DD$18*1000)</f>
        <v>#N/A</v>
      </c>
      <c r="DE108" s="99">
        <f>MASTER_DATA_ESCALATED!DE108/(DE$18*1000)</f>
        <v>0</v>
      </c>
      <c r="DF108" s="99">
        <f>MASTER_DATA_ESCALATED!DF108/(DF$18*1000)</f>
        <v>0</v>
      </c>
      <c r="DG108" s="99">
        <f>MASTER_DATA_ESCALATED!DG108/(DG$18*1000)</f>
        <v>0</v>
      </c>
      <c r="DH108" s="99">
        <f>MASTER_DATA_ESCALATED!DH108/(DH$18*1000)</f>
        <v>0</v>
      </c>
      <c r="DI108" s="99">
        <f>MASTER_DATA_ESCALATED!DI108/(DI$18*1000)</f>
        <v>0</v>
      </c>
      <c r="DJ108" s="99">
        <f>MASTER_DATA_ESCALATED!DJ108/(DJ$18*1000)</f>
        <v>0</v>
      </c>
      <c r="DK108" s="99">
        <f>MASTER_DATA_ESCALATED!DK108/(DK$18*1000)</f>
        <v>0</v>
      </c>
      <c r="DL108" s="99">
        <f>MASTER_DATA_ESCALATED!DL108/(DL$18*1000)</f>
        <v>0</v>
      </c>
      <c r="DM108" s="99">
        <f>MASTER_DATA_ESCALATED!DM108/(DM$18*1000)</f>
        <v>0</v>
      </c>
      <c r="DN108" s="99">
        <f>MASTER_DATA_ESCALATED!DN108/(DN$18*1000)</f>
        <v>0</v>
      </c>
      <c r="DO108" s="99">
        <f>MASTER_DATA_ESCALATED!DO108/(DO$18*1000)</f>
        <v>0</v>
      </c>
      <c r="DP108" s="99">
        <f>MASTER_DATA_ESCALATED!DP108/(DP$18*1000)</f>
        <v>0</v>
      </c>
      <c r="DQ108" s="99">
        <f>MASTER_DATA_ESCALATED!DQ108/(DQ$18*1000)</f>
        <v>0</v>
      </c>
      <c r="DR108" s="99">
        <f>MASTER_DATA_ESCALATED!DR108/(DR$18*1000)</f>
        <v>0</v>
      </c>
      <c r="DS108" s="99">
        <f>MASTER_DATA_ESCALATED!DS108/(DS$18*1000)</f>
        <v>0</v>
      </c>
      <c r="DT108" s="99">
        <f>MASTER_DATA_ESCALATED!DT108/(DT$18*1000)</f>
        <v>0</v>
      </c>
      <c r="DU108" s="99">
        <f>MASTER_DATA_ESCALATED!DU108/(DU$18*1000)</f>
        <v>0</v>
      </c>
      <c r="DV108" s="99">
        <f>MASTER_DATA_ESCALATED!DV108/(DV$18*1000)</f>
        <v>0</v>
      </c>
      <c r="DW108" s="99">
        <f>MASTER_DATA_ESCALATED!DW108/(DW$18*1000)</f>
        <v>0</v>
      </c>
      <c r="DX108" s="99">
        <f>MASTER_DATA_ESCALATED!DX108/(DX$18*1000)</f>
        <v>0</v>
      </c>
      <c r="DY108" s="99">
        <f>MASTER_DATA_ESCALATED!DY108/(DY$18*1000)</f>
        <v>0</v>
      </c>
      <c r="DZ108" s="99">
        <f>MASTER_DATA_ESCALATED!DZ108/(DZ$18*1000)</f>
        <v>0</v>
      </c>
      <c r="EA108" s="99">
        <f>MASTER_DATA_ESCALATED!EA108/(EA$18*1000)</f>
        <v>0</v>
      </c>
      <c r="EB108" s="99">
        <f>MASTER_DATA_ESCALATED!EB108/(EB$18*1000)</f>
        <v>0</v>
      </c>
      <c r="EC108" s="99" t="e">
        <f>MASTER_DATA_ESCALATED!EC108/(EC$18*1000)</f>
        <v>#DIV/0!</v>
      </c>
      <c r="ED108" s="99" t="e">
        <f>MASTER_DATA_ESCALATED!ED108/(ED$18*1000)</f>
        <v>#DIV/0!</v>
      </c>
      <c r="EE108" s="99" t="e">
        <f>MASTER_DATA_ESCALATED!EE108/(EE$18*1000)</f>
        <v>#DIV/0!</v>
      </c>
      <c r="EF108" s="99" t="e">
        <f>MASTER_DATA_ESCALATED!EF108/(EF$18*1000)</f>
        <v>#VALUE!</v>
      </c>
      <c r="EG108" s="99">
        <f>MASTER_DATA_ESCALATED!EG108/(EG$18*1000)</f>
        <v>0</v>
      </c>
      <c r="EH108" s="99">
        <f>MASTER_DATA_ESCALATED!EH108/(EH$18*1000)</f>
        <v>0</v>
      </c>
      <c r="EI108" s="99">
        <f>MASTER_DATA_ESCALATED!EI108/(EI$18*1000)</f>
        <v>0</v>
      </c>
      <c r="EJ108" s="99">
        <f>MASTER_DATA_ESCALATED!EJ108/(EJ$18*1000)</f>
        <v>0</v>
      </c>
      <c r="EK108" s="99">
        <f>MASTER_DATA_ESCALATED!EK108/(EK$18*1000)</f>
        <v>0</v>
      </c>
      <c r="EL108" s="99">
        <f>MASTER_DATA_ESCALATED!EL108/(EL$18*1000)</f>
        <v>0</v>
      </c>
      <c r="EM108" s="99">
        <f>MASTER_DATA_ESCALATED!EM108/(EM$18*1000)</f>
        <v>0</v>
      </c>
      <c r="EN108" s="99">
        <f>MASTER_DATA_ESCALATED!EN108/(EN$18*1000)</f>
        <v>0</v>
      </c>
      <c r="EO108" s="99">
        <f>MASTER_DATA_ESCALATED!EO108/(EO$18*1000)</f>
        <v>0</v>
      </c>
      <c r="EP108" s="99">
        <f>MASTER_DATA_ESCALATED!EP108/(EP$18*1000)</f>
        <v>0</v>
      </c>
      <c r="EQ108" s="99">
        <f>MASTER_DATA_ESCALATED!EQ108/(EQ$18*1000)</f>
        <v>0</v>
      </c>
      <c r="ER108" s="99">
        <f>MASTER_DATA_ESCALATED!ER108/(ER$18*1000)</f>
        <v>0</v>
      </c>
      <c r="ES108" s="99">
        <f>MASTER_DATA_ESCALATED!ES108/(ES$18*1000)</f>
        <v>0</v>
      </c>
      <c r="ET108" s="99">
        <f>MASTER_DATA_ESCALATED!ET108/(ET$18*1000)</f>
        <v>0</v>
      </c>
      <c r="EU108" s="99">
        <f>MASTER_DATA_ESCALATED!EU108/(EU$18*1000)</f>
        <v>0</v>
      </c>
      <c r="EV108" s="99">
        <f>MASTER_DATA_ESCALATED!EV108/(EV$18*1000)</f>
        <v>0</v>
      </c>
      <c r="EW108" s="99">
        <f>MASTER_DATA_ESCALATED!EW108/(EW$18*1000)</f>
        <v>0</v>
      </c>
      <c r="EX108" s="99">
        <f>MASTER_DATA_ESCALATED!EX108/(EX$18*1000)</f>
        <v>0</v>
      </c>
      <c r="EY108" s="99">
        <f>MASTER_DATA_ESCALATED!EY108/(EY$18*1000)</f>
        <v>0</v>
      </c>
      <c r="EZ108" s="99">
        <f>MASTER_DATA_ESCALATED!EZ108/(EZ$18*1000)</f>
        <v>0</v>
      </c>
      <c r="FA108" s="99">
        <f>MASTER_DATA_ESCALATED!FA108/(FA$18*1000)</f>
        <v>0</v>
      </c>
      <c r="FB108" s="99">
        <f>MASTER_DATA_ESCALATED!FB108/(FB$18*1000)</f>
        <v>0</v>
      </c>
      <c r="FC108" s="99">
        <f>MASTER_DATA_ESCALATED!FC108/(FC$18*1000)</f>
        <v>0</v>
      </c>
      <c r="FD108" s="99">
        <f>MASTER_DATA_ESCALATED!FD108/(FD$18*1000)</f>
        <v>0</v>
      </c>
      <c r="FE108" s="99">
        <f>MASTER_DATA_ESCALATED!FE108/(FE$18*1000)</f>
        <v>0</v>
      </c>
      <c r="FF108" s="99">
        <f>MASTER_DATA_ESCALATED!FF108/(FF$18*1000)</f>
        <v>0</v>
      </c>
      <c r="FG108" s="99">
        <f>MASTER_DATA_ESCALATED!FG108/(FG$18*1000)</f>
        <v>0</v>
      </c>
      <c r="FH108" s="99">
        <f>MASTER_DATA_ESCALATED!FH108/(FH$18*1000)</f>
        <v>0</v>
      </c>
      <c r="FI108" s="99">
        <f>MASTER_DATA_ESCALATED!FI108/(FI$18*1000)</f>
        <v>0</v>
      </c>
      <c r="FJ108" s="99">
        <f>MASTER_DATA_ESCALATED!FJ108/(FJ$18*1000)</f>
        <v>0</v>
      </c>
      <c r="FK108" s="99">
        <f>MASTER_DATA_ESCALATED!FK108/(FK$18*1000)</f>
        <v>0</v>
      </c>
      <c r="FL108" s="99">
        <f>MASTER_DATA_ESCALATED!FL108/(FL$18*1000)</f>
        <v>0</v>
      </c>
      <c r="FM108" s="99">
        <f>MASTER_DATA_ESCALATED!FM108/(FM$18*1000)</f>
        <v>0</v>
      </c>
      <c r="FN108" s="99">
        <f>MASTER_DATA_ESCALATED!FN108/(FN$18*1000)</f>
        <v>0</v>
      </c>
      <c r="FO108" s="99">
        <f>MASTER_DATA_ESCALATED!FO108/(FO$18*1000)</f>
        <v>0</v>
      </c>
      <c r="FP108" s="99">
        <f>MASTER_DATA_ESCALATED!FP108/(FP$18*1000)</f>
        <v>0</v>
      </c>
      <c r="FQ108" s="99">
        <f>MASTER_DATA_ESCALATED!FQ108/(FQ$18*1000)</f>
        <v>0</v>
      </c>
      <c r="FR108" s="99">
        <f>MASTER_DATA_ESCALATED!FR108/(FR$18*1000)</f>
        <v>0</v>
      </c>
      <c r="FS108" s="99">
        <f>MASTER_DATA_ESCALATED!FS108/(FS$18*1000)</f>
        <v>0</v>
      </c>
      <c r="FT108" s="99">
        <f>MASTER_DATA_ESCALATED!FT108/(FT$18*1000)</f>
        <v>0</v>
      </c>
      <c r="FU108" s="99">
        <f>MASTER_DATA_ESCALATED!FU108/(FU$18*1000)</f>
        <v>0</v>
      </c>
      <c r="FV108" s="99">
        <f>MASTER_DATA_ESCALATED!FV108/(FV$18*1000)</f>
        <v>0</v>
      </c>
      <c r="FW108" s="99">
        <f>MASTER_DATA_ESCALATED!FW108/(FW$18*1000)</f>
        <v>0</v>
      </c>
      <c r="FX108" s="99">
        <f>MASTER_DATA_ESCALATED!FX108/(FX$18*1000)</f>
        <v>0</v>
      </c>
      <c r="FY108" s="99">
        <f>MASTER_DATA_ESCALATED!FY108/(FY$18*1000)</f>
        <v>0</v>
      </c>
      <c r="FZ108" s="99">
        <f>MASTER_DATA_ESCALATED!FZ108/(FZ$18*1000)</f>
        <v>0</v>
      </c>
      <c r="GA108" s="99">
        <f>MASTER_DATA_ESCALATED!GA108/(GA$18*1000)</f>
        <v>0</v>
      </c>
      <c r="GB108" s="99">
        <f>MASTER_DATA_ESCALATED!GB108/(GB$18*1000)</f>
        <v>0</v>
      </c>
      <c r="GC108" s="99">
        <f>MASTER_DATA_ESCALATED!GC108/(GC$18*1000)</f>
        <v>0</v>
      </c>
      <c r="GD108" s="99">
        <f>MASTER_DATA_ESCALATED!GD108/(GD$18*1000)</f>
        <v>0</v>
      </c>
      <c r="GE108" s="99">
        <f>MASTER_DATA_ESCALATED!GE108/(GE$18*1000)</f>
        <v>0</v>
      </c>
      <c r="GF108" s="99">
        <f>MASTER_DATA_ESCALATED!GF108/(GF$18*1000)</f>
        <v>0</v>
      </c>
      <c r="GG108" s="99">
        <f>MASTER_DATA_ESCALATED!GG108/(GG$18*1000)</f>
        <v>0</v>
      </c>
      <c r="GH108" s="99">
        <f>MASTER_DATA_ESCALATED!GH108/(GH$18*1000)</f>
        <v>0</v>
      </c>
      <c r="GI108" s="99">
        <f>MASTER_DATA_ESCALATED!GI108/(GI$18*1000)</f>
        <v>0</v>
      </c>
      <c r="GJ108" s="99">
        <f>MASTER_DATA_ESCALATED!GJ108/(GJ$18*1000)</f>
        <v>0</v>
      </c>
      <c r="GK108" s="99">
        <f>MASTER_DATA_ESCALATED!GK108/(GK$18*1000)</f>
        <v>0</v>
      </c>
      <c r="GL108" s="99">
        <f>MASTER_DATA_ESCALATED!GL108/(GL$18*1000)</f>
        <v>0</v>
      </c>
      <c r="GM108" s="99">
        <f>MASTER_DATA_ESCALATED!GM108/(GM$18*1000)</f>
        <v>0</v>
      </c>
      <c r="GN108" s="99">
        <f>MASTER_DATA_ESCALATED!GN108/(GN$18*1000)</f>
        <v>0</v>
      </c>
      <c r="GO108" s="99">
        <f>MASTER_DATA_ESCALATED!GO108/(GO$18*1000)</f>
        <v>0</v>
      </c>
      <c r="GP108" s="99">
        <f>MASTER_DATA_ESCALATED!GP108/(GP$18*1000)</f>
        <v>0</v>
      </c>
      <c r="GQ108" s="99">
        <f>MASTER_DATA_ESCALATED!GQ108/(GQ$18*1000)</f>
        <v>0</v>
      </c>
      <c r="GR108" s="99">
        <f>MASTER_DATA_ESCALATED!GR108/(GR$18*1000)</f>
        <v>0</v>
      </c>
      <c r="GS108" s="99">
        <f>MASTER_DATA_ESCALATED!GS108/(GS$18*1000)</f>
        <v>0</v>
      </c>
      <c r="GT108" s="99">
        <f>MASTER_DATA_ESCALATED!GT108/(GT$18*1000)</f>
        <v>0</v>
      </c>
      <c r="GU108" s="99">
        <f>MASTER_DATA_ESCALATED!GU108/(GU$18*1000)</f>
        <v>0</v>
      </c>
      <c r="GV108" s="99">
        <f>MASTER_DATA_ESCALATED!GV108/(GV$18*1000)</f>
        <v>0</v>
      </c>
      <c r="GW108" s="99" t="e">
        <f>MASTER_DATA_ESCALATED!#REF!/(GW$18*1000)</f>
        <v>#REF!</v>
      </c>
      <c r="GX108" s="99" t="e">
        <f>MASTER_DATA_ESCALATED!#REF!/(GX$18*1000)</f>
        <v>#REF!</v>
      </c>
      <c r="GY108" s="99" t="e">
        <f>MASTER_DATA_ESCALATED!#REF!/(GY$18*1000)</f>
        <v>#REF!</v>
      </c>
    </row>
    <row r="109" spans="2:207" s="27" customFormat="1" ht="14.25" hidden="1" outlineLevel="2" x14ac:dyDescent="0.25">
      <c r="B109" s="26">
        <f t="shared" si="3"/>
        <v>20</v>
      </c>
      <c r="C109" s="59">
        <v>232.7</v>
      </c>
      <c r="D109" s="88"/>
      <c r="E109" s="57"/>
      <c r="F109" s="57"/>
      <c r="G109" s="86">
        <v>232.8</v>
      </c>
      <c r="H109" s="40" t="s">
        <v>226</v>
      </c>
      <c r="I109" s="99">
        <f>MASTER_DATA_ESCALATED!I109/(I$18*1000)</f>
        <v>0</v>
      </c>
      <c r="J109" s="99">
        <f>MASTER_DATA_ESCALATED!J109/(J$18*1000)</f>
        <v>0</v>
      </c>
      <c r="K109" s="99">
        <f>MASTER_DATA_ESCALATED!K109/(K$18*1000)</f>
        <v>0</v>
      </c>
      <c r="L109" s="99">
        <f>MASTER_DATA_ESCALATED!L109/(L$18*1000)</f>
        <v>0</v>
      </c>
      <c r="M109" s="99">
        <f>MASTER_DATA_ESCALATED!M109/(M$18*1000)</f>
        <v>0</v>
      </c>
      <c r="N109" s="99">
        <f>MASTER_DATA_ESCALATED!N109/(N$18*1000)</f>
        <v>0</v>
      </c>
      <c r="O109" s="99">
        <f>MASTER_DATA_ESCALATED!O109/(O$18*1000)</f>
        <v>0</v>
      </c>
      <c r="P109" s="99">
        <f>MASTER_DATA_ESCALATED!P109/(P$18*1000)</f>
        <v>0</v>
      </c>
      <c r="Q109" s="99">
        <f>MASTER_DATA_ESCALATED!Q109/(Q$18*1000)</f>
        <v>0</v>
      </c>
      <c r="R109" s="99">
        <f>MASTER_DATA_ESCALATED!R109/(R$18*1000)</f>
        <v>0</v>
      </c>
      <c r="S109" s="99">
        <f>MASTER_DATA_ESCALATED!S109/(S$18*1000)</f>
        <v>0</v>
      </c>
      <c r="T109" s="99">
        <f>MASTER_DATA_ESCALATED!T109/(T$18*1000)</f>
        <v>0</v>
      </c>
      <c r="U109" s="99">
        <f>MASTER_DATA_ESCALATED!U109/(U$18*1000)</f>
        <v>0</v>
      </c>
      <c r="V109" s="99">
        <f>MASTER_DATA_ESCALATED!V109/(V$18*1000)</f>
        <v>0</v>
      </c>
      <c r="W109" s="99">
        <f>MASTER_DATA_ESCALATED!W109/(W$18*1000)</f>
        <v>0</v>
      </c>
      <c r="X109" s="99">
        <f>MASTER_DATA_ESCALATED!X109/(X$18*1000)</f>
        <v>0</v>
      </c>
      <c r="Y109" s="99">
        <f>MASTER_DATA_ESCALATED!Y109/(Y$18*1000)</f>
        <v>0</v>
      </c>
      <c r="Z109" s="99">
        <f>MASTER_DATA_ESCALATED!Z109/(Z$18*1000)</f>
        <v>0</v>
      </c>
      <c r="AA109" s="99">
        <f>MASTER_DATA_ESCALATED!AA109/(AA$18*1000)</f>
        <v>0</v>
      </c>
      <c r="AB109" s="99">
        <f>MASTER_DATA_ESCALATED!AB109/(AB$18*1000)</f>
        <v>0</v>
      </c>
      <c r="AC109" s="99">
        <f>MASTER_DATA_ESCALATED!AC109/(AC$18*1000)</f>
        <v>0</v>
      </c>
      <c r="AD109" s="99">
        <f>MASTER_DATA_ESCALATED!AD109/(AD$18*1000)</f>
        <v>0</v>
      </c>
      <c r="AE109" s="99">
        <f>MASTER_DATA_ESCALATED!AE109/(AE$18*1000)</f>
        <v>0</v>
      </c>
      <c r="AF109" s="99">
        <f>MASTER_DATA_ESCALATED!AF109/(AF$18*1000)</f>
        <v>0</v>
      </c>
      <c r="AG109" s="99">
        <f>MASTER_DATA_ESCALATED!AG109/(AG$18*1000)</f>
        <v>0</v>
      </c>
      <c r="AH109" s="99">
        <f>MASTER_DATA_ESCALATED!AH109/(AH$18*1000)</f>
        <v>0</v>
      </c>
      <c r="AI109" s="99">
        <f>MASTER_DATA_ESCALATED!AI109/(AI$18*1000)</f>
        <v>0</v>
      </c>
      <c r="AJ109" s="99">
        <f>MASTER_DATA_ESCALATED!AJ109/(AJ$18*1000)</f>
        <v>0</v>
      </c>
      <c r="AK109" s="99">
        <f>MASTER_DATA_ESCALATED!AK109/(AK$18*1000)</f>
        <v>0</v>
      </c>
      <c r="AL109" s="99">
        <f>MASTER_DATA_ESCALATED!AL109/(AL$18*1000)</f>
        <v>0</v>
      </c>
      <c r="AM109" s="99">
        <f>MASTER_DATA_ESCALATED!AM109/(AM$18*1000)</f>
        <v>0</v>
      </c>
      <c r="AN109" s="99">
        <f>MASTER_DATA_ESCALATED!AN109/(AN$18*1000)</f>
        <v>0</v>
      </c>
      <c r="AO109" s="99">
        <f>MASTER_DATA_ESCALATED!AO109/(AO$18*1000)</f>
        <v>0</v>
      </c>
      <c r="AP109" s="99">
        <f>MASTER_DATA_ESCALATED!AP109/(AP$18*1000)</f>
        <v>0</v>
      </c>
      <c r="AQ109" s="99">
        <f>MASTER_DATA_ESCALATED!AQ109/(AQ$18*1000)</f>
        <v>0</v>
      </c>
      <c r="AR109" s="99">
        <f>MASTER_DATA_ESCALATED!AR109/(AR$18*1000)</f>
        <v>0</v>
      </c>
      <c r="AS109" s="99">
        <f>MASTER_DATA_ESCALATED!AS109/(AS$18*1000)</f>
        <v>0</v>
      </c>
      <c r="AT109" s="99">
        <f>MASTER_DATA_ESCALATED!AT109/(AT$18*1000)</f>
        <v>0</v>
      </c>
      <c r="AU109" s="99">
        <f>MASTER_DATA_ESCALATED!AU109/(AU$18*1000)</f>
        <v>0</v>
      </c>
      <c r="AV109" s="99">
        <f>MASTER_DATA_ESCALATED!AV109/(AV$18*1000)</f>
        <v>0</v>
      </c>
      <c r="AW109" s="99">
        <f>MASTER_DATA_ESCALATED!AW109/(AW$18*1000)</f>
        <v>0</v>
      </c>
      <c r="AX109" s="99">
        <f>MASTER_DATA_ESCALATED!AX109/(AX$18*1000)</f>
        <v>0</v>
      </c>
      <c r="AY109" s="99">
        <f>MASTER_DATA_ESCALATED!AY109/(AY$18*1000)</f>
        <v>0</v>
      </c>
      <c r="AZ109" s="99">
        <f>MASTER_DATA_ESCALATED!AZ109/(AZ$18*1000)</f>
        <v>0</v>
      </c>
      <c r="BA109" s="99">
        <f>MASTER_DATA_ESCALATED!BA109/(BA$18*1000)</f>
        <v>0</v>
      </c>
      <c r="BB109" s="99">
        <f>MASTER_DATA_ESCALATED!BB109/(BB$18*1000)</f>
        <v>0</v>
      </c>
      <c r="BC109" s="99">
        <f>MASTER_DATA_ESCALATED!BC109/(BC$18*1000)</f>
        <v>0</v>
      </c>
      <c r="BD109" s="99">
        <f>MASTER_DATA_ESCALATED!BD109/(BD$18*1000)</f>
        <v>0</v>
      </c>
      <c r="BE109" s="99">
        <f>MASTER_DATA_ESCALATED!BE109/(BE$18*1000)</f>
        <v>0</v>
      </c>
      <c r="BF109" s="99">
        <f>MASTER_DATA_ESCALATED!BF109/(BF$18*1000)</f>
        <v>0</v>
      </c>
      <c r="BG109" s="99">
        <f>MASTER_DATA_ESCALATED!BG109/(BG$18*1000)</f>
        <v>0</v>
      </c>
      <c r="BH109" s="99">
        <f>MASTER_DATA_ESCALATED!BH109/(BH$18*1000)</f>
        <v>0</v>
      </c>
      <c r="BI109" s="99">
        <f>MASTER_DATA_ESCALATED!BI109/(BI$18*1000)</f>
        <v>0</v>
      </c>
      <c r="BJ109" s="99">
        <f>MASTER_DATA_ESCALATED!BJ109/(BJ$18*1000)</f>
        <v>0</v>
      </c>
      <c r="BK109" s="99">
        <f>MASTER_DATA_ESCALATED!BK109/(BK$18*1000)</f>
        <v>0</v>
      </c>
      <c r="BL109" s="99">
        <f>MASTER_DATA_ESCALATED!BL109/(BL$18*1000)</f>
        <v>0</v>
      </c>
      <c r="BM109" s="99">
        <f>MASTER_DATA_ESCALATED!BM109/(BM$18*1000)</f>
        <v>0</v>
      </c>
      <c r="BN109" s="99">
        <f>MASTER_DATA_ESCALATED!BN109/(BN$18*1000)</f>
        <v>0</v>
      </c>
      <c r="BO109" s="99">
        <f>MASTER_DATA_ESCALATED!BO109/(BO$18*1000)</f>
        <v>0</v>
      </c>
      <c r="BP109" s="99">
        <f>MASTER_DATA_ESCALATED!BP109/(BP$18*1000)</f>
        <v>0</v>
      </c>
      <c r="BQ109" s="99">
        <f>MASTER_DATA_ESCALATED!BQ109/(BQ$18*1000)</f>
        <v>0</v>
      </c>
      <c r="BR109" s="99">
        <f>MASTER_DATA_ESCALATED!BR109/(BR$18*1000)</f>
        <v>0</v>
      </c>
      <c r="BS109" s="99">
        <f>MASTER_DATA_ESCALATED!BS109/(BS$18*1000)</f>
        <v>0</v>
      </c>
      <c r="BT109" s="99">
        <f>MASTER_DATA_ESCALATED!BT109/(BT$18*1000)</f>
        <v>0</v>
      </c>
      <c r="BU109" s="99">
        <f>MASTER_DATA_ESCALATED!BU109/(BU$18*1000)</f>
        <v>0</v>
      </c>
      <c r="BV109" s="99">
        <f>MASTER_DATA_ESCALATED!BV109/(BV$18*1000)</f>
        <v>0</v>
      </c>
      <c r="BW109" s="99">
        <f>MASTER_DATA_ESCALATED!BW109/(BW$18*1000)</f>
        <v>0</v>
      </c>
      <c r="BX109" s="99">
        <f>MASTER_DATA_ESCALATED!BX109/(BX$18*1000)</f>
        <v>0</v>
      </c>
      <c r="BY109" s="99">
        <f>MASTER_DATA_ESCALATED!BY109/(BY$18*1000)</f>
        <v>0</v>
      </c>
      <c r="BZ109" s="99">
        <f>MASTER_DATA_ESCALATED!BZ109/(BZ$18*1000)</f>
        <v>0</v>
      </c>
      <c r="CA109" s="99">
        <f>MASTER_DATA_ESCALATED!CA109/(CA$18*1000)</f>
        <v>0</v>
      </c>
      <c r="CB109" s="99">
        <f>MASTER_DATA_ESCALATED!CB109/(CB$18*1000)</f>
        <v>0</v>
      </c>
      <c r="CC109" s="99">
        <f>MASTER_DATA_ESCALATED!CC109/(CC$18*1000)</f>
        <v>0</v>
      </c>
      <c r="CD109" s="99">
        <f>MASTER_DATA_ESCALATED!CD109/(CD$18*1000)</f>
        <v>0</v>
      </c>
      <c r="CE109" s="99">
        <f>MASTER_DATA_ESCALATED!CE109/(CE$18*1000)</f>
        <v>0</v>
      </c>
      <c r="CF109" s="99">
        <f>MASTER_DATA_ESCALATED!CF109/(CF$18*1000)</f>
        <v>0</v>
      </c>
      <c r="CG109" s="99">
        <f>MASTER_DATA_ESCALATED!CG109/(CG$18*1000)</f>
        <v>0</v>
      </c>
      <c r="CH109" s="99">
        <f>MASTER_DATA_ESCALATED!CH109/(CH$18*1000)</f>
        <v>0</v>
      </c>
      <c r="CI109" s="99">
        <f>MASTER_DATA_ESCALATED!CI109/(CI$18*1000)</f>
        <v>0</v>
      </c>
      <c r="CJ109" s="99">
        <f>MASTER_DATA_ESCALATED!CJ109/(CJ$18*1000)</f>
        <v>0</v>
      </c>
      <c r="CK109" s="99">
        <f>MASTER_DATA_ESCALATED!CK109/(CK$18*1000)</f>
        <v>0</v>
      </c>
      <c r="CL109" s="99">
        <f>MASTER_DATA_ESCALATED!CL109/(CL$18*1000)</f>
        <v>0</v>
      </c>
      <c r="CM109" s="99">
        <f>MASTER_DATA_ESCALATED!CM109/(CM$18*1000)</f>
        <v>0</v>
      </c>
      <c r="CN109" s="99">
        <f>MASTER_DATA_ESCALATED!CN109/(CN$18*1000)</f>
        <v>0</v>
      </c>
      <c r="CO109" s="99">
        <f>MASTER_DATA_ESCALATED!CO109/(CO$18*1000)</f>
        <v>0</v>
      </c>
      <c r="CP109" s="99">
        <f>MASTER_DATA_ESCALATED!CP109/(CP$18*1000)</f>
        <v>0</v>
      </c>
      <c r="CQ109" s="99">
        <f>MASTER_DATA_ESCALATED!CQ109/(CQ$18*1000)</f>
        <v>0</v>
      </c>
      <c r="CR109" s="99">
        <f>MASTER_DATA_ESCALATED!CR109/(CR$18*1000)</f>
        <v>0</v>
      </c>
      <c r="CS109" s="99">
        <f>MASTER_DATA_ESCALATED!CS109/(CS$18*1000)</f>
        <v>0</v>
      </c>
      <c r="CT109" s="99">
        <f>MASTER_DATA_ESCALATED!CT109/(CT$18*1000)</f>
        <v>0</v>
      </c>
      <c r="CU109" s="99">
        <f>MASTER_DATA_ESCALATED!CU109/(CU$18*1000)</f>
        <v>0</v>
      </c>
      <c r="CV109" s="99">
        <f>MASTER_DATA_ESCALATED!CV109/(CV$18*1000)</f>
        <v>0</v>
      </c>
      <c r="CW109" s="99">
        <f>MASTER_DATA_ESCALATED!CW109/(CW$18*1000)</f>
        <v>0</v>
      </c>
      <c r="CX109" s="99">
        <f>MASTER_DATA_ESCALATED!CX109/(CX$18*1000)</f>
        <v>0</v>
      </c>
      <c r="CY109" s="99">
        <f>MASTER_DATA_ESCALATED!CY109/(CY$18*1000)</f>
        <v>0</v>
      </c>
      <c r="CZ109" s="99">
        <f>MASTER_DATA_ESCALATED!CZ109/(CZ$18*1000)</f>
        <v>0</v>
      </c>
      <c r="DA109" s="99" t="e">
        <f>MASTER_DATA_ESCALATED!DA109/(DA$18*1000)</f>
        <v>#DIV/0!</v>
      </c>
      <c r="DB109" s="99" t="e">
        <f>MASTER_DATA_ESCALATED!DB109/(DB$18*1000)</f>
        <v>#DIV/0!</v>
      </c>
      <c r="DC109" s="99" t="e">
        <f>MASTER_DATA_ESCALATED!DC109/(DC$18*1000)</f>
        <v>#DIV/0!</v>
      </c>
      <c r="DD109" s="99" t="e">
        <f>MASTER_DATA_ESCALATED!DD109/(DD$18*1000)</f>
        <v>#N/A</v>
      </c>
      <c r="DE109" s="99">
        <f>MASTER_DATA_ESCALATED!DE109/(DE$18*1000)</f>
        <v>0</v>
      </c>
      <c r="DF109" s="99">
        <f>MASTER_DATA_ESCALATED!DF109/(DF$18*1000)</f>
        <v>0</v>
      </c>
      <c r="DG109" s="99">
        <f>MASTER_DATA_ESCALATED!DG109/(DG$18*1000)</f>
        <v>0</v>
      </c>
      <c r="DH109" s="99">
        <f>MASTER_DATA_ESCALATED!DH109/(DH$18*1000)</f>
        <v>0</v>
      </c>
      <c r="DI109" s="99">
        <f>MASTER_DATA_ESCALATED!DI109/(DI$18*1000)</f>
        <v>0</v>
      </c>
      <c r="DJ109" s="99">
        <f>MASTER_DATA_ESCALATED!DJ109/(DJ$18*1000)</f>
        <v>0</v>
      </c>
      <c r="DK109" s="99">
        <f>MASTER_DATA_ESCALATED!DK109/(DK$18*1000)</f>
        <v>0</v>
      </c>
      <c r="DL109" s="99">
        <f>MASTER_DATA_ESCALATED!DL109/(DL$18*1000)</f>
        <v>0</v>
      </c>
      <c r="DM109" s="99">
        <f>MASTER_DATA_ESCALATED!DM109/(DM$18*1000)</f>
        <v>0</v>
      </c>
      <c r="DN109" s="99">
        <f>MASTER_DATA_ESCALATED!DN109/(DN$18*1000)</f>
        <v>0</v>
      </c>
      <c r="DO109" s="99">
        <f>MASTER_DATA_ESCALATED!DO109/(DO$18*1000)</f>
        <v>0</v>
      </c>
      <c r="DP109" s="99">
        <f>MASTER_DATA_ESCALATED!DP109/(DP$18*1000)</f>
        <v>0</v>
      </c>
      <c r="DQ109" s="99">
        <f>MASTER_DATA_ESCALATED!DQ109/(DQ$18*1000)</f>
        <v>0</v>
      </c>
      <c r="DR109" s="99">
        <f>MASTER_DATA_ESCALATED!DR109/(DR$18*1000)</f>
        <v>0</v>
      </c>
      <c r="DS109" s="99">
        <f>MASTER_DATA_ESCALATED!DS109/(DS$18*1000)</f>
        <v>0</v>
      </c>
      <c r="DT109" s="99">
        <f>MASTER_DATA_ESCALATED!DT109/(DT$18*1000)</f>
        <v>0</v>
      </c>
      <c r="DU109" s="99">
        <f>MASTER_DATA_ESCALATED!DU109/(DU$18*1000)</f>
        <v>0</v>
      </c>
      <c r="DV109" s="99">
        <f>MASTER_DATA_ESCALATED!DV109/(DV$18*1000)</f>
        <v>0</v>
      </c>
      <c r="DW109" s="99">
        <f>MASTER_DATA_ESCALATED!DW109/(DW$18*1000)</f>
        <v>0</v>
      </c>
      <c r="DX109" s="99">
        <f>MASTER_DATA_ESCALATED!DX109/(DX$18*1000)</f>
        <v>0</v>
      </c>
      <c r="DY109" s="99">
        <f>MASTER_DATA_ESCALATED!DY109/(DY$18*1000)</f>
        <v>0</v>
      </c>
      <c r="DZ109" s="99">
        <f>MASTER_DATA_ESCALATED!DZ109/(DZ$18*1000)</f>
        <v>0</v>
      </c>
      <c r="EA109" s="99">
        <f>MASTER_DATA_ESCALATED!EA109/(EA$18*1000)</f>
        <v>0</v>
      </c>
      <c r="EB109" s="99">
        <f>MASTER_DATA_ESCALATED!EB109/(EB$18*1000)</f>
        <v>0</v>
      </c>
      <c r="EC109" s="99" t="e">
        <f>MASTER_DATA_ESCALATED!EC109/(EC$18*1000)</f>
        <v>#DIV/0!</v>
      </c>
      <c r="ED109" s="99" t="e">
        <f>MASTER_DATA_ESCALATED!ED109/(ED$18*1000)</f>
        <v>#DIV/0!</v>
      </c>
      <c r="EE109" s="99" t="e">
        <f>MASTER_DATA_ESCALATED!EE109/(EE$18*1000)</f>
        <v>#DIV/0!</v>
      </c>
      <c r="EF109" s="99" t="e">
        <f>MASTER_DATA_ESCALATED!EF109/(EF$18*1000)</f>
        <v>#VALUE!</v>
      </c>
      <c r="EG109" s="99">
        <f>MASTER_DATA_ESCALATED!EG109/(EG$18*1000)</f>
        <v>0</v>
      </c>
      <c r="EH109" s="99">
        <f>MASTER_DATA_ESCALATED!EH109/(EH$18*1000)</f>
        <v>0</v>
      </c>
      <c r="EI109" s="99">
        <f>MASTER_DATA_ESCALATED!EI109/(EI$18*1000)</f>
        <v>0</v>
      </c>
      <c r="EJ109" s="99">
        <f>MASTER_DATA_ESCALATED!EJ109/(EJ$18*1000)</f>
        <v>0</v>
      </c>
      <c r="EK109" s="99">
        <f>MASTER_DATA_ESCALATED!EK109/(EK$18*1000)</f>
        <v>0</v>
      </c>
      <c r="EL109" s="99">
        <f>MASTER_DATA_ESCALATED!EL109/(EL$18*1000)</f>
        <v>0</v>
      </c>
      <c r="EM109" s="99">
        <f>MASTER_DATA_ESCALATED!EM109/(EM$18*1000)</f>
        <v>0</v>
      </c>
      <c r="EN109" s="99">
        <f>MASTER_DATA_ESCALATED!EN109/(EN$18*1000)</f>
        <v>0</v>
      </c>
      <c r="EO109" s="99">
        <f>MASTER_DATA_ESCALATED!EO109/(EO$18*1000)</f>
        <v>0</v>
      </c>
      <c r="EP109" s="99">
        <f>MASTER_DATA_ESCALATED!EP109/(EP$18*1000)</f>
        <v>0</v>
      </c>
      <c r="EQ109" s="99">
        <f>MASTER_DATA_ESCALATED!EQ109/(EQ$18*1000)</f>
        <v>0</v>
      </c>
      <c r="ER109" s="99">
        <f>MASTER_DATA_ESCALATED!ER109/(ER$18*1000)</f>
        <v>0</v>
      </c>
      <c r="ES109" s="99">
        <f>MASTER_DATA_ESCALATED!ES109/(ES$18*1000)</f>
        <v>0</v>
      </c>
      <c r="ET109" s="99">
        <f>MASTER_DATA_ESCALATED!ET109/(ET$18*1000)</f>
        <v>0</v>
      </c>
      <c r="EU109" s="99">
        <f>MASTER_DATA_ESCALATED!EU109/(EU$18*1000)</f>
        <v>0</v>
      </c>
      <c r="EV109" s="99">
        <f>MASTER_DATA_ESCALATED!EV109/(EV$18*1000)</f>
        <v>0</v>
      </c>
      <c r="EW109" s="99">
        <f>MASTER_DATA_ESCALATED!EW109/(EW$18*1000)</f>
        <v>0</v>
      </c>
      <c r="EX109" s="99">
        <f>MASTER_DATA_ESCALATED!EX109/(EX$18*1000)</f>
        <v>0</v>
      </c>
      <c r="EY109" s="99">
        <f>MASTER_DATA_ESCALATED!EY109/(EY$18*1000)</f>
        <v>0</v>
      </c>
      <c r="EZ109" s="99">
        <f>MASTER_DATA_ESCALATED!EZ109/(EZ$18*1000)</f>
        <v>0</v>
      </c>
      <c r="FA109" s="99">
        <f>MASTER_DATA_ESCALATED!FA109/(FA$18*1000)</f>
        <v>0</v>
      </c>
      <c r="FB109" s="99">
        <f>MASTER_DATA_ESCALATED!FB109/(FB$18*1000)</f>
        <v>0</v>
      </c>
      <c r="FC109" s="99">
        <f>MASTER_DATA_ESCALATED!FC109/(FC$18*1000)</f>
        <v>0</v>
      </c>
      <c r="FD109" s="99">
        <f>MASTER_DATA_ESCALATED!FD109/(FD$18*1000)</f>
        <v>0</v>
      </c>
      <c r="FE109" s="99">
        <f>MASTER_DATA_ESCALATED!FE109/(FE$18*1000)</f>
        <v>0</v>
      </c>
      <c r="FF109" s="99">
        <f>MASTER_DATA_ESCALATED!FF109/(FF$18*1000)</f>
        <v>0</v>
      </c>
      <c r="FG109" s="99">
        <f>MASTER_DATA_ESCALATED!FG109/(FG$18*1000)</f>
        <v>0</v>
      </c>
      <c r="FH109" s="99">
        <f>MASTER_DATA_ESCALATED!FH109/(FH$18*1000)</f>
        <v>0</v>
      </c>
      <c r="FI109" s="99">
        <f>MASTER_DATA_ESCALATED!FI109/(FI$18*1000)</f>
        <v>0</v>
      </c>
      <c r="FJ109" s="99">
        <f>MASTER_DATA_ESCALATED!FJ109/(FJ$18*1000)</f>
        <v>0</v>
      </c>
      <c r="FK109" s="99">
        <f>MASTER_DATA_ESCALATED!FK109/(FK$18*1000)</f>
        <v>0</v>
      </c>
      <c r="FL109" s="99">
        <f>MASTER_DATA_ESCALATED!FL109/(FL$18*1000)</f>
        <v>0</v>
      </c>
      <c r="FM109" s="99">
        <f>MASTER_DATA_ESCALATED!FM109/(FM$18*1000)</f>
        <v>0</v>
      </c>
      <c r="FN109" s="99">
        <f>MASTER_DATA_ESCALATED!FN109/(FN$18*1000)</f>
        <v>0</v>
      </c>
      <c r="FO109" s="99">
        <f>MASTER_DATA_ESCALATED!FO109/(FO$18*1000)</f>
        <v>0</v>
      </c>
      <c r="FP109" s="99">
        <f>MASTER_DATA_ESCALATED!FP109/(FP$18*1000)</f>
        <v>0</v>
      </c>
      <c r="FQ109" s="99">
        <f>MASTER_DATA_ESCALATED!FQ109/(FQ$18*1000)</f>
        <v>0</v>
      </c>
      <c r="FR109" s="99">
        <f>MASTER_DATA_ESCALATED!FR109/(FR$18*1000)</f>
        <v>0</v>
      </c>
      <c r="FS109" s="99">
        <f>MASTER_DATA_ESCALATED!FS109/(FS$18*1000)</f>
        <v>0</v>
      </c>
      <c r="FT109" s="99">
        <f>MASTER_DATA_ESCALATED!FT109/(FT$18*1000)</f>
        <v>0</v>
      </c>
      <c r="FU109" s="99">
        <f>MASTER_DATA_ESCALATED!FU109/(FU$18*1000)</f>
        <v>0</v>
      </c>
      <c r="FV109" s="99">
        <f>MASTER_DATA_ESCALATED!FV109/(FV$18*1000)</f>
        <v>0</v>
      </c>
      <c r="FW109" s="99">
        <f>MASTER_DATA_ESCALATED!FW109/(FW$18*1000)</f>
        <v>0</v>
      </c>
      <c r="FX109" s="99">
        <f>MASTER_DATA_ESCALATED!FX109/(FX$18*1000)</f>
        <v>0</v>
      </c>
      <c r="FY109" s="99">
        <f>MASTER_DATA_ESCALATED!FY109/(FY$18*1000)</f>
        <v>0</v>
      </c>
      <c r="FZ109" s="99">
        <f>MASTER_DATA_ESCALATED!FZ109/(FZ$18*1000)</f>
        <v>0</v>
      </c>
      <c r="GA109" s="99">
        <f>MASTER_DATA_ESCALATED!GA109/(GA$18*1000)</f>
        <v>0</v>
      </c>
      <c r="GB109" s="99">
        <f>MASTER_DATA_ESCALATED!GB109/(GB$18*1000)</f>
        <v>0</v>
      </c>
      <c r="GC109" s="99">
        <f>MASTER_DATA_ESCALATED!GC109/(GC$18*1000)</f>
        <v>0</v>
      </c>
      <c r="GD109" s="99">
        <f>MASTER_DATA_ESCALATED!GD109/(GD$18*1000)</f>
        <v>0</v>
      </c>
      <c r="GE109" s="99">
        <f>MASTER_DATA_ESCALATED!GE109/(GE$18*1000)</f>
        <v>0</v>
      </c>
      <c r="GF109" s="99">
        <f>MASTER_DATA_ESCALATED!GF109/(GF$18*1000)</f>
        <v>0</v>
      </c>
      <c r="GG109" s="99">
        <f>MASTER_DATA_ESCALATED!GG109/(GG$18*1000)</f>
        <v>0</v>
      </c>
      <c r="GH109" s="99">
        <f>MASTER_DATA_ESCALATED!GH109/(GH$18*1000)</f>
        <v>0</v>
      </c>
      <c r="GI109" s="99">
        <f>MASTER_DATA_ESCALATED!GI109/(GI$18*1000)</f>
        <v>0</v>
      </c>
      <c r="GJ109" s="99">
        <f>MASTER_DATA_ESCALATED!GJ109/(GJ$18*1000)</f>
        <v>0</v>
      </c>
      <c r="GK109" s="99">
        <f>MASTER_DATA_ESCALATED!GK109/(GK$18*1000)</f>
        <v>0</v>
      </c>
      <c r="GL109" s="99">
        <f>MASTER_DATA_ESCALATED!GL109/(GL$18*1000)</f>
        <v>0</v>
      </c>
      <c r="GM109" s="99">
        <f>MASTER_DATA_ESCALATED!GM109/(GM$18*1000)</f>
        <v>0</v>
      </c>
      <c r="GN109" s="99">
        <f>MASTER_DATA_ESCALATED!GN109/(GN$18*1000)</f>
        <v>0</v>
      </c>
      <c r="GO109" s="99">
        <f>MASTER_DATA_ESCALATED!GO109/(GO$18*1000)</f>
        <v>0</v>
      </c>
      <c r="GP109" s="99">
        <f>MASTER_DATA_ESCALATED!GP109/(GP$18*1000)</f>
        <v>0</v>
      </c>
      <c r="GQ109" s="99">
        <f>MASTER_DATA_ESCALATED!GQ109/(GQ$18*1000)</f>
        <v>0</v>
      </c>
      <c r="GR109" s="99">
        <f>MASTER_DATA_ESCALATED!GR109/(GR$18*1000)</f>
        <v>0</v>
      </c>
      <c r="GS109" s="99">
        <f>MASTER_DATA_ESCALATED!GS109/(GS$18*1000)</f>
        <v>0</v>
      </c>
      <c r="GT109" s="99">
        <f>MASTER_DATA_ESCALATED!GT109/(GT$18*1000)</f>
        <v>0</v>
      </c>
      <c r="GU109" s="99">
        <f>MASTER_DATA_ESCALATED!GU109/(GU$18*1000)</f>
        <v>0</v>
      </c>
      <c r="GV109" s="99">
        <f>MASTER_DATA_ESCALATED!GV109/(GV$18*1000)</f>
        <v>0</v>
      </c>
      <c r="GW109" s="99" t="e">
        <f>MASTER_DATA_ESCALATED!#REF!/(GW$18*1000)</f>
        <v>#REF!</v>
      </c>
      <c r="GX109" s="99" t="e">
        <f>MASTER_DATA_ESCALATED!#REF!/(GX$18*1000)</f>
        <v>#REF!</v>
      </c>
      <c r="GY109" s="99" t="e">
        <f>MASTER_DATA_ESCALATED!#REF!/(GY$18*1000)</f>
        <v>#REF!</v>
      </c>
    </row>
    <row r="110" spans="2:207" s="27" customFormat="1" ht="14.25" hidden="1" outlineLevel="2" x14ac:dyDescent="0.25">
      <c r="B110" s="26">
        <f t="shared" si="3"/>
        <v>20</v>
      </c>
      <c r="C110" s="59">
        <v>232.7</v>
      </c>
      <c r="D110" s="88"/>
      <c r="E110" s="57"/>
      <c r="F110" s="57"/>
      <c r="G110" s="86">
        <v>232.9</v>
      </c>
      <c r="H110" s="40" t="s">
        <v>227</v>
      </c>
      <c r="I110" s="99">
        <f>MASTER_DATA_ESCALATED!I110/(I$18*1000)</f>
        <v>0</v>
      </c>
      <c r="J110" s="99">
        <f>MASTER_DATA_ESCALATED!J110/(J$18*1000)</f>
        <v>0</v>
      </c>
      <c r="K110" s="99">
        <f>MASTER_DATA_ESCALATED!K110/(K$18*1000)</f>
        <v>0</v>
      </c>
      <c r="L110" s="99">
        <f>MASTER_DATA_ESCALATED!L110/(L$18*1000)</f>
        <v>0</v>
      </c>
      <c r="M110" s="99">
        <f>MASTER_DATA_ESCALATED!M110/(M$18*1000)</f>
        <v>0</v>
      </c>
      <c r="N110" s="99">
        <f>MASTER_DATA_ESCALATED!N110/(N$18*1000)</f>
        <v>0</v>
      </c>
      <c r="O110" s="99">
        <f>MASTER_DATA_ESCALATED!O110/(O$18*1000)</f>
        <v>0</v>
      </c>
      <c r="P110" s="99">
        <f>MASTER_DATA_ESCALATED!P110/(P$18*1000)</f>
        <v>0</v>
      </c>
      <c r="Q110" s="99">
        <f>MASTER_DATA_ESCALATED!Q110/(Q$18*1000)</f>
        <v>0</v>
      </c>
      <c r="R110" s="99">
        <f>MASTER_DATA_ESCALATED!R110/(R$18*1000)</f>
        <v>0</v>
      </c>
      <c r="S110" s="99">
        <f>MASTER_DATA_ESCALATED!S110/(S$18*1000)</f>
        <v>0</v>
      </c>
      <c r="T110" s="99">
        <f>MASTER_DATA_ESCALATED!T110/(T$18*1000)</f>
        <v>0</v>
      </c>
      <c r="U110" s="99">
        <f>MASTER_DATA_ESCALATED!U110/(U$18*1000)</f>
        <v>0</v>
      </c>
      <c r="V110" s="99">
        <f>MASTER_DATA_ESCALATED!V110/(V$18*1000)</f>
        <v>0</v>
      </c>
      <c r="W110" s="99">
        <f>MASTER_DATA_ESCALATED!W110/(W$18*1000)</f>
        <v>0</v>
      </c>
      <c r="X110" s="99">
        <f>MASTER_DATA_ESCALATED!X110/(X$18*1000)</f>
        <v>0</v>
      </c>
      <c r="Y110" s="99">
        <f>MASTER_DATA_ESCALATED!Y110/(Y$18*1000)</f>
        <v>0</v>
      </c>
      <c r="Z110" s="99">
        <f>MASTER_DATA_ESCALATED!Z110/(Z$18*1000)</f>
        <v>0</v>
      </c>
      <c r="AA110" s="99">
        <f>MASTER_DATA_ESCALATED!AA110/(AA$18*1000)</f>
        <v>0</v>
      </c>
      <c r="AB110" s="99">
        <f>MASTER_DATA_ESCALATED!AB110/(AB$18*1000)</f>
        <v>0</v>
      </c>
      <c r="AC110" s="99">
        <f>MASTER_DATA_ESCALATED!AC110/(AC$18*1000)</f>
        <v>0</v>
      </c>
      <c r="AD110" s="99">
        <f>MASTER_DATA_ESCALATED!AD110/(AD$18*1000)</f>
        <v>0</v>
      </c>
      <c r="AE110" s="99">
        <f>MASTER_DATA_ESCALATED!AE110/(AE$18*1000)</f>
        <v>0</v>
      </c>
      <c r="AF110" s="99">
        <f>MASTER_DATA_ESCALATED!AF110/(AF$18*1000)</f>
        <v>0</v>
      </c>
      <c r="AG110" s="99">
        <f>MASTER_DATA_ESCALATED!AG110/(AG$18*1000)</f>
        <v>0</v>
      </c>
      <c r="AH110" s="99">
        <f>MASTER_DATA_ESCALATED!AH110/(AH$18*1000)</f>
        <v>0</v>
      </c>
      <c r="AI110" s="99">
        <f>MASTER_DATA_ESCALATED!AI110/(AI$18*1000)</f>
        <v>0</v>
      </c>
      <c r="AJ110" s="99">
        <f>MASTER_DATA_ESCALATED!AJ110/(AJ$18*1000)</f>
        <v>0</v>
      </c>
      <c r="AK110" s="99">
        <f>MASTER_DATA_ESCALATED!AK110/(AK$18*1000)</f>
        <v>0</v>
      </c>
      <c r="AL110" s="99">
        <f>MASTER_DATA_ESCALATED!AL110/(AL$18*1000)</f>
        <v>0</v>
      </c>
      <c r="AM110" s="99">
        <f>MASTER_DATA_ESCALATED!AM110/(AM$18*1000)</f>
        <v>0</v>
      </c>
      <c r="AN110" s="99">
        <f>MASTER_DATA_ESCALATED!AN110/(AN$18*1000)</f>
        <v>0</v>
      </c>
      <c r="AO110" s="99">
        <f>MASTER_DATA_ESCALATED!AO110/(AO$18*1000)</f>
        <v>0</v>
      </c>
      <c r="AP110" s="99">
        <f>MASTER_DATA_ESCALATED!AP110/(AP$18*1000)</f>
        <v>0</v>
      </c>
      <c r="AQ110" s="99">
        <f>MASTER_DATA_ESCALATED!AQ110/(AQ$18*1000)</f>
        <v>0</v>
      </c>
      <c r="AR110" s="99">
        <f>MASTER_DATA_ESCALATED!AR110/(AR$18*1000)</f>
        <v>0</v>
      </c>
      <c r="AS110" s="99">
        <f>MASTER_DATA_ESCALATED!AS110/(AS$18*1000)</f>
        <v>0</v>
      </c>
      <c r="AT110" s="99">
        <f>MASTER_DATA_ESCALATED!AT110/(AT$18*1000)</f>
        <v>0</v>
      </c>
      <c r="AU110" s="99">
        <f>MASTER_DATA_ESCALATED!AU110/(AU$18*1000)</f>
        <v>0</v>
      </c>
      <c r="AV110" s="99">
        <f>MASTER_DATA_ESCALATED!AV110/(AV$18*1000)</f>
        <v>0</v>
      </c>
      <c r="AW110" s="99">
        <f>MASTER_DATA_ESCALATED!AW110/(AW$18*1000)</f>
        <v>0</v>
      </c>
      <c r="AX110" s="99">
        <f>MASTER_DATA_ESCALATED!AX110/(AX$18*1000)</f>
        <v>0</v>
      </c>
      <c r="AY110" s="99">
        <f>MASTER_DATA_ESCALATED!AY110/(AY$18*1000)</f>
        <v>0</v>
      </c>
      <c r="AZ110" s="99">
        <f>MASTER_DATA_ESCALATED!AZ110/(AZ$18*1000)</f>
        <v>0</v>
      </c>
      <c r="BA110" s="99">
        <f>MASTER_DATA_ESCALATED!BA110/(BA$18*1000)</f>
        <v>0</v>
      </c>
      <c r="BB110" s="99">
        <f>MASTER_DATA_ESCALATED!BB110/(BB$18*1000)</f>
        <v>0</v>
      </c>
      <c r="BC110" s="99">
        <f>MASTER_DATA_ESCALATED!BC110/(BC$18*1000)</f>
        <v>0</v>
      </c>
      <c r="BD110" s="99">
        <f>MASTER_DATA_ESCALATED!BD110/(BD$18*1000)</f>
        <v>0</v>
      </c>
      <c r="BE110" s="99">
        <f>MASTER_DATA_ESCALATED!BE110/(BE$18*1000)</f>
        <v>0</v>
      </c>
      <c r="BF110" s="99">
        <f>MASTER_DATA_ESCALATED!BF110/(BF$18*1000)</f>
        <v>0</v>
      </c>
      <c r="BG110" s="99">
        <f>MASTER_DATA_ESCALATED!BG110/(BG$18*1000)</f>
        <v>0</v>
      </c>
      <c r="BH110" s="99">
        <f>MASTER_DATA_ESCALATED!BH110/(BH$18*1000)</f>
        <v>0</v>
      </c>
      <c r="BI110" s="99">
        <f>MASTER_DATA_ESCALATED!BI110/(BI$18*1000)</f>
        <v>0</v>
      </c>
      <c r="BJ110" s="99">
        <f>MASTER_DATA_ESCALATED!BJ110/(BJ$18*1000)</f>
        <v>0</v>
      </c>
      <c r="BK110" s="99">
        <f>MASTER_DATA_ESCALATED!BK110/(BK$18*1000)</f>
        <v>0</v>
      </c>
      <c r="BL110" s="99">
        <f>MASTER_DATA_ESCALATED!BL110/(BL$18*1000)</f>
        <v>0</v>
      </c>
      <c r="BM110" s="99">
        <f>MASTER_DATA_ESCALATED!BM110/(BM$18*1000)</f>
        <v>0</v>
      </c>
      <c r="BN110" s="99">
        <f>MASTER_DATA_ESCALATED!BN110/(BN$18*1000)</f>
        <v>0</v>
      </c>
      <c r="BO110" s="99">
        <f>MASTER_DATA_ESCALATED!BO110/(BO$18*1000)</f>
        <v>0</v>
      </c>
      <c r="BP110" s="99">
        <f>MASTER_DATA_ESCALATED!BP110/(BP$18*1000)</f>
        <v>0</v>
      </c>
      <c r="BQ110" s="99">
        <f>MASTER_DATA_ESCALATED!BQ110/(BQ$18*1000)</f>
        <v>0</v>
      </c>
      <c r="BR110" s="99">
        <f>MASTER_DATA_ESCALATED!BR110/(BR$18*1000)</f>
        <v>0</v>
      </c>
      <c r="BS110" s="99">
        <f>MASTER_DATA_ESCALATED!BS110/(BS$18*1000)</f>
        <v>0</v>
      </c>
      <c r="BT110" s="99">
        <f>MASTER_DATA_ESCALATED!BT110/(BT$18*1000)</f>
        <v>0</v>
      </c>
      <c r="BU110" s="99">
        <f>MASTER_DATA_ESCALATED!BU110/(BU$18*1000)</f>
        <v>0</v>
      </c>
      <c r="BV110" s="99">
        <f>MASTER_DATA_ESCALATED!BV110/(BV$18*1000)</f>
        <v>0</v>
      </c>
      <c r="BW110" s="99">
        <f>MASTER_DATA_ESCALATED!BW110/(BW$18*1000)</f>
        <v>0</v>
      </c>
      <c r="BX110" s="99">
        <f>MASTER_DATA_ESCALATED!BX110/(BX$18*1000)</f>
        <v>0</v>
      </c>
      <c r="BY110" s="99">
        <f>MASTER_DATA_ESCALATED!BY110/(BY$18*1000)</f>
        <v>0</v>
      </c>
      <c r="BZ110" s="99">
        <f>MASTER_DATA_ESCALATED!BZ110/(BZ$18*1000)</f>
        <v>0</v>
      </c>
      <c r="CA110" s="99">
        <f>MASTER_DATA_ESCALATED!CA110/(CA$18*1000)</f>
        <v>0</v>
      </c>
      <c r="CB110" s="99">
        <f>MASTER_DATA_ESCALATED!CB110/(CB$18*1000)</f>
        <v>0</v>
      </c>
      <c r="CC110" s="99">
        <f>MASTER_DATA_ESCALATED!CC110/(CC$18*1000)</f>
        <v>0</v>
      </c>
      <c r="CD110" s="99">
        <f>MASTER_DATA_ESCALATED!CD110/(CD$18*1000)</f>
        <v>0</v>
      </c>
      <c r="CE110" s="99">
        <f>MASTER_DATA_ESCALATED!CE110/(CE$18*1000)</f>
        <v>0</v>
      </c>
      <c r="CF110" s="99">
        <f>MASTER_DATA_ESCALATED!CF110/(CF$18*1000)</f>
        <v>0</v>
      </c>
      <c r="CG110" s="99">
        <f>MASTER_DATA_ESCALATED!CG110/(CG$18*1000)</f>
        <v>0</v>
      </c>
      <c r="CH110" s="99">
        <f>MASTER_DATA_ESCALATED!CH110/(CH$18*1000)</f>
        <v>0</v>
      </c>
      <c r="CI110" s="99">
        <f>MASTER_DATA_ESCALATED!CI110/(CI$18*1000)</f>
        <v>0</v>
      </c>
      <c r="CJ110" s="99">
        <f>MASTER_DATA_ESCALATED!CJ110/(CJ$18*1000)</f>
        <v>0</v>
      </c>
      <c r="CK110" s="99">
        <f>MASTER_DATA_ESCALATED!CK110/(CK$18*1000)</f>
        <v>0</v>
      </c>
      <c r="CL110" s="99">
        <f>MASTER_DATA_ESCALATED!CL110/(CL$18*1000)</f>
        <v>0</v>
      </c>
      <c r="CM110" s="99">
        <f>MASTER_DATA_ESCALATED!CM110/(CM$18*1000)</f>
        <v>0</v>
      </c>
      <c r="CN110" s="99">
        <f>MASTER_DATA_ESCALATED!CN110/(CN$18*1000)</f>
        <v>0</v>
      </c>
      <c r="CO110" s="99">
        <f>MASTER_DATA_ESCALATED!CO110/(CO$18*1000)</f>
        <v>0</v>
      </c>
      <c r="CP110" s="99">
        <f>MASTER_DATA_ESCALATED!CP110/(CP$18*1000)</f>
        <v>0</v>
      </c>
      <c r="CQ110" s="99">
        <f>MASTER_DATA_ESCALATED!CQ110/(CQ$18*1000)</f>
        <v>0</v>
      </c>
      <c r="CR110" s="99">
        <f>MASTER_DATA_ESCALATED!CR110/(CR$18*1000)</f>
        <v>0</v>
      </c>
      <c r="CS110" s="99">
        <f>MASTER_DATA_ESCALATED!CS110/(CS$18*1000)</f>
        <v>0</v>
      </c>
      <c r="CT110" s="99">
        <f>MASTER_DATA_ESCALATED!CT110/(CT$18*1000)</f>
        <v>0</v>
      </c>
      <c r="CU110" s="99">
        <f>MASTER_DATA_ESCALATED!CU110/(CU$18*1000)</f>
        <v>0</v>
      </c>
      <c r="CV110" s="99">
        <f>MASTER_DATA_ESCALATED!CV110/(CV$18*1000)</f>
        <v>0</v>
      </c>
      <c r="CW110" s="99">
        <f>MASTER_DATA_ESCALATED!CW110/(CW$18*1000)</f>
        <v>0</v>
      </c>
      <c r="CX110" s="99">
        <f>MASTER_DATA_ESCALATED!CX110/(CX$18*1000)</f>
        <v>0</v>
      </c>
      <c r="CY110" s="99">
        <f>MASTER_DATA_ESCALATED!CY110/(CY$18*1000)</f>
        <v>0</v>
      </c>
      <c r="CZ110" s="99">
        <f>MASTER_DATA_ESCALATED!CZ110/(CZ$18*1000)</f>
        <v>0</v>
      </c>
      <c r="DA110" s="99" t="e">
        <f>MASTER_DATA_ESCALATED!DA110/(DA$18*1000)</f>
        <v>#DIV/0!</v>
      </c>
      <c r="DB110" s="99" t="e">
        <f>MASTER_DATA_ESCALATED!DB110/(DB$18*1000)</f>
        <v>#DIV/0!</v>
      </c>
      <c r="DC110" s="99" t="e">
        <f>MASTER_DATA_ESCALATED!DC110/(DC$18*1000)</f>
        <v>#DIV/0!</v>
      </c>
      <c r="DD110" s="99" t="e">
        <f>MASTER_DATA_ESCALATED!DD110/(DD$18*1000)</f>
        <v>#N/A</v>
      </c>
      <c r="DE110" s="99">
        <f>MASTER_DATA_ESCALATED!DE110/(DE$18*1000)</f>
        <v>0</v>
      </c>
      <c r="DF110" s="99">
        <f>MASTER_DATA_ESCALATED!DF110/(DF$18*1000)</f>
        <v>0</v>
      </c>
      <c r="DG110" s="99">
        <f>MASTER_DATA_ESCALATED!DG110/(DG$18*1000)</f>
        <v>0</v>
      </c>
      <c r="DH110" s="99">
        <f>MASTER_DATA_ESCALATED!DH110/(DH$18*1000)</f>
        <v>0</v>
      </c>
      <c r="DI110" s="99">
        <f>MASTER_DATA_ESCALATED!DI110/(DI$18*1000)</f>
        <v>0</v>
      </c>
      <c r="DJ110" s="99">
        <f>MASTER_DATA_ESCALATED!DJ110/(DJ$18*1000)</f>
        <v>0</v>
      </c>
      <c r="DK110" s="99">
        <f>MASTER_DATA_ESCALATED!DK110/(DK$18*1000)</f>
        <v>0</v>
      </c>
      <c r="DL110" s="99">
        <f>MASTER_DATA_ESCALATED!DL110/(DL$18*1000)</f>
        <v>0</v>
      </c>
      <c r="DM110" s="99">
        <f>MASTER_DATA_ESCALATED!DM110/(DM$18*1000)</f>
        <v>0</v>
      </c>
      <c r="DN110" s="99">
        <f>MASTER_DATA_ESCALATED!DN110/(DN$18*1000)</f>
        <v>0</v>
      </c>
      <c r="DO110" s="99">
        <f>MASTER_DATA_ESCALATED!DO110/(DO$18*1000)</f>
        <v>0</v>
      </c>
      <c r="DP110" s="99">
        <f>MASTER_DATA_ESCALATED!DP110/(DP$18*1000)</f>
        <v>0</v>
      </c>
      <c r="DQ110" s="99">
        <f>MASTER_DATA_ESCALATED!DQ110/(DQ$18*1000)</f>
        <v>0</v>
      </c>
      <c r="DR110" s="99">
        <f>MASTER_DATA_ESCALATED!DR110/(DR$18*1000)</f>
        <v>0</v>
      </c>
      <c r="DS110" s="99">
        <f>MASTER_DATA_ESCALATED!DS110/(DS$18*1000)</f>
        <v>0</v>
      </c>
      <c r="DT110" s="99">
        <f>MASTER_DATA_ESCALATED!DT110/(DT$18*1000)</f>
        <v>0</v>
      </c>
      <c r="DU110" s="99">
        <f>MASTER_DATA_ESCALATED!DU110/(DU$18*1000)</f>
        <v>0</v>
      </c>
      <c r="DV110" s="99">
        <f>MASTER_DATA_ESCALATED!DV110/(DV$18*1000)</f>
        <v>0</v>
      </c>
      <c r="DW110" s="99">
        <f>MASTER_DATA_ESCALATED!DW110/(DW$18*1000)</f>
        <v>0</v>
      </c>
      <c r="DX110" s="99">
        <f>MASTER_DATA_ESCALATED!DX110/(DX$18*1000)</f>
        <v>0</v>
      </c>
      <c r="DY110" s="99">
        <f>MASTER_DATA_ESCALATED!DY110/(DY$18*1000)</f>
        <v>0</v>
      </c>
      <c r="DZ110" s="99">
        <f>MASTER_DATA_ESCALATED!DZ110/(DZ$18*1000)</f>
        <v>0</v>
      </c>
      <c r="EA110" s="99">
        <f>MASTER_DATA_ESCALATED!EA110/(EA$18*1000)</f>
        <v>0</v>
      </c>
      <c r="EB110" s="99">
        <f>MASTER_DATA_ESCALATED!EB110/(EB$18*1000)</f>
        <v>0</v>
      </c>
      <c r="EC110" s="99" t="e">
        <f>MASTER_DATA_ESCALATED!EC110/(EC$18*1000)</f>
        <v>#DIV/0!</v>
      </c>
      <c r="ED110" s="99" t="e">
        <f>MASTER_DATA_ESCALATED!ED110/(ED$18*1000)</f>
        <v>#DIV/0!</v>
      </c>
      <c r="EE110" s="99" t="e">
        <f>MASTER_DATA_ESCALATED!EE110/(EE$18*1000)</f>
        <v>#DIV/0!</v>
      </c>
      <c r="EF110" s="99" t="e">
        <f>MASTER_DATA_ESCALATED!EF110/(EF$18*1000)</f>
        <v>#VALUE!</v>
      </c>
      <c r="EG110" s="99">
        <f>MASTER_DATA_ESCALATED!EG110/(EG$18*1000)</f>
        <v>0</v>
      </c>
      <c r="EH110" s="99">
        <f>MASTER_DATA_ESCALATED!EH110/(EH$18*1000)</f>
        <v>0</v>
      </c>
      <c r="EI110" s="99">
        <f>MASTER_DATA_ESCALATED!EI110/(EI$18*1000)</f>
        <v>0</v>
      </c>
      <c r="EJ110" s="99">
        <f>MASTER_DATA_ESCALATED!EJ110/(EJ$18*1000)</f>
        <v>0</v>
      </c>
      <c r="EK110" s="99">
        <f>MASTER_DATA_ESCALATED!EK110/(EK$18*1000)</f>
        <v>0</v>
      </c>
      <c r="EL110" s="99">
        <f>MASTER_DATA_ESCALATED!EL110/(EL$18*1000)</f>
        <v>0</v>
      </c>
      <c r="EM110" s="99">
        <f>MASTER_DATA_ESCALATED!EM110/(EM$18*1000)</f>
        <v>0</v>
      </c>
      <c r="EN110" s="99">
        <f>MASTER_DATA_ESCALATED!EN110/(EN$18*1000)</f>
        <v>0</v>
      </c>
      <c r="EO110" s="99">
        <f>MASTER_DATA_ESCALATED!EO110/(EO$18*1000)</f>
        <v>0</v>
      </c>
      <c r="EP110" s="99">
        <f>MASTER_DATA_ESCALATED!EP110/(EP$18*1000)</f>
        <v>0</v>
      </c>
      <c r="EQ110" s="99">
        <f>MASTER_DATA_ESCALATED!EQ110/(EQ$18*1000)</f>
        <v>0</v>
      </c>
      <c r="ER110" s="99">
        <f>MASTER_DATA_ESCALATED!ER110/(ER$18*1000)</f>
        <v>0</v>
      </c>
      <c r="ES110" s="99">
        <f>MASTER_DATA_ESCALATED!ES110/(ES$18*1000)</f>
        <v>0</v>
      </c>
      <c r="ET110" s="99">
        <f>MASTER_DATA_ESCALATED!ET110/(ET$18*1000)</f>
        <v>0</v>
      </c>
      <c r="EU110" s="99">
        <f>MASTER_DATA_ESCALATED!EU110/(EU$18*1000)</f>
        <v>0</v>
      </c>
      <c r="EV110" s="99">
        <f>MASTER_DATA_ESCALATED!EV110/(EV$18*1000)</f>
        <v>0</v>
      </c>
      <c r="EW110" s="99">
        <f>MASTER_DATA_ESCALATED!EW110/(EW$18*1000)</f>
        <v>0</v>
      </c>
      <c r="EX110" s="99">
        <f>MASTER_DATA_ESCALATED!EX110/(EX$18*1000)</f>
        <v>0</v>
      </c>
      <c r="EY110" s="99">
        <f>MASTER_DATA_ESCALATED!EY110/(EY$18*1000)</f>
        <v>0</v>
      </c>
      <c r="EZ110" s="99">
        <f>MASTER_DATA_ESCALATED!EZ110/(EZ$18*1000)</f>
        <v>0</v>
      </c>
      <c r="FA110" s="99">
        <f>MASTER_DATA_ESCALATED!FA110/(FA$18*1000)</f>
        <v>0</v>
      </c>
      <c r="FB110" s="99">
        <f>MASTER_DATA_ESCALATED!FB110/(FB$18*1000)</f>
        <v>0</v>
      </c>
      <c r="FC110" s="99">
        <f>MASTER_DATA_ESCALATED!FC110/(FC$18*1000)</f>
        <v>0</v>
      </c>
      <c r="FD110" s="99">
        <f>MASTER_DATA_ESCALATED!FD110/(FD$18*1000)</f>
        <v>0</v>
      </c>
      <c r="FE110" s="99">
        <f>MASTER_DATA_ESCALATED!FE110/(FE$18*1000)</f>
        <v>0</v>
      </c>
      <c r="FF110" s="99">
        <f>MASTER_DATA_ESCALATED!FF110/(FF$18*1000)</f>
        <v>0</v>
      </c>
      <c r="FG110" s="99">
        <f>MASTER_DATA_ESCALATED!FG110/(FG$18*1000)</f>
        <v>0</v>
      </c>
      <c r="FH110" s="99">
        <f>MASTER_DATA_ESCALATED!FH110/(FH$18*1000)</f>
        <v>0</v>
      </c>
      <c r="FI110" s="99">
        <f>MASTER_DATA_ESCALATED!FI110/(FI$18*1000)</f>
        <v>0</v>
      </c>
      <c r="FJ110" s="99">
        <f>MASTER_DATA_ESCALATED!FJ110/(FJ$18*1000)</f>
        <v>0</v>
      </c>
      <c r="FK110" s="99">
        <f>MASTER_DATA_ESCALATED!FK110/(FK$18*1000)</f>
        <v>0</v>
      </c>
      <c r="FL110" s="99">
        <f>MASTER_DATA_ESCALATED!FL110/(FL$18*1000)</f>
        <v>0</v>
      </c>
      <c r="FM110" s="99">
        <f>MASTER_DATA_ESCALATED!FM110/(FM$18*1000)</f>
        <v>0</v>
      </c>
      <c r="FN110" s="99">
        <f>MASTER_DATA_ESCALATED!FN110/(FN$18*1000)</f>
        <v>0</v>
      </c>
      <c r="FO110" s="99">
        <f>MASTER_DATA_ESCALATED!FO110/(FO$18*1000)</f>
        <v>0</v>
      </c>
      <c r="FP110" s="99">
        <f>MASTER_DATA_ESCALATED!FP110/(FP$18*1000)</f>
        <v>0</v>
      </c>
      <c r="FQ110" s="99">
        <f>MASTER_DATA_ESCALATED!FQ110/(FQ$18*1000)</f>
        <v>0</v>
      </c>
      <c r="FR110" s="99">
        <f>MASTER_DATA_ESCALATED!FR110/(FR$18*1000)</f>
        <v>0</v>
      </c>
      <c r="FS110" s="99">
        <f>MASTER_DATA_ESCALATED!FS110/(FS$18*1000)</f>
        <v>0</v>
      </c>
      <c r="FT110" s="99">
        <f>MASTER_DATA_ESCALATED!FT110/(FT$18*1000)</f>
        <v>0</v>
      </c>
      <c r="FU110" s="99">
        <f>MASTER_DATA_ESCALATED!FU110/(FU$18*1000)</f>
        <v>0</v>
      </c>
      <c r="FV110" s="99">
        <f>MASTER_DATA_ESCALATED!FV110/(FV$18*1000)</f>
        <v>0</v>
      </c>
      <c r="FW110" s="99">
        <f>MASTER_DATA_ESCALATED!FW110/(FW$18*1000)</f>
        <v>0</v>
      </c>
      <c r="FX110" s="99">
        <f>MASTER_DATA_ESCALATED!FX110/(FX$18*1000)</f>
        <v>0</v>
      </c>
      <c r="FY110" s="99">
        <f>MASTER_DATA_ESCALATED!FY110/(FY$18*1000)</f>
        <v>0</v>
      </c>
      <c r="FZ110" s="99">
        <f>MASTER_DATA_ESCALATED!FZ110/(FZ$18*1000)</f>
        <v>0</v>
      </c>
      <c r="GA110" s="99">
        <f>MASTER_DATA_ESCALATED!GA110/(GA$18*1000)</f>
        <v>0</v>
      </c>
      <c r="GB110" s="99">
        <f>MASTER_DATA_ESCALATED!GB110/(GB$18*1000)</f>
        <v>0</v>
      </c>
      <c r="GC110" s="99">
        <f>MASTER_DATA_ESCALATED!GC110/(GC$18*1000)</f>
        <v>0</v>
      </c>
      <c r="GD110" s="99">
        <f>MASTER_DATA_ESCALATED!GD110/(GD$18*1000)</f>
        <v>0</v>
      </c>
      <c r="GE110" s="99">
        <f>MASTER_DATA_ESCALATED!GE110/(GE$18*1000)</f>
        <v>0</v>
      </c>
      <c r="GF110" s="99">
        <f>MASTER_DATA_ESCALATED!GF110/(GF$18*1000)</f>
        <v>0</v>
      </c>
      <c r="GG110" s="99">
        <f>MASTER_DATA_ESCALATED!GG110/(GG$18*1000)</f>
        <v>0</v>
      </c>
      <c r="GH110" s="99">
        <f>MASTER_DATA_ESCALATED!GH110/(GH$18*1000)</f>
        <v>0</v>
      </c>
      <c r="GI110" s="99">
        <f>MASTER_DATA_ESCALATED!GI110/(GI$18*1000)</f>
        <v>0</v>
      </c>
      <c r="GJ110" s="99">
        <f>MASTER_DATA_ESCALATED!GJ110/(GJ$18*1000)</f>
        <v>0</v>
      </c>
      <c r="GK110" s="99">
        <f>MASTER_DATA_ESCALATED!GK110/(GK$18*1000)</f>
        <v>0</v>
      </c>
      <c r="GL110" s="99">
        <f>MASTER_DATA_ESCALATED!GL110/(GL$18*1000)</f>
        <v>0</v>
      </c>
      <c r="GM110" s="99">
        <f>MASTER_DATA_ESCALATED!GM110/(GM$18*1000)</f>
        <v>0</v>
      </c>
      <c r="GN110" s="99">
        <f>MASTER_DATA_ESCALATED!GN110/(GN$18*1000)</f>
        <v>0</v>
      </c>
      <c r="GO110" s="99">
        <f>MASTER_DATA_ESCALATED!GO110/(GO$18*1000)</f>
        <v>0</v>
      </c>
      <c r="GP110" s="99">
        <f>MASTER_DATA_ESCALATED!GP110/(GP$18*1000)</f>
        <v>0</v>
      </c>
      <c r="GQ110" s="99">
        <f>MASTER_DATA_ESCALATED!GQ110/(GQ$18*1000)</f>
        <v>0</v>
      </c>
      <c r="GR110" s="99">
        <f>MASTER_DATA_ESCALATED!GR110/(GR$18*1000)</f>
        <v>0</v>
      </c>
      <c r="GS110" s="99">
        <f>MASTER_DATA_ESCALATED!GS110/(GS$18*1000)</f>
        <v>0</v>
      </c>
      <c r="GT110" s="99">
        <f>MASTER_DATA_ESCALATED!GT110/(GT$18*1000)</f>
        <v>0</v>
      </c>
      <c r="GU110" s="99">
        <f>MASTER_DATA_ESCALATED!GU110/(GU$18*1000)</f>
        <v>0</v>
      </c>
      <c r="GV110" s="99">
        <f>MASTER_DATA_ESCALATED!GV110/(GV$18*1000)</f>
        <v>0</v>
      </c>
      <c r="GW110" s="99" t="e">
        <f>MASTER_DATA_ESCALATED!#REF!/(GW$18*1000)</f>
        <v>#REF!</v>
      </c>
      <c r="GX110" s="99" t="e">
        <f>MASTER_DATA_ESCALATED!#REF!/(GX$18*1000)</f>
        <v>#REF!</v>
      </c>
      <c r="GY110" s="99" t="e">
        <f>MASTER_DATA_ESCALATED!#REF!/(GY$18*1000)</f>
        <v>#REF!</v>
      </c>
    </row>
    <row r="111" spans="2:207" ht="17.25" hidden="1" outlineLevel="2" x14ac:dyDescent="0.3">
      <c r="B111" s="21">
        <f t="shared" si="3"/>
        <v>20</v>
      </c>
      <c r="C111" s="24">
        <f>IF(F111="",IF(E111="", IF(D111="",IF(G111="","",G111),D111), E111), F111)</f>
        <v>233</v>
      </c>
      <c r="D111" s="87"/>
      <c r="E111" s="61"/>
      <c r="F111" s="24">
        <v>233</v>
      </c>
      <c r="G111" s="80"/>
      <c r="H111" s="34" t="s">
        <v>113</v>
      </c>
      <c r="I111" s="95">
        <f>MASTER_DATA_ESCALATED!I111/(I$18*1000)</f>
        <v>0</v>
      </c>
      <c r="J111" s="95">
        <f>MASTER_DATA_ESCALATED!J111/(J$18*1000)</f>
        <v>0</v>
      </c>
      <c r="K111" s="95">
        <f>MASTER_DATA_ESCALATED!K111/(K$18*1000)</f>
        <v>0</v>
      </c>
      <c r="L111" s="95">
        <f>MASTER_DATA_ESCALATED!L111/(L$18*1000)</f>
        <v>221.9252466802408</v>
      </c>
      <c r="M111" s="95">
        <f>MASTER_DATA_ESCALATED!M111/(M$18*1000)</f>
        <v>0</v>
      </c>
      <c r="N111" s="95">
        <f>MASTER_DATA_ESCALATED!N111/(N$18*1000)</f>
        <v>0</v>
      </c>
      <c r="O111" s="95">
        <f>MASTER_DATA_ESCALATED!O111/(O$18*1000)</f>
        <v>0</v>
      </c>
      <c r="P111" s="95">
        <f>MASTER_DATA_ESCALATED!P111/(P$18*1000)</f>
        <v>220.82894262272836</v>
      </c>
      <c r="Q111" s="95">
        <f>MASTER_DATA_ESCALATED!Q111/(Q$18*1000)</f>
        <v>0</v>
      </c>
      <c r="R111" s="95">
        <f>MASTER_DATA_ESCALATED!R111/(R$18*1000)</f>
        <v>0</v>
      </c>
      <c r="S111" s="95">
        <f>MASTER_DATA_ESCALATED!S111/(S$18*1000)</f>
        <v>0</v>
      </c>
      <c r="T111" s="95">
        <f>MASTER_DATA_ESCALATED!T111/(T$18*1000)</f>
        <v>233.2490961856858</v>
      </c>
      <c r="U111" s="95">
        <f>MASTER_DATA_ESCALATED!U111/(U$18*1000)</f>
        <v>0</v>
      </c>
      <c r="V111" s="95">
        <f>MASTER_DATA_ESCALATED!V111/(V$18*1000)</f>
        <v>0</v>
      </c>
      <c r="W111" s="95">
        <f>MASTER_DATA_ESCALATED!W111/(W$18*1000)</f>
        <v>0</v>
      </c>
      <c r="X111" s="95">
        <f>MASTER_DATA_ESCALATED!X111/(X$18*1000)</f>
        <v>233.23521891913501</v>
      </c>
      <c r="Y111" s="95">
        <f>MASTER_DATA_ESCALATED!Y111/(Y$18*1000)</f>
        <v>0</v>
      </c>
      <c r="Z111" s="95">
        <f>MASTER_DATA_ESCALATED!Z111/(Z$18*1000)</f>
        <v>0</v>
      </c>
      <c r="AA111" s="95">
        <f>MASTER_DATA_ESCALATED!AA111/(AA$18*1000)</f>
        <v>0</v>
      </c>
      <c r="AB111" s="95">
        <f>MASTER_DATA_ESCALATED!AB111/(AB$18*1000)</f>
        <v>0</v>
      </c>
      <c r="AC111" s="95">
        <f>MASTER_DATA_ESCALATED!AC111/(AC$18*1000)</f>
        <v>0</v>
      </c>
      <c r="AD111" s="95">
        <f>MASTER_DATA_ESCALATED!AD111/(AD$18*1000)</f>
        <v>0</v>
      </c>
      <c r="AE111" s="95">
        <f>MASTER_DATA_ESCALATED!AE111/(AE$18*1000)</f>
        <v>0</v>
      </c>
      <c r="AF111" s="95">
        <f>MASTER_DATA_ESCALATED!AF111/(AF$18*1000)</f>
        <v>0</v>
      </c>
      <c r="AG111" s="95">
        <f>MASTER_DATA_ESCALATED!AG111/(AG$18*1000)</f>
        <v>0</v>
      </c>
      <c r="AH111" s="95">
        <f>MASTER_DATA_ESCALATED!AH111/(AH$18*1000)</f>
        <v>0</v>
      </c>
      <c r="AI111" s="95">
        <f>MASTER_DATA_ESCALATED!AI111/(AI$18*1000)</f>
        <v>0</v>
      </c>
      <c r="AJ111" s="95">
        <f>MASTER_DATA_ESCALATED!AJ111/(AJ$18*1000)</f>
        <v>305.20813877018821</v>
      </c>
      <c r="AK111" s="95">
        <f>MASTER_DATA_ESCALATED!AK111/(AK$18*1000)</f>
        <v>0</v>
      </c>
      <c r="AL111" s="95">
        <f>MASTER_DATA_ESCALATED!AL111/(AL$18*1000)</f>
        <v>0</v>
      </c>
      <c r="AM111" s="95">
        <f>MASTER_DATA_ESCALATED!AM111/(AM$18*1000)</f>
        <v>0</v>
      </c>
      <c r="AN111" s="95">
        <f>MASTER_DATA_ESCALATED!AN111/(AN$18*1000)</f>
        <v>305.2319162817783</v>
      </c>
      <c r="AO111" s="95">
        <f>MASTER_DATA_ESCALATED!AO111/(AO$18*1000)</f>
        <v>0</v>
      </c>
      <c r="AP111" s="95">
        <f>MASTER_DATA_ESCALATED!AP111/(AP$18*1000)</f>
        <v>0</v>
      </c>
      <c r="AQ111" s="95">
        <f>MASTER_DATA_ESCALATED!AQ111/(AQ$18*1000)</f>
        <v>0</v>
      </c>
      <c r="AR111" s="95">
        <f>MASTER_DATA_ESCALATED!AR111/(AR$18*1000)</f>
        <v>161.76074120740697</v>
      </c>
      <c r="AS111" s="95">
        <f>MASTER_DATA_ESCALATED!AS111/(AS$18*1000)</f>
        <v>0</v>
      </c>
      <c r="AT111" s="95">
        <f>MASTER_DATA_ESCALATED!AT111/(AT$18*1000)</f>
        <v>0</v>
      </c>
      <c r="AU111" s="95">
        <f>MASTER_DATA_ESCALATED!AU111/(AU$18*1000)</f>
        <v>0</v>
      </c>
      <c r="AV111" s="95">
        <f>MASTER_DATA_ESCALATED!AV111/(AV$18*1000)</f>
        <v>92.434709261375403</v>
      </c>
      <c r="AW111" s="95">
        <f>MASTER_DATA_ESCALATED!AW111/(AW$18*1000)</f>
        <v>0</v>
      </c>
      <c r="AX111" s="95">
        <f>MASTER_DATA_ESCALATED!AX111/(AX$18*1000)</f>
        <v>0</v>
      </c>
      <c r="AY111" s="95">
        <f>MASTER_DATA_ESCALATED!AY111/(AY$18*1000)</f>
        <v>0</v>
      </c>
      <c r="AZ111" s="95">
        <f>MASTER_DATA_ESCALATED!AZ111/(AZ$18*1000)</f>
        <v>277.30412778412619</v>
      </c>
      <c r="BA111" s="95">
        <f>MASTER_DATA_ESCALATED!BA111/(BA$18*1000)</f>
        <v>0</v>
      </c>
      <c r="BB111" s="95">
        <f>MASTER_DATA_ESCALATED!BB111/(BB$18*1000)</f>
        <v>0</v>
      </c>
      <c r="BC111" s="95">
        <f>MASTER_DATA_ESCALATED!BC111/(BC$18*1000)</f>
        <v>0</v>
      </c>
      <c r="BD111" s="95">
        <f>MASTER_DATA_ESCALATED!BD111/(BD$18*1000)</f>
        <v>127.09772523439118</v>
      </c>
      <c r="BE111" s="95">
        <f>MASTER_DATA_ESCALATED!BE111/(BE$18*1000)</f>
        <v>0</v>
      </c>
      <c r="BF111" s="95">
        <f>MASTER_DATA_ESCALATED!BF111/(BF$18*1000)</f>
        <v>0</v>
      </c>
      <c r="BG111" s="95">
        <f>MASTER_DATA_ESCALATED!BG111/(BG$18*1000)</f>
        <v>0</v>
      </c>
      <c r="BH111" s="95">
        <f>MASTER_DATA_ESCALATED!BH111/(BH$18*1000)</f>
        <v>330.12396164776931</v>
      </c>
      <c r="BI111" s="95">
        <f>MASTER_DATA_ESCALATED!BI111/(BI$18*1000)</f>
        <v>0</v>
      </c>
      <c r="BJ111" s="95">
        <f>MASTER_DATA_ESCALATED!BJ111/(BJ$18*1000)</f>
        <v>0</v>
      </c>
      <c r="BK111" s="95">
        <f>MASTER_DATA_ESCALATED!BK111/(BK$18*1000)</f>
        <v>0</v>
      </c>
      <c r="BL111" s="95">
        <f>MASTER_DATA_ESCALATED!BL111/(BL$18*1000)</f>
        <v>144.42923322089908</v>
      </c>
      <c r="BM111" s="95">
        <f>MASTER_DATA_ESCALATED!BM111/(BM$18*1000)</f>
        <v>0</v>
      </c>
      <c r="BN111" s="95">
        <f>MASTER_DATA_ESCALATED!BN111/(BN$18*1000)</f>
        <v>0</v>
      </c>
      <c r="BO111" s="95">
        <f>MASTER_DATA_ESCALATED!BO111/(BO$18*1000)</f>
        <v>0</v>
      </c>
      <c r="BP111" s="95">
        <f>MASTER_DATA_ESCALATED!BP111/(BP$18*1000)</f>
        <v>282.2902978205999</v>
      </c>
      <c r="BQ111" s="95">
        <f>MASTER_DATA_ESCALATED!BQ111/(BQ$18*1000)</f>
        <v>0</v>
      </c>
      <c r="BR111" s="95">
        <f>MASTER_DATA_ESCALATED!BR111/(BR$18*1000)</f>
        <v>0</v>
      </c>
      <c r="BS111" s="95">
        <f>MASTER_DATA_ESCALATED!BS111/(BS$18*1000)</f>
        <v>0</v>
      </c>
      <c r="BT111" s="95">
        <f>MASTER_DATA_ESCALATED!BT111/(BT$18*1000)</f>
        <v>230.29473903143059</v>
      </c>
      <c r="BU111" s="95">
        <f>MASTER_DATA_ESCALATED!BU111/(BU$18*1000)</f>
        <v>0</v>
      </c>
      <c r="BV111" s="95">
        <f>MASTER_DATA_ESCALATED!BV111/(BV$18*1000)</f>
        <v>0</v>
      </c>
      <c r="BW111" s="95">
        <f>MASTER_DATA_ESCALATED!BW111/(BW$18*1000)</f>
        <v>0</v>
      </c>
      <c r="BX111" s="95">
        <f>MASTER_DATA_ESCALATED!BX111/(BX$18*1000)</f>
        <v>224.83997547603343</v>
      </c>
      <c r="BY111" s="95">
        <f>MASTER_DATA_ESCALATED!BY111/(BY$18*1000)</f>
        <v>0</v>
      </c>
      <c r="BZ111" s="95">
        <f>MASTER_DATA_ESCALATED!BZ111/(BZ$18*1000)</f>
        <v>0</v>
      </c>
      <c r="CA111" s="95">
        <f>MASTER_DATA_ESCALATED!CA111/(CA$18*1000)</f>
        <v>0</v>
      </c>
      <c r="CB111" s="95">
        <f>MASTER_DATA_ESCALATED!CB111/(CB$18*1000)</f>
        <v>217.65796452406721</v>
      </c>
      <c r="CC111" s="95">
        <f>MASTER_DATA_ESCALATED!CC111/(CC$18*1000)</f>
        <v>0</v>
      </c>
      <c r="CD111" s="95">
        <f>MASTER_DATA_ESCALATED!CD111/(CD$18*1000)</f>
        <v>0</v>
      </c>
      <c r="CE111" s="95">
        <f>MASTER_DATA_ESCALATED!CE111/(CE$18*1000)</f>
        <v>0</v>
      </c>
      <c r="CF111" s="95">
        <f>MASTER_DATA_ESCALATED!CF111/(CF$18*1000)</f>
        <v>209.15685883229358</v>
      </c>
      <c r="CG111" s="95">
        <f>MASTER_DATA_ESCALATED!CG111/(CG$18*1000)</f>
        <v>0</v>
      </c>
      <c r="CH111" s="95">
        <f>MASTER_DATA_ESCALATED!CH111/(CH$18*1000)</f>
        <v>0</v>
      </c>
      <c r="CI111" s="95">
        <f>MASTER_DATA_ESCALATED!CI111/(CI$18*1000)</f>
        <v>0</v>
      </c>
      <c r="CJ111" s="95">
        <f>MASTER_DATA_ESCALATED!CJ111/(CJ$18*1000)</f>
        <v>0</v>
      </c>
      <c r="CK111" s="95">
        <f>MASTER_DATA_ESCALATED!CK111/(CK$18*1000)</f>
        <v>0</v>
      </c>
      <c r="CL111" s="95">
        <f>MASTER_DATA_ESCALATED!CL111/(CL$18*1000)</f>
        <v>0</v>
      </c>
      <c r="CM111" s="95">
        <f>MASTER_DATA_ESCALATED!CM111/(CM$18*1000)</f>
        <v>0</v>
      </c>
      <c r="CN111" s="95">
        <f>MASTER_DATA_ESCALATED!CN111/(CN$18*1000)</f>
        <v>152.29441549865402</v>
      </c>
      <c r="CO111" s="95">
        <f>MASTER_DATA_ESCALATED!CO111/(CO$18*1000)</f>
        <v>0</v>
      </c>
      <c r="CP111" s="95">
        <f>MASTER_DATA_ESCALATED!CP111/(CP$18*1000)</f>
        <v>0</v>
      </c>
      <c r="CQ111" s="95">
        <f>MASTER_DATA_ESCALATED!CQ111/(CQ$18*1000)</f>
        <v>0</v>
      </c>
      <c r="CR111" s="95">
        <f>MASTER_DATA_ESCALATED!CR111/(CR$18*1000)</f>
        <v>180.60555684135252</v>
      </c>
      <c r="CS111" s="95">
        <f>MASTER_DATA_ESCALATED!CS111/(CS$18*1000)</f>
        <v>0</v>
      </c>
      <c r="CT111" s="95">
        <f>MASTER_DATA_ESCALATED!CT111/(CT$18*1000)</f>
        <v>0</v>
      </c>
      <c r="CU111" s="95">
        <f>MASTER_DATA_ESCALATED!CU111/(CU$18*1000)</f>
        <v>0</v>
      </c>
      <c r="CV111" s="95">
        <f>MASTER_DATA_ESCALATED!CV111/(CV$18*1000)</f>
        <v>297.25658905383455</v>
      </c>
      <c r="CW111" s="95">
        <f>MASTER_DATA_ESCALATED!CW111/(CW$18*1000)</f>
        <v>0</v>
      </c>
      <c r="CX111" s="95">
        <f>MASTER_DATA_ESCALATED!CX111/(CX$18*1000)</f>
        <v>0</v>
      </c>
      <c r="CY111" s="95">
        <f>MASTER_DATA_ESCALATED!CY111/(CY$18*1000)</f>
        <v>0</v>
      </c>
      <c r="CZ111" s="95">
        <f>MASTER_DATA_ESCALATED!CZ111/(CZ$18*1000)</f>
        <v>355.60726080807865</v>
      </c>
      <c r="DA111" s="95" t="e">
        <f>MASTER_DATA_ESCALATED!DA111/(DA$18*1000)</f>
        <v>#DIV/0!</v>
      </c>
      <c r="DB111" s="95" t="e">
        <f>MASTER_DATA_ESCALATED!DB111/(DB$18*1000)</f>
        <v>#DIV/0!</v>
      </c>
      <c r="DC111" s="95" t="e">
        <f>MASTER_DATA_ESCALATED!DC111/(DC$18*1000)</f>
        <v>#DIV/0!</v>
      </c>
      <c r="DD111" s="95" t="e">
        <f>MASTER_DATA_ESCALATED!DD111/(DD$18*1000)</f>
        <v>#N/A</v>
      </c>
      <c r="DE111" s="95">
        <f>MASTER_DATA_ESCALATED!DE111/(DE$18*1000)</f>
        <v>0</v>
      </c>
      <c r="DF111" s="95">
        <f>MASTER_DATA_ESCALATED!DF111/(DF$18*1000)</f>
        <v>0</v>
      </c>
      <c r="DG111" s="95">
        <f>MASTER_DATA_ESCALATED!DG111/(DG$18*1000)</f>
        <v>0</v>
      </c>
      <c r="DH111" s="95">
        <f>MASTER_DATA_ESCALATED!DH111/(DH$18*1000)</f>
        <v>100.05708836505394</v>
      </c>
      <c r="DI111" s="95">
        <f>MASTER_DATA_ESCALATED!DI111/(DI$18*1000)</f>
        <v>0</v>
      </c>
      <c r="DJ111" s="95">
        <f>MASTER_DATA_ESCALATED!DJ111/(DJ$18*1000)</f>
        <v>0</v>
      </c>
      <c r="DK111" s="95">
        <f>MASTER_DATA_ESCALATED!DK111/(DK$18*1000)</f>
        <v>0</v>
      </c>
      <c r="DL111" s="95">
        <f>MASTER_DATA_ESCALATED!DL111/(DL$18*1000)</f>
        <v>86.992740448920145</v>
      </c>
      <c r="DM111" s="95">
        <f>MASTER_DATA_ESCALATED!DM111/(DM$18*1000)</f>
        <v>0</v>
      </c>
      <c r="DN111" s="95">
        <f>MASTER_DATA_ESCALATED!DN111/(DN$18*1000)</f>
        <v>0</v>
      </c>
      <c r="DO111" s="95">
        <f>MASTER_DATA_ESCALATED!DO111/(DO$18*1000)</f>
        <v>0</v>
      </c>
      <c r="DP111" s="95">
        <f>MASTER_DATA_ESCALATED!DP111/(DP$18*1000)</f>
        <v>80.09224200546349</v>
      </c>
      <c r="DQ111" s="95">
        <f>MASTER_DATA_ESCALATED!DQ111/(DQ$18*1000)</f>
        <v>0</v>
      </c>
      <c r="DR111" s="95">
        <f>MASTER_DATA_ESCALATED!DR111/(DR$18*1000)</f>
        <v>0</v>
      </c>
      <c r="DS111" s="95">
        <f>MASTER_DATA_ESCALATED!DS111/(DS$18*1000)</f>
        <v>0</v>
      </c>
      <c r="DT111" s="95">
        <f>MASTER_DATA_ESCALATED!DT111/(DT$18*1000)</f>
        <v>75.052371660099283</v>
      </c>
      <c r="DU111" s="95">
        <f>MASTER_DATA_ESCALATED!DU111/(DU$18*1000)</f>
        <v>0</v>
      </c>
      <c r="DV111" s="95">
        <f>MASTER_DATA_ESCALATED!DV111/(DV$18*1000)</f>
        <v>0</v>
      </c>
      <c r="DW111" s="95">
        <f>MASTER_DATA_ESCALATED!DW111/(DW$18*1000)</f>
        <v>0</v>
      </c>
      <c r="DX111" s="95">
        <f>MASTER_DATA_ESCALATED!DX111/(DX$18*1000)</f>
        <v>70.400986432206494</v>
      </c>
      <c r="DY111" s="95">
        <f>MASTER_DATA_ESCALATED!DY111/(DY$18*1000)</f>
        <v>0</v>
      </c>
      <c r="DZ111" s="95">
        <f>MASTER_DATA_ESCALATED!DZ111/(DZ$18*1000)</f>
        <v>0</v>
      </c>
      <c r="EA111" s="95">
        <f>MASTER_DATA_ESCALATED!EA111/(EA$18*1000)</f>
        <v>0</v>
      </c>
      <c r="EB111" s="95">
        <f>MASTER_DATA_ESCALATED!EB111/(EB$18*1000)</f>
        <v>68.980008398375446</v>
      </c>
      <c r="EC111" s="95" t="e">
        <f>MASTER_DATA_ESCALATED!EC111/(EC$18*1000)</f>
        <v>#DIV/0!</v>
      </c>
      <c r="ED111" s="95" t="e">
        <f>MASTER_DATA_ESCALATED!ED111/(ED$18*1000)</f>
        <v>#DIV/0!</v>
      </c>
      <c r="EE111" s="95" t="e">
        <f>MASTER_DATA_ESCALATED!EE111/(EE$18*1000)</f>
        <v>#DIV/0!</v>
      </c>
      <c r="EF111" s="95" t="e">
        <f>MASTER_DATA_ESCALATED!EF111/(EF$18*1000)</f>
        <v>#VALUE!</v>
      </c>
      <c r="EG111" s="95">
        <f>MASTER_DATA_ESCALATED!EG111/(EG$18*1000)</f>
        <v>0</v>
      </c>
      <c r="EH111" s="95">
        <f>MASTER_DATA_ESCALATED!EH111/(EH$18*1000)</f>
        <v>0</v>
      </c>
      <c r="EI111" s="95">
        <f>MASTER_DATA_ESCALATED!EI111/(EI$18*1000)</f>
        <v>0</v>
      </c>
      <c r="EJ111" s="95">
        <f>MASTER_DATA_ESCALATED!EJ111/(EJ$18*1000)</f>
        <v>55.285162516639723</v>
      </c>
      <c r="EK111" s="95">
        <f>MASTER_DATA_ESCALATED!EK111/(EK$18*1000)</f>
        <v>0</v>
      </c>
      <c r="EL111" s="95">
        <f>MASTER_DATA_ESCALATED!EL111/(EL$18*1000)</f>
        <v>0</v>
      </c>
      <c r="EM111" s="95">
        <f>MASTER_DATA_ESCALATED!EM111/(EM$18*1000)</f>
        <v>0</v>
      </c>
      <c r="EN111" s="95">
        <f>MASTER_DATA_ESCALATED!EN111/(EN$18*1000)</f>
        <v>247.0043949620997</v>
      </c>
      <c r="EO111" s="95">
        <f>MASTER_DATA_ESCALATED!EO111/(EO$18*1000)</f>
        <v>0</v>
      </c>
      <c r="EP111" s="95">
        <f>MASTER_DATA_ESCALATED!EP111/(EP$18*1000)</f>
        <v>0</v>
      </c>
      <c r="EQ111" s="95">
        <f>MASTER_DATA_ESCALATED!EQ111/(EQ$18*1000)</f>
        <v>0</v>
      </c>
      <c r="ER111" s="95">
        <f>MASTER_DATA_ESCALATED!ER111/(ER$18*1000)</f>
        <v>179.46270338005925</v>
      </c>
      <c r="ES111" s="95">
        <f>MASTER_DATA_ESCALATED!ES111/(ES$18*1000)</f>
        <v>0</v>
      </c>
      <c r="ET111" s="95">
        <f>MASTER_DATA_ESCALATED!ET111/(ET$18*1000)</f>
        <v>0</v>
      </c>
      <c r="EU111" s="95">
        <f>MASTER_DATA_ESCALATED!EU111/(EU$18*1000)</f>
        <v>0</v>
      </c>
      <c r="EV111" s="95">
        <f>MASTER_DATA_ESCALATED!EV111/(EV$18*1000)</f>
        <v>179.46270338005925</v>
      </c>
      <c r="EW111" s="95">
        <f>MASTER_DATA_ESCALATED!EW111/(EW$18*1000)</f>
        <v>0</v>
      </c>
      <c r="EX111" s="95">
        <f>MASTER_DATA_ESCALATED!EX111/(EX$18*1000)</f>
        <v>0</v>
      </c>
      <c r="EY111" s="95">
        <f>MASTER_DATA_ESCALATED!EY111/(EY$18*1000)</f>
        <v>0</v>
      </c>
      <c r="EZ111" s="95">
        <f>MASTER_DATA_ESCALATED!EZ111/(EZ$18*1000)</f>
        <v>54.854728456303299</v>
      </c>
      <c r="FA111" s="95">
        <f>MASTER_DATA_ESCALATED!FA111/(FA$18*1000)</f>
        <v>0</v>
      </c>
      <c r="FB111" s="95">
        <f>MASTER_DATA_ESCALATED!FB111/(FB$18*1000)</f>
        <v>0</v>
      </c>
      <c r="FC111" s="95">
        <f>MASTER_DATA_ESCALATED!FC111/(FC$18*1000)</f>
        <v>0</v>
      </c>
      <c r="FD111" s="95">
        <f>MASTER_DATA_ESCALATED!FD111/(FD$18*1000)</f>
        <v>53.956487817966845</v>
      </c>
      <c r="FE111" s="95">
        <f>MASTER_DATA_ESCALATED!FE111/(FE$18*1000)</f>
        <v>0</v>
      </c>
      <c r="FF111" s="95">
        <f>MASTER_DATA_ESCALATED!FF111/(FF$18*1000)</f>
        <v>0</v>
      </c>
      <c r="FG111" s="95">
        <f>MASTER_DATA_ESCALATED!FG111/(FG$18*1000)</f>
        <v>0</v>
      </c>
      <c r="FH111" s="95">
        <f>MASTER_DATA_ESCALATED!FH111/(FH$18*1000)</f>
        <v>53.136547761590649</v>
      </c>
      <c r="FI111" s="95">
        <f>MASTER_DATA_ESCALATED!FI111/(FI$18*1000)</f>
        <v>0</v>
      </c>
      <c r="FJ111" s="95">
        <f>MASTER_DATA_ESCALATED!FJ111/(FJ$18*1000)</f>
        <v>0</v>
      </c>
      <c r="FK111" s="95">
        <f>MASTER_DATA_ESCALATED!FK111/(FK$18*1000)</f>
        <v>0</v>
      </c>
      <c r="FL111" s="95">
        <f>MASTER_DATA_ESCALATED!FL111/(FL$18*1000)</f>
        <v>106.2730955231813</v>
      </c>
      <c r="FM111" s="95">
        <f>MASTER_DATA_ESCALATED!FM111/(FM$18*1000)</f>
        <v>0</v>
      </c>
      <c r="FN111" s="95">
        <f>MASTER_DATA_ESCALATED!FN111/(FN$18*1000)</f>
        <v>0</v>
      </c>
      <c r="FO111" s="95">
        <f>MASTER_DATA_ESCALATED!FO111/(FO$18*1000)</f>
        <v>0</v>
      </c>
      <c r="FP111" s="95">
        <f>MASTER_DATA_ESCALATED!FP111/(FP$18*1000)</f>
        <v>174.87006149439466</v>
      </c>
      <c r="FQ111" s="95">
        <f>MASTER_DATA_ESCALATED!FQ111/(FQ$18*1000)</f>
        <v>0</v>
      </c>
      <c r="FR111" s="95">
        <f>MASTER_DATA_ESCALATED!FR111/(FR$18*1000)</f>
        <v>0</v>
      </c>
      <c r="FS111" s="95">
        <f>MASTER_DATA_ESCALATED!FS111/(FS$18*1000)</f>
        <v>0</v>
      </c>
      <c r="FT111" s="95">
        <f>MASTER_DATA_ESCALATED!FT111/(FT$18*1000)</f>
        <v>170.90942864655733</v>
      </c>
      <c r="FU111" s="95">
        <f>MASTER_DATA_ESCALATED!FU111/(FU$18*1000)</f>
        <v>0</v>
      </c>
      <c r="FV111" s="95">
        <f>MASTER_DATA_ESCALATED!FV111/(FV$18*1000)</f>
        <v>0</v>
      </c>
      <c r="FW111" s="95">
        <f>MASTER_DATA_ESCALATED!FW111/(FW$18*1000)</f>
        <v>0</v>
      </c>
      <c r="FX111" s="95">
        <f>MASTER_DATA_ESCALATED!FX111/(FX$18*1000)</f>
        <v>169.13663494690834</v>
      </c>
      <c r="FY111" s="95">
        <f>MASTER_DATA_ESCALATED!FY111/(FY$18*1000)</f>
        <v>0</v>
      </c>
      <c r="FZ111" s="95">
        <f>MASTER_DATA_ESCALATED!FZ111/(FZ$18*1000)</f>
        <v>0</v>
      </c>
      <c r="GA111" s="95">
        <f>MASTER_DATA_ESCALATED!GA111/(GA$18*1000)</f>
        <v>0</v>
      </c>
      <c r="GB111" s="95">
        <f>MASTER_DATA_ESCALATED!GB111/(GB$18*1000)</f>
        <v>108.88210304790046</v>
      </c>
      <c r="GC111" s="95">
        <f>MASTER_DATA_ESCALATED!GC111/(GC$18*1000)</f>
        <v>0</v>
      </c>
      <c r="GD111" s="95">
        <f>MASTER_DATA_ESCALATED!GD111/(GD$18*1000)</f>
        <v>0</v>
      </c>
      <c r="GE111" s="95">
        <f>MASTER_DATA_ESCALATED!GE111/(GE$18*1000)</f>
        <v>0</v>
      </c>
      <c r="GF111" s="95">
        <f>MASTER_DATA_ESCALATED!GF111/(GF$18*1000)</f>
        <v>106.17967847030026</v>
      </c>
      <c r="GG111" s="95">
        <f>MASTER_DATA_ESCALATED!GG111/(GG$18*1000)</f>
        <v>0</v>
      </c>
      <c r="GH111" s="95">
        <f>MASTER_DATA_ESCALATED!GH111/(GH$18*1000)</f>
        <v>0</v>
      </c>
      <c r="GI111" s="95">
        <f>MASTER_DATA_ESCALATED!GI111/(GI$18*1000)</f>
        <v>0</v>
      </c>
      <c r="GJ111" s="95">
        <f>MASTER_DATA_ESCALATED!GJ111/(GJ$18*1000)</f>
        <v>105.11375491562374</v>
      </c>
      <c r="GK111" s="95">
        <f>MASTER_DATA_ESCALATED!GK111/(GK$18*1000)</f>
        <v>0</v>
      </c>
      <c r="GL111" s="95">
        <f>MASTER_DATA_ESCALATED!GL111/(GL$18*1000)</f>
        <v>0</v>
      </c>
      <c r="GM111" s="95">
        <f>MASTER_DATA_ESCALATED!GM111/(GM$18*1000)</f>
        <v>0</v>
      </c>
      <c r="GN111" s="95">
        <f>MASTER_DATA_ESCALATED!GN111/(GN$18*1000)</f>
        <v>85.062485422256913</v>
      </c>
      <c r="GO111" s="95">
        <f>MASTER_DATA_ESCALATED!GO111/(GO$18*1000)</f>
        <v>0</v>
      </c>
      <c r="GP111" s="95">
        <f>MASTER_DATA_ESCALATED!GP111/(GP$18*1000)</f>
        <v>0</v>
      </c>
      <c r="GQ111" s="95">
        <f>MASTER_DATA_ESCALATED!GQ111/(GQ$18*1000)</f>
        <v>0</v>
      </c>
      <c r="GR111" s="95">
        <f>MASTER_DATA_ESCALATED!GR111/(GR$18*1000)</f>
        <v>83.115449508828988</v>
      </c>
      <c r="GS111" s="95">
        <f>MASTER_DATA_ESCALATED!GS111/(GS$18*1000)</f>
        <v>0</v>
      </c>
      <c r="GT111" s="95">
        <f>MASTER_DATA_ESCALATED!GT111/(GT$18*1000)</f>
        <v>0</v>
      </c>
      <c r="GU111" s="95">
        <f>MASTER_DATA_ESCALATED!GU111/(GU$18*1000)</f>
        <v>0</v>
      </c>
      <c r="GV111" s="95">
        <f>MASTER_DATA_ESCALATED!GV111/(GV$18*1000)</f>
        <v>82.307989907103732</v>
      </c>
      <c r="GW111" s="95" t="e">
        <f>MASTER_DATA_ESCALATED!#REF!/(GW$18*1000)</f>
        <v>#REF!</v>
      </c>
      <c r="GX111" s="95" t="e">
        <f>MASTER_DATA_ESCALATED!#REF!/(GX$18*1000)</f>
        <v>#REF!</v>
      </c>
      <c r="GY111" s="95" t="e">
        <f>MASTER_DATA_ESCALATED!#REF!/(GY$18*1000)</f>
        <v>#REF!</v>
      </c>
    </row>
    <row r="112" spans="2:207" s="27" customFormat="1" ht="14.25" hidden="1" outlineLevel="2" x14ac:dyDescent="0.25">
      <c r="B112" s="26">
        <f t="shared" si="3"/>
        <v>20</v>
      </c>
      <c r="C112" s="59">
        <v>233.1</v>
      </c>
      <c r="D112" s="88"/>
      <c r="E112" s="57"/>
      <c r="F112" s="57"/>
      <c r="G112" s="86">
        <v>233.1</v>
      </c>
      <c r="H112" s="40" t="s">
        <v>114</v>
      </c>
      <c r="I112" s="99">
        <f>MASTER_DATA_ESCALATED!I112/(I$18*1000)</f>
        <v>0</v>
      </c>
      <c r="J112" s="99">
        <f>MASTER_DATA_ESCALATED!J112/(J$18*1000)</f>
        <v>0</v>
      </c>
      <c r="K112" s="99">
        <f>MASTER_DATA_ESCALATED!K112/(K$18*1000)</f>
        <v>0</v>
      </c>
      <c r="L112" s="99">
        <f>MASTER_DATA_ESCALATED!L112/(L$18*1000)</f>
        <v>0</v>
      </c>
      <c r="M112" s="99">
        <f>MASTER_DATA_ESCALATED!M112/(M$18*1000)</f>
        <v>0</v>
      </c>
      <c r="N112" s="99">
        <f>MASTER_DATA_ESCALATED!N112/(N$18*1000)</f>
        <v>0</v>
      </c>
      <c r="O112" s="99">
        <f>MASTER_DATA_ESCALATED!O112/(O$18*1000)</f>
        <v>0</v>
      </c>
      <c r="P112" s="99">
        <f>MASTER_DATA_ESCALATED!P112/(P$18*1000)</f>
        <v>0</v>
      </c>
      <c r="Q112" s="99">
        <f>MASTER_DATA_ESCALATED!Q112/(Q$18*1000)</f>
        <v>0</v>
      </c>
      <c r="R112" s="99">
        <f>MASTER_DATA_ESCALATED!R112/(R$18*1000)</f>
        <v>0</v>
      </c>
      <c r="S112" s="99">
        <f>MASTER_DATA_ESCALATED!S112/(S$18*1000)</f>
        <v>0</v>
      </c>
      <c r="T112" s="99">
        <f>MASTER_DATA_ESCALATED!T112/(T$18*1000)</f>
        <v>0</v>
      </c>
      <c r="U112" s="99">
        <f>MASTER_DATA_ESCALATED!U112/(U$18*1000)</f>
        <v>0</v>
      </c>
      <c r="V112" s="99">
        <f>MASTER_DATA_ESCALATED!V112/(V$18*1000)</f>
        <v>0</v>
      </c>
      <c r="W112" s="99">
        <f>MASTER_DATA_ESCALATED!W112/(W$18*1000)</f>
        <v>0</v>
      </c>
      <c r="X112" s="99">
        <f>MASTER_DATA_ESCALATED!X112/(X$18*1000)</f>
        <v>0</v>
      </c>
      <c r="Y112" s="99">
        <f>MASTER_DATA_ESCALATED!Y112/(Y$18*1000)</f>
        <v>0</v>
      </c>
      <c r="Z112" s="99">
        <f>MASTER_DATA_ESCALATED!Z112/(Z$18*1000)</f>
        <v>0</v>
      </c>
      <c r="AA112" s="99">
        <f>MASTER_DATA_ESCALATED!AA112/(AA$18*1000)</f>
        <v>0</v>
      </c>
      <c r="AB112" s="99">
        <f>MASTER_DATA_ESCALATED!AB112/(AB$18*1000)</f>
        <v>0</v>
      </c>
      <c r="AC112" s="99">
        <f>MASTER_DATA_ESCALATED!AC112/(AC$18*1000)</f>
        <v>0</v>
      </c>
      <c r="AD112" s="99">
        <f>MASTER_DATA_ESCALATED!AD112/(AD$18*1000)</f>
        <v>0</v>
      </c>
      <c r="AE112" s="99">
        <f>MASTER_DATA_ESCALATED!AE112/(AE$18*1000)</f>
        <v>0</v>
      </c>
      <c r="AF112" s="99">
        <f>MASTER_DATA_ESCALATED!AF112/(AF$18*1000)</f>
        <v>0</v>
      </c>
      <c r="AG112" s="99">
        <f>MASTER_DATA_ESCALATED!AG112/(AG$18*1000)</f>
        <v>0</v>
      </c>
      <c r="AH112" s="99">
        <f>MASTER_DATA_ESCALATED!AH112/(AH$18*1000)</f>
        <v>0</v>
      </c>
      <c r="AI112" s="99">
        <f>MASTER_DATA_ESCALATED!AI112/(AI$18*1000)</f>
        <v>0</v>
      </c>
      <c r="AJ112" s="99">
        <f>MASTER_DATA_ESCALATED!AJ112/(AJ$18*1000)</f>
        <v>0</v>
      </c>
      <c r="AK112" s="99">
        <f>MASTER_DATA_ESCALATED!AK112/(AK$18*1000)</f>
        <v>0</v>
      </c>
      <c r="AL112" s="99">
        <f>MASTER_DATA_ESCALATED!AL112/(AL$18*1000)</f>
        <v>0</v>
      </c>
      <c r="AM112" s="99">
        <f>MASTER_DATA_ESCALATED!AM112/(AM$18*1000)</f>
        <v>0</v>
      </c>
      <c r="AN112" s="99">
        <f>MASTER_DATA_ESCALATED!AN112/(AN$18*1000)</f>
        <v>0</v>
      </c>
      <c r="AO112" s="99">
        <f>MASTER_DATA_ESCALATED!AO112/(AO$18*1000)</f>
        <v>0</v>
      </c>
      <c r="AP112" s="99">
        <f>MASTER_DATA_ESCALATED!AP112/(AP$18*1000)</f>
        <v>0</v>
      </c>
      <c r="AQ112" s="99">
        <f>MASTER_DATA_ESCALATED!AQ112/(AQ$18*1000)</f>
        <v>0</v>
      </c>
      <c r="AR112" s="99">
        <f>MASTER_DATA_ESCALATED!AR112/(AR$18*1000)</f>
        <v>0</v>
      </c>
      <c r="AS112" s="99">
        <f>MASTER_DATA_ESCALATED!AS112/(AS$18*1000)</f>
        <v>0</v>
      </c>
      <c r="AT112" s="99">
        <f>MASTER_DATA_ESCALATED!AT112/(AT$18*1000)</f>
        <v>0</v>
      </c>
      <c r="AU112" s="99">
        <f>MASTER_DATA_ESCALATED!AU112/(AU$18*1000)</f>
        <v>0</v>
      </c>
      <c r="AV112" s="99">
        <f>MASTER_DATA_ESCALATED!AV112/(AV$18*1000)</f>
        <v>0</v>
      </c>
      <c r="AW112" s="99">
        <f>MASTER_DATA_ESCALATED!AW112/(AW$18*1000)</f>
        <v>0</v>
      </c>
      <c r="AX112" s="99">
        <f>MASTER_DATA_ESCALATED!AX112/(AX$18*1000)</f>
        <v>0</v>
      </c>
      <c r="AY112" s="99">
        <f>MASTER_DATA_ESCALATED!AY112/(AY$18*1000)</f>
        <v>0</v>
      </c>
      <c r="AZ112" s="99">
        <f>MASTER_DATA_ESCALATED!AZ112/(AZ$18*1000)</f>
        <v>0</v>
      </c>
      <c r="BA112" s="99">
        <f>MASTER_DATA_ESCALATED!BA112/(BA$18*1000)</f>
        <v>0</v>
      </c>
      <c r="BB112" s="99">
        <f>MASTER_DATA_ESCALATED!BB112/(BB$18*1000)</f>
        <v>0</v>
      </c>
      <c r="BC112" s="99">
        <f>MASTER_DATA_ESCALATED!BC112/(BC$18*1000)</f>
        <v>0</v>
      </c>
      <c r="BD112" s="99">
        <f>MASTER_DATA_ESCALATED!BD112/(BD$18*1000)</f>
        <v>0</v>
      </c>
      <c r="BE112" s="99">
        <f>MASTER_DATA_ESCALATED!BE112/(BE$18*1000)</f>
        <v>0</v>
      </c>
      <c r="BF112" s="99">
        <f>MASTER_DATA_ESCALATED!BF112/(BF$18*1000)</f>
        <v>0</v>
      </c>
      <c r="BG112" s="99">
        <f>MASTER_DATA_ESCALATED!BG112/(BG$18*1000)</f>
        <v>0</v>
      </c>
      <c r="BH112" s="99">
        <f>MASTER_DATA_ESCALATED!BH112/(BH$18*1000)</f>
        <v>0</v>
      </c>
      <c r="BI112" s="99">
        <f>MASTER_DATA_ESCALATED!BI112/(BI$18*1000)</f>
        <v>0</v>
      </c>
      <c r="BJ112" s="99">
        <f>MASTER_DATA_ESCALATED!BJ112/(BJ$18*1000)</f>
        <v>0</v>
      </c>
      <c r="BK112" s="99">
        <f>MASTER_DATA_ESCALATED!BK112/(BK$18*1000)</f>
        <v>0</v>
      </c>
      <c r="BL112" s="99">
        <f>MASTER_DATA_ESCALATED!BL112/(BL$18*1000)</f>
        <v>0</v>
      </c>
      <c r="BM112" s="99">
        <f>MASTER_DATA_ESCALATED!BM112/(BM$18*1000)</f>
        <v>0</v>
      </c>
      <c r="BN112" s="99">
        <f>MASTER_DATA_ESCALATED!BN112/(BN$18*1000)</f>
        <v>0</v>
      </c>
      <c r="BO112" s="99">
        <f>MASTER_DATA_ESCALATED!BO112/(BO$18*1000)</f>
        <v>0</v>
      </c>
      <c r="BP112" s="99">
        <f>MASTER_DATA_ESCALATED!BP112/(BP$18*1000)</f>
        <v>157.91707405815643</v>
      </c>
      <c r="BQ112" s="99">
        <f>MASTER_DATA_ESCALATED!BQ112/(BQ$18*1000)</f>
        <v>0</v>
      </c>
      <c r="BR112" s="99">
        <f>MASTER_DATA_ESCALATED!BR112/(BR$18*1000)</f>
        <v>0</v>
      </c>
      <c r="BS112" s="99">
        <f>MASTER_DATA_ESCALATED!BS112/(BS$18*1000)</f>
        <v>0</v>
      </c>
      <c r="BT112" s="99">
        <f>MASTER_DATA_ESCALATED!BT112/(BT$18*1000)</f>
        <v>136.62940723158056</v>
      </c>
      <c r="BU112" s="99">
        <f>MASTER_DATA_ESCALATED!BU112/(BU$18*1000)</f>
        <v>0</v>
      </c>
      <c r="BV112" s="99">
        <f>MASTER_DATA_ESCALATED!BV112/(BV$18*1000)</f>
        <v>0</v>
      </c>
      <c r="BW112" s="99">
        <f>MASTER_DATA_ESCALATED!BW112/(BW$18*1000)</f>
        <v>0</v>
      </c>
      <c r="BX112" s="99">
        <f>MASTER_DATA_ESCALATED!BX112/(BX$18*1000)</f>
        <v>128.03919232138176</v>
      </c>
      <c r="BY112" s="99">
        <f>MASTER_DATA_ESCALATED!BY112/(BY$18*1000)</f>
        <v>0</v>
      </c>
      <c r="BZ112" s="99">
        <f>MASTER_DATA_ESCALATED!BZ112/(BZ$18*1000)</f>
        <v>0</v>
      </c>
      <c r="CA112" s="99">
        <f>MASTER_DATA_ESCALATED!CA112/(CA$18*1000)</f>
        <v>0</v>
      </c>
      <c r="CB112" s="99">
        <f>MASTER_DATA_ESCALATED!CB112/(CB$18*1000)</f>
        <v>133.45032281358002</v>
      </c>
      <c r="CC112" s="99">
        <f>MASTER_DATA_ESCALATED!CC112/(CC$18*1000)</f>
        <v>0</v>
      </c>
      <c r="CD112" s="99">
        <f>MASTER_DATA_ESCALATED!CD112/(CD$18*1000)</f>
        <v>0</v>
      </c>
      <c r="CE112" s="99">
        <f>MASTER_DATA_ESCALATED!CE112/(CE$18*1000)</f>
        <v>0</v>
      </c>
      <c r="CF112" s="99">
        <f>MASTER_DATA_ESCALATED!CF112/(CF$18*1000)</f>
        <v>128.04157342821154</v>
      </c>
      <c r="CG112" s="99">
        <f>MASTER_DATA_ESCALATED!CG112/(CG$18*1000)</f>
        <v>0</v>
      </c>
      <c r="CH112" s="99">
        <f>MASTER_DATA_ESCALATED!CH112/(CH$18*1000)</f>
        <v>0</v>
      </c>
      <c r="CI112" s="99">
        <f>MASTER_DATA_ESCALATED!CI112/(CI$18*1000)</f>
        <v>0</v>
      </c>
      <c r="CJ112" s="99">
        <f>MASTER_DATA_ESCALATED!CJ112/(CJ$18*1000)</f>
        <v>0</v>
      </c>
      <c r="CK112" s="99">
        <f>MASTER_DATA_ESCALATED!CK112/(CK$18*1000)</f>
        <v>0</v>
      </c>
      <c r="CL112" s="99">
        <f>MASTER_DATA_ESCALATED!CL112/(CL$18*1000)</f>
        <v>0</v>
      </c>
      <c r="CM112" s="99">
        <f>MASTER_DATA_ESCALATED!CM112/(CM$18*1000)</f>
        <v>0</v>
      </c>
      <c r="CN112" s="99">
        <f>MASTER_DATA_ESCALATED!CN112/(CN$18*1000)</f>
        <v>0</v>
      </c>
      <c r="CO112" s="99">
        <f>MASTER_DATA_ESCALATED!CO112/(CO$18*1000)</f>
        <v>0</v>
      </c>
      <c r="CP112" s="99">
        <f>MASTER_DATA_ESCALATED!CP112/(CP$18*1000)</f>
        <v>0</v>
      </c>
      <c r="CQ112" s="99">
        <f>MASTER_DATA_ESCALATED!CQ112/(CQ$18*1000)</f>
        <v>0</v>
      </c>
      <c r="CR112" s="99">
        <f>MASTER_DATA_ESCALATED!CR112/(CR$18*1000)</f>
        <v>0</v>
      </c>
      <c r="CS112" s="99">
        <f>MASTER_DATA_ESCALATED!CS112/(CS$18*1000)</f>
        <v>0</v>
      </c>
      <c r="CT112" s="99">
        <f>MASTER_DATA_ESCALATED!CT112/(CT$18*1000)</f>
        <v>0</v>
      </c>
      <c r="CU112" s="99">
        <f>MASTER_DATA_ESCALATED!CU112/(CU$18*1000)</f>
        <v>0</v>
      </c>
      <c r="CV112" s="99">
        <f>MASTER_DATA_ESCALATED!CV112/(CV$18*1000)</f>
        <v>118.63944791642952</v>
      </c>
      <c r="CW112" s="99">
        <f>MASTER_DATA_ESCALATED!CW112/(CW$18*1000)</f>
        <v>0</v>
      </c>
      <c r="CX112" s="99">
        <f>MASTER_DATA_ESCALATED!CX112/(CX$18*1000)</f>
        <v>0</v>
      </c>
      <c r="CY112" s="99">
        <f>MASTER_DATA_ESCALATED!CY112/(CY$18*1000)</f>
        <v>0</v>
      </c>
      <c r="CZ112" s="99">
        <f>MASTER_DATA_ESCALATED!CZ112/(CZ$18*1000)</f>
        <v>154.30753582406592</v>
      </c>
      <c r="DA112" s="99" t="e">
        <f>MASTER_DATA_ESCALATED!DA112/(DA$18*1000)</f>
        <v>#DIV/0!</v>
      </c>
      <c r="DB112" s="99" t="e">
        <f>MASTER_DATA_ESCALATED!DB112/(DB$18*1000)</f>
        <v>#DIV/0!</v>
      </c>
      <c r="DC112" s="99" t="e">
        <f>MASTER_DATA_ESCALATED!DC112/(DC$18*1000)</f>
        <v>#DIV/0!</v>
      </c>
      <c r="DD112" s="99" t="e">
        <f>MASTER_DATA_ESCALATED!DD112/(DD$18*1000)</f>
        <v>#N/A</v>
      </c>
      <c r="DE112" s="99">
        <f>MASTER_DATA_ESCALATED!DE112/(DE$18*1000)</f>
        <v>0</v>
      </c>
      <c r="DF112" s="99">
        <f>MASTER_DATA_ESCALATED!DF112/(DF$18*1000)</f>
        <v>0</v>
      </c>
      <c r="DG112" s="99">
        <f>MASTER_DATA_ESCALATED!DG112/(DG$18*1000)</f>
        <v>0</v>
      </c>
      <c r="DH112" s="99">
        <f>MASTER_DATA_ESCALATED!DH112/(DH$18*1000)</f>
        <v>0</v>
      </c>
      <c r="DI112" s="99">
        <f>MASTER_DATA_ESCALATED!DI112/(DI$18*1000)</f>
        <v>0</v>
      </c>
      <c r="DJ112" s="99">
        <f>MASTER_DATA_ESCALATED!DJ112/(DJ$18*1000)</f>
        <v>0</v>
      </c>
      <c r="DK112" s="99">
        <f>MASTER_DATA_ESCALATED!DK112/(DK$18*1000)</f>
        <v>0</v>
      </c>
      <c r="DL112" s="99">
        <f>MASTER_DATA_ESCALATED!DL112/(DL$18*1000)</f>
        <v>0</v>
      </c>
      <c r="DM112" s="99">
        <f>MASTER_DATA_ESCALATED!DM112/(DM$18*1000)</f>
        <v>0</v>
      </c>
      <c r="DN112" s="99">
        <f>MASTER_DATA_ESCALATED!DN112/(DN$18*1000)</f>
        <v>0</v>
      </c>
      <c r="DO112" s="99">
        <f>MASTER_DATA_ESCALATED!DO112/(DO$18*1000)</f>
        <v>0</v>
      </c>
      <c r="DP112" s="99">
        <f>MASTER_DATA_ESCALATED!DP112/(DP$18*1000)</f>
        <v>0</v>
      </c>
      <c r="DQ112" s="99">
        <f>MASTER_DATA_ESCALATED!DQ112/(DQ$18*1000)</f>
        <v>0</v>
      </c>
      <c r="DR112" s="99">
        <f>MASTER_DATA_ESCALATED!DR112/(DR$18*1000)</f>
        <v>0</v>
      </c>
      <c r="DS112" s="99">
        <f>MASTER_DATA_ESCALATED!DS112/(DS$18*1000)</f>
        <v>0</v>
      </c>
      <c r="DT112" s="99">
        <f>MASTER_DATA_ESCALATED!DT112/(DT$18*1000)</f>
        <v>0</v>
      </c>
      <c r="DU112" s="99">
        <f>MASTER_DATA_ESCALATED!DU112/(DU$18*1000)</f>
        <v>0</v>
      </c>
      <c r="DV112" s="99">
        <f>MASTER_DATA_ESCALATED!DV112/(DV$18*1000)</f>
        <v>0</v>
      </c>
      <c r="DW112" s="99">
        <f>MASTER_DATA_ESCALATED!DW112/(DW$18*1000)</f>
        <v>0</v>
      </c>
      <c r="DX112" s="99">
        <f>MASTER_DATA_ESCALATED!DX112/(DX$18*1000)</f>
        <v>0</v>
      </c>
      <c r="DY112" s="99">
        <f>MASTER_DATA_ESCALATED!DY112/(DY$18*1000)</f>
        <v>0</v>
      </c>
      <c r="DZ112" s="99">
        <f>MASTER_DATA_ESCALATED!DZ112/(DZ$18*1000)</f>
        <v>0</v>
      </c>
      <c r="EA112" s="99">
        <f>MASTER_DATA_ESCALATED!EA112/(EA$18*1000)</f>
        <v>0</v>
      </c>
      <c r="EB112" s="99">
        <f>MASTER_DATA_ESCALATED!EB112/(EB$18*1000)</f>
        <v>0</v>
      </c>
      <c r="EC112" s="99" t="e">
        <f>MASTER_DATA_ESCALATED!EC112/(EC$18*1000)</f>
        <v>#DIV/0!</v>
      </c>
      <c r="ED112" s="99" t="e">
        <f>MASTER_DATA_ESCALATED!ED112/(ED$18*1000)</f>
        <v>#DIV/0!</v>
      </c>
      <c r="EE112" s="99" t="e">
        <f>MASTER_DATA_ESCALATED!EE112/(EE$18*1000)</f>
        <v>#DIV/0!</v>
      </c>
      <c r="EF112" s="99" t="e">
        <f>MASTER_DATA_ESCALATED!EF112/(EF$18*1000)</f>
        <v>#VALUE!</v>
      </c>
      <c r="EG112" s="99">
        <f>MASTER_DATA_ESCALATED!EG112/(EG$18*1000)</f>
        <v>0</v>
      </c>
      <c r="EH112" s="99">
        <f>MASTER_DATA_ESCALATED!EH112/(EH$18*1000)</f>
        <v>0</v>
      </c>
      <c r="EI112" s="99">
        <f>MASTER_DATA_ESCALATED!EI112/(EI$18*1000)</f>
        <v>0</v>
      </c>
      <c r="EJ112" s="99">
        <f>MASTER_DATA_ESCALATED!EJ112/(EJ$18*1000)</f>
        <v>0</v>
      </c>
      <c r="EK112" s="99">
        <f>MASTER_DATA_ESCALATED!EK112/(EK$18*1000)</f>
        <v>0</v>
      </c>
      <c r="EL112" s="99">
        <f>MASTER_DATA_ESCALATED!EL112/(EL$18*1000)</f>
        <v>0</v>
      </c>
      <c r="EM112" s="99">
        <f>MASTER_DATA_ESCALATED!EM112/(EM$18*1000)</f>
        <v>0</v>
      </c>
      <c r="EN112" s="99">
        <f>MASTER_DATA_ESCALATED!EN112/(EN$18*1000)</f>
        <v>149.77463515779044</v>
      </c>
      <c r="EO112" s="99">
        <f>MASTER_DATA_ESCALATED!EO112/(EO$18*1000)</f>
        <v>0</v>
      </c>
      <c r="EP112" s="99">
        <f>MASTER_DATA_ESCALATED!EP112/(EP$18*1000)</f>
        <v>0</v>
      </c>
      <c r="EQ112" s="99">
        <f>MASTER_DATA_ESCALATED!EQ112/(EQ$18*1000)</f>
        <v>0</v>
      </c>
      <c r="ER112" s="99">
        <f>MASTER_DATA_ESCALATED!ER112/(ER$18*1000)</f>
        <v>109.56949330523942</v>
      </c>
      <c r="ES112" s="99">
        <f>MASTER_DATA_ESCALATED!ES112/(ES$18*1000)</f>
        <v>0</v>
      </c>
      <c r="ET112" s="99">
        <f>MASTER_DATA_ESCALATED!ET112/(ET$18*1000)</f>
        <v>0</v>
      </c>
      <c r="EU112" s="99">
        <f>MASTER_DATA_ESCALATED!EU112/(EU$18*1000)</f>
        <v>0</v>
      </c>
      <c r="EV112" s="99">
        <f>MASTER_DATA_ESCALATED!EV112/(EV$18*1000)</f>
        <v>109.56949330523942</v>
      </c>
      <c r="EW112" s="99">
        <f>MASTER_DATA_ESCALATED!EW112/(EW$18*1000)</f>
        <v>0</v>
      </c>
      <c r="EX112" s="99">
        <f>MASTER_DATA_ESCALATED!EX112/(EX$18*1000)</f>
        <v>0</v>
      </c>
      <c r="EY112" s="99">
        <f>MASTER_DATA_ESCALATED!EY112/(EY$18*1000)</f>
        <v>0</v>
      </c>
      <c r="EZ112" s="99">
        <f>MASTER_DATA_ESCALATED!EZ112/(EZ$18*1000)</f>
        <v>35.41254621862619</v>
      </c>
      <c r="FA112" s="99">
        <f>MASTER_DATA_ESCALATED!FA112/(FA$18*1000)</f>
        <v>0</v>
      </c>
      <c r="FB112" s="99">
        <f>MASTER_DATA_ESCALATED!FB112/(FB$18*1000)</f>
        <v>0</v>
      </c>
      <c r="FC112" s="99">
        <f>MASTER_DATA_ESCALATED!FC112/(FC$18*1000)</f>
        <v>0</v>
      </c>
      <c r="FD112" s="99">
        <f>MASTER_DATA_ESCALATED!FD112/(FD$18*1000)</f>
        <v>34.792051040827971</v>
      </c>
      <c r="FE112" s="99">
        <f>MASTER_DATA_ESCALATED!FE112/(FE$18*1000)</f>
        <v>0</v>
      </c>
      <c r="FF112" s="99">
        <f>MASTER_DATA_ESCALATED!FF112/(FF$18*1000)</f>
        <v>0</v>
      </c>
      <c r="FG112" s="99">
        <f>MASTER_DATA_ESCALATED!FG112/(FG$18*1000)</f>
        <v>0</v>
      </c>
      <c r="FH112" s="99">
        <f>MASTER_DATA_ESCALATED!FH112/(FH$18*1000)</f>
        <v>34.223263794512953</v>
      </c>
      <c r="FI112" s="99">
        <f>MASTER_DATA_ESCALATED!FI112/(FI$18*1000)</f>
        <v>0</v>
      </c>
      <c r="FJ112" s="99">
        <f>MASTER_DATA_ESCALATED!FJ112/(FJ$18*1000)</f>
        <v>0</v>
      </c>
      <c r="FK112" s="99">
        <f>MASTER_DATA_ESCALATED!FK112/(FK$18*1000)</f>
        <v>0</v>
      </c>
      <c r="FL112" s="99">
        <f>MASTER_DATA_ESCALATED!FL112/(FL$18*1000)</f>
        <v>68.448004958496853</v>
      </c>
      <c r="FM112" s="99">
        <f>MASTER_DATA_ESCALATED!FM112/(FM$18*1000)</f>
        <v>0</v>
      </c>
      <c r="FN112" s="99">
        <f>MASTER_DATA_ESCALATED!FN112/(FN$18*1000)</f>
        <v>0</v>
      </c>
      <c r="FO112" s="99">
        <f>MASTER_DATA_ESCALATED!FO112/(FO$18*1000)</f>
        <v>0</v>
      </c>
      <c r="FP112" s="99">
        <f>MASTER_DATA_ESCALATED!FP112/(FP$18*1000)</f>
        <v>118.48645530414258</v>
      </c>
      <c r="FQ112" s="99">
        <f>MASTER_DATA_ESCALATED!FQ112/(FQ$18*1000)</f>
        <v>0</v>
      </c>
      <c r="FR112" s="99">
        <f>MASTER_DATA_ESCALATED!FR112/(FR$18*1000)</f>
        <v>0</v>
      </c>
      <c r="FS112" s="99">
        <f>MASTER_DATA_ESCALATED!FS112/(FS$18*1000)</f>
        <v>0</v>
      </c>
      <c r="FT112" s="99">
        <f>MASTER_DATA_ESCALATED!FT112/(FT$18*1000)</f>
        <v>115.68445386610222</v>
      </c>
      <c r="FU112" s="99">
        <f>MASTER_DATA_ESCALATED!FU112/(FU$18*1000)</f>
        <v>0</v>
      </c>
      <c r="FV112" s="99">
        <f>MASTER_DATA_ESCALATED!FV112/(FV$18*1000)</f>
        <v>0</v>
      </c>
      <c r="FW112" s="99">
        <f>MASTER_DATA_ESCALATED!FW112/(FW$18*1000)</f>
        <v>0</v>
      </c>
      <c r="FX112" s="99">
        <f>MASTER_DATA_ESCALATED!FX112/(FX$18*1000)</f>
        <v>114.42834986268534</v>
      </c>
      <c r="FY112" s="99">
        <f>MASTER_DATA_ESCALATED!FY112/(FY$18*1000)</f>
        <v>0</v>
      </c>
      <c r="FZ112" s="99">
        <f>MASTER_DATA_ESCALATED!FZ112/(FZ$18*1000)</f>
        <v>0</v>
      </c>
      <c r="GA112" s="99">
        <f>MASTER_DATA_ESCALATED!GA112/(GA$18*1000)</f>
        <v>0</v>
      </c>
      <c r="GB112" s="99">
        <f>MASTER_DATA_ESCALATED!GB112/(GB$18*1000)</f>
        <v>71.498836414972629</v>
      </c>
      <c r="GC112" s="99">
        <f>MASTER_DATA_ESCALATED!GC112/(GC$18*1000)</f>
        <v>0</v>
      </c>
      <c r="GD112" s="99">
        <f>MASTER_DATA_ESCALATED!GD112/(GD$18*1000)</f>
        <v>0</v>
      </c>
      <c r="GE112" s="99">
        <f>MASTER_DATA_ESCALATED!GE112/(GE$18*1000)</f>
        <v>0</v>
      </c>
      <c r="GF112" s="99">
        <f>MASTER_DATA_ESCALATED!GF112/(GF$18*1000)</f>
        <v>69.47068679194814</v>
      </c>
      <c r="GG112" s="99">
        <f>MASTER_DATA_ESCALATED!GG112/(GG$18*1000)</f>
        <v>0</v>
      </c>
      <c r="GH112" s="99">
        <f>MASTER_DATA_ESCALATED!GH112/(GH$18*1000)</f>
        <v>0</v>
      </c>
      <c r="GI112" s="99">
        <f>MASTER_DATA_ESCALATED!GI112/(GI$18*1000)</f>
        <v>0</v>
      </c>
      <c r="GJ112" s="99">
        <f>MASTER_DATA_ESCALATED!GJ112/(GJ$18*1000)</f>
        <v>68.669008900895847</v>
      </c>
      <c r="GK112" s="99">
        <f>MASTER_DATA_ESCALATED!GK112/(GK$18*1000)</f>
        <v>0</v>
      </c>
      <c r="GL112" s="99">
        <f>MASTER_DATA_ESCALATED!GL112/(GL$18*1000)</f>
        <v>0</v>
      </c>
      <c r="GM112" s="99">
        <f>MASTER_DATA_ESCALATED!GM112/(GM$18*1000)</f>
        <v>0</v>
      </c>
      <c r="GN112" s="99">
        <f>MASTER_DATA_ESCALATED!GN112/(GN$18*1000)</f>
        <v>84.273758515533274</v>
      </c>
      <c r="GO112" s="99">
        <f>MASTER_DATA_ESCALATED!GO112/(GO$18*1000)</f>
        <v>0</v>
      </c>
      <c r="GP112" s="99">
        <f>MASTER_DATA_ESCALATED!GP112/(GP$18*1000)</f>
        <v>0</v>
      </c>
      <c r="GQ112" s="99">
        <f>MASTER_DATA_ESCALATED!GQ112/(GQ$18*1000)</f>
        <v>0</v>
      </c>
      <c r="GR112" s="99">
        <f>MASTER_DATA_ESCALATED!GR112/(GR$18*1000)</f>
        <v>82.33192747264097</v>
      </c>
      <c r="GS112" s="99">
        <f>MASTER_DATA_ESCALATED!GS112/(GS$18*1000)</f>
        <v>0</v>
      </c>
      <c r="GT112" s="99">
        <f>MASTER_DATA_ESCALATED!GT112/(GT$18*1000)</f>
        <v>0</v>
      </c>
      <c r="GU112" s="99">
        <f>MASTER_DATA_ESCALATED!GU112/(GU$18*1000)</f>
        <v>0</v>
      </c>
      <c r="GV112" s="99">
        <f>MASTER_DATA_ESCALATED!GV112/(GV$18*1000)</f>
        <v>81.53239766205138</v>
      </c>
      <c r="GW112" s="99" t="e">
        <f>MASTER_DATA_ESCALATED!#REF!/(GW$18*1000)</f>
        <v>#REF!</v>
      </c>
      <c r="GX112" s="99" t="e">
        <f>MASTER_DATA_ESCALATED!#REF!/(GX$18*1000)</f>
        <v>#REF!</v>
      </c>
      <c r="GY112" s="99" t="e">
        <f>MASTER_DATA_ESCALATED!#REF!/(GY$18*1000)</f>
        <v>#REF!</v>
      </c>
    </row>
    <row r="113" spans="2:207" s="27" customFormat="1" ht="14.25" hidden="1" outlineLevel="2" x14ac:dyDescent="0.25">
      <c r="B113" s="26">
        <f t="shared" si="3"/>
        <v>20</v>
      </c>
      <c r="C113" s="59">
        <v>233.2</v>
      </c>
      <c r="D113" s="88"/>
      <c r="E113" s="57"/>
      <c r="F113" s="57"/>
      <c r="G113" s="86">
        <v>233.2</v>
      </c>
      <c r="H113" s="40" t="s">
        <v>115</v>
      </c>
      <c r="I113" s="99">
        <f>MASTER_DATA_ESCALATED!I113/(I$18*1000)</f>
        <v>0</v>
      </c>
      <c r="J113" s="99">
        <f>MASTER_DATA_ESCALATED!J113/(J$18*1000)</f>
        <v>0</v>
      </c>
      <c r="K113" s="99">
        <f>MASTER_DATA_ESCALATED!K113/(K$18*1000)</f>
        <v>0</v>
      </c>
      <c r="L113" s="99">
        <f>MASTER_DATA_ESCALATED!L113/(L$18*1000)</f>
        <v>0</v>
      </c>
      <c r="M113" s="99">
        <f>MASTER_DATA_ESCALATED!M113/(M$18*1000)</f>
        <v>0</v>
      </c>
      <c r="N113" s="99">
        <f>MASTER_DATA_ESCALATED!N113/(N$18*1000)</f>
        <v>0</v>
      </c>
      <c r="O113" s="99">
        <f>MASTER_DATA_ESCALATED!O113/(O$18*1000)</f>
        <v>0</v>
      </c>
      <c r="P113" s="99">
        <f>MASTER_DATA_ESCALATED!P113/(P$18*1000)</f>
        <v>0</v>
      </c>
      <c r="Q113" s="99">
        <f>MASTER_DATA_ESCALATED!Q113/(Q$18*1000)</f>
        <v>0</v>
      </c>
      <c r="R113" s="99">
        <f>MASTER_DATA_ESCALATED!R113/(R$18*1000)</f>
        <v>0</v>
      </c>
      <c r="S113" s="99">
        <f>MASTER_DATA_ESCALATED!S113/(S$18*1000)</f>
        <v>0</v>
      </c>
      <c r="T113" s="99">
        <f>MASTER_DATA_ESCALATED!T113/(T$18*1000)</f>
        <v>0</v>
      </c>
      <c r="U113" s="99">
        <f>MASTER_DATA_ESCALATED!U113/(U$18*1000)</f>
        <v>0</v>
      </c>
      <c r="V113" s="99">
        <f>MASTER_DATA_ESCALATED!V113/(V$18*1000)</f>
        <v>0</v>
      </c>
      <c r="W113" s="99">
        <f>MASTER_DATA_ESCALATED!W113/(W$18*1000)</f>
        <v>0</v>
      </c>
      <c r="X113" s="99">
        <f>MASTER_DATA_ESCALATED!X113/(X$18*1000)</f>
        <v>0</v>
      </c>
      <c r="Y113" s="99">
        <f>MASTER_DATA_ESCALATED!Y113/(Y$18*1000)</f>
        <v>0</v>
      </c>
      <c r="Z113" s="99">
        <f>MASTER_DATA_ESCALATED!Z113/(Z$18*1000)</f>
        <v>0</v>
      </c>
      <c r="AA113" s="99">
        <f>MASTER_DATA_ESCALATED!AA113/(AA$18*1000)</f>
        <v>0</v>
      </c>
      <c r="AB113" s="99">
        <f>MASTER_DATA_ESCALATED!AB113/(AB$18*1000)</f>
        <v>0</v>
      </c>
      <c r="AC113" s="99">
        <f>MASTER_DATA_ESCALATED!AC113/(AC$18*1000)</f>
        <v>0</v>
      </c>
      <c r="AD113" s="99">
        <f>MASTER_DATA_ESCALATED!AD113/(AD$18*1000)</f>
        <v>0</v>
      </c>
      <c r="AE113" s="99">
        <f>MASTER_DATA_ESCALATED!AE113/(AE$18*1000)</f>
        <v>0</v>
      </c>
      <c r="AF113" s="99">
        <f>MASTER_DATA_ESCALATED!AF113/(AF$18*1000)</f>
        <v>0</v>
      </c>
      <c r="AG113" s="99">
        <f>MASTER_DATA_ESCALATED!AG113/(AG$18*1000)</f>
        <v>0</v>
      </c>
      <c r="AH113" s="99">
        <f>MASTER_DATA_ESCALATED!AH113/(AH$18*1000)</f>
        <v>0</v>
      </c>
      <c r="AI113" s="99">
        <f>MASTER_DATA_ESCALATED!AI113/(AI$18*1000)</f>
        <v>0</v>
      </c>
      <c r="AJ113" s="99">
        <f>MASTER_DATA_ESCALATED!AJ113/(AJ$18*1000)</f>
        <v>0</v>
      </c>
      <c r="AK113" s="99">
        <f>MASTER_DATA_ESCALATED!AK113/(AK$18*1000)</f>
        <v>0</v>
      </c>
      <c r="AL113" s="99">
        <f>MASTER_DATA_ESCALATED!AL113/(AL$18*1000)</f>
        <v>0</v>
      </c>
      <c r="AM113" s="99">
        <f>MASTER_DATA_ESCALATED!AM113/(AM$18*1000)</f>
        <v>0</v>
      </c>
      <c r="AN113" s="99">
        <f>MASTER_DATA_ESCALATED!AN113/(AN$18*1000)</f>
        <v>0</v>
      </c>
      <c r="AO113" s="99">
        <f>MASTER_DATA_ESCALATED!AO113/(AO$18*1000)</f>
        <v>0</v>
      </c>
      <c r="AP113" s="99">
        <f>MASTER_DATA_ESCALATED!AP113/(AP$18*1000)</f>
        <v>0</v>
      </c>
      <c r="AQ113" s="99">
        <f>MASTER_DATA_ESCALATED!AQ113/(AQ$18*1000)</f>
        <v>0</v>
      </c>
      <c r="AR113" s="99">
        <f>MASTER_DATA_ESCALATED!AR113/(AR$18*1000)</f>
        <v>0</v>
      </c>
      <c r="AS113" s="99">
        <f>MASTER_DATA_ESCALATED!AS113/(AS$18*1000)</f>
        <v>0</v>
      </c>
      <c r="AT113" s="99">
        <f>MASTER_DATA_ESCALATED!AT113/(AT$18*1000)</f>
        <v>0</v>
      </c>
      <c r="AU113" s="99">
        <f>MASTER_DATA_ESCALATED!AU113/(AU$18*1000)</f>
        <v>0</v>
      </c>
      <c r="AV113" s="99">
        <f>MASTER_DATA_ESCALATED!AV113/(AV$18*1000)</f>
        <v>0</v>
      </c>
      <c r="AW113" s="99">
        <f>MASTER_DATA_ESCALATED!AW113/(AW$18*1000)</f>
        <v>0</v>
      </c>
      <c r="AX113" s="99">
        <f>MASTER_DATA_ESCALATED!AX113/(AX$18*1000)</f>
        <v>0</v>
      </c>
      <c r="AY113" s="99">
        <f>MASTER_DATA_ESCALATED!AY113/(AY$18*1000)</f>
        <v>0</v>
      </c>
      <c r="AZ113" s="99">
        <f>MASTER_DATA_ESCALATED!AZ113/(AZ$18*1000)</f>
        <v>0</v>
      </c>
      <c r="BA113" s="99">
        <f>MASTER_DATA_ESCALATED!BA113/(BA$18*1000)</f>
        <v>0</v>
      </c>
      <c r="BB113" s="99">
        <f>MASTER_DATA_ESCALATED!BB113/(BB$18*1000)</f>
        <v>0</v>
      </c>
      <c r="BC113" s="99">
        <f>MASTER_DATA_ESCALATED!BC113/(BC$18*1000)</f>
        <v>0</v>
      </c>
      <c r="BD113" s="99">
        <f>MASTER_DATA_ESCALATED!BD113/(BD$18*1000)</f>
        <v>0</v>
      </c>
      <c r="BE113" s="99">
        <f>MASTER_DATA_ESCALATED!BE113/(BE$18*1000)</f>
        <v>0</v>
      </c>
      <c r="BF113" s="99">
        <f>MASTER_DATA_ESCALATED!BF113/(BF$18*1000)</f>
        <v>0</v>
      </c>
      <c r="BG113" s="99">
        <f>MASTER_DATA_ESCALATED!BG113/(BG$18*1000)</f>
        <v>0</v>
      </c>
      <c r="BH113" s="99">
        <f>MASTER_DATA_ESCALATED!BH113/(BH$18*1000)</f>
        <v>0</v>
      </c>
      <c r="BI113" s="99">
        <f>MASTER_DATA_ESCALATED!BI113/(BI$18*1000)</f>
        <v>0</v>
      </c>
      <c r="BJ113" s="99">
        <f>MASTER_DATA_ESCALATED!BJ113/(BJ$18*1000)</f>
        <v>0</v>
      </c>
      <c r="BK113" s="99">
        <f>MASTER_DATA_ESCALATED!BK113/(BK$18*1000)</f>
        <v>0</v>
      </c>
      <c r="BL113" s="99">
        <f>MASTER_DATA_ESCALATED!BL113/(BL$18*1000)</f>
        <v>0</v>
      </c>
      <c r="BM113" s="99">
        <f>MASTER_DATA_ESCALATED!BM113/(BM$18*1000)</f>
        <v>0</v>
      </c>
      <c r="BN113" s="99">
        <f>MASTER_DATA_ESCALATED!BN113/(BN$18*1000)</f>
        <v>0</v>
      </c>
      <c r="BO113" s="99">
        <f>MASTER_DATA_ESCALATED!BO113/(BO$18*1000)</f>
        <v>0</v>
      </c>
      <c r="BP113" s="99">
        <f>MASTER_DATA_ESCALATED!BP113/(BP$18*1000)</f>
        <v>0</v>
      </c>
      <c r="BQ113" s="99">
        <f>MASTER_DATA_ESCALATED!BQ113/(BQ$18*1000)</f>
        <v>0</v>
      </c>
      <c r="BR113" s="99">
        <f>MASTER_DATA_ESCALATED!BR113/(BR$18*1000)</f>
        <v>0</v>
      </c>
      <c r="BS113" s="99">
        <f>MASTER_DATA_ESCALATED!BS113/(BS$18*1000)</f>
        <v>0</v>
      </c>
      <c r="BT113" s="99">
        <f>MASTER_DATA_ESCALATED!BT113/(BT$18*1000)</f>
        <v>0</v>
      </c>
      <c r="BU113" s="99">
        <f>MASTER_DATA_ESCALATED!BU113/(BU$18*1000)</f>
        <v>0</v>
      </c>
      <c r="BV113" s="99">
        <f>MASTER_DATA_ESCALATED!BV113/(BV$18*1000)</f>
        <v>0</v>
      </c>
      <c r="BW113" s="99">
        <f>MASTER_DATA_ESCALATED!BW113/(BW$18*1000)</f>
        <v>0</v>
      </c>
      <c r="BX113" s="99">
        <f>MASTER_DATA_ESCALATED!BX113/(BX$18*1000)</f>
        <v>0</v>
      </c>
      <c r="BY113" s="99">
        <f>MASTER_DATA_ESCALATED!BY113/(BY$18*1000)</f>
        <v>0</v>
      </c>
      <c r="BZ113" s="99">
        <f>MASTER_DATA_ESCALATED!BZ113/(BZ$18*1000)</f>
        <v>0</v>
      </c>
      <c r="CA113" s="99">
        <f>MASTER_DATA_ESCALATED!CA113/(CA$18*1000)</f>
        <v>0</v>
      </c>
      <c r="CB113" s="99">
        <f>MASTER_DATA_ESCALATED!CB113/(CB$18*1000)</f>
        <v>0</v>
      </c>
      <c r="CC113" s="99">
        <f>MASTER_DATA_ESCALATED!CC113/(CC$18*1000)</f>
        <v>0</v>
      </c>
      <c r="CD113" s="99">
        <f>MASTER_DATA_ESCALATED!CD113/(CD$18*1000)</f>
        <v>0</v>
      </c>
      <c r="CE113" s="99">
        <f>MASTER_DATA_ESCALATED!CE113/(CE$18*1000)</f>
        <v>0</v>
      </c>
      <c r="CF113" s="99">
        <f>MASTER_DATA_ESCALATED!CF113/(CF$18*1000)</f>
        <v>0</v>
      </c>
      <c r="CG113" s="99">
        <f>MASTER_DATA_ESCALATED!CG113/(CG$18*1000)</f>
        <v>0</v>
      </c>
      <c r="CH113" s="99">
        <f>MASTER_DATA_ESCALATED!CH113/(CH$18*1000)</f>
        <v>0</v>
      </c>
      <c r="CI113" s="99">
        <f>MASTER_DATA_ESCALATED!CI113/(CI$18*1000)</f>
        <v>0</v>
      </c>
      <c r="CJ113" s="99">
        <f>MASTER_DATA_ESCALATED!CJ113/(CJ$18*1000)</f>
        <v>0</v>
      </c>
      <c r="CK113" s="99">
        <f>MASTER_DATA_ESCALATED!CK113/(CK$18*1000)</f>
        <v>0</v>
      </c>
      <c r="CL113" s="99">
        <f>MASTER_DATA_ESCALATED!CL113/(CL$18*1000)</f>
        <v>0</v>
      </c>
      <c r="CM113" s="99">
        <f>MASTER_DATA_ESCALATED!CM113/(CM$18*1000)</f>
        <v>0</v>
      </c>
      <c r="CN113" s="99">
        <f>MASTER_DATA_ESCALATED!CN113/(CN$18*1000)</f>
        <v>0</v>
      </c>
      <c r="CO113" s="99">
        <f>MASTER_DATA_ESCALATED!CO113/(CO$18*1000)</f>
        <v>0</v>
      </c>
      <c r="CP113" s="99">
        <f>MASTER_DATA_ESCALATED!CP113/(CP$18*1000)</f>
        <v>0</v>
      </c>
      <c r="CQ113" s="99">
        <f>MASTER_DATA_ESCALATED!CQ113/(CQ$18*1000)</f>
        <v>0</v>
      </c>
      <c r="CR113" s="99">
        <f>MASTER_DATA_ESCALATED!CR113/(CR$18*1000)</f>
        <v>0</v>
      </c>
      <c r="CS113" s="99">
        <f>MASTER_DATA_ESCALATED!CS113/(CS$18*1000)</f>
        <v>0</v>
      </c>
      <c r="CT113" s="99">
        <f>MASTER_DATA_ESCALATED!CT113/(CT$18*1000)</f>
        <v>0</v>
      </c>
      <c r="CU113" s="99">
        <f>MASTER_DATA_ESCALATED!CU113/(CU$18*1000)</f>
        <v>0</v>
      </c>
      <c r="CV113" s="99">
        <f>MASTER_DATA_ESCALATED!CV113/(CV$18*1000)</f>
        <v>0</v>
      </c>
      <c r="CW113" s="99">
        <f>MASTER_DATA_ESCALATED!CW113/(CW$18*1000)</f>
        <v>0</v>
      </c>
      <c r="CX113" s="99">
        <f>MASTER_DATA_ESCALATED!CX113/(CX$18*1000)</f>
        <v>0</v>
      </c>
      <c r="CY113" s="99">
        <f>MASTER_DATA_ESCALATED!CY113/(CY$18*1000)</f>
        <v>0</v>
      </c>
      <c r="CZ113" s="99">
        <f>MASTER_DATA_ESCALATED!CZ113/(CZ$18*1000)</f>
        <v>0</v>
      </c>
      <c r="DA113" s="99" t="e">
        <f>MASTER_DATA_ESCALATED!DA113/(DA$18*1000)</f>
        <v>#DIV/0!</v>
      </c>
      <c r="DB113" s="99" t="e">
        <f>MASTER_DATA_ESCALATED!DB113/(DB$18*1000)</f>
        <v>#DIV/0!</v>
      </c>
      <c r="DC113" s="99" t="e">
        <f>MASTER_DATA_ESCALATED!DC113/(DC$18*1000)</f>
        <v>#DIV/0!</v>
      </c>
      <c r="DD113" s="99" t="e">
        <f>MASTER_DATA_ESCALATED!DD113/(DD$18*1000)</f>
        <v>#N/A</v>
      </c>
      <c r="DE113" s="99">
        <f>MASTER_DATA_ESCALATED!DE113/(DE$18*1000)</f>
        <v>0</v>
      </c>
      <c r="DF113" s="99">
        <f>MASTER_DATA_ESCALATED!DF113/(DF$18*1000)</f>
        <v>0</v>
      </c>
      <c r="DG113" s="99">
        <f>MASTER_DATA_ESCALATED!DG113/(DG$18*1000)</f>
        <v>0</v>
      </c>
      <c r="DH113" s="99">
        <f>MASTER_DATA_ESCALATED!DH113/(DH$18*1000)</f>
        <v>0</v>
      </c>
      <c r="DI113" s="99">
        <f>MASTER_DATA_ESCALATED!DI113/(DI$18*1000)</f>
        <v>0</v>
      </c>
      <c r="DJ113" s="99">
        <f>MASTER_DATA_ESCALATED!DJ113/(DJ$18*1000)</f>
        <v>0</v>
      </c>
      <c r="DK113" s="99">
        <f>MASTER_DATA_ESCALATED!DK113/(DK$18*1000)</f>
        <v>0</v>
      </c>
      <c r="DL113" s="99">
        <f>MASTER_DATA_ESCALATED!DL113/(DL$18*1000)</f>
        <v>0</v>
      </c>
      <c r="DM113" s="99">
        <f>MASTER_DATA_ESCALATED!DM113/(DM$18*1000)</f>
        <v>0</v>
      </c>
      <c r="DN113" s="99">
        <f>MASTER_DATA_ESCALATED!DN113/(DN$18*1000)</f>
        <v>0</v>
      </c>
      <c r="DO113" s="99">
        <f>MASTER_DATA_ESCALATED!DO113/(DO$18*1000)</f>
        <v>0</v>
      </c>
      <c r="DP113" s="99">
        <f>MASTER_DATA_ESCALATED!DP113/(DP$18*1000)</f>
        <v>0</v>
      </c>
      <c r="DQ113" s="99">
        <f>MASTER_DATA_ESCALATED!DQ113/(DQ$18*1000)</f>
        <v>0</v>
      </c>
      <c r="DR113" s="99">
        <f>MASTER_DATA_ESCALATED!DR113/(DR$18*1000)</f>
        <v>0</v>
      </c>
      <c r="DS113" s="99">
        <f>MASTER_DATA_ESCALATED!DS113/(DS$18*1000)</f>
        <v>0</v>
      </c>
      <c r="DT113" s="99">
        <f>MASTER_DATA_ESCALATED!DT113/(DT$18*1000)</f>
        <v>0</v>
      </c>
      <c r="DU113" s="99">
        <f>MASTER_DATA_ESCALATED!DU113/(DU$18*1000)</f>
        <v>0</v>
      </c>
      <c r="DV113" s="99">
        <f>MASTER_DATA_ESCALATED!DV113/(DV$18*1000)</f>
        <v>0</v>
      </c>
      <c r="DW113" s="99">
        <f>MASTER_DATA_ESCALATED!DW113/(DW$18*1000)</f>
        <v>0</v>
      </c>
      <c r="DX113" s="99">
        <f>MASTER_DATA_ESCALATED!DX113/(DX$18*1000)</f>
        <v>0</v>
      </c>
      <c r="DY113" s="99">
        <f>MASTER_DATA_ESCALATED!DY113/(DY$18*1000)</f>
        <v>0</v>
      </c>
      <c r="DZ113" s="99">
        <f>MASTER_DATA_ESCALATED!DZ113/(DZ$18*1000)</f>
        <v>0</v>
      </c>
      <c r="EA113" s="99">
        <f>MASTER_DATA_ESCALATED!EA113/(EA$18*1000)</f>
        <v>0</v>
      </c>
      <c r="EB113" s="99">
        <f>MASTER_DATA_ESCALATED!EB113/(EB$18*1000)</f>
        <v>0</v>
      </c>
      <c r="EC113" s="99" t="e">
        <f>MASTER_DATA_ESCALATED!EC113/(EC$18*1000)</f>
        <v>#DIV/0!</v>
      </c>
      <c r="ED113" s="99" t="e">
        <f>MASTER_DATA_ESCALATED!ED113/(ED$18*1000)</f>
        <v>#DIV/0!</v>
      </c>
      <c r="EE113" s="99" t="e">
        <f>MASTER_DATA_ESCALATED!EE113/(EE$18*1000)</f>
        <v>#DIV/0!</v>
      </c>
      <c r="EF113" s="99" t="e">
        <f>MASTER_DATA_ESCALATED!EF113/(EF$18*1000)</f>
        <v>#VALUE!</v>
      </c>
      <c r="EG113" s="99">
        <f>MASTER_DATA_ESCALATED!EG113/(EG$18*1000)</f>
        <v>0</v>
      </c>
      <c r="EH113" s="99">
        <f>MASTER_DATA_ESCALATED!EH113/(EH$18*1000)</f>
        <v>0</v>
      </c>
      <c r="EI113" s="99">
        <f>MASTER_DATA_ESCALATED!EI113/(EI$18*1000)</f>
        <v>0</v>
      </c>
      <c r="EJ113" s="99">
        <f>MASTER_DATA_ESCALATED!EJ113/(EJ$18*1000)</f>
        <v>0</v>
      </c>
      <c r="EK113" s="99">
        <f>MASTER_DATA_ESCALATED!EK113/(EK$18*1000)</f>
        <v>0</v>
      </c>
      <c r="EL113" s="99">
        <f>MASTER_DATA_ESCALATED!EL113/(EL$18*1000)</f>
        <v>0</v>
      </c>
      <c r="EM113" s="99">
        <f>MASTER_DATA_ESCALATED!EM113/(EM$18*1000)</f>
        <v>0</v>
      </c>
      <c r="EN113" s="99">
        <f>MASTER_DATA_ESCALATED!EN113/(EN$18*1000)</f>
        <v>0</v>
      </c>
      <c r="EO113" s="99">
        <f>MASTER_DATA_ESCALATED!EO113/(EO$18*1000)</f>
        <v>0</v>
      </c>
      <c r="EP113" s="99">
        <f>MASTER_DATA_ESCALATED!EP113/(EP$18*1000)</f>
        <v>0</v>
      </c>
      <c r="EQ113" s="99">
        <f>MASTER_DATA_ESCALATED!EQ113/(EQ$18*1000)</f>
        <v>0</v>
      </c>
      <c r="ER113" s="99">
        <f>MASTER_DATA_ESCALATED!ER113/(ER$18*1000)</f>
        <v>0</v>
      </c>
      <c r="ES113" s="99">
        <f>MASTER_DATA_ESCALATED!ES113/(ES$18*1000)</f>
        <v>0</v>
      </c>
      <c r="ET113" s="99">
        <f>MASTER_DATA_ESCALATED!ET113/(ET$18*1000)</f>
        <v>0</v>
      </c>
      <c r="EU113" s="99">
        <f>MASTER_DATA_ESCALATED!EU113/(EU$18*1000)</f>
        <v>0</v>
      </c>
      <c r="EV113" s="99">
        <f>MASTER_DATA_ESCALATED!EV113/(EV$18*1000)</f>
        <v>0</v>
      </c>
      <c r="EW113" s="99">
        <f>MASTER_DATA_ESCALATED!EW113/(EW$18*1000)</f>
        <v>0</v>
      </c>
      <c r="EX113" s="99">
        <f>MASTER_DATA_ESCALATED!EX113/(EX$18*1000)</f>
        <v>0</v>
      </c>
      <c r="EY113" s="99">
        <f>MASTER_DATA_ESCALATED!EY113/(EY$18*1000)</f>
        <v>0</v>
      </c>
      <c r="EZ113" s="99">
        <f>MASTER_DATA_ESCALATED!EZ113/(EZ$18*1000)</f>
        <v>0</v>
      </c>
      <c r="FA113" s="99">
        <f>MASTER_DATA_ESCALATED!FA113/(FA$18*1000)</f>
        <v>0</v>
      </c>
      <c r="FB113" s="99">
        <f>MASTER_DATA_ESCALATED!FB113/(FB$18*1000)</f>
        <v>0</v>
      </c>
      <c r="FC113" s="99">
        <f>MASTER_DATA_ESCALATED!FC113/(FC$18*1000)</f>
        <v>0</v>
      </c>
      <c r="FD113" s="99">
        <f>MASTER_DATA_ESCALATED!FD113/(FD$18*1000)</f>
        <v>0</v>
      </c>
      <c r="FE113" s="99">
        <f>MASTER_DATA_ESCALATED!FE113/(FE$18*1000)</f>
        <v>0</v>
      </c>
      <c r="FF113" s="99">
        <f>MASTER_DATA_ESCALATED!FF113/(FF$18*1000)</f>
        <v>0</v>
      </c>
      <c r="FG113" s="99">
        <f>MASTER_DATA_ESCALATED!FG113/(FG$18*1000)</f>
        <v>0</v>
      </c>
      <c r="FH113" s="99">
        <f>MASTER_DATA_ESCALATED!FH113/(FH$18*1000)</f>
        <v>0</v>
      </c>
      <c r="FI113" s="99">
        <f>MASTER_DATA_ESCALATED!FI113/(FI$18*1000)</f>
        <v>0</v>
      </c>
      <c r="FJ113" s="99">
        <f>MASTER_DATA_ESCALATED!FJ113/(FJ$18*1000)</f>
        <v>0</v>
      </c>
      <c r="FK113" s="99">
        <f>MASTER_DATA_ESCALATED!FK113/(FK$18*1000)</f>
        <v>0</v>
      </c>
      <c r="FL113" s="99">
        <f>MASTER_DATA_ESCALATED!FL113/(FL$18*1000)</f>
        <v>0</v>
      </c>
      <c r="FM113" s="99">
        <f>MASTER_DATA_ESCALATED!FM113/(FM$18*1000)</f>
        <v>0</v>
      </c>
      <c r="FN113" s="99">
        <f>MASTER_DATA_ESCALATED!FN113/(FN$18*1000)</f>
        <v>0</v>
      </c>
      <c r="FO113" s="99">
        <f>MASTER_DATA_ESCALATED!FO113/(FO$18*1000)</f>
        <v>0</v>
      </c>
      <c r="FP113" s="99">
        <f>MASTER_DATA_ESCALATED!FP113/(FP$18*1000)</f>
        <v>0</v>
      </c>
      <c r="FQ113" s="99">
        <f>MASTER_DATA_ESCALATED!FQ113/(FQ$18*1000)</f>
        <v>0</v>
      </c>
      <c r="FR113" s="99">
        <f>MASTER_DATA_ESCALATED!FR113/(FR$18*1000)</f>
        <v>0</v>
      </c>
      <c r="FS113" s="99">
        <f>MASTER_DATA_ESCALATED!FS113/(FS$18*1000)</f>
        <v>0</v>
      </c>
      <c r="FT113" s="99">
        <f>MASTER_DATA_ESCALATED!FT113/(FT$18*1000)</f>
        <v>0</v>
      </c>
      <c r="FU113" s="99">
        <f>MASTER_DATA_ESCALATED!FU113/(FU$18*1000)</f>
        <v>0</v>
      </c>
      <c r="FV113" s="99">
        <f>MASTER_DATA_ESCALATED!FV113/(FV$18*1000)</f>
        <v>0</v>
      </c>
      <c r="FW113" s="99">
        <f>MASTER_DATA_ESCALATED!FW113/(FW$18*1000)</f>
        <v>0</v>
      </c>
      <c r="FX113" s="99">
        <f>MASTER_DATA_ESCALATED!FX113/(FX$18*1000)</f>
        <v>0</v>
      </c>
      <c r="FY113" s="99">
        <f>MASTER_DATA_ESCALATED!FY113/(FY$18*1000)</f>
        <v>0</v>
      </c>
      <c r="FZ113" s="99">
        <f>MASTER_DATA_ESCALATED!FZ113/(FZ$18*1000)</f>
        <v>0</v>
      </c>
      <c r="GA113" s="99">
        <f>MASTER_DATA_ESCALATED!GA113/(GA$18*1000)</f>
        <v>0</v>
      </c>
      <c r="GB113" s="99">
        <f>MASTER_DATA_ESCALATED!GB113/(GB$18*1000)</f>
        <v>0</v>
      </c>
      <c r="GC113" s="99">
        <f>MASTER_DATA_ESCALATED!GC113/(GC$18*1000)</f>
        <v>0</v>
      </c>
      <c r="GD113" s="99">
        <f>MASTER_DATA_ESCALATED!GD113/(GD$18*1000)</f>
        <v>0</v>
      </c>
      <c r="GE113" s="99">
        <f>MASTER_DATA_ESCALATED!GE113/(GE$18*1000)</f>
        <v>0</v>
      </c>
      <c r="GF113" s="99">
        <f>MASTER_DATA_ESCALATED!GF113/(GF$18*1000)</f>
        <v>0</v>
      </c>
      <c r="GG113" s="99">
        <f>MASTER_DATA_ESCALATED!GG113/(GG$18*1000)</f>
        <v>0</v>
      </c>
      <c r="GH113" s="99">
        <f>MASTER_DATA_ESCALATED!GH113/(GH$18*1000)</f>
        <v>0</v>
      </c>
      <c r="GI113" s="99">
        <f>MASTER_DATA_ESCALATED!GI113/(GI$18*1000)</f>
        <v>0</v>
      </c>
      <c r="GJ113" s="99">
        <f>MASTER_DATA_ESCALATED!GJ113/(GJ$18*1000)</f>
        <v>0</v>
      </c>
      <c r="GK113" s="99">
        <f>MASTER_DATA_ESCALATED!GK113/(GK$18*1000)</f>
        <v>0</v>
      </c>
      <c r="GL113" s="99">
        <f>MASTER_DATA_ESCALATED!GL113/(GL$18*1000)</f>
        <v>0</v>
      </c>
      <c r="GM113" s="99">
        <f>MASTER_DATA_ESCALATED!GM113/(GM$18*1000)</f>
        <v>0</v>
      </c>
      <c r="GN113" s="99">
        <f>MASTER_DATA_ESCALATED!GN113/(GN$18*1000)</f>
        <v>0</v>
      </c>
      <c r="GO113" s="99">
        <f>MASTER_DATA_ESCALATED!GO113/(GO$18*1000)</f>
        <v>0</v>
      </c>
      <c r="GP113" s="99">
        <f>MASTER_DATA_ESCALATED!GP113/(GP$18*1000)</f>
        <v>0</v>
      </c>
      <c r="GQ113" s="99">
        <f>MASTER_DATA_ESCALATED!GQ113/(GQ$18*1000)</f>
        <v>0</v>
      </c>
      <c r="GR113" s="99">
        <f>MASTER_DATA_ESCALATED!GR113/(GR$18*1000)</f>
        <v>0</v>
      </c>
      <c r="GS113" s="99">
        <f>MASTER_DATA_ESCALATED!GS113/(GS$18*1000)</f>
        <v>0</v>
      </c>
      <c r="GT113" s="99">
        <f>MASTER_DATA_ESCALATED!GT113/(GT$18*1000)</f>
        <v>0</v>
      </c>
      <c r="GU113" s="99">
        <f>MASTER_DATA_ESCALATED!GU113/(GU$18*1000)</f>
        <v>0</v>
      </c>
      <c r="GV113" s="99">
        <f>MASTER_DATA_ESCALATED!GV113/(GV$18*1000)</f>
        <v>0</v>
      </c>
      <c r="GW113" s="99" t="e">
        <f>MASTER_DATA_ESCALATED!#REF!/(GW$18*1000)</f>
        <v>#REF!</v>
      </c>
      <c r="GX113" s="99" t="e">
        <f>MASTER_DATA_ESCALATED!#REF!/(GX$18*1000)</f>
        <v>#REF!</v>
      </c>
      <c r="GY113" s="99" t="e">
        <f>MASTER_DATA_ESCALATED!#REF!/(GY$18*1000)</f>
        <v>#REF!</v>
      </c>
    </row>
    <row r="114" spans="2:207" ht="17.25" hidden="1" outlineLevel="2" x14ac:dyDescent="0.3">
      <c r="B114" s="21">
        <f t="shared" si="3"/>
        <v>20</v>
      </c>
      <c r="C114" s="24">
        <f t="shared" ref="C114:C181" si="4">IF(F114="",IF(E114="", IF(D114="",IF(G114="","",G114),D114), E114), F114)</f>
        <v>234</v>
      </c>
      <c r="D114" s="87"/>
      <c r="E114" s="61"/>
      <c r="F114" s="24">
        <v>234</v>
      </c>
      <c r="G114" s="80"/>
      <c r="H114" s="34" t="s">
        <v>116</v>
      </c>
      <c r="I114" s="95">
        <f>MASTER_DATA_ESCALATED!I114/(I$18*1000)</f>
        <v>0</v>
      </c>
      <c r="J114" s="95">
        <f>MASTER_DATA_ESCALATED!J114/(J$18*1000)</f>
        <v>0</v>
      </c>
      <c r="K114" s="95">
        <f>MASTER_DATA_ESCALATED!K114/(K$18*1000)</f>
        <v>0</v>
      </c>
      <c r="L114" s="95">
        <f>MASTER_DATA_ESCALATED!L114/(L$18*1000)</f>
        <v>0</v>
      </c>
      <c r="M114" s="95">
        <f>MASTER_DATA_ESCALATED!M114/(M$18*1000)</f>
        <v>0</v>
      </c>
      <c r="N114" s="95">
        <f>MASTER_DATA_ESCALATED!N114/(N$18*1000)</f>
        <v>0</v>
      </c>
      <c r="O114" s="95">
        <f>MASTER_DATA_ESCALATED!O114/(O$18*1000)</f>
        <v>0</v>
      </c>
      <c r="P114" s="95">
        <f>MASTER_DATA_ESCALATED!P114/(P$18*1000)</f>
        <v>0</v>
      </c>
      <c r="Q114" s="95">
        <f>MASTER_DATA_ESCALATED!Q114/(Q$18*1000)</f>
        <v>0</v>
      </c>
      <c r="R114" s="95">
        <f>MASTER_DATA_ESCALATED!R114/(R$18*1000)</f>
        <v>0</v>
      </c>
      <c r="S114" s="95">
        <f>MASTER_DATA_ESCALATED!S114/(S$18*1000)</f>
        <v>0</v>
      </c>
      <c r="T114" s="95">
        <f>MASTER_DATA_ESCALATED!T114/(T$18*1000)</f>
        <v>0</v>
      </c>
      <c r="U114" s="95">
        <f>MASTER_DATA_ESCALATED!U114/(U$18*1000)</f>
        <v>0</v>
      </c>
      <c r="V114" s="95">
        <f>MASTER_DATA_ESCALATED!V114/(V$18*1000)</f>
        <v>0</v>
      </c>
      <c r="W114" s="95">
        <f>MASTER_DATA_ESCALATED!W114/(W$18*1000)</f>
        <v>0</v>
      </c>
      <c r="X114" s="95">
        <f>MASTER_DATA_ESCALATED!X114/(X$18*1000)</f>
        <v>0</v>
      </c>
      <c r="Y114" s="95">
        <f>MASTER_DATA_ESCALATED!Y114/(Y$18*1000)</f>
        <v>0</v>
      </c>
      <c r="Z114" s="95">
        <f>MASTER_DATA_ESCALATED!Z114/(Z$18*1000)</f>
        <v>0</v>
      </c>
      <c r="AA114" s="95">
        <f>MASTER_DATA_ESCALATED!AA114/(AA$18*1000)</f>
        <v>0</v>
      </c>
      <c r="AB114" s="95">
        <f>MASTER_DATA_ESCALATED!AB114/(AB$18*1000)</f>
        <v>0</v>
      </c>
      <c r="AC114" s="95">
        <f>MASTER_DATA_ESCALATED!AC114/(AC$18*1000)</f>
        <v>0</v>
      </c>
      <c r="AD114" s="95">
        <f>MASTER_DATA_ESCALATED!AD114/(AD$18*1000)</f>
        <v>0</v>
      </c>
      <c r="AE114" s="95">
        <f>MASTER_DATA_ESCALATED!AE114/(AE$18*1000)</f>
        <v>0</v>
      </c>
      <c r="AF114" s="95">
        <f>MASTER_DATA_ESCALATED!AF114/(AF$18*1000)</f>
        <v>0</v>
      </c>
      <c r="AG114" s="95">
        <f>MASTER_DATA_ESCALATED!AG114/(AG$18*1000)</f>
        <v>0</v>
      </c>
      <c r="AH114" s="95">
        <f>MASTER_DATA_ESCALATED!AH114/(AH$18*1000)</f>
        <v>0</v>
      </c>
      <c r="AI114" s="95">
        <f>MASTER_DATA_ESCALATED!AI114/(AI$18*1000)</f>
        <v>0</v>
      </c>
      <c r="AJ114" s="95">
        <f>MASTER_DATA_ESCALATED!AJ114/(AJ$18*1000)</f>
        <v>0</v>
      </c>
      <c r="AK114" s="95">
        <f>MASTER_DATA_ESCALATED!AK114/(AK$18*1000)</f>
        <v>0</v>
      </c>
      <c r="AL114" s="95">
        <f>MASTER_DATA_ESCALATED!AL114/(AL$18*1000)</f>
        <v>0</v>
      </c>
      <c r="AM114" s="95">
        <f>MASTER_DATA_ESCALATED!AM114/(AM$18*1000)</f>
        <v>0</v>
      </c>
      <c r="AN114" s="95">
        <f>MASTER_DATA_ESCALATED!AN114/(AN$18*1000)</f>
        <v>0</v>
      </c>
      <c r="AO114" s="95">
        <f>MASTER_DATA_ESCALATED!AO114/(AO$18*1000)</f>
        <v>0</v>
      </c>
      <c r="AP114" s="95">
        <f>MASTER_DATA_ESCALATED!AP114/(AP$18*1000)</f>
        <v>0</v>
      </c>
      <c r="AQ114" s="95">
        <f>MASTER_DATA_ESCALATED!AQ114/(AQ$18*1000)</f>
        <v>0</v>
      </c>
      <c r="AR114" s="95">
        <f>MASTER_DATA_ESCALATED!AR114/(AR$18*1000)</f>
        <v>0</v>
      </c>
      <c r="AS114" s="95">
        <f>MASTER_DATA_ESCALATED!AS114/(AS$18*1000)</f>
        <v>0</v>
      </c>
      <c r="AT114" s="95">
        <f>MASTER_DATA_ESCALATED!AT114/(AT$18*1000)</f>
        <v>0</v>
      </c>
      <c r="AU114" s="95">
        <f>MASTER_DATA_ESCALATED!AU114/(AU$18*1000)</f>
        <v>0</v>
      </c>
      <c r="AV114" s="95">
        <f>MASTER_DATA_ESCALATED!AV114/(AV$18*1000)</f>
        <v>0</v>
      </c>
      <c r="AW114" s="95">
        <f>MASTER_DATA_ESCALATED!AW114/(AW$18*1000)</f>
        <v>0</v>
      </c>
      <c r="AX114" s="95">
        <f>MASTER_DATA_ESCALATED!AX114/(AX$18*1000)</f>
        <v>0</v>
      </c>
      <c r="AY114" s="95">
        <f>MASTER_DATA_ESCALATED!AY114/(AY$18*1000)</f>
        <v>0</v>
      </c>
      <c r="AZ114" s="95">
        <f>MASTER_DATA_ESCALATED!AZ114/(AZ$18*1000)</f>
        <v>0</v>
      </c>
      <c r="BA114" s="95">
        <f>MASTER_DATA_ESCALATED!BA114/(BA$18*1000)</f>
        <v>0</v>
      </c>
      <c r="BB114" s="95">
        <f>MASTER_DATA_ESCALATED!BB114/(BB$18*1000)</f>
        <v>0</v>
      </c>
      <c r="BC114" s="95">
        <f>MASTER_DATA_ESCALATED!BC114/(BC$18*1000)</f>
        <v>0</v>
      </c>
      <c r="BD114" s="95">
        <f>MASTER_DATA_ESCALATED!BD114/(BD$18*1000)</f>
        <v>0</v>
      </c>
      <c r="BE114" s="95">
        <f>MASTER_DATA_ESCALATED!BE114/(BE$18*1000)</f>
        <v>0</v>
      </c>
      <c r="BF114" s="95">
        <f>MASTER_DATA_ESCALATED!BF114/(BF$18*1000)</f>
        <v>0</v>
      </c>
      <c r="BG114" s="95">
        <f>MASTER_DATA_ESCALATED!BG114/(BG$18*1000)</f>
        <v>0</v>
      </c>
      <c r="BH114" s="95">
        <f>MASTER_DATA_ESCALATED!BH114/(BH$18*1000)</f>
        <v>0</v>
      </c>
      <c r="BI114" s="95">
        <f>MASTER_DATA_ESCALATED!BI114/(BI$18*1000)</f>
        <v>0</v>
      </c>
      <c r="BJ114" s="95">
        <f>MASTER_DATA_ESCALATED!BJ114/(BJ$18*1000)</f>
        <v>0</v>
      </c>
      <c r="BK114" s="95">
        <f>MASTER_DATA_ESCALATED!BK114/(BK$18*1000)</f>
        <v>0</v>
      </c>
      <c r="BL114" s="95">
        <f>MASTER_DATA_ESCALATED!BL114/(BL$18*1000)</f>
        <v>0</v>
      </c>
      <c r="BM114" s="95">
        <f>MASTER_DATA_ESCALATED!BM114/(BM$18*1000)</f>
        <v>0</v>
      </c>
      <c r="BN114" s="95">
        <f>MASTER_DATA_ESCALATED!BN114/(BN$18*1000)</f>
        <v>0</v>
      </c>
      <c r="BO114" s="95">
        <f>MASTER_DATA_ESCALATED!BO114/(BO$18*1000)</f>
        <v>0</v>
      </c>
      <c r="BP114" s="95">
        <f>MASTER_DATA_ESCALATED!BP114/(BP$18*1000)</f>
        <v>91.251382093168445</v>
      </c>
      <c r="BQ114" s="95">
        <f>MASTER_DATA_ESCALATED!BQ114/(BQ$18*1000)</f>
        <v>0</v>
      </c>
      <c r="BR114" s="95">
        <f>MASTER_DATA_ESCALATED!BR114/(BR$18*1000)</f>
        <v>0</v>
      </c>
      <c r="BS114" s="95">
        <f>MASTER_DATA_ESCALATED!BS114/(BS$18*1000)</f>
        <v>0</v>
      </c>
      <c r="BT114" s="95">
        <f>MASTER_DATA_ESCALATED!BT114/(BT$18*1000)</f>
        <v>65.799518199237511</v>
      </c>
      <c r="BU114" s="95">
        <f>MASTER_DATA_ESCALATED!BU114/(BU$18*1000)</f>
        <v>0</v>
      </c>
      <c r="BV114" s="95">
        <f>MASTER_DATA_ESCALATED!BV114/(BV$18*1000)</f>
        <v>0</v>
      </c>
      <c r="BW114" s="95">
        <f>MASTER_DATA_ESCALATED!BW114/(BW$18*1000)</f>
        <v>0</v>
      </c>
      <c r="BX114" s="95">
        <f>MASTER_DATA_ESCALATED!BX114/(BX$18*1000)</f>
        <v>62.927260684375732</v>
      </c>
      <c r="BY114" s="95">
        <f>MASTER_DATA_ESCALATED!BY114/(BY$18*1000)</f>
        <v>0</v>
      </c>
      <c r="BZ114" s="95">
        <f>MASTER_DATA_ESCALATED!BZ114/(BZ$18*1000)</f>
        <v>0</v>
      </c>
      <c r="CA114" s="95">
        <f>MASTER_DATA_ESCALATED!CA114/(CA$18*1000)</f>
        <v>0</v>
      </c>
      <c r="CB114" s="95">
        <f>MASTER_DATA_ESCALATED!CB114/(CB$18*1000)</f>
        <v>55.233341369126798</v>
      </c>
      <c r="CC114" s="95">
        <f>MASTER_DATA_ESCALATED!CC114/(CC$18*1000)</f>
        <v>0</v>
      </c>
      <c r="CD114" s="95">
        <f>MASTER_DATA_ESCALATED!CD114/(CD$18*1000)</f>
        <v>0</v>
      </c>
      <c r="CE114" s="95">
        <f>MASTER_DATA_ESCALATED!CE114/(CE$18*1000)</f>
        <v>0</v>
      </c>
      <c r="CF114" s="95">
        <f>MASTER_DATA_ESCALATED!CF114/(CF$18*1000)</f>
        <v>62.925368846072615</v>
      </c>
      <c r="CG114" s="95">
        <f>MASTER_DATA_ESCALATED!CG114/(CG$18*1000)</f>
        <v>0</v>
      </c>
      <c r="CH114" s="95">
        <f>MASTER_DATA_ESCALATED!CH114/(CH$18*1000)</f>
        <v>0</v>
      </c>
      <c r="CI114" s="95">
        <f>MASTER_DATA_ESCALATED!CI114/(CI$18*1000)</f>
        <v>0</v>
      </c>
      <c r="CJ114" s="95">
        <f>MASTER_DATA_ESCALATED!CJ114/(CJ$18*1000)</f>
        <v>0</v>
      </c>
      <c r="CK114" s="95">
        <f>MASTER_DATA_ESCALATED!CK114/(CK$18*1000)</f>
        <v>0</v>
      </c>
      <c r="CL114" s="95">
        <f>MASTER_DATA_ESCALATED!CL114/(CL$18*1000)</f>
        <v>0</v>
      </c>
      <c r="CM114" s="95">
        <f>MASTER_DATA_ESCALATED!CM114/(CM$18*1000)</f>
        <v>0</v>
      </c>
      <c r="CN114" s="95">
        <f>MASTER_DATA_ESCALATED!CN114/(CN$18*1000)</f>
        <v>0</v>
      </c>
      <c r="CO114" s="95">
        <f>MASTER_DATA_ESCALATED!CO114/(CO$18*1000)</f>
        <v>0</v>
      </c>
      <c r="CP114" s="95">
        <f>MASTER_DATA_ESCALATED!CP114/(CP$18*1000)</f>
        <v>0</v>
      </c>
      <c r="CQ114" s="95">
        <f>MASTER_DATA_ESCALATED!CQ114/(CQ$18*1000)</f>
        <v>0</v>
      </c>
      <c r="CR114" s="95">
        <f>MASTER_DATA_ESCALATED!CR114/(CR$18*1000)</f>
        <v>0</v>
      </c>
      <c r="CS114" s="95">
        <f>MASTER_DATA_ESCALATED!CS114/(CS$18*1000)</f>
        <v>0</v>
      </c>
      <c r="CT114" s="95">
        <f>MASTER_DATA_ESCALATED!CT114/(CT$18*1000)</f>
        <v>0</v>
      </c>
      <c r="CU114" s="95">
        <f>MASTER_DATA_ESCALATED!CU114/(CU$18*1000)</f>
        <v>0</v>
      </c>
      <c r="CV114" s="95">
        <f>MASTER_DATA_ESCALATED!CV114/(CV$18*1000)</f>
        <v>42.768551295698749</v>
      </c>
      <c r="CW114" s="95">
        <f>MASTER_DATA_ESCALATED!CW114/(CW$18*1000)</f>
        <v>0</v>
      </c>
      <c r="CX114" s="95">
        <f>MASTER_DATA_ESCALATED!CX114/(CX$18*1000)</f>
        <v>0</v>
      </c>
      <c r="CY114" s="95">
        <f>MASTER_DATA_ESCALATED!CY114/(CY$18*1000)</f>
        <v>0</v>
      </c>
      <c r="CZ114" s="95">
        <f>MASTER_DATA_ESCALATED!CZ114/(CZ$18*1000)</f>
        <v>41.213234694833766</v>
      </c>
      <c r="DA114" s="95" t="e">
        <f>MASTER_DATA_ESCALATED!DA114/(DA$18*1000)</f>
        <v>#DIV/0!</v>
      </c>
      <c r="DB114" s="95" t="e">
        <f>MASTER_DATA_ESCALATED!DB114/(DB$18*1000)</f>
        <v>#DIV/0!</v>
      </c>
      <c r="DC114" s="95" t="e">
        <f>MASTER_DATA_ESCALATED!DC114/(DC$18*1000)</f>
        <v>#DIV/0!</v>
      </c>
      <c r="DD114" s="95" t="e">
        <f>MASTER_DATA_ESCALATED!DD114/(DD$18*1000)</f>
        <v>#N/A</v>
      </c>
      <c r="DE114" s="95">
        <f>MASTER_DATA_ESCALATED!DE114/(DE$18*1000)</f>
        <v>0</v>
      </c>
      <c r="DF114" s="95">
        <f>MASTER_DATA_ESCALATED!DF114/(DF$18*1000)</f>
        <v>0</v>
      </c>
      <c r="DG114" s="95">
        <f>MASTER_DATA_ESCALATED!DG114/(DG$18*1000)</f>
        <v>0</v>
      </c>
      <c r="DH114" s="95">
        <f>MASTER_DATA_ESCALATED!DH114/(DH$18*1000)</f>
        <v>0</v>
      </c>
      <c r="DI114" s="95">
        <f>MASTER_DATA_ESCALATED!DI114/(DI$18*1000)</f>
        <v>0</v>
      </c>
      <c r="DJ114" s="95">
        <f>MASTER_DATA_ESCALATED!DJ114/(DJ$18*1000)</f>
        <v>0</v>
      </c>
      <c r="DK114" s="95">
        <f>MASTER_DATA_ESCALATED!DK114/(DK$18*1000)</f>
        <v>0</v>
      </c>
      <c r="DL114" s="95">
        <f>MASTER_DATA_ESCALATED!DL114/(DL$18*1000)</f>
        <v>0</v>
      </c>
      <c r="DM114" s="95">
        <f>MASTER_DATA_ESCALATED!DM114/(DM$18*1000)</f>
        <v>0</v>
      </c>
      <c r="DN114" s="95">
        <f>MASTER_DATA_ESCALATED!DN114/(DN$18*1000)</f>
        <v>0</v>
      </c>
      <c r="DO114" s="95">
        <f>MASTER_DATA_ESCALATED!DO114/(DO$18*1000)</f>
        <v>0</v>
      </c>
      <c r="DP114" s="95">
        <f>MASTER_DATA_ESCALATED!DP114/(DP$18*1000)</f>
        <v>0</v>
      </c>
      <c r="DQ114" s="95">
        <f>MASTER_DATA_ESCALATED!DQ114/(DQ$18*1000)</f>
        <v>0</v>
      </c>
      <c r="DR114" s="95">
        <f>MASTER_DATA_ESCALATED!DR114/(DR$18*1000)</f>
        <v>0</v>
      </c>
      <c r="DS114" s="95">
        <f>MASTER_DATA_ESCALATED!DS114/(DS$18*1000)</f>
        <v>0</v>
      </c>
      <c r="DT114" s="95">
        <f>MASTER_DATA_ESCALATED!DT114/(DT$18*1000)</f>
        <v>0</v>
      </c>
      <c r="DU114" s="95">
        <f>MASTER_DATA_ESCALATED!DU114/(DU$18*1000)</f>
        <v>0</v>
      </c>
      <c r="DV114" s="95">
        <f>MASTER_DATA_ESCALATED!DV114/(DV$18*1000)</f>
        <v>0</v>
      </c>
      <c r="DW114" s="95">
        <f>MASTER_DATA_ESCALATED!DW114/(DW$18*1000)</f>
        <v>0</v>
      </c>
      <c r="DX114" s="95">
        <f>MASTER_DATA_ESCALATED!DX114/(DX$18*1000)</f>
        <v>0</v>
      </c>
      <c r="DY114" s="95">
        <f>MASTER_DATA_ESCALATED!DY114/(DY$18*1000)</f>
        <v>0</v>
      </c>
      <c r="DZ114" s="95">
        <f>MASTER_DATA_ESCALATED!DZ114/(DZ$18*1000)</f>
        <v>0</v>
      </c>
      <c r="EA114" s="95">
        <f>MASTER_DATA_ESCALATED!EA114/(EA$18*1000)</f>
        <v>0</v>
      </c>
      <c r="EB114" s="95">
        <f>MASTER_DATA_ESCALATED!EB114/(EB$18*1000)</f>
        <v>0</v>
      </c>
      <c r="EC114" s="95" t="e">
        <f>MASTER_DATA_ESCALATED!EC114/(EC$18*1000)</f>
        <v>#DIV/0!</v>
      </c>
      <c r="ED114" s="95" t="e">
        <f>MASTER_DATA_ESCALATED!ED114/(ED$18*1000)</f>
        <v>#DIV/0!</v>
      </c>
      <c r="EE114" s="95" t="e">
        <f>MASTER_DATA_ESCALATED!EE114/(EE$18*1000)</f>
        <v>#DIV/0!</v>
      </c>
      <c r="EF114" s="95" t="e">
        <f>MASTER_DATA_ESCALATED!EF114/(EF$18*1000)</f>
        <v>#VALUE!</v>
      </c>
      <c r="EG114" s="95">
        <f>MASTER_DATA_ESCALATED!EG114/(EG$18*1000)</f>
        <v>0</v>
      </c>
      <c r="EH114" s="95">
        <f>MASTER_DATA_ESCALATED!EH114/(EH$18*1000)</f>
        <v>0</v>
      </c>
      <c r="EI114" s="95">
        <f>MASTER_DATA_ESCALATED!EI114/(EI$18*1000)</f>
        <v>0</v>
      </c>
      <c r="EJ114" s="95">
        <f>MASTER_DATA_ESCALATED!EJ114/(EJ$18*1000)</f>
        <v>0</v>
      </c>
      <c r="EK114" s="95">
        <f>MASTER_DATA_ESCALATED!EK114/(EK$18*1000)</f>
        <v>0</v>
      </c>
      <c r="EL114" s="95">
        <f>MASTER_DATA_ESCALATED!EL114/(EL$18*1000)</f>
        <v>0</v>
      </c>
      <c r="EM114" s="95">
        <f>MASTER_DATA_ESCALATED!EM114/(EM$18*1000)</f>
        <v>0</v>
      </c>
      <c r="EN114" s="95">
        <f>MASTER_DATA_ESCALATED!EN114/(EN$18*1000)</f>
        <v>0</v>
      </c>
      <c r="EO114" s="95">
        <f>MASTER_DATA_ESCALATED!EO114/(EO$18*1000)</f>
        <v>0</v>
      </c>
      <c r="EP114" s="95">
        <f>MASTER_DATA_ESCALATED!EP114/(EP$18*1000)</f>
        <v>0</v>
      </c>
      <c r="EQ114" s="95">
        <f>MASTER_DATA_ESCALATED!EQ114/(EQ$18*1000)</f>
        <v>0</v>
      </c>
      <c r="ER114" s="95">
        <f>MASTER_DATA_ESCALATED!ER114/(ER$18*1000)</f>
        <v>56.886958041398913</v>
      </c>
      <c r="ES114" s="95">
        <f>MASTER_DATA_ESCALATED!ES114/(ES$18*1000)</f>
        <v>0</v>
      </c>
      <c r="ET114" s="95">
        <f>MASTER_DATA_ESCALATED!ET114/(ET$18*1000)</f>
        <v>0</v>
      </c>
      <c r="EU114" s="95">
        <f>MASTER_DATA_ESCALATED!EU114/(EU$18*1000)</f>
        <v>0</v>
      </c>
      <c r="EV114" s="95">
        <f>MASTER_DATA_ESCALATED!EV114/(EV$18*1000)</f>
        <v>56.886958041398913</v>
      </c>
      <c r="EW114" s="95">
        <f>MASTER_DATA_ESCALATED!EW114/(EW$18*1000)</f>
        <v>0</v>
      </c>
      <c r="EX114" s="95">
        <f>MASTER_DATA_ESCALATED!EX114/(EX$18*1000)</f>
        <v>0</v>
      </c>
      <c r="EY114" s="95">
        <f>MASTER_DATA_ESCALATED!EY114/(EY$18*1000)</f>
        <v>0</v>
      </c>
      <c r="EZ114" s="95">
        <f>MASTER_DATA_ESCALATED!EZ114/(EZ$18*1000)</f>
        <v>20.19859540680255</v>
      </c>
      <c r="FA114" s="95">
        <f>MASTER_DATA_ESCALATED!FA114/(FA$18*1000)</f>
        <v>0</v>
      </c>
      <c r="FB114" s="95">
        <f>MASTER_DATA_ESCALATED!FB114/(FB$18*1000)</f>
        <v>0</v>
      </c>
      <c r="FC114" s="95">
        <f>MASTER_DATA_ESCALATED!FC114/(FC$18*1000)</f>
        <v>0</v>
      </c>
      <c r="FD114" s="95">
        <f>MASTER_DATA_ESCALATED!FD114/(FD$18*1000)</f>
        <v>19.916417837851458</v>
      </c>
      <c r="FE114" s="95">
        <f>MASTER_DATA_ESCALATED!FE114/(FE$18*1000)</f>
        <v>0</v>
      </c>
      <c r="FF114" s="95">
        <f>MASTER_DATA_ESCALATED!FF114/(FF$18*1000)</f>
        <v>0</v>
      </c>
      <c r="FG114" s="95">
        <f>MASTER_DATA_ESCALATED!FG114/(FG$18*1000)</f>
        <v>0</v>
      </c>
      <c r="FH114" s="95">
        <f>MASTER_DATA_ESCALATED!FH114/(FH$18*1000)</f>
        <v>19.660832919377437</v>
      </c>
      <c r="FI114" s="95">
        <f>MASTER_DATA_ESCALATED!FI114/(FI$18*1000)</f>
        <v>0</v>
      </c>
      <c r="FJ114" s="95">
        <f>MASTER_DATA_ESCALATED!FJ114/(FJ$18*1000)</f>
        <v>0</v>
      </c>
      <c r="FK114" s="95">
        <f>MASTER_DATA_ESCALATED!FK114/(FK$18*1000)</f>
        <v>0</v>
      </c>
      <c r="FL114" s="95">
        <f>MASTER_DATA_ESCALATED!FL114/(FL$18*1000)</f>
        <v>38.825269696516308</v>
      </c>
      <c r="FM114" s="95">
        <f>MASTER_DATA_ESCALATED!FM114/(FM$18*1000)</f>
        <v>0</v>
      </c>
      <c r="FN114" s="95">
        <f>MASTER_DATA_ESCALATED!FN114/(FN$18*1000)</f>
        <v>0</v>
      </c>
      <c r="FO114" s="95">
        <f>MASTER_DATA_ESCALATED!FO114/(FO$18*1000)</f>
        <v>0</v>
      </c>
      <c r="FP114" s="95">
        <f>MASTER_DATA_ESCALATED!FP114/(FP$18*1000)</f>
        <v>131.86119921970902</v>
      </c>
      <c r="FQ114" s="95">
        <f>MASTER_DATA_ESCALATED!FQ114/(FQ$18*1000)</f>
        <v>0</v>
      </c>
      <c r="FR114" s="95">
        <f>MASTER_DATA_ESCALATED!FR114/(FR$18*1000)</f>
        <v>0</v>
      </c>
      <c r="FS114" s="95">
        <f>MASTER_DATA_ESCALATED!FS114/(FS$18*1000)</f>
        <v>0</v>
      </c>
      <c r="FT114" s="95">
        <f>MASTER_DATA_ESCALATED!FT114/(FT$18*1000)</f>
        <v>129.12691510451035</v>
      </c>
      <c r="FU114" s="95">
        <f>MASTER_DATA_ESCALATED!FU114/(FU$18*1000)</f>
        <v>0</v>
      </c>
      <c r="FV114" s="95">
        <f>MASTER_DATA_ESCALATED!FV114/(FV$18*1000)</f>
        <v>0</v>
      </c>
      <c r="FW114" s="95">
        <f>MASTER_DATA_ESCALATED!FW114/(FW$18*1000)</f>
        <v>0</v>
      </c>
      <c r="FX114" s="95">
        <f>MASTER_DATA_ESCALATED!FX114/(FX$18*1000)</f>
        <v>127.89422166526808</v>
      </c>
      <c r="FY114" s="95">
        <f>MASTER_DATA_ESCALATED!FY114/(FY$18*1000)</f>
        <v>0</v>
      </c>
      <c r="FZ114" s="95">
        <f>MASTER_DATA_ESCALATED!FZ114/(FZ$18*1000)</f>
        <v>0</v>
      </c>
      <c r="GA114" s="95">
        <f>MASTER_DATA_ESCALATED!GA114/(GA$18*1000)</f>
        <v>0</v>
      </c>
      <c r="GB114" s="95">
        <f>MASTER_DATA_ESCALATED!GB114/(GB$18*1000)</f>
        <v>531.28984856899422</v>
      </c>
      <c r="GC114" s="95">
        <f>MASTER_DATA_ESCALATED!GC114/(GC$18*1000)</f>
        <v>0</v>
      </c>
      <c r="GD114" s="95">
        <f>MASTER_DATA_ESCALATED!GD114/(GD$18*1000)</f>
        <v>0</v>
      </c>
      <c r="GE114" s="95">
        <f>MASTER_DATA_ESCALATED!GE114/(GE$18*1000)</f>
        <v>0</v>
      </c>
      <c r="GF114" s="95">
        <f>MASTER_DATA_ESCALATED!GF114/(GF$18*1000)</f>
        <v>487.2149279066532</v>
      </c>
      <c r="GG114" s="95">
        <f>MASTER_DATA_ESCALATED!GG114/(GG$18*1000)</f>
        <v>0</v>
      </c>
      <c r="GH114" s="95">
        <f>MASTER_DATA_ESCALATED!GH114/(GH$18*1000)</f>
        <v>0</v>
      </c>
      <c r="GI114" s="95">
        <f>MASTER_DATA_ESCALATED!GI114/(GI$18*1000)</f>
        <v>0</v>
      </c>
      <c r="GJ114" s="95">
        <f>MASTER_DATA_ESCALATED!GJ114/(GJ$18*1000)</f>
        <v>448.60033432644775</v>
      </c>
      <c r="GK114" s="95">
        <f>MASTER_DATA_ESCALATED!GK114/(GK$18*1000)</f>
        <v>0</v>
      </c>
      <c r="GL114" s="95">
        <f>MASTER_DATA_ESCALATED!GL114/(GL$18*1000)</f>
        <v>0</v>
      </c>
      <c r="GM114" s="95">
        <f>MASTER_DATA_ESCALATED!GM114/(GM$18*1000)</f>
        <v>0</v>
      </c>
      <c r="GN114" s="95">
        <f>MASTER_DATA_ESCALATED!GN114/(GN$18*1000)</f>
        <v>0</v>
      </c>
      <c r="GO114" s="95">
        <f>MASTER_DATA_ESCALATED!GO114/(GO$18*1000)</f>
        <v>0</v>
      </c>
      <c r="GP114" s="95">
        <f>MASTER_DATA_ESCALATED!GP114/(GP$18*1000)</f>
        <v>0</v>
      </c>
      <c r="GQ114" s="95">
        <f>MASTER_DATA_ESCALATED!GQ114/(GQ$18*1000)</f>
        <v>0</v>
      </c>
      <c r="GR114" s="95">
        <f>MASTER_DATA_ESCALATED!GR114/(GR$18*1000)</f>
        <v>0</v>
      </c>
      <c r="GS114" s="95">
        <f>MASTER_DATA_ESCALATED!GS114/(GS$18*1000)</f>
        <v>0</v>
      </c>
      <c r="GT114" s="95">
        <f>MASTER_DATA_ESCALATED!GT114/(GT$18*1000)</f>
        <v>0</v>
      </c>
      <c r="GU114" s="95">
        <f>MASTER_DATA_ESCALATED!GU114/(GU$18*1000)</f>
        <v>0</v>
      </c>
      <c r="GV114" s="95">
        <f>MASTER_DATA_ESCALATED!GV114/(GV$18*1000)</f>
        <v>0</v>
      </c>
      <c r="GW114" s="95" t="e">
        <f>MASTER_DATA_ESCALATED!#REF!/(GW$18*1000)</f>
        <v>#REF!</v>
      </c>
      <c r="GX114" s="95" t="e">
        <f>MASTER_DATA_ESCALATED!#REF!/(GX$18*1000)</f>
        <v>#REF!</v>
      </c>
      <c r="GY114" s="95" t="e">
        <f>MASTER_DATA_ESCALATED!#REF!/(GY$18*1000)</f>
        <v>#REF!</v>
      </c>
    </row>
    <row r="115" spans="2:207" ht="17.25" hidden="1" outlineLevel="2" x14ac:dyDescent="0.3">
      <c r="B115" s="21">
        <f t="shared" si="3"/>
        <v>20</v>
      </c>
      <c r="C115" s="24">
        <f t="shared" si="4"/>
        <v>235</v>
      </c>
      <c r="D115" s="87"/>
      <c r="E115" s="61"/>
      <c r="F115" s="24">
        <v>235</v>
      </c>
      <c r="G115" s="80"/>
      <c r="H115" s="34" t="s">
        <v>117</v>
      </c>
      <c r="I115" s="95">
        <f>MASTER_DATA_ESCALATED!I115/(I$18*1000)</f>
        <v>0</v>
      </c>
      <c r="J115" s="95">
        <f>MASTER_DATA_ESCALATED!J115/(J$18*1000)</f>
        <v>0</v>
      </c>
      <c r="K115" s="95">
        <f>MASTER_DATA_ESCALATED!K115/(K$18*1000)</f>
        <v>0</v>
      </c>
      <c r="L115" s="95">
        <f>MASTER_DATA_ESCALATED!L115/(L$18*1000)</f>
        <v>0</v>
      </c>
      <c r="M115" s="95">
        <f>MASTER_DATA_ESCALATED!M115/(M$18*1000)</f>
        <v>0</v>
      </c>
      <c r="N115" s="95">
        <f>MASTER_DATA_ESCALATED!N115/(N$18*1000)</f>
        <v>0</v>
      </c>
      <c r="O115" s="95">
        <f>MASTER_DATA_ESCALATED!O115/(O$18*1000)</f>
        <v>0</v>
      </c>
      <c r="P115" s="95">
        <f>MASTER_DATA_ESCALATED!P115/(P$18*1000)</f>
        <v>0</v>
      </c>
      <c r="Q115" s="95">
        <f>MASTER_DATA_ESCALATED!Q115/(Q$18*1000)</f>
        <v>0</v>
      </c>
      <c r="R115" s="95">
        <f>MASTER_DATA_ESCALATED!R115/(R$18*1000)</f>
        <v>0</v>
      </c>
      <c r="S115" s="95">
        <f>MASTER_DATA_ESCALATED!S115/(S$18*1000)</f>
        <v>0</v>
      </c>
      <c r="T115" s="95">
        <f>MASTER_DATA_ESCALATED!T115/(T$18*1000)</f>
        <v>0</v>
      </c>
      <c r="U115" s="95">
        <f>MASTER_DATA_ESCALATED!U115/(U$18*1000)</f>
        <v>0</v>
      </c>
      <c r="V115" s="95">
        <f>MASTER_DATA_ESCALATED!V115/(V$18*1000)</f>
        <v>0</v>
      </c>
      <c r="W115" s="95">
        <f>MASTER_DATA_ESCALATED!W115/(W$18*1000)</f>
        <v>0</v>
      </c>
      <c r="X115" s="95">
        <f>MASTER_DATA_ESCALATED!X115/(X$18*1000)</f>
        <v>0</v>
      </c>
      <c r="Y115" s="95">
        <f>MASTER_DATA_ESCALATED!Y115/(Y$18*1000)</f>
        <v>0</v>
      </c>
      <c r="Z115" s="95">
        <f>MASTER_DATA_ESCALATED!Z115/(Z$18*1000)</f>
        <v>0</v>
      </c>
      <c r="AA115" s="95">
        <f>MASTER_DATA_ESCALATED!AA115/(AA$18*1000)</f>
        <v>0</v>
      </c>
      <c r="AB115" s="95">
        <f>MASTER_DATA_ESCALATED!AB115/(AB$18*1000)</f>
        <v>0</v>
      </c>
      <c r="AC115" s="95">
        <f>MASTER_DATA_ESCALATED!AC115/(AC$18*1000)</f>
        <v>0</v>
      </c>
      <c r="AD115" s="95">
        <f>MASTER_DATA_ESCALATED!AD115/(AD$18*1000)</f>
        <v>0</v>
      </c>
      <c r="AE115" s="95">
        <f>MASTER_DATA_ESCALATED!AE115/(AE$18*1000)</f>
        <v>0</v>
      </c>
      <c r="AF115" s="95">
        <f>MASTER_DATA_ESCALATED!AF115/(AF$18*1000)</f>
        <v>0</v>
      </c>
      <c r="AG115" s="95">
        <f>MASTER_DATA_ESCALATED!AG115/(AG$18*1000)</f>
        <v>0</v>
      </c>
      <c r="AH115" s="95">
        <f>MASTER_DATA_ESCALATED!AH115/(AH$18*1000)</f>
        <v>0</v>
      </c>
      <c r="AI115" s="95">
        <f>MASTER_DATA_ESCALATED!AI115/(AI$18*1000)</f>
        <v>0</v>
      </c>
      <c r="AJ115" s="95">
        <f>MASTER_DATA_ESCALATED!AJ115/(AJ$18*1000)</f>
        <v>0</v>
      </c>
      <c r="AK115" s="95">
        <f>MASTER_DATA_ESCALATED!AK115/(AK$18*1000)</f>
        <v>0</v>
      </c>
      <c r="AL115" s="95">
        <f>MASTER_DATA_ESCALATED!AL115/(AL$18*1000)</f>
        <v>0</v>
      </c>
      <c r="AM115" s="95">
        <f>MASTER_DATA_ESCALATED!AM115/(AM$18*1000)</f>
        <v>0</v>
      </c>
      <c r="AN115" s="95">
        <f>MASTER_DATA_ESCALATED!AN115/(AN$18*1000)</f>
        <v>0</v>
      </c>
      <c r="AO115" s="95">
        <f>MASTER_DATA_ESCALATED!AO115/(AO$18*1000)</f>
        <v>0</v>
      </c>
      <c r="AP115" s="95">
        <f>MASTER_DATA_ESCALATED!AP115/(AP$18*1000)</f>
        <v>0</v>
      </c>
      <c r="AQ115" s="95">
        <f>MASTER_DATA_ESCALATED!AQ115/(AQ$18*1000)</f>
        <v>0</v>
      </c>
      <c r="AR115" s="95">
        <f>MASTER_DATA_ESCALATED!AR115/(AR$18*1000)</f>
        <v>0</v>
      </c>
      <c r="AS115" s="95">
        <f>MASTER_DATA_ESCALATED!AS115/(AS$18*1000)</f>
        <v>0</v>
      </c>
      <c r="AT115" s="95">
        <f>MASTER_DATA_ESCALATED!AT115/(AT$18*1000)</f>
        <v>0</v>
      </c>
      <c r="AU115" s="95">
        <f>MASTER_DATA_ESCALATED!AU115/(AU$18*1000)</f>
        <v>0</v>
      </c>
      <c r="AV115" s="95">
        <f>MASTER_DATA_ESCALATED!AV115/(AV$18*1000)</f>
        <v>0</v>
      </c>
      <c r="AW115" s="95">
        <f>MASTER_DATA_ESCALATED!AW115/(AW$18*1000)</f>
        <v>0</v>
      </c>
      <c r="AX115" s="95">
        <f>MASTER_DATA_ESCALATED!AX115/(AX$18*1000)</f>
        <v>0</v>
      </c>
      <c r="AY115" s="95">
        <f>MASTER_DATA_ESCALATED!AY115/(AY$18*1000)</f>
        <v>0</v>
      </c>
      <c r="AZ115" s="95">
        <f>MASTER_DATA_ESCALATED!AZ115/(AZ$18*1000)</f>
        <v>0</v>
      </c>
      <c r="BA115" s="95">
        <f>MASTER_DATA_ESCALATED!BA115/(BA$18*1000)</f>
        <v>0</v>
      </c>
      <c r="BB115" s="95">
        <f>MASTER_DATA_ESCALATED!BB115/(BB$18*1000)</f>
        <v>0</v>
      </c>
      <c r="BC115" s="95">
        <f>MASTER_DATA_ESCALATED!BC115/(BC$18*1000)</f>
        <v>0</v>
      </c>
      <c r="BD115" s="95">
        <f>MASTER_DATA_ESCALATED!BD115/(BD$18*1000)</f>
        <v>0</v>
      </c>
      <c r="BE115" s="95">
        <f>MASTER_DATA_ESCALATED!BE115/(BE$18*1000)</f>
        <v>0</v>
      </c>
      <c r="BF115" s="95">
        <f>MASTER_DATA_ESCALATED!BF115/(BF$18*1000)</f>
        <v>0</v>
      </c>
      <c r="BG115" s="95">
        <f>MASTER_DATA_ESCALATED!BG115/(BG$18*1000)</f>
        <v>0</v>
      </c>
      <c r="BH115" s="95">
        <f>MASTER_DATA_ESCALATED!BH115/(BH$18*1000)</f>
        <v>0</v>
      </c>
      <c r="BI115" s="95">
        <f>MASTER_DATA_ESCALATED!BI115/(BI$18*1000)</f>
        <v>0</v>
      </c>
      <c r="BJ115" s="95">
        <f>MASTER_DATA_ESCALATED!BJ115/(BJ$18*1000)</f>
        <v>0</v>
      </c>
      <c r="BK115" s="95">
        <f>MASTER_DATA_ESCALATED!BK115/(BK$18*1000)</f>
        <v>0</v>
      </c>
      <c r="BL115" s="95">
        <f>MASTER_DATA_ESCALATED!BL115/(BL$18*1000)</f>
        <v>0</v>
      </c>
      <c r="BM115" s="95">
        <f>MASTER_DATA_ESCALATED!BM115/(BM$18*1000)</f>
        <v>0</v>
      </c>
      <c r="BN115" s="95">
        <f>MASTER_DATA_ESCALATED!BN115/(BN$18*1000)</f>
        <v>0</v>
      </c>
      <c r="BO115" s="95">
        <f>MASTER_DATA_ESCALATED!BO115/(BO$18*1000)</f>
        <v>0</v>
      </c>
      <c r="BP115" s="95">
        <f>MASTER_DATA_ESCALATED!BP115/(BP$18*1000)</f>
        <v>0</v>
      </c>
      <c r="BQ115" s="95">
        <f>MASTER_DATA_ESCALATED!BQ115/(BQ$18*1000)</f>
        <v>0</v>
      </c>
      <c r="BR115" s="95">
        <f>MASTER_DATA_ESCALATED!BR115/(BR$18*1000)</f>
        <v>0</v>
      </c>
      <c r="BS115" s="95">
        <f>MASTER_DATA_ESCALATED!BS115/(BS$18*1000)</f>
        <v>0</v>
      </c>
      <c r="BT115" s="95">
        <f>MASTER_DATA_ESCALATED!BT115/(BT$18*1000)</f>
        <v>0</v>
      </c>
      <c r="BU115" s="95">
        <f>MASTER_DATA_ESCALATED!BU115/(BU$18*1000)</f>
        <v>0</v>
      </c>
      <c r="BV115" s="95">
        <f>MASTER_DATA_ESCALATED!BV115/(BV$18*1000)</f>
        <v>0</v>
      </c>
      <c r="BW115" s="95">
        <f>MASTER_DATA_ESCALATED!BW115/(BW$18*1000)</f>
        <v>0</v>
      </c>
      <c r="BX115" s="95">
        <f>MASTER_DATA_ESCALATED!BX115/(BX$18*1000)</f>
        <v>0</v>
      </c>
      <c r="BY115" s="95">
        <f>MASTER_DATA_ESCALATED!BY115/(BY$18*1000)</f>
        <v>0</v>
      </c>
      <c r="BZ115" s="95">
        <f>MASTER_DATA_ESCALATED!BZ115/(BZ$18*1000)</f>
        <v>0</v>
      </c>
      <c r="CA115" s="95">
        <f>MASTER_DATA_ESCALATED!CA115/(CA$18*1000)</f>
        <v>0</v>
      </c>
      <c r="CB115" s="95">
        <f>MASTER_DATA_ESCALATED!CB115/(CB$18*1000)</f>
        <v>0</v>
      </c>
      <c r="CC115" s="95">
        <f>MASTER_DATA_ESCALATED!CC115/(CC$18*1000)</f>
        <v>0</v>
      </c>
      <c r="CD115" s="95">
        <f>MASTER_DATA_ESCALATED!CD115/(CD$18*1000)</f>
        <v>0</v>
      </c>
      <c r="CE115" s="95">
        <f>MASTER_DATA_ESCALATED!CE115/(CE$18*1000)</f>
        <v>0</v>
      </c>
      <c r="CF115" s="95">
        <f>MASTER_DATA_ESCALATED!CF115/(CF$18*1000)</f>
        <v>0</v>
      </c>
      <c r="CG115" s="95">
        <f>MASTER_DATA_ESCALATED!CG115/(CG$18*1000)</f>
        <v>0</v>
      </c>
      <c r="CH115" s="95">
        <f>MASTER_DATA_ESCALATED!CH115/(CH$18*1000)</f>
        <v>0</v>
      </c>
      <c r="CI115" s="95">
        <f>MASTER_DATA_ESCALATED!CI115/(CI$18*1000)</f>
        <v>0</v>
      </c>
      <c r="CJ115" s="95">
        <f>MASTER_DATA_ESCALATED!CJ115/(CJ$18*1000)</f>
        <v>0</v>
      </c>
      <c r="CK115" s="95">
        <f>MASTER_DATA_ESCALATED!CK115/(CK$18*1000)</f>
        <v>0</v>
      </c>
      <c r="CL115" s="95">
        <f>MASTER_DATA_ESCALATED!CL115/(CL$18*1000)</f>
        <v>0</v>
      </c>
      <c r="CM115" s="95">
        <f>MASTER_DATA_ESCALATED!CM115/(CM$18*1000)</f>
        <v>0</v>
      </c>
      <c r="CN115" s="95">
        <f>MASTER_DATA_ESCALATED!CN115/(CN$18*1000)</f>
        <v>0</v>
      </c>
      <c r="CO115" s="95">
        <f>MASTER_DATA_ESCALATED!CO115/(CO$18*1000)</f>
        <v>0</v>
      </c>
      <c r="CP115" s="95">
        <f>MASTER_DATA_ESCALATED!CP115/(CP$18*1000)</f>
        <v>0</v>
      </c>
      <c r="CQ115" s="95">
        <f>MASTER_DATA_ESCALATED!CQ115/(CQ$18*1000)</f>
        <v>0</v>
      </c>
      <c r="CR115" s="95">
        <f>MASTER_DATA_ESCALATED!CR115/(CR$18*1000)</f>
        <v>0</v>
      </c>
      <c r="CS115" s="95">
        <f>MASTER_DATA_ESCALATED!CS115/(CS$18*1000)</f>
        <v>0</v>
      </c>
      <c r="CT115" s="95">
        <f>MASTER_DATA_ESCALATED!CT115/(CT$18*1000)</f>
        <v>0</v>
      </c>
      <c r="CU115" s="95">
        <f>MASTER_DATA_ESCALATED!CU115/(CU$18*1000)</f>
        <v>0</v>
      </c>
      <c r="CV115" s="95">
        <f>MASTER_DATA_ESCALATED!CV115/(CV$18*1000)</f>
        <v>0</v>
      </c>
      <c r="CW115" s="95">
        <f>MASTER_DATA_ESCALATED!CW115/(CW$18*1000)</f>
        <v>0</v>
      </c>
      <c r="CX115" s="95">
        <f>MASTER_DATA_ESCALATED!CX115/(CX$18*1000)</f>
        <v>0</v>
      </c>
      <c r="CY115" s="95">
        <f>MASTER_DATA_ESCALATED!CY115/(CY$18*1000)</f>
        <v>0</v>
      </c>
      <c r="CZ115" s="95">
        <f>MASTER_DATA_ESCALATED!CZ115/(CZ$18*1000)</f>
        <v>0</v>
      </c>
      <c r="DA115" s="95" t="e">
        <f>MASTER_DATA_ESCALATED!DA115/(DA$18*1000)</f>
        <v>#DIV/0!</v>
      </c>
      <c r="DB115" s="95" t="e">
        <f>MASTER_DATA_ESCALATED!DB115/(DB$18*1000)</f>
        <v>#DIV/0!</v>
      </c>
      <c r="DC115" s="95" t="e">
        <f>MASTER_DATA_ESCALATED!DC115/(DC$18*1000)</f>
        <v>#DIV/0!</v>
      </c>
      <c r="DD115" s="95" t="e">
        <f>MASTER_DATA_ESCALATED!DD115/(DD$18*1000)</f>
        <v>#N/A</v>
      </c>
      <c r="DE115" s="95">
        <f>MASTER_DATA_ESCALATED!DE115/(DE$18*1000)</f>
        <v>0</v>
      </c>
      <c r="DF115" s="95">
        <f>MASTER_DATA_ESCALATED!DF115/(DF$18*1000)</f>
        <v>0</v>
      </c>
      <c r="DG115" s="95">
        <f>MASTER_DATA_ESCALATED!DG115/(DG$18*1000)</f>
        <v>0</v>
      </c>
      <c r="DH115" s="95">
        <f>MASTER_DATA_ESCALATED!DH115/(DH$18*1000)</f>
        <v>0</v>
      </c>
      <c r="DI115" s="95">
        <f>MASTER_DATA_ESCALATED!DI115/(DI$18*1000)</f>
        <v>0</v>
      </c>
      <c r="DJ115" s="95">
        <f>MASTER_DATA_ESCALATED!DJ115/(DJ$18*1000)</f>
        <v>0</v>
      </c>
      <c r="DK115" s="95">
        <f>MASTER_DATA_ESCALATED!DK115/(DK$18*1000)</f>
        <v>0</v>
      </c>
      <c r="DL115" s="95">
        <f>MASTER_DATA_ESCALATED!DL115/(DL$18*1000)</f>
        <v>0</v>
      </c>
      <c r="DM115" s="95">
        <f>MASTER_DATA_ESCALATED!DM115/(DM$18*1000)</f>
        <v>0</v>
      </c>
      <c r="DN115" s="95">
        <f>MASTER_DATA_ESCALATED!DN115/(DN$18*1000)</f>
        <v>0</v>
      </c>
      <c r="DO115" s="95">
        <f>MASTER_DATA_ESCALATED!DO115/(DO$18*1000)</f>
        <v>0</v>
      </c>
      <c r="DP115" s="95">
        <f>MASTER_DATA_ESCALATED!DP115/(DP$18*1000)</f>
        <v>0</v>
      </c>
      <c r="DQ115" s="95">
        <f>MASTER_DATA_ESCALATED!DQ115/(DQ$18*1000)</f>
        <v>0</v>
      </c>
      <c r="DR115" s="95">
        <f>MASTER_DATA_ESCALATED!DR115/(DR$18*1000)</f>
        <v>0</v>
      </c>
      <c r="DS115" s="95">
        <f>MASTER_DATA_ESCALATED!DS115/(DS$18*1000)</f>
        <v>0</v>
      </c>
      <c r="DT115" s="95">
        <f>MASTER_DATA_ESCALATED!DT115/(DT$18*1000)</f>
        <v>0</v>
      </c>
      <c r="DU115" s="95">
        <f>MASTER_DATA_ESCALATED!DU115/(DU$18*1000)</f>
        <v>0</v>
      </c>
      <c r="DV115" s="95">
        <f>MASTER_DATA_ESCALATED!DV115/(DV$18*1000)</f>
        <v>0</v>
      </c>
      <c r="DW115" s="95">
        <f>MASTER_DATA_ESCALATED!DW115/(DW$18*1000)</f>
        <v>0</v>
      </c>
      <c r="DX115" s="95">
        <f>MASTER_DATA_ESCALATED!DX115/(DX$18*1000)</f>
        <v>0</v>
      </c>
      <c r="DY115" s="95">
        <f>MASTER_DATA_ESCALATED!DY115/(DY$18*1000)</f>
        <v>0</v>
      </c>
      <c r="DZ115" s="95">
        <f>MASTER_DATA_ESCALATED!DZ115/(DZ$18*1000)</f>
        <v>0</v>
      </c>
      <c r="EA115" s="95">
        <f>MASTER_DATA_ESCALATED!EA115/(EA$18*1000)</f>
        <v>0</v>
      </c>
      <c r="EB115" s="95">
        <f>MASTER_DATA_ESCALATED!EB115/(EB$18*1000)</f>
        <v>0</v>
      </c>
      <c r="EC115" s="95" t="e">
        <f>MASTER_DATA_ESCALATED!EC115/(EC$18*1000)</f>
        <v>#DIV/0!</v>
      </c>
      <c r="ED115" s="95" t="e">
        <f>MASTER_DATA_ESCALATED!ED115/(ED$18*1000)</f>
        <v>#DIV/0!</v>
      </c>
      <c r="EE115" s="95" t="e">
        <f>MASTER_DATA_ESCALATED!EE115/(EE$18*1000)</f>
        <v>#DIV/0!</v>
      </c>
      <c r="EF115" s="95" t="e">
        <f>MASTER_DATA_ESCALATED!EF115/(EF$18*1000)</f>
        <v>#VALUE!</v>
      </c>
      <c r="EG115" s="95">
        <f>MASTER_DATA_ESCALATED!EG115/(EG$18*1000)</f>
        <v>0</v>
      </c>
      <c r="EH115" s="95">
        <f>MASTER_DATA_ESCALATED!EH115/(EH$18*1000)</f>
        <v>0</v>
      </c>
      <c r="EI115" s="95">
        <f>MASTER_DATA_ESCALATED!EI115/(EI$18*1000)</f>
        <v>0</v>
      </c>
      <c r="EJ115" s="95">
        <f>MASTER_DATA_ESCALATED!EJ115/(EJ$18*1000)</f>
        <v>0</v>
      </c>
      <c r="EK115" s="95">
        <f>MASTER_DATA_ESCALATED!EK115/(EK$18*1000)</f>
        <v>0</v>
      </c>
      <c r="EL115" s="95">
        <f>MASTER_DATA_ESCALATED!EL115/(EL$18*1000)</f>
        <v>0</v>
      </c>
      <c r="EM115" s="95">
        <f>MASTER_DATA_ESCALATED!EM115/(EM$18*1000)</f>
        <v>0</v>
      </c>
      <c r="EN115" s="95">
        <f>MASTER_DATA_ESCALATED!EN115/(EN$18*1000)</f>
        <v>0</v>
      </c>
      <c r="EO115" s="95">
        <f>MASTER_DATA_ESCALATED!EO115/(EO$18*1000)</f>
        <v>0</v>
      </c>
      <c r="EP115" s="95">
        <f>MASTER_DATA_ESCALATED!EP115/(EP$18*1000)</f>
        <v>0</v>
      </c>
      <c r="EQ115" s="95">
        <f>MASTER_DATA_ESCALATED!EQ115/(EQ$18*1000)</f>
        <v>0</v>
      </c>
      <c r="ER115" s="95">
        <f>MASTER_DATA_ESCALATED!ER115/(ER$18*1000)</f>
        <v>0</v>
      </c>
      <c r="ES115" s="95">
        <f>MASTER_DATA_ESCALATED!ES115/(ES$18*1000)</f>
        <v>0</v>
      </c>
      <c r="ET115" s="95">
        <f>MASTER_DATA_ESCALATED!ET115/(ET$18*1000)</f>
        <v>0</v>
      </c>
      <c r="EU115" s="95">
        <f>MASTER_DATA_ESCALATED!EU115/(EU$18*1000)</f>
        <v>0</v>
      </c>
      <c r="EV115" s="95">
        <f>MASTER_DATA_ESCALATED!EV115/(EV$18*1000)</f>
        <v>0</v>
      </c>
      <c r="EW115" s="95">
        <f>MASTER_DATA_ESCALATED!EW115/(EW$18*1000)</f>
        <v>0</v>
      </c>
      <c r="EX115" s="95">
        <f>MASTER_DATA_ESCALATED!EX115/(EX$18*1000)</f>
        <v>0</v>
      </c>
      <c r="EY115" s="95">
        <f>MASTER_DATA_ESCALATED!EY115/(EY$18*1000)</f>
        <v>0</v>
      </c>
      <c r="EZ115" s="95">
        <f>MASTER_DATA_ESCALATED!EZ115/(EZ$18*1000)</f>
        <v>0</v>
      </c>
      <c r="FA115" s="95">
        <f>MASTER_DATA_ESCALATED!FA115/(FA$18*1000)</f>
        <v>0</v>
      </c>
      <c r="FB115" s="95">
        <f>MASTER_DATA_ESCALATED!FB115/(FB$18*1000)</f>
        <v>0</v>
      </c>
      <c r="FC115" s="95">
        <f>MASTER_DATA_ESCALATED!FC115/(FC$18*1000)</f>
        <v>0</v>
      </c>
      <c r="FD115" s="95">
        <f>MASTER_DATA_ESCALATED!FD115/(FD$18*1000)</f>
        <v>0</v>
      </c>
      <c r="FE115" s="95">
        <f>MASTER_DATA_ESCALATED!FE115/(FE$18*1000)</f>
        <v>0</v>
      </c>
      <c r="FF115" s="95">
        <f>MASTER_DATA_ESCALATED!FF115/(FF$18*1000)</f>
        <v>0</v>
      </c>
      <c r="FG115" s="95">
        <f>MASTER_DATA_ESCALATED!FG115/(FG$18*1000)</f>
        <v>0</v>
      </c>
      <c r="FH115" s="95">
        <f>MASTER_DATA_ESCALATED!FH115/(FH$18*1000)</f>
        <v>0</v>
      </c>
      <c r="FI115" s="95">
        <f>MASTER_DATA_ESCALATED!FI115/(FI$18*1000)</f>
        <v>0</v>
      </c>
      <c r="FJ115" s="95">
        <f>MASTER_DATA_ESCALATED!FJ115/(FJ$18*1000)</f>
        <v>0</v>
      </c>
      <c r="FK115" s="95">
        <f>MASTER_DATA_ESCALATED!FK115/(FK$18*1000)</f>
        <v>0</v>
      </c>
      <c r="FL115" s="95">
        <f>MASTER_DATA_ESCALATED!FL115/(FL$18*1000)</f>
        <v>0</v>
      </c>
      <c r="FM115" s="95">
        <f>MASTER_DATA_ESCALATED!FM115/(FM$18*1000)</f>
        <v>0</v>
      </c>
      <c r="FN115" s="95">
        <f>MASTER_DATA_ESCALATED!FN115/(FN$18*1000)</f>
        <v>0</v>
      </c>
      <c r="FO115" s="95">
        <f>MASTER_DATA_ESCALATED!FO115/(FO$18*1000)</f>
        <v>0</v>
      </c>
      <c r="FP115" s="95">
        <f>MASTER_DATA_ESCALATED!FP115/(FP$18*1000)</f>
        <v>0</v>
      </c>
      <c r="FQ115" s="95">
        <f>MASTER_DATA_ESCALATED!FQ115/(FQ$18*1000)</f>
        <v>0</v>
      </c>
      <c r="FR115" s="95">
        <f>MASTER_DATA_ESCALATED!FR115/(FR$18*1000)</f>
        <v>0</v>
      </c>
      <c r="FS115" s="95">
        <f>MASTER_DATA_ESCALATED!FS115/(FS$18*1000)</f>
        <v>0</v>
      </c>
      <c r="FT115" s="95">
        <f>MASTER_DATA_ESCALATED!FT115/(FT$18*1000)</f>
        <v>0</v>
      </c>
      <c r="FU115" s="95">
        <f>MASTER_DATA_ESCALATED!FU115/(FU$18*1000)</f>
        <v>0</v>
      </c>
      <c r="FV115" s="95">
        <f>MASTER_DATA_ESCALATED!FV115/(FV$18*1000)</f>
        <v>0</v>
      </c>
      <c r="FW115" s="95">
        <f>MASTER_DATA_ESCALATED!FW115/(FW$18*1000)</f>
        <v>0</v>
      </c>
      <c r="FX115" s="95">
        <f>MASTER_DATA_ESCALATED!FX115/(FX$18*1000)</f>
        <v>0</v>
      </c>
      <c r="FY115" s="95">
        <f>MASTER_DATA_ESCALATED!FY115/(FY$18*1000)</f>
        <v>0</v>
      </c>
      <c r="FZ115" s="95">
        <f>MASTER_DATA_ESCALATED!FZ115/(FZ$18*1000)</f>
        <v>0</v>
      </c>
      <c r="GA115" s="95">
        <f>MASTER_DATA_ESCALATED!GA115/(GA$18*1000)</f>
        <v>0</v>
      </c>
      <c r="GB115" s="95">
        <f>MASTER_DATA_ESCALATED!GB115/(GB$18*1000)</f>
        <v>0</v>
      </c>
      <c r="GC115" s="95">
        <f>MASTER_DATA_ESCALATED!GC115/(GC$18*1000)</f>
        <v>0</v>
      </c>
      <c r="GD115" s="95">
        <f>MASTER_DATA_ESCALATED!GD115/(GD$18*1000)</f>
        <v>0</v>
      </c>
      <c r="GE115" s="95">
        <f>MASTER_DATA_ESCALATED!GE115/(GE$18*1000)</f>
        <v>0</v>
      </c>
      <c r="GF115" s="95">
        <f>MASTER_DATA_ESCALATED!GF115/(GF$18*1000)</f>
        <v>0</v>
      </c>
      <c r="GG115" s="95">
        <f>MASTER_DATA_ESCALATED!GG115/(GG$18*1000)</f>
        <v>0</v>
      </c>
      <c r="GH115" s="95">
        <f>MASTER_DATA_ESCALATED!GH115/(GH$18*1000)</f>
        <v>0</v>
      </c>
      <c r="GI115" s="95">
        <f>MASTER_DATA_ESCALATED!GI115/(GI$18*1000)</f>
        <v>0</v>
      </c>
      <c r="GJ115" s="95">
        <f>MASTER_DATA_ESCALATED!GJ115/(GJ$18*1000)</f>
        <v>0</v>
      </c>
      <c r="GK115" s="95">
        <f>MASTER_DATA_ESCALATED!GK115/(GK$18*1000)</f>
        <v>0</v>
      </c>
      <c r="GL115" s="95">
        <f>MASTER_DATA_ESCALATED!GL115/(GL$18*1000)</f>
        <v>0</v>
      </c>
      <c r="GM115" s="95">
        <f>MASTER_DATA_ESCALATED!GM115/(GM$18*1000)</f>
        <v>0</v>
      </c>
      <c r="GN115" s="95">
        <f>MASTER_DATA_ESCALATED!GN115/(GN$18*1000)</f>
        <v>0</v>
      </c>
      <c r="GO115" s="95">
        <f>MASTER_DATA_ESCALATED!GO115/(GO$18*1000)</f>
        <v>0</v>
      </c>
      <c r="GP115" s="95">
        <f>MASTER_DATA_ESCALATED!GP115/(GP$18*1000)</f>
        <v>0</v>
      </c>
      <c r="GQ115" s="95">
        <f>MASTER_DATA_ESCALATED!GQ115/(GQ$18*1000)</f>
        <v>0</v>
      </c>
      <c r="GR115" s="95">
        <f>MASTER_DATA_ESCALATED!GR115/(GR$18*1000)</f>
        <v>0</v>
      </c>
      <c r="GS115" s="95">
        <f>MASTER_DATA_ESCALATED!GS115/(GS$18*1000)</f>
        <v>0</v>
      </c>
      <c r="GT115" s="95">
        <f>MASTER_DATA_ESCALATED!GT115/(GT$18*1000)</f>
        <v>0</v>
      </c>
      <c r="GU115" s="95">
        <f>MASTER_DATA_ESCALATED!GU115/(GU$18*1000)</f>
        <v>0</v>
      </c>
      <c r="GV115" s="95">
        <f>MASTER_DATA_ESCALATED!GV115/(GV$18*1000)</f>
        <v>0</v>
      </c>
      <c r="GW115" s="95" t="e">
        <f>MASTER_DATA_ESCALATED!#REF!/(GW$18*1000)</f>
        <v>#REF!</v>
      </c>
      <c r="GX115" s="95" t="e">
        <f>MASTER_DATA_ESCALATED!#REF!/(GX$18*1000)</f>
        <v>#REF!</v>
      </c>
      <c r="GY115" s="95" t="e">
        <f>MASTER_DATA_ESCALATED!#REF!/(GY$18*1000)</f>
        <v>#REF!</v>
      </c>
    </row>
    <row r="116" spans="2:207" ht="17.25" hidden="1" outlineLevel="2" x14ac:dyDescent="0.3">
      <c r="B116" s="21">
        <f t="shared" si="3"/>
        <v>20</v>
      </c>
      <c r="C116" s="24">
        <f t="shared" si="4"/>
        <v>236</v>
      </c>
      <c r="D116" s="87"/>
      <c r="E116" s="61"/>
      <c r="F116" s="24">
        <v>236</v>
      </c>
      <c r="G116" s="80"/>
      <c r="H116" s="34" t="s">
        <v>118</v>
      </c>
      <c r="I116" s="95">
        <f>MASTER_DATA_ESCALATED!I116/(I$18*1000)</f>
        <v>0</v>
      </c>
      <c r="J116" s="95">
        <f>MASTER_DATA_ESCALATED!J116/(J$18*1000)</f>
        <v>0</v>
      </c>
      <c r="K116" s="95">
        <f>MASTER_DATA_ESCALATED!K116/(K$18*1000)</f>
        <v>0</v>
      </c>
      <c r="L116" s="95">
        <f>MASTER_DATA_ESCALATED!L116/(L$18*1000)</f>
        <v>0</v>
      </c>
      <c r="M116" s="95">
        <f>MASTER_DATA_ESCALATED!M116/(M$18*1000)</f>
        <v>0</v>
      </c>
      <c r="N116" s="95">
        <f>MASTER_DATA_ESCALATED!N116/(N$18*1000)</f>
        <v>0</v>
      </c>
      <c r="O116" s="95">
        <f>MASTER_DATA_ESCALATED!O116/(O$18*1000)</f>
        <v>0</v>
      </c>
      <c r="P116" s="95">
        <f>MASTER_DATA_ESCALATED!P116/(P$18*1000)</f>
        <v>0</v>
      </c>
      <c r="Q116" s="95">
        <f>MASTER_DATA_ESCALATED!Q116/(Q$18*1000)</f>
        <v>0</v>
      </c>
      <c r="R116" s="95">
        <f>MASTER_DATA_ESCALATED!R116/(R$18*1000)</f>
        <v>0</v>
      </c>
      <c r="S116" s="95">
        <f>MASTER_DATA_ESCALATED!S116/(S$18*1000)</f>
        <v>0</v>
      </c>
      <c r="T116" s="95">
        <f>MASTER_DATA_ESCALATED!T116/(T$18*1000)</f>
        <v>0</v>
      </c>
      <c r="U116" s="95">
        <f>MASTER_DATA_ESCALATED!U116/(U$18*1000)</f>
        <v>0</v>
      </c>
      <c r="V116" s="95">
        <f>MASTER_DATA_ESCALATED!V116/(V$18*1000)</f>
        <v>0</v>
      </c>
      <c r="W116" s="95">
        <f>MASTER_DATA_ESCALATED!W116/(W$18*1000)</f>
        <v>0</v>
      </c>
      <c r="X116" s="95">
        <f>MASTER_DATA_ESCALATED!X116/(X$18*1000)</f>
        <v>0</v>
      </c>
      <c r="Y116" s="95">
        <f>MASTER_DATA_ESCALATED!Y116/(Y$18*1000)</f>
        <v>0</v>
      </c>
      <c r="Z116" s="95">
        <f>MASTER_DATA_ESCALATED!Z116/(Z$18*1000)</f>
        <v>0</v>
      </c>
      <c r="AA116" s="95">
        <f>MASTER_DATA_ESCALATED!AA116/(AA$18*1000)</f>
        <v>0</v>
      </c>
      <c r="AB116" s="95">
        <f>MASTER_DATA_ESCALATED!AB116/(AB$18*1000)</f>
        <v>0</v>
      </c>
      <c r="AC116" s="95">
        <f>MASTER_DATA_ESCALATED!AC116/(AC$18*1000)</f>
        <v>0</v>
      </c>
      <c r="AD116" s="95">
        <f>MASTER_DATA_ESCALATED!AD116/(AD$18*1000)</f>
        <v>0</v>
      </c>
      <c r="AE116" s="95">
        <f>MASTER_DATA_ESCALATED!AE116/(AE$18*1000)</f>
        <v>0</v>
      </c>
      <c r="AF116" s="95">
        <f>MASTER_DATA_ESCALATED!AF116/(AF$18*1000)</f>
        <v>0</v>
      </c>
      <c r="AG116" s="95">
        <f>MASTER_DATA_ESCALATED!AG116/(AG$18*1000)</f>
        <v>0</v>
      </c>
      <c r="AH116" s="95">
        <f>MASTER_DATA_ESCALATED!AH116/(AH$18*1000)</f>
        <v>0</v>
      </c>
      <c r="AI116" s="95">
        <f>MASTER_DATA_ESCALATED!AI116/(AI$18*1000)</f>
        <v>0</v>
      </c>
      <c r="AJ116" s="95">
        <f>MASTER_DATA_ESCALATED!AJ116/(AJ$18*1000)</f>
        <v>0</v>
      </c>
      <c r="AK116" s="95">
        <f>MASTER_DATA_ESCALATED!AK116/(AK$18*1000)</f>
        <v>0</v>
      </c>
      <c r="AL116" s="95">
        <f>MASTER_DATA_ESCALATED!AL116/(AL$18*1000)</f>
        <v>0</v>
      </c>
      <c r="AM116" s="95">
        <f>MASTER_DATA_ESCALATED!AM116/(AM$18*1000)</f>
        <v>0</v>
      </c>
      <c r="AN116" s="95">
        <f>MASTER_DATA_ESCALATED!AN116/(AN$18*1000)</f>
        <v>0</v>
      </c>
      <c r="AO116" s="95">
        <f>MASTER_DATA_ESCALATED!AO116/(AO$18*1000)</f>
        <v>0</v>
      </c>
      <c r="AP116" s="95">
        <f>MASTER_DATA_ESCALATED!AP116/(AP$18*1000)</f>
        <v>0</v>
      </c>
      <c r="AQ116" s="95">
        <f>MASTER_DATA_ESCALATED!AQ116/(AQ$18*1000)</f>
        <v>0</v>
      </c>
      <c r="AR116" s="95">
        <f>MASTER_DATA_ESCALATED!AR116/(AR$18*1000)</f>
        <v>0</v>
      </c>
      <c r="AS116" s="95">
        <f>MASTER_DATA_ESCALATED!AS116/(AS$18*1000)</f>
        <v>0</v>
      </c>
      <c r="AT116" s="95">
        <f>MASTER_DATA_ESCALATED!AT116/(AT$18*1000)</f>
        <v>0</v>
      </c>
      <c r="AU116" s="95">
        <f>MASTER_DATA_ESCALATED!AU116/(AU$18*1000)</f>
        <v>0</v>
      </c>
      <c r="AV116" s="95">
        <f>MASTER_DATA_ESCALATED!AV116/(AV$18*1000)</f>
        <v>0</v>
      </c>
      <c r="AW116" s="95">
        <f>MASTER_DATA_ESCALATED!AW116/(AW$18*1000)</f>
        <v>0</v>
      </c>
      <c r="AX116" s="95">
        <f>MASTER_DATA_ESCALATED!AX116/(AX$18*1000)</f>
        <v>0</v>
      </c>
      <c r="AY116" s="95">
        <f>MASTER_DATA_ESCALATED!AY116/(AY$18*1000)</f>
        <v>0</v>
      </c>
      <c r="AZ116" s="95">
        <f>MASTER_DATA_ESCALATED!AZ116/(AZ$18*1000)</f>
        <v>0</v>
      </c>
      <c r="BA116" s="95">
        <f>MASTER_DATA_ESCALATED!BA116/(BA$18*1000)</f>
        <v>0</v>
      </c>
      <c r="BB116" s="95">
        <f>MASTER_DATA_ESCALATED!BB116/(BB$18*1000)</f>
        <v>0</v>
      </c>
      <c r="BC116" s="95">
        <f>MASTER_DATA_ESCALATED!BC116/(BC$18*1000)</f>
        <v>0</v>
      </c>
      <c r="BD116" s="95">
        <f>MASTER_DATA_ESCALATED!BD116/(BD$18*1000)</f>
        <v>0</v>
      </c>
      <c r="BE116" s="95">
        <f>MASTER_DATA_ESCALATED!BE116/(BE$18*1000)</f>
        <v>0</v>
      </c>
      <c r="BF116" s="95">
        <f>MASTER_DATA_ESCALATED!BF116/(BF$18*1000)</f>
        <v>0</v>
      </c>
      <c r="BG116" s="95">
        <f>MASTER_DATA_ESCALATED!BG116/(BG$18*1000)</f>
        <v>0</v>
      </c>
      <c r="BH116" s="95">
        <f>MASTER_DATA_ESCALATED!BH116/(BH$18*1000)</f>
        <v>0</v>
      </c>
      <c r="BI116" s="95">
        <f>MASTER_DATA_ESCALATED!BI116/(BI$18*1000)</f>
        <v>0</v>
      </c>
      <c r="BJ116" s="95">
        <f>MASTER_DATA_ESCALATED!BJ116/(BJ$18*1000)</f>
        <v>0</v>
      </c>
      <c r="BK116" s="95">
        <f>MASTER_DATA_ESCALATED!BK116/(BK$18*1000)</f>
        <v>0</v>
      </c>
      <c r="BL116" s="95">
        <f>MASTER_DATA_ESCALATED!BL116/(BL$18*1000)</f>
        <v>0</v>
      </c>
      <c r="BM116" s="95">
        <f>MASTER_DATA_ESCALATED!BM116/(BM$18*1000)</f>
        <v>0</v>
      </c>
      <c r="BN116" s="95">
        <f>MASTER_DATA_ESCALATED!BN116/(BN$18*1000)</f>
        <v>0</v>
      </c>
      <c r="BO116" s="95">
        <f>MASTER_DATA_ESCALATED!BO116/(BO$18*1000)</f>
        <v>0</v>
      </c>
      <c r="BP116" s="95">
        <f>MASTER_DATA_ESCALATED!BP116/(BP$18*1000)</f>
        <v>22.260341368048145</v>
      </c>
      <c r="BQ116" s="95">
        <f>MASTER_DATA_ESCALATED!BQ116/(BQ$18*1000)</f>
        <v>0</v>
      </c>
      <c r="BR116" s="95">
        <f>MASTER_DATA_ESCALATED!BR116/(BR$18*1000)</f>
        <v>0</v>
      </c>
      <c r="BS116" s="95">
        <f>MASTER_DATA_ESCALATED!BS116/(BS$18*1000)</f>
        <v>0</v>
      </c>
      <c r="BT116" s="95">
        <f>MASTER_DATA_ESCALATED!BT116/(BT$18*1000)</f>
        <v>19.11940531591377</v>
      </c>
      <c r="BU116" s="95">
        <f>MASTER_DATA_ESCALATED!BU116/(BU$18*1000)</f>
        <v>0</v>
      </c>
      <c r="BV116" s="95">
        <f>MASTER_DATA_ESCALATED!BV116/(BV$18*1000)</f>
        <v>0</v>
      </c>
      <c r="BW116" s="95">
        <f>MASTER_DATA_ESCALATED!BW116/(BW$18*1000)</f>
        <v>0</v>
      </c>
      <c r="BX116" s="95">
        <f>MASTER_DATA_ESCALATED!BX116/(BX$18*1000)</f>
        <v>22.509581398862654</v>
      </c>
      <c r="BY116" s="95">
        <f>MASTER_DATA_ESCALATED!BY116/(BY$18*1000)</f>
        <v>0</v>
      </c>
      <c r="BZ116" s="95">
        <f>MASTER_DATA_ESCALATED!BZ116/(BZ$18*1000)</f>
        <v>0</v>
      </c>
      <c r="CA116" s="95">
        <f>MASTER_DATA_ESCALATED!CA116/(CA$18*1000)</f>
        <v>0</v>
      </c>
      <c r="CB116" s="95">
        <f>MASTER_DATA_ESCALATED!CB116/(CB$18*1000)</f>
        <v>17.339174276920897</v>
      </c>
      <c r="CC116" s="95">
        <f>MASTER_DATA_ESCALATED!CC116/(CC$18*1000)</f>
        <v>0</v>
      </c>
      <c r="CD116" s="95">
        <f>MASTER_DATA_ESCALATED!CD116/(CD$18*1000)</f>
        <v>0</v>
      </c>
      <c r="CE116" s="95">
        <f>MASTER_DATA_ESCALATED!CE116/(CE$18*1000)</f>
        <v>0</v>
      </c>
      <c r="CF116" s="95">
        <f>MASTER_DATA_ESCALATED!CF116/(CF$18*1000)</f>
        <v>22.506352226586667</v>
      </c>
      <c r="CG116" s="95">
        <f>MASTER_DATA_ESCALATED!CG116/(CG$18*1000)</f>
        <v>0</v>
      </c>
      <c r="CH116" s="95">
        <f>MASTER_DATA_ESCALATED!CH116/(CH$18*1000)</f>
        <v>0</v>
      </c>
      <c r="CI116" s="95">
        <f>MASTER_DATA_ESCALATED!CI116/(CI$18*1000)</f>
        <v>0</v>
      </c>
      <c r="CJ116" s="95">
        <f>MASTER_DATA_ESCALATED!CJ116/(CJ$18*1000)</f>
        <v>0</v>
      </c>
      <c r="CK116" s="95">
        <f>MASTER_DATA_ESCALATED!CK116/(CK$18*1000)</f>
        <v>0</v>
      </c>
      <c r="CL116" s="95">
        <f>MASTER_DATA_ESCALATED!CL116/(CL$18*1000)</f>
        <v>0</v>
      </c>
      <c r="CM116" s="95">
        <f>MASTER_DATA_ESCALATED!CM116/(CM$18*1000)</f>
        <v>0</v>
      </c>
      <c r="CN116" s="95">
        <f>MASTER_DATA_ESCALATED!CN116/(CN$18*1000)</f>
        <v>0</v>
      </c>
      <c r="CO116" s="95">
        <f>MASTER_DATA_ESCALATED!CO116/(CO$18*1000)</f>
        <v>0</v>
      </c>
      <c r="CP116" s="95">
        <f>MASTER_DATA_ESCALATED!CP116/(CP$18*1000)</f>
        <v>0</v>
      </c>
      <c r="CQ116" s="95">
        <f>MASTER_DATA_ESCALATED!CQ116/(CQ$18*1000)</f>
        <v>0</v>
      </c>
      <c r="CR116" s="95">
        <f>MASTER_DATA_ESCALATED!CR116/(CR$18*1000)</f>
        <v>0</v>
      </c>
      <c r="CS116" s="95">
        <f>MASTER_DATA_ESCALATED!CS116/(CS$18*1000)</f>
        <v>0</v>
      </c>
      <c r="CT116" s="95">
        <f>MASTER_DATA_ESCALATED!CT116/(CT$18*1000)</f>
        <v>0</v>
      </c>
      <c r="CU116" s="95">
        <f>MASTER_DATA_ESCALATED!CU116/(CU$18*1000)</f>
        <v>0</v>
      </c>
      <c r="CV116" s="95">
        <f>MASTER_DATA_ESCALATED!CV116/(CV$18*1000)</f>
        <v>9.6195602969426126</v>
      </c>
      <c r="CW116" s="95">
        <f>MASTER_DATA_ESCALATED!CW116/(CW$18*1000)</f>
        <v>0</v>
      </c>
      <c r="CX116" s="95">
        <f>MASTER_DATA_ESCALATED!CX116/(CX$18*1000)</f>
        <v>0</v>
      </c>
      <c r="CY116" s="95">
        <f>MASTER_DATA_ESCALATED!CY116/(CY$18*1000)</f>
        <v>0</v>
      </c>
      <c r="CZ116" s="95">
        <f>MASTER_DATA_ESCALATED!CZ116/(CZ$18*1000)</f>
        <v>9.8591684172518406</v>
      </c>
      <c r="DA116" s="95" t="e">
        <f>MASTER_DATA_ESCALATED!DA116/(DA$18*1000)</f>
        <v>#DIV/0!</v>
      </c>
      <c r="DB116" s="95" t="e">
        <f>MASTER_DATA_ESCALATED!DB116/(DB$18*1000)</f>
        <v>#DIV/0!</v>
      </c>
      <c r="DC116" s="95" t="e">
        <f>MASTER_DATA_ESCALATED!DC116/(DC$18*1000)</f>
        <v>#DIV/0!</v>
      </c>
      <c r="DD116" s="95" t="e">
        <f>MASTER_DATA_ESCALATED!DD116/(DD$18*1000)</f>
        <v>#N/A</v>
      </c>
      <c r="DE116" s="95">
        <f>MASTER_DATA_ESCALATED!DE116/(DE$18*1000)</f>
        <v>0</v>
      </c>
      <c r="DF116" s="95">
        <f>MASTER_DATA_ESCALATED!DF116/(DF$18*1000)</f>
        <v>0</v>
      </c>
      <c r="DG116" s="95">
        <f>MASTER_DATA_ESCALATED!DG116/(DG$18*1000)</f>
        <v>0</v>
      </c>
      <c r="DH116" s="95">
        <f>MASTER_DATA_ESCALATED!DH116/(DH$18*1000)</f>
        <v>0</v>
      </c>
      <c r="DI116" s="95">
        <f>MASTER_DATA_ESCALATED!DI116/(DI$18*1000)</f>
        <v>0</v>
      </c>
      <c r="DJ116" s="95">
        <f>MASTER_DATA_ESCALATED!DJ116/(DJ$18*1000)</f>
        <v>0</v>
      </c>
      <c r="DK116" s="95">
        <f>MASTER_DATA_ESCALATED!DK116/(DK$18*1000)</f>
        <v>0</v>
      </c>
      <c r="DL116" s="95">
        <f>MASTER_DATA_ESCALATED!DL116/(DL$18*1000)</f>
        <v>0</v>
      </c>
      <c r="DM116" s="95">
        <f>MASTER_DATA_ESCALATED!DM116/(DM$18*1000)</f>
        <v>0</v>
      </c>
      <c r="DN116" s="95">
        <f>MASTER_DATA_ESCALATED!DN116/(DN$18*1000)</f>
        <v>0</v>
      </c>
      <c r="DO116" s="95">
        <f>MASTER_DATA_ESCALATED!DO116/(DO$18*1000)</f>
        <v>0</v>
      </c>
      <c r="DP116" s="95">
        <f>MASTER_DATA_ESCALATED!DP116/(DP$18*1000)</f>
        <v>0</v>
      </c>
      <c r="DQ116" s="95">
        <f>MASTER_DATA_ESCALATED!DQ116/(DQ$18*1000)</f>
        <v>0</v>
      </c>
      <c r="DR116" s="95">
        <f>MASTER_DATA_ESCALATED!DR116/(DR$18*1000)</f>
        <v>0</v>
      </c>
      <c r="DS116" s="95">
        <f>MASTER_DATA_ESCALATED!DS116/(DS$18*1000)</f>
        <v>0</v>
      </c>
      <c r="DT116" s="95">
        <f>MASTER_DATA_ESCALATED!DT116/(DT$18*1000)</f>
        <v>0</v>
      </c>
      <c r="DU116" s="95">
        <f>MASTER_DATA_ESCALATED!DU116/(DU$18*1000)</f>
        <v>0</v>
      </c>
      <c r="DV116" s="95">
        <f>MASTER_DATA_ESCALATED!DV116/(DV$18*1000)</f>
        <v>0</v>
      </c>
      <c r="DW116" s="95">
        <f>MASTER_DATA_ESCALATED!DW116/(DW$18*1000)</f>
        <v>0</v>
      </c>
      <c r="DX116" s="95">
        <f>MASTER_DATA_ESCALATED!DX116/(DX$18*1000)</f>
        <v>0</v>
      </c>
      <c r="DY116" s="95">
        <f>MASTER_DATA_ESCALATED!DY116/(DY$18*1000)</f>
        <v>0</v>
      </c>
      <c r="DZ116" s="95">
        <f>MASTER_DATA_ESCALATED!DZ116/(DZ$18*1000)</f>
        <v>0</v>
      </c>
      <c r="EA116" s="95">
        <f>MASTER_DATA_ESCALATED!EA116/(EA$18*1000)</f>
        <v>0</v>
      </c>
      <c r="EB116" s="95">
        <f>MASTER_DATA_ESCALATED!EB116/(EB$18*1000)</f>
        <v>0</v>
      </c>
      <c r="EC116" s="95" t="e">
        <f>MASTER_DATA_ESCALATED!EC116/(EC$18*1000)</f>
        <v>#DIV/0!</v>
      </c>
      <c r="ED116" s="95" t="e">
        <f>MASTER_DATA_ESCALATED!ED116/(ED$18*1000)</f>
        <v>#DIV/0!</v>
      </c>
      <c r="EE116" s="95" t="e">
        <f>MASTER_DATA_ESCALATED!EE116/(EE$18*1000)</f>
        <v>#DIV/0!</v>
      </c>
      <c r="EF116" s="95" t="e">
        <f>MASTER_DATA_ESCALATED!EF116/(EF$18*1000)</f>
        <v>#VALUE!</v>
      </c>
      <c r="EG116" s="95">
        <f>MASTER_DATA_ESCALATED!EG116/(EG$18*1000)</f>
        <v>0</v>
      </c>
      <c r="EH116" s="95">
        <f>MASTER_DATA_ESCALATED!EH116/(EH$18*1000)</f>
        <v>0</v>
      </c>
      <c r="EI116" s="95">
        <f>MASTER_DATA_ESCALATED!EI116/(EI$18*1000)</f>
        <v>0</v>
      </c>
      <c r="EJ116" s="95">
        <f>MASTER_DATA_ESCALATED!EJ116/(EJ$18*1000)</f>
        <v>0</v>
      </c>
      <c r="EK116" s="95">
        <f>MASTER_DATA_ESCALATED!EK116/(EK$18*1000)</f>
        <v>0</v>
      </c>
      <c r="EL116" s="95">
        <f>MASTER_DATA_ESCALATED!EL116/(EL$18*1000)</f>
        <v>0</v>
      </c>
      <c r="EM116" s="95">
        <f>MASTER_DATA_ESCALATED!EM116/(EM$18*1000)</f>
        <v>0</v>
      </c>
      <c r="EN116" s="95">
        <f>MASTER_DATA_ESCALATED!EN116/(EN$18*1000)</f>
        <v>0</v>
      </c>
      <c r="EO116" s="95">
        <f>MASTER_DATA_ESCALATED!EO116/(EO$18*1000)</f>
        <v>0</v>
      </c>
      <c r="EP116" s="95">
        <f>MASTER_DATA_ESCALATED!EP116/(EP$18*1000)</f>
        <v>0</v>
      </c>
      <c r="EQ116" s="95">
        <f>MASTER_DATA_ESCALATED!EQ116/(EQ$18*1000)</f>
        <v>0</v>
      </c>
      <c r="ER116" s="95">
        <f>MASTER_DATA_ESCALATED!ER116/(ER$18*1000)</f>
        <v>16.529677703685703</v>
      </c>
      <c r="ES116" s="95">
        <f>MASTER_DATA_ESCALATED!ES116/(ES$18*1000)</f>
        <v>0</v>
      </c>
      <c r="ET116" s="95">
        <f>MASTER_DATA_ESCALATED!ET116/(ET$18*1000)</f>
        <v>0</v>
      </c>
      <c r="EU116" s="95">
        <f>MASTER_DATA_ESCALATED!EU116/(EU$18*1000)</f>
        <v>0</v>
      </c>
      <c r="EV116" s="95">
        <f>MASTER_DATA_ESCALATED!EV116/(EV$18*1000)</f>
        <v>16.529677703685703</v>
      </c>
      <c r="EW116" s="95">
        <f>MASTER_DATA_ESCALATED!EW116/(EW$18*1000)</f>
        <v>0</v>
      </c>
      <c r="EX116" s="95">
        <f>MASTER_DATA_ESCALATED!EX116/(EX$18*1000)</f>
        <v>0</v>
      </c>
      <c r="EY116" s="95">
        <f>MASTER_DATA_ESCALATED!EY116/(EY$18*1000)</f>
        <v>0</v>
      </c>
      <c r="EZ116" s="95">
        <f>MASTER_DATA_ESCALATED!EZ116/(EZ$18*1000)</f>
        <v>23.135605915047389</v>
      </c>
      <c r="FA116" s="95">
        <f>MASTER_DATA_ESCALATED!FA116/(FA$18*1000)</f>
        <v>0</v>
      </c>
      <c r="FB116" s="95">
        <f>MASTER_DATA_ESCALATED!FB116/(FB$18*1000)</f>
        <v>0</v>
      </c>
      <c r="FC116" s="95">
        <f>MASTER_DATA_ESCALATED!FC116/(FC$18*1000)</f>
        <v>0</v>
      </c>
      <c r="FD116" s="95">
        <f>MASTER_DATA_ESCALATED!FD116/(FD$18*1000)</f>
        <v>23.021848465784387</v>
      </c>
      <c r="FE116" s="95">
        <f>MASTER_DATA_ESCALATED!FE116/(FE$18*1000)</f>
        <v>0</v>
      </c>
      <c r="FF116" s="95">
        <f>MASTER_DATA_ESCALATED!FF116/(FF$18*1000)</f>
        <v>0</v>
      </c>
      <c r="FG116" s="95">
        <f>MASTER_DATA_ESCALATED!FG116/(FG$18*1000)</f>
        <v>0</v>
      </c>
      <c r="FH116" s="95">
        <f>MASTER_DATA_ESCALATED!FH116/(FH$18*1000)</f>
        <v>22.921387341759917</v>
      </c>
      <c r="FI116" s="95">
        <f>MASTER_DATA_ESCALATED!FI116/(FI$18*1000)</f>
        <v>0</v>
      </c>
      <c r="FJ116" s="95">
        <f>MASTER_DATA_ESCALATED!FJ116/(FJ$18*1000)</f>
        <v>0</v>
      </c>
      <c r="FK116" s="95">
        <f>MASTER_DATA_ESCALATED!FK116/(FK$18*1000)</f>
        <v>0</v>
      </c>
      <c r="FL116" s="95">
        <f>MASTER_DATA_ESCALATED!FL116/(FL$18*1000)</f>
        <v>45.84129731404888</v>
      </c>
      <c r="FM116" s="95">
        <f>MASTER_DATA_ESCALATED!FM116/(FM$18*1000)</f>
        <v>0</v>
      </c>
      <c r="FN116" s="95">
        <f>MASTER_DATA_ESCALATED!FN116/(FN$18*1000)</f>
        <v>0</v>
      </c>
      <c r="FO116" s="95">
        <f>MASTER_DATA_ESCALATED!FO116/(FO$18*1000)</f>
        <v>0</v>
      </c>
      <c r="FP116" s="95">
        <f>MASTER_DATA_ESCALATED!FP116/(FP$18*1000)</f>
        <v>10.138192649989524</v>
      </c>
      <c r="FQ116" s="95">
        <f>MASTER_DATA_ESCALATED!FQ116/(FQ$18*1000)</f>
        <v>0</v>
      </c>
      <c r="FR116" s="95">
        <f>MASTER_DATA_ESCALATED!FR116/(FR$18*1000)</f>
        <v>0</v>
      </c>
      <c r="FS116" s="95">
        <f>MASTER_DATA_ESCALATED!FS116/(FS$18*1000)</f>
        <v>0</v>
      </c>
      <c r="FT116" s="95">
        <f>MASTER_DATA_ESCALATED!FT116/(FT$18*1000)</f>
        <v>10.003505109626463</v>
      </c>
      <c r="FU116" s="95">
        <f>MASTER_DATA_ESCALATED!FU116/(FU$18*1000)</f>
        <v>0</v>
      </c>
      <c r="FV116" s="95">
        <f>MASTER_DATA_ESCALATED!FV116/(FV$18*1000)</f>
        <v>0</v>
      </c>
      <c r="FW116" s="95">
        <f>MASTER_DATA_ESCALATED!FW116/(FW$18*1000)</f>
        <v>0</v>
      </c>
      <c r="FX116" s="95">
        <f>MASTER_DATA_ESCALATED!FX116/(FX$18*1000)</f>
        <v>9.9433650275462906</v>
      </c>
      <c r="FY116" s="95">
        <f>MASTER_DATA_ESCALATED!FY116/(FY$18*1000)</f>
        <v>0</v>
      </c>
      <c r="FZ116" s="95">
        <f>MASTER_DATA_ESCALATED!FZ116/(FZ$18*1000)</f>
        <v>0</v>
      </c>
      <c r="GA116" s="95">
        <f>MASTER_DATA_ESCALATED!GA116/(GA$18*1000)</f>
        <v>0</v>
      </c>
      <c r="GB116" s="95">
        <f>MASTER_DATA_ESCALATED!GB116/(GB$18*1000)</f>
        <v>0</v>
      </c>
      <c r="GC116" s="95">
        <f>MASTER_DATA_ESCALATED!GC116/(GC$18*1000)</f>
        <v>0</v>
      </c>
      <c r="GD116" s="95">
        <f>MASTER_DATA_ESCALATED!GD116/(GD$18*1000)</f>
        <v>0</v>
      </c>
      <c r="GE116" s="95">
        <f>MASTER_DATA_ESCALATED!GE116/(GE$18*1000)</f>
        <v>0</v>
      </c>
      <c r="GF116" s="95">
        <f>MASTER_DATA_ESCALATED!GF116/(GF$18*1000)</f>
        <v>0</v>
      </c>
      <c r="GG116" s="95">
        <f>MASTER_DATA_ESCALATED!GG116/(GG$18*1000)</f>
        <v>0</v>
      </c>
      <c r="GH116" s="95">
        <f>MASTER_DATA_ESCALATED!GH116/(GH$18*1000)</f>
        <v>0</v>
      </c>
      <c r="GI116" s="95">
        <f>MASTER_DATA_ESCALATED!GI116/(GI$18*1000)</f>
        <v>0</v>
      </c>
      <c r="GJ116" s="95">
        <f>MASTER_DATA_ESCALATED!GJ116/(GJ$18*1000)</f>
        <v>0</v>
      </c>
      <c r="GK116" s="95">
        <f>MASTER_DATA_ESCALATED!GK116/(GK$18*1000)</f>
        <v>0</v>
      </c>
      <c r="GL116" s="95">
        <f>MASTER_DATA_ESCALATED!GL116/(GL$18*1000)</f>
        <v>0</v>
      </c>
      <c r="GM116" s="95">
        <f>MASTER_DATA_ESCALATED!GM116/(GM$18*1000)</f>
        <v>0</v>
      </c>
      <c r="GN116" s="95">
        <f>MASTER_DATA_ESCALATED!GN116/(GN$18*1000)</f>
        <v>0</v>
      </c>
      <c r="GO116" s="95">
        <f>MASTER_DATA_ESCALATED!GO116/(GO$18*1000)</f>
        <v>0</v>
      </c>
      <c r="GP116" s="95">
        <f>MASTER_DATA_ESCALATED!GP116/(GP$18*1000)</f>
        <v>0</v>
      </c>
      <c r="GQ116" s="95">
        <f>MASTER_DATA_ESCALATED!GQ116/(GQ$18*1000)</f>
        <v>0</v>
      </c>
      <c r="GR116" s="95">
        <f>MASTER_DATA_ESCALATED!GR116/(GR$18*1000)</f>
        <v>0</v>
      </c>
      <c r="GS116" s="95">
        <f>MASTER_DATA_ESCALATED!GS116/(GS$18*1000)</f>
        <v>0</v>
      </c>
      <c r="GT116" s="95">
        <f>MASTER_DATA_ESCALATED!GT116/(GT$18*1000)</f>
        <v>0</v>
      </c>
      <c r="GU116" s="95">
        <f>MASTER_DATA_ESCALATED!GU116/(GU$18*1000)</f>
        <v>0</v>
      </c>
      <c r="GV116" s="95">
        <f>MASTER_DATA_ESCALATED!GV116/(GV$18*1000)</f>
        <v>0</v>
      </c>
      <c r="GW116" s="95" t="e">
        <f>MASTER_DATA_ESCALATED!#REF!/(GW$18*1000)</f>
        <v>#REF!</v>
      </c>
      <c r="GX116" s="95" t="e">
        <f>MASTER_DATA_ESCALATED!#REF!/(GX$18*1000)</f>
        <v>#REF!</v>
      </c>
      <c r="GY116" s="95" t="e">
        <f>MASTER_DATA_ESCALATED!#REF!/(GY$18*1000)</f>
        <v>#REF!</v>
      </c>
    </row>
    <row r="117" spans="2:207" ht="17.25" hidden="1" outlineLevel="2" x14ac:dyDescent="0.3">
      <c r="B117" s="21">
        <f t="shared" si="3"/>
        <v>20</v>
      </c>
      <c r="C117" s="24">
        <f t="shared" si="4"/>
        <v>237</v>
      </c>
      <c r="D117" s="87"/>
      <c r="E117" s="61"/>
      <c r="F117" s="24">
        <v>237</v>
      </c>
      <c r="G117" s="80"/>
      <c r="H117" s="34" t="s">
        <v>119</v>
      </c>
      <c r="I117" s="95">
        <f>MASTER_DATA_ESCALATED!I117/(I$18*1000)</f>
        <v>0</v>
      </c>
      <c r="J117" s="95">
        <f>MASTER_DATA_ESCALATED!J117/(J$18*1000)</f>
        <v>0</v>
      </c>
      <c r="K117" s="95">
        <f>MASTER_DATA_ESCALATED!K117/(K$18*1000)</f>
        <v>0</v>
      </c>
      <c r="L117" s="95">
        <f>MASTER_DATA_ESCALATED!L117/(L$18*1000)</f>
        <v>334.886196403675</v>
      </c>
      <c r="M117" s="95">
        <f>MASTER_DATA_ESCALATED!M117/(M$18*1000)</f>
        <v>0</v>
      </c>
      <c r="N117" s="95">
        <f>MASTER_DATA_ESCALATED!N117/(N$18*1000)</f>
        <v>0</v>
      </c>
      <c r="O117" s="95">
        <f>MASTER_DATA_ESCALATED!O117/(O$18*1000)</f>
        <v>0</v>
      </c>
      <c r="P117" s="95">
        <f>MASTER_DATA_ESCALATED!P117/(P$18*1000)</f>
        <v>240.61792472415553</v>
      </c>
      <c r="Q117" s="95">
        <f>MASTER_DATA_ESCALATED!Q117/(Q$18*1000)</f>
        <v>0</v>
      </c>
      <c r="R117" s="95">
        <f>MASTER_DATA_ESCALATED!R117/(R$18*1000)</f>
        <v>0</v>
      </c>
      <c r="S117" s="95">
        <f>MASTER_DATA_ESCALATED!S117/(S$18*1000)</f>
        <v>0</v>
      </c>
      <c r="T117" s="95">
        <f>MASTER_DATA_ESCALATED!T117/(T$18*1000)</f>
        <v>394.50293350587077</v>
      </c>
      <c r="U117" s="95">
        <f>MASTER_DATA_ESCALATED!U117/(U$18*1000)</f>
        <v>0</v>
      </c>
      <c r="V117" s="95">
        <f>MASTER_DATA_ESCALATED!V117/(V$18*1000)</f>
        <v>0</v>
      </c>
      <c r="W117" s="95">
        <f>MASTER_DATA_ESCALATED!W117/(W$18*1000)</f>
        <v>0</v>
      </c>
      <c r="X117" s="95">
        <f>MASTER_DATA_ESCALATED!X117/(X$18*1000)</f>
        <v>283.4292920333441</v>
      </c>
      <c r="Y117" s="95">
        <f>MASTER_DATA_ESCALATED!Y117/(Y$18*1000)</f>
        <v>0</v>
      </c>
      <c r="Z117" s="95">
        <f>MASTER_DATA_ESCALATED!Z117/(Z$18*1000)</f>
        <v>0</v>
      </c>
      <c r="AA117" s="95">
        <f>MASTER_DATA_ESCALATED!AA117/(AA$18*1000)</f>
        <v>0</v>
      </c>
      <c r="AB117" s="95">
        <f>MASTER_DATA_ESCALATED!AB117/(AB$18*1000)</f>
        <v>393.66048188526304</v>
      </c>
      <c r="AC117" s="95">
        <f>MASTER_DATA_ESCALATED!AC117/(AC$18*1000)</f>
        <v>0</v>
      </c>
      <c r="AD117" s="95">
        <f>MASTER_DATA_ESCALATED!AD117/(AD$18*1000)</f>
        <v>0</v>
      </c>
      <c r="AE117" s="95">
        <f>MASTER_DATA_ESCALATED!AE117/(AE$18*1000)</f>
        <v>0</v>
      </c>
      <c r="AF117" s="95">
        <f>MASTER_DATA_ESCALATED!AF117/(AF$18*1000)</f>
        <v>282.95238792187905</v>
      </c>
      <c r="AG117" s="95">
        <f>MASTER_DATA_ESCALATED!AG117/(AG$18*1000)</f>
        <v>0</v>
      </c>
      <c r="AH117" s="95">
        <f>MASTER_DATA_ESCALATED!AH117/(AH$18*1000)</f>
        <v>0</v>
      </c>
      <c r="AI117" s="95">
        <f>MASTER_DATA_ESCALATED!AI117/(AI$18*1000)</f>
        <v>0</v>
      </c>
      <c r="AJ117" s="95">
        <f>MASTER_DATA_ESCALATED!AJ117/(AJ$18*1000)</f>
        <v>463.66147600644052</v>
      </c>
      <c r="AK117" s="95">
        <f>MASTER_DATA_ESCALATED!AK117/(AK$18*1000)</f>
        <v>0</v>
      </c>
      <c r="AL117" s="95">
        <f>MASTER_DATA_ESCALATED!AL117/(AL$18*1000)</f>
        <v>0</v>
      </c>
      <c r="AM117" s="95">
        <f>MASTER_DATA_ESCALATED!AM117/(AM$18*1000)</f>
        <v>0</v>
      </c>
      <c r="AN117" s="95">
        <f>MASTER_DATA_ESCALATED!AN117/(AN$18*1000)</f>
        <v>333.2418249348853</v>
      </c>
      <c r="AO117" s="95">
        <f>MASTER_DATA_ESCALATED!AO117/(AO$18*1000)</f>
        <v>0</v>
      </c>
      <c r="AP117" s="95">
        <f>MASTER_DATA_ESCALATED!AP117/(AP$18*1000)</f>
        <v>0</v>
      </c>
      <c r="AQ117" s="95">
        <f>MASTER_DATA_ESCALATED!AQ117/(AQ$18*1000)</f>
        <v>0</v>
      </c>
      <c r="AR117" s="95">
        <f>MASTER_DATA_ESCALATED!AR117/(AR$18*1000)</f>
        <v>0</v>
      </c>
      <c r="AS117" s="95">
        <f>MASTER_DATA_ESCALATED!AS117/(AS$18*1000)</f>
        <v>0</v>
      </c>
      <c r="AT117" s="95">
        <f>MASTER_DATA_ESCALATED!AT117/(AT$18*1000)</f>
        <v>0</v>
      </c>
      <c r="AU117" s="95">
        <f>MASTER_DATA_ESCALATED!AU117/(AU$18*1000)</f>
        <v>0</v>
      </c>
      <c r="AV117" s="95">
        <f>MASTER_DATA_ESCALATED!AV117/(AV$18*1000)</f>
        <v>0</v>
      </c>
      <c r="AW117" s="95">
        <f>MASTER_DATA_ESCALATED!AW117/(AW$18*1000)</f>
        <v>0</v>
      </c>
      <c r="AX117" s="95">
        <f>MASTER_DATA_ESCALATED!AX117/(AX$18*1000)</f>
        <v>0</v>
      </c>
      <c r="AY117" s="95">
        <f>MASTER_DATA_ESCALATED!AY117/(AY$18*1000)</f>
        <v>0</v>
      </c>
      <c r="AZ117" s="95">
        <f>MASTER_DATA_ESCALATED!AZ117/(AZ$18*1000)</f>
        <v>0</v>
      </c>
      <c r="BA117" s="95">
        <f>MASTER_DATA_ESCALATED!BA117/(BA$18*1000)</f>
        <v>0</v>
      </c>
      <c r="BB117" s="95">
        <f>MASTER_DATA_ESCALATED!BB117/(BB$18*1000)</f>
        <v>0</v>
      </c>
      <c r="BC117" s="95">
        <f>MASTER_DATA_ESCALATED!BC117/(BC$18*1000)</f>
        <v>0</v>
      </c>
      <c r="BD117" s="95">
        <f>MASTER_DATA_ESCALATED!BD117/(BD$18*1000)</f>
        <v>0</v>
      </c>
      <c r="BE117" s="95">
        <f>MASTER_DATA_ESCALATED!BE117/(BE$18*1000)</f>
        <v>0</v>
      </c>
      <c r="BF117" s="95">
        <f>MASTER_DATA_ESCALATED!BF117/(BF$18*1000)</f>
        <v>0</v>
      </c>
      <c r="BG117" s="95">
        <f>MASTER_DATA_ESCALATED!BG117/(BG$18*1000)</f>
        <v>0</v>
      </c>
      <c r="BH117" s="95">
        <f>MASTER_DATA_ESCALATED!BH117/(BH$18*1000)</f>
        <v>0</v>
      </c>
      <c r="BI117" s="95">
        <f>MASTER_DATA_ESCALATED!BI117/(BI$18*1000)</f>
        <v>0</v>
      </c>
      <c r="BJ117" s="95">
        <f>MASTER_DATA_ESCALATED!BJ117/(BJ$18*1000)</f>
        <v>0</v>
      </c>
      <c r="BK117" s="95">
        <f>MASTER_DATA_ESCALATED!BK117/(BK$18*1000)</f>
        <v>0</v>
      </c>
      <c r="BL117" s="95">
        <f>MASTER_DATA_ESCALATED!BL117/(BL$18*1000)</f>
        <v>0</v>
      </c>
      <c r="BM117" s="95">
        <f>MASTER_DATA_ESCALATED!BM117/(BM$18*1000)</f>
        <v>0</v>
      </c>
      <c r="BN117" s="95">
        <f>MASTER_DATA_ESCALATED!BN117/(BN$18*1000)</f>
        <v>0</v>
      </c>
      <c r="BO117" s="95">
        <f>MASTER_DATA_ESCALATED!BO117/(BO$18*1000)</f>
        <v>0</v>
      </c>
      <c r="BP117" s="95">
        <f>MASTER_DATA_ESCALATED!BP117/(BP$18*1000)</f>
        <v>26.399207541104385</v>
      </c>
      <c r="BQ117" s="95">
        <f>MASTER_DATA_ESCALATED!BQ117/(BQ$18*1000)</f>
        <v>0</v>
      </c>
      <c r="BR117" s="95">
        <f>MASTER_DATA_ESCALATED!BR117/(BR$18*1000)</f>
        <v>0</v>
      </c>
      <c r="BS117" s="95">
        <f>MASTER_DATA_ESCALATED!BS117/(BS$18*1000)</f>
        <v>0</v>
      </c>
      <c r="BT117" s="95">
        <f>MASTER_DATA_ESCALATED!BT117/(BT$18*1000)</f>
        <v>22.443546133576056</v>
      </c>
      <c r="BU117" s="95">
        <f>MASTER_DATA_ESCALATED!BU117/(BU$18*1000)</f>
        <v>0</v>
      </c>
      <c r="BV117" s="95">
        <f>MASTER_DATA_ESCALATED!BV117/(BV$18*1000)</f>
        <v>0</v>
      </c>
      <c r="BW117" s="95">
        <f>MASTER_DATA_ESCALATED!BW117/(BW$18*1000)</f>
        <v>0</v>
      </c>
      <c r="BX117" s="95">
        <f>MASTER_DATA_ESCALATED!BX117/(BX$18*1000)</f>
        <v>28.564230489488466</v>
      </c>
      <c r="BY117" s="95">
        <f>MASTER_DATA_ESCALATED!BY117/(BY$18*1000)</f>
        <v>0</v>
      </c>
      <c r="BZ117" s="95">
        <f>MASTER_DATA_ESCALATED!BZ117/(BZ$18*1000)</f>
        <v>0</v>
      </c>
      <c r="CA117" s="95">
        <f>MASTER_DATA_ESCALATED!CA117/(CA$18*1000)</f>
        <v>0</v>
      </c>
      <c r="CB117" s="95">
        <f>MASTER_DATA_ESCALATED!CB117/(CB$18*1000)</f>
        <v>21.745031590579835</v>
      </c>
      <c r="CC117" s="95">
        <f>MASTER_DATA_ESCALATED!CC117/(CC$18*1000)</f>
        <v>0</v>
      </c>
      <c r="CD117" s="95">
        <f>MASTER_DATA_ESCALATED!CD117/(CD$18*1000)</f>
        <v>0</v>
      </c>
      <c r="CE117" s="95">
        <f>MASTER_DATA_ESCALATED!CE117/(CE$18*1000)</f>
        <v>0</v>
      </c>
      <c r="CF117" s="95">
        <f>MASTER_DATA_ESCALATED!CF117/(CF$18*1000)</f>
        <v>28.562409323305879</v>
      </c>
      <c r="CG117" s="95">
        <f>MASTER_DATA_ESCALATED!CG117/(CG$18*1000)</f>
        <v>0</v>
      </c>
      <c r="CH117" s="95">
        <f>MASTER_DATA_ESCALATED!CH117/(CH$18*1000)</f>
        <v>0</v>
      </c>
      <c r="CI117" s="95">
        <f>MASTER_DATA_ESCALATED!CI117/(CI$18*1000)</f>
        <v>0</v>
      </c>
      <c r="CJ117" s="95">
        <f>MASTER_DATA_ESCALATED!CJ117/(CJ$18*1000)</f>
        <v>0</v>
      </c>
      <c r="CK117" s="95">
        <f>MASTER_DATA_ESCALATED!CK117/(CK$18*1000)</f>
        <v>0</v>
      </c>
      <c r="CL117" s="95">
        <f>MASTER_DATA_ESCALATED!CL117/(CL$18*1000)</f>
        <v>0</v>
      </c>
      <c r="CM117" s="95">
        <f>MASTER_DATA_ESCALATED!CM117/(CM$18*1000)</f>
        <v>0</v>
      </c>
      <c r="CN117" s="95">
        <f>MASTER_DATA_ESCALATED!CN117/(CN$18*1000)</f>
        <v>0</v>
      </c>
      <c r="CO117" s="95">
        <f>MASTER_DATA_ESCALATED!CO117/(CO$18*1000)</f>
        <v>0</v>
      </c>
      <c r="CP117" s="95">
        <f>MASTER_DATA_ESCALATED!CP117/(CP$18*1000)</f>
        <v>0</v>
      </c>
      <c r="CQ117" s="95">
        <f>MASTER_DATA_ESCALATED!CQ117/(CQ$18*1000)</f>
        <v>0</v>
      </c>
      <c r="CR117" s="95">
        <f>MASTER_DATA_ESCALATED!CR117/(CR$18*1000)</f>
        <v>0</v>
      </c>
      <c r="CS117" s="95">
        <f>MASTER_DATA_ESCALATED!CS117/(CS$18*1000)</f>
        <v>0</v>
      </c>
      <c r="CT117" s="95">
        <f>MASTER_DATA_ESCALATED!CT117/(CT$18*1000)</f>
        <v>0</v>
      </c>
      <c r="CU117" s="95">
        <f>MASTER_DATA_ESCALATED!CU117/(CU$18*1000)</f>
        <v>0</v>
      </c>
      <c r="CV117" s="95">
        <f>MASTER_DATA_ESCALATED!CV117/(CV$18*1000)</f>
        <v>11.611743050956795</v>
      </c>
      <c r="CW117" s="95">
        <f>MASTER_DATA_ESCALATED!CW117/(CW$18*1000)</f>
        <v>0</v>
      </c>
      <c r="CX117" s="95">
        <f>MASTER_DATA_ESCALATED!CX117/(CX$18*1000)</f>
        <v>0</v>
      </c>
      <c r="CY117" s="95">
        <f>MASTER_DATA_ESCALATED!CY117/(CY$18*1000)</f>
        <v>0</v>
      </c>
      <c r="CZ117" s="95">
        <f>MASTER_DATA_ESCALATED!CZ117/(CZ$18*1000)</f>
        <v>11.73089046919236</v>
      </c>
      <c r="DA117" s="95" t="e">
        <f>MASTER_DATA_ESCALATED!DA117/(DA$18*1000)</f>
        <v>#DIV/0!</v>
      </c>
      <c r="DB117" s="95" t="e">
        <f>MASTER_DATA_ESCALATED!DB117/(DB$18*1000)</f>
        <v>#DIV/0!</v>
      </c>
      <c r="DC117" s="95" t="e">
        <f>MASTER_DATA_ESCALATED!DC117/(DC$18*1000)</f>
        <v>#DIV/0!</v>
      </c>
      <c r="DD117" s="95" t="e">
        <f>MASTER_DATA_ESCALATED!DD117/(DD$18*1000)</f>
        <v>#N/A</v>
      </c>
      <c r="DE117" s="95">
        <f>MASTER_DATA_ESCALATED!DE117/(DE$18*1000)</f>
        <v>0</v>
      </c>
      <c r="DF117" s="95">
        <f>MASTER_DATA_ESCALATED!DF117/(DF$18*1000)</f>
        <v>0</v>
      </c>
      <c r="DG117" s="95">
        <f>MASTER_DATA_ESCALATED!DG117/(DG$18*1000)</f>
        <v>0</v>
      </c>
      <c r="DH117" s="95">
        <f>MASTER_DATA_ESCALATED!DH117/(DH$18*1000)</f>
        <v>0</v>
      </c>
      <c r="DI117" s="95">
        <f>MASTER_DATA_ESCALATED!DI117/(DI$18*1000)</f>
        <v>0</v>
      </c>
      <c r="DJ117" s="95">
        <f>MASTER_DATA_ESCALATED!DJ117/(DJ$18*1000)</f>
        <v>0</v>
      </c>
      <c r="DK117" s="95">
        <f>MASTER_DATA_ESCALATED!DK117/(DK$18*1000)</f>
        <v>0</v>
      </c>
      <c r="DL117" s="95">
        <f>MASTER_DATA_ESCALATED!DL117/(DL$18*1000)</f>
        <v>0</v>
      </c>
      <c r="DM117" s="95">
        <f>MASTER_DATA_ESCALATED!DM117/(DM$18*1000)</f>
        <v>0</v>
      </c>
      <c r="DN117" s="95">
        <f>MASTER_DATA_ESCALATED!DN117/(DN$18*1000)</f>
        <v>0</v>
      </c>
      <c r="DO117" s="95">
        <f>MASTER_DATA_ESCALATED!DO117/(DO$18*1000)</f>
        <v>0</v>
      </c>
      <c r="DP117" s="95">
        <f>MASTER_DATA_ESCALATED!DP117/(DP$18*1000)</f>
        <v>0</v>
      </c>
      <c r="DQ117" s="95">
        <f>MASTER_DATA_ESCALATED!DQ117/(DQ$18*1000)</f>
        <v>0</v>
      </c>
      <c r="DR117" s="95">
        <f>MASTER_DATA_ESCALATED!DR117/(DR$18*1000)</f>
        <v>0</v>
      </c>
      <c r="DS117" s="95">
        <f>MASTER_DATA_ESCALATED!DS117/(DS$18*1000)</f>
        <v>0</v>
      </c>
      <c r="DT117" s="95">
        <f>MASTER_DATA_ESCALATED!DT117/(DT$18*1000)</f>
        <v>0</v>
      </c>
      <c r="DU117" s="95">
        <f>MASTER_DATA_ESCALATED!DU117/(DU$18*1000)</f>
        <v>0</v>
      </c>
      <c r="DV117" s="95">
        <f>MASTER_DATA_ESCALATED!DV117/(DV$18*1000)</f>
        <v>0</v>
      </c>
      <c r="DW117" s="95">
        <f>MASTER_DATA_ESCALATED!DW117/(DW$18*1000)</f>
        <v>0</v>
      </c>
      <c r="DX117" s="95">
        <f>MASTER_DATA_ESCALATED!DX117/(DX$18*1000)</f>
        <v>0</v>
      </c>
      <c r="DY117" s="95">
        <f>MASTER_DATA_ESCALATED!DY117/(DY$18*1000)</f>
        <v>0</v>
      </c>
      <c r="DZ117" s="95">
        <f>MASTER_DATA_ESCALATED!DZ117/(DZ$18*1000)</f>
        <v>0</v>
      </c>
      <c r="EA117" s="95">
        <f>MASTER_DATA_ESCALATED!EA117/(EA$18*1000)</f>
        <v>0</v>
      </c>
      <c r="EB117" s="95">
        <f>MASTER_DATA_ESCALATED!EB117/(EB$18*1000)</f>
        <v>0</v>
      </c>
      <c r="EC117" s="95" t="e">
        <f>MASTER_DATA_ESCALATED!EC117/(EC$18*1000)</f>
        <v>#DIV/0!</v>
      </c>
      <c r="ED117" s="95" t="e">
        <f>MASTER_DATA_ESCALATED!ED117/(ED$18*1000)</f>
        <v>#DIV/0!</v>
      </c>
      <c r="EE117" s="95" t="e">
        <f>MASTER_DATA_ESCALATED!EE117/(EE$18*1000)</f>
        <v>#DIV/0!</v>
      </c>
      <c r="EF117" s="95" t="e">
        <f>MASTER_DATA_ESCALATED!EF117/(EF$18*1000)</f>
        <v>#VALUE!</v>
      </c>
      <c r="EG117" s="95">
        <f>MASTER_DATA_ESCALATED!EG117/(EG$18*1000)</f>
        <v>0</v>
      </c>
      <c r="EH117" s="95">
        <f>MASTER_DATA_ESCALATED!EH117/(EH$18*1000)</f>
        <v>0</v>
      </c>
      <c r="EI117" s="95">
        <f>MASTER_DATA_ESCALATED!EI117/(EI$18*1000)</f>
        <v>0</v>
      </c>
      <c r="EJ117" s="95">
        <f>MASTER_DATA_ESCALATED!EJ117/(EJ$18*1000)</f>
        <v>0</v>
      </c>
      <c r="EK117" s="95">
        <f>MASTER_DATA_ESCALATED!EK117/(EK$18*1000)</f>
        <v>0</v>
      </c>
      <c r="EL117" s="95">
        <f>MASTER_DATA_ESCALATED!EL117/(EL$18*1000)</f>
        <v>0</v>
      </c>
      <c r="EM117" s="95">
        <f>MASTER_DATA_ESCALATED!EM117/(EM$18*1000)</f>
        <v>0</v>
      </c>
      <c r="EN117" s="95">
        <f>MASTER_DATA_ESCALATED!EN117/(EN$18*1000)</f>
        <v>0</v>
      </c>
      <c r="EO117" s="95">
        <f>MASTER_DATA_ESCALATED!EO117/(EO$18*1000)</f>
        <v>0</v>
      </c>
      <c r="EP117" s="95">
        <f>MASTER_DATA_ESCALATED!EP117/(EP$18*1000)</f>
        <v>0</v>
      </c>
      <c r="EQ117" s="95">
        <f>MASTER_DATA_ESCALATED!EQ117/(EQ$18*1000)</f>
        <v>0</v>
      </c>
      <c r="ER117" s="95">
        <f>MASTER_DATA_ESCALATED!ER117/(ER$18*1000)</f>
        <v>0</v>
      </c>
      <c r="ES117" s="95">
        <f>MASTER_DATA_ESCALATED!ES117/(ES$18*1000)</f>
        <v>0</v>
      </c>
      <c r="ET117" s="95">
        <f>MASTER_DATA_ESCALATED!ET117/(ET$18*1000)</f>
        <v>0</v>
      </c>
      <c r="EU117" s="95">
        <f>MASTER_DATA_ESCALATED!EU117/(EU$18*1000)</f>
        <v>0</v>
      </c>
      <c r="EV117" s="95">
        <f>MASTER_DATA_ESCALATED!EV117/(EV$18*1000)</f>
        <v>0</v>
      </c>
      <c r="EW117" s="95">
        <f>MASTER_DATA_ESCALATED!EW117/(EW$18*1000)</f>
        <v>0</v>
      </c>
      <c r="EX117" s="95">
        <f>MASTER_DATA_ESCALATED!EX117/(EX$18*1000)</f>
        <v>0</v>
      </c>
      <c r="EY117" s="95">
        <f>MASTER_DATA_ESCALATED!EY117/(EY$18*1000)</f>
        <v>0</v>
      </c>
      <c r="EZ117" s="95">
        <f>MASTER_DATA_ESCALATED!EZ117/(EZ$18*1000)</f>
        <v>0</v>
      </c>
      <c r="FA117" s="95">
        <f>MASTER_DATA_ESCALATED!FA117/(FA$18*1000)</f>
        <v>0</v>
      </c>
      <c r="FB117" s="95">
        <f>MASTER_DATA_ESCALATED!FB117/(FB$18*1000)</f>
        <v>0</v>
      </c>
      <c r="FC117" s="95">
        <f>MASTER_DATA_ESCALATED!FC117/(FC$18*1000)</f>
        <v>0</v>
      </c>
      <c r="FD117" s="95">
        <f>MASTER_DATA_ESCALATED!FD117/(FD$18*1000)</f>
        <v>0</v>
      </c>
      <c r="FE117" s="95">
        <f>MASTER_DATA_ESCALATED!FE117/(FE$18*1000)</f>
        <v>0</v>
      </c>
      <c r="FF117" s="95">
        <f>MASTER_DATA_ESCALATED!FF117/(FF$18*1000)</f>
        <v>0</v>
      </c>
      <c r="FG117" s="95">
        <f>MASTER_DATA_ESCALATED!FG117/(FG$18*1000)</f>
        <v>0</v>
      </c>
      <c r="FH117" s="95">
        <f>MASTER_DATA_ESCALATED!FH117/(FH$18*1000)</f>
        <v>0</v>
      </c>
      <c r="FI117" s="95">
        <f>MASTER_DATA_ESCALATED!FI117/(FI$18*1000)</f>
        <v>0</v>
      </c>
      <c r="FJ117" s="95">
        <f>MASTER_DATA_ESCALATED!FJ117/(FJ$18*1000)</f>
        <v>0</v>
      </c>
      <c r="FK117" s="95">
        <f>MASTER_DATA_ESCALATED!FK117/(FK$18*1000)</f>
        <v>0</v>
      </c>
      <c r="FL117" s="95">
        <f>MASTER_DATA_ESCALATED!FL117/(FL$18*1000)</f>
        <v>0</v>
      </c>
      <c r="FM117" s="95">
        <f>MASTER_DATA_ESCALATED!FM117/(FM$18*1000)</f>
        <v>0</v>
      </c>
      <c r="FN117" s="95">
        <f>MASTER_DATA_ESCALATED!FN117/(FN$18*1000)</f>
        <v>0</v>
      </c>
      <c r="FO117" s="95">
        <f>MASTER_DATA_ESCALATED!FO117/(FO$18*1000)</f>
        <v>0</v>
      </c>
      <c r="FP117" s="95">
        <f>MASTER_DATA_ESCALATED!FP117/(FP$18*1000)</f>
        <v>99.942466922735619</v>
      </c>
      <c r="FQ117" s="95">
        <f>MASTER_DATA_ESCALATED!FQ117/(FQ$18*1000)</f>
        <v>0</v>
      </c>
      <c r="FR117" s="95">
        <f>MASTER_DATA_ESCALATED!FR117/(FR$18*1000)</f>
        <v>0</v>
      </c>
      <c r="FS117" s="95">
        <f>MASTER_DATA_ESCALATED!FS117/(FS$18*1000)</f>
        <v>0</v>
      </c>
      <c r="FT117" s="95">
        <f>MASTER_DATA_ESCALATED!FT117/(FT$18*1000)</f>
        <v>98.998706036995827</v>
      </c>
      <c r="FU117" s="95">
        <f>MASTER_DATA_ESCALATED!FU117/(FU$18*1000)</f>
        <v>0</v>
      </c>
      <c r="FV117" s="95">
        <f>MASTER_DATA_ESCALATED!FV117/(FV$18*1000)</f>
        <v>0</v>
      </c>
      <c r="FW117" s="95">
        <f>MASTER_DATA_ESCALATED!FW117/(FW$18*1000)</f>
        <v>0</v>
      </c>
      <c r="FX117" s="95">
        <f>MASTER_DATA_ESCALATED!FX117/(FX$18*1000)</f>
        <v>98.487704959954016</v>
      </c>
      <c r="FY117" s="95">
        <f>MASTER_DATA_ESCALATED!FY117/(FY$18*1000)</f>
        <v>0</v>
      </c>
      <c r="FZ117" s="95">
        <f>MASTER_DATA_ESCALATED!FZ117/(FZ$18*1000)</f>
        <v>0</v>
      </c>
      <c r="GA117" s="95">
        <f>MASTER_DATA_ESCALATED!GA117/(GA$18*1000)</f>
        <v>0</v>
      </c>
      <c r="GB117" s="95">
        <f>MASTER_DATA_ESCALATED!GB117/(GB$18*1000)</f>
        <v>85.930681857885588</v>
      </c>
      <c r="GC117" s="95">
        <f>MASTER_DATA_ESCALATED!GC117/(GC$18*1000)</f>
        <v>0</v>
      </c>
      <c r="GD117" s="95">
        <f>MASTER_DATA_ESCALATED!GD117/(GD$18*1000)</f>
        <v>0</v>
      </c>
      <c r="GE117" s="95">
        <f>MASTER_DATA_ESCALATED!GE117/(GE$18*1000)</f>
        <v>0</v>
      </c>
      <c r="GF117" s="95">
        <f>MASTER_DATA_ESCALATED!GF117/(GF$18*1000)</f>
        <v>85.119234843223452</v>
      </c>
      <c r="GG117" s="95">
        <f>MASTER_DATA_ESCALATED!GG117/(GG$18*1000)</f>
        <v>0</v>
      </c>
      <c r="GH117" s="95">
        <f>MASTER_DATA_ESCALATED!GH117/(GH$18*1000)</f>
        <v>0</v>
      </c>
      <c r="GI117" s="95">
        <f>MASTER_DATA_ESCALATED!GI117/(GI$18*1000)</f>
        <v>0</v>
      </c>
      <c r="GJ117" s="95">
        <f>MASTER_DATA_ESCALATED!GJ117/(GJ$18*1000)</f>
        <v>84.790466009375066</v>
      </c>
      <c r="GK117" s="95">
        <f>MASTER_DATA_ESCALATED!GK117/(GK$18*1000)</f>
        <v>0</v>
      </c>
      <c r="GL117" s="95">
        <f>MASTER_DATA_ESCALATED!GL117/(GL$18*1000)</f>
        <v>0</v>
      </c>
      <c r="GM117" s="95">
        <f>MASTER_DATA_ESCALATED!GM117/(GM$18*1000)</f>
        <v>0</v>
      </c>
      <c r="GN117" s="95">
        <f>MASTER_DATA_ESCALATED!GN117/(GN$18*1000)</f>
        <v>15.152551568970329</v>
      </c>
      <c r="GO117" s="95">
        <f>MASTER_DATA_ESCALATED!GO117/(GO$18*1000)</f>
        <v>0</v>
      </c>
      <c r="GP117" s="95">
        <f>MASTER_DATA_ESCALATED!GP117/(GP$18*1000)</f>
        <v>0</v>
      </c>
      <c r="GQ117" s="95">
        <f>MASTER_DATA_ESCALATED!GQ117/(GQ$18*1000)</f>
        <v>0</v>
      </c>
      <c r="GR117" s="95">
        <f>MASTER_DATA_ESCALATED!GR117/(GR$18*1000)</f>
        <v>14.331887746002435</v>
      </c>
      <c r="GS117" s="95">
        <f>MASTER_DATA_ESCALATED!GS117/(GS$18*1000)</f>
        <v>0</v>
      </c>
      <c r="GT117" s="95">
        <f>MASTER_DATA_ESCALATED!GT117/(GT$18*1000)</f>
        <v>0</v>
      </c>
      <c r="GU117" s="95">
        <f>MASTER_DATA_ESCALATED!GU117/(GU$18*1000)</f>
        <v>0</v>
      </c>
      <c r="GV117" s="95">
        <f>MASTER_DATA_ESCALATED!GV117/(GV$18*1000)</f>
        <v>13.540420797032832</v>
      </c>
      <c r="GW117" s="95" t="e">
        <f>MASTER_DATA_ESCALATED!#REF!/(GW$18*1000)</f>
        <v>#REF!</v>
      </c>
      <c r="GX117" s="95" t="e">
        <f>MASTER_DATA_ESCALATED!#REF!/(GX$18*1000)</f>
        <v>#REF!</v>
      </c>
      <c r="GY117" s="95" t="e">
        <f>MASTER_DATA_ESCALATED!#REF!/(GY$18*1000)</f>
        <v>#REF!</v>
      </c>
    </row>
    <row r="118" spans="2:207" s="25" customFormat="1" ht="17.25" hidden="1" outlineLevel="1" x14ac:dyDescent="0.3">
      <c r="B118" s="183">
        <f t="shared" si="3"/>
        <v>20</v>
      </c>
      <c r="C118" s="51">
        <f t="shared" si="4"/>
        <v>24</v>
      </c>
      <c r="D118" s="75"/>
      <c r="E118" s="51">
        <v>24</v>
      </c>
      <c r="F118" s="51"/>
      <c r="G118" s="76"/>
      <c r="H118" s="37" t="s">
        <v>120</v>
      </c>
      <c r="I118" s="96">
        <f>MASTER_DATA_ESCALATED!I118/(I$18*1000)</f>
        <v>0</v>
      </c>
      <c r="J118" s="96">
        <f>MASTER_DATA_ESCALATED!J118/(J$18*1000)</f>
        <v>0</v>
      </c>
      <c r="K118" s="96">
        <f>MASTER_DATA_ESCALATED!K118/(K$18*1000)</f>
        <v>0</v>
      </c>
      <c r="L118" s="96">
        <f>MASTER_DATA_ESCALATED!L118/(L$18*1000)</f>
        <v>0</v>
      </c>
      <c r="M118" s="96">
        <f>MASTER_DATA_ESCALATED!M118/(M$18*1000)</f>
        <v>0</v>
      </c>
      <c r="N118" s="96">
        <f>MASTER_DATA_ESCALATED!N118/(N$18*1000)</f>
        <v>0</v>
      </c>
      <c r="O118" s="96">
        <f>MASTER_DATA_ESCALATED!O118/(O$18*1000)</f>
        <v>0</v>
      </c>
      <c r="P118" s="96">
        <f>MASTER_DATA_ESCALATED!P118/(P$18*1000)</f>
        <v>0</v>
      </c>
      <c r="Q118" s="96">
        <f>MASTER_DATA_ESCALATED!Q118/(Q$18*1000)</f>
        <v>0</v>
      </c>
      <c r="R118" s="96">
        <f>MASTER_DATA_ESCALATED!R118/(R$18*1000)</f>
        <v>0</v>
      </c>
      <c r="S118" s="96">
        <f>MASTER_DATA_ESCALATED!S118/(S$18*1000)</f>
        <v>0</v>
      </c>
      <c r="T118" s="96">
        <f>MASTER_DATA_ESCALATED!T118/(T$18*1000)</f>
        <v>0</v>
      </c>
      <c r="U118" s="96">
        <f>MASTER_DATA_ESCALATED!U118/(U$18*1000)</f>
        <v>0</v>
      </c>
      <c r="V118" s="96">
        <f>MASTER_DATA_ESCALATED!V118/(V$18*1000)</f>
        <v>0</v>
      </c>
      <c r="W118" s="96">
        <f>MASTER_DATA_ESCALATED!W118/(W$18*1000)</f>
        <v>0</v>
      </c>
      <c r="X118" s="96">
        <f>MASTER_DATA_ESCALATED!X118/(X$18*1000)</f>
        <v>0</v>
      </c>
      <c r="Y118" s="96">
        <f>MASTER_DATA_ESCALATED!Y118/(Y$18*1000)</f>
        <v>0</v>
      </c>
      <c r="Z118" s="96">
        <f>MASTER_DATA_ESCALATED!Z118/(Z$18*1000)</f>
        <v>0</v>
      </c>
      <c r="AA118" s="96">
        <f>MASTER_DATA_ESCALATED!AA118/(AA$18*1000)</f>
        <v>0</v>
      </c>
      <c r="AB118" s="96">
        <f>MASTER_DATA_ESCALATED!AB118/(AB$18*1000)</f>
        <v>0</v>
      </c>
      <c r="AC118" s="96">
        <f>MASTER_DATA_ESCALATED!AC118/(AC$18*1000)</f>
        <v>0</v>
      </c>
      <c r="AD118" s="96">
        <f>MASTER_DATA_ESCALATED!AD118/(AD$18*1000)</f>
        <v>0</v>
      </c>
      <c r="AE118" s="96">
        <f>MASTER_DATA_ESCALATED!AE118/(AE$18*1000)</f>
        <v>0</v>
      </c>
      <c r="AF118" s="96">
        <f>MASTER_DATA_ESCALATED!AF118/(AF$18*1000)</f>
        <v>0</v>
      </c>
      <c r="AG118" s="96">
        <f>MASTER_DATA_ESCALATED!AG118/(AG$18*1000)</f>
        <v>0</v>
      </c>
      <c r="AH118" s="96">
        <f>MASTER_DATA_ESCALATED!AH118/(AH$18*1000)</f>
        <v>0</v>
      </c>
      <c r="AI118" s="96">
        <f>MASTER_DATA_ESCALATED!AI118/(AI$18*1000)</f>
        <v>0</v>
      </c>
      <c r="AJ118" s="96">
        <f>MASTER_DATA_ESCALATED!AJ118/(AJ$18*1000)</f>
        <v>0</v>
      </c>
      <c r="AK118" s="96">
        <f>MASTER_DATA_ESCALATED!AK118/(AK$18*1000)</f>
        <v>0</v>
      </c>
      <c r="AL118" s="96">
        <f>MASTER_DATA_ESCALATED!AL118/(AL$18*1000)</f>
        <v>0</v>
      </c>
      <c r="AM118" s="96">
        <f>MASTER_DATA_ESCALATED!AM118/(AM$18*1000)</f>
        <v>0</v>
      </c>
      <c r="AN118" s="96">
        <f>MASTER_DATA_ESCALATED!AN118/(AN$18*1000)</f>
        <v>0</v>
      </c>
      <c r="AO118" s="96">
        <f>MASTER_DATA_ESCALATED!AO118/(AO$18*1000)</f>
        <v>0</v>
      </c>
      <c r="AP118" s="96">
        <f>MASTER_DATA_ESCALATED!AP118/(AP$18*1000)</f>
        <v>0</v>
      </c>
      <c r="AQ118" s="96">
        <f>MASTER_DATA_ESCALATED!AQ118/(AQ$18*1000)</f>
        <v>0</v>
      </c>
      <c r="AR118" s="96">
        <f>MASTER_DATA_ESCALATED!AR118/(AR$18*1000)</f>
        <v>311.96714375714197</v>
      </c>
      <c r="AS118" s="96">
        <f>MASTER_DATA_ESCALATED!AS118/(AS$18*1000)</f>
        <v>0</v>
      </c>
      <c r="AT118" s="96">
        <f>MASTER_DATA_ESCALATED!AT118/(AT$18*1000)</f>
        <v>0</v>
      </c>
      <c r="AU118" s="96">
        <f>MASTER_DATA_ESCALATED!AU118/(AU$18*1000)</f>
        <v>0</v>
      </c>
      <c r="AV118" s="96">
        <f>MASTER_DATA_ESCALATED!AV118/(AV$18*1000)</f>
        <v>179.09224919391482</v>
      </c>
      <c r="AW118" s="96">
        <f>MASTER_DATA_ESCALATED!AW118/(AW$18*1000)</f>
        <v>0</v>
      </c>
      <c r="AX118" s="96">
        <f>MASTER_DATA_ESCALATED!AX118/(AX$18*1000)</f>
        <v>0</v>
      </c>
      <c r="AY118" s="96">
        <f>MASTER_DATA_ESCALATED!AY118/(AY$18*1000)</f>
        <v>0</v>
      </c>
      <c r="AZ118" s="96">
        <f>MASTER_DATA_ESCALATED!AZ118/(AZ$18*1000)</f>
        <v>1062.9991565058172</v>
      </c>
      <c r="BA118" s="96">
        <f>MASTER_DATA_ESCALATED!BA118/(BA$18*1000)</f>
        <v>0</v>
      </c>
      <c r="BB118" s="96">
        <f>MASTER_DATA_ESCALATED!BB118/(BB$18*1000)</f>
        <v>0</v>
      </c>
      <c r="BC118" s="96">
        <f>MASTER_DATA_ESCALATED!BC118/(BC$18*1000)</f>
        <v>0</v>
      </c>
      <c r="BD118" s="96">
        <f>MASTER_DATA_ESCALATED!BD118/(BD$18*1000)</f>
        <v>358.18449838782965</v>
      </c>
      <c r="BE118" s="96">
        <f>MASTER_DATA_ESCALATED!BE118/(BE$18*1000)</f>
        <v>0</v>
      </c>
      <c r="BF118" s="96">
        <f>MASTER_DATA_ESCALATED!BF118/(BF$18*1000)</f>
        <v>0</v>
      </c>
      <c r="BG118" s="96">
        <f>MASTER_DATA_ESCALATED!BG118/(BG$18*1000)</f>
        <v>0</v>
      </c>
      <c r="BH118" s="96">
        <f>MASTER_DATA_ESCALATED!BH118/(BH$18*1000)</f>
        <v>1403.0268370030196</v>
      </c>
      <c r="BI118" s="96">
        <f>MASTER_DATA_ESCALATED!BI118/(BI$18*1000)</f>
        <v>0</v>
      </c>
      <c r="BJ118" s="96">
        <f>MASTER_DATA_ESCALATED!BJ118/(BJ$18*1000)</f>
        <v>0</v>
      </c>
      <c r="BK118" s="96">
        <f>MASTER_DATA_ESCALATED!BK118/(BK$18*1000)</f>
        <v>0</v>
      </c>
      <c r="BL118" s="96">
        <f>MASTER_DATA_ESCALATED!BL118/(BL$18*1000)</f>
        <v>453.92044726568275</v>
      </c>
      <c r="BM118" s="96">
        <f>MASTER_DATA_ESCALATED!BM118/(BM$18*1000)</f>
        <v>0</v>
      </c>
      <c r="BN118" s="96">
        <f>MASTER_DATA_ESCALATED!BN118/(BN$18*1000)</f>
        <v>0</v>
      </c>
      <c r="BO118" s="96">
        <f>MASTER_DATA_ESCALATED!BO118/(BO$18*1000)</f>
        <v>0</v>
      </c>
      <c r="BP118" s="96">
        <f>MASTER_DATA_ESCALATED!BP118/(BP$18*1000)</f>
        <v>332.60296861871683</v>
      </c>
      <c r="BQ118" s="96">
        <f>MASTER_DATA_ESCALATED!BQ118/(BQ$18*1000)</f>
        <v>0</v>
      </c>
      <c r="BR118" s="96">
        <f>MASTER_DATA_ESCALATED!BR118/(BR$18*1000)</f>
        <v>0</v>
      </c>
      <c r="BS118" s="96">
        <f>MASTER_DATA_ESCALATED!BS118/(BS$18*1000)</f>
        <v>0</v>
      </c>
      <c r="BT118" s="96">
        <f>MASTER_DATA_ESCALATED!BT118/(BT$18*1000)</f>
        <v>226.84476662673819</v>
      </c>
      <c r="BU118" s="96">
        <f>MASTER_DATA_ESCALATED!BU118/(BU$18*1000)</f>
        <v>0</v>
      </c>
      <c r="BV118" s="96">
        <f>MASTER_DATA_ESCALATED!BV118/(BV$18*1000)</f>
        <v>0</v>
      </c>
      <c r="BW118" s="96">
        <f>MASTER_DATA_ESCALATED!BW118/(BW$18*1000)</f>
        <v>0</v>
      </c>
      <c r="BX118" s="96">
        <f>MASTER_DATA_ESCALATED!BX118/(BX$18*1000)</f>
        <v>258.30239278493769</v>
      </c>
      <c r="BY118" s="96">
        <f>MASTER_DATA_ESCALATED!BY118/(BY$18*1000)</f>
        <v>0</v>
      </c>
      <c r="BZ118" s="96">
        <f>MASTER_DATA_ESCALATED!BZ118/(BZ$18*1000)</f>
        <v>0</v>
      </c>
      <c r="CA118" s="96">
        <f>MASTER_DATA_ESCALATED!CA118/(CA$18*1000)</f>
        <v>0</v>
      </c>
      <c r="CB118" s="96">
        <f>MASTER_DATA_ESCALATED!CB118/(CB$18*1000)</f>
        <v>173.61957018819999</v>
      </c>
      <c r="CC118" s="96">
        <f>MASTER_DATA_ESCALATED!CC118/(CC$18*1000)</f>
        <v>0</v>
      </c>
      <c r="CD118" s="96">
        <f>MASTER_DATA_ESCALATED!CD118/(CD$18*1000)</f>
        <v>0</v>
      </c>
      <c r="CE118" s="96">
        <f>MASTER_DATA_ESCALATED!CE118/(CE$18*1000)</f>
        <v>0</v>
      </c>
      <c r="CF118" s="96">
        <f>MASTER_DATA_ESCALATED!CF118/(CF$18*1000)</f>
        <v>166.13384638755758</v>
      </c>
      <c r="CG118" s="96">
        <f>MASTER_DATA_ESCALATED!CG118/(CG$18*1000)</f>
        <v>0</v>
      </c>
      <c r="CH118" s="96">
        <f>MASTER_DATA_ESCALATED!CH118/(CH$18*1000)</f>
        <v>0</v>
      </c>
      <c r="CI118" s="96">
        <f>MASTER_DATA_ESCALATED!CI118/(CI$18*1000)</f>
        <v>0</v>
      </c>
      <c r="CJ118" s="96">
        <f>MASTER_DATA_ESCALATED!CJ118/(CJ$18*1000)</f>
        <v>208.04504974369698</v>
      </c>
      <c r="CK118" s="96">
        <f>MASTER_DATA_ESCALATED!CK118/(CK$18*1000)</f>
        <v>0</v>
      </c>
      <c r="CL118" s="96">
        <f>MASTER_DATA_ESCALATED!CL118/(CL$18*1000)</f>
        <v>0</v>
      </c>
      <c r="CM118" s="96">
        <f>MASTER_DATA_ESCALATED!CM118/(CM$18*1000)</f>
        <v>0</v>
      </c>
      <c r="CN118" s="96">
        <f>MASTER_DATA_ESCALATED!CN118/(CN$18*1000)</f>
        <v>182.75329859838482</v>
      </c>
      <c r="CO118" s="96">
        <f>MASTER_DATA_ESCALATED!CO118/(CO$18*1000)</f>
        <v>0</v>
      </c>
      <c r="CP118" s="96">
        <f>MASTER_DATA_ESCALATED!CP118/(CP$18*1000)</f>
        <v>0</v>
      </c>
      <c r="CQ118" s="96">
        <f>MASTER_DATA_ESCALATED!CQ118/(CQ$18*1000)</f>
        <v>0</v>
      </c>
      <c r="CR118" s="96">
        <f>MASTER_DATA_ESCALATED!CR118/(CR$18*1000)</f>
        <v>278.23018216100252</v>
      </c>
      <c r="CS118" s="96">
        <f>MASTER_DATA_ESCALATED!CS118/(CS$18*1000)</f>
        <v>0</v>
      </c>
      <c r="CT118" s="96">
        <f>MASTER_DATA_ESCALATED!CT118/(CT$18*1000)</f>
        <v>0</v>
      </c>
      <c r="CU118" s="96">
        <f>MASTER_DATA_ESCALATED!CU118/(CU$18*1000)</f>
        <v>0</v>
      </c>
      <c r="CV118" s="96">
        <f>MASTER_DATA_ESCALATED!CV118/(CV$18*1000)</f>
        <v>154.27018155680375</v>
      </c>
      <c r="CW118" s="96">
        <f>MASTER_DATA_ESCALATED!CW118/(CW$18*1000)</f>
        <v>0</v>
      </c>
      <c r="CX118" s="96">
        <f>MASTER_DATA_ESCALATED!CX118/(CX$18*1000)</f>
        <v>0</v>
      </c>
      <c r="CY118" s="96">
        <f>MASTER_DATA_ESCALATED!CY118/(CY$18*1000)</f>
        <v>0</v>
      </c>
      <c r="CZ118" s="96">
        <f>MASTER_DATA_ESCALATED!CZ118/(CZ$18*1000)</f>
        <v>134.66596198160005</v>
      </c>
      <c r="DA118" s="96" t="e">
        <f>MASTER_DATA_ESCALATED!DA118/(DA$18*1000)</f>
        <v>#DIV/0!</v>
      </c>
      <c r="DB118" s="96" t="e">
        <f>MASTER_DATA_ESCALATED!DB118/(DB$18*1000)</f>
        <v>#DIV/0!</v>
      </c>
      <c r="DC118" s="96" t="e">
        <f>MASTER_DATA_ESCALATED!DC118/(DC$18*1000)</f>
        <v>#DIV/0!</v>
      </c>
      <c r="DD118" s="96" t="e">
        <f>MASTER_DATA_ESCALATED!DD118/(DD$18*1000)</f>
        <v>#N/A</v>
      </c>
      <c r="DE118" s="96">
        <f>MASTER_DATA_ESCALATED!DE118/(DE$18*1000)</f>
        <v>0</v>
      </c>
      <c r="DF118" s="96">
        <f>MASTER_DATA_ESCALATED!DF118/(DF$18*1000)</f>
        <v>0</v>
      </c>
      <c r="DG118" s="96">
        <f>MASTER_DATA_ESCALATED!DG118/(DG$18*1000)</f>
        <v>0</v>
      </c>
      <c r="DH118" s="96">
        <f>MASTER_DATA_ESCALATED!DH118/(DH$18*1000)</f>
        <v>325.14802509235699</v>
      </c>
      <c r="DI118" s="96">
        <f>MASTER_DATA_ESCALATED!DI118/(DI$18*1000)</f>
        <v>0</v>
      </c>
      <c r="DJ118" s="96">
        <f>MASTER_DATA_ESCALATED!DJ118/(DJ$18*1000)</f>
        <v>0</v>
      </c>
      <c r="DK118" s="96">
        <f>MASTER_DATA_ESCALATED!DK118/(DK$18*1000)</f>
        <v>0</v>
      </c>
      <c r="DL118" s="96">
        <f>MASTER_DATA_ESCALATED!DL118/(DL$18*1000)</f>
        <v>286.54452224902866</v>
      </c>
      <c r="DM118" s="96">
        <f>MASTER_DATA_ESCALATED!DM118/(DM$18*1000)</f>
        <v>0</v>
      </c>
      <c r="DN118" s="96">
        <f>MASTER_DATA_ESCALATED!DN118/(DN$18*1000)</f>
        <v>0</v>
      </c>
      <c r="DO118" s="96">
        <f>MASTER_DATA_ESCALATED!DO118/(DO$18*1000)</f>
        <v>0</v>
      </c>
      <c r="DP118" s="96">
        <f>MASTER_DATA_ESCALATED!DP118/(DP$18*1000)</f>
        <v>249.50440164430862</v>
      </c>
      <c r="DQ118" s="96">
        <f>MASTER_DATA_ESCALATED!DQ118/(DQ$18*1000)</f>
        <v>0</v>
      </c>
      <c r="DR118" s="96">
        <f>MASTER_DATA_ESCALATED!DR118/(DR$18*1000)</f>
        <v>0</v>
      </c>
      <c r="DS118" s="96">
        <f>MASTER_DATA_ESCALATED!DS118/(DS$18*1000)</f>
        <v>0</v>
      </c>
      <c r="DT118" s="96">
        <f>MASTER_DATA_ESCALATED!DT118/(DT$18*1000)</f>
        <v>217.25910378731317</v>
      </c>
      <c r="DU118" s="96">
        <f>MASTER_DATA_ESCALATED!DU118/(DU$18*1000)</f>
        <v>0</v>
      </c>
      <c r="DV118" s="96">
        <f>MASTER_DATA_ESCALATED!DV118/(DV$18*1000)</f>
        <v>0</v>
      </c>
      <c r="DW118" s="96">
        <f>MASTER_DATA_ESCALATED!DW118/(DW$18*1000)</f>
        <v>0</v>
      </c>
      <c r="DX118" s="96">
        <f>MASTER_DATA_ESCALATED!DX118/(DX$18*1000)</f>
        <v>189.18794157425444</v>
      </c>
      <c r="DY118" s="96">
        <f>MASTER_DATA_ESCALATED!DY118/(DY$18*1000)</f>
        <v>0</v>
      </c>
      <c r="DZ118" s="96">
        <f>MASTER_DATA_ESCALATED!DZ118/(DZ$18*1000)</f>
        <v>0</v>
      </c>
      <c r="EA118" s="96">
        <f>MASTER_DATA_ESCALATED!EA118/(EA$18*1000)</f>
        <v>0</v>
      </c>
      <c r="EB118" s="96">
        <f>MASTER_DATA_ESCALATED!EB118/(EB$18*1000)</f>
        <v>180.94819972497285</v>
      </c>
      <c r="EC118" s="96" t="e">
        <f>MASTER_DATA_ESCALATED!EC118/(EC$18*1000)</f>
        <v>#DIV/0!</v>
      </c>
      <c r="ED118" s="96" t="e">
        <f>MASTER_DATA_ESCALATED!ED118/(ED$18*1000)</f>
        <v>#DIV/0!</v>
      </c>
      <c r="EE118" s="96" t="e">
        <f>MASTER_DATA_ESCALATED!EE118/(EE$18*1000)</f>
        <v>#DIV/0!</v>
      </c>
      <c r="EF118" s="96" t="e">
        <f>MASTER_DATA_ESCALATED!EF118/(EF$18*1000)</f>
        <v>#VALUE!</v>
      </c>
      <c r="EG118" s="96">
        <f>MASTER_DATA_ESCALATED!EG118/(EG$18*1000)</f>
        <v>0</v>
      </c>
      <c r="EH118" s="96">
        <f>MASTER_DATA_ESCALATED!EH118/(EH$18*1000)</f>
        <v>0</v>
      </c>
      <c r="EI118" s="96">
        <f>MASTER_DATA_ESCALATED!EI118/(EI$18*1000)</f>
        <v>0</v>
      </c>
      <c r="EJ118" s="96">
        <f>MASTER_DATA_ESCALATED!EJ118/(EJ$18*1000)</f>
        <v>64.294071472215435</v>
      </c>
      <c r="EK118" s="96">
        <f>MASTER_DATA_ESCALATED!EK118/(EK$18*1000)</f>
        <v>0</v>
      </c>
      <c r="EL118" s="96">
        <f>MASTER_DATA_ESCALATED!EL118/(EL$18*1000)</f>
        <v>0</v>
      </c>
      <c r="EM118" s="96">
        <f>MASTER_DATA_ESCALATED!EM118/(EM$18*1000)</f>
        <v>0</v>
      </c>
      <c r="EN118" s="96">
        <f>MASTER_DATA_ESCALATED!EN118/(EN$18*1000)</f>
        <v>460.12721211829461</v>
      </c>
      <c r="EO118" s="96">
        <f>MASTER_DATA_ESCALATED!EO118/(EO$18*1000)</f>
        <v>0</v>
      </c>
      <c r="EP118" s="96">
        <f>MASTER_DATA_ESCALATED!EP118/(EP$18*1000)</f>
        <v>0</v>
      </c>
      <c r="EQ118" s="96">
        <f>MASTER_DATA_ESCALATED!EQ118/(EQ$18*1000)</f>
        <v>0</v>
      </c>
      <c r="ER118" s="96">
        <f>MASTER_DATA_ESCALATED!ER118/(ER$18*1000)</f>
        <v>172.80637188002186</v>
      </c>
      <c r="ES118" s="96">
        <f>MASTER_DATA_ESCALATED!ES118/(ES$18*1000)</f>
        <v>0</v>
      </c>
      <c r="ET118" s="96">
        <f>MASTER_DATA_ESCALATED!ET118/(ET$18*1000)</f>
        <v>0</v>
      </c>
      <c r="EU118" s="96">
        <f>MASTER_DATA_ESCALATED!EU118/(EU$18*1000)</f>
        <v>0</v>
      </c>
      <c r="EV118" s="96">
        <f>MASTER_DATA_ESCALATED!EV118/(EV$18*1000)</f>
        <v>172.80637188002186</v>
      </c>
      <c r="EW118" s="96">
        <f>MASTER_DATA_ESCALATED!EW118/(EW$18*1000)</f>
        <v>0</v>
      </c>
      <c r="EX118" s="96">
        <f>MASTER_DATA_ESCALATED!EX118/(EX$18*1000)</f>
        <v>0</v>
      </c>
      <c r="EY118" s="96">
        <f>MASTER_DATA_ESCALATED!EY118/(EY$18*1000)</f>
        <v>0</v>
      </c>
      <c r="EZ118" s="96">
        <f>MASTER_DATA_ESCALATED!EZ118/(EZ$18*1000)</f>
        <v>78.418771517925634</v>
      </c>
      <c r="FA118" s="96">
        <f>MASTER_DATA_ESCALATED!FA118/(FA$18*1000)</f>
        <v>0</v>
      </c>
      <c r="FB118" s="96">
        <f>MASTER_DATA_ESCALATED!FB118/(FB$18*1000)</f>
        <v>0</v>
      </c>
      <c r="FC118" s="96">
        <f>MASTER_DATA_ESCALATED!FC118/(FC$18*1000)</f>
        <v>0</v>
      </c>
      <c r="FD118" s="96">
        <f>MASTER_DATA_ESCALATED!FD118/(FD$18*1000)</f>
        <v>76.607516546543266</v>
      </c>
      <c r="FE118" s="96">
        <f>MASTER_DATA_ESCALATED!FE118/(FE$18*1000)</f>
        <v>0</v>
      </c>
      <c r="FF118" s="96">
        <f>MASTER_DATA_ESCALATED!FF118/(FF$18*1000)</f>
        <v>0</v>
      </c>
      <c r="FG118" s="96">
        <f>MASTER_DATA_ESCALATED!FG118/(FG$18*1000)</f>
        <v>0</v>
      </c>
      <c r="FH118" s="96">
        <f>MASTER_DATA_ESCALATED!FH118/(FH$18*1000)</f>
        <v>74.986842236913191</v>
      </c>
      <c r="FI118" s="96">
        <f>MASTER_DATA_ESCALATED!FI118/(FI$18*1000)</f>
        <v>0</v>
      </c>
      <c r="FJ118" s="96">
        <f>MASTER_DATA_ESCALATED!FJ118/(FJ$18*1000)</f>
        <v>0</v>
      </c>
      <c r="FK118" s="96">
        <f>MASTER_DATA_ESCALATED!FK118/(FK$18*1000)</f>
        <v>0</v>
      </c>
      <c r="FL118" s="96">
        <f>MASTER_DATA_ESCALATED!FL118/(FL$18*1000)</f>
        <v>149.97072973488449</v>
      </c>
      <c r="FM118" s="96">
        <f>MASTER_DATA_ESCALATED!FM118/(FM$18*1000)</f>
        <v>0</v>
      </c>
      <c r="FN118" s="96">
        <f>MASTER_DATA_ESCALATED!FN118/(FN$18*1000)</f>
        <v>0</v>
      </c>
      <c r="FO118" s="96">
        <f>MASTER_DATA_ESCALATED!FO118/(FO$18*1000)</f>
        <v>0</v>
      </c>
      <c r="FP118" s="96">
        <f>MASTER_DATA_ESCALATED!FP118/(FP$18*1000)</f>
        <v>207.65113157443025</v>
      </c>
      <c r="FQ118" s="96">
        <f>MASTER_DATA_ESCALATED!FQ118/(FQ$18*1000)</f>
        <v>0</v>
      </c>
      <c r="FR118" s="96">
        <f>MASTER_DATA_ESCALATED!FR118/(FR$18*1000)</f>
        <v>0</v>
      </c>
      <c r="FS118" s="96">
        <f>MASTER_DATA_ESCALATED!FS118/(FS$18*1000)</f>
        <v>0</v>
      </c>
      <c r="FT118" s="96">
        <f>MASTER_DATA_ESCALATED!FT118/(FT$18*1000)</f>
        <v>200.28150265888033</v>
      </c>
      <c r="FU118" s="96">
        <f>MASTER_DATA_ESCALATED!FU118/(FU$18*1000)</f>
        <v>0</v>
      </c>
      <c r="FV118" s="96">
        <f>MASTER_DATA_ESCALATED!FV118/(FV$18*1000)</f>
        <v>0</v>
      </c>
      <c r="FW118" s="96">
        <f>MASTER_DATA_ESCALATED!FW118/(FW$18*1000)</f>
        <v>0</v>
      </c>
      <c r="FX118" s="96">
        <f>MASTER_DATA_ESCALATED!FX118/(FX$18*1000)</f>
        <v>196.93607501441332</v>
      </c>
      <c r="FY118" s="96">
        <f>MASTER_DATA_ESCALATED!FY118/(FY$18*1000)</f>
        <v>0</v>
      </c>
      <c r="FZ118" s="96">
        <f>MASTER_DATA_ESCALATED!FZ118/(FZ$18*1000)</f>
        <v>0</v>
      </c>
      <c r="GA118" s="96">
        <f>MASTER_DATA_ESCALATED!GA118/(GA$18*1000)</f>
        <v>0</v>
      </c>
      <c r="GB118" s="96">
        <f>MASTER_DATA_ESCALATED!GB118/(GB$18*1000)</f>
        <v>182.34475177683686</v>
      </c>
      <c r="GC118" s="96">
        <f>MASTER_DATA_ESCALATED!GC118/(GC$18*1000)</f>
        <v>0</v>
      </c>
      <c r="GD118" s="96">
        <f>MASTER_DATA_ESCALATED!GD118/(GD$18*1000)</f>
        <v>0</v>
      </c>
      <c r="GE118" s="96">
        <f>MASTER_DATA_ESCALATED!GE118/(GE$18*1000)</f>
        <v>0</v>
      </c>
      <c r="GF118" s="96">
        <f>MASTER_DATA_ESCALATED!GF118/(GF$18*1000)</f>
        <v>175.72755959881027</v>
      </c>
      <c r="GG118" s="96">
        <f>MASTER_DATA_ESCALATED!GG118/(GG$18*1000)</f>
        <v>0</v>
      </c>
      <c r="GH118" s="96">
        <f>MASTER_DATA_ESCALATED!GH118/(GH$18*1000)</f>
        <v>0</v>
      </c>
      <c r="GI118" s="96">
        <f>MASTER_DATA_ESCALATED!GI118/(GI$18*1000)</f>
        <v>0</v>
      </c>
      <c r="GJ118" s="96">
        <f>MASTER_DATA_ESCALATED!GJ118/(GJ$18*1000)</f>
        <v>173.10099572240603</v>
      </c>
      <c r="GK118" s="96">
        <f>MASTER_DATA_ESCALATED!GK118/(GK$18*1000)</f>
        <v>0</v>
      </c>
      <c r="GL118" s="96">
        <f>MASTER_DATA_ESCALATED!GL118/(GL$18*1000)</f>
        <v>0</v>
      </c>
      <c r="GM118" s="96">
        <f>MASTER_DATA_ESCALATED!GM118/(GM$18*1000)</f>
        <v>0</v>
      </c>
      <c r="GN118" s="96">
        <f>MASTER_DATA_ESCALATED!GN118/(GN$18*1000)</f>
        <v>168.25471055189803</v>
      </c>
      <c r="GO118" s="96">
        <f>MASTER_DATA_ESCALATED!GO118/(GO$18*1000)</f>
        <v>0</v>
      </c>
      <c r="GP118" s="96">
        <f>MASTER_DATA_ESCALATED!GP118/(GP$18*1000)</f>
        <v>0</v>
      </c>
      <c r="GQ118" s="96">
        <f>MASTER_DATA_ESCALATED!GQ118/(GQ$18*1000)</f>
        <v>0</v>
      </c>
      <c r="GR118" s="96">
        <f>MASTER_DATA_ESCALATED!GR118/(GR$18*1000)</f>
        <v>162.46959221790496</v>
      </c>
      <c r="GS118" s="96">
        <f>MASTER_DATA_ESCALATED!GS118/(GS$18*1000)</f>
        <v>0</v>
      </c>
      <c r="GT118" s="96">
        <f>MASTER_DATA_ESCALATED!GT118/(GT$18*1000)</f>
        <v>0</v>
      </c>
      <c r="GU118" s="96">
        <f>MASTER_DATA_ESCALATED!GU118/(GU$18*1000)</f>
        <v>0</v>
      </c>
      <c r="GV118" s="96">
        <f>MASTER_DATA_ESCALATED!GV118/(GV$18*1000)</f>
        <v>160.16423680639917</v>
      </c>
      <c r="GW118" s="96" t="e">
        <f>MASTER_DATA_ESCALATED!#REF!/(GW$18*1000)</f>
        <v>#REF!</v>
      </c>
      <c r="GX118" s="96" t="e">
        <f>MASTER_DATA_ESCALATED!#REF!/(GX$18*1000)</f>
        <v>#REF!</v>
      </c>
      <c r="GY118" s="96" t="e">
        <f>MASTER_DATA_ESCALATED!#REF!/(GY$18*1000)</f>
        <v>#REF!</v>
      </c>
    </row>
    <row r="119" spans="2:207" hidden="1" outlineLevel="2" x14ac:dyDescent="0.3">
      <c r="B119" s="21">
        <f t="shared" si="3"/>
        <v>20</v>
      </c>
      <c r="C119" s="52">
        <f t="shared" si="4"/>
        <v>241</v>
      </c>
      <c r="D119" s="77"/>
      <c r="E119" s="52"/>
      <c r="F119" s="52">
        <v>241</v>
      </c>
      <c r="G119" s="78"/>
      <c r="H119" s="35" t="s">
        <v>121</v>
      </c>
      <c r="I119" s="97">
        <f>MASTER_DATA_ESCALATED!I119/(I$18*1000)</f>
        <v>0</v>
      </c>
      <c r="J119" s="97">
        <f>MASTER_DATA_ESCALATED!J119/(J$18*1000)</f>
        <v>0</v>
      </c>
      <c r="K119" s="97">
        <f>MASTER_DATA_ESCALATED!K119/(K$18*1000)</f>
        <v>0</v>
      </c>
      <c r="L119" s="97">
        <f>MASTER_DATA_ESCALATED!L119/(L$18*1000)</f>
        <v>0</v>
      </c>
      <c r="M119" s="97">
        <f>MASTER_DATA_ESCALATED!M119/(M$18*1000)</f>
        <v>0</v>
      </c>
      <c r="N119" s="97">
        <f>MASTER_DATA_ESCALATED!N119/(N$18*1000)</f>
        <v>0</v>
      </c>
      <c r="O119" s="97">
        <f>MASTER_DATA_ESCALATED!O119/(O$18*1000)</f>
        <v>0</v>
      </c>
      <c r="P119" s="97">
        <f>MASTER_DATA_ESCALATED!P119/(P$18*1000)</f>
        <v>0</v>
      </c>
      <c r="Q119" s="97">
        <f>MASTER_DATA_ESCALATED!Q119/(Q$18*1000)</f>
        <v>0</v>
      </c>
      <c r="R119" s="97">
        <f>MASTER_DATA_ESCALATED!R119/(R$18*1000)</f>
        <v>0</v>
      </c>
      <c r="S119" s="97">
        <f>MASTER_DATA_ESCALATED!S119/(S$18*1000)</f>
        <v>0</v>
      </c>
      <c r="T119" s="97">
        <f>MASTER_DATA_ESCALATED!T119/(T$18*1000)</f>
        <v>0</v>
      </c>
      <c r="U119" s="97">
        <f>MASTER_DATA_ESCALATED!U119/(U$18*1000)</f>
        <v>0</v>
      </c>
      <c r="V119" s="97">
        <f>MASTER_DATA_ESCALATED!V119/(V$18*1000)</f>
        <v>0</v>
      </c>
      <c r="W119" s="97">
        <f>MASTER_DATA_ESCALATED!W119/(W$18*1000)</f>
        <v>0</v>
      </c>
      <c r="X119" s="97">
        <f>MASTER_DATA_ESCALATED!X119/(X$18*1000)</f>
        <v>0</v>
      </c>
      <c r="Y119" s="97">
        <f>MASTER_DATA_ESCALATED!Y119/(Y$18*1000)</f>
        <v>0</v>
      </c>
      <c r="Z119" s="97">
        <f>MASTER_DATA_ESCALATED!Z119/(Z$18*1000)</f>
        <v>0</v>
      </c>
      <c r="AA119" s="97">
        <f>MASTER_DATA_ESCALATED!AA119/(AA$18*1000)</f>
        <v>0</v>
      </c>
      <c r="AB119" s="97">
        <f>MASTER_DATA_ESCALATED!AB119/(AB$18*1000)</f>
        <v>0</v>
      </c>
      <c r="AC119" s="97">
        <f>MASTER_DATA_ESCALATED!AC119/(AC$18*1000)</f>
        <v>0</v>
      </c>
      <c r="AD119" s="97">
        <f>MASTER_DATA_ESCALATED!AD119/(AD$18*1000)</f>
        <v>0</v>
      </c>
      <c r="AE119" s="97">
        <f>MASTER_DATA_ESCALATED!AE119/(AE$18*1000)</f>
        <v>0</v>
      </c>
      <c r="AF119" s="97">
        <f>MASTER_DATA_ESCALATED!AF119/(AF$18*1000)</f>
        <v>0</v>
      </c>
      <c r="AG119" s="97">
        <f>MASTER_DATA_ESCALATED!AG119/(AG$18*1000)</f>
        <v>0</v>
      </c>
      <c r="AH119" s="97">
        <f>MASTER_DATA_ESCALATED!AH119/(AH$18*1000)</f>
        <v>0</v>
      </c>
      <c r="AI119" s="97">
        <f>MASTER_DATA_ESCALATED!AI119/(AI$18*1000)</f>
        <v>0</v>
      </c>
      <c r="AJ119" s="97">
        <f>MASTER_DATA_ESCALATED!AJ119/(AJ$18*1000)</f>
        <v>0</v>
      </c>
      <c r="AK119" s="97">
        <f>MASTER_DATA_ESCALATED!AK119/(AK$18*1000)</f>
        <v>0</v>
      </c>
      <c r="AL119" s="97">
        <f>MASTER_DATA_ESCALATED!AL119/(AL$18*1000)</f>
        <v>0</v>
      </c>
      <c r="AM119" s="97">
        <f>MASTER_DATA_ESCALATED!AM119/(AM$18*1000)</f>
        <v>0</v>
      </c>
      <c r="AN119" s="97">
        <f>MASTER_DATA_ESCALATED!AN119/(AN$18*1000)</f>
        <v>0</v>
      </c>
      <c r="AO119" s="97">
        <f>MASTER_DATA_ESCALATED!AO119/(AO$18*1000)</f>
        <v>0</v>
      </c>
      <c r="AP119" s="97">
        <f>MASTER_DATA_ESCALATED!AP119/(AP$18*1000)</f>
        <v>0</v>
      </c>
      <c r="AQ119" s="97">
        <f>MASTER_DATA_ESCALATED!AQ119/(AQ$18*1000)</f>
        <v>0</v>
      </c>
      <c r="AR119" s="97">
        <f>MASTER_DATA_ESCALATED!AR119/(AR$18*1000)</f>
        <v>0</v>
      </c>
      <c r="AS119" s="97">
        <f>MASTER_DATA_ESCALATED!AS119/(AS$18*1000)</f>
        <v>0</v>
      </c>
      <c r="AT119" s="97">
        <f>MASTER_DATA_ESCALATED!AT119/(AT$18*1000)</f>
        <v>0</v>
      </c>
      <c r="AU119" s="97">
        <f>MASTER_DATA_ESCALATED!AU119/(AU$18*1000)</f>
        <v>0</v>
      </c>
      <c r="AV119" s="97">
        <f>MASTER_DATA_ESCALATED!AV119/(AV$18*1000)</f>
        <v>0</v>
      </c>
      <c r="AW119" s="97">
        <f>MASTER_DATA_ESCALATED!AW119/(AW$18*1000)</f>
        <v>0</v>
      </c>
      <c r="AX119" s="97">
        <f>MASTER_DATA_ESCALATED!AX119/(AX$18*1000)</f>
        <v>0</v>
      </c>
      <c r="AY119" s="97">
        <f>MASTER_DATA_ESCALATED!AY119/(AY$18*1000)</f>
        <v>0</v>
      </c>
      <c r="AZ119" s="97">
        <f>MASTER_DATA_ESCALATED!AZ119/(AZ$18*1000)</f>
        <v>0</v>
      </c>
      <c r="BA119" s="97">
        <f>MASTER_DATA_ESCALATED!BA119/(BA$18*1000)</f>
        <v>0</v>
      </c>
      <c r="BB119" s="97">
        <f>MASTER_DATA_ESCALATED!BB119/(BB$18*1000)</f>
        <v>0</v>
      </c>
      <c r="BC119" s="97">
        <f>MASTER_DATA_ESCALATED!BC119/(BC$18*1000)</f>
        <v>0</v>
      </c>
      <c r="BD119" s="97">
        <f>MASTER_DATA_ESCALATED!BD119/(BD$18*1000)</f>
        <v>0</v>
      </c>
      <c r="BE119" s="97">
        <f>MASTER_DATA_ESCALATED!BE119/(BE$18*1000)</f>
        <v>0</v>
      </c>
      <c r="BF119" s="97">
        <f>MASTER_DATA_ESCALATED!BF119/(BF$18*1000)</f>
        <v>0</v>
      </c>
      <c r="BG119" s="97">
        <f>MASTER_DATA_ESCALATED!BG119/(BG$18*1000)</f>
        <v>0</v>
      </c>
      <c r="BH119" s="97">
        <f>MASTER_DATA_ESCALATED!BH119/(BH$18*1000)</f>
        <v>0</v>
      </c>
      <c r="BI119" s="97">
        <f>MASTER_DATA_ESCALATED!BI119/(BI$18*1000)</f>
        <v>0</v>
      </c>
      <c r="BJ119" s="97">
        <f>MASTER_DATA_ESCALATED!BJ119/(BJ$18*1000)</f>
        <v>0</v>
      </c>
      <c r="BK119" s="97">
        <f>MASTER_DATA_ESCALATED!BK119/(BK$18*1000)</f>
        <v>0</v>
      </c>
      <c r="BL119" s="97">
        <f>MASTER_DATA_ESCALATED!BL119/(BL$18*1000)</f>
        <v>0</v>
      </c>
      <c r="BM119" s="97">
        <f>MASTER_DATA_ESCALATED!BM119/(BM$18*1000)</f>
        <v>0</v>
      </c>
      <c r="BN119" s="97">
        <f>MASTER_DATA_ESCALATED!BN119/(BN$18*1000)</f>
        <v>0</v>
      </c>
      <c r="BO119" s="97">
        <f>MASTER_DATA_ESCALATED!BO119/(BO$18*1000)</f>
        <v>0</v>
      </c>
      <c r="BP119" s="97">
        <f>MASTER_DATA_ESCALATED!BP119/(BP$18*1000)</f>
        <v>33.32366314976283</v>
      </c>
      <c r="BQ119" s="97">
        <f>MASTER_DATA_ESCALATED!BQ119/(BQ$18*1000)</f>
        <v>0</v>
      </c>
      <c r="BR119" s="97">
        <f>MASTER_DATA_ESCALATED!BR119/(BR$18*1000)</f>
        <v>0</v>
      </c>
      <c r="BS119" s="97">
        <f>MASTER_DATA_ESCALATED!BS119/(BS$18*1000)</f>
        <v>0</v>
      </c>
      <c r="BT119" s="97">
        <f>MASTER_DATA_ESCALATED!BT119/(BT$18*1000)</f>
        <v>33.32342604745962</v>
      </c>
      <c r="BU119" s="97">
        <f>MASTER_DATA_ESCALATED!BU119/(BU$18*1000)</f>
        <v>0</v>
      </c>
      <c r="BV119" s="97">
        <f>MASTER_DATA_ESCALATED!BV119/(BV$18*1000)</f>
        <v>0</v>
      </c>
      <c r="BW119" s="97">
        <f>MASTER_DATA_ESCALATED!BW119/(BW$18*1000)</f>
        <v>0</v>
      </c>
      <c r="BX119" s="97">
        <f>MASTER_DATA_ESCALATED!BX119/(BX$18*1000)</f>
        <v>49.422682827731954</v>
      </c>
      <c r="BY119" s="97">
        <f>MASTER_DATA_ESCALATED!BY119/(BY$18*1000)</f>
        <v>0</v>
      </c>
      <c r="BZ119" s="97">
        <f>MASTER_DATA_ESCALATED!BZ119/(BZ$18*1000)</f>
        <v>0</v>
      </c>
      <c r="CA119" s="97">
        <f>MASTER_DATA_ESCALATED!CA119/(CA$18*1000)</f>
        <v>0</v>
      </c>
      <c r="CB119" s="97">
        <f>MASTER_DATA_ESCALATED!CB119/(CB$18*1000)</f>
        <v>31.312932409349873</v>
      </c>
      <c r="CC119" s="97">
        <f>MASTER_DATA_ESCALATED!CC119/(CC$18*1000)</f>
        <v>0</v>
      </c>
      <c r="CD119" s="97">
        <f>MASTER_DATA_ESCALATED!CD119/(CD$18*1000)</f>
        <v>0</v>
      </c>
      <c r="CE119" s="97">
        <f>MASTER_DATA_ESCALATED!CE119/(CE$18*1000)</f>
        <v>0</v>
      </c>
      <c r="CF119" s="97">
        <f>MASTER_DATA_ESCALATED!CF119/(CF$18*1000)</f>
        <v>28.845097805378948</v>
      </c>
      <c r="CG119" s="97">
        <f>MASTER_DATA_ESCALATED!CG119/(CG$18*1000)</f>
        <v>0</v>
      </c>
      <c r="CH119" s="97">
        <f>MASTER_DATA_ESCALATED!CH119/(CH$18*1000)</f>
        <v>0</v>
      </c>
      <c r="CI119" s="97">
        <f>MASTER_DATA_ESCALATED!CI119/(CI$18*1000)</f>
        <v>0</v>
      </c>
      <c r="CJ119" s="97">
        <f>MASTER_DATA_ESCALATED!CJ119/(CJ$18*1000)</f>
        <v>0</v>
      </c>
      <c r="CK119" s="97">
        <f>MASTER_DATA_ESCALATED!CK119/(CK$18*1000)</f>
        <v>0</v>
      </c>
      <c r="CL119" s="97">
        <f>MASTER_DATA_ESCALATED!CL119/(CL$18*1000)</f>
        <v>0</v>
      </c>
      <c r="CM119" s="97">
        <f>MASTER_DATA_ESCALATED!CM119/(CM$18*1000)</f>
        <v>0</v>
      </c>
      <c r="CN119" s="97">
        <f>MASTER_DATA_ESCALATED!CN119/(CN$18*1000)</f>
        <v>0</v>
      </c>
      <c r="CO119" s="97">
        <f>MASTER_DATA_ESCALATED!CO119/(CO$18*1000)</f>
        <v>0</v>
      </c>
      <c r="CP119" s="97">
        <f>MASTER_DATA_ESCALATED!CP119/(CP$18*1000)</f>
        <v>0</v>
      </c>
      <c r="CQ119" s="97">
        <f>MASTER_DATA_ESCALATED!CQ119/(CQ$18*1000)</f>
        <v>0</v>
      </c>
      <c r="CR119" s="97">
        <f>MASTER_DATA_ESCALATED!CR119/(CR$18*1000)</f>
        <v>0</v>
      </c>
      <c r="CS119" s="97">
        <f>MASTER_DATA_ESCALATED!CS119/(CS$18*1000)</f>
        <v>0</v>
      </c>
      <c r="CT119" s="97">
        <f>MASTER_DATA_ESCALATED!CT119/(CT$18*1000)</f>
        <v>0</v>
      </c>
      <c r="CU119" s="97">
        <f>MASTER_DATA_ESCALATED!CU119/(CU$18*1000)</f>
        <v>0</v>
      </c>
      <c r="CV119" s="97">
        <f>MASTER_DATA_ESCALATED!CV119/(CV$18*1000)</f>
        <v>19.909413613478005</v>
      </c>
      <c r="CW119" s="97">
        <f>MASTER_DATA_ESCALATED!CW119/(CW$18*1000)</f>
        <v>0</v>
      </c>
      <c r="CX119" s="97">
        <f>MASTER_DATA_ESCALATED!CX119/(CX$18*1000)</f>
        <v>0</v>
      </c>
      <c r="CY119" s="97">
        <f>MASTER_DATA_ESCALATED!CY119/(CY$18*1000)</f>
        <v>0</v>
      </c>
      <c r="CZ119" s="97">
        <f>MASTER_DATA_ESCALATED!CZ119/(CZ$18*1000)</f>
        <v>17.379381967923116</v>
      </c>
      <c r="DA119" s="97" t="e">
        <f>MASTER_DATA_ESCALATED!DA119/(DA$18*1000)</f>
        <v>#DIV/0!</v>
      </c>
      <c r="DB119" s="97" t="e">
        <f>MASTER_DATA_ESCALATED!DB119/(DB$18*1000)</f>
        <v>#DIV/0!</v>
      </c>
      <c r="DC119" s="97" t="e">
        <f>MASTER_DATA_ESCALATED!DC119/(DC$18*1000)</f>
        <v>#DIV/0!</v>
      </c>
      <c r="DD119" s="97" t="e">
        <f>MASTER_DATA_ESCALATED!DD119/(DD$18*1000)</f>
        <v>#N/A</v>
      </c>
      <c r="DE119" s="97">
        <f>MASTER_DATA_ESCALATED!DE119/(DE$18*1000)</f>
        <v>0</v>
      </c>
      <c r="DF119" s="97">
        <f>MASTER_DATA_ESCALATED!DF119/(DF$18*1000)</f>
        <v>0</v>
      </c>
      <c r="DG119" s="97">
        <f>MASTER_DATA_ESCALATED!DG119/(DG$18*1000)</f>
        <v>0</v>
      </c>
      <c r="DH119" s="97">
        <f>MASTER_DATA_ESCALATED!DH119/(DH$18*1000)</f>
        <v>0</v>
      </c>
      <c r="DI119" s="97">
        <f>MASTER_DATA_ESCALATED!DI119/(DI$18*1000)</f>
        <v>0</v>
      </c>
      <c r="DJ119" s="97">
        <f>MASTER_DATA_ESCALATED!DJ119/(DJ$18*1000)</f>
        <v>0</v>
      </c>
      <c r="DK119" s="97">
        <f>MASTER_DATA_ESCALATED!DK119/(DK$18*1000)</f>
        <v>0</v>
      </c>
      <c r="DL119" s="97">
        <f>MASTER_DATA_ESCALATED!DL119/(DL$18*1000)</f>
        <v>0</v>
      </c>
      <c r="DM119" s="97">
        <f>MASTER_DATA_ESCALATED!DM119/(DM$18*1000)</f>
        <v>0</v>
      </c>
      <c r="DN119" s="97">
        <f>MASTER_DATA_ESCALATED!DN119/(DN$18*1000)</f>
        <v>0</v>
      </c>
      <c r="DO119" s="97">
        <f>MASTER_DATA_ESCALATED!DO119/(DO$18*1000)</f>
        <v>0</v>
      </c>
      <c r="DP119" s="97">
        <f>MASTER_DATA_ESCALATED!DP119/(DP$18*1000)</f>
        <v>0</v>
      </c>
      <c r="DQ119" s="97">
        <f>MASTER_DATA_ESCALATED!DQ119/(DQ$18*1000)</f>
        <v>0</v>
      </c>
      <c r="DR119" s="97">
        <f>MASTER_DATA_ESCALATED!DR119/(DR$18*1000)</f>
        <v>0</v>
      </c>
      <c r="DS119" s="97">
        <f>MASTER_DATA_ESCALATED!DS119/(DS$18*1000)</f>
        <v>0</v>
      </c>
      <c r="DT119" s="97">
        <f>MASTER_DATA_ESCALATED!DT119/(DT$18*1000)</f>
        <v>0</v>
      </c>
      <c r="DU119" s="97">
        <f>MASTER_DATA_ESCALATED!DU119/(DU$18*1000)</f>
        <v>0</v>
      </c>
      <c r="DV119" s="97">
        <f>MASTER_DATA_ESCALATED!DV119/(DV$18*1000)</f>
        <v>0</v>
      </c>
      <c r="DW119" s="97">
        <f>MASTER_DATA_ESCALATED!DW119/(DW$18*1000)</f>
        <v>0</v>
      </c>
      <c r="DX119" s="97">
        <f>MASTER_DATA_ESCALATED!DX119/(DX$18*1000)</f>
        <v>0</v>
      </c>
      <c r="DY119" s="97">
        <f>MASTER_DATA_ESCALATED!DY119/(DY$18*1000)</f>
        <v>0</v>
      </c>
      <c r="DZ119" s="97">
        <f>MASTER_DATA_ESCALATED!DZ119/(DZ$18*1000)</f>
        <v>0</v>
      </c>
      <c r="EA119" s="97">
        <f>MASTER_DATA_ESCALATED!EA119/(EA$18*1000)</f>
        <v>0</v>
      </c>
      <c r="EB119" s="97">
        <f>MASTER_DATA_ESCALATED!EB119/(EB$18*1000)</f>
        <v>0</v>
      </c>
      <c r="EC119" s="97" t="e">
        <f>MASTER_DATA_ESCALATED!EC119/(EC$18*1000)</f>
        <v>#DIV/0!</v>
      </c>
      <c r="ED119" s="97" t="e">
        <f>MASTER_DATA_ESCALATED!ED119/(ED$18*1000)</f>
        <v>#DIV/0!</v>
      </c>
      <c r="EE119" s="97" t="e">
        <f>MASTER_DATA_ESCALATED!EE119/(EE$18*1000)</f>
        <v>#DIV/0!</v>
      </c>
      <c r="EF119" s="97" t="e">
        <f>MASTER_DATA_ESCALATED!EF119/(EF$18*1000)</f>
        <v>#VALUE!</v>
      </c>
      <c r="EG119" s="97">
        <f>MASTER_DATA_ESCALATED!EG119/(EG$18*1000)</f>
        <v>0</v>
      </c>
      <c r="EH119" s="97">
        <f>MASTER_DATA_ESCALATED!EH119/(EH$18*1000)</f>
        <v>0</v>
      </c>
      <c r="EI119" s="97">
        <f>MASTER_DATA_ESCALATED!EI119/(EI$18*1000)</f>
        <v>0</v>
      </c>
      <c r="EJ119" s="97">
        <f>MASTER_DATA_ESCALATED!EJ119/(EJ$18*1000)</f>
        <v>0</v>
      </c>
      <c r="EK119" s="97">
        <f>MASTER_DATA_ESCALATED!EK119/(EK$18*1000)</f>
        <v>0</v>
      </c>
      <c r="EL119" s="97">
        <f>MASTER_DATA_ESCALATED!EL119/(EL$18*1000)</f>
        <v>0</v>
      </c>
      <c r="EM119" s="97">
        <f>MASTER_DATA_ESCALATED!EM119/(EM$18*1000)</f>
        <v>0</v>
      </c>
      <c r="EN119" s="97">
        <f>MASTER_DATA_ESCALATED!EN119/(EN$18*1000)</f>
        <v>73.281872628566077</v>
      </c>
      <c r="EO119" s="97">
        <f>MASTER_DATA_ESCALATED!EO119/(EO$18*1000)</f>
        <v>0</v>
      </c>
      <c r="EP119" s="97">
        <f>MASTER_DATA_ESCALATED!EP119/(EP$18*1000)</f>
        <v>0</v>
      </c>
      <c r="EQ119" s="97">
        <f>MASTER_DATA_ESCALATED!EQ119/(EQ$18*1000)</f>
        <v>0</v>
      </c>
      <c r="ER119" s="97">
        <f>MASTER_DATA_ESCALATED!ER119/(ER$18*1000)</f>
        <v>30.317015640591801</v>
      </c>
      <c r="ES119" s="97">
        <f>MASTER_DATA_ESCALATED!ES119/(ES$18*1000)</f>
        <v>0</v>
      </c>
      <c r="ET119" s="97">
        <f>MASTER_DATA_ESCALATED!ET119/(ET$18*1000)</f>
        <v>0</v>
      </c>
      <c r="EU119" s="97">
        <f>MASTER_DATA_ESCALATED!EU119/(EU$18*1000)</f>
        <v>0</v>
      </c>
      <c r="EV119" s="97">
        <f>MASTER_DATA_ESCALATED!EV119/(EV$18*1000)</f>
        <v>30.317015640591801</v>
      </c>
      <c r="EW119" s="97">
        <f>MASTER_DATA_ESCALATED!EW119/(EW$18*1000)</f>
        <v>0</v>
      </c>
      <c r="EX119" s="97">
        <f>MASTER_DATA_ESCALATED!EX119/(EX$18*1000)</f>
        <v>0</v>
      </c>
      <c r="EY119" s="97">
        <f>MASTER_DATA_ESCALATED!EY119/(EY$18*1000)</f>
        <v>0</v>
      </c>
      <c r="EZ119" s="97">
        <f>MASTER_DATA_ESCALATED!EZ119/(EZ$18*1000)</f>
        <v>15.918656049465874</v>
      </c>
      <c r="FA119" s="97">
        <f>MASTER_DATA_ESCALATED!FA119/(FA$18*1000)</f>
        <v>0</v>
      </c>
      <c r="FB119" s="97">
        <f>MASTER_DATA_ESCALATED!FB119/(FB$18*1000)</f>
        <v>0</v>
      </c>
      <c r="FC119" s="97">
        <f>MASTER_DATA_ESCALATED!FC119/(FC$18*1000)</f>
        <v>0</v>
      </c>
      <c r="FD119" s="97">
        <f>MASTER_DATA_ESCALATED!FD119/(FD$18*1000)</f>
        <v>15.853651792744161</v>
      </c>
      <c r="FE119" s="97">
        <f>MASTER_DATA_ESCALATED!FE119/(FE$18*1000)</f>
        <v>0</v>
      </c>
      <c r="FF119" s="97">
        <f>MASTER_DATA_ESCALATED!FF119/(FF$18*1000)</f>
        <v>0</v>
      </c>
      <c r="FG119" s="97">
        <f>MASTER_DATA_ESCALATED!FG119/(FG$18*1000)</f>
        <v>0</v>
      </c>
      <c r="FH119" s="97">
        <f>MASTER_DATA_ESCALATED!FH119/(FH$18*1000)</f>
        <v>15.794557013906235</v>
      </c>
      <c r="FI119" s="97">
        <f>MASTER_DATA_ESCALATED!FI119/(FI$18*1000)</f>
        <v>0</v>
      </c>
      <c r="FJ119" s="97">
        <f>MASTER_DATA_ESCALATED!FJ119/(FJ$18*1000)</f>
        <v>0</v>
      </c>
      <c r="FK119" s="97">
        <f>MASTER_DATA_ESCALATED!FK119/(FK$18*1000)</f>
        <v>0</v>
      </c>
      <c r="FL119" s="97">
        <f>MASTER_DATA_ESCALATED!FL119/(FL$18*1000)</f>
        <v>31.590591397283418</v>
      </c>
      <c r="FM119" s="97">
        <f>MASTER_DATA_ESCALATED!FM119/(FM$18*1000)</f>
        <v>0</v>
      </c>
      <c r="FN119" s="97">
        <f>MASTER_DATA_ESCALATED!FN119/(FN$18*1000)</f>
        <v>0</v>
      </c>
      <c r="FO119" s="97">
        <f>MASTER_DATA_ESCALATED!FO119/(FO$18*1000)</f>
        <v>0</v>
      </c>
      <c r="FP119" s="97">
        <f>MASTER_DATA_ESCALATED!FP119/(FP$18*1000)</f>
        <v>27.919655760647828</v>
      </c>
      <c r="FQ119" s="97">
        <f>MASTER_DATA_ESCALATED!FQ119/(FQ$18*1000)</f>
        <v>0</v>
      </c>
      <c r="FR119" s="97">
        <f>MASTER_DATA_ESCALATED!FR119/(FR$18*1000)</f>
        <v>0</v>
      </c>
      <c r="FS119" s="97">
        <f>MASTER_DATA_ESCALATED!FS119/(FS$18*1000)</f>
        <v>0</v>
      </c>
      <c r="FT119" s="97">
        <f>MASTER_DATA_ESCALATED!FT119/(FT$18*1000)</f>
        <v>27.638596256104776</v>
      </c>
      <c r="FU119" s="97">
        <f>MASTER_DATA_ESCALATED!FU119/(FU$18*1000)</f>
        <v>0</v>
      </c>
      <c r="FV119" s="97">
        <f>MASTER_DATA_ESCALATED!FV119/(FV$18*1000)</f>
        <v>0</v>
      </c>
      <c r="FW119" s="97">
        <f>MASTER_DATA_ESCALATED!FW119/(FW$18*1000)</f>
        <v>0</v>
      </c>
      <c r="FX119" s="97">
        <f>MASTER_DATA_ESCALATED!FX119/(FX$18*1000)</f>
        <v>27.512161005980492</v>
      </c>
      <c r="FY119" s="97">
        <f>MASTER_DATA_ESCALATED!FY119/(FY$18*1000)</f>
        <v>0</v>
      </c>
      <c r="FZ119" s="97">
        <f>MASTER_DATA_ESCALATED!FZ119/(FZ$18*1000)</f>
        <v>0</v>
      </c>
      <c r="GA119" s="97">
        <f>MASTER_DATA_ESCALATED!GA119/(GA$18*1000)</f>
        <v>0</v>
      </c>
      <c r="GB119" s="97">
        <f>MASTER_DATA_ESCALATED!GB119/(GB$18*1000)</f>
        <v>23.988144977693327</v>
      </c>
      <c r="GC119" s="97">
        <f>MASTER_DATA_ESCALATED!GC119/(GC$18*1000)</f>
        <v>0</v>
      </c>
      <c r="GD119" s="97">
        <f>MASTER_DATA_ESCALATED!GD119/(GD$18*1000)</f>
        <v>0</v>
      </c>
      <c r="GE119" s="97">
        <f>MASTER_DATA_ESCALATED!GE119/(GE$18*1000)</f>
        <v>0</v>
      </c>
      <c r="GF119" s="97">
        <f>MASTER_DATA_ESCALATED!GF119/(GF$18*1000)</f>
        <v>23.74648633651417</v>
      </c>
      <c r="GG119" s="97">
        <f>MASTER_DATA_ESCALATED!GG119/(GG$18*1000)</f>
        <v>0</v>
      </c>
      <c r="GH119" s="97">
        <f>MASTER_DATA_ESCALATED!GH119/(GH$18*1000)</f>
        <v>0</v>
      </c>
      <c r="GI119" s="97">
        <f>MASTER_DATA_ESCALATED!GI119/(GI$18*1000)</f>
        <v>0</v>
      </c>
      <c r="GJ119" s="97">
        <f>MASTER_DATA_ESCALATED!GJ119/(GJ$18*1000)</f>
        <v>23.650960219934063</v>
      </c>
      <c r="GK119" s="97">
        <f>MASTER_DATA_ESCALATED!GK119/(GK$18*1000)</f>
        <v>0</v>
      </c>
      <c r="GL119" s="97">
        <f>MASTER_DATA_ESCALATED!GL119/(GL$18*1000)</f>
        <v>0</v>
      </c>
      <c r="GM119" s="97">
        <f>MASTER_DATA_ESCALATED!GM119/(GM$18*1000)</f>
        <v>0</v>
      </c>
      <c r="GN119" s="97">
        <f>MASTER_DATA_ESCALATED!GN119/(GN$18*1000)</f>
        <v>21.025124430144761</v>
      </c>
      <c r="GO119" s="97">
        <f>MASTER_DATA_ESCALATED!GO119/(GO$18*1000)</f>
        <v>0</v>
      </c>
      <c r="GP119" s="97">
        <f>MASTER_DATA_ESCALATED!GP119/(GP$18*1000)</f>
        <v>0</v>
      </c>
      <c r="GQ119" s="97">
        <f>MASTER_DATA_ESCALATED!GQ119/(GQ$18*1000)</f>
        <v>0</v>
      </c>
      <c r="GR119" s="97">
        <f>MASTER_DATA_ESCALATED!GR119/(GR$18*1000)</f>
        <v>20.796660554489197</v>
      </c>
      <c r="GS119" s="97">
        <f>MASTER_DATA_ESCALATED!GS119/(GS$18*1000)</f>
        <v>0</v>
      </c>
      <c r="GT119" s="97">
        <f>MASTER_DATA_ESCALATED!GT119/(GT$18*1000)</f>
        <v>0</v>
      </c>
      <c r="GU119" s="97">
        <f>MASTER_DATA_ESCALATED!GU119/(GU$18*1000)</f>
        <v>0</v>
      </c>
      <c r="GV119" s="97">
        <f>MASTER_DATA_ESCALATED!GV119/(GV$18*1000)</f>
        <v>20.70529254533627</v>
      </c>
      <c r="GW119" s="97" t="e">
        <f>MASTER_DATA_ESCALATED!#REF!/(GW$18*1000)</f>
        <v>#REF!</v>
      </c>
      <c r="GX119" s="97" t="e">
        <f>MASTER_DATA_ESCALATED!#REF!/(GX$18*1000)</f>
        <v>#REF!</v>
      </c>
      <c r="GY119" s="97" t="e">
        <f>MASTER_DATA_ESCALATED!#REF!/(GY$18*1000)</f>
        <v>#REF!</v>
      </c>
    </row>
    <row r="120" spans="2:207" ht="17.25" hidden="1" outlineLevel="2" x14ac:dyDescent="0.3">
      <c r="B120" s="21">
        <f t="shared" si="3"/>
        <v>20</v>
      </c>
      <c r="C120" s="52">
        <f t="shared" si="4"/>
        <v>242</v>
      </c>
      <c r="D120" s="77"/>
      <c r="E120" s="52"/>
      <c r="F120" s="52">
        <v>242</v>
      </c>
      <c r="G120" s="78"/>
      <c r="H120" s="34" t="s">
        <v>122</v>
      </c>
      <c r="I120" s="95">
        <f>MASTER_DATA_ESCALATED!I120/(I$18*1000)</f>
        <v>0</v>
      </c>
      <c r="J120" s="95">
        <f>MASTER_DATA_ESCALATED!J120/(J$18*1000)</f>
        <v>0</v>
      </c>
      <c r="K120" s="95">
        <f>MASTER_DATA_ESCALATED!K120/(K$18*1000)</f>
        <v>0</v>
      </c>
      <c r="L120" s="95">
        <f>MASTER_DATA_ESCALATED!L120/(L$18*1000)</f>
        <v>0</v>
      </c>
      <c r="M120" s="95">
        <f>MASTER_DATA_ESCALATED!M120/(M$18*1000)</f>
        <v>0</v>
      </c>
      <c r="N120" s="95">
        <f>MASTER_DATA_ESCALATED!N120/(N$18*1000)</f>
        <v>0</v>
      </c>
      <c r="O120" s="95">
        <f>MASTER_DATA_ESCALATED!O120/(O$18*1000)</f>
        <v>0</v>
      </c>
      <c r="P120" s="95">
        <f>MASTER_DATA_ESCALATED!P120/(P$18*1000)</f>
        <v>0</v>
      </c>
      <c r="Q120" s="95">
        <f>MASTER_DATA_ESCALATED!Q120/(Q$18*1000)</f>
        <v>0</v>
      </c>
      <c r="R120" s="95">
        <f>MASTER_DATA_ESCALATED!R120/(R$18*1000)</f>
        <v>0</v>
      </c>
      <c r="S120" s="95">
        <f>MASTER_DATA_ESCALATED!S120/(S$18*1000)</f>
        <v>0</v>
      </c>
      <c r="T120" s="95">
        <f>MASTER_DATA_ESCALATED!T120/(T$18*1000)</f>
        <v>0</v>
      </c>
      <c r="U120" s="95">
        <f>MASTER_DATA_ESCALATED!U120/(U$18*1000)</f>
        <v>0</v>
      </c>
      <c r="V120" s="95">
        <f>MASTER_DATA_ESCALATED!V120/(V$18*1000)</f>
        <v>0</v>
      </c>
      <c r="W120" s="95">
        <f>MASTER_DATA_ESCALATED!W120/(W$18*1000)</f>
        <v>0</v>
      </c>
      <c r="X120" s="95">
        <f>MASTER_DATA_ESCALATED!X120/(X$18*1000)</f>
        <v>0</v>
      </c>
      <c r="Y120" s="95">
        <f>MASTER_DATA_ESCALATED!Y120/(Y$18*1000)</f>
        <v>0</v>
      </c>
      <c r="Z120" s="95">
        <f>MASTER_DATA_ESCALATED!Z120/(Z$18*1000)</f>
        <v>0</v>
      </c>
      <c r="AA120" s="95">
        <f>MASTER_DATA_ESCALATED!AA120/(AA$18*1000)</f>
        <v>0</v>
      </c>
      <c r="AB120" s="95">
        <f>MASTER_DATA_ESCALATED!AB120/(AB$18*1000)</f>
        <v>0</v>
      </c>
      <c r="AC120" s="95">
        <f>MASTER_DATA_ESCALATED!AC120/(AC$18*1000)</f>
        <v>0</v>
      </c>
      <c r="AD120" s="95">
        <f>MASTER_DATA_ESCALATED!AD120/(AD$18*1000)</f>
        <v>0</v>
      </c>
      <c r="AE120" s="95">
        <f>MASTER_DATA_ESCALATED!AE120/(AE$18*1000)</f>
        <v>0</v>
      </c>
      <c r="AF120" s="95">
        <f>MASTER_DATA_ESCALATED!AF120/(AF$18*1000)</f>
        <v>0</v>
      </c>
      <c r="AG120" s="95">
        <f>MASTER_DATA_ESCALATED!AG120/(AG$18*1000)</f>
        <v>0</v>
      </c>
      <c r="AH120" s="95">
        <f>MASTER_DATA_ESCALATED!AH120/(AH$18*1000)</f>
        <v>0</v>
      </c>
      <c r="AI120" s="95">
        <f>MASTER_DATA_ESCALATED!AI120/(AI$18*1000)</f>
        <v>0</v>
      </c>
      <c r="AJ120" s="95">
        <f>MASTER_DATA_ESCALATED!AJ120/(AJ$18*1000)</f>
        <v>0</v>
      </c>
      <c r="AK120" s="95">
        <f>MASTER_DATA_ESCALATED!AK120/(AK$18*1000)</f>
        <v>0</v>
      </c>
      <c r="AL120" s="95">
        <f>MASTER_DATA_ESCALATED!AL120/(AL$18*1000)</f>
        <v>0</v>
      </c>
      <c r="AM120" s="95">
        <f>MASTER_DATA_ESCALATED!AM120/(AM$18*1000)</f>
        <v>0</v>
      </c>
      <c r="AN120" s="95">
        <f>MASTER_DATA_ESCALATED!AN120/(AN$18*1000)</f>
        <v>0</v>
      </c>
      <c r="AO120" s="95">
        <f>MASTER_DATA_ESCALATED!AO120/(AO$18*1000)</f>
        <v>0</v>
      </c>
      <c r="AP120" s="95">
        <f>MASTER_DATA_ESCALATED!AP120/(AP$18*1000)</f>
        <v>0</v>
      </c>
      <c r="AQ120" s="95">
        <f>MASTER_DATA_ESCALATED!AQ120/(AQ$18*1000)</f>
        <v>0</v>
      </c>
      <c r="AR120" s="95">
        <f>MASTER_DATA_ESCALATED!AR120/(AR$18*1000)</f>
        <v>0</v>
      </c>
      <c r="AS120" s="95">
        <f>MASTER_DATA_ESCALATED!AS120/(AS$18*1000)</f>
        <v>0</v>
      </c>
      <c r="AT120" s="95">
        <f>MASTER_DATA_ESCALATED!AT120/(AT$18*1000)</f>
        <v>0</v>
      </c>
      <c r="AU120" s="95">
        <f>MASTER_DATA_ESCALATED!AU120/(AU$18*1000)</f>
        <v>0</v>
      </c>
      <c r="AV120" s="95">
        <f>MASTER_DATA_ESCALATED!AV120/(AV$18*1000)</f>
        <v>0</v>
      </c>
      <c r="AW120" s="95">
        <f>MASTER_DATA_ESCALATED!AW120/(AW$18*1000)</f>
        <v>0</v>
      </c>
      <c r="AX120" s="95">
        <f>MASTER_DATA_ESCALATED!AX120/(AX$18*1000)</f>
        <v>0</v>
      </c>
      <c r="AY120" s="95">
        <f>MASTER_DATA_ESCALATED!AY120/(AY$18*1000)</f>
        <v>0</v>
      </c>
      <c r="AZ120" s="95">
        <f>MASTER_DATA_ESCALATED!AZ120/(AZ$18*1000)</f>
        <v>0</v>
      </c>
      <c r="BA120" s="95">
        <f>MASTER_DATA_ESCALATED!BA120/(BA$18*1000)</f>
        <v>0</v>
      </c>
      <c r="BB120" s="95">
        <f>MASTER_DATA_ESCALATED!BB120/(BB$18*1000)</f>
        <v>0</v>
      </c>
      <c r="BC120" s="95">
        <f>MASTER_DATA_ESCALATED!BC120/(BC$18*1000)</f>
        <v>0</v>
      </c>
      <c r="BD120" s="95">
        <f>MASTER_DATA_ESCALATED!BD120/(BD$18*1000)</f>
        <v>0</v>
      </c>
      <c r="BE120" s="95">
        <f>MASTER_DATA_ESCALATED!BE120/(BE$18*1000)</f>
        <v>0</v>
      </c>
      <c r="BF120" s="95">
        <f>MASTER_DATA_ESCALATED!BF120/(BF$18*1000)</f>
        <v>0</v>
      </c>
      <c r="BG120" s="95">
        <f>MASTER_DATA_ESCALATED!BG120/(BG$18*1000)</f>
        <v>0</v>
      </c>
      <c r="BH120" s="95">
        <f>MASTER_DATA_ESCALATED!BH120/(BH$18*1000)</f>
        <v>0</v>
      </c>
      <c r="BI120" s="95">
        <f>MASTER_DATA_ESCALATED!BI120/(BI$18*1000)</f>
        <v>0</v>
      </c>
      <c r="BJ120" s="95">
        <f>MASTER_DATA_ESCALATED!BJ120/(BJ$18*1000)</f>
        <v>0</v>
      </c>
      <c r="BK120" s="95">
        <f>MASTER_DATA_ESCALATED!BK120/(BK$18*1000)</f>
        <v>0</v>
      </c>
      <c r="BL120" s="95">
        <f>MASTER_DATA_ESCALATED!BL120/(BL$18*1000)</f>
        <v>0</v>
      </c>
      <c r="BM120" s="95">
        <f>MASTER_DATA_ESCALATED!BM120/(BM$18*1000)</f>
        <v>0</v>
      </c>
      <c r="BN120" s="95">
        <f>MASTER_DATA_ESCALATED!BN120/(BN$18*1000)</f>
        <v>0</v>
      </c>
      <c r="BO120" s="95">
        <f>MASTER_DATA_ESCALATED!BO120/(BO$18*1000)</f>
        <v>0</v>
      </c>
      <c r="BP120" s="95">
        <f>MASTER_DATA_ESCALATED!BP120/(BP$18*1000)</f>
        <v>56.677286027326289</v>
      </c>
      <c r="BQ120" s="95">
        <f>MASTER_DATA_ESCALATED!BQ120/(BQ$18*1000)</f>
        <v>0</v>
      </c>
      <c r="BR120" s="95">
        <f>MASTER_DATA_ESCALATED!BR120/(BR$18*1000)</f>
        <v>0</v>
      </c>
      <c r="BS120" s="95">
        <f>MASTER_DATA_ESCALATED!BS120/(BS$18*1000)</f>
        <v>0</v>
      </c>
      <c r="BT120" s="95">
        <f>MASTER_DATA_ESCALATED!BT120/(BT$18*1000)</f>
        <v>56.244538061272678</v>
      </c>
      <c r="BU120" s="95">
        <f>MASTER_DATA_ESCALATED!BU120/(BU$18*1000)</f>
        <v>0</v>
      </c>
      <c r="BV120" s="95">
        <f>MASTER_DATA_ESCALATED!BV120/(BV$18*1000)</f>
        <v>0</v>
      </c>
      <c r="BW120" s="95">
        <f>MASTER_DATA_ESCALATED!BW120/(BW$18*1000)</f>
        <v>0</v>
      </c>
      <c r="BX120" s="95">
        <f>MASTER_DATA_ESCALATED!BX120/(BX$18*1000)</f>
        <v>90.584213363284604</v>
      </c>
      <c r="BY120" s="95">
        <f>MASTER_DATA_ESCALATED!BY120/(BY$18*1000)</f>
        <v>0</v>
      </c>
      <c r="BZ120" s="95">
        <f>MASTER_DATA_ESCALATED!BZ120/(BZ$18*1000)</f>
        <v>0</v>
      </c>
      <c r="CA120" s="95">
        <f>MASTER_DATA_ESCALATED!CA120/(CA$18*1000)</f>
        <v>0</v>
      </c>
      <c r="CB120" s="95">
        <f>MASTER_DATA_ESCALATED!CB120/(CB$18*1000)</f>
        <v>53.110330135671589</v>
      </c>
      <c r="CC120" s="95">
        <f>MASTER_DATA_ESCALATED!CC120/(CC$18*1000)</f>
        <v>0</v>
      </c>
      <c r="CD120" s="95">
        <f>MASTER_DATA_ESCALATED!CD120/(CD$18*1000)</f>
        <v>0</v>
      </c>
      <c r="CE120" s="95">
        <f>MASTER_DATA_ESCALATED!CE120/(CE$18*1000)</f>
        <v>0</v>
      </c>
      <c r="CF120" s="95">
        <f>MASTER_DATA_ESCALATED!CF120/(CF$18*1000)</f>
        <v>25.735524502575188</v>
      </c>
      <c r="CG120" s="95">
        <f>MASTER_DATA_ESCALATED!CG120/(CG$18*1000)</f>
        <v>0</v>
      </c>
      <c r="CH120" s="95">
        <f>MASTER_DATA_ESCALATED!CH120/(CH$18*1000)</f>
        <v>0</v>
      </c>
      <c r="CI120" s="95">
        <f>MASTER_DATA_ESCALATED!CI120/(CI$18*1000)</f>
        <v>0</v>
      </c>
      <c r="CJ120" s="95">
        <f>MASTER_DATA_ESCALATED!CJ120/(CJ$18*1000)</f>
        <v>0</v>
      </c>
      <c r="CK120" s="95">
        <f>MASTER_DATA_ESCALATED!CK120/(CK$18*1000)</f>
        <v>0</v>
      </c>
      <c r="CL120" s="95">
        <f>MASTER_DATA_ESCALATED!CL120/(CL$18*1000)</f>
        <v>0</v>
      </c>
      <c r="CM120" s="95">
        <f>MASTER_DATA_ESCALATED!CM120/(CM$18*1000)</f>
        <v>0</v>
      </c>
      <c r="CN120" s="95">
        <f>MASTER_DATA_ESCALATED!CN120/(CN$18*1000)</f>
        <v>0</v>
      </c>
      <c r="CO120" s="95">
        <f>MASTER_DATA_ESCALATED!CO120/(CO$18*1000)</f>
        <v>0</v>
      </c>
      <c r="CP120" s="95">
        <f>MASTER_DATA_ESCALATED!CP120/(CP$18*1000)</f>
        <v>0</v>
      </c>
      <c r="CQ120" s="95">
        <f>MASTER_DATA_ESCALATED!CQ120/(CQ$18*1000)</f>
        <v>0</v>
      </c>
      <c r="CR120" s="95">
        <f>MASTER_DATA_ESCALATED!CR120/(CR$18*1000)</f>
        <v>0</v>
      </c>
      <c r="CS120" s="95">
        <f>MASTER_DATA_ESCALATED!CS120/(CS$18*1000)</f>
        <v>0</v>
      </c>
      <c r="CT120" s="95">
        <f>MASTER_DATA_ESCALATED!CT120/(CT$18*1000)</f>
        <v>0</v>
      </c>
      <c r="CU120" s="95">
        <f>MASTER_DATA_ESCALATED!CU120/(CU$18*1000)</f>
        <v>0</v>
      </c>
      <c r="CV120" s="95">
        <f>MASTER_DATA_ESCALATED!CV120/(CV$18*1000)</f>
        <v>16.323608598784936</v>
      </c>
      <c r="CW120" s="95">
        <f>MASTER_DATA_ESCALATED!CW120/(CW$18*1000)</f>
        <v>0</v>
      </c>
      <c r="CX120" s="95">
        <f>MASTER_DATA_ESCALATED!CX120/(CX$18*1000)</f>
        <v>0</v>
      </c>
      <c r="CY120" s="95">
        <f>MASTER_DATA_ESCALATED!CY120/(CY$18*1000)</f>
        <v>0</v>
      </c>
      <c r="CZ120" s="95">
        <f>MASTER_DATA_ESCALATED!CZ120/(CZ$18*1000)</f>
        <v>14.249250641852857</v>
      </c>
      <c r="DA120" s="95" t="e">
        <f>MASTER_DATA_ESCALATED!DA120/(DA$18*1000)</f>
        <v>#DIV/0!</v>
      </c>
      <c r="DB120" s="95" t="e">
        <f>MASTER_DATA_ESCALATED!DB120/(DB$18*1000)</f>
        <v>#DIV/0!</v>
      </c>
      <c r="DC120" s="95" t="e">
        <f>MASTER_DATA_ESCALATED!DC120/(DC$18*1000)</f>
        <v>#DIV/0!</v>
      </c>
      <c r="DD120" s="95" t="e">
        <f>MASTER_DATA_ESCALATED!DD120/(DD$18*1000)</f>
        <v>#N/A</v>
      </c>
      <c r="DE120" s="95">
        <f>MASTER_DATA_ESCALATED!DE120/(DE$18*1000)</f>
        <v>0</v>
      </c>
      <c r="DF120" s="95">
        <f>MASTER_DATA_ESCALATED!DF120/(DF$18*1000)</f>
        <v>0</v>
      </c>
      <c r="DG120" s="95">
        <f>MASTER_DATA_ESCALATED!DG120/(DG$18*1000)</f>
        <v>0</v>
      </c>
      <c r="DH120" s="95">
        <f>MASTER_DATA_ESCALATED!DH120/(DH$18*1000)</f>
        <v>0</v>
      </c>
      <c r="DI120" s="95">
        <f>MASTER_DATA_ESCALATED!DI120/(DI$18*1000)</f>
        <v>0</v>
      </c>
      <c r="DJ120" s="95">
        <f>MASTER_DATA_ESCALATED!DJ120/(DJ$18*1000)</f>
        <v>0</v>
      </c>
      <c r="DK120" s="95">
        <f>MASTER_DATA_ESCALATED!DK120/(DK$18*1000)</f>
        <v>0</v>
      </c>
      <c r="DL120" s="95">
        <f>MASTER_DATA_ESCALATED!DL120/(DL$18*1000)</f>
        <v>0</v>
      </c>
      <c r="DM120" s="95">
        <f>MASTER_DATA_ESCALATED!DM120/(DM$18*1000)</f>
        <v>0</v>
      </c>
      <c r="DN120" s="95">
        <f>MASTER_DATA_ESCALATED!DN120/(DN$18*1000)</f>
        <v>0</v>
      </c>
      <c r="DO120" s="95">
        <f>MASTER_DATA_ESCALATED!DO120/(DO$18*1000)</f>
        <v>0</v>
      </c>
      <c r="DP120" s="95">
        <f>MASTER_DATA_ESCALATED!DP120/(DP$18*1000)</f>
        <v>0</v>
      </c>
      <c r="DQ120" s="95">
        <f>MASTER_DATA_ESCALATED!DQ120/(DQ$18*1000)</f>
        <v>0</v>
      </c>
      <c r="DR120" s="95">
        <f>MASTER_DATA_ESCALATED!DR120/(DR$18*1000)</f>
        <v>0</v>
      </c>
      <c r="DS120" s="95">
        <f>MASTER_DATA_ESCALATED!DS120/(DS$18*1000)</f>
        <v>0</v>
      </c>
      <c r="DT120" s="95">
        <f>MASTER_DATA_ESCALATED!DT120/(DT$18*1000)</f>
        <v>0</v>
      </c>
      <c r="DU120" s="95">
        <f>MASTER_DATA_ESCALATED!DU120/(DU$18*1000)</f>
        <v>0</v>
      </c>
      <c r="DV120" s="95">
        <f>MASTER_DATA_ESCALATED!DV120/(DV$18*1000)</f>
        <v>0</v>
      </c>
      <c r="DW120" s="95">
        <f>MASTER_DATA_ESCALATED!DW120/(DW$18*1000)</f>
        <v>0</v>
      </c>
      <c r="DX120" s="95">
        <f>MASTER_DATA_ESCALATED!DX120/(DX$18*1000)</f>
        <v>0</v>
      </c>
      <c r="DY120" s="95">
        <f>MASTER_DATA_ESCALATED!DY120/(DY$18*1000)</f>
        <v>0</v>
      </c>
      <c r="DZ120" s="95">
        <f>MASTER_DATA_ESCALATED!DZ120/(DZ$18*1000)</f>
        <v>0</v>
      </c>
      <c r="EA120" s="95">
        <f>MASTER_DATA_ESCALATED!EA120/(EA$18*1000)</f>
        <v>0</v>
      </c>
      <c r="EB120" s="95">
        <f>MASTER_DATA_ESCALATED!EB120/(EB$18*1000)</f>
        <v>0</v>
      </c>
      <c r="EC120" s="95" t="e">
        <f>MASTER_DATA_ESCALATED!EC120/(EC$18*1000)</f>
        <v>#DIV/0!</v>
      </c>
      <c r="ED120" s="95" t="e">
        <f>MASTER_DATA_ESCALATED!ED120/(ED$18*1000)</f>
        <v>#DIV/0!</v>
      </c>
      <c r="EE120" s="95" t="e">
        <f>MASTER_DATA_ESCALATED!EE120/(EE$18*1000)</f>
        <v>#DIV/0!</v>
      </c>
      <c r="EF120" s="95" t="e">
        <f>MASTER_DATA_ESCALATED!EF120/(EF$18*1000)</f>
        <v>#VALUE!</v>
      </c>
      <c r="EG120" s="95">
        <f>MASTER_DATA_ESCALATED!EG120/(EG$18*1000)</f>
        <v>0</v>
      </c>
      <c r="EH120" s="95">
        <f>MASTER_DATA_ESCALATED!EH120/(EH$18*1000)</f>
        <v>0</v>
      </c>
      <c r="EI120" s="95">
        <f>MASTER_DATA_ESCALATED!EI120/(EI$18*1000)</f>
        <v>0</v>
      </c>
      <c r="EJ120" s="95">
        <f>MASTER_DATA_ESCALATED!EJ120/(EJ$18*1000)</f>
        <v>0</v>
      </c>
      <c r="EK120" s="95">
        <f>MASTER_DATA_ESCALATED!EK120/(EK$18*1000)</f>
        <v>0</v>
      </c>
      <c r="EL120" s="95">
        <f>MASTER_DATA_ESCALATED!EL120/(EL$18*1000)</f>
        <v>0</v>
      </c>
      <c r="EM120" s="95">
        <f>MASTER_DATA_ESCALATED!EM120/(EM$18*1000)</f>
        <v>0</v>
      </c>
      <c r="EN120" s="95">
        <f>MASTER_DATA_ESCALATED!EN120/(EN$18*1000)</f>
        <v>123.68615471494172</v>
      </c>
      <c r="EO120" s="95">
        <f>MASTER_DATA_ESCALATED!EO120/(EO$18*1000)</f>
        <v>0</v>
      </c>
      <c r="EP120" s="95">
        <f>MASTER_DATA_ESCALATED!EP120/(EP$18*1000)</f>
        <v>0</v>
      </c>
      <c r="EQ120" s="95">
        <f>MASTER_DATA_ESCALATED!EQ120/(EQ$18*1000)</f>
        <v>0</v>
      </c>
      <c r="ER120" s="95">
        <f>MASTER_DATA_ESCALATED!ER120/(ER$18*1000)</f>
        <v>39.984604392155738</v>
      </c>
      <c r="ES120" s="95">
        <f>MASTER_DATA_ESCALATED!ES120/(ES$18*1000)</f>
        <v>0</v>
      </c>
      <c r="ET120" s="95">
        <f>MASTER_DATA_ESCALATED!ET120/(ET$18*1000)</f>
        <v>0</v>
      </c>
      <c r="EU120" s="95">
        <f>MASTER_DATA_ESCALATED!EU120/(EU$18*1000)</f>
        <v>0</v>
      </c>
      <c r="EV120" s="95">
        <f>MASTER_DATA_ESCALATED!EV120/(EV$18*1000)</f>
        <v>39.984604392155738</v>
      </c>
      <c r="EW120" s="95">
        <f>MASTER_DATA_ESCALATED!EW120/(EW$18*1000)</f>
        <v>0</v>
      </c>
      <c r="EX120" s="95">
        <f>MASTER_DATA_ESCALATED!EX120/(EX$18*1000)</f>
        <v>0</v>
      </c>
      <c r="EY120" s="95">
        <f>MASTER_DATA_ESCALATED!EY120/(EY$18*1000)</f>
        <v>0</v>
      </c>
      <c r="EZ120" s="95">
        <f>MASTER_DATA_ESCALATED!EZ120/(EZ$18*1000)</f>
        <v>15.481354686065238</v>
      </c>
      <c r="FA120" s="95">
        <f>MASTER_DATA_ESCALATED!FA120/(FA$18*1000)</f>
        <v>0</v>
      </c>
      <c r="FB120" s="95">
        <f>MASTER_DATA_ESCALATED!FB120/(FB$18*1000)</f>
        <v>0</v>
      </c>
      <c r="FC120" s="95">
        <f>MASTER_DATA_ESCALATED!FC120/(FC$18*1000)</f>
        <v>0</v>
      </c>
      <c r="FD120" s="95">
        <f>MASTER_DATA_ESCALATED!FD120/(FD$18*1000)</f>
        <v>15.404531473575936</v>
      </c>
      <c r="FE120" s="95">
        <f>MASTER_DATA_ESCALATED!FE120/(FE$18*1000)</f>
        <v>0</v>
      </c>
      <c r="FF120" s="95">
        <f>MASTER_DATA_ESCALATED!FF120/(FF$18*1000)</f>
        <v>0</v>
      </c>
      <c r="FG120" s="95">
        <f>MASTER_DATA_ESCALATED!FG120/(FG$18*1000)</f>
        <v>0</v>
      </c>
      <c r="FH120" s="95">
        <f>MASTER_DATA_ESCALATED!FH120/(FH$18*1000)</f>
        <v>15.335095108441374</v>
      </c>
      <c r="FI120" s="95">
        <f>MASTER_DATA_ESCALATED!FI120/(FI$18*1000)</f>
        <v>0</v>
      </c>
      <c r="FJ120" s="95">
        <f>MASTER_DATA_ESCALATED!FJ120/(FJ$18*1000)</f>
        <v>0</v>
      </c>
      <c r="FK120" s="95">
        <f>MASTER_DATA_ESCALATED!FK120/(FK$18*1000)</f>
        <v>0</v>
      </c>
      <c r="FL120" s="95">
        <f>MASTER_DATA_ESCALATED!FL120/(FL$18*1000)</f>
        <v>30.671667586353696</v>
      </c>
      <c r="FM120" s="95">
        <f>MASTER_DATA_ESCALATED!FM120/(FM$18*1000)</f>
        <v>0</v>
      </c>
      <c r="FN120" s="95">
        <f>MASTER_DATA_ESCALATED!FN120/(FN$18*1000)</f>
        <v>0</v>
      </c>
      <c r="FO120" s="95">
        <f>MASTER_DATA_ESCALATED!FO120/(FO$18*1000)</f>
        <v>0</v>
      </c>
      <c r="FP120" s="95">
        <f>MASTER_DATA_ESCALATED!FP120/(FP$18*1000)</f>
        <v>53.085557158814893</v>
      </c>
      <c r="FQ120" s="95">
        <f>MASTER_DATA_ESCALATED!FQ120/(FQ$18*1000)</f>
        <v>0</v>
      </c>
      <c r="FR120" s="95">
        <f>MASTER_DATA_ESCALATED!FR120/(FR$18*1000)</f>
        <v>0</v>
      </c>
      <c r="FS120" s="95">
        <f>MASTER_DATA_ESCALATED!FS120/(FS$18*1000)</f>
        <v>0</v>
      </c>
      <c r="FT120" s="95">
        <f>MASTER_DATA_ESCALATED!FT120/(FT$18*1000)</f>
        <v>52.671376380392516</v>
      </c>
      <c r="FU120" s="95">
        <f>MASTER_DATA_ESCALATED!FU120/(FU$18*1000)</f>
        <v>0</v>
      </c>
      <c r="FV120" s="95">
        <f>MASTER_DATA_ESCALATED!FV120/(FV$18*1000)</f>
        <v>0</v>
      </c>
      <c r="FW120" s="95">
        <f>MASTER_DATA_ESCALATED!FW120/(FW$18*1000)</f>
        <v>0</v>
      </c>
      <c r="FX120" s="95">
        <f>MASTER_DATA_ESCALATED!FX120/(FX$18*1000)</f>
        <v>52.460916432414251</v>
      </c>
      <c r="FY120" s="95">
        <f>MASTER_DATA_ESCALATED!FY120/(FY$18*1000)</f>
        <v>0</v>
      </c>
      <c r="FZ120" s="95">
        <f>MASTER_DATA_ESCALATED!FZ120/(FZ$18*1000)</f>
        <v>0</v>
      </c>
      <c r="GA120" s="95">
        <f>MASTER_DATA_ESCALATED!GA120/(GA$18*1000)</f>
        <v>0</v>
      </c>
      <c r="GB120" s="95">
        <f>MASTER_DATA_ESCALATED!GB120/(GB$18*1000)</f>
        <v>45.599314796469677</v>
      </c>
      <c r="GC120" s="95">
        <f>MASTER_DATA_ESCALATED!GC120/(GC$18*1000)</f>
        <v>0</v>
      </c>
      <c r="GD120" s="95">
        <f>MASTER_DATA_ESCALATED!GD120/(GD$18*1000)</f>
        <v>0</v>
      </c>
      <c r="GE120" s="95">
        <f>MASTER_DATA_ESCALATED!GE120/(GE$18*1000)</f>
        <v>0</v>
      </c>
      <c r="GF120" s="95">
        <f>MASTER_DATA_ESCALATED!GF120/(GF$18*1000)</f>
        <v>45.243201546535801</v>
      </c>
      <c r="GG120" s="95">
        <f>MASTER_DATA_ESCALATED!GG120/(GG$18*1000)</f>
        <v>0</v>
      </c>
      <c r="GH120" s="95">
        <f>MASTER_DATA_ESCALATED!GH120/(GH$18*1000)</f>
        <v>0</v>
      </c>
      <c r="GI120" s="95">
        <f>MASTER_DATA_ESCALATED!GI120/(GI$18*1000)</f>
        <v>0</v>
      </c>
      <c r="GJ120" s="95">
        <f>MASTER_DATA_ESCALATED!GJ120/(GJ$18*1000)</f>
        <v>45.084459809320165</v>
      </c>
      <c r="GK120" s="95">
        <f>MASTER_DATA_ESCALATED!GK120/(GK$18*1000)</f>
        <v>0</v>
      </c>
      <c r="GL120" s="95">
        <f>MASTER_DATA_ESCALATED!GL120/(GL$18*1000)</f>
        <v>0</v>
      </c>
      <c r="GM120" s="95">
        <f>MASTER_DATA_ESCALATED!GM120/(GM$18*1000)</f>
        <v>0</v>
      </c>
      <c r="GN120" s="95">
        <f>MASTER_DATA_ESCALATED!GN120/(GN$18*1000)</f>
        <v>40.059723093112325</v>
      </c>
      <c r="GO120" s="95">
        <f>MASTER_DATA_ESCALATED!GO120/(GO$18*1000)</f>
        <v>0</v>
      </c>
      <c r="GP120" s="95">
        <f>MASTER_DATA_ESCALATED!GP120/(GP$18*1000)</f>
        <v>0</v>
      </c>
      <c r="GQ120" s="95">
        <f>MASTER_DATA_ESCALATED!GQ120/(GQ$18*1000)</f>
        <v>0</v>
      </c>
      <c r="GR120" s="95">
        <f>MASTER_DATA_ESCALATED!GR120/(GR$18*1000)</f>
        <v>39.73579324225166</v>
      </c>
      <c r="GS120" s="95">
        <f>MASTER_DATA_ESCALATED!GS120/(GS$18*1000)</f>
        <v>0</v>
      </c>
      <c r="GT120" s="95">
        <f>MASTER_DATA_ESCALATED!GT120/(GT$18*1000)</f>
        <v>0</v>
      </c>
      <c r="GU120" s="95">
        <f>MASTER_DATA_ESCALATED!GU120/(GU$18*1000)</f>
        <v>0</v>
      </c>
      <c r="GV120" s="95">
        <f>MASTER_DATA_ESCALATED!GV120/(GV$18*1000)</f>
        <v>39.590906703756097</v>
      </c>
      <c r="GW120" s="95" t="e">
        <f>MASTER_DATA_ESCALATED!#REF!/(GW$18*1000)</f>
        <v>#REF!</v>
      </c>
      <c r="GX120" s="95" t="e">
        <f>MASTER_DATA_ESCALATED!#REF!/(GX$18*1000)</f>
        <v>#REF!</v>
      </c>
      <c r="GY120" s="95" t="e">
        <f>MASTER_DATA_ESCALATED!#REF!/(GY$18*1000)</f>
        <v>#REF!</v>
      </c>
    </row>
    <row r="121" spans="2:207" hidden="1" outlineLevel="2" x14ac:dyDescent="0.3">
      <c r="B121" s="21">
        <f t="shared" si="3"/>
        <v>20</v>
      </c>
      <c r="C121" s="52">
        <f t="shared" si="4"/>
        <v>243</v>
      </c>
      <c r="D121" s="77"/>
      <c r="E121" s="52"/>
      <c r="F121" s="52">
        <v>243</v>
      </c>
      <c r="G121" s="78"/>
      <c r="H121" s="35" t="s">
        <v>123</v>
      </c>
      <c r="I121" s="97">
        <f>MASTER_DATA_ESCALATED!I121/(I$18*1000)</f>
        <v>0</v>
      </c>
      <c r="J121" s="97">
        <f>MASTER_DATA_ESCALATED!J121/(J$18*1000)</f>
        <v>0</v>
      </c>
      <c r="K121" s="97">
        <f>MASTER_DATA_ESCALATED!K121/(K$18*1000)</f>
        <v>0</v>
      </c>
      <c r="L121" s="97">
        <f>MASTER_DATA_ESCALATED!L121/(L$18*1000)</f>
        <v>0</v>
      </c>
      <c r="M121" s="97">
        <f>MASTER_DATA_ESCALATED!M121/(M$18*1000)</f>
        <v>0</v>
      </c>
      <c r="N121" s="97">
        <f>MASTER_DATA_ESCALATED!N121/(N$18*1000)</f>
        <v>0</v>
      </c>
      <c r="O121" s="97">
        <f>MASTER_DATA_ESCALATED!O121/(O$18*1000)</f>
        <v>0</v>
      </c>
      <c r="P121" s="97">
        <f>MASTER_DATA_ESCALATED!P121/(P$18*1000)</f>
        <v>0</v>
      </c>
      <c r="Q121" s="97">
        <f>MASTER_DATA_ESCALATED!Q121/(Q$18*1000)</f>
        <v>0</v>
      </c>
      <c r="R121" s="97">
        <f>MASTER_DATA_ESCALATED!R121/(R$18*1000)</f>
        <v>0</v>
      </c>
      <c r="S121" s="97">
        <f>MASTER_DATA_ESCALATED!S121/(S$18*1000)</f>
        <v>0</v>
      </c>
      <c r="T121" s="97">
        <f>MASTER_DATA_ESCALATED!T121/(T$18*1000)</f>
        <v>0</v>
      </c>
      <c r="U121" s="97">
        <f>MASTER_DATA_ESCALATED!U121/(U$18*1000)</f>
        <v>0</v>
      </c>
      <c r="V121" s="97">
        <f>MASTER_DATA_ESCALATED!V121/(V$18*1000)</f>
        <v>0</v>
      </c>
      <c r="W121" s="97">
        <f>MASTER_DATA_ESCALATED!W121/(W$18*1000)</f>
        <v>0</v>
      </c>
      <c r="X121" s="97">
        <f>MASTER_DATA_ESCALATED!X121/(X$18*1000)</f>
        <v>0</v>
      </c>
      <c r="Y121" s="97">
        <f>MASTER_DATA_ESCALATED!Y121/(Y$18*1000)</f>
        <v>0</v>
      </c>
      <c r="Z121" s="97">
        <f>MASTER_DATA_ESCALATED!Z121/(Z$18*1000)</f>
        <v>0</v>
      </c>
      <c r="AA121" s="97">
        <f>MASTER_DATA_ESCALATED!AA121/(AA$18*1000)</f>
        <v>0</v>
      </c>
      <c r="AB121" s="97">
        <f>MASTER_DATA_ESCALATED!AB121/(AB$18*1000)</f>
        <v>0</v>
      </c>
      <c r="AC121" s="97">
        <f>MASTER_DATA_ESCALATED!AC121/(AC$18*1000)</f>
        <v>0</v>
      </c>
      <c r="AD121" s="97">
        <f>MASTER_DATA_ESCALATED!AD121/(AD$18*1000)</f>
        <v>0</v>
      </c>
      <c r="AE121" s="97">
        <f>MASTER_DATA_ESCALATED!AE121/(AE$18*1000)</f>
        <v>0</v>
      </c>
      <c r="AF121" s="97">
        <f>MASTER_DATA_ESCALATED!AF121/(AF$18*1000)</f>
        <v>0</v>
      </c>
      <c r="AG121" s="97">
        <f>MASTER_DATA_ESCALATED!AG121/(AG$18*1000)</f>
        <v>0</v>
      </c>
      <c r="AH121" s="97">
        <f>MASTER_DATA_ESCALATED!AH121/(AH$18*1000)</f>
        <v>0</v>
      </c>
      <c r="AI121" s="97">
        <f>MASTER_DATA_ESCALATED!AI121/(AI$18*1000)</f>
        <v>0</v>
      </c>
      <c r="AJ121" s="97">
        <f>MASTER_DATA_ESCALATED!AJ121/(AJ$18*1000)</f>
        <v>0</v>
      </c>
      <c r="AK121" s="97">
        <f>MASTER_DATA_ESCALATED!AK121/(AK$18*1000)</f>
        <v>0</v>
      </c>
      <c r="AL121" s="97">
        <f>MASTER_DATA_ESCALATED!AL121/(AL$18*1000)</f>
        <v>0</v>
      </c>
      <c r="AM121" s="97">
        <f>MASTER_DATA_ESCALATED!AM121/(AM$18*1000)</f>
        <v>0</v>
      </c>
      <c r="AN121" s="97">
        <f>MASTER_DATA_ESCALATED!AN121/(AN$18*1000)</f>
        <v>0</v>
      </c>
      <c r="AO121" s="97">
        <f>MASTER_DATA_ESCALATED!AO121/(AO$18*1000)</f>
        <v>0</v>
      </c>
      <c r="AP121" s="97">
        <f>MASTER_DATA_ESCALATED!AP121/(AP$18*1000)</f>
        <v>0</v>
      </c>
      <c r="AQ121" s="97">
        <f>MASTER_DATA_ESCALATED!AQ121/(AQ$18*1000)</f>
        <v>0</v>
      </c>
      <c r="AR121" s="97">
        <f>MASTER_DATA_ESCALATED!AR121/(AR$18*1000)</f>
        <v>0</v>
      </c>
      <c r="AS121" s="97">
        <f>MASTER_DATA_ESCALATED!AS121/(AS$18*1000)</f>
        <v>0</v>
      </c>
      <c r="AT121" s="97">
        <f>MASTER_DATA_ESCALATED!AT121/(AT$18*1000)</f>
        <v>0</v>
      </c>
      <c r="AU121" s="97">
        <f>MASTER_DATA_ESCALATED!AU121/(AU$18*1000)</f>
        <v>0</v>
      </c>
      <c r="AV121" s="97">
        <f>MASTER_DATA_ESCALATED!AV121/(AV$18*1000)</f>
        <v>0</v>
      </c>
      <c r="AW121" s="97">
        <f>MASTER_DATA_ESCALATED!AW121/(AW$18*1000)</f>
        <v>0</v>
      </c>
      <c r="AX121" s="97">
        <f>MASTER_DATA_ESCALATED!AX121/(AX$18*1000)</f>
        <v>0</v>
      </c>
      <c r="AY121" s="97">
        <f>MASTER_DATA_ESCALATED!AY121/(AY$18*1000)</f>
        <v>0</v>
      </c>
      <c r="AZ121" s="97">
        <f>MASTER_DATA_ESCALATED!AZ121/(AZ$18*1000)</f>
        <v>0</v>
      </c>
      <c r="BA121" s="97">
        <f>MASTER_DATA_ESCALATED!BA121/(BA$18*1000)</f>
        <v>0</v>
      </c>
      <c r="BB121" s="97">
        <f>MASTER_DATA_ESCALATED!BB121/(BB$18*1000)</f>
        <v>0</v>
      </c>
      <c r="BC121" s="97">
        <f>MASTER_DATA_ESCALATED!BC121/(BC$18*1000)</f>
        <v>0</v>
      </c>
      <c r="BD121" s="97">
        <f>MASTER_DATA_ESCALATED!BD121/(BD$18*1000)</f>
        <v>0</v>
      </c>
      <c r="BE121" s="97">
        <f>MASTER_DATA_ESCALATED!BE121/(BE$18*1000)</f>
        <v>0</v>
      </c>
      <c r="BF121" s="97">
        <f>MASTER_DATA_ESCALATED!BF121/(BF$18*1000)</f>
        <v>0</v>
      </c>
      <c r="BG121" s="97">
        <f>MASTER_DATA_ESCALATED!BG121/(BG$18*1000)</f>
        <v>0</v>
      </c>
      <c r="BH121" s="97">
        <f>MASTER_DATA_ESCALATED!BH121/(BH$18*1000)</f>
        <v>0</v>
      </c>
      <c r="BI121" s="97">
        <f>MASTER_DATA_ESCALATED!BI121/(BI$18*1000)</f>
        <v>0</v>
      </c>
      <c r="BJ121" s="97">
        <f>MASTER_DATA_ESCALATED!BJ121/(BJ$18*1000)</f>
        <v>0</v>
      </c>
      <c r="BK121" s="97">
        <f>MASTER_DATA_ESCALATED!BK121/(BK$18*1000)</f>
        <v>0</v>
      </c>
      <c r="BL121" s="97">
        <f>MASTER_DATA_ESCALATED!BL121/(BL$18*1000)</f>
        <v>0</v>
      </c>
      <c r="BM121" s="97">
        <f>MASTER_DATA_ESCALATED!BM121/(BM$18*1000)</f>
        <v>0</v>
      </c>
      <c r="BN121" s="97">
        <f>MASTER_DATA_ESCALATED!BN121/(BN$18*1000)</f>
        <v>0</v>
      </c>
      <c r="BO121" s="97">
        <f>MASTER_DATA_ESCALATED!BO121/(BO$18*1000)</f>
        <v>0</v>
      </c>
      <c r="BP121" s="97">
        <f>MASTER_DATA_ESCALATED!BP121/(BP$18*1000)</f>
        <v>5.8349398416057854</v>
      </c>
      <c r="BQ121" s="97">
        <f>MASTER_DATA_ESCALATED!BQ121/(BQ$18*1000)</f>
        <v>0</v>
      </c>
      <c r="BR121" s="97">
        <f>MASTER_DATA_ESCALATED!BR121/(BR$18*1000)</f>
        <v>0</v>
      </c>
      <c r="BS121" s="97">
        <f>MASTER_DATA_ESCALATED!BS121/(BS$18*1000)</f>
        <v>0</v>
      </c>
      <c r="BT121" s="97">
        <f>MASTER_DATA_ESCALATED!BT121/(BT$18*1000)</f>
        <v>5.7152757038978503</v>
      </c>
      <c r="BU121" s="97">
        <f>MASTER_DATA_ESCALATED!BU121/(BU$18*1000)</f>
        <v>0</v>
      </c>
      <c r="BV121" s="97">
        <f>MASTER_DATA_ESCALATED!BV121/(BV$18*1000)</f>
        <v>0</v>
      </c>
      <c r="BW121" s="97">
        <f>MASTER_DATA_ESCALATED!BW121/(BW$18*1000)</f>
        <v>0</v>
      </c>
      <c r="BX121" s="97">
        <f>MASTER_DATA_ESCALATED!BX121/(BX$18*1000)</f>
        <v>8.1796021014181832</v>
      </c>
      <c r="BY121" s="97">
        <f>MASTER_DATA_ESCALATED!BY121/(BY$18*1000)</f>
        <v>0</v>
      </c>
      <c r="BZ121" s="97">
        <f>MASTER_DATA_ESCALATED!BZ121/(BZ$18*1000)</f>
        <v>0</v>
      </c>
      <c r="CA121" s="97">
        <f>MASTER_DATA_ESCALATED!CA121/(CA$18*1000)</f>
        <v>0</v>
      </c>
      <c r="CB121" s="97">
        <f>MASTER_DATA_ESCALATED!CB121/(CB$18*1000)</f>
        <v>5.1847885895855805</v>
      </c>
      <c r="CC121" s="97">
        <f>MASTER_DATA_ESCALATED!CC121/(CC$18*1000)</f>
        <v>0</v>
      </c>
      <c r="CD121" s="97">
        <f>MASTER_DATA_ESCALATED!CD121/(CD$18*1000)</f>
        <v>0</v>
      </c>
      <c r="CE121" s="97">
        <f>MASTER_DATA_ESCALATED!CE121/(CE$18*1000)</f>
        <v>0</v>
      </c>
      <c r="CF121" s="97">
        <f>MASTER_DATA_ESCALATED!CF121/(CF$18*1000)</f>
        <v>8.1762207122672343</v>
      </c>
      <c r="CG121" s="97">
        <f>MASTER_DATA_ESCALATED!CG121/(CG$18*1000)</f>
        <v>0</v>
      </c>
      <c r="CH121" s="97">
        <f>MASTER_DATA_ESCALATED!CH121/(CH$18*1000)</f>
        <v>0</v>
      </c>
      <c r="CI121" s="97">
        <f>MASTER_DATA_ESCALATED!CI121/(CI$18*1000)</f>
        <v>0</v>
      </c>
      <c r="CJ121" s="97">
        <f>MASTER_DATA_ESCALATED!CJ121/(CJ$18*1000)</f>
        <v>0</v>
      </c>
      <c r="CK121" s="97">
        <f>MASTER_DATA_ESCALATED!CK121/(CK$18*1000)</f>
        <v>0</v>
      </c>
      <c r="CL121" s="97">
        <f>MASTER_DATA_ESCALATED!CL121/(CL$18*1000)</f>
        <v>0</v>
      </c>
      <c r="CM121" s="97">
        <f>MASTER_DATA_ESCALATED!CM121/(CM$18*1000)</f>
        <v>0</v>
      </c>
      <c r="CN121" s="97">
        <f>MASTER_DATA_ESCALATED!CN121/(CN$18*1000)</f>
        <v>0</v>
      </c>
      <c r="CO121" s="97">
        <f>MASTER_DATA_ESCALATED!CO121/(CO$18*1000)</f>
        <v>0</v>
      </c>
      <c r="CP121" s="97">
        <f>MASTER_DATA_ESCALATED!CP121/(CP$18*1000)</f>
        <v>0</v>
      </c>
      <c r="CQ121" s="97">
        <f>MASTER_DATA_ESCALATED!CQ121/(CQ$18*1000)</f>
        <v>0</v>
      </c>
      <c r="CR121" s="97">
        <f>MASTER_DATA_ESCALATED!CR121/(CR$18*1000)</f>
        <v>0</v>
      </c>
      <c r="CS121" s="97">
        <f>MASTER_DATA_ESCALATED!CS121/(CS$18*1000)</f>
        <v>0</v>
      </c>
      <c r="CT121" s="97">
        <f>MASTER_DATA_ESCALATED!CT121/(CT$18*1000)</f>
        <v>0</v>
      </c>
      <c r="CU121" s="97">
        <f>MASTER_DATA_ESCALATED!CU121/(CU$18*1000)</f>
        <v>0</v>
      </c>
      <c r="CV121" s="97">
        <f>MASTER_DATA_ESCALATED!CV121/(CV$18*1000)</f>
        <v>5.1135639513106321</v>
      </c>
      <c r="CW121" s="97">
        <f>MASTER_DATA_ESCALATED!CW121/(CW$18*1000)</f>
        <v>0</v>
      </c>
      <c r="CX121" s="97">
        <f>MASTER_DATA_ESCALATED!CX121/(CX$18*1000)</f>
        <v>0</v>
      </c>
      <c r="CY121" s="97">
        <f>MASTER_DATA_ESCALATED!CY121/(CY$18*1000)</f>
        <v>0</v>
      </c>
      <c r="CZ121" s="97">
        <f>MASTER_DATA_ESCALATED!CZ121/(CZ$18*1000)</f>
        <v>4.4637457224460384</v>
      </c>
      <c r="DA121" s="97" t="e">
        <f>MASTER_DATA_ESCALATED!DA121/(DA$18*1000)</f>
        <v>#DIV/0!</v>
      </c>
      <c r="DB121" s="97" t="e">
        <f>MASTER_DATA_ESCALATED!DB121/(DB$18*1000)</f>
        <v>#DIV/0!</v>
      </c>
      <c r="DC121" s="97" t="e">
        <f>MASTER_DATA_ESCALATED!DC121/(DC$18*1000)</f>
        <v>#DIV/0!</v>
      </c>
      <c r="DD121" s="97" t="e">
        <f>MASTER_DATA_ESCALATED!DD121/(DD$18*1000)</f>
        <v>#N/A</v>
      </c>
      <c r="DE121" s="97">
        <f>MASTER_DATA_ESCALATED!DE121/(DE$18*1000)</f>
        <v>0</v>
      </c>
      <c r="DF121" s="97">
        <f>MASTER_DATA_ESCALATED!DF121/(DF$18*1000)</f>
        <v>0</v>
      </c>
      <c r="DG121" s="97">
        <f>MASTER_DATA_ESCALATED!DG121/(DG$18*1000)</f>
        <v>0</v>
      </c>
      <c r="DH121" s="97">
        <f>MASTER_DATA_ESCALATED!DH121/(DH$18*1000)</f>
        <v>0</v>
      </c>
      <c r="DI121" s="97">
        <f>MASTER_DATA_ESCALATED!DI121/(DI$18*1000)</f>
        <v>0</v>
      </c>
      <c r="DJ121" s="97">
        <f>MASTER_DATA_ESCALATED!DJ121/(DJ$18*1000)</f>
        <v>0</v>
      </c>
      <c r="DK121" s="97">
        <f>MASTER_DATA_ESCALATED!DK121/(DK$18*1000)</f>
        <v>0</v>
      </c>
      <c r="DL121" s="97">
        <f>MASTER_DATA_ESCALATED!DL121/(DL$18*1000)</f>
        <v>0</v>
      </c>
      <c r="DM121" s="97">
        <f>MASTER_DATA_ESCALATED!DM121/(DM$18*1000)</f>
        <v>0</v>
      </c>
      <c r="DN121" s="97">
        <f>MASTER_DATA_ESCALATED!DN121/(DN$18*1000)</f>
        <v>0</v>
      </c>
      <c r="DO121" s="97">
        <f>MASTER_DATA_ESCALATED!DO121/(DO$18*1000)</f>
        <v>0</v>
      </c>
      <c r="DP121" s="97">
        <f>MASTER_DATA_ESCALATED!DP121/(DP$18*1000)</f>
        <v>0</v>
      </c>
      <c r="DQ121" s="97">
        <f>MASTER_DATA_ESCALATED!DQ121/(DQ$18*1000)</f>
        <v>0</v>
      </c>
      <c r="DR121" s="97">
        <f>MASTER_DATA_ESCALATED!DR121/(DR$18*1000)</f>
        <v>0</v>
      </c>
      <c r="DS121" s="97">
        <f>MASTER_DATA_ESCALATED!DS121/(DS$18*1000)</f>
        <v>0</v>
      </c>
      <c r="DT121" s="97">
        <f>MASTER_DATA_ESCALATED!DT121/(DT$18*1000)</f>
        <v>0</v>
      </c>
      <c r="DU121" s="97">
        <f>MASTER_DATA_ESCALATED!DU121/(DU$18*1000)</f>
        <v>0</v>
      </c>
      <c r="DV121" s="97">
        <f>MASTER_DATA_ESCALATED!DV121/(DV$18*1000)</f>
        <v>0</v>
      </c>
      <c r="DW121" s="97">
        <f>MASTER_DATA_ESCALATED!DW121/(DW$18*1000)</f>
        <v>0</v>
      </c>
      <c r="DX121" s="97">
        <f>MASTER_DATA_ESCALATED!DX121/(DX$18*1000)</f>
        <v>0</v>
      </c>
      <c r="DY121" s="97">
        <f>MASTER_DATA_ESCALATED!DY121/(DY$18*1000)</f>
        <v>0</v>
      </c>
      <c r="DZ121" s="97">
        <f>MASTER_DATA_ESCALATED!DZ121/(DZ$18*1000)</f>
        <v>0</v>
      </c>
      <c r="EA121" s="97">
        <f>MASTER_DATA_ESCALATED!EA121/(EA$18*1000)</f>
        <v>0</v>
      </c>
      <c r="EB121" s="97">
        <f>MASTER_DATA_ESCALATED!EB121/(EB$18*1000)</f>
        <v>0</v>
      </c>
      <c r="EC121" s="97" t="e">
        <f>MASTER_DATA_ESCALATED!EC121/(EC$18*1000)</f>
        <v>#DIV/0!</v>
      </c>
      <c r="ED121" s="97" t="e">
        <f>MASTER_DATA_ESCALATED!ED121/(ED$18*1000)</f>
        <v>#DIV/0!</v>
      </c>
      <c r="EE121" s="97" t="e">
        <f>MASTER_DATA_ESCALATED!EE121/(EE$18*1000)</f>
        <v>#DIV/0!</v>
      </c>
      <c r="EF121" s="97" t="e">
        <f>MASTER_DATA_ESCALATED!EF121/(EF$18*1000)</f>
        <v>#VALUE!</v>
      </c>
      <c r="EG121" s="97">
        <f>MASTER_DATA_ESCALATED!EG121/(EG$18*1000)</f>
        <v>0</v>
      </c>
      <c r="EH121" s="97">
        <f>MASTER_DATA_ESCALATED!EH121/(EH$18*1000)</f>
        <v>0</v>
      </c>
      <c r="EI121" s="97">
        <f>MASTER_DATA_ESCALATED!EI121/(EI$18*1000)</f>
        <v>0</v>
      </c>
      <c r="EJ121" s="97">
        <f>MASTER_DATA_ESCALATED!EJ121/(EJ$18*1000)</f>
        <v>0</v>
      </c>
      <c r="EK121" s="97">
        <f>MASTER_DATA_ESCALATED!EK121/(EK$18*1000)</f>
        <v>0</v>
      </c>
      <c r="EL121" s="97">
        <f>MASTER_DATA_ESCALATED!EL121/(EL$18*1000)</f>
        <v>0</v>
      </c>
      <c r="EM121" s="97">
        <f>MASTER_DATA_ESCALATED!EM121/(EM$18*1000)</f>
        <v>0</v>
      </c>
      <c r="EN121" s="97">
        <f>MASTER_DATA_ESCALATED!EN121/(EN$18*1000)</f>
        <v>0</v>
      </c>
      <c r="EO121" s="97">
        <f>MASTER_DATA_ESCALATED!EO121/(EO$18*1000)</f>
        <v>0</v>
      </c>
      <c r="EP121" s="97">
        <f>MASTER_DATA_ESCALATED!EP121/(EP$18*1000)</f>
        <v>0</v>
      </c>
      <c r="EQ121" s="97">
        <f>MASTER_DATA_ESCALATED!EQ121/(EQ$18*1000)</f>
        <v>0</v>
      </c>
      <c r="ER121" s="97">
        <f>MASTER_DATA_ESCALATED!ER121/(ER$18*1000)</f>
        <v>4.8406564074583844</v>
      </c>
      <c r="ES121" s="97">
        <f>MASTER_DATA_ESCALATED!ES121/(ES$18*1000)</f>
        <v>0</v>
      </c>
      <c r="ET121" s="97">
        <f>MASTER_DATA_ESCALATED!ET121/(ET$18*1000)</f>
        <v>0</v>
      </c>
      <c r="EU121" s="97">
        <f>MASTER_DATA_ESCALATED!EU121/(EU$18*1000)</f>
        <v>0</v>
      </c>
      <c r="EV121" s="97">
        <f>MASTER_DATA_ESCALATED!EV121/(EV$18*1000)</f>
        <v>4.8406564074583844</v>
      </c>
      <c r="EW121" s="97">
        <f>MASTER_DATA_ESCALATED!EW121/(EW$18*1000)</f>
        <v>0</v>
      </c>
      <c r="EX121" s="97">
        <f>MASTER_DATA_ESCALATED!EX121/(EX$18*1000)</f>
        <v>0</v>
      </c>
      <c r="EY121" s="97">
        <f>MASTER_DATA_ESCALATED!EY121/(EY$18*1000)</f>
        <v>0</v>
      </c>
      <c r="EZ121" s="97">
        <f>MASTER_DATA_ESCALATED!EZ121/(EZ$18*1000)</f>
        <v>1.8762592281040988</v>
      </c>
      <c r="FA121" s="97">
        <f>MASTER_DATA_ESCALATED!FA121/(FA$18*1000)</f>
        <v>0</v>
      </c>
      <c r="FB121" s="97">
        <f>MASTER_DATA_ESCALATED!FB121/(FB$18*1000)</f>
        <v>0</v>
      </c>
      <c r="FC121" s="97">
        <f>MASTER_DATA_ESCALATED!FC121/(FC$18*1000)</f>
        <v>0</v>
      </c>
      <c r="FD121" s="97">
        <f>MASTER_DATA_ESCALATED!FD121/(FD$18*1000)</f>
        <v>1.8673950112784103</v>
      </c>
      <c r="FE121" s="97">
        <f>MASTER_DATA_ESCALATED!FE121/(FE$18*1000)</f>
        <v>0</v>
      </c>
      <c r="FF121" s="97">
        <f>MASTER_DATA_ESCALATED!FF121/(FF$18*1000)</f>
        <v>0</v>
      </c>
      <c r="FG121" s="97">
        <f>MASTER_DATA_ESCALATED!FG121/(FG$18*1000)</f>
        <v>0</v>
      </c>
      <c r="FH121" s="97">
        <f>MASTER_DATA_ESCALATED!FH121/(FH$18*1000)</f>
        <v>1.8585307944527214</v>
      </c>
      <c r="FI121" s="97">
        <f>MASTER_DATA_ESCALATED!FI121/(FI$18*1000)</f>
        <v>0</v>
      </c>
      <c r="FJ121" s="97">
        <f>MASTER_DATA_ESCALATED!FJ121/(FJ$18*1000)</f>
        <v>0</v>
      </c>
      <c r="FK121" s="97">
        <f>MASTER_DATA_ESCALATED!FK121/(FK$18*1000)</f>
        <v>0</v>
      </c>
      <c r="FL121" s="97">
        <f>MASTER_DATA_ESCALATED!FL121/(FL$18*1000)</f>
        <v>3.7155842194344948</v>
      </c>
      <c r="FM121" s="97">
        <f>MASTER_DATA_ESCALATED!FM121/(FM$18*1000)</f>
        <v>0</v>
      </c>
      <c r="FN121" s="97">
        <f>MASTER_DATA_ESCALATED!FN121/(FN$18*1000)</f>
        <v>0</v>
      </c>
      <c r="FO121" s="97">
        <f>MASTER_DATA_ESCALATED!FO121/(FO$18*1000)</f>
        <v>0</v>
      </c>
      <c r="FP121" s="97">
        <f>MASTER_DATA_ESCALATED!FP121/(FP$18*1000)</f>
        <v>15.574392637193883</v>
      </c>
      <c r="FQ121" s="97">
        <f>MASTER_DATA_ESCALATED!FQ121/(FQ$18*1000)</f>
        <v>0</v>
      </c>
      <c r="FR121" s="97">
        <f>MASTER_DATA_ESCALATED!FR121/(FR$18*1000)</f>
        <v>0</v>
      </c>
      <c r="FS121" s="97">
        <f>MASTER_DATA_ESCALATED!FS121/(FS$18*1000)</f>
        <v>0</v>
      </c>
      <c r="FT121" s="97">
        <f>MASTER_DATA_ESCALATED!FT121/(FT$18*1000)</f>
        <v>15.541394853477172</v>
      </c>
      <c r="FU121" s="97">
        <f>MASTER_DATA_ESCALATED!FU121/(FU$18*1000)</f>
        <v>0</v>
      </c>
      <c r="FV121" s="97">
        <f>MASTER_DATA_ESCALATED!FV121/(FV$18*1000)</f>
        <v>0</v>
      </c>
      <c r="FW121" s="97">
        <f>MASTER_DATA_ESCALATED!FW121/(FW$18*1000)</f>
        <v>0</v>
      </c>
      <c r="FX121" s="97">
        <f>MASTER_DATA_ESCALATED!FX121/(FX$18*1000)</f>
        <v>15.526460331896155</v>
      </c>
      <c r="FY121" s="97">
        <f>MASTER_DATA_ESCALATED!FY121/(FY$18*1000)</f>
        <v>0</v>
      </c>
      <c r="FZ121" s="97">
        <f>MASTER_DATA_ESCALATED!FZ121/(FZ$18*1000)</f>
        <v>0</v>
      </c>
      <c r="GA121" s="97">
        <f>MASTER_DATA_ESCALATED!GA121/(GA$18*1000)</f>
        <v>0</v>
      </c>
      <c r="GB121" s="97">
        <f>MASTER_DATA_ESCALATED!GB121/(GB$18*1000)</f>
        <v>13.38306024394184</v>
      </c>
      <c r="GC121" s="97">
        <f>MASTER_DATA_ESCALATED!GC121/(GC$18*1000)</f>
        <v>0</v>
      </c>
      <c r="GD121" s="97">
        <f>MASTER_DATA_ESCALATED!GD121/(GD$18*1000)</f>
        <v>0</v>
      </c>
      <c r="GE121" s="97">
        <f>MASTER_DATA_ESCALATED!GE121/(GE$18*1000)</f>
        <v>0</v>
      </c>
      <c r="GF121" s="97">
        <f>MASTER_DATA_ESCALATED!GF121/(GF$18*1000)</f>
        <v>13.357949422540166</v>
      </c>
      <c r="GG121" s="97">
        <f>MASTER_DATA_ESCALATED!GG121/(GG$18*1000)</f>
        <v>0</v>
      </c>
      <c r="GH121" s="97">
        <f>MASTER_DATA_ESCALATED!GH121/(GH$18*1000)</f>
        <v>0</v>
      </c>
      <c r="GI121" s="97">
        <f>MASTER_DATA_ESCALATED!GI121/(GI$18*1000)</f>
        <v>0</v>
      </c>
      <c r="GJ121" s="97">
        <f>MASTER_DATA_ESCALATED!GJ121/(GJ$18*1000)</f>
        <v>13.34369680595184</v>
      </c>
      <c r="GK121" s="97">
        <f>MASTER_DATA_ESCALATED!GK121/(GK$18*1000)</f>
        <v>0</v>
      </c>
      <c r="GL121" s="97">
        <f>MASTER_DATA_ESCALATED!GL121/(GL$18*1000)</f>
        <v>0</v>
      </c>
      <c r="GM121" s="97">
        <f>MASTER_DATA_ESCALATED!GM121/(GM$18*1000)</f>
        <v>0</v>
      </c>
      <c r="GN121" s="97">
        <f>MASTER_DATA_ESCALATED!GN121/(GN$18*1000)</f>
        <v>11.210311251108585</v>
      </c>
      <c r="GO121" s="97">
        <f>MASTER_DATA_ESCALATED!GO121/(GO$18*1000)</f>
        <v>0</v>
      </c>
      <c r="GP121" s="97">
        <f>MASTER_DATA_ESCALATED!GP121/(GP$18*1000)</f>
        <v>0</v>
      </c>
      <c r="GQ121" s="97">
        <f>MASTER_DATA_ESCALATED!GQ121/(GQ$18*1000)</f>
        <v>0</v>
      </c>
      <c r="GR121" s="97">
        <f>MASTER_DATA_ESCALATED!GR121/(GR$18*1000)</f>
        <v>11.204713217778274</v>
      </c>
      <c r="GS121" s="97">
        <f>MASTER_DATA_ESCALATED!GS121/(GS$18*1000)</f>
        <v>0</v>
      </c>
      <c r="GT121" s="97">
        <f>MASTER_DATA_ESCALATED!GT121/(GT$18*1000)</f>
        <v>0</v>
      </c>
      <c r="GU121" s="97">
        <f>MASTER_DATA_ESCALATED!GU121/(GU$18*1000)</f>
        <v>0</v>
      </c>
      <c r="GV121" s="97">
        <f>MASTER_DATA_ESCALATED!GV121/(GV$18*1000)</f>
        <v>11.192240884199554</v>
      </c>
      <c r="GW121" s="97" t="e">
        <f>MASTER_DATA_ESCALATED!#REF!/(GW$18*1000)</f>
        <v>#REF!</v>
      </c>
      <c r="GX121" s="97" t="e">
        <f>MASTER_DATA_ESCALATED!#REF!/(GX$18*1000)</f>
        <v>#REF!</v>
      </c>
      <c r="GY121" s="97" t="e">
        <f>MASTER_DATA_ESCALATED!#REF!/(GY$18*1000)</f>
        <v>#REF!</v>
      </c>
    </row>
    <row r="122" spans="2:207" hidden="1" outlineLevel="2" x14ac:dyDescent="0.3">
      <c r="B122" s="21">
        <f t="shared" si="3"/>
        <v>20</v>
      </c>
      <c r="C122" s="52">
        <f t="shared" si="4"/>
        <v>244</v>
      </c>
      <c r="D122" s="77"/>
      <c r="E122" s="52"/>
      <c r="F122" s="52">
        <v>244</v>
      </c>
      <c r="G122" s="78"/>
      <c r="H122" s="35" t="s">
        <v>124</v>
      </c>
      <c r="I122" s="97">
        <f>MASTER_DATA_ESCALATED!I122/(I$18*1000)</f>
        <v>0</v>
      </c>
      <c r="J122" s="97">
        <f>MASTER_DATA_ESCALATED!J122/(J$18*1000)</f>
        <v>0</v>
      </c>
      <c r="K122" s="97">
        <f>MASTER_DATA_ESCALATED!K122/(K$18*1000)</f>
        <v>0</v>
      </c>
      <c r="L122" s="97">
        <f>MASTER_DATA_ESCALATED!L122/(L$18*1000)</f>
        <v>0</v>
      </c>
      <c r="M122" s="97">
        <f>MASTER_DATA_ESCALATED!M122/(M$18*1000)</f>
        <v>0</v>
      </c>
      <c r="N122" s="97">
        <f>MASTER_DATA_ESCALATED!N122/(N$18*1000)</f>
        <v>0</v>
      </c>
      <c r="O122" s="97">
        <f>MASTER_DATA_ESCALATED!O122/(O$18*1000)</f>
        <v>0</v>
      </c>
      <c r="P122" s="97">
        <f>MASTER_DATA_ESCALATED!P122/(P$18*1000)</f>
        <v>0</v>
      </c>
      <c r="Q122" s="97">
        <f>MASTER_DATA_ESCALATED!Q122/(Q$18*1000)</f>
        <v>0</v>
      </c>
      <c r="R122" s="97">
        <f>MASTER_DATA_ESCALATED!R122/(R$18*1000)</f>
        <v>0</v>
      </c>
      <c r="S122" s="97">
        <f>MASTER_DATA_ESCALATED!S122/(S$18*1000)</f>
        <v>0</v>
      </c>
      <c r="T122" s="97">
        <f>MASTER_DATA_ESCALATED!T122/(T$18*1000)</f>
        <v>0</v>
      </c>
      <c r="U122" s="97">
        <f>MASTER_DATA_ESCALATED!U122/(U$18*1000)</f>
        <v>0</v>
      </c>
      <c r="V122" s="97">
        <f>MASTER_DATA_ESCALATED!V122/(V$18*1000)</f>
        <v>0</v>
      </c>
      <c r="W122" s="97">
        <f>MASTER_DATA_ESCALATED!W122/(W$18*1000)</f>
        <v>0</v>
      </c>
      <c r="X122" s="97">
        <f>MASTER_DATA_ESCALATED!X122/(X$18*1000)</f>
        <v>0</v>
      </c>
      <c r="Y122" s="97">
        <f>MASTER_DATA_ESCALATED!Y122/(Y$18*1000)</f>
        <v>0</v>
      </c>
      <c r="Z122" s="97">
        <f>MASTER_DATA_ESCALATED!Z122/(Z$18*1000)</f>
        <v>0</v>
      </c>
      <c r="AA122" s="97">
        <f>MASTER_DATA_ESCALATED!AA122/(AA$18*1000)</f>
        <v>0</v>
      </c>
      <c r="AB122" s="97">
        <f>MASTER_DATA_ESCALATED!AB122/(AB$18*1000)</f>
        <v>0</v>
      </c>
      <c r="AC122" s="97">
        <f>MASTER_DATA_ESCALATED!AC122/(AC$18*1000)</f>
        <v>0</v>
      </c>
      <c r="AD122" s="97">
        <f>MASTER_DATA_ESCALATED!AD122/(AD$18*1000)</f>
        <v>0</v>
      </c>
      <c r="AE122" s="97">
        <f>MASTER_DATA_ESCALATED!AE122/(AE$18*1000)</f>
        <v>0</v>
      </c>
      <c r="AF122" s="97">
        <f>MASTER_DATA_ESCALATED!AF122/(AF$18*1000)</f>
        <v>0</v>
      </c>
      <c r="AG122" s="97">
        <f>MASTER_DATA_ESCALATED!AG122/(AG$18*1000)</f>
        <v>0</v>
      </c>
      <c r="AH122" s="97">
        <f>MASTER_DATA_ESCALATED!AH122/(AH$18*1000)</f>
        <v>0</v>
      </c>
      <c r="AI122" s="97">
        <f>MASTER_DATA_ESCALATED!AI122/(AI$18*1000)</f>
        <v>0</v>
      </c>
      <c r="AJ122" s="97">
        <f>MASTER_DATA_ESCALATED!AJ122/(AJ$18*1000)</f>
        <v>0</v>
      </c>
      <c r="AK122" s="97">
        <f>MASTER_DATA_ESCALATED!AK122/(AK$18*1000)</f>
        <v>0</v>
      </c>
      <c r="AL122" s="97">
        <f>MASTER_DATA_ESCALATED!AL122/(AL$18*1000)</f>
        <v>0</v>
      </c>
      <c r="AM122" s="97">
        <f>MASTER_DATA_ESCALATED!AM122/(AM$18*1000)</f>
        <v>0</v>
      </c>
      <c r="AN122" s="97">
        <f>MASTER_DATA_ESCALATED!AN122/(AN$18*1000)</f>
        <v>0</v>
      </c>
      <c r="AO122" s="97">
        <f>MASTER_DATA_ESCALATED!AO122/(AO$18*1000)</f>
        <v>0</v>
      </c>
      <c r="AP122" s="97">
        <f>MASTER_DATA_ESCALATED!AP122/(AP$18*1000)</f>
        <v>0</v>
      </c>
      <c r="AQ122" s="97">
        <f>MASTER_DATA_ESCALATED!AQ122/(AQ$18*1000)</f>
        <v>0</v>
      </c>
      <c r="AR122" s="97">
        <f>MASTER_DATA_ESCALATED!AR122/(AR$18*1000)</f>
        <v>0</v>
      </c>
      <c r="AS122" s="97">
        <f>MASTER_DATA_ESCALATED!AS122/(AS$18*1000)</f>
        <v>0</v>
      </c>
      <c r="AT122" s="97">
        <f>MASTER_DATA_ESCALATED!AT122/(AT$18*1000)</f>
        <v>0</v>
      </c>
      <c r="AU122" s="97">
        <f>MASTER_DATA_ESCALATED!AU122/(AU$18*1000)</f>
        <v>0</v>
      </c>
      <c r="AV122" s="97">
        <f>MASTER_DATA_ESCALATED!AV122/(AV$18*1000)</f>
        <v>0</v>
      </c>
      <c r="AW122" s="97">
        <f>MASTER_DATA_ESCALATED!AW122/(AW$18*1000)</f>
        <v>0</v>
      </c>
      <c r="AX122" s="97">
        <f>MASTER_DATA_ESCALATED!AX122/(AX$18*1000)</f>
        <v>0</v>
      </c>
      <c r="AY122" s="97">
        <f>MASTER_DATA_ESCALATED!AY122/(AY$18*1000)</f>
        <v>0</v>
      </c>
      <c r="AZ122" s="97">
        <f>MASTER_DATA_ESCALATED!AZ122/(AZ$18*1000)</f>
        <v>0</v>
      </c>
      <c r="BA122" s="97">
        <f>MASTER_DATA_ESCALATED!BA122/(BA$18*1000)</f>
        <v>0</v>
      </c>
      <c r="BB122" s="97">
        <f>MASTER_DATA_ESCALATED!BB122/(BB$18*1000)</f>
        <v>0</v>
      </c>
      <c r="BC122" s="97">
        <f>MASTER_DATA_ESCALATED!BC122/(BC$18*1000)</f>
        <v>0</v>
      </c>
      <c r="BD122" s="97">
        <f>MASTER_DATA_ESCALATED!BD122/(BD$18*1000)</f>
        <v>0</v>
      </c>
      <c r="BE122" s="97">
        <f>MASTER_DATA_ESCALATED!BE122/(BE$18*1000)</f>
        <v>0</v>
      </c>
      <c r="BF122" s="97">
        <f>MASTER_DATA_ESCALATED!BF122/(BF$18*1000)</f>
        <v>0</v>
      </c>
      <c r="BG122" s="97">
        <f>MASTER_DATA_ESCALATED!BG122/(BG$18*1000)</f>
        <v>0</v>
      </c>
      <c r="BH122" s="97">
        <f>MASTER_DATA_ESCALATED!BH122/(BH$18*1000)</f>
        <v>0</v>
      </c>
      <c r="BI122" s="97">
        <f>MASTER_DATA_ESCALATED!BI122/(BI$18*1000)</f>
        <v>0</v>
      </c>
      <c r="BJ122" s="97">
        <f>MASTER_DATA_ESCALATED!BJ122/(BJ$18*1000)</f>
        <v>0</v>
      </c>
      <c r="BK122" s="97">
        <f>MASTER_DATA_ESCALATED!BK122/(BK$18*1000)</f>
        <v>0</v>
      </c>
      <c r="BL122" s="97">
        <f>MASTER_DATA_ESCALATED!BL122/(BL$18*1000)</f>
        <v>0</v>
      </c>
      <c r="BM122" s="97">
        <f>MASTER_DATA_ESCALATED!BM122/(BM$18*1000)</f>
        <v>0</v>
      </c>
      <c r="BN122" s="97">
        <f>MASTER_DATA_ESCALATED!BN122/(BN$18*1000)</f>
        <v>0</v>
      </c>
      <c r="BO122" s="97">
        <f>MASTER_DATA_ESCALATED!BO122/(BO$18*1000)</f>
        <v>0</v>
      </c>
      <c r="BP122" s="97">
        <f>MASTER_DATA_ESCALATED!BP122/(BP$18*1000)</f>
        <v>13.878317481791973</v>
      </c>
      <c r="BQ122" s="97">
        <f>MASTER_DATA_ESCALATED!BQ122/(BQ$18*1000)</f>
        <v>0</v>
      </c>
      <c r="BR122" s="97">
        <f>MASTER_DATA_ESCALATED!BR122/(BR$18*1000)</f>
        <v>0</v>
      </c>
      <c r="BS122" s="97">
        <f>MASTER_DATA_ESCALATED!BS122/(BS$18*1000)</f>
        <v>0</v>
      </c>
      <c r="BT122" s="97">
        <f>MASTER_DATA_ESCALATED!BT122/(BT$18*1000)</f>
        <v>11.88687571110443</v>
      </c>
      <c r="BU122" s="97">
        <f>MASTER_DATA_ESCALATED!BU122/(BU$18*1000)</f>
        <v>0</v>
      </c>
      <c r="BV122" s="97">
        <f>MASTER_DATA_ESCALATED!BV122/(BV$18*1000)</f>
        <v>0</v>
      </c>
      <c r="BW122" s="97">
        <f>MASTER_DATA_ESCALATED!BW122/(BW$18*1000)</f>
        <v>0</v>
      </c>
      <c r="BX122" s="97">
        <f>MASTER_DATA_ESCALATED!BX122/(BX$18*1000)</f>
        <v>18.955002062106253</v>
      </c>
      <c r="BY122" s="97">
        <f>MASTER_DATA_ESCALATED!BY122/(BY$18*1000)</f>
        <v>0</v>
      </c>
      <c r="BZ122" s="97">
        <f>MASTER_DATA_ESCALATED!BZ122/(BZ$18*1000)</f>
        <v>0</v>
      </c>
      <c r="CA122" s="97">
        <f>MASTER_DATA_ESCALATED!CA122/(CA$18*1000)</f>
        <v>0</v>
      </c>
      <c r="CB122" s="97">
        <f>MASTER_DATA_ESCALATED!CB122/(CB$18*1000)</f>
        <v>12.017329398327606</v>
      </c>
      <c r="CC122" s="97">
        <f>MASTER_DATA_ESCALATED!CC122/(CC$18*1000)</f>
        <v>0</v>
      </c>
      <c r="CD122" s="97">
        <f>MASTER_DATA_ESCALATED!CD122/(CD$18*1000)</f>
        <v>0</v>
      </c>
      <c r="CE122" s="97">
        <f>MASTER_DATA_ESCALATED!CE122/(CE$18*1000)</f>
        <v>0</v>
      </c>
      <c r="CF122" s="97">
        <f>MASTER_DATA_ESCALATED!CF122/(CF$18*1000)</f>
        <v>18.951000932821525</v>
      </c>
      <c r="CG122" s="97">
        <f>MASTER_DATA_ESCALATED!CG122/(CG$18*1000)</f>
        <v>0</v>
      </c>
      <c r="CH122" s="97">
        <f>MASTER_DATA_ESCALATED!CH122/(CH$18*1000)</f>
        <v>0</v>
      </c>
      <c r="CI122" s="97">
        <f>MASTER_DATA_ESCALATED!CI122/(CI$18*1000)</f>
        <v>0</v>
      </c>
      <c r="CJ122" s="97">
        <f>MASTER_DATA_ESCALATED!CJ122/(CJ$18*1000)</f>
        <v>0</v>
      </c>
      <c r="CK122" s="97">
        <f>MASTER_DATA_ESCALATED!CK122/(CK$18*1000)</f>
        <v>0</v>
      </c>
      <c r="CL122" s="97">
        <f>MASTER_DATA_ESCALATED!CL122/(CL$18*1000)</f>
        <v>0</v>
      </c>
      <c r="CM122" s="97">
        <f>MASTER_DATA_ESCALATED!CM122/(CM$18*1000)</f>
        <v>0</v>
      </c>
      <c r="CN122" s="97">
        <f>MASTER_DATA_ESCALATED!CN122/(CN$18*1000)</f>
        <v>0</v>
      </c>
      <c r="CO122" s="97">
        <f>MASTER_DATA_ESCALATED!CO122/(CO$18*1000)</f>
        <v>0</v>
      </c>
      <c r="CP122" s="97">
        <f>MASTER_DATA_ESCALATED!CP122/(CP$18*1000)</f>
        <v>0</v>
      </c>
      <c r="CQ122" s="97">
        <f>MASTER_DATA_ESCALATED!CQ122/(CQ$18*1000)</f>
        <v>0</v>
      </c>
      <c r="CR122" s="97">
        <f>MASTER_DATA_ESCALATED!CR122/(CR$18*1000)</f>
        <v>0</v>
      </c>
      <c r="CS122" s="97">
        <f>MASTER_DATA_ESCALATED!CS122/(CS$18*1000)</f>
        <v>0</v>
      </c>
      <c r="CT122" s="97">
        <f>MASTER_DATA_ESCALATED!CT122/(CT$18*1000)</f>
        <v>0</v>
      </c>
      <c r="CU122" s="97">
        <f>MASTER_DATA_ESCALATED!CU122/(CU$18*1000)</f>
        <v>0</v>
      </c>
      <c r="CV122" s="97">
        <f>MASTER_DATA_ESCALATED!CV122/(CV$18*1000)</f>
        <v>10.97650478307107</v>
      </c>
      <c r="CW122" s="97">
        <f>MASTER_DATA_ESCALATED!CW122/(CW$18*1000)</f>
        <v>0</v>
      </c>
      <c r="CX122" s="97">
        <f>MASTER_DATA_ESCALATED!CX122/(CX$18*1000)</f>
        <v>0</v>
      </c>
      <c r="CY122" s="97">
        <f>MASTER_DATA_ESCALATED!CY122/(CY$18*1000)</f>
        <v>0</v>
      </c>
      <c r="CZ122" s="97">
        <f>MASTER_DATA_ESCALATED!CZ122/(CZ$18*1000)</f>
        <v>9.5816402530988309</v>
      </c>
      <c r="DA122" s="97" t="e">
        <f>MASTER_DATA_ESCALATED!DA122/(DA$18*1000)</f>
        <v>#DIV/0!</v>
      </c>
      <c r="DB122" s="97" t="e">
        <f>MASTER_DATA_ESCALATED!DB122/(DB$18*1000)</f>
        <v>#DIV/0!</v>
      </c>
      <c r="DC122" s="97" t="e">
        <f>MASTER_DATA_ESCALATED!DC122/(DC$18*1000)</f>
        <v>#DIV/0!</v>
      </c>
      <c r="DD122" s="97" t="e">
        <f>MASTER_DATA_ESCALATED!DD122/(DD$18*1000)</f>
        <v>#N/A</v>
      </c>
      <c r="DE122" s="97">
        <f>MASTER_DATA_ESCALATED!DE122/(DE$18*1000)</f>
        <v>0</v>
      </c>
      <c r="DF122" s="97">
        <f>MASTER_DATA_ESCALATED!DF122/(DF$18*1000)</f>
        <v>0</v>
      </c>
      <c r="DG122" s="97">
        <f>MASTER_DATA_ESCALATED!DG122/(DG$18*1000)</f>
        <v>0</v>
      </c>
      <c r="DH122" s="97">
        <f>MASTER_DATA_ESCALATED!DH122/(DH$18*1000)</f>
        <v>0</v>
      </c>
      <c r="DI122" s="97">
        <f>MASTER_DATA_ESCALATED!DI122/(DI$18*1000)</f>
        <v>0</v>
      </c>
      <c r="DJ122" s="97">
        <f>MASTER_DATA_ESCALATED!DJ122/(DJ$18*1000)</f>
        <v>0</v>
      </c>
      <c r="DK122" s="97">
        <f>MASTER_DATA_ESCALATED!DK122/(DK$18*1000)</f>
        <v>0</v>
      </c>
      <c r="DL122" s="97">
        <f>MASTER_DATA_ESCALATED!DL122/(DL$18*1000)</f>
        <v>0</v>
      </c>
      <c r="DM122" s="97">
        <f>MASTER_DATA_ESCALATED!DM122/(DM$18*1000)</f>
        <v>0</v>
      </c>
      <c r="DN122" s="97">
        <f>MASTER_DATA_ESCALATED!DN122/(DN$18*1000)</f>
        <v>0</v>
      </c>
      <c r="DO122" s="97">
        <f>MASTER_DATA_ESCALATED!DO122/(DO$18*1000)</f>
        <v>0</v>
      </c>
      <c r="DP122" s="97">
        <f>MASTER_DATA_ESCALATED!DP122/(DP$18*1000)</f>
        <v>0</v>
      </c>
      <c r="DQ122" s="97">
        <f>MASTER_DATA_ESCALATED!DQ122/(DQ$18*1000)</f>
        <v>0</v>
      </c>
      <c r="DR122" s="97">
        <f>MASTER_DATA_ESCALATED!DR122/(DR$18*1000)</f>
        <v>0</v>
      </c>
      <c r="DS122" s="97">
        <f>MASTER_DATA_ESCALATED!DS122/(DS$18*1000)</f>
        <v>0</v>
      </c>
      <c r="DT122" s="97">
        <f>MASTER_DATA_ESCALATED!DT122/(DT$18*1000)</f>
        <v>0</v>
      </c>
      <c r="DU122" s="97">
        <f>MASTER_DATA_ESCALATED!DU122/(DU$18*1000)</f>
        <v>0</v>
      </c>
      <c r="DV122" s="97">
        <f>MASTER_DATA_ESCALATED!DV122/(DV$18*1000)</f>
        <v>0</v>
      </c>
      <c r="DW122" s="97">
        <f>MASTER_DATA_ESCALATED!DW122/(DW$18*1000)</f>
        <v>0</v>
      </c>
      <c r="DX122" s="97">
        <f>MASTER_DATA_ESCALATED!DX122/(DX$18*1000)</f>
        <v>0</v>
      </c>
      <c r="DY122" s="97">
        <f>MASTER_DATA_ESCALATED!DY122/(DY$18*1000)</f>
        <v>0</v>
      </c>
      <c r="DZ122" s="97">
        <f>MASTER_DATA_ESCALATED!DZ122/(DZ$18*1000)</f>
        <v>0</v>
      </c>
      <c r="EA122" s="97">
        <f>MASTER_DATA_ESCALATED!EA122/(EA$18*1000)</f>
        <v>0</v>
      </c>
      <c r="EB122" s="97">
        <f>MASTER_DATA_ESCALATED!EB122/(EB$18*1000)</f>
        <v>0</v>
      </c>
      <c r="EC122" s="97" t="e">
        <f>MASTER_DATA_ESCALATED!EC122/(EC$18*1000)</f>
        <v>#DIV/0!</v>
      </c>
      <c r="ED122" s="97" t="e">
        <f>MASTER_DATA_ESCALATED!ED122/(ED$18*1000)</f>
        <v>#DIV/0!</v>
      </c>
      <c r="EE122" s="97" t="e">
        <f>MASTER_DATA_ESCALATED!EE122/(EE$18*1000)</f>
        <v>#DIV/0!</v>
      </c>
      <c r="EF122" s="97" t="e">
        <f>MASTER_DATA_ESCALATED!EF122/(EF$18*1000)</f>
        <v>#VALUE!</v>
      </c>
      <c r="EG122" s="97">
        <f>MASTER_DATA_ESCALATED!EG122/(EG$18*1000)</f>
        <v>0</v>
      </c>
      <c r="EH122" s="97">
        <f>MASTER_DATA_ESCALATED!EH122/(EH$18*1000)</f>
        <v>0</v>
      </c>
      <c r="EI122" s="97">
        <f>MASTER_DATA_ESCALATED!EI122/(EI$18*1000)</f>
        <v>0</v>
      </c>
      <c r="EJ122" s="97">
        <f>MASTER_DATA_ESCALATED!EJ122/(EJ$18*1000)</f>
        <v>0</v>
      </c>
      <c r="EK122" s="97">
        <f>MASTER_DATA_ESCALATED!EK122/(EK$18*1000)</f>
        <v>0</v>
      </c>
      <c r="EL122" s="97">
        <f>MASTER_DATA_ESCALATED!EL122/(EL$18*1000)</f>
        <v>0</v>
      </c>
      <c r="EM122" s="97">
        <f>MASTER_DATA_ESCALATED!EM122/(EM$18*1000)</f>
        <v>0</v>
      </c>
      <c r="EN122" s="97">
        <f>MASTER_DATA_ESCALATED!EN122/(EN$18*1000)</f>
        <v>0</v>
      </c>
      <c r="EO122" s="97">
        <f>MASTER_DATA_ESCALATED!EO122/(EO$18*1000)</f>
        <v>0</v>
      </c>
      <c r="EP122" s="97">
        <f>MASTER_DATA_ESCALATED!EP122/(EP$18*1000)</f>
        <v>0</v>
      </c>
      <c r="EQ122" s="97">
        <f>MASTER_DATA_ESCALATED!EQ122/(EQ$18*1000)</f>
        <v>0</v>
      </c>
      <c r="ER122" s="97">
        <f>MASTER_DATA_ESCALATED!ER122/(ER$18*1000)</f>
        <v>10.276795281449205</v>
      </c>
      <c r="ES122" s="97">
        <f>MASTER_DATA_ESCALATED!ES122/(ES$18*1000)</f>
        <v>0</v>
      </c>
      <c r="ET122" s="97">
        <f>MASTER_DATA_ESCALATED!ET122/(ET$18*1000)</f>
        <v>0</v>
      </c>
      <c r="EU122" s="97">
        <f>MASTER_DATA_ESCALATED!EU122/(EU$18*1000)</f>
        <v>0</v>
      </c>
      <c r="EV122" s="97">
        <f>MASTER_DATA_ESCALATED!EV122/(EV$18*1000)</f>
        <v>10.276795281449205</v>
      </c>
      <c r="EW122" s="97">
        <f>MASTER_DATA_ESCALATED!EW122/(EW$18*1000)</f>
        <v>0</v>
      </c>
      <c r="EX122" s="97">
        <f>MASTER_DATA_ESCALATED!EX122/(EX$18*1000)</f>
        <v>0</v>
      </c>
      <c r="EY122" s="97">
        <f>MASTER_DATA_ESCALATED!EY122/(EY$18*1000)</f>
        <v>0</v>
      </c>
      <c r="EZ122" s="97">
        <f>MASTER_DATA_ESCALATED!EZ122/(EZ$18*1000)</f>
        <v>2.4509559523029134</v>
      </c>
      <c r="FA122" s="97">
        <f>MASTER_DATA_ESCALATED!FA122/(FA$18*1000)</f>
        <v>0</v>
      </c>
      <c r="FB122" s="97">
        <f>MASTER_DATA_ESCALATED!FB122/(FB$18*1000)</f>
        <v>0</v>
      </c>
      <c r="FC122" s="97">
        <f>MASTER_DATA_ESCALATED!FC122/(FC$18*1000)</f>
        <v>0</v>
      </c>
      <c r="FD122" s="97">
        <f>MASTER_DATA_ESCALATED!FD122/(FD$18*1000)</f>
        <v>2.3697006314007671</v>
      </c>
      <c r="FE122" s="97">
        <f>MASTER_DATA_ESCALATED!FE122/(FE$18*1000)</f>
        <v>0</v>
      </c>
      <c r="FF122" s="97">
        <f>MASTER_DATA_ESCALATED!FF122/(FF$18*1000)</f>
        <v>0</v>
      </c>
      <c r="FG122" s="97">
        <f>MASTER_DATA_ESCALATED!FG122/(FG$18*1000)</f>
        <v>0</v>
      </c>
      <c r="FH122" s="97">
        <f>MASTER_DATA_ESCALATED!FH122/(FH$18*1000)</f>
        <v>2.2987868967952583</v>
      </c>
      <c r="FI122" s="97">
        <f>MASTER_DATA_ESCALATED!FI122/(FI$18*1000)</f>
        <v>0</v>
      </c>
      <c r="FJ122" s="97">
        <f>MASTER_DATA_ESCALATED!FJ122/(FJ$18*1000)</f>
        <v>0</v>
      </c>
      <c r="FK122" s="97">
        <f>MASTER_DATA_ESCALATED!FK122/(FK$18*1000)</f>
        <v>0</v>
      </c>
      <c r="FL122" s="97">
        <f>MASTER_DATA_ESCALATED!FL122/(FL$18*1000)</f>
        <v>4.5960964241195681</v>
      </c>
      <c r="FM122" s="97">
        <f>MASTER_DATA_ESCALATED!FM122/(FM$18*1000)</f>
        <v>0</v>
      </c>
      <c r="FN122" s="97">
        <f>MASTER_DATA_ESCALATED!FN122/(FN$18*1000)</f>
        <v>0</v>
      </c>
      <c r="FO122" s="97">
        <f>MASTER_DATA_ESCALATED!FO122/(FO$18*1000)</f>
        <v>0</v>
      </c>
      <c r="FP122" s="97">
        <f>MASTER_DATA_ESCALATED!FP122/(FP$18*1000)</f>
        <v>1.8614489335239133</v>
      </c>
      <c r="FQ122" s="97">
        <f>MASTER_DATA_ESCALATED!FQ122/(FQ$18*1000)</f>
        <v>0</v>
      </c>
      <c r="FR122" s="97">
        <f>MASTER_DATA_ESCALATED!FR122/(FR$18*1000)</f>
        <v>0</v>
      </c>
      <c r="FS122" s="97">
        <f>MASTER_DATA_ESCALATED!FS122/(FS$18*1000)</f>
        <v>0</v>
      </c>
      <c r="FT122" s="97">
        <f>MASTER_DATA_ESCALATED!FT122/(FT$18*1000)</f>
        <v>1.8369158151624145</v>
      </c>
      <c r="FU122" s="97">
        <f>MASTER_DATA_ESCALATED!FU122/(FU$18*1000)</f>
        <v>0</v>
      </c>
      <c r="FV122" s="97">
        <f>MASTER_DATA_ESCALATED!FV122/(FV$18*1000)</f>
        <v>0</v>
      </c>
      <c r="FW122" s="97">
        <f>MASTER_DATA_ESCALATED!FW122/(FW$18*1000)</f>
        <v>0</v>
      </c>
      <c r="FX122" s="97">
        <f>MASTER_DATA_ESCALATED!FX122/(FX$18*1000)</f>
        <v>1.7969551615567396</v>
      </c>
      <c r="FY122" s="97">
        <f>MASTER_DATA_ESCALATED!FY122/(FY$18*1000)</f>
        <v>0</v>
      </c>
      <c r="FZ122" s="97">
        <f>MASTER_DATA_ESCALATED!FZ122/(FZ$18*1000)</f>
        <v>0</v>
      </c>
      <c r="GA122" s="97">
        <f>MASTER_DATA_ESCALATED!GA122/(GA$18*1000)</f>
        <v>0</v>
      </c>
      <c r="GB122" s="97">
        <f>MASTER_DATA_ESCALATED!GB122/(GB$18*1000)</f>
        <v>3.5072360226541779</v>
      </c>
      <c r="GC122" s="97">
        <f>MASTER_DATA_ESCALATED!GC122/(GC$18*1000)</f>
        <v>0</v>
      </c>
      <c r="GD122" s="97">
        <f>MASTER_DATA_ESCALATED!GD122/(GD$18*1000)</f>
        <v>0</v>
      </c>
      <c r="GE122" s="97">
        <f>MASTER_DATA_ESCALATED!GE122/(GE$18*1000)</f>
        <v>0</v>
      </c>
      <c r="GF122" s="97">
        <f>MASTER_DATA_ESCALATED!GF122/(GF$18*1000)</f>
        <v>3.3546798753877676</v>
      </c>
      <c r="GG122" s="97">
        <f>MASTER_DATA_ESCALATED!GG122/(GG$18*1000)</f>
        <v>0</v>
      </c>
      <c r="GH122" s="97">
        <f>MASTER_DATA_ESCALATED!GH122/(GH$18*1000)</f>
        <v>0</v>
      </c>
      <c r="GI122" s="97">
        <f>MASTER_DATA_ESCALATED!GI122/(GI$18*1000)</f>
        <v>0</v>
      </c>
      <c r="GJ122" s="97">
        <f>MASTER_DATA_ESCALATED!GJ122/(GJ$18*1000)</f>
        <v>3.28578407673877</v>
      </c>
      <c r="GK122" s="97">
        <f>MASTER_DATA_ESCALATED!GK122/(GK$18*1000)</f>
        <v>0</v>
      </c>
      <c r="GL122" s="97">
        <f>MASTER_DATA_ESCALATED!GL122/(GL$18*1000)</f>
        <v>0</v>
      </c>
      <c r="GM122" s="97">
        <f>MASTER_DATA_ESCALATED!GM122/(GM$18*1000)</f>
        <v>0</v>
      </c>
      <c r="GN122" s="97">
        <f>MASTER_DATA_ESCALATED!GN122/(GN$18*1000)</f>
        <v>2.0343301511622021</v>
      </c>
      <c r="GO122" s="97">
        <f>MASTER_DATA_ESCALATED!GO122/(GO$18*1000)</f>
        <v>0</v>
      </c>
      <c r="GP122" s="97">
        <f>MASTER_DATA_ESCALATED!GP122/(GP$18*1000)</f>
        <v>0</v>
      </c>
      <c r="GQ122" s="97">
        <f>MASTER_DATA_ESCALATED!GQ122/(GQ$18*1000)</f>
        <v>0</v>
      </c>
      <c r="GR122" s="97">
        <f>MASTER_DATA_ESCALATED!GR122/(GR$18*1000)</f>
        <v>1.9587703106843397</v>
      </c>
      <c r="GS122" s="97">
        <f>MASTER_DATA_ESCALATED!GS122/(GS$18*1000)</f>
        <v>0</v>
      </c>
      <c r="GT122" s="97">
        <f>MASTER_DATA_ESCALATED!GT122/(GT$18*1000)</f>
        <v>0</v>
      </c>
      <c r="GU122" s="97">
        <f>MASTER_DATA_ESCALATED!GU122/(GU$18*1000)</f>
        <v>0</v>
      </c>
      <c r="GV122" s="97">
        <f>MASTER_DATA_ESCALATED!GV122/(GV$18*1000)</f>
        <v>1.9207061035015678</v>
      </c>
      <c r="GW122" s="97" t="e">
        <f>MASTER_DATA_ESCALATED!#REF!/(GW$18*1000)</f>
        <v>#REF!</v>
      </c>
      <c r="GX122" s="97" t="e">
        <f>MASTER_DATA_ESCALATED!#REF!/(GX$18*1000)</f>
        <v>#REF!</v>
      </c>
      <c r="GY122" s="97" t="e">
        <f>MASTER_DATA_ESCALATED!#REF!/(GY$18*1000)</f>
        <v>#REF!</v>
      </c>
    </row>
    <row r="123" spans="2:207" hidden="1" outlineLevel="2" x14ac:dyDescent="0.3">
      <c r="B123" s="21">
        <f t="shared" si="3"/>
        <v>20</v>
      </c>
      <c r="C123" s="52">
        <f t="shared" si="4"/>
        <v>245</v>
      </c>
      <c r="D123" s="77"/>
      <c r="E123" s="52"/>
      <c r="F123" s="52">
        <v>245</v>
      </c>
      <c r="G123" s="78"/>
      <c r="H123" s="35" t="s">
        <v>125</v>
      </c>
      <c r="I123" s="97">
        <f>MASTER_DATA_ESCALATED!I123/(I$18*1000)</f>
        <v>0</v>
      </c>
      <c r="J123" s="97">
        <f>MASTER_DATA_ESCALATED!J123/(J$18*1000)</f>
        <v>0</v>
      </c>
      <c r="K123" s="97">
        <f>MASTER_DATA_ESCALATED!K123/(K$18*1000)</f>
        <v>0</v>
      </c>
      <c r="L123" s="97">
        <f>MASTER_DATA_ESCALATED!L123/(L$18*1000)</f>
        <v>0</v>
      </c>
      <c r="M123" s="97">
        <f>MASTER_DATA_ESCALATED!M123/(M$18*1000)</f>
        <v>0</v>
      </c>
      <c r="N123" s="97">
        <f>MASTER_DATA_ESCALATED!N123/(N$18*1000)</f>
        <v>0</v>
      </c>
      <c r="O123" s="97">
        <f>MASTER_DATA_ESCALATED!O123/(O$18*1000)</f>
        <v>0</v>
      </c>
      <c r="P123" s="97">
        <f>MASTER_DATA_ESCALATED!P123/(P$18*1000)</f>
        <v>0</v>
      </c>
      <c r="Q123" s="97">
        <f>MASTER_DATA_ESCALATED!Q123/(Q$18*1000)</f>
        <v>0</v>
      </c>
      <c r="R123" s="97">
        <f>MASTER_DATA_ESCALATED!R123/(R$18*1000)</f>
        <v>0</v>
      </c>
      <c r="S123" s="97">
        <f>MASTER_DATA_ESCALATED!S123/(S$18*1000)</f>
        <v>0</v>
      </c>
      <c r="T123" s="97">
        <f>MASTER_DATA_ESCALATED!T123/(T$18*1000)</f>
        <v>0</v>
      </c>
      <c r="U123" s="97">
        <f>MASTER_DATA_ESCALATED!U123/(U$18*1000)</f>
        <v>0</v>
      </c>
      <c r="V123" s="97">
        <f>MASTER_DATA_ESCALATED!V123/(V$18*1000)</f>
        <v>0</v>
      </c>
      <c r="W123" s="97">
        <f>MASTER_DATA_ESCALATED!W123/(W$18*1000)</f>
        <v>0</v>
      </c>
      <c r="X123" s="97">
        <f>MASTER_DATA_ESCALATED!X123/(X$18*1000)</f>
        <v>0</v>
      </c>
      <c r="Y123" s="97">
        <f>MASTER_DATA_ESCALATED!Y123/(Y$18*1000)</f>
        <v>0</v>
      </c>
      <c r="Z123" s="97">
        <f>MASTER_DATA_ESCALATED!Z123/(Z$18*1000)</f>
        <v>0</v>
      </c>
      <c r="AA123" s="97">
        <f>MASTER_DATA_ESCALATED!AA123/(AA$18*1000)</f>
        <v>0</v>
      </c>
      <c r="AB123" s="97">
        <f>MASTER_DATA_ESCALATED!AB123/(AB$18*1000)</f>
        <v>0</v>
      </c>
      <c r="AC123" s="97">
        <f>MASTER_DATA_ESCALATED!AC123/(AC$18*1000)</f>
        <v>0</v>
      </c>
      <c r="AD123" s="97">
        <f>MASTER_DATA_ESCALATED!AD123/(AD$18*1000)</f>
        <v>0</v>
      </c>
      <c r="AE123" s="97">
        <f>MASTER_DATA_ESCALATED!AE123/(AE$18*1000)</f>
        <v>0</v>
      </c>
      <c r="AF123" s="97">
        <f>MASTER_DATA_ESCALATED!AF123/(AF$18*1000)</f>
        <v>0</v>
      </c>
      <c r="AG123" s="97">
        <f>MASTER_DATA_ESCALATED!AG123/(AG$18*1000)</f>
        <v>0</v>
      </c>
      <c r="AH123" s="97">
        <f>MASTER_DATA_ESCALATED!AH123/(AH$18*1000)</f>
        <v>0</v>
      </c>
      <c r="AI123" s="97">
        <f>MASTER_DATA_ESCALATED!AI123/(AI$18*1000)</f>
        <v>0</v>
      </c>
      <c r="AJ123" s="97">
        <f>MASTER_DATA_ESCALATED!AJ123/(AJ$18*1000)</f>
        <v>0</v>
      </c>
      <c r="AK123" s="97">
        <f>MASTER_DATA_ESCALATED!AK123/(AK$18*1000)</f>
        <v>0</v>
      </c>
      <c r="AL123" s="97">
        <f>MASTER_DATA_ESCALATED!AL123/(AL$18*1000)</f>
        <v>0</v>
      </c>
      <c r="AM123" s="97">
        <f>MASTER_DATA_ESCALATED!AM123/(AM$18*1000)</f>
        <v>0</v>
      </c>
      <c r="AN123" s="97">
        <f>MASTER_DATA_ESCALATED!AN123/(AN$18*1000)</f>
        <v>0</v>
      </c>
      <c r="AO123" s="97">
        <f>MASTER_DATA_ESCALATED!AO123/(AO$18*1000)</f>
        <v>0</v>
      </c>
      <c r="AP123" s="97">
        <f>MASTER_DATA_ESCALATED!AP123/(AP$18*1000)</f>
        <v>0</v>
      </c>
      <c r="AQ123" s="97">
        <f>MASTER_DATA_ESCALATED!AQ123/(AQ$18*1000)</f>
        <v>0</v>
      </c>
      <c r="AR123" s="97">
        <f>MASTER_DATA_ESCALATED!AR123/(AR$18*1000)</f>
        <v>0</v>
      </c>
      <c r="AS123" s="97">
        <f>MASTER_DATA_ESCALATED!AS123/(AS$18*1000)</f>
        <v>0</v>
      </c>
      <c r="AT123" s="97">
        <f>MASTER_DATA_ESCALATED!AT123/(AT$18*1000)</f>
        <v>0</v>
      </c>
      <c r="AU123" s="97">
        <f>MASTER_DATA_ESCALATED!AU123/(AU$18*1000)</f>
        <v>0</v>
      </c>
      <c r="AV123" s="97">
        <f>MASTER_DATA_ESCALATED!AV123/(AV$18*1000)</f>
        <v>0</v>
      </c>
      <c r="AW123" s="97">
        <f>MASTER_DATA_ESCALATED!AW123/(AW$18*1000)</f>
        <v>0</v>
      </c>
      <c r="AX123" s="97">
        <f>MASTER_DATA_ESCALATED!AX123/(AX$18*1000)</f>
        <v>0</v>
      </c>
      <c r="AY123" s="97">
        <f>MASTER_DATA_ESCALATED!AY123/(AY$18*1000)</f>
        <v>0</v>
      </c>
      <c r="AZ123" s="97">
        <f>MASTER_DATA_ESCALATED!AZ123/(AZ$18*1000)</f>
        <v>0</v>
      </c>
      <c r="BA123" s="97">
        <f>MASTER_DATA_ESCALATED!BA123/(BA$18*1000)</f>
        <v>0</v>
      </c>
      <c r="BB123" s="97">
        <f>MASTER_DATA_ESCALATED!BB123/(BB$18*1000)</f>
        <v>0</v>
      </c>
      <c r="BC123" s="97">
        <f>MASTER_DATA_ESCALATED!BC123/(BC$18*1000)</f>
        <v>0</v>
      </c>
      <c r="BD123" s="97">
        <f>MASTER_DATA_ESCALATED!BD123/(BD$18*1000)</f>
        <v>0</v>
      </c>
      <c r="BE123" s="97">
        <f>MASTER_DATA_ESCALATED!BE123/(BE$18*1000)</f>
        <v>0</v>
      </c>
      <c r="BF123" s="97">
        <f>MASTER_DATA_ESCALATED!BF123/(BF$18*1000)</f>
        <v>0</v>
      </c>
      <c r="BG123" s="97">
        <f>MASTER_DATA_ESCALATED!BG123/(BG$18*1000)</f>
        <v>0</v>
      </c>
      <c r="BH123" s="97">
        <f>MASTER_DATA_ESCALATED!BH123/(BH$18*1000)</f>
        <v>0</v>
      </c>
      <c r="BI123" s="97">
        <f>MASTER_DATA_ESCALATED!BI123/(BI$18*1000)</f>
        <v>0</v>
      </c>
      <c r="BJ123" s="97">
        <f>MASTER_DATA_ESCALATED!BJ123/(BJ$18*1000)</f>
        <v>0</v>
      </c>
      <c r="BK123" s="97">
        <f>MASTER_DATA_ESCALATED!BK123/(BK$18*1000)</f>
        <v>0</v>
      </c>
      <c r="BL123" s="97">
        <f>MASTER_DATA_ESCALATED!BL123/(BL$18*1000)</f>
        <v>0</v>
      </c>
      <c r="BM123" s="97">
        <f>MASTER_DATA_ESCALATED!BM123/(BM$18*1000)</f>
        <v>0</v>
      </c>
      <c r="BN123" s="97">
        <f>MASTER_DATA_ESCALATED!BN123/(BN$18*1000)</f>
        <v>0</v>
      </c>
      <c r="BO123" s="97">
        <f>MASTER_DATA_ESCALATED!BO123/(BO$18*1000)</f>
        <v>0</v>
      </c>
      <c r="BP123" s="97">
        <f>MASTER_DATA_ESCALATED!BP123/(BP$18*1000)</f>
        <v>130.1964423819544</v>
      </c>
      <c r="BQ123" s="97">
        <f>MASTER_DATA_ESCALATED!BQ123/(BQ$18*1000)</f>
        <v>0</v>
      </c>
      <c r="BR123" s="97">
        <f>MASTER_DATA_ESCALATED!BR123/(BR$18*1000)</f>
        <v>0</v>
      </c>
      <c r="BS123" s="97">
        <f>MASTER_DATA_ESCALATED!BS123/(BS$18*1000)</f>
        <v>0</v>
      </c>
      <c r="BT123" s="97">
        <f>MASTER_DATA_ESCALATED!BT123/(BT$18*1000)</f>
        <v>62.209181231047971</v>
      </c>
      <c r="BU123" s="97">
        <f>MASTER_DATA_ESCALATED!BU123/(BU$18*1000)</f>
        <v>0</v>
      </c>
      <c r="BV123" s="97">
        <f>MASTER_DATA_ESCALATED!BV123/(BV$18*1000)</f>
        <v>0</v>
      </c>
      <c r="BW123" s="97">
        <f>MASTER_DATA_ESCALATED!BW123/(BW$18*1000)</f>
        <v>0</v>
      </c>
      <c r="BX123" s="97">
        <f>MASTER_DATA_ESCALATED!BX123/(BX$18*1000)</f>
        <v>47.457187866096639</v>
      </c>
      <c r="BY123" s="97">
        <f>MASTER_DATA_ESCALATED!BY123/(BY$18*1000)</f>
        <v>0</v>
      </c>
      <c r="BZ123" s="97">
        <f>MASTER_DATA_ESCALATED!BZ123/(BZ$18*1000)</f>
        <v>0</v>
      </c>
      <c r="CA123" s="97">
        <f>MASTER_DATA_ESCALATED!CA123/(CA$18*1000)</f>
        <v>0</v>
      </c>
      <c r="CB123" s="97">
        <f>MASTER_DATA_ESCALATED!CB123/(CB$18*1000)</f>
        <v>34.642367581970774</v>
      </c>
      <c r="CC123" s="97">
        <f>MASTER_DATA_ESCALATED!CC123/(CC$18*1000)</f>
        <v>0</v>
      </c>
      <c r="CD123" s="97">
        <f>MASTER_DATA_ESCALATED!CD123/(CD$18*1000)</f>
        <v>0</v>
      </c>
      <c r="CE123" s="97">
        <f>MASTER_DATA_ESCALATED!CE123/(CE$18*1000)</f>
        <v>0</v>
      </c>
      <c r="CF123" s="97">
        <f>MASTER_DATA_ESCALATED!CF123/(CF$18*1000)</f>
        <v>45.083376573691595</v>
      </c>
      <c r="CG123" s="97">
        <f>MASTER_DATA_ESCALATED!CG123/(CG$18*1000)</f>
        <v>0</v>
      </c>
      <c r="CH123" s="97">
        <f>MASTER_DATA_ESCALATED!CH123/(CH$18*1000)</f>
        <v>0</v>
      </c>
      <c r="CI123" s="97">
        <f>MASTER_DATA_ESCALATED!CI123/(CI$18*1000)</f>
        <v>0</v>
      </c>
      <c r="CJ123" s="97">
        <f>MASTER_DATA_ESCALATED!CJ123/(CJ$18*1000)</f>
        <v>0</v>
      </c>
      <c r="CK123" s="97">
        <f>MASTER_DATA_ESCALATED!CK123/(CK$18*1000)</f>
        <v>0</v>
      </c>
      <c r="CL123" s="97">
        <f>MASTER_DATA_ESCALATED!CL123/(CL$18*1000)</f>
        <v>0</v>
      </c>
      <c r="CM123" s="97">
        <f>MASTER_DATA_ESCALATED!CM123/(CM$18*1000)</f>
        <v>0</v>
      </c>
      <c r="CN123" s="97">
        <f>MASTER_DATA_ESCALATED!CN123/(CN$18*1000)</f>
        <v>0</v>
      </c>
      <c r="CO123" s="97">
        <f>MASTER_DATA_ESCALATED!CO123/(CO$18*1000)</f>
        <v>0</v>
      </c>
      <c r="CP123" s="97">
        <f>MASTER_DATA_ESCALATED!CP123/(CP$18*1000)</f>
        <v>0</v>
      </c>
      <c r="CQ123" s="97">
        <f>MASTER_DATA_ESCALATED!CQ123/(CQ$18*1000)</f>
        <v>0</v>
      </c>
      <c r="CR123" s="97">
        <f>MASTER_DATA_ESCALATED!CR123/(CR$18*1000)</f>
        <v>0</v>
      </c>
      <c r="CS123" s="97">
        <f>MASTER_DATA_ESCALATED!CS123/(CS$18*1000)</f>
        <v>0</v>
      </c>
      <c r="CT123" s="97">
        <f>MASTER_DATA_ESCALATED!CT123/(CT$18*1000)</f>
        <v>0</v>
      </c>
      <c r="CU123" s="97">
        <f>MASTER_DATA_ESCALATED!CU123/(CU$18*1000)</f>
        <v>0</v>
      </c>
      <c r="CV123" s="97">
        <f>MASTER_DATA_ESCALATED!CV123/(CV$18*1000)</f>
        <v>56.379821843334007</v>
      </c>
      <c r="CW123" s="97">
        <f>MASTER_DATA_ESCALATED!CW123/(CW$18*1000)</f>
        <v>0</v>
      </c>
      <c r="CX123" s="97">
        <f>MASTER_DATA_ESCALATED!CX123/(CX$18*1000)</f>
        <v>0</v>
      </c>
      <c r="CY123" s="97">
        <f>MASTER_DATA_ESCALATED!CY123/(CY$18*1000)</f>
        <v>0</v>
      </c>
      <c r="CZ123" s="97">
        <f>MASTER_DATA_ESCALATED!CZ123/(CZ$18*1000)</f>
        <v>49.215233591913858</v>
      </c>
      <c r="DA123" s="97" t="e">
        <f>MASTER_DATA_ESCALATED!DA123/(DA$18*1000)</f>
        <v>#DIV/0!</v>
      </c>
      <c r="DB123" s="97" t="e">
        <f>MASTER_DATA_ESCALATED!DB123/(DB$18*1000)</f>
        <v>#DIV/0!</v>
      </c>
      <c r="DC123" s="97" t="e">
        <f>MASTER_DATA_ESCALATED!DC123/(DC$18*1000)</f>
        <v>#DIV/0!</v>
      </c>
      <c r="DD123" s="97" t="e">
        <f>MASTER_DATA_ESCALATED!DD123/(DD$18*1000)</f>
        <v>#N/A</v>
      </c>
      <c r="DE123" s="97">
        <f>MASTER_DATA_ESCALATED!DE123/(DE$18*1000)</f>
        <v>0</v>
      </c>
      <c r="DF123" s="97">
        <f>MASTER_DATA_ESCALATED!DF123/(DF$18*1000)</f>
        <v>0</v>
      </c>
      <c r="DG123" s="97">
        <f>MASTER_DATA_ESCALATED!DG123/(DG$18*1000)</f>
        <v>0</v>
      </c>
      <c r="DH123" s="97">
        <f>MASTER_DATA_ESCALATED!DH123/(DH$18*1000)</f>
        <v>0</v>
      </c>
      <c r="DI123" s="97">
        <f>MASTER_DATA_ESCALATED!DI123/(DI$18*1000)</f>
        <v>0</v>
      </c>
      <c r="DJ123" s="97">
        <f>MASTER_DATA_ESCALATED!DJ123/(DJ$18*1000)</f>
        <v>0</v>
      </c>
      <c r="DK123" s="97">
        <f>MASTER_DATA_ESCALATED!DK123/(DK$18*1000)</f>
        <v>0</v>
      </c>
      <c r="DL123" s="97">
        <f>MASTER_DATA_ESCALATED!DL123/(DL$18*1000)</f>
        <v>0</v>
      </c>
      <c r="DM123" s="97">
        <f>MASTER_DATA_ESCALATED!DM123/(DM$18*1000)</f>
        <v>0</v>
      </c>
      <c r="DN123" s="97">
        <f>MASTER_DATA_ESCALATED!DN123/(DN$18*1000)</f>
        <v>0</v>
      </c>
      <c r="DO123" s="97">
        <f>MASTER_DATA_ESCALATED!DO123/(DO$18*1000)</f>
        <v>0</v>
      </c>
      <c r="DP123" s="97">
        <f>MASTER_DATA_ESCALATED!DP123/(DP$18*1000)</f>
        <v>0</v>
      </c>
      <c r="DQ123" s="97">
        <f>MASTER_DATA_ESCALATED!DQ123/(DQ$18*1000)</f>
        <v>0</v>
      </c>
      <c r="DR123" s="97">
        <f>MASTER_DATA_ESCALATED!DR123/(DR$18*1000)</f>
        <v>0</v>
      </c>
      <c r="DS123" s="97">
        <f>MASTER_DATA_ESCALATED!DS123/(DS$18*1000)</f>
        <v>0</v>
      </c>
      <c r="DT123" s="97">
        <f>MASTER_DATA_ESCALATED!DT123/(DT$18*1000)</f>
        <v>0</v>
      </c>
      <c r="DU123" s="97">
        <f>MASTER_DATA_ESCALATED!DU123/(DU$18*1000)</f>
        <v>0</v>
      </c>
      <c r="DV123" s="97">
        <f>MASTER_DATA_ESCALATED!DV123/(DV$18*1000)</f>
        <v>0</v>
      </c>
      <c r="DW123" s="97">
        <f>MASTER_DATA_ESCALATED!DW123/(DW$18*1000)</f>
        <v>0</v>
      </c>
      <c r="DX123" s="97">
        <f>MASTER_DATA_ESCALATED!DX123/(DX$18*1000)</f>
        <v>0</v>
      </c>
      <c r="DY123" s="97">
        <f>MASTER_DATA_ESCALATED!DY123/(DY$18*1000)</f>
        <v>0</v>
      </c>
      <c r="DZ123" s="97">
        <f>MASTER_DATA_ESCALATED!DZ123/(DZ$18*1000)</f>
        <v>0</v>
      </c>
      <c r="EA123" s="97">
        <f>MASTER_DATA_ESCALATED!EA123/(EA$18*1000)</f>
        <v>0</v>
      </c>
      <c r="EB123" s="97">
        <f>MASTER_DATA_ESCALATED!EB123/(EB$18*1000)</f>
        <v>0</v>
      </c>
      <c r="EC123" s="97" t="e">
        <f>MASTER_DATA_ESCALATED!EC123/(EC$18*1000)</f>
        <v>#DIV/0!</v>
      </c>
      <c r="ED123" s="97" t="e">
        <f>MASTER_DATA_ESCALATED!ED123/(ED$18*1000)</f>
        <v>#DIV/0!</v>
      </c>
      <c r="EE123" s="97" t="e">
        <f>MASTER_DATA_ESCALATED!EE123/(EE$18*1000)</f>
        <v>#DIV/0!</v>
      </c>
      <c r="EF123" s="97" t="e">
        <f>MASTER_DATA_ESCALATED!EF123/(EF$18*1000)</f>
        <v>#VALUE!</v>
      </c>
      <c r="EG123" s="97">
        <f>MASTER_DATA_ESCALATED!EG123/(EG$18*1000)</f>
        <v>0</v>
      </c>
      <c r="EH123" s="97">
        <f>MASTER_DATA_ESCALATED!EH123/(EH$18*1000)</f>
        <v>0</v>
      </c>
      <c r="EI123" s="97">
        <f>MASTER_DATA_ESCALATED!EI123/(EI$18*1000)</f>
        <v>0</v>
      </c>
      <c r="EJ123" s="97">
        <f>MASTER_DATA_ESCALATED!EJ123/(EJ$18*1000)</f>
        <v>0</v>
      </c>
      <c r="EK123" s="97">
        <f>MASTER_DATA_ESCALATED!EK123/(EK$18*1000)</f>
        <v>0</v>
      </c>
      <c r="EL123" s="97">
        <f>MASTER_DATA_ESCALATED!EL123/(EL$18*1000)</f>
        <v>0</v>
      </c>
      <c r="EM123" s="97">
        <f>MASTER_DATA_ESCALATED!EM123/(EM$18*1000)</f>
        <v>0</v>
      </c>
      <c r="EN123" s="97">
        <f>MASTER_DATA_ESCALATED!EN123/(EN$18*1000)</f>
        <v>136.79728847596314</v>
      </c>
      <c r="EO123" s="97">
        <f>MASTER_DATA_ESCALATED!EO123/(EO$18*1000)</f>
        <v>0</v>
      </c>
      <c r="EP123" s="97">
        <f>MASTER_DATA_ESCALATED!EP123/(EP$18*1000)</f>
        <v>0</v>
      </c>
      <c r="EQ123" s="97">
        <f>MASTER_DATA_ESCALATED!EQ123/(EQ$18*1000)</f>
        <v>0</v>
      </c>
      <c r="ER123" s="97">
        <f>MASTER_DATA_ESCALATED!ER123/(ER$18*1000)</f>
        <v>51.773259293426733</v>
      </c>
      <c r="ES123" s="97">
        <f>MASTER_DATA_ESCALATED!ES123/(ES$18*1000)</f>
        <v>0</v>
      </c>
      <c r="ET123" s="97">
        <f>MASTER_DATA_ESCALATED!ET123/(ET$18*1000)</f>
        <v>0</v>
      </c>
      <c r="EU123" s="97">
        <f>MASTER_DATA_ESCALATED!EU123/(EU$18*1000)</f>
        <v>0</v>
      </c>
      <c r="EV123" s="97">
        <f>MASTER_DATA_ESCALATED!EV123/(EV$18*1000)</f>
        <v>51.773259293426733</v>
      </c>
      <c r="EW123" s="97">
        <f>MASTER_DATA_ESCALATED!EW123/(EW$18*1000)</f>
        <v>0</v>
      </c>
      <c r="EX123" s="97">
        <f>MASTER_DATA_ESCALATED!EX123/(EX$18*1000)</f>
        <v>0</v>
      </c>
      <c r="EY123" s="97">
        <f>MASTER_DATA_ESCALATED!EY123/(EY$18*1000)</f>
        <v>0</v>
      </c>
      <c r="EZ123" s="97">
        <f>MASTER_DATA_ESCALATED!EZ123/(EZ$18*1000)</f>
        <v>24.610020647053606</v>
      </c>
      <c r="FA123" s="97">
        <f>MASTER_DATA_ESCALATED!FA123/(FA$18*1000)</f>
        <v>0</v>
      </c>
      <c r="FB123" s="97">
        <f>MASTER_DATA_ESCALATED!FB123/(FB$18*1000)</f>
        <v>0</v>
      </c>
      <c r="FC123" s="97">
        <f>MASTER_DATA_ESCALATED!FC123/(FC$18*1000)</f>
        <v>0</v>
      </c>
      <c r="FD123" s="97">
        <f>MASTER_DATA_ESCALATED!FD123/(FD$18*1000)</f>
        <v>23.519721977493901</v>
      </c>
      <c r="FE123" s="97">
        <f>MASTER_DATA_ESCALATED!FE123/(FE$18*1000)</f>
        <v>0</v>
      </c>
      <c r="FF123" s="97">
        <f>MASTER_DATA_ESCALATED!FF123/(FF$18*1000)</f>
        <v>0</v>
      </c>
      <c r="FG123" s="97">
        <f>MASTER_DATA_ESCALATED!FG123/(FG$18*1000)</f>
        <v>0</v>
      </c>
      <c r="FH123" s="97">
        <f>MASTER_DATA_ESCALATED!FH123/(FH$18*1000)</f>
        <v>22.531361801429615</v>
      </c>
      <c r="FI123" s="97">
        <f>MASTER_DATA_ESCALATED!FI123/(FI$18*1000)</f>
        <v>0</v>
      </c>
      <c r="FJ123" s="97">
        <f>MASTER_DATA_ESCALATED!FJ123/(FJ$18*1000)</f>
        <v>0</v>
      </c>
      <c r="FK123" s="97">
        <f>MASTER_DATA_ESCALATED!FK123/(FK$18*1000)</f>
        <v>0</v>
      </c>
      <c r="FL123" s="97">
        <f>MASTER_DATA_ESCALATED!FL123/(FL$18*1000)</f>
        <v>45.061246233388282</v>
      </c>
      <c r="FM123" s="97">
        <f>MASTER_DATA_ESCALATED!FM123/(FM$18*1000)</f>
        <v>0</v>
      </c>
      <c r="FN123" s="97">
        <f>MASTER_DATA_ESCALATED!FN123/(FN$18*1000)</f>
        <v>0</v>
      </c>
      <c r="FO123" s="97">
        <f>MASTER_DATA_ESCALATED!FO123/(FO$18*1000)</f>
        <v>0</v>
      </c>
      <c r="FP123" s="97">
        <f>MASTER_DATA_ESCALATED!FP123/(FP$18*1000)</f>
        <v>54.72508168048563</v>
      </c>
      <c r="FQ123" s="97">
        <f>MASTER_DATA_ESCALATED!FQ123/(FQ$18*1000)</f>
        <v>0</v>
      </c>
      <c r="FR123" s="97">
        <f>MASTER_DATA_ESCALATED!FR123/(FR$18*1000)</f>
        <v>0</v>
      </c>
      <c r="FS123" s="97">
        <f>MASTER_DATA_ESCALATED!FS123/(FS$18*1000)</f>
        <v>0</v>
      </c>
      <c r="FT123" s="97">
        <f>MASTER_DATA_ESCALATED!FT123/(FT$18*1000)</f>
        <v>50.93070820951769</v>
      </c>
      <c r="FU123" s="97">
        <f>MASTER_DATA_ESCALATED!FU123/(FU$18*1000)</f>
        <v>0</v>
      </c>
      <c r="FV123" s="97">
        <f>MASTER_DATA_ESCALATED!FV123/(FV$18*1000)</f>
        <v>0</v>
      </c>
      <c r="FW123" s="97">
        <f>MASTER_DATA_ESCALATED!FW123/(FW$18*1000)</f>
        <v>0</v>
      </c>
      <c r="FX123" s="97">
        <f>MASTER_DATA_ESCALATED!FX123/(FX$18*1000)</f>
        <v>49.239106275365877</v>
      </c>
      <c r="FY123" s="97">
        <f>MASTER_DATA_ESCALATED!FY123/(FY$18*1000)</f>
        <v>0</v>
      </c>
      <c r="FZ123" s="97">
        <f>MASTER_DATA_ESCALATED!FZ123/(FZ$18*1000)</f>
        <v>0</v>
      </c>
      <c r="GA123" s="97">
        <f>MASTER_DATA_ESCALATED!GA123/(GA$18*1000)</f>
        <v>0</v>
      </c>
      <c r="GB123" s="97">
        <f>MASTER_DATA_ESCALATED!GB123/(GB$18*1000)</f>
        <v>48.710408943878072</v>
      </c>
      <c r="GC123" s="97">
        <f>MASTER_DATA_ESCALATED!GC123/(GC$18*1000)</f>
        <v>0</v>
      </c>
      <c r="GD123" s="97">
        <f>MASTER_DATA_ESCALATED!GD123/(GD$18*1000)</f>
        <v>0</v>
      </c>
      <c r="GE123" s="97">
        <f>MASTER_DATA_ESCALATED!GE123/(GE$18*1000)</f>
        <v>0</v>
      </c>
      <c r="GF123" s="97">
        <f>MASTER_DATA_ESCALATED!GF123/(GF$18*1000)</f>
        <v>45.324618518302884</v>
      </c>
      <c r="GG123" s="97">
        <f>MASTER_DATA_ESCALATED!GG123/(GG$18*1000)</f>
        <v>0</v>
      </c>
      <c r="GH123" s="97">
        <f>MASTER_DATA_ESCALATED!GH123/(GH$18*1000)</f>
        <v>0</v>
      </c>
      <c r="GI123" s="97">
        <f>MASTER_DATA_ESCALATED!GI123/(GI$18*1000)</f>
        <v>0</v>
      </c>
      <c r="GJ123" s="97">
        <f>MASTER_DATA_ESCALATED!GJ123/(GJ$18*1000)</f>
        <v>43.997866536832312</v>
      </c>
      <c r="GK123" s="97">
        <f>MASTER_DATA_ESCALATED!GK123/(GK$18*1000)</f>
        <v>0</v>
      </c>
      <c r="GL123" s="97">
        <f>MASTER_DATA_ESCALATED!GL123/(GL$18*1000)</f>
        <v>0</v>
      </c>
      <c r="GM123" s="97">
        <f>MASTER_DATA_ESCALATED!GM123/(GM$18*1000)</f>
        <v>0</v>
      </c>
      <c r="GN123" s="97">
        <f>MASTER_DATA_ESCALATED!GN123/(GN$18*1000)</f>
        <v>41.424672416038604</v>
      </c>
      <c r="GO123" s="97">
        <f>MASTER_DATA_ESCALATED!GO123/(GO$18*1000)</f>
        <v>0</v>
      </c>
      <c r="GP123" s="97">
        <f>MASTER_DATA_ESCALATED!GP123/(GP$18*1000)</f>
        <v>0</v>
      </c>
      <c r="GQ123" s="97">
        <f>MASTER_DATA_ESCALATED!GQ123/(GQ$18*1000)</f>
        <v>0</v>
      </c>
      <c r="GR123" s="97">
        <f>MASTER_DATA_ESCALATED!GR123/(GR$18*1000)</f>
        <v>38.494303085511227</v>
      </c>
      <c r="GS123" s="97">
        <f>MASTER_DATA_ESCALATED!GS123/(GS$18*1000)</f>
        <v>0</v>
      </c>
      <c r="GT123" s="97">
        <f>MASTER_DATA_ESCALATED!GT123/(GT$18*1000)</f>
        <v>0</v>
      </c>
      <c r="GU123" s="97">
        <f>MASTER_DATA_ESCALATED!GU123/(GU$18*1000)</f>
        <v>0</v>
      </c>
      <c r="GV123" s="97">
        <f>MASTER_DATA_ESCALATED!GV123/(GV$18*1000)</f>
        <v>37.345971340804077</v>
      </c>
      <c r="GW123" s="97" t="e">
        <f>MASTER_DATA_ESCALATED!#REF!/(GW$18*1000)</f>
        <v>#REF!</v>
      </c>
      <c r="GX123" s="97" t="e">
        <f>MASTER_DATA_ESCALATED!#REF!/(GX$18*1000)</f>
        <v>#REF!</v>
      </c>
      <c r="GY123" s="97" t="e">
        <f>MASTER_DATA_ESCALATED!#REF!/(GY$18*1000)</f>
        <v>#REF!</v>
      </c>
    </row>
    <row r="124" spans="2:207" hidden="1" outlineLevel="2" x14ac:dyDescent="0.3">
      <c r="B124" s="21">
        <f t="shared" si="3"/>
        <v>20</v>
      </c>
      <c r="C124" s="52">
        <f t="shared" si="4"/>
        <v>246</v>
      </c>
      <c r="D124" s="77"/>
      <c r="E124" s="52"/>
      <c r="F124" s="52">
        <v>246</v>
      </c>
      <c r="G124" s="78"/>
      <c r="H124" s="35" t="s">
        <v>126</v>
      </c>
      <c r="I124" s="97">
        <f>MASTER_DATA_ESCALATED!I124/(I$18*1000)</f>
        <v>0</v>
      </c>
      <c r="J124" s="97">
        <f>MASTER_DATA_ESCALATED!J124/(J$18*1000)</f>
        <v>0</v>
      </c>
      <c r="K124" s="97">
        <f>MASTER_DATA_ESCALATED!K124/(K$18*1000)</f>
        <v>0</v>
      </c>
      <c r="L124" s="97">
        <f>MASTER_DATA_ESCALATED!L124/(L$18*1000)</f>
        <v>0</v>
      </c>
      <c r="M124" s="97">
        <f>MASTER_DATA_ESCALATED!M124/(M$18*1000)</f>
        <v>0</v>
      </c>
      <c r="N124" s="97">
        <f>MASTER_DATA_ESCALATED!N124/(N$18*1000)</f>
        <v>0</v>
      </c>
      <c r="O124" s="97">
        <f>MASTER_DATA_ESCALATED!O124/(O$18*1000)</f>
        <v>0</v>
      </c>
      <c r="P124" s="97">
        <f>MASTER_DATA_ESCALATED!P124/(P$18*1000)</f>
        <v>0</v>
      </c>
      <c r="Q124" s="97">
        <f>MASTER_DATA_ESCALATED!Q124/(Q$18*1000)</f>
        <v>0</v>
      </c>
      <c r="R124" s="97">
        <f>MASTER_DATA_ESCALATED!R124/(R$18*1000)</f>
        <v>0</v>
      </c>
      <c r="S124" s="97">
        <f>MASTER_DATA_ESCALATED!S124/(S$18*1000)</f>
        <v>0</v>
      </c>
      <c r="T124" s="97">
        <f>MASTER_DATA_ESCALATED!T124/(T$18*1000)</f>
        <v>0</v>
      </c>
      <c r="U124" s="97">
        <f>MASTER_DATA_ESCALATED!U124/(U$18*1000)</f>
        <v>0</v>
      </c>
      <c r="V124" s="97">
        <f>MASTER_DATA_ESCALATED!V124/(V$18*1000)</f>
        <v>0</v>
      </c>
      <c r="W124" s="97">
        <f>MASTER_DATA_ESCALATED!W124/(W$18*1000)</f>
        <v>0</v>
      </c>
      <c r="X124" s="97">
        <f>MASTER_DATA_ESCALATED!X124/(X$18*1000)</f>
        <v>0</v>
      </c>
      <c r="Y124" s="97">
        <f>MASTER_DATA_ESCALATED!Y124/(Y$18*1000)</f>
        <v>0</v>
      </c>
      <c r="Z124" s="97">
        <f>MASTER_DATA_ESCALATED!Z124/(Z$18*1000)</f>
        <v>0</v>
      </c>
      <c r="AA124" s="97">
        <f>MASTER_DATA_ESCALATED!AA124/(AA$18*1000)</f>
        <v>0</v>
      </c>
      <c r="AB124" s="97">
        <f>MASTER_DATA_ESCALATED!AB124/(AB$18*1000)</f>
        <v>0</v>
      </c>
      <c r="AC124" s="97">
        <f>MASTER_DATA_ESCALATED!AC124/(AC$18*1000)</f>
        <v>0</v>
      </c>
      <c r="AD124" s="97">
        <f>MASTER_DATA_ESCALATED!AD124/(AD$18*1000)</f>
        <v>0</v>
      </c>
      <c r="AE124" s="97">
        <f>MASTER_DATA_ESCALATED!AE124/(AE$18*1000)</f>
        <v>0</v>
      </c>
      <c r="AF124" s="97">
        <f>MASTER_DATA_ESCALATED!AF124/(AF$18*1000)</f>
        <v>0</v>
      </c>
      <c r="AG124" s="97">
        <f>MASTER_DATA_ESCALATED!AG124/(AG$18*1000)</f>
        <v>0</v>
      </c>
      <c r="AH124" s="97">
        <f>MASTER_DATA_ESCALATED!AH124/(AH$18*1000)</f>
        <v>0</v>
      </c>
      <c r="AI124" s="97">
        <f>MASTER_DATA_ESCALATED!AI124/(AI$18*1000)</f>
        <v>0</v>
      </c>
      <c r="AJ124" s="97">
        <f>MASTER_DATA_ESCALATED!AJ124/(AJ$18*1000)</f>
        <v>0</v>
      </c>
      <c r="AK124" s="97">
        <f>MASTER_DATA_ESCALATED!AK124/(AK$18*1000)</f>
        <v>0</v>
      </c>
      <c r="AL124" s="97">
        <f>MASTER_DATA_ESCALATED!AL124/(AL$18*1000)</f>
        <v>0</v>
      </c>
      <c r="AM124" s="97">
        <f>MASTER_DATA_ESCALATED!AM124/(AM$18*1000)</f>
        <v>0</v>
      </c>
      <c r="AN124" s="97">
        <f>MASTER_DATA_ESCALATED!AN124/(AN$18*1000)</f>
        <v>0</v>
      </c>
      <c r="AO124" s="97">
        <f>MASTER_DATA_ESCALATED!AO124/(AO$18*1000)</f>
        <v>0</v>
      </c>
      <c r="AP124" s="97">
        <f>MASTER_DATA_ESCALATED!AP124/(AP$18*1000)</f>
        <v>0</v>
      </c>
      <c r="AQ124" s="97">
        <f>MASTER_DATA_ESCALATED!AQ124/(AQ$18*1000)</f>
        <v>0</v>
      </c>
      <c r="AR124" s="97">
        <f>MASTER_DATA_ESCALATED!AR124/(AR$18*1000)</f>
        <v>0</v>
      </c>
      <c r="AS124" s="97">
        <f>MASTER_DATA_ESCALATED!AS124/(AS$18*1000)</f>
        <v>0</v>
      </c>
      <c r="AT124" s="97">
        <f>MASTER_DATA_ESCALATED!AT124/(AT$18*1000)</f>
        <v>0</v>
      </c>
      <c r="AU124" s="97">
        <f>MASTER_DATA_ESCALATED!AU124/(AU$18*1000)</f>
        <v>0</v>
      </c>
      <c r="AV124" s="97">
        <f>MASTER_DATA_ESCALATED!AV124/(AV$18*1000)</f>
        <v>0</v>
      </c>
      <c r="AW124" s="97">
        <f>MASTER_DATA_ESCALATED!AW124/(AW$18*1000)</f>
        <v>0</v>
      </c>
      <c r="AX124" s="97">
        <f>MASTER_DATA_ESCALATED!AX124/(AX$18*1000)</f>
        <v>0</v>
      </c>
      <c r="AY124" s="97">
        <f>MASTER_DATA_ESCALATED!AY124/(AY$18*1000)</f>
        <v>0</v>
      </c>
      <c r="AZ124" s="97">
        <f>MASTER_DATA_ESCALATED!AZ124/(AZ$18*1000)</f>
        <v>0</v>
      </c>
      <c r="BA124" s="97">
        <f>MASTER_DATA_ESCALATED!BA124/(BA$18*1000)</f>
        <v>0</v>
      </c>
      <c r="BB124" s="97">
        <f>MASTER_DATA_ESCALATED!BB124/(BB$18*1000)</f>
        <v>0</v>
      </c>
      <c r="BC124" s="97">
        <f>MASTER_DATA_ESCALATED!BC124/(BC$18*1000)</f>
        <v>0</v>
      </c>
      <c r="BD124" s="97">
        <f>MASTER_DATA_ESCALATED!BD124/(BD$18*1000)</f>
        <v>0</v>
      </c>
      <c r="BE124" s="97">
        <f>MASTER_DATA_ESCALATED!BE124/(BE$18*1000)</f>
        <v>0</v>
      </c>
      <c r="BF124" s="97">
        <f>MASTER_DATA_ESCALATED!BF124/(BF$18*1000)</f>
        <v>0</v>
      </c>
      <c r="BG124" s="97">
        <f>MASTER_DATA_ESCALATED!BG124/(BG$18*1000)</f>
        <v>0</v>
      </c>
      <c r="BH124" s="97">
        <f>MASTER_DATA_ESCALATED!BH124/(BH$18*1000)</f>
        <v>0</v>
      </c>
      <c r="BI124" s="97">
        <f>MASTER_DATA_ESCALATED!BI124/(BI$18*1000)</f>
        <v>0</v>
      </c>
      <c r="BJ124" s="97">
        <f>MASTER_DATA_ESCALATED!BJ124/(BJ$18*1000)</f>
        <v>0</v>
      </c>
      <c r="BK124" s="97">
        <f>MASTER_DATA_ESCALATED!BK124/(BK$18*1000)</f>
        <v>0</v>
      </c>
      <c r="BL124" s="97">
        <f>MASTER_DATA_ESCALATED!BL124/(BL$18*1000)</f>
        <v>0</v>
      </c>
      <c r="BM124" s="97">
        <f>MASTER_DATA_ESCALATED!BM124/(BM$18*1000)</f>
        <v>0</v>
      </c>
      <c r="BN124" s="97">
        <f>MASTER_DATA_ESCALATED!BN124/(BN$18*1000)</f>
        <v>0</v>
      </c>
      <c r="BO124" s="97">
        <f>MASTER_DATA_ESCALATED!BO124/(BO$18*1000)</f>
        <v>0</v>
      </c>
      <c r="BP124" s="97">
        <f>MASTER_DATA_ESCALATED!BP124/(BP$18*1000)</f>
        <v>92.692319736275522</v>
      </c>
      <c r="BQ124" s="97">
        <f>MASTER_DATA_ESCALATED!BQ124/(BQ$18*1000)</f>
        <v>0</v>
      </c>
      <c r="BR124" s="97">
        <f>MASTER_DATA_ESCALATED!BR124/(BR$18*1000)</f>
        <v>0</v>
      </c>
      <c r="BS124" s="97">
        <f>MASTER_DATA_ESCALATED!BS124/(BS$18*1000)</f>
        <v>0</v>
      </c>
      <c r="BT124" s="97">
        <f>MASTER_DATA_ESCALATED!BT124/(BT$18*1000)</f>
        <v>57.465469871955634</v>
      </c>
      <c r="BU124" s="97">
        <f>MASTER_DATA_ESCALATED!BU124/(BU$18*1000)</f>
        <v>0</v>
      </c>
      <c r="BV124" s="97">
        <f>MASTER_DATA_ESCALATED!BV124/(BV$18*1000)</f>
        <v>0</v>
      </c>
      <c r="BW124" s="97">
        <f>MASTER_DATA_ESCALATED!BW124/(BW$18*1000)</f>
        <v>0</v>
      </c>
      <c r="BX124" s="97">
        <f>MASTER_DATA_ESCALATED!BX124/(BX$18*1000)</f>
        <v>43.703704564300054</v>
      </c>
      <c r="BY124" s="97">
        <f>MASTER_DATA_ESCALATED!BY124/(BY$18*1000)</f>
        <v>0</v>
      </c>
      <c r="BZ124" s="97">
        <f>MASTER_DATA_ESCALATED!BZ124/(BZ$18*1000)</f>
        <v>0</v>
      </c>
      <c r="CA124" s="97">
        <f>MASTER_DATA_ESCALATED!CA124/(CA$18*1000)</f>
        <v>0</v>
      </c>
      <c r="CB124" s="97">
        <f>MASTER_DATA_ESCALATED!CB124/(CB$18*1000)</f>
        <v>37.351822073294542</v>
      </c>
      <c r="CC124" s="97">
        <f>MASTER_DATA_ESCALATED!CC124/(CC$18*1000)</f>
        <v>0</v>
      </c>
      <c r="CD124" s="97">
        <f>MASTER_DATA_ESCALATED!CD124/(CD$18*1000)</f>
        <v>0</v>
      </c>
      <c r="CE124" s="97">
        <f>MASTER_DATA_ESCALATED!CE124/(CE$18*1000)</f>
        <v>0</v>
      </c>
      <c r="CF124" s="97">
        <f>MASTER_DATA_ESCALATED!CF124/(CF$18*1000)</f>
        <v>39.342625860823119</v>
      </c>
      <c r="CG124" s="97">
        <f>MASTER_DATA_ESCALATED!CG124/(CG$18*1000)</f>
        <v>0</v>
      </c>
      <c r="CH124" s="97">
        <f>MASTER_DATA_ESCALATED!CH124/(CH$18*1000)</f>
        <v>0</v>
      </c>
      <c r="CI124" s="97">
        <f>MASTER_DATA_ESCALATED!CI124/(CI$18*1000)</f>
        <v>0</v>
      </c>
      <c r="CJ124" s="97">
        <f>MASTER_DATA_ESCALATED!CJ124/(CJ$18*1000)</f>
        <v>0</v>
      </c>
      <c r="CK124" s="97">
        <f>MASTER_DATA_ESCALATED!CK124/(CK$18*1000)</f>
        <v>0</v>
      </c>
      <c r="CL124" s="97">
        <f>MASTER_DATA_ESCALATED!CL124/(CL$18*1000)</f>
        <v>0</v>
      </c>
      <c r="CM124" s="97">
        <f>MASTER_DATA_ESCALATED!CM124/(CM$18*1000)</f>
        <v>0</v>
      </c>
      <c r="CN124" s="97">
        <f>MASTER_DATA_ESCALATED!CN124/(CN$18*1000)</f>
        <v>0</v>
      </c>
      <c r="CO124" s="97">
        <f>MASTER_DATA_ESCALATED!CO124/(CO$18*1000)</f>
        <v>0</v>
      </c>
      <c r="CP124" s="97">
        <f>MASTER_DATA_ESCALATED!CP124/(CP$18*1000)</f>
        <v>0</v>
      </c>
      <c r="CQ124" s="97">
        <f>MASTER_DATA_ESCALATED!CQ124/(CQ$18*1000)</f>
        <v>0</v>
      </c>
      <c r="CR124" s="97">
        <f>MASTER_DATA_ESCALATED!CR124/(CR$18*1000)</f>
        <v>0</v>
      </c>
      <c r="CS124" s="97">
        <f>MASTER_DATA_ESCALATED!CS124/(CS$18*1000)</f>
        <v>0</v>
      </c>
      <c r="CT124" s="97">
        <f>MASTER_DATA_ESCALATED!CT124/(CT$18*1000)</f>
        <v>0</v>
      </c>
      <c r="CU124" s="97">
        <f>MASTER_DATA_ESCALATED!CU124/(CU$18*1000)</f>
        <v>0</v>
      </c>
      <c r="CV124" s="97">
        <f>MASTER_DATA_ESCALATED!CV124/(CV$18*1000)</f>
        <v>45.567268766825109</v>
      </c>
      <c r="CW124" s="97">
        <f>MASTER_DATA_ESCALATED!CW124/(CW$18*1000)</f>
        <v>0</v>
      </c>
      <c r="CX124" s="97">
        <f>MASTER_DATA_ESCALATED!CX124/(CX$18*1000)</f>
        <v>0</v>
      </c>
      <c r="CY124" s="97">
        <f>MASTER_DATA_ESCALATED!CY124/(CY$18*1000)</f>
        <v>0</v>
      </c>
      <c r="CZ124" s="97">
        <f>MASTER_DATA_ESCALATED!CZ124/(CZ$18*1000)</f>
        <v>39.776709804365375</v>
      </c>
      <c r="DA124" s="97" t="e">
        <f>MASTER_DATA_ESCALATED!DA124/(DA$18*1000)</f>
        <v>#DIV/0!</v>
      </c>
      <c r="DB124" s="97" t="e">
        <f>MASTER_DATA_ESCALATED!DB124/(DB$18*1000)</f>
        <v>#DIV/0!</v>
      </c>
      <c r="DC124" s="97" t="e">
        <f>MASTER_DATA_ESCALATED!DC124/(DC$18*1000)</f>
        <v>#DIV/0!</v>
      </c>
      <c r="DD124" s="97" t="e">
        <f>MASTER_DATA_ESCALATED!DD124/(DD$18*1000)</f>
        <v>#N/A</v>
      </c>
      <c r="DE124" s="97">
        <f>MASTER_DATA_ESCALATED!DE124/(DE$18*1000)</f>
        <v>0</v>
      </c>
      <c r="DF124" s="97">
        <f>MASTER_DATA_ESCALATED!DF124/(DF$18*1000)</f>
        <v>0</v>
      </c>
      <c r="DG124" s="97">
        <f>MASTER_DATA_ESCALATED!DG124/(DG$18*1000)</f>
        <v>0</v>
      </c>
      <c r="DH124" s="97">
        <f>MASTER_DATA_ESCALATED!DH124/(DH$18*1000)</f>
        <v>0</v>
      </c>
      <c r="DI124" s="97">
        <f>MASTER_DATA_ESCALATED!DI124/(DI$18*1000)</f>
        <v>0</v>
      </c>
      <c r="DJ124" s="97">
        <f>MASTER_DATA_ESCALATED!DJ124/(DJ$18*1000)</f>
        <v>0</v>
      </c>
      <c r="DK124" s="97">
        <f>MASTER_DATA_ESCALATED!DK124/(DK$18*1000)</f>
        <v>0</v>
      </c>
      <c r="DL124" s="97">
        <f>MASTER_DATA_ESCALATED!DL124/(DL$18*1000)</f>
        <v>0</v>
      </c>
      <c r="DM124" s="97">
        <f>MASTER_DATA_ESCALATED!DM124/(DM$18*1000)</f>
        <v>0</v>
      </c>
      <c r="DN124" s="97">
        <f>MASTER_DATA_ESCALATED!DN124/(DN$18*1000)</f>
        <v>0</v>
      </c>
      <c r="DO124" s="97">
        <f>MASTER_DATA_ESCALATED!DO124/(DO$18*1000)</f>
        <v>0</v>
      </c>
      <c r="DP124" s="97">
        <f>MASTER_DATA_ESCALATED!DP124/(DP$18*1000)</f>
        <v>0</v>
      </c>
      <c r="DQ124" s="97">
        <f>MASTER_DATA_ESCALATED!DQ124/(DQ$18*1000)</f>
        <v>0</v>
      </c>
      <c r="DR124" s="97">
        <f>MASTER_DATA_ESCALATED!DR124/(DR$18*1000)</f>
        <v>0</v>
      </c>
      <c r="DS124" s="97">
        <f>MASTER_DATA_ESCALATED!DS124/(DS$18*1000)</f>
        <v>0</v>
      </c>
      <c r="DT124" s="97">
        <f>MASTER_DATA_ESCALATED!DT124/(DT$18*1000)</f>
        <v>0</v>
      </c>
      <c r="DU124" s="97">
        <f>MASTER_DATA_ESCALATED!DU124/(DU$18*1000)</f>
        <v>0</v>
      </c>
      <c r="DV124" s="97">
        <f>MASTER_DATA_ESCALATED!DV124/(DV$18*1000)</f>
        <v>0</v>
      </c>
      <c r="DW124" s="97">
        <f>MASTER_DATA_ESCALATED!DW124/(DW$18*1000)</f>
        <v>0</v>
      </c>
      <c r="DX124" s="97">
        <f>MASTER_DATA_ESCALATED!DX124/(DX$18*1000)</f>
        <v>0</v>
      </c>
      <c r="DY124" s="97">
        <f>MASTER_DATA_ESCALATED!DY124/(DY$18*1000)</f>
        <v>0</v>
      </c>
      <c r="DZ124" s="97">
        <f>MASTER_DATA_ESCALATED!DZ124/(DZ$18*1000)</f>
        <v>0</v>
      </c>
      <c r="EA124" s="97">
        <f>MASTER_DATA_ESCALATED!EA124/(EA$18*1000)</f>
        <v>0</v>
      </c>
      <c r="EB124" s="97">
        <f>MASTER_DATA_ESCALATED!EB124/(EB$18*1000)</f>
        <v>0</v>
      </c>
      <c r="EC124" s="97" t="e">
        <f>MASTER_DATA_ESCALATED!EC124/(EC$18*1000)</f>
        <v>#DIV/0!</v>
      </c>
      <c r="ED124" s="97" t="e">
        <f>MASTER_DATA_ESCALATED!ED124/(ED$18*1000)</f>
        <v>#DIV/0!</v>
      </c>
      <c r="EE124" s="97" t="e">
        <f>MASTER_DATA_ESCALATED!EE124/(EE$18*1000)</f>
        <v>#DIV/0!</v>
      </c>
      <c r="EF124" s="97" t="e">
        <f>MASTER_DATA_ESCALATED!EF124/(EF$18*1000)</f>
        <v>#VALUE!</v>
      </c>
      <c r="EG124" s="97">
        <f>MASTER_DATA_ESCALATED!EG124/(EG$18*1000)</f>
        <v>0</v>
      </c>
      <c r="EH124" s="97">
        <f>MASTER_DATA_ESCALATED!EH124/(EH$18*1000)</f>
        <v>0</v>
      </c>
      <c r="EI124" s="97">
        <f>MASTER_DATA_ESCALATED!EI124/(EI$18*1000)</f>
        <v>0</v>
      </c>
      <c r="EJ124" s="97">
        <f>MASTER_DATA_ESCALATED!EJ124/(EJ$18*1000)</f>
        <v>0</v>
      </c>
      <c r="EK124" s="97">
        <f>MASTER_DATA_ESCALATED!EK124/(EK$18*1000)</f>
        <v>0</v>
      </c>
      <c r="EL124" s="97">
        <f>MASTER_DATA_ESCALATED!EL124/(EL$18*1000)</f>
        <v>0</v>
      </c>
      <c r="EM124" s="97">
        <f>MASTER_DATA_ESCALATED!EM124/(EM$18*1000)</f>
        <v>0</v>
      </c>
      <c r="EN124" s="97">
        <f>MASTER_DATA_ESCALATED!EN124/(EN$18*1000)</f>
        <v>126.36189629882364</v>
      </c>
      <c r="EO124" s="97">
        <f>MASTER_DATA_ESCALATED!EO124/(EO$18*1000)</f>
        <v>0</v>
      </c>
      <c r="EP124" s="97">
        <f>MASTER_DATA_ESCALATED!EP124/(EP$18*1000)</f>
        <v>0</v>
      </c>
      <c r="EQ124" s="97">
        <f>MASTER_DATA_ESCALATED!EQ124/(EQ$18*1000)</f>
        <v>0</v>
      </c>
      <c r="ER124" s="97">
        <f>MASTER_DATA_ESCALATED!ER124/(ER$18*1000)</f>
        <v>35.614040864939994</v>
      </c>
      <c r="ES124" s="97">
        <f>MASTER_DATA_ESCALATED!ES124/(ES$18*1000)</f>
        <v>0</v>
      </c>
      <c r="ET124" s="97">
        <f>MASTER_DATA_ESCALATED!ET124/(ET$18*1000)</f>
        <v>0</v>
      </c>
      <c r="EU124" s="97">
        <f>MASTER_DATA_ESCALATED!EU124/(EU$18*1000)</f>
        <v>0</v>
      </c>
      <c r="EV124" s="97">
        <f>MASTER_DATA_ESCALATED!EV124/(EV$18*1000)</f>
        <v>35.614040864939994</v>
      </c>
      <c r="EW124" s="97">
        <f>MASTER_DATA_ESCALATED!EW124/(EW$18*1000)</f>
        <v>0</v>
      </c>
      <c r="EX124" s="97">
        <f>MASTER_DATA_ESCALATED!EX124/(EX$18*1000)</f>
        <v>0</v>
      </c>
      <c r="EY124" s="97">
        <f>MASTER_DATA_ESCALATED!EY124/(EY$18*1000)</f>
        <v>0</v>
      </c>
      <c r="EZ124" s="97">
        <f>MASTER_DATA_ESCALATED!EZ124/(EZ$18*1000)</f>
        <v>18.081524954933911</v>
      </c>
      <c r="FA124" s="97">
        <f>MASTER_DATA_ESCALATED!FA124/(FA$18*1000)</f>
        <v>0</v>
      </c>
      <c r="FB124" s="97">
        <f>MASTER_DATA_ESCALATED!FB124/(FB$18*1000)</f>
        <v>0</v>
      </c>
      <c r="FC124" s="97">
        <f>MASTER_DATA_ESCALATED!FC124/(FC$18*1000)</f>
        <v>0</v>
      </c>
      <c r="FD124" s="97">
        <f>MASTER_DATA_ESCALATED!FD124/(FD$18*1000)</f>
        <v>17.592515660050086</v>
      </c>
      <c r="FE124" s="97">
        <f>MASTER_DATA_ESCALATED!FE124/(FE$18*1000)</f>
        <v>0</v>
      </c>
      <c r="FF124" s="97">
        <f>MASTER_DATA_ESCALATED!FF124/(FF$18*1000)</f>
        <v>0</v>
      </c>
      <c r="FG124" s="97">
        <f>MASTER_DATA_ESCALATED!FG124/(FG$18*1000)</f>
        <v>0</v>
      </c>
      <c r="FH124" s="97">
        <f>MASTER_DATA_ESCALATED!FH124/(FH$18*1000)</f>
        <v>17.168510621887975</v>
      </c>
      <c r="FI124" s="97">
        <f>MASTER_DATA_ESCALATED!FI124/(FI$18*1000)</f>
        <v>0</v>
      </c>
      <c r="FJ124" s="97">
        <f>MASTER_DATA_ESCALATED!FJ124/(FJ$18*1000)</f>
        <v>0</v>
      </c>
      <c r="FK124" s="97">
        <f>MASTER_DATA_ESCALATED!FK124/(FK$18*1000)</f>
        <v>0</v>
      </c>
      <c r="FL124" s="97">
        <f>MASTER_DATA_ESCALATED!FL124/(FL$18*1000)</f>
        <v>34.33554387430501</v>
      </c>
      <c r="FM124" s="97">
        <f>MASTER_DATA_ESCALATED!FM124/(FM$18*1000)</f>
        <v>0</v>
      </c>
      <c r="FN124" s="97">
        <f>MASTER_DATA_ESCALATED!FN124/(FN$18*1000)</f>
        <v>0</v>
      </c>
      <c r="FO124" s="97">
        <f>MASTER_DATA_ESCALATED!FO124/(FO$18*1000)</f>
        <v>0</v>
      </c>
      <c r="FP124" s="97">
        <f>MASTER_DATA_ESCALATED!FP124/(FP$18*1000)</f>
        <v>54.484995403764124</v>
      </c>
      <c r="FQ124" s="97">
        <f>MASTER_DATA_ESCALATED!FQ124/(FQ$18*1000)</f>
        <v>0</v>
      </c>
      <c r="FR124" s="97">
        <f>MASTER_DATA_ESCALATED!FR124/(FR$18*1000)</f>
        <v>0</v>
      </c>
      <c r="FS124" s="97">
        <f>MASTER_DATA_ESCALATED!FS124/(FS$18*1000)</f>
        <v>0</v>
      </c>
      <c r="FT124" s="97">
        <f>MASTER_DATA_ESCALATED!FT124/(FT$18*1000)</f>
        <v>51.662511144225775</v>
      </c>
      <c r="FU124" s="97">
        <f>MASTER_DATA_ESCALATED!FU124/(FU$18*1000)</f>
        <v>0</v>
      </c>
      <c r="FV124" s="97">
        <f>MASTER_DATA_ESCALATED!FV124/(FV$18*1000)</f>
        <v>0</v>
      </c>
      <c r="FW124" s="97">
        <f>MASTER_DATA_ESCALATED!FW124/(FW$18*1000)</f>
        <v>0</v>
      </c>
      <c r="FX124" s="97">
        <f>MASTER_DATA_ESCALATED!FX124/(FX$18*1000)</f>
        <v>50.400475807199776</v>
      </c>
      <c r="FY124" s="97">
        <f>MASTER_DATA_ESCALATED!FY124/(FY$18*1000)</f>
        <v>0</v>
      </c>
      <c r="FZ124" s="97">
        <f>MASTER_DATA_ESCALATED!FZ124/(FZ$18*1000)</f>
        <v>0</v>
      </c>
      <c r="GA124" s="97">
        <f>MASTER_DATA_ESCALATED!GA124/(GA$18*1000)</f>
        <v>0</v>
      </c>
      <c r="GB124" s="97">
        <f>MASTER_DATA_ESCALATED!GB124/(GB$18*1000)</f>
        <v>47.156586792199775</v>
      </c>
      <c r="GC124" s="97">
        <f>MASTER_DATA_ESCALATED!GC124/(GC$18*1000)</f>
        <v>0</v>
      </c>
      <c r="GD124" s="97">
        <f>MASTER_DATA_ESCALATED!GD124/(GD$18*1000)</f>
        <v>0</v>
      </c>
      <c r="GE124" s="97">
        <f>MASTER_DATA_ESCALATED!GE124/(GE$18*1000)</f>
        <v>0</v>
      </c>
      <c r="GF124" s="97">
        <f>MASTER_DATA_ESCALATED!GF124/(GF$18*1000)</f>
        <v>44.700623899529511</v>
      </c>
      <c r="GG124" s="97">
        <f>MASTER_DATA_ESCALATED!GG124/(GG$18*1000)</f>
        <v>0</v>
      </c>
      <c r="GH124" s="97">
        <f>MASTER_DATA_ESCALATED!GH124/(GH$18*1000)</f>
        <v>0</v>
      </c>
      <c r="GI124" s="97">
        <f>MASTER_DATA_ESCALATED!GI124/(GI$18*1000)</f>
        <v>0</v>
      </c>
      <c r="GJ124" s="97">
        <f>MASTER_DATA_ESCALATED!GJ124/(GJ$18*1000)</f>
        <v>43.738228273628884</v>
      </c>
      <c r="GK124" s="97">
        <f>MASTER_DATA_ESCALATED!GK124/(GK$18*1000)</f>
        <v>0</v>
      </c>
      <c r="GL124" s="97">
        <f>MASTER_DATA_ESCALATED!GL124/(GL$18*1000)</f>
        <v>0</v>
      </c>
      <c r="GM124" s="97">
        <f>MASTER_DATA_ESCALATED!GM124/(GM$18*1000)</f>
        <v>0</v>
      </c>
      <c r="GN124" s="97">
        <f>MASTER_DATA_ESCALATED!GN124/(GN$18*1000)</f>
        <v>52.50054921033157</v>
      </c>
      <c r="GO124" s="97">
        <f>MASTER_DATA_ESCALATED!GO124/(GO$18*1000)</f>
        <v>0</v>
      </c>
      <c r="GP124" s="97">
        <f>MASTER_DATA_ESCALATED!GP124/(GP$18*1000)</f>
        <v>0</v>
      </c>
      <c r="GQ124" s="97">
        <f>MASTER_DATA_ESCALATED!GQ124/(GQ$18*1000)</f>
        <v>0</v>
      </c>
      <c r="GR124" s="97">
        <f>MASTER_DATA_ESCALATED!GR124/(GR$18*1000)</f>
        <v>50.279351807190253</v>
      </c>
      <c r="GS124" s="97">
        <f>MASTER_DATA_ESCALATED!GS124/(GS$18*1000)</f>
        <v>0</v>
      </c>
      <c r="GT124" s="97">
        <f>MASTER_DATA_ESCALATED!GT124/(GT$18*1000)</f>
        <v>0</v>
      </c>
      <c r="GU124" s="97">
        <f>MASTER_DATA_ESCALATED!GU124/(GU$18*1000)</f>
        <v>0</v>
      </c>
      <c r="GV124" s="97">
        <f>MASTER_DATA_ESCALATED!GV124/(GV$18*1000)</f>
        <v>49.409119228801607</v>
      </c>
      <c r="GW124" s="97" t="e">
        <f>MASTER_DATA_ESCALATED!#REF!/(GW$18*1000)</f>
        <v>#REF!</v>
      </c>
      <c r="GX124" s="97" t="e">
        <f>MASTER_DATA_ESCALATED!#REF!/(GX$18*1000)</f>
        <v>#REF!</v>
      </c>
      <c r="GY124" s="97" t="e">
        <f>MASTER_DATA_ESCALATED!#REF!/(GY$18*1000)</f>
        <v>#REF!</v>
      </c>
    </row>
    <row r="125" spans="2:207" s="25" customFormat="1" ht="17.25" hidden="1" outlineLevel="1" x14ac:dyDescent="0.3">
      <c r="B125" s="183">
        <f t="shared" si="3"/>
        <v>20</v>
      </c>
      <c r="C125" s="51">
        <f t="shared" si="4"/>
        <v>25</v>
      </c>
      <c r="D125" s="75"/>
      <c r="E125" s="51">
        <v>25</v>
      </c>
      <c r="F125" s="51"/>
      <c r="G125" s="76"/>
      <c r="H125" s="37" t="s">
        <v>162</v>
      </c>
      <c r="I125" s="96">
        <f>MASTER_DATA_ESCALATED!I125/(I$18*1000)</f>
        <v>0</v>
      </c>
      <c r="J125" s="96">
        <f>MASTER_DATA_ESCALATED!J125/(J$18*1000)</f>
        <v>0</v>
      </c>
      <c r="K125" s="96">
        <f>MASTER_DATA_ESCALATED!K125/(K$18*1000)</f>
        <v>0</v>
      </c>
      <c r="L125" s="96">
        <f>MASTER_DATA_ESCALATED!L125/(L$18*1000)</f>
        <v>401.94114837709446</v>
      </c>
      <c r="M125" s="96">
        <f>MASTER_DATA_ESCALATED!M125/(M$18*1000)</f>
        <v>0</v>
      </c>
      <c r="N125" s="96">
        <f>MASTER_DATA_ESCALATED!N125/(N$18*1000)</f>
        <v>0</v>
      </c>
      <c r="O125" s="96">
        <f>MASTER_DATA_ESCALATED!O125/(O$18*1000)</f>
        <v>0</v>
      </c>
      <c r="P125" s="96">
        <f>MASTER_DATA_ESCALATED!P125/(P$18*1000)</f>
        <v>401.96890291019605</v>
      </c>
      <c r="Q125" s="96">
        <f>MASTER_DATA_ESCALATED!Q125/(Q$18*1000)</f>
        <v>0</v>
      </c>
      <c r="R125" s="96">
        <f>MASTER_DATA_ESCALATED!R125/(R$18*1000)</f>
        <v>0</v>
      </c>
      <c r="S125" s="96">
        <f>MASTER_DATA_ESCALATED!S125/(S$18*1000)</f>
        <v>0</v>
      </c>
      <c r="T125" s="96">
        <f>MASTER_DATA_ESCALATED!T125/(T$18*1000)</f>
        <v>626.80837556610288</v>
      </c>
      <c r="U125" s="96">
        <f>MASTER_DATA_ESCALATED!U125/(U$18*1000)</f>
        <v>0</v>
      </c>
      <c r="V125" s="96">
        <f>MASTER_DATA_ESCALATED!V125/(V$18*1000)</f>
        <v>0</v>
      </c>
      <c r="W125" s="96">
        <f>MASTER_DATA_ESCALATED!W125/(W$18*1000)</f>
        <v>0</v>
      </c>
      <c r="X125" s="96">
        <f>MASTER_DATA_ESCALATED!X125/(X$18*1000)</f>
        <v>626.8222528326537</v>
      </c>
      <c r="Y125" s="96">
        <f>MASTER_DATA_ESCALATED!Y125/(Y$18*1000)</f>
        <v>0</v>
      </c>
      <c r="Z125" s="96">
        <f>MASTER_DATA_ESCALATED!Z125/(Z$18*1000)</f>
        <v>0</v>
      </c>
      <c r="AA125" s="96">
        <f>MASTER_DATA_ESCALATED!AA125/(AA$18*1000)</f>
        <v>0</v>
      </c>
      <c r="AB125" s="96">
        <f>MASTER_DATA_ESCALATED!AB125/(AB$18*1000)</f>
        <v>445.68567724434467</v>
      </c>
      <c r="AC125" s="96">
        <f>MASTER_DATA_ESCALATED!AC125/(AC$18*1000)</f>
        <v>0</v>
      </c>
      <c r="AD125" s="96">
        <f>MASTER_DATA_ESCALATED!AD125/(AD$18*1000)</f>
        <v>0</v>
      </c>
      <c r="AE125" s="96">
        <f>MASTER_DATA_ESCALATED!AE125/(AE$18*1000)</f>
        <v>0</v>
      </c>
      <c r="AF125" s="96">
        <f>MASTER_DATA_ESCALATED!AF125/(AF$18*1000)</f>
        <v>445.66189973275465</v>
      </c>
      <c r="AG125" s="96">
        <f>MASTER_DATA_ESCALATED!AG125/(AG$18*1000)</f>
        <v>0</v>
      </c>
      <c r="AH125" s="96">
        <f>MASTER_DATA_ESCALATED!AH125/(AH$18*1000)</f>
        <v>0</v>
      </c>
      <c r="AI125" s="96">
        <f>MASTER_DATA_ESCALATED!AI125/(AI$18*1000)</f>
        <v>0</v>
      </c>
      <c r="AJ125" s="96">
        <f>MASTER_DATA_ESCALATED!AJ125/(AJ$18*1000)</f>
        <v>694.96910875467916</v>
      </c>
      <c r="AK125" s="96">
        <f>MASTER_DATA_ESCALATED!AK125/(AK$18*1000)</f>
        <v>0</v>
      </c>
      <c r="AL125" s="96">
        <f>MASTER_DATA_ESCALATED!AL125/(AL$18*1000)</f>
        <v>0</v>
      </c>
      <c r="AM125" s="96">
        <f>MASTER_DATA_ESCALATED!AM125/(AM$18*1000)</f>
        <v>0</v>
      </c>
      <c r="AN125" s="96">
        <f>MASTER_DATA_ESCALATED!AN125/(AN$18*1000)</f>
        <v>694.94533124308907</v>
      </c>
      <c r="AO125" s="96">
        <f>MASTER_DATA_ESCALATED!AO125/(AO$18*1000)</f>
        <v>0</v>
      </c>
      <c r="AP125" s="96">
        <f>MASTER_DATA_ESCALATED!AP125/(AP$18*1000)</f>
        <v>0</v>
      </c>
      <c r="AQ125" s="96">
        <f>MASTER_DATA_ESCALATED!AQ125/(AQ$18*1000)</f>
        <v>0</v>
      </c>
      <c r="AR125" s="96">
        <f>MASTER_DATA_ESCALATED!AR125/(AR$18*1000)</f>
        <v>0</v>
      </c>
      <c r="AS125" s="96">
        <f>MASTER_DATA_ESCALATED!AS125/(AS$18*1000)</f>
        <v>0</v>
      </c>
      <c r="AT125" s="96">
        <f>MASTER_DATA_ESCALATED!AT125/(AT$18*1000)</f>
        <v>0</v>
      </c>
      <c r="AU125" s="96">
        <f>MASTER_DATA_ESCALATED!AU125/(AU$18*1000)</f>
        <v>0</v>
      </c>
      <c r="AV125" s="96">
        <f>MASTER_DATA_ESCALATED!AV125/(AV$18*1000)</f>
        <v>0</v>
      </c>
      <c r="AW125" s="96">
        <f>MASTER_DATA_ESCALATED!AW125/(AW$18*1000)</f>
        <v>0</v>
      </c>
      <c r="AX125" s="96">
        <f>MASTER_DATA_ESCALATED!AX125/(AX$18*1000)</f>
        <v>0</v>
      </c>
      <c r="AY125" s="96">
        <f>MASTER_DATA_ESCALATED!AY125/(AY$18*1000)</f>
        <v>0</v>
      </c>
      <c r="AZ125" s="96">
        <f>MASTER_DATA_ESCALATED!AZ125/(AZ$18*1000)</f>
        <v>0</v>
      </c>
      <c r="BA125" s="96">
        <f>MASTER_DATA_ESCALATED!BA125/(BA$18*1000)</f>
        <v>0</v>
      </c>
      <c r="BB125" s="96">
        <f>MASTER_DATA_ESCALATED!BB125/(BB$18*1000)</f>
        <v>0</v>
      </c>
      <c r="BC125" s="96">
        <f>MASTER_DATA_ESCALATED!BC125/(BC$18*1000)</f>
        <v>0</v>
      </c>
      <c r="BD125" s="96">
        <f>MASTER_DATA_ESCALATED!BD125/(BD$18*1000)</f>
        <v>0</v>
      </c>
      <c r="BE125" s="96">
        <f>MASTER_DATA_ESCALATED!BE125/(BE$18*1000)</f>
        <v>0</v>
      </c>
      <c r="BF125" s="96">
        <f>MASTER_DATA_ESCALATED!BF125/(BF$18*1000)</f>
        <v>0</v>
      </c>
      <c r="BG125" s="96">
        <f>MASTER_DATA_ESCALATED!BG125/(BG$18*1000)</f>
        <v>0</v>
      </c>
      <c r="BH125" s="96">
        <f>MASTER_DATA_ESCALATED!BH125/(BH$18*1000)</f>
        <v>0</v>
      </c>
      <c r="BI125" s="96">
        <f>MASTER_DATA_ESCALATED!BI125/(BI$18*1000)</f>
        <v>0</v>
      </c>
      <c r="BJ125" s="96">
        <f>MASTER_DATA_ESCALATED!BJ125/(BJ$18*1000)</f>
        <v>0</v>
      </c>
      <c r="BK125" s="96">
        <f>MASTER_DATA_ESCALATED!BK125/(BK$18*1000)</f>
        <v>0</v>
      </c>
      <c r="BL125" s="96">
        <f>MASTER_DATA_ESCALATED!BL125/(BL$18*1000)</f>
        <v>0</v>
      </c>
      <c r="BM125" s="96">
        <f>MASTER_DATA_ESCALATED!BM125/(BM$18*1000)</f>
        <v>0</v>
      </c>
      <c r="BN125" s="96">
        <f>MASTER_DATA_ESCALATED!BN125/(BN$18*1000)</f>
        <v>0</v>
      </c>
      <c r="BO125" s="96">
        <f>MASTER_DATA_ESCALATED!BO125/(BO$18*1000)</f>
        <v>0</v>
      </c>
      <c r="BP125" s="96">
        <f>MASTER_DATA_ESCALATED!BP125/(BP$18*1000)</f>
        <v>0</v>
      </c>
      <c r="BQ125" s="96">
        <f>MASTER_DATA_ESCALATED!BQ125/(BQ$18*1000)</f>
        <v>0</v>
      </c>
      <c r="BR125" s="96">
        <f>MASTER_DATA_ESCALATED!BR125/(BR$18*1000)</f>
        <v>0</v>
      </c>
      <c r="BS125" s="96">
        <f>MASTER_DATA_ESCALATED!BS125/(BS$18*1000)</f>
        <v>0</v>
      </c>
      <c r="BT125" s="96">
        <f>MASTER_DATA_ESCALATED!BT125/(BT$18*1000)</f>
        <v>0</v>
      </c>
      <c r="BU125" s="96">
        <f>MASTER_DATA_ESCALATED!BU125/(BU$18*1000)</f>
        <v>0</v>
      </c>
      <c r="BV125" s="96">
        <f>MASTER_DATA_ESCALATED!BV125/(BV$18*1000)</f>
        <v>0</v>
      </c>
      <c r="BW125" s="96">
        <f>MASTER_DATA_ESCALATED!BW125/(BW$18*1000)</f>
        <v>0</v>
      </c>
      <c r="BX125" s="96">
        <f>MASTER_DATA_ESCALATED!BX125/(BX$18*1000)</f>
        <v>0</v>
      </c>
      <c r="BY125" s="96">
        <f>MASTER_DATA_ESCALATED!BY125/(BY$18*1000)</f>
        <v>0</v>
      </c>
      <c r="BZ125" s="96">
        <f>MASTER_DATA_ESCALATED!BZ125/(BZ$18*1000)</f>
        <v>0</v>
      </c>
      <c r="CA125" s="96">
        <f>MASTER_DATA_ESCALATED!CA125/(CA$18*1000)</f>
        <v>0</v>
      </c>
      <c r="CB125" s="96">
        <f>MASTER_DATA_ESCALATED!CB125/(CB$18*1000)</f>
        <v>0</v>
      </c>
      <c r="CC125" s="96">
        <f>MASTER_DATA_ESCALATED!CC125/(CC$18*1000)</f>
        <v>0</v>
      </c>
      <c r="CD125" s="96">
        <f>MASTER_DATA_ESCALATED!CD125/(CD$18*1000)</f>
        <v>0</v>
      </c>
      <c r="CE125" s="96">
        <f>MASTER_DATA_ESCALATED!CE125/(CE$18*1000)</f>
        <v>0</v>
      </c>
      <c r="CF125" s="96">
        <f>MASTER_DATA_ESCALATED!CF125/(CF$18*1000)</f>
        <v>0</v>
      </c>
      <c r="CG125" s="96">
        <f>MASTER_DATA_ESCALATED!CG125/(CG$18*1000)</f>
        <v>0</v>
      </c>
      <c r="CH125" s="96">
        <f>MASTER_DATA_ESCALATED!CH125/(CH$18*1000)</f>
        <v>0</v>
      </c>
      <c r="CI125" s="96">
        <f>MASTER_DATA_ESCALATED!CI125/(CI$18*1000)</f>
        <v>0</v>
      </c>
      <c r="CJ125" s="96">
        <f>MASTER_DATA_ESCALATED!CJ125/(CJ$18*1000)</f>
        <v>0</v>
      </c>
      <c r="CK125" s="96">
        <f>MASTER_DATA_ESCALATED!CK125/(CK$18*1000)</f>
        <v>0</v>
      </c>
      <c r="CL125" s="96">
        <f>MASTER_DATA_ESCALATED!CL125/(CL$18*1000)</f>
        <v>0</v>
      </c>
      <c r="CM125" s="96">
        <f>MASTER_DATA_ESCALATED!CM125/(CM$18*1000)</f>
        <v>0</v>
      </c>
      <c r="CN125" s="96">
        <f>MASTER_DATA_ESCALATED!CN125/(CN$18*1000)</f>
        <v>0</v>
      </c>
      <c r="CO125" s="96">
        <f>MASTER_DATA_ESCALATED!CO125/(CO$18*1000)</f>
        <v>0</v>
      </c>
      <c r="CP125" s="96">
        <f>MASTER_DATA_ESCALATED!CP125/(CP$18*1000)</f>
        <v>0</v>
      </c>
      <c r="CQ125" s="96">
        <f>MASTER_DATA_ESCALATED!CQ125/(CQ$18*1000)</f>
        <v>0</v>
      </c>
      <c r="CR125" s="96">
        <f>MASTER_DATA_ESCALATED!CR125/(CR$18*1000)</f>
        <v>0</v>
      </c>
      <c r="CS125" s="96">
        <f>MASTER_DATA_ESCALATED!CS125/(CS$18*1000)</f>
        <v>0</v>
      </c>
      <c r="CT125" s="96">
        <f>MASTER_DATA_ESCALATED!CT125/(CT$18*1000)</f>
        <v>0</v>
      </c>
      <c r="CU125" s="96">
        <f>MASTER_DATA_ESCALATED!CU125/(CU$18*1000)</f>
        <v>0</v>
      </c>
      <c r="CV125" s="96">
        <f>MASTER_DATA_ESCALATED!CV125/(CV$18*1000)</f>
        <v>0</v>
      </c>
      <c r="CW125" s="96">
        <f>MASTER_DATA_ESCALATED!CW125/(CW$18*1000)</f>
        <v>0</v>
      </c>
      <c r="CX125" s="96">
        <f>MASTER_DATA_ESCALATED!CX125/(CX$18*1000)</f>
        <v>0</v>
      </c>
      <c r="CY125" s="96">
        <f>MASTER_DATA_ESCALATED!CY125/(CY$18*1000)</f>
        <v>0</v>
      </c>
      <c r="CZ125" s="96">
        <f>MASTER_DATA_ESCALATED!CZ125/(CZ$18*1000)</f>
        <v>0</v>
      </c>
      <c r="DA125" s="96" t="e">
        <f>MASTER_DATA_ESCALATED!DA125/(DA$18*1000)</f>
        <v>#DIV/0!</v>
      </c>
      <c r="DB125" s="96" t="e">
        <f>MASTER_DATA_ESCALATED!DB125/(DB$18*1000)</f>
        <v>#DIV/0!</v>
      </c>
      <c r="DC125" s="96" t="e">
        <f>MASTER_DATA_ESCALATED!DC125/(DC$18*1000)</f>
        <v>#DIV/0!</v>
      </c>
      <c r="DD125" s="96" t="e">
        <f>MASTER_DATA_ESCALATED!DD125/(DD$18*1000)</f>
        <v>#N/A</v>
      </c>
      <c r="DE125" s="96">
        <f>MASTER_DATA_ESCALATED!DE125/(DE$18*1000)</f>
        <v>0</v>
      </c>
      <c r="DF125" s="96">
        <f>MASTER_DATA_ESCALATED!DF125/(DF$18*1000)</f>
        <v>0</v>
      </c>
      <c r="DG125" s="96">
        <f>MASTER_DATA_ESCALATED!DG125/(DG$18*1000)</f>
        <v>0</v>
      </c>
      <c r="DH125" s="96">
        <f>MASTER_DATA_ESCALATED!DH125/(DH$18*1000)</f>
        <v>831.20691435778144</v>
      </c>
      <c r="DI125" s="96">
        <f>MASTER_DATA_ESCALATED!DI125/(DI$18*1000)</f>
        <v>0</v>
      </c>
      <c r="DJ125" s="96">
        <f>MASTER_DATA_ESCALATED!DJ125/(DJ$18*1000)</f>
        <v>0</v>
      </c>
      <c r="DK125" s="96">
        <f>MASTER_DATA_ESCALATED!DK125/(DK$18*1000)</f>
        <v>0</v>
      </c>
      <c r="DL125" s="96">
        <f>MASTER_DATA_ESCALATED!DL125/(DL$18*1000)</f>
        <v>855.25688382218902</v>
      </c>
      <c r="DM125" s="96">
        <f>MASTER_DATA_ESCALATED!DM125/(DM$18*1000)</f>
        <v>0</v>
      </c>
      <c r="DN125" s="96">
        <f>MASTER_DATA_ESCALATED!DN125/(DN$18*1000)</f>
        <v>0</v>
      </c>
      <c r="DO125" s="96">
        <f>MASTER_DATA_ESCALATED!DO125/(DO$18*1000)</f>
        <v>0</v>
      </c>
      <c r="DP125" s="96">
        <f>MASTER_DATA_ESCALATED!DP125/(DP$18*1000)</f>
        <v>855.25688382218902</v>
      </c>
      <c r="DQ125" s="96">
        <f>MASTER_DATA_ESCALATED!DQ125/(DQ$18*1000)</f>
        <v>0</v>
      </c>
      <c r="DR125" s="96">
        <f>MASTER_DATA_ESCALATED!DR125/(DR$18*1000)</f>
        <v>0</v>
      </c>
      <c r="DS125" s="96">
        <f>MASTER_DATA_ESCALATED!DS125/(DS$18*1000)</f>
        <v>0</v>
      </c>
      <c r="DT125" s="96">
        <f>MASTER_DATA_ESCALATED!DT125/(DT$18*1000)</f>
        <v>855.25688382218902</v>
      </c>
      <c r="DU125" s="96">
        <f>MASTER_DATA_ESCALATED!DU125/(DU$18*1000)</f>
        <v>0</v>
      </c>
      <c r="DV125" s="96">
        <f>MASTER_DATA_ESCALATED!DV125/(DV$18*1000)</f>
        <v>0</v>
      </c>
      <c r="DW125" s="96">
        <f>MASTER_DATA_ESCALATED!DW125/(DW$18*1000)</f>
        <v>0</v>
      </c>
      <c r="DX125" s="96">
        <f>MASTER_DATA_ESCALATED!DX125/(DX$18*1000)</f>
        <v>855.25688382218902</v>
      </c>
      <c r="DY125" s="96">
        <f>MASTER_DATA_ESCALATED!DY125/(DY$18*1000)</f>
        <v>0</v>
      </c>
      <c r="DZ125" s="96">
        <f>MASTER_DATA_ESCALATED!DZ125/(DZ$18*1000)</f>
        <v>0</v>
      </c>
      <c r="EA125" s="96">
        <f>MASTER_DATA_ESCALATED!EA125/(EA$18*1000)</f>
        <v>0</v>
      </c>
      <c r="EB125" s="96">
        <f>MASTER_DATA_ESCALATED!EB125/(EB$18*1000)</f>
        <v>855.25688382218902</v>
      </c>
      <c r="EC125" s="96" t="e">
        <f>MASTER_DATA_ESCALATED!EC125/(EC$18*1000)</f>
        <v>#DIV/0!</v>
      </c>
      <c r="ED125" s="96" t="e">
        <f>MASTER_DATA_ESCALATED!ED125/(ED$18*1000)</f>
        <v>#DIV/0!</v>
      </c>
      <c r="EE125" s="96" t="e">
        <f>MASTER_DATA_ESCALATED!EE125/(EE$18*1000)</f>
        <v>#DIV/0!</v>
      </c>
      <c r="EF125" s="96" t="e">
        <f>MASTER_DATA_ESCALATED!EF125/(EF$18*1000)</f>
        <v>#VALUE!</v>
      </c>
      <c r="EG125" s="96">
        <f>MASTER_DATA_ESCALATED!EG125/(EG$18*1000)</f>
        <v>0</v>
      </c>
      <c r="EH125" s="96">
        <f>MASTER_DATA_ESCALATED!EH125/(EH$18*1000)</f>
        <v>0</v>
      </c>
      <c r="EI125" s="96">
        <f>MASTER_DATA_ESCALATED!EI125/(EI$18*1000)</f>
        <v>0</v>
      </c>
      <c r="EJ125" s="96">
        <f>MASTER_DATA_ESCALATED!EJ125/(EJ$18*1000)</f>
        <v>0</v>
      </c>
      <c r="EK125" s="96">
        <f>MASTER_DATA_ESCALATED!EK125/(EK$18*1000)</f>
        <v>0</v>
      </c>
      <c r="EL125" s="96">
        <f>MASTER_DATA_ESCALATED!EL125/(EL$18*1000)</f>
        <v>0</v>
      </c>
      <c r="EM125" s="96">
        <f>MASTER_DATA_ESCALATED!EM125/(EM$18*1000)</f>
        <v>0</v>
      </c>
      <c r="EN125" s="96">
        <f>MASTER_DATA_ESCALATED!EN125/(EN$18*1000)</f>
        <v>0</v>
      </c>
      <c r="EO125" s="96">
        <f>MASTER_DATA_ESCALATED!EO125/(EO$18*1000)</f>
        <v>0</v>
      </c>
      <c r="EP125" s="96">
        <f>MASTER_DATA_ESCALATED!EP125/(EP$18*1000)</f>
        <v>0</v>
      </c>
      <c r="EQ125" s="96">
        <f>MASTER_DATA_ESCALATED!EQ125/(EQ$18*1000)</f>
        <v>0</v>
      </c>
      <c r="ER125" s="96">
        <f>MASTER_DATA_ESCALATED!ER125/(ER$18*1000)</f>
        <v>0</v>
      </c>
      <c r="ES125" s="96">
        <f>MASTER_DATA_ESCALATED!ES125/(ES$18*1000)</f>
        <v>0</v>
      </c>
      <c r="ET125" s="96">
        <f>MASTER_DATA_ESCALATED!ET125/(ET$18*1000)</f>
        <v>0</v>
      </c>
      <c r="EU125" s="96">
        <f>MASTER_DATA_ESCALATED!EU125/(EU$18*1000)</f>
        <v>0</v>
      </c>
      <c r="EV125" s="96">
        <f>MASTER_DATA_ESCALATED!EV125/(EV$18*1000)</f>
        <v>0</v>
      </c>
      <c r="EW125" s="96">
        <f>MASTER_DATA_ESCALATED!EW125/(EW$18*1000)</f>
        <v>0</v>
      </c>
      <c r="EX125" s="96">
        <f>MASTER_DATA_ESCALATED!EX125/(EX$18*1000)</f>
        <v>0</v>
      </c>
      <c r="EY125" s="96">
        <f>MASTER_DATA_ESCALATED!EY125/(EY$18*1000)</f>
        <v>0</v>
      </c>
      <c r="EZ125" s="96">
        <f>MASTER_DATA_ESCALATED!EZ125/(EZ$18*1000)</f>
        <v>0</v>
      </c>
      <c r="FA125" s="96">
        <f>MASTER_DATA_ESCALATED!FA125/(FA$18*1000)</f>
        <v>0</v>
      </c>
      <c r="FB125" s="96">
        <f>MASTER_DATA_ESCALATED!FB125/(FB$18*1000)</f>
        <v>0</v>
      </c>
      <c r="FC125" s="96">
        <f>MASTER_DATA_ESCALATED!FC125/(FC$18*1000)</f>
        <v>0</v>
      </c>
      <c r="FD125" s="96">
        <f>MASTER_DATA_ESCALATED!FD125/(FD$18*1000)</f>
        <v>0</v>
      </c>
      <c r="FE125" s="96">
        <f>MASTER_DATA_ESCALATED!FE125/(FE$18*1000)</f>
        <v>0</v>
      </c>
      <c r="FF125" s="96">
        <f>MASTER_DATA_ESCALATED!FF125/(FF$18*1000)</f>
        <v>0</v>
      </c>
      <c r="FG125" s="96">
        <f>MASTER_DATA_ESCALATED!FG125/(FG$18*1000)</f>
        <v>0</v>
      </c>
      <c r="FH125" s="96">
        <f>MASTER_DATA_ESCALATED!FH125/(FH$18*1000)</f>
        <v>0</v>
      </c>
      <c r="FI125" s="96">
        <f>MASTER_DATA_ESCALATED!FI125/(FI$18*1000)</f>
        <v>0</v>
      </c>
      <c r="FJ125" s="96">
        <f>MASTER_DATA_ESCALATED!FJ125/(FJ$18*1000)</f>
        <v>0</v>
      </c>
      <c r="FK125" s="96">
        <f>MASTER_DATA_ESCALATED!FK125/(FK$18*1000)</f>
        <v>0</v>
      </c>
      <c r="FL125" s="96">
        <f>MASTER_DATA_ESCALATED!FL125/(FL$18*1000)</f>
        <v>0</v>
      </c>
      <c r="FM125" s="96">
        <f>MASTER_DATA_ESCALATED!FM125/(FM$18*1000)</f>
        <v>0</v>
      </c>
      <c r="FN125" s="96">
        <f>MASTER_DATA_ESCALATED!FN125/(FN$18*1000)</f>
        <v>0</v>
      </c>
      <c r="FO125" s="96">
        <f>MASTER_DATA_ESCALATED!FO125/(FO$18*1000)</f>
        <v>0</v>
      </c>
      <c r="FP125" s="96">
        <f>MASTER_DATA_ESCALATED!FP125/(FP$18*1000)</f>
        <v>0</v>
      </c>
      <c r="FQ125" s="96">
        <f>MASTER_DATA_ESCALATED!FQ125/(FQ$18*1000)</f>
        <v>0</v>
      </c>
      <c r="FR125" s="96">
        <f>MASTER_DATA_ESCALATED!FR125/(FR$18*1000)</f>
        <v>0</v>
      </c>
      <c r="FS125" s="96">
        <f>MASTER_DATA_ESCALATED!FS125/(FS$18*1000)</f>
        <v>0</v>
      </c>
      <c r="FT125" s="96">
        <f>MASTER_DATA_ESCALATED!FT125/(FT$18*1000)</f>
        <v>0</v>
      </c>
      <c r="FU125" s="96">
        <f>MASTER_DATA_ESCALATED!FU125/(FU$18*1000)</f>
        <v>0</v>
      </c>
      <c r="FV125" s="96">
        <f>MASTER_DATA_ESCALATED!FV125/(FV$18*1000)</f>
        <v>0</v>
      </c>
      <c r="FW125" s="96">
        <f>MASTER_DATA_ESCALATED!FW125/(FW$18*1000)</f>
        <v>0</v>
      </c>
      <c r="FX125" s="96">
        <f>MASTER_DATA_ESCALATED!FX125/(FX$18*1000)</f>
        <v>0</v>
      </c>
      <c r="FY125" s="96">
        <f>MASTER_DATA_ESCALATED!FY125/(FY$18*1000)</f>
        <v>0</v>
      </c>
      <c r="FZ125" s="96">
        <f>MASTER_DATA_ESCALATED!FZ125/(FZ$18*1000)</f>
        <v>0</v>
      </c>
      <c r="GA125" s="96">
        <f>MASTER_DATA_ESCALATED!GA125/(GA$18*1000)</f>
        <v>0</v>
      </c>
      <c r="GB125" s="96">
        <f>MASTER_DATA_ESCALATED!GB125/(GB$18*1000)</f>
        <v>0</v>
      </c>
      <c r="GC125" s="96">
        <f>MASTER_DATA_ESCALATED!GC125/(GC$18*1000)</f>
        <v>0</v>
      </c>
      <c r="GD125" s="96">
        <f>MASTER_DATA_ESCALATED!GD125/(GD$18*1000)</f>
        <v>0</v>
      </c>
      <c r="GE125" s="96">
        <f>MASTER_DATA_ESCALATED!GE125/(GE$18*1000)</f>
        <v>0</v>
      </c>
      <c r="GF125" s="96">
        <f>MASTER_DATA_ESCALATED!GF125/(GF$18*1000)</f>
        <v>0</v>
      </c>
      <c r="GG125" s="96">
        <f>MASTER_DATA_ESCALATED!GG125/(GG$18*1000)</f>
        <v>0</v>
      </c>
      <c r="GH125" s="96">
        <f>MASTER_DATA_ESCALATED!GH125/(GH$18*1000)</f>
        <v>0</v>
      </c>
      <c r="GI125" s="96">
        <f>MASTER_DATA_ESCALATED!GI125/(GI$18*1000)</f>
        <v>0</v>
      </c>
      <c r="GJ125" s="96">
        <f>MASTER_DATA_ESCALATED!GJ125/(GJ$18*1000)</f>
        <v>0</v>
      </c>
      <c r="GK125" s="96">
        <f>MASTER_DATA_ESCALATED!GK125/(GK$18*1000)</f>
        <v>0</v>
      </c>
      <c r="GL125" s="96">
        <f>MASTER_DATA_ESCALATED!GL125/(GL$18*1000)</f>
        <v>0</v>
      </c>
      <c r="GM125" s="96">
        <f>MASTER_DATA_ESCALATED!GM125/(GM$18*1000)</f>
        <v>0</v>
      </c>
      <c r="GN125" s="96">
        <f>MASTER_DATA_ESCALATED!GN125/(GN$18*1000)</f>
        <v>0</v>
      </c>
      <c r="GO125" s="96">
        <f>MASTER_DATA_ESCALATED!GO125/(GO$18*1000)</f>
        <v>0</v>
      </c>
      <c r="GP125" s="96">
        <f>MASTER_DATA_ESCALATED!GP125/(GP$18*1000)</f>
        <v>0</v>
      </c>
      <c r="GQ125" s="96">
        <f>MASTER_DATA_ESCALATED!GQ125/(GQ$18*1000)</f>
        <v>0</v>
      </c>
      <c r="GR125" s="96">
        <f>MASTER_DATA_ESCALATED!GR125/(GR$18*1000)</f>
        <v>0</v>
      </c>
      <c r="GS125" s="96">
        <f>MASTER_DATA_ESCALATED!GS125/(GS$18*1000)</f>
        <v>0</v>
      </c>
      <c r="GT125" s="96">
        <f>MASTER_DATA_ESCALATED!GT125/(GT$18*1000)</f>
        <v>0</v>
      </c>
      <c r="GU125" s="96">
        <f>MASTER_DATA_ESCALATED!GU125/(GU$18*1000)</f>
        <v>0</v>
      </c>
      <c r="GV125" s="96">
        <f>MASTER_DATA_ESCALATED!GV125/(GV$18*1000)</f>
        <v>0</v>
      </c>
      <c r="GW125" s="96" t="e">
        <f>MASTER_DATA_ESCALATED!#REF!/(GW$18*1000)</f>
        <v>#REF!</v>
      </c>
      <c r="GX125" s="96" t="e">
        <f>MASTER_DATA_ESCALATED!#REF!/(GX$18*1000)</f>
        <v>#REF!</v>
      </c>
      <c r="GY125" s="96" t="e">
        <f>MASTER_DATA_ESCALATED!#REF!/(GY$18*1000)</f>
        <v>#REF!</v>
      </c>
    </row>
    <row r="126" spans="2:207" ht="17.25" hidden="1" outlineLevel="2" x14ac:dyDescent="0.3">
      <c r="B126" s="183">
        <f t="shared" si="3"/>
        <v>20</v>
      </c>
      <c r="C126" s="51">
        <f t="shared" si="4"/>
        <v>251</v>
      </c>
      <c r="D126" s="77"/>
      <c r="E126" s="52"/>
      <c r="F126" s="52">
        <v>251</v>
      </c>
      <c r="G126" s="78"/>
      <c r="H126" s="35" t="s">
        <v>164</v>
      </c>
      <c r="I126" s="97">
        <f>MASTER_DATA_ESCALATED!I126/(I$18*1000)</f>
        <v>0</v>
      </c>
      <c r="J126" s="97">
        <f>MASTER_DATA_ESCALATED!J126/(J$18*1000)</f>
        <v>0</v>
      </c>
      <c r="K126" s="97">
        <f>MASTER_DATA_ESCALATED!K126/(K$18*1000)</f>
        <v>0</v>
      </c>
      <c r="L126" s="97">
        <f>MASTER_DATA_ESCALATED!L126/(L$18*1000)</f>
        <v>0</v>
      </c>
      <c r="M126" s="97">
        <f>MASTER_DATA_ESCALATED!M126/(M$18*1000)</f>
        <v>0</v>
      </c>
      <c r="N126" s="97">
        <f>MASTER_DATA_ESCALATED!N126/(N$18*1000)</f>
        <v>0</v>
      </c>
      <c r="O126" s="97">
        <f>MASTER_DATA_ESCALATED!O126/(O$18*1000)</f>
        <v>0</v>
      </c>
      <c r="P126" s="97">
        <f>MASTER_DATA_ESCALATED!P126/(P$18*1000)</f>
        <v>0</v>
      </c>
      <c r="Q126" s="97">
        <f>MASTER_DATA_ESCALATED!Q126/(Q$18*1000)</f>
        <v>0</v>
      </c>
      <c r="R126" s="97">
        <f>MASTER_DATA_ESCALATED!R126/(R$18*1000)</f>
        <v>0</v>
      </c>
      <c r="S126" s="97">
        <f>MASTER_DATA_ESCALATED!S126/(S$18*1000)</f>
        <v>0</v>
      </c>
      <c r="T126" s="97">
        <f>MASTER_DATA_ESCALATED!T126/(T$18*1000)</f>
        <v>0</v>
      </c>
      <c r="U126" s="97">
        <f>MASTER_DATA_ESCALATED!U126/(U$18*1000)</f>
        <v>0</v>
      </c>
      <c r="V126" s="97">
        <f>MASTER_DATA_ESCALATED!V126/(V$18*1000)</f>
        <v>0</v>
      </c>
      <c r="W126" s="97">
        <f>MASTER_DATA_ESCALATED!W126/(W$18*1000)</f>
        <v>0</v>
      </c>
      <c r="X126" s="97">
        <f>MASTER_DATA_ESCALATED!X126/(X$18*1000)</f>
        <v>0</v>
      </c>
      <c r="Y126" s="97">
        <f>MASTER_DATA_ESCALATED!Y126/(Y$18*1000)</f>
        <v>0</v>
      </c>
      <c r="Z126" s="97">
        <f>MASTER_DATA_ESCALATED!Z126/(Z$18*1000)</f>
        <v>0</v>
      </c>
      <c r="AA126" s="97">
        <f>MASTER_DATA_ESCALATED!AA126/(AA$18*1000)</f>
        <v>0</v>
      </c>
      <c r="AB126" s="97">
        <f>MASTER_DATA_ESCALATED!AB126/(AB$18*1000)</f>
        <v>0</v>
      </c>
      <c r="AC126" s="97">
        <f>MASTER_DATA_ESCALATED!AC126/(AC$18*1000)</f>
        <v>0</v>
      </c>
      <c r="AD126" s="97">
        <f>MASTER_DATA_ESCALATED!AD126/(AD$18*1000)</f>
        <v>0</v>
      </c>
      <c r="AE126" s="97">
        <f>MASTER_DATA_ESCALATED!AE126/(AE$18*1000)</f>
        <v>0</v>
      </c>
      <c r="AF126" s="97">
        <f>MASTER_DATA_ESCALATED!AF126/(AF$18*1000)</f>
        <v>0</v>
      </c>
      <c r="AG126" s="97">
        <f>MASTER_DATA_ESCALATED!AG126/(AG$18*1000)</f>
        <v>0</v>
      </c>
      <c r="AH126" s="97">
        <f>MASTER_DATA_ESCALATED!AH126/(AH$18*1000)</f>
        <v>0</v>
      </c>
      <c r="AI126" s="97">
        <f>MASTER_DATA_ESCALATED!AI126/(AI$18*1000)</f>
        <v>0</v>
      </c>
      <c r="AJ126" s="97">
        <f>MASTER_DATA_ESCALATED!AJ126/(AJ$18*1000)</f>
        <v>0</v>
      </c>
      <c r="AK126" s="97">
        <f>MASTER_DATA_ESCALATED!AK126/(AK$18*1000)</f>
        <v>0</v>
      </c>
      <c r="AL126" s="97">
        <f>MASTER_DATA_ESCALATED!AL126/(AL$18*1000)</f>
        <v>0</v>
      </c>
      <c r="AM126" s="97">
        <f>MASTER_DATA_ESCALATED!AM126/(AM$18*1000)</f>
        <v>0</v>
      </c>
      <c r="AN126" s="97">
        <f>MASTER_DATA_ESCALATED!AN126/(AN$18*1000)</f>
        <v>0</v>
      </c>
      <c r="AO126" s="97">
        <f>MASTER_DATA_ESCALATED!AO126/(AO$18*1000)</f>
        <v>0</v>
      </c>
      <c r="AP126" s="97">
        <f>MASTER_DATA_ESCALATED!AP126/(AP$18*1000)</f>
        <v>0</v>
      </c>
      <c r="AQ126" s="97">
        <f>MASTER_DATA_ESCALATED!AQ126/(AQ$18*1000)</f>
        <v>0</v>
      </c>
      <c r="AR126" s="97">
        <f>MASTER_DATA_ESCALATED!AR126/(AR$18*1000)</f>
        <v>0</v>
      </c>
      <c r="AS126" s="97">
        <f>MASTER_DATA_ESCALATED!AS126/(AS$18*1000)</f>
        <v>0</v>
      </c>
      <c r="AT126" s="97">
        <f>MASTER_DATA_ESCALATED!AT126/(AT$18*1000)</f>
        <v>0</v>
      </c>
      <c r="AU126" s="97">
        <f>MASTER_DATA_ESCALATED!AU126/(AU$18*1000)</f>
        <v>0</v>
      </c>
      <c r="AV126" s="97">
        <f>MASTER_DATA_ESCALATED!AV126/(AV$18*1000)</f>
        <v>0</v>
      </c>
      <c r="AW126" s="97">
        <f>MASTER_DATA_ESCALATED!AW126/(AW$18*1000)</f>
        <v>0</v>
      </c>
      <c r="AX126" s="97">
        <f>MASTER_DATA_ESCALATED!AX126/(AX$18*1000)</f>
        <v>0</v>
      </c>
      <c r="AY126" s="97">
        <f>MASTER_DATA_ESCALATED!AY126/(AY$18*1000)</f>
        <v>0</v>
      </c>
      <c r="AZ126" s="97">
        <f>MASTER_DATA_ESCALATED!AZ126/(AZ$18*1000)</f>
        <v>0</v>
      </c>
      <c r="BA126" s="97">
        <f>MASTER_DATA_ESCALATED!BA126/(BA$18*1000)</f>
        <v>0</v>
      </c>
      <c r="BB126" s="97">
        <f>MASTER_DATA_ESCALATED!BB126/(BB$18*1000)</f>
        <v>0</v>
      </c>
      <c r="BC126" s="97">
        <f>MASTER_DATA_ESCALATED!BC126/(BC$18*1000)</f>
        <v>0</v>
      </c>
      <c r="BD126" s="97">
        <f>MASTER_DATA_ESCALATED!BD126/(BD$18*1000)</f>
        <v>0</v>
      </c>
      <c r="BE126" s="97">
        <f>MASTER_DATA_ESCALATED!BE126/(BE$18*1000)</f>
        <v>0</v>
      </c>
      <c r="BF126" s="97">
        <f>MASTER_DATA_ESCALATED!BF126/(BF$18*1000)</f>
        <v>0</v>
      </c>
      <c r="BG126" s="97">
        <f>MASTER_DATA_ESCALATED!BG126/(BG$18*1000)</f>
        <v>0</v>
      </c>
      <c r="BH126" s="97">
        <f>MASTER_DATA_ESCALATED!BH126/(BH$18*1000)</f>
        <v>0</v>
      </c>
      <c r="BI126" s="97">
        <f>MASTER_DATA_ESCALATED!BI126/(BI$18*1000)</f>
        <v>0</v>
      </c>
      <c r="BJ126" s="97">
        <f>MASTER_DATA_ESCALATED!BJ126/(BJ$18*1000)</f>
        <v>0</v>
      </c>
      <c r="BK126" s="97">
        <f>MASTER_DATA_ESCALATED!BK126/(BK$18*1000)</f>
        <v>0</v>
      </c>
      <c r="BL126" s="97">
        <f>MASTER_DATA_ESCALATED!BL126/(BL$18*1000)</f>
        <v>0</v>
      </c>
      <c r="BM126" s="97">
        <f>MASTER_DATA_ESCALATED!BM126/(BM$18*1000)</f>
        <v>0</v>
      </c>
      <c r="BN126" s="97">
        <f>MASTER_DATA_ESCALATED!BN126/(BN$18*1000)</f>
        <v>0</v>
      </c>
      <c r="BO126" s="97">
        <f>MASTER_DATA_ESCALATED!BO126/(BO$18*1000)</f>
        <v>0</v>
      </c>
      <c r="BP126" s="97">
        <f>MASTER_DATA_ESCALATED!BP126/(BP$18*1000)</f>
        <v>0</v>
      </c>
      <c r="BQ126" s="97">
        <f>MASTER_DATA_ESCALATED!BQ126/(BQ$18*1000)</f>
        <v>0</v>
      </c>
      <c r="BR126" s="97">
        <f>MASTER_DATA_ESCALATED!BR126/(BR$18*1000)</f>
        <v>0</v>
      </c>
      <c r="BS126" s="97">
        <f>MASTER_DATA_ESCALATED!BS126/(BS$18*1000)</f>
        <v>0</v>
      </c>
      <c r="BT126" s="97">
        <f>MASTER_DATA_ESCALATED!BT126/(BT$18*1000)</f>
        <v>0</v>
      </c>
      <c r="BU126" s="97">
        <f>MASTER_DATA_ESCALATED!BU126/(BU$18*1000)</f>
        <v>0</v>
      </c>
      <c r="BV126" s="97">
        <f>MASTER_DATA_ESCALATED!BV126/(BV$18*1000)</f>
        <v>0</v>
      </c>
      <c r="BW126" s="97">
        <f>MASTER_DATA_ESCALATED!BW126/(BW$18*1000)</f>
        <v>0</v>
      </c>
      <c r="BX126" s="97">
        <f>MASTER_DATA_ESCALATED!BX126/(BX$18*1000)</f>
        <v>0</v>
      </c>
      <c r="BY126" s="97">
        <f>MASTER_DATA_ESCALATED!BY126/(BY$18*1000)</f>
        <v>0</v>
      </c>
      <c r="BZ126" s="97">
        <f>MASTER_DATA_ESCALATED!BZ126/(BZ$18*1000)</f>
        <v>0</v>
      </c>
      <c r="CA126" s="97">
        <f>MASTER_DATA_ESCALATED!CA126/(CA$18*1000)</f>
        <v>0</v>
      </c>
      <c r="CB126" s="97">
        <f>MASTER_DATA_ESCALATED!CB126/(CB$18*1000)</f>
        <v>0</v>
      </c>
      <c r="CC126" s="97">
        <f>MASTER_DATA_ESCALATED!CC126/(CC$18*1000)</f>
        <v>0</v>
      </c>
      <c r="CD126" s="97">
        <f>MASTER_DATA_ESCALATED!CD126/(CD$18*1000)</f>
        <v>0</v>
      </c>
      <c r="CE126" s="97">
        <f>MASTER_DATA_ESCALATED!CE126/(CE$18*1000)</f>
        <v>0</v>
      </c>
      <c r="CF126" s="97">
        <f>MASTER_DATA_ESCALATED!CF126/(CF$18*1000)</f>
        <v>0</v>
      </c>
      <c r="CG126" s="97">
        <f>MASTER_DATA_ESCALATED!CG126/(CG$18*1000)</f>
        <v>0</v>
      </c>
      <c r="CH126" s="97">
        <f>MASTER_DATA_ESCALATED!CH126/(CH$18*1000)</f>
        <v>0</v>
      </c>
      <c r="CI126" s="97">
        <f>MASTER_DATA_ESCALATED!CI126/(CI$18*1000)</f>
        <v>0</v>
      </c>
      <c r="CJ126" s="97">
        <f>MASTER_DATA_ESCALATED!CJ126/(CJ$18*1000)</f>
        <v>0</v>
      </c>
      <c r="CK126" s="97">
        <f>MASTER_DATA_ESCALATED!CK126/(CK$18*1000)</f>
        <v>0</v>
      </c>
      <c r="CL126" s="97">
        <f>MASTER_DATA_ESCALATED!CL126/(CL$18*1000)</f>
        <v>0</v>
      </c>
      <c r="CM126" s="97">
        <f>MASTER_DATA_ESCALATED!CM126/(CM$18*1000)</f>
        <v>0</v>
      </c>
      <c r="CN126" s="97">
        <f>MASTER_DATA_ESCALATED!CN126/(CN$18*1000)</f>
        <v>0</v>
      </c>
      <c r="CO126" s="97">
        <f>MASTER_DATA_ESCALATED!CO126/(CO$18*1000)</f>
        <v>0</v>
      </c>
      <c r="CP126" s="97">
        <f>MASTER_DATA_ESCALATED!CP126/(CP$18*1000)</f>
        <v>0</v>
      </c>
      <c r="CQ126" s="97">
        <f>MASTER_DATA_ESCALATED!CQ126/(CQ$18*1000)</f>
        <v>0</v>
      </c>
      <c r="CR126" s="97">
        <f>MASTER_DATA_ESCALATED!CR126/(CR$18*1000)</f>
        <v>0</v>
      </c>
      <c r="CS126" s="97">
        <f>MASTER_DATA_ESCALATED!CS126/(CS$18*1000)</f>
        <v>0</v>
      </c>
      <c r="CT126" s="97">
        <f>MASTER_DATA_ESCALATED!CT126/(CT$18*1000)</f>
        <v>0</v>
      </c>
      <c r="CU126" s="97">
        <f>MASTER_DATA_ESCALATED!CU126/(CU$18*1000)</f>
        <v>0</v>
      </c>
      <c r="CV126" s="97">
        <f>MASTER_DATA_ESCALATED!CV126/(CV$18*1000)</f>
        <v>0</v>
      </c>
      <c r="CW126" s="97">
        <f>MASTER_DATA_ESCALATED!CW126/(CW$18*1000)</f>
        <v>0</v>
      </c>
      <c r="CX126" s="97">
        <f>MASTER_DATA_ESCALATED!CX126/(CX$18*1000)</f>
        <v>0</v>
      </c>
      <c r="CY126" s="97">
        <f>MASTER_DATA_ESCALATED!CY126/(CY$18*1000)</f>
        <v>0</v>
      </c>
      <c r="CZ126" s="97">
        <f>MASTER_DATA_ESCALATED!CZ126/(CZ$18*1000)</f>
        <v>0</v>
      </c>
      <c r="DA126" s="97" t="e">
        <f>MASTER_DATA_ESCALATED!DA126/(DA$18*1000)</f>
        <v>#DIV/0!</v>
      </c>
      <c r="DB126" s="97" t="e">
        <f>MASTER_DATA_ESCALATED!DB126/(DB$18*1000)</f>
        <v>#DIV/0!</v>
      </c>
      <c r="DC126" s="97" t="e">
        <f>MASTER_DATA_ESCALATED!DC126/(DC$18*1000)</f>
        <v>#DIV/0!</v>
      </c>
      <c r="DD126" s="97" t="e">
        <f>MASTER_DATA_ESCALATED!DD126/(DD$18*1000)</f>
        <v>#N/A</v>
      </c>
      <c r="DE126" s="97">
        <f>MASTER_DATA_ESCALATED!DE126/(DE$18*1000)</f>
        <v>0</v>
      </c>
      <c r="DF126" s="97">
        <f>MASTER_DATA_ESCALATED!DF126/(DF$18*1000)</f>
        <v>0</v>
      </c>
      <c r="DG126" s="97">
        <f>MASTER_DATA_ESCALATED!DG126/(DG$18*1000)</f>
        <v>0</v>
      </c>
      <c r="DH126" s="97">
        <f>MASTER_DATA_ESCALATED!DH126/(DH$18*1000)</f>
        <v>0</v>
      </c>
      <c r="DI126" s="97">
        <f>MASTER_DATA_ESCALATED!DI126/(DI$18*1000)</f>
        <v>0</v>
      </c>
      <c r="DJ126" s="97">
        <f>MASTER_DATA_ESCALATED!DJ126/(DJ$18*1000)</f>
        <v>0</v>
      </c>
      <c r="DK126" s="97">
        <f>MASTER_DATA_ESCALATED!DK126/(DK$18*1000)</f>
        <v>0</v>
      </c>
      <c r="DL126" s="97">
        <f>MASTER_DATA_ESCALATED!DL126/(DL$18*1000)</f>
        <v>0</v>
      </c>
      <c r="DM126" s="97">
        <f>MASTER_DATA_ESCALATED!DM126/(DM$18*1000)</f>
        <v>0</v>
      </c>
      <c r="DN126" s="97">
        <f>MASTER_DATA_ESCALATED!DN126/(DN$18*1000)</f>
        <v>0</v>
      </c>
      <c r="DO126" s="97">
        <f>MASTER_DATA_ESCALATED!DO126/(DO$18*1000)</f>
        <v>0</v>
      </c>
      <c r="DP126" s="97">
        <f>MASTER_DATA_ESCALATED!DP126/(DP$18*1000)</f>
        <v>0</v>
      </c>
      <c r="DQ126" s="97">
        <f>MASTER_DATA_ESCALATED!DQ126/(DQ$18*1000)</f>
        <v>0</v>
      </c>
      <c r="DR126" s="97">
        <f>MASTER_DATA_ESCALATED!DR126/(DR$18*1000)</f>
        <v>0</v>
      </c>
      <c r="DS126" s="97">
        <f>MASTER_DATA_ESCALATED!DS126/(DS$18*1000)</f>
        <v>0</v>
      </c>
      <c r="DT126" s="97">
        <f>MASTER_DATA_ESCALATED!DT126/(DT$18*1000)</f>
        <v>0</v>
      </c>
      <c r="DU126" s="97">
        <f>MASTER_DATA_ESCALATED!DU126/(DU$18*1000)</f>
        <v>0</v>
      </c>
      <c r="DV126" s="97">
        <f>MASTER_DATA_ESCALATED!DV126/(DV$18*1000)</f>
        <v>0</v>
      </c>
      <c r="DW126" s="97">
        <f>MASTER_DATA_ESCALATED!DW126/(DW$18*1000)</f>
        <v>0</v>
      </c>
      <c r="DX126" s="97">
        <f>MASTER_DATA_ESCALATED!DX126/(DX$18*1000)</f>
        <v>0</v>
      </c>
      <c r="DY126" s="97">
        <f>MASTER_DATA_ESCALATED!DY126/(DY$18*1000)</f>
        <v>0</v>
      </c>
      <c r="DZ126" s="97">
        <f>MASTER_DATA_ESCALATED!DZ126/(DZ$18*1000)</f>
        <v>0</v>
      </c>
      <c r="EA126" s="97">
        <f>MASTER_DATA_ESCALATED!EA126/(EA$18*1000)</f>
        <v>0</v>
      </c>
      <c r="EB126" s="97">
        <f>MASTER_DATA_ESCALATED!EB126/(EB$18*1000)</f>
        <v>0</v>
      </c>
      <c r="EC126" s="97" t="e">
        <f>MASTER_DATA_ESCALATED!EC126/(EC$18*1000)</f>
        <v>#DIV/0!</v>
      </c>
      <c r="ED126" s="97" t="e">
        <f>MASTER_DATA_ESCALATED!ED126/(ED$18*1000)</f>
        <v>#DIV/0!</v>
      </c>
      <c r="EE126" s="97" t="e">
        <f>MASTER_DATA_ESCALATED!EE126/(EE$18*1000)</f>
        <v>#DIV/0!</v>
      </c>
      <c r="EF126" s="97" t="e">
        <f>MASTER_DATA_ESCALATED!EF126/(EF$18*1000)</f>
        <v>#VALUE!</v>
      </c>
      <c r="EG126" s="97">
        <f>MASTER_DATA_ESCALATED!EG126/(EG$18*1000)</f>
        <v>0</v>
      </c>
      <c r="EH126" s="97">
        <f>MASTER_DATA_ESCALATED!EH126/(EH$18*1000)</f>
        <v>0</v>
      </c>
      <c r="EI126" s="97">
        <f>MASTER_DATA_ESCALATED!EI126/(EI$18*1000)</f>
        <v>0</v>
      </c>
      <c r="EJ126" s="97">
        <f>MASTER_DATA_ESCALATED!EJ126/(EJ$18*1000)</f>
        <v>0</v>
      </c>
      <c r="EK126" s="97">
        <f>MASTER_DATA_ESCALATED!EK126/(EK$18*1000)</f>
        <v>0</v>
      </c>
      <c r="EL126" s="97">
        <f>MASTER_DATA_ESCALATED!EL126/(EL$18*1000)</f>
        <v>0</v>
      </c>
      <c r="EM126" s="97">
        <f>MASTER_DATA_ESCALATED!EM126/(EM$18*1000)</f>
        <v>0</v>
      </c>
      <c r="EN126" s="97">
        <f>MASTER_DATA_ESCALATED!EN126/(EN$18*1000)</f>
        <v>0</v>
      </c>
      <c r="EO126" s="97">
        <f>MASTER_DATA_ESCALATED!EO126/(EO$18*1000)</f>
        <v>0</v>
      </c>
      <c r="EP126" s="97">
        <f>MASTER_DATA_ESCALATED!EP126/(EP$18*1000)</f>
        <v>0</v>
      </c>
      <c r="EQ126" s="97">
        <f>MASTER_DATA_ESCALATED!EQ126/(EQ$18*1000)</f>
        <v>0</v>
      </c>
      <c r="ER126" s="97">
        <f>MASTER_DATA_ESCALATED!ER126/(ER$18*1000)</f>
        <v>0</v>
      </c>
      <c r="ES126" s="97">
        <f>MASTER_DATA_ESCALATED!ES126/(ES$18*1000)</f>
        <v>0</v>
      </c>
      <c r="ET126" s="97">
        <f>MASTER_DATA_ESCALATED!ET126/(ET$18*1000)</f>
        <v>0</v>
      </c>
      <c r="EU126" s="97">
        <f>MASTER_DATA_ESCALATED!EU126/(EU$18*1000)</f>
        <v>0</v>
      </c>
      <c r="EV126" s="97">
        <f>MASTER_DATA_ESCALATED!EV126/(EV$18*1000)</f>
        <v>0</v>
      </c>
      <c r="EW126" s="97">
        <f>MASTER_DATA_ESCALATED!EW126/(EW$18*1000)</f>
        <v>0</v>
      </c>
      <c r="EX126" s="97">
        <f>MASTER_DATA_ESCALATED!EX126/(EX$18*1000)</f>
        <v>0</v>
      </c>
      <c r="EY126" s="97">
        <f>MASTER_DATA_ESCALATED!EY126/(EY$18*1000)</f>
        <v>0</v>
      </c>
      <c r="EZ126" s="97">
        <f>MASTER_DATA_ESCALATED!EZ126/(EZ$18*1000)</f>
        <v>0</v>
      </c>
      <c r="FA126" s="97">
        <f>MASTER_DATA_ESCALATED!FA126/(FA$18*1000)</f>
        <v>0</v>
      </c>
      <c r="FB126" s="97">
        <f>MASTER_DATA_ESCALATED!FB126/(FB$18*1000)</f>
        <v>0</v>
      </c>
      <c r="FC126" s="97">
        <f>MASTER_DATA_ESCALATED!FC126/(FC$18*1000)</f>
        <v>0</v>
      </c>
      <c r="FD126" s="97">
        <f>MASTER_DATA_ESCALATED!FD126/(FD$18*1000)</f>
        <v>0</v>
      </c>
      <c r="FE126" s="97">
        <f>MASTER_DATA_ESCALATED!FE126/(FE$18*1000)</f>
        <v>0</v>
      </c>
      <c r="FF126" s="97">
        <f>MASTER_DATA_ESCALATED!FF126/(FF$18*1000)</f>
        <v>0</v>
      </c>
      <c r="FG126" s="97">
        <f>MASTER_DATA_ESCALATED!FG126/(FG$18*1000)</f>
        <v>0</v>
      </c>
      <c r="FH126" s="97">
        <f>MASTER_DATA_ESCALATED!FH126/(FH$18*1000)</f>
        <v>0</v>
      </c>
      <c r="FI126" s="97">
        <f>MASTER_DATA_ESCALATED!FI126/(FI$18*1000)</f>
        <v>0</v>
      </c>
      <c r="FJ126" s="97">
        <f>MASTER_DATA_ESCALATED!FJ126/(FJ$18*1000)</f>
        <v>0</v>
      </c>
      <c r="FK126" s="97">
        <f>MASTER_DATA_ESCALATED!FK126/(FK$18*1000)</f>
        <v>0</v>
      </c>
      <c r="FL126" s="97">
        <f>MASTER_DATA_ESCALATED!FL126/(FL$18*1000)</f>
        <v>0</v>
      </c>
      <c r="FM126" s="97">
        <f>MASTER_DATA_ESCALATED!FM126/(FM$18*1000)</f>
        <v>0</v>
      </c>
      <c r="FN126" s="97">
        <f>MASTER_DATA_ESCALATED!FN126/(FN$18*1000)</f>
        <v>0</v>
      </c>
      <c r="FO126" s="97">
        <f>MASTER_DATA_ESCALATED!FO126/(FO$18*1000)</f>
        <v>0</v>
      </c>
      <c r="FP126" s="97">
        <f>MASTER_DATA_ESCALATED!FP126/(FP$18*1000)</f>
        <v>0</v>
      </c>
      <c r="FQ126" s="97">
        <f>MASTER_DATA_ESCALATED!FQ126/(FQ$18*1000)</f>
        <v>0</v>
      </c>
      <c r="FR126" s="97">
        <f>MASTER_DATA_ESCALATED!FR126/(FR$18*1000)</f>
        <v>0</v>
      </c>
      <c r="FS126" s="97">
        <f>MASTER_DATA_ESCALATED!FS126/(FS$18*1000)</f>
        <v>0</v>
      </c>
      <c r="FT126" s="97">
        <f>MASTER_DATA_ESCALATED!FT126/(FT$18*1000)</f>
        <v>0</v>
      </c>
      <c r="FU126" s="97">
        <f>MASTER_DATA_ESCALATED!FU126/(FU$18*1000)</f>
        <v>0</v>
      </c>
      <c r="FV126" s="97">
        <f>MASTER_DATA_ESCALATED!FV126/(FV$18*1000)</f>
        <v>0</v>
      </c>
      <c r="FW126" s="97">
        <f>MASTER_DATA_ESCALATED!FW126/(FW$18*1000)</f>
        <v>0</v>
      </c>
      <c r="FX126" s="97">
        <f>MASTER_DATA_ESCALATED!FX126/(FX$18*1000)</f>
        <v>0</v>
      </c>
      <c r="FY126" s="97">
        <f>MASTER_DATA_ESCALATED!FY126/(FY$18*1000)</f>
        <v>0</v>
      </c>
      <c r="FZ126" s="97">
        <f>MASTER_DATA_ESCALATED!FZ126/(FZ$18*1000)</f>
        <v>0</v>
      </c>
      <c r="GA126" s="97">
        <f>MASTER_DATA_ESCALATED!GA126/(GA$18*1000)</f>
        <v>0</v>
      </c>
      <c r="GB126" s="97">
        <f>MASTER_DATA_ESCALATED!GB126/(GB$18*1000)</f>
        <v>0</v>
      </c>
      <c r="GC126" s="97">
        <f>MASTER_DATA_ESCALATED!GC126/(GC$18*1000)</f>
        <v>0</v>
      </c>
      <c r="GD126" s="97">
        <f>MASTER_DATA_ESCALATED!GD126/(GD$18*1000)</f>
        <v>0</v>
      </c>
      <c r="GE126" s="97">
        <f>MASTER_DATA_ESCALATED!GE126/(GE$18*1000)</f>
        <v>0</v>
      </c>
      <c r="GF126" s="97">
        <f>MASTER_DATA_ESCALATED!GF126/(GF$18*1000)</f>
        <v>0</v>
      </c>
      <c r="GG126" s="97">
        <f>MASTER_DATA_ESCALATED!GG126/(GG$18*1000)</f>
        <v>0</v>
      </c>
      <c r="GH126" s="97">
        <f>MASTER_DATA_ESCALATED!GH126/(GH$18*1000)</f>
        <v>0</v>
      </c>
      <c r="GI126" s="97">
        <f>MASTER_DATA_ESCALATED!GI126/(GI$18*1000)</f>
        <v>0</v>
      </c>
      <c r="GJ126" s="97">
        <f>MASTER_DATA_ESCALATED!GJ126/(GJ$18*1000)</f>
        <v>0</v>
      </c>
      <c r="GK126" s="97">
        <f>MASTER_DATA_ESCALATED!GK126/(GK$18*1000)</f>
        <v>0</v>
      </c>
      <c r="GL126" s="97">
        <f>MASTER_DATA_ESCALATED!GL126/(GL$18*1000)</f>
        <v>0</v>
      </c>
      <c r="GM126" s="97">
        <f>MASTER_DATA_ESCALATED!GM126/(GM$18*1000)</f>
        <v>0</v>
      </c>
      <c r="GN126" s="97">
        <f>MASTER_DATA_ESCALATED!GN126/(GN$18*1000)</f>
        <v>0</v>
      </c>
      <c r="GO126" s="97">
        <f>MASTER_DATA_ESCALATED!GO126/(GO$18*1000)</f>
        <v>0</v>
      </c>
      <c r="GP126" s="97">
        <f>MASTER_DATA_ESCALATED!GP126/(GP$18*1000)</f>
        <v>0</v>
      </c>
      <c r="GQ126" s="97">
        <f>MASTER_DATA_ESCALATED!GQ126/(GQ$18*1000)</f>
        <v>0</v>
      </c>
      <c r="GR126" s="97">
        <f>MASTER_DATA_ESCALATED!GR126/(GR$18*1000)</f>
        <v>0</v>
      </c>
      <c r="GS126" s="97">
        <f>MASTER_DATA_ESCALATED!GS126/(GS$18*1000)</f>
        <v>0</v>
      </c>
      <c r="GT126" s="97">
        <f>MASTER_DATA_ESCALATED!GT126/(GT$18*1000)</f>
        <v>0</v>
      </c>
      <c r="GU126" s="97">
        <f>MASTER_DATA_ESCALATED!GU126/(GU$18*1000)</f>
        <v>0</v>
      </c>
      <c r="GV126" s="97">
        <f>MASTER_DATA_ESCALATED!GV126/(GV$18*1000)</f>
        <v>0</v>
      </c>
      <c r="GW126" s="97" t="e">
        <f>MASTER_DATA_ESCALATED!#REF!/(GW$18*1000)</f>
        <v>#REF!</v>
      </c>
      <c r="GX126" s="97" t="e">
        <f>MASTER_DATA_ESCALATED!#REF!/(GX$18*1000)</f>
        <v>#REF!</v>
      </c>
      <c r="GY126" s="97" t="e">
        <f>MASTER_DATA_ESCALATED!#REF!/(GY$18*1000)</f>
        <v>#REF!</v>
      </c>
    </row>
    <row r="127" spans="2:207" s="27" customFormat="1" ht="17.25" hidden="1" outlineLevel="2" x14ac:dyDescent="0.3">
      <c r="B127" s="183">
        <f t="shared" si="3"/>
        <v>20</v>
      </c>
      <c r="C127" s="51">
        <f t="shared" si="4"/>
        <v>252</v>
      </c>
      <c r="D127" s="82"/>
      <c r="E127" s="55"/>
      <c r="F127" s="55">
        <v>252</v>
      </c>
      <c r="G127" s="83"/>
      <c r="H127" s="41" t="s">
        <v>165</v>
      </c>
      <c r="I127" s="100">
        <f>MASTER_DATA_ESCALATED!I127/(I$18*1000)</f>
        <v>0</v>
      </c>
      <c r="J127" s="100">
        <f>MASTER_DATA_ESCALATED!J127/(J$18*1000)</f>
        <v>0</v>
      </c>
      <c r="K127" s="100">
        <f>MASTER_DATA_ESCALATED!K127/(K$18*1000)</f>
        <v>0</v>
      </c>
      <c r="L127" s="100">
        <f>MASTER_DATA_ESCALATED!L127/(L$18*1000)</f>
        <v>0</v>
      </c>
      <c r="M127" s="100">
        <f>MASTER_DATA_ESCALATED!M127/(M$18*1000)</f>
        <v>0</v>
      </c>
      <c r="N127" s="100">
        <f>MASTER_DATA_ESCALATED!N127/(N$18*1000)</f>
        <v>0</v>
      </c>
      <c r="O127" s="100">
        <f>MASTER_DATA_ESCALATED!O127/(O$18*1000)</f>
        <v>0</v>
      </c>
      <c r="P127" s="100">
        <f>MASTER_DATA_ESCALATED!P127/(P$18*1000)</f>
        <v>0</v>
      </c>
      <c r="Q127" s="100">
        <f>MASTER_DATA_ESCALATED!Q127/(Q$18*1000)</f>
        <v>0</v>
      </c>
      <c r="R127" s="100">
        <f>MASTER_DATA_ESCALATED!R127/(R$18*1000)</f>
        <v>0</v>
      </c>
      <c r="S127" s="100">
        <f>MASTER_DATA_ESCALATED!S127/(S$18*1000)</f>
        <v>0</v>
      </c>
      <c r="T127" s="100">
        <f>MASTER_DATA_ESCALATED!T127/(T$18*1000)</f>
        <v>0</v>
      </c>
      <c r="U127" s="100">
        <f>MASTER_DATA_ESCALATED!U127/(U$18*1000)</f>
        <v>0</v>
      </c>
      <c r="V127" s="100">
        <f>MASTER_DATA_ESCALATED!V127/(V$18*1000)</f>
        <v>0</v>
      </c>
      <c r="W127" s="100">
        <f>MASTER_DATA_ESCALATED!W127/(W$18*1000)</f>
        <v>0</v>
      </c>
      <c r="X127" s="100">
        <f>MASTER_DATA_ESCALATED!X127/(X$18*1000)</f>
        <v>0</v>
      </c>
      <c r="Y127" s="100">
        <f>MASTER_DATA_ESCALATED!Y127/(Y$18*1000)</f>
        <v>0</v>
      </c>
      <c r="Z127" s="100">
        <f>MASTER_DATA_ESCALATED!Z127/(Z$18*1000)</f>
        <v>0</v>
      </c>
      <c r="AA127" s="100">
        <f>MASTER_DATA_ESCALATED!AA127/(AA$18*1000)</f>
        <v>0</v>
      </c>
      <c r="AB127" s="100">
        <f>MASTER_DATA_ESCALATED!AB127/(AB$18*1000)</f>
        <v>0</v>
      </c>
      <c r="AC127" s="100">
        <f>MASTER_DATA_ESCALATED!AC127/(AC$18*1000)</f>
        <v>0</v>
      </c>
      <c r="AD127" s="100">
        <f>MASTER_DATA_ESCALATED!AD127/(AD$18*1000)</f>
        <v>0</v>
      </c>
      <c r="AE127" s="100">
        <f>MASTER_DATA_ESCALATED!AE127/(AE$18*1000)</f>
        <v>0</v>
      </c>
      <c r="AF127" s="100">
        <f>MASTER_DATA_ESCALATED!AF127/(AF$18*1000)</f>
        <v>0</v>
      </c>
      <c r="AG127" s="100">
        <f>MASTER_DATA_ESCALATED!AG127/(AG$18*1000)</f>
        <v>0</v>
      </c>
      <c r="AH127" s="100">
        <f>MASTER_DATA_ESCALATED!AH127/(AH$18*1000)</f>
        <v>0</v>
      </c>
      <c r="AI127" s="100">
        <f>MASTER_DATA_ESCALATED!AI127/(AI$18*1000)</f>
        <v>0</v>
      </c>
      <c r="AJ127" s="100">
        <f>MASTER_DATA_ESCALATED!AJ127/(AJ$18*1000)</f>
        <v>0</v>
      </c>
      <c r="AK127" s="100">
        <f>MASTER_DATA_ESCALATED!AK127/(AK$18*1000)</f>
        <v>0</v>
      </c>
      <c r="AL127" s="100">
        <f>MASTER_DATA_ESCALATED!AL127/(AL$18*1000)</f>
        <v>0</v>
      </c>
      <c r="AM127" s="100">
        <f>MASTER_DATA_ESCALATED!AM127/(AM$18*1000)</f>
        <v>0</v>
      </c>
      <c r="AN127" s="100">
        <f>MASTER_DATA_ESCALATED!AN127/(AN$18*1000)</f>
        <v>0</v>
      </c>
      <c r="AO127" s="100">
        <f>MASTER_DATA_ESCALATED!AO127/(AO$18*1000)</f>
        <v>0</v>
      </c>
      <c r="AP127" s="100">
        <f>MASTER_DATA_ESCALATED!AP127/(AP$18*1000)</f>
        <v>0</v>
      </c>
      <c r="AQ127" s="100">
        <f>MASTER_DATA_ESCALATED!AQ127/(AQ$18*1000)</f>
        <v>0</v>
      </c>
      <c r="AR127" s="100">
        <f>MASTER_DATA_ESCALATED!AR127/(AR$18*1000)</f>
        <v>0</v>
      </c>
      <c r="AS127" s="100">
        <f>MASTER_DATA_ESCALATED!AS127/(AS$18*1000)</f>
        <v>0</v>
      </c>
      <c r="AT127" s="100">
        <f>MASTER_DATA_ESCALATED!AT127/(AT$18*1000)</f>
        <v>0</v>
      </c>
      <c r="AU127" s="100">
        <f>MASTER_DATA_ESCALATED!AU127/(AU$18*1000)</f>
        <v>0</v>
      </c>
      <c r="AV127" s="100">
        <f>MASTER_DATA_ESCALATED!AV127/(AV$18*1000)</f>
        <v>0</v>
      </c>
      <c r="AW127" s="100">
        <f>MASTER_DATA_ESCALATED!AW127/(AW$18*1000)</f>
        <v>0</v>
      </c>
      <c r="AX127" s="100">
        <f>MASTER_DATA_ESCALATED!AX127/(AX$18*1000)</f>
        <v>0</v>
      </c>
      <c r="AY127" s="100">
        <f>MASTER_DATA_ESCALATED!AY127/(AY$18*1000)</f>
        <v>0</v>
      </c>
      <c r="AZ127" s="100">
        <f>MASTER_DATA_ESCALATED!AZ127/(AZ$18*1000)</f>
        <v>0</v>
      </c>
      <c r="BA127" s="100">
        <f>MASTER_DATA_ESCALATED!BA127/(BA$18*1000)</f>
        <v>0</v>
      </c>
      <c r="BB127" s="100">
        <f>MASTER_DATA_ESCALATED!BB127/(BB$18*1000)</f>
        <v>0</v>
      </c>
      <c r="BC127" s="100">
        <f>MASTER_DATA_ESCALATED!BC127/(BC$18*1000)</f>
        <v>0</v>
      </c>
      <c r="BD127" s="100">
        <f>MASTER_DATA_ESCALATED!BD127/(BD$18*1000)</f>
        <v>0</v>
      </c>
      <c r="BE127" s="100">
        <f>MASTER_DATA_ESCALATED!BE127/(BE$18*1000)</f>
        <v>0</v>
      </c>
      <c r="BF127" s="100">
        <f>MASTER_DATA_ESCALATED!BF127/(BF$18*1000)</f>
        <v>0</v>
      </c>
      <c r="BG127" s="100">
        <f>MASTER_DATA_ESCALATED!BG127/(BG$18*1000)</f>
        <v>0</v>
      </c>
      <c r="BH127" s="100">
        <f>MASTER_DATA_ESCALATED!BH127/(BH$18*1000)</f>
        <v>0</v>
      </c>
      <c r="BI127" s="100">
        <f>MASTER_DATA_ESCALATED!BI127/(BI$18*1000)</f>
        <v>0</v>
      </c>
      <c r="BJ127" s="100">
        <f>MASTER_DATA_ESCALATED!BJ127/(BJ$18*1000)</f>
        <v>0</v>
      </c>
      <c r="BK127" s="100">
        <f>MASTER_DATA_ESCALATED!BK127/(BK$18*1000)</f>
        <v>0</v>
      </c>
      <c r="BL127" s="100">
        <f>MASTER_DATA_ESCALATED!BL127/(BL$18*1000)</f>
        <v>0</v>
      </c>
      <c r="BM127" s="100">
        <f>MASTER_DATA_ESCALATED!BM127/(BM$18*1000)</f>
        <v>0</v>
      </c>
      <c r="BN127" s="100">
        <f>MASTER_DATA_ESCALATED!BN127/(BN$18*1000)</f>
        <v>0</v>
      </c>
      <c r="BO127" s="100">
        <f>MASTER_DATA_ESCALATED!BO127/(BO$18*1000)</f>
        <v>0</v>
      </c>
      <c r="BP127" s="100">
        <f>MASTER_DATA_ESCALATED!BP127/(BP$18*1000)</f>
        <v>0</v>
      </c>
      <c r="BQ127" s="100">
        <f>MASTER_DATA_ESCALATED!BQ127/(BQ$18*1000)</f>
        <v>0</v>
      </c>
      <c r="BR127" s="100">
        <f>MASTER_DATA_ESCALATED!BR127/(BR$18*1000)</f>
        <v>0</v>
      </c>
      <c r="BS127" s="100">
        <f>MASTER_DATA_ESCALATED!BS127/(BS$18*1000)</f>
        <v>0</v>
      </c>
      <c r="BT127" s="100">
        <f>MASTER_DATA_ESCALATED!BT127/(BT$18*1000)</f>
        <v>0</v>
      </c>
      <c r="BU127" s="100">
        <f>MASTER_DATA_ESCALATED!BU127/(BU$18*1000)</f>
        <v>0</v>
      </c>
      <c r="BV127" s="100">
        <f>MASTER_DATA_ESCALATED!BV127/(BV$18*1000)</f>
        <v>0</v>
      </c>
      <c r="BW127" s="100">
        <f>MASTER_DATA_ESCALATED!BW127/(BW$18*1000)</f>
        <v>0</v>
      </c>
      <c r="BX127" s="100">
        <f>MASTER_DATA_ESCALATED!BX127/(BX$18*1000)</f>
        <v>0</v>
      </c>
      <c r="BY127" s="100">
        <f>MASTER_DATA_ESCALATED!BY127/(BY$18*1000)</f>
        <v>0</v>
      </c>
      <c r="BZ127" s="100">
        <f>MASTER_DATA_ESCALATED!BZ127/(BZ$18*1000)</f>
        <v>0</v>
      </c>
      <c r="CA127" s="100">
        <f>MASTER_DATA_ESCALATED!CA127/(CA$18*1000)</f>
        <v>0</v>
      </c>
      <c r="CB127" s="100">
        <f>MASTER_DATA_ESCALATED!CB127/(CB$18*1000)</f>
        <v>0</v>
      </c>
      <c r="CC127" s="100">
        <f>MASTER_DATA_ESCALATED!CC127/(CC$18*1000)</f>
        <v>0</v>
      </c>
      <c r="CD127" s="100">
        <f>MASTER_DATA_ESCALATED!CD127/(CD$18*1000)</f>
        <v>0</v>
      </c>
      <c r="CE127" s="100">
        <f>MASTER_DATA_ESCALATED!CE127/(CE$18*1000)</f>
        <v>0</v>
      </c>
      <c r="CF127" s="100">
        <f>MASTER_DATA_ESCALATED!CF127/(CF$18*1000)</f>
        <v>0</v>
      </c>
      <c r="CG127" s="100">
        <f>MASTER_DATA_ESCALATED!CG127/(CG$18*1000)</f>
        <v>0</v>
      </c>
      <c r="CH127" s="100">
        <f>MASTER_DATA_ESCALATED!CH127/(CH$18*1000)</f>
        <v>0</v>
      </c>
      <c r="CI127" s="100">
        <f>MASTER_DATA_ESCALATED!CI127/(CI$18*1000)</f>
        <v>0</v>
      </c>
      <c r="CJ127" s="100">
        <f>MASTER_DATA_ESCALATED!CJ127/(CJ$18*1000)</f>
        <v>0</v>
      </c>
      <c r="CK127" s="100">
        <f>MASTER_DATA_ESCALATED!CK127/(CK$18*1000)</f>
        <v>0</v>
      </c>
      <c r="CL127" s="100">
        <f>MASTER_DATA_ESCALATED!CL127/(CL$18*1000)</f>
        <v>0</v>
      </c>
      <c r="CM127" s="100">
        <f>MASTER_DATA_ESCALATED!CM127/(CM$18*1000)</f>
        <v>0</v>
      </c>
      <c r="CN127" s="100">
        <f>MASTER_DATA_ESCALATED!CN127/(CN$18*1000)</f>
        <v>0</v>
      </c>
      <c r="CO127" s="100">
        <f>MASTER_DATA_ESCALATED!CO127/(CO$18*1000)</f>
        <v>0</v>
      </c>
      <c r="CP127" s="100">
        <f>MASTER_DATA_ESCALATED!CP127/(CP$18*1000)</f>
        <v>0</v>
      </c>
      <c r="CQ127" s="100">
        <f>MASTER_DATA_ESCALATED!CQ127/(CQ$18*1000)</f>
        <v>0</v>
      </c>
      <c r="CR127" s="100">
        <f>MASTER_DATA_ESCALATED!CR127/(CR$18*1000)</f>
        <v>0</v>
      </c>
      <c r="CS127" s="100">
        <f>MASTER_DATA_ESCALATED!CS127/(CS$18*1000)</f>
        <v>0</v>
      </c>
      <c r="CT127" s="100">
        <f>MASTER_DATA_ESCALATED!CT127/(CT$18*1000)</f>
        <v>0</v>
      </c>
      <c r="CU127" s="100">
        <f>MASTER_DATA_ESCALATED!CU127/(CU$18*1000)</f>
        <v>0</v>
      </c>
      <c r="CV127" s="100">
        <f>MASTER_DATA_ESCALATED!CV127/(CV$18*1000)</f>
        <v>0</v>
      </c>
      <c r="CW127" s="100">
        <f>MASTER_DATA_ESCALATED!CW127/(CW$18*1000)</f>
        <v>0</v>
      </c>
      <c r="CX127" s="100">
        <f>MASTER_DATA_ESCALATED!CX127/(CX$18*1000)</f>
        <v>0</v>
      </c>
      <c r="CY127" s="100">
        <f>MASTER_DATA_ESCALATED!CY127/(CY$18*1000)</f>
        <v>0</v>
      </c>
      <c r="CZ127" s="100">
        <f>MASTER_DATA_ESCALATED!CZ127/(CZ$18*1000)</f>
        <v>0</v>
      </c>
      <c r="DA127" s="100" t="e">
        <f>MASTER_DATA_ESCALATED!DA127/(DA$18*1000)</f>
        <v>#DIV/0!</v>
      </c>
      <c r="DB127" s="100" t="e">
        <f>MASTER_DATA_ESCALATED!DB127/(DB$18*1000)</f>
        <v>#DIV/0!</v>
      </c>
      <c r="DC127" s="100" t="e">
        <f>MASTER_DATA_ESCALATED!DC127/(DC$18*1000)</f>
        <v>#DIV/0!</v>
      </c>
      <c r="DD127" s="100" t="e">
        <f>MASTER_DATA_ESCALATED!DD127/(DD$18*1000)</f>
        <v>#N/A</v>
      </c>
      <c r="DE127" s="100">
        <f>MASTER_DATA_ESCALATED!DE127/(DE$18*1000)</f>
        <v>0</v>
      </c>
      <c r="DF127" s="100">
        <f>MASTER_DATA_ESCALATED!DF127/(DF$18*1000)</f>
        <v>0</v>
      </c>
      <c r="DG127" s="100">
        <f>MASTER_DATA_ESCALATED!DG127/(DG$18*1000)</f>
        <v>0</v>
      </c>
      <c r="DH127" s="100">
        <f>MASTER_DATA_ESCALATED!DH127/(DH$18*1000)</f>
        <v>0</v>
      </c>
      <c r="DI127" s="100">
        <f>MASTER_DATA_ESCALATED!DI127/(DI$18*1000)</f>
        <v>0</v>
      </c>
      <c r="DJ127" s="100">
        <f>MASTER_DATA_ESCALATED!DJ127/(DJ$18*1000)</f>
        <v>0</v>
      </c>
      <c r="DK127" s="100">
        <f>MASTER_DATA_ESCALATED!DK127/(DK$18*1000)</f>
        <v>0</v>
      </c>
      <c r="DL127" s="100">
        <f>MASTER_DATA_ESCALATED!DL127/(DL$18*1000)</f>
        <v>0</v>
      </c>
      <c r="DM127" s="100">
        <f>MASTER_DATA_ESCALATED!DM127/(DM$18*1000)</f>
        <v>0</v>
      </c>
      <c r="DN127" s="100">
        <f>MASTER_DATA_ESCALATED!DN127/(DN$18*1000)</f>
        <v>0</v>
      </c>
      <c r="DO127" s="100">
        <f>MASTER_DATA_ESCALATED!DO127/(DO$18*1000)</f>
        <v>0</v>
      </c>
      <c r="DP127" s="100">
        <f>MASTER_DATA_ESCALATED!DP127/(DP$18*1000)</f>
        <v>0</v>
      </c>
      <c r="DQ127" s="100">
        <f>MASTER_DATA_ESCALATED!DQ127/(DQ$18*1000)</f>
        <v>0</v>
      </c>
      <c r="DR127" s="100">
        <f>MASTER_DATA_ESCALATED!DR127/(DR$18*1000)</f>
        <v>0</v>
      </c>
      <c r="DS127" s="100">
        <f>MASTER_DATA_ESCALATED!DS127/(DS$18*1000)</f>
        <v>0</v>
      </c>
      <c r="DT127" s="100">
        <f>MASTER_DATA_ESCALATED!DT127/(DT$18*1000)</f>
        <v>0</v>
      </c>
      <c r="DU127" s="100">
        <f>MASTER_DATA_ESCALATED!DU127/(DU$18*1000)</f>
        <v>0</v>
      </c>
      <c r="DV127" s="100">
        <f>MASTER_DATA_ESCALATED!DV127/(DV$18*1000)</f>
        <v>0</v>
      </c>
      <c r="DW127" s="100">
        <f>MASTER_DATA_ESCALATED!DW127/(DW$18*1000)</f>
        <v>0</v>
      </c>
      <c r="DX127" s="100">
        <f>MASTER_DATA_ESCALATED!DX127/(DX$18*1000)</f>
        <v>0</v>
      </c>
      <c r="DY127" s="100">
        <f>MASTER_DATA_ESCALATED!DY127/(DY$18*1000)</f>
        <v>0</v>
      </c>
      <c r="DZ127" s="100">
        <f>MASTER_DATA_ESCALATED!DZ127/(DZ$18*1000)</f>
        <v>0</v>
      </c>
      <c r="EA127" s="100">
        <f>MASTER_DATA_ESCALATED!EA127/(EA$18*1000)</f>
        <v>0</v>
      </c>
      <c r="EB127" s="100">
        <f>MASTER_DATA_ESCALATED!EB127/(EB$18*1000)</f>
        <v>0</v>
      </c>
      <c r="EC127" s="100" t="e">
        <f>MASTER_DATA_ESCALATED!EC127/(EC$18*1000)</f>
        <v>#DIV/0!</v>
      </c>
      <c r="ED127" s="100" t="e">
        <f>MASTER_DATA_ESCALATED!ED127/(ED$18*1000)</f>
        <v>#DIV/0!</v>
      </c>
      <c r="EE127" s="100" t="e">
        <f>MASTER_DATA_ESCALATED!EE127/(EE$18*1000)</f>
        <v>#DIV/0!</v>
      </c>
      <c r="EF127" s="100" t="e">
        <f>MASTER_DATA_ESCALATED!EF127/(EF$18*1000)</f>
        <v>#VALUE!</v>
      </c>
      <c r="EG127" s="100">
        <f>MASTER_DATA_ESCALATED!EG127/(EG$18*1000)</f>
        <v>0</v>
      </c>
      <c r="EH127" s="100">
        <f>MASTER_DATA_ESCALATED!EH127/(EH$18*1000)</f>
        <v>0</v>
      </c>
      <c r="EI127" s="100">
        <f>MASTER_DATA_ESCALATED!EI127/(EI$18*1000)</f>
        <v>0</v>
      </c>
      <c r="EJ127" s="100">
        <f>MASTER_DATA_ESCALATED!EJ127/(EJ$18*1000)</f>
        <v>0</v>
      </c>
      <c r="EK127" s="100">
        <f>MASTER_DATA_ESCALATED!EK127/(EK$18*1000)</f>
        <v>0</v>
      </c>
      <c r="EL127" s="100">
        <f>MASTER_DATA_ESCALATED!EL127/(EL$18*1000)</f>
        <v>0</v>
      </c>
      <c r="EM127" s="100">
        <f>MASTER_DATA_ESCALATED!EM127/(EM$18*1000)</f>
        <v>0</v>
      </c>
      <c r="EN127" s="100">
        <f>MASTER_DATA_ESCALATED!EN127/(EN$18*1000)</f>
        <v>0</v>
      </c>
      <c r="EO127" s="100">
        <f>MASTER_DATA_ESCALATED!EO127/(EO$18*1000)</f>
        <v>0</v>
      </c>
      <c r="EP127" s="100">
        <f>MASTER_DATA_ESCALATED!EP127/(EP$18*1000)</f>
        <v>0</v>
      </c>
      <c r="EQ127" s="100">
        <f>MASTER_DATA_ESCALATED!EQ127/(EQ$18*1000)</f>
        <v>0</v>
      </c>
      <c r="ER127" s="100">
        <f>MASTER_DATA_ESCALATED!ER127/(ER$18*1000)</f>
        <v>0</v>
      </c>
      <c r="ES127" s="100">
        <f>MASTER_DATA_ESCALATED!ES127/(ES$18*1000)</f>
        <v>0</v>
      </c>
      <c r="ET127" s="100">
        <f>MASTER_DATA_ESCALATED!ET127/(ET$18*1000)</f>
        <v>0</v>
      </c>
      <c r="EU127" s="100">
        <f>MASTER_DATA_ESCALATED!EU127/(EU$18*1000)</f>
        <v>0</v>
      </c>
      <c r="EV127" s="100">
        <f>MASTER_DATA_ESCALATED!EV127/(EV$18*1000)</f>
        <v>0</v>
      </c>
      <c r="EW127" s="100">
        <f>MASTER_DATA_ESCALATED!EW127/(EW$18*1000)</f>
        <v>0</v>
      </c>
      <c r="EX127" s="100">
        <f>MASTER_DATA_ESCALATED!EX127/(EX$18*1000)</f>
        <v>0</v>
      </c>
      <c r="EY127" s="100">
        <f>MASTER_DATA_ESCALATED!EY127/(EY$18*1000)</f>
        <v>0</v>
      </c>
      <c r="EZ127" s="100">
        <f>MASTER_DATA_ESCALATED!EZ127/(EZ$18*1000)</f>
        <v>0</v>
      </c>
      <c r="FA127" s="100">
        <f>MASTER_DATA_ESCALATED!FA127/(FA$18*1000)</f>
        <v>0</v>
      </c>
      <c r="FB127" s="100">
        <f>MASTER_DATA_ESCALATED!FB127/(FB$18*1000)</f>
        <v>0</v>
      </c>
      <c r="FC127" s="100">
        <f>MASTER_DATA_ESCALATED!FC127/(FC$18*1000)</f>
        <v>0</v>
      </c>
      <c r="FD127" s="100">
        <f>MASTER_DATA_ESCALATED!FD127/(FD$18*1000)</f>
        <v>0</v>
      </c>
      <c r="FE127" s="100">
        <f>MASTER_DATA_ESCALATED!FE127/(FE$18*1000)</f>
        <v>0</v>
      </c>
      <c r="FF127" s="100">
        <f>MASTER_DATA_ESCALATED!FF127/(FF$18*1000)</f>
        <v>0</v>
      </c>
      <c r="FG127" s="100">
        <f>MASTER_DATA_ESCALATED!FG127/(FG$18*1000)</f>
        <v>0</v>
      </c>
      <c r="FH127" s="100">
        <f>MASTER_DATA_ESCALATED!FH127/(FH$18*1000)</f>
        <v>0</v>
      </c>
      <c r="FI127" s="100">
        <f>MASTER_DATA_ESCALATED!FI127/(FI$18*1000)</f>
        <v>0</v>
      </c>
      <c r="FJ127" s="100">
        <f>MASTER_DATA_ESCALATED!FJ127/(FJ$18*1000)</f>
        <v>0</v>
      </c>
      <c r="FK127" s="100">
        <f>MASTER_DATA_ESCALATED!FK127/(FK$18*1000)</f>
        <v>0</v>
      </c>
      <c r="FL127" s="100">
        <f>MASTER_DATA_ESCALATED!FL127/(FL$18*1000)</f>
        <v>0</v>
      </c>
      <c r="FM127" s="100">
        <f>MASTER_DATA_ESCALATED!FM127/(FM$18*1000)</f>
        <v>0</v>
      </c>
      <c r="FN127" s="100">
        <f>MASTER_DATA_ESCALATED!FN127/(FN$18*1000)</f>
        <v>0</v>
      </c>
      <c r="FO127" s="100">
        <f>MASTER_DATA_ESCALATED!FO127/(FO$18*1000)</f>
        <v>0</v>
      </c>
      <c r="FP127" s="100">
        <f>MASTER_DATA_ESCALATED!FP127/(FP$18*1000)</f>
        <v>0</v>
      </c>
      <c r="FQ127" s="100">
        <f>MASTER_DATA_ESCALATED!FQ127/(FQ$18*1000)</f>
        <v>0</v>
      </c>
      <c r="FR127" s="100">
        <f>MASTER_DATA_ESCALATED!FR127/(FR$18*1000)</f>
        <v>0</v>
      </c>
      <c r="FS127" s="100">
        <f>MASTER_DATA_ESCALATED!FS127/(FS$18*1000)</f>
        <v>0</v>
      </c>
      <c r="FT127" s="100">
        <f>MASTER_DATA_ESCALATED!FT127/(FT$18*1000)</f>
        <v>0</v>
      </c>
      <c r="FU127" s="100">
        <f>MASTER_DATA_ESCALATED!FU127/(FU$18*1000)</f>
        <v>0</v>
      </c>
      <c r="FV127" s="100">
        <f>MASTER_DATA_ESCALATED!FV127/(FV$18*1000)</f>
        <v>0</v>
      </c>
      <c r="FW127" s="100">
        <f>MASTER_DATA_ESCALATED!FW127/(FW$18*1000)</f>
        <v>0</v>
      </c>
      <c r="FX127" s="100">
        <f>MASTER_DATA_ESCALATED!FX127/(FX$18*1000)</f>
        <v>0</v>
      </c>
      <c r="FY127" s="100">
        <f>MASTER_DATA_ESCALATED!FY127/(FY$18*1000)</f>
        <v>0</v>
      </c>
      <c r="FZ127" s="100">
        <f>MASTER_DATA_ESCALATED!FZ127/(FZ$18*1000)</f>
        <v>0</v>
      </c>
      <c r="GA127" s="100">
        <f>MASTER_DATA_ESCALATED!GA127/(GA$18*1000)</f>
        <v>0</v>
      </c>
      <c r="GB127" s="100">
        <f>MASTER_DATA_ESCALATED!GB127/(GB$18*1000)</f>
        <v>0</v>
      </c>
      <c r="GC127" s="100">
        <f>MASTER_DATA_ESCALATED!GC127/(GC$18*1000)</f>
        <v>0</v>
      </c>
      <c r="GD127" s="100">
        <f>MASTER_DATA_ESCALATED!GD127/(GD$18*1000)</f>
        <v>0</v>
      </c>
      <c r="GE127" s="100">
        <f>MASTER_DATA_ESCALATED!GE127/(GE$18*1000)</f>
        <v>0</v>
      </c>
      <c r="GF127" s="100">
        <f>MASTER_DATA_ESCALATED!GF127/(GF$18*1000)</f>
        <v>0</v>
      </c>
      <c r="GG127" s="100">
        <f>MASTER_DATA_ESCALATED!GG127/(GG$18*1000)</f>
        <v>0</v>
      </c>
      <c r="GH127" s="100">
        <f>MASTER_DATA_ESCALATED!GH127/(GH$18*1000)</f>
        <v>0</v>
      </c>
      <c r="GI127" s="100">
        <f>MASTER_DATA_ESCALATED!GI127/(GI$18*1000)</f>
        <v>0</v>
      </c>
      <c r="GJ127" s="100">
        <f>MASTER_DATA_ESCALATED!GJ127/(GJ$18*1000)</f>
        <v>0</v>
      </c>
      <c r="GK127" s="100">
        <f>MASTER_DATA_ESCALATED!GK127/(GK$18*1000)</f>
        <v>0</v>
      </c>
      <c r="GL127" s="100">
        <f>MASTER_DATA_ESCALATED!GL127/(GL$18*1000)</f>
        <v>0</v>
      </c>
      <c r="GM127" s="100">
        <f>MASTER_DATA_ESCALATED!GM127/(GM$18*1000)</f>
        <v>0</v>
      </c>
      <c r="GN127" s="100">
        <f>MASTER_DATA_ESCALATED!GN127/(GN$18*1000)</f>
        <v>0</v>
      </c>
      <c r="GO127" s="100">
        <f>MASTER_DATA_ESCALATED!GO127/(GO$18*1000)</f>
        <v>0</v>
      </c>
      <c r="GP127" s="100">
        <f>MASTER_DATA_ESCALATED!GP127/(GP$18*1000)</f>
        <v>0</v>
      </c>
      <c r="GQ127" s="100">
        <f>MASTER_DATA_ESCALATED!GQ127/(GQ$18*1000)</f>
        <v>0</v>
      </c>
      <c r="GR127" s="100">
        <f>MASTER_DATA_ESCALATED!GR127/(GR$18*1000)</f>
        <v>0</v>
      </c>
      <c r="GS127" s="100">
        <f>MASTER_DATA_ESCALATED!GS127/(GS$18*1000)</f>
        <v>0</v>
      </c>
      <c r="GT127" s="100">
        <f>MASTER_DATA_ESCALATED!GT127/(GT$18*1000)</f>
        <v>0</v>
      </c>
      <c r="GU127" s="100">
        <f>MASTER_DATA_ESCALATED!GU127/(GU$18*1000)</f>
        <v>0</v>
      </c>
      <c r="GV127" s="100">
        <f>MASTER_DATA_ESCALATED!GV127/(GV$18*1000)</f>
        <v>0</v>
      </c>
      <c r="GW127" s="100" t="e">
        <f>MASTER_DATA_ESCALATED!#REF!/(GW$18*1000)</f>
        <v>#REF!</v>
      </c>
      <c r="GX127" s="100" t="e">
        <f>MASTER_DATA_ESCALATED!#REF!/(GX$18*1000)</f>
        <v>#REF!</v>
      </c>
      <c r="GY127" s="100" t="e">
        <f>MASTER_DATA_ESCALATED!#REF!/(GY$18*1000)</f>
        <v>#REF!</v>
      </c>
    </row>
    <row r="128" spans="2:207" s="27" customFormat="1" ht="17.25" hidden="1" outlineLevel="2" x14ac:dyDescent="0.3">
      <c r="B128" s="183">
        <f t="shared" si="3"/>
        <v>20</v>
      </c>
      <c r="C128" s="51">
        <f t="shared" si="4"/>
        <v>253</v>
      </c>
      <c r="D128" s="82"/>
      <c r="E128" s="55"/>
      <c r="F128" s="55">
        <v>253</v>
      </c>
      <c r="G128" s="83"/>
      <c r="H128" s="41" t="s">
        <v>166</v>
      </c>
      <c r="I128" s="100">
        <f>MASTER_DATA_ESCALATED!I128/(I$18*1000)</f>
        <v>0</v>
      </c>
      <c r="J128" s="100">
        <f>MASTER_DATA_ESCALATED!J128/(J$18*1000)</f>
        <v>0</v>
      </c>
      <c r="K128" s="100">
        <f>MASTER_DATA_ESCALATED!K128/(K$18*1000)</f>
        <v>0</v>
      </c>
      <c r="L128" s="100">
        <f>MASTER_DATA_ESCALATED!L128/(L$18*1000)</f>
        <v>0</v>
      </c>
      <c r="M128" s="100">
        <f>MASTER_DATA_ESCALATED!M128/(M$18*1000)</f>
        <v>0</v>
      </c>
      <c r="N128" s="100">
        <f>MASTER_DATA_ESCALATED!N128/(N$18*1000)</f>
        <v>0</v>
      </c>
      <c r="O128" s="100">
        <f>MASTER_DATA_ESCALATED!O128/(O$18*1000)</f>
        <v>0</v>
      </c>
      <c r="P128" s="100">
        <f>MASTER_DATA_ESCALATED!P128/(P$18*1000)</f>
        <v>0</v>
      </c>
      <c r="Q128" s="100">
        <f>MASTER_DATA_ESCALATED!Q128/(Q$18*1000)</f>
        <v>0</v>
      </c>
      <c r="R128" s="100">
        <f>MASTER_DATA_ESCALATED!R128/(R$18*1000)</f>
        <v>0</v>
      </c>
      <c r="S128" s="100">
        <f>MASTER_DATA_ESCALATED!S128/(S$18*1000)</f>
        <v>0</v>
      </c>
      <c r="T128" s="100">
        <f>MASTER_DATA_ESCALATED!T128/(T$18*1000)</f>
        <v>0</v>
      </c>
      <c r="U128" s="100">
        <f>MASTER_DATA_ESCALATED!U128/(U$18*1000)</f>
        <v>0</v>
      </c>
      <c r="V128" s="100">
        <f>MASTER_DATA_ESCALATED!V128/(V$18*1000)</f>
        <v>0</v>
      </c>
      <c r="W128" s="100">
        <f>MASTER_DATA_ESCALATED!W128/(W$18*1000)</f>
        <v>0</v>
      </c>
      <c r="X128" s="100">
        <f>MASTER_DATA_ESCALATED!X128/(X$18*1000)</f>
        <v>0</v>
      </c>
      <c r="Y128" s="100">
        <f>MASTER_DATA_ESCALATED!Y128/(Y$18*1000)</f>
        <v>0</v>
      </c>
      <c r="Z128" s="100">
        <f>MASTER_DATA_ESCALATED!Z128/(Z$18*1000)</f>
        <v>0</v>
      </c>
      <c r="AA128" s="100">
        <f>MASTER_DATA_ESCALATED!AA128/(AA$18*1000)</f>
        <v>0</v>
      </c>
      <c r="AB128" s="100">
        <f>MASTER_DATA_ESCALATED!AB128/(AB$18*1000)</f>
        <v>0</v>
      </c>
      <c r="AC128" s="100">
        <f>MASTER_DATA_ESCALATED!AC128/(AC$18*1000)</f>
        <v>0</v>
      </c>
      <c r="AD128" s="100">
        <f>MASTER_DATA_ESCALATED!AD128/(AD$18*1000)</f>
        <v>0</v>
      </c>
      <c r="AE128" s="100">
        <f>MASTER_DATA_ESCALATED!AE128/(AE$18*1000)</f>
        <v>0</v>
      </c>
      <c r="AF128" s="100">
        <f>MASTER_DATA_ESCALATED!AF128/(AF$18*1000)</f>
        <v>0</v>
      </c>
      <c r="AG128" s="100">
        <f>MASTER_DATA_ESCALATED!AG128/(AG$18*1000)</f>
        <v>0</v>
      </c>
      <c r="AH128" s="100">
        <f>MASTER_DATA_ESCALATED!AH128/(AH$18*1000)</f>
        <v>0</v>
      </c>
      <c r="AI128" s="100">
        <f>MASTER_DATA_ESCALATED!AI128/(AI$18*1000)</f>
        <v>0</v>
      </c>
      <c r="AJ128" s="100">
        <f>MASTER_DATA_ESCALATED!AJ128/(AJ$18*1000)</f>
        <v>0</v>
      </c>
      <c r="AK128" s="100">
        <f>MASTER_DATA_ESCALATED!AK128/(AK$18*1000)</f>
        <v>0</v>
      </c>
      <c r="AL128" s="100">
        <f>MASTER_DATA_ESCALATED!AL128/(AL$18*1000)</f>
        <v>0</v>
      </c>
      <c r="AM128" s="100">
        <f>MASTER_DATA_ESCALATED!AM128/(AM$18*1000)</f>
        <v>0</v>
      </c>
      <c r="AN128" s="100">
        <f>MASTER_DATA_ESCALATED!AN128/(AN$18*1000)</f>
        <v>0</v>
      </c>
      <c r="AO128" s="100">
        <f>MASTER_DATA_ESCALATED!AO128/(AO$18*1000)</f>
        <v>0</v>
      </c>
      <c r="AP128" s="100">
        <f>MASTER_DATA_ESCALATED!AP128/(AP$18*1000)</f>
        <v>0</v>
      </c>
      <c r="AQ128" s="100">
        <f>MASTER_DATA_ESCALATED!AQ128/(AQ$18*1000)</f>
        <v>0</v>
      </c>
      <c r="AR128" s="100">
        <f>MASTER_DATA_ESCALATED!AR128/(AR$18*1000)</f>
        <v>0</v>
      </c>
      <c r="AS128" s="100">
        <f>MASTER_DATA_ESCALATED!AS128/(AS$18*1000)</f>
        <v>0</v>
      </c>
      <c r="AT128" s="100">
        <f>MASTER_DATA_ESCALATED!AT128/(AT$18*1000)</f>
        <v>0</v>
      </c>
      <c r="AU128" s="100">
        <f>MASTER_DATA_ESCALATED!AU128/(AU$18*1000)</f>
        <v>0</v>
      </c>
      <c r="AV128" s="100">
        <f>MASTER_DATA_ESCALATED!AV128/(AV$18*1000)</f>
        <v>0</v>
      </c>
      <c r="AW128" s="100">
        <f>MASTER_DATA_ESCALATED!AW128/(AW$18*1000)</f>
        <v>0</v>
      </c>
      <c r="AX128" s="100">
        <f>MASTER_DATA_ESCALATED!AX128/(AX$18*1000)</f>
        <v>0</v>
      </c>
      <c r="AY128" s="100">
        <f>MASTER_DATA_ESCALATED!AY128/(AY$18*1000)</f>
        <v>0</v>
      </c>
      <c r="AZ128" s="100">
        <f>MASTER_DATA_ESCALATED!AZ128/(AZ$18*1000)</f>
        <v>0</v>
      </c>
      <c r="BA128" s="100">
        <f>MASTER_DATA_ESCALATED!BA128/(BA$18*1000)</f>
        <v>0</v>
      </c>
      <c r="BB128" s="100">
        <f>MASTER_DATA_ESCALATED!BB128/(BB$18*1000)</f>
        <v>0</v>
      </c>
      <c r="BC128" s="100">
        <f>MASTER_DATA_ESCALATED!BC128/(BC$18*1000)</f>
        <v>0</v>
      </c>
      <c r="BD128" s="100">
        <f>MASTER_DATA_ESCALATED!BD128/(BD$18*1000)</f>
        <v>0</v>
      </c>
      <c r="BE128" s="100">
        <f>MASTER_DATA_ESCALATED!BE128/(BE$18*1000)</f>
        <v>0</v>
      </c>
      <c r="BF128" s="100">
        <f>MASTER_DATA_ESCALATED!BF128/(BF$18*1000)</f>
        <v>0</v>
      </c>
      <c r="BG128" s="100">
        <f>MASTER_DATA_ESCALATED!BG128/(BG$18*1000)</f>
        <v>0</v>
      </c>
      <c r="BH128" s="100">
        <f>MASTER_DATA_ESCALATED!BH128/(BH$18*1000)</f>
        <v>0</v>
      </c>
      <c r="BI128" s="100">
        <f>MASTER_DATA_ESCALATED!BI128/(BI$18*1000)</f>
        <v>0</v>
      </c>
      <c r="BJ128" s="100">
        <f>MASTER_DATA_ESCALATED!BJ128/(BJ$18*1000)</f>
        <v>0</v>
      </c>
      <c r="BK128" s="100">
        <f>MASTER_DATA_ESCALATED!BK128/(BK$18*1000)</f>
        <v>0</v>
      </c>
      <c r="BL128" s="100">
        <f>MASTER_DATA_ESCALATED!BL128/(BL$18*1000)</f>
        <v>0</v>
      </c>
      <c r="BM128" s="100">
        <f>MASTER_DATA_ESCALATED!BM128/(BM$18*1000)</f>
        <v>0</v>
      </c>
      <c r="BN128" s="100">
        <f>MASTER_DATA_ESCALATED!BN128/(BN$18*1000)</f>
        <v>0</v>
      </c>
      <c r="BO128" s="100">
        <f>MASTER_DATA_ESCALATED!BO128/(BO$18*1000)</f>
        <v>0</v>
      </c>
      <c r="BP128" s="100">
        <f>MASTER_DATA_ESCALATED!BP128/(BP$18*1000)</f>
        <v>0</v>
      </c>
      <c r="BQ128" s="100">
        <f>MASTER_DATA_ESCALATED!BQ128/(BQ$18*1000)</f>
        <v>0</v>
      </c>
      <c r="BR128" s="100">
        <f>MASTER_DATA_ESCALATED!BR128/(BR$18*1000)</f>
        <v>0</v>
      </c>
      <c r="BS128" s="100">
        <f>MASTER_DATA_ESCALATED!BS128/(BS$18*1000)</f>
        <v>0</v>
      </c>
      <c r="BT128" s="100">
        <f>MASTER_DATA_ESCALATED!BT128/(BT$18*1000)</f>
        <v>0</v>
      </c>
      <c r="BU128" s="100">
        <f>MASTER_DATA_ESCALATED!BU128/(BU$18*1000)</f>
        <v>0</v>
      </c>
      <c r="BV128" s="100">
        <f>MASTER_DATA_ESCALATED!BV128/(BV$18*1000)</f>
        <v>0</v>
      </c>
      <c r="BW128" s="100">
        <f>MASTER_DATA_ESCALATED!BW128/(BW$18*1000)</f>
        <v>0</v>
      </c>
      <c r="BX128" s="100">
        <f>MASTER_DATA_ESCALATED!BX128/(BX$18*1000)</f>
        <v>0</v>
      </c>
      <c r="BY128" s="100">
        <f>MASTER_DATA_ESCALATED!BY128/(BY$18*1000)</f>
        <v>0</v>
      </c>
      <c r="BZ128" s="100">
        <f>MASTER_DATA_ESCALATED!BZ128/(BZ$18*1000)</f>
        <v>0</v>
      </c>
      <c r="CA128" s="100">
        <f>MASTER_DATA_ESCALATED!CA128/(CA$18*1000)</f>
        <v>0</v>
      </c>
      <c r="CB128" s="100">
        <f>MASTER_DATA_ESCALATED!CB128/(CB$18*1000)</f>
        <v>0</v>
      </c>
      <c r="CC128" s="100">
        <f>MASTER_DATA_ESCALATED!CC128/(CC$18*1000)</f>
        <v>0</v>
      </c>
      <c r="CD128" s="100">
        <f>MASTER_DATA_ESCALATED!CD128/(CD$18*1000)</f>
        <v>0</v>
      </c>
      <c r="CE128" s="100">
        <f>MASTER_DATA_ESCALATED!CE128/(CE$18*1000)</f>
        <v>0</v>
      </c>
      <c r="CF128" s="100">
        <f>MASTER_DATA_ESCALATED!CF128/(CF$18*1000)</f>
        <v>0</v>
      </c>
      <c r="CG128" s="100">
        <f>MASTER_DATA_ESCALATED!CG128/(CG$18*1000)</f>
        <v>0</v>
      </c>
      <c r="CH128" s="100">
        <f>MASTER_DATA_ESCALATED!CH128/(CH$18*1000)</f>
        <v>0</v>
      </c>
      <c r="CI128" s="100">
        <f>MASTER_DATA_ESCALATED!CI128/(CI$18*1000)</f>
        <v>0</v>
      </c>
      <c r="CJ128" s="100">
        <f>MASTER_DATA_ESCALATED!CJ128/(CJ$18*1000)</f>
        <v>0</v>
      </c>
      <c r="CK128" s="100">
        <f>MASTER_DATA_ESCALATED!CK128/(CK$18*1000)</f>
        <v>0</v>
      </c>
      <c r="CL128" s="100">
        <f>MASTER_DATA_ESCALATED!CL128/(CL$18*1000)</f>
        <v>0</v>
      </c>
      <c r="CM128" s="100">
        <f>MASTER_DATA_ESCALATED!CM128/(CM$18*1000)</f>
        <v>0</v>
      </c>
      <c r="CN128" s="100">
        <f>MASTER_DATA_ESCALATED!CN128/(CN$18*1000)</f>
        <v>0</v>
      </c>
      <c r="CO128" s="100">
        <f>MASTER_DATA_ESCALATED!CO128/(CO$18*1000)</f>
        <v>0</v>
      </c>
      <c r="CP128" s="100">
        <f>MASTER_DATA_ESCALATED!CP128/(CP$18*1000)</f>
        <v>0</v>
      </c>
      <c r="CQ128" s="100">
        <f>MASTER_DATA_ESCALATED!CQ128/(CQ$18*1000)</f>
        <v>0</v>
      </c>
      <c r="CR128" s="100">
        <f>MASTER_DATA_ESCALATED!CR128/(CR$18*1000)</f>
        <v>0</v>
      </c>
      <c r="CS128" s="100">
        <f>MASTER_DATA_ESCALATED!CS128/(CS$18*1000)</f>
        <v>0</v>
      </c>
      <c r="CT128" s="100">
        <f>MASTER_DATA_ESCALATED!CT128/(CT$18*1000)</f>
        <v>0</v>
      </c>
      <c r="CU128" s="100">
        <f>MASTER_DATA_ESCALATED!CU128/(CU$18*1000)</f>
        <v>0</v>
      </c>
      <c r="CV128" s="100">
        <f>MASTER_DATA_ESCALATED!CV128/(CV$18*1000)</f>
        <v>0</v>
      </c>
      <c r="CW128" s="100">
        <f>MASTER_DATA_ESCALATED!CW128/(CW$18*1000)</f>
        <v>0</v>
      </c>
      <c r="CX128" s="100">
        <f>MASTER_DATA_ESCALATED!CX128/(CX$18*1000)</f>
        <v>0</v>
      </c>
      <c r="CY128" s="100">
        <f>MASTER_DATA_ESCALATED!CY128/(CY$18*1000)</f>
        <v>0</v>
      </c>
      <c r="CZ128" s="100">
        <f>MASTER_DATA_ESCALATED!CZ128/(CZ$18*1000)</f>
        <v>0</v>
      </c>
      <c r="DA128" s="100" t="e">
        <f>MASTER_DATA_ESCALATED!DA128/(DA$18*1000)</f>
        <v>#DIV/0!</v>
      </c>
      <c r="DB128" s="100" t="e">
        <f>MASTER_DATA_ESCALATED!DB128/(DB$18*1000)</f>
        <v>#DIV/0!</v>
      </c>
      <c r="DC128" s="100" t="e">
        <f>MASTER_DATA_ESCALATED!DC128/(DC$18*1000)</f>
        <v>#DIV/0!</v>
      </c>
      <c r="DD128" s="100" t="e">
        <f>MASTER_DATA_ESCALATED!DD128/(DD$18*1000)</f>
        <v>#N/A</v>
      </c>
      <c r="DE128" s="100">
        <f>MASTER_DATA_ESCALATED!DE128/(DE$18*1000)</f>
        <v>0</v>
      </c>
      <c r="DF128" s="100">
        <f>MASTER_DATA_ESCALATED!DF128/(DF$18*1000)</f>
        <v>0</v>
      </c>
      <c r="DG128" s="100">
        <f>MASTER_DATA_ESCALATED!DG128/(DG$18*1000)</f>
        <v>0</v>
      </c>
      <c r="DH128" s="100">
        <f>MASTER_DATA_ESCALATED!DH128/(DH$18*1000)</f>
        <v>0</v>
      </c>
      <c r="DI128" s="100">
        <f>MASTER_DATA_ESCALATED!DI128/(DI$18*1000)</f>
        <v>0</v>
      </c>
      <c r="DJ128" s="100">
        <f>MASTER_DATA_ESCALATED!DJ128/(DJ$18*1000)</f>
        <v>0</v>
      </c>
      <c r="DK128" s="100">
        <f>MASTER_DATA_ESCALATED!DK128/(DK$18*1000)</f>
        <v>0</v>
      </c>
      <c r="DL128" s="100">
        <f>MASTER_DATA_ESCALATED!DL128/(DL$18*1000)</f>
        <v>0</v>
      </c>
      <c r="DM128" s="100">
        <f>MASTER_DATA_ESCALATED!DM128/(DM$18*1000)</f>
        <v>0</v>
      </c>
      <c r="DN128" s="100">
        <f>MASTER_DATA_ESCALATED!DN128/(DN$18*1000)</f>
        <v>0</v>
      </c>
      <c r="DO128" s="100">
        <f>MASTER_DATA_ESCALATED!DO128/(DO$18*1000)</f>
        <v>0</v>
      </c>
      <c r="DP128" s="100">
        <f>MASTER_DATA_ESCALATED!DP128/(DP$18*1000)</f>
        <v>0</v>
      </c>
      <c r="DQ128" s="100">
        <f>MASTER_DATA_ESCALATED!DQ128/(DQ$18*1000)</f>
        <v>0</v>
      </c>
      <c r="DR128" s="100">
        <f>MASTER_DATA_ESCALATED!DR128/(DR$18*1000)</f>
        <v>0</v>
      </c>
      <c r="DS128" s="100">
        <f>MASTER_DATA_ESCALATED!DS128/(DS$18*1000)</f>
        <v>0</v>
      </c>
      <c r="DT128" s="100">
        <f>MASTER_DATA_ESCALATED!DT128/(DT$18*1000)</f>
        <v>0</v>
      </c>
      <c r="DU128" s="100">
        <f>MASTER_DATA_ESCALATED!DU128/(DU$18*1000)</f>
        <v>0</v>
      </c>
      <c r="DV128" s="100">
        <f>MASTER_DATA_ESCALATED!DV128/(DV$18*1000)</f>
        <v>0</v>
      </c>
      <c r="DW128" s="100">
        <f>MASTER_DATA_ESCALATED!DW128/(DW$18*1000)</f>
        <v>0</v>
      </c>
      <c r="DX128" s="100">
        <f>MASTER_DATA_ESCALATED!DX128/(DX$18*1000)</f>
        <v>0</v>
      </c>
      <c r="DY128" s="100">
        <f>MASTER_DATA_ESCALATED!DY128/(DY$18*1000)</f>
        <v>0</v>
      </c>
      <c r="DZ128" s="100">
        <f>MASTER_DATA_ESCALATED!DZ128/(DZ$18*1000)</f>
        <v>0</v>
      </c>
      <c r="EA128" s="100">
        <f>MASTER_DATA_ESCALATED!EA128/(EA$18*1000)</f>
        <v>0</v>
      </c>
      <c r="EB128" s="100">
        <f>MASTER_DATA_ESCALATED!EB128/(EB$18*1000)</f>
        <v>0</v>
      </c>
      <c r="EC128" s="100" t="e">
        <f>MASTER_DATA_ESCALATED!EC128/(EC$18*1000)</f>
        <v>#DIV/0!</v>
      </c>
      <c r="ED128" s="100" t="e">
        <f>MASTER_DATA_ESCALATED!ED128/(ED$18*1000)</f>
        <v>#DIV/0!</v>
      </c>
      <c r="EE128" s="100" t="e">
        <f>MASTER_DATA_ESCALATED!EE128/(EE$18*1000)</f>
        <v>#DIV/0!</v>
      </c>
      <c r="EF128" s="100" t="e">
        <f>MASTER_DATA_ESCALATED!EF128/(EF$18*1000)</f>
        <v>#VALUE!</v>
      </c>
      <c r="EG128" s="100">
        <f>MASTER_DATA_ESCALATED!EG128/(EG$18*1000)</f>
        <v>0</v>
      </c>
      <c r="EH128" s="100">
        <f>MASTER_DATA_ESCALATED!EH128/(EH$18*1000)</f>
        <v>0</v>
      </c>
      <c r="EI128" s="100">
        <f>MASTER_DATA_ESCALATED!EI128/(EI$18*1000)</f>
        <v>0</v>
      </c>
      <c r="EJ128" s="100">
        <f>MASTER_DATA_ESCALATED!EJ128/(EJ$18*1000)</f>
        <v>0</v>
      </c>
      <c r="EK128" s="100">
        <f>MASTER_DATA_ESCALATED!EK128/(EK$18*1000)</f>
        <v>0</v>
      </c>
      <c r="EL128" s="100">
        <f>MASTER_DATA_ESCALATED!EL128/(EL$18*1000)</f>
        <v>0</v>
      </c>
      <c r="EM128" s="100">
        <f>MASTER_DATA_ESCALATED!EM128/(EM$18*1000)</f>
        <v>0</v>
      </c>
      <c r="EN128" s="100">
        <f>MASTER_DATA_ESCALATED!EN128/(EN$18*1000)</f>
        <v>0</v>
      </c>
      <c r="EO128" s="100">
        <f>MASTER_DATA_ESCALATED!EO128/(EO$18*1000)</f>
        <v>0</v>
      </c>
      <c r="EP128" s="100">
        <f>MASTER_DATA_ESCALATED!EP128/(EP$18*1000)</f>
        <v>0</v>
      </c>
      <c r="EQ128" s="100">
        <f>MASTER_DATA_ESCALATED!EQ128/(EQ$18*1000)</f>
        <v>0</v>
      </c>
      <c r="ER128" s="100">
        <f>MASTER_DATA_ESCALATED!ER128/(ER$18*1000)</f>
        <v>0</v>
      </c>
      <c r="ES128" s="100">
        <f>MASTER_DATA_ESCALATED!ES128/(ES$18*1000)</f>
        <v>0</v>
      </c>
      <c r="ET128" s="100">
        <f>MASTER_DATA_ESCALATED!ET128/(ET$18*1000)</f>
        <v>0</v>
      </c>
      <c r="EU128" s="100">
        <f>MASTER_DATA_ESCALATED!EU128/(EU$18*1000)</f>
        <v>0</v>
      </c>
      <c r="EV128" s="100">
        <f>MASTER_DATA_ESCALATED!EV128/(EV$18*1000)</f>
        <v>0</v>
      </c>
      <c r="EW128" s="100">
        <f>MASTER_DATA_ESCALATED!EW128/(EW$18*1000)</f>
        <v>0</v>
      </c>
      <c r="EX128" s="100">
        <f>MASTER_DATA_ESCALATED!EX128/(EX$18*1000)</f>
        <v>0</v>
      </c>
      <c r="EY128" s="100">
        <f>MASTER_DATA_ESCALATED!EY128/(EY$18*1000)</f>
        <v>0</v>
      </c>
      <c r="EZ128" s="100">
        <f>MASTER_DATA_ESCALATED!EZ128/(EZ$18*1000)</f>
        <v>0</v>
      </c>
      <c r="FA128" s="100">
        <f>MASTER_DATA_ESCALATED!FA128/(FA$18*1000)</f>
        <v>0</v>
      </c>
      <c r="FB128" s="100">
        <f>MASTER_DATA_ESCALATED!FB128/(FB$18*1000)</f>
        <v>0</v>
      </c>
      <c r="FC128" s="100">
        <f>MASTER_DATA_ESCALATED!FC128/(FC$18*1000)</f>
        <v>0</v>
      </c>
      <c r="FD128" s="100">
        <f>MASTER_DATA_ESCALATED!FD128/(FD$18*1000)</f>
        <v>0</v>
      </c>
      <c r="FE128" s="100">
        <f>MASTER_DATA_ESCALATED!FE128/(FE$18*1000)</f>
        <v>0</v>
      </c>
      <c r="FF128" s="100">
        <f>MASTER_DATA_ESCALATED!FF128/(FF$18*1000)</f>
        <v>0</v>
      </c>
      <c r="FG128" s="100">
        <f>MASTER_DATA_ESCALATED!FG128/(FG$18*1000)</f>
        <v>0</v>
      </c>
      <c r="FH128" s="100">
        <f>MASTER_DATA_ESCALATED!FH128/(FH$18*1000)</f>
        <v>0</v>
      </c>
      <c r="FI128" s="100">
        <f>MASTER_DATA_ESCALATED!FI128/(FI$18*1000)</f>
        <v>0</v>
      </c>
      <c r="FJ128" s="100">
        <f>MASTER_DATA_ESCALATED!FJ128/(FJ$18*1000)</f>
        <v>0</v>
      </c>
      <c r="FK128" s="100">
        <f>MASTER_DATA_ESCALATED!FK128/(FK$18*1000)</f>
        <v>0</v>
      </c>
      <c r="FL128" s="100">
        <f>MASTER_DATA_ESCALATED!FL128/(FL$18*1000)</f>
        <v>0</v>
      </c>
      <c r="FM128" s="100">
        <f>MASTER_DATA_ESCALATED!FM128/(FM$18*1000)</f>
        <v>0</v>
      </c>
      <c r="FN128" s="100">
        <f>MASTER_DATA_ESCALATED!FN128/(FN$18*1000)</f>
        <v>0</v>
      </c>
      <c r="FO128" s="100">
        <f>MASTER_DATA_ESCALATED!FO128/(FO$18*1000)</f>
        <v>0</v>
      </c>
      <c r="FP128" s="100">
        <f>MASTER_DATA_ESCALATED!FP128/(FP$18*1000)</f>
        <v>0</v>
      </c>
      <c r="FQ128" s="100">
        <f>MASTER_DATA_ESCALATED!FQ128/(FQ$18*1000)</f>
        <v>0</v>
      </c>
      <c r="FR128" s="100">
        <f>MASTER_DATA_ESCALATED!FR128/(FR$18*1000)</f>
        <v>0</v>
      </c>
      <c r="FS128" s="100">
        <f>MASTER_DATA_ESCALATED!FS128/(FS$18*1000)</f>
        <v>0</v>
      </c>
      <c r="FT128" s="100">
        <f>MASTER_DATA_ESCALATED!FT128/(FT$18*1000)</f>
        <v>0</v>
      </c>
      <c r="FU128" s="100">
        <f>MASTER_DATA_ESCALATED!FU128/(FU$18*1000)</f>
        <v>0</v>
      </c>
      <c r="FV128" s="100">
        <f>MASTER_DATA_ESCALATED!FV128/(FV$18*1000)</f>
        <v>0</v>
      </c>
      <c r="FW128" s="100">
        <f>MASTER_DATA_ESCALATED!FW128/(FW$18*1000)</f>
        <v>0</v>
      </c>
      <c r="FX128" s="100">
        <f>MASTER_DATA_ESCALATED!FX128/(FX$18*1000)</f>
        <v>0</v>
      </c>
      <c r="FY128" s="100">
        <f>MASTER_DATA_ESCALATED!FY128/(FY$18*1000)</f>
        <v>0</v>
      </c>
      <c r="FZ128" s="100">
        <f>MASTER_DATA_ESCALATED!FZ128/(FZ$18*1000)</f>
        <v>0</v>
      </c>
      <c r="GA128" s="100">
        <f>MASTER_DATA_ESCALATED!GA128/(GA$18*1000)</f>
        <v>0</v>
      </c>
      <c r="GB128" s="100">
        <f>MASTER_DATA_ESCALATED!GB128/(GB$18*1000)</f>
        <v>0</v>
      </c>
      <c r="GC128" s="100">
        <f>MASTER_DATA_ESCALATED!GC128/(GC$18*1000)</f>
        <v>0</v>
      </c>
      <c r="GD128" s="100">
        <f>MASTER_DATA_ESCALATED!GD128/(GD$18*1000)</f>
        <v>0</v>
      </c>
      <c r="GE128" s="100">
        <f>MASTER_DATA_ESCALATED!GE128/(GE$18*1000)</f>
        <v>0</v>
      </c>
      <c r="GF128" s="100">
        <f>MASTER_DATA_ESCALATED!GF128/(GF$18*1000)</f>
        <v>0</v>
      </c>
      <c r="GG128" s="100">
        <f>MASTER_DATA_ESCALATED!GG128/(GG$18*1000)</f>
        <v>0</v>
      </c>
      <c r="GH128" s="100">
        <f>MASTER_DATA_ESCALATED!GH128/(GH$18*1000)</f>
        <v>0</v>
      </c>
      <c r="GI128" s="100">
        <f>MASTER_DATA_ESCALATED!GI128/(GI$18*1000)</f>
        <v>0</v>
      </c>
      <c r="GJ128" s="100">
        <f>MASTER_DATA_ESCALATED!GJ128/(GJ$18*1000)</f>
        <v>0</v>
      </c>
      <c r="GK128" s="100">
        <f>MASTER_DATA_ESCALATED!GK128/(GK$18*1000)</f>
        <v>0</v>
      </c>
      <c r="GL128" s="100">
        <f>MASTER_DATA_ESCALATED!GL128/(GL$18*1000)</f>
        <v>0</v>
      </c>
      <c r="GM128" s="100">
        <f>MASTER_DATA_ESCALATED!GM128/(GM$18*1000)</f>
        <v>0</v>
      </c>
      <c r="GN128" s="100">
        <f>MASTER_DATA_ESCALATED!GN128/(GN$18*1000)</f>
        <v>0</v>
      </c>
      <c r="GO128" s="100">
        <f>MASTER_DATA_ESCALATED!GO128/(GO$18*1000)</f>
        <v>0</v>
      </c>
      <c r="GP128" s="100">
        <f>MASTER_DATA_ESCALATED!GP128/(GP$18*1000)</f>
        <v>0</v>
      </c>
      <c r="GQ128" s="100">
        <f>MASTER_DATA_ESCALATED!GQ128/(GQ$18*1000)</f>
        <v>0</v>
      </c>
      <c r="GR128" s="100">
        <f>MASTER_DATA_ESCALATED!GR128/(GR$18*1000)</f>
        <v>0</v>
      </c>
      <c r="GS128" s="100">
        <f>MASTER_DATA_ESCALATED!GS128/(GS$18*1000)</f>
        <v>0</v>
      </c>
      <c r="GT128" s="100">
        <f>MASTER_DATA_ESCALATED!GT128/(GT$18*1000)</f>
        <v>0</v>
      </c>
      <c r="GU128" s="100">
        <f>MASTER_DATA_ESCALATED!GU128/(GU$18*1000)</f>
        <v>0</v>
      </c>
      <c r="GV128" s="100">
        <f>MASTER_DATA_ESCALATED!GV128/(GV$18*1000)</f>
        <v>0</v>
      </c>
      <c r="GW128" s="100" t="e">
        <f>MASTER_DATA_ESCALATED!#REF!/(GW$18*1000)</f>
        <v>#REF!</v>
      </c>
      <c r="GX128" s="100" t="e">
        <f>MASTER_DATA_ESCALATED!#REF!/(GX$18*1000)</f>
        <v>#REF!</v>
      </c>
      <c r="GY128" s="100" t="e">
        <f>MASTER_DATA_ESCALATED!#REF!/(GY$18*1000)</f>
        <v>#REF!</v>
      </c>
    </row>
    <row r="129" spans="2:207" s="27" customFormat="1" ht="17.25" hidden="1" outlineLevel="2" x14ac:dyDescent="0.3">
      <c r="B129" s="183">
        <f t="shared" si="3"/>
        <v>20</v>
      </c>
      <c r="C129" s="51">
        <f t="shared" si="4"/>
        <v>254</v>
      </c>
      <c r="D129" s="82"/>
      <c r="E129" s="55"/>
      <c r="F129" s="55">
        <v>254</v>
      </c>
      <c r="G129" s="83"/>
      <c r="H129" s="41" t="s">
        <v>167</v>
      </c>
      <c r="I129" s="100">
        <f>MASTER_DATA_ESCALATED!I129/(I$18*1000)</f>
        <v>0</v>
      </c>
      <c r="J129" s="100">
        <f>MASTER_DATA_ESCALATED!J129/(J$18*1000)</f>
        <v>0</v>
      </c>
      <c r="K129" s="100">
        <f>MASTER_DATA_ESCALATED!K129/(K$18*1000)</f>
        <v>0</v>
      </c>
      <c r="L129" s="100">
        <f>MASTER_DATA_ESCALATED!L129/(L$18*1000)</f>
        <v>0</v>
      </c>
      <c r="M129" s="100">
        <f>MASTER_DATA_ESCALATED!M129/(M$18*1000)</f>
        <v>0</v>
      </c>
      <c r="N129" s="100">
        <f>MASTER_DATA_ESCALATED!N129/(N$18*1000)</f>
        <v>0</v>
      </c>
      <c r="O129" s="100">
        <f>MASTER_DATA_ESCALATED!O129/(O$18*1000)</f>
        <v>0</v>
      </c>
      <c r="P129" s="100">
        <f>MASTER_DATA_ESCALATED!P129/(P$18*1000)</f>
        <v>0</v>
      </c>
      <c r="Q129" s="100">
        <f>MASTER_DATA_ESCALATED!Q129/(Q$18*1000)</f>
        <v>0</v>
      </c>
      <c r="R129" s="100">
        <f>MASTER_DATA_ESCALATED!R129/(R$18*1000)</f>
        <v>0</v>
      </c>
      <c r="S129" s="100">
        <f>MASTER_DATA_ESCALATED!S129/(S$18*1000)</f>
        <v>0</v>
      </c>
      <c r="T129" s="100">
        <f>MASTER_DATA_ESCALATED!T129/(T$18*1000)</f>
        <v>0</v>
      </c>
      <c r="U129" s="100">
        <f>MASTER_DATA_ESCALATED!U129/(U$18*1000)</f>
        <v>0</v>
      </c>
      <c r="V129" s="100">
        <f>MASTER_DATA_ESCALATED!V129/(V$18*1000)</f>
        <v>0</v>
      </c>
      <c r="W129" s="100">
        <f>MASTER_DATA_ESCALATED!W129/(W$18*1000)</f>
        <v>0</v>
      </c>
      <c r="X129" s="100">
        <f>MASTER_DATA_ESCALATED!X129/(X$18*1000)</f>
        <v>0</v>
      </c>
      <c r="Y129" s="100">
        <f>MASTER_DATA_ESCALATED!Y129/(Y$18*1000)</f>
        <v>0</v>
      </c>
      <c r="Z129" s="100">
        <f>MASTER_DATA_ESCALATED!Z129/(Z$18*1000)</f>
        <v>0</v>
      </c>
      <c r="AA129" s="100">
        <f>MASTER_DATA_ESCALATED!AA129/(AA$18*1000)</f>
        <v>0</v>
      </c>
      <c r="AB129" s="100">
        <f>MASTER_DATA_ESCALATED!AB129/(AB$18*1000)</f>
        <v>0</v>
      </c>
      <c r="AC129" s="100">
        <f>MASTER_DATA_ESCALATED!AC129/(AC$18*1000)</f>
        <v>0</v>
      </c>
      <c r="AD129" s="100">
        <f>MASTER_DATA_ESCALATED!AD129/(AD$18*1000)</f>
        <v>0</v>
      </c>
      <c r="AE129" s="100">
        <f>MASTER_DATA_ESCALATED!AE129/(AE$18*1000)</f>
        <v>0</v>
      </c>
      <c r="AF129" s="100">
        <f>MASTER_DATA_ESCALATED!AF129/(AF$18*1000)</f>
        <v>0</v>
      </c>
      <c r="AG129" s="100">
        <f>MASTER_DATA_ESCALATED!AG129/(AG$18*1000)</f>
        <v>0</v>
      </c>
      <c r="AH129" s="100">
        <f>MASTER_DATA_ESCALATED!AH129/(AH$18*1000)</f>
        <v>0</v>
      </c>
      <c r="AI129" s="100">
        <f>MASTER_DATA_ESCALATED!AI129/(AI$18*1000)</f>
        <v>0</v>
      </c>
      <c r="AJ129" s="100">
        <f>MASTER_DATA_ESCALATED!AJ129/(AJ$18*1000)</f>
        <v>0</v>
      </c>
      <c r="AK129" s="100">
        <f>MASTER_DATA_ESCALATED!AK129/(AK$18*1000)</f>
        <v>0</v>
      </c>
      <c r="AL129" s="100">
        <f>MASTER_DATA_ESCALATED!AL129/(AL$18*1000)</f>
        <v>0</v>
      </c>
      <c r="AM129" s="100">
        <f>MASTER_DATA_ESCALATED!AM129/(AM$18*1000)</f>
        <v>0</v>
      </c>
      <c r="AN129" s="100">
        <f>MASTER_DATA_ESCALATED!AN129/(AN$18*1000)</f>
        <v>0</v>
      </c>
      <c r="AO129" s="100">
        <f>MASTER_DATA_ESCALATED!AO129/(AO$18*1000)</f>
        <v>0</v>
      </c>
      <c r="AP129" s="100">
        <f>MASTER_DATA_ESCALATED!AP129/(AP$18*1000)</f>
        <v>0</v>
      </c>
      <c r="AQ129" s="100">
        <f>MASTER_DATA_ESCALATED!AQ129/(AQ$18*1000)</f>
        <v>0</v>
      </c>
      <c r="AR129" s="100">
        <f>MASTER_DATA_ESCALATED!AR129/(AR$18*1000)</f>
        <v>0</v>
      </c>
      <c r="AS129" s="100">
        <f>MASTER_DATA_ESCALATED!AS129/(AS$18*1000)</f>
        <v>0</v>
      </c>
      <c r="AT129" s="100">
        <f>MASTER_DATA_ESCALATED!AT129/(AT$18*1000)</f>
        <v>0</v>
      </c>
      <c r="AU129" s="100">
        <f>MASTER_DATA_ESCALATED!AU129/(AU$18*1000)</f>
        <v>0</v>
      </c>
      <c r="AV129" s="100">
        <f>MASTER_DATA_ESCALATED!AV129/(AV$18*1000)</f>
        <v>0</v>
      </c>
      <c r="AW129" s="100">
        <f>MASTER_DATA_ESCALATED!AW129/(AW$18*1000)</f>
        <v>0</v>
      </c>
      <c r="AX129" s="100">
        <f>MASTER_DATA_ESCALATED!AX129/(AX$18*1000)</f>
        <v>0</v>
      </c>
      <c r="AY129" s="100">
        <f>MASTER_DATA_ESCALATED!AY129/(AY$18*1000)</f>
        <v>0</v>
      </c>
      <c r="AZ129" s="100">
        <f>MASTER_DATA_ESCALATED!AZ129/(AZ$18*1000)</f>
        <v>0</v>
      </c>
      <c r="BA129" s="100">
        <f>MASTER_DATA_ESCALATED!BA129/(BA$18*1000)</f>
        <v>0</v>
      </c>
      <c r="BB129" s="100">
        <f>MASTER_DATA_ESCALATED!BB129/(BB$18*1000)</f>
        <v>0</v>
      </c>
      <c r="BC129" s="100">
        <f>MASTER_DATA_ESCALATED!BC129/(BC$18*1000)</f>
        <v>0</v>
      </c>
      <c r="BD129" s="100">
        <f>MASTER_DATA_ESCALATED!BD129/(BD$18*1000)</f>
        <v>0</v>
      </c>
      <c r="BE129" s="100">
        <f>MASTER_DATA_ESCALATED!BE129/(BE$18*1000)</f>
        <v>0</v>
      </c>
      <c r="BF129" s="100">
        <f>MASTER_DATA_ESCALATED!BF129/(BF$18*1000)</f>
        <v>0</v>
      </c>
      <c r="BG129" s="100">
        <f>MASTER_DATA_ESCALATED!BG129/(BG$18*1000)</f>
        <v>0</v>
      </c>
      <c r="BH129" s="100">
        <f>MASTER_DATA_ESCALATED!BH129/(BH$18*1000)</f>
        <v>0</v>
      </c>
      <c r="BI129" s="100">
        <f>MASTER_DATA_ESCALATED!BI129/(BI$18*1000)</f>
        <v>0</v>
      </c>
      <c r="BJ129" s="100">
        <f>MASTER_DATA_ESCALATED!BJ129/(BJ$18*1000)</f>
        <v>0</v>
      </c>
      <c r="BK129" s="100">
        <f>MASTER_DATA_ESCALATED!BK129/(BK$18*1000)</f>
        <v>0</v>
      </c>
      <c r="BL129" s="100">
        <f>MASTER_DATA_ESCALATED!BL129/(BL$18*1000)</f>
        <v>0</v>
      </c>
      <c r="BM129" s="100">
        <f>MASTER_DATA_ESCALATED!BM129/(BM$18*1000)</f>
        <v>0</v>
      </c>
      <c r="BN129" s="100">
        <f>MASTER_DATA_ESCALATED!BN129/(BN$18*1000)</f>
        <v>0</v>
      </c>
      <c r="BO129" s="100">
        <f>MASTER_DATA_ESCALATED!BO129/(BO$18*1000)</f>
        <v>0</v>
      </c>
      <c r="BP129" s="100">
        <f>MASTER_DATA_ESCALATED!BP129/(BP$18*1000)</f>
        <v>0</v>
      </c>
      <c r="BQ129" s="100">
        <f>MASTER_DATA_ESCALATED!BQ129/(BQ$18*1000)</f>
        <v>0</v>
      </c>
      <c r="BR129" s="100">
        <f>MASTER_DATA_ESCALATED!BR129/(BR$18*1000)</f>
        <v>0</v>
      </c>
      <c r="BS129" s="100">
        <f>MASTER_DATA_ESCALATED!BS129/(BS$18*1000)</f>
        <v>0</v>
      </c>
      <c r="BT129" s="100">
        <f>MASTER_DATA_ESCALATED!BT129/(BT$18*1000)</f>
        <v>0</v>
      </c>
      <c r="BU129" s="100">
        <f>MASTER_DATA_ESCALATED!BU129/(BU$18*1000)</f>
        <v>0</v>
      </c>
      <c r="BV129" s="100">
        <f>MASTER_DATA_ESCALATED!BV129/(BV$18*1000)</f>
        <v>0</v>
      </c>
      <c r="BW129" s="100">
        <f>MASTER_DATA_ESCALATED!BW129/(BW$18*1000)</f>
        <v>0</v>
      </c>
      <c r="BX129" s="100">
        <f>MASTER_DATA_ESCALATED!BX129/(BX$18*1000)</f>
        <v>0</v>
      </c>
      <c r="BY129" s="100">
        <f>MASTER_DATA_ESCALATED!BY129/(BY$18*1000)</f>
        <v>0</v>
      </c>
      <c r="BZ129" s="100">
        <f>MASTER_DATA_ESCALATED!BZ129/(BZ$18*1000)</f>
        <v>0</v>
      </c>
      <c r="CA129" s="100">
        <f>MASTER_DATA_ESCALATED!CA129/(CA$18*1000)</f>
        <v>0</v>
      </c>
      <c r="CB129" s="100">
        <f>MASTER_DATA_ESCALATED!CB129/(CB$18*1000)</f>
        <v>0</v>
      </c>
      <c r="CC129" s="100">
        <f>MASTER_DATA_ESCALATED!CC129/(CC$18*1000)</f>
        <v>0</v>
      </c>
      <c r="CD129" s="100">
        <f>MASTER_DATA_ESCALATED!CD129/(CD$18*1000)</f>
        <v>0</v>
      </c>
      <c r="CE129" s="100">
        <f>MASTER_DATA_ESCALATED!CE129/(CE$18*1000)</f>
        <v>0</v>
      </c>
      <c r="CF129" s="100">
        <f>MASTER_DATA_ESCALATED!CF129/(CF$18*1000)</f>
        <v>0</v>
      </c>
      <c r="CG129" s="100">
        <f>MASTER_DATA_ESCALATED!CG129/(CG$18*1000)</f>
        <v>0</v>
      </c>
      <c r="CH129" s="100">
        <f>MASTER_DATA_ESCALATED!CH129/(CH$18*1000)</f>
        <v>0</v>
      </c>
      <c r="CI129" s="100">
        <f>MASTER_DATA_ESCALATED!CI129/(CI$18*1000)</f>
        <v>0</v>
      </c>
      <c r="CJ129" s="100">
        <f>MASTER_DATA_ESCALATED!CJ129/(CJ$18*1000)</f>
        <v>0</v>
      </c>
      <c r="CK129" s="100">
        <f>MASTER_DATA_ESCALATED!CK129/(CK$18*1000)</f>
        <v>0</v>
      </c>
      <c r="CL129" s="100">
        <f>MASTER_DATA_ESCALATED!CL129/(CL$18*1000)</f>
        <v>0</v>
      </c>
      <c r="CM129" s="100">
        <f>MASTER_DATA_ESCALATED!CM129/(CM$18*1000)</f>
        <v>0</v>
      </c>
      <c r="CN129" s="100">
        <f>MASTER_DATA_ESCALATED!CN129/(CN$18*1000)</f>
        <v>0</v>
      </c>
      <c r="CO129" s="100">
        <f>MASTER_DATA_ESCALATED!CO129/(CO$18*1000)</f>
        <v>0</v>
      </c>
      <c r="CP129" s="100">
        <f>MASTER_DATA_ESCALATED!CP129/(CP$18*1000)</f>
        <v>0</v>
      </c>
      <c r="CQ129" s="100">
        <f>MASTER_DATA_ESCALATED!CQ129/(CQ$18*1000)</f>
        <v>0</v>
      </c>
      <c r="CR129" s="100">
        <f>MASTER_DATA_ESCALATED!CR129/(CR$18*1000)</f>
        <v>0</v>
      </c>
      <c r="CS129" s="100">
        <f>MASTER_DATA_ESCALATED!CS129/(CS$18*1000)</f>
        <v>0</v>
      </c>
      <c r="CT129" s="100">
        <f>MASTER_DATA_ESCALATED!CT129/(CT$18*1000)</f>
        <v>0</v>
      </c>
      <c r="CU129" s="100">
        <f>MASTER_DATA_ESCALATED!CU129/(CU$18*1000)</f>
        <v>0</v>
      </c>
      <c r="CV129" s="100">
        <f>MASTER_DATA_ESCALATED!CV129/(CV$18*1000)</f>
        <v>0</v>
      </c>
      <c r="CW129" s="100">
        <f>MASTER_DATA_ESCALATED!CW129/(CW$18*1000)</f>
        <v>0</v>
      </c>
      <c r="CX129" s="100">
        <f>MASTER_DATA_ESCALATED!CX129/(CX$18*1000)</f>
        <v>0</v>
      </c>
      <c r="CY129" s="100">
        <f>MASTER_DATA_ESCALATED!CY129/(CY$18*1000)</f>
        <v>0</v>
      </c>
      <c r="CZ129" s="100">
        <f>MASTER_DATA_ESCALATED!CZ129/(CZ$18*1000)</f>
        <v>0</v>
      </c>
      <c r="DA129" s="100" t="e">
        <f>MASTER_DATA_ESCALATED!DA129/(DA$18*1000)</f>
        <v>#DIV/0!</v>
      </c>
      <c r="DB129" s="100" t="e">
        <f>MASTER_DATA_ESCALATED!DB129/(DB$18*1000)</f>
        <v>#DIV/0!</v>
      </c>
      <c r="DC129" s="100" t="e">
        <f>MASTER_DATA_ESCALATED!DC129/(DC$18*1000)</f>
        <v>#DIV/0!</v>
      </c>
      <c r="DD129" s="100" t="e">
        <f>MASTER_DATA_ESCALATED!DD129/(DD$18*1000)</f>
        <v>#N/A</v>
      </c>
      <c r="DE129" s="100">
        <f>MASTER_DATA_ESCALATED!DE129/(DE$18*1000)</f>
        <v>0</v>
      </c>
      <c r="DF129" s="100">
        <f>MASTER_DATA_ESCALATED!DF129/(DF$18*1000)</f>
        <v>0</v>
      </c>
      <c r="DG129" s="100">
        <f>MASTER_DATA_ESCALATED!DG129/(DG$18*1000)</f>
        <v>0</v>
      </c>
      <c r="DH129" s="100">
        <f>MASTER_DATA_ESCALATED!DH129/(DH$18*1000)</f>
        <v>0</v>
      </c>
      <c r="DI129" s="100">
        <f>MASTER_DATA_ESCALATED!DI129/(DI$18*1000)</f>
        <v>0</v>
      </c>
      <c r="DJ129" s="100">
        <f>MASTER_DATA_ESCALATED!DJ129/(DJ$18*1000)</f>
        <v>0</v>
      </c>
      <c r="DK129" s="100">
        <f>MASTER_DATA_ESCALATED!DK129/(DK$18*1000)</f>
        <v>0</v>
      </c>
      <c r="DL129" s="100">
        <f>MASTER_DATA_ESCALATED!DL129/(DL$18*1000)</f>
        <v>0</v>
      </c>
      <c r="DM129" s="100">
        <f>MASTER_DATA_ESCALATED!DM129/(DM$18*1000)</f>
        <v>0</v>
      </c>
      <c r="DN129" s="100">
        <f>MASTER_DATA_ESCALATED!DN129/(DN$18*1000)</f>
        <v>0</v>
      </c>
      <c r="DO129" s="100">
        <f>MASTER_DATA_ESCALATED!DO129/(DO$18*1000)</f>
        <v>0</v>
      </c>
      <c r="DP129" s="100">
        <f>MASTER_DATA_ESCALATED!DP129/(DP$18*1000)</f>
        <v>0</v>
      </c>
      <c r="DQ129" s="100">
        <f>MASTER_DATA_ESCALATED!DQ129/(DQ$18*1000)</f>
        <v>0</v>
      </c>
      <c r="DR129" s="100">
        <f>MASTER_DATA_ESCALATED!DR129/(DR$18*1000)</f>
        <v>0</v>
      </c>
      <c r="DS129" s="100">
        <f>MASTER_DATA_ESCALATED!DS129/(DS$18*1000)</f>
        <v>0</v>
      </c>
      <c r="DT129" s="100">
        <f>MASTER_DATA_ESCALATED!DT129/(DT$18*1000)</f>
        <v>0</v>
      </c>
      <c r="DU129" s="100">
        <f>MASTER_DATA_ESCALATED!DU129/(DU$18*1000)</f>
        <v>0</v>
      </c>
      <c r="DV129" s="100">
        <f>MASTER_DATA_ESCALATED!DV129/(DV$18*1000)</f>
        <v>0</v>
      </c>
      <c r="DW129" s="100">
        <f>MASTER_DATA_ESCALATED!DW129/(DW$18*1000)</f>
        <v>0</v>
      </c>
      <c r="DX129" s="100">
        <f>MASTER_DATA_ESCALATED!DX129/(DX$18*1000)</f>
        <v>0</v>
      </c>
      <c r="DY129" s="100">
        <f>MASTER_DATA_ESCALATED!DY129/(DY$18*1000)</f>
        <v>0</v>
      </c>
      <c r="DZ129" s="100">
        <f>MASTER_DATA_ESCALATED!DZ129/(DZ$18*1000)</f>
        <v>0</v>
      </c>
      <c r="EA129" s="100">
        <f>MASTER_DATA_ESCALATED!EA129/(EA$18*1000)</f>
        <v>0</v>
      </c>
      <c r="EB129" s="100">
        <f>MASTER_DATA_ESCALATED!EB129/(EB$18*1000)</f>
        <v>0</v>
      </c>
      <c r="EC129" s="100" t="e">
        <f>MASTER_DATA_ESCALATED!EC129/(EC$18*1000)</f>
        <v>#DIV/0!</v>
      </c>
      <c r="ED129" s="100" t="e">
        <f>MASTER_DATA_ESCALATED!ED129/(ED$18*1000)</f>
        <v>#DIV/0!</v>
      </c>
      <c r="EE129" s="100" t="e">
        <f>MASTER_DATA_ESCALATED!EE129/(EE$18*1000)</f>
        <v>#DIV/0!</v>
      </c>
      <c r="EF129" s="100" t="e">
        <f>MASTER_DATA_ESCALATED!EF129/(EF$18*1000)</f>
        <v>#VALUE!</v>
      </c>
      <c r="EG129" s="100">
        <f>MASTER_DATA_ESCALATED!EG129/(EG$18*1000)</f>
        <v>0</v>
      </c>
      <c r="EH129" s="100">
        <f>MASTER_DATA_ESCALATED!EH129/(EH$18*1000)</f>
        <v>0</v>
      </c>
      <c r="EI129" s="100">
        <f>MASTER_DATA_ESCALATED!EI129/(EI$18*1000)</f>
        <v>0</v>
      </c>
      <c r="EJ129" s="100">
        <f>MASTER_DATA_ESCALATED!EJ129/(EJ$18*1000)</f>
        <v>0</v>
      </c>
      <c r="EK129" s="100">
        <f>MASTER_DATA_ESCALATED!EK129/(EK$18*1000)</f>
        <v>0</v>
      </c>
      <c r="EL129" s="100">
        <f>MASTER_DATA_ESCALATED!EL129/(EL$18*1000)</f>
        <v>0</v>
      </c>
      <c r="EM129" s="100">
        <f>MASTER_DATA_ESCALATED!EM129/(EM$18*1000)</f>
        <v>0</v>
      </c>
      <c r="EN129" s="100">
        <f>MASTER_DATA_ESCALATED!EN129/(EN$18*1000)</f>
        <v>0</v>
      </c>
      <c r="EO129" s="100">
        <f>MASTER_DATA_ESCALATED!EO129/(EO$18*1000)</f>
        <v>0</v>
      </c>
      <c r="EP129" s="100">
        <f>MASTER_DATA_ESCALATED!EP129/(EP$18*1000)</f>
        <v>0</v>
      </c>
      <c r="EQ129" s="100">
        <f>MASTER_DATA_ESCALATED!EQ129/(EQ$18*1000)</f>
        <v>0</v>
      </c>
      <c r="ER129" s="100">
        <f>MASTER_DATA_ESCALATED!ER129/(ER$18*1000)</f>
        <v>0</v>
      </c>
      <c r="ES129" s="100">
        <f>MASTER_DATA_ESCALATED!ES129/(ES$18*1000)</f>
        <v>0</v>
      </c>
      <c r="ET129" s="100">
        <f>MASTER_DATA_ESCALATED!ET129/(ET$18*1000)</f>
        <v>0</v>
      </c>
      <c r="EU129" s="100">
        <f>MASTER_DATA_ESCALATED!EU129/(EU$18*1000)</f>
        <v>0</v>
      </c>
      <c r="EV129" s="100">
        <f>MASTER_DATA_ESCALATED!EV129/(EV$18*1000)</f>
        <v>0</v>
      </c>
      <c r="EW129" s="100">
        <f>MASTER_DATA_ESCALATED!EW129/(EW$18*1000)</f>
        <v>0</v>
      </c>
      <c r="EX129" s="100">
        <f>MASTER_DATA_ESCALATED!EX129/(EX$18*1000)</f>
        <v>0</v>
      </c>
      <c r="EY129" s="100">
        <f>MASTER_DATA_ESCALATED!EY129/(EY$18*1000)</f>
        <v>0</v>
      </c>
      <c r="EZ129" s="100">
        <f>MASTER_DATA_ESCALATED!EZ129/(EZ$18*1000)</f>
        <v>0</v>
      </c>
      <c r="FA129" s="100">
        <f>MASTER_DATA_ESCALATED!FA129/(FA$18*1000)</f>
        <v>0</v>
      </c>
      <c r="FB129" s="100">
        <f>MASTER_DATA_ESCALATED!FB129/(FB$18*1000)</f>
        <v>0</v>
      </c>
      <c r="FC129" s="100">
        <f>MASTER_DATA_ESCALATED!FC129/(FC$18*1000)</f>
        <v>0</v>
      </c>
      <c r="FD129" s="100">
        <f>MASTER_DATA_ESCALATED!FD129/(FD$18*1000)</f>
        <v>0</v>
      </c>
      <c r="FE129" s="100">
        <f>MASTER_DATA_ESCALATED!FE129/(FE$18*1000)</f>
        <v>0</v>
      </c>
      <c r="FF129" s="100">
        <f>MASTER_DATA_ESCALATED!FF129/(FF$18*1000)</f>
        <v>0</v>
      </c>
      <c r="FG129" s="100">
        <f>MASTER_DATA_ESCALATED!FG129/(FG$18*1000)</f>
        <v>0</v>
      </c>
      <c r="FH129" s="100">
        <f>MASTER_DATA_ESCALATED!FH129/(FH$18*1000)</f>
        <v>0</v>
      </c>
      <c r="FI129" s="100">
        <f>MASTER_DATA_ESCALATED!FI129/(FI$18*1000)</f>
        <v>0</v>
      </c>
      <c r="FJ129" s="100">
        <f>MASTER_DATA_ESCALATED!FJ129/(FJ$18*1000)</f>
        <v>0</v>
      </c>
      <c r="FK129" s="100">
        <f>MASTER_DATA_ESCALATED!FK129/(FK$18*1000)</f>
        <v>0</v>
      </c>
      <c r="FL129" s="100">
        <f>MASTER_DATA_ESCALATED!FL129/(FL$18*1000)</f>
        <v>0</v>
      </c>
      <c r="FM129" s="100">
        <f>MASTER_DATA_ESCALATED!FM129/(FM$18*1000)</f>
        <v>0</v>
      </c>
      <c r="FN129" s="100">
        <f>MASTER_DATA_ESCALATED!FN129/(FN$18*1000)</f>
        <v>0</v>
      </c>
      <c r="FO129" s="100">
        <f>MASTER_DATA_ESCALATED!FO129/(FO$18*1000)</f>
        <v>0</v>
      </c>
      <c r="FP129" s="100">
        <f>MASTER_DATA_ESCALATED!FP129/(FP$18*1000)</f>
        <v>0</v>
      </c>
      <c r="FQ129" s="100">
        <f>MASTER_DATA_ESCALATED!FQ129/(FQ$18*1000)</f>
        <v>0</v>
      </c>
      <c r="FR129" s="100">
        <f>MASTER_DATA_ESCALATED!FR129/(FR$18*1000)</f>
        <v>0</v>
      </c>
      <c r="FS129" s="100">
        <f>MASTER_DATA_ESCALATED!FS129/(FS$18*1000)</f>
        <v>0</v>
      </c>
      <c r="FT129" s="100">
        <f>MASTER_DATA_ESCALATED!FT129/(FT$18*1000)</f>
        <v>0</v>
      </c>
      <c r="FU129" s="100">
        <f>MASTER_DATA_ESCALATED!FU129/(FU$18*1000)</f>
        <v>0</v>
      </c>
      <c r="FV129" s="100">
        <f>MASTER_DATA_ESCALATED!FV129/(FV$18*1000)</f>
        <v>0</v>
      </c>
      <c r="FW129" s="100">
        <f>MASTER_DATA_ESCALATED!FW129/(FW$18*1000)</f>
        <v>0</v>
      </c>
      <c r="FX129" s="100">
        <f>MASTER_DATA_ESCALATED!FX129/(FX$18*1000)</f>
        <v>0</v>
      </c>
      <c r="FY129" s="100">
        <f>MASTER_DATA_ESCALATED!FY129/(FY$18*1000)</f>
        <v>0</v>
      </c>
      <c r="FZ129" s="100">
        <f>MASTER_DATA_ESCALATED!FZ129/(FZ$18*1000)</f>
        <v>0</v>
      </c>
      <c r="GA129" s="100">
        <f>MASTER_DATA_ESCALATED!GA129/(GA$18*1000)</f>
        <v>0</v>
      </c>
      <c r="GB129" s="100">
        <f>MASTER_DATA_ESCALATED!GB129/(GB$18*1000)</f>
        <v>0</v>
      </c>
      <c r="GC129" s="100">
        <f>MASTER_DATA_ESCALATED!GC129/(GC$18*1000)</f>
        <v>0</v>
      </c>
      <c r="GD129" s="100">
        <f>MASTER_DATA_ESCALATED!GD129/(GD$18*1000)</f>
        <v>0</v>
      </c>
      <c r="GE129" s="100">
        <f>MASTER_DATA_ESCALATED!GE129/(GE$18*1000)</f>
        <v>0</v>
      </c>
      <c r="GF129" s="100">
        <f>MASTER_DATA_ESCALATED!GF129/(GF$18*1000)</f>
        <v>0</v>
      </c>
      <c r="GG129" s="100">
        <f>MASTER_DATA_ESCALATED!GG129/(GG$18*1000)</f>
        <v>0</v>
      </c>
      <c r="GH129" s="100">
        <f>MASTER_DATA_ESCALATED!GH129/(GH$18*1000)</f>
        <v>0</v>
      </c>
      <c r="GI129" s="100">
        <f>MASTER_DATA_ESCALATED!GI129/(GI$18*1000)</f>
        <v>0</v>
      </c>
      <c r="GJ129" s="100">
        <f>MASTER_DATA_ESCALATED!GJ129/(GJ$18*1000)</f>
        <v>0</v>
      </c>
      <c r="GK129" s="100">
        <f>MASTER_DATA_ESCALATED!GK129/(GK$18*1000)</f>
        <v>0</v>
      </c>
      <c r="GL129" s="100">
        <f>MASTER_DATA_ESCALATED!GL129/(GL$18*1000)</f>
        <v>0</v>
      </c>
      <c r="GM129" s="100">
        <f>MASTER_DATA_ESCALATED!GM129/(GM$18*1000)</f>
        <v>0</v>
      </c>
      <c r="GN129" s="100">
        <f>MASTER_DATA_ESCALATED!GN129/(GN$18*1000)</f>
        <v>0</v>
      </c>
      <c r="GO129" s="100">
        <f>MASTER_DATA_ESCALATED!GO129/(GO$18*1000)</f>
        <v>0</v>
      </c>
      <c r="GP129" s="100">
        <f>MASTER_DATA_ESCALATED!GP129/(GP$18*1000)</f>
        <v>0</v>
      </c>
      <c r="GQ129" s="100">
        <f>MASTER_DATA_ESCALATED!GQ129/(GQ$18*1000)</f>
        <v>0</v>
      </c>
      <c r="GR129" s="100">
        <f>MASTER_DATA_ESCALATED!GR129/(GR$18*1000)</f>
        <v>0</v>
      </c>
      <c r="GS129" s="100">
        <f>MASTER_DATA_ESCALATED!GS129/(GS$18*1000)</f>
        <v>0</v>
      </c>
      <c r="GT129" s="100">
        <f>MASTER_DATA_ESCALATED!GT129/(GT$18*1000)</f>
        <v>0</v>
      </c>
      <c r="GU129" s="100">
        <f>MASTER_DATA_ESCALATED!GU129/(GU$18*1000)</f>
        <v>0</v>
      </c>
      <c r="GV129" s="100">
        <f>MASTER_DATA_ESCALATED!GV129/(GV$18*1000)</f>
        <v>0</v>
      </c>
      <c r="GW129" s="100" t="e">
        <f>MASTER_DATA_ESCALATED!#REF!/(GW$18*1000)</f>
        <v>#REF!</v>
      </c>
      <c r="GX129" s="100" t="e">
        <f>MASTER_DATA_ESCALATED!#REF!/(GX$18*1000)</f>
        <v>#REF!</v>
      </c>
      <c r="GY129" s="100" t="e">
        <f>MASTER_DATA_ESCALATED!#REF!/(GY$18*1000)</f>
        <v>#REF!</v>
      </c>
    </row>
    <row r="130" spans="2:207" s="27" customFormat="1" ht="17.25" hidden="1" outlineLevel="2" x14ac:dyDescent="0.3">
      <c r="B130" s="183">
        <f t="shared" si="3"/>
        <v>20</v>
      </c>
      <c r="C130" s="51">
        <f t="shared" si="4"/>
        <v>255</v>
      </c>
      <c r="D130" s="82"/>
      <c r="E130" s="55"/>
      <c r="F130" s="55">
        <v>255</v>
      </c>
      <c r="G130" s="83"/>
      <c r="H130" s="41" t="s">
        <v>168</v>
      </c>
      <c r="I130" s="100">
        <f>MASTER_DATA_ESCALATED!I130/(I$18*1000)</f>
        <v>0</v>
      </c>
      <c r="J130" s="100">
        <f>MASTER_DATA_ESCALATED!J130/(J$18*1000)</f>
        <v>0</v>
      </c>
      <c r="K130" s="100">
        <f>MASTER_DATA_ESCALATED!K130/(K$18*1000)</f>
        <v>0</v>
      </c>
      <c r="L130" s="100">
        <f>MASTER_DATA_ESCALATED!L130/(L$18*1000)</f>
        <v>0</v>
      </c>
      <c r="M130" s="100">
        <f>MASTER_DATA_ESCALATED!M130/(M$18*1000)</f>
        <v>0</v>
      </c>
      <c r="N130" s="100">
        <f>MASTER_DATA_ESCALATED!N130/(N$18*1000)</f>
        <v>0</v>
      </c>
      <c r="O130" s="100">
        <f>MASTER_DATA_ESCALATED!O130/(O$18*1000)</f>
        <v>0</v>
      </c>
      <c r="P130" s="100">
        <f>MASTER_DATA_ESCALATED!P130/(P$18*1000)</f>
        <v>0</v>
      </c>
      <c r="Q130" s="100">
        <f>MASTER_DATA_ESCALATED!Q130/(Q$18*1000)</f>
        <v>0</v>
      </c>
      <c r="R130" s="100">
        <f>MASTER_DATA_ESCALATED!R130/(R$18*1000)</f>
        <v>0</v>
      </c>
      <c r="S130" s="100">
        <f>MASTER_DATA_ESCALATED!S130/(S$18*1000)</f>
        <v>0</v>
      </c>
      <c r="T130" s="100">
        <f>MASTER_DATA_ESCALATED!T130/(T$18*1000)</f>
        <v>0</v>
      </c>
      <c r="U130" s="100">
        <f>MASTER_DATA_ESCALATED!U130/(U$18*1000)</f>
        <v>0</v>
      </c>
      <c r="V130" s="100">
        <f>MASTER_DATA_ESCALATED!V130/(V$18*1000)</f>
        <v>0</v>
      </c>
      <c r="W130" s="100">
        <f>MASTER_DATA_ESCALATED!W130/(W$18*1000)</f>
        <v>0</v>
      </c>
      <c r="X130" s="100">
        <f>MASTER_DATA_ESCALATED!X130/(X$18*1000)</f>
        <v>0</v>
      </c>
      <c r="Y130" s="100">
        <f>MASTER_DATA_ESCALATED!Y130/(Y$18*1000)</f>
        <v>0</v>
      </c>
      <c r="Z130" s="100">
        <f>MASTER_DATA_ESCALATED!Z130/(Z$18*1000)</f>
        <v>0</v>
      </c>
      <c r="AA130" s="100">
        <f>MASTER_DATA_ESCALATED!AA130/(AA$18*1000)</f>
        <v>0</v>
      </c>
      <c r="AB130" s="100">
        <f>MASTER_DATA_ESCALATED!AB130/(AB$18*1000)</f>
        <v>0</v>
      </c>
      <c r="AC130" s="100">
        <f>MASTER_DATA_ESCALATED!AC130/(AC$18*1000)</f>
        <v>0</v>
      </c>
      <c r="AD130" s="100">
        <f>MASTER_DATA_ESCALATED!AD130/(AD$18*1000)</f>
        <v>0</v>
      </c>
      <c r="AE130" s="100">
        <f>MASTER_DATA_ESCALATED!AE130/(AE$18*1000)</f>
        <v>0</v>
      </c>
      <c r="AF130" s="100">
        <f>MASTER_DATA_ESCALATED!AF130/(AF$18*1000)</f>
        <v>0</v>
      </c>
      <c r="AG130" s="100">
        <f>MASTER_DATA_ESCALATED!AG130/(AG$18*1000)</f>
        <v>0</v>
      </c>
      <c r="AH130" s="100">
        <f>MASTER_DATA_ESCALATED!AH130/(AH$18*1000)</f>
        <v>0</v>
      </c>
      <c r="AI130" s="100">
        <f>MASTER_DATA_ESCALATED!AI130/(AI$18*1000)</f>
        <v>0</v>
      </c>
      <c r="AJ130" s="100">
        <f>MASTER_DATA_ESCALATED!AJ130/(AJ$18*1000)</f>
        <v>0</v>
      </c>
      <c r="AK130" s="100">
        <f>MASTER_DATA_ESCALATED!AK130/(AK$18*1000)</f>
        <v>0</v>
      </c>
      <c r="AL130" s="100">
        <f>MASTER_DATA_ESCALATED!AL130/(AL$18*1000)</f>
        <v>0</v>
      </c>
      <c r="AM130" s="100">
        <f>MASTER_DATA_ESCALATED!AM130/(AM$18*1000)</f>
        <v>0</v>
      </c>
      <c r="AN130" s="100">
        <f>MASTER_DATA_ESCALATED!AN130/(AN$18*1000)</f>
        <v>0</v>
      </c>
      <c r="AO130" s="100">
        <f>MASTER_DATA_ESCALATED!AO130/(AO$18*1000)</f>
        <v>0</v>
      </c>
      <c r="AP130" s="100">
        <f>MASTER_DATA_ESCALATED!AP130/(AP$18*1000)</f>
        <v>0</v>
      </c>
      <c r="AQ130" s="100">
        <f>MASTER_DATA_ESCALATED!AQ130/(AQ$18*1000)</f>
        <v>0</v>
      </c>
      <c r="AR130" s="100">
        <f>MASTER_DATA_ESCALATED!AR130/(AR$18*1000)</f>
        <v>0</v>
      </c>
      <c r="AS130" s="100">
        <f>MASTER_DATA_ESCALATED!AS130/(AS$18*1000)</f>
        <v>0</v>
      </c>
      <c r="AT130" s="100">
        <f>MASTER_DATA_ESCALATED!AT130/(AT$18*1000)</f>
        <v>0</v>
      </c>
      <c r="AU130" s="100">
        <f>MASTER_DATA_ESCALATED!AU130/(AU$18*1000)</f>
        <v>0</v>
      </c>
      <c r="AV130" s="100">
        <f>MASTER_DATA_ESCALATED!AV130/(AV$18*1000)</f>
        <v>0</v>
      </c>
      <c r="AW130" s="100">
        <f>MASTER_DATA_ESCALATED!AW130/(AW$18*1000)</f>
        <v>0</v>
      </c>
      <c r="AX130" s="100">
        <f>MASTER_DATA_ESCALATED!AX130/(AX$18*1000)</f>
        <v>0</v>
      </c>
      <c r="AY130" s="100">
        <f>MASTER_DATA_ESCALATED!AY130/(AY$18*1000)</f>
        <v>0</v>
      </c>
      <c r="AZ130" s="100">
        <f>MASTER_DATA_ESCALATED!AZ130/(AZ$18*1000)</f>
        <v>0</v>
      </c>
      <c r="BA130" s="100">
        <f>MASTER_DATA_ESCALATED!BA130/(BA$18*1000)</f>
        <v>0</v>
      </c>
      <c r="BB130" s="100">
        <f>MASTER_DATA_ESCALATED!BB130/(BB$18*1000)</f>
        <v>0</v>
      </c>
      <c r="BC130" s="100">
        <f>MASTER_DATA_ESCALATED!BC130/(BC$18*1000)</f>
        <v>0</v>
      </c>
      <c r="BD130" s="100">
        <f>MASTER_DATA_ESCALATED!BD130/(BD$18*1000)</f>
        <v>0</v>
      </c>
      <c r="BE130" s="100">
        <f>MASTER_DATA_ESCALATED!BE130/(BE$18*1000)</f>
        <v>0</v>
      </c>
      <c r="BF130" s="100">
        <f>MASTER_DATA_ESCALATED!BF130/(BF$18*1000)</f>
        <v>0</v>
      </c>
      <c r="BG130" s="100">
        <f>MASTER_DATA_ESCALATED!BG130/(BG$18*1000)</f>
        <v>0</v>
      </c>
      <c r="BH130" s="100">
        <f>MASTER_DATA_ESCALATED!BH130/(BH$18*1000)</f>
        <v>0</v>
      </c>
      <c r="BI130" s="100">
        <f>MASTER_DATA_ESCALATED!BI130/(BI$18*1000)</f>
        <v>0</v>
      </c>
      <c r="BJ130" s="100">
        <f>MASTER_DATA_ESCALATED!BJ130/(BJ$18*1000)</f>
        <v>0</v>
      </c>
      <c r="BK130" s="100">
        <f>MASTER_DATA_ESCALATED!BK130/(BK$18*1000)</f>
        <v>0</v>
      </c>
      <c r="BL130" s="100">
        <f>MASTER_DATA_ESCALATED!BL130/(BL$18*1000)</f>
        <v>0</v>
      </c>
      <c r="BM130" s="100">
        <f>MASTER_DATA_ESCALATED!BM130/(BM$18*1000)</f>
        <v>0</v>
      </c>
      <c r="BN130" s="100">
        <f>MASTER_DATA_ESCALATED!BN130/(BN$18*1000)</f>
        <v>0</v>
      </c>
      <c r="BO130" s="100">
        <f>MASTER_DATA_ESCALATED!BO130/(BO$18*1000)</f>
        <v>0</v>
      </c>
      <c r="BP130" s="100">
        <f>MASTER_DATA_ESCALATED!BP130/(BP$18*1000)</f>
        <v>0</v>
      </c>
      <c r="BQ130" s="100">
        <f>MASTER_DATA_ESCALATED!BQ130/(BQ$18*1000)</f>
        <v>0</v>
      </c>
      <c r="BR130" s="100">
        <f>MASTER_DATA_ESCALATED!BR130/(BR$18*1000)</f>
        <v>0</v>
      </c>
      <c r="BS130" s="100">
        <f>MASTER_DATA_ESCALATED!BS130/(BS$18*1000)</f>
        <v>0</v>
      </c>
      <c r="BT130" s="100">
        <f>MASTER_DATA_ESCALATED!BT130/(BT$18*1000)</f>
        <v>0</v>
      </c>
      <c r="BU130" s="100">
        <f>MASTER_DATA_ESCALATED!BU130/(BU$18*1000)</f>
        <v>0</v>
      </c>
      <c r="BV130" s="100">
        <f>MASTER_DATA_ESCALATED!BV130/(BV$18*1000)</f>
        <v>0</v>
      </c>
      <c r="BW130" s="100">
        <f>MASTER_DATA_ESCALATED!BW130/(BW$18*1000)</f>
        <v>0</v>
      </c>
      <c r="BX130" s="100">
        <f>MASTER_DATA_ESCALATED!BX130/(BX$18*1000)</f>
        <v>0</v>
      </c>
      <c r="BY130" s="100">
        <f>MASTER_DATA_ESCALATED!BY130/(BY$18*1000)</f>
        <v>0</v>
      </c>
      <c r="BZ130" s="100">
        <f>MASTER_DATA_ESCALATED!BZ130/(BZ$18*1000)</f>
        <v>0</v>
      </c>
      <c r="CA130" s="100">
        <f>MASTER_DATA_ESCALATED!CA130/(CA$18*1000)</f>
        <v>0</v>
      </c>
      <c r="CB130" s="100">
        <f>MASTER_DATA_ESCALATED!CB130/(CB$18*1000)</f>
        <v>0</v>
      </c>
      <c r="CC130" s="100">
        <f>MASTER_DATA_ESCALATED!CC130/(CC$18*1000)</f>
        <v>0</v>
      </c>
      <c r="CD130" s="100">
        <f>MASTER_DATA_ESCALATED!CD130/(CD$18*1000)</f>
        <v>0</v>
      </c>
      <c r="CE130" s="100">
        <f>MASTER_DATA_ESCALATED!CE130/(CE$18*1000)</f>
        <v>0</v>
      </c>
      <c r="CF130" s="100">
        <f>MASTER_DATA_ESCALATED!CF130/(CF$18*1000)</f>
        <v>0</v>
      </c>
      <c r="CG130" s="100">
        <f>MASTER_DATA_ESCALATED!CG130/(CG$18*1000)</f>
        <v>0</v>
      </c>
      <c r="CH130" s="100">
        <f>MASTER_DATA_ESCALATED!CH130/(CH$18*1000)</f>
        <v>0</v>
      </c>
      <c r="CI130" s="100">
        <f>MASTER_DATA_ESCALATED!CI130/(CI$18*1000)</f>
        <v>0</v>
      </c>
      <c r="CJ130" s="100">
        <f>MASTER_DATA_ESCALATED!CJ130/(CJ$18*1000)</f>
        <v>0</v>
      </c>
      <c r="CK130" s="100">
        <f>MASTER_DATA_ESCALATED!CK130/(CK$18*1000)</f>
        <v>0</v>
      </c>
      <c r="CL130" s="100">
        <f>MASTER_DATA_ESCALATED!CL130/(CL$18*1000)</f>
        <v>0</v>
      </c>
      <c r="CM130" s="100">
        <f>MASTER_DATA_ESCALATED!CM130/(CM$18*1000)</f>
        <v>0</v>
      </c>
      <c r="CN130" s="100">
        <f>MASTER_DATA_ESCALATED!CN130/(CN$18*1000)</f>
        <v>0</v>
      </c>
      <c r="CO130" s="100">
        <f>MASTER_DATA_ESCALATED!CO130/(CO$18*1000)</f>
        <v>0</v>
      </c>
      <c r="CP130" s="100">
        <f>MASTER_DATA_ESCALATED!CP130/(CP$18*1000)</f>
        <v>0</v>
      </c>
      <c r="CQ130" s="100">
        <f>MASTER_DATA_ESCALATED!CQ130/(CQ$18*1000)</f>
        <v>0</v>
      </c>
      <c r="CR130" s="100">
        <f>MASTER_DATA_ESCALATED!CR130/(CR$18*1000)</f>
        <v>0</v>
      </c>
      <c r="CS130" s="100">
        <f>MASTER_DATA_ESCALATED!CS130/(CS$18*1000)</f>
        <v>0</v>
      </c>
      <c r="CT130" s="100">
        <f>MASTER_DATA_ESCALATED!CT130/(CT$18*1000)</f>
        <v>0</v>
      </c>
      <c r="CU130" s="100">
        <f>MASTER_DATA_ESCALATED!CU130/(CU$18*1000)</f>
        <v>0</v>
      </c>
      <c r="CV130" s="100">
        <f>MASTER_DATA_ESCALATED!CV130/(CV$18*1000)</f>
        <v>0</v>
      </c>
      <c r="CW130" s="100">
        <f>MASTER_DATA_ESCALATED!CW130/(CW$18*1000)</f>
        <v>0</v>
      </c>
      <c r="CX130" s="100">
        <f>MASTER_DATA_ESCALATED!CX130/(CX$18*1000)</f>
        <v>0</v>
      </c>
      <c r="CY130" s="100">
        <f>MASTER_DATA_ESCALATED!CY130/(CY$18*1000)</f>
        <v>0</v>
      </c>
      <c r="CZ130" s="100">
        <f>MASTER_DATA_ESCALATED!CZ130/(CZ$18*1000)</f>
        <v>0</v>
      </c>
      <c r="DA130" s="100" t="e">
        <f>MASTER_DATA_ESCALATED!DA130/(DA$18*1000)</f>
        <v>#DIV/0!</v>
      </c>
      <c r="DB130" s="100" t="e">
        <f>MASTER_DATA_ESCALATED!DB130/(DB$18*1000)</f>
        <v>#DIV/0!</v>
      </c>
      <c r="DC130" s="100" t="e">
        <f>MASTER_DATA_ESCALATED!DC130/(DC$18*1000)</f>
        <v>#DIV/0!</v>
      </c>
      <c r="DD130" s="100" t="e">
        <f>MASTER_DATA_ESCALATED!DD130/(DD$18*1000)</f>
        <v>#N/A</v>
      </c>
      <c r="DE130" s="100">
        <f>MASTER_DATA_ESCALATED!DE130/(DE$18*1000)</f>
        <v>0</v>
      </c>
      <c r="DF130" s="100">
        <f>MASTER_DATA_ESCALATED!DF130/(DF$18*1000)</f>
        <v>0</v>
      </c>
      <c r="DG130" s="100">
        <f>MASTER_DATA_ESCALATED!DG130/(DG$18*1000)</f>
        <v>0</v>
      </c>
      <c r="DH130" s="100">
        <f>MASTER_DATA_ESCALATED!DH130/(DH$18*1000)</f>
        <v>0</v>
      </c>
      <c r="DI130" s="100">
        <f>MASTER_DATA_ESCALATED!DI130/(DI$18*1000)</f>
        <v>0</v>
      </c>
      <c r="DJ130" s="100">
        <f>MASTER_DATA_ESCALATED!DJ130/(DJ$18*1000)</f>
        <v>0</v>
      </c>
      <c r="DK130" s="100">
        <f>MASTER_DATA_ESCALATED!DK130/(DK$18*1000)</f>
        <v>0</v>
      </c>
      <c r="DL130" s="100">
        <f>MASTER_DATA_ESCALATED!DL130/(DL$18*1000)</f>
        <v>0</v>
      </c>
      <c r="DM130" s="100">
        <f>MASTER_DATA_ESCALATED!DM130/(DM$18*1000)</f>
        <v>0</v>
      </c>
      <c r="DN130" s="100">
        <f>MASTER_DATA_ESCALATED!DN130/(DN$18*1000)</f>
        <v>0</v>
      </c>
      <c r="DO130" s="100">
        <f>MASTER_DATA_ESCALATED!DO130/(DO$18*1000)</f>
        <v>0</v>
      </c>
      <c r="DP130" s="100">
        <f>MASTER_DATA_ESCALATED!DP130/(DP$18*1000)</f>
        <v>0</v>
      </c>
      <c r="DQ130" s="100">
        <f>MASTER_DATA_ESCALATED!DQ130/(DQ$18*1000)</f>
        <v>0</v>
      </c>
      <c r="DR130" s="100">
        <f>MASTER_DATA_ESCALATED!DR130/(DR$18*1000)</f>
        <v>0</v>
      </c>
      <c r="DS130" s="100">
        <f>MASTER_DATA_ESCALATED!DS130/(DS$18*1000)</f>
        <v>0</v>
      </c>
      <c r="DT130" s="100">
        <f>MASTER_DATA_ESCALATED!DT130/(DT$18*1000)</f>
        <v>0</v>
      </c>
      <c r="DU130" s="100">
        <f>MASTER_DATA_ESCALATED!DU130/(DU$18*1000)</f>
        <v>0</v>
      </c>
      <c r="DV130" s="100">
        <f>MASTER_DATA_ESCALATED!DV130/(DV$18*1000)</f>
        <v>0</v>
      </c>
      <c r="DW130" s="100">
        <f>MASTER_DATA_ESCALATED!DW130/(DW$18*1000)</f>
        <v>0</v>
      </c>
      <c r="DX130" s="100">
        <f>MASTER_DATA_ESCALATED!DX130/(DX$18*1000)</f>
        <v>0</v>
      </c>
      <c r="DY130" s="100">
        <f>MASTER_DATA_ESCALATED!DY130/(DY$18*1000)</f>
        <v>0</v>
      </c>
      <c r="DZ130" s="100">
        <f>MASTER_DATA_ESCALATED!DZ130/(DZ$18*1000)</f>
        <v>0</v>
      </c>
      <c r="EA130" s="100">
        <f>MASTER_DATA_ESCALATED!EA130/(EA$18*1000)</f>
        <v>0</v>
      </c>
      <c r="EB130" s="100">
        <f>MASTER_DATA_ESCALATED!EB130/(EB$18*1000)</f>
        <v>0</v>
      </c>
      <c r="EC130" s="100" t="e">
        <f>MASTER_DATA_ESCALATED!EC130/(EC$18*1000)</f>
        <v>#DIV/0!</v>
      </c>
      <c r="ED130" s="100" t="e">
        <f>MASTER_DATA_ESCALATED!ED130/(ED$18*1000)</f>
        <v>#DIV/0!</v>
      </c>
      <c r="EE130" s="100" t="e">
        <f>MASTER_DATA_ESCALATED!EE130/(EE$18*1000)</f>
        <v>#DIV/0!</v>
      </c>
      <c r="EF130" s="100" t="e">
        <f>MASTER_DATA_ESCALATED!EF130/(EF$18*1000)</f>
        <v>#VALUE!</v>
      </c>
      <c r="EG130" s="100">
        <f>MASTER_DATA_ESCALATED!EG130/(EG$18*1000)</f>
        <v>0</v>
      </c>
      <c r="EH130" s="100">
        <f>MASTER_DATA_ESCALATED!EH130/(EH$18*1000)</f>
        <v>0</v>
      </c>
      <c r="EI130" s="100">
        <f>MASTER_DATA_ESCALATED!EI130/(EI$18*1000)</f>
        <v>0</v>
      </c>
      <c r="EJ130" s="100">
        <f>MASTER_DATA_ESCALATED!EJ130/(EJ$18*1000)</f>
        <v>0</v>
      </c>
      <c r="EK130" s="100">
        <f>MASTER_DATA_ESCALATED!EK130/(EK$18*1000)</f>
        <v>0</v>
      </c>
      <c r="EL130" s="100">
        <f>MASTER_DATA_ESCALATED!EL130/(EL$18*1000)</f>
        <v>0</v>
      </c>
      <c r="EM130" s="100">
        <f>MASTER_DATA_ESCALATED!EM130/(EM$18*1000)</f>
        <v>0</v>
      </c>
      <c r="EN130" s="100">
        <f>MASTER_DATA_ESCALATED!EN130/(EN$18*1000)</f>
        <v>0</v>
      </c>
      <c r="EO130" s="100">
        <f>MASTER_DATA_ESCALATED!EO130/(EO$18*1000)</f>
        <v>0</v>
      </c>
      <c r="EP130" s="100">
        <f>MASTER_DATA_ESCALATED!EP130/(EP$18*1000)</f>
        <v>0</v>
      </c>
      <c r="EQ130" s="100">
        <f>MASTER_DATA_ESCALATED!EQ130/(EQ$18*1000)</f>
        <v>0</v>
      </c>
      <c r="ER130" s="100">
        <f>MASTER_DATA_ESCALATED!ER130/(ER$18*1000)</f>
        <v>0</v>
      </c>
      <c r="ES130" s="100">
        <f>MASTER_DATA_ESCALATED!ES130/(ES$18*1000)</f>
        <v>0</v>
      </c>
      <c r="ET130" s="100">
        <f>MASTER_DATA_ESCALATED!ET130/(ET$18*1000)</f>
        <v>0</v>
      </c>
      <c r="EU130" s="100">
        <f>MASTER_DATA_ESCALATED!EU130/(EU$18*1000)</f>
        <v>0</v>
      </c>
      <c r="EV130" s="100">
        <f>MASTER_DATA_ESCALATED!EV130/(EV$18*1000)</f>
        <v>0</v>
      </c>
      <c r="EW130" s="100">
        <f>MASTER_DATA_ESCALATED!EW130/(EW$18*1000)</f>
        <v>0</v>
      </c>
      <c r="EX130" s="100">
        <f>MASTER_DATA_ESCALATED!EX130/(EX$18*1000)</f>
        <v>0</v>
      </c>
      <c r="EY130" s="100">
        <f>MASTER_DATA_ESCALATED!EY130/(EY$18*1000)</f>
        <v>0</v>
      </c>
      <c r="EZ130" s="100">
        <f>MASTER_DATA_ESCALATED!EZ130/(EZ$18*1000)</f>
        <v>0</v>
      </c>
      <c r="FA130" s="100">
        <f>MASTER_DATA_ESCALATED!FA130/(FA$18*1000)</f>
        <v>0</v>
      </c>
      <c r="FB130" s="100">
        <f>MASTER_DATA_ESCALATED!FB130/(FB$18*1000)</f>
        <v>0</v>
      </c>
      <c r="FC130" s="100">
        <f>MASTER_DATA_ESCALATED!FC130/(FC$18*1000)</f>
        <v>0</v>
      </c>
      <c r="FD130" s="100">
        <f>MASTER_DATA_ESCALATED!FD130/(FD$18*1000)</f>
        <v>0</v>
      </c>
      <c r="FE130" s="100">
        <f>MASTER_DATA_ESCALATED!FE130/(FE$18*1000)</f>
        <v>0</v>
      </c>
      <c r="FF130" s="100">
        <f>MASTER_DATA_ESCALATED!FF130/(FF$18*1000)</f>
        <v>0</v>
      </c>
      <c r="FG130" s="100">
        <f>MASTER_DATA_ESCALATED!FG130/(FG$18*1000)</f>
        <v>0</v>
      </c>
      <c r="FH130" s="100">
        <f>MASTER_DATA_ESCALATED!FH130/(FH$18*1000)</f>
        <v>0</v>
      </c>
      <c r="FI130" s="100">
        <f>MASTER_DATA_ESCALATED!FI130/(FI$18*1000)</f>
        <v>0</v>
      </c>
      <c r="FJ130" s="100">
        <f>MASTER_DATA_ESCALATED!FJ130/(FJ$18*1000)</f>
        <v>0</v>
      </c>
      <c r="FK130" s="100">
        <f>MASTER_DATA_ESCALATED!FK130/(FK$18*1000)</f>
        <v>0</v>
      </c>
      <c r="FL130" s="100">
        <f>MASTER_DATA_ESCALATED!FL130/(FL$18*1000)</f>
        <v>0</v>
      </c>
      <c r="FM130" s="100">
        <f>MASTER_DATA_ESCALATED!FM130/(FM$18*1000)</f>
        <v>0</v>
      </c>
      <c r="FN130" s="100">
        <f>MASTER_DATA_ESCALATED!FN130/(FN$18*1000)</f>
        <v>0</v>
      </c>
      <c r="FO130" s="100">
        <f>MASTER_DATA_ESCALATED!FO130/(FO$18*1000)</f>
        <v>0</v>
      </c>
      <c r="FP130" s="100">
        <f>MASTER_DATA_ESCALATED!FP130/(FP$18*1000)</f>
        <v>0</v>
      </c>
      <c r="FQ130" s="100">
        <f>MASTER_DATA_ESCALATED!FQ130/(FQ$18*1000)</f>
        <v>0</v>
      </c>
      <c r="FR130" s="100">
        <f>MASTER_DATA_ESCALATED!FR130/(FR$18*1000)</f>
        <v>0</v>
      </c>
      <c r="FS130" s="100">
        <f>MASTER_DATA_ESCALATED!FS130/(FS$18*1000)</f>
        <v>0</v>
      </c>
      <c r="FT130" s="100">
        <f>MASTER_DATA_ESCALATED!FT130/(FT$18*1000)</f>
        <v>0</v>
      </c>
      <c r="FU130" s="100">
        <f>MASTER_DATA_ESCALATED!FU130/(FU$18*1000)</f>
        <v>0</v>
      </c>
      <c r="FV130" s="100">
        <f>MASTER_DATA_ESCALATED!FV130/(FV$18*1000)</f>
        <v>0</v>
      </c>
      <c r="FW130" s="100">
        <f>MASTER_DATA_ESCALATED!FW130/(FW$18*1000)</f>
        <v>0</v>
      </c>
      <c r="FX130" s="100">
        <f>MASTER_DATA_ESCALATED!FX130/(FX$18*1000)</f>
        <v>0</v>
      </c>
      <c r="FY130" s="100">
        <f>MASTER_DATA_ESCALATED!FY130/(FY$18*1000)</f>
        <v>0</v>
      </c>
      <c r="FZ130" s="100">
        <f>MASTER_DATA_ESCALATED!FZ130/(FZ$18*1000)</f>
        <v>0</v>
      </c>
      <c r="GA130" s="100">
        <f>MASTER_DATA_ESCALATED!GA130/(GA$18*1000)</f>
        <v>0</v>
      </c>
      <c r="GB130" s="100">
        <f>MASTER_DATA_ESCALATED!GB130/(GB$18*1000)</f>
        <v>0</v>
      </c>
      <c r="GC130" s="100">
        <f>MASTER_DATA_ESCALATED!GC130/(GC$18*1000)</f>
        <v>0</v>
      </c>
      <c r="GD130" s="100">
        <f>MASTER_DATA_ESCALATED!GD130/(GD$18*1000)</f>
        <v>0</v>
      </c>
      <c r="GE130" s="100">
        <f>MASTER_DATA_ESCALATED!GE130/(GE$18*1000)</f>
        <v>0</v>
      </c>
      <c r="GF130" s="100">
        <f>MASTER_DATA_ESCALATED!GF130/(GF$18*1000)</f>
        <v>0</v>
      </c>
      <c r="GG130" s="100">
        <f>MASTER_DATA_ESCALATED!GG130/(GG$18*1000)</f>
        <v>0</v>
      </c>
      <c r="GH130" s="100">
        <f>MASTER_DATA_ESCALATED!GH130/(GH$18*1000)</f>
        <v>0</v>
      </c>
      <c r="GI130" s="100">
        <f>MASTER_DATA_ESCALATED!GI130/(GI$18*1000)</f>
        <v>0</v>
      </c>
      <c r="GJ130" s="100">
        <f>MASTER_DATA_ESCALATED!GJ130/(GJ$18*1000)</f>
        <v>0</v>
      </c>
      <c r="GK130" s="100">
        <f>MASTER_DATA_ESCALATED!GK130/(GK$18*1000)</f>
        <v>0</v>
      </c>
      <c r="GL130" s="100">
        <f>MASTER_DATA_ESCALATED!GL130/(GL$18*1000)</f>
        <v>0</v>
      </c>
      <c r="GM130" s="100">
        <f>MASTER_DATA_ESCALATED!GM130/(GM$18*1000)</f>
        <v>0</v>
      </c>
      <c r="GN130" s="100">
        <f>MASTER_DATA_ESCALATED!GN130/(GN$18*1000)</f>
        <v>0</v>
      </c>
      <c r="GO130" s="100">
        <f>MASTER_DATA_ESCALATED!GO130/(GO$18*1000)</f>
        <v>0</v>
      </c>
      <c r="GP130" s="100">
        <f>MASTER_DATA_ESCALATED!GP130/(GP$18*1000)</f>
        <v>0</v>
      </c>
      <c r="GQ130" s="100">
        <f>MASTER_DATA_ESCALATED!GQ130/(GQ$18*1000)</f>
        <v>0</v>
      </c>
      <c r="GR130" s="100">
        <f>MASTER_DATA_ESCALATED!GR130/(GR$18*1000)</f>
        <v>0</v>
      </c>
      <c r="GS130" s="100">
        <f>MASTER_DATA_ESCALATED!GS130/(GS$18*1000)</f>
        <v>0</v>
      </c>
      <c r="GT130" s="100">
        <f>MASTER_DATA_ESCALATED!GT130/(GT$18*1000)</f>
        <v>0</v>
      </c>
      <c r="GU130" s="100">
        <f>MASTER_DATA_ESCALATED!GU130/(GU$18*1000)</f>
        <v>0</v>
      </c>
      <c r="GV130" s="100">
        <f>MASTER_DATA_ESCALATED!GV130/(GV$18*1000)</f>
        <v>0</v>
      </c>
      <c r="GW130" s="100" t="e">
        <f>MASTER_DATA_ESCALATED!#REF!/(GW$18*1000)</f>
        <v>#REF!</v>
      </c>
      <c r="GX130" s="100" t="e">
        <f>MASTER_DATA_ESCALATED!#REF!/(GX$18*1000)</f>
        <v>#REF!</v>
      </c>
      <c r="GY130" s="100" t="e">
        <f>MASTER_DATA_ESCALATED!#REF!/(GY$18*1000)</f>
        <v>#REF!</v>
      </c>
    </row>
    <row r="131" spans="2:207" s="25" customFormat="1" ht="17.25" hidden="1" outlineLevel="1" x14ac:dyDescent="0.3">
      <c r="B131" s="183">
        <f t="shared" si="3"/>
        <v>20</v>
      </c>
      <c r="C131" s="51">
        <f t="shared" si="4"/>
        <v>26</v>
      </c>
      <c r="D131" s="75"/>
      <c r="E131" s="51">
        <v>26</v>
      </c>
      <c r="F131" s="51"/>
      <c r="G131" s="76"/>
      <c r="H131" s="37" t="s">
        <v>127</v>
      </c>
      <c r="I131" s="96">
        <f>MASTER_DATA_ESCALATED!I131/(I$18*1000)</f>
        <v>0</v>
      </c>
      <c r="J131" s="96">
        <f>MASTER_DATA_ESCALATED!J131/(J$18*1000)</f>
        <v>0</v>
      </c>
      <c r="K131" s="96">
        <f>MASTER_DATA_ESCALATED!K131/(K$18*1000)</f>
        <v>0</v>
      </c>
      <c r="L131" s="96">
        <f>MASTER_DATA_ESCALATED!L131/(L$18*1000)</f>
        <v>0</v>
      </c>
      <c r="M131" s="96">
        <f>MASTER_DATA_ESCALATED!M131/(M$18*1000)</f>
        <v>0</v>
      </c>
      <c r="N131" s="96">
        <f>MASTER_DATA_ESCALATED!N131/(N$18*1000)</f>
        <v>0</v>
      </c>
      <c r="O131" s="96">
        <f>MASTER_DATA_ESCALATED!O131/(O$18*1000)</f>
        <v>0</v>
      </c>
      <c r="P131" s="96">
        <f>MASTER_DATA_ESCALATED!P131/(P$18*1000)</f>
        <v>0</v>
      </c>
      <c r="Q131" s="96">
        <f>MASTER_DATA_ESCALATED!Q131/(Q$18*1000)</f>
        <v>0</v>
      </c>
      <c r="R131" s="96">
        <f>MASTER_DATA_ESCALATED!R131/(R$18*1000)</f>
        <v>0</v>
      </c>
      <c r="S131" s="96">
        <f>MASTER_DATA_ESCALATED!S131/(S$18*1000)</f>
        <v>0</v>
      </c>
      <c r="T131" s="96">
        <f>MASTER_DATA_ESCALATED!T131/(T$18*1000)</f>
        <v>0</v>
      </c>
      <c r="U131" s="96">
        <f>MASTER_DATA_ESCALATED!U131/(U$18*1000)</f>
        <v>0</v>
      </c>
      <c r="V131" s="96">
        <f>MASTER_DATA_ESCALATED!V131/(V$18*1000)</f>
        <v>0</v>
      </c>
      <c r="W131" s="96">
        <f>MASTER_DATA_ESCALATED!W131/(W$18*1000)</f>
        <v>0</v>
      </c>
      <c r="X131" s="96">
        <f>MASTER_DATA_ESCALATED!X131/(X$18*1000)</f>
        <v>0</v>
      </c>
      <c r="Y131" s="96">
        <f>MASTER_DATA_ESCALATED!Y131/(Y$18*1000)</f>
        <v>0</v>
      </c>
      <c r="Z131" s="96">
        <f>MASTER_DATA_ESCALATED!Z131/(Z$18*1000)</f>
        <v>0</v>
      </c>
      <c r="AA131" s="96">
        <f>MASTER_DATA_ESCALATED!AA131/(AA$18*1000)</f>
        <v>0</v>
      </c>
      <c r="AB131" s="96">
        <f>MASTER_DATA_ESCALATED!AB131/(AB$18*1000)</f>
        <v>0</v>
      </c>
      <c r="AC131" s="96">
        <f>MASTER_DATA_ESCALATED!AC131/(AC$18*1000)</f>
        <v>0</v>
      </c>
      <c r="AD131" s="96">
        <f>MASTER_DATA_ESCALATED!AD131/(AD$18*1000)</f>
        <v>0</v>
      </c>
      <c r="AE131" s="96">
        <f>MASTER_DATA_ESCALATED!AE131/(AE$18*1000)</f>
        <v>0</v>
      </c>
      <c r="AF131" s="96">
        <f>MASTER_DATA_ESCALATED!AF131/(AF$18*1000)</f>
        <v>0</v>
      </c>
      <c r="AG131" s="96">
        <f>MASTER_DATA_ESCALATED!AG131/(AG$18*1000)</f>
        <v>0</v>
      </c>
      <c r="AH131" s="96">
        <f>MASTER_DATA_ESCALATED!AH131/(AH$18*1000)</f>
        <v>0</v>
      </c>
      <c r="AI131" s="96">
        <f>MASTER_DATA_ESCALATED!AI131/(AI$18*1000)</f>
        <v>0</v>
      </c>
      <c r="AJ131" s="96">
        <f>MASTER_DATA_ESCALATED!AJ131/(AJ$18*1000)</f>
        <v>0</v>
      </c>
      <c r="AK131" s="96">
        <f>MASTER_DATA_ESCALATED!AK131/(AK$18*1000)</f>
        <v>0</v>
      </c>
      <c r="AL131" s="96">
        <f>MASTER_DATA_ESCALATED!AL131/(AL$18*1000)</f>
        <v>0</v>
      </c>
      <c r="AM131" s="96">
        <f>MASTER_DATA_ESCALATED!AM131/(AM$18*1000)</f>
        <v>0</v>
      </c>
      <c r="AN131" s="96">
        <f>MASTER_DATA_ESCALATED!AN131/(AN$18*1000)</f>
        <v>0</v>
      </c>
      <c r="AO131" s="96">
        <f>MASTER_DATA_ESCALATED!AO131/(AO$18*1000)</f>
        <v>0</v>
      </c>
      <c r="AP131" s="96">
        <f>MASTER_DATA_ESCALATED!AP131/(AP$18*1000)</f>
        <v>0</v>
      </c>
      <c r="AQ131" s="96">
        <f>MASTER_DATA_ESCALATED!AQ131/(AQ$18*1000)</f>
        <v>0</v>
      </c>
      <c r="AR131" s="96">
        <f>MASTER_DATA_ESCALATED!AR131/(AR$18*1000)</f>
        <v>115.54338657671926</v>
      </c>
      <c r="AS131" s="96">
        <f>MASTER_DATA_ESCALATED!AS131/(AS$18*1000)</f>
        <v>0</v>
      </c>
      <c r="AT131" s="96">
        <f>MASTER_DATA_ESCALATED!AT131/(AT$18*1000)</f>
        <v>0</v>
      </c>
      <c r="AU131" s="96">
        <f>MASTER_DATA_ESCALATED!AU131/(AU$18*1000)</f>
        <v>0</v>
      </c>
      <c r="AV131" s="96">
        <f>MASTER_DATA_ESCALATED!AV131/(AV$18*1000)</f>
        <v>63.548862617195589</v>
      </c>
      <c r="AW131" s="96">
        <f>MASTER_DATA_ESCALATED!AW131/(AW$18*1000)</f>
        <v>0</v>
      </c>
      <c r="AX131" s="96">
        <f>MASTER_DATA_ESCALATED!AX131/(AX$18*1000)</f>
        <v>0</v>
      </c>
      <c r="AY131" s="96">
        <f>MASTER_DATA_ESCALATED!AY131/(AY$18*1000)</f>
        <v>0</v>
      </c>
      <c r="AZ131" s="96">
        <f>MASTER_DATA_ESCALATED!AZ131/(AZ$18*1000)</f>
        <v>1432.7379935513186</v>
      </c>
      <c r="BA131" s="96">
        <f>MASTER_DATA_ESCALATED!BA131/(BA$18*1000)</f>
        <v>0</v>
      </c>
      <c r="BB131" s="96">
        <f>MASTER_DATA_ESCALATED!BB131/(BB$18*1000)</f>
        <v>0</v>
      </c>
      <c r="BC131" s="96">
        <f>MASTER_DATA_ESCALATED!BC131/(BC$18*1000)</f>
        <v>0</v>
      </c>
      <c r="BD131" s="96">
        <f>MASTER_DATA_ESCALATED!BD131/(BD$18*1000)</f>
        <v>612.37994885661203</v>
      </c>
      <c r="BE131" s="96">
        <f>MASTER_DATA_ESCALATED!BE131/(BE$18*1000)</f>
        <v>0</v>
      </c>
      <c r="BF131" s="96">
        <f>MASTER_DATA_ESCALATED!BF131/(BF$18*1000)</f>
        <v>0</v>
      </c>
      <c r="BG131" s="96">
        <f>MASTER_DATA_ESCALATED!BG131/(BG$18*1000)</f>
        <v>0</v>
      </c>
      <c r="BH131" s="96">
        <f>MASTER_DATA_ESCALATED!BH131/(BH$18*1000)</f>
        <v>247.59297123582695</v>
      </c>
      <c r="BI131" s="96">
        <f>MASTER_DATA_ESCALATED!BI131/(BI$18*1000)</f>
        <v>0</v>
      </c>
      <c r="BJ131" s="96">
        <f>MASTER_DATA_ESCALATED!BJ131/(BJ$18*1000)</f>
        <v>0</v>
      </c>
      <c r="BK131" s="96">
        <f>MASTER_DATA_ESCALATED!BK131/(BK$18*1000)</f>
        <v>0</v>
      </c>
      <c r="BL131" s="96">
        <f>MASTER_DATA_ESCALATED!BL131/(BL$18*1000)</f>
        <v>144.42923322089908</v>
      </c>
      <c r="BM131" s="96">
        <f>MASTER_DATA_ESCALATED!BM131/(BM$18*1000)</f>
        <v>0</v>
      </c>
      <c r="BN131" s="96">
        <f>MASTER_DATA_ESCALATED!BN131/(BN$18*1000)</f>
        <v>0</v>
      </c>
      <c r="BO131" s="96">
        <f>MASTER_DATA_ESCALATED!BO131/(BO$18*1000)</f>
        <v>0</v>
      </c>
      <c r="BP131" s="96">
        <f>MASTER_DATA_ESCALATED!BP131/(BP$18*1000)</f>
        <v>197.09130069658681</v>
      </c>
      <c r="BQ131" s="96">
        <f>MASTER_DATA_ESCALATED!BQ131/(BQ$18*1000)</f>
        <v>0</v>
      </c>
      <c r="BR131" s="96">
        <f>MASTER_DATA_ESCALATED!BR131/(BR$18*1000)</f>
        <v>0</v>
      </c>
      <c r="BS131" s="96">
        <f>MASTER_DATA_ESCALATED!BS131/(BS$18*1000)</f>
        <v>0</v>
      </c>
      <c r="BT131" s="96">
        <f>MASTER_DATA_ESCALATED!BT131/(BT$18*1000)</f>
        <v>130.27208917443212</v>
      </c>
      <c r="BU131" s="96">
        <f>MASTER_DATA_ESCALATED!BU131/(BU$18*1000)</f>
        <v>0</v>
      </c>
      <c r="BV131" s="96">
        <f>MASTER_DATA_ESCALATED!BV131/(BV$18*1000)</f>
        <v>0</v>
      </c>
      <c r="BW131" s="96">
        <f>MASTER_DATA_ESCALATED!BW131/(BW$18*1000)</f>
        <v>0</v>
      </c>
      <c r="BX131" s="96">
        <f>MASTER_DATA_ESCALATED!BX131/(BX$18*1000)</f>
        <v>162.97326412269055</v>
      </c>
      <c r="BY131" s="96">
        <f>MASTER_DATA_ESCALATED!BY131/(BY$18*1000)</f>
        <v>0</v>
      </c>
      <c r="BZ131" s="96">
        <f>MASTER_DATA_ESCALATED!BZ131/(BZ$18*1000)</f>
        <v>0</v>
      </c>
      <c r="CA131" s="96">
        <f>MASTER_DATA_ESCALATED!CA131/(CA$18*1000)</f>
        <v>0</v>
      </c>
      <c r="CB131" s="96">
        <f>MASTER_DATA_ESCALATED!CB131/(CB$18*1000)</f>
        <v>124.46003946812159</v>
      </c>
      <c r="CC131" s="96">
        <f>MASTER_DATA_ESCALATED!CC131/(CC$18*1000)</f>
        <v>0</v>
      </c>
      <c r="CD131" s="96">
        <f>MASTER_DATA_ESCALATED!CD131/(CD$18*1000)</f>
        <v>0</v>
      </c>
      <c r="CE131" s="96">
        <f>MASTER_DATA_ESCALATED!CE131/(CE$18*1000)</f>
        <v>0</v>
      </c>
      <c r="CF131" s="96">
        <f>MASTER_DATA_ESCALATED!CF131/(CF$18*1000)</f>
        <v>165.70981366444798</v>
      </c>
      <c r="CG131" s="96">
        <f>MASTER_DATA_ESCALATED!CG131/(CG$18*1000)</f>
        <v>0</v>
      </c>
      <c r="CH131" s="96">
        <f>MASTER_DATA_ESCALATED!CH131/(CH$18*1000)</f>
        <v>0</v>
      </c>
      <c r="CI131" s="96">
        <f>MASTER_DATA_ESCALATED!CI131/(CI$18*1000)</f>
        <v>0</v>
      </c>
      <c r="CJ131" s="96">
        <f>MASTER_DATA_ESCALATED!CJ131/(CJ$18*1000)</f>
        <v>69.190902680497501</v>
      </c>
      <c r="CK131" s="96">
        <f>MASTER_DATA_ESCALATED!CK131/(CK$18*1000)</f>
        <v>0</v>
      </c>
      <c r="CL131" s="96">
        <f>MASTER_DATA_ESCALATED!CL131/(CL$18*1000)</f>
        <v>0</v>
      </c>
      <c r="CM131" s="96">
        <f>MASTER_DATA_ESCALATED!CM131/(CM$18*1000)</f>
        <v>0</v>
      </c>
      <c r="CN131" s="96">
        <f>MASTER_DATA_ESCALATED!CN131/(CN$18*1000)</f>
        <v>152.29441549865402</v>
      </c>
      <c r="CO131" s="96">
        <f>MASTER_DATA_ESCALATED!CO131/(CO$18*1000)</f>
        <v>0</v>
      </c>
      <c r="CP131" s="96">
        <f>MASTER_DATA_ESCALATED!CP131/(CP$18*1000)</f>
        <v>0</v>
      </c>
      <c r="CQ131" s="96">
        <f>MASTER_DATA_ESCALATED!CQ131/(CQ$18*1000)</f>
        <v>0</v>
      </c>
      <c r="CR131" s="96">
        <f>MASTER_DATA_ESCALATED!CR131/(CR$18*1000)</f>
        <v>170.84309430938751</v>
      </c>
      <c r="CS131" s="96">
        <f>MASTER_DATA_ESCALATED!CS131/(CS$18*1000)</f>
        <v>0</v>
      </c>
      <c r="CT131" s="96">
        <f>MASTER_DATA_ESCALATED!CT131/(CT$18*1000)</f>
        <v>0</v>
      </c>
      <c r="CU131" s="96">
        <f>MASTER_DATA_ESCALATED!CU131/(CU$18*1000)</f>
        <v>0</v>
      </c>
      <c r="CV131" s="96">
        <f>MASTER_DATA_ESCALATED!CV131/(CV$18*1000)</f>
        <v>160.65645825571488</v>
      </c>
      <c r="CW131" s="96">
        <f>MASTER_DATA_ESCALATED!CW131/(CW$18*1000)</f>
        <v>0</v>
      </c>
      <c r="CX131" s="96">
        <f>MASTER_DATA_ESCALATED!CX131/(CX$18*1000)</f>
        <v>0</v>
      </c>
      <c r="CY131" s="96">
        <f>MASTER_DATA_ESCALATED!CY131/(CY$18*1000)</f>
        <v>0</v>
      </c>
      <c r="CZ131" s="96">
        <f>MASTER_DATA_ESCALATED!CZ131/(CZ$18*1000)</f>
        <v>242.40415474132553</v>
      </c>
      <c r="DA131" s="96" t="e">
        <f>MASTER_DATA_ESCALATED!DA131/(DA$18*1000)</f>
        <v>#DIV/0!</v>
      </c>
      <c r="DB131" s="96" t="e">
        <f>MASTER_DATA_ESCALATED!DB131/(DB$18*1000)</f>
        <v>#DIV/0!</v>
      </c>
      <c r="DC131" s="96" t="e">
        <f>MASTER_DATA_ESCALATED!DC131/(DC$18*1000)</f>
        <v>#DIV/0!</v>
      </c>
      <c r="DD131" s="96" t="e">
        <f>MASTER_DATA_ESCALATED!DD131/(DD$18*1000)</f>
        <v>#N/A</v>
      </c>
      <c r="DE131" s="96">
        <f>MASTER_DATA_ESCALATED!DE131/(DE$18*1000)</f>
        <v>0</v>
      </c>
      <c r="DF131" s="96">
        <f>MASTER_DATA_ESCALATED!DF131/(DF$18*1000)</f>
        <v>0</v>
      </c>
      <c r="DG131" s="96">
        <f>MASTER_DATA_ESCALATED!DG131/(DG$18*1000)</f>
        <v>0</v>
      </c>
      <c r="DH131" s="96">
        <f>MASTER_DATA_ESCALATED!DH131/(DH$18*1000)</f>
        <v>275.53264302166883</v>
      </c>
      <c r="DI131" s="96">
        <f>MASTER_DATA_ESCALATED!DI131/(DI$18*1000)</f>
        <v>0</v>
      </c>
      <c r="DJ131" s="96">
        <f>MASTER_DATA_ESCALATED!DJ131/(DJ$18*1000)</f>
        <v>0</v>
      </c>
      <c r="DK131" s="96">
        <f>MASTER_DATA_ESCALATED!DK131/(DK$18*1000)</f>
        <v>0</v>
      </c>
      <c r="DL131" s="96">
        <f>MASTER_DATA_ESCALATED!DL131/(DL$18*1000)</f>
        <v>205.76921763226832</v>
      </c>
      <c r="DM131" s="96">
        <f>MASTER_DATA_ESCALATED!DM131/(DM$18*1000)</f>
        <v>0</v>
      </c>
      <c r="DN131" s="96">
        <f>MASTER_DATA_ESCALATED!DN131/(DN$18*1000)</f>
        <v>0</v>
      </c>
      <c r="DO131" s="96">
        <f>MASTER_DATA_ESCALATED!DO131/(DO$18*1000)</f>
        <v>0</v>
      </c>
      <c r="DP131" s="96">
        <f>MASTER_DATA_ESCALATED!DP131/(DP$18*1000)</f>
        <v>156.14489784836823</v>
      </c>
      <c r="DQ131" s="96">
        <f>MASTER_DATA_ESCALATED!DQ131/(DQ$18*1000)</f>
        <v>0</v>
      </c>
      <c r="DR131" s="96">
        <f>MASTER_DATA_ESCALATED!DR131/(DR$18*1000)</f>
        <v>0</v>
      </c>
      <c r="DS131" s="96">
        <f>MASTER_DATA_ESCALATED!DS131/(DS$18*1000)</f>
        <v>0</v>
      </c>
      <c r="DT131" s="96">
        <f>MASTER_DATA_ESCALATED!DT131/(DT$18*1000)</f>
        <v>120.43884696661719</v>
      </c>
      <c r="DU131" s="96">
        <f>MASTER_DATA_ESCALATED!DU131/(DU$18*1000)</f>
        <v>0</v>
      </c>
      <c r="DV131" s="96">
        <f>MASTER_DATA_ESCALATED!DV131/(DV$18*1000)</f>
        <v>0</v>
      </c>
      <c r="DW131" s="96">
        <f>MASTER_DATA_ESCALATED!DW131/(DW$18*1000)</f>
        <v>0</v>
      </c>
      <c r="DX131" s="96">
        <f>MASTER_DATA_ESCALATED!DX131/(DX$18*1000)</f>
        <v>93.742518465388031</v>
      </c>
      <c r="DY131" s="96">
        <f>MASTER_DATA_ESCALATED!DY131/(DY$18*1000)</f>
        <v>0</v>
      </c>
      <c r="DZ131" s="96">
        <f>MASTER_DATA_ESCALATED!DZ131/(DZ$18*1000)</f>
        <v>0</v>
      </c>
      <c r="EA131" s="96">
        <f>MASTER_DATA_ESCALATED!EA131/(EA$18*1000)</f>
        <v>0</v>
      </c>
      <c r="EB131" s="96">
        <f>MASTER_DATA_ESCALATED!EB131/(EB$18*1000)</f>
        <v>86.653519512938146</v>
      </c>
      <c r="EC131" s="96" t="e">
        <f>MASTER_DATA_ESCALATED!EC131/(EC$18*1000)</f>
        <v>#DIV/0!</v>
      </c>
      <c r="ED131" s="96" t="e">
        <f>MASTER_DATA_ESCALATED!ED131/(ED$18*1000)</f>
        <v>#DIV/0!</v>
      </c>
      <c r="EE131" s="96" t="e">
        <f>MASTER_DATA_ESCALATED!EE131/(EE$18*1000)</f>
        <v>#DIV/0!</v>
      </c>
      <c r="EF131" s="96" t="e">
        <f>MASTER_DATA_ESCALATED!EF131/(EF$18*1000)</f>
        <v>#VALUE!</v>
      </c>
      <c r="EG131" s="96">
        <f>MASTER_DATA_ESCALATED!EG131/(EG$18*1000)</f>
        <v>0</v>
      </c>
      <c r="EH131" s="96">
        <f>MASTER_DATA_ESCALATED!EH131/(EH$18*1000)</f>
        <v>0</v>
      </c>
      <c r="EI131" s="96">
        <f>MASTER_DATA_ESCALATED!EI131/(EI$18*1000)</f>
        <v>0</v>
      </c>
      <c r="EJ131" s="96">
        <f>MASTER_DATA_ESCALATED!EJ131/(EJ$18*1000)</f>
        <v>115.6678713135705</v>
      </c>
      <c r="EK131" s="96">
        <f>MASTER_DATA_ESCALATED!EK131/(EK$18*1000)</f>
        <v>0</v>
      </c>
      <c r="EL131" s="96">
        <f>MASTER_DATA_ESCALATED!EL131/(EL$18*1000)</f>
        <v>0</v>
      </c>
      <c r="EM131" s="96">
        <f>MASTER_DATA_ESCALATED!EM131/(EM$18*1000)</f>
        <v>0</v>
      </c>
      <c r="EN131" s="96">
        <f>MASTER_DATA_ESCALATED!EN131/(EN$18*1000)</f>
        <v>273.59457695192629</v>
      </c>
      <c r="EO131" s="96">
        <f>MASTER_DATA_ESCALATED!EO131/(EO$18*1000)</f>
        <v>0</v>
      </c>
      <c r="EP131" s="96">
        <f>MASTER_DATA_ESCALATED!EP131/(EP$18*1000)</f>
        <v>0</v>
      </c>
      <c r="EQ131" s="96">
        <f>MASTER_DATA_ESCALATED!EQ131/(EQ$18*1000)</f>
        <v>0</v>
      </c>
      <c r="ER131" s="96">
        <f>MASTER_DATA_ESCALATED!ER131/(ER$18*1000)</f>
        <v>113.63154274202059</v>
      </c>
      <c r="ES131" s="96">
        <f>MASTER_DATA_ESCALATED!ES131/(ES$18*1000)</f>
        <v>0</v>
      </c>
      <c r="ET131" s="96">
        <f>MASTER_DATA_ESCALATED!ET131/(ET$18*1000)</f>
        <v>0</v>
      </c>
      <c r="EU131" s="96">
        <f>MASTER_DATA_ESCALATED!EU131/(EU$18*1000)</f>
        <v>0</v>
      </c>
      <c r="EV131" s="96">
        <f>MASTER_DATA_ESCALATED!EV131/(EV$18*1000)</f>
        <v>113.63154274202059</v>
      </c>
      <c r="EW131" s="96">
        <f>MASTER_DATA_ESCALATED!EW131/(EW$18*1000)</f>
        <v>0</v>
      </c>
      <c r="EX131" s="96">
        <f>MASTER_DATA_ESCALATED!EX131/(EX$18*1000)</f>
        <v>0</v>
      </c>
      <c r="EY131" s="96">
        <f>MASTER_DATA_ESCALATED!EY131/(EY$18*1000)</f>
        <v>0</v>
      </c>
      <c r="EZ131" s="96">
        <f>MASTER_DATA_ESCALATED!EZ131/(EZ$18*1000)</f>
        <v>19.402293261961518</v>
      </c>
      <c r="FA131" s="96">
        <f>MASTER_DATA_ESCALATED!FA131/(FA$18*1000)</f>
        <v>0</v>
      </c>
      <c r="FB131" s="96">
        <f>MASTER_DATA_ESCALATED!FB131/(FB$18*1000)</f>
        <v>0</v>
      </c>
      <c r="FC131" s="96">
        <f>MASTER_DATA_ESCALATED!FC131/(FC$18*1000)</f>
        <v>0</v>
      </c>
      <c r="FD131" s="96">
        <f>MASTER_DATA_ESCALATED!FD131/(FD$18*1000)</f>
        <v>19.112728845655692</v>
      </c>
      <c r="FE131" s="96">
        <f>MASTER_DATA_ESCALATED!FE131/(FE$18*1000)</f>
        <v>0</v>
      </c>
      <c r="FF131" s="96">
        <f>MASTER_DATA_ESCALATED!FF131/(FF$18*1000)</f>
        <v>0</v>
      </c>
      <c r="FG131" s="96">
        <f>MASTER_DATA_ESCALATED!FG131/(FG$18*1000)</f>
        <v>0</v>
      </c>
      <c r="FH131" s="96">
        <f>MASTER_DATA_ESCALATED!FH131/(FH$18*1000)</f>
        <v>18.818732320937016</v>
      </c>
      <c r="FI131" s="96">
        <f>MASTER_DATA_ESCALATED!FI131/(FI$18*1000)</f>
        <v>0</v>
      </c>
      <c r="FJ131" s="96">
        <f>MASTER_DATA_ESCALATED!FJ131/(FJ$18*1000)</f>
        <v>0</v>
      </c>
      <c r="FK131" s="96">
        <f>MASTER_DATA_ESCALATED!FK131/(FK$18*1000)</f>
        <v>0</v>
      </c>
      <c r="FL131" s="96">
        <f>MASTER_DATA_ESCALATED!FL131/(FL$18*1000)</f>
        <v>37.63894201134498</v>
      </c>
      <c r="FM131" s="96">
        <f>MASTER_DATA_ESCALATED!FM131/(FM$18*1000)</f>
        <v>0</v>
      </c>
      <c r="FN131" s="96">
        <f>MASTER_DATA_ESCALATED!FN131/(FN$18*1000)</f>
        <v>0</v>
      </c>
      <c r="FO131" s="96">
        <f>MASTER_DATA_ESCALATED!FO131/(FO$18*1000)</f>
        <v>0</v>
      </c>
      <c r="FP131" s="96">
        <f>MASTER_DATA_ESCALATED!FP131/(FP$18*1000)</f>
        <v>0</v>
      </c>
      <c r="FQ131" s="96">
        <f>MASTER_DATA_ESCALATED!FQ131/(FQ$18*1000)</f>
        <v>0</v>
      </c>
      <c r="FR131" s="96">
        <f>MASTER_DATA_ESCALATED!FR131/(FR$18*1000)</f>
        <v>0</v>
      </c>
      <c r="FS131" s="96">
        <f>MASTER_DATA_ESCALATED!FS131/(FS$18*1000)</f>
        <v>0</v>
      </c>
      <c r="FT131" s="96">
        <f>MASTER_DATA_ESCALATED!FT131/(FT$18*1000)</f>
        <v>0</v>
      </c>
      <c r="FU131" s="96">
        <f>MASTER_DATA_ESCALATED!FU131/(FU$18*1000)</f>
        <v>0</v>
      </c>
      <c r="FV131" s="96">
        <f>MASTER_DATA_ESCALATED!FV131/(FV$18*1000)</f>
        <v>0</v>
      </c>
      <c r="FW131" s="96">
        <f>MASTER_DATA_ESCALATED!FW131/(FW$18*1000)</f>
        <v>0</v>
      </c>
      <c r="FX131" s="96">
        <f>MASTER_DATA_ESCALATED!FX131/(FX$18*1000)</f>
        <v>0</v>
      </c>
      <c r="FY131" s="96">
        <f>MASTER_DATA_ESCALATED!FY131/(FY$18*1000)</f>
        <v>0</v>
      </c>
      <c r="FZ131" s="96">
        <f>MASTER_DATA_ESCALATED!FZ131/(FZ$18*1000)</f>
        <v>0</v>
      </c>
      <c r="GA131" s="96">
        <f>MASTER_DATA_ESCALATED!GA131/(GA$18*1000)</f>
        <v>0</v>
      </c>
      <c r="GB131" s="96">
        <f>MASTER_DATA_ESCALATED!GB131/(GB$18*1000)</f>
        <v>0</v>
      </c>
      <c r="GC131" s="96">
        <f>MASTER_DATA_ESCALATED!GC131/(GC$18*1000)</f>
        <v>0</v>
      </c>
      <c r="GD131" s="96">
        <f>MASTER_DATA_ESCALATED!GD131/(GD$18*1000)</f>
        <v>0</v>
      </c>
      <c r="GE131" s="96">
        <f>MASTER_DATA_ESCALATED!GE131/(GE$18*1000)</f>
        <v>0</v>
      </c>
      <c r="GF131" s="96">
        <f>MASTER_DATA_ESCALATED!GF131/(GF$18*1000)</f>
        <v>0</v>
      </c>
      <c r="GG131" s="96">
        <f>MASTER_DATA_ESCALATED!GG131/(GG$18*1000)</f>
        <v>0</v>
      </c>
      <c r="GH131" s="96">
        <f>MASTER_DATA_ESCALATED!GH131/(GH$18*1000)</f>
        <v>0</v>
      </c>
      <c r="GI131" s="96">
        <f>MASTER_DATA_ESCALATED!GI131/(GI$18*1000)</f>
        <v>0</v>
      </c>
      <c r="GJ131" s="96">
        <f>MASTER_DATA_ESCALATED!GJ131/(GJ$18*1000)</f>
        <v>0</v>
      </c>
      <c r="GK131" s="96">
        <f>MASTER_DATA_ESCALATED!GK131/(GK$18*1000)</f>
        <v>0</v>
      </c>
      <c r="GL131" s="96">
        <f>MASTER_DATA_ESCALATED!GL131/(GL$18*1000)</f>
        <v>0</v>
      </c>
      <c r="GM131" s="96">
        <f>MASTER_DATA_ESCALATED!GM131/(GM$18*1000)</f>
        <v>0</v>
      </c>
      <c r="GN131" s="96">
        <f>MASTER_DATA_ESCALATED!GN131/(GN$18*1000)</f>
        <v>0</v>
      </c>
      <c r="GO131" s="96">
        <f>MASTER_DATA_ESCALATED!GO131/(GO$18*1000)</f>
        <v>0</v>
      </c>
      <c r="GP131" s="96">
        <f>MASTER_DATA_ESCALATED!GP131/(GP$18*1000)</f>
        <v>0</v>
      </c>
      <c r="GQ131" s="96">
        <f>MASTER_DATA_ESCALATED!GQ131/(GQ$18*1000)</f>
        <v>0</v>
      </c>
      <c r="GR131" s="96">
        <f>MASTER_DATA_ESCALATED!GR131/(GR$18*1000)</f>
        <v>0</v>
      </c>
      <c r="GS131" s="96">
        <f>MASTER_DATA_ESCALATED!GS131/(GS$18*1000)</f>
        <v>0</v>
      </c>
      <c r="GT131" s="96">
        <f>MASTER_DATA_ESCALATED!GT131/(GT$18*1000)</f>
        <v>0</v>
      </c>
      <c r="GU131" s="96">
        <f>MASTER_DATA_ESCALATED!GU131/(GU$18*1000)</f>
        <v>0</v>
      </c>
      <c r="GV131" s="96">
        <f>MASTER_DATA_ESCALATED!GV131/(GV$18*1000)</f>
        <v>0</v>
      </c>
      <c r="GW131" s="96" t="e">
        <f>MASTER_DATA_ESCALATED!#REF!/(GW$18*1000)</f>
        <v>#REF!</v>
      </c>
      <c r="GX131" s="96" t="e">
        <f>MASTER_DATA_ESCALATED!#REF!/(GX$18*1000)</f>
        <v>#REF!</v>
      </c>
      <c r="GY131" s="96" t="e">
        <f>MASTER_DATA_ESCALATED!#REF!/(GY$18*1000)</f>
        <v>#REF!</v>
      </c>
    </row>
    <row r="132" spans="2:207" hidden="1" outlineLevel="2" x14ac:dyDescent="0.3">
      <c r="B132" s="21">
        <f t="shared" si="3"/>
        <v>20</v>
      </c>
      <c r="C132" s="52">
        <f t="shared" si="4"/>
        <v>261</v>
      </c>
      <c r="D132" s="77"/>
      <c r="E132" s="52"/>
      <c r="F132" s="52">
        <v>261</v>
      </c>
      <c r="G132" s="78"/>
      <c r="H132" s="35" t="s">
        <v>128</v>
      </c>
      <c r="I132" s="97">
        <f>MASTER_DATA_ESCALATED!I132/(I$18*1000)</f>
        <v>0</v>
      </c>
      <c r="J132" s="97">
        <f>MASTER_DATA_ESCALATED!J132/(J$18*1000)</f>
        <v>0</v>
      </c>
      <c r="K132" s="97">
        <f>MASTER_DATA_ESCALATED!K132/(K$18*1000)</f>
        <v>0</v>
      </c>
      <c r="L132" s="97">
        <f>MASTER_DATA_ESCALATED!L132/(L$18*1000)</f>
        <v>0</v>
      </c>
      <c r="M132" s="97">
        <f>MASTER_DATA_ESCALATED!M132/(M$18*1000)</f>
        <v>0</v>
      </c>
      <c r="N132" s="97">
        <f>MASTER_DATA_ESCALATED!N132/(N$18*1000)</f>
        <v>0</v>
      </c>
      <c r="O132" s="97">
        <f>MASTER_DATA_ESCALATED!O132/(O$18*1000)</f>
        <v>0</v>
      </c>
      <c r="P132" s="97">
        <f>MASTER_DATA_ESCALATED!P132/(P$18*1000)</f>
        <v>0</v>
      </c>
      <c r="Q132" s="97">
        <f>MASTER_DATA_ESCALATED!Q132/(Q$18*1000)</f>
        <v>0</v>
      </c>
      <c r="R132" s="97">
        <f>MASTER_DATA_ESCALATED!R132/(R$18*1000)</f>
        <v>0</v>
      </c>
      <c r="S132" s="97">
        <f>MASTER_DATA_ESCALATED!S132/(S$18*1000)</f>
        <v>0</v>
      </c>
      <c r="T132" s="97">
        <f>MASTER_DATA_ESCALATED!T132/(T$18*1000)</f>
        <v>0</v>
      </c>
      <c r="U132" s="97">
        <f>MASTER_DATA_ESCALATED!U132/(U$18*1000)</f>
        <v>0</v>
      </c>
      <c r="V132" s="97">
        <f>MASTER_DATA_ESCALATED!V132/(V$18*1000)</f>
        <v>0</v>
      </c>
      <c r="W132" s="97">
        <f>MASTER_DATA_ESCALATED!W132/(W$18*1000)</f>
        <v>0</v>
      </c>
      <c r="X132" s="97">
        <f>MASTER_DATA_ESCALATED!X132/(X$18*1000)</f>
        <v>0</v>
      </c>
      <c r="Y132" s="97">
        <f>MASTER_DATA_ESCALATED!Y132/(Y$18*1000)</f>
        <v>0</v>
      </c>
      <c r="Z132" s="97">
        <f>MASTER_DATA_ESCALATED!Z132/(Z$18*1000)</f>
        <v>0</v>
      </c>
      <c r="AA132" s="97">
        <f>MASTER_DATA_ESCALATED!AA132/(AA$18*1000)</f>
        <v>0</v>
      </c>
      <c r="AB132" s="97">
        <f>MASTER_DATA_ESCALATED!AB132/(AB$18*1000)</f>
        <v>0</v>
      </c>
      <c r="AC132" s="97">
        <f>MASTER_DATA_ESCALATED!AC132/(AC$18*1000)</f>
        <v>0</v>
      </c>
      <c r="AD132" s="97">
        <f>MASTER_DATA_ESCALATED!AD132/(AD$18*1000)</f>
        <v>0</v>
      </c>
      <c r="AE132" s="97">
        <f>MASTER_DATA_ESCALATED!AE132/(AE$18*1000)</f>
        <v>0</v>
      </c>
      <c r="AF132" s="97">
        <f>MASTER_DATA_ESCALATED!AF132/(AF$18*1000)</f>
        <v>0</v>
      </c>
      <c r="AG132" s="97">
        <f>MASTER_DATA_ESCALATED!AG132/(AG$18*1000)</f>
        <v>0</v>
      </c>
      <c r="AH132" s="97">
        <f>MASTER_DATA_ESCALATED!AH132/(AH$18*1000)</f>
        <v>0</v>
      </c>
      <c r="AI132" s="97">
        <f>MASTER_DATA_ESCALATED!AI132/(AI$18*1000)</f>
        <v>0</v>
      </c>
      <c r="AJ132" s="97">
        <f>MASTER_DATA_ESCALATED!AJ132/(AJ$18*1000)</f>
        <v>0</v>
      </c>
      <c r="AK132" s="97">
        <f>MASTER_DATA_ESCALATED!AK132/(AK$18*1000)</f>
        <v>0</v>
      </c>
      <c r="AL132" s="97">
        <f>MASTER_DATA_ESCALATED!AL132/(AL$18*1000)</f>
        <v>0</v>
      </c>
      <c r="AM132" s="97">
        <f>MASTER_DATA_ESCALATED!AM132/(AM$18*1000)</f>
        <v>0</v>
      </c>
      <c r="AN132" s="97">
        <f>MASTER_DATA_ESCALATED!AN132/(AN$18*1000)</f>
        <v>0</v>
      </c>
      <c r="AO132" s="97">
        <f>MASTER_DATA_ESCALATED!AO132/(AO$18*1000)</f>
        <v>0</v>
      </c>
      <c r="AP132" s="97">
        <f>MASTER_DATA_ESCALATED!AP132/(AP$18*1000)</f>
        <v>0</v>
      </c>
      <c r="AQ132" s="97">
        <f>MASTER_DATA_ESCALATED!AQ132/(AQ$18*1000)</f>
        <v>0</v>
      </c>
      <c r="AR132" s="97">
        <f>MASTER_DATA_ESCALATED!AR132/(AR$18*1000)</f>
        <v>0</v>
      </c>
      <c r="AS132" s="97">
        <f>MASTER_DATA_ESCALATED!AS132/(AS$18*1000)</f>
        <v>0</v>
      </c>
      <c r="AT132" s="97">
        <f>MASTER_DATA_ESCALATED!AT132/(AT$18*1000)</f>
        <v>0</v>
      </c>
      <c r="AU132" s="97">
        <f>MASTER_DATA_ESCALATED!AU132/(AU$18*1000)</f>
        <v>0</v>
      </c>
      <c r="AV132" s="97">
        <f>MASTER_DATA_ESCALATED!AV132/(AV$18*1000)</f>
        <v>0</v>
      </c>
      <c r="AW132" s="97">
        <f>MASTER_DATA_ESCALATED!AW132/(AW$18*1000)</f>
        <v>0</v>
      </c>
      <c r="AX132" s="97">
        <f>MASTER_DATA_ESCALATED!AX132/(AX$18*1000)</f>
        <v>0</v>
      </c>
      <c r="AY132" s="97">
        <f>MASTER_DATA_ESCALATED!AY132/(AY$18*1000)</f>
        <v>0</v>
      </c>
      <c r="AZ132" s="97">
        <f>MASTER_DATA_ESCALATED!AZ132/(AZ$18*1000)</f>
        <v>0</v>
      </c>
      <c r="BA132" s="97">
        <f>MASTER_DATA_ESCALATED!BA132/(BA$18*1000)</f>
        <v>0</v>
      </c>
      <c r="BB132" s="97">
        <f>MASTER_DATA_ESCALATED!BB132/(BB$18*1000)</f>
        <v>0</v>
      </c>
      <c r="BC132" s="97">
        <f>MASTER_DATA_ESCALATED!BC132/(BC$18*1000)</f>
        <v>0</v>
      </c>
      <c r="BD132" s="97">
        <f>MASTER_DATA_ESCALATED!BD132/(BD$18*1000)</f>
        <v>0</v>
      </c>
      <c r="BE132" s="97">
        <f>MASTER_DATA_ESCALATED!BE132/(BE$18*1000)</f>
        <v>0</v>
      </c>
      <c r="BF132" s="97">
        <f>MASTER_DATA_ESCALATED!BF132/(BF$18*1000)</f>
        <v>0</v>
      </c>
      <c r="BG132" s="97">
        <f>MASTER_DATA_ESCALATED!BG132/(BG$18*1000)</f>
        <v>0</v>
      </c>
      <c r="BH132" s="97">
        <f>MASTER_DATA_ESCALATED!BH132/(BH$18*1000)</f>
        <v>0</v>
      </c>
      <c r="BI132" s="97">
        <f>MASTER_DATA_ESCALATED!BI132/(BI$18*1000)</f>
        <v>0</v>
      </c>
      <c r="BJ132" s="97">
        <f>MASTER_DATA_ESCALATED!BJ132/(BJ$18*1000)</f>
        <v>0</v>
      </c>
      <c r="BK132" s="97">
        <f>MASTER_DATA_ESCALATED!BK132/(BK$18*1000)</f>
        <v>0</v>
      </c>
      <c r="BL132" s="97">
        <f>MASTER_DATA_ESCALATED!BL132/(BL$18*1000)</f>
        <v>0</v>
      </c>
      <c r="BM132" s="97">
        <f>MASTER_DATA_ESCALATED!BM132/(BM$18*1000)</f>
        <v>0</v>
      </c>
      <c r="BN132" s="97">
        <f>MASTER_DATA_ESCALATED!BN132/(BN$18*1000)</f>
        <v>0</v>
      </c>
      <c r="BO132" s="97">
        <f>MASTER_DATA_ESCALATED!BO132/(BO$18*1000)</f>
        <v>0</v>
      </c>
      <c r="BP132" s="97">
        <f>MASTER_DATA_ESCALATED!BP132/(BP$18*1000)</f>
        <v>0</v>
      </c>
      <c r="BQ132" s="97">
        <f>MASTER_DATA_ESCALATED!BQ132/(BQ$18*1000)</f>
        <v>0</v>
      </c>
      <c r="BR132" s="97">
        <f>MASTER_DATA_ESCALATED!BR132/(BR$18*1000)</f>
        <v>0</v>
      </c>
      <c r="BS132" s="97">
        <f>MASTER_DATA_ESCALATED!BS132/(BS$18*1000)</f>
        <v>0</v>
      </c>
      <c r="BT132" s="97">
        <f>MASTER_DATA_ESCALATED!BT132/(BT$18*1000)</f>
        <v>0</v>
      </c>
      <c r="BU132" s="97">
        <f>MASTER_DATA_ESCALATED!BU132/(BU$18*1000)</f>
        <v>0</v>
      </c>
      <c r="BV132" s="97">
        <f>MASTER_DATA_ESCALATED!BV132/(BV$18*1000)</f>
        <v>0</v>
      </c>
      <c r="BW132" s="97">
        <f>MASTER_DATA_ESCALATED!BW132/(BW$18*1000)</f>
        <v>0</v>
      </c>
      <c r="BX132" s="97">
        <f>MASTER_DATA_ESCALATED!BX132/(BX$18*1000)</f>
        <v>0</v>
      </c>
      <c r="BY132" s="97">
        <f>MASTER_DATA_ESCALATED!BY132/(BY$18*1000)</f>
        <v>0</v>
      </c>
      <c r="BZ132" s="97">
        <f>MASTER_DATA_ESCALATED!BZ132/(BZ$18*1000)</f>
        <v>0</v>
      </c>
      <c r="CA132" s="97">
        <f>MASTER_DATA_ESCALATED!CA132/(CA$18*1000)</f>
        <v>0</v>
      </c>
      <c r="CB132" s="97">
        <f>MASTER_DATA_ESCALATED!CB132/(CB$18*1000)</f>
        <v>0</v>
      </c>
      <c r="CC132" s="97">
        <f>MASTER_DATA_ESCALATED!CC132/(CC$18*1000)</f>
        <v>0</v>
      </c>
      <c r="CD132" s="97">
        <f>MASTER_DATA_ESCALATED!CD132/(CD$18*1000)</f>
        <v>0</v>
      </c>
      <c r="CE132" s="97">
        <f>MASTER_DATA_ESCALATED!CE132/(CE$18*1000)</f>
        <v>0</v>
      </c>
      <c r="CF132" s="97">
        <f>MASTER_DATA_ESCALATED!CF132/(CF$18*1000)</f>
        <v>0</v>
      </c>
      <c r="CG132" s="97">
        <f>MASTER_DATA_ESCALATED!CG132/(CG$18*1000)</f>
        <v>0</v>
      </c>
      <c r="CH132" s="97">
        <f>MASTER_DATA_ESCALATED!CH132/(CH$18*1000)</f>
        <v>0</v>
      </c>
      <c r="CI132" s="97">
        <f>MASTER_DATA_ESCALATED!CI132/(CI$18*1000)</f>
        <v>0</v>
      </c>
      <c r="CJ132" s="97">
        <f>MASTER_DATA_ESCALATED!CJ132/(CJ$18*1000)</f>
        <v>0</v>
      </c>
      <c r="CK132" s="97">
        <f>MASTER_DATA_ESCALATED!CK132/(CK$18*1000)</f>
        <v>0</v>
      </c>
      <c r="CL132" s="97">
        <f>MASTER_DATA_ESCALATED!CL132/(CL$18*1000)</f>
        <v>0</v>
      </c>
      <c r="CM132" s="97">
        <f>MASTER_DATA_ESCALATED!CM132/(CM$18*1000)</f>
        <v>0</v>
      </c>
      <c r="CN132" s="97">
        <f>MASTER_DATA_ESCALATED!CN132/(CN$18*1000)</f>
        <v>0</v>
      </c>
      <c r="CO132" s="97">
        <f>MASTER_DATA_ESCALATED!CO132/(CO$18*1000)</f>
        <v>0</v>
      </c>
      <c r="CP132" s="97">
        <f>MASTER_DATA_ESCALATED!CP132/(CP$18*1000)</f>
        <v>0</v>
      </c>
      <c r="CQ132" s="97">
        <f>MASTER_DATA_ESCALATED!CQ132/(CQ$18*1000)</f>
        <v>0</v>
      </c>
      <c r="CR132" s="97">
        <f>MASTER_DATA_ESCALATED!CR132/(CR$18*1000)</f>
        <v>0</v>
      </c>
      <c r="CS132" s="97">
        <f>MASTER_DATA_ESCALATED!CS132/(CS$18*1000)</f>
        <v>0</v>
      </c>
      <c r="CT132" s="97">
        <f>MASTER_DATA_ESCALATED!CT132/(CT$18*1000)</f>
        <v>0</v>
      </c>
      <c r="CU132" s="97">
        <f>MASTER_DATA_ESCALATED!CU132/(CU$18*1000)</f>
        <v>0</v>
      </c>
      <c r="CV132" s="97">
        <f>MASTER_DATA_ESCALATED!CV132/(CV$18*1000)</f>
        <v>0</v>
      </c>
      <c r="CW132" s="97">
        <f>MASTER_DATA_ESCALATED!CW132/(CW$18*1000)</f>
        <v>0</v>
      </c>
      <c r="CX132" s="97">
        <f>MASTER_DATA_ESCALATED!CX132/(CX$18*1000)</f>
        <v>0</v>
      </c>
      <c r="CY132" s="97">
        <f>MASTER_DATA_ESCALATED!CY132/(CY$18*1000)</f>
        <v>0</v>
      </c>
      <c r="CZ132" s="97">
        <f>MASTER_DATA_ESCALATED!CZ132/(CZ$18*1000)</f>
        <v>0</v>
      </c>
      <c r="DA132" s="97" t="e">
        <f>MASTER_DATA_ESCALATED!DA132/(DA$18*1000)</f>
        <v>#DIV/0!</v>
      </c>
      <c r="DB132" s="97" t="e">
        <f>MASTER_DATA_ESCALATED!DB132/(DB$18*1000)</f>
        <v>#DIV/0!</v>
      </c>
      <c r="DC132" s="97" t="e">
        <f>MASTER_DATA_ESCALATED!DC132/(DC$18*1000)</f>
        <v>#DIV/0!</v>
      </c>
      <c r="DD132" s="97" t="e">
        <f>MASTER_DATA_ESCALATED!DD132/(DD$18*1000)</f>
        <v>#N/A</v>
      </c>
      <c r="DE132" s="97">
        <f>MASTER_DATA_ESCALATED!DE132/(DE$18*1000)</f>
        <v>0</v>
      </c>
      <c r="DF132" s="97">
        <f>MASTER_DATA_ESCALATED!DF132/(DF$18*1000)</f>
        <v>0</v>
      </c>
      <c r="DG132" s="97">
        <f>MASTER_DATA_ESCALATED!DG132/(DG$18*1000)</f>
        <v>0</v>
      </c>
      <c r="DH132" s="97">
        <f>MASTER_DATA_ESCALATED!DH132/(DH$18*1000)</f>
        <v>0</v>
      </c>
      <c r="DI132" s="97">
        <f>MASTER_DATA_ESCALATED!DI132/(DI$18*1000)</f>
        <v>0</v>
      </c>
      <c r="DJ132" s="97">
        <f>MASTER_DATA_ESCALATED!DJ132/(DJ$18*1000)</f>
        <v>0</v>
      </c>
      <c r="DK132" s="97">
        <f>MASTER_DATA_ESCALATED!DK132/(DK$18*1000)</f>
        <v>0</v>
      </c>
      <c r="DL132" s="97">
        <f>MASTER_DATA_ESCALATED!DL132/(DL$18*1000)</f>
        <v>0</v>
      </c>
      <c r="DM132" s="97">
        <f>MASTER_DATA_ESCALATED!DM132/(DM$18*1000)</f>
        <v>0</v>
      </c>
      <c r="DN132" s="97">
        <f>MASTER_DATA_ESCALATED!DN132/(DN$18*1000)</f>
        <v>0</v>
      </c>
      <c r="DO132" s="97">
        <f>MASTER_DATA_ESCALATED!DO132/(DO$18*1000)</f>
        <v>0</v>
      </c>
      <c r="DP132" s="97">
        <f>MASTER_DATA_ESCALATED!DP132/(DP$18*1000)</f>
        <v>0</v>
      </c>
      <c r="DQ132" s="97">
        <f>MASTER_DATA_ESCALATED!DQ132/(DQ$18*1000)</f>
        <v>0</v>
      </c>
      <c r="DR132" s="97">
        <f>MASTER_DATA_ESCALATED!DR132/(DR$18*1000)</f>
        <v>0</v>
      </c>
      <c r="DS132" s="97">
        <f>MASTER_DATA_ESCALATED!DS132/(DS$18*1000)</f>
        <v>0</v>
      </c>
      <c r="DT132" s="97">
        <f>MASTER_DATA_ESCALATED!DT132/(DT$18*1000)</f>
        <v>0</v>
      </c>
      <c r="DU132" s="97">
        <f>MASTER_DATA_ESCALATED!DU132/(DU$18*1000)</f>
        <v>0</v>
      </c>
      <c r="DV132" s="97">
        <f>MASTER_DATA_ESCALATED!DV132/(DV$18*1000)</f>
        <v>0</v>
      </c>
      <c r="DW132" s="97">
        <f>MASTER_DATA_ESCALATED!DW132/(DW$18*1000)</f>
        <v>0</v>
      </c>
      <c r="DX132" s="97">
        <f>MASTER_DATA_ESCALATED!DX132/(DX$18*1000)</f>
        <v>0</v>
      </c>
      <c r="DY132" s="97">
        <f>MASTER_DATA_ESCALATED!DY132/(DY$18*1000)</f>
        <v>0</v>
      </c>
      <c r="DZ132" s="97">
        <f>MASTER_DATA_ESCALATED!DZ132/(DZ$18*1000)</f>
        <v>0</v>
      </c>
      <c r="EA132" s="97">
        <f>MASTER_DATA_ESCALATED!EA132/(EA$18*1000)</f>
        <v>0</v>
      </c>
      <c r="EB132" s="97">
        <f>MASTER_DATA_ESCALATED!EB132/(EB$18*1000)</f>
        <v>0</v>
      </c>
      <c r="EC132" s="97" t="e">
        <f>MASTER_DATA_ESCALATED!EC132/(EC$18*1000)</f>
        <v>#DIV/0!</v>
      </c>
      <c r="ED132" s="97" t="e">
        <f>MASTER_DATA_ESCALATED!ED132/(ED$18*1000)</f>
        <v>#DIV/0!</v>
      </c>
      <c r="EE132" s="97" t="e">
        <f>MASTER_DATA_ESCALATED!EE132/(EE$18*1000)</f>
        <v>#DIV/0!</v>
      </c>
      <c r="EF132" s="97" t="e">
        <f>MASTER_DATA_ESCALATED!EF132/(EF$18*1000)</f>
        <v>#VALUE!</v>
      </c>
      <c r="EG132" s="97">
        <f>MASTER_DATA_ESCALATED!EG132/(EG$18*1000)</f>
        <v>0</v>
      </c>
      <c r="EH132" s="97">
        <f>MASTER_DATA_ESCALATED!EH132/(EH$18*1000)</f>
        <v>0</v>
      </c>
      <c r="EI132" s="97">
        <f>MASTER_DATA_ESCALATED!EI132/(EI$18*1000)</f>
        <v>0</v>
      </c>
      <c r="EJ132" s="97">
        <f>MASTER_DATA_ESCALATED!EJ132/(EJ$18*1000)</f>
        <v>0</v>
      </c>
      <c r="EK132" s="97">
        <f>MASTER_DATA_ESCALATED!EK132/(EK$18*1000)</f>
        <v>0</v>
      </c>
      <c r="EL132" s="97">
        <f>MASTER_DATA_ESCALATED!EL132/(EL$18*1000)</f>
        <v>0</v>
      </c>
      <c r="EM132" s="97">
        <f>MASTER_DATA_ESCALATED!EM132/(EM$18*1000)</f>
        <v>0</v>
      </c>
      <c r="EN132" s="97">
        <f>MASTER_DATA_ESCALATED!EN132/(EN$18*1000)</f>
        <v>0</v>
      </c>
      <c r="EO132" s="97">
        <f>MASTER_DATA_ESCALATED!EO132/(EO$18*1000)</f>
        <v>0</v>
      </c>
      <c r="EP132" s="97">
        <f>MASTER_DATA_ESCALATED!EP132/(EP$18*1000)</f>
        <v>0</v>
      </c>
      <c r="EQ132" s="97">
        <f>MASTER_DATA_ESCALATED!EQ132/(EQ$18*1000)</f>
        <v>0</v>
      </c>
      <c r="ER132" s="97">
        <f>MASTER_DATA_ESCALATED!ER132/(ER$18*1000)</f>
        <v>0</v>
      </c>
      <c r="ES132" s="97">
        <f>MASTER_DATA_ESCALATED!ES132/(ES$18*1000)</f>
        <v>0</v>
      </c>
      <c r="ET132" s="97">
        <f>MASTER_DATA_ESCALATED!ET132/(ET$18*1000)</f>
        <v>0</v>
      </c>
      <c r="EU132" s="97">
        <f>MASTER_DATA_ESCALATED!EU132/(EU$18*1000)</f>
        <v>0</v>
      </c>
      <c r="EV132" s="97">
        <f>MASTER_DATA_ESCALATED!EV132/(EV$18*1000)</f>
        <v>0</v>
      </c>
      <c r="EW132" s="97">
        <f>MASTER_DATA_ESCALATED!EW132/(EW$18*1000)</f>
        <v>0</v>
      </c>
      <c r="EX132" s="97">
        <f>MASTER_DATA_ESCALATED!EX132/(EX$18*1000)</f>
        <v>0</v>
      </c>
      <c r="EY132" s="97">
        <f>MASTER_DATA_ESCALATED!EY132/(EY$18*1000)</f>
        <v>0</v>
      </c>
      <c r="EZ132" s="97">
        <f>MASTER_DATA_ESCALATED!EZ132/(EZ$18*1000)</f>
        <v>0</v>
      </c>
      <c r="FA132" s="97">
        <f>MASTER_DATA_ESCALATED!FA132/(FA$18*1000)</f>
        <v>0</v>
      </c>
      <c r="FB132" s="97">
        <f>MASTER_DATA_ESCALATED!FB132/(FB$18*1000)</f>
        <v>0</v>
      </c>
      <c r="FC132" s="97">
        <f>MASTER_DATA_ESCALATED!FC132/(FC$18*1000)</f>
        <v>0</v>
      </c>
      <c r="FD132" s="97">
        <f>MASTER_DATA_ESCALATED!FD132/(FD$18*1000)</f>
        <v>0</v>
      </c>
      <c r="FE132" s="97">
        <f>MASTER_DATA_ESCALATED!FE132/(FE$18*1000)</f>
        <v>0</v>
      </c>
      <c r="FF132" s="97">
        <f>MASTER_DATA_ESCALATED!FF132/(FF$18*1000)</f>
        <v>0</v>
      </c>
      <c r="FG132" s="97">
        <f>MASTER_DATA_ESCALATED!FG132/(FG$18*1000)</f>
        <v>0</v>
      </c>
      <c r="FH132" s="97">
        <f>MASTER_DATA_ESCALATED!FH132/(FH$18*1000)</f>
        <v>0</v>
      </c>
      <c r="FI132" s="97">
        <f>MASTER_DATA_ESCALATED!FI132/(FI$18*1000)</f>
        <v>0</v>
      </c>
      <c r="FJ132" s="97">
        <f>MASTER_DATA_ESCALATED!FJ132/(FJ$18*1000)</f>
        <v>0</v>
      </c>
      <c r="FK132" s="97">
        <f>MASTER_DATA_ESCALATED!FK132/(FK$18*1000)</f>
        <v>0</v>
      </c>
      <c r="FL132" s="97">
        <f>MASTER_DATA_ESCALATED!FL132/(FL$18*1000)</f>
        <v>0</v>
      </c>
      <c r="FM132" s="97">
        <f>MASTER_DATA_ESCALATED!FM132/(FM$18*1000)</f>
        <v>0</v>
      </c>
      <c r="FN132" s="97">
        <f>MASTER_DATA_ESCALATED!FN132/(FN$18*1000)</f>
        <v>0</v>
      </c>
      <c r="FO132" s="97">
        <f>MASTER_DATA_ESCALATED!FO132/(FO$18*1000)</f>
        <v>0</v>
      </c>
      <c r="FP132" s="97">
        <f>MASTER_DATA_ESCALATED!FP132/(FP$18*1000)</f>
        <v>0</v>
      </c>
      <c r="FQ132" s="97">
        <f>MASTER_DATA_ESCALATED!FQ132/(FQ$18*1000)</f>
        <v>0</v>
      </c>
      <c r="FR132" s="97">
        <f>MASTER_DATA_ESCALATED!FR132/(FR$18*1000)</f>
        <v>0</v>
      </c>
      <c r="FS132" s="97">
        <f>MASTER_DATA_ESCALATED!FS132/(FS$18*1000)</f>
        <v>0</v>
      </c>
      <c r="FT132" s="97">
        <f>MASTER_DATA_ESCALATED!FT132/(FT$18*1000)</f>
        <v>0</v>
      </c>
      <c r="FU132" s="97">
        <f>MASTER_DATA_ESCALATED!FU132/(FU$18*1000)</f>
        <v>0</v>
      </c>
      <c r="FV132" s="97">
        <f>MASTER_DATA_ESCALATED!FV132/(FV$18*1000)</f>
        <v>0</v>
      </c>
      <c r="FW132" s="97">
        <f>MASTER_DATA_ESCALATED!FW132/(FW$18*1000)</f>
        <v>0</v>
      </c>
      <c r="FX132" s="97">
        <f>MASTER_DATA_ESCALATED!FX132/(FX$18*1000)</f>
        <v>0</v>
      </c>
      <c r="FY132" s="97">
        <f>MASTER_DATA_ESCALATED!FY132/(FY$18*1000)</f>
        <v>0</v>
      </c>
      <c r="FZ132" s="97">
        <f>MASTER_DATA_ESCALATED!FZ132/(FZ$18*1000)</f>
        <v>0</v>
      </c>
      <c r="GA132" s="97">
        <f>MASTER_DATA_ESCALATED!GA132/(GA$18*1000)</f>
        <v>0</v>
      </c>
      <c r="GB132" s="97">
        <f>MASTER_DATA_ESCALATED!GB132/(GB$18*1000)</f>
        <v>0</v>
      </c>
      <c r="GC132" s="97">
        <f>MASTER_DATA_ESCALATED!GC132/(GC$18*1000)</f>
        <v>0</v>
      </c>
      <c r="GD132" s="97">
        <f>MASTER_DATA_ESCALATED!GD132/(GD$18*1000)</f>
        <v>0</v>
      </c>
      <c r="GE132" s="97">
        <f>MASTER_DATA_ESCALATED!GE132/(GE$18*1000)</f>
        <v>0</v>
      </c>
      <c r="GF132" s="97">
        <f>MASTER_DATA_ESCALATED!GF132/(GF$18*1000)</f>
        <v>0</v>
      </c>
      <c r="GG132" s="97">
        <f>MASTER_DATA_ESCALATED!GG132/(GG$18*1000)</f>
        <v>0</v>
      </c>
      <c r="GH132" s="97">
        <f>MASTER_DATA_ESCALATED!GH132/(GH$18*1000)</f>
        <v>0</v>
      </c>
      <c r="GI132" s="97">
        <f>MASTER_DATA_ESCALATED!GI132/(GI$18*1000)</f>
        <v>0</v>
      </c>
      <c r="GJ132" s="97">
        <f>MASTER_DATA_ESCALATED!GJ132/(GJ$18*1000)</f>
        <v>0</v>
      </c>
      <c r="GK132" s="97">
        <f>MASTER_DATA_ESCALATED!GK132/(GK$18*1000)</f>
        <v>0</v>
      </c>
      <c r="GL132" s="97">
        <f>MASTER_DATA_ESCALATED!GL132/(GL$18*1000)</f>
        <v>0</v>
      </c>
      <c r="GM132" s="97">
        <f>MASTER_DATA_ESCALATED!GM132/(GM$18*1000)</f>
        <v>0</v>
      </c>
      <c r="GN132" s="97">
        <f>MASTER_DATA_ESCALATED!GN132/(GN$18*1000)</f>
        <v>0</v>
      </c>
      <c r="GO132" s="97">
        <f>MASTER_DATA_ESCALATED!GO132/(GO$18*1000)</f>
        <v>0</v>
      </c>
      <c r="GP132" s="97">
        <f>MASTER_DATA_ESCALATED!GP132/(GP$18*1000)</f>
        <v>0</v>
      </c>
      <c r="GQ132" s="97">
        <f>MASTER_DATA_ESCALATED!GQ132/(GQ$18*1000)</f>
        <v>0</v>
      </c>
      <c r="GR132" s="97">
        <f>MASTER_DATA_ESCALATED!GR132/(GR$18*1000)</f>
        <v>0</v>
      </c>
      <c r="GS132" s="97">
        <f>MASTER_DATA_ESCALATED!GS132/(GS$18*1000)</f>
        <v>0</v>
      </c>
      <c r="GT132" s="97">
        <f>MASTER_DATA_ESCALATED!GT132/(GT$18*1000)</f>
        <v>0</v>
      </c>
      <c r="GU132" s="97">
        <f>MASTER_DATA_ESCALATED!GU132/(GU$18*1000)</f>
        <v>0</v>
      </c>
      <c r="GV132" s="97">
        <f>MASTER_DATA_ESCALATED!GV132/(GV$18*1000)</f>
        <v>0</v>
      </c>
      <c r="GW132" s="97" t="e">
        <f>MASTER_DATA_ESCALATED!#REF!/(GW$18*1000)</f>
        <v>#REF!</v>
      </c>
      <c r="GX132" s="97" t="e">
        <f>MASTER_DATA_ESCALATED!#REF!/(GX$18*1000)</f>
        <v>#REF!</v>
      </c>
      <c r="GY132" s="97" t="e">
        <f>MASTER_DATA_ESCALATED!#REF!/(GY$18*1000)</f>
        <v>#REF!</v>
      </c>
    </row>
    <row r="133" spans="2:207" hidden="1" outlineLevel="2" x14ac:dyDescent="0.3">
      <c r="B133" s="21">
        <f t="shared" si="3"/>
        <v>20</v>
      </c>
      <c r="C133" s="52">
        <f t="shared" si="4"/>
        <v>262</v>
      </c>
      <c r="D133" s="77"/>
      <c r="E133" s="52"/>
      <c r="F133" s="52">
        <v>262</v>
      </c>
      <c r="G133" s="78"/>
      <c r="H133" s="35" t="s">
        <v>129</v>
      </c>
      <c r="I133" s="97">
        <f>MASTER_DATA_ESCALATED!I133/(I$18*1000)</f>
        <v>0</v>
      </c>
      <c r="J133" s="97">
        <f>MASTER_DATA_ESCALATED!J133/(J$18*1000)</f>
        <v>0</v>
      </c>
      <c r="K133" s="97">
        <f>MASTER_DATA_ESCALATED!K133/(K$18*1000)</f>
        <v>0</v>
      </c>
      <c r="L133" s="97">
        <f>MASTER_DATA_ESCALATED!L133/(L$18*1000)</f>
        <v>0</v>
      </c>
      <c r="M133" s="97">
        <f>MASTER_DATA_ESCALATED!M133/(M$18*1000)</f>
        <v>0</v>
      </c>
      <c r="N133" s="97">
        <f>MASTER_DATA_ESCALATED!N133/(N$18*1000)</f>
        <v>0</v>
      </c>
      <c r="O133" s="97">
        <f>MASTER_DATA_ESCALATED!O133/(O$18*1000)</f>
        <v>0</v>
      </c>
      <c r="P133" s="97">
        <f>MASTER_DATA_ESCALATED!P133/(P$18*1000)</f>
        <v>0</v>
      </c>
      <c r="Q133" s="97">
        <f>MASTER_DATA_ESCALATED!Q133/(Q$18*1000)</f>
        <v>0</v>
      </c>
      <c r="R133" s="97">
        <f>MASTER_DATA_ESCALATED!R133/(R$18*1000)</f>
        <v>0</v>
      </c>
      <c r="S133" s="97">
        <f>MASTER_DATA_ESCALATED!S133/(S$18*1000)</f>
        <v>0</v>
      </c>
      <c r="T133" s="97">
        <f>MASTER_DATA_ESCALATED!T133/(T$18*1000)</f>
        <v>0</v>
      </c>
      <c r="U133" s="97">
        <f>MASTER_DATA_ESCALATED!U133/(U$18*1000)</f>
        <v>0</v>
      </c>
      <c r="V133" s="97">
        <f>MASTER_DATA_ESCALATED!V133/(V$18*1000)</f>
        <v>0</v>
      </c>
      <c r="W133" s="97">
        <f>MASTER_DATA_ESCALATED!W133/(W$18*1000)</f>
        <v>0</v>
      </c>
      <c r="X133" s="97">
        <f>MASTER_DATA_ESCALATED!X133/(X$18*1000)</f>
        <v>0</v>
      </c>
      <c r="Y133" s="97">
        <f>MASTER_DATA_ESCALATED!Y133/(Y$18*1000)</f>
        <v>0</v>
      </c>
      <c r="Z133" s="97">
        <f>MASTER_DATA_ESCALATED!Z133/(Z$18*1000)</f>
        <v>0</v>
      </c>
      <c r="AA133" s="97">
        <f>MASTER_DATA_ESCALATED!AA133/(AA$18*1000)</f>
        <v>0</v>
      </c>
      <c r="AB133" s="97">
        <f>MASTER_DATA_ESCALATED!AB133/(AB$18*1000)</f>
        <v>0</v>
      </c>
      <c r="AC133" s="97">
        <f>MASTER_DATA_ESCALATED!AC133/(AC$18*1000)</f>
        <v>0</v>
      </c>
      <c r="AD133" s="97">
        <f>MASTER_DATA_ESCALATED!AD133/(AD$18*1000)</f>
        <v>0</v>
      </c>
      <c r="AE133" s="97">
        <f>MASTER_DATA_ESCALATED!AE133/(AE$18*1000)</f>
        <v>0</v>
      </c>
      <c r="AF133" s="97">
        <f>MASTER_DATA_ESCALATED!AF133/(AF$18*1000)</f>
        <v>0</v>
      </c>
      <c r="AG133" s="97">
        <f>MASTER_DATA_ESCALATED!AG133/(AG$18*1000)</f>
        <v>0</v>
      </c>
      <c r="AH133" s="97">
        <f>MASTER_DATA_ESCALATED!AH133/(AH$18*1000)</f>
        <v>0</v>
      </c>
      <c r="AI133" s="97">
        <f>MASTER_DATA_ESCALATED!AI133/(AI$18*1000)</f>
        <v>0</v>
      </c>
      <c r="AJ133" s="97">
        <f>MASTER_DATA_ESCALATED!AJ133/(AJ$18*1000)</f>
        <v>0</v>
      </c>
      <c r="AK133" s="97">
        <f>MASTER_DATA_ESCALATED!AK133/(AK$18*1000)</f>
        <v>0</v>
      </c>
      <c r="AL133" s="97">
        <f>MASTER_DATA_ESCALATED!AL133/(AL$18*1000)</f>
        <v>0</v>
      </c>
      <c r="AM133" s="97">
        <f>MASTER_DATA_ESCALATED!AM133/(AM$18*1000)</f>
        <v>0</v>
      </c>
      <c r="AN133" s="97">
        <f>MASTER_DATA_ESCALATED!AN133/(AN$18*1000)</f>
        <v>0</v>
      </c>
      <c r="AO133" s="97">
        <f>MASTER_DATA_ESCALATED!AO133/(AO$18*1000)</f>
        <v>0</v>
      </c>
      <c r="AP133" s="97">
        <f>MASTER_DATA_ESCALATED!AP133/(AP$18*1000)</f>
        <v>0</v>
      </c>
      <c r="AQ133" s="97">
        <f>MASTER_DATA_ESCALATED!AQ133/(AQ$18*1000)</f>
        <v>0</v>
      </c>
      <c r="AR133" s="97">
        <f>MASTER_DATA_ESCALATED!AR133/(AR$18*1000)</f>
        <v>0</v>
      </c>
      <c r="AS133" s="97">
        <f>MASTER_DATA_ESCALATED!AS133/(AS$18*1000)</f>
        <v>0</v>
      </c>
      <c r="AT133" s="97">
        <f>MASTER_DATA_ESCALATED!AT133/(AT$18*1000)</f>
        <v>0</v>
      </c>
      <c r="AU133" s="97">
        <f>MASTER_DATA_ESCALATED!AU133/(AU$18*1000)</f>
        <v>0</v>
      </c>
      <c r="AV133" s="97">
        <f>MASTER_DATA_ESCALATED!AV133/(AV$18*1000)</f>
        <v>0</v>
      </c>
      <c r="AW133" s="97">
        <f>MASTER_DATA_ESCALATED!AW133/(AW$18*1000)</f>
        <v>0</v>
      </c>
      <c r="AX133" s="97">
        <f>MASTER_DATA_ESCALATED!AX133/(AX$18*1000)</f>
        <v>0</v>
      </c>
      <c r="AY133" s="97">
        <f>MASTER_DATA_ESCALATED!AY133/(AY$18*1000)</f>
        <v>0</v>
      </c>
      <c r="AZ133" s="97">
        <f>MASTER_DATA_ESCALATED!AZ133/(AZ$18*1000)</f>
        <v>0</v>
      </c>
      <c r="BA133" s="97">
        <f>MASTER_DATA_ESCALATED!BA133/(BA$18*1000)</f>
        <v>0</v>
      </c>
      <c r="BB133" s="97">
        <f>MASTER_DATA_ESCALATED!BB133/(BB$18*1000)</f>
        <v>0</v>
      </c>
      <c r="BC133" s="97">
        <f>MASTER_DATA_ESCALATED!BC133/(BC$18*1000)</f>
        <v>0</v>
      </c>
      <c r="BD133" s="97">
        <f>MASTER_DATA_ESCALATED!BD133/(BD$18*1000)</f>
        <v>0</v>
      </c>
      <c r="BE133" s="97">
        <f>MASTER_DATA_ESCALATED!BE133/(BE$18*1000)</f>
        <v>0</v>
      </c>
      <c r="BF133" s="97">
        <f>MASTER_DATA_ESCALATED!BF133/(BF$18*1000)</f>
        <v>0</v>
      </c>
      <c r="BG133" s="97">
        <f>MASTER_DATA_ESCALATED!BG133/(BG$18*1000)</f>
        <v>0</v>
      </c>
      <c r="BH133" s="97">
        <f>MASTER_DATA_ESCALATED!BH133/(BH$18*1000)</f>
        <v>0</v>
      </c>
      <c r="BI133" s="97">
        <f>MASTER_DATA_ESCALATED!BI133/(BI$18*1000)</f>
        <v>0</v>
      </c>
      <c r="BJ133" s="97">
        <f>MASTER_DATA_ESCALATED!BJ133/(BJ$18*1000)</f>
        <v>0</v>
      </c>
      <c r="BK133" s="97">
        <f>MASTER_DATA_ESCALATED!BK133/(BK$18*1000)</f>
        <v>0</v>
      </c>
      <c r="BL133" s="97">
        <f>MASTER_DATA_ESCALATED!BL133/(BL$18*1000)</f>
        <v>0</v>
      </c>
      <c r="BM133" s="97">
        <f>MASTER_DATA_ESCALATED!BM133/(BM$18*1000)</f>
        <v>0</v>
      </c>
      <c r="BN133" s="97">
        <f>MASTER_DATA_ESCALATED!BN133/(BN$18*1000)</f>
        <v>0</v>
      </c>
      <c r="BO133" s="97">
        <f>MASTER_DATA_ESCALATED!BO133/(BO$18*1000)</f>
        <v>0</v>
      </c>
      <c r="BP133" s="97">
        <f>MASTER_DATA_ESCALATED!BP133/(BP$18*1000)</f>
        <v>0</v>
      </c>
      <c r="BQ133" s="97">
        <f>MASTER_DATA_ESCALATED!BQ133/(BQ$18*1000)</f>
        <v>0</v>
      </c>
      <c r="BR133" s="97">
        <f>MASTER_DATA_ESCALATED!BR133/(BR$18*1000)</f>
        <v>0</v>
      </c>
      <c r="BS133" s="97">
        <f>MASTER_DATA_ESCALATED!BS133/(BS$18*1000)</f>
        <v>0</v>
      </c>
      <c r="BT133" s="97">
        <f>MASTER_DATA_ESCALATED!BT133/(BT$18*1000)</f>
        <v>0</v>
      </c>
      <c r="BU133" s="97">
        <f>MASTER_DATA_ESCALATED!BU133/(BU$18*1000)</f>
        <v>0</v>
      </c>
      <c r="BV133" s="97">
        <f>MASTER_DATA_ESCALATED!BV133/(BV$18*1000)</f>
        <v>0</v>
      </c>
      <c r="BW133" s="97">
        <f>MASTER_DATA_ESCALATED!BW133/(BW$18*1000)</f>
        <v>0</v>
      </c>
      <c r="BX133" s="97">
        <f>MASTER_DATA_ESCALATED!BX133/(BX$18*1000)</f>
        <v>0</v>
      </c>
      <c r="BY133" s="97">
        <f>MASTER_DATA_ESCALATED!BY133/(BY$18*1000)</f>
        <v>0</v>
      </c>
      <c r="BZ133" s="97">
        <f>MASTER_DATA_ESCALATED!BZ133/(BZ$18*1000)</f>
        <v>0</v>
      </c>
      <c r="CA133" s="97">
        <f>MASTER_DATA_ESCALATED!CA133/(CA$18*1000)</f>
        <v>0</v>
      </c>
      <c r="CB133" s="97">
        <f>MASTER_DATA_ESCALATED!CB133/(CB$18*1000)</f>
        <v>0</v>
      </c>
      <c r="CC133" s="97">
        <f>MASTER_DATA_ESCALATED!CC133/(CC$18*1000)</f>
        <v>0</v>
      </c>
      <c r="CD133" s="97">
        <f>MASTER_DATA_ESCALATED!CD133/(CD$18*1000)</f>
        <v>0</v>
      </c>
      <c r="CE133" s="97">
        <f>MASTER_DATA_ESCALATED!CE133/(CE$18*1000)</f>
        <v>0</v>
      </c>
      <c r="CF133" s="97">
        <f>MASTER_DATA_ESCALATED!CF133/(CF$18*1000)</f>
        <v>0</v>
      </c>
      <c r="CG133" s="97">
        <f>MASTER_DATA_ESCALATED!CG133/(CG$18*1000)</f>
        <v>0</v>
      </c>
      <c r="CH133" s="97">
        <f>MASTER_DATA_ESCALATED!CH133/(CH$18*1000)</f>
        <v>0</v>
      </c>
      <c r="CI133" s="97">
        <f>MASTER_DATA_ESCALATED!CI133/(CI$18*1000)</f>
        <v>0</v>
      </c>
      <c r="CJ133" s="97">
        <f>MASTER_DATA_ESCALATED!CJ133/(CJ$18*1000)</f>
        <v>0</v>
      </c>
      <c r="CK133" s="97">
        <f>MASTER_DATA_ESCALATED!CK133/(CK$18*1000)</f>
        <v>0</v>
      </c>
      <c r="CL133" s="97">
        <f>MASTER_DATA_ESCALATED!CL133/(CL$18*1000)</f>
        <v>0</v>
      </c>
      <c r="CM133" s="97">
        <f>MASTER_DATA_ESCALATED!CM133/(CM$18*1000)</f>
        <v>0</v>
      </c>
      <c r="CN133" s="97">
        <f>MASTER_DATA_ESCALATED!CN133/(CN$18*1000)</f>
        <v>0</v>
      </c>
      <c r="CO133" s="97">
        <f>MASTER_DATA_ESCALATED!CO133/(CO$18*1000)</f>
        <v>0</v>
      </c>
      <c r="CP133" s="97">
        <f>MASTER_DATA_ESCALATED!CP133/(CP$18*1000)</f>
        <v>0</v>
      </c>
      <c r="CQ133" s="97">
        <f>MASTER_DATA_ESCALATED!CQ133/(CQ$18*1000)</f>
        <v>0</v>
      </c>
      <c r="CR133" s="97">
        <f>MASTER_DATA_ESCALATED!CR133/(CR$18*1000)</f>
        <v>0</v>
      </c>
      <c r="CS133" s="97">
        <f>MASTER_DATA_ESCALATED!CS133/(CS$18*1000)</f>
        <v>0</v>
      </c>
      <c r="CT133" s="97">
        <f>MASTER_DATA_ESCALATED!CT133/(CT$18*1000)</f>
        <v>0</v>
      </c>
      <c r="CU133" s="97">
        <f>MASTER_DATA_ESCALATED!CU133/(CU$18*1000)</f>
        <v>0</v>
      </c>
      <c r="CV133" s="97">
        <f>MASTER_DATA_ESCALATED!CV133/(CV$18*1000)</f>
        <v>0</v>
      </c>
      <c r="CW133" s="97">
        <f>MASTER_DATA_ESCALATED!CW133/(CW$18*1000)</f>
        <v>0</v>
      </c>
      <c r="CX133" s="97">
        <f>MASTER_DATA_ESCALATED!CX133/(CX$18*1000)</f>
        <v>0</v>
      </c>
      <c r="CY133" s="97">
        <f>MASTER_DATA_ESCALATED!CY133/(CY$18*1000)</f>
        <v>0</v>
      </c>
      <c r="CZ133" s="97">
        <f>MASTER_DATA_ESCALATED!CZ133/(CZ$18*1000)</f>
        <v>0</v>
      </c>
      <c r="DA133" s="97" t="e">
        <f>MASTER_DATA_ESCALATED!DA133/(DA$18*1000)</f>
        <v>#DIV/0!</v>
      </c>
      <c r="DB133" s="97" t="e">
        <f>MASTER_DATA_ESCALATED!DB133/(DB$18*1000)</f>
        <v>#DIV/0!</v>
      </c>
      <c r="DC133" s="97" t="e">
        <f>MASTER_DATA_ESCALATED!DC133/(DC$18*1000)</f>
        <v>#DIV/0!</v>
      </c>
      <c r="DD133" s="97" t="e">
        <f>MASTER_DATA_ESCALATED!DD133/(DD$18*1000)</f>
        <v>#N/A</v>
      </c>
      <c r="DE133" s="97">
        <f>MASTER_DATA_ESCALATED!DE133/(DE$18*1000)</f>
        <v>0</v>
      </c>
      <c r="DF133" s="97">
        <f>MASTER_DATA_ESCALATED!DF133/(DF$18*1000)</f>
        <v>0</v>
      </c>
      <c r="DG133" s="97">
        <f>MASTER_DATA_ESCALATED!DG133/(DG$18*1000)</f>
        <v>0</v>
      </c>
      <c r="DH133" s="97">
        <f>MASTER_DATA_ESCALATED!DH133/(DH$18*1000)</f>
        <v>0</v>
      </c>
      <c r="DI133" s="97">
        <f>MASTER_DATA_ESCALATED!DI133/(DI$18*1000)</f>
        <v>0</v>
      </c>
      <c r="DJ133" s="97">
        <f>MASTER_DATA_ESCALATED!DJ133/(DJ$18*1000)</f>
        <v>0</v>
      </c>
      <c r="DK133" s="97">
        <f>MASTER_DATA_ESCALATED!DK133/(DK$18*1000)</f>
        <v>0</v>
      </c>
      <c r="DL133" s="97">
        <f>MASTER_DATA_ESCALATED!DL133/(DL$18*1000)</f>
        <v>0</v>
      </c>
      <c r="DM133" s="97">
        <f>MASTER_DATA_ESCALATED!DM133/(DM$18*1000)</f>
        <v>0</v>
      </c>
      <c r="DN133" s="97">
        <f>MASTER_DATA_ESCALATED!DN133/(DN$18*1000)</f>
        <v>0</v>
      </c>
      <c r="DO133" s="97">
        <f>MASTER_DATA_ESCALATED!DO133/(DO$18*1000)</f>
        <v>0</v>
      </c>
      <c r="DP133" s="97">
        <f>MASTER_DATA_ESCALATED!DP133/(DP$18*1000)</f>
        <v>0</v>
      </c>
      <c r="DQ133" s="97">
        <f>MASTER_DATA_ESCALATED!DQ133/(DQ$18*1000)</f>
        <v>0</v>
      </c>
      <c r="DR133" s="97">
        <f>MASTER_DATA_ESCALATED!DR133/(DR$18*1000)</f>
        <v>0</v>
      </c>
      <c r="DS133" s="97">
        <f>MASTER_DATA_ESCALATED!DS133/(DS$18*1000)</f>
        <v>0</v>
      </c>
      <c r="DT133" s="97">
        <f>MASTER_DATA_ESCALATED!DT133/(DT$18*1000)</f>
        <v>0</v>
      </c>
      <c r="DU133" s="97">
        <f>MASTER_DATA_ESCALATED!DU133/(DU$18*1000)</f>
        <v>0</v>
      </c>
      <c r="DV133" s="97">
        <f>MASTER_DATA_ESCALATED!DV133/(DV$18*1000)</f>
        <v>0</v>
      </c>
      <c r="DW133" s="97">
        <f>MASTER_DATA_ESCALATED!DW133/(DW$18*1000)</f>
        <v>0</v>
      </c>
      <c r="DX133" s="97">
        <f>MASTER_DATA_ESCALATED!DX133/(DX$18*1000)</f>
        <v>0</v>
      </c>
      <c r="DY133" s="97">
        <f>MASTER_DATA_ESCALATED!DY133/(DY$18*1000)</f>
        <v>0</v>
      </c>
      <c r="DZ133" s="97">
        <f>MASTER_DATA_ESCALATED!DZ133/(DZ$18*1000)</f>
        <v>0</v>
      </c>
      <c r="EA133" s="97">
        <f>MASTER_DATA_ESCALATED!EA133/(EA$18*1000)</f>
        <v>0</v>
      </c>
      <c r="EB133" s="97">
        <f>MASTER_DATA_ESCALATED!EB133/(EB$18*1000)</f>
        <v>0</v>
      </c>
      <c r="EC133" s="97" t="e">
        <f>MASTER_DATA_ESCALATED!EC133/(EC$18*1000)</f>
        <v>#DIV/0!</v>
      </c>
      <c r="ED133" s="97" t="e">
        <f>MASTER_DATA_ESCALATED!ED133/(ED$18*1000)</f>
        <v>#DIV/0!</v>
      </c>
      <c r="EE133" s="97" t="e">
        <f>MASTER_DATA_ESCALATED!EE133/(EE$18*1000)</f>
        <v>#DIV/0!</v>
      </c>
      <c r="EF133" s="97" t="e">
        <f>MASTER_DATA_ESCALATED!EF133/(EF$18*1000)</f>
        <v>#VALUE!</v>
      </c>
      <c r="EG133" s="97">
        <f>MASTER_DATA_ESCALATED!EG133/(EG$18*1000)</f>
        <v>0</v>
      </c>
      <c r="EH133" s="97">
        <f>MASTER_DATA_ESCALATED!EH133/(EH$18*1000)</f>
        <v>0</v>
      </c>
      <c r="EI133" s="97">
        <f>MASTER_DATA_ESCALATED!EI133/(EI$18*1000)</f>
        <v>0</v>
      </c>
      <c r="EJ133" s="97">
        <f>MASTER_DATA_ESCALATED!EJ133/(EJ$18*1000)</f>
        <v>0</v>
      </c>
      <c r="EK133" s="97">
        <f>MASTER_DATA_ESCALATED!EK133/(EK$18*1000)</f>
        <v>0</v>
      </c>
      <c r="EL133" s="97">
        <f>MASTER_DATA_ESCALATED!EL133/(EL$18*1000)</f>
        <v>0</v>
      </c>
      <c r="EM133" s="97">
        <f>MASTER_DATA_ESCALATED!EM133/(EM$18*1000)</f>
        <v>0</v>
      </c>
      <c r="EN133" s="97">
        <f>MASTER_DATA_ESCALATED!EN133/(EN$18*1000)</f>
        <v>0</v>
      </c>
      <c r="EO133" s="97">
        <f>MASTER_DATA_ESCALATED!EO133/(EO$18*1000)</f>
        <v>0</v>
      </c>
      <c r="EP133" s="97">
        <f>MASTER_DATA_ESCALATED!EP133/(EP$18*1000)</f>
        <v>0</v>
      </c>
      <c r="EQ133" s="97">
        <f>MASTER_DATA_ESCALATED!EQ133/(EQ$18*1000)</f>
        <v>0</v>
      </c>
      <c r="ER133" s="97">
        <f>MASTER_DATA_ESCALATED!ER133/(ER$18*1000)</f>
        <v>0</v>
      </c>
      <c r="ES133" s="97">
        <f>MASTER_DATA_ESCALATED!ES133/(ES$18*1000)</f>
        <v>0</v>
      </c>
      <c r="ET133" s="97">
        <f>MASTER_DATA_ESCALATED!ET133/(ET$18*1000)</f>
        <v>0</v>
      </c>
      <c r="EU133" s="97">
        <f>MASTER_DATA_ESCALATED!EU133/(EU$18*1000)</f>
        <v>0</v>
      </c>
      <c r="EV133" s="97">
        <f>MASTER_DATA_ESCALATED!EV133/(EV$18*1000)</f>
        <v>0</v>
      </c>
      <c r="EW133" s="97">
        <f>MASTER_DATA_ESCALATED!EW133/(EW$18*1000)</f>
        <v>0</v>
      </c>
      <c r="EX133" s="97">
        <f>MASTER_DATA_ESCALATED!EX133/(EX$18*1000)</f>
        <v>0</v>
      </c>
      <c r="EY133" s="97">
        <f>MASTER_DATA_ESCALATED!EY133/(EY$18*1000)</f>
        <v>0</v>
      </c>
      <c r="EZ133" s="97">
        <f>MASTER_DATA_ESCALATED!EZ133/(EZ$18*1000)</f>
        <v>0</v>
      </c>
      <c r="FA133" s="97">
        <f>MASTER_DATA_ESCALATED!FA133/(FA$18*1000)</f>
        <v>0</v>
      </c>
      <c r="FB133" s="97">
        <f>MASTER_DATA_ESCALATED!FB133/(FB$18*1000)</f>
        <v>0</v>
      </c>
      <c r="FC133" s="97">
        <f>MASTER_DATA_ESCALATED!FC133/(FC$18*1000)</f>
        <v>0</v>
      </c>
      <c r="FD133" s="97">
        <f>MASTER_DATA_ESCALATED!FD133/(FD$18*1000)</f>
        <v>0</v>
      </c>
      <c r="FE133" s="97">
        <f>MASTER_DATA_ESCALATED!FE133/(FE$18*1000)</f>
        <v>0</v>
      </c>
      <c r="FF133" s="97">
        <f>MASTER_DATA_ESCALATED!FF133/(FF$18*1000)</f>
        <v>0</v>
      </c>
      <c r="FG133" s="97">
        <f>MASTER_DATA_ESCALATED!FG133/(FG$18*1000)</f>
        <v>0</v>
      </c>
      <c r="FH133" s="97">
        <f>MASTER_DATA_ESCALATED!FH133/(FH$18*1000)</f>
        <v>0</v>
      </c>
      <c r="FI133" s="97">
        <f>MASTER_DATA_ESCALATED!FI133/(FI$18*1000)</f>
        <v>0</v>
      </c>
      <c r="FJ133" s="97">
        <f>MASTER_DATA_ESCALATED!FJ133/(FJ$18*1000)</f>
        <v>0</v>
      </c>
      <c r="FK133" s="97">
        <f>MASTER_DATA_ESCALATED!FK133/(FK$18*1000)</f>
        <v>0</v>
      </c>
      <c r="FL133" s="97">
        <f>MASTER_DATA_ESCALATED!FL133/(FL$18*1000)</f>
        <v>0</v>
      </c>
      <c r="FM133" s="97">
        <f>MASTER_DATA_ESCALATED!FM133/(FM$18*1000)</f>
        <v>0</v>
      </c>
      <c r="FN133" s="97">
        <f>MASTER_DATA_ESCALATED!FN133/(FN$18*1000)</f>
        <v>0</v>
      </c>
      <c r="FO133" s="97">
        <f>MASTER_DATA_ESCALATED!FO133/(FO$18*1000)</f>
        <v>0</v>
      </c>
      <c r="FP133" s="97">
        <f>MASTER_DATA_ESCALATED!FP133/(FP$18*1000)</f>
        <v>0</v>
      </c>
      <c r="FQ133" s="97">
        <f>MASTER_DATA_ESCALATED!FQ133/(FQ$18*1000)</f>
        <v>0</v>
      </c>
      <c r="FR133" s="97">
        <f>MASTER_DATA_ESCALATED!FR133/(FR$18*1000)</f>
        <v>0</v>
      </c>
      <c r="FS133" s="97">
        <f>MASTER_DATA_ESCALATED!FS133/(FS$18*1000)</f>
        <v>0</v>
      </c>
      <c r="FT133" s="97">
        <f>MASTER_DATA_ESCALATED!FT133/(FT$18*1000)</f>
        <v>0</v>
      </c>
      <c r="FU133" s="97">
        <f>MASTER_DATA_ESCALATED!FU133/(FU$18*1000)</f>
        <v>0</v>
      </c>
      <c r="FV133" s="97">
        <f>MASTER_DATA_ESCALATED!FV133/(FV$18*1000)</f>
        <v>0</v>
      </c>
      <c r="FW133" s="97">
        <f>MASTER_DATA_ESCALATED!FW133/(FW$18*1000)</f>
        <v>0</v>
      </c>
      <c r="FX133" s="97">
        <f>MASTER_DATA_ESCALATED!FX133/(FX$18*1000)</f>
        <v>0</v>
      </c>
      <c r="FY133" s="97">
        <f>MASTER_DATA_ESCALATED!FY133/(FY$18*1000)</f>
        <v>0</v>
      </c>
      <c r="FZ133" s="97">
        <f>MASTER_DATA_ESCALATED!FZ133/(FZ$18*1000)</f>
        <v>0</v>
      </c>
      <c r="GA133" s="97">
        <f>MASTER_DATA_ESCALATED!GA133/(GA$18*1000)</f>
        <v>0</v>
      </c>
      <c r="GB133" s="97">
        <f>MASTER_DATA_ESCALATED!GB133/(GB$18*1000)</f>
        <v>0</v>
      </c>
      <c r="GC133" s="97">
        <f>MASTER_DATA_ESCALATED!GC133/(GC$18*1000)</f>
        <v>0</v>
      </c>
      <c r="GD133" s="97">
        <f>MASTER_DATA_ESCALATED!GD133/(GD$18*1000)</f>
        <v>0</v>
      </c>
      <c r="GE133" s="97">
        <f>MASTER_DATA_ESCALATED!GE133/(GE$18*1000)</f>
        <v>0</v>
      </c>
      <c r="GF133" s="97">
        <f>MASTER_DATA_ESCALATED!GF133/(GF$18*1000)</f>
        <v>0</v>
      </c>
      <c r="GG133" s="97">
        <f>MASTER_DATA_ESCALATED!GG133/(GG$18*1000)</f>
        <v>0</v>
      </c>
      <c r="GH133" s="97">
        <f>MASTER_DATA_ESCALATED!GH133/(GH$18*1000)</f>
        <v>0</v>
      </c>
      <c r="GI133" s="97">
        <f>MASTER_DATA_ESCALATED!GI133/(GI$18*1000)</f>
        <v>0</v>
      </c>
      <c r="GJ133" s="97">
        <f>MASTER_DATA_ESCALATED!GJ133/(GJ$18*1000)</f>
        <v>0</v>
      </c>
      <c r="GK133" s="97">
        <f>MASTER_DATA_ESCALATED!GK133/(GK$18*1000)</f>
        <v>0</v>
      </c>
      <c r="GL133" s="97">
        <f>MASTER_DATA_ESCALATED!GL133/(GL$18*1000)</f>
        <v>0</v>
      </c>
      <c r="GM133" s="97">
        <f>MASTER_DATA_ESCALATED!GM133/(GM$18*1000)</f>
        <v>0</v>
      </c>
      <c r="GN133" s="97">
        <f>MASTER_DATA_ESCALATED!GN133/(GN$18*1000)</f>
        <v>0</v>
      </c>
      <c r="GO133" s="97">
        <f>MASTER_DATA_ESCALATED!GO133/(GO$18*1000)</f>
        <v>0</v>
      </c>
      <c r="GP133" s="97">
        <f>MASTER_DATA_ESCALATED!GP133/(GP$18*1000)</f>
        <v>0</v>
      </c>
      <c r="GQ133" s="97">
        <f>MASTER_DATA_ESCALATED!GQ133/(GQ$18*1000)</f>
        <v>0</v>
      </c>
      <c r="GR133" s="97">
        <f>MASTER_DATA_ESCALATED!GR133/(GR$18*1000)</f>
        <v>0</v>
      </c>
      <c r="GS133" s="97">
        <f>MASTER_DATA_ESCALATED!GS133/(GS$18*1000)</f>
        <v>0</v>
      </c>
      <c r="GT133" s="97">
        <f>MASTER_DATA_ESCALATED!GT133/(GT$18*1000)</f>
        <v>0</v>
      </c>
      <c r="GU133" s="97">
        <f>MASTER_DATA_ESCALATED!GU133/(GU$18*1000)</f>
        <v>0</v>
      </c>
      <c r="GV133" s="97">
        <f>MASTER_DATA_ESCALATED!GV133/(GV$18*1000)</f>
        <v>0</v>
      </c>
      <c r="GW133" s="97" t="e">
        <f>MASTER_DATA_ESCALATED!#REF!/(GW$18*1000)</f>
        <v>#REF!</v>
      </c>
      <c r="GX133" s="97" t="e">
        <f>MASTER_DATA_ESCALATED!#REF!/(GX$18*1000)</f>
        <v>#REF!</v>
      </c>
      <c r="GY133" s="97" t="e">
        <f>MASTER_DATA_ESCALATED!#REF!/(GY$18*1000)</f>
        <v>#REF!</v>
      </c>
    </row>
    <row r="134" spans="2:207" hidden="1" outlineLevel="2" x14ac:dyDescent="0.3">
      <c r="B134" s="21">
        <f t="shared" si="3"/>
        <v>20</v>
      </c>
      <c r="C134" s="52">
        <f t="shared" si="4"/>
        <v>263</v>
      </c>
      <c r="D134" s="77"/>
      <c r="E134" s="52"/>
      <c r="F134" s="52">
        <v>263</v>
      </c>
      <c r="G134" s="78"/>
      <c r="H134" s="35" t="s">
        <v>130</v>
      </c>
      <c r="I134" s="97">
        <f>MASTER_DATA_ESCALATED!I134/(I$18*1000)</f>
        <v>0</v>
      </c>
      <c r="J134" s="97">
        <f>MASTER_DATA_ESCALATED!J134/(J$18*1000)</f>
        <v>0</v>
      </c>
      <c r="K134" s="97">
        <f>MASTER_DATA_ESCALATED!K134/(K$18*1000)</f>
        <v>0</v>
      </c>
      <c r="L134" s="97">
        <f>MASTER_DATA_ESCALATED!L134/(L$18*1000)</f>
        <v>0</v>
      </c>
      <c r="M134" s="97">
        <f>MASTER_DATA_ESCALATED!M134/(M$18*1000)</f>
        <v>0</v>
      </c>
      <c r="N134" s="97">
        <f>MASTER_DATA_ESCALATED!N134/(N$18*1000)</f>
        <v>0</v>
      </c>
      <c r="O134" s="97">
        <f>MASTER_DATA_ESCALATED!O134/(O$18*1000)</f>
        <v>0</v>
      </c>
      <c r="P134" s="97">
        <f>MASTER_DATA_ESCALATED!P134/(P$18*1000)</f>
        <v>0</v>
      </c>
      <c r="Q134" s="97">
        <f>MASTER_DATA_ESCALATED!Q134/(Q$18*1000)</f>
        <v>0</v>
      </c>
      <c r="R134" s="97">
        <f>MASTER_DATA_ESCALATED!R134/(R$18*1000)</f>
        <v>0</v>
      </c>
      <c r="S134" s="97">
        <f>MASTER_DATA_ESCALATED!S134/(S$18*1000)</f>
        <v>0</v>
      </c>
      <c r="T134" s="97">
        <f>MASTER_DATA_ESCALATED!T134/(T$18*1000)</f>
        <v>0</v>
      </c>
      <c r="U134" s="97">
        <f>MASTER_DATA_ESCALATED!U134/(U$18*1000)</f>
        <v>0</v>
      </c>
      <c r="V134" s="97">
        <f>MASTER_DATA_ESCALATED!V134/(V$18*1000)</f>
        <v>0</v>
      </c>
      <c r="W134" s="97">
        <f>MASTER_DATA_ESCALATED!W134/(W$18*1000)</f>
        <v>0</v>
      </c>
      <c r="X134" s="97">
        <f>MASTER_DATA_ESCALATED!X134/(X$18*1000)</f>
        <v>0</v>
      </c>
      <c r="Y134" s="97">
        <f>MASTER_DATA_ESCALATED!Y134/(Y$18*1000)</f>
        <v>0</v>
      </c>
      <c r="Z134" s="97">
        <f>MASTER_DATA_ESCALATED!Z134/(Z$18*1000)</f>
        <v>0</v>
      </c>
      <c r="AA134" s="97">
        <f>MASTER_DATA_ESCALATED!AA134/(AA$18*1000)</f>
        <v>0</v>
      </c>
      <c r="AB134" s="97">
        <f>MASTER_DATA_ESCALATED!AB134/(AB$18*1000)</f>
        <v>0</v>
      </c>
      <c r="AC134" s="97">
        <f>MASTER_DATA_ESCALATED!AC134/(AC$18*1000)</f>
        <v>0</v>
      </c>
      <c r="AD134" s="97">
        <f>MASTER_DATA_ESCALATED!AD134/(AD$18*1000)</f>
        <v>0</v>
      </c>
      <c r="AE134" s="97">
        <f>MASTER_DATA_ESCALATED!AE134/(AE$18*1000)</f>
        <v>0</v>
      </c>
      <c r="AF134" s="97">
        <f>MASTER_DATA_ESCALATED!AF134/(AF$18*1000)</f>
        <v>0</v>
      </c>
      <c r="AG134" s="97">
        <f>MASTER_DATA_ESCALATED!AG134/(AG$18*1000)</f>
        <v>0</v>
      </c>
      <c r="AH134" s="97">
        <f>MASTER_DATA_ESCALATED!AH134/(AH$18*1000)</f>
        <v>0</v>
      </c>
      <c r="AI134" s="97">
        <f>MASTER_DATA_ESCALATED!AI134/(AI$18*1000)</f>
        <v>0</v>
      </c>
      <c r="AJ134" s="97">
        <f>MASTER_DATA_ESCALATED!AJ134/(AJ$18*1000)</f>
        <v>0</v>
      </c>
      <c r="AK134" s="97">
        <f>MASTER_DATA_ESCALATED!AK134/(AK$18*1000)</f>
        <v>0</v>
      </c>
      <c r="AL134" s="97">
        <f>MASTER_DATA_ESCALATED!AL134/(AL$18*1000)</f>
        <v>0</v>
      </c>
      <c r="AM134" s="97">
        <f>MASTER_DATA_ESCALATED!AM134/(AM$18*1000)</f>
        <v>0</v>
      </c>
      <c r="AN134" s="97">
        <f>MASTER_DATA_ESCALATED!AN134/(AN$18*1000)</f>
        <v>0</v>
      </c>
      <c r="AO134" s="97">
        <f>MASTER_DATA_ESCALATED!AO134/(AO$18*1000)</f>
        <v>0</v>
      </c>
      <c r="AP134" s="97">
        <f>MASTER_DATA_ESCALATED!AP134/(AP$18*1000)</f>
        <v>0</v>
      </c>
      <c r="AQ134" s="97">
        <f>MASTER_DATA_ESCALATED!AQ134/(AQ$18*1000)</f>
        <v>0</v>
      </c>
      <c r="AR134" s="97">
        <f>MASTER_DATA_ESCALATED!AR134/(AR$18*1000)</f>
        <v>0</v>
      </c>
      <c r="AS134" s="97">
        <f>MASTER_DATA_ESCALATED!AS134/(AS$18*1000)</f>
        <v>0</v>
      </c>
      <c r="AT134" s="97">
        <f>MASTER_DATA_ESCALATED!AT134/(AT$18*1000)</f>
        <v>0</v>
      </c>
      <c r="AU134" s="97">
        <f>MASTER_DATA_ESCALATED!AU134/(AU$18*1000)</f>
        <v>0</v>
      </c>
      <c r="AV134" s="97">
        <f>MASTER_DATA_ESCALATED!AV134/(AV$18*1000)</f>
        <v>0</v>
      </c>
      <c r="AW134" s="97">
        <f>MASTER_DATA_ESCALATED!AW134/(AW$18*1000)</f>
        <v>0</v>
      </c>
      <c r="AX134" s="97">
        <f>MASTER_DATA_ESCALATED!AX134/(AX$18*1000)</f>
        <v>0</v>
      </c>
      <c r="AY134" s="97">
        <f>MASTER_DATA_ESCALATED!AY134/(AY$18*1000)</f>
        <v>0</v>
      </c>
      <c r="AZ134" s="97">
        <f>MASTER_DATA_ESCALATED!AZ134/(AZ$18*1000)</f>
        <v>0</v>
      </c>
      <c r="BA134" s="97">
        <f>MASTER_DATA_ESCALATED!BA134/(BA$18*1000)</f>
        <v>0</v>
      </c>
      <c r="BB134" s="97">
        <f>MASTER_DATA_ESCALATED!BB134/(BB$18*1000)</f>
        <v>0</v>
      </c>
      <c r="BC134" s="97">
        <f>MASTER_DATA_ESCALATED!BC134/(BC$18*1000)</f>
        <v>0</v>
      </c>
      <c r="BD134" s="97">
        <f>MASTER_DATA_ESCALATED!BD134/(BD$18*1000)</f>
        <v>0</v>
      </c>
      <c r="BE134" s="97">
        <f>MASTER_DATA_ESCALATED!BE134/(BE$18*1000)</f>
        <v>0</v>
      </c>
      <c r="BF134" s="97">
        <f>MASTER_DATA_ESCALATED!BF134/(BF$18*1000)</f>
        <v>0</v>
      </c>
      <c r="BG134" s="97">
        <f>MASTER_DATA_ESCALATED!BG134/(BG$18*1000)</f>
        <v>0</v>
      </c>
      <c r="BH134" s="97">
        <f>MASTER_DATA_ESCALATED!BH134/(BH$18*1000)</f>
        <v>0</v>
      </c>
      <c r="BI134" s="97">
        <f>MASTER_DATA_ESCALATED!BI134/(BI$18*1000)</f>
        <v>0</v>
      </c>
      <c r="BJ134" s="97">
        <f>MASTER_DATA_ESCALATED!BJ134/(BJ$18*1000)</f>
        <v>0</v>
      </c>
      <c r="BK134" s="97">
        <f>MASTER_DATA_ESCALATED!BK134/(BK$18*1000)</f>
        <v>0</v>
      </c>
      <c r="BL134" s="97">
        <f>MASTER_DATA_ESCALATED!BL134/(BL$18*1000)</f>
        <v>0</v>
      </c>
      <c r="BM134" s="97">
        <f>MASTER_DATA_ESCALATED!BM134/(BM$18*1000)</f>
        <v>0</v>
      </c>
      <c r="BN134" s="97">
        <f>MASTER_DATA_ESCALATED!BN134/(BN$18*1000)</f>
        <v>0</v>
      </c>
      <c r="BO134" s="97">
        <f>MASTER_DATA_ESCALATED!BO134/(BO$18*1000)</f>
        <v>0</v>
      </c>
      <c r="BP134" s="97">
        <f>MASTER_DATA_ESCALATED!BP134/(BP$18*1000)</f>
        <v>0</v>
      </c>
      <c r="BQ134" s="97">
        <f>MASTER_DATA_ESCALATED!BQ134/(BQ$18*1000)</f>
        <v>0</v>
      </c>
      <c r="BR134" s="97">
        <f>MASTER_DATA_ESCALATED!BR134/(BR$18*1000)</f>
        <v>0</v>
      </c>
      <c r="BS134" s="97">
        <f>MASTER_DATA_ESCALATED!BS134/(BS$18*1000)</f>
        <v>0</v>
      </c>
      <c r="BT134" s="97">
        <f>MASTER_DATA_ESCALATED!BT134/(BT$18*1000)</f>
        <v>0</v>
      </c>
      <c r="BU134" s="97">
        <f>MASTER_DATA_ESCALATED!BU134/(BU$18*1000)</f>
        <v>0</v>
      </c>
      <c r="BV134" s="97">
        <f>MASTER_DATA_ESCALATED!BV134/(BV$18*1000)</f>
        <v>0</v>
      </c>
      <c r="BW134" s="97">
        <f>MASTER_DATA_ESCALATED!BW134/(BW$18*1000)</f>
        <v>0</v>
      </c>
      <c r="BX134" s="97">
        <f>MASTER_DATA_ESCALATED!BX134/(BX$18*1000)</f>
        <v>0</v>
      </c>
      <c r="BY134" s="97">
        <f>MASTER_DATA_ESCALATED!BY134/(BY$18*1000)</f>
        <v>0</v>
      </c>
      <c r="BZ134" s="97">
        <f>MASTER_DATA_ESCALATED!BZ134/(BZ$18*1000)</f>
        <v>0</v>
      </c>
      <c r="CA134" s="97">
        <f>MASTER_DATA_ESCALATED!CA134/(CA$18*1000)</f>
        <v>0</v>
      </c>
      <c r="CB134" s="97">
        <f>MASTER_DATA_ESCALATED!CB134/(CB$18*1000)</f>
        <v>0</v>
      </c>
      <c r="CC134" s="97">
        <f>MASTER_DATA_ESCALATED!CC134/(CC$18*1000)</f>
        <v>0</v>
      </c>
      <c r="CD134" s="97">
        <f>MASTER_DATA_ESCALATED!CD134/(CD$18*1000)</f>
        <v>0</v>
      </c>
      <c r="CE134" s="97">
        <f>MASTER_DATA_ESCALATED!CE134/(CE$18*1000)</f>
        <v>0</v>
      </c>
      <c r="CF134" s="97">
        <f>MASTER_DATA_ESCALATED!CF134/(CF$18*1000)</f>
        <v>0</v>
      </c>
      <c r="CG134" s="97">
        <f>MASTER_DATA_ESCALATED!CG134/(CG$18*1000)</f>
        <v>0</v>
      </c>
      <c r="CH134" s="97">
        <f>MASTER_DATA_ESCALATED!CH134/(CH$18*1000)</f>
        <v>0</v>
      </c>
      <c r="CI134" s="97">
        <f>MASTER_DATA_ESCALATED!CI134/(CI$18*1000)</f>
        <v>0</v>
      </c>
      <c r="CJ134" s="97">
        <f>MASTER_DATA_ESCALATED!CJ134/(CJ$18*1000)</f>
        <v>0</v>
      </c>
      <c r="CK134" s="97">
        <f>MASTER_DATA_ESCALATED!CK134/(CK$18*1000)</f>
        <v>0</v>
      </c>
      <c r="CL134" s="97">
        <f>MASTER_DATA_ESCALATED!CL134/(CL$18*1000)</f>
        <v>0</v>
      </c>
      <c r="CM134" s="97">
        <f>MASTER_DATA_ESCALATED!CM134/(CM$18*1000)</f>
        <v>0</v>
      </c>
      <c r="CN134" s="97">
        <f>MASTER_DATA_ESCALATED!CN134/(CN$18*1000)</f>
        <v>0</v>
      </c>
      <c r="CO134" s="97">
        <f>MASTER_DATA_ESCALATED!CO134/(CO$18*1000)</f>
        <v>0</v>
      </c>
      <c r="CP134" s="97">
        <f>MASTER_DATA_ESCALATED!CP134/(CP$18*1000)</f>
        <v>0</v>
      </c>
      <c r="CQ134" s="97">
        <f>MASTER_DATA_ESCALATED!CQ134/(CQ$18*1000)</f>
        <v>0</v>
      </c>
      <c r="CR134" s="97">
        <f>MASTER_DATA_ESCALATED!CR134/(CR$18*1000)</f>
        <v>0</v>
      </c>
      <c r="CS134" s="97">
        <f>MASTER_DATA_ESCALATED!CS134/(CS$18*1000)</f>
        <v>0</v>
      </c>
      <c r="CT134" s="97">
        <f>MASTER_DATA_ESCALATED!CT134/(CT$18*1000)</f>
        <v>0</v>
      </c>
      <c r="CU134" s="97">
        <f>MASTER_DATA_ESCALATED!CU134/(CU$18*1000)</f>
        <v>0</v>
      </c>
      <c r="CV134" s="97">
        <f>MASTER_DATA_ESCALATED!CV134/(CV$18*1000)</f>
        <v>0</v>
      </c>
      <c r="CW134" s="97">
        <f>MASTER_DATA_ESCALATED!CW134/(CW$18*1000)</f>
        <v>0</v>
      </c>
      <c r="CX134" s="97">
        <f>MASTER_DATA_ESCALATED!CX134/(CX$18*1000)</f>
        <v>0</v>
      </c>
      <c r="CY134" s="97">
        <f>MASTER_DATA_ESCALATED!CY134/(CY$18*1000)</f>
        <v>0</v>
      </c>
      <c r="CZ134" s="97">
        <f>MASTER_DATA_ESCALATED!CZ134/(CZ$18*1000)</f>
        <v>0</v>
      </c>
      <c r="DA134" s="97" t="e">
        <f>MASTER_DATA_ESCALATED!DA134/(DA$18*1000)</f>
        <v>#DIV/0!</v>
      </c>
      <c r="DB134" s="97" t="e">
        <f>MASTER_DATA_ESCALATED!DB134/(DB$18*1000)</f>
        <v>#DIV/0!</v>
      </c>
      <c r="DC134" s="97" t="e">
        <f>MASTER_DATA_ESCALATED!DC134/(DC$18*1000)</f>
        <v>#DIV/0!</v>
      </c>
      <c r="DD134" s="97" t="e">
        <f>MASTER_DATA_ESCALATED!DD134/(DD$18*1000)</f>
        <v>#N/A</v>
      </c>
      <c r="DE134" s="97">
        <f>MASTER_DATA_ESCALATED!DE134/(DE$18*1000)</f>
        <v>0</v>
      </c>
      <c r="DF134" s="97">
        <f>MASTER_DATA_ESCALATED!DF134/(DF$18*1000)</f>
        <v>0</v>
      </c>
      <c r="DG134" s="97">
        <f>MASTER_DATA_ESCALATED!DG134/(DG$18*1000)</f>
        <v>0</v>
      </c>
      <c r="DH134" s="97">
        <f>MASTER_DATA_ESCALATED!DH134/(DH$18*1000)</f>
        <v>0</v>
      </c>
      <c r="DI134" s="97">
        <f>MASTER_DATA_ESCALATED!DI134/(DI$18*1000)</f>
        <v>0</v>
      </c>
      <c r="DJ134" s="97">
        <f>MASTER_DATA_ESCALATED!DJ134/(DJ$18*1000)</f>
        <v>0</v>
      </c>
      <c r="DK134" s="97">
        <f>MASTER_DATA_ESCALATED!DK134/(DK$18*1000)</f>
        <v>0</v>
      </c>
      <c r="DL134" s="97">
        <f>MASTER_DATA_ESCALATED!DL134/(DL$18*1000)</f>
        <v>0</v>
      </c>
      <c r="DM134" s="97">
        <f>MASTER_DATA_ESCALATED!DM134/(DM$18*1000)</f>
        <v>0</v>
      </c>
      <c r="DN134" s="97">
        <f>MASTER_DATA_ESCALATED!DN134/(DN$18*1000)</f>
        <v>0</v>
      </c>
      <c r="DO134" s="97">
        <f>MASTER_DATA_ESCALATED!DO134/(DO$18*1000)</f>
        <v>0</v>
      </c>
      <c r="DP134" s="97">
        <f>MASTER_DATA_ESCALATED!DP134/(DP$18*1000)</f>
        <v>0</v>
      </c>
      <c r="DQ134" s="97">
        <f>MASTER_DATA_ESCALATED!DQ134/(DQ$18*1000)</f>
        <v>0</v>
      </c>
      <c r="DR134" s="97">
        <f>MASTER_DATA_ESCALATED!DR134/(DR$18*1000)</f>
        <v>0</v>
      </c>
      <c r="DS134" s="97">
        <f>MASTER_DATA_ESCALATED!DS134/(DS$18*1000)</f>
        <v>0</v>
      </c>
      <c r="DT134" s="97">
        <f>MASTER_DATA_ESCALATED!DT134/(DT$18*1000)</f>
        <v>0</v>
      </c>
      <c r="DU134" s="97">
        <f>MASTER_DATA_ESCALATED!DU134/(DU$18*1000)</f>
        <v>0</v>
      </c>
      <c r="DV134" s="97">
        <f>MASTER_DATA_ESCALATED!DV134/(DV$18*1000)</f>
        <v>0</v>
      </c>
      <c r="DW134" s="97">
        <f>MASTER_DATA_ESCALATED!DW134/(DW$18*1000)</f>
        <v>0</v>
      </c>
      <c r="DX134" s="97">
        <f>MASTER_DATA_ESCALATED!DX134/(DX$18*1000)</f>
        <v>0</v>
      </c>
      <c r="DY134" s="97">
        <f>MASTER_DATA_ESCALATED!DY134/(DY$18*1000)</f>
        <v>0</v>
      </c>
      <c r="DZ134" s="97">
        <f>MASTER_DATA_ESCALATED!DZ134/(DZ$18*1000)</f>
        <v>0</v>
      </c>
      <c r="EA134" s="97">
        <f>MASTER_DATA_ESCALATED!EA134/(EA$18*1000)</f>
        <v>0</v>
      </c>
      <c r="EB134" s="97">
        <f>MASTER_DATA_ESCALATED!EB134/(EB$18*1000)</f>
        <v>0</v>
      </c>
      <c r="EC134" s="97" t="e">
        <f>MASTER_DATA_ESCALATED!EC134/(EC$18*1000)</f>
        <v>#DIV/0!</v>
      </c>
      <c r="ED134" s="97" t="e">
        <f>MASTER_DATA_ESCALATED!ED134/(ED$18*1000)</f>
        <v>#DIV/0!</v>
      </c>
      <c r="EE134" s="97" t="e">
        <f>MASTER_DATA_ESCALATED!EE134/(EE$18*1000)</f>
        <v>#DIV/0!</v>
      </c>
      <c r="EF134" s="97" t="e">
        <f>MASTER_DATA_ESCALATED!EF134/(EF$18*1000)</f>
        <v>#VALUE!</v>
      </c>
      <c r="EG134" s="97">
        <f>MASTER_DATA_ESCALATED!EG134/(EG$18*1000)</f>
        <v>0</v>
      </c>
      <c r="EH134" s="97">
        <f>MASTER_DATA_ESCALATED!EH134/(EH$18*1000)</f>
        <v>0</v>
      </c>
      <c r="EI134" s="97">
        <f>MASTER_DATA_ESCALATED!EI134/(EI$18*1000)</f>
        <v>0</v>
      </c>
      <c r="EJ134" s="97">
        <f>MASTER_DATA_ESCALATED!EJ134/(EJ$18*1000)</f>
        <v>0</v>
      </c>
      <c r="EK134" s="97">
        <f>MASTER_DATA_ESCALATED!EK134/(EK$18*1000)</f>
        <v>0</v>
      </c>
      <c r="EL134" s="97">
        <f>MASTER_DATA_ESCALATED!EL134/(EL$18*1000)</f>
        <v>0</v>
      </c>
      <c r="EM134" s="97">
        <f>MASTER_DATA_ESCALATED!EM134/(EM$18*1000)</f>
        <v>0</v>
      </c>
      <c r="EN134" s="97">
        <f>MASTER_DATA_ESCALATED!EN134/(EN$18*1000)</f>
        <v>0</v>
      </c>
      <c r="EO134" s="97">
        <f>MASTER_DATA_ESCALATED!EO134/(EO$18*1000)</f>
        <v>0</v>
      </c>
      <c r="EP134" s="97">
        <f>MASTER_DATA_ESCALATED!EP134/(EP$18*1000)</f>
        <v>0</v>
      </c>
      <c r="EQ134" s="97">
        <f>MASTER_DATA_ESCALATED!EQ134/(EQ$18*1000)</f>
        <v>0</v>
      </c>
      <c r="ER134" s="97">
        <f>MASTER_DATA_ESCALATED!ER134/(ER$18*1000)</f>
        <v>0</v>
      </c>
      <c r="ES134" s="97">
        <f>MASTER_DATA_ESCALATED!ES134/(ES$18*1000)</f>
        <v>0</v>
      </c>
      <c r="ET134" s="97">
        <f>MASTER_DATA_ESCALATED!ET134/(ET$18*1000)</f>
        <v>0</v>
      </c>
      <c r="EU134" s="97">
        <f>MASTER_DATA_ESCALATED!EU134/(EU$18*1000)</f>
        <v>0</v>
      </c>
      <c r="EV134" s="97">
        <f>MASTER_DATA_ESCALATED!EV134/(EV$18*1000)</f>
        <v>0</v>
      </c>
      <c r="EW134" s="97">
        <f>MASTER_DATA_ESCALATED!EW134/(EW$18*1000)</f>
        <v>0</v>
      </c>
      <c r="EX134" s="97">
        <f>MASTER_DATA_ESCALATED!EX134/(EX$18*1000)</f>
        <v>0</v>
      </c>
      <c r="EY134" s="97">
        <f>MASTER_DATA_ESCALATED!EY134/(EY$18*1000)</f>
        <v>0</v>
      </c>
      <c r="EZ134" s="97">
        <f>MASTER_DATA_ESCALATED!EZ134/(EZ$18*1000)</f>
        <v>0</v>
      </c>
      <c r="FA134" s="97">
        <f>MASTER_DATA_ESCALATED!FA134/(FA$18*1000)</f>
        <v>0</v>
      </c>
      <c r="FB134" s="97">
        <f>MASTER_DATA_ESCALATED!FB134/(FB$18*1000)</f>
        <v>0</v>
      </c>
      <c r="FC134" s="97">
        <f>MASTER_DATA_ESCALATED!FC134/(FC$18*1000)</f>
        <v>0</v>
      </c>
      <c r="FD134" s="97">
        <f>MASTER_DATA_ESCALATED!FD134/(FD$18*1000)</f>
        <v>0</v>
      </c>
      <c r="FE134" s="97">
        <f>MASTER_DATA_ESCALATED!FE134/(FE$18*1000)</f>
        <v>0</v>
      </c>
      <c r="FF134" s="97">
        <f>MASTER_DATA_ESCALATED!FF134/(FF$18*1000)</f>
        <v>0</v>
      </c>
      <c r="FG134" s="97">
        <f>MASTER_DATA_ESCALATED!FG134/(FG$18*1000)</f>
        <v>0</v>
      </c>
      <c r="FH134" s="97">
        <f>MASTER_DATA_ESCALATED!FH134/(FH$18*1000)</f>
        <v>0</v>
      </c>
      <c r="FI134" s="97">
        <f>MASTER_DATA_ESCALATED!FI134/(FI$18*1000)</f>
        <v>0</v>
      </c>
      <c r="FJ134" s="97">
        <f>MASTER_DATA_ESCALATED!FJ134/(FJ$18*1000)</f>
        <v>0</v>
      </c>
      <c r="FK134" s="97">
        <f>MASTER_DATA_ESCALATED!FK134/(FK$18*1000)</f>
        <v>0</v>
      </c>
      <c r="FL134" s="97">
        <f>MASTER_DATA_ESCALATED!FL134/(FL$18*1000)</f>
        <v>0</v>
      </c>
      <c r="FM134" s="97">
        <f>MASTER_DATA_ESCALATED!FM134/(FM$18*1000)</f>
        <v>0</v>
      </c>
      <c r="FN134" s="97">
        <f>MASTER_DATA_ESCALATED!FN134/(FN$18*1000)</f>
        <v>0</v>
      </c>
      <c r="FO134" s="97">
        <f>MASTER_DATA_ESCALATED!FO134/(FO$18*1000)</f>
        <v>0</v>
      </c>
      <c r="FP134" s="97">
        <f>MASTER_DATA_ESCALATED!FP134/(FP$18*1000)</f>
        <v>0</v>
      </c>
      <c r="FQ134" s="97">
        <f>MASTER_DATA_ESCALATED!FQ134/(FQ$18*1000)</f>
        <v>0</v>
      </c>
      <c r="FR134" s="97">
        <f>MASTER_DATA_ESCALATED!FR134/(FR$18*1000)</f>
        <v>0</v>
      </c>
      <c r="FS134" s="97">
        <f>MASTER_DATA_ESCALATED!FS134/(FS$18*1000)</f>
        <v>0</v>
      </c>
      <c r="FT134" s="97">
        <f>MASTER_DATA_ESCALATED!FT134/(FT$18*1000)</f>
        <v>0</v>
      </c>
      <c r="FU134" s="97">
        <f>MASTER_DATA_ESCALATED!FU134/(FU$18*1000)</f>
        <v>0</v>
      </c>
      <c r="FV134" s="97">
        <f>MASTER_DATA_ESCALATED!FV134/(FV$18*1000)</f>
        <v>0</v>
      </c>
      <c r="FW134" s="97">
        <f>MASTER_DATA_ESCALATED!FW134/(FW$18*1000)</f>
        <v>0</v>
      </c>
      <c r="FX134" s="97">
        <f>MASTER_DATA_ESCALATED!FX134/(FX$18*1000)</f>
        <v>0</v>
      </c>
      <c r="FY134" s="97">
        <f>MASTER_DATA_ESCALATED!FY134/(FY$18*1000)</f>
        <v>0</v>
      </c>
      <c r="FZ134" s="97">
        <f>MASTER_DATA_ESCALATED!FZ134/(FZ$18*1000)</f>
        <v>0</v>
      </c>
      <c r="GA134" s="97">
        <f>MASTER_DATA_ESCALATED!GA134/(GA$18*1000)</f>
        <v>0</v>
      </c>
      <c r="GB134" s="97">
        <f>MASTER_DATA_ESCALATED!GB134/(GB$18*1000)</f>
        <v>0</v>
      </c>
      <c r="GC134" s="97">
        <f>MASTER_DATA_ESCALATED!GC134/(GC$18*1000)</f>
        <v>0</v>
      </c>
      <c r="GD134" s="97">
        <f>MASTER_DATA_ESCALATED!GD134/(GD$18*1000)</f>
        <v>0</v>
      </c>
      <c r="GE134" s="97">
        <f>MASTER_DATA_ESCALATED!GE134/(GE$18*1000)</f>
        <v>0</v>
      </c>
      <c r="GF134" s="97">
        <f>MASTER_DATA_ESCALATED!GF134/(GF$18*1000)</f>
        <v>0</v>
      </c>
      <c r="GG134" s="97">
        <f>MASTER_DATA_ESCALATED!GG134/(GG$18*1000)</f>
        <v>0</v>
      </c>
      <c r="GH134" s="97">
        <f>MASTER_DATA_ESCALATED!GH134/(GH$18*1000)</f>
        <v>0</v>
      </c>
      <c r="GI134" s="97">
        <f>MASTER_DATA_ESCALATED!GI134/(GI$18*1000)</f>
        <v>0</v>
      </c>
      <c r="GJ134" s="97">
        <f>MASTER_DATA_ESCALATED!GJ134/(GJ$18*1000)</f>
        <v>0</v>
      </c>
      <c r="GK134" s="97">
        <f>MASTER_DATA_ESCALATED!GK134/(GK$18*1000)</f>
        <v>0</v>
      </c>
      <c r="GL134" s="97">
        <f>MASTER_DATA_ESCALATED!GL134/(GL$18*1000)</f>
        <v>0</v>
      </c>
      <c r="GM134" s="97">
        <f>MASTER_DATA_ESCALATED!GM134/(GM$18*1000)</f>
        <v>0</v>
      </c>
      <c r="GN134" s="97">
        <f>MASTER_DATA_ESCALATED!GN134/(GN$18*1000)</f>
        <v>0</v>
      </c>
      <c r="GO134" s="97">
        <f>MASTER_DATA_ESCALATED!GO134/(GO$18*1000)</f>
        <v>0</v>
      </c>
      <c r="GP134" s="97">
        <f>MASTER_DATA_ESCALATED!GP134/(GP$18*1000)</f>
        <v>0</v>
      </c>
      <c r="GQ134" s="97">
        <f>MASTER_DATA_ESCALATED!GQ134/(GQ$18*1000)</f>
        <v>0</v>
      </c>
      <c r="GR134" s="97">
        <f>MASTER_DATA_ESCALATED!GR134/(GR$18*1000)</f>
        <v>0</v>
      </c>
      <c r="GS134" s="97">
        <f>MASTER_DATA_ESCALATED!GS134/(GS$18*1000)</f>
        <v>0</v>
      </c>
      <c r="GT134" s="97">
        <f>MASTER_DATA_ESCALATED!GT134/(GT$18*1000)</f>
        <v>0</v>
      </c>
      <c r="GU134" s="97">
        <f>MASTER_DATA_ESCALATED!GU134/(GU$18*1000)</f>
        <v>0</v>
      </c>
      <c r="GV134" s="97">
        <f>MASTER_DATA_ESCALATED!GV134/(GV$18*1000)</f>
        <v>0</v>
      </c>
      <c r="GW134" s="97" t="e">
        <f>MASTER_DATA_ESCALATED!#REF!/(GW$18*1000)</f>
        <v>#REF!</v>
      </c>
      <c r="GX134" s="97" t="e">
        <f>MASTER_DATA_ESCALATED!#REF!/(GX$18*1000)</f>
        <v>#REF!</v>
      </c>
      <c r="GY134" s="97" t="e">
        <f>MASTER_DATA_ESCALATED!#REF!/(GY$18*1000)</f>
        <v>#REF!</v>
      </c>
    </row>
    <row r="135" spans="2:207" hidden="1" outlineLevel="2" x14ac:dyDescent="0.3">
      <c r="B135" s="21">
        <f t="shared" si="3"/>
        <v>20</v>
      </c>
      <c r="C135" s="52">
        <f t="shared" si="4"/>
        <v>264</v>
      </c>
      <c r="D135" s="77"/>
      <c r="E135" s="52"/>
      <c r="F135" s="52">
        <v>264</v>
      </c>
      <c r="G135" s="78"/>
      <c r="H135" s="35" t="s">
        <v>131</v>
      </c>
      <c r="I135" s="97">
        <f>MASTER_DATA_ESCALATED!I135/(I$18*1000)</f>
        <v>0</v>
      </c>
      <c r="J135" s="97">
        <f>MASTER_DATA_ESCALATED!J135/(J$18*1000)</f>
        <v>0</v>
      </c>
      <c r="K135" s="97">
        <f>MASTER_DATA_ESCALATED!K135/(K$18*1000)</f>
        <v>0</v>
      </c>
      <c r="L135" s="97">
        <f>MASTER_DATA_ESCALATED!L135/(L$18*1000)</f>
        <v>0</v>
      </c>
      <c r="M135" s="97">
        <f>MASTER_DATA_ESCALATED!M135/(M$18*1000)</f>
        <v>0</v>
      </c>
      <c r="N135" s="97">
        <f>MASTER_DATA_ESCALATED!N135/(N$18*1000)</f>
        <v>0</v>
      </c>
      <c r="O135" s="97">
        <f>MASTER_DATA_ESCALATED!O135/(O$18*1000)</f>
        <v>0</v>
      </c>
      <c r="P135" s="97">
        <f>MASTER_DATA_ESCALATED!P135/(P$18*1000)</f>
        <v>0</v>
      </c>
      <c r="Q135" s="97">
        <f>MASTER_DATA_ESCALATED!Q135/(Q$18*1000)</f>
        <v>0</v>
      </c>
      <c r="R135" s="97">
        <f>MASTER_DATA_ESCALATED!R135/(R$18*1000)</f>
        <v>0</v>
      </c>
      <c r="S135" s="97">
        <f>MASTER_DATA_ESCALATED!S135/(S$18*1000)</f>
        <v>0</v>
      </c>
      <c r="T135" s="97">
        <f>MASTER_DATA_ESCALATED!T135/(T$18*1000)</f>
        <v>0</v>
      </c>
      <c r="U135" s="97">
        <f>MASTER_DATA_ESCALATED!U135/(U$18*1000)</f>
        <v>0</v>
      </c>
      <c r="V135" s="97">
        <f>MASTER_DATA_ESCALATED!V135/(V$18*1000)</f>
        <v>0</v>
      </c>
      <c r="W135" s="97">
        <f>MASTER_DATA_ESCALATED!W135/(W$18*1000)</f>
        <v>0</v>
      </c>
      <c r="X135" s="97">
        <f>MASTER_DATA_ESCALATED!X135/(X$18*1000)</f>
        <v>0</v>
      </c>
      <c r="Y135" s="97">
        <f>MASTER_DATA_ESCALATED!Y135/(Y$18*1000)</f>
        <v>0</v>
      </c>
      <c r="Z135" s="97">
        <f>MASTER_DATA_ESCALATED!Z135/(Z$18*1000)</f>
        <v>0</v>
      </c>
      <c r="AA135" s="97">
        <f>MASTER_DATA_ESCALATED!AA135/(AA$18*1000)</f>
        <v>0</v>
      </c>
      <c r="AB135" s="97">
        <f>MASTER_DATA_ESCALATED!AB135/(AB$18*1000)</f>
        <v>0</v>
      </c>
      <c r="AC135" s="97">
        <f>MASTER_DATA_ESCALATED!AC135/(AC$18*1000)</f>
        <v>0</v>
      </c>
      <c r="AD135" s="97">
        <f>MASTER_DATA_ESCALATED!AD135/(AD$18*1000)</f>
        <v>0</v>
      </c>
      <c r="AE135" s="97">
        <f>MASTER_DATA_ESCALATED!AE135/(AE$18*1000)</f>
        <v>0</v>
      </c>
      <c r="AF135" s="97">
        <f>MASTER_DATA_ESCALATED!AF135/(AF$18*1000)</f>
        <v>0</v>
      </c>
      <c r="AG135" s="97">
        <f>MASTER_DATA_ESCALATED!AG135/(AG$18*1000)</f>
        <v>0</v>
      </c>
      <c r="AH135" s="97">
        <f>MASTER_DATA_ESCALATED!AH135/(AH$18*1000)</f>
        <v>0</v>
      </c>
      <c r="AI135" s="97">
        <f>MASTER_DATA_ESCALATED!AI135/(AI$18*1000)</f>
        <v>0</v>
      </c>
      <c r="AJ135" s="97">
        <f>MASTER_DATA_ESCALATED!AJ135/(AJ$18*1000)</f>
        <v>0</v>
      </c>
      <c r="AK135" s="97">
        <f>MASTER_DATA_ESCALATED!AK135/(AK$18*1000)</f>
        <v>0</v>
      </c>
      <c r="AL135" s="97">
        <f>MASTER_DATA_ESCALATED!AL135/(AL$18*1000)</f>
        <v>0</v>
      </c>
      <c r="AM135" s="97">
        <f>MASTER_DATA_ESCALATED!AM135/(AM$18*1000)</f>
        <v>0</v>
      </c>
      <c r="AN135" s="97">
        <f>MASTER_DATA_ESCALATED!AN135/(AN$18*1000)</f>
        <v>0</v>
      </c>
      <c r="AO135" s="97">
        <f>MASTER_DATA_ESCALATED!AO135/(AO$18*1000)</f>
        <v>0</v>
      </c>
      <c r="AP135" s="97">
        <f>MASTER_DATA_ESCALATED!AP135/(AP$18*1000)</f>
        <v>0</v>
      </c>
      <c r="AQ135" s="97">
        <f>MASTER_DATA_ESCALATED!AQ135/(AQ$18*1000)</f>
        <v>0</v>
      </c>
      <c r="AR135" s="97">
        <f>MASTER_DATA_ESCALATED!AR135/(AR$18*1000)</f>
        <v>0</v>
      </c>
      <c r="AS135" s="97">
        <f>MASTER_DATA_ESCALATED!AS135/(AS$18*1000)</f>
        <v>0</v>
      </c>
      <c r="AT135" s="97">
        <f>MASTER_DATA_ESCALATED!AT135/(AT$18*1000)</f>
        <v>0</v>
      </c>
      <c r="AU135" s="97">
        <f>MASTER_DATA_ESCALATED!AU135/(AU$18*1000)</f>
        <v>0</v>
      </c>
      <c r="AV135" s="97">
        <f>MASTER_DATA_ESCALATED!AV135/(AV$18*1000)</f>
        <v>0</v>
      </c>
      <c r="AW135" s="97">
        <f>MASTER_DATA_ESCALATED!AW135/(AW$18*1000)</f>
        <v>0</v>
      </c>
      <c r="AX135" s="97">
        <f>MASTER_DATA_ESCALATED!AX135/(AX$18*1000)</f>
        <v>0</v>
      </c>
      <c r="AY135" s="97">
        <f>MASTER_DATA_ESCALATED!AY135/(AY$18*1000)</f>
        <v>0</v>
      </c>
      <c r="AZ135" s="97">
        <f>MASTER_DATA_ESCALATED!AZ135/(AZ$18*1000)</f>
        <v>0</v>
      </c>
      <c r="BA135" s="97">
        <f>MASTER_DATA_ESCALATED!BA135/(BA$18*1000)</f>
        <v>0</v>
      </c>
      <c r="BB135" s="97">
        <f>MASTER_DATA_ESCALATED!BB135/(BB$18*1000)</f>
        <v>0</v>
      </c>
      <c r="BC135" s="97">
        <f>MASTER_DATA_ESCALATED!BC135/(BC$18*1000)</f>
        <v>0</v>
      </c>
      <c r="BD135" s="97">
        <f>MASTER_DATA_ESCALATED!BD135/(BD$18*1000)</f>
        <v>0</v>
      </c>
      <c r="BE135" s="97">
        <f>MASTER_DATA_ESCALATED!BE135/(BE$18*1000)</f>
        <v>0</v>
      </c>
      <c r="BF135" s="97">
        <f>MASTER_DATA_ESCALATED!BF135/(BF$18*1000)</f>
        <v>0</v>
      </c>
      <c r="BG135" s="97">
        <f>MASTER_DATA_ESCALATED!BG135/(BG$18*1000)</f>
        <v>0</v>
      </c>
      <c r="BH135" s="97">
        <f>MASTER_DATA_ESCALATED!BH135/(BH$18*1000)</f>
        <v>0</v>
      </c>
      <c r="BI135" s="97">
        <f>MASTER_DATA_ESCALATED!BI135/(BI$18*1000)</f>
        <v>0</v>
      </c>
      <c r="BJ135" s="97">
        <f>MASTER_DATA_ESCALATED!BJ135/(BJ$18*1000)</f>
        <v>0</v>
      </c>
      <c r="BK135" s="97">
        <f>MASTER_DATA_ESCALATED!BK135/(BK$18*1000)</f>
        <v>0</v>
      </c>
      <c r="BL135" s="97">
        <f>MASTER_DATA_ESCALATED!BL135/(BL$18*1000)</f>
        <v>0</v>
      </c>
      <c r="BM135" s="97">
        <f>MASTER_DATA_ESCALATED!BM135/(BM$18*1000)</f>
        <v>0</v>
      </c>
      <c r="BN135" s="97">
        <f>MASTER_DATA_ESCALATED!BN135/(BN$18*1000)</f>
        <v>0</v>
      </c>
      <c r="BO135" s="97">
        <f>MASTER_DATA_ESCALATED!BO135/(BO$18*1000)</f>
        <v>0</v>
      </c>
      <c r="BP135" s="97">
        <f>MASTER_DATA_ESCALATED!BP135/(BP$18*1000)</f>
        <v>0</v>
      </c>
      <c r="BQ135" s="97">
        <f>MASTER_DATA_ESCALATED!BQ135/(BQ$18*1000)</f>
        <v>0</v>
      </c>
      <c r="BR135" s="97">
        <f>MASTER_DATA_ESCALATED!BR135/(BR$18*1000)</f>
        <v>0</v>
      </c>
      <c r="BS135" s="97">
        <f>MASTER_DATA_ESCALATED!BS135/(BS$18*1000)</f>
        <v>0</v>
      </c>
      <c r="BT135" s="97">
        <f>MASTER_DATA_ESCALATED!BT135/(BT$18*1000)</f>
        <v>0</v>
      </c>
      <c r="BU135" s="97">
        <f>MASTER_DATA_ESCALATED!BU135/(BU$18*1000)</f>
        <v>0</v>
      </c>
      <c r="BV135" s="97">
        <f>MASTER_DATA_ESCALATED!BV135/(BV$18*1000)</f>
        <v>0</v>
      </c>
      <c r="BW135" s="97">
        <f>MASTER_DATA_ESCALATED!BW135/(BW$18*1000)</f>
        <v>0</v>
      </c>
      <c r="BX135" s="97">
        <f>MASTER_DATA_ESCALATED!BX135/(BX$18*1000)</f>
        <v>0</v>
      </c>
      <c r="BY135" s="97">
        <f>MASTER_DATA_ESCALATED!BY135/(BY$18*1000)</f>
        <v>0</v>
      </c>
      <c r="BZ135" s="97">
        <f>MASTER_DATA_ESCALATED!BZ135/(BZ$18*1000)</f>
        <v>0</v>
      </c>
      <c r="CA135" s="97">
        <f>MASTER_DATA_ESCALATED!CA135/(CA$18*1000)</f>
        <v>0</v>
      </c>
      <c r="CB135" s="97">
        <f>MASTER_DATA_ESCALATED!CB135/(CB$18*1000)</f>
        <v>0</v>
      </c>
      <c r="CC135" s="97">
        <f>MASTER_DATA_ESCALATED!CC135/(CC$18*1000)</f>
        <v>0</v>
      </c>
      <c r="CD135" s="97">
        <f>MASTER_DATA_ESCALATED!CD135/(CD$18*1000)</f>
        <v>0</v>
      </c>
      <c r="CE135" s="97">
        <f>MASTER_DATA_ESCALATED!CE135/(CE$18*1000)</f>
        <v>0</v>
      </c>
      <c r="CF135" s="97">
        <f>MASTER_DATA_ESCALATED!CF135/(CF$18*1000)</f>
        <v>0</v>
      </c>
      <c r="CG135" s="97">
        <f>MASTER_DATA_ESCALATED!CG135/(CG$18*1000)</f>
        <v>0</v>
      </c>
      <c r="CH135" s="97">
        <f>MASTER_DATA_ESCALATED!CH135/(CH$18*1000)</f>
        <v>0</v>
      </c>
      <c r="CI135" s="97">
        <f>MASTER_DATA_ESCALATED!CI135/(CI$18*1000)</f>
        <v>0</v>
      </c>
      <c r="CJ135" s="97">
        <f>MASTER_DATA_ESCALATED!CJ135/(CJ$18*1000)</f>
        <v>0</v>
      </c>
      <c r="CK135" s="97">
        <f>MASTER_DATA_ESCALATED!CK135/(CK$18*1000)</f>
        <v>0</v>
      </c>
      <c r="CL135" s="97">
        <f>MASTER_DATA_ESCALATED!CL135/(CL$18*1000)</f>
        <v>0</v>
      </c>
      <c r="CM135" s="97">
        <f>MASTER_DATA_ESCALATED!CM135/(CM$18*1000)</f>
        <v>0</v>
      </c>
      <c r="CN135" s="97">
        <f>MASTER_DATA_ESCALATED!CN135/(CN$18*1000)</f>
        <v>0</v>
      </c>
      <c r="CO135" s="97">
        <f>MASTER_DATA_ESCALATED!CO135/(CO$18*1000)</f>
        <v>0</v>
      </c>
      <c r="CP135" s="97">
        <f>MASTER_DATA_ESCALATED!CP135/(CP$18*1000)</f>
        <v>0</v>
      </c>
      <c r="CQ135" s="97">
        <f>MASTER_DATA_ESCALATED!CQ135/(CQ$18*1000)</f>
        <v>0</v>
      </c>
      <c r="CR135" s="97">
        <f>MASTER_DATA_ESCALATED!CR135/(CR$18*1000)</f>
        <v>0</v>
      </c>
      <c r="CS135" s="97">
        <f>MASTER_DATA_ESCALATED!CS135/(CS$18*1000)</f>
        <v>0</v>
      </c>
      <c r="CT135" s="97">
        <f>MASTER_DATA_ESCALATED!CT135/(CT$18*1000)</f>
        <v>0</v>
      </c>
      <c r="CU135" s="97">
        <f>MASTER_DATA_ESCALATED!CU135/(CU$18*1000)</f>
        <v>0</v>
      </c>
      <c r="CV135" s="97">
        <f>MASTER_DATA_ESCALATED!CV135/(CV$18*1000)</f>
        <v>0</v>
      </c>
      <c r="CW135" s="97">
        <f>MASTER_DATA_ESCALATED!CW135/(CW$18*1000)</f>
        <v>0</v>
      </c>
      <c r="CX135" s="97">
        <f>MASTER_DATA_ESCALATED!CX135/(CX$18*1000)</f>
        <v>0</v>
      </c>
      <c r="CY135" s="97">
        <f>MASTER_DATA_ESCALATED!CY135/(CY$18*1000)</f>
        <v>0</v>
      </c>
      <c r="CZ135" s="97">
        <f>MASTER_DATA_ESCALATED!CZ135/(CZ$18*1000)</f>
        <v>0</v>
      </c>
      <c r="DA135" s="97" t="e">
        <f>MASTER_DATA_ESCALATED!DA135/(DA$18*1000)</f>
        <v>#DIV/0!</v>
      </c>
      <c r="DB135" s="97" t="e">
        <f>MASTER_DATA_ESCALATED!DB135/(DB$18*1000)</f>
        <v>#DIV/0!</v>
      </c>
      <c r="DC135" s="97" t="e">
        <f>MASTER_DATA_ESCALATED!DC135/(DC$18*1000)</f>
        <v>#DIV/0!</v>
      </c>
      <c r="DD135" s="97" t="e">
        <f>MASTER_DATA_ESCALATED!DD135/(DD$18*1000)</f>
        <v>#N/A</v>
      </c>
      <c r="DE135" s="97">
        <f>MASTER_DATA_ESCALATED!DE135/(DE$18*1000)</f>
        <v>0</v>
      </c>
      <c r="DF135" s="97">
        <f>MASTER_DATA_ESCALATED!DF135/(DF$18*1000)</f>
        <v>0</v>
      </c>
      <c r="DG135" s="97">
        <f>MASTER_DATA_ESCALATED!DG135/(DG$18*1000)</f>
        <v>0</v>
      </c>
      <c r="DH135" s="97">
        <f>MASTER_DATA_ESCALATED!DH135/(DH$18*1000)</f>
        <v>0</v>
      </c>
      <c r="DI135" s="97">
        <f>MASTER_DATA_ESCALATED!DI135/(DI$18*1000)</f>
        <v>0</v>
      </c>
      <c r="DJ135" s="97">
        <f>MASTER_DATA_ESCALATED!DJ135/(DJ$18*1000)</f>
        <v>0</v>
      </c>
      <c r="DK135" s="97">
        <f>MASTER_DATA_ESCALATED!DK135/(DK$18*1000)</f>
        <v>0</v>
      </c>
      <c r="DL135" s="97">
        <f>MASTER_DATA_ESCALATED!DL135/(DL$18*1000)</f>
        <v>0</v>
      </c>
      <c r="DM135" s="97">
        <f>MASTER_DATA_ESCALATED!DM135/(DM$18*1000)</f>
        <v>0</v>
      </c>
      <c r="DN135" s="97">
        <f>MASTER_DATA_ESCALATED!DN135/(DN$18*1000)</f>
        <v>0</v>
      </c>
      <c r="DO135" s="97">
        <f>MASTER_DATA_ESCALATED!DO135/(DO$18*1000)</f>
        <v>0</v>
      </c>
      <c r="DP135" s="97">
        <f>MASTER_DATA_ESCALATED!DP135/(DP$18*1000)</f>
        <v>0</v>
      </c>
      <c r="DQ135" s="97">
        <f>MASTER_DATA_ESCALATED!DQ135/(DQ$18*1000)</f>
        <v>0</v>
      </c>
      <c r="DR135" s="97">
        <f>MASTER_DATA_ESCALATED!DR135/(DR$18*1000)</f>
        <v>0</v>
      </c>
      <c r="DS135" s="97">
        <f>MASTER_DATA_ESCALATED!DS135/(DS$18*1000)</f>
        <v>0</v>
      </c>
      <c r="DT135" s="97">
        <f>MASTER_DATA_ESCALATED!DT135/(DT$18*1000)</f>
        <v>0</v>
      </c>
      <c r="DU135" s="97">
        <f>MASTER_DATA_ESCALATED!DU135/(DU$18*1000)</f>
        <v>0</v>
      </c>
      <c r="DV135" s="97">
        <f>MASTER_DATA_ESCALATED!DV135/(DV$18*1000)</f>
        <v>0</v>
      </c>
      <c r="DW135" s="97">
        <f>MASTER_DATA_ESCALATED!DW135/(DW$18*1000)</f>
        <v>0</v>
      </c>
      <c r="DX135" s="97">
        <f>MASTER_DATA_ESCALATED!DX135/(DX$18*1000)</f>
        <v>0</v>
      </c>
      <c r="DY135" s="97">
        <f>MASTER_DATA_ESCALATED!DY135/(DY$18*1000)</f>
        <v>0</v>
      </c>
      <c r="DZ135" s="97">
        <f>MASTER_DATA_ESCALATED!DZ135/(DZ$18*1000)</f>
        <v>0</v>
      </c>
      <c r="EA135" s="97">
        <f>MASTER_DATA_ESCALATED!EA135/(EA$18*1000)</f>
        <v>0</v>
      </c>
      <c r="EB135" s="97">
        <f>MASTER_DATA_ESCALATED!EB135/(EB$18*1000)</f>
        <v>0</v>
      </c>
      <c r="EC135" s="97" t="e">
        <f>MASTER_DATA_ESCALATED!EC135/(EC$18*1000)</f>
        <v>#DIV/0!</v>
      </c>
      <c r="ED135" s="97" t="e">
        <f>MASTER_DATA_ESCALATED!ED135/(ED$18*1000)</f>
        <v>#DIV/0!</v>
      </c>
      <c r="EE135" s="97" t="e">
        <f>MASTER_DATA_ESCALATED!EE135/(EE$18*1000)</f>
        <v>#DIV/0!</v>
      </c>
      <c r="EF135" s="97" t="e">
        <f>MASTER_DATA_ESCALATED!EF135/(EF$18*1000)</f>
        <v>#VALUE!</v>
      </c>
      <c r="EG135" s="97">
        <f>MASTER_DATA_ESCALATED!EG135/(EG$18*1000)</f>
        <v>0</v>
      </c>
      <c r="EH135" s="97">
        <f>MASTER_DATA_ESCALATED!EH135/(EH$18*1000)</f>
        <v>0</v>
      </c>
      <c r="EI135" s="97">
        <f>MASTER_DATA_ESCALATED!EI135/(EI$18*1000)</f>
        <v>0</v>
      </c>
      <c r="EJ135" s="97">
        <f>MASTER_DATA_ESCALATED!EJ135/(EJ$18*1000)</f>
        <v>0</v>
      </c>
      <c r="EK135" s="97">
        <f>MASTER_DATA_ESCALATED!EK135/(EK$18*1000)</f>
        <v>0</v>
      </c>
      <c r="EL135" s="97">
        <f>MASTER_DATA_ESCALATED!EL135/(EL$18*1000)</f>
        <v>0</v>
      </c>
      <c r="EM135" s="97">
        <f>MASTER_DATA_ESCALATED!EM135/(EM$18*1000)</f>
        <v>0</v>
      </c>
      <c r="EN135" s="97">
        <f>MASTER_DATA_ESCALATED!EN135/(EN$18*1000)</f>
        <v>0</v>
      </c>
      <c r="EO135" s="97">
        <f>MASTER_DATA_ESCALATED!EO135/(EO$18*1000)</f>
        <v>0</v>
      </c>
      <c r="EP135" s="97">
        <f>MASTER_DATA_ESCALATED!EP135/(EP$18*1000)</f>
        <v>0</v>
      </c>
      <c r="EQ135" s="97">
        <f>MASTER_DATA_ESCALATED!EQ135/(EQ$18*1000)</f>
        <v>0</v>
      </c>
      <c r="ER135" s="97">
        <f>MASTER_DATA_ESCALATED!ER135/(ER$18*1000)</f>
        <v>0</v>
      </c>
      <c r="ES135" s="97">
        <f>MASTER_DATA_ESCALATED!ES135/(ES$18*1000)</f>
        <v>0</v>
      </c>
      <c r="ET135" s="97">
        <f>MASTER_DATA_ESCALATED!ET135/(ET$18*1000)</f>
        <v>0</v>
      </c>
      <c r="EU135" s="97">
        <f>MASTER_DATA_ESCALATED!EU135/(EU$18*1000)</f>
        <v>0</v>
      </c>
      <c r="EV135" s="97">
        <f>MASTER_DATA_ESCALATED!EV135/(EV$18*1000)</f>
        <v>0</v>
      </c>
      <c r="EW135" s="97">
        <f>MASTER_DATA_ESCALATED!EW135/(EW$18*1000)</f>
        <v>0</v>
      </c>
      <c r="EX135" s="97">
        <f>MASTER_DATA_ESCALATED!EX135/(EX$18*1000)</f>
        <v>0</v>
      </c>
      <c r="EY135" s="97">
        <f>MASTER_DATA_ESCALATED!EY135/(EY$18*1000)</f>
        <v>0</v>
      </c>
      <c r="EZ135" s="97">
        <f>MASTER_DATA_ESCALATED!EZ135/(EZ$18*1000)</f>
        <v>0</v>
      </c>
      <c r="FA135" s="97">
        <f>MASTER_DATA_ESCALATED!FA135/(FA$18*1000)</f>
        <v>0</v>
      </c>
      <c r="FB135" s="97">
        <f>MASTER_DATA_ESCALATED!FB135/(FB$18*1000)</f>
        <v>0</v>
      </c>
      <c r="FC135" s="97">
        <f>MASTER_DATA_ESCALATED!FC135/(FC$18*1000)</f>
        <v>0</v>
      </c>
      <c r="FD135" s="97">
        <f>MASTER_DATA_ESCALATED!FD135/(FD$18*1000)</f>
        <v>0</v>
      </c>
      <c r="FE135" s="97">
        <f>MASTER_DATA_ESCALATED!FE135/(FE$18*1000)</f>
        <v>0</v>
      </c>
      <c r="FF135" s="97">
        <f>MASTER_DATA_ESCALATED!FF135/(FF$18*1000)</f>
        <v>0</v>
      </c>
      <c r="FG135" s="97">
        <f>MASTER_DATA_ESCALATED!FG135/(FG$18*1000)</f>
        <v>0</v>
      </c>
      <c r="FH135" s="97">
        <f>MASTER_DATA_ESCALATED!FH135/(FH$18*1000)</f>
        <v>0</v>
      </c>
      <c r="FI135" s="97">
        <f>MASTER_DATA_ESCALATED!FI135/(FI$18*1000)</f>
        <v>0</v>
      </c>
      <c r="FJ135" s="97">
        <f>MASTER_DATA_ESCALATED!FJ135/(FJ$18*1000)</f>
        <v>0</v>
      </c>
      <c r="FK135" s="97">
        <f>MASTER_DATA_ESCALATED!FK135/(FK$18*1000)</f>
        <v>0</v>
      </c>
      <c r="FL135" s="97">
        <f>MASTER_DATA_ESCALATED!FL135/(FL$18*1000)</f>
        <v>0</v>
      </c>
      <c r="FM135" s="97">
        <f>MASTER_DATA_ESCALATED!FM135/(FM$18*1000)</f>
        <v>0</v>
      </c>
      <c r="FN135" s="97">
        <f>MASTER_DATA_ESCALATED!FN135/(FN$18*1000)</f>
        <v>0</v>
      </c>
      <c r="FO135" s="97">
        <f>MASTER_DATA_ESCALATED!FO135/(FO$18*1000)</f>
        <v>0</v>
      </c>
      <c r="FP135" s="97">
        <f>MASTER_DATA_ESCALATED!FP135/(FP$18*1000)</f>
        <v>0</v>
      </c>
      <c r="FQ135" s="97">
        <f>MASTER_DATA_ESCALATED!FQ135/(FQ$18*1000)</f>
        <v>0</v>
      </c>
      <c r="FR135" s="97">
        <f>MASTER_DATA_ESCALATED!FR135/(FR$18*1000)</f>
        <v>0</v>
      </c>
      <c r="FS135" s="97">
        <f>MASTER_DATA_ESCALATED!FS135/(FS$18*1000)</f>
        <v>0</v>
      </c>
      <c r="FT135" s="97">
        <f>MASTER_DATA_ESCALATED!FT135/(FT$18*1000)</f>
        <v>0</v>
      </c>
      <c r="FU135" s="97">
        <f>MASTER_DATA_ESCALATED!FU135/(FU$18*1000)</f>
        <v>0</v>
      </c>
      <c r="FV135" s="97">
        <f>MASTER_DATA_ESCALATED!FV135/(FV$18*1000)</f>
        <v>0</v>
      </c>
      <c r="FW135" s="97">
        <f>MASTER_DATA_ESCALATED!FW135/(FW$18*1000)</f>
        <v>0</v>
      </c>
      <c r="FX135" s="97">
        <f>MASTER_DATA_ESCALATED!FX135/(FX$18*1000)</f>
        <v>0</v>
      </c>
      <c r="FY135" s="97">
        <f>MASTER_DATA_ESCALATED!FY135/(FY$18*1000)</f>
        <v>0</v>
      </c>
      <c r="FZ135" s="97">
        <f>MASTER_DATA_ESCALATED!FZ135/(FZ$18*1000)</f>
        <v>0</v>
      </c>
      <c r="GA135" s="97">
        <f>MASTER_DATA_ESCALATED!GA135/(GA$18*1000)</f>
        <v>0</v>
      </c>
      <c r="GB135" s="97">
        <f>MASTER_DATA_ESCALATED!GB135/(GB$18*1000)</f>
        <v>0</v>
      </c>
      <c r="GC135" s="97">
        <f>MASTER_DATA_ESCALATED!GC135/(GC$18*1000)</f>
        <v>0</v>
      </c>
      <c r="GD135" s="97">
        <f>MASTER_DATA_ESCALATED!GD135/(GD$18*1000)</f>
        <v>0</v>
      </c>
      <c r="GE135" s="97">
        <f>MASTER_DATA_ESCALATED!GE135/(GE$18*1000)</f>
        <v>0</v>
      </c>
      <c r="GF135" s="97">
        <f>MASTER_DATA_ESCALATED!GF135/(GF$18*1000)</f>
        <v>0</v>
      </c>
      <c r="GG135" s="97">
        <f>MASTER_DATA_ESCALATED!GG135/(GG$18*1000)</f>
        <v>0</v>
      </c>
      <c r="GH135" s="97">
        <f>MASTER_DATA_ESCALATED!GH135/(GH$18*1000)</f>
        <v>0</v>
      </c>
      <c r="GI135" s="97">
        <f>MASTER_DATA_ESCALATED!GI135/(GI$18*1000)</f>
        <v>0</v>
      </c>
      <c r="GJ135" s="97">
        <f>MASTER_DATA_ESCALATED!GJ135/(GJ$18*1000)</f>
        <v>0</v>
      </c>
      <c r="GK135" s="97">
        <f>MASTER_DATA_ESCALATED!GK135/(GK$18*1000)</f>
        <v>0</v>
      </c>
      <c r="GL135" s="97">
        <f>MASTER_DATA_ESCALATED!GL135/(GL$18*1000)</f>
        <v>0</v>
      </c>
      <c r="GM135" s="97">
        <f>MASTER_DATA_ESCALATED!GM135/(GM$18*1000)</f>
        <v>0</v>
      </c>
      <c r="GN135" s="97">
        <f>MASTER_DATA_ESCALATED!GN135/(GN$18*1000)</f>
        <v>0</v>
      </c>
      <c r="GO135" s="97">
        <f>MASTER_DATA_ESCALATED!GO135/(GO$18*1000)</f>
        <v>0</v>
      </c>
      <c r="GP135" s="97">
        <f>MASTER_DATA_ESCALATED!GP135/(GP$18*1000)</f>
        <v>0</v>
      </c>
      <c r="GQ135" s="97">
        <f>MASTER_DATA_ESCALATED!GQ135/(GQ$18*1000)</f>
        <v>0</v>
      </c>
      <c r="GR135" s="97">
        <f>MASTER_DATA_ESCALATED!GR135/(GR$18*1000)</f>
        <v>0</v>
      </c>
      <c r="GS135" s="97">
        <f>MASTER_DATA_ESCALATED!GS135/(GS$18*1000)</f>
        <v>0</v>
      </c>
      <c r="GT135" s="97">
        <f>MASTER_DATA_ESCALATED!GT135/(GT$18*1000)</f>
        <v>0</v>
      </c>
      <c r="GU135" s="97">
        <f>MASTER_DATA_ESCALATED!GU135/(GU$18*1000)</f>
        <v>0</v>
      </c>
      <c r="GV135" s="97">
        <f>MASTER_DATA_ESCALATED!GV135/(GV$18*1000)</f>
        <v>0</v>
      </c>
      <c r="GW135" s="97" t="e">
        <f>MASTER_DATA_ESCALATED!#REF!/(GW$18*1000)</f>
        <v>#REF!</v>
      </c>
      <c r="GX135" s="97" t="e">
        <f>MASTER_DATA_ESCALATED!#REF!/(GX$18*1000)</f>
        <v>#REF!</v>
      </c>
      <c r="GY135" s="97" t="e">
        <f>MASTER_DATA_ESCALATED!#REF!/(GY$18*1000)</f>
        <v>#REF!</v>
      </c>
    </row>
    <row r="136" spans="2:207" ht="17.25" hidden="1" outlineLevel="2" x14ac:dyDescent="0.3">
      <c r="B136" s="21">
        <f t="shared" si="3"/>
        <v>20</v>
      </c>
      <c r="C136" s="24">
        <f t="shared" si="4"/>
        <v>265</v>
      </c>
      <c r="D136" s="87"/>
      <c r="E136" s="61"/>
      <c r="F136" s="24">
        <v>265</v>
      </c>
      <c r="G136" s="80"/>
      <c r="H136" s="34" t="s">
        <v>132</v>
      </c>
      <c r="I136" s="95">
        <f>MASTER_DATA_ESCALATED!I136/(I$18*1000)</f>
        <v>0</v>
      </c>
      <c r="J136" s="95">
        <f>MASTER_DATA_ESCALATED!J136/(J$18*1000)</f>
        <v>0</v>
      </c>
      <c r="K136" s="95">
        <f>MASTER_DATA_ESCALATED!K136/(K$18*1000)</f>
        <v>0</v>
      </c>
      <c r="L136" s="95">
        <f>MASTER_DATA_ESCALATED!L136/(L$18*1000)</f>
        <v>0</v>
      </c>
      <c r="M136" s="95">
        <f>MASTER_DATA_ESCALATED!M136/(M$18*1000)</f>
        <v>0</v>
      </c>
      <c r="N136" s="95">
        <f>MASTER_DATA_ESCALATED!N136/(N$18*1000)</f>
        <v>0</v>
      </c>
      <c r="O136" s="95">
        <f>MASTER_DATA_ESCALATED!O136/(O$18*1000)</f>
        <v>0</v>
      </c>
      <c r="P136" s="95">
        <f>MASTER_DATA_ESCALATED!P136/(P$18*1000)</f>
        <v>0</v>
      </c>
      <c r="Q136" s="95">
        <f>MASTER_DATA_ESCALATED!Q136/(Q$18*1000)</f>
        <v>0</v>
      </c>
      <c r="R136" s="95">
        <f>MASTER_DATA_ESCALATED!R136/(R$18*1000)</f>
        <v>0</v>
      </c>
      <c r="S136" s="95">
        <f>MASTER_DATA_ESCALATED!S136/(S$18*1000)</f>
        <v>0</v>
      </c>
      <c r="T136" s="95">
        <f>MASTER_DATA_ESCALATED!T136/(T$18*1000)</f>
        <v>0</v>
      </c>
      <c r="U136" s="95">
        <f>MASTER_DATA_ESCALATED!U136/(U$18*1000)</f>
        <v>0</v>
      </c>
      <c r="V136" s="95">
        <f>MASTER_DATA_ESCALATED!V136/(V$18*1000)</f>
        <v>0</v>
      </c>
      <c r="W136" s="95">
        <f>MASTER_DATA_ESCALATED!W136/(W$18*1000)</f>
        <v>0</v>
      </c>
      <c r="X136" s="95">
        <f>MASTER_DATA_ESCALATED!X136/(X$18*1000)</f>
        <v>0</v>
      </c>
      <c r="Y136" s="95">
        <f>MASTER_DATA_ESCALATED!Y136/(Y$18*1000)</f>
        <v>0</v>
      </c>
      <c r="Z136" s="95">
        <f>MASTER_DATA_ESCALATED!Z136/(Z$18*1000)</f>
        <v>0</v>
      </c>
      <c r="AA136" s="95">
        <f>MASTER_DATA_ESCALATED!AA136/(AA$18*1000)</f>
        <v>0</v>
      </c>
      <c r="AB136" s="95">
        <f>MASTER_DATA_ESCALATED!AB136/(AB$18*1000)</f>
        <v>0</v>
      </c>
      <c r="AC136" s="95">
        <f>MASTER_DATA_ESCALATED!AC136/(AC$18*1000)</f>
        <v>0</v>
      </c>
      <c r="AD136" s="95">
        <f>MASTER_DATA_ESCALATED!AD136/(AD$18*1000)</f>
        <v>0</v>
      </c>
      <c r="AE136" s="95">
        <f>MASTER_DATA_ESCALATED!AE136/(AE$18*1000)</f>
        <v>0</v>
      </c>
      <c r="AF136" s="95">
        <f>MASTER_DATA_ESCALATED!AF136/(AF$18*1000)</f>
        <v>0</v>
      </c>
      <c r="AG136" s="95">
        <f>MASTER_DATA_ESCALATED!AG136/(AG$18*1000)</f>
        <v>0</v>
      </c>
      <c r="AH136" s="95">
        <f>MASTER_DATA_ESCALATED!AH136/(AH$18*1000)</f>
        <v>0</v>
      </c>
      <c r="AI136" s="95">
        <f>MASTER_DATA_ESCALATED!AI136/(AI$18*1000)</f>
        <v>0</v>
      </c>
      <c r="AJ136" s="95">
        <f>MASTER_DATA_ESCALATED!AJ136/(AJ$18*1000)</f>
        <v>0</v>
      </c>
      <c r="AK136" s="95">
        <f>MASTER_DATA_ESCALATED!AK136/(AK$18*1000)</f>
        <v>0</v>
      </c>
      <c r="AL136" s="95">
        <f>MASTER_DATA_ESCALATED!AL136/(AL$18*1000)</f>
        <v>0</v>
      </c>
      <c r="AM136" s="95">
        <f>MASTER_DATA_ESCALATED!AM136/(AM$18*1000)</f>
        <v>0</v>
      </c>
      <c r="AN136" s="95">
        <f>MASTER_DATA_ESCALATED!AN136/(AN$18*1000)</f>
        <v>0</v>
      </c>
      <c r="AO136" s="95">
        <f>MASTER_DATA_ESCALATED!AO136/(AO$18*1000)</f>
        <v>0</v>
      </c>
      <c r="AP136" s="95">
        <f>MASTER_DATA_ESCALATED!AP136/(AP$18*1000)</f>
        <v>0</v>
      </c>
      <c r="AQ136" s="95">
        <f>MASTER_DATA_ESCALATED!AQ136/(AQ$18*1000)</f>
        <v>0</v>
      </c>
      <c r="AR136" s="95">
        <f>MASTER_DATA_ESCALATED!AR136/(AR$18*1000)</f>
        <v>0</v>
      </c>
      <c r="AS136" s="95">
        <f>MASTER_DATA_ESCALATED!AS136/(AS$18*1000)</f>
        <v>0</v>
      </c>
      <c r="AT136" s="95">
        <f>MASTER_DATA_ESCALATED!AT136/(AT$18*1000)</f>
        <v>0</v>
      </c>
      <c r="AU136" s="95">
        <f>MASTER_DATA_ESCALATED!AU136/(AU$18*1000)</f>
        <v>0</v>
      </c>
      <c r="AV136" s="95">
        <f>MASTER_DATA_ESCALATED!AV136/(AV$18*1000)</f>
        <v>0</v>
      </c>
      <c r="AW136" s="95">
        <f>MASTER_DATA_ESCALATED!AW136/(AW$18*1000)</f>
        <v>0</v>
      </c>
      <c r="AX136" s="95">
        <f>MASTER_DATA_ESCALATED!AX136/(AX$18*1000)</f>
        <v>0</v>
      </c>
      <c r="AY136" s="95">
        <f>MASTER_DATA_ESCALATED!AY136/(AY$18*1000)</f>
        <v>0</v>
      </c>
      <c r="AZ136" s="95">
        <f>MASTER_DATA_ESCALATED!AZ136/(AZ$18*1000)</f>
        <v>0</v>
      </c>
      <c r="BA136" s="95">
        <f>MASTER_DATA_ESCALATED!BA136/(BA$18*1000)</f>
        <v>0</v>
      </c>
      <c r="BB136" s="95">
        <f>MASTER_DATA_ESCALATED!BB136/(BB$18*1000)</f>
        <v>0</v>
      </c>
      <c r="BC136" s="95">
        <f>MASTER_DATA_ESCALATED!BC136/(BC$18*1000)</f>
        <v>0</v>
      </c>
      <c r="BD136" s="95">
        <f>MASTER_DATA_ESCALATED!BD136/(BD$18*1000)</f>
        <v>0</v>
      </c>
      <c r="BE136" s="95">
        <f>MASTER_DATA_ESCALATED!BE136/(BE$18*1000)</f>
        <v>0</v>
      </c>
      <c r="BF136" s="95">
        <f>MASTER_DATA_ESCALATED!BF136/(BF$18*1000)</f>
        <v>0</v>
      </c>
      <c r="BG136" s="95">
        <f>MASTER_DATA_ESCALATED!BG136/(BG$18*1000)</f>
        <v>0</v>
      </c>
      <c r="BH136" s="95">
        <f>MASTER_DATA_ESCALATED!BH136/(BH$18*1000)</f>
        <v>0</v>
      </c>
      <c r="BI136" s="95">
        <f>MASTER_DATA_ESCALATED!BI136/(BI$18*1000)</f>
        <v>0</v>
      </c>
      <c r="BJ136" s="95">
        <f>MASTER_DATA_ESCALATED!BJ136/(BJ$18*1000)</f>
        <v>0</v>
      </c>
      <c r="BK136" s="95">
        <f>MASTER_DATA_ESCALATED!BK136/(BK$18*1000)</f>
        <v>0</v>
      </c>
      <c r="BL136" s="95">
        <f>MASTER_DATA_ESCALATED!BL136/(BL$18*1000)</f>
        <v>0</v>
      </c>
      <c r="BM136" s="95">
        <f>MASTER_DATA_ESCALATED!BM136/(BM$18*1000)</f>
        <v>0</v>
      </c>
      <c r="BN136" s="95">
        <f>MASTER_DATA_ESCALATED!BN136/(BN$18*1000)</f>
        <v>0</v>
      </c>
      <c r="BO136" s="95">
        <f>MASTER_DATA_ESCALATED!BO136/(BO$18*1000)</f>
        <v>0</v>
      </c>
      <c r="BP136" s="95">
        <f>MASTER_DATA_ESCALATED!BP136/(BP$18*1000)</f>
        <v>0</v>
      </c>
      <c r="BQ136" s="95">
        <f>MASTER_DATA_ESCALATED!BQ136/(BQ$18*1000)</f>
        <v>0</v>
      </c>
      <c r="BR136" s="95">
        <f>MASTER_DATA_ESCALATED!BR136/(BR$18*1000)</f>
        <v>0</v>
      </c>
      <c r="BS136" s="95">
        <f>MASTER_DATA_ESCALATED!BS136/(BS$18*1000)</f>
        <v>0</v>
      </c>
      <c r="BT136" s="95">
        <f>MASTER_DATA_ESCALATED!BT136/(BT$18*1000)</f>
        <v>0</v>
      </c>
      <c r="BU136" s="95">
        <f>MASTER_DATA_ESCALATED!BU136/(BU$18*1000)</f>
        <v>0</v>
      </c>
      <c r="BV136" s="95">
        <f>MASTER_DATA_ESCALATED!BV136/(BV$18*1000)</f>
        <v>0</v>
      </c>
      <c r="BW136" s="95">
        <f>MASTER_DATA_ESCALATED!BW136/(BW$18*1000)</f>
        <v>0</v>
      </c>
      <c r="BX136" s="95">
        <f>MASTER_DATA_ESCALATED!BX136/(BX$18*1000)</f>
        <v>0</v>
      </c>
      <c r="BY136" s="95">
        <f>MASTER_DATA_ESCALATED!BY136/(BY$18*1000)</f>
        <v>0</v>
      </c>
      <c r="BZ136" s="95">
        <f>MASTER_DATA_ESCALATED!BZ136/(BZ$18*1000)</f>
        <v>0</v>
      </c>
      <c r="CA136" s="95">
        <f>MASTER_DATA_ESCALATED!CA136/(CA$18*1000)</f>
        <v>0</v>
      </c>
      <c r="CB136" s="95">
        <f>MASTER_DATA_ESCALATED!CB136/(CB$18*1000)</f>
        <v>0</v>
      </c>
      <c r="CC136" s="95">
        <f>MASTER_DATA_ESCALATED!CC136/(CC$18*1000)</f>
        <v>0</v>
      </c>
      <c r="CD136" s="95">
        <f>MASTER_DATA_ESCALATED!CD136/(CD$18*1000)</f>
        <v>0</v>
      </c>
      <c r="CE136" s="95">
        <f>MASTER_DATA_ESCALATED!CE136/(CE$18*1000)</f>
        <v>0</v>
      </c>
      <c r="CF136" s="95">
        <f>MASTER_DATA_ESCALATED!CF136/(CF$18*1000)</f>
        <v>0</v>
      </c>
      <c r="CG136" s="95">
        <f>MASTER_DATA_ESCALATED!CG136/(CG$18*1000)</f>
        <v>0</v>
      </c>
      <c r="CH136" s="95">
        <f>MASTER_DATA_ESCALATED!CH136/(CH$18*1000)</f>
        <v>0</v>
      </c>
      <c r="CI136" s="95">
        <f>MASTER_DATA_ESCALATED!CI136/(CI$18*1000)</f>
        <v>0</v>
      </c>
      <c r="CJ136" s="95">
        <f>MASTER_DATA_ESCALATED!CJ136/(CJ$18*1000)</f>
        <v>0</v>
      </c>
      <c r="CK136" s="95">
        <f>MASTER_DATA_ESCALATED!CK136/(CK$18*1000)</f>
        <v>0</v>
      </c>
      <c r="CL136" s="95">
        <f>MASTER_DATA_ESCALATED!CL136/(CL$18*1000)</f>
        <v>0</v>
      </c>
      <c r="CM136" s="95">
        <f>MASTER_DATA_ESCALATED!CM136/(CM$18*1000)</f>
        <v>0</v>
      </c>
      <c r="CN136" s="95">
        <f>MASTER_DATA_ESCALATED!CN136/(CN$18*1000)</f>
        <v>0</v>
      </c>
      <c r="CO136" s="95">
        <f>MASTER_DATA_ESCALATED!CO136/(CO$18*1000)</f>
        <v>0</v>
      </c>
      <c r="CP136" s="95">
        <f>MASTER_DATA_ESCALATED!CP136/(CP$18*1000)</f>
        <v>0</v>
      </c>
      <c r="CQ136" s="95">
        <f>MASTER_DATA_ESCALATED!CQ136/(CQ$18*1000)</f>
        <v>0</v>
      </c>
      <c r="CR136" s="95">
        <f>MASTER_DATA_ESCALATED!CR136/(CR$18*1000)</f>
        <v>0</v>
      </c>
      <c r="CS136" s="95">
        <f>MASTER_DATA_ESCALATED!CS136/(CS$18*1000)</f>
        <v>0</v>
      </c>
      <c r="CT136" s="95">
        <f>MASTER_DATA_ESCALATED!CT136/(CT$18*1000)</f>
        <v>0</v>
      </c>
      <c r="CU136" s="95">
        <f>MASTER_DATA_ESCALATED!CU136/(CU$18*1000)</f>
        <v>0</v>
      </c>
      <c r="CV136" s="95">
        <f>MASTER_DATA_ESCALATED!CV136/(CV$18*1000)</f>
        <v>0</v>
      </c>
      <c r="CW136" s="95">
        <f>MASTER_DATA_ESCALATED!CW136/(CW$18*1000)</f>
        <v>0</v>
      </c>
      <c r="CX136" s="95">
        <f>MASTER_DATA_ESCALATED!CX136/(CX$18*1000)</f>
        <v>0</v>
      </c>
      <c r="CY136" s="95">
        <f>MASTER_DATA_ESCALATED!CY136/(CY$18*1000)</f>
        <v>0</v>
      </c>
      <c r="CZ136" s="95">
        <f>MASTER_DATA_ESCALATED!CZ136/(CZ$18*1000)</f>
        <v>0</v>
      </c>
      <c r="DA136" s="95" t="e">
        <f>MASTER_DATA_ESCALATED!DA136/(DA$18*1000)</f>
        <v>#DIV/0!</v>
      </c>
      <c r="DB136" s="95" t="e">
        <f>MASTER_DATA_ESCALATED!DB136/(DB$18*1000)</f>
        <v>#DIV/0!</v>
      </c>
      <c r="DC136" s="95" t="e">
        <f>MASTER_DATA_ESCALATED!DC136/(DC$18*1000)</f>
        <v>#DIV/0!</v>
      </c>
      <c r="DD136" s="95" t="e">
        <f>MASTER_DATA_ESCALATED!DD136/(DD$18*1000)</f>
        <v>#N/A</v>
      </c>
      <c r="DE136" s="95">
        <f>MASTER_DATA_ESCALATED!DE136/(DE$18*1000)</f>
        <v>0</v>
      </c>
      <c r="DF136" s="95">
        <f>MASTER_DATA_ESCALATED!DF136/(DF$18*1000)</f>
        <v>0</v>
      </c>
      <c r="DG136" s="95">
        <f>MASTER_DATA_ESCALATED!DG136/(DG$18*1000)</f>
        <v>0</v>
      </c>
      <c r="DH136" s="95">
        <f>MASTER_DATA_ESCALATED!DH136/(DH$18*1000)</f>
        <v>0</v>
      </c>
      <c r="DI136" s="95">
        <f>MASTER_DATA_ESCALATED!DI136/(DI$18*1000)</f>
        <v>0</v>
      </c>
      <c r="DJ136" s="95">
        <f>MASTER_DATA_ESCALATED!DJ136/(DJ$18*1000)</f>
        <v>0</v>
      </c>
      <c r="DK136" s="95">
        <f>MASTER_DATA_ESCALATED!DK136/(DK$18*1000)</f>
        <v>0</v>
      </c>
      <c r="DL136" s="95">
        <f>MASTER_DATA_ESCALATED!DL136/(DL$18*1000)</f>
        <v>0</v>
      </c>
      <c r="DM136" s="95">
        <f>MASTER_DATA_ESCALATED!DM136/(DM$18*1000)</f>
        <v>0</v>
      </c>
      <c r="DN136" s="95">
        <f>MASTER_DATA_ESCALATED!DN136/(DN$18*1000)</f>
        <v>0</v>
      </c>
      <c r="DO136" s="95">
        <f>MASTER_DATA_ESCALATED!DO136/(DO$18*1000)</f>
        <v>0</v>
      </c>
      <c r="DP136" s="95">
        <f>MASTER_DATA_ESCALATED!DP136/(DP$18*1000)</f>
        <v>0</v>
      </c>
      <c r="DQ136" s="95">
        <f>MASTER_DATA_ESCALATED!DQ136/(DQ$18*1000)</f>
        <v>0</v>
      </c>
      <c r="DR136" s="95">
        <f>MASTER_DATA_ESCALATED!DR136/(DR$18*1000)</f>
        <v>0</v>
      </c>
      <c r="DS136" s="95">
        <f>MASTER_DATA_ESCALATED!DS136/(DS$18*1000)</f>
        <v>0</v>
      </c>
      <c r="DT136" s="95">
        <f>MASTER_DATA_ESCALATED!DT136/(DT$18*1000)</f>
        <v>0</v>
      </c>
      <c r="DU136" s="95">
        <f>MASTER_DATA_ESCALATED!DU136/(DU$18*1000)</f>
        <v>0</v>
      </c>
      <c r="DV136" s="95">
        <f>MASTER_DATA_ESCALATED!DV136/(DV$18*1000)</f>
        <v>0</v>
      </c>
      <c r="DW136" s="95">
        <f>MASTER_DATA_ESCALATED!DW136/(DW$18*1000)</f>
        <v>0</v>
      </c>
      <c r="DX136" s="95">
        <f>MASTER_DATA_ESCALATED!DX136/(DX$18*1000)</f>
        <v>0</v>
      </c>
      <c r="DY136" s="95">
        <f>MASTER_DATA_ESCALATED!DY136/(DY$18*1000)</f>
        <v>0</v>
      </c>
      <c r="DZ136" s="95">
        <f>MASTER_DATA_ESCALATED!DZ136/(DZ$18*1000)</f>
        <v>0</v>
      </c>
      <c r="EA136" s="95">
        <f>MASTER_DATA_ESCALATED!EA136/(EA$18*1000)</f>
        <v>0</v>
      </c>
      <c r="EB136" s="95">
        <f>MASTER_DATA_ESCALATED!EB136/(EB$18*1000)</f>
        <v>0</v>
      </c>
      <c r="EC136" s="95" t="e">
        <f>MASTER_DATA_ESCALATED!EC136/(EC$18*1000)</f>
        <v>#DIV/0!</v>
      </c>
      <c r="ED136" s="95" t="e">
        <f>MASTER_DATA_ESCALATED!ED136/(ED$18*1000)</f>
        <v>#DIV/0!</v>
      </c>
      <c r="EE136" s="95" t="e">
        <f>MASTER_DATA_ESCALATED!EE136/(EE$18*1000)</f>
        <v>#DIV/0!</v>
      </c>
      <c r="EF136" s="95" t="e">
        <f>MASTER_DATA_ESCALATED!EF136/(EF$18*1000)</f>
        <v>#VALUE!</v>
      </c>
      <c r="EG136" s="95">
        <f>MASTER_DATA_ESCALATED!EG136/(EG$18*1000)</f>
        <v>0</v>
      </c>
      <c r="EH136" s="95">
        <f>MASTER_DATA_ESCALATED!EH136/(EH$18*1000)</f>
        <v>0</v>
      </c>
      <c r="EI136" s="95">
        <f>MASTER_DATA_ESCALATED!EI136/(EI$18*1000)</f>
        <v>0</v>
      </c>
      <c r="EJ136" s="95">
        <f>MASTER_DATA_ESCALATED!EJ136/(EJ$18*1000)</f>
        <v>0</v>
      </c>
      <c r="EK136" s="95">
        <f>MASTER_DATA_ESCALATED!EK136/(EK$18*1000)</f>
        <v>0</v>
      </c>
      <c r="EL136" s="95">
        <f>MASTER_DATA_ESCALATED!EL136/(EL$18*1000)</f>
        <v>0</v>
      </c>
      <c r="EM136" s="95">
        <f>MASTER_DATA_ESCALATED!EM136/(EM$18*1000)</f>
        <v>0</v>
      </c>
      <c r="EN136" s="95">
        <f>MASTER_DATA_ESCALATED!EN136/(EN$18*1000)</f>
        <v>0</v>
      </c>
      <c r="EO136" s="95">
        <f>MASTER_DATA_ESCALATED!EO136/(EO$18*1000)</f>
        <v>0</v>
      </c>
      <c r="EP136" s="95">
        <f>MASTER_DATA_ESCALATED!EP136/(EP$18*1000)</f>
        <v>0</v>
      </c>
      <c r="EQ136" s="95">
        <f>MASTER_DATA_ESCALATED!EQ136/(EQ$18*1000)</f>
        <v>0</v>
      </c>
      <c r="ER136" s="95">
        <f>MASTER_DATA_ESCALATED!ER136/(ER$18*1000)</f>
        <v>0</v>
      </c>
      <c r="ES136" s="95">
        <f>MASTER_DATA_ESCALATED!ES136/(ES$18*1000)</f>
        <v>0</v>
      </c>
      <c r="ET136" s="95">
        <f>MASTER_DATA_ESCALATED!ET136/(ET$18*1000)</f>
        <v>0</v>
      </c>
      <c r="EU136" s="95">
        <f>MASTER_DATA_ESCALATED!EU136/(EU$18*1000)</f>
        <v>0</v>
      </c>
      <c r="EV136" s="95">
        <f>MASTER_DATA_ESCALATED!EV136/(EV$18*1000)</f>
        <v>0</v>
      </c>
      <c r="EW136" s="95">
        <f>MASTER_DATA_ESCALATED!EW136/(EW$18*1000)</f>
        <v>0</v>
      </c>
      <c r="EX136" s="95">
        <f>MASTER_DATA_ESCALATED!EX136/(EX$18*1000)</f>
        <v>0</v>
      </c>
      <c r="EY136" s="95">
        <f>MASTER_DATA_ESCALATED!EY136/(EY$18*1000)</f>
        <v>0</v>
      </c>
      <c r="EZ136" s="95">
        <f>MASTER_DATA_ESCALATED!EZ136/(EZ$18*1000)</f>
        <v>0</v>
      </c>
      <c r="FA136" s="95">
        <f>MASTER_DATA_ESCALATED!FA136/(FA$18*1000)</f>
        <v>0</v>
      </c>
      <c r="FB136" s="95">
        <f>MASTER_DATA_ESCALATED!FB136/(FB$18*1000)</f>
        <v>0</v>
      </c>
      <c r="FC136" s="95">
        <f>MASTER_DATA_ESCALATED!FC136/(FC$18*1000)</f>
        <v>0</v>
      </c>
      <c r="FD136" s="95">
        <f>MASTER_DATA_ESCALATED!FD136/(FD$18*1000)</f>
        <v>0</v>
      </c>
      <c r="FE136" s="95">
        <f>MASTER_DATA_ESCALATED!FE136/(FE$18*1000)</f>
        <v>0</v>
      </c>
      <c r="FF136" s="95">
        <f>MASTER_DATA_ESCALATED!FF136/(FF$18*1000)</f>
        <v>0</v>
      </c>
      <c r="FG136" s="95">
        <f>MASTER_DATA_ESCALATED!FG136/(FG$18*1000)</f>
        <v>0</v>
      </c>
      <c r="FH136" s="95">
        <f>MASTER_DATA_ESCALATED!FH136/(FH$18*1000)</f>
        <v>0</v>
      </c>
      <c r="FI136" s="95">
        <f>MASTER_DATA_ESCALATED!FI136/(FI$18*1000)</f>
        <v>0</v>
      </c>
      <c r="FJ136" s="95">
        <f>MASTER_DATA_ESCALATED!FJ136/(FJ$18*1000)</f>
        <v>0</v>
      </c>
      <c r="FK136" s="95">
        <f>MASTER_DATA_ESCALATED!FK136/(FK$18*1000)</f>
        <v>0</v>
      </c>
      <c r="FL136" s="95">
        <f>MASTER_DATA_ESCALATED!FL136/(FL$18*1000)</f>
        <v>0</v>
      </c>
      <c r="FM136" s="95">
        <f>MASTER_DATA_ESCALATED!FM136/(FM$18*1000)</f>
        <v>0</v>
      </c>
      <c r="FN136" s="95">
        <f>MASTER_DATA_ESCALATED!FN136/(FN$18*1000)</f>
        <v>0</v>
      </c>
      <c r="FO136" s="95">
        <f>MASTER_DATA_ESCALATED!FO136/(FO$18*1000)</f>
        <v>0</v>
      </c>
      <c r="FP136" s="95">
        <f>MASTER_DATA_ESCALATED!FP136/(FP$18*1000)</f>
        <v>0</v>
      </c>
      <c r="FQ136" s="95">
        <f>MASTER_DATA_ESCALATED!FQ136/(FQ$18*1000)</f>
        <v>0</v>
      </c>
      <c r="FR136" s="95">
        <f>MASTER_DATA_ESCALATED!FR136/(FR$18*1000)</f>
        <v>0</v>
      </c>
      <c r="FS136" s="95">
        <f>MASTER_DATA_ESCALATED!FS136/(FS$18*1000)</f>
        <v>0</v>
      </c>
      <c r="FT136" s="95">
        <f>MASTER_DATA_ESCALATED!FT136/(FT$18*1000)</f>
        <v>0</v>
      </c>
      <c r="FU136" s="95">
        <f>MASTER_DATA_ESCALATED!FU136/(FU$18*1000)</f>
        <v>0</v>
      </c>
      <c r="FV136" s="95">
        <f>MASTER_DATA_ESCALATED!FV136/(FV$18*1000)</f>
        <v>0</v>
      </c>
      <c r="FW136" s="95">
        <f>MASTER_DATA_ESCALATED!FW136/(FW$18*1000)</f>
        <v>0</v>
      </c>
      <c r="FX136" s="95">
        <f>MASTER_DATA_ESCALATED!FX136/(FX$18*1000)</f>
        <v>0</v>
      </c>
      <c r="FY136" s="95">
        <f>MASTER_DATA_ESCALATED!FY136/(FY$18*1000)</f>
        <v>0</v>
      </c>
      <c r="FZ136" s="95">
        <f>MASTER_DATA_ESCALATED!FZ136/(FZ$18*1000)</f>
        <v>0</v>
      </c>
      <c r="GA136" s="95">
        <f>MASTER_DATA_ESCALATED!GA136/(GA$18*1000)</f>
        <v>0</v>
      </c>
      <c r="GB136" s="95">
        <f>MASTER_DATA_ESCALATED!GB136/(GB$18*1000)</f>
        <v>0</v>
      </c>
      <c r="GC136" s="95">
        <f>MASTER_DATA_ESCALATED!GC136/(GC$18*1000)</f>
        <v>0</v>
      </c>
      <c r="GD136" s="95">
        <f>MASTER_DATA_ESCALATED!GD136/(GD$18*1000)</f>
        <v>0</v>
      </c>
      <c r="GE136" s="95">
        <f>MASTER_DATA_ESCALATED!GE136/(GE$18*1000)</f>
        <v>0</v>
      </c>
      <c r="GF136" s="95">
        <f>MASTER_DATA_ESCALATED!GF136/(GF$18*1000)</f>
        <v>0</v>
      </c>
      <c r="GG136" s="95">
        <f>MASTER_DATA_ESCALATED!GG136/(GG$18*1000)</f>
        <v>0</v>
      </c>
      <c r="GH136" s="95">
        <f>MASTER_DATA_ESCALATED!GH136/(GH$18*1000)</f>
        <v>0</v>
      </c>
      <c r="GI136" s="95">
        <f>MASTER_DATA_ESCALATED!GI136/(GI$18*1000)</f>
        <v>0</v>
      </c>
      <c r="GJ136" s="95">
        <f>MASTER_DATA_ESCALATED!GJ136/(GJ$18*1000)</f>
        <v>0</v>
      </c>
      <c r="GK136" s="95">
        <f>MASTER_DATA_ESCALATED!GK136/(GK$18*1000)</f>
        <v>0</v>
      </c>
      <c r="GL136" s="95">
        <f>MASTER_DATA_ESCALATED!GL136/(GL$18*1000)</f>
        <v>0</v>
      </c>
      <c r="GM136" s="95">
        <f>MASTER_DATA_ESCALATED!GM136/(GM$18*1000)</f>
        <v>0</v>
      </c>
      <c r="GN136" s="95">
        <f>MASTER_DATA_ESCALATED!GN136/(GN$18*1000)</f>
        <v>0</v>
      </c>
      <c r="GO136" s="95">
        <f>MASTER_DATA_ESCALATED!GO136/(GO$18*1000)</f>
        <v>0</v>
      </c>
      <c r="GP136" s="95">
        <f>MASTER_DATA_ESCALATED!GP136/(GP$18*1000)</f>
        <v>0</v>
      </c>
      <c r="GQ136" s="95">
        <f>MASTER_DATA_ESCALATED!GQ136/(GQ$18*1000)</f>
        <v>0</v>
      </c>
      <c r="GR136" s="95">
        <f>MASTER_DATA_ESCALATED!GR136/(GR$18*1000)</f>
        <v>0</v>
      </c>
      <c r="GS136" s="95">
        <f>MASTER_DATA_ESCALATED!GS136/(GS$18*1000)</f>
        <v>0</v>
      </c>
      <c r="GT136" s="95">
        <f>MASTER_DATA_ESCALATED!GT136/(GT$18*1000)</f>
        <v>0</v>
      </c>
      <c r="GU136" s="95">
        <f>MASTER_DATA_ESCALATED!GU136/(GU$18*1000)</f>
        <v>0</v>
      </c>
      <c r="GV136" s="95">
        <f>MASTER_DATA_ESCALATED!GV136/(GV$18*1000)</f>
        <v>0</v>
      </c>
      <c r="GW136" s="95" t="e">
        <f>MASTER_DATA_ESCALATED!#REF!/(GW$18*1000)</f>
        <v>#REF!</v>
      </c>
      <c r="GX136" s="95" t="e">
        <f>MASTER_DATA_ESCALATED!#REF!/(GX$18*1000)</f>
        <v>#REF!</v>
      </c>
      <c r="GY136" s="95" t="e">
        <f>MASTER_DATA_ESCALATED!#REF!/(GY$18*1000)</f>
        <v>#REF!</v>
      </c>
    </row>
    <row r="137" spans="2:207" s="25" customFormat="1" ht="17.25" hidden="1" outlineLevel="1" x14ac:dyDescent="0.3">
      <c r="B137" s="183">
        <f t="shared" si="3"/>
        <v>20</v>
      </c>
      <c r="C137" s="24">
        <f t="shared" si="4"/>
        <v>27</v>
      </c>
      <c r="D137" s="75"/>
      <c r="E137" s="62">
        <v>27</v>
      </c>
      <c r="F137" s="63"/>
      <c r="G137" s="89"/>
      <c r="H137" s="64" t="s">
        <v>133</v>
      </c>
      <c r="I137" s="101">
        <f>MASTER_DATA_ESCALATED!I137/(I$18*1000)</f>
        <v>0</v>
      </c>
      <c r="J137" s="101">
        <f>MASTER_DATA_ESCALATED!J137/(J$18*1000)</f>
        <v>0</v>
      </c>
      <c r="K137" s="101">
        <f>MASTER_DATA_ESCALATED!K137/(K$18*1000)</f>
        <v>0</v>
      </c>
      <c r="L137" s="101">
        <f>MASTER_DATA_ESCALATED!L137/(L$18*1000)</f>
        <v>0</v>
      </c>
      <c r="M137" s="101">
        <f>MASTER_DATA_ESCALATED!M137/(M$18*1000)</f>
        <v>0</v>
      </c>
      <c r="N137" s="101">
        <f>MASTER_DATA_ESCALATED!N137/(N$18*1000)</f>
        <v>0</v>
      </c>
      <c r="O137" s="101">
        <f>MASTER_DATA_ESCALATED!O137/(O$18*1000)</f>
        <v>0</v>
      </c>
      <c r="P137" s="101">
        <f>MASTER_DATA_ESCALATED!P137/(P$18*1000)</f>
        <v>0</v>
      </c>
      <c r="Q137" s="101">
        <f>MASTER_DATA_ESCALATED!Q137/(Q$18*1000)</f>
        <v>0</v>
      </c>
      <c r="R137" s="101">
        <f>MASTER_DATA_ESCALATED!R137/(R$18*1000)</f>
        <v>0</v>
      </c>
      <c r="S137" s="101">
        <f>MASTER_DATA_ESCALATED!S137/(S$18*1000)</f>
        <v>0</v>
      </c>
      <c r="T137" s="101">
        <f>MASTER_DATA_ESCALATED!T137/(T$18*1000)</f>
        <v>0</v>
      </c>
      <c r="U137" s="101">
        <f>MASTER_DATA_ESCALATED!U137/(U$18*1000)</f>
        <v>0</v>
      </c>
      <c r="V137" s="101">
        <f>MASTER_DATA_ESCALATED!V137/(V$18*1000)</f>
        <v>0</v>
      </c>
      <c r="W137" s="101">
        <f>MASTER_DATA_ESCALATED!W137/(W$18*1000)</f>
        <v>0</v>
      </c>
      <c r="X137" s="101">
        <f>MASTER_DATA_ESCALATED!X137/(X$18*1000)</f>
        <v>0</v>
      </c>
      <c r="Y137" s="101">
        <f>MASTER_DATA_ESCALATED!Y137/(Y$18*1000)</f>
        <v>0</v>
      </c>
      <c r="Z137" s="101">
        <f>MASTER_DATA_ESCALATED!Z137/(Z$18*1000)</f>
        <v>0</v>
      </c>
      <c r="AA137" s="101">
        <f>MASTER_DATA_ESCALATED!AA137/(AA$18*1000)</f>
        <v>0</v>
      </c>
      <c r="AB137" s="101">
        <f>MASTER_DATA_ESCALATED!AB137/(AB$18*1000)</f>
        <v>0</v>
      </c>
      <c r="AC137" s="101">
        <f>MASTER_DATA_ESCALATED!AC137/(AC$18*1000)</f>
        <v>0</v>
      </c>
      <c r="AD137" s="101">
        <f>MASTER_DATA_ESCALATED!AD137/(AD$18*1000)</f>
        <v>0</v>
      </c>
      <c r="AE137" s="101">
        <f>MASTER_DATA_ESCALATED!AE137/(AE$18*1000)</f>
        <v>0</v>
      </c>
      <c r="AF137" s="101">
        <f>MASTER_DATA_ESCALATED!AF137/(AF$18*1000)</f>
        <v>0</v>
      </c>
      <c r="AG137" s="101">
        <f>MASTER_DATA_ESCALATED!AG137/(AG$18*1000)</f>
        <v>0</v>
      </c>
      <c r="AH137" s="101">
        <f>MASTER_DATA_ESCALATED!AH137/(AH$18*1000)</f>
        <v>0</v>
      </c>
      <c r="AI137" s="101">
        <f>MASTER_DATA_ESCALATED!AI137/(AI$18*1000)</f>
        <v>0</v>
      </c>
      <c r="AJ137" s="101">
        <f>MASTER_DATA_ESCALATED!AJ137/(AJ$18*1000)</f>
        <v>0</v>
      </c>
      <c r="AK137" s="101">
        <f>MASTER_DATA_ESCALATED!AK137/(AK$18*1000)</f>
        <v>0</v>
      </c>
      <c r="AL137" s="101">
        <f>MASTER_DATA_ESCALATED!AL137/(AL$18*1000)</f>
        <v>0</v>
      </c>
      <c r="AM137" s="101">
        <f>MASTER_DATA_ESCALATED!AM137/(AM$18*1000)</f>
        <v>0</v>
      </c>
      <c r="AN137" s="101">
        <f>MASTER_DATA_ESCALATED!AN137/(AN$18*1000)</f>
        <v>0</v>
      </c>
      <c r="AO137" s="101">
        <f>MASTER_DATA_ESCALATED!AO137/(AO$18*1000)</f>
        <v>0</v>
      </c>
      <c r="AP137" s="101">
        <f>MASTER_DATA_ESCALATED!AP137/(AP$18*1000)</f>
        <v>0</v>
      </c>
      <c r="AQ137" s="101">
        <f>MASTER_DATA_ESCALATED!AQ137/(AQ$18*1000)</f>
        <v>0</v>
      </c>
      <c r="AR137" s="101">
        <f>MASTER_DATA_ESCALATED!AR137/(AR$18*1000)</f>
        <v>0</v>
      </c>
      <c r="AS137" s="101">
        <f>MASTER_DATA_ESCALATED!AS137/(AS$18*1000)</f>
        <v>0</v>
      </c>
      <c r="AT137" s="101">
        <f>MASTER_DATA_ESCALATED!AT137/(AT$18*1000)</f>
        <v>0</v>
      </c>
      <c r="AU137" s="101">
        <f>MASTER_DATA_ESCALATED!AU137/(AU$18*1000)</f>
        <v>0</v>
      </c>
      <c r="AV137" s="101">
        <f>MASTER_DATA_ESCALATED!AV137/(AV$18*1000)</f>
        <v>0</v>
      </c>
      <c r="AW137" s="101">
        <f>MASTER_DATA_ESCALATED!AW137/(AW$18*1000)</f>
        <v>0</v>
      </c>
      <c r="AX137" s="101">
        <f>MASTER_DATA_ESCALATED!AX137/(AX$18*1000)</f>
        <v>0</v>
      </c>
      <c r="AY137" s="101">
        <f>MASTER_DATA_ESCALATED!AY137/(AY$18*1000)</f>
        <v>0</v>
      </c>
      <c r="AZ137" s="101">
        <f>MASTER_DATA_ESCALATED!AZ137/(AZ$18*1000)</f>
        <v>0</v>
      </c>
      <c r="BA137" s="101">
        <f>MASTER_DATA_ESCALATED!BA137/(BA$18*1000)</f>
        <v>0</v>
      </c>
      <c r="BB137" s="101">
        <f>MASTER_DATA_ESCALATED!BB137/(BB$18*1000)</f>
        <v>0</v>
      </c>
      <c r="BC137" s="101">
        <f>MASTER_DATA_ESCALATED!BC137/(BC$18*1000)</f>
        <v>0</v>
      </c>
      <c r="BD137" s="101">
        <f>MASTER_DATA_ESCALATED!BD137/(BD$18*1000)</f>
        <v>0</v>
      </c>
      <c r="BE137" s="101">
        <f>MASTER_DATA_ESCALATED!BE137/(BE$18*1000)</f>
        <v>0</v>
      </c>
      <c r="BF137" s="101">
        <f>MASTER_DATA_ESCALATED!BF137/(BF$18*1000)</f>
        <v>0</v>
      </c>
      <c r="BG137" s="101">
        <f>MASTER_DATA_ESCALATED!BG137/(BG$18*1000)</f>
        <v>0</v>
      </c>
      <c r="BH137" s="101">
        <f>MASTER_DATA_ESCALATED!BH137/(BH$18*1000)</f>
        <v>0</v>
      </c>
      <c r="BI137" s="101">
        <f>MASTER_DATA_ESCALATED!BI137/(BI$18*1000)</f>
        <v>0</v>
      </c>
      <c r="BJ137" s="101">
        <f>MASTER_DATA_ESCALATED!BJ137/(BJ$18*1000)</f>
        <v>0</v>
      </c>
      <c r="BK137" s="101">
        <f>MASTER_DATA_ESCALATED!BK137/(BK$18*1000)</f>
        <v>0</v>
      </c>
      <c r="BL137" s="101">
        <f>MASTER_DATA_ESCALATED!BL137/(BL$18*1000)</f>
        <v>0</v>
      </c>
      <c r="BM137" s="101">
        <f>MASTER_DATA_ESCALATED!BM137/(BM$18*1000)</f>
        <v>0</v>
      </c>
      <c r="BN137" s="101">
        <f>MASTER_DATA_ESCALATED!BN137/(BN$18*1000)</f>
        <v>0</v>
      </c>
      <c r="BO137" s="101">
        <f>MASTER_DATA_ESCALATED!BO137/(BO$18*1000)</f>
        <v>0</v>
      </c>
      <c r="BP137" s="101">
        <f>MASTER_DATA_ESCALATED!BP137/(BP$18*1000)</f>
        <v>0</v>
      </c>
      <c r="BQ137" s="101">
        <f>MASTER_DATA_ESCALATED!BQ137/(BQ$18*1000)</f>
        <v>0</v>
      </c>
      <c r="BR137" s="101">
        <f>MASTER_DATA_ESCALATED!BR137/(BR$18*1000)</f>
        <v>0</v>
      </c>
      <c r="BS137" s="101">
        <f>MASTER_DATA_ESCALATED!BS137/(BS$18*1000)</f>
        <v>0</v>
      </c>
      <c r="BT137" s="101">
        <f>MASTER_DATA_ESCALATED!BT137/(BT$18*1000)</f>
        <v>0</v>
      </c>
      <c r="BU137" s="101">
        <f>MASTER_DATA_ESCALATED!BU137/(BU$18*1000)</f>
        <v>0</v>
      </c>
      <c r="BV137" s="101">
        <f>MASTER_DATA_ESCALATED!BV137/(BV$18*1000)</f>
        <v>0</v>
      </c>
      <c r="BW137" s="101">
        <f>MASTER_DATA_ESCALATED!BW137/(BW$18*1000)</f>
        <v>0</v>
      </c>
      <c r="BX137" s="101">
        <f>MASTER_DATA_ESCALATED!BX137/(BX$18*1000)</f>
        <v>0</v>
      </c>
      <c r="BY137" s="101">
        <f>MASTER_DATA_ESCALATED!BY137/(BY$18*1000)</f>
        <v>0</v>
      </c>
      <c r="BZ137" s="101">
        <f>MASTER_DATA_ESCALATED!BZ137/(BZ$18*1000)</f>
        <v>0</v>
      </c>
      <c r="CA137" s="101">
        <f>MASTER_DATA_ESCALATED!CA137/(CA$18*1000)</f>
        <v>0</v>
      </c>
      <c r="CB137" s="101">
        <f>MASTER_DATA_ESCALATED!CB137/(CB$18*1000)</f>
        <v>0</v>
      </c>
      <c r="CC137" s="101">
        <f>MASTER_DATA_ESCALATED!CC137/(CC$18*1000)</f>
        <v>0</v>
      </c>
      <c r="CD137" s="101">
        <f>MASTER_DATA_ESCALATED!CD137/(CD$18*1000)</f>
        <v>0</v>
      </c>
      <c r="CE137" s="101">
        <f>MASTER_DATA_ESCALATED!CE137/(CE$18*1000)</f>
        <v>0</v>
      </c>
      <c r="CF137" s="101">
        <f>MASTER_DATA_ESCALATED!CF137/(CF$18*1000)</f>
        <v>0</v>
      </c>
      <c r="CG137" s="101">
        <f>MASTER_DATA_ESCALATED!CG137/(CG$18*1000)</f>
        <v>0</v>
      </c>
      <c r="CH137" s="101">
        <f>MASTER_DATA_ESCALATED!CH137/(CH$18*1000)</f>
        <v>0</v>
      </c>
      <c r="CI137" s="101">
        <f>MASTER_DATA_ESCALATED!CI137/(CI$18*1000)</f>
        <v>0</v>
      </c>
      <c r="CJ137" s="101">
        <f>MASTER_DATA_ESCALATED!CJ137/(CJ$18*1000)</f>
        <v>0</v>
      </c>
      <c r="CK137" s="101">
        <f>MASTER_DATA_ESCALATED!CK137/(CK$18*1000)</f>
        <v>0</v>
      </c>
      <c r="CL137" s="101">
        <f>MASTER_DATA_ESCALATED!CL137/(CL$18*1000)</f>
        <v>0</v>
      </c>
      <c r="CM137" s="101">
        <f>MASTER_DATA_ESCALATED!CM137/(CM$18*1000)</f>
        <v>0</v>
      </c>
      <c r="CN137" s="101">
        <f>MASTER_DATA_ESCALATED!CN137/(CN$18*1000)</f>
        <v>0</v>
      </c>
      <c r="CO137" s="101">
        <f>MASTER_DATA_ESCALATED!CO137/(CO$18*1000)</f>
        <v>0</v>
      </c>
      <c r="CP137" s="101">
        <f>MASTER_DATA_ESCALATED!CP137/(CP$18*1000)</f>
        <v>0</v>
      </c>
      <c r="CQ137" s="101">
        <f>MASTER_DATA_ESCALATED!CQ137/(CQ$18*1000)</f>
        <v>0</v>
      </c>
      <c r="CR137" s="101">
        <f>MASTER_DATA_ESCALATED!CR137/(CR$18*1000)</f>
        <v>0</v>
      </c>
      <c r="CS137" s="101">
        <f>MASTER_DATA_ESCALATED!CS137/(CS$18*1000)</f>
        <v>0</v>
      </c>
      <c r="CT137" s="101">
        <f>MASTER_DATA_ESCALATED!CT137/(CT$18*1000)</f>
        <v>0</v>
      </c>
      <c r="CU137" s="101">
        <f>MASTER_DATA_ESCALATED!CU137/(CU$18*1000)</f>
        <v>0</v>
      </c>
      <c r="CV137" s="101">
        <f>MASTER_DATA_ESCALATED!CV137/(CV$18*1000)</f>
        <v>0</v>
      </c>
      <c r="CW137" s="101">
        <f>MASTER_DATA_ESCALATED!CW137/(CW$18*1000)</f>
        <v>0</v>
      </c>
      <c r="CX137" s="101">
        <f>MASTER_DATA_ESCALATED!CX137/(CX$18*1000)</f>
        <v>0</v>
      </c>
      <c r="CY137" s="101">
        <f>MASTER_DATA_ESCALATED!CY137/(CY$18*1000)</f>
        <v>0</v>
      </c>
      <c r="CZ137" s="101">
        <f>MASTER_DATA_ESCALATED!CZ137/(CZ$18*1000)</f>
        <v>0</v>
      </c>
      <c r="DA137" s="101" t="e">
        <f>MASTER_DATA_ESCALATED!DA137/(DA$18*1000)</f>
        <v>#DIV/0!</v>
      </c>
      <c r="DB137" s="101" t="e">
        <f>MASTER_DATA_ESCALATED!DB137/(DB$18*1000)</f>
        <v>#DIV/0!</v>
      </c>
      <c r="DC137" s="101" t="e">
        <f>MASTER_DATA_ESCALATED!DC137/(DC$18*1000)</f>
        <v>#DIV/0!</v>
      </c>
      <c r="DD137" s="101" t="e">
        <f>MASTER_DATA_ESCALATED!DD137/(DD$18*1000)</f>
        <v>#N/A</v>
      </c>
      <c r="DE137" s="101">
        <f>MASTER_DATA_ESCALATED!DE137/(DE$18*1000)</f>
        <v>0</v>
      </c>
      <c r="DF137" s="101">
        <f>MASTER_DATA_ESCALATED!DF137/(DF$18*1000)</f>
        <v>0</v>
      </c>
      <c r="DG137" s="101">
        <f>MASTER_DATA_ESCALATED!DG137/(DG$18*1000)</f>
        <v>0</v>
      </c>
      <c r="DH137" s="101">
        <f>MASTER_DATA_ESCALATED!DH137/(DH$18*1000)</f>
        <v>0</v>
      </c>
      <c r="DI137" s="101">
        <f>MASTER_DATA_ESCALATED!DI137/(DI$18*1000)</f>
        <v>0</v>
      </c>
      <c r="DJ137" s="101">
        <f>MASTER_DATA_ESCALATED!DJ137/(DJ$18*1000)</f>
        <v>0</v>
      </c>
      <c r="DK137" s="101">
        <f>MASTER_DATA_ESCALATED!DK137/(DK$18*1000)</f>
        <v>0</v>
      </c>
      <c r="DL137" s="101">
        <f>MASTER_DATA_ESCALATED!DL137/(DL$18*1000)</f>
        <v>0</v>
      </c>
      <c r="DM137" s="101">
        <f>MASTER_DATA_ESCALATED!DM137/(DM$18*1000)</f>
        <v>0</v>
      </c>
      <c r="DN137" s="101">
        <f>MASTER_DATA_ESCALATED!DN137/(DN$18*1000)</f>
        <v>0</v>
      </c>
      <c r="DO137" s="101">
        <f>MASTER_DATA_ESCALATED!DO137/(DO$18*1000)</f>
        <v>0</v>
      </c>
      <c r="DP137" s="101">
        <f>MASTER_DATA_ESCALATED!DP137/(DP$18*1000)</f>
        <v>0</v>
      </c>
      <c r="DQ137" s="101">
        <f>MASTER_DATA_ESCALATED!DQ137/(DQ$18*1000)</f>
        <v>0</v>
      </c>
      <c r="DR137" s="101">
        <f>MASTER_DATA_ESCALATED!DR137/(DR$18*1000)</f>
        <v>0</v>
      </c>
      <c r="DS137" s="101">
        <f>MASTER_DATA_ESCALATED!DS137/(DS$18*1000)</f>
        <v>0</v>
      </c>
      <c r="DT137" s="101">
        <f>MASTER_DATA_ESCALATED!DT137/(DT$18*1000)</f>
        <v>0</v>
      </c>
      <c r="DU137" s="101">
        <f>MASTER_DATA_ESCALATED!DU137/(DU$18*1000)</f>
        <v>0</v>
      </c>
      <c r="DV137" s="101">
        <f>MASTER_DATA_ESCALATED!DV137/(DV$18*1000)</f>
        <v>0</v>
      </c>
      <c r="DW137" s="101">
        <f>MASTER_DATA_ESCALATED!DW137/(DW$18*1000)</f>
        <v>0</v>
      </c>
      <c r="DX137" s="101">
        <f>MASTER_DATA_ESCALATED!DX137/(DX$18*1000)</f>
        <v>0</v>
      </c>
      <c r="DY137" s="101">
        <f>MASTER_DATA_ESCALATED!DY137/(DY$18*1000)</f>
        <v>0</v>
      </c>
      <c r="DZ137" s="101">
        <f>MASTER_DATA_ESCALATED!DZ137/(DZ$18*1000)</f>
        <v>0</v>
      </c>
      <c r="EA137" s="101">
        <f>MASTER_DATA_ESCALATED!EA137/(EA$18*1000)</f>
        <v>0</v>
      </c>
      <c r="EB137" s="101">
        <f>MASTER_DATA_ESCALATED!EB137/(EB$18*1000)</f>
        <v>0</v>
      </c>
      <c r="EC137" s="101" t="e">
        <f>MASTER_DATA_ESCALATED!EC137/(EC$18*1000)</f>
        <v>#DIV/0!</v>
      </c>
      <c r="ED137" s="101" t="e">
        <f>MASTER_DATA_ESCALATED!ED137/(ED$18*1000)</f>
        <v>#DIV/0!</v>
      </c>
      <c r="EE137" s="101" t="e">
        <f>MASTER_DATA_ESCALATED!EE137/(EE$18*1000)</f>
        <v>#DIV/0!</v>
      </c>
      <c r="EF137" s="101" t="e">
        <f>MASTER_DATA_ESCALATED!EF137/(EF$18*1000)</f>
        <v>#VALUE!</v>
      </c>
      <c r="EG137" s="101">
        <f>MASTER_DATA_ESCALATED!EG137/(EG$18*1000)</f>
        <v>0</v>
      </c>
      <c r="EH137" s="101">
        <f>MASTER_DATA_ESCALATED!EH137/(EH$18*1000)</f>
        <v>0</v>
      </c>
      <c r="EI137" s="101">
        <f>MASTER_DATA_ESCALATED!EI137/(EI$18*1000)</f>
        <v>0</v>
      </c>
      <c r="EJ137" s="101">
        <f>MASTER_DATA_ESCALATED!EJ137/(EJ$18*1000)</f>
        <v>0</v>
      </c>
      <c r="EK137" s="101">
        <f>MASTER_DATA_ESCALATED!EK137/(EK$18*1000)</f>
        <v>0</v>
      </c>
      <c r="EL137" s="101">
        <f>MASTER_DATA_ESCALATED!EL137/(EL$18*1000)</f>
        <v>0</v>
      </c>
      <c r="EM137" s="101">
        <f>MASTER_DATA_ESCALATED!EM137/(EM$18*1000)</f>
        <v>0</v>
      </c>
      <c r="EN137" s="101">
        <f>MASTER_DATA_ESCALATED!EN137/(EN$18*1000)</f>
        <v>0</v>
      </c>
      <c r="EO137" s="101">
        <f>MASTER_DATA_ESCALATED!EO137/(EO$18*1000)</f>
        <v>0</v>
      </c>
      <c r="EP137" s="101">
        <f>MASTER_DATA_ESCALATED!EP137/(EP$18*1000)</f>
        <v>0</v>
      </c>
      <c r="EQ137" s="101">
        <f>MASTER_DATA_ESCALATED!EQ137/(EQ$18*1000)</f>
        <v>0</v>
      </c>
      <c r="ER137" s="101">
        <f>MASTER_DATA_ESCALATED!ER137/(ER$18*1000)</f>
        <v>299.02193717467048</v>
      </c>
      <c r="ES137" s="101">
        <f>MASTER_DATA_ESCALATED!ES137/(ES$18*1000)</f>
        <v>0</v>
      </c>
      <c r="ET137" s="101">
        <f>MASTER_DATA_ESCALATED!ET137/(ET$18*1000)</f>
        <v>0</v>
      </c>
      <c r="EU137" s="101">
        <f>MASTER_DATA_ESCALATED!EU137/(EU$18*1000)</f>
        <v>0</v>
      </c>
      <c r="EV137" s="101">
        <f>MASTER_DATA_ESCALATED!EV137/(EV$18*1000)</f>
        <v>299.02193717467048</v>
      </c>
      <c r="EW137" s="101">
        <f>MASTER_DATA_ESCALATED!EW137/(EW$18*1000)</f>
        <v>0</v>
      </c>
      <c r="EX137" s="101">
        <f>MASTER_DATA_ESCALATED!EX137/(EX$18*1000)</f>
        <v>0</v>
      </c>
      <c r="EY137" s="101">
        <f>MASTER_DATA_ESCALATED!EY137/(EY$18*1000)</f>
        <v>0</v>
      </c>
      <c r="EZ137" s="101">
        <f>MASTER_DATA_ESCALATED!EZ137/(EZ$18*1000)</f>
        <v>0</v>
      </c>
      <c r="FA137" s="101">
        <f>MASTER_DATA_ESCALATED!FA137/(FA$18*1000)</f>
        <v>0</v>
      </c>
      <c r="FB137" s="101">
        <f>MASTER_DATA_ESCALATED!FB137/(FB$18*1000)</f>
        <v>0</v>
      </c>
      <c r="FC137" s="101">
        <f>MASTER_DATA_ESCALATED!FC137/(FC$18*1000)</f>
        <v>0</v>
      </c>
      <c r="FD137" s="101">
        <f>MASTER_DATA_ESCALATED!FD137/(FD$18*1000)</f>
        <v>0</v>
      </c>
      <c r="FE137" s="101">
        <f>MASTER_DATA_ESCALATED!FE137/(FE$18*1000)</f>
        <v>0</v>
      </c>
      <c r="FF137" s="101">
        <f>MASTER_DATA_ESCALATED!FF137/(FF$18*1000)</f>
        <v>0</v>
      </c>
      <c r="FG137" s="101">
        <f>MASTER_DATA_ESCALATED!FG137/(FG$18*1000)</f>
        <v>0</v>
      </c>
      <c r="FH137" s="101">
        <f>MASTER_DATA_ESCALATED!FH137/(FH$18*1000)</f>
        <v>0</v>
      </c>
      <c r="FI137" s="101">
        <f>MASTER_DATA_ESCALATED!FI137/(FI$18*1000)</f>
        <v>0</v>
      </c>
      <c r="FJ137" s="101">
        <f>MASTER_DATA_ESCALATED!FJ137/(FJ$18*1000)</f>
        <v>0</v>
      </c>
      <c r="FK137" s="101">
        <f>MASTER_DATA_ESCALATED!FK137/(FK$18*1000)</f>
        <v>0</v>
      </c>
      <c r="FL137" s="101">
        <f>MASTER_DATA_ESCALATED!FL137/(FL$18*1000)</f>
        <v>0</v>
      </c>
      <c r="FM137" s="101">
        <f>MASTER_DATA_ESCALATED!FM137/(FM$18*1000)</f>
        <v>0</v>
      </c>
      <c r="FN137" s="101">
        <f>MASTER_DATA_ESCALATED!FN137/(FN$18*1000)</f>
        <v>0</v>
      </c>
      <c r="FO137" s="101">
        <f>MASTER_DATA_ESCALATED!FO137/(FO$18*1000)</f>
        <v>0</v>
      </c>
      <c r="FP137" s="101">
        <f>MASTER_DATA_ESCALATED!FP137/(FP$18*1000)</f>
        <v>0</v>
      </c>
      <c r="FQ137" s="101">
        <f>MASTER_DATA_ESCALATED!FQ137/(FQ$18*1000)</f>
        <v>0</v>
      </c>
      <c r="FR137" s="101">
        <f>MASTER_DATA_ESCALATED!FR137/(FR$18*1000)</f>
        <v>0</v>
      </c>
      <c r="FS137" s="101">
        <f>MASTER_DATA_ESCALATED!FS137/(FS$18*1000)</f>
        <v>0</v>
      </c>
      <c r="FT137" s="101">
        <f>MASTER_DATA_ESCALATED!FT137/(FT$18*1000)</f>
        <v>0</v>
      </c>
      <c r="FU137" s="101">
        <f>MASTER_DATA_ESCALATED!FU137/(FU$18*1000)</f>
        <v>0</v>
      </c>
      <c r="FV137" s="101">
        <f>MASTER_DATA_ESCALATED!FV137/(FV$18*1000)</f>
        <v>0</v>
      </c>
      <c r="FW137" s="101">
        <f>MASTER_DATA_ESCALATED!FW137/(FW$18*1000)</f>
        <v>0</v>
      </c>
      <c r="FX137" s="101">
        <f>MASTER_DATA_ESCALATED!FX137/(FX$18*1000)</f>
        <v>0</v>
      </c>
      <c r="FY137" s="101">
        <f>MASTER_DATA_ESCALATED!FY137/(FY$18*1000)</f>
        <v>0</v>
      </c>
      <c r="FZ137" s="101">
        <f>MASTER_DATA_ESCALATED!FZ137/(FZ$18*1000)</f>
        <v>0</v>
      </c>
      <c r="GA137" s="101">
        <f>MASTER_DATA_ESCALATED!GA137/(GA$18*1000)</f>
        <v>0</v>
      </c>
      <c r="GB137" s="101">
        <f>MASTER_DATA_ESCALATED!GB137/(GB$18*1000)</f>
        <v>0</v>
      </c>
      <c r="GC137" s="101">
        <f>MASTER_DATA_ESCALATED!GC137/(GC$18*1000)</f>
        <v>0</v>
      </c>
      <c r="GD137" s="101">
        <f>MASTER_DATA_ESCALATED!GD137/(GD$18*1000)</f>
        <v>0</v>
      </c>
      <c r="GE137" s="101">
        <f>MASTER_DATA_ESCALATED!GE137/(GE$18*1000)</f>
        <v>0</v>
      </c>
      <c r="GF137" s="101">
        <f>MASTER_DATA_ESCALATED!GF137/(GF$18*1000)</f>
        <v>0</v>
      </c>
      <c r="GG137" s="101">
        <f>MASTER_DATA_ESCALATED!GG137/(GG$18*1000)</f>
        <v>0</v>
      </c>
      <c r="GH137" s="101">
        <f>MASTER_DATA_ESCALATED!GH137/(GH$18*1000)</f>
        <v>0</v>
      </c>
      <c r="GI137" s="101">
        <f>MASTER_DATA_ESCALATED!GI137/(GI$18*1000)</f>
        <v>0</v>
      </c>
      <c r="GJ137" s="101">
        <f>MASTER_DATA_ESCALATED!GJ137/(GJ$18*1000)</f>
        <v>0</v>
      </c>
      <c r="GK137" s="101">
        <f>MASTER_DATA_ESCALATED!GK137/(GK$18*1000)</f>
        <v>0</v>
      </c>
      <c r="GL137" s="101">
        <f>MASTER_DATA_ESCALATED!GL137/(GL$18*1000)</f>
        <v>0</v>
      </c>
      <c r="GM137" s="101">
        <f>MASTER_DATA_ESCALATED!GM137/(GM$18*1000)</f>
        <v>0</v>
      </c>
      <c r="GN137" s="101">
        <f>MASTER_DATA_ESCALATED!GN137/(GN$18*1000)</f>
        <v>0</v>
      </c>
      <c r="GO137" s="101">
        <f>MASTER_DATA_ESCALATED!GO137/(GO$18*1000)</f>
        <v>0</v>
      </c>
      <c r="GP137" s="101">
        <f>MASTER_DATA_ESCALATED!GP137/(GP$18*1000)</f>
        <v>0</v>
      </c>
      <c r="GQ137" s="101">
        <f>MASTER_DATA_ESCALATED!GQ137/(GQ$18*1000)</f>
        <v>0</v>
      </c>
      <c r="GR137" s="101">
        <f>MASTER_DATA_ESCALATED!GR137/(GR$18*1000)</f>
        <v>0</v>
      </c>
      <c r="GS137" s="101">
        <f>MASTER_DATA_ESCALATED!GS137/(GS$18*1000)</f>
        <v>0</v>
      </c>
      <c r="GT137" s="101">
        <f>MASTER_DATA_ESCALATED!GT137/(GT$18*1000)</f>
        <v>0</v>
      </c>
      <c r="GU137" s="101">
        <f>MASTER_DATA_ESCALATED!GU137/(GU$18*1000)</f>
        <v>0</v>
      </c>
      <c r="GV137" s="101">
        <f>MASTER_DATA_ESCALATED!GV137/(GV$18*1000)</f>
        <v>0</v>
      </c>
      <c r="GW137" s="101" t="e">
        <f>MASTER_DATA_ESCALATED!#REF!/(GW$18*1000)</f>
        <v>#REF!</v>
      </c>
      <c r="GX137" s="101" t="e">
        <f>MASTER_DATA_ESCALATED!#REF!/(GX$18*1000)</f>
        <v>#REF!</v>
      </c>
      <c r="GY137" s="101" t="e">
        <f>MASTER_DATA_ESCALATED!#REF!/(GY$18*1000)</f>
        <v>#REF!</v>
      </c>
    </row>
    <row r="138" spans="2:207" s="25" customFormat="1" ht="17.25" hidden="1" outlineLevel="1" x14ac:dyDescent="0.3">
      <c r="B138" s="183">
        <f t="shared" si="3"/>
        <v>20</v>
      </c>
      <c r="C138" s="51">
        <f t="shared" si="4"/>
        <v>28</v>
      </c>
      <c r="D138" s="75"/>
      <c r="E138" s="51">
        <v>28</v>
      </c>
      <c r="F138" s="51"/>
      <c r="G138" s="76"/>
      <c r="H138" s="37" t="s">
        <v>134</v>
      </c>
      <c r="I138" s="96">
        <f>MASTER_DATA_ESCALATED!I138/(I$18*1000)</f>
        <v>0</v>
      </c>
      <c r="J138" s="96">
        <f>MASTER_DATA_ESCALATED!J138/(J$18*1000)</f>
        <v>0</v>
      </c>
      <c r="K138" s="96">
        <f>MASTER_DATA_ESCALATED!K138/(K$18*1000)</f>
        <v>0</v>
      </c>
      <c r="L138" s="96">
        <f>MASTER_DATA_ESCALATED!L138/(L$18*1000)</f>
        <v>0</v>
      </c>
      <c r="M138" s="96">
        <f>MASTER_DATA_ESCALATED!M138/(M$18*1000)</f>
        <v>0</v>
      </c>
      <c r="N138" s="96">
        <f>MASTER_DATA_ESCALATED!N138/(N$18*1000)</f>
        <v>0</v>
      </c>
      <c r="O138" s="96">
        <f>MASTER_DATA_ESCALATED!O138/(O$18*1000)</f>
        <v>0</v>
      </c>
      <c r="P138" s="96">
        <f>MASTER_DATA_ESCALATED!P138/(P$18*1000)</f>
        <v>0</v>
      </c>
      <c r="Q138" s="96">
        <f>MASTER_DATA_ESCALATED!Q138/(Q$18*1000)</f>
        <v>0</v>
      </c>
      <c r="R138" s="96">
        <f>MASTER_DATA_ESCALATED!R138/(R$18*1000)</f>
        <v>0</v>
      </c>
      <c r="S138" s="96">
        <f>MASTER_DATA_ESCALATED!S138/(S$18*1000)</f>
        <v>0</v>
      </c>
      <c r="T138" s="96">
        <f>MASTER_DATA_ESCALATED!T138/(T$18*1000)</f>
        <v>0</v>
      </c>
      <c r="U138" s="96">
        <f>MASTER_DATA_ESCALATED!U138/(U$18*1000)</f>
        <v>0</v>
      </c>
      <c r="V138" s="96">
        <f>MASTER_DATA_ESCALATED!V138/(V$18*1000)</f>
        <v>0</v>
      </c>
      <c r="W138" s="96">
        <f>MASTER_DATA_ESCALATED!W138/(W$18*1000)</f>
        <v>0</v>
      </c>
      <c r="X138" s="96">
        <f>MASTER_DATA_ESCALATED!X138/(X$18*1000)</f>
        <v>0</v>
      </c>
      <c r="Y138" s="96">
        <f>MASTER_DATA_ESCALATED!Y138/(Y$18*1000)</f>
        <v>0</v>
      </c>
      <c r="Z138" s="96">
        <f>MASTER_DATA_ESCALATED!Z138/(Z$18*1000)</f>
        <v>0</v>
      </c>
      <c r="AA138" s="96">
        <f>MASTER_DATA_ESCALATED!AA138/(AA$18*1000)</f>
        <v>0</v>
      </c>
      <c r="AB138" s="96">
        <f>MASTER_DATA_ESCALATED!AB138/(AB$18*1000)</f>
        <v>0</v>
      </c>
      <c r="AC138" s="96">
        <f>MASTER_DATA_ESCALATED!AC138/(AC$18*1000)</f>
        <v>0</v>
      </c>
      <c r="AD138" s="96">
        <f>MASTER_DATA_ESCALATED!AD138/(AD$18*1000)</f>
        <v>0</v>
      </c>
      <c r="AE138" s="96">
        <f>MASTER_DATA_ESCALATED!AE138/(AE$18*1000)</f>
        <v>0</v>
      </c>
      <c r="AF138" s="96">
        <f>MASTER_DATA_ESCALATED!AF138/(AF$18*1000)</f>
        <v>0</v>
      </c>
      <c r="AG138" s="96">
        <f>MASTER_DATA_ESCALATED!AG138/(AG$18*1000)</f>
        <v>0</v>
      </c>
      <c r="AH138" s="96">
        <f>MASTER_DATA_ESCALATED!AH138/(AH$18*1000)</f>
        <v>0</v>
      </c>
      <c r="AI138" s="96">
        <f>MASTER_DATA_ESCALATED!AI138/(AI$18*1000)</f>
        <v>0</v>
      </c>
      <c r="AJ138" s="96">
        <f>MASTER_DATA_ESCALATED!AJ138/(AJ$18*1000)</f>
        <v>0</v>
      </c>
      <c r="AK138" s="96">
        <f>MASTER_DATA_ESCALATED!AK138/(AK$18*1000)</f>
        <v>0</v>
      </c>
      <c r="AL138" s="96">
        <f>MASTER_DATA_ESCALATED!AL138/(AL$18*1000)</f>
        <v>0</v>
      </c>
      <c r="AM138" s="96">
        <f>MASTER_DATA_ESCALATED!AM138/(AM$18*1000)</f>
        <v>0</v>
      </c>
      <c r="AN138" s="96">
        <f>MASTER_DATA_ESCALATED!AN138/(AN$18*1000)</f>
        <v>0</v>
      </c>
      <c r="AO138" s="96">
        <f>MASTER_DATA_ESCALATED!AO138/(AO$18*1000)</f>
        <v>0</v>
      </c>
      <c r="AP138" s="96">
        <f>MASTER_DATA_ESCALATED!AP138/(AP$18*1000)</f>
        <v>0</v>
      </c>
      <c r="AQ138" s="96">
        <f>MASTER_DATA_ESCALATED!AQ138/(AQ$18*1000)</f>
        <v>0</v>
      </c>
      <c r="AR138" s="96">
        <f>MASTER_DATA_ESCALATED!AR138/(AR$18*1000)</f>
        <v>0</v>
      </c>
      <c r="AS138" s="96">
        <f>MASTER_DATA_ESCALATED!AS138/(AS$18*1000)</f>
        <v>0</v>
      </c>
      <c r="AT138" s="96">
        <f>MASTER_DATA_ESCALATED!AT138/(AT$18*1000)</f>
        <v>0</v>
      </c>
      <c r="AU138" s="96">
        <f>MASTER_DATA_ESCALATED!AU138/(AU$18*1000)</f>
        <v>0</v>
      </c>
      <c r="AV138" s="96">
        <f>MASTER_DATA_ESCALATED!AV138/(AV$18*1000)</f>
        <v>0</v>
      </c>
      <c r="AW138" s="96">
        <f>MASTER_DATA_ESCALATED!AW138/(AW$18*1000)</f>
        <v>0</v>
      </c>
      <c r="AX138" s="96">
        <f>MASTER_DATA_ESCALATED!AX138/(AX$18*1000)</f>
        <v>0</v>
      </c>
      <c r="AY138" s="96">
        <f>MASTER_DATA_ESCALATED!AY138/(AY$18*1000)</f>
        <v>0</v>
      </c>
      <c r="AZ138" s="96">
        <f>MASTER_DATA_ESCALATED!AZ138/(AZ$18*1000)</f>
        <v>0</v>
      </c>
      <c r="BA138" s="96">
        <f>MASTER_DATA_ESCALATED!BA138/(BA$18*1000)</f>
        <v>0</v>
      </c>
      <c r="BB138" s="96">
        <f>MASTER_DATA_ESCALATED!BB138/(BB$18*1000)</f>
        <v>0</v>
      </c>
      <c r="BC138" s="96">
        <f>MASTER_DATA_ESCALATED!BC138/(BC$18*1000)</f>
        <v>0</v>
      </c>
      <c r="BD138" s="96">
        <f>MASTER_DATA_ESCALATED!BD138/(BD$18*1000)</f>
        <v>0</v>
      </c>
      <c r="BE138" s="96">
        <f>MASTER_DATA_ESCALATED!BE138/(BE$18*1000)</f>
        <v>0</v>
      </c>
      <c r="BF138" s="96">
        <f>MASTER_DATA_ESCALATED!BF138/(BF$18*1000)</f>
        <v>0</v>
      </c>
      <c r="BG138" s="96">
        <f>MASTER_DATA_ESCALATED!BG138/(BG$18*1000)</f>
        <v>0</v>
      </c>
      <c r="BH138" s="96">
        <f>MASTER_DATA_ESCALATED!BH138/(BH$18*1000)</f>
        <v>0</v>
      </c>
      <c r="BI138" s="96">
        <f>MASTER_DATA_ESCALATED!BI138/(BI$18*1000)</f>
        <v>0</v>
      </c>
      <c r="BJ138" s="96">
        <f>MASTER_DATA_ESCALATED!BJ138/(BJ$18*1000)</f>
        <v>0</v>
      </c>
      <c r="BK138" s="96">
        <f>MASTER_DATA_ESCALATED!BK138/(BK$18*1000)</f>
        <v>0</v>
      </c>
      <c r="BL138" s="96">
        <f>MASTER_DATA_ESCALATED!BL138/(BL$18*1000)</f>
        <v>0</v>
      </c>
      <c r="BM138" s="96">
        <f>MASTER_DATA_ESCALATED!BM138/(BM$18*1000)</f>
        <v>0</v>
      </c>
      <c r="BN138" s="96">
        <f>MASTER_DATA_ESCALATED!BN138/(BN$18*1000)</f>
        <v>0</v>
      </c>
      <c r="BO138" s="96">
        <f>MASTER_DATA_ESCALATED!BO138/(BO$18*1000)</f>
        <v>0</v>
      </c>
      <c r="BP138" s="96">
        <f>MASTER_DATA_ESCALATED!BP138/(BP$18*1000)</f>
        <v>0</v>
      </c>
      <c r="BQ138" s="96">
        <f>MASTER_DATA_ESCALATED!BQ138/(BQ$18*1000)</f>
        <v>0</v>
      </c>
      <c r="BR138" s="96">
        <f>MASTER_DATA_ESCALATED!BR138/(BR$18*1000)</f>
        <v>0</v>
      </c>
      <c r="BS138" s="96">
        <f>MASTER_DATA_ESCALATED!BS138/(BS$18*1000)</f>
        <v>0</v>
      </c>
      <c r="BT138" s="96">
        <f>MASTER_DATA_ESCALATED!BT138/(BT$18*1000)</f>
        <v>0</v>
      </c>
      <c r="BU138" s="96">
        <f>MASTER_DATA_ESCALATED!BU138/(BU$18*1000)</f>
        <v>0</v>
      </c>
      <c r="BV138" s="96">
        <f>MASTER_DATA_ESCALATED!BV138/(BV$18*1000)</f>
        <v>0</v>
      </c>
      <c r="BW138" s="96">
        <f>MASTER_DATA_ESCALATED!BW138/(BW$18*1000)</f>
        <v>0</v>
      </c>
      <c r="BX138" s="96">
        <f>MASTER_DATA_ESCALATED!BX138/(BX$18*1000)</f>
        <v>0</v>
      </c>
      <c r="BY138" s="96">
        <f>MASTER_DATA_ESCALATED!BY138/(BY$18*1000)</f>
        <v>0</v>
      </c>
      <c r="BZ138" s="96">
        <f>MASTER_DATA_ESCALATED!BZ138/(BZ$18*1000)</f>
        <v>0</v>
      </c>
      <c r="CA138" s="96">
        <f>MASTER_DATA_ESCALATED!CA138/(CA$18*1000)</f>
        <v>0</v>
      </c>
      <c r="CB138" s="96">
        <f>MASTER_DATA_ESCALATED!CB138/(CB$18*1000)</f>
        <v>0</v>
      </c>
      <c r="CC138" s="96">
        <f>MASTER_DATA_ESCALATED!CC138/(CC$18*1000)</f>
        <v>0</v>
      </c>
      <c r="CD138" s="96">
        <f>MASTER_DATA_ESCALATED!CD138/(CD$18*1000)</f>
        <v>0</v>
      </c>
      <c r="CE138" s="96">
        <f>MASTER_DATA_ESCALATED!CE138/(CE$18*1000)</f>
        <v>0</v>
      </c>
      <c r="CF138" s="96">
        <f>MASTER_DATA_ESCALATED!CF138/(CF$18*1000)</f>
        <v>0</v>
      </c>
      <c r="CG138" s="96">
        <f>MASTER_DATA_ESCALATED!CG138/(CG$18*1000)</f>
        <v>0</v>
      </c>
      <c r="CH138" s="96">
        <f>MASTER_DATA_ESCALATED!CH138/(CH$18*1000)</f>
        <v>0</v>
      </c>
      <c r="CI138" s="96">
        <f>MASTER_DATA_ESCALATED!CI138/(CI$18*1000)</f>
        <v>0</v>
      </c>
      <c r="CJ138" s="96">
        <f>MASTER_DATA_ESCALATED!CJ138/(CJ$18*1000)</f>
        <v>0</v>
      </c>
      <c r="CK138" s="96">
        <f>MASTER_DATA_ESCALATED!CK138/(CK$18*1000)</f>
        <v>0</v>
      </c>
      <c r="CL138" s="96">
        <f>MASTER_DATA_ESCALATED!CL138/(CL$18*1000)</f>
        <v>0</v>
      </c>
      <c r="CM138" s="96">
        <f>MASTER_DATA_ESCALATED!CM138/(CM$18*1000)</f>
        <v>0</v>
      </c>
      <c r="CN138" s="96">
        <f>MASTER_DATA_ESCALATED!CN138/(CN$18*1000)</f>
        <v>0</v>
      </c>
      <c r="CO138" s="96">
        <f>MASTER_DATA_ESCALATED!CO138/(CO$18*1000)</f>
        <v>0</v>
      </c>
      <c r="CP138" s="96">
        <f>MASTER_DATA_ESCALATED!CP138/(CP$18*1000)</f>
        <v>0</v>
      </c>
      <c r="CQ138" s="96">
        <f>MASTER_DATA_ESCALATED!CQ138/(CQ$18*1000)</f>
        <v>0</v>
      </c>
      <c r="CR138" s="96">
        <f>MASTER_DATA_ESCALATED!CR138/(CR$18*1000)</f>
        <v>0</v>
      </c>
      <c r="CS138" s="96">
        <f>MASTER_DATA_ESCALATED!CS138/(CS$18*1000)</f>
        <v>0</v>
      </c>
      <c r="CT138" s="96">
        <f>MASTER_DATA_ESCALATED!CT138/(CT$18*1000)</f>
        <v>0</v>
      </c>
      <c r="CU138" s="96">
        <f>MASTER_DATA_ESCALATED!CU138/(CU$18*1000)</f>
        <v>0</v>
      </c>
      <c r="CV138" s="96">
        <f>MASTER_DATA_ESCALATED!CV138/(CV$18*1000)</f>
        <v>0</v>
      </c>
      <c r="CW138" s="96">
        <f>MASTER_DATA_ESCALATED!CW138/(CW$18*1000)</f>
        <v>0</v>
      </c>
      <c r="CX138" s="96">
        <f>MASTER_DATA_ESCALATED!CX138/(CX$18*1000)</f>
        <v>0</v>
      </c>
      <c r="CY138" s="96">
        <f>MASTER_DATA_ESCALATED!CY138/(CY$18*1000)</f>
        <v>0</v>
      </c>
      <c r="CZ138" s="96">
        <f>MASTER_DATA_ESCALATED!CZ138/(CZ$18*1000)</f>
        <v>0</v>
      </c>
      <c r="DA138" s="96" t="e">
        <f>MASTER_DATA_ESCALATED!DA138/(DA$18*1000)</f>
        <v>#DIV/0!</v>
      </c>
      <c r="DB138" s="96" t="e">
        <f>MASTER_DATA_ESCALATED!DB138/(DB$18*1000)</f>
        <v>#DIV/0!</v>
      </c>
      <c r="DC138" s="96" t="e">
        <f>MASTER_DATA_ESCALATED!DC138/(DC$18*1000)</f>
        <v>#DIV/0!</v>
      </c>
      <c r="DD138" s="96" t="e">
        <f>MASTER_DATA_ESCALATED!DD138/(DD$18*1000)</f>
        <v>#N/A</v>
      </c>
      <c r="DE138" s="96">
        <f>MASTER_DATA_ESCALATED!DE138/(DE$18*1000)</f>
        <v>0</v>
      </c>
      <c r="DF138" s="96">
        <f>MASTER_DATA_ESCALATED!DF138/(DF$18*1000)</f>
        <v>0</v>
      </c>
      <c r="DG138" s="96">
        <f>MASTER_DATA_ESCALATED!DG138/(DG$18*1000)</f>
        <v>0</v>
      </c>
      <c r="DH138" s="96">
        <f>MASTER_DATA_ESCALATED!DH138/(DH$18*1000)</f>
        <v>0.45066037375679485</v>
      </c>
      <c r="DI138" s="96">
        <f>MASTER_DATA_ESCALATED!DI138/(DI$18*1000)</f>
        <v>0</v>
      </c>
      <c r="DJ138" s="96">
        <f>MASTER_DATA_ESCALATED!DJ138/(DJ$18*1000)</f>
        <v>0</v>
      </c>
      <c r="DK138" s="96">
        <f>MASTER_DATA_ESCALATED!DK138/(DK$18*1000)</f>
        <v>0</v>
      </c>
      <c r="DL138" s="96">
        <f>MASTER_DATA_ESCALATED!DL138/(DL$18*1000)</f>
        <v>0.23909633977450528</v>
      </c>
      <c r="DM138" s="96">
        <f>MASTER_DATA_ESCALATED!DM138/(DM$18*1000)</f>
        <v>0</v>
      </c>
      <c r="DN138" s="96">
        <f>MASTER_DATA_ESCALATED!DN138/(DN$18*1000)</f>
        <v>0</v>
      </c>
      <c r="DO138" s="96">
        <f>MASTER_DATA_ESCALATED!DO138/(DO$18*1000)</f>
        <v>0</v>
      </c>
      <c r="DP138" s="96">
        <f>MASTER_DATA_ESCALATED!DP138/(DP$18*1000)</f>
        <v>0.11954816988725264</v>
      </c>
      <c r="DQ138" s="96">
        <f>MASTER_DATA_ESCALATED!DQ138/(DQ$18*1000)</f>
        <v>0</v>
      </c>
      <c r="DR138" s="96">
        <f>MASTER_DATA_ESCALATED!DR138/(DR$18*1000)</f>
        <v>0</v>
      </c>
      <c r="DS138" s="96">
        <f>MASTER_DATA_ESCALATED!DS138/(DS$18*1000)</f>
        <v>0</v>
      </c>
      <c r="DT138" s="96">
        <f>MASTER_DATA_ESCALATED!DT138/(DT$18*1000)</f>
        <v>0.11954816988725264</v>
      </c>
      <c r="DU138" s="96">
        <f>MASTER_DATA_ESCALATED!DU138/(DU$18*1000)</f>
        <v>0</v>
      </c>
      <c r="DV138" s="96">
        <f>MASTER_DATA_ESCALATED!DV138/(DV$18*1000)</f>
        <v>0</v>
      </c>
      <c r="DW138" s="96">
        <f>MASTER_DATA_ESCALATED!DW138/(DW$18*1000)</f>
        <v>0</v>
      </c>
      <c r="DX138" s="96">
        <f>MASTER_DATA_ESCALATED!DX138/(DX$18*1000)</f>
        <v>5.9774084943626321E-2</v>
      </c>
      <c r="DY138" s="96">
        <f>MASTER_DATA_ESCALATED!DY138/(DY$18*1000)</f>
        <v>0</v>
      </c>
      <c r="DZ138" s="96">
        <f>MASTER_DATA_ESCALATED!DZ138/(DZ$18*1000)</f>
        <v>0</v>
      </c>
      <c r="EA138" s="96">
        <f>MASTER_DATA_ESCALATED!EA138/(EA$18*1000)</f>
        <v>0</v>
      </c>
      <c r="EB138" s="96">
        <f>MASTER_DATA_ESCALATED!EB138/(EB$18*1000)</f>
        <v>7.1728901932351596E-2</v>
      </c>
      <c r="EC138" s="96" t="e">
        <f>MASTER_DATA_ESCALATED!EC138/(EC$18*1000)</f>
        <v>#DIV/0!</v>
      </c>
      <c r="ED138" s="96" t="e">
        <f>MASTER_DATA_ESCALATED!ED138/(ED$18*1000)</f>
        <v>#DIV/0!</v>
      </c>
      <c r="EE138" s="96" t="e">
        <f>MASTER_DATA_ESCALATED!EE138/(EE$18*1000)</f>
        <v>#DIV/0!</v>
      </c>
      <c r="EF138" s="96" t="e">
        <f>MASTER_DATA_ESCALATED!EF138/(EF$18*1000)</f>
        <v>#VALUE!</v>
      </c>
      <c r="EG138" s="96">
        <f>MASTER_DATA_ESCALATED!EG138/(EG$18*1000)</f>
        <v>0</v>
      </c>
      <c r="EH138" s="96">
        <f>MASTER_DATA_ESCALATED!EH138/(EH$18*1000)</f>
        <v>0</v>
      </c>
      <c r="EI138" s="96">
        <f>MASTER_DATA_ESCALATED!EI138/(EI$18*1000)</f>
        <v>0</v>
      </c>
      <c r="EJ138" s="96">
        <f>MASTER_DATA_ESCALATED!EJ138/(EJ$18*1000)</f>
        <v>0</v>
      </c>
      <c r="EK138" s="96">
        <f>MASTER_DATA_ESCALATED!EK138/(EK$18*1000)</f>
        <v>0</v>
      </c>
      <c r="EL138" s="96">
        <f>MASTER_DATA_ESCALATED!EL138/(EL$18*1000)</f>
        <v>0</v>
      </c>
      <c r="EM138" s="96">
        <f>MASTER_DATA_ESCALATED!EM138/(EM$18*1000)</f>
        <v>0</v>
      </c>
      <c r="EN138" s="96">
        <f>MASTER_DATA_ESCALATED!EN138/(EN$18*1000)</f>
        <v>0</v>
      </c>
      <c r="EO138" s="96">
        <f>MASTER_DATA_ESCALATED!EO138/(EO$18*1000)</f>
        <v>0</v>
      </c>
      <c r="EP138" s="96">
        <f>MASTER_DATA_ESCALATED!EP138/(EP$18*1000)</f>
        <v>0</v>
      </c>
      <c r="EQ138" s="96">
        <f>MASTER_DATA_ESCALATED!EQ138/(EQ$18*1000)</f>
        <v>0</v>
      </c>
      <c r="ER138" s="96">
        <f>MASTER_DATA_ESCALATED!ER138/(ER$18*1000)</f>
        <v>0</v>
      </c>
      <c r="ES138" s="96">
        <f>MASTER_DATA_ESCALATED!ES138/(ES$18*1000)</f>
        <v>0</v>
      </c>
      <c r="ET138" s="96">
        <f>MASTER_DATA_ESCALATED!ET138/(ET$18*1000)</f>
        <v>0</v>
      </c>
      <c r="EU138" s="96">
        <f>MASTER_DATA_ESCALATED!EU138/(EU$18*1000)</f>
        <v>0</v>
      </c>
      <c r="EV138" s="96">
        <f>MASTER_DATA_ESCALATED!EV138/(EV$18*1000)</f>
        <v>0</v>
      </c>
      <c r="EW138" s="96">
        <f>MASTER_DATA_ESCALATED!EW138/(EW$18*1000)</f>
        <v>0</v>
      </c>
      <c r="EX138" s="96">
        <f>MASTER_DATA_ESCALATED!EX138/(EX$18*1000)</f>
        <v>0</v>
      </c>
      <c r="EY138" s="96">
        <f>MASTER_DATA_ESCALATED!EY138/(EY$18*1000)</f>
        <v>0</v>
      </c>
      <c r="EZ138" s="96">
        <f>MASTER_DATA_ESCALATED!EZ138/(EZ$18*1000)</f>
        <v>0</v>
      </c>
      <c r="FA138" s="96">
        <f>MASTER_DATA_ESCALATED!FA138/(FA$18*1000)</f>
        <v>0</v>
      </c>
      <c r="FB138" s="96">
        <f>MASTER_DATA_ESCALATED!FB138/(FB$18*1000)</f>
        <v>0</v>
      </c>
      <c r="FC138" s="96">
        <f>MASTER_DATA_ESCALATED!FC138/(FC$18*1000)</f>
        <v>0</v>
      </c>
      <c r="FD138" s="96">
        <f>MASTER_DATA_ESCALATED!FD138/(FD$18*1000)</f>
        <v>0</v>
      </c>
      <c r="FE138" s="96">
        <f>MASTER_DATA_ESCALATED!FE138/(FE$18*1000)</f>
        <v>0</v>
      </c>
      <c r="FF138" s="96">
        <f>MASTER_DATA_ESCALATED!FF138/(FF$18*1000)</f>
        <v>0</v>
      </c>
      <c r="FG138" s="96">
        <f>MASTER_DATA_ESCALATED!FG138/(FG$18*1000)</f>
        <v>0</v>
      </c>
      <c r="FH138" s="96">
        <f>MASTER_DATA_ESCALATED!FH138/(FH$18*1000)</f>
        <v>0</v>
      </c>
      <c r="FI138" s="96">
        <f>MASTER_DATA_ESCALATED!FI138/(FI$18*1000)</f>
        <v>0</v>
      </c>
      <c r="FJ138" s="96">
        <f>MASTER_DATA_ESCALATED!FJ138/(FJ$18*1000)</f>
        <v>0</v>
      </c>
      <c r="FK138" s="96">
        <f>MASTER_DATA_ESCALATED!FK138/(FK$18*1000)</f>
        <v>0</v>
      </c>
      <c r="FL138" s="96">
        <f>MASTER_DATA_ESCALATED!FL138/(FL$18*1000)</f>
        <v>0</v>
      </c>
      <c r="FM138" s="96">
        <f>MASTER_DATA_ESCALATED!FM138/(FM$18*1000)</f>
        <v>0</v>
      </c>
      <c r="FN138" s="96">
        <f>MASTER_DATA_ESCALATED!FN138/(FN$18*1000)</f>
        <v>0</v>
      </c>
      <c r="FO138" s="96">
        <f>MASTER_DATA_ESCALATED!FO138/(FO$18*1000)</f>
        <v>0</v>
      </c>
      <c r="FP138" s="96">
        <f>MASTER_DATA_ESCALATED!FP138/(FP$18*1000)</f>
        <v>0</v>
      </c>
      <c r="FQ138" s="96">
        <f>MASTER_DATA_ESCALATED!FQ138/(FQ$18*1000)</f>
        <v>0</v>
      </c>
      <c r="FR138" s="96">
        <f>MASTER_DATA_ESCALATED!FR138/(FR$18*1000)</f>
        <v>0</v>
      </c>
      <c r="FS138" s="96">
        <f>MASTER_DATA_ESCALATED!FS138/(FS$18*1000)</f>
        <v>0</v>
      </c>
      <c r="FT138" s="96">
        <f>MASTER_DATA_ESCALATED!FT138/(FT$18*1000)</f>
        <v>0</v>
      </c>
      <c r="FU138" s="96">
        <f>MASTER_DATA_ESCALATED!FU138/(FU$18*1000)</f>
        <v>0</v>
      </c>
      <c r="FV138" s="96">
        <f>MASTER_DATA_ESCALATED!FV138/(FV$18*1000)</f>
        <v>0</v>
      </c>
      <c r="FW138" s="96">
        <f>MASTER_DATA_ESCALATED!FW138/(FW$18*1000)</f>
        <v>0</v>
      </c>
      <c r="FX138" s="96">
        <f>MASTER_DATA_ESCALATED!FX138/(FX$18*1000)</f>
        <v>0</v>
      </c>
      <c r="FY138" s="96">
        <f>MASTER_DATA_ESCALATED!FY138/(FY$18*1000)</f>
        <v>0</v>
      </c>
      <c r="FZ138" s="96">
        <f>MASTER_DATA_ESCALATED!FZ138/(FZ$18*1000)</f>
        <v>0</v>
      </c>
      <c r="GA138" s="96">
        <f>MASTER_DATA_ESCALATED!GA138/(GA$18*1000)</f>
        <v>0</v>
      </c>
      <c r="GB138" s="96">
        <f>MASTER_DATA_ESCALATED!GB138/(GB$18*1000)</f>
        <v>0</v>
      </c>
      <c r="GC138" s="96">
        <f>MASTER_DATA_ESCALATED!GC138/(GC$18*1000)</f>
        <v>0</v>
      </c>
      <c r="GD138" s="96">
        <f>MASTER_DATA_ESCALATED!GD138/(GD$18*1000)</f>
        <v>0</v>
      </c>
      <c r="GE138" s="96">
        <f>MASTER_DATA_ESCALATED!GE138/(GE$18*1000)</f>
        <v>0</v>
      </c>
      <c r="GF138" s="96">
        <f>MASTER_DATA_ESCALATED!GF138/(GF$18*1000)</f>
        <v>0</v>
      </c>
      <c r="GG138" s="96">
        <f>MASTER_DATA_ESCALATED!GG138/(GG$18*1000)</f>
        <v>0</v>
      </c>
      <c r="GH138" s="96">
        <f>MASTER_DATA_ESCALATED!GH138/(GH$18*1000)</f>
        <v>0</v>
      </c>
      <c r="GI138" s="96">
        <f>MASTER_DATA_ESCALATED!GI138/(GI$18*1000)</f>
        <v>0</v>
      </c>
      <c r="GJ138" s="96">
        <f>MASTER_DATA_ESCALATED!GJ138/(GJ$18*1000)</f>
        <v>0</v>
      </c>
      <c r="GK138" s="96">
        <f>MASTER_DATA_ESCALATED!GK138/(GK$18*1000)</f>
        <v>0</v>
      </c>
      <c r="GL138" s="96">
        <f>MASTER_DATA_ESCALATED!GL138/(GL$18*1000)</f>
        <v>0</v>
      </c>
      <c r="GM138" s="96">
        <f>MASTER_DATA_ESCALATED!GM138/(GM$18*1000)</f>
        <v>0</v>
      </c>
      <c r="GN138" s="96">
        <f>MASTER_DATA_ESCALATED!GN138/(GN$18*1000)</f>
        <v>0</v>
      </c>
      <c r="GO138" s="96">
        <f>MASTER_DATA_ESCALATED!GO138/(GO$18*1000)</f>
        <v>0</v>
      </c>
      <c r="GP138" s="96">
        <f>MASTER_DATA_ESCALATED!GP138/(GP$18*1000)</f>
        <v>0</v>
      </c>
      <c r="GQ138" s="96">
        <f>MASTER_DATA_ESCALATED!GQ138/(GQ$18*1000)</f>
        <v>0</v>
      </c>
      <c r="GR138" s="96">
        <f>MASTER_DATA_ESCALATED!GR138/(GR$18*1000)</f>
        <v>0</v>
      </c>
      <c r="GS138" s="96">
        <f>MASTER_DATA_ESCALATED!GS138/(GS$18*1000)</f>
        <v>0</v>
      </c>
      <c r="GT138" s="96">
        <f>MASTER_DATA_ESCALATED!GT138/(GT$18*1000)</f>
        <v>0</v>
      </c>
      <c r="GU138" s="96">
        <f>MASTER_DATA_ESCALATED!GU138/(GU$18*1000)</f>
        <v>0</v>
      </c>
      <c r="GV138" s="96">
        <f>MASTER_DATA_ESCALATED!GV138/(GV$18*1000)</f>
        <v>0</v>
      </c>
      <c r="GW138" s="96" t="e">
        <f>MASTER_DATA_ESCALATED!#REF!/(GW$18*1000)</f>
        <v>#REF!</v>
      </c>
      <c r="GX138" s="96" t="e">
        <f>MASTER_DATA_ESCALATED!#REF!/(GX$18*1000)</f>
        <v>#REF!</v>
      </c>
      <c r="GY138" s="96" t="e">
        <f>MASTER_DATA_ESCALATED!#REF!/(GY$18*1000)</f>
        <v>#REF!</v>
      </c>
    </row>
    <row r="139" spans="2:207" s="25" customFormat="1" ht="17.25" hidden="1" outlineLevel="1" x14ac:dyDescent="0.3">
      <c r="B139" s="183">
        <f t="shared" si="3"/>
        <v>20</v>
      </c>
      <c r="C139" s="51">
        <f t="shared" si="4"/>
        <v>29</v>
      </c>
      <c r="D139" s="75"/>
      <c r="E139" s="51">
        <v>29</v>
      </c>
      <c r="F139" s="51"/>
      <c r="G139" s="76"/>
      <c r="H139" s="37" t="s">
        <v>135</v>
      </c>
      <c r="I139" s="96">
        <f>MASTER_DATA_ESCALATED!I139/(I$18*1000)</f>
        <v>0</v>
      </c>
      <c r="J139" s="96">
        <f>MASTER_DATA_ESCALATED!J139/(J$18*1000)</f>
        <v>0</v>
      </c>
      <c r="K139" s="96">
        <f>MASTER_DATA_ESCALATED!K139/(K$18*1000)</f>
        <v>0</v>
      </c>
      <c r="L139" s="96">
        <f>MASTER_DATA_ESCALATED!L139/(L$18*1000)</f>
        <v>742.98885112932044</v>
      </c>
      <c r="M139" s="96">
        <f>MASTER_DATA_ESCALATED!M139/(M$18*1000)</f>
        <v>0</v>
      </c>
      <c r="N139" s="96">
        <f>MASTER_DATA_ESCALATED!N139/(N$18*1000)</f>
        <v>0</v>
      </c>
      <c r="O139" s="96">
        <f>MASTER_DATA_ESCALATED!O139/(O$18*1000)</f>
        <v>0</v>
      </c>
      <c r="P139" s="96">
        <f>MASTER_DATA_ESCALATED!P139/(P$18*1000)</f>
        <v>593.50293584420581</v>
      </c>
      <c r="Q139" s="96">
        <f>MASTER_DATA_ESCALATED!Q139/(Q$18*1000)</f>
        <v>0</v>
      </c>
      <c r="R139" s="96">
        <f>MASTER_DATA_ESCALATED!R139/(R$18*1000)</f>
        <v>0</v>
      </c>
      <c r="S139" s="96">
        <f>MASTER_DATA_ESCALATED!S139/(S$18*1000)</f>
        <v>0</v>
      </c>
      <c r="T139" s="96">
        <f>MASTER_DATA_ESCALATED!T139/(T$18*1000)</f>
        <v>1201.3272107688274</v>
      </c>
      <c r="U139" s="96">
        <f>MASTER_DATA_ESCALATED!U139/(U$18*1000)</f>
        <v>0</v>
      </c>
      <c r="V139" s="96">
        <f>MASTER_DATA_ESCALATED!V139/(V$18*1000)</f>
        <v>0</v>
      </c>
      <c r="W139" s="96">
        <f>MASTER_DATA_ESCALATED!W139/(W$18*1000)</f>
        <v>0</v>
      </c>
      <c r="X139" s="96">
        <f>MASTER_DATA_ESCALATED!X139/(X$18*1000)</f>
        <v>992.71026271079438</v>
      </c>
      <c r="Y139" s="96">
        <f>MASTER_DATA_ESCALATED!Y139/(Y$18*1000)</f>
        <v>0</v>
      </c>
      <c r="Z139" s="96">
        <f>MASTER_DATA_ESCALATED!Z139/(Z$18*1000)</f>
        <v>0</v>
      </c>
      <c r="AA139" s="96">
        <f>MASTER_DATA_ESCALATED!AA139/(AA$18*1000)</f>
        <v>0</v>
      </c>
      <c r="AB139" s="96">
        <f>MASTER_DATA_ESCALATED!AB139/(AB$18*1000)</f>
        <v>903.64055046916758</v>
      </c>
      <c r="AC139" s="96">
        <f>MASTER_DATA_ESCALATED!AC139/(AC$18*1000)</f>
        <v>0</v>
      </c>
      <c r="AD139" s="96">
        <f>MASTER_DATA_ESCALATED!AD139/(AD$18*1000)</f>
        <v>0</v>
      </c>
      <c r="AE139" s="96">
        <f>MASTER_DATA_ESCALATED!AE139/(AE$18*1000)</f>
        <v>0</v>
      </c>
      <c r="AF139" s="96">
        <f>MASTER_DATA_ESCALATED!AF139/(AF$18*1000)</f>
        <v>719.65016578517577</v>
      </c>
      <c r="AG139" s="96">
        <f>MASTER_DATA_ESCALATED!AG139/(AG$18*1000)</f>
        <v>0</v>
      </c>
      <c r="AH139" s="96">
        <f>MASTER_DATA_ESCALATED!AH139/(AH$18*1000)</f>
        <v>0</v>
      </c>
      <c r="AI139" s="96">
        <f>MASTER_DATA_ESCALATED!AI139/(AI$18*1000)</f>
        <v>0</v>
      </c>
      <c r="AJ139" s="96">
        <f>MASTER_DATA_ESCALATED!AJ139/(AJ$18*1000)</f>
        <v>1520.9047513474852</v>
      </c>
      <c r="AK139" s="96">
        <f>MASTER_DATA_ESCALATED!AK139/(AK$18*1000)</f>
        <v>0</v>
      </c>
      <c r="AL139" s="96">
        <f>MASTER_DATA_ESCALATED!AL139/(AL$18*1000)</f>
        <v>0</v>
      </c>
      <c r="AM139" s="96">
        <f>MASTER_DATA_ESCALATED!AM139/(AM$18*1000)</f>
        <v>0</v>
      </c>
      <c r="AN139" s="96">
        <f>MASTER_DATA_ESCALATED!AN139/(AN$18*1000)</f>
        <v>1258.7101310437406</v>
      </c>
      <c r="AO139" s="96">
        <f>MASTER_DATA_ESCALATED!AO139/(AO$18*1000)</f>
        <v>0</v>
      </c>
      <c r="AP139" s="96">
        <f>MASTER_DATA_ESCALATED!AP139/(AP$18*1000)</f>
        <v>0</v>
      </c>
      <c r="AQ139" s="96">
        <f>MASTER_DATA_ESCALATED!AQ139/(AQ$18*1000)</f>
        <v>0</v>
      </c>
      <c r="AR139" s="96">
        <f>MASTER_DATA_ESCALATED!AR139/(AR$18*1000)</f>
        <v>0</v>
      </c>
      <c r="AS139" s="96">
        <f>MASTER_DATA_ESCALATED!AS139/(AS$18*1000)</f>
        <v>0</v>
      </c>
      <c r="AT139" s="96">
        <f>MASTER_DATA_ESCALATED!AT139/(AT$18*1000)</f>
        <v>0</v>
      </c>
      <c r="AU139" s="96">
        <f>MASTER_DATA_ESCALATED!AU139/(AU$18*1000)</f>
        <v>0</v>
      </c>
      <c r="AV139" s="96">
        <f>MASTER_DATA_ESCALATED!AV139/(AV$18*1000)</f>
        <v>0</v>
      </c>
      <c r="AW139" s="96">
        <f>MASTER_DATA_ESCALATED!AW139/(AW$18*1000)</f>
        <v>0</v>
      </c>
      <c r="AX139" s="96">
        <f>MASTER_DATA_ESCALATED!AX139/(AX$18*1000)</f>
        <v>0</v>
      </c>
      <c r="AY139" s="96">
        <f>MASTER_DATA_ESCALATED!AY139/(AY$18*1000)</f>
        <v>0</v>
      </c>
      <c r="AZ139" s="96">
        <f>MASTER_DATA_ESCALATED!AZ139/(AZ$18*1000)</f>
        <v>0</v>
      </c>
      <c r="BA139" s="96">
        <f>MASTER_DATA_ESCALATED!BA139/(BA$18*1000)</f>
        <v>0</v>
      </c>
      <c r="BB139" s="96">
        <f>MASTER_DATA_ESCALATED!BB139/(BB$18*1000)</f>
        <v>0</v>
      </c>
      <c r="BC139" s="96">
        <f>MASTER_DATA_ESCALATED!BC139/(BC$18*1000)</f>
        <v>0</v>
      </c>
      <c r="BD139" s="96">
        <f>MASTER_DATA_ESCALATED!BD139/(BD$18*1000)</f>
        <v>0</v>
      </c>
      <c r="BE139" s="96">
        <f>MASTER_DATA_ESCALATED!BE139/(BE$18*1000)</f>
        <v>0</v>
      </c>
      <c r="BF139" s="96">
        <f>MASTER_DATA_ESCALATED!BF139/(BF$18*1000)</f>
        <v>0</v>
      </c>
      <c r="BG139" s="96">
        <f>MASTER_DATA_ESCALATED!BG139/(BG$18*1000)</f>
        <v>0</v>
      </c>
      <c r="BH139" s="96">
        <f>MASTER_DATA_ESCALATED!BH139/(BH$18*1000)</f>
        <v>0</v>
      </c>
      <c r="BI139" s="96">
        <f>MASTER_DATA_ESCALATED!BI139/(BI$18*1000)</f>
        <v>0</v>
      </c>
      <c r="BJ139" s="96">
        <f>MASTER_DATA_ESCALATED!BJ139/(BJ$18*1000)</f>
        <v>0</v>
      </c>
      <c r="BK139" s="96">
        <f>MASTER_DATA_ESCALATED!BK139/(BK$18*1000)</f>
        <v>0</v>
      </c>
      <c r="BL139" s="96">
        <f>MASTER_DATA_ESCALATED!BL139/(BL$18*1000)</f>
        <v>0</v>
      </c>
      <c r="BM139" s="96">
        <f>MASTER_DATA_ESCALATED!BM139/(BM$18*1000)</f>
        <v>0</v>
      </c>
      <c r="BN139" s="96">
        <f>MASTER_DATA_ESCALATED!BN139/(BN$18*1000)</f>
        <v>0</v>
      </c>
      <c r="BO139" s="96">
        <f>MASTER_DATA_ESCALATED!BO139/(BO$18*1000)</f>
        <v>0</v>
      </c>
      <c r="BP139" s="96">
        <f>MASTER_DATA_ESCALATED!BP139/(BP$18*1000)</f>
        <v>0</v>
      </c>
      <c r="BQ139" s="96">
        <f>MASTER_DATA_ESCALATED!BQ139/(BQ$18*1000)</f>
        <v>0</v>
      </c>
      <c r="BR139" s="96">
        <f>MASTER_DATA_ESCALATED!BR139/(BR$18*1000)</f>
        <v>0</v>
      </c>
      <c r="BS139" s="96">
        <f>MASTER_DATA_ESCALATED!BS139/(BS$18*1000)</f>
        <v>0</v>
      </c>
      <c r="BT139" s="96">
        <f>MASTER_DATA_ESCALATED!BT139/(BT$18*1000)</f>
        <v>0</v>
      </c>
      <c r="BU139" s="96">
        <f>MASTER_DATA_ESCALATED!BU139/(BU$18*1000)</f>
        <v>0</v>
      </c>
      <c r="BV139" s="96">
        <f>MASTER_DATA_ESCALATED!BV139/(BV$18*1000)</f>
        <v>0</v>
      </c>
      <c r="BW139" s="96">
        <f>MASTER_DATA_ESCALATED!BW139/(BW$18*1000)</f>
        <v>0</v>
      </c>
      <c r="BX139" s="96">
        <f>MASTER_DATA_ESCALATED!BX139/(BX$18*1000)</f>
        <v>0</v>
      </c>
      <c r="BY139" s="96">
        <f>MASTER_DATA_ESCALATED!BY139/(BY$18*1000)</f>
        <v>0</v>
      </c>
      <c r="BZ139" s="96">
        <f>MASTER_DATA_ESCALATED!BZ139/(BZ$18*1000)</f>
        <v>0</v>
      </c>
      <c r="CA139" s="96">
        <f>MASTER_DATA_ESCALATED!CA139/(CA$18*1000)</f>
        <v>0</v>
      </c>
      <c r="CB139" s="96">
        <f>MASTER_DATA_ESCALATED!CB139/(CB$18*1000)</f>
        <v>0</v>
      </c>
      <c r="CC139" s="96">
        <f>MASTER_DATA_ESCALATED!CC139/(CC$18*1000)</f>
        <v>0</v>
      </c>
      <c r="CD139" s="96">
        <f>MASTER_DATA_ESCALATED!CD139/(CD$18*1000)</f>
        <v>0</v>
      </c>
      <c r="CE139" s="96">
        <f>MASTER_DATA_ESCALATED!CE139/(CE$18*1000)</f>
        <v>0</v>
      </c>
      <c r="CF139" s="96">
        <f>MASTER_DATA_ESCALATED!CF139/(CF$18*1000)</f>
        <v>0</v>
      </c>
      <c r="CG139" s="96">
        <f>MASTER_DATA_ESCALATED!CG139/(CG$18*1000)</f>
        <v>0</v>
      </c>
      <c r="CH139" s="96">
        <f>MASTER_DATA_ESCALATED!CH139/(CH$18*1000)</f>
        <v>0</v>
      </c>
      <c r="CI139" s="96">
        <f>MASTER_DATA_ESCALATED!CI139/(CI$18*1000)</f>
        <v>0</v>
      </c>
      <c r="CJ139" s="96">
        <f>MASTER_DATA_ESCALATED!CJ139/(CJ$18*1000)</f>
        <v>0</v>
      </c>
      <c r="CK139" s="96">
        <f>MASTER_DATA_ESCALATED!CK139/(CK$18*1000)</f>
        <v>0</v>
      </c>
      <c r="CL139" s="96">
        <f>MASTER_DATA_ESCALATED!CL139/(CL$18*1000)</f>
        <v>0</v>
      </c>
      <c r="CM139" s="96">
        <f>MASTER_DATA_ESCALATED!CM139/(CM$18*1000)</f>
        <v>0</v>
      </c>
      <c r="CN139" s="96">
        <f>MASTER_DATA_ESCALATED!CN139/(CN$18*1000)</f>
        <v>0</v>
      </c>
      <c r="CO139" s="96">
        <f>MASTER_DATA_ESCALATED!CO139/(CO$18*1000)</f>
        <v>0</v>
      </c>
      <c r="CP139" s="96">
        <f>MASTER_DATA_ESCALATED!CP139/(CP$18*1000)</f>
        <v>0</v>
      </c>
      <c r="CQ139" s="96">
        <f>MASTER_DATA_ESCALATED!CQ139/(CQ$18*1000)</f>
        <v>0</v>
      </c>
      <c r="CR139" s="96">
        <f>MASTER_DATA_ESCALATED!CR139/(CR$18*1000)</f>
        <v>0</v>
      </c>
      <c r="CS139" s="96">
        <f>MASTER_DATA_ESCALATED!CS139/(CS$18*1000)</f>
        <v>0</v>
      </c>
      <c r="CT139" s="96">
        <f>MASTER_DATA_ESCALATED!CT139/(CT$18*1000)</f>
        <v>0</v>
      </c>
      <c r="CU139" s="96">
        <f>MASTER_DATA_ESCALATED!CU139/(CU$18*1000)</f>
        <v>0</v>
      </c>
      <c r="CV139" s="96">
        <f>MASTER_DATA_ESCALATED!CV139/(CV$18*1000)</f>
        <v>0</v>
      </c>
      <c r="CW139" s="96">
        <f>MASTER_DATA_ESCALATED!CW139/(CW$18*1000)</f>
        <v>0</v>
      </c>
      <c r="CX139" s="96">
        <f>MASTER_DATA_ESCALATED!CX139/(CX$18*1000)</f>
        <v>0</v>
      </c>
      <c r="CY139" s="96">
        <f>MASTER_DATA_ESCALATED!CY139/(CY$18*1000)</f>
        <v>0</v>
      </c>
      <c r="CZ139" s="96">
        <f>MASTER_DATA_ESCALATED!CZ139/(CZ$18*1000)</f>
        <v>0</v>
      </c>
      <c r="DA139" s="96" t="e">
        <f>MASTER_DATA_ESCALATED!DA139/(DA$18*1000)</f>
        <v>#DIV/0!</v>
      </c>
      <c r="DB139" s="96" t="e">
        <f>MASTER_DATA_ESCALATED!DB139/(DB$18*1000)</f>
        <v>#DIV/0!</v>
      </c>
      <c r="DC139" s="96" t="e">
        <f>MASTER_DATA_ESCALATED!DC139/(DC$18*1000)</f>
        <v>#DIV/0!</v>
      </c>
      <c r="DD139" s="96" t="e">
        <f>MASTER_DATA_ESCALATED!DD139/(DD$18*1000)</f>
        <v>#N/A</v>
      </c>
      <c r="DE139" s="96">
        <f>MASTER_DATA_ESCALATED!DE139/(DE$18*1000)</f>
        <v>0</v>
      </c>
      <c r="DF139" s="96">
        <f>MASTER_DATA_ESCALATED!DF139/(DF$18*1000)</f>
        <v>0</v>
      </c>
      <c r="DG139" s="96">
        <f>MASTER_DATA_ESCALATED!DG139/(DG$18*1000)</f>
        <v>0</v>
      </c>
      <c r="DH139" s="96">
        <f>MASTER_DATA_ESCALATED!DH139/(DH$18*1000)</f>
        <v>501.87106985291638</v>
      </c>
      <c r="DI139" s="96">
        <f>MASTER_DATA_ESCALATED!DI139/(DI$18*1000)</f>
        <v>0</v>
      </c>
      <c r="DJ139" s="96">
        <f>MASTER_DATA_ESCALATED!DJ139/(DJ$18*1000)</f>
        <v>0</v>
      </c>
      <c r="DK139" s="96">
        <f>MASTER_DATA_ESCALATED!DK139/(DK$18*1000)</f>
        <v>0</v>
      </c>
      <c r="DL139" s="96">
        <f>MASTER_DATA_ESCALATED!DL139/(DL$18*1000)</f>
        <v>408.84315174843408</v>
      </c>
      <c r="DM139" s="96">
        <f>MASTER_DATA_ESCALATED!DM139/(DM$18*1000)</f>
        <v>0</v>
      </c>
      <c r="DN139" s="96">
        <f>MASTER_DATA_ESCALATED!DN139/(DN$18*1000)</f>
        <v>0</v>
      </c>
      <c r="DO139" s="96">
        <f>MASTER_DATA_ESCALATED!DO139/(DO$18*1000)</f>
        <v>0</v>
      </c>
      <c r="DP139" s="96">
        <f>MASTER_DATA_ESCALATED!DP139/(DP$18*1000)</f>
        <v>350.16318804973054</v>
      </c>
      <c r="DQ139" s="96">
        <f>MASTER_DATA_ESCALATED!DQ139/(DQ$18*1000)</f>
        <v>0</v>
      </c>
      <c r="DR139" s="96">
        <f>MASTER_DATA_ESCALATED!DR139/(DR$18*1000)</f>
        <v>0</v>
      </c>
      <c r="DS139" s="96">
        <f>MASTER_DATA_ESCALATED!DS139/(DS$18*1000)</f>
        <v>0</v>
      </c>
      <c r="DT139" s="96">
        <f>MASTER_DATA_ESCALATED!DT139/(DT$18*1000)</f>
        <v>316.00959466813453</v>
      </c>
      <c r="DU139" s="96">
        <f>MASTER_DATA_ESCALATED!DU139/(DU$18*1000)</f>
        <v>0</v>
      </c>
      <c r="DV139" s="96">
        <f>MASTER_DATA_ESCALATED!DV139/(DV$18*1000)</f>
        <v>0</v>
      </c>
      <c r="DW139" s="96">
        <f>MASTER_DATA_ESCALATED!DW139/(DW$18*1000)</f>
        <v>0</v>
      </c>
      <c r="DX139" s="96">
        <f>MASTER_DATA_ESCALATED!DX139/(DX$18*1000)</f>
        <v>290.12361317566717</v>
      </c>
      <c r="DY139" s="96">
        <f>MASTER_DATA_ESCALATED!DY139/(DY$18*1000)</f>
        <v>0</v>
      </c>
      <c r="DZ139" s="96">
        <f>MASTER_DATA_ESCALATED!DZ139/(DZ$18*1000)</f>
        <v>0</v>
      </c>
      <c r="EA139" s="96">
        <f>MASTER_DATA_ESCALATED!EA139/(EA$18*1000)</f>
        <v>0</v>
      </c>
      <c r="EB139" s="96">
        <f>MASTER_DATA_ESCALATED!EB139/(EB$18*1000)</f>
        <v>283.22023702621038</v>
      </c>
      <c r="EC139" s="96" t="e">
        <f>MASTER_DATA_ESCALATED!EC139/(EC$18*1000)</f>
        <v>#DIV/0!</v>
      </c>
      <c r="ED139" s="96" t="e">
        <f>MASTER_DATA_ESCALATED!ED139/(ED$18*1000)</f>
        <v>#DIV/0!</v>
      </c>
      <c r="EE139" s="96" t="e">
        <f>MASTER_DATA_ESCALATED!EE139/(EE$18*1000)</f>
        <v>#DIV/0!</v>
      </c>
      <c r="EF139" s="96" t="e">
        <f>MASTER_DATA_ESCALATED!EF139/(EF$18*1000)</f>
        <v>#VALUE!</v>
      </c>
      <c r="EG139" s="96">
        <f>MASTER_DATA_ESCALATED!EG139/(EG$18*1000)</f>
        <v>0</v>
      </c>
      <c r="EH139" s="96">
        <f>MASTER_DATA_ESCALATED!EH139/(EH$18*1000)</f>
        <v>0</v>
      </c>
      <c r="EI139" s="96">
        <f>MASTER_DATA_ESCALATED!EI139/(EI$18*1000)</f>
        <v>0</v>
      </c>
      <c r="EJ139" s="96">
        <f>MASTER_DATA_ESCALATED!EJ139/(EJ$18*1000)</f>
        <v>0</v>
      </c>
      <c r="EK139" s="96">
        <f>MASTER_DATA_ESCALATED!EK139/(EK$18*1000)</f>
        <v>0</v>
      </c>
      <c r="EL139" s="96">
        <f>MASTER_DATA_ESCALATED!EL139/(EL$18*1000)</f>
        <v>0</v>
      </c>
      <c r="EM139" s="96">
        <f>MASTER_DATA_ESCALATED!EM139/(EM$18*1000)</f>
        <v>0</v>
      </c>
      <c r="EN139" s="96">
        <f>MASTER_DATA_ESCALATED!EN139/(EN$18*1000)</f>
        <v>0</v>
      </c>
      <c r="EO139" s="96">
        <f>MASTER_DATA_ESCALATED!EO139/(EO$18*1000)</f>
        <v>0</v>
      </c>
      <c r="EP139" s="96">
        <f>MASTER_DATA_ESCALATED!EP139/(EP$18*1000)</f>
        <v>0</v>
      </c>
      <c r="EQ139" s="96">
        <f>MASTER_DATA_ESCALATED!EQ139/(EQ$18*1000)</f>
        <v>0</v>
      </c>
      <c r="ER139" s="96">
        <f>MASTER_DATA_ESCALATED!ER139/(ER$18*1000)</f>
        <v>0</v>
      </c>
      <c r="ES139" s="96">
        <f>MASTER_DATA_ESCALATED!ES139/(ES$18*1000)</f>
        <v>0</v>
      </c>
      <c r="ET139" s="96">
        <f>MASTER_DATA_ESCALATED!ET139/(ET$18*1000)</f>
        <v>0</v>
      </c>
      <c r="EU139" s="96">
        <f>MASTER_DATA_ESCALATED!EU139/(EU$18*1000)</f>
        <v>0</v>
      </c>
      <c r="EV139" s="96">
        <f>MASTER_DATA_ESCALATED!EV139/(EV$18*1000)</f>
        <v>0</v>
      </c>
      <c r="EW139" s="96">
        <f>MASTER_DATA_ESCALATED!EW139/(EW$18*1000)</f>
        <v>0</v>
      </c>
      <c r="EX139" s="96">
        <f>MASTER_DATA_ESCALATED!EX139/(EX$18*1000)</f>
        <v>0</v>
      </c>
      <c r="EY139" s="96">
        <f>MASTER_DATA_ESCALATED!EY139/(EY$18*1000)</f>
        <v>0</v>
      </c>
      <c r="EZ139" s="96">
        <f>MASTER_DATA_ESCALATED!EZ139/(EZ$18*1000)</f>
        <v>0</v>
      </c>
      <c r="FA139" s="96">
        <f>MASTER_DATA_ESCALATED!FA139/(FA$18*1000)</f>
        <v>0</v>
      </c>
      <c r="FB139" s="96">
        <f>MASTER_DATA_ESCALATED!FB139/(FB$18*1000)</f>
        <v>0</v>
      </c>
      <c r="FC139" s="96">
        <f>MASTER_DATA_ESCALATED!FC139/(FC$18*1000)</f>
        <v>0</v>
      </c>
      <c r="FD139" s="96">
        <f>MASTER_DATA_ESCALATED!FD139/(FD$18*1000)</f>
        <v>0</v>
      </c>
      <c r="FE139" s="96">
        <f>MASTER_DATA_ESCALATED!FE139/(FE$18*1000)</f>
        <v>0</v>
      </c>
      <c r="FF139" s="96">
        <f>MASTER_DATA_ESCALATED!FF139/(FF$18*1000)</f>
        <v>0</v>
      </c>
      <c r="FG139" s="96">
        <f>MASTER_DATA_ESCALATED!FG139/(FG$18*1000)</f>
        <v>0</v>
      </c>
      <c r="FH139" s="96">
        <f>MASTER_DATA_ESCALATED!FH139/(FH$18*1000)</f>
        <v>0</v>
      </c>
      <c r="FI139" s="96">
        <f>MASTER_DATA_ESCALATED!FI139/(FI$18*1000)</f>
        <v>0</v>
      </c>
      <c r="FJ139" s="96">
        <f>MASTER_DATA_ESCALATED!FJ139/(FJ$18*1000)</f>
        <v>0</v>
      </c>
      <c r="FK139" s="96">
        <f>MASTER_DATA_ESCALATED!FK139/(FK$18*1000)</f>
        <v>0</v>
      </c>
      <c r="FL139" s="96">
        <f>MASTER_DATA_ESCALATED!FL139/(FL$18*1000)</f>
        <v>0</v>
      </c>
      <c r="FM139" s="96">
        <f>MASTER_DATA_ESCALATED!FM139/(FM$18*1000)</f>
        <v>0</v>
      </c>
      <c r="FN139" s="96">
        <f>MASTER_DATA_ESCALATED!FN139/(FN$18*1000)</f>
        <v>0</v>
      </c>
      <c r="FO139" s="96">
        <f>MASTER_DATA_ESCALATED!FO139/(FO$18*1000)</f>
        <v>0</v>
      </c>
      <c r="FP139" s="96">
        <f>MASTER_DATA_ESCALATED!FP139/(FP$18*1000)</f>
        <v>0</v>
      </c>
      <c r="FQ139" s="96">
        <f>MASTER_DATA_ESCALATED!FQ139/(FQ$18*1000)</f>
        <v>0</v>
      </c>
      <c r="FR139" s="96">
        <f>MASTER_DATA_ESCALATED!FR139/(FR$18*1000)</f>
        <v>0</v>
      </c>
      <c r="FS139" s="96">
        <f>MASTER_DATA_ESCALATED!FS139/(FS$18*1000)</f>
        <v>0</v>
      </c>
      <c r="FT139" s="96">
        <f>MASTER_DATA_ESCALATED!FT139/(FT$18*1000)</f>
        <v>0</v>
      </c>
      <c r="FU139" s="96">
        <f>MASTER_DATA_ESCALATED!FU139/(FU$18*1000)</f>
        <v>0</v>
      </c>
      <c r="FV139" s="96">
        <f>MASTER_DATA_ESCALATED!FV139/(FV$18*1000)</f>
        <v>0</v>
      </c>
      <c r="FW139" s="96">
        <f>MASTER_DATA_ESCALATED!FW139/(FW$18*1000)</f>
        <v>0</v>
      </c>
      <c r="FX139" s="96">
        <f>MASTER_DATA_ESCALATED!FX139/(FX$18*1000)</f>
        <v>0</v>
      </c>
      <c r="FY139" s="96">
        <f>MASTER_DATA_ESCALATED!FY139/(FY$18*1000)</f>
        <v>0</v>
      </c>
      <c r="FZ139" s="96">
        <f>MASTER_DATA_ESCALATED!FZ139/(FZ$18*1000)</f>
        <v>0</v>
      </c>
      <c r="GA139" s="96">
        <f>MASTER_DATA_ESCALATED!GA139/(GA$18*1000)</f>
        <v>0</v>
      </c>
      <c r="GB139" s="96">
        <f>MASTER_DATA_ESCALATED!GB139/(GB$18*1000)</f>
        <v>0</v>
      </c>
      <c r="GC139" s="96">
        <f>MASTER_DATA_ESCALATED!GC139/(GC$18*1000)</f>
        <v>0</v>
      </c>
      <c r="GD139" s="96">
        <f>MASTER_DATA_ESCALATED!GD139/(GD$18*1000)</f>
        <v>0</v>
      </c>
      <c r="GE139" s="96">
        <f>MASTER_DATA_ESCALATED!GE139/(GE$18*1000)</f>
        <v>0</v>
      </c>
      <c r="GF139" s="96">
        <f>MASTER_DATA_ESCALATED!GF139/(GF$18*1000)</f>
        <v>0</v>
      </c>
      <c r="GG139" s="96">
        <f>MASTER_DATA_ESCALATED!GG139/(GG$18*1000)</f>
        <v>0</v>
      </c>
      <c r="GH139" s="96">
        <f>MASTER_DATA_ESCALATED!GH139/(GH$18*1000)</f>
        <v>0</v>
      </c>
      <c r="GI139" s="96">
        <f>MASTER_DATA_ESCALATED!GI139/(GI$18*1000)</f>
        <v>0</v>
      </c>
      <c r="GJ139" s="96">
        <f>MASTER_DATA_ESCALATED!GJ139/(GJ$18*1000)</f>
        <v>0</v>
      </c>
      <c r="GK139" s="96">
        <f>MASTER_DATA_ESCALATED!GK139/(GK$18*1000)</f>
        <v>0</v>
      </c>
      <c r="GL139" s="96">
        <f>MASTER_DATA_ESCALATED!GL139/(GL$18*1000)</f>
        <v>0</v>
      </c>
      <c r="GM139" s="96">
        <f>MASTER_DATA_ESCALATED!GM139/(GM$18*1000)</f>
        <v>0</v>
      </c>
      <c r="GN139" s="96">
        <f>MASTER_DATA_ESCALATED!GN139/(GN$18*1000)</f>
        <v>0</v>
      </c>
      <c r="GO139" s="96">
        <f>MASTER_DATA_ESCALATED!GO139/(GO$18*1000)</f>
        <v>0</v>
      </c>
      <c r="GP139" s="96">
        <f>MASTER_DATA_ESCALATED!GP139/(GP$18*1000)</f>
        <v>0</v>
      </c>
      <c r="GQ139" s="96">
        <f>MASTER_DATA_ESCALATED!GQ139/(GQ$18*1000)</f>
        <v>0</v>
      </c>
      <c r="GR139" s="96">
        <f>MASTER_DATA_ESCALATED!GR139/(GR$18*1000)</f>
        <v>0</v>
      </c>
      <c r="GS139" s="96">
        <f>MASTER_DATA_ESCALATED!GS139/(GS$18*1000)</f>
        <v>0</v>
      </c>
      <c r="GT139" s="96">
        <f>MASTER_DATA_ESCALATED!GT139/(GT$18*1000)</f>
        <v>0</v>
      </c>
      <c r="GU139" s="96">
        <f>MASTER_DATA_ESCALATED!GU139/(GU$18*1000)</f>
        <v>0</v>
      </c>
      <c r="GV139" s="96">
        <f>MASTER_DATA_ESCALATED!GV139/(GV$18*1000)</f>
        <v>0</v>
      </c>
      <c r="GW139" s="96" t="e">
        <f>MASTER_DATA_ESCALATED!#REF!/(GW$18*1000)</f>
        <v>#REF!</v>
      </c>
      <c r="GX139" s="96" t="e">
        <f>MASTER_DATA_ESCALATED!#REF!/(GX$18*1000)</f>
        <v>#REF!</v>
      </c>
      <c r="GY139" s="96" t="e">
        <f>MASTER_DATA_ESCALATED!#REF!/(GY$18*1000)</f>
        <v>#REF!</v>
      </c>
    </row>
    <row r="140" spans="2:207" s="23" customFormat="1" ht="18.75" collapsed="1" x14ac:dyDescent="0.35">
      <c r="B140" s="182">
        <f t="shared" si="3"/>
        <v>30</v>
      </c>
      <c r="C140" s="53">
        <f t="shared" si="4"/>
        <v>30</v>
      </c>
      <c r="D140" s="73">
        <v>30</v>
      </c>
      <c r="E140" s="53"/>
      <c r="F140" s="53"/>
      <c r="G140" s="74"/>
      <c r="H140" s="39" t="s">
        <v>136</v>
      </c>
      <c r="I140" s="98">
        <f>MASTER_DATA_ESCALATED!I140/(I$18*1000)</f>
        <v>0</v>
      </c>
      <c r="J140" s="98">
        <f>MASTER_DATA_ESCALATED!J140/(J$18*1000)</f>
        <v>0</v>
      </c>
      <c r="K140" s="98">
        <f>MASTER_DATA_ESCALATED!K140/(K$18*1000)</f>
        <v>0</v>
      </c>
      <c r="L140" s="98">
        <f>MASTER_DATA_ESCALATED!L140/(L$18*1000)</f>
        <v>1564.0685141309598</v>
      </c>
      <c r="M140" s="98">
        <f>MASTER_DATA_ESCALATED!M140/(M$18*1000)</f>
        <v>0</v>
      </c>
      <c r="N140" s="98">
        <f>MASTER_DATA_ESCALATED!N140/(N$18*1000)</f>
        <v>0</v>
      </c>
      <c r="O140" s="98">
        <f>MASTER_DATA_ESCALATED!O140/(O$18*1000)</f>
        <v>0</v>
      </c>
      <c r="P140" s="98">
        <f>MASTER_DATA_ESCALATED!P140/(P$18*1000)</f>
        <v>1197.0114115612002</v>
      </c>
      <c r="Q140" s="98">
        <f>MASTER_DATA_ESCALATED!Q140/(Q$18*1000)</f>
        <v>0</v>
      </c>
      <c r="R140" s="98">
        <f>MASTER_DATA_ESCALATED!R140/(R$18*1000)</f>
        <v>0</v>
      </c>
      <c r="S140" s="98">
        <f>MASTER_DATA_ESCALATED!S140/(S$18*1000)</f>
        <v>0</v>
      </c>
      <c r="T140" s="98">
        <f>MASTER_DATA_ESCALATED!T140/(T$18*1000)</f>
        <v>2469.9459317736364</v>
      </c>
      <c r="U140" s="98">
        <f>MASTER_DATA_ESCALATED!U140/(U$18*1000)</f>
        <v>0</v>
      </c>
      <c r="V140" s="98">
        <f>MASTER_DATA_ESCALATED!V140/(V$18*1000)</f>
        <v>0</v>
      </c>
      <c r="W140" s="98">
        <f>MASTER_DATA_ESCALATED!W140/(W$18*1000)</f>
        <v>0</v>
      </c>
      <c r="X140" s="98">
        <f>MASTER_DATA_ESCALATED!X140/(X$18*1000)</f>
        <v>1986.1060645301563</v>
      </c>
      <c r="Y140" s="98">
        <f>MASTER_DATA_ESCALATED!Y140/(Y$18*1000)</f>
        <v>0</v>
      </c>
      <c r="Z140" s="98">
        <f>MASTER_DATA_ESCALATED!Z140/(Z$18*1000)</f>
        <v>0</v>
      </c>
      <c r="AA140" s="98">
        <f>MASTER_DATA_ESCALATED!AA140/(AA$18*1000)</f>
        <v>0</v>
      </c>
      <c r="AB140" s="98">
        <f>MASTER_DATA_ESCALATED!AB140/(AB$18*1000)</f>
        <v>1949.7225691933468</v>
      </c>
      <c r="AC140" s="98">
        <f>MASTER_DATA_ESCALATED!AC140/(AC$18*1000)</f>
        <v>0</v>
      </c>
      <c r="AD140" s="98">
        <f>MASTER_DATA_ESCALATED!AD140/(AD$18*1000)</f>
        <v>0</v>
      </c>
      <c r="AE140" s="98">
        <f>MASTER_DATA_ESCALATED!AE140/(AE$18*1000)</f>
        <v>0</v>
      </c>
      <c r="AF140" s="98">
        <f>MASTER_DATA_ESCALATED!AF140/(AF$18*1000)</f>
        <v>1463.3749698682971</v>
      </c>
      <c r="AG140" s="98">
        <f>MASTER_DATA_ESCALATED!AG140/(AG$18*1000)</f>
        <v>0</v>
      </c>
      <c r="AH140" s="98">
        <f>MASTER_DATA_ESCALATED!AH140/(AH$18*1000)</f>
        <v>0</v>
      </c>
      <c r="AI140" s="98">
        <f>MASTER_DATA_ESCALATED!AI140/(AI$18*1000)</f>
        <v>0</v>
      </c>
      <c r="AJ140" s="98">
        <f>MASTER_DATA_ESCALATED!AJ140/(AJ$18*1000)</f>
        <v>3169.7602612144724</v>
      </c>
      <c r="AK140" s="98">
        <f>MASTER_DATA_ESCALATED!AK140/(AK$18*1000)</f>
        <v>0</v>
      </c>
      <c r="AL140" s="98">
        <f>MASTER_DATA_ESCALATED!AL140/(AL$18*1000)</f>
        <v>0</v>
      </c>
      <c r="AM140" s="98">
        <f>MASTER_DATA_ESCALATED!AM140/(AM$18*1000)</f>
        <v>0</v>
      </c>
      <c r="AN140" s="98">
        <f>MASTER_DATA_ESCALATED!AN140/(AN$18*1000)</f>
        <v>2528.9257773979357</v>
      </c>
      <c r="AO140" s="98">
        <f>MASTER_DATA_ESCALATED!AO140/(AO$18*1000)</f>
        <v>0</v>
      </c>
      <c r="AP140" s="98">
        <f>MASTER_DATA_ESCALATED!AP140/(AP$18*1000)</f>
        <v>0</v>
      </c>
      <c r="AQ140" s="98">
        <f>MASTER_DATA_ESCALATED!AQ140/(AQ$18*1000)</f>
        <v>0</v>
      </c>
      <c r="AR140" s="98">
        <f>MASTER_DATA_ESCALATED!AR140/(AR$18*1000)</f>
        <v>0</v>
      </c>
      <c r="AS140" s="98">
        <f>MASTER_DATA_ESCALATED!AS140/(AS$18*1000)</f>
        <v>0</v>
      </c>
      <c r="AT140" s="98">
        <f>MASTER_DATA_ESCALATED!AT140/(AT$18*1000)</f>
        <v>0</v>
      </c>
      <c r="AU140" s="98">
        <f>MASTER_DATA_ESCALATED!AU140/(AU$18*1000)</f>
        <v>0</v>
      </c>
      <c r="AV140" s="98">
        <f>MASTER_DATA_ESCALATED!AV140/(AV$18*1000)</f>
        <v>0</v>
      </c>
      <c r="AW140" s="98">
        <f>MASTER_DATA_ESCALATED!AW140/(AW$18*1000)</f>
        <v>0</v>
      </c>
      <c r="AX140" s="98">
        <f>MASTER_DATA_ESCALATED!AX140/(AX$18*1000)</f>
        <v>0</v>
      </c>
      <c r="AY140" s="98">
        <f>MASTER_DATA_ESCALATED!AY140/(AY$18*1000)</f>
        <v>0</v>
      </c>
      <c r="AZ140" s="98">
        <f>MASTER_DATA_ESCALATED!AZ140/(AZ$18*1000)</f>
        <v>0</v>
      </c>
      <c r="BA140" s="98">
        <f>MASTER_DATA_ESCALATED!BA140/(BA$18*1000)</f>
        <v>0</v>
      </c>
      <c r="BB140" s="98">
        <f>MASTER_DATA_ESCALATED!BB140/(BB$18*1000)</f>
        <v>0</v>
      </c>
      <c r="BC140" s="98">
        <f>MASTER_DATA_ESCALATED!BC140/(BC$18*1000)</f>
        <v>0</v>
      </c>
      <c r="BD140" s="98">
        <f>MASTER_DATA_ESCALATED!BD140/(BD$18*1000)</f>
        <v>0</v>
      </c>
      <c r="BE140" s="98">
        <f>MASTER_DATA_ESCALATED!BE140/(BE$18*1000)</f>
        <v>0</v>
      </c>
      <c r="BF140" s="98">
        <f>MASTER_DATA_ESCALATED!BF140/(BF$18*1000)</f>
        <v>0</v>
      </c>
      <c r="BG140" s="98">
        <f>MASTER_DATA_ESCALATED!BG140/(BG$18*1000)</f>
        <v>0</v>
      </c>
      <c r="BH140" s="98">
        <f>MASTER_DATA_ESCALATED!BH140/(BH$18*1000)</f>
        <v>0</v>
      </c>
      <c r="BI140" s="98">
        <f>MASTER_DATA_ESCALATED!BI140/(BI$18*1000)</f>
        <v>0</v>
      </c>
      <c r="BJ140" s="98">
        <f>MASTER_DATA_ESCALATED!BJ140/(BJ$18*1000)</f>
        <v>0</v>
      </c>
      <c r="BK140" s="98">
        <f>MASTER_DATA_ESCALATED!BK140/(BK$18*1000)</f>
        <v>0</v>
      </c>
      <c r="BL140" s="98">
        <f>MASTER_DATA_ESCALATED!BL140/(BL$18*1000)</f>
        <v>0</v>
      </c>
      <c r="BM140" s="98">
        <f>MASTER_DATA_ESCALATED!BM140/(BM$18*1000)</f>
        <v>0</v>
      </c>
      <c r="BN140" s="98">
        <f>MASTER_DATA_ESCALATED!BN140/(BN$18*1000)</f>
        <v>0</v>
      </c>
      <c r="BO140" s="98">
        <f>MASTER_DATA_ESCALATED!BO140/(BO$18*1000)</f>
        <v>0</v>
      </c>
      <c r="BP140" s="98">
        <f>MASTER_DATA_ESCALATED!BP140/(BP$18*1000)</f>
        <v>2966.4256266609204</v>
      </c>
      <c r="BQ140" s="98">
        <f>MASTER_DATA_ESCALATED!BQ140/(BQ$18*1000)</f>
        <v>0</v>
      </c>
      <c r="BR140" s="98">
        <f>MASTER_DATA_ESCALATED!BR140/(BR$18*1000)</f>
        <v>0</v>
      </c>
      <c r="BS140" s="98">
        <f>MASTER_DATA_ESCALATED!BS140/(BS$18*1000)</f>
        <v>0</v>
      </c>
      <c r="BT140" s="98">
        <f>MASTER_DATA_ESCALATED!BT140/(BT$18*1000)</f>
        <v>1174.4070112893642</v>
      </c>
      <c r="BU140" s="98">
        <f>MASTER_DATA_ESCALATED!BU140/(BU$18*1000)</f>
        <v>0</v>
      </c>
      <c r="BV140" s="98">
        <f>MASTER_DATA_ESCALATED!BV140/(BV$18*1000)</f>
        <v>0</v>
      </c>
      <c r="BW140" s="98">
        <f>MASTER_DATA_ESCALATED!BW140/(BW$18*1000)</f>
        <v>0</v>
      </c>
      <c r="BX140" s="98">
        <f>MASTER_DATA_ESCALATED!BX140/(BX$18*1000)</f>
        <v>902.50909767654935</v>
      </c>
      <c r="BY140" s="98">
        <f>MASTER_DATA_ESCALATED!BY140/(BY$18*1000)</f>
        <v>0</v>
      </c>
      <c r="BZ140" s="98">
        <f>MASTER_DATA_ESCALATED!BZ140/(BZ$18*1000)</f>
        <v>0</v>
      </c>
      <c r="CA140" s="98">
        <f>MASTER_DATA_ESCALATED!CA140/(CA$18*1000)</f>
        <v>0</v>
      </c>
      <c r="CB140" s="98">
        <f>MASTER_DATA_ESCALATED!CB140/(CB$18*1000)</f>
        <v>726.62337662337654</v>
      </c>
      <c r="CC140" s="98">
        <f>MASTER_DATA_ESCALATED!CC140/(CC$18*1000)</f>
        <v>0</v>
      </c>
      <c r="CD140" s="98">
        <f>MASTER_DATA_ESCALATED!CD140/(CD$18*1000)</f>
        <v>0</v>
      </c>
      <c r="CE140" s="98">
        <f>MASTER_DATA_ESCALATED!CE140/(CE$18*1000)</f>
        <v>0</v>
      </c>
      <c r="CF140" s="98">
        <f>MASTER_DATA_ESCALATED!CF140/(CF$18*1000)</f>
        <v>925.82853198065141</v>
      </c>
      <c r="CG140" s="98">
        <f>MASTER_DATA_ESCALATED!CG140/(CG$18*1000)</f>
        <v>0</v>
      </c>
      <c r="CH140" s="98">
        <f>MASTER_DATA_ESCALATED!CH140/(CH$18*1000)</f>
        <v>0</v>
      </c>
      <c r="CI140" s="98">
        <f>MASTER_DATA_ESCALATED!CI140/(CI$18*1000)</f>
        <v>0</v>
      </c>
      <c r="CJ140" s="98">
        <f>MASTER_DATA_ESCALATED!CJ140/(CJ$18*1000)</f>
        <v>889.03888253608443</v>
      </c>
      <c r="CK140" s="98">
        <f>MASTER_DATA_ESCALATED!CK140/(CK$18*1000)</f>
        <v>0</v>
      </c>
      <c r="CL140" s="98">
        <f>MASTER_DATA_ESCALATED!CL140/(CL$18*1000)</f>
        <v>0</v>
      </c>
      <c r="CM140" s="98">
        <f>MASTER_DATA_ESCALATED!CM140/(CM$18*1000)</f>
        <v>0</v>
      </c>
      <c r="CN140" s="98">
        <f>MASTER_DATA_ESCALATED!CN140/(CN$18*1000)</f>
        <v>1896.5156273366233</v>
      </c>
      <c r="CO140" s="98">
        <f>MASTER_DATA_ESCALATED!CO140/(CO$18*1000)</f>
        <v>0</v>
      </c>
      <c r="CP140" s="98">
        <f>MASTER_DATA_ESCALATED!CP140/(CP$18*1000)</f>
        <v>0</v>
      </c>
      <c r="CQ140" s="98">
        <f>MASTER_DATA_ESCALATED!CQ140/(CQ$18*1000)</f>
        <v>0</v>
      </c>
      <c r="CR140" s="98">
        <f>MASTER_DATA_ESCALATED!CR140/(CR$18*1000)</f>
        <v>2415.6975072183686</v>
      </c>
      <c r="CS140" s="98">
        <f>MASTER_DATA_ESCALATED!CS140/(CS$18*1000)</f>
        <v>0</v>
      </c>
      <c r="CT140" s="98">
        <f>MASTER_DATA_ESCALATED!CT140/(CT$18*1000)</f>
        <v>0</v>
      </c>
      <c r="CU140" s="98">
        <f>MASTER_DATA_ESCALATED!CU140/(CU$18*1000)</f>
        <v>0</v>
      </c>
      <c r="CV140" s="98">
        <f>MASTER_DATA_ESCALATED!CV140/(CV$18*1000)</f>
        <v>0</v>
      </c>
      <c r="CW140" s="98">
        <f>MASTER_DATA_ESCALATED!CW140/(CW$18*1000)</f>
        <v>0</v>
      </c>
      <c r="CX140" s="98">
        <f>MASTER_DATA_ESCALATED!CX140/(CX$18*1000)</f>
        <v>0</v>
      </c>
      <c r="CY140" s="98">
        <f>MASTER_DATA_ESCALATED!CY140/(CY$18*1000)</f>
        <v>0</v>
      </c>
      <c r="CZ140" s="98">
        <f>MASTER_DATA_ESCALATED!CZ140/(CZ$18*1000)</f>
        <v>0</v>
      </c>
      <c r="DA140" s="98" t="e">
        <f>MASTER_DATA_ESCALATED!DA140/(DA$18*1000)</f>
        <v>#DIV/0!</v>
      </c>
      <c r="DB140" s="98" t="e">
        <f>MASTER_DATA_ESCALATED!DB140/(DB$18*1000)</f>
        <v>#DIV/0!</v>
      </c>
      <c r="DC140" s="98" t="e">
        <f>MASTER_DATA_ESCALATED!DC140/(DC$18*1000)</f>
        <v>#DIV/0!</v>
      </c>
      <c r="DD140" s="98" t="e">
        <f>MASTER_DATA_ESCALATED!DD140/(DD$18*1000)</f>
        <v>#N/A</v>
      </c>
      <c r="DE140" s="98">
        <f>MASTER_DATA_ESCALATED!DE140/(DE$18*1000)</f>
        <v>0</v>
      </c>
      <c r="DF140" s="98">
        <f>MASTER_DATA_ESCALATED!DF140/(DF$18*1000)</f>
        <v>0</v>
      </c>
      <c r="DG140" s="98">
        <f>MASTER_DATA_ESCALATED!DG140/(DG$18*1000)</f>
        <v>0</v>
      </c>
      <c r="DH140" s="98">
        <f>MASTER_DATA_ESCALATED!DH140/(DH$18*1000)</f>
        <v>1934.9250226116283</v>
      </c>
      <c r="DI140" s="98">
        <f>MASTER_DATA_ESCALATED!DI140/(DI$18*1000)</f>
        <v>0</v>
      </c>
      <c r="DJ140" s="98">
        <f>MASTER_DATA_ESCALATED!DJ140/(DJ$18*1000)</f>
        <v>0</v>
      </c>
      <c r="DK140" s="98">
        <f>MASTER_DATA_ESCALATED!DK140/(DK$18*1000)</f>
        <v>0</v>
      </c>
      <c r="DL140" s="98">
        <f>MASTER_DATA_ESCALATED!DL140/(DL$18*1000)</f>
        <v>1533.6467924206308</v>
      </c>
      <c r="DM140" s="98">
        <f>MASTER_DATA_ESCALATED!DM140/(DM$18*1000)</f>
        <v>0</v>
      </c>
      <c r="DN140" s="98">
        <f>MASTER_DATA_ESCALATED!DN140/(DN$18*1000)</f>
        <v>0</v>
      </c>
      <c r="DO140" s="98">
        <f>MASTER_DATA_ESCALATED!DO140/(DO$18*1000)</f>
        <v>0</v>
      </c>
      <c r="DP140" s="98">
        <f>MASTER_DATA_ESCALATED!DP140/(DP$18*1000)</f>
        <v>1290.1501432929963</v>
      </c>
      <c r="DQ140" s="98">
        <f>MASTER_DATA_ESCALATED!DQ140/(DQ$18*1000)</f>
        <v>0</v>
      </c>
      <c r="DR140" s="98">
        <f>MASTER_DATA_ESCALATED!DR140/(DR$18*1000)</f>
        <v>0</v>
      </c>
      <c r="DS140" s="98">
        <f>MASTER_DATA_ESCALATED!DS140/(DS$18*1000)</f>
        <v>0</v>
      </c>
      <c r="DT140" s="98">
        <f>MASTER_DATA_ESCALATED!DT140/(DT$18*1000)</f>
        <v>1157.2863280193562</v>
      </c>
      <c r="DU140" s="98">
        <f>MASTER_DATA_ESCALATED!DU140/(DU$18*1000)</f>
        <v>0</v>
      </c>
      <c r="DV140" s="98">
        <f>MASTER_DATA_ESCALATED!DV140/(DV$18*1000)</f>
        <v>0</v>
      </c>
      <c r="DW140" s="98">
        <f>MASTER_DATA_ESCALATED!DW140/(DW$18*1000)</f>
        <v>0</v>
      </c>
      <c r="DX140" s="98">
        <f>MASTER_DATA_ESCALATED!DX140/(DX$18*1000)</f>
        <v>1078.5072301888813</v>
      </c>
      <c r="DY140" s="98">
        <f>MASTER_DATA_ESCALATED!DY140/(DY$18*1000)</f>
        <v>0</v>
      </c>
      <c r="DZ140" s="98">
        <f>MASTER_DATA_ESCALATED!DZ140/(DZ$18*1000)</f>
        <v>0</v>
      </c>
      <c r="EA140" s="98">
        <f>MASTER_DATA_ESCALATED!EA140/(EA$18*1000)</f>
        <v>0</v>
      </c>
      <c r="EB140" s="98">
        <f>MASTER_DATA_ESCALATED!EB140/(EB$18*1000)</f>
        <v>1064.506543653225</v>
      </c>
      <c r="EC140" s="98" t="e">
        <f>MASTER_DATA_ESCALATED!EC140/(EC$18*1000)</f>
        <v>#DIV/0!</v>
      </c>
      <c r="ED140" s="98" t="e">
        <f>MASTER_DATA_ESCALATED!ED140/(ED$18*1000)</f>
        <v>#DIV/0!</v>
      </c>
      <c r="EE140" s="98" t="e">
        <f>MASTER_DATA_ESCALATED!EE140/(EE$18*1000)</f>
        <v>#DIV/0!</v>
      </c>
      <c r="EF140" s="98" t="e">
        <f>MASTER_DATA_ESCALATED!EF140/(EF$18*1000)</f>
        <v>#VALUE!</v>
      </c>
      <c r="EG140" s="98">
        <f>MASTER_DATA_ESCALATED!EG140/(EG$18*1000)</f>
        <v>0</v>
      </c>
      <c r="EH140" s="98">
        <f>MASTER_DATA_ESCALATED!EH140/(EH$18*1000)</f>
        <v>0</v>
      </c>
      <c r="EI140" s="98">
        <f>MASTER_DATA_ESCALATED!EI140/(EI$18*1000)</f>
        <v>0</v>
      </c>
      <c r="EJ140" s="98">
        <f>MASTER_DATA_ESCALATED!EJ140/(EJ$18*1000)</f>
        <v>1126.4175881790882</v>
      </c>
      <c r="EK140" s="98">
        <f>MASTER_DATA_ESCALATED!EK140/(EK$18*1000)</f>
        <v>0</v>
      </c>
      <c r="EL140" s="98">
        <f>MASTER_DATA_ESCALATED!EL140/(EL$18*1000)</f>
        <v>0</v>
      </c>
      <c r="EM140" s="98">
        <f>MASTER_DATA_ESCALATED!EM140/(EM$18*1000)</f>
        <v>0</v>
      </c>
      <c r="EN140" s="98">
        <f>MASTER_DATA_ESCALATED!EN140/(EN$18*1000)</f>
        <v>1461.7692117617989</v>
      </c>
      <c r="EO140" s="98">
        <f>MASTER_DATA_ESCALATED!EO140/(EO$18*1000)</f>
        <v>0</v>
      </c>
      <c r="EP140" s="98">
        <f>MASTER_DATA_ESCALATED!EP140/(EP$18*1000)</f>
        <v>0</v>
      </c>
      <c r="EQ140" s="98">
        <f>MASTER_DATA_ESCALATED!EQ140/(EQ$18*1000)</f>
        <v>0</v>
      </c>
      <c r="ER140" s="98">
        <f>MASTER_DATA_ESCALATED!ER140/(ER$18*1000)</f>
        <v>1156.9773706244503</v>
      </c>
      <c r="ES140" s="98">
        <f>MASTER_DATA_ESCALATED!ES140/(ES$18*1000)</f>
        <v>0</v>
      </c>
      <c r="ET140" s="98">
        <f>MASTER_DATA_ESCALATED!ET140/(ET$18*1000)</f>
        <v>0</v>
      </c>
      <c r="EU140" s="98">
        <f>MASTER_DATA_ESCALATED!EU140/(EU$18*1000)</f>
        <v>0</v>
      </c>
      <c r="EV140" s="98">
        <f>MASTER_DATA_ESCALATED!EV140/(EV$18*1000)</f>
        <v>1156.9773706244503</v>
      </c>
      <c r="EW140" s="98">
        <f>MASTER_DATA_ESCALATED!EW140/(EW$18*1000)</f>
        <v>0</v>
      </c>
      <c r="EX140" s="98">
        <f>MASTER_DATA_ESCALATED!EX140/(EX$18*1000)</f>
        <v>0</v>
      </c>
      <c r="EY140" s="98">
        <f>MASTER_DATA_ESCALATED!EY140/(EY$18*1000)</f>
        <v>0</v>
      </c>
      <c r="EZ140" s="98">
        <f>MASTER_DATA_ESCALATED!EZ140/(EZ$18*1000)</f>
        <v>282.1176090189162</v>
      </c>
      <c r="FA140" s="98">
        <f>MASTER_DATA_ESCALATED!FA140/(FA$18*1000)</f>
        <v>0</v>
      </c>
      <c r="FB140" s="98">
        <f>MASTER_DATA_ESCALATED!FB140/(FB$18*1000)</f>
        <v>0</v>
      </c>
      <c r="FC140" s="98">
        <f>MASTER_DATA_ESCALATED!FC140/(FC$18*1000)</f>
        <v>0</v>
      </c>
      <c r="FD140" s="98">
        <f>MASTER_DATA_ESCALATED!FD140/(FD$18*1000)</f>
        <v>220.44497354497352</v>
      </c>
      <c r="FE140" s="98">
        <f>MASTER_DATA_ESCALATED!FE140/(FE$18*1000)</f>
        <v>0</v>
      </c>
      <c r="FF140" s="98">
        <f>MASTER_DATA_ESCALATED!FF140/(FF$18*1000)</f>
        <v>0</v>
      </c>
      <c r="FG140" s="98">
        <f>MASTER_DATA_ESCALATED!FG140/(FG$18*1000)</f>
        <v>0</v>
      </c>
      <c r="FH140" s="98">
        <f>MASTER_DATA_ESCALATED!FH140/(FH$18*1000)</f>
        <v>198.93720302935986</v>
      </c>
      <c r="FI140" s="98">
        <f>MASTER_DATA_ESCALATED!FI140/(FI$18*1000)</f>
        <v>0</v>
      </c>
      <c r="FJ140" s="98">
        <f>MASTER_DATA_ESCALATED!FJ140/(FJ$18*1000)</f>
        <v>0</v>
      </c>
      <c r="FK140" s="98">
        <f>MASTER_DATA_ESCALATED!FK140/(FK$18*1000)</f>
        <v>0</v>
      </c>
      <c r="FL140" s="98">
        <f>MASTER_DATA_ESCALATED!FL140/(FL$18*1000)</f>
        <v>349.93919147906075</v>
      </c>
      <c r="FM140" s="98">
        <f>MASTER_DATA_ESCALATED!FM140/(FM$18*1000)</f>
        <v>0</v>
      </c>
      <c r="FN140" s="98">
        <f>MASTER_DATA_ESCALATED!FN140/(FN$18*1000)</f>
        <v>0</v>
      </c>
      <c r="FO140" s="98">
        <f>MASTER_DATA_ESCALATED!FO140/(FO$18*1000)</f>
        <v>0</v>
      </c>
      <c r="FP140" s="98">
        <f>MASTER_DATA_ESCALATED!FP140/(FP$18*1000)</f>
        <v>1280.2588857621072</v>
      </c>
      <c r="FQ140" s="98">
        <f>MASTER_DATA_ESCALATED!FQ140/(FQ$18*1000)</f>
        <v>0</v>
      </c>
      <c r="FR140" s="98">
        <f>MASTER_DATA_ESCALATED!FR140/(FR$18*1000)</f>
        <v>0</v>
      </c>
      <c r="FS140" s="98">
        <f>MASTER_DATA_ESCALATED!FS140/(FS$18*1000)</f>
        <v>0</v>
      </c>
      <c r="FT140" s="98">
        <f>MASTER_DATA_ESCALATED!FT140/(FT$18*1000)</f>
        <v>819.76210261529388</v>
      </c>
      <c r="FU140" s="98">
        <f>MASTER_DATA_ESCALATED!FU140/(FU$18*1000)</f>
        <v>0</v>
      </c>
      <c r="FV140" s="98">
        <f>MASTER_DATA_ESCALATED!FV140/(FV$18*1000)</f>
        <v>0</v>
      </c>
      <c r="FW140" s="98">
        <f>MASTER_DATA_ESCALATED!FW140/(FW$18*1000)</f>
        <v>0</v>
      </c>
      <c r="FX140" s="98">
        <f>MASTER_DATA_ESCALATED!FX140/(FX$18*1000)</f>
        <v>757.38515871288064</v>
      </c>
      <c r="FY140" s="98">
        <f>MASTER_DATA_ESCALATED!FY140/(FY$18*1000)</f>
        <v>0</v>
      </c>
      <c r="FZ140" s="98">
        <f>MASTER_DATA_ESCALATED!FZ140/(FZ$18*1000)</f>
        <v>0</v>
      </c>
      <c r="GA140" s="98">
        <f>MASTER_DATA_ESCALATED!GA140/(GA$18*1000)</f>
        <v>0</v>
      </c>
      <c r="GB140" s="98">
        <f>MASTER_DATA_ESCALATED!GB140/(GB$18*1000)</f>
        <v>1154.950623924276</v>
      </c>
      <c r="GC140" s="98">
        <f>MASTER_DATA_ESCALATED!GC140/(GC$18*1000)</f>
        <v>0</v>
      </c>
      <c r="GD140" s="98">
        <f>MASTER_DATA_ESCALATED!GD140/(GD$18*1000)</f>
        <v>0</v>
      </c>
      <c r="GE140" s="98">
        <f>MASTER_DATA_ESCALATED!GE140/(GE$18*1000)</f>
        <v>0</v>
      </c>
      <c r="GF140" s="98">
        <f>MASTER_DATA_ESCALATED!GF140/(GF$18*1000)</f>
        <v>752.93062068476388</v>
      </c>
      <c r="GG140" s="98">
        <f>MASTER_DATA_ESCALATED!GG140/(GG$18*1000)</f>
        <v>0</v>
      </c>
      <c r="GH140" s="98">
        <f>MASTER_DATA_ESCALATED!GH140/(GH$18*1000)</f>
        <v>0</v>
      </c>
      <c r="GI140" s="98">
        <f>MASTER_DATA_ESCALATED!GI140/(GI$18*1000)</f>
        <v>0</v>
      </c>
      <c r="GJ140" s="98">
        <f>MASTER_DATA_ESCALATED!GJ140/(GJ$18*1000)</f>
        <v>701.61694997829136</v>
      </c>
      <c r="GK140" s="98">
        <f>MASTER_DATA_ESCALATED!GK140/(GK$18*1000)</f>
        <v>0</v>
      </c>
      <c r="GL140" s="98">
        <f>MASTER_DATA_ESCALATED!GL140/(GL$18*1000)</f>
        <v>0</v>
      </c>
      <c r="GM140" s="98">
        <f>MASTER_DATA_ESCALATED!GM140/(GM$18*1000)</f>
        <v>0</v>
      </c>
      <c r="GN140" s="98">
        <f>MASTER_DATA_ESCALATED!GN140/(GN$18*1000)</f>
        <v>1120.9923453968524</v>
      </c>
      <c r="GO140" s="98">
        <f>MASTER_DATA_ESCALATED!GO140/(GO$18*1000)</f>
        <v>0</v>
      </c>
      <c r="GP140" s="98">
        <f>MASTER_DATA_ESCALATED!GP140/(GP$18*1000)</f>
        <v>0</v>
      </c>
      <c r="GQ140" s="98">
        <f>MASTER_DATA_ESCALATED!GQ140/(GQ$18*1000)</f>
        <v>0</v>
      </c>
      <c r="GR140" s="98">
        <f>MASTER_DATA_ESCALATED!GR140/(GR$18*1000)</f>
        <v>712.33769006787588</v>
      </c>
      <c r="GS140" s="98">
        <f>MASTER_DATA_ESCALATED!GS140/(GS$18*1000)</f>
        <v>0</v>
      </c>
      <c r="GT140" s="98">
        <f>MASTER_DATA_ESCALATED!GT140/(GT$18*1000)</f>
        <v>0</v>
      </c>
      <c r="GU140" s="98">
        <f>MASTER_DATA_ESCALATED!GU140/(GU$18*1000)</f>
        <v>0</v>
      </c>
      <c r="GV140" s="98">
        <f>MASTER_DATA_ESCALATED!GV140/(GV$18*1000)</f>
        <v>650.51398682129093</v>
      </c>
      <c r="GW140" s="98" t="e">
        <f>MASTER_DATA_ESCALATED!#REF!/(GW$18*1000)</f>
        <v>#REF!</v>
      </c>
      <c r="GX140" s="98" t="e">
        <f>MASTER_DATA_ESCALATED!#REF!/(GX$18*1000)</f>
        <v>#REF!</v>
      </c>
      <c r="GY140" s="98" t="e">
        <f>MASTER_DATA_ESCALATED!#REF!/(GY$18*1000)</f>
        <v>#REF!</v>
      </c>
    </row>
    <row r="141" spans="2:207" s="25" customFormat="1" ht="17.25" hidden="1" outlineLevel="1" x14ac:dyDescent="0.3">
      <c r="B141" s="183">
        <f t="shared" si="3"/>
        <v>30</v>
      </c>
      <c r="C141" s="51">
        <f t="shared" si="4"/>
        <v>31</v>
      </c>
      <c r="D141" s="75"/>
      <c r="E141" s="51">
        <v>31</v>
      </c>
      <c r="F141" s="51"/>
      <c r="G141" s="76"/>
      <c r="H141" s="34" t="s">
        <v>137</v>
      </c>
      <c r="I141" s="95">
        <f>MASTER_DATA_ESCALATED!I141/(I$18*1000)</f>
        <v>0</v>
      </c>
      <c r="J141" s="95">
        <f>MASTER_DATA_ESCALATED!J141/(J$18*1000)</f>
        <v>0</v>
      </c>
      <c r="K141" s="95">
        <f>MASTER_DATA_ESCALATED!K141/(K$18*1000)</f>
        <v>0</v>
      </c>
      <c r="L141" s="95">
        <f>MASTER_DATA_ESCALATED!L141/(L$18*1000)</f>
        <v>1468.6577586785741</v>
      </c>
      <c r="M141" s="95">
        <f>MASTER_DATA_ESCALATED!M141/(M$18*1000)</f>
        <v>0</v>
      </c>
      <c r="N141" s="95">
        <f>MASTER_DATA_ESCALATED!N141/(N$18*1000)</f>
        <v>0</v>
      </c>
      <c r="O141" s="95">
        <f>MASTER_DATA_ESCALATED!O141/(O$18*1000)</f>
        <v>0</v>
      </c>
      <c r="P141" s="95">
        <f>MASTER_DATA_ESCALATED!P141/(P$18*1000)</f>
        <v>1173.1587226981037</v>
      </c>
      <c r="Q141" s="95">
        <f>MASTER_DATA_ESCALATED!Q141/(Q$18*1000)</f>
        <v>0</v>
      </c>
      <c r="R141" s="95">
        <f>MASTER_DATA_ESCALATED!R141/(R$18*1000)</f>
        <v>0</v>
      </c>
      <c r="S141" s="95">
        <f>MASTER_DATA_ESCALATED!S141/(S$18*1000)</f>
        <v>0</v>
      </c>
      <c r="T141" s="95">
        <f>MASTER_DATA_ESCALATED!T141/(T$18*1000)</f>
        <v>2374.5351763212502</v>
      </c>
      <c r="U141" s="95">
        <f>MASTER_DATA_ESCALATED!U141/(U$18*1000)</f>
        <v>0</v>
      </c>
      <c r="V141" s="95">
        <f>MASTER_DATA_ESCALATED!V141/(V$18*1000)</f>
        <v>0</v>
      </c>
      <c r="W141" s="95">
        <f>MASTER_DATA_ESCALATED!W141/(W$18*1000)</f>
        <v>0</v>
      </c>
      <c r="X141" s="95">
        <f>MASTER_DATA_ESCALATED!X141/(X$18*1000)</f>
        <v>1962.25337566706</v>
      </c>
      <c r="Y141" s="95">
        <f>MASTER_DATA_ESCALATED!Y141/(Y$18*1000)</f>
        <v>0</v>
      </c>
      <c r="Z141" s="95">
        <f>MASTER_DATA_ESCALATED!Z141/(Z$18*1000)</f>
        <v>0</v>
      </c>
      <c r="AA141" s="95">
        <f>MASTER_DATA_ESCALATED!AA141/(AA$18*1000)</f>
        <v>0</v>
      </c>
      <c r="AB141" s="95">
        <f>MASTER_DATA_ESCALATED!AB141/(AB$18*1000)</f>
        <v>1786.2443845462715</v>
      </c>
      <c r="AC141" s="95">
        <f>MASTER_DATA_ESCALATED!AC141/(AC$18*1000)</f>
        <v>0</v>
      </c>
      <c r="AD141" s="95">
        <f>MASTER_DATA_ESCALATED!AD141/(AD$18*1000)</f>
        <v>0</v>
      </c>
      <c r="AE141" s="95">
        <f>MASTER_DATA_ESCALATED!AE141/(AE$18*1000)</f>
        <v>0</v>
      </c>
      <c r="AF141" s="95">
        <f>MASTER_DATA_ESCALATED!AF141/(AF$18*1000)</f>
        <v>1422.5054237065283</v>
      </c>
      <c r="AG141" s="95">
        <f>MASTER_DATA_ESCALATED!AG141/(AG$18*1000)</f>
        <v>0</v>
      </c>
      <c r="AH141" s="95">
        <f>MASTER_DATA_ESCALATED!AH141/(AH$18*1000)</f>
        <v>0</v>
      </c>
      <c r="AI141" s="95">
        <f>MASTER_DATA_ESCALATED!AI141/(AI$18*1000)</f>
        <v>0</v>
      </c>
      <c r="AJ141" s="95">
        <f>MASTER_DATA_ESCALATED!AJ141/(AJ$18*1000)</f>
        <v>3006.2820765673964</v>
      </c>
      <c r="AK141" s="95">
        <f>MASTER_DATA_ESCALATED!AK141/(AK$18*1000)</f>
        <v>0</v>
      </c>
      <c r="AL141" s="95">
        <f>MASTER_DATA_ESCALATED!AL141/(AL$18*1000)</f>
        <v>0</v>
      </c>
      <c r="AM141" s="95">
        <f>MASTER_DATA_ESCALATED!AM141/(AM$18*1000)</f>
        <v>0</v>
      </c>
      <c r="AN141" s="95">
        <f>MASTER_DATA_ESCALATED!AN141/(AN$18*1000)</f>
        <v>2488.0562312361672</v>
      </c>
      <c r="AO141" s="95">
        <f>MASTER_DATA_ESCALATED!AO141/(AO$18*1000)</f>
        <v>0</v>
      </c>
      <c r="AP141" s="95">
        <f>MASTER_DATA_ESCALATED!AP141/(AP$18*1000)</f>
        <v>0</v>
      </c>
      <c r="AQ141" s="95">
        <f>MASTER_DATA_ESCALATED!AQ141/(AQ$18*1000)</f>
        <v>0</v>
      </c>
      <c r="AR141" s="95">
        <f>MASTER_DATA_ESCALATED!AR141/(AR$18*1000)</f>
        <v>0</v>
      </c>
      <c r="AS141" s="95">
        <f>MASTER_DATA_ESCALATED!AS141/(AS$18*1000)</f>
        <v>0</v>
      </c>
      <c r="AT141" s="95">
        <f>MASTER_DATA_ESCALATED!AT141/(AT$18*1000)</f>
        <v>0</v>
      </c>
      <c r="AU141" s="95">
        <f>MASTER_DATA_ESCALATED!AU141/(AU$18*1000)</f>
        <v>0</v>
      </c>
      <c r="AV141" s="95">
        <f>MASTER_DATA_ESCALATED!AV141/(AV$18*1000)</f>
        <v>0</v>
      </c>
      <c r="AW141" s="95">
        <f>MASTER_DATA_ESCALATED!AW141/(AW$18*1000)</f>
        <v>0</v>
      </c>
      <c r="AX141" s="95">
        <f>MASTER_DATA_ESCALATED!AX141/(AX$18*1000)</f>
        <v>0</v>
      </c>
      <c r="AY141" s="95">
        <f>MASTER_DATA_ESCALATED!AY141/(AY$18*1000)</f>
        <v>0</v>
      </c>
      <c r="AZ141" s="95">
        <f>MASTER_DATA_ESCALATED!AZ141/(AZ$18*1000)</f>
        <v>0</v>
      </c>
      <c r="BA141" s="95">
        <f>MASTER_DATA_ESCALATED!BA141/(BA$18*1000)</f>
        <v>0</v>
      </c>
      <c r="BB141" s="95">
        <f>MASTER_DATA_ESCALATED!BB141/(BB$18*1000)</f>
        <v>0</v>
      </c>
      <c r="BC141" s="95">
        <f>MASTER_DATA_ESCALATED!BC141/(BC$18*1000)</f>
        <v>0</v>
      </c>
      <c r="BD141" s="95">
        <f>MASTER_DATA_ESCALATED!BD141/(BD$18*1000)</f>
        <v>0</v>
      </c>
      <c r="BE141" s="95">
        <f>MASTER_DATA_ESCALATED!BE141/(BE$18*1000)</f>
        <v>0</v>
      </c>
      <c r="BF141" s="95">
        <f>MASTER_DATA_ESCALATED!BF141/(BF$18*1000)</f>
        <v>0</v>
      </c>
      <c r="BG141" s="95">
        <f>MASTER_DATA_ESCALATED!BG141/(BG$18*1000)</f>
        <v>0</v>
      </c>
      <c r="BH141" s="95">
        <f>MASTER_DATA_ESCALATED!BH141/(BH$18*1000)</f>
        <v>0</v>
      </c>
      <c r="BI141" s="95">
        <f>MASTER_DATA_ESCALATED!BI141/(BI$18*1000)</f>
        <v>0</v>
      </c>
      <c r="BJ141" s="95">
        <f>MASTER_DATA_ESCALATED!BJ141/(BJ$18*1000)</f>
        <v>0</v>
      </c>
      <c r="BK141" s="95">
        <f>MASTER_DATA_ESCALATED!BK141/(BK$18*1000)</f>
        <v>0</v>
      </c>
      <c r="BL141" s="95">
        <f>MASTER_DATA_ESCALATED!BL141/(BL$18*1000)</f>
        <v>0</v>
      </c>
      <c r="BM141" s="95">
        <f>MASTER_DATA_ESCALATED!BM141/(BM$18*1000)</f>
        <v>0</v>
      </c>
      <c r="BN141" s="95">
        <f>MASTER_DATA_ESCALATED!BN141/(BN$18*1000)</f>
        <v>0</v>
      </c>
      <c r="BO141" s="95">
        <f>MASTER_DATA_ESCALATED!BO141/(BO$18*1000)</f>
        <v>0</v>
      </c>
      <c r="BP141" s="95">
        <f>MASTER_DATA_ESCALATED!BP141/(BP$18*1000)</f>
        <v>730.28389257801018</v>
      </c>
      <c r="BQ141" s="95">
        <f>MASTER_DATA_ESCALATED!BQ141/(BQ$18*1000)</f>
        <v>0</v>
      </c>
      <c r="BR141" s="95">
        <f>MASTER_DATA_ESCALATED!BR141/(BR$18*1000)</f>
        <v>0</v>
      </c>
      <c r="BS141" s="95">
        <f>MASTER_DATA_ESCALATED!BS141/(BS$18*1000)</f>
        <v>0</v>
      </c>
      <c r="BT141" s="95">
        <f>MASTER_DATA_ESCALATED!BT141/(BT$18*1000)</f>
        <v>403.1365431953667</v>
      </c>
      <c r="BU141" s="95">
        <f>MASTER_DATA_ESCALATED!BU141/(BU$18*1000)</f>
        <v>0</v>
      </c>
      <c r="BV141" s="95">
        <f>MASTER_DATA_ESCALATED!BV141/(BV$18*1000)</f>
        <v>0</v>
      </c>
      <c r="BW141" s="95">
        <f>MASTER_DATA_ESCALATED!BW141/(BW$18*1000)</f>
        <v>0</v>
      </c>
      <c r="BX141" s="95">
        <f>MASTER_DATA_ESCALATED!BX141/(BX$18*1000)</f>
        <v>394.08562425538076</v>
      </c>
      <c r="BY141" s="95">
        <f>MASTER_DATA_ESCALATED!BY141/(BY$18*1000)</f>
        <v>0</v>
      </c>
      <c r="BZ141" s="95">
        <f>MASTER_DATA_ESCALATED!BZ141/(BZ$18*1000)</f>
        <v>0</v>
      </c>
      <c r="CA141" s="95">
        <f>MASTER_DATA_ESCALATED!CA141/(CA$18*1000)</f>
        <v>0</v>
      </c>
      <c r="CB141" s="95">
        <f>MASTER_DATA_ESCALATED!CB141/(CB$18*1000)</f>
        <v>330.44010891069712</v>
      </c>
      <c r="CC141" s="95">
        <f>MASTER_DATA_ESCALATED!CC141/(CC$18*1000)</f>
        <v>0</v>
      </c>
      <c r="CD141" s="95">
        <f>MASTER_DATA_ESCALATED!CD141/(CD$18*1000)</f>
        <v>0</v>
      </c>
      <c r="CE141" s="95">
        <f>MASTER_DATA_ESCALATED!CE141/(CE$18*1000)</f>
        <v>0</v>
      </c>
      <c r="CF141" s="95">
        <f>MASTER_DATA_ESCALATED!CF141/(CF$18*1000)</f>
        <v>320.95192921007134</v>
      </c>
      <c r="CG141" s="95">
        <f>MASTER_DATA_ESCALATED!CG141/(CG$18*1000)</f>
        <v>0</v>
      </c>
      <c r="CH141" s="95">
        <f>MASTER_DATA_ESCALATED!CH141/(CH$18*1000)</f>
        <v>0</v>
      </c>
      <c r="CI141" s="95">
        <f>MASTER_DATA_ESCALATED!CI141/(CI$18*1000)</f>
        <v>0</v>
      </c>
      <c r="CJ141" s="95">
        <f>MASTER_DATA_ESCALATED!CJ141/(CJ$18*1000)</f>
        <v>409.97702196271297</v>
      </c>
      <c r="CK141" s="95">
        <f>MASTER_DATA_ESCALATED!CK141/(CK$18*1000)</f>
        <v>0</v>
      </c>
      <c r="CL141" s="95">
        <f>MASTER_DATA_ESCALATED!CL141/(CL$18*1000)</f>
        <v>0</v>
      </c>
      <c r="CM141" s="95">
        <f>MASTER_DATA_ESCALATED!CM141/(CM$18*1000)</f>
        <v>0</v>
      </c>
      <c r="CN141" s="95">
        <f>MASTER_DATA_ESCALATED!CN141/(CN$18*1000)</f>
        <v>178.49558845521159</v>
      </c>
      <c r="CO141" s="95">
        <f>MASTER_DATA_ESCALATED!CO141/(CO$18*1000)</f>
        <v>0</v>
      </c>
      <c r="CP141" s="95">
        <f>MASTER_DATA_ESCALATED!CP141/(CP$18*1000)</f>
        <v>0</v>
      </c>
      <c r="CQ141" s="95">
        <f>MASTER_DATA_ESCALATED!CQ141/(CQ$18*1000)</f>
        <v>0</v>
      </c>
      <c r="CR141" s="95">
        <f>MASTER_DATA_ESCALATED!CR141/(CR$18*1000)</f>
        <v>364.71454371858141</v>
      </c>
      <c r="CS141" s="95">
        <f>MASTER_DATA_ESCALATED!CS141/(CS$18*1000)</f>
        <v>0</v>
      </c>
      <c r="CT141" s="95">
        <f>MASTER_DATA_ESCALATED!CT141/(CT$18*1000)</f>
        <v>0</v>
      </c>
      <c r="CU141" s="95">
        <f>MASTER_DATA_ESCALATED!CU141/(CU$18*1000)</f>
        <v>0</v>
      </c>
      <c r="CV141" s="95">
        <f>MASTER_DATA_ESCALATED!CV141/(CV$18*1000)</f>
        <v>0</v>
      </c>
      <c r="CW141" s="95">
        <f>MASTER_DATA_ESCALATED!CW141/(CW$18*1000)</f>
        <v>0</v>
      </c>
      <c r="CX141" s="95">
        <f>MASTER_DATA_ESCALATED!CX141/(CX$18*1000)</f>
        <v>0</v>
      </c>
      <c r="CY141" s="95">
        <f>MASTER_DATA_ESCALATED!CY141/(CY$18*1000)</f>
        <v>0</v>
      </c>
      <c r="CZ141" s="95">
        <f>MASTER_DATA_ESCALATED!CZ141/(CZ$18*1000)</f>
        <v>0</v>
      </c>
      <c r="DA141" s="95" t="e">
        <f>MASTER_DATA_ESCALATED!DA141/(DA$18*1000)</f>
        <v>#DIV/0!</v>
      </c>
      <c r="DB141" s="95" t="e">
        <f>MASTER_DATA_ESCALATED!DB141/(DB$18*1000)</f>
        <v>#DIV/0!</v>
      </c>
      <c r="DC141" s="95" t="e">
        <f>MASTER_DATA_ESCALATED!DC141/(DC$18*1000)</f>
        <v>#DIV/0!</v>
      </c>
      <c r="DD141" s="95" t="e">
        <f>MASTER_DATA_ESCALATED!DD141/(DD$18*1000)</f>
        <v>#N/A</v>
      </c>
      <c r="DE141" s="95">
        <f>MASTER_DATA_ESCALATED!DE141/(DE$18*1000)</f>
        <v>0</v>
      </c>
      <c r="DF141" s="95">
        <f>MASTER_DATA_ESCALATED!DF141/(DF$18*1000)</f>
        <v>0</v>
      </c>
      <c r="DG141" s="95">
        <f>MASTER_DATA_ESCALATED!DG141/(DG$18*1000)</f>
        <v>0</v>
      </c>
      <c r="DH141" s="95">
        <f>MASTER_DATA_ESCALATED!DH141/(DH$18*1000)</f>
        <v>766.22071450876786</v>
      </c>
      <c r="DI141" s="95">
        <f>MASTER_DATA_ESCALATED!DI141/(DI$18*1000)</f>
        <v>0</v>
      </c>
      <c r="DJ141" s="95">
        <f>MASTER_DATA_ESCALATED!DJ141/(DJ$18*1000)</f>
        <v>0</v>
      </c>
      <c r="DK141" s="95">
        <f>MASTER_DATA_ESCALATED!DK141/(DK$18*1000)</f>
        <v>0</v>
      </c>
      <c r="DL141" s="95">
        <f>MASTER_DATA_ESCALATED!DL141/(DL$18*1000)</f>
        <v>624.1923686625538</v>
      </c>
      <c r="DM141" s="95">
        <f>MASTER_DATA_ESCALATED!DM141/(DM$18*1000)</f>
        <v>0</v>
      </c>
      <c r="DN141" s="95">
        <f>MASTER_DATA_ESCALATED!DN141/(DN$18*1000)</f>
        <v>0</v>
      </c>
      <c r="DO141" s="95">
        <f>MASTER_DATA_ESCALATED!DO141/(DO$18*1000)</f>
        <v>0</v>
      </c>
      <c r="DP141" s="95">
        <f>MASTER_DATA_ESCALATED!DP141/(DP$18*1000)</f>
        <v>534.60401337890255</v>
      </c>
      <c r="DQ141" s="95">
        <f>MASTER_DATA_ESCALATED!DQ141/(DQ$18*1000)</f>
        <v>0</v>
      </c>
      <c r="DR141" s="95">
        <f>MASTER_DATA_ESCALATED!DR141/(DR$18*1000)</f>
        <v>0</v>
      </c>
      <c r="DS141" s="95">
        <f>MASTER_DATA_ESCALATED!DS141/(DS$18*1000)</f>
        <v>0</v>
      </c>
      <c r="DT141" s="95">
        <f>MASTER_DATA_ESCALATED!DT141/(DT$18*1000)</f>
        <v>482.46075927270772</v>
      </c>
      <c r="DU141" s="95">
        <f>MASTER_DATA_ESCALATED!DU141/(DU$18*1000)</f>
        <v>0</v>
      </c>
      <c r="DV141" s="95">
        <f>MASTER_DATA_ESCALATED!DV141/(DV$18*1000)</f>
        <v>0</v>
      </c>
      <c r="DW141" s="95">
        <f>MASTER_DATA_ESCALATED!DW141/(DW$18*1000)</f>
        <v>0</v>
      </c>
      <c r="DX141" s="95">
        <f>MASTER_DATA_ESCALATED!DX141/(DX$18*1000)</f>
        <v>442.93990137441938</v>
      </c>
      <c r="DY141" s="95">
        <f>MASTER_DATA_ESCALATED!DY141/(DY$18*1000)</f>
        <v>0</v>
      </c>
      <c r="DZ141" s="95">
        <f>MASTER_DATA_ESCALATED!DZ141/(DZ$18*1000)</f>
        <v>0</v>
      </c>
      <c r="EA141" s="95">
        <f>MASTER_DATA_ESCALATED!EA141/(EA$18*1000)</f>
        <v>0</v>
      </c>
      <c r="EB141" s="95">
        <f>MASTER_DATA_ESCALATED!EB141/(EB$18*1000)</f>
        <v>432.40032234008731</v>
      </c>
      <c r="EC141" s="95" t="e">
        <f>MASTER_DATA_ESCALATED!EC141/(EC$18*1000)</f>
        <v>#DIV/0!</v>
      </c>
      <c r="ED141" s="95" t="e">
        <f>MASTER_DATA_ESCALATED!ED141/(ED$18*1000)</f>
        <v>#DIV/0!</v>
      </c>
      <c r="EE141" s="95" t="e">
        <f>MASTER_DATA_ESCALATED!EE141/(EE$18*1000)</f>
        <v>#DIV/0!</v>
      </c>
      <c r="EF141" s="95" t="e">
        <f>MASTER_DATA_ESCALATED!EF141/(EF$18*1000)</f>
        <v>#VALUE!</v>
      </c>
      <c r="EG141" s="95">
        <f>MASTER_DATA_ESCALATED!EG141/(EG$18*1000)</f>
        <v>0</v>
      </c>
      <c r="EH141" s="95">
        <f>MASTER_DATA_ESCALATED!EH141/(EH$18*1000)</f>
        <v>0</v>
      </c>
      <c r="EI141" s="95">
        <f>MASTER_DATA_ESCALATED!EI141/(EI$18*1000)</f>
        <v>0</v>
      </c>
      <c r="EJ141" s="95">
        <f>MASTER_DATA_ESCALATED!EJ141/(EJ$18*1000)</f>
        <v>381.68058131768134</v>
      </c>
      <c r="EK141" s="95">
        <f>MASTER_DATA_ESCALATED!EK141/(EK$18*1000)</f>
        <v>0</v>
      </c>
      <c r="EL141" s="95">
        <f>MASTER_DATA_ESCALATED!EL141/(EL$18*1000)</f>
        <v>0</v>
      </c>
      <c r="EM141" s="95">
        <f>MASTER_DATA_ESCALATED!EM141/(EM$18*1000)</f>
        <v>0</v>
      </c>
      <c r="EN141" s="95">
        <f>MASTER_DATA_ESCALATED!EN141/(EN$18*1000)</f>
        <v>0</v>
      </c>
      <c r="EO141" s="95">
        <f>MASTER_DATA_ESCALATED!EO141/(EO$18*1000)</f>
        <v>0</v>
      </c>
      <c r="EP141" s="95">
        <f>MASTER_DATA_ESCALATED!EP141/(EP$18*1000)</f>
        <v>0</v>
      </c>
      <c r="EQ141" s="95">
        <f>MASTER_DATA_ESCALATED!EQ141/(EQ$18*1000)</f>
        <v>0</v>
      </c>
      <c r="ER141" s="95">
        <f>MASTER_DATA_ESCALATED!ER141/(ER$18*1000)</f>
        <v>501.86628390501318</v>
      </c>
      <c r="ES141" s="95">
        <f>MASTER_DATA_ESCALATED!ES141/(ES$18*1000)</f>
        <v>0</v>
      </c>
      <c r="ET141" s="95">
        <f>MASTER_DATA_ESCALATED!ET141/(ET$18*1000)</f>
        <v>0</v>
      </c>
      <c r="EU141" s="95">
        <f>MASTER_DATA_ESCALATED!EU141/(EU$18*1000)</f>
        <v>0</v>
      </c>
      <c r="EV141" s="95">
        <f>MASTER_DATA_ESCALATED!EV141/(EV$18*1000)</f>
        <v>501.86628390501318</v>
      </c>
      <c r="EW141" s="95">
        <f>MASTER_DATA_ESCALATED!EW141/(EW$18*1000)</f>
        <v>0</v>
      </c>
      <c r="EX141" s="95">
        <f>MASTER_DATA_ESCALATED!EX141/(EX$18*1000)</f>
        <v>0</v>
      </c>
      <c r="EY141" s="95">
        <f>MASTER_DATA_ESCALATED!EY141/(EY$18*1000)</f>
        <v>0</v>
      </c>
      <c r="EZ141" s="95">
        <f>MASTER_DATA_ESCALATED!EZ141/(EZ$18*1000)</f>
        <v>63.842245046166603</v>
      </c>
      <c r="FA141" s="95">
        <f>MASTER_DATA_ESCALATED!FA141/(FA$18*1000)</f>
        <v>0</v>
      </c>
      <c r="FB141" s="95">
        <f>MASTER_DATA_ESCALATED!FB141/(FB$18*1000)</f>
        <v>0</v>
      </c>
      <c r="FC141" s="95">
        <f>MASTER_DATA_ESCALATED!FC141/(FC$18*1000)</f>
        <v>0</v>
      </c>
      <c r="FD141" s="95">
        <f>MASTER_DATA_ESCALATED!FD141/(FD$18*1000)</f>
        <v>59.145723968599782</v>
      </c>
      <c r="FE141" s="95">
        <f>MASTER_DATA_ESCALATED!FE141/(FE$18*1000)</f>
        <v>0</v>
      </c>
      <c r="FF141" s="95">
        <f>MASTER_DATA_ESCALATED!FF141/(FF$18*1000)</f>
        <v>0</v>
      </c>
      <c r="FG141" s="95">
        <f>MASTER_DATA_ESCALATED!FG141/(FG$18*1000)</f>
        <v>0</v>
      </c>
      <c r="FH141" s="95">
        <f>MASTER_DATA_ESCALATED!FH141/(FH$18*1000)</f>
        <v>56.760701317564063</v>
      </c>
      <c r="FI141" s="95">
        <f>MASTER_DATA_ESCALATED!FI141/(FI$18*1000)</f>
        <v>0</v>
      </c>
      <c r="FJ141" s="95">
        <f>MASTER_DATA_ESCALATED!FJ141/(FJ$18*1000)</f>
        <v>0</v>
      </c>
      <c r="FK141" s="95">
        <f>MASTER_DATA_ESCALATED!FK141/(FK$18*1000)</f>
        <v>0</v>
      </c>
      <c r="FL141" s="95">
        <f>MASTER_DATA_ESCALATED!FL141/(FL$18*1000)</f>
        <v>111.83163537019745</v>
      </c>
      <c r="FM141" s="95">
        <f>MASTER_DATA_ESCALATED!FM141/(FM$18*1000)</f>
        <v>0</v>
      </c>
      <c r="FN141" s="95">
        <f>MASTER_DATA_ESCALATED!FN141/(FN$18*1000)</f>
        <v>0</v>
      </c>
      <c r="FO141" s="95">
        <f>MASTER_DATA_ESCALATED!FO141/(FO$18*1000)</f>
        <v>0</v>
      </c>
      <c r="FP141" s="95">
        <f>MASTER_DATA_ESCALATED!FP141/(FP$18*1000)</f>
        <v>301.86701271056313</v>
      </c>
      <c r="FQ141" s="95">
        <f>MASTER_DATA_ESCALATED!FQ141/(FQ$18*1000)</f>
        <v>0</v>
      </c>
      <c r="FR141" s="95">
        <f>MASTER_DATA_ESCALATED!FR141/(FR$18*1000)</f>
        <v>0</v>
      </c>
      <c r="FS141" s="95">
        <f>MASTER_DATA_ESCALATED!FS141/(FS$18*1000)</f>
        <v>0</v>
      </c>
      <c r="FT141" s="95">
        <f>MASTER_DATA_ESCALATED!FT141/(FT$18*1000)</f>
        <v>248.06219850995748</v>
      </c>
      <c r="FU141" s="95">
        <f>MASTER_DATA_ESCALATED!FU141/(FU$18*1000)</f>
        <v>0</v>
      </c>
      <c r="FV141" s="95">
        <f>MASTER_DATA_ESCALATED!FV141/(FV$18*1000)</f>
        <v>0</v>
      </c>
      <c r="FW141" s="95">
        <f>MASTER_DATA_ESCALATED!FW141/(FW$18*1000)</f>
        <v>0</v>
      </c>
      <c r="FX141" s="95">
        <f>MASTER_DATA_ESCALATED!FX141/(FX$18*1000)</f>
        <v>242.46572807030742</v>
      </c>
      <c r="FY141" s="95">
        <f>MASTER_DATA_ESCALATED!FY141/(FY$18*1000)</f>
        <v>0</v>
      </c>
      <c r="FZ141" s="95">
        <f>MASTER_DATA_ESCALATED!FZ141/(FZ$18*1000)</f>
        <v>0</v>
      </c>
      <c r="GA141" s="95">
        <f>MASTER_DATA_ESCALATED!GA141/(GA$18*1000)</f>
        <v>0</v>
      </c>
      <c r="GB141" s="95">
        <f>MASTER_DATA_ESCALATED!GB141/(GB$18*1000)</f>
        <v>273.12247839159181</v>
      </c>
      <c r="GC141" s="95">
        <f>MASTER_DATA_ESCALATED!GC141/(GC$18*1000)</f>
        <v>0</v>
      </c>
      <c r="GD141" s="95">
        <f>MASTER_DATA_ESCALATED!GD141/(GD$18*1000)</f>
        <v>0</v>
      </c>
      <c r="GE141" s="95">
        <f>MASTER_DATA_ESCALATED!GE141/(GE$18*1000)</f>
        <v>0</v>
      </c>
      <c r="GF141" s="95">
        <f>MASTER_DATA_ESCALATED!GF141/(GF$18*1000)</f>
        <v>226.70372345684692</v>
      </c>
      <c r="GG141" s="95">
        <f>MASTER_DATA_ESCALATED!GG141/(GG$18*1000)</f>
        <v>0</v>
      </c>
      <c r="GH141" s="95">
        <f>MASTER_DATA_ESCALATED!GH141/(GH$18*1000)</f>
        <v>0</v>
      </c>
      <c r="GI141" s="95">
        <f>MASTER_DATA_ESCALATED!GI141/(GI$18*1000)</f>
        <v>0</v>
      </c>
      <c r="GJ141" s="95">
        <f>MASTER_DATA_ESCALATED!GJ141/(GJ$18*1000)</f>
        <v>222.14335572430412</v>
      </c>
      <c r="GK141" s="95">
        <f>MASTER_DATA_ESCALATED!GK141/(GK$18*1000)</f>
        <v>0</v>
      </c>
      <c r="GL141" s="95">
        <f>MASTER_DATA_ESCALATED!GL141/(GL$18*1000)</f>
        <v>0</v>
      </c>
      <c r="GM141" s="95">
        <f>MASTER_DATA_ESCALATED!GM141/(GM$18*1000)</f>
        <v>0</v>
      </c>
      <c r="GN141" s="95">
        <f>MASTER_DATA_ESCALATED!GN141/(GN$18*1000)</f>
        <v>231.78748182115982</v>
      </c>
      <c r="GO141" s="95">
        <f>MASTER_DATA_ESCALATED!GO141/(GO$18*1000)</f>
        <v>0</v>
      </c>
      <c r="GP141" s="95">
        <f>MASTER_DATA_ESCALATED!GP141/(GP$18*1000)</f>
        <v>0</v>
      </c>
      <c r="GQ141" s="95">
        <f>MASTER_DATA_ESCALATED!GQ141/(GQ$18*1000)</f>
        <v>0</v>
      </c>
      <c r="GR141" s="95">
        <f>MASTER_DATA_ESCALATED!GR141/(GR$18*1000)</f>
        <v>188.55638059400641</v>
      </c>
      <c r="GS141" s="95">
        <f>MASTER_DATA_ESCALATED!GS141/(GS$18*1000)</f>
        <v>0</v>
      </c>
      <c r="GT141" s="95">
        <f>MASTER_DATA_ESCALATED!GT141/(GT$18*1000)</f>
        <v>0</v>
      </c>
      <c r="GU141" s="95">
        <f>MASTER_DATA_ESCALATED!GU141/(GU$18*1000)</f>
        <v>0</v>
      </c>
      <c r="GV141" s="95">
        <f>MASTER_DATA_ESCALATED!GV141/(GV$18*1000)</f>
        <v>183.58268517641915</v>
      </c>
      <c r="GW141" s="95" t="e">
        <f>MASTER_DATA_ESCALATED!#REF!/(GW$18*1000)</f>
        <v>#REF!</v>
      </c>
      <c r="GX141" s="95" t="e">
        <f>MASTER_DATA_ESCALATED!#REF!/(GX$18*1000)</f>
        <v>#REF!</v>
      </c>
      <c r="GY141" s="95" t="e">
        <f>MASTER_DATA_ESCALATED!#REF!/(GY$18*1000)</f>
        <v>#REF!</v>
      </c>
    </row>
    <row r="142" spans="2:207" ht="17.25" hidden="1" outlineLevel="2" x14ac:dyDescent="0.3">
      <c r="B142" s="183">
        <f t="shared" si="3"/>
        <v>30</v>
      </c>
      <c r="C142" s="51">
        <f t="shared" si="4"/>
        <v>311</v>
      </c>
      <c r="D142" s="77"/>
      <c r="E142" s="52"/>
      <c r="F142" s="52">
        <v>311</v>
      </c>
      <c r="G142" s="78"/>
      <c r="H142" s="260" t="s">
        <v>228</v>
      </c>
      <c r="I142" s="261">
        <f>MASTER_DATA_ESCALATED!I142/(I$18*1000)</f>
        <v>0</v>
      </c>
      <c r="J142" s="261">
        <f>MASTER_DATA_ESCALATED!J142/(J$18*1000)</f>
        <v>0</v>
      </c>
      <c r="K142" s="261">
        <f>MASTER_DATA_ESCALATED!K142/(K$18*1000)</f>
        <v>0</v>
      </c>
      <c r="L142" s="261">
        <f>MASTER_DATA_ESCALATED!L142/(L$18*1000)</f>
        <v>0</v>
      </c>
      <c r="M142" s="261">
        <f>MASTER_DATA_ESCALATED!M142/(M$18*1000)</f>
        <v>0</v>
      </c>
      <c r="N142" s="261">
        <f>MASTER_DATA_ESCALATED!N142/(N$18*1000)</f>
        <v>0</v>
      </c>
      <c r="O142" s="261">
        <f>MASTER_DATA_ESCALATED!O142/(O$18*1000)</f>
        <v>0</v>
      </c>
      <c r="P142" s="261">
        <f>MASTER_DATA_ESCALATED!P142/(P$18*1000)</f>
        <v>0</v>
      </c>
      <c r="Q142" s="261">
        <f>MASTER_DATA_ESCALATED!Q142/(Q$18*1000)</f>
        <v>0</v>
      </c>
      <c r="R142" s="261">
        <f>MASTER_DATA_ESCALATED!R142/(R$18*1000)</f>
        <v>0</v>
      </c>
      <c r="S142" s="261">
        <f>MASTER_DATA_ESCALATED!S142/(S$18*1000)</f>
        <v>0</v>
      </c>
      <c r="T142" s="261">
        <f>MASTER_DATA_ESCALATED!T142/(T$18*1000)</f>
        <v>0</v>
      </c>
      <c r="U142" s="261">
        <f>MASTER_DATA_ESCALATED!U142/(U$18*1000)</f>
        <v>0</v>
      </c>
      <c r="V142" s="261">
        <f>MASTER_DATA_ESCALATED!V142/(V$18*1000)</f>
        <v>0</v>
      </c>
      <c r="W142" s="261">
        <f>MASTER_DATA_ESCALATED!W142/(W$18*1000)</f>
        <v>0</v>
      </c>
      <c r="X142" s="261">
        <f>MASTER_DATA_ESCALATED!X142/(X$18*1000)</f>
        <v>0</v>
      </c>
      <c r="Y142" s="261">
        <f>MASTER_DATA_ESCALATED!Y142/(Y$18*1000)</f>
        <v>0</v>
      </c>
      <c r="Z142" s="261">
        <f>MASTER_DATA_ESCALATED!Z142/(Z$18*1000)</f>
        <v>0</v>
      </c>
      <c r="AA142" s="261">
        <f>MASTER_DATA_ESCALATED!AA142/(AA$18*1000)</f>
        <v>0</v>
      </c>
      <c r="AB142" s="261">
        <f>MASTER_DATA_ESCALATED!AB142/(AB$18*1000)</f>
        <v>0</v>
      </c>
      <c r="AC142" s="261">
        <f>MASTER_DATA_ESCALATED!AC142/(AC$18*1000)</f>
        <v>0</v>
      </c>
      <c r="AD142" s="261">
        <f>MASTER_DATA_ESCALATED!AD142/(AD$18*1000)</f>
        <v>0</v>
      </c>
      <c r="AE142" s="261">
        <f>MASTER_DATA_ESCALATED!AE142/(AE$18*1000)</f>
        <v>0</v>
      </c>
      <c r="AF142" s="261">
        <f>MASTER_DATA_ESCALATED!AF142/(AF$18*1000)</f>
        <v>0</v>
      </c>
      <c r="AG142" s="261">
        <f>MASTER_DATA_ESCALATED!AG142/(AG$18*1000)</f>
        <v>0</v>
      </c>
      <c r="AH142" s="261">
        <f>MASTER_DATA_ESCALATED!AH142/(AH$18*1000)</f>
        <v>0</v>
      </c>
      <c r="AI142" s="261">
        <f>MASTER_DATA_ESCALATED!AI142/(AI$18*1000)</f>
        <v>0</v>
      </c>
      <c r="AJ142" s="261">
        <f>MASTER_DATA_ESCALATED!AJ142/(AJ$18*1000)</f>
        <v>0</v>
      </c>
      <c r="AK142" s="261">
        <f>MASTER_DATA_ESCALATED!AK142/(AK$18*1000)</f>
        <v>0</v>
      </c>
      <c r="AL142" s="261">
        <f>MASTER_DATA_ESCALATED!AL142/(AL$18*1000)</f>
        <v>0</v>
      </c>
      <c r="AM142" s="261">
        <f>MASTER_DATA_ESCALATED!AM142/(AM$18*1000)</f>
        <v>0</v>
      </c>
      <c r="AN142" s="261">
        <f>MASTER_DATA_ESCALATED!AN142/(AN$18*1000)</f>
        <v>0</v>
      </c>
      <c r="AO142" s="261">
        <f>MASTER_DATA_ESCALATED!AO142/(AO$18*1000)</f>
        <v>0</v>
      </c>
      <c r="AP142" s="261">
        <f>MASTER_DATA_ESCALATED!AP142/(AP$18*1000)</f>
        <v>0</v>
      </c>
      <c r="AQ142" s="261">
        <f>MASTER_DATA_ESCALATED!AQ142/(AQ$18*1000)</f>
        <v>0</v>
      </c>
      <c r="AR142" s="261">
        <f>MASTER_DATA_ESCALATED!AR142/(AR$18*1000)</f>
        <v>0</v>
      </c>
      <c r="AS142" s="261">
        <f>MASTER_DATA_ESCALATED!AS142/(AS$18*1000)</f>
        <v>0</v>
      </c>
      <c r="AT142" s="261">
        <f>MASTER_DATA_ESCALATED!AT142/(AT$18*1000)</f>
        <v>0</v>
      </c>
      <c r="AU142" s="261">
        <f>MASTER_DATA_ESCALATED!AU142/(AU$18*1000)</f>
        <v>0</v>
      </c>
      <c r="AV142" s="261">
        <f>MASTER_DATA_ESCALATED!AV142/(AV$18*1000)</f>
        <v>0</v>
      </c>
      <c r="AW142" s="261">
        <f>MASTER_DATA_ESCALATED!AW142/(AW$18*1000)</f>
        <v>0</v>
      </c>
      <c r="AX142" s="261">
        <f>MASTER_DATA_ESCALATED!AX142/(AX$18*1000)</f>
        <v>0</v>
      </c>
      <c r="AY142" s="261">
        <f>MASTER_DATA_ESCALATED!AY142/(AY$18*1000)</f>
        <v>0</v>
      </c>
      <c r="AZ142" s="261">
        <f>MASTER_DATA_ESCALATED!AZ142/(AZ$18*1000)</f>
        <v>0</v>
      </c>
      <c r="BA142" s="261">
        <f>MASTER_DATA_ESCALATED!BA142/(BA$18*1000)</f>
        <v>0</v>
      </c>
      <c r="BB142" s="261">
        <f>MASTER_DATA_ESCALATED!BB142/(BB$18*1000)</f>
        <v>0</v>
      </c>
      <c r="BC142" s="261">
        <f>MASTER_DATA_ESCALATED!BC142/(BC$18*1000)</f>
        <v>0</v>
      </c>
      <c r="BD142" s="261">
        <f>MASTER_DATA_ESCALATED!BD142/(BD$18*1000)</f>
        <v>0</v>
      </c>
      <c r="BE142" s="261">
        <f>MASTER_DATA_ESCALATED!BE142/(BE$18*1000)</f>
        <v>0</v>
      </c>
      <c r="BF142" s="261">
        <f>MASTER_DATA_ESCALATED!BF142/(BF$18*1000)</f>
        <v>0</v>
      </c>
      <c r="BG142" s="261">
        <f>MASTER_DATA_ESCALATED!BG142/(BG$18*1000)</f>
        <v>0</v>
      </c>
      <c r="BH142" s="261">
        <f>MASTER_DATA_ESCALATED!BH142/(BH$18*1000)</f>
        <v>0</v>
      </c>
      <c r="BI142" s="261">
        <f>MASTER_DATA_ESCALATED!BI142/(BI$18*1000)</f>
        <v>0</v>
      </c>
      <c r="BJ142" s="261">
        <f>MASTER_DATA_ESCALATED!BJ142/(BJ$18*1000)</f>
        <v>0</v>
      </c>
      <c r="BK142" s="261">
        <f>MASTER_DATA_ESCALATED!BK142/(BK$18*1000)</f>
        <v>0</v>
      </c>
      <c r="BL142" s="261">
        <f>MASTER_DATA_ESCALATED!BL142/(BL$18*1000)</f>
        <v>0</v>
      </c>
      <c r="BM142" s="261">
        <f>MASTER_DATA_ESCALATED!BM142/(BM$18*1000)</f>
        <v>0</v>
      </c>
      <c r="BN142" s="261">
        <f>MASTER_DATA_ESCALATED!BN142/(BN$18*1000)</f>
        <v>0</v>
      </c>
      <c r="BO142" s="261">
        <f>MASTER_DATA_ESCALATED!BO142/(BO$18*1000)</f>
        <v>0</v>
      </c>
      <c r="BP142" s="261">
        <f>MASTER_DATA_ESCALATED!BP142/(BP$18*1000)</f>
        <v>0</v>
      </c>
      <c r="BQ142" s="261">
        <f>MASTER_DATA_ESCALATED!BQ142/(BQ$18*1000)</f>
        <v>0</v>
      </c>
      <c r="BR142" s="261">
        <f>MASTER_DATA_ESCALATED!BR142/(BR$18*1000)</f>
        <v>0</v>
      </c>
      <c r="BS142" s="261">
        <f>MASTER_DATA_ESCALATED!BS142/(BS$18*1000)</f>
        <v>0</v>
      </c>
      <c r="BT142" s="261">
        <f>MASTER_DATA_ESCALATED!BT142/(BT$18*1000)</f>
        <v>0</v>
      </c>
      <c r="BU142" s="261">
        <f>MASTER_DATA_ESCALATED!BU142/(BU$18*1000)</f>
        <v>0</v>
      </c>
      <c r="BV142" s="261">
        <f>MASTER_DATA_ESCALATED!BV142/(BV$18*1000)</f>
        <v>0</v>
      </c>
      <c r="BW142" s="261">
        <f>MASTER_DATA_ESCALATED!BW142/(BW$18*1000)</f>
        <v>0</v>
      </c>
      <c r="BX142" s="261">
        <f>MASTER_DATA_ESCALATED!BX142/(BX$18*1000)</f>
        <v>0</v>
      </c>
      <c r="BY142" s="261">
        <f>MASTER_DATA_ESCALATED!BY142/(BY$18*1000)</f>
        <v>0</v>
      </c>
      <c r="BZ142" s="261">
        <f>MASTER_DATA_ESCALATED!BZ142/(BZ$18*1000)</f>
        <v>0</v>
      </c>
      <c r="CA142" s="261">
        <f>MASTER_DATA_ESCALATED!CA142/(CA$18*1000)</f>
        <v>0</v>
      </c>
      <c r="CB142" s="261">
        <f>MASTER_DATA_ESCALATED!CB142/(CB$18*1000)</f>
        <v>0</v>
      </c>
      <c r="CC142" s="261">
        <f>MASTER_DATA_ESCALATED!CC142/(CC$18*1000)</f>
        <v>0</v>
      </c>
      <c r="CD142" s="261">
        <f>MASTER_DATA_ESCALATED!CD142/(CD$18*1000)</f>
        <v>0</v>
      </c>
      <c r="CE142" s="261">
        <f>MASTER_DATA_ESCALATED!CE142/(CE$18*1000)</f>
        <v>0</v>
      </c>
      <c r="CF142" s="261">
        <f>MASTER_DATA_ESCALATED!CF142/(CF$18*1000)</f>
        <v>0</v>
      </c>
      <c r="CG142" s="261">
        <f>MASTER_DATA_ESCALATED!CG142/(CG$18*1000)</f>
        <v>0</v>
      </c>
      <c r="CH142" s="261">
        <f>MASTER_DATA_ESCALATED!CH142/(CH$18*1000)</f>
        <v>0</v>
      </c>
      <c r="CI142" s="261">
        <f>MASTER_DATA_ESCALATED!CI142/(CI$18*1000)</f>
        <v>0</v>
      </c>
      <c r="CJ142" s="261">
        <f>MASTER_DATA_ESCALATED!CJ142/(CJ$18*1000)</f>
        <v>0</v>
      </c>
      <c r="CK142" s="261">
        <f>MASTER_DATA_ESCALATED!CK142/(CK$18*1000)</f>
        <v>0</v>
      </c>
      <c r="CL142" s="261">
        <f>MASTER_DATA_ESCALATED!CL142/(CL$18*1000)</f>
        <v>0</v>
      </c>
      <c r="CM142" s="261">
        <f>MASTER_DATA_ESCALATED!CM142/(CM$18*1000)</f>
        <v>0</v>
      </c>
      <c r="CN142" s="261">
        <f>MASTER_DATA_ESCALATED!CN142/(CN$18*1000)</f>
        <v>0</v>
      </c>
      <c r="CO142" s="261">
        <f>MASTER_DATA_ESCALATED!CO142/(CO$18*1000)</f>
        <v>0</v>
      </c>
      <c r="CP142" s="261">
        <f>MASTER_DATA_ESCALATED!CP142/(CP$18*1000)</f>
        <v>0</v>
      </c>
      <c r="CQ142" s="261">
        <f>MASTER_DATA_ESCALATED!CQ142/(CQ$18*1000)</f>
        <v>0</v>
      </c>
      <c r="CR142" s="261">
        <f>MASTER_DATA_ESCALATED!CR142/(CR$18*1000)</f>
        <v>0</v>
      </c>
      <c r="CS142" s="261">
        <f>MASTER_DATA_ESCALATED!CS142/(CS$18*1000)</f>
        <v>0</v>
      </c>
      <c r="CT142" s="261">
        <f>MASTER_DATA_ESCALATED!CT142/(CT$18*1000)</f>
        <v>0</v>
      </c>
      <c r="CU142" s="261">
        <f>MASTER_DATA_ESCALATED!CU142/(CU$18*1000)</f>
        <v>0</v>
      </c>
      <c r="CV142" s="261">
        <f>MASTER_DATA_ESCALATED!CV142/(CV$18*1000)</f>
        <v>0</v>
      </c>
      <c r="CW142" s="261">
        <f>MASTER_DATA_ESCALATED!CW142/(CW$18*1000)</f>
        <v>0</v>
      </c>
      <c r="CX142" s="261">
        <f>MASTER_DATA_ESCALATED!CX142/(CX$18*1000)</f>
        <v>0</v>
      </c>
      <c r="CY142" s="261">
        <f>MASTER_DATA_ESCALATED!CY142/(CY$18*1000)</f>
        <v>0</v>
      </c>
      <c r="CZ142" s="261">
        <f>MASTER_DATA_ESCALATED!CZ142/(CZ$18*1000)</f>
        <v>0</v>
      </c>
      <c r="DA142" s="261" t="e">
        <f>MASTER_DATA_ESCALATED!DA142/(DA$18*1000)</f>
        <v>#DIV/0!</v>
      </c>
      <c r="DB142" s="261" t="e">
        <f>MASTER_DATA_ESCALATED!DB142/(DB$18*1000)</f>
        <v>#DIV/0!</v>
      </c>
      <c r="DC142" s="261" t="e">
        <f>MASTER_DATA_ESCALATED!DC142/(DC$18*1000)</f>
        <v>#DIV/0!</v>
      </c>
      <c r="DD142" s="261" t="e">
        <f>MASTER_DATA_ESCALATED!DD142/(DD$18*1000)</f>
        <v>#N/A</v>
      </c>
      <c r="DE142" s="261">
        <f>MASTER_DATA_ESCALATED!DE142/(DE$18*1000)</f>
        <v>0</v>
      </c>
      <c r="DF142" s="261">
        <f>MASTER_DATA_ESCALATED!DF142/(DF$18*1000)</f>
        <v>0</v>
      </c>
      <c r="DG142" s="261">
        <f>MASTER_DATA_ESCALATED!DG142/(DG$18*1000)</f>
        <v>0</v>
      </c>
      <c r="DH142" s="261">
        <f>MASTER_DATA_ESCALATED!DH142/(DH$18*1000)</f>
        <v>0</v>
      </c>
      <c r="DI142" s="261">
        <f>MASTER_DATA_ESCALATED!DI142/(DI$18*1000)</f>
        <v>0</v>
      </c>
      <c r="DJ142" s="261">
        <f>MASTER_DATA_ESCALATED!DJ142/(DJ$18*1000)</f>
        <v>0</v>
      </c>
      <c r="DK142" s="261">
        <f>MASTER_DATA_ESCALATED!DK142/(DK$18*1000)</f>
        <v>0</v>
      </c>
      <c r="DL142" s="261">
        <f>MASTER_DATA_ESCALATED!DL142/(DL$18*1000)</f>
        <v>0</v>
      </c>
      <c r="DM142" s="261">
        <f>MASTER_DATA_ESCALATED!DM142/(DM$18*1000)</f>
        <v>0</v>
      </c>
      <c r="DN142" s="261">
        <f>MASTER_DATA_ESCALATED!DN142/(DN$18*1000)</f>
        <v>0</v>
      </c>
      <c r="DO142" s="261">
        <f>MASTER_DATA_ESCALATED!DO142/(DO$18*1000)</f>
        <v>0</v>
      </c>
      <c r="DP142" s="261">
        <f>MASTER_DATA_ESCALATED!DP142/(DP$18*1000)</f>
        <v>0</v>
      </c>
      <c r="DQ142" s="261">
        <f>MASTER_DATA_ESCALATED!DQ142/(DQ$18*1000)</f>
        <v>0</v>
      </c>
      <c r="DR142" s="261">
        <f>MASTER_DATA_ESCALATED!DR142/(DR$18*1000)</f>
        <v>0</v>
      </c>
      <c r="DS142" s="261">
        <f>MASTER_DATA_ESCALATED!DS142/(DS$18*1000)</f>
        <v>0</v>
      </c>
      <c r="DT142" s="261">
        <f>MASTER_DATA_ESCALATED!DT142/(DT$18*1000)</f>
        <v>0</v>
      </c>
      <c r="DU142" s="261">
        <f>MASTER_DATA_ESCALATED!DU142/(DU$18*1000)</f>
        <v>0</v>
      </c>
      <c r="DV142" s="261">
        <f>MASTER_DATA_ESCALATED!DV142/(DV$18*1000)</f>
        <v>0</v>
      </c>
      <c r="DW142" s="261">
        <f>MASTER_DATA_ESCALATED!DW142/(DW$18*1000)</f>
        <v>0</v>
      </c>
      <c r="DX142" s="261">
        <f>MASTER_DATA_ESCALATED!DX142/(DX$18*1000)</f>
        <v>0</v>
      </c>
      <c r="DY142" s="261">
        <f>MASTER_DATA_ESCALATED!DY142/(DY$18*1000)</f>
        <v>0</v>
      </c>
      <c r="DZ142" s="261">
        <f>MASTER_DATA_ESCALATED!DZ142/(DZ$18*1000)</f>
        <v>0</v>
      </c>
      <c r="EA142" s="261">
        <f>MASTER_DATA_ESCALATED!EA142/(EA$18*1000)</f>
        <v>0</v>
      </c>
      <c r="EB142" s="261">
        <f>MASTER_DATA_ESCALATED!EB142/(EB$18*1000)</f>
        <v>0</v>
      </c>
      <c r="EC142" s="261" t="e">
        <f>MASTER_DATA_ESCALATED!EC142/(EC$18*1000)</f>
        <v>#DIV/0!</v>
      </c>
      <c r="ED142" s="261" t="e">
        <f>MASTER_DATA_ESCALATED!ED142/(ED$18*1000)</f>
        <v>#DIV/0!</v>
      </c>
      <c r="EE142" s="261" t="e">
        <f>MASTER_DATA_ESCALATED!EE142/(EE$18*1000)</f>
        <v>#DIV/0!</v>
      </c>
      <c r="EF142" s="261" t="e">
        <f>MASTER_DATA_ESCALATED!EF142/(EF$18*1000)</f>
        <v>#VALUE!</v>
      </c>
      <c r="EG142" s="261">
        <f>MASTER_DATA_ESCALATED!EG142/(EG$18*1000)</f>
        <v>0</v>
      </c>
      <c r="EH142" s="261">
        <f>MASTER_DATA_ESCALATED!EH142/(EH$18*1000)</f>
        <v>0</v>
      </c>
      <c r="EI142" s="261">
        <f>MASTER_DATA_ESCALATED!EI142/(EI$18*1000)</f>
        <v>0</v>
      </c>
      <c r="EJ142" s="261">
        <f>MASTER_DATA_ESCALATED!EJ142/(EJ$18*1000)</f>
        <v>0</v>
      </c>
      <c r="EK142" s="261">
        <f>MASTER_DATA_ESCALATED!EK142/(EK$18*1000)</f>
        <v>0</v>
      </c>
      <c r="EL142" s="261">
        <f>MASTER_DATA_ESCALATED!EL142/(EL$18*1000)</f>
        <v>0</v>
      </c>
      <c r="EM142" s="261">
        <f>MASTER_DATA_ESCALATED!EM142/(EM$18*1000)</f>
        <v>0</v>
      </c>
      <c r="EN142" s="261">
        <f>MASTER_DATA_ESCALATED!EN142/(EN$18*1000)</f>
        <v>0</v>
      </c>
      <c r="EO142" s="261">
        <f>MASTER_DATA_ESCALATED!EO142/(EO$18*1000)</f>
        <v>0</v>
      </c>
      <c r="EP142" s="261">
        <f>MASTER_DATA_ESCALATED!EP142/(EP$18*1000)</f>
        <v>0</v>
      </c>
      <c r="EQ142" s="261">
        <f>MASTER_DATA_ESCALATED!EQ142/(EQ$18*1000)</f>
        <v>0</v>
      </c>
      <c r="ER142" s="261">
        <f>MASTER_DATA_ESCALATED!ER142/(ER$18*1000)</f>
        <v>0</v>
      </c>
      <c r="ES142" s="261">
        <f>MASTER_DATA_ESCALATED!ES142/(ES$18*1000)</f>
        <v>0</v>
      </c>
      <c r="ET142" s="261">
        <f>MASTER_DATA_ESCALATED!ET142/(ET$18*1000)</f>
        <v>0</v>
      </c>
      <c r="EU142" s="261">
        <f>MASTER_DATA_ESCALATED!EU142/(EU$18*1000)</f>
        <v>0</v>
      </c>
      <c r="EV142" s="261">
        <f>MASTER_DATA_ESCALATED!EV142/(EV$18*1000)</f>
        <v>0</v>
      </c>
      <c r="EW142" s="261">
        <f>MASTER_DATA_ESCALATED!EW142/(EW$18*1000)</f>
        <v>0</v>
      </c>
      <c r="EX142" s="261">
        <f>MASTER_DATA_ESCALATED!EX142/(EX$18*1000)</f>
        <v>0</v>
      </c>
      <c r="EY142" s="261">
        <f>MASTER_DATA_ESCALATED!EY142/(EY$18*1000)</f>
        <v>0</v>
      </c>
      <c r="EZ142" s="261">
        <f>MASTER_DATA_ESCALATED!EZ142/(EZ$18*1000)</f>
        <v>0</v>
      </c>
      <c r="FA142" s="261">
        <f>MASTER_DATA_ESCALATED!FA142/(FA$18*1000)</f>
        <v>0</v>
      </c>
      <c r="FB142" s="261">
        <f>MASTER_DATA_ESCALATED!FB142/(FB$18*1000)</f>
        <v>0</v>
      </c>
      <c r="FC142" s="261">
        <f>MASTER_DATA_ESCALATED!FC142/(FC$18*1000)</f>
        <v>0</v>
      </c>
      <c r="FD142" s="261">
        <f>MASTER_DATA_ESCALATED!FD142/(FD$18*1000)</f>
        <v>0</v>
      </c>
      <c r="FE142" s="261">
        <f>MASTER_DATA_ESCALATED!FE142/(FE$18*1000)</f>
        <v>0</v>
      </c>
      <c r="FF142" s="261">
        <f>MASTER_DATA_ESCALATED!FF142/(FF$18*1000)</f>
        <v>0</v>
      </c>
      <c r="FG142" s="261">
        <f>MASTER_DATA_ESCALATED!FG142/(FG$18*1000)</f>
        <v>0</v>
      </c>
      <c r="FH142" s="261">
        <f>MASTER_DATA_ESCALATED!FH142/(FH$18*1000)</f>
        <v>0</v>
      </c>
      <c r="FI142" s="261">
        <f>MASTER_DATA_ESCALATED!FI142/(FI$18*1000)</f>
        <v>0</v>
      </c>
      <c r="FJ142" s="261">
        <f>MASTER_DATA_ESCALATED!FJ142/(FJ$18*1000)</f>
        <v>0</v>
      </c>
      <c r="FK142" s="261">
        <f>MASTER_DATA_ESCALATED!FK142/(FK$18*1000)</f>
        <v>0</v>
      </c>
      <c r="FL142" s="261">
        <f>MASTER_DATA_ESCALATED!FL142/(FL$18*1000)</f>
        <v>0</v>
      </c>
      <c r="FM142" s="261">
        <f>MASTER_DATA_ESCALATED!FM142/(FM$18*1000)</f>
        <v>0</v>
      </c>
      <c r="FN142" s="261">
        <f>MASTER_DATA_ESCALATED!FN142/(FN$18*1000)</f>
        <v>0</v>
      </c>
      <c r="FO142" s="261">
        <f>MASTER_DATA_ESCALATED!FO142/(FO$18*1000)</f>
        <v>0</v>
      </c>
      <c r="FP142" s="261">
        <f>MASTER_DATA_ESCALATED!FP142/(FP$18*1000)</f>
        <v>0</v>
      </c>
      <c r="FQ142" s="261">
        <f>MASTER_DATA_ESCALATED!FQ142/(FQ$18*1000)</f>
        <v>0</v>
      </c>
      <c r="FR142" s="261">
        <f>MASTER_DATA_ESCALATED!FR142/(FR$18*1000)</f>
        <v>0</v>
      </c>
      <c r="FS142" s="261">
        <f>MASTER_DATA_ESCALATED!FS142/(FS$18*1000)</f>
        <v>0</v>
      </c>
      <c r="FT142" s="261">
        <f>MASTER_DATA_ESCALATED!FT142/(FT$18*1000)</f>
        <v>0</v>
      </c>
      <c r="FU142" s="261">
        <f>MASTER_DATA_ESCALATED!FU142/(FU$18*1000)</f>
        <v>0</v>
      </c>
      <c r="FV142" s="261">
        <f>MASTER_DATA_ESCALATED!FV142/(FV$18*1000)</f>
        <v>0</v>
      </c>
      <c r="FW142" s="261">
        <f>MASTER_DATA_ESCALATED!FW142/(FW$18*1000)</f>
        <v>0</v>
      </c>
      <c r="FX142" s="261">
        <f>MASTER_DATA_ESCALATED!FX142/(FX$18*1000)</f>
        <v>0</v>
      </c>
      <c r="FY142" s="261">
        <f>MASTER_DATA_ESCALATED!FY142/(FY$18*1000)</f>
        <v>0</v>
      </c>
      <c r="FZ142" s="261">
        <f>MASTER_DATA_ESCALATED!FZ142/(FZ$18*1000)</f>
        <v>0</v>
      </c>
      <c r="GA142" s="261">
        <f>MASTER_DATA_ESCALATED!GA142/(GA$18*1000)</f>
        <v>0</v>
      </c>
      <c r="GB142" s="261">
        <f>MASTER_DATA_ESCALATED!GB142/(GB$18*1000)</f>
        <v>0</v>
      </c>
      <c r="GC142" s="261">
        <f>MASTER_DATA_ESCALATED!GC142/(GC$18*1000)</f>
        <v>0</v>
      </c>
      <c r="GD142" s="261">
        <f>MASTER_DATA_ESCALATED!GD142/(GD$18*1000)</f>
        <v>0</v>
      </c>
      <c r="GE142" s="261">
        <f>MASTER_DATA_ESCALATED!GE142/(GE$18*1000)</f>
        <v>0</v>
      </c>
      <c r="GF142" s="261">
        <f>MASTER_DATA_ESCALATED!GF142/(GF$18*1000)</f>
        <v>0</v>
      </c>
      <c r="GG142" s="261">
        <f>MASTER_DATA_ESCALATED!GG142/(GG$18*1000)</f>
        <v>0</v>
      </c>
      <c r="GH142" s="261">
        <f>MASTER_DATA_ESCALATED!GH142/(GH$18*1000)</f>
        <v>0</v>
      </c>
      <c r="GI142" s="261">
        <f>MASTER_DATA_ESCALATED!GI142/(GI$18*1000)</f>
        <v>0</v>
      </c>
      <c r="GJ142" s="261">
        <f>MASTER_DATA_ESCALATED!GJ142/(GJ$18*1000)</f>
        <v>0</v>
      </c>
      <c r="GK142" s="261">
        <f>MASTER_DATA_ESCALATED!GK142/(GK$18*1000)</f>
        <v>0</v>
      </c>
      <c r="GL142" s="261">
        <f>MASTER_DATA_ESCALATED!GL142/(GL$18*1000)</f>
        <v>0</v>
      </c>
      <c r="GM142" s="261">
        <f>MASTER_DATA_ESCALATED!GM142/(GM$18*1000)</f>
        <v>0</v>
      </c>
      <c r="GN142" s="261">
        <f>MASTER_DATA_ESCALATED!GN142/(GN$18*1000)</f>
        <v>0</v>
      </c>
      <c r="GO142" s="261">
        <f>MASTER_DATA_ESCALATED!GO142/(GO$18*1000)</f>
        <v>0</v>
      </c>
      <c r="GP142" s="261">
        <f>MASTER_DATA_ESCALATED!GP142/(GP$18*1000)</f>
        <v>0</v>
      </c>
      <c r="GQ142" s="261">
        <f>MASTER_DATA_ESCALATED!GQ142/(GQ$18*1000)</f>
        <v>0</v>
      </c>
      <c r="GR142" s="261">
        <f>MASTER_DATA_ESCALATED!GR142/(GR$18*1000)</f>
        <v>0</v>
      </c>
      <c r="GS142" s="261">
        <f>MASTER_DATA_ESCALATED!GS142/(GS$18*1000)</f>
        <v>0</v>
      </c>
      <c r="GT142" s="261">
        <f>MASTER_DATA_ESCALATED!GT142/(GT$18*1000)</f>
        <v>0</v>
      </c>
      <c r="GU142" s="261">
        <f>MASTER_DATA_ESCALATED!GU142/(GU$18*1000)</f>
        <v>0</v>
      </c>
      <c r="GV142" s="261">
        <f>MASTER_DATA_ESCALATED!GV142/(GV$18*1000)</f>
        <v>0</v>
      </c>
      <c r="GW142" s="261" t="e">
        <f>MASTER_DATA_ESCALATED!#REF!/(GW$18*1000)</f>
        <v>#REF!</v>
      </c>
      <c r="GX142" s="261" t="e">
        <f>MASTER_DATA_ESCALATED!#REF!/(GX$18*1000)</f>
        <v>#REF!</v>
      </c>
      <c r="GY142" s="261" t="e">
        <f>MASTER_DATA_ESCALATED!#REF!/(GY$18*1000)</f>
        <v>#REF!</v>
      </c>
    </row>
    <row r="143" spans="2:207" ht="17.25" hidden="1" outlineLevel="2" x14ac:dyDescent="0.3">
      <c r="B143" s="183">
        <f t="shared" si="3"/>
        <v>30</v>
      </c>
      <c r="C143" s="51">
        <f t="shared" si="4"/>
        <v>312</v>
      </c>
      <c r="D143" s="77"/>
      <c r="E143" s="52"/>
      <c r="F143" s="52">
        <v>312</v>
      </c>
      <c r="G143" s="78"/>
      <c r="H143" s="260" t="s">
        <v>229</v>
      </c>
      <c r="I143" s="261">
        <f>MASTER_DATA_ESCALATED!I143/(I$18*1000)</f>
        <v>0</v>
      </c>
      <c r="J143" s="261">
        <f>MASTER_DATA_ESCALATED!J143/(J$18*1000)</f>
        <v>0</v>
      </c>
      <c r="K143" s="261">
        <f>MASTER_DATA_ESCALATED!K143/(K$18*1000)</f>
        <v>0</v>
      </c>
      <c r="L143" s="261">
        <f>MASTER_DATA_ESCALATED!L143/(L$18*1000)</f>
        <v>0</v>
      </c>
      <c r="M143" s="261">
        <f>MASTER_DATA_ESCALATED!M143/(M$18*1000)</f>
        <v>0</v>
      </c>
      <c r="N143" s="261">
        <f>MASTER_DATA_ESCALATED!N143/(N$18*1000)</f>
        <v>0</v>
      </c>
      <c r="O143" s="261">
        <f>MASTER_DATA_ESCALATED!O143/(O$18*1000)</f>
        <v>0</v>
      </c>
      <c r="P143" s="261">
        <f>MASTER_DATA_ESCALATED!P143/(P$18*1000)</f>
        <v>0</v>
      </c>
      <c r="Q143" s="261">
        <f>MASTER_DATA_ESCALATED!Q143/(Q$18*1000)</f>
        <v>0</v>
      </c>
      <c r="R143" s="261">
        <f>MASTER_DATA_ESCALATED!R143/(R$18*1000)</f>
        <v>0</v>
      </c>
      <c r="S143" s="261">
        <f>MASTER_DATA_ESCALATED!S143/(S$18*1000)</f>
        <v>0</v>
      </c>
      <c r="T143" s="261">
        <f>MASTER_DATA_ESCALATED!T143/(T$18*1000)</f>
        <v>0</v>
      </c>
      <c r="U143" s="261">
        <f>MASTER_DATA_ESCALATED!U143/(U$18*1000)</f>
        <v>0</v>
      </c>
      <c r="V143" s="261">
        <f>MASTER_DATA_ESCALATED!V143/(V$18*1000)</f>
        <v>0</v>
      </c>
      <c r="W143" s="261">
        <f>MASTER_DATA_ESCALATED!W143/(W$18*1000)</f>
        <v>0</v>
      </c>
      <c r="X143" s="261">
        <f>MASTER_DATA_ESCALATED!X143/(X$18*1000)</f>
        <v>0</v>
      </c>
      <c r="Y143" s="261">
        <f>MASTER_DATA_ESCALATED!Y143/(Y$18*1000)</f>
        <v>0</v>
      </c>
      <c r="Z143" s="261">
        <f>MASTER_DATA_ESCALATED!Z143/(Z$18*1000)</f>
        <v>0</v>
      </c>
      <c r="AA143" s="261">
        <f>MASTER_DATA_ESCALATED!AA143/(AA$18*1000)</f>
        <v>0</v>
      </c>
      <c r="AB143" s="261">
        <f>MASTER_DATA_ESCALATED!AB143/(AB$18*1000)</f>
        <v>0</v>
      </c>
      <c r="AC143" s="261">
        <f>MASTER_DATA_ESCALATED!AC143/(AC$18*1000)</f>
        <v>0</v>
      </c>
      <c r="AD143" s="261">
        <f>MASTER_DATA_ESCALATED!AD143/(AD$18*1000)</f>
        <v>0</v>
      </c>
      <c r="AE143" s="261">
        <f>MASTER_DATA_ESCALATED!AE143/(AE$18*1000)</f>
        <v>0</v>
      </c>
      <c r="AF143" s="261">
        <f>MASTER_DATA_ESCALATED!AF143/(AF$18*1000)</f>
        <v>0</v>
      </c>
      <c r="AG143" s="261">
        <f>MASTER_DATA_ESCALATED!AG143/(AG$18*1000)</f>
        <v>0</v>
      </c>
      <c r="AH143" s="261">
        <f>MASTER_DATA_ESCALATED!AH143/(AH$18*1000)</f>
        <v>0</v>
      </c>
      <c r="AI143" s="261">
        <f>MASTER_DATA_ESCALATED!AI143/(AI$18*1000)</f>
        <v>0</v>
      </c>
      <c r="AJ143" s="261">
        <f>MASTER_DATA_ESCALATED!AJ143/(AJ$18*1000)</f>
        <v>0</v>
      </c>
      <c r="AK143" s="261">
        <f>MASTER_DATA_ESCALATED!AK143/(AK$18*1000)</f>
        <v>0</v>
      </c>
      <c r="AL143" s="261">
        <f>MASTER_DATA_ESCALATED!AL143/(AL$18*1000)</f>
        <v>0</v>
      </c>
      <c r="AM143" s="261">
        <f>MASTER_DATA_ESCALATED!AM143/(AM$18*1000)</f>
        <v>0</v>
      </c>
      <c r="AN143" s="261">
        <f>MASTER_DATA_ESCALATED!AN143/(AN$18*1000)</f>
        <v>0</v>
      </c>
      <c r="AO143" s="261">
        <f>MASTER_DATA_ESCALATED!AO143/(AO$18*1000)</f>
        <v>0</v>
      </c>
      <c r="AP143" s="261">
        <f>MASTER_DATA_ESCALATED!AP143/(AP$18*1000)</f>
        <v>0</v>
      </c>
      <c r="AQ143" s="261">
        <f>MASTER_DATA_ESCALATED!AQ143/(AQ$18*1000)</f>
        <v>0</v>
      </c>
      <c r="AR143" s="261">
        <f>MASTER_DATA_ESCALATED!AR143/(AR$18*1000)</f>
        <v>0</v>
      </c>
      <c r="AS143" s="261">
        <f>MASTER_DATA_ESCALATED!AS143/(AS$18*1000)</f>
        <v>0</v>
      </c>
      <c r="AT143" s="261">
        <f>MASTER_DATA_ESCALATED!AT143/(AT$18*1000)</f>
        <v>0</v>
      </c>
      <c r="AU143" s="261">
        <f>MASTER_DATA_ESCALATED!AU143/(AU$18*1000)</f>
        <v>0</v>
      </c>
      <c r="AV143" s="261">
        <f>MASTER_DATA_ESCALATED!AV143/(AV$18*1000)</f>
        <v>0</v>
      </c>
      <c r="AW143" s="261">
        <f>MASTER_DATA_ESCALATED!AW143/(AW$18*1000)</f>
        <v>0</v>
      </c>
      <c r="AX143" s="261">
        <f>MASTER_DATA_ESCALATED!AX143/(AX$18*1000)</f>
        <v>0</v>
      </c>
      <c r="AY143" s="261">
        <f>MASTER_DATA_ESCALATED!AY143/(AY$18*1000)</f>
        <v>0</v>
      </c>
      <c r="AZ143" s="261">
        <f>MASTER_DATA_ESCALATED!AZ143/(AZ$18*1000)</f>
        <v>0</v>
      </c>
      <c r="BA143" s="261">
        <f>MASTER_DATA_ESCALATED!BA143/(BA$18*1000)</f>
        <v>0</v>
      </c>
      <c r="BB143" s="261">
        <f>MASTER_DATA_ESCALATED!BB143/(BB$18*1000)</f>
        <v>0</v>
      </c>
      <c r="BC143" s="261">
        <f>MASTER_DATA_ESCALATED!BC143/(BC$18*1000)</f>
        <v>0</v>
      </c>
      <c r="BD143" s="261">
        <f>MASTER_DATA_ESCALATED!BD143/(BD$18*1000)</f>
        <v>0</v>
      </c>
      <c r="BE143" s="261">
        <f>MASTER_DATA_ESCALATED!BE143/(BE$18*1000)</f>
        <v>0</v>
      </c>
      <c r="BF143" s="261">
        <f>MASTER_DATA_ESCALATED!BF143/(BF$18*1000)</f>
        <v>0</v>
      </c>
      <c r="BG143" s="261">
        <f>MASTER_DATA_ESCALATED!BG143/(BG$18*1000)</f>
        <v>0</v>
      </c>
      <c r="BH143" s="261">
        <f>MASTER_DATA_ESCALATED!BH143/(BH$18*1000)</f>
        <v>0</v>
      </c>
      <c r="BI143" s="261">
        <f>MASTER_DATA_ESCALATED!BI143/(BI$18*1000)</f>
        <v>0</v>
      </c>
      <c r="BJ143" s="261">
        <f>MASTER_DATA_ESCALATED!BJ143/(BJ$18*1000)</f>
        <v>0</v>
      </c>
      <c r="BK143" s="261">
        <f>MASTER_DATA_ESCALATED!BK143/(BK$18*1000)</f>
        <v>0</v>
      </c>
      <c r="BL143" s="261">
        <f>MASTER_DATA_ESCALATED!BL143/(BL$18*1000)</f>
        <v>0</v>
      </c>
      <c r="BM143" s="261">
        <f>MASTER_DATA_ESCALATED!BM143/(BM$18*1000)</f>
        <v>0</v>
      </c>
      <c r="BN143" s="261">
        <f>MASTER_DATA_ESCALATED!BN143/(BN$18*1000)</f>
        <v>0</v>
      </c>
      <c r="BO143" s="261">
        <f>MASTER_DATA_ESCALATED!BO143/(BO$18*1000)</f>
        <v>0</v>
      </c>
      <c r="BP143" s="261">
        <f>MASTER_DATA_ESCALATED!BP143/(BP$18*1000)</f>
        <v>0</v>
      </c>
      <c r="BQ143" s="261">
        <f>MASTER_DATA_ESCALATED!BQ143/(BQ$18*1000)</f>
        <v>0</v>
      </c>
      <c r="BR143" s="261">
        <f>MASTER_DATA_ESCALATED!BR143/(BR$18*1000)</f>
        <v>0</v>
      </c>
      <c r="BS143" s="261">
        <f>MASTER_DATA_ESCALATED!BS143/(BS$18*1000)</f>
        <v>0</v>
      </c>
      <c r="BT143" s="261">
        <f>MASTER_DATA_ESCALATED!BT143/(BT$18*1000)</f>
        <v>0</v>
      </c>
      <c r="BU143" s="261">
        <f>MASTER_DATA_ESCALATED!BU143/(BU$18*1000)</f>
        <v>0</v>
      </c>
      <c r="BV143" s="261">
        <f>MASTER_DATA_ESCALATED!BV143/(BV$18*1000)</f>
        <v>0</v>
      </c>
      <c r="BW143" s="261">
        <f>MASTER_DATA_ESCALATED!BW143/(BW$18*1000)</f>
        <v>0</v>
      </c>
      <c r="BX143" s="261">
        <f>MASTER_DATA_ESCALATED!BX143/(BX$18*1000)</f>
        <v>0</v>
      </c>
      <c r="BY143" s="261">
        <f>MASTER_DATA_ESCALATED!BY143/(BY$18*1000)</f>
        <v>0</v>
      </c>
      <c r="BZ143" s="261">
        <f>MASTER_DATA_ESCALATED!BZ143/(BZ$18*1000)</f>
        <v>0</v>
      </c>
      <c r="CA143" s="261">
        <f>MASTER_DATA_ESCALATED!CA143/(CA$18*1000)</f>
        <v>0</v>
      </c>
      <c r="CB143" s="261">
        <f>MASTER_DATA_ESCALATED!CB143/(CB$18*1000)</f>
        <v>0</v>
      </c>
      <c r="CC143" s="261">
        <f>MASTER_DATA_ESCALATED!CC143/(CC$18*1000)</f>
        <v>0</v>
      </c>
      <c r="CD143" s="261">
        <f>MASTER_DATA_ESCALATED!CD143/(CD$18*1000)</f>
        <v>0</v>
      </c>
      <c r="CE143" s="261">
        <f>MASTER_DATA_ESCALATED!CE143/(CE$18*1000)</f>
        <v>0</v>
      </c>
      <c r="CF143" s="261">
        <f>MASTER_DATA_ESCALATED!CF143/(CF$18*1000)</f>
        <v>0</v>
      </c>
      <c r="CG143" s="261">
        <f>MASTER_DATA_ESCALATED!CG143/(CG$18*1000)</f>
        <v>0</v>
      </c>
      <c r="CH143" s="261">
        <f>MASTER_DATA_ESCALATED!CH143/(CH$18*1000)</f>
        <v>0</v>
      </c>
      <c r="CI143" s="261">
        <f>MASTER_DATA_ESCALATED!CI143/(CI$18*1000)</f>
        <v>0</v>
      </c>
      <c r="CJ143" s="261">
        <f>MASTER_DATA_ESCALATED!CJ143/(CJ$18*1000)</f>
        <v>0</v>
      </c>
      <c r="CK143" s="261">
        <f>MASTER_DATA_ESCALATED!CK143/(CK$18*1000)</f>
        <v>0</v>
      </c>
      <c r="CL143" s="261">
        <f>MASTER_DATA_ESCALATED!CL143/(CL$18*1000)</f>
        <v>0</v>
      </c>
      <c r="CM143" s="261">
        <f>MASTER_DATA_ESCALATED!CM143/(CM$18*1000)</f>
        <v>0</v>
      </c>
      <c r="CN143" s="261">
        <f>MASTER_DATA_ESCALATED!CN143/(CN$18*1000)</f>
        <v>0</v>
      </c>
      <c r="CO143" s="261">
        <f>MASTER_DATA_ESCALATED!CO143/(CO$18*1000)</f>
        <v>0</v>
      </c>
      <c r="CP143" s="261">
        <f>MASTER_DATA_ESCALATED!CP143/(CP$18*1000)</f>
        <v>0</v>
      </c>
      <c r="CQ143" s="261">
        <f>MASTER_DATA_ESCALATED!CQ143/(CQ$18*1000)</f>
        <v>0</v>
      </c>
      <c r="CR143" s="261">
        <f>MASTER_DATA_ESCALATED!CR143/(CR$18*1000)</f>
        <v>0</v>
      </c>
      <c r="CS143" s="261">
        <f>MASTER_DATA_ESCALATED!CS143/(CS$18*1000)</f>
        <v>0</v>
      </c>
      <c r="CT143" s="261">
        <f>MASTER_DATA_ESCALATED!CT143/(CT$18*1000)</f>
        <v>0</v>
      </c>
      <c r="CU143" s="261">
        <f>MASTER_DATA_ESCALATED!CU143/(CU$18*1000)</f>
        <v>0</v>
      </c>
      <c r="CV143" s="261">
        <f>MASTER_DATA_ESCALATED!CV143/(CV$18*1000)</f>
        <v>0</v>
      </c>
      <c r="CW143" s="261">
        <f>MASTER_DATA_ESCALATED!CW143/(CW$18*1000)</f>
        <v>0</v>
      </c>
      <c r="CX143" s="261">
        <f>MASTER_DATA_ESCALATED!CX143/(CX$18*1000)</f>
        <v>0</v>
      </c>
      <c r="CY143" s="261">
        <f>MASTER_DATA_ESCALATED!CY143/(CY$18*1000)</f>
        <v>0</v>
      </c>
      <c r="CZ143" s="261">
        <f>MASTER_DATA_ESCALATED!CZ143/(CZ$18*1000)</f>
        <v>0</v>
      </c>
      <c r="DA143" s="261" t="e">
        <f>MASTER_DATA_ESCALATED!DA143/(DA$18*1000)</f>
        <v>#DIV/0!</v>
      </c>
      <c r="DB143" s="261" t="e">
        <f>MASTER_DATA_ESCALATED!DB143/(DB$18*1000)</f>
        <v>#DIV/0!</v>
      </c>
      <c r="DC143" s="261" t="e">
        <f>MASTER_DATA_ESCALATED!DC143/(DC$18*1000)</f>
        <v>#DIV/0!</v>
      </c>
      <c r="DD143" s="261" t="e">
        <f>MASTER_DATA_ESCALATED!DD143/(DD$18*1000)</f>
        <v>#N/A</v>
      </c>
      <c r="DE143" s="261">
        <f>MASTER_DATA_ESCALATED!DE143/(DE$18*1000)</f>
        <v>0</v>
      </c>
      <c r="DF143" s="261">
        <f>MASTER_DATA_ESCALATED!DF143/(DF$18*1000)</f>
        <v>0</v>
      </c>
      <c r="DG143" s="261">
        <f>MASTER_DATA_ESCALATED!DG143/(DG$18*1000)</f>
        <v>0</v>
      </c>
      <c r="DH143" s="261">
        <f>MASTER_DATA_ESCALATED!DH143/(DH$18*1000)</f>
        <v>0</v>
      </c>
      <c r="DI143" s="261">
        <f>MASTER_DATA_ESCALATED!DI143/(DI$18*1000)</f>
        <v>0</v>
      </c>
      <c r="DJ143" s="261">
        <f>MASTER_DATA_ESCALATED!DJ143/(DJ$18*1000)</f>
        <v>0</v>
      </c>
      <c r="DK143" s="261">
        <f>MASTER_DATA_ESCALATED!DK143/(DK$18*1000)</f>
        <v>0</v>
      </c>
      <c r="DL143" s="261">
        <f>MASTER_DATA_ESCALATED!DL143/(DL$18*1000)</f>
        <v>0</v>
      </c>
      <c r="DM143" s="261">
        <f>MASTER_DATA_ESCALATED!DM143/(DM$18*1000)</f>
        <v>0</v>
      </c>
      <c r="DN143" s="261">
        <f>MASTER_DATA_ESCALATED!DN143/(DN$18*1000)</f>
        <v>0</v>
      </c>
      <c r="DO143" s="261">
        <f>MASTER_DATA_ESCALATED!DO143/(DO$18*1000)</f>
        <v>0</v>
      </c>
      <c r="DP143" s="261">
        <f>MASTER_DATA_ESCALATED!DP143/(DP$18*1000)</f>
        <v>0</v>
      </c>
      <c r="DQ143" s="261">
        <f>MASTER_DATA_ESCALATED!DQ143/(DQ$18*1000)</f>
        <v>0</v>
      </c>
      <c r="DR143" s="261">
        <f>MASTER_DATA_ESCALATED!DR143/(DR$18*1000)</f>
        <v>0</v>
      </c>
      <c r="DS143" s="261">
        <f>MASTER_DATA_ESCALATED!DS143/(DS$18*1000)</f>
        <v>0</v>
      </c>
      <c r="DT143" s="261">
        <f>MASTER_DATA_ESCALATED!DT143/(DT$18*1000)</f>
        <v>0</v>
      </c>
      <c r="DU143" s="261">
        <f>MASTER_DATA_ESCALATED!DU143/(DU$18*1000)</f>
        <v>0</v>
      </c>
      <c r="DV143" s="261">
        <f>MASTER_DATA_ESCALATED!DV143/(DV$18*1000)</f>
        <v>0</v>
      </c>
      <c r="DW143" s="261">
        <f>MASTER_DATA_ESCALATED!DW143/(DW$18*1000)</f>
        <v>0</v>
      </c>
      <c r="DX143" s="261">
        <f>MASTER_DATA_ESCALATED!DX143/(DX$18*1000)</f>
        <v>0</v>
      </c>
      <c r="DY143" s="261">
        <f>MASTER_DATA_ESCALATED!DY143/(DY$18*1000)</f>
        <v>0</v>
      </c>
      <c r="DZ143" s="261">
        <f>MASTER_DATA_ESCALATED!DZ143/(DZ$18*1000)</f>
        <v>0</v>
      </c>
      <c r="EA143" s="261">
        <f>MASTER_DATA_ESCALATED!EA143/(EA$18*1000)</f>
        <v>0</v>
      </c>
      <c r="EB143" s="261">
        <f>MASTER_DATA_ESCALATED!EB143/(EB$18*1000)</f>
        <v>0</v>
      </c>
      <c r="EC143" s="261" t="e">
        <f>MASTER_DATA_ESCALATED!EC143/(EC$18*1000)</f>
        <v>#DIV/0!</v>
      </c>
      <c r="ED143" s="261" t="e">
        <f>MASTER_DATA_ESCALATED!ED143/(ED$18*1000)</f>
        <v>#DIV/0!</v>
      </c>
      <c r="EE143" s="261" t="e">
        <f>MASTER_DATA_ESCALATED!EE143/(EE$18*1000)</f>
        <v>#DIV/0!</v>
      </c>
      <c r="EF143" s="261" t="e">
        <f>MASTER_DATA_ESCALATED!EF143/(EF$18*1000)</f>
        <v>#VALUE!</v>
      </c>
      <c r="EG143" s="261">
        <f>MASTER_DATA_ESCALATED!EG143/(EG$18*1000)</f>
        <v>0</v>
      </c>
      <c r="EH143" s="261">
        <f>MASTER_DATA_ESCALATED!EH143/(EH$18*1000)</f>
        <v>0</v>
      </c>
      <c r="EI143" s="261">
        <f>MASTER_DATA_ESCALATED!EI143/(EI$18*1000)</f>
        <v>0</v>
      </c>
      <c r="EJ143" s="261">
        <f>MASTER_DATA_ESCALATED!EJ143/(EJ$18*1000)</f>
        <v>0</v>
      </c>
      <c r="EK143" s="261">
        <f>MASTER_DATA_ESCALATED!EK143/(EK$18*1000)</f>
        <v>0</v>
      </c>
      <c r="EL143" s="261">
        <f>MASTER_DATA_ESCALATED!EL143/(EL$18*1000)</f>
        <v>0</v>
      </c>
      <c r="EM143" s="261">
        <f>MASTER_DATA_ESCALATED!EM143/(EM$18*1000)</f>
        <v>0</v>
      </c>
      <c r="EN143" s="261">
        <f>MASTER_DATA_ESCALATED!EN143/(EN$18*1000)</f>
        <v>0</v>
      </c>
      <c r="EO143" s="261">
        <f>MASTER_DATA_ESCALATED!EO143/(EO$18*1000)</f>
        <v>0</v>
      </c>
      <c r="EP143" s="261">
        <f>MASTER_DATA_ESCALATED!EP143/(EP$18*1000)</f>
        <v>0</v>
      </c>
      <c r="EQ143" s="261">
        <f>MASTER_DATA_ESCALATED!EQ143/(EQ$18*1000)</f>
        <v>0</v>
      </c>
      <c r="ER143" s="261">
        <f>MASTER_DATA_ESCALATED!ER143/(ER$18*1000)</f>
        <v>0</v>
      </c>
      <c r="ES143" s="261">
        <f>MASTER_DATA_ESCALATED!ES143/(ES$18*1000)</f>
        <v>0</v>
      </c>
      <c r="ET143" s="261">
        <f>MASTER_DATA_ESCALATED!ET143/(ET$18*1000)</f>
        <v>0</v>
      </c>
      <c r="EU143" s="261">
        <f>MASTER_DATA_ESCALATED!EU143/(EU$18*1000)</f>
        <v>0</v>
      </c>
      <c r="EV143" s="261">
        <f>MASTER_DATA_ESCALATED!EV143/(EV$18*1000)</f>
        <v>0</v>
      </c>
      <c r="EW143" s="261">
        <f>MASTER_DATA_ESCALATED!EW143/(EW$18*1000)</f>
        <v>0</v>
      </c>
      <c r="EX143" s="261">
        <f>MASTER_DATA_ESCALATED!EX143/(EX$18*1000)</f>
        <v>0</v>
      </c>
      <c r="EY143" s="261">
        <f>MASTER_DATA_ESCALATED!EY143/(EY$18*1000)</f>
        <v>0</v>
      </c>
      <c r="EZ143" s="261">
        <f>MASTER_DATA_ESCALATED!EZ143/(EZ$18*1000)</f>
        <v>0</v>
      </c>
      <c r="FA143" s="261">
        <f>MASTER_DATA_ESCALATED!FA143/(FA$18*1000)</f>
        <v>0</v>
      </c>
      <c r="FB143" s="261">
        <f>MASTER_DATA_ESCALATED!FB143/(FB$18*1000)</f>
        <v>0</v>
      </c>
      <c r="FC143" s="261">
        <f>MASTER_DATA_ESCALATED!FC143/(FC$18*1000)</f>
        <v>0</v>
      </c>
      <c r="FD143" s="261">
        <f>MASTER_DATA_ESCALATED!FD143/(FD$18*1000)</f>
        <v>0</v>
      </c>
      <c r="FE143" s="261">
        <f>MASTER_DATA_ESCALATED!FE143/(FE$18*1000)</f>
        <v>0</v>
      </c>
      <c r="FF143" s="261">
        <f>MASTER_DATA_ESCALATED!FF143/(FF$18*1000)</f>
        <v>0</v>
      </c>
      <c r="FG143" s="261">
        <f>MASTER_DATA_ESCALATED!FG143/(FG$18*1000)</f>
        <v>0</v>
      </c>
      <c r="FH143" s="261">
        <f>MASTER_DATA_ESCALATED!FH143/(FH$18*1000)</f>
        <v>0</v>
      </c>
      <c r="FI143" s="261">
        <f>MASTER_DATA_ESCALATED!FI143/(FI$18*1000)</f>
        <v>0</v>
      </c>
      <c r="FJ143" s="261">
        <f>MASTER_DATA_ESCALATED!FJ143/(FJ$18*1000)</f>
        <v>0</v>
      </c>
      <c r="FK143" s="261">
        <f>MASTER_DATA_ESCALATED!FK143/(FK$18*1000)</f>
        <v>0</v>
      </c>
      <c r="FL143" s="261">
        <f>MASTER_DATA_ESCALATED!FL143/(FL$18*1000)</f>
        <v>0</v>
      </c>
      <c r="FM143" s="261">
        <f>MASTER_DATA_ESCALATED!FM143/(FM$18*1000)</f>
        <v>0</v>
      </c>
      <c r="FN143" s="261">
        <f>MASTER_DATA_ESCALATED!FN143/(FN$18*1000)</f>
        <v>0</v>
      </c>
      <c r="FO143" s="261">
        <f>MASTER_DATA_ESCALATED!FO143/(FO$18*1000)</f>
        <v>0</v>
      </c>
      <c r="FP143" s="261">
        <f>MASTER_DATA_ESCALATED!FP143/(FP$18*1000)</f>
        <v>0</v>
      </c>
      <c r="FQ143" s="261">
        <f>MASTER_DATA_ESCALATED!FQ143/(FQ$18*1000)</f>
        <v>0</v>
      </c>
      <c r="FR143" s="261">
        <f>MASTER_DATA_ESCALATED!FR143/(FR$18*1000)</f>
        <v>0</v>
      </c>
      <c r="FS143" s="261">
        <f>MASTER_DATA_ESCALATED!FS143/(FS$18*1000)</f>
        <v>0</v>
      </c>
      <c r="FT143" s="261">
        <f>MASTER_DATA_ESCALATED!FT143/(FT$18*1000)</f>
        <v>0</v>
      </c>
      <c r="FU143" s="261">
        <f>MASTER_DATA_ESCALATED!FU143/(FU$18*1000)</f>
        <v>0</v>
      </c>
      <c r="FV143" s="261">
        <f>MASTER_DATA_ESCALATED!FV143/(FV$18*1000)</f>
        <v>0</v>
      </c>
      <c r="FW143" s="261">
        <f>MASTER_DATA_ESCALATED!FW143/(FW$18*1000)</f>
        <v>0</v>
      </c>
      <c r="FX143" s="261">
        <f>MASTER_DATA_ESCALATED!FX143/(FX$18*1000)</f>
        <v>0</v>
      </c>
      <c r="FY143" s="261">
        <f>MASTER_DATA_ESCALATED!FY143/(FY$18*1000)</f>
        <v>0</v>
      </c>
      <c r="FZ143" s="261">
        <f>MASTER_DATA_ESCALATED!FZ143/(FZ$18*1000)</f>
        <v>0</v>
      </c>
      <c r="GA143" s="261">
        <f>MASTER_DATA_ESCALATED!GA143/(GA$18*1000)</f>
        <v>0</v>
      </c>
      <c r="GB143" s="261">
        <f>MASTER_DATA_ESCALATED!GB143/(GB$18*1000)</f>
        <v>0</v>
      </c>
      <c r="GC143" s="261">
        <f>MASTER_DATA_ESCALATED!GC143/(GC$18*1000)</f>
        <v>0</v>
      </c>
      <c r="GD143" s="261">
        <f>MASTER_DATA_ESCALATED!GD143/(GD$18*1000)</f>
        <v>0</v>
      </c>
      <c r="GE143" s="261">
        <f>MASTER_DATA_ESCALATED!GE143/(GE$18*1000)</f>
        <v>0</v>
      </c>
      <c r="GF143" s="261">
        <f>MASTER_DATA_ESCALATED!GF143/(GF$18*1000)</f>
        <v>0</v>
      </c>
      <c r="GG143" s="261">
        <f>MASTER_DATA_ESCALATED!GG143/(GG$18*1000)</f>
        <v>0</v>
      </c>
      <c r="GH143" s="261">
        <f>MASTER_DATA_ESCALATED!GH143/(GH$18*1000)</f>
        <v>0</v>
      </c>
      <c r="GI143" s="261">
        <f>MASTER_DATA_ESCALATED!GI143/(GI$18*1000)</f>
        <v>0</v>
      </c>
      <c r="GJ143" s="261">
        <f>MASTER_DATA_ESCALATED!GJ143/(GJ$18*1000)</f>
        <v>0</v>
      </c>
      <c r="GK143" s="261">
        <f>MASTER_DATA_ESCALATED!GK143/(GK$18*1000)</f>
        <v>0</v>
      </c>
      <c r="GL143" s="261">
        <f>MASTER_DATA_ESCALATED!GL143/(GL$18*1000)</f>
        <v>0</v>
      </c>
      <c r="GM143" s="261">
        <f>MASTER_DATA_ESCALATED!GM143/(GM$18*1000)</f>
        <v>0</v>
      </c>
      <c r="GN143" s="261">
        <f>MASTER_DATA_ESCALATED!GN143/(GN$18*1000)</f>
        <v>0</v>
      </c>
      <c r="GO143" s="261">
        <f>MASTER_DATA_ESCALATED!GO143/(GO$18*1000)</f>
        <v>0</v>
      </c>
      <c r="GP143" s="261">
        <f>MASTER_DATA_ESCALATED!GP143/(GP$18*1000)</f>
        <v>0</v>
      </c>
      <c r="GQ143" s="261">
        <f>MASTER_DATA_ESCALATED!GQ143/(GQ$18*1000)</f>
        <v>0</v>
      </c>
      <c r="GR143" s="261">
        <f>MASTER_DATA_ESCALATED!GR143/(GR$18*1000)</f>
        <v>0</v>
      </c>
      <c r="GS143" s="261">
        <f>MASTER_DATA_ESCALATED!GS143/(GS$18*1000)</f>
        <v>0</v>
      </c>
      <c r="GT143" s="261">
        <f>MASTER_DATA_ESCALATED!GT143/(GT$18*1000)</f>
        <v>0</v>
      </c>
      <c r="GU143" s="261">
        <f>MASTER_DATA_ESCALATED!GU143/(GU$18*1000)</f>
        <v>0</v>
      </c>
      <c r="GV143" s="261">
        <f>MASTER_DATA_ESCALATED!GV143/(GV$18*1000)</f>
        <v>0</v>
      </c>
      <c r="GW143" s="261" t="e">
        <f>MASTER_DATA_ESCALATED!#REF!/(GW$18*1000)</f>
        <v>#REF!</v>
      </c>
      <c r="GX143" s="261" t="e">
        <f>MASTER_DATA_ESCALATED!#REF!/(GX$18*1000)</f>
        <v>#REF!</v>
      </c>
      <c r="GY143" s="261" t="e">
        <f>MASTER_DATA_ESCALATED!#REF!/(GY$18*1000)</f>
        <v>#REF!</v>
      </c>
    </row>
    <row r="144" spans="2:207" ht="17.25" hidden="1" outlineLevel="2" x14ac:dyDescent="0.3">
      <c r="B144" s="183">
        <f t="shared" si="3"/>
        <v>30</v>
      </c>
      <c r="C144" s="51">
        <f t="shared" si="4"/>
        <v>313</v>
      </c>
      <c r="D144" s="77"/>
      <c r="E144" s="52"/>
      <c r="F144" s="52">
        <v>313</v>
      </c>
      <c r="G144" s="78"/>
      <c r="H144" s="260" t="s">
        <v>230</v>
      </c>
      <c r="I144" s="261">
        <f>MASTER_DATA_ESCALATED!I144/(I$18*1000)</f>
        <v>0</v>
      </c>
      <c r="J144" s="261">
        <f>MASTER_DATA_ESCALATED!J144/(J$18*1000)</f>
        <v>0</v>
      </c>
      <c r="K144" s="261">
        <f>MASTER_DATA_ESCALATED!K144/(K$18*1000)</f>
        <v>0</v>
      </c>
      <c r="L144" s="261">
        <f>MASTER_DATA_ESCALATED!L144/(L$18*1000)</f>
        <v>0</v>
      </c>
      <c r="M144" s="261">
        <f>MASTER_DATA_ESCALATED!M144/(M$18*1000)</f>
        <v>0</v>
      </c>
      <c r="N144" s="261">
        <f>MASTER_DATA_ESCALATED!N144/(N$18*1000)</f>
        <v>0</v>
      </c>
      <c r="O144" s="261">
        <f>MASTER_DATA_ESCALATED!O144/(O$18*1000)</f>
        <v>0</v>
      </c>
      <c r="P144" s="261">
        <f>MASTER_DATA_ESCALATED!P144/(P$18*1000)</f>
        <v>0</v>
      </c>
      <c r="Q144" s="261">
        <f>MASTER_DATA_ESCALATED!Q144/(Q$18*1000)</f>
        <v>0</v>
      </c>
      <c r="R144" s="261">
        <f>MASTER_DATA_ESCALATED!R144/(R$18*1000)</f>
        <v>0</v>
      </c>
      <c r="S144" s="261">
        <f>MASTER_DATA_ESCALATED!S144/(S$18*1000)</f>
        <v>0</v>
      </c>
      <c r="T144" s="261">
        <f>MASTER_DATA_ESCALATED!T144/(T$18*1000)</f>
        <v>0</v>
      </c>
      <c r="U144" s="261">
        <f>MASTER_DATA_ESCALATED!U144/(U$18*1000)</f>
        <v>0</v>
      </c>
      <c r="V144" s="261">
        <f>MASTER_DATA_ESCALATED!V144/(V$18*1000)</f>
        <v>0</v>
      </c>
      <c r="W144" s="261">
        <f>MASTER_DATA_ESCALATED!W144/(W$18*1000)</f>
        <v>0</v>
      </c>
      <c r="X144" s="261">
        <f>MASTER_DATA_ESCALATED!X144/(X$18*1000)</f>
        <v>0</v>
      </c>
      <c r="Y144" s="261">
        <f>MASTER_DATA_ESCALATED!Y144/(Y$18*1000)</f>
        <v>0</v>
      </c>
      <c r="Z144" s="261">
        <f>MASTER_DATA_ESCALATED!Z144/(Z$18*1000)</f>
        <v>0</v>
      </c>
      <c r="AA144" s="261">
        <f>MASTER_DATA_ESCALATED!AA144/(AA$18*1000)</f>
        <v>0</v>
      </c>
      <c r="AB144" s="261">
        <f>MASTER_DATA_ESCALATED!AB144/(AB$18*1000)</f>
        <v>0</v>
      </c>
      <c r="AC144" s="261">
        <f>MASTER_DATA_ESCALATED!AC144/(AC$18*1000)</f>
        <v>0</v>
      </c>
      <c r="AD144" s="261">
        <f>MASTER_DATA_ESCALATED!AD144/(AD$18*1000)</f>
        <v>0</v>
      </c>
      <c r="AE144" s="261">
        <f>MASTER_DATA_ESCALATED!AE144/(AE$18*1000)</f>
        <v>0</v>
      </c>
      <c r="AF144" s="261">
        <f>MASTER_DATA_ESCALATED!AF144/(AF$18*1000)</f>
        <v>0</v>
      </c>
      <c r="AG144" s="261">
        <f>MASTER_DATA_ESCALATED!AG144/(AG$18*1000)</f>
        <v>0</v>
      </c>
      <c r="AH144" s="261">
        <f>MASTER_DATA_ESCALATED!AH144/(AH$18*1000)</f>
        <v>0</v>
      </c>
      <c r="AI144" s="261">
        <f>MASTER_DATA_ESCALATED!AI144/(AI$18*1000)</f>
        <v>0</v>
      </c>
      <c r="AJ144" s="261">
        <f>MASTER_DATA_ESCALATED!AJ144/(AJ$18*1000)</f>
        <v>0</v>
      </c>
      <c r="AK144" s="261">
        <f>MASTER_DATA_ESCALATED!AK144/(AK$18*1000)</f>
        <v>0</v>
      </c>
      <c r="AL144" s="261">
        <f>MASTER_DATA_ESCALATED!AL144/(AL$18*1000)</f>
        <v>0</v>
      </c>
      <c r="AM144" s="261">
        <f>MASTER_DATA_ESCALATED!AM144/(AM$18*1000)</f>
        <v>0</v>
      </c>
      <c r="AN144" s="261">
        <f>MASTER_DATA_ESCALATED!AN144/(AN$18*1000)</f>
        <v>0</v>
      </c>
      <c r="AO144" s="261">
        <f>MASTER_DATA_ESCALATED!AO144/(AO$18*1000)</f>
        <v>0</v>
      </c>
      <c r="AP144" s="261">
        <f>MASTER_DATA_ESCALATED!AP144/(AP$18*1000)</f>
        <v>0</v>
      </c>
      <c r="AQ144" s="261">
        <f>MASTER_DATA_ESCALATED!AQ144/(AQ$18*1000)</f>
        <v>0</v>
      </c>
      <c r="AR144" s="261">
        <f>MASTER_DATA_ESCALATED!AR144/(AR$18*1000)</f>
        <v>0</v>
      </c>
      <c r="AS144" s="261">
        <f>MASTER_DATA_ESCALATED!AS144/(AS$18*1000)</f>
        <v>0</v>
      </c>
      <c r="AT144" s="261">
        <f>MASTER_DATA_ESCALATED!AT144/(AT$18*1000)</f>
        <v>0</v>
      </c>
      <c r="AU144" s="261">
        <f>MASTER_DATA_ESCALATED!AU144/(AU$18*1000)</f>
        <v>0</v>
      </c>
      <c r="AV144" s="261">
        <f>MASTER_DATA_ESCALATED!AV144/(AV$18*1000)</f>
        <v>0</v>
      </c>
      <c r="AW144" s="261">
        <f>MASTER_DATA_ESCALATED!AW144/(AW$18*1000)</f>
        <v>0</v>
      </c>
      <c r="AX144" s="261">
        <f>MASTER_DATA_ESCALATED!AX144/(AX$18*1000)</f>
        <v>0</v>
      </c>
      <c r="AY144" s="261">
        <f>MASTER_DATA_ESCALATED!AY144/(AY$18*1000)</f>
        <v>0</v>
      </c>
      <c r="AZ144" s="261">
        <f>MASTER_DATA_ESCALATED!AZ144/(AZ$18*1000)</f>
        <v>0</v>
      </c>
      <c r="BA144" s="261">
        <f>MASTER_DATA_ESCALATED!BA144/(BA$18*1000)</f>
        <v>0</v>
      </c>
      <c r="BB144" s="261">
        <f>MASTER_DATA_ESCALATED!BB144/(BB$18*1000)</f>
        <v>0</v>
      </c>
      <c r="BC144" s="261">
        <f>MASTER_DATA_ESCALATED!BC144/(BC$18*1000)</f>
        <v>0</v>
      </c>
      <c r="BD144" s="261">
        <f>MASTER_DATA_ESCALATED!BD144/(BD$18*1000)</f>
        <v>0</v>
      </c>
      <c r="BE144" s="261">
        <f>MASTER_DATA_ESCALATED!BE144/(BE$18*1000)</f>
        <v>0</v>
      </c>
      <c r="BF144" s="261">
        <f>MASTER_DATA_ESCALATED!BF144/(BF$18*1000)</f>
        <v>0</v>
      </c>
      <c r="BG144" s="261">
        <f>MASTER_DATA_ESCALATED!BG144/(BG$18*1000)</f>
        <v>0</v>
      </c>
      <c r="BH144" s="261">
        <f>MASTER_DATA_ESCALATED!BH144/(BH$18*1000)</f>
        <v>0</v>
      </c>
      <c r="BI144" s="261">
        <f>MASTER_DATA_ESCALATED!BI144/(BI$18*1000)</f>
        <v>0</v>
      </c>
      <c r="BJ144" s="261">
        <f>MASTER_DATA_ESCALATED!BJ144/(BJ$18*1000)</f>
        <v>0</v>
      </c>
      <c r="BK144" s="261">
        <f>MASTER_DATA_ESCALATED!BK144/(BK$18*1000)</f>
        <v>0</v>
      </c>
      <c r="BL144" s="261">
        <f>MASTER_DATA_ESCALATED!BL144/(BL$18*1000)</f>
        <v>0</v>
      </c>
      <c r="BM144" s="261">
        <f>MASTER_DATA_ESCALATED!BM144/(BM$18*1000)</f>
        <v>0</v>
      </c>
      <c r="BN144" s="261">
        <f>MASTER_DATA_ESCALATED!BN144/(BN$18*1000)</f>
        <v>0</v>
      </c>
      <c r="BO144" s="261">
        <f>MASTER_DATA_ESCALATED!BO144/(BO$18*1000)</f>
        <v>0</v>
      </c>
      <c r="BP144" s="261">
        <f>MASTER_DATA_ESCALATED!BP144/(BP$18*1000)</f>
        <v>0</v>
      </c>
      <c r="BQ144" s="261">
        <f>MASTER_DATA_ESCALATED!BQ144/(BQ$18*1000)</f>
        <v>0</v>
      </c>
      <c r="BR144" s="261">
        <f>MASTER_DATA_ESCALATED!BR144/(BR$18*1000)</f>
        <v>0</v>
      </c>
      <c r="BS144" s="261">
        <f>MASTER_DATA_ESCALATED!BS144/(BS$18*1000)</f>
        <v>0</v>
      </c>
      <c r="BT144" s="261">
        <f>MASTER_DATA_ESCALATED!BT144/(BT$18*1000)</f>
        <v>0</v>
      </c>
      <c r="BU144" s="261">
        <f>MASTER_DATA_ESCALATED!BU144/(BU$18*1000)</f>
        <v>0</v>
      </c>
      <c r="BV144" s="261">
        <f>MASTER_DATA_ESCALATED!BV144/(BV$18*1000)</f>
        <v>0</v>
      </c>
      <c r="BW144" s="261">
        <f>MASTER_DATA_ESCALATED!BW144/(BW$18*1000)</f>
        <v>0</v>
      </c>
      <c r="BX144" s="261">
        <f>MASTER_DATA_ESCALATED!BX144/(BX$18*1000)</f>
        <v>0</v>
      </c>
      <c r="BY144" s="261">
        <f>MASTER_DATA_ESCALATED!BY144/(BY$18*1000)</f>
        <v>0</v>
      </c>
      <c r="BZ144" s="261">
        <f>MASTER_DATA_ESCALATED!BZ144/(BZ$18*1000)</f>
        <v>0</v>
      </c>
      <c r="CA144" s="261">
        <f>MASTER_DATA_ESCALATED!CA144/(CA$18*1000)</f>
        <v>0</v>
      </c>
      <c r="CB144" s="261">
        <f>MASTER_DATA_ESCALATED!CB144/(CB$18*1000)</f>
        <v>0</v>
      </c>
      <c r="CC144" s="261">
        <f>MASTER_DATA_ESCALATED!CC144/(CC$18*1000)</f>
        <v>0</v>
      </c>
      <c r="CD144" s="261">
        <f>MASTER_DATA_ESCALATED!CD144/(CD$18*1000)</f>
        <v>0</v>
      </c>
      <c r="CE144" s="261">
        <f>MASTER_DATA_ESCALATED!CE144/(CE$18*1000)</f>
        <v>0</v>
      </c>
      <c r="CF144" s="261">
        <f>MASTER_DATA_ESCALATED!CF144/(CF$18*1000)</f>
        <v>0</v>
      </c>
      <c r="CG144" s="261">
        <f>MASTER_DATA_ESCALATED!CG144/(CG$18*1000)</f>
        <v>0</v>
      </c>
      <c r="CH144" s="261">
        <f>MASTER_DATA_ESCALATED!CH144/(CH$18*1000)</f>
        <v>0</v>
      </c>
      <c r="CI144" s="261">
        <f>MASTER_DATA_ESCALATED!CI144/(CI$18*1000)</f>
        <v>0</v>
      </c>
      <c r="CJ144" s="261">
        <f>MASTER_DATA_ESCALATED!CJ144/(CJ$18*1000)</f>
        <v>0</v>
      </c>
      <c r="CK144" s="261">
        <f>MASTER_DATA_ESCALATED!CK144/(CK$18*1000)</f>
        <v>0</v>
      </c>
      <c r="CL144" s="261">
        <f>MASTER_DATA_ESCALATED!CL144/(CL$18*1000)</f>
        <v>0</v>
      </c>
      <c r="CM144" s="261">
        <f>MASTER_DATA_ESCALATED!CM144/(CM$18*1000)</f>
        <v>0</v>
      </c>
      <c r="CN144" s="261">
        <f>MASTER_DATA_ESCALATED!CN144/(CN$18*1000)</f>
        <v>0</v>
      </c>
      <c r="CO144" s="261">
        <f>MASTER_DATA_ESCALATED!CO144/(CO$18*1000)</f>
        <v>0</v>
      </c>
      <c r="CP144" s="261">
        <f>MASTER_DATA_ESCALATED!CP144/(CP$18*1000)</f>
        <v>0</v>
      </c>
      <c r="CQ144" s="261">
        <f>MASTER_DATA_ESCALATED!CQ144/(CQ$18*1000)</f>
        <v>0</v>
      </c>
      <c r="CR144" s="261">
        <f>MASTER_DATA_ESCALATED!CR144/(CR$18*1000)</f>
        <v>0</v>
      </c>
      <c r="CS144" s="261">
        <f>MASTER_DATA_ESCALATED!CS144/(CS$18*1000)</f>
        <v>0</v>
      </c>
      <c r="CT144" s="261">
        <f>MASTER_DATA_ESCALATED!CT144/(CT$18*1000)</f>
        <v>0</v>
      </c>
      <c r="CU144" s="261">
        <f>MASTER_DATA_ESCALATED!CU144/(CU$18*1000)</f>
        <v>0</v>
      </c>
      <c r="CV144" s="261">
        <f>MASTER_DATA_ESCALATED!CV144/(CV$18*1000)</f>
        <v>0</v>
      </c>
      <c r="CW144" s="261">
        <f>MASTER_DATA_ESCALATED!CW144/(CW$18*1000)</f>
        <v>0</v>
      </c>
      <c r="CX144" s="261">
        <f>MASTER_DATA_ESCALATED!CX144/(CX$18*1000)</f>
        <v>0</v>
      </c>
      <c r="CY144" s="261">
        <f>MASTER_DATA_ESCALATED!CY144/(CY$18*1000)</f>
        <v>0</v>
      </c>
      <c r="CZ144" s="261">
        <f>MASTER_DATA_ESCALATED!CZ144/(CZ$18*1000)</f>
        <v>0</v>
      </c>
      <c r="DA144" s="261" t="e">
        <f>MASTER_DATA_ESCALATED!DA144/(DA$18*1000)</f>
        <v>#DIV/0!</v>
      </c>
      <c r="DB144" s="261" t="e">
        <f>MASTER_DATA_ESCALATED!DB144/(DB$18*1000)</f>
        <v>#DIV/0!</v>
      </c>
      <c r="DC144" s="261" t="e">
        <f>MASTER_DATA_ESCALATED!DC144/(DC$18*1000)</f>
        <v>#DIV/0!</v>
      </c>
      <c r="DD144" s="261" t="e">
        <f>MASTER_DATA_ESCALATED!DD144/(DD$18*1000)</f>
        <v>#N/A</v>
      </c>
      <c r="DE144" s="261">
        <f>MASTER_DATA_ESCALATED!DE144/(DE$18*1000)</f>
        <v>0</v>
      </c>
      <c r="DF144" s="261">
        <f>MASTER_DATA_ESCALATED!DF144/(DF$18*1000)</f>
        <v>0</v>
      </c>
      <c r="DG144" s="261">
        <f>MASTER_DATA_ESCALATED!DG144/(DG$18*1000)</f>
        <v>0</v>
      </c>
      <c r="DH144" s="261">
        <f>MASTER_DATA_ESCALATED!DH144/(DH$18*1000)</f>
        <v>0</v>
      </c>
      <c r="DI144" s="261">
        <f>MASTER_DATA_ESCALATED!DI144/(DI$18*1000)</f>
        <v>0</v>
      </c>
      <c r="DJ144" s="261">
        <f>MASTER_DATA_ESCALATED!DJ144/(DJ$18*1000)</f>
        <v>0</v>
      </c>
      <c r="DK144" s="261">
        <f>MASTER_DATA_ESCALATED!DK144/(DK$18*1000)</f>
        <v>0</v>
      </c>
      <c r="DL144" s="261">
        <f>MASTER_DATA_ESCALATED!DL144/(DL$18*1000)</f>
        <v>0</v>
      </c>
      <c r="DM144" s="261">
        <f>MASTER_DATA_ESCALATED!DM144/(DM$18*1000)</f>
        <v>0</v>
      </c>
      <c r="DN144" s="261">
        <f>MASTER_DATA_ESCALATED!DN144/(DN$18*1000)</f>
        <v>0</v>
      </c>
      <c r="DO144" s="261">
        <f>MASTER_DATA_ESCALATED!DO144/(DO$18*1000)</f>
        <v>0</v>
      </c>
      <c r="DP144" s="261">
        <f>MASTER_DATA_ESCALATED!DP144/(DP$18*1000)</f>
        <v>0</v>
      </c>
      <c r="DQ144" s="261">
        <f>MASTER_DATA_ESCALATED!DQ144/(DQ$18*1000)</f>
        <v>0</v>
      </c>
      <c r="DR144" s="261">
        <f>MASTER_DATA_ESCALATED!DR144/(DR$18*1000)</f>
        <v>0</v>
      </c>
      <c r="DS144" s="261">
        <f>MASTER_DATA_ESCALATED!DS144/(DS$18*1000)</f>
        <v>0</v>
      </c>
      <c r="DT144" s="261">
        <f>MASTER_DATA_ESCALATED!DT144/(DT$18*1000)</f>
        <v>0</v>
      </c>
      <c r="DU144" s="261">
        <f>MASTER_DATA_ESCALATED!DU144/(DU$18*1000)</f>
        <v>0</v>
      </c>
      <c r="DV144" s="261">
        <f>MASTER_DATA_ESCALATED!DV144/(DV$18*1000)</f>
        <v>0</v>
      </c>
      <c r="DW144" s="261">
        <f>MASTER_DATA_ESCALATED!DW144/(DW$18*1000)</f>
        <v>0</v>
      </c>
      <c r="DX144" s="261">
        <f>MASTER_DATA_ESCALATED!DX144/(DX$18*1000)</f>
        <v>0</v>
      </c>
      <c r="DY144" s="261">
        <f>MASTER_DATA_ESCALATED!DY144/(DY$18*1000)</f>
        <v>0</v>
      </c>
      <c r="DZ144" s="261">
        <f>MASTER_DATA_ESCALATED!DZ144/(DZ$18*1000)</f>
        <v>0</v>
      </c>
      <c r="EA144" s="261">
        <f>MASTER_DATA_ESCALATED!EA144/(EA$18*1000)</f>
        <v>0</v>
      </c>
      <c r="EB144" s="261">
        <f>MASTER_DATA_ESCALATED!EB144/(EB$18*1000)</f>
        <v>0</v>
      </c>
      <c r="EC144" s="261" t="e">
        <f>MASTER_DATA_ESCALATED!EC144/(EC$18*1000)</f>
        <v>#DIV/0!</v>
      </c>
      <c r="ED144" s="261" t="e">
        <f>MASTER_DATA_ESCALATED!ED144/(ED$18*1000)</f>
        <v>#DIV/0!</v>
      </c>
      <c r="EE144" s="261" t="e">
        <f>MASTER_DATA_ESCALATED!EE144/(EE$18*1000)</f>
        <v>#DIV/0!</v>
      </c>
      <c r="EF144" s="261" t="e">
        <f>MASTER_DATA_ESCALATED!EF144/(EF$18*1000)</f>
        <v>#VALUE!</v>
      </c>
      <c r="EG144" s="261">
        <f>MASTER_DATA_ESCALATED!EG144/(EG$18*1000)</f>
        <v>0</v>
      </c>
      <c r="EH144" s="261">
        <f>MASTER_DATA_ESCALATED!EH144/(EH$18*1000)</f>
        <v>0</v>
      </c>
      <c r="EI144" s="261">
        <f>MASTER_DATA_ESCALATED!EI144/(EI$18*1000)</f>
        <v>0</v>
      </c>
      <c r="EJ144" s="261">
        <f>MASTER_DATA_ESCALATED!EJ144/(EJ$18*1000)</f>
        <v>0</v>
      </c>
      <c r="EK144" s="261">
        <f>MASTER_DATA_ESCALATED!EK144/(EK$18*1000)</f>
        <v>0</v>
      </c>
      <c r="EL144" s="261">
        <f>MASTER_DATA_ESCALATED!EL144/(EL$18*1000)</f>
        <v>0</v>
      </c>
      <c r="EM144" s="261">
        <f>MASTER_DATA_ESCALATED!EM144/(EM$18*1000)</f>
        <v>0</v>
      </c>
      <c r="EN144" s="261">
        <f>MASTER_DATA_ESCALATED!EN144/(EN$18*1000)</f>
        <v>0</v>
      </c>
      <c r="EO144" s="261">
        <f>MASTER_DATA_ESCALATED!EO144/(EO$18*1000)</f>
        <v>0</v>
      </c>
      <c r="EP144" s="261">
        <f>MASTER_DATA_ESCALATED!EP144/(EP$18*1000)</f>
        <v>0</v>
      </c>
      <c r="EQ144" s="261">
        <f>MASTER_DATA_ESCALATED!EQ144/(EQ$18*1000)</f>
        <v>0</v>
      </c>
      <c r="ER144" s="261">
        <f>MASTER_DATA_ESCALATED!ER144/(ER$18*1000)</f>
        <v>0</v>
      </c>
      <c r="ES144" s="261">
        <f>MASTER_DATA_ESCALATED!ES144/(ES$18*1000)</f>
        <v>0</v>
      </c>
      <c r="ET144" s="261">
        <f>MASTER_DATA_ESCALATED!ET144/(ET$18*1000)</f>
        <v>0</v>
      </c>
      <c r="EU144" s="261">
        <f>MASTER_DATA_ESCALATED!EU144/(EU$18*1000)</f>
        <v>0</v>
      </c>
      <c r="EV144" s="261">
        <f>MASTER_DATA_ESCALATED!EV144/(EV$18*1000)</f>
        <v>0</v>
      </c>
      <c r="EW144" s="261">
        <f>MASTER_DATA_ESCALATED!EW144/(EW$18*1000)</f>
        <v>0</v>
      </c>
      <c r="EX144" s="261">
        <f>MASTER_DATA_ESCALATED!EX144/(EX$18*1000)</f>
        <v>0</v>
      </c>
      <c r="EY144" s="261">
        <f>MASTER_DATA_ESCALATED!EY144/(EY$18*1000)</f>
        <v>0</v>
      </c>
      <c r="EZ144" s="261">
        <f>MASTER_DATA_ESCALATED!EZ144/(EZ$18*1000)</f>
        <v>0</v>
      </c>
      <c r="FA144" s="261">
        <f>MASTER_DATA_ESCALATED!FA144/(FA$18*1000)</f>
        <v>0</v>
      </c>
      <c r="FB144" s="261">
        <f>MASTER_DATA_ESCALATED!FB144/(FB$18*1000)</f>
        <v>0</v>
      </c>
      <c r="FC144" s="261">
        <f>MASTER_DATA_ESCALATED!FC144/(FC$18*1000)</f>
        <v>0</v>
      </c>
      <c r="FD144" s="261">
        <f>MASTER_DATA_ESCALATED!FD144/(FD$18*1000)</f>
        <v>0</v>
      </c>
      <c r="FE144" s="261">
        <f>MASTER_DATA_ESCALATED!FE144/(FE$18*1000)</f>
        <v>0</v>
      </c>
      <c r="FF144" s="261">
        <f>MASTER_DATA_ESCALATED!FF144/(FF$18*1000)</f>
        <v>0</v>
      </c>
      <c r="FG144" s="261">
        <f>MASTER_DATA_ESCALATED!FG144/(FG$18*1000)</f>
        <v>0</v>
      </c>
      <c r="FH144" s="261">
        <f>MASTER_DATA_ESCALATED!FH144/(FH$18*1000)</f>
        <v>0</v>
      </c>
      <c r="FI144" s="261">
        <f>MASTER_DATA_ESCALATED!FI144/(FI$18*1000)</f>
        <v>0</v>
      </c>
      <c r="FJ144" s="261">
        <f>MASTER_DATA_ESCALATED!FJ144/(FJ$18*1000)</f>
        <v>0</v>
      </c>
      <c r="FK144" s="261">
        <f>MASTER_DATA_ESCALATED!FK144/(FK$18*1000)</f>
        <v>0</v>
      </c>
      <c r="FL144" s="261">
        <f>MASTER_DATA_ESCALATED!FL144/(FL$18*1000)</f>
        <v>0</v>
      </c>
      <c r="FM144" s="261">
        <f>MASTER_DATA_ESCALATED!FM144/(FM$18*1000)</f>
        <v>0</v>
      </c>
      <c r="FN144" s="261">
        <f>MASTER_DATA_ESCALATED!FN144/(FN$18*1000)</f>
        <v>0</v>
      </c>
      <c r="FO144" s="261">
        <f>MASTER_DATA_ESCALATED!FO144/(FO$18*1000)</f>
        <v>0</v>
      </c>
      <c r="FP144" s="261">
        <f>MASTER_DATA_ESCALATED!FP144/(FP$18*1000)</f>
        <v>0</v>
      </c>
      <c r="FQ144" s="261">
        <f>MASTER_DATA_ESCALATED!FQ144/(FQ$18*1000)</f>
        <v>0</v>
      </c>
      <c r="FR144" s="261">
        <f>MASTER_DATA_ESCALATED!FR144/(FR$18*1000)</f>
        <v>0</v>
      </c>
      <c r="FS144" s="261">
        <f>MASTER_DATA_ESCALATED!FS144/(FS$18*1000)</f>
        <v>0</v>
      </c>
      <c r="FT144" s="261">
        <f>MASTER_DATA_ESCALATED!FT144/(FT$18*1000)</f>
        <v>0</v>
      </c>
      <c r="FU144" s="261">
        <f>MASTER_DATA_ESCALATED!FU144/(FU$18*1000)</f>
        <v>0</v>
      </c>
      <c r="FV144" s="261">
        <f>MASTER_DATA_ESCALATED!FV144/(FV$18*1000)</f>
        <v>0</v>
      </c>
      <c r="FW144" s="261">
        <f>MASTER_DATA_ESCALATED!FW144/(FW$18*1000)</f>
        <v>0</v>
      </c>
      <c r="FX144" s="261">
        <f>MASTER_DATA_ESCALATED!FX144/(FX$18*1000)</f>
        <v>0</v>
      </c>
      <c r="FY144" s="261">
        <f>MASTER_DATA_ESCALATED!FY144/(FY$18*1000)</f>
        <v>0</v>
      </c>
      <c r="FZ144" s="261">
        <f>MASTER_DATA_ESCALATED!FZ144/(FZ$18*1000)</f>
        <v>0</v>
      </c>
      <c r="GA144" s="261">
        <f>MASTER_DATA_ESCALATED!GA144/(GA$18*1000)</f>
        <v>0</v>
      </c>
      <c r="GB144" s="261">
        <f>MASTER_DATA_ESCALATED!GB144/(GB$18*1000)</f>
        <v>0</v>
      </c>
      <c r="GC144" s="261">
        <f>MASTER_DATA_ESCALATED!GC144/(GC$18*1000)</f>
        <v>0</v>
      </c>
      <c r="GD144" s="261">
        <f>MASTER_DATA_ESCALATED!GD144/(GD$18*1000)</f>
        <v>0</v>
      </c>
      <c r="GE144" s="261">
        <f>MASTER_DATA_ESCALATED!GE144/(GE$18*1000)</f>
        <v>0</v>
      </c>
      <c r="GF144" s="261">
        <f>MASTER_DATA_ESCALATED!GF144/(GF$18*1000)</f>
        <v>0</v>
      </c>
      <c r="GG144" s="261">
        <f>MASTER_DATA_ESCALATED!GG144/(GG$18*1000)</f>
        <v>0</v>
      </c>
      <c r="GH144" s="261">
        <f>MASTER_DATA_ESCALATED!GH144/(GH$18*1000)</f>
        <v>0</v>
      </c>
      <c r="GI144" s="261">
        <f>MASTER_DATA_ESCALATED!GI144/(GI$18*1000)</f>
        <v>0</v>
      </c>
      <c r="GJ144" s="261">
        <f>MASTER_DATA_ESCALATED!GJ144/(GJ$18*1000)</f>
        <v>0</v>
      </c>
      <c r="GK144" s="261">
        <f>MASTER_DATA_ESCALATED!GK144/(GK$18*1000)</f>
        <v>0</v>
      </c>
      <c r="GL144" s="261">
        <f>MASTER_DATA_ESCALATED!GL144/(GL$18*1000)</f>
        <v>0</v>
      </c>
      <c r="GM144" s="261">
        <f>MASTER_DATA_ESCALATED!GM144/(GM$18*1000)</f>
        <v>0</v>
      </c>
      <c r="GN144" s="261">
        <f>MASTER_DATA_ESCALATED!GN144/(GN$18*1000)</f>
        <v>0</v>
      </c>
      <c r="GO144" s="261">
        <f>MASTER_DATA_ESCALATED!GO144/(GO$18*1000)</f>
        <v>0</v>
      </c>
      <c r="GP144" s="261">
        <f>MASTER_DATA_ESCALATED!GP144/(GP$18*1000)</f>
        <v>0</v>
      </c>
      <c r="GQ144" s="261">
        <f>MASTER_DATA_ESCALATED!GQ144/(GQ$18*1000)</f>
        <v>0</v>
      </c>
      <c r="GR144" s="261">
        <f>MASTER_DATA_ESCALATED!GR144/(GR$18*1000)</f>
        <v>0</v>
      </c>
      <c r="GS144" s="261">
        <f>MASTER_DATA_ESCALATED!GS144/(GS$18*1000)</f>
        <v>0</v>
      </c>
      <c r="GT144" s="261">
        <f>MASTER_DATA_ESCALATED!GT144/(GT$18*1000)</f>
        <v>0</v>
      </c>
      <c r="GU144" s="261">
        <f>MASTER_DATA_ESCALATED!GU144/(GU$18*1000)</f>
        <v>0</v>
      </c>
      <c r="GV144" s="261">
        <f>MASTER_DATA_ESCALATED!GV144/(GV$18*1000)</f>
        <v>0</v>
      </c>
      <c r="GW144" s="261" t="e">
        <f>MASTER_DATA_ESCALATED!#REF!/(GW$18*1000)</f>
        <v>#REF!</v>
      </c>
      <c r="GX144" s="261" t="e">
        <f>MASTER_DATA_ESCALATED!#REF!/(GX$18*1000)</f>
        <v>#REF!</v>
      </c>
      <c r="GY144" s="261" t="e">
        <f>MASTER_DATA_ESCALATED!#REF!/(GY$18*1000)</f>
        <v>#REF!</v>
      </c>
    </row>
    <row r="145" spans="2:207" ht="17.25" hidden="1" outlineLevel="2" x14ac:dyDescent="0.3">
      <c r="B145" s="183">
        <f t="shared" si="3"/>
        <v>30</v>
      </c>
      <c r="C145" s="51">
        <f t="shared" si="4"/>
        <v>314</v>
      </c>
      <c r="D145" s="77"/>
      <c r="E145" s="52"/>
      <c r="F145" s="52">
        <v>314</v>
      </c>
      <c r="G145" s="78"/>
      <c r="H145" s="260" t="s">
        <v>231</v>
      </c>
      <c r="I145" s="261">
        <f>MASTER_DATA_ESCALATED!I145/(I$18*1000)</f>
        <v>0</v>
      </c>
      <c r="J145" s="261">
        <f>MASTER_DATA_ESCALATED!J145/(J$18*1000)</f>
        <v>0</v>
      </c>
      <c r="K145" s="261">
        <f>MASTER_DATA_ESCALATED!K145/(K$18*1000)</f>
        <v>0</v>
      </c>
      <c r="L145" s="261">
        <f>MASTER_DATA_ESCALATED!L145/(L$18*1000)</f>
        <v>0</v>
      </c>
      <c r="M145" s="261">
        <f>MASTER_DATA_ESCALATED!M145/(M$18*1000)</f>
        <v>0</v>
      </c>
      <c r="N145" s="261">
        <f>MASTER_DATA_ESCALATED!N145/(N$18*1000)</f>
        <v>0</v>
      </c>
      <c r="O145" s="261">
        <f>MASTER_DATA_ESCALATED!O145/(O$18*1000)</f>
        <v>0</v>
      </c>
      <c r="P145" s="261">
        <f>MASTER_DATA_ESCALATED!P145/(P$18*1000)</f>
        <v>0</v>
      </c>
      <c r="Q145" s="261">
        <f>MASTER_DATA_ESCALATED!Q145/(Q$18*1000)</f>
        <v>0</v>
      </c>
      <c r="R145" s="261">
        <f>MASTER_DATA_ESCALATED!R145/(R$18*1000)</f>
        <v>0</v>
      </c>
      <c r="S145" s="261">
        <f>MASTER_DATA_ESCALATED!S145/(S$18*1000)</f>
        <v>0</v>
      </c>
      <c r="T145" s="261">
        <f>MASTER_DATA_ESCALATED!T145/(T$18*1000)</f>
        <v>0</v>
      </c>
      <c r="U145" s="261">
        <f>MASTER_DATA_ESCALATED!U145/(U$18*1000)</f>
        <v>0</v>
      </c>
      <c r="V145" s="261">
        <f>MASTER_DATA_ESCALATED!V145/(V$18*1000)</f>
        <v>0</v>
      </c>
      <c r="W145" s="261">
        <f>MASTER_DATA_ESCALATED!W145/(W$18*1000)</f>
        <v>0</v>
      </c>
      <c r="X145" s="261">
        <f>MASTER_DATA_ESCALATED!X145/(X$18*1000)</f>
        <v>0</v>
      </c>
      <c r="Y145" s="261">
        <f>MASTER_DATA_ESCALATED!Y145/(Y$18*1000)</f>
        <v>0</v>
      </c>
      <c r="Z145" s="261">
        <f>MASTER_DATA_ESCALATED!Z145/(Z$18*1000)</f>
        <v>0</v>
      </c>
      <c r="AA145" s="261">
        <f>MASTER_DATA_ESCALATED!AA145/(AA$18*1000)</f>
        <v>0</v>
      </c>
      <c r="AB145" s="261">
        <f>MASTER_DATA_ESCALATED!AB145/(AB$18*1000)</f>
        <v>0</v>
      </c>
      <c r="AC145" s="261">
        <f>MASTER_DATA_ESCALATED!AC145/(AC$18*1000)</f>
        <v>0</v>
      </c>
      <c r="AD145" s="261">
        <f>MASTER_DATA_ESCALATED!AD145/(AD$18*1000)</f>
        <v>0</v>
      </c>
      <c r="AE145" s="261">
        <f>MASTER_DATA_ESCALATED!AE145/(AE$18*1000)</f>
        <v>0</v>
      </c>
      <c r="AF145" s="261">
        <f>MASTER_DATA_ESCALATED!AF145/(AF$18*1000)</f>
        <v>0</v>
      </c>
      <c r="AG145" s="261">
        <f>MASTER_DATA_ESCALATED!AG145/(AG$18*1000)</f>
        <v>0</v>
      </c>
      <c r="AH145" s="261">
        <f>MASTER_DATA_ESCALATED!AH145/(AH$18*1000)</f>
        <v>0</v>
      </c>
      <c r="AI145" s="261">
        <f>MASTER_DATA_ESCALATED!AI145/(AI$18*1000)</f>
        <v>0</v>
      </c>
      <c r="AJ145" s="261">
        <f>MASTER_DATA_ESCALATED!AJ145/(AJ$18*1000)</f>
        <v>0</v>
      </c>
      <c r="AK145" s="261">
        <f>MASTER_DATA_ESCALATED!AK145/(AK$18*1000)</f>
        <v>0</v>
      </c>
      <c r="AL145" s="261">
        <f>MASTER_DATA_ESCALATED!AL145/(AL$18*1000)</f>
        <v>0</v>
      </c>
      <c r="AM145" s="261">
        <f>MASTER_DATA_ESCALATED!AM145/(AM$18*1000)</f>
        <v>0</v>
      </c>
      <c r="AN145" s="261">
        <f>MASTER_DATA_ESCALATED!AN145/(AN$18*1000)</f>
        <v>0</v>
      </c>
      <c r="AO145" s="261">
        <f>MASTER_DATA_ESCALATED!AO145/(AO$18*1000)</f>
        <v>0</v>
      </c>
      <c r="AP145" s="261">
        <f>MASTER_DATA_ESCALATED!AP145/(AP$18*1000)</f>
        <v>0</v>
      </c>
      <c r="AQ145" s="261">
        <f>MASTER_DATA_ESCALATED!AQ145/(AQ$18*1000)</f>
        <v>0</v>
      </c>
      <c r="AR145" s="261">
        <f>MASTER_DATA_ESCALATED!AR145/(AR$18*1000)</f>
        <v>0</v>
      </c>
      <c r="AS145" s="261">
        <f>MASTER_DATA_ESCALATED!AS145/(AS$18*1000)</f>
        <v>0</v>
      </c>
      <c r="AT145" s="261">
        <f>MASTER_DATA_ESCALATED!AT145/(AT$18*1000)</f>
        <v>0</v>
      </c>
      <c r="AU145" s="261">
        <f>MASTER_DATA_ESCALATED!AU145/(AU$18*1000)</f>
        <v>0</v>
      </c>
      <c r="AV145" s="261">
        <f>MASTER_DATA_ESCALATED!AV145/(AV$18*1000)</f>
        <v>0</v>
      </c>
      <c r="AW145" s="261">
        <f>MASTER_DATA_ESCALATED!AW145/(AW$18*1000)</f>
        <v>0</v>
      </c>
      <c r="AX145" s="261">
        <f>MASTER_DATA_ESCALATED!AX145/(AX$18*1000)</f>
        <v>0</v>
      </c>
      <c r="AY145" s="261">
        <f>MASTER_DATA_ESCALATED!AY145/(AY$18*1000)</f>
        <v>0</v>
      </c>
      <c r="AZ145" s="261">
        <f>MASTER_DATA_ESCALATED!AZ145/(AZ$18*1000)</f>
        <v>0</v>
      </c>
      <c r="BA145" s="261">
        <f>MASTER_DATA_ESCALATED!BA145/(BA$18*1000)</f>
        <v>0</v>
      </c>
      <c r="BB145" s="261">
        <f>MASTER_DATA_ESCALATED!BB145/(BB$18*1000)</f>
        <v>0</v>
      </c>
      <c r="BC145" s="261">
        <f>MASTER_DATA_ESCALATED!BC145/(BC$18*1000)</f>
        <v>0</v>
      </c>
      <c r="BD145" s="261">
        <f>MASTER_DATA_ESCALATED!BD145/(BD$18*1000)</f>
        <v>0</v>
      </c>
      <c r="BE145" s="261">
        <f>MASTER_DATA_ESCALATED!BE145/(BE$18*1000)</f>
        <v>0</v>
      </c>
      <c r="BF145" s="261">
        <f>MASTER_DATA_ESCALATED!BF145/(BF$18*1000)</f>
        <v>0</v>
      </c>
      <c r="BG145" s="261">
        <f>MASTER_DATA_ESCALATED!BG145/(BG$18*1000)</f>
        <v>0</v>
      </c>
      <c r="BH145" s="261">
        <f>MASTER_DATA_ESCALATED!BH145/(BH$18*1000)</f>
        <v>0</v>
      </c>
      <c r="BI145" s="261">
        <f>MASTER_DATA_ESCALATED!BI145/(BI$18*1000)</f>
        <v>0</v>
      </c>
      <c r="BJ145" s="261">
        <f>MASTER_DATA_ESCALATED!BJ145/(BJ$18*1000)</f>
        <v>0</v>
      </c>
      <c r="BK145" s="261">
        <f>MASTER_DATA_ESCALATED!BK145/(BK$18*1000)</f>
        <v>0</v>
      </c>
      <c r="BL145" s="261">
        <f>MASTER_DATA_ESCALATED!BL145/(BL$18*1000)</f>
        <v>0</v>
      </c>
      <c r="BM145" s="261">
        <f>MASTER_DATA_ESCALATED!BM145/(BM$18*1000)</f>
        <v>0</v>
      </c>
      <c r="BN145" s="261">
        <f>MASTER_DATA_ESCALATED!BN145/(BN$18*1000)</f>
        <v>0</v>
      </c>
      <c r="BO145" s="261">
        <f>MASTER_DATA_ESCALATED!BO145/(BO$18*1000)</f>
        <v>0</v>
      </c>
      <c r="BP145" s="261">
        <f>MASTER_DATA_ESCALATED!BP145/(BP$18*1000)</f>
        <v>0</v>
      </c>
      <c r="BQ145" s="261">
        <f>MASTER_DATA_ESCALATED!BQ145/(BQ$18*1000)</f>
        <v>0</v>
      </c>
      <c r="BR145" s="261">
        <f>MASTER_DATA_ESCALATED!BR145/(BR$18*1000)</f>
        <v>0</v>
      </c>
      <c r="BS145" s="261">
        <f>MASTER_DATA_ESCALATED!BS145/(BS$18*1000)</f>
        <v>0</v>
      </c>
      <c r="BT145" s="261">
        <f>MASTER_DATA_ESCALATED!BT145/(BT$18*1000)</f>
        <v>0</v>
      </c>
      <c r="BU145" s="261">
        <f>MASTER_DATA_ESCALATED!BU145/(BU$18*1000)</f>
        <v>0</v>
      </c>
      <c r="BV145" s="261">
        <f>MASTER_DATA_ESCALATED!BV145/(BV$18*1000)</f>
        <v>0</v>
      </c>
      <c r="BW145" s="261">
        <f>MASTER_DATA_ESCALATED!BW145/(BW$18*1000)</f>
        <v>0</v>
      </c>
      <c r="BX145" s="261">
        <f>MASTER_DATA_ESCALATED!BX145/(BX$18*1000)</f>
        <v>0</v>
      </c>
      <c r="BY145" s="261">
        <f>MASTER_DATA_ESCALATED!BY145/(BY$18*1000)</f>
        <v>0</v>
      </c>
      <c r="BZ145" s="261">
        <f>MASTER_DATA_ESCALATED!BZ145/(BZ$18*1000)</f>
        <v>0</v>
      </c>
      <c r="CA145" s="261">
        <f>MASTER_DATA_ESCALATED!CA145/(CA$18*1000)</f>
        <v>0</v>
      </c>
      <c r="CB145" s="261">
        <f>MASTER_DATA_ESCALATED!CB145/(CB$18*1000)</f>
        <v>0</v>
      </c>
      <c r="CC145" s="261">
        <f>MASTER_DATA_ESCALATED!CC145/(CC$18*1000)</f>
        <v>0</v>
      </c>
      <c r="CD145" s="261">
        <f>MASTER_DATA_ESCALATED!CD145/(CD$18*1000)</f>
        <v>0</v>
      </c>
      <c r="CE145" s="261">
        <f>MASTER_DATA_ESCALATED!CE145/(CE$18*1000)</f>
        <v>0</v>
      </c>
      <c r="CF145" s="261">
        <f>MASTER_DATA_ESCALATED!CF145/(CF$18*1000)</f>
        <v>0</v>
      </c>
      <c r="CG145" s="261">
        <f>MASTER_DATA_ESCALATED!CG145/(CG$18*1000)</f>
        <v>0</v>
      </c>
      <c r="CH145" s="261">
        <f>MASTER_DATA_ESCALATED!CH145/(CH$18*1000)</f>
        <v>0</v>
      </c>
      <c r="CI145" s="261">
        <f>MASTER_DATA_ESCALATED!CI145/(CI$18*1000)</f>
        <v>0</v>
      </c>
      <c r="CJ145" s="261">
        <f>MASTER_DATA_ESCALATED!CJ145/(CJ$18*1000)</f>
        <v>0</v>
      </c>
      <c r="CK145" s="261">
        <f>MASTER_DATA_ESCALATED!CK145/(CK$18*1000)</f>
        <v>0</v>
      </c>
      <c r="CL145" s="261">
        <f>MASTER_DATA_ESCALATED!CL145/(CL$18*1000)</f>
        <v>0</v>
      </c>
      <c r="CM145" s="261">
        <f>MASTER_DATA_ESCALATED!CM145/(CM$18*1000)</f>
        <v>0</v>
      </c>
      <c r="CN145" s="261">
        <f>MASTER_DATA_ESCALATED!CN145/(CN$18*1000)</f>
        <v>0</v>
      </c>
      <c r="CO145" s="261">
        <f>MASTER_DATA_ESCALATED!CO145/(CO$18*1000)</f>
        <v>0</v>
      </c>
      <c r="CP145" s="261">
        <f>MASTER_DATA_ESCALATED!CP145/(CP$18*1000)</f>
        <v>0</v>
      </c>
      <c r="CQ145" s="261">
        <f>MASTER_DATA_ESCALATED!CQ145/(CQ$18*1000)</f>
        <v>0</v>
      </c>
      <c r="CR145" s="261">
        <f>MASTER_DATA_ESCALATED!CR145/(CR$18*1000)</f>
        <v>0</v>
      </c>
      <c r="CS145" s="261">
        <f>MASTER_DATA_ESCALATED!CS145/(CS$18*1000)</f>
        <v>0</v>
      </c>
      <c r="CT145" s="261">
        <f>MASTER_DATA_ESCALATED!CT145/(CT$18*1000)</f>
        <v>0</v>
      </c>
      <c r="CU145" s="261">
        <f>MASTER_DATA_ESCALATED!CU145/(CU$18*1000)</f>
        <v>0</v>
      </c>
      <c r="CV145" s="261">
        <f>MASTER_DATA_ESCALATED!CV145/(CV$18*1000)</f>
        <v>0</v>
      </c>
      <c r="CW145" s="261">
        <f>MASTER_DATA_ESCALATED!CW145/(CW$18*1000)</f>
        <v>0</v>
      </c>
      <c r="CX145" s="261">
        <f>MASTER_DATA_ESCALATED!CX145/(CX$18*1000)</f>
        <v>0</v>
      </c>
      <c r="CY145" s="261">
        <f>MASTER_DATA_ESCALATED!CY145/(CY$18*1000)</f>
        <v>0</v>
      </c>
      <c r="CZ145" s="261">
        <f>MASTER_DATA_ESCALATED!CZ145/(CZ$18*1000)</f>
        <v>0</v>
      </c>
      <c r="DA145" s="261" t="e">
        <f>MASTER_DATA_ESCALATED!DA145/(DA$18*1000)</f>
        <v>#DIV/0!</v>
      </c>
      <c r="DB145" s="261" t="e">
        <f>MASTER_DATA_ESCALATED!DB145/(DB$18*1000)</f>
        <v>#DIV/0!</v>
      </c>
      <c r="DC145" s="261" t="e">
        <f>MASTER_DATA_ESCALATED!DC145/(DC$18*1000)</f>
        <v>#DIV/0!</v>
      </c>
      <c r="DD145" s="261" t="e">
        <f>MASTER_DATA_ESCALATED!DD145/(DD$18*1000)</f>
        <v>#N/A</v>
      </c>
      <c r="DE145" s="261">
        <f>MASTER_DATA_ESCALATED!DE145/(DE$18*1000)</f>
        <v>0</v>
      </c>
      <c r="DF145" s="261">
        <f>MASTER_DATA_ESCALATED!DF145/(DF$18*1000)</f>
        <v>0</v>
      </c>
      <c r="DG145" s="261">
        <f>MASTER_DATA_ESCALATED!DG145/(DG$18*1000)</f>
        <v>0</v>
      </c>
      <c r="DH145" s="261">
        <f>MASTER_DATA_ESCALATED!DH145/(DH$18*1000)</f>
        <v>0</v>
      </c>
      <c r="DI145" s="261">
        <f>MASTER_DATA_ESCALATED!DI145/(DI$18*1000)</f>
        <v>0</v>
      </c>
      <c r="DJ145" s="261">
        <f>MASTER_DATA_ESCALATED!DJ145/(DJ$18*1000)</f>
        <v>0</v>
      </c>
      <c r="DK145" s="261">
        <f>MASTER_DATA_ESCALATED!DK145/(DK$18*1000)</f>
        <v>0</v>
      </c>
      <c r="DL145" s="261">
        <f>MASTER_DATA_ESCALATED!DL145/(DL$18*1000)</f>
        <v>0</v>
      </c>
      <c r="DM145" s="261">
        <f>MASTER_DATA_ESCALATED!DM145/(DM$18*1000)</f>
        <v>0</v>
      </c>
      <c r="DN145" s="261">
        <f>MASTER_DATA_ESCALATED!DN145/(DN$18*1000)</f>
        <v>0</v>
      </c>
      <c r="DO145" s="261">
        <f>MASTER_DATA_ESCALATED!DO145/(DO$18*1000)</f>
        <v>0</v>
      </c>
      <c r="DP145" s="261">
        <f>MASTER_DATA_ESCALATED!DP145/(DP$18*1000)</f>
        <v>0</v>
      </c>
      <c r="DQ145" s="261">
        <f>MASTER_DATA_ESCALATED!DQ145/(DQ$18*1000)</f>
        <v>0</v>
      </c>
      <c r="DR145" s="261">
        <f>MASTER_DATA_ESCALATED!DR145/(DR$18*1000)</f>
        <v>0</v>
      </c>
      <c r="DS145" s="261">
        <f>MASTER_DATA_ESCALATED!DS145/(DS$18*1000)</f>
        <v>0</v>
      </c>
      <c r="DT145" s="261">
        <f>MASTER_DATA_ESCALATED!DT145/(DT$18*1000)</f>
        <v>0</v>
      </c>
      <c r="DU145" s="261">
        <f>MASTER_DATA_ESCALATED!DU145/(DU$18*1000)</f>
        <v>0</v>
      </c>
      <c r="DV145" s="261">
        <f>MASTER_DATA_ESCALATED!DV145/(DV$18*1000)</f>
        <v>0</v>
      </c>
      <c r="DW145" s="261">
        <f>MASTER_DATA_ESCALATED!DW145/(DW$18*1000)</f>
        <v>0</v>
      </c>
      <c r="DX145" s="261">
        <f>MASTER_DATA_ESCALATED!DX145/(DX$18*1000)</f>
        <v>0</v>
      </c>
      <c r="DY145" s="261">
        <f>MASTER_DATA_ESCALATED!DY145/(DY$18*1000)</f>
        <v>0</v>
      </c>
      <c r="DZ145" s="261">
        <f>MASTER_DATA_ESCALATED!DZ145/(DZ$18*1000)</f>
        <v>0</v>
      </c>
      <c r="EA145" s="261">
        <f>MASTER_DATA_ESCALATED!EA145/(EA$18*1000)</f>
        <v>0</v>
      </c>
      <c r="EB145" s="261">
        <f>MASTER_DATA_ESCALATED!EB145/(EB$18*1000)</f>
        <v>0</v>
      </c>
      <c r="EC145" s="261" t="e">
        <f>MASTER_DATA_ESCALATED!EC145/(EC$18*1000)</f>
        <v>#DIV/0!</v>
      </c>
      <c r="ED145" s="261" t="e">
        <f>MASTER_DATA_ESCALATED!ED145/(ED$18*1000)</f>
        <v>#DIV/0!</v>
      </c>
      <c r="EE145" s="261" t="e">
        <f>MASTER_DATA_ESCALATED!EE145/(EE$18*1000)</f>
        <v>#DIV/0!</v>
      </c>
      <c r="EF145" s="261" t="e">
        <f>MASTER_DATA_ESCALATED!EF145/(EF$18*1000)</f>
        <v>#VALUE!</v>
      </c>
      <c r="EG145" s="261">
        <f>MASTER_DATA_ESCALATED!EG145/(EG$18*1000)</f>
        <v>0</v>
      </c>
      <c r="EH145" s="261">
        <f>MASTER_DATA_ESCALATED!EH145/(EH$18*1000)</f>
        <v>0</v>
      </c>
      <c r="EI145" s="261">
        <f>MASTER_DATA_ESCALATED!EI145/(EI$18*1000)</f>
        <v>0</v>
      </c>
      <c r="EJ145" s="261">
        <f>MASTER_DATA_ESCALATED!EJ145/(EJ$18*1000)</f>
        <v>0</v>
      </c>
      <c r="EK145" s="261">
        <f>MASTER_DATA_ESCALATED!EK145/(EK$18*1000)</f>
        <v>0</v>
      </c>
      <c r="EL145" s="261">
        <f>MASTER_DATA_ESCALATED!EL145/(EL$18*1000)</f>
        <v>0</v>
      </c>
      <c r="EM145" s="261">
        <f>MASTER_DATA_ESCALATED!EM145/(EM$18*1000)</f>
        <v>0</v>
      </c>
      <c r="EN145" s="261">
        <f>MASTER_DATA_ESCALATED!EN145/(EN$18*1000)</f>
        <v>0</v>
      </c>
      <c r="EO145" s="261">
        <f>MASTER_DATA_ESCALATED!EO145/(EO$18*1000)</f>
        <v>0</v>
      </c>
      <c r="EP145" s="261">
        <f>MASTER_DATA_ESCALATED!EP145/(EP$18*1000)</f>
        <v>0</v>
      </c>
      <c r="EQ145" s="261">
        <f>MASTER_DATA_ESCALATED!EQ145/(EQ$18*1000)</f>
        <v>0</v>
      </c>
      <c r="ER145" s="261">
        <f>MASTER_DATA_ESCALATED!ER145/(ER$18*1000)</f>
        <v>0</v>
      </c>
      <c r="ES145" s="261">
        <f>MASTER_DATA_ESCALATED!ES145/(ES$18*1000)</f>
        <v>0</v>
      </c>
      <c r="ET145" s="261">
        <f>MASTER_DATA_ESCALATED!ET145/(ET$18*1000)</f>
        <v>0</v>
      </c>
      <c r="EU145" s="261">
        <f>MASTER_DATA_ESCALATED!EU145/(EU$18*1000)</f>
        <v>0</v>
      </c>
      <c r="EV145" s="261">
        <f>MASTER_DATA_ESCALATED!EV145/(EV$18*1000)</f>
        <v>0</v>
      </c>
      <c r="EW145" s="261">
        <f>MASTER_DATA_ESCALATED!EW145/(EW$18*1000)</f>
        <v>0</v>
      </c>
      <c r="EX145" s="261">
        <f>MASTER_DATA_ESCALATED!EX145/(EX$18*1000)</f>
        <v>0</v>
      </c>
      <c r="EY145" s="261">
        <f>MASTER_DATA_ESCALATED!EY145/(EY$18*1000)</f>
        <v>0</v>
      </c>
      <c r="EZ145" s="261">
        <f>MASTER_DATA_ESCALATED!EZ145/(EZ$18*1000)</f>
        <v>0</v>
      </c>
      <c r="FA145" s="261">
        <f>MASTER_DATA_ESCALATED!FA145/(FA$18*1000)</f>
        <v>0</v>
      </c>
      <c r="FB145" s="261">
        <f>MASTER_DATA_ESCALATED!FB145/(FB$18*1000)</f>
        <v>0</v>
      </c>
      <c r="FC145" s="261">
        <f>MASTER_DATA_ESCALATED!FC145/(FC$18*1000)</f>
        <v>0</v>
      </c>
      <c r="FD145" s="261">
        <f>MASTER_DATA_ESCALATED!FD145/(FD$18*1000)</f>
        <v>0</v>
      </c>
      <c r="FE145" s="261">
        <f>MASTER_DATA_ESCALATED!FE145/(FE$18*1000)</f>
        <v>0</v>
      </c>
      <c r="FF145" s="261">
        <f>MASTER_DATA_ESCALATED!FF145/(FF$18*1000)</f>
        <v>0</v>
      </c>
      <c r="FG145" s="261">
        <f>MASTER_DATA_ESCALATED!FG145/(FG$18*1000)</f>
        <v>0</v>
      </c>
      <c r="FH145" s="261">
        <f>MASTER_DATA_ESCALATED!FH145/(FH$18*1000)</f>
        <v>0</v>
      </c>
      <c r="FI145" s="261">
        <f>MASTER_DATA_ESCALATED!FI145/(FI$18*1000)</f>
        <v>0</v>
      </c>
      <c r="FJ145" s="261">
        <f>MASTER_DATA_ESCALATED!FJ145/(FJ$18*1000)</f>
        <v>0</v>
      </c>
      <c r="FK145" s="261">
        <f>MASTER_DATA_ESCALATED!FK145/(FK$18*1000)</f>
        <v>0</v>
      </c>
      <c r="FL145" s="261">
        <f>MASTER_DATA_ESCALATED!FL145/(FL$18*1000)</f>
        <v>0</v>
      </c>
      <c r="FM145" s="261">
        <f>MASTER_DATA_ESCALATED!FM145/(FM$18*1000)</f>
        <v>0</v>
      </c>
      <c r="FN145" s="261">
        <f>MASTER_DATA_ESCALATED!FN145/(FN$18*1000)</f>
        <v>0</v>
      </c>
      <c r="FO145" s="261">
        <f>MASTER_DATA_ESCALATED!FO145/(FO$18*1000)</f>
        <v>0</v>
      </c>
      <c r="FP145" s="261">
        <f>MASTER_DATA_ESCALATED!FP145/(FP$18*1000)</f>
        <v>0</v>
      </c>
      <c r="FQ145" s="261">
        <f>MASTER_DATA_ESCALATED!FQ145/(FQ$18*1000)</f>
        <v>0</v>
      </c>
      <c r="FR145" s="261">
        <f>MASTER_DATA_ESCALATED!FR145/(FR$18*1000)</f>
        <v>0</v>
      </c>
      <c r="FS145" s="261">
        <f>MASTER_DATA_ESCALATED!FS145/(FS$18*1000)</f>
        <v>0</v>
      </c>
      <c r="FT145" s="261">
        <f>MASTER_DATA_ESCALATED!FT145/(FT$18*1000)</f>
        <v>0</v>
      </c>
      <c r="FU145" s="261">
        <f>MASTER_DATA_ESCALATED!FU145/(FU$18*1000)</f>
        <v>0</v>
      </c>
      <c r="FV145" s="261">
        <f>MASTER_DATA_ESCALATED!FV145/(FV$18*1000)</f>
        <v>0</v>
      </c>
      <c r="FW145" s="261">
        <f>MASTER_DATA_ESCALATED!FW145/(FW$18*1000)</f>
        <v>0</v>
      </c>
      <c r="FX145" s="261">
        <f>MASTER_DATA_ESCALATED!FX145/(FX$18*1000)</f>
        <v>0</v>
      </c>
      <c r="FY145" s="261">
        <f>MASTER_DATA_ESCALATED!FY145/(FY$18*1000)</f>
        <v>0</v>
      </c>
      <c r="FZ145" s="261">
        <f>MASTER_DATA_ESCALATED!FZ145/(FZ$18*1000)</f>
        <v>0</v>
      </c>
      <c r="GA145" s="261">
        <f>MASTER_DATA_ESCALATED!GA145/(GA$18*1000)</f>
        <v>0</v>
      </c>
      <c r="GB145" s="261">
        <f>MASTER_DATA_ESCALATED!GB145/(GB$18*1000)</f>
        <v>0</v>
      </c>
      <c r="GC145" s="261">
        <f>MASTER_DATA_ESCALATED!GC145/(GC$18*1000)</f>
        <v>0</v>
      </c>
      <c r="GD145" s="261">
        <f>MASTER_DATA_ESCALATED!GD145/(GD$18*1000)</f>
        <v>0</v>
      </c>
      <c r="GE145" s="261">
        <f>MASTER_DATA_ESCALATED!GE145/(GE$18*1000)</f>
        <v>0</v>
      </c>
      <c r="GF145" s="261">
        <f>MASTER_DATA_ESCALATED!GF145/(GF$18*1000)</f>
        <v>0</v>
      </c>
      <c r="GG145" s="261">
        <f>MASTER_DATA_ESCALATED!GG145/(GG$18*1000)</f>
        <v>0</v>
      </c>
      <c r="GH145" s="261">
        <f>MASTER_DATA_ESCALATED!GH145/(GH$18*1000)</f>
        <v>0</v>
      </c>
      <c r="GI145" s="261">
        <f>MASTER_DATA_ESCALATED!GI145/(GI$18*1000)</f>
        <v>0</v>
      </c>
      <c r="GJ145" s="261">
        <f>MASTER_DATA_ESCALATED!GJ145/(GJ$18*1000)</f>
        <v>0</v>
      </c>
      <c r="GK145" s="261">
        <f>MASTER_DATA_ESCALATED!GK145/(GK$18*1000)</f>
        <v>0</v>
      </c>
      <c r="GL145" s="261">
        <f>MASTER_DATA_ESCALATED!GL145/(GL$18*1000)</f>
        <v>0</v>
      </c>
      <c r="GM145" s="261">
        <f>MASTER_DATA_ESCALATED!GM145/(GM$18*1000)</f>
        <v>0</v>
      </c>
      <c r="GN145" s="261">
        <f>MASTER_DATA_ESCALATED!GN145/(GN$18*1000)</f>
        <v>0</v>
      </c>
      <c r="GO145" s="261">
        <f>MASTER_DATA_ESCALATED!GO145/(GO$18*1000)</f>
        <v>0</v>
      </c>
      <c r="GP145" s="261">
        <f>MASTER_DATA_ESCALATED!GP145/(GP$18*1000)</f>
        <v>0</v>
      </c>
      <c r="GQ145" s="261">
        <f>MASTER_DATA_ESCALATED!GQ145/(GQ$18*1000)</f>
        <v>0</v>
      </c>
      <c r="GR145" s="261">
        <f>MASTER_DATA_ESCALATED!GR145/(GR$18*1000)</f>
        <v>0</v>
      </c>
      <c r="GS145" s="261">
        <f>MASTER_DATA_ESCALATED!GS145/(GS$18*1000)</f>
        <v>0</v>
      </c>
      <c r="GT145" s="261">
        <f>MASTER_DATA_ESCALATED!GT145/(GT$18*1000)</f>
        <v>0</v>
      </c>
      <c r="GU145" s="261">
        <f>MASTER_DATA_ESCALATED!GU145/(GU$18*1000)</f>
        <v>0</v>
      </c>
      <c r="GV145" s="261">
        <f>MASTER_DATA_ESCALATED!GV145/(GV$18*1000)</f>
        <v>0</v>
      </c>
      <c r="GW145" s="261" t="e">
        <f>MASTER_DATA_ESCALATED!#REF!/(GW$18*1000)</f>
        <v>#REF!</v>
      </c>
      <c r="GX145" s="261" t="e">
        <f>MASTER_DATA_ESCALATED!#REF!/(GX$18*1000)</f>
        <v>#REF!</v>
      </c>
      <c r="GY145" s="261" t="e">
        <f>MASTER_DATA_ESCALATED!#REF!/(GY$18*1000)</f>
        <v>#REF!</v>
      </c>
    </row>
    <row r="146" spans="2:207" ht="17.25" hidden="1" outlineLevel="2" x14ac:dyDescent="0.3">
      <c r="B146" s="183">
        <f t="shared" si="3"/>
        <v>30</v>
      </c>
      <c r="C146" s="51">
        <f t="shared" si="4"/>
        <v>315</v>
      </c>
      <c r="D146" s="77"/>
      <c r="E146" s="52"/>
      <c r="F146" s="52">
        <v>315</v>
      </c>
      <c r="G146" s="78"/>
      <c r="H146" s="260" t="s">
        <v>72</v>
      </c>
      <c r="I146" s="261">
        <f>MASTER_DATA_ESCALATED!I146/(I$18*1000)</f>
        <v>0</v>
      </c>
      <c r="J146" s="261">
        <f>MASTER_DATA_ESCALATED!J146/(J$18*1000)</f>
        <v>0</v>
      </c>
      <c r="K146" s="261">
        <f>MASTER_DATA_ESCALATED!K146/(K$18*1000)</f>
        <v>0</v>
      </c>
      <c r="L146" s="261">
        <f>MASTER_DATA_ESCALATED!L146/(L$18*1000)</f>
        <v>0</v>
      </c>
      <c r="M146" s="261">
        <f>MASTER_DATA_ESCALATED!M146/(M$18*1000)</f>
        <v>0</v>
      </c>
      <c r="N146" s="261">
        <f>MASTER_DATA_ESCALATED!N146/(N$18*1000)</f>
        <v>0</v>
      </c>
      <c r="O146" s="261">
        <f>MASTER_DATA_ESCALATED!O146/(O$18*1000)</f>
        <v>0</v>
      </c>
      <c r="P146" s="261">
        <f>MASTER_DATA_ESCALATED!P146/(P$18*1000)</f>
        <v>0</v>
      </c>
      <c r="Q146" s="261">
        <f>MASTER_DATA_ESCALATED!Q146/(Q$18*1000)</f>
        <v>0</v>
      </c>
      <c r="R146" s="261">
        <f>MASTER_DATA_ESCALATED!R146/(R$18*1000)</f>
        <v>0</v>
      </c>
      <c r="S146" s="261">
        <f>MASTER_DATA_ESCALATED!S146/(S$18*1000)</f>
        <v>0</v>
      </c>
      <c r="T146" s="261">
        <f>MASTER_DATA_ESCALATED!T146/(T$18*1000)</f>
        <v>0</v>
      </c>
      <c r="U146" s="261">
        <f>MASTER_DATA_ESCALATED!U146/(U$18*1000)</f>
        <v>0</v>
      </c>
      <c r="V146" s="261">
        <f>MASTER_DATA_ESCALATED!V146/(V$18*1000)</f>
        <v>0</v>
      </c>
      <c r="W146" s="261">
        <f>MASTER_DATA_ESCALATED!W146/(W$18*1000)</f>
        <v>0</v>
      </c>
      <c r="X146" s="261">
        <f>MASTER_DATA_ESCALATED!X146/(X$18*1000)</f>
        <v>0</v>
      </c>
      <c r="Y146" s="261">
        <f>MASTER_DATA_ESCALATED!Y146/(Y$18*1000)</f>
        <v>0</v>
      </c>
      <c r="Z146" s="261">
        <f>MASTER_DATA_ESCALATED!Z146/(Z$18*1000)</f>
        <v>0</v>
      </c>
      <c r="AA146" s="261">
        <f>MASTER_DATA_ESCALATED!AA146/(AA$18*1000)</f>
        <v>0</v>
      </c>
      <c r="AB146" s="261">
        <f>MASTER_DATA_ESCALATED!AB146/(AB$18*1000)</f>
        <v>0</v>
      </c>
      <c r="AC146" s="261">
        <f>MASTER_DATA_ESCALATED!AC146/(AC$18*1000)</f>
        <v>0</v>
      </c>
      <c r="AD146" s="261">
        <f>MASTER_DATA_ESCALATED!AD146/(AD$18*1000)</f>
        <v>0</v>
      </c>
      <c r="AE146" s="261">
        <f>MASTER_DATA_ESCALATED!AE146/(AE$18*1000)</f>
        <v>0</v>
      </c>
      <c r="AF146" s="261">
        <f>MASTER_DATA_ESCALATED!AF146/(AF$18*1000)</f>
        <v>0</v>
      </c>
      <c r="AG146" s="261">
        <f>MASTER_DATA_ESCALATED!AG146/(AG$18*1000)</f>
        <v>0</v>
      </c>
      <c r="AH146" s="261">
        <f>MASTER_DATA_ESCALATED!AH146/(AH$18*1000)</f>
        <v>0</v>
      </c>
      <c r="AI146" s="261">
        <f>MASTER_DATA_ESCALATED!AI146/(AI$18*1000)</f>
        <v>0</v>
      </c>
      <c r="AJ146" s="261">
        <f>MASTER_DATA_ESCALATED!AJ146/(AJ$18*1000)</f>
        <v>0</v>
      </c>
      <c r="AK146" s="261">
        <f>MASTER_DATA_ESCALATED!AK146/(AK$18*1000)</f>
        <v>0</v>
      </c>
      <c r="AL146" s="261">
        <f>MASTER_DATA_ESCALATED!AL146/(AL$18*1000)</f>
        <v>0</v>
      </c>
      <c r="AM146" s="261">
        <f>MASTER_DATA_ESCALATED!AM146/(AM$18*1000)</f>
        <v>0</v>
      </c>
      <c r="AN146" s="261">
        <f>MASTER_DATA_ESCALATED!AN146/(AN$18*1000)</f>
        <v>0</v>
      </c>
      <c r="AO146" s="261">
        <f>MASTER_DATA_ESCALATED!AO146/(AO$18*1000)</f>
        <v>0</v>
      </c>
      <c r="AP146" s="261">
        <f>MASTER_DATA_ESCALATED!AP146/(AP$18*1000)</f>
        <v>0</v>
      </c>
      <c r="AQ146" s="261">
        <f>MASTER_DATA_ESCALATED!AQ146/(AQ$18*1000)</f>
        <v>0</v>
      </c>
      <c r="AR146" s="261">
        <f>MASTER_DATA_ESCALATED!AR146/(AR$18*1000)</f>
        <v>0</v>
      </c>
      <c r="AS146" s="261">
        <f>MASTER_DATA_ESCALATED!AS146/(AS$18*1000)</f>
        <v>0</v>
      </c>
      <c r="AT146" s="261">
        <f>MASTER_DATA_ESCALATED!AT146/(AT$18*1000)</f>
        <v>0</v>
      </c>
      <c r="AU146" s="261">
        <f>MASTER_DATA_ESCALATED!AU146/(AU$18*1000)</f>
        <v>0</v>
      </c>
      <c r="AV146" s="261">
        <f>MASTER_DATA_ESCALATED!AV146/(AV$18*1000)</f>
        <v>0</v>
      </c>
      <c r="AW146" s="261">
        <f>MASTER_DATA_ESCALATED!AW146/(AW$18*1000)</f>
        <v>0</v>
      </c>
      <c r="AX146" s="261">
        <f>MASTER_DATA_ESCALATED!AX146/(AX$18*1000)</f>
        <v>0</v>
      </c>
      <c r="AY146" s="261">
        <f>MASTER_DATA_ESCALATED!AY146/(AY$18*1000)</f>
        <v>0</v>
      </c>
      <c r="AZ146" s="261">
        <f>MASTER_DATA_ESCALATED!AZ146/(AZ$18*1000)</f>
        <v>0</v>
      </c>
      <c r="BA146" s="261">
        <f>MASTER_DATA_ESCALATED!BA146/(BA$18*1000)</f>
        <v>0</v>
      </c>
      <c r="BB146" s="261">
        <f>MASTER_DATA_ESCALATED!BB146/(BB$18*1000)</f>
        <v>0</v>
      </c>
      <c r="BC146" s="261">
        <f>MASTER_DATA_ESCALATED!BC146/(BC$18*1000)</f>
        <v>0</v>
      </c>
      <c r="BD146" s="261">
        <f>MASTER_DATA_ESCALATED!BD146/(BD$18*1000)</f>
        <v>0</v>
      </c>
      <c r="BE146" s="261">
        <f>MASTER_DATA_ESCALATED!BE146/(BE$18*1000)</f>
        <v>0</v>
      </c>
      <c r="BF146" s="261">
        <f>MASTER_DATA_ESCALATED!BF146/(BF$18*1000)</f>
        <v>0</v>
      </c>
      <c r="BG146" s="261">
        <f>MASTER_DATA_ESCALATED!BG146/(BG$18*1000)</f>
        <v>0</v>
      </c>
      <c r="BH146" s="261">
        <f>MASTER_DATA_ESCALATED!BH146/(BH$18*1000)</f>
        <v>0</v>
      </c>
      <c r="BI146" s="261">
        <f>MASTER_DATA_ESCALATED!BI146/(BI$18*1000)</f>
        <v>0</v>
      </c>
      <c r="BJ146" s="261">
        <f>MASTER_DATA_ESCALATED!BJ146/(BJ$18*1000)</f>
        <v>0</v>
      </c>
      <c r="BK146" s="261">
        <f>MASTER_DATA_ESCALATED!BK146/(BK$18*1000)</f>
        <v>0</v>
      </c>
      <c r="BL146" s="261">
        <f>MASTER_DATA_ESCALATED!BL146/(BL$18*1000)</f>
        <v>0</v>
      </c>
      <c r="BM146" s="261">
        <f>MASTER_DATA_ESCALATED!BM146/(BM$18*1000)</f>
        <v>0</v>
      </c>
      <c r="BN146" s="261">
        <f>MASTER_DATA_ESCALATED!BN146/(BN$18*1000)</f>
        <v>0</v>
      </c>
      <c r="BO146" s="261">
        <f>MASTER_DATA_ESCALATED!BO146/(BO$18*1000)</f>
        <v>0</v>
      </c>
      <c r="BP146" s="261">
        <f>MASTER_DATA_ESCALATED!BP146/(BP$18*1000)</f>
        <v>0</v>
      </c>
      <c r="BQ146" s="261">
        <f>MASTER_DATA_ESCALATED!BQ146/(BQ$18*1000)</f>
        <v>0</v>
      </c>
      <c r="BR146" s="261">
        <f>MASTER_DATA_ESCALATED!BR146/(BR$18*1000)</f>
        <v>0</v>
      </c>
      <c r="BS146" s="261">
        <f>MASTER_DATA_ESCALATED!BS146/(BS$18*1000)</f>
        <v>0</v>
      </c>
      <c r="BT146" s="261">
        <f>MASTER_DATA_ESCALATED!BT146/(BT$18*1000)</f>
        <v>0</v>
      </c>
      <c r="BU146" s="261">
        <f>MASTER_DATA_ESCALATED!BU146/(BU$18*1000)</f>
        <v>0</v>
      </c>
      <c r="BV146" s="261">
        <f>MASTER_DATA_ESCALATED!BV146/(BV$18*1000)</f>
        <v>0</v>
      </c>
      <c r="BW146" s="261">
        <f>MASTER_DATA_ESCALATED!BW146/(BW$18*1000)</f>
        <v>0</v>
      </c>
      <c r="BX146" s="261">
        <f>MASTER_DATA_ESCALATED!BX146/(BX$18*1000)</f>
        <v>0</v>
      </c>
      <c r="BY146" s="261">
        <f>MASTER_DATA_ESCALATED!BY146/(BY$18*1000)</f>
        <v>0</v>
      </c>
      <c r="BZ146" s="261">
        <f>MASTER_DATA_ESCALATED!BZ146/(BZ$18*1000)</f>
        <v>0</v>
      </c>
      <c r="CA146" s="261">
        <f>MASTER_DATA_ESCALATED!CA146/(CA$18*1000)</f>
        <v>0</v>
      </c>
      <c r="CB146" s="261">
        <f>MASTER_DATA_ESCALATED!CB146/(CB$18*1000)</f>
        <v>0</v>
      </c>
      <c r="CC146" s="261">
        <f>MASTER_DATA_ESCALATED!CC146/(CC$18*1000)</f>
        <v>0</v>
      </c>
      <c r="CD146" s="261">
        <f>MASTER_DATA_ESCALATED!CD146/(CD$18*1000)</f>
        <v>0</v>
      </c>
      <c r="CE146" s="261">
        <f>MASTER_DATA_ESCALATED!CE146/(CE$18*1000)</f>
        <v>0</v>
      </c>
      <c r="CF146" s="261">
        <f>MASTER_DATA_ESCALATED!CF146/(CF$18*1000)</f>
        <v>0</v>
      </c>
      <c r="CG146" s="261">
        <f>MASTER_DATA_ESCALATED!CG146/(CG$18*1000)</f>
        <v>0</v>
      </c>
      <c r="CH146" s="261">
        <f>MASTER_DATA_ESCALATED!CH146/(CH$18*1000)</f>
        <v>0</v>
      </c>
      <c r="CI146" s="261">
        <f>MASTER_DATA_ESCALATED!CI146/(CI$18*1000)</f>
        <v>0</v>
      </c>
      <c r="CJ146" s="261">
        <f>MASTER_DATA_ESCALATED!CJ146/(CJ$18*1000)</f>
        <v>0</v>
      </c>
      <c r="CK146" s="261">
        <f>MASTER_DATA_ESCALATED!CK146/(CK$18*1000)</f>
        <v>0</v>
      </c>
      <c r="CL146" s="261">
        <f>MASTER_DATA_ESCALATED!CL146/(CL$18*1000)</f>
        <v>0</v>
      </c>
      <c r="CM146" s="261">
        <f>MASTER_DATA_ESCALATED!CM146/(CM$18*1000)</f>
        <v>0</v>
      </c>
      <c r="CN146" s="261">
        <f>MASTER_DATA_ESCALATED!CN146/(CN$18*1000)</f>
        <v>0</v>
      </c>
      <c r="CO146" s="261">
        <f>MASTER_DATA_ESCALATED!CO146/(CO$18*1000)</f>
        <v>0</v>
      </c>
      <c r="CP146" s="261">
        <f>MASTER_DATA_ESCALATED!CP146/(CP$18*1000)</f>
        <v>0</v>
      </c>
      <c r="CQ146" s="261">
        <f>MASTER_DATA_ESCALATED!CQ146/(CQ$18*1000)</f>
        <v>0</v>
      </c>
      <c r="CR146" s="261">
        <f>MASTER_DATA_ESCALATED!CR146/(CR$18*1000)</f>
        <v>0</v>
      </c>
      <c r="CS146" s="261">
        <f>MASTER_DATA_ESCALATED!CS146/(CS$18*1000)</f>
        <v>0</v>
      </c>
      <c r="CT146" s="261">
        <f>MASTER_DATA_ESCALATED!CT146/(CT$18*1000)</f>
        <v>0</v>
      </c>
      <c r="CU146" s="261">
        <f>MASTER_DATA_ESCALATED!CU146/(CU$18*1000)</f>
        <v>0</v>
      </c>
      <c r="CV146" s="261">
        <f>MASTER_DATA_ESCALATED!CV146/(CV$18*1000)</f>
        <v>0</v>
      </c>
      <c r="CW146" s="261">
        <f>MASTER_DATA_ESCALATED!CW146/(CW$18*1000)</f>
        <v>0</v>
      </c>
      <c r="CX146" s="261">
        <f>MASTER_DATA_ESCALATED!CX146/(CX$18*1000)</f>
        <v>0</v>
      </c>
      <c r="CY146" s="261">
        <f>MASTER_DATA_ESCALATED!CY146/(CY$18*1000)</f>
        <v>0</v>
      </c>
      <c r="CZ146" s="261">
        <f>MASTER_DATA_ESCALATED!CZ146/(CZ$18*1000)</f>
        <v>0</v>
      </c>
      <c r="DA146" s="261" t="e">
        <f>MASTER_DATA_ESCALATED!DA146/(DA$18*1000)</f>
        <v>#DIV/0!</v>
      </c>
      <c r="DB146" s="261" t="e">
        <f>MASTER_DATA_ESCALATED!DB146/(DB$18*1000)</f>
        <v>#DIV/0!</v>
      </c>
      <c r="DC146" s="261" t="e">
        <f>MASTER_DATA_ESCALATED!DC146/(DC$18*1000)</f>
        <v>#DIV/0!</v>
      </c>
      <c r="DD146" s="261" t="e">
        <f>MASTER_DATA_ESCALATED!DD146/(DD$18*1000)</f>
        <v>#N/A</v>
      </c>
      <c r="DE146" s="261">
        <f>MASTER_DATA_ESCALATED!DE146/(DE$18*1000)</f>
        <v>0</v>
      </c>
      <c r="DF146" s="261">
        <f>MASTER_DATA_ESCALATED!DF146/(DF$18*1000)</f>
        <v>0</v>
      </c>
      <c r="DG146" s="261">
        <f>MASTER_DATA_ESCALATED!DG146/(DG$18*1000)</f>
        <v>0</v>
      </c>
      <c r="DH146" s="261">
        <f>MASTER_DATA_ESCALATED!DH146/(DH$18*1000)</f>
        <v>0</v>
      </c>
      <c r="DI146" s="261">
        <f>MASTER_DATA_ESCALATED!DI146/(DI$18*1000)</f>
        <v>0</v>
      </c>
      <c r="DJ146" s="261">
        <f>MASTER_DATA_ESCALATED!DJ146/(DJ$18*1000)</f>
        <v>0</v>
      </c>
      <c r="DK146" s="261">
        <f>MASTER_DATA_ESCALATED!DK146/(DK$18*1000)</f>
        <v>0</v>
      </c>
      <c r="DL146" s="261">
        <f>MASTER_DATA_ESCALATED!DL146/(DL$18*1000)</f>
        <v>0</v>
      </c>
      <c r="DM146" s="261">
        <f>MASTER_DATA_ESCALATED!DM146/(DM$18*1000)</f>
        <v>0</v>
      </c>
      <c r="DN146" s="261">
        <f>MASTER_DATA_ESCALATED!DN146/(DN$18*1000)</f>
        <v>0</v>
      </c>
      <c r="DO146" s="261">
        <f>MASTER_DATA_ESCALATED!DO146/(DO$18*1000)</f>
        <v>0</v>
      </c>
      <c r="DP146" s="261">
        <f>MASTER_DATA_ESCALATED!DP146/(DP$18*1000)</f>
        <v>0</v>
      </c>
      <c r="DQ146" s="261">
        <f>MASTER_DATA_ESCALATED!DQ146/(DQ$18*1000)</f>
        <v>0</v>
      </c>
      <c r="DR146" s="261">
        <f>MASTER_DATA_ESCALATED!DR146/(DR$18*1000)</f>
        <v>0</v>
      </c>
      <c r="DS146" s="261">
        <f>MASTER_DATA_ESCALATED!DS146/(DS$18*1000)</f>
        <v>0</v>
      </c>
      <c r="DT146" s="261">
        <f>MASTER_DATA_ESCALATED!DT146/(DT$18*1000)</f>
        <v>0</v>
      </c>
      <c r="DU146" s="261">
        <f>MASTER_DATA_ESCALATED!DU146/(DU$18*1000)</f>
        <v>0</v>
      </c>
      <c r="DV146" s="261">
        <f>MASTER_DATA_ESCALATED!DV146/(DV$18*1000)</f>
        <v>0</v>
      </c>
      <c r="DW146" s="261">
        <f>MASTER_DATA_ESCALATED!DW146/(DW$18*1000)</f>
        <v>0</v>
      </c>
      <c r="DX146" s="261">
        <f>MASTER_DATA_ESCALATED!DX146/(DX$18*1000)</f>
        <v>0</v>
      </c>
      <c r="DY146" s="261">
        <f>MASTER_DATA_ESCALATED!DY146/(DY$18*1000)</f>
        <v>0</v>
      </c>
      <c r="DZ146" s="261">
        <f>MASTER_DATA_ESCALATED!DZ146/(DZ$18*1000)</f>
        <v>0</v>
      </c>
      <c r="EA146" s="261">
        <f>MASTER_DATA_ESCALATED!EA146/(EA$18*1000)</f>
        <v>0</v>
      </c>
      <c r="EB146" s="261">
        <f>MASTER_DATA_ESCALATED!EB146/(EB$18*1000)</f>
        <v>0</v>
      </c>
      <c r="EC146" s="261" t="e">
        <f>MASTER_DATA_ESCALATED!EC146/(EC$18*1000)</f>
        <v>#DIV/0!</v>
      </c>
      <c r="ED146" s="261" t="e">
        <f>MASTER_DATA_ESCALATED!ED146/(ED$18*1000)</f>
        <v>#DIV/0!</v>
      </c>
      <c r="EE146" s="261" t="e">
        <f>MASTER_DATA_ESCALATED!EE146/(EE$18*1000)</f>
        <v>#DIV/0!</v>
      </c>
      <c r="EF146" s="261" t="e">
        <f>MASTER_DATA_ESCALATED!EF146/(EF$18*1000)</f>
        <v>#VALUE!</v>
      </c>
      <c r="EG146" s="261">
        <f>MASTER_DATA_ESCALATED!EG146/(EG$18*1000)</f>
        <v>0</v>
      </c>
      <c r="EH146" s="261">
        <f>MASTER_DATA_ESCALATED!EH146/(EH$18*1000)</f>
        <v>0</v>
      </c>
      <c r="EI146" s="261">
        <f>MASTER_DATA_ESCALATED!EI146/(EI$18*1000)</f>
        <v>0</v>
      </c>
      <c r="EJ146" s="261">
        <f>MASTER_DATA_ESCALATED!EJ146/(EJ$18*1000)</f>
        <v>0</v>
      </c>
      <c r="EK146" s="261">
        <f>MASTER_DATA_ESCALATED!EK146/(EK$18*1000)</f>
        <v>0</v>
      </c>
      <c r="EL146" s="261">
        <f>MASTER_DATA_ESCALATED!EL146/(EL$18*1000)</f>
        <v>0</v>
      </c>
      <c r="EM146" s="261">
        <f>MASTER_DATA_ESCALATED!EM146/(EM$18*1000)</f>
        <v>0</v>
      </c>
      <c r="EN146" s="261">
        <f>MASTER_DATA_ESCALATED!EN146/(EN$18*1000)</f>
        <v>0</v>
      </c>
      <c r="EO146" s="261">
        <f>MASTER_DATA_ESCALATED!EO146/(EO$18*1000)</f>
        <v>0</v>
      </c>
      <c r="EP146" s="261">
        <f>MASTER_DATA_ESCALATED!EP146/(EP$18*1000)</f>
        <v>0</v>
      </c>
      <c r="EQ146" s="261">
        <f>MASTER_DATA_ESCALATED!EQ146/(EQ$18*1000)</f>
        <v>0</v>
      </c>
      <c r="ER146" s="261">
        <f>MASTER_DATA_ESCALATED!ER146/(ER$18*1000)</f>
        <v>0</v>
      </c>
      <c r="ES146" s="261">
        <f>MASTER_DATA_ESCALATED!ES146/(ES$18*1000)</f>
        <v>0</v>
      </c>
      <c r="ET146" s="261">
        <f>MASTER_DATA_ESCALATED!ET146/(ET$18*1000)</f>
        <v>0</v>
      </c>
      <c r="EU146" s="261">
        <f>MASTER_DATA_ESCALATED!EU146/(EU$18*1000)</f>
        <v>0</v>
      </c>
      <c r="EV146" s="261">
        <f>MASTER_DATA_ESCALATED!EV146/(EV$18*1000)</f>
        <v>0</v>
      </c>
      <c r="EW146" s="261">
        <f>MASTER_DATA_ESCALATED!EW146/(EW$18*1000)</f>
        <v>0</v>
      </c>
      <c r="EX146" s="261">
        <f>MASTER_DATA_ESCALATED!EX146/(EX$18*1000)</f>
        <v>0</v>
      </c>
      <c r="EY146" s="261">
        <f>MASTER_DATA_ESCALATED!EY146/(EY$18*1000)</f>
        <v>0</v>
      </c>
      <c r="EZ146" s="261">
        <f>MASTER_DATA_ESCALATED!EZ146/(EZ$18*1000)</f>
        <v>0</v>
      </c>
      <c r="FA146" s="261">
        <f>MASTER_DATA_ESCALATED!FA146/(FA$18*1000)</f>
        <v>0</v>
      </c>
      <c r="FB146" s="261">
        <f>MASTER_DATA_ESCALATED!FB146/(FB$18*1000)</f>
        <v>0</v>
      </c>
      <c r="FC146" s="261">
        <f>MASTER_DATA_ESCALATED!FC146/(FC$18*1000)</f>
        <v>0</v>
      </c>
      <c r="FD146" s="261">
        <f>MASTER_DATA_ESCALATED!FD146/(FD$18*1000)</f>
        <v>0</v>
      </c>
      <c r="FE146" s="261">
        <f>MASTER_DATA_ESCALATED!FE146/(FE$18*1000)</f>
        <v>0</v>
      </c>
      <c r="FF146" s="261">
        <f>MASTER_DATA_ESCALATED!FF146/(FF$18*1000)</f>
        <v>0</v>
      </c>
      <c r="FG146" s="261">
        <f>MASTER_DATA_ESCALATED!FG146/(FG$18*1000)</f>
        <v>0</v>
      </c>
      <c r="FH146" s="261">
        <f>MASTER_DATA_ESCALATED!FH146/(FH$18*1000)</f>
        <v>0</v>
      </c>
      <c r="FI146" s="261">
        <f>MASTER_DATA_ESCALATED!FI146/(FI$18*1000)</f>
        <v>0</v>
      </c>
      <c r="FJ146" s="261">
        <f>MASTER_DATA_ESCALATED!FJ146/(FJ$18*1000)</f>
        <v>0</v>
      </c>
      <c r="FK146" s="261">
        <f>MASTER_DATA_ESCALATED!FK146/(FK$18*1000)</f>
        <v>0</v>
      </c>
      <c r="FL146" s="261">
        <f>MASTER_DATA_ESCALATED!FL146/(FL$18*1000)</f>
        <v>0</v>
      </c>
      <c r="FM146" s="261">
        <f>MASTER_DATA_ESCALATED!FM146/(FM$18*1000)</f>
        <v>0</v>
      </c>
      <c r="FN146" s="261">
        <f>MASTER_DATA_ESCALATED!FN146/(FN$18*1000)</f>
        <v>0</v>
      </c>
      <c r="FO146" s="261">
        <f>MASTER_DATA_ESCALATED!FO146/(FO$18*1000)</f>
        <v>0</v>
      </c>
      <c r="FP146" s="261">
        <f>MASTER_DATA_ESCALATED!FP146/(FP$18*1000)</f>
        <v>0</v>
      </c>
      <c r="FQ146" s="261">
        <f>MASTER_DATA_ESCALATED!FQ146/(FQ$18*1000)</f>
        <v>0</v>
      </c>
      <c r="FR146" s="261">
        <f>MASTER_DATA_ESCALATED!FR146/(FR$18*1000)</f>
        <v>0</v>
      </c>
      <c r="FS146" s="261">
        <f>MASTER_DATA_ESCALATED!FS146/(FS$18*1000)</f>
        <v>0</v>
      </c>
      <c r="FT146" s="261">
        <f>MASTER_DATA_ESCALATED!FT146/(FT$18*1000)</f>
        <v>0</v>
      </c>
      <c r="FU146" s="261">
        <f>MASTER_DATA_ESCALATED!FU146/(FU$18*1000)</f>
        <v>0</v>
      </c>
      <c r="FV146" s="261">
        <f>MASTER_DATA_ESCALATED!FV146/(FV$18*1000)</f>
        <v>0</v>
      </c>
      <c r="FW146" s="261">
        <f>MASTER_DATA_ESCALATED!FW146/(FW$18*1000)</f>
        <v>0</v>
      </c>
      <c r="FX146" s="261">
        <f>MASTER_DATA_ESCALATED!FX146/(FX$18*1000)</f>
        <v>0</v>
      </c>
      <c r="FY146" s="261">
        <f>MASTER_DATA_ESCALATED!FY146/(FY$18*1000)</f>
        <v>0</v>
      </c>
      <c r="FZ146" s="261">
        <f>MASTER_DATA_ESCALATED!FZ146/(FZ$18*1000)</f>
        <v>0</v>
      </c>
      <c r="GA146" s="261">
        <f>MASTER_DATA_ESCALATED!GA146/(GA$18*1000)</f>
        <v>0</v>
      </c>
      <c r="GB146" s="261">
        <f>MASTER_DATA_ESCALATED!GB146/(GB$18*1000)</f>
        <v>0</v>
      </c>
      <c r="GC146" s="261">
        <f>MASTER_DATA_ESCALATED!GC146/(GC$18*1000)</f>
        <v>0</v>
      </c>
      <c r="GD146" s="261">
        <f>MASTER_DATA_ESCALATED!GD146/(GD$18*1000)</f>
        <v>0</v>
      </c>
      <c r="GE146" s="261">
        <f>MASTER_DATA_ESCALATED!GE146/(GE$18*1000)</f>
        <v>0</v>
      </c>
      <c r="GF146" s="261">
        <f>MASTER_DATA_ESCALATED!GF146/(GF$18*1000)</f>
        <v>0</v>
      </c>
      <c r="GG146" s="261">
        <f>MASTER_DATA_ESCALATED!GG146/(GG$18*1000)</f>
        <v>0</v>
      </c>
      <c r="GH146" s="261">
        <f>MASTER_DATA_ESCALATED!GH146/(GH$18*1000)</f>
        <v>0</v>
      </c>
      <c r="GI146" s="261">
        <f>MASTER_DATA_ESCALATED!GI146/(GI$18*1000)</f>
        <v>0</v>
      </c>
      <c r="GJ146" s="261">
        <f>MASTER_DATA_ESCALATED!GJ146/(GJ$18*1000)</f>
        <v>0</v>
      </c>
      <c r="GK146" s="261">
        <f>MASTER_DATA_ESCALATED!GK146/(GK$18*1000)</f>
        <v>0</v>
      </c>
      <c r="GL146" s="261">
        <f>MASTER_DATA_ESCALATED!GL146/(GL$18*1000)</f>
        <v>0</v>
      </c>
      <c r="GM146" s="261">
        <f>MASTER_DATA_ESCALATED!GM146/(GM$18*1000)</f>
        <v>0</v>
      </c>
      <c r="GN146" s="261">
        <f>MASTER_DATA_ESCALATED!GN146/(GN$18*1000)</f>
        <v>0</v>
      </c>
      <c r="GO146" s="261">
        <f>MASTER_DATA_ESCALATED!GO146/(GO$18*1000)</f>
        <v>0</v>
      </c>
      <c r="GP146" s="261">
        <f>MASTER_DATA_ESCALATED!GP146/(GP$18*1000)</f>
        <v>0</v>
      </c>
      <c r="GQ146" s="261">
        <f>MASTER_DATA_ESCALATED!GQ146/(GQ$18*1000)</f>
        <v>0</v>
      </c>
      <c r="GR146" s="261">
        <f>MASTER_DATA_ESCALATED!GR146/(GR$18*1000)</f>
        <v>0</v>
      </c>
      <c r="GS146" s="261">
        <f>MASTER_DATA_ESCALATED!GS146/(GS$18*1000)</f>
        <v>0</v>
      </c>
      <c r="GT146" s="261">
        <f>MASTER_DATA_ESCALATED!GT146/(GT$18*1000)</f>
        <v>0</v>
      </c>
      <c r="GU146" s="261">
        <f>MASTER_DATA_ESCALATED!GU146/(GU$18*1000)</f>
        <v>0</v>
      </c>
      <c r="GV146" s="261">
        <f>MASTER_DATA_ESCALATED!GV146/(GV$18*1000)</f>
        <v>0</v>
      </c>
      <c r="GW146" s="261" t="e">
        <f>MASTER_DATA_ESCALATED!#REF!/(GW$18*1000)</f>
        <v>#REF!</v>
      </c>
      <c r="GX146" s="261" t="e">
        <f>MASTER_DATA_ESCALATED!#REF!/(GX$18*1000)</f>
        <v>#REF!</v>
      </c>
      <c r="GY146" s="261" t="e">
        <f>MASTER_DATA_ESCALATED!#REF!/(GY$18*1000)</f>
        <v>#REF!</v>
      </c>
    </row>
    <row r="147" spans="2:207" ht="17.25" hidden="1" outlineLevel="2" x14ac:dyDescent="0.3">
      <c r="B147" s="183">
        <f t="shared" si="3"/>
        <v>30</v>
      </c>
      <c r="C147" s="51">
        <f t="shared" si="4"/>
        <v>316</v>
      </c>
      <c r="D147" s="77"/>
      <c r="E147" s="52"/>
      <c r="F147" s="52">
        <v>316</v>
      </c>
      <c r="G147" s="78"/>
      <c r="H147" s="260" t="s">
        <v>73</v>
      </c>
      <c r="I147" s="261">
        <f>MASTER_DATA_ESCALATED!I147/(I$18*1000)</f>
        <v>0</v>
      </c>
      <c r="J147" s="261">
        <f>MASTER_DATA_ESCALATED!J147/(J$18*1000)</f>
        <v>0</v>
      </c>
      <c r="K147" s="261">
        <f>MASTER_DATA_ESCALATED!K147/(K$18*1000)</f>
        <v>0</v>
      </c>
      <c r="L147" s="261">
        <f>MASTER_DATA_ESCALATED!L147/(L$18*1000)</f>
        <v>0</v>
      </c>
      <c r="M147" s="261">
        <f>MASTER_DATA_ESCALATED!M147/(M$18*1000)</f>
        <v>0</v>
      </c>
      <c r="N147" s="261">
        <f>MASTER_DATA_ESCALATED!N147/(N$18*1000)</f>
        <v>0</v>
      </c>
      <c r="O147" s="261">
        <f>MASTER_DATA_ESCALATED!O147/(O$18*1000)</f>
        <v>0</v>
      </c>
      <c r="P147" s="261">
        <f>MASTER_DATA_ESCALATED!P147/(P$18*1000)</f>
        <v>0</v>
      </c>
      <c r="Q147" s="261">
        <f>MASTER_DATA_ESCALATED!Q147/(Q$18*1000)</f>
        <v>0</v>
      </c>
      <c r="R147" s="261">
        <f>MASTER_DATA_ESCALATED!R147/(R$18*1000)</f>
        <v>0</v>
      </c>
      <c r="S147" s="261">
        <f>MASTER_DATA_ESCALATED!S147/(S$18*1000)</f>
        <v>0</v>
      </c>
      <c r="T147" s="261">
        <f>MASTER_DATA_ESCALATED!T147/(T$18*1000)</f>
        <v>0</v>
      </c>
      <c r="U147" s="261">
        <f>MASTER_DATA_ESCALATED!U147/(U$18*1000)</f>
        <v>0</v>
      </c>
      <c r="V147" s="261">
        <f>MASTER_DATA_ESCALATED!V147/(V$18*1000)</f>
        <v>0</v>
      </c>
      <c r="W147" s="261">
        <f>MASTER_DATA_ESCALATED!W147/(W$18*1000)</f>
        <v>0</v>
      </c>
      <c r="X147" s="261">
        <f>MASTER_DATA_ESCALATED!X147/(X$18*1000)</f>
        <v>0</v>
      </c>
      <c r="Y147" s="261">
        <f>MASTER_DATA_ESCALATED!Y147/(Y$18*1000)</f>
        <v>0</v>
      </c>
      <c r="Z147" s="261">
        <f>MASTER_DATA_ESCALATED!Z147/(Z$18*1000)</f>
        <v>0</v>
      </c>
      <c r="AA147" s="261">
        <f>MASTER_DATA_ESCALATED!AA147/(AA$18*1000)</f>
        <v>0</v>
      </c>
      <c r="AB147" s="261">
        <f>MASTER_DATA_ESCALATED!AB147/(AB$18*1000)</f>
        <v>0</v>
      </c>
      <c r="AC147" s="261">
        <f>MASTER_DATA_ESCALATED!AC147/(AC$18*1000)</f>
        <v>0</v>
      </c>
      <c r="AD147" s="261">
        <f>MASTER_DATA_ESCALATED!AD147/(AD$18*1000)</f>
        <v>0</v>
      </c>
      <c r="AE147" s="261">
        <f>MASTER_DATA_ESCALATED!AE147/(AE$18*1000)</f>
        <v>0</v>
      </c>
      <c r="AF147" s="261">
        <f>MASTER_DATA_ESCALATED!AF147/(AF$18*1000)</f>
        <v>0</v>
      </c>
      <c r="AG147" s="261">
        <f>MASTER_DATA_ESCALATED!AG147/(AG$18*1000)</f>
        <v>0</v>
      </c>
      <c r="AH147" s="261">
        <f>MASTER_DATA_ESCALATED!AH147/(AH$18*1000)</f>
        <v>0</v>
      </c>
      <c r="AI147" s="261">
        <f>MASTER_DATA_ESCALATED!AI147/(AI$18*1000)</f>
        <v>0</v>
      </c>
      <c r="AJ147" s="261">
        <f>MASTER_DATA_ESCALATED!AJ147/(AJ$18*1000)</f>
        <v>0</v>
      </c>
      <c r="AK147" s="261">
        <f>MASTER_DATA_ESCALATED!AK147/(AK$18*1000)</f>
        <v>0</v>
      </c>
      <c r="AL147" s="261">
        <f>MASTER_DATA_ESCALATED!AL147/(AL$18*1000)</f>
        <v>0</v>
      </c>
      <c r="AM147" s="261">
        <f>MASTER_DATA_ESCALATED!AM147/(AM$18*1000)</f>
        <v>0</v>
      </c>
      <c r="AN147" s="261">
        <f>MASTER_DATA_ESCALATED!AN147/(AN$18*1000)</f>
        <v>0</v>
      </c>
      <c r="AO147" s="261">
        <f>MASTER_DATA_ESCALATED!AO147/(AO$18*1000)</f>
        <v>0</v>
      </c>
      <c r="AP147" s="261">
        <f>MASTER_DATA_ESCALATED!AP147/(AP$18*1000)</f>
        <v>0</v>
      </c>
      <c r="AQ147" s="261">
        <f>MASTER_DATA_ESCALATED!AQ147/(AQ$18*1000)</f>
        <v>0</v>
      </c>
      <c r="AR147" s="261">
        <f>MASTER_DATA_ESCALATED!AR147/(AR$18*1000)</f>
        <v>0</v>
      </c>
      <c r="AS147" s="261">
        <f>MASTER_DATA_ESCALATED!AS147/(AS$18*1000)</f>
        <v>0</v>
      </c>
      <c r="AT147" s="261">
        <f>MASTER_DATA_ESCALATED!AT147/(AT$18*1000)</f>
        <v>0</v>
      </c>
      <c r="AU147" s="261">
        <f>MASTER_DATA_ESCALATED!AU147/(AU$18*1000)</f>
        <v>0</v>
      </c>
      <c r="AV147" s="261">
        <f>MASTER_DATA_ESCALATED!AV147/(AV$18*1000)</f>
        <v>0</v>
      </c>
      <c r="AW147" s="261">
        <f>MASTER_DATA_ESCALATED!AW147/(AW$18*1000)</f>
        <v>0</v>
      </c>
      <c r="AX147" s="261">
        <f>MASTER_DATA_ESCALATED!AX147/(AX$18*1000)</f>
        <v>0</v>
      </c>
      <c r="AY147" s="261">
        <f>MASTER_DATA_ESCALATED!AY147/(AY$18*1000)</f>
        <v>0</v>
      </c>
      <c r="AZ147" s="261">
        <f>MASTER_DATA_ESCALATED!AZ147/(AZ$18*1000)</f>
        <v>0</v>
      </c>
      <c r="BA147" s="261">
        <f>MASTER_DATA_ESCALATED!BA147/(BA$18*1000)</f>
        <v>0</v>
      </c>
      <c r="BB147" s="261">
        <f>MASTER_DATA_ESCALATED!BB147/(BB$18*1000)</f>
        <v>0</v>
      </c>
      <c r="BC147" s="261">
        <f>MASTER_DATA_ESCALATED!BC147/(BC$18*1000)</f>
        <v>0</v>
      </c>
      <c r="BD147" s="261">
        <f>MASTER_DATA_ESCALATED!BD147/(BD$18*1000)</f>
        <v>0</v>
      </c>
      <c r="BE147" s="261">
        <f>MASTER_DATA_ESCALATED!BE147/(BE$18*1000)</f>
        <v>0</v>
      </c>
      <c r="BF147" s="261">
        <f>MASTER_DATA_ESCALATED!BF147/(BF$18*1000)</f>
        <v>0</v>
      </c>
      <c r="BG147" s="261">
        <f>MASTER_DATA_ESCALATED!BG147/(BG$18*1000)</f>
        <v>0</v>
      </c>
      <c r="BH147" s="261">
        <f>MASTER_DATA_ESCALATED!BH147/(BH$18*1000)</f>
        <v>0</v>
      </c>
      <c r="BI147" s="261">
        <f>MASTER_DATA_ESCALATED!BI147/(BI$18*1000)</f>
        <v>0</v>
      </c>
      <c r="BJ147" s="261">
        <f>MASTER_DATA_ESCALATED!BJ147/(BJ$18*1000)</f>
        <v>0</v>
      </c>
      <c r="BK147" s="261">
        <f>MASTER_DATA_ESCALATED!BK147/(BK$18*1000)</f>
        <v>0</v>
      </c>
      <c r="BL147" s="261">
        <f>MASTER_DATA_ESCALATED!BL147/(BL$18*1000)</f>
        <v>0</v>
      </c>
      <c r="BM147" s="261">
        <f>MASTER_DATA_ESCALATED!BM147/(BM$18*1000)</f>
        <v>0</v>
      </c>
      <c r="BN147" s="261">
        <f>MASTER_DATA_ESCALATED!BN147/(BN$18*1000)</f>
        <v>0</v>
      </c>
      <c r="BO147" s="261">
        <f>MASTER_DATA_ESCALATED!BO147/(BO$18*1000)</f>
        <v>0</v>
      </c>
      <c r="BP147" s="261">
        <f>MASTER_DATA_ESCALATED!BP147/(BP$18*1000)</f>
        <v>0</v>
      </c>
      <c r="BQ147" s="261">
        <f>MASTER_DATA_ESCALATED!BQ147/(BQ$18*1000)</f>
        <v>0</v>
      </c>
      <c r="BR147" s="261">
        <f>MASTER_DATA_ESCALATED!BR147/(BR$18*1000)</f>
        <v>0</v>
      </c>
      <c r="BS147" s="261">
        <f>MASTER_DATA_ESCALATED!BS147/(BS$18*1000)</f>
        <v>0</v>
      </c>
      <c r="BT147" s="261">
        <f>MASTER_DATA_ESCALATED!BT147/(BT$18*1000)</f>
        <v>0</v>
      </c>
      <c r="BU147" s="261">
        <f>MASTER_DATA_ESCALATED!BU147/(BU$18*1000)</f>
        <v>0</v>
      </c>
      <c r="BV147" s="261">
        <f>MASTER_DATA_ESCALATED!BV147/(BV$18*1000)</f>
        <v>0</v>
      </c>
      <c r="BW147" s="261">
        <f>MASTER_DATA_ESCALATED!BW147/(BW$18*1000)</f>
        <v>0</v>
      </c>
      <c r="BX147" s="261">
        <f>MASTER_DATA_ESCALATED!BX147/(BX$18*1000)</f>
        <v>0</v>
      </c>
      <c r="BY147" s="261">
        <f>MASTER_DATA_ESCALATED!BY147/(BY$18*1000)</f>
        <v>0</v>
      </c>
      <c r="BZ147" s="261">
        <f>MASTER_DATA_ESCALATED!BZ147/(BZ$18*1000)</f>
        <v>0</v>
      </c>
      <c r="CA147" s="261">
        <f>MASTER_DATA_ESCALATED!CA147/(CA$18*1000)</f>
        <v>0</v>
      </c>
      <c r="CB147" s="261">
        <f>MASTER_DATA_ESCALATED!CB147/(CB$18*1000)</f>
        <v>0</v>
      </c>
      <c r="CC147" s="261">
        <f>MASTER_DATA_ESCALATED!CC147/(CC$18*1000)</f>
        <v>0</v>
      </c>
      <c r="CD147" s="261">
        <f>MASTER_DATA_ESCALATED!CD147/(CD$18*1000)</f>
        <v>0</v>
      </c>
      <c r="CE147" s="261">
        <f>MASTER_DATA_ESCALATED!CE147/(CE$18*1000)</f>
        <v>0</v>
      </c>
      <c r="CF147" s="261">
        <f>MASTER_DATA_ESCALATED!CF147/(CF$18*1000)</f>
        <v>0</v>
      </c>
      <c r="CG147" s="261">
        <f>MASTER_DATA_ESCALATED!CG147/(CG$18*1000)</f>
        <v>0</v>
      </c>
      <c r="CH147" s="261">
        <f>MASTER_DATA_ESCALATED!CH147/(CH$18*1000)</f>
        <v>0</v>
      </c>
      <c r="CI147" s="261">
        <f>MASTER_DATA_ESCALATED!CI147/(CI$18*1000)</f>
        <v>0</v>
      </c>
      <c r="CJ147" s="261">
        <f>MASTER_DATA_ESCALATED!CJ147/(CJ$18*1000)</f>
        <v>0</v>
      </c>
      <c r="CK147" s="261">
        <f>MASTER_DATA_ESCALATED!CK147/(CK$18*1000)</f>
        <v>0</v>
      </c>
      <c r="CL147" s="261">
        <f>MASTER_DATA_ESCALATED!CL147/(CL$18*1000)</f>
        <v>0</v>
      </c>
      <c r="CM147" s="261">
        <f>MASTER_DATA_ESCALATED!CM147/(CM$18*1000)</f>
        <v>0</v>
      </c>
      <c r="CN147" s="261">
        <f>MASTER_DATA_ESCALATED!CN147/(CN$18*1000)</f>
        <v>0</v>
      </c>
      <c r="CO147" s="261">
        <f>MASTER_DATA_ESCALATED!CO147/(CO$18*1000)</f>
        <v>0</v>
      </c>
      <c r="CP147" s="261">
        <f>MASTER_DATA_ESCALATED!CP147/(CP$18*1000)</f>
        <v>0</v>
      </c>
      <c r="CQ147" s="261">
        <f>MASTER_DATA_ESCALATED!CQ147/(CQ$18*1000)</f>
        <v>0</v>
      </c>
      <c r="CR147" s="261">
        <f>MASTER_DATA_ESCALATED!CR147/(CR$18*1000)</f>
        <v>0</v>
      </c>
      <c r="CS147" s="261">
        <f>MASTER_DATA_ESCALATED!CS147/(CS$18*1000)</f>
        <v>0</v>
      </c>
      <c r="CT147" s="261">
        <f>MASTER_DATA_ESCALATED!CT147/(CT$18*1000)</f>
        <v>0</v>
      </c>
      <c r="CU147" s="261">
        <f>MASTER_DATA_ESCALATED!CU147/(CU$18*1000)</f>
        <v>0</v>
      </c>
      <c r="CV147" s="261">
        <f>MASTER_DATA_ESCALATED!CV147/(CV$18*1000)</f>
        <v>0</v>
      </c>
      <c r="CW147" s="261">
        <f>MASTER_DATA_ESCALATED!CW147/(CW$18*1000)</f>
        <v>0</v>
      </c>
      <c r="CX147" s="261">
        <f>MASTER_DATA_ESCALATED!CX147/(CX$18*1000)</f>
        <v>0</v>
      </c>
      <c r="CY147" s="261">
        <f>MASTER_DATA_ESCALATED!CY147/(CY$18*1000)</f>
        <v>0</v>
      </c>
      <c r="CZ147" s="261">
        <f>MASTER_DATA_ESCALATED!CZ147/(CZ$18*1000)</f>
        <v>0</v>
      </c>
      <c r="DA147" s="261" t="e">
        <f>MASTER_DATA_ESCALATED!DA147/(DA$18*1000)</f>
        <v>#DIV/0!</v>
      </c>
      <c r="DB147" s="261" t="e">
        <f>MASTER_DATA_ESCALATED!DB147/(DB$18*1000)</f>
        <v>#DIV/0!</v>
      </c>
      <c r="DC147" s="261" t="e">
        <f>MASTER_DATA_ESCALATED!DC147/(DC$18*1000)</f>
        <v>#DIV/0!</v>
      </c>
      <c r="DD147" s="261" t="e">
        <f>MASTER_DATA_ESCALATED!DD147/(DD$18*1000)</f>
        <v>#N/A</v>
      </c>
      <c r="DE147" s="261">
        <f>MASTER_DATA_ESCALATED!DE147/(DE$18*1000)</f>
        <v>0</v>
      </c>
      <c r="DF147" s="261">
        <f>MASTER_DATA_ESCALATED!DF147/(DF$18*1000)</f>
        <v>0</v>
      </c>
      <c r="DG147" s="261">
        <f>MASTER_DATA_ESCALATED!DG147/(DG$18*1000)</f>
        <v>0</v>
      </c>
      <c r="DH147" s="261">
        <f>MASTER_DATA_ESCALATED!DH147/(DH$18*1000)</f>
        <v>0</v>
      </c>
      <c r="DI147" s="261">
        <f>MASTER_DATA_ESCALATED!DI147/(DI$18*1000)</f>
        <v>0</v>
      </c>
      <c r="DJ147" s="261">
        <f>MASTER_DATA_ESCALATED!DJ147/(DJ$18*1000)</f>
        <v>0</v>
      </c>
      <c r="DK147" s="261">
        <f>MASTER_DATA_ESCALATED!DK147/(DK$18*1000)</f>
        <v>0</v>
      </c>
      <c r="DL147" s="261">
        <f>MASTER_DATA_ESCALATED!DL147/(DL$18*1000)</f>
        <v>0</v>
      </c>
      <c r="DM147" s="261">
        <f>MASTER_DATA_ESCALATED!DM147/(DM$18*1000)</f>
        <v>0</v>
      </c>
      <c r="DN147" s="261">
        <f>MASTER_DATA_ESCALATED!DN147/(DN$18*1000)</f>
        <v>0</v>
      </c>
      <c r="DO147" s="261">
        <f>MASTER_DATA_ESCALATED!DO147/(DO$18*1000)</f>
        <v>0</v>
      </c>
      <c r="DP147" s="261">
        <f>MASTER_DATA_ESCALATED!DP147/(DP$18*1000)</f>
        <v>0</v>
      </c>
      <c r="DQ147" s="261">
        <f>MASTER_DATA_ESCALATED!DQ147/(DQ$18*1000)</f>
        <v>0</v>
      </c>
      <c r="DR147" s="261">
        <f>MASTER_DATA_ESCALATED!DR147/(DR$18*1000)</f>
        <v>0</v>
      </c>
      <c r="DS147" s="261">
        <f>MASTER_DATA_ESCALATED!DS147/(DS$18*1000)</f>
        <v>0</v>
      </c>
      <c r="DT147" s="261">
        <f>MASTER_DATA_ESCALATED!DT147/(DT$18*1000)</f>
        <v>0</v>
      </c>
      <c r="DU147" s="261">
        <f>MASTER_DATA_ESCALATED!DU147/(DU$18*1000)</f>
        <v>0</v>
      </c>
      <c r="DV147" s="261">
        <f>MASTER_DATA_ESCALATED!DV147/(DV$18*1000)</f>
        <v>0</v>
      </c>
      <c r="DW147" s="261">
        <f>MASTER_DATA_ESCALATED!DW147/(DW$18*1000)</f>
        <v>0</v>
      </c>
      <c r="DX147" s="261">
        <f>MASTER_DATA_ESCALATED!DX147/(DX$18*1000)</f>
        <v>0</v>
      </c>
      <c r="DY147" s="261">
        <f>MASTER_DATA_ESCALATED!DY147/(DY$18*1000)</f>
        <v>0</v>
      </c>
      <c r="DZ147" s="261">
        <f>MASTER_DATA_ESCALATED!DZ147/(DZ$18*1000)</f>
        <v>0</v>
      </c>
      <c r="EA147" s="261">
        <f>MASTER_DATA_ESCALATED!EA147/(EA$18*1000)</f>
        <v>0</v>
      </c>
      <c r="EB147" s="261">
        <f>MASTER_DATA_ESCALATED!EB147/(EB$18*1000)</f>
        <v>0</v>
      </c>
      <c r="EC147" s="261" t="e">
        <f>MASTER_DATA_ESCALATED!EC147/(EC$18*1000)</f>
        <v>#DIV/0!</v>
      </c>
      <c r="ED147" s="261" t="e">
        <f>MASTER_DATA_ESCALATED!ED147/(ED$18*1000)</f>
        <v>#DIV/0!</v>
      </c>
      <c r="EE147" s="261" t="e">
        <f>MASTER_DATA_ESCALATED!EE147/(EE$18*1000)</f>
        <v>#DIV/0!</v>
      </c>
      <c r="EF147" s="261" t="e">
        <f>MASTER_DATA_ESCALATED!EF147/(EF$18*1000)</f>
        <v>#VALUE!</v>
      </c>
      <c r="EG147" s="261">
        <f>MASTER_DATA_ESCALATED!EG147/(EG$18*1000)</f>
        <v>0</v>
      </c>
      <c r="EH147" s="261">
        <f>MASTER_DATA_ESCALATED!EH147/(EH$18*1000)</f>
        <v>0</v>
      </c>
      <c r="EI147" s="261">
        <f>MASTER_DATA_ESCALATED!EI147/(EI$18*1000)</f>
        <v>0</v>
      </c>
      <c r="EJ147" s="261">
        <f>MASTER_DATA_ESCALATED!EJ147/(EJ$18*1000)</f>
        <v>0</v>
      </c>
      <c r="EK147" s="261">
        <f>MASTER_DATA_ESCALATED!EK147/(EK$18*1000)</f>
        <v>0</v>
      </c>
      <c r="EL147" s="261">
        <f>MASTER_DATA_ESCALATED!EL147/(EL$18*1000)</f>
        <v>0</v>
      </c>
      <c r="EM147" s="261">
        <f>MASTER_DATA_ESCALATED!EM147/(EM$18*1000)</f>
        <v>0</v>
      </c>
      <c r="EN147" s="261">
        <f>MASTER_DATA_ESCALATED!EN147/(EN$18*1000)</f>
        <v>0</v>
      </c>
      <c r="EO147" s="261">
        <f>MASTER_DATA_ESCALATED!EO147/(EO$18*1000)</f>
        <v>0</v>
      </c>
      <c r="EP147" s="261">
        <f>MASTER_DATA_ESCALATED!EP147/(EP$18*1000)</f>
        <v>0</v>
      </c>
      <c r="EQ147" s="261">
        <f>MASTER_DATA_ESCALATED!EQ147/(EQ$18*1000)</f>
        <v>0</v>
      </c>
      <c r="ER147" s="261">
        <f>MASTER_DATA_ESCALATED!ER147/(ER$18*1000)</f>
        <v>0</v>
      </c>
      <c r="ES147" s="261">
        <f>MASTER_DATA_ESCALATED!ES147/(ES$18*1000)</f>
        <v>0</v>
      </c>
      <c r="ET147" s="261">
        <f>MASTER_DATA_ESCALATED!ET147/(ET$18*1000)</f>
        <v>0</v>
      </c>
      <c r="EU147" s="261">
        <f>MASTER_DATA_ESCALATED!EU147/(EU$18*1000)</f>
        <v>0</v>
      </c>
      <c r="EV147" s="261">
        <f>MASTER_DATA_ESCALATED!EV147/(EV$18*1000)</f>
        <v>0</v>
      </c>
      <c r="EW147" s="261">
        <f>MASTER_DATA_ESCALATED!EW147/(EW$18*1000)</f>
        <v>0</v>
      </c>
      <c r="EX147" s="261">
        <f>MASTER_DATA_ESCALATED!EX147/(EX$18*1000)</f>
        <v>0</v>
      </c>
      <c r="EY147" s="261">
        <f>MASTER_DATA_ESCALATED!EY147/(EY$18*1000)</f>
        <v>0</v>
      </c>
      <c r="EZ147" s="261">
        <f>MASTER_DATA_ESCALATED!EZ147/(EZ$18*1000)</f>
        <v>0</v>
      </c>
      <c r="FA147" s="261">
        <f>MASTER_DATA_ESCALATED!FA147/(FA$18*1000)</f>
        <v>0</v>
      </c>
      <c r="FB147" s="261">
        <f>MASTER_DATA_ESCALATED!FB147/(FB$18*1000)</f>
        <v>0</v>
      </c>
      <c r="FC147" s="261">
        <f>MASTER_DATA_ESCALATED!FC147/(FC$18*1000)</f>
        <v>0</v>
      </c>
      <c r="FD147" s="261">
        <f>MASTER_DATA_ESCALATED!FD147/(FD$18*1000)</f>
        <v>0</v>
      </c>
      <c r="FE147" s="261">
        <f>MASTER_DATA_ESCALATED!FE147/(FE$18*1000)</f>
        <v>0</v>
      </c>
      <c r="FF147" s="261">
        <f>MASTER_DATA_ESCALATED!FF147/(FF$18*1000)</f>
        <v>0</v>
      </c>
      <c r="FG147" s="261">
        <f>MASTER_DATA_ESCALATED!FG147/(FG$18*1000)</f>
        <v>0</v>
      </c>
      <c r="FH147" s="261">
        <f>MASTER_DATA_ESCALATED!FH147/(FH$18*1000)</f>
        <v>0</v>
      </c>
      <c r="FI147" s="261">
        <f>MASTER_DATA_ESCALATED!FI147/(FI$18*1000)</f>
        <v>0</v>
      </c>
      <c r="FJ147" s="261">
        <f>MASTER_DATA_ESCALATED!FJ147/(FJ$18*1000)</f>
        <v>0</v>
      </c>
      <c r="FK147" s="261">
        <f>MASTER_DATA_ESCALATED!FK147/(FK$18*1000)</f>
        <v>0</v>
      </c>
      <c r="FL147" s="261">
        <f>MASTER_DATA_ESCALATED!FL147/(FL$18*1000)</f>
        <v>0</v>
      </c>
      <c r="FM147" s="261">
        <f>MASTER_DATA_ESCALATED!FM147/(FM$18*1000)</f>
        <v>0</v>
      </c>
      <c r="FN147" s="261">
        <f>MASTER_DATA_ESCALATED!FN147/(FN$18*1000)</f>
        <v>0</v>
      </c>
      <c r="FO147" s="261">
        <f>MASTER_DATA_ESCALATED!FO147/(FO$18*1000)</f>
        <v>0</v>
      </c>
      <c r="FP147" s="261">
        <f>MASTER_DATA_ESCALATED!FP147/(FP$18*1000)</f>
        <v>0</v>
      </c>
      <c r="FQ147" s="261">
        <f>MASTER_DATA_ESCALATED!FQ147/(FQ$18*1000)</f>
        <v>0</v>
      </c>
      <c r="FR147" s="261">
        <f>MASTER_DATA_ESCALATED!FR147/(FR$18*1000)</f>
        <v>0</v>
      </c>
      <c r="FS147" s="261">
        <f>MASTER_DATA_ESCALATED!FS147/(FS$18*1000)</f>
        <v>0</v>
      </c>
      <c r="FT147" s="261">
        <f>MASTER_DATA_ESCALATED!FT147/(FT$18*1000)</f>
        <v>0</v>
      </c>
      <c r="FU147" s="261">
        <f>MASTER_DATA_ESCALATED!FU147/(FU$18*1000)</f>
        <v>0</v>
      </c>
      <c r="FV147" s="261">
        <f>MASTER_DATA_ESCALATED!FV147/(FV$18*1000)</f>
        <v>0</v>
      </c>
      <c r="FW147" s="261">
        <f>MASTER_DATA_ESCALATED!FW147/(FW$18*1000)</f>
        <v>0</v>
      </c>
      <c r="FX147" s="261">
        <f>MASTER_DATA_ESCALATED!FX147/(FX$18*1000)</f>
        <v>0</v>
      </c>
      <c r="FY147" s="261">
        <f>MASTER_DATA_ESCALATED!FY147/(FY$18*1000)</f>
        <v>0</v>
      </c>
      <c r="FZ147" s="261">
        <f>MASTER_DATA_ESCALATED!FZ147/(FZ$18*1000)</f>
        <v>0</v>
      </c>
      <c r="GA147" s="261">
        <f>MASTER_DATA_ESCALATED!GA147/(GA$18*1000)</f>
        <v>0</v>
      </c>
      <c r="GB147" s="261">
        <f>MASTER_DATA_ESCALATED!GB147/(GB$18*1000)</f>
        <v>0</v>
      </c>
      <c r="GC147" s="261">
        <f>MASTER_DATA_ESCALATED!GC147/(GC$18*1000)</f>
        <v>0</v>
      </c>
      <c r="GD147" s="261">
        <f>MASTER_DATA_ESCALATED!GD147/(GD$18*1000)</f>
        <v>0</v>
      </c>
      <c r="GE147" s="261">
        <f>MASTER_DATA_ESCALATED!GE147/(GE$18*1000)</f>
        <v>0</v>
      </c>
      <c r="GF147" s="261">
        <f>MASTER_DATA_ESCALATED!GF147/(GF$18*1000)</f>
        <v>0</v>
      </c>
      <c r="GG147" s="261">
        <f>MASTER_DATA_ESCALATED!GG147/(GG$18*1000)</f>
        <v>0</v>
      </c>
      <c r="GH147" s="261">
        <f>MASTER_DATA_ESCALATED!GH147/(GH$18*1000)</f>
        <v>0</v>
      </c>
      <c r="GI147" s="261">
        <f>MASTER_DATA_ESCALATED!GI147/(GI$18*1000)</f>
        <v>0</v>
      </c>
      <c r="GJ147" s="261">
        <f>MASTER_DATA_ESCALATED!GJ147/(GJ$18*1000)</f>
        <v>0</v>
      </c>
      <c r="GK147" s="261">
        <f>MASTER_DATA_ESCALATED!GK147/(GK$18*1000)</f>
        <v>0</v>
      </c>
      <c r="GL147" s="261">
        <f>MASTER_DATA_ESCALATED!GL147/(GL$18*1000)</f>
        <v>0</v>
      </c>
      <c r="GM147" s="261">
        <f>MASTER_DATA_ESCALATED!GM147/(GM$18*1000)</f>
        <v>0</v>
      </c>
      <c r="GN147" s="261">
        <f>MASTER_DATA_ESCALATED!GN147/(GN$18*1000)</f>
        <v>0</v>
      </c>
      <c r="GO147" s="261">
        <f>MASTER_DATA_ESCALATED!GO147/(GO$18*1000)</f>
        <v>0</v>
      </c>
      <c r="GP147" s="261">
        <f>MASTER_DATA_ESCALATED!GP147/(GP$18*1000)</f>
        <v>0</v>
      </c>
      <c r="GQ147" s="261">
        <f>MASTER_DATA_ESCALATED!GQ147/(GQ$18*1000)</f>
        <v>0</v>
      </c>
      <c r="GR147" s="261">
        <f>MASTER_DATA_ESCALATED!GR147/(GR$18*1000)</f>
        <v>0</v>
      </c>
      <c r="GS147" s="261">
        <f>MASTER_DATA_ESCALATED!GS147/(GS$18*1000)</f>
        <v>0</v>
      </c>
      <c r="GT147" s="261">
        <f>MASTER_DATA_ESCALATED!GT147/(GT$18*1000)</f>
        <v>0</v>
      </c>
      <c r="GU147" s="261">
        <f>MASTER_DATA_ESCALATED!GU147/(GU$18*1000)</f>
        <v>0</v>
      </c>
      <c r="GV147" s="261">
        <f>MASTER_DATA_ESCALATED!GV147/(GV$18*1000)</f>
        <v>0</v>
      </c>
      <c r="GW147" s="261" t="e">
        <f>MASTER_DATA_ESCALATED!#REF!/(GW$18*1000)</f>
        <v>#REF!</v>
      </c>
      <c r="GX147" s="261" t="e">
        <f>MASTER_DATA_ESCALATED!#REF!/(GX$18*1000)</f>
        <v>#REF!</v>
      </c>
      <c r="GY147" s="261" t="e">
        <f>MASTER_DATA_ESCALATED!#REF!/(GY$18*1000)</f>
        <v>#REF!</v>
      </c>
    </row>
    <row r="148" spans="2:207" ht="17.25" hidden="1" outlineLevel="2" x14ac:dyDescent="0.3">
      <c r="B148" s="183">
        <f t="shared" si="3"/>
        <v>30</v>
      </c>
      <c r="C148" s="51">
        <f t="shared" si="4"/>
        <v>317</v>
      </c>
      <c r="D148" s="77"/>
      <c r="E148" s="52"/>
      <c r="F148" s="52">
        <v>317</v>
      </c>
      <c r="G148" s="78"/>
      <c r="H148" s="260" t="s">
        <v>74</v>
      </c>
      <c r="I148" s="261">
        <f>MASTER_DATA_ESCALATED!I148/(I$18*1000)</f>
        <v>0</v>
      </c>
      <c r="J148" s="261">
        <f>MASTER_DATA_ESCALATED!J148/(J$18*1000)</f>
        <v>0</v>
      </c>
      <c r="K148" s="261">
        <f>MASTER_DATA_ESCALATED!K148/(K$18*1000)</f>
        <v>0</v>
      </c>
      <c r="L148" s="261">
        <f>MASTER_DATA_ESCALATED!L148/(L$18*1000)</f>
        <v>0</v>
      </c>
      <c r="M148" s="261">
        <f>MASTER_DATA_ESCALATED!M148/(M$18*1000)</f>
        <v>0</v>
      </c>
      <c r="N148" s="261">
        <f>MASTER_DATA_ESCALATED!N148/(N$18*1000)</f>
        <v>0</v>
      </c>
      <c r="O148" s="261">
        <f>MASTER_DATA_ESCALATED!O148/(O$18*1000)</f>
        <v>0</v>
      </c>
      <c r="P148" s="261">
        <f>MASTER_DATA_ESCALATED!P148/(P$18*1000)</f>
        <v>0</v>
      </c>
      <c r="Q148" s="261">
        <f>MASTER_DATA_ESCALATED!Q148/(Q$18*1000)</f>
        <v>0</v>
      </c>
      <c r="R148" s="261">
        <f>MASTER_DATA_ESCALATED!R148/(R$18*1000)</f>
        <v>0</v>
      </c>
      <c r="S148" s="261">
        <f>MASTER_DATA_ESCALATED!S148/(S$18*1000)</f>
        <v>0</v>
      </c>
      <c r="T148" s="261">
        <f>MASTER_DATA_ESCALATED!T148/(T$18*1000)</f>
        <v>0</v>
      </c>
      <c r="U148" s="261">
        <f>MASTER_DATA_ESCALATED!U148/(U$18*1000)</f>
        <v>0</v>
      </c>
      <c r="V148" s="261">
        <f>MASTER_DATA_ESCALATED!V148/(V$18*1000)</f>
        <v>0</v>
      </c>
      <c r="W148" s="261">
        <f>MASTER_DATA_ESCALATED!W148/(W$18*1000)</f>
        <v>0</v>
      </c>
      <c r="X148" s="261">
        <f>MASTER_DATA_ESCALATED!X148/(X$18*1000)</f>
        <v>0</v>
      </c>
      <c r="Y148" s="261">
        <f>MASTER_DATA_ESCALATED!Y148/(Y$18*1000)</f>
        <v>0</v>
      </c>
      <c r="Z148" s="261">
        <f>MASTER_DATA_ESCALATED!Z148/(Z$18*1000)</f>
        <v>0</v>
      </c>
      <c r="AA148" s="261">
        <f>MASTER_DATA_ESCALATED!AA148/(AA$18*1000)</f>
        <v>0</v>
      </c>
      <c r="AB148" s="261">
        <f>MASTER_DATA_ESCALATED!AB148/(AB$18*1000)</f>
        <v>0</v>
      </c>
      <c r="AC148" s="261">
        <f>MASTER_DATA_ESCALATED!AC148/(AC$18*1000)</f>
        <v>0</v>
      </c>
      <c r="AD148" s="261">
        <f>MASTER_DATA_ESCALATED!AD148/(AD$18*1000)</f>
        <v>0</v>
      </c>
      <c r="AE148" s="261">
        <f>MASTER_DATA_ESCALATED!AE148/(AE$18*1000)</f>
        <v>0</v>
      </c>
      <c r="AF148" s="261">
        <f>MASTER_DATA_ESCALATED!AF148/(AF$18*1000)</f>
        <v>0</v>
      </c>
      <c r="AG148" s="261">
        <f>MASTER_DATA_ESCALATED!AG148/(AG$18*1000)</f>
        <v>0</v>
      </c>
      <c r="AH148" s="261">
        <f>MASTER_DATA_ESCALATED!AH148/(AH$18*1000)</f>
        <v>0</v>
      </c>
      <c r="AI148" s="261">
        <f>MASTER_DATA_ESCALATED!AI148/(AI$18*1000)</f>
        <v>0</v>
      </c>
      <c r="AJ148" s="261">
        <f>MASTER_DATA_ESCALATED!AJ148/(AJ$18*1000)</f>
        <v>0</v>
      </c>
      <c r="AK148" s="261">
        <f>MASTER_DATA_ESCALATED!AK148/(AK$18*1000)</f>
        <v>0</v>
      </c>
      <c r="AL148" s="261">
        <f>MASTER_DATA_ESCALATED!AL148/(AL$18*1000)</f>
        <v>0</v>
      </c>
      <c r="AM148" s="261">
        <f>MASTER_DATA_ESCALATED!AM148/(AM$18*1000)</f>
        <v>0</v>
      </c>
      <c r="AN148" s="261">
        <f>MASTER_DATA_ESCALATED!AN148/(AN$18*1000)</f>
        <v>0</v>
      </c>
      <c r="AO148" s="261">
        <f>MASTER_DATA_ESCALATED!AO148/(AO$18*1000)</f>
        <v>0</v>
      </c>
      <c r="AP148" s="261">
        <f>MASTER_DATA_ESCALATED!AP148/(AP$18*1000)</f>
        <v>0</v>
      </c>
      <c r="AQ148" s="261">
        <f>MASTER_DATA_ESCALATED!AQ148/(AQ$18*1000)</f>
        <v>0</v>
      </c>
      <c r="AR148" s="261">
        <f>MASTER_DATA_ESCALATED!AR148/(AR$18*1000)</f>
        <v>0</v>
      </c>
      <c r="AS148" s="261">
        <f>MASTER_DATA_ESCALATED!AS148/(AS$18*1000)</f>
        <v>0</v>
      </c>
      <c r="AT148" s="261">
        <f>MASTER_DATA_ESCALATED!AT148/(AT$18*1000)</f>
        <v>0</v>
      </c>
      <c r="AU148" s="261">
        <f>MASTER_DATA_ESCALATED!AU148/(AU$18*1000)</f>
        <v>0</v>
      </c>
      <c r="AV148" s="261">
        <f>MASTER_DATA_ESCALATED!AV148/(AV$18*1000)</f>
        <v>0</v>
      </c>
      <c r="AW148" s="261">
        <f>MASTER_DATA_ESCALATED!AW148/(AW$18*1000)</f>
        <v>0</v>
      </c>
      <c r="AX148" s="261">
        <f>MASTER_DATA_ESCALATED!AX148/(AX$18*1000)</f>
        <v>0</v>
      </c>
      <c r="AY148" s="261">
        <f>MASTER_DATA_ESCALATED!AY148/(AY$18*1000)</f>
        <v>0</v>
      </c>
      <c r="AZ148" s="261">
        <f>MASTER_DATA_ESCALATED!AZ148/(AZ$18*1000)</f>
        <v>0</v>
      </c>
      <c r="BA148" s="261">
        <f>MASTER_DATA_ESCALATED!BA148/(BA$18*1000)</f>
        <v>0</v>
      </c>
      <c r="BB148" s="261">
        <f>MASTER_DATA_ESCALATED!BB148/(BB$18*1000)</f>
        <v>0</v>
      </c>
      <c r="BC148" s="261">
        <f>MASTER_DATA_ESCALATED!BC148/(BC$18*1000)</f>
        <v>0</v>
      </c>
      <c r="BD148" s="261">
        <f>MASTER_DATA_ESCALATED!BD148/(BD$18*1000)</f>
        <v>0</v>
      </c>
      <c r="BE148" s="261">
        <f>MASTER_DATA_ESCALATED!BE148/(BE$18*1000)</f>
        <v>0</v>
      </c>
      <c r="BF148" s="261">
        <f>MASTER_DATA_ESCALATED!BF148/(BF$18*1000)</f>
        <v>0</v>
      </c>
      <c r="BG148" s="261">
        <f>MASTER_DATA_ESCALATED!BG148/(BG$18*1000)</f>
        <v>0</v>
      </c>
      <c r="BH148" s="261">
        <f>MASTER_DATA_ESCALATED!BH148/(BH$18*1000)</f>
        <v>0</v>
      </c>
      <c r="BI148" s="261">
        <f>MASTER_DATA_ESCALATED!BI148/(BI$18*1000)</f>
        <v>0</v>
      </c>
      <c r="BJ148" s="261">
        <f>MASTER_DATA_ESCALATED!BJ148/(BJ$18*1000)</f>
        <v>0</v>
      </c>
      <c r="BK148" s="261">
        <f>MASTER_DATA_ESCALATED!BK148/(BK$18*1000)</f>
        <v>0</v>
      </c>
      <c r="BL148" s="261">
        <f>MASTER_DATA_ESCALATED!BL148/(BL$18*1000)</f>
        <v>0</v>
      </c>
      <c r="BM148" s="261">
        <f>MASTER_DATA_ESCALATED!BM148/(BM$18*1000)</f>
        <v>0</v>
      </c>
      <c r="BN148" s="261">
        <f>MASTER_DATA_ESCALATED!BN148/(BN$18*1000)</f>
        <v>0</v>
      </c>
      <c r="BO148" s="261">
        <f>MASTER_DATA_ESCALATED!BO148/(BO$18*1000)</f>
        <v>0</v>
      </c>
      <c r="BP148" s="261">
        <f>MASTER_DATA_ESCALATED!BP148/(BP$18*1000)</f>
        <v>0</v>
      </c>
      <c r="BQ148" s="261">
        <f>MASTER_DATA_ESCALATED!BQ148/(BQ$18*1000)</f>
        <v>0</v>
      </c>
      <c r="BR148" s="261">
        <f>MASTER_DATA_ESCALATED!BR148/(BR$18*1000)</f>
        <v>0</v>
      </c>
      <c r="BS148" s="261">
        <f>MASTER_DATA_ESCALATED!BS148/(BS$18*1000)</f>
        <v>0</v>
      </c>
      <c r="BT148" s="261">
        <f>MASTER_DATA_ESCALATED!BT148/(BT$18*1000)</f>
        <v>0</v>
      </c>
      <c r="BU148" s="261">
        <f>MASTER_DATA_ESCALATED!BU148/(BU$18*1000)</f>
        <v>0</v>
      </c>
      <c r="BV148" s="261">
        <f>MASTER_DATA_ESCALATED!BV148/(BV$18*1000)</f>
        <v>0</v>
      </c>
      <c r="BW148" s="261">
        <f>MASTER_DATA_ESCALATED!BW148/(BW$18*1000)</f>
        <v>0</v>
      </c>
      <c r="BX148" s="261">
        <f>MASTER_DATA_ESCALATED!BX148/(BX$18*1000)</f>
        <v>0</v>
      </c>
      <c r="BY148" s="261">
        <f>MASTER_DATA_ESCALATED!BY148/(BY$18*1000)</f>
        <v>0</v>
      </c>
      <c r="BZ148" s="261">
        <f>MASTER_DATA_ESCALATED!BZ148/(BZ$18*1000)</f>
        <v>0</v>
      </c>
      <c r="CA148" s="261">
        <f>MASTER_DATA_ESCALATED!CA148/(CA$18*1000)</f>
        <v>0</v>
      </c>
      <c r="CB148" s="261">
        <f>MASTER_DATA_ESCALATED!CB148/(CB$18*1000)</f>
        <v>0</v>
      </c>
      <c r="CC148" s="261">
        <f>MASTER_DATA_ESCALATED!CC148/(CC$18*1000)</f>
        <v>0</v>
      </c>
      <c r="CD148" s="261">
        <f>MASTER_DATA_ESCALATED!CD148/(CD$18*1000)</f>
        <v>0</v>
      </c>
      <c r="CE148" s="261">
        <f>MASTER_DATA_ESCALATED!CE148/(CE$18*1000)</f>
        <v>0</v>
      </c>
      <c r="CF148" s="261">
        <f>MASTER_DATA_ESCALATED!CF148/(CF$18*1000)</f>
        <v>0</v>
      </c>
      <c r="CG148" s="261">
        <f>MASTER_DATA_ESCALATED!CG148/(CG$18*1000)</f>
        <v>0</v>
      </c>
      <c r="CH148" s="261">
        <f>MASTER_DATA_ESCALATED!CH148/(CH$18*1000)</f>
        <v>0</v>
      </c>
      <c r="CI148" s="261">
        <f>MASTER_DATA_ESCALATED!CI148/(CI$18*1000)</f>
        <v>0</v>
      </c>
      <c r="CJ148" s="261">
        <f>MASTER_DATA_ESCALATED!CJ148/(CJ$18*1000)</f>
        <v>0</v>
      </c>
      <c r="CK148" s="261">
        <f>MASTER_DATA_ESCALATED!CK148/(CK$18*1000)</f>
        <v>0</v>
      </c>
      <c r="CL148" s="261">
        <f>MASTER_DATA_ESCALATED!CL148/(CL$18*1000)</f>
        <v>0</v>
      </c>
      <c r="CM148" s="261">
        <f>MASTER_DATA_ESCALATED!CM148/(CM$18*1000)</f>
        <v>0</v>
      </c>
      <c r="CN148" s="261">
        <f>MASTER_DATA_ESCALATED!CN148/(CN$18*1000)</f>
        <v>0</v>
      </c>
      <c r="CO148" s="261">
        <f>MASTER_DATA_ESCALATED!CO148/(CO$18*1000)</f>
        <v>0</v>
      </c>
      <c r="CP148" s="261">
        <f>MASTER_DATA_ESCALATED!CP148/(CP$18*1000)</f>
        <v>0</v>
      </c>
      <c r="CQ148" s="261">
        <f>MASTER_DATA_ESCALATED!CQ148/(CQ$18*1000)</f>
        <v>0</v>
      </c>
      <c r="CR148" s="261">
        <f>MASTER_DATA_ESCALATED!CR148/(CR$18*1000)</f>
        <v>0</v>
      </c>
      <c r="CS148" s="261">
        <f>MASTER_DATA_ESCALATED!CS148/(CS$18*1000)</f>
        <v>0</v>
      </c>
      <c r="CT148" s="261">
        <f>MASTER_DATA_ESCALATED!CT148/(CT$18*1000)</f>
        <v>0</v>
      </c>
      <c r="CU148" s="261">
        <f>MASTER_DATA_ESCALATED!CU148/(CU$18*1000)</f>
        <v>0</v>
      </c>
      <c r="CV148" s="261">
        <f>MASTER_DATA_ESCALATED!CV148/(CV$18*1000)</f>
        <v>0</v>
      </c>
      <c r="CW148" s="261">
        <f>MASTER_DATA_ESCALATED!CW148/(CW$18*1000)</f>
        <v>0</v>
      </c>
      <c r="CX148" s="261">
        <f>MASTER_DATA_ESCALATED!CX148/(CX$18*1000)</f>
        <v>0</v>
      </c>
      <c r="CY148" s="261">
        <f>MASTER_DATA_ESCALATED!CY148/(CY$18*1000)</f>
        <v>0</v>
      </c>
      <c r="CZ148" s="261">
        <f>MASTER_DATA_ESCALATED!CZ148/(CZ$18*1000)</f>
        <v>0</v>
      </c>
      <c r="DA148" s="261" t="e">
        <f>MASTER_DATA_ESCALATED!DA148/(DA$18*1000)</f>
        <v>#DIV/0!</v>
      </c>
      <c r="DB148" s="261" t="e">
        <f>MASTER_DATA_ESCALATED!DB148/(DB$18*1000)</f>
        <v>#DIV/0!</v>
      </c>
      <c r="DC148" s="261" t="e">
        <f>MASTER_DATA_ESCALATED!DC148/(DC$18*1000)</f>
        <v>#DIV/0!</v>
      </c>
      <c r="DD148" s="261" t="e">
        <f>MASTER_DATA_ESCALATED!DD148/(DD$18*1000)</f>
        <v>#N/A</v>
      </c>
      <c r="DE148" s="261">
        <f>MASTER_DATA_ESCALATED!DE148/(DE$18*1000)</f>
        <v>0</v>
      </c>
      <c r="DF148" s="261">
        <f>MASTER_DATA_ESCALATED!DF148/(DF$18*1000)</f>
        <v>0</v>
      </c>
      <c r="DG148" s="261">
        <f>MASTER_DATA_ESCALATED!DG148/(DG$18*1000)</f>
        <v>0</v>
      </c>
      <c r="DH148" s="261">
        <f>MASTER_DATA_ESCALATED!DH148/(DH$18*1000)</f>
        <v>0</v>
      </c>
      <c r="DI148" s="261">
        <f>MASTER_DATA_ESCALATED!DI148/(DI$18*1000)</f>
        <v>0</v>
      </c>
      <c r="DJ148" s="261">
        <f>MASTER_DATA_ESCALATED!DJ148/(DJ$18*1000)</f>
        <v>0</v>
      </c>
      <c r="DK148" s="261">
        <f>MASTER_DATA_ESCALATED!DK148/(DK$18*1000)</f>
        <v>0</v>
      </c>
      <c r="DL148" s="261">
        <f>MASTER_DATA_ESCALATED!DL148/(DL$18*1000)</f>
        <v>0</v>
      </c>
      <c r="DM148" s="261">
        <f>MASTER_DATA_ESCALATED!DM148/(DM$18*1000)</f>
        <v>0</v>
      </c>
      <c r="DN148" s="261">
        <f>MASTER_DATA_ESCALATED!DN148/(DN$18*1000)</f>
        <v>0</v>
      </c>
      <c r="DO148" s="261">
        <f>MASTER_DATA_ESCALATED!DO148/(DO$18*1000)</f>
        <v>0</v>
      </c>
      <c r="DP148" s="261">
        <f>MASTER_DATA_ESCALATED!DP148/(DP$18*1000)</f>
        <v>0</v>
      </c>
      <c r="DQ148" s="261">
        <f>MASTER_DATA_ESCALATED!DQ148/(DQ$18*1000)</f>
        <v>0</v>
      </c>
      <c r="DR148" s="261">
        <f>MASTER_DATA_ESCALATED!DR148/(DR$18*1000)</f>
        <v>0</v>
      </c>
      <c r="DS148" s="261">
        <f>MASTER_DATA_ESCALATED!DS148/(DS$18*1000)</f>
        <v>0</v>
      </c>
      <c r="DT148" s="261">
        <f>MASTER_DATA_ESCALATED!DT148/(DT$18*1000)</f>
        <v>0</v>
      </c>
      <c r="DU148" s="261">
        <f>MASTER_DATA_ESCALATED!DU148/(DU$18*1000)</f>
        <v>0</v>
      </c>
      <c r="DV148" s="261">
        <f>MASTER_DATA_ESCALATED!DV148/(DV$18*1000)</f>
        <v>0</v>
      </c>
      <c r="DW148" s="261">
        <f>MASTER_DATA_ESCALATED!DW148/(DW$18*1000)</f>
        <v>0</v>
      </c>
      <c r="DX148" s="261">
        <f>MASTER_DATA_ESCALATED!DX148/(DX$18*1000)</f>
        <v>0</v>
      </c>
      <c r="DY148" s="261">
        <f>MASTER_DATA_ESCALATED!DY148/(DY$18*1000)</f>
        <v>0</v>
      </c>
      <c r="DZ148" s="261">
        <f>MASTER_DATA_ESCALATED!DZ148/(DZ$18*1000)</f>
        <v>0</v>
      </c>
      <c r="EA148" s="261">
        <f>MASTER_DATA_ESCALATED!EA148/(EA$18*1000)</f>
        <v>0</v>
      </c>
      <c r="EB148" s="261">
        <f>MASTER_DATA_ESCALATED!EB148/(EB$18*1000)</f>
        <v>0</v>
      </c>
      <c r="EC148" s="261" t="e">
        <f>MASTER_DATA_ESCALATED!EC148/(EC$18*1000)</f>
        <v>#DIV/0!</v>
      </c>
      <c r="ED148" s="261" t="e">
        <f>MASTER_DATA_ESCALATED!ED148/(ED$18*1000)</f>
        <v>#DIV/0!</v>
      </c>
      <c r="EE148" s="261" t="e">
        <f>MASTER_DATA_ESCALATED!EE148/(EE$18*1000)</f>
        <v>#DIV/0!</v>
      </c>
      <c r="EF148" s="261" t="e">
        <f>MASTER_DATA_ESCALATED!EF148/(EF$18*1000)</f>
        <v>#VALUE!</v>
      </c>
      <c r="EG148" s="261">
        <f>MASTER_DATA_ESCALATED!EG148/(EG$18*1000)</f>
        <v>0</v>
      </c>
      <c r="EH148" s="261">
        <f>MASTER_DATA_ESCALATED!EH148/(EH$18*1000)</f>
        <v>0</v>
      </c>
      <c r="EI148" s="261">
        <f>MASTER_DATA_ESCALATED!EI148/(EI$18*1000)</f>
        <v>0</v>
      </c>
      <c r="EJ148" s="261">
        <f>MASTER_DATA_ESCALATED!EJ148/(EJ$18*1000)</f>
        <v>0</v>
      </c>
      <c r="EK148" s="261">
        <f>MASTER_DATA_ESCALATED!EK148/(EK$18*1000)</f>
        <v>0</v>
      </c>
      <c r="EL148" s="261">
        <f>MASTER_DATA_ESCALATED!EL148/(EL$18*1000)</f>
        <v>0</v>
      </c>
      <c r="EM148" s="261">
        <f>MASTER_DATA_ESCALATED!EM148/(EM$18*1000)</f>
        <v>0</v>
      </c>
      <c r="EN148" s="261">
        <f>MASTER_DATA_ESCALATED!EN148/(EN$18*1000)</f>
        <v>0</v>
      </c>
      <c r="EO148" s="261">
        <f>MASTER_DATA_ESCALATED!EO148/(EO$18*1000)</f>
        <v>0</v>
      </c>
      <c r="EP148" s="261">
        <f>MASTER_DATA_ESCALATED!EP148/(EP$18*1000)</f>
        <v>0</v>
      </c>
      <c r="EQ148" s="261">
        <f>MASTER_DATA_ESCALATED!EQ148/(EQ$18*1000)</f>
        <v>0</v>
      </c>
      <c r="ER148" s="261">
        <f>MASTER_DATA_ESCALATED!ER148/(ER$18*1000)</f>
        <v>0</v>
      </c>
      <c r="ES148" s="261">
        <f>MASTER_DATA_ESCALATED!ES148/(ES$18*1000)</f>
        <v>0</v>
      </c>
      <c r="ET148" s="261">
        <f>MASTER_DATA_ESCALATED!ET148/(ET$18*1000)</f>
        <v>0</v>
      </c>
      <c r="EU148" s="261">
        <f>MASTER_DATA_ESCALATED!EU148/(EU$18*1000)</f>
        <v>0</v>
      </c>
      <c r="EV148" s="261">
        <f>MASTER_DATA_ESCALATED!EV148/(EV$18*1000)</f>
        <v>0</v>
      </c>
      <c r="EW148" s="261">
        <f>MASTER_DATA_ESCALATED!EW148/(EW$18*1000)</f>
        <v>0</v>
      </c>
      <c r="EX148" s="261">
        <f>MASTER_DATA_ESCALATED!EX148/(EX$18*1000)</f>
        <v>0</v>
      </c>
      <c r="EY148" s="261">
        <f>MASTER_DATA_ESCALATED!EY148/(EY$18*1000)</f>
        <v>0</v>
      </c>
      <c r="EZ148" s="261">
        <f>MASTER_DATA_ESCALATED!EZ148/(EZ$18*1000)</f>
        <v>0</v>
      </c>
      <c r="FA148" s="261">
        <f>MASTER_DATA_ESCALATED!FA148/(FA$18*1000)</f>
        <v>0</v>
      </c>
      <c r="FB148" s="261">
        <f>MASTER_DATA_ESCALATED!FB148/(FB$18*1000)</f>
        <v>0</v>
      </c>
      <c r="FC148" s="261">
        <f>MASTER_DATA_ESCALATED!FC148/(FC$18*1000)</f>
        <v>0</v>
      </c>
      <c r="FD148" s="261">
        <f>MASTER_DATA_ESCALATED!FD148/(FD$18*1000)</f>
        <v>0</v>
      </c>
      <c r="FE148" s="261">
        <f>MASTER_DATA_ESCALATED!FE148/(FE$18*1000)</f>
        <v>0</v>
      </c>
      <c r="FF148" s="261">
        <f>MASTER_DATA_ESCALATED!FF148/(FF$18*1000)</f>
        <v>0</v>
      </c>
      <c r="FG148" s="261">
        <f>MASTER_DATA_ESCALATED!FG148/(FG$18*1000)</f>
        <v>0</v>
      </c>
      <c r="FH148" s="261">
        <f>MASTER_DATA_ESCALATED!FH148/(FH$18*1000)</f>
        <v>0</v>
      </c>
      <c r="FI148" s="261">
        <f>MASTER_DATA_ESCALATED!FI148/(FI$18*1000)</f>
        <v>0</v>
      </c>
      <c r="FJ148" s="261">
        <f>MASTER_DATA_ESCALATED!FJ148/(FJ$18*1000)</f>
        <v>0</v>
      </c>
      <c r="FK148" s="261">
        <f>MASTER_DATA_ESCALATED!FK148/(FK$18*1000)</f>
        <v>0</v>
      </c>
      <c r="FL148" s="261">
        <f>MASTER_DATA_ESCALATED!FL148/(FL$18*1000)</f>
        <v>0</v>
      </c>
      <c r="FM148" s="261">
        <f>MASTER_DATA_ESCALATED!FM148/(FM$18*1000)</f>
        <v>0</v>
      </c>
      <c r="FN148" s="261">
        <f>MASTER_DATA_ESCALATED!FN148/(FN$18*1000)</f>
        <v>0</v>
      </c>
      <c r="FO148" s="261">
        <f>MASTER_DATA_ESCALATED!FO148/(FO$18*1000)</f>
        <v>0</v>
      </c>
      <c r="FP148" s="261">
        <f>MASTER_DATA_ESCALATED!FP148/(FP$18*1000)</f>
        <v>0</v>
      </c>
      <c r="FQ148" s="261">
        <f>MASTER_DATA_ESCALATED!FQ148/(FQ$18*1000)</f>
        <v>0</v>
      </c>
      <c r="FR148" s="261">
        <f>MASTER_DATA_ESCALATED!FR148/(FR$18*1000)</f>
        <v>0</v>
      </c>
      <c r="FS148" s="261">
        <f>MASTER_DATA_ESCALATED!FS148/(FS$18*1000)</f>
        <v>0</v>
      </c>
      <c r="FT148" s="261">
        <f>MASTER_DATA_ESCALATED!FT148/(FT$18*1000)</f>
        <v>0</v>
      </c>
      <c r="FU148" s="261">
        <f>MASTER_DATA_ESCALATED!FU148/(FU$18*1000)</f>
        <v>0</v>
      </c>
      <c r="FV148" s="261">
        <f>MASTER_DATA_ESCALATED!FV148/(FV$18*1000)</f>
        <v>0</v>
      </c>
      <c r="FW148" s="261">
        <f>MASTER_DATA_ESCALATED!FW148/(FW$18*1000)</f>
        <v>0</v>
      </c>
      <c r="FX148" s="261">
        <f>MASTER_DATA_ESCALATED!FX148/(FX$18*1000)</f>
        <v>0</v>
      </c>
      <c r="FY148" s="261">
        <f>MASTER_DATA_ESCALATED!FY148/(FY$18*1000)</f>
        <v>0</v>
      </c>
      <c r="FZ148" s="261">
        <f>MASTER_DATA_ESCALATED!FZ148/(FZ$18*1000)</f>
        <v>0</v>
      </c>
      <c r="GA148" s="261">
        <f>MASTER_DATA_ESCALATED!GA148/(GA$18*1000)</f>
        <v>0</v>
      </c>
      <c r="GB148" s="261">
        <f>MASTER_DATA_ESCALATED!GB148/(GB$18*1000)</f>
        <v>0</v>
      </c>
      <c r="GC148" s="261">
        <f>MASTER_DATA_ESCALATED!GC148/(GC$18*1000)</f>
        <v>0</v>
      </c>
      <c r="GD148" s="261">
        <f>MASTER_DATA_ESCALATED!GD148/(GD$18*1000)</f>
        <v>0</v>
      </c>
      <c r="GE148" s="261">
        <f>MASTER_DATA_ESCALATED!GE148/(GE$18*1000)</f>
        <v>0</v>
      </c>
      <c r="GF148" s="261">
        <f>MASTER_DATA_ESCALATED!GF148/(GF$18*1000)</f>
        <v>0</v>
      </c>
      <c r="GG148" s="261">
        <f>MASTER_DATA_ESCALATED!GG148/(GG$18*1000)</f>
        <v>0</v>
      </c>
      <c r="GH148" s="261">
        <f>MASTER_DATA_ESCALATED!GH148/(GH$18*1000)</f>
        <v>0</v>
      </c>
      <c r="GI148" s="261">
        <f>MASTER_DATA_ESCALATED!GI148/(GI$18*1000)</f>
        <v>0</v>
      </c>
      <c r="GJ148" s="261">
        <f>MASTER_DATA_ESCALATED!GJ148/(GJ$18*1000)</f>
        <v>0</v>
      </c>
      <c r="GK148" s="261">
        <f>MASTER_DATA_ESCALATED!GK148/(GK$18*1000)</f>
        <v>0</v>
      </c>
      <c r="GL148" s="261">
        <f>MASTER_DATA_ESCALATED!GL148/(GL$18*1000)</f>
        <v>0</v>
      </c>
      <c r="GM148" s="261">
        <f>MASTER_DATA_ESCALATED!GM148/(GM$18*1000)</f>
        <v>0</v>
      </c>
      <c r="GN148" s="261">
        <f>MASTER_DATA_ESCALATED!GN148/(GN$18*1000)</f>
        <v>0</v>
      </c>
      <c r="GO148" s="261">
        <f>MASTER_DATA_ESCALATED!GO148/(GO$18*1000)</f>
        <v>0</v>
      </c>
      <c r="GP148" s="261">
        <f>MASTER_DATA_ESCALATED!GP148/(GP$18*1000)</f>
        <v>0</v>
      </c>
      <c r="GQ148" s="261">
        <f>MASTER_DATA_ESCALATED!GQ148/(GQ$18*1000)</f>
        <v>0</v>
      </c>
      <c r="GR148" s="261">
        <f>MASTER_DATA_ESCALATED!GR148/(GR$18*1000)</f>
        <v>0</v>
      </c>
      <c r="GS148" s="261">
        <f>MASTER_DATA_ESCALATED!GS148/(GS$18*1000)</f>
        <v>0</v>
      </c>
      <c r="GT148" s="261">
        <f>MASTER_DATA_ESCALATED!GT148/(GT$18*1000)</f>
        <v>0</v>
      </c>
      <c r="GU148" s="261">
        <f>MASTER_DATA_ESCALATED!GU148/(GU$18*1000)</f>
        <v>0</v>
      </c>
      <c r="GV148" s="261">
        <f>MASTER_DATA_ESCALATED!GV148/(GV$18*1000)</f>
        <v>0</v>
      </c>
      <c r="GW148" s="261" t="e">
        <f>MASTER_DATA_ESCALATED!#REF!/(GW$18*1000)</f>
        <v>#REF!</v>
      </c>
      <c r="GX148" s="261" t="e">
        <f>MASTER_DATA_ESCALATED!#REF!/(GX$18*1000)</f>
        <v>#REF!</v>
      </c>
      <c r="GY148" s="261" t="e">
        <f>MASTER_DATA_ESCALATED!#REF!/(GY$18*1000)</f>
        <v>#REF!</v>
      </c>
    </row>
    <row r="149" spans="2:207" ht="17.25" hidden="1" outlineLevel="2" x14ac:dyDescent="0.3">
      <c r="B149" s="183">
        <f t="shared" si="3"/>
        <v>30</v>
      </c>
      <c r="C149" s="51">
        <f t="shared" si="4"/>
        <v>318</v>
      </c>
      <c r="D149" s="77"/>
      <c r="E149" s="52"/>
      <c r="F149" s="52">
        <v>318</v>
      </c>
      <c r="G149" s="78"/>
      <c r="H149" s="260" t="s">
        <v>75</v>
      </c>
      <c r="I149" s="261">
        <f>MASTER_DATA_ESCALATED!I149/(I$18*1000)</f>
        <v>0</v>
      </c>
      <c r="J149" s="261">
        <f>MASTER_DATA_ESCALATED!J149/(J$18*1000)</f>
        <v>0</v>
      </c>
      <c r="K149" s="261">
        <f>MASTER_DATA_ESCALATED!K149/(K$18*1000)</f>
        <v>0</v>
      </c>
      <c r="L149" s="261">
        <f>MASTER_DATA_ESCALATED!L149/(L$18*1000)</f>
        <v>0</v>
      </c>
      <c r="M149" s="261">
        <f>MASTER_DATA_ESCALATED!M149/(M$18*1000)</f>
        <v>0</v>
      </c>
      <c r="N149" s="261">
        <f>MASTER_DATA_ESCALATED!N149/(N$18*1000)</f>
        <v>0</v>
      </c>
      <c r="O149" s="261">
        <f>MASTER_DATA_ESCALATED!O149/(O$18*1000)</f>
        <v>0</v>
      </c>
      <c r="P149" s="261">
        <f>MASTER_DATA_ESCALATED!P149/(P$18*1000)</f>
        <v>0</v>
      </c>
      <c r="Q149" s="261">
        <f>MASTER_DATA_ESCALATED!Q149/(Q$18*1000)</f>
        <v>0</v>
      </c>
      <c r="R149" s="261">
        <f>MASTER_DATA_ESCALATED!R149/(R$18*1000)</f>
        <v>0</v>
      </c>
      <c r="S149" s="261">
        <f>MASTER_DATA_ESCALATED!S149/(S$18*1000)</f>
        <v>0</v>
      </c>
      <c r="T149" s="261">
        <f>MASTER_DATA_ESCALATED!T149/(T$18*1000)</f>
        <v>0</v>
      </c>
      <c r="U149" s="261">
        <f>MASTER_DATA_ESCALATED!U149/(U$18*1000)</f>
        <v>0</v>
      </c>
      <c r="V149" s="261">
        <f>MASTER_DATA_ESCALATED!V149/(V$18*1000)</f>
        <v>0</v>
      </c>
      <c r="W149" s="261">
        <f>MASTER_DATA_ESCALATED!W149/(W$18*1000)</f>
        <v>0</v>
      </c>
      <c r="X149" s="261">
        <f>MASTER_DATA_ESCALATED!X149/(X$18*1000)</f>
        <v>0</v>
      </c>
      <c r="Y149" s="261">
        <f>MASTER_DATA_ESCALATED!Y149/(Y$18*1000)</f>
        <v>0</v>
      </c>
      <c r="Z149" s="261">
        <f>MASTER_DATA_ESCALATED!Z149/(Z$18*1000)</f>
        <v>0</v>
      </c>
      <c r="AA149" s="261">
        <f>MASTER_DATA_ESCALATED!AA149/(AA$18*1000)</f>
        <v>0</v>
      </c>
      <c r="AB149" s="261">
        <f>MASTER_DATA_ESCALATED!AB149/(AB$18*1000)</f>
        <v>0</v>
      </c>
      <c r="AC149" s="261">
        <f>MASTER_DATA_ESCALATED!AC149/(AC$18*1000)</f>
        <v>0</v>
      </c>
      <c r="AD149" s="261">
        <f>MASTER_DATA_ESCALATED!AD149/(AD$18*1000)</f>
        <v>0</v>
      </c>
      <c r="AE149" s="261">
        <f>MASTER_DATA_ESCALATED!AE149/(AE$18*1000)</f>
        <v>0</v>
      </c>
      <c r="AF149" s="261">
        <f>MASTER_DATA_ESCALATED!AF149/(AF$18*1000)</f>
        <v>0</v>
      </c>
      <c r="AG149" s="261">
        <f>MASTER_DATA_ESCALATED!AG149/(AG$18*1000)</f>
        <v>0</v>
      </c>
      <c r="AH149" s="261">
        <f>MASTER_DATA_ESCALATED!AH149/(AH$18*1000)</f>
        <v>0</v>
      </c>
      <c r="AI149" s="261">
        <f>MASTER_DATA_ESCALATED!AI149/(AI$18*1000)</f>
        <v>0</v>
      </c>
      <c r="AJ149" s="261">
        <f>MASTER_DATA_ESCALATED!AJ149/(AJ$18*1000)</f>
        <v>0</v>
      </c>
      <c r="AK149" s="261">
        <f>MASTER_DATA_ESCALATED!AK149/(AK$18*1000)</f>
        <v>0</v>
      </c>
      <c r="AL149" s="261">
        <f>MASTER_DATA_ESCALATED!AL149/(AL$18*1000)</f>
        <v>0</v>
      </c>
      <c r="AM149" s="261">
        <f>MASTER_DATA_ESCALATED!AM149/(AM$18*1000)</f>
        <v>0</v>
      </c>
      <c r="AN149" s="261">
        <f>MASTER_DATA_ESCALATED!AN149/(AN$18*1000)</f>
        <v>0</v>
      </c>
      <c r="AO149" s="261">
        <f>MASTER_DATA_ESCALATED!AO149/(AO$18*1000)</f>
        <v>0</v>
      </c>
      <c r="AP149" s="261">
        <f>MASTER_DATA_ESCALATED!AP149/(AP$18*1000)</f>
        <v>0</v>
      </c>
      <c r="AQ149" s="261">
        <f>MASTER_DATA_ESCALATED!AQ149/(AQ$18*1000)</f>
        <v>0</v>
      </c>
      <c r="AR149" s="261">
        <f>MASTER_DATA_ESCALATED!AR149/(AR$18*1000)</f>
        <v>0</v>
      </c>
      <c r="AS149" s="261">
        <f>MASTER_DATA_ESCALATED!AS149/(AS$18*1000)</f>
        <v>0</v>
      </c>
      <c r="AT149" s="261">
        <f>MASTER_DATA_ESCALATED!AT149/(AT$18*1000)</f>
        <v>0</v>
      </c>
      <c r="AU149" s="261">
        <f>MASTER_DATA_ESCALATED!AU149/(AU$18*1000)</f>
        <v>0</v>
      </c>
      <c r="AV149" s="261">
        <f>MASTER_DATA_ESCALATED!AV149/(AV$18*1000)</f>
        <v>0</v>
      </c>
      <c r="AW149" s="261">
        <f>MASTER_DATA_ESCALATED!AW149/(AW$18*1000)</f>
        <v>0</v>
      </c>
      <c r="AX149" s="261">
        <f>MASTER_DATA_ESCALATED!AX149/(AX$18*1000)</f>
        <v>0</v>
      </c>
      <c r="AY149" s="261">
        <f>MASTER_DATA_ESCALATED!AY149/(AY$18*1000)</f>
        <v>0</v>
      </c>
      <c r="AZ149" s="261">
        <f>MASTER_DATA_ESCALATED!AZ149/(AZ$18*1000)</f>
        <v>0</v>
      </c>
      <c r="BA149" s="261">
        <f>MASTER_DATA_ESCALATED!BA149/(BA$18*1000)</f>
        <v>0</v>
      </c>
      <c r="BB149" s="261">
        <f>MASTER_DATA_ESCALATED!BB149/(BB$18*1000)</f>
        <v>0</v>
      </c>
      <c r="BC149" s="261">
        <f>MASTER_DATA_ESCALATED!BC149/(BC$18*1000)</f>
        <v>0</v>
      </c>
      <c r="BD149" s="261">
        <f>MASTER_DATA_ESCALATED!BD149/(BD$18*1000)</f>
        <v>0</v>
      </c>
      <c r="BE149" s="261">
        <f>MASTER_DATA_ESCALATED!BE149/(BE$18*1000)</f>
        <v>0</v>
      </c>
      <c r="BF149" s="261">
        <f>MASTER_DATA_ESCALATED!BF149/(BF$18*1000)</f>
        <v>0</v>
      </c>
      <c r="BG149" s="261">
        <f>MASTER_DATA_ESCALATED!BG149/(BG$18*1000)</f>
        <v>0</v>
      </c>
      <c r="BH149" s="261">
        <f>MASTER_DATA_ESCALATED!BH149/(BH$18*1000)</f>
        <v>0</v>
      </c>
      <c r="BI149" s="261">
        <f>MASTER_DATA_ESCALATED!BI149/(BI$18*1000)</f>
        <v>0</v>
      </c>
      <c r="BJ149" s="261">
        <f>MASTER_DATA_ESCALATED!BJ149/(BJ$18*1000)</f>
        <v>0</v>
      </c>
      <c r="BK149" s="261">
        <f>MASTER_DATA_ESCALATED!BK149/(BK$18*1000)</f>
        <v>0</v>
      </c>
      <c r="BL149" s="261">
        <f>MASTER_DATA_ESCALATED!BL149/(BL$18*1000)</f>
        <v>0</v>
      </c>
      <c r="BM149" s="261">
        <f>MASTER_DATA_ESCALATED!BM149/(BM$18*1000)</f>
        <v>0</v>
      </c>
      <c r="BN149" s="261">
        <f>MASTER_DATA_ESCALATED!BN149/(BN$18*1000)</f>
        <v>0</v>
      </c>
      <c r="BO149" s="261">
        <f>MASTER_DATA_ESCALATED!BO149/(BO$18*1000)</f>
        <v>0</v>
      </c>
      <c r="BP149" s="261">
        <f>MASTER_DATA_ESCALATED!BP149/(BP$18*1000)</f>
        <v>476.20073390661628</v>
      </c>
      <c r="BQ149" s="261">
        <f>MASTER_DATA_ESCALATED!BQ149/(BQ$18*1000)</f>
        <v>0</v>
      </c>
      <c r="BR149" s="261">
        <f>MASTER_DATA_ESCALATED!BR149/(BR$18*1000)</f>
        <v>0</v>
      </c>
      <c r="BS149" s="261">
        <f>MASTER_DATA_ESCALATED!BS149/(BS$18*1000)</f>
        <v>0</v>
      </c>
      <c r="BT149" s="261">
        <f>MASTER_DATA_ESCALATED!BT149/(BT$18*1000)</f>
        <v>248.37197443079796</v>
      </c>
      <c r="BU149" s="261">
        <f>MASTER_DATA_ESCALATED!BU149/(BU$18*1000)</f>
        <v>0</v>
      </c>
      <c r="BV149" s="261">
        <f>MASTER_DATA_ESCALATED!BV149/(BV$18*1000)</f>
        <v>0</v>
      </c>
      <c r="BW149" s="261">
        <f>MASTER_DATA_ESCALATED!BW149/(BW$18*1000)</f>
        <v>0</v>
      </c>
      <c r="BX149" s="261">
        <f>MASTER_DATA_ESCALATED!BX149/(BX$18*1000)</f>
        <v>226.01292555636678</v>
      </c>
      <c r="BY149" s="261">
        <f>MASTER_DATA_ESCALATED!BY149/(BY$18*1000)</f>
        <v>0</v>
      </c>
      <c r="BZ149" s="261">
        <f>MASTER_DATA_ESCALATED!BZ149/(BZ$18*1000)</f>
        <v>0</v>
      </c>
      <c r="CA149" s="261">
        <f>MASTER_DATA_ESCALATED!CA149/(CA$18*1000)</f>
        <v>0</v>
      </c>
      <c r="CB149" s="261">
        <f>MASTER_DATA_ESCALATED!CB149/(CB$18*1000)</f>
        <v>193.6103634927164</v>
      </c>
      <c r="CC149" s="261">
        <f>MASTER_DATA_ESCALATED!CC149/(CC$18*1000)</f>
        <v>0</v>
      </c>
      <c r="CD149" s="261">
        <f>MASTER_DATA_ESCALATED!CD149/(CD$18*1000)</f>
        <v>0</v>
      </c>
      <c r="CE149" s="261">
        <f>MASTER_DATA_ESCALATED!CE149/(CE$18*1000)</f>
        <v>0</v>
      </c>
      <c r="CF149" s="261">
        <f>MASTER_DATA_ESCALATED!CF149/(CF$18*1000)</f>
        <v>174.4282294405553</v>
      </c>
      <c r="CG149" s="261">
        <f>MASTER_DATA_ESCALATED!CG149/(CG$18*1000)</f>
        <v>0</v>
      </c>
      <c r="CH149" s="261">
        <f>MASTER_DATA_ESCALATED!CH149/(CH$18*1000)</f>
        <v>0</v>
      </c>
      <c r="CI149" s="261">
        <f>MASTER_DATA_ESCALATED!CI149/(CI$18*1000)</f>
        <v>0</v>
      </c>
      <c r="CJ149" s="261">
        <f>MASTER_DATA_ESCALATED!CJ149/(CJ$18*1000)</f>
        <v>409.97702196271297</v>
      </c>
      <c r="CK149" s="261">
        <f>MASTER_DATA_ESCALATED!CK149/(CK$18*1000)</f>
        <v>0</v>
      </c>
      <c r="CL149" s="261">
        <f>MASTER_DATA_ESCALATED!CL149/(CL$18*1000)</f>
        <v>0</v>
      </c>
      <c r="CM149" s="261">
        <f>MASTER_DATA_ESCALATED!CM149/(CM$18*1000)</f>
        <v>0</v>
      </c>
      <c r="CN149" s="261">
        <f>MASTER_DATA_ESCALATED!CN149/(CN$18*1000)</f>
        <v>178.49558845521159</v>
      </c>
      <c r="CO149" s="261">
        <f>MASTER_DATA_ESCALATED!CO149/(CO$18*1000)</f>
        <v>0</v>
      </c>
      <c r="CP149" s="261">
        <f>MASTER_DATA_ESCALATED!CP149/(CP$18*1000)</f>
        <v>0</v>
      </c>
      <c r="CQ149" s="261">
        <f>MASTER_DATA_ESCALATED!CQ149/(CQ$18*1000)</f>
        <v>0</v>
      </c>
      <c r="CR149" s="261">
        <f>MASTER_DATA_ESCALATED!CR149/(CR$18*1000)</f>
        <v>364.71454371858141</v>
      </c>
      <c r="CS149" s="261">
        <f>MASTER_DATA_ESCALATED!CS149/(CS$18*1000)</f>
        <v>0</v>
      </c>
      <c r="CT149" s="261">
        <f>MASTER_DATA_ESCALATED!CT149/(CT$18*1000)</f>
        <v>0</v>
      </c>
      <c r="CU149" s="261">
        <f>MASTER_DATA_ESCALATED!CU149/(CU$18*1000)</f>
        <v>0</v>
      </c>
      <c r="CV149" s="261">
        <f>MASTER_DATA_ESCALATED!CV149/(CV$18*1000)</f>
        <v>0</v>
      </c>
      <c r="CW149" s="261">
        <f>MASTER_DATA_ESCALATED!CW149/(CW$18*1000)</f>
        <v>0</v>
      </c>
      <c r="CX149" s="261">
        <f>MASTER_DATA_ESCALATED!CX149/(CX$18*1000)</f>
        <v>0</v>
      </c>
      <c r="CY149" s="261">
        <f>MASTER_DATA_ESCALATED!CY149/(CY$18*1000)</f>
        <v>0</v>
      </c>
      <c r="CZ149" s="261">
        <f>MASTER_DATA_ESCALATED!CZ149/(CZ$18*1000)</f>
        <v>0</v>
      </c>
      <c r="DA149" s="261" t="e">
        <f>MASTER_DATA_ESCALATED!DA149/(DA$18*1000)</f>
        <v>#DIV/0!</v>
      </c>
      <c r="DB149" s="261" t="e">
        <f>MASTER_DATA_ESCALATED!DB149/(DB$18*1000)</f>
        <v>#DIV/0!</v>
      </c>
      <c r="DC149" s="261" t="e">
        <f>MASTER_DATA_ESCALATED!DC149/(DC$18*1000)</f>
        <v>#DIV/0!</v>
      </c>
      <c r="DD149" s="261" t="e">
        <f>MASTER_DATA_ESCALATED!DD149/(DD$18*1000)</f>
        <v>#N/A</v>
      </c>
      <c r="DE149" s="261">
        <f>MASTER_DATA_ESCALATED!DE149/(DE$18*1000)</f>
        <v>0</v>
      </c>
      <c r="DF149" s="261">
        <f>MASTER_DATA_ESCALATED!DF149/(DF$18*1000)</f>
        <v>0</v>
      </c>
      <c r="DG149" s="261">
        <f>MASTER_DATA_ESCALATED!DG149/(DG$18*1000)</f>
        <v>0</v>
      </c>
      <c r="DH149" s="261">
        <f>MASTER_DATA_ESCALATED!DH149/(DH$18*1000)</f>
        <v>0</v>
      </c>
      <c r="DI149" s="261">
        <f>MASTER_DATA_ESCALATED!DI149/(DI$18*1000)</f>
        <v>0</v>
      </c>
      <c r="DJ149" s="261">
        <f>MASTER_DATA_ESCALATED!DJ149/(DJ$18*1000)</f>
        <v>0</v>
      </c>
      <c r="DK149" s="261">
        <f>MASTER_DATA_ESCALATED!DK149/(DK$18*1000)</f>
        <v>0</v>
      </c>
      <c r="DL149" s="261">
        <f>MASTER_DATA_ESCALATED!DL149/(DL$18*1000)</f>
        <v>0</v>
      </c>
      <c r="DM149" s="261">
        <f>MASTER_DATA_ESCALATED!DM149/(DM$18*1000)</f>
        <v>0</v>
      </c>
      <c r="DN149" s="261">
        <f>MASTER_DATA_ESCALATED!DN149/(DN$18*1000)</f>
        <v>0</v>
      </c>
      <c r="DO149" s="261">
        <f>MASTER_DATA_ESCALATED!DO149/(DO$18*1000)</f>
        <v>0</v>
      </c>
      <c r="DP149" s="261">
        <f>MASTER_DATA_ESCALATED!DP149/(DP$18*1000)</f>
        <v>0</v>
      </c>
      <c r="DQ149" s="261">
        <f>MASTER_DATA_ESCALATED!DQ149/(DQ$18*1000)</f>
        <v>0</v>
      </c>
      <c r="DR149" s="261">
        <f>MASTER_DATA_ESCALATED!DR149/(DR$18*1000)</f>
        <v>0</v>
      </c>
      <c r="DS149" s="261">
        <f>MASTER_DATA_ESCALATED!DS149/(DS$18*1000)</f>
        <v>0</v>
      </c>
      <c r="DT149" s="261">
        <f>MASTER_DATA_ESCALATED!DT149/(DT$18*1000)</f>
        <v>0</v>
      </c>
      <c r="DU149" s="261">
        <f>MASTER_DATA_ESCALATED!DU149/(DU$18*1000)</f>
        <v>0</v>
      </c>
      <c r="DV149" s="261">
        <f>MASTER_DATA_ESCALATED!DV149/(DV$18*1000)</f>
        <v>0</v>
      </c>
      <c r="DW149" s="261">
        <f>MASTER_DATA_ESCALATED!DW149/(DW$18*1000)</f>
        <v>0</v>
      </c>
      <c r="DX149" s="261">
        <f>MASTER_DATA_ESCALATED!DX149/(DX$18*1000)</f>
        <v>0</v>
      </c>
      <c r="DY149" s="261">
        <f>MASTER_DATA_ESCALATED!DY149/(DY$18*1000)</f>
        <v>0</v>
      </c>
      <c r="DZ149" s="261">
        <f>MASTER_DATA_ESCALATED!DZ149/(DZ$18*1000)</f>
        <v>0</v>
      </c>
      <c r="EA149" s="261">
        <f>MASTER_DATA_ESCALATED!EA149/(EA$18*1000)</f>
        <v>0</v>
      </c>
      <c r="EB149" s="261">
        <f>MASTER_DATA_ESCALATED!EB149/(EB$18*1000)</f>
        <v>0</v>
      </c>
      <c r="EC149" s="261" t="e">
        <f>MASTER_DATA_ESCALATED!EC149/(EC$18*1000)</f>
        <v>#DIV/0!</v>
      </c>
      <c r="ED149" s="261" t="e">
        <f>MASTER_DATA_ESCALATED!ED149/(ED$18*1000)</f>
        <v>#DIV/0!</v>
      </c>
      <c r="EE149" s="261" t="e">
        <f>MASTER_DATA_ESCALATED!EE149/(EE$18*1000)</f>
        <v>#DIV/0!</v>
      </c>
      <c r="EF149" s="261" t="e">
        <f>MASTER_DATA_ESCALATED!EF149/(EF$18*1000)</f>
        <v>#VALUE!</v>
      </c>
      <c r="EG149" s="261">
        <f>MASTER_DATA_ESCALATED!EG149/(EG$18*1000)</f>
        <v>0</v>
      </c>
      <c r="EH149" s="261">
        <f>MASTER_DATA_ESCALATED!EH149/(EH$18*1000)</f>
        <v>0</v>
      </c>
      <c r="EI149" s="261">
        <f>MASTER_DATA_ESCALATED!EI149/(EI$18*1000)</f>
        <v>0</v>
      </c>
      <c r="EJ149" s="261">
        <f>MASTER_DATA_ESCALATED!EJ149/(EJ$18*1000)</f>
        <v>0</v>
      </c>
      <c r="EK149" s="261">
        <f>MASTER_DATA_ESCALATED!EK149/(EK$18*1000)</f>
        <v>0</v>
      </c>
      <c r="EL149" s="261">
        <f>MASTER_DATA_ESCALATED!EL149/(EL$18*1000)</f>
        <v>0</v>
      </c>
      <c r="EM149" s="261">
        <f>MASTER_DATA_ESCALATED!EM149/(EM$18*1000)</f>
        <v>0</v>
      </c>
      <c r="EN149" s="261">
        <f>MASTER_DATA_ESCALATED!EN149/(EN$18*1000)</f>
        <v>0</v>
      </c>
      <c r="EO149" s="261">
        <f>MASTER_DATA_ESCALATED!EO149/(EO$18*1000)</f>
        <v>0</v>
      </c>
      <c r="EP149" s="261">
        <f>MASTER_DATA_ESCALATED!EP149/(EP$18*1000)</f>
        <v>0</v>
      </c>
      <c r="EQ149" s="261">
        <f>MASTER_DATA_ESCALATED!EQ149/(EQ$18*1000)</f>
        <v>0</v>
      </c>
      <c r="ER149" s="261">
        <f>MASTER_DATA_ESCALATED!ER149/(ER$18*1000)</f>
        <v>0</v>
      </c>
      <c r="ES149" s="261">
        <f>MASTER_DATA_ESCALATED!ES149/(ES$18*1000)</f>
        <v>0</v>
      </c>
      <c r="ET149" s="261">
        <f>MASTER_DATA_ESCALATED!ET149/(ET$18*1000)</f>
        <v>0</v>
      </c>
      <c r="EU149" s="261">
        <f>MASTER_DATA_ESCALATED!EU149/(EU$18*1000)</f>
        <v>0</v>
      </c>
      <c r="EV149" s="261">
        <f>MASTER_DATA_ESCALATED!EV149/(EV$18*1000)</f>
        <v>0</v>
      </c>
      <c r="EW149" s="261">
        <f>MASTER_DATA_ESCALATED!EW149/(EW$18*1000)</f>
        <v>0</v>
      </c>
      <c r="EX149" s="261">
        <f>MASTER_DATA_ESCALATED!EX149/(EX$18*1000)</f>
        <v>0</v>
      </c>
      <c r="EY149" s="261">
        <f>MASTER_DATA_ESCALATED!EY149/(EY$18*1000)</f>
        <v>0</v>
      </c>
      <c r="EZ149" s="261">
        <f>MASTER_DATA_ESCALATED!EZ149/(EZ$18*1000)</f>
        <v>32.768585952899677</v>
      </c>
      <c r="FA149" s="261">
        <f>MASTER_DATA_ESCALATED!FA149/(FA$18*1000)</f>
        <v>0</v>
      </c>
      <c r="FB149" s="261">
        <f>MASTER_DATA_ESCALATED!FB149/(FB$18*1000)</f>
        <v>0</v>
      </c>
      <c r="FC149" s="261">
        <f>MASTER_DATA_ESCALATED!FC149/(FC$18*1000)</f>
        <v>0</v>
      </c>
      <c r="FD149" s="261">
        <f>MASTER_DATA_ESCALATED!FD149/(FD$18*1000)</f>
        <v>30.20426738596673</v>
      </c>
      <c r="FE149" s="261">
        <f>MASTER_DATA_ESCALATED!FE149/(FE$18*1000)</f>
        <v>0</v>
      </c>
      <c r="FF149" s="261">
        <f>MASTER_DATA_ESCALATED!FF149/(FF$18*1000)</f>
        <v>0</v>
      </c>
      <c r="FG149" s="261">
        <f>MASTER_DATA_ESCALATED!FG149/(FG$18*1000)</f>
        <v>0</v>
      </c>
      <c r="FH149" s="261">
        <f>MASTER_DATA_ESCALATED!FH149/(FH$18*1000)</f>
        <v>29.073026247536049</v>
      </c>
      <c r="FI149" s="261">
        <f>MASTER_DATA_ESCALATED!FI149/(FI$18*1000)</f>
        <v>0</v>
      </c>
      <c r="FJ149" s="261">
        <f>MASTER_DATA_ESCALATED!FJ149/(FJ$18*1000)</f>
        <v>0</v>
      </c>
      <c r="FK149" s="261">
        <f>MASTER_DATA_ESCALATED!FK149/(FK$18*1000)</f>
        <v>0</v>
      </c>
      <c r="FL149" s="261">
        <f>MASTER_DATA_ESCALATED!FL149/(FL$18*1000)</f>
        <v>57.281820382473974</v>
      </c>
      <c r="FM149" s="261">
        <f>MASTER_DATA_ESCALATED!FM149/(FM$18*1000)</f>
        <v>0</v>
      </c>
      <c r="FN149" s="261">
        <f>MASTER_DATA_ESCALATED!FN149/(FN$18*1000)</f>
        <v>0</v>
      </c>
      <c r="FO149" s="261">
        <f>MASTER_DATA_ESCALATED!FO149/(FO$18*1000)</f>
        <v>0</v>
      </c>
      <c r="FP149" s="261">
        <f>MASTER_DATA_ESCALATED!FP149/(FP$18*1000)</f>
        <v>186.76674976883552</v>
      </c>
      <c r="FQ149" s="261">
        <f>MASTER_DATA_ESCALATED!FQ149/(FQ$18*1000)</f>
        <v>0</v>
      </c>
      <c r="FR149" s="261">
        <f>MASTER_DATA_ESCALATED!FR149/(FR$18*1000)</f>
        <v>0</v>
      </c>
      <c r="FS149" s="261">
        <f>MASTER_DATA_ESCALATED!FS149/(FS$18*1000)</f>
        <v>0</v>
      </c>
      <c r="FT149" s="261">
        <f>MASTER_DATA_ESCALATED!FT149/(FT$18*1000)</f>
        <v>151.14947741276364</v>
      </c>
      <c r="FU149" s="261">
        <f>MASTER_DATA_ESCALATED!FU149/(FU$18*1000)</f>
        <v>0</v>
      </c>
      <c r="FV149" s="261">
        <f>MASTER_DATA_ESCALATED!FV149/(FV$18*1000)</f>
        <v>0</v>
      </c>
      <c r="FW149" s="261">
        <f>MASTER_DATA_ESCALATED!FW149/(FW$18*1000)</f>
        <v>0</v>
      </c>
      <c r="FX149" s="261">
        <f>MASTER_DATA_ESCALATED!FX149/(FX$18*1000)</f>
        <v>147.44477280000802</v>
      </c>
      <c r="FY149" s="261">
        <f>MASTER_DATA_ESCALATED!FY149/(FY$18*1000)</f>
        <v>0</v>
      </c>
      <c r="FZ149" s="261">
        <f>MASTER_DATA_ESCALATED!FZ149/(FZ$18*1000)</f>
        <v>0</v>
      </c>
      <c r="GA149" s="261">
        <f>MASTER_DATA_ESCALATED!GA149/(GA$18*1000)</f>
        <v>0</v>
      </c>
      <c r="GB149" s="261">
        <f>MASTER_DATA_ESCALATED!GB149/(GB$18*1000)</f>
        <v>169.56977028408986</v>
      </c>
      <c r="GC149" s="261">
        <f>MASTER_DATA_ESCALATED!GC149/(GC$18*1000)</f>
        <v>0</v>
      </c>
      <c r="GD149" s="261">
        <f>MASTER_DATA_ESCALATED!GD149/(GD$18*1000)</f>
        <v>0</v>
      </c>
      <c r="GE149" s="261">
        <f>MASTER_DATA_ESCALATED!GE149/(GE$18*1000)</f>
        <v>0</v>
      </c>
      <c r="GF149" s="261">
        <f>MASTER_DATA_ESCALATED!GF149/(GF$18*1000)</f>
        <v>138.84186063772384</v>
      </c>
      <c r="GG149" s="261">
        <f>MASTER_DATA_ESCALATED!GG149/(GG$18*1000)</f>
        <v>0</v>
      </c>
      <c r="GH149" s="261">
        <f>MASTER_DATA_ESCALATED!GH149/(GH$18*1000)</f>
        <v>0</v>
      </c>
      <c r="GI149" s="261">
        <f>MASTER_DATA_ESCALATED!GI149/(GI$18*1000)</f>
        <v>0</v>
      </c>
      <c r="GJ149" s="261">
        <f>MASTER_DATA_ESCALATED!GJ149/(GJ$18*1000)</f>
        <v>135.82302618350013</v>
      </c>
      <c r="GK149" s="261">
        <f>MASTER_DATA_ESCALATED!GK149/(GK$18*1000)</f>
        <v>0</v>
      </c>
      <c r="GL149" s="261">
        <f>MASTER_DATA_ESCALATED!GL149/(GL$18*1000)</f>
        <v>0</v>
      </c>
      <c r="GM149" s="261">
        <f>MASTER_DATA_ESCALATED!GM149/(GM$18*1000)</f>
        <v>0</v>
      </c>
      <c r="GN149" s="261">
        <f>MASTER_DATA_ESCALATED!GN149/(GN$18*1000)</f>
        <v>153.43678366604576</v>
      </c>
      <c r="GO149" s="261">
        <f>MASTER_DATA_ESCALATED!GO149/(GO$18*1000)</f>
        <v>0</v>
      </c>
      <c r="GP149" s="261">
        <f>MASTER_DATA_ESCALATED!GP149/(GP$18*1000)</f>
        <v>0</v>
      </c>
      <c r="GQ149" s="261">
        <f>MASTER_DATA_ESCALATED!GQ149/(GQ$18*1000)</f>
        <v>0</v>
      </c>
      <c r="GR149" s="261">
        <f>MASTER_DATA_ESCALATED!GR149/(GR$18*1000)</f>
        <v>124.81901299158474</v>
      </c>
      <c r="GS149" s="261">
        <f>MASTER_DATA_ESCALATED!GS149/(GS$18*1000)</f>
        <v>0</v>
      </c>
      <c r="GT149" s="261">
        <f>MASTER_DATA_ESCALATED!GT149/(GT$18*1000)</f>
        <v>0</v>
      </c>
      <c r="GU149" s="261">
        <f>MASTER_DATA_ESCALATED!GU149/(GU$18*1000)</f>
        <v>0</v>
      </c>
      <c r="GV149" s="261">
        <f>MASTER_DATA_ESCALATED!GV149/(GV$18*1000)</f>
        <v>121.52656628090608</v>
      </c>
      <c r="GW149" s="261" t="e">
        <f>MASTER_DATA_ESCALATED!#REF!/(GW$18*1000)</f>
        <v>#REF!</v>
      </c>
      <c r="GX149" s="261" t="e">
        <f>MASTER_DATA_ESCALATED!#REF!/(GX$18*1000)</f>
        <v>#REF!</v>
      </c>
      <c r="GY149" s="261" t="e">
        <f>MASTER_DATA_ESCALATED!#REF!/(GY$18*1000)</f>
        <v>#REF!</v>
      </c>
    </row>
    <row r="150" spans="2:207" ht="17.25" hidden="1" outlineLevel="2" x14ac:dyDescent="0.3">
      <c r="B150" s="183">
        <f t="shared" si="3"/>
        <v>30</v>
      </c>
      <c r="C150" s="51">
        <f t="shared" si="4"/>
        <v>319</v>
      </c>
      <c r="D150" s="77"/>
      <c r="E150" s="52"/>
      <c r="F150" s="52">
        <v>319</v>
      </c>
      <c r="G150" s="78"/>
      <c r="H150" s="260" t="s">
        <v>232</v>
      </c>
      <c r="I150" s="261">
        <f>MASTER_DATA_ESCALATED!I150/(I$18*1000)</f>
        <v>0</v>
      </c>
      <c r="J150" s="261">
        <f>MASTER_DATA_ESCALATED!J150/(J$18*1000)</f>
        <v>0</v>
      </c>
      <c r="K150" s="261">
        <f>MASTER_DATA_ESCALATED!K150/(K$18*1000)</f>
        <v>0</v>
      </c>
      <c r="L150" s="261">
        <f>MASTER_DATA_ESCALATED!L150/(L$18*1000)</f>
        <v>0</v>
      </c>
      <c r="M150" s="261">
        <f>MASTER_DATA_ESCALATED!M150/(M$18*1000)</f>
        <v>0</v>
      </c>
      <c r="N150" s="261">
        <f>MASTER_DATA_ESCALATED!N150/(N$18*1000)</f>
        <v>0</v>
      </c>
      <c r="O150" s="261">
        <f>MASTER_DATA_ESCALATED!O150/(O$18*1000)</f>
        <v>0</v>
      </c>
      <c r="P150" s="261">
        <f>MASTER_DATA_ESCALATED!P150/(P$18*1000)</f>
        <v>0</v>
      </c>
      <c r="Q150" s="261">
        <f>MASTER_DATA_ESCALATED!Q150/(Q$18*1000)</f>
        <v>0</v>
      </c>
      <c r="R150" s="261">
        <f>MASTER_DATA_ESCALATED!R150/(R$18*1000)</f>
        <v>0</v>
      </c>
      <c r="S150" s="261">
        <f>MASTER_DATA_ESCALATED!S150/(S$18*1000)</f>
        <v>0</v>
      </c>
      <c r="T150" s="261">
        <f>MASTER_DATA_ESCALATED!T150/(T$18*1000)</f>
        <v>0</v>
      </c>
      <c r="U150" s="261">
        <f>MASTER_DATA_ESCALATED!U150/(U$18*1000)</f>
        <v>0</v>
      </c>
      <c r="V150" s="261">
        <f>MASTER_DATA_ESCALATED!V150/(V$18*1000)</f>
        <v>0</v>
      </c>
      <c r="W150" s="261">
        <f>MASTER_DATA_ESCALATED!W150/(W$18*1000)</f>
        <v>0</v>
      </c>
      <c r="X150" s="261">
        <f>MASTER_DATA_ESCALATED!X150/(X$18*1000)</f>
        <v>0</v>
      </c>
      <c r="Y150" s="261">
        <f>MASTER_DATA_ESCALATED!Y150/(Y$18*1000)</f>
        <v>0</v>
      </c>
      <c r="Z150" s="261">
        <f>MASTER_DATA_ESCALATED!Z150/(Z$18*1000)</f>
        <v>0</v>
      </c>
      <c r="AA150" s="261">
        <f>MASTER_DATA_ESCALATED!AA150/(AA$18*1000)</f>
        <v>0</v>
      </c>
      <c r="AB150" s="261">
        <f>MASTER_DATA_ESCALATED!AB150/(AB$18*1000)</f>
        <v>0</v>
      </c>
      <c r="AC150" s="261">
        <f>MASTER_DATA_ESCALATED!AC150/(AC$18*1000)</f>
        <v>0</v>
      </c>
      <c r="AD150" s="261">
        <f>MASTER_DATA_ESCALATED!AD150/(AD$18*1000)</f>
        <v>0</v>
      </c>
      <c r="AE150" s="261">
        <f>MASTER_DATA_ESCALATED!AE150/(AE$18*1000)</f>
        <v>0</v>
      </c>
      <c r="AF150" s="261">
        <f>MASTER_DATA_ESCALATED!AF150/(AF$18*1000)</f>
        <v>0</v>
      </c>
      <c r="AG150" s="261">
        <f>MASTER_DATA_ESCALATED!AG150/(AG$18*1000)</f>
        <v>0</v>
      </c>
      <c r="AH150" s="261">
        <f>MASTER_DATA_ESCALATED!AH150/(AH$18*1000)</f>
        <v>0</v>
      </c>
      <c r="AI150" s="261">
        <f>MASTER_DATA_ESCALATED!AI150/(AI$18*1000)</f>
        <v>0</v>
      </c>
      <c r="AJ150" s="261">
        <f>MASTER_DATA_ESCALATED!AJ150/(AJ$18*1000)</f>
        <v>0</v>
      </c>
      <c r="AK150" s="261">
        <f>MASTER_DATA_ESCALATED!AK150/(AK$18*1000)</f>
        <v>0</v>
      </c>
      <c r="AL150" s="261">
        <f>MASTER_DATA_ESCALATED!AL150/(AL$18*1000)</f>
        <v>0</v>
      </c>
      <c r="AM150" s="261">
        <f>MASTER_DATA_ESCALATED!AM150/(AM$18*1000)</f>
        <v>0</v>
      </c>
      <c r="AN150" s="261">
        <f>MASTER_DATA_ESCALATED!AN150/(AN$18*1000)</f>
        <v>0</v>
      </c>
      <c r="AO150" s="261">
        <f>MASTER_DATA_ESCALATED!AO150/(AO$18*1000)</f>
        <v>0</v>
      </c>
      <c r="AP150" s="261">
        <f>MASTER_DATA_ESCALATED!AP150/(AP$18*1000)</f>
        <v>0</v>
      </c>
      <c r="AQ150" s="261">
        <f>MASTER_DATA_ESCALATED!AQ150/(AQ$18*1000)</f>
        <v>0</v>
      </c>
      <c r="AR150" s="261">
        <f>MASTER_DATA_ESCALATED!AR150/(AR$18*1000)</f>
        <v>0</v>
      </c>
      <c r="AS150" s="261">
        <f>MASTER_DATA_ESCALATED!AS150/(AS$18*1000)</f>
        <v>0</v>
      </c>
      <c r="AT150" s="261">
        <f>MASTER_DATA_ESCALATED!AT150/(AT$18*1000)</f>
        <v>0</v>
      </c>
      <c r="AU150" s="261">
        <f>MASTER_DATA_ESCALATED!AU150/(AU$18*1000)</f>
        <v>0</v>
      </c>
      <c r="AV150" s="261">
        <f>MASTER_DATA_ESCALATED!AV150/(AV$18*1000)</f>
        <v>0</v>
      </c>
      <c r="AW150" s="261">
        <f>MASTER_DATA_ESCALATED!AW150/(AW$18*1000)</f>
        <v>0</v>
      </c>
      <c r="AX150" s="261">
        <f>MASTER_DATA_ESCALATED!AX150/(AX$18*1000)</f>
        <v>0</v>
      </c>
      <c r="AY150" s="261">
        <f>MASTER_DATA_ESCALATED!AY150/(AY$18*1000)</f>
        <v>0</v>
      </c>
      <c r="AZ150" s="261">
        <f>MASTER_DATA_ESCALATED!AZ150/(AZ$18*1000)</f>
        <v>0</v>
      </c>
      <c r="BA150" s="261">
        <f>MASTER_DATA_ESCALATED!BA150/(BA$18*1000)</f>
        <v>0</v>
      </c>
      <c r="BB150" s="261">
        <f>MASTER_DATA_ESCALATED!BB150/(BB$18*1000)</f>
        <v>0</v>
      </c>
      <c r="BC150" s="261">
        <f>MASTER_DATA_ESCALATED!BC150/(BC$18*1000)</f>
        <v>0</v>
      </c>
      <c r="BD150" s="261">
        <f>MASTER_DATA_ESCALATED!BD150/(BD$18*1000)</f>
        <v>0</v>
      </c>
      <c r="BE150" s="261">
        <f>MASTER_DATA_ESCALATED!BE150/(BE$18*1000)</f>
        <v>0</v>
      </c>
      <c r="BF150" s="261">
        <f>MASTER_DATA_ESCALATED!BF150/(BF$18*1000)</f>
        <v>0</v>
      </c>
      <c r="BG150" s="261">
        <f>MASTER_DATA_ESCALATED!BG150/(BG$18*1000)</f>
        <v>0</v>
      </c>
      <c r="BH150" s="261">
        <f>MASTER_DATA_ESCALATED!BH150/(BH$18*1000)</f>
        <v>0</v>
      </c>
      <c r="BI150" s="261">
        <f>MASTER_DATA_ESCALATED!BI150/(BI$18*1000)</f>
        <v>0</v>
      </c>
      <c r="BJ150" s="261">
        <f>MASTER_DATA_ESCALATED!BJ150/(BJ$18*1000)</f>
        <v>0</v>
      </c>
      <c r="BK150" s="261">
        <f>MASTER_DATA_ESCALATED!BK150/(BK$18*1000)</f>
        <v>0</v>
      </c>
      <c r="BL150" s="261">
        <f>MASTER_DATA_ESCALATED!BL150/(BL$18*1000)</f>
        <v>0</v>
      </c>
      <c r="BM150" s="261">
        <f>MASTER_DATA_ESCALATED!BM150/(BM$18*1000)</f>
        <v>0</v>
      </c>
      <c r="BN150" s="261">
        <f>MASTER_DATA_ESCALATED!BN150/(BN$18*1000)</f>
        <v>0</v>
      </c>
      <c r="BO150" s="261">
        <f>MASTER_DATA_ESCALATED!BO150/(BO$18*1000)</f>
        <v>0</v>
      </c>
      <c r="BP150" s="261">
        <f>MASTER_DATA_ESCALATED!BP150/(BP$18*1000)</f>
        <v>0</v>
      </c>
      <c r="BQ150" s="261">
        <f>MASTER_DATA_ESCALATED!BQ150/(BQ$18*1000)</f>
        <v>0</v>
      </c>
      <c r="BR150" s="261">
        <f>MASTER_DATA_ESCALATED!BR150/(BR$18*1000)</f>
        <v>0</v>
      </c>
      <c r="BS150" s="261">
        <f>MASTER_DATA_ESCALATED!BS150/(BS$18*1000)</f>
        <v>0</v>
      </c>
      <c r="BT150" s="261">
        <f>MASTER_DATA_ESCALATED!BT150/(BT$18*1000)</f>
        <v>0</v>
      </c>
      <c r="BU150" s="261">
        <f>MASTER_DATA_ESCALATED!BU150/(BU$18*1000)</f>
        <v>0</v>
      </c>
      <c r="BV150" s="261">
        <f>MASTER_DATA_ESCALATED!BV150/(BV$18*1000)</f>
        <v>0</v>
      </c>
      <c r="BW150" s="261">
        <f>MASTER_DATA_ESCALATED!BW150/(BW$18*1000)</f>
        <v>0</v>
      </c>
      <c r="BX150" s="261">
        <f>MASTER_DATA_ESCALATED!BX150/(BX$18*1000)</f>
        <v>0</v>
      </c>
      <c r="BY150" s="261">
        <f>MASTER_DATA_ESCALATED!BY150/(BY$18*1000)</f>
        <v>0</v>
      </c>
      <c r="BZ150" s="261">
        <f>MASTER_DATA_ESCALATED!BZ150/(BZ$18*1000)</f>
        <v>0</v>
      </c>
      <c r="CA150" s="261">
        <f>MASTER_DATA_ESCALATED!CA150/(CA$18*1000)</f>
        <v>0</v>
      </c>
      <c r="CB150" s="261">
        <f>MASTER_DATA_ESCALATED!CB150/(CB$18*1000)</f>
        <v>0</v>
      </c>
      <c r="CC150" s="261">
        <f>MASTER_DATA_ESCALATED!CC150/(CC$18*1000)</f>
        <v>0</v>
      </c>
      <c r="CD150" s="261">
        <f>MASTER_DATA_ESCALATED!CD150/(CD$18*1000)</f>
        <v>0</v>
      </c>
      <c r="CE150" s="261">
        <f>MASTER_DATA_ESCALATED!CE150/(CE$18*1000)</f>
        <v>0</v>
      </c>
      <c r="CF150" s="261">
        <f>MASTER_DATA_ESCALATED!CF150/(CF$18*1000)</f>
        <v>0</v>
      </c>
      <c r="CG150" s="261">
        <f>MASTER_DATA_ESCALATED!CG150/(CG$18*1000)</f>
        <v>0</v>
      </c>
      <c r="CH150" s="261">
        <f>MASTER_DATA_ESCALATED!CH150/(CH$18*1000)</f>
        <v>0</v>
      </c>
      <c r="CI150" s="261">
        <f>MASTER_DATA_ESCALATED!CI150/(CI$18*1000)</f>
        <v>0</v>
      </c>
      <c r="CJ150" s="261">
        <f>MASTER_DATA_ESCALATED!CJ150/(CJ$18*1000)</f>
        <v>0</v>
      </c>
      <c r="CK150" s="261">
        <f>MASTER_DATA_ESCALATED!CK150/(CK$18*1000)</f>
        <v>0</v>
      </c>
      <c r="CL150" s="261">
        <f>MASTER_DATA_ESCALATED!CL150/(CL$18*1000)</f>
        <v>0</v>
      </c>
      <c r="CM150" s="261">
        <f>MASTER_DATA_ESCALATED!CM150/(CM$18*1000)</f>
        <v>0</v>
      </c>
      <c r="CN150" s="261">
        <f>MASTER_DATA_ESCALATED!CN150/(CN$18*1000)</f>
        <v>0</v>
      </c>
      <c r="CO150" s="261">
        <f>MASTER_DATA_ESCALATED!CO150/(CO$18*1000)</f>
        <v>0</v>
      </c>
      <c r="CP150" s="261">
        <f>MASTER_DATA_ESCALATED!CP150/(CP$18*1000)</f>
        <v>0</v>
      </c>
      <c r="CQ150" s="261">
        <f>MASTER_DATA_ESCALATED!CQ150/(CQ$18*1000)</f>
        <v>0</v>
      </c>
      <c r="CR150" s="261">
        <f>MASTER_DATA_ESCALATED!CR150/(CR$18*1000)</f>
        <v>0</v>
      </c>
      <c r="CS150" s="261">
        <f>MASTER_DATA_ESCALATED!CS150/(CS$18*1000)</f>
        <v>0</v>
      </c>
      <c r="CT150" s="261">
        <f>MASTER_DATA_ESCALATED!CT150/(CT$18*1000)</f>
        <v>0</v>
      </c>
      <c r="CU150" s="261">
        <f>MASTER_DATA_ESCALATED!CU150/(CU$18*1000)</f>
        <v>0</v>
      </c>
      <c r="CV150" s="261">
        <f>MASTER_DATA_ESCALATED!CV150/(CV$18*1000)</f>
        <v>0</v>
      </c>
      <c r="CW150" s="261">
        <f>MASTER_DATA_ESCALATED!CW150/(CW$18*1000)</f>
        <v>0</v>
      </c>
      <c r="CX150" s="261">
        <f>MASTER_DATA_ESCALATED!CX150/(CX$18*1000)</f>
        <v>0</v>
      </c>
      <c r="CY150" s="261">
        <f>MASTER_DATA_ESCALATED!CY150/(CY$18*1000)</f>
        <v>0</v>
      </c>
      <c r="CZ150" s="261">
        <f>MASTER_DATA_ESCALATED!CZ150/(CZ$18*1000)</f>
        <v>0</v>
      </c>
      <c r="DA150" s="261" t="e">
        <f>MASTER_DATA_ESCALATED!DA150/(DA$18*1000)</f>
        <v>#DIV/0!</v>
      </c>
      <c r="DB150" s="261" t="e">
        <f>MASTER_DATA_ESCALATED!DB150/(DB$18*1000)</f>
        <v>#DIV/0!</v>
      </c>
      <c r="DC150" s="261" t="e">
        <f>MASTER_DATA_ESCALATED!DC150/(DC$18*1000)</f>
        <v>#DIV/0!</v>
      </c>
      <c r="DD150" s="261" t="e">
        <f>MASTER_DATA_ESCALATED!DD150/(DD$18*1000)</f>
        <v>#N/A</v>
      </c>
      <c r="DE150" s="261">
        <f>MASTER_DATA_ESCALATED!DE150/(DE$18*1000)</f>
        <v>0</v>
      </c>
      <c r="DF150" s="261">
        <f>MASTER_DATA_ESCALATED!DF150/(DF$18*1000)</f>
        <v>0</v>
      </c>
      <c r="DG150" s="261">
        <f>MASTER_DATA_ESCALATED!DG150/(DG$18*1000)</f>
        <v>0</v>
      </c>
      <c r="DH150" s="261">
        <f>MASTER_DATA_ESCALATED!DH150/(DH$18*1000)</f>
        <v>0</v>
      </c>
      <c r="DI150" s="261">
        <f>MASTER_DATA_ESCALATED!DI150/(DI$18*1000)</f>
        <v>0</v>
      </c>
      <c r="DJ150" s="261">
        <f>MASTER_DATA_ESCALATED!DJ150/(DJ$18*1000)</f>
        <v>0</v>
      </c>
      <c r="DK150" s="261">
        <f>MASTER_DATA_ESCALATED!DK150/(DK$18*1000)</f>
        <v>0</v>
      </c>
      <c r="DL150" s="261">
        <f>MASTER_DATA_ESCALATED!DL150/(DL$18*1000)</f>
        <v>0</v>
      </c>
      <c r="DM150" s="261">
        <f>MASTER_DATA_ESCALATED!DM150/(DM$18*1000)</f>
        <v>0</v>
      </c>
      <c r="DN150" s="261">
        <f>MASTER_DATA_ESCALATED!DN150/(DN$18*1000)</f>
        <v>0</v>
      </c>
      <c r="DO150" s="261">
        <f>MASTER_DATA_ESCALATED!DO150/(DO$18*1000)</f>
        <v>0</v>
      </c>
      <c r="DP150" s="261">
        <f>MASTER_DATA_ESCALATED!DP150/(DP$18*1000)</f>
        <v>0</v>
      </c>
      <c r="DQ150" s="261">
        <f>MASTER_DATA_ESCALATED!DQ150/(DQ$18*1000)</f>
        <v>0</v>
      </c>
      <c r="DR150" s="261">
        <f>MASTER_DATA_ESCALATED!DR150/(DR$18*1000)</f>
        <v>0</v>
      </c>
      <c r="DS150" s="261">
        <f>MASTER_DATA_ESCALATED!DS150/(DS$18*1000)</f>
        <v>0</v>
      </c>
      <c r="DT150" s="261">
        <f>MASTER_DATA_ESCALATED!DT150/(DT$18*1000)</f>
        <v>0</v>
      </c>
      <c r="DU150" s="261">
        <f>MASTER_DATA_ESCALATED!DU150/(DU$18*1000)</f>
        <v>0</v>
      </c>
      <c r="DV150" s="261">
        <f>MASTER_DATA_ESCALATED!DV150/(DV$18*1000)</f>
        <v>0</v>
      </c>
      <c r="DW150" s="261">
        <f>MASTER_DATA_ESCALATED!DW150/(DW$18*1000)</f>
        <v>0</v>
      </c>
      <c r="DX150" s="261">
        <f>MASTER_DATA_ESCALATED!DX150/(DX$18*1000)</f>
        <v>0</v>
      </c>
      <c r="DY150" s="261">
        <f>MASTER_DATA_ESCALATED!DY150/(DY$18*1000)</f>
        <v>0</v>
      </c>
      <c r="DZ150" s="261">
        <f>MASTER_DATA_ESCALATED!DZ150/(DZ$18*1000)</f>
        <v>0</v>
      </c>
      <c r="EA150" s="261">
        <f>MASTER_DATA_ESCALATED!EA150/(EA$18*1000)</f>
        <v>0</v>
      </c>
      <c r="EB150" s="261">
        <f>MASTER_DATA_ESCALATED!EB150/(EB$18*1000)</f>
        <v>0</v>
      </c>
      <c r="EC150" s="261" t="e">
        <f>MASTER_DATA_ESCALATED!EC150/(EC$18*1000)</f>
        <v>#DIV/0!</v>
      </c>
      <c r="ED150" s="261" t="e">
        <f>MASTER_DATA_ESCALATED!ED150/(ED$18*1000)</f>
        <v>#DIV/0!</v>
      </c>
      <c r="EE150" s="261" t="e">
        <f>MASTER_DATA_ESCALATED!EE150/(EE$18*1000)</f>
        <v>#DIV/0!</v>
      </c>
      <c r="EF150" s="261" t="e">
        <f>MASTER_DATA_ESCALATED!EF150/(EF$18*1000)</f>
        <v>#VALUE!</v>
      </c>
      <c r="EG150" s="261">
        <f>MASTER_DATA_ESCALATED!EG150/(EG$18*1000)</f>
        <v>0</v>
      </c>
      <c r="EH150" s="261">
        <f>MASTER_DATA_ESCALATED!EH150/(EH$18*1000)</f>
        <v>0</v>
      </c>
      <c r="EI150" s="261">
        <f>MASTER_DATA_ESCALATED!EI150/(EI$18*1000)</f>
        <v>0</v>
      </c>
      <c r="EJ150" s="261">
        <f>MASTER_DATA_ESCALATED!EJ150/(EJ$18*1000)</f>
        <v>0</v>
      </c>
      <c r="EK150" s="261">
        <f>MASTER_DATA_ESCALATED!EK150/(EK$18*1000)</f>
        <v>0</v>
      </c>
      <c r="EL150" s="261">
        <f>MASTER_DATA_ESCALATED!EL150/(EL$18*1000)</f>
        <v>0</v>
      </c>
      <c r="EM150" s="261">
        <f>MASTER_DATA_ESCALATED!EM150/(EM$18*1000)</f>
        <v>0</v>
      </c>
      <c r="EN150" s="261">
        <f>MASTER_DATA_ESCALATED!EN150/(EN$18*1000)</f>
        <v>0</v>
      </c>
      <c r="EO150" s="261">
        <f>MASTER_DATA_ESCALATED!EO150/(EO$18*1000)</f>
        <v>0</v>
      </c>
      <c r="EP150" s="261">
        <f>MASTER_DATA_ESCALATED!EP150/(EP$18*1000)</f>
        <v>0</v>
      </c>
      <c r="EQ150" s="261">
        <f>MASTER_DATA_ESCALATED!EQ150/(EQ$18*1000)</f>
        <v>0</v>
      </c>
      <c r="ER150" s="261">
        <f>MASTER_DATA_ESCALATED!ER150/(ER$18*1000)</f>
        <v>0</v>
      </c>
      <c r="ES150" s="261">
        <f>MASTER_DATA_ESCALATED!ES150/(ES$18*1000)</f>
        <v>0</v>
      </c>
      <c r="ET150" s="261">
        <f>MASTER_DATA_ESCALATED!ET150/(ET$18*1000)</f>
        <v>0</v>
      </c>
      <c r="EU150" s="261">
        <f>MASTER_DATA_ESCALATED!EU150/(EU$18*1000)</f>
        <v>0</v>
      </c>
      <c r="EV150" s="261">
        <f>MASTER_DATA_ESCALATED!EV150/(EV$18*1000)</f>
        <v>0</v>
      </c>
      <c r="EW150" s="261">
        <f>MASTER_DATA_ESCALATED!EW150/(EW$18*1000)</f>
        <v>0</v>
      </c>
      <c r="EX150" s="261">
        <f>MASTER_DATA_ESCALATED!EX150/(EX$18*1000)</f>
        <v>0</v>
      </c>
      <c r="EY150" s="261">
        <f>MASTER_DATA_ESCALATED!EY150/(EY$18*1000)</f>
        <v>0</v>
      </c>
      <c r="EZ150" s="261">
        <f>MASTER_DATA_ESCALATED!EZ150/(EZ$18*1000)</f>
        <v>0</v>
      </c>
      <c r="FA150" s="261">
        <f>MASTER_DATA_ESCALATED!FA150/(FA$18*1000)</f>
        <v>0</v>
      </c>
      <c r="FB150" s="261">
        <f>MASTER_DATA_ESCALATED!FB150/(FB$18*1000)</f>
        <v>0</v>
      </c>
      <c r="FC150" s="261">
        <f>MASTER_DATA_ESCALATED!FC150/(FC$18*1000)</f>
        <v>0</v>
      </c>
      <c r="FD150" s="261">
        <f>MASTER_DATA_ESCALATED!FD150/(FD$18*1000)</f>
        <v>0</v>
      </c>
      <c r="FE150" s="261">
        <f>MASTER_DATA_ESCALATED!FE150/(FE$18*1000)</f>
        <v>0</v>
      </c>
      <c r="FF150" s="261">
        <f>MASTER_DATA_ESCALATED!FF150/(FF$18*1000)</f>
        <v>0</v>
      </c>
      <c r="FG150" s="261">
        <f>MASTER_DATA_ESCALATED!FG150/(FG$18*1000)</f>
        <v>0</v>
      </c>
      <c r="FH150" s="261">
        <f>MASTER_DATA_ESCALATED!FH150/(FH$18*1000)</f>
        <v>0</v>
      </c>
      <c r="FI150" s="261">
        <f>MASTER_DATA_ESCALATED!FI150/(FI$18*1000)</f>
        <v>0</v>
      </c>
      <c r="FJ150" s="261">
        <f>MASTER_DATA_ESCALATED!FJ150/(FJ$18*1000)</f>
        <v>0</v>
      </c>
      <c r="FK150" s="261">
        <f>MASTER_DATA_ESCALATED!FK150/(FK$18*1000)</f>
        <v>0</v>
      </c>
      <c r="FL150" s="261">
        <f>MASTER_DATA_ESCALATED!FL150/(FL$18*1000)</f>
        <v>0</v>
      </c>
      <c r="FM150" s="261">
        <f>MASTER_DATA_ESCALATED!FM150/(FM$18*1000)</f>
        <v>0</v>
      </c>
      <c r="FN150" s="261">
        <f>MASTER_DATA_ESCALATED!FN150/(FN$18*1000)</f>
        <v>0</v>
      </c>
      <c r="FO150" s="261">
        <f>MASTER_DATA_ESCALATED!FO150/(FO$18*1000)</f>
        <v>0</v>
      </c>
      <c r="FP150" s="261">
        <f>MASTER_DATA_ESCALATED!FP150/(FP$18*1000)</f>
        <v>0</v>
      </c>
      <c r="FQ150" s="261">
        <f>MASTER_DATA_ESCALATED!FQ150/(FQ$18*1000)</f>
        <v>0</v>
      </c>
      <c r="FR150" s="261">
        <f>MASTER_DATA_ESCALATED!FR150/(FR$18*1000)</f>
        <v>0</v>
      </c>
      <c r="FS150" s="261">
        <f>MASTER_DATA_ESCALATED!FS150/(FS$18*1000)</f>
        <v>0</v>
      </c>
      <c r="FT150" s="261">
        <f>MASTER_DATA_ESCALATED!FT150/(FT$18*1000)</f>
        <v>0</v>
      </c>
      <c r="FU150" s="261">
        <f>MASTER_DATA_ESCALATED!FU150/(FU$18*1000)</f>
        <v>0</v>
      </c>
      <c r="FV150" s="261">
        <f>MASTER_DATA_ESCALATED!FV150/(FV$18*1000)</f>
        <v>0</v>
      </c>
      <c r="FW150" s="261">
        <f>MASTER_DATA_ESCALATED!FW150/(FW$18*1000)</f>
        <v>0</v>
      </c>
      <c r="FX150" s="261">
        <f>MASTER_DATA_ESCALATED!FX150/(FX$18*1000)</f>
        <v>0</v>
      </c>
      <c r="FY150" s="261">
        <f>MASTER_DATA_ESCALATED!FY150/(FY$18*1000)</f>
        <v>0</v>
      </c>
      <c r="FZ150" s="261">
        <f>MASTER_DATA_ESCALATED!FZ150/(FZ$18*1000)</f>
        <v>0</v>
      </c>
      <c r="GA150" s="261">
        <f>MASTER_DATA_ESCALATED!GA150/(GA$18*1000)</f>
        <v>0</v>
      </c>
      <c r="GB150" s="261">
        <f>MASTER_DATA_ESCALATED!GB150/(GB$18*1000)</f>
        <v>0</v>
      </c>
      <c r="GC150" s="261">
        <f>MASTER_DATA_ESCALATED!GC150/(GC$18*1000)</f>
        <v>0</v>
      </c>
      <c r="GD150" s="261">
        <f>MASTER_DATA_ESCALATED!GD150/(GD$18*1000)</f>
        <v>0</v>
      </c>
      <c r="GE150" s="261">
        <f>MASTER_DATA_ESCALATED!GE150/(GE$18*1000)</f>
        <v>0</v>
      </c>
      <c r="GF150" s="261">
        <f>MASTER_DATA_ESCALATED!GF150/(GF$18*1000)</f>
        <v>0</v>
      </c>
      <c r="GG150" s="261">
        <f>MASTER_DATA_ESCALATED!GG150/(GG$18*1000)</f>
        <v>0</v>
      </c>
      <c r="GH150" s="261">
        <f>MASTER_DATA_ESCALATED!GH150/(GH$18*1000)</f>
        <v>0</v>
      </c>
      <c r="GI150" s="261">
        <f>MASTER_DATA_ESCALATED!GI150/(GI$18*1000)</f>
        <v>0</v>
      </c>
      <c r="GJ150" s="261">
        <f>MASTER_DATA_ESCALATED!GJ150/(GJ$18*1000)</f>
        <v>0</v>
      </c>
      <c r="GK150" s="261">
        <f>MASTER_DATA_ESCALATED!GK150/(GK$18*1000)</f>
        <v>0</v>
      </c>
      <c r="GL150" s="261">
        <f>MASTER_DATA_ESCALATED!GL150/(GL$18*1000)</f>
        <v>0</v>
      </c>
      <c r="GM150" s="261">
        <f>MASTER_DATA_ESCALATED!GM150/(GM$18*1000)</f>
        <v>0</v>
      </c>
      <c r="GN150" s="261">
        <f>MASTER_DATA_ESCALATED!GN150/(GN$18*1000)</f>
        <v>0</v>
      </c>
      <c r="GO150" s="261">
        <f>MASTER_DATA_ESCALATED!GO150/(GO$18*1000)</f>
        <v>0</v>
      </c>
      <c r="GP150" s="261">
        <f>MASTER_DATA_ESCALATED!GP150/(GP$18*1000)</f>
        <v>0</v>
      </c>
      <c r="GQ150" s="261">
        <f>MASTER_DATA_ESCALATED!GQ150/(GQ$18*1000)</f>
        <v>0</v>
      </c>
      <c r="GR150" s="261">
        <f>MASTER_DATA_ESCALATED!GR150/(GR$18*1000)</f>
        <v>0</v>
      </c>
      <c r="GS150" s="261">
        <f>MASTER_DATA_ESCALATED!GS150/(GS$18*1000)</f>
        <v>0</v>
      </c>
      <c r="GT150" s="261">
        <f>MASTER_DATA_ESCALATED!GT150/(GT$18*1000)</f>
        <v>0</v>
      </c>
      <c r="GU150" s="261">
        <f>MASTER_DATA_ESCALATED!GU150/(GU$18*1000)</f>
        <v>0</v>
      </c>
      <c r="GV150" s="261">
        <f>MASTER_DATA_ESCALATED!GV150/(GV$18*1000)</f>
        <v>0</v>
      </c>
      <c r="GW150" s="261" t="e">
        <f>MASTER_DATA_ESCALATED!#REF!/(GW$18*1000)</f>
        <v>#REF!</v>
      </c>
      <c r="GX150" s="261" t="e">
        <f>MASTER_DATA_ESCALATED!#REF!/(GX$18*1000)</f>
        <v>#REF!</v>
      </c>
      <c r="GY150" s="261" t="e">
        <f>MASTER_DATA_ESCALATED!#REF!/(GY$18*1000)</f>
        <v>#REF!</v>
      </c>
    </row>
    <row r="151" spans="2:207" s="25" customFormat="1" ht="17.25" hidden="1" outlineLevel="1" x14ac:dyDescent="0.3">
      <c r="B151" s="183">
        <f t="shared" si="3"/>
        <v>30</v>
      </c>
      <c r="C151" s="51">
        <f t="shared" si="4"/>
        <v>32</v>
      </c>
      <c r="D151" s="75"/>
      <c r="E151" s="51">
        <v>32</v>
      </c>
      <c r="F151" s="51"/>
      <c r="G151" s="76"/>
      <c r="H151" s="34" t="s">
        <v>138</v>
      </c>
      <c r="I151" s="95">
        <f>MASTER_DATA_ESCALATED!I151/(I$18*1000)</f>
        <v>0</v>
      </c>
      <c r="J151" s="95">
        <f>MASTER_DATA_ESCALATED!J151/(J$18*1000)</f>
        <v>0</v>
      </c>
      <c r="K151" s="95">
        <f>MASTER_DATA_ESCALATED!K151/(K$18*1000)</f>
        <v>0</v>
      </c>
      <c r="L151" s="95">
        <f>MASTER_DATA_ESCALATED!L151/(L$18*1000)</f>
        <v>0</v>
      </c>
      <c r="M151" s="95">
        <f>MASTER_DATA_ESCALATED!M151/(M$18*1000)</f>
        <v>0</v>
      </c>
      <c r="N151" s="95">
        <f>MASTER_DATA_ESCALATED!N151/(N$18*1000)</f>
        <v>0</v>
      </c>
      <c r="O151" s="95">
        <f>MASTER_DATA_ESCALATED!O151/(O$18*1000)</f>
        <v>0</v>
      </c>
      <c r="P151" s="95">
        <f>MASTER_DATA_ESCALATED!P151/(P$18*1000)</f>
        <v>0</v>
      </c>
      <c r="Q151" s="95">
        <f>MASTER_DATA_ESCALATED!Q151/(Q$18*1000)</f>
        <v>0</v>
      </c>
      <c r="R151" s="95">
        <f>MASTER_DATA_ESCALATED!R151/(R$18*1000)</f>
        <v>0</v>
      </c>
      <c r="S151" s="95">
        <f>MASTER_DATA_ESCALATED!S151/(S$18*1000)</f>
        <v>0</v>
      </c>
      <c r="T151" s="95">
        <f>MASTER_DATA_ESCALATED!T151/(T$18*1000)</f>
        <v>0</v>
      </c>
      <c r="U151" s="95">
        <f>MASTER_DATA_ESCALATED!U151/(U$18*1000)</f>
        <v>0</v>
      </c>
      <c r="V151" s="95">
        <f>MASTER_DATA_ESCALATED!V151/(V$18*1000)</f>
        <v>0</v>
      </c>
      <c r="W151" s="95">
        <f>MASTER_DATA_ESCALATED!W151/(W$18*1000)</f>
        <v>0</v>
      </c>
      <c r="X151" s="95">
        <f>MASTER_DATA_ESCALATED!X151/(X$18*1000)</f>
        <v>0</v>
      </c>
      <c r="Y151" s="95">
        <f>MASTER_DATA_ESCALATED!Y151/(Y$18*1000)</f>
        <v>0</v>
      </c>
      <c r="Z151" s="95">
        <f>MASTER_DATA_ESCALATED!Z151/(Z$18*1000)</f>
        <v>0</v>
      </c>
      <c r="AA151" s="95">
        <f>MASTER_DATA_ESCALATED!AA151/(AA$18*1000)</f>
        <v>0</v>
      </c>
      <c r="AB151" s="95">
        <f>MASTER_DATA_ESCALATED!AB151/(AB$18*1000)</f>
        <v>0</v>
      </c>
      <c r="AC151" s="95">
        <f>MASTER_DATA_ESCALATED!AC151/(AC$18*1000)</f>
        <v>0</v>
      </c>
      <c r="AD151" s="95">
        <f>MASTER_DATA_ESCALATED!AD151/(AD$18*1000)</f>
        <v>0</v>
      </c>
      <c r="AE151" s="95">
        <f>MASTER_DATA_ESCALATED!AE151/(AE$18*1000)</f>
        <v>0</v>
      </c>
      <c r="AF151" s="95">
        <f>MASTER_DATA_ESCALATED!AF151/(AF$18*1000)</f>
        <v>0</v>
      </c>
      <c r="AG151" s="95">
        <f>MASTER_DATA_ESCALATED!AG151/(AG$18*1000)</f>
        <v>0</v>
      </c>
      <c r="AH151" s="95">
        <f>MASTER_DATA_ESCALATED!AH151/(AH$18*1000)</f>
        <v>0</v>
      </c>
      <c r="AI151" s="95">
        <f>MASTER_DATA_ESCALATED!AI151/(AI$18*1000)</f>
        <v>0</v>
      </c>
      <c r="AJ151" s="95">
        <f>MASTER_DATA_ESCALATED!AJ151/(AJ$18*1000)</f>
        <v>0</v>
      </c>
      <c r="AK151" s="95">
        <f>MASTER_DATA_ESCALATED!AK151/(AK$18*1000)</f>
        <v>0</v>
      </c>
      <c r="AL151" s="95">
        <f>MASTER_DATA_ESCALATED!AL151/(AL$18*1000)</f>
        <v>0</v>
      </c>
      <c r="AM151" s="95">
        <f>MASTER_DATA_ESCALATED!AM151/(AM$18*1000)</f>
        <v>0</v>
      </c>
      <c r="AN151" s="95">
        <f>MASTER_DATA_ESCALATED!AN151/(AN$18*1000)</f>
        <v>0</v>
      </c>
      <c r="AO151" s="95">
        <f>MASTER_DATA_ESCALATED!AO151/(AO$18*1000)</f>
        <v>0</v>
      </c>
      <c r="AP151" s="95">
        <f>MASTER_DATA_ESCALATED!AP151/(AP$18*1000)</f>
        <v>0</v>
      </c>
      <c r="AQ151" s="95">
        <f>MASTER_DATA_ESCALATED!AQ151/(AQ$18*1000)</f>
        <v>0</v>
      </c>
      <c r="AR151" s="95">
        <f>MASTER_DATA_ESCALATED!AR151/(AR$18*1000)</f>
        <v>0</v>
      </c>
      <c r="AS151" s="95">
        <f>MASTER_DATA_ESCALATED!AS151/(AS$18*1000)</f>
        <v>0</v>
      </c>
      <c r="AT151" s="95">
        <f>MASTER_DATA_ESCALATED!AT151/(AT$18*1000)</f>
        <v>0</v>
      </c>
      <c r="AU151" s="95">
        <f>MASTER_DATA_ESCALATED!AU151/(AU$18*1000)</f>
        <v>0</v>
      </c>
      <c r="AV151" s="95">
        <f>MASTER_DATA_ESCALATED!AV151/(AV$18*1000)</f>
        <v>0</v>
      </c>
      <c r="AW151" s="95">
        <f>MASTER_DATA_ESCALATED!AW151/(AW$18*1000)</f>
        <v>0</v>
      </c>
      <c r="AX151" s="95">
        <f>MASTER_DATA_ESCALATED!AX151/(AX$18*1000)</f>
        <v>0</v>
      </c>
      <c r="AY151" s="95">
        <f>MASTER_DATA_ESCALATED!AY151/(AY$18*1000)</f>
        <v>0</v>
      </c>
      <c r="AZ151" s="95">
        <f>MASTER_DATA_ESCALATED!AZ151/(AZ$18*1000)</f>
        <v>0</v>
      </c>
      <c r="BA151" s="95">
        <f>MASTER_DATA_ESCALATED!BA151/(BA$18*1000)</f>
        <v>0</v>
      </c>
      <c r="BB151" s="95">
        <f>MASTER_DATA_ESCALATED!BB151/(BB$18*1000)</f>
        <v>0</v>
      </c>
      <c r="BC151" s="95">
        <f>MASTER_DATA_ESCALATED!BC151/(BC$18*1000)</f>
        <v>0</v>
      </c>
      <c r="BD151" s="95">
        <f>MASTER_DATA_ESCALATED!BD151/(BD$18*1000)</f>
        <v>0</v>
      </c>
      <c r="BE151" s="95">
        <f>MASTER_DATA_ESCALATED!BE151/(BE$18*1000)</f>
        <v>0</v>
      </c>
      <c r="BF151" s="95">
        <f>MASTER_DATA_ESCALATED!BF151/(BF$18*1000)</f>
        <v>0</v>
      </c>
      <c r="BG151" s="95">
        <f>MASTER_DATA_ESCALATED!BG151/(BG$18*1000)</f>
        <v>0</v>
      </c>
      <c r="BH151" s="95">
        <f>MASTER_DATA_ESCALATED!BH151/(BH$18*1000)</f>
        <v>0</v>
      </c>
      <c r="BI151" s="95">
        <f>MASTER_DATA_ESCALATED!BI151/(BI$18*1000)</f>
        <v>0</v>
      </c>
      <c r="BJ151" s="95">
        <f>MASTER_DATA_ESCALATED!BJ151/(BJ$18*1000)</f>
        <v>0</v>
      </c>
      <c r="BK151" s="95">
        <f>MASTER_DATA_ESCALATED!BK151/(BK$18*1000)</f>
        <v>0</v>
      </c>
      <c r="BL151" s="95">
        <f>MASTER_DATA_ESCALATED!BL151/(BL$18*1000)</f>
        <v>0</v>
      </c>
      <c r="BM151" s="95">
        <f>MASTER_DATA_ESCALATED!BM151/(BM$18*1000)</f>
        <v>0</v>
      </c>
      <c r="BN151" s="95">
        <f>MASTER_DATA_ESCALATED!BN151/(BN$18*1000)</f>
        <v>0</v>
      </c>
      <c r="BO151" s="95">
        <f>MASTER_DATA_ESCALATED!BO151/(BO$18*1000)</f>
        <v>0</v>
      </c>
      <c r="BP151" s="95">
        <f>MASTER_DATA_ESCALATED!BP151/(BP$18*1000)</f>
        <v>912.26487238251946</v>
      </c>
      <c r="BQ151" s="95">
        <f>MASTER_DATA_ESCALATED!BQ151/(BQ$18*1000)</f>
        <v>0</v>
      </c>
      <c r="BR151" s="95">
        <f>MASTER_DATA_ESCALATED!BR151/(BR$18*1000)</f>
        <v>0</v>
      </c>
      <c r="BS151" s="95">
        <f>MASTER_DATA_ESCALATED!BS151/(BS$18*1000)</f>
        <v>0</v>
      </c>
      <c r="BT151" s="95">
        <f>MASTER_DATA_ESCALATED!BT151/(BT$18*1000)</f>
        <v>194.11450640862404</v>
      </c>
      <c r="BU151" s="95">
        <f>MASTER_DATA_ESCALATED!BU151/(BU$18*1000)</f>
        <v>0</v>
      </c>
      <c r="BV151" s="95">
        <f>MASTER_DATA_ESCALATED!BV151/(BV$18*1000)</f>
        <v>0</v>
      </c>
      <c r="BW151" s="95">
        <f>MASTER_DATA_ESCALATED!BW151/(BW$18*1000)</f>
        <v>0</v>
      </c>
      <c r="BX151" s="95">
        <f>MASTER_DATA_ESCALATED!BX151/(BX$18*1000)</f>
        <v>171.58983707054654</v>
      </c>
      <c r="BY151" s="95">
        <f>MASTER_DATA_ESCALATED!BY151/(BY$18*1000)</f>
        <v>0</v>
      </c>
      <c r="BZ151" s="95">
        <f>MASTER_DATA_ESCALATED!BZ151/(BZ$18*1000)</f>
        <v>0</v>
      </c>
      <c r="CA151" s="95">
        <f>MASTER_DATA_ESCALATED!CA151/(CA$18*1000)</f>
        <v>0</v>
      </c>
      <c r="CB151" s="95">
        <f>MASTER_DATA_ESCALATED!CB151/(CB$18*1000)</f>
        <v>137.16827616827618</v>
      </c>
      <c r="CC151" s="95">
        <f>MASTER_DATA_ESCALATED!CC151/(CC$18*1000)</f>
        <v>0</v>
      </c>
      <c r="CD151" s="95">
        <f>MASTER_DATA_ESCALATED!CD151/(CD$18*1000)</f>
        <v>0</v>
      </c>
      <c r="CE151" s="95">
        <f>MASTER_DATA_ESCALATED!CE151/(CE$18*1000)</f>
        <v>0</v>
      </c>
      <c r="CF151" s="95">
        <f>MASTER_DATA_ESCALATED!CF151/(CF$18*1000)</f>
        <v>309.37527537988507</v>
      </c>
      <c r="CG151" s="95">
        <f>MASTER_DATA_ESCALATED!CG151/(CG$18*1000)</f>
        <v>0</v>
      </c>
      <c r="CH151" s="95">
        <f>MASTER_DATA_ESCALATED!CH151/(CH$18*1000)</f>
        <v>0</v>
      </c>
      <c r="CI151" s="95">
        <f>MASTER_DATA_ESCALATED!CI151/(CI$18*1000)</f>
        <v>0</v>
      </c>
      <c r="CJ151" s="95">
        <f>MASTER_DATA_ESCALATED!CJ151/(CJ$18*1000)</f>
        <v>141.36800277949249</v>
      </c>
      <c r="CK151" s="95">
        <f>MASTER_DATA_ESCALATED!CK151/(CK$18*1000)</f>
        <v>0</v>
      </c>
      <c r="CL151" s="95">
        <f>MASTER_DATA_ESCALATED!CL151/(CL$18*1000)</f>
        <v>0</v>
      </c>
      <c r="CM151" s="95">
        <f>MASTER_DATA_ESCALATED!CM151/(CM$18*1000)</f>
        <v>0</v>
      </c>
      <c r="CN151" s="95">
        <f>MASTER_DATA_ESCALATED!CN151/(CN$18*1000)</f>
        <v>75.860625093464932</v>
      </c>
      <c r="CO151" s="95">
        <f>MASTER_DATA_ESCALATED!CO151/(CO$18*1000)</f>
        <v>0</v>
      </c>
      <c r="CP151" s="95">
        <f>MASTER_DATA_ESCALATED!CP151/(CP$18*1000)</f>
        <v>0</v>
      </c>
      <c r="CQ151" s="95">
        <f>MASTER_DATA_ESCALATED!CQ151/(CQ$18*1000)</f>
        <v>0</v>
      </c>
      <c r="CR151" s="95">
        <f>MASTER_DATA_ESCALATED!CR151/(CR$18*1000)</f>
        <v>141.59505814956691</v>
      </c>
      <c r="CS151" s="95">
        <f>MASTER_DATA_ESCALATED!CS151/(CS$18*1000)</f>
        <v>0</v>
      </c>
      <c r="CT151" s="95">
        <f>MASTER_DATA_ESCALATED!CT151/(CT$18*1000)</f>
        <v>0</v>
      </c>
      <c r="CU151" s="95">
        <f>MASTER_DATA_ESCALATED!CU151/(CU$18*1000)</f>
        <v>0</v>
      </c>
      <c r="CV151" s="95">
        <f>MASTER_DATA_ESCALATED!CV151/(CV$18*1000)</f>
        <v>0</v>
      </c>
      <c r="CW151" s="95">
        <f>MASTER_DATA_ESCALATED!CW151/(CW$18*1000)</f>
        <v>0</v>
      </c>
      <c r="CX151" s="95">
        <f>MASTER_DATA_ESCALATED!CX151/(CX$18*1000)</f>
        <v>0</v>
      </c>
      <c r="CY151" s="95">
        <f>MASTER_DATA_ESCALATED!CY151/(CY$18*1000)</f>
        <v>0</v>
      </c>
      <c r="CZ151" s="95">
        <f>MASTER_DATA_ESCALATED!CZ151/(CZ$18*1000)</f>
        <v>0</v>
      </c>
      <c r="DA151" s="95" t="e">
        <f>MASTER_DATA_ESCALATED!DA151/(DA$18*1000)</f>
        <v>#DIV/0!</v>
      </c>
      <c r="DB151" s="95" t="e">
        <f>MASTER_DATA_ESCALATED!DB151/(DB$18*1000)</f>
        <v>#DIV/0!</v>
      </c>
      <c r="DC151" s="95" t="e">
        <f>MASTER_DATA_ESCALATED!DC151/(DC$18*1000)</f>
        <v>#DIV/0!</v>
      </c>
      <c r="DD151" s="95" t="e">
        <f>MASTER_DATA_ESCALATED!DD151/(DD$18*1000)</f>
        <v>#N/A</v>
      </c>
      <c r="DE151" s="95">
        <f>MASTER_DATA_ESCALATED!DE151/(DE$18*1000)</f>
        <v>0</v>
      </c>
      <c r="DF151" s="95">
        <f>MASTER_DATA_ESCALATED!DF151/(DF$18*1000)</f>
        <v>0</v>
      </c>
      <c r="DG151" s="95">
        <f>MASTER_DATA_ESCALATED!DG151/(DG$18*1000)</f>
        <v>0</v>
      </c>
      <c r="DH151" s="95">
        <f>MASTER_DATA_ESCALATED!DH151/(DH$18*1000)</f>
        <v>0</v>
      </c>
      <c r="DI151" s="95">
        <f>MASTER_DATA_ESCALATED!DI151/(DI$18*1000)</f>
        <v>0</v>
      </c>
      <c r="DJ151" s="95">
        <f>MASTER_DATA_ESCALATED!DJ151/(DJ$18*1000)</f>
        <v>0</v>
      </c>
      <c r="DK151" s="95">
        <f>MASTER_DATA_ESCALATED!DK151/(DK$18*1000)</f>
        <v>0</v>
      </c>
      <c r="DL151" s="95">
        <f>MASTER_DATA_ESCALATED!DL151/(DL$18*1000)</f>
        <v>0</v>
      </c>
      <c r="DM151" s="95">
        <f>MASTER_DATA_ESCALATED!DM151/(DM$18*1000)</f>
        <v>0</v>
      </c>
      <c r="DN151" s="95">
        <f>MASTER_DATA_ESCALATED!DN151/(DN$18*1000)</f>
        <v>0</v>
      </c>
      <c r="DO151" s="95">
        <f>MASTER_DATA_ESCALATED!DO151/(DO$18*1000)</f>
        <v>0</v>
      </c>
      <c r="DP151" s="95">
        <f>MASTER_DATA_ESCALATED!DP151/(DP$18*1000)</f>
        <v>0</v>
      </c>
      <c r="DQ151" s="95">
        <f>MASTER_DATA_ESCALATED!DQ151/(DQ$18*1000)</f>
        <v>0</v>
      </c>
      <c r="DR151" s="95">
        <f>MASTER_DATA_ESCALATED!DR151/(DR$18*1000)</f>
        <v>0</v>
      </c>
      <c r="DS151" s="95">
        <f>MASTER_DATA_ESCALATED!DS151/(DS$18*1000)</f>
        <v>0</v>
      </c>
      <c r="DT151" s="95">
        <f>MASTER_DATA_ESCALATED!DT151/(DT$18*1000)</f>
        <v>0</v>
      </c>
      <c r="DU151" s="95">
        <f>MASTER_DATA_ESCALATED!DU151/(DU$18*1000)</f>
        <v>0</v>
      </c>
      <c r="DV151" s="95">
        <f>MASTER_DATA_ESCALATED!DV151/(DV$18*1000)</f>
        <v>0</v>
      </c>
      <c r="DW151" s="95">
        <f>MASTER_DATA_ESCALATED!DW151/(DW$18*1000)</f>
        <v>0</v>
      </c>
      <c r="DX151" s="95">
        <f>MASTER_DATA_ESCALATED!DX151/(DX$18*1000)</f>
        <v>0</v>
      </c>
      <c r="DY151" s="95">
        <f>MASTER_DATA_ESCALATED!DY151/(DY$18*1000)</f>
        <v>0</v>
      </c>
      <c r="DZ151" s="95">
        <f>MASTER_DATA_ESCALATED!DZ151/(DZ$18*1000)</f>
        <v>0</v>
      </c>
      <c r="EA151" s="95">
        <f>MASTER_DATA_ESCALATED!EA151/(EA$18*1000)</f>
        <v>0</v>
      </c>
      <c r="EB151" s="95">
        <f>MASTER_DATA_ESCALATED!EB151/(EB$18*1000)</f>
        <v>0</v>
      </c>
      <c r="EC151" s="95" t="e">
        <f>MASTER_DATA_ESCALATED!EC151/(EC$18*1000)</f>
        <v>#DIV/0!</v>
      </c>
      <c r="ED151" s="95" t="e">
        <f>MASTER_DATA_ESCALATED!ED151/(ED$18*1000)</f>
        <v>#DIV/0!</v>
      </c>
      <c r="EE151" s="95" t="e">
        <f>MASTER_DATA_ESCALATED!EE151/(EE$18*1000)</f>
        <v>#DIV/0!</v>
      </c>
      <c r="EF151" s="95" t="e">
        <f>MASTER_DATA_ESCALATED!EF151/(EF$18*1000)</f>
        <v>#VALUE!</v>
      </c>
      <c r="EG151" s="95">
        <f>MASTER_DATA_ESCALATED!EG151/(EG$18*1000)</f>
        <v>0</v>
      </c>
      <c r="EH151" s="95">
        <f>MASTER_DATA_ESCALATED!EH151/(EH$18*1000)</f>
        <v>0</v>
      </c>
      <c r="EI151" s="95">
        <f>MASTER_DATA_ESCALATED!EI151/(EI$18*1000)</f>
        <v>0</v>
      </c>
      <c r="EJ151" s="95">
        <f>MASTER_DATA_ESCALATED!EJ151/(EJ$18*1000)</f>
        <v>419.07832198107195</v>
      </c>
      <c r="EK151" s="95">
        <f>MASTER_DATA_ESCALATED!EK151/(EK$18*1000)</f>
        <v>0</v>
      </c>
      <c r="EL151" s="95">
        <f>MASTER_DATA_ESCALATED!EL151/(EL$18*1000)</f>
        <v>0</v>
      </c>
      <c r="EM151" s="95">
        <f>MASTER_DATA_ESCALATED!EM151/(EM$18*1000)</f>
        <v>0</v>
      </c>
      <c r="EN151" s="95">
        <f>MASTER_DATA_ESCALATED!EN151/(EN$18*1000)</f>
        <v>0</v>
      </c>
      <c r="EO151" s="95">
        <f>MASTER_DATA_ESCALATED!EO151/(EO$18*1000)</f>
        <v>0</v>
      </c>
      <c r="EP151" s="95">
        <f>MASTER_DATA_ESCALATED!EP151/(EP$18*1000)</f>
        <v>0</v>
      </c>
      <c r="EQ151" s="95">
        <f>MASTER_DATA_ESCALATED!EQ151/(EQ$18*1000)</f>
        <v>0</v>
      </c>
      <c r="ER151" s="95">
        <f>MASTER_DATA_ESCALATED!ER151/(ER$18*1000)</f>
        <v>167.34125030782758</v>
      </c>
      <c r="ES151" s="95">
        <f>MASTER_DATA_ESCALATED!ES151/(ES$18*1000)</f>
        <v>0</v>
      </c>
      <c r="ET151" s="95">
        <f>MASTER_DATA_ESCALATED!ET151/(ET$18*1000)</f>
        <v>0</v>
      </c>
      <c r="EU151" s="95">
        <f>MASTER_DATA_ESCALATED!EU151/(EU$18*1000)</f>
        <v>0</v>
      </c>
      <c r="EV151" s="95">
        <f>MASTER_DATA_ESCALATED!EV151/(EV$18*1000)</f>
        <v>167.34125030782758</v>
      </c>
      <c r="EW151" s="95">
        <f>MASTER_DATA_ESCALATED!EW151/(EW$18*1000)</f>
        <v>0</v>
      </c>
      <c r="EX151" s="95">
        <f>MASTER_DATA_ESCALATED!EX151/(EX$18*1000)</f>
        <v>0</v>
      </c>
      <c r="EY151" s="95">
        <f>MASTER_DATA_ESCALATED!EY151/(EY$18*1000)</f>
        <v>0</v>
      </c>
      <c r="EZ151" s="95">
        <f>MASTER_DATA_ESCALATED!EZ151/(EZ$18*1000)</f>
        <v>0</v>
      </c>
      <c r="FA151" s="95">
        <f>MASTER_DATA_ESCALATED!FA151/(FA$18*1000)</f>
        <v>0</v>
      </c>
      <c r="FB151" s="95">
        <f>MASTER_DATA_ESCALATED!FB151/(FB$18*1000)</f>
        <v>0</v>
      </c>
      <c r="FC151" s="95">
        <f>MASTER_DATA_ESCALATED!FC151/(FC$18*1000)</f>
        <v>0</v>
      </c>
      <c r="FD151" s="95">
        <f>MASTER_DATA_ESCALATED!FD151/(FD$18*1000)</f>
        <v>0</v>
      </c>
      <c r="FE151" s="95">
        <f>MASTER_DATA_ESCALATED!FE151/(FE$18*1000)</f>
        <v>0</v>
      </c>
      <c r="FF151" s="95">
        <f>MASTER_DATA_ESCALATED!FF151/(FF$18*1000)</f>
        <v>0</v>
      </c>
      <c r="FG151" s="95">
        <f>MASTER_DATA_ESCALATED!FG151/(FG$18*1000)</f>
        <v>0</v>
      </c>
      <c r="FH151" s="95">
        <f>MASTER_DATA_ESCALATED!FH151/(FH$18*1000)</f>
        <v>0</v>
      </c>
      <c r="FI151" s="95">
        <f>MASTER_DATA_ESCALATED!FI151/(FI$18*1000)</f>
        <v>0</v>
      </c>
      <c r="FJ151" s="95">
        <f>MASTER_DATA_ESCALATED!FJ151/(FJ$18*1000)</f>
        <v>0</v>
      </c>
      <c r="FK151" s="95">
        <f>MASTER_DATA_ESCALATED!FK151/(FK$18*1000)</f>
        <v>0</v>
      </c>
      <c r="FL151" s="95">
        <f>MASTER_DATA_ESCALATED!FL151/(FL$18*1000)</f>
        <v>0</v>
      </c>
      <c r="FM151" s="95">
        <f>MASTER_DATA_ESCALATED!FM151/(FM$18*1000)</f>
        <v>0</v>
      </c>
      <c r="FN151" s="95">
        <f>MASTER_DATA_ESCALATED!FN151/(FN$18*1000)</f>
        <v>0</v>
      </c>
      <c r="FO151" s="95">
        <f>MASTER_DATA_ESCALATED!FO151/(FO$18*1000)</f>
        <v>0</v>
      </c>
      <c r="FP151" s="95">
        <f>MASTER_DATA_ESCALATED!FP151/(FP$18*1000)</f>
        <v>0</v>
      </c>
      <c r="FQ151" s="95">
        <f>MASTER_DATA_ESCALATED!FQ151/(FQ$18*1000)</f>
        <v>0</v>
      </c>
      <c r="FR151" s="95">
        <f>MASTER_DATA_ESCALATED!FR151/(FR$18*1000)</f>
        <v>0</v>
      </c>
      <c r="FS151" s="95">
        <f>MASTER_DATA_ESCALATED!FS151/(FS$18*1000)</f>
        <v>0</v>
      </c>
      <c r="FT151" s="95">
        <f>MASTER_DATA_ESCALATED!FT151/(FT$18*1000)</f>
        <v>0</v>
      </c>
      <c r="FU151" s="95">
        <f>MASTER_DATA_ESCALATED!FU151/(FU$18*1000)</f>
        <v>0</v>
      </c>
      <c r="FV151" s="95">
        <f>MASTER_DATA_ESCALATED!FV151/(FV$18*1000)</f>
        <v>0</v>
      </c>
      <c r="FW151" s="95">
        <f>MASTER_DATA_ESCALATED!FW151/(FW$18*1000)</f>
        <v>0</v>
      </c>
      <c r="FX151" s="95">
        <f>MASTER_DATA_ESCALATED!FX151/(FX$18*1000)</f>
        <v>0</v>
      </c>
      <c r="FY151" s="95">
        <f>MASTER_DATA_ESCALATED!FY151/(FY$18*1000)</f>
        <v>0</v>
      </c>
      <c r="FZ151" s="95">
        <f>MASTER_DATA_ESCALATED!FZ151/(FZ$18*1000)</f>
        <v>0</v>
      </c>
      <c r="GA151" s="95">
        <f>MASTER_DATA_ESCALATED!GA151/(GA$18*1000)</f>
        <v>0</v>
      </c>
      <c r="GB151" s="95">
        <f>MASTER_DATA_ESCALATED!GB151/(GB$18*1000)</f>
        <v>0</v>
      </c>
      <c r="GC151" s="95">
        <f>MASTER_DATA_ESCALATED!GC151/(GC$18*1000)</f>
        <v>0</v>
      </c>
      <c r="GD151" s="95">
        <f>MASTER_DATA_ESCALATED!GD151/(GD$18*1000)</f>
        <v>0</v>
      </c>
      <c r="GE151" s="95">
        <f>MASTER_DATA_ESCALATED!GE151/(GE$18*1000)</f>
        <v>0</v>
      </c>
      <c r="GF151" s="95">
        <f>MASTER_DATA_ESCALATED!GF151/(GF$18*1000)</f>
        <v>0</v>
      </c>
      <c r="GG151" s="95">
        <f>MASTER_DATA_ESCALATED!GG151/(GG$18*1000)</f>
        <v>0</v>
      </c>
      <c r="GH151" s="95">
        <f>MASTER_DATA_ESCALATED!GH151/(GH$18*1000)</f>
        <v>0</v>
      </c>
      <c r="GI151" s="95">
        <f>MASTER_DATA_ESCALATED!GI151/(GI$18*1000)</f>
        <v>0</v>
      </c>
      <c r="GJ151" s="95">
        <f>MASTER_DATA_ESCALATED!GJ151/(GJ$18*1000)</f>
        <v>0</v>
      </c>
      <c r="GK151" s="95">
        <f>MASTER_DATA_ESCALATED!GK151/(GK$18*1000)</f>
        <v>0</v>
      </c>
      <c r="GL151" s="95">
        <f>MASTER_DATA_ESCALATED!GL151/(GL$18*1000)</f>
        <v>0</v>
      </c>
      <c r="GM151" s="95">
        <f>MASTER_DATA_ESCALATED!GM151/(GM$18*1000)</f>
        <v>0</v>
      </c>
      <c r="GN151" s="95">
        <f>MASTER_DATA_ESCALATED!GN151/(GN$18*1000)</f>
        <v>0</v>
      </c>
      <c r="GO151" s="95">
        <f>MASTER_DATA_ESCALATED!GO151/(GO$18*1000)</f>
        <v>0</v>
      </c>
      <c r="GP151" s="95">
        <f>MASTER_DATA_ESCALATED!GP151/(GP$18*1000)</f>
        <v>0</v>
      </c>
      <c r="GQ151" s="95">
        <f>MASTER_DATA_ESCALATED!GQ151/(GQ$18*1000)</f>
        <v>0</v>
      </c>
      <c r="GR151" s="95">
        <f>MASTER_DATA_ESCALATED!GR151/(GR$18*1000)</f>
        <v>0</v>
      </c>
      <c r="GS151" s="95">
        <f>MASTER_DATA_ESCALATED!GS151/(GS$18*1000)</f>
        <v>0</v>
      </c>
      <c r="GT151" s="95">
        <f>MASTER_DATA_ESCALATED!GT151/(GT$18*1000)</f>
        <v>0</v>
      </c>
      <c r="GU151" s="95">
        <f>MASTER_DATA_ESCALATED!GU151/(GU$18*1000)</f>
        <v>0</v>
      </c>
      <c r="GV151" s="95">
        <f>MASTER_DATA_ESCALATED!GV151/(GV$18*1000)</f>
        <v>0</v>
      </c>
      <c r="GW151" s="95" t="e">
        <f>MASTER_DATA_ESCALATED!#REF!/(GW$18*1000)</f>
        <v>#REF!</v>
      </c>
      <c r="GX151" s="95" t="e">
        <f>MASTER_DATA_ESCALATED!#REF!/(GX$18*1000)</f>
        <v>#REF!</v>
      </c>
      <c r="GY151" s="95" t="e">
        <f>MASTER_DATA_ESCALATED!#REF!/(GY$18*1000)</f>
        <v>#REF!</v>
      </c>
    </row>
    <row r="152" spans="2:207" s="25" customFormat="1" ht="17.25" hidden="1" outlineLevel="1" x14ac:dyDescent="0.3">
      <c r="B152" s="183">
        <f t="shared" si="3"/>
        <v>30</v>
      </c>
      <c r="C152" s="51">
        <f t="shared" si="4"/>
        <v>33</v>
      </c>
      <c r="D152" s="75"/>
      <c r="E152" s="51">
        <v>33</v>
      </c>
      <c r="F152" s="51"/>
      <c r="G152" s="76"/>
      <c r="H152" s="37" t="s">
        <v>233</v>
      </c>
      <c r="I152" s="96">
        <f>MASTER_DATA_ESCALATED!I152/(I$18*1000)</f>
        <v>0</v>
      </c>
      <c r="J152" s="96">
        <f>MASTER_DATA_ESCALATED!J152/(J$18*1000)</f>
        <v>0</v>
      </c>
      <c r="K152" s="96">
        <f>MASTER_DATA_ESCALATED!K152/(K$18*1000)</f>
        <v>0</v>
      </c>
      <c r="L152" s="96">
        <f>MASTER_DATA_ESCALATED!L152/(L$18*1000)</f>
        <v>0</v>
      </c>
      <c r="M152" s="96">
        <f>MASTER_DATA_ESCALATED!M152/(M$18*1000)</f>
        <v>0</v>
      </c>
      <c r="N152" s="96">
        <f>MASTER_DATA_ESCALATED!N152/(N$18*1000)</f>
        <v>0</v>
      </c>
      <c r="O152" s="96">
        <f>MASTER_DATA_ESCALATED!O152/(O$18*1000)</f>
        <v>0</v>
      </c>
      <c r="P152" s="96">
        <f>MASTER_DATA_ESCALATED!P152/(P$18*1000)</f>
        <v>0</v>
      </c>
      <c r="Q152" s="96">
        <f>MASTER_DATA_ESCALATED!Q152/(Q$18*1000)</f>
        <v>0</v>
      </c>
      <c r="R152" s="96">
        <f>MASTER_DATA_ESCALATED!R152/(R$18*1000)</f>
        <v>0</v>
      </c>
      <c r="S152" s="96">
        <f>MASTER_DATA_ESCALATED!S152/(S$18*1000)</f>
        <v>0</v>
      </c>
      <c r="T152" s="96">
        <f>MASTER_DATA_ESCALATED!T152/(T$18*1000)</f>
        <v>0</v>
      </c>
      <c r="U152" s="96">
        <f>MASTER_DATA_ESCALATED!U152/(U$18*1000)</f>
        <v>0</v>
      </c>
      <c r="V152" s="96">
        <f>MASTER_DATA_ESCALATED!V152/(V$18*1000)</f>
        <v>0</v>
      </c>
      <c r="W152" s="96">
        <f>MASTER_DATA_ESCALATED!W152/(W$18*1000)</f>
        <v>0</v>
      </c>
      <c r="X152" s="96">
        <f>MASTER_DATA_ESCALATED!X152/(X$18*1000)</f>
        <v>0</v>
      </c>
      <c r="Y152" s="96">
        <f>MASTER_DATA_ESCALATED!Y152/(Y$18*1000)</f>
        <v>0</v>
      </c>
      <c r="Z152" s="96">
        <f>MASTER_DATA_ESCALATED!Z152/(Z$18*1000)</f>
        <v>0</v>
      </c>
      <c r="AA152" s="96">
        <f>MASTER_DATA_ESCALATED!AA152/(AA$18*1000)</f>
        <v>0</v>
      </c>
      <c r="AB152" s="96">
        <f>MASTER_DATA_ESCALATED!AB152/(AB$18*1000)</f>
        <v>0</v>
      </c>
      <c r="AC152" s="96">
        <f>MASTER_DATA_ESCALATED!AC152/(AC$18*1000)</f>
        <v>0</v>
      </c>
      <c r="AD152" s="96">
        <f>MASTER_DATA_ESCALATED!AD152/(AD$18*1000)</f>
        <v>0</v>
      </c>
      <c r="AE152" s="96">
        <f>MASTER_DATA_ESCALATED!AE152/(AE$18*1000)</f>
        <v>0</v>
      </c>
      <c r="AF152" s="96">
        <f>MASTER_DATA_ESCALATED!AF152/(AF$18*1000)</f>
        <v>0</v>
      </c>
      <c r="AG152" s="96">
        <f>MASTER_DATA_ESCALATED!AG152/(AG$18*1000)</f>
        <v>0</v>
      </c>
      <c r="AH152" s="96">
        <f>MASTER_DATA_ESCALATED!AH152/(AH$18*1000)</f>
        <v>0</v>
      </c>
      <c r="AI152" s="96">
        <f>MASTER_DATA_ESCALATED!AI152/(AI$18*1000)</f>
        <v>0</v>
      </c>
      <c r="AJ152" s="96">
        <f>MASTER_DATA_ESCALATED!AJ152/(AJ$18*1000)</f>
        <v>0</v>
      </c>
      <c r="AK152" s="96">
        <f>MASTER_DATA_ESCALATED!AK152/(AK$18*1000)</f>
        <v>0</v>
      </c>
      <c r="AL152" s="96">
        <f>MASTER_DATA_ESCALATED!AL152/(AL$18*1000)</f>
        <v>0</v>
      </c>
      <c r="AM152" s="96">
        <f>MASTER_DATA_ESCALATED!AM152/(AM$18*1000)</f>
        <v>0</v>
      </c>
      <c r="AN152" s="96">
        <f>MASTER_DATA_ESCALATED!AN152/(AN$18*1000)</f>
        <v>0</v>
      </c>
      <c r="AO152" s="96">
        <f>MASTER_DATA_ESCALATED!AO152/(AO$18*1000)</f>
        <v>0</v>
      </c>
      <c r="AP152" s="96">
        <f>MASTER_DATA_ESCALATED!AP152/(AP$18*1000)</f>
        <v>0</v>
      </c>
      <c r="AQ152" s="96">
        <f>MASTER_DATA_ESCALATED!AQ152/(AQ$18*1000)</f>
        <v>0</v>
      </c>
      <c r="AR152" s="96">
        <f>MASTER_DATA_ESCALATED!AR152/(AR$18*1000)</f>
        <v>0</v>
      </c>
      <c r="AS152" s="96">
        <f>MASTER_DATA_ESCALATED!AS152/(AS$18*1000)</f>
        <v>0</v>
      </c>
      <c r="AT152" s="96">
        <f>MASTER_DATA_ESCALATED!AT152/(AT$18*1000)</f>
        <v>0</v>
      </c>
      <c r="AU152" s="96">
        <f>MASTER_DATA_ESCALATED!AU152/(AU$18*1000)</f>
        <v>0</v>
      </c>
      <c r="AV152" s="96">
        <f>MASTER_DATA_ESCALATED!AV152/(AV$18*1000)</f>
        <v>0</v>
      </c>
      <c r="AW152" s="96">
        <f>MASTER_DATA_ESCALATED!AW152/(AW$18*1000)</f>
        <v>0</v>
      </c>
      <c r="AX152" s="96">
        <f>MASTER_DATA_ESCALATED!AX152/(AX$18*1000)</f>
        <v>0</v>
      </c>
      <c r="AY152" s="96">
        <f>MASTER_DATA_ESCALATED!AY152/(AY$18*1000)</f>
        <v>0</v>
      </c>
      <c r="AZ152" s="96">
        <f>MASTER_DATA_ESCALATED!AZ152/(AZ$18*1000)</f>
        <v>0</v>
      </c>
      <c r="BA152" s="96">
        <f>MASTER_DATA_ESCALATED!BA152/(BA$18*1000)</f>
        <v>0</v>
      </c>
      <c r="BB152" s="96">
        <f>MASTER_DATA_ESCALATED!BB152/(BB$18*1000)</f>
        <v>0</v>
      </c>
      <c r="BC152" s="96">
        <f>MASTER_DATA_ESCALATED!BC152/(BC$18*1000)</f>
        <v>0</v>
      </c>
      <c r="BD152" s="96">
        <f>MASTER_DATA_ESCALATED!BD152/(BD$18*1000)</f>
        <v>0</v>
      </c>
      <c r="BE152" s="96">
        <f>MASTER_DATA_ESCALATED!BE152/(BE$18*1000)</f>
        <v>0</v>
      </c>
      <c r="BF152" s="96">
        <f>MASTER_DATA_ESCALATED!BF152/(BF$18*1000)</f>
        <v>0</v>
      </c>
      <c r="BG152" s="96">
        <f>MASTER_DATA_ESCALATED!BG152/(BG$18*1000)</f>
        <v>0</v>
      </c>
      <c r="BH152" s="96">
        <f>MASTER_DATA_ESCALATED!BH152/(BH$18*1000)</f>
        <v>0</v>
      </c>
      <c r="BI152" s="96">
        <f>MASTER_DATA_ESCALATED!BI152/(BI$18*1000)</f>
        <v>0</v>
      </c>
      <c r="BJ152" s="96">
        <f>MASTER_DATA_ESCALATED!BJ152/(BJ$18*1000)</f>
        <v>0</v>
      </c>
      <c r="BK152" s="96">
        <f>MASTER_DATA_ESCALATED!BK152/(BK$18*1000)</f>
        <v>0</v>
      </c>
      <c r="BL152" s="96">
        <f>MASTER_DATA_ESCALATED!BL152/(BL$18*1000)</f>
        <v>0</v>
      </c>
      <c r="BM152" s="96">
        <f>MASTER_DATA_ESCALATED!BM152/(BM$18*1000)</f>
        <v>0</v>
      </c>
      <c r="BN152" s="96">
        <f>MASTER_DATA_ESCALATED!BN152/(BN$18*1000)</f>
        <v>0</v>
      </c>
      <c r="BO152" s="96">
        <f>MASTER_DATA_ESCALATED!BO152/(BO$18*1000)</f>
        <v>0</v>
      </c>
      <c r="BP152" s="96">
        <f>MASTER_DATA_ESCALATED!BP152/(BP$18*1000)</f>
        <v>43.110307992660928</v>
      </c>
      <c r="BQ152" s="96">
        <f>MASTER_DATA_ESCALATED!BQ152/(BQ$18*1000)</f>
        <v>0</v>
      </c>
      <c r="BR152" s="96">
        <f>MASTER_DATA_ESCALATED!BR152/(BR$18*1000)</f>
        <v>0</v>
      </c>
      <c r="BS152" s="96">
        <f>MASTER_DATA_ESCALATED!BS152/(BS$18*1000)</f>
        <v>0</v>
      </c>
      <c r="BT152" s="96">
        <f>MASTER_DATA_ESCALATED!BT152/(BT$18*1000)</f>
        <v>27.440474558121615</v>
      </c>
      <c r="BU152" s="96">
        <f>MASTER_DATA_ESCALATED!BU152/(BU$18*1000)</f>
        <v>0</v>
      </c>
      <c r="BV152" s="96">
        <f>MASTER_DATA_ESCALATED!BV152/(BV$18*1000)</f>
        <v>0</v>
      </c>
      <c r="BW152" s="96">
        <f>MASTER_DATA_ESCALATED!BW152/(BW$18*1000)</f>
        <v>0</v>
      </c>
      <c r="BX152" s="96">
        <f>MASTER_DATA_ESCALATED!BX152/(BX$18*1000)</f>
        <v>23.433349716945266</v>
      </c>
      <c r="BY152" s="96">
        <f>MASTER_DATA_ESCALATED!BY152/(BY$18*1000)</f>
        <v>0</v>
      </c>
      <c r="BZ152" s="96">
        <f>MASTER_DATA_ESCALATED!BZ152/(BZ$18*1000)</f>
        <v>0</v>
      </c>
      <c r="CA152" s="96">
        <f>MASTER_DATA_ESCALATED!CA152/(CA$18*1000)</f>
        <v>0</v>
      </c>
      <c r="CB152" s="96">
        <f>MASTER_DATA_ESCALATED!CB152/(CB$18*1000)</f>
        <v>18.787238904885964</v>
      </c>
      <c r="CC152" s="96">
        <f>MASTER_DATA_ESCALATED!CC152/(CC$18*1000)</f>
        <v>0</v>
      </c>
      <c r="CD152" s="96">
        <f>MASTER_DATA_ESCALATED!CD152/(CD$18*1000)</f>
        <v>0</v>
      </c>
      <c r="CE152" s="96">
        <f>MASTER_DATA_ESCALATED!CE152/(CE$18*1000)</f>
        <v>0</v>
      </c>
      <c r="CF152" s="96">
        <f>MASTER_DATA_ESCALATED!CF152/(CF$18*1000)</f>
        <v>17.405325787327989</v>
      </c>
      <c r="CG152" s="96">
        <f>MASTER_DATA_ESCALATED!CG152/(CG$18*1000)</f>
        <v>0</v>
      </c>
      <c r="CH152" s="96">
        <f>MASTER_DATA_ESCALATED!CH152/(CH$18*1000)</f>
        <v>0</v>
      </c>
      <c r="CI152" s="96">
        <f>MASTER_DATA_ESCALATED!CI152/(CI$18*1000)</f>
        <v>0</v>
      </c>
      <c r="CJ152" s="96">
        <f>MASTER_DATA_ESCALATED!CJ152/(CJ$18*1000)</f>
        <v>0</v>
      </c>
      <c r="CK152" s="96">
        <f>MASTER_DATA_ESCALATED!CK152/(CK$18*1000)</f>
        <v>0</v>
      </c>
      <c r="CL152" s="96">
        <f>MASTER_DATA_ESCALATED!CL152/(CL$18*1000)</f>
        <v>0</v>
      </c>
      <c r="CM152" s="96">
        <f>MASTER_DATA_ESCALATED!CM152/(CM$18*1000)</f>
        <v>0</v>
      </c>
      <c r="CN152" s="96">
        <f>MASTER_DATA_ESCALATED!CN152/(CN$18*1000)</f>
        <v>0</v>
      </c>
      <c r="CO152" s="96">
        <f>MASTER_DATA_ESCALATED!CO152/(CO$18*1000)</f>
        <v>0</v>
      </c>
      <c r="CP152" s="96">
        <f>MASTER_DATA_ESCALATED!CP152/(CP$18*1000)</f>
        <v>0</v>
      </c>
      <c r="CQ152" s="96">
        <f>MASTER_DATA_ESCALATED!CQ152/(CQ$18*1000)</f>
        <v>0</v>
      </c>
      <c r="CR152" s="96">
        <f>MASTER_DATA_ESCALATED!CR152/(CR$18*1000)</f>
        <v>0</v>
      </c>
      <c r="CS152" s="96">
        <f>MASTER_DATA_ESCALATED!CS152/(CS$18*1000)</f>
        <v>0</v>
      </c>
      <c r="CT152" s="96">
        <f>MASTER_DATA_ESCALATED!CT152/(CT$18*1000)</f>
        <v>0</v>
      </c>
      <c r="CU152" s="96">
        <f>MASTER_DATA_ESCALATED!CU152/(CU$18*1000)</f>
        <v>0</v>
      </c>
      <c r="CV152" s="96">
        <f>MASTER_DATA_ESCALATED!CV152/(CV$18*1000)</f>
        <v>0</v>
      </c>
      <c r="CW152" s="96">
        <f>MASTER_DATA_ESCALATED!CW152/(CW$18*1000)</f>
        <v>0</v>
      </c>
      <c r="CX152" s="96">
        <f>MASTER_DATA_ESCALATED!CX152/(CX$18*1000)</f>
        <v>0</v>
      </c>
      <c r="CY152" s="96">
        <f>MASTER_DATA_ESCALATED!CY152/(CY$18*1000)</f>
        <v>0</v>
      </c>
      <c r="CZ152" s="96">
        <f>MASTER_DATA_ESCALATED!CZ152/(CZ$18*1000)</f>
        <v>0</v>
      </c>
      <c r="DA152" s="96" t="e">
        <f>MASTER_DATA_ESCALATED!DA152/(DA$18*1000)</f>
        <v>#DIV/0!</v>
      </c>
      <c r="DB152" s="96" t="e">
        <f>MASTER_DATA_ESCALATED!DB152/(DB$18*1000)</f>
        <v>#DIV/0!</v>
      </c>
      <c r="DC152" s="96" t="e">
        <f>MASTER_DATA_ESCALATED!DC152/(DC$18*1000)</f>
        <v>#DIV/0!</v>
      </c>
      <c r="DD152" s="96" t="e">
        <f>MASTER_DATA_ESCALATED!DD152/(DD$18*1000)</f>
        <v>#N/A</v>
      </c>
      <c r="DE152" s="96">
        <f>MASTER_DATA_ESCALATED!DE152/(DE$18*1000)</f>
        <v>0</v>
      </c>
      <c r="DF152" s="96">
        <f>MASTER_DATA_ESCALATED!DF152/(DF$18*1000)</f>
        <v>0</v>
      </c>
      <c r="DG152" s="96">
        <f>MASTER_DATA_ESCALATED!DG152/(DG$18*1000)</f>
        <v>0</v>
      </c>
      <c r="DH152" s="96">
        <f>MASTER_DATA_ESCALATED!DH152/(DH$18*1000)</f>
        <v>81.493574814022224</v>
      </c>
      <c r="DI152" s="96">
        <f>MASTER_DATA_ESCALATED!DI152/(DI$18*1000)</f>
        <v>0</v>
      </c>
      <c r="DJ152" s="96">
        <f>MASTER_DATA_ESCALATED!DJ152/(DJ$18*1000)</f>
        <v>0</v>
      </c>
      <c r="DK152" s="96">
        <f>MASTER_DATA_ESCALATED!DK152/(DK$18*1000)</f>
        <v>0</v>
      </c>
      <c r="DL152" s="96">
        <f>MASTER_DATA_ESCALATED!DL152/(DL$18*1000)</f>
        <v>59.366706150440443</v>
      </c>
      <c r="DM152" s="96">
        <f>MASTER_DATA_ESCALATED!DM152/(DM$18*1000)</f>
        <v>0</v>
      </c>
      <c r="DN152" s="96">
        <f>MASTER_DATA_ESCALATED!DN152/(DN$18*1000)</f>
        <v>0</v>
      </c>
      <c r="DO152" s="96">
        <f>MASTER_DATA_ESCALATED!DO152/(DO$18*1000)</f>
        <v>0</v>
      </c>
      <c r="DP152" s="96">
        <f>MASTER_DATA_ESCALATED!DP152/(DP$18*1000)</f>
        <v>41.978600495685555</v>
      </c>
      <c r="DQ152" s="96">
        <f>MASTER_DATA_ESCALATED!DQ152/(DQ$18*1000)</f>
        <v>0</v>
      </c>
      <c r="DR152" s="96">
        <f>MASTER_DATA_ESCALATED!DR152/(DR$18*1000)</f>
        <v>0</v>
      </c>
      <c r="DS152" s="96">
        <f>MASTER_DATA_ESCALATED!DS152/(DS$18*1000)</f>
        <v>0</v>
      </c>
      <c r="DT152" s="96">
        <f>MASTER_DATA_ESCALATED!DT152/(DT$18*1000)</f>
        <v>29.683353075220221</v>
      </c>
      <c r="DU152" s="96">
        <f>MASTER_DATA_ESCALATED!DU152/(DU$18*1000)</f>
        <v>0</v>
      </c>
      <c r="DV152" s="96">
        <f>MASTER_DATA_ESCALATED!DV152/(DV$18*1000)</f>
        <v>0</v>
      </c>
      <c r="DW152" s="96">
        <f>MASTER_DATA_ESCALATED!DW152/(DW$18*1000)</f>
        <v>0</v>
      </c>
      <c r="DX152" s="96">
        <f>MASTER_DATA_ESCALATED!DX152/(DX$18*1000)</f>
        <v>20.989300247842777</v>
      </c>
      <c r="DY152" s="96">
        <f>MASTER_DATA_ESCALATED!DY152/(DY$18*1000)</f>
        <v>0</v>
      </c>
      <c r="DZ152" s="96">
        <f>MASTER_DATA_ESCALATED!DZ152/(DZ$18*1000)</f>
        <v>0</v>
      </c>
      <c r="EA152" s="96">
        <f>MASTER_DATA_ESCALATED!EA152/(EA$18*1000)</f>
        <v>0</v>
      </c>
      <c r="EB152" s="96">
        <f>MASTER_DATA_ESCALATED!EB152/(EB$18*1000)</f>
        <v>18.773400861731858</v>
      </c>
      <c r="EC152" s="96" t="e">
        <f>MASTER_DATA_ESCALATED!EC152/(EC$18*1000)</f>
        <v>#DIV/0!</v>
      </c>
      <c r="ED152" s="96" t="e">
        <f>MASTER_DATA_ESCALATED!ED152/(ED$18*1000)</f>
        <v>#DIV/0!</v>
      </c>
      <c r="EE152" s="96" t="e">
        <f>MASTER_DATA_ESCALATED!EE152/(EE$18*1000)</f>
        <v>#DIV/0!</v>
      </c>
      <c r="EF152" s="96" t="e">
        <f>MASTER_DATA_ESCALATED!EF152/(EF$18*1000)</f>
        <v>#VALUE!</v>
      </c>
      <c r="EG152" s="96">
        <f>MASTER_DATA_ESCALATED!EG152/(EG$18*1000)</f>
        <v>0</v>
      </c>
      <c r="EH152" s="96">
        <f>MASTER_DATA_ESCALATED!EH152/(EH$18*1000)</f>
        <v>0</v>
      </c>
      <c r="EI152" s="96">
        <f>MASTER_DATA_ESCALATED!EI152/(EI$18*1000)</f>
        <v>0</v>
      </c>
      <c r="EJ152" s="96">
        <f>MASTER_DATA_ESCALATED!EJ152/(EJ$18*1000)</f>
        <v>0</v>
      </c>
      <c r="EK152" s="96">
        <f>MASTER_DATA_ESCALATED!EK152/(EK$18*1000)</f>
        <v>0</v>
      </c>
      <c r="EL152" s="96">
        <f>MASTER_DATA_ESCALATED!EL152/(EL$18*1000)</f>
        <v>0</v>
      </c>
      <c r="EM152" s="96">
        <f>MASTER_DATA_ESCALATED!EM152/(EM$18*1000)</f>
        <v>0</v>
      </c>
      <c r="EN152" s="96">
        <f>MASTER_DATA_ESCALATED!EN152/(EN$18*1000)</f>
        <v>0</v>
      </c>
      <c r="EO152" s="96">
        <f>MASTER_DATA_ESCALATED!EO152/(EO$18*1000)</f>
        <v>0</v>
      </c>
      <c r="EP152" s="96">
        <f>MASTER_DATA_ESCALATED!EP152/(EP$18*1000)</f>
        <v>0</v>
      </c>
      <c r="EQ152" s="96">
        <f>MASTER_DATA_ESCALATED!EQ152/(EQ$18*1000)</f>
        <v>0</v>
      </c>
      <c r="ER152" s="96">
        <f>MASTER_DATA_ESCALATED!ER152/(ER$18*1000)</f>
        <v>23.655745294635004</v>
      </c>
      <c r="ES152" s="96">
        <f>MASTER_DATA_ESCALATED!ES152/(ES$18*1000)</f>
        <v>0</v>
      </c>
      <c r="ET152" s="96">
        <f>MASTER_DATA_ESCALATED!ET152/(ET$18*1000)</f>
        <v>0</v>
      </c>
      <c r="EU152" s="96">
        <f>MASTER_DATA_ESCALATED!EU152/(EU$18*1000)</f>
        <v>0</v>
      </c>
      <c r="EV152" s="96">
        <f>MASTER_DATA_ESCALATED!EV152/(EV$18*1000)</f>
        <v>23.655745294635004</v>
      </c>
      <c r="EW152" s="96">
        <f>MASTER_DATA_ESCALATED!EW152/(EW$18*1000)</f>
        <v>0</v>
      </c>
      <c r="EX152" s="96">
        <f>MASTER_DATA_ESCALATED!EX152/(EX$18*1000)</f>
        <v>0</v>
      </c>
      <c r="EY152" s="96">
        <f>MASTER_DATA_ESCALATED!EY152/(EY$18*1000)</f>
        <v>0</v>
      </c>
      <c r="EZ152" s="96">
        <f>MASTER_DATA_ESCALATED!EZ152/(EZ$18*1000)</f>
        <v>5.0718815921430291</v>
      </c>
      <c r="FA152" s="96">
        <f>MASTER_DATA_ESCALATED!FA152/(FA$18*1000)</f>
        <v>0</v>
      </c>
      <c r="FB152" s="96">
        <f>MASTER_DATA_ESCALATED!FB152/(FB$18*1000)</f>
        <v>0</v>
      </c>
      <c r="FC152" s="96">
        <f>MASTER_DATA_ESCALATED!FC152/(FC$18*1000)</f>
        <v>0</v>
      </c>
      <c r="FD152" s="96">
        <f>MASTER_DATA_ESCALATED!FD152/(FD$18*1000)</f>
        <v>4.8396998305495034</v>
      </c>
      <c r="FE152" s="96">
        <f>MASTER_DATA_ESCALATED!FE152/(FE$18*1000)</f>
        <v>0</v>
      </c>
      <c r="FF152" s="96">
        <f>MASTER_DATA_ESCALATED!FF152/(FF$18*1000)</f>
        <v>0</v>
      </c>
      <c r="FG152" s="96">
        <f>MASTER_DATA_ESCALATED!FG152/(FG$18*1000)</f>
        <v>0</v>
      </c>
      <c r="FH152" s="96">
        <f>MASTER_DATA_ESCALATED!FH152/(FH$18*1000)</f>
        <v>4.6604039146522798</v>
      </c>
      <c r="FI152" s="96">
        <f>MASTER_DATA_ESCALATED!FI152/(FI$18*1000)</f>
        <v>0</v>
      </c>
      <c r="FJ152" s="96">
        <f>MASTER_DATA_ESCALATED!FJ152/(FJ$18*1000)</f>
        <v>0</v>
      </c>
      <c r="FK152" s="96">
        <f>MASTER_DATA_ESCALATED!FK152/(FK$18*1000)</f>
        <v>0</v>
      </c>
      <c r="FL152" s="96">
        <f>MASTER_DATA_ESCALATED!FL152/(FL$18*1000)</f>
        <v>9.4188401286440513</v>
      </c>
      <c r="FM152" s="96">
        <f>MASTER_DATA_ESCALATED!FM152/(FM$18*1000)</f>
        <v>0</v>
      </c>
      <c r="FN152" s="96">
        <f>MASTER_DATA_ESCALATED!FN152/(FN$18*1000)</f>
        <v>0</v>
      </c>
      <c r="FO152" s="96">
        <f>MASTER_DATA_ESCALATED!FO152/(FO$18*1000)</f>
        <v>0</v>
      </c>
      <c r="FP152" s="96">
        <f>MASTER_DATA_ESCALATED!FP152/(FP$18*1000)</f>
        <v>38.300125983110924</v>
      </c>
      <c r="FQ152" s="96">
        <f>MASTER_DATA_ESCALATED!FQ152/(FQ$18*1000)</f>
        <v>0</v>
      </c>
      <c r="FR152" s="96">
        <f>MASTER_DATA_ESCALATED!FR152/(FR$18*1000)</f>
        <v>0</v>
      </c>
      <c r="FS152" s="96">
        <f>MASTER_DATA_ESCALATED!FS152/(FS$18*1000)</f>
        <v>0</v>
      </c>
      <c r="FT152" s="96">
        <f>MASTER_DATA_ESCALATED!FT152/(FT$18*1000)</f>
        <v>33.338542861713194</v>
      </c>
      <c r="FU152" s="96">
        <f>MASTER_DATA_ESCALATED!FU152/(FU$18*1000)</f>
        <v>0</v>
      </c>
      <c r="FV152" s="96">
        <f>MASTER_DATA_ESCALATED!FV152/(FV$18*1000)</f>
        <v>0</v>
      </c>
      <c r="FW152" s="96">
        <f>MASTER_DATA_ESCALATED!FW152/(FW$18*1000)</f>
        <v>0</v>
      </c>
      <c r="FX152" s="96">
        <f>MASTER_DATA_ESCALATED!FX152/(FX$18*1000)</f>
        <v>32.247727362462008</v>
      </c>
      <c r="FY152" s="96">
        <f>MASTER_DATA_ESCALATED!FY152/(FY$18*1000)</f>
        <v>0</v>
      </c>
      <c r="FZ152" s="96">
        <f>MASTER_DATA_ESCALATED!FZ152/(FZ$18*1000)</f>
        <v>0</v>
      </c>
      <c r="GA152" s="96">
        <f>MASTER_DATA_ESCALATED!GA152/(GA$18*1000)</f>
        <v>0</v>
      </c>
      <c r="GB152" s="96">
        <f>MASTER_DATA_ESCALATED!GB152/(GB$18*1000)</f>
        <v>35.301742125254108</v>
      </c>
      <c r="GC152" s="96">
        <f>MASTER_DATA_ESCALATED!GC152/(GC$18*1000)</f>
        <v>0</v>
      </c>
      <c r="GD152" s="96">
        <f>MASTER_DATA_ESCALATED!GD152/(GD$18*1000)</f>
        <v>0</v>
      </c>
      <c r="GE152" s="96">
        <f>MASTER_DATA_ESCALATED!GE152/(GE$18*1000)</f>
        <v>0</v>
      </c>
      <c r="GF152" s="96">
        <f>MASTER_DATA_ESCALATED!GF152/(GF$18*1000)</f>
        <v>30.916104358293868</v>
      </c>
      <c r="GG152" s="96">
        <f>MASTER_DATA_ESCALATED!GG152/(GG$18*1000)</f>
        <v>0</v>
      </c>
      <c r="GH152" s="96">
        <f>MASTER_DATA_ESCALATED!GH152/(GH$18*1000)</f>
        <v>0</v>
      </c>
      <c r="GI152" s="96">
        <f>MASTER_DATA_ESCALATED!GI152/(GI$18*1000)</f>
        <v>0</v>
      </c>
      <c r="GJ152" s="96">
        <f>MASTER_DATA_ESCALATED!GJ152/(GJ$18*1000)</f>
        <v>29.998639765298307</v>
      </c>
      <c r="GK152" s="96">
        <f>MASTER_DATA_ESCALATED!GK152/(GK$18*1000)</f>
        <v>0</v>
      </c>
      <c r="GL152" s="96">
        <f>MASTER_DATA_ESCALATED!GL152/(GL$18*1000)</f>
        <v>0</v>
      </c>
      <c r="GM152" s="96">
        <f>MASTER_DATA_ESCALATED!GM152/(GM$18*1000)</f>
        <v>0</v>
      </c>
      <c r="GN152" s="96">
        <f>MASTER_DATA_ESCALATED!GN152/(GN$18*1000)</f>
        <v>36.775027568614853</v>
      </c>
      <c r="GO152" s="96">
        <f>MASTER_DATA_ESCALATED!GO152/(GO$18*1000)</f>
        <v>0</v>
      </c>
      <c r="GP152" s="96">
        <f>MASTER_DATA_ESCALATED!GP152/(GP$18*1000)</f>
        <v>0</v>
      </c>
      <c r="GQ152" s="96">
        <f>MASTER_DATA_ESCALATED!GQ152/(GQ$18*1000)</f>
        <v>0</v>
      </c>
      <c r="GR152" s="96">
        <f>MASTER_DATA_ESCALATED!GR152/(GR$18*1000)</f>
        <v>32.672727034488211</v>
      </c>
      <c r="GS152" s="96">
        <f>MASTER_DATA_ESCALATED!GS152/(GS$18*1000)</f>
        <v>0</v>
      </c>
      <c r="GT152" s="96">
        <f>MASTER_DATA_ESCALATED!GT152/(GT$18*1000)</f>
        <v>0</v>
      </c>
      <c r="GU152" s="96">
        <f>MASTER_DATA_ESCALATED!GU152/(GU$18*1000)</f>
        <v>0</v>
      </c>
      <c r="GV152" s="96">
        <f>MASTER_DATA_ESCALATED!GV152/(GV$18*1000)</f>
        <v>31.72982250034558</v>
      </c>
      <c r="GW152" s="96" t="e">
        <f>MASTER_DATA_ESCALATED!#REF!/(GW$18*1000)</f>
        <v>#REF!</v>
      </c>
      <c r="GX152" s="96" t="e">
        <f>MASTER_DATA_ESCALATED!#REF!/(GX$18*1000)</f>
        <v>#REF!</v>
      </c>
      <c r="GY152" s="96" t="e">
        <f>MASTER_DATA_ESCALATED!#REF!/(GY$18*1000)</f>
        <v>#REF!</v>
      </c>
    </row>
    <row r="153" spans="2:207" ht="17.25" hidden="1" outlineLevel="2" x14ac:dyDescent="0.3">
      <c r="B153" s="183">
        <f t="shared" si="3"/>
        <v>30</v>
      </c>
      <c r="C153" s="51">
        <f t="shared" si="4"/>
        <v>331</v>
      </c>
      <c r="D153" s="77"/>
      <c r="E153" s="52"/>
      <c r="F153" s="52">
        <v>331</v>
      </c>
      <c r="G153" s="78"/>
      <c r="H153" s="35" t="s">
        <v>234</v>
      </c>
      <c r="I153" s="97">
        <f>MASTER_DATA_ESCALATED!I153/(I$18*1000)</f>
        <v>0</v>
      </c>
      <c r="J153" s="97">
        <f>MASTER_DATA_ESCALATED!J153/(J$18*1000)</f>
        <v>0</v>
      </c>
      <c r="K153" s="97">
        <f>MASTER_DATA_ESCALATED!K153/(K$18*1000)</f>
        <v>0</v>
      </c>
      <c r="L153" s="97">
        <f>MASTER_DATA_ESCALATED!L153/(L$18*1000)</f>
        <v>0</v>
      </c>
      <c r="M153" s="97">
        <f>MASTER_DATA_ESCALATED!M153/(M$18*1000)</f>
        <v>0</v>
      </c>
      <c r="N153" s="97">
        <f>MASTER_DATA_ESCALATED!N153/(N$18*1000)</f>
        <v>0</v>
      </c>
      <c r="O153" s="97">
        <f>MASTER_DATA_ESCALATED!O153/(O$18*1000)</f>
        <v>0</v>
      </c>
      <c r="P153" s="97">
        <f>MASTER_DATA_ESCALATED!P153/(P$18*1000)</f>
        <v>0</v>
      </c>
      <c r="Q153" s="97">
        <f>MASTER_DATA_ESCALATED!Q153/(Q$18*1000)</f>
        <v>0</v>
      </c>
      <c r="R153" s="97">
        <f>MASTER_DATA_ESCALATED!R153/(R$18*1000)</f>
        <v>0</v>
      </c>
      <c r="S153" s="97">
        <f>MASTER_DATA_ESCALATED!S153/(S$18*1000)</f>
        <v>0</v>
      </c>
      <c r="T153" s="97">
        <f>MASTER_DATA_ESCALATED!T153/(T$18*1000)</f>
        <v>0</v>
      </c>
      <c r="U153" s="97">
        <f>MASTER_DATA_ESCALATED!U153/(U$18*1000)</f>
        <v>0</v>
      </c>
      <c r="V153" s="97">
        <f>MASTER_DATA_ESCALATED!V153/(V$18*1000)</f>
        <v>0</v>
      </c>
      <c r="W153" s="97">
        <f>MASTER_DATA_ESCALATED!W153/(W$18*1000)</f>
        <v>0</v>
      </c>
      <c r="X153" s="97">
        <f>MASTER_DATA_ESCALATED!X153/(X$18*1000)</f>
        <v>0</v>
      </c>
      <c r="Y153" s="97">
        <f>MASTER_DATA_ESCALATED!Y153/(Y$18*1000)</f>
        <v>0</v>
      </c>
      <c r="Z153" s="97">
        <f>MASTER_DATA_ESCALATED!Z153/(Z$18*1000)</f>
        <v>0</v>
      </c>
      <c r="AA153" s="97">
        <f>MASTER_DATA_ESCALATED!AA153/(AA$18*1000)</f>
        <v>0</v>
      </c>
      <c r="AB153" s="97">
        <f>MASTER_DATA_ESCALATED!AB153/(AB$18*1000)</f>
        <v>0</v>
      </c>
      <c r="AC153" s="97">
        <f>MASTER_DATA_ESCALATED!AC153/(AC$18*1000)</f>
        <v>0</v>
      </c>
      <c r="AD153" s="97">
        <f>MASTER_DATA_ESCALATED!AD153/(AD$18*1000)</f>
        <v>0</v>
      </c>
      <c r="AE153" s="97">
        <f>MASTER_DATA_ESCALATED!AE153/(AE$18*1000)</f>
        <v>0</v>
      </c>
      <c r="AF153" s="97">
        <f>MASTER_DATA_ESCALATED!AF153/(AF$18*1000)</f>
        <v>0</v>
      </c>
      <c r="AG153" s="97">
        <f>MASTER_DATA_ESCALATED!AG153/(AG$18*1000)</f>
        <v>0</v>
      </c>
      <c r="AH153" s="97">
        <f>MASTER_DATA_ESCALATED!AH153/(AH$18*1000)</f>
        <v>0</v>
      </c>
      <c r="AI153" s="97">
        <f>MASTER_DATA_ESCALATED!AI153/(AI$18*1000)</f>
        <v>0</v>
      </c>
      <c r="AJ153" s="97">
        <f>MASTER_DATA_ESCALATED!AJ153/(AJ$18*1000)</f>
        <v>0</v>
      </c>
      <c r="AK153" s="97">
        <f>MASTER_DATA_ESCALATED!AK153/(AK$18*1000)</f>
        <v>0</v>
      </c>
      <c r="AL153" s="97">
        <f>MASTER_DATA_ESCALATED!AL153/(AL$18*1000)</f>
        <v>0</v>
      </c>
      <c r="AM153" s="97">
        <f>MASTER_DATA_ESCALATED!AM153/(AM$18*1000)</f>
        <v>0</v>
      </c>
      <c r="AN153" s="97">
        <f>MASTER_DATA_ESCALATED!AN153/(AN$18*1000)</f>
        <v>0</v>
      </c>
      <c r="AO153" s="97">
        <f>MASTER_DATA_ESCALATED!AO153/(AO$18*1000)</f>
        <v>0</v>
      </c>
      <c r="AP153" s="97">
        <f>MASTER_DATA_ESCALATED!AP153/(AP$18*1000)</f>
        <v>0</v>
      </c>
      <c r="AQ153" s="97">
        <f>MASTER_DATA_ESCALATED!AQ153/(AQ$18*1000)</f>
        <v>0</v>
      </c>
      <c r="AR153" s="97">
        <f>MASTER_DATA_ESCALATED!AR153/(AR$18*1000)</f>
        <v>0</v>
      </c>
      <c r="AS153" s="97">
        <f>MASTER_DATA_ESCALATED!AS153/(AS$18*1000)</f>
        <v>0</v>
      </c>
      <c r="AT153" s="97">
        <f>MASTER_DATA_ESCALATED!AT153/(AT$18*1000)</f>
        <v>0</v>
      </c>
      <c r="AU153" s="97">
        <f>MASTER_DATA_ESCALATED!AU153/(AU$18*1000)</f>
        <v>0</v>
      </c>
      <c r="AV153" s="97">
        <f>MASTER_DATA_ESCALATED!AV153/(AV$18*1000)</f>
        <v>0</v>
      </c>
      <c r="AW153" s="97">
        <f>MASTER_DATA_ESCALATED!AW153/(AW$18*1000)</f>
        <v>0</v>
      </c>
      <c r="AX153" s="97">
        <f>MASTER_DATA_ESCALATED!AX153/(AX$18*1000)</f>
        <v>0</v>
      </c>
      <c r="AY153" s="97">
        <f>MASTER_DATA_ESCALATED!AY153/(AY$18*1000)</f>
        <v>0</v>
      </c>
      <c r="AZ153" s="97">
        <f>MASTER_DATA_ESCALATED!AZ153/(AZ$18*1000)</f>
        <v>0</v>
      </c>
      <c r="BA153" s="97">
        <f>MASTER_DATA_ESCALATED!BA153/(BA$18*1000)</f>
        <v>0</v>
      </c>
      <c r="BB153" s="97">
        <f>MASTER_DATA_ESCALATED!BB153/(BB$18*1000)</f>
        <v>0</v>
      </c>
      <c r="BC153" s="97">
        <f>MASTER_DATA_ESCALATED!BC153/(BC$18*1000)</f>
        <v>0</v>
      </c>
      <c r="BD153" s="97">
        <f>MASTER_DATA_ESCALATED!BD153/(BD$18*1000)</f>
        <v>0</v>
      </c>
      <c r="BE153" s="97">
        <f>MASTER_DATA_ESCALATED!BE153/(BE$18*1000)</f>
        <v>0</v>
      </c>
      <c r="BF153" s="97">
        <f>MASTER_DATA_ESCALATED!BF153/(BF$18*1000)</f>
        <v>0</v>
      </c>
      <c r="BG153" s="97">
        <f>MASTER_DATA_ESCALATED!BG153/(BG$18*1000)</f>
        <v>0</v>
      </c>
      <c r="BH153" s="97">
        <f>MASTER_DATA_ESCALATED!BH153/(BH$18*1000)</f>
        <v>0</v>
      </c>
      <c r="BI153" s="97">
        <f>MASTER_DATA_ESCALATED!BI153/(BI$18*1000)</f>
        <v>0</v>
      </c>
      <c r="BJ153" s="97">
        <f>MASTER_DATA_ESCALATED!BJ153/(BJ$18*1000)</f>
        <v>0</v>
      </c>
      <c r="BK153" s="97">
        <f>MASTER_DATA_ESCALATED!BK153/(BK$18*1000)</f>
        <v>0</v>
      </c>
      <c r="BL153" s="97">
        <f>MASTER_DATA_ESCALATED!BL153/(BL$18*1000)</f>
        <v>0</v>
      </c>
      <c r="BM153" s="97">
        <f>MASTER_DATA_ESCALATED!BM153/(BM$18*1000)</f>
        <v>0</v>
      </c>
      <c r="BN153" s="97">
        <f>MASTER_DATA_ESCALATED!BN153/(BN$18*1000)</f>
        <v>0</v>
      </c>
      <c r="BO153" s="97">
        <f>MASTER_DATA_ESCALATED!BO153/(BO$18*1000)</f>
        <v>0</v>
      </c>
      <c r="BP153" s="97">
        <f>MASTER_DATA_ESCALATED!BP153/(BP$18*1000)</f>
        <v>0</v>
      </c>
      <c r="BQ153" s="97">
        <f>MASTER_DATA_ESCALATED!BQ153/(BQ$18*1000)</f>
        <v>0</v>
      </c>
      <c r="BR153" s="97">
        <f>MASTER_DATA_ESCALATED!BR153/(BR$18*1000)</f>
        <v>0</v>
      </c>
      <c r="BS153" s="97">
        <f>MASTER_DATA_ESCALATED!BS153/(BS$18*1000)</f>
        <v>0</v>
      </c>
      <c r="BT153" s="97">
        <f>MASTER_DATA_ESCALATED!BT153/(BT$18*1000)</f>
        <v>0</v>
      </c>
      <c r="BU153" s="97">
        <f>MASTER_DATA_ESCALATED!BU153/(BU$18*1000)</f>
        <v>0</v>
      </c>
      <c r="BV153" s="97">
        <f>MASTER_DATA_ESCALATED!BV153/(BV$18*1000)</f>
        <v>0</v>
      </c>
      <c r="BW153" s="97">
        <f>MASTER_DATA_ESCALATED!BW153/(BW$18*1000)</f>
        <v>0</v>
      </c>
      <c r="BX153" s="97">
        <f>MASTER_DATA_ESCALATED!BX153/(BX$18*1000)</f>
        <v>0</v>
      </c>
      <c r="BY153" s="97">
        <f>MASTER_DATA_ESCALATED!BY153/(BY$18*1000)</f>
        <v>0</v>
      </c>
      <c r="BZ153" s="97">
        <f>MASTER_DATA_ESCALATED!BZ153/(BZ$18*1000)</f>
        <v>0</v>
      </c>
      <c r="CA153" s="97">
        <f>MASTER_DATA_ESCALATED!CA153/(CA$18*1000)</f>
        <v>0</v>
      </c>
      <c r="CB153" s="97">
        <f>MASTER_DATA_ESCALATED!CB153/(CB$18*1000)</f>
        <v>0</v>
      </c>
      <c r="CC153" s="97">
        <f>MASTER_DATA_ESCALATED!CC153/(CC$18*1000)</f>
        <v>0</v>
      </c>
      <c r="CD153" s="97">
        <f>MASTER_DATA_ESCALATED!CD153/(CD$18*1000)</f>
        <v>0</v>
      </c>
      <c r="CE153" s="97">
        <f>MASTER_DATA_ESCALATED!CE153/(CE$18*1000)</f>
        <v>0</v>
      </c>
      <c r="CF153" s="97">
        <f>MASTER_DATA_ESCALATED!CF153/(CF$18*1000)</f>
        <v>0</v>
      </c>
      <c r="CG153" s="97">
        <f>MASTER_DATA_ESCALATED!CG153/(CG$18*1000)</f>
        <v>0</v>
      </c>
      <c r="CH153" s="97">
        <f>MASTER_DATA_ESCALATED!CH153/(CH$18*1000)</f>
        <v>0</v>
      </c>
      <c r="CI153" s="97">
        <f>MASTER_DATA_ESCALATED!CI153/(CI$18*1000)</f>
        <v>0</v>
      </c>
      <c r="CJ153" s="97">
        <f>MASTER_DATA_ESCALATED!CJ153/(CJ$18*1000)</f>
        <v>0</v>
      </c>
      <c r="CK153" s="97">
        <f>MASTER_DATA_ESCALATED!CK153/(CK$18*1000)</f>
        <v>0</v>
      </c>
      <c r="CL153" s="97">
        <f>MASTER_DATA_ESCALATED!CL153/(CL$18*1000)</f>
        <v>0</v>
      </c>
      <c r="CM153" s="97">
        <f>MASTER_DATA_ESCALATED!CM153/(CM$18*1000)</f>
        <v>0</v>
      </c>
      <c r="CN153" s="97">
        <f>MASTER_DATA_ESCALATED!CN153/(CN$18*1000)</f>
        <v>0</v>
      </c>
      <c r="CO153" s="97">
        <f>MASTER_DATA_ESCALATED!CO153/(CO$18*1000)</f>
        <v>0</v>
      </c>
      <c r="CP153" s="97">
        <f>MASTER_DATA_ESCALATED!CP153/(CP$18*1000)</f>
        <v>0</v>
      </c>
      <c r="CQ153" s="97">
        <f>MASTER_DATA_ESCALATED!CQ153/(CQ$18*1000)</f>
        <v>0</v>
      </c>
      <c r="CR153" s="97">
        <f>MASTER_DATA_ESCALATED!CR153/(CR$18*1000)</f>
        <v>0</v>
      </c>
      <c r="CS153" s="97">
        <f>MASTER_DATA_ESCALATED!CS153/(CS$18*1000)</f>
        <v>0</v>
      </c>
      <c r="CT153" s="97">
        <f>MASTER_DATA_ESCALATED!CT153/(CT$18*1000)</f>
        <v>0</v>
      </c>
      <c r="CU153" s="97">
        <f>MASTER_DATA_ESCALATED!CU153/(CU$18*1000)</f>
        <v>0</v>
      </c>
      <c r="CV153" s="97">
        <f>MASTER_DATA_ESCALATED!CV153/(CV$18*1000)</f>
        <v>0</v>
      </c>
      <c r="CW153" s="97">
        <f>MASTER_DATA_ESCALATED!CW153/(CW$18*1000)</f>
        <v>0</v>
      </c>
      <c r="CX153" s="97">
        <f>MASTER_DATA_ESCALATED!CX153/(CX$18*1000)</f>
        <v>0</v>
      </c>
      <c r="CY153" s="97">
        <f>MASTER_DATA_ESCALATED!CY153/(CY$18*1000)</f>
        <v>0</v>
      </c>
      <c r="CZ153" s="97">
        <f>MASTER_DATA_ESCALATED!CZ153/(CZ$18*1000)</f>
        <v>0</v>
      </c>
      <c r="DA153" s="97" t="e">
        <f>MASTER_DATA_ESCALATED!DA153/(DA$18*1000)</f>
        <v>#DIV/0!</v>
      </c>
      <c r="DB153" s="97" t="e">
        <f>MASTER_DATA_ESCALATED!DB153/(DB$18*1000)</f>
        <v>#DIV/0!</v>
      </c>
      <c r="DC153" s="97" t="e">
        <f>MASTER_DATA_ESCALATED!DC153/(DC$18*1000)</f>
        <v>#DIV/0!</v>
      </c>
      <c r="DD153" s="97" t="e">
        <f>MASTER_DATA_ESCALATED!DD153/(DD$18*1000)</f>
        <v>#N/A</v>
      </c>
      <c r="DE153" s="97">
        <f>MASTER_DATA_ESCALATED!DE153/(DE$18*1000)</f>
        <v>0</v>
      </c>
      <c r="DF153" s="97">
        <f>MASTER_DATA_ESCALATED!DF153/(DF$18*1000)</f>
        <v>0</v>
      </c>
      <c r="DG153" s="97">
        <f>MASTER_DATA_ESCALATED!DG153/(DG$18*1000)</f>
        <v>0</v>
      </c>
      <c r="DH153" s="97">
        <f>MASTER_DATA_ESCALATED!DH153/(DH$18*1000)</f>
        <v>0</v>
      </c>
      <c r="DI153" s="97">
        <f>MASTER_DATA_ESCALATED!DI153/(DI$18*1000)</f>
        <v>0</v>
      </c>
      <c r="DJ153" s="97">
        <f>MASTER_DATA_ESCALATED!DJ153/(DJ$18*1000)</f>
        <v>0</v>
      </c>
      <c r="DK153" s="97">
        <f>MASTER_DATA_ESCALATED!DK153/(DK$18*1000)</f>
        <v>0</v>
      </c>
      <c r="DL153" s="97">
        <f>MASTER_DATA_ESCALATED!DL153/(DL$18*1000)</f>
        <v>0</v>
      </c>
      <c r="DM153" s="97">
        <f>MASTER_DATA_ESCALATED!DM153/(DM$18*1000)</f>
        <v>0</v>
      </c>
      <c r="DN153" s="97">
        <f>MASTER_DATA_ESCALATED!DN153/(DN$18*1000)</f>
        <v>0</v>
      </c>
      <c r="DO153" s="97">
        <f>MASTER_DATA_ESCALATED!DO153/(DO$18*1000)</f>
        <v>0</v>
      </c>
      <c r="DP153" s="97">
        <f>MASTER_DATA_ESCALATED!DP153/(DP$18*1000)</f>
        <v>0</v>
      </c>
      <c r="DQ153" s="97">
        <f>MASTER_DATA_ESCALATED!DQ153/(DQ$18*1000)</f>
        <v>0</v>
      </c>
      <c r="DR153" s="97">
        <f>MASTER_DATA_ESCALATED!DR153/(DR$18*1000)</f>
        <v>0</v>
      </c>
      <c r="DS153" s="97">
        <f>MASTER_DATA_ESCALATED!DS153/(DS$18*1000)</f>
        <v>0</v>
      </c>
      <c r="DT153" s="97">
        <f>MASTER_DATA_ESCALATED!DT153/(DT$18*1000)</f>
        <v>0</v>
      </c>
      <c r="DU153" s="97">
        <f>MASTER_DATA_ESCALATED!DU153/(DU$18*1000)</f>
        <v>0</v>
      </c>
      <c r="DV153" s="97">
        <f>MASTER_DATA_ESCALATED!DV153/(DV$18*1000)</f>
        <v>0</v>
      </c>
      <c r="DW153" s="97">
        <f>MASTER_DATA_ESCALATED!DW153/(DW$18*1000)</f>
        <v>0</v>
      </c>
      <c r="DX153" s="97">
        <f>MASTER_DATA_ESCALATED!DX153/(DX$18*1000)</f>
        <v>0</v>
      </c>
      <c r="DY153" s="97">
        <f>MASTER_DATA_ESCALATED!DY153/(DY$18*1000)</f>
        <v>0</v>
      </c>
      <c r="DZ153" s="97">
        <f>MASTER_DATA_ESCALATED!DZ153/(DZ$18*1000)</f>
        <v>0</v>
      </c>
      <c r="EA153" s="97">
        <f>MASTER_DATA_ESCALATED!EA153/(EA$18*1000)</f>
        <v>0</v>
      </c>
      <c r="EB153" s="97">
        <f>MASTER_DATA_ESCALATED!EB153/(EB$18*1000)</f>
        <v>0</v>
      </c>
      <c r="EC153" s="97" t="e">
        <f>MASTER_DATA_ESCALATED!EC153/(EC$18*1000)</f>
        <v>#DIV/0!</v>
      </c>
      <c r="ED153" s="97" t="e">
        <f>MASTER_DATA_ESCALATED!ED153/(ED$18*1000)</f>
        <v>#DIV/0!</v>
      </c>
      <c r="EE153" s="97" t="e">
        <f>MASTER_DATA_ESCALATED!EE153/(EE$18*1000)</f>
        <v>#DIV/0!</v>
      </c>
      <c r="EF153" s="97" t="e">
        <f>MASTER_DATA_ESCALATED!EF153/(EF$18*1000)</f>
        <v>#VALUE!</v>
      </c>
      <c r="EG153" s="97">
        <f>MASTER_DATA_ESCALATED!EG153/(EG$18*1000)</f>
        <v>0</v>
      </c>
      <c r="EH153" s="97">
        <f>MASTER_DATA_ESCALATED!EH153/(EH$18*1000)</f>
        <v>0</v>
      </c>
      <c r="EI153" s="97">
        <f>MASTER_DATA_ESCALATED!EI153/(EI$18*1000)</f>
        <v>0</v>
      </c>
      <c r="EJ153" s="97">
        <f>MASTER_DATA_ESCALATED!EJ153/(EJ$18*1000)</f>
        <v>0</v>
      </c>
      <c r="EK153" s="97">
        <f>MASTER_DATA_ESCALATED!EK153/(EK$18*1000)</f>
        <v>0</v>
      </c>
      <c r="EL153" s="97">
        <f>MASTER_DATA_ESCALATED!EL153/(EL$18*1000)</f>
        <v>0</v>
      </c>
      <c r="EM153" s="97">
        <f>MASTER_DATA_ESCALATED!EM153/(EM$18*1000)</f>
        <v>0</v>
      </c>
      <c r="EN153" s="97">
        <f>MASTER_DATA_ESCALATED!EN153/(EN$18*1000)</f>
        <v>0</v>
      </c>
      <c r="EO153" s="97">
        <f>MASTER_DATA_ESCALATED!EO153/(EO$18*1000)</f>
        <v>0</v>
      </c>
      <c r="EP153" s="97">
        <f>MASTER_DATA_ESCALATED!EP153/(EP$18*1000)</f>
        <v>0</v>
      </c>
      <c r="EQ153" s="97">
        <f>MASTER_DATA_ESCALATED!EQ153/(EQ$18*1000)</f>
        <v>0</v>
      </c>
      <c r="ER153" s="97">
        <f>MASTER_DATA_ESCALATED!ER153/(ER$18*1000)</f>
        <v>0</v>
      </c>
      <c r="ES153" s="97">
        <f>MASTER_DATA_ESCALATED!ES153/(ES$18*1000)</f>
        <v>0</v>
      </c>
      <c r="ET153" s="97">
        <f>MASTER_DATA_ESCALATED!ET153/(ET$18*1000)</f>
        <v>0</v>
      </c>
      <c r="EU153" s="97">
        <f>MASTER_DATA_ESCALATED!EU153/(EU$18*1000)</f>
        <v>0</v>
      </c>
      <c r="EV153" s="97">
        <f>MASTER_DATA_ESCALATED!EV153/(EV$18*1000)</f>
        <v>0</v>
      </c>
      <c r="EW153" s="97">
        <f>MASTER_DATA_ESCALATED!EW153/(EW$18*1000)</f>
        <v>0</v>
      </c>
      <c r="EX153" s="97">
        <f>MASTER_DATA_ESCALATED!EX153/(EX$18*1000)</f>
        <v>0</v>
      </c>
      <c r="EY153" s="97">
        <f>MASTER_DATA_ESCALATED!EY153/(EY$18*1000)</f>
        <v>0</v>
      </c>
      <c r="EZ153" s="97">
        <f>MASTER_DATA_ESCALATED!EZ153/(EZ$18*1000)</f>
        <v>0</v>
      </c>
      <c r="FA153" s="97">
        <f>MASTER_DATA_ESCALATED!FA153/(FA$18*1000)</f>
        <v>0</v>
      </c>
      <c r="FB153" s="97">
        <f>MASTER_DATA_ESCALATED!FB153/(FB$18*1000)</f>
        <v>0</v>
      </c>
      <c r="FC153" s="97">
        <f>MASTER_DATA_ESCALATED!FC153/(FC$18*1000)</f>
        <v>0</v>
      </c>
      <c r="FD153" s="97">
        <f>MASTER_DATA_ESCALATED!FD153/(FD$18*1000)</f>
        <v>0</v>
      </c>
      <c r="FE153" s="97">
        <f>MASTER_DATA_ESCALATED!FE153/(FE$18*1000)</f>
        <v>0</v>
      </c>
      <c r="FF153" s="97">
        <f>MASTER_DATA_ESCALATED!FF153/(FF$18*1000)</f>
        <v>0</v>
      </c>
      <c r="FG153" s="97">
        <f>MASTER_DATA_ESCALATED!FG153/(FG$18*1000)</f>
        <v>0</v>
      </c>
      <c r="FH153" s="97">
        <f>MASTER_DATA_ESCALATED!FH153/(FH$18*1000)</f>
        <v>0</v>
      </c>
      <c r="FI153" s="97">
        <f>MASTER_DATA_ESCALATED!FI153/(FI$18*1000)</f>
        <v>0</v>
      </c>
      <c r="FJ153" s="97">
        <f>MASTER_DATA_ESCALATED!FJ153/(FJ$18*1000)</f>
        <v>0</v>
      </c>
      <c r="FK153" s="97">
        <f>MASTER_DATA_ESCALATED!FK153/(FK$18*1000)</f>
        <v>0</v>
      </c>
      <c r="FL153" s="97">
        <f>MASTER_DATA_ESCALATED!FL153/(FL$18*1000)</f>
        <v>0</v>
      </c>
      <c r="FM153" s="97">
        <f>MASTER_DATA_ESCALATED!FM153/(FM$18*1000)</f>
        <v>0</v>
      </c>
      <c r="FN153" s="97">
        <f>MASTER_DATA_ESCALATED!FN153/(FN$18*1000)</f>
        <v>0</v>
      </c>
      <c r="FO153" s="97">
        <f>MASTER_DATA_ESCALATED!FO153/(FO$18*1000)</f>
        <v>0</v>
      </c>
      <c r="FP153" s="97">
        <f>MASTER_DATA_ESCALATED!FP153/(FP$18*1000)</f>
        <v>0</v>
      </c>
      <c r="FQ153" s="97">
        <f>MASTER_DATA_ESCALATED!FQ153/(FQ$18*1000)</f>
        <v>0</v>
      </c>
      <c r="FR153" s="97">
        <f>MASTER_DATA_ESCALATED!FR153/(FR$18*1000)</f>
        <v>0</v>
      </c>
      <c r="FS153" s="97">
        <f>MASTER_DATA_ESCALATED!FS153/(FS$18*1000)</f>
        <v>0</v>
      </c>
      <c r="FT153" s="97">
        <f>MASTER_DATA_ESCALATED!FT153/(FT$18*1000)</f>
        <v>0</v>
      </c>
      <c r="FU153" s="97">
        <f>MASTER_DATA_ESCALATED!FU153/(FU$18*1000)</f>
        <v>0</v>
      </c>
      <c r="FV153" s="97">
        <f>MASTER_DATA_ESCALATED!FV153/(FV$18*1000)</f>
        <v>0</v>
      </c>
      <c r="FW153" s="97">
        <f>MASTER_DATA_ESCALATED!FW153/(FW$18*1000)</f>
        <v>0</v>
      </c>
      <c r="FX153" s="97">
        <f>MASTER_DATA_ESCALATED!FX153/(FX$18*1000)</f>
        <v>0</v>
      </c>
      <c r="FY153" s="97">
        <f>MASTER_DATA_ESCALATED!FY153/(FY$18*1000)</f>
        <v>0</v>
      </c>
      <c r="FZ153" s="97">
        <f>MASTER_DATA_ESCALATED!FZ153/(FZ$18*1000)</f>
        <v>0</v>
      </c>
      <c r="GA153" s="97">
        <f>MASTER_DATA_ESCALATED!GA153/(GA$18*1000)</f>
        <v>0</v>
      </c>
      <c r="GB153" s="97">
        <f>MASTER_DATA_ESCALATED!GB153/(GB$18*1000)</f>
        <v>0</v>
      </c>
      <c r="GC153" s="97">
        <f>MASTER_DATA_ESCALATED!GC153/(GC$18*1000)</f>
        <v>0</v>
      </c>
      <c r="GD153" s="97">
        <f>MASTER_DATA_ESCALATED!GD153/(GD$18*1000)</f>
        <v>0</v>
      </c>
      <c r="GE153" s="97">
        <f>MASTER_DATA_ESCALATED!GE153/(GE$18*1000)</f>
        <v>0</v>
      </c>
      <c r="GF153" s="97">
        <f>MASTER_DATA_ESCALATED!GF153/(GF$18*1000)</f>
        <v>0</v>
      </c>
      <c r="GG153" s="97">
        <f>MASTER_DATA_ESCALATED!GG153/(GG$18*1000)</f>
        <v>0</v>
      </c>
      <c r="GH153" s="97">
        <f>MASTER_DATA_ESCALATED!GH153/(GH$18*1000)</f>
        <v>0</v>
      </c>
      <c r="GI153" s="97">
        <f>MASTER_DATA_ESCALATED!GI153/(GI$18*1000)</f>
        <v>0</v>
      </c>
      <c r="GJ153" s="97">
        <f>MASTER_DATA_ESCALATED!GJ153/(GJ$18*1000)</f>
        <v>0</v>
      </c>
      <c r="GK153" s="97">
        <f>MASTER_DATA_ESCALATED!GK153/(GK$18*1000)</f>
        <v>0</v>
      </c>
      <c r="GL153" s="97">
        <f>MASTER_DATA_ESCALATED!GL153/(GL$18*1000)</f>
        <v>0</v>
      </c>
      <c r="GM153" s="97">
        <f>MASTER_DATA_ESCALATED!GM153/(GM$18*1000)</f>
        <v>0</v>
      </c>
      <c r="GN153" s="97">
        <f>MASTER_DATA_ESCALATED!GN153/(GN$18*1000)</f>
        <v>0</v>
      </c>
      <c r="GO153" s="97">
        <f>MASTER_DATA_ESCALATED!GO153/(GO$18*1000)</f>
        <v>0</v>
      </c>
      <c r="GP153" s="97">
        <f>MASTER_DATA_ESCALATED!GP153/(GP$18*1000)</f>
        <v>0</v>
      </c>
      <c r="GQ153" s="97">
        <f>MASTER_DATA_ESCALATED!GQ153/(GQ$18*1000)</f>
        <v>0</v>
      </c>
      <c r="GR153" s="97">
        <f>MASTER_DATA_ESCALATED!GR153/(GR$18*1000)</f>
        <v>0</v>
      </c>
      <c r="GS153" s="97">
        <f>MASTER_DATA_ESCALATED!GS153/(GS$18*1000)</f>
        <v>0</v>
      </c>
      <c r="GT153" s="97">
        <f>MASTER_DATA_ESCALATED!GT153/(GT$18*1000)</f>
        <v>0</v>
      </c>
      <c r="GU153" s="97">
        <f>MASTER_DATA_ESCALATED!GU153/(GU$18*1000)</f>
        <v>0</v>
      </c>
      <c r="GV153" s="97">
        <f>MASTER_DATA_ESCALATED!GV153/(GV$18*1000)</f>
        <v>0</v>
      </c>
      <c r="GW153" s="97" t="e">
        <f>MASTER_DATA_ESCALATED!#REF!/(GW$18*1000)</f>
        <v>#REF!</v>
      </c>
      <c r="GX153" s="97" t="e">
        <f>MASTER_DATA_ESCALATED!#REF!/(GX$18*1000)</f>
        <v>#REF!</v>
      </c>
      <c r="GY153" s="97" t="e">
        <f>MASTER_DATA_ESCALATED!#REF!/(GY$18*1000)</f>
        <v>#REF!</v>
      </c>
    </row>
    <row r="154" spans="2:207" ht="17.25" hidden="1" outlineLevel="2" x14ac:dyDescent="0.3">
      <c r="B154" s="183">
        <f t="shared" si="3"/>
        <v>30</v>
      </c>
      <c r="C154" s="51">
        <f t="shared" si="4"/>
        <v>332</v>
      </c>
      <c r="D154" s="77"/>
      <c r="E154" s="52"/>
      <c r="F154" s="52">
        <v>332</v>
      </c>
      <c r="G154" s="78"/>
      <c r="H154" s="35" t="s">
        <v>140</v>
      </c>
      <c r="I154" s="97">
        <f>MASTER_DATA_ESCALATED!I154/(I$18*1000)</f>
        <v>0</v>
      </c>
      <c r="J154" s="97">
        <f>MASTER_DATA_ESCALATED!J154/(J$18*1000)</f>
        <v>0</v>
      </c>
      <c r="K154" s="97">
        <f>MASTER_DATA_ESCALATED!K154/(K$18*1000)</f>
        <v>0</v>
      </c>
      <c r="L154" s="97">
        <f>MASTER_DATA_ESCALATED!L154/(L$18*1000)</f>
        <v>0</v>
      </c>
      <c r="M154" s="97">
        <f>MASTER_DATA_ESCALATED!M154/(M$18*1000)</f>
        <v>0</v>
      </c>
      <c r="N154" s="97">
        <f>MASTER_DATA_ESCALATED!N154/(N$18*1000)</f>
        <v>0</v>
      </c>
      <c r="O154" s="97">
        <f>MASTER_DATA_ESCALATED!O154/(O$18*1000)</f>
        <v>0</v>
      </c>
      <c r="P154" s="97">
        <f>MASTER_DATA_ESCALATED!P154/(P$18*1000)</f>
        <v>0</v>
      </c>
      <c r="Q154" s="97">
        <f>MASTER_DATA_ESCALATED!Q154/(Q$18*1000)</f>
        <v>0</v>
      </c>
      <c r="R154" s="97">
        <f>MASTER_DATA_ESCALATED!R154/(R$18*1000)</f>
        <v>0</v>
      </c>
      <c r="S154" s="97">
        <f>MASTER_DATA_ESCALATED!S154/(S$18*1000)</f>
        <v>0</v>
      </c>
      <c r="T154" s="97">
        <f>MASTER_DATA_ESCALATED!T154/(T$18*1000)</f>
        <v>0</v>
      </c>
      <c r="U154" s="97">
        <f>MASTER_DATA_ESCALATED!U154/(U$18*1000)</f>
        <v>0</v>
      </c>
      <c r="V154" s="97">
        <f>MASTER_DATA_ESCALATED!V154/(V$18*1000)</f>
        <v>0</v>
      </c>
      <c r="W154" s="97">
        <f>MASTER_DATA_ESCALATED!W154/(W$18*1000)</f>
        <v>0</v>
      </c>
      <c r="X154" s="97">
        <f>MASTER_DATA_ESCALATED!X154/(X$18*1000)</f>
        <v>0</v>
      </c>
      <c r="Y154" s="97">
        <f>MASTER_DATA_ESCALATED!Y154/(Y$18*1000)</f>
        <v>0</v>
      </c>
      <c r="Z154" s="97">
        <f>MASTER_DATA_ESCALATED!Z154/(Z$18*1000)</f>
        <v>0</v>
      </c>
      <c r="AA154" s="97">
        <f>MASTER_DATA_ESCALATED!AA154/(AA$18*1000)</f>
        <v>0</v>
      </c>
      <c r="AB154" s="97">
        <f>MASTER_DATA_ESCALATED!AB154/(AB$18*1000)</f>
        <v>0</v>
      </c>
      <c r="AC154" s="97">
        <f>MASTER_DATA_ESCALATED!AC154/(AC$18*1000)</f>
        <v>0</v>
      </c>
      <c r="AD154" s="97">
        <f>MASTER_DATA_ESCALATED!AD154/(AD$18*1000)</f>
        <v>0</v>
      </c>
      <c r="AE154" s="97">
        <f>MASTER_DATA_ESCALATED!AE154/(AE$18*1000)</f>
        <v>0</v>
      </c>
      <c r="AF154" s="97">
        <f>MASTER_DATA_ESCALATED!AF154/(AF$18*1000)</f>
        <v>0</v>
      </c>
      <c r="AG154" s="97">
        <f>MASTER_DATA_ESCALATED!AG154/(AG$18*1000)</f>
        <v>0</v>
      </c>
      <c r="AH154" s="97">
        <f>MASTER_DATA_ESCALATED!AH154/(AH$18*1000)</f>
        <v>0</v>
      </c>
      <c r="AI154" s="97">
        <f>MASTER_DATA_ESCALATED!AI154/(AI$18*1000)</f>
        <v>0</v>
      </c>
      <c r="AJ154" s="97">
        <f>MASTER_DATA_ESCALATED!AJ154/(AJ$18*1000)</f>
        <v>0</v>
      </c>
      <c r="AK154" s="97">
        <f>MASTER_DATA_ESCALATED!AK154/(AK$18*1000)</f>
        <v>0</v>
      </c>
      <c r="AL154" s="97">
        <f>MASTER_DATA_ESCALATED!AL154/(AL$18*1000)</f>
        <v>0</v>
      </c>
      <c r="AM154" s="97">
        <f>MASTER_DATA_ESCALATED!AM154/(AM$18*1000)</f>
        <v>0</v>
      </c>
      <c r="AN154" s="97">
        <f>MASTER_DATA_ESCALATED!AN154/(AN$18*1000)</f>
        <v>0</v>
      </c>
      <c r="AO154" s="97">
        <f>MASTER_DATA_ESCALATED!AO154/(AO$18*1000)</f>
        <v>0</v>
      </c>
      <c r="AP154" s="97">
        <f>MASTER_DATA_ESCALATED!AP154/(AP$18*1000)</f>
        <v>0</v>
      </c>
      <c r="AQ154" s="97">
        <f>MASTER_DATA_ESCALATED!AQ154/(AQ$18*1000)</f>
        <v>0</v>
      </c>
      <c r="AR154" s="97">
        <f>MASTER_DATA_ESCALATED!AR154/(AR$18*1000)</f>
        <v>0</v>
      </c>
      <c r="AS154" s="97">
        <f>MASTER_DATA_ESCALATED!AS154/(AS$18*1000)</f>
        <v>0</v>
      </c>
      <c r="AT154" s="97">
        <f>MASTER_DATA_ESCALATED!AT154/(AT$18*1000)</f>
        <v>0</v>
      </c>
      <c r="AU154" s="97">
        <f>MASTER_DATA_ESCALATED!AU154/(AU$18*1000)</f>
        <v>0</v>
      </c>
      <c r="AV154" s="97">
        <f>MASTER_DATA_ESCALATED!AV154/(AV$18*1000)</f>
        <v>0</v>
      </c>
      <c r="AW154" s="97">
        <f>MASTER_DATA_ESCALATED!AW154/(AW$18*1000)</f>
        <v>0</v>
      </c>
      <c r="AX154" s="97">
        <f>MASTER_DATA_ESCALATED!AX154/(AX$18*1000)</f>
        <v>0</v>
      </c>
      <c r="AY154" s="97">
        <f>MASTER_DATA_ESCALATED!AY154/(AY$18*1000)</f>
        <v>0</v>
      </c>
      <c r="AZ154" s="97">
        <f>MASTER_DATA_ESCALATED!AZ154/(AZ$18*1000)</f>
        <v>0</v>
      </c>
      <c r="BA154" s="97">
        <f>MASTER_DATA_ESCALATED!BA154/(BA$18*1000)</f>
        <v>0</v>
      </c>
      <c r="BB154" s="97">
        <f>MASTER_DATA_ESCALATED!BB154/(BB$18*1000)</f>
        <v>0</v>
      </c>
      <c r="BC154" s="97">
        <f>MASTER_DATA_ESCALATED!BC154/(BC$18*1000)</f>
        <v>0</v>
      </c>
      <c r="BD154" s="97">
        <f>MASTER_DATA_ESCALATED!BD154/(BD$18*1000)</f>
        <v>0</v>
      </c>
      <c r="BE154" s="97">
        <f>MASTER_DATA_ESCALATED!BE154/(BE$18*1000)</f>
        <v>0</v>
      </c>
      <c r="BF154" s="97">
        <f>MASTER_DATA_ESCALATED!BF154/(BF$18*1000)</f>
        <v>0</v>
      </c>
      <c r="BG154" s="97">
        <f>MASTER_DATA_ESCALATED!BG154/(BG$18*1000)</f>
        <v>0</v>
      </c>
      <c r="BH154" s="97">
        <f>MASTER_DATA_ESCALATED!BH154/(BH$18*1000)</f>
        <v>0</v>
      </c>
      <c r="BI154" s="97">
        <f>MASTER_DATA_ESCALATED!BI154/(BI$18*1000)</f>
        <v>0</v>
      </c>
      <c r="BJ154" s="97">
        <f>MASTER_DATA_ESCALATED!BJ154/(BJ$18*1000)</f>
        <v>0</v>
      </c>
      <c r="BK154" s="97">
        <f>MASTER_DATA_ESCALATED!BK154/(BK$18*1000)</f>
        <v>0</v>
      </c>
      <c r="BL154" s="97">
        <f>MASTER_DATA_ESCALATED!BL154/(BL$18*1000)</f>
        <v>0</v>
      </c>
      <c r="BM154" s="97">
        <f>MASTER_DATA_ESCALATED!BM154/(BM$18*1000)</f>
        <v>0</v>
      </c>
      <c r="BN154" s="97">
        <f>MASTER_DATA_ESCALATED!BN154/(BN$18*1000)</f>
        <v>0</v>
      </c>
      <c r="BO154" s="97">
        <f>MASTER_DATA_ESCALATED!BO154/(BO$18*1000)</f>
        <v>0</v>
      </c>
      <c r="BP154" s="97">
        <f>MASTER_DATA_ESCALATED!BP154/(BP$18*1000)</f>
        <v>0</v>
      </c>
      <c r="BQ154" s="97">
        <f>MASTER_DATA_ESCALATED!BQ154/(BQ$18*1000)</f>
        <v>0</v>
      </c>
      <c r="BR154" s="97">
        <f>MASTER_DATA_ESCALATED!BR154/(BR$18*1000)</f>
        <v>0</v>
      </c>
      <c r="BS154" s="97">
        <f>MASTER_DATA_ESCALATED!BS154/(BS$18*1000)</f>
        <v>0</v>
      </c>
      <c r="BT154" s="97">
        <f>MASTER_DATA_ESCALATED!BT154/(BT$18*1000)</f>
        <v>0</v>
      </c>
      <c r="BU154" s="97">
        <f>MASTER_DATA_ESCALATED!BU154/(BU$18*1000)</f>
        <v>0</v>
      </c>
      <c r="BV154" s="97">
        <f>MASTER_DATA_ESCALATED!BV154/(BV$18*1000)</f>
        <v>0</v>
      </c>
      <c r="BW154" s="97">
        <f>MASTER_DATA_ESCALATED!BW154/(BW$18*1000)</f>
        <v>0</v>
      </c>
      <c r="BX154" s="97">
        <f>MASTER_DATA_ESCALATED!BX154/(BX$18*1000)</f>
        <v>0</v>
      </c>
      <c r="BY154" s="97">
        <f>MASTER_DATA_ESCALATED!BY154/(BY$18*1000)</f>
        <v>0</v>
      </c>
      <c r="BZ154" s="97">
        <f>MASTER_DATA_ESCALATED!BZ154/(BZ$18*1000)</f>
        <v>0</v>
      </c>
      <c r="CA154" s="97">
        <f>MASTER_DATA_ESCALATED!CA154/(CA$18*1000)</f>
        <v>0</v>
      </c>
      <c r="CB154" s="97">
        <f>MASTER_DATA_ESCALATED!CB154/(CB$18*1000)</f>
        <v>0</v>
      </c>
      <c r="CC154" s="97">
        <f>MASTER_DATA_ESCALATED!CC154/(CC$18*1000)</f>
        <v>0</v>
      </c>
      <c r="CD154" s="97">
        <f>MASTER_DATA_ESCALATED!CD154/(CD$18*1000)</f>
        <v>0</v>
      </c>
      <c r="CE154" s="97">
        <f>MASTER_DATA_ESCALATED!CE154/(CE$18*1000)</f>
        <v>0</v>
      </c>
      <c r="CF154" s="97">
        <f>MASTER_DATA_ESCALATED!CF154/(CF$18*1000)</f>
        <v>0</v>
      </c>
      <c r="CG154" s="97">
        <f>MASTER_DATA_ESCALATED!CG154/(CG$18*1000)</f>
        <v>0</v>
      </c>
      <c r="CH154" s="97">
        <f>MASTER_DATA_ESCALATED!CH154/(CH$18*1000)</f>
        <v>0</v>
      </c>
      <c r="CI154" s="97">
        <f>MASTER_DATA_ESCALATED!CI154/(CI$18*1000)</f>
        <v>0</v>
      </c>
      <c r="CJ154" s="97">
        <f>MASTER_DATA_ESCALATED!CJ154/(CJ$18*1000)</f>
        <v>0</v>
      </c>
      <c r="CK154" s="97">
        <f>MASTER_DATA_ESCALATED!CK154/(CK$18*1000)</f>
        <v>0</v>
      </c>
      <c r="CL154" s="97">
        <f>MASTER_DATA_ESCALATED!CL154/(CL$18*1000)</f>
        <v>0</v>
      </c>
      <c r="CM154" s="97">
        <f>MASTER_DATA_ESCALATED!CM154/(CM$18*1000)</f>
        <v>0</v>
      </c>
      <c r="CN154" s="97">
        <f>MASTER_DATA_ESCALATED!CN154/(CN$18*1000)</f>
        <v>0</v>
      </c>
      <c r="CO154" s="97">
        <f>MASTER_DATA_ESCALATED!CO154/(CO$18*1000)</f>
        <v>0</v>
      </c>
      <c r="CP154" s="97">
        <f>MASTER_DATA_ESCALATED!CP154/(CP$18*1000)</f>
        <v>0</v>
      </c>
      <c r="CQ154" s="97">
        <f>MASTER_DATA_ESCALATED!CQ154/(CQ$18*1000)</f>
        <v>0</v>
      </c>
      <c r="CR154" s="97">
        <f>MASTER_DATA_ESCALATED!CR154/(CR$18*1000)</f>
        <v>0</v>
      </c>
      <c r="CS154" s="97">
        <f>MASTER_DATA_ESCALATED!CS154/(CS$18*1000)</f>
        <v>0</v>
      </c>
      <c r="CT154" s="97">
        <f>MASTER_DATA_ESCALATED!CT154/(CT$18*1000)</f>
        <v>0</v>
      </c>
      <c r="CU154" s="97">
        <f>MASTER_DATA_ESCALATED!CU154/(CU$18*1000)</f>
        <v>0</v>
      </c>
      <c r="CV154" s="97">
        <f>MASTER_DATA_ESCALATED!CV154/(CV$18*1000)</f>
        <v>0</v>
      </c>
      <c r="CW154" s="97">
        <f>MASTER_DATA_ESCALATED!CW154/(CW$18*1000)</f>
        <v>0</v>
      </c>
      <c r="CX154" s="97">
        <f>MASTER_DATA_ESCALATED!CX154/(CX$18*1000)</f>
        <v>0</v>
      </c>
      <c r="CY154" s="97">
        <f>MASTER_DATA_ESCALATED!CY154/(CY$18*1000)</f>
        <v>0</v>
      </c>
      <c r="CZ154" s="97">
        <f>MASTER_DATA_ESCALATED!CZ154/(CZ$18*1000)</f>
        <v>0</v>
      </c>
      <c r="DA154" s="97" t="e">
        <f>MASTER_DATA_ESCALATED!DA154/(DA$18*1000)</f>
        <v>#DIV/0!</v>
      </c>
      <c r="DB154" s="97" t="e">
        <f>MASTER_DATA_ESCALATED!DB154/(DB$18*1000)</f>
        <v>#DIV/0!</v>
      </c>
      <c r="DC154" s="97" t="e">
        <f>MASTER_DATA_ESCALATED!DC154/(DC$18*1000)</f>
        <v>#DIV/0!</v>
      </c>
      <c r="DD154" s="97" t="e">
        <f>MASTER_DATA_ESCALATED!DD154/(DD$18*1000)</f>
        <v>#N/A</v>
      </c>
      <c r="DE154" s="97">
        <f>MASTER_DATA_ESCALATED!DE154/(DE$18*1000)</f>
        <v>0</v>
      </c>
      <c r="DF154" s="97">
        <f>MASTER_DATA_ESCALATED!DF154/(DF$18*1000)</f>
        <v>0</v>
      </c>
      <c r="DG154" s="97">
        <f>MASTER_DATA_ESCALATED!DG154/(DG$18*1000)</f>
        <v>0</v>
      </c>
      <c r="DH154" s="97">
        <f>MASTER_DATA_ESCALATED!DH154/(DH$18*1000)</f>
        <v>0</v>
      </c>
      <c r="DI154" s="97">
        <f>MASTER_DATA_ESCALATED!DI154/(DI$18*1000)</f>
        <v>0</v>
      </c>
      <c r="DJ154" s="97">
        <f>MASTER_DATA_ESCALATED!DJ154/(DJ$18*1000)</f>
        <v>0</v>
      </c>
      <c r="DK154" s="97">
        <f>MASTER_DATA_ESCALATED!DK154/(DK$18*1000)</f>
        <v>0</v>
      </c>
      <c r="DL154" s="97">
        <f>MASTER_DATA_ESCALATED!DL154/(DL$18*1000)</f>
        <v>0</v>
      </c>
      <c r="DM154" s="97">
        <f>MASTER_DATA_ESCALATED!DM154/(DM$18*1000)</f>
        <v>0</v>
      </c>
      <c r="DN154" s="97">
        <f>MASTER_DATA_ESCALATED!DN154/(DN$18*1000)</f>
        <v>0</v>
      </c>
      <c r="DO154" s="97">
        <f>MASTER_DATA_ESCALATED!DO154/(DO$18*1000)</f>
        <v>0</v>
      </c>
      <c r="DP154" s="97">
        <f>MASTER_DATA_ESCALATED!DP154/(DP$18*1000)</f>
        <v>0</v>
      </c>
      <c r="DQ154" s="97">
        <f>MASTER_DATA_ESCALATED!DQ154/(DQ$18*1000)</f>
        <v>0</v>
      </c>
      <c r="DR154" s="97">
        <f>MASTER_DATA_ESCALATED!DR154/(DR$18*1000)</f>
        <v>0</v>
      </c>
      <c r="DS154" s="97">
        <f>MASTER_DATA_ESCALATED!DS154/(DS$18*1000)</f>
        <v>0</v>
      </c>
      <c r="DT154" s="97">
        <f>MASTER_DATA_ESCALATED!DT154/(DT$18*1000)</f>
        <v>0</v>
      </c>
      <c r="DU154" s="97">
        <f>MASTER_DATA_ESCALATED!DU154/(DU$18*1000)</f>
        <v>0</v>
      </c>
      <c r="DV154" s="97">
        <f>MASTER_DATA_ESCALATED!DV154/(DV$18*1000)</f>
        <v>0</v>
      </c>
      <c r="DW154" s="97">
        <f>MASTER_DATA_ESCALATED!DW154/(DW$18*1000)</f>
        <v>0</v>
      </c>
      <c r="DX154" s="97">
        <f>MASTER_DATA_ESCALATED!DX154/(DX$18*1000)</f>
        <v>0</v>
      </c>
      <c r="DY154" s="97">
        <f>MASTER_DATA_ESCALATED!DY154/(DY$18*1000)</f>
        <v>0</v>
      </c>
      <c r="DZ154" s="97">
        <f>MASTER_DATA_ESCALATED!DZ154/(DZ$18*1000)</f>
        <v>0</v>
      </c>
      <c r="EA154" s="97">
        <f>MASTER_DATA_ESCALATED!EA154/(EA$18*1000)</f>
        <v>0</v>
      </c>
      <c r="EB154" s="97">
        <f>MASTER_DATA_ESCALATED!EB154/(EB$18*1000)</f>
        <v>0</v>
      </c>
      <c r="EC154" s="97" t="e">
        <f>MASTER_DATA_ESCALATED!EC154/(EC$18*1000)</f>
        <v>#DIV/0!</v>
      </c>
      <c r="ED154" s="97" t="e">
        <f>MASTER_DATA_ESCALATED!ED154/(ED$18*1000)</f>
        <v>#DIV/0!</v>
      </c>
      <c r="EE154" s="97" t="e">
        <f>MASTER_DATA_ESCALATED!EE154/(EE$18*1000)</f>
        <v>#DIV/0!</v>
      </c>
      <c r="EF154" s="97" t="e">
        <f>MASTER_DATA_ESCALATED!EF154/(EF$18*1000)</f>
        <v>#VALUE!</v>
      </c>
      <c r="EG154" s="97">
        <f>MASTER_DATA_ESCALATED!EG154/(EG$18*1000)</f>
        <v>0</v>
      </c>
      <c r="EH154" s="97">
        <f>MASTER_DATA_ESCALATED!EH154/(EH$18*1000)</f>
        <v>0</v>
      </c>
      <c r="EI154" s="97">
        <f>MASTER_DATA_ESCALATED!EI154/(EI$18*1000)</f>
        <v>0</v>
      </c>
      <c r="EJ154" s="97">
        <f>MASTER_DATA_ESCALATED!EJ154/(EJ$18*1000)</f>
        <v>0</v>
      </c>
      <c r="EK154" s="97">
        <f>MASTER_DATA_ESCALATED!EK154/(EK$18*1000)</f>
        <v>0</v>
      </c>
      <c r="EL154" s="97">
        <f>MASTER_DATA_ESCALATED!EL154/(EL$18*1000)</f>
        <v>0</v>
      </c>
      <c r="EM154" s="97">
        <f>MASTER_DATA_ESCALATED!EM154/(EM$18*1000)</f>
        <v>0</v>
      </c>
      <c r="EN154" s="97">
        <f>MASTER_DATA_ESCALATED!EN154/(EN$18*1000)</f>
        <v>0</v>
      </c>
      <c r="EO154" s="97">
        <f>MASTER_DATA_ESCALATED!EO154/(EO$18*1000)</f>
        <v>0</v>
      </c>
      <c r="EP154" s="97">
        <f>MASTER_DATA_ESCALATED!EP154/(EP$18*1000)</f>
        <v>0</v>
      </c>
      <c r="EQ154" s="97">
        <f>MASTER_DATA_ESCALATED!EQ154/(EQ$18*1000)</f>
        <v>0</v>
      </c>
      <c r="ER154" s="97">
        <f>MASTER_DATA_ESCALATED!ER154/(ER$18*1000)</f>
        <v>0</v>
      </c>
      <c r="ES154" s="97">
        <f>MASTER_DATA_ESCALATED!ES154/(ES$18*1000)</f>
        <v>0</v>
      </c>
      <c r="ET154" s="97">
        <f>MASTER_DATA_ESCALATED!ET154/(ET$18*1000)</f>
        <v>0</v>
      </c>
      <c r="EU154" s="97">
        <f>MASTER_DATA_ESCALATED!EU154/(EU$18*1000)</f>
        <v>0</v>
      </c>
      <c r="EV154" s="97">
        <f>MASTER_DATA_ESCALATED!EV154/(EV$18*1000)</f>
        <v>0</v>
      </c>
      <c r="EW154" s="97">
        <f>MASTER_DATA_ESCALATED!EW154/(EW$18*1000)</f>
        <v>0</v>
      </c>
      <c r="EX154" s="97">
        <f>MASTER_DATA_ESCALATED!EX154/(EX$18*1000)</f>
        <v>0</v>
      </c>
      <c r="EY154" s="97">
        <f>MASTER_DATA_ESCALATED!EY154/(EY$18*1000)</f>
        <v>0</v>
      </c>
      <c r="EZ154" s="97">
        <f>MASTER_DATA_ESCALATED!EZ154/(EZ$18*1000)</f>
        <v>0</v>
      </c>
      <c r="FA154" s="97">
        <f>MASTER_DATA_ESCALATED!FA154/(FA$18*1000)</f>
        <v>0</v>
      </c>
      <c r="FB154" s="97">
        <f>MASTER_DATA_ESCALATED!FB154/(FB$18*1000)</f>
        <v>0</v>
      </c>
      <c r="FC154" s="97">
        <f>MASTER_DATA_ESCALATED!FC154/(FC$18*1000)</f>
        <v>0</v>
      </c>
      <c r="FD154" s="97">
        <f>MASTER_DATA_ESCALATED!FD154/(FD$18*1000)</f>
        <v>0</v>
      </c>
      <c r="FE154" s="97">
        <f>MASTER_DATA_ESCALATED!FE154/(FE$18*1000)</f>
        <v>0</v>
      </c>
      <c r="FF154" s="97">
        <f>MASTER_DATA_ESCALATED!FF154/(FF$18*1000)</f>
        <v>0</v>
      </c>
      <c r="FG154" s="97">
        <f>MASTER_DATA_ESCALATED!FG154/(FG$18*1000)</f>
        <v>0</v>
      </c>
      <c r="FH154" s="97">
        <f>MASTER_DATA_ESCALATED!FH154/(FH$18*1000)</f>
        <v>0</v>
      </c>
      <c r="FI154" s="97">
        <f>MASTER_DATA_ESCALATED!FI154/(FI$18*1000)</f>
        <v>0</v>
      </c>
      <c r="FJ154" s="97">
        <f>MASTER_DATA_ESCALATED!FJ154/(FJ$18*1000)</f>
        <v>0</v>
      </c>
      <c r="FK154" s="97">
        <f>MASTER_DATA_ESCALATED!FK154/(FK$18*1000)</f>
        <v>0</v>
      </c>
      <c r="FL154" s="97">
        <f>MASTER_DATA_ESCALATED!FL154/(FL$18*1000)</f>
        <v>0</v>
      </c>
      <c r="FM154" s="97">
        <f>MASTER_DATA_ESCALATED!FM154/(FM$18*1000)</f>
        <v>0</v>
      </c>
      <c r="FN154" s="97">
        <f>MASTER_DATA_ESCALATED!FN154/(FN$18*1000)</f>
        <v>0</v>
      </c>
      <c r="FO154" s="97">
        <f>MASTER_DATA_ESCALATED!FO154/(FO$18*1000)</f>
        <v>0</v>
      </c>
      <c r="FP154" s="97">
        <f>MASTER_DATA_ESCALATED!FP154/(FP$18*1000)</f>
        <v>0</v>
      </c>
      <c r="FQ154" s="97">
        <f>MASTER_DATA_ESCALATED!FQ154/(FQ$18*1000)</f>
        <v>0</v>
      </c>
      <c r="FR154" s="97">
        <f>MASTER_DATA_ESCALATED!FR154/(FR$18*1000)</f>
        <v>0</v>
      </c>
      <c r="FS154" s="97">
        <f>MASTER_DATA_ESCALATED!FS154/(FS$18*1000)</f>
        <v>0</v>
      </c>
      <c r="FT154" s="97">
        <f>MASTER_DATA_ESCALATED!FT154/(FT$18*1000)</f>
        <v>0</v>
      </c>
      <c r="FU154" s="97">
        <f>MASTER_DATA_ESCALATED!FU154/(FU$18*1000)</f>
        <v>0</v>
      </c>
      <c r="FV154" s="97">
        <f>MASTER_DATA_ESCALATED!FV154/(FV$18*1000)</f>
        <v>0</v>
      </c>
      <c r="FW154" s="97">
        <f>MASTER_DATA_ESCALATED!FW154/(FW$18*1000)</f>
        <v>0</v>
      </c>
      <c r="FX154" s="97">
        <f>MASTER_DATA_ESCALATED!FX154/(FX$18*1000)</f>
        <v>0</v>
      </c>
      <c r="FY154" s="97">
        <f>MASTER_DATA_ESCALATED!FY154/(FY$18*1000)</f>
        <v>0</v>
      </c>
      <c r="FZ154" s="97">
        <f>MASTER_DATA_ESCALATED!FZ154/(FZ$18*1000)</f>
        <v>0</v>
      </c>
      <c r="GA154" s="97">
        <f>MASTER_DATA_ESCALATED!GA154/(GA$18*1000)</f>
        <v>0</v>
      </c>
      <c r="GB154" s="97">
        <f>MASTER_DATA_ESCALATED!GB154/(GB$18*1000)</f>
        <v>0</v>
      </c>
      <c r="GC154" s="97">
        <f>MASTER_DATA_ESCALATED!GC154/(GC$18*1000)</f>
        <v>0</v>
      </c>
      <c r="GD154" s="97">
        <f>MASTER_DATA_ESCALATED!GD154/(GD$18*1000)</f>
        <v>0</v>
      </c>
      <c r="GE154" s="97">
        <f>MASTER_DATA_ESCALATED!GE154/(GE$18*1000)</f>
        <v>0</v>
      </c>
      <c r="GF154" s="97">
        <f>MASTER_DATA_ESCALATED!GF154/(GF$18*1000)</f>
        <v>0</v>
      </c>
      <c r="GG154" s="97">
        <f>MASTER_DATA_ESCALATED!GG154/(GG$18*1000)</f>
        <v>0</v>
      </c>
      <c r="GH154" s="97">
        <f>MASTER_DATA_ESCALATED!GH154/(GH$18*1000)</f>
        <v>0</v>
      </c>
      <c r="GI154" s="97">
        <f>MASTER_DATA_ESCALATED!GI154/(GI$18*1000)</f>
        <v>0</v>
      </c>
      <c r="GJ154" s="97">
        <f>MASTER_DATA_ESCALATED!GJ154/(GJ$18*1000)</f>
        <v>0</v>
      </c>
      <c r="GK154" s="97">
        <f>MASTER_DATA_ESCALATED!GK154/(GK$18*1000)</f>
        <v>0</v>
      </c>
      <c r="GL154" s="97">
        <f>MASTER_DATA_ESCALATED!GL154/(GL$18*1000)</f>
        <v>0</v>
      </c>
      <c r="GM154" s="97">
        <f>MASTER_DATA_ESCALATED!GM154/(GM$18*1000)</f>
        <v>0</v>
      </c>
      <c r="GN154" s="97">
        <f>MASTER_DATA_ESCALATED!GN154/(GN$18*1000)</f>
        <v>0</v>
      </c>
      <c r="GO154" s="97">
        <f>MASTER_DATA_ESCALATED!GO154/(GO$18*1000)</f>
        <v>0</v>
      </c>
      <c r="GP154" s="97">
        <f>MASTER_DATA_ESCALATED!GP154/(GP$18*1000)</f>
        <v>0</v>
      </c>
      <c r="GQ154" s="97">
        <f>MASTER_DATA_ESCALATED!GQ154/(GQ$18*1000)</f>
        <v>0</v>
      </c>
      <c r="GR154" s="97">
        <f>MASTER_DATA_ESCALATED!GR154/(GR$18*1000)</f>
        <v>0</v>
      </c>
      <c r="GS154" s="97">
        <f>MASTER_DATA_ESCALATED!GS154/(GS$18*1000)</f>
        <v>0</v>
      </c>
      <c r="GT154" s="97">
        <f>MASTER_DATA_ESCALATED!GT154/(GT$18*1000)</f>
        <v>0</v>
      </c>
      <c r="GU154" s="97">
        <f>MASTER_DATA_ESCALATED!GU154/(GU$18*1000)</f>
        <v>0</v>
      </c>
      <c r="GV154" s="97">
        <f>MASTER_DATA_ESCALATED!GV154/(GV$18*1000)</f>
        <v>0</v>
      </c>
      <c r="GW154" s="97" t="e">
        <f>MASTER_DATA_ESCALATED!#REF!/(GW$18*1000)</f>
        <v>#REF!</v>
      </c>
      <c r="GX154" s="97" t="e">
        <f>MASTER_DATA_ESCALATED!#REF!/(GX$18*1000)</f>
        <v>#REF!</v>
      </c>
      <c r="GY154" s="97" t="e">
        <f>MASTER_DATA_ESCALATED!#REF!/(GY$18*1000)</f>
        <v>#REF!</v>
      </c>
    </row>
    <row r="155" spans="2:207" s="25" customFormat="1" ht="17.25" hidden="1" outlineLevel="1" x14ac:dyDescent="0.3">
      <c r="B155" s="183">
        <f t="shared" si="3"/>
        <v>30</v>
      </c>
      <c r="C155" s="51">
        <f t="shared" si="4"/>
        <v>34</v>
      </c>
      <c r="D155" s="75"/>
      <c r="E155" s="51">
        <v>34</v>
      </c>
      <c r="F155" s="51"/>
      <c r="G155" s="76"/>
      <c r="H155" s="37" t="s">
        <v>153</v>
      </c>
      <c r="I155" s="96">
        <f>MASTER_DATA_ESCALATED!I155/(I$18*1000)</f>
        <v>0</v>
      </c>
      <c r="J155" s="96">
        <f>MASTER_DATA_ESCALATED!J155/(J$18*1000)</f>
        <v>0</v>
      </c>
      <c r="K155" s="96">
        <f>MASTER_DATA_ESCALATED!K155/(K$18*1000)</f>
        <v>0</v>
      </c>
      <c r="L155" s="96">
        <f>MASTER_DATA_ESCALATED!L155/(L$18*1000)</f>
        <v>0</v>
      </c>
      <c r="M155" s="96">
        <f>MASTER_DATA_ESCALATED!M155/(M$18*1000)</f>
        <v>0</v>
      </c>
      <c r="N155" s="96">
        <f>MASTER_DATA_ESCALATED!N155/(N$18*1000)</f>
        <v>0</v>
      </c>
      <c r="O155" s="96">
        <f>MASTER_DATA_ESCALATED!O155/(O$18*1000)</f>
        <v>0</v>
      </c>
      <c r="P155" s="96">
        <f>MASTER_DATA_ESCALATED!P155/(P$18*1000)</f>
        <v>0</v>
      </c>
      <c r="Q155" s="96">
        <f>MASTER_DATA_ESCALATED!Q155/(Q$18*1000)</f>
        <v>0</v>
      </c>
      <c r="R155" s="96">
        <f>MASTER_DATA_ESCALATED!R155/(R$18*1000)</f>
        <v>0</v>
      </c>
      <c r="S155" s="96">
        <f>MASTER_DATA_ESCALATED!S155/(S$18*1000)</f>
        <v>0</v>
      </c>
      <c r="T155" s="96">
        <f>MASTER_DATA_ESCALATED!T155/(T$18*1000)</f>
        <v>0</v>
      </c>
      <c r="U155" s="96">
        <f>MASTER_DATA_ESCALATED!U155/(U$18*1000)</f>
        <v>0</v>
      </c>
      <c r="V155" s="96">
        <f>MASTER_DATA_ESCALATED!V155/(V$18*1000)</f>
        <v>0</v>
      </c>
      <c r="W155" s="96">
        <f>MASTER_DATA_ESCALATED!W155/(W$18*1000)</f>
        <v>0</v>
      </c>
      <c r="X155" s="96">
        <f>MASTER_DATA_ESCALATED!X155/(X$18*1000)</f>
        <v>0</v>
      </c>
      <c r="Y155" s="96">
        <f>MASTER_DATA_ESCALATED!Y155/(Y$18*1000)</f>
        <v>0</v>
      </c>
      <c r="Z155" s="96">
        <f>MASTER_DATA_ESCALATED!Z155/(Z$18*1000)</f>
        <v>0</v>
      </c>
      <c r="AA155" s="96">
        <f>MASTER_DATA_ESCALATED!AA155/(AA$18*1000)</f>
        <v>0</v>
      </c>
      <c r="AB155" s="96">
        <f>MASTER_DATA_ESCALATED!AB155/(AB$18*1000)</f>
        <v>0</v>
      </c>
      <c r="AC155" s="96">
        <f>MASTER_DATA_ESCALATED!AC155/(AC$18*1000)</f>
        <v>0</v>
      </c>
      <c r="AD155" s="96">
        <f>MASTER_DATA_ESCALATED!AD155/(AD$18*1000)</f>
        <v>0</v>
      </c>
      <c r="AE155" s="96">
        <f>MASTER_DATA_ESCALATED!AE155/(AE$18*1000)</f>
        <v>0</v>
      </c>
      <c r="AF155" s="96">
        <f>MASTER_DATA_ESCALATED!AF155/(AF$18*1000)</f>
        <v>0</v>
      </c>
      <c r="AG155" s="96">
        <f>MASTER_DATA_ESCALATED!AG155/(AG$18*1000)</f>
        <v>0</v>
      </c>
      <c r="AH155" s="96">
        <f>MASTER_DATA_ESCALATED!AH155/(AH$18*1000)</f>
        <v>0</v>
      </c>
      <c r="AI155" s="96">
        <f>MASTER_DATA_ESCALATED!AI155/(AI$18*1000)</f>
        <v>0</v>
      </c>
      <c r="AJ155" s="96">
        <f>MASTER_DATA_ESCALATED!AJ155/(AJ$18*1000)</f>
        <v>0</v>
      </c>
      <c r="AK155" s="96">
        <f>MASTER_DATA_ESCALATED!AK155/(AK$18*1000)</f>
        <v>0</v>
      </c>
      <c r="AL155" s="96">
        <f>MASTER_DATA_ESCALATED!AL155/(AL$18*1000)</f>
        <v>0</v>
      </c>
      <c r="AM155" s="96">
        <f>MASTER_DATA_ESCALATED!AM155/(AM$18*1000)</f>
        <v>0</v>
      </c>
      <c r="AN155" s="96">
        <f>MASTER_DATA_ESCALATED!AN155/(AN$18*1000)</f>
        <v>0</v>
      </c>
      <c r="AO155" s="96">
        <f>MASTER_DATA_ESCALATED!AO155/(AO$18*1000)</f>
        <v>0</v>
      </c>
      <c r="AP155" s="96">
        <f>MASTER_DATA_ESCALATED!AP155/(AP$18*1000)</f>
        <v>0</v>
      </c>
      <c r="AQ155" s="96">
        <f>MASTER_DATA_ESCALATED!AQ155/(AQ$18*1000)</f>
        <v>0</v>
      </c>
      <c r="AR155" s="96">
        <f>MASTER_DATA_ESCALATED!AR155/(AR$18*1000)</f>
        <v>0</v>
      </c>
      <c r="AS155" s="96">
        <f>MASTER_DATA_ESCALATED!AS155/(AS$18*1000)</f>
        <v>0</v>
      </c>
      <c r="AT155" s="96">
        <f>MASTER_DATA_ESCALATED!AT155/(AT$18*1000)</f>
        <v>0</v>
      </c>
      <c r="AU155" s="96">
        <f>MASTER_DATA_ESCALATED!AU155/(AU$18*1000)</f>
        <v>0</v>
      </c>
      <c r="AV155" s="96">
        <f>MASTER_DATA_ESCALATED!AV155/(AV$18*1000)</f>
        <v>0</v>
      </c>
      <c r="AW155" s="96">
        <f>MASTER_DATA_ESCALATED!AW155/(AW$18*1000)</f>
        <v>0</v>
      </c>
      <c r="AX155" s="96">
        <f>MASTER_DATA_ESCALATED!AX155/(AX$18*1000)</f>
        <v>0</v>
      </c>
      <c r="AY155" s="96">
        <f>MASTER_DATA_ESCALATED!AY155/(AY$18*1000)</f>
        <v>0</v>
      </c>
      <c r="AZ155" s="96">
        <f>MASTER_DATA_ESCALATED!AZ155/(AZ$18*1000)</f>
        <v>0</v>
      </c>
      <c r="BA155" s="96">
        <f>MASTER_DATA_ESCALATED!BA155/(BA$18*1000)</f>
        <v>0</v>
      </c>
      <c r="BB155" s="96">
        <f>MASTER_DATA_ESCALATED!BB155/(BB$18*1000)</f>
        <v>0</v>
      </c>
      <c r="BC155" s="96">
        <f>MASTER_DATA_ESCALATED!BC155/(BC$18*1000)</f>
        <v>0</v>
      </c>
      <c r="BD155" s="96">
        <f>MASTER_DATA_ESCALATED!BD155/(BD$18*1000)</f>
        <v>0</v>
      </c>
      <c r="BE155" s="96">
        <f>MASTER_DATA_ESCALATED!BE155/(BE$18*1000)</f>
        <v>0</v>
      </c>
      <c r="BF155" s="96">
        <f>MASTER_DATA_ESCALATED!BF155/(BF$18*1000)</f>
        <v>0</v>
      </c>
      <c r="BG155" s="96">
        <f>MASTER_DATA_ESCALATED!BG155/(BG$18*1000)</f>
        <v>0</v>
      </c>
      <c r="BH155" s="96">
        <f>MASTER_DATA_ESCALATED!BH155/(BH$18*1000)</f>
        <v>0</v>
      </c>
      <c r="BI155" s="96">
        <f>MASTER_DATA_ESCALATED!BI155/(BI$18*1000)</f>
        <v>0</v>
      </c>
      <c r="BJ155" s="96">
        <f>MASTER_DATA_ESCALATED!BJ155/(BJ$18*1000)</f>
        <v>0</v>
      </c>
      <c r="BK155" s="96">
        <f>MASTER_DATA_ESCALATED!BK155/(BK$18*1000)</f>
        <v>0</v>
      </c>
      <c r="BL155" s="96">
        <f>MASTER_DATA_ESCALATED!BL155/(BL$18*1000)</f>
        <v>0</v>
      </c>
      <c r="BM155" s="96">
        <f>MASTER_DATA_ESCALATED!BM155/(BM$18*1000)</f>
        <v>0</v>
      </c>
      <c r="BN155" s="96">
        <f>MASTER_DATA_ESCALATED!BN155/(BN$18*1000)</f>
        <v>0</v>
      </c>
      <c r="BO155" s="96">
        <f>MASTER_DATA_ESCALATED!BO155/(BO$18*1000)</f>
        <v>0</v>
      </c>
      <c r="BP155" s="96">
        <f>MASTER_DATA_ESCALATED!BP155/(BP$18*1000)</f>
        <v>0</v>
      </c>
      <c r="BQ155" s="96">
        <f>MASTER_DATA_ESCALATED!BQ155/(BQ$18*1000)</f>
        <v>0</v>
      </c>
      <c r="BR155" s="96">
        <f>MASTER_DATA_ESCALATED!BR155/(BR$18*1000)</f>
        <v>0</v>
      </c>
      <c r="BS155" s="96">
        <f>MASTER_DATA_ESCALATED!BS155/(BS$18*1000)</f>
        <v>0</v>
      </c>
      <c r="BT155" s="96">
        <f>MASTER_DATA_ESCALATED!BT155/(BT$18*1000)</f>
        <v>0</v>
      </c>
      <c r="BU155" s="96">
        <f>MASTER_DATA_ESCALATED!BU155/(BU$18*1000)</f>
        <v>0</v>
      </c>
      <c r="BV155" s="96">
        <f>MASTER_DATA_ESCALATED!BV155/(BV$18*1000)</f>
        <v>0</v>
      </c>
      <c r="BW155" s="96">
        <f>MASTER_DATA_ESCALATED!BW155/(BW$18*1000)</f>
        <v>0</v>
      </c>
      <c r="BX155" s="96">
        <f>MASTER_DATA_ESCALATED!BX155/(BX$18*1000)</f>
        <v>0</v>
      </c>
      <c r="BY155" s="96">
        <f>MASTER_DATA_ESCALATED!BY155/(BY$18*1000)</f>
        <v>0</v>
      </c>
      <c r="BZ155" s="96">
        <f>MASTER_DATA_ESCALATED!BZ155/(BZ$18*1000)</f>
        <v>0</v>
      </c>
      <c r="CA155" s="96">
        <f>MASTER_DATA_ESCALATED!CA155/(CA$18*1000)</f>
        <v>0</v>
      </c>
      <c r="CB155" s="96">
        <f>MASTER_DATA_ESCALATED!CB155/(CB$18*1000)</f>
        <v>0</v>
      </c>
      <c r="CC155" s="96">
        <f>MASTER_DATA_ESCALATED!CC155/(CC$18*1000)</f>
        <v>0</v>
      </c>
      <c r="CD155" s="96">
        <f>MASTER_DATA_ESCALATED!CD155/(CD$18*1000)</f>
        <v>0</v>
      </c>
      <c r="CE155" s="96">
        <f>MASTER_DATA_ESCALATED!CE155/(CE$18*1000)</f>
        <v>0</v>
      </c>
      <c r="CF155" s="96">
        <f>MASTER_DATA_ESCALATED!CF155/(CF$18*1000)</f>
        <v>0</v>
      </c>
      <c r="CG155" s="96">
        <f>MASTER_DATA_ESCALATED!CG155/(CG$18*1000)</f>
        <v>0</v>
      </c>
      <c r="CH155" s="96">
        <f>MASTER_DATA_ESCALATED!CH155/(CH$18*1000)</f>
        <v>0</v>
      </c>
      <c r="CI155" s="96">
        <f>MASTER_DATA_ESCALATED!CI155/(CI$18*1000)</f>
        <v>0</v>
      </c>
      <c r="CJ155" s="96">
        <f>MASTER_DATA_ESCALATED!CJ155/(CJ$18*1000)</f>
        <v>0</v>
      </c>
      <c r="CK155" s="96">
        <f>MASTER_DATA_ESCALATED!CK155/(CK$18*1000)</f>
        <v>0</v>
      </c>
      <c r="CL155" s="96">
        <f>MASTER_DATA_ESCALATED!CL155/(CL$18*1000)</f>
        <v>0</v>
      </c>
      <c r="CM155" s="96">
        <f>MASTER_DATA_ESCALATED!CM155/(CM$18*1000)</f>
        <v>0</v>
      </c>
      <c r="CN155" s="96">
        <f>MASTER_DATA_ESCALATED!CN155/(CN$18*1000)</f>
        <v>0</v>
      </c>
      <c r="CO155" s="96">
        <f>MASTER_DATA_ESCALATED!CO155/(CO$18*1000)</f>
        <v>0</v>
      </c>
      <c r="CP155" s="96">
        <f>MASTER_DATA_ESCALATED!CP155/(CP$18*1000)</f>
        <v>0</v>
      </c>
      <c r="CQ155" s="96">
        <f>MASTER_DATA_ESCALATED!CQ155/(CQ$18*1000)</f>
        <v>0</v>
      </c>
      <c r="CR155" s="96">
        <f>MASTER_DATA_ESCALATED!CR155/(CR$18*1000)</f>
        <v>0</v>
      </c>
      <c r="CS155" s="96">
        <f>MASTER_DATA_ESCALATED!CS155/(CS$18*1000)</f>
        <v>0</v>
      </c>
      <c r="CT155" s="96">
        <f>MASTER_DATA_ESCALATED!CT155/(CT$18*1000)</f>
        <v>0</v>
      </c>
      <c r="CU155" s="96">
        <f>MASTER_DATA_ESCALATED!CU155/(CU$18*1000)</f>
        <v>0</v>
      </c>
      <c r="CV155" s="96">
        <f>MASTER_DATA_ESCALATED!CV155/(CV$18*1000)</f>
        <v>0</v>
      </c>
      <c r="CW155" s="96">
        <f>MASTER_DATA_ESCALATED!CW155/(CW$18*1000)</f>
        <v>0</v>
      </c>
      <c r="CX155" s="96">
        <f>MASTER_DATA_ESCALATED!CX155/(CX$18*1000)</f>
        <v>0</v>
      </c>
      <c r="CY155" s="96">
        <f>MASTER_DATA_ESCALATED!CY155/(CY$18*1000)</f>
        <v>0</v>
      </c>
      <c r="CZ155" s="96">
        <f>MASTER_DATA_ESCALATED!CZ155/(CZ$18*1000)</f>
        <v>0</v>
      </c>
      <c r="DA155" s="96" t="e">
        <f>MASTER_DATA_ESCALATED!DA155/(DA$18*1000)</f>
        <v>#DIV/0!</v>
      </c>
      <c r="DB155" s="96" t="e">
        <f>MASTER_DATA_ESCALATED!DB155/(DB$18*1000)</f>
        <v>#DIV/0!</v>
      </c>
      <c r="DC155" s="96" t="e">
        <f>MASTER_DATA_ESCALATED!DC155/(DC$18*1000)</f>
        <v>#DIV/0!</v>
      </c>
      <c r="DD155" s="96" t="e">
        <f>MASTER_DATA_ESCALATED!DD155/(DD$18*1000)</f>
        <v>#N/A</v>
      </c>
      <c r="DE155" s="96">
        <f>MASTER_DATA_ESCALATED!DE155/(DE$18*1000)</f>
        <v>0</v>
      </c>
      <c r="DF155" s="96">
        <f>MASTER_DATA_ESCALATED!DF155/(DF$18*1000)</f>
        <v>0</v>
      </c>
      <c r="DG155" s="96">
        <f>MASTER_DATA_ESCALATED!DG155/(DG$18*1000)</f>
        <v>0</v>
      </c>
      <c r="DH155" s="96">
        <f>MASTER_DATA_ESCALATED!DH155/(DH$18*1000)</f>
        <v>9.4218725481587811</v>
      </c>
      <c r="DI155" s="96">
        <f>MASTER_DATA_ESCALATED!DI155/(DI$18*1000)</f>
        <v>0</v>
      </c>
      <c r="DJ155" s="96">
        <f>MASTER_DATA_ESCALATED!DJ155/(DJ$18*1000)</f>
        <v>0</v>
      </c>
      <c r="DK155" s="96">
        <f>MASTER_DATA_ESCALATED!DK155/(DK$18*1000)</f>
        <v>0</v>
      </c>
      <c r="DL155" s="96">
        <f>MASTER_DATA_ESCALATED!DL155/(DL$18*1000)</f>
        <v>4.9987426702450124</v>
      </c>
      <c r="DM155" s="96">
        <f>MASTER_DATA_ESCALATED!DM155/(DM$18*1000)</f>
        <v>0</v>
      </c>
      <c r="DN155" s="96">
        <f>MASTER_DATA_ESCALATED!DN155/(DN$18*1000)</f>
        <v>0</v>
      </c>
      <c r="DO155" s="96">
        <f>MASTER_DATA_ESCALATED!DO155/(DO$18*1000)</f>
        <v>0</v>
      </c>
      <c r="DP155" s="96">
        <f>MASTER_DATA_ESCALATED!DP155/(DP$18*1000)</f>
        <v>13.888406434937091</v>
      </c>
      <c r="DQ155" s="96">
        <f>MASTER_DATA_ESCALATED!DQ155/(DQ$18*1000)</f>
        <v>0</v>
      </c>
      <c r="DR155" s="96">
        <f>MASTER_DATA_ESCALATED!DR155/(DR$18*1000)</f>
        <v>0</v>
      </c>
      <c r="DS155" s="96">
        <f>MASTER_DATA_ESCALATED!DS155/(DS$18*1000)</f>
        <v>0</v>
      </c>
      <c r="DT155" s="96">
        <f>MASTER_DATA_ESCALATED!DT155/(DT$18*1000)</f>
        <v>27.776812869874181</v>
      </c>
      <c r="DU155" s="96">
        <f>MASTER_DATA_ESCALATED!DU155/(DU$18*1000)</f>
        <v>0</v>
      </c>
      <c r="DV155" s="96">
        <f>MASTER_DATA_ESCALATED!DV155/(DV$18*1000)</f>
        <v>0</v>
      </c>
      <c r="DW155" s="96">
        <f>MASTER_DATA_ESCALATED!DW155/(DW$18*1000)</f>
        <v>0</v>
      </c>
      <c r="DX155" s="96">
        <f>MASTER_DATA_ESCALATED!DX155/(DX$18*1000)</f>
        <v>55.553625739748362</v>
      </c>
      <c r="DY155" s="96">
        <f>MASTER_DATA_ESCALATED!DY155/(DY$18*1000)</f>
        <v>0</v>
      </c>
      <c r="DZ155" s="96">
        <f>MASTER_DATA_ESCALATED!DZ155/(DZ$18*1000)</f>
        <v>0</v>
      </c>
      <c r="EA155" s="96">
        <f>MASTER_DATA_ESCALATED!EA155/(EA$18*1000)</f>
        <v>0</v>
      </c>
      <c r="EB155" s="96">
        <f>MASTER_DATA_ESCALATED!EB155/(EB$18*1000)</f>
        <v>69.442032174685451</v>
      </c>
      <c r="EC155" s="96" t="e">
        <f>MASTER_DATA_ESCALATED!EC155/(EC$18*1000)</f>
        <v>#DIV/0!</v>
      </c>
      <c r="ED155" s="96" t="e">
        <f>MASTER_DATA_ESCALATED!ED155/(ED$18*1000)</f>
        <v>#DIV/0!</v>
      </c>
      <c r="EE155" s="96" t="e">
        <f>MASTER_DATA_ESCALATED!EE155/(EE$18*1000)</f>
        <v>#DIV/0!</v>
      </c>
      <c r="EF155" s="96" t="e">
        <f>MASTER_DATA_ESCALATED!EF155/(EF$18*1000)</f>
        <v>#VALUE!</v>
      </c>
      <c r="EG155" s="96">
        <f>MASTER_DATA_ESCALATED!EG155/(EG$18*1000)</f>
        <v>0</v>
      </c>
      <c r="EH155" s="96">
        <f>MASTER_DATA_ESCALATED!EH155/(EH$18*1000)</f>
        <v>0</v>
      </c>
      <c r="EI155" s="96">
        <f>MASTER_DATA_ESCALATED!EI155/(EI$18*1000)</f>
        <v>0</v>
      </c>
      <c r="EJ155" s="96">
        <f>MASTER_DATA_ESCALATED!EJ155/(EJ$18*1000)</f>
        <v>0</v>
      </c>
      <c r="EK155" s="96">
        <f>MASTER_DATA_ESCALATED!EK155/(EK$18*1000)</f>
        <v>0</v>
      </c>
      <c r="EL155" s="96">
        <f>MASTER_DATA_ESCALATED!EL155/(EL$18*1000)</f>
        <v>0</v>
      </c>
      <c r="EM155" s="96">
        <f>MASTER_DATA_ESCALATED!EM155/(EM$18*1000)</f>
        <v>0</v>
      </c>
      <c r="EN155" s="96">
        <f>MASTER_DATA_ESCALATED!EN155/(EN$18*1000)</f>
        <v>0</v>
      </c>
      <c r="EO155" s="96">
        <f>MASTER_DATA_ESCALATED!EO155/(EO$18*1000)</f>
        <v>0</v>
      </c>
      <c r="EP155" s="96">
        <f>MASTER_DATA_ESCALATED!EP155/(EP$18*1000)</f>
        <v>0</v>
      </c>
      <c r="EQ155" s="96">
        <f>MASTER_DATA_ESCALATED!EQ155/(EQ$18*1000)</f>
        <v>0</v>
      </c>
      <c r="ER155" s="96">
        <f>MASTER_DATA_ESCALATED!ER155/(ER$18*1000)</f>
        <v>0</v>
      </c>
      <c r="ES155" s="96">
        <f>MASTER_DATA_ESCALATED!ES155/(ES$18*1000)</f>
        <v>0</v>
      </c>
      <c r="ET155" s="96">
        <f>MASTER_DATA_ESCALATED!ET155/(ET$18*1000)</f>
        <v>0</v>
      </c>
      <c r="EU155" s="96">
        <f>MASTER_DATA_ESCALATED!EU155/(EU$18*1000)</f>
        <v>0</v>
      </c>
      <c r="EV155" s="96">
        <f>MASTER_DATA_ESCALATED!EV155/(EV$18*1000)</f>
        <v>0</v>
      </c>
      <c r="EW155" s="96">
        <f>MASTER_DATA_ESCALATED!EW155/(EW$18*1000)</f>
        <v>0</v>
      </c>
      <c r="EX155" s="96">
        <f>MASTER_DATA_ESCALATED!EX155/(EX$18*1000)</f>
        <v>0</v>
      </c>
      <c r="EY155" s="96">
        <f>MASTER_DATA_ESCALATED!EY155/(EY$18*1000)</f>
        <v>0</v>
      </c>
      <c r="EZ155" s="96">
        <f>MASTER_DATA_ESCALATED!EZ155/(EZ$18*1000)</f>
        <v>0</v>
      </c>
      <c r="FA155" s="96">
        <f>MASTER_DATA_ESCALATED!FA155/(FA$18*1000)</f>
        <v>0</v>
      </c>
      <c r="FB155" s="96">
        <f>MASTER_DATA_ESCALATED!FB155/(FB$18*1000)</f>
        <v>0</v>
      </c>
      <c r="FC155" s="96">
        <f>MASTER_DATA_ESCALATED!FC155/(FC$18*1000)</f>
        <v>0</v>
      </c>
      <c r="FD155" s="96">
        <f>MASTER_DATA_ESCALATED!FD155/(FD$18*1000)</f>
        <v>0</v>
      </c>
      <c r="FE155" s="96">
        <f>MASTER_DATA_ESCALATED!FE155/(FE$18*1000)</f>
        <v>0</v>
      </c>
      <c r="FF155" s="96">
        <f>MASTER_DATA_ESCALATED!FF155/(FF$18*1000)</f>
        <v>0</v>
      </c>
      <c r="FG155" s="96">
        <f>MASTER_DATA_ESCALATED!FG155/(FG$18*1000)</f>
        <v>0</v>
      </c>
      <c r="FH155" s="96">
        <f>MASTER_DATA_ESCALATED!FH155/(FH$18*1000)</f>
        <v>0</v>
      </c>
      <c r="FI155" s="96">
        <f>MASTER_DATA_ESCALATED!FI155/(FI$18*1000)</f>
        <v>0</v>
      </c>
      <c r="FJ155" s="96">
        <f>MASTER_DATA_ESCALATED!FJ155/(FJ$18*1000)</f>
        <v>0</v>
      </c>
      <c r="FK155" s="96">
        <f>MASTER_DATA_ESCALATED!FK155/(FK$18*1000)</f>
        <v>0</v>
      </c>
      <c r="FL155" s="96">
        <f>MASTER_DATA_ESCALATED!FL155/(FL$18*1000)</f>
        <v>0</v>
      </c>
      <c r="FM155" s="96">
        <f>MASTER_DATA_ESCALATED!FM155/(FM$18*1000)</f>
        <v>0</v>
      </c>
      <c r="FN155" s="96">
        <f>MASTER_DATA_ESCALATED!FN155/(FN$18*1000)</f>
        <v>0</v>
      </c>
      <c r="FO155" s="96">
        <f>MASTER_DATA_ESCALATED!FO155/(FO$18*1000)</f>
        <v>0</v>
      </c>
      <c r="FP155" s="96">
        <f>MASTER_DATA_ESCALATED!FP155/(FP$18*1000)</f>
        <v>0</v>
      </c>
      <c r="FQ155" s="96">
        <f>MASTER_DATA_ESCALATED!FQ155/(FQ$18*1000)</f>
        <v>0</v>
      </c>
      <c r="FR155" s="96">
        <f>MASTER_DATA_ESCALATED!FR155/(FR$18*1000)</f>
        <v>0</v>
      </c>
      <c r="FS155" s="96">
        <f>MASTER_DATA_ESCALATED!FS155/(FS$18*1000)</f>
        <v>0</v>
      </c>
      <c r="FT155" s="96">
        <f>MASTER_DATA_ESCALATED!FT155/(FT$18*1000)</f>
        <v>0</v>
      </c>
      <c r="FU155" s="96">
        <f>MASTER_DATA_ESCALATED!FU155/(FU$18*1000)</f>
        <v>0</v>
      </c>
      <c r="FV155" s="96">
        <f>MASTER_DATA_ESCALATED!FV155/(FV$18*1000)</f>
        <v>0</v>
      </c>
      <c r="FW155" s="96">
        <f>MASTER_DATA_ESCALATED!FW155/(FW$18*1000)</f>
        <v>0</v>
      </c>
      <c r="FX155" s="96">
        <f>MASTER_DATA_ESCALATED!FX155/(FX$18*1000)</f>
        <v>0</v>
      </c>
      <c r="FY155" s="96">
        <f>MASTER_DATA_ESCALATED!FY155/(FY$18*1000)</f>
        <v>0</v>
      </c>
      <c r="FZ155" s="96">
        <f>MASTER_DATA_ESCALATED!FZ155/(FZ$18*1000)</f>
        <v>0</v>
      </c>
      <c r="GA155" s="96">
        <f>MASTER_DATA_ESCALATED!GA155/(GA$18*1000)</f>
        <v>0</v>
      </c>
      <c r="GB155" s="96">
        <f>MASTER_DATA_ESCALATED!GB155/(GB$18*1000)</f>
        <v>0</v>
      </c>
      <c r="GC155" s="96">
        <f>MASTER_DATA_ESCALATED!GC155/(GC$18*1000)</f>
        <v>0</v>
      </c>
      <c r="GD155" s="96">
        <f>MASTER_DATA_ESCALATED!GD155/(GD$18*1000)</f>
        <v>0</v>
      </c>
      <c r="GE155" s="96">
        <f>MASTER_DATA_ESCALATED!GE155/(GE$18*1000)</f>
        <v>0</v>
      </c>
      <c r="GF155" s="96">
        <f>MASTER_DATA_ESCALATED!GF155/(GF$18*1000)</f>
        <v>0</v>
      </c>
      <c r="GG155" s="96">
        <f>MASTER_DATA_ESCALATED!GG155/(GG$18*1000)</f>
        <v>0</v>
      </c>
      <c r="GH155" s="96">
        <f>MASTER_DATA_ESCALATED!GH155/(GH$18*1000)</f>
        <v>0</v>
      </c>
      <c r="GI155" s="96">
        <f>MASTER_DATA_ESCALATED!GI155/(GI$18*1000)</f>
        <v>0</v>
      </c>
      <c r="GJ155" s="96">
        <f>MASTER_DATA_ESCALATED!GJ155/(GJ$18*1000)</f>
        <v>0</v>
      </c>
      <c r="GK155" s="96">
        <f>MASTER_DATA_ESCALATED!GK155/(GK$18*1000)</f>
        <v>0</v>
      </c>
      <c r="GL155" s="96">
        <f>MASTER_DATA_ESCALATED!GL155/(GL$18*1000)</f>
        <v>0</v>
      </c>
      <c r="GM155" s="96">
        <f>MASTER_DATA_ESCALATED!GM155/(GM$18*1000)</f>
        <v>0</v>
      </c>
      <c r="GN155" s="96">
        <f>MASTER_DATA_ESCALATED!GN155/(GN$18*1000)</f>
        <v>0</v>
      </c>
      <c r="GO155" s="96">
        <f>MASTER_DATA_ESCALATED!GO155/(GO$18*1000)</f>
        <v>0</v>
      </c>
      <c r="GP155" s="96">
        <f>MASTER_DATA_ESCALATED!GP155/(GP$18*1000)</f>
        <v>0</v>
      </c>
      <c r="GQ155" s="96">
        <f>MASTER_DATA_ESCALATED!GQ155/(GQ$18*1000)</f>
        <v>0</v>
      </c>
      <c r="GR155" s="96">
        <f>MASTER_DATA_ESCALATED!GR155/(GR$18*1000)</f>
        <v>0</v>
      </c>
      <c r="GS155" s="96">
        <f>MASTER_DATA_ESCALATED!GS155/(GS$18*1000)</f>
        <v>0</v>
      </c>
      <c r="GT155" s="96">
        <f>MASTER_DATA_ESCALATED!GT155/(GT$18*1000)</f>
        <v>0</v>
      </c>
      <c r="GU155" s="96">
        <f>MASTER_DATA_ESCALATED!GU155/(GU$18*1000)</f>
        <v>0</v>
      </c>
      <c r="GV155" s="96">
        <f>MASTER_DATA_ESCALATED!GV155/(GV$18*1000)</f>
        <v>0</v>
      </c>
      <c r="GW155" s="96" t="e">
        <f>MASTER_DATA_ESCALATED!#REF!/(GW$18*1000)</f>
        <v>#REF!</v>
      </c>
      <c r="GX155" s="96" t="e">
        <f>MASTER_DATA_ESCALATED!#REF!/(GX$18*1000)</f>
        <v>#REF!</v>
      </c>
      <c r="GY155" s="96" t="e">
        <f>MASTER_DATA_ESCALATED!#REF!/(GY$18*1000)</f>
        <v>#REF!</v>
      </c>
    </row>
    <row r="156" spans="2:207" ht="17.25" hidden="1" outlineLevel="2" x14ac:dyDescent="0.3">
      <c r="B156" s="183">
        <f t="shared" si="3"/>
        <v>30</v>
      </c>
      <c r="C156" s="51">
        <f t="shared" si="4"/>
        <v>341</v>
      </c>
      <c r="D156" s="77"/>
      <c r="E156" s="52"/>
      <c r="F156" s="52">
        <v>341</v>
      </c>
      <c r="G156" s="78"/>
      <c r="H156" s="35" t="s">
        <v>154</v>
      </c>
      <c r="I156" s="97">
        <f>MASTER_DATA_ESCALATED!I156/(I$18*1000)</f>
        <v>0</v>
      </c>
      <c r="J156" s="97">
        <f>MASTER_DATA_ESCALATED!J156/(J$18*1000)</f>
        <v>0</v>
      </c>
      <c r="K156" s="97">
        <f>MASTER_DATA_ESCALATED!K156/(K$18*1000)</f>
        <v>0</v>
      </c>
      <c r="L156" s="97">
        <f>MASTER_DATA_ESCALATED!L156/(L$18*1000)</f>
        <v>0</v>
      </c>
      <c r="M156" s="97">
        <f>MASTER_DATA_ESCALATED!M156/(M$18*1000)</f>
        <v>0</v>
      </c>
      <c r="N156" s="97">
        <f>MASTER_DATA_ESCALATED!N156/(N$18*1000)</f>
        <v>0</v>
      </c>
      <c r="O156" s="97">
        <f>MASTER_DATA_ESCALATED!O156/(O$18*1000)</f>
        <v>0</v>
      </c>
      <c r="P156" s="97">
        <f>MASTER_DATA_ESCALATED!P156/(P$18*1000)</f>
        <v>0</v>
      </c>
      <c r="Q156" s="97">
        <f>MASTER_DATA_ESCALATED!Q156/(Q$18*1000)</f>
        <v>0</v>
      </c>
      <c r="R156" s="97">
        <f>MASTER_DATA_ESCALATED!R156/(R$18*1000)</f>
        <v>0</v>
      </c>
      <c r="S156" s="97">
        <f>MASTER_DATA_ESCALATED!S156/(S$18*1000)</f>
        <v>0</v>
      </c>
      <c r="T156" s="97">
        <f>MASTER_DATA_ESCALATED!T156/(T$18*1000)</f>
        <v>0</v>
      </c>
      <c r="U156" s="97">
        <f>MASTER_DATA_ESCALATED!U156/(U$18*1000)</f>
        <v>0</v>
      </c>
      <c r="V156" s="97">
        <f>MASTER_DATA_ESCALATED!V156/(V$18*1000)</f>
        <v>0</v>
      </c>
      <c r="W156" s="97">
        <f>MASTER_DATA_ESCALATED!W156/(W$18*1000)</f>
        <v>0</v>
      </c>
      <c r="X156" s="97">
        <f>MASTER_DATA_ESCALATED!X156/(X$18*1000)</f>
        <v>0</v>
      </c>
      <c r="Y156" s="97">
        <f>MASTER_DATA_ESCALATED!Y156/(Y$18*1000)</f>
        <v>0</v>
      </c>
      <c r="Z156" s="97">
        <f>MASTER_DATA_ESCALATED!Z156/(Z$18*1000)</f>
        <v>0</v>
      </c>
      <c r="AA156" s="97">
        <f>MASTER_DATA_ESCALATED!AA156/(AA$18*1000)</f>
        <v>0</v>
      </c>
      <c r="AB156" s="97">
        <f>MASTER_DATA_ESCALATED!AB156/(AB$18*1000)</f>
        <v>0</v>
      </c>
      <c r="AC156" s="97">
        <f>MASTER_DATA_ESCALATED!AC156/(AC$18*1000)</f>
        <v>0</v>
      </c>
      <c r="AD156" s="97">
        <f>MASTER_DATA_ESCALATED!AD156/(AD$18*1000)</f>
        <v>0</v>
      </c>
      <c r="AE156" s="97">
        <f>MASTER_DATA_ESCALATED!AE156/(AE$18*1000)</f>
        <v>0</v>
      </c>
      <c r="AF156" s="97">
        <f>MASTER_DATA_ESCALATED!AF156/(AF$18*1000)</f>
        <v>0</v>
      </c>
      <c r="AG156" s="97">
        <f>MASTER_DATA_ESCALATED!AG156/(AG$18*1000)</f>
        <v>0</v>
      </c>
      <c r="AH156" s="97">
        <f>MASTER_DATA_ESCALATED!AH156/(AH$18*1000)</f>
        <v>0</v>
      </c>
      <c r="AI156" s="97">
        <f>MASTER_DATA_ESCALATED!AI156/(AI$18*1000)</f>
        <v>0</v>
      </c>
      <c r="AJ156" s="97">
        <f>MASTER_DATA_ESCALATED!AJ156/(AJ$18*1000)</f>
        <v>0</v>
      </c>
      <c r="AK156" s="97">
        <f>MASTER_DATA_ESCALATED!AK156/(AK$18*1000)</f>
        <v>0</v>
      </c>
      <c r="AL156" s="97">
        <f>MASTER_DATA_ESCALATED!AL156/(AL$18*1000)</f>
        <v>0</v>
      </c>
      <c r="AM156" s="97">
        <f>MASTER_DATA_ESCALATED!AM156/(AM$18*1000)</f>
        <v>0</v>
      </c>
      <c r="AN156" s="97">
        <f>MASTER_DATA_ESCALATED!AN156/(AN$18*1000)</f>
        <v>0</v>
      </c>
      <c r="AO156" s="97">
        <f>MASTER_DATA_ESCALATED!AO156/(AO$18*1000)</f>
        <v>0</v>
      </c>
      <c r="AP156" s="97">
        <f>MASTER_DATA_ESCALATED!AP156/(AP$18*1000)</f>
        <v>0</v>
      </c>
      <c r="AQ156" s="97">
        <f>MASTER_DATA_ESCALATED!AQ156/(AQ$18*1000)</f>
        <v>0</v>
      </c>
      <c r="AR156" s="97">
        <f>MASTER_DATA_ESCALATED!AR156/(AR$18*1000)</f>
        <v>0</v>
      </c>
      <c r="AS156" s="97">
        <f>MASTER_DATA_ESCALATED!AS156/(AS$18*1000)</f>
        <v>0</v>
      </c>
      <c r="AT156" s="97">
        <f>MASTER_DATA_ESCALATED!AT156/(AT$18*1000)</f>
        <v>0</v>
      </c>
      <c r="AU156" s="97">
        <f>MASTER_DATA_ESCALATED!AU156/(AU$18*1000)</f>
        <v>0</v>
      </c>
      <c r="AV156" s="97">
        <f>MASTER_DATA_ESCALATED!AV156/(AV$18*1000)</f>
        <v>0</v>
      </c>
      <c r="AW156" s="97">
        <f>MASTER_DATA_ESCALATED!AW156/(AW$18*1000)</f>
        <v>0</v>
      </c>
      <c r="AX156" s="97">
        <f>MASTER_DATA_ESCALATED!AX156/(AX$18*1000)</f>
        <v>0</v>
      </c>
      <c r="AY156" s="97">
        <f>MASTER_DATA_ESCALATED!AY156/(AY$18*1000)</f>
        <v>0</v>
      </c>
      <c r="AZ156" s="97">
        <f>MASTER_DATA_ESCALATED!AZ156/(AZ$18*1000)</f>
        <v>0</v>
      </c>
      <c r="BA156" s="97">
        <f>MASTER_DATA_ESCALATED!BA156/(BA$18*1000)</f>
        <v>0</v>
      </c>
      <c r="BB156" s="97">
        <f>MASTER_DATA_ESCALATED!BB156/(BB$18*1000)</f>
        <v>0</v>
      </c>
      <c r="BC156" s="97">
        <f>MASTER_DATA_ESCALATED!BC156/(BC$18*1000)</f>
        <v>0</v>
      </c>
      <c r="BD156" s="97">
        <f>MASTER_DATA_ESCALATED!BD156/(BD$18*1000)</f>
        <v>0</v>
      </c>
      <c r="BE156" s="97">
        <f>MASTER_DATA_ESCALATED!BE156/(BE$18*1000)</f>
        <v>0</v>
      </c>
      <c r="BF156" s="97">
        <f>MASTER_DATA_ESCALATED!BF156/(BF$18*1000)</f>
        <v>0</v>
      </c>
      <c r="BG156" s="97">
        <f>MASTER_DATA_ESCALATED!BG156/(BG$18*1000)</f>
        <v>0</v>
      </c>
      <c r="BH156" s="97">
        <f>MASTER_DATA_ESCALATED!BH156/(BH$18*1000)</f>
        <v>0</v>
      </c>
      <c r="BI156" s="97">
        <f>MASTER_DATA_ESCALATED!BI156/(BI$18*1000)</f>
        <v>0</v>
      </c>
      <c r="BJ156" s="97">
        <f>MASTER_DATA_ESCALATED!BJ156/(BJ$18*1000)</f>
        <v>0</v>
      </c>
      <c r="BK156" s="97">
        <f>MASTER_DATA_ESCALATED!BK156/(BK$18*1000)</f>
        <v>0</v>
      </c>
      <c r="BL156" s="97">
        <f>MASTER_DATA_ESCALATED!BL156/(BL$18*1000)</f>
        <v>0</v>
      </c>
      <c r="BM156" s="97">
        <f>MASTER_DATA_ESCALATED!BM156/(BM$18*1000)</f>
        <v>0</v>
      </c>
      <c r="BN156" s="97">
        <f>MASTER_DATA_ESCALATED!BN156/(BN$18*1000)</f>
        <v>0</v>
      </c>
      <c r="BO156" s="97">
        <f>MASTER_DATA_ESCALATED!BO156/(BO$18*1000)</f>
        <v>0</v>
      </c>
      <c r="BP156" s="97">
        <f>MASTER_DATA_ESCALATED!BP156/(BP$18*1000)</f>
        <v>0</v>
      </c>
      <c r="BQ156" s="97">
        <f>MASTER_DATA_ESCALATED!BQ156/(BQ$18*1000)</f>
        <v>0</v>
      </c>
      <c r="BR156" s="97">
        <f>MASTER_DATA_ESCALATED!BR156/(BR$18*1000)</f>
        <v>0</v>
      </c>
      <c r="BS156" s="97">
        <f>MASTER_DATA_ESCALATED!BS156/(BS$18*1000)</f>
        <v>0</v>
      </c>
      <c r="BT156" s="97">
        <f>MASTER_DATA_ESCALATED!BT156/(BT$18*1000)</f>
        <v>0</v>
      </c>
      <c r="BU156" s="97">
        <f>MASTER_DATA_ESCALATED!BU156/(BU$18*1000)</f>
        <v>0</v>
      </c>
      <c r="BV156" s="97">
        <f>MASTER_DATA_ESCALATED!BV156/(BV$18*1000)</f>
        <v>0</v>
      </c>
      <c r="BW156" s="97">
        <f>MASTER_DATA_ESCALATED!BW156/(BW$18*1000)</f>
        <v>0</v>
      </c>
      <c r="BX156" s="97">
        <f>MASTER_DATA_ESCALATED!BX156/(BX$18*1000)</f>
        <v>0</v>
      </c>
      <c r="BY156" s="97">
        <f>MASTER_DATA_ESCALATED!BY156/(BY$18*1000)</f>
        <v>0</v>
      </c>
      <c r="BZ156" s="97">
        <f>MASTER_DATA_ESCALATED!BZ156/(BZ$18*1000)</f>
        <v>0</v>
      </c>
      <c r="CA156" s="97">
        <f>MASTER_DATA_ESCALATED!CA156/(CA$18*1000)</f>
        <v>0</v>
      </c>
      <c r="CB156" s="97">
        <f>MASTER_DATA_ESCALATED!CB156/(CB$18*1000)</f>
        <v>0</v>
      </c>
      <c r="CC156" s="97">
        <f>MASTER_DATA_ESCALATED!CC156/(CC$18*1000)</f>
        <v>0</v>
      </c>
      <c r="CD156" s="97">
        <f>MASTER_DATA_ESCALATED!CD156/(CD$18*1000)</f>
        <v>0</v>
      </c>
      <c r="CE156" s="97">
        <f>MASTER_DATA_ESCALATED!CE156/(CE$18*1000)</f>
        <v>0</v>
      </c>
      <c r="CF156" s="97">
        <f>MASTER_DATA_ESCALATED!CF156/(CF$18*1000)</f>
        <v>0</v>
      </c>
      <c r="CG156" s="97">
        <f>MASTER_DATA_ESCALATED!CG156/(CG$18*1000)</f>
        <v>0</v>
      </c>
      <c r="CH156" s="97">
        <f>MASTER_DATA_ESCALATED!CH156/(CH$18*1000)</f>
        <v>0</v>
      </c>
      <c r="CI156" s="97">
        <f>MASTER_DATA_ESCALATED!CI156/(CI$18*1000)</f>
        <v>0</v>
      </c>
      <c r="CJ156" s="97">
        <f>MASTER_DATA_ESCALATED!CJ156/(CJ$18*1000)</f>
        <v>0</v>
      </c>
      <c r="CK156" s="97">
        <f>MASTER_DATA_ESCALATED!CK156/(CK$18*1000)</f>
        <v>0</v>
      </c>
      <c r="CL156" s="97">
        <f>MASTER_DATA_ESCALATED!CL156/(CL$18*1000)</f>
        <v>0</v>
      </c>
      <c r="CM156" s="97">
        <f>MASTER_DATA_ESCALATED!CM156/(CM$18*1000)</f>
        <v>0</v>
      </c>
      <c r="CN156" s="97">
        <f>MASTER_DATA_ESCALATED!CN156/(CN$18*1000)</f>
        <v>0</v>
      </c>
      <c r="CO156" s="97">
        <f>MASTER_DATA_ESCALATED!CO156/(CO$18*1000)</f>
        <v>0</v>
      </c>
      <c r="CP156" s="97">
        <f>MASTER_DATA_ESCALATED!CP156/(CP$18*1000)</f>
        <v>0</v>
      </c>
      <c r="CQ156" s="97">
        <f>MASTER_DATA_ESCALATED!CQ156/(CQ$18*1000)</f>
        <v>0</v>
      </c>
      <c r="CR156" s="97">
        <f>MASTER_DATA_ESCALATED!CR156/(CR$18*1000)</f>
        <v>0</v>
      </c>
      <c r="CS156" s="97">
        <f>MASTER_DATA_ESCALATED!CS156/(CS$18*1000)</f>
        <v>0</v>
      </c>
      <c r="CT156" s="97">
        <f>MASTER_DATA_ESCALATED!CT156/(CT$18*1000)</f>
        <v>0</v>
      </c>
      <c r="CU156" s="97">
        <f>MASTER_DATA_ESCALATED!CU156/(CU$18*1000)</f>
        <v>0</v>
      </c>
      <c r="CV156" s="97">
        <f>MASTER_DATA_ESCALATED!CV156/(CV$18*1000)</f>
        <v>0</v>
      </c>
      <c r="CW156" s="97">
        <f>MASTER_DATA_ESCALATED!CW156/(CW$18*1000)</f>
        <v>0</v>
      </c>
      <c r="CX156" s="97">
        <f>MASTER_DATA_ESCALATED!CX156/(CX$18*1000)</f>
        <v>0</v>
      </c>
      <c r="CY156" s="97">
        <f>MASTER_DATA_ESCALATED!CY156/(CY$18*1000)</f>
        <v>0</v>
      </c>
      <c r="CZ156" s="97">
        <f>MASTER_DATA_ESCALATED!CZ156/(CZ$18*1000)</f>
        <v>0</v>
      </c>
      <c r="DA156" s="97" t="e">
        <f>MASTER_DATA_ESCALATED!DA156/(DA$18*1000)</f>
        <v>#DIV/0!</v>
      </c>
      <c r="DB156" s="97" t="e">
        <f>MASTER_DATA_ESCALATED!DB156/(DB$18*1000)</f>
        <v>#DIV/0!</v>
      </c>
      <c r="DC156" s="97" t="e">
        <f>MASTER_DATA_ESCALATED!DC156/(DC$18*1000)</f>
        <v>#DIV/0!</v>
      </c>
      <c r="DD156" s="97" t="e">
        <f>MASTER_DATA_ESCALATED!DD156/(DD$18*1000)</f>
        <v>#N/A</v>
      </c>
      <c r="DE156" s="97">
        <f>MASTER_DATA_ESCALATED!DE156/(DE$18*1000)</f>
        <v>0</v>
      </c>
      <c r="DF156" s="97">
        <f>MASTER_DATA_ESCALATED!DF156/(DF$18*1000)</f>
        <v>0</v>
      </c>
      <c r="DG156" s="97">
        <f>MASTER_DATA_ESCALATED!DG156/(DG$18*1000)</f>
        <v>0</v>
      </c>
      <c r="DH156" s="97">
        <f>MASTER_DATA_ESCALATED!DH156/(DH$18*1000)</f>
        <v>0</v>
      </c>
      <c r="DI156" s="97">
        <f>MASTER_DATA_ESCALATED!DI156/(DI$18*1000)</f>
        <v>0</v>
      </c>
      <c r="DJ156" s="97">
        <f>MASTER_DATA_ESCALATED!DJ156/(DJ$18*1000)</f>
        <v>0</v>
      </c>
      <c r="DK156" s="97">
        <f>MASTER_DATA_ESCALATED!DK156/(DK$18*1000)</f>
        <v>0</v>
      </c>
      <c r="DL156" s="97">
        <f>MASTER_DATA_ESCALATED!DL156/(DL$18*1000)</f>
        <v>0</v>
      </c>
      <c r="DM156" s="97">
        <f>MASTER_DATA_ESCALATED!DM156/(DM$18*1000)</f>
        <v>0</v>
      </c>
      <c r="DN156" s="97">
        <f>MASTER_DATA_ESCALATED!DN156/(DN$18*1000)</f>
        <v>0</v>
      </c>
      <c r="DO156" s="97">
        <f>MASTER_DATA_ESCALATED!DO156/(DO$18*1000)</f>
        <v>0</v>
      </c>
      <c r="DP156" s="97">
        <f>MASTER_DATA_ESCALATED!DP156/(DP$18*1000)</f>
        <v>0</v>
      </c>
      <c r="DQ156" s="97">
        <f>MASTER_DATA_ESCALATED!DQ156/(DQ$18*1000)</f>
        <v>0</v>
      </c>
      <c r="DR156" s="97">
        <f>MASTER_DATA_ESCALATED!DR156/(DR$18*1000)</f>
        <v>0</v>
      </c>
      <c r="DS156" s="97">
        <f>MASTER_DATA_ESCALATED!DS156/(DS$18*1000)</f>
        <v>0</v>
      </c>
      <c r="DT156" s="97">
        <f>MASTER_DATA_ESCALATED!DT156/(DT$18*1000)</f>
        <v>0</v>
      </c>
      <c r="DU156" s="97">
        <f>MASTER_DATA_ESCALATED!DU156/(DU$18*1000)</f>
        <v>0</v>
      </c>
      <c r="DV156" s="97">
        <f>MASTER_DATA_ESCALATED!DV156/(DV$18*1000)</f>
        <v>0</v>
      </c>
      <c r="DW156" s="97">
        <f>MASTER_DATA_ESCALATED!DW156/(DW$18*1000)</f>
        <v>0</v>
      </c>
      <c r="DX156" s="97">
        <f>MASTER_DATA_ESCALATED!DX156/(DX$18*1000)</f>
        <v>0</v>
      </c>
      <c r="DY156" s="97">
        <f>MASTER_DATA_ESCALATED!DY156/(DY$18*1000)</f>
        <v>0</v>
      </c>
      <c r="DZ156" s="97">
        <f>MASTER_DATA_ESCALATED!DZ156/(DZ$18*1000)</f>
        <v>0</v>
      </c>
      <c r="EA156" s="97">
        <f>MASTER_DATA_ESCALATED!EA156/(EA$18*1000)</f>
        <v>0</v>
      </c>
      <c r="EB156" s="97">
        <f>MASTER_DATA_ESCALATED!EB156/(EB$18*1000)</f>
        <v>0</v>
      </c>
      <c r="EC156" s="97" t="e">
        <f>MASTER_DATA_ESCALATED!EC156/(EC$18*1000)</f>
        <v>#DIV/0!</v>
      </c>
      <c r="ED156" s="97" t="e">
        <f>MASTER_DATA_ESCALATED!ED156/(ED$18*1000)</f>
        <v>#DIV/0!</v>
      </c>
      <c r="EE156" s="97" t="e">
        <f>MASTER_DATA_ESCALATED!EE156/(EE$18*1000)</f>
        <v>#DIV/0!</v>
      </c>
      <c r="EF156" s="97" t="e">
        <f>MASTER_DATA_ESCALATED!EF156/(EF$18*1000)</f>
        <v>#VALUE!</v>
      </c>
      <c r="EG156" s="97">
        <f>MASTER_DATA_ESCALATED!EG156/(EG$18*1000)</f>
        <v>0</v>
      </c>
      <c r="EH156" s="97">
        <f>MASTER_DATA_ESCALATED!EH156/(EH$18*1000)</f>
        <v>0</v>
      </c>
      <c r="EI156" s="97">
        <f>MASTER_DATA_ESCALATED!EI156/(EI$18*1000)</f>
        <v>0</v>
      </c>
      <c r="EJ156" s="97">
        <f>MASTER_DATA_ESCALATED!EJ156/(EJ$18*1000)</f>
        <v>0</v>
      </c>
      <c r="EK156" s="97">
        <f>MASTER_DATA_ESCALATED!EK156/(EK$18*1000)</f>
        <v>0</v>
      </c>
      <c r="EL156" s="97">
        <f>MASTER_DATA_ESCALATED!EL156/(EL$18*1000)</f>
        <v>0</v>
      </c>
      <c r="EM156" s="97">
        <f>MASTER_DATA_ESCALATED!EM156/(EM$18*1000)</f>
        <v>0</v>
      </c>
      <c r="EN156" s="97">
        <f>MASTER_DATA_ESCALATED!EN156/(EN$18*1000)</f>
        <v>0</v>
      </c>
      <c r="EO156" s="97">
        <f>MASTER_DATA_ESCALATED!EO156/(EO$18*1000)</f>
        <v>0</v>
      </c>
      <c r="EP156" s="97">
        <f>MASTER_DATA_ESCALATED!EP156/(EP$18*1000)</f>
        <v>0</v>
      </c>
      <c r="EQ156" s="97">
        <f>MASTER_DATA_ESCALATED!EQ156/(EQ$18*1000)</f>
        <v>0</v>
      </c>
      <c r="ER156" s="97">
        <f>MASTER_DATA_ESCALATED!ER156/(ER$18*1000)</f>
        <v>0</v>
      </c>
      <c r="ES156" s="97">
        <f>MASTER_DATA_ESCALATED!ES156/(ES$18*1000)</f>
        <v>0</v>
      </c>
      <c r="ET156" s="97">
        <f>MASTER_DATA_ESCALATED!ET156/(ET$18*1000)</f>
        <v>0</v>
      </c>
      <c r="EU156" s="97">
        <f>MASTER_DATA_ESCALATED!EU156/(EU$18*1000)</f>
        <v>0</v>
      </c>
      <c r="EV156" s="97">
        <f>MASTER_DATA_ESCALATED!EV156/(EV$18*1000)</f>
        <v>0</v>
      </c>
      <c r="EW156" s="97">
        <f>MASTER_DATA_ESCALATED!EW156/(EW$18*1000)</f>
        <v>0</v>
      </c>
      <c r="EX156" s="97">
        <f>MASTER_DATA_ESCALATED!EX156/(EX$18*1000)</f>
        <v>0</v>
      </c>
      <c r="EY156" s="97">
        <f>MASTER_DATA_ESCALATED!EY156/(EY$18*1000)</f>
        <v>0</v>
      </c>
      <c r="EZ156" s="97">
        <f>MASTER_DATA_ESCALATED!EZ156/(EZ$18*1000)</f>
        <v>0</v>
      </c>
      <c r="FA156" s="97">
        <f>MASTER_DATA_ESCALATED!FA156/(FA$18*1000)</f>
        <v>0</v>
      </c>
      <c r="FB156" s="97">
        <f>MASTER_DATA_ESCALATED!FB156/(FB$18*1000)</f>
        <v>0</v>
      </c>
      <c r="FC156" s="97">
        <f>MASTER_DATA_ESCALATED!FC156/(FC$18*1000)</f>
        <v>0</v>
      </c>
      <c r="FD156" s="97">
        <f>MASTER_DATA_ESCALATED!FD156/(FD$18*1000)</f>
        <v>0</v>
      </c>
      <c r="FE156" s="97">
        <f>MASTER_DATA_ESCALATED!FE156/(FE$18*1000)</f>
        <v>0</v>
      </c>
      <c r="FF156" s="97">
        <f>MASTER_DATA_ESCALATED!FF156/(FF$18*1000)</f>
        <v>0</v>
      </c>
      <c r="FG156" s="97">
        <f>MASTER_DATA_ESCALATED!FG156/(FG$18*1000)</f>
        <v>0</v>
      </c>
      <c r="FH156" s="97">
        <f>MASTER_DATA_ESCALATED!FH156/(FH$18*1000)</f>
        <v>0</v>
      </c>
      <c r="FI156" s="97">
        <f>MASTER_DATA_ESCALATED!FI156/(FI$18*1000)</f>
        <v>0</v>
      </c>
      <c r="FJ156" s="97">
        <f>MASTER_DATA_ESCALATED!FJ156/(FJ$18*1000)</f>
        <v>0</v>
      </c>
      <c r="FK156" s="97">
        <f>MASTER_DATA_ESCALATED!FK156/(FK$18*1000)</f>
        <v>0</v>
      </c>
      <c r="FL156" s="97">
        <f>MASTER_DATA_ESCALATED!FL156/(FL$18*1000)</f>
        <v>0</v>
      </c>
      <c r="FM156" s="97">
        <f>MASTER_DATA_ESCALATED!FM156/(FM$18*1000)</f>
        <v>0</v>
      </c>
      <c r="FN156" s="97">
        <f>MASTER_DATA_ESCALATED!FN156/(FN$18*1000)</f>
        <v>0</v>
      </c>
      <c r="FO156" s="97">
        <f>MASTER_DATA_ESCALATED!FO156/(FO$18*1000)</f>
        <v>0</v>
      </c>
      <c r="FP156" s="97">
        <f>MASTER_DATA_ESCALATED!FP156/(FP$18*1000)</f>
        <v>0</v>
      </c>
      <c r="FQ156" s="97">
        <f>MASTER_DATA_ESCALATED!FQ156/(FQ$18*1000)</f>
        <v>0</v>
      </c>
      <c r="FR156" s="97">
        <f>MASTER_DATA_ESCALATED!FR156/(FR$18*1000)</f>
        <v>0</v>
      </c>
      <c r="FS156" s="97">
        <f>MASTER_DATA_ESCALATED!FS156/(FS$18*1000)</f>
        <v>0</v>
      </c>
      <c r="FT156" s="97">
        <f>MASTER_DATA_ESCALATED!FT156/(FT$18*1000)</f>
        <v>0</v>
      </c>
      <c r="FU156" s="97">
        <f>MASTER_DATA_ESCALATED!FU156/(FU$18*1000)</f>
        <v>0</v>
      </c>
      <c r="FV156" s="97">
        <f>MASTER_DATA_ESCALATED!FV156/(FV$18*1000)</f>
        <v>0</v>
      </c>
      <c r="FW156" s="97">
        <f>MASTER_DATA_ESCALATED!FW156/(FW$18*1000)</f>
        <v>0</v>
      </c>
      <c r="FX156" s="97">
        <f>MASTER_DATA_ESCALATED!FX156/(FX$18*1000)</f>
        <v>0</v>
      </c>
      <c r="FY156" s="97">
        <f>MASTER_DATA_ESCALATED!FY156/(FY$18*1000)</f>
        <v>0</v>
      </c>
      <c r="FZ156" s="97">
        <f>MASTER_DATA_ESCALATED!FZ156/(FZ$18*1000)</f>
        <v>0</v>
      </c>
      <c r="GA156" s="97">
        <f>MASTER_DATA_ESCALATED!GA156/(GA$18*1000)</f>
        <v>0</v>
      </c>
      <c r="GB156" s="97">
        <f>MASTER_DATA_ESCALATED!GB156/(GB$18*1000)</f>
        <v>0</v>
      </c>
      <c r="GC156" s="97">
        <f>MASTER_DATA_ESCALATED!GC156/(GC$18*1000)</f>
        <v>0</v>
      </c>
      <c r="GD156" s="97">
        <f>MASTER_DATA_ESCALATED!GD156/(GD$18*1000)</f>
        <v>0</v>
      </c>
      <c r="GE156" s="97">
        <f>MASTER_DATA_ESCALATED!GE156/(GE$18*1000)</f>
        <v>0</v>
      </c>
      <c r="GF156" s="97">
        <f>MASTER_DATA_ESCALATED!GF156/(GF$18*1000)</f>
        <v>0</v>
      </c>
      <c r="GG156" s="97">
        <f>MASTER_DATA_ESCALATED!GG156/(GG$18*1000)</f>
        <v>0</v>
      </c>
      <c r="GH156" s="97">
        <f>MASTER_DATA_ESCALATED!GH156/(GH$18*1000)</f>
        <v>0</v>
      </c>
      <c r="GI156" s="97">
        <f>MASTER_DATA_ESCALATED!GI156/(GI$18*1000)</f>
        <v>0</v>
      </c>
      <c r="GJ156" s="97">
        <f>MASTER_DATA_ESCALATED!GJ156/(GJ$18*1000)</f>
        <v>0</v>
      </c>
      <c r="GK156" s="97">
        <f>MASTER_DATA_ESCALATED!GK156/(GK$18*1000)</f>
        <v>0</v>
      </c>
      <c r="GL156" s="97">
        <f>MASTER_DATA_ESCALATED!GL156/(GL$18*1000)</f>
        <v>0</v>
      </c>
      <c r="GM156" s="97">
        <f>MASTER_DATA_ESCALATED!GM156/(GM$18*1000)</f>
        <v>0</v>
      </c>
      <c r="GN156" s="97">
        <f>MASTER_DATA_ESCALATED!GN156/(GN$18*1000)</f>
        <v>0</v>
      </c>
      <c r="GO156" s="97">
        <f>MASTER_DATA_ESCALATED!GO156/(GO$18*1000)</f>
        <v>0</v>
      </c>
      <c r="GP156" s="97">
        <f>MASTER_DATA_ESCALATED!GP156/(GP$18*1000)</f>
        <v>0</v>
      </c>
      <c r="GQ156" s="97">
        <f>MASTER_DATA_ESCALATED!GQ156/(GQ$18*1000)</f>
        <v>0</v>
      </c>
      <c r="GR156" s="97">
        <f>MASTER_DATA_ESCALATED!GR156/(GR$18*1000)</f>
        <v>0</v>
      </c>
      <c r="GS156" s="97">
        <f>MASTER_DATA_ESCALATED!GS156/(GS$18*1000)</f>
        <v>0</v>
      </c>
      <c r="GT156" s="97">
        <f>MASTER_DATA_ESCALATED!GT156/(GT$18*1000)</f>
        <v>0</v>
      </c>
      <c r="GU156" s="97">
        <f>MASTER_DATA_ESCALATED!GU156/(GU$18*1000)</f>
        <v>0</v>
      </c>
      <c r="GV156" s="97">
        <f>MASTER_DATA_ESCALATED!GV156/(GV$18*1000)</f>
        <v>0</v>
      </c>
      <c r="GW156" s="97" t="e">
        <f>MASTER_DATA_ESCALATED!#REF!/(GW$18*1000)</f>
        <v>#REF!</v>
      </c>
      <c r="GX156" s="97" t="e">
        <f>MASTER_DATA_ESCALATED!#REF!/(GX$18*1000)</f>
        <v>#REF!</v>
      </c>
      <c r="GY156" s="97" t="e">
        <f>MASTER_DATA_ESCALATED!#REF!/(GY$18*1000)</f>
        <v>#REF!</v>
      </c>
    </row>
    <row r="157" spans="2:207" ht="17.25" hidden="1" outlineLevel="2" x14ac:dyDescent="0.3">
      <c r="B157" s="183">
        <f t="shared" si="3"/>
        <v>30</v>
      </c>
      <c r="C157" s="51">
        <f t="shared" si="4"/>
        <v>342</v>
      </c>
      <c r="D157" s="77"/>
      <c r="E157" s="52"/>
      <c r="F157" s="52">
        <v>342</v>
      </c>
      <c r="G157" s="78"/>
      <c r="H157" s="35" t="s">
        <v>155</v>
      </c>
      <c r="I157" s="97">
        <f>MASTER_DATA_ESCALATED!I157/(I$18*1000)</f>
        <v>0</v>
      </c>
      <c r="J157" s="97">
        <f>MASTER_DATA_ESCALATED!J157/(J$18*1000)</f>
        <v>0</v>
      </c>
      <c r="K157" s="97">
        <f>MASTER_DATA_ESCALATED!K157/(K$18*1000)</f>
        <v>0</v>
      </c>
      <c r="L157" s="97">
        <f>MASTER_DATA_ESCALATED!L157/(L$18*1000)</f>
        <v>0</v>
      </c>
      <c r="M157" s="97">
        <f>MASTER_DATA_ESCALATED!M157/(M$18*1000)</f>
        <v>0</v>
      </c>
      <c r="N157" s="97">
        <f>MASTER_DATA_ESCALATED!N157/(N$18*1000)</f>
        <v>0</v>
      </c>
      <c r="O157" s="97">
        <f>MASTER_DATA_ESCALATED!O157/(O$18*1000)</f>
        <v>0</v>
      </c>
      <c r="P157" s="97">
        <f>MASTER_DATA_ESCALATED!P157/(P$18*1000)</f>
        <v>0</v>
      </c>
      <c r="Q157" s="97">
        <f>MASTER_DATA_ESCALATED!Q157/(Q$18*1000)</f>
        <v>0</v>
      </c>
      <c r="R157" s="97">
        <f>MASTER_DATA_ESCALATED!R157/(R$18*1000)</f>
        <v>0</v>
      </c>
      <c r="S157" s="97">
        <f>MASTER_DATA_ESCALATED!S157/(S$18*1000)</f>
        <v>0</v>
      </c>
      <c r="T157" s="97">
        <f>MASTER_DATA_ESCALATED!T157/(T$18*1000)</f>
        <v>0</v>
      </c>
      <c r="U157" s="97">
        <f>MASTER_DATA_ESCALATED!U157/(U$18*1000)</f>
        <v>0</v>
      </c>
      <c r="V157" s="97">
        <f>MASTER_DATA_ESCALATED!V157/(V$18*1000)</f>
        <v>0</v>
      </c>
      <c r="W157" s="97">
        <f>MASTER_DATA_ESCALATED!W157/(W$18*1000)</f>
        <v>0</v>
      </c>
      <c r="X157" s="97">
        <f>MASTER_DATA_ESCALATED!X157/(X$18*1000)</f>
        <v>0</v>
      </c>
      <c r="Y157" s="97">
        <f>MASTER_DATA_ESCALATED!Y157/(Y$18*1000)</f>
        <v>0</v>
      </c>
      <c r="Z157" s="97">
        <f>MASTER_DATA_ESCALATED!Z157/(Z$18*1000)</f>
        <v>0</v>
      </c>
      <c r="AA157" s="97">
        <f>MASTER_DATA_ESCALATED!AA157/(AA$18*1000)</f>
        <v>0</v>
      </c>
      <c r="AB157" s="97">
        <f>MASTER_DATA_ESCALATED!AB157/(AB$18*1000)</f>
        <v>0</v>
      </c>
      <c r="AC157" s="97">
        <f>MASTER_DATA_ESCALATED!AC157/(AC$18*1000)</f>
        <v>0</v>
      </c>
      <c r="AD157" s="97">
        <f>MASTER_DATA_ESCALATED!AD157/(AD$18*1000)</f>
        <v>0</v>
      </c>
      <c r="AE157" s="97">
        <f>MASTER_DATA_ESCALATED!AE157/(AE$18*1000)</f>
        <v>0</v>
      </c>
      <c r="AF157" s="97">
        <f>MASTER_DATA_ESCALATED!AF157/(AF$18*1000)</f>
        <v>0</v>
      </c>
      <c r="AG157" s="97">
        <f>MASTER_DATA_ESCALATED!AG157/(AG$18*1000)</f>
        <v>0</v>
      </c>
      <c r="AH157" s="97">
        <f>MASTER_DATA_ESCALATED!AH157/(AH$18*1000)</f>
        <v>0</v>
      </c>
      <c r="AI157" s="97">
        <f>MASTER_DATA_ESCALATED!AI157/(AI$18*1000)</f>
        <v>0</v>
      </c>
      <c r="AJ157" s="97">
        <f>MASTER_DATA_ESCALATED!AJ157/(AJ$18*1000)</f>
        <v>0</v>
      </c>
      <c r="AK157" s="97">
        <f>MASTER_DATA_ESCALATED!AK157/(AK$18*1000)</f>
        <v>0</v>
      </c>
      <c r="AL157" s="97">
        <f>MASTER_DATA_ESCALATED!AL157/(AL$18*1000)</f>
        <v>0</v>
      </c>
      <c r="AM157" s="97">
        <f>MASTER_DATA_ESCALATED!AM157/(AM$18*1000)</f>
        <v>0</v>
      </c>
      <c r="AN157" s="97">
        <f>MASTER_DATA_ESCALATED!AN157/(AN$18*1000)</f>
        <v>0</v>
      </c>
      <c r="AO157" s="97">
        <f>MASTER_DATA_ESCALATED!AO157/(AO$18*1000)</f>
        <v>0</v>
      </c>
      <c r="AP157" s="97">
        <f>MASTER_DATA_ESCALATED!AP157/(AP$18*1000)</f>
        <v>0</v>
      </c>
      <c r="AQ157" s="97">
        <f>MASTER_DATA_ESCALATED!AQ157/(AQ$18*1000)</f>
        <v>0</v>
      </c>
      <c r="AR157" s="97">
        <f>MASTER_DATA_ESCALATED!AR157/(AR$18*1000)</f>
        <v>0</v>
      </c>
      <c r="AS157" s="97">
        <f>MASTER_DATA_ESCALATED!AS157/(AS$18*1000)</f>
        <v>0</v>
      </c>
      <c r="AT157" s="97">
        <f>MASTER_DATA_ESCALATED!AT157/(AT$18*1000)</f>
        <v>0</v>
      </c>
      <c r="AU157" s="97">
        <f>MASTER_DATA_ESCALATED!AU157/(AU$18*1000)</f>
        <v>0</v>
      </c>
      <c r="AV157" s="97">
        <f>MASTER_DATA_ESCALATED!AV157/(AV$18*1000)</f>
        <v>0</v>
      </c>
      <c r="AW157" s="97">
        <f>MASTER_DATA_ESCALATED!AW157/(AW$18*1000)</f>
        <v>0</v>
      </c>
      <c r="AX157" s="97">
        <f>MASTER_DATA_ESCALATED!AX157/(AX$18*1000)</f>
        <v>0</v>
      </c>
      <c r="AY157" s="97">
        <f>MASTER_DATA_ESCALATED!AY157/(AY$18*1000)</f>
        <v>0</v>
      </c>
      <c r="AZ157" s="97">
        <f>MASTER_DATA_ESCALATED!AZ157/(AZ$18*1000)</f>
        <v>0</v>
      </c>
      <c r="BA157" s="97">
        <f>MASTER_DATA_ESCALATED!BA157/(BA$18*1000)</f>
        <v>0</v>
      </c>
      <c r="BB157" s="97">
        <f>MASTER_DATA_ESCALATED!BB157/(BB$18*1000)</f>
        <v>0</v>
      </c>
      <c r="BC157" s="97">
        <f>MASTER_DATA_ESCALATED!BC157/(BC$18*1000)</f>
        <v>0</v>
      </c>
      <c r="BD157" s="97">
        <f>MASTER_DATA_ESCALATED!BD157/(BD$18*1000)</f>
        <v>0</v>
      </c>
      <c r="BE157" s="97">
        <f>MASTER_DATA_ESCALATED!BE157/(BE$18*1000)</f>
        <v>0</v>
      </c>
      <c r="BF157" s="97">
        <f>MASTER_DATA_ESCALATED!BF157/(BF$18*1000)</f>
        <v>0</v>
      </c>
      <c r="BG157" s="97">
        <f>MASTER_DATA_ESCALATED!BG157/(BG$18*1000)</f>
        <v>0</v>
      </c>
      <c r="BH157" s="97">
        <f>MASTER_DATA_ESCALATED!BH157/(BH$18*1000)</f>
        <v>0</v>
      </c>
      <c r="BI157" s="97">
        <f>MASTER_DATA_ESCALATED!BI157/(BI$18*1000)</f>
        <v>0</v>
      </c>
      <c r="BJ157" s="97">
        <f>MASTER_DATA_ESCALATED!BJ157/(BJ$18*1000)</f>
        <v>0</v>
      </c>
      <c r="BK157" s="97">
        <f>MASTER_DATA_ESCALATED!BK157/(BK$18*1000)</f>
        <v>0</v>
      </c>
      <c r="BL157" s="97">
        <f>MASTER_DATA_ESCALATED!BL157/(BL$18*1000)</f>
        <v>0</v>
      </c>
      <c r="BM157" s="97">
        <f>MASTER_DATA_ESCALATED!BM157/(BM$18*1000)</f>
        <v>0</v>
      </c>
      <c r="BN157" s="97">
        <f>MASTER_DATA_ESCALATED!BN157/(BN$18*1000)</f>
        <v>0</v>
      </c>
      <c r="BO157" s="97">
        <f>MASTER_DATA_ESCALATED!BO157/(BO$18*1000)</f>
        <v>0</v>
      </c>
      <c r="BP157" s="97">
        <f>MASTER_DATA_ESCALATED!BP157/(BP$18*1000)</f>
        <v>0</v>
      </c>
      <c r="BQ157" s="97">
        <f>MASTER_DATA_ESCALATED!BQ157/(BQ$18*1000)</f>
        <v>0</v>
      </c>
      <c r="BR157" s="97">
        <f>MASTER_DATA_ESCALATED!BR157/(BR$18*1000)</f>
        <v>0</v>
      </c>
      <c r="BS157" s="97">
        <f>MASTER_DATA_ESCALATED!BS157/(BS$18*1000)</f>
        <v>0</v>
      </c>
      <c r="BT157" s="97">
        <f>MASTER_DATA_ESCALATED!BT157/(BT$18*1000)</f>
        <v>0</v>
      </c>
      <c r="BU157" s="97">
        <f>MASTER_DATA_ESCALATED!BU157/(BU$18*1000)</f>
        <v>0</v>
      </c>
      <c r="BV157" s="97">
        <f>MASTER_DATA_ESCALATED!BV157/(BV$18*1000)</f>
        <v>0</v>
      </c>
      <c r="BW157" s="97">
        <f>MASTER_DATA_ESCALATED!BW157/(BW$18*1000)</f>
        <v>0</v>
      </c>
      <c r="BX157" s="97">
        <f>MASTER_DATA_ESCALATED!BX157/(BX$18*1000)</f>
        <v>0</v>
      </c>
      <c r="BY157" s="97">
        <f>MASTER_DATA_ESCALATED!BY157/(BY$18*1000)</f>
        <v>0</v>
      </c>
      <c r="BZ157" s="97">
        <f>MASTER_DATA_ESCALATED!BZ157/(BZ$18*1000)</f>
        <v>0</v>
      </c>
      <c r="CA157" s="97">
        <f>MASTER_DATA_ESCALATED!CA157/(CA$18*1000)</f>
        <v>0</v>
      </c>
      <c r="CB157" s="97">
        <f>MASTER_DATA_ESCALATED!CB157/(CB$18*1000)</f>
        <v>0</v>
      </c>
      <c r="CC157" s="97">
        <f>MASTER_DATA_ESCALATED!CC157/(CC$18*1000)</f>
        <v>0</v>
      </c>
      <c r="CD157" s="97">
        <f>MASTER_DATA_ESCALATED!CD157/(CD$18*1000)</f>
        <v>0</v>
      </c>
      <c r="CE157" s="97">
        <f>MASTER_DATA_ESCALATED!CE157/(CE$18*1000)</f>
        <v>0</v>
      </c>
      <c r="CF157" s="97">
        <f>MASTER_DATA_ESCALATED!CF157/(CF$18*1000)</f>
        <v>0</v>
      </c>
      <c r="CG157" s="97">
        <f>MASTER_DATA_ESCALATED!CG157/(CG$18*1000)</f>
        <v>0</v>
      </c>
      <c r="CH157" s="97">
        <f>MASTER_DATA_ESCALATED!CH157/(CH$18*1000)</f>
        <v>0</v>
      </c>
      <c r="CI157" s="97">
        <f>MASTER_DATA_ESCALATED!CI157/(CI$18*1000)</f>
        <v>0</v>
      </c>
      <c r="CJ157" s="97">
        <f>MASTER_DATA_ESCALATED!CJ157/(CJ$18*1000)</f>
        <v>0</v>
      </c>
      <c r="CK157" s="97">
        <f>MASTER_DATA_ESCALATED!CK157/(CK$18*1000)</f>
        <v>0</v>
      </c>
      <c r="CL157" s="97">
        <f>MASTER_DATA_ESCALATED!CL157/(CL$18*1000)</f>
        <v>0</v>
      </c>
      <c r="CM157" s="97">
        <f>MASTER_DATA_ESCALATED!CM157/(CM$18*1000)</f>
        <v>0</v>
      </c>
      <c r="CN157" s="97">
        <f>MASTER_DATA_ESCALATED!CN157/(CN$18*1000)</f>
        <v>0</v>
      </c>
      <c r="CO157" s="97">
        <f>MASTER_DATA_ESCALATED!CO157/(CO$18*1000)</f>
        <v>0</v>
      </c>
      <c r="CP157" s="97">
        <f>MASTER_DATA_ESCALATED!CP157/(CP$18*1000)</f>
        <v>0</v>
      </c>
      <c r="CQ157" s="97">
        <f>MASTER_DATA_ESCALATED!CQ157/(CQ$18*1000)</f>
        <v>0</v>
      </c>
      <c r="CR157" s="97">
        <f>MASTER_DATA_ESCALATED!CR157/(CR$18*1000)</f>
        <v>0</v>
      </c>
      <c r="CS157" s="97">
        <f>MASTER_DATA_ESCALATED!CS157/(CS$18*1000)</f>
        <v>0</v>
      </c>
      <c r="CT157" s="97">
        <f>MASTER_DATA_ESCALATED!CT157/(CT$18*1000)</f>
        <v>0</v>
      </c>
      <c r="CU157" s="97">
        <f>MASTER_DATA_ESCALATED!CU157/(CU$18*1000)</f>
        <v>0</v>
      </c>
      <c r="CV157" s="97">
        <f>MASTER_DATA_ESCALATED!CV157/(CV$18*1000)</f>
        <v>0</v>
      </c>
      <c r="CW157" s="97">
        <f>MASTER_DATA_ESCALATED!CW157/(CW$18*1000)</f>
        <v>0</v>
      </c>
      <c r="CX157" s="97">
        <f>MASTER_DATA_ESCALATED!CX157/(CX$18*1000)</f>
        <v>0</v>
      </c>
      <c r="CY157" s="97">
        <f>MASTER_DATA_ESCALATED!CY157/(CY$18*1000)</f>
        <v>0</v>
      </c>
      <c r="CZ157" s="97">
        <f>MASTER_DATA_ESCALATED!CZ157/(CZ$18*1000)</f>
        <v>0</v>
      </c>
      <c r="DA157" s="97" t="e">
        <f>MASTER_DATA_ESCALATED!DA157/(DA$18*1000)</f>
        <v>#DIV/0!</v>
      </c>
      <c r="DB157" s="97" t="e">
        <f>MASTER_DATA_ESCALATED!DB157/(DB$18*1000)</f>
        <v>#DIV/0!</v>
      </c>
      <c r="DC157" s="97" t="e">
        <f>MASTER_DATA_ESCALATED!DC157/(DC$18*1000)</f>
        <v>#DIV/0!</v>
      </c>
      <c r="DD157" s="97" t="e">
        <f>MASTER_DATA_ESCALATED!DD157/(DD$18*1000)</f>
        <v>#N/A</v>
      </c>
      <c r="DE157" s="97">
        <f>MASTER_DATA_ESCALATED!DE157/(DE$18*1000)</f>
        <v>0</v>
      </c>
      <c r="DF157" s="97">
        <f>MASTER_DATA_ESCALATED!DF157/(DF$18*1000)</f>
        <v>0</v>
      </c>
      <c r="DG157" s="97">
        <f>MASTER_DATA_ESCALATED!DG157/(DG$18*1000)</f>
        <v>0</v>
      </c>
      <c r="DH157" s="97">
        <f>MASTER_DATA_ESCALATED!DH157/(DH$18*1000)</f>
        <v>0</v>
      </c>
      <c r="DI157" s="97">
        <f>MASTER_DATA_ESCALATED!DI157/(DI$18*1000)</f>
        <v>0</v>
      </c>
      <c r="DJ157" s="97">
        <f>MASTER_DATA_ESCALATED!DJ157/(DJ$18*1000)</f>
        <v>0</v>
      </c>
      <c r="DK157" s="97">
        <f>MASTER_DATA_ESCALATED!DK157/(DK$18*1000)</f>
        <v>0</v>
      </c>
      <c r="DL157" s="97">
        <f>MASTER_DATA_ESCALATED!DL157/(DL$18*1000)</f>
        <v>0</v>
      </c>
      <c r="DM157" s="97">
        <f>MASTER_DATA_ESCALATED!DM157/(DM$18*1000)</f>
        <v>0</v>
      </c>
      <c r="DN157" s="97">
        <f>MASTER_DATA_ESCALATED!DN157/(DN$18*1000)</f>
        <v>0</v>
      </c>
      <c r="DO157" s="97">
        <f>MASTER_DATA_ESCALATED!DO157/(DO$18*1000)</f>
        <v>0</v>
      </c>
      <c r="DP157" s="97">
        <f>MASTER_DATA_ESCALATED!DP157/(DP$18*1000)</f>
        <v>0</v>
      </c>
      <c r="DQ157" s="97">
        <f>MASTER_DATA_ESCALATED!DQ157/(DQ$18*1000)</f>
        <v>0</v>
      </c>
      <c r="DR157" s="97">
        <f>MASTER_DATA_ESCALATED!DR157/(DR$18*1000)</f>
        <v>0</v>
      </c>
      <c r="DS157" s="97">
        <f>MASTER_DATA_ESCALATED!DS157/(DS$18*1000)</f>
        <v>0</v>
      </c>
      <c r="DT157" s="97">
        <f>MASTER_DATA_ESCALATED!DT157/(DT$18*1000)</f>
        <v>0</v>
      </c>
      <c r="DU157" s="97">
        <f>MASTER_DATA_ESCALATED!DU157/(DU$18*1000)</f>
        <v>0</v>
      </c>
      <c r="DV157" s="97">
        <f>MASTER_DATA_ESCALATED!DV157/(DV$18*1000)</f>
        <v>0</v>
      </c>
      <c r="DW157" s="97">
        <f>MASTER_DATA_ESCALATED!DW157/(DW$18*1000)</f>
        <v>0</v>
      </c>
      <c r="DX157" s="97">
        <f>MASTER_DATA_ESCALATED!DX157/(DX$18*1000)</f>
        <v>0</v>
      </c>
      <c r="DY157" s="97">
        <f>MASTER_DATA_ESCALATED!DY157/(DY$18*1000)</f>
        <v>0</v>
      </c>
      <c r="DZ157" s="97">
        <f>MASTER_DATA_ESCALATED!DZ157/(DZ$18*1000)</f>
        <v>0</v>
      </c>
      <c r="EA157" s="97">
        <f>MASTER_DATA_ESCALATED!EA157/(EA$18*1000)</f>
        <v>0</v>
      </c>
      <c r="EB157" s="97">
        <f>MASTER_DATA_ESCALATED!EB157/(EB$18*1000)</f>
        <v>0</v>
      </c>
      <c r="EC157" s="97" t="e">
        <f>MASTER_DATA_ESCALATED!EC157/(EC$18*1000)</f>
        <v>#DIV/0!</v>
      </c>
      <c r="ED157" s="97" t="e">
        <f>MASTER_DATA_ESCALATED!ED157/(ED$18*1000)</f>
        <v>#DIV/0!</v>
      </c>
      <c r="EE157" s="97" t="e">
        <f>MASTER_DATA_ESCALATED!EE157/(EE$18*1000)</f>
        <v>#DIV/0!</v>
      </c>
      <c r="EF157" s="97" t="e">
        <f>MASTER_DATA_ESCALATED!EF157/(EF$18*1000)</f>
        <v>#VALUE!</v>
      </c>
      <c r="EG157" s="97">
        <f>MASTER_DATA_ESCALATED!EG157/(EG$18*1000)</f>
        <v>0</v>
      </c>
      <c r="EH157" s="97">
        <f>MASTER_DATA_ESCALATED!EH157/(EH$18*1000)</f>
        <v>0</v>
      </c>
      <c r="EI157" s="97">
        <f>MASTER_DATA_ESCALATED!EI157/(EI$18*1000)</f>
        <v>0</v>
      </c>
      <c r="EJ157" s="97">
        <f>MASTER_DATA_ESCALATED!EJ157/(EJ$18*1000)</f>
        <v>0</v>
      </c>
      <c r="EK157" s="97">
        <f>MASTER_DATA_ESCALATED!EK157/(EK$18*1000)</f>
        <v>0</v>
      </c>
      <c r="EL157" s="97">
        <f>MASTER_DATA_ESCALATED!EL157/(EL$18*1000)</f>
        <v>0</v>
      </c>
      <c r="EM157" s="97">
        <f>MASTER_DATA_ESCALATED!EM157/(EM$18*1000)</f>
        <v>0</v>
      </c>
      <c r="EN157" s="97">
        <f>MASTER_DATA_ESCALATED!EN157/(EN$18*1000)</f>
        <v>0</v>
      </c>
      <c r="EO157" s="97">
        <f>MASTER_DATA_ESCALATED!EO157/(EO$18*1000)</f>
        <v>0</v>
      </c>
      <c r="EP157" s="97">
        <f>MASTER_DATA_ESCALATED!EP157/(EP$18*1000)</f>
        <v>0</v>
      </c>
      <c r="EQ157" s="97">
        <f>MASTER_DATA_ESCALATED!EQ157/(EQ$18*1000)</f>
        <v>0</v>
      </c>
      <c r="ER157" s="97">
        <f>MASTER_DATA_ESCALATED!ER157/(ER$18*1000)</f>
        <v>0</v>
      </c>
      <c r="ES157" s="97">
        <f>MASTER_DATA_ESCALATED!ES157/(ES$18*1000)</f>
        <v>0</v>
      </c>
      <c r="ET157" s="97">
        <f>MASTER_DATA_ESCALATED!ET157/(ET$18*1000)</f>
        <v>0</v>
      </c>
      <c r="EU157" s="97">
        <f>MASTER_DATA_ESCALATED!EU157/(EU$18*1000)</f>
        <v>0</v>
      </c>
      <c r="EV157" s="97">
        <f>MASTER_DATA_ESCALATED!EV157/(EV$18*1000)</f>
        <v>0</v>
      </c>
      <c r="EW157" s="97">
        <f>MASTER_DATA_ESCALATED!EW157/(EW$18*1000)</f>
        <v>0</v>
      </c>
      <c r="EX157" s="97">
        <f>MASTER_DATA_ESCALATED!EX157/(EX$18*1000)</f>
        <v>0</v>
      </c>
      <c r="EY157" s="97">
        <f>MASTER_DATA_ESCALATED!EY157/(EY$18*1000)</f>
        <v>0</v>
      </c>
      <c r="EZ157" s="97">
        <f>MASTER_DATA_ESCALATED!EZ157/(EZ$18*1000)</f>
        <v>0</v>
      </c>
      <c r="FA157" s="97">
        <f>MASTER_DATA_ESCALATED!FA157/(FA$18*1000)</f>
        <v>0</v>
      </c>
      <c r="FB157" s="97">
        <f>MASTER_DATA_ESCALATED!FB157/(FB$18*1000)</f>
        <v>0</v>
      </c>
      <c r="FC157" s="97">
        <f>MASTER_DATA_ESCALATED!FC157/(FC$18*1000)</f>
        <v>0</v>
      </c>
      <c r="FD157" s="97">
        <f>MASTER_DATA_ESCALATED!FD157/(FD$18*1000)</f>
        <v>0</v>
      </c>
      <c r="FE157" s="97">
        <f>MASTER_DATA_ESCALATED!FE157/(FE$18*1000)</f>
        <v>0</v>
      </c>
      <c r="FF157" s="97">
        <f>MASTER_DATA_ESCALATED!FF157/(FF$18*1000)</f>
        <v>0</v>
      </c>
      <c r="FG157" s="97">
        <f>MASTER_DATA_ESCALATED!FG157/(FG$18*1000)</f>
        <v>0</v>
      </c>
      <c r="FH157" s="97">
        <f>MASTER_DATA_ESCALATED!FH157/(FH$18*1000)</f>
        <v>0</v>
      </c>
      <c r="FI157" s="97">
        <f>MASTER_DATA_ESCALATED!FI157/(FI$18*1000)</f>
        <v>0</v>
      </c>
      <c r="FJ157" s="97">
        <f>MASTER_DATA_ESCALATED!FJ157/(FJ$18*1000)</f>
        <v>0</v>
      </c>
      <c r="FK157" s="97">
        <f>MASTER_DATA_ESCALATED!FK157/(FK$18*1000)</f>
        <v>0</v>
      </c>
      <c r="FL157" s="97">
        <f>MASTER_DATA_ESCALATED!FL157/(FL$18*1000)</f>
        <v>0</v>
      </c>
      <c r="FM157" s="97">
        <f>MASTER_DATA_ESCALATED!FM157/(FM$18*1000)</f>
        <v>0</v>
      </c>
      <c r="FN157" s="97">
        <f>MASTER_DATA_ESCALATED!FN157/(FN$18*1000)</f>
        <v>0</v>
      </c>
      <c r="FO157" s="97">
        <f>MASTER_DATA_ESCALATED!FO157/(FO$18*1000)</f>
        <v>0</v>
      </c>
      <c r="FP157" s="97">
        <f>MASTER_DATA_ESCALATED!FP157/(FP$18*1000)</f>
        <v>0</v>
      </c>
      <c r="FQ157" s="97">
        <f>MASTER_DATA_ESCALATED!FQ157/(FQ$18*1000)</f>
        <v>0</v>
      </c>
      <c r="FR157" s="97">
        <f>MASTER_DATA_ESCALATED!FR157/(FR$18*1000)</f>
        <v>0</v>
      </c>
      <c r="FS157" s="97">
        <f>MASTER_DATA_ESCALATED!FS157/(FS$18*1000)</f>
        <v>0</v>
      </c>
      <c r="FT157" s="97">
        <f>MASTER_DATA_ESCALATED!FT157/(FT$18*1000)</f>
        <v>0</v>
      </c>
      <c r="FU157" s="97">
        <f>MASTER_DATA_ESCALATED!FU157/(FU$18*1000)</f>
        <v>0</v>
      </c>
      <c r="FV157" s="97">
        <f>MASTER_DATA_ESCALATED!FV157/(FV$18*1000)</f>
        <v>0</v>
      </c>
      <c r="FW157" s="97">
        <f>MASTER_DATA_ESCALATED!FW157/(FW$18*1000)</f>
        <v>0</v>
      </c>
      <c r="FX157" s="97">
        <f>MASTER_DATA_ESCALATED!FX157/(FX$18*1000)</f>
        <v>0</v>
      </c>
      <c r="FY157" s="97">
        <f>MASTER_DATA_ESCALATED!FY157/(FY$18*1000)</f>
        <v>0</v>
      </c>
      <c r="FZ157" s="97">
        <f>MASTER_DATA_ESCALATED!FZ157/(FZ$18*1000)</f>
        <v>0</v>
      </c>
      <c r="GA157" s="97">
        <f>MASTER_DATA_ESCALATED!GA157/(GA$18*1000)</f>
        <v>0</v>
      </c>
      <c r="GB157" s="97">
        <f>MASTER_DATA_ESCALATED!GB157/(GB$18*1000)</f>
        <v>0</v>
      </c>
      <c r="GC157" s="97">
        <f>MASTER_DATA_ESCALATED!GC157/(GC$18*1000)</f>
        <v>0</v>
      </c>
      <c r="GD157" s="97">
        <f>MASTER_DATA_ESCALATED!GD157/(GD$18*1000)</f>
        <v>0</v>
      </c>
      <c r="GE157" s="97">
        <f>MASTER_DATA_ESCALATED!GE157/(GE$18*1000)</f>
        <v>0</v>
      </c>
      <c r="GF157" s="97">
        <f>MASTER_DATA_ESCALATED!GF157/(GF$18*1000)</f>
        <v>0</v>
      </c>
      <c r="GG157" s="97">
        <f>MASTER_DATA_ESCALATED!GG157/(GG$18*1000)</f>
        <v>0</v>
      </c>
      <c r="GH157" s="97">
        <f>MASTER_DATA_ESCALATED!GH157/(GH$18*1000)</f>
        <v>0</v>
      </c>
      <c r="GI157" s="97">
        <f>MASTER_DATA_ESCALATED!GI157/(GI$18*1000)</f>
        <v>0</v>
      </c>
      <c r="GJ157" s="97">
        <f>MASTER_DATA_ESCALATED!GJ157/(GJ$18*1000)</f>
        <v>0</v>
      </c>
      <c r="GK157" s="97">
        <f>MASTER_DATA_ESCALATED!GK157/(GK$18*1000)</f>
        <v>0</v>
      </c>
      <c r="GL157" s="97">
        <f>MASTER_DATA_ESCALATED!GL157/(GL$18*1000)</f>
        <v>0</v>
      </c>
      <c r="GM157" s="97">
        <f>MASTER_DATA_ESCALATED!GM157/(GM$18*1000)</f>
        <v>0</v>
      </c>
      <c r="GN157" s="97">
        <f>MASTER_DATA_ESCALATED!GN157/(GN$18*1000)</f>
        <v>0</v>
      </c>
      <c r="GO157" s="97">
        <f>MASTER_DATA_ESCALATED!GO157/(GO$18*1000)</f>
        <v>0</v>
      </c>
      <c r="GP157" s="97">
        <f>MASTER_DATA_ESCALATED!GP157/(GP$18*1000)</f>
        <v>0</v>
      </c>
      <c r="GQ157" s="97">
        <f>MASTER_DATA_ESCALATED!GQ157/(GQ$18*1000)</f>
        <v>0</v>
      </c>
      <c r="GR157" s="97">
        <f>MASTER_DATA_ESCALATED!GR157/(GR$18*1000)</f>
        <v>0</v>
      </c>
      <c r="GS157" s="97">
        <f>MASTER_DATA_ESCALATED!GS157/(GS$18*1000)</f>
        <v>0</v>
      </c>
      <c r="GT157" s="97">
        <f>MASTER_DATA_ESCALATED!GT157/(GT$18*1000)</f>
        <v>0</v>
      </c>
      <c r="GU157" s="97">
        <f>MASTER_DATA_ESCALATED!GU157/(GU$18*1000)</f>
        <v>0</v>
      </c>
      <c r="GV157" s="97">
        <f>MASTER_DATA_ESCALATED!GV157/(GV$18*1000)</f>
        <v>0</v>
      </c>
      <c r="GW157" s="97" t="e">
        <f>MASTER_DATA_ESCALATED!#REF!/(GW$18*1000)</f>
        <v>#REF!</v>
      </c>
      <c r="GX157" s="97" t="e">
        <f>MASTER_DATA_ESCALATED!#REF!/(GX$18*1000)</f>
        <v>#REF!</v>
      </c>
      <c r="GY157" s="97" t="e">
        <f>MASTER_DATA_ESCALATED!#REF!/(GY$18*1000)</f>
        <v>#REF!</v>
      </c>
    </row>
    <row r="158" spans="2:207" ht="17.25" hidden="1" outlineLevel="2" x14ac:dyDescent="0.3">
      <c r="B158" s="183">
        <f t="shared" si="3"/>
        <v>30</v>
      </c>
      <c r="C158" s="51">
        <f t="shared" si="4"/>
        <v>343</v>
      </c>
      <c r="D158" s="77"/>
      <c r="E158" s="52"/>
      <c r="F158" s="52">
        <v>343</v>
      </c>
      <c r="G158" s="78"/>
      <c r="H158" s="35" t="s">
        <v>156</v>
      </c>
      <c r="I158" s="97">
        <f>MASTER_DATA_ESCALATED!I158/(I$18*1000)</f>
        <v>0</v>
      </c>
      <c r="J158" s="97">
        <f>MASTER_DATA_ESCALATED!J158/(J$18*1000)</f>
        <v>0</v>
      </c>
      <c r="K158" s="97">
        <f>MASTER_DATA_ESCALATED!K158/(K$18*1000)</f>
        <v>0</v>
      </c>
      <c r="L158" s="97">
        <f>MASTER_DATA_ESCALATED!L158/(L$18*1000)</f>
        <v>0</v>
      </c>
      <c r="M158" s="97">
        <f>MASTER_DATA_ESCALATED!M158/(M$18*1000)</f>
        <v>0</v>
      </c>
      <c r="N158" s="97">
        <f>MASTER_DATA_ESCALATED!N158/(N$18*1000)</f>
        <v>0</v>
      </c>
      <c r="O158" s="97">
        <f>MASTER_DATA_ESCALATED!O158/(O$18*1000)</f>
        <v>0</v>
      </c>
      <c r="P158" s="97">
        <f>MASTER_DATA_ESCALATED!P158/(P$18*1000)</f>
        <v>0</v>
      </c>
      <c r="Q158" s="97">
        <f>MASTER_DATA_ESCALATED!Q158/(Q$18*1000)</f>
        <v>0</v>
      </c>
      <c r="R158" s="97">
        <f>MASTER_DATA_ESCALATED!R158/(R$18*1000)</f>
        <v>0</v>
      </c>
      <c r="S158" s="97">
        <f>MASTER_DATA_ESCALATED!S158/(S$18*1000)</f>
        <v>0</v>
      </c>
      <c r="T158" s="97">
        <f>MASTER_DATA_ESCALATED!T158/(T$18*1000)</f>
        <v>0</v>
      </c>
      <c r="U158" s="97">
        <f>MASTER_DATA_ESCALATED!U158/(U$18*1000)</f>
        <v>0</v>
      </c>
      <c r="V158" s="97">
        <f>MASTER_DATA_ESCALATED!V158/(V$18*1000)</f>
        <v>0</v>
      </c>
      <c r="W158" s="97">
        <f>MASTER_DATA_ESCALATED!W158/(W$18*1000)</f>
        <v>0</v>
      </c>
      <c r="X158" s="97">
        <f>MASTER_DATA_ESCALATED!X158/(X$18*1000)</f>
        <v>0</v>
      </c>
      <c r="Y158" s="97">
        <f>MASTER_DATA_ESCALATED!Y158/(Y$18*1000)</f>
        <v>0</v>
      </c>
      <c r="Z158" s="97">
        <f>MASTER_DATA_ESCALATED!Z158/(Z$18*1000)</f>
        <v>0</v>
      </c>
      <c r="AA158" s="97">
        <f>MASTER_DATA_ESCALATED!AA158/(AA$18*1000)</f>
        <v>0</v>
      </c>
      <c r="AB158" s="97">
        <f>MASTER_DATA_ESCALATED!AB158/(AB$18*1000)</f>
        <v>0</v>
      </c>
      <c r="AC158" s="97">
        <f>MASTER_DATA_ESCALATED!AC158/(AC$18*1000)</f>
        <v>0</v>
      </c>
      <c r="AD158" s="97">
        <f>MASTER_DATA_ESCALATED!AD158/(AD$18*1000)</f>
        <v>0</v>
      </c>
      <c r="AE158" s="97">
        <f>MASTER_DATA_ESCALATED!AE158/(AE$18*1000)</f>
        <v>0</v>
      </c>
      <c r="AF158" s="97">
        <f>MASTER_DATA_ESCALATED!AF158/(AF$18*1000)</f>
        <v>0</v>
      </c>
      <c r="AG158" s="97">
        <f>MASTER_DATA_ESCALATED!AG158/(AG$18*1000)</f>
        <v>0</v>
      </c>
      <c r="AH158" s="97">
        <f>MASTER_DATA_ESCALATED!AH158/(AH$18*1000)</f>
        <v>0</v>
      </c>
      <c r="AI158" s="97">
        <f>MASTER_DATA_ESCALATED!AI158/(AI$18*1000)</f>
        <v>0</v>
      </c>
      <c r="AJ158" s="97">
        <f>MASTER_DATA_ESCALATED!AJ158/(AJ$18*1000)</f>
        <v>0</v>
      </c>
      <c r="AK158" s="97">
        <f>MASTER_DATA_ESCALATED!AK158/(AK$18*1000)</f>
        <v>0</v>
      </c>
      <c r="AL158" s="97">
        <f>MASTER_DATA_ESCALATED!AL158/(AL$18*1000)</f>
        <v>0</v>
      </c>
      <c r="AM158" s="97">
        <f>MASTER_DATA_ESCALATED!AM158/(AM$18*1000)</f>
        <v>0</v>
      </c>
      <c r="AN158" s="97">
        <f>MASTER_DATA_ESCALATED!AN158/(AN$18*1000)</f>
        <v>0</v>
      </c>
      <c r="AO158" s="97">
        <f>MASTER_DATA_ESCALATED!AO158/(AO$18*1000)</f>
        <v>0</v>
      </c>
      <c r="AP158" s="97">
        <f>MASTER_DATA_ESCALATED!AP158/(AP$18*1000)</f>
        <v>0</v>
      </c>
      <c r="AQ158" s="97">
        <f>MASTER_DATA_ESCALATED!AQ158/(AQ$18*1000)</f>
        <v>0</v>
      </c>
      <c r="AR158" s="97">
        <f>MASTER_DATA_ESCALATED!AR158/(AR$18*1000)</f>
        <v>0</v>
      </c>
      <c r="AS158" s="97">
        <f>MASTER_DATA_ESCALATED!AS158/(AS$18*1000)</f>
        <v>0</v>
      </c>
      <c r="AT158" s="97">
        <f>MASTER_DATA_ESCALATED!AT158/(AT$18*1000)</f>
        <v>0</v>
      </c>
      <c r="AU158" s="97">
        <f>MASTER_DATA_ESCALATED!AU158/(AU$18*1000)</f>
        <v>0</v>
      </c>
      <c r="AV158" s="97">
        <f>MASTER_DATA_ESCALATED!AV158/(AV$18*1000)</f>
        <v>0</v>
      </c>
      <c r="AW158" s="97">
        <f>MASTER_DATA_ESCALATED!AW158/(AW$18*1000)</f>
        <v>0</v>
      </c>
      <c r="AX158" s="97">
        <f>MASTER_DATA_ESCALATED!AX158/(AX$18*1000)</f>
        <v>0</v>
      </c>
      <c r="AY158" s="97">
        <f>MASTER_DATA_ESCALATED!AY158/(AY$18*1000)</f>
        <v>0</v>
      </c>
      <c r="AZ158" s="97">
        <f>MASTER_DATA_ESCALATED!AZ158/(AZ$18*1000)</f>
        <v>0</v>
      </c>
      <c r="BA158" s="97">
        <f>MASTER_DATA_ESCALATED!BA158/(BA$18*1000)</f>
        <v>0</v>
      </c>
      <c r="BB158" s="97">
        <f>MASTER_DATA_ESCALATED!BB158/(BB$18*1000)</f>
        <v>0</v>
      </c>
      <c r="BC158" s="97">
        <f>MASTER_DATA_ESCALATED!BC158/(BC$18*1000)</f>
        <v>0</v>
      </c>
      <c r="BD158" s="97">
        <f>MASTER_DATA_ESCALATED!BD158/(BD$18*1000)</f>
        <v>0</v>
      </c>
      <c r="BE158" s="97">
        <f>MASTER_DATA_ESCALATED!BE158/(BE$18*1000)</f>
        <v>0</v>
      </c>
      <c r="BF158" s="97">
        <f>MASTER_DATA_ESCALATED!BF158/(BF$18*1000)</f>
        <v>0</v>
      </c>
      <c r="BG158" s="97">
        <f>MASTER_DATA_ESCALATED!BG158/(BG$18*1000)</f>
        <v>0</v>
      </c>
      <c r="BH158" s="97">
        <f>MASTER_DATA_ESCALATED!BH158/(BH$18*1000)</f>
        <v>0</v>
      </c>
      <c r="BI158" s="97">
        <f>MASTER_DATA_ESCALATED!BI158/(BI$18*1000)</f>
        <v>0</v>
      </c>
      <c r="BJ158" s="97">
        <f>MASTER_DATA_ESCALATED!BJ158/(BJ$18*1000)</f>
        <v>0</v>
      </c>
      <c r="BK158" s="97">
        <f>MASTER_DATA_ESCALATED!BK158/(BK$18*1000)</f>
        <v>0</v>
      </c>
      <c r="BL158" s="97">
        <f>MASTER_DATA_ESCALATED!BL158/(BL$18*1000)</f>
        <v>0</v>
      </c>
      <c r="BM158" s="97">
        <f>MASTER_DATA_ESCALATED!BM158/(BM$18*1000)</f>
        <v>0</v>
      </c>
      <c r="BN158" s="97">
        <f>MASTER_DATA_ESCALATED!BN158/(BN$18*1000)</f>
        <v>0</v>
      </c>
      <c r="BO158" s="97">
        <f>MASTER_DATA_ESCALATED!BO158/(BO$18*1000)</f>
        <v>0</v>
      </c>
      <c r="BP158" s="97">
        <f>MASTER_DATA_ESCALATED!BP158/(BP$18*1000)</f>
        <v>0</v>
      </c>
      <c r="BQ158" s="97">
        <f>MASTER_DATA_ESCALATED!BQ158/(BQ$18*1000)</f>
        <v>0</v>
      </c>
      <c r="BR158" s="97">
        <f>MASTER_DATA_ESCALATED!BR158/(BR$18*1000)</f>
        <v>0</v>
      </c>
      <c r="BS158" s="97">
        <f>MASTER_DATA_ESCALATED!BS158/(BS$18*1000)</f>
        <v>0</v>
      </c>
      <c r="BT158" s="97">
        <f>MASTER_DATA_ESCALATED!BT158/(BT$18*1000)</f>
        <v>0</v>
      </c>
      <c r="BU158" s="97">
        <f>MASTER_DATA_ESCALATED!BU158/(BU$18*1000)</f>
        <v>0</v>
      </c>
      <c r="BV158" s="97">
        <f>MASTER_DATA_ESCALATED!BV158/(BV$18*1000)</f>
        <v>0</v>
      </c>
      <c r="BW158" s="97">
        <f>MASTER_DATA_ESCALATED!BW158/(BW$18*1000)</f>
        <v>0</v>
      </c>
      <c r="BX158" s="97">
        <f>MASTER_DATA_ESCALATED!BX158/(BX$18*1000)</f>
        <v>0</v>
      </c>
      <c r="BY158" s="97">
        <f>MASTER_DATA_ESCALATED!BY158/(BY$18*1000)</f>
        <v>0</v>
      </c>
      <c r="BZ158" s="97">
        <f>MASTER_DATA_ESCALATED!BZ158/(BZ$18*1000)</f>
        <v>0</v>
      </c>
      <c r="CA158" s="97">
        <f>MASTER_DATA_ESCALATED!CA158/(CA$18*1000)</f>
        <v>0</v>
      </c>
      <c r="CB158" s="97">
        <f>MASTER_DATA_ESCALATED!CB158/(CB$18*1000)</f>
        <v>0</v>
      </c>
      <c r="CC158" s="97">
        <f>MASTER_DATA_ESCALATED!CC158/(CC$18*1000)</f>
        <v>0</v>
      </c>
      <c r="CD158" s="97">
        <f>MASTER_DATA_ESCALATED!CD158/(CD$18*1000)</f>
        <v>0</v>
      </c>
      <c r="CE158" s="97">
        <f>MASTER_DATA_ESCALATED!CE158/(CE$18*1000)</f>
        <v>0</v>
      </c>
      <c r="CF158" s="97">
        <f>MASTER_DATA_ESCALATED!CF158/(CF$18*1000)</f>
        <v>0</v>
      </c>
      <c r="CG158" s="97">
        <f>MASTER_DATA_ESCALATED!CG158/(CG$18*1000)</f>
        <v>0</v>
      </c>
      <c r="CH158" s="97">
        <f>MASTER_DATA_ESCALATED!CH158/(CH$18*1000)</f>
        <v>0</v>
      </c>
      <c r="CI158" s="97">
        <f>MASTER_DATA_ESCALATED!CI158/(CI$18*1000)</f>
        <v>0</v>
      </c>
      <c r="CJ158" s="97">
        <f>MASTER_DATA_ESCALATED!CJ158/(CJ$18*1000)</f>
        <v>0</v>
      </c>
      <c r="CK158" s="97">
        <f>MASTER_DATA_ESCALATED!CK158/(CK$18*1000)</f>
        <v>0</v>
      </c>
      <c r="CL158" s="97">
        <f>MASTER_DATA_ESCALATED!CL158/(CL$18*1000)</f>
        <v>0</v>
      </c>
      <c r="CM158" s="97">
        <f>MASTER_DATA_ESCALATED!CM158/(CM$18*1000)</f>
        <v>0</v>
      </c>
      <c r="CN158" s="97">
        <f>MASTER_DATA_ESCALATED!CN158/(CN$18*1000)</f>
        <v>0</v>
      </c>
      <c r="CO158" s="97">
        <f>MASTER_DATA_ESCALATED!CO158/(CO$18*1000)</f>
        <v>0</v>
      </c>
      <c r="CP158" s="97">
        <f>MASTER_DATA_ESCALATED!CP158/(CP$18*1000)</f>
        <v>0</v>
      </c>
      <c r="CQ158" s="97">
        <f>MASTER_DATA_ESCALATED!CQ158/(CQ$18*1000)</f>
        <v>0</v>
      </c>
      <c r="CR158" s="97">
        <f>MASTER_DATA_ESCALATED!CR158/(CR$18*1000)</f>
        <v>0</v>
      </c>
      <c r="CS158" s="97">
        <f>MASTER_DATA_ESCALATED!CS158/(CS$18*1000)</f>
        <v>0</v>
      </c>
      <c r="CT158" s="97">
        <f>MASTER_DATA_ESCALATED!CT158/(CT$18*1000)</f>
        <v>0</v>
      </c>
      <c r="CU158" s="97">
        <f>MASTER_DATA_ESCALATED!CU158/(CU$18*1000)</f>
        <v>0</v>
      </c>
      <c r="CV158" s="97">
        <f>MASTER_DATA_ESCALATED!CV158/(CV$18*1000)</f>
        <v>0</v>
      </c>
      <c r="CW158" s="97">
        <f>MASTER_DATA_ESCALATED!CW158/(CW$18*1000)</f>
        <v>0</v>
      </c>
      <c r="CX158" s="97">
        <f>MASTER_DATA_ESCALATED!CX158/(CX$18*1000)</f>
        <v>0</v>
      </c>
      <c r="CY158" s="97">
        <f>MASTER_DATA_ESCALATED!CY158/(CY$18*1000)</f>
        <v>0</v>
      </c>
      <c r="CZ158" s="97">
        <f>MASTER_DATA_ESCALATED!CZ158/(CZ$18*1000)</f>
        <v>0</v>
      </c>
      <c r="DA158" s="97" t="e">
        <f>MASTER_DATA_ESCALATED!DA158/(DA$18*1000)</f>
        <v>#DIV/0!</v>
      </c>
      <c r="DB158" s="97" t="e">
        <f>MASTER_DATA_ESCALATED!DB158/(DB$18*1000)</f>
        <v>#DIV/0!</v>
      </c>
      <c r="DC158" s="97" t="e">
        <f>MASTER_DATA_ESCALATED!DC158/(DC$18*1000)</f>
        <v>#DIV/0!</v>
      </c>
      <c r="DD158" s="97" t="e">
        <f>MASTER_DATA_ESCALATED!DD158/(DD$18*1000)</f>
        <v>#N/A</v>
      </c>
      <c r="DE158" s="97">
        <f>MASTER_DATA_ESCALATED!DE158/(DE$18*1000)</f>
        <v>0</v>
      </c>
      <c r="DF158" s="97">
        <f>MASTER_DATA_ESCALATED!DF158/(DF$18*1000)</f>
        <v>0</v>
      </c>
      <c r="DG158" s="97">
        <f>MASTER_DATA_ESCALATED!DG158/(DG$18*1000)</f>
        <v>0</v>
      </c>
      <c r="DH158" s="97">
        <f>MASTER_DATA_ESCALATED!DH158/(DH$18*1000)</f>
        <v>0</v>
      </c>
      <c r="DI158" s="97">
        <f>MASTER_DATA_ESCALATED!DI158/(DI$18*1000)</f>
        <v>0</v>
      </c>
      <c r="DJ158" s="97">
        <f>MASTER_DATA_ESCALATED!DJ158/(DJ$18*1000)</f>
        <v>0</v>
      </c>
      <c r="DK158" s="97">
        <f>MASTER_DATA_ESCALATED!DK158/(DK$18*1000)</f>
        <v>0</v>
      </c>
      <c r="DL158" s="97">
        <f>MASTER_DATA_ESCALATED!DL158/(DL$18*1000)</f>
        <v>0</v>
      </c>
      <c r="DM158" s="97">
        <f>MASTER_DATA_ESCALATED!DM158/(DM$18*1000)</f>
        <v>0</v>
      </c>
      <c r="DN158" s="97">
        <f>MASTER_DATA_ESCALATED!DN158/(DN$18*1000)</f>
        <v>0</v>
      </c>
      <c r="DO158" s="97">
        <f>MASTER_DATA_ESCALATED!DO158/(DO$18*1000)</f>
        <v>0</v>
      </c>
      <c r="DP158" s="97">
        <f>MASTER_DATA_ESCALATED!DP158/(DP$18*1000)</f>
        <v>0</v>
      </c>
      <c r="DQ158" s="97">
        <f>MASTER_DATA_ESCALATED!DQ158/(DQ$18*1000)</f>
        <v>0</v>
      </c>
      <c r="DR158" s="97">
        <f>MASTER_DATA_ESCALATED!DR158/(DR$18*1000)</f>
        <v>0</v>
      </c>
      <c r="DS158" s="97">
        <f>MASTER_DATA_ESCALATED!DS158/(DS$18*1000)</f>
        <v>0</v>
      </c>
      <c r="DT158" s="97">
        <f>MASTER_DATA_ESCALATED!DT158/(DT$18*1000)</f>
        <v>0</v>
      </c>
      <c r="DU158" s="97">
        <f>MASTER_DATA_ESCALATED!DU158/(DU$18*1000)</f>
        <v>0</v>
      </c>
      <c r="DV158" s="97">
        <f>MASTER_DATA_ESCALATED!DV158/(DV$18*1000)</f>
        <v>0</v>
      </c>
      <c r="DW158" s="97">
        <f>MASTER_DATA_ESCALATED!DW158/(DW$18*1000)</f>
        <v>0</v>
      </c>
      <c r="DX158" s="97">
        <f>MASTER_DATA_ESCALATED!DX158/(DX$18*1000)</f>
        <v>0</v>
      </c>
      <c r="DY158" s="97">
        <f>MASTER_DATA_ESCALATED!DY158/(DY$18*1000)</f>
        <v>0</v>
      </c>
      <c r="DZ158" s="97">
        <f>MASTER_DATA_ESCALATED!DZ158/(DZ$18*1000)</f>
        <v>0</v>
      </c>
      <c r="EA158" s="97">
        <f>MASTER_DATA_ESCALATED!EA158/(EA$18*1000)</f>
        <v>0</v>
      </c>
      <c r="EB158" s="97">
        <f>MASTER_DATA_ESCALATED!EB158/(EB$18*1000)</f>
        <v>0</v>
      </c>
      <c r="EC158" s="97" t="e">
        <f>MASTER_DATA_ESCALATED!EC158/(EC$18*1000)</f>
        <v>#DIV/0!</v>
      </c>
      <c r="ED158" s="97" t="e">
        <f>MASTER_DATA_ESCALATED!ED158/(ED$18*1000)</f>
        <v>#DIV/0!</v>
      </c>
      <c r="EE158" s="97" t="e">
        <f>MASTER_DATA_ESCALATED!EE158/(EE$18*1000)</f>
        <v>#DIV/0!</v>
      </c>
      <c r="EF158" s="97" t="e">
        <f>MASTER_DATA_ESCALATED!EF158/(EF$18*1000)</f>
        <v>#VALUE!</v>
      </c>
      <c r="EG158" s="97">
        <f>MASTER_DATA_ESCALATED!EG158/(EG$18*1000)</f>
        <v>0</v>
      </c>
      <c r="EH158" s="97">
        <f>MASTER_DATA_ESCALATED!EH158/(EH$18*1000)</f>
        <v>0</v>
      </c>
      <c r="EI158" s="97">
        <f>MASTER_DATA_ESCALATED!EI158/(EI$18*1000)</f>
        <v>0</v>
      </c>
      <c r="EJ158" s="97">
        <f>MASTER_DATA_ESCALATED!EJ158/(EJ$18*1000)</f>
        <v>0</v>
      </c>
      <c r="EK158" s="97">
        <f>MASTER_DATA_ESCALATED!EK158/(EK$18*1000)</f>
        <v>0</v>
      </c>
      <c r="EL158" s="97">
        <f>MASTER_DATA_ESCALATED!EL158/(EL$18*1000)</f>
        <v>0</v>
      </c>
      <c r="EM158" s="97">
        <f>MASTER_DATA_ESCALATED!EM158/(EM$18*1000)</f>
        <v>0</v>
      </c>
      <c r="EN158" s="97">
        <f>MASTER_DATA_ESCALATED!EN158/(EN$18*1000)</f>
        <v>0</v>
      </c>
      <c r="EO158" s="97">
        <f>MASTER_DATA_ESCALATED!EO158/(EO$18*1000)</f>
        <v>0</v>
      </c>
      <c r="EP158" s="97">
        <f>MASTER_DATA_ESCALATED!EP158/(EP$18*1000)</f>
        <v>0</v>
      </c>
      <c r="EQ158" s="97">
        <f>MASTER_DATA_ESCALATED!EQ158/(EQ$18*1000)</f>
        <v>0</v>
      </c>
      <c r="ER158" s="97">
        <f>MASTER_DATA_ESCALATED!ER158/(ER$18*1000)</f>
        <v>0</v>
      </c>
      <c r="ES158" s="97">
        <f>MASTER_DATA_ESCALATED!ES158/(ES$18*1000)</f>
        <v>0</v>
      </c>
      <c r="ET158" s="97">
        <f>MASTER_DATA_ESCALATED!ET158/(ET$18*1000)</f>
        <v>0</v>
      </c>
      <c r="EU158" s="97">
        <f>MASTER_DATA_ESCALATED!EU158/(EU$18*1000)</f>
        <v>0</v>
      </c>
      <c r="EV158" s="97">
        <f>MASTER_DATA_ESCALATED!EV158/(EV$18*1000)</f>
        <v>0</v>
      </c>
      <c r="EW158" s="97">
        <f>MASTER_DATA_ESCALATED!EW158/(EW$18*1000)</f>
        <v>0</v>
      </c>
      <c r="EX158" s="97">
        <f>MASTER_DATA_ESCALATED!EX158/(EX$18*1000)</f>
        <v>0</v>
      </c>
      <c r="EY158" s="97">
        <f>MASTER_DATA_ESCALATED!EY158/(EY$18*1000)</f>
        <v>0</v>
      </c>
      <c r="EZ158" s="97">
        <f>MASTER_DATA_ESCALATED!EZ158/(EZ$18*1000)</f>
        <v>0</v>
      </c>
      <c r="FA158" s="97">
        <f>MASTER_DATA_ESCALATED!FA158/(FA$18*1000)</f>
        <v>0</v>
      </c>
      <c r="FB158" s="97">
        <f>MASTER_DATA_ESCALATED!FB158/(FB$18*1000)</f>
        <v>0</v>
      </c>
      <c r="FC158" s="97">
        <f>MASTER_DATA_ESCALATED!FC158/(FC$18*1000)</f>
        <v>0</v>
      </c>
      <c r="FD158" s="97">
        <f>MASTER_DATA_ESCALATED!FD158/(FD$18*1000)</f>
        <v>0</v>
      </c>
      <c r="FE158" s="97">
        <f>MASTER_DATA_ESCALATED!FE158/(FE$18*1000)</f>
        <v>0</v>
      </c>
      <c r="FF158" s="97">
        <f>MASTER_DATA_ESCALATED!FF158/(FF$18*1000)</f>
        <v>0</v>
      </c>
      <c r="FG158" s="97">
        <f>MASTER_DATA_ESCALATED!FG158/(FG$18*1000)</f>
        <v>0</v>
      </c>
      <c r="FH158" s="97">
        <f>MASTER_DATA_ESCALATED!FH158/(FH$18*1000)</f>
        <v>0</v>
      </c>
      <c r="FI158" s="97">
        <f>MASTER_DATA_ESCALATED!FI158/(FI$18*1000)</f>
        <v>0</v>
      </c>
      <c r="FJ158" s="97">
        <f>MASTER_DATA_ESCALATED!FJ158/(FJ$18*1000)</f>
        <v>0</v>
      </c>
      <c r="FK158" s="97">
        <f>MASTER_DATA_ESCALATED!FK158/(FK$18*1000)</f>
        <v>0</v>
      </c>
      <c r="FL158" s="97">
        <f>MASTER_DATA_ESCALATED!FL158/(FL$18*1000)</f>
        <v>0</v>
      </c>
      <c r="FM158" s="97">
        <f>MASTER_DATA_ESCALATED!FM158/(FM$18*1000)</f>
        <v>0</v>
      </c>
      <c r="FN158" s="97">
        <f>MASTER_DATA_ESCALATED!FN158/(FN$18*1000)</f>
        <v>0</v>
      </c>
      <c r="FO158" s="97">
        <f>MASTER_DATA_ESCALATED!FO158/(FO$18*1000)</f>
        <v>0</v>
      </c>
      <c r="FP158" s="97">
        <f>MASTER_DATA_ESCALATED!FP158/(FP$18*1000)</f>
        <v>0</v>
      </c>
      <c r="FQ158" s="97">
        <f>MASTER_DATA_ESCALATED!FQ158/(FQ$18*1000)</f>
        <v>0</v>
      </c>
      <c r="FR158" s="97">
        <f>MASTER_DATA_ESCALATED!FR158/(FR$18*1000)</f>
        <v>0</v>
      </c>
      <c r="FS158" s="97">
        <f>MASTER_DATA_ESCALATED!FS158/(FS$18*1000)</f>
        <v>0</v>
      </c>
      <c r="FT158" s="97">
        <f>MASTER_DATA_ESCALATED!FT158/(FT$18*1000)</f>
        <v>0</v>
      </c>
      <c r="FU158" s="97">
        <f>MASTER_DATA_ESCALATED!FU158/(FU$18*1000)</f>
        <v>0</v>
      </c>
      <c r="FV158" s="97">
        <f>MASTER_DATA_ESCALATED!FV158/(FV$18*1000)</f>
        <v>0</v>
      </c>
      <c r="FW158" s="97">
        <f>MASTER_DATA_ESCALATED!FW158/(FW$18*1000)</f>
        <v>0</v>
      </c>
      <c r="FX158" s="97">
        <f>MASTER_DATA_ESCALATED!FX158/(FX$18*1000)</f>
        <v>0</v>
      </c>
      <c r="FY158" s="97">
        <f>MASTER_DATA_ESCALATED!FY158/(FY$18*1000)</f>
        <v>0</v>
      </c>
      <c r="FZ158" s="97">
        <f>MASTER_DATA_ESCALATED!FZ158/(FZ$18*1000)</f>
        <v>0</v>
      </c>
      <c r="GA158" s="97">
        <f>MASTER_DATA_ESCALATED!GA158/(GA$18*1000)</f>
        <v>0</v>
      </c>
      <c r="GB158" s="97">
        <f>MASTER_DATA_ESCALATED!GB158/(GB$18*1000)</f>
        <v>0</v>
      </c>
      <c r="GC158" s="97">
        <f>MASTER_DATA_ESCALATED!GC158/(GC$18*1000)</f>
        <v>0</v>
      </c>
      <c r="GD158" s="97">
        <f>MASTER_DATA_ESCALATED!GD158/(GD$18*1000)</f>
        <v>0</v>
      </c>
      <c r="GE158" s="97">
        <f>MASTER_DATA_ESCALATED!GE158/(GE$18*1000)</f>
        <v>0</v>
      </c>
      <c r="GF158" s="97">
        <f>MASTER_DATA_ESCALATED!GF158/(GF$18*1000)</f>
        <v>0</v>
      </c>
      <c r="GG158" s="97">
        <f>MASTER_DATA_ESCALATED!GG158/(GG$18*1000)</f>
        <v>0</v>
      </c>
      <c r="GH158" s="97">
        <f>MASTER_DATA_ESCALATED!GH158/(GH$18*1000)</f>
        <v>0</v>
      </c>
      <c r="GI158" s="97">
        <f>MASTER_DATA_ESCALATED!GI158/(GI$18*1000)</f>
        <v>0</v>
      </c>
      <c r="GJ158" s="97">
        <f>MASTER_DATA_ESCALATED!GJ158/(GJ$18*1000)</f>
        <v>0</v>
      </c>
      <c r="GK158" s="97">
        <f>MASTER_DATA_ESCALATED!GK158/(GK$18*1000)</f>
        <v>0</v>
      </c>
      <c r="GL158" s="97">
        <f>MASTER_DATA_ESCALATED!GL158/(GL$18*1000)</f>
        <v>0</v>
      </c>
      <c r="GM158" s="97">
        <f>MASTER_DATA_ESCALATED!GM158/(GM$18*1000)</f>
        <v>0</v>
      </c>
      <c r="GN158" s="97">
        <f>MASTER_DATA_ESCALATED!GN158/(GN$18*1000)</f>
        <v>0</v>
      </c>
      <c r="GO158" s="97">
        <f>MASTER_DATA_ESCALATED!GO158/(GO$18*1000)</f>
        <v>0</v>
      </c>
      <c r="GP158" s="97">
        <f>MASTER_DATA_ESCALATED!GP158/(GP$18*1000)</f>
        <v>0</v>
      </c>
      <c r="GQ158" s="97">
        <f>MASTER_DATA_ESCALATED!GQ158/(GQ$18*1000)</f>
        <v>0</v>
      </c>
      <c r="GR158" s="97">
        <f>MASTER_DATA_ESCALATED!GR158/(GR$18*1000)</f>
        <v>0</v>
      </c>
      <c r="GS158" s="97">
        <f>MASTER_DATA_ESCALATED!GS158/(GS$18*1000)</f>
        <v>0</v>
      </c>
      <c r="GT158" s="97">
        <f>MASTER_DATA_ESCALATED!GT158/(GT$18*1000)</f>
        <v>0</v>
      </c>
      <c r="GU158" s="97">
        <f>MASTER_DATA_ESCALATED!GU158/(GU$18*1000)</f>
        <v>0</v>
      </c>
      <c r="GV158" s="97">
        <f>MASTER_DATA_ESCALATED!GV158/(GV$18*1000)</f>
        <v>0</v>
      </c>
      <c r="GW158" s="97" t="e">
        <f>MASTER_DATA_ESCALATED!#REF!/(GW$18*1000)</f>
        <v>#REF!</v>
      </c>
      <c r="GX158" s="97" t="e">
        <f>MASTER_DATA_ESCALATED!#REF!/(GX$18*1000)</f>
        <v>#REF!</v>
      </c>
      <c r="GY158" s="97" t="e">
        <f>MASTER_DATA_ESCALATED!#REF!/(GY$18*1000)</f>
        <v>#REF!</v>
      </c>
    </row>
    <row r="159" spans="2:207" ht="17.25" hidden="1" outlineLevel="2" x14ac:dyDescent="0.3">
      <c r="B159" s="183">
        <f t="shared" si="3"/>
        <v>30</v>
      </c>
      <c r="C159" s="51">
        <f t="shared" si="4"/>
        <v>344</v>
      </c>
      <c r="D159" s="77"/>
      <c r="E159" s="52"/>
      <c r="F159" s="52">
        <v>344</v>
      </c>
      <c r="G159" s="78"/>
      <c r="H159" s="35" t="s">
        <v>157</v>
      </c>
      <c r="I159" s="97">
        <f>MASTER_DATA_ESCALATED!I159/(I$18*1000)</f>
        <v>0</v>
      </c>
      <c r="J159" s="97">
        <f>MASTER_DATA_ESCALATED!J159/(J$18*1000)</f>
        <v>0</v>
      </c>
      <c r="K159" s="97">
        <f>MASTER_DATA_ESCALATED!K159/(K$18*1000)</f>
        <v>0</v>
      </c>
      <c r="L159" s="97">
        <f>MASTER_DATA_ESCALATED!L159/(L$18*1000)</f>
        <v>0</v>
      </c>
      <c r="M159" s="97">
        <f>MASTER_DATA_ESCALATED!M159/(M$18*1000)</f>
        <v>0</v>
      </c>
      <c r="N159" s="97">
        <f>MASTER_DATA_ESCALATED!N159/(N$18*1000)</f>
        <v>0</v>
      </c>
      <c r="O159" s="97">
        <f>MASTER_DATA_ESCALATED!O159/(O$18*1000)</f>
        <v>0</v>
      </c>
      <c r="P159" s="97">
        <f>MASTER_DATA_ESCALATED!P159/(P$18*1000)</f>
        <v>0</v>
      </c>
      <c r="Q159" s="97">
        <f>MASTER_DATA_ESCALATED!Q159/(Q$18*1000)</f>
        <v>0</v>
      </c>
      <c r="R159" s="97">
        <f>MASTER_DATA_ESCALATED!R159/(R$18*1000)</f>
        <v>0</v>
      </c>
      <c r="S159" s="97">
        <f>MASTER_DATA_ESCALATED!S159/(S$18*1000)</f>
        <v>0</v>
      </c>
      <c r="T159" s="97">
        <f>MASTER_DATA_ESCALATED!T159/(T$18*1000)</f>
        <v>0</v>
      </c>
      <c r="U159" s="97">
        <f>MASTER_DATA_ESCALATED!U159/(U$18*1000)</f>
        <v>0</v>
      </c>
      <c r="V159" s="97">
        <f>MASTER_DATA_ESCALATED!V159/(V$18*1000)</f>
        <v>0</v>
      </c>
      <c r="W159" s="97">
        <f>MASTER_DATA_ESCALATED!W159/(W$18*1000)</f>
        <v>0</v>
      </c>
      <c r="X159" s="97">
        <f>MASTER_DATA_ESCALATED!X159/(X$18*1000)</f>
        <v>0</v>
      </c>
      <c r="Y159" s="97">
        <f>MASTER_DATA_ESCALATED!Y159/(Y$18*1000)</f>
        <v>0</v>
      </c>
      <c r="Z159" s="97">
        <f>MASTER_DATA_ESCALATED!Z159/(Z$18*1000)</f>
        <v>0</v>
      </c>
      <c r="AA159" s="97">
        <f>MASTER_DATA_ESCALATED!AA159/(AA$18*1000)</f>
        <v>0</v>
      </c>
      <c r="AB159" s="97">
        <f>MASTER_DATA_ESCALATED!AB159/(AB$18*1000)</f>
        <v>0</v>
      </c>
      <c r="AC159" s="97">
        <f>MASTER_DATA_ESCALATED!AC159/(AC$18*1000)</f>
        <v>0</v>
      </c>
      <c r="AD159" s="97">
        <f>MASTER_DATA_ESCALATED!AD159/(AD$18*1000)</f>
        <v>0</v>
      </c>
      <c r="AE159" s="97">
        <f>MASTER_DATA_ESCALATED!AE159/(AE$18*1000)</f>
        <v>0</v>
      </c>
      <c r="AF159" s="97">
        <f>MASTER_DATA_ESCALATED!AF159/(AF$18*1000)</f>
        <v>0</v>
      </c>
      <c r="AG159" s="97">
        <f>MASTER_DATA_ESCALATED!AG159/(AG$18*1000)</f>
        <v>0</v>
      </c>
      <c r="AH159" s="97">
        <f>MASTER_DATA_ESCALATED!AH159/(AH$18*1000)</f>
        <v>0</v>
      </c>
      <c r="AI159" s="97">
        <f>MASTER_DATA_ESCALATED!AI159/(AI$18*1000)</f>
        <v>0</v>
      </c>
      <c r="AJ159" s="97">
        <f>MASTER_DATA_ESCALATED!AJ159/(AJ$18*1000)</f>
        <v>0</v>
      </c>
      <c r="AK159" s="97">
        <f>MASTER_DATA_ESCALATED!AK159/(AK$18*1000)</f>
        <v>0</v>
      </c>
      <c r="AL159" s="97">
        <f>MASTER_DATA_ESCALATED!AL159/(AL$18*1000)</f>
        <v>0</v>
      </c>
      <c r="AM159" s="97">
        <f>MASTER_DATA_ESCALATED!AM159/(AM$18*1000)</f>
        <v>0</v>
      </c>
      <c r="AN159" s="97">
        <f>MASTER_DATA_ESCALATED!AN159/(AN$18*1000)</f>
        <v>0</v>
      </c>
      <c r="AO159" s="97">
        <f>MASTER_DATA_ESCALATED!AO159/(AO$18*1000)</f>
        <v>0</v>
      </c>
      <c r="AP159" s="97">
        <f>MASTER_DATA_ESCALATED!AP159/(AP$18*1000)</f>
        <v>0</v>
      </c>
      <c r="AQ159" s="97">
        <f>MASTER_DATA_ESCALATED!AQ159/(AQ$18*1000)</f>
        <v>0</v>
      </c>
      <c r="AR159" s="97">
        <f>MASTER_DATA_ESCALATED!AR159/(AR$18*1000)</f>
        <v>0</v>
      </c>
      <c r="AS159" s="97">
        <f>MASTER_DATA_ESCALATED!AS159/(AS$18*1000)</f>
        <v>0</v>
      </c>
      <c r="AT159" s="97">
        <f>MASTER_DATA_ESCALATED!AT159/(AT$18*1000)</f>
        <v>0</v>
      </c>
      <c r="AU159" s="97">
        <f>MASTER_DATA_ESCALATED!AU159/(AU$18*1000)</f>
        <v>0</v>
      </c>
      <c r="AV159" s="97">
        <f>MASTER_DATA_ESCALATED!AV159/(AV$18*1000)</f>
        <v>0</v>
      </c>
      <c r="AW159" s="97">
        <f>MASTER_DATA_ESCALATED!AW159/(AW$18*1000)</f>
        <v>0</v>
      </c>
      <c r="AX159" s="97">
        <f>MASTER_DATA_ESCALATED!AX159/(AX$18*1000)</f>
        <v>0</v>
      </c>
      <c r="AY159" s="97">
        <f>MASTER_DATA_ESCALATED!AY159/(AY$18*1000)</f>
        <v>0</v>
      </c>
      <c r="AZ159" s="97">
        <f>MASTER_DATA_ESCALATED!AZ159/(AZ$18*1000)</f>
        <v>0</v>
      </c>
      <c r="BA159" s="97">
        <f>MASTER_DATA_ESCALATED!BA159/(BA$18*1000)</f>
        <v>0</v>
      </c>
      <c r="BB159" s="97">
        <f>MASTER_DATA_ESCALATED!BB159/(BB$18*1000)</f>
        <v>0</v>
      </c>
      <c r="BC159" s="97">
        <f>MASTER_DATA_ESCALATED!BC159/(BC$18*1000)</f>
        <v>0</v>
      </c>
      <c r="BD159" s="97">
        <f>MASTER_DATA_ESCALATED!BD159/(BD$18*1000)</f>
        <v>0</v>
      </c>
      <c r="BE159" s="97">
        <f>MASTER_DATA_ESCALATED!BE159/(BE$18*1000)</f>
        <v>0</v>
      </c>
      <c r="BF159" s="97">
        <f>MASTER_DATA_ESCALATED!BF159/(BF$18*1000)</f>
        <v>0</v>
      </c>
      <c r="BG159" s="97">
        <f>MASTER_DATA_ESCALATED!BG159/(BG$18*1000)</f>
        <v>0</v>
      </c>
      <c r="BH159" s="97">
        <f>MASTER_DATA_ESCALATED!BH159/(BH$18*1000)</f>
        <v>0</v>
      </c>
      <c r="BI159" s="97">
        <f>MASTER_DATA_ESCALATED!BI159/(BI$18*1000)</f>
        <v>0</v>
      </c>
      <c r="BJ159" s="97">
        <f>MASTER_DATA_ESCALATED!BJ159/(BJ$18*1000)</f>
        <v>0</v>
      </c>
      <c r="BK159" s="97">
        <f>MASTER_DATA_ESCALATED!BK159/(BK$18*1000)</f>
        <v>0</v>
      </c>
      <c r="BL159" s="97">
        <f>MASTER_DATA_ESCALATED!BL159/(BL$18*1000)</f>
        <v>0</v>
      </c>
      <c r="BM159" s="97">
        <f>MASTER_DATA_ESCALATED!BM159/(BM$18*1000)</f>
        <v>0</v>
      </c>
      <c r="BN159" s="97">
        <f>MASTER_DATA_ESCALATED!BN159/(BN$18*1000)</f>
        <v>0</v>
      </c>
      <c r="BO159" s="97">
        <f>MASTER_DATA_ESCALATED!BO159/(BO$18*1000)</f>
        <v>0</v>
      </c>
      <c r="BP159" s="97">
        <f>MASTER_DATA_ESCALATED!BP159/(BP$18*1000)</f>
        <v>0</v>
      </c>
      <c r="BQ159" s="97">
        <f>MASTER_DATA_ESCALATED!BQ159/(BQ$18*1000)</f>
        <v>0</v>
      </c>
      <c r="BR159" s="97">
        <f>MASTER_DATA_ESCALATED!BR159/(BR$18*1000)</f>
        <v>0</v>
      </c>
      <c r="BS159" s="97">
        <f>MASTER_DATA_ESCALATED!BS159/(BS$18*1000)</f>
        <v>0</v>
      </c>
      <c r="BT159" s="97">
        <f>MASTER_DATA_ESCALATED!BT159/(BT$18*1000)</f>
        <v>0</v>
      </c>
      <c r="BU159" s="97">
        <f>MASTER_DATA_ESCALATED!BU159/(BU$18*1000)</f>
        <v>0</v>
      </c>
      <c r="BV159" s="97">
        <f>MASTER_DATA_ESCALATED!BV159/(BV$18*1000)</f>
        <v>0</v>
      </c>
      <c r="BW159" s="97">
        <f>MASTER_DATA_ESCALATED!BW159/(BW$18*1000)</f>
        <v>0</v>
      </c>
      <c r="BX159" s="97">
        <f>MASTER_DATA_ESCALATED!BX159/(BX$18*1000)</f>
        <v>0</v>
      </c>
      <c r="BY159" s="97">
        <f>MASTER_DATA_ESCALATED!BY159/(BY$18*1000)</f>
        <v>0</v>
      </c>
      <c r="BZ159" s="97">
        <f>MASTER_DATA_ESCALATED!BZ159/(BZ$18*1000)</f>
        <v>0</v>
      </c>
      <c r="CA159" s="97">
        <f>MASTER_DATA_ESCALATED!CA159/(CA$18*1000)</f>
        <v>0</v>
      </c>
      <c r="CB159" s="97">
        <f>MASTER_DATA_ESCALATED!CB159/(CB$18*1000)</f>
        <v>0</v>
      </c>
      <c r="CC159" s="97">
        <f>MASTER_DATA_ESCALATED!CC159/(CC$18*1000)</f>
        <v>0</v>
      </c>
      <c r="CD159" s="97">
        <f>MASTER_DATA_ESCALATED!CD159/(CD$18*1000)</f>
        <v>0</v>
      </c>
      <c r="CE159" s="97">
        <f>MASTER_DATA_ESCALATED!CE159/(CE$18*1000)</f>
        <v>0</v>
      </c>
      <c r="CF159" s="97">
        <f>MASTER_DATA_ESCALATED!CF159/(CF$18*1000)</f>
        <v>0</v>
      </c>
      <c r="CG159" s="97">
        <f>MASTER_DATA_ESCALATED!CG159/(CG$18*1000)</f>
        <v>0</v>
      </c>
      <c r="CH159" s="97">
        <f>MASTER_DATA_ESCALATED!CH159/(CH$18*1000)</f>
        <v>0</v>
      </c>
      <c r="CI159" s="97">
        <f>MASTER_DATA_ESCALATED!CI159/(CI$18*1000)</f>
        <v>0</v>
      </c>
      <c r="CJ159" s="97">
        <f>MASTER_DATA_ESCALATED!CJ159/(CJ$18*1000)</f>
        <v>0</v>
      </c>
      <c r="CK159" s="97">
        <f>MASTER_DATA_ESCALATED!CK159/(CK$18*1000)</f>
        <v>0</v>
      </c>
      <c r="CL159" s="97">
        <f>MASTER_DATA_ESCALATED!CL159/(CL$18*1000)</f>
        <v>0</v>
      </c>
      <c r="CM159" s="97">
        <f>MASTER_DATA_ESCALATED!CM159/(CM$18*1000)</f>
        <v>0</v>
      </c>
      <c r="CN159" s="97">
        <f>MASTER_DATA_ESCALATED!CN159/(CN$18*1000)</f>
        <v>0</v>
      </c>
      <c r="CO159" s="97">
        <f>MASTER_DATA_ESCALATED!CO159/(CO$18*1000)</f>
        <v>0</v>
      </c>
      <c r="CP159" s="97">
        <f>MASTER_DATA_ESCALATED!CP159/(CP$18*1000)</f>
        <v>0</v>
      </c>
      <c r="CQ159" s="97">
        <f>MASTER_DATA_ESCALATED!CQ159/(CQ$18*1000)</f>
        <v>0</v>
      </c>
      <c r="CR159" s="97">
        <f>MASTER_DATA_ESCALATED!CR159/(CR$18*1000)</f>
        <v>0</v>
      </c>
      <c r="CS159" s="97">
        <f>MASTER_DATA_ESCALATED!CS159/(CS$18*1000)</f>
        <v>0</v>
      </c>
      <c r="CT159" s="97">
        <f>MASTER_DATA_ESCALATED!CT159/(CT$18*1000)</f>
        <v>0</v>
      </c>
      <c r="CU159" s="97">
        <f>MASTER_DATA_ESCALATED!CU159/(CU$18*1000)</f>
        <v>0</v>
      </c>
      <c r="CV159" s="97">
        <f>MASTER_DATA_ESCALATED!CV159/(CV$18*1000)</f>
        <v>0</v>
      </c>
      <c r="CW159" s="97">
        <f>MASTER_DATA_ESCALATED!CW159/(CW$18*1000)</f>
        <v>0</v>
      </c>
      <c r="CX159" s="97">
        <f>MASTER_DATA_ESCALATED!CX159/(CX$18*1000)</f>
        <v>0</v>
      </c>
      <c r="CY159" s="97">
        <f>MASTER_DATA_ESCALATED!CY159/(CY$18*1000)</f>
        <v>0</v>
      </c>
      <c r="CZ159" s="97">
        <f>MASTER_DATA_ESCALATED!CZ159/(CZ$18*1000)</f>
        <v>0</v>
      </c>
      <c r="DA159" s="97" t="e">
        <f>MASTER_DATA_ESCALATED!DA159/(DA$18*1000)</f>
        <v>#DIV/0!</v>
      </c>
      <c r="DB159" s="97" t="e">
        <f>MASTER_DATA_ESCALATED!DB159/(DB$18*1000)</f>
        <v>#DIV/0!</v>
      </c>
      <c r="DC159" s="97" t="e">
        <f>MASTER_DATA_ESCALATED!DC159/(DC$18*1000)</f>
        <v>#DIV/0!</v>
      </c>
      <c r="DD159" s="97" t="e">
        <f>MASTER_DATA_ESCALATED!DD159/(DD$18*1000)</f>
        <v>#N/A</v>
      </c>
      <c r="DE159" s="97">
        <f>MASTER_DATA_ESCALATED!DE159/(DE$18*1000)</f>
        <v>0</v>
      </c>
      <c r="DF159" s="97">
        <f>MASTER_DATA_ESCALATED!DF159/(DF$18*1000)</f>
        <v>0</v>
      </c>
      <c r="DG159" s="97">
        <f>MASTER_DATA_ESCALATED!DG159/(DG$18*1000)</f>
        <v>0</v>
      </c>
      <c r="DH159" s="97">
        <f>MASTER_DATA_ESCALATED!DH159/(DH$18*1000)</f>
        <v>0</v>
      </c>
      <c r="DI159" s="97">
        <f>MASTER_DATA_ESCALATED!DI159/(DI$18*1000)</f>
        <v>0</v>
      </c>
      <c r="DJ159" s="97">
        <f>MASTER_DATA_ESCALATED!DJ159/(DJ$18*1000)</f>
        <v>0</v>
      </c>
      <c r="DK159" s="97">
        <f>MASTER_DATA_ESCALATED!DK159/(DK$18*1000)</f>
        <v>0</v>
      </c>
      <c r="DL159" s="97">
        <f>MASTER_DATA_ESCALATED!DL159/(DL$18*1000)</f>
        <v>0</v>
      </c>
      <c r="DM159" s="97">
        <f>MASTER_DATA_ESCALATED!DM159/(DM$18*1000)</f>
        <v>0</v>
      </c>
      <c r="DN159" s="97">
        <f>MASTER_DATA_ESCALATED!DN159/(DN$18*1000)</f>
        <v>0</v>
      </c>
      <c r="DO159" s="97">
        <f>MASTER_DATA_ESCALATED!DO159/(DO$18*1000)</f>
        <v>0</v>
      </c>
      <c r="DP159" s="97">
        <f>MASTER_DATA_ESCALATED!DP159/(DP$18*1000)</f>
        <v>0</v>
      </c>
      <c r="DQ159" s="97">
        <f>MASTER_DATA_ESCALATED!DQ159/(DQ$18*1000)</f>
        <v>0</v>
      </c>
      <c r="DR159" s="97">
        <f>MASTER_DATA_ESCALATED!DR159/(DR$18*1000)</f>
        <v>0</v>
      </c>
      <c r="DS159" s="97">
        <f>MASTER_DATA_ESCALATED!DS159/(DS$18*1000)</f>
        <v>0</v>
      </c>
      <c r="DT159" s="97">
        <f>MASTER_DATA_ESCALATED!DT159/(DT$18*1000)</f>
        <v>0</v>
      </c>
      <c r="DU159" s="97">
        <f>MASTER_DATA_ESCALATED!DU159/(DU$18*1000)</f>
        <v>0</v>
      </c>
      <c r="DV159" s="97">
        <f>MASTER_DATA_ESCALATED!DV159/(DV$18*1000)</f>
        <v>0</v>
      </c>
      <c r="DW159" s="97">
        <f>MASTER_DATA_ESCALATED!DW159/(DW$18*1000)</f>
        <v>0</v>
      </c>
      <c r="DX159" s="97">
        <f>MASTER_DATA_ESCALATED!DX159/(DX$18*1000)</f>
        <v>0</v>
      </c>
      <c r="DY159" s="97">
        <f>MASTER_DATA_ESCALATED!DY159/(DY$18*1000)</f>
        <v>0</v>
      </c>
      <c r="DZ159" s="97">
        <f>MASTER_DATA_ESCALATED!DZ159/(DZ$18*1000)</f>
        <v>0</v>
      </c>
      <c r="EA159" s="97">
        <f>MASTER_DATA_ESCALATED!EA159/(EA$18*1000)</f>
        <v>0</v>
      </c>
      <c r="EB159" s="97">
        <f>MASTER_DATA_ESCALATED!EB159/(EB$18*1000)</f>
        <v>0</v>
      </c>
      <c r="EC159" s="97" t="e">
        <f>MASTER_DATA_ESCALATED!EC159/(EC$18*1000)</f>
        <v>#DIV/0!</v>
      </c>
      <c r="ED159" s="97" t="e">
        <f>MASTER_DATA_ESCALATED!ED159/(ED$18*1000)</f>
        <v>#DIV/0!</v>
      </c>
      <c r="EE159" s="97" t="e">
        <f>MASTER_DATA_ESCALATED!EE159/(EE$18*1000)</f>
        <v>#DIV/0!</v>
      </c>
      <c r="EF159" s="97" t="e">
        <f>MASTER_DATA_ESCALATED!EF159/(EF$18*1000)</f>
        <v>#VALUE!</v>
      </c>
      <c r="EG159" s="97">
        <f>MASTER_DATA_ESCALATED!EG159/(EG$18*1000)</f>
        <v>0</v>
      </c>
      <c r="EH159" s="97">
        <f>MASTER_DATA_ESCALATED!EH159/(EH$18*1000)</f>
        <v>0</v>
      </c>
      <c r="EI159" s="97">
        <f>MASTER_DATA_ESCALATED!EI159/(EI$18*1000)</f>
        <v>0</v>
      </c>
      <c r="EJ159" s="97">
        <f>MASTER_DATA_ESCALATED!EJ159/(EJ$18*1000)</f>
        <v>0</v>
      </c>
      <c r="EK159" s="97">
        <f>MASTER_DATA_ESCALATED!EK159/(EK$18*1000)</f>
        <v>0</v>
      </c>
      <c r="EL159" s="97">
        <f>MASTER_DATA_ESCALATED!EL159/(EL$18*1000)</f>
        <v>0</v>
      </c>
      <c r="EM159" s="97">
        <f>MASTER_DATA_ESCALATED!EM159/(EM$18*1000)</f>
        <v>0</v>
      </c>
      <c r="EN159" s="97">
        <f>MASTER_DATA_ESCALATED!EN159/(EN$18*1000)</f>
        <v>0</v>
      </c>
      <c r="EO159" s="97">
        <f>MASTER_DATA_ESCALATED!EO159/(EO$18*1000)</f>
        <v>0</v>
      </c>
      <c r="EP159" s="97">
        <f>MASTER_DATA_ESCALATED!EP159/(EP$18*1000)</f>
        <v>0</v>
      </c>
      <c r="EQ159" s="97">
        <f>MASTER_DATA_ESCALATED!EQ159/(EQ$18*1000)</f>
        <v>0</v>
      </c>
      <c r="ER159" s="97">
        <f>MASTER_DATA_ESCALATED!ER159/(ER$18*1000)</f>
        <v>0</v>
      </c>
      <c r="ES159" s="97">
        <f>MASTER_DATA_ESCALATED!ES159/(ES$18*1000)</f>
        <v>0</v>
      </c>
      <c r="ET159" s="97">
        <f>MASTER_DATA_ESCALATED!ET159/(ET$18*1000)</f>
        <v>0</v>
      </c>
      <c r="EU159" s="97">
        <f>MASTER_DATA_ESCALATED!EU159/(EU$18*1000)</f>
        <v>0</v>
      </c>
      <c r="EV159" s="97">
        <f>MASTER_DATA_ESCALATED!EV159/(EV$18*1000)</f>
        <v>0</v>
      </c>
      <c r="EW159" s="97">
        <f>MASTER_DATA_ESCALATED!EW159/(EW$18*1000)</f>
        <v>0</v>
      </c>
      <c r="EX159" s="97">
        <f>MASTER_DATA_ESCALATED!EX159/(EX$18*1000)</f>
        <v>0</v>
      </c>
      <c r="EY159" s="97">
        <f>MASTER_DATA_ESCALATED!EY159/(EY$18*1000)</f>
        <v>0</v>
      </c>
      <c r="EZ159" s="97">
        <f>MASTER_DATA_ESCALATED!EZ159/(EZ$18*1000)</f>
        <v>0</v>
      </c>
      <c r="FA159" s="97">
        <f>MASTER_DATA_ESCALATED!FA159/(FA$18*1000)</f>
        <v>0</v>
      </c>
      <c r="FB159" s="97">
        <f>MASTER_DATA_ESCALATED!FB159/(FB$18*1000)</f>
        <v>0</v>
      </c>
      <c r="FC159" s="97">
        <f>MASTER_DATA_ESCALATED!FC159/(FC$18*1000)</f>
        <v>0</v>
      </c>
      <c r="FD159" s="97">
        <f>MASTER_DATA_ESCALATED!FD159/(FD$18*1000)</f>
        <v>0</v>
      </c>
      <c r="FE159" s="97">
        <f>MASTER_DATA_ESCALATED!FE159/(FE$18*1000)</f>
        <v>0</v>
      </c>
      <c r="FF159" s="97">
        <f>MASTER_DATA_ESCALATED!FF159/(FF$18*1000)</f>
        <v>0</v>
      </c>
      <c r="FG159" s="97">
        <f>MASTER_DATA_ESCALATED!FG159/(FG$18*1000)</f>
        <v>0</v>
      </c>
      <c r="FH159" s="97">
        <f>MASTER_DATA_ESCALATED!FH159/(FH$18*1000)</f>
        <v>0</v>
      </c>
      <c r="FI159" s="97">
        <f>MASTER_DATA_ESCALATED!FI159/(FI$18*1000)</f>
        <v>0</v>
      </c>
      <c r="FJ159" s="97">
        <f>MASTER_DATA_ESCALATED!FJ159/(FJ$18*1000)</f>
        <v>0</v>
      </c>
      <c r="FK159" s="97">
        <f>MASTER_DATA_ESCALATED!FK159/(FK$18*1000)</f>
        <v>0</v>
      </c>
      <c r="FL159" s="97">
        <f>MASTER_DATA_ESCALATED!FL159/(FL$18*1000)</f>
        <v>0</v>
      </c>
      <c r="FM159" s="97">
        <f>MASTER_DATA_ESCALATED!FM159/(FM$18*1000)</f>
        <v>0</v>
      </c>
      <c r="FN159" s="97">
        <f>MASTER_DATA_ESCALATED!FN159/(FN$18*1000)</f>
        <v>0</v>
      </c>
      <c r="FO159" s="97">
        <f>MASTER_DATA_ESCALATED!FO159/(FO$18*1000)</f>
        <v>0</v>
      </c>
      <c r="FP159" s="97">
        <f>MASTER_DATA_ESCALATED!FP159/(FP$18*1000)</f>
        <v>0</v>
      </c>
      <c r="FQ159" s="97">
        <f>MASTER_DATA_ESCALATED!FQ159/(FQ$18*1000)</f>
        <v>0</v>
      </c>
      <c r="FR159" s="97">
        <f>MASTER_DATA_ESCALATED!FR159/(FR$18*1000)</f>
        <v>0</v>
      </c>
      <c r="FS159" s="97">
        <f>MASTER_DATA_ESCALATED!FS159/(FS$18*1000)</f>
        <v>0</v>
      </c>
      <c r="FT159" s="97">
        <f>MASTER_DATA_ESCALATED!FT159/(FT$18*1000)</f>
        <v>0</v>
      </c>
      <c r="FU159" s="97">
        <f>MASTER_DATA_ESCALATED!FU159/(FU$18*1000)</f>
        <v>0</v>
      </c>
      <c r="FV159" s="97">
        <f>MASTER_DATA_ESCALATED!FV159/(FV$18*1000)</f>
        <v>0</v>
      </c>
      <c r="FW159" s="97">
        <f>MASTER_DATA_ESCALATED!FW159/(FW$18*1000)</f>
        <v>0</v>
      </c>
      <c r="FX159" s="97">
        <f>MASTER_DATA_ESCALATED!FX159/(FX$18*1000)</f>
        <v>0</v>
      </c>
      <c r="FY159" s="97">
        <f>MASTER_DATA_ESCALATED!FY159/(FY$18*1000)</f>
        <v>0</v>
      </c>
      <c r="FZ159" s="97">
        <f>MASTER_DATA_ESCALATED!FZ159/(FZ$18*1000)</f>
        <v>0</v>
      </c>
      <c r="GA159" s="97">
        <f>MASTER_DATA_ESCALATED!GA159/(GA$18*1000)</f>
        <v>0</v>
      </c>
      <c r="GB159" s="97">
        <f>MASTER_DATA_ESCALATED!GB159/(GB$18*1000)</f>
        <v>0</v>
      </c>
      <c r="GC159" s="97">
        <f>MASTER_DATA_ESCALATED!GC159/(GC$18*1000)</f>
        <v>0</v>
      </c>
      <c r="GD159" s="97">
        <f>MASTER_DATA_ESCALATED!GD159/(GD$18*1000)</f>
        <v>0</v>
      </c>
      <c r="GE159" s="97">
        <f>MASTER_DATA_ESCALATED!GE159/(GE$18*1000)</f>
        <v>0</v>
      </c>
      <c r="GF159" s="97">
        <f>MASTER_DATA_ESCALATED!GF159/(GF$18*1000)</f>
        <v>0</v>
      </c>
      <c r="GG159" s="97">
        <f>MASTER_DATA_ESCALATED!GG159/(GG$18*1000)</f>
        <v>0</v>
      </c>
      <c r="GH159" s="97">
        <f>MASTER_DATA_ESCALATED!GH159/(GH$18*1000)</f>
        <v>0</v>
      </c>
      <c r="GI159" s="97">
        <f>MASTER_DATA_ESCALATED!GI159/(GI$18*1000)</f>
        <v>0</v>
      </c>
      <c r="GJ159" s="97">
        <f>MASTER_DATA_ESCALATED!GJ159/(GJ$18*1000)</f>
        <v>0</v>
      </c>
      <c r="GK159" s="97">
        <f>MASTER_DATA_ESCALATED!GK159/(GK$18*1000)</f>
        <v>0</v>
      </c>
      <c r="GL159" s="97">
        <f>MASTER_DATA_ESCALATED!GL159/(GL$18*1000)</f>
        <v>0</v>
      </c>
      <c r="GM159" s="97">
        <f>MASTER_DATA_ESCALATED!GM159/(GM$18*1000)</f>
        <v>0</v>
      </c>
      <c r="GN159" s="97">
        <f>MASTER_DATA_ESCALATED!GN159/(GN$18*1000)</f>
        <v>0</v>
      </c>
      <c r="GO159" s="97">
        <f>MASTER_DATA_ESCALATED!GO159/(GO$18*1000)</f>
        <v>0</v>
      </c>
      <c r="GP159" s="97">
        <f>MASTER_DATA_ESCALATED!GP159/(GP$18*1000)</f>
        <v>0</v>
      </c>
      <c r="GQ159" s="97">
        <f>MASTER_DATA_ESCALATED!GQ159/(GQ$18*1000)</f>
        <v>0</v>
      </c>
      <c r="GR159" s="97">
        <f>MASTER_DATA_ESCALATED!GR159/(GR$18*1000)</f>
        <v>0</v>
      </c>
      <c r="GS159" s="97">
        <f>MASTER_DATA_ESCALATED!GS159/(GS$18*1000)</f>
        <v>0</v>
      </c>
      <c r="GT159" s="97">
        <f>MASTER_DATA_ESCALATED!GT159/(GT$18*1000)</f>
        <v>0</v>
      </c>
      <c r="GU159" s="97">
        <f>MASTER_DATA_ESCALATED!GU159/(GU$18*1000)</f>
        <v>0</v>
      </c>
      <c r="GV159" s="97">
        <f>MASTER_DATA_ESCALATED!GV159/(GV$18*1000)</f>
        <v>0</v>
      </c>
      <c r="GW159" s="97" t="e">
        <f>MASTER_DATA_ESCALATED!#REF!/(GW$18*1000)</f>
        <v>#REF!</v>
      </c>
      <c r="GX159" s="97" t="e">
        <f>MASTER_DATA_ESCALATED!#REF!/(GX$18*1000)</f>
        <v>#REF!</v>
      </c>
      <c r="GY159" s="97" t="e">
        <f>MASTER_DATA_ESCALATED!#REF!/(GY$18*1000)</f>
        <v>#REF!</v>
      </c>
    </row>
    <row r="160" spans="2:207" ht="17.25" hidden="1" outlineLevel="2" x14ac:dyDescent="0.3">
      <c r="B160" s="183">
        <f t="shared" si="3"/>
        <v>30</v>
      </c>
      <c r="C160" s="51">
        <f t="shared" si="4"/>
        <v>345</v>
      </c>
      <c r="D160" s="77"/>
      <c r="E160" s="52"/>
      <c r="F160" s="52">
        <v>345</v>
      </c>
      <c r="G160" s="78"/>
      <c r="H160" s="35" t="s">
        <v>158</v>
      </c>
      <c r="I160" s="97">
        <f>MASTER_DATA_ESCALATED!I160/(I$18*1000)</f>
        <v>0</v>
      </c>
      <c r="J160" s="97">
        <f>MASTER_DATA_ESCALATED!J160/(J$18*1000)</f>
        <v>0</v>
      </c>
      <c r="K160" s="97">
        <f>MASTER_DATA_ESCALATED!K160/(K$18*1000)</f>
        <v>0</v>
      </c>
      <c r="L160" s="97">
        <f>MASTER_DATA_ESCALATED!L160/(L$18*1000)</f>
        <v>0</v>
      </c>
      <c r="M160" s="97">
        <f>MASTER_DATA_ESCALATED!M160/(M$18*1000)</f>
        <v>0</v>
      </c>
      <c r="N160" s="97">
        <f>MASTER_DATA_ESCALATED!N160/(N$18*1000)</f>
        <v>0</v>
      </c>
      <c r="O160" s="97">
        <f>MASTER_DATA_ESCALATED!O160/(O$18*1000)</f>
        <v>0</v>
      </c>
      <c r="P160" s="97">
        <f>MASTER_DATA_ESCALATED!P160/(P$18*1000)</f>
        <v>0</v>
      </c>
      <c r="Q160" s="97">
        <f>MASTER_DATA_ESCALATED!Q160/(Q$18*1000)</f>
        <v>0</v>
      </c>
      <c r="R160" s="97">
        <f>MASTER_DATA_ESCALATED!R160/(R$18*1000)</f>
        <v>0</v>
      </c>
      <c r="S160" s="97">
        <f>MASTER_DATA_ESCALATED!S160/(S$18*1000)</f>
        <v>0</v>
      </c>
      <c r="T160" s="97">
        <f>MASTER_DATA_ESCALATED!T160/(T$18*1000)</f>
        <v>0</v>
      </c>
      <c r="U160" s="97">
        <f>MASTER_DATA_ESCALATED!U160/(U$18*1000)</f>
        <v>0</v>
      </c>
      <c r="V160" s="97">
        <f>MASTER_DATA_ESCALATED!V160/(V$18*1000)</f>
        <v>0</v>
      </c>
      <c r="W160" s="97">
        <f>MASTER_DATA_ESCALATED!W160/(W$18*1000)</f>
        <v>0</v>
      </c>
      <c r="X160" s="97">
        <f>MASTER_DATA_ESCALATED!X160/(X$18*1000)</f>
        <v>0</v>
      </c>
      <c r="Y160" s="97">
        <f>MASTER_DATA_ESCALATED!Y160/(Y$18*1000)</f>
        <v>0</v>
      </c>
      <c r="Z160" s="97">
        <f>MASTER_DATA_ESCALATED!Z160/(Z$18*1000)</f>
        <v>0</v>
      </c>
      <c r="AA160" s="97">
        <f>MASTER_DATA_ESCALATED!AA160/(AA$18*1000)</f>
        <v>0</v>
      </c>
      <c r="AB160" s="97">
        <f>MASTER_DATA_ESCALATED!AB160/(AB$18*1000)</f>
        <v>0</v>
      </c>
      <c r="AC160" s="97">
        <f>MASTER_DATA_ESCALATED!AC160/(AC$18*1000)</f>
        <v>0</v>
      </c>
      <c r="AD160" s="97">
        <f>MASTER_DATA_ESCALATED!AD160/(AD$18*1000)</f>
        <v>0</v>
      </c>
      <c r="AE160" s="97">
        <f>MASTER_DATA_ESCALATED!AE160/(AE$18*1000)</f>
        <v>0</v>
      </c>
      <c r="AF160" s="97">
        <f>MASTER_DATA_ESCALATED!AF160/(AF$18*1000)</f>
        <v>0</v>
      </c>
      <c r="AG160" s="97">
        <f>MASTER_DATA_ESCALATED!AG160/(AG$18*1000)</f>
        <v>0</v>
      </c>
      <c r="AH160" s="97">
        <f>MASTER_DATA_ESCALATED!AH160/(AH$18*1000)</f>
        <v>0</v>
      </c>
      <c r="AI160" s="97">
        <f>MASTER_DATA_ESCALATED!AI160/(AI$18*1000)</f>
        <v>0</v>
      </c>
      <c r="AJ160" s="97">
        <f>MASTER_DATA_ESCALATED!AJ160/(AJ$18*1000)</f>
        <v>0</v>
      </c>
      <c r="AK160" s="97">
        <f>MASTER_DATA_ESCALATED!AK160/(AK$18*1000)</f>
        <v>0</v>
      </c>
      <c r="AL160" s="97">
        <f>MASTER_DATA_ESCALATED!AL160/(AL$18*1000)</f>
        <v>0</v>
      </c>
      <c r="AM160" s="97">
        <f>MASTER_DATA_ESCALATED!AM160/(AM$18*1000)</f>
        <v>0</v>
      </c>
      <c r="AN160" s="97">
        <f>MASTER_DATA_ESCALATED!AN160/(AN$18*1000)</f>
        <v>0</v>
      </c>
      <c r="AO160" s="97">
        <f>MASTER_DATA_ESCALATED!AO160/(AO$18*1000)</f>
        <v>0</v>
      </c>
      <c r="AP160" s="97">
        <f>MASTER_DATA_ESCALATED!AP160/(AP$18*1000)</f>
        <v>0</v>
      </c>
      <c r="AQ160" s="97">
        <f>MASTER_DATA_ESCALATED!AQ160/(AQ$18*1000)</f>
        <v>0</v>
      </c>
      <c r="AR160" s="97">
        <f>MASTER_DATA_ESCALATED!AR160/(AR$18*1000)</f>
        <v>0</v>
      </c>
      <c r="AS160" s="97">
        <f>MASTER_DATA_ESCALATED!AS160/(AS$18*1000)</f>
        <v>0</v>
      </c>
      <c r="AT160" s="97">
        <f>MASTER_DATA_ESCALATED!AT160/(AT$18*1000)</f>
        <v>0</v>
      </c>
      <c r="AU160" s="97">
        <f>MASTER_DATA_ESCALATED!AU160/(AU$18*1000)</f>
        <v>0</v>
      </c>
      <c r="AV160" s="97">
        <f>MASTER_DATA_ESCALATED!AV160/(AV$18*1000)</f>
        <v>0</v>
      </c>
      <c r="AW160" s="97">
        <f>MASTER_DATA_ESCALATED!AW160/(AW$18*1000)</f>
        <v>0</v>
      </c>
      <c r="AX160" s="97">
        <f>MASTER_DATA_ESCALATED!AX160/(AX$18*1000)</f>
        <v>0</v>
      </c>
      <c r="AY160" s="97">
        <f>MASTER_DATA_ESCALATED!AY160/(AY$18*1000)</f>
        <v>0</v>
      </c>
      <c r="AZ160" s="97">
        <f>MASTER_DATA_ESCALATED!AZ160/(AZ$18*1000)</f>
        <v>0</v>
      </c>
      <c r="BA160" s="97">
        <f>MASTER_DATA_ESCALATED!BA160/(BA$18*1000)</f>
        <v>0</v>
      </c>
      <c r="BB160" s="97">
        <f>MASTER_DATA_ESCALATED!BB160/(BB$18*1000)</f>
        <v>0</v>
      </c>
      <c r="BC160" s="97">
        <f>MASTER_DATA_ESCALATED!BC160/(BC$18*1000)</f>
        <v>0</v>
      </c>
      <c r="BD160" s="97">
        <f>MASTER_DATA_ESCALATED!BD160/(BD$18*1000)</f>
        <v>0</v>
      </c>
      <c r="BE160" s="97">
        <f>MASTER_DATA_ESCALATED!BE160/(BE$18*1000)</f>
        <v>0</v>
      </c>
      <c r="BF160" s="97">
        <f>MASTER_DATA_ESCALATED!BF160/(BF$18*1000)</f>
        <v>0</v>
      </c>
      <c r="BG160" s="97">
        <f>MASTER_DATA_ESCALATED!BG160/(BG$18*1000)</f>
        <v>0</v>
      </c>
      <c r="BH160" s="97">
        <f>MASTER_DATA_ESCALATED!BH160/(BH$18*1000)</f>
        <v>0</v>
      </c>
      <c r="BI160" s="97">
        <f>MASTER_DATA_ESCALATED!BI160/(BI$18*1000)</f>
        <v>0</v>
      </c>
      <c r="BJ160" s="97">
        <f>MASTER_DATA_ESCALATED!BJ160/(BJ$18*1000)</f>
        <v>0</v>
      </c>
      <c r="BK160" s="97">
        <f>MASTER_DATA_ESCALATED!BK160/(BK$18*1000)</f>
        <v>0</v>
      </c>
      <c r="BL160" s="97">
        <f>MASTER_DATA_ESCALATED!BL160/(BL$18*1000)</f>
        <v>0</v>
      </c>
      <c r="BM160" s="97">
        <f>MASTER_DATA_ESCALATED!BM160/(BM$18*1000)</f>
        <v>0</v>
      </c>
      <c r="BN160" s="97">
        <f>MASTER_DATA_ESCALATED!BN160/(BN$18*1000)</f>
        <v>0</v>
      </c>
      <c r="BO160" s="97">
        <f>MASTER_DATA_ESCALATED!BO160/(BO$18*1000)</f>
        <v>0</v>
      </c>
      <c r="BP160" s="97">
        <f>MASTER_DATA_ESCALATED!BP160/(BP$18*1000)</f>
        <v>0</v>
      </c>
      <c r="BQ160" s="97">
        <f>MASTER_DATA_ESCALATED!BQ160/(BQ$18*1000)</f>
        <v>0</v>
      </c>
      <c r="BR160" s="97">
        <f>MASTER_DATA_ESCALATED!BR160/(BR$18*1000)</f>
        <v>0</v>
      </c>
      <c r="BS160" s="97">
        <f>MASTER_DATA_ESCALATED!BS160/(BS$18*1000)</f>
        <v>0</v>
      </c>
      <c r="BT160" s="97">
        <f>MASTER_DATA_ESCALATED!BT160/(BT$18*1000)</f>
        <v>0</v>
      </c>
      <c r="BU160" s="97">
        <f>MASTER_DATA_ESCALATED!BU160/(BU$18*1000)</f>
        <v>0</v>
      </c>
      <c r="BV160" s="97">
        <f>MASTER_DATA_ESCALATED!BV160/(BV$18*1000)</f>
        <v>0</v>
      </c>
      <c r="BW160" s="97">
        <f>MASTER_DATA_ESCALATED!BW160/(BW$18*1000)</f>
        <v>0</v>
      </c>
      <c r="BX160" s="97">
        <f>MASTER_DATA_ESCALATED!BX160/(BX$18*1000)</f>
        <v>0</v>
      </c>
      <c r="BY160" s="97">
        <f>MASTER_DATA_ESCALATED!BY160/(BY$18*1000)</f>
        <v>0</v>
      </c>
      <c r="BZ160" s="97">
        <f>MASTER_DATA_ESCALATED!BZ160/(BZ$18*1000)</f>
        <v>0</v>
      </c>
      <c r="CA160" s="97">
        <f>MASTER_DATA_ESCALATED!CA160/(CA$18*1000)</f>
        <v>0</v>
      </c>
      <c r="CB160" s="97">
        <f>MASTER_DATA_ESCALATED!CB160/(CB$18*1000)</f>
        <v>0</v>
      </c>
      <c r="CC160" s="97">
        <f>MASTER_DATA_ESCALATED!CC160/(CC$18*1000)</f>
        <v>0</v>
      </c>
      <c r="CD160" s="97">
        <f>MASTER_DATA_ESCALATED!CD160/(CD$18*1000)</f>
        <v>0</v>
      </c>
      <c r="CE160" s="97">
        <f>MASTER_DATA_ESCALATED!CE160/(CE$18*1000)</f>
        <v>0</v>
      </c>
      <c r="CF160" s="97">
        <f>MASTER_DATA_ESCALATED!CF160/(CF$18*1000)</f>
        <v>0</v>
      </c>
      <c r="CG160" s="97">
        <f>MASTER_DATA_ESCALATED!CG160/(CG$18*1000)</f>
        <v>0</v>
      </c>
      <c r="CH160" s="97">
        <f>MASTER_DATA_ESCALATED!CH160/(CH$18*1000)</f>
        <v>0</v>
      </c>
      <c r="CI160" s="97">
        <f>MASTER_DATA_ESCALATED!CI160/(CI$18*1000)</f>
        <v>0</v>
      </c>
      <c r="CJ160" s="97">
        <f>MASTER_DATA_ESCALATED!CJ160/(CJ$18*1000)</f>
        <v>0</v>
      </c>
      <c r="CK160" s="97">
        <f>MASTER_DATA_ESCALATED!CK160/(CK$18*1000)</f>
        <v>0</v>
      </c>
      <c r="CL160" s="97">
        <f>MASTER_DATA_ESCALATED!CL160/(CL$18*1000)</f>
        <v>0</v>
      </c>
      <c r="CM160" s="97">
        <f>MASTER_DATA_ESCALATED!CM160/(CM$18*1000)</f>
        <v>0</v>
      </c>
      <c r="CN160" s="97">
        <f>MASTER_DATA_ESCALATED!CN160/(CN$18*1000)</f>
        <v>0</v>
      </c>
      <c r="CO160" s="97">
        <f>MASTER_DATA_ESCALATED!CO160/(CO$18*1000)</f>
        <v>0</v>
      </c>
      <c r="CP160" s="97">
        <f>MASTER_DATA_ESCALATED!CP160/(CP$18*1000)</f>
        <v>0</v>
      </c>
      <c r="CQ160" s="97">
        <f>MASTER_DATA_ESCALATED!CQ160/(CQ$18*1000)</f>
        <v>0</v>
      </c>
      <c r="CR160" s="97">
        <f>MASTER_DATA_ESCALATED!CR160/(CR$18*1000)</f>
        <v>0</v>
      </c>
      <c r="CS160" s="97">
        <f>MASTER_DATA_ESCALATED!CS160/(CS$18*1000)</f>
        <v>0</v>
      </c>
      <c r="CT160" s="97">
        <f>MASTER_DATA_ESCALATED!CT160/(CT$18*1000)</f>
        <v>0</v>
      </c>
      <c r="CU160" s="97">
        <f>MASTER_DATA_ESCALATED!CU160/(CU$18*1000)</f>
        <v>0</v>
      </c>
      <c r="CV160" s="97">
        <f>MASTER_DATA_ESCALATED!CV160/(CV$18*1000)</f>
        <v>0</v>
      </c>
      <c r="CW160" s="97">
        <f>MASTER_DATA_ESCALATED!CW160/(CW$18*1000)</f>
        <v>0</v>
      </c>
      <c r="CX160" s="97">
        <f>MASTER_DATA_ESCALATED!CX160/(CX$18*1000)</f>
        <v>0</v>
      </c>
      <c r="CY160" s="97">
        <f>MASTER_DATA_ESCALATED!CY160/(CY$18*1000)</f>
        <v>0</v>
      </c>
      <c r="CZ160" s="97">
        <f>MASTER_DATA_ESCALATED!CZ160/(CZ$18*1000)</f>
        <v>0</v>
      </c>
      <c r="DA160" s="97" t="e">
        <f>MASTER_DATA_ESCALATED!DA160/(DA$18*1000)</f>
        <v>#DIV/0!</v>
      </c>
      <c r="DB160" s="97" t="e">
        <f>MASTER_DATA_ESCALATED!DB160/(DB$18*1000)</f>
        <v>#DIV/0!</v>
      </c>
      <c r="DC160" s="97" t="e">
        <f>MASTER_DATA_ESCALATED!DC160/(DC$18*1000)</f>
        <v>#DIV/0!</v>
      </c>
      <c r="DD160" s="97" t="e">
        <f>MASTER_DATA_ESCALATED!DD160/(DD$18*1000)</f>
        <v>#N/A</v>
      </c>
      <c r="DE160" s="97">
        <f>MASTER_DATA_ESCALATED!DE160/(DE$18*1000)</f>
        <v>0</v>
      </c>
      <c r="DF160" s="97">
        <f>MASTER_DATA_ESCALATED!DF160/(DF$18*1000)</f>
        <v>0</v>
      </c>
      <c r="DG160" s="97">
        <f>MASTER_DATA_ESCALATED!DG160/(DG$18*1000)</f>
        <v>0</v>
      </c>
      <c r="DH160" s="97">
        <f>MASTER_DATA_ESCALATED!DH160/(DH$18*1000)</f>
        <v>0</v>
      </c>
      <c r="DI160" s="97">
        <f>MASTER_DATA_ESCALATED!DI160/(DI$18*1000)</f>
        <v>0</v>
      </c>
      <c r="DJ160" s="97">
        <f>MASTER_DATA_ESCALATED!DJ160/(DJ$18*1000)</f>
        <v>0</v>
      </c>
      <c r="DK160" s="97">
        <f>MASTER_DATA_ESCALATED!DK160/(DK$18*1000)</f>
        <v>0</v>
      </c>
      <c r="DL160" s="97">
        <f>MASTER_DATA_ESCALATED!DL160/(DL$18*1000)</f>
        <v>0</v>
      </c>
      <c r="DM160" s="97">
        <f>MASTER_DATA_ESCALATED!DM160/(DM$18*1000)</f>
        <v>0</v>
      </c>
      <c r="DN160" s="97">
        <f>MASTER_DATA_ESCALATED!DN160/(DN$18*1000)</f>
        <v>0</v>
      </c>
      <c r="DO160" s="97">
        <f>MASTER_DATA_ESCALATED!DO160/(DO$18*1000)</f>
        <v>0</v>
      </c>
      <c r="DP160" s="97">
        <f>MASTER_DATA_ESCALATED!DP160/(DP$18*1000)</f>
        <v>0</v>
      </c>
      <c r="DQ160" s="97">
        <f>MASTER_DATA_ESCALATED!DQ160/(DQ$18*1000)</f>
        <v>0</v>
      </c>
      <c r="DR160" s="97">
        <f>MASTER_DATA_ESCALATED!DR160/(DR$18*1000)</f>
        <v>0</v>
      </c>
      <c r="DS160" s="97">
        <f>MASTER_DATA_ESCALATED!DS160/(DS$18*1000)</f>
        <v>0</v>
      </c>
      <c r="DT160" s="97">
        <f>MASTER_DATA_ESCALATED!DT160/(DT$18*1000)</f>
        <v>0</v>
      </c>
      <c r="DU160" s="97">
        <f>MASTER_DATA_ESCALATED!DU160/(DU$18*1000)</f>
        <v>0</v>
      </c>
      <c r="DV160" s="97">
        <f>MASTER_DATA_ESCALATED!DV160/(DV$18*1000)</f>
        <v>0</v>
      </c>
      <c r="DW160" s="97">
        <f>MASTER_DATA_ESCALATED!DW160/(DW$18*1000)</f>
        <v>0</v>
      </c>
      <c r="DX160" s="97">
        <f>MASTER_DATA_ESCALATED!DX160/(DX$18*1000)</f>
        <v>0</v>
      </c>
      <c r="DY160" s="97">
        <f>MASTER_DATA_ESCALATED!DY160/(DY$18*1000)</f>
        <v>0</v>
      </c>
      <c r="DZ160" s="97">
        <f>MASTER_DATA_ESCALATED!DZ160/(DZ$18*1000)</f>
        <v>0</v>
      </c>
      <c r="EA160" s="97">
        <f>MASTER_DATA_ESCALATED!EA160/(EA$18*1000)</f>
        <v>0</v>
      </c>
      <c r="EB160" s="97">
        <f>MASTER_DATA_ESCALATED!EB160/(EB$18*1000)</f>
        <v>0</v>
      </c>
      <c r="EC160" s="97" t="e">
        <f>MASTER_DATA_ESCALATED!EC160/(EC$18*1000)</f>
        <v>#DIV/0!</v>
      </c>
      <c r="ED160" s="97" t="e">
        <f>MASTER_DATA_ESCALATED!ED160/(ED$18*1000)</f>
        <v>#DIV/0!</v>
      </c>
      <c r="EE160" s="97" t="e">
        <f>MASTER_DATA_ESCALATED!EE160/(EE$18*1000)</f>
        <v>#DIV/0!</v>
      </c>
      <c r="EF160" s="97" t="e">
        <f>MASTER_DATA_ESCALATED!EF160/(EF$18*1000)</f>
        <v>#VALUE!</v>
      </c>
      <c r="EG160" s="97">
        <f>MASTER_DATA_ESCALATED!EG160/(EG$18*1000)</f>
        <v>0</v>
      </c>
      <c r="EH160" s="97">
        <f>MASTER_DATA_ESCALATED!EH160/(EH$18*1000)</f>
        <v>0</v>
      </c>
      <c r="EI160" s="97">
        <f>MASTER_DATA_ESCALATED!EI160/(EI$18*1000)</f>
        <v>0</v>
      </c>
      <c r="EJ160" s="97">
        <f>MASTER_DATA_ESCALATED!EJ160/(EJ$18*1000)</f>
        <v>0</v>
      </c>
      <c r="EK160" s="97">
        <f>MASTER_DATA_ESCALATED!EK160/(EK$18*1000)</f>
        <v>0</v>
      </c>
      <c r="EL160" s="97">
        <f>MASTER_DATA_ESCALATED!EL160/(EL$18*1000)</f>
        <v>0</v>
      </c>
      <c r="EM160" s="97">
        <f>MASTER_DATA_ESCALATED!EM160/(EM$18*1000)</f>
        <v>0</v>
      </c>
      <c r="EN160" s="97">
        <f>MASTER_DATA_ESCALATED!EN160/(EN$18*1000)</f>
        <v>0</v>
      </c>
      <c r="EO160" s="97">
        <f>MASTER_DATA_ESCALATED!EO160/(EO$18*1000)</f>
        <v>0</v>
      </c>
      <c r="EP160" s="97">
        <f>MASTER_DATA_ESCALATED!EP160/(EP$18*1000)</f>
        <v>0</v>
      </c>
      <c r="EQ160" s="97">
        <f>MASTER_DATA_ESCALATED!EQ160/(EQ$18*1000)</f>
        <v>0</v>
      </c>
      <c r="ER160" s="97">
        <f>MASTER_DATA_ESCALATED!ER160/(ER$18*1000)</f>
        <v>0</v>
      </c>
      <c r="ES160" s="97">
        <f>MASTER_DATA_ESCALATED!ES160/(ES$18*1000)</f>
        <v>0</v>
      </c>
      <c r="ET160" s="97">
        <f>MASTER_DATA_ESCALATED!ET160/(ET$18*1000)</f>
        <v>0</v>
      </c>
      <c r="EU160" s="97">
        <f>MASTER_DATA_ESCALATED!EU160/(EU$18*1000)</f>
        <v>0</v>
      </c>
      <c r="EV160" s="97">
        <f>MASTER_DATA_ESCALATED!EV160/(EV$18*1000)</f>
        <v>0</v>
      </c>
      <c r="EW160" s="97">
        <f>MASTER_DATA_ESCALATED!EW160/(EW$18*1000)</f>
        <v>0</v>
      </c>
      <c r="EX160" s="97">
        <f>MASTER_DATA_ESCALATED!EX160/(EX$18*1000)</f>
        <v>0</v>
      </c>
      <c r="EY160" s="97">
        <f>MASTER_DATA_ESCALATED!EY160/(EY$18*1000)</f>
        <v>0</v>
      </c>
      <c r="EZ160" s="97">
        <f>MASTER_DATA_ESCALATED!EZ160/(EZ$18*1000)</f>
        <v>0</v>
      </c>
      <c r="FA160" s="97">
        <f>MASTER_DATA_ESCALATED!FA160/(FA$18*1000)</f>
        <v>0</v>
      </c>
      <c r="FB160" s="97">
        <f>MASTER_DATA_ESCALATED!FB160/(FB$18*1000)</f>
        <v>0</v>
      </c>
      <c r="FC160" s="97">
        <f>MASTER_DATA_ESCALATED!FC160/(FC$18*1000)</f>
        <v>0</v>
      </c>
      <c r="FD160" s="97">
        <f>MASTER_DATA_ESCALATED!FD160/(FD$18*1000)</f>
        <v>0</v>
      </c>
      <c r="FE160" s="97">
        <f>MASTER_DATA_ESCALATED!FE160/(FE$18*1000)</f>
        <v>0</v>
      </c>
      <c r="FF160" s="97">
        <f>MASTER_DATA_ESCALATED!FF160/(FF$18*1000)</f>
        <v>0</v>
      </c>
      <c r="FG160" s="97">
        <f>MASTER_DATA_ESCALATED!FG160/(FG$18*1000)</f>
        <v>0</v>
      </c>
      <c r="FH160" s="97">
        <f>MASTER_DATA_ESCALATED!FH160/(FH$18*1000)</f>
        <v>0</v>
      </c>
      <c r="FI160" s="97">
        <f>MASTER_DATA_ESCALATED!FI160/(FI$18*1000)</f>
        <v>0</v>
      </c>
      <c r="FJ160" s="97">
        <f>MASTER_DATA_ESCALATED!FJ160/(FJ$18*1000)</f>
        <v>0</v>
      </c>
      <c r="FK160" s="97">
        <f>MASTER_DATA_ESCALATED!FK160/(FK$18*1000)</f>
        <v>0</v>
      </c>
      <c r="FL160" s="97">
        <f>MASTER_DATA_ESCALATED!FL160/(FL$18*1000)</f>
        <v>0</v>
      </c>
      <c r="FM160" s="97">
        <f>MASTER_DATA_ESCALATED!FM160/(FM$18*1000)</f>
        <v>0</v>
      </c>
      <c r="FN160" s="97">
        <f>MASTER_DATA_ESCALATED!FN160/(FN$18*1000)</f>
        <v>0</v>
      </c>
      <c r="FO160" s="97">
        <f>MASTER_DATA_ESCALATED!FO160/(FO$18*1000)</f>
        <v>0</v>
      </c>
      <c r="FP160" s="97">
        <f>MASTER_DATA_ESCALATED!FP160/(FP$18*1000)</f>
        <v>0</v>
      </c>
      <c r="FQ160" s="97">
        <f>MASTER_DATA_ESCALATED!FQ160/(FQ$18*1000)</f>
        <v>0</v>
      </c>
      <c r="FR160" s="97">
        <f>MASTER_DATA_ESCALATED!FR160/(FR$18*1000)</f>
        <v>0</v>
      </c>
      <c r="FS160" s="97">
        <f>MASTER_DATA_ESCALATED!FS160/(FS$18*1000)</f>
        <v>0</v>
      </c>
      <c r="FT160" s="97">
        <f>MASTER_DATA_ESCALATED!FT160/(FT$18*1000)</f>
        <v>0</v>
      </c>
      <c r="FU160" s="97">
        <f>MASTER_DATA_ESCALATED!FU160/(FU$18*1000)</f>
        <v>0</v>
      </c>
      <c r="FV160" s="97">
        <f>MASTER_DATA_ESCALATED!FV160/(FV$18*1000)</f>
        <v>0</v>
      </c>
      <c r="FW160" s="97">
        <f>MASTER_DATA_ESCALATED!FW160/(FW$18*1000)</f>
        <v>0</v>
      </c>
      <c r="FX160" s="97">
        <f>MASTER_DATA_ESCALATED!FX160/(FX$18*1000)</f>
        <v>0</v>
      </c>
      <c r="FY160" s="97">
        <f>MASTER_DATA_ESCALATED!FY160/(FY$18*1000)</f>
        <v>0</v>
      </c>
      <c r="FZ160" s="97">
        <f>MASTER_DATA_ESCALATED!FZ160/(FZ$18*1000)</f>
        <v>0</v>
      </c>
      <c r="GA160" s="97">
        <f>MASTER_DATA_ESCALATED!GA160/(GA$18*1000)</f>
        <v>0</v>
      </c>
      <c r="GB160" s="97">
        <f>MASTER_DATA_ESCALATED!GB160/(GB$18*1000)</f>
        <v>0</v>
      </c>
      <c r="GC160" s="97">
        <f>MASTER_DATA_ESCALATED!GC160/(GC$18*1000)</f>
        <v>0</v>
      </c>
      <c r="GD160" s="97">
        <f>MASTER_DATA_ESCALATED!GD160/(GD$18*1000)</f>
        <v>0</v>
      </c>
      <c r="GE160" s="97">
        <f>MASTER_DATA_ESCALATED!GE160/(GE$18*1000)</f>
        <v>0</v>
      </c>
      <c r="GF160" s="97">
        <f>MASTER_DATA_ESCALATED!GF160/(GF$18*1000)</f>
        <v>0</v>
      </c>
      <c r="GG160" s="97">
        <f>MASTER_DATA_ESCALATED!GG160/(GG$18*1000)</f>
        <v>0</v>
      </c>
      <c r="GH160" s="97">
        <f>MASTER_DATA_ESCALATED!GH160/(GH$18*1000)</f>
        <v>0</v>
      </c>
      <c r="GI160" s="97">
        <f>MASTER_DATA_ESCALATED!GI160/(GI$18*1000)</f>
        <v>0</v>
      </c>
      <c r="GJ160" s="97">
        <f>MASTER_DATA_ESCALATED!GJ160/(GJ$18*1000)</f>
        <v>0</v>
      </c>
      <c r="GK160" s="97">
        <f>MASTER_DATA_ESCALATED!GK160/(GK$18*1000)</f>
        <v>0</v>
      </c>
      <c r="GL160" s="97">
        <f>MASTER_DATA_ESCALATED!GL160/(GL$18*1000)</f>
        <v>0</v>
      </c>
      <c r="GM160" s="97">
        <f>MASTER_DATA_ESCALATED!GM160/(GM$18*1000)</f>
        <v>0</v>
      </c>
      <c r="GN160" s="97">
        <f>MASTER_DATA_ESCALATED!GN160/(GN$18*1000)</f>
        <v>0</v>
      </c>
      <c r="GO160" s="97">
        <f>MASTER_DATA_ESCALATED!GO160/(GO$18*1000)</f>
        <v>0</v>
      </c>
      <c r="GP160" s="97">
        <f>MASTER_DATA_ESCALATED!GP160/(GP$18*1000)</f>
        <v>0</v>
      </c>
      <c r="GQ160" s="97">
        <f>MASTER_DATA_ESCALATED!GQ160/(GQ$18*1000)</f>
        <v>0</v>
      </c>
      <c r="GR160" s="97">
        <f>MASTER_DATA_ESCALATED!GR160/(GR$18*1000)</f>
        <v>0</v>
      </c>
      <c r="GS160" s="97">
        <f>MASTER_DATA_ESCALATED!GS160/(GS$18*1000)</f>
        <v>0</v>
      </c>
      <c r="GT160" s="97">
        <f>MASTER_DATA_ESCALATED!GT160/(GT$18*1000)</f>
        <v>0</v>
      </c>
      <c r="GU160" s="97">
        <f>MASTER_DATA_ESCALATED!GU160/(GU$18*1000)</f>
        <v>0</v>
      </c>
      <c r="GV160" s="97">
        <f>MASTER_DATA_ESCALATED!GV160/(GV$18*1000)</f>
        <v>0</v>
      </c>
      <c r="GW160" s="97" t="e">
        <f>MASTER_DATA_ESCALATED!#REF!/(GW$18*1000)</f>
        <v>#REF!</v>
      </c>
      <c r="GX160" s="97" t="e">
        <f>MASTER_DATA_ESCALATED!#REF!/(GX$18*1000)</f>
        <v>#REF!</v>
      </c>
      <c r="GY160" s="97" t="e">
        <f>MASTER_DATA_ESCALATED!#REF!/(GY$18*1000)</f>
        <v>#REF!</v>
      </c>
    </row>
    <row r="161" spans="2:207" s="25" customFormat="1" ht="17.25" hidden="1" outlineLevel="1" x14ac:dyDescent="0.3">
      <c r="B161" s="183">
        <f t="shared" si="3"/>
        <v>30</v>
      </c>
      <c r="C161" s="51">
        <f t="shared" si="4"/>
        <v>35</v>
      </c>
      <c r="D161" s="75"/>
      <c r="E161" s="51">
        <v>35</v>
      </c>
      <c r="F161" s="51"/>
      <c r="G161" s="76"/>
      <c r="H161" s="34" t="s">
        <v>235</v>
      </c>
      <c r="I161" s="95">
        <f>MASTER_DATA_ESCALATED!I161/(I$18*1000)</f>
        <v>0</v>
      </c>
      <c r="J161" s="95">
        <f>MASTER_DATA_ESCALATED!J161/(J$18*1000)</f>
        <v>0</v>
      </c>
      <c r="K161" s="95">
        <f>MASTER_DATA_ESCALATED!K161/(K$18*1000)</f>
        <v>0</v>
      </c>
      <c r="L161" s="95">
        <f>MASTER_DATA_ESCALATED!L161/(L$18*1000)</f>
        <v>95.410755452385743</v>
      </c>
      <c r="M161" s="95">
        <f>MASTER_DATA_ESCALATED!M161/(M$18*1000)</f>
        <v>0</v>
      </c>
      <c r="N161" s="95">
        <f>MASTER_DATA_ESCALATED!N161/(N$18*1000)</f>
        <v>0</v>
      </c>
      <c r="O161" s="95">
        <f>MASTER_DATA_ESCALATED!O161/(O$18*1000)</f>
        <v>0</v>
      </c>
      <c r="P161" s="95">
        <f>MASTER_DATA_ESCALATED!P161/(P$18*1000)</f>
        <v>23.852688863096436</v>
      </c>
      <c r="Q161" s="95">
        <f>MASTER_DATA_ESCALATED!Q161/(Q$18*1000)</f>
        <v>0</v>
      </c>
      <c r="R161" s="95">
        <f>MASTER_DATA_ESCALATED!R161/(R$18*1000)</f>
        <v>0</v>
      </c>
      <c r="S161" s="95">
        <f>MASTER_DATA_ESCALATED!S161/(S$18*1000)</f>
        <v>0</v>
      </c>
      <c r="T161" s="95">
        <f>MASTER_DATA_ESCALATED!T161/(T$18*1000)</f>
        <v>95.410755452385743</v>
      </c>
      <c r="U161" s="95">
        <f>MASTER_DATA_ESCALATED!U161/(U$18*1000)</f>
        <v>0</v>
      </c>
      <c r="V161" s="95">
        <f>MASTER_DATA_ESCALATED!V161/(V$18*1000)</f>
        <v>0</v>
      </c>
      <c r="W161" s="95">
        <f>MASTER_DATA_ESCALATED!W161/(W$18*1000)</f>
        <v>0</v>
      </c>
      <c r="X161" s="95">
        <f>MASTER_DATA_ESCALATED!X161/(X$18*1000)</f>
        <v>23.852688863096436</v>
      </c>
      <c r="Y161" s="95">
        <f>MASTER_DATA_ESCALATED!Y161/(Y$18*1000)</f>
        <v>0</v>
      </c>
      <c r="Z161" s="95">
        <f>MASTER_DATA_ESCALATED!Z161/(Z$18*1000)</f>
        <v>0</v>
      </c>
      <c r="AA161" s="95">
        <f>MASTER_DATA_ESCALATED!AA161/(AA$18*1000)</f>
        <v>0</v>
      </c>
      <c r="AB161" s="95">
        <f>MASTER_DATA_ESCALATED!AB161/(AB$18*1000)</f>
        <v>163.47818464707558</v>
      </c>
      <c r="AC161" s="95">
        <f>MASTER_DATA_ESCALATED!AC161/(AC$18*1000)</f>
        <v>0</v>
      </c>
      <c r="AD161" s="95">
        <f>MASTER_DATA_ESCALATED!AD161/(AD$18*1000)</f>
        <v>0</v>
      </c>
      <c r="AE161" s="95">
        <f>MASTER_DATA_ESCALATED!AE161/(AE$18*1000)</f>
        <v>0</v>
      </c>
      <c r="AF161" s="95">
        <f>MASTER_DATA_ESCALATED!AF161/(AF$18*1000)</f>
        <v>40.869546161768895</v>
      </c>
      <c r="AG161" s="95">
        <f>MASTER_DATA_ESCALATED!AG161/(AG$18*1000)</f>
        <v>0</v>
      </c>
      <c r="AH161" s="95">
        <f>MASTER_DATA_ESCALATED!AH161/(AH$18*1000)</f>
        <v>0</v>
      </c>
      <c r="AI161" s="95">
        <f>MASTER_DATA_ESCALATED!AI161/(AI$18*1000)</f>
        <v>0</v>
      </c>
      <c r="AJ161" s="95">
        <f>MASTER_DATA_ESCALATED!AJ161/(AJ$18*1000)</f>
        <v>163.47818464707558</v>
      </c>
      <c r="AK161" s="95">
        <f>MASTER_DATA_ESCALATED!AK161/(AK$18*1000)</f>
        <v>0</v>
      </c>
      <c r="AL161" s="95">
        <f>MASTER_DATA_ESCALATED!AL161/(AL$18*1000)</f>
        <v>0</v>
      </c>
      <c r="AM161" s="95">
        <f>MASTER_DATA_ESCALATED!AM161/(AM$18*1000)</f>
        <v>0</v>
      </c>
      <c r="AN161" s="95">
        <f>MASTER_DATA_ESCALATED!AN161/(AN$18*1000)</f>
        <v>40.869546161768895</v>
      </c>
      <c r="AO161" s="95">
        <f>MASTER_DATA_ESCALATED!AO161/(AO$18*1000)</f>
        <v>0</v>
      </c>
      <c r="AP161" s="95">
        <f>MASTER_DATA_ESCALATED!AP161/(AP$18*1000)</f>
        <v>0</v>
      </c>
      <c r="AQ161" s="95">
        <f>MASTER_DATA_ESCALATED!AQ161/(AQ$18*1000)</f>
        <v>0</v>
      </c>
      <c r="AR161" s="95">
        <f>MASTER_DATA_ESCALATED!AR161/(AR$18*1000)</f>
        <v>0</v>
      </c>
      <c r="AS161" s="95">
        <f>MASTER_DATA_ESCALATED!AS161/(AS$18*1000)</f>
        <v>0</v>
      </c>
      <c r="AT161" s="95">
        <f>MASTER_DATA_ESCALATED!AT161/(AT$18*1000)</f>
        <v>0</v>
      </c>
      <c r="AU161" s="95">
        <f>MASTER_DATA_ESCALATED!AU161/(AU$18*1000)</f>
        <v>0</v>
      </c>
      <c r="AV161" s="95">
        <f>MASTER_DATA_ESCALATED!AV161/(AV$18*1000)</f>
        <v>0</v>
      </c>
      <c r="AW161" s="95">
        <f>MASTER_DATA_ESCALATED!AW161/(AW$18*1000)</f>
        <v>0</v>
      </c>
      <c r="AX161" s="95">
        <f>MASTER_DATA_ESCALATED!AX161/(AX$18*1000)</f>
        <v>0</v>
      </c>
      <c r="AY161" s="95">
        <f>MASTER_DATA_ESCALATED!AY161/(AY$18*1000)</f>
        <v>0</v>
      </c>
      <c r="AZ161" s="95">
        <f>MASTER_DATA_ESCALATED!AZ161/(AZ$18*1000)</f>
        <v>0</v>
      </c>
      <c r="BA161" s="95">
        <f>MASTER_DATA_ESCALATED!BA161/(BA$18*1000)</f>
        <v>0</v>
      </c>
      <c r="BB161" s="95">
        <f>MASTER_DATA_ESCALATED!BB161/(BB$18*1000)</f>
        <v>0</v>
      </c>
      <c r="BC161" s="95">
        <f>MASTER_DATA_ESCALATED!BC161/(BC$18*1000)</f>
        <v>0</v>
      </c>
      <c r="BD161" s="95">
        <f>MASTER_DATA_ESCALATED!BD161/(BD$18*1000)</f>
        <v>0</v>
      </c>
      <c r="BE161" s="95">
        <f>MASTER_DATA_ESCALATED!BE161/(BE$18*1000)</f>
        <v>0</v>
      </c>
      <c r="BF161" s="95">
        <f>MASTER_DATA_ESCALATED!BF161/(BF$18*1000)</f>
        <v>0</v>
      </c>
      <c r="BG161" s="95">
        <f>MASTER_DATA_ESCALATED!BG161/(BG$18*1000)</f>
        <v>0</v>
      </c>
      <c r="BH161" s="95">
        <f>MASTER_DATA_ESCALATED!BH161/(BH$18*1000)</f>
        <v>0</v>
      </c>
      <c r="BI161" s="95">
        <f>MASTER_DATA_ESCALATED!BI161/(BI$18*1000)</f>
        <v>0</v>
      </c>
      <c r="BJ161" s="95">
        <f>MASTER_DATA_ESCALATED!BJ161/(BJ$18*1000)</f>
        <v>0</v>
      </c>
      <c r="BK161" s="95">
        <f>MASTER_DATA_ESCALATED!BK161/(BK$18*1000)</f>
        <v>0</v>
      </c>
      <c r="BL161" s="95">
        <f>MASTER_DATA_ESCALATED!BL161/(BL$18*1000)</f>
        <v>0</v>
      </c>
      <c r="BM161" s="95">
        <f>MASTER_DATA_ESCALATED!BM161/(BM$18*1000)</f>
        <v>0</v>
      </c>
      <c r="BN161" s="95">
        <f>MASTER_DATA_ESCALATED!BN161/(BN$18*1000)</f>
        <v>0</v>
      </c>
      <c r="BO161" s="95">
        <f>MASTER_DATA_ESCALATED!BO161/(BO$18*1000)</f>
        <v>0</v>
      </c>
      <c r="BP161" s="95">
        <f>MASTER_DATA_ESCALATED!BP161/(BP$18*1000)</f>
        <v>1170.0816111992583</v>
      </c>
      <c r="BQ161" s="95">
        <f>MASTER_DATA_ESCALATED!BQ161/(BQ$18*1000)</f>
        <v>0</v>
      </c>
      <c r="BR161" s="95">
        <f>MASTER_DATA_ESCALATED!BR161/(BR$18*1000)</f>
        <v>0</v>
      </c>
      <c r="BS161" s="95">
        <f>MASTER_DATA_ESCALATED!BS161/(BS$18*1000)</f>
        <v>0</v>
      </c>
      <c r="BT161" s="95">
        <f>MASTER_DATA_ESCALATED!BT161/(BT$18*1000)</f>
        <v>506.78053319229792</v>
      </c>
      <c r="BU161" s="95">
        <f>MASTER_DATA_ESCALATED!BU161/(BU$18*1000)</f>
        <v>0</v>
      </c>
      <c r="BV161" s="95">
        <f>MASTER_DATA_ESCALATED!BV161/(BV$18*1000)</f>
        <v>0</v>
      </c>
      <c r="BW161" s="95">
        <f>MASTER_DATA_ESCALATED!BW161/(BW$18*1000)</f>
        <v>0</v>
      </c>
      <c r="BX161" s="95">
        <f>MASTER_DATA_ESCALATED!BX161/(BX$18*1000)</f>
        <v>282.63363221495297</v>
      </c>
      <c r="BY161" s="95">
        <f>MASTER_DATA_ESCALATED!BY161/(BY$18*1000)</f>
        <v>0</v>
      </c>
      <c r="BZ161" s="95">
        <f>MASTER_DATA_ESCALATED!BZ161/(BZ$18*1000)</f>
        <v>0</v>
      </c>
      <c r="CA161" s="95">
        <f>MASTER_DATA_ESCALATED!CA161/(CA$18*1000)</f>
        <v>0</v>
      </c>
      <c r="CB161" s="95">
        <f>MASTER_DATA_ESCALATED!CB161/(CB$18*1000)</f>
        <v>216.09708592061531</v>
      </c>
      <c r="CC161" s="95">
        <f>MASTER_DATA_ESCALATED!CC161/(CC$18*1000)</f>
        <v>0</v>
      </c>
      <c r="CD161" s="95">
        <f>MASTER_DATA_ESCALATED!CD161/(CD$18*1000)</f>
        <v>0</v>
      </c>
      <c r="CE161" s="95">
        <f>MASTER_DATA_ESCALATED!CE161/(CE$18*1000)</f>
        <v>0</v>
      </c>
      <c r="CF161" s="95">
        <f>MASTER_DATA_ESCALATED!CF161/(CF$18*1000)</f>
        <v>254.68163778856234</v>
      </c>
      <c r="CG161" s="95">
        <f>MASTER_DATA_ESCALATED!CG161/(CG$18*1000)</f>
        <v>0</v>
      </c>
      <c r="CH161" s="95">
        <f>MASTER_DATA_ESCALATED!CH161/(CH$18*1000)</f>
        <v>0</v>
      </c>
      <c r="CI161" s="95">
        <f>MASTER_DATA_ESCALATED!CI161/(CI$18*1000)</f>
        <v>0</v>
      </c>
      <c r="CJ161" s="95">
        <f>MASTER_DATA_ESCALATED!CJ161/(CJ$18*1000)</f>
        <v>337.69385779387909</v>
      </c>
      <c r="CK161" s="95">
        <f>MASTER_DATA_ESCALATED!CK161/(CK$18*1000)</f>
        <v>0</v>
      </c>
      <c r="CL161" s="95">
        <f>MASTER_DATA_ESCALATED!CL161/(CL$18*1000)</f>
        <v>0</v>
      </c>
      <c r="CM161" s="95">
        <f>MASTER_DATA_ESCALATED!CM161/(CM$18*1000)</f>
        <v>0</v>
      </c>
      <c r="CN161" s="95">
        <f>MASTER_DATA_ESCALATED!CN161/(CN$18*1000)</f>
        <v>1012.9624644833259</v>
      </c>
      <c r="CO161" s="95">
        <f>MASTER_DATA_ESCALATED!CO161/(CO$18*1000)</f>
        <v>0</v>
      </c>
      <c r="CP161" s="95">
        <f>MASTER_DATA_ESCALATED!CP161/(CP$18*1000)</f>
        <v>0</v>
      </c>
      <c r="CQ161" s="95">
        <f>MASTER_DATA_ESCALATED!CQ161/(CQ$18*1000)</f>
        <v>0</v>
      </c>
      <c r="CR161" s="95">
        <f>MASTER_DATA_ESCALATED!CR161/(CR$18*1000)</f>
        <v>1201.4126146023857</v>
      </c>
      <c r="CS161" s="95">
        <f>MASTER_DATA_ESCALATED!CS161/(CS$18*1000)</f>
        <v>0</v>
      </c>
      <c r="CT161" s="95">
        <f>MASTER_DATA_ESCALATED!CT161/(CT$18*1000)</f>
        <v>0</v>
      </c>
      <c r="CU161" s="95">
        <f>MASTER_DATA_ESCALATED!CU161/(CU$18*1000)</f>
        <v>0</v>
      </c>
      <c r="CV161" s="95">
        <f>MASTER_DATA_ESCALATED!CV161/(CV$18*1000)</f>
        <v>0</v>
      </c>
      <c r="CW161" s="95">
        <f>MASTER_DATA_ESCALATED!CW161/(CW$18*1000)</f>
        <v>0</v>
      </c>
      <c r="CX161" s="95">
        <f>MASTER_DATA_ESCALATED!CX161/(CX$18*1000)</f>
        <v>0</v>
      </c>
      <c r="CY161" s="95">
        <f>MASTER_DATA_ESCALATED!CY161/(CY$18*1000)</f>
        <v>0</v>
      </c>
      <c r="CZ161" s="95">
        <f>MASTER_DATA_ESCALATED!CZ161/(CZ$18*1000)</f>
        <v>0</v>
      </c>
      <c r="DA161" s="95" t="e">
        <f>MASTER_DATA_ESCALATED!DA161/(DA$18*1000)</f>
        <v>#DIV/0!</v>
      </c>
      <c r="DB161" s="95" t="e">
        <f>MASTER_DATA_ESCALATED!DB161/(DB$18*1000)</f>
        <v>#DIV/0!</v>
      </c>
      <c r="DC161" s="95" t="e">
        <f>MASTER_DATA_ESCALATED!DC161/(DC$18*1000)</f>
        <v>#DIV/0!</v>
      </c>
      <c r="DD161" s="95" t="e">
        <f>MASTER_DATA_ESCALATED!DD161/(DD$18*1000)</f>
        <v>#N/A</v>
      </c>
      <c r="DE161" s="95">
        <f>MASTER_DATA_ESCALATED!DE161/(DE$18*1000)</f>
        <v>0</v>
      </c>
      <c r="DF161" s="95">
        <f>MASTER_DATA_ESCALATED!DF161/(DF$18*1000)</f>
        <v>0</v>
      </c>
      <c r="DG161" s="95">
        <f>MASTER_DATA_ESCALATED!DG161/(DG$18*1000)</f>
        <v>0</v>
      </c>
      <c r="DH161" s="95">
        <f>MASTER_DATA_ESCALATED!DH161/(DH$18*1000)</f>
        <v>494.20553729474398</v>
      </c>
      <c r="DI161" s="95">
        <f>MASTER_DATA_ESCALATED!DI161/(DI$18*1000)</f>
        <v>0</v>
      </c>
      <c r="DJ161" s="95">
        <f>MASTER_DATA_ESCALATED!DJ161/(DJ$18*1000)</f>
        <v>0</v>
      </c>
      <c r="DK161" s="95">
        <f>MASTER_DATA_ESCALATED!DK161/(DK$18*1000)</f>
        <v>0</v>
      </c>
      <c r="DL161" s="95">
        <f>MASTER_DATA_ESCALATED!DL161/(DL$18*1000)</f>
        <v>381.25595198610569</v>
      </c>
      <c r="DM161" s="95">
        <f>MASTER_DATA_ESCALATED!DM161/(DM$18*1000)</f>
        <v>0</v>
      </c>
      <c r="DN161" s="95">
        <f>MASTER_DATA_ESCALATED!DN161/(DN$18*1000)</f>
        <v>0</v>
      </c>
      <c r="DO161" s="95">
        <f>MASTER_DATA_ESCALATED!DO161/(DO$18*1000)</f>
        <v>0</v>
      </c>
      <c r="DP161" s="95">
        <f>MASTER_DATA_ESCALATED!DP161/(DP$18*1000)</f>
        <v>315.7557708570522</v>
      </c>
      <c r="DQ161" s="95">
        <f>MASTER_DATA_ESCALATED!DQ161/(DQ$18*1000)</f>
        <v>0</v>
      </c>
      <c r="DR161" s="95">
        <f>MASTER_DATA_ESCALATED!DR161/(DR$18*1000)</f>
        <v>0</v>
      </c>
      <c r="DS161" s="95">
        <f>MASTER_DATA_ESCALATED!DS161/(DS$18*1000)</f>
        <v>0</v>
      </c>
      <c r="DT161" s="95">
        <f>MASTER_DATA_ESCALATED!DT161/(DT$18*1000)</f>
        <v>282.49401320044649</v>
      </c>
      <c r="DU161" s="95">
        <f>MASTER_DATA_ESCALATED!DU161/(DU$18*1000)</f>
        <v>0</v>
      </c>
      <c r="DV161" s="95">
        <f>MASTER_DATA_ESCALATED!DV161/(DV$18*1000)</f>
        <v>0</v>
      </c>
      <c r="DW161" s="95">
        <f>MASTER_DATA_ESCALATED!DW161/(DW$18*1000)</f>
        <v>0</v>
      </c>
      <c r="DX161" s="95">
        <f>MASTER_DATA_ESCALATED!DX161/(DX$18*1000)</f>
        <v>260.17349076652687</v>
      </c>
      <c r="DY161" s="95">
        <f>MASTER_DATA_ESCALATED!DY161/(DY$18*1000)</f>
        <v>0</v>
      </c>
      <c r="DZ161" s="95">
        <f>MASTER_DATA_ESCALATED!DZ161/(DZ$18*1000)</f>
        <v>0</v>
      </c>
      <c r="EA161" s="95">
        <f>MASTER_DATA_ESCALATED!EA161/(EA$18*1000)</f>
        <v>0</v>
      </c>
      <c r="EB161" s="95">
        <f>MASTER_DATA_ESCALATED!EB161/(EB$18*1000)</f>
        <v>254.51301107190571</v>
      </c>
      <c r="EC161" s="95" t="e">
        <f>MASTER_DATA_ESCALATED!EC161/(EC$18*1000)</f>
        <v>#DIV/0!</v>
      </c>
      <c r="ED161" s="95" t="e">
        <f>MASTER_DATA_ESCALATED!ED161/(ED$18*1000)</f>
        <v>#DIV/0!</v>
      </c>
      <c r="EE161" s="95" t="e">
        <f>MASTER_DATA_ESCALATED!EE161/(EE$18*1000)</f>
        <v>#DIV/0!</v>
      </c>
      <c r="EF161" s="95" t="e">
        <f>MASTER_DATA_ESCALATED!EF161/(EF$18*1000)</f>
        <v>#VALUE!</v>
      </c>
      <c r="EG161" s="95">
        <f>MASTER_DATA_ESCALATED!EG161/(EG$18*1000)</f>
        <v>0</v>
      </c>
      <c r="EH161" s="95">
        <f>MASTER_DATA_ESCALATED!EH161/(EH$18*1000)</f>
        <v>0</v>
      </c>
      <c r="EI161" s="95">
        <f>MASTER_DATA_ESCALATED!EI161/(EI$18*1000)</f>
        <v>0</v>
      </c>
      <c r="EJ161" s="95">
        <f>MASTER_DATA_ESCALATED!EJ161/(EJ$18*1000)</f>
        <v>222.29050576030573</v>
      </c>
      <c r="EK161" s="95">
        <f>MASTER_DATA_ESCALATED!EK161/(EK$18*1000)</f>
        <v>0</v>
      </c>
      <c r="EL161" s="95">
        <f>MASTER_DATA_ESCALATED!EL161/(EL$18*1000)</f>
        <v>0</v>
      </c>
      <c r="EM161" s="95">
        <f>MASTER_DATA_ESCALATED!EM161/(EM$18*1000)</f>
        <v>0</v>
      </c>
      <c r="EN161" s="95">
        <f>MASTER_DATA_ESCALATED!EN161/(EN$18*1000)</f>
        <v>0</v>
      </c>
      <c r="EO161" s="95">
        <f>MASTER_DATA_ESCALATED!EO161/(EO$18*1000)</f>
        <v>0</v>
      </c>
      <c r="EP161" s="95">
        <f>MASTER_DATA_ESCALATED!EP161/(EP$18*1000)</f>
        <v>0</v>
      </c>
      <c r="EQ161" s="95">
        <f>MASTER_DATA_ESCALATED!EQ161/(EQ$18*1000)</f>
        <v>0</v>
      </c>
      <c r="ER161" s="95">
        <f>MASTER_DATA_ESCALATED!ER161/(ER$18*1000)</f>
        <v>421.74076622691291</v>
      </c>
      <c r="ES161" s="95">
        <f>MASTER_DATA_ESCALATED!ES161/(ES$18*1000)</f>
        <v>0</v>
      </c>
      <c r="ET161" s="95">
        <f>MASTER_DATA_ESCALATED!ET161/(ET$18*1000)</f>
        <v>0</v>
      </c>
      <c r="EU161" s="95">
        <f>MASTER_DATA_ESCALATED!EU161/(EU$18*1000)</f>
        <v>0</v>
      </c>
      <c r="EV161" s="95">
        <f>MASTER_DATA_ESCALATED!EV161/(EV$18*1000)</f>
        <v>421.74076622691291</v>
      </c>
      <c r="EW161" s="95">
        <f>MASTER_DATA_ESCALATED!EW161/(EW$18*1000)</f>
        <v>0</v>
      </c>
      <c r="EX161" s="95">
        <f>MASTER_DATA_ESCALATED!EX161/(EX$18*1000)</f>
        <v>0</v>
      </c>
      <c r="EY161" s="95">
        <f>MASTER_DATA_ESCALATED!EY161/(EY$18*1000)</f>
        <v>0</v>
      </c>
      <c r="EZ161" s="95">
        <f>MASTER_DATA_ESCALATED!EZ161/(EZ$18*1000)</f>
        <v>128.82605042016806</v>
      </c>
      <c r="FA161" s="95">
        <f>MASTER_DATA_ESCALATED!FA161/(FA$18*1000)</f>
        <v>0</v>
      </c>
      <c r="FB161" s="95">
        <f>MASTER_DATA_ESCALATED!FB161/(FB$18*1000)</f>
        <v>0</v>
      </c>
      <c r="FC161" s="95">
        <f>MASTER_DATA_ESCALATED!FC161/(FC$18*1000)</f>
        <v>0</v>
      </c>
      <c r="FD161" s="95">
        <f>MASTER_DATA_ESCALATED!FD161/(FD$18*1000)</f>
        <v>94.501846664591753</v>
      </c>
      <c r="FE161" s="95">
        <f>MASTER_DATA_ESCALATED!FE161/(FE$18*1000)</f>
        <v>0</v>
      </c>
      <c r="FF161" s="95">
        <f>MASTER_DATA_ESCALATED!FF161/(FF$18*1000)</f>
        <v>0</v>
      </c>
      <c r="FG161" s="95">
        <f>MASTER_DATA_ESCALATED!FG161/(FG$18*1000)</f>
        <v>0</v>
      </c>
      <c r="FH161" s="95">
        <f>MASTER_DATA_ESCALATED!FH161/(FH$18*1000)</f>
        <v>76.577414669571525</v>
      </c>
      <c r="FI161" s="95">
        <f>MASTER_DATA_ESCALATED!FI161/(FI$18*1000)</f>
        <v>0</v>
      </c>
      <c r="FJ161" s="95">
        <f>MASTER_DATA_ESCALATED!FJ161/(FJ$18*1000)</f>
        <v>0</v>
      </c>
      <c r="FK161" s="95">
        <f>MASTER_DATA_ESCALATED!FK161/(FK$18*1000)</f>
        <v>0</v>
      </c>
      <c r="FL161" s="95">
        <f>MASTER_DATA_ESCALATED!FL161/(FL$18*1000)</f>
        <v>128.58870906387244</v>
      </c>
      <c r="FM161" s="95">
        <f>MASTER_DATA_ESCALATED!FM161/(FM$18*1000)</f>
        <v>0</v>
      </c>
      <c r="FN161" s="95">
        <f>MASTER_DATA_ESCALATED!FN161/(FN$18*1000)</f>
        <v>0</v>
      </c>
      <c r="FO161" s="95">
        <f>MASTER_DATA_ESCALATED!FO161/(FO$18*1000)</f>
        <v>0</v>
      </c>
      <c r="FP161" s="95">
        <f>MASTER_DATA_ESCALATED!FP161/(FP$18*1000)</f>
        <v>677.9021614745925</v>
      </c>
      <c r="FQ161" s="95">
        <f>MASTER_DATA_ESCALATED!FQ161/(FQ$18*1000)</f>
        <v>0</v>
      </c>
      <c r="FR161" s="95">
        <f>MASTER_DATA_ESCALATED!FR161/(FR$18*1000)</f>
        <v>0</v>
      </c>
      <c r="FS161" s="95">
        <f>MASTER_DATA_ESCALATED!FS161/(FS$18*1000)</f>
        <v>0</v>
      </c>
      <c r="FT161" s="95">
        <f>MASTER_DATA_ESCALATED!FT161/(FT$18*1000)</f>
        <v>359.51713490920906</v>
      </c>
      <c r="FU161" s="95">
        <f>MASTER_DATA_ESCALATED!FU161/(FU$18*1000)</f>
        <v>0</v>
      </c>
      <c r="FV161" s="95">
        <f>MASTER_DATA_ESCALATED!FV161/(FV$18*1000)</f>
        <v>0</v>
      </c>
      <c r="FW161" s="95">
        <f>MASTER_DATA_ESCALATED!FW161/(FW$18*1000)</f>
        <v>0</v>
      </c>
      <c r="FX161" s="95">
        <f>MASTER_DATA_ESCALATED!FX161/(FX$18*1000)</f>
        <v>312.7145921589676</v>
      </c>
      <c r="FY161" s="95">
        <f>MASTER_DATA_ESCALATED!FY161/(FY$18*1000)</f>
        <v>0</v>
      </c>
      <c r="FZ161" s="95">
        <f>MASTER_DATA_ESCALATED!FZ161/(FZ$18*1000)</f>
        <v>0</v>
      </c>
      <c r="GA161" s="95">
        <f>MASTER_DATA_ESCALATED!GA161/(GA$18*1000)</f>
        <v>0</v>
      </c>
      <c r="GB161" s="95">
        <f>MASTER_DATA_ESCALATED!GB161/(GB$18*1000)</f>
        <v>594.78515285992376</v>
      </c>
      <c r="GC161" s="95">
        <f>MASTER_DATA_ESCALATED!GC161/(GC$18*1000)</f>
        <v>0</v>
      </c>
      <c r="GD161" s="95">
        <f>MASTER_DATA_ESCALATED!GD161/(GD$18*1000)</f>
        <v>0</v>
      </c>
      <c r="GE161" s="95">
        <f>MASTER_DATA_ESCALATED!GE161/(GE$18*1000)</f>
        <v>0</v>
      </c>
      <c r="GF161" s="95">
        <f>MASTER_DATA_ESCALATED!GF161/(GF$18*1000)</f>
        <v>318.57440848330452</v>
      </c>
      <c r="GG161" s="95">
        <f>MASTER_DATA_ESCALATED!GG161/(GG$18*1000)</f>
        <v>0</v>
      </c>
      <c r="GH161" s="95">
        <f>MASTER_DATA_ESCALATED!GH161/(GH$18*1000)</f>
        <v>0</v>
      </c>
      <c r="GI161" s="95">
        <f>MASTER_DATA_ESCALATED!GI161/(GI$18*1000)</f>
        <v>0</v>
      </c>
      <c r="GJ161" s="95">
        <f>MASTER_DATA_ESCALATED!GJ161/(GJ$18*1000)</f>
        <v>281.78888162650344</v>
      </c>
      <c r="GK161" s="95">
        <f>MASTER_DATA_ESCALATED!GK161/(GK$18*1000)</f>
        <v>0</v>
      </c>
      <c r="GL161" s="95">
        <f>MASTER_DATA_ESCALATED!GL161/(GL$18*1000)</f>
        <v>0</v>
      </c>
      <c r="GM161" s="95">
        <f>MASTER_DATA_ESCALATED!GM161/(GM$18*1000)</f>
        <v>0</v>
      </c>
      <c r="GN161" s="95">
        <f>MASTER_DATA_ESCALATED!GN161/(GN$18*1000)</f>
        <v>530.72080937986289</v>
      </c>
      <c r="GO161" s="95">
        <f>MASTER_DATA_ESCALATED!GO161/(GO$18*1000)</f>
        <v>0</v>
      </c>
      <c r="GP161" s="95">
        <f>MASTER_DATA_ESCALATED!GP161/(GP$18*1000)</f>
        <v>0</v>
      </c>
      <c r="GQ161" s="95">
        <f>MASTER_DATA_ESCALATED!GQ161/(GQ$18*1000)</f>
        <v>0</v>
      </c>
      <c r="GR161" s="95">
        <f>MASTER_DATA_ESCALATED!GR161/(GR$18*1000)</f>
        <v>254.52141254782003</v>
      </c>
      <c r="GS161" s="95">
        <f>MASTER_DATA_ESCALATED!GS161/(GS$18*1000)</f>
        <v>0</v>
      </c>
      <c r="GT161" s="95">
        <f>MASTER_DATA_ESCALATED!GT161/(GT$18*1000)</f>
        <v>0</v>
      </c>
      <c r="GU161" s="95">
        <f>MASTER_DATA_ESCALATED!GU161/(GU$18*1000)</f>
        <v>0</v>
      </c>
      <c r="GV161" s="95">
        <f>MASTER_DATA_ESCALATED!GV161/(GV$18*1000)</f>
        <v>219.9154792183092</v>
      </c>
      <c r="GW161" s="95" t="e">
        <f>MASTER_DATA_ESCALATED!#REF!/(GW$18*1000)</f>
        <v>#REF!</v>
      </c>
      <c r="GX161" s="95" t="e">
        <f>MASTER_DATA_ESCALATED!#REF!/(GX$18*1000)</f>
        <v>#REF!</v>
      </c>
      <c r="GY161" s="95" t="e">
        <f>MASTER_DATA_ESCALATED!#REF!/(GY$18*1000)</f>
        <v>#REF!</v>
      </c>
    </row>
    <row r="162" spans="2:207" ht="17.25" hidden="1" outlineLevel="2" x14ac:dyDescent="0.3">
      <c r="B162" s="21">
        <f t="shared" si="3"/>
        <v>30</v>
      </c>
      <c r="C162" s="24">
        <f t="shared" si="4"/>
        <v>351</v>
      </c>
      <c r="D162" s="77"/>
      <c r="E162" s="52"/>
      <c r="F162" s="24">
        <v>351</v>
      </c>
      <c r="G162" s="80"/>
      <c r="H162" s="34" t="s">
        <v>141</v>
      </c>
      <c r="I162" s="95">
        <f>MASTER_DATA_ESCALATED!I162/(I$18*1000)</f>
        <v>0</v>
      </c>
      <c r="J162" s="95">
        <f>MASTER_DATA_ESCALATED!J162/(J$18*1000)</f>
        <v>0</v>
      </c>
      <c r="K162" s="95">
        <f>MASTER_DATA_ESCALATED!K162/(K$18*1000)</f>
        <v>0</v>
      </c>
      <c r="L162" s="95">
        <f>MASTER_DATA_ESCALATED!L162/(L$18*1000)</f>
        <v>0</v>
      </c>
      <c r="M162" s="95">
        <f>MASTER_DATA_ESCALATED!M162/(M$18*1000)</f>
        <v>0</v>
      </c>
      <c r="N162" s="95">
        <f>MASTER_DATA_ESCALATED!N162/(N$18*1000)</f>
        <v>0</v>
      </c>
      <c r="O162" s="95">
        <f>MASTER_DATA_ESCALATED!O162/(O$18*1000)</f>
        <v>0</v>
      </c>
      <c r="P162" s="95">
        <f>MASTER_DATA_ESCALATED!P162/(P$18*1000)</f>
        <v>0</v>
      </c>
      <c r="Q162" s="95">
        <f>MASTER_DATA_ESCALATED!Q162/(Q$18*1000)</f>
        <v>0</v>
      </c>
      <c r="R162" s="95">
        <f>MASTER_DATA_ESCALATED!R162/(R$18*1000)</f>
        <v>0</v>
      </c>
      <c r="S162" s="95">
        <f>MASTER_DATA_ESCALATED!S162/(S$18*1000)</f>
        <v>0</v>
      </c>
      <c r="T162" s="95">
        <f>MASTER_DATA_ESCALATED!T162/(T$18*1000)</f>
        <v>0</v>
      </c>
      <c r="U162" s="95">
        <f>MASTER_DATA_ESCALATED!U162/(U$18*1000)</f>
        <v>0</v>
      </c>
      <c r="V162" s="95">
        <f>MASTER_DATA_ESCALATED!V162/(V$18*1000)</f>
        <v>0</v>
      </c>
      <c r="W162" s="95">
        <f>MASTER_DATA_ESCALATED!W162/(W$18*1000)</f>
        <v>0</v>
      </c>
      <c r="X162" s="95">
        <f>MASTER_DATA_ESCALATED!X162/(X$18*1000)</f>
        <v>0</v>
      </c>
      <c r="Y162" s="95">
        <f>MASTER_DATA_ESCALATED!Y162/(Y$18*1000)</f>
        <v>0</v>
      </c>
      <c r="Z162" s="95">
        <f>MASTER_DATA_ESCALATED!Z162/(Z$18*1000)</f>
        <v>0</v>
      </c>
      <c r="AA162" s="95">
        <f>MASTER_DATA_ESCALATED!AA162/(AA$18*1000)</f>
        <v>0</v>
      </c>
      <c r="AB162" s="95">
        <f>MASTER_DATA_ESCALATED!AB162/(AB$18*1000)</f>
        <v>0</v>
      </c>
      <c r="AC162" s="95">
        <f>MASTER_DATA_ESCALATED!AC162/(AC$18*1000)</f>
        <v>0</v>
      </c>
      <c r="AD162" s="95">
        <f>MASTER_DATA_ESCALATED!AD162/(AD$18*1000)</f>
        <v>0</v>
      </c>
      <c r="AE162" s="95">
        <f>MASTER_DATA_ESCALATED!AE162/(AE$18*1000)</f>
        <v>0</v>
      </c>
      <c r="AF162" s="95">
        <f>MASTER_DATA_ESCALATED!AF162/(AF$18*1000)</f>
        <v>0</v>
      </c>
      <c r="AG162" s="95">
        <f>MASTER_DATA_ESCALATED!AG162/(AG$18*1000)</f>
        <v>0</v>
      </c>
      <c r="AH162" s="95">
        <f>MASTER_DATA_ESCALATED!AH162/(AH$18*1000)</f>
        <v>0</v>
      </c>
      <c r="AI162" s="95">
        <f>MASTER_DATA_ESCALATED!AI162/(AI$18*1000)</f>
        <v>0</v>
      </c>
      <c r="AJ162" s="95">
        <f>MASTER_DATA_ESCALATED!AJ162/(AJ$18*1000)</f>
        <v>0</v>
      </c>
      <c r="AK162" s="95">
        <f>MASTER_DATA_ESCALATED!AK162/(AK$18*1000)</f>
        <v>0</v>
      </c>
      <c r="AL162" s="95">
        <f>MASTER_DATA_ESCALATED!AL162/(AL$18*1000)</f>
        <v>0</v>
      </c>
      <c r="AM162" s="95">
        <f>MASTER_DATA_ESCALATED!AM162/(AM$18*1000)</f>
        <v>0</v>
      </c>
      <c r="AN162" s="95">
        <f>MASTER_DATA_ESCALATED!AN162/(AN$18*1000)</f>
        <v>0</v>
      </c>
      <c r="AO162" s="95">
        <f>MASTER_DATA_ESCALATED!AO162/(AO$18*1000)</f>
        <v>0</v>
      </c>
      <c r="AP162" s="95">
        <f>MASTER_DATA_ESCALATED!AP162/(AP$18*1000)</f>
        <v>0</v>
      </c>
      <c r="AQ162" s="95">
        <f>MASTER_DATA_ESCALATED!AQ162/(AQ$18*1000)</f>
        <v>0</v>
      </c>
      <c r="AR162" s="95">
        <f>MASTER_DATA_ESCALATED!AR162/(AR$18*1000)</f>
        <v>0</v>
      </c>
      <c r="AS162" s="95">
        <f>MASTER_DATA_ESCALATED!AS162/(AS$18*1000)</f>
        <v>0</v>
      </c>
      <c r="AT162" s="95">
        <f>MASTER_DATA_ESCALATED!AT162/(AT$18*1000)</f>
        <v>0</v>
      </c>
      <c r="AU162" s="95">
        <f>MASTER_DATA_ESCALATED!AU162/(AU$18*1000)</f>
        <v>0</v>
      </c>
      <c r="AV162" s="95">
        <f>MASTER_DATA_ESCALATED!AV162/(AV$18*1000)</f>
        <v>0</v>
      </c>
      <c r="AW162" s="95">
        <f>MASTER_DATA_ESCALATED!AW162/(AW$18*1000)</f>
        <v>0</v>
      </c>
      <c r="AX162" s="95">
        <f>MASTER_DATA_ESCALATED!AX162/(AX$18*1000)</f>
        <v>0</v>
      </c>
      <c r="AY162" s="95">
        <f>MASTER_DATA_ESCALATED!AY162/(AY$18*1000)</f>
        <v>0</v>
      </c>
      <c r="AZ162" s="95">
        <f>MASTER_DATA_ESCALATED!AZ162/(AZ$18*1000)</f>
        <v>0</v>
      </c>
      <c r="BA162" s="95">
        <f>MASTER_DATA_ESCALATED!BA162/(BA$18*1000)</f>
        <v>0</v>
      </c>
      <c r="BB162" s="95">
        <f>MASTER_DATA_ESCALATED!BB162/(BB$18*1000)</f>
        <v>0</v>
      </c>
      <c r="BC162" s="95">
        <f>MASTER_DATA_ESCALATED!BC162/(BC$18*1000)</f>
        <v>0</v>
      </c>
      <c r="BD162" s="95">
        <f>MASTER_DATA_ESCALATED!BD162/(BD$18*1000)</f>
        <v>0</v>
      </c>
      <c r="BE162" s="95">
        <f>MASTER_DATA_ESCALATED!BE162/(BE$18*1000)</f>
        <v>0</v>
      </c>
      <c r="BF162" s="95">
        <f>MASTER_DATA_ESCALATED!BF162/(BF$18*1000)</f>
        <v>0</v>
      </c>
      <c r="BG162" s="95">
        <f>MASTER_DATA_ESCALATED!BG162/(BG$18*1000)</f>
        <v>0</v>
      </c>
      <c r="BH162" s="95">
        <f>MASTER_DATA_ESCALATED!BH162/(BH$18*1000)</f>
        <v>0</v>
      </c>
      <c r="BI162" s="95">
        <f>MASTER_DATA_ESCALATED!BI162/(BI$18*1000)</f>
        <v>0</v>
      </c>
      <c r="BJ162" s="95">
        <f>MASTER_DATA_ESCALATED!BJ162/(BJ$18*1000)</f>
        <v>0</v>
      </c>
      <c r="BK162" s="95">
        <f>MASTER_DATA_ESCALATED!BK162/(BK$18*1000)</f>
        <v>0</v>
      </c>
      <c r="BL162" s="95">
        <f>MASTER_DATA_ESCALATED!BL162/(BL$18*1000)</f>
        <v>0</v>
      </c>
      <c r="BM162" s="95">
        <f>MASTER_DATA_ESCALATED!BM162/(BM$18*1000)</f>
        <v>0</v>
      </c>
      <c r="BN162" s="95">
        <f>MASTER_DATA_ESCALATED!BN162/(BN$18*1000)</f>
        <v>0</v>
      </c>
      <c r="BO162" s="95">
        <f>MASTER_DATA_ESCALATED!BO162/(BO$18*1000)</f>
        <v>0</v>
      </c>
      <c r="BP162" s="95">
        <f>MASTER_DATA_ESCALATED!BP162/(BP$18*1000)</f>
        <v>1131.9883776354366</v>
      </c>
      <c r="BQ162" s="95">
        <f>MASTER_DATA_ESCALATED!BQ162/(BQ$18*1000)</f>
        <v>0</v>
      </c>
      <c r="BR162" s="95">
        <f>MASTER_DATA_ESCALATED!BR162/(BR$18*1000)</f>
        <v>0</v>
      </c>
      <c r="BS162" s="95">
        <f>MASTER_DATA_ESCALATED!BS162/(BS$18*1000)</f>
        <v>0</v>
      </c>
      <c r="BT162" s="95">
        <f>MASTER_DATA_ESCALATED!BT162/(BT$18*1000)</f>
        <v>489.21590174531354</v>
      </c>
      <c r="BU162" s="95">
        <f>MASTER_DATA_ESCALATED!BU162/(BU$18*1000)</f>
        <v>0</v>
      </c>
      <c r="BV162" s="95">
        <f>MASTER_DATA_ESCALATED!BV162/(BV$18*1000)</f>
        <v>0</v>
      </c>
      <c r="BW162" s="95">
        <f>MASTER_DATA_ESCALATED!BW162/(BW$18*1000)</f>
        <v>0</v>
      </c>
      <c r="BX162" s="95">
        <f>MASTER_DATA_ESCALATED!BX162/(BX$18*1000)</f>
        <v>272.8369067104411</v>
      </c>
      <c r="BY162" s="95">
        <f>MASTER_DATA_ESCALATED!BY162/(BY$18*1000)</f>
        <v>0</v>
      </c>
      <c r="BZ162" s="95">
        <f>MASTER_DATA_ESCALATED!BZ162/(BZ$18*1000)</f>
        <v>0</v>
      </c>
      <c r="CA162" s="95">
        <f>MASTER_DATA_ESCALATED!CA162/(CA$18*1000)</f>
        <v>0</v>
      </c>
      <c r="CB162" s="95">
        <f>MASTER_DATA_ESCALATED!CB162/(CB$18*1000)</f>
        <v>208.60800637271225</v>
      </c>
      <c r="CC162" s="95">
        <f>MASTER_DATA_ESCALATED!CC162/(CC$18*1000)</f>
        <v>0</v>
      </c>
      <c r="CD162" s="95">
        <f>MASTER_DATA_ESCALATED!CD162/(CD$18*1000)</f>
        <v>0</v>
      </c>
      <c r="CE162" s="95">
        <f>MASTER_DATA_ESCALATED!CE162/(CE$18*1000)</f>
        <v>0</v>
      </c>
      <c r="CF162" s="95">
        <f>MASTER_DATA_ESCALATED!CF162/(CF$18*1000)</f>
        <v>245.85319329321734</v>
      </c>
      <c r="CG162" s="95">
        <f>MASTER_DATA_ESCALATED!CG162/(CG$18*1000)</f>
        <v>0</v>
      </c>
      <c r="CH162" s="95">
        <f>MASTER_DATA_ESCALATED!CH162/(CH$18*1000)</f>
        <v>0</v>
      </c>
      <c r="CI162" s="95">
        <f>MASTER_DATA_ESCALATED!CI162/(CI$18*1000)</f>
        <v>0</v>
      </c>
      <c r="CJ162" s="95">
        <f>MASTER_DATA_ESCALATED!CJ162/(CJ$18*1000)</f>
        <v>0</v>
      </c>
      <c r="CK162" s="95">
        <f>MASTER_DATA_ESCALATED!CK162/(CK$18*1000)</f>
        <v>0</v>
      </c>
      <c r="CL162" s="95">
        <f>MASTER_DATA_ESCALATED!CL162/(CL$18*1000)</f>
        <v>0</v>
      </c>
      <c r="CM162" s="95">
        <f>MASTER_DATA_ESCALATED!CM162/(CM$18*1000)</f>
        <v>0</v>
      </c>
      <c r="CN162" s="95">
        <f>MASTER_DATA_ESCALATED!CN162/(CN$18*1000)</f>
        <v>526.56198594287423</v>
      </c>
      <c r="CO162" s="95">
        <f>MASTER_DATA_ESCALATED!CO162/(CO$18*1000)</f>
        <v>0</v>
      </c>
      <c r="CP162" s="95">
        <f>MASTER_DATA_ESCALATED!CP162/(CP$18*1000)</f>
        <v>0</v>
      </c>
      <c r="CQ162" s="95">
        <f>MASTER_DATA_ESCALATED!CQ162/(CQ$18*1000)</f>
        <v>0</v>
      </c>
      <c r="CR162" s="95">
        <f>MASTER_DATA_ESCALATED!CR162/(CR$18*1000)</f>
        <v>652.19541935558095</v>
      </c>
      <c r="CS162" s="95">
        <f>MASTER_DATA_ESCALATED!CS162/(CS$18*1000)</f>
        <v>0</v>
      </c>
      <c r="CT162" s="95">
        <f>MASTER_DATA_ESCALATED!CT162/(CT$18*1000)</f>
        <v>0</v>
      </c>
      <c r="CU162" s="95">
        <f>MASTER_DATA_ESCALATED!CU162/(CU$18*1000)</f>
        <v>0</v>
      </c>
      <c r="CV162" s="95">
        <f>MASTER_DATA_ESCALATED!CV162/(CV$18*1000)</f>
        <v>0</v>
      </c>
      <c r="CW162" s="95">
        <f>MASTER_DATA_ESCALATED!CW162/(CW$18*1000)</f>
        <v>0</v>
      </c>
      <c r="CX162" s="95">
        <f>MASTER_DATA_ESCALATED!CX162/(CX$18*1000)</f>
        <v>0</v>
      </c>
      <c r="CY162" s="95">
        <f>MASTER_DATA_ESCALATED!CY162/(CY$18*1000)</f>
        <v>0</v>
      </c>
      <c r="CZ162" s="95">
        <f>MASTER_DATA_ESCALATED!CZ162/(CZ$18*1000)</f>
        <v>0</v>
      </c>
      <c r="DA162" s="95" t="e">
        <f>MASTER_DATA_ESCALATED!DA162/(DA$18*1000)</f>
        <v>#DIV/0!</v>
      </c>
      <c r="DB162" s="95" t="e">
        <f>MASTER_DATA_ESCALATED!DB162/(DB$18*1000)</f>
        <v>#DIV/0!</v>
      </c>
      <c r="DC162" s="95" t="e">
        <f>MASTER_DATA_ESCALATED!DC162/(DC$18*1000)</f>
        <v>#DIV/0!</v>
      </c>
      <c r="DD162" s="95" t="e">
        <f>MASTER_DATA_ESCALATED!DD162/(DD$18*1000)</f>
        <v>#N/A</v>
      </c>
      <c r="DE162" s="95">
        <f>MASTER_DATA_ESCALATED!DE162/(DE$18*1000)</f>
        <v>0</v>
      </c>
      <c r="DF162" s="95">
        <f>MASTER_DATA_ESCALATED!DF162/(DF$18*1000)</f>
        <v>0</v>
      </c>
      <c r="DG162" s="95">
        <f>MASTER_DATA_ESCALATED!DG162/(DG$18*1000)</f>
        <v>0</v>
      </c>
      <c r="DH162" s="95">
        <f>MASTER_DATA_ESCALATED!DH162/(DH$18*1000)</f>
        <v>0</v>
      </c>
      <c r="DI162" s="95">
        <f>MASTER_DATA_ESCALATED!DI162/(DI$18*1000)</f>
        <v>0</v>
      </c>
      <c r="DJ162" s="95">
        <f>MASTER_DATA_ESCALATED!DJ162/(DJ$18*1000)</f>
        <v>0</v>
      </c>
      <c r="DK162" s="95">
        <f>MASTER_DATA_ESCALATED!DK162/(DK$18*1000)</f>
        <v>0</v>
      </c>
      <c r="DL162" s="95">
        <f>MASTER_DATA_ESCALATED!DL162/(DL$18*1000)</f>
        <v>0</v>
      </c>
      <c r="DM162" s="95">
        <f>MASTER_DATA_ESCALATED!DM162/(DM$18*1000)</f>
        <v>0</v>
      </c>
      <c r="DN162" s="95">
        <f>MASTER_DATA_ESCALATED!DN162/(DN$18*1000)</f>
        <v>0</v>
      </c>
      <c r="DO162" s="95">
        <f>MASTER_DATA_ESCALATED!DO162/(DO$18*1000)</f>
        <v>0</v>
      </c>
      <c r="DP162" s="95">
        <f>MASTER_DATA_ESCALATED!DP162/(DP$18*1000)</f>
        <v>0</v>
      </c>
      <c r="DQ162" s="95">
        <f>MASTER_DATA_ESCALATED!DQ162/(DQ$18*1000)</f>
        <v>0</v>
      </c>
      <c r="DR162" s="95">
        <f>MASTER_DATA_ESCALATED!DR162/(DR$18*1000)</f>
        <v>0</v>
      </c>
      <c r="DS162" s="95">
        <f>MASTER_DATA_ESCALATED!DS162/(DS$18*1000)</f>
        <v>0</v>
      </c>
      <c r="DT162" s="95">
        <f>MASTER_DATA_ESCALATED!DT162/(DT$18*1000)</f>
        <v>0</v>
      </c>
      <c r="DU162" s="95">
        <f>MASTER_DATA_ESCALATED!DU162/(DU$18*1000)</f>
        <v>0</v>
      </c>
      <c r="DV162" s="95">
        <f>MASTER_DATA_ESCALATED!DV162/(DV$18*1000)</f>
        <v>0</v>
      </c>
      <c r="DW162" s="95">
        <f>MASTER_DATA_ESCALATED!DW162/(DW$18*1000)</f>
        <v>0</v>
      </c>
      <c r="DX162" s="95">
        <f>MASTER_DATA_ESCALATED!DX162/(DX$18*1000)</f>
        <v>0</v>
      </c>
      <c r="DY162" s="95">
        <f>MASTER_DATA_ESCALATED!DY162/(DY$18*1000)</f>
        <v>0</v>
      </c>
      <c r="DZ162" s="95">
        <f>MASTER_DATA_ESCALATED!DZ162/(DZ$18*1000)</f>
        <v>0</v>
      </c>
      <c r="EA162" s="95">
        <f>MASTER_DATA_ESCALATED!EA162/(EA$18*1000)</f>
        <v>0</v>
      </c>
      <c r="EB162" s="95">
        <f>MASTER_DATA_ESCALATED!EB162/(EB$18*1000)</f>
        <v>0</v>
      </c>
      <c r="EC162" s="95" t="e">
        <f>MASTER_DATA_ESCALATED!EC162/(EC$18*1000)</f>
        <v>#DIV/0!</v>
      </c>
      <c r="ED162" s="95" t="e">
        <f>MASTER_DATA_ESCALATED!ED162/(ED$18*1000)</f>
        <v>#DIV/0!</v>
      </c>
      <c r="EE162" s="95" t="e">
        <f>MASTER_DATA_ESCALATED!EE162/(EE$18*1000)</f>
        <v>#DIV/0!</v>
      </c>
      <c r="EF162" s="95" t="e">
        <f>MASTER_DATA_ESCALATED!EF162/(EF$18*1000)</f>
        <v>#VALUE!</v>
      </c>
      <c r="EG162" s="95">
        <f>MASTER_DATA_ESCALATED!EG162/(EG$18*1000)</f>
        <v>0</v>
      </c>
      <c r="EH162" s="95">
        <f>MASTER_DATA_ESCALATED!EH162/(EH$18*1000)</f>
        <v>0</v>
      </c>
      <c r="EI162" s="95">
        <f>MASTER_DATA_ESCALATED!EI162/(EI$18*1000)</f>
        <v>0</v>
      </c>
      <c r="EJ162" s="95">
        <f>MASTER_DATA_ESCALATED!EJ162/(EJ$18*1000)</f>
        <v>222.29050576030573</v>
      </c>
      <c r="EK162" s="95">
        <f>MASTER_DATA_ESCALATED!EK162/(EK$18*1000)</f>
        <v>0</v>
      </c>
      <c r="EL162" s="95">
        <f>MASTER_DATA_ESCALATED!EL162/(EL$18*1000)</f>
        <v>0</v>
      </c>
      <c r="EM162" s="95">
        <f>MASTER_DATA_ESCALATED!EM162/(EM$18*1000)</f>
        <v>0</v>
      </c>
      <c r="EN162" s="95">
        <f>MASTER_DATA_ESCALATED!EN162/(EN$18*1000)</f>
        <v>0</v>
      </c>
      <c r="EO162" s="95">
        <f>MASTER_DATA_ESCALATED!EO162/(EO$18*1000)</f>
        <v>0</v>
      </c>
      <c r="EP162" s="95">
        <f>MASTER_DATA_ESCALATED!EP162/(EP$18*1000)</f>
        <v>0</v>
      </c>
      <c r="EQ162" s="95">
        <f>MASTER_DATA_ESCALATED!EQ162/(EQ$18*1000)</f>
        <v>0</v>
      </c>
      <c r="ER162" s="95">
        <f>MASTER_DATA_ESCALATED!ER162/(ER$18*1000)</f>
        <v>421.74076622691291</v>
      </c>
      <c r="ES162" s="95">
        <f>MASTER_DATA_ESCALATED!ES162/(ES$18*1000)</f>
        <v>0</v>
      </c>
      <c r="ET162" s="95">
        <f>MASTER_DATA_ESCALATED!ET162/(ET$18*1000)</f>
        <v>0</v>
      </c>
      <c r="EU162" s="95">
        <f>MASTER_DATA_ESCALATED!EU162/(EU$18*1000)</f>
        <v>0</v>
      </c>
      <c r="EV162" s="95">
        <f>MASTER_DATA_ESCALATED!EV162/(EV$18*1000)</f>
        <v>421.74076622691291</v>
      </c>
      <c r="EW162" s="95">
        <f>MASTER_DATA_ESCALATED!EW162/(EW$18*1000)</f>
        <v>0</v>
      </c>
      <c r="EX162" s="95">
        <f>MASTER_DATA_ESCALATED!EX162/(EX$18*1000)</f>
        <v>0</v>
      </c>
      <c r="EY162" s="95">
        <f>MASTER_DATA_ESCALATED!EY162/(EY$18*1000)</f>
        <v>0</v>
      </c>
      <c r="EZ162" s="95">
        <f>MASTER_DATA_ESCALATED!EZ162/(EZ$18*1000)</f>
        <v>97.868482207697895</v>
      </c>
      <c r="FA162" s="95">
        <f>MASTER_DATA_ESCALATED!FA162/(FA$18*1000)</f>
        <v>0</v>
      </c>
      <c r="FB162" s="95">
        <f>MASTER_DATA_ESCALATED!FB162/(FB$18*1000)</f>
        <v>0</v>
      </c>
      <c r="FC162" s="95">
        <f>MASTER_DATA_ESCALATED!FC162/(FC$18*1000)</f>
        <v>0</v>
      </c>
      <c r="FD162" s="95">
        <f>MASTER_DATA_ESCALATED!FD162/(FD$18*1000)</f>
        <v>65.168260884600755</v>
      </c>
      <c r="FE162" s="95">
        <f>MASTER_DATA_ESCALATED!FE162/(FE$18*1000)</f>
        <v>0</v>
      </c>
      <c r="FF162" s="95">
        <f>MASTER_DATA_ESCALATED!FF162/(FF$18*1000)</f>
        <v>0</v>
      </c>
      <c r="FG162" s="95">
        <f>MASTER_DATA_ESCALATED!FG162/(FG$18*1000)</f>
        <v>0</v>
      </c>
      <c r="FH162" s="95">
        <f>MASTER_DATA_ESCALATED!FH162/(FH$18*1000)</f>
        <v>48.541466957153226</v>
      </c>
      <c r="FI162" s="95">
        <f>MASTER_DATA_ESCALATED!FI162/(FI$18*1000)</f>
        <v>0</v>
      </c>
      <c r="FJ162" s="95">
        <f>MASTER_DATA_ESCALATED!FJ162/(FJ$18*1000)</f>
        <v>0</v>
      </c>
      <c r="FK162" s="95">
        <f>MASTER_DATA_ESCALATED!FK162/(FK$18*1000)</f>
        <v>0</v>
      </c>
      <c r="FL162" s="95">
        <f>MASTER_DATA_ESCALATED!FL162/(FL$18*1000)</f>
        <v>72.750285299304906</v>
      </c>
      <c r="FM162" s="95">
        <f>MASTER_DATA_ESCALATED!FM162/(FM$18*1000)</f>
        <v>0</v>
      </c>
      <c r="FN162" s="95">
        <f>MASTER_DATA_ESCALATED!FN162/(FN$18*1000)</f>
        <v>0</v>
      </c>
      <c r="FO162" s="95">
        <f>MASTER_DATA_ESCALATED!FO162/(FO$18*1000)</f>
        <v>0</v>
      </c>
      <c r="FP162" s="95">
        <f>MASTER_DATA_ESCALATED!FP162/(FP$18*1000)</f>
        <v>511.05412483160802</v>
      </c>
      <c r="FQ162" s="95">
        <f>MASTER_DATA_ESCALATED!FQ162/(FQ$18*1000)</f>
        <v>0</v>
      </c>
      <c r="FR162" s="95">
        <f>MASTER_DATA_ESCALATED!FR162/(FR$18*1000)</f>
        <v>0</v>
      </c>
      <c r="FS162" s="95">
        <f>MASTER_DATA_ESCALATED!FS162/(FS$18*1000)</f>
        <v>0</v>
      </c>
      <c r="FT162" s="95">
        <f>MASTER_DATA_ESCALATED!FT162/(FT$18*1000)</f>
        <v>205.83638077179677</v>
      </c>
      <c r="FU162" s="95">
        <f>MASTER_DATA_ESCALATED!FU162/(FU$18*1000)</f>
        <v>0</v>
      </c>
      <c r="FV162" s="95">
        <f>MASTER_DATA_ESCALATED!FV162/(FV$18*1000)</f>
        <v>0</v>
      </c>
      <c r="FW162" s="95">
        <f>MASTER_DATA_ESCALATED!FW162/(FW$18*1000)</f>
        <v>0</v>
      </c>
      <c r="FX162" s="95">
        <f>MASTER_DATA_ESCALATED!FX162/(FX$18*1000)</f>
        <v>161.92875761087117</v>
      </c>
      <c r="FY162" s="95">
        <f>MASTER_DATA_ESCALATED!FY162/(FY$18*1000)</f>
        <v>0</v>
      </c>
      <c r="FZ162" s="95">
        <f>MASTER_DATA_ESCALATED!FZ162/(FZ$18*1000)</f>
        <v>0</v>
      </c>
      <c r="GA162" s="95">
        <f>MASTER_DATA_ESCALATED!GA162/(GA$18*1000)</f>
        <v>0</v>
      </c>
      <c r="GB162" s="95">
        <f>MASTER_DATA_ESCALATED!GB162/(GB$18*1000)</f>
        <v>445.0360697702726</v>
      </c>
      <c r="GC162" s="95">
        <f>MASTER_DATA_ESCALATED!GC162/(GC$18*1000)</f>
        <v>0</v>
      </c>
      <c r="GD162" s="95">
        <f>MASTER_DATA_ESCALATED!GD162/(GD$18*1000)</f>
        <v>0</v>
      </c>
      <c r="GE162" s="95">
        <f>MASTER_DATA_ESCALATED!GE162/(GE$18*1000)</f>
        <v>0</v>
      </c>
      <c r="GF162" s="95">
        <f>MASTER_DATA_ESCALATED!GF162/(GF$18*1000)</f>
        <v>180.46412858371022</v>
      </c>
      <c r="GG162" s="95">
        <f>MASTER_DATA_ESCALATED!GG162/(GG$18*1000)</f>
        <v>0</v>
      </c>
      <c r="GH162" s="95">
        <f>MASTER_DATA_ESCALATED!GH162/(GH$18*1000)</f>
        <v>0</v>
      </c>
      <c r="GI162" s="95">
        <f>MASTER_DATA_ESCALATED!GI162/(GI$18*1000)</f>
        <v>0</v>
      </c>
      <c r="GJ162" s="95">
        <f>MASTER_DATA_ESCALATED!GJ162/(GJ$18*1000)</f>
        <v>146.03751775166361</v>
      </c>
      <c r="GK162" s="95">
        <f>MASTER_DATA_ESCALATED!GK162/(GK$18*1000)</f>
        <v>0</v>
      </c>
      <c r="GL162" s="95">
        <f>MASTER_DATA_ESCALATED!GL162/(GL$18*1000)</f>
        <v>0</v>
      </c>
      <c r="GM162" s="95">
        <f>MASTER_DATA_ESCALATED!GM162/(GM$18*1000)</f>
        <v>0</v>
      </c>
      <c r="GN162" s="95">
        <f>MASTER_DATA_ESCALATED!GN162/(GN$18*1000)</f>
        <v>433.1255453376483</v>
      </c>
      <c r="GO162" s="95">
        <f>MASTER_DATA_ESCALATED!GO162/(GO$18*1000)</f>
        <v>0</v>
      </c>
      <c r="GP162" s="95">
        <f>MASTER_DATA_ESCALATED!GP162/(GP$18*1000)</f>
        <v>0</v>
      </c>
      <c r="GQ162" s="95">
        <f>MASTER_DATA_ESCALATED!GQ162/(GQ$18*1000)</f>
        <v>0</v>
      </c>
      <c r="GR162" s="95">
        <f>MASTER_DATA_ESCALATED!GR162/(GR$18*1000)</f>
        <v>167.81302463240735</v>
      </c>
      <c r="GS162" s="95">
        <f>MASTER_DATA_ESCALATED!GS162/(GS$18*1000)</f>
        <v>0</v>
      </c>
      <c r="GT162" s="95">
        <f>MASTER_DATA_ESCALATED!GT162/(GT$18*1000)</f>
        <v>0</v>
      </c>
      <c r="GU162" s="95">
        <f>MASTER_DATA_ESCALATED!GU162/(GU$18*1000)</f>
        <v>0</v>
      </c>
      <c r="GV162" s="95">
        <f>MASTER_DATA_ESCALATED!GV162/(GV$18*1000)</f>
        <v>135.77980735883114</v>
      </c>
      <c r="GW162" s="95" t="e">
        <f>MASTER_DATA_ESCALATED!#REF!/(GW$18*1000)</f>
        <v>#REF!</v>
      </c>
      <c r="GX162" s="95" t="e">
        <f>MASTER_DATA_ESCALATED!#REF!/(GX$18*1000)</f>
        <v>#REF!</v>
      </c>
      <c r="GY162" s="95" t="e">
        <f>MASTER_DATA_ESCALATED!#REF!/(GY$18*1000)</f>
        <v>#REF!</v>
      </c>
    </row>
    <row r="163" spans="2:207" ht="17.25" hidden="1" outlineLevel="2" x14ac:dyDescent="0.3">
      <c r="B163" s="21">
        <f t="shared" si="3"/>
        <v>30</v>
      </c>
      <c r="C163" s="24">
        <f t="shared" si="4"/>
        <v>352</v>
      </c>
      <c r="D163" s="77"/>
      <c r="E163" s="52"/>
      <c r="F163" s="24">
        <v>352</v>
      </c>
      <c r="G163" s="80"/>
      <c r="H163" s="34" t="s">
        <v>142</v>
      </c>
      <c r="I163" s="95">
        <f>MASTER_DATA_ESCALATED!I163/(I$18*1000)</f>
        <v>0</v>
      </c>
      <c r="J163" s="95">
        <f>MASTER_DATA_ESCALATED!J163/(J$18*1000)</f>
        <v>0</v>
      </c>
      <c r="K163" s="95">
        <f>MASTER_DATA_ESCALATED!K163/(K$18*1000)</f>
        <v>0</v>
      </c>
      <c r="L163" s="95">
        <f>MASTER_DATA_ESCALATED!L163/(L$18*1000)</f>
        <v>0</v>
      </c>
      <c r="M163" s="95">
        <f>MASTER_DATA_ESCALATED!M163/(M$18*1000)</f>
        <v>0</v>
      </c>
      <c r="N163" s="95">
        <f>MASTER_DATA_ESCALATED!N163/(N$18*1000)</f>
        <v>0</v>
      </c>
      <c r="O163" s="95">
        <f>MASTER_DATA_ESCALATED!O163/(O$18*1000)</f>
        <v>0</v>
      </c>
      <c r="P163" s="95">
        <f>MASTER_DATA_ESCALATED!P163/(P$18*1000)</f>
        <v>0</v>
      </c>
      <c r="Q163" s="95">
        <f>MASTER_DATA_ESCALATED!Q163/(Q$18*1000)</f>
        <v>0</v>
      </c>
      <c r="R163" s="95">
        <f>MASTER_DATA_ESCALATED!R163/(R$18*1000)</f>
        <v>0</v>
      </c>
      <c r="S163" s="95">
        <f>MASTER_DATA_ESCALATED!S163/(S$18*1000)</f>
        <v>0</v>
      </c>
      <c r="T163" s="95">
        <f>MASTER_DATA_ESCALATED!T163/(T$18*1000)</f>
        <v>0</v>
      </c>
      <c r="U163" s="95">
        <f>MASTER_DATA_ESCALATED!U163/(U$18*1000)</f>
        <v>0</v>
      </c>
      <c r="V163" s="95">
        <f>MASTER_DATA_ESCALATED!V163/(V$18*1000)</f>
        <v>0</v>
      </c>
      <c r="W163" s="95">
        <f>MASTER_DATA_ESCALATED!W163/(W$18*1000)</f>
        <v>0</v>
      </c>
      <c r="X163" s="95">
        <f>MASTER_DATA_ESCALATED!X163/(X$18*1000)</f>
        <v>0</v>
      </c>
      <c r="Y163" s="95">
        <f>MASTER_DATA_ESCALATED!Y163/(Y$18*1000)</f>
        <v>0</v>
      </c>
      <c r="Z163" s="95">
        <f>MASTER_DATA_ESCALATED!Z163/(Z$18*1000)</f>
        <v>0</v>
      </c>
      <c r="AA163" s="95">
        <f>MASTER_DATA_ESCALATED!AA163/(AA$18*1000)</f>
        <v>0</v>
      </c>
      <c r="AB163" s="95">
        <f>MASTER_DATA_ESCALATED!AB163/(AB$18*1000)</f>
        <v>0</v>
      </c>
      <c r="AC163" s="95">
        <f>MASTER_DATA_ESCALATED!AC163/(AC$18*1000)</f>
        <v>0</v>
      </c>
      <c r="AD163" s="95">
        <f>MASTER_DATA_ESCALATED!AD163/(AD$18*1000)</f>
        <v>0</v>
      </c>
      <c r="AE163" s="95">
        <f>MASTER_DATA_ESCALATED!AE163/(AE$18*1000)</f>
        <v>0</v>
      </c>
      <c r="AF163" s="95">
        <f>MASTER_DATA_ESCALATED!AF163/(AF$18*1000)</f>
        <v>0</v>
      </c>
      <c r="AG163" s="95">
        <f>MASTER_DATA_ESCALATED!AG163/(AG$18*1000)</f>
        <v>0</v>
      </c>
      <c r="AH163" s="95">
        <f>MASTER_DATA_ESCALATED!AH163/(AH$18*1000)</f>
        <v>0</v>
      </c>
      <c r="AI163" s="95">
        <f>MASTER_DATA_ESCALATED!AI163/(AI$18*1000)</f>
        <v>0</v>
      </c>
      <c r="AJ163" s="95">
        <f>MASTER_DATA_ESCALATED!AJ163/(AJ$18*1000)</f>
        <v>0</v>
      </c>
      <c r="AK163" s="95">
        <f>MASTER_DATA_ESCALATED!AK163/(AK$18*1000)</f>
        <v>0</v>
      </c>
      <c r="AL163" s="95">
        <f>MASTER_DATA_ESCALATED!AL163/(AL$18*1000)</f>
        <v>0</v>
      </c>
      <c r="AM163" s="95">
        <f>MASTER_DATA_ESCALATED!AM163/(AM$18*1000)</f>
        <v>0</v>
      </c>
      <c r="AN163" s="95">
        <f>MASTER_DATA_ESCALATED!AN163/(AN$18*1000)</f>
        <v>0</v>
      </c>
      <c r="AO163" s="95">
        <f>MASTER_DATA_ESCALATED!AO163/(AO$18*1000)</f>
        <v>0</v>
      </c>
      <c r="AP163" s="95">
        <f>MASTER_DATA_ESCALATED!AP163/(AP$18*1000)</f>
        <v>0</v>
      </c>
      <c r="AQ163" s="95">
        <f>MASTER_DATA_ESCALATED!AQ163/(AQ$18*1000)</f>
        <v>0</v>
      </c>
      <c r="AR163" s="95">
        <f>MASTER_DATA_ESCALATED!AR163/(AR$18*1000)</f>
        <v>0</v>
      </c>
      <c r="AS163" s="95">
        <f>MASTER_DATA_ESCALATED!AS163/(AS$18*1000)</f>
        <v>0</v>
      </c>
      <c r="AT163" s="95">
        <f>MASTER_DATA_ESCALATED!AT163/(AT$18*1000)</f>
        <v>0</v>
      </c>
      <c r="AU163" s="95">
        <f>MASTER_DATA_ESCALATED!AU163/(AU$18*1000)</f>
        <v>0</v>
      </c>
      <c r="AV163" s="95">
        <f>MASTER_DATA_ESCALATED!AV163/(AV$18*1000)</f>
        <v>0</v>
      </c>
      <c r="AW163" s="95">
        <f>MASTER_DATA_ESCALATED!AW163/(AW$18*1000)</f>
        <v>0</v>
      </c>
      <c r="AX163" s="95">
        <f>MASTER_DATA_ESCALATED!AX163/(AX$18*1000)</f>
        <v>0</v>
      </c>
      <c r="AY163" s="95">
        <f>MASTER_DATA_ESCALATED!AY163/(AY$18*1000)</f>
        <v>0</v>
      </c>
      <c r="AZ163" s="95">
        <f>MASTER_DATA_ESCALATED!AZ163/(AZ$18*1000)</f>
        <v>0</v>
      </c>
      <c r="BA163" s="95">
        <f>MASTER_DATA_ESCALATED!BA163/(BA$18*1000)</f>
        <v>0</v>
      </c>
      <c r="BB163" s="95">
        <f>MASTER_DATA_ESCALATED!BB163/(BB$18*1000)</f>
        <v>0</v>
      </c>
      <c r="BC163" s="95">
        <f>MASTER_DATA_ESCALATED!BC163/(BC$18*1000)</f>
        <v>0</v>
      </c>
      <c r="BD163" s="95">
        <f>MASTER_DATA_ESCALATED!BD163/(BD$18*1000)</f>
        <v>0</v>
      </c>
      <c r="BE163" s="95">
        <f>MASTER_DATA_ESCALATED!BE163/(BE$18*1000)</f>
        <v>0</v>
      </c>
      <c r="BF163" s="95">
        <f>MASTER_DATA_ESCALATED!BF163/(BF$18*1000)</f>
        <v>0</v>
      </c>
      <c r="BG163" s="95">
        <f>MASTER_DATA_ESCALATED!BG163/(BG$18*1000)</f>
        <v>0</v>
      </c>
      <c r="BH163" s="95">
        <f>MASTER_DATA_ESCALATED!BH163/(BH$18*1000)</f>
        <v>0</v>
      </c>
      <c r="BI163" s="95">
        <f>MASTER_DATA_ESCALATED!BI163/(BI$18*1000)</f>
        <v>0</v>
      </c>
      <c r="BJ163" s="95">
        <f>MASTER_DATA_ESCALATED!BJ163/(BJ$18*1000)</f>
        <v>0</v>
      </c>
      <c r="BK163" s="95">
        <f>MASTER_DATA_ESCALATED!BK163/(BK$18*1000)</f>
        <v>0</v>
      </c>
      <c r="BL163" s="95">
        <f>MASTER_DATA_ESCALATED!BL163/(BL$18*1000)</f>
        <v>0</v>
      </c>
      <c r="BM163" s="95">
        <f>MASTER_DATA_ESCALATED!BM163/(BM$18*1000)</f>
        <v>0</v>
      </c>
      <c r="BN163" s="95">
        <f>MASTER_DATA_ESCALATED!BN163/(BN$18*1000)</f>
        <v>0</v>
      </c>
      <c r="BO163" s="95">
        <f>MASTER_DATA_ESCALATED!BO163/(BO$18*1000)</f>
        <v>0</v>
      </c>
      <c r="BP163" s="95">
        <f>MASTER_DATA_ESCALATED!BP163/(BP$18*1000)</f>
        <v>0</v>
      </c>
      <c r="BQ163" s="95">
        <f>MASTER_DATA_ESCALATED!BQ163/(BQ$18*1000)</f>
        <v>0</v>
      </c>
      <c r="BR163" s="95">
        <f>MASTER_DATA_ESCALATED!BR163/(BR$18*1000)</f>
        <v>0</v>
      </c>
      <c r="BS163" s="95">
        <f>MASTER_DATA_ESCALATED!BS163/(BS$18*1000)</f>
        <v>0</v>
      </c>
      <c r="BT163" s="95">
        <f>MASTER_DATA_ESCALATED!BT163/(BT$18*1000)</f>
        <v>0</v>
      </c>
      <c r="BU163" s="95">
        <f>MASTER_DATA_ESCALATED!BU163/(BU$18*1000)</f>
        <v>0</v>
      </c>
      <c r="BV163" s="95">
        <f>MASTER_DATA_ESCALATED!BV163/(BV$18*1000)</f>
        <v>0</v>
      </c>
      <c r="BW163" s="95">
        <f>MASTER_DATA_ESCALATED!BW163/(BW$18*1000)</f>
        <v>0</v>
      </c>
      <c r="BX163" s="95">
        <f>MASTER_DATA_ESCALATED!BX163/(BX$18*1000)</f>
        <v>0</v>
      </c>
      <c r="BY163" s="95">
        <f>MASTER_DATA_ESCALATED!BY163/(BY$18*1000)</f>
        <v>0</v>
      </c>
      <c r="BZ163" s="95">
        <f>MASTER_DATA_ESCALATED!BZ163/(BZ$18*1000)</f>
        <v>0</v>
      </c>
      <c r="CA163" s="95">
        <f>MASTER_DATA_ESCALATED!CA163/(CA$18*1000)</f>
        <v>0</v>
      </c>
      <c r="CB163" s="95">
        <f>MASTER_DATA_ESCALATED!CB163/(CB$18*1000)</f>
        <v>0</v>
      </c>
      <c r="CC163" s="95">
        <f>MASTER_DATA_ESCALATED!CC163/(CC$18*1000)</f>
        <v>0</v>
      </c>
      <c r="CD163" s="95">
        <f>MASTER_DATA_ESCALATED!CD163/(CD$18*1000)</f>
        <v>0</v>
      </c>
      <c r="CE163" s="95">
        <f>MASTER_DATA_ESCALATED!CE163/(CE$18*1000)</f>
        <v>0</v>
      </c>
      <c r="CF163" s="95">
        <f>MASTER_DATA_ESCALATED!CF163/(CF$18*1000)</f>
        <v>0</v>
      </c>
      <c r="CG163" s="95">
        <f>MASTER_DATA_ESCALATED!CG163/(CG$18*1000)</f>
        <v>0</v>
      </c>
      <c r="CH163" s="95">
        <f>MASTER_DATA_ESCALATED!CH163/(CH$18*1000)</f>
        <v>0</v>
      </c>
      <c r="CI163" s="95">
        <f>MASTER_DATA_ESCALATED!CI163/(CI$18*1000)</f>
        <v>0</v>
      </c>
      <c r="CJ163" s="95">
        <f>MASTER_DATA_ESCALATED!CJ163/(CJ$18*1000)</f>
        <v>0</v>
      </c>
      <c r="CK163" s="95">
        <f>MASTER_DATA_ESCALATED!CK163/(CK$18*1000)</f>
        <v>0</v>
      </c>
      <c r="CL163" s="95">
        <f>MASTER_DATA_ESCALATED!CL163/(CL$18*1000)</f>
        <v>0</v>
      </c>
      <c r="CM163" s="95">
        <f>MASTER_DATA_ESCALATED!CM163/(CM$18*1000)</f>
        <v>0</v>
      </c>
      <c r="CN163" s="95">
        <f>MASTER_DATA_ESCALATED!CN163/(CN$18*1000)</f>
        <v>0</v>
      </c>
      <c r="CO163" s="95">
        <f>MASTER_DATA_ESCALATED!CO163/(CO$18*1000)</f>
        <v>0</v>
      </c>
      <c r="CP163" s="95">
        <f>MASTER_DATA_ESCALATED!CP163/(CP$18*1000)</f>
        <v>0</v>
      </c>
      <c r="CQ163" s="95">
        <f>MASTER_DATA_ESCALATED!CQ163/(CQ$18*1000)</f>
        <v>0</v>
      </c>
      <c r="CR163" s="95">
        <f>MASTER_DATA_ESCALATED!CR163/(CR$18*1000)</f>
        <v>0</v>
      </c>
      <c r="CS163" s="95">
        <f>MASTER_DATA_ESCALATED!CS163/(CS$18*1000)</f>
        <v>0</v>
      </c>
      <c r="CT163" s="95">
        <f>MASTER_DATA_ESCALATED!CT163/(CT$18*1000)</f>
        <v>0</v>
      </c>
      <c r="CU163" s="95">
        <f>MASTER_DATA_ESCALATED!CU163/(CU$18*1000)</f>
        <v>0</v>
      </c>
      <c r="CV163" s="95">
        <f>MASTER_DATA_ESCALATED!CV163/(CV$18*1000)</f>
        <v>0</v>
      </c>
      <c r="CW163" s="95">
        <f>MASTER_DATA_ESCALATED!CW163/(CW$18*1000)</f>
        <v>0</v>
      </c>
      <c r="CX163" s="95">
        <f>MASTER_DATA_ESCALATED!CX163/(CX$18*1000)</f>
        <v>0</v>
      </c>
      <c r="CY163" s="95">
        <f>MASTER_DATA_ESCALATED!CY163/(CY$18*1000)</f>
        <v>0</v>
      </c>
      <c r="CZ163" s="95">
        <f>MASTER_DATA_ESCALATED!CZ163/(CZ$18*1000)</f>
        <v>0</v>
      </c>
      <c r="DA163" s="95" t="e">
        <f>MASTER_DATA_ESCALATED!DA163/(DA$18*1000)</f>
        <v>#DIV/0!</v>
      </c>
      <c r="DB163" s="95" t="e">
        <f>MASTER_DATA_ESCALATED!DB163/(DB$18*1000)</f>
        <v>#DIV/0!</v>
      </c>
      <c r="DC163" s="95" t="e">
        <f>MASTER_DATA_ESCALATED!DC163/(DC$18*1000)</f>
        <v>#DIV/0!</v>
      </c>
      <c r="DD163" s="95" t="e">
        <f>MASTER_DATA_ESCALATED!DD163/(DD$18*1000)</f>
        <v>#N/A</v>
      </c>
      <c r="DE163" s="95">
        <f>MASTER_DATA_ESCALATED!DE163/(DE$18*1000)</f>
        <v>0</v>
      </c>
      <c r="DF163" s="95">
        <f>MASTER_DATA_ESCALATED!DF163/(DF$18*1000)</f>
        <v>0</v>
      </c>
      <c r="DG163" s="95">
        <f>MASTER_DATA_ESCALATED!DG163/(DG$18*1000)</f>
        <v>0</v>
      </c>
      <c r="DH163" s="95">
        <f>MASTER_DATA_ESCALATED!DH163/(DH$18*1000)</f>
        <v>0</v>
      </c>
      <c r="DI163" s="95">
        <f>MASTER_DATA_ESCALATED!DI163/(DI$18*1000)</f>
        <v>0</v>
      </c>
      <c r="DJ163" s="95">
        <f>MASTER_DATA_ESCALATED!DJ163/(DJ$18*1000)</f>
        <v>0</v>
      </c>
      <c r="DK163" s="95">
        <f>MASTER_DATA_ESCALATED!DK163/(DK$18*1000)</f>
        <v>0</v>
      </c>
      <c r="DL163" s="95">
        <f>MASTER_DATA_ESCALATED!DL163/(DL$18*1000)</f>
        <v>0</v>
      </c>
      <c r="DM163" s="95">
        <f>MASTER_DATA_ESCALATED!DM163/(DM$18*1000)</f>
        <v>0</v>
      </c>
      <c r="DN163" s="95">
        <f>MASTER_DATA_ESCALATED!DN163/(DN$18*1000)</f>
        <v>0</v>
      </c>
      <c r="DO163" s="95">
        <f>MASTER_DATA_ESCALATED!DO163/(DO$18*1000)</f>
        <v>0</v>
      </c>
      <c r="DP163" s="95">
        <f>MASTER_DATA_ESCALATED!DP163/(DP$18*1000)</f>
        <v>0</v>
      </c>
      <c r="DQ163" s="95">
        <f>MASTER_DATA_ESCALATED!DQ163/(DQ$18*1000)</f>
        <v>0</v>
      </c>
      <c r="DR163" s="95">
        <f>MASTER_DATA_ESCALATED!DR163/(DR$18*1000)</f>
        <v>0</v>
      </c>
      <c r="DS163" s="95">
        <f>MASTER_DATA_ESCALATED!DS163/(DS$18*1000)</f>
        <v>0</v>
      </c>
      <c r="DT163" s="95">
        <f>MASTER_DATA_ESCALATED!DT163/(DT$18*1000)</f>
        <v>0</v>
      </c>
      <c r="DU163" s="95">
        <f>MASTER_DATA_ESCALATED!DU163/(DU$18*1000)</f>
        <v>0</v>
      </c>
      <c r="DV163" s="95">
        <f>MASTER_DATA_ESCALATED!DV163/(DV$18*1000)</f>
        <v>0</v>
      </c>
      <c r="DW163" s="95">
        <f>MASTER_DATA_ESCALATED!DW163/(DW$18*1000)</f>
        <v>0</v>
      </c>
      <c r="DX163" s="95">
        <f>MASTER_DATA_ESCALATED!DX163/(DX$18*1000)</f>
        <v>0</v>
      </c>
      <c r="DY163" s="95">
        <f>MASTER_DATA_ESCALATED!DY163/(DY$18*1000)</f>
        <v>0</v>
      </c>
      <c r="DZ163" s="95">
        <f>MASTER_DATA_ESCALATED!DZ163/(DZ$18*1000)</f>
        <v>0</v>
      </c>
      <c r="EA163" s="95">
        <f>MASTER_DATA_ESCALATED!EA163/(EA$18*1000)</f>
        <v>0</v>
      </c>
      <c r="EB163" s="95">
        <f>MASTER_DATA_ESCALATED!EB163/(EB$18*1000)</f>
        <v>0</v>
      </c>
      <c r="EC163" s="95" t="e">
        <f>MASTER_DATA_ESCALATED!EC163/(EC$18*1000)</f>
        <v>#DIV/0!</v>
      </c>
      <c r="ED163" s="95" t="e">
        <f>MASTER_DATA_ESCALATED!ED163/(ED$18*1000)</f>
        <v>#DIV/0!</v>
      </c>
      <c r="EE163" s="95" t="e">
        <f>MASTER_DATA_ESCALATED!EE163/(EE$18*1000)</f>
        <v>#DIV/0!</v>
      </c>
      <c r="EF163" s="95" t="e">
        <f>MASTER_DATA_ESCALATED!EF163/(EF$18*1000)</f>
        <v>#VALUE!</v>
      </c>
      <c r="EG163" s="95">
        <f>MASTER_DATA_ESCALATED!EG163/(EG$18*1000)</f>
        <v>0</v>
      </c>
      <c r="EH163" s="95">
        <f>MASTER_DATA_ESCALATED!EH163/(EH$18*1000)</f>
        <v>0</v>
      </c>
      <c r="EI163" s="95">
        <f>MASTER_DATA_ESCALATED!EI163/(EI$18*1000)</f>
        <v>0</v>
      </c>
      <c r="EJ163" s="95">
        <f>MASTER_DATA_ESCALATED!EJ163/(EJ$18*1000)</f>
        <v>0</v>
      </c>
      <c r="EK163" s="95">
        <f>MASTER_DATA_ESCALATED!EK163/(EK$18*1000)</f>
        <v>0</v>
      </c>
      <c r="EL163" s="95">
        <f>MASTER_DATA_ESCALATED!EL163/(EL$18*1000)</f>
        <v>0</v>
      </c>
      <c r="EM163" s="95">
        <f>MASTER_DATA_ESCALATED!EM163/(EM$18*1000)</f>
        <v>0</v>
      </c>
      <c r="EN163" s="95">
        <f>MASTER_DATA_ESCALATED!EN163/(EN$18*1000)</f>
        <v>0</v>
      </c>
      <c r="EO163" s="95">
        <f>MASTER_DATA_ESCALATED!EO163/(EO$18*1000)</f>
        <v>0</v>
      </c>
      <c r="EP163" s="95">
        <f>MASTER_DATA_ESCALATED!EP163/(EP$18*1000)</f>
        <v>0</v>
      </c>
      <c r="EQ163" s="95">
        <f>MASTER_DATA_ESCALATED!EQ163/(EQ$18*1000)</f>
        <v>0</v>
      </c>
      <c r="ER163" s="95">
        <f>MASTER_DATA_ESCALATED!ER163/(ER$18*1000)</f>
        <v>0</v>
      </c>
      <c r="ES163" s="95">
        <f>MASTER_DATA_ESCALATED!ES163/(ES$18*1000)</f>
        <v>0</v>
      </c>
      <c r="ET163" s="95">
        <f>MASTER_DATA_ESCALATED!ET163/(ET$18*1000)</f>
        <v>0</v>
      </c>
      <c r="EU163" s="95">
        <f>MASTER_DATA_ESCALATED!EU163/(EU$18*1000)</f>
        <v>0</v>
      </c>
      <c r="EV163" s="95">
        <f>MASTER_DATA_ESCALATED!EV163/(EV$18*1000)</f>
        <v>0</v>
      </c>
      <c r="EW163" s="95">
        <f>MASTER_DATA_ESCALATED!EW163/(EW$18*1000)</f>
        <v>0</v>
      </c>
      <c r="EX163" s="95">
        <f>MASTER_DATA_ESCALATED!EX163/(EX$18*1000)</f>
        <v>0</v>
      </c>
      <c r="EY163" s="95">
        <f>MASTER_DATA_ESCALATED!EY163/(EY$18*1000)</f>
        <v>0</v>
      </c>
      <c r="EZ163" s="95">
        <f>MASTER_DATA_ESCALATED!EZ163/(EZ$18*1000)</f>
        <v>4.3546979285541383</v>
      </c>
      <c r="FA163" s="95">
        <f>MASTER_DATA_ESCALATED!FA163/(FA$18*1000)</f>
        <v>0</v>
      </c>
      <c r="FB163" s="95">
        <f>MASTER_DATA_ESCALATED!FB163/(FB$18*1000)</f>
        <v>0</v>
      </c>
      <c r="FC163" s="95">
        <f>MASTER_DATA_ESCALATED!FC163/(FC$18*1000)</f>
        <v>0</v>
      </c>
      <c r="FD163" s="95">
        <f>MASTER_DATA_ESCALATED!FD163/(FD$18*1000)</f>
        <v>4.1354151537158073</v>
      </c>
      <c r="FE163" s="95">
        <f>MASTER_DATA_ESCALATED!FE163/(FE$18*1000)</f>
        <v>0</v>
      </c>
      <c r="FF163" s="95">
        <f>MASTER_DATA_ESCALATED!FF163/(FF$18*1000)</f>
        <v>0</v>
      </c>
      <c r="FG163" s="95">
        <f>MASTER_DATA_ESCALATED!FG163/(FG$18*1000)</f>
        <v>0</v>
      </c>
      <c r="FH163" s="95">
        <f>MASTER_DATA_ESCALATED!FH163/(FH$18*1000)</f>
        <v>3.9638586298717011</v>
      </c>
      <c r="FI163" s="95">
        <f>MASTER_DATA_ESCALATED!FI163/(FI$18*1000)</f>
        <v>0</v>
      </c>
      <c r="FJ163" s="95">
        <f>MASTER_DATA_ESCALATED!FJ163/(FJ$18*1000)</f>
        <v>0</v>
      </c>
      <c r="FK163" s="95">
        <f>MASTER_DATA_ESCALATED!FK163/(FK$18*1000)</f>
        <v>0</v>
      </c>
      <c r="FL163" s="95">
        <f>MASTER_DATA_ESCALATED!FL163/(FL$18*1000)</f>
        <v>7.9315869557699621</v>
      </c>
      <c r="FM163" s="95">
        <f>MASTER_DATA_ESCALATED!FM163/(FM$18*1000)</f>
        <v>0</v>
      </c>
      <c r="FN163" s="95">
        <f>MASTER_DATA_ESCALATED!FN163/(FN$18*1000)</f>
        <v>0</v>
      </c>
      <c r="FO163" s="95">
        <f>MASTER_DATA_ESCALATED!FO163/(FO$18*1000)</f>
        <v>0</v>
      </c>
      <c r="FP163" s="95">
        <f>MASTER_DATA_ESCALATED!FP163/(FP$18*1000)</f>
        <v>23.213835121061077</v>
      </c>
      <c r="FQ163" s="95">
        <f>MASTER_DATA_ESCALATED!FQ163/(FQ$18*1000)</f>
        <v>0</v>
      </c>
      <c r="FR163" s="95">
        <f>MASTER_DATA_ESCALATED!FR163/(FR$18*1000)</f>
        <v>0</v>
      </c>
      <c r="FS163" s="95">
        <f>MASTER_DATA_ESCALATED!FS163/(FS$18*1000)</f>
        <v>0</v>
      </c>
      <c r="FT163" s="95">
        <f>MASTER_DATA_ESCALATED!FT163/(FT$18*1000)</f>
        <v>20.542211137474176</v>
      </c>
      <c r="FU163" s="95">
        <f>MASTER_DATA_ESCALATED!FU163/(FU$18*1000)</f>
        <v>0</v>
      </c>
      <c r="FV163" s="95">
        <f>MASTER_DATA_ESCALATED!FV163/(FV$18*1000)</f>
        <v>0</v>
      </c>
      <c r="FW163" s="95">
        <f>MASTER_DATA_ESCALATED!FW163/(FW$18*1000)</f>
        <v>0</v>
      </c>
      <c r="FX163" s="95">
        <f>MASTER_DATA_ESCALATED!FX163/(FX$18*1000)</f>
        <v>19.954783698598298</v>
      </c>
      <c r="FY163" s="95">
        <f>MASTER_DATA_ESCALATED!FY163/(FY$18*1000)</f>
        <v>0</v>
      </c>
      <c r="FZ163" s="95">
        <f>MASTER_DATA_ESCALATED!FZ163/(FZ$18*1000)</f>
        <v>0</v>
      </c>
      <c r="GA163" s="95">
        <f>MASTER_DATA_ESCALATED!GA163/(GA$18*1000)</f>
        <v>0</v>
      </c>
      <c r="GB163" s="95">
        <f>MASTER_DATA_ESCALATED!GB163/(GB$18*1000)</f>
        <v>21.23610716459309</v>
      </c>
      <c r="GC163" s="95">
        <f>MASTER_DATA_ESCALATED!GC163/(GC$18*1000)</f>
        <v>0</v>
      </c>
      <c r="GD163" s="95">
        <f>MASTER_DATA_ESCALATED!GD163/(GD$18*1000)</f>
        <v>0</v>
      </c>
      <c r="GE163" s="95">
        <f>MASTER_DATA_ESCALATED!GE163/(GE$18*1000)</f>
        <v>0</v>
      </c>
      <c r="GF163" s="95">
        <f>MASTER_DATA_ESCALATED!GF163/(GF$18*1000)</f>
        <v>18.874611445445371</v>
      </c>
      <c r="GG163" s="95">
        <f>MASTER_DATA_ESCALATED!GG163/(GG$18*1000)</f>
        <v>0</v>
      </c>
      <c r="GH163" s="95">
        <f>MASTER_DATA_ESCALATED!GH163/(GH$18*1000)</f>
        <v>0</v>
      </c>
      <c r="GI163" s="95">
        <f>MASTER_DATA_ESCALATED!GI163/(GI$18*1000)</f>
        <v>0</v>
      </c>
      <c r="GJ163" s="95">
        <f>MASTER_DATA_ESCALATED!GJ163/(GJ$18*1000)</f>
        <v>18.39598947637792</v>
      </c>
      <c r="GK163" s="95">
        <f>MASTER_DATA_ESCALATED!GK163/(GK$18*1000)</f>
        <v>0</v>
      </c>
      <c r="GL163" s="95">
        <f>MASTER_DATA_ESCALATED!GL163/(GL$18*1000)</f>
        <v>0</v>
      </c>
      <c r="GM163" s="95">
        <f>MASTER_DATA_ESCALATED!GM163/(GM$18*1000)</f>
        <v>0</v>
      </c>
      <c r="GN163" s="95">
        <f>MASTER_DATA_ESCALATED!GN163/(GN$18*1000)</f>
        <v>19.801936901318804</v>
      </c>
      <c r="GO163" s="95">
        <f>MASTER_DATA_ESCALATED!GO163/(GO$18*1000)</f>
        <v>0</v>
      </c>
      <c r="GP163" s="95">
        <f>MASTER_DATA_ESCALATED!GP163/(GP$18*1000)</f>
        <v>0</v>
      </c>
      <c r="GQ163" s="95">
        <f>MASTER_DATA_ESCALATED!GQ163/(GQ$18*1000)</f>
        <v>0</v>
      </c>
      <c r="GR163" s="95">
        <f>MASTER_DATA_ESCALATED!GR163/(GR$18*1000)</f>
        <v>17.593005436384171</v>
      </c>
      <c r="GS163" s="95">
        <f>MASTER_DATA_ESCALATED!GS163/(GS$18*1000)</f>
        <v>0</v>
      </c>
      <c r="GT163" s="95">
        <f>MASTER_DATA_ESCALATED!GT163/(GT$18*1000)</f>
        <v>0</v>
      </c>
      <c r="GU163" s="95">
        <f>MASTER_DATA_ESCALATED!GU163/(GU$18*1000)</f>
        <v>0</v>
      </c>
      <c r="GV163" s="95">
        <f>MASTER_DATA_ESCALATED!GV163/(GV$18*1000)</f>
        <v>17.071004615881744</v>
      </c>
      <c r="GW163" s="95" t="e">
        <f>MASTER_DATA_ESCALATED!#REF!/(GW$18*1000)</f>
        <v>#REF!</v>
      </c>
      <c r="GX163" s="95" t="e">
        <f>MASTER_DATA_ESCALATED!#REF!/(GX$18*1000)</f>
        <v>#REF!</v>
      </c>
      <c r="GY163" s="95" t="e">
        <f>MASTER_DATA_ESCALATED!#REF!/(GY$18*1000)</f>
        <v>#REF!</v>
      </c>
    </row>
    <row r="164" spans="2:207" ht="17.25" hidden="1" outlineLevel="2" x14ac:dyDescent="0.3">
      <c r="B164" s="21">
        <f t="shared" si="3"/>
        <v>30</v>
      </c>
      <c r="C164" s="24">
        <f t="shared" si="4"/>
        <v>353</v>
      </c>
      <c r="D164" s="77"/>
      <c r="E164" s="52"/>
      <c r="F164" s="24">
        <v>353</v>
      </c>
      <c r="G164" s="80"/>
      <c r="H164" s="34" t="s">
        <v>143</v>
      </c>
      <c r="I164" s="95">
        <f>MASTER_DATA_ESCALATED!I164/(I$18*1000)</f>
        <v>0</v>
      </c>
      <c r="J164" s="95">
        <f>MASTER_DATA_ESCALATED!J164/(J$18*1000)</f>
        <v>0</v>
      </c>
      <c r="K164" s="95">
        <f>MASTER_DATA_ESCALATED!K164/(K$18*1000)</f>
        <v>0</v>
      </c>
      <c r="L164" s="95">
        <f>MASTER_DATA_ESCALATED!L164/(L$18*1000)</f>
        <v>95.410755452385743</v>
      </c>
      <c r="M164" s="95">
        <f>MASTER_DATA_ESCALATED!M164/(M$18*1000)</f>
        <v>0</v>
      </c>
      <c r="N164" s="95">
        <f>MASTER_DATA_ESCALATED!N164/(N$18*1000)</f>
        <v>0</v>
      </c>
      <c r="O164" s="95">
        <f>MASTER_DATA_ESCALATED!O164/(O$18*1000)</f>
        <v>0</v>
      </c>
      <c r="P164" s="95">
        <f>MASTER_DATA_ESCALATED!P164/(P$18*1000)</f>
        <v>23.852688863096436</v>
      </c>
      <c r="Q164" s="95">
        <f>MASTER_DATA_ESCALATED!Q164/(Q$18*1000)</f>
        <v>0</v>
      </c>
      <c r="R164" s="95">
        <f>MASTER_DATA_ESCALATED!R164/(R$18*1000)</f>
        <v>0</v>
      </c>
      <c r="S164" s="95">
        <f>MASTER_DATA_ESCALATED!S164/(S$18*1000)</f>
        <v>0</v>
      </c>
      <c r="T164" s="95">
        <f>MASTER_DATA_ESCALATED!T164/(T$18*1000)</f>
        <v>95.410755452385743</v>
      </c>
      <c r="U164" s="95">
        <f>MASTER_DATA_ESCALATED!U164/(U$18*1000)</f>
        <v>0</v>
      </c>
      <c r="V164" s="95">
        <f>MASTER_DATA_ESCALATED!V164/(V$18*1000)</f>
        <v>0</v>
      </c>
      <c r="W164" s="95">
        <f>MASTER_DATA_ESCALATED!W164/(W$18*1000)</f>
        <v>0</v>
      </c>
      <c r="X164" s="95">
        <f>MASTER_DATA_ESCALATED!X164/(X$18*1000)</f>
        <v>23.852688863096436</v>
      </c>
      <c r="Y164" s="95">
        <f>MASTER_DATA_ESCALATED!Y164/(Y$18*1000)</f>
        <v>0</v>
      </c>
      <c r="Z164" s="95">
        <f>MASTER_DATA_ESCALATED!Z164/(Z$18*1000)</f>
        <v>0</v>
      </c>
      <c r="AA164" s="95">
        <f>MASTER_DATA_ESCALATED!AA164/(AA$18*1000)</f>
        <v>0</v>
      </c>
      <c r="AB164" s="95">
        <f>MASTER_DATA_ESCALATED!AB164/(AB$18*1000)</f>
        <v>163.47818464707558</v>
      </c>
      <c r="AC164" s="95">
        <f>MASTER_DATA_ESCALATED!AC164/(AC$18*1000)</f>
        <v>0</v>
      </c>
      <c r="AD164" s="95">
        <f>MASTER_DATA_ESCALATED!AD164/(AD$18*1000)</f>
        <v>0</v>
      </c>
      <c r="AE164" s="95">
        <f>MASTER_DATA_ESCALATED!AE164/(AE$18*1000)</f>
        <v>0</v>
      </c>
      <c r="AF164" s="95">
        <f>MASTER_DATA_ESCALATED!AF164/(AF$18*1000)</f>
        <v>40.869546161768895</v>
      </c>
      <c r="AG164" s="95">
        <f>MASTER_DATA_ESCALATED!AG164/(AG$18*1000)</f>
        <v>0</v>
      </c>
      <c r="AH164" s="95">
        <f>MASTER_DATA_ESCALATED!AH164/(AH$18*1000)</f>
        <v>0</v>
      </c>
      <c r="AI164" s="95">
        <f>MASTER_DATA_ESCALATED!AI164/(AI$18*1000)</f>
        <v>0</v>
      </c>
      <c r="AJ164" s="95">
        <f>MASTER_DATA_ESCALATED!AJ164/(AJ$18*1000)</f>
        <v>163.47818464707558</v>
      </c>
      <c r="AK164" s="95">
        <f>MASTER_DATA_ESCALATED!AK164/(AK$18*1000)</f>
        <v>0</v>
      </c>
      <c r="AL164" s="95">
        <f>MASTER_DATA_ESCALATED!AL164/(AL$18*1000)</f>
        <v>0</v>
      </c>
      <c r="AM164" s="95">
        <f>MASTER_DATA_ESCALATED!AM164/(AM$18*1000)</f>
        <v>0</v>
      </c>
      <c r="AN164" s="95">
        <f>MASTER_DATA_ESCALATED!AN164/(AN$18*1000)</f>
        <v>40.869546161768895</v>
      </c>
      <c r="AO164" s="95">
        <f>MASTER_DATA_ESCALATED!AO164/(AO$18*1000)</f>
        <v>0</v>
      </c>
      <c r="AP164" s="95">
        <f>MASTER_DATA_ESCALATED!AP164/(AP$18*1000)</f>
        <v>0</v>
      </c>
      <c r="AQ164" s="95">
        <f>MASTER_DATA_ESCALATED!AQ164/(AQ$18*1000)</f>
        <v>0</v>
      </c>
      <c r="AR164" s="95">
        <f>MASTER_DATA_ESCALATED!AR164/(AR$18*1000)</f>
        <v>0</v>
      </c>
      <c r="AS164" s="95">
        <f>MASTER_DATA_ESCALATED!AS164/(AS$18*1000)</f>
        <v>0</v>
      </c>
      <c r="AT164" s="95">
        <f>MASTER_DATA_ESCALATED!AT164/(AT$18*1000)</f>
        <v>0</v>
      </c>
      <c r="AU164" s="95">
        <f>MASTER_DATA_ESCALATED!AU164/(AU$18*1000)</f>
        <v>0</v>
      </c>
      <c r="AV164" s="95">
        <f>MASTER_DATA_ESCALATED!AV164/(AV$18*1000)</f>
        <v>0</v>
      </c>
      <c r="AW164" s="95">
        <f>MASTER_DATA_ESCALATED!AW164/(AW$18*1000)</f>
        <v>0</v>
      </c>
      <c r="AX164" s="95">
        <f>MASTER_DATA_ESCALATED!AX164/(AX$18*1000)</f>
        <v>0</v>
      </c>
      <c r="AY164" s="95">
        <f>MASTER_DATA_ESCALATED!AY164/(AY$18*1000)</f>
        <v>0</v>
      </c>
      <c r="AZ164" s="95">
        <f>MASTER_DATA_ESCALATED!AZ164/(AZ$18*1000)</f>
        <v>0</v>
      </c>
      <c r="BA164" s="95">
        <f>MASTER_DATA_ESCALATED!BA164/(BA$18*1000)</f>
        <v>0</v>
      </c>
      <c r="BB164" s="95">
        <f>MASTER_DATA_ESCALATED!BB164/(BB$18*1000)</f>
        <v>0</v>
      </c>
      <c r="BC164" s="95">
        <f>MASTER_DATA_ESCALATED!BC164/(BC$18*1000)</f>
        <v>0</v>
      </c>
      <c r="BD164" s="95">
        <f>MASTER_DATA_ESCALATED!BD164/(BD$18*1000)</f>
        <v>0</v>
      </c>
      <c r="BE164" s="95">
        <f>MASTER_DATA_ESCALATED!BE164/(BE$18*1000)</f>
        <v>0</v>
      </c>
      <c r="BF164" s="95">
        <f>MASTER_DATA_ESCALATED!BF164/(BF$18*1000)</f>
        <v>0</v>
      </c>
      <c r="BG164" s="95">
        <f>MASTER_DATA_ESCALATED!BG164/(BG$18*1000)</f>
        <v>0</v>
      </c>
      <c r="BH164" s="95">
        <f>MASTER_DATA_ESCALATED!BH164/(BH$18*1000)</f>
        <v>0</v>
      </c>
      <c r="BI164" s="95">
        <f>MASTER_DATA_ESCALATED!BI164/(BI$18*1000)</f>
        <v>0</v>
      </c>
      <c r="BJ164" s="95">
        <f>MASTER_DATA_ESCALATED!BJ164/(BJ$18*1000)</f>
        <v>0</v>
      </c>
      <c r="BK164" s="95">
        <f>MASTER_DATA_ESCALATED!BK164/(BK$18*1000)</f>
        <v>0</v>
      </c>
      <c r="BL164" s="95">
        <f>MASTER_DATA_ESCALATED!BL164/(BL$18*1000)</f>
        <v>0</v>
      </c>
      <c r="BM164" s="95">
        <f>MASTER_DATA_ESCALATED!BM164/(BM$18*1000)</f>
        <v>0</v>
      </c>
      <c r="BN164" s="95">
        <f>MASTER_DATA_ESCALATED!BN164/(BN$18*1000)</f>
        <v>0</v>
      </c>
      <c r="BO164" s="95">
        <f>MASTER_DATA_ESCALATED!BO164/(BO$18*1000)</f>
        <v>0</v>
      </c>
      <c r="BP164" s="95">
        <f>MASTER_DATA_ESCALATED!BP164/(BP$18*1000)</f>
        <v>38.093233563821798</v>
      </c>
      <c r="BQ164" s="95">
        <f>MASTER_DATA_ESCALATED!BQ164/(BQ$18*1000)</f>
        <v>0</v>
      </c>
      <c r="BR164" s="95">
        <f>MASTER_DATA_ESCALATED!BR164/(BR$18*1000)</f>
        <v>0</v>
      </c>
      <c r="BS164" s="95">
        <f>MASTER_DATA_ESCALATED!BS164/(BS$18*1000)</f>
        <v>0</v>
      </c>
      <c r="BT164" s="95">
        <f>MASTER_DATA_ESCALATED!BT164/(BT$18*1000)</f>
        <v>17.564631446984389</v>
      </c>
      <c r="BU164" s="95">
        <f>MASTER_DATA_ESCALATED!BU164/(BU$18*1000)</f>
        <v>0</v>
      </c>
      <c r="BV164" s="95">
        <f>MASTER_DATA_ESCALATED!BV164/(BV$18*1000)</f>
        <v>0</v>
      </c>
      <c r="BW164" s="95">
        <f>MASTER_DATA_ESCALATED!BW164/(BW$18*1000)</f>
        <v>0</v>
      </c>
      <c r="BX164" s="95">
        <f>MASTER_DATA_ESCALATED!BX164/(BX$18*1000)</f>
        <v>9.7967255045118549</v>
      </c>
      <c r="BY164" s="95">
        <f>MASTER_DATA_ESCALATED!BY164/(BY$18*1000)</f>
        <v>0</v>
      </c>
      <c r="BZ164" s="95">
        <f>MASTER_DATA_ESCALATED!BZ164/(BZ$18*1000)</f>
        <v>0</v>
      </c>
      <c r="CA164" s="95">
        <f>MASTER_DATA_ESCALATED!CA164/(CA$18*1000)</f>
        <v>0</v>
      </c>
      <c r="CB164" s="95">
        <f>MASTER_DATA_ESCALATED!CB164/(CB$18*1000)</f>
        <v>7.4890795479030769</v>
      </c>
      <c r="CC164" s="95">
        <f>MASTER_DATA_ESCALATED!CC164/(CC$18*1000)</f>
        <v>0</v>
      </c>
      <c r="CD164" s="95">
        <f>MASTER_DATA_ESCALATED!CD164/(CD$18*1000)</f>
        <v>0</v>
      </c>
      <c r="CE164" s="95">
        <f>MASTER_DATA_ESCALATED!CE164/(CE$18*1000)</f>
        <v>0</v>
      </c>
      <c r="CF164" s="95">
        <f>MASTER_DATA_ESCALATED!CF164/(CF$18*1000)</f>
        <v>8.8284444953449874</v>
      </c>
      <c r="CG164" s="95">
        <f>MASTER_DATA_ESCALATED!CG164/(CG$18*1000)</f>
        <v>0</v>
      </c>
      <c r="CH164" s="95">
        <f>MASTER_DATA_ESCALATED!CH164/(CH$18*1000)</f>
        <v>0</v>
      </c>
      <c r="CI164" s="95">
        <f>MASTER_DATA_ESCALATED!CI164/(CI$18*1000)</f>
        <v>0</v>
      </c>
      <c r="CJ164" s="95">
        <f>MASTER_DATA_ESCALATED!CJ164/(CJ$18*1000)</f>
        <v>0</v>
      </c>
      <c r="CK164" s="95">
        <f>MASTER_DATA_ESCALATED!CK164/(CK$18*1000)</f>
        <v>0</v>
      </c>
      <c r="CL164" s="95">
        <f>MASTER_DATA_ESCALATED!CL164/(CL$18*1000)</f>
        <v>0</v>
      </c>
      <c r="CM164" s="95">
        <f>MASTER_DATA_ESCALATED!CM164/(CM$18*1000)</f>
        <v>0</v>
      </c>
      <c r="CN164" s="95">
        <f>MASTER_DATA_ESCALATED!CN164/(CN$18*1000)</f>
        <v>0</v>
      </c>
      <c r="CO164" s="95">
        <f>MASTER_DATA_ESCALATED!CO164/(CO$18*1000)</f>
        <v>0</v>
      </c>
      <c r="CP164" s="95">
        <f>MASTER_DATA_ESCALATED!CP164/(CP$18*1000)</f>
        <v>0</v>
      </c>
      <c r="CQ164" s="95">
        <f>MASTER_DATA_ESCALATED!CQ164/(CQ$18*1000)</f>
        <v>0</v>
      </c>
      <c r="CR164" s="95">
        <f>MASTER_DATA_ESCALATED!CR164/(CR$18*1000)</f>
        <v>0</v>
      </c>
      <c r="CS164" s="95">
        <f>MASTER_DATA_ESCALATED!CS164/(CS$18*1000)</f>
        <v>0</v>
      </c>
      <c r="CT164" s="95">
        <f>MASTER_DATA_ESCALATED!CT164/(CT$18*1000)</f>
        <v>0</v>
      </c>
      <c r="CU164" s="95">
        <f>MASTER_DATA_ESCALATED!CU164/(CU$18*1000)</f>
        <v>0</v>
      </c>
      <c r="CV164" s="95">
        <f>MASTER_DATA_ESCALATED!CV164/(CV$18*1000)</f>
        <v>0</v>
      </c>
      <c r="CW164" s="95">
        <f>MASTER_DATA_ESCALATED!CW164/(CW$18*1000)</f>
        <v>0</v>
      </c>
      <c r="CX164" s="95">
        <f>MASTER_DATA_ESCALATED!CX164/(CX$18*1000)</f>
        <v>0</v>
      </c>
      <c r="CY164" s="95">
        <f>MASTER_DATA_ESCALATED!CY164/(CY$18*1000)</f>
        <v>0</v>
      </c>
      <c r="CZ164" s="95">
        <f>MASTER_DATA_ESCALATED!CZ164/(CZ$18*1000)</f>
        <v>0</v>
      </c>
      <c r="DA164" s="95" t="e">
        <f>MASTER_DATA_ESCALATED!DA164/(DA$18*1000)</f>
        <v>#DIV/0!</v>
      </c>
      <c r="DB164" s="95" t="e">
        <f>MASTER_DATA_ESCALATED!DB164/(DB$18*1000)</f>
        <v>#DIV/0!</v>
      </c>
      <c r="DC164" s="95" t="e">
        <f>MASTER_DATA_ESCALATED!DC164/(DC$18*1000)</f>
        <v>#DIV/0!</v>
      </c>
      <c r="DD164" s="95" t="e">
        <f>MASTER_DATA_ESCALATED!DD164/(DD$18*1000)</f>
        <v>#N/A</v>
      </c>
      <c r="DE164" s="95">
        <f>MASTER_DATA_ESCALATED!DE164/(DE$18*1000)</f>
        <v>0</v>
      </c>
      <c r="DF164" s="95">
        <f>MASTER_DATA_ESCALATED!DF164/(DF$18*1000)</f>
        <v>0</v>
      </c>
      <c r="DG164" s="95">
        <f>MASTER_DATA_ESCALATED!DG164/(DG$18*1000)</f>
        <v>0</v>
      </c>
      <c r="DH164" s="95">
        <f>MASTER_DATA_ESCALATED!DH164/(DH$18*1000)</f>
        <v>0</v>
      </c>
      <c r="DI164" s="95">
        <f>MASTER_DATA_ESCALATED!DI164/(DI$18*1000)</f>
        <v>0</v>
      </c>
      <c r="DJ164" s="95">
        <f>MASTER_DATA_ESCALATED!DJ164/(DJ$18*1000)</f>
        <v>0</v>
      </c>
      <c r="DK164" s="95">
        <f>MASTER_DATA_ESCALATED!DK164/(DK$18*1000)</f>
        <v>0</v>
      </c>
      <c r="DL164" s="95">
        <f>MASTER_DATA_ESCALATED!DL164/(DL$18*1000)</f>
        <v>0</v>
      </c>
      <c r="DM164" s="95">
        <f>MASTER_DATA_ESCALATED!DM164/(DM$18*1000)</f>
        <v>0</v>
      </c>
      <c r="DN164" s="95">
        <f>MASTER_DATA_ESCALATED!DN164/(DN$18*1000)</f>
        <v>0</v>
      </c>
      <c r="DO164" s="95">
        <f>MASTER_DATA_ESCALATED!DO164/(DO$18*1000)</f>
        <v>0</v>
      </c>
      <c r="DP164" s="95">
        <f>MASTER_DATA_ESCALATED!DP164/(DP$18*1000)</f>
        <v>0</v>
      </c>
      <c r="DQ164" s="95">
        <f>MASTER_DATA_ESCALATED!DQ164/(DQ$18*1000)</f>
        <v>0</v>
      </c>
      <c r="DR164" s="95">
        <f>MASTER_DATA_ESCALATED!DR164/(DR$18*1000)</f>
        <v>0</v>
      </c>
      <c r="DS164" s="95">
        <f>MASTER_DATA_ESCALATED!DS164/(DS$18*1000)</f>
        <v>0</v>
      </c>
      <c r="DT164" s="95">
        <f>MASTER_DATA_ESCALATED!DT164/(DT$18*1000)</f>
        <v>0</v>
      </c>
      <c r="DU164" s="95">
        <f>MASTER_DATA_ESCALATED!DU164/(DU$18*1000)</f>
        <v>0</v>
      </c>
      <c r="DV164" s="95">
        <f>MASTER_DATA_ESCALATED!DV164/(DV$18*1000)</f>
        <v>0</v>
      </c>
      <c r="DW164" s="95">
        <f>MASTER_DATA_ESCALATED!DW164/(DW$18*1000)</f>
        <v>0</v>
      </c>
      <c r="DX164" s="95">
        <f>MASTER_DATA_ESCALATED!DX164/(DX$18*1000)</f>
        <v>0</v>
      </c>
      <c r="DY164" s="95">
        <f>MASTER_DATA_ESCALATED!DY164/(DY$18*1000)</f>
        <v>0</v>
      </c>
      <c r="DZ164" s="95">
        <f>MASTER_DATA_ESCALATED!DZ164/(DZ$18*1000)</f>
        <v>0</v>
      </c>
      <c r="EA164" s="95">
        <f>MASTER_DATA_ESCALATED!EA164/(EA$18*1000)</f>
        <v>0</v>
      </c>
      <c r="EB164" s="95">
        <f>MASTER_DATA_ESCALATED!EB164/(EB$18*1000)</f>
        <v>0</v>
      </c>
      <c r="EC164" s="95" t="e">
        <f>MASTER_DATA_ESCALATED!EC164/(EC$18*1000)</f>
        <v>#DIV/0!</v>
      </c>
      <c r="ED164" s="95" t="e">
        <f>MASTER_DATA_ESCALATED!ED164/(ED$18*1000)</f>
        <v>#DIV/0!</v>
      </c>
      <c r="EE164" s="95" t="e">
        <f>MASTER_DATA_ESCALATED!EE164/(EE$18*1000)</f>
        <v>#DIV/0!</v>
      </c>
      <c r="EF164" s="95" t="e">
        <f>MASTER_DATA_ESCALATED!EF164/(EF$18*1000)</f>
        <v>#VALUE!</v>
      </c>
      <c r="EG164" s="95">
        <f>MASTER_DATA_ESCALATED!EG164/(EG$18*1000)</f>
        <v>0</v>
      </c>
      <c r="EH164" s="95">
        <f>MASTER_DATA_ESCALATED!EH164/(EH$18*1000)</f>
        <v>0</v>
      </c>
      <c r="EI164" s="95">
        <f>MASTER_DATA_ESCALATED!EI164/(EI$18*1000)</f>
        <v>0</v>
      </c>
      <c r="EJ164" s="95">
        <f>MASTER_DATA_ESCALATED!EJ164/(EJ$18*1000)</f>
        <v>0</v>
      </c>
      <c r="EK164" s="95">
        <f>MASTER_DATA_ESCALATED!EK164/(EK$18*1000)</f>
        <v>0</v>
      </c>
      <c r="EL164" s="95">
        <f>MASTER_DATA_ESCALATED!EL164/(EL$18*1000)</f>
        <v>0</v>
      </c>
      <c r="EM164" s="95">
        <f>MASTER_DATA_ESCALATED!EM164/(EM$18*1000)</f>
        <v>0</v>
      </c>
      <c r="EN164" s="95">
        <f>MASTER_DATA_ESCALATED!EN164/(EN$18*1000)</f>
        <v>0</v>
      </c>
      <c r="EO164" s="95">
        <f>MASTER_DATA_ESCALATED!EO164/(EO$18*1000)</f>
        <v>0</v>
      </c>
      <c r="EP164" s="95">
        <f>MASTER_DATA_ESCALATED!EP164/(EP$18*1000)</f>
        <v>0</v>
      </c>
      <c r="EQ164" s="95">
        <f>MASTER_DATA_ESCALATED!EQ164/(EQ$18*1000)</f>
        <v>0</v>
      </c>
      <c r="ER164" s="95">
        <f>MASTER_DATA_ESCALATED!ER164/(ER$18*1000)</f>
        <v>0</v>
      </c>
      <c r="ES164" s="95">
        <f>MASTER_DATA_ESCALATED!ES164/(ES$18*1000)</f>
        <v>0</v>
      </c>
      <c r="ET164" s="95">
        <f>MASTER_DATA_ESCALATED!ET164/(ET$18*1000)</f>
        <v>0</v>
      </c>
      <c r="EU164" s="95">
        <f>MASTER_DATA_ESCALATED!EU164/(EU$18*1000)</f>
        <v>0</v>
      </c>
      <c r="EV164" s="95">
        <f>MASTER_DATA_ESCALATED!EV164/(EV$18*1000)</f>
        <v>0</v>
      </c>
      <c r="EW164" s="95">
        <f>MASTER_DATA_ESCALATED!EW164/(EW$18*1000)</f>
        <v>0</v>
      </c>
      <c r="EX164" s="95">
        <f>MASTER_DATA_ESCALATED!EX164/(EX$18*1000)</f>
        <v>0</v>
      </c>
      <c r="EY164" s="95">
        <f>MASTER_DATA_ESCALATED!EY164/(EY$18*1000)</f>
        <v>0</v>
      </c>
      <c r="EZ164" s="95">
        <f>MASTER_DATA_ESCALATED!EZ164/(EZ$18*1000)</f>
        <v>26.602870283916033</v>
      </c>
      <c r="FA164" s="95">
        <f>MASTER_DATA_ESCALATED!FA164/(FA$18*1000)</f>
        <v>0</v>
      </c>
      <c r="FB164" s="95">
        <f>MASTER_DATA_ESCALATED!FB164/(FB$18*1000)</f>
        <v>0</v>
      </c>
      <c r="FC164" s="95">
        <f>MASTER_DATA_ESCALATED!FC164/(FC$18*1000)</f>
        <v>0</v>
      </c>
      <c r="FD164" s="95">
        <f>MASTER_DATA_ESCALATED!FD164/(FD$18*1000)</f>
        <v>25.1981706262752</v>
      </c>
      <c r="FE164" s="95">
        <f>MASTER_DATA_ESCALATED!FE164/(FE$18*1000)</f>
        <v>0</v>
      </c>
      <c r="FF164" s="95">
        <f>MASTER_DATA_ESCALATED!FF164/(FF$18*1000)</f>
        <v>0</v>
      </c>
      <c r="FG164" s="95">
        <f>MASTER_DATA_ESCALATED!FG164/(FG$18*1000)</f>
        <v>0</v>
      </c>
      <c r="FH164" s="95">
        <f>MASTER_DATA_ESCALATED!FH164/(FH$18*1000)</f>
        <v>24.072089082546597</v>
      </c>
      <c r="FI164" s="95">
        <f>MASTER_DATA_ESCALATED!FI164/(FI$18*1000)</f>
        <v>0</v>
      </c>
      <c r="FJ164" s="95">
        <f>MASTER_DATA_ESCALATED!FJ164/(FJ$18*1000)</f>
        <v>0</v>
      </c>
      <c r="FK164" s="95">
        <f>MASTER_DATA_ESCALATED!FK164/(FK$18*1000)</f>
        <v>0</v>
      </c>
      <c r="FL164" s="95">
        <f>MASTER_DATA_ESCALATED!FL164/(FL$18*1000)</f>
        <v>47.906836808797593</v>
      </c>
      <c r="FM164" s="95">
        <f>MASTER_DATA_ESCALATED!FM164/(FM$18*1000)</f>
        <v>0</v>
      </c>
      <c r="FN164" s="95">
        <f>MASTER_DATA_ESCALATED!FN164/(FN$18*1000)</f>
        <v>0</v>
      </c>
      <c r="FO164" s="95">
        <f>MASTER_DATA_ESCALATED!FO164/(FO$18*1000)</f>
        <v>0</v>
      </c>
      <c r="FP164" s="95">
        <f>MASTER_DATA_ESCALATED!FP164/(FP$18*1000)</f>
        <v>143.63420152192342</v>
      </c>
      <c r="FQ164" s="95">
        <f>MASTER_DATA_ESCALATED!FQ164/(FQ$18*1000)</f>
        <v>0</v>
      </c>
      <c r="FR164" s="95">
        <f>MASTER_DATA_ESCALATED!FR164/(FR$18*1000)</f>
        <v>0</v>
      </c>
      <c r="FS164" s="95">
        <f>MASTER_DATA_ESCALATED!FS164/(FS$18*1000)</f>
        <v>0</v>
      </c>
      <c r="FT164" s="95">
        <f>MASTER_DATA_ESCALATED!FT164/(FT$18*1000)</f>
        <v>133.13854299993812</v>
      </c>
      <c r="FU164" s="95">
        <f>MASTER_DATA_ESCALATED!FU164/(FU$18*1000)</f>
        <v>0</v>
      </c>
      <c r="FV164" s="95">
        <f>MASTER_DATA_ESCALATED!FV164/(FV$18*1000)</f>
        <v>0</v>
      </c>
      <c r="FW164" s="95">
        <f>MASTER_DATA_ESCALATED!FW164/(FW$18*1000)</f>
        <v>0</v>
      </c>
      <c r="FX164" s="95">
        <f>MASTER_DATA_ESCALATED!FX164/(FX$18*1000)</f>
        <v>130.83105084949813</v>
      </c>
      <c r="FY164" s="95">
        <f>MASTER_DATA_ESCALATED!FY164/(FY$18*1000)</f>
        <v>0</v>
      </c>
      <c r="FZ164" s="95">
        <f>MASTER_DATA_ESCALATED!FZ164/(FZ$18*1000)</f>
        <v>0</v>
      </c>
      <c r="GA164" s="95">
        <f>MASTER_DATA_ESCALATED!GA164/(GA$18*1000)</f>
        <v>0</v>
      </c>
      <c r="GB164" s="95">
        <f>MASTER_DATA_ESCALATED!GB164/(GB$18*1000)</f>
        <v>128.51297592505802</v>
      </c>
      <c r="GC164" s="95">
        <f>MASTER_DATA_ESCALATED!GC164/(GC$18*1000)</f>
        <v>0</v>
      </c>
      <c r="GD164" s="95">
        <f>MASTER_DATA_ESCALATED!GD164/(GD$18*1000)</f>
        <v>0</v>
      </c>
      <c r="GE164" s="95">
        <f>MASTER_DATA_ESCALATED!GE164/(GE$18*1000)</f>
        <v>0</v>
      </c>
      <c r="GF164" s="95">
        <f>MASTER_DATA_ESCALATED!GF164/(GF$18*1000)</f>
        <v>119.23566845414894</v>
      </c>
      <c r="GG164" s="95">
        <f>MASTER_DATA_ESCALATED!GG164/(GG$18*1000)</f>
        <v>0</v>
      </c>
      <c r="GH164" s="95">
        <f>MASTER_DATA_ESCALATED!GH164/(GH$18*1000)</f>
        <v>0</v>
      </c>
      <c r="GI164" s="95">
        <f>MASTER_DATA_ESCALATED!GI164/(GI$18*1000)</f>
        <v>0</v>
      </c>
      <c r="GJ164" s="95">
        <f>MASTER_DATA_ESCALATED!GJ164/(GJ$18*1000)</f>
        <v>117.3553743984619</v>
      </c>
      <c r="GK164" s="95">
        <f>MASTER_DATA_ESCALATED!GK164/(GK$18*1000)</f>
        <v>0</v>
      </c>
      <c r="GL164" s="95">
        <f>MASTER_DATA_ESCALATED!GL164/(GL$18*1000)</f>
        <v>0</v>
      </c>
      <c r="GM164" s="95">
        <f>MASTER_DATA_ESCALATED!GM164/(GM$18*1000)</f>
        <v>0</v>
      </c>
      <c r="GN164" s="95">
        <f>MASTER_DATA_ESCALATED!GN164/(GN$18*1000)</f>
        <v>77.793327140895727</v>
      </c>
      <c r="GO164" s="95">
        <f>MASTER_DATA_ESCALATED!GO164/(GO$18*1000)</f>
        <v>0</v>
      </c>
      <c r="GP164" s="95">
        <f>MASTER_DATA_ESCALATED!GP164/(GP$18*1000)</f>
        <v>0</v>
      </c>
      <c r="GQ164" s="95">
        <f>MASTER_DATA_ESCALATED!GQ164/(GQ$18*1000)</f>
        <v>0</v>
      </c>
      <c r="GR164" s="95">
        <f>MASTER_DATA_ESCALATED!GR164/(GR$18*1000)</f>
        <v>69.115382479028511</v>
      </c>
      <c r="GS164" s="95">
        <f>MASTER_DATA_ESCALATED!GS164/(GS$18*1000)</f>
        <v>0</v>
      </c>
      <c r="GT164" s="95">
        <f>MASTER_DATA_ESCALATED!GT164/(GT$18*1000)</f>
        <v>0</v>
      </c>
      <c r="GU164" s="95">
        <f>MASTER_DATA_ESCALATED!GU164/(GU$18*1000)</f>
        <v>0</v>
      </c>
      <c r="GV164" s="95">
        <f>MASTER_DATA_ESCALATED!GV164/(GV$18*1000)</f>
        <v>67.064667243596318</v>
      </c>
      <c r="GW164" s="95" t="e">
        <f>MASTER_DATA_ESCALATED!#REF!/(GW$18*1000)</f>
        <v>#REF!</v>
      </c>
      <c r="GX164" s="95" t="e">
        <f>MASTER_DATA_ESCALATED!#REF!/(GX$18*1000)</f>
        <v>#REF!</v>
      </c>
      <c r="GY164" s="95" t="e">
        <f>MASTER_DATA_ESCALATED!#REF!/(GY$18*1000)</f>
        <v>#REF!</v>
      </c>
    </row>
    <row r="165" spans="2:207" s="25" customFormat="1" ht="17.25" hidden="1" outlineLevel="1" x14ac:dyDescent="0.3">
      <c r="B165" s="183">
        <f t="shared" si="3"/>
        <v>30</v>
      </c>
      <c r="C165" s="51">
        <f t="shared" si="4"/>
        <v>36</v>
      </c>
      <c r="D165" s="75"/>
      <c r="E165" s="51">
        <v>36</v>
      </c>
      <c r="F165" s="51"/>
      <c r="G165" s="76"/>
      <c r="H165" s="37" t="s">
        <v>144</v>
      </c>
      <c r="I165" s="96">
        <f>MASTER_DATA_ESCALATED!I165/(I$18*1000)</f>
        <v>0</v>
      </c>
      <c r="J165" s="96">
        <f>MASTER_DATA_ESCALATED!J165/(J$18*1000)</f>
        <v>0</v>
      </c>
      <c r="K165" s="96">
        <f>MASTER_DATA_ESCALATED!K165/(K$18*1000)</f>
        <v>0</v>
      </c>
      <c r="L165" s="96">
        <f>MASTER_DATA_ESCALATED!L165/(L$18*1000)</f>
        <v>0</v>
      </c>
      <c r="M165" s="96">
        <f>MASTER_DATA_ESCALATED!M165/(M$18*1000)</f>
        <v>0</v>
      </c>
      <c r="N165" s="96">
        <f>MASTER_DATA_ESCALATED!N165/(N$18*1000)</f>
        <v>0</v>
      </c>
      <c r="O165" s="96">
        <f>MASTER_DATA_ESCALATED!O165/(O$18*1000)</f>
        <v>0</v>
      </c>
      <c r="P165" s="96">
        <f>MASTER_DATA_ESCALATED!P165/(P$18*1000)</f>
        <v>0</v>
      </c>
      <c r="Q165" s="96">
        <f>MASTER_DATA_ESCALATED!Q165/(Q$18*1000)</f>
        <v>0</v>
      </c>
      <c r="R165" s="96">
        <f>MASTER_DATA_ESCALATED!R165/(R$18*1000)</f>
        <v>0</v>
      </c>
      <c r="S165" s="96">
        <f>MASTER_DATA_ESCALATED!S165/(S$18*1000)</f>
        <v>0</v>
      </c>
      <c r="T165" s="96">
        <f>MASTER_DATA_ESCALATED!T165/(T$18*1000)</f>
        <v>0</v>
      </c>
      <c r="U165" s="96">
        <f>MASTER_DATA_ESCALATED!U165/(U$18*1000)</f>
        <v>0</v>
      </c>
      <c r="V165" s="96">
        <f>MASTER_DATA_ESCALATED!V165/(V$18*1000)</f>
        <v>0</v>
      </c>
      <c r="W165" s="96">
        <f>MASTER_DATA_ESCALATED!W165/(W$18*1000)</f>
        <v>0</v>
      </c>
      <c r="X165" s="96">
        <f>MASTER_DATA_ESCALATED!X165/(X$18*1000)</f>
        <v>0</v>
      </c>
      <c r="Y165" s="96">
        <f>MASTER_DATA_ESCALATED!Y165/(Y$18*1000)</f>
        <v>0</v>
      </c>
      <c r="Z165" s="96">
        <f>MASTER_DATA_ESCALATED!Z165/(Z$18*1000)</f>
        <v>0</v>
      </c>
      <c r="AA165" s="96">
        <f>MASTER_DATA_ESCALATED!AA165/(AA$18*1000)</f>
        <v>0</v>
      </c>
      <c r="AB165" s="96">
        <f>MASTER_DATA_ESCALATED!AB165/(AB$18*1000)</f>
        <v>0</v>
      </c>
      <c r="AC165" s="96">
        <f>MASTER_DATA_ESCALATED!AC165/(AC$18*1000)</f>
        <v>0</v>
      </c>
      <c r="AD165" s="96">
        <f>MASTER_DATA_ESCALATED!AD165/(AD$18*1000)</f>
        <v>0</v>
      </c>
      <c r="AE165" s="96">
        <f>MASTER_DATA_ESCALATED!AE165/(AE$18*1000)</f>
        <v>0</v>
      </c>
      <c r="AF165" s="96">
        <f>MASTER_DATA_ESCALATED!AF165/(AF$18*1000)</f>
        <v>0</v>
      </c>
      <c r="AG165" s="96">
        <f>MASTER_DATA_ESCALATED!AG165/(AG$18*1000)</f>
        <v>0</v>
      </c>
      <c r="AH165" s="96">
        <f>MASTER_DATA_ESCALATED!AH165/(AH$18*1000)</f>
        <v>0</v>
      </c>
      <c r="AI165" s="96">
        <f>MASTER_DATA_ESCALATED!AI165/(AI$18*1000)</f>
        <v>0</v>
      </c>
      <c r="AJ165" s="96">
        <f>MASTER_DATA_ESCALATED!AJ165/(AJ$18*1000)</f>
        <v>0</v>
      </c>
      <c r="AK165" s="96">
        <f>MASTER_DATA_ESCALATED!AK165/(AK$18*1000)</f>
        <v>0</v>
      </c>
      <c r="AL165" s="96">
        <f>MASTER_DATA_ESCALATED!AL165/(AL$18*1000)</f>
        <v>0</v>
      </c>
      <c r="AM165" s="96">
        <f>MASTER_DATA_ESCALATED!AM165/(AM$18*1000)</f>
        <v>0</v>
      </c>
      <c r="AN165" s="96">
        <f>MASTER_DATA_ESCALATED!AN165/(AN$18*1000)</f>
        <v>0</v>
      </c>
      <c r="AO165" s="96">
        <f>MASTER_DATA_ESCALATED!AO165/(AO$18*1000)</f>
        <v>0</v>
      </c>
      <c r="AP165" s="96">
        <f>MASTER_DATA_ESCALATED!AP165/(AP$18*1000)</f>
        <v>0</v>
      </c>
      <c r="AQ165" s="96">
        <f>MASTER_DATA_ESCALATED!AQ165/(AQ$18*1000)</f>
        <v>0</v>
      </c>
      <c r="AR165" s="96">
        <f>MASTER_DATA_ESCALATED!AR165/(AR$18*1000)</f>
        <v>0</v>
      </c>
      <c r="AS165" s="96">
        <f>MASTER_DATA_ESCALATED!AS165/(AS$18*1000)</f>
        <v>0</v>
      </c>
      <c r="AT165" s="96">
        <f>MASTER_DATA_ESCALATED!AT165/(AT$18*1000)</f>
        <v>0</v>
      </c>
      <c r="AU165" s="96">
        <f>MASTER_DATA_ESCALATED!AU165/(AU$18*1000)</f>
        <v>0</v>
      </c>
      <c r="AV165" s="96">
        <f>MASTER_DATA_ESCALATED!AV165/(AV$18*1000)</f>
        <v>0</v>
      </c>
      <c r="AW165" s="96">
        <f>MASTER_DATA_ESCALATED!AW165/(AW$18*1000)</f>
        <v>0</v>
      </c>
      <c r="AX165" s="96">
        <f>MASTER_DATA_ESCALATED!AX165/(AX$18*1000)</f>
        <v>0</v>
      </c>
      <c r="AY165" s="96">
        <f>MASTER_DATA_ESCALATED!AY165/(AY$18*1000)</f>
        <v>0</v>
      </c>
      <c r="AZ165" s="96">
        <f>MASTER_DATA_ESCALATED!AZ165/(AZ$18*1000)</f>
        <v>0</v>
      </c>
      <c r="BA165" s="96">
        <f>MASTER_DATA_ESCALATED!BA165/(BA$18*1000)</f>
        <v>0</v>
      </c>
      <c r="BB165" s="96">
        <f>MASTER_DATA_ESCALATED!BB165/(BB$18*1000)</f>
        <v>0</v>
      </c>
      <c r="BC165" s="96">
        <f>MASTER_DATA_ESCALATED!BC165/(BC$18*1000)</f>
        <v>0</v>
      </c>
      <c r="BD165" s="96">
        <f>MASTER_DATA_ESCALATED!BD165/(BD$18*1000)</f>
        <v>0</v>
      </c>
      <c r="BE165" s="96">
        <f>MASTER_DATA_ESCALATED!BE165/(BE$18*1000)</f>
        <v>0</v>
      </c>
      <c r="BF165" s="96">
        <f>MASTER_DATA_ESCALATED!BF165/(BF$18*1000)</f>
        <v>0</v>
      </c>
      <c r="BG165" s="96">
        <f>MASTER_DATA_ESCALATED!BG165/(BG$18*1000)</f>
        <v>0</v>
      </c>
      <c r="BH165" s="96">
        <f>MASTER_DATA_ESCALATED!BH165/(BH$18*1000)</f>
        <v>0</v>
      </c>
      <c r="BI165" s="96">
        <f>MASTER_DATA_ESCALATED!BI165/(BI$18*1000)</f>
        <v>0</v>
      </c>
      <c r="BJ165" s="96">
        <f>MASTER_DATA_ESCALATED!BJ165/(BJ$18*1000)</f>
        <v>0</v>
      </c>
      <c r="BK165" s="96">
        <f>MASTER_DATA_ESCALATED!BK165/(BK$18*1000)</f>
        <v>0</v>
      </c>
      <c r="BL165" s="96">
        <f>MASTER_DATA_ESCALATED!BL165/(BL$18*1000)</f>
        <v>0</v>
      </c>
      <c r="BM165" s="96">
        <f>MASTER_DATA_ESCALATED!BM165/(BM$18*1000)</f>
        <v>0</v>
      </c>
      <c r="BN165" s="96">
        <f>MASTER_DATA_ESCALATED!BN165/(BN$18*1000)</f>
        <v>0</v>
      </c>
      <c r="BO165" s="96">
        <f>MASTER_DATA_ESCALATED!BO165/(BO$18*1000)</f>
        <v>0</v>
      </c>
      <c r="BP165" s="96">
        <f>MASTER_DATA_ESCALATED!BP165/(BP$18*1000)</f>
        <v>110.68494250847192</v>
      </c>
      <c r="BQ165" s="96">
        <f>MASTER_DATA_ESCALATED!BQ165/(BQ$18*1000)</f>
        <v>0</v>
      </c>
      <c r="BR165" s="96">
        <f>MASTER_DATA_ESCALATED!BR165/(BR$18*1000)</f>
        <v>0</v>
      </c>
      <c r="BS165" s="96">
        <f>MASTER_DATA_ESCALATED!BS165/(BS$18*1000)</f>
        <v>0</v>
      </c>
      <c r="BT165" s="96">
        <f>MASTER_DATA_ESCALATED!BT165/(BT$18*1000)</f>
        <v>42.934953934953931</v>
      </c>
      <c r="BU165" s="96">
        <f>MASTER_DATA_ESCALATED!BU165/(BU$18*1000)</f>
        <v>0</v>
      </c>
      <c r="BV165" s="96">
        <f>MASTER_DATA_ESCALATED!BV165/(BV$18*1000)</f>
        <v>0</v>
      </c>
      <c r="BW165" s="96">
        <f>MASTER_DATA_ESCALATED!BW165/(BW$18*1000)</f>
        <v>0</v>
      </c>
      <c r="BX165" s="96">
        <f>MASTER_DATA_ESCALATED!BX165/(BX$18*1000)</f>
        <v>30.766654418723764</v>
      </c>
      <c r="BY165" s="96">
        <f>MASTER_DATA_ESCALATED!BY165/(BY$18*1000)</f>
        <v>0</v>
      </c>
      <c r="BZ165" s="96">
        <f>MASTER_DATA_ESCALATED!BZ165/(BZ$18*1000)</f>
        <v>0</v>
      </c>
      <c r="CA165" s="96">
        <f>MASTER_DATA_ESCALATED!CA165/(CA$18*1000)</f>
        <v>0</v>
      </c>
      <c r="CB165" s="96">
        <f>MASTER_DATA_ESCALATED!CB165/(CB$18*1000)</f>
        <v>24.13066671890201</v>
      </c>
      <c r="CC165" s="96">
        <f>MASTER_DATA_ESCALATED!CC165/(CC$18*1000)</f>
        <v>0</v>
      </c>
      <c r="CD165" s="96">
        <f>MASTER_DATA_ESCALATED!CD165/(CD$18*1000)</f>
        <v>0</v>
      </c>
      <c r="CE165" s="96">
        <f>MASTER_DATA_ESCALATED!CE165/(CE$18*1000)</f>
        <v>0</v>
      </c>
      <c r="CF165" s="96">
        <f>MASTER_DATA_ESCALATED!CF165/(CF$18*1000)</f>
        <v>23.414363814804741</v>
      </c>
      <c r="CG165" s="96">
        <f>MASTER_DATA_ESCALATED!CG165/(CG$18*1000)</f>
        <v>0</v>
      </c>
      <c r="CH165" s="96">
        <f>MASTER_DATA_ESCALATED!CH165/(CH$18*1000)</f>
        <v>0</v>
      </c>
      <c r="CI165" s="96">
        <f>MASTER_DATA_ESCALATED!CI165/(CI$18*1000)</f>
        <v>0</v>
      </c>
      <c r="CJ165" s="96">
        <f>MASTER_DATA_ESCALATED!CJ165/(CJ$18*1000)</f>
        <v>0</v>
      </c>
      <c r="CK165" s="96">
        <f>MASTER_DATA_ESCALATED!CK165/(CK$18*1000)</f>
        <v>0</v>
      </c>
      <c r="CL165" s="96">
        <f>MASTER_DATA_ESCALATED!CL165/(CL$18*1000)</f>
        <v>0</v>
      </c>
      <c r="CM165" s="96">
        <f>MASTER_DATA_ESCALATED!CM165/(CM$18*1000)</f>
        <v>0</v>
      </c>
      <c r="CN165" s="96">
        <f>MASTER_DATA_ESCALATED!CN165/(CN$18*1000)</f>
        <v>629.19694930462094</v>
      </c>
      <c r="CO165" s="96">
        <f>MASTER_DATA_ESCALATED!CO165/(CO$18*1000)</f>
        <v>0</v>
      </c>
      <c r="CP165" s="96">
        <f>MASTER_DATA_ESCALATED!CP165/(CP$18*1000)</f>
        <v>0</v>
      </c>
      <c r="CQ165" s="96">
        <f>MASTER_DATA_ESCALATED!CQ165/(CQ$18*1000)</f>
        <v>0</v>
      </c>
      <c r="CR165" s="96">
        <f>MASTER_DATA_ESCALATED!CR165/(CR$18*1000)</f>
        <v>707.97529074783449</v>
      </c>
      <c r="CS165" s="96">
        <f>MASTER_DATA_ESCALATED!CS165/(CS$18*1000)</f>
        <v>0</v>
      </c>
      <c r="CT165" s="96">
        <f>MASTER_DATA_ESCALATED!CT165/(CT$18*1000)</f>
        <v>0</v>
      </c>
      <c r="CU165" s="96">
        <f>MASTER_DATA_ESCALATED!CU165/(CU$18*1000)</f>
        <v>0</v>
      </c>
      <c r="CV165" s="96">
        <f>MASTER_DATA_ESCALATED!CV165/(CV$18*1000)</f>
        <v>0</v>
      </c>
      <c r="CW165" s="96">
        <f>MASTER_DATA_ESCALATED!CW165/(CW$18*1000)</f>
        <v>0</v>
      </c>
      <c r="CX165" s="96">
        <f>MASTER_DATA_ESCALATED!CX165/(CX$18*1000)</f>
        <v>0</v>
      </c>
      <c r="CY165" s="96">
        <f>MASTER_DATA_ESCALATED!CY165/(CY$18*1000)</f>
        <v>0</v>
      </c>
      <c r="CZ165" s="96">
        <f>MASTER_DATA_ESCALATED!CZ165/(CZ$18*1000)</f>
        <v>0</v>
      </c>
      <c r="DA165" s="96" t="e">
        <f>MASTER_DATA_ESCALATED!DA165/(DA$18*1000)</f>
        <v>#DIV/0!</v>
      </c>
      <c r="DB165" s="96" t="e">
        <f>MASTER_DATA_ESCALATED!DB165/(DB$18*1000)</f>
        <v>#DIV/0!</v>
      </c>
      <c r="DC165" s="96" t="e">
        <f>MASTER_DATA_ESCALATED!DC165/(DC$18*1000)</f>
        <v>#DIV/0!</v>
      </c>
      <c r="DD165" s="96" t="e">
        <f>MASTER_DATA_ESCALATED!DD165/(DD$18*1000)</f>
        <v>#N/A</v>
      </c>
      <c r="DE165" s="96">
        <f>MASTER_DATA_ESCALATED!DE165/(DE$18*1000)</f>
        <v>0</v>
      </c>
      <c r="DF165" s="96">
        <f>MASTER_DATA_ESCALATED!DF165/(DF$18*1000)</f>
        <v>0</v>
      </c>
      <c r="DG165" s="96">
        <f>MASTER_DATA_ESCALATED!DG165/(DG$18*1000)</f>
        <v>0</v>
      </c>
      <c r="DH165" s="96">
        <f>MASTER_DATA_ESCALATED!DH165/(DH$18*1000)</f>
        <v>204.82169892696345</v>
      </c>
      <c r="DI165" s="96">
        <f>MASTER_DATA_ESCALATED!DI165/(DI$18*1000)</f>
        <v>0</v>
      </c>
      <c r="DJ165" s="96">
        <f>MASTER_DATA_ESCALATED!DJ165/(DJ$18*1000)</f>
        <v>0</v>
      </c>
      <c r="DK165" s="96">
        <f>MASTER_DATA_ESCALATED!DK165/(DK$18*1000)</f>
        <v>0</v>
      </c>
      <c r="DL165" s="96">
        <f>MASTER_DATA_ESCALATED!DL165/(DL$18*1000)</f>
        <v>159.45807653980432</v>
      </c>
      <c r="DM165" s="96">
        <f>MASTER_DATA_ESCALATED!DM165/(DM$18*1000)</f>
        <v>0</v>
      </c>
      <c r="DN165" s="96">
        <f>MASTER_DATA_ESCALATED!DN165/(DN$18*1000)</f>
        <v>0</v>
      </c>
      <c r="DO165" s="96">
        <f>MASTER_DATA_ESCALATED!DO165/(DO$18*1000)</f>
        <v>0</v>
      </c>
      <c r="DP165" s="96">
        <f>MASTER_DATA_ESCALATED!DP165/(DP$18*1000)</f>
        <v>127.22881125129091</v>
      </c>
      <c r="DQ165" s="96">
        <f>MASTER_DATA_ESCALATED!DQ165/(DQ$18*1000)</f>
        <v>0</v>
      </c>
      <c r="DR165" s="96">
        <f>MASTER_DATA_ESCALATED!DR165/(DR$18*1000)</f>
        <v>0</v>
      </c>
      <c r="DS165" s="96">
        <f>MASTER_DATA_ESCALATED!DS165/(DS$18*1000)</f>
        <v>0</v>
      </c>
      <c r="DT165" s="96">
        <f>MASTER_DATA_ESCALATED!DT165/(DT$18*1000)</f>
        <v>106.17895237307017</v>
      </c>
      <c r="DU165" s="96">
        <f>MASTER_DATA_ESCALATED!DU165/(DU$18*1000)</f>
        <v>0</v>
      </c>
      <c r="DV165" s="96">
        <f>MASTER_DATA_ESCALATED!DV165/(DV$18*1000)</f>
        <v>0</v>
      </c>
      <c r="DW165" s="96">
        <f>MASTER_DATA_ESCALATED!DW165/(DW$18*1000)</f>
        <v>0</v>
      </c>
      <c r="DX165" s="96">
        <f>MASTER_DATA_ESCALATED!DX165/(DX$18*1000)</f>
        <v>90.883027810015534</v>
      </c>
      <c r="DY165" s="96">
        <f>MASTER_DATA_ESCALATED!DY165/(DY$18*1000)</f>
        <v>0</v>
      </c>
      <c r="DZ165" s="96">
        <f>MASTER_DATA_ESCALATED!DZ165/(DZ$18*1000)</f>
        <v>0</v>
      </c>
      <c r="EA165" s="96">
        <f>MASTER_DATA_ESCALATED!EA165/(EA$18*1000)</f>
        <v>0</v>
      </c>
      <c r="EB165" s="96">
        <f>MASTER_DATA_ESCALATED!EB165/(EB$18*1000)</f>
        <v>86.912018758979741</v>
      </c>
      <c r="EC165" s="96" t="e">
        <f>MASTER_DATA_ESCALATED!EC165/(EC$18*1000)</f>
        <v>#DIV/0!</v>
      </c>
      <c r="ED165" s="96" t="e">
        <f>MASTER_DATA_ESCALATED!ED165/(ED$18*1000)</f>
        <v>#DIV/0!</v>
      </c>
      <c r="EE165" s="96" t="e">
        <f>MASTER_DATA_ESCALATED!EE165/(EE$18*1000)</f>
        <v>#DIV/0!</v>
      </c>
      <c r="EF165" s="96" t="e">
        <f>MASTER_DATA_ESCALATED!EF165/(EF$18*1000)</f>
        <v>#VALUE!</v>
      </c>
      <c r="EG165" s="96">
        <f>MASTER_DATA_ESCALATED!EG165/(EG$18*1000)</f>
        <v>0</v>
      </c>
      <c r="EH165" s="96">
        <f>MASTER_DATA_ESCALATED!EH165/(EH$18*1000)</f>
        <v>0</v>
      </c>
      <c r="EI165" s="96">
        <f>MASTER_DATA_ESCALATED!EI165/(EI$18*1000)</f>
        <v>0</v>
      </c>
      <c r="EJ165" s="96">
        <f>MASTER_DATA_ESCALATED!EJ165/(EJ$18*1000)</f>
        <v>103.36817912002911</v>
      </c>
      <c r="EK165" s="96">
        <f>MASTER_DATA_ESCALATED!EK165/(EK$18*1000)</f>
        <v>0</v>
      </c>
      <c r="EL165" s="96">
        <f>MASTER_DATA_ESCALATED!EL165/(EL$18*1000)</f>
        <v>0</v>
      </c>
      <c r="EM165" s="96">
        <f>MASTER_DATA_ESCALATED!EM165/(EM$18*1000)</f>
        <v>0</v>
      </c>
      <c r="EN165" s="96">
        <f>MASTER_DATA_ESCALATED!EN165/(EN$18*1000)</f>
        <v>0</v>
      </c>
      <c r="EO165" s="96">
        <f>MASTER_DATA_ESCALATED!EO165/(EO$18*1000)</f>
        <v>0</v>
      </c>
      <c r="EP165" s="96">
        <f>MASTER_DATA_ESCALATED!EP165/(EP$18*1000)</f>
        <v>0</v>
      </c>
      <c r="EQ165" s="96">
        <f>MASTER_DATA_ESCALATED!EQ165/(EQ$18*1000)</f>
        <v>0</v>
      </c>
      <c r="ER165" s="96">
        <f>MASTER_DATA_ESCALATED!ER165/(ER$18*1000)</f>
        <v>42.373324890061561</v>
      </c>
      <c r="ES165" s="96">
        <f>MASTER_DATA_ESCALATED!ES165/(ES$18*1000)</f>
        <v>0</v>
      </c>
      <c r="ET165" s="96">
        <f>MASTER_DATA_ESCALATED!ET165/(ET$18*1000)</f>
        <v>0</v>
      </c>
      <c r="EU165" s="96">
        <f>MASTER_DATA_ESCALATED!EU165/(EU$18*1000)</f>
        <v>0</v>
      </c>
      <c r="EV165" s="96">
        <f>MASTER_DATA_ESCALATED!EV165/(EV$18*1000)</f>
        <v>42.373324890061561</v>
      </c>
      <c r="EW165" s="96">
        <f>MASTER_DATA_ESCALATED!EW165/(EW$18*1000)</f>
        <v>0</v>
      </c>
      <c r="EX165" s="96">
        <f>MASTER_DATA_ESCALATED!EX165/(EX$18*1000)</f>
        <v>0</v>
      </c>
      <c r="EY165" s="96">
        <f>MASTER_DATA_ESCALATED!EY165/(EY$18*1000)</f>
        <v>0</v>
      </c>
      <c r="EZ165" s="96">
        <f>MASTER_DATA_ESCALATED!EZ165/(EZ$18*1000)</f>
        <v>65.532012311097276</v>
      </c>
      <c r="FA165" s="96">
        <f>MASTER_DATA_ESCALATED!FA165/(FA$18*1000)</f>
        <v>0</v>
      </c>
      <c r="FB165" s="96">
        <f>MASTER_DATA_ESCALATED!FB165/(FB$18*1000)</f>
        <v>0</v>
      </c>
      <c r="FC165" s="96">
        <f>MASTER_DATA_ESCALATED!FC165/(FC$18*1000)</f>
        <v>0</v>
      </c>
      <c r="FD165" s="96">
        <f>MASTER_DATA_ESCALATED!FD165/(FD$18*1000)</f>
        <v>43.112283431891278</v>
      </c>
      <c r="FE165" s="96">
        <f>MASTER_DATA_ESCALATED!FE165/(FE$18*1000)</f>
        <v>0</v>
      </c>
      <c r="FF165" s="96">
        <f>MASTER_DATA_ESCALATED!FF165/(FF$18*1000)</f>
        <v>0</v>
      </c>
      <c r="FG165" s="96">
        <f>MASTER_DATA_ESCALATED!FG165/(FG$18*1000)</f>
        <v>0</v>
      </c>
      <c r="FH165" s="96">
        <f>MASTER_DATA_ESCALATED!FH165/(FH$18*1000)</f>
        <v>42.222253345782761</v>
      </c>
      <c r="FI165" s="96">
        <f>MASTER_DATA_ESCALATED!FI165/(FI$18*1000)</f>
        <v>0</v>
      </c>
      <c r="FJ165" s="96">
        <f>MASTER_DATA_ESCALATED!FJ165/(FJ$18*1000)</f>
        <v>0</v>
      </c>
      <c r="FK165" s="96">
        <f>MASTER_DATA_ESCALATED!FK165/(FK$18*1000)</f>
        <v>0</v>
      </c>
      <c r="FL165" s="96">
        <f>MASTER_DATA_ESCALATED!FL165/(FL$18*1000)</f>
        <v>65.595217346197742</v>
      </c>
      <c r="FM165" s="96">
        <f>MASTER_DATA_ESCALATED!FM165/(FM$18*1000)</f>
        <v>0</v>
      </c>
      <c r="FN165" s="96">
        <f>MASTER_DATA_ESCALATED!FN165/(FN$18*1000)</f>
        <v>0</v>
      </c>
      <c r="FO165" s="96">
        <f>MASTER_DATA_ESCALATED!FO165/(FO$18*1000)</f>
        <v>0</v>
      </c>
      <c r="FP165" s="96">
        <f>MASTER_DATA_ESCALATED!FP165/(FP$18*1000)</f>
        <v>156.72670178694744</v>
      </c>
      <c r="FQ165" s="96">
        <f>MASTER_DATA_ESCALATED!FQ165/(FQ$18*1000)</f>
        <v>0</v>
      </c>
      <c r="FR165" s="96">
        <f>MASTER_DATA_ESCALATED!FR165/(FR$18*1000)</f>
        <v>0</v>
      </c>
      <c r="FS165" s="96">
        <f>MASTER_DATA_ESCALATED!FS165/(FS$18*1000)</f>
        <v>0</v>
      </c>
      <c r="FT165" s="96">
        <f>MASTER_DATA_ESCALATED!FT165/(FT$18*1000)</f>
        <v>75.355817206440619</v>
      </c>
      <c r="FU165" s="96">
        <f>MASTER_DATA_ESCALATED!FU165/(FU$18*1000)</f>
        <v>0</v>
      </c>
      <c r="FV165" s="96">
        <f>MASTER_DATA_ESCALATED!FV165/(FV$18*1000)</f>
        <v>0</v>
      </c>
      <c r="FW165" s="96">
        <f>MASTER_DATA_ESCALATED!FW165/(FW$18*1000)</f>
        <v>0</v>
      </c>
      <c r="FX165" s="96">
        <f>MASTER_DATA_ESCALATED!FX165/(FX$18*1000)</f>
        <v>69.063225293825525</v>
      </c>
      <c r="FY165" s="96">
        <f>MASTER_DATA_ESCALATED!FY165/(FY$18*1000)</f>
        <v>0</v>
      </c>
      <c r="FZ165" s="96">
        <f>MASTER_DATA_ESCALATED!FZ165/(FZ$18*1000)</f>
        <v>0</v>
      </c>
      <c r="GA165" s="96">
        <f>MASTER_DATA_ESCALATED!GA165/(GA$18*1000)</f>
        <v>0</v>
      </c>
      <c r="GB165" s="96">
        <f>MASTER_DATA_ESCALATED!GB165/(GB$18*1000)</f>
        <v>137.12116729779646</v>
      </c>
      <c r="GC165" s="96">
        <f>MASTER_DATA_ESCALATED!GC165/(GC$18*1000)</f>
        <v>0</v>
      </c>
      <c r="GD165" s="96">
        <f>MASTER_DATA_ESCALATED!GD165/(GD$18*1000)</f>
        <v>0</v>
      </c>
      <c r="GE165" s="96">
        <f>MASTER_DATA_ESCALATED!GE165/(GE$18*1000)</f>
        <v>0</v>
      </c>
      <c r="GF165" s="96">
        <f>MASTER_DATA_ESCALATED!GF165/(GF$18*1000)</f>
        <v>66.387931855234072</v>
      </c>
      <c r="GG165" s="96">
        <f>MASTER_DATA_ESCALATED!GG165/(GG$18*1000)</f>
        <v>0</v>
      </c>
      <c r="GH165" s="96">
        <f>MASTER_DATA_ESCALATED!GH165/(GH$18*1000)</f>
        <v>0</v>
      </c>
      <c r="GI165" s="96">
        <f>MASTER_DATA_ESCALATED!GI165/(GI$18*1000)</f>
        <v>0</v>
      </c>
      <c r="GJ165" s="96">
        <f>MASTER_DATA_ESCALATED!GJ165/(GJ$18*1000)</f>
        <v>60.998381133388349</v>
      </c>
      <c r="GK165" s="96">
        <f>MASTER_DATA_ESCALATED!GK165/(GK$18*1000)</f>
        <v>0</v>
      </c>
      <c r="GL165" s="96">
        <f>MASTER_DATA_ESCALATED!GL165/(GL$18*1000)</f>
        <v>0</v>
      </c>
      <c r="GM165" s="96">
        <f>MASTER_DATA_ESCALATED!GM165/(GM$18*1000)</f>
        <v>0</v>
      </c>
      <c r="GN165" s="96">
        <f>MASTER_DATA_ESCALATED!GN165/(GN$18*1000)</f>
        <v>134.31931598366285</v>
      </c>
      <c r="GO165" s="96">
        <f>MASTER_DATA_ESCALATED!GO165/(GO$18*1000)</f>
        <v>0</v>
      </c>
      <c r="GP165" s="96">
        <f>MASTER_DATA_ESCALATED!GP165/(GP$18*1000)</f>
        <v>0</v>
      </c>
      <c r="GQ165" s="96">
        <f>MASTER_DATA_ESCALATED!GQ165/(GQ$18*1000)</f>
        <v>0</v>
      </c>
      <c r="GR165" s="96">
        <f>MASTER_DATA_ESCALATED!GR165/(GR$18*1000)</f>
        <v>62.188071416602327</v>
      </c>
      <c r="GS165" s="96">
        <f>MASTER_DATA_ESCALATED!GS165/(GS$18*1000)</f>
        <v>0</v>
      </c>
      <c r="GT165" s="96">
        <f>MASTER_DATA_ESCALATED!GT165/(GT$18*1000)</f>
        <v>0</v>
      </c>
      <c r="GU165" s="96">
        <f>MASTER_DATA_ESCALATED!GU165/(GU$18*1000)</f>
        <v>0</v>
      </c>
      <c r="GV165" s="96">
        <f>MASTER_DATA_ESCALATED!GV165/(GV$18*1000)</f>
        <v>57.04521766293707</v>
      </c>
      <c r="GW165" s="96" t="e">
        <f>MASTER_DATA_ESCALATED!#REF!/(GW$18*1000)</f>
        <v>#REF!</v>
      </c>
      <c r="GX165" s="96" t="e">
        <f>MASTER_DATA_ESCALATED!#REF!/(GX$18*1000)</f>
        <v>#REF!</v>
      </c>
      <c r="GY165" s="96" t="e">
        <f>MASTER_DATA_ESCALATED!#REF!/(GY$18*1000)</f>
        <v>#REF!</v>
      </c>
    </row>
    <row r="166" spans="2:207" ht="17.25" hidden="1" outlineLevel="2" x14ac:dyDescent="0.3">
      <c r="B166" s="21">
        <f t="shared" si="3"/>
        <v>30</v>
      </c>
      <c r="C166" s="24">
        <f t="shared" si="4"/>
        <v>361</v>
      </c>
      <c r="D166" s="77"/>
      <c r="E166" s="52"/>
      <c r="F166" s="24">
        <v>361</v>
      </c>
      <c r="G166" s="80"/>
      <c r="H166" s="34" t="s">
        <v>141</v>
      </c>
      <c r="I166" s="95">
        <f>MASTER_DATA_ESCALATED!I166/(I$18*1000)</f>
        <v>0</v>
      </c>
      <c r="J166" s="95">
        <f>MASTER_DATA_ESCALATED!J166/(J$18*1000)</f>
        <v>0</v>
      </c>
      <c r="K166" s="95">
        <f>MASTER_DATA_ESCALATED!K166/(K$18*1000)</f>
        <v>0</v>
      </c>
      <c r="L166" s="95">
        <f>MASTER_DATA_ESCALATED!L166/(L$18*1000)</f>
        <v>0</v>
      </c>
      <c r="M166" s="95">
        <f>MASTER_DATA_ESCALATED!M166/(M$18*1000)</f>
        <v>0</v>
      </c>
      <c r="N166" s="95">
        <f>MASTER_DATA_ESCALATED!N166/(N$18*1000)</f>
        <v>0</v>
      </c>
      <c r="O166" s="95">
        <f>MASTER_DATA_ESCALATED!O166/(O$18*1000)</f>
        <v>0</v>
      </c>
      <c r="P166" s="95">
        <f>MASTER_DATA_ESCALATED!P166/(P$18*1000)</f>
        <v>0</v>
      </c>
      <c r="Q166" s="95">
        <f>MASTER_DATA_ESCALATED!Q166/(Q$18*1000)</f>
        <v>0</v>
      </c>
      <c r="R166" s="95">
        <f>MASTER_DATA_ESCALATED!R166/(R$18*1000)</f>
        <v>0</v>
      </c>
      <c r="S166" s="95">
        <f>MASTER_DATA_ESCALATED!S166/(S$18*1000)</f>
        <v>0</v>
      </c>
      <c r="T166" s="95">
        <f>MASTER_DATA_ESCALATED!T166/(T$18*1000)</f>
        <v>0</v>
      </c>
      <c r="U166" s="95">
        <f>MASTER_DATA_ESCALATED!U166/(U$18*1000)</f>
        <v>0</v>
      </c>
      <c r="V166" s="95">
        <f>MASTER_DATA_ESCALATED!V166/(V$18*1000)</f>
        <v>0</v>
      </c>
      <c r="W166" s="95">
        <f>MASTER_DATA_ESCALATED!W166/(W$18*1000)</f>
        <v>0</v>
      </c>
      <c r="X166" s="95">
        <f>MASTER_DATA_ESCALATED!X166/(X$18*1000)</f>
        <v>0</v>
      </c>
      <c r="Y166" s="95">
        <f>MASTER_DATA_ESCALATED!Y166/(Y$18*1000)</f>
        <v>0</v>
      </c>
      <c r="Z166" s="95">
        <f>MASTER_DATA_ESCALATED!Z166/(Z$18*1000)</f>
        <v>0</v>
      </c>
      <c r="AA166" s="95">
        <f>MASTER_DATA_ESCALATED!AA166/(AA$18*1000)</f>
        <v>0</v>
      </c>
      <c r="AB166" s="95">
        <f>MASTER_DATA_ESCALATED!AB166/(AB$18*1000)</f>
        <v>0</v>
      </c>
      <c r="AC166" s="95">
        <f>MASTER_DATA_ESCALATED!AC166/(AC$18*1000)</f>
        <v>0</v>
      </c>
      <c r="AD166" s="95">
        <f>MASTER_DATA_ESCALATED!AD166/(AD$18*1000)</f>
        <v>0</v>
      </c>
      <c r="AE166" s="95">
        <f>MASTER_DATA_ESCALATED!AE166/(AE$18*1000)</f>
        <v>0</v>
      </c>
      <c r="AF166" s="95">
        <f>MASTER_DATA_ESCALATED!AF166/(AF$18*1000)</f>
        <v>0</v>
      </c>
      <c r="AG166" s="95">
        <f>MASTER_DATA_ESCALATED!AG166/(AG$18*1000)</f>
        <v>0</v>
      </c>
      <c r="AH166" s="95">
        <f>MASTER_DATA_ESCALATED!AH166/(AH$18*1000)</f>
        <v>0</v>
      </c>
      <c r="AI166" s="95">
        <f>MASTER_DATA_ESCALATED!AI166/(AI$18*1000)</f>
        <v>0</v>
      </c>
      <c r="AJ166" s="95">
        <f>MASTER_DATA_ESCALATED!AJ166/(AJ$18*1000)</f>
        <v>0</v>
      </c>
      <c r="AK166" s="95">
        <f>MASTER_DATA_ESCALATED!AK166/(AK$18*1000)</f>
        <v>0</v>
      </c>
      <c r="AL166" s="95">
        <f>MASTER_DATA_ESCALATED!AL166/(AL$18*1000)</f>
        <v>0</v>
      </c>
      <c r="AM166" s="95">
        <f>MASTER_DATA_ESCALATED!AM166/(AM$18*1000)</f>
        <v>0</v>
      </c>
      <c r="AN166" s="95">
        <f>MASTER_DATA_ESCALATED!AN166/(AN$18*1000)</f>
        <v>0</v>
      </c>
      <c r="AO166" s="95">
        <f>MASTER_DATA_ESCALATED!AO166/(AO$18*1000)</f>
        <v>0</v>
      </c>
      <c r="AP166" s="95">
        <f>MASTER_DATA_ESCALATED!AP166/(AP$18*1000)</f>
        <v>0</v>
      </c>
      <c r="AQ166" s="95">
        <f>MASTER_DATA_ESCALATED!AQ166/(AQ$18*1000)</f>
        <v>0</v>
      </c>
      <c r="AR166" s="95">
        <f>MASTER_DATA_ESCALATED!AR166/(AR$18*1000)</f>
        <v>0</v>
      </c>
      <c r="AS166" s="95">
        <f>MASTER_DATA_ESCALATED!AS166/(AS$18*1000)</f>
        <v>0</v>
      </c>
      <c r="AT166" s="95">
        <f>MASTER_DATA_ESCALATED!AT166/(AT$18*1000)</f>
        <v>0</v>
      </c>
      <c r="AU166" s="95">
        <f>MASTER_DATA_ESCALATED!AU166/(AU$18*1000)</f>
        <v>0</v>
      </c>
      <c r="AV166" s="95">
        <f>MASTER_DATA_ESCALATED!AV166/(AV$18*1000)</f>
        <v>0</v>
      </c>
      <c r="AW166" s="95">
        <f>MASTER_DATA_ESCALATED!AW166/(AW$18*1000)</f>
        <v>0</v>
      </c>
      <c r="AX166" s="95">
        <f>MASTER_DATA_ESCALATED!AX166/(AX$18*1000)</f>
        <v>0</v>
      </c>
      <c r="AY166" s="95">
        <f>MASTER_DATA_ESCALATED!AY166/(AY$18*1000)</f>
        <v>0</v>
      </c>
      <c r="AZ166" s="95">
        <f>MASTER_DATA_ESCALATED!AZ166/(AZ$18*1000)</f>
        <v>0</v>
      </c>
      <c r="BA166" s="95">
        <f>MASTER_DATA_ESCALATED!BA166/(BA$18*1000)</f>
        <v>0</v>
      </c>
      <c r="BB166" s="95">
        <f>MASTER_DATA_ESCALATED!BB166/(BB$18*1000)</f>
        <v>0</v>
      </c>
      <c r="BC166" s="95">
        <f>MASTER_DATA_ESCALATED!BC166/(BC$18*1000)</f>
        <v>0</v>
      </c>
      <c r="BD166" s="95">
        <f>MASTER_DATA_ESCALATED!BD166/(BD$18*1000)</f>
        <v>0</v>
      </c>
      <c r="BE166" s="95">
        <f>MASTER_DATA_ESCALATED!BE166/(BE$18*1000)</f>
        <v>0</v>
      </c>
      <c r="BF166" s="95">
        <f>MASTER_DATA_ESCALATED!BF166/(BF$18*1000)</f>
        <v>0</v>
      </c>
      <c r="BG166" s="95">
        <f>MASTER_DATA_ESCALATED!BG166/(BG$18*1000)</f>
        <v>0</v>
      </c>
      <c r="BH166" s="95">
        <f>MASTER_DATA_ESCALATED!BH166/(BH$18*1000)</f>
        <v>0</v>
      </c>
      <c r="BI166" s="95">
        <f>MASTER_DATA_ESCALATED!BI166/(BI$18*1000)</f>
        <v>0</v>
      </c>
      <c r="BJ166" s="95">
        <f>MASTER_DATA_ESCALATED!BJ166/(BJ$18*1000)</f>
        <v>0</v>
      </c>
      <c r="BK166" s="95">
        <f>MASTER_DATA_ESCALATED!BK166/(BK$18*1000)</f>
        <v>0</v>
      </c>
      <c r="BL166" s="95">
        <f>MASTER_DATA_ESCALATED!BL166/(BL$18*1000)</f>
        <v>0</v>
      </c>
      <c r="BM166" s="95">
        <f>MASTER_DATA_ESCALATED!BM166/(BM$18*1000)</f>
        <v>0</v>
      </c>
      <c r="BN166" s="95">
        <f>MASTER_DATA_ESCALATED!BN166/(BN$18*1000)</f>
        <v>0</v>
      </c>
      <c r="BO166" s="95">
        <f>MASTER_DATA_ESCALATED!BO166/(BO$18*1000)</f>
        <v>0</v>
      </c>
      <c r="BP166" s="95">
        <f>MASTER_DATA_ESCALATED!BP166/(BP$18*1000)</f>
        <v>0</v>
      </c>
      <c r="BQ166" s="95">
        <f>MASTER_DATA_ESCALATED!BQ166/(BQ$18*1000)</f>
        <v>0</v>
      </c>
      <c r="BR166" s="95">
        <f>MASTER_DATA_ESCALATED!BR166/(BR$18*1000)</f>
        <v>0</v>
      </c>
      <c r="BS166" s="95">
        <f>MASTER_DATA_ESCALATED!BS166/(BS$18*1000)</f>
        <v>0</v>
      </c>
      <c r="BT166" s="95">
        <f>MASTER_DATA_ESCALATED!BT166/(BT$18*1000)</f>
        <v>0</v>
      </c>
      <c r="BU166" s="95">
        <f>MASTER_DATA_ESCALATED!BU166/(BU$18*1000)</f>
        <v>0</v>
      </c>
      <c r="BV166" s="95">
        <f>MASTER_DATA_ESCALATED!BV166/(BV$18*1000)</f>
        <v>0</v>
      </c>
      <c r="BW166" s="95">
        <f>MASTER_DATA_ESCALATED!BW166/(BW$18*1000)</f>
        <v>0</v>
      </c>
      <c r="BX166" s="95">
        <f>MASTER_DATA_ESCALATED!BX166/(BX$18*1000)</f>
        <v>0</v>
      </c>
      <c r="BY166" s="95">
        <f>MASTER_DATA_ESCALATED!BY166/(BY$18*1000)</f>
        <v>0</v>
      </c>
      <c r="BZ166" s="95">
        <f>MASTER_DATA_ESCALATED!BZ166/(BZ$18*1000)</f>
        <v>0</v>
      </c>
      <c r="CA166" s="95">
        <f>MASTER_DATA_ESCALATED!CA166/(CA$18*1000)</f>
        <v>0</v>
      </c>
      <c r="CB166" s="95">
        <f>MASTER_DATA_ESCALATED!CB166/(CB$18*1000)</f>
        <v>0</v>
      </c>
      <c r="CC166" s="95">
        <f>MASTER_DATA_ESCALATED!CC166/(CC$18*1000)</f>
        <v>0</v>
      </c>
      <c r="CD166" s="95">
        <f>MASTER_DATA_ESCALATED!CD166/(CD$18*1000)</f>
        <v>0</v>
      </c>
      <c r="CE166" s="95">
        <f>MASTER_DATA_ESCALATED!CE166/(CE$18*1000)</f>
        <v>0</v>
      </c>
      <c r="CF166" s="95">
        <f>MASTER_DATA_ESCALATED!CF166/(CF$18*1000)</f>
        <v>0</v>
      </c>
      <c r="CG166" s="95">
        <f>MASTER_DATA_ESCALATED!CG166/(CG$18*1000)</f>
        <v>0</v>
      </c>
      <c r="CH166" s="95">
        <f>MASTER_DATA_ESCALATED!CH166/(CH$18*1000)</f>
        <v>0</v>
      </c>
      <c r="CI166" s="95">
        <f>MASTER_DATA_ESCALATED!CI166/(CI$18*1000)</f>
        <v>0</v>
      </c>
      <c r="CJ166" s="95">
        <f>MASTER_DATA_ESCALATED!CJ166/(CJ$18*1000)</f>
        <v>0</v>
      </c>
      <c r="CK166" s="95">
        <f>MASTER_DATA_ESCALATED!CK166/(CK$18*1000)</f>
        <v>0</v>
      </c>
      <c r="CL166" s="95">
        <f>MASTER_DATA_ESCALATED!CL166/(CL$18*1000)</f>
        <v>0</v>
      </c>
      <c r="CM166" s="95">
        <f>MASTER_DATA_ESCALATED!CM166/(CM$18*1000)</f>
        <v>0</v>
      </c>
      <c r="CN166" s="95">
        <f>MASTER_DATA_ESCALATED!CN166/(CN$18*1000)</f>
        <v>0</v>
      </c>
      <c r="CO166" s="95">
        <f>MASTER_DATA_ESCALATED!CO166/(CO$18*1000)</f>
        <v>0</v>
      </c>
      <c r="CP166" s="95">
        <f>MASTER_DATA_ESCALATED!CP166/(CP$18*1000)</f>
        <v>0</v>
      </c>
      <c r="CQ166" s="95">
        <f>MASTER_DATA_ESCALATED!CQ166/(CQ$18*1000)</f>
        <v>0</v>
      </c>
      <c r="CR166" s="95">
        <f>MASTER_DATA_ESCALATED!CR166/(CR$18*1000)</f>
        <v>0</v>
      </c>
      <c r="CS166" s="95">
        <f>MASTER_DATA_ESCALATED!CS166/(CS$18*1000)</f>
        <v>0</v>
      </c>
      <c r="CT166" s="95">
        <f>MASTER_DATA_ESCALATED!CT166/(CT$18*1000)</f>
        <v>0</v>
      </c>
      <c r="CU166" s="95">
        <f>MASTER_DATA_ESCALATED!CU166/(CU$18*1000)</f>
        <v>0</v>
      </c>
      <c r="CV166" s="95">
        <f>MASTER_DATA_ESCALATED!CV166/(CV$18*1000)</f>
        <v>0</v>
      </c>
      <c r="CW166" s="95">
        <f>MASTER_DATA_ESCALATED!CW166/(CW$18*1000)</f>
        <v>0</v>
      </c>
      <c r="CX166" s="95">
        <f>MASTER_DATA_ESCALATED!CX166/(CX$18*1000)</f>
        <v>0</v>
      </c>
      <c r="CY166" s="95">
        <f>MASTER_DATA_ESCALATED!CY166/(CY$18*1000)</f>
        <v>0</v>
      </c>
      <c r="CZ166" s="95">
        <f>MASTER_DATA_ESCALATED!CZ166/(CZ$18*1000)</f>
        <v>0</v>
      </c>
      <c r="DA166" s="95" t="e">
        <f>MASTER_DATA_ESCALATED!DA166/(DA$18*1000)</f>
        <v>#DIV/0!</v>
      </c>
      <c r="DB166" s="95" t="e">
        <f>MASTER_DATA_ESCALATED!DB166/(DB$18*1000)</f>
        <v>#DIV/0!</v>
      </c>
      <c r="DC166" s="95" t="e">
        <f>MASTER_DATA_ESCALATED!DC166/(DC$18*1000)</f>
        <v>#DIV/0!</v>
      </c>
      <c r="DD166" s="95" t="e">
        <f>MASTER_DATA_ESCALATED!DD166/(DD$18*1000)</f>
        <v>#N/A</v>
      </c>
      <c r="DE166" s="95">
        <f>MASTER_DATA_ESCALATED!DE166/(DE$18*1000)</f>
        <v>0</v>
      </c>
      <c r="DF166" s="95">
        <f>MASTER_DATA_ESCALATED!DF166/(DF$18*1000)</f>
        <v>0</v>
      </c>
      <c r="DG166" s="95">
        <f>MASTER_DATA_ESCALATED!DG166/(DG$18*1000)</f>
        <v>0</v>
      </c>
      <c r="DH166" s="95">
        <f>MASTER_DATA_ESCALATED!DH166/(DH$18*1000)</f>
        <v>85.862272709439736</v>
      </c>
      <c r="DI166" s="95">
        <f>MASTER_DATA_ESCALATED!DI166/(DI$18*1000)</f>
        <v>0</v>
      </c>
      <c r="DJ166" s="95">
        <f>MASTER_DATA_ESCALATED!DJ166/(DJ$18*1000)</f>
        <v>0</v>
      </c>
      <c r="DK166" s="95">
        <f>MASTER_DATA_ESCALATED!DK166/(DK$18*1000)</f>
        <v>0</v>
      </c>
      <c r="DL166" s="95">
        <f>MASTER_DATA_ESCALATED!DL166/(DL$18*1000)</f>
        <v>62.549229494264537</v>
      </c>
      <c r="DM166" s="95">
        <f>MASTER_DATA_ESCALATED!DM166/(DM$18*1000)</f>
        <v>0</v>
      </c>
      <c r="DN166" s="95">
        <f>MASTER_DATA_ESCALATED!DN166/(DN$18*1000)</f>
        <v>0</v>
      </c>
      <c r="DO166" s="95">
        <f>MASTER_DATA_ESCALATED!DO166/(DO$18*1000)</f>
        <v>0</v>
      </c>
      <c r="DP166" s="95">
        <f>MASTER_DATA_ESCALATED!DP166/(DP$18*1000)</f>
        <v>44.228984333388055</v>
      </c>
      <c r="DQ166" s="95">
        <f>MASTER_DATA_ESCALATED!DQ166/(DQ$18*1000)</f>
        <v>0</v>
      </c>
      <c r="DR166" s="95">
        <f>MASTER_DATA_ESCALATED!DR166/(DR$18*1000)</f>
        <v>0</v>
      </c>
      <c r="DS166" s="95">
        <f>MASTER_DATA_ESCALATED!DS166/(DS$18*1000)</f>
        <v>0</v>
      </c>
      <c r="DT166" s="95">
        <f>MASTER_DATA_ESCALATED!DT166/(DT$18*1000)</f>
        <v>31.274614747132269</v>
      </c>
      <c r="DU166" s="95">
        <f>MASTER_DATA_ESCALATED!DU166/(DU$18*1000)</f>
        <v>0</v>
      </c>
      <c r="DV166" s="95">
        <f>MASTER_DATA_ESCALATED!DV166/(DV$18*1000)</f>
        <v>0</v>
      </c>
      <c r="DW166" s="95">
        <f>MASTER_DATA_ESCALATED!DW166/(DW$18*1000)</f>
        <v>0</v>
      </c>
      <c r="DX166" s="95">
        <f>MASTER_DATA_ESCALATED!DX166/(DX$18*1000)</f>
        <v>22.114492166694028</v>
      </c>
      <c r="DY166" s="95">
        <f>MASTER_DATA_ESCALATED!DY166/(DY$18*1000)</f>
        <v>0</v>
      </c>
      <c r="DZ166" s="95">
        <f>MASTER_DATA_ESCALATED!DZ166/(DZ$18*1000)</f>
        <v>0</v>
      </c>
      <c r="EA166" s="95">
        <f>MASTER_DATA_ESCALATED!EA166/(EA$18*1000)</f>
        <v>0</v>
      </c>
      <c r="EB166" s="95">
        <f>MASTER_DATA_ESCALATED!EB166/(EB$18*1000)</f>
        <v>19.779803109045787</v>
      </c>
      <c r="EC166" s="95" t="e">
        <f>MASTER_DATA_ESCALATED!EC166/(EC$18*1000)</f>
        <v>#DIV/0!</v>
      </c>
      <c r="ED166" s="95" t="e">
        <f>MASTER_DATA_ESCALATED!ED166/(ED$18*1000)</f>
        <v>#DIV/0!</v>
      </c>
      <c r="EE166" s="95" t="e">
        <f>MASTER_DATA_ESCALATED!EE166/(EE$18*1000)</f>
        <v>#DIV/0!</v>
      </c>
      <c r="EF166" s="95" t="e">
        <f>MASTER_DATA_ESCALATED!EF166/(EF$18*1000)</f>
        <v>#VALUE!</v>
      </c>
      <c r="EG166" s="95">
        <f>MASTER_DATA_ESCALATED!EG166/(EG$18*1000)</f>
        <v>0</v>
      </c>
      <c r="EH166" s="95">
        <f>MASTER_DATA_ESCALATED!EH166/(EH$18*1000)</f>
        <v>0</v>
      </c>
      <c r="EI166" s="95">
        <f>MASTER_DATA_ESCALATED!EI166/(EI$18*1000)</f>
        <v>0</v>
      </c>
      <c r="EJ166" s="95">
        <f>MASTER_DATA_ESCALATED!EJ166/(EJ$18*1000)</f>
        <v>0</v>
      </c>
      <c r="EK166" s="95">
        <f>MASTER_DATA_ESCALATED!EK166/(EK$18*1000)</f>
        <v>0</v>
      </c>
      <c r="EL166" s="95">
        <f>MASTER_DATA_ESCALATED!EL166/(EL$18*1000)</f>
        <v>0</v>
      </c>
      <c r="EM166" s="95">
        <f>MASTER_DATA_ESCALATED!EM166/(EM$18*1000)</f>
        <v>0</v>
      </c>
      <c r="EN166" s="95">
        <f>MASTER_DATA_ESCALATED!EN166/(EN$18*1000)</f>
        <v>0</v>
      </c>
      <c r="EO166" s="95">
        <f>MASTER_DATA_ESCALATED!EO166/(EO$18*1000)</f>
        <v>0</v>
      </c>
      <c r="EP166" s="95">
        <f>MASTER_DATA_ESCALATED!EP166/(EP$18*1000)</f>
        <v>0</v>
      </c>
      <c r="EQ166" s="95">
        <f>MASTER_DATA_ESCALATED!EQ166/(EQ$18*1000)</f>
        <v>0</v>
      </c>
      <c r="ER166" s="95">
        <f>MASTER_DATA_ESCALATED!ER166/(ER$18*1000)</f>
        <v>24.923879683377304</v>
      </c>
      <c r="ES166" s="95">
        <f>MASTER_DATA_ESCALATED!ES166/(ES$18*1000)</f>
        <v>0</v>
      </c>
      <c r="ET166" s="95">
        <f>MASTER_DATA_ESCALATED!ET166/(ET$18*1000)</f>
        <v>0</v>
      </c>
      <c r="EU166" s="95">
        <f>MASTER_DATA_ESCALATED!EU166/(EU$18*1000)</f>
        <v>0</v>
      </c>
      <c r="EV166" s="95">
        <f>MASTER_DATA_ESCALATED!EV166/(EV$18*1000)</f>
        <v>24.923879683377304</v>
      </c>
      <c r="EW166" s="95">
        <f>MASTER_DATA_ESCALATED!EW166/(EW$18*1000)</f>
        <v>0</v>
      </c>
      <c r="EX166" s="95">
        <f>MASTER_DATA_ESCALATED!EX166/(EX$18*1000)</f>
        <v>0</v>
      </c>
      <c r="EY166" s="95">
        <f>MASTER_DATA_ESCALATED!EY166/(EY$18*1000)</f>
        <v>0</v>
      </c>
      <c r="EZ166" s="95">
        <f>MASTER_DATA_ESCALATED!EZ166/(EZ$18*1000)</f>
        <v>18.262385448006363</v>
      </c>
      <c r="FA166" s="95">
        <f>MASTER_DATA_ESCALATED!FA166/(FA$18*1000)</f>
        <v>0</v>
      </c>
      <c r="FB166" s="95">
        <f>MASTER_DATA_ESCALATED!FB166/(FB$18*1000)</f>
        <v>0</v>
      </c>
      <c r="FC166" s="95">
        <f>MASTER_DATA_ESCALATED!FC166/(FC$18*1000)</f>
        <v>0</v>
      </c>
      <c r="FD166" s="95">
        <f>MASTER_DATA_ESCALATED!FD166/(FD$18*1000)</f>
        <v>13.905107722101187</v>
      </c>
      <c r="FE166" s="95">
        <f>MASTER_DATA_ESCALATED!FE166/(FE$18*1000)</f>
        <v>0</v>
      </c>
      <c r="FF166" s="95">
        <f>MASTER_DATA_ESCALATED!FF166/(FF$18*1000)</f>
        <v>0</v>
      </c>
      <c r="FG166" s="95">
        <f>MASTER_DATA_ESCALATED!FG166/(FG$18*1000)</f>
        <v>0</v>
      </c>
      <c r="FH166" s="95">
        <f>MASTER_DATA_ESCALATED!FH166/(FH$18*1000)</f>
        <v>13.046035204205138</v>
      </c>
      <c r="FI166" s="95">
        <f>MASTER_DATA_ESCALATED!FI166/(FI$18*1000)</f>
        <v>0</v>
      </c>
      <c r="FJ166" s="95">
        <f>MASTER_DATA_ESCALATED!FJ166/(FJ$18*1000)</f>
        <v>0</v>
      </c>
      <c r="FK166" s="95">
        <f>MASTER_DATA_ESCALATED!FK166/(FK$18*1000)</f>
        <v>0</v>
      </c>
      <c r="FL166" s="95">
        <f>MASTER_DATA_ESCALATED!FL166/(FL$18*1000)</f>
        <v>23.089186291800669</v>
      </c>
      <c r="FM166" s="95">
        <f>MASTER_DATA_ESCALATED!FM166/(FM$18*1000)</f>
        <v>0</v>
      </c>
      <c r="FN166" s="95">
        <f>MASTER_DATA_ESCALATED!FN166/(FN$18*1000)</f>
        <v>0</v>
      </c>
      <c r="FO166" s="95">
        <f>MASTER_DATA_ESCALATED!FO166/(FO$18*1000)</f>
        <v>0</v>
      </c>
      <c r="FP166" s="95">
        <f>MASTER_DATA_ESCALATED!FP166/(FP$18*1000)</f>
        <v>76.428041924514687</v>
      </c>
      <c r="FQ166" s="95">
        <f>MASTER_DATA_ESCALATED!FQ166/(FQ$18*1000)</f>
        <v>0</v>
      </c>
      <c r="FR166" s="95">
        <f>MASTER_DATA_ESCALATED!FR166/(FR$18*1000)</f>
        <v>0</v>
      </c>
      <c r="FS166" s="95">
        <f>MASTER_DATA_ESCALATED!FS166/(FS$18*1000)</f>
        <v>0</v>
      </c>
      <c r="FT166" s="95">
        <f>MASTER_DATA_ESCALATED!FT166/(FT$18*1000)</f>
        <v>36.914193058990278</v>
      </c>
      <c r="FU166" s="95">
        <f>MASTER_DATA_ESCALATED!FU166/(FU$18*1000)</f>
        <v>0</v>
      </c>
      <c r="FV166" s="95">
        <f>MASTER_DATA_ESCALATED!FV166/(FV$18*1000)</f>
        <v>0</v>
      </c>
      <c r="FW166" s="95">
        <f>MASTER_DATA_ESCALATED!FW166/(FW$18*1000)</f>
        <v>0</v>
      </c>
      <c r="FX166" s="95">
        <f>MASTER_DATA_ESCALATED!FX166/(FX$18*1000)</f>
        <v>36.67066347188711</v>
      </c>
      <c r="FY166" s="95">
        <f>MASTER_DATA_ESCALATED!FY166/(FY$18*1000)</f>
        <v>0</v>
      </c>
      <c r="FZ166" s="95">
        <f>MASTER_DATA_ESCALATED!FZ166/(FZ$18*1000)</f>
        <v>0</v>
      </c>
      <c r="GA166" s="95">
        <f>MASTER_DATA_ESCALATED!GA166/(GA$18*1000)</f>
        <v>0</v>
      </c>
      <c r="GB166" s="95">
        <f>MASTER_DATA_ESCALATED!GB166/(GB$18*1000)</f>
        <v>67.624254683155598</v>
      </c>
      <c r="GC166" s="95">
        <f>MASTER_DATA_ESCALATED!GC166/(GC$18*1000)</f>
        <v>0</v>
      </c>
      <c r="GD166" s="95">
        <f>MASTER_DATA_ESCALATED!GD166/(GD$18*1000)</f>
        <v>0</v>
      </c>
      <c r="GE166" s="95">
        <f>MASTER_DATA_ESCALATED!GE166/(GE$18*1000)</f>
        <v>0</v>
      </c>
      <c r="GF166" s="95">
        <f>MASTER_DATA_ESCALATED!GF166/(GF$18*1000)</f>
        <v>32.902657799221181</v>
      </c>
      <c r="GG166" s="95">
        <f>MASTER_DATA_ESCALATED!GG166/(GG$18*1000)</f>
        <v>0</v>
      </c>
      <c r="GH166" s="95">
        <f>MASTER_DATA_ESCALATED!GH166/(GH$18*1000)</f>
        <v>0</v>
      </c>
      <c r="GI166" s="95">
        <f>MASTER_DATA_ESCALATED!GI166/(GI$18*1000)</f>
        <v>0</v>
      </c>
      <c r="GJ166" s="95">
        <f>MASTER_DATA_ESCALATED!GJ166/(GJ$18*1000)</f>
        <v>32.704784943361254</v>
      </c>
      <c r="GK166" s="95">
        <f>MASTER_DATA_ESCALATED!GK166/(GK$18*1000)</f>
        <v>0</v>
      </c>
      <c r="GL166" s="95">
        <f>MASTER_DATA_ESCALATED!GL166/(GL$18*1000)</f>
        <v>0</v>
      </c>
      <c r="GM166" s="95">
        <f>MASTER_DATA_ESCALATED!GM166/(GM$18*1000)</f>
        <v>0</v>
      </c>
      <c r="GN166" s="95">
        <f>MASTER_DATA_ESCALATED!GN166/(GN$18*1000)</f>
        <v>68.139139667203139</v>
      </c>
      <c r="GO166" s="95">
        <f>MASTER_DATA_ESCALATED!GO166/(GO$18*1000)</f>
        <v>0</v>
      </c>
      <c r="GP166" s="95">
        <f>MASTER_DATA_ESCALATED!GP166/(GP$18*1000)</f>
        <v>0</v>
      </c>
      <c r="GQ166" s="95">
        <f>MASTER_DATA_ESCALATED!GQ166/(GQ$18*1000)</f>
        <v>0</v>
      </c>
      <c r="GR166" s="95">
        <f>MASTER_DATA_ESCALATED!GR166/(GR$18*1000)</f>
        <v>29.324418548688556</v>
      </c>
      <c r="GS166" s="95">
        <f>MASTER_DATA_ESCALATED!GS166/(GS$18*1000)</f>
        <v>0</v>
      </c>
      <c r="GT166" s="95">
        <f>MASTER_DATA_ESCALATED!GT166/(GT$18*1000)</f>
        <v>0</v>
      </c>
      <c r="GU166" s="95">
        <f>MASTER_DATA_ESCALATED!GU166/(GU$18*1000)</f>
        <v>0</v>
      </c>
      <c r="GV166" s="95">
        <f>MASTER_DATA_ESCALATED!GV166/(GV$18*1000)</f>
        <v>29.107958480621523</v>
      </c>
      <c r="GW166" s="95" t="e">
        <f>MASTER_DATA_ESCALATED!#REF!/(GW$18*1000)</f>
        <v>#REF!</v>
      </c>
      <c r="GX166" s="95" t="e">
        <f>MASTER_DATA_ESCALATED!#REF!/(GX$18*1000)</f>
        <v>#REF!</v>
      </c>
      <c r="GY166" s="95" t="e">
        <f>MASTER_DATA_ESCALATED!#REF!/(GY$18*1000)</f>
        <v>#REF!</v>
      </c>
    </row>
    <row r="167" spans="2:207" ht="17.25" hidden="1" outlineLevel="2" x14ac:dyDescent="0.3">
      <c r="B167" s="21">
        <f t="shared" si="3"/>
        <v>30</v>
      </c>
      <c r="C167" s="24">
        <f t="shared" si="4"/>
        <v>362</v>
      </c>
      <c r="D167" s="77"/>
      <c r="E167" s="52"/>
      <c r="F167" s="24">
        <v>362</v>
      </c>
      <c r="G167" s="80"/>
      <c r="H167" s="34" t="s">
        <v>142</v>
      </c>
      <c r="I167" s="95">
        <f>MASTER_DATA_ESCALATED!I167/(I$18*1000)</f>
        <v>0</v>
      </c>
      <c r="J167" s="95">
        <f>MASTER_DATA_ESCALATED!J167/(J$18*1000)</f>
        <v>0</v>
      </c>
      <c r="K167" s="95">
        <f>MASTER_DATA_ESCALATED!K167/(K$18*1000)</f>
        <v>0</v>
      </c>
      <c r="L167" s="95">
        <f>MASTER_DATA_ESCALATED!L167/(L$18*1000)</f>
        <v>0</v>
      </c>
      <c r="M167" s="95">
        <f>MASTER_DATA_ESCALATED!M167/(M$18*1000)</f>
        <v>0</v>
      </c>
      <c r="N167" s="95">
        <f>MASTER_DATA_ESCALATED!N167/(N$18*1000)</f>
        <v>0</v>
      </c>
      <c r="O167" s="95">
        <f>MASTER_DATA_ESCALATED!O167/(O$18*1000)</f>
        <v>0</v>
      </c>
      <c r="P167" s="95">
        <f>MASTER_DATA_ESCALATED!P167/(P$18*1000)</f>
        <v>0</v>
      </c>
      <c r="Q167" s="95">
        <f>MASTER_DATA_ESCALATED!Q167/(Q$18*1000)</f>
        <v>0</v>
      </c>
      <c r="R167" s="95">
        <f>MASTER_DATA_ESCALATED!R167/(R$18*1000)</f>
        <v>0</v>
      </c>
      <c r="S167" s="95">
        <f>MASTER_DATA_ESCALATED!S167/(S$18*1000)</f>
        <v>0</v>
      </c>
      <c r="T167" s="95">
        <f>MASTER_DATA_ESCALATED!T167/(T$18*1000)</f>
        <v>0</v>
      </c>
      <c r="U167" s="95">
        <f>MASTER_DATA_ESCALATED!U167/(U$18*1000)</f>
        <v>0</v>
      </c>
      <c r="V167" s="95">
        <f>MASTER_DATA_ESCALATED!V167/(V$18*1000)</f>
        <v>0</v>
      </c>
      <c r="W167" s="95">
        <f>MASTER_DATA_ESCALATED!W167/(W$18*1000)</f>
        <v>0</v>
      </c>
      <c r="X167" s="95">
        <f>MASTER_DATA_ESCALATED!X167/(X$18*1000)</f>
        <v>0</v>
      </c>
      <c r="Y167" s="95">
        <f>MASTER_DATA_ESCALATED!Y167/(Y$18*1000)</f>
        <v>0</v>
      </c>
      <c r="Z167" s="95">
        <f>MASTER_DATA_ESCALATED!Z167/(Z$18*1000)</f>
        <v>0</v>
      </c>
      <c r="AA167" s="95">
        <f>MASTER_DATA_ESCALATED!AA167/(AA$18*1000)</f>
        <v>0</v>
      </c>
      <c r="AB167" s="95">
        <f>MASTER_DATA_ESCALATED!AB167/(AB$18*1000)</f>
        <v>0</v>
      </c>
      <c r="AC167" s="95">
        <f>MASTER_DATA_ESCALATED!AC167/(AC$18*1000)</f>
        <v>0</v>
      </c>
      <c r="AD167" s="95">
        <f>MASTER_DATA_ESCALATED!AD167/(AD$18*1000)</f>
        <v>0</v>
      </c>
      <c r="AE167" s="95">
        <f>MASTER_DATA_ESCALATED!AE167/(AE$18*1000)</f>
        <v>0</v>
      </c>
      <c r="AF167" s="95">
        <f>MASTER_DATA_ESCALATED!AF167/(AF$18*1000)</f>
        <v>0</v>
      </c>
      <c r="AG167" s="95">
        <f>MASTER_DATA_ESCALATED!AG167/(AG$18*1000)</f>
        <v>0</v>
      </c>
      <c r="AH167" s="95">
        <f>MASTER_DATA_ESCALATED!AH167/(AH$18*1000)</f>
        <v>0</v>
      </c>
      <c r="AI167" s="95">
        <f>MASTER_DATA_ESCALATED!AI167/(AI$18*1000)</f>
        <v>0</v>
      </c>
      <c r="AJ167" s="95">
        <f>MASTER_DATA_ESCALATED!AJ167/(AJ$18*1000)</f>
        <v>0</v>
      </c>
      <c r="AK167" s="95">
        <f>MASTER_DATA_ESCALATED!AK167/(AK$18*1000)</f>
        <v>0</v>
      </c>
      <c r="AL167" s="95">
        <f>MASTER_DATA_ESCALATED!AL167/(AL$18*1000)</f>
        <v>0</v>
      </c>
      <c r="AM167" s="95">
        <f>MASTER_DATA_ESCALATED!AM167/(AM$18*1000)</f>
        <v>0</v>
      </c>
      <c r="AN167" s="95">
        <f>MASTER_DATA_ESCALATED!AN167/(AN$18*1000)</f>
        <v>0</v>
      </c>
      <c r="AO167" s="95">
        <f>MASTER_DATA_ESCALATED!AO167/(AO$18*1000)</f>
        <v>0</v>
      </c>
      <c r="AP167" s="95">
        <f>MASTER_DATA_ESCALATED!AP167/(AP$18*1000)</f>
        <v>0</v>
      </c>
      <c r="AQ167" s="95">
        <f>MASTER_DATA_ESCALATED!AQ167/(AQ$18*1000)</f>
        <v>0</v>
      </c>
      <c r="AR167" s="95">
        <f>MASTER_DATA_ESCALATED!AR167/(AR$18*1000)</f>
        <v>0</v>
      </c>
      <c r="AS167" s="95">
        <f>MASTER_DATA_ESCALATED!AS167/(AS$18*1000)</f>
        <v>0</v>
      </c>
      <c r="AT167" s="95">
        <f>MASTER_DATA_ESCALATED!AT167/(AT$18*1000)</f>
        <v>0</v>
      </c>
      <c r="AU167" s="95">
        <f>MASTER_DATA_ESCALATED!AU167/(AU$18*1000)</f>
        <v>0</v>
      </c>
      <c r="AV167" s="95">
        <f>MASTER_DATA_ESCALATED!AV167/(AV$18*1000)</f>
        <v>0</v>
      </c>
      <c r="AW167" s="95">
        <f>MASTER_DATA_ESCALATED!AW167/(AW$18*1000)</f>
        <v>0</v>
      </c>
      <c r="AX167" s="95">
        <f>MASTER_DATA_ESCALATED!AX167/(AX$18*1000)</f>
        <v>0</v>
      </c>
      <c r="AY167" s="95">
        <f>MASTER_DATA_ESCALATED!AY167/(AY$18*1000)</f>
        <v>0</v>
      </c>
      <c r="AZ167" s="95">
        <f>MASTER_DATA_ESCALATED!AZ167/(AZ$18*1000)</f>
        <v>0</v>
      </c>
      <c r="BA167" s="95">
        <f>MASTER_DATA_ESCALATED!BA167/(BA$18*1000)</f>
        <v>0</v>
      </c>
      <c r="BB167" s="95">
        <f>MASTER_DATA_ESCALATED!BB167/(BB$18*1000)</f>
        <v>0</v>
      </c>
      <c r="BC167" s="95">
        <f>MASTER_DATA_ESCALATED!BC167/(BC$18*1000)</f>
        <v>0</v>
      </c>
      <c r="BD167" s="95">
        <f>MASTER_DATA_ESCALATED!BD167/(BD$18*1000)</f>
        <v>0</v>
      </c>
      <c r="BE167" s="95">
        <f>MASTER_DATA_ESCALATED!BE167/(BE$18*1000)</f>
        <v>0</v>
      </c>
      <c r="BF167" s="95">
        <f>MASTER_DATA_ESCALATED!BF167/(BF$18*1000)</f>
        <v>0</v>
      </c>
      <c r="BG167" s="95">
        <f>MASTER_DATA_ESCALATED!BG167/(BG$18*1000)</f>
        <v>0</v>
      </c>
      <c r="BH167" s="95">
        <f>MASTER_DATA_ESCALATED!BH167/(BH$18*1000)</f>
        <v>0</v>
      </c>
      <c r="BI167" s="95">
        <f>MASTER_DATA_ESCALATED!BI167/(BI$18*1000)</f>
        <v>0</v>
      </c>
      <c r="BJ167" s="95">
        <f>MASTER_DATA_ESCALATED!BJ167/(BJ$18*1000)</f>
        <v>0</v>
      </c>
      <c r="BK167" s="95">
        <f>MASTER_DATA_ESCALATED!BK167/(BK$18*1000)</f>
        <v>0</v>
      </c>
      <c r="BL167" s="95">
        <f>MASTER_DATA_ESCALATED!BL167/(BL$18*1000)</f>
        <v>0</v>
      </c>
      <c r="BM167" s="95">
        <f>MASTER_DATA_ESCALATED!BM167/(BM$18*1000)</f>
        <v>0</v>
      </c>
      <c r="BN167" s="95">
        <f>MASTER_DATA_ESCALATED!BN167/(BN$18*1000)</f>
        <v>0</v>
      </c>
      <c r="BO167" s="95">
        <f>MASTER_DATA_ESCALATED!BO167/(BO$18*1000)</f>
        <v>0</v>
      </c>
      <c r="BP167" s="95">
        <f>MASTER_DATA_ESCALATED!BP167/(BP$18*1000)</f>
        <v>16.612361494714438</v>
      </c>
      <c r="BQ167" s="95">
        <f>MASTER_DATA_ESCALATED!BQ167/(BQ$18*1000)</f>
        <v>0</v>
      </c>
      <c r="BR167" s="95">
        <f>MASTER_DATA_ESCALATED!BR167/(BR$18*1000)</f>
        <v>0</v>
      </c>
      <c r="BS167" s="95">
        <f>MASTER_DATA_ESCALATED!BS167/(BS$18*1000)</f>
        <v>0</v>
      </c>
      <c r="BT167" s="95">
        <f>MASTER_DATA_ESCALATED!BT167/(BT$18*1000)</f>
        <v>11.346868817457052</v>
      </c>
      <c r="BU167" s="95">
        <f>MASTER_DATA_ESCALATED!BU167/(BU$18*1000)</f>
        <v>0</v>
      </c>
      <c r="BV167" s="95">
        <f>MASTER_DATA_ESCALATED!BV167/(BV$18*1000)</f>
        <v>0</v>
      </c>
      <c r="BW167" s="95">
        <f>MASTER_DATA_ESCALATED!BW167/(BW$18*1000)</f>
        <v>0</v>
      </c>
      <c r="BX167" s="95">
        <f>MASTER_DATA_ESCALATED!BX167/(BX$18*1000)</f>
        <v>6.3270518883305726</v>
      </c>
      <c r="BY167" s="95">
        <f>MASTER_DATA_ESCALATED!BY167/(BY$18*1000)</f>
        <v>0</v>
      </c>
      <c r="BZ167" s="95">
        <f>MASTER_DATA_ESCALATED!BZ167/(BZ$18*1000)</f>
        <v>0</v>
      </c>
      <c r="CA167" s="95">
        <f>MASTER_DATA_ESCALATED!CA167/(CA$18*1000)</f>
        <v>0</v>
      </c>
      <c r="CB167" s="95">
        <f>MASTER_DATA_ESCALATED!CB167/(CB$18*1000)</f>
        <v>4.8392848981084278</v>
      </c>
      <c r="CC167" s="95">
        <f>MASTER_DATA_ESCALATED!CC167/(CC$18*1000)</f>
        <v>0</v>
      </c>
      <c r="CD167" s="95">
        <f>MASTER_DATA_ESCALATED!CD167/(CD$18*1000)</f>
        <v>0</v>
      </c>
      <c r="CE167" s="95">
        <f>MASTER_DATA_ESCALATED!CE167/(CE$18*1000)</f>
        <v>0</v>
      </c>
      <c r="CF167" s="95">
        <f>MASTER_DATA_ESCALATED!CF167/(CF$18*1000)</f>
        <v>5.7005171176931873</v>
      </c>
      <c r="CG167" s="95">
        <f>MASTER_DATA_ESCALATED!CG167/(CG$18*1000)</f>
        <v>0</v>
      </c>
      <c r="CH167" s="95">
        <f>MASTER_DATA_ESCALATED!CH167/(CH$18*1000)</f>
        <v>0</v>
      </c>
      <c r="CI167" s="95">
        <f>MASTER_DATA_ESCALATED!CI167/(CI$18*1000)</f>
        <v>0</v>
      </c>
      <c r="CJ167" s="95">
        <f>MASTER_DATA_ESCALATED!CJ167/(CJ$18*1000)</f>
        <v>0</v>
      </c>
      <c r="CK167" s="95">
        <f>MASTER_DATA_ESCALATED!CK167/(CK$18*1000)</f>
        <v>0</v>
      </c>
      <c r="CL167" s="95">
        <f>MASTER_DATA_ESCALATED!CL167/(CL$18*1000)</f>
        <v>0</v>
      </c>
      <c r="CM167" s="95">
        <f>MASTER_DATA_ESCALATED!CM167/(CM$18*1000)</f>
        <v>0</v>
      </c>
      <c r="CN167" s="95">
        <f>MASTER_DATA_ESCALATED!CN167/(CN$18*1000)</f>
        <v>629.19694930462094</v>
      </c>
      <c r="CO167" s="95">
        <f>MASTER_DATA_ESCALATED!CO167/(CO$18*1000)</f>
        <v>0</v>
      </c>
      <c r="CP167" s="95">
        <f>MASTER_DATA_ESCALATED!CP167/(CP$18*1000)</f>
        <v>0</v>
      </c>
      <c r="CQ167" s="95">
        <f>MASTER_DATA_ESCALATED!CQ167/(CQ$18*1000)</f>
        <v>0</v>
      </c>
      <c r="CR167" s="95">
        <f>MASTER_DATA_ESCALATED!CR167/(CR$18*1000)</f>
        <v>707.97529074783449</v>
      </c>
      <c r="CS167" s="95">
        <f>MASTER_DATA_ESCALATED!CS167/(CS$18*1000)</f>
        <v>0</v>
      </c>
      <c r="CT167" s="95">
        <f>MASTER_DATA_ESCALATED!CT167/(CT$18*1000)</f>
        <v>0</v>
      </c>
      <c r="CU167" s="95">
        <f>MASTER_DATA_ESCALATED!CU167/(CU$18*1000)</f>
        <v>0</v>
      </c>
      <c r="CV167" s="95">
        <f>MASTER_DATA_ESCALATED!CV167/(CV$18*1000)</f>
        <v>0</v>
      </c>
      <c r="CW167" s="95">
        <f>MASTER_DATA_ESCALATED!CW167/(CW$18*1000)</f>
        <v>0</v>
      </c>
      <c r="CX167" s="95">
        <f>MASTER_DATA_ESCALATED!CX167/(CX$18*1000)</f>
        <v>0</v>
      </c>
      <c r="CY167" s="95">
        <f>MASTER_DATA_ESCALATED!CY167/(CY$18*1000)</f>
        <v>0</v>
      </c>
      <c r="CZ167" s="95">
        <f>MASTER_DATA_ESCALATED!CZ167/(CZ$18*1000)</f>
        <v>0</v>
      </c>
      <c r="DA167" s="95" t="e">
        <f>MASTER_DATA_ESCALATED!DA167/(DA$18*1000)</f>
        <v>#DIV/0!</v>
      </c>
      <c r="DB167" s="95" t="e">
        <f>MASTER_DATA_ESCALATED!DB167/(DB$18*1000)</f>
        <v>#DIV/0!</v>
      </c>
      <c r="DC167" s="95" t="e">
        <f>MASTER_DATA_ESCALATED!DC167/(DC$18*1000)</f>
        <v>#DIV/0!</v>
      </c>
      <c r="DD167" s="95" t="e">
        <f>MASTER_DATA_ESCALATED!DD167/(DD$18*1000)</f>
        <v>#N/A</v>
      </c>
      <c r="DE167" s="95">
        <f>MASTER_DATA_ESCALATED!DE167/(DE$18*1000)</f>
        <v>0</v>
      </c>
      <c r="DF167" s="95">
        <f>MASTER_DATA_ESCALATED!DF167/(DF$18*1000)</f>
        <v>0</v>
      </c>
      <c r="DG167" s="95">
        <f>MASTER_DATA_ESCALATED!DG167/(DG$18*1000)</f>
        <v>0</v>
      </c>
      <c r="DH167" s="95">
        <f>MASTER_DATA_ESCALATED!DH167/(DH$18*1000)</f>
        <v>118.95942621752368</v>
      </c>
      <c r="DI167" s="95">
        <f>MASTER_DATA_ESCALATED!DI167/(DI$18*1000)</f>
        <v>0</v>
      </c>
      <c r="DJ167" s="95">
        <f>MASTER_DATA_ESCALATED!DJ167/(DJ$18*1000)</f>
        <v>0</v>
      </c>
      <c r="DK167" s="95">
        <f>MASTER_DATA_ESCALATED!DK167/(DK$18*1000)</f>
        <v>0</v>
      </c>
      <c r="DL167" s="95">
        <f>MASTER_DATA_ESCALATED!DL167/(DL$18*1000)</f>
        <v>96.908847045539773</v>
      </c>
      <c r="DM167" s="95">
        <f>MASTER_DATA_ESCALATED!DM167/(DM$18*1000)</f>
        <v>0</v>
      </c>
      <c r="DN167" s="95">
        <f>MASTER_DATA_ESCALATED!DN167/(DN$18*1000)</f>
        <v>0</v>
      </c>
      <c r="DO167" s="95">
        <f>MASTER_DATA_ESCALATED!DO167/(DO$18*1000)</f>
        <v>0</v>
      </c>
      <c r="DP167" s="95">
        <f>MASTER_DATA_ESCALATED!DP167/(DP$18*1000)</f>
        <v>82.999826917902851</v>
      </c>
      <c r="DQ167" s="95">
        <f>MASTER_DATA_ESCALATED!DQ167/(DQ$18*1000)</f>
        <v>0</v>
      </c>
      <c r="DR167" s="95">
        <f>MASTER_DATA_ESCALATED!DR167/(DR$18*1000)</f>
        <v>0</v>
      </c>
      <c r="DS167" s="95">
        <f>MASTER_DATA_ESCALATED!DS167/(DS$18*1000)</f>
        <v>0</v>
      </c>
      <c r="DT167" s="95">
        <f>MASTER_DATA_ESCALATED!DT167/(DT$18*1000)</f>
        <v>74.904337625937913</v>
      </c>
      <c r="DU167" s="95">
        <f>MASTER_DATA_ESCALATED!DU167/(DU$18*1000)</f>
        <v>0</v>
      </c>
      <c r="DV167" s="95">
        <f>MASTER_DATA_ESCALATED!DV167/(DV$18*1000)</f>
        <v>0</v>
      </c>
      <c r="DW167" s="95">
        <f>MASTER_DATA_ESCALATED!DW167/(DW$18*1000)</f>
        <v>0</v>
      </c>
      <c r="DX167" s="95">
        <f>MASTER_DATA_ESCALATED!DX167/(DX$18*1000)</f>
        <v>68.768535643321499</v>
      </c>
      <c r="DY167" s="95">
        <f>MASTER_DATA_ESCALATED!DY167/(DY$18*1000)</f>
        <v>0</v>
      </c>
      <c r="DZ167" s="95">
        <f>MASTER_DATA_ESCALATED!DZ167/(DZ$18*1000)</f>
        <v>0</v>
      </c>
      <c r="EA167" s="95">
        <f>MASTER_DATA_ESCALATED!EA167/(EA$18*1000)</f>
        <v>0</v>
      </c>
      <c r="EB167" s="95">
        <f>MASTER_DATA_ESCALATED!EB167/(EB$18*1000)</f>
        <v>67.13221564993394</v>
      </c>
      <c r="EC167" s="95" t="e">
        <f>MASTER_DATA_ESCALATED!EC167/(EC$18*1000)</f>
        <v>#DIV/0!</v>
      </c>
      <c r="ED167" s="95" t="e">
        <f>MASTER_DATA_ESCALATED!ED167/(ED$18*1000)</f>
        <v>#DIV/0!</v>
      </c>
      <c r="EE167" s="95" t="e">
        <f>MASTER_DATA_ESCALATED!EE167/(EE$18*1000)</f>
        <v>#DIV/0!</v>
      </c>
      <c r="EF167" s="95" t="e">
        <f>MASTER_DATA_ESCALATED!EF167/(EF$18*1000)</f>
        <v>#VALUE!</v>
      </c>
      <c r="EG167" s="95">
        <f>MASTER_DATA_ESCALATED!EG167/(EG$18*1000)</f>
        <v>0</v>
      </c>
      <c r="EH167" s="95">
        <f>MASTER_DATA_ESCALATED!EH167/(EH$18*1000)</f>
        <v>0</v>
      </c>
      <c r="EI167" s="95">
        <f>MASTER_DATA_ESCALATED!EI167/(EI$18*1000)</f>
        <v>0</v>
      </c>
      <c r="EJ167" s="95">
        <f>MASTER_DATA_ESCALATED!EJ167/(EJ$18*1000)</f>
        <v>103.36817912002911</v>
      </c>
      <c r="EK167" s="95">
        <f>MASTER_DATA_ESCALATED!EK167/(EK$18*1000)</f>
        <v>0</v>
      </c>
      <c r="EL167" s="95">
        <f>MASTER_DATA_ESCALATED!EL167/(EL$18*1000)</f>
        <v>0</v>
      </c>
      <c r="EM167" s="95">
        <f>MASTER_DATA_ESCALATED!EM167/(EM$18*1000)</f>
        <v>0</v>
      </c>
      <c r="EN167" s="95">
        <f>MASTER_DATA_ESCALATED!EN167/(EN$18*1000)</f>
        <v>0</v>
      </c>
      <c r="EO167" s="95">
        <f>MASTER_DATA_ESCALATED!EO167/(EO$18*1000)</f>
        <v>0</v>
      </c>
      <c r="EP167" s="95">
        <f>MASTER_DATA_ESCALATED!EP167/(EP$18*1000)</f>
        <v>0</v>
      </c>
      <c r="EQ167" s="95">
        <f>MASTER_DATA_ESCALATED!EQ167/(EQ$18*1000)</f>
        <v>0</v>
      </c>
      <c r="ER167" s="95">
        <f>MASTER_DATA_ESCALATED!ER167/(ER$18*1000)</f>
        <v>17.449445206684253</v>
      </c>
      <c r="ES167" s="95">
        <f>MASTER_DATA_ESCALATED!ES167/(ES$18*1000)</f>
        <v>0</v>
      </c>
      <c r="ET167" s="95">
        <f>MASTER_DATA_ESCALATED!ET167/(ET$18*1000)</f>
        <v>0</v>
      </c>
      <c r="EU167" s="95">
        <f>MASTER_DATA_ESCALATED!EU167/(EU$18*1000)</f>
        <v>0</v>
      </c>
      <c r="EV167" s="95">
        <f>MASTER_DATA_ESCALATED!EV167/(EV$18*1000)</f>
        <v>17.449445206684253</v>
      </c>
      <c r="EW167" s="95">
        <f>MASTER_DATA_ESCALATED!EW167/(EW$18*1000)</f>
        <v>0</v>
      </c>
      <c r="EX167" s="95">
        <f>MASTER_DATA_ESCALATED!EX167/(EX$18*1000)</f>
        <v>0</v>
      </c>
      <c r="EY167" s="95">
        <f>MASTER_DATA_ESCALATED!EY167/(EY$18*1000)</f>
        <v>0</v>
      </c>
      <c r="EZ167" s="95">
        <f>MASTER_DATA_ESCALATED!EZ167/(EZ$18*1000)</f>
        <v>0</v>
      </c>
      <c r="FA167" s="95">
        <f>MASTER_DATA_ESCALATED!FA167/(FA$18*1000)</f>
        <v>0</v>
      </c>
      <c r="FB167" s="95">
        <f>MASTER_DATA_ESCALATED!FB167/(FB$18*1000)</f>
        <v>0</v>
      </c>
      <c r="FC167" s="95">
        <f>MASTER_DATA_ESCALATED!FC167/(FC$18*1000)</f>
        <v>0</v>
      </c>
      <c r="FD167" s="95">
        <f>MASTER_DATA_ESCALATED!FD167/(FD$18*1000)</f>
        <v>0</v>
      </c>
      <c r="FE167" s="95">
        <f>MASTER_DATA_ESCALATED!FE167/(FE$18*1000)</f>
        <v>0</v>
      </c>
      <c r="FF167" s="95">
        <f>MASTER_DATA_ESCALATED!FF167/(FF$18*1000)</f>
        <v>0</v>
      </c>
      <c r="FG167" s="95">
        <f>MASTER_DATA_ESCALATED!FG167/(FG$18*1000)</f>
        <v>0</v>
      </c>
      <c r="FH167" s="95">
        <f>MASTER_DATA_ESCALATED!FH167/(FH$18*1000)</f>
        <v>0</v>
      </c>
      <c r="FI167" s="95">
        <f>MASTER_DATA_ESCALATED!FI167/(FI$18*1000)</f>
        <v>0</v>
      </c>
      <c r="FJ167" s="95">
        <f>MASTER_DATA_ESCALATED!FJ167/(FJ$18*1000)</f>
        <v>0</v>
      </c>
      <c r="FK167" s="95">
        <f>MASTER_DATA_ESCALATED!FK167/(FK$18*1000)</f>
        <v>0</v>
      </c>
      <c r="FL167" s="95">
        <f>MASTER_DATA_ESCALATED!FL167/(FL$18*1000)</f>
        <v>0</v>
      </c>
      <c r="FM167" s="95">
        <f>MASTER_DATA_ESCALATED!FM167/(FM$18*1000)</f>
        <v>0</v>
      </c>
      <c r="FN167" s="95">
        <f>MASTER_DATA_ESCALATED!FN167/(FN$18*1000)</f>
        <v>0</v>
      </c>
      <c r="FO167" s="95">
        <f>MASTER_DATA_ESCALATED!FO167/(FO$18*1000)</f>
        <v>0</v>
      </c>
      <c r="FP167" s="95">
        <f>MASTER_DATA_ESCALATED!FP167/(FP$18*1000)</f>
        <v>0</v>
      </c>
      <c r="FQ167" s="95">
        <f>MASTER_DATA_ESCALATED!FQ167/(FQ$18*1000)</f>
        <v>0</v>
      </c>
      <c r="FR167" s="95">
        <f>MASTER_DATA_ESCALATED!FR167/(FR$18*1000)</f>
        <v>0</v>
      </c>
      <c r="FS167" s="95">
        <f>MASTER_DATA_ESCALATED!FS167/(FS$18*1000)</f>
        <v>0</v>
      </c>
      <c r="FT167" s="95">
        <f>MASTER_DATA_ESCALATED!FT167/(FT$18*1000)</f>
        <v>0</v>
      </c>
      <c r="FU167" s="95">
        <f>MASTER_DATA_ESCALATED!FU167/(FU$18*1000)</f>
        <v>0</v>
      </c>
      <c r="FV167" s="95">
        <f>MASTER_DATA_ESCALATED!FV167/(FV$18*1000)</f>
        <v>0</v>
      </c>
      <c r="FW167" s="95">
        <f>MASTER_DATA_ESCALATED!FW167/(FW$18*1000)</f>
        <v>0</v>
      </c>
      <c r="FX167" s="95">
        <f>MASTER_DATA_ESCALATED!FX167/(FX$18*1000)</f>
        <v>0</v>
      </c>
      <c r="FY167" s="95">
        <f>MASTER_DATA_ESCALATED!FY167/(FY$18*1000)</f>
        <v>0</v>
      </c>
      <c r="FZ167" s="95">
        <f>MASTER_DATA_ESCALATED!FZ167/(FZ$18*1000)</f>
        <v>0</v>
      </c>
      <c r="GA167" s="95">
        <f>MASTER_DATA_ESCALATED!GA167/(GA$18*1000)</f>
        <v>0</v>
      </c>
      <c r="GB167" s="95">
        <f>MASTER_DATA_ESCALATED!GB167/(GB$18*1000)</f>
        <v>0</v>
      </c>
      <c r="GC167" s="95">
        <f>MASTER_DATA_ESCALATED!GC167/(GC$18*1000)</f>
        <v>0</v>
      </c>
      <c r="GD167" s="95">
        <f>MASTER_DATA_ESCALATED!GD167/(GD$18*1000)</f>
        <v>0</v>
      </c>
      <c r="GE167" s="95">
        <f>MASTER_DATA_ESCALATED!GE167/(GE$18*1000)</f>
        <v>0</v>
      </c>
      <c r="GF167" s="95">
        <f>MASTER_DATA_ESCALATED!GF167/(GF$18*1000)</f>
        <v>0</v>
      </c>
      <c r="GG167" s="95">
        <f>MASTER_DATA_ESCALATED!GG167/(GG$18*1000)</f>
        <v>0</v>
      </c>
      <c r="GH167" s="95">
        <f>MASTER_DATA_ESCALATED!GH167/(GH$18*1000)</f>
        <v>0</v>
      </c>
      <c r="GI167" s="95">
        <f>MASTER_DATA_ESCALATED!GI167/(GI$18*1000)</f>
        <v>0</v>
      </c>
      <c r="GJ167" s="95">
        <f>MASTER_DATA_ESCALATED!GJ167/(GJ$18*1000)</f>
        <v>0</v>
      </c>
      <c r="GK167" s="95">
        <f>MASTER_DATA_ESCALATED!GK167/(GK$18*1000)</f>
        <v>0</v>
      </c>
      <c r="GL167" s="95">
        <f>MASTER_DATA_ESCALATED!GL167/(GL$18*1000)</f>
        <v>0</v>
      </c>
      <c r="GM167" s="95">
        <f>MASTER_DATA_ESCALATED!GM167/(GM$18*1000)</f>
        <v>0</v>
      </c>
      <c r="GN167" s="95">
        <f>MASTER_DATA_ESCALATED!GN167/(GN$18*1000)</f>
        <v>0</v>
      </c>
      <c r="GO167" s="95">
        <f>MASTER_DATA_ESCALATED!GO167/(GO$18*1000)</f>
        <v>0</v>
      </c>
      <c r="GP167" s="95">
        <f>MASTER_DATA_ESCALATED!GP167/(GP$18*1000)</f>
        <v>0</v>
      </c>
      <c r="GQ167" s="95">
        <f>MASTER_DATA_ESCALATED!GQ167/(GQ$18*1000)</f>
        <v>0</v>
      </c>
      <c r="GR167" s="95">
        <f>MASTER_DATA_ESCALATED!GR167/(GR$18*1000)</f>
        <v>0</v>
      </c>
      <c r="GS167" s="95">
        <f>MASTER_DATA_ESCALATED!GS167/(GS$18*1000)</f>
        <v>0</v>
      </c>
      <c r="GT167" s="95">
        <f>MASTER_DATA_ESCALATED!GT167/(GT$18*1000)</f>
        <v>0</v>
      </c>
      <c r="GU167" s="95">
        <f>MASTER_DATA_ESCALATED!GU167/(GU$18*1000)</f>
        <v>0</v>
      </c>
      <c r="GV167" s="95">
        <f>MASTER_DATA_ESCALATED!GV167/(GV$18*1000)</f>
        <v>0</v>
      </c>
      <c r="GW167" s="95" t="e">
        <f>MASTER_DATA_ESCALATED!#REF!/(GW$18*1000)</f>
        <v>#REF!</v>
      </c>
      <c r="GX167" s="95" t="e">
        <f>MASTER_DATA_ESCALATED!#REF!/(GX$18*1000)</f>
        <v>#REF!</v>
      </c>
      <c r="GY167" s="95" t="e">
        <f>MASTER_DATA_ESCALATED!#REF!/(GY$18*1000)</f>
        <v>#REF!</v>
      </c>
    </row>
    <row r="168" spans="2:207" ht="17.25" hidden="1" outlineLevel="2" x14ac:dyDescent="0.3">
      <c r="B168" s="21">
        <f t="shared" si="3"/>
        <v>30</v>
      </c>
      <c r="C168" s="24">
        <f t="shared" si="4"/>
        <v>363</v>
      </c>
      <c r="D168" s="77"/>
      <c r="E168" s="52"/>
      <c r="F168" s="24">
        <v>363</v>
      </c>
      <c r="G168" s="80"/>
      <c r="H168" s="34" t="s">
        <v>143</v>
      </c>
      <c r="I168" s="95">
        <f>MASTER_DATA_ESCALATED!I168/(I$18*1000)</f>
        <v>0</v>
      </c>
      <c r="J168" s="95">
        <f>MASTER_DATA_ESCALATED!J168/(J$18*1000)</f>
        <v>0</v>
      </c>
      <c r="K168" s="95">
        <f>MASTER_DATA_ESCALATED!K168/(K$18*1000)</f>
        <v>0</v>
      </c>
      <c r="L168" s="95">
        <f>MASTER_DATA_ESCALATED!L168/(L$18*1000)</f>
        <v>0</v>
      </c>
      <c r="M168" s="95">
        <f>MASTER_DATA_ESCALATED!M168/(M$18*1000)</f>
        <v>0</v>
      </c>
      <c r="N168" s="95">
        <f>MASTER_DATA_ESCALATED!N168/(N$18*1000)</f>
        <v>0</v>
      </c>
      <c r="O168" s="95">
        <f>MASTER_DATA_ESCALATED!O168/(O$18*1000)</f>
        <v>0</v>
      </c>
      <c r="P168" s="95">
        <f>MASTER_DATA_ESCALATED!P168/(P$18*1000)</f>
        <v>0</v>
      </c>
      <c r="Q168" s="95">
        <f>MASTER_DATA_ESCALATED!Q168/(Q$18*1000)</f>
        <v>0</v>
      </c>
      <c r="R168" s="95">
        <f>MASTER_DATA_ESCALATED!R168/(R$18*1000)</f>
        <v>0</v>
      </c>
      <c r="S168" s="95">
        <f>MASTER_DATA_ESCALATED!S168/(S$18*1000)</f>
        <v>0</v>
      </c>
      <c r="T168" s="95">
        <f>MASTER_DATA_ESCALATED!T168/(T$18*1000)</f>
        <v>0</v>
      </c>
      <c r="U168" s="95">
        <f>MASTER_DATA_ESCALATED!U168/(U$18*1000)</f>
        <v>0</v>
      </c>
      <c r="V168" s="95">
        <f>MASTER_DATA_ESCALATED!V168/(V$18*1000)</f>
        <v>0</v>
      </c>
      <c r="W168" s="95">
        <f>MASTER_DATA_ESCALATED!W168/(W$18*1000)</f>
        <v>0</v>
      </c>
      <c r="X168" s="95">
        <f>MASTER_DATA_ESCALATED!X168/(X$18*1000)</f>
        <v>0</v>
      </c>
      <c r="Y168" s="95">
        <f>MASTER_DATA_ESCALATED!Y168/(Y$18*1000)</f>
        <v>0</v>
      </c>
      <c r="Z168" s="95">
        <f>MASTER_DATA_ESCALATED!Z168/(Z$18*1000)</f>
        <v>0</v>
      </c>
      <c r="AA168" s="95">
        <f>MASTER_DATA_ESCALATED!AA168/(AA$18*1000)</f>
        <v>0</v>
      </c>
      <c r="AB168" s="95">
        <f>MASTER_DATA_ESCALATED!AB168/(AB$18*1000)</f>
        <v>0</v>
      </c>
      <c r="AC168" s="95">
        <f>MASTER_DATA_ESCALATED!AC168/(AC$18*1000)</f>
        <v>0</v>
      </c>
      <c r="AD168" s="95">
        <f>MASTER_DATA_ESCALATED!AD168/(AD$18*1000)</f>
        <v>0</v>
      </c>
      <c r="AE168" s="95">
        <f>MASTER_DATA_ESCALATED!AE168/(AE$18*1000)</f>
        <v>0</v>
      </c>
      <c r="AF168" s="95">
        <f>MASTER_DATA_ESCALATED!AF168/(AF$18*1000)</f>
        <v>0</v>
      </c>
      <c r="AG168" s="95">
        <f>MASTER_DATA_ESCALATED!AG168/(AG$18*1000)</f>
        <v>0</v>
      </c>
      <c r="AH168" s="95">
        <f>MASTER_DATA_ESCALATED!AH168/(AH$18*1000)</f>
        <v>0</v>
      </c>
      <c r="AI168" s="95">
        <f>MASTER_DATA_ESCALATED!AI168/(AI$18*1000)</f>
        <v>0</v>
      </c>
      <c r="AJ168" s="95">
        <f>MASTER_DATA_ESCALATED!AJ168/(AJ$18*1000)</f>
        <v>0</v>
      </c>
      <c r="AK168" s="95">
        <f>MASTER_DATA_ESCALATED!AK168/(AK$18*1000)</f>
        <v>0</v>
      </c>
      <c r="AL168" s="95">
        <f>MASTER_DATA_ESCALATED!AL168/(AL$18*1000)</f>
        <v>0</v>
      </c>
      <c r="AM168" s="95">
        <f>MASTER_DATA_ESCALATED!AM168/(AM$18*1000)</f>
        <v>0</v>
      </c>
      <c r="AN168" s="95">
        <f>MASTER_DATA_ESCALATED!AN168/(AN$18*1000)</f>
        <v>0</v>
      </c>
      <c r="AO168" s="95">
        <f>MASTER_DATA_ESCALATED!AO168/(AO$18*1000)</f>
        <v>0</v>
      </c>
      <c r="AP168" s="95">
        <f>MASTER_DATA_ESCALATED!AP168/(AP$18*1000)</f>
        <v>0</v>
      </c>
      <c r="AQ168" s="95">
        <f>MASTER_DATA_ESCALATED!AQ168/(AQ$18*1000)</f>
        <v>0</v>
      </c>
      <c r="AR168" s="95">
        <f>MASTER_DATA_ESCALATED!AR168/(AR$18*1000)</f>
        <v>0</v>
      </c>
      <c r="AS168" s="95">
        <f>MASTER_DATA_ESCALATED!AS168/(AS$18*1000)</f>
        <v>0</v>
      </c>
      <c r="AT168" s="95">
        <f>MASTER_DATA_ESCALATED!AT168/(AT$18*1000)</f>
        <v>0</v>
      </c>
      <c r="AU168" s="95">
        <f>MASTER_DATA_ESCALATED!AU168/(AU$18*1000)</f>
        <v>0</v>
      </c>
      <c r="AV168" s="95">
        <f>MASTER_DATA_ESCALATED!AV168/(AV$18*1000)</f>
        <v>0</v>
      </c>
      <c r="AW168" s="95">
        <f>MASTER_DATA_ESCALATED!AW168/(AW$18*1000)</f>
        <v>0</v>
      </c>
      <c r="AX168" s="95">
        <f>MASTER_DATA_ESCALATED!AX168/(AX$18*1000)</f>
        <v>0</v>
      </c>
      <c r="AY168" s="95">
        <f>MASTER_DATA_ESCALATED!AY168/(AY$18*1000)</f>
        <v>0</v>
      </c>
      <c r="AZ168" s="95">
        <f>MASTER_DATA_ESCALATED!AZ168/(AZ$18*1000)</f>
        <v>0</v>
      </c>
      <c r="BA168" s="95">
        <f>MASTER_DATA_ESCALATED!BA168/(BA$18*1000)</f>
        <v>0</v>
      </c>
      <c r="BB168" s="95">
        <f>MASTER_DATA_ESCALATED!BB168/(BB$18*1000)</f>
        <v>0</v>
      </c>
      <c r="BC168" s="95">
        <f>MASTER_DATA_ESCALATED!BC168/(BC$18*1000)</f>
        <v>0</v>
      </c>
      <c r="BD168" s="95">
        <f>MASTER_DATA_ESCALATED!BD168/(BD$18*1000)</f>
        <v>0</v>
      </c>
      <c r="BE168" s="95">
        <f>MASTER_DATA_ESCALATED!BE168/(BE$18*1000)</f>
        <v>0</v>
      </c>
      <c r="BF168" s="95">
        <f>MASTER_DATA_ESCALATED!BF168/(BF$18*1000)</f>
        <v>0</v>
      </c>
      <c r="BG168" s="95">
        <f>MASTER_DATA_ESCALATED!BG168/(BG$18*1000)</f>
        <v>0</v>
      </c>
      <c r="BH168" s="95">
        <f>MASTER_DATA_ESCALATED!BH168/(BH$18*1000)</f>
        <v>0</v>
      </c>
      <c r="BI168" s="95">
        <f>MASTER_DATA_ESCALATED!BI168/(BI$18*1000)</f>
        <v>0</v>
      </c>
      <c r="BJ168" s="95">
        <f>MASTER_DATA_ESCALATED!BJ168/(BJ$18*1000)</f>
        <v>0</v>
      </c>
      <c r="BK168" s="95">
        <f>MASTER_DATA_ESCALATED!BK168/(BK$18*1000)</f>
        <v>0</v>
      </c>
      <c r="BL168" s="95">
        <f>MASTER_DATA_ESCALATED!BL168/(BL$18*1000)</f>
        <v>0</v>
      </c>
      <c r="BM168" s="95">
        <f>MASTER_DATA_ESCALATED!BM168/(BM$18*1000)</f>
        <v>0</v>
      </c>
      <c r="BN168" s="95">
        <f>MASTER_DATA_ESCALATED!BN168/(BN$18*1000)</f>
        <v>0</v>
      </c>
      <c r="BO168" s="95">
        <f>MASTER_DATA_ESCALATED!BO168/(BO$18*1000)</f>
        <v>0</v>
      </c>
      <c r="BP168" s="95">
        <f>MASTER_DATA_ESCALATED!BP168/(BP$18*1000)</f>
        <v>0</v>
      </c>
      <c r="BQ168" s="95">
        <f>MASTER_DATA_ESCALATED!BQ168/(BQ$18*1000)</f>
        <v>0</v>
      </c>
      <c r="BR168" s="95">
        <f>MASTER_DATA_ESCALATED!BR168/(BR$18*1000)</f>
        <v>0</v>
      </c>
      <c r="BS168" s="95">
        <f>MASTER_DATA_ESCALATED!BS168/(BS$18*1000)</f>
        <v>0</v>
      </c>
      <c r="BT168" s="95">
        <f>MASTER_DATA_ESCALATED!BT168/(BT$18*1000)</f>
        <v>0</v>
      </c>
      <c r="BU168" s="95">
        <f>MASTER_DATA_ESCALATED!BU168/(BU$18*1000)</f>
        <v>0</v>
      </c>
      <c r="BV168" s="95">
        <f>MASTER_DATA_ESCALATED!BV168/(BV$18*1000)</f>
        <v>0</v>
      </c>
      <c r="BW168" s="95">
        <f>MASTER_DATA_ESCALATED!BW168/(BW$18*1000)</f>
        <v>0</v>
      </c>
      <c r="BX168" s="95">
        <f>MASTER_DATA_ESCALATED!BX168/(BX$18*1000)</f>
        <v>0</v>
      </c>
      <c r="BY168" s="95">
        <f>MASTER_DATA_ESCALATED!BY168/(BY$18*1000)</f>
        <v>0</v>
      </c>
      <c r="BZ168" s="95">
        <f>MASTER_DATA_ESCALATED!BZ168/(BZ$18*1000)</f>
        <v>0</v>
      </c>
      <c r="CA168" s="95">
        <f>MASTER_DATA_ESCALATED!CA168/(CA$18*1000)</f>
        <v>0</v>
      </c>
      <c r="CB168" s="95">
        <f>MASTER_DATA_ESCALATED!CB168/(CB$18*1000)</f>
        <v>0</v>
      </c>
      <c r="CC168" s="95">
        <f>MASTER_DATA_ESCALATED!CC168/(CC$18*1000)</f>
        <v>0</v>
      </c>
      <c r="CD168" s="95">
        <f>MASTER_DATA_ESCALATED!CD168/(CD$18*1000)</f>
        <v>0</v>
      </c>
      <c r="CE168" s="95">
        <f>MASTER_DATA_ESCALATED!CE168/(CE$18*1000)</f>
        <v>0</v>
      </c>
      <c r="CF168" s="95">
        <f>MASTER_DATA_ESCALATED!CF168/(CF$18*1000)</f>
        <v>0</v>
      </c>
      <c r="CG168" s="95">
        <f>MASTER_DATA_ESCALATED!CG168/(CG$18*1000)</f>
        <v>0</v>
      </c>
      <c r="CH168" s="95">
        <f>MASTER_DATA_ESCALATED!CH168/(CH$18*1000)</f>
        <v>0</v>
      </c>
      <c r="CI168" s="95">
        <f>MASTER_DATA_ESCALATED!CI168/(CI$18*1000)</f>
        <v>0</v>
      </c>
      <c r="CJ168" s="95">
        <f>MASTER_DATA_ESCALATED!CJ168/(CJ$18*1000)</f>
        <v>0</v>
      </c>
      <c r="CK168" s="95">
        <f>MASTER_DATA_ESCALATED!CK168/(CK$18*1000)</f>
        <v>0</v>
      </c>
      <c r="CL168" s="95">
        <f>MASTER_DATA_ESCALATED!CL168/(CL$18*1000)</f>
        <v>0</v>
      </c>
      <c r="CM168" s="95">
        <f>MASTER_DATA_ESCALATED!CM168/(CM$18*1000)</f>
        <v>0</v>
      </c>
      <c r="CN168" s="95">
        <f>MASTER_DATA_ESCALATED!CN168/(CN$18*1000)</f>
        <v>0</v>
      </c>
      <c r="CO168" s="95">
        <f>MASTER_DATA_ESCALATED!CO168/(CO$18*1000)</f>
        <v>0</v>
      </c>
      <c r="CP168" s="95">
        <f>MASTER_DATA_ESCALATED!CP168/(CP$18*1000)</f>
        <v>0</v>
      </c>
      <c r="CQ168" s="95">
        <f>MASTER_DATA_ESCALATED!CQ168/(CQ$18*1000)</f>
        <v>0</v>
      </c>
      <c r="CR168" s="95">
        <f>MASTER_DATA_ESCALATED!CR168/(CR$18*1000)</f>
        <v>0</v>
      </c>
      <c r="CS168" s="95">
        <f>MASTER_DATA_ESCALATED!CS168/(CS$18*1000)</f>
        <v>0</v>
      </c>
      <c r="CT168" s="95">
        <f>MASTER_DATA_ESCALATED!CT168/(CT$18*1000)</f>
        <v>0</v>
      </c>
      <c r="CU168" s="95">
        <f>MASTER_DATA_ESCALATED!CU168/(CU$18*1000)</f>
        <v>0</v>
      </c>
      <c r="CV168" s="95">
        <f>MASTER_DATA_ESCALATED!CV168/(CV$18*1000)</f>
        <v>0</v>
      </c>
      <c r="CW168" s="95">
        <f>MASTER_DATA_ESCALATED!CW168/(CW$18*1000)</f>
        <v>0</v>
      </c>
      <c r="CX168" s="95">
        <f>MASTER_DATA_ESCALATED!CX168/(CX$18*1000)</f>
        <v>0</v>
      </c>
      <c r="CY168" s="95">
        <f>MASTER_DATA_ESCALATED!CY168/(CY$18*1000)</f>
        <v>0</v>
      </c>
      <c r="CZ168" s="95">
        <f>MASTER_DATA_ESCALATED!CZ168/(CZ$18*1000)</f>
        <v>0</v>
      </c>
      <c r="DA168" s="95" t="e">
        <f>MASTER_DATA_ESCALATED!DA168/(DA$18*1000)</f>
        <v>#DIV/0!</v>
      </c>
      <c r="DB168" s="95" t="e">
        <f>MASTER_DATA_ESCALATED!DB168/(DB$18*1000)</f>
        <v>#DIV/0!</v>
      </c>
      <c r="DC168" s="95" t="e">
        <f>MASTER_DATA_ESCALATED!DC168/(DC$18*1000)</f>
        <v>#DIV/0!</v>
      </c>
      <c r="DD168" s="95" t="e">
        <f>MASTER_DATA_ESCALATED!DD168/(DD$18*1000)</f>
        <v>#N/A</v>
      </c>
      <c r="DE168" s="95">
        <f>MASTER_DATA_ESCALATED!DE168/(DE$18*1000)</f>
        <v>0</v>
      </c>
      <c r="DF168" s="95">
        <f>MASTER_DATA_ESCALATED!DF168/(DF$18*1000)</f>
        <v>0</v>
      </c>
      <c r="DG168" s="95">
        <f>MASTER_DATA_ESCALATED!DG168/(DG$18*1000)</f>
        <v>0</v>
      </c>
      <c r="DH168" s="95">
        <f>MASTER_DATA_ESCALATED!DH168/(DH$18*1000)</f>
        <v>0</v>
      </c>
      <c r="DI168" s="95">
        <f>MASTER_DATA_ESCALATED!DI168/(DI$18*1000)</f>
        <v>0</v>
      </c>
      <c r="DJ168" s="95">
        <f>MASTER_DATA_ESCALATED!DJ168/(DJ$18*1000)</f>
        <v>0</v>
      </c>
      <c r="DK168" s="95">
        <f>MASTER_DATA_ESCALATED!DK168/(DK$18*1000)</f>
        <v>0</v>
      </c>
      <c r="DL168" s="95">
        <f>MASTER_DATA_ESCALATED!DL168/(DL$18*1000)</f>
        <v>0</v>
      </c>
      <c r="DM168" s="95">
        <f>MASTER_DATA_ESCALATED!DM168/(DM$18*1000)</f>
        <v>0</v>
      </c>
      <c r="DN168" s="95">
        <f>MASTER_DATA_ESCALATED!DN168/(DN$18*1000)</f>
        <v>0</v>
      </c>
      <c r="DO168" s="95">
        <f>MASTER_DATA_ESCALATED!DO168/(DO$18*1000)</f>
        <v>0</v>
      </c>
      <c r="DP168" s="95">
        <f>MASTER_DATA_ESCALATED!DP168/(DP$18*1000)</f>
        <v>0</v>
      </c>
      <c r="DQ168" s="95">
        <f>MASTER_DATA_ESCALATED!DQ168/(DQ$18*1000)</f>
        <v>0</v>
      </c>
      <c r="DR168" s="95">
        <f>MASTER_DATA_ESCALATED!DR168/(DR$18*1000)</f>
        <v>0</v>
      </c>
      <c r="DS168" s="95">
        <f>MASTER_DATA_ESCALATED!DS168/(DS$18*1000)</f>
        <v>0</v>
      </c>
      <c r="DT168" s="95">
        <f>MASTER_DATA_ESCALATED!DT168/(DT$18*1000)</f>
        <v>0</v>
      </c>
      <c r="DU168" s="95">
        <f>MASTER_DATA_ESCALATED!DU168/(DU$18*1000)</f>
        <v>0</v>
      </c>
      <c r="DV168" s="95">
        <f>MASTER_DATA_ESCALATED!DV168/(DV$18*1000)</f>
        <v>0</v>
      </c>
      <c r="DW168" s="95">
        <f>MASTER_DATA_ESCALATED!DW168/(DW$18*1000)</f>
        <v>0</v>
      </c>
      <c r="DX168" s="95">
        <f>MASTER_DATA_ESCALATED!DX168/(DX$18*1000)</f>
        <v>0</v>
      </c>
      <c r="DY168" s="95">
        <f>MASTER_DATA_ESCALATED!DY168/(DY$18*1000)</f>
        <v>0</v>
      </c>
      <c r="DZ168" s="95">
        <f>MASTER_DATA_ESCALATED!DZ168/(DZ$18*1000)</f>
        <v>0</v>
      </c>
      <c r="EA168" s="95">
        <f>MASTER_DATA_ESCALATED!EA168/(EA$18*1000)</f>
        <v>0</v>
      </c>
      <c r="EB168" s="95">
        <f>MASTER_DATA_ESCALATED!EB168/(EB$18*1000)</f>
        <v>0</v>
      </c>
      <c r="EC168" s="95" t="e">
        <f>MASTER_DATA_ESCALATED!EC168/(EC$18*1000)</f>
        <v>#DIV/0!</v>
      </c>
      <c r="ED168" s="95" t="e">
        <f>MASTER_DATA_ESCALATED!ED168/(ED$18*1000)</f>
        <v>#DIV/0!</v>
      </c>
      <c r="EE168" s="95" t="e">
        <f>MASTER_DATA_ESCALATED!EE168/(EE$18*1000)</f>
        <v>#DIV/0!</v>
      </c>
      <c r="EF168" s="95" t="e">
        <f>MASTER_DATA_ESCALATED!EF168/(EF$18*1000)</f>
        <v>#VALUE!</v>
      </c>
      <c r="EG168" s="95">
        <f>MASTER_DATA_ESCALATED!EG168/(EG$18*1000)</f>
        <v>0</v>
      </c>
      <c r="EH168" s="95">
        <f>MASTER_DATA_ESCALATED!EH168/(EH$18*1000)</f>
        <v>0</v>
      </c>
      <c r="EI168" s="95">
        <f>MASTER_DATA_ESCALATED!EI168/(EI$18*1000)</f>
        <v>0</v>
      </c>
      <c r="EJ168" s="95">
        <f>MASTER_DATA_ESCALATED!EJ168/(EJ$18*1000)</f>
        <v>0</v>
      </c>
      <c r="EK168" s="95">
        <f>MASTER_DATA_ESCALATED!EK168/(EK$18*1000)</f>
        <v>0</v>
      </c>
      <c r="EL168" s="95">
        <f>MASTER_DATA_ESCALATED!EL168/(EL$18*1000)</f>
        <v>0</v>
      </c>
      <c r="EM168" s="95">
        <f>MASTER_DATA_ESCALATED!EM168/(EM$18*1000)</f>
        <v>0</v>
      </c>
      <c r="EN168" s="95">
        <f>MASTER_DATA_ESCALATED!EN168/(EN$18*1000)</f>
        <v>0</v>
      </c>
      <c r="EO168" s="95">
        <f>MASTER_DATA_ESCALATED!EO168/(EO$18*1000)</f>
        <v>0</v>
      </c>
      <c r="EP168" s="95">
        <f>MASTER_DATA_ESCALATED!EP168/(EP$18*1000)</f>
        <v>0</v>
      </c>
      <c r="EQ168" s="95">
        <f>MASTER_DATA_ESCALATED!EQ168/(EQ$18*1000)</f>
        <v>0</v>
      </c>
      <c r="ER168" s="95">
        <f>MASTER_DATA_ESCALATED!ER168/(ER$18*1000)</f>
        <v>0</v>
      </c>
      <c r="ES168" s="95">
        <f>MASTER_DATA_ESCALATED!ES168/(ES$18*1000)</f>
        <v>0</v>
      </c>
      <c r="ET168" s="95">
        <f>MASTER_DATA_ESCALATED!ET168/(ET$18*1000)</f>
        <v>0</v>
      </c>
      <c r="EU168" s="95">
        <f>MASTER_DATA_ESCALATED!EU168/(EU$18*1000)</f>
        <v>0</v>
      </c>
      <c r="EV168" s="95">
        <f>MASTER_DATA_ESCALATED!EV168/(EV$18*1000)</f>
        <v>0</v>
      </c>
      <c r="EW168" s="95">
        <f>MASTER_DATA_ESCALATED!EW168/(EW$18*1000)</f>
        <v>0</v>
      </c>
      <c r="EX168" s="95">
        <f>MASTER_DATA_ESCALATED!EX168/(EX$18*1000)</f>
        <v>0</v>
      </c>
      <c r="EY168" s="95">
        <f>MASTER_DATA_ESCALATED!EY168/(EY$18*1000)</f>
        <v>0</v>
      </c>
      <c r="EZ168" s="95">
        <f>MASTER_DATA_ESCALATED!EZ168/(EZ$18*1000)</f>
        <v>46.358958398174082</v>
      </c>
      <c r="FA168" s="95">
        <f>MASTER_DATA_ESCALATED!FA168/(FA$18*1000)</f>
        <v>0</v>
      </c>
      <c r="FB168" s="95">
        <f>MASTER_DATA_ESCALATED!FB168/(FB$18*1000)</f>
        <v>0</v>
      </c>
      <c r="FC168" s="95">
        <f>MASTER_DATA_ESCALATED!FC168/(FC$18*1000)</f>
        <v>0</v>
      </c>
      <c r="FD168" s="95">
        <f>MASTER_DATA_ESCALATED!FD168/(FD$18*1000)</f>
        <v>28.339073901165403</v>
      </c>
      <c r="FE168" s="95">
        <f>MASTER_DATA_ESCALATED!FE168/(FE$18*1000)</f>
        <v>0</v>
      </c>
      <c r="FF168" s="95">
        <f>MASTER_DATA_ESCALATED!FF168/(FF$18*1000)</f>
        <v>0</v>
      </c>
      <c r="FG168" s="95">
        <f>MASTER_DATA_ESCALATED!FG168/(FG$18*1000)</f>
        <v>0</v>
      </c>
      <c r="FH168" s="95">
        <f>MASTER_DATA_ESCALATED!FH168/(FH$18*1000)</f>
        <v>28.339073901165403</v>
      </c>
      <c r="FI168" s="95">
        <f>MASTER_DATA_ESCALATED!FI168/(FI$18*1000)</f>
        <v>0</v>
      </c>
      <c r="FJ168" s="95">
        <f>MASTER_DATA_ESCALATED!FJ168/(FJ$18*1000)</f>
        <v>0</v>
      </c>
      <c r="FK168" s="95">
        <f>MASTER_DATA_ESCALATED!FK168/(FK$18*1000)</f>
        <v>0</v>
      </c>
      <c r="FL168" s="95">
        <f>MASTER_DATA_ESCALATED!FL168/(FL$18*1000)</f>
        <v>40.812394093439842</v>
      </c>
      <c r="FM168" s="95">
        <f>MASTER_DATA_ESCALATED!FM168/(FM$18*1000)</f>
        <v>0</v>
      </c>
      <c r="FN168" s="95">
        <f>MASTER_DATA_ESCALATED!FN168/(FN$18*1000)</f>
        <v>0</v>
      </c>
      <c r="FO168" s="95">
        <f>MASTER_DATA_ESCALATED!FO168/(FO$18*1000)</f>
        <v>0</v>
      </c>
      <c r="FP168" s="95">
        <f>MASTER_DATA_ESCALATED!FP168/(FP$18*1000)</f>
        <v>73.07717752261901</v>
      </c>
      <c r="FQ168" s="95">
        <f>MASTER_DATA_ESCALATED!FQ168/(FQ$18*1000)</f>
        <v>0</v>
      </c>
      <c r="FR168" s="95">
        <f>MASTER_DATA_ESCALATED!FR168/(FR$18*1000)</f>
        <v>0</v>
      </c>
      <c r="FS168" s="95">
        <f>MASTER_DATA_ESCALATED!FS168/(FS$18*1000)</f>
        <v>0</v>
      </c>
      <c r="FT168" s="95">
        <f>MASTER_DATA_ESCALATED!FT168/(FT$18*1000)</f>
        <v>32.174292279970146</v>
      </c>
      <c r="FU168" s="95">
        <f>MASTER_DATA_ESCALATED!FU168/(FU$18*1000)</f>
        <v>0</v>
      </c>
      <c r="FV168" s="95">
        <f>MASTER_DATA_ESCALATED!FV168/(FV$18*1000)</f>
        <v>0</v>
      </c>
      <c r="FW168" s="95">
        <f>MASTER_DATA_ESCALATED!FW168/(FW$18*1000)</f>
        <v>0</v>
      </c>
      <c r="FX168" s="95">
        <f>MASTER_DATA_ESCALATED!FX168/(FX$18*1000)</f>
        <v>26.335004084881255</v>
      </c>
      <c r="FY168" s="95">
        <f>MASTER_DATA_ESCALATED!FY168/(FY$18*1000)</f>
        <v>0</v>
      </c>
      <c r="FZ168" s="95">
        <f>MASTER_DATA_ESCALATED!FZ168/(FZ$18*1000)</f>
        <v>0</v>
      </c>
      <c r="GA168" s="95">
        <f>MASTER_DATA_ESCALATED!GA168/(GA$18*1000)</f>
        <v>0</v>
      </c>
      <c r="GB168" s="95">
        <f>MASTER_DATA_ESCALATED!GB168/(GB$18*1000)</f>
        <v>62.831866033715848</v>
      </c>
      <c r="GC168" s="95">
        <f>MASTER_DATA_ESCALATED!GC168/(GC$18*1000)</f>
        <v>0</v>
      </c>
      <c r="GD168" s="95">
        <f>MASTER_DATA_ESCALATED!GD168/(GD$18*1000)</f>
        <v>0</v>
      </c>
      <c r="GE168" s="95">
        <f>MASTER_DATA_ESCALATED!GE168/(GE$18*1000)</f>
        <v>0</v>
      </c>
      <c r="GF168" s="95">
        <f>MASTER_DATA_ESCALATED!GF168/(GF$18*1000)</f>
        <v>27.663618803354908</v>
      </c>
      <c r="GG168" s="95">
        <f>MASTER_DATA_ESCALATED!GG168/(GG$18*1000)</f>
        <v>0</v>
      </c>
      <c r="GH168" s="95">
        <f>MASTER_DATA_ESCALATED!GH168/(GH$18*1000)</f>
        <v>0</v>
      </c>
      <c r="GI168" s="95">
        <f>MASTER_DATA_ESCALATED!GI168/(GI$18*1000)</f>
        <v>0</v>
      </c>
      <c r="GJ168" s="95">
        <f>MASTER_DATA_ESCALATED!GJ168/(GJ$18*1000)</f>
        <v>22.64287572062371</v>
      </c>
      <c r="GK168" s="95">
        <f>MASTER_DATA_ESCALATED!GK168/(GK$18*1000)</f>
        <v>0</v>
      </c>
      <c r="GL168" s="95">
        <f>MASTER_DATA_ESCALATED!GL168/(GL$18*1000)</f>
        <v>0</v>
      </c>
      <c r="GM168" s="95">
        <f>MASTER_DATA_ESCALATED!GM168/(GM$18*1000)</f>
        <v>0</v>
      </c>
      <c r="GN168" s="95">
        <f>MASTER_DATA_ESCALATED!GN168/(GN$18*1000)</f>
        <v>59.108055426139003</v>
      </c>
      <c r="GO168" s="95">
        <f>MASTER_DATA_ESCALATED!GO168/(GO$18*1000)</f>
        <v>0</v>
      </c>
      <c r="GP168" s="95">
        <f>MASTER_DATA_ESCALATED!GP168/(GP$18*1000)</f>
        <v>0</v>
      </c>
      <c r="GQ168" s="95">
        <f>MASTER_DATA_ESCALATED!GQ168/(GQ$18*1000)</f>
        <v>0</v>
      </c>
      <c r="GR168" s="95">
        <f>MASTER_DATA_ESCALATED!GR168/(GR$18*1000)</f>
        <v>26.580435314317768</v>
      </c>
      <c r="GS168" s="95">
        <f>MASTER_DATA_ESCALATED!GS168/(GS$18*1000)</f>
        <v>0</v>
      </c>
      <c r="GT168" s="95">
        <f>MASTER_DATA_ESCALATED!GT168/(GT$18*1000)</f>
        <v>0</v>
      </c>
      <c r="GU168" s="95">
        <f>MASTER_DATA_ESCALATED!GU168/(GU$18*1000)</f>
        <v>0</v>
      </c>
      <c r="GV168" s="95">
        <f>MASTER_DATA_ESCALATED!GV168/(GV$18*1000)</f>
        <v>21.840471251079521</v>
      </c>
      <c r="GW168" s="95" t="e">
        <f>MASTER_DATA_ESCALATED!#REF!/(GW$18*1000)</f>
        <v>#REF!</v>
      </c>
      <c r="GX168" s="95" t="e">
        <f>MASTER_DATA_ESCALATED!#REF!/(GX$18*1000)</f>
        <v>#REF!</v>
      </c>
      <c r="GY168" s="95" t="e">
        <f>MASTER_DATA_ESCALATED!#REF!/(GY$18*1000)</f>
        <v>#REF!</v>
      </c>
    </row>
    <row r="169" spans="2:207" s="25" customFormat="1" ht="17.25" hidden="1" outlineLevel="2" x14ac:dyDescent="0.3">
      <c r="B169" s="21">
        <f t="shared" si="3"/>
        <v>30</v>
      </c>
      <c r="C169" s="24">
        <f t="shared" si="4"/>
        <v>37</v>
      </c>
      <c r="D169" s="75"/>
      <c r="E169" s="51">
        <v>37</v>
      </c>
      <c r="F169" s="24"/>
      <c r="G169" s="80"/>
      <c r="H169" s="34" t="s">
        <v>236</v>
      </c>
      <c r="I169" s="95">
        <f>MASTER_DATA_ESCALATED!I169/(I$18*1000)</f>
        <v>0</v>
      </c>
      <c r="J169" s="95">
        <f>MASTER_DATA_ESCALATED!J169/(J$18*1000)</f>
        <v>0</v>
      </c>
      <c r="K169" s="95">
        <f>MASTER_DATA_ESCALATED!K169/(K$18*1000)</f>
        <v>0</v>
      </c>
      <c r="L169" s="95">
        <f>MASTER_DATA_ESCALATED!L169/(L$18*1000)</f>
        <v>0</v>
      </c>
      <c r="M169" s="95">
        <f>MASTER_DATA_ESCALATED!M169/(M$18*1000)</f>
        <v>0</v>
      </c>
      <c r="N169" s="95">
        <f>MASTER_DATA_ESCALATED!N169/(N$18*1000)</f>
        <v>0</v>
      </c>
      <c r="O169" s="95">
        <f>MASTER_DATA_ESCALATED!O169/(O$18*1000)</f>
        <v>0</v>
      </c>
      <c r="P169" s="95">
        <f>MASTER_DATA_ESCALATED!P169/(P$18*1000)</f>
        <v>0</v>
      </c>
      <c r="Q169" s="95">
        <f>MASTER_DATA_ESCALATED!Q169/(Q$18*1000)</f>
        <v>0</v>
      </c>
      <c r="R169" s="95">
        <f>MASTER_DATA_ESCALATED!R169/(R$18*1000)</f>
        <v>0</v>
      </c>
      <c r="S169" s="95">
        <f>MASTER_DATA_ESCALATED!S169/(S$18*1000)</f>
        <v>0</v>
      </c>
      <c r="T169" s="95">
        <f>MASTER_DATA_ESCALATED!T169/(T$18*1000)</f>
        <v>0</v>
      </c>
      <c r="U169" s="95">
        <f>MASTER_DATA_ESCALATED!U169/(U$18*1000)</f>
        <v>0</v>
      </c>
      <c r="V169" s="95">
        <f>MASTER_DATA_ESCALATED!V169/(V$18*1000)</f>
        <v>0</v>
      </c>
      <c r="W169" s="95">
        <f>MASTER_DATA_ESCALATED!W169/(W$18*1000)</f>
        <v>0</v>
      </c>
      <c r="X169" s="95">
        <f>MASTER_DATA_ESCALATED!X169/(X$18*1000)</f>
        <v>0</v>
      </c>
      <c r="Y169" s="95">
        <f>MASTER_DATA_ESCALATED!Y169/(Y$18*1000)</f>
        <v>0</v>
      </c>
      <c r="Z169" s="95">
        <f>MASTER_DATA_ESCALATED!Z169/(Z$18*1000)</f>
        <v>0</v>
      </c>
      <c r="AA169" s="95">
        <f>MASTER_DATA_ESCALATED!AA169/(AA$18*1000)</f>
        <v>0</v>
      </c>
      <c r="AB169" s="95">
        <f>MASTER_DATA_ESCALATED!AB169/(AB$18*1000)</f>
        <v>0</v>
      </c>
      <c r="AC169" s="95">
        <f>MASTER_DATA_ESCALATED!AC169/(AC$18*1000)</f>
        <v>0</v>
      </c>
      <c r="AD169" s="95">
        <f>MASTER_DATA_ESCALATED!AD169/(AD$18*1000)</f>
        <v>0</v>
      </c>
      <c r="AE169" s="95">
        <f>MASTER_DATA_ESCALATED!AE169/(AE$18*1000)</f>
        <v>0</v>
      </c>
      <c r="AF169" s="95">
        <f>MASTER_DATA_ESCALATED!AF169/(AF$18*1000)</f>
        <v>0</v>
      </c>
      <c r="AG169" s="95">
        <f>MASTER_DATA_ESCALATED!AG169/(AG$18*1000)</f>
        <v>0</v>
      </c>
      <c r="AH169" s="95">
        <f>MASTER_DATA_ESCALATED!AH169/(AH$18*1000)</f>
        <v>0</v>
      </c>
      <c r="AI169" s="95">
        <f>MASTER_DATA_ESCALATED!AI169/(AI$18*1000)</f>
        <v>0</v>
      </c>
      <c r="AJ169" s="95">
        <f>MASTER_DATA_ESCALATED!AJ169/(AJ$18*1000)</f>
        <v>0</v>
      </c>
      <c r="AK169" s="95">
        <f>MASTER_DATA_ESCALATED!AK169/(AK$18*1000)</f>
        <v>0</v>
      </c>
      <c r="AL169" s="95">
        <f>MASTER_DATA_ESCALATED!AL169/(AL$18*1000)</f>
        <v>0</v>
      </c>
      <c r="AM169" s="95">
        <f>MASTER_DATA_ESCALATED!AM169/(AM$18*1000)</f>
        <v>0</v>
      </c>
      <c r="AN169" s="95">
        <f>MASTER_DATA_ESCALATED!AN169/(AN$18*1000)</f>
        <v>0</v>
      </c>
      <c r="AO169" s="95">
        <f>MASTER_DATA_ESCALATED!AO169/(AO$18*1000)</f>
        <v>0</v>
      </c>
      <c r="AP169" s="95">
        <f>MASTER_DATA_ESCALATED!AP169/(AP$18*1000)</f>
        <v>0</v>
      </c>
      <c r="AQ169" s="95">
        <f>MASTER_DATA_ESCALATED!AQ169/(AQ$18*1000)</f>
        <v>0</v>
      </c>
      <c r="AR169" s="95">
        <f>MASTER_DATA_ESCALATED!AR169/(AR$18*1000)</f>
        <v>0</v>
      </c>
      <c r="AS169" s="95">
        <f>MASTER_DATA_ESCALATED!AS169/(AS$18*1000)</f>
        <v>0</v>
      </c>
      <c r="AT169" s="95">
        <f>MASTER_DATA_ESCALATED!AT169/(AT$18*1000)</f>
        <v>0</v>
      </c>
      <c r="AU169" s="95">
        <f>MASTER_DATA_ESCALATED!AU169/(AU$18*1000)</f>
        <v>0</v>
      </c>
      <c r="AV169" s="95">
        <f>MASTER_DATA_ESCALATED!AV169/(AV$18*1000)</f>
        <v>0</v>
      </c>
      <c r="AW169" s="95">
        <f>MASTER_DATA_ESCALATED!AW169/(AW$18*1000)</f>
        <v>0</v>
      </c>
      <c r="AX169" s="95">
        <f>MASTER_DATA_ESCALATED!AX169/(AX$18*1000)</f>
        <v>0</v>
      </c>
      <c r="AY169" s="95">
        <f>MASTER_DATA_ESCALATED!AY169/(AY$18*1000)</f>
        <v>0</v>
      </c>
      <c r="AZ169" s="95">
        <f>MASTER_DATA_ESCALATED!AZ169/(AZ$18*1000)</f>
        <v>0</v>
      </c>
      <c r="BA169" s="95">
        <f>MASTER_DATA_ESCALATED!BA169/(BA$18*1000)</f>
        <v>0</v>
      </c>
      <c r="BB169" s="95">
        <f>MASTER_DATA_ESCALATED!BB169/(BB$18*1000)</f>
        <v>0</v>
      </c>
      <c r="BC169" s="95">
        <f>MASTER_DATA_ESCALATED!BC169/(BC$18*1000)</f>
        <v>0</v>
      </c>
      <c r="BD169" s="95">
        <f>MASTER_DATA_ESCALATED!BD169/(BD$18*1000)</f>
        <v>0</v>
      </c>
      <c r="BE169" s="95">
        <f>MASTER_DATA_ESCALATED!BE169/(BE$18*1000)</f>
        <v>0</v>
      </c>
      <c r="BF169" s="95">
        <f>MASTER_DATA_ESCALATED!BF169/(BF$18*1000)</f>
        <v>0</v>
      </c>
      <c r="BG169" s="95">
        <f>MASTER_DATA_ESCALATED!BG169/(BG$18*1000)</f>
        <v>0</v>
      </c>
      <c r="BH169" s="95">
        <f>MASTER_DATA_ESCALATED!BH169/(BH$18*1000)</f>
        <v>0</v>
      </c>
      <c r="BI169" s="95">
        <f>MASTER_DATA_ESCALATED!BI169/(BI$18*1000)</f>
        <v>0</v>
      </c>
      <c r="BJ169" s="95">
        <f>MASTER_DATA_ESCALATED!BJ169/(BJ$18*1000)</f>
        <v>0</v>
      </c>
      <c r="BK169" s="95">
        <f>MASTER_DATA_ESCALATED!BK169/(BK$18*1000)</f>
        <v>0</v>
      </c>
      <c r="BL169" s="95">
        <f>MASTER_DATA_ESCALATED!BL169/(BL$18*1000)</f>
        <v>0</v>
      </c>
      <c r="BM169" s="95">
        <f>MASTER_DATA_ESCALATED!BM169/(BM$18*1000)</f>
        <v>0</v>
      </c>
      <c r="BN169" s="95">
        <f>MASTER_DATA_ESCALATED!BN169/(BN$18*1000)</f>
        <v>0</v>
      </c>
      <c r="BO169" s="95">
        <f>MASTER_DATA_ESCALATED!BO169/(BO$18*1000)</f>
        <v>0</v>
      </c>
      <c r="BP169" s="95">
        <f>MASTER_DATA_ESCALATED!BP169/(BP$18*1000)</f>
        <v>0</v>
      </c>
      <c r="BQ169" s="95">
        <f>MASTER_DATA_ESCALATED!BQ169/(BQ$18*1000)</f>
        <v>0</v>
      </c>
      <c r="BR169" s="95">
        <f>MASTER_DATA_ESCALATED!BR169/(BR$18*1000)</f>
        <v>0</v>
      </c>
      <c r="BS169" s="95">
        <f>MASTER_DATA_ESCALATED!BS169/(BS$18*1000)</f>
        <v>0</v>
      </c>
      <c r="BT169" s="95">
        <f>MASTER_DATA_ESCALATED!BT169/(BT$18*1000)</f>
        <v>0</v>
      </c>
      <c r="BU169" s="95">
        <f>MASTER_DATA_ESCALATED!BU169/(BU$18*1000)</f>
        <v>0</v>
      </c>
      <c r="BV169" s="95">
        <f>MASTER_DATA_ESCALATED!BV169/(BV$18*1000)</f>
        <v>0</v>
      </c>
      <c r="BW169" s="95">
        <f>MASTER_DATA_ESCALATED!BW169/(BW$18*1000)</f>
        <v>0</v>
      </c>
      <c r="BX169" s="95">
        <f>MASTER_DATA_ESCALATED!BX169/(BX$18*1000)</f>
        <v>0</v>
      </c>
      <c r="BY169" s="95">
        <f>MASTER_DATA_ESCALATED!BY169/(BY$18*1000)</f>
        <v>0</v>
      </c>
      <c r="BZ169" s="95">
        <f>MASTER_DATA_ESCALATED!BZ169/(BZ$18*1000)</f>
        <v>0</v>
      </c>
      <c r="CA169" s="95">
        <f>MASTER_DATA_ESCALATED!CA169/(CA$18*1000)</f>
        <v>0</v>
      </c>
      <c r="CB169" s="95">
        <f>MASTER_DATA_ESCALATED!CB169/(CB$18*1000)</f>
        <v>0</v>
      </c>
      <c r="CC169" s="95">
        <f>MASTER_DATA_ESCALATED!CC169/(CC$18*1000)</f>
        <v>0</v>
      </c>
      <c r="CD169" s="95">
        <f>MASTER_DATA_ESCALATED!CD169/(CD$18*1000)</f>
        <v>0</v>
      </c>
      <c r="CE169" s="95">
        <f>MASTER_DATA_ESCALATED!CE169/(CE$18*1000)</f>
        <v>0</v>
      </c>
      <c r="CF169" s="95">
        <f>MASTER_DATA_ESCALATED!CF169/(CF$18*1000)</f>
        <v>0</v>
      </c>
      <c r="CG169" s="95">
        <f>MASTER_DATA_ESCALATED!CG169/(CG$18*1000)</f>
        <v>0</v>
      </c>
      <c r="CH169" s="95">
        <f>MASTER_DATA_ESCALATED!CH169/(CH$18*1000)</f>
        <v>0</v>
      </c>
      <c r="CI169" s="95">
        <f>MASTER_DATA_ESCALATED!CI169/(CI$18*1000)</f>
        <v>0</v>
      </c>
      <c r="CJ169" s="95">
        <f>MASTER_DATA_ESCALATED!CJ169/(CJ$18*1000)</f>
        <v>0</v>
      </c>
      <c r="CK169" s="95">
        <f>MASTER_DATA_ESCALATED!CK169/(CK$18*1000)</f>
        <v>0</v>
      </c>
      <c r="CL169" s="95">
        <f>MASTER_DATA_ESCALATED!CL169/(CL$18*1000)</f>
        <v>0</v>
      </c>
      <c r="CM169" s="95">
        <f>MASTER_DATA_ESCALATED!CM169/(CM$18*1000)</f>
        <v>0</v>
      </c>
      <c r="CN169" s="95">
        <f>MASTER_DATA_ESCALATED!CN169/(CN$18*1000)</f>
        <v>0</v>
      </c>
      <c r="CO169" s="95">
        <f>MASTER_DATA_ESCALATED!CO169/(CO$18*1000)</f>
        <v>0</v>
      </c>
      <c r="CP169" s="95">
        <f>MASTER_DATA_ESCALATED!CP169/(CP$18*1000)</f>
        <v>0</v>
      </c>
      <c r="CQ169" s="95">
        <f>MASTER_DATA_ESCALATED!CQ169/(CQ$18*1000)</f>
        <v>0</v>
      </c>
      <c r="CR169" s="95">
        <f>MASTER_DATA_ESCALATED!CR169/(CR$18*1000)</f>
        <v>0</v>
      </c>
      <c r="CS169" s="95">
        <f>MASTER_DATA_ESCALATED!CS169/(CS$18*1000)</f>
        <v>0</v>
      </c>
      <c r="CT169" s="95">
        <f>MASTER_DATA_ESCALATED!CT169/(CT$18*1000)</f>
        <v>0</v>
      </c>
      <c r="CU169" s="95">
        <f>MASTER_DATA_ESCALATED!CU169/(CU$18*1000)</f>
        <v>0</v>
      </c>
      <c r="CV169" s="95">
        <f>MASTER_DATA_ESCALATED!CV169/(CV$18*1000)</f>
        <v>0</v>
      </c>
      <c r="CW169" s="95">
        <f>MASTER_DATA_ESCALATED!CW169/(CW$18*1000)</f>
        <v>0</v>
      </c>
      <c r="CX169" s="95">
        <f>MASTER_DATA_ESCALATED!CX169/(CX$18*1000)</f>
        <v>0</v>
      </c>
      <c r="CY169" s="95">
        <f>MASTER_DATA_ESCALATED!CY169/(CY$18*1000)</f>
        <v>0</v>
      </c>
      <c r="CZ169" s="95">
        <f>MASTER_DATA_ESCALATED!CZ169/(CZ$18*1000)</f>
        <v>0</v>
      </c>
      <c r="DA169" s="95" t="e">
        <f>MASTER_DATA_ESCALATED!DA169/(DA$18*1000)</f>
        <v>#DIV/0!</v>
      </c>
      <c r="DB169" s="95" t="e">
        <f>MASTER_DATA_ESCALATED!DB169/(DB$18*1000)</f>
        <v>#DIV/0!</v>
      </c>
      <c r="DC169" s="95" t="e">
        <f>MASTER_DATA_ESCALATED!DC169/(DC$18*1000)</f>
        <v>#DIV/0!</v>
      </c>
      <c r="DD169" s="95" t="e">
        <f>MASTER_DATA_ESCALATED!DD169/(DD$18*1000)</f>
        <v>#N/A</v>
      </c>
      <c r="DE169" s="95">
        <f>MASTER_DATA_ESCALATED!DE169/(DE$18*1000)</f>
        <v>0</v>
      </c>
      <c r="DF169" s="95">
        <f>MASTER_DATA_ESCALATED!DF169/(DF$18*1000)</f>
        <v>0</v>
      </c>
      <c r="DG169" s="95">
        <f>MASTER_DATA_ESCALATED!DG169/(DG$18*1000)</f>
        <v>0</v>
      </c>
      <c r="DH169" s="95">
        <f>MASTER_DATA_ESCALATED!DH169/(DH$18*1000)</f>
        <v>0</v>
      </c>
      <c r="DI169" s="95">
        <f>MASTER_DATA_ESCALATED!DI169/(DI$18*1000)</f>
        <v>0</v>
      </c>
      <c r="DJ169" s="95">
        <f>MASTER_DATA_ESCALATED!DJ169/(DJ$18*1000)</f>
        <v>0</v>
      </c>
      <c r="DK169" s="95">
        <f>MASTER_DATA_ESCALATED!DK169/(DK$18*1000)</f>
        <v>0</v>
      </c>
      <c r="DL169" s="95">
        <f>MASTER_DATA_ESCALATED!DL169/(DL$18*1000)</f>
        <v>0</v>
      </c>
      <c r="DM169" s="95">
        <f>MASTER_DATA_ESCALATED!DM169/(DM$18*1000)</f>
        <v>0</v>
      </c>
      <c r="DN169" s="95">
        <f>MASTER_DATA_ESCALATED!DN169/(DN$18*1000)</f>
        <v>0</v>
      </c>
      <c r="DO169" s="95">
        <f>MASTER_DATA_ESCALATED!DO169/(DO$18*1000)</f>
        <v>0</v>
      </c>
      <c r="DP169" s="95">
        <f>MASTER_DATA_ESCALATED!DP169/(DP$18*1000)</f>
        <v>0</v>
      </c>
      <c r="DQ169" s="95">
        <f>MASTER_DATA_ESCALATED!DQ169/(DQ$18*1000)</f>
        <v>0</v>
      </c>
      <c r="DR169" s="95">
        <f>MASTER_DATA_ESCALATED!DR169/(DR$18*1000)</f>
        <v>0</v>
      </c>
      <c r="DS169" s="95">
        <f>MASTER_DATA_ESCALATED!DS169/(DS$18*1000)</f>
        <v>0</v>
      </c>
      <c r="DT169" s="95">
        <f>MASTER_DATA_ESCALATED!DT169/(DT$18*1000)</f>
        <v>0</v>
      </c>
      <c r="DU169" s="95">
        <f>MASTER_DATA_ESCALATED!DU169/(DU$18*1000)</f>
        <v>0</v>
      </c>
      <c r="DV169" s="95">
        <f>MASTER_DATA_ESCALATED!DV169/(DV$18*1000)</f>
        <v>0</v>
      </c>
      <c r="DW169" s="95">
        <f>MASTER_DATA_ESCALATED!DW169/(DW$18*1000)</f>
        <v>0</v>
      </c>
      <c r="DX169" s="95">
        <f>MASTER_DATA_ESCALATED!DX169/(DX$18*1000)</f>
        <v>0</v>
      </c>
      <c r="DY169" s="95">
        <f>MASTER_DATA_ESCALATED!DY169/(DY$18*1000)</f>
        <v>0</v>
      </c>
      <c r="DZ169" s="95">
        <f>MASTER_DATA_ESCALATED!DZ169/(DZ$18*1000)</f>
        <v>0</v>
      </c>
      <c r="EA169" s="95">
        <f>MASTER_DATA_ESCALATED!EA169/(EA$18*1000)</f>
        <v>0</v>
      </c>
      <c r="EB169" s="95">
        <f>MASTER_DATA_ESCALATED!EB169/(EB$18*1000)</f>
        <v>0</v>
      </c>
      <c r="EC169" s="95" t="e">
        <f>MASTER_DATA_ESCALATED!EC169/(EC$18*1000)</f>
        <v>#DIV/0!</v>
      </c>
      <c r="ED169" s="95" t="e">
        <f>MASTER_DATA_ESCALATED!ED169/(ED$18*1000)</f>
        <v>#DIV/0!</v>
      </c>
      <c r="EE169" s="95" t="e">
        <f>MASTER_DATA_ESCALATED!EE169/(EE$18*1000)</f>
        <v>#DIV/0!</v>
      </c>
      <c r="EF169" s="95" t="e">
        <f>MASTER_DATA_ESCALATED!EF169/(EF$18*1000)</f>
        <v>#VALUE!</v>
      </c>
      <c r="EG169" s="95">
        <f>MASTER_DATA_ESCALATED!EG169/(EG$18*1000)</f>
        <v>0</v>
      </c>
      <c r="EH169" s="95">
        <f>MASTER_DATA_ESCALATED!EH169/(EH$18*1000)</f>
        <v>0</v>
      </c>
      <c r="EI169" s="95">
        <f>MASTER_DATA_ESCALATED!EI169/(EI$18*1000)</f>
        <v>0</v>
      </c>
      <c r="EJ169" s="95">
        <f>MASTER_DATA_ESCALATED!EJ169/(EJ$18*1000)</f>
        <v>0</v>
      </c>
      <c r="EK169" s="95">
        <f>MASTER_DATA_ESCALATED!EK169/(EK$18*1000)</f>
        <v>0</v>
      </c>
      <c r="EL169" s="95">
        <f>MASTER_DATA_ESCALATED!EL169/(EL$18*1000)</f>
        <v>0</v>
      </c>
      <c r="EM169" s="95">
        <f>MASTER_DATA_ESCALATED!EM169/(EM$18*1000)</f>
        <v>0</v>
      </c>
      <c r="EN169" s="95">
        <f>MASTER_DATA_ESCALATED!EN169/(EN$18*1000)</f>
        <v>0</v>
      </c>
      <c r="EO169" s="95">
        <f>MASTER_DATA_ESCALATED!EO169/(EO$18*1000)</f>
        <v>0</v>
      </c>
      <c r="EP169" s="95">
        <f>MASTER_DATA_ESCALATED!EP169/(EP$18*1000)</f>
        <v>0</v>
      </c>
      <c r="EQ169" s="95">
        <f>MASTER_DATA_ESCALATED!EQ169/(EQ$18*1000)</f>
        <v>0</v>
      </c>
      <c r="ER169" s="95">
        <f>MASTER_DATA_ESCALATED!ER169/(ER$18*1000)</f>
        <v>0</v>
      </c>
      <c r="ES169" s="95">
        <f>MASTER_DATA_ESCALATED!ES169/(ES$18*1000)</f>
        <v>0</v>
      </c>
      <c r="ET169" s="95">
        <f>MASTER_DATA_ESCALATED!ET169/(ET$18*1000)</f>
        <v>0</v>
      </c>
      <c r="EU169" s="95">
        <f>MASTER_DATA_ESCALATED!EU169/(EU$18*1000)</f>
        <v>0</v>
      </c>
      <c r="EV169" s="95">
        <f>MASTER_DATA_ESCALATED!EV169/(EV$18*1000)</f>
        <v>0</v>
      </c>
      <c r="EW169" s="95">
        <f>MASTER_DATA_ESCALATED!EW169/(EW$18*1000)</f>
        <v>0</v>
      </c>
      <c r="EX169" s="95">
        <f>MASTER_DATA_ESCALATED!EX169/(EX$18*1000)</f>
        <v>0</v>
      </c>
      <c r="EY169" s="95">
        <f>MASTER_DATA_ESCALATED!EY169/(EY$18*1000)</f>
        <v>0</v>
      </c>
      <c r="EZ169" s="95">
        <f>MASTER_DATA_ESCALATED!EZ169/(EZ$18*1000)</f>
        <v>0</v>
      </c>
      <c r="FA169" s="95">
        <f>MASTER_DATA_ESCALATED!FA169/(FA$18*1000)</f>
        <v>0</v>
      </c>
      <c r="FB169" s="95">
        <f>MASTER_DATA_ESCALATED!FB169/(FB$18*1000)</f>
        <v>0</v>
      </c>
      <c r="FC169" s="95">
        <f>MASTER_DATA_ESCALATED!FC169/(FC$18*1000)</f>
        <v>0</v>
      </c>
      <c r="FD169" s="95">
        <f>MASTER_DATA_ESCALATED!FD169/(FD$18*1000)</f>
        <v>0</v>
      </c>
      <c r="FE169" s="95">
        <f>MASTER_DATA_ESCALATED!FE169/(FE$18*1000)</f>
        <v>0</v>
      </c>
      <c r="FF169" s="95">
        <f>MASTER_DATA_ESCALATED!FF169/(FF$18*1000)</f>
        <v>0</v>
      </c>
      <c r="FG169" s="95">
        <f>MASTER_DATA_ESCALATED!FG169/(FG$18*1000)</f>
        <v>0</v>
      </c>
      <c r="FH169" s="95">
        <f>MASTER_DATA_ESCALATED!FH169/(FH$18*1000)</f>
        <v>0</v>
      </c>
      <c r="FI169" s="95">
        <f>MASTER_DATA_ESCALATED!FI169/(FI$18*1000)</f>
        <v>0</v>
      </c>
      <c r="FJ169" s="95">
        <f>MASTER_DATA_ESCALATED!FJ169/(FJ$18*1000)</f>
        <v>0</v>
      </c>
      <c r="FK169" s="95">
        <f>MASTER_DATA_ESCALATED!FK169/(FK$18*1000)</f>
        <v>0</v>
      </c>
      <c r="FL169" s="95">
        <f>MASTER_DATA_ESCALATED!FL169/(FL$18*1000)</f>
        <v>0</v>
      </c>
      <c r="FM169" s="95">
        <f>MASTER_DATA_ESCALATED!FM169/(FM$18*1000)</f>
        <v>0</v>
      </c>
      <c r="FN169" s="95">
        <f>MASTER_DATA_ESCALATED!FN169/(FN$18*1000)</f>
        <v>0</v>
      </c>
      <c r="FO169" s="95">
        <f>MASTER_DATA_ESCALATED!FO169/(FO$18*1000)</f>
        <v>0</v>
      </c>
      <c r="FP169" s="95">
        <f>MASTER_DATA_ESCALATED!FP169/(FP$18*1000)</f>
        <v>0</v>
      </c>
      <c r="FQ169" s="95">
        <f>MASTER_DATA_ESCALATED!FQ169/(FQ$18*1000)</f>
        <v>0</v>
      </c>
      <c r="FR169" s="95">
        <f>MASTER_DATA_ESCALATED!FR169/(FR$18*1000)</f>
        <v>0</v>
      </c>
      <c r="FS169" s="95">
        <f>MASTER_DATA_ESCALATED!FS169/(FS$18*1000)</f>
        <v>0</v>
      </c>
      <c r="FT169" s="95">
        <f>MASTER_DATA_ESCALATED!FT169/(FT$18*1000)</f>
        <v>0</v>
      </c>
      <c r="FU169" s="95">
        <f>MASTER_DATA_ESCALATED!FU169/(FU$18*1000)</f>
        <v>0</v>
      </c>
      <c r="FV169" s="95">
        <f>MASTER_DATA_ESCALATED!FV169/(FV$18*1000)</f>
        <v>0</v>
      </c>
      <c r="FW169" s="95">
        <f>MASTER_DATA_ESCALATED!FW169/(FW$18*1000)</f>
        <v>0</v>
      </c>
      <c r="FX169" s="95">
        <f>MASTER_DATA_ESCALATED!FX169/(FX$18*1000)</f>
        <v>0</v>
      </c>
      <c r="FY169" s="95">
        <f>MASTER_DATA_ESCALATED!FY169/(FY$18*1000)</f>
        <v>0</v>
      </c>
      <c r="FZ169" s="95">
        <f>MASTER_DATA_ESCALATED!FZ169/(FZ$18*1000)</f>
        <v>0</v>
      </c>
      <c r="GA169" s="95">
        <f>MASTER_DATA_ESCALATED!GA169/(GA$18*1000)</f>
        <v>0</v>
      </c>
      <c r="GB169" s="95">
        <f>MASTER_DATA_ESCALATED!GB169/(GB$18*1000)</f>
        <v>0</v>
      </c>
      <c r="GC169" s="95">
        <f>MASTER_DATA_ESCALATED!GC169/(GC$18*1000)</f>
        <v>0</v>
      </c>
      <c r="GD169" s="95">
        <f>MASTER_DATA_ESCALATED!GD169/(GD$18*1000)</f>
        <v>0</v>
      </c>
      <c r="GE169" s="95">
        <f>MASTER_DATA_ESCALATED!GE169/(GE$18*1000)</f>
        <v>0</v>
      </c>
      <c r="GF169" s="95">
        <f>MASTER_DATA_ESCALATED!GF169/(GF$18*1000)</f>
        <v>0</v>
      </c>
      <c r="GG169" s="95">
        <f>MASTER_DATA_ESCALATED!GG169/(GG$18*1000)</f>
        <v>0</v>
      </c>
      <c r="GH169" s="95">
        <f>MASTER_DATA_ESCALATED!GH169/(GH$18*1000)</f>
        <v>0</v>
      </c>
      <c r="GI169" s="95">
        <f>MASTER_DATA_ESCALATED!GI169/(GI$18*1000)</f>
        <v>0</v>
      </c>
      <c r="GJ169" s="95">
        <f>MASTER_DATA_ESCALATED!GJ169/(GJ$18*1000)</f>
        <v>0</v>
      </c>
      <c r="GK169" s="95">
        <f>MASTER_DATA_ESCALATED!GK169/(GK$18*1000)</f>
        <v>0</v>
      </c>
      <c r="GL169" s="95">
        <f>MASTER_DATA_ESCALATED!GL169/(GL$18*1000)</f>
        <v>0</v>
      </c>
      <c r="GM169" s="95">
        <f>MASTER_DATA_ESCALATED!GM169/(GM$18*1000)</f>
        <v>0</v>
      </c>
      <c r="GN169" s="95">
        <f>MASTER_DATA_ESCALATED!GN169/(GN$18*1000)</f>
        <v>0</v>
      </c>
      <c r="GO169" s="95">
        <f>MASTER_DATA_ESCALATED!GO169/(GO$18*1000)</f>
        <v>0</v>
      </c>
      <c r="GP169" s="95">
        <f>MASTER_DATA_ESCALATED!GP169/(GP$18*1000)</f>
        <v>0</v>
      </c>
      <c r="GQ169" s="95">
        <f>MASTER_DATA_ESCALATED!GQ169/(GQ$18*1000)</f>
        <v>0</v>
      </c>
      <c r="GR169" s="95">
        <f>MASTER_DATA_ESCALATED!GR169/(GR$18*1000)</f>
        <v>0</v>
      </c>
      <c r="GS169" s="95">
        <f>MASTER_DATA_ESCALATED!GS169/(GS$18*1000)</f>
        <v>0</v>
      </c>
      <c r="GT169" s="95">
        <f>MASTER_DATA_ESCALATED!GT169/(GT$18*1000)</f>
        <v>0</v>
      </c>
      <c r="GU169" s="95">
        <f>MASTER_DATA_ESCALATED!GU169/(GU$18*1000)</f>
        <v>0</v>
      </c>
      <c r="GV169" s="95">
        <f>MASTER_DATA_ESCALATED!GV169/(GV$18*1000)</f>
        <v>0</v>
      </c>
      <c r="GW169" s="95" t="e">
        <f>MASTER_DATA_ESCALATED!#REF!/(GW$18*1000)</f>
        <v>#REF!</v>
      </c>
      <c r="GX169" s="95" t="e">
        <f>MASTER_DATA_ESCALATED!#REF!/(GX$18*1000)</f>
        <v>#REF!</v>
      </c>
      <c r="GY169" s="95" t="e">
        <f>MASTER_DATA_ESCALATED!#REF!/(GY$18*1000)</f>
        <v>#REF!</v>
      </c>
    </row>
    <row r="170" spans="2:207" s="25" customFormat="1" ht="17.25" hidden="1" outlineLevel="2" x14ac:dyDescent="0.3">
      <c r="B170" s="21">
        <f t="shared" si="3"/>
        <v>30</v>
      </c>
      <c r="C170" s="24">
        <f t="shared" si="4"/>
        <v>38</v>
      </c>
      <c r="D170" s="75"/>
      <c r="E170" s="51">
        <v>38</v>
      </c>
      <c r="F170" s="24"/>
      <c r="G170" s="80"/>
      <c r="H170" s="34" t="s">
        <v>159</v>
      </c>
      <c r="I170" s="95">
        <f>MASTER_DATA_ESCALATED!I170/(I$18*1000)</f>
        <v>0</v>
      </c>
      <c r="J170" s="95">
        <f>MASTER_DATA_ESCALATED!J170/(J$18*1000)</f>
        <v>0</v>
      </c>
      <c r="K170" s="95">
        <f>MASTER_DATA_ESCALATED!K170/(K$18*1000)</f>
        <v>0</v>
      </c>
      <c r="L170" s="95">
        <f>MASTER_DATA_ESCALATED!L170/(L$18*1000)</f>
        <v>0</v>
      </c>
      <c r="M170" s="95">
        <f>MASTER_DATA_ESCALATED!M170/(M$18*1000)</f>
        <v>0</v>
      </c>
      <c r="N170" s="95">
        <f>MASTER_DATA_ESCALATED!N170/(N$18*1000)</f>
        <v>0</v>
      </c>
      <c r="O170" s="95">
        <f>MASTER_DATA_ESCALATED!O170/(O$18*1000)</f>
        <v>0</v>
      </c>
      <c r="P170" s="95">
        <f>MASTER_DATA_ESCALATED!P170/(P$18*1000)</f>
        <v>0</v>
      </c>
      <c r="Q170" s="95">
        <f>MASTER_DATA_ESCALATED!Q170/(Q$18*1000)</f>
        <v>0</v>
      </c>
      <c r="R170" s="95">
        <f>MASTER_DATA_ESCALATED!R170/(R$18*1000)</f>
        <v>0</v>
      </c>
      <c r="S170" s="95">
        <f>MASTER_DATA_ESCALATED!S170/(S$18*1000)</f>
        <v>0</v>
      </c>
      <c r="T170" s="95">
        <f>MASTER_DATA_ESCALATED!T170/(T$18*1000)</f>
        <v>0</v>
      </c>
      <c r="U170" s="95">
        <f>MASTER_DATA_ESCALATED!U170/(U$18*1000)</f>
        <v>0</v>
      </c>
      <c r="V170" s="95">
        <f>MASTER_DATA_ESCALATED!V170/(V$18*1000)</f>
        <v>0</v>
      </c>
      <c r="W170" s="95">
        <f>MASTER_DATA_ESCALATED!W170/(W$18*1000)</f>
        <v>0</v>
      </c>
      <c r="X170" s="95">
        <f>MASTER_DATA_ESCALATED!X170/(X$18*1000)</f>
        <v>0</v>
      </c>
      <c r="Y170" s="95">
        <f>MASTER_DATA_ESCALATED!Y170/(Y$18*1000)</f>
        <v>0</v>
      </c>
      <c r="Z170" s="95">
        <f>MASTER_DATA_ESCALATED!Z170/(Z$18*1000)</f>
        <v>0</v>
      </c>
      <c r="AA170" s="95">
        <f>MASTER_DATA_ESCALATED!AA170/(AA$18*1000)</f>
        <v>0</v>
      </c>
      <c r="AB170" s="95">
        <f>MASTER_DATA_ESCALATED!AB170/(AB$18*1000)</f>
        <v>0</v>
      </c>
      <c r="AC170" s="95">
        <f>MASTER_DATA_ESCALATED!AC170/(AC$18*1000)</f>
        <v>0</v>
      </c>
      <c r="AD170" s="95">
        <f>MASTER_DATA_ESCALATED!AD170/(AD$18*1000)</f>
        <v>0</v>
      </c>
      <c r="AE170" s="95">
        <f>MASTER_DATA_ESCALATED!AE170/(AE$18*1000)</f>
        <v>0</v>
      </c>
      <c r="AF170" s="95">
        <f>MASTER_DATA_ESCALATED!AF170/(AF$18*1000)</f>
        <v>0</v>
      </c>
      <c r="AG170" s="95">
        <f>MASTER_DATA_ESCALATED!AG170/(AG$18*1000)</f>
        <v>0</v>
      </c>
      <c r="AH170" s="95">
        <f>MASTER_DATA_ESCALATED!AH170/(AH$18*1000)</f>
        <v>0</v>
      </c>
      <c r="AI170" s="95">
        <f>MASTER_DATA_ESCALATED!AI170/(AI$18*1000)</f>
        <v>0</v>
      </c>
      <c r="AJ170" s="95">
        <f>MASTER_DATA_ESCALATED!AJ170/(AJ$18*1000)</f>
        <v>0</v>
      </c>
      <c r="AK170" s="95">
        <f>MASTER_DATA_ESCALATED!AK170/(AK$18*1000)</f>
        <v>0</v>
      </c>
      <c r="AL170" s="95">
        <f>MASTER_DATA_ESCALATED!AL170/(AL$18*1000)</f>
        <v>0</v>
      </c>
      <c r="AM170" s="95">
        <f>MASTER_DATA_ESCALATED!AM170/(AM$18*1000)</f>
        <v>0</v>
      </c>
      <c r="AN170" s="95">
        <f>MASTER_DATA_ESCALATED!AN170/(AN$18*1000)</f>
        <v>0</v>
      </c>
      <c r="AO170" s="95">
        <f>MASTER_DATA_ESCALATED!AO170/(AO$18*1000)</f>
        <v>0</v>
      </c>
      <c r="AP170" s="95">
        <f>MASTER_DATA_ESCALATED!AP170/(AP$18*1000)</f>
        <v>0</v>
      </c>
      <c r="AQ170" s="95">
        <f>MASTER_DATA_ESCALATED!AQ170/(AQ$18*1000)</f>
        <v>0</v>
      </c>
      <c r="AR170" s="95">
        <f>MASTER_DATA_ESCALATED!AR170/(AR$18*1000)</f>
        <v>0</v>
      </c>
      <c r="AS170" s="95">
        <f>MASTER_DATA_ESCALATED!AS170/(AS$18*1000)</f>
        <v>0</v>
      </c>
      <c r="AT170" s="95">
        <f>MASTER_DATA_ESCALATED!AT170/(AT$18*1000)</f>
        <v>0</v>
      </c>
      <c r="AU170" s="95">
        <f>MASTER_DATA_ESCALATED!AU170/(AU$18*1000)</f>
        <v>0</v>
      </c>
      <c r="AV170" s="95">
        <f>MASTER_DATA_ESCALATED!AV170/(AV$18*1000)</f>
        <v>0</v>
      </c>
      <c r="AW170" s="95">
        <f>MASTER_DATA_ESCALATED!AW170/(AW$18*1000)</f>
        <v>0</v>
      </c>
      <c r="AX170" s="95">
        <f>MASTER_DATA_ESCALATED!AX170/(AX$18*1000)</f>
        <v>0</v>
      </c>
      <c r="AY170" s="95">
        <f>MASTER_DATA_ESCALATED!AY170/(AY$18*1000)</f>
        <v>0</v>
      </c>
      <c r="AZ170" s="95">
        <f>MASTER_DATA_ESCALATED!AZ170/(AZ$18*1000)</f>
        <v>0</v>
      </c>
      <c r="BA170" s="95">
        <f>MASTER_DATA_ESCALATED!BA170/(BA$18*1000)</f>
        <v>0</v>
      </c>
      <c r="BB170" s="95">
        <f>MASTER_DATA_ESCALATED!BB170/(BB$18*1000)</f>
        <v>0</v>
      </c>
      <c r="BC170" s="95">
        <f>MASTER_DATA_ESCALATED!BC170/(BC$18*1000)</f>
        <v>0</v>
      </c>
      <c r="BD170" s="95">
        <f>MASTER_DATA_ESCALATED!BD170/(BD$18*1000)</f>
        <v>0</v>
      </c>
      <c r="BE170" s="95">
        <f>MASTER_DATA_ESCALATED!BE170/(BE$18*1000)</f>
        <v>0</v>
      </c>
      <c r="BF170" s="95">
        <f>MASTER_DATA_ESCALATED!BF170/(BF$18*1000)</f>
        <v>0</v>
      </c>
      <c r="BG170" s="95">
        <f>MASTER_DATA_ESCALATED!BG170/(BG$18*1000)</f>
        <v>0</v>
      </c>
      <c r="BH170" s="95">
        <f>MASTER_DATA_ESCALATED!BH170/(BH$18*1000)</f>
        <v>0</v>
      </c>
      <c r="BI170" s="95">
        <f>MASTER_DATA_ESCALATED!BI170/(BI$18*1000)</f>
        <v>0</v>
      </c>
      <c r="BJ170" s="95">
        <f>MASTER_DATA_ESCALATED!BJ170/(BJ$18*1000)</f>
        <v>0</v>
      </c>
      <c r="BK170" s="95">
        <f>MASTER_DATA_ESCALATED!BK170/(BK$18*1000)</f>
        <v>0</v>
      </c>
      <c r="BL170" s="95">
        <f>MASTER_DATA_ESCALATED!BL170/(BL$18*1000)</f>
        <v>0</v>
      </c>
      <c r="BM170" s="95">
        <f>MASTER_DATA_ESCALATED!BM170/(BM$18*1000)</f>
        <v>0</v>
      </c>
      <c r="BN170" s="95">
        <f>MASTER_DATA_ESCALATED!BN170/(BN$18*1000)</f>
        <v>0</v>
      </c>
      <c r="BO170" s="95">
        <f>MASTER_DATA_ESCALATED!BO170/(BO$18*1000)</f>
        <v>0</v>
      </c>
      <c r="BP170" s="95">
        <f>MASTER_DATA_ESCALATED!BP170/(BP$18*1000)</f>
        <v>0</v>
      </c>
      <c r="BQ170" s="95">
        <f>MASTER_DATA_ESCALATED!BQ170/(BQ$18*1000)</f>
        <v>0</v>
      </c>
      <c r="BR170" s="95">
        <f>MASTER_DATA_ESCALATED!BR170/(BR$18*1000)</f>
        <v>0</v>
      </c>
      <c r="BS170" s="95">
        <f>MASTER_DATA_ESCALATED!BS170/(BS$18*1000)</f>
        <v>0</v>
      </c>
      <c r="BT170" s="95">
        <f>MASTER_DATA_ESCALATED!BT170/(BT$18*1000)</f>
        <v>0</v>
      </c>
      <c r="BU170" s="95">
        <f>MASTER_DATA_ESCALATED!BU170/(BU$18*1000)</f>
        <v>0</v>
      </c>
      <c r="BV170" s="95">
        <f>MASTER_DATA_ESCALATED!BV170/(BV$18*1000)</f>
        <v>0</v>
      </c>
      <c r="BW170" s="95">
        <f>MASTER_DATA_ESCALATED!BW170/(BW$18*1000)</f>
        <v>0</v>
      </c>
      <c r="BX170" s="95">
        <f>MASTER_DATA_ESCALATED!BX170/(BX$18*1000)</f>
        <v>0</v>
      </c>
      <c r="BY170" s="95">
        <f>MASTER_DATA_ESCALATED!BY170/(BY$18*1000)</f>
        <v>0</v>
      </c>
      <c r="BZ170" s="95">
        <f>MASTER_DATA_ESCALATED!BZ170/(BZ$18*1000)</f>
        <v>0</v>
      </c>
      <c r="CA170" s="95">
        <f>MASTER_DATA_ESCALATED!CA170/(CA$18*1000)</f>
        <v>0</v>
      </c>
      <c r="CB170" s="95">
        <f>MASTER_DATA_ESCALATED!CB170/(CB$18*1000)</f>
        <v>0</v>
      </c>
      <c r="CC170" s="95">
        <f>MASTER_DATA_ESCALATED!CC170/(CC$18*1000)</f>
        <v>0</v>
      </c>
      <c r="CD170" s="95">
        <f>MASTER_DATA_ESCALATED!CD170/(CD$18*1000)</f>
        <v>0</v>
      </c>
      <c r="CE170" s="95">
        <f>MASTER_DATA_ESCALATED!CE170/(CE$18*1000)</f>
        <v>0</v>
      </c>
      <c r="CF170" s="95">
        <f>MASTER_DATA_ESCALATED!CF170/(CF$18*1000)</f>
        <v>0</v>
      </c>
      <c r="CG170" s="95">
        <f>MASTER_DATA_ESCALATED!CG170/(CG$18*1000)</f>
        <v>0</v>
      </c>
      <c r="CH170" s="95">
        <f>MASTER_DATA_ESCALATED!CH170/(CH$18*1000)</f>
        <v>0</v>
      </c>
      <c r="CI170" s="95">
        <f>MASTER_DATA_ESCALATED!CI170/(CI$18*1000)</f>
        <v>0</v>
      </c>
      <c r="CJ170" s="95">
        <f>MASTER_DATA_ESCALATED!CJ170/(CJ$18*1000)</f>
        <v>0</v>
      </c>
      <c r="CK170" s="95">
        <f>MASTER_DATA_ESCALATED!CK170/(CK$18*1000)</f>
        <v>0</v>
      </c>
      <c r="CL170" s="95">
        <f>MASTER_DATA_ESCALATED!CL170/(CL$18*1000)</f>
        <v>0</v>
      </c>
      <c r="CM170" s="95">
        <f>MASTER_DATA_ESCALATED!CM170/(CM$18*1000)</f>
        <v>0</v>
      </c>
      <c r="CN170" s="95">
        <f>MASTER_DATA_ESCALATED!CN170/(CN$18*1000)</f>
        <v>0</v>
      </c>
      <c r="CO170" s="95">
        <f>MASTER_DATA_ESCALATED!CO170/(CO$18*1000)</f>
        <v>0</v>
      </c>
      <c r="CP170" s="95">
        <f>MASTER_DATA_ESCALATED!CP170/(CP$18*1000)</f>
        <v>0</v>
      </c>
      <c r="CQ170" s="95">
        <f>MASTER_DATA_ESCALATED!CQ170/(CQ$18*1000)</f>
        <v>0</v>
      </c>
      <c r="CR170" s="95">
        <f>MASTER_DATA_ESCALATED!CR170/(CR$18*1000)</f>
        <v>0</v>
      </c>
      <c r="CS170" s="95">
        <f>MASTER_DATA_ESCALATED!CS170/(CS$18*1000)</f>
        <v>0</v>
      </c>
      <c r="CT170" s="95">
        <f>MASTER_DATA_ESCALATED!CT170/(CT$18*1000)</f>
        <v>0</v>
      </c>
      <c r="CU170" s="95">
        <f>MASTER_DATA_ESCALATED!CU170/(CU$18*1000)</f>
        <v>0</v>
      </c>
      <c r="CV170" s="95">
        <f>MASTER_DATA_ESCALATED!CV170/(CV$18*1000)</f>
        <v>0</v>
      </c>
      <c r="CW170" s="95">
        <f>MASTER_DATA_ESCALATED!CW170/(CW$18*1000)</f>
        <v>0</v>
      </c>
      <c r="CX170" s="95">
        <f>MASTER_DATA_ESCALATED!CX170/(CX$18*1000)</f>
        <v>0</v>
      </c>
      <c r="CY170" s="95">
        <f>MASTER_DATA_ESCALATED!CY170/(CY$18*1000)</f>
        <v>0</v>
      </c>
      <c r="CZ170" s="95">
        <f>MASTER_DATA_ESCALATED!CZ170/(CZ$18*1000)</f>
        <v>0</v>
      </c>
      <c r="DA170" s="95" t="e">
        <f>MASTER_DATA_ESCALATED!DA170/(DA$18*1000)</f>
        <v>#DIV/0!</v>
      </c>
      <c r="DB170" s="95" t="e">
        <f>MASTER_DATA_ESCALATED!DB170/(DB$18*1000)</f>
        <v>#DIV/0!</v>
      </c>
      <c r="DC170" s="95" t="e">
        <f>MASTER_DATA_ESCALATED!DC170/(DC$18*1000)</f>
        <v>#DIV/0!</v>
      </c>
      <c r="DD170" s="95" t="e">
        <f>MASTER_DATA_ESCALATED!DD170/(DD$18*1000)</f>
        <v>#N/A</v>
      </c>
      <c r="DE170" s="95">
        <f>MASTER_DATA_ESCALATED!DE170/(DE$18*1000)</f>
        <v>0</v>
      </c>
      <c r="DF170" s="95">
        <f>MASTER_DATA_ESCALATED!DF170/(DF$18*1000)</f>
        <v>0</v>
      </c>
      <c r="DG170" s="95">
        <f>MASTER_DATA_ESCALATED!DG170/(DG$18*1000)</f>
        <v>0</v>
      </c>
      <c r="DH170" s="95">
        <f>MASTER_DATA_ESCALATED!DH170/(DH$18*1000)</f>
        <v>69.413319410072049</v>
      </c>
      <c r="DI170" s="95">
        <f>MASTER_DATA_ESCALATED!DI170/(DI$18*1000)</f>
        <v>0</v>
      </c>
      <c r="DJ170" s="95">
        <f>MASTER_DATA_ESCALATED!DJ170/(DJ$18*1000)</f>
        <v>0</v>
      </c>
      <c r="DK170" s="95">
        <f>MASTER_DATA_ESCALATED!DK170/(DK$18*1000)</f>
        <v>0</v>
      </c>
      <c r="DL170" s="95">
        <f>MASTER_DATA_ESCALATED!DL170/(DL$18*1000)</f>
        <v>59.520325743700951</v>
      </c>
      <c r="DM170" s="95">
        <f>MASTER_DATA_ESCALATED!DM170/(DM$18*1000)</f>
        <v>0</v>
      </c>
      <c r="DN170" s="95">
        <f>MASTER_DATA_ESCALATED!DN170/(DN$18*1000)</f>
        <v>0</v>
      </c>
      <c r="DO170" s="95">
        <f>MASTER_DATA_ESCALATED!DO170/(DO$18*1000)</f>
        <v>0</v>
      </c>
      <c r="DP170" s="95">
        <f>MASTER_DATA_ESCALATED!DP170/(DP$18*1000)</f>
        <v>52.781101678541553</v>
      </c>
      <c r="DQ170" s="95">
        <f>MASTER_DATA_ESCALATED!DQ170/(DQ$18*1000)</f>
        <v>0</v>
      </c>
      <c r="DR170" s="95">
        <f>MASTER_DATA_ESCALATED!DR170/(DR$18*1000)</f>
        <v>0</v>
      </c>
      <c r="DS170" s="95">
        <f>MASTER_DATA_ESCALATED!DS170/(DS$18*1000)</f>
        <v>0</v>
      </c>
      <c r="DT170" s="95">
        <f>MASTER_DATA_ESCALATED!DT170/(DT$18*1000)</f>
        <v>48.529021643748372</v>
      </c>
      <c r="DU170" s="95">
        <f>MASTER_DATA_ESCALATED!DU170/(DU$18*1000)</f>
        <v>0</v>
      </c>
      <c r="DV170" s="95">
        <f>MASTER_DATA_ESCALATED!DV170/(DV$18*1000)</f>
        <v>0</v>
      </c>
      <c r="DW170" s="95">
        <f>MASTER_DATA_ESCALATED!DW170/(DW$18*1000)</f>
        <v>0</v>
      </c>
      <c r="DX170" s="95">
        <f>MASTER_DATA_ESCALATED!DX170/(DX$18*1000)</f>
        <v>44.970740210567321</v>
      </c>
      <c r="DY170" s="95">
        <f>MASTER_DATA_ESCALATED!DY170/(DY$18*1000)</f>
        <v>0</v>
      </c>
      <c r="DZ170" s="95">
        <f>MASTER_DATA_ESCALATED!DZ170/(DZ$18*1000)</f>
        <v>0</v>
      </c>
      <c r="EA170" s="95">
        <f>MASTER_DATA_ESCALATED!EA170/(EA$18*1000)</f>
        <v>0</v>
      </c>
      <c r="EB170" s="95">
        <f>MASTER_DATA_ESCALATED!EB170/(EB$18*1000)</f>
        <v>43.946007839293927</v>
      </c>
      <c r="EC170" s="95" t="e">
        <f>MASTER_DATA_ESCALATED!EC170/(EC$18*1000)</f>
        <v>#DIV/0!</v>
      </c>
      <c r="ED170" s="95" t="e">
        <f>MASTER_DATA_ESCALATED!ED170/(ED$18*1000)</f>
        <v>#DIV/0!</v>
      </c>
      <c r="EE170" s="95" t="e">
        <f>MASTER_DATA_ESCALATED!EE170/(EE$18*1000)</f>
        <v>#DIV/0!</v>
      </c>
      <c r="EF170" s="95" t="e">
        <f>MASTER_DATA_ESCALATED!EF170/(EF$18*1000)</f>
        <v>#VALUE!</v>
      </c>
      <c r="EG170" s="95">
        <f>MASTER_DATA_ESCALATED!EG170/(EG$18*1000)</f>
        <v>0</v>
      </c>
      <c r="EH170" s="95">
        <f>MASTER_DATA_ESCALATED!EH170/(EH$18*1000)</f>
        <v>0</v>
      </c>
      <c r="EI170" s="95">
        <f>MASTER_DATA_ESCALATED!EI170/(EI$18*1000)</f>
        <v>0</v>
      </c>
      <c r="EJ170" s="95">
        <f>MASTER_DATA_ESCALATED!EJ170/(EJ$18*1000)</f>
        <v>0</v>
      </c>
      <c r="EK170" s="95">
        <f>MASTER_DATA_ESCALATED!EK170/(EK$18*1000)</f>
        <v>0</v>
      </c>
      <c r="EL170" s="95">
        <f>MASTER_DATA_ESCALATED!EL170/(EL$18*1000)</f>
        <v>0</v>
      </c>
      <c r="EM170" s="95">
        <f>MASTER_DATA_ESCALATED!EM170/(EM$18*1000)</f>
        <v>0</v>
      </c>
      <c r="EN170" s="95">
        <f>MASTER_DATA_ESCALATED!EN170/(EN$18*1000)</f>
        <v>0</v>
      </c>
      <c r="EO170" s="95">
        <f>MASTER_DATA_ESCALATED!EO170/(EO$18*1000)</f>
        <v>0</v>
      </c>
      <c r="EP170" s="95">
        <f>MASTER_DATA_ESCALATED!EP170/(EP$18*1000)</f>
        <v>0</v>
      </c>
      <c r="EQ170" s="95">
        <f>MASTER_DATA_ESCALATED!EQ170/(EQ$18*1000)</f>
        <v>0</v>
      </c>
      <c r="ER170" s="95">
        <f>MASTER_DATA_ESCALATED!ER170/(ER$18*1000)</f>
        <v>0</v>
      </c>
      <c r="ES170" s="95">
        <f>MASTER_DATA_ESCALATED!ES170/(ES$18*1000)</f>
        <v>0</v>
      </c>
      <c r="ET170" s="95">
        <f>MASTER_DATA_ESCALATED!ET170/(ET$18*1000)</f>
        <v>0</v>
      </c>
      <c r="EU170" s="95">
        <f>MASTER_DATA_ESCALATED!EU170/(EU$18*1000)</f>
        <v>0</v>
      </c>
      <c r="EV170" s="95">
        <f>MASTER_DATA_ESCALATED!EV170/(EV$18*1000)</f>
        <v>0</v>
      </c>
      <c r="EW170" s="95">
        <f>MASTER_DATA_ESCALATED!EW170/(EW$18*1000)</f>
        <v>0</v>
      </c>
      <c r="EX170" s="95">
        <f>MASTER_DATA_ESCALATED!EX170/(EX$18*1000)</f>
        <v>0</v>
      </c>
      <c r="EY170" s="95">
        <f>MASTER_DATA_ESCALATED!EY170/(EY$18*1000)</f>
        <v>0</v>
      </c>
      <c r="EZ170" s="95">
        <f>MASTER_DATA_ESCALATED!EZ170/(EZ$18*1000)</f>
        <v>18.845419649341217</v>
      </c>
      <c r="FA170" s="95">
        <f>MASTER_DATA_ESCALATED!FA170/(FA$18*1000)</f>
        <v>0</v>
      </c>
      <c r="FB170" s="95">
        <f>MASTER_DATA_ESCALATED!FB170/(FB$18*1000)</f>
        <v>0</v>
      </c>
      <c r="FC170" s="95">
        <f>MASTER_DATA_ESCALATED!FC170/(FC$18*1000)</f>
        <v>0</v>
      </c>
      <c r="FD170" s="95">
        <f>MASTER_DATA_ESCALATED!FD170/(FD$18*1000)</f>
        <v>18.845419649341217</v>
      </c>
      <c r="FE170" s="95">
        <f>MASTER_DATA_ESCALATED!FE170/(FE$18*1000)</f>
        <v>0</v>
      </c>
      <c r="FF170" s="95">
        <f>MASTER_DATA_ESCALATED!FF170/(FF$18*1000)</f>
        <v>0</v>
      </c>
      <c r="FG170" s="95">
        <f>MASTER_DATA_ESCALATED!FG170/(FG$18*1000)</f>
        <v>0</v>
      </c>
      <c r="FH170" s="95">
        <f>MASTER_DATA_ESCALATED!FH170/(FH$18*1000)</f>
        <v>18.716429781789255</v>
      </c>
      <c r="FI170" s="95">
        <f>MASTER_DATA_ESCALATED!FI170/(FI$18*1000)</f>
        <v>0</v>
      </c>
      <c r="FJ170" s="95">
        <f>MASTER_DATA_ESCALATED!FJ170/(FJ$18*1000)</f>
        <v>0</v>
      </c>
      <c r="FK170" s="95">
        <f>MASTER_DATA_ESCALATED!FK170/(FK$18*1000)</f>
        <v>0</v>
      </c>
      <c r="FL170" s="95">
        <f>MASTER_DATA_ESCALATED!FL170/(FL$18*1000)</f>
        <v>34.50478957014905</v>
      </c>
      <c r="FM170" s="95">
        <f>MASTER_DATA_ESCALATED!FM170/(FM$18*1000)</f>
        <v>0</v>
      </c>
      <c r="FN170" s="95">
        <f>MASTER_DATA_ESCALATED!FN170/(FN$18*1000)</f>
        <v>0</v>
      </c>
      <c r="FO170" s="95">
        <f>MASTER_DATA_ESCALATED!FO170/(FO$18*1000)</f>
        <v>0</v>
      </c>
      <c r="FP170" s="95">
        <f>MASTER_DATA_ESCALATED!FP170/(FP$18*1000)</f>
        <v>105.46288380689309</v>
      </c>
      <c r="FQ170" s="95">
        <f>MASTER_DATA_ESCALATED!FQ170/(FQ$18*1000)</f>
        <v>0</v>
      </c>
      <c r="FR170" s="95">
        <f>MASTER_DATA_ESCALATED!FR170/(FR$18*1000)</f>
        <v>0</v>
      </c>
      <c r="FS170" s="95">
        <f>MASTER_DATA_ESCALATED!FS170/(FS$18*1000)</f>
        <v>0</v>
      </c>
      <c r="FT170" s="95">
        <f>MASTER_DATA_ESCALATED!FT170/(FT$18*1000)</f>
        <v>103.48840912797344</v>
      </c>
      <c r="FU170" s="95">
        <f>MASTER_DATA_ESCALATED!FU170/(FU$18*1000)</f>
        <v>0</v>
      </c>
      <c r="FV170" s="95">
        <f>MASTER_DATA_ESCALATED!FV170/(FV$18*1000)</f>
        <v>0</v>
      </c>
      <c r="FW170" s="95">
        <f>MASTER_DATA_ESCALATED!FW170/(FW$18*1000)</f>
        <v>0</v>
      </c>
      <c r="FX170" s="95">
        <f>MASTER_DATA_ESCALATED!FX170/(FX$18*1000)</f>
        <v>100.89388582731804</v>
      </c>
      <c r="FY170" s="95">
        <f>MASTER_DATA_ESCALATED!FY170/(FY$18*1000)</f>
        <v>0</v>
      </c>
      <c r="FZ170" s="95">
        <f>MASTER_DATA_ESCALATED!FZ170/(FZ$18*1000)</f>
        <v>0</v>
      </c>
      <c r="GA170" s="95">
        <f>MASTER_DATA_ESCALATED!GA170/(GA$18*1000)</f>
        <v>0</v>
      </c>
      <c r="GB170" s="95">
        <f>MASTER_DATA_ESCALATED!GB170/(GB$18*1000)</f>
        <v>114.62008324970984</v>
      </c>
      <c r="GC170" s="95">
        <f>MASTER_DATA_ESCALATED!GC170/(GC$18*1000)</f>
        <v>0</v>
      </c>
      <c r="GD170" s="95">
        <f>MASTER_DATA_ESCALATED!GD170/(GD$18*1000)</f>
        <v>0</v>
      </c>
      <c r="GE170" s="95">
        <f>MASTER_DATA_ESCALATED!GE170/(GE$18*1000)</f>
        <v>0</v>
      </c>
      <c r="GF170" s="95">
        <f>MASTER_DATA_ESCALATED!GF170/(GF$18*1000)</f>
        <v>110.34845253108446</v>
      </c>
      <c r="GG170" s="95">
        <f>MASTER_DATA_ESCALATED!GG170/(GG$18*1000)</f>
        <v>0</v>
      </c>
      <c r="GH170" s="95">
        <f>MASTER_DATA_ESCALATED!GH170/(GH$18*1000)</f>
        <v>0</v>
      </c>
      <c r="GI170" s="95">
        <f>MASTER_DATA_ESCALATED!GI170/(GI$18*1000)</f>
        <v>0</v>
      </c>
      <c r="GJ170" s="95">
        <f>MASTER_DATA_ESCALATED!GJ170/(GJ$18*1000)</f>
        <v>106.68769172879725</v>
      </c>
      <c r="GK170" s="95">
        <f>MASTER_DATA_ESCALATED!GK170/(GK$18*1000)</f>
        <v>0</v>
      </c>
      <c r="GL170" s="95">
        <f>MASTER_DATA_ESCALATED!GL170/(GL$18*1000)</f>
        <v>0</v>
      </c>
      <c r="GM170" s="95">
        <f>MASTER_DATA_ESCALATED!GM170/(GM$18*1000)</f>
        <v>0</v>
      </c>
      <c r="GN170" s="95">
        <f>MASTER_DATA_ESCALATED!GN170/(GN$18*1000)</f>
        <v>187.38971064355215</v>
      </c>
      <c r="GO170" s="95">
        <f>MASTER_DATA_ESCALATED!GO170/(GO$18*1000)</f>
        <v>0</v>
      </c>
      <c r="GP170" s="95">
        <f>MASTER_DATA_ESCALATED!GP170/(GP$18*1000)</f>
        <v>0</v>
      </c>
      <c r="GQ170" s="95">
        <f>MASTER_DATA_ESCALATED!GQ170/(GQ$18*1000)</f>
        <v>0</v>
      </c>
      <c r="GR170" s="95">
        <f>MASTER_DATA_ESCALATED!GR170/(GR$18*1000)</f>
        <v>174.39909847495889</v>
      </c>
      <c r="GS170" s="95">
        <f>MASTER_DATA_ESCALATED!GS170/(GS$18*1000)</f>
        <v>0</v>
      </c>
      <c r="GT170" s="95">
        <f>MASTER_DATA_ESCALATED!GT170/(GT$18*1000)</f>
        <v>0</v>
      </c>
      <c r="GU170" s="95">
        <f>MASTER_DATA_ESCALATED!GU170/(GU$18*1000)</f>
        <v>0</v>
      </c>
      <c r="GV170" s="95">
        <f>MASTER_DATA_ESCALATED!GV170/(GV$18*1000)</f>
        <v>158.24078226327995</v>
      </c>
      <c r="GW170" s="95" t="e">
        <f>MASTER_DATA_ESCALATED!#REF!/(GW$18*1000)</f>
        <v>#REF!</v>
      </c>
      <c r="GX170" s="95" t="e">
        <f>MASTER_DATA_ESCALATED!#REF!/(GX$18*1000)</f>
        <v>#REF!</v>
      </c>
      <c r="GY170" s="95" t="e">
        <f>MASTER_DATA_ESCALATED!#REF!/(GY$18*1000)</f>
        <v>#REF!</v>
      </c>
    </row>
    <row r="171" spans="2:207" s="25" customFormat="1" ht="17.25" hidden="1" outlineLevel="1" x14ac:dyDescent="0.3">
      <c r="B171" s="183">
        <f t="shared" si="3"/>
        <v>30</v>
      </c>
      <c r="C171" s="51">
        <f t="shared" si="4"/>
        <v>39</v>
      </c>
      <c r="D171" s="75"/>
      <c r="E171" s="51">
        <v>39</v>
      </c>
      <c r="F171" s="51"/>
      <c r="G171" s="76"/>
      <c r="H171" s="37" t="s">
        <v>145</v>
      </c>
      <c r="I171" s="96">
        <f>MASTER_DATA_ESCALATED!I171/(I$18*1000)</f>
        <v>0</v>
      </c>
      <c r="J171" s="96">
        <f>MASTER_DATA_ESCALATED!J171/(J$18*1000)</f>
        <v>0</v>
      </c>
      <c r="K171" s="96">
        <f>MASTER_DATA_ESCALATED!K171/(K$18*1000)</f>
        <v>0</v>
      </c>
      <c r="L171" s="96">
        <f>MASTER_DATA_ESCALATED!L171/(L$18*1000)</f>
        <v>0</v>
      </c>
      <c r="M171" s="96">
        <f>MASTER_DATA_ESCALATED!M171/(M$18*1000)</f>
        <v>0</v>
      </c>
      <c r="N171" s="96">
        <f>MASTER_DATA_ESCALATED!N171/(N$18*1000)</f>
        <v>0</v>
      </c>
      <c r="O171" s="96">
        <f>MASTER_DATA_ESCALATED!O171/(O$18*1000)</f>
        <v>0</v>
      </c>
      <c r="P171" s="96">
        <f>MASTER_DATA_ESCALATED!P171/(P$18*1000)</f>
        <v>0</v>
      </c>
      <c r="Q171" s="96">
        <f>MASTER_DATA_ESCALATED!Q171/(Q$18*1000)</f>
        <v>0</v>
      </c>
      <c r="R171" s="96">
        <f>MASTER_DATA_ESCALATED!R171/(R$18*1000)</f>
        <v>0</v>
      </c>
      <c r="S171" s="96">
        <f>MASTER_DATA_ESCALATED!S171/(S$18*1000)</f>
        <v>0</v>
      </c>
      <c r="T171" s="96">
        <f>MASTER_DATA_ESCALATED!T171/(T$18*1000)</f>
        <v>0</v>
      </c>
      <c r="U171" s="96">
        <f>MASTER_DATA_ESCALATED!U171/(U$18*1000)</f>
        <v>0</v>
      </c>
      <c r="V171" s="96">
        <f>MASTER_DATA_ESCALATED!V171/(V$18*1000)</f>
        <v>0</v>
      </c>
      <c r="W171" s="96">
        <f>MASTER_DATA_ESCALATED!W171/(W$18*1000)</f>
        <v>0</v>
      </c>
      <c r="X171" s="96">
        <f>MASTER_DATA_ESCALATED!X171/(X$18*1000)</f>
        <v>0</v>
      </c>
      <c r="Y171" s="96">
        <f>MASTER_DATA_ESCALATED!Y171/(Y$18*1000)</f>
        <v>0</v>
      </c>
      <c r="Z171" s="96">
        <f>MASTER_DATA_ESCALATED!Z171/(Z$18*1000)</f>
        <v>0</v>
      </c>
      <c r="AA171" s="96">
        <f>MASTER_DATA_ESCALATED!AA171/(AA$18*1000)</f>
        <v>0</v>
      </c>
      <c r="AB171" s="96">
        <f>MASTER_DATA_ESCALATED!AB171/(AB$18*1000)</f>
        <v>0</v>
      </c>
      <c r="AC171" s="96">
        <f>MASTER_DATA_ESCALATED!AC171/(AC$18*1000)</f>
        <v>0</v>
      </c>
      <c r="AD171" s="96">
        <f>MASTER_DATA_ESCALATED!AD171/(AD$18*1000)</f>
        <v>0</v>
      </c>
      <c r="AE171" s="96">
        <f>MASTER_DATA_ESCALATED!AE171/(AE$18*1000)</f>
        <v>0</v>
      </c>
      <c r="AF171" s="96">
        <f>MASTER_DATA_ESCALATED!AF171/(AF$18*1000)</f>
        <v>0</v>
      </c>
      <c r="AG171" s="96">
        <f>MASTER_DATA_ESCALATED!AG171/(AG$18*1000)</f>
        <v>0</v>
      </c>
      <c r="AH171" s="96">
        <f>MASTER_DATA_ESCALATED!AH171/(AH$18*1000)</f>
        <v>0</v>
      </c>
      <c r="AI171" s="96">
        <f>MASTER_DATA_ESCALATED!AI171/(AI$18*1000)</f>
        <v>0</v>
      </c>
      <c r="AJ171" s="96">
        <f>MASTER_DATA_ESCALATED!AJ171/(AJ$18*1000)</f>
        <v>0</v>
      </c>
      <c r="AK171" s="96">
        <f>MASTER_DATA_ESCALATED!AK171/(AK$18*1000)</f>
        <v>0</v>
      </c>
      <c r="AL171" s="96">
        <f>MASTER_DATA_ESCALATED!AL171/(AL$18*1000)</f>
        <v>0</v>
      </c>
      <c r="AM171" s="96">
        <f>MASTER_DATA_ESCALATED!AM171/(AM$18*1000)</f>
        <v>0</v>
      </c>
      <c r="AN171" s="96">
        <f>MASTER_DATA_ESCALATED!AN171/(AN$18*1000)</f>
        <v>0</v>
      </c>
      <c r="AO171" s="96">
        <f>MASTER_DATA_ESCALATED!AO171/(AO$18*1000)</f>
        <v>0</v>
      </c>
      <c r="AP171" s="96">
        <f>MASTER_DATA_ESCALATED!AP171/(AP$18*1000)</f>
        <v>0</v>
      </c>
      <c r="AQ171" s="96">
        <f>MASTER_DATA_ESCALATED!AQ171/(AQ$18*1000)</f>
        <v>0</v>
      </c>
      <c r="AR171" s="96">
        <f>MASTER_DATA_ESCALATED!AR171/(AR$18*1000)</f>
        <v>0</v>
      </c>
      <c r="AS171" s="96">
        <f>MASTER_DATA_ESCALATED!AS171/(AS$18*1000)</f>
        <v>0</v>
      </c>
      <c r="AT171" s="96">
        <f>MASTER_DATA_ESCALATED!AT171/(AT$18*1000)</f>
        <v>0</v>
      </c>
      <c r="AU171" s="96">
        <f>MASTER_DATA_ESCALATED!AU171/(AU$18*1000)</f>
        <v>0</v>
      </c>
      <c r="AV171" s="96">
        <f>MASTER_DATA_ESCALATED!AV171/(AV$18*1000)</f>
        <v>0</v>
      </c>
      <c r="AW171" s="96">
        <f>MASTER_DATA_ESCALATED!AW171/(AW$18*1000)</f>
        <v>0</v>
      </c>
      <c r="AX171" s="96">
        <f>MASTER_DATA_ESCALATED!AX171/(AX$18*1000)</f>
        <v>0</v>
      </c>
      <c r="AY171" s="96">
        <f>MASTER_DATA_ESCALATED!AY171/(AY$18*1000)</f>
        <v>0</v>
      </c>
      <c r="AZ171" s="96">
        <f>MASTER_DATA_ESCALATED!AZ171/(AZ$18*1000)</f>
        <v>0</v>
      </c>
      <c r="BA171" s="96">
        <f>MASTER_DATA_ESCALATED!BA171/(BA$18*1000)</f>
        <v>0</v>
      </c>
      <c r="BB171" s="96">
        <f>MASTER_DATA_ESCALATED!BB171/(BB$18*1000)</f>
        <v>0</v>
      </c>
      <c r="BC171" s="96">
        <f>MASTER_DATA_ESCALATED!BC171/(BC$18*1000)</f>
        <v>0</v>
      </c>
      <c r="BD171" s="96">
        <f>MASTER_DATA_ESCALATED!BD171/(BD$18*1000)</f>
        <v>0</v>
      </c>
      <c r="BE171" s="96">
        <f>MASTER_DATA_ESCALATED!BE171/(BE$18*1000)</f>
        <v>0</v>
      </c>
      <c r="BF171" s="96">
        <f>MASTER_DATA_ESCALATED!BF171/(BF$18*1000)</f>
        <v>0</v>
      </c>
      <c r="BG171" s="96">
        <f>MASTER_DATA_ESCALATED!BG171/(BG$18*1000)</f>
        <v>0</v>
      </c>
      <c r="BH171" s="96">
        <f>MASTER_DATA_ESCALATED!BH171/(BH$18*1000)</f>
        <v>0</v>
      </c>
      <c r="BI171" s="96">
        <f>MASTER_DATA_ESCALATED!BI171/(BI$18*1000)</f>
        <v>0</v>
      </c>
      <c r="BJ171" s="96">
        <f>MASTER_DATA_ESCALATED!BJ171/(BJ$18*1000)</f>
        <v>0</v>
      </c>
      <c r="BK171" s="96">
        <f>MASTER_DATA_ESCALATED!BK171/(BK$18*1000)</f>
        <v>0</v>
      </c>
      <c r="BL171" s="96">
        <f>MASTER_DATA_ESCALATED!BL171/(BL$18*1000)</f>
        <v>0</v>
      </c>
      <c r="BM171" s="96">
        <f>MASTER_DATA_ESCALATED!BM171/(BM$18*1000)</f>
        <v>0</v>
      </c>
      <c r="BN171" s="96">
        <f>MASTER_DATA_ESCALATED!BN171/(BN$18*1000)</f>
        <v>0</v>
      </c>
      <c r="BO171" s="96">
        <f>MASTER_DATA_ESCALATED!BO171/(BO$18*1000)</f>
        <v>0</v>
      </c>
      <c r="BP171" s="96">
        <f>MASTER_DATA_ESCALATED!BP171/(BP$18*1000)</f>
        <v>0</v>
      </c>
      <c r="BQ171" s="96">
        <f>MASTER_DATA_ESCALATED!BQ171/(BQ$18*1000)</f>
        <v>0</v>
      </c>
      <c r="BR171" s="96">
        <f>MASTER_DATA_ESCALATED!BR171/(BR$18*1000)</f>
        <v>0</v>
      </c>
      <c r="BS171" s="96">
        <f>MASTER_DATA_ESCALATED!BS171/(BS$18*1000)</f>
        <v>0</v>
      </c>
      <c r="BT171" s="96">
        <f>MASTER_DATA_ESCALATED!BT171/(BT$18*1000)</f>
        <v>0</v>
      </c>
      <c r="BU171" s="96">
        <f>MASTER_DATA_ESCALATED!BU171/(BU$18*1000)</f>
        <v>0</v>
      </c>
      <c r="BV171" s="96">
        <f>MASTER_DATA_ESCALATED!BV171/(BV$18*1000)</f>
        <v>0</v>
      </c>
      <c r="BW171" s="96">
        <f>MASTER_DATA_ESCALATED!BW171/(BW$18*1000)</f>
        <v>0</v>
      </c>
      <c r="BX171" s="96">
        <f>MASTER_DATA_ESCALATED!BX171/(BX$18*1000)</f>
        <v>0</v>
      </c>
      <c r="BY171" s="96">
        <f>MASTER_DATA_ESCALATED!BY171/(BY$18*1000)</f>
        <v>0</v>
      </c>
      <c r="BZ171" s="96">
        <f>MASTER_DATA_ESCALATED!BZ171/(BZ$18*1000)</f>
        <v>0</v>
      </c>
      <c r="CA171" s="96">
        <f>MASTER_DATA_ESCALATED!CA171/(CA$18*1000)</f>
        <v>0</v>
      </c>
      <c r="CB171" s="96">
        <f>MASTER_DATA_ESCALATED!CB171/(CB$18*1000)</f>
        <v>0</v>
      </c>
      <c r="CC171" s="96">
        <f>MASTER_DATA_ESCALATED!CC171/(CC$18*1000)</f>
        <v>0</v>
      </c>
      <c r="CD171" s="96">
        <f>MASTER_DATA_ESCALATED!CD171/(CD$18*1000)</f>
        <v>0</v>
      </c>
      <c r="CE171" s="96">
        <f>MASTER_DATA_ESCALATED!CE171/(CE$18*1000)</f>
        <v>0</v>
      </c>
      <c r="CF171" s="96">
        <f>MASTER_DATA_ESCALATED!CF171/(CF$18*1000)</f>
        <v>0</v>
      </c>
      <c r="CG171" s="96">
        <f>MASTER_DATA_ESCALATED!CG171/(CG$18*1000)</f>
        <v>0</v>
      </c>
      <c r="CH171" s="96">
        <f>MASTER_DATA_ESCALATED!CH171/(CH$18*1000)</f>
        <v>0</v>
      </c>
      <c r="CI171" s="96">
        <f>MASTER_DATA_ESCALATED!CI171/(CI$18*1000)</f>
        <v>0</v>
      </c>
      <c r="CJ171" s="96">
        <f>MASTER_DATA_ESCALATED!CJ171/(CJ$18*1000)</f>
        <v>0</v>
      </c>
      <c r="CK171" s="96">
        <f>MASTER_DATA_ESCALATED!CK171/(CK$18*1000)</f>
        <v>0</v>
      </c>
      <c r="CL171" s="96">
        <f>MASTER_DATA_ESCALATED!CL171/(CL$18*1000)</f>
        <v>0</v>
      </c>
      <c r="CM171" s="96">
        <f>MASTER_DATA_ESCALATED!CM171/(CM$18*1000)</f>
        <v>0</v>
      </c>
      <c r="CN171" s="96">
        <f>MASTER_DATA_ESCALATED!CN171/(CN$18*1000)</f>
        <v>0</v>
      </c>
      <c r="CO171" s="96">
        <f>MASTER_DATA_ESCALATED!CO171/(CO$18*1000)</f>
        <v>0</v>
      </c>
      <c r="CP171" s="96">
        <f>MASTER_DATA_ESCALATED!CP171/(CP$18*1000)</f>
        <v>0</v>
      </c>
      <c r="CQ171" s="96">
        <f>MASTER_DATA_ESCALATED!CQ171/(CQ$18*1000)</f>
        <v>0</v>
      </c>
      <c r="CR171" s="96">
        <f>MASTER_DATA_ESCALATED!CR171/(CR$18*1000)</f>
        <v>0</v>
      </c>
      <c r="CS171" s="96">
        <f>MASTER_DATA_ESCALATED!CS171/(CS$18*1000)</f>
        <v>0</v>
      </c>
      <c r="CT171" s="96">
        <f>MASTER_DATA_ESCALATED!CT171/(CT$18*1000)</f>
        <v>0</v>
      </c>
      <c r="CU171" s="96">
        <f>MASTER_DATA_ESCALATED!CU171/(CU$18*1000)</f>
        <v>0</v>
      </c>
      <c r="CV171" s="96">
        <f>MASTER_DATA_ESCALATED!CV171/(CV$18*1000)</f>
        <v>0</v>
      </c>
      <c r="CW171" s="96">
        <f>MASTER_DATA_ESCALATED!CW171/(CW$18*1000)</f>
        <v>0</v>
      </c>
      <c r="CX171" s="96">
        <f>MASTER_DATA_ESCALATED!CX171/(CX$18*1000)</f>
        <v>0</v>
      </c>
      <c r="CY171" s="96">
        <f>MASTER_DATA_ESCALATED!CY171/(CY$18*1000)</f>
        <v>0</v>
      </c>
      <c r="CZ171" s="96">
        <f>MASTER_DATA_ESCALATED!CZ171/(CZ$18*1000)</f>
        <v>0</v>
      </c>
      <c r="DA171" s="96" t="e">
        <f>MASTER_DATA_ESCALATED!DA171/(DA$18*1000)</f>
        <v>#DIV/0!</v>
      </c>
      <c r="DB171" s="96" t="e">
        <f>MASTER_DATA_ESCALATED!DB171/(DB$18*1000)</f>
        <v>#DIV/0!</v>
      </c>
      <c r="DC171" s="96" t="e">
        <f>MASTER_DATA_ESCALATED!DC171/(DC$18*1000)</f>
        <v>#DIV/0!</v>
      </c>
      <c r="DD171" s="96" t="e">
        <f>MASTER_DATA_ESCALATED!DD171/(DD$18*1000)</f>
        <v>#N/A</v>
      </c>
      <c r="DE171" s="96">
        <f>MASTER_DATA_ESCALATED!DE171/(DE$18*1000)</f>
        <v>0</v>
      </c>
      <c r="DF171" s="96">
        <f>MASTER_DATA_ESCALATED!DF171/(DF$18*1000)</f>
        <v>0</v>
      </c>
      <c r="DG171" s="96">
        <f>MASTER_DATA_ESCALATED!DG171/(DG$18*1000)</f>
        <v>0</v>
      </c>
      <c r="DH171" s="96">
        <f>MASTER_DATA_ESCALATED!DH171/(DH$18*1000)</f>
        <v>309.34830510889941</v>
      </c>
      <c r="DI171" s="96">
        <f>MASTER_DATA_ESCALATED!DI171/(DI$18*1000)</f>
        <v>0</v>
      </c>
      <c r="DJ171" s="96">
        <f>MASTER_DATA_ESCALATED!DJ171/(DJ$18*1000)</f>
        <v>0</v>
      </c>
      <c r="DK171" s="96">
        <f>MASTER_DATA_ESCALATED!DK171/(DK$18*1000)</f>
        <v>0</v>
      </c>
      <c r="DL171" s="96">
        <f>MASTER_DATA_ESCALATED!DL171/(DL$18*1000)</f>
        <v>244.85462066778089</v>
      </c>
      <c r="DM171" s="96">
        <f>MASTER_DATA_ESCALATED!DM171/(DM$18*1000)</f>
        <v>0</v>
      </c>
      <c r="DN171" s="96">
        <f>MASTER_DATA_ESCALATED!DN171/(DN$18*1000)</f>
        <v>0</v>
      </c>
      <c r="DO171" s="96">
        <f>MASTER_DATA_ESCALATED!DO171/(DO$18*1000)</f>
        <v>0</v>
      </c>
      <c r="DP171" s="96">
        <f>MASTER_DATA_ESCALATED!DP171/(DP$18*1000)</f>
        <v>203.91343919658627</v>
      </c>
      <c r="DQ171" s="96">
        <f>MASTER_DATA_ESCALATED!DQ171/(DQ$18*1000)</f>
        <v>0</v>
      </c>
      <c r="DR171" s="96">
        <f>MASTER_DATA_ESCALATED!DR171/(DR$18*1000)</f>
        <v>0</v>
      </c>
      <c r="DS171" s="96">
        <f>MASTER_DATA_ESCALATED!DS171/(DS$18*1000)</f>
        <v>0</v>
      </c>
      <c r="DT171" s="96">
        <f>MASTER_DATA_ESCALATED!DT171/(DT$18*1000)</f>
        <v>180.16341558428897</v>
      </c>
      <c r="DU171" s="96">
        <f>MASTER_DATA_ESCALATED!DU171/(DU$18*1000)</f>
        <v>0</v>
      </c>
      <c r="DV171" s="96">
        <f>MASTER_DATA_ESCALATED!DV171/(DV$18*1000)</f>
        <v>0</v>
      </c>
      <c r="DW171" s="96">
        <f>MASTER_DATA_ESCALATED!DW171/(DW$18*1000)</f>
        <v>0</v>
      </c>
      <c r="DX171" s="96">
        <f>MASTER_DATA_ESCALATED!DX171/(DX$18*1000)</f>
        <v>162.99714403976094</v>
      </c>
      <c r="DY171" s="96">
        <f>MASTER_DATA_ESCALATED!DY171/(DY$18*1000)</f>
        <v>0</v>
      </c>
      <c r="DZ171" s="96">
        <f>MASTER_DATA_ESCALATED!DZ171/(DZ$18*1000)</f>
        <v>0</v>
      </c>
      <c r="EA171" s="96">
        <f>MASTER_DATA_ESCALATED!EA171/(EA$18*1000)</f>
        <v>0</v>
      </c>
      <c r="EB171" s="96">
        <f>MASTER_DATA_ESCALATED!EB171/(EB$18*1000)</f>
        <v>158.5197506065409</v>
      </c>
      <c r="EC171" s="96" t="e">
        <f>MASTER_DATA_ESCALATED!EC171/(EC$18*1000)</f>
        <v>#DIV/0!</v>
      </c>
      <c r="ED171" s="96" t="e">
        <f>MASTER_DATA_ESCALATED!ED171/(ED$18*1000)</f>
        <v>#DIV/0!</v>
      </c>
      <c r="EE171" s="96" t="e">
        <f>MASTER_DATA_ESCALATED!EE171/(EE$18*1000)</f>
        <v>#DIV/0!</v>
      </c>
      <c r="EF171" s="96" t="e">
        <f>MASTER_DATA_ESCALATED!EF171/(EF$18*1000)</f>
        <v>#VALUE!</v>
      </c>
      <c r="EG171" s="96">
        <f>MASTER_DATA_ESCALATED!EG171/(EG$18*1000)</f>
        <v>0</v>
      </c>
      <c r="EH171" s="96">
        <f>MASTER_DATA_ESCALATED!EH171/(EH$18*1000)</f>
        <v>0</v>
      </c>
      <c r="EI171" s="96">
        <f>MASTER_DATA_ESCALATED!EI171/(EI$18*1000)</f>
        <v>0</v>
      </c>
      <c r="EJ171" s="96">
        <f>MASTER_DATA_ESCALATED!EJ171/(EJ$18*1000)</f>
        <v>0</v>
      </c>
      <c r="EK171" s="96">
        <f>MASTER_DATA_ESCALATED!EK171/(EK$18*1000)</f>
        <v>0</v>
      </c>
      <c r="EL171" s="96">
        <f>MASTER_DATA_ESCALATED!EL171/(EL$18*1000)</f>
        <v>0</v>
      </c>
      <c r="EM171" s="96">
        <f>MASTER_DATA_ESCALATED!EM171/(EM$18*1000)</f>
        <v>0</v>
      </c>
      <c r="EN171" s="96">
        <f>MASTER_DATA_ESCALATED!EN171/(EN$18*1000)</f>
        <v>1461.7692117617989</v>
      </c>
      <c r="EO171" s="96">
        <f>MASTER_DATA_ESCALATED!EO171/(EO$18*1000)</f>
        <v>0</v>
      </c>
      <c r="EP171" s="96">
        <f>MASTER_DATA_ESCALATED!EP171/(EP$18*1000)</f>
        <v>0</v>
      </c>
      <c r="EQ171" s="96">
        <f>MASTER_DATA_ESCALATED!EQ171/(EQ$18*1000)</f>
        <v>0</v>
      </c>
      <c r="ER171" s="96">
        <f>MASTER_DATA_ESCALATED!ER171/(ER$18*1000)</f>
        <v>0</v>
      </c>
      <c r="ES171" s="96">
        <f>MASTER_DATA_ESCALATED!ES171/(ES$18*1000)</f>
        <v>0</v>
      </c>
      <c r="ET171" s="96">
        <f>MASTER_DATA_ESCALATED!ET171/(ET$18*1000)</f>
        <v>0</v>
      </c>
      <c r="EU171" s="96">
        <f>MASTER_DATA_ESCALATED!EU171/(EU$18*1000)</f>
        <v>0</v>
      </c>
      <c r="EV171" s="96">
        <f>MASTER_DATA_ESCALATED!EV171/(EV$18*1000)</f>
        <v>0</v>
      </c>
      <c r="EW171" s="96">
        <f>MASTER_DATA_ESCALATED!EW171/(EW$18*1000)</f>
        <v>0</v>
      </c>
      <c r="EX171" s="96">
        <f>MASTER_DATA_ESCALATED!EX171/(EX$18*1000)</f>
        <v>0</v>
      </c>
      <c r="EY171" s="96">
        <f>MASTER_DATA_ESCALATED!EY171/(EY$18*1000)</f>
        <v>0</v>
      </c>
      <c r="EZ171" s="96">
        <f>MASTER_DATA_ESCALATED!EZ171/(EZ$18*1000)</f>
        <v>0</v>
      </c>
      <c r="FA171" s="96">
        <f>MASTER_DATA_ESCALATED!FA171/(FA$18*1000)</f>
        <v>0</v>
      </c>
      <c r="FB171" s="96">
        <f>MASTER_DATA_ESCALATED!FB171/(FB$18*1000)</f>
        <v>0</v>
      </c>
      <c r="FC171" s="96">
        <f>MASTER_DATA_ESCALATED!FC171/(FC$18*1000)</f>
        <v>0</v>
      </c>
      <c r="FD171" s="96">
        <f>MASTER_DATA_ESCALATED!FD171/(FD$18*1000)</f>
        <v>0</v>
      </c>
      <c r="FE171" s="96">
        <f>MASTER_DATA_ESCALATED!FE171/(FE$18*1000)</f>
        <v>0</v>
      </c>
      <c r="FF171" s="96">
        <f>MASTER_DATA_ESCALATED!FF171/(FF$18*1000)</f>
        <v>0</v>
      </c>
      <c r="FG171" s="96">
        <f>MASTER_DATA_ESCALATED!FG171/(FG$18*1000)</f>
        <v>0</v>
      </c>
      <c r="FH171" s="96">
        <f>MASTER_DATA_ESCALATED!FH171/(FH$18*1000)</f>
        <v>0</v>
      </c>
      <c r="FI171" s="96">
        <f>MASTER_DATA_ESCALATED!FI171/(FI$18*1000)</f>
        <v>0</v>
      </c>
      <c r="FJ171" s="96">
        <f>MASTER_DATA_ESCALATED!FJ171/(FJ$18*1000)</f>
        <v>0</v>
      </c>
      <c r="FK171" s="96">
        <f>MASTER_DATA_ESCALATED!FK171/(FK$18*1000)</f>
        <v>0</v>
      </c>
      <c r="FL171" s="96">
        <f>MASTER_DATA_ESCALATED!FL171/(FL$18*1000)</f>
        <v>0</v>
      </c>
      <c r="FM171" s="96">
        <f>MASTER_DATA_ESCALATED!FM171/(FM$18*1000)</f>
        <v>0</v>
      </c>
      <c r="FN171" s="96">
        <f>MASTER_DATA_ESCALATED!FN171/(FN$18*1000)</f>
        <v>0</v>
      </c>
      <c r="FO171" s="96">
        <f>MASTER_DATA_ESCALATED!FO171/(FO$18*1000)</f>
        <v>0</v>
      </c>
      <c r="FP171" s="96">
        <f>MASTER_DATA_ESCALATED!FP171/(FP$18*1000)</f>
        <v>0</v>
      </c>
      <c r="FQ171" s="96">
        <f>MASTER_DATA_ESCALATED!FQ171/(FQ$18*1000)</f>
        <v>0</v>
      </c>
      <c r="FR171" s="96">
        <f>MASTER_DATA_ESCALATED!FR171/(FR$18*1000)</f>
        <v>0</v>
      </c>
      <c r="FS171" s="96">
        <f>MASTER_DATA_ESCALATED!FS171/(FS$18*1000)</f>
        <v>0</v>
      </c>
      <c r="FT171" s="96">
        <f>MASTER_DATA_ESCALATED!FT171/(FT$18*1000)</f>
        <v>0</v>
      </c>
      <c r="FU171" s="96">
        <f>MASTER_DATA_ESCALATED!FU171/(FU$18*1000)</f>
        <v>0</v>
      </c>
      <c r="FV171" s="96">
        <f>MASTER_DATA_ESCALATED!FV171/(FV$18*1000)</f>
        <v>0</v>
      </c>
      <c r="FW171" s="96">
        <f>MASTER_DATA_ESCALATED!FW171/(FW$18*1000)</f>
        <v>0</v>
      </c>
      <c r="FX171" s="96">
        <f>MASTER_DATA_ESCALATED!FX171/(FX$18*1000)</f>
        <v>0</v>
      </c>
      <c r="FY171" s="96">
        <f>MASTER_DATA_ESCALATED!FY171/(FY$18*1000)</f>
        <v>0</v>
      </c>
      <c r="FZ171" s="96">
        <f>MASTER_DATA_ESCALATED!FZ171/(FZ$18*1000)</f>
        <v>0</v>
      </c>
      <c r="GA171" s="96">
        <f>MASTER_DATA_ESCALATED!GA171/(GA$18*1000)</f>
        <v>0</v>
      </c>
      <c r="GB171" s="96">
        <f>MASTER_DATA_ESCALATED!GB171/(GB$18*1000)</f>
        <v>0</v>
      </c>
      <c r="GC171" s="96">
        <f>MASTER_DATA_ESCALATED!GC171/(GC$18*1000)</f>
        <v>0</v>
      </c>
      <c r="GD171" s="96">
        <f>MASTER_DATA_ESCALATED!GD171/(GD$18*1000)</f>
        <v>0</v>
      </c>
      <c r="GE171" s="96">
        <f>MASTER_DATA_ESCALATED!GE171/(GE$18*1000)</f>
        <v>0</v>
      </c>
      <c r="GF171" s="96">
        <f>MASTER_DATA_ESCALATED!GF171/(GF$18*1000)</f>
        <v>0</v>
      </c>
      <c r="GG171" s="96">
        <f>MASTER_DATA_ESCALATED!GG171/(GG$18*1000)</f>
        <v>0</v>
      </c>
      <c r="GH171" s="96">
        <f>MASTER_DATA_ESCALATED!GH171/(GH$18*1000)</f>
        <v>0</v>
      </c>
      <c r="GI171" s="96">
        <f>MASTER_DATA_ESCALATED!GI171/(GI$18*1000)</f>
        <v>0</v>
      </c>
      <c r="GJ171" s="96">
        <f>MASTER_DATA_ESCALATED!GJ171/(GJ$18*1000)</f>
        <v>0</v>
      </c>
      <c r="GK171" s="96">
        <f>MASTER_DATA_ESCALATED!GK171/(GK$18*1000)</f>
        <v>0</v>
      </c>
      <c r="GL171" s="96">
        <f>MASTER_DATA_ESCALATED!GL171/(GL$18*1000)</f>
        <v>0</v>
      </c>
      <c r="GM171" s="96">
        <f>MASTER_DATA_ESCALATED!GM171/(GM$18*1000)</f>
        <v>0</v>
      </c>
      <c r="GN171" s="96">
        <f>MASTER_DATA_ESCALATED!GN171/(GN$18*1000)</f>
        <v>0</v>
      </c>
      <c r="GO171" s="96">
        <f>MASTER_DATA_ESCALATED!GO171/(GO$18*1000)</f>
        <v>0</v>
      </c>
      <c r="GP171" s="96">
        <f>MASTER_DATA_ESCALATED!GP171/(GP$18*1000)</f>
        <v>0</v>
      </c>
      <c r="GQ171" s="96">
        <f>MASTER_DATA_ESCALATED!GQ171/(GQ$18*1000)</f>
        <v>0</v>
      </c>
      <c r="GR171" s="96">
        <f>MASTER_DATA_ESCALATED!GR171/(GR$18*1000)</f>
        <v>0</v>
      </c>
      <c r="GS171" s="96">
        <f>MASTER_DATA_ESCALATED!GS171/(GS$18*1000)</f>
        <v>0</v>
      </c>
      <c r="GT171" s="96">
        <f>MASTER_DATA_ESCALATED!GT171/(GT$18*1000)</f>
        <v>0</v>
      </c>
      <c r="GU171" s="96">
        <f>MASTER_DATA_ESCALATED!GU171/(GU$18*1000)</f>
        <v>0</v>
      </c>
      <c r="GV171" s="96">
        <f>MASTER_DATA_ESCALATED!GV171/(GV$18*1000)</f>
        <v>0</v>
      </c>
      <c r="GW171" s="96" t="e">
        <f>MASTER_DATA_ESCALATED!#REF!/(GW$18*1000)</f>
        <v>#REF!</v>
      </c>
      <c r="GX171" s="96" t="e">
        <f>MASTER_DATA_ESCALATED!#REF!/(GX$18*1000)</f>
        <v>#REF!</v>
      </c>
      <c r="GY171" s="96" t="e">
        <f>MASTER_DATA_ESCALATED!#REF!/(GY$18*1000)</f>
        <v>#REF!</v>
      </c>
    </row>
    <row r="172" spans="2:207" s="23" customFormat="1" ht="18.75" collapsed="1" x14ac:dyDescent="0.35">
      <c r="B172" s="182">
        <f t="shared" si="3"/>
        <v>40</v>
      </c>
      <c r="C172" s="53">
        <f t="shared" si="4"/>
        <v>40</v>
      </c>
      <c r="D172" s="73">
        <v>40</v>
      </c>
      <c r="E172" s="53"/>
      <c r="F172" s="53"/>
      <c r="G172" s="74"/>
      <c r="H172" s="38" t="s">
        <v>146</v>
      </c>
      <c r="I172" s="94">
        <f>MASTER_DATA_ESCALATED!I172/(I$18*1000)</f>
        <v>0</v>
      </c>
      <c r="J172" s="94">
        <f>MASTER_DATA_ESCALATED!J172/(J$18*1000)</f>
        <v>0</v>
      </c>
      <c r="K172" s="94">
        <f>MASTER_DATA_ESCALATED!K172/(K$18*1000)</f>
        <v>0</v>
      </c>
      <c r="L172" s="94">
        <f>MASTER_DATA_ESCALATED!L172/(L$18*1000)</f>
        <v>383.12188851905501</v>
      </c>
      <c r="M172" s="94">
        <f>MASTER_DATA_ESCALATED!M172/(M$18*1000)</f>
        <v>0</v>
      </c>
      <c r="N172" s="94">
        <f>MASTER_DATA_ESCALATED!N172/(N$18*1000)</f>
        <v>0</v>
      </c>
      <c r="O172" s="94">
        <f>MASTER_DATA_ESCALATED!O172/(O$18*1000)</f>
        <v>0</v>
      </c>
      <c r="P172" s="94">
        <f>MASTER_DATA_ESCALATED!P172/(P$18*1000)</f>
        <v>306.04192445795883</v>
      </c>
      <c r="Q172" s="94">
        <f>MASTER_DATA_ESCALATED!Q172/(Q$18*1000)</f>
        <v>0</v>
      </c>
      <c r="R172" s="94">
        <f>MASTER_DATA_ESCALATED!R172/(R$18*1000)</f>
        <v>0</v>
      </c>
      <c r="S172" s="94">
        <f>MASTER_DATA_ESCALATED!S172/(S$18*1000)</f>
        <v>0</v>
      </c>
      <c r="T172" s="94">
        <f>MASTER_DATA_ESCALATED!T172/(T$18*1000)</f>
        <v>619.45432977461451</v>
      </c>
      <c r="U172" s="94">
        <f>MASTER_DATA_ESCALATED!U172/(U$18*1000)</f>
        <v>0</v>
      </c>
      <c r="V172" s="94">
        <f>MASTER_DATA_ESCALATED!V172/(V$18*1000)</f>
        <v>0</v>
      </c>
      <c r="W172" s="94">
        <f>MASTER_DATA_ESCALATED!W172/(W$18*1000)</f>
        <v>0</v>
      </c>
      <c r="X172" s="94">
        <f>MASTER_DATA_ESCALATED!X172/(X$18*1000)</f>
        <v>511.89062934648109</v>
      </c>
      <c r="Y172" s="94">
        <f>MASTER_DATA_ESCALATED!Y172/(Y$18*1000)</f>
        <v>0</v>
      </c>
      <c r="Z172" s="94">
        <f>MASTER_DATA_ESCALATED!Z172/(Z$18*1000)</f>
        <v>0</v>
      </c>
      <c r="AA172" s="94">
        <f>MASTER_DATA_ESCALATED!AA172/(AA$18*1000)</f>
        <v>0</v>
      </c>
      <c r="AB172" s="94">
        <f>MASTER_DATA_ESCALATED!AB172/(AB$18*1000)</f>
        <v>465.99456533648902</v>
      </c>
      <c r="AC172" s="94">
        <f>MASTER_DATA_ESCALATED!AC172/(AC$18*1000)</f>
        <v>0</v>
      </c>
      <c r="AD172" s="94">
        <f>MASTER_DATA_ESCALATED!AD172/(AD$18*1000)</f>
        <v>0</v>
      </c>
      <c r="AE172" s="94">
        <f>MASTER_DATA_ESCALATED!AE172/(AE$18*1000)</f>
        <v>0</v>
      </c>
      <c r="AF172" s="94">
        <f>MASTER_DATA_ESCALATED!AF172/(AF$18*1000)</f>
        <v>369.99200140249383</v>
      </c>
      <c r="AG172" s="94">
        <f>MASTER_DATA_ESCALATED!AG172/(AG$18*1000)</f>
        <v>0</v>
      </c>
      <c r="AH172" s="94">
        <f>MASTER_DATA_ESCALATED!AH172/(AH$18*1000)</f>
        <v>0</v>
      </c>
      <c r="AI172" s="94">
        <f>MASTER_DATA_ESCALATED!AI172/(AI$18*1000)</f>
        <v>0</v>
      </c>
      <c r="AJ172" s="94">
        <f>MASTER_DATA_ESCALATED!AJ172/(AJ$18*1000)</f>
        <v>784.28659084434514</v>
      </c>
      <c r="AK172" s="94">
        <f>MASTER_DATA_ESCALATED!AK172/(AK$18*1000)</f>
        <v>0</v>
      </c>
      <c r="AL172" s="94">
        <f>MASTER_DATA_ESCALATED!AL172/(AL$18*1000)</f>
        <v>0</v>
      </c>
      <c r="AM172" s="94">
        <f>MASTER_DATA_ESCALATED!AM172/(AM$18*1000)</f>
        <v>0</v>
      </c>
      <c r="AN172" s="94">
        <f>MASTER_DATA_ESCALATED!AN172/(AN$18*1000)</f>
        <v>649.0492625950518</v>
      </c>
      <c r="AO172" s="94">
        <f>MASTER_DATA_ESCALATED!AO172/(AO$18*1000)</f>
        <v>0</v>
      </c>
      <c r="AP172" s="94">
        <f>MASTER_DATA_ESCALATED!AP172/(AP$18*1000)</f>
        <v>0</v>
      </c>
      <c r="AQ172" s="94">
        <f>MASTER_DATA_ESCALATED!AQ172/(AQ$18*1000)</f>
        <v>0</v>
      </c>
      <c r="AR172" s="94">
        <f>MASTER_DATA_ESCALATED!AR172/(AR$18*1000)</f>
        <v>0</v>
      </c>
      <c r="AS172" s="94">
        <f>MASTER_DATA_ESCALATED!AS172/(AS$18*1000)</f>
        <v>0</v>
      </c>
      <c r="AT172" s="94">
        <f>MASTER_DATA_ESCALATED!AT172/(AT$18*1000)</f>
        <v>0</v>
      </c>
      <c r="AU172" s="94">
        <f>MASTER_DATA_ESCALATED!AU172/(AU$18*1000)</f>
        <v>0</v>
      </c>
      <c r="AV172" s="94">
        <f>MASTER_DATA_ESCALATED!AV172/(AV$18*1000)</f>
        <v>0</v>
      </c>
      <c r="AW172" s="94">
        <f>MASTER_DATA_ESCALATED!AW172/(AW$18*1000)</f>
        <v>0</v>
      </c>
      <c r="AX172" s="94">
        <f>MASTER_DATA_ESCALATED!AX172/(AX$18*1000)</f>
        <v>0</v>
      </c>
      <c r="AY172" s="94">
        <f>MASTER_DATA_ESCALATED!AY172/(AY$18*1000)</f>
        <v>0</v>
      </c>
      <c r="AZ172" s="94">
        <f>MASTER_DATA_ESCALATED!AZ172/(AZ$18*1000)</f>
        <v>0</v>
      </c>
      <c r="BA172" s="94">
        <f>MASTER_DATA_ESCALATED!BA172/(BA$18*1000)</f>
        <v>0</v>
      </c>
      <c r="BB172" s="94">
        <f>MASTER_DATA_ESCALATED!BB172/(BB$18*1000)</f>
        <v>0</v>
      </c>
      <c r="BC172" s="94">
        <f>MASTER_DATA_ESCALATED!BC172/(BC$18*1000)</f>
        <v>0</v>
      </c>
      <c r="BD172" s="94">
        <f>MASTER_DATA_ESCALATED!BD172/(BD$18*1000)</f>
        <v>0</v>
      </c>
      <c r="BE172" s="94">
        <f>MASTER_DATA_ESCALATED!BE172/(BE$18*1000)</f>
        <v>0</v>
      </c>
      <c r="BF172" s="94">
        <f>MASTER_DATA_ESCALATED!BF172/(BF$18*1000)</f>
        <v>0</v>
      </c>
      <c r="BG172" s="94">
        <f>MASTER_DATA_ESCALATED!BG172/(BG$18*1000)</f>
        <v>0</v>
      </c>
      <c r="BH172" s="94">
        <f>MASTER_DATA_ESCALATED!BH172/(BH$18*1000)</f>
        <v>0</v>
      </c>
      <c r="BI172" s="94">
        <f>MASTER_DATA_ESCALATED!BI172/(BI$18*1000)</f>
        <v>0</v>
      </c>
      <c r="BJ172" s="94">
        <f>MASTER_DATA_ESCALATED!BJ172/(BJ$18*1000)</f>
        <v>0</v>
      </c>
      <c r="BK172" s="94">
        <f>MASTER_DATA_ESCALATED!BK172/(BK$18*1000)</f>
        <v>0</v>
      </c>
      <c r="BL172" s="94">
        <f>MASTER_DATA_ESCALATED!BL172/(BL$18*1000)</f>
        <v>0</v>
      </c>
      <c r="BM172" s="94">
        <f>MASTER_DATA_ESCALATED!BM172/(BM$18*1000)</f>
        <v>0</v>
      </c>
      <c r="BN172" s="94">
        <f>MASTER_DATA_ESCALATED!BN172/(BN$18*1000)</f>
        <v>0</v>
      </c>
      <c r="BO172" s="94">
        <f>MASTER_DATA_ESCALATED!BO172/(BO$18*1000)</f>
        <v>0</v>
      </c>
      <c r="BP172" s="94">
        <f>MASTER_DATA_ESCALATED!BP172/(BP$18*1000)</f>
        <v>0</v>
      </c>
      <c r="BQ172" s="94">
        <f>MASTER_DATA_ESCALATED!BQ172/(BQ$18*1000)</f>
        <v>0</v>
      </c>
      <c r="BR172" s="94">
        <f>MASTER_DATA_ESCALATED!BR172/(BR$18*1000)</f>
        <v>0</v>
      </c>
      <c r="BS172" s="94">
        <f>MASTER_DATA_ESCALATED!BS172/(BS$18*1000)</f>
        <v>0</v>
      </c>
      <c r="BT172" s="94">
        <f>MASTER_DATA_ESCALATED!BT172/(BT$18*1000)</f>
        <v>0</v>
      </c>
      <c r="BU172" s="94">
        <f>MASTER_DATA_ESCALATED!BU172/(BU$18*1000)</f>
        <v>0</v>
      </c>
      <c r="BV172" s="94">
        <f>MASTER_DATA_ESCALATED!BV172/(BV$18*1000)</f>
        <v>0</v>
      </c>
      <c r="BW172" s="94">
        <f>MASTER_DATA_ESCALATED!BW172/(BW$18*1000)</f>
        <v>0</v>
      </c>
      <c r="BX172" s="94">
        <f>MASTER_DATA_ESCALATED!BX172/(BX$18*1000)</f>
        <v>0</v>
      </c>
      <c r="BY172" s="94">
        <f>MASTER_DATA_ESCALATED!BY172/(BY$18*1000)</f>
        <v>0</v>
      </c>
      <c r="BZ172" s="94">
        <f>MASTER_DATA_ESCALATED!BZ172/(BZ$18*1000)</f>
        <v>0</v>
      </c>
      <c r="CA172" s="94">
        <f>MASTER_DATA_ESCALATED!CA172/(CA$18*1000)</f>
        <v>0</v>
      </c>
      <c r="CB172" s="94">
        <f>MASTER_DATA_ESCALATED!CB172/(CB$18*1000)</f>
        <v>0</v>
      </c>
      <c r="CC172" s="94">
        <f>MASTER_DATA_ESCALATED!CC172/(CC$18*1000)</f>
        <v>0</v>
      </c>
      <c r="CD172" s="94">
        <f>MASTER_DATA_ESCALATED!CD172/(CD$18*1000)</f>
        <v>0</v>
      </c>
      <c r="CE172" s="94">
        <f>MASTER_DATA_ESCALATED!CE172/(CE$18*1000)</f>
        <v>0</v>
      </c>
      <c r="CF172" s="94">
        <f>MASTER_DATA_ESCALATED!CF172/(CF$18*1000)</f>
        <v>0</v>
      </c>
      <c r="CG172" s="94">
        <f>MASTER_DATA_ESCALATED!CG172/(CG$18*1000)</f>
        <v>0</v>
      </c>
      <c r="CH172" s="94">
        <f>MASTER_DATA_ESCALATED!CH172/(CH$18*1000)</f>
        <v>0</v>
      </c>
      <c r="CI172" s="94">
        <f>MASTER_DATA_ESCALATED!CI172/(CI$18*1000)</f>
        <v>0</v>
      </c>
      <c r="CJ172" s="94">
        <f>MASTER_DATA_ESCALATED!CJ172/(CJ$18*1000)</f>
        <v>0</v>
      </c>
      <c r="CK172" s="94">
        <f>MASTER_DATA_ESCALATED!CK172/(CK$18*1000)</f>
        <v>0</v>
      </c>
      <c r="CL172" s="94">
        <f>MASTER_DATA_ESCALATED!CL172/(CL$18*1000)</f>
        <v>0</v>
      </c>
      <c r="CM172" s="94">
        <f>MASTER_DATA_ESCALATED!CM172/(CM$18*1000)</f>
        <v>0</v>
      </c>
      <c r="CN172" s="94">
        <f>MASTER_DATA_ESCALATED!CN172/(CN$18*1000)</f>
        <v>0</v>
      </c>
      <c r="CO172" s="94">
        <f>MASTER_DATA_ESCALATED!CO172/(CO$18*1000)</f>
        <v>0</v>
      </c>
      <c r="CP172" s="94">
        <f>MASTER_DATA_ESCALATED!CP172/(CP$18*1000)</f>
        <v>0</v>
      </c>
      <c r="CQ172" s="94">
        <f>MASTER_DATA_ESCALATED!CQ172/(CQ$18*1000)</f>
        <v>0</v>
      </c>
      <c r="CR172" s="94">
        <f>MASTER_DATA_ESCALATED!CR172/(CR$18*1000)</f>
        <v>0</v>
      </c>
      <c r="CS172" s="94">
        <f>MASTER_DATA_ESCALATED!CS172/(CS$18*1000)</f>
        <v>0</v>
      </c>
      <c r="CT172" s="94">
        <f>MASTER_DATA_ESCALATED!CT172/(CT$18*1000)</f>
        <v>0</v>
      </c>
      <c r="CU172" s="94">
        <f>MASTER_DATA_ESCALATED!CU172/(CU$18*1000)</f>
        <v>0</v>
      </c>
      <c r="CV172" s="94">
        <f>MASTER_DATA_ESCALATED!CV172/(CV$18*1000)</f>
        <v>0</v>
      </c>
      <c r="CW172" s="94">
        <f>MASTER_DATA_ESCALATED!CW172/(CW$18*1000)</f>
        <v>0</v>
      </c>
      <c r="CX172" s="94">
        <f>MASTER_DATA_ESCALATED!CX172/(CX$18*1000)</f>
        <v>0</v>
      </c>
      <c r="CY172" s="94">
        <f>MASTER_DATA_ESCALATED!CY172/(CY$18*1000)</f>
        <v>0</v>
      </c>
      <c r="CZ172" s="94">
        <f>MASTER_DATA_ESCALATED!CZ172/(CZ$18*1000)</f>
        <v>0</v>
      </c>
      <c r="DA172" s="94" t="e">
        <f>MASTER_DATA_ESCALATED!DA172/(DA$18*1000)</f>
        <v>#DIV/0!</v>
      </c>
      <c r="DB172" s="94" t="e">
        <f>MASTER_DATA_ESCALATED!DB172/(DB$18*1000)</f>
        <v>#DIV/0!</v>
      </c>
      <c r="DC172" s="94" t="e">
        <f>MASTER_DATA_ESCALATED!DC172/(DC$18*1000)</f>
        <v>#DIV/0!</v>
      </c>
      <c r="DD172" s="94" t="e">
        <f>MASTER_DATA_ESCALATED!DD172/(DD$18*1000)</f>
        <v>#N/A</v>
      </c>
      <c r="DE172" s="94">
        <f>MASTER_DATA_ESCALATED!DE172/(DE$18*1000)</f>
        <v>0</v>
      </c>
      <c r="DF172" s="94">
        <f>MASTER_DATA_ESCALATED!DF172/(DF$18*1000)</f>
        <v>0</v>
      </c>
      <c r="DG172" s="94">
        <f>MASTER_DATA_ESCALATED!DG172/(DG$18*1000)</f>
        <v>0</v>
      </c>
      <c r="DH172" s="94">
        <f>MASTER_DATA_ESCALATED!DH172/(DH$18*1000)</f>
        <v>662.45096617029685</v>
      </c>
      <c r="DI172" s="94">
        <f>MASTER_DATA_ESCALATED!DI172/(DI$18*1000)</f>
        <v>0</v>
      </c>
      <c r="DJ172" s="94">
        <f>MASTER_DATA_ESCALATED!DJ172/(DJ$18*1000)</f>
        <v>0</v>
      </c>
      <c r="DK172" s="94">
        <f>MASTER_DATA_ESCALATED!DK172/(DK$18*1000)</f>
        <v>0</v>
      </c>
      <c r="DL172" s="94">
        <f>MASTER_DATA_ESCALATED!DL172/(DL$18*1000)</f>
        <v>351.46112353086488</v>
      </c>
      <c r="DM172" s="94">
        <f>MASTER_DATA_ESCALATED!DM172/(DM$18*1000)</f>
        <v>0</v>
      </c>
      <c r="DN172" s="94">
        <f>MASTER_DATA_ESCALATED!DN172/(DN$18*1000)</f>
        <v>0</v>
      </c>
      <c r="DO172" s="94">
        <f>MASTER_DATA_ESCALATED!DO172/(DO$18*1000)</f>
        <v>0</v>
      </c>
      <c r="DP172" s="94">
        <f>MASTER_DATA_ESCALATED!DP172/(DP$18*1000)</f>
        <v>232.77409067729101</v>
      </c>
      <c r="DQ172" s="94">
        <f>MASTER_DATA_ESCALATED!DQ172/(DQ$18*1000)</f>
        <v>0</v>
      </c>
      <c r="DR172" s="94">
        <f>MASTER_DATA_ESCALATED!DR172/(DR$18*1000)</f>
        <v>0</v>
      </c>
      <c r="DS172" s="94">
        <f>MASTER_DATA_ESCALATED!DS172/(DS$18*1000)</f>
        <v>0</v>
      </c>
      <c r="DT172" s="94">
        <f>MASTER_DATA_ESCALATED!DT172/(DT$18*1000)</f>
        <v>182.62676129371286</v>
      </c>
      <c r="DU172" s="94">
        <f>MASTER_DATA_ESCALATED!DU172/(DU$18*1000)</f>
        <v>0</v>
      </c>
      <c r="DV172" s="94">
        <f>MASTER_DATA_ESCALATED!DV172/(DV$18*1000)</f>
        <v>0</v>
      </c>
      <c r="DW172" s="94">
        <f>MASTER_DATA_ESCALATED!DW172/(DW$18*1000)</f>
        <v>0</v>
      </c>
      <c r="DX172" s="94">
        <f>MASTER_DATA_ESCALATED!DX172/(DX$18*1000)</f>
        <v>158.88451818434723</v>
      </c>
      <c r="DY172" s="94">
        <f>MASTER_DATA_ESCALATED!DY172/(DY$18*1000)</f>
        <v>0</v>
      </c>
      <c r="DZ172" s="94">
        <f>MASTER_DATA_ESCALATED!DZ172/(DZ$18*1000)</f>
        <v>0</v>
      </c>
      <c r="EA172" s="94">
        <f>MASTER_DATA_ESCALATED!EA172/(EA$18*1000)</f>
        <v>0</v>
      </c>
      <c r="EB172" s="94">
        <f>MASTER_DATA_ESCALATED!EB172/(EB$18*1000)</f>
        <v>154.03282092507317</v>
      </c>
      <c r="EC172" s="94" t="e">
        <f>MASTER_DATA_ESCALATED!EC172/(EC$18*1000)</f>
        <v>#DIV/0!</v>
      </c>
      <c r="ED172" s="94" t="e">
        <f>MASTER_DATA_ESCALATED!ED172/(ED$18*1000)</f>
        <v>#DIV/0!</v>
      </c>
      <c r="EE172" s="94" t="e">
        <f>MASTER_DATA_ESCALATED!EE172/(EE$18*1000)</f>
        <v>#DIV/0!</v>
      </c>
      <c r="EF172" s="94" t="e">
        <f>MASTER_DATA_ESCALATED!EF172/(EF$18*1000)</f>
        <v>#VALUE!</v>
      </c>
      <c r="EG172" s="94">
        <f>MASTER_DATA_ESCALATED!EG172/(EG$18*1000)</f>
        <v>0</v>
      </c>
      <c r="EH172" s="94">
        <f>MASTER_DATA_ESCALATED!EH172/(EH$18*1000)</f>
        <v>0</v>
      </c>
      <c r="EI172" s="94">
        <f>MASTER_DATA_ESCALATED!EI172/(EI$18*1000)</f>
        <v>0</v>
      </c>
      <c r="EJ172" s="94">
        <f>MASTER_DATA_ESCALATED!EJ172/(EJ$18*1000)</f>
        <v>0</v>
      </c>
      <c r="EK172" s="94">
        <f>MASTER_DATA_ESCALATED!EK172/(EK$18*1000)</f>
        <v>0</v>
      </c>
      <c r="EL172" s="94">
        <f>MASTER_DATA_ESCALATED!EL172/(EL$18*1000)</f>
        <v>0</v>
      </c>
      <c r="EM172" s="94">
        <f>MASTER_DATA_ESCALATED!EM172/(EM$18*1000)</f>
        <v>0</v>
      </c>
      <c r="EN172" s="94">
        <f>MASTER_DATA_ESCALATED!EN172/(EN$18*1000)</f>
        <v>0</v>
      </c>
      <c r="EO172" s="94">
        <f>MASTER_DATA_ESCALATED!EO172/(EO$18*1000)</f>
        <v>0</v>
      </c>
      <c r="EP172" s="94">
        <f>MASTER_DATA_ESCALATED!EP172/(EP$18*1000)</f>
        <v>0</v>
      </c>
      <c r="EQ172" s="94">
        <f>MASTER_DATA_ESCALATED!EQ172/(EQ$18*1000)</f>
        <v>0</v>
      </c>
      <c r="ER172" s="94">
        <f>MASTER_DATA_ESCALATED!ER172/(ER$18*1000)</f>
        <v>262.44503078276159</v>
      </c>
      <c r="ES172" s="94">
        <f>MASTER_DATA_ESCALATED!ES172/(ES$18*1000)</f>
        <v>0</v>
      </c>
      <c r="ET172" s="94">
        <f>MASTER_DATA_ESCALATED!ET172/(ET$18*1000)</f>
        <v>0</v>
      </c>
      <c r="EU172" s="94">
        <f>MASTER_DATA_ESCALATED!EU172/(EU$18*1000)</f>
        <v>0</v>
      </c>
      <c r="EV172" s="94">
        <f>MASTER_DATA_ESCALATED!EV172/(EV$18*1000)</f>
        <v>262.44503078276159</v>
      </c>
      <c r="EW172" s="94">
        <f>MASTER_DATA_ESCALATED!EW172/(EW$18*1000)</f>
        <v>0</v>
      </c>
      <c r="EX172" s="94">
        <f>MASTER_DATA_ESCALATED!EX172/(EX$18*1000)</f>
        <v>0</v>
      </c>
      <c r="EY172" s="94">
        <f>MASTER_DATA_ESCALATED!EY172/(EY$18*1000)</f>
        <v>0</v>
      </c>
      <c r="EZ172" s="94">
        <f>MASTER_DATA_ESCALATED!EZ172/(EZ$18*1000)</f>
        <v>28.377770861430989</v>
      </c>
      <c r="FA172" s="94">
        <f>MASTER_DATA_ESCALATED!FA172/(FA$18*1000)</f>
        <v>0</v>
      </c>
      <c r="FB172" s="94">
        <f>MASTER_DATA_ESCALATED!FB172/(FB$18*1000)</f>
        <v>0</v>
      </c>
      <c r="FC172" s="94">
        <f>MASTER_DATA_ESCALATED!FC172/(FC$18*1000)</f>
        <v>0</v>
      </c>
      <c r="FD172" s="94">
        <f>MASTER_DATA_ESCALATED!FD172/(FD$18*1000)</f>
        <v>25.79797351039181</v>
      </c>
      <c r="FE172" s="94">
        <f>MASTER_DATA_ESCALATED!FE172/(FE$18*1000)</f>
        <v>0</v>
      </c>
      <c r="FF172" s="94">
        <f>MASTER_DATA_ESCALATED!FF172/(FF$18*1000)</f>
        <v>0</v>
      </c>
      <c r="FG172" s="94">
        <f>MASTER_DATA_ESCALATED!FG172/(FG$18*1000)</f>
        <v>0</v>
      </c>
      <c r="FH172" s="94">
        <f>MASTER_DATA_ESCALATED!FH172/(FH$18*1000)</f>
        <v>23.21817615935263</v>
      </c>
      <c r="FI172" s="94">
        <f>MASTER_DATA_ESCALATED!FI172/(FI$18*1000)</f>
        <v>0</v>
      </c>
      <c r="FJ172" s="94">
        <f>MASTER_DATA_ESCALATED!FJ172/(FJ$18*1000)</f>
        <v>0</v>
      </c>
      <c r="FK172" s="94">
        <f>MASTER_DATA_ESCALATED!FK172/(FK$18*1000)</f>
        <v>0</v>
      </c>
      <c r="FL172" s="94">
        <f>MASTER_DATA_ESCALATED!FL172/(FL$18*1000)</f>
        <v>44.114534702770001</v>
      </c>
      <c r="FM172" s="94">
        <f>MASTER_DATA_ESCALATED!FM172/(FM$18*1000)</f>
        <v>0</v>
      </c>
      <c r="FN172" s="94">
        <f>MASTER_DATA_ESCALATED!FN172/(FN$18*1000)</f>
        <v>0</v>
      </c>
      <c r="FO172" s="94">
        <f>MASTER_DATA_ESCALATED!FO172/(FO$18*1000)</f>
        <v>0</v>
      </c>
      <c r="FP172" s="94">
        <f>MASTER_DATA_ESCALATED!FP172/(FP$18*1000)</f>
        <v>190.09402726263909</v>
      </c>
      <c r="FQ172" s="94">
        <f>MASTER_DATA_ESCALATED!FQ172/(FQ$18*1000)</f>
        <v>0</v>
      </c>
      <c r="FR172" s="94">
        <f>MASTER_DATA_ESCALATED!FR172/(FR$18*1000)</f>
        <v>0</v>
      </c>
      <c r="FS172" s="94">
        <f>MASTER_DATA_ESCALATED!FS172/(FS$18*1000)</f>
        <v>0</v>
      </c>
      <c r="FT172" s="94">
        <f>MASTER_DATA_ESCALATED!FT172/(FT$18*1000)</f>
        <v>173.10057970869096</v>
      </c>
      <c r="FU172" s="94">
        <f>MASTER_DATA_ESCALATED!FU172/(FU$18*1000)</f>
        <v>0</v>
      </c>
      <c r="FV172" s="94">
        <f>MASTER_DATA_ESCALATED!FV172/(FV$18*1000)</f>
        <v>0</v>
      </c>
      <c r="FW172" s="94">
        <f>MASTER_DATA_ESCALATED!FW172/(FW$18*1000)</f>
        <v>0</v>
      </c>
      <c r="FX172" s="94">
        <f>MASTER_DATA_ESCALATED!FX172/(FX$18*1000)</f>
        <v>107.69092689517254</v>
      </c>
      <c r="FY172" s="94">
        <f>MASTER_DATA_ESCALATED!FY172/(FY$18*1000)</f>
        <v>0</v>
      </c>
      <c r="FZ172" s="94">
        <f>MASTER_DATA_ESCALATED!FZ172/(FZ$18*1000)</f>
        <v>0</v>
      </c>
      <c r="GA172" s="94">
        <f>MASTER_DATA_ESCALATED!GA172/(GA$18*1000)</f>
        <v>0</v>
      </c>
      <c r="GB172" s="94">
        <f>MASTER_DATA_ESCALATED!GB172/(GB$18*1000)</f>
        <v>163.82879197061055</v>
      </c>
      <c r="GC172" s="94">
        <f>MASTER_DATA_ESCALATED!GC172/(GC$18*1000)</f>
        <v>0</v>
      </c>
      <c r="GD172" s="94">
        <f>MASTER_DATA_ESCALATED!GD172/(GD$18*1000)</f>
        <v>0</v>
      </c>
      <c r="GE172" s="94">
        <f>MASTER_DATA_ESCALATED!GE172/(GE$18*1000)</f>
        <v>0</v>
      </c>
      <c r="GF172" s="94">
        <f>MASTER_DATA_ESCALATED!GF172/(GF$18*1000)</f>
        <v>136.56379029047307</v>
      </c>
      <c r="GG172" s="94">
        <f>MASTER_DATA_ESCALATED!GG172/(GG$18*1000)</f>
        <v>0</v>
      </c>
      <c r="GH172" s="94">
        <f>MASTER_DATA_ESCALATED!GH172/(GH$18*1000)</f>
        <v>0</v>
      </c>
      <c r="GI172" s="94">
        <f>MASTER_DATA_ESCALATED!GI172/(GI$18*1000)</f>
        <v>0</v>
      </c>
      <c r="GJ172" s="94">
        <f>MASTER_DATA_ESCALATED!GJ172/(GJ$18*1000)</f>
        <v>87.986523261709451</v>
      </c>
      <c r="GK172" s="94">
        <f>MASTER_DATA_ESCALATED!GK172/(GK$18*1000)</f>
        <v>0</v>
      </c>
      <c r="GL172" s="94">
        <f>MASTER_DATA_ESCALATED!GL172/(GL$18*1000)</f>
        <v>0</v>
      </c>
      <c r="GM172" s="94">
        <f>MASTER_DATA_ESCALATED!GM172/(GM$18*1000)</f>
        <v>0</v>
      </c>
      <c r="GN172" s="94">
        <f>MASTER_DATA_ESCALATED!GN172/(GN$18*1000)</f>
        <v>136.5547286728262</v>
      </c>
      <c r="GO172" s="94">
        <f>MASTER_DATA_ESCALATED!GO172/(GO$18*1000)</f>
        <v>0</v>
      </c>
      <c r="GP172" s="94">
        <f>MASTER_DATA_ESCALATED!GP172/(GP$18*1000)</f>
        <v>0</v>
      </c>
      <c r="GQ172" s="94">
        <f>MASTER_DATA_ESCALATED!GQ172/(GQ$18*1000)</f>
        <v>0</v>
      </c>
      <c r="GR172" s="94">
        <f>MASTER_DATA_ESCALATED!GR172/(GR$18*1000)</f>
        <v>114.28052823288401</v>
      </c>
      <c r="GS172" s="94">
        <f>MASTER_DATA_ESCALATED!GS172/(GS$18*1000)</f>
        <v>0</v>
      </c>
      <c r="GT172" s="94">
        <f>MASTER_DATA_ESCALATED!GT172/(GT$18*1000)</f>
        <v>0</v>
      </c>
      <c r="GU172" s="94">
        <f>MASTER_DATA_ESCALATED!GU172/(GU$18*1000)</f>
        <v>0</v>
      </c>
      <c r="GV172" s="94">
        <f>MASTER_DATA_ESCALATED!GV172/(GV$18*1000)</f>
        <v>74.943761199124737</v>
      </c>
      <c r="GW172" s="94" t="e">
        <f>MASTER_DATA_ESCALATED!#REF!/(GW$18*1000)</f>
        <v>#REF!</v>
      </c>
      <c r="GX172" s="94" t="e">
        <f>MASTER_DATA_ESCALATED!#REF!/(GX$18*1000)</f>
        <v>#REF!</v>
      </c>
      <c r="GY172" s="94" t="e">
        <f>MASTER_DATA_ESCALATED!#REF!/(GY$18*1000)</f>
        <v>#REF!</v>
      </c>
    </row>
    <row r="173" spans="2:207" s="25" customFormat="1" ht="17.25" hidden="1" outlineLevel="1" x14ac:dyDescent="0.3">
      <c r="B173" s="183">
        <f t="shared" si="3"/>
        <v>40</v>
      </c>
      <c r="C173" s="51">
        <f t="shared" si="4"/>
        <v>41</v>
      </c>
      <c r="D173" s="75"/>
      <c r="E173" s="51">
        <v>41</v>
      </c>
      <c r="F173" s="51"/>
      <c r="G173" s="76"/>
      <c r="H173" s="37" t="s">
        <v>147</v>
      </c>
      <c r="I173" s="96">
        <f>MASTER_DATA_ESCALATED!I173/(I$18*1000)</f>
        <v>0</v>
      </c>
      <c r="J173" s="96">
        <f>MASTER_DATA_ESCALATED!J173/(J$18*1000)</f>
        <v>0</v>
      </c>
      <c r="K173" s="96">
        <f>MASTER_DATA_ESCALATED!K173/(K$18*1000)</f>
        <v>0</v>
      </c>
      <c r="L173" s="96">
        <f>MASTER_DATA_ESCALATED!L173/(L$18*1000)</f>
        <v>0</v>
      </c>
      <c r="M173" s="96">
        <f>MASTER_DATA_ESCALATED!M173/(M$18*1000)</f>
        <v>0</v>
      </c>
      <c r="N173" s="96">
        <f>MASTER_DATA_ESCALATED!N173/(N$18*1000)</f>
        <v>0</v>
      </c>
      <c r="O173" s="96">
        <f>MASTER_DATA_ESCALATED!O173/(O$18*1000)</f>
        <v>0</v>
      </c>
      <c r="P173" s="96">
        <f>MASTER_DATA_ESCALATED!P173/(P$18*1000)</f>
        <v>0</v>
      </c>
      <c r="Q173" s="96">
        <f>MASTER_DATA_ESCALATED!Q173/(Q$18*1000)</f>
        <v>0</v>
      </c>
      <c r="R173" s="96">
        <f>MASTER_DATA_ESCALATED!R173/(R$18*1000)</f>
        <v>0</v>
      </c>
      <c r="S173" s="96">
        <f>MASTER_DATA_ESCALATED!S173/(S$18*1000)</f>
        <v>0</v>
      </c>
      <c r="T173" s="96">
        <f>MASTER_DATA_ESCALATED!T173/(T$18*1000)</f>
        <v>0</v>
      </c>
      <c r="U173" s="96">
        <f>MASTER_DATA_ESCALATED!U173/(U$18*1000)</f>
        <v>0</v>
      </c>
      <c r="V173" s="96">
        <f>MASTER_DATA_ESCALATED!V173/(V$18*1000)</f>
        <v>0</v>
      </c>
      <c r="W173" s="96">
        <f>MASTER_DATA_ESCALATED!W173/(W$18*1000)</f>
        <v>0</v>
      </c>
      <c r="X173" s="96">
        <f>MASTER_DATA_ESCALATED!X173/(X$18*1000)</f>
        <v>0</v>
      </c>
      <c r="Y173" s="96">
        <f>MASTER_DATA_ESCALATED!Y173/(Y$18*1000)</f>
        <v>0</v>
      </c>
      <c r="Z173" s="96">
        <f>MASTER_DATA_ESCALATED!Z173/(Z$18*1000)</f>
        <v>0</v>
      </c>
      <c r="AA173" s="96">
        <f>MASTER_DATA_ESCALATED!AA173/(AA$18*1000)</f>
        <v>0</v>
      </c>
      <c r="AB173" s="96">
        <f>MASTER_DATA_ESCALATED!AB173/(AB$18*1000)</f>
        <v>0</v>
      </c>
      <c r="AC173" s="96">
        <f>MASTER_DATA_ESCALATED!AC173/(AC$18*1000)</f>
        <v>0</v>
      </c>
      <c r="AD173" s="96">
        <f>MASTER_DATA_ESCALATED!AD173/(AD$18*1000)</f>
        <v>0</v>
      </c>
      <c r="AE173" s="96">
        <f>MASTER_DATA_ESCALATED!AE173/(AE$18*1000)</f>
        <v>0</v>
      </c>
      <c r="AF173" s="96">
        <f>MASTER_DATA_ESCALATED!AF173/(AF$18*1000)</f>
        <v>0</v>
      </c>
      <c r="AG173" s="96">
        <f>MASTER_DATA_ESCALATED!AG173/(AG$18*1000)</f>
        <v>0</v>
      </c>
      <c r="AH173" s="96">
        <f>MASTER_DATA_ESCALATED!AH173/(AH$18*1000)</f>
        <v>0</v>
      </c>
      <c r="AI173" s="96">
        <f>MASTER_DATA_ESCALATED!AI173/(AI$18*1000)</f>
        <v>0</v>
      </c>
      <c r="AJ173" s="96">
        <f>MASTER_DATA_ESCALATED!AJ173/(AJ$18*1000)</f>
        <v>0</v>
      </c>
      <c r="AK173" s="96">
        <f>MASTER_DATA_ESCALATED!AK173/(AK$18*1000)</f>
        <v>0</v>
      </c>
      <c r="AL173" s="96">
        <f>MASTER_DATA_ESCALATED!AL173/(AL$18*1000)</f>
        <v>0</v>
      </c>
      <c r="AM173" s="96">
        <f>MASTER_DATA_ESCALATED!AM173/(AM$18*1000)</f>
        <v>0</v>
      </c>
      <c r="AN173" s="96">
        <f>MASTER_DATA_ESCALATED!AN173/(AN$18*1000)</f>
        <v>0</v>
      </c>
      <c r="AO173" s="96">
        <f>MASTER_DATA_ESCALATED!AO173/(AO$18*1000)</f>
        <v>0</v>
      </c>
      <c r="AP173" s="96">
        <f>MASTER_DATA_ESCALATED!AP173/(AP$18*1000)</f>
        <v>0</v>
      </c>
      <c r="AQ173" s="96">
        <f>MASTER_DATA_ESCALATED!AQ173/(AQ$18*1000)</f>
        <v>0</v>
      </c>
      <c r="AR173" s="96">
        <f>MASTER_DATA_ESCALATED!AR173/(AR$18*1000)</f>
        <v>0</v>
      </c>
      <c r="AS173" s="96">
        <f>MASTER_DATA_ESCALATED!AS173/(AS$18*1000)</f>
        <v>0</v>
      </c>
      <c r="AT173" s="96">
        <f>MASTER_DATA_ESCALATED!AT173/(AT$18*1000)</f>
        <v>0</v>
      </c>
      <c r="AU173" s="96">
        <f>MASTER_DATA_ESCALATED!AU173/(AU$18*1000)</f>
        <v>0</v>
      </c>
      <c r="AV173" s="96">
        <f>MASTER_DATA_ESCALATED!AV173/(AV$18*1000)</f>
        <v>0</v>
      </c>
      <c r="AW173" s="96">
        <f>MASTER_DATA_ESCALATED!AW173/(AW$18*1000)</f>
        <v>0</v>
      </c>
      <c r="AX173" s="96">
        <f>MASTER_DATA_ESCALATED!AX173/(AX$18*1000)</f>
        <v>0</v>
      </c>
      <c r="AY173" s="96">
        <f>MASTER_DATA_ESCALATED!AY173/(AY$18*1000)</f>
        <v>0</v>
      </c>
      <c r="AZ173" s="96">
        <f>MASTER_DATA_ESCALATED!AZ173/(AZ$18*1000)</f>
        <v>0</v>
      </c>
      <c r="BA173" s="96">
        <f>MASTER_DATA_ESCALATED!BA173/(BA$18*1000)</f>
        <v>0</v>
      </c>
      <c r="BB173" s="96">
        <f>MASTER_DATA_ESCALATED!BB173/(BB$18*1000)</f>
        <v>0</v>
      </c>
      <c r="BC173" s="96">
        <f>MASTER_DATA_ESCALATED!BC173/(BC$18*1000)</f>
        <v>0</v>
      </c>
      <c r="BD173" s="96">
        <f>MASTER_DATA_ESCALATED!BD173/(BD$18*1000)</f>
        <v>0</v>
      </c>
      <c r="BE173" s="96">
        <f>MASTER_DATA_ESCALATED!BE173/(BE$18*1000)</f>
        <v>0</v>
      </c>
      <c r="BF173" s="96">
        <f>MASTER_DATA_ESCALATED!BF173/(BF$18*1000)</f>
        <v>0</v>
      </c>
      <c r="BG173" s="96">
        <f>MASTER_DATA_ESCALATED!BG173/(BG$18*1000)</f>
        <v>0</v>
      </c>
      <c r="BH173" s="96">
        <f>MASTER_DATA_ESCALATED!BH173/(BH$18*1000)</f>
        <v>0</v>
      </c>
      <c r="BI173" s="96">
        <f>MASTER_DATA_ESCALATED!BI173/(BI$18*1000)</f>
        <v>0</v>
      </c>
      <c r="BJ173" s="96">
        <f>MASTER_DATA_ESCALATED!BJ173/(BJ$18*1000)</f>
        <v>0</v>
      </c>
      <c r="BK173" s="96">
        <f>MASTER_DATA_ESCALATED!BK173/(BK$18*1000)</f>
        <v>0</v>
      </c>
      <c r="BL173" s="96">
        <f>MASTER_DATA_ESCALATED!BL173/(BL$18*1000)</f>
        <v>0</v>
      </c>
      <c r="BM173" s="96">
        <f>MASTER_DATA_ESCALATED!BM173/(BM$18*1000)</f>
        <v>0</v>
      </c>
      <c r="BN173" s="96">
        <f>MASTER_DATA_ESCALATED!BN173/(BN$18*1000)</f>
        <v>0</v>
      </c>
      <c r="BO173" s="96">
        <f>MASTER_DATA_ESCALATED!BO173/(BO$18*1000)</f>
        <v>0</v>
      </c>
      <c r="BP173" s="96">
        <f>MASTER_DATA_ESCALATED!BP173/(BP$18*1000)</f>
        <v>0</v>
      </c>
      <c r="BQ173" s="96">
        <f>MASTER_DATA_ESCALATED!BQ173/(BQ$18*1000)</f>
        <v>0</v>
      </c>
      <c r="BR173" s="96">
        <f>MASTER_DATA_ESCALATED!BR173/(BR$18*1000)</f>
        <v>0</v>
      </c>
      <c r="BS173" s="96">
        <f>MASTER_DATA_ESCALATED!BS173/(BS$18*1000)</f>
        <v>0</v>
      </c>
      <c r="BT173" s="96">
        <f>MASTER_DATA_ESCALATED!BT173/(BT$18*1000)</f>
        <v>0</v>
      </c>
      <c r="BU173" s="96">
        <f>MASTER_DATA_ESCALATED!BU173/(BU$18*1000)</f>
        <v>0</v>
      </c>
      <c r="BV173" s="96">
        <f>MASTER_DATA_ESCALATED!BV173/(BV$18*1000)</f>
        <v>0</v>
      </c>
      <c r="BW173" s="96">
        <f>MASTER_DATA_ESCALATED!BW173/(BW$18*1000)</f>
        <v>0</v>
      </c>
      <c r="BX173" s="96">
        <f>MASTER_DATA_ESCALATED!BX173/(BX$18*1000)</f>
        <v>0</v>
      </c>
      <c r="BY173" s="96">
        <f>MASTER_DATA_ESCALATED!BY173/(BY$18*1000)</f>
        <v>0</v>
      </c>
      <c r="BZ173" s="96">
        <f>MASTER_DATA_ESCALATED!BZ173/(BZ$18*1000)</f>
        <v>0</v>
      </c>
      <c r="CA173" s="96">
        <f>MASTER_DATA_ESCALATED!CA173/(CA$18*1000)</f>
        <v>0</v>
      </c>
      <c r="CB173" s="96">
        <f>MASTER_DATA_ESCALATED!CB173/(CB$18*1000)</f>
        <v>0</v>
      </c>
      <c r="CC173" s="96">
        <f>MASTER_DATA_ESCALATED!CC173/(CC$18*1000)</f>
        <v>0</v>
      </c>
      <c r="CD173" s="96">
        <f>MASTER_DATA_ESCALATED!CD173/(CD$18*1000)</f>
        <v>0</v>
      </c>
      <c r="CE173" s="96">
        <f>MASTER_DATA_ESCALATED!CE173/(CE$18*1000)</f>
        <v>0</v>
      </c>
      <c r="CF173" s="96">
        <f>MASTER_DATA_ESCALATED!CF173/(CF$18*1000)</f>
        <v>0</v>
      </c>
      <c r="CG173" s="96">
        <f>MASTER_DATA_ESCALATED!CG173/(CG$18*1000)</f>
        <v>0</v>
      </c>
      <c r="CH173" s="96">
        <f>MASTER_DATA_ESCALATED!CH173/(CH$18*1000)</f>
        <v>0</v>
      </c>
      <c r="CI173" s="96">
        <f>MASTER_DATA_ESCALATED!CI173/(CI$18*1000)</f>
        <v>0</v>
      </c>
      <c r="CJ173" s="96">
        <f>MASTER_DATA_ESCALATED!CJ173/(CJ$18*1000)</f>
        <v>0</v>
      </c>
      <c r="CK173" s="96">
        <f>MASTER_DATA_ESCALATED!CK173/(CK$18*1000)</f>
        <v>0</v>
      </c>
      <c r="CL173" s="96">
        <f>MASTER_DATA_ESCALATED!CL173/(CL$18*1000)</f>
        <v>0</v>
      </c>
      <c r="CM173" s="96">
        <f>MASTER_DATA_ESCALATED!CM173/(CM$18*1000)</f>
        <v>0</v>
      </c>
      <c r="CN173" s="96">
        <f>MASTER_DATA_ESCALATED!CN173/(CN$18*1000)</f>
        <v>0</v>
      </c>
      <c r="CO173" s="96">
        <f>MASTER_DATA_ESCALATED!CO173/(CO$18*1000)</f>
        <v>0</v>
      </c>
      <c r="CP173" s="96">
        <f>MASTER_DATA_ESCALATED!CP173/(CP$18*1000)</f>
        <v>0</v>
      </c>
      <c r="CQ173" s="96">
        <f>MASTER_DATA_ESCALATED!CQ173/(CQ$18*1000)</f>
        <v>0</v>
      </c>
      <c r="CR173" s="96">
        <f>MASTER_DATA_ESCALATED!CR173/(CR$18*1000)</f>
        <v>0</v>
      </c>
      <c r="CS173" s="96">
        <f>MASTER_DATA_ESCALATED!CS173/(CS$18*1000)</f>
        <v>0</v>
      </c>
      <c r="CT173" s="96">
        <f>MASTER_DATA_ESCALATED!CT173/(CT$18*1000)</f>
        <v>0</v>
      </c>
      <c r="CU173" s="96">
        <f>MASTER_DATA_ESCALATED!CU173/(CU$18*1000)</f>
        <v>0</v>
      </c>
      <c r="CV173" s="96">
        <f>MASTER_DATA_ESCALATED!CV173/(CV$18*1000)</f>
        <v>0</v>
      </c>
      <c r="CW173" s="96">
        <f>MASTER_DATA_ESCALATED!CW173/(CW$18*1000)</f>
        <v>0</v>
      </c>
      <c r="CX173" s="96">
        <f>MASTER_DATA_ESCALATED!CX173/(CX$18*1000)</f>
        <v>0</v>
      </c>
      <c r="CY173" s="96">
        <f>MASTER_DATA_ESCALATED!CY173/(CY$18*1000)</f>
        <v>0</v>
      </c>
      <c r="CZ173" s="96">
        <f>MASTER_DATA_ESCALATED!CZ173/(CZ$18*1000)</f>
        <v>0</v>
      </c>
      <c r="DA173" s="96" t="e">
        <f>MASTER_DATA_ESCALATED!DA173/(DA$18*1000)</f>
        <v>#DIV/0!</v>
      </c>
      <c r="DB173" s="96" t="e">
        <f>MASTER_DATA_ESCALATED!DB173/(DB$18*1000)</f>
        <v>#DIV/0!</v>
      </c>
      <c r="DC173" s="96" t="e">
        <f>MASTER_DATA_ESCALATED!DC173/(DC$18*1000)</f>
        <v>#DIV/0!</v>
      </c>
      <c r="DD173" s="96" t="e">
        <f>MASTER_DATA_ESCALATED!DD173/(DD$18*1000)</f>
        <v>#N/A</v>
      </c>
      <c r="DE173" s="96">
        <f>MASTER_DATA_ESCALATED!DE173/(DE$18*1000)</f>
        <v>0</v>
      </c>
      <c r="DF173" s="96">
        <f>MASTER_DATA_ESCALATED!DF173/(DF$18*1000)</f>
        <v>0</v>
      </c>
      <c r="DG173" s="96">
        <f>MASTER_DATA_ESCALATED!DG173/(DG$18*1000)</f>
        <v>0</v>
      </c>
      <c r="DH173" s="96">
        <f>MASTER_DATA_ESCALATED!DH173/(DH$18*1000)</f>
        <v>476.13599953048879</v>
      </c>
      <c r="DI173" s="96">
        <f>MASTER_DATA_ESCALATED!DI173/(DI$18*1000)</f>
        <v>0</v>
      </c>
      <c r="DJ173" s="96">
        <f>MASTER_DATA_ESCALATED!DJ173/(DJ$18*1000)</f>
        <v>0</v>
      </c>
      <c r="DK173" s="96">
        <f>MASTER_DATA_ESCALATED!DK173/(DK$18*1000)</f>
        <v>0</v>
      </c>
      <c r="DL173" s="96">
        <f>MASTER_DATA_ESCALATED!DL173/(DL$18*1000)</f>
        <v>252.61234701778349</v>
      </c>
      <c r="DM173" s="96">
        <f>MASTER_DATA_ESCALATED!DM173/(DM$18*1000)</f>
        <v>0</v>
      </c>
      <c r="DN173" s="96">
        <f>MASTER_DATA_ESCALATED!DN173/(DN$18*1000)</f>
        <v>0</v>
      </c>
      <c r="DO173" s="96">
        <f>MASTER_DATA_ESCALATED!DO173/(DO$18*1000)</f>
        <v>0</v>
      </c>
      <c r="DP173" s="96">
        <f>MASTER_DATA_ESCALATED!DP173/(DP$18*1000)</f>
        <v>167.14409831879917</v>
      </c>
      <c r="DQ173" s="96">
        <f>MASTER_DATA_ESCALATED!DQ173/(DQ$18*1000)</f>
        <v>0</v>
      </c>
      <c r="DR173" s="96">
        <f>MASTER_DATA_ESCALATED!DR173/(DR$18*1000)</f>
        <v>0</v>
      </c>
      <c r="DS173" s="96">
        <f>MASTER_DATA_ESCALATED!DS173/(DS$18*1000)</f>
        <v>0</v>
      </c>
      <c r="DT173" s="96">
        <f>MASTER_DATA_ESCALATED!DT173/(DT$18*1000)</f>
        <v>131.11861828708075</v>
      </c>
      <c r="DU173" s="96">
        <f>MASTER_DATA_ESCALATED!DU173/(DU$18*1000)</f>
        <v>0</v>
      </c>
      <c r="DV173" s="96">
        <f>MASTER_DATA_ESCALATED!DV173/(DV$18*1000)</f>
        <v>0</v>
      </c>
      <c r="DW173" s="96">
        <f>MASTER_DATA_ESCALATED!DW173/(DW$18*1000)</f>
        <v>0</v>
      </c>
      <c r="DX173" s="96">
        <f>MASTER_DATA_ESCALATED!DX173/(DX$18*1000)</f>
        <v>114.0672762688925</v>
      </c>
      <c r="DY173" s="96">
        <f>MASTER_DATA_ESCALATED!DY173/(DY$18*1000)</f>
        <v>0</v>
      </c>
      <c r="DZ173" s="96">
        <f>MASTER_DATA_ESCALATED!DZ173/(DZ$18*1000)</f>
        <v>0</v>
      </c>
      <c r="EA173" s="96">
        <f>MASTER_DATA_ESCALATED!EA173/(EA$18*1000)</f>
        <v>0</v>
      </c>
      <c r="EB173" s="96">
        <f>MASTER_DATA_ESCALATED!EB173/(EB$18*1000)</f>
        <v>110.57828390477</v>
      </c>
      <c r="EC173" s="96" t="e">
        <f>MASTER_DATA_ESCALATED!EC173/(EC$18*1000)</f>
        <v>#DIV/0!</v>
      </c>
      <c r="ED173" s="96" t="e">
        <f>MASTER_DATA_ESCALATED!ED173/(ED$18*1000)</f>
        <v>#DIV/0!</v>
      </c>
      <c r="EE173" s="96" t="e">
        <f>MASTER_DATA_ESCALATED!EE173/(EE$18*1000)</f>
        <v>#DIV/0!</v>
      </c>
      <c r="EF173" s="96" t="e">
        <f>MASTER_DATA_ESCALATED!EF173/(EF$18*1000)</f>
        <v>#VALUE!</v>
      </c>
      <c r="EG173" s="96">
        <f>MASTER_DATA_ESCALATED!EG173/(EG$18*1000)</f>
        <v>0</v>
      </c>
      <c r="EH173" s="96">
        <f>MASTER_DATA_ESCALATED!EH173/(EH$18*1000)</f>
        <v>0</v>
      </c>
      <c r="EI173" s="96">
        <f>MASTER_DATA_ESCALATED!EI173/(EI$18*1000)</f>
        <v>0</v>
      </c>
      <c r="EJ173" s="96">
        <f>MASTER_DATA_ESCALATED!EJ173/(EJ$18*1000)</f>
        <v>0</v>
      </c>
      <c r="EK173" s="96">
        <f>MASTER_DATA_ESCALATED!EK173/(EK$18*1000)</f>
        <v>0</v>
      </c>
      <c r="EL173" s="96">
        <f>MASTER_DATA_ESCALATED!EL173/(EL$18*1000)</f>
        <v>0</v>
      </c>
      <c r="EM173" s="96">
        <f>MASTER_DATA_ESCALATED!EM173/(EM$18*1000)</f>
        <v>0</v>
      </c>
      <c r="EN173" s="96">
        <f>MASTER_DATA_ESCALATED!EN173/(EN$18*1000)</f>
        <v>0</v>
      </c>
      <c r="EO173" s="96">
        <f>MASTER_DATA_ESCALATED!EO173/(EO$18*1000)</f>
        <v>0</v>
      </c>
      <c r="EP173" s="96">
        <f>MASTER_DATA_ESCALATED!EP173/(EP$18*1000)</f>
        <v>0</v>
      </c>
      <c r="EQ173" s="96">
        <f>MASTER_DATA_ESCALATED!EQ173/(EQ$18*1000)</f>
        <v>0</v>
      </c>
      <c r="ER173" s="96">
        <f>MASTER_DATA_ESCALATED!ER173/(ER$18*1000)</f>
        <v>0</v>
      </c>
      <c r="ES173" s="96">
        <f>MASTER_DATA_ESCALATED!ES173/(ES$18*1000)</f>
        <v>0</v>
      </c>
      <c r="ET173" s="96">
        <f>MASTER_DATA_ESCALATED!ET173/(ET$18*1000)</f>
        <v>0</v>
      </c>
      <c r="EU173" s="96">
        <f>MASTER_DATA_ESCALATED!EU173/(EU$18*1000)</f>
        <v>0</v>
      </c>
      <c r="EV173" s="96">
        <f>MASTER_DATA_ESCALATED!EV173/(EV$18*1000)</f>
        <v>0</v>
      </c>
      <c r="EW173" s="96">
        <f>MASTER_DATA_ESCALATED!EW173/(EW$18*1000)</f>
        <v>0</v>
      </c>
      <c r="EX173" s="96">
        <f>MASTER_DATA_ESCALATED!EX173/(EX$18*1000)</f>
        <v>0</v>
      </c>
      <c r="EY173" s="96">
        <f>MASTER_DATA_ESCALATED!EY173/(EY$18*1000)</f>
        <v>0</v>
      </c>
      <c r="EZ173" s="96">
        <f>MASTER_DATA_ESCALATED!EZ173/(EZ$18*1000)</f>
        <v>28.377770861430989</v>
      </c>
      <c r="FA173" s="96">
        <f>MASTER_DATA_ESCALATED!FA173/(FA$18*1000)</f>
        <v>0</v>
      </c>
      <c r="FB173" s="96">
        <f>MASTER_DATA_ESCALATED!FB173/(FB$18*1000)</f>
        <v>0</v>
      </c>
      <c r="FC173" s="96">
        <f>MASTER_DATA_ESCALATED!FC173/(FC$18*1000)</f>
        <v>0</v>
      </c>
      <c r="FD173" s="96">
        <f>MASTER_DATA_ESCALATED!FD173/(FD$18*1000)</f>
        <v>25.79797351039181</v>
      </c>
      <c r="FE173" s="96">
        <f>MASTER_DATA_ESCALATED!FE173/(FE$18*1000)</f>
        <v>0</v>
      </c>
      <c r="FF173" s="96">
        <f>MASTER_DATA_ESCALATED!FF173/(FF$18*1000)</f>
        <v>0</v>
      </c>
      <c r="FG173" s="96">
        <f>MASTER_DATA_ESCALATED!FG173/(FG$18*1000)</f>
        <v>0</v>
      </c>
      <c r="FH173" s="96">
        <f>MASTER_DATA_ESCALATED!FH173/(FH$18*1000)</f>
        <v>23.21817615935263</v>
      </c>
      <c r="FI173" s="96">
        <f>MASTER_DATA_ESCALATED!FI173/(FI$18*1000)</f>
        <v>0</v>
      </c>
      <c r="FJ173" s="96">
        <f>MASTER_DATA_ESCALATED!FJ173/(FJ$18*1000)</f>
        <v>0</v>
      </c>
      <c r="FK173" s="96">
        <f>MASTER_DATA_ESCALATED!FK173/(FK$18*1000)</f>
        <v>0</v>
      </c>
      <c r="FL173" s="96">
        <f>MASTER_DATA_ESCALATED!FL173/(FL$18*1000)</f>
        <v>44.114534702770001</v>
      </c>
      <c r="FM173" s="96">
        <f>MASTER_DATA_ESCALATED!FM173/(FM$18*1000)</f>
        <v>0</v>
      </c>
      <c r="FN173" s="96">
        <f>MASTER_DATA_ESCALATED!FN173/(FN$18*1000)</f>
        <v>0</v>
      </c>
      <c r="FO173" s="96">
        <f>MASTER_DATA_ESCALATED!FO173/(FO$18*1000)</f>
        <v>0</v>
      </c>
      <c r="FP173" s="96">
        <f>MASTER_DATA_ESCALATED!FP173/(FP$18*1000)</f>
        <v>190.09402726263909</v>
      </c>
      <c r="FQ173" s="96">
        <f>MASTER_DATA_ESCALATED!FQ173/(FQ$18*1000)</f>
        <v>0</v>
      </c>
      <c r="FR173" s="96">
        <f>MASTER_DATA_ESCALATED!FR173/(FR$18*1000)</f>
        <v>0</v>
      </c>
      <c r="FS173" s="96">
        <f>MASTER_DATA_ESCALATED!FS173/(FS$18*1000)</f>
        <v>0</v>
      </c>
      <c r="FT173" s="96">
        <f>MASTER_DATA_ESCALATED!FT173/(FT$18*1000)</f>
        <v>173.10057970869096</v>
      </c>
      <c r="FU173" s="96">
        <f>MASTER_DATA_ESCALATED!FU173/(FU$18*1000)</f>
        <v>0</v>
      </c>
      <c r="FV173" s="96">
        <f>MASTER_DATA_ESCALATED!FV173/(FV$18*1000)</f>
        <v>0</v>
      </c>
      <c r="FW173" s="96">
        <f>MASTER_DATA_ESCALATED!FW173/(FW$18*1000)</f>
        <v>0</v>
      </c>
      <c r="FX173" s="96">
        <f>MASTER_DATA_ESCALATED!FX173/(FX$18*1000)</f>
        <v>107.69092689517254</v>
      </c>
      <c r="FY173" s="96">
        <f>MASTER_DATA_ESCALATED!FY173/(FY$18*1000)</f>
        <v>0</v>
      </c>
      <c r="FZ173" s="96">
        <f>MASTER_DATA_ESCALATED!FZ173/(FZ$18*1000)</f>
        <v>0</v>
      </c>
      <c r="GA173" s="96">
        <f>MASTER_DATA_ESCALATED!GA173/(GA$18*1000)</f>
        <v>0</v>
      </c>
      <c r="GB173" s="96">
        <f>MASTER_DATA_ESCALATED!GB173/(GB$18*1000)</f>
        <v>163.82879197061055</v>
      </c>
      <c r="GC173" s="96">
        <f>MASTER_DATA_ESCALATED!GC173/(GC$18*1000)</f>
        <v>0</v>
      </c>
      <c r="GD173" s="96">
        <f>MASTER_DATA_ESCALATED!GD173/(GD$18*1000)</f>
        <v>0</v>
      </c>
      <c r="GE173" s="96">
        <f>MASTER_DATA_ESCALATED!GE173/(GE$18*1000)</f>
        <v>0</v>
      </c>
      <c r="GF173" s="96">
        <f>MASTER_DATA_ESCALATED!GF173/(GF$18*1000)</f>
        <v>136.56379029047307</v>
      </c>
      <c r="GG173" s="96">
        <f>MASTER_DATA_ESCALATED!GG173/(GG$18*1000)</f>
        <v>0</v>
      </c>
      <c r="GH173" s="96">
        <f>MASTER_DATA_ESCALATED!GH173/(GH$18*1000)</f>
        <v>0</v>
      </c>
      <c r="GI173" s="96">
        <f>MASTER_DATA_ESCALATED!GI173/(GI$18*1000)</f>
        <v>0</v>
      </c>
      <c r="GJ173" s="96">
        <f>MASTER_DATA_ESCALATED!GJ173/(GJ$18*1000)</f>
        <v>87.986523261709451</v>
      </c>
      <c r="GK173" s="96">
        <f>MASTER_DATA_ESCALATED!GK173/(GK$18*1000)</f>
        <v>0</v>
      </c>
      <c r="GL173" s="96">
        <f>MASTER_DATA_ESCALATED!GL173/(GL$18*1000)</f>
        <v>0</v>
      </c>
      <c r="GM173" s="96">
        <f>MASTER_DATA_ESCALATED!GM173/(GM$18*1000)</f>
        <v>0</v>
      </c>
      <c r="GN173" s="96">
        <f>MASTER_DATA_ESCALATED!GN173/(GN$18*1000)</f>
        <v>136.5547286728262</v>
      </c>
      <c r="GO173" s="96">
        <f>MASTER_DATA_ESCALATED!GO173/(GO$18*1000)</f>
        <v>0</v>
      </c>
      <c r="GP173" s="96">
        <f>MASTER_DATA_ESCALATED!GP173/(GP$18*1000)</f>
        <v>0</v>
      </c>
      <c r="GQ173" s="96">
        <f>MASTER_DATA_ESCALATED!GQ173/(GQ$18*1000)</f>
        <v>0</v>
      </c>
      <c r="GR173" s="96">
        <f>MASTER_DATA_ESCALATED!GR173/(GR$18*1000)</f>
        <v>114.28052823288401</v>
      </c>
      <c r="GS173" s="96">
        <f>MASTER_DATA_ESCALATED!GS173/(GS$18*1000)</f>
        <v>0</v>
      </c>
      <c r="GT173" s="96">
        <f>MASTER_DATA_ESCALATED!GT173/(GT$18*1000)</f>
        <v>0</v>
      </c>
      <c r="GU173" s="96">
        <f>MASTER_DATA_ESCALATED!GU173/(GU$18*1000)</f>
        <v>0</v>
      </c>
      <c r="GV173" s="96">
        <f>MASTER_DATA_ESCALATED!GV173/(GV$18*1000)</f>
        <v>74.943761199124737</v>
      </c>
      <c r="GW173" s="96" t="e">
        <f>MASTER_DATA_ESCALATED!#REF!/(GW$18*1000)</f>
        <v>#REF!</v>
      </c>
      <c r="GX173" s="96" t="e">
        <f>MASTER_DATA_ESCALATED!#REF!/(GX$18*1000)</f>
        <v>#REF!</v>
      </c>
      <c r="GY173" s="96" t="e">
        <f>MASTER_DATA_ESCALATED!#REF!/(GY$18*1000)</f>
        <v>#REF!</v>
      </c>
    </row>
    <row r="174" spans="2:207" s="25" customFormat="1" ht="17.25" hidden="1" outlineLevel="1" x14ac:dyDescent="0.3">
      <c r="B174" s="183">
        <f t="shared" si="3"/>
        <v>40</v>
      </c>
      <c r="C174" s="51">
        <f t="shared" si="4"/>
        <v>42</v>
      </c>
      <c r="D174" s="75"/>
      <c r="E174" s="51">
        <v>42</v>
      </c>
      <c r="F174" s="51"/>
      <c r="G174" s="76"/>
      <c r="H174" s="37" t="s">
        <v>148</v>
      </c>
      <c r="I174" s="96">
        <f>MASTER_DATA_ESCALATED!I174/(I$18*1000)</f>
        <v>0</v>
      </c>
      <c r="J174" s="96">
        <f>MASTER_DATA_ESCALATED!J174/(J$18*1000)</f>
        <v>0</v>
      </c>
      <c r="K174" s="96">
        <f>MASTER_DATA_ESCALATED!K174/(K$18*1000)</f>
        <v>0</v>
      </c>
      <c r="L174" s="96">
        <f>MASTER_DATA_ESCALATED!L174/(L$18*1000)</f>
        <v>0</v>
      </c>
      <c r="M174" s="96">
        <f>MASTER_DATA_ESCALATED!M174/(M$18*1000)</f>
        <v>0</v>
      </c>
      <c r="N174" s="96">
        <f>MASTER_DATA_ESCALATED!N174/(N$18*1000)</f>
        <v>0</v>
      </c>
      <c r="O174" s="96">
        <f>MASTER_DATA_ESCALATED!O174/(O$18*1000)</f>
        <v>0</v>
      </c>
      <c r="P174" s="96">
        <f>MASTER_DATA_ESCALATED!P174/(P$18*1000)</f>
        <v>0</v>
      </c>
      <c r="Q174" s="96">
        <f>MASTER_DATA_ESCALATED!Q174/(Q$18*1000)</f>
        <v>0</v>
      </c>
      <c r="R174" s="96">
        <f>MASTER_DATA_ESCALATED!R174/(R$18*1000)</f>
        <v>0</v>
      </c>
      <c r="S174" s="96">
        <f>MASTER_DATA_ESCALATED!S174/(S$18*1000)</f>
        <v>0</v>
      </c>
      <c r="T174" s="96">
        <f>MASTER_DATA_ESCALATED!T174/(T$18*1000)</f>
        <v>0</v>
      </c>
      <c r="U174" s="96">
        <f>MASTER_DATA_ESCALATED!U174/(U$18*1000)</f>
        <v>0</v>
      </c>
      <c r="V174" s="96">
        <f>MASTER_DATA_ESCALATED!V174/(V$18*1000)</f>
        <v>0</v>
      </c>
      <c r="W174" s="96">
        <f>MASTER_DATA_ESCALATED!W174/(W$18*1000)</f>
        <v>0</v>
      </c>
      <c r="X174" s="96">
        <f>MASTER_DATA_ESCALATED!X174/(X$18*1000)</f>
        <v>0</v>
      </c>
      <c r="Y174" s="96">
        <f>MASTER_DATA_ESCALATED!Y174/(Y$18*1000)</f>
        <v>0</v>
      </c>
      <c r="Z174" s="96">
        <f>MASTER_DATA_ESCALATED!Z174/(Z$18*1000)</f>
        <v>0</v>
      </c>
      <c r="AA174" s="96">
        <f>MASTER_DATA_ESCALATED!AA174/(AA$18*1000)</f>
        <v>0</v>
      </c>
      <c r="AB174" s="96">
        <f>MASTER_DATA_ESCALATED!AB174/(AB$18*1000)</f>
        <v>0</v>
      </c>
      <c r="AC174" s="96">
        <f>MASTER_DATA_ESCALATED!AC174/(AC$18*1000)</f>
        <v>0</v>
      </c>
      <c r="AD174" s="96">
        <f>MASTER_DATA_ESCALATED!AD174/(AD$18*1000)</f>
        <v>0</v>
      </c>
      <c r="AE174" s="96">
        <f>MASTER_DATA_ESCALATED!AE174/(AE$18*1000)</f>
        <v>0</v>
      </c>
      <c r="AF174" s="96">
        <f>MASTER_DATA_ESCALATED!AF174/(AF$18*1000)</f>
        <v>0</v>
      </c>
      <c r="AG174" s="96">
        <f>MASTER_DATA_ESCALATED!AG174/(AG$18*1000)</f>
        <v>0</v>
      </c>
      <c r="AH174" s="96">
        <f>MASTER_DATA_ESCALATED!AH174/(AH$18*1000)</f>
        <v>0</v>
      </c>
      <c r="AI174" s="96">
        <f>MASTER_DATA_ESCALATED!AI174/(AI$18*1000)</f>
        <v>0</v>
      </c>
      <c r="AJ174" s="96">
        <f>MASTER_DATA_ESCALATED!AJ174/(AJ$18*1000)</f>
        <v>0</v>
      </c>
      <c r="AK174" s="96">
        <f>MASTER_DATA_ESCALATED!AK174/(AK$18*1000)</f>
        <v>0</v>
      </c>
      <c r="AL174" s="96">
        <f>MASTER_DATA_ESCALATED!AL174/(AL$18*1000)</f>
        <v>0</v>
      </c>
      <c r="AM174" s="96">
        <f>MASTER_DATA_ESCALATED!AM174/(AM$18*1000)</f>
        <v>0</v>
      </c>
      <c r="AN174" s="96">
        <f>MASTER_DATA_ESCALATED!AN174/(AN$18*1000)</f>
        <v>0</v>
      </c>
      <c r="AO174" s="96">
        <f>MASTER_DATA_ESCALATED!AO174/(AO$18*1000)</f>
        <v>0</v>
      </c>
      <c r="AP174" s="96">
        <f>MASTER_DATA_ESCALATED!AP174/(AP$18*1000)</f>
        <v>0</v>
      </c>
      <c r="AQ174" s="96">
        <f>MASTER_DATA_ESCALATED!AQ174/(AQ$18*1000)</f>
        <v>0</v>
      </c>
      <c r="AR174" s="96">
        <f>MASTER_DATA_ESCALATED!AR174/(AR$18*1000)</f>
        <v>0</v>
      </c>
      <c r="AS174" s="96">
        <f>MASTER_DATA_ESCALATED!AS174/(AS$18*1000)</f>
        <v>0</v>
      </c>
      <c r="AT174" s="96">
        <f>MASTER_DATA_ESCALATED!AT174/(AT$18*1000)</f>
        <v>0</v>
      </c>
      <c r="AU174" s="96">
        <f>MASTER_DATA_ESCALATED!AU174/(AU$18*1000)</f>
        <v>0</v>
      </c>
      <c r="AV174" s="96">
        <f>MASTER_DATA_ESCALATED!AV174/(AV$18*1000)</f>
        <v>0</v>
      </c>
      <c r="AW174" s="96">
        <f>MASTER_DATA_ESCALATED!AW174/(AW$18*1000)</f>
        <v>0</v>
      </c>
      <c r="AX174" s="96">
        <f>MASTER_DATA_ESCALATED!AX174/(AX$18*1000)</f>
        <v>0</v>
      </c>
      <c r="AY174" s="96">
        <f>MASTER_DATA_ESCALATED!AY174/(AY$18*1000)</f>
        <v>0</v>
      </c>
      <c r="AZ174" s="96">
        <f>MASTER_DATA_ESCALATED!AZ174/(AZ$18*1000)</f>
        <v>0</v>
      </c>
      <c r="BA174" s="96">
        <f>MASTER_DATA_ESCALATED!BA174/(BA$18*1000)</f>
        <v>0</v>
      </c>
      <c r="BB174" s="96">
        <f>MASTER_DATA_ESCALATED!BB174/(BB$18*1000)</f>
        <v>0</v>
      </c>
      <c r="BC174" s="96">
        <f>MASTER_DATA_ESCALATED!BC174/(BC$18*1000)</f>
        <v>0</v>
      </c>
      <c r="BD174" s="96">
        <f>MASTER_DATA_ESCALATED!BD174/(BD$18*1000)</f>
        <v>0</v>
      </c>
      <c r="BE174" s="96">
        <f>MASTER_DATA_ESCALATED!BE174/(BE$18*1000)</f>
        <v>0</v>
      </c>
      <c r="BF174" s="96">
        <f>MASTER_DATA_ESCALATED!BF174/(BF$18*1000)</f>
        <v>0</v>
      </c>
      <c r="BG174" s="96">
        <f>MASTER_DATA_ESCALATED!BG174/(BG$18*1000)</f>
        <v>0</v>
      </c>
      <c r="BH174" s="96">
        <f>MASTER_DATA_ESCALATED!BH174/(BH$18*1000)</f>
        <v>0</v>
      </c>
      <c r="BI174" s="96">
        <f>MASTER_DATA_ESCALATED!BI174/(BI$18*1000)</f>
        <v>0</v>
      </c>
      <c r="BJ174" s="96">
        <f>MASTER_DATA_ESCALATED!BJ174/(BJ$18*1000)</f>
        <v>0</v>
      </c>
      <c r="BK174" s="96">
        <f>MASTER_DATA_ESCALATED!BK174/(BK$18*1000)</f>
        <v>0</v>
      </c>
      <c r="BL174" s="96">
        <f>MASTER_DATA_ESCALATED!BL174/(BL$18*1000)</f>
        <v>0</v>
      </c>
      <c r="BM174" s="96">
        <f>MASTER_DATA_ESCALATED!BM174/(BM$18*1000)</f>
        <v>0</v>
      </c>
      <c r="BN174" s="96">
        <f>MASTER_DATA_ESCALATED!BN174/(BN$18*1000)</f>
        <v>0</v>
      </c>
      <c r="BO174" s="96">
        <f>MASTER_DATA_ESCALATED!BO174/(BO$18*1000)</f>
        <v>0</v>
      </c>
      <c r="BP174" s="96">
        <f>MASTER_DATA_ESCALATED!BP174/(BP$18*1000)</f>
        <v>0</v>
      </c>
      <c r="BQ174" s="96">
        <f>MASTER_DATA_ESCALATED!BQ174/(BQ$18*1000)</f>
        <v>0</v>
      </c>
      <c r="BR174" s="96">
        <f>MASTER_DATA_ESCALATED!BR174/(BR$18*1000)</f>
        <v>0</v>
      </c>
      <c r="BS174" s="96">
        <f>MASTER_DATA_ESCALATED!BS174/(BS$18*1000)</f>
        <v>0</v>
      </c>
      <c r="BT174" s="96">
        <f>MASTER_DATA_ESCALATED!BT174/(BT$18*1000)</f>
        <v>0</v>
      </c>
      <c r="BU174" s="96">
        <f>MASTER_DATA_ESCALATED!BU174/(BU$18*1000)</f>
        <v>0</v>
      </c>
      <c r="BV174" s="96">
        <f>MASTER_DATA_ESCALATED!BV174/(BV$18*1000)</f>
        <v>0</v>
      </c>
      <c r="BW174" s="96">
        <f>MASTER_DATA_ESCALATED!BW174/(BW$18*1000)</f>
        <v>0</v>
      </c>
      <c r="BX174" s="96">
        <f>MASTER_DATA_ESCALATED!BX174/(BX$18*1000)</f>
        <v>0</v>
      </c>
      <c r="BY174" s="96">
        <f>MASTER_DATA_ESCALATED!BY174/(BY$18*1000)</f>
        <v>0</v>
      </c>
      <c r="BZ174" s="96">
        <f>MASTER_DATA_ESCALATED!BZ174/(BZ$18*1000)</f>
        <v>0</v>
      </c>
      <c r="CA174" s="96">
        <f>MASTER_DATA_ESCALATED!CA174/(CA$18*1000)</f>
        <v>0</v>
      </c>
      <c r="CB174" s="96">
        <f>MASTER_DATA_ESCALATED!CB174/(CB$18*1000)</f>
        <v>0</v>
      </c>
      <c r="CC174" s="96">
        <f>MASTER_DATA_ESCALATED!CC174/(CC$18*1000)</f>
        <v>0</v>
      </c>
      <c r="CD174" s="96">
        <f>MASTER_DATA_ESCALATED!CD174/(CD$18*1000)</f>
        <v>0</v>
      </c>
      <c r="CE174" s="96">
        <f>MASTER_DATA_ESCALATED!CE174/(CE$18*1000)</f>
        <v>0</v>
      </c>
      <c r="CF174" s="96">
        <f>MASTER_DATA_ESCALATED!CF174/(CF$18*1000)</f>
        <v>0</v>
      </c>
      <c r="CG174" s="96">
        <f>MASTER_DATA_ESCALATED!CG174/(CG$18*1000)</f>
        <v>0</v>
      </c>
      <c r="CH174" s="96">
        <f>MASTER_DATA_ESCALATED!CH174/(CH$18*1000)</f>
        <v>0</v>
      </c>
      <c r="CI174" s="96">
        <f>MASTER_DATA_ESCALATED!CI174/(CI$18*1000)</f>
        <v>0</v>
      </c>
      <c r="CJ174" s="96">
        <f>MASTER_DATA_ESCALATED!CJ174/(CJ$18*1000)</f>
        <v>0</v>
      </c>
      <c r="CK174" s="96">
        <f>MASTER_DATA_ESCALATED!CK174/(CK$18*1000)</f>
        <v>0</v>
      </c>
      <c r="CL174" s="96">
        <f>MASTER_DATA_ESCALATED!CL174/(CL$18*1000)</f>
        <v>0</v>
      </c>
      <c r="CM174" s="96">
        <f>MASTER_DATA_ESCALATED!CM174/(CM$18*1000)</f>
        <v>0</v>
      </c>
      <c r="CN174" s="96">
        <f>MASTER_DATA_ESCALATED!CN174/(CN$18*1000)</f>
        <v>0</v>
      </c>
      <c r="CO174" s="96">
        <f>MASTER_DATA_ESCALATED!CO174/(CO$18*1000)</f>
        <v>0</v>
      </c>
      <c r="CP174" s="96">
        <f>MASTER_DATA_ESCALATED!CP174/(CP$18*1000)</f>
        <v>0</v>
      </c>
      <c r="CQ174" s="96">
        <f>MASTER_DATA_ESCALATED!CQ174/(CQ$18*1000)</f>
        <v>0</v>
      </c>
      <c r="CR174" s="96">
        <f>MASTER_DATA_ESCALATED!CR174/(CR$18*1000)</f>
        <v>0</v>
      </c>
      <c r="CS174" s="96">
        <f>MASTER_DATA_ESCALATED!CS174/(CS$18*1000)</f>
        <v>0</v>
      </c>
      <c r="CT174" s="96">
        <f>MASTER_DATA_ESCALATED!CT174/(CT$18*1000)</f>
        <v>0</v>
      </c>
      <c r="CU174" s="96">
        <f>MASTER_DATA_ESCALATED!CU174/(CU$18*1000)</f>
        <v>0</v>
      </c>
      <c r="CV174" s="96">
        <f>MASTER_DATA_ESCALATED!CV174/(CV$18*1000)</f>
        <v>0</v>
      </c>
      <c r="CW174" s="96">
        <f>MASTER_DATA_ESCALATED!CW174/(CW$18*1000)</f>
        <v>0</v>
      </c>
      <c r="CX174" s="96">
        <f>MASTER_DATA_ESCALATED!CX174/(CX$18*1000)</f>
        <v>0</v>
      </c>
      <c r="CY174" s="96">
        <f>MASTER_DATA_ESCALATED!CY174/(CY$18*1000)</f>
        <v>0</v>
      </c>
      <c r="CZ174" s="96">
        <f>MASTER_DATA_ESCALATED!CZ174/(CZ$18*1000)</f>
        <v>0</v>
      </c>
      <c r="DA174" s="96" t="e">
        <f>MASTER_DATA_ESCALATED!DA174/(DA$18*1000)</f>
        <v>#DIV/0!</v>
      </c>
      <c r="DB174" s="96" t="e">
        <f>MASTER_DATA_ESCALATED!DB174/(DB$18*1000)</f>
        <v>#DIV/0!</v>
      </c>
      <c r="DC174" s="96" t="e">
        <f>MASTER_DATA_ESCALATED!DC174/(DC$18*1000)</f>
        <v>#DIV/0!</v>
      </c>
      <c r="DD174" s="96" t="e">
        <f>MASTER_DATA_ESCALATED!DD174/(DD$18*1000)</f>
        <v>#N/A</v>
      </c>
      <c r="DE174" s="96">
        <f>MASTER_DATA_ESCALATED!DE174/(DE$18*1000)</f>
        <v>0</v>
      </c>
      <c r="DF174" s="96">
        <f>MASTER_DATA_ESCALATED!DF174/(DF$18*1000)</f>
        <v>0</v>
      </c>
      <c r="DG174" s="96">
        <f>MASTER_DATA_ESCALATED!DG174/(DG$18*1000)</f>
        <v>0</v>
      </c>
      <c r="DH174" s="96">
        <f>MASTER_DATA_ESCALATED!DH174/(DH$18*1000)</f>
        <v>34.441770839446761</v>
      </c>
      <c r="DI174" s="96">
        <f>MASTER_DATA_ESCALATED!DI174/(DI$18*1000)</f>
        <v>0</v>
      </c>
      <c r="DJ174" s="96">
        <f>MASTER_DATA_ESCALATED!DJ174/(DJ$18*1000)</f>
        <v>0</v>
      </c>
      <c r="DK174" s="96">
        <f>MASTER_DATA_ESCALATED!DK174/(DK$18*1000)</f>
        <v>0</v>
      </c>
      <c r="DL174" s="96">
        <f>MASTER_DATA_ESCALATED!DL174/(DL$18*1000)</f>
        <v>18.272965236362428</v>
      </c>
      <c r="DM174" s="96">
        <f>MASTER_DATA_ESCALATED!DM174/(DM$18*1000)</f>
        <v>0</v>
      </c>
      <c r="DN174" s="96">
        <f>MASTER_DATA_ESCALATED!DN174/(DN$18*1000)</f>
        <v>0</v>
      </c>
      <c r="DO174" s="96">
        <f>MASTER_DATA_ESCALATED!DO174/(DO$18*1000)</f>
        <v>0</v>
      </c>
      <c r="DP174" s="96">
        <f>MASTER_DATA_ESCALATED!DP174/(DP$18*1000)</f>
        <v>12.156167551308902</v>
      </c>
      <c r="DQ174" s="96">
        <f>MASTER_DATA_ESCALATED!DQ174/(DQ$18*1000)</f>
        <v>0</v>
      </c>
      <c r="DR174" s="96">
        <f>MASTER_DATA_ESCALATED!DR174/(DR$18*1000)</f>
        <v>0</v>
      </c>
      <c r="DS174" s="96">
        <f>MASTER_DATA_ESCALATED!DS174/(DS$18*1000)</f>
        <v>0</v>
      </c>
      <c r="DT174" s="96">
        <f>MASTER_DATA_ESCALATED!DT174/(DT$18*1000)</f>
        <v>9.5429786668714787</v>
      </c>
      <c r="DU174" s="96">
        <f>MASTER_DATA_ESCALATED!DU174/(DU$18*1000)</f>
        <v>0</v>
      </c>
      <c r="DV174" s="96">
        <f>MASTER_DATA_ESCALATED!DV174/(DV$18*1000)</f>
        <v>0</v>
      </c>
      <c r="DW174" s="96">
        <f>MASTER_DATA_ESCALATED!DW174/(DW$18*1000)</f>
        <v>0</v>
      </c>
      <c r="DX174" s="96">
        <f>MASTER_DATA_ESCALATED!DX174/(DX$18*1000)</f>
        <v>8.3041335661011466</v>
      </c>
      <c r="DY174" s="96">
        <f>MASTER_DATA_ESCALATED!DY174/(DY$18*1000)</f>
        <v>0</v>
      </c>
      <c r="DZ174" s="96">
        <f>MASTER_DATA_ESCALATED!DZ174/(DZ$18*1000)</f>
        <v>0</v>
      </c>
      <c r="EA174" s="96">
        <f>MASTER_DATA_ESCALATED!EA174/(EA$18*1000)</f>
        <v>0</v>
      </c>
      <c r="EB174" s="96">
        <f>MASTER_DATA_ESCALATED!EB174/(EB$18*1000)</f>
        <v>8.0524931550071717</v>
      </c>
      <c r="EC174" s="96" t="e">
        <f>MASTER_DATA_ESCALATED!EC174/(EC$18*1000)</f>
        <v>#DIV/0!</v>
      </c>
      <c r="ED174" s="96" t="e">
        <f>MASTER_DATA_ESCALATED!ED174/(ED$18*1000)</f>
        <v>#DIV/0!</v>
      </c>
      <c r="EE174" s="96" t="e">
        <f>MASTER_DATA_ESCALATED!EE174/(EE$18*1000)</f>
        <v>#DIV/0!</v>
      </c>
      <c r="EF174" s="96" t="e">
        <f>MASTER_DATA_ESCALATED!EF174/(EF$18*1000)</f>
        <v>#VALUE!</v>
      </c>
      <c r="EG174" s="96">
        <f>MASTER_DATA_ESCALATED!EG174/(EG$18*1000)</f>
        <v>0</v>
      </c>
      <c r="EH174" s="96">
        <f>MASTER_DATA_ESCALATED!EH174/(EH$18*1000)</f>
        <v>0</v>
      </c>
      <c r="EI174" s="96">
        <f>MASTER_DATA_ESCALATED!EI174/(EI$18*1000)</f>
        <v>0</v>
      </c>
      <c r="EJ174" s="96">
        <f>MASTER_DATA_ESCALATED!EJ174/(EJ$18*1000)</f>
        <v>0</v>
      </c>
      <c r="EK174" s="96">
        <f>MASTER_DATA_ESCALATED!EK174/(EK$18*1000)</f>
        <v>0</v>
      </c>
      <c r="EL174" s="96">
        <f>MASTER_DATA_ESCALATED!EL174/(EL$18*1000)</f>
        <v>0</v>
      </c>
      <c r="EM174" s="96">
        <f>MASTER_DATA_ESCALATED!EM174/(EM$18*1000)</f>
        <v>0</v>
      </c>
      <c r="EN174" s="96">
        <f>MASTER_DATA_ESCALATED!EN174/(EN$18*1000)</f>
        <v>0</v>
      </c>
      <c r="EO174" s="96">
        <f>MASTER_DATA_ESCALATED!EO174/(EO$18*1000)</f>
        <v>0</v>
      </c>
      <c r="EP174" s="96">
        <f>MASTER_DATA_ESCALATED!EP174/(EP$18*1000)</f>
        <v>0</v>
      </c>
      <c r="EQ174" s="96">
        <f>MASTER_DATA_ESCALATED!EQ174/(EQ$18*1000)</f>
        <v>0</v>
      </c>
      <c r="ER174" s="96">
        <f>MASTER_DATA_ESCALATED!ER174/(ER$18*1000)</f>
        <v>0</v>
      </c>
      <c r="ES174" s="96">
        <f>MASTER_DATA_ESCALATED!ES174/(ES$18*1000)</f>
        <v>0</v>
      </c>
      <c r="ET174" s="96">
        <f>MASTER_DATA_ESCALATED!ET174/(ET$18*1000)</f>
        <v>0</v>
      </c>
      <c r="EU174" s="96">
        <f>MASTER_DATA_ESCALATED!EU174/(EU$18*1000)</f>
        <v>0</v>
      </c>
      <c r="EV174" s="96">
        <f>MASTER_DATA_ESCALATED!EV174/(EV$18*1000)</f>
        <v>0</v>
      </c>
      <c r="EW174" s="96">
        <f>MASTER_DATA_ESCALATED!EW174/(EW$18*1000)</f>
        <v>0</v>
      </c>
      <c r="EX174" s="96">
        <f>MASTER_DATA_ESCALATED!EX174/(EX$18*1000)</f>
        <v>0</v>
      </c>
      <c r="EY174" s="96">
        <f>MASTER_DATA_ESCALATED!EY174/(EY$18*1000)</f>
        <v>0</v>
      </c>
      <c r="EZ174" s="96">
        <f>MASTER_DATA_ESCALATED!EZ174/(EZ$18*1000)</f>
        <v>0</v>
      </c>
      <c r="FA174" s="96">
        <f>MASTER_DATA_ESCALATED!FA174/(FA$18*1000)</f>
        <v>0</v>
      </c>
      <c r="FB174" s="96">
        <f>MASTER_DATA_ESCALATED!FB174/(FB$18*1000)</f>
        <v>0</v>
      </c>
      <c r="FC174" s="96">
        <f>MASTER_DATA_ESCALATED!FC174/(FC$18*1000)</f>
        <v>0</v>
      </c>
      <c r="FD174" s="96">
        <f>MASTER_DATA_ESCALATED!FD174/(FD$18*1000)</f>
        <v>0</v>
      </c>
      <c r="FE174" s="96">
        <f>MASTER_DATA_ESCALATED!FE174/(FE$18*1000)</f>
        <v>0</v>
      </c>
      <c r="FF174" s="96">
        <f>MASTER_DATA_ESCALATED!FF174/(FF$18*1000)</f>
        <v>0</v>
      </c>
      <c r="FG174" s="96">
        <f>MASTER_DATA_ESCALATED!FG174/(FG$18*1000)</f>
        <v>0</v>
      </c>
      <c r="FH174" s="96">
        <f>MASTER_DATA_ESCALATED!FH174/(FH$18*1000)</f>
        <v>0</v>
      </c>
      <c r="FI174" s="96">
        <f>MASTER_DATA_ESCALATED!FI174/(FI$18*1000)</f>
        <v>0</v>
      </c>
      <c r="FJ174" s="96">
        <f>MASTER_DATA_ESCALATED!FJ174/(FJ$18*1000)</f>
        <v>0</v>
      </c>
      <c r="FK174" s="96">
        <f>MASTER_DATA_ESCALATED!FK174/(FK$18*1000)</f>
        <v>0</v>
      </c>
      <c r="FL174" s="96">
        <f>MASTER_DATA_ESCALATED!FL174/(FL$18*1000)</f>
        <v>0</v>
      </c>
      <c r="FM174" s="96">
        <f>MASTER_DATA_ESCALATED!FM174/(FM$18*1000)</f>
        <v>0</v>
      </c>
      <c r="FN174" s="96">
        <f>MASTER_DATA_ESCALATED!FN174/(FN$18*1000)</f>
        <v>0</v>
      </c>
      <c r="FO174" s="96">
        <f>MASTER_DATA_ESCALATED!FO174/(FO$18*1000)</f>
        <v>0</v>
      </c>
      <c r="FP174" s="96">
        <f>MASTER_DATA_ESCALATED!FP174/(FP$18*1000)</f>
        <v>0</v>
      </c>
      <c r="FQ174" s="96">
        <f>MASTER_DATA_ESCALATED!FQ174/(FQ$18*1000)</f>
        <v>0</v>
      </c>
      <c r="FR174" s="96">
        <f>MASTER_DATA_ESCALATED!FR174/(FR$18*1000)</f>
        <v>0</v>
      </c>
      <c r="FS174" s="96">
        <f>MASTER_DATA_ESCALATED!FS174/(FS$18*1000)</f>
        <v>0</v>
      </c>
      <c r="FT174" s="96">
        <f>MASTER_DATA_ESCALATED!FT174/(FT$18*1000)</f>
        <v>0</v>
      </c>
      <c r="FU174" s="96">
        <f>MASTER_DATA_ESCALATED!FU174/(FU$18*1000)</f>
        <v>0</v>
      </c>
      <c r="FV174" s="96">
        <f>MASTER_DATA_ESCALATED!FV174/(FV$18*1000)</f>
        <v>0</v>
      </c>
      <c r="FW174" s="96">
        <f>MASTER_DATA_ESCALATED!FW174/(FW$18*1000)</f>
        <v>0</v>
      </c>
      <c r="FX174" s="96">
        <f>MASTER_DATA_ESCALATED!FX174/(FX$18*1000)</f>
        <v>0</v>
      </c>
      <c r="FY174" s="96">
        <f>MASTER_DATA_ESCALATED!FY174/(FY$18*1000)</f>
        <v>0</v>
      </c>
      <c r="FZ174" s="96">
        <f>MASTER_DATA_ESCALATED!FZ174/(FZ$18*1000)</f>
        <v>0</v>
      </c>
      <c r="GA174" s="96">
        <f>MASTER_DATA_ESCALATED!GA174/(GA$18*1000)</f>
        <v>0</v>
      </c>
      <c r="GB174" s="96">
        <f>MASTER_DATA_ESCALATED!GB174/(GB$18*1000)</f>
        <v>0</v>
      </c>
      <c r="GC174" s="96">
        <f>MASTER_DATA_ESCALATED!GC174/(GC$18*1000)</f>
        <v>0</v>
      </c>
      <c r="GD174" s="96">
        <f>MASTER_DATA_ESCALATED!GD174/(GD$18*1000)</f>
        <v>0</v>
      </c>
      <c r="GE174" s="96">
        <f>MASTER_DATA_ESCALATED!GE174/(GE$18*1000)</f>
        <v>0</v>
      </c>
      <c r="GF174" s="96">
        <f>MASTER_DATA_ESCALATED!GF174/(GF$18*1000)</f>
        <v>0</v>
      </c>
      <c r="GG174" s="96">
        <f>MASTER_DATA_ESCALATED!GG174/(GG$18*1000)</f>
        <v>0</v>
      </c>
      <c r="GH174" s="96">
        <f>MASTER_DATA_ESCALATED!GH174/(GH$18*1000)</f>
        <v>0</v>
      </c>
      <c r="GI174" s="96">
        <f>MASTER_DATA_ESCALATED!GI174/(GI$18*1000)</f>
        <v>0</v>
      </c>
      <c r="GJ174" s="96">
        <f>MASTER_DATA_ESCALATED!GJ174/(GJ$18*1000)</f>
        <v>0</v>
      </c>
      <c r="GK174" s="96">
        <f>MASTER_DATA_ESCALATED!GK174/(GK$18*1000)</f>
        <v>0</v>
      </c>
      <c r="GL174" s="96">
        <f>MASTER_DATA_ESCALATED!GL174/(GL$18*1000)</f>
        <v>0</v>
      </c>
      <c r="GM174" s="96">
        <f>MASTER_DATA_ESCALATED!GM174/(GM$18*1000)</f>
        <v>0</v>
      </c>
      <c r="GN174" s="96">
        <f>MASTER_DATA_ESCALATED!GN174/(GN$18*1000)</f>
        <v>0</v>
      </c>
      <c r="GO174" s="96">
        <f>MASTER_DATA_ESCALATED!GO174/(GO$18*1000)</f>
        <v>0</v>
      </c>
      <c r="GP174" s="96">
        <f>MASTER_DATA_ESCALATED!GP174/(GP$18*1000)</f>
        <v>0</v>
      </c>
      <c r="GQ174" s="96">
        <f>MASTER_DATA_ESCALATED!GQ174/(GQ$18*1000)</f>
        <v>0</v>
      </c>
      <c r="GR174" s="96">
        <f>MASTER_DATA_ESCALATED!GR174/(GR$18*1000)</f>
        <v>0</v>
      </c>
      <c r="GS174" s="96">
        <f>MASTER_DATA_ESCALATED!GS174/(GS$18*1000)</f>
        <v>0</v>
      </c>
      <c r="GT174" s="96">
        <f>MASTER_DATA_ESCALATED!GT174/(GT$18*1000)</f>
        <v>0</v>
      </c>
      <c r="GU174" s="96">
        <f>MASTER_DATA_ESCALATED!GU174/(GU$18*1000)</f>
        <v>0</v>
      </c>
      <c r="GV174" s="96">
        <f>MASTER_DATA_ESCALATED!GV174/(GV$18*1000)</f>
        <v>0</v>
      </c>
      <c r="GW174" s="96" t="e">
        <f>MASTER_DATA_ESCALATED!#REF!/(GW$18*1000)</f>
        <v>#REF!</v>
      </c>
      <c r="GX174" s="96" t="e">
        <f>MASTER_DATA_ESCALATED!#REF!/(GX$18*1000)</f>
        <v>#REF!</v>
      </c>
      <c r="GY174" s="96" t="e">
        <f>MASTER_DATA_ESCALATED!#REF!/(GY$18*1000)</f>
        <v>#REF!</v>
      </c>
    </row>
    <row r="175" spans="2:207" s="25" customFormat="1" ht="17.25" hidden="1" outlineLevel="1" x14ac:dyDescent="0.3">
      <c r="B175" s="183">
        <f t="shared" ref="B175:B184" si="5">_xlfn.NUMBERVALUE(LEFT(C175,1)&amp;"0")</f>
        <v>40</v>
      </c>
      <c r="C175" s="51">
        <f t="shared" si="4"/>
        <v>49</v>
      </c>
      <c r="D175" s="75"/>
      <c r="E175" s="51">
        <v>49</v>
      </c>
      <c r="F175" s="51"/>
      <c r="G175" s="76"/>
      <c r="H175" s="37" t="s">
        <v>237</v>
      </c>
      <c r="I175" s="96">
        <f>MASTER_DATA_ESCALATED!I175/(I$18*1000)</f>
        <v>0</v>
      </c>
      <c r="J175" s="96">
        <f>MASTER_DATA_ESCALATED!J175/(J$18*1000)</f>
        <v>0</v>
      </c>
      <c r="K175" s="96">
        <f>MASTER_DATA_ESCALATED!K175/(K$18*1000)</f>
        <v>0</v>
      </c>
      <c r="L175" s="96">
        <f>MASTER_DATA_ESCALATED!L175/(L$18*1000)</f>
        <v>0</v>
      </c>
      <c r="M175" s="96">
        <f>MASTER_DATA_ESCALATED!M175/(M$18*1000)</f>
        <v>0</v>
      </c>
      <c r="N175" s="96">
        <f>MASTER_DATA_ESCALATED!N175/(N$18*1000)</f>
        <v>0</v>
      </c>
      <c r="O175" s="96">
        <f>MASTER_DATA_ESCALATED!O175/(O$18*1000)</f>
        <v>0</v>
      </c>
      <c r="P175" s="96">
        <f>MASTER_DATA_ESCALATED!P175/(P$18*1000)</f>
        <v>0</v>
      </c>
      <c r="Q175" s="96">
        <f>MASTER_DATA_ESCALATED!Q175/(Q$18*1000)</f>
        <v>0</v>
      </c>
      <c r="R175" s="96">
        <f>MASTER_DATA_ESCALATED!R175/(R$18*1000)</f>
        <v>0</v>
      </c>
      <c r="S175" s="96">
        <f>MASTER_DATA_ESCALATED!S175/(S$18*1000)</f>
        <v>0</v>
      </c>
      <c r="T175" s="96">
        <f>MASTER_DATA_ESCALATED!T175/(T$18*1000)</f>
        <v>0</v>
      </c>
      <c r="U175" s="96">
        <f>MASTER_DATA_ESCALATED!U175/(U$18*1000)</f>
        <v>0</v>
      </c>
      <c r="V175" s="96">
        <f>MASTER_DATA_ESCALATED!V175/(V$18*1000)</f>
        <v>0</v>
      </c>
      <c r="W175" s="96">
        <f>MASTER_DATA_ESCALATED!W175/(W$18*1000)</f>
        <v>0</v>
      </c>
      <c r="X175" s="96">
        <f>MASTER_DATA_ESCALATED!X175/(X$18*1000)</f>
        <v>0</v>
      </c>
      <c r="Y175" s="96">
        <f>MASTER_DATA_ESCALATED!Y175/(Y$18*1000)</f>
        <v>0</v>
      </c>
      <c r="Z175" s="96">
        <f>MASTER_DATA_ESCALATED!Z175/(Z$18*1000)</f>
        <v>0</v>
      </c>
      <c r="AA175" s="96">
        <f>MASTER_DATA_ESCALATED!AA175/(AA$18*1000)</f>
        <v>0</v>
      </c>
      <c r="AB175" s="96">
        <f>MASTER_DATA_ESCALATED!AB175/(AB$18*1000)</f>
        <v>0</v>
      </c>
      <c r="AC175" s="96">
        <f>MASTER_DATA_ESCALATED!AC175/(AC$18*1000)</f>
        <v>0</v>
      </c>
      <c r="AD175" s="96">
        <f>MASTER_DATA_ESCALATED!AD175/(AD$18*1000)</f>
        <v>0</v>
      </c>
      <c r="AE175" s="96">
        <f>MASTER_DATA_ESCALATED!AE175/(AE$18*1000)</f>
        <v>0</v>
      </c>
      <c r="AF175" s="96">
        <f>MASTER_DATA_ESCALATED!AF175/(AF$18*1000)</f>
        <v>0</v>
      </c>
      <c r="AG175" s="96">
        <f>MASTER_DATA_ESCALATED!AG175/(AG$18*1000)</f>
        <v>0</v>
      </c>
      <c r="AH175" s="96">
        <f>MASTER_DATA_ESCALATED!AH175/(AH$18*1000)</f>
        <v>0</v>
      </c>
      <c r="AI175" s="96">
        <f>MASTER_DATA_ESCALATED!AI175/(AI$18*1000)</f>
        <v>0</v>
      </c>
      <c r="AJ175" s="96">
        <f>MASTER_DATA_ESCALATED!AJ175/(AJ$18*1000)</f>
        <v>0</v>
      </c>
      <c r="AK175" s="96">
        <f>MASTER_DATA_ESCALATED!AK175/(AK$18*1000)</f>
        <v>0</v>
      </c>
      <c r="AL175" s="96">
        <f>MASTER_DATA_ESCALATED!AL175/(AL$18*1000)</f>
        <v>0</v>
      </c>
      <c r="AM175" s="96">
        <f>MASTER_DATA_ESCALATED!AM175/(AM$18*1000)</f>
        <v>0</v>
      </c>
      <c r="AN175" s="96">
        <f>MASTER_DATA_ESCALATED!AN175/(AN$18*1000)</f>
        <v>0</v>
      </c>
      <c r="AO175" s="96">
        <f>MASTER_DATA_ESCALATED!AO175/(AO$18*1000)</f>
        <v>0</v>
      </c>
      <c r="AP175" s="96">
        <f>MASTER_DATA_ESCALATED!AP175/(AP$18*1000)</f>
        <v>0</v>
      </c>
      <c r="AQ175" s="96">
        <f>MASTER_DATA_ESCALATED!AQ175/(AQ$18*1000)</f>
        <v>0</v>
      </c>
      <c r="AR175" s="96">
        <f>MASTER_DATA_ESCALATED!AR175/(AR$18*1000)</f>
        <v>0</v>
      </c>
      <c r="AS175" s="96">
        <f>MASTER_DATA_ESCALATED!AS175/(AS$18*1000)</f>
        <v>0</v>
      </c>
      <c r="AT175" s="96">
        <f>MASTER_DATA_ESCALATED!AT175/(AT$18*1000)</f>
        <v>0</v>
      </c>
      <c r="AU175" s="96">
        <f>MASTER_DATA_ESCALATED!AU175/(AU$18*1000)</f>
        <v>0</v>
      </c>
      <c r="AV175" s="96">
        <f>MASTER_DATA_ESCALATED!AV175/(AV$18*1000)</f>
        <v>0</v>
      </c>
      <c r="AW175" s="96">
        <f>MASTER_DATA_ESCALATED!AW175/(AW$18*1000)</f>
        <v>0</v>
      </c>
      <c r="AX175" s="96">
        <f>MASTER_DATA_ESCALATED!AX175/(AX$18*1000)</f>
        <v>0</v>
      </c>
      <c r="AY175" s="96">
        <f>MASTER_DATA_ESCALATED!AY175/(AY$18*1000)</f>
        <v>0</v>
      </c>
      <c r="AZ175" s="96">
        <f>MASTER_DATA_ESCALATED!AZ175/(AZ$18*1000)</f>
        <v>0</v>
      </c>
      <c r="BA175" s="96">
        <f>MASTER_DATA_ESCALATED!BA175/(BA$18*1000)</f>
        <v>0</v>
      </c>
      <c r="BB175" s="96">
        <f>MASTER_DATA_ESCALATED!BB175/(BB$18*1000)</f>
        <v>0</v>
      </c>
      <c r="BC175" s="96">
        <f>MASTER_DATA_ESCALATED!BC175/(BC$18*1000)</f>
        <v>0</v>
      </c>
      <c r="BD175" s="96">
        <f>MASTER_DATA_ESCALATED!BD175/(BD$18*1000)</f>
        <v>0</v>
      </c>
      <c r="BE175" s="96">
        <f>MASTER_DATA_ESCALATED!BE175/(BE$18*1000)</f>
        <v>0</v>
      </c>
      <c r="BF175" s="96">
        <f>MASTER_DATA_ESCALATED!BF175/(BF$18*1000)</f>
        <v>0</v>
      </c>
      <c r="BG175" s="96">
        <f>MASTER_DATA_ESCALATED!BG175/(BG$18*1000)</f>
        <v>0</v>
      </c>
      <c r="BH175" s="96">
        <f>MASTER_DATA_ESCALATED!BH175/(BH$18*1000)</f>
        <v>0</v>
      </c>
      <c r="BI175" s="96">
        <f>MASTER_DATA_ESCALATED!BI175/(BI$18*1000)</f>
        <v>0</v>
      </c>
      <c r="BJ175" s="96">
        <f>MASTER_DATA_ESCALATED!BJ175/(BJ$18*1000)</f>
        <v>0</v>
      </c>
      <c r="BK175" s="96">
        <f>MASTER_DATA_ESCALATED!BK175/(BK$18*1000)</f>
        <v>0</v>
      </c>
      <c r="BL175" s="96">
        <f>MASTER_DATA_ESCALATED!BL175/(BL$18*1000)</f>
        <v>0</v>
      </c>
      <c r="BM175" s="96">
        <f>MASTER_DATA_ESCALATED!BM175/(BM$18*1000)</f>
        <v>0</v>
      </c>
      <c r="BN175" s="96">
        <f>MASTER_DATA_ESCALATED!BN175/(BN$18*1000)</f>
        <v>0</v>
      </c>
      <c r="BO175" s="96">
        <f>MASTER_DATA_ESCALATED!BO175/(BO$18*1000)</f>
        <v>0</v>
      </c>
      <c r="BP175" s="96">
        <f>MASTER_DATA_ESCALATED!BP175/(BP$18*1000)</f>
        <v>0</v>
      </c>
      <c r="BQ175" s="96">
        <f>MASTER_DATA_ESCALATED!BQ175/(BQ$18*1000)</f>
        <v>0</v>
      </c>
      <c r="BR175" s="96">
        <f>MASTER_DATA_ESCALATED!BR175/(BR$18*1000)</f>
        <v>0</v>
      </c>
      <c r="BS175" s="96">
        <f>MASTER_DATA_ESCALATED!BS175/(BS$18*1000)</f>
        <v>0</v>
      </c>
      <c r="BT175" s="96">
        <f>MASTER_DATA_ESCALATED!BT175/(BT$18*1000)</f>
        <v>0</v>
      </c>
      <c r="BU175" s="96">
        <f>MASTER_DATA_ESCALATED!BU175/(BU$18*1000)</f>
        <v>0</v>
      </c>
      <c r="BV175" s="96">
        <f>MASTER_DATA_ESCALATED!BV175/(BV$18*1000)</f>
        <v>0</v>
      </c>
      <c r="BW175" s="96">
        <f>MASTER_DATA_ESCALATED!BW175/(BW$18*1000)</f>
        <v>0</v>
      </c>
      <c r="BX175" s="96">
        <f>MASTER_DATA_ESCALATED!BX175/(BX$18*1000)</f>
        <v>0</v>
      </c>
      <c r="BY175" s="96">
        <f>MASTER_DATA_ESCALATED!BY175/(BY$18*1000)</f>
        <v>0</v>
      </c>
      <c r="BZ175" s="96">
        <f>MASTER_DATA_ESCALATED!BZ175/(BZ$18*1000)</f>
        <v>0</v>
      </c>
      <c r="CA175" s="96">
        <f>MASTER_DATA_ESCALATED!CA175/(CA$18*1000)</f>
        <v>0</v>
      </c>
      <c r="CB175" s="96">
        <f>MASTER_DATA_ESCALATED!CB175/(CB$18*1000)</f>
        <v>0</v>
      </c>
      <c r="CC175" s="96">
        <f>MASTER_DATA_ESCALATED!CC175/(CC$18*1000)</f>
        <v>0</v>
      </c>
      <c r="CD175" s="96">
        <f>MASTER_DATA_ESCALATED!CD175/(CD$18*1000)</f>
        <v>0</v>
      </c>
      <c r="CE175" s="96">
        <f>MASTER_DATA_ESCALATED!CE175/(CE$18*1000)</f>
        <v>0</v>
      </c>
      <c r="CF175" s="96">
        <f>MASTER_DATA_ESCALATED!CF175/(CF$18*1000)</f>
        <v>0</v>
      </c>
      <c r="CG175" s="96">
        <f>MASTER_DATA_ESCALATED!CG175/(CG$18*1000)</f>
        <v>0</v>
      </c>
      <c r="CH175" s="96">
        <f>MASTER_DATA_ESCALATED!CH175/(CH$18*1000)</f>
        <v>0</v>
      </c>
      <c r="CI175" s="96">
        <f>MASTER_DATA_ESCALATED!CI175/(CI$18*1000)</f>
        <v>0</v>
      </c>
      <c r="CJ175" s="96">
        <f>MASTER_DATA_ESCALATED!CJ175/(CJ$18*1000)</f>
        <v>0</v>
      </c>
      <c r="CK175" s="96">
        <f>MASTER_DATA_ESCALATED!CK175/(CK$18*1000)</f>
        <v>0</v>
      </c>
      <c r="CL175" s="96">
        <f>MASTER_DATA_ESCALATED!CL175/(CL$18*1000)</f>
        <v>0</v>
      </c>
      <c r="CM175" s="96">
        <f>MASTER_DATA_ESCALATED!CM175/(CM$18*1000)</f>
        <v>0</v>
      </c>
      <c r="CN175" s="96">
        <f>MASTER_DATA_ESCALATED!CN175/(CN$18*1000)</f>
        <v>0</v>
      </c>
      <c r="CO175" s="96">
        <f>MASTER_DATA_ESCALATED!CO175/(CO$18*1000)</f>
        <v>0</v>
      </c>
      <c r="CP175" s="96">
        <f>MASTER_DATA_ESCALATED!CP175/(CP$18*1000)</f>
        <v>0</v>
      </c>
      <c r="CQ175" s="96">
        <f>MASTER_DATA_ESCALATED!CQ175/(CQ$18*1000)</f>
        <v>0</v>
      </c>
      <c r="CR175" s="96">
        <f>MASTER_DATA_ESCALATED!CR175/(CR$18*1000)</f>
        <v>0</v>
      </c>
      <c r="CS175" s="96">
        <f>MASTER_DATA_ESCALATED!CS175/(CS$18*1000)</f>
        <v>0</v>
      </c>
      <c r="CT175" s="96">
        <f>MASTER_DATA_ESCALATED!CT175/(CT$18*1000)</f>
        <v>0</v>
      </c>
      <c r="CU175" s="96">
        <f>MASTER_DATA_ESCALATED!CU175/(CU$18*1000)</f>
        <v>0</v>
      </c>
      <c r="CV175" s="96">
        <f>MASTER_DATA_ESCALATED!CV175/(CV$18*1000)</f>
        <v>0</v>
      </c>
      <c r="CW175" s="96">
        <f>MASTER_DATA_ESCALATED!CW175/(CW$18*1000)</f>
        <v>0</v>
      </c>
      <c r="CX175" s="96">
        <f>MASTER_DATA_ESCALATED!CX175/(CX$18*1000)</f>
        <v>0</v>
      </c>
      <c r="CY175" s="96">
        <f>MASTER_DATA_ESCALATED!CY175/(CY$18*1000)</f>
        <v>0</v>
      </c>
      <c r="CZ175" s="96">
        <f>MASTER_DATA_ESCALATED!CZ175/(CZ$18*1000)</f>
        <v>0</v>
      </c>
      <c r="DA175" s="96" t="e">
        <f>MASTER_DATA_ESCALATED!DA175/(DA$18*1000)</f>
        <v>#DIV/0!</v>
      </c>
      <c r="DB175" s="96" t="e">
        <f>MASTER_DATA_ESCALATED!DB175/(DB$18*1000)</f>
        <v>#DIV/0!</v>
      </c>
      <c r="DC175" s="96" t="e">
        <f>MASTER_DATA_ESCALATED!DC175/(DC$18*1000)</f>
        <v>#DIV/0!</v>
      </c>
      <c r="DD175" s="96" t="e">
        <f>MASTER_DATA_ESCALATED!DD175/(DD$18*1000)</f>
        <v>#N/A</v>
      </c>
      <c r="DE175" s="96">
        <f>MASTER_DATA_ESCALATED!DE175/(DE$18*1000)</f>
        <v>0</v>
      </c>
      <c r="DF175" s="96">
        <f>MASTER_DATA_ESCALATED!DF175/(DF$18*1000)</f>
        <v>0</v>
      </c>
      <c r="DG175" s="96">
        <f>MASTER_DATA_ESCALATED!DG175/(DG$18*1000)</f>
        <v>0</v>
      </c>
      <c r="DH175" s="96">
        <f>MASTER_DATA_ESCALATED!DH175/(DH$18*1000)</f>
        <v>151.87319580036117</v>
      </c>
      <c r="DI175" s="96">
        <f>MASTER_DATA_ESCALATED!DI175/(DI$18*1000)</f>
        <v>0</v>
      </c>
      <c r="DJ175" s="96">
        <f>MASTER_DATA_ESCALATED!DJ175/(DJ$18*1000)</f>
        <v>0</v>
      </c>
      <c r="DK175" s="96">
        <f>MASTER_DATA_ESCALATED!DK175/(DK$18*1000)</f>
        <v>0</v>
      </c>
      <c r="DL175" s="96">
        <f>MASTER_DATA_ESCALATED!DL175/(DL$18*1000)</f>
        <v>80.57581127671898</v>
      </c>
      <c r="DM175" s="96">
        <f>MASTER_DATA_ESCALATED!DM175/(DM$18*1000)</f>
        <v>0</v>
      </c>
      <c r="DN175" s="96">
        <f>MASTER_DATA_ESCALATED!DN175/(DN$18*1000)</f>
        <v>0</v>
      </c>
      <c r="DO175" s="96">
        <f>MASTER_DATA_ESCALATED!DO175/(DO$18*1000)</f>
        <v>0</v>
      </c>
      <c r="DP175" s="96">
        <f>MASTER_DATA_ESCALATED!DP175/(DP$18*1000)</f>
        <v>53.473824807182936</v>
      </c>
      <c r="DQ175" s="96">
        <f>MASTER_DATA_ESCALATED!DQ175/(DQ$18*1000)</f>
        <v>0</v>
      </c>
      <c r="DR175" s="96">
        <f>MASTER_DATA_ESCALATED!DR175/(DR$18*1000)</f>
        <v>0</v>
      </c>
      <c r="DS175" s="96">
        <f>MASTER_DATA_ESCALATED!DS175/(DS$18*1000)</f>
        <v>0</v>
      </c>
      <c r="DT175" s="96">
        <f>MASTER_DATA_ESCALATED!DT175/(DT$18*1000)</f>
        <v>41.965164339760619</v>
      </c>
      <c r="DU175" s="96">
        <f>MASTER_DATA_ESCALATED!DU175/(DU$18*1000)</f>
        <v>0</v>
      </c>
      <c r="DV175" s="96">
        <f>MASTER_DATA_ESCALATED!DV175/(DV$18*1000)</f>
        <v>0</v>
      </c>
      <c r="DW175" s="96">
        <f>MASTER_DATA_ESCALATED!DW175/(DW$18*1000)</f>
        <v>0</v>
      </c>
      <c r="DX175" s="96">
        <f>MASTER_DATA_ESCALATED!DX175/(DX$18*1000)</f>
        <v>36.513108349353608</v>
      </c>
      <c r="DY175" s="96">
        <f>MASTER_DATA_ESCALATED!DY175/(DY$18*1000)</f>
        <v>0</v>
      </c>
      <c r="DZ175" s="96">
        <f>MASTER_DATA_ESCALATED!DZ175/(DZ$18*1000)</f>
        <v>0</v>
      </c>
      <c r="EA175" s="96">
        <f>MASTER_DATA_ESCALATED!EA175/(EA$18*1000)</f>
        <v>0</v>
      </c>
      <c r="EB175" s="96">
        <f>MASTER_DATA_ESCALATED!EB175/(EB$18*1000)</f>
        <v>35.402043865296001</v>
      </c>
      <c r="EC175" s="96" t="e">
        <f>MASTER_DATA_ESCALATED!EC175/(EC$18*1000)</f>
        <v>#DIV/0!</v>
      </c>
      <c r="ED175" s="96" t="e">
        <f>MASTER_DATA_ESCALATED!ED175/(ED$18*1000)</f>
        <v>#DIV/0!</v>
      </c>
      <c r="EE175" s="96" t="e">
        <f>MASTER_DATA_ESCALATED!EE175/(EE$18*1000)</f>
        <v>#DIV/0!</v>
      </c>
      <c r="EF175" s="96" t="e">
        <f>MASTER_DATA_ESCALATED!EF175/(EF$18*1000)</f>
        <v>#VALUE!</v>
      </c>
      <c r="EG175" s="96">
        <f>MASTER_DATA_ESCALATED!EG175/(EG$18*1000)</f>
        <v>0</v>
      </c>
      <c r="EH175" s="96">
        <f>MASTER_DATA_ESCALATED!EH175/(EH$18*1000)</f>
        <v>0</v>
      </c>
      <c r="EI175" s="96">
        <f>MASTER_DATA_ESCALATED!EI175/(EI$18*1000)</f>
        <v>0</v>
      </c>
      <c r="EJ175" s="96">
        <f>MASTER_DATA_ESCALATED!EJ175/(EJ$18*1000)</f>
        <v>0</v>
      </c>
      <c r="EK175" s="96">
        <f>MASTER_DATA_ESCALATED!EK175/(EK$18*1000)</f>
        <v>0</v>
      </c>
      <c r="EL175" s="96">
        <f>MASTER_DATA_ESCALATED!EL175/(EL$18*1000)</f>
        <v>0</v>
      </c>
      <c r="EM175" s="96">
        <f>MASTER_DATA_ESCALATED!EM175/(EM$18*1000)</f>
        <v>0</v>
      </c>
      <c r="EN175" s="96">
        <f>MASTER_DATA_ESCALATED!EN175/(EN$18*1000)</f>
        <v>0</v>
      </c>
      <c r="EO175" s="96">
        <f>MASTER_DATA_ESCALATED!EO175/(EO$18*1000)</f>
        <v>0</v>
      </c>
      <c r="EP175" s="96">
        <f>MASTER_DATA_ESCALATED!EP175/(EP$18*1000)</f>
        <v>0</v>
      </c>
      <c r="EQ175" s="96">
        <f>MASTER_DATA_ESCALATED!EQ175/(EQ$18*1000)</f>
        <v>0</v>
      </c>
      <c r="ER175" s="96">
        <f>MASTER_DATA_ESCALATED!ER175/(ER$18*1000)</f>
        <v>0</v>
      </c>
      <c r="ES175" s="96">
        <f>MASTER_DATA_ESCALATED!ES175/(ES$18*1000)</f>
        <v>0</v>
      </c>
      <c r="ET175" s="96">
        <f>MASTER_DATA_ESCALATED!ET175/(ET$18*1000)</f>
        <v>0</v>
      </c>
      <c r="EU175" s="96">
        <f>MASTER_DATA_ESCALATED!EU175/(EU$18*1000)</f>
        <v>0</v>
      </c>
      <c r="EV175" s="96">
        <f>MASTER_DATA_ESCALATED!EV175/(EV$18*1000)</f>
        <v>0</v>
      </c>
      <c r="EW175" s="96">
        <f>MASTER_DATA_ESCALATED!EW175/(EW$18*1000)</f>
        <v>0</v>
      </c>
      <c r="EX175" s="96">
        <f>MASTER_DATA_ESCALATED!EX175/(EX$18*1000)</f>
        <v>0</v>
      </c>
      <c r="EY175" s="96">
        <f>MASTER_DATA_ESCALATED!EY175/(EY$18*1000)</f>
        <v>0</v>
      </c>
      <c r="EZ175" s="96">
        <f>MASTER_DATA_ESCALATED!EZ175/(EZ$18*1000)</f>
        <v>0</v>
      </c>
      <c r="FA175" s="96">
        <f>MASTER_DATA_ESCALATED!FA175/(FA$18*1000)</f>
        <v>0</v>
      </c>
      <c r="FB175" s="96">
        <f>MASTER_DATA_ESCALATED!FB175/(FB$18*1000)</f>
        <v>0</v>
      </c>
      <c r="FC175" s="96">
        <f>MASTER_DATA_ESCALATED!FC175/(FC$18*1000)</f>
        <v>0</v>
      </c>
      <c r="FD175" s="96">
        <f>MASTER_DATA_ESCALATED!FD175/(FD$18*1000)</f>
        <v>0</v>
      </c>
      <c r="FE175" s="96">
        <f>MASTER_DATA_ESCALATED!FE175/(FE$18*1000)</f>
        <v>0</v>
      </c>
      <c r="FF175" s="96">
        <f>MASTER_DATA_ESCALATED!FF175/(FF$18*1000)</f>
        <v>0</v>
      </c>
      <c r="FG175" s="96">
        <f>MASTER_DATA_ESCALATED!FG175/(FG$18*1000)</f>
        <v>0</v>
      </c>
      <c r="FH175" s="96">
        <f>MASTER_DATA_ESCALATED!FH175/(FH$18*1000)</f>
        <v>0</v>
      </c>
      <c r="FI175" s="96">
        <f>MASTER_DATA_ESCALATED!FI175/(FI$18*1000)</f>
        <v>0</v>
      </c>
      <c r="FJ175" s="96">
        <f>MASTER_DATA_ESCALATED!FJ175/(FJ$18*1000)</f>
        <v>0</v>
      </c>
      <c r="FK175" s="96">
        <f>MASTER_DATA_ESCALATED!FK175/(FK$18*1000)</f>
        <v>0</v>
      </c>
      <c r="FL175" s="96">
        <f>MASTER_DATA_ESCALATED!FL175/(FL$18*1000)</f>
        <v>0</v>
      </c>
      <c r="FM175" s="96">
        <f>MASTER_DATA_ESCALATED!FM175/(FM$18*1000)</f>
        <v>0</v>
      </c>
      <c r="FN175" s="96">
        <f>MASTER_DATA_ESCALATED!FN175/(FN$18*1000)</f>
        <v>0</v>
      </c>
      <c r="FO175" s="96">
        <f>MASTER_DATA_ESCALATED!FO175/(FO$18*1000)</f>
        <v>0</v>
      </c>
      <c r="FP175" s="96">
        <f>MASTER_DATA_ESCALATED!FP175/(FP$18*1000)</f>
        <v>0</v>
      </c>
      <c r="FQ175" s="96">
        <f>MASTER_DATA_ESCALATED!FQ175/(FQ$18*1000)</f>
        <v>0</v>
      </c>
      <c r="FR175" s="96">
        <f>MASTER_DATA_ESCALATED!FR175/(FR$18*1000)</f>
        <v>0</v>
      </c>
      <c r="FS175" s="96">
        <f>MASTER_DATA_ESCALATED!FS175/(FS$18*1000)</f>
        <v>0</v>
      </c>
      <c r="FT175" s="96">
        <f>MASTER_DATA_ESCALATED!FT175/(FT$18*1000)</f>
        <v>0</v>
      </c>
      <c r="FU175" s="96">
        <f>MASTER_DATA_ESCALATED!FU175/(FU$18*1000)</f>
        <v>0</v>
      </c>
      <c r="FV175" s="96">
        <f>MASTER_DATA_ESCALATED!FV175/(FV$18*1000)</f>
        <v>0</v>
      </c>
      <c r="FW175" s="96">
        <f>MASTER_DATA_ESCALATED!FW175/(FW$18*1000)</f>
        <v>0</v>
      </c>
      <c r="FX175" s="96">
        <f>MASTER_DATA_ESCALATED!FX175/(FX$18*1000)</f>
        <v>0</v>
      </c>
      <c r="FY175" s="96">
        <f>MASTER_DATA_ESCALATED!FY175/(FY$18*1000)</f>
        <v>0</v>
      </c>
      <c r="FZ175" s="96">
        <f>MASTER_DATA_ESCALATED!FZ175/(FZ$18*1000)</f>
        <v>0</v>
      </c>
      <c r="GA175" s="96">
        <f>MASTER_DATA_ESCALATED!GA175/(GA$18*1000)</f>
        <v>0</v>
      </c>
      <c r="GB175" s="96">
        <f>MASTER_DATA_ESCALATED!GB175/(GB$18*1000)</f>
        <v>0</v>
      </c>
      <c r="GC175" s="96">
        <f>MASTER_DATA_ESCALATED!GC175/(GC$18*1000)</f>
        <v>0</v>
      </c>
      <c r="GD175" s="96">
        <f>MASTER_DATA_ESCALATED!GD175/(GD$18*1000)</f>
        <v>0</v>
      </c>
      <c r="GE175" s="96">
        <f>MASTER_DATA_ESCALATED!GE175/(GE$18*1000)</f>
        <v>0</v>
      </c>
      <c r="GF175" s="96">
        <f>MASTER_DATA_ESCALATED!GF175/(GF$18*1000)</f>
        <v>0</v>
      </c>
      <c r="GG175" s="96">
        <f>MASTER_DATA_ESCALATED!GG175/(GG$18*1000)</f>
        <v>0</v>
      </c>
      <c r="GH175" s="96">
        <f>MASTER_DATA_ESCALATED!GH175/(GH$18*1000)</f>
        <v>0</v>
      </c>
      <c r="GI175" s="96">
        <f>MASTER_DATA_ESCALATED!GI175/(GI$18*1000)</f>
        <v>0</v>
      </c>
      <c r="GJ175" s="96">
        <f>MASTER_DATA_ESCALATED!GJ175/(GJ$18*1000)</f>
        <v>0</v>
      </c>
      <c r="GK175" s="96">
        <f>MASTER_DATA_ESCALATED!GK175/(GK$18*1000)</f>
        <v>0</v>
      </c>
      <c r="GL175" s="96">
        <f>MASTER_DATA_ESCALATED!GL175/(GL$18*1000)</f>
        <v>0</v>
      </c>
      <c r="GM175" s="96">
        <f>MASTER_DATA_ESCALATED!GM175/(GM$18*1000)</f>
        <v>0</v>
      </c>
      <c r="GN175" s="96">
        <f>MASTER_DATA_ESCALATED!GN175/(GN$18*1000)</f>
        <v>0</v>
      </c>
      <c r="GO175" s="96">
        <f>MASTER_DATA_ESCALATED!GO175/(GO$18*1000)</f>
        <v>0</v>
      </c>
      <c r="GP175" s="96">
        <f>MASTER_DATA_ESCALATED!GP175/(GP$18*1000)</f>
        <v>0</v>
      </c>
      <c r="GQ175" s="96">
        <f>MASTER_DATA_ESCALATED!GQ175/(GQ$18*1000)</f>
        <v>0</v>
      </c>
      <c r="GR175" s="96">
        <f>MASTER_DATA_ESCALATED!GR175/(GR$18*1000)</f>
        <v>0</v>
      </c>
      <c r="GS175" s="96">
        <f>MASTER_DATA_ESCALATED!GS175/(GS$18*1000)</f>
        <v>0</v>
      </c>
      <c r="GT175" s="96">
        <f>MASTER_DATA_ESCALATED!GT175/(GT$18*1000)</f>
        <v>0</v>
      </c>
      <c r="GU175" s="96">
        <f>MASTER_DATA_ESCALATED!GU175/(GU$18*1000)</f>
        <v>0</v>
      </c>
      <c r="GV175" s="96">
        <f>MASTER_DATA_ESCALATED!GV175/(GV$18*1000)</f>
        <v>0</v>
      </c>
      <c r="GW175" s="96" t="e">
        <f>MASTER_DATA_ESCALATED!#REF!/(GW$18*1000)</f>
        <v>#REF!</v>
      </c>
      <c r="GX175" s="96" t="e">
        <f>MASTER_DATA_ESCALATED!#REF!/(GX$18*1000)</f>
        <v>#REF!</v>
      </c>
      <c r="GY175" s="96" t="e">
        <f>MASTER_DATA_ESCALATED!#REF!/(GY$18*1000)</f>
        <v>#REF!</v>
      </c>
    </row>
    <row r="176" spans="2:207" s="23" customFormat="1" ht="18.75" collapsed="1" x14ac:dyDescent="0.35">
      <c r="B176" s="182">
        <f t="shared" si="5"/>
        <v>50</v>
      </c>
      <c r="C176" s="53">
        <f t="shared" si="4"/>
        <v>50</v>
      </c>
      <c r="D176" s="73">
        <v>50</v>
      </c>
      <c r="E176" s="53"/>
      <c r="F176" s="53"/>
      <c r="G176" s="74"/>
      <c r="H176" s="39" t="s">
        <v>152</v>
      </c>
      <c r="I176" s="98">
        <f>MASTER_DATA_ESCALATED!I176/(I$18*1000)</f>
        <v>0</v>
      </c>
      <c r="J176" s="98">
        <f>MASTER_DATA_ESCALATED!J176/(J$18*1000)</f>
        <v>0</v>
      </c>
      <c r="K176" s="98">
        <f>MASTER_DATA_ESCALATED!K176/(K$18*1000)</f>
        <v>0</v>
      </c>
      <c r="L176" s="98">
        <f>MASTER_DATA_ESCALATED!L176/(L$18*1000)</f>
        <v>584.04211754286018</v>
      </c>
      <c r="M176" s="98">
        <f>MASTER_DATA_ESCALATED!M176/(M$18*1000)</f>
        <v>0</v>
      </c>
      <c r="N176" s="98">
        <f>MASTER_DATA_ESCALATED!N176/(N$18*1000)</f>
        <v>0</v>
      </c>
      <c r="O176" s="98">
        <f>MASTER_DATA_ESCALATED!O176/(O$18*1000)</f>
        <v>0</v>
      </c>
      <c r="P176" s="98">
        <f>MASTER_DATA_ESCALATED!P176/(P$18*1000)</f>
        <v>582.86881864601071</v>
      </c>
      <c r="Q176" s="98">
        <f>MASTER_DATA_ESCALATED!Q176/(Q$18*1000)</f>
        <v>0</v>
      </c>
      <c r="R176" s="98">
        <f>MASTER_DATA_ESCALATED!R176/(R$18*1000)</f>
        <v>0</v>
      </c>
      <c r="S176" s="98">
        <f>MASTER_DATA_ESCALATED!S176/(S$18*1000)</f>
        <v>0</v>
      </c>
      <c r="T176" s="98">
        <f>MASTER_DATA_ESCALATED!T176/(T$18*1000)</f>
        <v>584.08952355889448</v>
      </c>
      <c r="U176" s="98">
        <f>MASTER_DATA_ESCALATED!U176/(U$18*1000)</f>
        <v>0</v>
      </c>
      <c r="V176" s="98">
        <f>MASTER_DATA_ESCALATED!V176/(V$18*1000)</f>
        <v>0</v>
      </c>
      <c r="W176" s="98">
        <f>MASTER_DATA_ESCALATED!W176/(W$18*1000)</f>
        <v>0</v>
      </c>
      <c r="X176" s="98">
        <f>MASTER_DATA_ESCALATED!X176/(X$18*1000)</f>
        <v>582.86881864601071</v>
      </c>
      <c r="Y176" s="98">
        <f>MASTER_DATA_ESCALATED!Y176/(Y$18*1000)</f>
        <v>0</v>
      </c>
      <c r="Z176" s="98">
        <f>MASTER_DATA_ESCALATED!Z176/(Z$18*1000)</f>
        <v>0</v>
      </c>
      <c r="AA176" s="98">
        <f>MASTER_DATA_ESCALATED!AA176/(AA$18*1000)</f>
        <v>0</v>
      </c>
      <c r="AB176" s="98">
        <f>MASTER_DATA_ESCALATED!AB176/(AB$18*1000)</f>
        <v>584.90958982407358</v>
      </c>
      <c r="AC176" s="98">
        <f>MASTER_DATA_ESCALATED!AC176/(AC$18*1000)</f>
        <v>0</v>
      </c>
      <c r="AD176" s="98">
        <f>MASTER_DATA_ESCALATED!AD176/(AD$18*1000)</f>
        <v>0</v>
      </c>
      <c r="AE176" s="98">
        <f>MASTER_DATA_ESCALATED!AE176/(AE$18*1000)</f>
        <v>0</v>
      </c>
      <c r="AF176" s="98">
        <f>MASTER_DATA_ESCALATED!AF176/(AF$18*1000)</f>
        <v>582.85862924317405</v>
      </c>
      <c r="AG176" s="98">
        <f>MASTER_DATA_ESCALATED!AG176/(AG$18*1000)</f>
        <v>0</v>
      </c>
      <c r="AH176" s="98">
        <f>MASTER_DATA_ESCALATED!AH176/(AH$18*1000)</f>
        <v>0</v>
      </c>
      <c r="AI176" s="98">
        <f>MASTER_DATA_ESCALATED!AI176/(AI$18*1000)</f>
        <v>0</v>
      </c>
      <c r="AJ176" s="98">
        <f>MASTER_DATA_ESCALATED!AJ176/(AJ$18*1000)</f>
        <v>584.90958982407358</v>
      </c>
      <c r="AK176" s="98">
        <f>MASTER_DATA_ESCALATED!AK176/(AK$18*1000)</f>
        <v>0</v>
      </c>
      <c r="AL176" s="98">
        <f>MASTER_DATA_ESCALATED!AL176/(AL$18*1000)</f>
        <v>0</v>
      </c>
      <c r="AM176" s="98">
        <f>MASTER_DATA_ESCALATED!AM176/(AM$18*1000)</f>
        <v>0</v>
      </c>
      <c r="AN176" s="98">
        <f>MASTER_DATA_ESCALATED!AN176/(AN$18*1000)</f>
        <v>582.85862924317405</v>
      </c>
      <c r="AO176" s="98">
        <f>MASTER_DATA_ESCALATED!AO176/(AO$18*1000)</f>
        <v>0</v>
      </c>
      <c r="AP176" s="98">
        <f>MASTER_DATA_ESCALATED!AP176/(AP$18*1000)</f>
        <v>0</v>
      </c>
      <c r="AQ176" s="98">
        <f>MASTER_DATA_ESCALATED!AQ176/(AQ$18*1000)</f>
        <v>0</v>
      </c>
      <c r="AR176" s="98">
        <f>MASTER_DATA_ESCALATED!AR176/(AR$18*1000)</f>
        <v>0</v>
      </c>
      <c r="AS176" s="98">
        <f>MASTER_DATA_ESCALATED!AS176/(AS$18*1000)</f>
        <v>0</v>
      </c>
      <c r="AT176" s="98">
        <f>MASTER_DATA_ESCALATED!AT176/(AT$18*1000)</f>
        <v>0</v>
      </c>
      <c r="AU176" s="98">
        <f>MASTER_DATA_ESCALATED!AU176/(AU$18*1000)</f>
        <v>0</v>
      </c>
      <c r="AV176" s="98">
        <f>MASTER_DATA_ESCALATED!AV176/(AV$18*1000)</f>
        <v>0</v>
      </c>
      <c r="AW176" s="98">
        <f>MASTER_DATA_ESCALATED!AW176/(AW$18*1000)</f>
        <v>0</v>
      </c>
      <c r="AX176" s="98">
        <f>MASTER_DATA_ESCALATED!AX176/(AX$18*1000)</f>
        <v>0</v>
      </c>
      <c r="AY176" s="98">
        <f>MASTER_DATA_ESCALATED!AY176/(AY$18*1000)</f>
        <v>0</v>
      </c>
      <c r="AZ176" s="98">
        <f>MASTER_DATA_ESCALATED!AZ176/(AZ$18*1000)</f>
        <v>0</v>
      </c>
      <c r="BA176" s="98">
        <f>MASTER_DATA_ESCALATED!BA176/(BA$18*1000)</f>
        <v>0</v>
      </c>
      <c r="BB176" s="98">
        <f>MASTER_DATA_ESCALATED!BB176/(BB$18*1000)</f>
        <v>0</v>
      </c>
      <c r="BC176" s="98">
        <f>MASTER_DATA_ESCALATED!BC176/(BC$18*1000)</f>
        <v>0</v>
      </c>
      <c r="BD176" s="98">
        <f>MASTER_DATA_ESCALATED!BD176/(BD$18*1000)</f>
        <v>0</v>
      </c>
      <c r="BE176" s="98">
        <f>MASTER_DATA_ESCALATED!BE176/(BE$18*1000)</f>
        <v>0</v>
      </c>
      <c r="BF176" s="98">
        <f>MASTER_DATA_ESCALATED!BF176/(BF$18*1000)</f>
        <v>0</v>
      </c>
      <c r="BG176" s="98">
        <f>MASTER_DATA_ESCALATED!BG176/(BG$18*1000)</f>
        <v>0</v>
      </c>
      <c r="BH176" s="98">
        <f>MASTER_DATA_ESCALATED!BH176/(BH$18*1000)</f>
        <v>0</v>
      </c>
      <c r="BI176" s="98">
        <f>MASTER_DATA_ESCALATED!BI176/(BI$18*1000)</f>
        <v>0</v>
      </c>
      <c r="BJ176" s="98">
        <f>MASTER_DATA_ESCALATED!BJ176/(BJ$18*1000)</f>
        <v>0</v>
      </c>
      <c r="BK176" s="98">
        <f>MASTER_DATA_ESCALATED!BK176/(BK$18*1000)</f>
        <v>0</v>
      </c>
      <c r="BL176" s="98">
        <f>MASTER_DATA_ESCALATED!BL176/(BL$18*1000)</f>
        <v>0</v>
      </c>
      <c r="BM176" s="98">
        <f>MASTER_DATA_ESCALATED!BM176/(BM$18*1000)</f>
        <v>0</v>
      </c>
      <c r="BN176" s="98">
        <f>MASTER_DATA_ESCALATED!BN176/(BN$18*1000)</f>
        <v>0</v>
      </c>
      <c r="BO176" s="98">
        <f>MASTER_DATA_ESCALATED!BO176/(BO$18*1000)</f>
        <v>0</v>
      </c>
      <c r="BP176" s="98">
        <f>MASTER_DATA_ESCALATED!BP176/(BP$18*1000)</f>
        <v>223.35474126259135</v>
      </c>
      <c r="BQ176" s="98">
        <f>MASTER_DATA_ESCALATED!BQ176/(BQ$18*1000)</f>
        <v>0</v>
      </c>
      <c r="BR176" s="98">
        <f>MASTER_DATA_ESCALATED!BR176/(BR$18*1000)</f>
        <v>0</v>
      </c>
      <c r="BS176" s="98">
        <f>MASTER_DATA_ESCALATED!BS176/(BS$18*1000)</f>
        <v>0</v>
      </c>
      <c r="BT176" s="98">
        <f>MASTER_DATA_ESCALATED!BT176/(BT$18*1000)</f>
        <v>120.70942124493236</v>
      </c>
      <c r="BU176" s="98">
        <f>MASTER_DATA_ESCALATED!BU176/(BU$18*1000)</f>
        <v>0</v>
      </c>
      <c r="BV176" s="98">
        <f>MASTER_DATA_ESCALATED!BV176/(BV$18*1000)</f>
        <v>0</v>
      </c>
      <c r="BW176" s="98">
        <f>MASTER_DATA_ESCALATED!BW176/(BW$18*1000)</f>
        <v>0</v>
      </c>
      <c r="BX176" s="98">
        <f>MASTER_DATA_ESCALATED!BX176/(BX$18*1000)</f>
        <v>119.79608655511866</v>
      </c>
      <c r="BY176" s="98">
        <f>MASTER_DATA_ESCALATED!BY176/(BY$18*1000)</f>
        <v>0</v>
      </c>
      <c r="BZ176" s="98">
        <f>MASTER_DATA_ESCALATED!BZ176/(BZ$18*1000)</f>
        <v>0</v>
      </c>
      <c r="CA176" s="98">
        <f>MASTER_DATA_ESCALATED!CA176/(CA$18*1000)</f>
        <v>0</v>
      </c>
      <c r="CB176" s="98">
        <f>MASTER_DATA_ESCALATED!CB176/(CB$18*1000)</f>
        <v>96.248062292818219</v>
      </c>
      <c r="CC176" s="98">
        <f>MASTER_DATA_ESCALATED!CC176/(CC$18*1000)</f>
        <v>0</v>
      </c>
      <c r="CD176" s="98">
        <f>MASTER_DATA_ESCALATED!CD176/(CD$18*1000)</f>
        <v>0</v>
      </c>
      <c r="CE176" s="98">
        <f>MASTER_DATA_ESCALATED!CE176/(CE$18*1000)</f>
        <v>0</v>
      </c>
      <c r="CF176" s="98">
        <f>MASTER_DATA_ESCALATED!CF176/(CF$18*1000)</f>
        <v>109.53379470718569</v>
      </c>
      <c r="CG176" s="98">
        <f>MASTER_DATA_ESCALATED!CG176/(CG$18*1000)</f>
        <v>0</v>
      </c>
      <c r="CH176" s="98">
        <f>MASTER_DATA_ESCALATED!CH176/(CH$18*1000)</f>
        <v>0</v>
      </c>
      <c r="CI176" s="98">
        <f>MASTER_DATA_ESCALATED!CI176/(CI$18*1000)</f>
        <v>0</v>
      </c>
      <c r="CJ176" s="98">
        <f>MASTER_DATA_ESCALATED!CJ176/(CJ$18*1000)</f>
        <v>0</v>
      </c>
      <c r="CK176" s="98">
        <f>MASTER_DATA_ESCALATED!CK176/(CK$18*1000)</f>
        <v>0</v>
      </c>
      <c r="CL176" s="98">
        <f>MASTER_DATA_ESCALATED!CL176/(CL$18*1000)</f>
        <v>0</v>
      </c>
      <c r="CM176" s="98">
        <f>MASTER_DATA_ESCALATED!CM176/(CM$18*1000)</f>
        <v>0</v>
      </c>
      <c r="CN176" s="98">
        <f>MASTER_DATA_ESCALATED!CN176/(CN$18*1000)</f>
        <v>0</v>
      </c>
      <c r="CO176" s="98">
        <f>MASTER_DATA_ESCALATED!CO176/(CO$18*1000)</f>
        <v>0</v>
      </c>
      <c r="CP176" s="98">
        <f>MASTER_DATA_ESCALATED!CP176/(CP$18*1000)</f>
        <v>0</v>
      </c>
      <c r="CQ176" s="98">
        <f>MASTER_DATA_ESCALATED!CQ176/(CQ$18*1000)</f>
        <v>0</v>
      </c>
      <c r="CR176" s="98">
        <f>MASTER_DATA_ESCALATED!CR176/(CR$18*1000)</f>
        <v>0</v>
      </c>
      <c r="CS176" s="98">
        <f>MASTER_DATA_ESCALATED!CS176/(CS$18*1000)</f>
        <v>0</v>
      </c>
      <c r="CT176" s="98">
        <f>MASTER_DATA_ESCALATED!CT176/(CT$18*1000)</f>
        <v>0</v>
      </c>
      <c r="CU176" s="98">
        <f>MASTER_DATA_ESCALATED!CU176/(CU$18*1000)</f>
        <v>0</v>
      </c>
      <c r="CV176" s="98">
        <f>MASTER_DATA_ESCALATED!CV176/(CV$18*1000)</f>
        <v>0</v>
      </c>
      <c r="CW176" s="98">
        <f>MASTER_DATA_ESCALATED!CW176/(CW$18*1000)</f>
        <v>0</v>
      </c>
      <c r="CX176" s="98">
        <f>MASTER_DATA_ESCALATED!CX176/(CX$18*1000)</f>
        <v>0</v>
      </c>
      <c r="CY176" s="98">
        <f>MASTER_DATA_ESCALATED!CY176/(CY$18*1000)</f>
        <v>0</v>
      </c>
      <c r="CZ176" s="98">
        <f>MASTER_DATA_ESCALATED!CZ176/(CZ$18*1000)</f>
        <v>0</v>
      </c>
      <c r="DA176" s="98" t="e">
        <f>MASTER_DATA_ESCALATED!DA176/(DA$18*1000)</f>
        <v>#DIV/0!</v>
      </c>
      <c r="DB176" s="98" t="e">
        <f>MASTER_DATA_ESCALATED!DB176/(DB$18*1000)</f>
        <v>#DIV/0!</v>
      </c>
      <c r="DC176" s="98" t="e">
        <f>MASTER_DATA_ESCALATED!DC176/(DC$18*1000)</f>
        <v>#DIV/0!</v>
      </c>
      <c r="DD176" s="98" t="e">
        <f>MASTER_DATA_ESCALATED!DD176/(DD$18*1000)</f>
        <v>#N/A</v>
      </c>
      <c r="DE176" s="98">
        <f>MASTER_DATA_ESCALATED!DE176/(DE$18*1000)</f>
        <v>0</v>
      </c>
      <c r="DF176" s="98">
        <f>MASTER_DATA_ESCALATED!DF176/(DF$18*1000)</f>
        <v>0</v>
      </c>
      <c r="DG176" s="98">
        <f>MASTER_DATA_ESCALATED!DG176/(DG$18*1000)</f>
        <v>0</v>
      </c>
      <c r="DH176" s="98">
        <f>MASTER_DATA_ESCALATED!DH176/(DH$18*1000)</f>
        <v>357.48597773714175</v>
      </c>
      <c r="DI176" s="98">
        <f>MASTER_DATA_ESCALATED!DI176/(DI$18*1000)</f>
        <v>0</v>
      </c>
      <c r="DJ176" s="98">
        <f>MASTER_DATA_ESCALATED!DJ176/(DJ$18*1000)</f>
        <v>0</v>
      </c>
      <c r="DK176" s="98">
        <f>MASTER_DATA_ESCALATED!DK176/(DK$18*1000)</f>
        <v>0</v>
      </c>
      <c r="DL176" s="98">
        <f>MASTER_DATA_ESCALATED!DL176/(DL$18*1000)</f>
        <v>298.91021662821959</v>
      </c>
      <c r="DM176" s="98">
        <f>MASTER_DATA_ESCALATED!DM176/(DM$18*1000)</f>
        <v>0</v>
      </c>
      <c r="DN176" s="98">
        <f>MASTER_DATA_ESCALATED!DN176/(DN$18*1000)</f>
        <v>0</v>
      </c>
      <c r="DO176" s="98">
        <f>MASTER_DATA_ESCALATED!DO176/(DO$18*1000)</f>
        <v>0</v>
      </c>
      <c r="DP176" s="98">
        <f>MASTER_DATA_ESCALATED!DP176/(DP$18*1000)</f>
        <v>266.06959500677061</v>
      </c>
      <c r="DQ176" s="98">
        <f>MASTER_DATA_ESCALATED!DQ176/(DQ$18*1000)</f>
        <v>0</v>
      </c>
      <c r="DR176" s="98">
        <f>MASTER_DATA_ESCALATED!DR176/(DR$18*1000)</f>
        <v>0</v>
      </c>
      <c r="DS176" s="98">
        <f>MASTER_DATA_ESCALATED!DS176/(DS$18*1000)</f>
        <v>0</v>
      </c>
      <c r="DT176" s="98">
        <f>MASTER_DATA_ESCALATED!DT176/(DT$18*1000)</f>
        <v>252.09206784222047</v>
      </c>
      <c r="DU176" s="98">
        <f>MASTER_DATA_ESCALATED!DU176/(DU$18*1000)</f>
        <v>0</v>
      </c>
      <c r="DV176" s="98">
        <f>MASTER_DATA_ESCALATED!DV176/(DV$18*1000)</f>
        <v>0</v>
      </c>
      <c r="DW176" s="98">
        <f>MASTER_DATA_ESCALATED!DW176/(DW$18*1000)</f>
        <v>0</v>
      </c>
      <c r="DX176" s="98">
        <f>MASTER_DATA_ESCALATED!DX176/(DX$18*1000)</f>
        <v>245.38945644505125</v>
      </c>
      <c r="DY176" s="98">
        <f>MASTER_DATA_ESCALATED!DY176/(DY$18*1000)</f>
        <v>0</v>
      </c>
      <c r="DZ176" s="98">
        <f>MASTER_DATA_ESCALATED!DZ176/(DZ$18*1000)</f>
        <v>0</v>
      </c>
      <c r="EA176" s="98">
        <f>MASTER_DATA_ESCALATED!EA176/(EA$18*1000)</f>
        <v>0</v>
      </c>
      <c r="EB176" s="98">
        <f>MASTER_DATA_ESCALATED!EB176/(EB$18*1000)</f>
        <v>245.48313513287732</v>
      </c>
      <c r="EC176" s="98" t="e">
        <f>MASTER_DATA_ESCALATED!EC176/(EC$18*1000)</f>
        <v>#DIV/0!</v>
      </c>
      <c r="ED176" s="98" t="e">
        <f>MASTER_DATA_ESCALATED!ED176/(ED$18*1000)</f>
        <v>#DIV/0!</v>
      </c>
      <c r="EE176" s="98" t="e">
        <f>MASTER_DATA_ESCALATED!EE176/(EE$18*1000)</f>
        <v>#DIV/0!</v>
      </c>
      <c r="EF176" s="98" t="e">
        <f>MASTER_DATA_ESCALATED!EF176/(EF$18*1000)</f>
        <v>#VALUE!</v>
      </c>
      <c r="EG176" s="98">
        <f>MASTER_DATA_ESCALATED!EG176/(EG$18*1000)</f>
        <v>0</v>
      </c>
      <c r="EH176" s="98">
        <f>MASTER_DATA_ESCALATED!EH176/(EH$18*1000)</f>
        <v>0</v>
      </c>
      <c r="EI176" s="98">
        <f>MASTER_DATA_ESCALATED!EI176/(EI$18*1000)</f>
        <v>0</v>
      </c>
      <c r="EJ176" s="98">
        <f>MASTER_DATA_ESCALATED!EJ176/(EJ$18*1000)</f>
        <v>0</v>
      </c>
      <c r="EK176" s="98">
        <f>MASTER_DATA_ESCALATED!EK176/(EK$18*1000)</f>
        <v>0</v>
      </c>
      <c r="EL176" s="98">
        <f>MASTER_DATA_ESCALATED!EL176/(EL$18*1000)</f>
        <v>0</v>
      </c>
      <c r="EM176" s="98">
        <f>MASTER_DATA_ESCALATED!EM176/(EM$18*1000)</f>
        <v>0</v>
      </c>
      <c r="EN176" s="98">
        <f>MASTER_DATA_ESCALATED!EN176/(EN$18*1000)</f>
        <v>0</v>
      </c>
      <c r="EO176" s="98">
        <f>MASTER_DATA_ESCALATED!EO176/(EO$18*1000)</f>
        <v>0</v>
      </c>
      <c r="EP176" s="98">
        <f>MASTER_DATA_ESCALATED!EP176/(EP$18*1000)</f>
        <v>0</v>
      </c>
      <c r="EQ176" s="98">
        <f>MASTER_DATA_ESCALATED!EQ176/(EQ$18*1000)</f>
        <v>0</v>
      </c>
      <c r="ER176" s="98">
        <f>MASTER_DATA_ESCALATED!ER176/(ER$18*1000)</f>
        <v>0</v>
      </c>
      <c r="ES176" s="98">
        <f>MASTER_DATA_ESCALATED!ES176/(ES$18*1000)</f>
        <v>0</v>
      </c>
      <c r="ET176" s="98">
        <f>MASTER_DATA_ESCALATED!ET176/(ET$18*1000)</f>
        <v>0</v>
      </c>
      <c r="EU176" s="98">
        <f>MASTER_DATA_ESCALATED!EU176/(EU$18*1000)</f>
        <v>0</v>
      </c>
      <c r="EV176" s="98">
        <f>MASTER_DATA_ESCALATED!EV176/(EV$18*1000)</f>
        <v>0</v>
      </c>
      <c r="EW176" s="98">
        <f>MASTER_DATA_ESCALATED!EW176/(EW$18*1000)</f>
        <v>0</v>
      </c>
      <c r="EX176" s="98">
        <f>MASTER_DATA_ESCALATED!EX176/(EX$18*1000)</f>
        <v>0</v>
      </c>
      <c r="EY176" s="98">
        <f>MASTER_DATA_ESCALATED!EY176/(EY$18*1000)</f>
        <v>0</v>
      </c>
      <c r="EZ176" s="98">
        <f>MASTER_DATA_ESCALATED!EZ176/(EZ$18*1000)</f>
        <v>18.658871515251565</v>
      </c>
      <c r="FA176" s="98">
        <f>MASTER_DATA_ESCALATED!FA176/(FA$18*1000)</f>
        <v>0</v>
      </c>
      <c r="FB176" s="98">
        <f>MASTER_DATA_ESCALATED!FB176/(FB$18*1000)</f>
        <v>0</v>
      </c>
      <c r="FC176" s="98">
        <f>MASTER_DATA_ESCALATED!FC176/(FC$18*1000)</f>
        <v>0</v>
      </c>
      <c r="FD176" s="98">
        <f>MASTER_DATA_ESCALATED!FD176/(FD$18*1000)</f>
        <v>17.339990629869948</v>
      </c>
      <c r="FE176" s="98">
        <f>MASTER_DATA_ESCALATED!FE176/(FE$18*1000)</f>
        <v>0</v>
      </c>
      <c r="FF176" s="98">
        <f>MASTER_DATA_ESCALATED!FF176/(FF$18*1000)</f>
        <v>0</v>
      </c>
      <c r="FG176" s="98">
        <f>MASTER_DATA_ESCALATED!FG176/(FG$18*1000)</f>
        <v>0</v>
      </c>
      <c r="FH176" s="98">
        <f>MASTER_DATA_ESCALATED!FH176/(FH$18*1000)</f>
        <v>16.718070960613609</v>
      </c>
      <c r="FI176" s="98">
        <f>MASTER_DATA_ESCALATED!FI176/(FI$18*1000)</f>
        <v>0</v>
      </c>
      <c r="FJ176" s="98">
        <f>MASTER_DATA_ESCALATED!FJ176/(FJ$18*1000)</f>
        <v>0</v>
      </c>
      <c r="FK176" s="98">
        <f>MASTER_DATA_ESCALATED!FK176/(FK$18*1000)</f>
        <v>0</v>
      </c>
      <c r="FL176" s="98">
        <f>MASTER_DATA_ESCALATED!FL176/(FL$18*1000)</f>
        <v>30.338372229359109</v>
      </c>
      <c r="FM176" s="98">
        <f>MASTER_DATA_ESCALATED!FM176/(FM$18*1000)</f>
        <v>0</v>
      </c>
      <c r="FN176" s="98">
        <f>MASTER_DATA_ESCALATED!FN176/(FN$18*1000)</f>
        <v>0</v>
      </c>
      <c r="FO176" s="98">
        <f>MASTER_DATA_ESCALATED!FO176/(FO$18*1000)</f>
        <v>0</v>
      </c>
      <c r="FP176" s="98">
        <f>MASTER_DATA_ESCALATED!FP176/(FP$18*1000)</f>
        <v>133.16963610986119</v>
      </c>
      <c r="FQ176" s="98">
        <f>MASTER_DATA_ESCALATED!FQ176/(FQ$18*1000)</f>
        <v>0</v>
      </c>
      <c r="FR176" s="98">
        <f>MASTER_DATA_ESCALATED!FR176/(FR$18*1000)</f>
        <v>0</v>
      </c>
      <c r="FS176" s="98">
        <f>MASTER_DATA_ESCALATED!FS176/(FS$18*1000)</f>
        <v>0</v>
      </c>
      <c r="FT176" s="98">
        <f>MASTER_DATA_ESCALATED!FT176/(FT$18*1000)</f>
        <v>115.8518129425855</v>
      </c>
      <c r="FU176" s="98">
        <f>MASTER_DATA_ESCALATED!FU176/(FU$18*1000)</f>
        <v>0</v>
      </c>
      <c r="FV176" s="98">
        <f>MASTER_DATA_ESCALATED!FV176/(FV$18*1000)</f>
        <v>0</v>
      </c>
      <c r="FW176" s="98">
        <f>MASTER_DATA_ESCALATED!FW176/(FW$18*1000)</f>
        <v>0</v>
      </c>
      <c r="FX176" s="98">
        <f>MASTER_DATA_ESCALATED!FX176/(FX$18*1000)</f>
        <v>114.05051005044952</v>
      </c>
      <c r="FY176" s="98">
        <f>MASTER_DATA_ESCALATED!FY176/(FY$18*1000)</f>
        <v>0</v>
      </c>
      <c r="FZ176" s="98">
        <f>MASTER_DATA_ESCALATED!FZ176/(FZ$18*1000)</f>
        <v>0</v>
      </c>
      <c r="GA176" s="98">
        <f>MASTER_DATA_ESCALATED!GA176/(GA$18*1000)</f>
        <v>0</v>
      </c>
      <c r="GB176" s="98">
        <f>MASTER_DATA_ESCALATED!GB176/(GB$18*1000)</f>
        <v>118.86932195158653</v>
      </c>
      <c r="GC176" s="98">
        <f>MASTER_DATA_ESCALATED!GC176/(GC$18*1000)</f>
        <v>0</v>
      </c>
      <c r="GD176" s="98">
        <f>MASTER_DATA_ESCALATED!GD176/(GD$18*1000)</f>
        <v>0</v>
      </c>
      <c r="GE176" s="98">
        <f>MASTER_DATA_ESCALATED!GE176/(GE$18*1000)</f>
        <v>0</v>
      </c>
      <c r="GF176" s="98">
        <f>MASTER_DATA_ESCALATED!GF176/(GF$18*1000)</f>
        <v>103.92880346226613</v>
      </c>
      <c r="GG176" s="98">
        <f>MASTER_DATA_ESCALATED!GG176/(GG$18*1000)</f>
        <v>0</v>
      </c>
      <c r="GH176" s="98">
        <f>MASTER_DATA_ESCALATED!GH176/(GH$18*1000)</f>
        <v>0</v>
      </c>
      <c r="GI176" s="98">
        <f>MASTER_DATA_ESCALATED!GI176/(GI$18*1000)</f>
        <v>0</v>
      </c>
      <c r="GJ176" s="98">
        <f>MASTER_DATA_ESCALATED!GJ176/(GJ$18*1000)</f>
        <v>102.46098755406675</v>
      </c>
      <c r="GK176" s="98">
        <f>MASTER_DATA_ESCALATED!GK176/(GK$18*1000)</f>
        <v>0</v>
      </c>
      <c r="GL176" s="98">
        <f>MASTER_DATA_ESCALATED!GL176/(GL$18*1000)</f>
        <v>0</v>
      </c>
      <c r="GM176" s="98">
        <f>MASTER_DATA_ESCALATED!GM176/(GM$18*1000)</f>
        <v>0</v>
      </c>
      <c r="GN176" s="98">
        <f>MASTER_DATA_ESCALATED!GN176/(GN$18*1000)</f>
        <v>74.604003886482587</v>
      </c>
      <c r="GO176" s="98">
        <f>MASTER_DATA_ESCALATED!GO176/(GO$18*1000)</f>
        <v>0</v>
      </c>
      <c r="GP176" s="98">
        <f>MASTER_DATA_ESCALATED!GP176/(GP$18*1000)</f>
        <v>0</v>
      </c>
      <c r="GQ176" s="98">
        <f>MASTER_DATA_ESCALATED!GQ176/(GQ$18*1000)</f>
        <v>0</v>
      </c>
      <c r="GR176" s="98">
        <f>MASTER_DATA_ESCALATED!GR176/(GR$18*1000)</f>
        <v>60.689475116663438</v>
      </c>
      <c r="GS176" s="98">
        <f>MASTER_DATA_ESCALATED!GS176/(GS$18*1000)</f>
        <v>0</v>
      </c>
      <c r="GT176" s="98">
        <f>MASTER_DATA_ESCALATED!GT176/(GT$18*1000)</f>
        <v>0</v>
      </c>
      <c r="GU176" s="98">
        <f>MASTER_DATA_ESCALATED!GU176/(GU$18*1000)</f>
        <v>0</v>
      </c>
      <c r="GV176" s="98">
        <f>MASTER_DATA_ESCALATED!GV176/(GV$18*1000)</f>
        <v>59.088622963402941</v>
      </c>
      <c r="GW176" s="98" t="e">
        <f>MASTER_DATA_ESCALATED!#REF!/(GW$18*1000)</f>
        <v>#REF!</v>
      </c>
      <c r="GX176" s="98" t="e">
        <f>MASTER_DATA_ESCALATED!#REF!/(GX$18*1000)</f>
        <v>#REF!</v>
      </c>
      <c r="GY176" s="98" t="e">
        <f>MASTER_DATA_ESCALATED!#REF!/(GY$18*1000)</f>
        <v>#REF!</v>
      </c>
    </row>
    <row r="177" spans="2:207" s="25" customFormat="1" ht="17.25" hidden="1" outlineLevel="1" x14ac:dyDescent="0.3">
      <c r="B177" s="183">
        <f t="shared" si="5"/>
        <v>50</v>
      </c>
      <c r="C177" s="51">
        <f t="shared" si="4"/>
        <v>51</v>
      </c>
      <c r="D177" s="75"/>
      <c r="E177" s="51">
        <v>51</v>
      </c>
      <c r="F177" s="51"/>
      <c r="G177" s="76"/>
      <c r="H177" s="37" t="s">
        <v>160</v>
      </c>
      <c r="I177" s="96">
        <f>MASTER_DATA_ESCALATED!I177/(I$18*1000)</f>
        <v>0</v>
      </c>
      <c r="J177" s="96">
        <f>MASTER_DATA_ESCALATED!J177/(J$18*1000)</f>
        <v>0</v>
      </c>
      <c r="K177" s="96">
        <f>MASTER_DATA_ESCALATED!K177/(K$18*1000)</f>
        <v>0</v>
      </c>
      <c r="L177" s="96">
        <f>MASTER_DATA_ESCALATED!L177/(L$18*1000)</f>
        <v>0</v>
      </c>
      <c r="M177" s="96">
        <f>MASTER_DATA_ESCALATED!M177/(M$18*1000)</f>
        <v>0</v>
      </c>
      <c r="N177" s="96">
        <f>MASTER_DATA_ESCALATED!N177/(N$18*1000)</f>
        <v>0</v>
      </c>
      <c r="O177" s="96">
        <f>MASTER_DATA_ESCALATED!O177/(O$18*1000)</f>
        <v>0</v>
      </c>
      <c r="P177" s="96">
        <f>MASTER_DATA_ESCALATED!P177/(P$18*1000)</f>
        <v>0</v>
      </c>
      <c r="Q177" s="96">
        <f>MASTER_DATA_ESCALATED!Q177/(Q$18*1000)</f>
        <v>0</v>
      </c>
      <c r="R177" s="96">
        <f>MASTER_DATA_ESCALATED!R177/(R$18*1000)</f>
        <v>0</v>
      </c>
      <c r="S177" s="96">
        <f>MASTER_DATA_ESCALATED!S177/(S$18*1000)</f>
        <v>0</v>
      </c>
      <c r="T177" s="96">
        <f>MASTER_DATA_ESCALATED!T177/(T$18*1000)</f>
        <v>0</v>
      </c>
      <c r="U177" s="96">
        <f>MASTER_DATA_ESCALATED!U177/(U$18*1000)</f>
        <v>0</v>
      </c>
      <c r="V177" s="96">
        <f>MASTER_DATA_ESCALATED!V177/(V$18*1000)</f>
        <v>0</v>
      </c>
      <c r="W177" s="96">
        <f>MASTER_DATA_ESCALATED!W177/(W$18*1000)</f>
        <v>0</v>
      </c>
      <c r="X177" s="96">
        <f>MASTER_DATA_ESCALATED!X177/(X$18*1000)</f>
        <v>0</v>
      </c>
      <c r="Y177" s="96">
        <f>MASTER_DATA_ESCALATED!Y177/(Y$18*1000)</f>
        <v>0</v>
      </c>
      <c r="Z177" s="96">
        <f>MASTER_DATA_ESCALATED!Z177/(Z$18*1000)</f>
        <v>0</v>
      </c>
      <c r="AA177" s="96">
        <f>MASTER_DATA_ESCALATED!AA177/(AA$18*1000)</f>
        <v>0</v>
      </c>
      <c r="AB177" s="96">
        <f>MASTER_DATA_ESCALATED!AB177/(AB$18*1000)</f>
        <v>0</v>
      </c>
      <c r="AC177" s="96">
        <f>MASTER_DATA_ESCALATED!AC177/(AC$18*1000)</f>
        <v>0</v>
      </c>
      <c r="AD177" s="96">
        <f>MASTER_DATA_ESCALATED!AD177/(AD$18*1000)</f>
        <v>0</v>
      </c>
      <c r="AE177" s="96">
        <f>MASTER_DATA_ESCALATED!AE177/(AE$18*1000)</f>
        <v>0</v>
      </c>
      <c r="AF177" s="96">
        <f>MASTER_DATA_ESCALATED!AF177/(AF$18*1000)</f>
        <v>0</v>
      </c>
      <c r="AG177" s="96">
        <f>MASTER_DATA_ESCALATED!AG177/(AG$18*1000)</f>
        <v>0</v>
      </c>
      <c r="AH177" s="96">
        <f>MASTER_DATA_ESCALATED!AH177/(AH$18*1000)</f>
        <v>0</v>
      </c>
      <c r="AI177" s="96">
        <f>MASTER_DATA_ESCALATED!AI177/(AI$18*1000)</f>
        <v>0</v>
      </c>
      <c r="AJ177" s="96">
        <f>MASTER_DATA_ESCALATED!AJ177/(AJ$18*1000)</f>
        <v>0</v>
      </c>
      <c r="AK177" s="96">
        <f>MASTER_DATA_ESCALATED!AK177/(AK$18*1000)</f>
        <v>0</v>
      </c>
      <c r="AL177" s="96">
        <f>MASTER_DATA_ESCALATED!AL177/(AL$18*1000)</f>
        <v>0</v>
      </c>
      <c r="AM177" s="96">
        <f>MASTER_DATA_ESCALATED!AM177/(AM$18*1000)</f>
        <v>0</v>
      </c>
      <c r="AN177" s="96">
        <f>MASTER_DATA_ESCALATED!AN177/(AN$18*1000)</f>
        <v>0</v>
      </c>
      <c r="AO177" s="96">
        <f>MASTER_DATA_ESCALATED!AO177/(AO$18*1000)</f>
        <v>0</v>
      </c>
      <c r="AP177" s="96">
        <f>MASTER_DATA_ESCALATED!AP177/(AP$18*1000)</f>
        <v>0</v>
      </c>
      <c r="AQ177" s="96">
        <f>MASTER_DATA_ESCALATED!AQ177/(AQ$18*1000)</f>
        <v>0</v>
      </c>
      <c r="AR177" s="96">
        <f>MASTER_DATA_ESCALATED!AR177/(AR$18*1000)</f>
        <v>0</v>
      </c>
      <c r="AS177" s="96">
        <f>MASTER_DATA_ESCALATED!AS177/(AS$18*1000)</f>
        <v>0</v>
      </c>
      <c r="AT177" s="96">
        <f>MASTER_DATA_ESCALATED!AT177/(AT$18*1000)</f>
        <v>0</v>
      </c>
      <c r="AU177" s="96">
        <f>MASTER_DATA_ESCALATED!AU177/(AU$18*1000)</f>
        <v>0</v>
      </c>
      <c r="AV177" s="96">
        <f>MASTER_DATA_ESCALATED!AV177/(AV$18*1000)</f>
        <v>0</v>
      </c>
      <c r="AW177" s="96">
        <f>MASTER_DATA_ESCALATED!AW177/(AW$18*1000)</f>
        <v>0</v>
      </c>
      <c r="AX177" s="96">
        <f>MASTER_DATA_ESCALATED!AX177/(AX$18*1000)</f>
        <v>0</v>
      </c>
      <c r="AY177" s="96">
        <f>MASTER_DATA_ESCALATED!AY177/(AY$18*1000)</f>
        <v>0</v>
      </c>
      <c r="AZ177" s="96">
        <f>MASTER_DATA_ESCALATED!AZ177/(AZ$18*1000)</f>
        <v>0</v>
      </c>
      <c r="BA177" s="96">
        <f>MASTER_DATA_ESCALATED!BA177/(BA$18*1000)</f>
        <v>0</v>
      </c>
      <c r="BB177" s="96">
        <f>MASTER_DATA_ESCALATED!BB177/(BB$18*1000)</f>
        <v>0</v>
      </c>
      <c r="BC177" s="96">
        <f>MASTER_DATA_ESCALATED!BC177/(BC$18*1000)</f>
        <v>0</v>
      </c>
      <c r="BD177" s="96">
        <f>MASTER_DATA_ESCALATED!BD177/(BD$18*1000)</f>
        <v>0</v>
      </c>
      <c r="BE177" s="96">
        <f>MASTER_DATA_ESCALATED!BE177/(BE$18*1000)</f>
        <v>0</v>
      </c>
      <c r="BF177" s="96">
        <f>MASTER_DATA_ESCALATED!BF177/(BF$18*1000)</f>
        <v>0</v>
      </c>
      <c r="BG177" s="96">
        <f>MASTER_DATA_ESCALATED!BG177/(BG$18*1000)</f>
        <v>0</v>
      </c>
      <c r="BH177" s="96">
        <f>MASTER_DATA_ESCALATED!BH177/(BH$18*1000)</f>
        <v>0</v>
      </c>
      <c r="BI177" s="96">
        <f>MASTER_DATA_ESCALATED!BI177/(BI$18*1000)</f>
        <v>0</v>
      </c>
      <c r="BJ177" s="96">
        <f>MASTER_DATA_ESCALATED!BJ177/(BJ$18*1000)</f>
        <v>0</v>
      </c>
      <c r="BK177" s="96">
        <f>MASTER_DATA_ESCALATED!BK177/(BK$18*1000)</f>
        <v>0</v>
      </c>
      <c r="BL177" s="96">
        <f>MASTER_DATA_ESCALATED!BL177/(BL$18*1000)</f>
        <v>0</v>
      </c>
      <c r="BM177" s="96">
        <f>MASTER_DATA_ESCALATED!BM177/(BM$18*1000)</f>
        <v>0</v>
      </c>
      <c r="BN177" s="96">
        <f>MASTER_DATA_ESCALATED!BN177/(BN$18*1000)</f>
        <v>0</v>
      </c>
      <c r="BO177" s="96">
        <f>MASTER_DATA_ESCALATED!BO177/(BO$18*1000)</f>
        <v>0</v>
      </c>
      <c r="BP177" s="96">
        <f>MASTER_DATA_ESCALATED!BP177/(BP$18*1000)</f>
        <v>0</v>
      </c>
      <c r="BQ177" s="96">
        <f>MASTER_DATA_ESCALATED!BQ177/(BQ$18*1000)</f>
        <v>0</v>
      </c>
      <c r="BR177" s="96">
        <f>MASTER_DATA_ESCALATED!BR177/(BR$18*1000)</f>
        <v>0</v>
      </c>
      <c r="BS177" s="96">
        <f>MASTER_DATA_ESCALATED!BS177/(BS$18*1000)</f>
        <v>0</v>
      </c>
      <c r="BT177" s="96">
        <f>MASTER_DATA_ESCALATED!BT177/(BT$18*1000)</f>
        <v>0</v>
      </c>
      <c r="BU177" s="96">
        <f>MASTER_DATA_ESCALATED!BU177/(BU$18*1000)</f>
        <v>0</v>
      </c>
      <c r="BV177" s="96">
        <f>MASTER_DATA_ESCALATED!BV177/(BV$18*1000)</f>
        <v>0</v>
      </c>
      <c r="BW177" s="96">
        <f>MASTER_DATA_ESCALATED!BW177/(BW$18*1000)</f>
        <v>0</v>
      </c>
      <c r="BX177" s="96">
        <f>MASTER_DATA_ESCALATED!BX177/(BX$18*1000)</f>
        <v>0</v>
      </c>
      <c r="BY177" s="96">
        <f>MASTER_DATA_ESCALATED!BY177/(BY$18*1000)</f>
        <v>0</v>
      </c>
      <c r="BZ177" s="96">
        <f>MASTER_DATA_ESCALATED!BZ177/(BZ$18*1000)</f>
        <v>0</v>
      </c>
      <c r="CA177" s="96">
        <f>MASTER_DATA_ESCALATED!CA177/(CA$18*1000)</f>
        <v>0</v>
      </c>
      <c r="CB177" s="96">
        <f>MASTER_DATA_ESCALATED!CB177/(CB$18*1000)</f>
        <v>0</v>
      </c>
      <c r="CC177" s="96">
        <f>MASTER_DATA_ESCALATED!CC177/(CC$18*1000)</f>
        <v>0</v>
      </c>
      <c r="CD177" s="96">
        <f>MASTER_DATA_ESCALATED!CD177/(CD$18*1000)</f>
        <v>0</v>
      </c>
      <c r="CE177" s="96">
        <f>MASTER_DATA_ESCALATED!CE177/(CE$18*1000)</f>
        <v>0</v>
      </c>
      <c r="CF177" s="96">
        <f>MASTER_DATA_ESCALATED!CF177/(CF$18*1000)</f>
        <v>0</v>
      </c>
      <c r="CG177" s="96">
        <f>MASTER_DATA_ESCALATED!CG177/(CG$18*1000)</f>
        <v>0</v>
      </c>
      <c r="CH177" s="96">
        <f>MASTER_DATA_ESCALATED!CH177/(CH$18*1000)</f>
        <v>0</v>
      </c>
      <c r="CI177" s="96">
        <f>MASTER_DATA_ESCALATED!CI177/(CI$18*1000)</f>
        <v>0</v>
      </c>
      <c r="CJ177" s="96">
        <f>MASTER_DATA_ESCALATED!CJ177/(CJ$18*1000)</f>
        <v>0</v>
      </c>
      <c r="CK177" s="96">
        <f>MASTER_DATA_ESCALATED!CK177/(CK$18*1000)</f>
        <v>0</v>
      </c>
      <c r="CL177" s="96">
        <f>MASTER_DATA_ESCALATED!CL177/(CL$18*1000)</f>
        <v>0</v>
      </c>
      <c r="CM177" s="96">
        <f>MASTER_DATA_ESCALATED!CM177/(CM$18*1000)</f>
        <v>0</v>
      </c>
      <c r="CN177" s="96">
        <f>MASTER_DATA_ESCALATED!CN177/(CN$18*1000)</f>
        <v>0</v>
      </c>
      <c r="CO177" s="96">
        <f>MASTER_DATA_ESCALATED!CO177/(CO$18*1000)</f>
        <v>0</v>
      </c>
      <c r="CP177" s="96">
        <f>MASTER_DATA_ESCALATED!CP177/(CP$18*1000)</f>
        <v>0</v>
      </c>
      <c r="CQ177" s="96">
        <f>MASTER_DATA_ESCALATED!CQ177/(CQ$18*1000)</f>
        <v>0</v>
      </c>
      <c r="CR177" s="96">
        <f>MASTER_DATA_ESCALATED!CR177/(CR$18*1000)</f>
        <v>0</v>
      </c>
      <c r="CS177" s="96">
        <f>MASTER_DATA_ESCALATED!CS177/(CS$18*1000)</f>
        <v>0</v>
      </c>
      <c r="CT177" s="96">
        <f>MASTER_DATA_ESCALATED!CT177/(CT$18*1000)</f>
        <v>0</v>
      </c>
      <c r="CU177" s="96">
        <f>MASTER_DATA_ESCALATED!CU177/(CU$18*1000)</f>
        <v>0</v>
      </c>
      <c r="CV177" s="96">
        <f>MASTER_DATA_ESCALATED!CV177/(CV$18*1000)</f>
        <v>0</v>
      </c>
      <c r="CW177" s="96">
        <f>MASTER_DATA_ESCALATED!CW177/(CW$18*1000)</f>
        <v>0</v>
      </c>
      <c r="CX177" s="96">
        <f>MASTER_DATA_ESCALATED!CX177/(CX$18*1000)</f>
        <v>0</v>
      </c>
      <c r="CY177" s="96">
        <f>MASTER_DATA_ESCALATED!CY177/(CY$18*1000)</f>
        <v>0</v>
      </c>
      <c r="CZ177" s="96">
        <f>MASTER_DATA_ESCALATED!CZ177/(CZ$18*1000)</f>
        <v>0</v>
      </c>
      <c r="DA177" s="96" t="e">
        <f>MASTER_DATA_ESCALATED!DA177/(DA$18*1000)</f>
        <v>#DIV/0!</v>
      </c>
      <c r="DB177" s="96" t="e">
        <f>MASTER_DATA_ESCALATED!DB177/(DB$18*1000)</f>
        <v>#DIV/0!</v>
      </c>
      <c r="DC177" s="96" t="e">
        <f>MASTER_DATA_ESCALATED!DC177/(DC$18*1000)</f>
        <v>#DIV/0!</v>
      </c>
      <c r="DD177" s="96" t="e">
        <f>MASTER_DATA_ESCALATED!DD177/(DD$18*1000)</f>
        <v>#N/A</v>
      </c>
      <c r="DE177" s="96">
        <f>MASTER_DATA_ESCALATED!DE177/(DE$18*1000)</f>
        <v>0</v>
      </c>
      <c r="DF177" s="96">
        <f>MASTER_DATA_ESCALATED!DF177/(DF$18*1000)</f>
        <v>0</v>
      </c>
      <c r="DG177" s="96">
        <f>MASTER_DATA_ESCALATED!DG177/(DG$18*1000)</f>
        <v>0</v>
      </c>
      <c r="DH177" s="96">
        <f>MASTER_DATA_ESCALATED!DH177/(DH$18*1000)</f>
        <v>10.916153381673627</v>
      </c>
      <c r="DI177" s="96">
        <f>MASTER_DATA_ESCALATED!DI177/(DI$18*1000)</f>
        <v>0</v>
      </c>
      <c r="DJ177" s="96">
        <f>MASTER_DATA_ESCALATED!DJ177/(DJ$18*1000)</f>
        <v>0</v>
      </c>
      <c r="DK177" s="96">
        <f>MASTER_DATA_ESCALATED!DK177/(DK$18*1000)</f>
        <v>0</v>
      </c>
      <c r="DL177" s="96">
        <f>MASTER_DATA_ESCALATED!DL177/(DL$18*1000)</f>
        <v>10.919059765313042</v>
      </c>
      <c r="DM177" s="96">
        <f>MASTER_DATA_ESCALATED!DM177/(DM$18*1000)</f>
        <v>0</v>
      </c>
      <c r="DN177" s="96">
        <f>MASTER_DATA_ESCALATED!DN177/(DN$18*1000)</f>
        <v>0</v>
      </c>
      <c r="DO177" s="96">
        <f>MASTER_DATA_ESCALATED!DO177/(DO$18*1000)</f>
        <v>0</v>
      </c>
      <c r="DP177" s="96">
        <f>MASTER_DATA_ESCALATED!DP177/(DP$18*1000)</f>
        <v>10.919059765313042</v>
      </c>
      <c r="DQ177" s="96">
        <f>MASTER_DATA_ESCALATED!DQ177/(DQ$18*1000)</f>
        <v>0</v>
      </c>
      <c r="DR177" s="96">
        <f>MASTER_DATA_ESCALATED!DR177/(DR$18*1000)</f>
        <v>0</v>
      </c>
      <c r="DS177" s="96">
        <f>MASTER_DATA_ESCALATED!DS177/(DS$18*1000)</f>
        <v>0</v>
      </c>
      <c r="DT177" s="96">
        <f>MASTER_DATA_ESCALATED!DT177/(DT$18*1000)</f>
        <v>10.919059765313042</v>
      </c>
      <c r="DU177" s="96">
        <f>MASTER_DATA_ESCALATED!DU177/(DU$18*1000)</f>
        <v>0</v>
      </c>
      <c r="DV177" s="96">
        <f>MASTER_DATA_ESCALATED!DV177/(DV$18*1000)</f>
        <v>0</v>
      </c>
      <c r="DW177" s="96">
        <f>MASTER_DATA_ESCALATED!DW177/(DW$18*1000)</f>
        <v>0</v>
      </c>
      <c r="DX177" s="96">
        <f>MASTER_DATA_ESCALATED!DX177/(DX$18*1000)</f>
        <v>10.919059765313042</v>
      </c>
      <c r="DY177" s="96">
        <f>MASTER_DATA_ESCALATED!DY177/(DY$18*1000)</f>
        <v>0</v>
      </c>
      <c r="DZ177" s="96">
        <f>MASTER_DATA_ESCALATED!DZ177/(DZ$18*1000)</f>
        <v>0</v>
      </c>
      <c r="EA177" s="96">
        <f>MASTER_DATA_ESCALATED!EA177/(EA$18*1000)</f>
        <v>0</v>
      </c>
      <c r="EB177" s="96">
        <f>MASTER_DATA_ESCALATED!EB177/(EB$18*1000)</f>
        <v>10.919059765313044</v>
      </c>
      <c r="EC177" s="96" t="e">
        <f>MASTER_DATA_ESCALATED!EC177/(EC$18*1000)</f>
        <v>#DIV/0!</v>
      </c>
      <c r="ED177" s="96" t="e">
        <f>MASTER_DATA_ESCALATED!ED177/(ED$18*1000)</f>
        <v>#DIV/0!</v>
      </c>
      <c r="EE177" s="96" t="e">
        <f>MASTER_DATA_ESCALATED!EE177/(EE$18*1000)</f>
        <v>#DIV/0!</v>
      </c>
      <c r="EF177" s="96" t="e">
        <f>MASTER_DATA_ESCALATED!EF177/(EF$18*1000)</f>
        <v>#VALUE!</v>
      </c>
      <c r="EG177" s="96">
        <f>MASTER_DATA_ESCALATED!EG177/(EG$18*1000)</f>
        <v>0</v>
      </c>
      <c r="EH177" s="96">
        <f>MASTER_DATA_ESCALATED!EH177/(EH$18*1000)</f>
        <v>0</v>
      </c>
      <c r="EI177" s="96">
        <f>MASTER_DATA_ESCALATED!EI177/(EI$18*1000)</f>
        <v>0</v>
      </c>
      <c r="EJ177" s="96">
        <f>MASTER_DATA_ESCALATED!EJ177/(EJ$18*1000)</f>
        <v>0</v>
      </c>
      <c r="EK177" s="96">
        <f>MASTER_DATA_ESCALATED!EK177/(EK$18*1000)</f>
        <v>0</v>
      </c>
      <c r="EL177" s="96">
        <f>MASTER_DATA_ESCALATED!EL177/(EL$18*1000)</f>
        <v>0</v>
      </c>
      <c r="EM177" s="96">
        <f>MASTER_DATA_ESCALATED!EM177/(EM$18*1000)</f>
        <v>0</v>
      </c>
      <c r="EN177" s="96">
        <f>MASTER_DATA_ESCALATED!EN177/(EN$18*1000)</f>
        <v>0</v>
      </c>
      <c r="EO177" s="96">
        <f>MASTER_DATA_ESCALATED!EO177/(EO$18*1000)</f>
        <v>0</v>
      </c>
      <c r="EP177" s="96">
        <f>MASTER_DATA_ESCALATED!EP177/(EP$18*1000)</f>
        <v>0</v>
      </c>
      <c r="EQ177" s="96">
        <f>MASTER_DATA_ESCALATED!EQ177/(EQ$18*1000)</f>
        <v>0</v>
      </c>
      <c r="ER177" s="96">
        <f>MASTER_DATA_ESCALATED!ER177/(ER$18*1000)</f>
        <v>0</v>
      </c>
      <c r="ES177" s="96">
        <f>MASTER_DATA_ESCALATED!ES177/(ES$18*1000)</f>
        <v>0</v>
      </c>
      <c r="ET177" s="96">
        <f>MASTER_DATA_ESCALATED!ET177/(ET$18*1000)</f>
        <v>0</v>
      </c>
      <c r="EU177" s="96">
        <f>MASTER_DATA_ESCALATED!EU177/(EU$18*1000)</f>
        <v>0</v>
      </c>
      <c r="EV177" s="96">
        <f>MASTER_DATA_ESCALATED!EV177/(EV$18*1000)</f>
        <v>0</v>
      </c>
      <c r="EW177" s="96">
        <f>MASTER_DATA_ESCALATED!EW177/(EW$18*1000)</f>
        <v>0</v>
      </c>
      <c r="EX177" s="96">
        <f>MASTER_DATA_ESCALATED!EX177/(EX$18*1000)</f>
        <v>0</v>
      </c>
      <c r="EY177" s="96">
        <f>MASTER_DATA_ESCALATED!EY177/(EY$18*1000)</f>
        <v>0</v>
      </c>
      <c r="EZ177" s="96">
        <f>MASTER_DATA_ESCALATED!EZ177/(EZ$18*1000)</f>
        <v>0</v>
      </c>
      <c r="FA177" s="96">
        <f>MASTER_DATA_ESCALATED!FA177/(FA$18*1000)</f>
        <v>0</v>
      </c>
      <c r="FB177" s="96">
        <f>MASTER_DATA_ESCALATED!FB177/(FB$18*1000)</f>
        <v>0</v>
      </c>
      <c r="FC177" s="96">
        <f>MASTER_DATA_ESCALATED!FC177/(FC$18*1000)</f>
        <v>0</v>
      </c>
      <c r="FD177" s="96">
        <f>MASTER_DATA_ESCALATED!FD177/(FD$18*1000)</f>
        <v>0</v>
      </c>
      <c r="FE177" s="96">
        <f>MASTER_DATA_ESCALATED!FE177/(FE$18*1000)</f>
        <v>0</v>
      </c>
      <c r="FF177" s="96">
        <f>MASTER_DATA_ESCALATED!FF177/(FF$18*1000)</f>
        <v>0</v>
      </c>
      <c r="FG177" s="96">
        <f>MASTER_DATA_ESCALATED!FG177/(FG$18*1000)</f>
        <v>0</v>
      </c>
      <c r="FH177" s="96">
        <f>MASTER_DATA_ESCALATED!FH177/(FH$18*1000)</f>
        <v>0</v>
      </c>
      <c r="FI177" s="96">
        <f>MASTER_DATA_ESCALATED!FI177/(FI$18*1000)</f>
        <v>0</v>
      </c>
      <c r="FJ177" s="96">
        <f>MASTER_DATA_ESCALATED!FJ177/(FJ$18*1000)</f>
        <v>0</v>
      </c>
      <c r="FK177" s="96">
        <f>MASTER_DATA_ESCALATED!FK177/(FK$18*1000)</f>
        <v>0</v>
      </c>
      <c r="FL177" s="96">
        <f>MASTER_DATA_ESCALATED!FL177/(FL$18*1000)</f>
        <v>0</v>
      </c>
      <c r="FM177" s="96">
        <f>MASTER_DATA_ESCALATED!FM177/(FM$18*1000)</f>
        <v>0</v>
      </c>
      <c r="FN177" s="96">
        <f>MASTER_DATA_ESCALATED!FN177/(FN$18*1000)</f>
        <v>0</v>
      </c>
      <c r="FO177" s="96">
        <f>MASTER_DATA_ESCALATED!FO177/(FO$18*1000)</f>
        <v>0</v>
      </c>
      <c r="FP177" s="96">
        <f>MASTER_DATA_ESCALATED!FP177/(FP$18*1000)</f>
        <v>0</v>
      </c>
      <c r="FQ177" s="96">
        <f>MASTER_DATA_ESCALATED!FQ177/(FQ$18*1000)</f>
        <v>0</v>
      </c>
      <c r="FR177" s="96">
        <f>MASTER_DATA_ESCALATED!FR177/(FR$18*1000)</f>
        <v>0</v>
      </c>
      <c r="FS177" s="96">
        <f>MASTER_DATA_ESCALATED!FS177/(FS$18*1000)</f>
        <v>0</v>
      </c>
      <c r="FT177" s="96">
        <f>MASTER_DATA_ESCALATED!FT177/(FT$18*1000)</f>
        <v>0</v>
      </c>
      <c r="FU177" s="96">
        <f>MASTER_DATA_ESCALATED!FU177/(FU$18*1000)</f>
        <v>0</v>
      </c>
      <c r="FV177" s="96">
        <f>MASTER_DATA_ESCALATED!FV177/(FV$18*1000)</f>
        <v>0</v>
      </c>
      <c r="FW177" s="96">
        <f>MASTER_DATA_ESCALATED!FW177/(FW$18*1000)</f>
        <v>0</v>
      </c>
      <c r="FX177" s="96">
        <f>MASTER_DATA_ESCALATED!FX177/(FX$18*1000)</f>
        <v>0</v>
      </c>
      <c r="FY177" s="96">
        <f>MASTER_DATA_ESCALATED!FY177/(FY$18*1000)</f>
        <v>0</v>
      </c>
      <c r="FZ177" s="96">
        <f>MASTER_DATA_ESCALATED!FZ177/(FZ$18*1000)</f>
        <v>0</v>
      </c>
      <c r="GA177" s="96">
        <f>MASTER_DATA_ESCALATED!GA177/(GA$18*1000)</f>
        <v>0</v>
      </c>
      <c r="GB177" s="96">
        <f>MASTER_DATA_ESCALATED!GB177/(GB$18*1000)</f>
        <v>0</v>
      </c>
      <c r="GC177" s="96">
        <f>MASTER_DATA_ESCALATED!GC177/(GC$18*1000)</f>
        <v>0</v>
      </c>
      <c r="GD177" s="96">
        <f>MASTER_DATA_ESCALATED!GD177/(GD$18*1000)</f>
        <v>0</v>
      </c>
      <c r="GE177" s="96">
        <f>MASTER_DATA_ESCALATED!GE177/(GE$18*1000)</f>
        <v>0</v>
      </c>
      <c r="GF177" s="96">
        <f>MASTER_DATA_ESCALATED!GF177/(GF$18*1000)</f>
        <v>0</v>
      </c>
      <c r="GG177" s="96">
        <f>MASTER_DATA_ESCALATED!GG177/(GG$18*1000)</f>
        <v>0</v>
      </c>
      <c r="GH177" s="96">
        <f>MASTER_DATA_ESCALATED!GH177/(GH$18*1000)</f>
        <v>0</v>
      </c>
      <c r="GI177" s="96">
        <f>MASTER_DATA_ESCALATED!GI177/(GI$18*1000)</f>
        <v>0</v>
      </c>
      <c r="GJ177" s="96">
        <f>MASTER_DATA_ESCALATED!GJ177/(GJ$18*1000)</f>
        <v>0</v>
      </c>
      <c r="GK177" s="96">
        <f>MASTER_DATA_ESCALATED!GK177/(GK$18*1000)</f>
        <v>0</v>
      </c>
      <c r="GL177" s="96">
        <f>MASTER_DATA_ESCALATED!GL177/(GL$18*1000)</f>
        <v>0</v>
      </c>
      <c r="GM177" s="96">
        <f>MASTER_DATA_ESCALATED!GM177/(GM$18*1000)</f>
        <v>0</v>
      </c>
      <c r="GN177" s="96">
        <f>MASTER_DATA_ESCALATED!GN177/(GN$18*1000)</f>
        <v>0</v>
      </c>
      <c r="GO177" s="96">
        <f>MASTER_DATA_ESCALATED!GO177/(GO$18*1000)</f>
        <v>0</v>
      </c>
      <c r="GP177" s="96">
        <f>MASTER_DATA_ESCALATED!GP177/(GP$18*1000)</f>
        <v>0</v>
      </c>
      <c r="GQ177" s="96">
        <f>MASTER_DATA_ESCALATED!GQ177/(GQ$18*1000)</f>
        <v>0</v>
      </c>
      <c r="GR177" s="96">
        <f>MASTER_DATA_ESCALATED!GR177/(GR$18*1000)</f>
        <v>0</v>
      </c>
      <c r="GS177" s="96">
        <f>MASTER_DATA_ESCALATED!GS177/(GS$18*1000)</f>
        <v>0</v>
      </c>
      <c r="GT177" s="96">
        <f>MASTER_DATA_ESCALATED!GT177/(GT$18*1000)</f>
        <v>0</v>
      </c>
      <c r="GU177" s="96">
        <f>MASTER_DATA_ESCALATED!GU177/(GU$18*1000)</f>
        <v>0</v>
      </c>
      <c r="GV177" s="96">
        <f>MASTER_DATA_ESCALATED!GV177/(GV$18*1000)</f>
        <v>0</v>
      </c>
      <c r="GW177" s="96" t="e">
        <f>MASTER_DATA_ESCALATED!#REF!/(GW$18*1000)</f>
        <v>#REF!</v>
      </c>
      <c r="GX177" s="96" t="e">
        <f>MASTER_DATA_ESCALATED!#REF!/(GX$18*1000)</f>
        <v>#REF!</v>
      </c>
      <c r="GY177" s="96" t="e">
        <f>MASTER_DATA_ESCALATED!#REF!/(GY$18*1000)</f>
        <v>#REF!</v>
      </c>
    </row>
    <row r="178" spans="2:207" s="25" customFormat="1" ht="17.25" hidden="1" outlineLevel="1" x14ac:dyDescent="0.3">
      <c r="B178" s="183">
        <f t="shared" si="5"/>
        <v>50</v>
      </c>
      <c r="C178" s="51">
        <f t="shared" si="4"/>
        <v>52</v>
      </c>
      <c r="D178" s="75"/>
      <c r="E178" s="51">
        <v>52</v>
      </c>
      <c r="F178" s="51"/>
      <c r="G178" s="76"/>
      <c r="H178" s="37" t="s">
        <v>161</v>
      </c>
      <c r="I178" s="96">
        <f>MASTER_DATA_ESCALATED!I178/(I$18*1000)</f>
        <v>0</v>
      </c>
      <c r="J178" s="96">
        <f>MASTER_DATA_ESCALATED!J178/(J$18*1000)</f>
        <v>0</v>
      </c>
      <c r="K178" s="96">
        <f>MASTER_DATA_ESCALATED!K178/(K$18*1000)</f>
        <v>0</v>
      </c>
      <c r="L178" s="96">
        <f>MASTER_DATA_ESCALATED!L178/(L$18*1000)</f>
        <v>0</v>
      </c>
      <c r="M178" s="96">
        <f>MASTER_DATA_ESCALATED!M178/(M$18*1000)</f>
        <v>0</v>
      </c>
      <c r="N178" s="96">
        <f>MASTER_DATA_ESCALATED!N178/(N$18*1000)</f>
        <v>0</v>
      </c>
      <c r="O178" s="96">
        <f>MASTER_DATA_ESCALATED!O178/(O$18*1000)</f>
        <v>0</v>
      </c>
      <c r="P178" s="96">
        <f>MASTER_DATA_ESCALATED!P178/(P$18*1000)</f>
        <v>0</v>
      </c>
      <c r="Q178" s="96">
        <f>MASTER_DATA_ESCALATED!Q178/(Q$18*1000)</f>
        <v>0</v>
      </c>
      <c r="R178" s="96">
        <f>MASTER_DATA_ESCALATED!R178/(R$18*1000)</f>
        <v>0</v>
      </c>
      <c r="S178" s="96">
        <f>MASTER_DATA_ESCALATED!S178/(S$18*1000)</f>
        <v>0</v>
      </c>
      <c r="T178" s="96">
        <f>MASTER_DATA_ESCALATED!T178/(T$18*1000)</f>
        <v>0</v>
      </c>
      <c r="U178" s="96">
        <f>MASTER_DATA_ESCALATED!U178/(U$18*1000)</f>
        <v>0</v>
      </c>
      <c r="V178" s="96">
        <f>MASTER_DATA_ESCALATED!V178/(V$18*1000)</f>
        <v>0</v>
      </c>
      <c r="W178" s="96">
        <f>MASTER_DATA_ESCALATED!W178/(W$18*1000)</f>
        <v>0</v>
      </c>
      <c r="X178" s="96">
        <f>MASTER_DATA_ESCALATED!X178/(X$18*1000)</f>
        <v>0</v>
      </c>
      <c r="Y178" s="96">
        <f>MASTER_DATA_ESCALATED!Y178/(Y$18*1000)</f>
        <v>0</v>
      </c>
      <c r="Z178" s="96">
        <f>MASTER_DATA_ESCALATED!Z178/(Z$18*1000)</f>
        <v>0</v>
      </c>
      <c r="AA178" s="96">
        <f>MASTER_DATA_ESCALATED!AA178/(AA$18*1000)</f>
        <v>0</v>
      </c>
      <c r="AB178" s="96">
        <f>MASTER_DATA_ESCALATED!AB178/(AB$18*1000)</f>
        <v>0</v>
      </c>
      <c r="AC178" s="96">
        <f>MASTER_DATA_ESCALATED!AC178/(AC$18*1000)</f>
        <v>0</v>
      </c>
      <c r="AD178" s="96">
        <f>MASTER_DATA_ESCALATED!AD178/(AD$18*1000)</f>
        <v>0</v>
      </c>
      <c r="AE178" s="96">
        <f>MASTER_DATA_ESCALATED!AE178/(AE$18*1000)</f>
        <v>0</v>
      </c>
      <c r="AF178" s="96">
        <f>MASTER_DATA_ESCALATED!AF178/(AF$18*1000)</f>
        <v>0</v>
      </c>
      <c r="AG178" s="96">
        <f>MASTER_DATA_ESCALATED!AG178/(AG$18*1000)</f>
        <v>0</v>
      </c>
      <c r="AH178" s="96">
        <f>MASTER_DATA_ESCALATED!AH178/(AH$18*1000)</f>
        <v>0</v>
      </c>
      <c r="AI178" s="96">
        <f>MASTER_DATA_ESCALATED!AI178/(AI$18*1000)</f>
        <v>0</v>
      </c>
      <c r="AJ178" s="96">
        <f>MASTER_DATA_ESCALATED!AJ178/(AJ$18*1000)</f>
        <v>0</v>
      </c>
      <c r="AK178" s="96">
        <f>MASTER_DATA_ESCALATED!AK178/(AK$18*1000)</f>
        <v>0</v>
      </c>
      <c r="AL178" s="96">
        <f>MASTER_DATA_ESCALATED!AL178/(AL$18*1000)</f>
        <v>0</v>
      </c>
      <c r="AM178" s="96">
        <f>MASTER_DATA_ESCALATED!AM178/(AM$18*1000)</f>
        <v>0</v>
      </c>
      <c r="AN178" s="96">
        <f>MASTER_DATA_ESCALATED!AN178/(AN$18*1000)</f>
        <v>0</v>
      </c>
      <c r="AO178" s="96">
        <f>MASTER_DATA_ESCALATED!AO178/(AO$18*1000)</f>
        <v>0</v>
      </c>
      <c r="AP178" s="96">
        <f>MASTER_DATA_ESCALATED!AP178/(AP$18*1000)</f>
        <v>0</v>
      </c>
      <c r="AQ178" s="96">
        <f>MASTER_DATA_ESCALATED!AQ178/(AQ$18*1000)</f>
        <v>0</v>
      </c>
      <c r="AR178" s="96">
        <f>MASTER_DATA_ESCALATED!AR178/(AR$18*1000)</f>
        <v>0</v>
      </c>
      <c r="AS178" s="96">
        <f>MASTER_DATA_ESCALATED!AS178/(AS$18*1000)</f>
        <v>0</v>
      </c>
      <c r="AT178" s="96">
        <f>MASTER_DATA_ESCALATED!AT178/(AT$18*1000)</f>
        <v>0</v>
      </c>
      <c r="AU178" s="96">
        <f>MASTER_DATA_ESCALATED!AU178/(AU$18*1000)</f>
        <v>0</v>
      </c>
      <c r="AV178" s="96">
        <f>MASTER_DATA_ESCALATED!AV178/(AV$18*1000)</f>
        <v>0</v>
      </c>
      <c r="AW178" s="96">
        <f>MASTER_DATA_ESCALATED!AW178/(AW$18*1000)</f>
        <v>0</v>
      </c>
      <c r="AX178" s="96">
        <f>MASTER_DATA_ESCALATED!AX178/(AX$18*1000)</f>
        <v>0</v>
      </c>
      <c r="AY178" s="96">
        <f>MASTER_DATA_ESCALATED!AY178/(AY$18*1000)</f>
        <v>0</v>
      </c>
      <c r="AZ178" s="96">
        <f>MASTER_DATA_ESCALATED!AZ178/(AZ$18*1000)</f>
        <v>0</v>
      </c>
      <c r="BA178" s="96">
        <f>MASTER_DATA_ESCALATED!BA178/(BA$18*1000)</f>
        <v>0</v>
      </c>
      <c r="BB178" s="96">
        <f>MASTER_DATA_ESCALATED!BB178/(BB$18*1000)</f>
        <v>0</v>
      </c>
      <c r="BC178" s="96">
        <f>MASTER_DATA_ESCALATED!BC178/(BC$18*1000)</f>
        <v>0</v>
      </c>
      <c r="BD178" s="96">
        <f>MASTER_DATA_ESCALATED!BD178/(BD$18*1000)</f>
        <v>0</v>
      </c>
      <c r="BE178" s="96">
        <f>MASTER_DATA_ESCALATED!BE178/(BE$18*1000)</f>
        <v>0</v>
      </c>
      <c r="BF178" s="96">
        <f>MASTER_DATA_ESCALATED!BF178/(BF$18*1000)</f>
        <v>0</v>
      </c>
      <c r="BG178" s="96">
        <f>MASTER_DATA_ESCALATED!BG178/(BG$18*1000)</f>
        <v>0</v>
      </c>
      <c r="BH178" s="96">
        <f>MASTER_DATA_ESCALATED!BH178/(BH$18*1000)</f>
        <v>0</v>
      </c>
      <c r="BI178" s="96">
        <f>MASTER_DATA_ESCALATED!BI178/(BI$18*1000)</f>
        <v>0</v>
      </c>
      <c r="BJ178" s="96">
        <f>MASTER_DATA_ESCALATED!BJ178/(BJ$18*1000)</f>
        <v>0</v>
      </c>
      <c r="BK178" s="96">
        <f>MASTER_DATA_ESCALATED!BK178/(BK$18*1000)</f>
        <v>0</v>
      </c>
      <c r="BL178" s="96">
        <f>MASTER_DATA_ESCALATED!BL178/(BL$18*1000)</f>
        <v>0</v>
      </c>
      <c r="BM178" s="96">
        <f>MASTER_DATA_ESCALATED!BM178/(BM$18*1000)</f>
        <v>0</v>
      </c>
      <c r="BN178" s="96">
        <f>MASTER_DATA_ESCALATED!BN178/(BN$18*1000)</f>
        <v>0</v>
      </c>
      <c r="BO178" s="96">
        <f>MASTER_DATA_ESCALATED!BO178/(BO$18*1000)</f>
        <v>0</v>
      </c>
      <c r="BP178" s="96">
        <f>MASTER_DATA_ESCALATED!BP178/(BP$18*1000)</f>
        <v>223.35474126259135</v>
      </c>
      <c r="BQ178" s="96">
        <f>MASTER_DATA_ESCALATED!BQ178/(BQ$18*1000)</f>
        <v>0</v>
      </c>
      <c r="BR178" s="96">
        <f>MASTER_DATA_ESCALATED!BR178/(BR$18*1000)</f>
        <v>0</v>
      </c>
      <c r="BS178" s="96">
        <f>MASTER_DATA_ESCALATED!BS178/(BS$18*1000)</f>
        <v>0</v>
      </c>
      <c r="BT178" s="96">
        <f>MASTER_DATA_ESCALATED!BT178/(BT$18*1000)</f>
        <v>120.70942124493236</v>
      </c>
      <c r="BU178" s="96">
        <f>MASTER_DATA_ESCALATED!BU178/(BU$18*1000)</f>
        <v>0</v>
      </c>
      <c r="BV178" s="96">
        <f>MASTER_DATA_ESCALATED!BV178/(BV$18*1000)</f>
        <v>0</v>
      </c>
      <c r="BW178" s="96">
        <f>MASTER_DATA_ESCALATED!BW178/(BW$18*1000)</f>
        <v>0</v>
      </c>
      <c r="BX178" s="96">
        <f>MASTER_DATA_ESCALATED!BX178/(BX$18*1000)</f>
        <v>119.79608655511866</v>
      </c>
      <c r="BY178" s="96">
        <f>MASTER_DATA_ESCALATED!BY178/(BY$18*1000)</f>
        <v>0</v>
      </c>
      <c r="BZ178" s="96">
        <f>MASTER_DATA_ESCALATED!BZ178/(BZ$18*1000)</f>
        <v>0</v>
      </c>
      <c r="CA178" s="96">
        <f>MASTER_DATA_ESCALATED!CA178/(CA$18*1000)</f>
        <v>0</v>
      </c>
      <c r="CB178" s="96">
        <f>MASTER_DATA_ESCALATED!CB178/(CB$18*1000)</f>
        <v>96.248062292818219</v>
      </c>
      <c r="CC178" s="96">
        <f>MASTER_DATA_ESCALATED!CC178/(CC$18*1000)</f>
        <v>0</v>
      </c>
      <c r="CD178" s="96">
        <f>MASTER_DATA_ESCALATED!CD178/(CD$18*1000)</f>
        <v>0</v>
      </c>
      <c r="CE178" s="96">
        <f>MASTER_DATA_ESCALATED!CE178/(CE$18*1000)</f>
        <v>0</v>
      </c>
      <c r="CF178" s="96">
        <f>MASTER_DATA_ESCALATED!CF178/(CF$18*1000)</f>
        <v>109.53379470718569</v>
      </c>
      <c r="CG178" s="96">
        <f>MASTER_DATA_ESCALATED!CG178/(CG$18*1000)</f>
        <v>0</v>
      </c>
      <c r="CH178" s="96">
        <f>MASTER_DATA_ESCALATED!CH178/(CH$18*1000)</f>
        <v>0</v>
      </c>
      <c r="CI178" s="96">
        <f>MASTER_DATA_ESCALATED!CI178/(CI$18*1000)</f>
        <v>0</v>
      </c>
      <c r="CJ178" s="96">
        <f>MASTER_DATA_ESCALATED!CJ178/(CJ$18*1000)</f>
        <v>0</v>
      </c>
      <c r="CK178" s="96">
        <f>MASTER_DATA_ESCALATED!CK178/(CK$18*1000)</f>
        <v>0</v>
      </c>
      <c r="CL178" s="96">
        <f>MASTER_DATA_ESCALATED!CL178/(CL$18*1000)</f>
        <v>0</v>
      </c>
      <c r="CM178" s="96">
        <f>MASTER_DATA_ESCALATED!CM178/(CM$18*1000)</f>
        <v>0</v>
      </c>
      <c r="CN178" s="96">
        <f>MASTER_DATA_ESCALATED!CN178/(CN$18*1000)</f>
        <v>0</v>
      </c>
      <c r="CO178" s="96">
        <f>MASTER_DATA_ESCALATED!CO178/(CO$18*1000)</f>
        <v>0</v>
      </c>
      <c r="CP178" s="96">
        <f>MASTER_DATA_ESCALATED!CP178/(CP$18*1000)</f>
        <v>0</v>
      </c>
      <c r="CQ178" s="96">
        <f>MASTER_DATA_ESCALATED!CQ178/(CQ$18*1000)</f>
        <v>0</v>
      </c>
      <c r="CR178" s="96">
        <f>MASTER_DATA_ESCALATED!CR178/(CR$18*1000)</f>
        <v>0</v>
      </c>
      <c r="CS178" s="96">
        <f>MASTER_DATA_ESCALATED!CS178/(CS$18*1000)</f>
        <v>0</v>
      </c>
      <c r="CT178" s="96">
        <f>MASTER_DATA_ESCALATED!CT178/(CT$18*1000)</f>
        <v>0</v>
      </c>
      <c r="CU178" s="96">
        <f>MASTER_DATA_ESCALATED!CU178/(CU$18*1000)</f>
        <v>0</v>
      </c>
      <c r="CV178" s="96">
        <f>MASTER_DATA_ESCALATED!CV178/(CV$18*1000)</f>
        <v>0</v>
      </c>
      <c r="CW178" s="96">
        <f>MASTER_DATA_ESCALATED!CW178/(CW$18*1000)</f>
        <v>0</v>
      </c>
      <c r="CX178" s="96">
        <f>MASTER_DATA_ESCALATED!CX178/(CX$18*1000)</f>
        <v>0</v>
      </c>
      <c r="CY178" s="96">
        <f>MASTER_DATA_ESCALATED!CY178/(CY$18*1000)</f>
        <v>0</v>
      </c>
      <c r="CZ178" s="96">
        <f>MASTER_DATA_ESCALATED!CZ178/(CZ$18*1000)</f>
        <v>0</v>
      </c>
      <c r="DA178" s="96" t="e">
        <f>MASTER_DATA_ESCALATED!DA178/(DA$18*1000)</f>
        <v>#DIV/0!</v>
      </c>
      <c r="DB178" s="96" t="e">
        <f>MASTER_DATA_ESCALATED!DB178/(DB$18*1000)</f>
        <v>#DIV/0!</v>
      </c>
      <c r="DC178" s="96" t="e">
        <f>MASTER_DATA_ESCALATED!DC178/(DC$18*1000)</f>
        <v>#DIV/0!</v>
      </c>
      <c r="DD178" s="96" t="e">
        <f>MASTER_DATA_ESCALATED!DD178/(DD$18*1000)</f>
        <v>#N/A</v>
      </c>
      <c r="DE178" s="96">
        <f>MASTER_DATA_ESCALATED!DE178/(DE$18*1000)</f>
        <v>0</v>
      </c>
      <c r="DF178" s="96">
        <f>MASTER_DATA_ESCALATED!DF178/(DF$18*1000)</f>
        <v>0</v>
      </c>
      <c r="DG178" s="96">
        <f>MASTER_DATA_ESCALATED!DG178/(DG$18*1000)</f>
        <v>0</v>
      </c>
      <c r="DH178" s="96">
        <f>MASTER_DATA_ESCALATED!DH178/(DH$18*1000)</f>
        <v>53.873942248130881</v>
      </c>
      <c r="DI178" s="96">
        <f>MASTER_DATA_ESCALATED!DI178/(DI$18*1000)</f>
        <v>0</v>
      </c>
      <c r="DJ178" s="96">
        <f>MASTER_DATA_ESCALATED!DJ178/(DJ$18*1000)</f>
        <v>0</v>
      </c>
      <c r="DK178" s="96">
        <f>MASTER_DATA_ESCALATED!DK178/(DK$18*1000)</f>
        <v>0</v>
      </c>
      <c r="DL178" s="96">
        <f>MASTER_DATA_ESCALATED!DL178/(DL$18*1000)</f>
        <v>42.656434441078908</v>
      </c>
      <c r="DM178" s="96">
        <f>MASTER_DATA_ESCALATED!DM178/(DM$18*1000)</f>
        <v>0</v>
      </c>
      <c r="DN178" s="96">
        <f>MASTER_DATA_ESCALATED!DN178/(DN$18*1000)</f>
        <v>0</v>
      </c>
      <c r="DO178" s="96">
        <f>MASTER_DATA_ESCALATED!DO178/(DO$18*1000)</f>
        <v>0</v>
      </c>
      <c r="DP178" s="96">
        <f>MASTER_DATA_ESCALATED!DP178/(DP$18*1000)</f>
        <v>35.674338352982772</v>
      </c>
      <c r="DQ178" s="96">
        <f>MASTER_DATA_ESCALATED!DQ178/(DQ$18*1000)</f>
        <v>0</v>
      </c>
      <c r="DR178" s="96">
        <f>MASTER_DATA_ESCALATED!DR178/(DR$18*1000)</f>
        <v>0</v>
      </c>
      <c r="DS178" s="96">
        <f>MASTER_DATA_ESCALATED!DS178/(DS$18*1000)</f>
        <v>0</v>
      </c>
      <c r="DT178" s="96">
        <f>MASTER_DATA_ESCALATED!DT178/(DT$18*1000)</f>
        <v>31.692572036148764</v>
      </c>
      <c r="DU178" s="96">
        <f>MASTER_DATA_ESCALATED!DU178/(DU$18*1000)</f>
        <v>0</v>
      </c>
      <c r="DV178" s="96">
        <f>MASTER_DATA_ESCALATED!DV178/(DV$18*1000)</f>
        <v>0</v>
      </c>
      <c r="DW178" s="96">
        <f>MASTER_DATA_ESCALATED!DW178/(DW$18*1000)</f>
        <v>0</v>
      </c>
      <c r="DX178" s="96">
        <f>MASTER_DATA_ESCALATED!DX178/(DX$18*1000)</f>
        <v>28.844989393086255</v>
      </c>
      <c r="DY178" s="96">
        <f>MASTER_DATA_ESCALATED!DY178/(DY$18*1000)</f>
        <v>0</v>
      </c>
      <c r="DZ178" s="96">
        <f>MASTER_DATA_ESCALATED!DZ178/(DZ$18*1000)</f>
        <v>0</v>
      </c>
      <c r="EA178" s="96">
        <f>MASTER_DATA_ESCALATED!EA178/(EA$18*1000)</f>
        <v>0</v>
      </c>
      <c r="EB178" s="96">
        <f>MASTER_DATA_ESCALATED!EB178/(EB$18*1000)</f>
        <v>28.107318735224371</v>
      </c>
      <c r="EC178" s="96" t="e">
        <f>MASTER_DATA_ESCALATED!EC178/(EC$18*1000)</f>
        <v>#DIV/0!</v>
      </c>
      <c r="ED178" s="96" t="e">
        <f>MASTER_DATA_ESCALATED!ED178/(ED$18*1000)</f>
        <v>#DIV/0!</v>
      </c>
      <c r="EE178" s="96" t="e">
        <f>MASTER_DATA_ESCALATED!EE178/(EE$18*1000)</f>
        <v>#DIV/0!</v>
      </c>
      <c r="EF178" s="96" t="e">
        <f>MASTER_DATA_ESCALATED!EF178/(EF$18*1000)</f>
        <v>#VALUE!</v>
      </c>
      <c r="EG178" s="96">
        <f>MASTER_DATA_ESCALATED!EG178/(EG$18*1000)</f>
        <v>0</v>
      </c>
      <c r="EH178" s="96">
        <f>MASTER_DATA_ESCALATED!EH178/(EH$18*1000)</f>
        <v>0</v>
      </c>
      <c r="EI178" s="96">
        <f>MASTER_DATA_ESCALATED!EI178/(EI$18*1000)</f>
        <v>0</v>
      </c>
      <c r="EJ178" s="96">
        <f>MASTER_DATA_ESCALATED!EJ178/(EJ$18*1000)</f>
        <v>0</v>
      </c>
      <c r="EK178" s="96">
        <f>MASTER_DATA_ESCALATED!EK178/(EK$18*1000)</f>
        <v>0</v>
      </c>
      <c r="EL178" s="96">
        <f>MASTER_DATA_ESCALATED!EL178/(EL$18*1000)</f>
        <v>0</v>
      </c>
      <c r="EM178" s="96">
        <f>MASTER_DATA_ESCALATED!EM178/(EM$18*1000)</f>
        <v>0</v>
      </c>
      <c r="EN178" s="96">
        <f>MASTER_DATA_ESCALATED!EN178/(EN$18*1000)</f>
        <v>0</v>
      </c>
      <c r="EO178" s="96">
        <f>MASTER_DATA_ESCALATED!EO178/(EO$18*1000)</f>
        <v>0</v>
      </c>
      <c r="EP178" s="96">
        <f>MASTER_DATA_ESCALATED!EP178/(EP$18*1000)</f>
        <v>0</v>
      </c>
      <c r="EQ178" s="96">
        <f>MASTER_DATA_ESCALATED!EQ178/(EQ$18*1000)</f>
        <v>0</v>
      </c>
      <c r="ER178" s="96">
        <f>MASTER_DATA_ESCALATED!ER178/(ER$18*1000)</f>
        <v>0</v>
      </c>
      <c r="ES178" s="96">
        <f>MASTER_DATA_ESCALATED!ES178/(ES$18*1000)</f>
        <v>0</v>
      </c>
      <c r="ET178" s="96">
        <f>MASTER_DATA_ESCALATED!ET178/(ET$18*1000)</f>
        <v>0</v>
      </c>
      <c r="EU178" s="96">
        <f>MASTER_DATA_ESCALATED!EU178/(EU$18*1000)</f>
        <v>0</v>
      </c>
      <c r="EV178" s="96">
        <f>MASTER_DATA_ESCALATED!EV178/(EV$18*1000)</f>
        <v>0</v>
      </c>
      <c r="EW178" s="96">
        <f>MASTER_DATA_ESCALATED!EW178/(EW$18*1000)</f>
        <v>0</v>
      </c>
      <c r="EX178" s="96">
        <f>MASTER_DATA_ESCALATED!EX178/(EX$18*1000)</f>
        <v>0</v>
      </c>
      <c r="EY178" s="96">
        <f>MASTER_DATA_ESCALATED!EY178/(EY$18*1000)</f>
        <v>0</v>
      </c>
      <c r="EZ178" s="96">
        <f>MASTER_DATA_ESCALATED!EZ178/(EZ$18*1000)</f>
        <v>17.338709192308478</v>
      </c>
      <c r="FA178" s="96">
        <f>MASTER_DATA_ESCALATED!FA178/(FA$18*1000)</f>
        <v>0</v>
      </c>
      <c r="FB178" s="96">
        <f>MASTER_DATA_ESCALATED!FB178/(FB$18*1000)</f>
        <v>0</v>
      </c>
      <c r="FC178" s="96">
        <f>MASTER_DATA_ESCALATED!FC178/(FC$18*1000)</f>
        <v>0</v>
      </c>
      <c r="FD178" s="96">
        <f>MASTER_DATA_ESCALATED!FD178/(FD$18*1000)</f>
        <v>16.019828306926854</v>
      </c>
      <c r="FE178" s="96">
        <f>MASTER_DATA_ESCALATED!FE178/(FE$18*1000)</f>
        <v>0</v>
      </c>
      <c r="FF178" s="96">
        <f>MASTER_DATA_ESCALATED!FF178/(FF$18*1000)</f>
        <v>0</v>
      </c>
      <c r="FG178" s="96">
        <f>MASTER_DATA_ESCALATED!FG178/(FG$18*1000)</f>
        <v>0</v>
      </c>
      <c r="FH178" s="96">
        <f>MASTER_DATA_ESCALATED!FH178/(FH$18*1000)</f>
        <v>15.39790863767052</v>
      </c>
      <c r="FI178" s="96">
        <f>MASTER_DATA_ESCALATED!FI178/(FI$18*1000)</f>
        <v>0</v>
      </c>
      <c r="FJ178" s="96">
        <f>MASTER_DATA_ESCALATED!FJ178/(FJ$18*1000)</f>
        <v>0</v>
      </c>
      <c r="FK178" s="96">
        <f>MASTER_DATA_ESCALATED!FK178/(FK$18*1000)</f>
        <v>0</v>
      </c>
      <c r="FL178" s="96">
        <f>MASTER_DATA_ESCALATED!FL178/(FL$18*1000)</f>
        <v>30.338372229359109</v>
      </c>
      <c r="FM178" s="96">
        <f>MASTER_DATA_ESCALATED!FM178/(FM$18*1000)</f>
        <v>0</v>
      </c>
      <c r="FN178" s="96">
        <f>MASTER_DATA_ESCALATED!FN178/(FN$18*1000)</f>
        <v>0</v>
      </c>
      <c r="FO178" s="96">
        <f>MASTER_DATA_ESCALATED!FO178/(FO$18*1000)</f>
        <v>0</v>
      </c>
      <c r="FP178" s="96">
        <f>MASTER_DATA_ESCALATED!FP178/(FP$18*1000)</f>
        <v>133.16963610986119</v>
      </c>
      <c r="FQ178" s="96">
        <f>MASTER_DATA_ESCALATED!FQ178/(FQ$18*1000)</f>
        <v>0</v>
      </c>
      <c r="FR178" s="96">
        <f>MASTER_DATA_ESCALATED!FR178/(FR$18*1000)</f>
        <v>0</v>
      </c>
      <c r="FS178" s="96">
        <f>MASTER_DATA_ESCALATED!FS178/(FS$18*1000)</f>
        <v>0</v>
      </c>
      <c r="FT178" s="96">
        <f>MASTER_DATA_ESCALATED!FT178/(FT$18*1000)</f>
        <v>115.8518129425855</v>
      </c>
      <c r="FU178" s="96">
        <f>MASTER_DATA_ESCALATED!FU178/(FU$18*1000)</f>
        <v>0</v>
      </c>
      <c r="FV178" s="96">
        <f>MASTER_DATA_ESCALATED!FV178/(FV$18*1000)</f>
        <v>0</v>
      </c>
      <c r="FW178" s="96">
        <f>MASTER_DATA_ESCALATED!FW178/(FW$18*1000)</f>
        <v>0</v>
      </c>
      <c r="FX178" s="96">
        <f>MASTER_DATA_ESCALATED!FX178/(FX$18*1000)</f>
        <v>114.05051005044952</v>
      </c>
      <c r="FY178" s="96">
        <f>MASTER_DATA_ESCALATED!FY178/(FY$18*1000)</f>
        <v>0</v>
      </c>
      <c r="FZ178" s="96">
        <f>MASTER_DATA_ESCALATED!FZ178/(FZ$18*1000)</f>
        <v>0</v>
      </c>
      <c r="GA178" s="96">
        <f>MASTER_DATA_ESCALATED!GA178/(GA$18*1000)</f>
        <v>0</v>
      </c>
      <c r="GB178" s="96">
        <f>MASTER_DATA_ESCALATED!GB178/(GB$18*1000)</f>
        <v>118.86932195158653</v>
      </c>
      <c r="GC178" s="96">
        <f>MASTER_DATA_ESCALATED!GC178/(GC$18*1000)</f>
        <v>0</v>
      </c>
      <c r="GD178" s="96">
        <f>MASTER_DATA_ESCALATED!GD178/(GD$18*1000)</f>
        <v>0</v>
      </c>
      <c r="GE178" s="96">
        <f>MASTER_DATA_ESCALATED!GE178/(GE$18*1000)</f>
        <v>0</v>
      </c>
      <c r="GF178" s="96">
        <f>MASTER_DATA_ESCALATED!GF178/(GF$18*1000)</f>
        <v>103.92880346226613</v>
      </c>
      <c r="GG178" s="96">
        <f>MASTER_DATA_ESCALATED!GG178/(GG$18*1000)</f>
        <v>0</v>
      </c>
      <c r="GH178" s="96">
        <f>MASTER_DATA_ESCALATED!GH178/(GH$18*1000)</f>
        <v>0</v>
      </c>
      <c r="GI178" s="96">
        <f>MASTER_DATA_ESCALATED!GI178/(GI$18*1000)</f>
        <v>0</v>
      </c>
      <c r="GJ178" s="96">
        <f>MASTER_DATA_ESCALATED!GJ178/(GJ$18*1000)</f>
        <v>102.46098755406675</v>
      </c>
      <c r="GK178" s="96">
        <f>MASTER_DATA_ESCALATED!GK178/(GK$18*1000)</f>
        <v>0</v>
      </c>
      <c r="GL178" s="96">
        <f>MASTER_DATA_ESCALATED!GL178/(GL$18*1000)</f>
        <v>0</v>
      </c>
      <c r="GM178" s="96">
        <f>MASTER_DATA_ESCALATED!GM178/(GM$18*1000)</f>
        <v>0</v>
      </c>
      <c r="GN178" s="96">
        <f>MASTER_DATA_ESCALATED!GN178/(GN$18*1000)</f>
        <v>74.604003886482587</v>
      </c>
      <c r="GO178" s="96">
        <f>MASTER_DATA_ESCALATED!GO178/(GO$18*1000)</f>
        <v>0</v>
      </c>
      <c r="GP178" s="96">
        <f>MASTER_DATA_ESCALATED!GP178/(GP$18*1000)</f>
        <v>0</v>
      </c>
      <c r="GQ178" s="96">
        <f>MASTER_DATA_ESCALATED!GQ178/(GQ$18*1000)</f>
        <v>0</v>
      </c>
      <c r="GR178" s="96">
        <f>MASTER_DATA_ESCALATED!GR178/(GR$18*1000)</f>
        <v>60.689475116663438</v>
      </c>
      <c r="GS178" s="96">
        <f>MASTER_DATA_ESCALATED!GS178/(GS$18*1000)</f>
        <v>0</v>
      </c>
      <c r="GT178" s="96">
        <f>MASTER_DATA_ESCALATED!GT178/(GT$18*1000)</f>
        <v>0</v>
      </c>
      <c r="GU178" s="96">
        <f>MASTER_DATA_ESCALATED!GU178/(GU$18*1000)</f>
        <v>0</v>
      </c>
      <c r="GV178" s="96">
        <f>MASTER_DATA_ESCALATED!GV178/(GV$18*1000)</f>
        <v>59.088622963402941</v>
      </c>
      <c r="GW178" s="96" t="e">
        <f>MASTER_DATA_ESCALATED!#REF!/(GW$18*1000)</f>
        <v>#REF!</v>
      </c>
      <c r="GX178" s="96" t="e">
        <f>MASTER_DATA_ESCALATED!#REF!/(GX$18*1000)</f>
        <v>#REF!</v>
      </c>
      <c r="GY178" s="96" t="e">
        <f>MASTER_DATA_ESCALATED!#REF!/(GY$18*1000)</f>
        <v>#REF!</v>
      </c>
    </row>
    <row r="179" spans="2:207" s="25" customFormat="1" ht="17.25" hidden="1" outlineLevel="1" x14ac:dyDescent="0.3">
      <c r="B179" s="183">
        <f t="shared" si="5"/>
        <v>50</v>
      </c>
      <c r="C179" s="51">
        <f t="shared" si="4"/>
        <v>53</v>
      </c>
      <c r="D179" s="75"/>
      <c r="E179" s="51">
        <v>53</v>
      </c>
      <c r="F179" s="51"/>
      <c r="G179" s="76"/>
      <c r="H179" s="37" t="s">
        <v>179</v>
      </c>
      <c r="I179" s="96">
        <f>MASTER_DATA_ESCALATED!I179/(I$18*1000)</f>
        <v>0</v>
      </c>
      <c r="J179" s="96">
        <f>MASTER_DATA_ESCALATED!J179/(J$18*1000)</f>
        <v>0</v>
      </c>
      <c r="K179" s="96">
        <f>MASTER_DATA_ESCALATED!K179/(K$18*1000)</f>
        <v>0</v>
      </c>
      <c r="L179" s="96">
        <f>MASTER_DATA_ESCALATED!L179/(L$18*1000)</f>
        <v>0</v>
      </c>
      <c r="M179" s="96">
        <f>MASTER_DATA_ESCALATED!M179/(M$18*1000)</f>
        <v>0</v>
      </c>
      <c r="N179" s="96">
        <f>MASTER_DATA_ESCALATED!N179/(N$18*1000)</f>
        <v>0</v>
      </c>
      <c r="O179" s="96">
        <f>MASTER_DATA_ESCALATED!O179/(O$18*1000)</f>
        <v>0</v>
      </c>
      <c r="P179" s="96">
        <f>MASTER_DATA_ESCALATED!P179/(P$18*1000)</f>
        <v>0</v>
      </c>
      <c r="Q179" s="96">
        <f>MASTER_DATA_ESCALATED!Q179/(Q$18*1000)</f>
        <v>0</v>
      </c>
      <c r="R179" s="96">
        <f>MASTER_DATA_ESCALATED!R179/(R$18*1000)</f>
        <v>0</v>
      </c>
      <c r="S179" s="96">
        <f>MASTER_DATA_ESCALATED!S179/(S$18*1000)</f>
        <v>0</v>
      </c>
      <c r="T179" s="96">
        <f>MASTER_DATA_ESCALATED!T179/(T$18*1000)</f>
        <v>0</v>
      </c>
      <c r="U179" s="96">
        <f>MASTER_DATA_ESCALATED!U179/(U$18*1000)</f>
        <v>0</v>
      </c>
      <c r="V179" s="96">
        <f>MASTER_DATA_ESCALATED!V179/(V$18*1000)</f>
        <v>0</v>
      </c>
      <c r="W179" s="96">
        <f>MASTER_DATA_ESCALATED!W179/(W$18*1000)</f>
        <v>0</v>
      </c>
      <c r="X179" s="96">
        <f>MASTER_DATA_ESCALATED!X179/(X$18*1000)</f>
        <v>0</v>
      </c>
      <c r="Y179" s="96">
        <f>MASTER_DATA_ESCALATED!Y179/(Y$18*1000)</f>
        <v>0</v>
      </c>
      <c r="Z179" s="96">
        <f>MASTER_DATA_ESCALATED!Z179/(Z$18*1000)</f>
        <v>0</v>
      </c>
      <c r="AA179" s="96">
        <f>MASTER_DATA_ESCALATED!AA179/(AA$18*1000)</f>
        <v>0</v>
      </c>
      <c r="AB179" s="96">
        <f>MASTER_DATA_ESCALATED!AB179/(AB$18*1000)</f>
        <v>0</v>
      </c>
      <c r="AC179" s="96">
        <f>MASTER_DATA_ESCALATED!AC179/(AC$18*1000)</f>
        <v>0</v>
      </c>
      <c r="AD179" s="96">
        <f>MASTER_DATA_ESCALATED!AD179/(AD$18*1000)</f>
        <v>0</v>
      </c>
      <c r="AE179" s="96">
        <f>MASTER_DATA_ESCALATED!AE179/(AE$18*1000)</f>
        <v>0</v>
      </c>
      <c r="AF179" s="96">
        <f>MASTER_DATA_ESCALATED!AF179/(AF$18*1000)</f>
        <v>0</v>
      </c>
      <c r="AG179" s="96">
        <f>MASTER_DATA_ESCALATED!AG179/(AG$18*1000)</f>
        <v>0</v>
      </c>
      <c r="AH179" s="96">
        <f>MASTER_DATA_ESCALATED!AH179/(AH$18*1000)</f>
        <v>0</v>
      </c>
      <c r="AI179" s="96">
        <f>MASTER_DATA_ESCALATED!AI179/(AI$18*1000)</f>
        <v>0</v>
      </c>
      <c r="AJ179" s="96">
        <f>MASTER_DATA_ESCALATED!AJ179/(AJ$18*1000)</f>
        <v>0</v>
      </c>
      <c r="AK179" s="96">
        <f>MASTER_DATA_ESCALATED!AK179/(AK$18*1000)</f>
        <v>0</v>
      </c>
      <c r="AL179" s="96">
        <f>MASTER_DATA_ESCALATED!AL179/(AL$18*1000)</f>
        <v>0</v>
      </c>
      <c r="AM179" s="96">
        <f>MASTER_DATA_ESCALATED!AM179/(AM$18*1000)</f>
        <v>0</v>
      </c>
      <c r="AN179" s="96">
        <f>MASTER_DATA_ESCALATED!AN179/(AN$18*1000)</f>
        <v>0</v>
      </c>
      <c r="AO179" s="96">
        <f>MASTER_DATA_ESCALATED!AO179/(AO$18*1000)</f>
        <v>0</v>
      </c>
      <c r="AP179" s="96">
        <f>MASTER_DATA_ESCALATED!AP179/(AP$18*1000)</f>
        <v>0</v>
      </c>
      <c r="AQ179" s="96">
        <f>MASTER_DATA_ESCALATED!AQ179/(AQ$18*1000)</f>
        <v>0</v>
      </c>
      <c r="AR179" s="96">
        <f>MASTER_DATA_ESCALATED!AR179/(AR$18*1000)</f>
        <v>0</v>
      </c>
      <c r="AS179" s="96">
        <f>MASTER_DATA_ESCALATED!AS179/(AS$18*1000)</f>
        <v>0</v>
      </c>
      <c r="AT179" s="96">
        <f>MASTER_DATA_ESCALATED!AT179/(AT$18*1000)</f>
        <v>0</v>
      </c>
      <c r="AU179" s="96">
        <f>MASTER_DATA_ESCALATED!AU179/(AU$18*1000)</f>
        <v>0</v>
      </c>
      <c r="AV179" s="96">
        <f>MASTER_DATA_ESCALATED!AV179/(AV$18*1000)</f>
        <v>0</v>
      </c>
      <c r="AW179" s="96">
        <f>MASTER_DATA_ESCALATED!AW179/(AW$18*1000)</f>
        <v>0</v>
      </c>
      <c r="AX179" s="96">
        <f>MASTER_DATA_ESCALATED!AX179/(AX$18*1000)</f>
        <v>0</v>
      </c>
      <c r="AY179" s="96">
        <f>MASTER_DATA_ESCALATED!AY179/(AY$18*1000)</f>
        <v>0</v>
      </c>
      <c r="AZ179" s="96">
        <f>MASTER_DATA_ESCALATED!AZ179/(AZ$18*1000)</f>
        <v>0</v>
      </c>
      <c r="BA179" s="96">
        <f>MASTER_DATA_ESCALATED!BA179/(BA$18*1000)</f>
        <v>0</v>
      </c>
      <c r="BB179" s="96">
        <f>MASTER_DATA_ESCALATED!BB179/(BB$18*1000)</f>
        <v>0</v>
      </c>
      <c r="BC179" s="96">
        <f>MASTER_DATA_ESCALATED!BC179/(BC$18*1000)</f>
        <v>0</v>
      </c>
      <c r="BD179" s="96">
        <f>MASTER_DATA_ESCALATED!BD179/(BD$18*1000)</f>
        <v>0</v>
      </c>
      <c r="BE179" s="96">
        <f>MASTER_DATA_ESCALATED!BE179/(BE$18*1000)</f>
        <v>0</v>
      </c>
      <c r="BF179" s="96">
        <f>MASTER_DATA_ESCALATED!BF179/(BF$18*1000)</f>
        <v>0</v>
      </c>
      <c r="BG179" s="96">
        <f>MASTER_DATA_ESCALATED!BG179/(BG$18*1000)</f>
        <v>0</v>
      </c>
      <c r="BH179" s="96">
        <f>MASTER_DATA_ESCALATED!BH179/(BH$18*1000)</f>
        <v>0</v>
      </c>
      <c r="BI179" s="96">
        <f>MASTER_DATA_ESCALATED!BI179/(BI$18*1000)</f>
        <v>0</v>
      </c>
      <c r="BJ179" s="96">
        <f>MASTER_DATA_ESCALATED!BJ179/(BJ$18*1000)</f>
        <v>0</v>
      </c>
      <c r="BK179" s="96">
        <f>MASTER_DATA_ESCALATED!BK179/(BK$18*1000)</f>
        <v>0</v>
      </c>
      <c r="BL179" s="96">
        <f>MASTER_DATA_ESCALATED!BL179/(BL$18*1000)</f>
        <v>0</v>
      </c>
      <c r="BM179" s="96">
        <f>MASTER_DATA_ESCALATED!BM179/(BM$18*1000)</f>
        <v>0</v>
      </c>
      <c r="BN179" s="96">
        <f>MASTER_DATA_ESCALATED!BN179/(BN$18*1000)</f>
        <v>0</v>
      </c>
      <c r="BO179" s="96">
        <f>MASTER_DATA_ESCALATED!BO179/(BO$18*1000)</f>
        <v>0</v>
      </c>
      <c r="BP179" s="96">
        <f>MASTER_DATA_ESCALATED!BP179/(BP$18*1000)</f>
        <v>0</v>
      </c>
      <c r="BQ179" s="96">
        <f>MASTER_DATA_ESCALATED!BQ179/(BQ$18*1000)</f>
        <v>0</v>
      </c>
      <c r="BR179" s="96">
        <f>MASTER_DATA_ESCALATED!BR179/(BR$18*1000)</f>
        <v>0</v>
      </c>
      <c r="BS179" s="96">
        <f>MASTER_DATA_ESCALATED!BS179/(BS$18*1000)</f>
        <v>0</v>
      </c>
      <c r="BT179" s="96">
        <f>MASTER_DATA_ESCALATED!BT179/(BT$18*1000)</f>
        <v>0</v>
      </c>
      <c r="BU179" s="96">
        <f>MASTER_DATA_ESCALATED!BU179/(BU$18*1000)</f>
        <v>0</v>
      </c>
      <c r="BV179" s="96">
        <f>MASTER_DATA_ESCALATED!BV179/(BV$18*1000)</f>
        <v>0</v>
      </c>
      <c r="BW179" s="96">
        <f>MASTER_DATA_ESCALATED!BW179/(BW$18*1000)</f>
        <v>0</v>
      </c>
      <c r="BX179" s="96">
        <f>MASTER_DATA_ESCALATED!BX179/(BX$18*1000)</f>
        <v>0</v>
      </c>
      <c r="BY179" s="96">
        <f>MASTER_DATA_ESCALATED!BY179/(BY$18*1000)</f>
        <v>0</v>
      </c>
      <c r="BZ179" s="96">
        <f>MASTER_DATA_ESCALATED!BZ179/(BZ$18*1000)</f>
        <v>0</v>
      </c>
      <c r="CA179" s="96">
        <f>MASTER_DATA_ESCALATED!CA179/(CA$18*1000)</f>
        <v>0</v>
      </c>
      <c r="CB179" s="96">
        <f>MASTER_DATA_ESCALATED!CB179/(CB$18*1000)</f>
        <v>0</v>
      </c>
      <c r="CC179" s="96">
        <f>MASTER_DATA_ESCALATED!CC179/(CC$18*1000)</f>
        <v>0</v>
      </c>
      <c r="CD179" s="96">
        <f>MASTER_DATA_ESCALATED!CD179/(CD$18*1000)</f>
        <v>0</v>
      </c>
      <c r="CE179" s="96">
        <f>MASTER_DATA_ESCALATED!CE179/(CE$18*1000)</f>
        <v>0</v>
      </c>
      <c r="CF179" s="96">
        <f>MASTER_DATA_ESCALATED!CF179/(CF$18*1000)</f>
        <v>0</v>
      </c>
      <c r="CG179" s="96">
        <f>MASTER_DATA_ESCALATED!CG179/(CG$18*1000)</f>
        <v>0</v>
      </c>
      <c r="CH179" s="96">
        <f>MASTER_DATA_ESCALATED!CH179/(CH$18*1000)</f>
        <v>0</v>
      </c>
      <c r="CI179" s="96">
        <f>MASTER_DATA_ESCALATED!CI179/(CI$18*1000)</f>
        <v>0</v>
      </c>
      <c r="CJ179" s="96">
        <f>MASTER_DATA_ESCALATED!CJ179/(CJ$18*1000)</f>
        <v>0</v>
      </c>
      <c r="CK179" s="96">
        <f>MASTER_DATA_ESCALATED!CK179/(CK$18*1000)</f>
        <v>0</v>
      </c>
      <c r="CL179" s="96">
        <f>MASTER_DATA_ESCALATED!CL179/(CL$18*1000)</f>
        <v>0</v>
      </c>
      <c r="CM179" s="96">
        <f>MASTER_DATA_ESCALATED!CM179/(CM$18*1000)</f>
        <v>0</v>
      </c>
      <c r="CN179" s="96">
        <f>MASTER_DATA_ESCALATED!CN179/(CN$18*1000)</f>
        <v>0</v>
      </c>
      <c r="CO179" s="96">
        <f>MASTER_DATA_ESCALATED!CO179/(CO$18*1000)</f>
        <v>0</v>
      </c>
      <c r="CP179" s="96">
        <f>MASTER_DATA_ESCALATED!CP179/(CP$18*1000)</f>
        <v>0</v>
      </c>
      <c r="CQ179" s="96">
        <f>MASTER_DATA_ESCALATED!CQ179/(CQ$18*1000)</f>
        <v>0</v>
      </c>
      <c r="CR179" s="96">
        <f>MASTER_DATA_ESCALATED!CR179/(CR$18*1000)</f>
        <v>0</v>
      </c>
      <c r="CS179" s="96">
        <f>MASTER_DATA_ESCALATED!CS179/(CS$18*1000)</f>
        <v>0</v>
      </c>
      <c r="CT179" s="96">
        <f>MASTER_DATA_ESCALATED!CT179/(CT$18*1000)</f>
        <v>0</v>
      </c>
      <c r="CU179" s="96">
        <f>MASTER_DATA_ESCALATED!CU179/(CU$18*1000)</f>
        <v>0</v>
      </c>
      <c r="CV179" s="96">
        <f>MASTER_DATA_ESCALATED!CV179/(CV$18*1000)</f>
        <v>0</v>
      </c>
      <c r="CW179" s="96">
        <f>MASTER_DATA_ESCALATED!CW179/(CW$18*1000)</f>
        <v>0</v>
      </c>
      <c r="CX179" s="96">
        <f>MASTER_DATA_ESCALATED!CX179/(CX$18*1000)</f>
        <v>0</v>
      </c>
      <c r="CY179" s="96">
        <f>MASTER_DATA_ESCALATED!CY179/(CY$18*1000)</f>
        <v>0</v>
      </c>
      <c r="CZ179" s="96">
        <f>MASTER_DATA_ESCALATED!CZ179/(CZ$18*1000)</f>
        <v>0</v>
      </c>
      <c r="DA179" s="96" t="e">
        <f>MASTER_DATA_ESCALATED!DA179/(DA$18*1000)</f>
        <v>#DIV/0!</v>
      </c>
      <c r="DB179" s="96" t="e">
        <f>MASTER_DATA_ESCALATED!DB179/(DB$18*1000)</f>
        <v>#DIV/0!</v>
      </c>
      <c r="DC179" s="96" t="e">
        <f>MASTER_DATA_ESCALATED!DC179/(DC$18*1000)</f>
        <v>#DIV/0!</v>
      </c>
      <c r="DD179" s="96" t="e">
        <f>MASTER_DATA_ESCALATED!DD179/(DD$18*1000)</f>
        <v>#N/A</v>
      </c>
      <c r="DE179" s="96">
        <f>MASTER_DATA_ESCALATED!DE179/(DE$18*1000)</f>
        <v>0</v>
      </c>
      <c r="DF179" s="96">
        <f>MASTER_DATA_ESCALATED!DF179/(DF$18*1000)</f>
        <v>0</v>
      </c>
      <c r="DG179" s="96">
        <f>MASTER_DATA_ESCALATED!DG179/(DG$18*1000)</f>
        <v>0</v>
      </c>
      <c r="DH179" s="96">
        <f>MASTER_DATA_ESCALATED!DH179/(DH$18*1000)</f>
        <v>0</v>
      </c>
      <c r="DI179" s="96">
        <f>MASTER_DATA_ESCALATED!DI179/(DI$18*1000)</f>
        <v>0</v>
      </c>
      <c r="DJ179" s="96">
        <f>MASTER_DATA_ESCALATED!DJ179/(DJ$18*1000)</f>
        <v>0</v>
      </c>
      <c r="DK179" s="96">
        <f>MASTER_DATA_ESCALATED!DK179/(DK$18*1000)</f>
        <v>0</v>
      </c>
      <c r="DL179" s="96">
        <f>MASTER_DATA_ESCALATED!DL179/(DL$18*1000)</f>
        <v>0</v>
      </c>
      <c r="DM179" s="96">
        <f>MASTER_DATA_ESCALATED!DM179/(DM$18*1000)</f>
        <v>0</v>
      </c>
      <c r="DN179" s="96">
        <f>MASTER_DATA_ESCALATED!DN179/(DN$18*1000)</f>
        <v>0</v>
      </c>
      <c r="DO179" s="96">
        <f>MASTER_DATA_ESCALATED!DO179/(DO$18*1000)</f>
        <v>0</v>
      </c>
      <c r="DP179" s="96">
        <f>MASTER_DATA_ESCALATED!DP179/(DP$18*1000)</f>
        <v>0</v>
      </c>
      <c r="DQ179" s="96">
        <f>MASTER_DATA_ESCALATED!DQ179/(DQ$18*1000)</f>
        <v>0</v>
      </c>
      <c r="DR179" s="96">
        <f>MASTER_DATA_ESCALATED!DR179/(DR$18*1000)</f>
        <v>0</v>
      </c>
      <c r="DS179" s="96">
        <f>MASTER_DATA_ESCALATED!DS179/(DS$18*1000)</f>
        <v>0</v>
      </c>
      <c r="DT179" s="96">
        <f>MASTER_DATA_ESCALATED!DT179/(DT$18*1000)</f>
        <v>0</v>
      </c>
      <c r="DU179" s="96">
        <f>MASTER_DATA_ESCALATED!DU179/(DU$18*1000)</f>
        <v>0</v>
      </c>
      <c r="DV179" s="96">
        <f>MASTER_DATA_ESCALATED!DV179/(DV$18*1000)</f>
        <v>0</v>
      </c>
      <c r="DW179" s="96">
        <f>MASTER_DATA_ESCALATED!DW179/(DW$18*1000)</f>
        <v>0</v>
      </c>
      <c r="DX179" s="96">
        <f>MASTER_DATA_ESCALATED!DX179/(DX$18*1000)</f>
        <v>0</v>
      </c>
      <c r="DY179" s="96">
        <f>MASTER_DATA_ESCALATED!DY179/(DY$18*1000)</f>
        <v>0</v>
      </c>
      <c r="DZ179" s="96">
        <f>MASTER_DATA_ESCALATED!DZ179/(DZ$18*1000)</f>
        <v>0</v>
      </c>
      <c r="EA179" s="96">
        <f>MASTER_DATA_ESCALATED!EA179/(EA$18*1000)</f>
        <v>0</v>
      </c>
      <c r="EB179" s="96">
        <f>MASTER_DATA_ESCALATED!EB179/(EB$18*1000)</f>
        <v>0</v>
      </c>
      <c r="EC179" s="96" t="e">
        <f>MASTER_DATA_ESCALATED!EC179/(EC$18*1000)</f>
        <v>#DIV/0!</v>
      </c>
      <c r="ED179" s="96" t="e">
        <f>MASTER_DATA_ESCALATED!ED179/(ED$18*1000)</f>
        <v>#DIV/0!</v>
      </c>
      <c r="EE179" s="96" t="e">
        <f>MASTER_DATA_ESCALATED!EE179/(EE$18*1000)</f>
        <v>#DIV/0!</v>
      </c>
      <c r="EF179" s="96" t="e">
        <f>MASTER_DATA_ESCALATED!EF179/(EF$18*1000)</f>
        <v>#VALUE!</v>
      </c>
      <c r="EG179" s="96">
        <f>MASTER_DATA_ESCALATED!EG179/(EG$18*1000)</f>
        <v>0</v>
      </c>
      <c r="EH179" s="96">
        <f>MASTER_DATA_ESCALATED!EH179/(EH$18*1000)</f>
        <v>0</v>
      </c>
      <c r="EI179" s="96">
        <f>MASTER_DATA_ESCALATED!EI179/(EI$18*1000)</f>
        <v>0</v>
      </c>
      <c r="EJ179" s="96">
        <f>MASTER_DATA_ESCALATED!EJ179/(EJ$18*1000)</f>
        <v>0</v>
      </c>
      <c r="EK179" s="96">
        <f>MASTER_DATA_ESCALATED!EK179/(EK$18*1000)</f>
        <v>0</v>
      </c>
      <c r="EL179" s="96">
        <f>MASTER_DATA_ESCALATED!EL179/(EL$18*1000)</f>
        <v>0</v>
      </c>
      <c r="EM179" s="96">
        <f>MASTER_DATA_ESCALATED!EM179/(EM$18*1000)</f>
        <v>0</v>
      </c>
      <c r="EN179" s="96">
        <f>MASTER_DATA_ESCALATED!EN179/(EN$18*1000)</f>
        <v>0</v>
      </c>
      <c r="EO179" s="96">
        <f>MASTER_DATA_ESCALATED!EO179/(EO$18*1000)</f>
        <v>0</v>
      </c>
      <c r="EP179" s="96">
        <f>MASTER_DATA_ESCALATED!EP179/(EP$18*1000)</f>
        <v>0</v>
      </c>
      <c r="EQ179" s="96">
        <f>MASTER_DATA_ESCALATED!EQ179/(EQ$18*1000)</f>
        <v>0</v>
      </c>
      <c r="ER179" s="96">
        <f>MASTER_DATA_ESCALATED!ER179/(ER$18*1000)</f>
        <v>0</v>
      </c>
      <c r="ES179" s="96">
        <f>MASTER_DATA_ESCALATED!ES179/(ES$18*1000)</f>
        <v>0</v>
      </c>
      <c r="ET179" s="96">
        <f>MASTER_DATA_ESCALATED!ET179/(ET$18*1000)</f>
        <v>0</v>
      </c>
      <c r="EU179" s="96">
        <f>MASTER_DATA_ESCALATED!EU179/(EU$18*1000)</f>
        <v>0</v>
      </c>
      <c r="EV179" s="96">
        <f>MASTER_DATA_ESCALATED!EV179/(EV$18*1000)</f>
        <v>0</v>
      </c>
      <c r="EW179" s="96">
        <f>MASTER_DATA_ESCALATED!EW179/(EW$18*1000)</f>
        <v>0</v>
      </c>
      <c r="EX179" s="96">
        <f>MASTER_DATA_ESCALATED!EX179/(EX$18*1000)</f>
        <v>0</v>
      </c>
      <c r="EY179" s="96">
        <f>MASTER_DATA_ESCALATED!EY179/(EY$18*1000)</f>
        <v>0</v>
      </c>
      <c r="EZ179" s="96">
        <f>MASTER_DATA_ESCALATED!EZ179/(EZ$18*1000)</f>
        <v>0</v>
      </c>
      <c r="FA179" s="96">
        <f>MASTER_DATA_ESCALATED!FA179/(FA$18*1000)</f>
        <v>0</v>
      </c>
      <c r="FB179" s="96">
        <f>MASTER_DATA_ESCALATED!FB179/(FB$18*1000)</f>
        <v>0</v>
      </c>
      <c r="FC179" s="96">
        <f>MASTER_DATA_ESCALATED!FC179/(FC$18*1000)</f>
        <v>0</v>
      </c>
      <c r="FD179" s="96">
        <f>MASTER_DATA_ESCALATED!FD179/(FD$18*1000)</f>
        <v>0</v>
      </c>
      <c r="FE179" s="96">
        <f>MASTER_DATA_ESCALATED!FE179/(FE$18*1000)</f>
        <v>0</v>
      </c>
      <c r="FF179" s="96">
        <f>MASTER_DATA_ESCALATED!FF179/(FF$18*1000)</f>
        <v>0</v>
      </c>
      <c r="FG179" s="96">
        <f>MASTER_DATA_ESCALATED!FG179/(FG$18*1000)</f>
        <v>0</v>
      </c>
      <c r="FH179" s="96">
        <f>MASTER_DATA_ESCALATED!FH179/(FH$18*1000)</f>
        <v>0</v>
      </c>
      <c r="FI179" s="96">
        <f>MASTER_DATA_ESCALATED!FI179/(FI$18*1000)</f>
        <v>0</v>
      </c>
      <c r="FJ179" s="96">
        <f>MASTER_DATA_ESCALATED!FJ179/(FJ$18*1000)</f>
        <v>0</v>
      </c>
      <c r="FK179" s="96">
        <f>MASTER_DATA_ESCALATED!FK179/(FK$18*1000)</f>
        <v>0</v>
      </c>
      <c r="FL179" s="96">
        <f>MASTER_DATA_ESCALATED!FL179/(FL$18*1000)</f>
        <v>0</v>
      </c>
      <c r="FM179" s="96">
        <f>MASTER_DATA_ESCALATED!FM179/(FM$18*1000)</f>
        <v>0</v>
      </c>
      <c r="FN179" s="96">
        <f>MASTER_DATA_ESCALATED!FN179/(FN$18*1000)</f>
        <v>0</v>
      </c>
      <c r="FO179" s="96">
        <f>MASTER_DATA_ESCALATED!FO179/(FO$18*1000)</f>
        <v>0</v>
      </c>
      <c r="FP179" s="96">
        <f>MASTER_DATA_ESCALATED!FP179/(FP$18*1000)</f>
        <v>0</v>
      </c>
      <c r="FQ179" s="96">
        <f>MASTER_DATA_ESCALATED!FQ179/(FQ$18*1000)</f>
        <v>0</v>
      </c>
      <c r="FR179" s="96">
        <f>MASTER_DATA_ESCALATED!FR179/(FR$18*1000)</f>
        <v>0</v>
      </c>
      <c r="FS179" s="96">
        <f>MASTER_DATA_ESCALATED!FS179/(FS$18*1000)</f>
        <v>0</v>
      </c>
      <c r="FT179" s="96">
        <f>MASTER_DATA_ESCALATED!FT179/(FT$18*1000)</f>
        <v>0</v>
      </c>
      <c r="FU179" s="96">
        <f>MASTER_DATA_ESCALATED!FU179/(FU$18*1000)</f>
        <v>0</v>
      </c>
      <c r="FV179" s="96">
        <f>MASTER_DATA_ESCALATED!FV179/(FV$18*1000)</f>
        <v>0</v>
      </c>
      <c r="FW179" s="96">
        <f>MASTER_DATA_ESCALATED!FW179/(FW$18*1000)</f>
        <v>0</v>
      </c>
      <c r="FX179" s="96">
        <f>MASTER_DATA_ESCALATED!FX179/(FX$18*1000)</f>
        <v>0</v>
      </c>
      <c r="FY179" s="96">
        <f>MASTER_DATA_ESCALATED!FY179/(FY$18*1000)</f>
        <v>0</v>
      </c>
      <c r="FZ179" s="96">
        <f>MASTER_DATA_ESCALATED!FZ179/(FZ$18*1000)</f>
        <v>0</v>
      </c>
      <c r="GA179" s="96">
        <f>MASTER_DATA_ESCALATED!GA179/(GA$18*1000)</f>
        <v>0</v>
      </c>
      <c r="GB179" s="96">
        <f>MASTER_DATA_ESCALATED!GB179/(GB$18*1000)</f>
        <v>0</v>
      </c>
      <c r="GC179" s="96">
        <f>MASTER_DATA_ESCALATED!GC179/(GC$18*1000)</f>
        <v>0</v>
      </c>
      <c r="GD179" s="96">
        <f>MASTER_DATA_ESCALATED!GD179/(GD$18*1000)</f>
        <v>0</v>
      </c>
      <c r="GE179" s="96">
        <f>MASTER_DATA_ESCALATED!GE179/(GE$18*1000)</f>
        <v>0</v>
      </c>
      <c r="GF179" s="96">
        <f>MASTER_DATA_ESCALATED!GF179/(GF$18*1000)</f>
        <v>0</v>
      </c>
      <c r="GG179" s="96">
        <f>MASTER_DATA_ESCALATED!GG179/(GG$18*1000)</f>
        <v>0</v>
      </c>
      <c r="GH179" s="96">
        <f>MASTER_DATA_ESCALATED!GH179/(GH$18*1000)</f>
        <v>0</v>
      </c>
      <c r="GI179" s="96">
        <f>MASTER_DATA_ESCALATED!GI179/(GI$18*1000)</f>
        <v>0</v>
      </c>
      <c r="GJ179" s="96">
        <f>MASTER_DATA_ESCALATED!GJ179/(GJ$18*1000)</f>
        <v>0</v>
      </c>
      <c r="GK179" s="96">
        <f>MASTER_DATA_ESCALATED!GK179/(GK$18*1000)</f>
        <v>0</v>
      </c>
      <c r="GL179" s="96">
        <f>MASTER_DATA_ESCALATED!GL179/(GL$18*1000)</f>
        <v>0</v>
      </c>
      <c r="GM179" s="96">
        <f>MASTER_DATA_ESCALATED!GM179/(GM$18*1000)</f>
        <v>0</v>
      </c>
      <c r="GN179" s="96">
        <f>MASTER_DATA_ESCALATED!GN179/(GN$18*1000)</f>
        <v>0</v>
      </c>
      <c r="GO179" s="96">
        <f>MASTER_DATA_ESCALATED!GO179/(GO$18*1000)</f>
        <v>0</v>
      </c>
      <c r="GP179" s="96">
        <f>MASTER_DATA_ESCALATED!GP179/(GP$18*1000)</f>
        <v>0</v>
      </c>
      <c r="GQ179" s="96">
        <f>MASTER_DATA_ESCALATED!GQ179/(GQ$18*1000)</f>
        <v>0</v>
      </c>
      <c r="GR179" s="96">
        <f>MASTER_DATA_ESCALATED!GR179/(GR$18*1000)</f>
        <v>0</v>
      </c>
      <c r="GS179" s="96">
        <f>MASTER_DATA_ESCALATED!GS179/(GS$18*1000)</f>
        <v>0</v>
      </c>
      <c r="GT179" s="96">
        <f>MASTER_DATA_ESCALATED!GT179/(GT$18*1000)</f>
        <v>0</v>
      </c>
      <c r="GU179" s="96">
        <f>MASTER_DATA_ESCALATED!GU179/(GU$18*1000)</f>
        <v>0</v>
      </c>
      <c r="GV179" s="96">
        <f>MASTER_DATA_ESCALATED!GV179/(GV$18*1000)</f>
        <v>0</v>
      </c>
      <c r="GW179" s="96" t="e">
        <f>MASTER_DATA_ESCALATED!#REF!/(GW$18*1000)</f>
        <v>#REF!</v>
      </c>
      <c r="GX179" s="96" t="e">
        <f>MASTER_DATA_ESCALATED!#REF!/(GX$18*1000)</f>
        <v>#REF!</v>
      </c>
      <c r="GY179" s="96" t="e">
        <f>MASTER_DATA_ESCALATED!#REF!/(GY$18*1000)</f>
        <v>#REF!</v>
      </c>
    </row>
    <row r="180" spans="2:207" s="25" customFormat="1" ht="17.25" hidden="1" outlineLevel="1" x14ac:dyDescent="0.3">
      <c r="B180" s="183">
        <f t="shared" si="5"/>
        <v>50</v>
      </c>
      <c r="C180" s="51">
        <f t="shared" si="4"/>
        <v>54</v>
      </c>
      <c r="D180" s="75"/>
      <c r="E180" s="51">
        <v>54</v>
      </c>
      <c r="F180" s="51"/>
      <c r="G180" s="76"/>
      <c r="H180" s="37" t="s">
        <v>180</v>
      </c>
      <c r="I180" s="96">
        <f>MASTER_DATA_ESCALATED!I180/(I$18*1000)</f>
        <v>0</v>
      </c>
      <c r="J180" s="96">
        <f>MASTER_DATA_ESCALATED!J180/(J$18*1000)</f>
        <v>0</v>
      </c>
      <c r="K180" s="96">
        <f>MASTER_DATA_ESCALATED!K180/(K$18*1000)</f>
        <v>0</v>
      </c>
      <c r="L180" s="96">
        <f>MASTER_DATA_ESCALATED!L180/(L$18*1000)</f>
        <v>584.04211754286018</v>
      </c>
      <c r="M180" s="96">
        <f>MASTER_DATA_ESCALATED!M180/(M$18*1000)</f>
        <v>0</v>
      </c>
      <c r="N180" s="96">
        <f>MASTER_DATA_ESCALATED!N180/(N$18*1000)</f>
        <v>0</v>
      </c>
      <c r="O180" s="96">
        <f>MASTER_DATA_ESCALATED!O180/(O$18*1000)</f>
        <v>0</v>
      </c>
      <c r="P180" s="96">
        <f>MASTER_DATA_ESCALATED!P180/(P$18*1000)</f>
        <v>582.86881864601071</v>
      </c>
      <c r="Q180" s="96">
        <f>MASTER_DATA_ESCALATED!Q180/(Q$18*1000)</f>
        <v>0</v>
      </c>
      <c r="R180" s="96">
        <f>MASTER_DATA_ESCALATED!R180/(R$18*1000)</f>
        <v>0</v>
      </c>
      <c r="S180" s="96">
        <f>MASTER_DATA_ESCALATED!S180/(S$18*1000)</f>
        <v>0</v>
      </c>
      <c r="T180" s="96">
        <f>MASTER_DATA_ESCALATED!T180/(T$18*1000)</f>
        <v>584.08952355889448</v>
      </c>
      <c r="U180" s="96">
        <f>MASTER_DATA_ESCALATED!U180/(U$18*1000)</f>
        <v>0</v>
      </c>
      <c r="V180" s="96">
        <f>MASTER_DATA_ESCALATED!V180/(V$18*1000)</f>
        <v>0</v>
      </c>
      <c r="W180" s="96">
        <f>MASTER_DATA_ESCALATED!W180/(W$18*1000)</f>
        <v>0</v>
      </c>
      <c r="X180" s="96">
        <f>MASTER_DATA_ESCALATED!X180/(X$18*1000)</f>
        <v>582.86881864601071</v>
      </c>
      <c r="Y180" s="96">
        <f>MASTER_DATA_ESCALATED!Y180/(Y$18*1000)</f>
        <v>0</v>
      </c>
      <c r="Z180" s="96">
        <f>MASTER_DATA_ESCALATED!Z180/(Z$18*1000)</f>
        <v>0</v>
      </c>
      <c r="AA180" s="96">
        <f>MASTER_DATA_ESCALATED!AA180/(AA$18*1000)</f>
        <v>0</v>
      </c>
      <c r="AB180" s="96">
        <f>MASTER_DATA_ESCALATED!AB180/(AB$18*1000)</f>
        <v>584.90958982407358</v>
      </c>
      <c r="AC180" s="96">
        <f>MASTER_DATA_ESCALATED!AC180/(AC$18*1000)</f>
        <v>0</v>
      </c>
      <c r="AD180" s="96">
        <f>MASTER_DATA_ESCALATED!AD180/(AD$18*1000)</f>
        <v>0</v>
      </c>
      <c r="AE180" s="96">
        <f>MASTER_DATA_ESCALATED!AE180/(AE$18*1000)</f>
        <v>0</v>
      </c>
      <c r="AF180" s="96">
        <f>MASTER_DATA_ESCALATED!AF180/(AF$18*1000)</f>
        <v>582.85862924317405</v>
      </c>
      <c r="AG180" s="96">
        <f>MASTER_DATA_ESCALATED!AG180/(AG$18*1000)</f>
        <v>0</v>
      </c>
      <c r="AH180" s="96">
        <f>MASTER_DATA_ESCALATED!AH180/(AH$18*1000)</f>
        <v>0</v>
      </c>
      <c r="AI180" s="96">
        <f>MASTER_DATA_ESCALATED!AI180/(AI$18*1000)</f>
        <v>0</v>
      </c>
      <c r="AJ180" s="96">
        <f>MASTER_DATA_ESCALATED!AJ180/(AJ$18*1000)</f>
        <v>584.90958982407358</v>
      </c>
      <c r="AK180" s="96">
        <f>MASTER_DATA_ESCALATED!AK180/(AK$18*1000)</f>
        <v>0</v>
      </c>
      <c r="AL180" s="96">
        <f>MASTER_DATA_ESCALATED!AL180/(AL$18*1000)</f>
        <v>0</v>
      </c>
      <c r="AM180" s="96">
        <f>MASTER_DATA_ESCALATED!AM180/(AM$18*1000)</f>
        <v>0</v>
      </c>
      <c r="AN180" s="96">
        <f>MASTER_DATA_ESCALATED!AN180/(AN$18*1000)</f>
        <v>582.85862924317405</v>
      </c>
      <c r="AO180" s="96">
        <f>MASTER_DATA_ESCALATED!AO180/(AO$18*1000)</f>
        <v>0</v>
      </c>
      <c r="AP180" s="96">
        <f>MASTER_DATA_ESCALATED!AP180/(AP$18*1000)</f>
        <v>0</v>
      </c>
      <c r="AQ180" s="96">
        <f>MASTER_DATA_ESCALATED!AQ180/(AQ$18*1000)</f>
        <v>0</v>
      </c>
      <c r="AR180" s="96">
        <f>MASTER_DATA_ESCALATED!AR180/(AR$18*1000)</f>
        <v>0</v>
      </c>
      <c r="AS180" s="96">
        <f>MASTER_DATA_ESCALATED!AS180/(AS$18*1000)</f>
        <v>0</v>
      </c>
      <c r="AT180" s="96">
        <f>MASTER_DATA_ESCALATED!AT180/(AT$18*1000)</f>
        <v>0</v>
      </c>
      <c r="AU180" s="96">
        <f>MASTER_DATA_ESCALATED!AU180/(AU$18*1000)</f>
        <v>0</v>
      </c>
      <c r="AV180" s="96">
        <f>MASTER_DATA_ESCALATED!AV180/(AV$18*1000)</f>
        <v>0</v>
      </c>
      <c r="AW180" s="96">
        <f>MASTER_DATA_ESCALATED!AW180/(AW$18*1000)</f>
        <v>0</v>
      </c>
      <c r="AX180" s="96">
        <f>MASTER_DATA_ESCALATED!AX180/(AX$18*1000)</f>
        <v>0</v>
      </c>
      <c r="AY180" s="96">
        <f>MASTER_DATA_ESCALATED!AY180/(AY$18*1000)</f>
        <v>0</v>
      </c>
      <c r="AZ180" s="96">
        <f>MASTER_DATA_ESCALATED!AZ180/(AZ$18*1000)</f>
        <v>0</v>
      </c>
      <c r="BA180" s="96">
        <f>MASTER_DATA_ESCALATED!BA180/(BA$18*1000)</f>
        <v>0</v>
      </c>
      <c r="BB180" s="96">
        <f>MASTER_DATA_ESCALATED!BB180/(BB$18*1000)</f>
        <v>0</v>
      </c>
      <c r="BC180" s="96">
        <f>MASTER_DATA_ESCALATED!BC180/(BC$18*1000)</f>
        <v>0</v>
      </c>
      <c r="BD180" s="96">
        <f>MASTER_DATA_ESCALATED!BD180/(BD$18*1000)</f>
        <v>0</v>
      </c>
      <c r="BE180" s="96">
        <f>MASTER_DATA_ESCALATED!BE180/(BE$18*1000)</f>
        <v>0</v>
      </c>
      <c r="BF180" s="96">
        <f>MASTER_DATA_ESCALATED!BF180/(BF$18*1000)</f>
        <v>0</v>
      </c>
      <c r="BG180" s="96">
        <f>MASTER_DATA_ESCALATED!BG180/(BG$18*1000)</f>
        <v>0</v>
      </c>
      <c r="BH180" s="96">
        <f>MASTER_DATA_ESCALATED!BH180/(BH$18*1000)</f>
        <v>0</v>
      </c>
      <c r="BI180" s="96">
        <f>MASTER_DATA_ESCALATED!BI180/(BI$18*1000)</f>
        <v>0</v>
      </c>
      <c r="BJ180" s="96">
        <f>MASTER_DATA_ESCALATED!BJ180/(BJ$18*1000)</f>
        <v>0</v>
      </c>
      <c r="BK180" s="96">
        <f>MASTER_DATA_ESCALATED!BK180/(BK$18*1000)</f>
        <v>0</v>
      </c>
      <c r="BL180" s="96">
        <f>MASTER_DATA_ESCALATED!BL180/(BL$18*1000)</f>
        <v>0</v>
      </c>
      <c r="BM180" s="96">
        <f>MASTER_DATA_ESCALATED!BM180/(BM$18*1000)</f>
        <v>0</v>
      </c>
      <c r="BN180" s="96">
        <f>MASTER_DATA_ESCALATED!BN180/(BN$18*1000)</f>
        <v>0</v>
      </c>
      <c r="BO180" s="96">
        <f>MASTER_DATA_ESCALATED!BO180/(BO$18*1000)</f>
        <v>0</v>
      </c>
      <c r="BP180" s="96">
        <f>MASTER_DATA_ESCALATED!BP180/(BP$18*1000)</f>
        <v>0</v>
      </c>
      <c r="BQ180" s="96">
        <f>MASTER_DATA_ESCALATED!BQ180/(BQ$18*1000)</f>
        <v>0</v>
      </c>
      <c r="BR180" s="96">
        <f>MASTER_DATA_ESCALATED!BR180/(BR$18*1000)</f>
        <v>0</v>
      </c>
      <c r="BS180" s="96">
        <f>MASTER_DATA_ESCALATED!BS180/(BS$18*1000)</f>
        <v>0</v>
      </c>
      <c r="BT180" s="96">
        <f>MASTER_DATA_ESCALATED!BT180/(BT$18*1000)</f>
        <v>0</v>
      </c>
      <c r="BU180" s="96">
        <f>MASTER_DATA_ESCALATED!BU180/(BU$18*1000)</f>
        <v>0</v>
      </c>
      <c r="BV180" s="96">
        <f>MASTER_DATA_ESCALATED!BV180/(BV$18*1000)</f>
        <v>0</v>
      </c>
      <c r="BW180" s="96">
        <f>MASTER_DATA_ESCALATED!BW180/(BW$18*1000)</f>
        <v>0</v>
      </c>
      <c r="BX180" s="96">
        <f>MASTER_DATA_ESCALATED!BX180/(BX$18*1000)</f>
        <v>0</v>
      </c>
      <c r="BY180" s="96">
        <f>MASTER_DATA_ESCALATED!BY180/(BY$18*1000)</f>
        <v>0</v>
      </c>
      <c r="BZ180" s="96">
        <f>MASTER_DATA_ESCALATED!BZ180/(BZ$18*1000)</f>
        <v>0</v>
      </c>
      <c r="CA180" s="96">
        <f>MASTER_DATA_ESCALATED!CA180/(CA$18*1000)</f>
        <v>0</v>
      </c>
      <c r="CB180" s="96">
        <f>MASTER_DATA_ESCALATED!CB180/(CB$18*1000)</f>
        <v>0</v>
      </c>
      <c r="CC180" s="96">
        <f>MASTER_DATA_ESCALATED!CC180/(CC$18*1000)</f>
        <v>0</v>
      </c>
      <c r="CD180" s="96">
        <f>MASTER_DATA_ESCALATED!CD180/(CD$18*1000)</f>
        <v>0</v>
      </c>
      <c r="CE180" s="96">
        <f>MASTER_DATA_ESCALATED!CE180/(CE$18*1000)</f>
        <v>0</v>
      </c>
      <c r="CF180" s="96">
        <f>MASTER_DATA_ESCALATED!CF180/(CF$18*1000)</f>
        <v>0</v>
      </c>
      <c r="CG180" s="96">
        <f>MASTER_DATA_ESCALATED!CG180/(CG$18*1000)</f>
        <v>0</v>
      </c>
      <c r="CH180" s="96">
        <f>MASTER_DATA_ESCALATED!CH180/(CH$18*1000)</f>
        <v>0</v>
      </c>
      <c r="CI180" s="96">
        <f>MASTER_DATA_ESCALATED!CI180/(CI$18*1000)</f>
        <v>0</v>
      </c>
      <c r="CJ180" s="96">
        <f>MASTER_DATA_ESCALATED!CJ180/(CJ$18*1000)</f>
        <v>0</v>
      </c>
      <c r="CK180" s="96">
        <f>MASTER_DATA_ESCALATED!CK180/(CK$18*1000)</f>
        <v>0</v>
      </c>
      <c r="CL180" s="96">
        <f>MASTER_DATA_ESCALATED!CL180/(CL$18*1000)</f>
        <v>0</v>
      </c>
      <c r="CM180" s="96">
        <f>MASTER_DATA_ESCALATED!CM180/(CM$18*1000)</f>
        <v>0</v>
      </c>
      <c r="CN180" s="96">
        <f>MASTER_DATA_ESCALATED!CN180/(CN$18*1000)</f>
        <v>0</v>
      </c>
      <c r="CO180" s="96">
        <f>MASTER_DATA_ESCALATED!CO180/(CO$18*1000)</f>
        <v>0</v>
      </c>
      <c r="CP180" s="96">
        <f>MASTER_DATA_ESCALATED!CP180/(CP$18*1000)</f>
        <v>0</v>
      </c>
      <c r="CQ180" s="96">
        <f>MASTER_DATA_ESCALATED!CQ180/(CQ$18*1000)</f>
        <v>0</v>
      </c>
      <c r="CR180" s="96">
        <f>MASTER_DATA_ESCALATED!CR180/(CR$18*1000)</f>
        <v>0</v>
      </c>
      <c r="CS180" s="96">
        <f>MASTER_DATA_ESCALATED!CS180/(CS$18*1000)</f>
        <v>0</v>
      </c>
      <c r="CT180" s="96">
        <f>MASTER_DATA_ESCALATED!CT180/(CT$18*1000)</f>
        <v>0</v>
      </c>
      <c r="CU180" s="96">
        <f>MASTER_DATA_ESCALATED!CU180/(CU$18*1000)</f>
        <v>0</v>
      </c>
      <c r="CV180" s="96">
        <f>MASTER_DATA_ESCALATED!CV180/(CV$18*1000)</f>
        <v>0</v>
      </c>
      <c r="CW180" s="96">
        <f>MASTER_DATA_ESCALATED!CW180/(CW$18*1000)</f>
        <v>0</v>
      </c>
      <c r="CX180" s="96">
        <f>MASTER_DATA_ESCALATED!CX180/(CX$18*1000)</f>
        <v>0</v>
      </c>
      <c r="CY180" s="96">
        <f>MASTER_DATA_ESCALATED!CY180/(CY$18*1000)</f>
        <v>0</v>
      </c>
      <c r="CZ180" s="96">
        <f>MASTER_DATA_ESCALATED!CZ180/(CZ$18*1000)</f>
        <v>0</v>
      </c>
      <c r="DA180" s="96" t="e">
        <f>MASTER_DATA_ESCALATED!DA180/(DA$18*1000)</f>
        <v>#DIV/0!</v>
      </c>
      <c r="DB180" s="96" t="e">
        <f>MASTER_DATA_ESCALATED!DB180/(DB$18*1000)</f>
        <v>#DIV/0!</v>
      </c>
      <c r="DC180" s="96" t="e">
        <f>MASTER_DATA_ESCALATED!DC180/(DC$18*1000)</f>
        <v>#DIV/0!</v>
      </c>
      <c r="DD180" s="96" t="e">
        <f>MASTER_DATA_ESCALATED!DD180/(DD$18*1000)</f>
        <v>#N/A</v>
      </c>
      <c r="DE180" s="96">
        <f>MASTER_DATA_ESCALATED!DE180/(DE$18*1000)</f>
        <v>0</v>
      </c>
      <c r="DF180" s="96">
        <f>MASTER_DATA_ESCALATED!DF180/(DF$18*1000)</f>
        <v>0</v>
      </c>
      <c r="DG180" s="96">
        <f>MASTER_DATA_ESCALATED!DG180/(DG$18*1000)</f>
        <v>0</v>
      </c>
      <c r="DH180" s="96">
        <f>MASTER_DATA_ESCALATED!DH180/(DH$18*1000)</f>
        <v>85.631066706844379</v>
      </c>
      <c r="DI180" s="96">
        <f>MASTER_DATA_ESCALATED!DI180/(DI$18*1000)</f>
        <v>0</v>
      </c>
      <c r="DJ180" s="96">
        <f>MASTER_DATA_ESCALATED!DJ180/(DJ$18*1000)</f>
        <v>0</v>
      </c>
      <c r="DK180" s="96">
        <f>MASTER_DATA_ESCALATED!DK180/(DK$18*1000)</f>
        <v>0</v>
      </c>
      <c r="DL180" s="96">
        <f>MASTER_DATA_ESCALATED!DL180/(DL$18*1000)</f>
        <v>45.431273333213262</v>
      </c>
      <c r="DM180" s="96">
        <f>MASTER_DATA_ESCALATED!DM180/(DM$18*1000)</f>
        <v>0</v>
      </c>
      <c r="DN180" s="96">
        <f>MASTER_DATA_ESCALATED!DN180/(DN$18*1000)</f>
        <v>0</v>
      </c>
      <c r="DO180" s="96">
        <f>MASTER_DATA_ESCALATED!DO180/(DO$18*1000)</f>
        <v>0</v>
      </c>
      <c r="DP180" s="96">
        <f>MASTER_DATA_ESCALATED!DP180/(DP$18*1000)</f>
        <v>24.043982526501594</v>
      </c>
      <c r="DQ180" s="96">
        <f>MASTER_DATA_ESCALATED!DQ180/(DQ$18*1000)</f>
        <v>0</v>
      </c>
      <c r="DR180" s="96">
        <f>MASTER_DATA_ESCALATED!DR180/(DR$18*1000)</f>
        <v>0</v>
      </c>
      <c r="DS180" s="96">
        <f>MASTER_DATA_ESCALATED!DS180/(DS$18*1000)</f>
        <v>0</v>
      </c>
      <c r="DT180" s="96">
        <f>MASTER_DATA_ESCALATED!DT180/(DT$18*1000)</f>
        <v>14.34659651806699</v>
      </c>
      <c r="DU180" s="96">
        <f>MASTER_DATA_ESCALATED!DU180/(DU$18*1000)</f>
        <v>0</v>
      </c>
      <c r="DV180" s="96">
        <f>MASTER_DATA_ESCALATED!DV180/(DV$18*1000)</f>
        <v>0</v>
      </c>
      <c r="DW180" s="96">
        <f>MASTER_DATA_ESCALATED!DW180/(DW$18*1000)</f>
        <v>0</v>
      </c>
      <c r="DX180" s="96">
        <f>MASTER_DATA_ESCALATED!DX180/(DX$18*1000)</f>
        <v>7.2009721311146402</v>
      </c>
      <c r="DY180" s="96">
        <f>MASTER_DATA_ESCALATED!DY180/(DY$18*1000)</f>
        <v>0</v>
      </c>
      <c r="DZ180" s="96">
        <f>MASTER_DATA_ESCALATED!DZ180/(DZ$18*1000)</f>
        <v>0</v>
      </c>
      <c r="EA180" s="96">
        <f>MASTER_DATA_ESCALATED!EA180/(EA$18*1000)</f>
        <v>0</v>
      </c>
      <c r="EB180" s="96">
        <f>MASTER_DATA_ESCALATED!EB180/(EB$18*1000)</f>
        <v>5.7607777048917121</v>
      </c>
      <c r="EC180" s="96" t="e">
        <f>MASTER_DATA_ESCALATED!EC180/(EC$18*1000)</f>
        <v>#DIV/0!</v>
      </c>
      <c r="ED180" s="96" t="e">
        <f>MASTER_DATA_ESCALATED!ED180/(ED$18*1000)</f>
        <v>#DIV/0!</v>
      </c>
      <c r="EE180" s="96" t="e">
        <f>MASTER_DATA_ESCALATED!EE180/(EE$18*1000)</f>
        <v>#DIV/0!</v>
      </c>
      <c r="EF180" s="96" t="e">
        <f>MASTER_DATA_ESCALATED!EF180/(EF$18*1000)</f>
        <v>#VALUE!</v>
      </c>
      <c r="EG180" s="96">
        <f>MASTER_DATA_ESCALATED!EG180/(EG$18*1000)</f>
        <v>0</v>
      </c>
      <c r="EH180" s="96">
        <f>MASTER_DATA_ESCALATED!EH180/(EH$18*1000)</f>
        <v>0</v>
      </c>
      <c r="EI180" s="96">
        <f>MASTER_DATA_ESCALATED!EI180/(EI$18*1000)</f>
        <v>0</v>
      </c>
      <c r="EJ180" s="96">
        <f>MASTER_DATA_ESCALATED!EJ180/(EJ$18*1000)</f>
        <v>0</v>
      </c>
      <c r="EK180" s="96">
        <f>MASTER_DATA_ESCALATED!EK180/(EK$18*1000)</f>
        <v>0</v>
      </c>
      <c r="EL180" s="96">
        <f>MASTER_DATA_ESCALATED!EL180/(EL$18*1000)</f>
        <v>0</v>
      </c>
      <c r="EM180" s="96">
        <f>MASTER_DATA_ESCALATED!EM180/(EM$18*1000)</f>
        <v>0</v>
      </c>
      <c r="EN180" s="96">
        <f>MASTER_DATA_ESCALATED!EN180/(EN$18*1000)</f>
        <v>0</v>
      </c>
      <c r="EO180" s="96">
        <f>MASTER_DATA_ESCALATED!EO180/(EO$18*1000)</f>
        <v>0</v>
      </c>
      <c r="EP180" s="96">
        <f>MASTER_DATA_ESCALATED!EP180/(EP$18*1000)</f>
        <v>0</v>
      </c>
      <c r="EQ180" s="96">
        <f>MASTER_DATA_ESCALATED!EQ180/(EQ$18*1000)</f>
        <v>0</v>
      </c>
      <c r="ER180" s="96">
        <f>MASTER_DATA_ESCALATED!ER180/(ER$18*1000)</f>
        <v>0</v>
      </c>
      <c r="ES180" s="96">
        <f>MASTER_DATA_ESCALATED!ES180/(ES$18*1000)</f>
        <v>0</v>
      </c>
      <c r="ET180" s="96">
        <f>MASTER_DATA_ESCALATED!ET180/(ET$18*1000)</f>
        <v>0</v>
      </c>
      <c r="EU180" s="96">
        <f>MASTER_DATA_ESCALATED!EU180/(EU$18*1000)</f>
        <v>0</v>
      </c>
      <c r="EV180" s="96">
        <f>MASTER_DATA_ESCALATED!EV180/(EV$18*1000)</f>
        <v>0</v>
      </c>
      <c r="EW180" s="96">
        <f>MASTER_DATA_ESCALATED!EW180/(EW$18*1000)</f>
        <v>0</v>
      </c>
      <c r="EX180" s="96">
        <f>MASTER_DATA_ESCALATED!EX180/(EX$18*1000)</f>
        <v>0</v>
      </c>
      <c r="EY180" s="96">
        <f>MASTER_DATA_ESCALATED!EY180/(EY$18*1000)</f>
        <v>0</v>
      </c>
      <c r="EZ180" s="96">
        <f>MASTER_DATA_ESCALATED!EZ180/(EZ$18*1000)</f>
        <v>1.3201623229430897</v>
      </c>
      <c r="FA180" s="96">
        <f>MASTER_DATA_ESCALATED!FA180/(FA$18*1000)</f>
        <v>0</v>
      </c>
      <c r="FB180" s="96">
        <f>MASTER_DATA_ESCALATED!FB180/(FB$18*1000)</f>
        <v>0</v>
      </c>
      <c r="FC180" s="96">
        <f>MASTER_DATA_ESCALATED!FC180/(FC$18*1000)</f>
        <v>0</v>
      </c>
      <c r="FD180" s="96">
        <f>MASTER_DATA_ESCALATED!FD180/(FD$18*1000)</f>
        <v>1.3201623229430897</v>
      </c>
      <c r="FE180" s="96">
        <f>MASTER_DATA_ESCALATED!FE180/(FE$18*1000)</f>
        <v>0</v>
      </c>
      <c r="FF180" s="96">
        <f>MASTER_DATA_ESCALATED!FF180/(FF$18*1000)</f>
        <v>0</v>
      </c>
      <c r="FG180" s="96">
        <f>MASTER_DATA_ESCALATED!FG180/(FG$18*1000)</f>
        <v>0</v>
      </c>
      <c r="FH180" s="96">
        <f>MASTER_DATA_ESCALATED!FH180/(FH$18*1000)</f>
        <v>1.3201623229430897</v>
      </c>
      <c r="FI180" s="96">
        <f>MASTER_DATA_ESCALATED!FI180/(FI$18*1000)</f>
        <v>0</v>
      </c>
      <c r="FJ180" s="96">
        <f>MASTER_DATA_ESCALATED!FJ180/(FJ$18*1000)</f>
        <v>0</v>
      </c>
      <c r="FK180" s="96">
        <f>MASTER_DATA_ESCALATED!FK180/(FK$18*1000)</f>
        <v>0</v>
      </c>
      <c r="FL180" s="96">
        <f>MASTER_DATA_ESCALATED!FL180/(FL$18*1000)</f>
        <v>0</v>
      </c>
      <c r="FM180" s="96">
        <f>MASTER_DATA_ESCALATED!FM180/(FM$18*1000)</f>
        <v>0</v>
      </c>
      <c r="FN180" s="96">
        <f>MASTER_DATA_ESCALATED!FN180/(FN$18*1000)</f>
        <v>0</v>
      </c>
      <c r="FO180" s="96">
        <f>MASTER_DATA_ESCALATED!FO180/(FO$18*1000)</f>
        <v>0</v>
      </c>
      <c r="FP180" s="96">
        <f>MASTER_DATA_ESCALATED!FP180/(FP$18*1000)</f>
        <v>0</v>
      </c>
      <c r="FQ180" s="96">
        <f>MASTER_DATA_ESCALATED!FQ180/(FQ$18*1000)</f>
        <v>0</v>
      </c>
      <c r="FR180" s="96">
        <f>MASTER_DATA_ESCALATED!FR180/(FR$18*1000)</f>
        <v>0</v>
      </c>
      <c r="FS180" s="96">
        <f>MASTER_DATA_ESCALATED!FS180/(FS$18*1000)</f>
        <v>0</v>
      </c>
      <c r="FT180" s="96">
        <f>MASTER_DATA_ESCALATED!FT180/(FT$18*1000)</f>
        <v>0</v>
      </c>
      <c r="FU180" s="96">
        <f>MASTER_DATA_ESCALATED!FU180/(FU$18*1000)</f>
        <v>0</v>
      </c>
      <c r="FV180" s="96">
        <f>MASTER_DATA_ESCALATED!FV180/(FV$18*1000)</f>
        <v>0</v>
      </c>
      <c r="FW180" s="96">
        <f>MASTER_DATA_ESCALATED!FW180/(FW$18*1000)</f>
        <v>0</v>
      </c>
      <c r="FX180" s="96">
        <f>MASTER_DATA_ESCALATED!FX180/(FX$18*1000)</f>
        <v>0</v>
      </c>
      <c r="FY180" s="96">
        <f>MASTER_DATA_ESCALATED!FY180/(FY$18*1000)</f>
        <v>0</v>
      </c>
      <c r="FZ180" s="96">
        <f>MASTER_DATA_ESCALATED!FZ180/(FZ$18*1000)</f>
        <v>0</v>
      </c>
      <c r="GA180" s="96">
        <f>MASTER_DATA_ESCALATED!GA180/(GA$18*1000)</f>
        <v>0</v>
      </c>
      <c r="GB180" s="96">
        <f>MASTER_DATA_ESCALATED!GB180/(GB$18*1000)</f>
        <v>0</v>
      </c>
      <c r="GC180" s="96">
        <f>MASTER_DATA_ESCALATED!GC180/(GC$18*1000)</f>
        <v>0</v>
      </c>
      <c r="GD180" s="96">
        <f>MASTER_DATA_ESCALATED!GD180/(GD$18*1000)</f>
        <v>0</v>
      </c>
      <c r="GE180" s="96">
        <f>MASTER_DATA_ESCALATED!GE180/(GE$18*1000)</f>
        <v>0</v>
      </c>
      <c r="GF180" s="96">
        <f>MASTER_DATA_ESCALATED!GF180/(GF$18*1000)</f>
        <v>0</v>
      </c>
      <c r="GG180" s="96">
        <f>MASTER_DATA_ESCALATED!GG180/(GG$18*1000)</f>
        <v>0</v>
      </c>
      <c r="GH180" s="96">
        <f>MASTER_DATA_ESCALATED!GH180/(GH$18*1000)</f>
        <v>0</v>
      </c>
      <c r="GI180" s="96">
        <f>MASTER_DATA_ESCALATED!GI180/(GI$18*1000)</f>
        <v>0</v>
      </c>
      <c r="GJ180" s="96">
        <f>MASTER_DATA_ESCALATED!GJ180/(GJ$18*1000)</f>
        <v>0</v>
      </c>
      <c r="GK180" s="96">
        <f>MASTER_DATA_ESCALATED!GK180/(GK$18*1000)</f>
        <v>0</v>
      </c>
      <c r="GL180" s="96">
        <f>MASTER_DATA_ESCALATED!GL180/(GL$18*1000)</f>
        <v>0</v>
      </c>
      <c r="GM180" s="96">
        <f>MASTER_DATA_ESCALATED!GM180/(GM$18*1000)</f>
        <v>0</v>
      </c>
      <c r="GN180" s="96">
        <f>MASTER_DATA_ESCALATED!GN180/(GN$18*1000)</f>
        <v>0</v>
      </c>
      <c r="GO180" s="96">
        <f>MASTER_DATA_ESCALATED!GO180/(GO$18*1000)</f>
        <v>0</v>
      </c>
      <c r="GP180" s="96">
        <f>MASTER_DATA_ESCALATED!GP180/(GP$18*1000)</f>
        <v>0</v>
      </c>
      <c r="GQ180" s="96">
        <f>MASTER_DATA_ESCALATED!GQ180/(GQ$18*1000)</f>
        <v>0</v>
      </c>
      <c r="GR180" s="96">
        <f>MASTER_DATA_ESCALATED!GR180/(GR$18*1000)</f>
        <v>0</v>
      </c>
      <c r="GS180" s="96">
        <f>MASTER_DATA_ESCALATED!GS180/(GS$18*1000)</f>
        <v>0</v>
      </c>
      <c r="GT180" s="96">
        <f>MASTER_DATA_ESCALATED!GT180/(GT$18*1000)</f>
        <v>0</v>
      </c>
      <c r="GU180" s="96">
        <f>MASTER_DATA_ESCALATED!GU180/(GU$18*1000)</f>
        <v>0</v>
      </c>
      <c r="GV180" s="96">
        <f>MASTER_DATA_ESCALATED!GV180/(GV$18*1000)</f>
        <v>0</v>
      </c>
      <c r="GW180" s="96" t="e">
        <f>MASTER_DATA_ESCALATED!#REF!/(GW$18*1000)</f>
        <v>#REF!</v>
      </c>
      <c r="GX180" s="96" t="e">
        <f>MASTER_DATA_ESCALATED!#REF!/(GX$18*1000)</f>
        <v>#REF!</v>
      </c>
      <c r="GY180" s="96" t="e">
        <f>MASTER_DATA_ESCALATED!#REF!/(GY$18*1000)</f>
        <v>#REF!</v>
      </c>
    </row>
    <row r="181" spans="2:207" s="25" customFormat="1" ht="17.25" hidden="1" outlineLevel="1" x14ac:dyDescent="0.3">
      <c r="B181" s="183">
        <f t="shared" si="5"/>
        <v>50</v>
      </c>
      <c r="C181" s="51">
        <f t="shared" si="4"/>
        <v>55</v>
      </c>
      <c r="D181" s="75"/>
      <c r="E181" s="51">
        <v>55</v>
      </c>
      <c r="F181" s="51"/>
      <c r="G181" s="76"/>
      <c r="H181" s="34" t="s">
        <v>238</v>
      </c>
      <c r="I181" s="95">
        <f>MASTER_DATA_ESCALATED!I181/(I$18*1000)</f>
        <v>0</v>
      </c>
      <c r="J181" s="95">
        <f>MASTER_DATA_ESCALATED!J181/(J$18*1000)</f>
        <v>0</v>
      </c>
      <c r="K181" s="95">
        <f>MASTER_DATA_ESCALATED!K181/(K$18*1000)</f>
        <v>0</v>
      </c>
      <c r="L181" s="95">
        <f>MASTER_DATA_ESCALATED!L181/(L$18*1000)</f>
        <v>0</v>
      </c>
      <c r="M181" s="95">
        <f>MASTER_DATA_ESCALATED!M181/(M$18*1000)</f>
        <v>0</v>
      </c>
      <c r="N181" s="95">
        <f>MASTER_DATA_ESCALATED!N181/(N$18*1000)</f>
        <v>0</v>
      </c>
      <c r="O181" s="95">
        <f>MASTER_DATA_ESCALATED!O181/(O$18*1000)</f>
        <v>0</v>
      </c>
      <c r="P181" s="95">
        <f>MASTER_DATA_ESCALATED!P181/(P$18*1000)</f>
        <v>0</v>
      </c>
      <c r="Q181" s="95">
        <f>MASTER_DATA_ESCALATED!Q181/(Q$18*1000)</f>
        <v>0</v>
      </c>
      <c r="R181" s="95">
        <f>MASTER_DATA_ESCALATED!R181/(R$18*1000)</f>
        <v>0</v>
      </c>
      <c r="S181" s="95">
        <f>MASTER_DATA_ESCALATED!S181/(S$18*1000)</f>
        <v>0</v>
      </c>
      <c r="T181" s="95">
        <f>MASTER_DATA_ESCALATED!T181/(T$18*1000)</f>
        <v>0</v>
      </c>
      <c r="U181" s="95">
        <f>MASTER_DATA_ESCALATED!U181/(U$18*1000)</f>
        <v>0</v>
      </c>
      <c r="V181" s="95">
        <f>MASTER_DATA_ESCALATED!V181/(V$18*1000)</f>
        <v>0</v>
      </c>
      <c r="W181" s="95">
        <f>MASTER_DATA_ESCALATED!W181/(W$18*1000)</f>
        <v>0</v>
      </c>
      <c r="X181" s="95">
        <f>MASTER_DATA_ESCALATED!X181/(X$18*1000)</f>
        <v>0</v>
      </c>
      <c r="Y181" s="95">
        <f>MASTER_DATA_ESCALATED!Y181/(Y$18*1000)</f>
        <v>0</v>
      </c>
      <c r="Z181" s="95">
        <f>MASTER_DATA_ESCALATED!Z181/(Z$18*1000)</f>
        <v>0</v>
      </c>
      <c r="AA181" s="95">
        <f>MASTER_DATA_ESCALATED!AA181/(AA$18*1000)</f>
        <v>0</v>
      </c>
      <c r="AB181" s="95">
        <f>MASTER_DATA_ESCALATED!AB181/(AB$18*1000)</f>
        <v>0</v>
      </c>
      <c r="AC181" s="95">
        <f>MASTER_DATA_ESCALATED!AC181/(AC$18*1000)</f>
        <v>0</v>
      </c>
      <c r="AD181" s="95">
        <f>MASTER_DATA_ESCALATED!AD181/(AD$18*1000)</f>
        <v>0</v>
      </c>
      <c r="AE181" s="95">
        <f>MASTER_DATA_ESCALATED!AE181/(AE$18*1000)</f>
        <v>0</v>
      </c>
      <c r="AF181" s="95">
        <f>MASTER_DATA_ESCALATED!AF181/(AF$18*1000)</f>
        <v>0</v>
      </c>
      <c r="AG181" s="95">
        <f>MASTER_DATA_ESCALATED!AG181/(AG$18*1000)</f>
        <v>0</v>
      </c>
      <c r="AH181" s="95">
        <f>MASTER_DATA_ESCALATED!AH181/(AH$18*1000)</f>
        <v>0</v>
      </c>
      <c r="AI181" s="95">
        <f>MASTER_DATA_ESCALATED!AI181/(AI$18*1000)</f>
        <v>0</v>
      </c>
      <c r="AJ181" s="95">
        <f>MASTER_DATA_ESCALATED!AJ181/(AJ$18*1000)</f>
        <v>0</v>
      </c>
      <c r="AK181" s="95">
        <f>MASTER_DATA_ESCALATED!AK181/(AK$18*1000)</f>
        <v>0</v>
      </c>
      <c r="AL181" s="95">
        <f>MASTER_DATA_ESCALATED!AL181/(AL$18*1000)</f>
        <v>0</v>
      </c>
      <c r="AM181" s="95">
        <f>MASTER_DATA_ESCALATED!AM181/(AM$18*1000)</f>
        <v>0</v>
      </c>
      <c r="AN181" s="95">
        <f>MASTER_DATA_ESCALATED!AN181/(AN$18*1000)</f>
        <v>0</v>
      </c>
      <c r="AO181" s="95">
        <f>MASTER_DATA_ESCALATED!AO181/(AO$18*1000)</f>
        <v>0</v>
      </c>
      <c r="AP181" s="95">
        <f>MASTER_DATA_ESCALATED!AP181/(AP$18*1000)</f>
        <v>0</v>
      </c>
      <c r="AQ181" s="95">
        <f>MASTER_DATA_ESCALATED!AQ181/(AQ$18*1000)</f>
        <v>0</v>
      </c>
      <c r="AR181" s="95">
        <f>MASTER_DATA_ESCALATED!AR181/(AR$18*1000)</f>
        <v>0</v>
      </c>
      <c r="AS181" s="95">
        <f>MASTER_DATA_ESCALATED!AS181/(AS$18*1000)</f>
        <v>0</v>
      </c>
      <c r="AT181" s="95">
        <f>MASTER_DATA_ESCALATED!AT181/(AT$18*1000)</f>
        <v>0</v>
      </c>
      <c r="AU181" s="95">
        <f>MASTER_DATA_ESCALATED!AU181/(AU$18*1000)</f>
        <v>0</v>
      </c>
      <c r="AV181" s="95">
        <f>MASTER_DATA_ESCALATED!AV181/(AV$18*1000)</f>
        <v>0</v>
      </c>
      <c r="AW181" s="95">
        <f>MASTER_DATA_ESCALATED!AW181/(AW$18*1000)</f>
        <v>0</v>
      </c>
      <c r="AX181" s="95">
        <f>MASTER_DATA_ESCALATED!AX181/(AX$18*1000)</f>
        <v>0</v>
      </c>
      <c r="AY181" s="95">
        <f>MASTER_DATA_ESCALATED!AY181/(AY$18*1000)</f>
        <v>0</v>
      </c>
      <c r="AZ181" s="95">
        <f>MASTER_DATA_ESCALATED!AZ181/(AZ$18*1000)</f>
        <v>0</v>
      </c>
      <c r="BA181" s="95">
        <f>MASTER_DATA_ESCALATED!BA181/(BA$18*1000)</f>
        <v>0</v>
      </c>
      <c r="BB181" s="95">
        <f>MASTER_DATA_ESCALATED!BB181/(BB$18*1000)</f>
        <v>0</v>
      </c>
      <c r="BC181" s="95">
        <f>MASTER_DATA_ESCALATED!BC181/(BC$18*1000)</f>
        <v>0</v>
      </c>
      <c r="BD181" s="95">
        <f>MASTER_DATA_ESCALATED!BD181/(BD$18*1000)</f>
        <v>0</v>
      </c>
      <c r="BE181" s="95">
        <f>MASTER_DATA_ESCALATED!BE181/(BE$18*1000)</f>
        <v>0</v>
      </c>
      <c r="BF181" s="95">
        <f>MASTER_DATA_ESCALATED!BF181/(BF$18*1000)</f>
        <v>0</v>
      </c>
      <c r="BG181" s="95">
        <f>MASTER_DATA_ESCALATED!BG181/(BG$18*1000)</f>
        <v>0</v>
      </c>
      <c r="BH181" s="95">
        <f>MASTER_DATA_ESCALATED!BH181/(BH$18*1000)</f>
        <v>0</v>
      </c>
      <c r="BI181" s="95">
        <f>MASTER_DATA_ESCALATED!BI181/(BI$18*1000)</f>
        <v>0</v>
      </c>
      <c r="BJ181" s="95">
        <f>MASTER_DATA_ESCALATED!BJ181/(BJ$18*1000)</f>
        <v>0</v>
      </c>
      <c r="BK181" s="95">
        <f>MASTER_DATA_ESCALATED!BK181/(BK$18*1000)</f>
        <v>0</v>
      </c>
      <c r="BL181" s="95">
        <f>MASTER_DATA_ESCALATED!BL181/(BL$18*1000)</f>
        <v>0</v>
      </c>
      <c r="BM181" s="95">
        <f>MASTER_DATA_ESCALATED!BM181/(BM$18*1000)</f>
        <v>0</v>
      </c>
      <c r="BN181" s="95">
        <f>MASTER_DATA_ESCALATED!BN181/(BN$18*1000)</f>
        <v>0</v>
      </c>
      <c r="BO181" s="95">
        <f>MASTER_DATA_ESCALATED!BO181/(BO$18*1000)</f>
        <v>0</v>
      </c>
      <c r="BP181" s="95">
        <f>MASTER_DATA_ESCALATED!BP181/(BP$18*1000)</f>
        <v>0</v>
      </c>
      <c r="BQ181" s="95">
        <f>MASTER_DATA_ESCALATED!BQ181/(BQ$18*1000)</f>
        <v>0</v>
      </c>
      <c r="BR181" s="95">
        <f>MASTER_DATA_ESCALATED!BR181/(BR$18*1000)</f>
        <v>0</v>
      </c>
      <c r="BS181" s="95">
        <f>MASTER_DATA_ESCALATED!BS181/(BS$18*1000)</f>
        <v>0</v>
      </c>
      <c r="BT181" s="95">
        <f>MASTER_DATA_ESCALATED!BT181/(BT$18*1000)</f>
        <v>0</v>
      </c>
      <c r="BU181" s="95">
        <f>MASTER_DATA_ESCALATED!BU181/(BU$18*1000)</f>
        <v>0</v>
      </c>
      <c r="BV181" s="95">
        <f>MASTER_DATA_ESCALATED!BV181/(BV$18*1000)</f>
        <v>0</v>
      </c>
      <c r="BW181" s="95">
        <f>MASTER_DATA_ESCALATED!BW181/(BW$18*1000)</f>
        <v>0</v>
      </c>
      <c r="BX181" s="95">
        <f>MASTER_DATA_ESCALATED!BX181/(BX$18*1000)</f>
        <v>0</v>
      </c>
      <c r="BY181" s="95">
        <f>MASTER_DATA_ESCALATED!BY181/(BY$18*1000)</f>
        <v>0</v>
      </c>
      <c r="BZ181" s="95">
        <f>MASTER_DATA_ESCALATED!BZ181/(BZ$18*1000)</f>
        <v>0</v>
      </c>
      <c r="CA181" s="95">
        <f>MASTER_DATA_ESCALATED!CA181/(CA$18*1000)</f>
        <v>0</v>
      </c>
      <c r="CB181" s="95">
        <f>MASTER_DATA_ESCALATED!CB181/(CB$18*1000)</f>
        <v>0</v>
      </c>
      <c r="CC181" s="95">
        <f>MASTER_DATA_ESCALATED!CC181/(CC$18*1000)</f>
        <v>0</v>
      </c>
      <c r="CD181" s="95">
        <f>MASTER_DATA_ESCALATED!CD181/(CD$18*1000)</f>
        <v>0</v>
      </c>
      <c r="CE181" s="95">
        <f>MASTER_DATA_ESCALATED!CE181/(CE$18*1000)</f>
        <v>0</v>
      </c>
      <c r="CF181" s="95">
        <f>MASTER_DATA_ESCALATED!CF181/(CF$18*1000)</f>
        <v>0</v>
      </c>
      <c r="CG181" s="95">
        <f>MASTER_DATA_ESCALATED!CG181/(CG$18*1000)</f>
        <v>0</v>
      </c>
      <c r="CH181" s="95">
        <f>MASTER_DATA_ESCALATED!CH181/(CH$18*1000)</f>
        <v>0</v>
      </c>
      <c r="CI181" s="95">
        <f>MASTER_DATA_ESCALATED!CI181/(CI$18*1000)</f>
        <v>0</v>
      </c>
      <c r="CJ181" s="95">
        <f>MASTER_DATA_ESCALATED!CJ181/(CJ$18*1000)</f>
        <v>0</v>
      </c>
      <c r="CK181" s="95">
        <f>MASTER_DATA_ESCALATED!CK181/(CK$18*1000)</f>
        <v>0</v>
      </c>
      <c r="CL181" s="95">
        <f>MASTER_DATA_ESCALATED!CL181/(CL$18*1000)</f>
        <v>0</v>
      </c>
      <c r="CM181" s="95">
        <f>MASTER_DATA_ESCALATED!CM181/(CM$18*1000)</f>
        <v>0</v>
      </c>
      <c r="CN181" s="95">
        <f>MASTER_DATA_ESCALATED!CN181/(CN$18*1000)</f>
        <v>0</v>
      </c>
      <c r="CO181" s="95">
        <f>MASTER_DATA_ESCALATED!CO181/(CO$18*1000)</f>
        <v>0</v>
      </c>
      <c r="CP181" s="95">
        <f>MASTER_DATA_ESCALATED!CP181/(CP$18*1000)</f>
        <v>0</v>
      </c>
      <c r="CQ181" s="95">
        <f>MASTER_DATA_ESCALATED!CQ181/(CQ$18*1000)</f>
        <v>0</v>
      </c>
      <c r="CR181" s="95">
        <f>MASTER_DATA_ESCALATED!CR181/(CR$18*1000)</f>
        <v>0</v>
      </c>
      <c r="CS181" s="95">
        <f>MASTER_DATA_ESCALATED!CS181/(CS$18*1000)</f>
        <v>0</v>
      </c>
      <c r="CT181" s="95">
        <f>MASTER_DATA_ESCALATED!CT181/(CT$18*1000)</f>
        <v>0</v>
      </c>
      <c r="CU181" s="95">
        <f>MASTER_DATA_ESCALATED!CU181/(CU$18*1000)</f>
        <v>0</v>
      </c>
      <c r="CV181" s="95">
        <f>MASTER_DATA_ESCALATED!CV181/(CV$18*1000)</f>
        <v>0</v>
      </c>
      <c r="CW181" s="95">
        <f>MASTER_DATA_ESCALATED!CW181/(CW$18*1000)</f>
        <v>0</v>
      </c>
      <c r="CX181" s="95">
        <f>MASTER_DATA_ESCALATED!CX181/(CX$18*1000)</f>
        <v>0</v>
      </c>
      <c r="CY181" s="95">
        <f>MASTER_DATA_ESCALATED!CY181/(CY$18*1000)</f>
        <v>0</v>
      </c>
      <c r="CZ181" s="95">
        <f>MASTER_DATA_ESCALATED!CZ181/(CZ$18*1000)</f>
        <v>0</v>
      </c>
      <c r="DA181" s="95" t="e">
        <f>MASTER_DATA_ESCALATED!DA181/(DA$18*1000)</f>
        <v>#DIV/0!</v>
      </c>
      <c r="DB181" s="95" t="e">
        <f>MASTER_DATA_ESCALATED!DB181/(DB$18*1000)</f>
        <v>#DIV/0!</v>
      </c>
      <c r="DC181" s="95" t="e">
        <f>MASTER_DATA_ESCALATED!DC181/(DC$18*1000)</f>
        <v>#DIV/0!</v>
      </c>
      <c r="DD181" s="95" t="e">
        <f>MASTER_DATA_ESCALATED!DD181/(DD$18*1000)</f>
        <v>#N/A</v>
      </c>
      <c r="DE181" s="95">
        <f>MASTER_DATA_ESCALATED!DE181/(DE$18*1000)</f>
        <v>0</v>
      </c>
      <c r="DF181" s="95">
        <f>MASTER_DATA_ESCALATED!DF181/(DF$18*1000)</f>
        <v>0</v>
      </c>
      <c r="DG181" s="95">
        <f>MASTER_DATA_ESCALATED!DG181/(DG$18*1000)</f>
        <v>0</v>
      </c>
      <c r="DH181" s="95">
        <f>MASTER_DATA_ESCALATED!DH181/(DH$18*1000)</f>
        <v>0</v>
      </c>
      <c r="DI181" s="95">
        <f>MASTER_DATA_ESCALATED!DI181/(DI$18*1000)</f>
        <v>0</v>
      </c>
      <c r="DJ181" s="95">
        <f>MASTER_DATA_ESCALATED!DJ181/(DJ$18*1000)</f>
        <v>0</v>
      </c>
      <c r="DK181" s="95">
        <f>MASTER_DATA_ESCALATED!DK181/(DK$18*1000)</f>
        <v>0</v>
      </c>
      <c r="DL181" s="95">
        <f>MASTER_DATA_ESCALATED!DL181/(DL$18*1000)</f>
        <v>0</v>
      </c>
      <c r="DM181" s="95">
        <f>MASTER_DATA_ESCALATED!DM181/(DM$18*1000)</f>
        <v>0</v>
      </c>
      <c r="DN181" s="95">
        <f>MASTER_DATA_ESCALATED!DN181/(DN$18*1000)</f>
        <v>0</v>
      </c>
      <c r="DO181" s="95">
        <f>MASTER_DATA_ESCALATED!DO181/(DO$18*1000)</f>
        <v>0</v>
      </c>
      <c r="DP181" s="95">
        <f>MASTER_DATA_ESCALATED!DP181/(DP$18*1000)</f>
        <v>0</v>
      </c>
      <c r="DQ181" s="95">
        <f>MASTER_DATA_ESCALATED!DQ181/(DQ$18*1000)</f>
        <v>0</v>
      </c>
      <c r="DR181" s="95">
        <f>MASTER_DATA_ESCALATED!DR181/(DR$18*1000)</f>
        <v>0</v>
      </c>
      <c r="DS181" s="95">
        <f>MASTER_DATA_ESCALATED!DS181/(DS$18*1000)</f>
        <v>0</v>
      </c>
      <c r="DT181" s="95">
        <f>MASTER_DATA_ESCALATED!DT181/(DT$18*1000)</f>
        <v>0</v>
      </c>
      <c r="DU181" s="95">
        <f>MASTER_DATA_ESCALATED!DU181/(DU$18*1000)</f>
        <v>0</v>
      </c>
      <c r="DV181" s="95">
        <f>MASTER_DATA_ESCALATED!DV181/(DV$18*1000)</f>
        <v>0</v>
      </c>
      <c r="DW181" s="95">
        <f>MASTER_DATA_ESCALATED!DW181/(DW$18*1000)</f>
        <v>0</v>
      </c>
      <c r="DX181" s="95">
        <f>MASTER_DATA_ESCALATED!DX181/(DX$18*1000)</f>
        <v>0</v>
      </c>
      <c r="DY181" s="95">
        <f>MASTER_DATA_ESCALATED!DY181/(DY$18*1000)</f>
        <v>0</v>
      </c>
      <c r="DZ181" s="95">
        <f>MASTER_DATA_ESCALATED!DZ181/(DZ$18*1000)</f>
        <v>0</v>
      </c>
      <c r="EA181" s="95">
        <f>MASTER_DATA_ESCALATED!EA181/(EA$18*1000)</f>
        <v>0</v>
      </c>
      <c r="EB181" s="95">
        <f>MASTER_DATA_ESCALATED!EB181/(EB$18*1000)</f>
        <v>0</v>
      </c>
      <c r="EC181" s="95" t="e">
        <f>MASTER_DATA_ESCALATED!EC181/(EC$18*1000)</f>
        <v>#DIV/0!</v>
      </c>
      <c r="ED181" s="95" t="e">
        <f>MASTER_DATA_ESCALATED!ED181/(ED$18*1000)</f>
        <v>#DIV/0!</v>
      </c>
      <c r="EE181" s="95" t="e">
        <f>MASTER_DATA_ESCALATED!EE181/(EE$18*1000)</f>
        <v>#DIV/0!</v>
      </c>
      <c r="EF181" s="95" t="e">
        <f>MASTER_DATA_ESCALATED!EF181/(EF$18*1000)</f>
        <v>#VALUE!</v>
      </c>
      <c r="EG181" s="95">
        <f>MASTER_DATA_ESCALATED!EG181/(EG$18*1000)</f>
        <v>0</v>
      </c>
      <c r="EH181" s="95">
        <f>MASTER_DATA_ESCALATED!EH181/(EH$18*1000)</f>
        <v>0</v>
      </c>
      <c r="EI181" s="95">
        <f>MASTER_DATA_ESCALATED!EI181/(EI$18*1000)</f>
        <v>0</v>
      </c>
      <c r="EJ181" s="95">
        <f>MASTER_DATA_ESCALATED!EJ181/(EJ$18*1000)</f>
        <v>0</v>
      </c>
      <c r="EK181" s="95">
        <f>MASTER_DATA_ESCALATED!EK181/(EK$18*1000)</f>
        <v>0</v>
      </c>
      <c r="EL181" s="95">
        <f>MASTER_DATA_ESCALATED!EL181/(EL$18*1000)</f>
        <v>0</v>
      </c>
      <c r="EM181" s="95">
        <f>MASTER_DATA_ESCALATED!EM181/(EM$18*1000)</f>
        <v>0</v>
      </c>
      <c r="EN181" s="95">
        <f>MASTER_DATA_ESCALATED!EN181/(EN$18*1000)</f>
        <v>0</v>
      </c>
      <c r="EO181" s="95">
        <f>MASTER_DATA_ESCALATED!EO181/(EO$18*1000)</f>
        <v>0</v>
      </c>
      <c r="EP181" s="95">
        <f>MASTER_DATA_ESCALATED!EP181/(EP$18*1000)</f>
        <v>0</v>
      </c>
      <c r="EQ181" s="95">
        <f>MASTER_DATA_ESCALATED!EQ181/(EQ$18*1000)</f>
        <v>0</v>
      </c>
      <c r="ER181" s="95">
        <f>MASTER_DATA_ESCALATED!ER181/(ER$18*1000)</f>
        <v>0</v>
      </c>
      <c r="ES181" s="95">
        <f>MASTER_DATA_ESCALATED!ES181/(ES$18*1000)</f>
        <v>0</v>
      </c>
      <c r="ET181" s="95">
        <f>MASTER_DATA_ESCALATED!ET181/(ET$18*1000)</f>
        <v>0</v>
      </c>
      <c r="EU181" s="95">
        <f>MASTER_DATA_ESCALATED!EU181/(EU$18*1000)</f>
        <v>0</v>
      </c>
      <c r="EV181" s="95">
        <f>MASTER_DATA_ESCALATED!EV181/(EV$18*1000)</f>
        <v>0</v>
      </c>
      <c r="EW181" s="95">
        <f>MASTER_DATA_ESCALATED!EW181/(EW$18*1000)</f>
        <v>0</v>
      </c>
      <c r="EX181" s="95">
        <f>MASTER_DATA_ESCALATED!EX181/(EX$18*1000)</f>
        <v>0</v>
      </c>
      <c r="EY181" s="95">
        <f>MASTER_DATA_ESCALATED!EY181/(EY$18*1000)</f>
        <v>0</v>
      </c>
      <c r="EZ181" s="95">
        <f>MASTER_DATA_ESCALATED!EZ181/(EZ$18*1000)</f>
        <v>0</v>
      </c>
      <c r="FA181" s="95">
        <f>MASTER_DATA_ESCALATED!FA181/(FA$18*1000)</f>
        <v>0</v>
      </c>
      <c r="FB181" s="95">
        <f>MASTER_DATA_ESCALATED!FB181/(FB$18*1000)</f>
        <v>0</v>
      </c>
      <c r="FC181" s="95">
        <f>MASTER_DATA_ESCALATED!FC181/(FC$18*1000)</f>
        <v>0</v>
      </c>
      <c r="FD181" s="95">
        <f>MASTER_DATA_ESCALATED!FD181/(FD$18*1000)</f>
        <v>0</v>
      </c>
      <c r="FE181" s="95">
        <f>MASTER_DATA_ESCALATED!FE181/(FE$18*1000)</f>
        <v>0</v>
      </c>
      <c r="FF181" s="95">
        <f>MASTER_DATA_ESCALATED!FF181/(FF$18*1000)</f>
        <v>0</v>
      </c>
      <c r="FG181" s="95">
        <f>MASTER_DATA_ESCALATED!FG181/(FG$18*1000)</f>
        <v>0</v>
      </c>
      <c r="FH181" s="95">
        <f>MASTER_DATA_ESCALATED!FH181/(FH$18*1000)</f>
        <v>0</v>
      </c>
      <c r="FI181" s="95">
        <f>MASTER_DATA_ESCALATED!FI181/(FI$18*1000)</f>
        <v>0</v>
      </c>
      <c r="FJ181" s="95">
        <f>MASTER_DATA_ESCALATED!FJ181/(FJ$18*1000)</f>
        <v>0</v>
      </c>
      <c r="FK181" s="95">
        <f>MASTER_DATA_ESCALATED!FK181/(FK$18*1000)</f>
        <v>0</v>
      </c>
      <c r="FL181" s="95">
        <f>MASTER_DATA_ESCALATED!FL181/(FL$18*1000)</f>
        <v>0</v>
      </c>
      <c r="FM181" s="95">
        <f>MASTER_DATA_ESCALATED!FM181/(FM$18*1000)</f>
        <v>0</v>
      </c>
      <c r="FN181" s="95">
        <f>MASTER_DATA_ESCALATED!FN181/(FN$18*1000)</f>
        <v>0</v>
      </c>
      <c r="FO181" s="95">
        <f>MASTER_DATA_ESCALATED!FO181/(FO$18*1000)</f>
        <v>0</v>
      </c>
      <c r="FP181" s="95">
        <f>MASTER_DATA_ESCALATED!FP181/(FP$18*1000)</f>
        <v>0</v>
      </c>
      <c r="FQ181" s="95">
        <f>MASTER_DATA_ESCALATED!FQ181/(FQ$18*1000)</f>
        <v>0</v>
      </c>
      <c r="FR181" s="95">
        <f>MASTER_DATA_ESCALATED!FR181/(FR$18*1000)</f>
        <v>0</v>
      </c>
      <c r="FS181" s="95">
        <f>MASTER_DATA_ESCALATED!FS181/(FS$18*1000)</f>
        <v>0</v>
      </c>
      <c r="FT181" s="95">
        <f>MASTER_DATA_ESCALATED!FT181/(FT$18*1000)</f>
        <v>0</v>
      </c>
      <c r="FU181" s="95">
        <f>MASTER_DATA_ESCALATED!FU181/(FU$18*1000)</f>
        <v>0</v>
      </c>
      <c r="FV181" s="95">
        <f>MASTER_DATA_ESCALATED!FV181/(FV$18*1000)</f>
        <v>0</v>
      </c>
      <c r="FW181" s="95">
        <f>MASTER_DATA_ESCALATED!FW181/(FW$18*1000)</f>
        <v>0</v>
      </c>
      <c r="FX181" s="95">
        <f>MASTER_DATA_ESCALATED!FX181/(FX$18*1000)</f>
        <v>0</v>
      </c>
      <c r="FY181" s="95">
        <f>MASTER_DATA_ESCALATED!FY181/(FY$18*1000)</f>
        <v>0</v>
      </c>
      <c r="FZ181" s="95">
        <f>MASTER_DATA_ESCALATED!FZ181/(FZ$18*1000)</f>
        <v>0</v>
      </c>
      <c r="GA181" s="95">
        <f>MASTER_DATA_ESCALATED!GA181/(GA$18*1000)</f>
        <v>0</v>
      </c>
      <c r="GB181" s="95">
        <f>MASTER_DATA_ESCALATED!GB181/(GB$18*1000)</f>
        <v>0</v>
      </c>
      <c r="GC181" s="95">
        <f>MASTER_DATA_ESCALATED!GC181/(GC$18*1000)</f>
        <v>0</v>
      </c>
      <c r="GD181" s="95">
        <f>MASTER_DATA_ESCALATED!GD181/(GD$18*1000)</f>
        <v>0</v>
      </c>
      <c r="GE181" s="95">
        <f>MASTER_DATA_ESCALATED!GE181/(GE$18*1000)</f>
        <v>0</v>
      </c>
      <c r="GF181" s="95">
        <f>MASTER_DATA_ESCALATED!GF181/(GF$18*1000)</f>
        <v>0</v>
      </c>
      <c r="GG181" s="95">
        <f>MASTER_DATA_ESCALATED!GG181/(GG$18*1000)</f>
        <v>0</v>
      </c>
      <c r="GH181" s="95">
        <f>MASTER_DATA_ESCALATED!GH181/(GH$18*1000)</f>
        <v>0</v>
      </c>
      <c r="GI181" s="95">
        <f>MASTER_DATA_ESCALATED!GI181/(GI$18*1000)</f>
        <v>0</v>
      </c>
      <c r="GJ181" s="95">
        <f>MASTER_DATA_ESCALATED!GJ181/(GJ$18*1000)</f>
        <v>0</v>
      </c>
      <c r="GK181" s="95">
        <f>MASTER_DATA_ESCALATED!GK181/(GK$18*1000)</f>
        <v>0</v>
      </c>
      <c r="GL181" s="95">
        <f>MASTER_DATA_ESCALATED!GL181/(GL$18*1000)</f>
        <v>0</v>
      </c>
      <c r="GM181" s="95">
        <f>MASTER_DATA_ESCALATED!GM181/(GM$18*1000)</f>
        <v>0</v>
      </c>
      <c r="GN181" s="95">
        <f>MASTER_DATA_ESCALATED!GN181/(GN$18*1000)</f>
        <v>0</v>
      </c>
      <c r="GO181" s="95">
        <f>MASTER_DATA_ESCALATED!GO181/(GO$18*1000)</f>
        <v>0</v>
      </c>
      <c r="GP181" s="95">
        <f>MASTER_DATA_ESCALATED!GP181/(GP$18*1000)</f>
        <v>0</v>
      </c>
      <c r="GQ181" s="95">
        <f>MASTER_DATA_ESCALATED!GQ181/(GQ$18*1000)</f>
        <v>0</v>
      </c>
      <c r="GR181" s="95">
        <f>MASTER_DATA_ESCALATED!GR181/(GR$18*1000)</f>
        <v>0</v>
      </c>
      <c r="GS181" s="95">
        <f>MASTER_DATA_ESCALATED!GS181/(GS$18*1000)</f>
        <v>0</v>
      </c>
      <c r="GT181" s="95">
        <f>MASTER_DATA_ESCALATED!GT181/(GT$18*1000)</f>
        <v>0</v>
      </c>
      <c r="GU181" s="95">
        <f>MASTER_DATA_ESCALATED!GU181/(GU$18*1000)</f>
        <v>0</v>
      </c>
      <c r="GV181" s="95">
        <f>MASTER_DATA_ESCALATED!GV181/(GV$18*1000)</f>
        <v>0</v>
      </c>
      <c r="GW181" s="95" t="e">
        <f>MASTER_DATA_ESCALATED!#REF!/(GW$18*1000)</f>
        <v>#REF!</v>
      </c>
      <c r="GX181" s="95" t="e">
        <f>MASTER_DATA_ESCALATED!#REF!/(GX$18*1000)</f>
        <v>#REF!</v>
      </c>
      <c r="GY181" s="95" t="e">
        <f>MASTER_DATA_ESCALATED!#REF!/(GY$18*1000)</f>
        <v>#REF!</v>
      </c>
    </row>
    <row r="182" spans="2:207" s="25" customFormat="1" ht="17.25" hidden="1" outlineLevel="1" x14ac:dyDescent="0.3">
      <c r="B182" s="183">
        <f t="shared" si="5"/>
        <v>50</v>
      </c>
      <c r="C182" s="24">
        <f t="shared" ref="C182:C184" si="6">IF(F182="",IF(E182="", IF(D182="",IF(G182="","",G182),D182), E182), F182)</f>
        <v>56</v>
      </c>
      <c r="D182" s="75"/>
      <c r="E182" s="24">
        <v>56</v>
      </c>
      <c r="F182" s="61"/>
      <c r="G182" s="90"/>
      <c r="H182" s="34" t="s">
        <v>184</v>
      </c>
      <c r="I182" s="95">
        <f>MASTER_DATA_ESCALATED!I182/(I$18*1000)</f>
        <v>0</v>
      </c>
      <c r="J182" s="95">
        <f>MASTER_DATA_ESCALATED!J182/(J$18*1000)</f>
        <v>0</v>
      </c>
      <c r="K182" s="95">
        <f>MASTER_DATA_ESCALATED!K182/(K$18*1000)</f>
        <v>0</v>
      </c>
      <c r="L182" s="95">
        <f>MASTER_DATA_ESCALATED!L182/(L$18*1000)</f>
        <v>0</v>
      </c>
      <c r="M182" s="95">
        <f>MASTER_DATA_ESCALATED!M182/(M$18*1000)</f>
        <v>0</v>
      </c>
      <c r="N182" s="95">
        <f>MASTER_DATA_ESCALATED!N182/(N$18*1000)</f>
        <v>0</v>
      </c>
      <c r="O182" s="95">
        <f>MASTER_DATA_ESCALATED!O182/(O$18*1000)</f>
        <v>0</v>
      </c>
      <c r="P182" s="95">
        <f>MASTER_DATA_ESCALATED!P182/(P$18*1000)</f>
        <v>0</v>
      </c>
      <c r="Q182" s="95">
        <f>MASTER_DATA_ESCALATED!Q182/(Q$18*1000)</f>
        <v>0</v>
      </c>
      <c r="R182" s="95">
        <f>MASTER_DATA_ESCALATED!R182/(R$18*1000)</f>
        <v>0</v>
      </c>
      <c r="S182" s="95">
        <f>MASTER_DATA_ESCALATED!S182/(S$18*1000)</f>
        <v>0</v>
      </c>
      <c r="T182" s="95">
        <f>MASTER_DATA_ESCALATED!T182/(T$18*1000)</f>
        <v>0</v>
      </c>
      <c r="U182" s="95">
        <f>MASTER_DATA_ESCALATED!U182/(U$18*1000)</f>
        <v>0</v>
      </c>
      <c r="V182" s="95">
        <f>MASTER_DATA_ESCALATED!V182/(V$18*1000)</f>
        <v>0</v>
      </c>
      <c r="W182" s="95">
        <f>MASTER_DATA_ESCALATED!W182/(W$18*1000)</f>
        <v>0</v>
      </c>
      <c r="X182" s="95">
        <f>MASTER_DATA_ESCALATED!X182/(X$18*1000)</f>
        <v>0</v>
      </c>
      <c r="Y182" s="95">
        <f>MASTER_DATA_ESCALATED!Y182/(Y$18*1000)</f>
        <v>0</v>
      </c>
      <c r="Z182" s="95">
        <f>MASTER_DATA_ESCALATED!Z182/(Z$18*1000)</f>
        <v>0</v>
      </c>
      <c r="AA182" s="95">
        <f>MASTER_DATA_ESCALATED!AA182/(AA$18*1000)</f>
        <v>0</v>
      </c>
      <c r="AB182" s="95">
        <f>MASTER_DATA_ESCALATED!AB182/(AB$18*1000)</f>
        <v>0</v>
      </c>
      <c r="AC182" s="95">
        <f>MASTER_DATA_ESCALATED!AC182/(AC$18*1000)</f>
        <v>0</v>
      </c>
      <c r="AD182" s="95">
        <f>MASTER_DATA_ESCALATED!AD182/(AD$18*1000)</f>
        <v>0</v>
      </c>
      <c r="AE182" s="95">
        <f>MASTER_DATA_ESCALATED!AE182/(AE$18*1000)</f>
        <v>0</v>
      </c>
      <c r="AF182" s="95">
        <f>MASTER_DATA_ESCALATED!AF182/(AF$18*1000)</f>
        <v>0</v>
      </c>
      <c r="AG182" s="95">
        <f>MASTER_DATA_ESCALATED!AG182/(AG$18*1000)</f>
        <v>0</v>
      </c>
      <c r="AH182" s="95">
        <f>MASTER_DATA_ESCALATED!AH182/(AH$18*1000)</f>
        <v>0</v>
      </c>
      <c r="AI182" s="95">
        <f>MASTER_DATA_ESCALATED!AI182/(AI$18*1000)</f>
        <v>0</v>
      </c>
      <c r="AJ182" s="95">
        <f>MASTER_DATA_ESCALATED!AJ182/(AJ$18*1000)</f>
        <v>0</v>
      </c>
      <c r="AK182" s="95">
        <f>MASTER_DATA_ESCALATED!AK182/(AK$18*1000)</f>
        <v>0</v>
      </c>
      <c r="AL182" s="95">
        <f>MASTER_DATA_ESCALATED!AL182/(AL$18*1000)</f>
        <v>0</v>
      </c>
      <c r="AM182" s="95">
        <f>MASTER_DATA_ESCALATED!AM182/(AM$18*1000)</f>
        <v>0</v>
      </c>
      <c r="AN182" s="95">
        <f>MASTER_DATA_ESCALATED!AN182/(AN$18*1000)</f>
        <v>0</v>
      </c>
      <c r="AO182" s="95">
        <f>MASTER_DATA_ESCALATED!AO182/(AO$18*1000)</f>
        <v>0</v>
      </c>
      <c r="AP182" s="95">
        <f>MASTER_DATA_ESCALATED!AP182/(AP$18*1000)</f>
        <v>0</v>
      </c>
      <c r="AQ182" s="95">
        <f>MASTER_DATA_ESCALATED!AQ182/(AQ$18*1000)</f>
        <v>0</v>
      </c>
      <c r="AR182" s="95">
        <f>MASTER_DATA_ESCALATED!AR182/(AR$18*1000)</f>
        <v>0</v>
      </c>
      <c r="AS182" s="95">
        <f>MASTER_DATA_ESCALATED!AS182/(AS$18*1000)</f>
        <v>0</v>
      </c>
      <c r="AT182" s="95">
        <f>MASTER_DATA_ESCALATED!AT182/(AT$18*1000)</f>
        <v>0</v>
      </c>
      <c r="AU182" s="95">
        <f>MASTER_DATA_ESCALATED!AU182/(AU$18*1000)</f>
        <v>0</v>
      </c>
      <c r="AV182" s="95">
        <f>MASTER_DATA_ESCALATED!AV182/(AV$18*1000)</f>
        <v>0</v>
      </c>
      <c r="AW182" s="95">
        <f>MASTER_DATA_ESCALATED!AW182/(AW$18*1000)</f>
        <v>0</v>
      </c>
      <c r="AX182" s="95">
        <f>MASTER_DATA_ESCALATED!AX182/(AX$18*1000)</f>
        <v>0</v>
      </c>
      <c r="AY182" s="95">
        <f>MASTER_DATA_ESCALATED!AY182/(AY$18*1000)</f>
        <v>0</v>
      </c>
      <c r="AZ182" s="95">
        <f>MASTER_DATA_ESCALATED!AZ182/(AZ$18*1000)</f>
        <v>0</v>
      </c>
      <c r="BA182" s="95">
        <f>MASTER_DATA_ESCALATED!BA182/(BA$18*1000)</f>
        <v>0</v>
      </c>
      <c r="BB182" s="95">
        <f>MASTER_DATA_ESCALATED!BB182/(BB$18*1000)</f>
        <v>0</v>
      </c>
      <c r="BC182" s="95">
        <f>MASTER_DATA_ESCALATED!BC182/(BC$18*1000)</f>
        <v>0</v>
      </c>
      <c r="BD182" s="95">
        <f>MASTER_DATA_ESCALATED!BD182/(BD$18*1000)</f>
        <v>0</v>
      </c>
      <c r="BE182" s="95">
        <f>MASTER_DATA_ESCALATED!BE182/(BE$18*1000)</f>
        <v>0</v>
      </c>
      <c r="BF182" s="95">
        <f>MASTER_DATA_ESCALATED!BF182/(BF$18*1000)</f>
        <v>0</v>
      </c>
      <c r="BG182" s="95">
        <f>MASTER_DATA_ESCALATED!BG182/(BG$18*1000)</f>
        <v>0</v>
      </c>
      <c r="BH182" s="95">
        <f>MASTER_DATA_ESCALATED!BH182/(BH$18*1000)</f>
        <v>0</v>
      </c>
      <c r="BI182" s="95">
        <f>MASTER_DATA_ESCALATED!BI182/(BI$18*1000)</f>
        <v>0</v>
      </c>
      <c r="BJ182" s="95">
        <f>MASTER_DATA_ESCALATED!BJ182/(BJ$18*1000)</f>
        <v>0</v>
      </c>
      <c r="BK182" s="95">
        <f>MASTER_DATA_ESCALATED!BK182/(BK$18*1000)</f>
        <v>0</v>
      </c>
      <c r="BL182" s="95">
        <f>MASTER_DATA_ESCALATED!BL182/(BL$18*1000)</f>
        <v>0</v>
      </c>
      <c r="BM182" s="95">
        <f>MASTER_DATA_ESCALATED!BM182/(BM$18*1000)</f>
        <v>0</v>
      </c>
      <c r="BN182" s="95">
        <f>MASTER_DATA_ESCALATED!BN182/(BN$18*1000)</f>
        <v>0</v>
      </c>
      <c r="BO182" s="95">
        <f>MASTER_DATA_ESCALATED!BO182/(BO$18*1000)</f>
        <v>0</v>
      </c>
      <c r="BP182" s="95">
        <f>MASTER_DATA_ESCALATED!BP182/(BP$18*1000)</f>
        <v>0</v>
      </c>
      <c r="BQ182" s="95">
        <f>MASTER_DATA_ESCALATED!BQ182/(BQ$18*1000)</f>
        <v>0</v>
      </c>
      <c r="BR182" s="95">
        <f>MASTER_DATA_ESCALATED!BR182/(BR$18*1000)</f>
        <v>0</v>
      </c>
      <c r="BS182" s="95">
        <f>MASTER_DATA_ESCALATED!BS182/(BS$18*1000)</f>
        <v>0</v>
      </c>
      <c r="BT182" s="95">
        <f>MASTER_DATA_ESCALATED!BT182/(BT$18*1000)</f>
        <v>0</v>
      </c>
      <c r="BU182" s="95">
        <f>MASTER_DATA_ESCALATED!BU182/(BU$18*1000)</f>
        <v>0</v>
      </c>
      <c r="BV182" s="95">
        <f>MASTER_DATA_ESCALATED!BV182/(BV$18*1000)</f>
        <v>0</v>
      </c>
      <c r="BW182" s="95">
        <f>MASTER_DATA_ESCALATED!BW182/(BW$18*1000)</f>
        <v>0</v>
      </c>
      <c r="BX182" s="95">
        <f>MASTER_DATA_ESCALATED!BX182/(BX$18*1000)</f>
        <v>0</v>
      </c>
      <c r="BY182" s="95">
        <f>MASTER_DATA_ESCALATED!BY182/(BY$18*1000)</f>
        <v>0</v>
      </c>
      <c r="BZ182" s="95">
        <f>MASTER_DATA_ESCALATED!BZ182/(BZ$18*1000)</f>
        <v>0</v>
      </c>
      <c r="CA182" s="95">
        <f>MASTER_DATA_ESCALATED!CA182/(CA$18*1000)</f>
        <v>0</v>
      </c>
      <c r="CB182" s="95">
        <f>MASTER_DATA_ESCALATED!CB182/(CB$18*1000)</f>
        <v>0</v>
      </c>
      <c r="CC182" s="95">
        <f>MASTER_DATA_ESCALATED!CC182/(CC$18*1000)</f>
        <v>0</v>
      </c>
      <c r="CD182" s="95">
        <f>MASTER_DATA_ESCALATED!CD182/(CD$18*1000)</f>
        <v>0</v>
      </c>
      <c r="CE182" s="95">
        <f>MASTER_DATA_ESCALATED!CE182/(CE$18*1000)</f>
        <v>0</v>
      </c>
      <c r="CF182" s="95">
        <f>MASTER_DATA_ESCALATED!CF182/(CF$18*1000)</f>
        <v>0</v>
      </c>
      <c r="CG182" s="95">
        <f>MASTER_DATA_ESCALATED!CG182/(CG$18*1000)</f>
        <v>0</v>
      </c>
      <c r="CH182" s="95">
        <f>MASTER_DATA_ESCALATED!CH182/(CH$18*1000)</f>
        <v>0</v>
      </c>
      <c r="CI182" s="95">
        <f>MASTER_DATA_ESCALATED!CI182/(CI$18*1000)</f>
        <v>0</v>
      </c>
      <c r="CJ182" s="95">
        <f>MASTER_DATA_ESCALATED!CJ182/(CJ$18*1000)</f>
        <v>0</v>
      </c>
      <c r="CK182" s="95">
        <f>MASTER_DATA_ESCALATED!CK182/(CK$18*1000)</f>
        <v>0</v>
      </c>
      <c r="CL182" s="95">
        <f>MASTER_DATA_ESCALATED!CL182/(CL$18*1000)</f>
        <v>0</v>
      </c>
      <c r="CM182" s="95">
        <f>MASTER_DATA_ESCALATED!CM182/(CM$18*1000)</f>
        <v>0</v>
      </c>
      <c r="CN182" s="95">
        <f>MASTER_DATA_ESCALATED!CN182/(CN$18*1000)</f>
        <v>0</v>
      </c>
      <c r="CO182" s="95">
        <f>MASTER_DATA_ESCALATED!CO182/(CO$18*1000)</f>
        <v>0</v>
      </c>
      <c r="CP182" s="95">
        <f>MASTER_DATA_ESCALATED!CP182/(CP$18*1000)</f>
        <v>0</v>
      </c>
      <c r="CQ182" s="95">
        <f>MASTER_DATA_ESCALATED!CQ182/(CQ$18*1000)</f>
        <v>0</v>
      </c>
      <c r="CR182" s="95">
        <f>MASTER_DATA_ESCALATED!CR182/(CR$18*1000)</f>
        <v>0</v>
      </c>
      <c r="CS182" s="95">
        <f>MASTER_DATA_ESCALATED!CS182/(CS$18*1000)</f>
        <v>0</v>
      </c>
      <c r="CT182" s="95">
        <f>MASTER_DATA_ESCALATED!CT182/(CT$18*1000)</f>
        <v>0</v>
      </c>
      <c r="CU182" s="95">
        <f>MASTER_DATA_ESCALATED!CU182/(CU$18*1000)</f>
        <v>0</v>
      </c>
      <c r="CV182" s="95">
        <f>MASTER_DATA_ESCALATED!CV182/(CV$18*1000)</f>
        <v>0</v>
      </c>
      <c r="CW182" s="95">
        <f>MASTER_DATA_ESCALATED!CW182/(CW$18*1000)</f>
        <v>0</v>
      </c>
      <c r="CX182" s="95">
        <f>MASTER_DATA_ESCALATED!CX182/(CX$18*1000)</f>
        <v>0</v>
      </c>
      <c r="CY182" s="95">
        <f>MASTER_DATA_ESCALATED!CY182/(CY$18*1000)</f>
        <v>0</v>
      </c>
      <c r="CZ182" s="95">
        <f>MASTER_DATA_ESCALATED!CZ182/(CZ$18*1000)</f>
        <v>0</v>
      </c>
      <c r="DA182" s="95" t="e">
        <f>MASTER_DATA_ESCALATED!DA182/(DA$18*1000)</f>
        <v>#DIV/0!</v>
      </c>
      <c r="DB182" s="95" t="e">
        <f>MASTER_DATA_ESCALATED!DB182/(DB$18*1000)</f>
        <v>#DIV/0!</v>
      </c>
      <c r="DC182" s="95" t="e">
        <f>MASTER_DATA_ESCALATED!DC182/(DC$18*1000)</f>
        <v>#DIV/0!</v>
      </c>
      <c r="DD182" s="95" t="e">
        <f>MASTER_DATA_ESCALATED!DD182/(DD$18*1000)</f>
        <v>#N/A</v>
      </c>
      <c r="DE182" s="95">
        <f>MASTER_DATA_ESCALATED!DE182/(DE$18*1000)</f>
        <v>0</v>
      </c>
      <c r="DF182" s="95">
        <f>MASTER_DATA_ESCALATED!DF182/(DF$18*1000)</f>
        <v>0</v>
      </c>
      <c r="DG182" s="95">
        <f>MASTER_DATA_ESCALATED!DG182/(DG$18*1000)</f>
        <v>0</v>
      </c>
      <c r="DH182" s="95">
        <f>MASTER_DATA_ESCALATED!DH182/(DH$18*1000)</f>
        <v>0</v>
      </c>
      <c r="DI182" s="95">
        <f>MASTER_DATA_ESCALATED!DI182/(DI$18*1000)</f>
        <v>0</v>
      </c>
      <c r="DJ182" s="95">
        <f>MASTER_DATA_ESCALATED!DJ182/(DJ$18*1000)</f>
        <v>0</v>
      </c>
      <c r="DK182" s="95">
        <f>MASTER_DATA_ESCALATED!DK182/(DK$18*1000)</f>
        <v>0</v>
      </c>
      <c r="DL182" s="95">
        <f>MASTER_DATA_ESCALATED!DL182/(DL$18*1000)</f>
        <v>0</v>
      </c>
      <c r="DM182" s="95">
        <f>MASTER_DATA_ESCALATED!DM182/(DM$18*1000)</f>
        <v>0</v>
      </c>
      <c r="DN182" s="95">
        <f>MASTER_DATA_ESCALATED!DN182/(DN$18*1000)</f>
        <v>0</v>
      </c>
      <c r="DO182" s="95">
        <f>MASTER_DATA_ESCALATED!DO182/(DO$18*1000)</f>
        <v>0</v>
      </c>
      <c r="DP182" s="95">
        <f>MASTER_DATA_ESCALATED!DP182/(DP$18*1000)</f>
        <v>0</v>
      </c>
      <c r="DQ182" s="95">
        <f>MASTER_DATA_ESCALATED!DQ182/(DQ$18*1000)</f>
        <v>0</v>
      </c>
      <c r="DR182" s="95">
        <f>MASTER_DATA_ESCALATED!DR182/(DR$18*1000)</f>
        <v>0</v>
      </c>
      <c r="DS182" s="95">
        <f>MASTER_DATA_ESCALATED!DS182/(DS$18*1000)</f>
        <v>0</v>
      </c>
      <c r="DT182" s="95">
        <f>MASTER_DATA_ESCALATED!DT182/(DT$18*1000)</f>
        <v>0</v>
      </c>
      <c r="DU182" s="95">
        <f>MASTER_DATA_ESCALATED!DU182/(DU$18*1000)</f>
        <v>0</v>
      </c>
      <c r="DV182" s="95">
        <f>MASTER_DATA_ESCALATED!DV182/(DV$18*1000)</f>
        <v>0</v>
      </c>
      <c r="DW182" s="95">
        <f>MASTER_DATA_ESCALATED!DW182/(DW$18*1000)</f>
        <v>0</v>
      </c>
      <c r="DX182" s="95">
        <f>MASTER_DATA_ESCALATED!DX182/(DX$18*1000)</f>
        <v>0</v>
      </c>
      <c r="DY182" s="95">
        <f>MASTER_DATA_ESCALATED!DY182/(DY$18*1000)</f>
        <v>0</v>
      </c>
      <c r="DZ182" s="95">
        <f>MASTER_DATA_ESCALATED!DZ182/(DZ$18*1000)</f>
        <v>0</v>
      </c>
      <c r="EA182" s="95">
        <f>MASTER_DATA_ESCALATED!EA182/(EA$18*1000)</f>
        <v>0</v>
      </c>
      <c r="EB182" s="95">
        <f>MASTER_DATA_ESCALATED!EB182/(EB$18*1000)</f>
        <v>0</v>
      </c>
      <c r="EC182" s="95" t="e">
        <f>MASTER_DATA_ESCALATED!EC182/(EC$18*1000)</f>
        <v>#DIV/0!</v>
      </c>
      <c r="ED182" s="95" t="e">
        <f>MASTER_DATA_ESCALATED!ED182/(ED$18*1000)</f>
        <v>#DIV/0!</v>
      </c>
      <c r="EE182" s="95" t="e">
        <f>MASTER_DATA_ESCALATED!EE182/(EE$18*1000)</f>
        <v>#DIV/0!</v>
      </c>
      <c r="EF182" s="95" t="e">
        <f>MASTER_DATA_ESCALATED!EF182/(EF$18*1000)</f>
        <v>#VALUE!</v>
      </c>
      <c r="EG182" s="95">
        <f>MASTER_DATA_ESCALATED!EG182/(EG$18*1000)</f>
        <v>0</v>
      </c>
      <c r="EH182" s="95">
        <f>MASTER_DATA_ESCALATED!EH182/(EH$18*1000)</f>
        <v>0</v>
      </c>
      <c r="EI182" s="95">
        <f>MASTER_DATA_ESCALATED!EI182/(EI$18*1000)</f>
        <v>0</v>
      </c>
      <c r="EJ182" s="95">
        <f>MASTER_DATA_ESCALATED!EJ182/(EJ$18*1000)</f>
        <v>0</v>
      </c>
      <c r="EK182" s="95">
        <f>MASTER_DATA_ESCALATED!EK182/(EK$18*1000)</f>
        <v>0</v>
      </c>
      <c r="EL182" s="95">
        <f>MASTER_DATA_ESCALATED!EL182/(EL$18*1000)</f>
        <v>0</v>
      </c>
      <c r="EM182" s="95">
        <f>MASTER_DATA_ESCALATED!EM182/(EM$18*1000)</f>
        <v>0</v>
      </c>
      <c r="EN182" s="95">
        <f>MASTER_DATA_ESCALATED!EN182/(EN$18*1000)</f>
        <v>0</v>
      </c>
      <c r="EO182" s="95">
        <f>MASTER_DATA_ESCALATED!EO182/(EO$18*1000)</f>
        <v>0</v>
      </c>
      <c r="EP182" s="95">
        <f>MASTER_DATA_ESCALATED!EP182/(EP$18*1000)</f>
        <v>0</v>
      </c>
      <c r="EQ182" s="95">
        <f>MASTER_DATA_ESCALATED!EQ182/(EQ$18*1000)</f>
        <v>0</v>
      </c>
      <c r="ER182" s="95">
        <f>MASTER_DATA_ESCALATED!ER182/(ER$18*1000)</f>
        <v>0</v>
      </c>
      <c r="ES182" s="95">
        <f>MASTER_DATA_ESCALATED!ES182/(ES$18*1000)</f>
        <v>0</v>
      </c>
      <c r="ET182" s="95">
        <f>MASTER_DATA_ESCALATED!ET182/(ET$18*1000)</f>
        <v>0</v>
      </c>
      <c r="EU182" s="95">
        <f>MASTER_DATA_ESCALATED!EU182/(EU$18*1000)</f>
        <v>0</v>
      </c>
      <c r="EV182" s="95">
        <f>MASTER_DATA_ESCALATED!EV182/(EV$18*1000)</f>
        <v>0</v>
      </c>
      <c r="EW182" s="95">
        <f>MASTER_DATA_ESCALATED!EW182/(EW$18*1000)</f>
        <v>0</v>
      </c>
      <c r="EX182" s="95">
        <f>MASTER_DATA_ESCALATED!EX182/(EX$18*1000)</f>
        <v>0</v>
      </c>
      <c r="EY182" s="95">
        <f>MASTER_DATA_ESCALATED!EY182/(EY$18*1000)</f>
        <v>0</v>
      </c>
      <c r="EZ182" s="95">
        <f>MASTER_DATA_ESCALATED!EZ182/(EZ$18*1000)</f>
        <v>0</v>
      </c>
      <c r="FA182" s="95">
        <f>MASTER_DATA_ESCALATED!FA182/(FA$18*1000)</f>
        <v>0</v>
      </c>
      <c r="FB182" s="95">
        <f>MASTER_DATA_ESCALATED!FB182/(FB$18*1000)</f>
        <v>0</v>
      </c>
      <c r="FC182" s="95">
        <f>MASTER_DATA_ESCALATED!FC182/(FC$18*1000)</f>
        <v>0</v>
      </c>
      <c r="FD182" s="95">
        <f>MASTER_DATA_ESCALATED!FD182/(FD$18*1000)</f>
        <v>0</v>
      </c>
      <c r="FE182" s="95">
        <f>MASTER_DATA_ESCALATED!FE182/(FE$18*1000)</f>
        <v>0</v>
      </c>
      <c r="FF182" s="95">
        <f>MASTER_DATA_ESCALATED!FF182/(FF$18*1000)</f>
        <v>0</v>
      </c>
      <c r="FG182" s="95">
        <f>MASTER_DATA_ESCALATED!FG182/(FG$18*1000)</f>
        <v>0</v>
      </c>
      <c r="FH182" s="95">
        <f>MASTER_DATA_ESCALATED!FH182/(FH$18*1000)</f>
        <v>0</v>
      </c>
      <c r="FI182" s="95">
        <f>MASTER_DATA_ESCALATED!FI182/(FI$18*1000)</f>
        <v>0</v>
      </c>
      <c r="FJ182" s="95">
        <f>MASTER_DATA_ESCALATED!FJ182/(FJ$18*1000)</f>
        <v>0</v>
      </c>
      <c r="FK182" s="95">
        <f>MASTER_DATA_ESCALATED!FK182/(FK$18*1000)</f>
        <v>0</v>
      </c>
      <c r="FL182" s="95">
        <f>MASTER_DATA_ESCALATED!FL182/(FL$18*1000)</f>
        <v>0</v>
      </c>
      <c r="FM182" s="95">
        <f>MASTER_DATA_ESCALATED!FM182/(FM$18*1000)</f>
        <v>0</v>
      </c>
      <c r="FN182" s="95">
        <f>MASTER_DATA_ESCALATED!FN182/(FN$18*1000)</f>
        <v>0</v>
      </c>
      <c r="FO182" s="95">
        <f>MASTER_DATA_ESCALATED!FO182/(FO$18*1000)</f>
        <v>0</v>
      </c>
      <c r="FP182" s="95">
        <f>MASTER_DATA_ESCALATED!FP182/(FP$18*1000)</f>
        <v>0</v>
      </c>
      <c r="FQ182" s="95">
        <f>MASTER_DATA_ESCALATED!FQ182/(FQ$18*1000)</f>
        <v>0</v>
      </c>
      <c r="FR182" s="95">
        <f>MASTER_DATA_ESCALATED!FR182/(FR$18*1000)</f>
        <v>0</v>
      </c>
      <c r="FS182" s="95">
        <f>MASTER_DATA_ESCALATED!FS182/(FS$18*1000)</f>
        <v>0</v>
      </c>
      <c r="FT182" s="95">
        <f>MASTER_DATA_ESCALATED!FT182/(FT$18*1000)</f>
        <v>0</v>
      </c>
      <c r="FU182" s="95">
        <f>MASTER_DATA_ESCALATED!FU182/(FU$18*1000)</f>
        <v>0</v>
      </c>
      <c r="FV182" s="95">
        <f>MASTER_DATA_ESCALATED!FV182/(FV$18*1000)</f>
        <v>0</v>
      </c>
      <c r="FW182" s="95">
        <f>MASTER_DATA_ESCALATED!FW182/(FW$18*1000)</f>
        <v>0</v>
      </c>
      <c r="FX182" s="95">
        <f>MASTER_DATA_ESCALATED!FX182/(FX$18*1000)</f>
        <v>0</v>
      </c>
      <c r="FY182" s="95">
        <f>MASTER_DATA_ESCALATED!FY182/(FY$18*1000)</f>
        <v>0</v>
      </c>
      <c r="FZ182" s="95">
        <f>MASTER_DATA_ESCALATED!FZ182/(FZ$18*1000)</f>
        <v>0</v>
      </c>
      <c r="GA182" s="95">
        <f>MASTER_DATA_ESCALATED!GA182/(GA$18*1000)</f>
        <v>0</v>
      </c>
      <c r="GB182" s="95">
        <f>MASTER_DATA_ESCALATED!GB182/(GB$18*1000)</f>
        <v>0</v>
      </c>
      <c r="GC182" s="95">
        <f>MASTER_DATA_ESCALATED!GC182/(GC$18*1000)</f>
        <v>0</v>
      </c>
      <c r="GD182" s="95">
        <f>MASTER_DATA_ESCALATED!GD182/(GD$18*1000)</f>
        <v>0</v>
      </c>
      <c r="GE182" s="95">
        <f>MASTER_DATA_ESCALATED!GE182/(GE$18*1000)</f>
        <v>0</v>
      </c>
      <c r="GF182" s="95">
        <f>MASTER_DATA_ESCALATED!GF182/(GF$18*1000)</f>
        <v>0</v>
      </c>
      <c r="GG182" s="95">
        <f>MASTER_DATA_ESCALATED!GG182/(GG$18*1000)</f>
        <v>0</v>
      </c>
      <c r="GH182" s="95">
        <f>MASTER_DATA_ESCALATED!GH182/(GH$18*1000)</f>
        <v>0</v>
      </c>
      <c r="GI182" s="95">
        <f>MASTER_DATA_ESCALATED!GI182/(GI$18*1000)</f>
        <v>0</v>
      </c>
      <c r="GJ182" s="95">
        <f>MASTER_DATA_ESCALATED!GJ182/(GJ$18*1000)</f>
        <v>0</v>
      </c>
      <c r="GK182" s="95">
        <f>MASTER_DATA_ESCALATED!GK182/(GK$18*1000)</f>
        <v>0</v>
      </c>
      <c r="GL182" s="95">
        <f>MASTER_DATA_ESCALATED!GL182/(GL$18*1000)</f>
        <v>0</v>
      </c>
      <c r="GM182" s="95">
        <f>MASTER_DATA_ESCALATED!GM182/(GM$18*1000)</f>
        <v>0</v>
      </c>
      <c r="GN182" s="95">
        <f>MASTER_DATA_ESCALATED!GN182/(GN$18*1000)</f>
        <v>0</v>
      </c>
      <c r="GO182" s="95">
        <f>MASTER_DATA_ESCALATED!GO182/(GO$18*1000)</f>
        <v>0</v>
      </c>
      <c r="GP182" s="95">
        <f>MASTER_DATA_ESCALATED!GP182/(GP$18*1000)</f>
        <v>0</v>
      </c>
      <c r="GQ182" s="95">
        <f>MASTER_DATA_ESCALATED!GQ182/(GQ$18*1000)</f>
        <v>0</v>
      </c>
      <c r="GR182" s="95">
        <f>MASTER_DATA_ESCALATED!GR182/(GR$18*1000)</f>
        <v>0</v>
      </c>
      <c r="GS182" s="95">
        <f>MASTER_DATA_ESCALATED!GS182/(GS$18*1000)</f>
        <v>0</v>
      </c>
      <c r="GT182" s="95">
        <f>MASTER_DATA_ESCALATED!GT182/(GT$18*1000)</f>
        <v>0</v>
      </c>
      <c r="GU182" s="95">
        <f>MASTER_DATA_ESCALATED!GU182/(GU$18*1000)</f>
        <v>0</v>
      </c>
      <c r="GV182" s="95">
        <f>MASTER_DATA_ESCALATED!GV182/(GV$18*1000)</f>
        <v>0</v>
      </c>
      <c r="GW182" s="95" t="e">
        <f>MASTER_DATA_ESCALATED!#REF!/(GW$18*1000)</f>
        <v>#REF!</v>
      </c>
      <c r="GX182" s="95" t="e">
        <f>MASTER_DATA_ESCALATED!#REF!/(GX$18*1000)</f>
        <v>#REF!</v>
      </c>
      <c r="GY182" s="95" t="e">
        <f>MASTER_DATA_ESCALATED!#REF!/(GY$18*1000)</f>
        <v>#REF!</v>
      </c>
    </row>
    <row r="183" spans="2:207" s="25" customFormat="1" ht="17.25" hidden="1" outlineLevel="1" x14ac:dyDescent="0.3">
      <c r="B183" s="183">
        <f t="shared" si="5"/>
        <v>50</v>
      </c>
      <c r="C183" s="51">
        <f t="shared" si="6"/>
        <v>57</v>
      </c>
      <c r="D183" s="75"/>
      <c r="E183" s="51">
        <v>57</v>
      </c>
      <c r="F183" s="51"/>
      <c r="G183" s="76"/>
      <c r="H183" s="37" t="s">
        <v>186</v>
      </c>
      <c r="I183" s="96">
        <f>MASTER_DATA_ESCALATED!I183/(I$18*1000)</f>
        <v>0</v>
      </c>
      <c r="J183" s="96">
        <f>MASTER_DATA_ESCALATED!J183/(J$18*1000)</f>
        <v>0</v>
      </c>
      <c r="K183" s="96">
        <f>MASTER_DATA_ESCALATED!K183/(K$18*1000)</f>
        <v>0</v>
      </c>
      <c r="L183" s="96">
        <f>MASTER_DATA_ESCALATED!L183/(L$18*1000)</f>
        <v>0</v>
      </c>
      <c r="M183" s="96">
        <f>MASTER_DATA_ESCALATED!M183/(M$18*1000)</f>
        <v>0</v>
      </c>
      <c r="N183" s="96">
        <f>MASTER_DATA_ESCALATED!N183/(N$18*1000)</f>
        <v>0</v>
      </c>
      <c r="O183" s="96">
        <f>MASTER_DATA_ESCALATED!O183/(O$18*1000)</f>
        <v>0</v>
      </c>
      <c r="P183" s="96">
        <f>MASTER_DATA_ESCALATED!P183/(P$18*1000)</f>
        <v>0</v>
      </c>
      <c r="Q183" s="96">
        <f>MASTER_DATA_ESCALATED!Q183/(Q$18*1000)</f>
        <v>0</v>
      </c>
      <c r="R183" s="96">
        <f>MASTER_DATA_ESCALATED!R183/(R$18*1000)</f>
        <v>0</v>
      </c>
      <c r="S183" s="96">
        <f>MASTER_DATA_ESCALATED!S183/(S$18*1000)</f>
        <v>0</v>
      </c>
      <c r="T183" s="96">
        <f>MASTER_DATA_ESCALATED!T183/(T$18*1000)</f>
        <v>0</v>
      </c>
      <c r="U183" s="96">
        <f>MASTER_DATA_ESCALATED!U183/(U$18*1000)</f>
        <v>0</v>
      </c>
      <c r="V183" s="96">
        <f>MASTER_DATA_ESCALATED!V183/(V$18*1000)</f>
        <v>0</v>
      </c>
      <c r="W183" s="96">
        <f>MASTER_DATA_ESCALATED!W183/(W$18*1000)</f>
        <v>0</v>
      </c>
      <c r="X183" s="96">
        <f>MASTER_DATA_ESCALATED!X183/(X$18*1000)</f>
        <v>0</v>
      </c>
      <c r="Y183" s="96">
        <f>MASTER_DATA_ESCALATED!Y183/(Y$18*1000)</f>
        <v>0</v>
      </c>
      <c r="Z183" s="96">
        <f>MASTER_DATA_ESCALATED!Z183/(Z$18*1000)</f>
        <v>0</v>
      </c>
      <c r="AA183" s="96">
        <f>MASTER_DATA_ESCALATED!AA183/(AA$18*1000)</f>
        <v>0</v>
      </c>
      <c r="AB183" s="96">
        <f>MASTER_DATA_ESCALATED!AB183/(AB$18*1000)</f>
        <v>0</v>
      </c>
      <c r="AC183" s="96">
        <f>MASTER_DATA_ESCALATED!AC183/(AC$18*1000)</f>
        <v>0</v>
      </c>
      <c r="AD183" s="96">
        <f>MASTER_DATA_ESCALATED!AD183/(AD$18*1000)</f>
        <v>0</v>
      </c>
      <c r="AE183" s="96">
        <f>MASTER_DATA_ESCALATED!AE183/(AE$18*1000)</f>
        <v>0</v>
      </c>
      <c r="AF183" s="96">
        <f>MASTER_DATA_ESCALATED!AF183/(AF$18*1000)</f>
        <v>0</v>
      </c>
      <c r="AG183" s="96">
        <f>MASTER_DATA_ESCALATED!AG183/(AG$18*1000)</f>
        <v>0</v>
      </c>
      <c r="AH183" s="96">
        <f>MASTER_DATA_ESCALATED!AH183/(AH$18*1000)</f>
        <v>0</v>
      </c>
      <c r="AI183" s="96">
        <f>MASTER_DATA_ESCALATED!AI183/(AI$18*1000)</f>
        <v>0</v>
      </c>
      <c r="AJ183" s="96">
        <f>MASTER_DATA_ESCALATED!AJ183/(AJ$18*1000)</f>
        <v>0</v>
      </c>
      <c r="AK183" s="96">
        <f>MASTER_DATA_ESCALATED!AK183/(AK$18*1000)</f>
        <v>0</v>
      </c>
      <c r="AL183" s="96">
        <f>MASTER_DATA_ESCALATED!AL183/(AL$18*1000)</f>
        <v>0</v>
      </c>
      <c r="AM183" s="96">
        <f>MASTER_DATA_ESCALATED!AM183/(AM$18*1000)</f>
        <v>0</v>
      </c>
      <c r="AN183" s="96">
        <f>MASTER_DATA_ESCALATED!AN183/(AN$18*1000)</f>
        <v>0</v>
      </c>
      <c r="AO183" s="96">
        <f>MASTER_DATA_ESCALATED!AO183/(AO$18*1000)</f>
        <v>0</v>
      </c>
      <c r="AP183" s="96">
        <f>MASTER_DATA_ESCALATED!AP183/(AP$18*1000)</f>
        <v>0</v>
      </c>
      <c r="AQ183" s="96">
        <f>MASTER_DATA_ESCALATED!AQ183/(AQ$18*1000)</f>
        <v>0</v>
      </c>
      <c r="AR183" s="96">
        <f>MASTER_DATA_ESCALATED!AR183/(AR$18*1000)</f>
        <v>0</v>
      </c>
      <c r="AS183" s="96">
        <f>MASTER_DATA_ESCALATED!AS183/(AS$18*1000)</f>
        <v>0</v>
      </c>
      <c r="AT183" s="96">
        <f>MASTER_DATA_ESCALATED!AT183/(AT$18*1000)</f>
        <v>0</v>
      </c>
      <c r="AU183" s="96">
        <f>MASTER_DATA_ESCALATED!AU183/(AU$18*1000)</f>
        <v>0</v>
      </c>
      <c r="AV183" s="96">
        <f>MASTER_DATA_ESCALATED!AV183/(AV$18*1000)</f>
        <v>0</v>
      </c>
      <c r="AW183" s="96">
        <f>MASTER_DATA_ESCALATED!AW183/(AW$18*1000)</f>
        <v>0</v>
      </c>
      <c r="AX183" s="96">
        <f>MASTER_DATA_ESCALATED!AX183/(AX$18*1000)</f>
        <v>0</v>
      </c>
      <c r="AY183" s="96">
        <f>MASTER_DATA_ESCALATED!AY183/(AY$18*1000)</f>
        <v>0</v>
      </c>
      <c r="AZ183" s="96">
        <f>MASTER_DATA_ESCALATED!AZ183/(AZ$18*1000)</f>
        <v>0</v>
      </c>
      <c r="BA183" s="96">
        <f>MASTER_DATA_ESCALATED!BA183/(BA$18*1000)</f>
        <v>0</v>
      </c>
      <c r="BB183" s="96">
        <f>MASTER_DATA_ESCALATED!BB183/(BB$18*1000)</f>
        <v>0</v>
      </c>
      <c r="BC183" s="96">
        <f>MASTER_DATA_ESCALATED!BC183/(BC$18*1000)</f>
        <v>0</v>
      </c>
      <c r="BD183" s="96">
        <f>MASTER_DATA_ESCALATED!BD183/(BD$18*1000)</f>
        <v>0</v>
      </c>
      <c r="BE183" s="96">
        <f>MASTER_DATA_ESCALATED!BE183/(BE$18*1000)</f>
        <v>0</v>
      </c>
      <c r="BF183" s="96">
        <f>MASTER_DATA_ESCALATED!BF183/(BF$18*1000)</f>
        <v>0</v>
      </c>
      <c r="BG183" s="96">
        <f>MASTER_DATA_ESCALATED!BG183/(BG$18*1000)</f>
        <v>0</v>
      </c>
      <c r="BH183" s="96">
        <f>MASTER_DATA_ESCALATED!BH183/(BH$18*1000)</f>
        <v>0</v>
      </c>
      <c r="BI183" s="96">
        <f>MASTER_DATA_ESCALATED!BI183/(BI$18*1000)</f>
        <v>0</v>
      </c>
      <c r="BJ183" s="96">
        <f>MASTER_DATA_ESCALATED!BJ183/(BJ$18*1000)</f>
        <v>0</v>
      </c>
      <c r="BK183" s="96">
        <f>MASTER_DATA_ESCALATED!BK183/(BK$18*1000)</f>
        <v>0</v>
      </c>
      <c r="BL183" s="96">
        <f>MASTER_DATA_ESCALATED!BL183/(BL$18*1000)</f>
        <v>0</v>
      </c>
      <c r="BM183" s="96">
        <f>MASTER_DATA_ESCALATED!BM183/(BM$18*1000)</f>
        <v>0</v>
      </c>
      <c r="BN183" s="96">
        <f>MASTER_DATA_ESCALATED!BN183/(BN$18*1000)</f>
        <v>0</v>
      </c>
      <c r="BO183" s="96">
        <f>MASTER_DATA_ESCALATED!BO183/(BO$18*1000)</f>
        <v>0</v>
      </c>
      <c r="BP183" s="96">
        <f>MASTER_DATA_ESCALATED!BP183/(BP$18*1000)</f>
        <v>0</v>
      </c>
      <c r="BQ183" s="96">
        <f>MASTER_DATA_ESCALATED!BQ183/(BQ$18*1000)</f>
        <v>0</v>
      </c>
      <c r="BR183" s="96">
        <f>MASTER_DATA_ESCALATED!BR183/(BR$18*1000)</f>
        <v>0</v>
      </c>
      <c r="BS183" s="96">
        <f>MASTER_DATA_ESCALATED!BS183/(BS$18*1000)</f>
        <v>0</v>
      </c>
      <c r="BT183" s="96">
        <f>MASTER_DATA_ESCALATED!BT183/(BT$18*1000)</f>
        <v>0</v>
      </c>
      <c r="BU183" s="96">
        <f>MASTER_DATA_ESCALATED!BU183/(BU$18*1000)</f>
        <v>0</v>
      </c>
      <c r="BV183" s="96">
        <f>MASTER_DATA_ESCALATED!BV183/(BV$18*1000)</f>
        <v>0</v>
      </c>
      <c r="BW183" s="96">
        <f>MASTER_DATA_ESCALATED!BW183/(BW$18*1000)</f>
        <v>0</v>
      </c>
      <c r="BX183" s="96">
        <f>MASTER_DATA_ESCALATED!BX183/(BX$18*1000)</f>
        <v>0</v>
      </c>
      <c r="BY183" s="96">
        <f>MASTER_DATA_ESCALATED!BY183/(BY$18*1000)</f>
        <v>0</v>
      </c>
      <c r="BZ183" s="96">
        <f>MASTER_DATA_ESCALATED!BZ183/(BZ$18*1000)</f>
        <v>0</v>
      </c>
      <c r="CA183" s="96">
        <f>MASTER_DATA_ESCALATED!CA183/(CA$18*1000)</f>
        <v>0</v>
      </c>
      <c r="CB183" s="96">
        <f>MASTER_DATA_ESCALATED!CB183/(CB$18*1000)</f>
        <v>0</v>
      </c>
      <c r="CC183" s="96">
        <f>MASTER_DATA_ESCALATED!CC183/(CC$18*1000)</f>
        <v>0</v>
      </c>
      <c r="CD183" s="96">
        <f>MASTER_DATA_ESCALATED!CD183/(CD$18*1000)</f>
        <v>0</v>
      </c>
      <c r="CE183" s="96">
        <f>MASTER_DATA_ESCALATED!CE183/(CE$18*1000)</f>
        <v>0</v>
      </c>
      <c r="CF183" s="96">
        <f>MASTER_DATA_ESCALATED!CF183/(CF$18*1000)</f>
        <v>0</v>
      </c>
      <c r="CG183" s="96">
        <f>MASTER_DATA_ESCALATED!CG183/(CG$18*1000)</f>
        <v>0</v>
      </c>
      <c r="CH183" s="96">
        <f>MASTER_DATA_ESCALATED!CH183/(CH$18*1000)</f>
        <v>0</v>
      </c>
      <c r="CI183" s="96">
        <f>MASTER_DATA_ESCALATED!CI183/(CI$18*1000)</f>
        <v>0</v>
      </c>
      <c r="CJ183" s="96">
        <f>MASTER_DATA_ESCALATED!CJ183/(CJ$18*1000)</f>
        <v>0</v>
      </c>
      <c r="CK183" s="96">
        <f>MASTER_DATA_ESCALATED!CK183/(CK$18*1000)</f>
        <v>0</v>
      </c>
      <c r="CL183" s="96">
        <f>MASTER_DATA_ESCALATED!CL183/(CL$18*1000)</f>
        <v>0</v>
      </c>
      <c r="CM183" s="96">
        <f>MASTER_DATA_ESCALATED!CM183/(CM$18*1000)</f>
        <v>0</v>
      </c>
      <c r="CN183" s="96">
        <f>MASTER_DATA_ESCALATED!CN183/(CN$18*1000)</f>
        <v>0</v>
      </c>
      <c r="CO183" s="96">
        <f>MASTER_DATA_ESCALATED!CO183/(CO$18*1000)</f>
        <v>0</v>
      </c>
      <c r="CP183" s="96">
        <f>MASTER_DATA_ESCALATED!CP183/(CP$18*1000)</f>
        <v>0</v>
      </c>
      <c r="CQ183" s="96">
        <f>MASTER_DATA_ESCALATED!CQ183/(CQ$18*1000)</f>
        <v>0</v>
      </c>
      <c r="CR183" s="96">
        <f>MASTER_DATA_ESCALATED!CR183/(CR$18*1000)</f>
        <v>0</v>
      </c>
      <c r="CS183" s="96">
        <f>MASTER_DATA_ESCALATED!CS183/(CS$18*1000)</f>
        <v>0</v>
      </c>
      <c r="CT183" s="96">
        <f>MASTER_DATA_ESCALATED!CT183/(CT$18*1000)</f>
        <v>0</v>
      </c>
      <c r="CU183" s="96">
        <f>MASTER_DATA_ESCALATED!CU183/(CU$18*1000)</f>
        <v>0</v>
      </c>
      <c r="CV183" s="96">
        <f>MASTER_DATA_ESCALATED!CV183/(CV$18*1000)</f>
        <v>0</v>
      </c>
      <c r="CW183" s="96">
        <f>MASTER_DATA_ESCALATED!CW183/(CW$18*1000)</f>
        <v>0</v>
      </c>
      <c r="CX183" s="96">
        <f>MASTER_DATA_ESCALATED!CX183/(CX$18*1000)</f>
        <v>0</v>
      </c>
      <c r="CY183" s="96">
        <f>MASTER_DATA_ESCALATED!CY183/(CY$18*1000)</f>
        <v>0</v>
      </c>
      <c r="CZ183" s="96">
        <f>MASTER_DATA_ESCALATED!CZ183/(CZ$18*1000)</f>
        <v>0</v>
      </c>
      <c r="DA183" s="96" t="e">
        <f>MASTER_DATA_ESCALATED!DA183/(DA$18*1000)</f>
        <v>#DIV/0!</v>
      </c>
      <c r="DB183" s="96" t="e">
        <f>MASTER_DATA_ESCALATED!DB183/(DB$18*1000)</f>
        <v>#DIV/0!</v>
      </c>
      <c r="DC183" s="96" t="e">
        <f>MASTER_DATA_ESCALATED!DC183/(DC$18*1000)</f>
        <v>#DIV/0!</v>
      </c>
      <c r="DD183" s="96" t="e">
        <f>MASTER_DATA_ESCALATED!DD183/(DD$18*1000)</f>
        <v>#N/A</v>
      </c>
      <c r="DE183" s="96">
        <f>MASTER_DATA_ESCALATED!DE183/(DE$18*1000)</f>
        <v>0</v>
      </c>
      <c r="DF183" s="96">
        <f>MASTER_DATA_ESCALATED!DF183/(DF$18*1000)</f>
        <v>0</v>
      </c>
      <c r="DG183" s="96">
        <f>MASTER_DATA_ESCALATED!DG183/(DG$18*1000)</f>
        <v>0</v>
      </c>
      <c r="DH183" s="96">
        <f>MASTER_DATA_ESCALATED!DH183/(DH$18*1000)</f>
        <v>0</v>
      </c>
      <c r="DI183" s="96">
        <f>MASTER_DATA_ESCALATED!DI183/(DI$18*1000)</f>
        <v>0</v>
      </c>
      <c r="DJ183" s="96">
        <f>MASTER_DATA_ESCALATED!DJ183/(DJ$18*1000)</f>
        <v>0</v>
      </c>
      <c r="DK183" s="96">
        <f>MASTER_DATA_ESCALATED!DK183/(DK$18*1000)</f>
        <v>0</v>
      </c>
      <c r="DL183" s="96">
        <f>MASTER_DATA_ESCALATED!DL183/(DL$18*1000)</f>
        <v>0</v>
      </c>
      <c r="DM183" s="96">
        <f>MASTER_DATA_ESCALATED!DM183/(DM$18*1000)</f>
        <v>0</v>
      </c>
      <c r="DN183" s="96">
        <f>MASTER_DATA_ESCALATED!DN183/(DN$18*1000)</f>
        <v>0</v>
      </c>
      <c r="DO183" s="96">
        <f>MASTER_DATA_ESCALATED!DO183/(DO$18*1000)</f>
        <v>0</v>
      </c>
      <c r="DP183" s="96">
        <f>MASTER_DATA_ESCALATED!DP183/(DP$18*1000)</f>
        <v>0</v>
      </c>
      <c r="DQ183" s="96">
        <f>MASTER_DATA_ESCALATED!DQ183/(DQ$18*1000)</f>
        <v>0</v>
      </c>
      <c r="DR183" s="96">
        <f>MASTER_DATA_ESCALATED!DR183/(DR$18*1000)</f>
        <v>0</v>
      </c>
      <c r="DS183" s="96">
        <f>MASTER_DATA_ESCALATED!DS183/(DS$18*1000)</f>
        <v>0</v>
      </c>
      <c r="DT183" s="96">
        <f>MASTER_DATA_ESCALATED!DT183/(DT$18*1000)</f>
        <v>0</v>
      </c>
      <c r="DU183" s="96">
        <f>MASTER_DATA_ESCALATED!DU183/(DU$18*1000)</f>
        <v>0</v>
      </c>
      <c r="DV183" s="96">
        <f>MASTER_DATA_ESCALATED!DV183/(DV$18*1000)</f>
        <v>0</v>
      </c>
      <c r="DW183" s="96">
        <f>MASTER_DATA_ESCALATED!DW183/(DW$18*1000)</f>
        <v>0</v>
      </c>
      <c r="DX183" s="96">
        <f>MASTER_DATA_ESCALATED!DX183/(DX$18*1000)</f>
        <v>0</v>
      </c>
      <c r="DY183" s="96">
        <f>MASTER_DATA_ESCALATED!DY183/(DY$18*1000)</f>
        <v>0</v>
      </c>
      <c r="DZ183" s="96">
        <f>MASTER_DATA_ESCALATED!DZ183/(DZ$18*1000)</f>
        <v>0</v>
      </c>
      <c r="EA183" s="96">
        <f>MASTER_DATA_ESCALATED!EA183/(EA$18*1000)</f>
        <v>0</v>
      </c>
      <c r="EB183" s="96">
        <f>MASTER_DATA_ESCALATED!EB183/(EB$18*1000)</f>
        <v>0</v>
      </c>
      <c r="EC183" s="96" t="e">
        <f>MASTER_DATA_ESCALATED!EC183/(EC$18*1000)</f>
        <v>#DIV/0!</v>
      </c>
      <c r="ED183" s="96" t="e">
        <f>MASTER_DATA_ESCALATED!ED183/(ED$18*1000)</f>
        <v>#DIV/0!</v>
      </c>
      <c r="EE183" s="96" t="e">
        <f>MASTER_DATA_ESCALATED!EE183/(EE$18*1000)</f>
        <v>#DIV/0!</v>
      </c>
      <c r="EF183" s="96" t="e">
        <f>MASTER_DATA_ESCALATED!EF183/(EF$18*1000)</f>
        <v>#VALUE!</v>
      </c>
      <c r="EG183" s="96">
        <f>MASTER_DATA_ESCALATED!EG183/(EG$18*1000)</f>
        <v>0</v>
      </c>
      <c r="EH183" s="96">
        <f>MASTER_DATA_ESCALATED!EH183/(EH$18*1000)</f>
        <v>0</v>
      </c>
      <c r="EI183" s="96">
        <f>MASTER_DATA_ESCALATED!EI183/(EI$18*1000)</f>
        <v>0</v>
      </c>
      <c r="EJ183" s="96">
        <f>MASTER_DATA_ESCALATED!EJ183/(EJ$18*1000)</f>
        <v>0</v>
      </c>
      <c r="EK183" s="96">
        <f>MASTER_DATA_ESCALATED!EK183/(EK$18*1000)</f>
        <v>0</v>
      </c>
      <c r="EL183" s="96">
        <f>MASTER_DATA_ESCALATED!EL183/(EL$18*1000)</f>
        <v>0</v>
      </c>
      <c r="EM183" s="96">
        <f>MASTER_DATA_ESCALATED!EM183/(EM$18*1000)</f>
        <v>0</v>
      </c>
      <c r="EN183" s="96">
        <f>MASTER_DATA_ESCALATED!EN183/(EN$18*1000)</f>
        <v>0</v>
      </c>
      <c r="EO183" s="96">
        <f>MASTER_DATA_ESCALATED!EO183/(EO$18*1000)</f>
        <v>0</v>
      </c>
      <c r="EP183" s="96">
        <f>MASTER_DATA_ESCALATED!EP183/(EP$18*1000)</f>
        <v>0</v>
      </c>
      <c r="EQ183" s="96">
        <f>MASTER_DATA_ESCALATED!EQ183/(EQ$18*1000)</f>
        <v>0</v>
      </c>
      <c r="ER183" s="96">
        <f>MASTER_DATA_ESCALATED!ER183/(ER$18*1000)</f>
        <v>0</v>
      </c>
      <c r="ES183" s="96">
        <f>MASTER_DATA_ESCALATED!ES183/(ES$18*1000)</f>
        <v>0</v>
      </c>
      <c r="ET183" s="96">
        <f>MASTER_DATA_ESCALATED!ET183/(ET$18*1000)</f>
        <v>0</v>
      </c>
      <c r="EU183" s="96">
        <f>MASTER_DATA_ESCALATED!EU183/(EU$18*1000)</f>
        <v>0</v>
      </c>
      <c r="EV183" s="96">
        <f>MASTER_DATA_ESCALATED!EV183/(EV$18*1000)</f>
        <v>0</v>
      </c>
      <c r="EW183" s="96">
        <f>MASTER_DATA_ESCALATED!EW183/(EW$18*1000)</f>
        <v>0</v>
      </c>
      <c r="EX183" s="96">
        <f>MASTER_DATA_ESCALATED!EX183/(EX$18*1000)</f>
        <v>0</v>
      </c>
      <c r="EY183" s="96">
        <f>MASTER_DATA_ESCALATED!EY183/(EY$18*1000)</f>
        <v>0</v>
      </c>
      <c r="EZ183" s="96">
        <f>MASTER_DATA_ESCALATED!EZ183/(EZ$18*1000)</f>
        <v>0</v>
      </c>
      <c r="FA183" s="96">
        <f>MASTER_DATA_ESCALATED!FA183/(FA$18*1000)</f>
        <v>0</v>
      </c>
      <c r="FB183" s="96">
        <f>MASTER_DATA_ESCALATED!FB183/(FB$18*1000)</f>
        <v>0</v>
      </c>
      <c r="FC183" s="96">
        <f>MASTER_DATA_ESCALATED!FC183/(FC$18*1000)</f>
        <v>0</v>
      </c>
      <c r="FD183" s="96">
        <f>MASTER_DATA_ESCALATED!FD183/(FD$18*1000)</f>
        <v>0</v>
      </c>
      <c r="FE183" s="96">
        <f>MASTER_DATA_ESCALATED!FE183/(FE$18*1000)</f>
        <v>0</v>
      </c>
      <c r="FF183" s="96">
        <f>MASTER_DATA_ESCALATED!FF183/(FF$18*1000)</f>
        <v>0</v>
      </c>
      <c r="FG183" s="96">
        <f>MASTER_DATA_ESCALATED!FG183/(FG$18*1000)</f>
        <v>0</v>
      </c>
      <c r="FH183" s="96">
        <f>MASTER_DATA_ESCALATED!FH183/(FH$18*1000)</f>
        <v>0</v>
      </c>
      <c r="FI183" s="96">
        <f>MASTER_DATA_ESCALATED!FI183/(FI$18*1000)</f>
        <v>0</v>
      </c>
      <c r="FJ183" s="96">
        <f>MASTER_DATA_ESCALATED!FJ183/(FJ$18*1000)</f>
        <v>0</v>
      </c>
      <c r="FK183" s="96">
        <f>MASTER_DATA_ESCALATED!FK183/(FK$18*1000)</f>
        <v>0</v>
      </c>
      <c r="FL183" s="96">
        <f>MASTER_DATA_ESCALATED!FL183/(FL$18*1000)</f>
        <v>0</v>
      </c>
      <c r="FM183" s="96">
        <f>MASTER_DATA_ESCALATED!FM183/(FM$18*1000)</f>
        <v>0</v>
      </c>
      <c r="FN183" s="96">
        <f>MASTER_DATA_ESCALATED!FN183/(FN$18*1000)</f>
        <v>0</v>
      </c>
      <c r="FO183" s="96">
        <f>MASTER_DATA_ESCALATED!FO183/(FO$18*1000)</f>
        <v>0</v>
      </c>
      <c r="FP183" s="96">
        <f>MASTER_DATA_ESCALATED!FP183/(FP$18*1000)</f>
        <v>0</v>
      </c>
      <c r="FQ183" s="96">
        <f>MASTER_DATA_ESCALATED!FQ183/(FQ$18*1000)</f>
        <v>0</v>
      </c>
      <c r="FR183" s="96">
        <f>MASTER_DATA_ESCALATED!FR183/(FR$18*1000)</f>
        <v>0</v>
      </c>
      <c r="FS183" s="96">
        <f>MASTER_DATA_ESCALATED!FS183/(FS$18*1000)</f>
        <v>0</v>
      </c>
      <c r="FT183" s="96">
        <f>MASTER_DATA_ESCALATED!FT183/(FT$18*1000)</f>
        <v>0</v>
      </c>
      <c r="FU183" s="96">
        <f>MASTER_DATA_ESCALATED!FU183/(FU$18*1000)</f>
        <v>0</v>
      </c>
      <c r="FV183" s="96">
        <f>MASTER_DATA_ESCALATED!FV183/(FV$18*1000)</f>
        <v>0</v>
      </c>
      <c r="FW183" s="96">
        <f>MASTER_DATA_ESCALATED!FW183/(FW$18*1000)</f>
        <v>0</v>
      </c>
      <c r="FX183" s="96">
        <f>MASTER_DATA_ESCALATED!FX183/(FX$18*1000)</f>
        <v>0</v>
      </c>
      <c r="FY183" s="96">
        <f>MASTER_DATA_ESCALATED!FY183/(FY$18*1000)</f>
        <v>0</v>
      </c>
      <c r="FZ183" s="96">
        <f>MASTER_DATA_ESCALATED!FZ183/(FZ$18*1000)</f>
        <v>0</v>
      </c>
      <c r="GA183" s="96">
        <f>MASTER_DATA_ESCALATED!GA183/(GA$18*1000)</f>
        <v>0</v>
      </c>
      <c r="GB183" s="96">
        <f>MASTER_DATA_ESCALATED!GB183/(GB$18*1000)</f>
        <v>0</v>
      </c>
      <c r="GC183" s="96">
        <f>MASTER_DATA_ESCALATED!GC183/(GC$18*1000)</f>
        <v>0</v>
      </c>
      <c r="GD183" s="96">
        <f>MASTER_DATA_ESCALATED!GD183/(GD$18*1000)</f>
        <v>0</v>
      </c>
      <c r="GE183" s="96">
        <f>MASTER_DATA_ESCALATED!GE183/(GE$18*1000)</f>
        <v>0</v>
      </c>
      <c r="GF183" s="96">
        <f>MASTER_DATA_ESCALATED!GF183/(GF$18*1000)</f>
        <v>0</v>
      </c>
      <c r="GG183" s="96">
        <f>MASTER_DATA_ESCALATED!GG183/(GG$18*1000)</f>
        <v>0</v>
      </c>
      <c r="GH183" s="96">
        <f>MASTER_DATA_ESCALATED!GH183/(GH$18*1000)</f>
        <v>0</v>
      </c>
      <c r="GI183" s="96">
        <f>MASTER_DATA_ESCALATED!GI183/(GI$18*1000)</f>
        <v>0</v>
      </c>
      <c r="GJ183" s="96">
        <f>MASTER_DATA_ESCALATED!GJ183/(GJ$18*1000)</f>
        <v>0</v>
      </c>
      <c r="GK183" s="96">
        <f>MASTER_DATA_ESCALATED!GK183/(GK$18*1000)</f>
        <v>0</v>
      </c>
      <c r="GL183" s="96">
        <f>MASTER_DATA_ESCALATED!GL183/(GL$18*1000)</f>
        <v>0</v>
      </c>
      <c r="GM183" s="96">
        <f>MASTER_DATA_ESCALATED!GM183/(GM$18*1000)</f>
        <v>0</v>
      </c>
      <c r="GN183" s="96">
        <f>MASTER_DATA_ESCALATED!GN183/(GN$18*1000)</f>
        <v>0</v>
      </c>
      <c r="GO183" s="96">
        <f>MASTER_DATA_ESCALATED!GO183/(GO$18*1000)</f>
        <v>0</v>
      </c>
      <c r="GP183" s="96">
        <f>MASTER_DATA_ESCALATED!GP183/(GP$18*1000)</f>
        <v>0</v>
      </c>
      <c r="GQ183" s="96">
        <f>MASTER_DATA_ESCALATED!GQ183/(GQ$18*1000)</f>
        <v>0</v>
      </c>
      <c r="GR183" s="96">
        <f>MASTER_DATA_ESCALATED!GR183/(GR$18*1000)</f>
        <v>0</v>
      </c>
      <c r="GS183" s="96">
        <f>MASTER_DATA_ESCALATED!GS183/(GS$18*1000)</f>
        <v>0</v>
      </c>
      <c r="GT183" s="96">
        <f>MASTER_DATA_ESCALATED!GT183/(GT$18*1000)</f>
        <v>0</v>
      </c>
      <c r="GU183" s="96">
        <f>MASTER_DATA_ESCALATED!GU183/(GU$18*1000)</f>
        <v>0</v>
      </c>
      <c r="GV183" s="96">
        <f>MASTER_DATA_ESCALATED!GV183/(GV$18*1000)</f>
        <v>0</v>
      </c>
      <c r="GW183" s="96" t="e">
        <f>MASTER_DATA_ESCALATED!#REF!/(GW$18*1000)</f>
        <v>#REF!</v>
      </c>
      <c r="GX183" s="96" t="e">
        <f>MASTER_DATA_ESCALATED!#REF!/(GX$18*1000)</f>
        <v>#REF!</v>
      </c>
      <c r="GY183" s="96" t="e">
        <f>MASTER_DATA_ESCALATED!#REF!/(GY$18*1000)</f>
        <v>#REF!</v>
      </c>
    </row>
    <row r="184" spans="2:207" s="25" customFormat="1" ht="17.25" hidden="1" outlineLevel="1" x14ac:dyDescent="0.3">
      <c r="B184" s="183">
        <f t="shared" si="5"/>
        <v>50</v>
      </c>
      <c r="C184" s="51">
        <f t="shared" si="6"/>
        <v>59</v>
      </c>
      <c r="D184" s="75"/>
      <c r="E184" s="51">
        <v>59</v>
      </c>
      <c r="F184" s="51"/>
      <c r="G184" s="76"/>
      <c r="H184" s="37" t="s">
        <v>239</v>
      </c>
      <c r="I184" s="96">
        <f>MASTER_DATA_ESCALATED!I184/(I$18*1000)</f>
        <v>0</v>
      </c>
      <c r="J184" s="96">
        <f>MASTER_DATA_ESCALATED!J184/(J$18*1000)</f>
        <v>0</v>
      </c>
      <c r="K184" s="96">
        <f>MASTER_DATA_ESCALATED!K184/(K$18*1000)</f>
        <v>0</v>
      </c>
      <c r="L184" s="96">
        <f>MASTER_DATA_ESCALATED!L184/(L$18*1000)</f>
        <v>0</v>
      </c>
      <c r="M184" s="96">
        <f>MASTER_DATA_ESCALATED!M184/(M$18*1000)</f>
        <v>0</v>
      </c>
      <c r="N184" s="96">
        <f>MASTER_DATA_ESCALATED!N184/(N$18*1000)</f>
        <v>0</v>
      </c>
      <c r="O184" s="96">
        <f>MASTER_DATA_ESCALATED!O184/(O$18*1000)</f>
        <v>0</v>
      </c>
      <c r="P184" s="96">
        <f>MASTER_DATA_ESCALATED!P184/(P$18*1000)</f>
        <v>0</v>
      </c>
      <c r="Q184" s="96">
        <f>MASTER_DATA_ESCALATED!Q184/(Q$18*1000)</f>
        <v>0</v>
      </c>
      <c r="R184" s="96">
        <f>MASTER_DATA_ESCALATED!R184/(R$18*1000)</f>
        <v>0</v>
      </c>
      <c r="S184" s="96">
        <f>MASTER_DATA_ESCALATED!S184/(S$18*1000)</f>
        <v>0</v>
      </c>
      <c r="T184" s="96">
        <f>MASTER_DATA_ESCALATED!T184/(T$18*1000)</f>
        <v>0</v>
      </c>
      <c r="U184" s="96">
        <f>MASTER_DATA_ESCALATED!U184/(U$18*1000)</f>
        <v>0</v>
      </c>
      <c r="V184" s="96">
        <f>MASTER_DATA_ESCALATED!V184/(V$18*1000)</f>
        <v>0</v>
      </c>
      <c r="W184" s="96">
        <f>MASTER_DATA_ESCALATED!W184/(W$18*1000)</f>
        <v>0</v>
      </c>
      <c r="X184" s="96">
        <f>MASTER_DATA_ESCALATED!X184/(X$18*1000)</f>
        <v>0</v>
      </c>
      <c r="Y184" s="96">
        <f>MASTER_DATA_ESCALATED!Y184/(Y$18*1000)</f>
        <v>0</v>
      </c>
      <c r="Z184" s="96">
        <f>MASTER_DATA_ESCALATED!Z184/(Z$18*1000)</f>
        <v>0</v>
      </c>
      <c r="AA184" s="96">
        <f>MASTER_DATA_ESCALATED!AA184/(AA$18*1000)</f>
        <v>0</v>
      </c>
      <c r="AB184" s="96">
        <f>MASTER_DATA_ESCALATED!AB184/(AB$18*1000)</f>
        <v>0</v>
      </c>
      <c r="AC184" s="96">
        <f>MASTER_DATA_ESCALATED!AC184/(AC$18*1000)</f>
        <v>0</v>
      </c>
      <c r="AD184" s="96">
        <f>MASTER_DATA_ESCALATED!AD184/(AD$18*1000)</f>
        <v>0</v>
      </c>
      <c r="AE184" s="96">
        <f>MASTER_DATA_ESCALATED!AE184/(AE$18*1000)</f>
        <v>0</v>
      </c>
      <c r="AF184" s="96">
        <f>MASTER_DATA_ESCALATED!AF184/(AF$18*1000)</f>
        <v>0</v>
      </c>
      <c r="AG184" s="96">
        <f>MASTER_DATA_ESCALATED!AG184/(AG$18*1000)</f>
        <v>0</v>
      </c>
      <c r="AH184" s="96">
        <f>MASTER_DATA_ESCALATED!AH184/(AH$18*1000)</f>
        <v>0</v>
      </c>
      <c r="AI184" s="96">
        <f>MASTER_DATA_ESCALATED!AI184/(AI$18*1000)</f>
        <v>0</v>
      </c>
      <c r="AJ184" s="96">
        <f>MASTER_DATA_ESCALATED!AJ184/(AJ$18*1000)</f>
        <v>0</v>
      </c>
      <c r="AK184" s="96">
        <f>MASTER_DATA_ESCALATED!AK184/(AK$18*1000)</f>
        <v>0</v>
      </c>
      <c r="AL184" s="96">
        <f>MASTER_DATA_ESCALATED!AL184/(AL$18*1000)</f>
        <v>0</v>
      </c>
      <c r="AM184" s="96">
        <f>MASTER_DATA_ESCALATED!AM184/(AM$18*1000)</f>
        <v>0</v>
      </c>
      <c r="AN184" s="96">
        <f>MASTER_DATA_ESCALATED!AN184/(AN$18*1000)</f>
        <v>0</v>
      </c>
      <c r="AO184" s="96">
        <f>MASTER_DATA_ESCALATED!AO184/(AO$18*1000)</f>
        <v>0</v>
      </c>
      <c r="AP184" s="96">
        <f>MASTER_DATA_ESCALATED!AP184/(AP$18*1000)</f>
        <v>0</v>
      </c>
      <c r="AQ184" s="96">
        <f>MASTER_DATA_ESCALATED!AQ184/(AQ$18*1000)</f>
        <v>0</v>
      </c>
      <c r="AR184" s="96">
        <f>MASTER_DATA_ESCALATED!AR184/(AR$18*1000)</f>
        <v>0</v>
      </c>
      <c r="AS184" s="96">
        <f>MASTER_DATA_ESCALATED!AS184/(AS$18*1000)</f>
        <v>0</v>
      </c>
      <c r="AT184" s="96">
        <f>MASTER_DATA_ESCALATED!AT184/(AT$18*1000)</f>
        <v>0</v>
      </c>
      <c r="AU184" s="96">
        <f>MASTER_DATA_ESCALATED!AU184/(AU$18*1000)</f>
        <v>0</v>
      </c>
      <c r="AV184" s="96">
        <f>MASTER_DATA_ESCALATED!AV184/(AV$18*1000)</f>
        <v>0</v>
      </c>
      <c r="AW184" s="96">
        <f>MASTER_DATA_ESCALATED!AW184/(AW$18*1000)</f>
        <v>0</v>
      </c>
      <c r="AX184" s="96">
        <f>MASTER_DATA_ESCALATED!AX184/(AX$18*1000)</f>
        <v>0</v>
      </c>
      <c r="AY184" s="96">
        <f>MASTER_DATA_ESCALATED!AY184/(AY$18*1000)</f>
        <v>0</v>
      </c>
      <c r="AZ184" s="96">
        <f>MASTER_DATA_ESCALATED!AZ184/(AZ$18*1000)</f>
        <v>0</v>
      </c>
      <c r="BA184" s="96">
        <f>MASTER_DATA_ESCALATED!BA184/(BA$18*1000)</f>
        <v>0</v>
      </c>
      <c r="BB184" s="96">
        <f>MASTER_DATA_ESCALATED!BB184/(BB$18*1000)</f>
        <v>0</v>
      </c>
      <c r="BC184" s="96">
        <f>MASTER_DATA_ESCALATED!BC184/(BC$18*1000)</f>
        <v>0</v>
      </c>
      <c r="BD184" s="96">
        <f>MASTER_DATA_ESCALATED!BD184/(BD$18*1000)</f>
        <v>0</v>
      </c>
      <c r="BE184" s="96">
        <f>MASTER_DATA_ESCALATED!BE184/(BE$18*1000)</f>
        <v>0</v>
      </c>
      <c r="BF184" s="96">
        <f>MASTER_DATA_ESCALATED!BF184/(BF$18*1000)</f>
        <v>0</v>
      </c>
      <c r="BG184" s="96">
        <f>MASTER_DATA_ESCALATED!BG184/(BG$18*1000)</f>
        <v>0</v>
      </c>
      <c r="BH184" s="96">
        <f>MASTER_DATA_ESCALATED!BH184/(BH$18*1000)</f>
        <v>0</v>
      </c>
      <c r="BI184" s="96">
        <f>MASTER_DATA_ESCALATED!BI184/(BI$18*1000)</f>
        <v>0</v>
      </c>
      <c r="BJ184" s="96">
        <f>MASTER_DATA_ESCALATED!BJ184/(BJ$18*1000)</f>
        <v>0</v>
      </c>
      <c r="BK184" s="96">
        <f>MASTER_DATA_ESCALATED!BK184/(BK$18*1000)</f>
        <v>0</v>
      </c>
      <c r="BL184" s="96">
        <f>MASTER_DATA_ESCALATED!BL184/(BL$18*1000)</f>
        <v>0</v>
      </c>
      <c r="BM184" s="96">
        <f>MASTER_DATA_ESCALATED!BM184/(BM$18*1000)</f>
        <v>0</v>
      </c>
      <c r="BN184" s="96">
        <f>MASTER_DATA_ESCALATED!BN184/(BN$18*1000)</f>
        <v>0</v>
      </c>
      <c r="BO184" s="96">
        <f>MASTER_DATA_ESCALATED!BO184/(BO$18*1000)</f>
        <v>0</v>
      </c>
      <c r="BP184" s="96">
        <f>MASTER_DATA_ESCALATED!BP184/(BP$18*1000)</f>
        <v>0</v>
      </c>
      <c r="BQ184" s="96">
        <f>MASTER_DATA_ESCALATED!BQ184/(BQ$18*1000)</f>
        <v>0</v>
      </c>
      <c r="BR184" s="96">
        <f>MASTER_DATA_ESCALATED!BR184/(BR$18*1000)</f>
        <v>0</v>
      </c>
      <c r="BS184" s="96">
        <f>MASTER_DATA_ESCALATED!BS184/(BS$18*1000)</f>
        <v>0</v>
      </c>
      <c r="BT184" s="96">
        <f>MASTER_DATA_ESCALATED!BT184/(BT$18*1000)</f>
        <v>0</v>
      </c>
      <c r="BU184" s="96">
        <f>MASTER_DATA_ESCALATED!BU184/(BU$18*1000)</f>
        <v>0</v>
      </c>
      <c r="BV184" s="96">
        <f>MASTER_DATA_ESCALATED!BV184/(BV$18*1000)</f>
        <v>0</v>
      </c>
      <c r="BW184" s="96">
        <f>MASTER_DATA_ESCALATED!BW184/(BW$18*1000)</f>
        <v>0</v>
      </c>
      <c r="BX184" s="96">
        <f>MASTER_DATA_ESCALATED!BX184/(BX$18*1000)</f>
        <v>0</v>
      </c>
      <c r="BY184" s="96">
        <f>MASTER_DATA_ESCALATED!BY184/(BY$18*1000)</f>
        <v>0</v>
      </c>
      <c r="BZ184" s="96">
        <f>MASTER_DATA_ESCALATED!BZ184/(BZ$18*1000)</f>
        <v>0</v>
      </c>
      <c r="CA184" s="96">
        <f>MASTER_DATA_ESCALATED!CA184/(CA$18*1000)</f>
        <v>0</v>
      </c>
      <c r="CB184" s="96">
        <f>MASTER_DATA_ESCALATED!CB184/(CB$18*1000)</f>
        <v>0</v>
      </c>
      <c r="CC184" s="96">
        <f>MASTER_DATA_ESCALATED!CC184/(CC$18*1000)</f>
        <v>0</v>
      </c>
      <c r="CD184" s="96">
        <f>MASTER_DATA_ESCALATED!CD184/(CD$18*1000)</f>
        <v>0</v>
      </c>
      <c r="CE184" s="96">
        <f>MASTER_DATA_ESCALATED!CE184/(CE$18*1000)</f>
        <v>0</v>
      </c>
      <c r="CF184" s="96">
        <f>MASTER_DATA_ESCALATED!CF184/(CF$18*1000)</f>
        <v>0</v>
      </c>
      <c r="CG184" s="96">
        <f>MASTER_DATA_ESCALATED!CG184/(CG$18*1000)</f>
        <v>0</v>
      </c>
      <c r="CH184" s="96">
        <f>MASTER_DATA_ESCALATED!CH184/(CH$18*1000)</f>
        <v>0</v>
      </c>
      <c r="CI184" s="96">
        <f>MASTER_DATA_ESCALATED!CI184/(CI$18*1000)</f>
        <v>0</v>
      </c>
      <c r="CJ184" s="96">
        <f>MASTER_DATA_ESCALATED!CJ184/(CJ$18*1000)</f>
        <v>0</v>
      </c>
      <c r="CK184" s="96">
        <f>MASTER_DATA_ESCALATED!CK184/(CK$18*1000)</f>
        <v>0</v>
      </c>
      <c r="CL184" s="96">
        <f>MASTER_DATA_ESCALATED!CL184/(CL$18*1000)</f>
        <v>0</v>
      </c>
      <c r="CM184" s="96">
        <f>MASTER_DATA_ESCALATED!CM184/(CM$18*1000)</f>
        <v>0</v>
      </c>
      <c r="CN184" s="96">
        <f>MASTER_DATA_ESCALATED!CN184/(CN$18*1000)</f>
        <v>0</v>
      </c>
      <c r="CO184" s="96">
        <f>MASTER_DATA_ESCALATED!CO184/(CO$18*1000)</f>
        <v>0</v>
      </c>
      <c r="CP184" s="96">
        <f>MASTER_DATA_ESCALATED!CP184/(CP$18*1000)</f>
        <v>0</v>
      </c>
      <c r="CQ184" s="96">
        <f>MASTER_DATA_ESCALATED!CQ184/(CQ$18*1000)</f>
        <v>0</v>
      </c>
      <c r="CR184" s="96">
        <f>MASTER_DATA_ESCALATED!CR184/(CR$18*1000)</f>
        <v>0</v>
      </c>
      <c r="CS184" s="96">
        <f>MASTER_DATA_ESCALATED!CS184/(CS$18*1000)</f>
        <v>0</v>
      </c>
      <c r="CT184" s="96">
        <f>MASTER_DATA_ESCALATED!CT184/(CT$18*1000)</f>
        <v>0</v>
      </c>
      <c r="CU184" s="96">
        <f>MASTER_DATA_ESCALATED!CU184/(CU$18*1000)</f>
        <v>0</v>
      </c>
      <c r="CV184" s="96">
        <f>MASTER_DATA_ESCALATED!CV184/(CV$18*1000)</f>
        <v>0</v>
      </c>
      <c r="CW184" s="96">
        <f>MASTER_DATA_ESCALATED!CW184/(CW$18*1000)</f>
        <v>0</v>
      </c>
      <c r="CX184" s="96">
        <f>MASTER_DATA_ESCALATED!CX184/(CX$18*1000)</f>
        <v>0</v>
      </c>
      <c r="CY184" s="96">
        <f>MASTER_DATA_ESCALATED!CY184/(CY$18*1000)</f>
        <v>0</v>
      </c>
      <c r="CZ184" s="96">
        <f>MASTER_DATA_ESCALATED!CZ184/(CZ$18*1000)</f>
        <v>0</v>
      </c>
      <c r="DA184" s="96" t="e">
        <f>MASTER_DATA_ESCALATED!DA184/(DA$18*1000)</f>
        <v>#DIV/0!</v>
      </c>
      <c r="DB184" s="96" t="e">
        <f>MASTER_DATA_ESCALATED!DB184/(DB$18*1000)</f>
        <v>#DIV/0!</v>
      </c>
      <c r="DC184" s="96" t="e">
        <f>MASTER_DATA_ESCALATED!DC184/(DC$18*1000)</f>
        <v>#DIV/0!</v>
      </c>
      <c r="DD184" s="96" t="e">
        <f>MASTER_DATA_ESCALATED!DD184/(DD$18*1000)</f>
        <v>#N/A</v>
      </c>
      <c r="DE184" s="96">
        <f>MASTER_DATA_ESCALATED!DE184/(DE$18*1000)</f>
        <v>0</v>
      </c>
      <c r="DF184" s="96">
        <f>MASTER_DATA_ESCALATED!DF184/(DF$18*1000)</f>
        <v>0</v>
      </c>
      <c r="DG184" s="96">
        <f>MASTER_DATA_ESCALATED!DG184/(DG$18*1000)</f>
        <v>0</v>
      </c>
      <c r="DH184" s="96">
        <f>MASTER_DATA_ESCALATED!DH184/(DH$18*1000)</f>
        <v>207.06481540049282</v>
      </c>
      <c r="DI184" s="96">
        <f>MASTER_DATA_ESCALATED!DI184/(DI$18*1000)</f>
        <v>0</v>
      </c>
      <c r="DJ184" s="96">
        <f>MASTER_DATA_ESCALATED!DJ184/(DJ$18*1000)</f>
        <v>0</v>
      </c>
      <c r="DK184" s="96">
        <f>MASTER_DATA_ESCALATED!DK184/(DK$18*1000)</f>
        <v>0</v>
      </c>
      <c r="DL184" s="96">
        <f>MASTER_DATA_ESCALATED!DL184/(DL$18*1000)</f>
        <v>199.90344908861442</v>
      </c>
      <c r="DM184" s="96">
        <f>MASTER_DATA_ESCALATED!DM184/(DM$18*1000)</f>
        <v>0</v>
      </c>
      <c r="DN184" s="96">
        <f>MASTER_DATA_ESCALATED!DN184/(DN$18*1000)</f>
        <v>0</v>
      </c>
      <c r="DO184" s="96">
        <f>MASTER_DATA_ESCALATED!DO184/(DO$18*1000)</f>
        <v>0</v>
      </c>
      <c r="DP184" s="96">
        <f>MASTER_DATA_ESCALATED!DP184/(DP$18*1000)</f>
        <v>195.43221436197317</v>
      </c>
      <c r="DQ184" s="96">
        <f>MASTER_DATA_ESCALATED!DQ184/(DQ$18*1000)</f>
        <v>0</v>
      </c>
      <c r="DR184" s="96">
        <f>MASTER_DATA_ESCALATED!DR184/(DR$18*1000)</f>
        <v>0</v>
      </c>
      <c r="DS184" s="96">
        <f>MASTER_DATA_ESCALATED!DS184/(DS$18*1000)</f>
        <v>0</v>
      </c>
      <c r="DT184" s="96">
        <f>MASTER_DATA_ESCALATED!DT184/(DT$18*1000)</f>
        <v>195.13383952269169</v>
      </c>
      <c r="DU184" s="96">
        <f>MASTER_DATA_ESCALATED!DU184/(DU$18*1000)</f>
        <v>0</v>
      </c>
      <c r="DV184" s="96">
        <f>MASTER_DATA_ESCALATED!DV184/(DV$18*1000)</f>
        <v>0</v>
      </c>
      <c r="DW184" s="96">
        <f>MASTER_DATA_ESCALATED!DW184/(DW$18*1000)</f>
        <v>0</v>
      </c>
      <c r="DX184" s="96">
        <f>MASTER_DATA_ESCALATED!DX184/(DX$18*1000)</f>
        <v>198.42443515553734</v>
      </c>
      <c r="DY184" s="96">
        <f>MASTER_DATA_ESCALATED!DY184/(DY$18*1000)</f>
        <v>0</v>
      </c>
      <c r="DZ184" s="96">
        <f>MASTER_DATA_ESCALATED!DZ184/(DZ$18*1000)</f>
        <v>0</v>
      </c>
      <c r="EA184" s="96">
        <f>MASTER_DATA_ESCALATED!EA184/(EA$18*1000)</f>
        <v>0</v>
      </c>
      <c r="EB184" s="96">
        <f>MASTER_DATA_ESCALATED!EB184/(EB$18*1000)</f>
        <v>200.69597892744821</v>
      </c>
      <c r="EC184" s="96" t="e">
        <f>MASTER_DATA_ESCALATED!EC184/(EC$18*1000)</f>
        <v>#DIV/0!</v>
      </c>
      <c r="ED184" s="96" t="e">
        <f>MASTER_DATA_ESCALATED!ED184/(ED$18*1000)</f>
        <v>#DIV/0!</v>
      </c>
      <c r="EE184" s="96" t="e">
        <f>MASTER_DATA_ESCALATED!EE184/(EE$18*1000)</f>
        <v>#DIV/0!</v>
      </c>
      <c r="EF184" s="96" t="e">
        <f>MASTER_DATA_ESCALATED!EF184/(EF$18*1000)</f>
        <v>#VALUE!</v>
      </c>
      <c r="EG184" s="96">
        <f>MASTER_DATA_ESCALATED!EG184/(EG$18*1000)</f>
        <v>0</v>
      </c>
      <c r="EH184" s="96">
        <f>MASTER_DATA_ESCALATED!EH184/(EH$18*1000)</f>
        <v>0</v>
      </c>
      <c r="EI184" s="96">
        <f>MASTER_DATA_ESCALATED!EI184/(EI$18*1000)</f>
        <v>0</v>
      </c>
      <c r="EJ184" s="96">
        <f>MASTER_DATA_ESCALATED!EJ184/(EJ$18*1000)</f>
        <v>0</v>
      </c>
      <c r="EK184" s="96">
        <f>MASTER_DATA_ESCALATED!EK184/(EK$18*1000)</f>
        <v>0</v>
      </c>
      <c r="EL184" s="96">
        <f>MASTER_DATA_ESCALATED!EL184/(EL$18*1000)</f>
        <v>0</v>
      </c>
      <c r="EM184" s="96">
        <f>MASTER_DATA_ESCALATED!EM184/(EM$18*1000)</f>
        <v>0</v>
      </c>
      <c r="EN184" s="96">
        <f>MASTER_DATA_ESCALATED!EN184/(EN$18*1000)</f>
        <v>0</v>
      </c>
      <c r="EO184" s="96">
        <f>MASTER_DATA_ESCALATED!EO184/(EO$18*1000)</f>
        <v>0</v>
      </c>
      <c r="EP184" s="96">
        <f>MASTER_DATA_ESCALATED!EP184/(EP$18*1000)</f>
        <v>0</v>
      </c>
      <c r="EQ184" s="96">
        <f>MASTER_DATA_ESCALATED!EQ184/(EQ$18*1000)</f>
        <v>0</v>
      </c>
      <c r="ER184" s="96">
        <f>MASTER_DATA_ESCALATED!ER184/(ER$18*1000)</f>
        <v>0</v>
      </c>
      <c r="ES184" s="96">
        <f>MASTER_DATA_ESCALATED!ES184/(ES$18*1000)</f>
        <v>0</v>
      </c>
      <c r="ET184" s="96">
        <f>MASTER_DATA_ESCALATED!ET184/(ET$18*1000)</f>
        <v>0</v>
      </c>
      <c r="EU184" s="96">
        <f>MASTER_DATA_ESCALATED!EU184/(EU$18*1000)</f>
        <v>0</v>
      </c>
      <c r="EV184" s="96">
        <f>MASTER_DATA_ESCALATED!EV184/(EV$18*1000)</f>
        <v>0</v>
      </c>
      <c r="EW184" s="96">
        <f>MASTER_DATA_ESCALATED!EW184/(EW$18*1000)</f>
        <v>0</v>
      </c>
      <c r="EX184" s="96">
        <f>MASTER_DATA_ESCALATED!EX184/(EX$18*1000)</f>
        <v>0</v>
      </c>
      <c r="EY184" s="96">
        <f>MASTER_DATA_ESCALATED!EY184/(EY$18*1000)</f>
        <v>0</v>
      </c>
      <c r="EZ184" s="96">
        <f>MASTER_DATA_ESCALATED!EZ184/(EZ$18*1000)</f>
        <v>0</v>
      </c>
      <c r="FA184" s="96">
        <f>MASTER_DATA_ESCALATED!FA184/(FA$18*1000)</f>
        <v>0</v>
      </c>
      <c r="FB184" s="96">
        <f>MASTER_DATA_ESCALATED!FB184/(FB$18*1000)</f>
        <v>0</v>
      </c>
      <c r="FC184" s="96">
        <f>MASTER_DATA_ESCALATED!FC184/(FC$18*1000)</f>
        <v>0</v>
      </c>
      <c r="FD184" s="96">
        <f>MASTER_DATA_ESCALATED!FD184/(FD$18*1000)</f>
        <v>0</v>
      </c>
      <c r="FE184" s="96">
        <f>MASTER_DATA_ESCALATED!FE184/(FE$18*1000)</f>
        <v>0</v>
      </c>
      <c r="FF184" s="96">
        <f>MASTER_DATA_ESCALATED!FF184/(FF$18*1000)</f>
        <v>0</v>
      </c>
      <c r="FG184" s="96">
        <f>MASTER_DATA_ESCALATED!FG184/(FG$18*1000)</f>
        <v>0</v>
      </c>
      <c r="FH184" s="96">
        <f>MASTER_DATA_ESCALATED!FH184/(FH$18*1000)</f>
        <v>0</v>
      </c>
      <c r="FI184" s="96">
        <f>MASTER_DATA_ESCALATED!FI184/(FI$18*1000)</f>
        <v>0</v>
      </c>
      <c r="FJ184" s="96">
        <f>MASTER_DATA_ESCALATED!FJ184/(FJ$18*1000)</f>
        <v>0</v>
      </c>
      <c r="FK184" s="96">
        <f>MASTER_DATA_ESCALATED!FK184/(FK$18*1000)</f>
        <v>0</v>
      </c>
      <c r="FL184" s="96">
        <f>MASTER_DATA_ESCALATED!FL184/(FL$18*1000)</f>
        <v>0</v>
      </c>
      <c r="FM184" s="96">
        <f>MASTER_DATA_ESCALATED!FM184/(FM$18*1000)</f>
        <v>0</v>
      </c>
      <c r="FN184" s="96">
        <f>MASTER_DATA_ESCALATED!FN184/(FN$18*1000)</f>
        <v>0</v>
      </c>
      <c r="FO184" s="96">
        <f>MASTER_DATA_ESCALATED!FO184/(FO$18*1000)</f>
        <v>0</v>
      </c>
      <c r="FP184" s="96">
        <f>MASTER_DATA_ESCALATED!FP184/(FP$18*1000)</f>
        <v>0</v>
      </c>
      <c r="FQ184" s="96">
        <f>MASTER_DATA_ESCALATED!FQ184/(FQ$18*1000)</f>
        <v>0</v>
      </c>
      <c r="FR184" s="96">
        <f>MASTER_DATA_ESCALATED!FR184/(FR$18*1000)</f>
        <v>0</v>
      </c>
      <c r="FS184" s="96">
        <f>MASTER_DATA_ESCALATED!FS184/(FS$18*1000)</f>
        <v>0</v>
      </c>
      <c r="FT184" s="96">
        <f>MASTER_DATA_ESCALATED!FT184/(FT$18*1000)</f>
        <v>0</v>
      </c>
      <c r="FU184" s="96">
        <f>MASTER_DATA_ESCALATED!FU184/(FU$18*1000)</f>
        <v>0</v>
      </c>
      <c r="FV184" s="96">
        <f>MASTER_DATA_ESCALATED!FV184/(FV$18*1000)</f>
        <v>0</v>
      </c>
      <c r="FW184" s="96">
        <f>MASTER_DATA_ESCALATED!FW184/(FW$18*1000)</f>
        <v>0</v>
      </c>
      <c r="FX184" s="96">
        <f>MASTER_DATA_ESCALATED!FX184/(FX$18*1000)</f>
        <v>0</v>
      </c>
      <c r="FY184" s="96">
        <f>MASTER_DATA_ESCALATED!FY184/(FY$18*1000)</f>
        <v>0</v>
      </c>
      <c r="FZ184" s="96">
        <f>MASTER_DATA_ESCALATED!FZ184/(FZ$18*1000)</f>
        <v>0</v>
      </c>
      <c r="GA184" s="96">
        <f>MASTER_DATA_ESCALATED!GA184/(GA$18*1000)</f>
        <v>0</v>
      </c>
      <c r="GB184" s="96">
        <f>MASTER_DATA_ESCALATED!GB184/(GB$18*1000)</f>
        <v>0</v>
      </c>
      <c r="GC184" s="96">
        <f>MASTER_DATA_ESCALATED!GC184/(GC$18*1000)</f>
        <v>0</v>
      </c>
      <c r="GD184" s="96">
        <f>MASTER_DATA_ESCALATED!GD184/(GD$18*1000)</f>
        <v>0</v>
      </c>
      <c r="GE184" s="96">
        <f>MASTER_DATA_ESCALATED!GE184/(GE$18*1000)</f>
        <v>0</v>
      </c>
      <c r="GF184" s="96">
        <f>MASTER_DATA_ESCALATED!GF184/(GF$18*1000)</f>
        <v>0</v>
      </c>
      <c r="GG184" s="96">
        <f>MASTER_DATA_ESCALATED!GG184/(GG$18*1000)</f>
        <v>0</v>
      </c>
      <c r="GH184" s="96">
        <f>MASTER_DATA_ESCALATED!GH184/(GH$18*1000)</f>
        <v>0</v>
      </c>
      <c r="GI184" s="96">
        <f>MASTER_DATA_ESCALATED!GI184/(GI$18*1000)</f>
        <v>0</v>
      </c>
      <c r="GJ184" s="96">
        <f>MASTER_DATA_ESCALATED!GJ184/(GJ$18*1000)</f>
        <v>0</v>
      </c>
      <c r="GK184" s="96">
        <f>MASTER_DATA_ESCALATED!GK184/(GK$18*1000)</f>
        <v>0</v>
      </c>
      <c r="GL184" s="96">
        <f>MASTER_DATA_ESCALATED!GL184/(GL$18*1000)</f>
        <v>0</v>
      </c>
      <c r="GM184" s="96">
        <f>MASTER_DATA_ESCALATED!GM184/(GM$18*1000)</f>
        <v>0</v>
      </c>
      <c r="GN184" s="96">
        <f>MASTER_DATA_ESCALATED!GN184/(GN$18*1000)</f>
        <v>0</v>
      </c>
      <c r="GO184" s="96">
        <f>MASTER_DATA_ESCALATED!GO184/(GO$18*1000)</f>
        <v>0</v>
      </c>
      <c r="GP184" s="96">
        <f>MASTER_DATA_ESCALATED!GP184/(GP$18*1000)</f>
        <v>0</v>
      </c>
      <c r="GQ184" s="96">
        <f>MASTER_DATA_ESCALATED!GQ184/(GQ$18*1000)</f>
        <v>0</v>
      </c>
      <c r="GR184" s="96">
        <f>MASTER_DATA_ESCALATED!GR184/(GR$18*1000)</f>
        <v>0</v>
      </c>
      <c r="GS184" s="96">
        <f>MASTER_DATA_ESCALATED!GS184/(GS$18*1000)</f>
        <v>0</v>
      </c>
      <c r="GT184" s="96">
        <f>MASTER_DATA_ESCALATED!GT184/(GT$18*1000)</f>
        <v>0</v>
      </c>
      <c r="GU184" s="96">
        <f>MASTER_DATA_ESCALATED!GU184/(GU$18*1000)</f>
        <v>0</v>
      </c>
      <c r="GV184" s="96">
        <f>MASTER_DATA_ESCALATED!GV184/(GV$18*1000)</f>
        <v>0</v>
      </c>
      <c r="GW184" s="96" t="e">
        <f>MASTER_DATA_ESCALATED!#REF!/(GW$18*1000)</f>
        <v>#REF!</v>
      </c>
      <c r="GX184" s="96" t="e">
        <f>MASTER_DATA_ESCALATED!#REF!/(GX$18*1000)</f>
        <v>#REF!</v>
      </c>
      <c r="GY184" s="96" t="e">
        <f>MASTER_DATA_ESCALATED!#REF!/(GY$18*1000)</f>
        <v>#REF!</v>
      </c>
    </row>
    <row r="185" spans="2:207" collapsed="1"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46D8D-A582-4A47-9BD2-81428DF10D94}">
  <sheetPr>
    <tabColor theme="9"/>
  </sheetPr>
  <dimension ref="B1:GZ187"/>
  <sheetViews>
    <sheetView showGridLines="0" topLeftCell="L1" workbookViewId="0"/>
  </sheetViews>
  <sheetFormatPr defaultColWidth="8.85546875" defaultRowHeight="16.5" outlineLevelRow="2" outlineLevelCol="1" x14ac:dyDescent="0.3"/>
  <cols>
    <col min="1" max="7" width="8.85546875" style="20"/>
    <col min="8" max="8" width="77.42578125" style="20" bestFit="1" customWidth="1"/>
    <col min="9" max="11" width="21.42578125" style="20" hidden="1" customWidth="1" outlineLevel="1"/>
    <col min="12" max="12" width="21.42578125" style="20" customWidth="1" collapsed="1"/>
    <col min="13" max="15" width="21.42578125" style="20" hidden="1" customWidth="1" outlineLevel="1"/>
    <col min="16" max="16" width="21.42578125" style="20" customWidth="1" collapsed="1"/>
    <col min="17" max="19" width="21.42578125" style="20" hidden="1" customWidth="1" outlineLevel="1"/>
    <col min="20" max="20" width="21.42578125" style="20" customWidth="1" collapsed="1"/>
    <col min="21" max="23" width="21.42578125" style="20" hidden="1" customWidth="1" outlineLevel="1"/>
    <col min="24" max="24" width="21.42578125" style="20" customWidth="1" collapsed="1"/>
    <col min="25" max="27" width="21.42578125" style="20" hidden="1" customWidth="1" outlineLevel="1"/>
    <col min="28" max="28" width="21.42578125" style="20" customWidth="1" collapsed="1"/>
    <col min="29" max="31" width="21.42578125" style="20" hidden="1" customWidth="1" outlineLevel="1"/>
    <col min="32" max="32" width="21.42578125" style="20" customWidth="1" collapsed="1"/>
    <col min="33" max="35" width="21.42578125" style="20" hidden="1" customWidth="1" outlineLevel="1"/>
    <col min="36" max="36" width="21.42578125" style="20" customWidth="1" collapsed="1"/>
    <col min="37" max="39" width="21.42578125" style="20" hidden="1" customWidth="1" outlineLevel="1"/>
    <col min="40" max="40" width="21.42578125" style="20" customWidth="1" collapsed="1"/>
    <col min="41" max="43" width="21.42578125" style="20" hidden="1" customWidth="1" outlineLevel="1"/>
    <col min="44" max="44" width="21.42578125" style="20" customWidth="1" collapsed="1"/>
    <col min="45" max="47" width="21.42578125" style="20" hidden="1" customWidth="1" outlineLevel="1"/>
    <col min="48" max="48" width="21.42578125" style="20" customWidth="1" collapsed="1"/>
    <col min="49" max="51" width="21.42578125" style="20" hidden="1" customWidth="1" outlineLevel="1"/>
    <col min="52" max="52" width="21.42578125" style="20" customWidth="1" collapsed="1"/>
    <col min="53" max="55" width="21.42578125" style="20" hidden="1" customWidth="1" outlineLevel="1"/>
    <col min="56" max="56" width="21.42578125" style="20" customWidth="1" collapsed="1"/>
    <col min="57" max="59" width="21.42578125" style="20" hidden="1" customWidth="1" outlineLevel="1"/>
    <col min="60" max="60" width="21.42578125" style="20" customWidth="1" collapsed="1"/>
    <col min="61" max="63" width="21.42578125" style="20" hidden="1" customWidth="1" outlineLevel="1"/>
    <col min="64" max="64" width="21.42578125" style="20" customWidth="1" collapsed="1"/>
    <col min="65" max="67" width="21.42578125" style="20" hidden="1" customWidth="1" outlineLevel="1"/>
    <col min="68" max="68" width="21.42578125" style="20" customWidth="1" collapsed="1"/>
    <col min="69" max="71" width="21.42578125" style="20" hidden="1" customWidth="1" outlineLevel="1"/>
    <col min="72" max="72" width="21.42578125" style="20" customWidth="1" collapsed="1"/>
    <col min="73" max="75" width="21.42578125" style="20" hidden="1" customWidth="1" outlineLevel="1"/>
    <col min="76" max="76" width="21.42578125" style="20" customWidth="1" collapsed="1"/>
    <col min="77" max="79" width="21.42578125" style="20" hidden="1" customWidth="1" outlineLevel="1"/>
    <col min="80" max="80" width="21.42578125" style="20" customWidth="1" collapsed="1"/>
    <col min="81" max="83" width="21.42578125" style="20" hidden="1" customWidth="1" outlineLevel="1"/>
    <col min="84" max="84" width="21.42578125" style="20" customWidth="1" collapsed="1"/>
    <col min="85" max="87" width="21.42578125" style="20" hidden="1" customWidth="1" outlineLevel="1"/>
    <col min="88" max="88" width="21.42578125" style="20" customWidth="1" collapsed="1"/>
    <col min="89" max="91" width="21.42578125" style="20" hidden="1" customWidth="1" outlineLevel="1"/>
    <col min="92" max="92" width="21.42578125" style="20" customWidth="1" collapsed="1"/>
    <col min="93" max="95" width="21.42578125" style="20" hidden="1" customWidth="1" outlineLevel="1"/>
    <col min="96" max="96" width="21.42578125" style="20" customWidth="1" collapsed="1"/>
    <col min="97" max="99" width="21.42578125" style="20" hidden="1" customWidth="1" outlineLevel="1"/>
    <col min="100" max="100" width="21.42578125" style="20" customWidth="1" collapsed="1"/>
    <col min="101" max="103" width="21.42578125" style="20" hidden="1" customWidth="1" outlineLevel="1"/>
    <col min="104" max="104" width="21.42578125" style="20" customWidth="1" collapsed="1"/>
    <col min="105" max="107" width="21.42578125" style="20" hidden="1" customWidth="1" outlineLevel="1"/>
    <col min="108" max="108" width="21.42578125" style="20" customWidth="1" collapsed="1"/>
    <col min="109" max="111" width="21.42578125" style="20" hidden="1" customWidth="1" outlineLevel="1"/>
    <col min="112" max="112" width="21.42578125" style="20" customWidth="1" collapsed="1"/>
    <col min="113" max="115" width="21.42578125" style="20" hidden="1" customWidth="1" outlineLevel="1"/>
    <col min="116" max="116" width="21.42578125" style="20" customWidth="1" collapsed="1"/>
    <col min="117" max="119" width="21.42578125" style="20" hidden="1" customWidth="1" outlineLevel="1"/>
    <col min="120" max="120" width="21.42578125" style="20" customWidth="1" collapsed="1"/>
    <col min="121" max="123" width="21.42578125" style="20" hidden="1" customWidth="1" outlineLevel="1"/>
    <col min="124" max="124" width="21.42578125" style="20" customWidth="1" collapsed="1"/>
    <col min="125" max="127" width="21.42578125" style="20" hidden="1" customWidth="1" outlineLevel="1"/>
    <col min="128" max="128" width="21.42578125" style="20" customWidth="1" collapsed="1"/>
    <col min="129" max="131" width="21.42578125" style="20" hidden="1" customWidth="1" outlineLevel="1"/>
    <col min="132" max="132" width="21.42578125" style="20" customWidth="1" collapsed="1"/>
    <col min="133" max="135" width="21.42578125" style="20" hidden="1" customWidth="1" outlineLevel="1"/>
    <col min="136" max="136" width="21.42578125" style="20" customWidth="1" collapsed="1"/>
    <col min="137" max="139" width="21.42578125" style="20" hidden="1" customWidth="1" outlineLevel="1"/>
    <col min="140" max="140" width="21.42578125" style="20" customWidth="1" collapsed="1"/>
    <col min="141" max="143" width="21.42578125" style="20" hidden="1" customWidth="1" outlineLevel="1"/>
    <col min="144" max="144" width="21.42578125" style="20" customWidth="1" collapsed="1"/>
    <col min="145" max="147" width="21.42578125" style="20" hidden="1" customWidth="1" outlineLevel="1"/>
    <col min="148" max="148" width="21.42578125" style="20" customWidth="1" collapsed="1"/>
    <col min="149" max="151" width="21.42578125" style="20" hidden="1" customWidth="1" outlineLevel="1"/>
    <col min="152" max="152" width="21.42578125" style="20" customWidth="1" collapsed="1"/>
    <col min="153" max="155" width="21.42578125" style="20" hidden="1" customWidth="1" outlineLevel="1"/>
    <col min="156" max="156" width="21.42578125" style="20" customWidth="1" collapsed="1"/>
    <col min="157" max="159" width="21.42578125" style="20" hidden="1" customWidth="1" outlineLevel="1"/>
    <col min="160" max="160" width="21.42578125" style="20" customWidth="1" collapsed="1"/>
    <col min="161" max="163" width="21.42578125" style="20" hidden="1" customWidth="1" outlineLevel="1"/>
    <col min="164" max="164" width="21.42578125" style="20" customWidth="1" collapsed="1"/>
    <col min="165" max="167" width="21.42578125" style="20" hidden="1" customWidth="1" outlineLevel="1"/>
    <col min="168" max="168" width="21.42578125" style="20" customWidth="1" collapsed="1"/>
    <col min="169" max="171" width="21.42578125" style="20" hidden="1" customWidth="1" outlineLevel="1"/>
    <col min="172" max="172" width="21.42578125" style="20" customWidth="1" collapsed="1"/>
    <col min="173" max="175" width="21.42578125" style="20" hidden="1" customWidth="1" outlineLevel="1"/>
    <col min="176" max="176" width="21.42578125" style="20" customWidth="1" collapsed="1"/>
    <col min="177" max="179" width="21.42578125" style="20" hidden="1" customWidth="1" outlineLevel="1"/>
    <col min="180" max="180" width="21.42578125" style="20" customWidth="1" collapsed="1"/>
    <col min="181" max="183" width="21.42578125" style="20" hidden="1" customWidth="1" outlineLevel="1"/>
    <col min="184" max="184" width="21.42578125" style="20" customWidth="1" collapsed="1"/>
    <col min="185" max="187" width="21.42578125" style="20" hidden="1" customWidth="1" outlineLevel="1"/>
    <col min="188" max="188" width="21.42578125" style="20" customWidth="1" collapsed="1"/>
    <col min="189" max="191" width="21.42578125" style="20" hidden="1" customWidth="1" outlineLevel="1"/>
    <col min="192" max="192" width="21.42578125" style="20" customWidth="1" collapsed="1"/>
    <col min="193" max="195" width="21.42578125" style="20" hidden="1" customWidth="1" outlineLevel="1"/>
    <col min="196" max="196" width="21.42578125" style="20" customWidth="1" collapsed="1"/>
    <col min="197" max="199" width="21.42578125" style="20" hidden="1" customWidth="1" outlineLevel="1"/>
    <col min="200" max="200" width="21.42578125" style="20" customWidth="1" collapsed="1"/>
    <col min="201" max="203" width="21.42578125" style="20" hidden="1" customWidth="1" outlineLevel="1"/>
    <col min="204" max="204" width="21.42578125" style="20" customWidth="1" collapsed="1"/>
    <col min="205" max="207" width="21.42578125" style="20" hidden="1" customWidth="1" outlineLevel="1"/>
    <col min="208" max="208" width="8.85546875" style="20" collapsed="1"/>
    <col min="209" max="16384" width="8.85546875" style="20"/>
  </cols>
  <sheetData>
    <row r="1" spans="4:207" ht="18.75" x14ac:dyDescent="0.3">
      <c r="H1" s="38" t="s">
        <v>0</v>
      </c>
    </row>
    <row r="2" spans="4:207" ht="18.75" x14ac:dyDescent="0.35">
      <c r="H2" s="29" t="s">
        <v>1</v>
      </c>
      <c r="I2" s="107" t="str">
        <f>MASTER_DATA_MAPPED!I2</f>
        <v>Techno-Economic Analysis Advancements 
in FY-23</v>
      </c>
      <c r="J2" s="21" t="str">
        <f>MASTER_DATA_MAPPED!J2</f>
        <v>Techno-Economic Analysis Advancements 
in FY-23</v>
      </c>
      <c r="K2" s="21" t="str">
        <f>MASTER_DATA_MAPPED!K2</f>
        <v>Techno-Economic Analysis Advancements 
in FY-23</v>
      </c>
      <c r="L2" s="21" t="str">
        <f>MASTER_DATA_MAPPED!L2</f>
        <v>Sensitivity of HTGR Heat and Power Production to Reactor Outlet, Temperature, Economic Analysis</v>
      </c>
      <c r="M2" s="21" t="str">
        <f>MASTER_DATA_MAPPED!M2</f>
        <v>Sensitivity of HTGR Heat and Power Production to Reactor Outlet, Temperature, Economic Analysis</v>
      </c>
      <c r="N2" s="21" t="str">
        <f>MASTER_DATA_MAPPED!N2</f>
        <v>Sensitivity of HTGR Heat and Power Production to Reactor Outlet, Temperature, Economic Analysis</v>
      </c>
      <c r="O2" s="21" t="str">
        <f>MASTER_DATA_MAPPED!O2</f>
        <v>Sensitivity of HTGR Heat and Power Production to Reactor Outlet, Temperature, Economic Analysis</v>
      </c>
      <c r="P2" s="21" t="str">
        <f>MASTER_DATA_MAPPED!P2</f>
        <v>Sensitivity of HTGR Heat and Power Production to Reactor Outlet, Temperature, Economic Analysis</v>
      </c>
      <c r="Q2" s="21" t="str">
        <f>MASTER_DATA_MAPPED!Q2</f>
        <v>Sensitivity of HTGR Heat and Power Production to Reactor Outlet, Temperature, Economic Analysis</v>
      </c>
      <c r="R2" s="21" t="str">
        <f>MASTER_DATA_MAPPED!R2</f>
        <v>Sensitivity of HTGR Heat and Power Production to Reactor Outlet, Temperature, Economic Analysis</v>
      </c>
      <c r="S2" s="21" t="str">
        <f>MASTER_DATA_MAPPED!S2</f>
        <v>Sensitivity of HTGR Heat and Power Production to Reactor Outlet, Temperature, Economic Analysis</v>
      </c>
      <c r="T2" s="21" t="str">
        <f>MASTER_DATA_MAPPED!T2</f>
        <v>Sensitivity of HTGR Heat and Power Production to Reactor Outlet, Temperature, Economic Analysis</v>
      </c>
      <c r="U2" s="21" t="str">
        <f>MASTER_DATA_MAPPED!U2</f>
        <v>Sensitivity of HTGR Heat and Power Production to Reactor Outlet, Temperature, Economic Analysis</v>
      </c>
      <c r="V2" s="21" t="str">
        <f>MASTER_DATA_MAPPED!V2</f>
        <v>Sensitivity of HTGR Heat and Power Production to Reactor Outlet, Temperature, Economic Analysis</v>
      </c>
      <c r="W2" s="21" t="str">
        <f>MASTER_DATA_MAPPED!W2</f>
        <v>Sensitivity of HTGR Heat and Power Production to Reactor Outlet, Temperature, Economic Analysis</v>
      </c>
      <c r="X2" s="21" t="str">
        <f>MASTER_DATA_MAPPED!X2</f>
        <v>Sensitivity of HTGR Heat and Power Production to Reactor Outlet, Temperature, Economic Analysis</v>
      </c>
      <c r="Y2" s="21" t="str">
        <f>MASTER_DATA_MAPPED!Y2</f>
        <v>Sensitivity of HTGR Heat and Power Production to Reactor Outlet, Temperature, Economic Analysis</v>
      </c>
      <c r="Z2" s="21" t="str">
        <f>MASTER_DATA_MAPPED!Z2</f>
        <v>Sensitivity of HTGR Heat and Power Production to Reactor Outlet, Temperature, Economic Analysis</v>
      </c>
      <c r="AA2" s="21" t="str">
        <f>MASTER_DATA_MAPPED!AA2</f>
        <v>Sensitivity of HTGR Heat and Power Production to Reactor Outlet, Temperature, Economic Analysis</v>
      </c>
      <c r="AB2" s="21" t="str">
        <f>MASTER_DATA_MAPPED!AB2</f>
        <v>Sensitivity of HTGR Heat and Power Production to Reactor Outlet, Temperature, Economic Analysis</v>
      </c>
      <c r="AC2" s="21" t="str">
        <f>MASTER_DATA_MAPPED!AC2</f>
        <v>Sensitivity of HTGR Heat and Power Production to Reactor Outlet, Temperature, Economic Analysis</v>
      </c>
      <c r="AD2" s="21" t="str">
        <f>MASTER_DATA_MAPPED!AD2</f>
        <v>Sensitivity of HTGR Heat and Power Production to Reactor Outlet, Temperature, Economic Analysis</v>
      </c>
      <c r="AE2" s="21" t="str">
        <f>MASTER_DATA_MAPPED!AE2</f>
        <v>Sensitivity of HTGR Heat and Power Production to Reactor Outlet, Temperature, Economic Analysis</v>
      </c>
      <c r="AF2" s="21" t="str">
        <f>MASTER_DATA_MAPPED!AF2</f>
        <v>Sensitivity of HTGR Heat and Power Production to Reactor Outlet, Temperature, Economic Analysis</v>
      </c>
      <c r="AG2" s="21" t="str">
        <f>MASTER_DATA_MAPPED!AG2</f>
        <v>Sensitivity of HTGR Heat and Power Production to Reactor Outlet, Temperature, Economic Analysis</v>
      </c>
      <c r="AH2" s="21" t="str">
        <f>MASTER_DATA_MAPPED!AH2</f>
        <v>Sensitivity of HTGR Heat and Power Production to Reactor Outlet, Temperature, Economic Analysis</v>
      </c>
      <c r="AI2" s="21" t="str">
        <f>MASTER_DATA_MAPPED!AI2</f>
        <v>Sensitivity of HTGR Heat and Power Production to Reactor Outlet, Temperature, Economic Analysis</v>
      </c>
      <c r="AJ2" s="21" t="str">
        <f>MASTER_DATA_MAPPED!AJ2</f>
        <v>Sensitivity of HTGR Heat and Power Production to Reactor Outlet, Temperature, Economic Analysis</v>
      </c>
      <c r="AK2" s="21" t="str">
        <f>MASTER_DATA_MAPPED!AK2</f>
        <v>Sensitivity of HTGR Heat and Power Production to Reactor Outlet, Temperature, Economic Analysis</v>
      </c>
      <c r="AL2" s="21" t="str">
        <f>MASTER_DATA_MAPPED!AL2</f>
        <v>Sensitivity of HTGR Heat and Power Production to Reactor Outlet, Temperature, Economic Analysis</v>
      </c>
      <c r="AM2" s="21" t="str">
        <f>MASTER_DATA_MAPPED!AM2</f>
        <v>Sensitivity of HTGR Heat and Power Production to Reactor Outlet, Temperature, Economic Analysis</v>
      </c>
      <c r="AN2" s="21" t="str">
        <f>MASTER_DATA_MAPPED!AN2</f>
        <v>Sensitivity of HTGR Heat and Power Production to Reactor Outlet, Temperature, Economic Analysis</v>
      </c>
      <c r="AO2" s="21" t="str">
        <f>MASTER_DATA_MAPPED!AO2</f>
        <v>Stewart, W. R., Shirvan, K., Velez, E., &amp; Wiser, R. Pathways to Cost-effective Advanced Nuclear Technology.</v>
      </c>
      <c r="AP2" s="21" t="str">
        <f>MASTER_DATA_MAPPED!AP2</f>
        <v>Stewart, W. R., Shirvan, K., Velez, E., &amp; Wiser, R. Pathways to Cost-effective Advanced Nuclear Technology.</v>
      </c>
      <c r="AQ2" s="21" t="str">
        <f>MASTER_DATA_MAPPED!AQ2</f>
        <v>Stewart, W. R., Shirvan, K., Velez, E., &amp; Wiser, R. Pathways to Cost-effective Advanced Nuclear Technology.</v>
      </c>
      <c r="AR2" s="21" t="str">
        <f>MASTER_DATA_MAPPED!AR2</f>
        <v>Stewart, W. R., Shirvan, K., Velez, E., &amp; Wiser, R. Pathways to Cost-effective Advanced Nuclear Technology.</v>
      </c>
      <c r="AS2" s="21" t="str">
        <f>MASTER_DATA_MAPPED!AS2</f>
        <v>Stewart, W. R., Shirvan, K., Velez, E., &amp; Wiser, R. Pathways to Cost-effective Advanced Nuclear Technology.</v>
      </c>
      <c r="AT2" s="21" t="str">
        <f>MASTER_DATA_MAPPED!AT2</f>
        <v>Stewart, W. R., Shirvan, K., Velez, E., &amp; Wiser, R. Pathways to Cost-effective Advanced Nuclear Technology.</v>
      </c>
      <c r="AU2" s="21" t="str">
        <f>MASTER_DATA_MAPPED!AU2</f>
        <v>Stewart, W. R., Shirvan, K., Velez, E., &amp; Wiser, R. Pathways to Cost-effective Advanced Nuclear Technology.</v>
      </c>
      <c r="AV2" s="21" t="str">
        <f>MASTER_DATA_MAPPED!AV2</f>
        <v>Stewart, W. R., Shirvan, K., Velez, E., &amp; Wiser, R. Pathways to Cost-effective Advanced Nuclear Technology.</v>
      </c>
      <c r="AW2" s="21" t="str">
        <f>MASTER_DATA_MAPPED!AW2</f>
        <v>Stewart, W. R., Shirvan, K., Velez, E., &amp; Wiser, R. Pathways to Cost-effective Advanced Nuclear Technology.</v>
      </c>
      <c r="AX2" s="21" t="str">
        <f>MASTER_DATA_MAPPED!AX2</f>
        <v>Stewart, W. R., Shirvan, K., Velez, E., &amp; Wiser, R. Pathways to Cost-effective Advanced Nuclear Technology.</v>
      </c>
      <c r="AY2" s="21" t="str">
        <f>MASTER_DATA_MAPPED!AY2</f>
        <v>Stewart, W. R., Shirvan, K., Velez, E., &amp; Wiser, R. Pathways to Cost-effective Advanced Nuclear Technology.</v>
      </c>
      <c r="AZ2" s="21" t="str">
        <f>MASTER_DATA_MAPPED!AZ2</f>
        <v>Stewart, W. R., Shirvan, K., Velez, E., &amp; Wiser, R. Pathways to Cost-effective Advanced Nuclear Technology.</v>
      </c>
      <c r="BA2" s="21" t="str">
        <f>MASTER_DATA_MAPPED!BA2</f>
        <v>Stewart, W. R., Shirvan, K., Velez, E., &amp; Wiser, R. Pathways to Cost-effective Advanced Nuclear Technology.</v>
      </c>
      <c r="BB2" s="21" t="str">
        <f>MASTER_DATA_MAPPED!BB2</f>
        <v>Stewart, W. R., Shirvan, K., Velez, E., &amp; Wiser, R. Pathways to Cost-effective Advanced Nuclear Technology.</v>
      </c>
      <c r="BC2" s="21" t="str">
        <f>MASTER_DATA_MAPPED!BC2</f>
        <v>Stewart, W. R., Shirvan, K., Velez, E., &amp; Wiser, R. Pathways to Cost-effective Advanced Nuclear Technology.</v>
      </c>
      <c r="BD2" s="21" t="str">
        <f>MASTER_DATA_MAPPED!BD2</f>
        <v>Stewart, W. R., Shirvan, K., Velez, E., &amp; Wiser, R. Pathways to Cost-effective Advanced Nuclear Technology.</v>
      </c>
      <c r="BE2" s="21" t="str">
        <f>MASTER_DATA_MAPPED!BE2</f>
        <v>Stewart, W. R., Shirvan, K., Velez, E., &amp; Wiser, R. Pathways to Cost-effective Advanced Nuclear Technology.</v>
      </c>
      <c r="BF2" s="21" t="str">
        <f>MASTER_DATA_MAPPED!BF2</f>
        <v>Stewart, W. R., Shirvan, K., Velez, E., &amp; Wiser, R. Pathways to Cost-effective Advanced Nuclear Technology.</v>
      </c>
      <c r="BG2" s="21" t="str">
        <f>MASTER_DATA_MAPPED!BG2</f>
        <v>Stewart, W. R., Shirvan, K., Velez, E., &amp; Wiser, R. Pathways to Cost-effective Advanced Nuclear Technology.</v>
      </c>
      <c r="BH2" s="21" t="str">
        <f>MASTER_DATA_MAPPED!BH2</f>
        <v>Stewart, W. R., Shirvan, K., Velez, E., &amp; Wiser, R. Pathways to Cost-effective Advanced Nuclear Technology.</v>
      </c>
      <c r="BI2" s="107" t="str">
        <f>MASTER_DATA_MAPPED!BI2</f>
        <v>Stewart, W. R., Shirvan, K., Velez, E., &amp; Wiser, R. Pathways to Cost-effective Advanced Nuclear Technology.</v>
      </c>
      <c r="BJ2" s="21" t="str">
        <f>MASTER_DATA_MAPPED!BJ2</f>
        <v>Stewart, W. R., Shirvan, K., Velez, E., &amp; Wiser, R. Pathways to Cost-effective Advanced Nuclear Technology.</v>
      </c>
      <c r="BK2" s="21" t="str">
        <f>MASTER_DATA_MAPPED!BK2</f>
        <v>Stewart, W. R., Shirvan, K., Velez, E., &amp; Wiser, R. Pathways to Cost-effective Advanced Nuclear Technology.</v>
      </c>
      <c r="BL2" s="21" t="str">
        <f>MASTER_DATA_MAPPED!BL2</f>
        <v>Stewart, W. R., Shirvan, K., Velez, E., &amp; Wiser, R. Pathways to Cost-effective Advanced Nuclear Technology.</v>
      </c>
      <c r="BM2" s="21" t="str">
        <f>MASTER_DATA_MAPPED!BM2</f>
        <v>Oak Ridge National Labs, 1986. Phase VIII Update (1986) Report For The Energy Economic Data Base Program EEDB,Table 5-3 (PWR Median Experience)</v>
      </c>
      <c r="BN2" s="21" t="str">
        <f>MASTER_DATA_MAPPED!BN2</f>
        <v>Oak Ridge National Labs, 1986. Phase VIII Update (1986) Report For The Energy Economic Data Base Program EEDB,Table 5-3 (PWR Median Experience)</v>
      </c>
      <c r="BO2" s="21" t="str">
        <f>MASTER_DATA_MAPPED!BO2</f>
        <v>Oak Ridge National Labs, 1986. Phase VIII Update (1986) Report For The Energy Economic Data Base Program EEDB,Table 5-3 (PWR Median Experience)</v>
      </c>
      <c r="BP2" s="21" t="str">
        <f>MASTER_DATA_MAPPED!BP2</f>
        <v>Oak Ridge National Labs, 1986. Phase VIII Update (1986) Report For The Energy Economic Data Base Program EEDB,Table 5-3 (PWR Median Experience)</v>
      </c>
      <c r="BQ2" s="21" t="str">
        <f>MASTER_DATA_MAPPED!BQ2</f>
        <v>Oak Ridge National Labs, 1986. Phase VIII Update (1986) Report For The Energy Economic Data Base Program EEDB,Table 5-3 (PWR Median Experience)</v>
      </c>
      <c r="BR2" s="21" t="str">
        <f>MASTER_DATA_MAPPED!BR2</f>
        <v>Oak Ridge National Labs, 1986. Phase VIII Update (1986) Report For The Energy Economic Data Base Program EEDB,Table 5-3 (PWR Median Experience)</v>
      </c>
      <c r="BS2" s="21" t="str">
        <f>MASTER_DATA_MAPPED!BS2</f>
        <v>Oak Ridge National Labs, 1986. Phase VIII Update (1986) Report For The Energy Economic Data Base Program EEDB,Table 5-3 (PWR Median Experience)</v>
      </c>
      <c r="BT2" s="21" t="str">
        <f>MASTER_DATA_MAPPED!BT2</f>
        <v>Oak Ridge National Labs, 1986. Phase VIII Update (1986) Report For The Energy Economic Data Base Program EEDB,Table 5-3 (PWR Median Experience)</v>
      </c>
      <c r="BU2" s="21" t="str">
        <f>MASTER_DATA_MAPPED!BU2</f>
        <v>Oak Ridge National Labs, 1986. Phase VIII Update (1986) Report For The Energy Economic Data Base Program EEDB,Table 5-3 (PWR Median Experience)</v>
      </c>
      <c r="BV2" s="21" t="str">
        <f>MASTER_DATA_MAPPED!BV2</f>
        <v>Oak Ridge National Labs, 1986. Phase VIII Update (1986) Report For The Energy Economic Data Base Program EEDB,Table 5-3 (PWR Median Experience)</v>
      </c>
      <c r="BW2" s="21" t="str">
        <f>MASTER_DATA_MAPPED!BW2</f>
        <v>Oak Ridge National Labs, 1986. Phase VIII Update (1986) Report For The Energy Economic Data Base Program EEDB,Table 5-3 (PWR Median Experience)</v>
      </c>
      <c r="BX2" s="21" t="str">
        <f>MASTER_DATA_MAPPED!BX2</f>
        <v>Oak Ridge National Labs, 1986. Phase VIII Update (1986) Report For The Energy Economic Data Base Program EEDB,Table 5-3 (PWR Median Experience)</v>
      </c>
      <c r="BY2" s="21" t="str">
        <f>MASTER_DATA_MAPPED!BY2</f>
        <v>EEDB PWR Best Experience</v>
      </c>
      <c r="BZ2" s="21" t="str">
        <f>MASTER_DATA_MAPPED!BZ2</f>
        <v>EEDB PWR Best Experience</v>
      </c>
      <c r="CA2" s="21" t="str">
        <f>MASTER_DATA_MAPPED!CA2</f>
        <v>EEDB PWR Best Experience</v>
      </c>
      <c r="CB2" s="21" t="str">
        <f>MASTER_DATA_MAPPED!CB2</f>
        <v>EEDB PWR Best Experience</v>
      </c>
      <c r="CC2" s="21" t="str">
        <f>MASTER_DATA_MAPPED!CC2</f>
        <v>EEDB PWR Best Experience</v>
      </c>
      <c r="CD2" s="21" t="str">
        <f>MASTER_DATA_MAPPED!CD2</f>
        <v>EEDB PWR Best Experience</v>
      </c>
      <c r="CE2" s="21" t="str">
        <f>MASTER_DATA_MAPPED!CE2</f>
        <v>EEDB PWR Best Experience</v>
      </c>
      <c r="CF2" s="21" t="str">
        <f>MASTER_DATA_MAPPED!CF2</f>
        <v>EEDB PWR Best Experience</v>
      </c>
      <c r="CG2" s="21">
        <f>MASTER_DATA_MAPPED!CG2</f>
        <v>0</v>
      </c>
      <c r="CH2" s="21">
        <f>MASTER_DATA_MAPPED!CH2</f>
        <v>0</v>
      </c>
      <c r="CI2" s="21">
        <f>MASTER_DATA_MAPPED!CI2</f>
        <v>0</v>
      </c>
      <c r="CJ2" s="21" t="str">
        <f>MASTER_DATA_MAPPED!CJ2</f>
        <v>NPR Capacity Cost Evaluation</v>
      </c>
      <c r="CK2" s="21">
        <f>MASTER_DATA_MAPPED!CK2</f>
        <v>0</v>
      </c>
      <c r="CL2" s="21">
        <f>MASTER_DATA_MAPPED!CL2</f>
        <v>0</v>
      </c>
      <c r="CM2" s="21">
        <f>MASTER_DATA_MAPPED!CM2</f>
        <v>0</v>
      </c>
      <c r="CN2" s="21" t="str">
        <f>MASTER_DATA_MAPPED!CN2</f>
        <v>NPR Capacity Cost Evaluation</v>
      </c>
      <c r="CO2" s="21">
        <f>MASTER_DATA_MAPPED!CO2</f>
        <v>0</v>
      </c>
      <c r="CP2" s="21">
        <f>MASTER_DATA_MAPPED!CP2</f>
        <v>0</v>
      </c>
      <c r="CQ2" s="21">
        <f>MASTER_DATA_MAPPED!CQ2</f>
        <v>0</v>
      </c>
      <c r="CR2" s="21" t="str">
        <f>MASTER_DATA_MAPPED!CR2</f>
        <v>NPR Capacity Cost Evaluation</v>
      </c>
      <c r="CS2" s="21" t="str">
        <f>MASTER_DATA_MAPPED!CS2</f>
        <v>Stewart and Shirvan</v>
      </c>
      <c r="CT2" s="21" t="str">
        <f>MASTER_DATA_MAPPED!CT2</f>
        <v>Stewart and Shirvan</v>
      </c>
      <c r="CU2" s="21" t="str">
        <f>MASTER_DATA_MAPPED!CU2</f>
        <v>Stewart and Shirvan</v>
      </c>
      <c r="CV2" s="21" t="str">
        <f>MASTER_DATA_MAPPED!CV2</f>
        <v>Stewart and Shirvan</v>
      </c>
      <c r="CW2" s="21" t="str">
        <f>MASTER_DATA_MAPPED!CW2</f>
        <v>Stewart et. al.</v>
      </c>
      <c r="CX2" s="21" t="str">
        <f>MASTER_DATA_MAPPED!CX2</f>
        <v>Stewart et. al.</v>
      </c>
      <c r="CY2" s="21" t="str">
        <f>MASTER_DATA_MAPPED!CY2</f>
        <v>Stewart et. al.</v>
      </c>
      <c r="CZ2" s="21" t="str">
        <f>MASTER_DATA_MAPPED!CZ2</f>
        <v>Stewart et. al.</v>
      </c>
      <c r="DA2" s="21">
        <f>MASTER_DATA_MAPPED!DA2</f>
        <v>0</v>
      </c>
      <c r="DB2" s="21">
        <f>MASTER_DATA_MAPPED!DB2</f>
        <v>0</v>
      </c>
      <c r="DC2" s="21">
        <f>MASTER_DATA_MAPPED!DC2</f>
        <v>0</v>
      </c>
      <c r="DD2" s="21" t="str">
        <f>MASTER_DATA_MAPPED!DD2</f>
        <v>Shirvan Private Communication (Tim Cat Data)</v>
      </c>
      <c r="DE2" s="107" t="str">
        <f>MASTER_DATA_MAPPED!DE2</f>
        <v>SFR STRAT</v>
      </c>
      <c r="DF2" s="21" t="str">
        <f>MASTER_DATA_MAPPED!DF2</f>
        <v>SFR STRAT</v>
      </c>
      <c r="DG2" s="21" t="str">
        <f>MASTER_DATA_MAPPED!DG2</f>
        <v>SFR STRAT</v>
      </c>
      <c r="DH2" s="21" t="str">
        <f>MASTER_DATA_MAPPED!DH2</f>
        <v>SFR STRAT</v>
      </c>
      <c r="DI2" s="21" t="str">
        <f>MASTER_DATA_MAPPED!DI2</f>
        <v>SFR STRAT</v>
      </c>
      <c r="DJ2" s="21" t="str">
        <f>MASTER_DATA_MAPPED!DJ2</f>
        <v>SFR STRAT</v>
      </c>
      <c r="DK2" s="21" t="str">
        <f>MASTER_DATA_MAPPED!DK2</f>
        <v>SFR STRAT</v>
      </c>
      <c r="DL2" s="21" t="str">
        <f>MASTER_DATA_MAPPED!DL2</f>
        <v>SFR STRAT</v>
      </c>
      <c r="DM2" s="21" t="str">
        <f>MASTER_DATA_MAPPED!DM2</f>
        <v>SFR STRAT</v>
      </c>
      <c r="DN2" s="21" t="str">
        <f>MASTER_DATA_MAPPED!DN2</f>
        <v>SFR STRAT</v>
      </c>
      <c r="DO2" s="21" t="str">
        <f>MASTER_DATA_MAPPED!DO2</f>
        <v>SFR STRAT</v>
      </c>
      <c r="DP2" s="21" t="str">
        <f>MASTER_DATA_MAPPED!DP2</f>
        <v>SFR STRAT</v>
      </c>
      <c r="DQ2" s="21" t="str">
        <f>MASTER_DATA_MAPPED!DQ2</f>
        <v>SFR STRAT</v>
      </c>
      <c r="DR2" s="21" t="str">
        <f>MASTER_DATA_MAPPED!DR2</f>
        <v>SFR STRAT</v>
      </c>
      <c r="DS2" s="21" t="str">
        <f>MASTER_DATA_MAPPED!DS2</f>
        <v>SFR STRAT</v>
      </c>
      <c r="DT2" s="21" t="str">
        <f>MASTER_DATA_MAPPED!DT2</f>
        <v>SFR STRAT</v>
      </c>
      <c r="DU2" s="21" t="str">
        <f>MASTER_DATA_MAPPED!DU2</f>
        <v>SFR STRAT</v>
      </c>
      <c r="DV2" s="21" t="str">
        <f>MASTER_DATA_MAPPED!DV2</f>
        <v>SFR STRAT</v>
      </c>
      <c r="DW2" s="21" t="str">
        <f>MASTER_DATA_MAPPED!DW2</f>
        <v>SFR STRAT</v>
      </c>
      <c r="DX2" s="21" t="str">
        <f>MASTER_DATA_MAPPED!DX2</f>
        <v>SFR STRAT</v>
      </c>
      <c r="DY2" s="21" t="str">
        <f>MASTER_DATA_MAPPED!DY2</f>
        <v>SFR STRAT</v>
      </c>
      <c r="DZ2" s="21" t="str">
        <f>MASTER_DATA_MAPPED!DZ2</f>
        <v>SFR STRAT</v>
      </c>
      <c r="EA2" s="21" t="str">
        <f>MASTER_DATA_MAPPED!EA2</f>
        <v>SFR STRAT</v>
      </c>
      <c r="EB2" s="21" t="str">
        <f>MASTER_DATA_MAPPED!EB2</f>
        <v>SFR STRAT</v>
      </c>
      <c r="EC2" s="21" t="str">
        <f>MASTER_DATA_MAPPED!EC2</f>
        <v>VTR: INL/EXT-20-58330</v>
      </c>
      <c r="ED2" s="21" t="str">
        <f>MASTER_DATA_MAPPED!ED2</f>
        <v>VTR: INL/EXT-20-58330</v>
      </c>
      <c r="EE2" s="21" t="str">
        <f>MASTER_DATA_MAPPED!EE2</f>
        <v>VTR: INL/EXT-20-58330</v>
      </c>
      <c r="EF2" s="21" t="str">
        <f>MASTER_DATA_MAPPED!EF2</f>
        <v>VTR: INL/EXT-20-58330</v>
      </c>
      <c r="EG2" s="21" t="str">
        <f>MASTER_DATA_MAPPED!EG2</f>
        <v>Boise State University</v>
      </c>
      <c r="EH2" s="21" t="str">
        <f>MASTER_DATA_MAPPED!EH2</f>
        <v>Boise State University</v>
      </c>
      <c r="EI2" s="21" t="str">
        <f>MASTER_DATA_MAPPED!EI2</f>
        <v>Boise State University</v>
      </c>
      <c r="EJ2" s="21" t="str">
        <f>MASTER_DATA_MAPPED!EJ2</f>
        <v>Boise State University</v>
      </c>
      <c r="EK2" s="21" t="str">
        <f>MASTER_DATA_MAPPED!EK2</f>
        <v>Report on the Update of Fuel Cycle Cost Algorithms</v>
      </c>
      <c r="EL2" s="21" t="str">
        <f>MASTER_DATA_MAPPED!EL2</f>
        <v>Report on the Update of Fuel Cycle Cost Algorithms</v>
      </c>
      <c r="EM2" s="21" t="str">
        <f>MASTER_DATA_MAPPED!EM2</f>
        <v>Report on the Update of Fuel Cycle Cost Algorithms</v>
      </c>
      <c r="EN2" s="21" t="str">
        <f>MASTER_DATA_MAPPED!EN2</f>
        <v>Report on the Update of Fuel Cycle Cost Algorithms</v>
      </c>
      <c r="EO2" s="21" t="str">
        <f>MASTER_DATA_MAPPED!EO2</f>
        <v xml:space="preserve">Advanced High Temperature Reactor
Systems and Economic Analysis </v>
      </c>
      <c r="EP2" s="21" t="str">
        <f>MASTER_DATA_MAPPED!EP2</f>
        <v xml:space="preserve">Advanced High Temperature Reactor
Systems and Economic Analysis </v>
      </c>
      <c r="EQ2" s="21" t="str">
        <f>MASTER_DATA_MAPPED!EQ2</f>
        <v xml:space="preserve">Advanced High Temperature Reactor
Systems and Economic Analysis </v>
      </c>
      <c r="ER2" s="21" t="str">
        <f>MASTER_DATA_MAPPED!ER2</f>
        <v xml:space="preserve">Advanced High Temperature Reactor
Systems and Economic Analysis </v>
      </c>
      <c r="ES2" s="21" t="str">
        <f>MASTER_DATA_MAPPED!ES2</f>
        <v xml:space="preserve">Advanced High Temperature Reactor
Systems and Economic Analysis </v>
      </c>
      <c r="ET2" s="21" t="str">
        <f>MASTER_DATA_MAPPED!ET2</f>
        <v xml:space="preserve">Advanced High Temperature Reactor
Systems and Economic Analysis </v>
      </c>
      <c r="EU2" s="21" t="str">
        <f>MASTER_DATA_MAPPED!EU2</f>
        <v xml:space="preserve">Advanced High Temperature Reactor
Systems and Economic Analysis </v>
      </c>
      <c r="EV2" s="21" t="str">
        <f>MASTER_DATA_MAPPED!EV2</f>
        <v xml:space="preserve">Advanced High Temperature Reactor
Systems and Economic Analysis </v>
      </c>
      <c r="EW2" s="21" t="str">
        <f>MASTER_DATA_MAPPED!EW2</f>
        <v>D0E-HTGR-87-086</v>
      </c>
      <c r="EX2" s="21" t="str">
        <f>MASTER_DATA_MAPPED!EX2</f>
        <v>D0E-HTGR-87-087</v>
      </c>
      <c r="EY2" s="21" t="str">
        <f>MASTER_DATA_MAPPED!EY2</f>
        <v>D0E-HTGR-87-088</v>
      </c>
      <c r="EZ2" s="21" t="str">
        <f>MASTER_DATA_MAPPED!EZ2</f>
        <v>D0E-HTGR-87-089</v>
      </c>
      <c r="FA2" s="21" t="str">
        <f>MASTER_DATA_MAPPED!FA2</f>
        <v>D0E-HTGR-87-086</v>
      </c>
      <c r="FB2" s="21" t="str">
        <f>MASTER_DATA_MAPPED!FB2</f>
        <v>D0E-HTGR-87-087</v>
      </c>
      <c r="FC2" s="21" t="str">
        <f>MASTER_DATA_MAPPED!FC2</f>
        <v>D0E-HTGR-87-088</v>
      </c>
      <c r="FD2" s="21" t="str">
        <f>MASTER_DATA_MAPPED!FD2</f>
        <v>D0E-HTGR-87-089</v>
      </c>
      <c r="FE2" s="107" t="str">
        <f>MASTER_DATA_MAPPED!FE2</f>
        <v>D0E-HTGR-87-086</v>
      </c>
      <c r="FF2" s="21" t="str">
        <f>MASTER_DATA_MAPPED!FF2</f>
        <v>D0E-HTGR-87-087</v>
      </c>
      <c r="FG2" s="21" t="str">
        <f>MASTER_DATA_MAPPED!FG2</f>
        <v>D0E-HTGR-87-088</v>
      </c>
      <c r="FH2" s="21" t="str">
        <f>MASTER_DATA_MAPPED!FH2</f>
        <v>D0E-HTGR-87-089</v>
      </c>
      <c r="FI2" s="21" t="str">
        <f>MASTER_DATA_MAPPED!FI2</f>
        <v>D0E-HTGR-87-086</v>
      </c>
      <c r="FJ2" s="21" t="str">
        <f>MASTER_DATA_MAPPED!FJ2</f>
        <v>D0E-HTGR-87-087</v>
      </c>
      <c r="FK2" s="21" t="str">
        <f>MASTER_DATA_MAPPED!FK2</f>
        <v>D0E-HTGR-87-088</v>
      </c>
      <c r="FL2" s="21" t="str">
        <f>MASTER_DATA_MAPPED!FL2</f>
        <v>D0E-HTGR-87-089</v>
      </c>
      <c r="FM2" s="21" t="str">
        <f>MASTER_DATA_MAPPED!FM2</f>
        <v>ORNL/GA/etc</v>
      </c>
      <c r="FN2" s="21" t="str">
        <f>MASTER_DATA_MAPPED!FN2</f>
        <v>ORNL/GA/etc</v>
      </c>
      <c r="FO2" s="21" t="str">
        <f>MASTER_DATA_MAPPED!FO2</f>
        <v>ORNL/GA/etc</v>
      </c>
      <c r="FP2" s="21" t="str">
        <f>MASTER_DATA_MAPPED!FP2</f>
        <v>ORNL/GA/etc</v>
      </c>
      <c r="FQ2" s="21" t="str">
        <f>MASTER_DATA_MAPPED!FQ2</f>
        <v>ORNL/GA/etc</v>
      </c>
      <c r="FR2" s="21" t="str">
        <f>MASTER_DATA_MAPPED!FR2</f>
        <v>ORNL/GA/etc</v>
      </c>
      <c r="FS2" s="21" t="str">
        <f>MASTER_DATA_MAPPED!FS2</f>
        <v>ORNL/GA/etc</v>
      </c>
      <c r="FT2" s="21" t="str">
        <f>MASTER_DATA_MAPPED!FT2</f>
        <v>ORNL/GA/etc</v>
      </c>
      <c r="FU2" s="21" t="str">
        <f>MASTER_DATA_MAPPED!FU2</f>
        <v>ORNL/GA/etc</v>
      </c>
      <c r="FV2" s="21" t="str">
        <f>MASTER_DATA_MAPPED!FV2</f>
        <v>ORNL/GA/etc</v>
      </c>
      <c r="FW2" s="21" t="str">
        <f>MASTER_DATA_MAPPED!FW2</f>
        <v>ORNL/GA/etc</v>
      </c>
      <c r="FX2" s="21" t="str">
        <f>MASTER_DATA_MAPPED!FX2</f>
        <v>ORNL/GA/etc</v>
      </c>
      <c r="FY2" s="21" t="str">
        <f>MASTER_DATA_MAPPED!FY2</f>
        <v>ORNL/GA/etc</v>
      </c>
      <c r="FZ2" s="21" t="str">
        <f>MASTER_DATA_MAPPED!FZ2</f>
        <v>ORNL/GA/etc</v>
      </c>
      <c r="GA2" s="21" t="str">
        <f>MASTER_DATA_MAPPED!GA2</f>
        <v>ORNL/GA/etc</v>
      </c>
      <c r="GB2" s="21" t="str">
        <f>MASTER_DATA_MAPPED!GB2</f>
        <v>ORNL/GA/etc</v>
      </c>
      <c r="GC2" s="21" t="str">
        <f>MASTER_DATA_MAPPED!GC2</f>
        <v>ORNL/GA/etc</v>
      </c>
      <c r="GD2" s="21" t="str">
        <f>MASTER_DATA_MAPPED!GD2</f>
        <v>ORNL/GA/etc</v>
      </c>
      <c r="GE2" s="21" t="str">
        <f>MASTER_DATA_MAPPED!GE2</f>
        <v>ORNL/GA/etc</v>
      </c>
      <c r="GF2" s="21" t="str">
        <f>MASTER_DATA_MAPPED!GF2</f>
        <v>ORNL/GA/etc</v>
      </c>
      <c r="GG2" s="21" t="str">
        <f>MASTER_DATA_MAPPED!GG2</f>
        <v>ORNL/GA/etc</v>
      </c>
      <c r="GH2" s="21" t="str">
        <f>MASTER_DATA_MAPPED!GH2</f>
        <v>ORNL/GA/etc</v>
      </c>
      <c r="GI2" s="21" t="str">
        <f>MASTER_DATA_MAPPED!GI2</f>
        <v>ORNL/GA/etc</v>
      </c>
      <c r="GJ2" s="21" t="str">
        <f>MASTER_DATA_MAPPED!GJ2</f>
        <v>ORNL/GA/etc</v>
      </c>
      <c r="GK2" s="21" t="str">
        <f>MASTER_DATA_MAPPED!GK2</f>
        <v>ORNL/GA/etc</v>
      </c>
      <c r="GL2" s="21" t="str">
        <f>MASTER_DATA_MAPPED!GL2</f>
        <v>ORNL/GA/etc</v>
      </c>
      <c r="GM2" s="21" t="str">
        <f>MASTER_DATA_MAPPED!GM2</f>
        <v>ORNL/GA/etc</v>
      </c>
      <c r="GN2" s="21" t="str">
        <f>MASTER_DATA_MAPPED!GN2</f>
        <v>ORNL/GA/etc</v>
      </c>
      <c r="GO2" s="21" t="str">
        <f>MASTER_DATA_MAPPED!GO2</f>
        <v>ORNL/GA/etc</v>
      </c>
      <c r="GP2" s="21" t="str">
        <f>MASTER_DATA_MAPPED!GP2</f>
        <v>ORNL/GA/etc</v>
      </c>
      <c r="GQ2" s="21" t="str">
        <f>MASTER_DATA_MAPPED!GQ2</f>
        <v>ORNL/GA/etc</v>
      </c>
      <c r="GR2" s="21" t="str">
        <f>MASTER_DATA_MAPPED!GR2</f>
        <v>ORNL/GA/etc</v>
      </c>
      <c r="GS2" s="21" t="str">
        <f>MASTER_DATA_MAPPED!GS2</f>
        <v>ORNL/GA/etc</v>
      </c>
      <c r="GT2" s="21" t="str">
        <f>MASTER_DATA_MAPPED!GT2</f>
        <v>ORNL/GA/etc</v>
      </c>
      <c r="GU2" s="21" t="str">
        <f>MASTER_DATA_MAPPED!GU2</f>
        <v>ORNL/GA/etc</v>
      </c>
      <c r="GV2" s="21" t="str">
        <f>MASTER_DATA_MAPPED!GV2</f>
        <v>ORNL/GA/etc</v>
      </c>
      <c r="GW2" s="21" t="str">
        <f>MASTER_DATA_MAPPED!GW2</f>
        <v>Engel et. Al; ORNL report ORNL/TM-7207</v>
      </c>
      <c r="GX2" s="21" t="str">
        <f>MASTER_DATA_MAPPED!GX2</f>
        <v>Engel et. Al; ORNL report ORNL/TM-7208</v>
      </c>
      <c r="GY2" s="21" t="str">
        <f>MASTER_DATA_MAPPED!GY2</f>
        <v>Engel et. Al; ORNL report ORNL/TM-7209</v>
      </c>
    </row>
    <row r="3" spans="4:207" ht="18.75" x14ac:dyDescent="0.35">
      <c r="H3" s="29" t="s">
        <v>2</v>
      </c>
      <c r="I3" s="21" t="str">
        <f>MASTER_DATA_MAPPED!I3</f>
        <v>TEV</v>
      </c>
      <c r="J3" s="21" t="str">
        <f>MASTER_DATA_MAPPED!J3</f>
        <v>TEV</v>
      </c>
      <c r="K3" s="21" t="str">
        <f>MASTER_DATA_MAPPED!K3</f>
        <v>TEV</v>
      </c>
      <c r="L3" s="21" t="str">
        <f>MASTER_DATA_MAPPED!L3</f>
        <v xml:space="preserve">https://art.inl.gov/NGNP/INL%20Documents/Year%202010/Sensitivity%20of%20HTGR%20Heat%20and%20Power%20Production%20to%20Reactor%20Outlet%20Temperature%20-%20Economic%20Analysis.pdf </v>
      </c>
      <c r="M3" s="21" t="str">
        <f>MASTER_DATA_MAPPED!M3</f>
        <v xml:space="preserve">https://art.inl.gov/NGNP/INL%20Documents/Year%202010/Sensitivity%20of%20HTGR%20Heat%20and%20Power%20Production%20to%20Reactor%20Outlet%20Temperature%20-%20Economic%20Analysis.pdf </v>
      </c>
      <c r="N3" s="21" t="str">
        <f>MASTER_DATA_MAPPED!N3</f>
        <v xml:space="preserve">https://art.inl.gov/NGNP/INL%20Documents/Year%202010/Sensitivity%20of%20HTGR%20Heat%20and%20Power%20Production%20to%20Reactor%20Outlet%20Temperature%20-%20Economic%20Analysis.pdf </v>
      </c>
      <c r="O3" s="21" t="str">
        <f>MASTER_DATA_MAPPED!O3</f>
        <v xml:space="preserve">https://art.inl.gov/NGNP/INL%20Documents/Year%202010/Sensitivity%20of%20HTGR%20Heat%20and%20Power%20Production%20to%20Reactor%20Outlet%20Temperature%20-%20Economic%20Analysis.pdf </v>
      </c>
      <c r="P3" s="21" t="str">
        <f>MASTER_DATA_MAPPED!P3</f>
        <v xml:space="preserve">https://art.inl.gov/NGNP/INL%20Documents/Year%202010/Sensitivity%20of%20HTGR%20Heat%20and%20Power%20Production%20to%20Reactor%20Outlet%20Temperature%20-%20Economic%20Analysis.pdf </v>
      </c>
      <c r="Q3" s="21" t="str">
        <f>MASTER_DATA_MAPPED!Q3</f>
        <v xml:space="preserve">https://art.inl.gov/NGNP/INL%20Documents/Year%202010/Sensitivity%20of%20HTGR%20Heat%20and%20Power%20Production%20to%20Reactor%20Outlet%20Temperature%20-%20Economic%20Analysis.pdf </v>
      </c>
      <c r="R3" s="21" t="str">
        <f>MASTER_DATA_MAPPED!R3</f>
        <v xml:space="preserve">https://art.inl.gov/NGNP/INL%20Documents/Year%202010/Sensitivity%20of%20HTGR%20Heat%20and%20Power%20Production%20to%20Reactor%20Outlet%20Temperature%20-%20Economic%20Analysis.pdf </v>
      </c>
      <c r="S3" s="21" t="str">
        <f>MASTER_DATA_MAPPED!S3</f>
        <v xml:space="preserve">https://art.inl.gov/NGNP/INL%20Documents/Year%202010/Sensitivity%20of%20HTGR%20Heat%20and%20Power%20Production%20to%20Reactor%20Outlet%20Temperature%20-%20Economic%20Analysis.pdf </v>
      </c>
      <c r="T3" s="21" t="str">
        <f>MASTER_DATA_MAPPED!T3</f>
        <v xml:space="preserve">https://art.inl.gov/NGNP/INL%20Documents/Year%202010/Sensitivity%20of%20HTGR%20Heat%20and%20Power%20Production%20to%20Reactor%20Outlet%20Temperature%20-%20Economic%20Analysis.pdf </v>
      </c>
      <c r="U3" s="21" t="str">
        <f>MASTER_DATA_MAPPED!U3</f>
        <v xml:space="preserve">https://art.inl.gov/NGNP/INL%20Documents/Year%202010/Sensitivity%20of%20HTGR%20Heat%20and%20Power%20Production%20to%20Reactor%20Outlet%20Temperature%20-%20Economic%20Analysis.pdf </v>
      </c>
      <c r="V3" s="21" t="str">
        <f>MASTER_DATA_MAPPED!V3</f>
        <v xml:space="preserve">https://art.inl.gov/NGNP/INL%20Documents/Year%202010/Sensitivity%20of%20HTGR%20Heat%20and%20Power%20Production%20to%20Reactor%20Outlet%20Temperature%20-%20Economic%20Analysis.pdf </v>
      </c>
      <c r="W3" s="21" t="str">
        <f>MASTER_DATA_MAPPED!W3</f>
        <v xml:space="preserve">https://art.inl.gov/NGNP/INL%20Documents/Year%202010/Sensitivity%20of%20HTGR%20Heat%20and%20Power%20Production%20to%20Reactor%20Outlet%20Temperature%20-%20Economic%20Analysis.pdf </v>
      </c>
      <c r="X3" s="21" t="str">
        <f>MASTER_DATA_MAPPED!X3</f>
        <v xml:space="preserve">https://art.inl.gov/NGNP/INL%20Documents/Year%202010/Sensitivity%20of%20HTGR%20Heat%20and%20Power%20Production%20to%20Reactor%20Outlet%20Temperature%20-%20Economic%20Analysis.pdf </v>
      </c>
      <c r="Y3" s="21" t="str">
        <f>MASTER_DATA_MAPPED!Y3</f>
        <v xml:space="preserve">https://art.inl.gov/NGNP/INL%20Documents/Year%202010/Sensitivity%20of%20HTGR%20Heat%20and%20Power%20Production%20to%20Reactor%20Outlet%20Temperature%20-%20Economic%20Analysis.pdf </v>
      </c>
      <c r="Z3" s="21" t="str">
        <f>MASTER_DATA_MAPPED!Z3</f>
        <v xml:space="preserve">https://art.inl.gov/NGNP/INL%20Documents/Year%202010/Sensitivity%20of%20HTGR%20Heat%20and%20Power%20Production%20to%20Reactor%20Outlet%20Temperature%20-%20Economic%20Analysis.pdf </v>
      </c>
      <c r="AA3" s="21" t="str">
        <f>MASTER_DATA_MAPPED!AA3</f>
        <v xml:space="preserve">https://art.inl.gov/NGNP/INL%20Documents/Year%202010/Sensitivity%20of%20HTGR%20Heat%20and%20Power%20Production%20to%20Reactor%20Outlet%20Temperature%20-%20Economic%20Analysis.pdf </v>
      </c>
      <c r="AB3" s="21" t="str">
        <f>MASTER_DATA_MAPPED!AB3</f>
        <v xml:space="preserve">https://art.inl.gov/NGNP/INL%20Documents/Year%202010/Sensitivity%20of%20HTGR%20Heat%20and%20Power%20Production%20to%20Reactor%20Outlet%20Temperature%20-%20Economic%20Analysis.pdf </v>
      </c>
      <c r="AC3" s="21" t="str">
        <f>MASTER_DATA_MAPPED!AC3</f>
        <v xml:space="preserve">https://art.inl.gov/NGNP/INL%20Documents/Year%202010/Sensitivity%20of%20HTGR%20Heat%20and%20Power%20Production%20to%20Reactor%20Outlet%20Temperature%20-%20Economic%20Analysis.pdf </v>
      </c>
      <c r="AD3" s="21" t="str">
        <f>MASTER_DATA_MAPPED!AD3</f>
        <v xml:space="preserve">https://art.inl.gov/NGNP/INL%20Documents/Year%202010/Sensitivity%20of%20HTGR%20Heat%20and%20Power%20Production%20to%20Reactor%20Outlet%20Temperature%20-%20Economic%20Analysis.pdf </v>
      </c>
      <c r="AE3" s="21" t="str">
        <f>MASTER_DATA_MAPPED!AE3</f>
        <v xml:space="preserve">https://art.inl.gov/NGNP/INL%20Documents/Year%202010/Sensitivity%20of%20HTGR%20Heat%20and%20Power%20Production%20to%20Reactor%20Outlet%20Temperature%20-%20Economic%20Analysis.pdf </v>
      </c>
      <c r="AF3" s="21" t="str">
        <f>MASTER_DATA_MAPPED!AF3</f>
        <v xml:space="preserve">https://art.inl.gov/NGNP/INL%20Documents/Year%202010/Sensitivity%20of%20HTGR%20Heat%20and%20Power%20Production%20to%20Reactor%20Outlet%20Temperature%20-%20Economic%20Analysis.pdf </v>
      </c>
      <c r="AG3" s="21" t="str">
        <f>MASTER_DATA_MAPPED!AG3</f>
        <v xml:space="preserve">https://art.inl.gov/NGNP/INL%20Documents/Year%202010/Sensitivity%20of%20HTGR%20Heat%20and%20Power%20Production%20to%20Reactor%20Outlet%20Temperature%20-%20Economic%20Analysis.pdf </v>
      </c>
      <c r="AH3" s="21" t="str">
        <f>MASTER_DATA_MAPPED!AH3</f>
        <v xml:space="preserve">https://art.inl.gov/NGNP/INL%20Documents/Year%202010/Sensitivity%20of%20HTGR%20Heat%20and%20Power%20Production%20to%20Reactor%20Outlet%20Temperature%20-%20Economic%20Analysis.pdf </v>
      </c>
      <c r="AI3" s="21" t="str">
        <f>MASTER_DATA_MAPPED!AI3</f>
        <v xml:space="preserve">https://art.inl.gov/NGNP/INL%20Documents/Year%202010/Sensitivity%20of%20HTGR%20Heat%20and%20Power%20Production%20to%20Reactor%20Outlet%20Temperature%20-%20Economic%20Analysis.pdf </v>
      </c>
      <c r="AJ3" s="21" t="str">
        <f>MASTER_DATA_MAPPED!AJ3</f>
        <v xml:space="preserve">https://art.inl.gov/NGNP/INL%20Documents/Year%202010/Sensitivity%20of%20HTGR%20Heat%20and%20Power%20Production%20to%20Reactor%20Outlet%20Temperature%20-%20Economic%20Analysis.pdf </v>
      </c>
      <c r="AK3" s="21" t="str">
        <f>MASTER_DATA_MAPPED!AK3</f>
        <v xml:space="preserve">https://art.inl.gov/NGNP/INL%20Documents/Year%202010/Sensitivity%20of%20HTGR%20Heat%20and%20Power%20Production%20to%20Reactor%20Outlet%20Temperature%20-%20Economic%20Analysis.pdf </v>
      </c>
      <c r="AL3" s="21" t="str">
        <f>MASTER_DATA_MAPPED!AL3</f>
        <v xml:space="preserve">https://art.inl.gov/NGNP/INL%20Documents/Year%202010/Sensitivity%20of%20HTGR%20Heat%20and%20Power%20Production%20to%20Reactor%20Outlet%20Temperature%20-%20Economic%20Analysis.pdf </v>
      </c>
      <c r="AM3" s="21" t="str">
        <f>MASTER_DATA_MAPPED!AM3</f>
        <v xml:space="preserve">https://art.inl.gov/NGNP/INL%20Documents/Year%202010/Sensitivity%20of%20HTGR%20Heat%20and%20Power%20Production%20to%20Reactor%20Outlet%20Temperature%20-%20Economic%20Analysis.pdf </v>
      </c>
      <c r="AN3" s="21" t="str">
        <f>MASTER_DATA_MAPPED!AN3</f>
        <v xml:space="preserve">https://art.inl.gov/NGNP/INL%20Documents/Year%202010/Sensitivity%20of%20HTGR%20Heat%20and%20Power%20Production%20to%20Reactor%20Outlet%20Temperature%20-%20Economic%20Analysis.pdf </v>
      </c>
      <c r="AO3" s="21" t="str">
        <f>MASTER_DATA_MAPPED!AO3</f>
        <v>main article: https://www.energy-proceedings.org/pathways-to-cost-effective-advanced-nuclear-technology/ and ref[16] for MIT study: chrome-extension://efaidnbmnnnibpcajpcglclefindmkaj/ https://energy.mit.edu/wp-content/uploads/2018/09/The-Future-of-Nuclear-Energy-in-a-Carbon-Constrained-World.pdf</v>
      </c>
      <c r="AP3" s="21" t="str">
        <f>MASTER_DATA_MAPPED!AP3</f>
        <v>main article: https://www.energy-proceedings.org/pathways-to-cost-effective-advanced-nuclear-technology/ and ref[16] for MIT study: chrome-extension://efaidnbmnnnibpcajpcglclefindmkaj/https://energy.mit.edu/wp-content/uploads/2018/09/The-Future-of-Nuclear-Energy-in-a-Carbon-Constrained-World.pdf</v>
      </c>
      <c r="AQ3" s="21" t="str">
        <f>MASTER_DATA_MAPPED!AQ3</f>
        <v>main article: https://www.energy-proceedings.org/pathways-to-cost-effective-advanced-nuclear-technology/ and ref[16] for MIT study: chrome-extension://efaidnbmnnnibpcajpcglclefindmkaj/https://energy.mit.edu/wp-content/uploads/2018/09/The-Future-of-Nuclear-Energy-in-a-Carbon-Constrained-World.pdf</v>
      </c>
      <c r="AR3" s="21" t="str">
        <f>MASTER_DATA_MAPPED!AR3</f>
        <v>main article: https://www.energy-proceedings.org/pathways-to-cost-effective-advanced-nuclear-technology/ and ref[16] for MIT study: chrome-extension://efaidnbmnnnibpcajpcglclefindmkaj/https://energy.mit.edu/wp-content/uploads/2018/09/The-Future-of-Nuclear-Energy-in-a-Carbon-Constrained-World.pdf</v>
      </c>
      <c r="AS3" s="21" t="str">
        <f>MASTER_DATA_MAPPED!AS3</f>
        <v>main article: https://www.energy-proceedings.org/pathways-to-cost-effective-advanced-nuclear-technology/ and ref[16] for MIT study: chrome-extension://efaidnbmnnnibpcajpcglclefindmkaj/https://energy.mit.edu/wp-content/uploads/2018/09/The-Future-of-Nuclear-Energy-in-a-Carbon-Constrained-World.pdf</v>
      </c>
      <c r="AT3" s="21" t="str">
        <f>MASTER_DATA_MAPPED!AT3</f>
        <v>main article: https://www.energy-proceedings.org/pathways-to-cost-effective-advanced-nuclear-technology/ and ref[16] for MIT study: chrome-extension://efaidnbmnnnibpcajpcglclefindmkaj/https://energy.mit.edu/wp-content/uploads/2018/09/The-Future-of-Nuclear-Energy-in-a-Carbon-Constrained-World.pdf</v>
      </c>
      <c r="AU3" s="21" t="str">
        <f>MASTER_DATA_MAPPED!AU3</f>
        <v>main article: https://www.energy-proceedings.org/pathways-to-cost-effective-advanced-nuclear-technology/ and ref[16] for MIT study: chrome-extension://efaidnbmnnnibpcajpcglclefindmkaj/https://energy.mit.edu/wp-content/uploads/2018/09/The-Future-of-Nuclear-Energy-in-a-Carbon-Constrained-World.pdf</v>
      </c>
      <c r="AV3" s="21" t="str">
        <f>MASTER_DATA_MAPPED!AV3</f>
        <v>main article: https://www.energy-proceedings.org/pathways-to-cost-effective-advanced-nuclear-technology/ and ref[16] for MIT study: chrome-extension://efaidnbmnnnibpcajpcglclefindmkaj/https://energy.mit.edu/wp-content/uploads/2018/09/The-Future-of-Nuclear-Energy-in-a-Carbon-Constrained-World.pdf</v>
      </c>
      <c r="AW3" s="21" t="str">
        <f>MASTER_DATA_MAPPED!AW3</f>
        <v>https://www.energy-proceedings.org/pathways-to-cost-effective-advanced-nuclear-technology/</v>
      </c>
      <c r="AX3" s="21" t="str">
        <f>MASTER_DATA_MAPPED!AX3</f>
        <v>https://www.energy-proceedings.org/pathways-to-cost-effective-advanced-nuclear-technology/</v>
      </c>
      <c r="AY3" s="21" t="str">
        <f>MASTER_DATA_MAPPED!AY3</f>
        <v>https://www.energy-proceedings.org/pathways-to-cost-effective-advanced-nuclear-technology/</v>
      </c>
      <c r="AZ3" s="21" t="str">
        <f>MASTER_DATA_MAPPED!AZ3</f>
        <v>https://www.energy-proceedings.org/pathways-to-cost-effective-advanced-nuclear-technology/</v>
      </c>
      <c r="BA3" s="21" t="str">
        <f>MASTER_DATA_MAPPED!BA3</f>
        <v>https://www.energy-proceedings.org/pathways-to-cost-effective-advanced-nuclear-technology/</v>
      </c>
      <c r="BB3" s="21" t="str">
        <f>MASTER_DATA_MAPPED!BB3</f>
        <v>https://www.energy-proceedings.org/pathways-to-cost-effective-advanced-nuclear-technology/</v>
      </c>
      <c r="BC3" s="21" t="str">
        <f>MASTER_DATA_MAPPED!BC3</f>
        <v>https://www.energy-proceedings.org/pathways-to-cost-effective-advanced-nuclear-technology/</v>
      </c>
      <c r="BD3" s="21" t="str">
        <f>MASTER_DATA_MAPPED!BD3</f>
        <v>https://www.energy-proceedings.org/pathways-to-cost-effective-advanced-nuclear-technology/</v>
      </c>
      <c r="BE3" s="21" t="str">
        <f>MASTER_DATA_MAPPED!BE3</f>
        <v>https://www.energy-proceedings.org/pathways-to-cost-effective-advanced-nuclear-technology/</v>
      </c>
      <c r="BF3" s="21" t="str">
        <f>MASTER_DATA_MAPPED!BF3</f>
        <v>https://www.energy-proceedings.org/pathways-to-cost-effective-advanced-nuclear-technology/</v>
      </c>
      <c r="BG3" s="21" t="str">
        <f>MASTER_DATA_MAPPED!BG3</f>
        <v>https://www.energy-proceedings.org/pathways-to-cost-effective-advanced-nuclear-technology/</v>
      </c>
      <c r="BH3" s="21" t="str">
        <f>MASTER_DATA_MAPPED!BH3</f>
        <v>https://www.energy-proceedings.org/pathways-to-cost-effective-advanced-nuclear-technology/</v>
      </c>
      <c r="BI3" s="21" t="str">
        <f>MASTER_DATA_MAPPED!BI3</f>
        <v>https://www.energy-proceedings.org/pathways-to-cost-effective-advanced-nuclear-technology/</v>
      </c>
      <c r="BJ3" s="21" t="str">
        <f>MASTER_DATA_MAPPED!BJ3</f>
        <v>https://www.energy-proceedings.org/pathways-to-cost-effective-advanced-nuclear-technology/</v>
      </c>
      <c r="BK3" s="21" t="str">
        <f>MASTER_DATA_MAPPED!BK3</f>
        <v>https://www.energy-proceedings.org/pathways-to-cost-effective-advanced-nuclear-technology/</v>
      </c>
      <c r="BL3" s="21" t="str">
        <f>MASTER_DATA_MAPPED!BL3</f>
        <v>https://www.energy-proceedings.org/pathways-to-cost-effective-advanced-nuclear-technology/</v>
      </c>
      <c r="BM3" s="21" t="str">
        <f>MASTER_DATA_MAPPED!BM3</f>
        <v>https://www.osti.gov/biblio/7227212</v>
      </c>
      <c r="BN3" s="21" t="str">
        <f>MASTER_DATA_MAPPED!BN3</f>
        <v>https://www.osti.gov/biblio/7227212</v>
      </c>
      <c r="BO3" s="21" t="str">
        <f>MASTER_DATA_MAPPED!BO3</f>
        <v>https://www.osti.gov/biblio/7227212</v>
      </c>
      <c r="BP3" s="21" t="str">
        <f>MASTER_DATA_MAPPED!BP3</f>
        <v>https://www.osti.gov/biblio/7227212</v>
      </c>
      <c r="BQ3" s="21" t="str">
        <f>MASTER_DATA_MAPPED!BQ3</f>
        <v>https://www.osti.gov/biblio/7227212</v>
      </c>
      <c r="BR3" s="21" t="str">
        <f>MASTER_DATA_MAPPED!BR3</f>
        <v>https://www.osti.gov/biblio/7227212</v>
      </c>
      <c r="BS3" s="21" t="str">
        <f>MASTER_DATA_MAPPED!BS3</f>
        <v>https://www.osti.gov/biblio/7227212</v>
      </c>
      <c r="BT3" s="21" t="str">
        <f>MASTER_DATA_MAPPED!BT3</f>
        <v>https://www.osti.gov/biblio/7227212</v>
      </c>
      <c r="BU3" s="21" t="str">
        <f>MASTER_DATA_MAPPED!BU3</f>
        <v>https://www.osti.gov/biblio/7227212</v>
      </c>
      <c r="BV3" s="21" t="str">
        <f>MASTER_DATA_MAPPED!BV3</f>
        <v>https://www.osti.gov/biblio/7227212</v>
      </c>
      <c r="BW3" s="21" t="str">
        <f>MASTER_DATA_MAPPED!BW3</f>
        <v>https://www.osti.gov/biblio/7227212</v>
      </c>
      <c r="BX3" s="21" t="str">
        <f>MASTER_DATA_MAPPED!BX3</f>
        <v>https://www.osti.gov/biblio/7227212</v>
      </c>
      <c r="BY3" s="21" t="str">
        <f>MASTER_DATA_MAPPED!BY3</f>
        <v>https://www.osti.gov/biblio/7227213</v>
      </c>
      <c r="BZ3" s="21" t="str">
        <f>MASTER_DATA_MAPPED!BZ3</f>
        <v>https://www.osti.gov/biblio/7227214</v>
      </c>
      <c r="CA3" s="21" t="str">
        <f>MASTER_DATA_MAPPED!CA3</f>
        <v>https://www.osti.gov/biblio/7227215</v>
      </c>
      <c r="CB3" s="21" t="str">
        <f>MASTER_DATA_MAPPED!CB3</f>
        <v>https://www.osti.gov/biblio/7227216</v>
      </c>
      <c r="CC3" s="21" t="str">
        <f>MASTER_DATA_MAPPED!CC3</f>
        <v>https://www.osti.gov/biblio/7227217</v>
      </c>
      <c r="CD3" s="21" t="str">
        <f>MASTER_DATA_MAPPED!CD3</f>
        <v>https://www.osti.gov/biblio/7227218</v>
      </c>
      <c r="CE3" s="21" t="str">
        <f>MASTER_DATA_MAPPED!CE3</f>
        <v>https://www.osti.gov/biblio/7227219</v>
      </c>
      <c r="CF3" s="21" t="str">
        <f>MASTER_DATA_MAPPED!CF3</f>
        <v>https://www.osti.gov/biblio/7227220</v>
      </c>
      <c r="CG3" s="21" t="str">
        <f>MASTER_DATA_MAPPED!CG3</f>
        <v>https://www.osti.gov/biblio/6511284/</v>
      </c>
      <c r="CH3" s="21" t="str">
        <f>MASTER_DATA_MAPPED!CH3</f>
        <v>https://www.osti.gov/biblio/6511284/</v>
      </c>
      <c r="CI3" s="21" t="str">
        <f>MASTER_DATA_MAPPED!CI3</f>
        <v>https://www.osti.gov/biblio/6511284/</v>
      </c>
      <c r="CJ3" s="21" t="str">
        <f>MASTER_DATA_MAPPED!CJ3</f>
        <v>https://www.osti.gov/biblio/6511284/</v>
      </c>
      <c r="CK3" s="21" t="str">
        <f>MASTER_DATA_MAPPED!CK3</f>
        <v>https://www.osti.gov/biblio/6511284/</v>
      </c>
      <c r="CL3" s="21" t="str">
        <f>MASTER_DATA_MAPPED!CL3</f>
        <v>https://www.osti.gov/biblio/6511284/</v>
      </c>
      <c r="CM3" s="21" t="str">
        <f>MASTER_DATA_MAPPED!CM3</f>
        <v>https://www.osti.gov/biblio/6511284/</v>
      </c>
      <c r="CN3" s="21" t="str">
        <f>MASTER_DATA_MAPPED!CN3</f>
        <v>https://www.osti.gov/biblio/6511284/</v>
      </c>
      <c r="CO3" s="21" t="str">
        <f>MASTER_DATA_MAPPED!CO3</f>
        <v>https://www.osti.gov/biblio/6511284/</v>
      </c>
      <c r="CP3" s="21" t="str">
        <f>MASTER_DATA_MAPPED!CP3</f>
        <v>https://www.osti.gov/biblio/6511284/</v>
      </c>
      <c r="CQ3" s="21" t="str">
        <f>MASTER_DATA_MAPPED!CQ3</f>
        <v>https://www.osti.gov/biblio/6511284/</v>
      </c>
      <c r="CR3" s="21" t="str">
        <f>MASTER_DATA_MAPPED!CR3</f>
        <v>https://www.osti.gov/biblio/6511284/</v>
      </c>
      <c r="CS3" s="21" t="str">
        <f>MASTER_DATA_MAPPED!CS3</f>
        <v>https://www.sciencedirect.com/science/article/pii/S0029549323001541</v>
      </c>
      <c r="CT3" s="21" t="str">
        <f>MASTER_DATA_MAPPED!CT3</f>
        <v>https://www.sciencedirect.com/science/article/pii/S0029549323001541</v>
      </c>
      <c r="CU3" s="21" t="str">
        <f>MASTER_DATA_MAPPED!CU3</f>
        <v>https://www.sciencedirect.com/science/article/pii/S0029549323001541</v>
      </c>
      <c r="CV3" s="21" t="str">
        <f>MASTER_DATA_MAPPED!CV3</f>
        <v>https://www.sciencedirect.com/science/article/pii/S0029549323001541</v>
      </c>
      <c r="CW3" s="21" t="str">
        <f>MASTER_DATA_MAPPED!CW3</f>
        <v>Impact of modularization and site staffing on construction schedule of small and large water reactors (1).pdf</v>
      </c>
      <c r="CX3" s="21" t="str">
        <f>MASTER_DATA_MAPPED!CX3</f>
        <v>Impact of modularization and site staffing on construction schedule of small and large water reactors (1).pdf</v>
      </c>
      <c r="CY3" s="21" t="str">
        <f>MASTER_DATA_MAPPED!CY3</f>
        <v>Impact of modularization and site staffing on construction schedule of small and large water reactors (1).pdf</v>
      </c>
      <c r="CZ3" s="21" t="str">
        <f>MASTER_DATA_MAPPED!CZ3</f>
        <v>Impact of modularization and site staffing on construction schedule of small and large water reactors (1).pdf</v>
      </c>
      <c r="DA3" s="21">
        <f>MASTER_DATA_MAPPED!DA3</f>
        <v>0</v>
      </c>
      <c r="DB3" s="21">
        <f>MASTER_DATA_MAPPED!DB3</f>
        <v>0</v>
      </c>
      <c r="DC3" s="21">
        <f>MASTER_DATA_MAPPED!DC3</f>
        <v>0</v>
      </c>
      <c r="DD3" s="21">
        <f>MASTER_DATA_MAPPED!DD3</f>
        <v>0</v>
      </c>
      <c r="DE3" s="21" t="str">
        <f>MASTER_DATA_MAPPED!DE3</f>
        <v>Teams folder&gt;literature &gt; Strategic Analysis</v>
      </c>
      <c r="DF3" s="21" t="str">
        <f>MASTER_DATA_MAPPED!DF3</f>
        <v>Teams folder&gt;literature &gt; Strategic Analysis</v>
      </c>
      <c r="DG3" s="21" t="str">
        <f>MASTER_DATA_MAPPED!DG3</f>
        <v>Teams folder&gt;literature &gt; Strategic Analysis</v>
      </c>
      <c r="DH3" s="21" t="str">
        <f>MASTER_DATA_MAPPED!DH3</f>
        <v>Teams folder&gt;literature &gt; Strategic Analysis</v>
      </c>
      <c r="DI3" s="21" t="str">
        <f>MASTER_DATA_MAPPED!DI3</f>
        <v>Teams folder&gt;literature &gt; Strategic Analysis</v>
      </c>
      <c r="DJ3" s="21" t="str">
        <f>MASTER_DATA_MAPPED!DJ3</f>
        <v>Teams folder&gt;literature &gt; Strategic Analysis</v>
      </c>
      <c r="DK3" s="21" t="str">
        <f>MASTER_DATA_MAPPED!DK3</f>
        <v>Teams folder&gt;literature &gt; Strategic Analysis</v>
      </c>
      <c r="DL3" s="21" t="str">
        <f>MASTER_DATA_MAPPED!DL3</f>
        <v>Teams folder&gt;literature &gt; Strategic Analysis</v>
      </c>
      <c r="DM3" s="21" t="str">
        <f>MASTER_DATA_MAPPED!DM3</f>
        <v>Teams folder&gt;literature &gt; Strategic Analysis</v>
      </c>
      <c r="DN3" s="21" t="str">
        <f>MASTER_DATA_MAPPED!DN3</f>
        <v>Teams folder&gt;literature &gt; Strategic Analysis</v>
      </c>
      <c r="DO3" s="21" t="str">
        <f>MASTER_DATA_MAPPED!DO3</f>
        <v>Teams folder&gt;literature &gt; Strategic Analysis</v>
      </c>
      <c r="DP3" s="21" t="str">
        <f>MASTER_DATA_MAPPED!DP3</f>
        <v>Teams folder&gt;literature &gt; Strategic Analysis</v>
      </c>
      <c r="DQ3" s="21" t="str">
        <f>MASTER_DATA_MAPPED!DQ3</f>
        <v>Teams folder&gt;literature &gt; Strategic Analysis</v>
      </c>
      <c r="DR3" s="21" t="str">
        <f>MASTER_DATA_MAPPED!DR3</f>
        <v>Teams folder&gt;literature &gt; Strategic Analysis</v>
      </c>
      <c r="DS3" s="21" t="str">
        <f>MASTER_DATA_MAPPED!DS3</f>
        <v>Teams folder&gt;literature &gt; Strategic Analysis</v>
      </c>
      <c r="DT3" s="21" t="str">
        <f>MASTER_DATA_MAPPED!DT3</f>
        <v>Teams folder&gt;literature &gt; Strategic Analysis</v>
      </c>
      <c r="DU3" s="21" t="str">
        <f>MASTER_DATA_MAPPED!DU3</f>
        <v>Teams folder&gt;literature &gt; Strategic Analysis</v>
      </c>
      <c r="DV3" s="21" t="str">
        <f>MASTER_DATA_MAPPED!DV3</f>
        <v>Teams folder&gt;literature &gt; Strategic Analysis</v>
      </c>
      <c r="DW3" s="21" t="str">
        <f>MASTER_DATA_MAPPED!DW3</f>
        <v>Teams folder&gt;literature &gt; Strategic Analysis</v>
      </c>
      <c r="DX3" s="21" t="str">
        <f>MASTER_DATA_MAPPED!DX3</f>
        <v>Teams folder&gt;literature &gt; Strategic Analysis</v>
      </c>
      <c r="DY3" s="21" t="str">
        <f>MASTER_DATA_MAPPED!DY3</f>
        <v>Teams folder&gt;literature &gt; Strategic Analysis</v>
      </c>
      <c r="DZ3" s="21" t="str">
        <f>MASTER_DATA_MAPPED!DZ3</f>
        <v>Teams folder&gt;literature &gt; Strategic Analysis</v>
      </c>
      <c r="EA3" s="21" t="str">
        <f>MASTER_DATA_MAPPED!EA3</f>
        <v>Teams folder&gt;literature &gt; Strategic Analysis</v>
      </c>
      <c r="EB3" s="21" t="str">
        <f>MASTER_DATA_MAPPED!EB3</f>
        <v>Teams folder&gt;literature &gt; Strategic Analysis</v>
      </c>
      <c r="EC3" s="21">
        <f>MASTER_DATA_MAPPED!EC3</f>
        <v>0</v>
      </c>
      <c r="ED3" s="21">
        <f>MASTER_DATA_MAPPED!ED3</f>
        <v>0</v>
      </c>
      <c r="EE3" s="21">
        <f>MASTER_DATA_MAPPED!EE3</f>
        <v>0</v>
      </c>
      <c r="EF3" s="21">
        <f>MASTER_DATA_MAPPED!EF3</f>
        <v>0</v>
      </c>
      <c r="EG3" s="21" t="str">
        <f>MASTER_DATA_MAPPED!EG3</f>
        <v>https://www.sciencedirect.com/science/article/pii/S1364032118308372?via%3Dihub</v>
      </c>
      <c r="EH3" s="21" t="str">
        <f>MASTER_DATA_MAPPED!EH3</f>
        <v>https://www.sciencedirect.com/science/article/pii/S1364032118308372?via%3Dihub</v>
      </c>
      <c r="EI3" s="21" t="str">
        <f>MASTER_DATA_MAPPED!EI3</f>
        <v>https://www.sciencedirect.com/science/article/pii/S1364032118308372?via%3Dihub</v>
      </c>
      <c r="EJ3" s="21" t="str">
        <f>MASTER_DATA_MAPPED!EJ3</f>
        <v>https://www.sciencedirect.com/science/article/pii/S1364032118308372?via%3Dihub</v>
      </c>
      <c r="EK3" s="21" t="str">
        <f>MASTER_DATA_MAPPED!EK3</f>
        <v>https://publications.anl.gov/anlpubs/2018/07/144923.pdf</v>
      </c>
      <c r="EL3" s="21" t="str">
        <f>MASTER_DATA_MAPPED!EL3</f>
        <v>https://publications.anl.gov/anlpubs/2018/07/144923.pdf</v>
      </c>
      <c r="EM3" s="21" t="str">
        <f>MASTER_DATA_MAPPED!EM3</f>
        <v>https://publications.anl.gov/anlpubs/2018/07/144923.pdf</v>
      </c>
      <c r="EN3" s="21" t="str">
        <f>MASTER_DATA_MAPPED!EN3</f>
        <v>https://publications.anl.gov/anlpubs/2018/07/144923.pdf</v>
      </c>
      <c r="EO3" s="21" t="str">
        <f>MASTER_DATA_MAPPED!EO3</f>
        <v>https://info.ornl.gov/sites/publications/files/Pub32466.pdf</v>
      </c>
      <c r="EP3" s="21" t="str">
        <f>MASTER_DATA_MAPPED!EP3</f>
        <v>https://info.ornl.gov/sites/publications/files/Pub32466.pdf</v>
      </c>
      <c r="EQ3" s="21" t="str">
        <f>MASTER_DATA_MAPPED!EQ3</f>
        <v>https://info.ornl.gov/sites/publications/files/Pub32466.pdf</v>
      </c>
      <c r="ER3" s="21" t="str">
        <f>MASTER_DATA_MAPPED!ER3</f>
        <v>https://info.ornl.gov/sites/publications/files/Pub32466.pdf</v>
      </c>
      <c r="ES3" s="21" t="str">
        <f>MASTER_DATA_MAPPED!ES3</f>
        <v>https://info.ornl.gov/sites/publications/files/Pub32466.pdf</v>
      </c>
      <c r="ET3" s="21" t="str">
        <f>MASTER_DATA_MAPPED!ET3</f>
        <v>https://info.ornl.gov/sites/publications/files/Pub32466.pdf</v>
      </c>
      <c r="EU3" s="21" t="str">
        <f>MASTER_DATA_MAPPED!EU3</f>
        <v>https://info.ornl.gov/sites/publications/files/Pub32466.pdf</v>
      </c>
      <c r="EV3" s="21" t="str">
        <f>MASTER_DATA_MAPPED!EV3</f>
        <v>https://info.ornl.gov/sites/publications/files/Pub32466.pdf</v>
      </c>
      <c r="EW3" s="21" t="str">
        <f>MASTER_DATA_MAPPED!EW3</f>
        <v>https://www.osti.gov/servlets/purl/713993</v>
      </c>
      <c r="EX3" s="21" t="str">
        <f>MASTER_DATA_MAPPED!EX3</f>
        <v>https://www.osti.gov/servlets/purl/713993</v>
      </c>
      <c r="EY3" s="21" t="str">
        <f>MASTER_DATA_MAPPED!EY3</f>
        <v>https://www.osti.gov/servlets/purl/713993</v>
      </c>
      <c r="EZ3" s="21" t="str">
        <f>MASTER_DATA_MAPPED!EZ3</f>
        <v>https://www.osti.gov/biblio/713993</v>
      </c>
      <c r="FA3" s="21" t="str">
        <f>MASTER_DATA_MAPPED!FA3</f>
        <v>https://www.osti.gov/servlets/purl/713993</v>
      </c>
      <c r="FB3" s="21" t="str">
        <f>MASTER_DATA_MAPPED!FB3</f>
        <v>https://www.osti.gov/servlets/purl/713993</v>
      </c>
      <c r="FC3" s="21" t="str">
        <f>MASTER_DATA_MAPPED!FC3</f>
        <v>https://www.osti.gov/servlets/purl/713993</v>
      </c>
      <c r="FD3" s="21" t="str">
        <f>MASTER_DATA_MAPPED!FD3</f>
        <v>https://www.osti.gov/biblio/713993</v>
      </c>
      <c r="FE3" s="21" t="str">
        <f>MASTER_DATA_MAPPED!FE3</f>
        <v>https://www.osti.gov/servlets/purl/713993</v>
      </c>
      <c r="FF3" s="21" t="str">
        <f>MASTER_DATA_MAPPED!FF3</f>
        <v>https://www.osti.gov/servlets/purl/713993</v>
      </c>
      <c r="FG3" s="21" t="str">
        <f>MASTER_DATA_MAPPED!FG3</f>
        <v>https://www.osti.gov/servlets/purl/713993</v>
      </c>
      <c r="FH3" s="21" t="str">
        <f>MASTER_DATA_MAPPED!FH3</f>
        <v>https://www.osti.gov/biblio/713993</v>
      </c>
      <c r="FI3" s="21" t="str">
        <f>MASTER_DATA_MAPPED!FI3</f>
        <v>https://www.osti.gov/servlets/purl/713993</v>
      </c>
      <c r="FJ3" s="21" t="str">
        <f>MASTER_DATA_MAPPED!FJ3</f>
        <v>https://www.osti.gov/servlets/purl/713993</v>
      </c>
      <c r="FK3" s="21" t="str">
        <f>MASTER_DATA_MAPPED!FK3</f>
        <v>https://www.osti.gov/servlets/purl/713993</v>
      </c>
      <c r="FL3" s="21" t="str">
        <f>MASTER_DATA_MAPPED!FL3</f>
        <v>https://www.osti.gov/servlets/purl/713993</v>
      </c>
      <c r="FM3" s="21" t="str">
        <f>MASTER_DATA_MAPPED!FM3</f>
        <v>https://www.osti.gov/servlets/purl/10198837</v>
      </c>
      <c r="FN3" s="21" t="str">
        <f>MASTER_DATA_MAPPED!FN3</f>
        <v>https://www.osti.gov/servlets/purl/10198838</v>
      </c>
      <c r="FO3" s="21" t="str">
        <f>MASTER_DATA_MAPPED!FO3</f>
        <v>https://www.osti.gov/servlets/purl/10198839</v>
      </c>
      <c r="FP3" s="21" t="str">
        <f>MASTER_DATA_MAPPED!FP3</f>
        <v>https://www.osti.gov/servlets/purl/10198837</v>
      </c>
      <c r="FQ3" s="21" t="str">
        <f>MASTER_DATA_MAPPED!FQ3</f>
        <v>https://www.osti.gov/servlets/purl/10198838</v>
      </c>
      <c r="FR3" s="21" t="str">
        <f>MASTER_DATA_MAPPED!FR3</f>
        <v>https://www.osti.gov/servlets/purl/10198839</v>
      </c>
      <c r="FS3" s="21" t="str">
        <f>MASTER_DATA_MAPPED!FS3</f>
        <v>https://www.osti.gov/servlets/purl/10198840</v>
      </c>
      <c r="FT3" s="21" t="str">
        <f>MASTER_DATA_MAPPED!FT3</f>
        <v>https://www.osti.gov/servlets/purl/10198841</v>
      </c>
      <c r="FU3" s="21" t="str">
        <f>MASTER_DATA_MAPPED!FU3</f>
        <v>https://www.osti.gov/servlets/purl/10198842</v>
      </c>
      <c r="FV3" s="21" t="str">
        <f>MASTER_DATA_MAPPED!FV3</f>
        <v>https://www.osti.gov/servlets/purl/10198843</v>
      </c>
      <c r="FW3" s="21" t="str">
        <f>MASTER_DATA_MAPPED!FW3</f>
        <v>https://www.osti.gov/servlets/purl/10198844</v>
      </c>
      <c r="FX3" s="21" t="str">
        <f>MASTER_DATA_MAPPED!FX3</f>
        <v>https://www.osti.gov/servlets/purl/10198845</v>
      </c>
      <c r="FY3" s="21" t="str">
        <f>MASTER_DATA_MAPPED!FY3</f>
        <v>https://www.osti.gov/servlets/purl/10198846</v>
      </c>
      <c r="FZ3" s="21" t="str">
        <f>MASTER_DATA_MAPPED!FZ3</f>
        <v>https://www.osti.gov/servlets/purl/10198847</v>
      </c>
      <c r="GA3" s="21" t="str">
        <f>MASTER_DATA_MAPPED!GA3</f>
        <v>https://www.osti.gov/servlets/purl/10198848</v>
      </c>
      <c r="GB3" s="21" t="str">
        <f>MASTER_DATA_MAPPED!GB3</f>
        <v>https://www.osti.gov/servlets/purl/10198849</v>
      </c>
      <c r="GC3" s="21" t="str">
        <f>MASTER_DATA_MAPPED!GC3</f>
        <v>https://www.osti.gov/servlets/purl/10198850</v>
      </c>
      <c r="GD3" s="21" t="str">
        <f>MASTER_DATA_MAPPED!GD3</f>
        <v>https://www.osti.gov/servlets/purl/10198851</v>
      </c>
      <c r="GE3" s="21" t="str">
        <f>MASTER_DATA_MAPPED!GE3</f>
        <v>https://www.osti.gov/servlets/purl/10198852</v>
      </c>
      <c r="GF3" s="21" t="str">
        <f>MASTER_DATA_MAPPED!GF3</f>
        <v>https://www.osti.gov/servlets/purl/10198853</v>
      </c>
      <c r="GG3" s="21" t="str">
        <f>MASTER_DATA_MAPPED!GG3</f>
        <v>https://www.osti.gov/servlets/purl/10198854</v>
      </c>
      <c r="GH3" s="21" t="str">
        <f>MASTER_DATA_MAPPED!GH3</f>
        <v>https://www.osti.gov/servlets/purl/10198855</v>
      </c>
      <c r="GI3" s="21" t="str">
        <f>MASTER_DATA_MAPPED!GI3</f>
        <v>https://www.osti.gov/servlets/purl/10198856</v>
      </c>
      <c r="GJ3" s="21" t="str">
        <f>MASTER_DATA_MAPPED!GJ3</f>
        <v>https://www.osti.gov/servlets/purl/10198857</v>
      </c>
      <c r="GK3" s="21" t="str">
        <f>MASTER_DATA_MAPPED!GK3</f>
        <v>https://www.osti.gov/servlets/purl/10198858</v>
      </c>
      <c r="GL3" s="21" t="str">
        <f>MASTER_DATA_MAPPED!GL3</f>
        <v>https://www.osti.gov/servlets/purl/10198859</v>
      </c>
      <c r="GM3" s="21" t="str">
        <f>MASTER_DATA_MAPPED!GM3</f>
        <v>https://www.osti.gov/servlets/purl/10198860</v>
      </c>
      <c r="GN3" s="21" t="str">
        <f>MASTER_DATA_MAPPED!GN3</f>
        <v>https://www.osti.gov/servlets/purl/10198861</v>
      </c>
      <c r="GO3" s="21" t="str">
        <f>MASTER_DATA_MAPPED!GO3</f>
        <v>https://www.osti.gov/servlets/purl/10198862</v>
      </c>
      <c r="GP3" s="21" t="str">
        <f>MASTER_DATA_MAPPED!GP3</f>
        <v>https://www.osti.gov/servlets/purl/10198863</v>
      </c>
      <c r="GQ3" s="21" t="str">
        <f>MASTER_DATA_MAPPED!GQ3</f>
        <v>https://www.osti.gov/servlets/purl/10198864</v>
      </c>
      <c r="GR3" s="21" t="str">
        <f>MASTER_DATA_MAPPED!GR3</f>
        <v>https://www.osti.gov/servlets/purl/10198865</v>
      </c>
      <c r="GS3" s="21" t="str">
        <f>MASTER_DATA_MAPPED!GS3</f>
        <v>https://www.osti.gov/servlets/purl/10198866</v>
      </c>
      <c r="GT3" s="21" t="str">
        <f>MASTER_DATA_MAPPED!GT3</f>
        <v>https://www.osti.gov/servlets/purl/10198867</v>
      </c>
      <c r="GU3" s="21" t="str">
        <f>MASTER_DATA_MAPPED!GU3</f>
        <v>https://www.osti.gov/servlets/purl/10198868</v>
      </c>
      <c r="GV3" s="21" t="str">
        <f>MASTER_DATA_MAPPED!GV3</f>
        <v>https://www.osti.gov/servlets/purl/10198869</v>
      </c>
      <c r="GW3" s="21" t="str">
        <f>MASTER_DATA_MAPPED!GW3</f>
        <v>https://www.osti.gov/biblio/5352526</v>
      </c>
      <c r="GX3" s="21" t="str">
        <f>MASTER_DATA_MAPPED!GX3</f>
        <v>https://www.osti.gov/biblio/5352526</v>
      </c>
      <c r="GY3" s="21" t="str">
        <f>MASTER_DATA_MAPPED!GY3</f>
        <v>https://www.osti.gov/biblio/5352526</v>
      </c>
    </row>
    <row r="4" spans="4:207" ht="18.75" x14ac:dyDescent="0.35">
      <c r="H4" s="29" t="s">
        <v>3</v>
      </c>
      <c r="I4" s="21" t="str">
        <f>MASTER_DATA_MAPPED!I4</f>
        <v>HTGR</v>
      </c>
      <c r="J4" s="21" t="str">
        <f>MASTER_DATA_MAPPED!J4</f>
        <v>HTGR</v>
      </c>
      <c r="K4" s="21" t="str">
        <f>MASTER_DATA_MAPPED!K4</f>
        <v>HTGR</v>
      </c>
      <c r="L4" s="21" t="str">
        <f>MASTER_DATA_MAPPED!L4</f>
        <v>HTGR</v>
      </c>
      <c r="M4" s="21" t="str">
        <f>MASTER_DATA_MAPPED!M4</f>
        <v>HTGR</v>
      </c>
      <c r="N4" s="21" t="str">
        <f>MASTER_DATA_MAPPED!N4</f>
        <v>HTGR</v>
      </c>
      <c r="O4" s="21" t="str">
        <f>MASTER_DATA_MAPPED!O4</f>
        <v>HTGR</v>
      </c>
      <c r="P4" s="21" t="str">
        <f>MASTER_DATA_MAPPED!P4</f>
        <v>HTGR</v>
      </c>
      <c r="Q4" s="21" t="str">
        <f>MASTER_DATA_MAPPED!Q4</f>
        <v>HTGR</v>
      </c>
      <c r="R4" s="21" t="str">
        <f>MASTER_DATA_MAPPED!R4</f>
        <v>HTGR</v>
      </c>
      <c r="S4" s="21" t="str">
        <f>MASTER_DATA_MAPPED!S4</f>
        <v>HTGR</v>
      </c>
      <c r="T4" s="21" t="str">
        <f>MASTER_DATA_MAPPED!T4</f>
        <v>HTGR</v>
      </c>
      <c r="U4" s="21" t="str">
        <f>MASTER_DATA_MAPPED!U4</f>
        <v>HTGR</v>
      </c>
      <c r="V4" s="21" t="str">
        <f>MASTER_DATA_MAPPED!V4</f>
        <v>HTGR</v>
      </c>
      <c r="W4" s="21" t="str">
        <f>MASTER_DATA_MAPPED!W4</f>
        <v>HTGR</v>
      </c>
      <c r="X4" s="21" t="str">
        <f>MASTER_DATA_MAPPED!X4</f>
        <v>HTGR</v>
      </c>
      <c r="Y4" s="21" t="str">
        <f>MASTER_DATA_MAPPED!Y4</f>
        <v>HTGR</v>
      </c>
      <c r="Z4" s="21" t="str">
        <f>MASTER_DATA_MAPPED!Z4</f>
        <v>HTGR</v>
      </c>
      <c r="AA4" s="21" t="str">
        <f>MASTER_DATA_MAPPED!AA4</f>
        <v>HTGR</v>
      </c>
      <c r="AB4" s="21" t="str">
        <f>MASTER_DATA_MAPPED!AB4</f>
        <v>HTGR</v>
      </c>
      <c r="AC4" s="21" t="str">
        <f>MASTER_DATA_MAPPED!AC4</f>
        <v>HTGR</v>
      </c>
      <c r="AD4" s="21" t="str">
        <f>MASTER_DATA_MAPPED!AD4</f>
        <v>HTGR</v>
      </c>
      <c r="AE4" s="21" t="str">
        <f>MASTER_DATA_MAPPED!AE4</f>
        <v>HTGR</v>
      </c>
      <c r="AF4" s="21" t="str">
        <f>MASTER_DATA_MAPPED!AF4</f>
        <v>HTGR</v>
      </c>
      <c r="AG4" s="21" t="str">
        <f>MASTER_DATA_MAPPED!AG4</f>
        <v>HTGR</v>
      </c>
      <c r="AH4" s="21" t="str">
        <f>MASTER_DATA_MAPPED!AH4</f>
        <v>HTGR</v>
      </c>
      <c r="AI4" s="21" t="str">
        <f>MASTER_DATA_MAPPED!AI4</f>
        <v>HTGR</v>
      </c>
      <c r="AJ4" s="21" t="str">
        <f>MASTER_DATA_MAPPED!AJ4</f>
        <v>HTGR</v>
      </c>
      <c r="AK4" s="21" t="str">
        <f>MASTER_DATA_MAPPED!AK4</f>
        <v>HTGR</v>
      </c>
      <c r="AL4" s="21" t="str">
        <f>MASTER_DATA_MAPPED!AL4</f>
        <v>HTGR</v>
      </c>
      <c r="AM4" s="21" t="str">
        <f>MASTER_DATA_MAPPED!AM4</f>
        <v>HTGR</v>
      </c>
      <c r="AN4" s="21" t="str">
        <f>MASTER_DATA_MAPPED!AN4</f>
        <v>HTGR</v>
      </c>
      <c r="AO4" s="21" t="str">
        <f>MASTER_DATA_MAPPED!AO4</f>
        <v>PWR</v>
      </c>
      <c r="AP4" s="21" t="str">
        <f>MASTER_DATA_MAPPED!AP4</f>
        <v>PWR</v>
      </c>
      <c r="AQ4" s="21" t="str">
        <f>MASTER_DATA_MAPPED!AQ4</f>
        <v>PWR</v>
      </c>
      <c r="AR4" s="21" t="str">
        <f>MASTER_DATA_MAPPED!AR4</f>
        <v>PWR</v>
      </c>
      <c r="AS4" s="21" t="str">
        <f>MASTER_DATA_MAPPED!AS4</f>
        <v>PWR</v>
      </c>
      <c r="AT4" s="21" t="str">
        <f>MASTER_DATA_MAPPED!AT4</f>
        <v>PWR</v>
      </c>
      <c r="AU4" s="21" t="str">
        <f>MASTER_DATA_MAPPED!AU4</f>
        <v>PWR</v>
      </c>
      <c r="AV4" s="21" t="str">
        <f>MASTER_DATA_MAPPED!AV4</f>
        <v>PWR</v>
      </c>
      <c r="AW4" s="21" t="str">
        <f>MASTER_DATA_MAPPED!AW4</f>
        <v>HTGR</v>
      </c>
      <c r="AX4" s="21" t="str">
        <f>MASTER_DATA_MAPPED!AX4</f>
        <v>HTGR</v>
      </c>
      <c r="AY4" s="21" t="str">
        <f>MASTER_DATA_MAPPED!AY4</f>
        <v>HTGR</v>
      </c>
      <c r="AZ4" s="21" t="str">
        <f>MASTER_DATA_MAPPED!AZ4</f>
        <v>HTGR</v>
      </c>
      <c r="BA4" s="21" t="str">
        <f>MASTER_DATA_MAPPED!BA4</f>
        <v>HTGR</v>
      </c>
      <c r="BB4" s="21" t="str">
        <f>MASTER_DATA_MAPPED!BB4</f>
        <v>HTGR</v>
      </c>
      <c r="BC4" s="21" t="str">
        <f>MASTER_DATA_MAPPED!BC4</f>
        <v>HTGR</v>
      </c>
      <c r="BD4" s="21" t="str">
        <f>MASTER_DATA_MAPPED!BD4</f>
        <v>HTGR</v>
      </c>
      <c r="BE4" s="21" t="str">
        <f>MASTER_DATA_MAPPED!BE4</f>
        <v>HTGR</v>
      </c>
      <c r="BF4" s="21" t="str">
        <f>MASTER_DATA_MAPPED!BF4</f>
        <v>HTGR</v>
      </c>
      <c r="BG4" s="21" t="str">
        <f>MASTER_DATA_MAPPED!BG4</f>
        <v>HTGR</v>
      </c>
      <c r="BH4" s="21" t="str">
        <f>MASTER_DATA_MAPPED!BH4</f>
        <v>HTGR</v>
      </c>
      <c r="BI4" s="21" t="str">
        <f>MASTER_DATA_MAPPED!BI4</f>
        <v>HTGR</v>
      </c>
      <c r="BJ4" s="21" t="str">
        <f>MASTER_DATA_MAPPED!BJ4</f>
        <v>HTGR</v>
      </c>
      <c r="BK4" s="21" t="str">
        <f>MASTER_DATA_MAPPED!BK4</f>
        <v>HTGR</v>
      </c>
      <c r="BL4" s="21" t="str">
        <f>MASTER_DATA_MAPPED!BL4</f>
        <v>HTGR</v>
      </c>
      <c r="BM4" s="21" t="str">
        <f>MASTER_DATA_MAPPED!BM4</f>
        <v>PWR</v>
      </c>
      <c r="BN4" s="21" t="str">
        <f>MASTER_DATA_MAPPED!BN4</f>
        <v>PWR</v>
      </c>
      <c r="BO4" s="21" t="str">
        <f>MASTER_DATA_MAPPED!BO4</f>
        <v>PWR</v>
      </c>
      <c r="BP4" s="21" t="str">
        <f>MASTER_DATA_MAPPED!BP4</f>
        <v>PWR</v>
      </c>
      <c r="BQ4" s="21" t="str">
        <f>MASTER_DATA_MAPPED!BQ4</f>
        <v>PWR</v>
      </c>
      <c r="BR4" s="21" t="str">
        <f>MASTER_DATA_MAPPED!BR4</f>
        <v>PWR</v>
      </c>
      <c r="BS4" s="21" t="str">
        <f>MASTER_DATA_MAPPED!BS4</f>
        <v>PWR</v>
      </c>
      <c r="BT4" s="21" t="str">
        <f>MASTER_DATA_MAPPED!BT4</f>
        <v>PWR</v>
      </c>
      <c r="BU4" s="21" t="str">
        <f>MASTER_DATA_MAPPED!BU4</f>
        <v>PWR</v>
      </c>
      <c r="BV4" s="21" t="str">
        <f>MASTER_DATA_MAPPED!BV4</f>
        <v>PWR</v>
      </c>
      <c r="BW4" s="21" t="str">
        <f>MASTER_DATA_MAPPED!BW4</f>
        <v>PWR</v>
      </c>
      <c r="BX4" s="21" t="str">
        <f>MASTER_DATA_MAPPED!BX4</f>
        <v>PWR</v>
      </c>
      <c r="BY4" s="21" t="str">
        <f>MASTER_DATA_MAPPED!BY4</f>
        <v>PWR</v>
      </c>
      <c r="BZ4" s="21" t="str">
        <f>MASTER_DATA_MAPPED!BZ4</f>
        <v>PWR</v>
      </c>
      <c r="CA4" s="21" t="str">
        <f>MASTER_DATA_MAPPED!CA4</f>
        <v>PWR</v>
      </c>
      <c r="CB4" s="21" t="str">
        <f>MASTER_DATA_MAPPED!CB4</f>
        <v>PWR</v>
      </c>
      <c r="CC4" s="21" t="str">
        <f>MASTER_DATA_MAPPED!CC4</f>
        <v>PWR</v>
      </c>
      <c r="CD4" s="21" t="str">
        <f>MASTER_DATA_MAPPED!CD4</f>
        <v>PWR</v>
      </c>
      <c r="CE4" s="21" t="str">
        <f>MASTER_DATA_MAPPED!CE4</f>
        <v>PWR</v>
      </c>
      <c r="CF4" s="21" t="str">
        <f>MASTER_DATA_MAPPED!CF4</f>
        <v>PWR</v>
      </c>
      <c r="CG4" s="21" t="str">
        <f>MASTER_DATA_MAPPED!CG4</f>
        <v>HTGR</v>
      </c>
      <c r="CH4" s="21" t="str">
        <f>MASTER_DATA_MAPPED!CH4</f>
        <v>HTGR</v>
      </c>
      <c r="CI4" s="21" t="str">
        <f>MASTER_DATA_MAPPED!CI4</f>
        <v>HTGR</v>
      </c>
      <c r="CJ4" s="21" t="str">
        <f>MASTER_DATA_MAPPED!CJ4</f>
        <v>HTGR</v>
      </c>
      <c r="CK4" s="21" t="str">
        <f>MASTER_DATA_MAPPED!CK4</f>
        <v>HTGR</v>
      </c>
      <c r="CL4" s="21" t="str">
        <f>MASTER_DATA_MAPPED!CL4</f>
        <v>HTGR</v>
      </c>
      <c r="CM4" s="21" t="str">
        <f>MASTER_DATA_MAPPED!CM4</f>
        <v>HTGR</v>
      </c>
      <c r="CN4" s="21" t="str">
        <f>MASTER_DATA_MAPPED!CN4</f>
        <v>SFR</v>
      </c>
      <c r="CO4" s="21" t="str">
        <f>MASTER_DATA_MAPPED!CO4</f>
        <v>SFR</v>
      </c>
      <c r="CP4" s="21" t="str">
        <f>MASTER_DATA_MAPPED!CP4</f>
        <v>SFR</v>
      </c>
      <c r="CQ4" s="21" t="str">
        <f>MASTER_DATA_MAPPED!CQ4</f>
        <v>SFR</v>
      </c>
      <c r="CR4" s="21" t="str">
        <f>MASTER_DATA_MAPPED!CR4</f>
        <v>SFR</v>
      </c>
      <c r="CS4" s="21" t="str">
        <f>MASTER_DATA_MAPPED!CS4</f>
        <v>BWR</v>
      </c>
      <c r="CT4" s="21" t="str">
        <f>MASTER_DATA_MAPPED!CT4</f>
        <v>BWR</v>
      </c>
      <c r="CU4" s="21" t="str">
        <f>MASTER_DATA_MAPPED!CU4</f>
        <v>BWR</v>
      </c>
      <c r="CV4" s="21" t="str">
        <f>MASTER_DATA_MAPPED!CV4</f>
        <v>BWR</v>
      </c>
      <c r="CW4" s="21" t="str">
        <f>MASTER_DATA_MAPPED!CW4</f>
        <v>PWR</v>
      </c>
      <c r="CX4" s="21" t="str">
        <f>MASTER_DATA_MAPPED!CX4</f>
        <v>PWR</v>
      </c>
      <c r="CY4" s="21" t="str">
        <f>MASTER_DATA_MAPPED!CY4</f>
        <v>PWR</v>
      </c>
      <c r="CZ4" s="21" t="str">
        <f>MASTER_DATA_MAPPED!CZ4</f>
        <v>PWR</v>
      </c>
      <c r="DA4" s="21" t="str">
        <f>MASTER_DATA_MAPPED!DA4</f>
        <v>PWR</v>
      </c>
      <c r="DB4" s="21" t="str">
        <f>MASTER_DATA_MAPPED!DB4</f>
        <v>PWR</v>
      </c>
      <c r="DC4" s="21" t="str">
        <f>MASTER_DATA_MAPPED!DC4</f>
        <v>PWR</v>
      </c>
      <c r="DD4" s="21" t="str">
        <f>MASTER_DATA_MAPPED!DD4</f>
        <v>PWR</v>
      </c>
      <c r="DE4" s="21" t="str">
        <f>MASTER_DATA_MAPPED!DE4</f>
        <v>SFR</v>
      </c>
      <c r="DF4" s="21" t="str">
        <f>MASTER_DATA_MAPPED!DF4</f>
        <v>SFR</v>
      </c>
      <c r="DG4" s="21" t="str">
        <f>MASTER_DATA_MAPPED!DG4</f>
        <v>SFR</v>
      </c>
      <c r="DH4" s="21" t="str">
        <f>MASTER_DATA_MAPPED!DH4</f>
        <v>SFR</v>
      </c>
      <c r="DI4" s="21" t="str">
        <f>MASTER_DATA_MAPPED!DI4</f>
        <v>SFR</v>
      </c>
      <c r="DJ4" s="21" t="str">
        <f>MASTER_DATA_MAPPED!DJ4</f>
        <v>SFR</v>
      </c>
      <c r="DK4" s="21" t="str">
        <f>MASTER_DATA_MAPPED!DK4</f>
        <v>SFR</v>
      </c>
      <c r="DL4" s="21" t="str">
        <f>MASTER_DATA_MAPPED!DL4</f>
        <v>SFR</v>
      </c>
      <c r="DM4" s="21" t="str">
        <f>MASTER_DATA_MAPPED!DM4</f>
        <v>SFR</v>
      </c>
      <c r="DN4" s="21" t="str">
        <f>MASTER_DATA_MAPPED!DN4</f>
        <v>SFR</v>
      </c>
      <c r="DO4" s="21" t="str">
        <f>MASTER_DATA_MAPPED!DO4</f>
        <v>SFR</v>
      </c>
      <c r="DP4" s="21" t="str">
        <f>MASTER_DATA_MAPPED!DP4</f>
        <v>SFR</v>
      </c>
      <c r="DQ4" s="21" t="str">
        <f>MASTER_DATA_MAPPED!DQ4</f>
        <v>SFR</v>
      </c>
      <c r="DR4" s="21" t="str">
        <f>MASTER_DATA_MAPPED!DR4</f>
        <v>SFR</v>
      </c>
      <c r="DS4" s="21" t="str">
        <f>MASTER_DATA_MAPPED!DS4</f>
        <v>SFR</v>
      </c>
      <c r="DT4" s="21" t="str">
        <f>MASTER_DATA_MAPPED!DT4</f>
        <v>SFR</v>
      </c>
      <c r="DU4" s="21" t="str">
        <f>MASTER_DATA_MAPPED!DU4</f>
        <v>SFR</v>
      </c>
      <c r="DV4" s="21" t="str">
        <f>MASTER_DATA_MAPPED!DV4</f>
        <v>SFR</v>
      </c>
      <c r="DW4" s="21" t="str">
        <f>MASTER_DATA_MAPPED!DW4</f>
        <v>SFR</v>
      </c>
      <c r="DX4" s="21" t="str">
        <f>MASTER_DATA_MAPPED!DX4</f>
        <v>SFR</v>
      </c>
      <c r="DY4" s="21" t="str">
        <f>MASTER_DATA_MAPPED!DY4</f>
        <v>SFR</v>
      </c>
      <c r="DZ4" s="21" t="str">
        <f>MASTER_DATA_MAPPED!DZ4</f>
        <v>SFR</v>
      </c>
      <c r="EA4" s="21" t="str">
        <f>MASTER_DATA_MAPPED!EA4</f>
        <v>SFR</v>
      </c>
      <c r="EB4" s="21" t="str">
        <f>MASTER_DATA_MAPPED!EB4</f>
        <v>SFR</v>
      </c>
      <c r="EC4" s="21" t="str">
        <f>MASTER_DATA_MAPPED!EC4</f>
        <v>SFR</v>
      </c>
      <c r="ED4" s="21" t="str">
        <f>MASTER_DATA_MAPPED!ED4</f>
        <v>SFR</v>
      </c>
      <c r="EE4" s="21" t="str">
        <f>MASTER_DATA_MAPPED!EE4</f>
        <v>SFR</v>
      </c>
      <c r="EF4" s="21" t="str">
        <f>MASTER_DATA_MAPPED!EF4</f>
        <v>SFR</v>
      </c>
      <c r="EG4" s="21" t="str">
        <f>MASTER_DATA_MAPPED!EG4</f>
        <v>PWR</v>
      </c>
      <c r="EH4" s="21" t="str">
        <f>MASTER_DATA_MAPPED!EH4</f>
        <v>PWR</v>
      </c>
      <c r="EI4" s="21" t="str">
        <f>MASTER_DATA_MAPPED!EI4</f>
        <v>PWR</v>
      </c>
      <c r="EJ4" s="21" t="str">
        <f>MASTER_DATA_MAPPED!EJ4</f>
        <v>PWR</v>
      </c>
      <c r="EK4" s="21" t="str">
        <f>MASTER_DATA_MAPPED!EK4</f>
        <v>SFR</v>
      </c>
      <c r="EL4" s="21" t="str">
        <f>MASTER_DATA_MAPPED!EL4</f>
        <v>SFR</v>
      </c>
      <c r="EM4" s="21" t="str">
        <f>MASTER_DATA_MAPPED!EM4</f>
        <v>SFR</v>
      </c>
      <c r="EN4" s="21" t="str">
        <f>MASTER_DATA_MAPPED!EN4</f>
        <v>SFR</v>
      </c>
      <c r="EO4" s="21" t="str">
        <f>MASTER_DATA_MAPPED!EO4</f>
        <v>HTGR</v>
      </c>
      <c r="EP4" s="21" t="str">
        <f>MASTER_DATA_MAPPED!EP4</f>
        <v>HTGR</v>
      </c>
      <c r="EQ4" s="21" t="str">
        <f>MASTER_DATA_MAPPED!EQ4</f>
        <v>HTGR</v>
      </c>
      <c r="ER4" s="21" t="str">
        <f>MASTER_DATA_MAPPED!ER4</f>
        <v>FHR</v>
      </c>
      <c r="ES4" s="21" t="str">
        <f>MASTER_DATA_MAPPED!ES4</f>
        <v>HTGR</v>
      </c>
      <c r="ET4" s="21" t="str">
        <f>MASTER_DATA_MAPPED!ET4</f>
        <v>HTGR</v>
      </c>
      <c r="EU4" s="21" t="str">
        <f>MASTER_DATA_MAPPED!EU4</f>
        <v>HTGR</v>
      </c>
      <c r="EV4" s="21" t="str">
        <f>MASTER_DATA_MAPPED!EV4</f>
        <v>FHR</v>
      </c>
      <c r="EW4" s="21" t="str">
        <f>MASTER_DATA_MAPPED!EW4</f>
        <v>HTGR</v>
      </c>
      <c r="EX4" s="21" t="str">
        <f>MASTER_DATA_MAPPED!EX4</f>
        <v>HTGR</v>
      </c>
      <c r="EY4" s="21" t="str">
        <f>MASTER_DATA_MAPPED!EY4</f>
        <v>HTGR</v>
      </c>
      <c r="EZ4" s="21" t="str">
        <f>MASTER_DATA_MAPPED!EZ4</f>
        <v>HTGR</v>
      </c>
      <c r="FA4" s="21" t="str">
        <f>MASTER_DATA_MAPPED!FA4</f>
        <v>HTGR</v>
      </c>
      <c r="FB4" s="21" t="str">
        <f>MASTER_DATA_MAPPED!FB4</f>
        <v>HTGR</v>
      </c>
      <c r="FC4" s="21" t="str">
        <f>MASTER_DATA_MAPPED!FC4</f>
        <v>HTGR</v>
      </c>
      <c r="FD4" s="21" t="str">
        <f>MASTER_DATA_MAPPED!FD4</f>
        <v>HTGR</v>
      </c>
      <c r="FE4" s="21" t="str">
        <f>MASTER_DATA_MAPPED!FE4</f>
        <v>HTGR</v>
      </c>
      <c r="FF4" s="21" t="str">
        <f>MASTER_DATA_MAPPED!FF4</f>
        <v>HTGR</v>
      </c>
      <c r="FG4" s="21" t="str">
        <f>MASTER_DATA_MAPPED!FG4</f>
        <v>HTGR</v>
      </c>
      <c r="FH4" s="21" t="str">
        <f>MASTER_DATA_MAPPED!FH4</f>
        <v>HTGR</v>
      </c>
      <c r="FI4" s="21" t="str">
        <f>MASTER_DATA_MAPPED!FI4</f>
        <v>HTGR</v>
      </c>
      <c r="FJ4" s="21" t="str">
        <f>MASTER_DATA_MAPPED!FJ4</f>
        <v>HTGR</v>
      </c>
      <c r="FK4" s="21" t="str">
        <f>MASTER_DATA_MAPPED!FK4</f>
        <v>HTGR</v>
      </c>
      <c r="FL4" s="21" t="str">
        <f>MASTER_DATA_MAPPED!FL4</f>
        <v>HTGR</v>
      </c>
      <c r="FM4" s="21" t="str">
        <f>MASTER_DATA_MAPPED!FM4</f>
        <v>HTGR</v>
      </c>
      <c r="FN4" s="21" t="str">
        <f>MASTER_DATA_MAPPED!FN4</f>
        <v>HTGR</v>
      </c>
      <c r="FO4" s="21" t="str">
        <f>MASTER_DATA_MAPPED!FO4</f>
        <v>HTGR</v>
      </c>
      <c r="FP4" s="21" t="str">
        <f>MASTER_DATA_MAPPED!FP4</f>
        <v>HTGR</v>
      </c>
      <c r="FQ4" s="21" t="str">
        <f>MASTER_DATA_MAPPED!FQ4</f>
        <v>HTGR</v>
      </c>
      <c r="FR4" s="21" t="str">
        <f>MASTER_DATA_MAPPED!FR4</f>
        <v>HTGR</v>
      </c>
      <c r="FS4" s="21" t="str">
        <f>MASTER_DATA_MAPPED!FS4</f>
        <v>HTGR</v>
      </c>
      <c r="FT4" s="21" t="str">
        <f>MASTER_DATA_MAPPED!FT4</f>
        <v>HTGR</v>
      </c>
      <c r="FU4" s="21" t="str">
        <f>MASTER_DATA_MAPPED!FU4</f>
        <v>HTGR</v>
      </c>
      <c r="FV4" s="21" t="str">
        <f>MASTER_DATA_MAPPED!FV4</f>
        <v>HTGR</v>
      </c>
      <c r="FW4" s="21" t="str">
        <f>MASTER_DATA_MAPPED!FW4</f>
        <v>HTGR</v>
      </c>
      <c r="FX4" s="21" t="str">
        <f>MASTER_DATA_MAPPED!FX4</f>
        <v>HTGR</v>
      </c>
      <c r="FY4" s="21" t="str">
        <f>MASTER_DATA_MAPPED!FY4</f>
        <v>HTGR</v>
      </c>
      <c r="FZ4" s="21" t="str">
        <f>MASTER_DATA_MAPPED!FZ4</f>
        <v>HTGR</v>
      </c>
      <c r="GA4" s="21" t="str">
        <f>MASTER_DATA_MAPPED!GA4</f>
        <v>HTGR</v>
      </c>
      <c r="GB4" s="21" t="str">
        <f>MASTER_DATA_MAPPED!GB4</f>
        <v>HTGR</v>
      </c>
      <c r="GC4" s="21" t="str">
        <f>MASTER_DATA_MAPPED!GC4</f>
        <v>HTGR</v>
      </c>
      <c r="GD4" s="21" t="str">
        <f>MASTER_DATA_MAPPED!GD4</f>
        <v>HTGR</v>
      </c>
      <c r="GE4" s="21" t="str">
        <f>MASTER_DATA_MAPPED!GE4</f>
        <v>HTGR</v>
      </c>
      <c r="GF4" s="21" t="str">
        <f>MASTER_DATA_MAPPED!GF4</f>
        <v>HTGR</v>
      </c>
      <c r="GG4" s="21" t="str">
        <f>MASTER_DATA_MAPPED!GG4</f>
        <v>HTGR</v>
      </c>
      <c r="GH4" s="21" t="str">
        <f>MASTER_DATA_MAPPED!GH4</f>
        <v>HTGR</v>
      </c>
      <c r="GI4" s="21" t="str">
        <f>MASTER_DATA_MAPPED!GI4</f>
        <v>HTGR</v>
      </c>
      <c r="GJ4" s="21" t="str">
        <f>MASTER_DATA_MAPPED!GJ4</f>
        <v>HTGR</v>
      </c>
      <c r="GK4" s="21" t="str">
        <f>MASTER_DATA_MAPPED!GK4</f>
        <v>HTGR</v>
      </c>
      <c r="GL4" s="21" t="str">
        <f>MASTER_DATA_MAPPED!GL4</f>
        <v>HTGR</v>
      </c>
      <c r="GM4" s="21" t="str">
        <f>MASTER_DATA_MAPPED!GM4</f>
        <v>HTGR</v>
      </c>
      <c r="GN4" s="21" t="str">
        <f>MASTER_DATA_MAPPED!GN4</f>
        <v>HTGR</v>
      </c>
      <c r="GO4" s="21" t="str">
        <f>MASTER_DATA_MAPPED!GO4</f>
        <v>HTGR</v>
      </c>
      <c r="GP4" s="21" t="str">
        <f>MASTER_DATA_MAPPED!GP4</f>
        <v>HTGR</v>
      </c>
      <c r="GQ4" s="21" t="str">
        <f>MASTER_DATA_MAPPED!GQ4</f>
        <v>HTGR</v>
      </c>
      <c r="GR4" s="21" t="str">
        <f>MASTER_DATA_MAPPED!GR4</f>
        <v>HTGR</v>
      </c>
      <c r="GS4" s="21" t="str">
        <f>MASTER_DATA_MAPPED!GS4</f>
        <v>HTGR</v>
      </c>
      <c r="GT4" s="21" t="str">
        <f>MASTER_DATA_MAPPED!GT4</f>
        <v>HTGR</v>
      </c>
      <c r="GU4" s="21" t="str">
        <f>MASTER_DATA_MAPPED!GU4</f>
        <v>HTGR</v>
      </c>
      <c r="GV4" s="21" t="str">
        <f>MASTER_DATA_MAPPED!GV4</f>
        <v>HTGR</v>
      </c>
      <c r="GW4" s="21" t="str">
        <f>MASTER_DATA_MAPPED!GW4</f>
        <v>MSR</v>
      </c>
      <c r="GX4" s="21" t="str">
        <f>MASTER_DATA_MAPPED!GX4</f>
        <v>MSR</v>
      </c>
      <c r="GY4" s="21" t="str">
        <f>MASTER_DATA_MAPPED!GY4</f>
        <v>MSR</v>
      </c>
    </row>
    <row r="5" spans="4:207" ht="18.75" x14ac:dyDescent="0.3">
      <c r="H5" s="28" t="s">
        <v>4</v>
      </c>
      <c r="I5" s="21" t="str">
        <f>MASTER_DATA_MAPPED!I5</f>
        <v>VHTGR</v>
      </c>
      <c r="J5" s="21" t="str">
        <f>MASTER_DATA_MAPPED!J5</f>
        <v>VHTGR</v>
      </c>
      <c r="K5" s="21" t="str">
        <f>MASTER_DATA_MAPPED!K5</f>
        <v>VHTGR</v>
      </c>
      <c r="L5" s="21" t="str">
        <f>MASTER_DATA_MAPPED!L5</f>
        <v>VHTGR</v>
      </c>
      <c r="M5" s="21" t="str">
        <f>MASTER_DATA_MAPPED!M5</f>
        <v>VHTGR</v>
      </c>
      <c r="N5" s="21" t="str">
        <f>MASTER_DATA_MAPPED!N5</f>
        <v>VHTGR</v>
      </c>
      <c r="O5" s="21" t="str">
        <f>MASTER_DATA_MAPPED!O5</f>
        <v>VHTGR</v>
      </c>
      <c r="P5" s="21" t="str">
        <f>MASTER_DATA_MAPPED!P5</f>
        <v>VHTGR</v>
      </c>
      <c r="Q5" s="21" t="str">
        <f>MASTER_DATA_MAPPED!Q5</f>
        <v>VHTGR</v>
      </c>
      <c r="R5" s="21" t="str">
        <f>MASTER_DATA_MAPPED!R5</f>
        <v>VHTGR</v>
      </c>
      <c r="S5" s="21" t="str">
        <f>MASTER_DATA_MAPPED!S5</f>
        <v>VHTGR</v>
      </c>
      <c r="T5" s="21" t="str">
        <f>MASTER_DATA_MAPPED!T5</f>
        <v>VHTGR</v>
      </c>
      <c r="U5" s="21" t="str">
        <f>MASTER_DATA_MAPPED!U5</f>
        <v>VHTGR</v>
      </c>
      <c r="V5" s="21" t="str">
        <f>MASTER_DATA_MAPPED!V5</f>
        <v>VHTGR</v>
      </c>
      <c r="W5" s="21" t="str">
        <f>MASTER_DATA_MAPPED!W5</f>
        <v>VHTGR</v>
      </c>
      <c r="X5" s="21" t="str">
        <f>MASTER_DATA_MAPPED!X5</f>
        <v>VHTGR</v>
      </c>
      <c r="Y5" s="21" t="str">
        <f>MASTER_DATA_MAPPED!Y5</f>
        <v>VHTGR</v>
      </c>
      <c r="Z5" s="21" t="str">
        <f>MASTER_DATA_MAPPED!Z5</f>
        <v>VHTGR</v>
      </c>
      <c r="AA5" s="21" t="str">
        <f>MASTER_DATA_MAPPED!AA5</f>
        <v>VHTGR</v>
      </c>
      <c r="AB5" s="21" t="str">
        <f>MASTER_DATA_MAPPED!AB5</f>
        <v>VHTGR</v>
      </c>
      <c r="AC5" s="21" t="str">
        <f>MASTER_DATA_MAPPED!AC5</f>
        <v>VHTGR</v>
      </c>
      <c r="AD5" s="21" t="str">
        <f>MASTER_DATA_MAPPED!AD5</f>
        <v>VHTGR</v>
      </c>
      <c r="AE5" s="21" t="str">
        <f>MASTER_DATA_MAPPED!AE5</f>
        <v>VHTGR</v>
      </c>
      <c r="AF5" s="21" t="str">
        <f>MASTER_DATA_MAPPED!AF5</f>
        <v>VHTGR</v>
      </c>
      <c r="AG5" s="21" t="str">
        <f>MASTER_DATA_MAPPED!AG5</f>
        <v>VHTGR</v>
      </c>
      <c r="AH5" s="21" t="str">
        <f>MASTER_DATA_MAPPED!AH5</f>
        <v>VHTGR</v>
      </c>
      <c r="AI5" s="21" t="str">
        <f>MASTER_DATA_MAPPED!AI5</f>
        <v>VHTGR</v>
      </c>
      <c r="AJ5" s="21" t="str">
        <f>MASTER_DATA_MAPPED!AJ5</f>
        <v>VHTGR</v>
      </c>
      <c r="AK5" s="21" t="str">
        <f>MASTER_DATA_MAPPED!AK5</f>
        <v>VHTGR</v>
      </c>
      <c r="AL5" s="21" t="str">
        <f>MASTER_DATA_MAPPED!AL5</f>
        <v>VHTGR</v>
      </c>
      <c r="AM5" s="21" t="str">
        <f>MASTER_DATA_MAPPED!AM5</f>
        <v>VHTGR</v>
      </c>
      <c r="AN5" s="21" t="str">
        <f>MASTER_DATA_MAPPED!AN5</f>
        <v>VHTGR</v>
      </c>
      <c r="AO5" s="21" t="str">
        <f>MASTER_DATA_MAPPED!AO5</f>
        <v>AP1000</v>
      </c>
      <c r="AP5" s="21" t="str">
        <f>MASTER_DATA_MAPPED!AP5</f>
        <v>AP1000</v>
      </c>
      <c r="AQ5" s="21" t="str">
        <f>MASTER_DATA_MAPPED!AQ5</f>
        <v>AP1000</v>
      </c>
      <c r="AR5" s="21" t="str">
        <f>MASTER_DATA_MAPPED!AR5</f>
        <v>AP1000</v>
      </c>
      <c r="AS5" s="21" t="str">
        <f>MASTER_DATA_MAPPED!AS5</f>
        <v>AP1000</v>
      </c>
      <c r="AT5" s="21" t="str">
        <f>MASTER_DATA_MAPPED!AT5</f>
        <v>AP1000</v>
      </c>
      <c r="AU5" s="21" t="str">
        <f>MASTER_DATA_MAPPED!AU5</f>
        <v>AP1000</v>
      </c>
      <c r="AV5" s="21" t="str">
        <f>MASTER_DATA_MAPPED!AV5</f>
        <v>AP1000</v>
      </c>
      <c r="AW5" s="21" t="str">
        <f>MASTER_DATA_MAPPED!AW5</f>
        <v>Traditional HTGR</v>
      </c>
      <c r="AX5" s="21" t="str">
        <f>MASTER_DATA_MAPPED!AX5</f>
        <v>Traditional HTGR</v>
      </c>
      <c r="AY5" s="21" t="str">
        <f>MASTER_DATA_MAPPED!AY5</f>
        <v>Traditional HTGR</v>
      </c>
      <c r="AZ5" s="21" t="str">
        <f>MASTER_DATA_MAPPED!AZ5</f>
        <v>Traditional HTGR</v>
      </c>
      <c r="BA5" s="21" t="str">
        <f>MASTER_DATA_MAPPED!BA5</f>
        <v>Traditional HTGR</v>
      </c>
      <c r="BB5" s="21" t="str">
        <f>MASTER_DATA_MAPPED!BB5</f>
        <v>Traditional HTGR</v>
      </c>
      <c r="BC5" s="21" t="str">
        <f>MASTER_DATA_MAPPED!BC5</f>
        <v>Traditional HTGR</v>
      </c>
      <c r="BD5" s="21" t="str">
        <f>MASTER_DATA_MAPPED!BD5</f>
        <v>Traditional HTGR</v>
      </c>
      <c r="BE5" s="21" t="str">
        <f>MASTER_DATA_MAPPED!BE5</f>
        <v>MIG HTR</v>
      </c>
      <c r="BF5" s="21" t="str">
        <f>MASTER_DATA_MAPPED!BF5</f>
        <v>MIG HTR</v>
      </c>
      <c r="BG5" s="21" t="str">
        <f>MASTER_DATA_MAPPED!BG5</f>
        <v>MIG HTR</v>
      </c>
      <c r="BH5" s="21" t="str">
        <f>MASTER_DATA_MAPPED!BH5</f>
        <v>MIG HTR</v>
      </c>
      <c r="BI5" s="21" t="str">
        <f>MASTER_DATA_MAPPED!BI5</f>
        <v>MIG HTR</v>
      </c>
      <c r="BJ5" s="21" t="str">
        <f>MASTER_DATA_MAPPED!BJ5</f>
        <v>MIG HTR</v>
      </c>
      <c r="BK5" s="21" t="str">
        <f>MASTER_DATA_MAPPED!BK5</f>
        <v>MIG HTR</v>
      </c>
      <c r="BL5" s="21" t="str">
        <f>MASTER_DATA_MAPPED!BL5</f>
        <v>MIG HTR</v>
      </c>
      <c r="BM5" s="21" t="str">
        <f>MASTER_DATA_MAPPED!BM5</f>
        <v>PWR12-ME</v>
      </c>
      <c r="BN5" s="21" t="str">
        <f>MASTER_DATA_MAPPED!BN5</f>
        <v>PWR12-ME</v>
      </c>
      <c r="BO5" s="21" t="str">
        <f>MASTER_DATA_MAPPED!BO5</f>
        <v>PWR12-ME</v>
      </c>
      <c r="BP5" s="21" t="str">
        <f>MASTER_DATA_MAPPED!BP5</f>
        <v>PWR12-ME</v>
      </c>
      <c r="BQ5" s="21" t="str">
        <f>MASTER_DATA_MAPPED!BQ5</f>
        <v>PWR12-BE</v>
      </c>
      <c r="BR5" s="21" t="str">
        <f>MASTER_DATA_MAPPED!BR5</f>
        <v>PWR12-BE</v>
      </c>
      <c r="BS5" s="21" t="str">
        <f>MASTER_DATA_MAPPED!BS5</f>
        <v>PWR12-BE</v>
      </c>
      <c r="BT5" s="21" t="str">
        <f>MASTER_DATA_MAPPED!BT5</f>
        <v>PWR12-BE</v>
      </c>
      <c r="BU5" s="21" t="str">
        <f>MASTER_DATA_MAPPED!BU5</f>
        <v>Improved PWR 06-BE</v>
      </c>
      <c r="BV5" s="21" t="str">
        <f>MASTER_DATA_MAPPED!BV5</f>
        <v>Improved PWR 06-BE</v>
      </c>
      <c r="BW5" s="21" t="str">
        <f>MASTER_DATA_MAPPED!BW5</f>
        <v>Improved PWR 06-BE</v>
      </c>
      <c r="BX5" s="21" t="str">
        <f>MASTER_DATA_MAPPED!BX5</f>
        <v>Improved PWR 06-BE</v>
      </c>
      <c r="BY5" s="21" t="str">
        <f>MASTER_DATA_MAPPED!BY5</f>
        <v>Improved PWR 12-BE</v>
      </c>
      <c r="BZ5" s="21" t="str">
        <f>MASTER_DATA_MAPPED!BZ5</f>
        <v>Improved PWR 12-BE</v>
      </c>
      <c r="CA5" s="21" t="str">
        <f>MASTER_DATA_MAPPED!CA5</f>
        <v>Improved PWR 12-BE</v>
      </c>
      <c r="CB5" s="21" t="str">
        <f>MASTER_DATA_MAPPED!CB5</f>
        <v>Improved PWR 12-BE</v>
      </c>
      <c r="CC5" s="21" t="str">
        <f>MASTER_DATA_MAPPED!CC5</f>
        <v>Advanced PWR 6-BE</v>
      </c>
      <c r="CD5" s="21" t="str">
        <f>MASTER_DATA_MAPPED!CD5</f>
        <v>Advanced PWR 6-BE</v>
      </c>
      <c r="CE5" s="21" t="str">
        <f>MASTER_DATA_MAPPED!CE5</f>
        <v>Advanced PWR 6-BE</v>
      </c>
      <c r="CF5" s="21" t="str">
        <f>MASTER_DATA_MAPPED!CF5</f>
        <v>Advanced PWR 6-BE</v>
      </c>
      <c r="CG5" s="21" t="str">
        <f>MASTER_DATA_MAPPED!CG5</f>
        <v>NPR/MHTGR - Commercial</v>
      </c>
      <c r="CH5" s="21" t="str">
        <f>MASTER_DATA_MAPPED!CH5</f>
        <v>NPR/MHTGR - Commercial</v>
      </c>
      <c r="CI5" s="21" t="str">
        <f>MASTER_DATA_MAPPED!CI5</f>
        <v>NPR/MHTGR - Commercial</v>
      </c>
      <c r="CJ5" s="21" t="str">
        <f>MASTER_DATA_MAPPED!CJ5</f>
        <v>GA/MHTGR - Commercial</v>
      </c>
      <c r="CK5" s="21" t="str">
        <f>MASTER_DATA_MAPPED!CK5</f>
        <v>NPR/MHTGR - Commercial</v>
      </c>
      <c r="CL5" s="21" t="str">
        <f>MASTER_DATA_MAPPED!CL5</f>
        <v>NPR/MHTGR - Commercial</v>
      </c>
      <c r="CM5" s="21" t="str">
        <f>MASTER_DATA_MAPPED!CM5</f>
        <v>NPR/MHTGR - Commercial</v>
      </c>
      <c r="CN5" s="21" t="str">
        <f>MASTER_DATA_MAPPED!CN5</f>
        <v>SAFR</v>
      </c>
      <c r="CO5" s="21" t="str">
        <f>MASTER_DATA_MAPPED!CO5</f>
        <v>PRISM</v>
      </c>
      <c r="CP5" s="21" t="str">
        <f>MASTER_DATA_MAPPED!CP5</f>
        <v>PRISM</v>
      </c>
      <c r="CQ5" s="21" t="str">
        <f>MASTER_DATA_MAPPED!CQ5</f>
        <v>PRISM</v>
      </c>
      <c r="CR5" s="21" t="str">
        <f>MASTER_DATA_MAPPED!CR5</f>
        <v>PRISM</v>
      </c>
      <c r="CS5" s="21" t="str">
        <f>MASTER_DATA_MAPPED!CS5</f>
        <v>SMBWR</v>
      </c>
      <c r="CT5" s="21" t="str">
        <f>MASTER_DATA_MAPPED!CT5</f>
        <v>SMBWR</v>
      </c>
      <c r="CU5" s="21" t="str">
        <f>MASTER_DATA_MAPPED!CU5</f>
        <v>SMBWR</v>
      </c>
      <c r="CV5" s="21" t="str">
        <f>MASTER_DATA_MAPPED!CV5</f>
        <v>SMBWR</v>
      </c>
      <c r="CW5" s="21" t="str">
        <f>MASTER_DATA_MAPPED!CW5</f>
        <v>MMNC</v>
      </c>
      <c r="CX5" s="21" t="str">
        <f>MASTER_DATA_MAPPED!CX5</f>
        <v>MMNC</v>
      </c>
      <c r="CY5" s="21" t="str">
        <f>MASTER_DATA_MAPPED!CY5</f>
        <v>MMNC</v>
      </c>
      <c r="CZ5" s="21" t="str">
        <f>MASTER_DATA_MAPPED!CZ5</f>
        <v>MMNC</v>
      </c>
      <c r="DA5" s="21" t="str">
        <f>MASTER_DATA_MAPPED!DA5</f>
        <v>AP1000</v>
      </c>
      <c r="DB5" s="21" t="str">
        <f>MASTER_DATA_MAPPED!DB5</f>
        <v>AP1000</v>
      </c>
      <c r="DC5" s="21" t="str">
        <f>MASTER_DATA_MAPPED!DC5</f>
        <v>AP1000</v>
      </c>
      <c r="DD5" s="21" t="str">
        <f>MASTER_DATA_MAPPED!DD5</f>
        <v>AP1000</v>
      </c>
      <c r="DE5" s="21" t="str">
        <f>MASTER_DATA_MAPPED!DE5</f>
        <v>SFR SAINC</v>
      </c>
      <c r="DF5" s="21" t="str">
        <f>MASTER_DATA_MAPPED!DF5</f>
        <v>SFR SAINC</v>
      </c>
      <c r="DG5" s="21" t="str">
        <f>MASTER_DATA_MAPPED!DG5</f>
        <v>SFR SAINC</v>
      </c>
      <c r="DH5" s="21" t="str">
        <f>MASTER_DATA_MAPPED!DH5</f>
        <v>SFR SAINC</v>
      </c>
      <c r="DI5" s="21" t="str">
        <f>MASTER_DATA_MAPPED!DI5</f>
        <v>SFR SAINC</v>
      </c>
      <c r="DJ5" s="21" t="str">
        <f>MASTER_DATA_MAPPED!DJ5</f>
        <v>SFR SAINC</v>
      </c>
      <c r="DK5" s="21" t="str">
        <f>MASTER_DATA_MAPPED!DK5</f>
        <v>SFR SAINC</v>
      </c>
      <c r="DL5" s="21" t="str">
        <f>MASTER_DATA_MAPPED!DL5</f>
        <v>SFR SAINC</v>
      </c>
      <c r="DM5" s="21" t="str">
        <f>MASTER_DATA_MAPPED!DM5</f>
        <v>SFR SAINC</v>
      </c>
      <c r="DN5" s="21" t="str">
        <f>MASTER_DATA_MAPPED!DN5</f>
        <v>SFR SAINC</v>
      </c>
      <c r="DO5" s="21" t="str">
        <f>MASTER_DATA_MAPPED!DO5</f>
        <v>SFR SAINC</v>
      </c>
      <c r="DP5" s="21" t="str">
        <f>MASTER_DATA_MAPPED!DP5</f>
        <v>SFR SAINC</v>
      </c>
      <c r="DQ5" s="21" t="str">
        <f>MASTER_DATA_MAPPED!DQ5</f>
        <v>SFR SAINC</v>
      </c>
      <c r="DR5" s="21" t="str">
        <f>MASTER_DATA_MAPPED!DR5</f>
        <v>SFR SAINC</v>
      </c>
      <c r="DS5" s="21" t="str">
        <f>MASTER_DATA_MAPPED!DS5</f>
        <v>SFR SAINC</v>
      </c>
      <c r="DT5" s="21" t="str">
        <f>MASTER_DATA_MAPPED!DT5</f>
        <v>SFR SAINC</v>
      </c>
      <c r="DU5" s="21" t="str">
        <f>MASTER_DATA_MAPPED!DU5</f>
        <v>SFR SAINC</v>
      </c>
      <c r="DV5" s="21" t="str">
        <f>MASTER_DATA_MAPPED!DV5</f>
        <v>SFR SAINC</v>
      </c>
      <c r="DW5" s="21" t="str">
        <f>MASTER_DATA_MAPPED!DW5</f>
        <v>SFR SAINC</v>
      </c>
      <c r="DX5" s="21" t="str">
        <f>MASTER_DATA_MAPPED!DX5</f>
        <v>SFR SAINC</v>
      </c>
      <c r="DY5" s="21" t="str">
        <f>MASTER_DATA_MAPPED!DY5</f>
        <v>SFR SAINC</v>
      </c>
      <c r="DZ5" s="21" t="str">
        <f>MASTER_DATA_MAPPED!DZ5</f>
        <v>SFR SAINC</v>
      </c>
      <c r="EA5" s="21" t="str">
        <f>MASTER_DATA_MAPPED!EA5</f>
        <v>SFR SAINC</v>
      </c>
      <c r="EB5" s="21" t="str">
        <f>MASTER_DATA_MAPPED!EB5</f>
        <v>SFR SAINC</v>
      </c>
      <c r="EC5" s="21" t="str">
        <f>MASTER_DATA_MAPPED!EC5</f>
        <v>Versatile Test Reactor</v>
      </c>
      <c r="ED5" s="21" t="str">
        <f>MASTER_DATA_MAPPED!ED5</f>
        <v>Versatile Test Reactor</v>
      </c>
      <c r="EE5" s="21" t="str">
        <f>MASTER_DATA_MAPPED!EE5</f>
        <v>Versatile Test Reactor</v>
      </c>
      <c r="EF5" s="21" t="str">
        <f>MASTER_DATA_MAPPED!EF5</f>
        <v>Versatile Test Reactor</v>
      </c>
      <c r="EG5" s="21" t="str">
        <f>MASTER_DATA_MAPPED!EG5</f>
        <v>NuScale SMR</v>
      </c>
      <c r="EH5" s="21" t="str">
        <f>MASTER_DATA_MAPPED!EH5</f>
        <v>NuScale SMR</v>
      </c>
      <c r="EI5" s="21" t="str">
        <f>MASTER_DATA_MAPPED!EI5</f>
        <v>NuScale SMR</v>
      </c>
      <c r="EJ5" s="21" t="str">
        <f>MASTER_DATA_MAPPED!EJ5</f>
        <v>NuScale SMR</v>
      </c>
      <c r="EK5" s="21" t="str">
        <f>MASTER_DATA_MAPPED!EK5</f>
        <v>ABR1000</v>
      </c>
      <c r="EL5" s="21" t="str">
        <f>MASTER_DATA_MAPPED!EL5</f>
        <v>ABR1000</v>
      </c>
      <c r="EM5" s="21" t="str">
        <f>MASTER_DATA_MAPPED!EM5</f>
        <v>ABR1000</v>
      </c>
      <c r="EN5" s="21" t="str">
        <f>MASTER_DATA_MAPPED!EN5</f>
        <v>ABR1000</v>
      </c>
      <c r="EO5" s="21" t="str">
        <f>MASTER_DATA_MAPPED!EO5</f>
        <v>AHTR - 9% initial enrichment</v>
      </c>
      <c r="EP5" s="21" t="str">
        <f>MASTER_DATA_MAPPED!EP5</f>
        <v>AHTR - 9% initial enrichment</v>
      </c>
      <c r="EQ5" s="21" t="str">
        <f>MASTER_DATA_MAPPED!EQ5</f>
        <v>AHTR - 9% initial enrichment</v>
      </c>
      <c r="ER5" s="21" t="str">
        <f>MASTER_DATA_MAPPED!ER5</f>
        <v>AHTR - 9% initial enrichment</v>
      </c>
      <c r="ES5" s="21" t="str">
        <f>MASTER_DATA_MAPPED!ES5</f>
        <v>AHTR - 19.7% initial enrichment</v>
      </c>
      <c r="ET5" s="21" t="str">
        <f>MASTER_DATA_MAPPED!ET5</f>
        <v>AHTR - 19.7% initial enrichment</v>
      </c>
      <c r="EU5" s="21" t="str">
        <f>MASTER_DATA_MAPPED!EU5</f>
        <v>AHTR - 19.7% initial enrichment</v>
      </c>
      <c r="EV5" s="21" t="str">
        <f>MASTER_DATA_MAPPED!EV5</f>
        <v>AHTR - 19.7% initial enrichment</v>
      </c>
      <c r="EW5" s="21" t="str">
        <f>MASTER_DATA_MAPPED!EW5</f>
        <v>MHTGR LEAD NOAK PLANT</v>
      </c>
      <c r="EX5" s="21" t="str">
        <f>MASTER_DATA_MAPPED!EX5</f>
        <v>MHTGR LEAD NOAK PLANT</v>
      </c>
      <c r="EY5" s="21" t="str">
        <f>MASTER_DATA_MAPPED!EY5</f>
        <v>MHTGR LEAD NOAK PLANT</v>
      </c>
      <c r="EZ5" s="21" t="str">
        <f>MASTER_DATA_MAPPED!EZ5</f>
        <v>MHTGR LEAD NOAK PLANT</v>
      </c>
      <c r="FA5" s="21" t="str">
        <f>MASTER_DATA_MAPPED!FA5</f>
        <v>MHTGR REPLICA PLANT</v>
      </c>
      <c r="FB5" s="21" t="str">
        <f>MASTER_DATA_MAPPED!FB5</f>
        <v>MHTGR REPLICA PLANT</v>
      </c>
      <c r="FC5" s="21" t="str">
        <f>MASTER_DATA_MAPPED!FC5</f>
        <v>MHTGR REPLICA PLANT</v>
      </c>
      <c r="FD5" s="21" t="str">
        <f>MASTER_DATA_MAPPED!FD5</f>
        <v>MHTGR REPLICA PLANT</v>
      </c>
      <c r="FE5" s="21" t="str">
        <f>MASTER_DATA_MAPPED!FE5</f>
        <v>MHTGR NOAK PLANT</v>
      </c>
      <c r="FF5" s="21" t="str">
        <f>MASTER_DATA_MAPPED!FF5</f>
        <v>MHTGR NOAK PLANT</v>
      </c>
      <c r="FG5" s="21" t="str">
        <f>MASTER_DATA_MAPPED!FG5</f>
        <v>MHTGR NOAK PLANT</v>
      </c>
      <c r="FH5" s="21" t="str">
        <f>MASTER_DATA_MAPPED!FH5</f>
        <v>MHTGR NOAK PLANT</v>
      </c>
      <c r="FI5" s="21" t="str">
        <f>MASTER_DATA_MAPPED!FI5</f>
        <v>MHTGR LARGE NOAK PLANT</v>
      </c>
      <c r="FJ5" s="21" t="str">
        <f>MASTER_DATA_MAPPED!FJ5</f>
        <v>MHTGR LARGE NOAK PLANT</v>
      </c>
      <c r="FK5" s="21" t="str">
        <f>MASTER_DATA_MAPPED!FK5</f>
        <v>MHTGR LARGE NOAK PLANT</v>
      </c>
      <c r="FL5" s="21" t="str">
        <f>MASTER_DATA_MAPPED!FL5</f>
        <v>MHTGR LARGE NOAK PLANT</v>
      </c>
      <c r="FM5" s="21" t="str">
        <f>MASTER_DATA_MAPPED!FM5</f>
        <v>MHTGR - SC - Prototype</v>
      </c>
      <c r="FN5" s="21" t="str">
        <f>MASTER_DATA_MAPPED!FN5</f>
        <v>MHTGR - SC - Prototype</v>
      </c>
      <c r="FO5" s="21" t="str">
        <f>MASTER_DATA_MAPPED!FO5</f>
        <v>MHTGR - SC - Prototype</v>
      </c>
      <c r="FP5" s="21" t="str">
        <f>MASTER_DATA_MAPPED!FP5</f>
        <v>MHTGR - SC - Prototype</v>
      </c>
      <c r="FQ5" s="21" t="str">
        <f>MASTER_DATA_MAPPED!FQ5</f>
        <v>MHTGR - SC - Replica</v>
      </c>
      <c r="FR5" s="21" t="str">
        <f>MASTER_DATA_MAPPED!FR5</f>
        <v>MHTGR - SC - Replica</v>
      </c>
      <c r="FS5" s="21" t="str">
        <f>MASTER_DATA_MAPPED!FS5</f>
        <v>MHTGR - SC - Replica</v>
      </c>
      <c r="FT5" s="21" t="str">
        <f>MASTER_DATA_MAPPED!FT5</f>
        <v>MHTGR - SC - Replica</v>
      </c>
      <c r="FU5" s="21" t="str">
        <f>MASTER_DATA_MAPPED!FU5</f>
        <v>MHTGR - SC - Target</v>
      </c>
      <c r="FV5" s="21" t="str">
        <f>MASTER_DATA_MAPPED!FV5</f>
        <v>MHTGR - SC - Target</v>
      </c>
      <c r="FW5" s="21" t="str">
        <f>MASTER_DATA_MAPPED!FW5</f>
        <v>MHTGR - SC - Target</v>
      </c>
      <c r="FX5" s="21" t="str">
        <f>MASTER_DATA_MAPPED!FX5</f>
        <v>MHTGR - SC - Target</v>
      </c>
      <c r="FY5" s="21" t="str">
        <f>MASTER_DATA_MAPPED!FY5</f>
        <v>MHTGR - GT/IC - Prototype</v>
      </c>
      <c r="FZ5" s="21" t="str">
        <f>MASTER_DATA_MAPPED!FZ5</f>
        <v>MHTGR - GT/IC - Prototype</v>
      </c>
      <c r="GA5" s="21" t="str">
        <f>MASTER_DATA_MAPPED!GA5</f>
        <v>MHTGR - GT/IC - Prototype</v>
      </c>
      <c r="GB5" s="21" t="str">
        <f>MASTER_DATA_MAPPED!GB5</f>
        <v>MHTGR - GT/IC - Prototype</v>
      </c>
      <c r="GC5" s="21" t="str">
        <f>MASTER_DATA_MAPPED!GC5</f>
        <v>MHTGR - GT/IC - Replica</v>
      </c>
      <c r="GD5" s="21" t="str">
        <f>MASTER_DATA_MAPPED!GD5</f>
        <v>MHTGR - GT/IC - Replica</v>
      </c>
      <c r="GE5" s="21" t="str">
        <f>MASTER_DATA_MAPPED!GE5</f>
        <v>MHTGR - GT/IC - Replica</v>
      </c>
      <c r="GF5" s="21" t="str">
        <f>MASTER_DATA_MAPPED!GF5</f>
        <v>MHTGR - GT/IC - Replica</v>
      </c>
      <c r="GG5" s="21" t="str">
        <f>MASTER_DATA_MAPPED!GG5</f>
        <v>MHTGR - GT/IC - Target</v>
      </c>
      <c r="GH5" s="21" t="str">
        <f>MASTER_DATA_MAPPED!GH5</f>
        <v>MHTGR - GT/IC - Target</v>
      </c>
      <c r="GI5" s="21" t="str">
        <f>MASTER_DATA_MAPPED!GI5</f>
        <v>MHTGR - GT/IC - Target</v>
      </c>
      <c r="GJ5" s="21" t="str">
        <f>MASTER_DATA_MAPPED!GJ5</f>
        <v>MHTGR - GT/IC - Target</v>
      </c>
      <c r="GK5" s="21" t="str">
        <f>MASTER_DATA_MAPPED!GK5</f>
        <v>MHTGR - -GT/DC - Prototype</v>
      </c>
      <c r="GL5" s="21" t="str">
        <f>MASTER_DATA_MAPPED!GL5</f>
        <v>MHTGR - -GT/DC - Prototype</v>
      </c>
      <c r="GM5" s="21" t="str">
        <f>MASTER_DATA_MAPPED!GM5</f>
        <v>MHTGR - -GT/DC - Prototype</v>
      </c>
      <c r="GN5" s="21" t="str">
        <f>MASTER_DATA_MAPPED!GN5</f>
        <v>MHTGR - -GT/DC - Prototype</v>
      </c>
      <c r="GO5" s="21" t="str">
        <f>MASTER_DATA_MAPPED!GO5</f>
        <v>MHTGR - -GT/DC - Replica</v>
      </c>
      <c r="GP5" s="21" t="str">
        <f>MASTER_DATA_MAPPED!GP5</f>
        <v>MHTGR - -GT/DC - Replica</v>
      </c>
      <c r="GQ5" s="21" t="str">
        <f>MASTER_DATA_MAPPED!GQ5</f>
        <v>MHTGR - -GT/DC - Replica</v>
      </c>
      <c r="GR5" s="21" t="str">
        <f>MASTER_DATA_MAPPED!GR5</f>
        <v>MHTGR - -GT/DC - Replica</v>
      </c>
      <c r="GS5" s="21" t="str">
        <f>MASTER_DATA_MAPPED!GS5</f>
        <v>MHTGR - -GT/DC - Target</v>
      </c>
      <c r="GT5" s="21" t="str">
        <f>MASTER_DATA_MAPPED!GT5</f>
        <v>MHTGR - -GT/DC - Target</v>
      </c>
      <c r="GU5" s="21" t="str">
        <f>MASTER_DATA_MAPPED!GU5</f>
        <v>MHTGR - -GT/DC - Target</v>
      </c>
      <c r="GV5" s="21" t="str">
        <f>MASTER_DATA_MAPPED!GV5</f>
        <v>MHTGR - -GT/DC - Target</v>
      </c>
      <c r="GW5" s="21" t="str">
        <f>MASTER_DATA_MAPPED!GW5</f>
        <v>DSMR</v>
      </c>
      <c r="GX5" s="21" t="str">
        <f>MASTER_DATA_MAPPED!GX5</f>
        <v>DSMR</v>
      </c>
      <c r="GY5" s="21" t="str">
        <f>MASTER_DATA_MAPPED!GY5</f>
        <v>DSMR</v>
      </c>
    </row>
    <row r="6" spans="4:207" ht="18.75" x14ac:dyDescent="0.3">
      <c r="H6" s="103" t="s">
        <v>5</v>
      </c>
      <c r="I6" s="21" t="str">
        <f>MASTER_DATA_MAPPED!I6</f>
        <v>SMR Gen IV</v>
      </c>
      <c r="J6" s="21" t="str">
        <f>MASTER_DATA_MAPPED!J6</f>
        <v>SMR Gen IV</v>
      </c>
      <c r="K6" s="21" t="str">
        <f>MASTER_DATA_MAPPED!K6</f>
        <v>SMR Gen IV</v>
      </c>
      <c r="L6" s="21" t="str">
        <f>MASTER_DATA_MAPPED!L6</f>
        <v>SMR Gen IV</v>
      </c>
      <c r="M6" s="21" t="str">
        <f>MASTER_DATA_MAPPED!M6</f>
        <v>SMR Gen IV</v>
      </c>
      <c r="N6" s="21" t="str">
        <f>MASTER_DATA_MAPPED!N6</f>
        <v>SMR Gen IV</v>
      </c>
      <c r="O6" s="21" t="str">
        <f>MASTER_DATA_MAPPED!O6</f>
        <v>SMR Gen IV</v>
      </c>
      <c r="P6" s="21" t="str">
        <f>MASTER_DATA_MAPPED!P6</f>
        <v>SMR Gen IV</v>
      </c>
      <c r="Q6" s="21" t="str">
        <f>MASTER_DATA_MAPPED!Q6</f>
        <v>SMR Gen IV</v>
      </c>
      <c r="R6" s="21" t="str">
        <f>MASTER_DATA_MAPPED!R6</f>
        <v>SMR Gen IV</v>
      </c>
      <c r="S6" s="21" t="str">
        <f>MASTER_DATA_MAPPED!S6</f>
        <v>SMR Gen IV</v>
      </c>
      <c r="T6" s="21" t="str">
        <f>MASTER_DATA_MAPPED!T6</f>
        <v>SMR Gen IV</v>
      </c>
      <c r="U6" s="21" t="str">
        <f>MASTER_DATA_MAPPED!U6</f>
        <v>SMR Gen IV</v>
      </c>
      <c r="V6" s="21" t="str">
        <f>MASTER_DATA_MAPPED!V6</f>
        <v>SMR Gen IV</v>
      </c>
      <c r="W6" s="21" t="str">
        <f>MASTER_DATA_MAPPED!W6</f>
        <v>SMR Gen IV</v>
      </c>
      <c r="X6" s="21" t="str">
        <f>MASTER_DATA_MAPPED!X6</f>
        <v>SMR Gen IV</v>
      </c>
      <c r="Y6" s="21" t="str">
        <f>MASTER_DATA_MAPPED!Y6</f>
        <v>SMR Gen IV</v>
      </c>
      <c r="Z6" s="21" t="str">
        <f>MASTER_DATA_MAPPED!Z6</f>
        <v>SMR Gen IV</v>
      </c>
      <c r="AA6" s="21" t="str">
        <f>MASTER_DATA_MAPPED!AA6</f>
        <v>SMR Gen IV</v>
      </c>
      <c r="AB6" s="21" t="str">
        <f>MASTER_DATA_MAPPED!AB6</f>
        <v>SMR Gen IV</v>
      </c>
      <c r="AC6" s="21" t="str">
        <f>MASTER_DATA_MAPPED!AC6</f>
        <v>SMR Gen IV</v>
      </c>
      <c r="AD6" s="21" t="str">
        <f>MASTER_DATA_MAPPED!AD6</f>
        <v>SMR Gen IV</v>
      </c>
      <c r="AE6" s="21" t="str">
        <f>MASTER_DATA_MAPPED!AE6</f>
        <v>SMR Gen IV</v>
      </c>
      <c r="AF6" s="21" t="str">
        <f>MASTER_DATA_MAPPED!AF6</f>
        <v>SMR Gen IV</v>
      </c>
      <c r="AG6" s="21" t="str">
        <f>MASTER_DATA_MAPPED!AG6</f>
        <v>SMR Gen IV</v>
      </c>
      <c r="AH6" s="21" t="str">
        <f>MASTER_DATA_MAPPED!AH6</f>
        <v>SMR Gen IV</v>
      </c>
      <c r="AI6" s="21" t="str">
        <f>MASTER_DATA_MAPPED!AI6</f>
        <v>SMR Gen IV</v>
      </c>
      <c r="AJ6" s="21" t="str">
        <f>MASTER_DATA_MAPPED!AJ6</f>
        <v>SMR Gen IV</v>
      </c>
      <c r="AK6" s="21" t="str">
        <f>MASTER_DATA_MAPPED!AK6</f>
        <v>SMR Gen IV</v>
      </c>
      <c r="AL6" s="21" t="str">
        <f>MASTER_DATA_MAPPED!AL6</f>
        <v>SMR Gen IV</v>
      </c>
      <c r="AM6" s="21" t="str">
        <f>MASTER_DATA_MAPPED!AM6</f>
        <v>SMR Gen IV</v>
      </c>
      <c r="AN6" s="21" t="str">
        <f>MASTER_DATA_MAPPED!AN6</f>
        <v>SMR Gen IV</v>
      </c>
      <c r="AO6" s="21" t="str">
        <f>MASTER_DATA_MAPPED!AO6</f>
        <v>Large Gen IV</v>
      </c>
      <c r="AP6" s="21" t="str">
        <f>MASTER_DATA_MAPPED!AP6</f>
        <v>Large Gen IV</v>
      </c>
      <c r="AQ6" s="21" t="str">
        <f>MASTER_DATA_MAPPED!AQ6</f>
        <v>Large Gen IV</v>
      </c>
      <c r="AR6" s="21" t="str">
        <f>MASTER_DATA_MAPPED!AR6</f>
        <v>Large Gen IV</v>
      </c>
      <c r="AS6" s="21" t="str">
        <f>MASTER_DATA_MAPPED!AS6</f>
        <v>Large Gen IV</v>
      </c>
      <c r="AT6" s="21" t="str">
        <f>MASTER_DATA_MAPPED!AT6</f>
        <v>Large Gen IV</v>
      </c>
      <c r="AU6" s="21" t="str">
        <f>MASTER_DATA_MAPPED!AU6</f>
        <v>Large Gen IV</v>
      </c>
      <c r="AV6" s="21" t="str">
        <f>MASTER_DATA_MAPPED!AV6</f>
        <v>Large Gen IV</v>
      </c>
      <c r="AW6" s="21" t="str">
        <f>MASTER_DATA_MAPPED!AW6</f>
        <v>Large Gen IV</v>
      </c>
      <c r="AX6" s="21" t="str">
        <f>MASTER_DATA_MAPPED!AX6</f>
        <v>Large Gen IV</v>
      </c>
      <c r="AY6" s="21" t="str">
        <f>MASTER_DATA_MAPPED!AY6</f>
        <v>Large Gen IV</v>
      </c>
      <c r="AZ6" s="21" t="str">
        <f>MASTER_DATA_MAPPED!AZ6</f>
        <v>Large Gen IV</v>
      </c>
      <c r="BA6" s="21" t="str">
        <f>MASTER_DATA_MAPPED!BA6</f>
        <v>Large Gen IV</v>
      </c>
      <c r="BB6" s="21" t="str">
        <f>MASTER_DATA_MAPPED!BB6</f>
        <v>Large Gen IV</v>
      </c>
      <c r="BC6" s="21" t="str">
        <f>MASTER_DATA_MAPPED!BC6</f>
        <v>Large Gen IV</v>
      </c>
      <c r="BD6" s="21" t="str">
        <f>MASTER_DATA_MAPPED!BD6</f>
        <v>Large Gen IV</v>
      </c>
      <c r="BE6" s="21" t="str">
        <f>MASTER_DATA_MAPPED!BE6</f>
        <v>Large Gen IV</v>
      </c>
      <c r="BF6" s="21" t="str">
        <f>MASTER_DATA_MAPPED!BF6</f>
        <v>Large Gen IV</v>
      </c>
      <c r="BG6" s="21" t="str">
        <f>MASTER_DATA_MAPPED!BG6</f>
        <v>Large Gen IV</v>
      </c>
      <c r="BH6" s="21" t="str">
        <f>MASTER_DATA_MAPPED!BH6</f>
        <v>Large Gen IV</v>
      </c>
      <c r="BI6" s="21" t="str">
        <f>MASTER_DATA_MAPPED!BI6</f>
        <v>Large Gen IV</v>
      </c>
      <c r="BJ6" s="21" t="str">
        <f>MASTER_DATA_MAPPED!BJ6</f>
        <v>Large Gen IV</v>
      </c>
      <c r="BK6" s="21" t="str">
        <f>MASTER_DATA_MAPPED!BK6</f>
        <v>Large Gen IV</v>
      </c>
      <c r="BL6" s="21" t="str">
        <f>MASTER_DATA_MAPPED!BL6</f>
        <v>Large Gen IV</v>
      </c>
      <c r="BM6" s="21" t="str">
        <f>MASTER_DATA_MAPPED!BM6</f>
        <v>Large LWR</v>
      </c>
      <c r="BN6" s="21" t="str">
        <f>MASTER_DATA_MAPPED!BN6</f>
        <v>Large LWR</v>
      </c>
      <c r="BO6" s="21" t="str">
        <f>MASTER_DATA_MAPPED!BO6</f>
        <v>Large LWR</v>
      </c>
      <c r="BP6" s="21" t="str">
        <f>MASTER_DATA_MAPPED!BP6</f>
        <v>Large LWR</v>
      </c>
      <c r="BQ6" s="21" t="str">
        <f>MASTER_DATA_MAPPED!BQ6</f>
        <v>Large LWR</v>
      </c>
      <c r="BR6" s="21" t="str">
        <f>MASTER_DATA_MAPPED!BR6</f>
        <v>Large LWR</v>
      </c>
      <c r="BS6" s="21" t="str">
        <f>MASTER_DATA_MAPPED!BS6</f>
        <v>Large LWR</v>
      </c>
      <c r="BT6" s="21" t="str">
        <f>MASTER_DATA_MAPPED!BT6</f>
        <v>Large LWR</v>
      </c>
      <c r="BU6" s="21" t="str">
        <f>MASTER_DATA_MAPPED!BU6</f>
        <v>Large LWR</v>
      </c>
      <c r="BV6" s="21" t="str">
        <f>MASTER_DATA_MAPPED!BV6</f>
        <v>Large LWR</v>
      </c>
      <c r="BW6" s="21" t="str">
        <f>MASTER_DATA_MAPPED!BW6</f>
        <v>Large LWR</v>
      </c>
      <c r="BX6" s="21" t="str">
        <f>MASTER_DATA_MAPPED!BX6</f>
        <v>Large LWR</v>
      </c>
      <c r="BY6" s="21" t="str">
        <f>MASTER_DATA_MAPPED!BY6</f>
        <v>Large LWR</v>
      </c>
      <c r="BZ6" s="21" t="str">
        <f>MASTER_DATA_MAPPED!BZ6</f>
        <v>Large LWR</v>
      </c>
      <c r="CA6" s="21" t="str">
        <f>MASTER_DATA_MAPPED!CA6</f>
        <v>Large LWR</v>
      </c>
      <c r="CB6" s="21" t="str">
        <f>MASTER_DATA_MAPPED!CB6</f>
        <v>Large LWR</v>
      </c>
      <c r="CC6" s="21" t="str">
        <f>MASTER_DATA_MAPPED!CC6</f>
        <v>Large LWR</v>
      </c>
      <c r="CD6" s="21" t="str">
        <f>MASTER_DATA_MAPPED!CD6</f>
        <v>Large LWR</v>
      </c>
      <c r="CE6" s="21" t="str">
        <f>MASTER_DATA_MAPPED!CE6</f>
        <v>Large LWR</v>
      </c>
      <c r="CF6" s="21" t="str">
        <f>MASTER_DATA_MAPPED!CF6</f>
        <v>Large LWR</v>
      </c>
      <c r="CG6" s="21">
        <f>MASTER_DATA_MAPPED!CG6</f>
        <v>0</v>
      </c>
      <c r="CH6" s="21">
        <f>MASTER_DATA_MAPPED!CH6</f>
        <v>0</v>
      </c>
      <c r="CI6" s="21">
        <f>MASTER_DATA_MAPPED!CI6</f>
        <v>0</v>
      </c>
      <c r="CJ6" s="21" t="str">
        <f>MASTER_DATA_MAPPED!CJ6</f>
        <v>SMR Gen IV</v>
      </c>
      <c r="CK6" s="21" t="str">
        <f>MASTER_DATA_MAPPED!CK6</f>
        <v>SAFR</v>
      </c>
      <c r="CL6" s="21" t="str">
        <f>MASTER_DATA_MAPPED!CL6</f>
        <v>SAFR</v>
      </c>
      <c r="CM6" s="21" t="str">
        <f>MASTER_DATA_MAPPED!CM6</f>
        <v>SAFR</v>
      </c>
      <c r="CN6" s="21" t="str">
        <f>MASTER_DATA_MAPPED!CN6</f>
        <v>SMR Gen IV</v>
      </c>
      <c r="CO6" s="21" t="str">
        <f>MASTER_DATA_MAPPED!CO6</f>
        <v>PRISM</v>
      </c>
      <c r="CP6" s="21" t="str">
        <f>MASTER_DATA_MAPPED!CP6</f>
        <v>PRISM</v>
      </c>
      <c r="CQ6" s="21" t="str">
        <f>MASTER_DATA_MAPPED!CQ6</f>
        <v>PRISM</v>
      </c>
      <c r="CR6" s="21" t="str">
        <f>MASTER_DATA_MAPPED!CR6</f>
        <v>SMR Gen IV</v>
      </c>
      <c r="CS6" s="21">
        <f>MASTER_DATA_MAPPED!CS6</f>
        <v>0</v>
      </c>
      <c r="CT6" s="21">
        <f>MASTER_DATA_MAPPED!CT6</f>
        <v>0</v>
      </c>
      <c r="CU6" s="21">
        <f>MASTER_DATA_MAPPED!CU6</f>
        <v>0</v>
      </c>
      <c r="CV6" s="21">
        <f>MASTER_DATA_MAPPED!CV6</f>
        <v>0</v>
      </c>
      <c r="CW6" s="21">
        <f>MASTER_DATA_MAPPED!CW6</f>
        <v>0</v>
      </c>
      <c r="CX6" s="21">
        <f>MASTER_DATA_MAPPED!CX6</f>
        <v>0</v>
      </c>
      <c r="CY6" s="21">
        <f>MASTER_DATA_MAPPED!CY6</f>
        <v>0</v>
      </c>
      <c r="CZ6" s="21">
        <f>MASTER_DATA_MAPPED!CZ6</f>
        <v>0</v>
      </c>
      <c r="DA6" s="21" t="str">
        <f>MASTER_DATA_MAPPED!DA6</f>
        <v>Large LWR</v>
      </c>
      <c r="DB6" s="21" t="str">
        <f>MASTER_DATA_MAPPED!DB6</f>
        <v>Large LWR</v>
      </c>
      <c r="DC6" s="21" t="str">
        <f>MASTER_DATA_MAPPED!DC6</f>
        <v>Large LWR</v>
      </c>
      <c r="DD6" s="21" t="str">
        <f>MASTER_DATA_MAPPED!DD6</f>
        <v>Large LWR</v>
      </c>
      <c r="DE6" s="21">
        <f>MASTER_DATA_MAPPED!DE6</f>
        <v>0</v>
      </c>
      <c r="DF6" s="21">
        <f>MASTER_DATA_MAPPED!DF6</f>
        <v>0</v>
      </c>
      <c r="DG6" s="21">
        <f>MASTER_DATA_MAPPED!DG6</f>
        <v>0</v>
      </c>
      <c r="DH6" s="21">
        <f>MASTER_DATA_MAPPED!DH6</f>
        <v>0</v>
      </c>
      <c r="DI6" s="21">
        <f>MASTER_DATA_MAPPED!DI6</f>
        <v>0</v>
      </c>
      <c r="DJ6" s="21">
        <f>MASTER_DATA_MAPPED!DJ6</f>
        <v>0</v>
      </c>
      <c r="DK6" s="21">
        <f>MASTER_DATA_MAPPED!DK6</f>
        <v>0</v>
      </c>
      <c r="DL6" s="21">
        <f>MASTER_DATA_MAPPED!DL6</f>
        <v>0</v>
      </c>
      <c r="DM6" s="21">
        <f>MASTER_DATA_MAPPED!DM6</f>
        <v>0</v>
      </c>
      <c r="DN6" s="21">
        <f>MASTER_DATA_MAPPED!DN6</f>
        <v>0</v>
      </c>
      <c r="DO6" s="21">
        <f>MASTER_DATA_MAPPED!DO6</f>
        <v>0</v>
      </c>
      <c r="DP6" s="21">
        <f>MASTER_DATA_MAPPED!DP6</f>
        <v>0</v>
      </c>
      <c r="DQ6" s="21">
        <f>MASTER_DATA_MAPPED!DQ6</f>
        <v>0</v>
      </c>
      <c r="DR6" s="21">
        <f>MASTER_DATA_MAPPED!DR6</f>
        <v>0</v>
      </c>
      <c r="DS6" s="21">
        <f>MASTER_DATA_MAPPED!DS6</f>
        <v>0</v>
      </c>
      <c r="DT6" s="21">
        <f>MASTER_DATA_MAPPED!DT6</f>
        <v>0</v>
      </c>
      <c r="DU6" s="21">
        <f>MASTER_DATA_MAPPED!DU6</f>
        <v>0</v>
      </c>
      <c r="DV6" s="21">
        <f>MASTER_DATA_MAPPED!DV6</f>
        <v>0</v>
      </c>
      <c r="DW6" s="21">
        <f>MASTER_DATA_MAPPED!DW6</f>
        <v>0</v>
      </c>
      <c r="DX6" s="21">
        <f>MASTER_DATA_MAPPED!DX6</f>
        <v>0</v>
      </c>
      <c r="DY6" s="21">
        <f>MASTER_DATA_MAPPED!DY6</f>
        <v>0</v>
      </c>
      <c r="DZ6" s="21">
        <f>MASTER_DATA_MAPPED!DZ6</f>
        <v>0</v>
      </c>
      <c r="EA6" s="21">
        <f>MASTER_DATA_MAPPED!EA6</f>
        <v>0</v>
      </c>
      <c r="EB6" s="21">
        <f>MASTER_DATA_MAPPED!EB6</f>
        <v>0</v>
      </c>
      <c r="EC6" s="21">
        <f>MASTER_DATA_MAPPED!EC6</f>
        <v>0</v>
      </c>
      <c r="ED6" s="21">
        <f>MASTER_DATA_MAPPED!ED6</f>
        <v>0</v>
      </c>
      <c r="EE6" s="21">
        <f>MASTER_DATA_MAPPED!EE6</f>
        <v>0</v>
      </c>
      <c r="EF6" s="21" t="str">
        <f>MASTER_DATA_MAPPED!EF6</f>
        <v>Gen-IV</v>
      </c>
      <c r="EG6" s="21" t="str">
        <f>MASTER_DATA_MAPPED!EG6</f>
        <v>SMR LWR</v>
      </c>
      <c r="EH6" s="21" t="str">
        <f>MASTER_DATA_MAPPED!EH6</f>
        <v>SMR LWR</v>
      </c>
      <c r="EI6" s="21" t="str">
        <f>MASTER_DATA_MAPPED!EI6</f>
        <v>SMR LWR</v>
      </c>
      <c r="EJ6" s="21" t="str">
        <f>MASTER_DATA_MAPPED!EJ6</f>
        <v>SMR LWR</v>
      </c>
      <c r="EK6" s="21">
        <f>MASTER_DATA_MAPPED!EK6</f>
        <v>0</v>
      </c>
      <c r="EL6" s="21">
        <f>MASTER_DATA_MAPPED!EL6</f>
        <v>0</v>
      </c>
      <c r="EM6" s="21">
        <f>MASTER_DATA_MAPPED!EM6</f>
        <v>0</v>
      </c>
      <c r="EN6" s="21">
        <f>MASTER_DATA_MAPPED!EN6</f>
        <v>0</v>
      </c>
      <c r="EO6" s="21">
        <f>MASTER_DATA_MAPPED!EO6</f>
        <v>0</v>
      </c>
      <c r="EP6" s="21">
        <f>MASTER_DATA_MAPPED!EP6</f>
        <v>0</v>
      </c>
      <c r="EQ6" s="21">
        <f>MASTER_DATA_MAPPED!EQ6</f>
        <v>0</v>
      </c>
      <c r="ER6" s="21">
        <f>MASTER_DATA_MAPPED!ER6</f>
        <v>0</v>
      </c>
      <c r="ES6" s="21">
        <f>MASTER_DATA_MAPPED!ES6</f>
        <v>0</v>
      </c>
      <c r="ET6" s="21">
        <f>MASTER_DATA_MAPPED!ET6</f>
        <v>0</v>
      </c>
      <c r="EU6" s="21">
        <f>MASTER_DATA_MAPPED!EU6</f>
        <v>0</v>
      </c>
      <c r="EV6" s="21">
        <f>MASTER_DATA_MAPPED!EV6</f>
        <v>0</v>
      </c>
      <c r="EW6" s="21">
        <f>MASTER_DATA_MAPPED!EW6</f>
        <v>0</v>
      </c>
      <c r="EX6" s="21">
        <f>MASTER_DATA_MAPPED!EX6</f>
        <v>0</v>
      </c>
      <c r="EY6" s="21">
        <f>MASTER_DATA_MAPPED!EY6</f>
        <v>0</v>
      </c>
      <c r="EZ6" s="21">
        <f>MASTER_DATA_MAPPED!EZ6</f>
        <v>0</v>
      </c>
      <c r="FA6" s="21">
        <f>MASTER_DATA_MAPPED!FA6</f>
        <v>0</v>
      </c>
      <c r="FB6" s="21">
        <f>MASTER_DATA_MAPPED!FB6</f>
        <v>0</v>
      </c>
      <c r="FC6" s="21">
        <f>MASTER_DATA_MAPPED!FC6</f>
        <v>0</v>
      </c>
      <c r="FD6" s="21">
        <f>MASTER_DATA_MAPPED!FD6</f>
        <v>0</v>
      </c>
      <c r="FE6" s="21">
        <f>MASTER_DATA_MAPPED!FE6</f>
        <v>0</v>
      </c>
      <c r="FF6" s="21">
        <f>MASTER_DATA_MAPPED!FF6</f>
        <v>0</v>
      </c>
      <c r="FG6" s="21">
        <f>MASTER_DATA_MAPPED!FG6</f>
        <v>0</v>
      </c>
      <c r="FH6" s="21">
        <f>MASTER_DATA_MAPPED!FH6</f>
        <v>0</v>
      </c>
      <c r="FI6" s="21">
        <f>MASTER_DATA_MAPPED!FI6</f>
        <v>0</v>
      </c>
      <c r="FJ6" s="21">
        <f>MASTER_DATA_MAPPED!FJ6</f>
        <v>0</v>
      </c>
      <c r="FK6" s="21">
        <f>MASTER_DATA_MAPPED!FK6</f>
        <v>0</v>
      </c>
      <c r="FL6" s="21">
        <f>MASTER_DATA_MAPPED!FL6</f>
        <v>0</v>
      </c>
      <c r="FM6" s="21">
        <f>MASTER_DATA_MAPPED!FM6</f>
        <v>0</v>
      </c>
      <c r="FN6" s="21">
        <f>MASTER_DATA_MAPPED!FN6</f>
        <v>0</v>
      </c>
      <c r="FO6" s="21">
        <f>MASTER_DATA_MAPPED!FO6</f>
        <v>0</v>
      </c>
      <c r="FP6" s="21">
        <f>MASTER_DATA_MAPPED!FP6</f>
        <v>0</v>
      </c>
      <c r="FQ6" s="21">
        <f>MASTER_DATA_MAPPED!FQ6</f>
        <v>0</v>
      </c>
      <c r="FR6" s="21">
        <f>MASTER_DATA_MAPPED!FR6</f>
        <v>0</v>
      </c>
      <c r="FS6" s="21">
        <f>MASTER_DATA_MAPPED!FS6</f>
        <v>0</v>
      </c>
      <c r="FT6" s="21">
        <f>MASTER_DATA_MAPPED!FT6</f>
        <v>0</v>
      </c>
      <c r="FU6" s="21">
        <f>MASTER_DATA_MAPPED!FU6</f>
        <v>0</v>
      </c>
      <c r="FV6" s="21">
        <f>MASTER_DATA_MAPPED!FV6</f>
        <v>0</v>
      </c>
      <c r="FW6" s="21">
        <f>MASTER_DATA_MAPPED!FW6</f>
        <v>0</v>
      </c>
      <c r="FX6" s="21">
        <f>MASTER_DATA_MAPPED!FX6</f>
        <v>0</v>
      </c>
      <c r="FY6" s="21">
        <f>MASTER_DATA_MAPPED!FY6</f>
        <v>0</v>
      </c>
      <c r="FZ6" s="21">
        <f>MASTER_DATA_MAPPED!FZ6</f>
        <v>0</v>
      </c>
      <c r="GA6" s="21">
        <f>MASTER_DATA_MAPPED!GA6</f>
        <v>0</v>
      </c>
      <c r="GB6" s="21">
        <f>MASTER_DATA_MAPPED!GB6</f>
        <v>0</v>
      </c>
      <c r="GC6" s="21">
        <f>MASTER_DATA_MAPPED!GC6</f>
        <v>0</v>
      </c>
      <c r="GD6" s="21">
        <f>MASTER_DATA_MAPPED!GD6</f>
        <v>0</v>
      </c>
      <c r="GE6" s="21">
        <f>MASTER_DATA_MAPPED!GE6</f>
        <v>0</v>
      </c>
      <c r="GF6" s="21">
        <f>MASTER_DATA_MAPPED!GF6</f>
        <v>0</v>
      </c>
      <c r="GG6" s="21">
        <f>MASTER_DATA_MAPPED!GG6</f>
        <v>0</v>
      </c>
      <c r="GH6" s="21">
        <f>MASTER_DATA_MAPPED!GH6</f>
        <v>0</v>
      </c>
      <c r="GI6" s="21">
        <f>MASTER_DATA_MAPPED!GI6</f>
        <v>0</v>
      </c>
      <c r="GJ6" s="21">
        <f>MASTER_DATA_MAPPED!GJ6</f>
        <v>0</v>
      </c>
      <c r="GK6" s="21">
        <f>MASTER_DATA_MAPPED!GK6</f>
        <v>0</v>
      </c>
      <c r="GL6" s="21">
        <f>MASTER_DATA_MAPPED!GL6</f>
        <v>0</v>
      </c>
      <c r="GM6" s="21">
        <f>MASTER_DATA_MAPPED!GM6</f>
        <v>0</v>
      </c>
      <c r="GN6" s="21">
        <f>MASTER_DATA_MAPPED!GN6</f>
        <v>0</v>
      </c>
      <c r="GO6" s="21">
        <f>MASTER_DATA_MAPPED!GO6</f>
        <v>0</v>
      </c>
      <c r="GP6" s="21">
        <f>MASTER_DATA_MAPPED!GP6</f>
        <v>0</v>
      </c>
      <c r="GQ6" s="21">
        <f>MASTER_DATA_MAPPED!GQ6</f>
        <v>0</v>
      </c>
      <c r="GR6" s="21">
        <f>MASTER_DATA_MAPPED!GR6</f>
        <v>0</v>
      </c>
      <c r="GS6" s="21">
        <f>MASTER_DATA_MAPPED!GS6</f>
        <v>0</v>
      </c>
      <c r="GT6" s="21">
        <f>MASTER_DATA_MAPPED!GT6</f>
        <v>0</v>
      </c>
      <c r="GU6" s="21">
        <f>MASTER_DATA_MAPPED!GU6</f>
        <v>0</v>
      </c>
      <c r="GV6" s="21">
        <f>MASTER_DATA_MAPPED!GV6</f>
        <v>0</v>
      </c>
      <c r="GW6" s="21" t="str">
        <f>MASTER_DATA_MAPPED!GW6</f>
        <v>Gen IV</v>
      </c>
      <c r="GX6" s="21" t="str">
        <f>MASTER_DATA_MAPPED!GX6</f>
        <v>Gen IV</v>
      </c>
      <c r="GY6" s="21" t="str">
        <f>MASTER_DATA_MAPPED!GY6</f>
        <v>Gen IV</v>
      </c>
    </row>
    <row r="7" spans="4:207" ht="18.75" x14ac:dyDescent="0.3">
      <c r="H7" s="103" t="s">
        <v>6</v>
      </c>
      <c r="I7" s="21">
        <f>MASTER_DATA_MAPPED!I7</f>
        <v>0</v>
      </c>
      <c r="J7" s="21">
        <f>MASTER_DATA_MAPPED!J7</f>
        <v>0</v>
      </c>
      <c r="K7" s="21">
        <f>MASTER_DATA_MAPPED!K7</f>
        <v>0</v>
      </c>
      <c r="L7" s="21">
        <f>MASTER_DATA_MAPPED!L7</f>
        <v>0</v>
      </c>
      <c r="M7" s="21">
        <f>MASTER_DATA_MAPPED!M7</f>
        <v>0</v>
      </c>
      <c r="N7" s="21">
        <f>MASTER_DATA_MAPPED!N7</f>
        <v>0</v>
      </c>
      <c r="O7" s="21">
        <f>MASTER_DATA_MAPPED!O7</f>
        <v>0</v>
      </c>
      <c r="P7" s="21">
        <f>MASTER_DATA_MAPPED!P7</f>
        <v>0</v>
      </c>
      <c r="Q7" s="21">
        <f>MASTER_DATA_MAPPED!Q7</f>
        <v>0</v>
      </c>
      <c r="R7" s="21">
        <f>MASTER_DATA_MAPPED!R7</f>
        <v>0</v>
      </c>
      <c r="S7" s="21">
        <f>MASTER_DATA_MAPPED!S7</f>
        <v>0</v>
      </c>
      <c r="T7" s="21">
        <f>MASTER_DATA_MAPPED!T7</f>
        <v>0</v>
      </c>
      <c r="U7" s="21">
        <f>MASTER_DATA_MAPPED!U7</f>
        <v>0</v>
      </c>
      <c r="V7" s="21">
        <f>MASTER_DATA_MAPPED!V7</f>
        <v>0</v>
      </c>
      <c r="W7" s="21">
        <f>MASTER_DATA_MAPPED!W7</f>
        <v>0</v>
      </c>
      <c r="X7" s="21">
        <f>MASTER_DATA_MAPPED!X7</f>
        <v>0</v>
      </c>
      <c r="Y7" s="21">
        <f>MASTER_DATA_MAPPED!Y7</f>
        <v>0</v>
      </c>
      <c r="Z7" s="21">
        <f>MASTER_DATA_MAPPED!Z7</f>
        <v>0</v>
      </c>
      <c r="AA7" s="21">
        <f>MASTER_DATA_MAPPED!AA7</f>
        <v>0</v>
      </c>
      <c r="AB7" s="21">
        <f>MASTER_DATA_MAPPED!AB7</f>
        <v>0</v>
      </c>
      <c r="AC7" s="21">
        <f>MASTER_DATA_MAPPED!AC7</f>
        <v>0</v>
      </c>
      <c r="AD7" s="21">
        <f>MASTER_DATA_MAPPED!AD7</f>
        <v>0</v>
      </c>
      <c r="AE7" s="21">
        <f>MASTER_DATA_MAPPED!AE7</f>
        <v>0</v>
      </c>
      <c r="AF7" s="21">
        <f>MASTER_DATA_MAPPED!AF7</f>
        <v>0</v>
      </c>
      <c r="AG7" s="21">
        <f>MASTER_DATA_MAPPED!AG7</f>
        <v>0</v>
      </c>
      <c r="AH7" s="21">
        <f>MASTER_DATA_MAPPED!AH7</f>
        <v>0</v>
      </c>
      <c r="AI7" s="21">
        <f>MASTER_DATA_MAPPED!AI7</f>
        <v>0</v>
      </c>
      <c r="AJ7" s="21">
        <f>MASTER_DATA_MAPPED!AJ7</f>
        <v>0</v>
      </c>
      <c r="AK7" s="21">
        <f>MASTER_DATA_MAPPED!AK7</f>
        <v>0</v>
      </c>
      <c r="AL7" s="21">
        <f>MASTER_DATA_MAPPED!AL7</f>
        <v>0</v>
      </c>
      <c r="AM7" s="21">
        <f>MASTER_DATA_MAPPED!AM7</f>
        <v>0</v>
      </c>
      <c r="AN7" s="21">
        <f>MASTER_DATA_MAPPED!AN7</f>
        <v>0</v>
      </c>
      <c r="AO7" s="21" t="str">
        <f>MASTER_DATA_MAPPED!AO7</f>
        <v>ME</v>
      </c>
      <c r="AP7" s="21" t="str">
        <f>MASTER_DATA_MAPPED!AP7</f>
        <v>ME</v>
      </c>
      <c r="AQ7" s="21" t="str">
        <f>MASTER_DATA_MAPPED!AQ7</f>
        <v>ME</v>
      </c>
      <c r="AR7" s="21" t="str">
        <f>MASTER_DATA_MAPPED!AR7</f>
        <v>ME</v>
      </c>
      <c r="AS7" s="21" t="str">
        <f>MASTER_DATA_MAPPED!AS7</f>
        <v>BE</v>
      </c>
      <c r="AT7" s="21" t="str">
        <f>MASTER_DATA_MAPPED!AT7</f>
        <v>BE</v>
      </c>
      <c r="AU7" s="21" t="str">
        <f>MASTER_DATA_MAPPED!AU7</f>
        <v>BE</v>
      </c>
      <c r="AV7" s="21" t="str">
        <f>MASTER_DATA_MAPPED!AV7</f>
        <v>BE</v>
      </c>
      <c r="AW7" s="21" t="str">
        <f>MASTER_DATA_MAPPED!AW7</f>
        <v>ME</v>
      </c>
      <c r="AX7" s="21" t="str">
        <f>MASTER_DATA_MAPPED!AX7</f>
        <v>ME</v>
      </c>
      <c r="AY7" s="21" t="str">
        <f>MASTER_DATA_MAPPED!AY7</f>
        <v>ME</v>
      </c>
      <c r="AZ7" s="21" t="str">
        <f>MASTER_DATA_MAPPED!AZ7</f>
        <v>ME</v>
      </c>
      <c r="BA7" s="21" t="str">
        <f>MASTER_DATA_MAPPED!BA7</f>
        <v>BE</v>
      </c>
      <c r="BB7" s="21" t="str">
        <f>MASTER_DATA_MAPPED!BB7</f>
        <v>BE</v>
      </c>
      <c r="BC7" s="21" t="str">
        <f>MASTER_DATA_MAPPED!BC7</f>
        <v>BE</v>
      </c>
      <c r="BD7" s="21" t="str">
        <f>MASTER_DATA_MAPPED!BD7</f>
        <v>BE</v>
      </c>
      <c r="BE7" s="21" t="str">
        <f>MASTER_DATA_MAPPED!BE7</f>
        <v>ME</v>
      </c>
      <c r="BF7" s="21" t="str">
        <f>MASTER_DATA_MAPPED!BF7</f>
        <v>ME</v>
      </c>
      <c r="BG7" s="21" t="str">
        <f>MASTER_DATA_MAPPED!BG7</f>
        <v>ME</v>
      </c>
      <c r="BH7" s="21" t="str">
        <f>MASTER_DATA_MAPPED!BH7</f>
        <v>ME</v>
      </c>
      <c r="BI7" s="21" t="str">
        <f>MASTER_DATA_MAPPED!BI7</f>
        <v>BE</v>
      </c>
      <c r="BJ7" s="21" t="str">
        <f>MASTER_DATA_MAPPED!BJ7</f>
        <v>BE</v>
      </c>
      <c r="BK7" s="21" t="str">
        <f>MASTER_DATA_MAPPED!BK7</f>
        <v>BE</v>
      </c>
      <c r="BL7" s="21" t="str">
        <f>MASTER_DATA_MAPPED!BL7</f>
        <v>BE</v>
      </c>
      <c r="BM7" s="21" t="str">
        <f>MASTER_DATA_MAPPED!BM7</f>
        <v>ME</v>
      </c>
      <c r="BN7" s="21" t="str">
        <f>MASTER_DATA_MAPPED!BN7</f>
        <v>ME</v>
      </c>
      <c r="BO7" s="21" t="str">
        <f>MASTER_DATA_MAPPED!BO7</f>
        <v>ME</v>
      </c>
      <c r="BP7" s="21" t="str">
        <f>MASTER_DATA_MAPPED!BP7</f>
        <v>ME</v>
      </c>
      <c r="BQ7" s="21" t="str">
        <f>MASTER_DATA_MAPPED!BQ7</f>
        <v>BE</v>
      </c>
      <c r="BR7" s="21" t="str">
        <f>MASTER_DATA_MAPPED!BR7</f>
        <v>BE</v>
      </c>
      <c r="BS7" s="21" t="str">
        <f>MASTER_DATA_MAPPED!BS7</f>
        <v>BE</v>
      </c>
      <c r="BT7" s="21" t="str">
        <f>MASTER_DATA_MAPPED!BT7</f>
        <v>BE</v>
      </c>
      <c r="BU7" s="21" t="str">
        <f>MASTER_DATA_MAPPED!BU7</f>
        <v>BE</v>
      </c>
      <c r="BV7" s="21" t="str">
        <f>MASTER_DATA_MAPPED!BV7</f>
        <v>BE</v>
      </c>
      <c r="BW7" s="21" t="str">
        <f>MASTER_DATA_MAPPED!BW7</f>
        <v>BE</v>
      </c>
      <c r="BX7" s="21" t="str">
        <f>MASTER_DATA_MAPPED!BX7</f>
        <v>BE</v>
      </c>
      <c r="BY7" s="21" t="str">
        <f>MASTER_DATA_MAPPED!BY7</f>
        <v>BE</v>
      </c>
      <c r="BZ7" s="21" t="str">
        <f>MASTER_DATA_MAPPED!BZ7</f>
        <v>BE</v>
      </c>
      <c r="CA7" s="21" t="str">
        <f>MASTER_DATA_MAPPED!CA7</f>
        <v>BE</v>
      </c>
      <c r="CB7" s="21" t="str">
        <f>MASTER_DATA_MAPPED!CB7</f>
        <v>BE</v>
      </c>
      <c r="CC7" s="21" t="str">
        <f>MASTER_DATA_MAPPED!CC7</f>
        <v>BE</v>
      </c>
      <c r="CD7" s="21" t="str">
        <f>MASTER_DATA_MAPPED!CD7</f>
        <v>BE</v>
      </c>
      <c r="CE7" s="21" t="str">
        <f>MASTER_DATA_MAPPED!CE7</f>
        <v>BE</v>
      </c>
      <c r="CF7" s="21" t="str">
        <f>MASTER_DATA_MAPPED!CF7</f>
        <v>BE</v>
      </c>
      <c r="CG7" s="21">
        <f>MASTER_DATA_MAPPED!CG7</f>
        <v>0</v>
      </c>
      <c r="CH7" s="21">
        <f>MASTER_DATA_MAPPED!CH7</f>
        <v>0</v>
      </c>
      <c r="CI7" s="21">
        <f>MASTER_DATA_MAPPED!CI7</f>
        <v>0</v>
      </c>
      <c r="CJ7" s="21">
        <f>MASTER_DATA_MAPPED!CJ7</f>
        <v>0</v>
      </c>
      <c r="CK7" s="21">
        <f>MASTER_DATA_MAPPED!CK7</f>
        <v>0</v>
      </c>
      <c r="CL7" s="21">
        <f>MASTER_DATA_MAPPED!CL7</f>
        <v>0</v>
      </c>
      <c r="CM7" s="21">
        <f>MASTER_DATA_MAPPED!CM7</f>
        <v>0</v>
      </c>
      <c r="CN7" s="21">
        <f>MASTER_DATA_MAPPED!CN7</f>
        <v>0</v>
      </c>
      <c r="CO7" s="21">
        <f>MASTER_DATA_MAPPED!CO7</f>
        <v>0</v>
      </c>
      <c r="CP7" s="21">
        <f>MASTER_DATA_MAPPED!CP7</f>
        <v>0</v>
      </c>
      <c r="CQ7" s="21">
        <f>MASTER_DATA_MAPPED!CQ7</f>
        <v>0</v>
      </c>
      <c r="CR7" s="21">
        <f>MASTER_DATA_MAPPED!CR7</f>
        <v>0</v>
      </c>
      <c r="CS7" s="21">
        <f>MASTER_DATA_MAPPED!CS7</f>
        <v>0</v>
      </c>
      <c r="CT7" s="21">
        <f>MASTER_DATA_MAPPED!CT7</f>
        <v>0</v>
      </c>
      <c r="CU7" s="21">
        <f>MASTER_DATA_MAPPED!CU7</f>
        <v>0</v>
      </c>
      <c r="CV7" s="21">
        <f>MASTER_DATA_MAPPED!CV7</f>
        <v>0</v>
      </c>
      <c r="CW7" s="21">
        <f>MASTER_DATA_MAPPED!CW7</f>
        <v>0</v>
      </c>
      <c r="CX7" s="21">
        <f>MASTER_DATA_MAPPED!CX7</f>
        <v>0</v>
      </c>
      <c r="CY7" s="21">
        <f>MASTER_DATA_MAPPED!CY7</f>
        <v>0</v>
      </c>
      <c r="CZ7" s="21">
        <f>MASTER_DATA_MAPPED!CZ7</f>
        <v>0</v>
      </c>
      <c r="DA7" s="21">
        <f>MASTER_DATA_MAPPED!DA7</f>
        <v>0</v>
      </c>
      <c r="DB7" s="21">
        <f>MASTER_DATA_MAPPED!DB7</f>
        <v>0</v>
      </c>
      <c r="DC7" s="21">
        <f>MASTER_DATA_MAPPED!DC7</f>
        <v>0</v>
      </c>
      <c r="DD7" s="21">
        <f>MASTER_DATA_MAPPED!DD7</f>
        <v>0</v>
      </c>
      <c r="DE7" s="21">
        <f>MASTER_DATA_MAPPED!DE7</f>
        <v>0</v>
      </c>
      <c r="DF7" s="21">
        <f>MASTER_DATA_MAPPED!DF7</f>
        <v>0</v>
      </c>
      <c r="DG7" s="21">
        <f>MASTER_DATA_MAPPED!DG7</f>
        <v>0</v>
      </c>
      <c r="DH7" s="21">
        <f>MASTER_DATA_MAPPED!DH7</f>
        <v>0</v>
      </c>
      <c r="DI7" s="21">
        <f>MASTER_DATA_MAPPED!DI7</f>
        <v>0</v>
      </c>
      <c r="DJ7" s="21">
        <f>MASTER_DATA_MAPPED!DJ7</f>
        <v>0</v>
      </c>
      <c r="DK7" s="21">
        <f>MASTER_DATA_MAPPED!DK7</f>
        <v>0</v>
      </c>
      <c r="DL7" s="21">
        <f>MASTER_DATA_MAPPED!DL7</f>
        <v>0</v>
      </c>
      <c r="DM7" s="21">
        <f>MASTER_DATA_MAPPED!DM7</f>
        <v>0</v>
      </c>
      <c r="DN7" s="21">
        <f>MASTER_DATA_MAPPED!DN7</f>
        <v>0</v>
      </c>
      <c r="DO7" s="21">
        <f>MASTER_DATA_MAPPED!DO7</f>
        <v>0</v>
      </c>
      <c r="DP7" s="21">
        <f>MASTER_DATA_MAPPED!DP7</f>
        <v>0</v>
      </c>
      <c r="DQ7" s="21">
        <f>MASTER_DATA_MAPPED!DQ7</f>
        <v>0</v>
      </c>
      <c r="DR7" s="21">
        <f>MASTER_DATA_MAPPED!DR7</f>
        <v>0</v>
      </c>
      <c r="DS7" s="21">
        <f>MASTER_DATA_MAPPED!DS7</f>
        <v>0</v>
      </c>
      <c r="DT7" s="21">
        <f>MASTER_DATA_MAPPED!DT7</f>
        <v>0</v>
      </c>
      <c r="DU7" s="21">
        <f>MASTER_DATA_MAPPED!DU7</f>
        <v>0</v>
      </c>
      <c r="DV7" s="21">
        <f>MASTER_DATA_MAPPED!DV7</f>
        <v>0</v>
      </c>
      <c r="DW7" s="21">
        <f>MASTER_DATA_MAPPED!DW7</f>
        <v>0</v>
      </c>
      <c r="DX7" s="21">
        <f>MASTER_DATA_MAPPED!DX7</f>
        <v>0</v>
      </c>
      <c r="DY7" s="21">
        <f>MASTER_DATA_MAPPED!DY7</f>
        <v>0</v>
      </c>
      <c r="DZ7" s="21">
        <f>MASTER_DATA_MAPPED!DZ7</f>
        <v>0</v>
      </c>
      <c r="EA7" s="21">
        <f>MASTER_DATA_MAPPED!EA7</f>
        <v>0</v>
      </c>
      <c r="EB7" s="21">
        <f>MASTER_DATA_MAPPED!EB7</f>
        <v>0</v>
      </c>
      <c r="EC7" s="21">
        <f>MASTER_DATA_MAPPED!EC7</f>
        <v>0</v>
      </c>
      <c r="ED7" s="21">
        <f>MASTER_DATA_MAPPED!ED7</f>
        <v>0</v>
      </c>
      <c r="EE7" s="21">
        <f>MASTER_DATA_MAPPED!EE7</f>
        <v>0</v>
      </c>
      <c r="EF7" s="21" t="str">
        <f>MASTER_DATA_MAPPED!EF7</f>
        <v>BE</v>
      </c>
      <c r="EG7" s="21" t="str">
        <f>MASTER_DATA_MAPPED!EG7</f>
        <v>ME</v>
      </c>
      <c r="EH7" s="21" t="str">
        <f>MASTER_DATA_MAPPED!EH7</f>
        <v>ME</v>
      </c>
      <c r="EI7" s="21" t="str">
        <f>MASTER_DATA_MAPPED!EI7</f>
        <v>ME</v>
      </c>
      <c r="EJ7" s="21" t="str">
        <f>MASTER_DATA_MAPPED!EJ7</f>
        <v>ME</v>
      </c>
      <c r="EK7" s="21">
        <f>MASTER_DATA_MAPPED!EK7</f>
        <v>0</v>
      </c>
      <c r="EL7" s="21">
        <f>MASTER_DATA_MAPPED!EL7</f>
        <v>0</v>
      </c>
      <c r="EM7" s="21">
        <f>MASTER_DATA_MAPPED!EM7</f>
        <v>0</v>
      </c>
      <c r="EN7" s="21">
        <f>MASTER_DATA_MAPPED!EN7</f>
        <v>0</v>
      </c>
      <c r="EO7" s="21">
        <f>MASTER_DATA_MAPPED!EO7</f>
        <v>0</v>
      </c>
      <c r="EP7" s="21">
        <f>MASTER_DATA_MAPPED!EP7</f>
        <v>0</v>
      </c>
      <c r="EQ7" s="21">
        <f>MASTER_DATA_MAPPED!EQ7</f>
        <v>0</v>
      </c>
      <c r="ER7" s="21">
        <f>MASTER_DATA_MAPPED!ER7</f>
        <v>0</v>
      </c>
      <c r="ES7" s="21">
        <f>MASTER_DATA_MAPPED!ES7</f>
        <v>0</v>
      </c>
      <c r="ET7" s="21">
        <f>MASTER_DATA_MAPPED!ET7</f>
        <v>0</v>
      </c>
      <c r="EU7" s="21">
        <f>MASTER_DATA_MAPPED!EU7</f>
        <v>0</v>
      </c>
      <c r="EV7" s="21">
        <f>MASTER_DATA_MAPPED!EV7</f>
        <v>0</v>
      </c>
      <c r="EW7" s="21">
        <f>MASTER_DATA_MAPPED!EW7</f>
        <v>0</v>
      </c>
      <c r="EX7" s="21">
        <f>MASTER_DATA_MAPPED!EX7</f>
        <v>0</v>
      </c>
      <c r="EY7" s="21">
        <f>MASTER_DATA_MAPPED!EY7</f>
        <v>0</v>
      </c>
      <c r="EZ7" s="21">
        <f>MASTER_DATA_MAPPED!EZ7</f>
        <v>0</v>
      </c>
      <c r="FA7" s="21">
        <f>MASTER_DATA_MAPPED!FA7</f>
        <v>0</v>
      </c>
      <c r="FB7" s="21">
        <f>MASTER_DATA_MAPPED!FB7</f>
        <v>0</v>
      </c>
      <c r="FC7" s="21">
        <f>MASTER_DATA_MAPPED!FC7</f>
        <v>0</v>
      </c>
      <c r="FD7" s="21">
        <f>MASTER_DATA_MAPPED!FD7</f>
        <v>0</v>
      </c>
      <c r="FE7" s="21">
        <f>MASTER_DATA_MAPPED!FE7</f>
        <v>0</v>
      </c>
      <c r="FF7" s="21">
        <f>MASTER_DATA_MAPPED!FF7</f>
        <v>0</v>
      </c>
      <c r="FG7" s="21">
        <f>MASTER_DATA_MAPPED!FG7</f>
        <v>0</v>
      </c>
      <c r="FH7" s="21">
        <f>MASTER_DATA_MAPPED!FH7</f>
        <v>0</v>
      </c>
      <c r="FI7" s="21">
        <f>MASTER_DATA_MAPPED!FI7</f>
        <v>0</v>
      </c>
      <c r="FJ7" s="21">
        <f>MASTER_DATA_MAPPED!FJ7</f>
        <v>0</v>
      </c>
      <c r="FK7" s="21">
        <f>MASTER_DATA_MAPPED!FK7</f>
        <v>0</v>
      </c>
      <c r="FL7" s="21">
        <f>MASTER_DATA_MAPPED!FL7</f>
        <v>0</v>
      </c>
      <c r="FM7" s="21">
        <f>MASTER_DATA_MAPPED!FM7</f>
        <v>0</v>
      </c>
      <c r="FN7" s="21">
        <f>MASTER_DATA_MAPPED!FN7</f>
        <v>0</v>
      </c>
      <c r="FO7" s="21">
        <f>MASTER_DATA_MAPPED!FO7</f>
        <v>0</v>
      </c>
      <c r="FP7" s="21">
        <f>MASTER_DATA_MAPPED!FP7</f>
        <v>0</v>
      </c>
      <c r="FQ7" s="21">
        <f>MASTER_DATA_MAPPED!FQ7</f>
        <v>0</v>
      </c>
      <c r="FR7" s="21">
        <f>MASTER_DATA_MAPPED!FR7</f>
        <v>0</v>
      </c>
      <c r="FS7" s="21">
        <f>MASTER_DATA_MAPPED!FS7</f>
        <v>0</v>
      </c>
      <c r="FT7" s="21">
        <f>MASTER_DATA_MAPPED!FT7</f>
        <v>0</v>
      </c>
      <c r="FU7" s="21">
        <f>MASTER_DATA_MAPPED!FU7</f>
        <v>0</v>
      </c>
      <c r="FV7" s="21">
        <f>MASTER_DATA_MAPPED!FV7</f>
        <v>0</v>
      </c>
      <c r="FW7" s="21">
        <f>MASTER_DATA_MAPPED!FW7</f>
        <v>0</v>
      </c>
      <c r="FX7" s="21">
        <f>MASTER_DATA_MAPPED!FX7</f>
        <v>0</v>
      </c>
      <c r="FY7" s="21">
        <f>MASTER_DATA_MAPPED!FY7</f>
        <v>0</v>
      </c>
      <c r="FZ7" s="21">
        <f>MASTER_DATA_MAPPED!FZ7</f>
        <v>0</v>
      </c>
      <c r="GA7" s="21">
        <f>MASTER_DATA_MAPPED!GA7</f>
        <v>0</v>
      </c>
      <c r="GB7" s="21">
        <f>MASTER_DATA_MAPPED!GB7</f>
        <v>0</v>
      </c>
      <c r="GC7" s="21">
        <f>MASTER_DATA_MAPPED!GC7</f>
        <v>0</v>
      </c>
      <c r="GD7" s="21">
        <f>MASTER_DATA_MAPPED!GD7</f>
        <v>0</v>
      </c>
      <c r="GE7" s="21">
        <f>MASTER_DATA_MAPPED!GE7</f>
        <v>0</v>
      </c>
      <c r="GF7" s="21">
        <f>MASTER_DATA_MAPPED!GF7</f>
        <v>0</v>
      </c>
      <c r="GG7" s="21">
        <f>MASTER_DATA_MAPPED!GG7</f>
        <v>0</v>
      </c>
      <c r="GH7" s="21">
        <f>MASTER_DATA_MAPPED!GH7</f>
        <v>0</v>
      </c>
      <c r="GI7" s="21">
        <f>MASTER_DATA_MAPPED!GI7</f>
        <v>0</v>
      </c>
      <c r="GJ7" s="21">
        <f>MASTER_DATA_MAPPED!GJ7</f>
        <v>0</v>
      </c>
      <c r="GK7" s="21">
        <f>MASTER_DATA_MAPPED!GK7</f>
        <v>0</v>
      </c>
      <c r="GL7" s="21">
        <f>MASTER_DATA_MAPPED!GL7</f>
        <v>0</v>
      </c>
      <c r="GM7" s="21">
        <f>MASTER_DATA_MAPPED!GM7</f>
        <v>0</v>
      </c>
      <c r="GN7" s="21">
        <f>MASTER_DATA_MAPPED!GN7</f>
        <v>0</v>
      </c>
      <c r="GO7" s="21">
        <f>MASTER_DATA_MAPPED!GO7</f>
        <v>0</v>
      </c>
      <c r="GP7" s="21">
        <f>MASTER_DATA_MAPPED!GP7</f>
        <v>0</v>
      </c>
      <c r="GQ7" s="21">
        <f>MASTER_DATA_MAPPED!GQ7</f>
        <v>0</v>
      </c>
      <c r="GR7" s="21">
        <f>MASTER_DATA_MAPPED!GR7</f>
        <v>0</v>
      </c>
      <c r="GS7" s="21">
        <f>MASTER_DATA_MAPPED!GS7</f>
        <v>0</v>
      </c>
      <c r="GT7" s="21">
        <f>MASTER_DATA_MAPPED!GT7</f>
        <v>0</v>
      </c>
      <c r="GU7" s="21">
        <f>MASTER_DATA_MAPPED!GU7</f>
        <v>0</v>
      </c>
      <c r="GV7" s="21">
        <f>MASTER_DATA_MAPPED!GV7</f>
        <v>0</v>
      </c>
      <c r="GW7" s="21">
        <f>MASTER_DATA_MAPPED!GW7</f>
        <v>0</v>
      </c>
      <c r="GX7" s="21">
        <f>MASTER_DATA_MAPPED!GX7</f>
        <v>0</v>
      </c>
      <c r="GY7" s="21">
        <f>MASTER_DATA_MAPPED!GY7</f>
        <v>0</v>
      </c>
    </row>
    <row r="8" spans="4:207" ht="18.75" x14ac:dyDescent="0.3">
      <c r="H8" s="103" t="s">
        <v>7</v>
      </c>
      <c r="I8" s="21">
        <f>MASTER_DATA_MAPPED!I8</f>
        <v>0</v>
      </c>
      <c r="J8" s="21">
        <f>MASTER_DATA_MAPPED!J8</f>
        <v>0</v>
      </c>
      <c r="K8" s="21">
        <f>MASTER_DATA_MAPPED!K8</f>
        <v>0</v>
      </c>
      <c r="L8" s="21">
        <f>MASTER_DATA_MAPPED!L8</f>
        <v>0</v>
      </c>
      <c r="M8" s="21">
        <f>MASTER_DATA_MAPPED!M8</f>
        <v>0</v>
      </c>
      <c r="N8" s="21">
        <f>MASTER_DATA_MAPPED!N8</f>
        <v>0</v>
      </c>
      <c r="O8" s="21">
        <f>MASTER_DATA_MAPPED!O8</f>
        <v>0</v>
      </c>
      <c r="P8" s="21">
        <f>MASTER_DATA_MAPPED!P8</f>
        <v>0</v>
      </c>
      <c r="Q8" s="21">
        <f>MASTER_DATA_MAPPED!Q8</f>
        <v>0</v>
      </c>
      <c r="R8" s="21">
        <f>MASTER_DATA_MAPPED!R8</f>
        <v>0</v>
      </c>
      <c r="S8" s="21">
        <f>MASTER_DATA_MAPPED!S8</f>
        <v>0</v>
      </c>
      <c r="T8" s="21">
        <f>MASTER_DATA_MAPPED!T8</f>
        <v>0</v>
      </c>
      <c r="U8" s="21">
        <f>MASTER_DATA_MAPPED!U8</f>
        <v>0</v>
      </c>
      <c r="V8" s="21">
        <f>MASTER_DATA_MAPPED!V8</f>
        <v>0</v>
      </c>
      <c r="W8" s="21">
        <f>MASTER_DATA_MAPPED!W8</f>
        <v>0</v>
      </c>
      <c r="X8" s="21">
        <f>MASTER_DATA_MAPPED!X8</f>
        <v>0</v>
      </c>
      <c r="Y8" s="21">
        <f>MASTER_DATA_MAPPED!Y8</f>
        <v>0</v>
      </c>
      <c r="Z8" s="21">
        <f>MASTER_DATA_MAPPED!Z8</f>
        <v>0</v>
      </c>
      <c r="AA8" s="21">
        <f>MASTER_DATA_MAPPED!AA8</f>
        <v>0</v>
      </c>
      <c r="AB8" s="21">
        <f>MASTER_DATA_MAPPED!AB8</f>
        <v>0</v>
      </c>
      <c r="AC8" s="21">
        <f>MASTER_DATA_MAPPED!AC8</f>
        <v>0</v>
      </c>
      <c r="AD8" s="21">
        <f>MASTER_DATA_MAPPED!AD8</f>
        <v>0</v>
      </c>
      <c r="AE8" s="21">
        <f>MASTER_DATA_MAPPED!AE8</f>
        <v>0</v>
      </c>
      <c r="AF8" s="21">
        <f>MASTER_DATA_MAPPED!AF8</f>
        <v>0</v>
      </c>
      <c r="AG8" s="21">
        <f>MASTER_DATA_MAPPED!AG8</f>
        <v>0</v>
      </c>
      <c r="AH8" s="21">
        <f>MASTER_DATA_MAPPED!AH8</f>
        <v>0</v>
      </c>
      <c r="AI8" s="21">
        <f>MASTER_DATA_MAPPED!AI8</f>
        <v>0</v>
      </c>
      <c r="AJ8" s="21">
        <f>MASTER_DATA_MAPPED!AJ8</f>
        <v>0</v>
      </c>
      <c r="AK8" s="21">
        <f>MASTER_DATA_MAPPED!AK8</f>
        <v>0</v>
      </c>
      <c r="AL8" s="21">
        <f>MASTER_DATA_MAPPED!AL8</f>
        <v>0</v>
      </c>
      <c r="AM8" s="21">
        <f>MASTER_DATA_MAPPED!AM8</f>
        <v>0</v>
      </c>
      <c r="AN8" s="21">
        <f>MASTER_DATA_MAPPED!AN8</f>
        <v>0</v>
      </c>
      <c r="AO8" s="21">
        <f>MASTER_DATA_MAPPED!AO8</f>
        <v>0</v>
      </c>
      <c r="AP8" s="21">
        <f>MASTER_DATA_MAPPED!AP8</f>
        <v>0</v>
      </c>
      <c r="AQ8" s="21">
        <f>MASTER_DATA_MAPPED!AQ8</f>
        <v>0</v>
      </c>
      <c r="AR8" s="21">
        <f>MASTER_DATA_MAPPED!AR8</f>
        <v>0</v>
      </c>
      <c r="AS8" s="21">
        <f>MASTER_DATA_MAPPED!AS8</f>
        <v>0</v>
      </c>
      <c r="AT8" s="21">
        <f>MASTER_DATA_MAPPED!AT8</f>
        <v>0</v>
      </c>
      <c r="AU8" s="21">
        <f>MASTER_DATA_MAPPED!AU8</f>
        <v>0</v>
      </c>
      <c r="AV8" s="21">
        <f>MASTER_DATA_MAPPED!AV8</f>
        <v>0</v>
      </c>
      <c r="AW8" s="21">
        <f>MASTER_DATA_MAPPED!AW8</f>
        <v>0</v>
      </c>
      <c r="AX8" s="21">
        <f>MASTER_DATA_MAPPED!AX8</f>
        <v>0</v>
      </c>
      <c r="AY8" s="21">
        <f>MASTER_DATA_MAPPED!AY8</f>
        <v>0</v>
      </c>
      <c r="AZ8" s="21">
        <f>MASTER_DATA_MAPPED!AZ8</f>
        <v>0</v>
      </c>
      <c r="BA8" s="21">
        <f>MASTER_DATA_MAPPED!BA8</f>
        <v>0</v>
      </c>
      <c r="BB8" s="21">
        <f>MASTER_DATA_MAPPED!BB8</f>
        <v>0</v>
      </c>
      <c r="BC8" s="21">
        <f>MASTER_DATA_MAPPED!BC8</f>
        <v>0</v>
      </c>
      <c r="BD8" s="21">
        <f>MASTER_DATA_MAPPED!BD8</f>
        <v>0</v>
      </c>
      <c r="BE8" s="21">
        <f>MASTER_DATA_MAPPED!BE8</f>
        <v>0</v>
      </c>
      <c r="BF8" s="21">
        <f>MASTER_DATA_MAPPED!BF8</f>
        <v>0</v>
      </c>
      <c r="BG8" s="21">
        <f>MASTER_DATA_MAPPED!BG8</f>
        <v>0</v>
      </c>
      <c r="BH8" s="21">
        <f>MASTER_DATA_MAPPED!BH8</f>
        <v>0</v>
      </c>
      <c r="BI8" s="21">
        <f>MASTER_DATA_MAPPED!BI8</f>
        <v>0</v>
      </c>
      <c r="BJ8" s="21">
        <f>MASTER_DATA_MAPPED!BJ8</f>
        <v>0</v>
      </c>
      <c r="BK8" s="21">
        <f>MASTER_DATA_MAPPED!BK8</f>
        <v>0</v>
      </c>
      <c r="BL8" s="21">
        <f>MASTER_DATA_MAPPED!BL8</f>
        <v>0</v>
      </c>
      <c r="BM8" s="21">
        <f>MASTER_DATA_MAPPED!BM8</f>
        <v>0</v>
      </c>
      <c r="BN8" s="21">
        <f>MASTER_DATA_MAPPED!BN8</f>
        <v>0</v>
      </c>
      <c r="BO8" s="21">
        <f>MASTER_DATA_MAPPED!BO8</f>
        <v>0</v>
      </c>
      <c r="BP8" s="21">
        <f>MASTER_DATA_MAPPED!BP8</f>
        <v>0</v>
      </c>
      <c r="BQ8" s="21">
        <f>MASTER_DATA_MAPPED!BQ8</f>
        <v>0</v>
      </c>
      <c r="BR8" s="21">
        <f>MASTER_DATA_MAPPED!BR8</f>
        <v>0</v>
      </c>
      <c r="BS8" s="21">
        <f>MASTER_DATA_MAPPED!BS8</f>
        <v>0</v>
      </c>
      <c r="BT8" s="21">
        <f>MASTER_DATA_MAPPED!BT8</f>
        <v>0</v>
      </c>
      <c r="BU8" s="21">
        <f>MASTER_DATA_MAPPED!BU8</f>
        <v>0</v>
      </c>
      <c r="BV8" s="21">
        <f>MASTER_DATA_MAPPED!BV8</f>
        <v>0</v>
      </c>
      <c r="BW8" s="21">
        <f>MASTER_DATA_MAPPED!BW8</f>
        <v>0</v>
      </c>
      <c r="BX8" s="21">
        <f>MASTER_DATA_MAPPED!BX8</f>
        <v>0</v>
      </c>
      <c r="BY8" s="21">
        <f>MASTER_DATA_MAPPED!BY8</f>
        <v>0</v>
      </c>
      <c r="BZ8" s="21">
        <f>MASTER_DATA_MAPPED!BZ8</f>
        <v>0</v>
      </c>
      <c r="CA8" s="21">
        <f>MASTER_DATA_MAPPED!CA8</f>
        <v>0</v>
      </c>
      <c r="CB8" s="21">
        <f>MASTER_DATA_MAPPED!CB8</f>
        <v>0</v>
      </c>
      <c r="CC8" s="21">
        <f>MASTER_DATA_MAPPED!CC8</f>
        <v>0</v>
      </c>
      <c r="CD8" s="21">
        <f>MASTER_DATA_MAPPED!CD8</f>
        <v>0</v>
      </c>
      <c r="CE8" s="21">
        <f>MASTER_DATA_MAPPED!CE8</f>
        <v>0</v>
      </c>
      <c r="CF8" s="21">
        <f>MASTER_DATA_MAPPED!CF8</f>
        <v>0</v>
      </c>
      <c r="CG8" s="21">
        <f>MASTER_DATA_MAPPED!CG8</f>
        <v>0</v>
      </c>
      <c r="CH8" s="21">
        <f>MASTER_DATA_MAPPED!CH8</f>
        <v>0</v>
      </c>
      <c r="CI8" s="21">
        <f>MASTER_DATA_MAPPED!CI8</f>
        <v>0</v>
      </c>
      <c r="CJ8" s="21">
        <f>MASTER_DATA_MAPPED!CJ8</f>
        <v>0</v>
      </c>
      <c r="CK8" s="21">
        <f>MASTER_DATA_MAPPED!CK8</f>
        <v>0</v>
      </c>
      <c r="CL8" s="21">
        <f>MASTER_DATA_MAPPED!CL8</f>
        <v>0</v>
      </c>
      <c r="CM8" s="21">
        <f>MASTER_DATA_MAPPED!CM8</f>
        <v>0</v>
      </c>
      <c r="CN8" s="21">
        <f>MASTER_DATA_MAPPED!CN8</f>
        <v>0</v>
      </c>
      <c r="CO8" s="21">
        <f>MASTER_DATA_MAPPED!CO8</f>
        <v>0</v>
      </c>
      <c r="CP8" s="21">
        <f>MASTER_DATA_MAPPED!CP8</f>
        <v>0</v>
      </c>
      <c r="CQ8" s="21">
        <f>MASTER_DATA_MAPPED!CQ8</f>
        <v>0</v>
      </c>
      <c r="CR8" s="21">
        <f>MASTER_DATA_MAPPED!CR8</f>
        <v>0</v>
      </c>
      <c r="CS8" s="21">
        <f>MASTER_DATA_MAPPED!CS8</f>
        <v>0</v>
      </c>
      <c r="CT8" s="21">
        <f>MASTER_DATA_MAPPED!CT8</f>
        <v>0</v>
      </c>
      <c r="CU8" s="21">
        <f>MASTER_DATA_MAPPED!CU8</f>
        <v>0</v>
      </c>
      <c r="CV8" s="21">
        <f>MASTER_DATA_MAPPED!CV8</f>
        <v>0</v>
      </c>
      <c r="CW8" s="21">
        <f>MASTER_DATA_MAPPED!CW8</f>
        <v>0</v>
      </c>
      <c r="CX8" s="21">
        <f>MASTER_DATA_MAPPED!CX8</f>
        <v>0</v>
      </c>
      <c r="CY8" s="21">
        <f>MASTER_DATA_MAPPED!CY8</f>
        <v>0</v>
      </c>
      <c r="CZ8" s="21">
        <f>MASTER_DATA_MAPPED!CZ8</f>
        <v>0</v>
      </c>
      <c r="DA8" s="21">
        <f>MASTER_DATA_MAPPED!DA8</f>
        <v>0</v>
      </c>
      <c r="DB8" s="21">
        <f>MASTER_DATA_MAPPED!DB8</f>
        <v>0</v>
      </c>
      <c r="DC8" s="21">
        <f>MASTER_DATA_MAPPED!DC8</f>
        <v>0</v>
      </c>
      <c r="DD8" s="21">
        <f>MASTER_DATA_MAPPED!DD8</f>
        <v>0</v>
      </c>
      <c r="DE8" s="21">
        <f>MASTER_DATA_MAPPED!DE8</f>
        <v>165</v>
      </c>
      <c r="DF8" s="21">
        <f>MASTER_DATA_MAPPED!DF8</f>
        <v>165</v>
      </c>
      <c r="DG8" s="21">
        <f>MASTER_DATA_MAPPED!DG8</f>
        <v>165</v>
      </c>
      <c r="DH8" s="21">
        <f>MASTER_DATA_MAPPED!DH8</f>
        <v>165</v>
      </c>
      <c r="DI8" s="21">
        <f>MASTER_DATA_MAPPED!DI8</f>
        <v>311</v>
      </c>
      <c r="DJ8" s="21">
        <f>MASTER_DATA_MAPPED!DJ8</f>
        <v>311</v>
      </c>
      <c r="DK8" s="21">
        <f>MASTER_DATA_MAPPED!DK8</f>
        <v>311</v>
      </c>
      <c r="DL8" s="21">
        <f>MASTER_DATA_MAPPED!DL8</f>
        <v>311</v>
      </c>
      <c r="DM8" s="21">
        <f>MASTER_DATA_MAPPED!DM8</f>
        <v>622</v>
      </c>
      <c r="DN8" s="21">
        <f>MASTER_DATA_MAPPED!DN8</f>
        <v>622</v>
      </c>
      <c r="DO8" s="21">
        <f>MASTER_DATA_MAPPED!DO8</f>
        <v>622</v>
      </c>
      <c r="DP8" s="21">
        <f>MASTER_DATA_MAPPED!DP8</f>
        <v>622</v>
      </c>
      <c r="DQ8" s="21">
        <f>MASTER_DATA_MAPPED!DQ8</f>
        <v>1244</v>
      </c>
      <c r="DR8" s="21">
        <f>MASTER_DATA_MAPPED!DR8</f>
        <v>1244</v>
      </c>
      <c r="DS8" s="21">
        <f>MASTER_DATA_MAPPED!DS8</f>
        <v>1244</v>
      </c>
      <c r="DT8" s="21">
        <f>MASTER_DATA_MAPPED!DT8</f>
        <v>1244</v>
      </c>
      <c r="DU8" s="21">
        <f>MASTER_DATA_MAPPED!DU8</f>
        <v>2488</v>
      </c>
      <c r="DV8" s="21">
        <f>MASTER_DATA_MAPPED!DV8</f>
        <v>2488</v>
      </c>
      <c r="DW8" s="21">
        <f>MASTER_DATA_MAPPED!DW8</f>
        <v>2488</v>
      </c>
      <c r="DX8" s="21">
        <f>MASTER_DATA_MAPPED!DX8</f>
        <v>2488</v>
      </c>
      <c r="DY8" s="21">
        <f>MASTER_DATA_MAPPED!DY8</f>
        <v>3110</v>
      </c>
      <c r="DZ8" s="21">
        <f>MASTER_DATA_MAPPED!DZ8</f>
        <v>3110</v>
      </c>
      <c r="EA8" s="21">
        <f>MASTER_DATA_MAPPED!EA8</f>
        <v>3110</v>
      </c>
      <c r="EB8" s="21">
        <f>MASTER_DATA_MAPPED!EB8</f>
        <v>3110</v>
      </c>
      <c r="EC8" s="21">
        <f>MASTER_DATA_MAPPED!EC8</f>
        <v>0</v>
      </c>
      <c r="ED8" s="21">
        <f>MASTER_DATA_MAPPED!ED8</f>
        <v>0</v>
      </c>
      <c r="EE8" s="21">
        <f>MASTER_DATA_MAPPED!EE8</f>
        <v>0</v>
      </c>
      <c r="EF8" s="21" t="str">
        <f>MASTER_DATA_MAPPED!EF8</f>
        <v>300 MWth (VTR is not intended for elextricity production)</v>
      </c>
      <c r="EG8" s="21">
        <f>MASTER_DATA_MAPPED!EG8</f>
        <v>0</v>
      </c>
      <c r="EH8" s="21">
        <f>MASTER_DATA_MAPPED!EH8</f>
        <v>0</v>
      </c>
      <c r="EI8" s="21">
        <f>MASTER_DATA_MAPPED!EI8</f>
        <v>0</v>
      </c>
      <c r="EJ8" s="21">
        <f>MASTER_DATA_MAPPED!EJ8</f>
        <v>0</v>
      </c>
      <c r="EK8" s="21">
        <f>MASTER_DATA_MAPPED!EK8</f>
        <v>0</v>
      </c>
      <c r="EL8" s="21">
        <f>MASTER_DATA_MAPPED!EL8</f>
        <v>0</v>
      </c>
      <c r="EM8" s="21">
        <f>MASTER_DATA_MAPPED!EM8</f>
        <v>0</v>
      </c>
      <c r="EN8" s="21">
        <f>MASTER_DATA_MAPPED!EN8</f>
        <v>0</v>
      </c>
      <c r="EO8" s="21">
        <f>MASTER_DATA_MAPPED!EO8</f>
        <v>0</v>
      </c>
      <c r="EP8" s="21">
        <f>MASTER_DATA_MAPPED!EP8</f>
        <v>0</v>
      </c>
      <c r="EQ8" s="21">
        <f>MASTER_DATA_MAPPED!EQ8</f>
        <v>0</v>
      </c>
      <c r="ER8" s="21">
        <f>MASTER_DATA_MAPPED!ER8</f>
        <v>0</v>
      </c>
      <c r="ES8" s="21">
        <f>MASTER_DATA_MAPPED!ES8</f>
        <v>0</v>
      </c>
      <c r="ET8" s="21">
        <f>MASTER_DATA_MAPPED!ET8</f>
        <v>0</v>
      </c>
      <c r="EU8" s="21">
        <f>MASTER_DATA_MAPPED!EU8</f>
        <v>0</v>
      </c>
      <c r="EV8" s="21">
        <f>MASTER_DATA_MAPPED!EV8</f>
        <v>0</v>
      </c>
      <c r="EW8" s="21">
        <f>MASTER_DATA_MAPPED!EW8</f>
        <v>0</v>
      </c>
      <c r="EX8" s="21">
        <f>MASTER_DATA_MAPPED!EX8</f>
        <v>0</v>
      </c>
      <c r="EY8" s="21">
        <f>MASTER_DATA_MAPPED!EY8</f>
        <v>0</v>
      </c>
      <c r="EZ8" s="21">
        <f>MASTER_DATA_MAPPED!EZ8</f>
        <v>0</v>
      </c>
      <c r="FA8" s="21">
        <f>MASTER_DATA_MAPPED!FA8</f>
        <v>0</v>
      </c>
      <c r="FB8" s="21">
        <f>MASTER_DATA_MAPPED!FB8</f>
        <v>0</v>
      </c>
      <c r="FC8" s="21">
        <f>MASTER_DATA_MAPPED!FC8</f>
        <v>0</v>
      </c>
      <c r="FD8" s="21">
        <f>MASTER_DATA_MAPPED!FD8</f>
        <v>0</v>
      </c>
      <c r="FE8" s="21">
        <f>MASTER_DATA_MAPPED!FE8</f>
        <v>0</v>
      </c>
      <c r="FF8" s="21">
        <f>MASTER_DATA_MAPPED!FF8</f>
        <v>0</v>
      </c>
      <c r="FG8" s="21">
        <f>MASTER_DATA_MAPPED!FG8</f>
        <v>0</v>
      </c>
      <c r="FH8" s="21">
        <f>MASTER_DATA_MAPPED!FH8</f>
        <v>0</v>
      </c>
      <c r="FI8" s="21">
        <f>MASTER_DATA_MAPPED!FI8</f>
        <v>0</v>
      </c>
      <c r="FJ8" s="21">
        <f>MASTER_DATA_MAPPED!FJ8</f>
        <v>0</v>
      </c>
      <c r="FK8" s="21">
        <f>MASTER_DATA_MAPPED!FK8</f>
        <v>0</v>
      </c>
      <c r="FL8" s="21">
        <f>MASTER_DATA_MAPPED!FL8</f>
        <v>0</v>
      </c>
      <c r="FM8" s="21">
        <f>MASTER_DATA_MAPPED!FM8</f>
        <v>0</v>
      </c>
      <c r="FN8" s="21">
        <f>MASTER_DATA_MAPPED!FN8</f>
        <v>0</v>
      </c>
      <c r="FO8" s="21">
        <f>MASTER_DATA_MAPPED!FO8</f>
        <v>0</v>
      </c>
      <c r="FP8" s="21">
        <f>MASTER_DATA_MAPPED!FP8</f>
        <v>0</v>
      </c>
      <c r="FQ8" s="21">
        <f>MASTER_DATA_MAPPED!FQ8</f>
        <v>0</v>
      </c>
      <c r="FR8" s="21">
        <f>MASTER_DATA_MAPPED!FR8</f>
        <v>0</v>
      </c>
      <c r="FS8" s="21">
        <f>MASTER_DATA_MAPPED!FS8</f>
        <v>0</v>
      </c>
      <c r="FT8" s="21">
        <f>MASTER_DATA_MAPPED!FT8</f>
        <v>0</v>
      </c>
      <c r="FU8" s="21">
        <f>MASTER_DATA_MAPPED!FU8</f>
        <v>0</v>
      </c>
      <c r="FV8" s="21">
        <f>MASTER_DATA_MAPPED!FV8</f>
        <v>0</v>
      </c>
      <c r="FW8" s="21">
        <f>MASTER_DATA_MAPPED!FW8</f>
        <v>0</v>
      </c>
      <c r="FX8" s="21">
        <f>MASTER_DATA_MAPPED!FX8</f>
        <v>0</v>
      </c>
      <c r="FY8" s="21">
        <f>MASTER_DATA_MAPPED!FY8</f>
        <v>0</v>
      </c>
      <c r="FZ8" s="21">
        <f>MASTER_DATA_MAPPED!FZ8</f>
        <v>0</v>
      </c>
      <c r="GA8" s="21">
        <f>MASTER_DATA_MAPPED!GA8</f>
        <v>0</v>
      </c>
      <c r="GB8" s="21">
        <f>MASTER_DATA_MAPPED!GB8</f>
        <v>0</v>
      </c>
      <c r="GC8" s="21">
        <f>MASTER_DATA_MAPPED!GC8</f>
        <v>0</v>
      </c>
      <c r="GD8" s="21">
        <f>MASTER_DATA_MAPPED!GD8</f>
        <v>0</v>
      </c>
      <c r="GE8" s="21">
        <f>MASTER_DATA_MAPPED!GE8</f>
        <v>0</v>
      </c>
      <c r="GF8" s="21">
        <f>MASTER_DATA_MAPPED!GF8</f>
        <v>0</v>
      </c>
      <c r="GG8" s="21">
        <f>MASTER_DATA_MAPPED!GG8</f>
        <v>0</v>
      </c>
      <c r="GH8" s="21">
        <f>MASTER_DATA_MAPPED!GH8</f>
        <v>0</v>
      </c>
      <c r="GI8" s="21">
        <f>MASTER_DATA_MAPPED!GI8</f>
        <v>0</v>
      </c>
      <c r="GJ8" s="21">
        <f>MASTER_DATA_MAPPED!GJ8</f>
        <v>0</v>
      </c>
      <c r="GK8" s="21">
        <f>MASTER_DATA_MAPPED!GK8</f>
        <v>0</v>
      </c>
      <c r="GL8" s="21">
        <f>MASTER_DATA_MAPPED!GL8</f>
        <v>0</v>
      </c>
      <c r="GM8" s="21">
        <f>MASTER_DATA_MAPPED!GM8</f>
        <v>0</v>
      </c>
      <c r="GN8" s="21">
        <f>MASTER_DATA_MAPPED!GN8</f>
        <v>0</v>
      </c>
      <c r="GO8" s="21">
        <f>MASTER_DATA_MAPPED!GO8</f>
        <v>0</v>
      </c>
      <c r="GP8" s="21">
        <f>MASTER_DATA_MAPPED!GP8</f>
        <v>0</v>
      </c>
      <c r="GQ8" s="21">
        <f>MASTER_DATA_MAPPED!GQ8</f>
        <v>0</v>
      </c>
      <c r="GR8" s="21">
        <f>MASTER_DATA_MAPPED!GR8</f>
        <v>0</v>
      </c>
      <c r="GS8" s="21">
        <f>MASTER_DATA_MAPPED!GS8</f>
        <v>0</v>
      </c>
      <c r="GT8" s="21">
        <f>MASTER_DATA_MAPPED!GT8</f>
        <v>0</v>
      </c>
      <c r="GU8" s="21">
        <f>MASTER_DATA_MAPPED!GU8</f>
        <v>0</v>
      </c>
      <c r="GV8" s="21">
        <f>MASTER_DATA_MAPPED!GV8</f>
        <v>0</v>
      </c>
      <c r="GW8" s="21">
        <f>MASTER_DATA_MAPPED!GW8</f>
        <v>1000</v>
      </c>
      <c r="GX8" s="21">
        <f>MASTER_DATA_MAPPED!GX8</f>
        <v>1000</v>
      </c>
      <c r="GY8" s="21">
        <f>MASTER_DATA_MAPPED!GY8</f>
        <v>1000</v>
      </c>
    </row>
    <row r="9" spans="4:207" ht="18.75" x14ac:dyDescent="0.3">
      <c r="H9" s="28" t="s">
        <v>8</v>
      </c>
      <c r="I9" s="21">
        <f>MASTER_DATA_MAPPED!I9</f>
        <v>0</v>
      </c>
      <c r="J9" s="21">
        <f>MASTER_DATA_MAPPED!J9</f>
        <v>0</v>
      </c>
      <c r="K9" s="21">
        <f>MASTER_DATA_MAPPED!K9</f>
        <v>0</v>
      </c>
      <c r="L9" s="21">
        <f>MASTER_DATA_MAPPED!L9</f>
        <v>0</v>
      </c>
      <c r="M9" s="21">
        <f>MASTER_DATA_MAPPED!M9</f>
        <v>0</v>
      </c>
      <c r="N9" s="21">
        <f>MASTER_DATA_MAPPED!N9</f>
        <v>0</v>
      </c>
      <c r="O9" s="21">
        <f>MASTER_DATA_MAPPED!O9</f>
        <v>0</v>
      </c>
      <c r="P9" s="21">
        <f>MASTER_DATA_MAPPED!P9</f>
        <v>0</v>
      </c>
      <c r="Q9" s="21">
        <f>MASTER_DATA_MAPPED!Q9</f>
        <v>0</v>
      </c>
      <c r="R9" s="21">
        <f>MASTER_DATA_MAPPED!R9</f>
        <v>0</v>
      </c>
      <c r="S9" s="21">
        <f>MASTER_DATA_MAPPED!S9</f>
        <v>0</v>
      </c>
      <c r="T9" s="21">
        <f>MASTER_DATA_MAPPED!T9</f>
        <v>0</v>
      </c>
      <c r="U9" s="21">
        <f>MASTER_DATA_MAPPED!U9</f>
        <v>0</v>
      </c>
      <c r="V9" s="21">
        <f>MASTER_DATA_MAPPED!V9</f>
        <v>0</v>
      </c>
      <c r="W9" s="21">
        <f>MASTER_DATA_MAPPED!W9</f>
        <v>0</v>
      </c>
      <c r="X9" s="21">
        <f>MASTER_DATA_MAPPED!X9</f>
        <v>0</v>
      </c>
      <c r="Y9" s="21">
        <f>MASTER_DATA_MAPPED!Y9</f>
        <v>0</v>
      </c>
      <c r="Z9" s="21">
        <f>MASTER_DATA_MAPPED!Z9</f>
        <v>0</v>
      </c>
      <c r="AA9" s="21">
        <f>MASTER_DATA_MAPPED!AA9</f>
        <v>0</v>
      </c>
      <c r="AB9" s="21">
        <f>MASTER_DATA_MAPPED!AB9</f>
        <v>0</v>
      </c>
      <c r="AC9" s="21">
        <f>MASTER_DATA_MAPPED!AC9</f>
        <v>0</v>
      </c>
      <c r="AD9" s="21">
        <f>MASTER_DATA_MAPPED!AD9</f>
        <v>0</v>
      </c>
      <c r="AE9" s="21">
        <f>MASTER_DATA_MAPPED!AE9</f>
        <v>0</v>
      </c>
      <c r="AF9" s="21">
        <f>MASTER_DATA_MAPPED!AF9</f>
        <v>0</v>
      </c>
      <c r="AG9" s="21">
        <f>MASTER_DATA_MAPPED!AG9</f>
        <v>0</v>
      </c>
      <c r="AH9" s="21">
        <f>MASTER_DATA_MAPPED!AH9</f>
        <v>0</v>
      </c>
      <c r="AI9" s="21">
        <f>MASTER_DATA_MAPPED!AI9</f>
        <v>0</v>
      </c>
      <c r="AJ9" s="21">
        <f>MASTER_DATA_MAPPED!AJ9</f>
        <v>0</v>
      </c>
      <c r="AK9" s="21">
        <f>MASTER_DATA_MAPPED!AK9</f>
        <v>0</v>
      </c>
      <c r="AL9" s="21">
        <f>MASTER_DATA_MAPPED!AL9</f>
        <v>0</v>
      </c>
      <c r="AM9" s="21">
        <f>MASTER_DATA_MAPPED!AM9</f>
        <v>0</v>
      </c>
      <c r="AN9" s="21">
        <f>MASTER_DATA_MAPPED!AN9</f>
        <v>0</v>
      </c>
      <c r="AO9" s="21">
        <f>MASTER_DATA_MAPPED!AO9</f>
        <v>0</v>
      </c>
      <c r="AP9" s="21">
        <f>MASTER_DATA_MAPPED!AP9</f>
        <v>0</v>
      </c>
      <c r="AQ9" s="21">
        <f>MASTER_DATA_MAPPED!AQ9</f>
        <v>0</v>
      </c>
      <c r="AR9" s="21">
        <f>MASTER_DATA_MAPPED!AR9</f>
        <v>0</v>
      </c>
      <c r="AS9" s="21">
        <f>MASTER_DATA_MAPPED!AS9</f>
        <v>0</v>
      </c>
      <c r="AT9" s="21">
        <f>MASTER_DATA_MAPPED!AT9</f>
        <v>0</v>
      </c>
      <c r="AU9" s="21">
        <f>MASTER_DATA_MAPPED!AU9</f>
        <v>0</v>
      </c>
      <c r="AV9" s="21">
        <f>MASTER_DATA_MAPPED!AV9</f>
        <v>0</v>
      </c>
      <c r="AW9" s="21">
        <f>MASTER_DATA_MAPPED!AW9</f>
        <v>0</v>
      </c>
      <c r="AX9" s="21">
        <f>MASTER_DATA_MAPPED!AX9</f>
        <v>0</v>
      </c>
      <c r="AY9" s="21">
        <f>MASTER_DATA_MAPPED!AY9</f>
        <v>0</v>
      </c>
      <c r="AZ9" s="21">
        <f>MASTER_DATA_MAPPED!AZ9</f>
        <v>0</v>
      </c>
      <c r="BA9" s="21">
        <f>MASTER_DATA_MAPPED!BA9</f>
        <v>0</v>
      </c>
      <c r="BB9" s="21">
        <f>MASTER_DATA_MAPPED!BB9</f>
        <v>0</v>
      </c>
      <c r="BC9" s="21">
        <f>MASTER_DATA_MAPPED!BC9</f>
        <v>0</v>
      </c>
      <c r="BD9" s="21">
        <f>MASTER_DATA_MAPPED!BD9</f>
        <v>0</v>
      </c>
      <c r="BE9" s="21">
        <f>MASTER_DATA_MAPPED!BE9</f>
        <v>0</v>
      </c>
      <c r="BF9" s="21">
        <f>MASTER_DATA_MAPPED!BF9</f>
        <v>0</v>
      </c>
      <c r="BG9" s="21">
        <f>MASTER_DATA_MAPPED!BG9</f>
        <v>0</v>
      </c>
      <c r="BH9" s="21">
        <f>MASTER_DATA_MAPPED!BH9</f>
        <v>0</v>
      </c>
      <c r="BI9" s="21">
        <f>MASTER_DATA_MAPPED!BI9</f>
        <v>0</v>
      </c>
      <c r="BJ9" s="21">
        <f>MASTER_DATA_MAPPED!BJ9</f>
        <v>0</v>
      </c>
      <c r="BK9" s="21">
        <f>MASTER_DATA_MAPPED!BK9</f>
        <v>0</v>
      </c>
      <c r="BL9" s="21">
        <f>MASTER_DATA_MAPPED!BL9</f>
        <v>0</v>
      </c>
      <c r="BM9" s="21">
        <f>MASTER_DATA_MAPPED!BM9</f>
        <v>0</v>
      </c>
      <c r="BN9" s="21">
        <f>MASTER_DATA_MAPPED!BN9</f>
        <v>0</v>
      </c>
      <c r="BO9" s="21">
        <f>MASTER_DATA_MAPPED!BO9</f>
        <v>0</v>
      </c>
      <c r="BP9" s="21">
        <f>MASTER_DATA_MAPPED!BP9</f>
        <v>0</v>
      </c>
      <c r="BQ9" s="21">
        <f>MASTER_DATA_MAPPED!BQ9</f>
        <v>0</v>
      </c>
      <c r="BR9" s="21">
        <f>MASTER_DATA_MAPPED!BR9</f>
        <v>0</v>
      </c>
      <c r="BS9" s="21">
        <f>MASTER_DATA_MAPPED!BS9</f>
        <v>0</v>
      </c>
      <c r="BT9" s="21">
        <f>MASTER_DATA_MAPPED!BT9</f>
        <v>0</v>
      </c>
      <c r="BU9" s="21">
        <f>MASTER_DATA_MAPPED!BU9</f>
        <v>0</v>
      </c>
      <c r="BV9" s="21">
        <f>MASTER_DATA_MAPPED!BV9</f>
        <v>0</v>
      </c>
      <c r="BW9" s="21">
        <f>MASTER_DATA_MAPPED!BW9</f>
        <v>0</v>
      </c>
      <c r="BX9" s="21">
        <f>MASTER_DATA_MAPPED!BX9</f>
        <v>0</v>
      </c>
      <c r="BY9" s="21">
        <f>MASTER_DATA_MAPPED!BY9</f>
        <v>0</v>
      </c>
      <c r="BZ9" s="21">
        <f>MASTER_DATA_MAPPED!BZ9</f>
        <v>0</v>
      </c>
      <c r="CA9" s="21">
        <f>MASTER_DATA_MAPPED!CA9</f>
        <v>0</v>
      </c>
      <c r="CB9" s="21">
        <f>MASTER_DATA_MAPPED!CB9</f>
        <v>0</v>
      </c>
      <c r="CC9" s="21">
        <f>MASTER_DATA_MAPPED!CC9</f>
        <v>0</v>
      </c>
      <c r="CD9" s="21">
        <f>MASTER_DATA_MAPPED!CD9</f>
        <v>0</v>
      </c>
      <c r="CE9" s="21">
        <f>MASTER_DATA_MAPPED!CE9</f>
        <v>0</v>
      </c>
      <c r="CF9" s="21">
        <f>MASTER_DATA_MAPPED!CF9</f>
        <v>0</v>
      </c>
      <c r="CG9" s="21">
        <f>MASTER_DATA_MAPPED!CG9</f>
        <v>0</v>
      </c>
      <c r="CH9" s="21">
        <f>MASTER_DATA_MAPPED!CH9</f>
        <v>0</v>
      </c>
      <c r="CI9" s="21">
        <f>MASTER_DATA_MAPPED!CI9</f>
        <v>0</v>
      </c>
      <c r="CJ9" s="21">
        <f>MASTER_DATA_MAPPED!CJ9</f>
        <v>0</v>
      </c>
      <c r="CK9" s="21">
        <f>MASTER_DATA_MAPPED!CK9</f>
        <v>0</v>
      </c>
      <c r="CL9" s="21">
        <f>MASTER_DATA_MAPPED!CL9</f>
        <v>0</v>
      </c>
      <c r="CM9" s="21">
        <f>MASTER_DATA_MAPPED!CM9</f>
        <v>0</v>
      </c>
      <c r="CN9" s="21">
        <f>MASTER_DATA_MAPPED!CN9</f>
        <v>0</v>
      </c>
      <c r="CO9" s="21">
        <f>MASTER_DATA_MAPPED!CO9</f>
        <v>0</v>
      </c>
      <c r="CP9" s="21">
        <f>MASTER_DATA_MAPPED!CP9</f>
        <v>0</v>
      </c>
      <c r="CQ9" s="21">
        <f>MASTER_DATA_MAPPED!CQ9</f>
        <v>0</v>
      </c>
      <c r="CR9" s="21">
        <f>MASTER_DATA_MAPPED!CR9</f>
        <v>0</v>
      </c>
      <c r="CS9" s="21">
        <f>MASTER_DATA_MAPPED!CS9</f>
        <v>0</v>
      </c>
      <c r="CT9" s="21">
        <f>MASTER_DATA_MAPPED!CT9</f>
        <v>0</v>
      </c>
      <c r="CU9" s="21">
        <f>MASTER_DATA_MAPPED!CU9</f>
        <v>0</v>
      </c>
      <c r="CV9" s="21">
        <f>MASTER_DATA_MAPPED!CV9</f>
        <v>0</v>
      </c>
      <c r="CW9" s="21">
        <f>MASTER_DATA_MAPPED!CW9</f>
        <v>0</v>
      </c>
      <c r="CX9" s="21">
        <f>MASTER_DATA_MAPPED!CX9</f>
        <v>0</v>
      </c>
      <c r="CY9" s="21">
        <f>MASTER_DATA_MAPPED!CY9</f>
        <v>0</v>
      </c>
      <c r="CZ9" s="21">
        <f>MASTER_DATA_MAPPED!CZ9</f>
        <v>0</v>
      </c>
      <c r="DA9" s="21">
        <f>MASTER_DATA_MAPPED!DA9</f>
        <v>0</v>
      </c>
      <c r="DB9" s="21">
        <f>MASTER_DATA_MAPPED!DB9</f>
        <v>0</v>
      </c>
      <c r="DC9" s="21">
        <f>MASTER_DATA_MAPPED!DC9</f>
        <v>0</v>
      </c>
      <c r="DD9" s="21">
        <f>MASTER_DATA_MAPPED!DD9</f>
        <v>0</v>
      </c>
      <c r="DE9" s="21">
        <f>MASTER_DATA_MAPPED!DE9</f>
        <v>0</v>
      </c>
      <c r="DF9" s="21">
        <f>MASTER_DATA_MAPPED!DF9</f>
        <v>0</v>
      </c>
      <c r="DG9" s="21">
        <f>MASTER_DATA_MAPPED!DG9</f>
        <v>0</v>
      </c>
      <c r="DH9" s="21">
        <f>MASTER_DATA_MAPPED!DH9</f>
        <v>0</v>
      </c>
      <c r="DI9" s="21">
        <f>MASTER_DATA_MAPPED!DI9</f>
        <v>0</v>
      </c>
      <c r="DJ9" s="21">
        <f>MASTER_DATA_MAPPED!DJ9</f>
        <v>0</v>
      </c>
      <c r="DK9" s="21">
        <f>MASTER_DATA_MAPPED!DK9</f>
        <v>0</v>
      </c>
      <c r="DL9" s="21">
        <f>MASTER_DATA_MAPPED!DL9</f>
        <v>0</v>
      </c>
      <c r="DM9" s="21">
        <f>MASTER_DATA_MAPPED!DM9</f>
        <v>0</v>
      </c>
      <c r="DN9" s="21">
        <f>MASTER_DATA_MAPPED!DN9</f>
        <v>0</v>
      </c>
      <c r="DO9" s="21">
        <f>MASTER_DATA_MAPPED!DO9</f>
        <v>0</v>
      </c>
      <c r="DP9" s="21">
        <f>MASTER_DATA_MAPPED!DP9</f>
        <v>0</v>
      </c>
      <c r="DQ9" s="21">
        <f>MASTER_DATA_MAPPED!DQ9</f>
        <v>0</v>
      </c>
      <c r="DR9" s="21">
        <f>MASTER_DATA_MAPPED!DR9</f>
        <v>0</v>
      </c>
      <c r="DS9" s="21">
        <f>MASTER_DATA_MAPPED!DS9</f>
        <v>0</v>
      </c>
      <c r="DT9" s="21">
        <f>MASTER_DATA_MAPPED!DT9</f>
        <v>0</v>
      </c>
      <c r="DU9" s="21">
        <f>MASTER_DATA_MAPPED!DU9</f>
        <v>0</v>
      </c>
      <c r="DV9" s="21">
        <f>MASTER_DATA_MAPPED!DV9</f>
        <v>0</v>
      </c>
      <c r="DW9" s="21">
        <f>MASTER_DATA_MAPPED!DW9</f>
        <v>0</v>
      </c>
      <c r="DX9" s="21">
        <f>MASTER_DATA_MAPPED!DX9</f>
        <v>0</v>
      </c>
      <c r="DY9" s="21">
        <f>MASTER_DATA_MAPPED!DY9</f>
        <v>0</v>
      </c>
      <c r="DZ9" s="21">
        <f>MASTER_DATA_MAPPED!DZ9</f>
        <v>0</v>
      </c>
      <c r="EA9" s="21">
        <f>MASTER_DATA_MAPPED!EA9</f>
        <v>0</v>
      </c>
      <c r="EB9" s="21">
        <f>MASTER_DATA_MAPPED!EB9</f>
        <v>0</v>
      </c>
      <c r="EC9" s="21">
        <f>MASTER_DATA_MAPPED!EC9</f>
        <v>0</v>
      </c>
      <c r="ED9" s="21">
        <f>MASTER_DATA_MAPPED!ED9</f>
        <v>0</v>
      </c>
      <c r="EE9" s="21">
        <f>MASTER_DATA_MAPPED!EE9</f>
        <v>0</v>
      </c>
      <c r="EF9" s="21">
        <f>MASTER_DATA_MAPPED!EF9</f>
        <v>0</v>
      </c>
      <c r="EG9" s="21">
        <f>MASTER_DATA_MAPPED!EG9</f>
        <v>0</v>
      </c>
      <c r="EH9" s="21">
        <f>MASTER_DATA_MAPPED!EH9</f>
        <v>0</v>
      </c>
      <c r="EI9" s="21">
        <f>MASTER_DATA_MAPPED!EI9</f>
        <v>0</v>
      </c>
      <c r="EJ9" s="21">
        <f>MASTER_DATA_MAPPED!EJ9</f>
        <v>0</v>
      </c>
      <c r="EK9" s="21">
        <f>MASTER_DATA_MAPPED!EK9</f>
        <v>0</v>
      </c>
      <c r="EL9" s="21">
        <f>MASTER_DATA_MAPPED!EL9</f>
        <v>0</v>
      </c>
      <c r="EM9" s="21">
        <f>MASTER_DATA_MAPPED!EM9</f>
        <v>0</v>
      </c>
      <c r="EN9" s="21">
        <f>MASTER_DATA_MAPPED!EN9</f>
        <v>0</v>
      </c>
      <c r="EO9" s="21">
        <f>MASTER_DATA_MAPPED!EO9</f>
        <v>0</v>
      </c>
      <c r="EP9" s="21">
        <f>MASTER_DATA_MAPPED!EP9</f>
        <v>0</v>
      </c>
      <c r="EQ9" s="21">
        <f>MASTER_DATA_MAPPED!EQ9</f>
        <v>0</v>
      </c>
      <c r="ER9" s="21">
        <f>MASTER_DATA_MAPPED!ER9</f>
        <v>0</v>
      </c>
      <c r="ES9" s="21">
        <f>MASTER_DATA_MAPPED!ES9</f>
        <v>0</v>
      </c>
      <c r="ET9" s="21">
        <f>MASTER_DATA_MAPPED!ET9</f>
        <v>0</v>
      </c>
      <c r="EU9" s="21">
        <f>MASTER_DATA_MAPPED!EU9</f>
        <v>0</v>
      </c>
      <c r="EV9" s="21">
        <f>MASTER_DATA_MAPPED!EV9</f>
        <v>0</v>
      </c>
      <c r="EW9" s="21">
        <f>MASTER_DATA_MAPPED!EW9</f>
        <v>0</v>
      </c>
      <c r="EX9" s="21">
        <f>MASTER_DATA_MAPPED!EX9</f>
        <v>0</v>
      </c>
      <c r="EY9" s="21">
        <f>MASTER_DATA_MAPPED!EY9</f>
        <v>0</v>
      </c>
      <c r="EZ9" s="21">
        <f>MASTER_DATA_MAPPED!EZ9</f>
        <v>0</v>
      </c>
      <c r="FA9" s="21">
        <f>MASTER_DATA_MAPPED!FA9</f>
        <v>0</v>
      </c>
      <c r="FB9" s="21">
        <f>MASTER_DATA_MAPPED!FB9</f>
        <v>0</v>
      </c>
      <c r="FC9" s="21">
        <f>MASTER_DATA_MAPPED!FC9</f>
        <v>0</v>
      </c>
      <c r="FD9" s="21">
        <f>MASTER_DATA_MAPPED!FD9</f>
        <v>0</v>
      </c>
      <c r="FE9" s="21">
        <f>MASTER_DATA_MAPPED!FE9</f>
        <v>0</v>
      </c>
      <c r="FF9" s="21">
        <f>MASTER_DATA_MAPPED!FF9</f>
        <v>0</v>
      </c>
      <c r="FG9" s="21">
        <f>MASTER_DATA_MAPPED!FG9</f>
        <v>0</v>
      </c>
      <c r="FH9" s="21">
        <f>MASTER_DATA_MAPPED!FH9</f>
        <v>0</v>
      </c>
      <c r="FI9" s="21">
        <f>MASTER_DATA_MAPPED!FI9</f>
        <v>0</v>
      </c>
      <c r="FJ9" s="21">
        <f>MASTER_DATA_MAPPED!FJ9</f>
        <v>0</v>
      </c>
      <c r="FK9" s="21">
        <f>MASTER_DATA_MAPPED!FK9</f>
        <v>0</v>
      </c>
      <c r="FL9" s="21">
        <f>MASTER_DATA_MAPPED!FL9</f>
        <v>0</v>
      </c>
      <c r="FM9" s="21">
        <f>MASTER_DATA_MAPPED!FM9</f>
        <v>0</v>
      </c>
      <c r="FN9" s="21">
        <f>MASTER_DATA_MAPPED!FN9</f>
        <v>0</v>
      </c>
      <c r="FO9" s="21">
        <f>MASTER_DATA_MAPPED!FO9</f>
        <v>0</v>
      </c>
      <c r="FP9" s="21">
        <f>MASTER_DATA_MAPPED!FP9</f>
        <v>0</v>
      </c>
      <c r="FQ9" s="21">
        <f>MASTER_DATA_MAPPED!FQ9</f>
        <v>0</v>
      </c>
      <c r="FR9" s="21">
        <f>MASTER_DATA_MAPPED!FR9</f>
        <v>0</v>
      </c>
      <c r="FS9" s="21">
        <f>MASTER_DATA_MAPPED!FS9</f>
        <v>0</v>
      </c>
      <c r="FT9" s="21">
        <f>MASTER_DATA_MAPPED!FT9</f>
        <v>0</v>
      </c>
      <c r="FU9" s="21">
        <f>MASTER_DATA_MAPPED!FU9</f>
        <v>0</v>
      </c>
      <c r="FV9" s="21">
        <f>MASTER_DATA_MAPPED!FV9</f>
        <v>0</v>
      </c>
      <c r="FW9" s="21">
        <f>MASTER_DATA_MAPPED!FW9</f>
        <v>0</v>
      </c>
      <c r="FX9" s="21">
        <f>MASTER_DATA_MAPPED!FX9</f>
        <v>0</v>
      </c>
      <c r="FY9" s="21">
        <f>MASTER_DATA_MAPPED!FY9</f>
        <v>0</v>
      </c>
      <c r="FZ9" s="21">
        <f>MASTER_DATA_MAPPED!FZ9</f>
        <v>0</v>
      </c>
      <c r="GA9" s="21">
        <f>MASTER_DATA_MAPPED!GA9</f>
        <v>0</v>
      </c>
      <c r="GB9" s="21">
        <f>MASTER_DATA_MAPPED!GB9</f>
        <v>0</v>
      </c>
      <c r="GC9" s="21">
        <f>MASTER_DATA_MAPPED!GC9</f>
        <v>0</v>
      </c>
      <c r="GD9" s="21">
        <f>MASTER_DATA_MAPPED!GD9</f>
        <v>0</v>
      </c>
      <c r="GE9" s="21">
        <f>MASTER_DATA_MAPPED!GE9</f>
        <v>0</v>
      </c>
      <c r="GF9" s="21">
        <f>MASTER_DATA_MAPPED!GF9</f>
        <v>0</v>
      </c>
      <c r="GG9" s="21">
        <f>MASTER_DATA_MAPPED!GG9</f>
        <v>0</v>
      </c>
      <c r="GH9" s="21">
        <f>MASTER_DATA_MAPPED!GH9</f>
        <v>0</v>
      </c>
      <c r="GI9" s="21">
        <f>MASTER_DATA_MAPPED!GI9</f>
        <v>0</v>
      </c>
      <c r="GJ9" s="21">
        <f>MASTER_DATA_MAPPED!GJ9</f>
        <v>0</v>
      </c>
      <c r="GK9" s="21">
        <f>MASTER_DATA_MAPPED!GK9</f>
        <v>0</v>
      </c>
      <c r="GL9" s="21">
        <f>MASTER_DATA_MAPPED!GL9</f>
        <v>0</v>
      </c>
      <c r="GM9" s="21">
        <f>MASTER_DATA_MAPPED!GM9</f>
        <v>0</v>
      </c>
      <c r="GN9" s="21">
        <f>MASTER_DATA_MAPPED!GN9</f>
        <v>0</v>
      </c>
      <c r="GO9" s="21">
        <f>MASTER_DATA_MAPPED!GO9</f>
        <v>0</v>
      </c>
      <c r="GP9" s="21">
        <f>MASTER_DATA_MAPPED!GP9</f>
        <v>0</v>
      </c>
      <c r="GQ9" s="21">
        <f>MASTER_DATA_MAPPED!GQ9</f>
        <v>0</v>
      </c>
      <c r="GR9" s="21">
        <f>MASTER_DATA_MAPPED!GR9</f>
        <v>0</v>
      </c>
      <c r="GS9" s="21">
        <f>MASTER_DATA_MAPPED!GS9</f>
        <v>0</v>
      </c>
      <c r="GT9" s="21">
        <f>MASTER_DATA_MAPPED!GT9</f>
        <v>0</v>
      </c>
      <c r="GU9" s="21">
        <f>MASTER_DATA_MAPPED!GU9</f>
        <v>0</v>
      </c>
      <c r="GV9" s="21">
        <f>MASTER_DATA_MAPPED!GV9</f>
        <v>0</v>
      </c>
      <c r="GW9" s="21">
        <f>MASTER_DATA_MAPPED!GW9</f>
        <v>0</v>
      </c>
      <c r="GX9" s="21">
        <f>MASTER_DATA_MAPPED!GX9</f>
        <v>0</v>
      </c>
      <c r="GY9" s="21">
        <f>MASTER_DATA_MAPPED!GY9</f>
        <v>0</v>
      </c>
    </row>
    <row r="10" spans="4:207" ht="18.75" x14ac:dyDescent="0.3">
      <c r="H10" s="28" t="s">
        <v>9</v>
      </c>
      <c r="I10" s="21">
        <f>MASTER_DATA_MAPPED!I10</f>
        <v>1</v>
      </c>
      <c r="J10" s="21">
        <f>MASTER_DATA_MAPPED!J10</f>
        <v>1</v>
      </c>
      <c r="K10" s="21">
        <f>MASTER_DATA_MAPPED!K10</f>
        <v>1</v>
      </c>
      <c r="L10" s="21">
        <f>MASTER_DATA_MAPPED!L10</f>
        <v>1</v>
      </c>
      <c r="M10" s="21">
        <f>MASTER_DATA_MAPPED!M10</f>
        <v>1</v>
      </c>
      <c r="N10" s="21">
        <f>MASTER_DATA_MAPPED!N10</f>
        <v>1</v>
      </c>
      <c r="O10" s="21">
        <f>MASTER_DATA_MAPPED!O10</f>
        <v>1</v>
      </c>
      <c r="P10" s="21">
        <f>MASTER_DATA_MAPPED!P10</f>
        <v>1</v>
      </c>
      <c r="Q10" s="21">
        <f>MASTER_DATA_MAPPED!Q10</f>
        <v>1</v>
      </c>
      <c r="R10" s="21">
        <f>MASTER_DATA_MAPPED!R10</f>
        <v>1</v>
      </c>
      <c r="S10" s="21">
        <f>MASTER_DATA_MAPPED!S10</f>
        <v>1</v>
      </c>
      <c r="T10" s="21">
        <f>MASTER_DATA_MAPPED!T10</f>
        <v>1</v>
      </c>
      <c r="U10" s="21">
        <f>MASTER_DATA_MAPPED!U10</f>
        <v>1</v>
      </c>
      <c r="V10" s="21">
        <f>MASTER_DATA_MAPPED!V10</f>
        <v>1</v>
      </c>
      <c r="W10" s="21">
        <f>MASTER_DATA_MAPPED!W10</f>
        <v>1</v>
      </c>
      <c r="X10" s="21">
        <f>MASTER_DATA_MAPPED!X10</f>
        <v>1</v>
      </c>
      <c r="Y10" s="21">
        <f>MASTER_DATA_MAPPED!Y10</f>
        <v>1</v>
      </c>
      <c r="Z10" s="21">
        <f>MASTER_DATA_MAPPED!Z10</f>
        <v>1</v>
      </c>
      <c r="AA10" s="21">
        <f>MASTER_DATA_MAPPED!AA10</f>
        <v>1</v>
      </c>
      <c r="AB10" s="21">
        <f>MASTER_DATA_MAPPED!AB10</f>
        <v>1</v>
      </c>
      <c r="AC10" s="21">
        <f>MASTER_DATA_MAPPED!AC10</f>
        <v>1</v>
      </c>
      <c r="AD10" s="21">
        <f>MASTER_DATA_MAPPED!AD10</f>
        <v>1</v>
      </c>
      <c r="AE10" s="21">
        <f>MASTER_DATA_MAPPED!AE10</f>
        <v>1</v>
      </c>
      <c r="AF10" s="21">
        <f>MASTER_DATA_MAPPED!AF10</f>
        <v>1</v>
      </c>
      <c r="AG10" s="21">
        <f>MASTER_DATA_MAPPED!AG10</f>
        <v>1</v>
      </c>
      <c r="AH10" s="21">
        <f>MASTER_DATA_MAPPED!AH10</f>
        <v>1</v>
      </c>
      <c r="AI10" s="21">
        <f>MASTER_DATA_MAPPED!AI10</f>
        <v>1</v>
      </c>
      <c r="AJ10" s="21">
        <f>MASTER_DATA_MAPPED!AJ10</f>
        <v>1</v>
      </c>
      <c r="AK10" s="21">
        <f>MASTER_DATA_MAPPED!AK10</f>
        <v>1</v>
      </c>
      <c r="AL10" s="21">
        <f>MASTER_DATA_MAPPED!AL10</f>
        <v>1</v>
      </c>
      <c r="AM10" s="21">
        <f>MASTER_DATA_MAPPED!AM10</f>
        <v>1</v>
      </c>
      <c r="AN10" s="21">
        <f>MASTER_DATA_MAPPED!AN10</f>
        <v>1</v>
      </c>
      <c r="AO10" s="21">
        <f>MASTER_DATA_MAPPED!AO10</f>
        <v>0</v>
      </c>
      <c r="AP10" s="21">
        <f>MASTER_DATA_MAPPED!AP10</f>
        <v>0</v>
      </c>
      <c r="AQ10" s="21">
        <f>MASTER_DATA_MAPPED!AQ10</f>
        <v>0</v>
      </c>
      <c r="AR10" s="21">
        <f>MASTER_DATA_MAPPED!AR10</f>
        <v>1</v>
      </c>
      <c r="AS10" s="21">
        <f>MASTER_DATA_MAPPED!AS10</f>
        <v>0</v>
      </c>
      <c r="AT10" s="21">
        <f>MASTER_DATA_MAPPED!AT10</f>
        <v>0</v>
      </c>
      <c r="AU10" s="21">
        <f>MASTER_DATA_MAPPED!AU10</f>
        <v>0</v>
      </c>
      <c r="AV10" s="21">
        <f>MASTER_DATA_MAPPED!AV10</f>
        <v>1</v>
      </c>
      <c r="AW10" s="21">
        <f>MASTER_DATA_MAPPED!AW10</f>
        <v>0</v>
      </c>
      <c r="AX10" s="21">
        <f>MASTER_DATA_MAPPED!AX10</f>
        <v>0</v>
      </c>
      <c r="AY10" s="21">
        <f>MASTER_DATA_MAPPED!AY10</f>
        <v>0</v>
      </c>
      <c r="AZ10" s="21">
        <f>MASTER_DATA_MAPPED!AZ10</f>
        <v>0</v>
      </c>
      <c r="BA10" s="21">
        <f>MASTER_DATA_MAPPED!BA10</f>
        <v>0</v>
      </c>
      <c r="BB10" s="21">
        <f>MASTER_DATA_MAPPED!BB10</f>
        <v>0</v>
      </c>
      <c r="BC10" s="21">
        <f>MASTER_DATA_MAPPED!BC10</f>
        <v>0</v>
      </c>
      <c r="BD10" s="21">
        <f>MASTER_DATA_MAPPED!BD10</f>
        <v>1</v>
      </c>
      <c r="BE10" s="21">
        <f>MASTER_DATA_MAPPED!BE10</f>
        <v>0</v>
      </c>
      <c r="BF10" s="21">
        <f>MASTER_DATA_MAPPED!BF10</f>
        <v>0</v>
      </c>
      <c r="BG10" s="21">
        <f>MASTER_DATA_MAPPED!BG10</f>
        <v>0</v>
      </c>
      <c r="BH10" s="21">
        <f>MASTER_DATA_MAPPED!BH10</f>
        <v>0</v>
      </c>
      <c r="BI10" s="21">
        <f>MASTER_DATA_MAPPED!BI10</f>
        <v>0</v>
      </c>
      <c r="BJ10" s="21">
        <f>MASTER_DATA_MAPPED!BJ10</f>
        <v>0</v>
      </c>
      <c r="BK10" s="21">
        <f>MASTER_DATA_MAPPED!BK10</f>
        <v>0</v>
      </c>
      <c r="BL10" s="21">
        <f>MASTER_DATA_MAPPED!BL10</f>
        <v>1</v>
      </c>
      <c r="BM10" s="21">
        <f>MASTER_DATA_MAPPED!BM10</f>
        <v>1</v>
      </c>
      <c r="BN10" s="21">
        <f>MASTER_DATA_MAPPED!BN10</f>
        <v>1</v>
      </c>
      <c r="BO10" s="21">
        <f>MASTER_DATA_MAPPED!BO10</f>
        <v>1</v>
      </c>
      <c r="BP10" s="21">
        <f>MASTER_DATA_MAPPED!BP10</f>
        <v>1</v>
      </c>
      <c r="BQ10" s="21">
        <f>MASTER_DATA_MAPPED!BQ10</f>
        <v>1</v>
      </c>
      <c r="BR10" s="21">
        <f>MASTER_DATA_MAPPED!BR10</f>
        <v>1</v>
      </c>
      <c r="BS10" s="21">
        <f>MASTER_DATA_MAPPED!BS10</f>
        <v>1</v>
      </c>
      <c r="BT10" s="21">
        <f>MASTER_DATA_MAPPED!BT10</f>
        <v>1</v>
      </c>
      <c r="BU10" s="21">
        <f>MASTER_DATA_MAPPED!BU10</f>
        <v>1</v>
      </c>
      <c r="BV10" s="21">
        <f>MASTER_DATA_MAPPED!BV10</f>
        <v>1</v>
      </c>
      <c r="BW10" s="21">
        <f>MASTER_DATA_MAPPED!BW10</f>
        <v>1</v>
      </c>
      <c r="BX10" s="21">
        <f>MASTER_DATA_MAPPED!BX10</f>
        <v>1</v>
      </c>
      <c r="BY10" s="21">
        <f>MASTER_DATA_MAPPED!BY10</f>
        <v>1</v>
      </c>
      <c r="BZ10" s="21">
        <f>MASTER_DATA_MAPPED!BZ10</f>
        <v>1</v>
      </c>
      <c r="CA10" s="21">
        <f>MASTER_DATA_MAPPED!CA10</f>
        <v>1</v>
      </c>
      <c r="CB10" s="21">
        <f>MASTER_DATA_MAPPED!CB10</f>
        <v>1</v>
      </c>
      <c r="CC10" s="21">
        <f>MASTER_DATA_MAPPED!CC10</f>
        <v>1</v>
      </c>
      <c r="CD10" s="21">
        <f>MASTER_DATA_MAPPED!CD10</f>
        <v>1</v>
      </c>
      <c r="CE10" s="21">
        <f>MASTER_DATA_MAPPED!CE10</f>
        <v>1</v>
      </c>
      <c r="CF10" s="21">
        <f>MASTER_DATA_MAPPED!CF10</f>
        <v>1</v>
      </c>
      <c r="CG10" s="21">
        <f>MASTER_DATA_MAPPED!CG10</f>
        <v>0</v>
      </c>
      <c r="CH10" s="21">
        <f>MASTER_DATA_MAPPED!CH10</f>
        <v>0</v>
      </c>
      <c r="CI10" s="21">
        <f>MASTER_DATA_MAPPED!CI10</f>
        <v>0</v>
      </c>
      <c r="CJ10" s="21">
        <f>MASTER_DATA_MAPPED!CJ10</f>
        <v>1</v>
      </c>
      <c r="CK10" s="21">
        <f>MASTER_DATA_MAPPED!CK10</f>
        <v>1</v>
      </c>
      <c r="CL10" s="21">
        <f>MASTER_DATA_MAPPED!CL10</f>
        <v>1</v>
      </c>
      <c r="CM10" s="21">
        <f>MASTER_DATA_MAPPED!CM10</f>
        <v>1</v>
      </c>
      <c r="CN10" s="21">
        <f>MASTER_DATA_MAPPED!CN10</f>
        <v>1</v>
      </c>
      <c r="CO10" s="21">
        <f>MASTER_DATA_MAPPED!CO10</f>
        <v>1</v>
      </c>
      <c r="CP10" s="21">
        <f>MASTER_DATA_MAPPED!CP10</f>
        <v>1</v>
      </c>
      <c r="CQ10" s="21">
        <f>MASTER_DATA_MAPPED!CQ10</f>
        <v>1</v>
      </c>
      <c r="CR10" s="21">
        <f>MASTER_DATA_MAPPED!CR10</f>
        <v>1</v>
      </c>
      <c r="CS10" s="21">
        <f>MASTER_DATA_MAPPED!CS10</f>
        <v>1</v>
      </c>
      <c r="CT10" s="21">
        <f>MASTER_DATA_MAPPED!CT10</f>
        <v>1</v>
      </c>
      <c r="CU10" s="21">
        <f>MASTER_DATA_MAPPED!CU10</f>
        <v>1</v>
      </c>
      <c r="CV10" s="21">
        <f>MASTER_DATA_MAPPED!CV10</f>
        <v>1</v>
      </c>
      <c r="CW10" s="21">
        <f>MASTER_DATA_MAPPED!CW10</f>
        <v>1</v>
      </c>
      <c r="CX10" s="21">
        <f>MASTER_DATA_MAPPED!CX10</f>
        <v>1</v>
      </c>
      <c r="CY10" s="21">
        <f>MASTER_DATA_MAPPED!CY10</f>
        <v>1</v>
      </c>
      <c r="CZ10" s="21">
        <f>MASTER_DATA_MAPPED!CZ10</f>
        <v>1</v>
      </c>
      <c r="DA10" s="21">
        <f>MASTER_DATA_MAPPED!DA10</f>
        <v>0</v>
      </c>
      <c r="DB10" s="21">
        <f>MASTER_DATA_MAPPED!DB10</f>
        <v>0</v>
      </c>
      <c r="DC10" s="21">
        <f>MASTER_DATA_MAPPED!DC10</f>
        <v>0</v>
      </c>
      <c r="DD10" s="21">
        <f>MASTER_DATA_MAPPED!DD10</f>
        <v>0</v>
      </c>
      <c r="DE10" s="21">
        <f>MASTER_DATA_MAPPED!DE10</f>
        <v>1</v>
      </c>
      <c r="DF10" s="21">
        <f>MASTER_DATA_MAPPED!DF10</f>
        <v>1</v>
      </c>
      <c r="DG10" s="21">
        <f>MASTER_DATA_MAPPED!DG10</f>
        <v>1</v>
      </c>
      <c r="DH10" s="21">
        <f>MASTER_DATA_MAPPED!DH10</f>
        <v>1</v>
      </c>
      <c r="DI10" s="21">
        <f>MASTER_DATA_MAPPED!DI10</f>
        <v>1</v>
      </c>
      <c r="DJ10" s="21">
        <f>MASTER_DATA_MAPPED!DJ10</f>
        <v>1</v>
      </c>
      <c r="DK10" s="21">
        <f>MASTER_DATA_MAPPED!DK10</f>
        <v>1</v>
      </c>
      <c r="DL10" s="21">
        <f>MASTER_DATA_MAPPED!DL10</f>
        <v>1</v>
      </c>
      <c r="DM10" s="21">
        <f>MASTER_DATA_MAPPED!DM10</f>
        <v>1</v>
      </c>
      <c r="DN10" s="21">
        <f>MASTER_DATA_MAPPED!DN10</f>
        <v>1</v>
      </c>
      <c r="DO10" s="21">
        <f>MASTER_DATA_MAPPED!DO10</f>
        <v>1</v>
      </c>
      <c r="DP10" s="21">
        <f>MASTER_DATA_MAPPED!DP10</f>
        <v>1</v>
      </c>
      <c r="DQ10" s="21">
        <f>MASTER_DATA_MAPPED!DQ10</f>
        <v>1</v>
      </c>
      <c r="DR10" s="21">
        <f>MASTER_DATA_MAPPED!DR10</f>
        <v>1</v>
      </c>
      <c r="DS10" s="21">
        <f>MASTER_DATA_MAPPED!DS10</f>
        <v>1</v>
      </c>
      <c r="DT10" s="21">
        <f>MASTER_DATA_MAPPED!DT10</f>
        <v>1</v>
      </c>
      <c r="DU10" s="21">
        <f>MASTER_DATA_MAPPED!DU10</f>
        <v>1</v>
      </c>
      <c r="DV10" s="21">
        <f>MASTER_DATA_MAPPED!DV10</f>
        <v>1</v>
      </c>
      <c r="DW10" s="21">
        <f>MASTER_DATA_MAPPED!DW10</f>
        <v>1</v>
      </c>
      <c r="DX10" s="21">
        <f>MASTER_DATA_MAPPED!DX10</f>
        <v>1</v>
      </c>
      <c r="DY10" s="21">
        <f>MASTER_DATA_MAPPED!DY10</f>
        <v>1</v>
      </c>
      <c r="DZ10" s="21">
        <f>MASTER_DATA_MAPPED!DZ10</f>
        <v>1</v>
      </c>
      <c r="EA10" s="21">
        <f>MASTER_DATA_MAPPED!EA10</f>
        <v>1</v>
      </c>
      <c r="EB10" s="21">
        <f>MASTER_DATA_MAPPED!EB10</f>
        <v>1</v>
      </c>
      <c r="EC10" s="21">
        <f>MASTER_DATA_MAPPED!EC10</f>
        <v>0</v>
      </c>
      <c r="ED10" s="21">
        <f>MASTER_DATA_MAPPED!ED10</f>
        <v>0</v>
      </c>
      <c r="EE10" s="21">
        <f>MASTER_DATA_MAPPED!EE10</f>
        <v>0</v>
      </c>
      <c r="EF10" s="21">
        <f>MASTER_DATA_MAPPED!EF10</f>
        <v>0</v>
      </c>
      <c r="EG10" s="21">
        <f>MASTER_DATA_MAPPED!EG10</f>
        <v>1</v>
      </c>
      <c r="EH10" s="21">
        <f>MASTER_DATA_MAPPED!EH10</f>
        <v>1</v>
      </c>
      <c r="EI10" s="21">
        <f>MASTER_DATA_MAPPED!EI10</f>
        <v>1</v>
      </c>
      <c r="EJ10" s="21">
        <f>MASTER_DATA_MAPPED!EJ10</f>
        <v>1</v>
      </c>
      <c r="EK10" s="21">
        <f>MASTER_DATA_MAPPED!EK10</f>
        <v>1</v>
      </c>
      <c r="EL10" s="21">
        <f>MASTER_DATA_MAPPED!EL10</f>
        <v>1</v>
      </c>
      <c r="EM10" s="21">
        <f>MASTER_DATA_MAPPED!EM10</f>
        <v>1</v>
      </c>
      <c r="EN10" s="21">
        <f>MASTER_DATA_MAPPED!EN10</f>
        <v>1</v>
      </c>
      <c r="EO10" s="21">
        <f>MASTER_DATA_MAPPED!EO10</f>
        <v>1</v>
      </c>
      <c r="EP10" s="21">
        <f>MASTER_DATA_MAPPED!EP10</f>
        <v>1</v>
      </c>
      <c r="EQ10" s="21">
        <f>MASTER_DATA_MAPPED!EQ10</f>
        <v>1</v>
      </c>
      <c r="ER10" s="21">
        <f>MASTER_DATA_MAPPED!ER10</f>
        <v>1</v>
      </c>
      <c r="ES10" s="21">
        <f>MASTER_DATA_MAPPED!ES10</f>
        <v>1</v>
      </c>
      <c r="ET10" s="21">
        <f>MASTER_DATA_MAPPED!ET10</f>
        <v>1</v>
      </c>
      <c r="EU10" s="21">
        <f>MASTER_DATA_MAPPED!EU10</f>
        <v>1</v>
      </c>
      <c r="EV10" s="21">
        <f>MASTER_DATA_MAPPED!EV10</f>
        <v>0</v>
      </c>
      <c r="EW10" s="21">
        <f>MASTER_DATA_MAPPED!EW10</f>
        <v>0</v>
      </c>
      <c r="EX10" s="21">
        <f>MASTER_DATA_MAPPED!EX10</f>
        <v>0</v>
      </c>
      <c r="EY10" s="21">
        <f>MASTER_DATA_MAPPED!EY10</f>
        <v>0</v>
      </c>
      <c r="EZ10" s="21">
        <f>MASTER_DATA_MAPPED!EZ10</f>
        <v>0</v>
      </c>
      <c r="FA10" s="21">
        <f>MASTER_DATA_MAPPED!FA10</f>
        <v>0</v>
      </c>
      <c r="FB10" s="21">
        <f>MASTER_DATA_MAPPED!FB10</f>
        <v>0</v>
      </c>
      <c r="FC10" s="21">
        <f>MASTER_DATA_MAPPED!FC10</f>
        <v>0</v>
      </c>
      <c r="FD10" s="21">
        <f>MASTER_DATA_MAPPED!FD10</f>
        <v>0</v>
      </c>
      <c r="FE10" s="21">
        <f>MASTER_DATA_MAPPED!FE10</f>
        <v>0</v>
      </c>
      <c r="FF10" s="21">
        <f>MASTER_DATA_MAPPED!FF10</f>
        <v>0</v>
      </c>
      <c r="FG10" s="21">
        <f>MASTER_DATA_MAPPED!FG10</f>
        <v>0</v>
      </c>
      <c r="FH10" s="21">
        <f>MASTER_DATA_MAPPED!FH10</f>
        <v>1</v>
      </c>
      <c r="FI10" s="21">
        <f>MASTER_DATA_MAPPED!FI10</f>
        <v>0</v>
      </c>
      <c r="FJ10" s="21">
        <f>MASTER_DATA_MAPPED!FJ10</f>
        <v>0</v>
      </c>
      <c r="FK10" s="21">
        <f>MASTER_DATA_MAPPED!FK10</f>
        <v>0</v>
      </c>
      <c r="FL10" s="21">
        <f>MASTER_DATA_MAPPED!FL10</f>
        <v>0</v>
      </c>
      <c r="FM10" s="21">
        <f>MASTER_DATA_MAPPED!FM10</f>
        <v>1</v>
      </c>
      <c r="FN10" s="21">
        <f>MASTER_DATA_MAPPED!FN10</f>
        <v>1</v>
      </c>
      <c r="FO10" s="21">
        <f>MASTER_DATA_MAPPED!FO10</f>
        <v>1</v>
      </c>
      <c r="FP10" s="21">
        <f>MASTER_DATA_MAPPED!FP10</f>
        <v>0</v>
      </c>
      <c r="FQ10" s="21">
        <f>MASTER_DATA_MAPPED!FQ10</f>
        <v>1</v>
      </c>
      <c r="FR10" s="21">
        <f>MASTER_DATA_MAPPED!FR10</f>
        <v>1</v>
      </c>
      <c r="FS10" s="21">
        <f>MASTER_DATA_MAPPED!FS10</f>
        <v>1</v>
      </c>
      <c r="FT10" s="21">
        <f>MASTER_DATA_MAPPED!FT10</f>
        <v>0</v>
      </c>
      <c r="FU10" s="21">
        <f>MASTER_DATA_MAPPED!FU10</f>
        <v>1</v>
      </c>
      <c r="FV10" s="21">
        <f>MASTER_DATA_MAPPED!FV10</f>
        <v>1</v>
      </c>
      <c r="FW10" s="21">
        <f>MASTER_DATA_MAPPED!FW10</f>
        <v>1</v>
      </c>
      <c r="FX10" s="21">
        <f>MASTER_DATA_MAPPED!FX10</f>
        <v>1</v>
      </c>
      <c r="FY10" s="21">
        <f>MASTER_DATA_MAPPED!FY10</f>
        <v>1</v>
      </c>
      <c r="FZ10" s="21">
        <f>MASTER_DATA_MAPPED!FZ10</f>
        <v>1</v>
      </c>
      <c r="GA10" s="21">
        <f>MASTER_DATA_MAPPED!GA10</f>
        <v>1</v>
      </c>
      <c r="GB10" s="21">
        <f>MASTER_DATA_MAPPED!GB10</f>
        <v>0</v>
      </c>
      <c r="GC10" s="21">
        <f>MASTER_DATA_MAPPED!GC10</f>
        <v>1</v>
      </c>
      <c r="GD10" s="21">
        <f>MASTER_DATA_MAPPED!GD10</f>
        <v>1</v>
      </c>
      <c r="GE10" s="21">
        <f>MASTER_DATA_MAPPED!GE10</f>
        <v>1</v>
      </c>
      <c r="GF10" s="21">
        <f>MASTER_DATA_MAPPED!GF10</f>
        <v>0</v>
      </c>
      <c r="GG10" s="21">
        <f>MASTER_DATA_MAPPED!GG10</f>
        <v>1</v>
      </c>
      <c r="GH10" s="21">
        <f>MASTER_DATA_MAPPED!GH10</f>
        <v>1</v>
      </c>
      <c r="GI10" s="21">
        <f>MASTER_DATA_MAPPED!GI10</f>
        <v>1</v>
      </c>
      <c r="GJ10" s="21">
        <f>MASTER_DATA_MAPPED!GJ10</f>
        <v>1</v>
      </c>
      <c r="GK10" s="21">
        <f>MASTER_DATA_MAPPED!GK10</f>
        <v>1</v>
      </c>
      <c r="GL10" s="21">
        <f>MASTER_DATA_MAPPED!GL10</f>
        <v>1</v>
      </c>
      <c r="GM10" s="21">
        <f>MASTER_DATA_MAPPED!GM10</f>
        <v>1</v>
      </c>
      <c r="GN10" s="21">
        <f>MASTER_DATA_MAPPED!GN10</f>
        <v>0</v>
      </c>
      <c r="GO10" s="21">
        <f>MASTER_DATA_MAPPED!GO10</f>
        <v>1</v>
      </c>
      <c r="GP10" s="21">
        <f>MASTER_DATA_MAPPED!GP10</f>
        <v>1</v>
      </c>
      <c r="GQ10" s="21">
        <f>MASTER_DATA_MAPPED!GQ10</f>
        <v>1</v>
      </c>
      <c r="GR10" s="21">
        <f>MASTER_DATA_MAPPED!GR10</f>
        <v>0</v>
      </c>
      <c r="GS10" s="21">
        <f>MASTER_DATA_MAPPED!GS10</f>
        <v>1</v>
      </c>
      <c r="GT10" s="21">
        <f>MASTER_DATA_MAPPED!GT10</f>
        <v>1</v>
      </c>
      <c r="GU10" s="21">
        <f>MASTER_DATA_MAPPED!GU10</f>
        <v>1</v>
      </c>
      <c r="GV10" s="21">
        <f>MASTER_DATA_MAPPED!GV10</f>
        <v>1</v>
      </c>
      <c r="GW10" s="21">
        <f>MASTER_DATA_MAPPED!GW10</f>
        <v>0</v>
      </c>
      <c r="GX10" s="21">
        <f>MASTER_DATA_MAPPED!GX10</f>
        <v>0</v>
      </c>
      <c r="GY10" s="21">
        <f>MASTER_DATA_MAPPED!GY10</f>
        <v>0</v>
      </c>
    </row>
    <row r="11" spans="4:207" ht="18.75" x14ac:dyDescent="0.3">
      <c r="H11" s="103" t="s">
        <v>10</v>
      </c>
      <c r="I11" s="21" t="str">
        <f>MASTER_DATA_MAPPED!I11</f>
        <v>NOAK</v>
      </c>
      <c r="J11" s="21" t="str">
        <f>MASTER_DATA_MAPPED!J11</f>
        <v>NOAK</v>
      </c>
      <c r="K11" s="21" t="str">
        <f>MASTER_DATA_MAPPED!K11</f>
        <v>NOAK</v>
      </c>
      <c r="L11" s="21" t="str">
        <f>MASTER_DATA_MAPPED!L11</f>
        <v>NOAK</v>
      </c>
      <c r="M11" s="21" t="str">
        <f>MASTER_DATA_MAPPED!M11</f>
        <v>NOAK</v>
      </c>
      <c r="N11" s="21" t="str">
        <f>MASTER_DATA_MAPPED!N11</f>
        <v>NOAK</v>
      </c>
      <c r="O11" s="21" t="str">
        <f>MASTER_DATA_MAPPED!O11</f>
        <v>NOAK</v>
      </c>
      <c r="P11" s="21" t="str">
        <f>MASTER_DATA_MAPPED!P11</f>
        <v>NOAK</v>
      </c>
      <c r="Q11" s="21" t="str">
        <f>MASTER_DATA_MAPPED!Q11</f>
        <v>FOAK</v>
      </c>
      <c r="R11" s="21" t="str">
        <f>MASTER_DATA_MAPPED!R11</f>
        <v>FOAK</v>
      </c>
      <c r="S11" s="21" t="str">
        <f>MASTER_DATA_MAPPED!S11</f>
        <v>FOAK</v>
      </c>
      <c r="T11" s="21" t="str">
        <f>MASTER_DATA_MAPPED!T11</f>
        <v>FOAK</v>
      </c>
      <c r="U11" s="21" t="str">
        <f>MASTER_DATA_MAPPED!U11</f>
        <v>FOAK</v>
      </c>
      <c r="V11" s="21" t="str">
        <f>MASTER_DATA_MAPPED!V11</f>
        <v>FOAK</v>
      </c>
      <c r="W11" s="21" t="str">
        <f>MASTER_DATA_MAPPED!W11</f>
        <v>FOAK</v>
      </c>
      <c r="X11" s="21" t="str">
        <f>MASTER_DATA_MAPPED!X11</f>
        <v>FOAK</v>
      </c>
      <c r="Y11" s="21" t="str">
        <f>MASTER_DATA_MAPPED!Y11</f>
        <v>NOAK</v>
      </c>
      <c r="Z11" s="21" t="str">
        <f>MASTER_DATA_MAPPED!Z11</f>
        <v>NOAK</v>
      </c>
      <c r="AA11" s="21" t="str">
        <f>MASTER_DATA_MAPPED!AA11</f>
        <v>NOAK</v>
      </c>
      <c r="AB11" s="21" t="str">
        <f>MASTER_DATA_MAPPED!AB11</f>
        <v>NOAK</v>
      </c>
      <c r="AC11" s="21" t="str">
        <f>MASTER_DATA_MAPPED!AC11</f>
        <v>NOAK</v>
      </c>
      <c r="AD11" s="21" t="str">
        <f>MASTER_DATA_MAPPED!AD11</f>
        <v>NOAK</v>
      </c>
      <c r="AE11" s="21" t="str">
        <f>MASTER_DATA_MAPPED!AE11</f>
        <v>NOAK</v>
      </c>
      <c r="AF11" s="21" t="str">
        <f>MASTER_DATA_MAPPED!AF11</f>
        <v>NOAK</v>
      </c>
      <c r="AG11" s="21" t="str">
        <f>MASTER_DATA_MAPPED!AG11</f>
        <v>FOAK</v>
      </c>
      <c r="AH11" s="21" t="str">
        <f>MASTER_DATA_MAPPED!AH11</f>
        <v>FOAK</v>
      </c>
      <c r="AI11" s="21" t="str">
        <f>MASTER_DATA_MAPPED!AI11</f>
        <v>FOAK</v>
      </c>
      <c r="AJ11" s="21" t="str">
        <f>MASTER_DATA_MAPPED!AJ11</f>
        <v>FOAK</v>
      </c>
      <c r="AK11" s="21" t="str">
        <f>MASTER_DATA_MAPPED!AK11</f>
        <v>FOAK</v>
      </c>
      <c r="AL11" s="21" t="str">
        <f>MASTER_DATA_MAPPED!AL11</f>
        <v>FOAK</v>
      </c>
      <c r="AM11" s="21" t="str">
        <f>MASTER_DATA_MAPPED!AM11</f>
        <v>FOAK</v>
      </c>
      <c r="AN11" s="21" t="str">
        <f>MASTER_DATA_MAPPED!AN11</f>
        <v>FOAK</v>
      </c>
      <c r="AO11" s="21" t="str">
        <f>MASTER_DATA_MAPPED!AO11</f>
        <v>FOAK</v>
      </c>
      <c r="AP11" s="21" t="str">
        <f>MASTER_DATA_MAPPED!AP11</f>
        <v>FOAK</v>
      </c>
      <c r="AQ11" s="21" t="str">
        <f>MASTER_DATA_MAPPED!AQ11</f>
        <v>FOAK</v>
      </c>
      <c r="AR11" s="21" t="str">
        <f>MASTER_DATA_MAPPED!AR11</f>
        <v>FOAK</v>
      </c>
      <c r="AS11" s="21" t="str">
        <f>MASTER_DATA_MAPPED!AS11</f>
        <v>NOAK</v>
      </c>
      <c r="AT11" s="21" t="str">
        <f>MASTER_DATA_MAPPED!AT11</f>
        <v>NOAK</v>
      </c>
      <c r="AU11" s="21" t="str">
        <f>MASTER_DATA_MAPPED!AU11</f>
        <v>NOAK</v>
      </c>
      <c r="AV11" s="21" t="str">
        <f>MASTER_DATA_MAPPED!AV11</f>
        <v>NOAK</v>
      </c>
      <c r="AW11" s="21" t="str">
        <f>MASTER_DATA_MAPPED!AW11</f>
        <v>FOAK</v>
      </c>
      <c r="AX11" s="21" t="str">
        <f>MASTER_DATA_MAPPED!AX11</f>
        <v>FOAK</v>
      </c>
      <c r="AY11" s="21" t="str">
        <f>MASTER_DATA_MAPPED!AY11</f>
        <v>FOAK</v>
      </c>
      <c r="AZ11" s="21" t="str">
        <f>MASTER_DATA_MAPPED!AZ11</f>
        <v>FOAK</v>
      </c>
      <c r="BA11" s="21" t="str">
        <f>MASTER_DATA_MAPPED!BA11</f>
        <v>NOAK</v>
      </c>
      <c r="BB11" s="21" t="str">
        <f>MASTER_DATA_MAPPED!BB11</f>
        <v>NOAK</v>
      </c>
      <c r="BC11" s="21" t="str">
        <f>MASTER_DATA_MAPPED!BC11</f>
        <v>NOAK</v>
      </c>
      <c r="BD11" s="21" t="str">
        <f>MASTER_DATA_MAPPED!BD11</f>
        <v>NOAK</v>
      </c>
      <c r="BE11" s="21" t="str">
        <f>MASTER_DATA_MAPPED!BE11</f>
        <v>FOAK</v>
      </c>
      <c r="BF11" s="21" t="str">
        <f>MASTER_DATA_MAPPED!BF11</f>
        <v>FOAK</v>
      </c>
      <c r="BG11" s="21" t="str">
        <f>MASTER_DATA_MAPPED!BG11</f>
        <v>FOAK</v>
      </c>
      <c r="BH11" s="21" t="str">
        <f>MASTER_DATA_MAPPED!BH11</f>
        <v>BOAK</v>
      </c>
      <c r="BI11" s="21" t="str">
        <f>MASTER_DATA_MAPPED!BI11</f>
        <v>NOAK</v>
      </c>
      <c r="BJ11" s="21" t="str">
        <f>MASTER_DATA_MAPPED!BJ11</f>
        <v>NOAK</v>
      </c>
      <c r="BK11" s="21" t="str">
        <f>MASTER_DATA_MAPPED!BK11</f>
        <v>NOAK</v>
      </c>
      <c r="BL11" s="21" t="str">
        <f>MASTER_DATA_MAPPED!BL11</f>
        <v>NOAK</v>
      </c>
      <c r="BM11" s="21" t="str">
        <f>MASTER_DATA_MAPPED!BM11</f>
        <v>NOAK</v>
      </c>
      <c r="BN11" s="21" t="str">
        <f>MASTER_DATA_MAPPED!BN11</f>
        <v>NOAK</v>
      </c>
      <c r="BO11" s="21" t="str">
        <f>MASTER_DATA_MAPPED!BO11</f>
        <v>NOAK</v>
      </c>
      <c r="BP11" s="21" t="str">
        <f>MASTER_DATA_MAPPED!BP11</f>
        <v>FOAK</v>
      </c>
      <c r="BQ11" s="21" t="str">
        <f>MASTER_DATA_MAPPED!BQ11</f>
        <v>NOAK</v>
      </c>
      <c r="BR11" s="21" t="str">
        <f>MASTER_DATA_MAPPED!BR11</f>
        <v>NOAK</v>
      </c>
      <c r="BS11" s="21" t="str">
        <f>MASTER_DATA_MAPPED!BS11</f>
        <v>NOAK</v>
      </c>
      <c r="BT11" s="21" t="str">
        <f>MASTER_DATA_MAPPED!BT11</f>
        <v>NOAK</v>
      </c>
      <c r="BU11" s="21" t="str">
        <f>MASTER_DATA_MAPPED!BU11</f>
        <v>NOAK</v>
      </c>
      <c r="BV11" s="21" t="str">
        <f>MASTER_DATA_MAPPED!BV11</f>
        <v>NOAK</v>
      </c>
      <c r="BW11" s="21" t="str">
        <f>MASTER_DATA_MAPPED!BW11</f>
        <v>NOAK</v>
      </c>
      <c r="BX11" s="21" t="str">
        <f>MASTER_DATA_MAPPED!BX11</f>
        <v>NOAK</v>
      </c>
      <c r="BY11" s="21" t="str">
        <f>MASTER_DATA_MAPPED!BY11</f>
        <v>NOAK</v>
      </c>
      <c r="BZ11" s="21" t="str">
        <f>MASTER_DATA_MAPPED!BZ11</f>
        <v>NOAK</v>
      </c>
      <c r="CA11" s="21" t="str">
        <f>MASTER_DATA_MAPPED!CA11</f>
        <v>NOAK</v>
      </c>
      <c r="CB11" s="21" t="str">
        <f>MASTER_DATA_MAPPED!CB11</f>
        <v>NOAK</v>
      </c>
      <c r="CC11" s="21" t="str">
        <f>MASTER_DATA_MAPPED!CC11</f>
        <v>NOAK</v>
      </c>
      <c r="CD11" s="21" t="str">
        <f>MASTER_DATA_MAPPED!CD11</f>
        <v>NOAK</v>
      </c>
      <c r="CE11" s="21" t="str">
        <f>MASTER_DATA_MAPPED!CE11</f>
        <v>NOAK</v>
      </c>
      <c r="CF11" s="21" t="str">
        <f>MASTER_DATA_MAPPED!CF11</f>
        <v>NOAK</v>
      </c>
      <c r="CG11" s="21" t="str">
        <f>MASTER_DATA_MAPPED!CG11</f>
        <v>Commercial</v>
      </c>
      <c r="CH11" s="21" t="str">
        <f>MASTER_DATA_MAPPED!CH11</f>
        <v>Commercial</v>
      </c>
      <c r="CI11" s="21" t="str">
        <f>MASTER_DATA_MAPPED!CI11</f>
        <v>Commercial</v>
      </c>
      <c r="CJ11" s="21" t="str">
        <f>MASTER_DATA_MAPPED!CJ11</f>
        <v>FOAK</v>
      </c>
      <c r="CK11" s="21" t="str">
        <f>MASTER_DATA_MAPPED!CK11</f>
        <v>FOAK</v>
      </c>
      <c r="CL11" s="21" t="str">
        <f>MASTER_DATA_MAPPED!CL11</f>
        <v>FOAK</v>
      </c>
      <c r="CM11" s="21" t="str">
        <f>MASTER_DATA_MAPPED!CM11</f>
        <v>FOAK</v>
      </c>
      <c r="CN11" s="21" t="str">
        <f>MASTER_DATA_MAPPED!CN11</f>
        <v>FOAK</v>
      </c>
      <c r="CO11" s="21" t="str">
        <f>MASTER_DATA_MAPPED!CO11</f>
        <v>FOAK</v>
      </c>
      <c r="CP11" s="21" t="str">
        <f>MASTER_DATA_MAPPED!CP11</f>
        <v>FOAK</v>
      </c>
      <c r="CQ11" s="21" t="str">
        <f>MASTER_DATA_MAPPED!CQ11</f>
        <v>FOAK</v>
      </c>
      <c r="CR11" s="21" t="str">
        <f>MASTER_DATA_MAPPED!CR11</f>
        <v>FOAK</v>
      </c>
      <c r="CS11" s="21" t="str">
        <f>MASTER_DATA_MAPPED!CS11</f>
        <v>FOAK</v>
      </c>
      <c r="CT11" s="21" t="str">
        <f>MASTER_DATA_MAPPED!CT11</f>
        <v>FOAK</v>
      </c>
      <c r="CU11" s="21" t="str">
        <f>MASTER_DATA_MAPPED!CU11</f>
        <v>FOAK</v>
      </c>
      <c r="CV11" s="21" t="str">
        <f>MASTER_DATA_MAPPED!CV11</f>
        <v>NOAK</v>
      </c>
      <c r="CW11" s="21" t="str">
        <f>MASTER_DATA_MAPPED!CW11</f>
        <v>FOAK</v>
      </c>
      <c r="CX11" s="21" t="str">
        <f>MASTER_DATA_MAPPED!CX11</f>
        <v>FOAK</v>
      </c>
      <c r="CY11" s="21" t="str">
        <f>MASTER_DATA_MAPPED!CY11</f>
        <v>FOAK</v>
      </c>
      <c r="CZ11" s="21" t="str">
        <f>MASTER_DATA_MAPPED!CZ11</f>
        <v>NOAK</v>
      </c>
      <c r="DA11" s="21">
        <f>MASTER_DATA_MAPPED!DA11</f>
        <v>0</v>
      </c>
      <c r="DB11" s="21">
        <f>MASTER_DATA_MAPPED!DB11</f>
        <v>0</v>
      </c>
      <c r="DC11" s="21">
        <f>MASTER_DATA_MAPPED!DC11</f>
        <v>0</v>
      </c>
      <c r="DD11" s="21" t="str">
        <f>MASTER_DATA_MAPPED!DD11</f>
        <v>NOAK</v>
      </c>
      <c r="DE11" s="21" t="str">
        <f>MASTER_DATA_MAPPED!DE11</f>
        <v>FOAK</v>
      </c>
      <c r="DF11" s="21" t="str">
        <f>MASTER_DATA_MAPPED!DF11</f>
        <v>FOAK</v>
      </c>
      <c r="DG11" s="21" t="str">
        <f>MASTER_DATA_MAPPED!DG11</f>
        <v>FOAK</v>
      </c>
      <c r="DH11" s="21" t="str">
        <f>MASTER_DATA_MAPPED!DH11</f>
        <v>BOAK</v>
      </c>
      <c r="DI11" s="21" t="str">
        <f>MASTER_DATA_MAPPED!DI11</f>
        <v>BOAK</v>
      </c>
      <c r="DJ11" s="21" t="str">
        <f>MASTER_DATA_MAPPED!DJ11</f>
        <v>BOAK</v>
      </c>
      <c r="DK11" s="21" t="str">
        <f>MASTER_DATA_MAPPED!DK11</f>
        <v>BOAK</v>
      </c>
      <c r="DL11" s="21" t="str">
        <f>MASTER_DATA_MAPPED!DL11</f>
        <v>BOAK</v>
      </c>
      <c r="DM11" s="21" t="str">
        <f>MASTER_DATA_MAPPED!DM11</f>
        <v>BOAK</v>
      </c>
      <c r="DN11" s="21" t="str">
        <f>MASTER_DATA_MAPPED!DN11</f>
        <v>BOAK</v>
      </c>
      <c r="DO11" s="21" t="str">
        <f>MASTER_DATA_MAPPED!DO11</f>
        <v>BOAK</v>
      </c>
      <c r="DP11" s="21" t="str">
        <f>MASTER_DATA_MAPPED!DP11</f>
        <v>BOAK</v>
      </c>
      <c r="DQ11" s="21" t="str">
        <f>MASTER_DATA_MAPPED!DQ11</f>
        <v>BOAK</v>
      </c>
      <c r="DR11" s="21" t="str">
        <f>MASTER_DATA_MAPPED!DR11</f>
        <v>BOAK</v>
      </c>
      <c r="DS11" s="21" t="str">
        <f>MASTER_DATA_MAPPED!DS11</f>
        <v>BOAK</v>
      </c>
      <c r="DT11" s="21" t="str">
        <f>MASTER_DATA_MAPPED!DT11</f>
        <v>BOAK</v>
      </c>
      <c r="DU11" s="21" t="str">
        <f>MASTER_DATA_MAPPED!DU11</f>
        <v>BOAK</v>
      </c>
      <c r="DV11" s="21" t="str">
        <f>MASTER_DATA_MAPPED!DV11</f>
        <v>BOAK</v>
      </c>
      <c r="DW11" s="21" t="str">
        <f>MASTER_DATA_MAPPED!DW11</f>
        <v>BOAK</v>
      </c>
      <c r="DX11" s="21" t="str">
        <f>MASTER_DATA_MAPPED!DX11</f>
        <v>BOAK</v>
      </c>
      <c r="DY11" s="21" t="str">
        <f>MASTER_DATA_MAPPED!DY11</f>
        <v>BOAK</v>
      </c>
      <c r="DZ11" s="21" t="str">
        <f>MASTER_DATA_MAPPED!DZ11</f>
        <v>BOAK</v>
      </c>
      <c r="EA11" s="21" t="str">
        <f>MASTER_DATA_MAPPED!EA11</f>
        <v>BOAK</v>
      </c>
      <c r="EB11" s="21" t="str">
        <f>MASTER_DATA_MAPPED!EB11</f>
        <v>BOAK</v>
      </c>
      <c r="EC11" s="21">
        <f>MASTER_DATA_MAPPED!EC11</f>
        <v>0</v>
      </c>
      <c r="ED11" s="21">
        <f>MASTER_DATA_MAPPED!ED11</f>
        <v>0</v>
      </c>
      <c r="EE11" s="21">
        <f>MASTER_DATA_MAPPED!EE11</f>
        <v>0</v>
      </c>
      <c r="EF11" s="21" t="str">
        <f>MASTER_DATA_MAPPED!EF11</f>
        <v>FOAK</v>
      </c>
      <c r="EG11" s="21" t="str">
        <f>MASTER_DATA_MAPPED!EG11</f>
        <v>NOAK</v>
      </c>
      <c r="EH11" s="21" t="str">
        <f>MASTER_DATA_MAPPED!EH11</f>
        <v>NOAK</v>
      </c>
      <c r="EI11" s="21" t="str">
        <f>MASTER_DATA_MAPPED!EI11</f>
        <v>NOAK</v>
      </c>
      <c r="EJ11" s="21" t="str">
        <f>MASTER_DATA_MAPPED!EJ11</f>
        <v>NOAK</v>
      </c>
      <c r="EK11" s="21" t="str">
        <f>MASTER_DATA_MAPPED!EK11</f>
        <v>FOAK</v>
      </c>
      <c r="EL11" s="21" t="str">
        <f>MASTER_DATA_MAPPED!EL11</f>
        <v>FOAK</v>
      </c>
      <c r="EM11" s="21" t="str">
        <f>MASTER_DATA_MAPPED!EM11</f>
        <v>FOAK</v>
      </c>
      <c r="EN11" s="21" t="str">
        <f>MASTER_DATA_MAPPED!EN11</f>
        <v>FOAK</v>
      </c>
      <c r="EO11" s="21" t="str">
        <f>MASTER_DATA_MAPPED!EO11</f>
        <v>NOAK</v>
      </c>
      <c r="EP11" s="21" t="str">
        <f>MASTER_DATA_MAPPED!EP11</f>
        <v>NOAK</v>
      </c>
      <c r="EQ11" s="21" t="str">
        <f>MASTER_DATA_MAPPED!EQ11</f>
        <v>NOAK</v>
      </c>
      <c r="ER11" s="21" t="str">
        <f>MASTER_DATA_MAPPED!ER11</f>
        <v>NOAK</v>
      </c>
      <c r="ES11" s="21" t="str">
        <f>MASTER_DATA_MAPPED!ES11</f>
        <v>NOAK</v>
      </c>
      <c r="ET11" s="21" t="str">
        <f>MASTER_DATA_MAPPED!ET11</f>
        <v>NOAK</v>
      </c>
      <c r="EU11" s="21" t="str">
        <f>MASTER_DATA_MAPPED!EU11</f>
        <v>NOAK</v>
      </c>
      <c r="EV11" s="21" t="str">
        <f>MASTER_DATA_MAPPED!EV11</f>
        <v>NOAK</v>
      </c>
      <c r="EW11" s="21" t="str">
        <f>MASTER_DATA_MAPPED!EW11</f>
        <v>NOAK</v>
      </c>
      <c r="EX11" s="21" t="str">
        <f>MASTER_DATA_MAPPED!EX11</f>
        <v>NOAK</v>
      </c>
      <c r="EY11" s="21" t="str">
        <f>MASTER_DATA_MAPPED!EY11</f>
        <v>NOAK</v>
      </c>
      <c r="EZ11" s="21" t="str">
        <f>MASTER_DATA_MAPPED!EZ11</f>
        <v>NOAK</v>
      </c>
      <c r="FA11" s="21" t="str">
        <f>MASTER_DATA_MAPPED!FA11</f>
        <v>BOAK</v>
      </c>
      <c r="FB11" s="21" t="str">
        <f>MASTER_DATA_MAPPED!FB11</f>
        <v>BOAK</v>
      </c>
      <c r="FC11" s="21" t="str">
        <f>MASTER_DATA_MAPPED!FC11</f>
        <v>BOAK</v>
      </c>
      <c r="FD11" s="21" t="str">
        <f>MASTER_DATA_MAPPED!FD11</f>
        <v>BOAK</v>
      </c>
      <c r="FE11" s="21" t="str">
        <f>MASTER_DATA_MAPPED!FE11</f>
        <v>NOAK</v>
      </c>
      <c r="FF11" s="21" t="str">
        <f>MASTER_DATA_MAPPED!FF11</f>
        <v>NOAK</v>
      </c>
      <c r="FG11" s="21" t="str">
        <f>MASTER_DATA_MAPPED!FG11</f>
        <v>NOAK</v>
      </c>
      <c r="FH11" s="21" t="str">
        <f>MASTER_DATA_MAPPED!FH11</f>
        <v>NOAK</v>
      </c>
      <c r="FI11" s="21" t="str">
        <f>MASTER_DATA_MAPPED!FI11</f>
        <v>NOAK</v>
      </c>
      <c r="FJ11" s="21" t="str">
        <f>MASTER_DATA_MAPPED!FJ11</f>
        <v>NOAK</v>
      </c>
      <c r="FK11" s="21" t="str">
        <f>MASTER_DATA_MAPPED!FK11</f>
        <v>NOAK</v>
      </c>
      <c r="FL11" s="21" t="str">
        <f>MASTER_DATA_MAPPED!FL11</f>
        <v>NOAK</v>
      </c>
      <c r="FM11" s="21" t="str">
        <f>MASTER_DATA_MAPPED!FM11</f>
        <v>FOAK</v>
      </c>
      <c r="FN11" s="21" t="str">
        <f>MASTER_DATA_MAPPED!FN11</f>
        <v>FOAK</v>
      </c>
      <c r="FO11" s="21" t="str">
        <f>MASTER_DATA_MAPPED!FO11</f>
        <v>FOAK</v>
      </c>
      <c r="FP11" s="21" t="str">
        <f>MASTER_DATA_MAPPED!FP11</f>
        <v>FOAK</v>
      </c>
      <c r="FQ11" s="21" t="str">
        <f>MASTER_DATA_MAPPED!FQ11</f>
        <v>NOAK</v>
      </c>
      <c r="FR11" s="21" t="str">
        <f>MASTER_DATA_MAPPED!FR11</f>
        <v>NOAK</v>
      </c>
      <c r="FS11" s="21" t="str">
        <f>MASTER_DATA_MAPPED!FS11</f>
        <v>NOAK</v>
      </c>
      <c r="FT11" s="21" t="str">
        <f>MASTER_DATA_MAPPED!FT11</f>
        <v>FOAK</v>
      </c>
      <c r="FU11" s="21" t="str">
        <f>MASTER_DATA_MAPPED!FU11</f>
        <v>NOAK</v>
      </c>
      <c r="FV11" s="21" t="str">
        <f>MASTER_DATA_MAPPED!FV11</f>
        <v>NOAK</v>
      </c>
      <c r="FW11" s="21" t="str">
        <f>MASTER_DATA_MAPPED!FW11</f>
        <v>NOAK</v>
      </c>
      <c r="FX11" s="21" t="str">
        <f>MASTER_DATA_MAPPED!FX11</f>
        <v>NOAK</v>
      </c>
      <c r="FY11" s="21" t="str">
        <f>MASTER_DATA_MAPPED!FY11</f>
        <v>FOAK</v>
      </c>
      <c r="FZ11" s="21" t="str">
        <f>MASTER_DATA_MAPPED!FZ11</f>
        <v>FOAK</v>
      </c>
      <c r="GA11" s="21" t="str">
        <f>MASTER_DATA_MAPPED!GA11</f>
        <v>FOAK</v>
      </c>
      <c r="GB11" s="21" t="str">
        <f>MASTER_DATA_MAPPED!GB11</f>
        <v>FOAK</v>
      </c>
      <c r="GC11" s="21" t="str">
        <f>MASTER_DATA_MAPPED!GC11</f>
        <v>FOAK</v>
      </c>
      <c r="GD11" s="21" t="str">
        <f>MASTER_DATA_MAPPED!GD11</f>
        <v>FOAK</v>
      </c>
      <c r="GE11" s="21" t="str">
        <f>MASTER_DATA_MAPPED!GE11</f>
        <v>FOAK</v>
      </c>
      <c r="GF11" s="21" t="str">
        <f>MASTER_DATA_MAPPED!GF11</f>
        <v>FOAK</v>
      </c>
      <c r="GG11" s="21" t="str">
        <f>MASTER_DATA_MAPPED!GG11</f>
        <v>NOAK</v>
      </c>
      <c r="GH11" s="21" t="str">
        <f>MASTER_DATA_MAPPED!GH11</f>
        <v>NOAK</v>
      </c>
      <c r="GI11" s="21" t="str">
        <f>MASTER_DATA_MAPPED!GI11</f>
        <v>NOAK</v>
      </c>
      <c r="GJ11" s="21" t="str">
        <f>MASTER_DATA_MAPPED!GJ11</f>
        <v>NOAK</v>
      </c>
      <c r="GK11" s="21" t="str">
        <f>MASTER_DATA_MAPPED!GK11</f>
        <v>FOAK</v>
      </c>
      <c r="GL11" s="21" t="str">
        <f>MASTER_DATA_MAPPED!GL11</f>
        <v>FOAK</v>
      </c>
      <c r="GM11" s="21" t="str">
        <f>MASTER_DATA_MAPPED!GM11</f>
        <v>FOAK</v>
      </c>
      <c r="GN11" s="21" t="str">
        <f>MASTER_DATA_MAPPED!GN11</f>
        <v>FOAK</v>
      </c>
      <c r="GO11" s="21" t="str">
        <f>MASTER_DATA_MAPPED!GO11</f>
        <v>FOAK</v>
      </c>
      <c r="GP11" s="21" t="str">
        <f>MASTER_DATA_MAPPED!GP11</f>
        <v>FOAK</v>
      </c>
      <c r="GQ11" s="21" t="str">
        <f>MASTER_DATA_MAPPED!GQ11</f>
        <v>FOAK</v>
      </c>
      <c r="GR11" s="21" t="str">
        <f>MASTER_DATA_MAPPED!GR11</f>
        <v>FOAK</v>
      </c>
      <c r="GS11" s="21" t="str">
        <f>MASTER_DATA_MAPPED!GS11</f>
        <v>NOAK</v>
      </c>
      <c r="GT11" s="21" t="str">
        <f>MASTER_DATA_MAPPED!GT11</f>
        <v>NOAK</v>
      </c>
      <c r="GU11" s="21" t="str">
        <f>MASTER_DATA_MAPPED!GU11</f>
        <v>NOAK</v>
      </c>
      <c r="GV11" s="21" t="str">
        <f>MASTER_DATA_MAPPED!GV11</f>
        <v>NOAK</v>
      </c>
      <c r="GW11" s="21" t="str">
        <f>MASTER_DATA_MAPPED!GW11</f>
        <v>FOAK</v>
      </c>
      <c r="GX11" s="21" t="str">
        <f>MASTER_DATA_MAPPED!GX11</f>
        <v>FOAK</v>
      </c>
      <c r="GY11" s="21" t="str">
        <f>MASTER_DATA_MAPPED!GY11</f>
        <v>FOAK</v>
      </c>
    </row>
    <row r="12" spans="4:207" ht="18.75" x14ac:dyDescent="0.3">
      <c r="H12" s="103" t="s">
        <v>11</v>
      </c>
      <c r="I12" s="21">
        <f>MASTER_DATA_MAPPED!I12</f>
        <v>1</v>
      </c>
      <c r="J12" s="21">
        <f>MASTER_DATA_MAPPED!J12</f>
        <v>1</v>
      </c>
      <c r="K12" s="21">
        <f>MASTER_DATA_MAPPED!K12</f>
        <v>1</v>
      </c>
      <c r="L12" s="21">
        <f>MASTER_DATA_MAPPED!L12</f>
        <v>1</v>
      </c>
      <c r="M12" s="21">
        <f>MASTER_DATA_MAPPED!M12</f>
        <v>4</v>
      </c>
      <c r="N12" s="21">
        <f>MASTER_DATA_MAPPED!N12</f>
        <v>4</v>
      </c>
      <c r="O12" s="21">
        <f>MASTER_DATA_MAPPED!O12</f>
        <v>4</v>
      </c>
      <c r="P12" s="21">
        <f>MASTER_DATA_MAPPED!P12</f>
        <v>4</v>
      </c>
      <c r="Q12" s="21">
        <f>MASTER_DATA_MAPPED!Q12</f>
        <v>1</v>
      </c>
      <c r="R12" s="21">
        <f>MASTER_DATA_MAPPED!R12</f>
        <v>1</v>
      </c>
      <c r="S12" s="21">
        <f>MASTER_DATA_MAPPED!S12</f>
        <v>1</v>
      </c>
      <c r="T12" s="21">
        <f>MASTER_DATA_MAPPED!T12</f>
        <v>1</v>
      </c>
      <c r="U12" s="21">
        <f>MASTER_DATA_MAPPED!U12</f>
        <v>4</v>
      </c>
      <c r="V12" s="21">
        <f>MASTER_DATA_MAPPED!V12</f>
        <v>4</v>
      </c>
      <c r="W12" s="21">
        <f>MASTER_DATA_MAPPED!W12</f>
        <v>4</v>
      </c>
      <c r="X12" s="21">
        <f>MASTER_DATA_MAPPED!X12</f>
        <v>4</v>
      </c>
      <c r="Y12" s="21">
        <f>MASTER_DATA_MAPPED!Y12</f>
        <v>1</v>
      </c>
      <c r="Z12" s="21">
        <f>MASTER_DATA_MAPPED!Z12</f>
        <v>1</v>
      </c>
      <c r="AA12" s="21">
        <f>MASTER_DATA_MAPPED!AA12</f>
        <v>1</v>
      </c>
      <c r="AB12" s="21">
        <f>MASTER_DATA_MAPPED!AB12</f>
        <v>1</v>
      </c>
      <c r="AC12" s="21">
        <f>MASTER_DATA_MAPPED!AC12</f>
        <v>4</v>
      </c>
      <c r="AD12" s="21">
        <f>MASTER_DATA_MAPPED!AD12</f>
        <v>4</v>
      </c>
      <c r="AE12" s="21">
        <f>MASTER_DATA_MAPPED!AE12</f>
        <v>4</v>
      </c>
      <c r="AF12" s="21">
        <f>MASTER_DATA_MAPPED!AF12</f>
        <v>4</v>
      </c>
      <c r="AG12" s="21">
        <f>MASTER_DATA_MAPPED!AG12</f>
        <v>1</v>
      </c>
      <c r="AH12" s="21">
        <f>MASTER_DATA_MAPPED!AH12</f>
        <v>1</v>
      </c>
      <c r="AI12" s="21">
        <f>MASTER_DATA_MAPPED!AI12</f>
        <v>1</v>
      </c>
      <c r="AJ12" s="21">
        <f>MASTER_DATA_MAPPED!AJ12</f>
        <v>1</v>
      </c>
      <c r="AK12" s="21">
        <f>MASTER_DATA_MAPPED!AK12</f>
        <v>4</v>
      </c>
      <c r="AL12" s="21">
        <f>MASTER_DATA_MAPPED!AL12</f>
        <v>4</v>
      </c>
      <c r="AM12" s="21">
        <f>MASTER_DATA_MAPPED!AM12</f>
        <v>4</v>
      </c>
      <c r="AN12" s="21">
        <f>MASTER_DATA_MAPPED!AN12</f>
        <v>4</v>
      </c>
      <c r="AO12" s="21">
        <f>MASTER_DATA_MAPPED!AO12</f>
        <v>2</v>
      </c>
      <c r="AP12" s="21">
        <f>MASTER_DATA_MAPPED!AP12</f>
        <v>2</v>
      </c>
      <c r="AQ12" s="21">
        <f>MASTER_DATA_MAPPED!AQ12</f>
        <v>2</v>
      </c>
      <c r="AR12" s="21">
        <f>MASTER_DATA_MAPPED!AR12</f>
        <v>2</v>
      </c>
      <c r="AS12" s="21">
        <f>MASTER_DATA_MAPPED!AS12</f>
        <v>2</v>
      </c>
      <c r="AT12" s="21">
        <f>MASTER_DATA_MAPPED!AT12</f>
        <v>2</v>
      </c>
      <c r="AU12" s="21">
        <f>MASTER_DATA_MAPPED!AU12</f>
        <v>2</v>
      </c>
      <c r="AV12" s="21">
        <f>MASTER_DATA_MAPPED!AV12</f>
        <v>2</v>
      </c>
      <c r="AW12" s="21">
        <f>MASTER_DATA_MAPPED!AW12</f>
        <v>1</v>
      </c>
      <c r="AX12" s="21">
        <f>MASTER_DATA_MAPPED!AX12</f>
        <v>1</v>
      </c>
      <c r="AY12" s="21">
        <f>MASTER_DATA_MAPPED!AY12</f>
        <v>1</v>
      </c>
      <c r="AZ12" s="21">
        <f>MASTER_DATA_MAPPED!AZ12</f>
        <v>1</v>
      </c>
      <c r="BA12" s="21">
        <f>MASTER_DATA_MAPPED!BA12</f>
        <v>4</v>
      </c>
      <c r="BB12" s="21">
        <f>MASTER_DATA_MAPPED!BB12</f>
        <v>4</v>
      </c>
      <c r="BC12" s="21">
        <f>MASTER_DATA_MAPPED!BC12</f>
        <v>4</v>
      </c>
      <c r="BD12" s="21">
        <f>MASTER_DATA_MAPPED!BD12</f>
        <v>4</v>
      </c>
      <c r="BE12" s="21">
        <f>MASTER_DATA_MAPPED!BE12</f>
        <v>1</v>
      </c>
      <c r="BF12" s="21">
        <f>MASTER_DATA_MAPPED!BF12</f>
        <v>1</v>
      </c>
      <c r="BG12" s="21">
        <f>MASTER_DATA_MAPPED!BG12</f>
        <v>1</v>
      </c>
      <c r="BH12" s="21">
        <f>MASTER_DATA_MAPPED!BH12</f>
        <v>1</v>
      </c>
      <c r="BI12" s="21">
        <f>MASTER_DATA_MAPPED!BI12</f>
        <v>4</v>
      </c>
      <c r="BJ12" s="21">
        <f>MASTER_DATA_MAPPED!BJ12</f>
        <v>4</v>
      </c>
      <c r="BK12" s="21">
        <f>MASTER_DATA_MAPPED!BK12</f>
        <v>4</v>
      </c>
      <c r="BL12" s="21">
        <f>MASTER_DATA_MAPPED!BL12</f>
        <v>4</v>
      </c>
      <c r="BM12" s="21">
        <f>MASTER_DATA_MAPPED!BM12</f>
        <v>1</v>
      </c>
      <c r="BN12" s="21">
        <f>MASTER_DATA_MAPPED!BN12</f>
        <v>1</v>
      </c>
      <c r="BO12" s="21">
        <f>MASTER_DATA_MAPPED!BO12</f>
        <v>1</v>
      </c>
      <c r="BP12" s="21">
        <f>MASTER_DATA_MAPPED!BP12</f>
        <v>1</v>
      </c>
      <c r="BQ12" s="21">
        <f>MASTER_DATA_MAPPED!BQ12</f>
        <v>1</v>
      </c>
      <c r="BR12" s="21">
        <f>MASTER_DATA_MAPPED!BR12</f>
        <v>1</v>
      </c>
      <c r="BS12" s="21">
        <f>MASTER_DATA_MAPPED!BS12</f>
        <v>1</v>
      </c>
      <c r="BT12" s="21">
        <f>MASTER_DATA_MAPPED!BT12</f>
        <v>1</v>
      </c>
      <c r="BU12" s="21">
        <f>MASTER_DATA_MAPPED!BU12</f>
        <v>1</v>
      </c>
      <c r="BV12" s="21">
        <f>MASTER_DATA_MAPPED!BV12</f>
        <v>1</v>
      </c>
      <c r="BW12" s="21">
        <f>MASTER_DATA_MAPPED!BW12</f>
        <v>1</v>
      </c>
      <c r="BX12" s="21">
        <f>MASTER_DATA_MAPPED!BX12</f>
        <v>1</v>
      </c>
      <c r="BY12" s="21">
        <f>MASTER_DATA_MAPPED!BY12</f>
        <v>1</v>
      </c>
      <c r="BZ12" s="21">
        <f>MASTER_DATA_MAPPED!BZ12</f>
        <v>1</v>
      </c>
      <c r="CA12" s="21">
        <f>MASTER_DATA_MAPPED!CA12</f>
        <v>1</v>
      </c>
      <c r="CB12" s="21">
        <f>MASTER_DATA_MAPPED!CB12</f>
        <v>1</v>
      </c>
      <c r="CC12" s="21">
        <f>MASTER_DATA_MAPPED!CC12</f>
        <v>1</v>
      </c>
      <c r="CD12" s="21">
        <f>MASTER_DATA_MAPPED!CD12</f>
        <v>1</v>
      </c>
      <c r="CE12" s="21">
        <f>MASTER_DATA_MAPPED!CE12</f>
        <v>1</v>
      </c>
      <c r="CF12" s="21">
        <f>MASTER_DATA_MAPPED!CF12</f>
        <v>1</v>
      </c>
      <c r="CG12" s="21">
        <f>MASTER_DATA_MAPPED!CG12</f>
        <v>8</v>
      </c>
      <c r="CH12" s="21">
        <f>MASTER_DATA_MAPPED!CH12</f>
        <v>8</v>
      </c>
      <c r="CI12" s="21">
        <f>MASTER_DATA_MAPPED!CI12</f>
        <v>8</v>
      </c>
      <c r="CJ12" s="21">
        <f>MASTER_DATA_MAPPED!CJ12</f>
        <v>8</v>
      </c>
      <c r="CK12" s="21">
        <f>MASTER_DATA_MAPPED!CK12</f>
        <v>2</v>
      </c>
      <c r="CL12" s="21">
        <f>MASTER_DATA_MAPPED!CL12</f>
        <v>2</v>
      </c>
      <c r="CM12" s="21">
        <f>MASTER_DATA_MAPPED!CM12</f>
        <v>2</v>
      </c>
      <c r="CN12" s="21">
        <f>MASTER_DATA_MAPPED!CN12</f>
        <v>2</v>
      </c>
      <c r="CO12" s="21">
        <f>MASTER_DATA_MAPPED!CO12</f>
        <v>6</v>
      </c>
      <c r="CP12" s="21">
        <f>MASTER_DATA_MAPPED!CP12</f>
        <v>6</v>
      </c>
      <c r="CQ12" s="21">
        <f>MASTER_DATA_MAPPED!CQ12</f>
        <v>6</v>
      </c>
      <c r="CR12" s="21">
        <f>MASTER_DATA_MAPPED!CR12</f>
        <v>6</v>
      </c>
      <c r="CS12" s="21">
        <f>MASTER_DATA_MAPPED!CS12</f>
        <v>1</v>
      </c>
      <c r="CT12" s="21">
        <f>MASTER_DATA_MAPPED!CT12</f>
        <v>1</v>
      </c>
      <c r="CU12" s="21">
        <f>MASTER_DATA_MAPPED!CU12</f>
        <v>1</v>
      </c>
      <c r="CV12" s="21">
        <f>MASTER_DATA_MAPPED!CV12</f>
        <v>1</v>
      </c>
      <c r="CW12" s="21">
        <f>MASTER_DATA_MAPPED!CW12</f>
        <v>12</v>
      </c>
      <c r="CX12" s="21">
        <f>MASTER_DATA_MAPPED!CX12</f>
        <v>12</v>
      </c>
      <c r="CY12" s="21">
        <f>MASTER_DATA_MAPPED!CY12</f>
        <v>12</v>
      </c>
      <c r="CZ12" s="21">
        <f>MASTER_DATA_MAPPED!CZ12</f>
        <v>6</v>
      </c>
      <c r="DA12" s="21">
        <f>MASTER_DATA_MAPPED!DA12</f>
        <v>0</v>
      </c>
      <c r="DB12" s="21">
        <f>MASTER_DATA_MAPPED!DB12</f>
        <v>0</v>
      </c>
      <c r="DC12" s="21">
        <f>MASTER_DATA_MAPPED!DC12</f>
        <v>0</v>
      </c>
      <c r="DD12" s="21">
        <f>MASTER_DATA_MAPPED!DD12</f>
        <v>0</v>
      </c>
      <c r="DE12" s="21">
        <f>MASTER_DATA_MAPPED!DE12</f>
        <v>1</v>
      </c>
      <c r="DF12" s="21">
        <f>MASTER_DATA_MAPPED!DF12</f>
        <v>1</v>
      </c>
      <c r="DG12" s="21">
        <f>MASTER_DATA_MAPPED!DG12</f>
        <v>1</v>
      </c>
      <c r="DH12" s="21">
        <f>MASTER_DATA_MAPPED!DH12</f>
        <v>1</v>
      </c>
      <c r="DI12" s="21">
        <f>MASTER_DATA_MAPPED!DI12</f>
        <v>1</v>
      </c>
      <c r="DJ12" s="21">
        <f>MASTER_DATA_MAPPED!DJ12</f>
        <v>1</v>
      </c>
      <c r="DK12" s="21">
        <f>MASTER_DATA_MAPPED!DK12</f>
        <v>1</v>
      </c>
      <c r="DL12" s="21">
        <f>MASTER_DATA_MAPPED!DL12</f>
        <v>1</v>
      </c>
      <c r="DM12" s="21">
        <f>MASTER_DATA_MAPPED!DM12</f>
        <v>2</v>
      </c>
      <c r="DN12" s="21">
        <f>MASTER_DATA_MAPPED!DN12</f>
        <v>2</v>
      </c>
      <c r="DO12" s="21">
        <f>MASTER_DATA_MAPPED!DO12</f>
        <v>2</v>
      </c>
      <c r="DP12" s="21">
        <f>MASTER_DATA_MAPPED!DP12</f>
        <v>2</v>
      </c>
      <c r="DQ12" s="21">
        <f>MASTER_DATA_MAPPED!DQ12</f>
        <v>4</v>
      </c>
      <c r="DR12" s="21">
        <f>MASTER_DATA_MAPPED!DR12</f>
        <v>4</v>
      </c>
      <c r="DS12" s="21">
        <f>MASTER_DATA_MAPPED!DS12</f>
        <v>4</v>
      </c>
      <c r="DT12" s="21">
        <f>MASTER_DATA_MAPPED!DT12</f>
        <v>4</v>
      </c>
      <c r="DU12" s="21">
        <f>MASTER_DATA_MAPPED!DU12</f>
        <v>8</v>
      </c>
      <c r="DV12" s="21">
        <f>MASTER_DATA_MAPPED!DV12</f>
        <v>8</v>
      </c>
      <c r="DW12" s="21">
        <f>MASTER_DATA_MAPPED!DW12</f>
        <v>8</v>
      </c>
      <c r="DX12" s="21">
        <f>MASTER_DATA_MAPPED!DX12</f>
        <v>8</v>
      </c>
      <c r="DY12" s="21">
        <f>MASTER_DATA_MAPPED!DY12</f>
        <v>10</v>
      </c>
      <c r="DZ12" s="21">
        <f>MASTER_DATA_MAPPED!DZ12</f>
        <v>10</v>
      </c>
      <c r="EA12" s="21">
        <f>MASTER_DATA_MAPPED!EA12</f>
        <v>10</v>
      </c>
      <c r="EB12" s="21">
        <f>MASTER_DATA_MAPPED!EB12</f>
        <v>10</v>
      </c>
      <c r="EC12" s="21">
        <f>MASTER_DATA_MAPPED!EC12</f>
        <v>0</v>
      </c>
      <c r="ED12" s="21">
        <f>MASTER_DATA_MAPPED!ED12</f>
        <v>0</v>
      </c>
      <c r="EE12" s="21">
        <f>MASTER_DATA_MAPPED!EE12</f>
        <v>0</v>
      </c>
      <c r="EF12" s="21">
        <f>MASTER_DATA_MAPPED!EF12</f>
        <v>1</v>
      </c>
      <c r="EG12" s="21">
        <f>MASTER_DATA_MAPPED!EG12</f>
        <v>12</v>
      </c>
      <c r="EH12" s="21">
        <f>MASTER_DATA_MAPPED!EH12</f>
        <v>12</v>
      </c>
      <c r="EI12" s="21">
        <f>MASTER_DATA_MAPPED!EI12</f>
        <v>12</v>
      </c>
      <c r="EJ12" s="21">
        <f>MASTER_DATA_MAPPED!EJ12</f>
        <v>12</v>
      </c>
      <c r="EK12" s="21">
        <f>MASTER_DATA_MAPPED!EK12</f>
        <v>1</v>
      </c>
      <c r="EL12" s="21">
        <f>MASTER_DATA_MAPPED!EL12</f>
        <v>1</v>
      </c>
      <c r="EM12" s="21">
        <f>MASTER_DATA_MAPPED!EM12</f>
        <v>1</v>
      </c>
      <c r="EN12" s="21">
        <f>MASTER_DATA_MAPPED!EN12</f>
        <v>1</v>
      </c>
      <c r="EO12" s="21">
        <f>MASTER_DATA_MAPPED!EO12</f>
        <v>0</v>
      </c>
      <c r="EP12" s="21">
        <f>MASTER_DATA_MAPPED!EP12</f>
        <v>0</v>
      </c>
      <c r="EQ12" s="21">
        <f>MASTER_DATA_MAPPED!EQ12</f>
        <v>0</v>
      </c>
      <c r="ER12" s="21">
        <f>MASTER_DATA_MAPPED!ER12</f>
        <v>1</v>
      </c>
      <c r="ES12" s="21">
        <f>MASTER_DATA_MAPPED!ES12</f>
        <v>0</v>
      </c>
      <c r="ET12" s="21">
        <f>MASTER_DATA_MAPPED!ET12</f>
        <v>0</v>
      </c>
      <c r="EU12" s="21">
        <f>MASTER_DATA_MAPPED!EU12</f>
        <v>0</v>
      </c>
      <c r="EV12" s="21">
        <f>MASTER_DATA_MAPPED!EV12</f>
        <v>1</v>
      </c>
      <c r="EW12" s="21">
        <f>MASTER_DATA_MAPPED!EW12</f>
        <v>4</v>
      </c>
      <c r="EX12" s="21">
        <f>MASTER_DATA_MAPPED!EX12</f>
        <v>4</v>
      </c>
      <c r="EY12" s="21">
        <f>MASTER_DATA_MAPPED!EY12</f>
        <v>4</v>
      </c>
      <c r="EZ12" s="21">
        <f>MASTER_DATA_MAPPED!EZ12</f>
        <v>4</v>
      </c>
      <c r="FA12" s="21">
        <f>MASTER_DATA_MAPPED!FA12</f>
        <v>4</v>
      </c>
      <c r="FB12" s="21">
        <f>MASTER_DATA_MAPPED!FB12</f>
        <v>4</v>
      </c>
      <c r="FC12" s="21">
        <f>MASTER_DATA_MAPPED!FC12</f>
        <v>4</v>
      </c>
      <c r="FD12" s="21">
        <f>MASTER_DATA_MAPPED!FD12</f>
        <v>4</v>
      </c>
      <c r="FE12" s="21">
        <f>MASTER_DATA_MAPPED!FE12</f>
        <v>4</v>
      </c>
      <c r="FF12" s="21">
        <f>MASTER_DATA_MAPPED!FF12</f>
        <v>4</v>
      </c>
      <c r="FG12" s="21">
        <f>MASTER_DATA_MAPPED!FG12</f>
        <v>4</v>
      </c>
      <c r="FH12" s="21">
        <f>MASTER_DATA_MAPPED!FH12</f>
        <v>4</v>
      </c>
      <c r="FI12" s="21">
        <f>MASTER_DATA_MAPPED!FI12</f>
        <v>4</v>
      </c>
      <c r="FJ12" s="21">
        <f>MASTER_DATA_MAPPED!FJ12</f>
        <v>4</v>
      </c>
      <c r="FK12" s="21">
        <f>MASTER_DATA_MAPPED!FK12</f>
        <v>4</v>
      </c>
      <c r="FL12" s="21">
        <f>MASTER_DATA_MAPPED!FL12</f>
        <v>8</v>
      </c>
      <c r="FM12" s="21">
        <f>MASTER_DATA_MAPPED!FM12</f>
        <v>4</v>
      </c>
      <c r="FN12" s="21">
        <f>MASTER_DATA_MAPPED!FN12</f>
        <v>4</v>
      </c>
      <c r="FO12" s="21">
        <f>MASTER_DATA_MAPPED!FO12</f>
        <v>4</v>
      </c>
      <c r="FP12" s="21">
        <f>MASTER_DATA_MAPPED!FP12</f>
        <v>4</v>
      </c>
      <c r="FQ12" s="21">
        <f>MASTER_DATA_MAPPED!FQ12</f>
        <v>4</v>
      </c>
      <c r="FR12" s="21">
        <f>MASTER_DATA_MAPPED!FR12</f>
        <v>4</v>
      </c>
      <c r="FS12" s="21">
        <f>MASTER_DATA_MAPPED!FS12</f>
        <v>4</v>
      </c>
      <c r="FT12" s="21">
        <f>MASTER_DATA_MAPPED!FT12</f>
        <v>4</v>
      </c>
      <c r="FU12" s="21">
        <f>MASTER_DATA_MAPPED!FU12</f>
        <v>4</v>
      </c>
      <c r="FV12" s="21">
        <f>MASTER_DATA_MAPPED!FV12</f>
        <v>4</v>
      </c>
      <c r="FW12" s="21">
        <f>MASTER_DATA_MAPPED!FW12</f>
        <v>4</v>
      </c>
      <c r="FX12" s="21">
        <f>MASTER_DATA_MAPPED!FX12</f>
        <v>4</v>
      </c>
      <c r="FY12" s="21">
        <f>MASTER_DATA_MAPPED!FY12</f>
        <v>4</v>
      </c>
      <c r="FZ12" s="21">
        <f>MASTER_DATA_MAPPED!FZ12</f>
        <v>4</v>
      </c>
      <c r="GA12" s="21">
        <f>MASTER_DATA_MAPPED!GA12</f>
        <v>4</v>
      </c>
      <c r="GB12" s="21">
        <f>MASTER_DATA_MAPPED!GB12</f>
        <v>4</v>
      </c>
      <c r="GC12" s="21">
        <f>MASTER_DATA_MAPPED!GC12</f>
        <v>4</v>
      </c>
      <c r="GD12" s="21">
        <f>MASTER_DATA_MAPPED!GD12</f>
        <v>4</v>
      </c>
      <c r="GE12" s="21">
        <f>MASTER_DATA_MAPPED!GE12</f>
        <v>4</v>
      </c>
      <c r="GF12" s="21">
        <f>MASTER_DATA_MAPPED!GF12</f>
        <v>4</v>
      </c>
      <c r="GG12" s="21">
        <f>MASTER_DATA_MAPPED!GG12</f>
        <v>4</v>
      </c>
      <c r="GH12" s="21">
        <f>MASTER_DATA_MAPPED!GH12</f>
        <v>4</v>
      </c>
      <c r="GI12" s="21">
        <f>MASTER_DATA_MAPPED!GI12</f>
        <v>4</v>
      </c>
      <c r="GJ12" s="21">
        <f>MASTER_DATA_MAPPED!GJ12</f>
        <v>4</v>
      </c>
      <c r="GK12" s="21">
        <f>MASTER_DATA_MAPPED!GK12</f>
        <v>4</v>
      </c>
      <c r="GL12" s="21">
        <f>MASTER_DATA_MAPPED!GL12</f>
        <v>4</v>
      </c>
      <c r="GM12" s="21">
        <f>MASTER_DATA_MAPPED!GM12</f>
        <v>4</v>
      </c>
      <c r="GN12" s="21">
        <f>MASTER_DATA_MAPPED!GN12</f>
        <v>4</v>
      </c>
      <c r="GO12" s="21">
        <f>MASTER_DATA_MAPPED!GO12</f>
        <v>4</v>
      </c>
      <c r="GP12" s="21">
        <f>MASTER_DATA_MAPPED!GP12</f>
        <v>4</v>
      </c>
      <c r="GQ12" s="21">
        <f>MASTER_DATA_MAPPED!GQ12</f>
        <v>4</v>
      </c>
      <c r="GR12" s="21">
        <f>MASTER_DATA_MAPPED!GR12</f>
        <v>4</v>
      </c>
      <c r="GS12" s="21">
        <f>MASTER_DATA_MAPPED!GS12</f>
        <v>4</v>
      </c>
      <c r="GT12" s="21">
        <f>MASTER_DATA_MAPPED!GT12</f>
        <v>4</v>
      </c>
      <c r="GU12" s="21">
        <f>MASTER_DATA_MAPPED!GU12</f>
        <v>4</v>
      </c>
      <c r="GV12" s="21">
        <f>MASTER_DATA_MAPPED!GV12</f>
        <v>4</v>
      </c>
      <c r="GW12" s="21">
        <f>MASTER_DATA_MAPPED!GW12</f>
        <v>1</v>
      </c>
      <c r="GX12" s="21">
        <f>MASTER_DATA_MAPPED!GX12</f>
        <v>1</v>
      </c>
      <c r="GY12" s="21">
        <f>MASTER_DATA_MAPPED!GY12</f>
        <v>1</v>
      </c>
    </row>
    <row r="13" spans="4:207" s="102" customFormat="1" ht="18.75" x14ac:dyDescent="0.3">
      <c r="H13" s="103" t="s">
        <v>12</v>
      </c>
      <c r="I13" s="93">
        <f>MASTER_DATA_MAPPED!I13</f>
        <v>0</v>
      </c>
      <c r="J13" s="93">
        <f>MASTER_DATA_MAPPED!J13</f>
        <v>0</v>
      </c>
      <c r="K13" s="93">
        <f>MASTER_DATA_MAPPED!K13</f>
        <v>0</v>
      </c>
      <c r="L13" s="93">
        <f>MASTER_DATA_MAPPED!L13</f>
        <v>0.45</v>
      </c>
      <c r="M13" s="93">
        <f>MASTER_DATA_MAPPED!M13</f>
        <v>0.4</v>
      </c>
      <c r="N13" s="93">
        <f>MASTER_DATA_MAPPED!N13</f>
        <v>0.4</v>
      </c>
      <c r="O13" s="93">
        <f>MASTER_DATA_MAPPED!O13</f>
        <v>0.4</v>
      </c>
      <c r="P13" s="93">
        <f>MASTER_DATA_MAPPED!P13</f>
        <v>0.45</v>
      </c>
      <c r="Q13" s="93">
        <f>MASTER_DATA_MAPPED!Q13</f>
        <v>0.4</v>
      </c>
      <c r="R13" s="93">
        <f>MASTER_DATA_MAPPED!R13</f>
        <v>0.4</v>
      </c>
      <c r="S13" s="93">
        <f>MASTER_DATA_MAPPED!S13</f>
        <v>0.4</v>
      </c>
      <c r="T13" s="93">
        <f>MASTER_DATA_MAPPED!T13</f>
        <v>0.45</v>
      </c>
      <c r="U13" s="93">
        <f>MASTER_DATA_MAPPED!U13</f>
        <v>0.4</v>
      </c>
      <c r="V13" s="93">
        <f>MASTER_DATA_MAPPED!V13</f>
        <v>0.4</v>
      </c>
      <c r="W13" s="93">
        <f>MASTER_DATA_MAPPED!W13</f>
        <v>0.4</v>
      </c>
      <c r="X13" s="93">
        <f>MASTER_DATA_MAPPED!X13</f>
        <v>0.45</v>
      </c>
      <c r="Y13" s="93">
        <f>MASTER_DATA_MAPPED!Y13</f>
        <v>0.4</v>
      </c>
      <c r="Z13" s="93">
        <f>MASTER_DATA_MAPPED!Z13</f>
        <v>0.4</v>
      </c>
      <c r="AA13" s="93">
        <f>MASTER_DATA_MAPPED!AA13</f>
        <v>0.4</v>
      </c>
      <c r="AB13" s="93">
        <f>MASTER_DATA_MAPPED!AB13</f>
        <v>0.45</v>
      </c>
      <c r="AC13" s="93">
        <f>MASTER_DATA_MAPPED!AC13</f>
        <v>0.4</v>
      </c>
      <c r="AD13" s="93">
        <f>MASTER_DATA_MAPPED!AD13</f>
        <v>0.4</v>
      </c>
      <c r="AE13" s="93">
        <f>MASTER_DATA_MAPPED!AE13</f>
        <v>0.4</v>
      </c>
      <c r="AF13" s="93">
        <f>MASTER_DATA_MAPPED!AF13</f>
        <v>0.45</v>
      </c>
      <c r="AG13" s="93">
        <f>MASTER_DATA_MAPPED!AG13</f>
        <v>0.4</v>
      </c>
      <c r="AH13" s="93">
        <f>MASTER_DATA_MAPPED!AH13</f>
        <v>0.4</v>
      </c>
      <c r="AI13" s="93">
        <f>MASTER_DATA_MAPPED!AI13</f>
        <v>0.4</v>
      </c>
      <c r="AJ13" s="93">
        <f>MASTER_DATA_MAPPED!AJ13</f>
        <v>0.45</v>
      </c>
      <c r="AK13" s="93">
        <f>MASTER_DATA_MAPPED!AK13</f>
        <v>0.4</v>
      </c>
      <c r="AL13" s="93">
        <f>MASTER_DATA_MAPPED!AL13</f>
        <v>0.4</v>
      </c>
      <c r="AM13" s="93">
        <f>MASTER_DATA_MAPPED!AM13</f>
        <v>0.4</v>
      </c>
      <c r="AN13" s="93">
        <f>MASTER_DATA_MAPPED!AN13</f>
        <v>0.45</v>
      </c>
      <c r="AO13" s="93" t="str">
        <f>MASTER_DATA_MAPPED!AO13</f>
        <v>-</v>
      </c>
      <c r="AP13" s="93" t="str">
        <f>MASTER_DATA_MAPPED!AP13</f>
        <v>-</v>
      </c>
      <c r="AQ13" s="93" t="str">
        <f>MASTER_DATA_MAPPED!AQ13</f>
        <v>-</v>
      </c>
      <c r="AR13" s="93">
        <f>MASTER_DATA_MAPPED!AR13</f>
        <v>0.33</v>
      </c>
      <c r="AS13" s="93" t="str">
        <f>MASTER_DATA_MAPPED!AS13</f>
        <v>-</v>
      </c>
      <c r="AT13" s="93" t="str">
        <f>MASTER_DATA_MAPPED!AT13</f>
        <v>-</v>
      </c>
      <c r="AU13" s="93" t="str">
        <f>MASTER_DATA_MAPPED!AU13</f>
        <v>-</v>
      </c>
      <c r="AV13" s="93">
        <f>MASTER_DATA_MAPPED!AV13</f>
        <v>0.33</v>
      </c>
      <c r="AW13" s="93" t="str">
        <f>MASTER_DATA_MAPPED!AW13</f>
        <v>-</v>
      </c>
      <c r="AX13" s="93" t="str">
        <f>MASTER_DATA_MAPPED!AX13</f>
        <v>-</v>
      </c>
      <c r="AY13" s="93" t="str">
        <f>MASTER_DATA_MAPPED!AY13</f>
        <v>-</v>
      </c>
      <c r="AZ13" s="93">
        <f>MASTER_DATA_MAPPED!AZ13</f>
        <v>0.4</v>
      </c>
      <c r="BA13" s="93" t="str">
        <f>MASTER_DATA_MAPPED!BA13</f>
        <v>-</v>
      </c>
      <c r="BB13" s="93" t="str">
        <f>MASTER_DATA_MAPPED!BB13</f>
        <v>-</v>
      </c>
      <c r="BC13" s="93" t="str">
        <f>MASTER_DATA_MAPPED!BC13</f>
        <v>-</v>
      </c>
      <c r="BD13" s="93">
        <f>MASTER_DATA_MAPPED!BD13</f>
        <v>0.4</v>
      </c>
      <c r="BE13" s="93" t="str">
        <f>MASTER_DATA_MAPPED!BE13</f>
        <v>-</v>
      </c>
      <c r="BF13" s="93" t="str">
        <f>MASTER_DATA_MAPPED!BF13</f>
        <v>-</v>
      </c>
      <c r="BG13" s="93" t="str">
        <f>MASTER_DATA_MAPPED!BG13</f>
        <v>-</v>
      </c>
      <c r="BH13" s="93">
        <f>MASTER_DATA_MAPPED!BH13</f>
        <v>0.4</v>
      </c>
      <c r="BI13" s="93" t="str">
        <f>MASTER_DATA_MAPPED!BI13</f>
        <v>-</v>
      </c>
      <c r="BJ13" s="93" t="str">
        <f>MASTER_DATA_MAPPED!BJ13</f>
        <v>-</v>
      </c>
      <c r="BK13" s="93" t="str">
        <f>MASTER_DATA_MAPPED!BK13</f>
        <v>-</v>
      </c>
      <c r="BL13" s="93">
        <f>MASTER_DATA_MAPPED!BL13</f>
        <v>0.4</v>
      </c>
      <c r="BM13" s="93">
        <f>MASTER_DATA_MAPPED!BM13</f>
        <v>0.33</v>
      </c>
      <c r="BN13" s="93">
        <f>MASTER_DATA_MAPPED!BN13</f>
        <v>0.33</v>
      </c>
      <c r="BO13" s="93">
        <f>MASTER_DATA_MAPPED!BO13</f>
        <v>0.33</v>
      </c>
      <c r="BP13" s="93">
        <f>MASTER_DATA_MAPPED!BP13</f>
        <v>0.33</v>
      </c>
      <c r="BQ13" s="93">
        <f>MASTER_DATA_MAPPED!BQ13</f>
        <v>0.33</v>
      </c>
      <c r="BR13" s="93">
        <f>MASTER_DATA_MAPPED!BR13</f>
        <v>0.33</v>
      </c>
      <c r="BS13" s="93">
        <f>MASTER_DATA_MAPPED!BS13</f>
        <v>0.33</v>
      </c>
      <c r="BT13" s="93">
        <f>MASTER_DATA_MAPPED!BT13</f>
        <v>0.33</v>
      </c>
      <c r="BU13" s="93">
        <f>MASTER_DATA_MAPPED!BU13</f>
        <v>0.33</v>
      </c>
      <c r="BV13" s="93">
        <f>MASTER_DATA_MAPPED!BV13</f>
        <v>0.33</v>
      </c>
      <c r="BW13" s="93">
        <f>MASTER_DATA_MAPPED!BW13</f>
        <v>0.33</v>
      </c>
      <c r="BX13" s="93">
        <f>MASTER_DATA_MAPPED!BX13</f>
        <v>0.33</v>
      </c>
      <c r="BY13" s="93">
        <f>MASTER_DATA_MAPPED!BY13</f>
        <v>0.33</v>
      </c>
      <c r="BZ13" s="93">
        <f>MASTER_DATA_MAPPED!BZ13</f>
        <v>0.33</v>
      </c>
      <c r="CA13" s="93">
        <f>MASTER_DATA_MAPPED!CA13</f>
        <v>0.33</v>
      </c>
      <c r="CB13" s="93">
        <f>MASTER_DATA_MAPPED!CB13</f>
        <v>0.33</v>
      </c>
      <c r="CC13" s="93">
        <f>MASTER_DATA_MAPPED!CC13</f>
        <v>0.33</v>
      </c>
      <c r="CD13" s="93">
        <f>MASTER_DATA_MAPPED!CD13</f>
        <v>0.33</v>
      </c>
      <c r="CE13" s="93">
        <f>MASTER_DATA_MAPPED!CE13</f>
        <v>0.33</v>
      </c>
      <c r="CF13" s="93">
        <f>MASTER_DATA_MAPPED!CF13</f>
        <v>0.33</v>
      </c>
      <c r="CG13" s="93">
        <f>MASTER_DATA_MAPPED!CG13</f>
        <v>0</v>
      </c>
      <c r="CH13" s="93">
        <f>MASTER_DATA_MAPPED!CH13</f>
        <v>0</v>
      </c>
      <c r="CI13" s="93">
        <f>MASTER_DATA_MAPPED!CI13</f>
        <v>0</v>
      </c>
      <c r="CJ13" s="93">
        <f>MASTER_DATA_MAPPED!CJ13</f>
        <v>0.4</v>
      </c>
      <c r="CK13" s="93">
        <f>MASTER_DATA_MAPPED!CK13</f>
        <v>0</v>
      </c>
      <c r="CL13" s="93">
        <f>MASTER_DATA_MAPPED!CL13</f>
        <v>0</v>
      </c>
      <c r="CM13" s="93">
        <f>MASTER_DATA_MAPPED!CM13</f>
        <v>0</v>
      </c>
      <c r="CN13" s="93">
        <f>MASTER_DATA_MAPPED!CN13</f>
        <v>0.4</v>
      </c>
      <c r="CO13" s="93">
        <f>MASTER_DATA_MAPPED!CO13</f>
        <v>0</v>
      </c>
      <c r="CP13" s="93">
        <f>MASTER_DATA_MAPPED!CP13</f>
        <v>0</v>
      </c>
      <c r="CQ13" s="93">
        <f>MASTER_DATA_MAPPED!CQ13</f>
        <v>0</v>
      </c>
      <c r="CR13" s="93">
        <f>MASTER_DATA_MAPPED!CR13</f>
        <v>0.4</v>
      </c>
      <c r="CS13" s="93">
        <f>MASTER_DATA_MAPPED!CS13</f>
        <v>0</v>
      </c>
      <c r="CT13" s="93">
        <f>MASTER_DATA_MAPPED!CT13</f>
        <v>0</v>
      </c>
      <c r="CU13" s="93">
        <f>MASTER_DATA_MAPPED!CU13</f>
        <v>0</v>
      </c>
      <c r="CV13" s="93">
        <f>MASTER_DATA_MAPPED!CV13</f>
        <v>0.33</v>
      </c>
      <c r="CW13" s="93">
        <f>MASTER_DATA_MAPPED!CW13</f>
        <v>0</v>
      </c>
      <c r="CX13" s="93">
        <f>MASTER_DATA_MAPPED!CX13</f>
        <v>0</v>
      </c>
      <c r="CY13" s="93">
        <f>MASTER_DATA_MAPPED!CY13</f>
        <v>0</v>
      </c>
      <c r="CZ13" s="93">
        <f>MASTER_DATA_MAPPED!CZ13</f>
        <v>0.33</v>
      </c>
      <c r="DA13" s="93">
        <f>MASTER_DATA_MAPPED!DA13</f>
        <v>0</v>
      </c>
      <c r="DB13" s="93">
        <f>MASTER_DATA_MAPPED!DB13</f>
        <v>0</v>
      </c>
      <c r="DC13" s="93">
        <f>MASTER_DATA_MAPPED!DC13</f>
        <v>0</v>
      </c>
      <c r="DD13" s="93">
        <f>MASTER_DATA_MAPPED!DD13</f>
        <v>0</v>
      </c>
      <c r="DE13" s="93">
        <f>MASTER_DATA_MAPPED!DE13</f>
        <v>0</v>
      </c>
      <c r="DF13" s="93">
        <f>MASTER_DATA_MAPPED!DF13</f>
        <v>0</v>
      </c>
      <c r="DG13" s="93">
        <f>MASTER_DATA_MAPPED!DG13</f>
        <v>0</v>
      </c>
      <c r="DH13" s="93">
        <f>MASTER_DATA_MAPPED!DH13</f>
        <v>0.35</v>
      </c>
      <c r="DI13" s="93">
        <f>MASTER_DATA_MAPPED!DI13</f>
        <v>0</v>
      </c>
      <c r="DJ13" s="93">
        <f>MASTER_DATA_MAPPED!DJ13</f>
        <v>0</v>
      </c>
      <c r="DK13" s="93">
        <f>MASTER_DATA_MAPPED!DK13</f>
        <v>0</v>
      </c>
      <c r="DL13" s="93">
        <f>MASTER_DATA_MAPPED!DL13</f>
        <v>0.35</v>
      </c>
      <c r="DM13" s="93">
        <f>MASTER_DATA_MAPPED!DM13</f>
        <v>0</v>
      </c>
      <c r="DN13" s="93">
        <f>MASTER_DATA_MAPPED!DN13</f>
        <v>0</v>
      </c>
      <c r="DO13" s="93">
        <f>MASTER_DATA_MAPPED!DO13</f>
        <v>0</v>
      </c>
      <c r="DP13" s="93">
        <f>MASTER_DATA_MAPPED!DP13</f>
        <v>0.35</v>
      </c>
      <c r="DQ13" s="93">
        <f>MASTER_DATA_MAPPED!DQ13</f>
        <v>0</v>
      </c>
      <c r="DR13" s="93">
        <f>MASTER_DATA_MAPPED!DR13</f>
        <v>0</v>
      </c>
      <c r="DS13" s="93">
        <f>MASTER_DATA_MAPPED!DS13</f>
        <v>0</v>
      </c>
      <c r="DT13" s="93">
        <f>MASTER_DATA_MAPPED!DT13</f>
        <v>0.35</v>
      </c>
      <c r="DU13" s="93">
        <f>MASTER_DATA_MAPPED!DU13</f>
        <v>0</v>
      </c>
      <c r="DV13" s="93">
        <f>MASTER_DATA_MAPPED!DV13</f>
        <v>0</v>
      </c>
      <c r="DW13" s="93">
        <f>MASTER_DATA_MAPPED!DW13</f>
        <v>0</v>
      </c>
      <c r="DX13" s="93">
        <f>MASTER_DATA_MAPPED!DX13</f>
        <v>0.35</v>
      </c>
      <c r="DY13" s="93">
        <f>MASTER_DATA_MAPPED!DY13</f>
        <v>0</v>
      </c>
      <c r="DZ13" s="93">
        <f>MASTER_DATA_MAPPED!DZ13</f>
        <v>0</v>
      </c>
      <c r="EA13" s="93">
        <f>MASTER_DATA_MAPPED!EA13</f>
        <v>0</v>
      </c>
      <c r="EB13" s="93">
        <f>MASTER_DATA_MAPPED!EB13</f>
        <v>0.35</v>
      </c>
      <c r="EC13" s="93">
        <f>MASTER_DATA_MAPPED!EC13</f>
        <v>0</v>
      </c>
      <c r="ED13" s="93">
        <f>MASTER_DATA_MAPPED!ED13</f>
        <v>0</v>
      </c>
      <c r="EE13" s="93">
        <f>MASTER_DATA_MAPPED!EE13</f>
        <v>0</v>
      </c>
      <c r="EF13" s="93" t="str">
        <f>MASTER_DATA_MAPPED!EF13</f>
        <v>PRISM efficiency to compute Mwe</v>
      </c>
      <c r="EG13" s="93">
        <f>MASTER_DATA_MAPPED!EG13</f>
        <v>0.45</v>
      </c>
      <c r="EH13" s="93">
        <f>MASTER_DATA_MAPPED!EH13</f>
        <v>0.45</v>
      </c>
      <c r="EI13" s="93">
        <f>MASTER_DATA_MAPPED!EI13</f>
        <v>0.45</v>
      </c>
      <c r="EJ13" s="93">
        <f>MASTER_DATA_MAPPED!EJ13</f>
        <v>0.33</v>
      </c>
      <c r="EK13" s="93">
        <f>MASTER_DATA_MAPPED!EK13</f>
        <v>0.38</v>
      </c>
      <c r="EL13" s="93">
        <f>MASTER_DATA_MAPPED!EL13</f>
        <v>0.38</v>
      </c>
      <c r="EM13" s="93">
        <f>MASTER_DATA_MAPPED!EM13</f>
        <v>0.38</v>
      </c>
      <c r="EN13" s="93">
        <f>MASTER_DATA_MAPPED!EN13</f>
        <v>0.38</v>
      </c>
      <c r="EO13" s="93">
        <f>MASTER_DATA_MAPPED!EO13</f>
        <v>0.45</v>
      </c>
      <c r="EP13" s="93">
        <f>MASTER_DATA_MAPPED!EP13</f>
        <v>0.45</v>
      </c>
      <c r="EQ13" s="93">
        <f>MASTER_DATA_MAPPED!EQ13</f>
        <v>0.45</v>
      </c>
      <c r="ER13" s="93">
        <f>MASTER_DATA_MAPPED!ER13</f>
        <v>0.45</v>
      </c>
      <c r="ES13" s="93">
        <f>MASTER_DATA_MAPPED!ES13</f>
        <v>45</v>
      </c>
      <c r="ET13" s="93">
        <f>MASTER_DATA_MAPPED!ET13</f>
        <v>45</v>
      </c>
      <c r="EU13" s="93">
        <f>MASTER_DATA_MAPPED!EU13</f>
        <v>45</v>
      </c>
      <c r="EV13" s="93">
        <f>MASTER_DATA_MAPPED!EV13</f>
        <v>0.45</v>
      </c>
      <c r="EW13" s="93">
        <f>MASTER_DATA_MAPPED!EW13</f>
        <v>0</v>
      </c>
      <c r="EX13" s="93">
        <f>MASTER_DATA_MAPPED!EX13</f>
        <v>0</v>
      </c>
      <c r="EY13" s="93">
        <f>MASTER_DATA_MAPPED!EY13</f>
        <v>0</v>
      </c>
      <c r="EZ13" s="93">
        <f>MASTER_DATA_MAPPED!EZ13</f>
        <v>0.39100000000000001</v>
      </c>
      <c r="FA13" s="93">
        <f>MASTER_DATA_MAPPED!FA13</f>
        <v>0</v>
      </c>
      <c r="FB13" s="93">
        <f>MASTER_DATA_MAPPED!FB13</f>
        <v>0</v>
      </c>
      <c r="FC13" s="93">
        <f>MASTER_DATA_MAPPED!FC13</f>
        <v>0</v>
      </c>
      <c r="FD13" s="93">
        <f>MASTER_DATA_MAPPED!FD13</f>
        <v>0.39100000000000001</v>
      </c>
      <c r="FE13" s="93">
        <f>MASTER_DATA_MAPPED!FE13</f>
        <v>0</v>
      </c>
      <c r="FF13" s="93">
        <f>MASTER_DATA_MAPPED!FF13</f>
        <v>0</v>
      </c>
      <c r="FG13" s="93">
        <f>MASTER_DATA_MAPPED!FG13</f>
        <v>0</v>
      </c>
      <c r="FH13" s="93">
        <f>MASTER_DATA_MAPPED!FH13</f>
        <v>0.39100000000000001</v>
      </c>
      <c r="FI13" s="93">
        <f>MASTER_DATA_MAPPED!FI13</f>
        <v>0</v>
      </c>
      <c r="FJ13" s="93">
        <f>MASTER_DATA_MAPPED!FJ13</f>
        <v>0</v>
      </c>
      <c r="FK13" s="93">
        <f>MASTER_DATA_MAPPED!FK13</f>
        <v>0</v>
      </c>
      <c r="FL13" s="93">
        <f>MASTER_DATA_MAPPED!FL13</f>
        <v>0.39100000000000001</v>
      </c>
      <c r="FM13" s="93">
        <f>MASTER_DATA_MAPPED!FM13</f>
        <v>0.38500000000000001</v>
      </c>
      <c r="FN13" s="93">
        <f>MASTER_DATA_MAPPED!FN13</f>
        <v>0.38500000000000001</v>
      </c>
      <c r="FO13" s="93">
        <f>MASTER_DATA_MAPPED!FO13</f>
        <v>0.38500000000000001</v>
      </c>
      <c r="FP13" s="93">
        <f>MASTER_DATA_MAPPED!FP13</f>
        <v>0.38500000000000001</v>
      </c>
      <c r="FQ13" s="93">
        <f>MASTER_DATA_MAPPED!FQ13</f>
        <v>0.38500000000000001</v>
      </c>
      <c r="FR13" s="93">
        <f>MASTER_DATA_MAPPED!FR13</f>
        <v>0.38500000000000001</v>
      </c>
      <c r="FS13" s="93">
        <f>MASTER_DATA_MAPPED!FS13</f>
        <v>0.38500000000000001</v>
      </c>
      <c r="FT13" s="93">
        <f>MASTER_DATA_MAPPED!FT13</f>
        <v>0.38500000000000001</v>
      </c>
      <c r="FU13" s="93">
        <f>MASTER_DATA_MAPPED!FU13</f>
        <v>0.38500000000000001</v>
      </c>
      <c r="FV13" s="93">
        <f>MASTER_DATA_MAPPED!FV13</f>
        <v>0.38500000000000001</v>
      </c>
      <c r="FW13" s="93">
        <f>MASTER_DATA_MAPPED!FW13</f>
        <v>0.38500000000000001</v>
      </c>
      <c r="FX13" s="93">
        <f>MASTER_DATA_MAPPED!FX13</f>
        <v>0.38500000000000001</v>
      </c>
      <c r="FY13" s="93">
        <f>MASTER_DATA_MAPPED!FY13</f>
        <v>0.44800000000000001</v>
      </c>
      <c r="FZ13" s="93">
        <f>MASTER_DATA_MAPPED!FZ13</f>
        <v>0.44800000000000001</v>
      </c>
      <c r="GA13" s="93">
        <f>MASTER_DATA_MAPPED!GA13</f>
        <v>0.44800000000000001</v>
      </c>
      <c r="GB13" s="93">
        <f>MASTER_DATA_MAPPED!GB13</f>
        <v>0.44800000000000001</v>
      </c>
      <c r="GC13" s="93">
        <f>MASTER_DATA_MAPPED!GC13</f>
        <v>0.44800000000000001</v>
      </c>
      <c r="GD13" s="93">
        <f>MASTER_DATA_MAPPED!GD13</f>
        <v>0.44800000000000001</v>
      </c>
      <c r="GE13" s="93">
        <f>MASTER_DATA_MAPPED!GE13</f>
        <v>0.44800000000000001</v>
      </c>
      <c r="GF13" s="93">
        <f>MASTER_DATA_MAPPED!GF13</f>
        <v>0.44800000000000001</v>
      </c>
      <c r="GG13" s="93">
        <f>MASTER_DATA_MAPPED!GG13</f>
        <v>0.44800000000000001</v>
      </c>
      <c r="GH13" s="93">
        <f>MASTER_DATA_MAPPED!GH13</f>
        <v>0.44800000000000001</v>
      </c>
      <c r="GI13" s="93">
        <f>MASTER_DATA_MAPPED!GI13</f>
        <v>0.44800000000000001</v>
      </c>
      <c r="GJ13" s="93">
        <f>MASTER_DATA_MAPPED!GJ13</f>
        <v>0.44800000000000001</v>
      </c>
      <c r="GK13" s="93">
        <f>MASTER_DATA_MAPPED!GK13</f>
        <v>0.48299999999999998</v>
      </c>
      <c r="GL13" s="93">
        <f>MASTER_DATA_MAPPED!GL13</f>
        <v>0.48299999999999998</v>
      </c>
      <c r="GM13" s="93">
        <f>MASTER_DATA_MAPPED!GM13</f>
        <v>0.48299999999999998</v>
      </c>
      <c r="GN13" s="93">
        <f>MASTER_DATA_MAPPED!GN13</f>
        <v>0.48299999999999998</v>
      </c>
      <c r="GO13" s="93">
        <f>MASTER_DATA_MAPPED!GO13</f>
        <v>0.48299999999999998</v>
      </c>
      <c r="GP13" s="93">
        <f>MASTER_DATA_MAPPED!GP13</f>
        <v>0.48299999999999998</v>
      </c>
      <c r="GQ13" s="93">
        <f>MASTER_DATA_MAPPED!GQ13</f>
        <v>0.48299999999999998</v>
      </c>
      <c r="GR13" s="93">
        <f>MASTER_DATA_MAPPED!GR13</f>
        <v>0.48299999999999998</v>
      </c>
      <c r="GS13" s="93">
        <f>MASTER_DATA_MAPPED!GS13</f>
        <v>0.48299999999999998</v>
      </c>
      <c r="GT13" s="93">
        <f>MASTER_DATA_MAPPED!GT13</f>
        <v>0.48299999999999998</v>
      </c>
      <c r="GU13" s="93">
        <f>MASTER_DATA_MAPPED!GU13</f>
        <v>0.48299999999999998</v>
      </c>
      <c r="GV13" s="93">
        <f>MASTER_DATA_MAPPED!GV13</f>
        <v>0.48299999999999998</v>
      </c>
      <c r="GW13" s="93">
        <f>MASTER_DATA_MAPPED!GW13</f>
        <v>0.4</v>
      </c>
      <c r="GX13" s="93">
        <f>MASTER_DATA_MAPPED!GX13</f>
        <v>0.4</v>
      </c>
      <c r="GY13" s="93">
        <f>MASTER_DATA_MAPPED!GY13</f>
        <v>0.4</v>
      </c>
    </row>
    <row r="14" spans="4:207" ht="18.75" x14ac:dyDescent="0.3">
      <c r="D14" s="192"/>
      <c r="H14" s="103" t="s">
        <v>13</v>
      </c>
      <c r="I14" s="21">
        <f>MASTER_DATA_MAPPED!I14</f>
        <v>281</v>
      </c>
      <c r="J14" s="21">
        <f>MASTER_DATA_MAPPED!J14</f>
        <v>281</v>
      </c>
      <c r="K14" s="21">
        <f>MASTER_DATA_MAPPED!K14</f>
        <v>281</v>
      </c>
      <c r="L14" s="21">
        <f>MASTER_DATA_MAPPED!L14</f>
        <v>281</v>
      </c>
      <c r="M14" s="21">
        <f>MASTER_DATA_MAPPED!M14</f>
        <v>164</v>
      </c>
      <c r="N14" s="21">
        <f>MASTER_DATA_MAPPED!N14</f>
        <v>164</v>
      </c>
      <c r="O14" s="21">
        <f>MASTER_DATA_MAPPED!O14</f>
        <v>164</v>
      </c>
      <c r="P14" s="21">
        <f>MASTER_DATA_MAPPED!P14</f>
        <v>281</v>
      </c>
      <c r="Q14" s="21">
        <f>MASTER_DATA_MAPPED!Q14</f>
        <v>281</v>
      </c>
      <c r="R14" s="21">
        <f>MASTER_DATA_MAPPED!R14</f>
        <v>281</v>
      </c>
      <c r="S14" s="21">
        <f>MASTER_DATA_MAPPED!S14</f>
        <v>281</v>
      </c>
      <c r="T14" s="21">
        <f>MASTER_DATA_MAPPED!T14</f>
        <v>281</v>
      </c>
      <c r="U14" s="21">
        <f>MASTER_DATA_MAPPED!U14</f>
        <v>281</v>
      </c>
      <c r="V14" s="21">
        <f>MASTER_DATA_MAPPED!V14</f>
        <v>281</v>
      </c>
      <c r="W14" s="21">
        <f>MASTER_DATA_MAPPED!W14</f>
        <v>281</v>
      </c>
      <c r="X14" s="21">
        <f>MASTER_DATA_MAPPED!X14</f>
        <v>281</v>
      </c>
      <c r="Y14" s="21">
        <f>MASTER_DATA_MAPPED!Y14</f>
        <v>164</v>
      </c>
      <c r="Z14" s="21">
        <f>MASTER_DATA_MAPPED!Z14</f>
        <v>164</v>
      </c>
      <c r="AA14" s="21">
        <f>MASTER_DATA_MAPPED!AA14</f>
        <v>164</v>
      </c>
      <c r="AB14" s="21">
        <f>MASTER_DATA_MAPPED!AB14</f>
        <v>164</v>
      </c>
      <c r="AC14" s="21">
        <f>MASTER_DATA_MAPPED!AC14</f>
        <v>164</v>
      </c>
      <c r="AD14" s="21">
        <f>MASTER_DATA_MAPPED!AD14</f>
        <v>164</v>
      </c>
      <c r="AE14" s="21">
        <f>MASTER_DATA_MAPPED!AE14</f>
        <v>164</v>
      </c>
      <c r="AF14" s="21">
        <f>MASTER_DATA_MAPPED!AF14</f>
        <v>164</v>
      </c>
      <c r="AG14" s="21">
        <f>MASTER_DATA_MAPPED!AG14</f>
        <v>164</v>
      </c>
      <c r="AH14" s="21">
        <f>MASTER_DATA_MAPPED!AH14</f>
        <v>164</v>
      </c>
      <c r="AI14" s="21">
        <f>MASTER_DATA_MAPPED!AI14</f>
        <v>164</v>
      </c>
      <c r="AJ14" s="21">
        <f>MASTER_DATA_MAPPED!AJ14</f>
        <v>164</v>
      </c>
      <c r="AK14" s="21">
        <f>MASTER_DATA_MAPPED!AK14</f>
        <v>164</v>
      </c>
      <c r="AL14" s="21">
        <f>MASTER_DATA_MAPPED!AL14</f>
        <v>164</v>
      </c>
      <c r="AM14" s="21">
        <f>MASTER_DATA_MAPPED!AM14</f>
        <v>164</v>
      </c>
      <c r="AN14" s="21">
        <f>MASTER_DATA_MAPPED!AN14</f>
        <v>164</v>
      </c>
      <c r="AO14" s="21">
        <f>MASTER_DATA_MAPPED!AO14</f>
        <v>1100</v>
      </c>
      <c r="AP14" s="21">
        <f>MASTER_DATA_MAPPED!AP14</f>
        <v>1100</v>
      </c>
      <c r="AQ14" s="21">
        <f>MASTER_DATA_MAPPED!AQ14</f>
        <v>1100</v>
      </c>
      <c r="AR14" s="21">
        <f>MASTER_DATA_MAPPED!AR14</f>
        <v>1100</v>
      </c>
      <c r="AS14" s="21">
        <f>MASTER_DATA_MAPPED!AS14</f>
        <v>1100</v>
      </c>
      <c r="AT14" s="21">
        <f>MASTER_DATA_MAPPED!AT14</f>
        <v>1100</v>
      </c>
      <c r="AU14" s="21">
        <f>MASTER_DATA_MAPPED!AU14</f>
        <v>1100</v>
      </c>
      <c r="AV14" s="21">
        <f>MASTER_DATA_MAPPED!AV14</f>
        <v>1100</v>
      </c>
      <c r="AW14" s="21">
        <f>MASTER_DATA_MAPPED!AW14</f>
        <v>275</v>
      </c>
      <c r="AX14" s="21">
        <f>MASTER_DATA_MAPPED!AX14</f>
        <v>275</v>
      </c>
      <c r="AY14" s="21">
        <f>MASTER_DATA_MAPPED!AY14</f>
        <v>275</v>
      </c>
      <c r="AZ14" s="21">
        <f>MASTER_DATA_MAPPED!AZ14</f>
        <v>275</v>
      </c>
      <c r="BA14" s="21">
        <f>MASTER_DATA_MAPPED!BA14</f>
        <v>275</v>
      </c>
      <c r="BB14" s="21">
        <f>MASTER_DATA_MAPPED!BB14</f>
        <v>275</v>
      </c>
      <c r="BC14" s="21">
        <f>MASTER_DATA_MAPPED!BC14</f>
        <v>275</v>
      </c>
      <c r="BD14" s="21">
        <f>MASTER_DATA_MAPPED!BD14</f>
        <v>275</v>
      </c>
      <c r="BE14" s="21">
        <f>MASTER_DATA_MAPPED!BE14</f>
        <v>154</v>
      </c>
      <c r="BF14" s="21">
        <f>MASTER_DATA_MAPPED!BF14</f>
        <v>154</v>
      </c>
      <c r="BG14" s="21">
        <f>MASTER_DATA_MAPPED!BG14</f>
        <v>154</v>
      </c>
      <c r="BH14" s="21">
        <f>MASTER_DATA_MAPPED!BH14</f>
        <v>154</v>
      </c>
      <c r="BI14" s="21">
        <f>MASTER_DATA_MAPPED!BI14</f>
        <v>154</v>
      </c>
      <c r="BJ14" s="21">
        <f>MASTER_DATA_MAPPED!BJ14</f>
        <v>154</v>
      </c>
      <c r="BK14" s="21">
        <f>MASTER_DATA_MAPPED!BK14</f>
        <v>154</v>
      </c>
      <c r="BL14" s="21">
        <f>MASTER_DATA_MAPPED!BL14</f>
        <v>154</v>
      </c>
      <c r="BM14" s="21">
        <f>MASTER_DATA_MAPPED!BM14</f>
        <v>1144</v>
      </c>
      <c r="BN14" s="21">
        <f>MASTER_DATA_MAPPED!BN14</f>
        <v>1144</v>
      </c>
      <c r="BO14" s="21">
        <f>MASTER_DATA_MAPPED!BO14</f>
        <v>1144</v>
      </c>
      <c r="BP14" s="21">
        <f>MASTER_DATA_MAPPED!BP14</f>
        <v>1144</v>
      </c>
      <c r="BQ14" s="21">
        <f>MASTER_DATA_MAPPED!BQ14</f>
        <v>1144</v>
      </c>
      <c r="BR14" s="21">
        <f>MASTER_DATA_MAPPED!BR14</f>
        <v>1144</v>
      </c>
      <c r="BS14" s="21">
        <f>MASTER_DATA_MAPPED!BS14</f>
        <v>1144</v>
      </c>
      <c r="BT14" s="21">
        <f>MASTER_DATA_MAPPED!BT14</f>
        <v>1144</v>
      </c>
      <c r="BU14" s="21">
        <f>MASTER_DATA_MAPPED!BU14</f>
        <v>587</v>
      </c>
      <c r="BV14" s="21">
        <f>MASTER_DATA_MAPPED!BV14</f>
        <v>587</v>
      </c>
      <c r="BW14" s="21">
        <f>MASTER_DATA_MAPPED!BW14</f>
        <v>587</v>
      </c>
      <c r="BX14" s="21">
        <f>MASTER_DATA_MAPPED!BX14</f>
        <v>587</v>
      </c>
      <c r="BY14" s="21">
        <f>MASTER_DATA_MAPPED!BY14</f>
        <v>1144</v>
      </c>
      <c r="BZ14" s="21">
        <f>MASTER_DATA_MAPPED!BZ14</f>
        <v>1144</v>
      </c>
      <c r="CA14" s="21">
        <f>MASTER_DATA_MAPPED!CA14</f>
        <v>1144</v>
      </c>
      <c r="CB14" s="21">
        <f>MASTER_DATA_MAPPED!CB14</f>
        <v>1144</v>
      </c>
      <c r="CC14" s="21">
        <f>MASTER_DATA_MAPPED!CC14</f>
        <v>587</v>
      </c>
      <c r="CD14" s="21">
        <f>MASTER_DATA_MAPPED!CD14</f>
        <v>587</v>
      </c>
      <c r="CE14" s="21">
        <f>MASTER_DATA_MAPPED!CE14</f>
        <v>587</v>
      </c>
      <c r="CF14" s="21">
        <f>MASTER_DATA_MAPPED!CF14</f>
        <v>587</v>
      </c>
      <c r="CG14" s="21">
        <f>MASTER_DATA_MAPPED!CG14</f>
        <v>350</v>
      </c>
      <c r="CH14" s="21">
        <f>MASTER_DATA_MAPPED!CH14</f>
        <v>350</v>
      </c>
      <c r="CI14" s="21">
        <f>MASTER_DATA_MAPPED!CI14</f>
        <v>350</v>
      </c>
      <c r="CJ14" s="21">
        <f>MASTER_DATA_MAPPED!CJ14</f>
        <v>133</v>
      </c>
      <c r="CK14" s="21">
        <f>MASTER_DATA_MAPPED!CK14</f>
        <v>300</v>
      </c>
      <c r="CL14" s="21">
        <f>MASTER_DATA_MAPPED!CL14</f>
        <v>300</v>
      </c>
      <c r="CM14" s="21">
        <f>MASTER_DATA_MAPPED!CM14</f>
        <v>300</v>
      </c>
      <c r="CN14" s="21">
        <f>MASTER_DATA_MAPPED!CN14</f>
        <v>300</v>
      </c>
      <c r="CO14" s="21">
        <f>MASTER_DATA_MAPPED!CO14</f>
        <v>104</v>
      </c>
      <c r="CP14" s="21">
        <f>MASTER_DATA_MAPPED!CP14</f>
        <v>104</v>
      </c>
      <c r="CQ14" s="21">
        <f>MASTER_DATA_MAPPED!CQ14</f>
        <v>104</v>
      </c>
      <c r="CR14" s="21">
        <f>MASTER_DATA_MAPPED!CR14</f>
        <v>104</v>
      </c>
      <c r="CS14" s="21">
        <f>MASTER_DATA_MAPPED!CS14</f>
        <v>290</v>
      </c>
      <c r="CT14" s="21">
        <f>MASTER_DATA_MAPPED!CT14</f>
        <v>290</v>
      </c>
      <c r="CU14" s="21">
        <f>MASTER_DATA_MAPPED!CU14</f>
        <v>290</v>
      </c>
      <c r="CV14" s="21">
        <f>MASTER_DATA_MAPPED!CV14</f>
        <v>290</v>
      </c>
      <c r="CW14" s="21">
        <f>MASTER_DATA_MAPPED!CW14</f>
        <v>74</v>
      </c>
      <c r="CX14" s="21">
        <f>MASTER_DATA_MAPPED!CX14</f>
        <v>74</v>
      </c>
      <c r="CY14" s="21">
        <f>MASTER_DATA_MAPPED!CY14</f>
        <v>74</v>
      </c>
      <c r="CZ14" s="21">
        <f>MASTER_DATA_MAPPED!CZ14</f>
        <v>77</v>
      </c>
      <c r="DA14" s="21">
        <f>MASTER_DATA_MAPPED!DA14</f>
        <v>0</v>
      </c>
      <c r="DB14" s="21">
        <f>MASTER_DATA_MAPPED!DB14</f>
        <v>0</v>
      </c>
      <c r="DC14" s="21">
        <f>MASTER_DATA_MAPPED!DC14</f>
        <v>0</v>
      </c>
      <c r="DD14" s="21">
        <f>MASTER_DATA_MAPPED!DD14</f>
        <v>0</v>
      </c>
      <c r="DE14" s="21">
        <f>MASTER_DATA_MAPPED!DE14</f>
        <v>165</v>
      </c>
      <c r="DF14" s="21">
        <f>MASTER_DATA_MAPPED!DF14</f>
        <v>165</v>
      </c>
      <c r="DG14" s="21">
        <f>MASTER_DATA_MAPPED!DG14</f>
        <v>165</v>
      </c>
      <c r="DH14" s="21">
        <f>MASTER_DATA_MAPPED!DH14</f>
        <v>165</v>
      </c>
      <c r="DI14" s="21">
        <f>MASTER_DATA_MAPPED!DI14</f>
        <v>311</v>
      </c>
      <c r="DJ14" s="21">
        <f>MASTER_DATA_MAPPED!DJ14</f>
        <v>311</v>
      </c>
      <c r="DK14" s="21">
        <f>MASTER_DATA_MAPPED!DK14</f>
        <v>311</v>
      </c>
      <c r="DL14" s="21">
        <f>MASTER_DATA_MAPPED!DL14</f>
        <v>311</v>
      </c>
      <c r="DM14" s="21">
        <f>MASTER_DATA_MAPPED!DM14</f>
        <v>311</v>
      </c>
      <c r="DN14" s="21">
        <f>MASTER_DATA_MAPPED!DN14</f>
        <v>311</v>
      </c>
      <c r="DO14" s="21">
        <f>MASTER_DATA_MAPPED!DO14</f>
        <v>311</v>
      </c>
      <c r="DP14" s="21">
        <f>MASTER_DATA_MAPPED!DP14</f>
        <v>311</v>
      </c>
      <c r="DQ14" s="21">
        <f>MASTER_DATA_MAPPED!DQ14</f>
        <v>311</v>
      </c>
      <c r="DR14" s="21">
        <f>MASTER_DATA_MAPPED!DR14</f>
        <v>311</v>
      </c>
      <c r="DS14" s="21">
        <f>MASTER_DATA_MAPPED!DS14</f>
        <v>311</v>
      </c>
      <c r="DT14" s="21">
        <f>MASTER_DATA_MAPPED!DT14</f>
        <v>311</v>
      </c>
      <c r="DU14" s="21">
        <f>MASTER_DATA_MAPPED!DU14</f>
        <v>311</v>
      </c>
      <c r="DV14" s="21">
        <f>MASTER_DATA_MAPPED!DV14</f>
        <v>311</v>
      </c>
      <c r="DW14" s="21">
        <f>MASTER_DATA_MAPPED!DW14</f>
        <v>311</v>
      </c>
      <c r="DX14" s="21">
        <f>MASTER_DATA_MAPPED!DX14</f>
        <v>311</v>
      </c>
      <c r="DY14" s="21">
        <f>MASTER_DATA_MAPPED!DY14</f>
        <v>311</v>
      </c>
      <c r="DZ14" s="21">
        <f>MASTER_DATA_MAPPED!DZ14</f>
        <v>311</v>
      </c>
      <c r="EA14" s="21">
        <f>MASTER_DATA_MAPPED!EA14</f>
        <v>311</v>
      </c>
      <c r="EB14" s="21">
        <f>MASTER_DATA_MAPPED!EB14</f>
        <v>311</v>
      </c>
      <c r="EC14" s="21">
        <f>MASTER_DATA_MAPPED!EC14</f>
        <v>0</v>
      </c>
      <c r="ED14" s="21">
        <f>MASTER_DATA_MAPPED!ED14</f>
        <v>0</v>
      </c>
      <c r="EE14" s="21">
        <f>MASTER_DATA_MAPPED!EE14</f>
        <v>0</v>
      </c>
      <c r="EF14" s="21" t="str">
        <f>MASTER_DATA_MAPPED!EF14</f>
        <v>VTR is not intended for elextricity production</v>
      </c>
      <c r="EG14" s="21">
        <f>MASTER_DATA_MAPPED!EG14</f>
        <v>60</v>
      </c>
      <c r="EH14" s="21">
        <f>MASTER_DATA_MAPPED!EH14</f>
        <v>60</v>
      </c>
      <c r="EI14" s="21">
        <f>MASTER_DATA_MAPPED!EI14</f>
        <v>60</v>
      </c>
      <c r="EJ14" s="21">
        <f>MASTER_DATA_MAPPED!EJ14</f>
        <v>60</v>
      </c>
      <c r="EK14" s="21">
        <f>MASTER_DATA_MAPPED!EK14</f>
        <v>380</v>
      </c>
      <c r="EL14" s="21">
        <f>MASTER_DATA_MAPPED!EL14</f>
        <v>380</v>
      </c>
      <c r="EM14" s="21">
        <f>MASTER_DATA_MAPPED!EM14</f>
        <v>380</v>
      </c>
      <c r="EN14" s="21">
        <f>MASTER_DATA_MAPPED!EN14</f>
        <v>380</v>
      </c>
      <c r="EO14" s="21">
        <f>MASTER_DATA_MAPPED!EO14</f>
        <v>1500</v>
      </c>
      <c r="EP14" s="21">
        <f>MASTER_DATA_MAPPED!EP14</f>
        <v>1500</v>
      </c>
      <c r="EQ14" s="21">
        <f>MASTER_DATA_MAPPED!EQ14</f>
        <v>1500</v>
      </c>
      <c r="ER14" s="21">
        <f>MASTER_DATA_MAPPED!ER14</f>
        <v>1500</v>
      </c>
      <c r="ES14" s="21">
        <f>MASTER_DATA_MAPPED!ES14</f>
        <v>1500</v>
      </c>
      <c r="ET14" s="21">
        <f>MASTER_DATA_MAPPED!ET14</f>
        <v>1500</v>
      </c>
      <c r="EU14" s="21">
        <f>MASTER_DATA_MAPPED!EU14</f>
        <v>1500</v>
      </c>
      <c r="EV14" s="21">
        <f>MASTER_DATA_MAPPED!EV14</f>
        <v>1500</v>
      </c>
      <c r="EW14" s="21">
        <f>MASTER_DATA_MAPPED!EW14</f>
        <v>540</v>
      </c>
      <c r="EX14" s="21">
        <f>MASTER_DATA_MAPPED!EX14</f>
        <v>540</v>
      </c>
      <c r="EY14" s="21">
        <f>MASTER_DATA_MAPPED!EY14</f>
        <v>540</v>
      </c>
      <c r="EZ14" s="21">
        <f>MASTER_DATA_MAPPED!EZ14</f>
        <v>540</v>
      </c>
      <c r="FA14" s="21">
        <f>MASTER_DATA_MAPPED!FA14</f>
        <v>540</v>
      </c>
      <c r="FB14" s="21">
        <f>MASTER_DATA_MAPPED!FB14</f>
        <v>540</v>
      </c>
      <c r="FC14" s="21">
        <f>MASTER_DATA_MAPPED!FC14</f>
        <v>540</v>
      </c>
      <c r="FD14" s="21">
        <f>MASTER_DATA_MAPPED!FD14</f>
        <v>540</v>
      </c>
      <c r="FE14" s="21">
        <f>MASTER_DATA_MAPPED!FE14</f>
        <v>540</v>
      </c>
      <c r="FF14" s="21">
        <f>MASTER_DATA_MAPPED!FF14</f>
        <v>540</v>
      </c>
      <c r="FG14" s="21">
        <f>MASTER_DATA_MAPPED!FG14</f>
        <v>540</v>
      </c>
      <c r="FH14" s="21">
        <f>MASTER_DATA_MAPPED!FH14</f>
        <v>540</v>
      </c>
      <c r="FI14" s="21">
        <f>MASTER_DATA_MAPPED!FI14</f>
        <v>540</v>
      </c>
      <c r="FJ14" s="21">
        <f>MASTER_DATA_MAPPED!FJ14</f>
        <v>540</v>
      </c>
      <c r="FK14" s="21">
        <f>MASTER_DATA_MAPPED!FK14</f>
        <v>540</v>
      </c>
      <c r="FL14" s="21">
        <f>MASTER_DATA_MAPPED!FL14</f>
        <v>540</v>
      </c>
      <c r="FM14" s="21">
        <f>MASTER_DATA_MAPPED!FM14</f>
        <v>173.25</v>
      </c>
      <c r="FN14" s="21">
        <f>MASTER_DATA_MAPPED!FN14</f>
        <v>173.25</v>
      </c>
      <c r="FO14" s="21">
        <f>MASTER_DATA_MAPPED!FO14</f>
        <v>173.25</v>
      </c>
      <c r="FP14" s="21">
        <f>MASTER_DATA_MAPPED!FP14</f>
        <v>173.25</v>
      </c>
      <c r="FQ14" s="21">
        <f>MASTER_DATA_MAPPED!FQ14</f>
        <v>173.25</v>
      </c>
      <c r="FR14" s="21">
        <f>MASTER_DATA_MAPPED!FR14</f>
        <v>173.25</v>
      </c>
      <c r="FS14" s="21">
        <f>MASTER_DATA_MAPPED!FS14</f>
        <v>173.25</v>
      </c>
      <c r="FT14" s="21">
        <f>MASTER_DATA_MAPPED!FT14</f>
        <v>173.25</v>
      </c>
      <c r="FU14" s="21">
        <f>MASTER_DATA_MAPPED!FU14</f>
        <v>173.25</v>
      </c>
      <c r="FV14" s="21">
        <f>MASTER_DATA_MAPPED!FV14</f>
        <v>173.25</v>
      </c>
      <c r="FW14" s="21">
        <f>MASTER_DATA_MAPPED!FW14</f>
        <v>173.25</v>
      </c>
      <c r="FX14" s="21">
        <f>MASTER_DATA_MAPPED!FX14</f>
        <v>173.25</v>
      </c>
      <c r="FY14" s="21">
        <f>MASTER_DATA_MAPPED!FY14</f>
        <v>201.5</v>
      </c>
      <c r="FZ14" s="21">
        <f>MASTER_DATA_MAPPED!FZ14</f>
        <v>201.5</v>
      </c>
      <c r="GA14" s="21">
        <f>MASTER_DATA_MAPPED!GA14</f>
        <v>201.5</v>
      </c>
      <c r="GB14" s="21">
        <f>MASTER_DATA_MAPPED!GB14</f>
        <v>201.5</v>
      </c>
      <c r="GC14" s="21">
        <f>MASTER_DATA_MAPPED!GC14</f>
        <v>201.5</v>
      </c>
      <c r="GD14" s="21">
        <f>MASTER_DATA_MAPPED!GD14</f>
        <v>201.5</v>
      </c>
      <c r="GE14" s="21">
        <f>MASTER_DATA_MAPPED!GE14</f>
        <v>201.5</v>
      </c>
      <c r="GF14" s="21">
        <f>MASTER_DATA_MAPPED!GF14</f>
        <v>201.5</v>
      </c>
      <c r="GG14" s="21">
        <f>MASTER_DATA_MAPPED!GG14</f>
        <v>201.5</v>
      </c>
      <c r="GH14" s="21">
        <f>MASTER_DATA_MAPPED!GH14</f>
        <v>201.5</v>
      </c>
      <c r="GI14" s="21">
        <f>MASTER_DATA_MAPPED!GI14</f>
        <v>201.5</v>
      </c>
      <c r="GJ14" s="21">
        <f>MASTER_DATA_MAPPED!GJ14</f>
        <v>201.5</v>
      </c>
      <c r="GK14" s="21">
        <f>MASTER_DATA_MAPPED!GK14</f>
        <v>217.25</v>
      </c>
      <c r="GL14" s="21">
        <f>MASTER_DATA_MAPPED!GL14</f>
        <v>217.25</v>
      </c>
      <c r="GM14" s="21">
        <f>MASTER_DATA_MAPPED!GM14</f>
        <v>217.25</v>
      </c>
      <c r="GN14" s="21">
        <f>MASTER_DATA_MAPPED!GN14</f>
        <v>217.25</v>
      </c>
      <c r="GO14" s="21">
        <f>MASTER_DATA_MAPPED!GO14</f>
        <v>217.25</v>
      </c>
      <c r="GP14" s="21">
        <f>MASTER_DATA_MAPPED!GP14</f>
        <v>217.25</v>
      </c>
      <c r="GQ14" s="21">
        <f>MASTER_DATA_MAPPED!GQ14</f>
        <v>217.25</v>
      </c>
      <c r="GR14" s="21">
        <f>MASTER_DATA_MAPPED!GR14</f>
        <v>217.25</v>
      </c>
      <c r="GS14" s="21">
        <f>MASTER_DATA_MAPPED!GS14</f>
        <v>217.25</v>
      </c>
      <c r="GT14" s="21">
        <f>MASTER_DATA_MAPPED!GT14</f>
        <v>217.25</v>
      </c>
      <c r="GU14" s="21">
        <f>MASTER_DATA_MAPPED!GU14</f>
        <v>217.25</v>
      </c>
      <c r="GV14" s="21">
        <f>MASTER_DATA_MAPPED!GV14</f>
        <v>217.25</v>
      </c>
      <c r="GW14" s="21" t="e">
        <f>MASTER_DATA_MAPPED!GW14</f>
        <v>#REF!</v>
      </c>
      <c r="GX14" s="21">
        <f>MASTER_DATA_MAPPED!GX14</f>
        <v>0</v>
      </c>
      <c r="GY14" s="21">
        <f>MASTER_DATA_MAPPED!GY14</f>
        <v>0</v>
      </c>
    </row>
    <row r="15" spans="4:207" ht="18.75" x14ac:dyDescent="0.3">
      <c r="H15" s="46" t="s">
        <v>14</v>
      </c>
      <c r="I15" s="21">
        <f>MASTER_DATA_MAPPED!I15</f>
        <v>750</v>
      </c>
      <c r="J15" s="21">
        <f>MASTER_DATA_MAPPED!J15</f>
        <v>750</v>
      </c>
      <c r="K15" s="21">
        <f>MASTER_DATA_MAPPED!K15</f>
        <v>750</v>
      </c>
      <c r="L15" s="21">
        <f>MASTER_DATA_MAPPED!L15</f>
        <v>750</v>
      </c>
      <c r="M15" s="21">
        <f>MASTER_DATA_MAPPED!M15</f>
        <v>750</v>
      </c>
      <c r="N15" s="21">
        <f>MASTER_DATA_MAPPED!N15</f>
        <v>750</v>
      </c>
      <c r="O15" s="21">
        <f>MASTER_DATA_MAPPED!O15</f>
        <v>750</v>
      </c>
      <c r="P15" s="21">
        <f>MASTER_DATA_MAPPED!P15</f>
        <v>750</v>
      </c>
      <c r="Q15" s="21">
        <f>MASTER_DATA_MAPPED!Q15</f>
        <v>750</v>
      </c>
      <c r="R15" s="21">
        <f>MASTER_DATA_MAPPED!R15</f>
        <v>750</v>
      </c>
      <c r="S15" s="21">
        <f>MASTER_DATA_MAPPED!S15</f>
        <v>750</v>
      </c>
      <c r="T15" s="21">
        <f>MASTER_DATA_MAPPED!T15</f>
        <v>750</v>
      </c>
      <c r="U15" s="21">
        <f>MASTER_DATA_MAPPED!U15</f>
        <v>750</v>
      </c>
      <c r="V15" s="21">
        <f>MASTER_DATA_MAPPED!V15</f>
        <v>750</v>
      </c>
      <c r="W15" s="21">
        <f>MASTER_DATA_MAPPED!W15</f>
        <v>750</v>
      </c>
      <c r="X15" s="21">
        <f>MASTER_DATA_MAPPED!X15</f>
        <v>750</v>
      </c>
      <c r="Y15" s="21">
        <f>MASTER_DATA_MAPPED!Y15</f>
        <v>750</v>
      </c>
      <c r="Z15" s="21">
        <f>MASTER_DATA_MAPPED!Z15</f>
        <v>750</v>
      </c>
      <c r="AA15" s="21">
        <f>MASTER_DATA_MAPPED!AA15</f>
        <v>750</v>
      </c>
      <c r="AB15" s="21">
        <f>MASTER_DATA_MAPPED!AB15</f>
        <v>750</v>
      </c>
      <c r="AC15" s="21">
        <f>MASTER_DATA_MAPPED!AC15</f>
        <v>750</v>
      </c>
      <c r="AD15" s="21">
        <f>MASTER_DATA_MAPPED!AD15</f>
        <v>750</v>
      </c>
      <c r="AE15" s="21">
        <f>MASTER_DATA_MAPPED!AE15</f>
        <v>750</v>
      </c>
      <c r="AF15" s="21">
        <f>MASTER_DATA_MAPPED!AF15</f>
        <v>750</v>
      </c>
      <c r="AG15" s="21">
        <f>MASTER_DATA_MAPPED!AG15</f>
        <v>750</v>
      </c>
      <c r="AH15" s="21">
        <f>MASTER_DATA_MAPPED!AH15</f>
        <v>750</v>
      </c>
      <c r="AI15" s="21">
        <f>MASTER_DATA_MAPPED!AI15</f>
        <v>750</v>
      </c>
      <c r="AJ15" s="21">
        <f>MASTER_DATA_MAPPED!AJ15</f>
        <v>750</v>
      </c>
      <c r="AK15" s="21">
        <f>MASTER_DATA_MAPPED!AK15</f>
        <v>750</v>
      </c>
      <c r="AL15" s="21">
        <f>MASTER_DATA_MAPPED!AL15</f>
        <v>750</v>
      </c>
      <c r="AM15" s="21">
        <f>MASTER_DATA_MAPPED!AM15</f>
        <v>750</v>
      </c>
      <c r="AN15" s="21">
        <f>MASTER_DATA_MAPPED!AN15</f>
        <v>750</v>
      </c>
      <c r="AO15" s="21">
        <f>MASTER_DATA_MAPPED!AO15</f>
        <v>0</v>
      </c>
      <c r="AP15" s="21">
        <f>MASTER_DATA_MAPPED!AP15</f>
        <v>0</v>
      </c>
      <c r="AQ15" s="21">
        <f>MASTER_DATA_MAPPED!AQ15</f>
        <v>0</v>
      </c>
      <c r="AR15" s="21">
        <f>MASTER_DATA_MAPPED!AR15</f>
        <v>0</v>
      </c>
      <c r="AS15" s="21">
        <f>MASTER_DATA_MAPPED!AS15</f>
        <v>0</v>
      </c>
      <c r="AT15" s="21">
        <f>MASTER_DATA_MAPPED!AT15</f>
        <v>0</v>
      </c>
      <c r="AU15" s="21">
        <f>MASTER_DATA_MAPPED!AU15</f>
        <v>0</v>
      </c>
      <c r="AV15" s="21">
        <f>MASTER_DATA_MAPPED!AV15</f>
        <v>0</v>
      </c>
      <c r="AW15" s="21">
        <f>MASTER_DATA_MAPPED!AW15</f>
        <v>0</v>
      </c>
      <c r="AX15" s="21">
        <f>MASTER_DATA_MAPPED!AX15</f>
        <v>0</v>
      </c>
      <c r="AY15" s="21">
        <f>MASTER_DATA_MAPPED!AY15</f>
        <v>0</v>
      </c>
      <c r="AZ15" s="21">
        <f>MASTER_DATA_MAPPED!AZ15</f>
        <v>0</v>
      </c>
      <c r="BA15" s="21">
        <f>MASTER_DATA_MAPPED!BA15</f>
        <v>0</v>
      </c>
      <c r="BB15" s="21">
        <f>MASTER_DATA_MAPPED!BB15</f>
        <v>0</v>
      </c>
      <c r="BC15" s="21">
        <f>MASTER_DATA_MAPPED!BC15</f>
        <v>0</v>
      </c>
      <c r="BD15" s="21">
        <f>MASTER_DATA_MAPPED!BD15</f>
        <v>0</v>
      </c>
      <c r="BE15" s="21" t="str">
        <f>MASTER_DATA_MAPPED!BE15</f>
        <v>-</v>
      </c>
      <c r="BF15" s="21" t="str">
        <f>MASTER_DATA_MAPPED!BF15</f>
        <v>-</v>
      </c>
      <c r="BG15" s="21" t="str">
        <f>MASTER_DATA_MAPPED!BG15</f>
        <v>-</v>
      </c>
      <c r="BH15" s="21" t="str">
        <f>MASTER_DATA_MAPPED!BH15</f>
        <v>-</v>
      </c>
      <c r="BI15" s="21" t="str">
        <f>MASTER_DATA_MAPPED!BI15</f>
        <v>-</v>
      </c>
      <c r="BJ15" s="21" t="str">
        <f>MASTER_DATA_MAPPED!BJ15</f>
        <v>-</v>
      </c>
      <c r="BK15" s="21" t="str">
        <f>MASTER_DATA_MAPPED!BK15</f>
        <v>-</v>
      </c>
      <c r="BL15" s="21" t="str">
        <f>MASTER_DATA_MAPPED!BL15</f>
        <v>-</v>
      </c>
      <c r="BM15" s="21">
        <f>MASTER_DATA_MAPPED!BM15</f>
        <v>0</v>
      </c>
      <c r="BN15" s="21">
        <f>MASTER_DATA_MAPPED!BN15</f>
        <v>0</v>
      </c>
      <c r="BO15" s="21">
        <f>MASTER_DATA_MAPPED!BO15</f>
        <v>0</v>
      </c>
      <c r="BP15" s="21">
        <f>MASTER_DATA_MAPPED!BP15</f>
        <v>618</v>
      </c>
      <c r="BQ15" s="21">
        <f>MASTER_DATA_MAPPED!BQ15</f>
        <v>0</v>
      </c>
      <c r="BR15" s="21">
        <f>MASTER_DATA_MAPPED!BR15</f>
        <v>0</v>
      </c>
      <c r="BS15" s="21">
        <f>MASTER_DATA_MAPPED!BS15</f>
        <v>0</v>
      </c>
      <c r="BT15" s="21">
        <f>MASTER_DATA_MAPPED!BT15</f>
        <v>618</v>
      </c>
      <c r="BU15" s="21">
        <f>MASTER_DATA_MAPPED!BU15</f>
        <v>0</v>
      </c>
      <c r="BV15" s="21">
        <f>MASTER_DATA_MAPPED!BV15</f>
        <v>0</v>
      </c>
      <c r="BW15" s="21">
        <f>MASTER_DATA_MAPPED!BW15</f>
        <v>0</v>
      </c>
      <c r="BX15" s="21">
        <f>MASTER_DATA_MAPPED!BX15</f>
        <v>618</v>
      </c>
      <c r="BY15" s="21">
        <f>MASTER_DATA_MAPPED!BY15</f>
        <v>618</v>
      </c>
      <c r="BZ15" s="21">
        <f>MASTER_DATA_MAPPED!BZ15</f>
        <v>618</v>
      </c>
      <c r="CA15" s="21">
        <f>MASTER_DATA_MAPPED!CA15</f>
        <v>618</v>
      </c>
      <c r="CB15" s="21">
        <f>MASTER_DATA_MAPPED!CB15</f>
        <v>618</v>
      </c>
      <c r="CC15" s="21">
        <f>MASTER_DATA_MAPPED!CC15</f>
        <v>618</v>
      </c>
      <c r="CD15" s="21">
        <f>MASTER_DATA_MAPPED!CD15</f>
        <v>618</v>
      </c>
      <c r="CE15" s="21">
        <f>MASTER_DATA_MAPPED!CE15</f>
        <v>618</v>
      </c>
      <c r="CF15" s="21">
        <f>MASTER_DATA_MAPPED!CF15</f>
        <v>618</v>
      </c>
      <c r="CG15" s="21">
        <f>MASTER_DATA_MAPPED!CG15</f>
        <v>0</v>
      </c>
      <c r="CH15" s="21">
        <f>MASTER_DATA_MAPPED!CH15</f>
        <v>0</v>
      </c>
      <c r="CI15" s="21">
        <f>MASTER_DATA_MAPPED!CI15</f>
        <v>0</v>
      </c>
      <c r="CJ15" s="21">
        <f>MASTER_DATA_MAPPED!CJ15</f>
        <v>1268</v>
      </c>
      <c r="CK15" s="21">
        <f>MASTER_DATA_MAPPED!CK15</f>
        <v>0</v>
      </c>
      <c r="CL15" s="21">
        <f>MASTER_DATA_MAPPED!CL15</f>
        <v>0</v>
      </c>
      <c r="CM15" s="21">
        <f>MASTER_DATA_MAPPED!CM15</f>
        <v>0</v>
      </c>
      <c r="CN15" s="21">
        <f>MASTER_DATA_MAPPED!CN15</f>
        <v>650</v>
      </c>
      <c r="CO15" s="21">
        <f>MASTER_DATA_MAPPED!CO15</f>
        <v>0</v>
      </c>
      <c r="CP15" s="21">
        <f>MASTER_DATA_MAPPED!CP15</f>
        <v>0</v>
      </c>
      <c r="CQ15" s="21">
        <f>MASTER_DATA_MAPPED!CQ15</f>
        <v>0</v>
      </c>
      <c r="CR15" s="21">
        <f>MASTER_DATA_MAPPED!CR15</f>
        <v>630</v>
      </c>
      <c r="CS15" s="21">
        <f>MASTER_DATA_MAPPED!CS15</f>
        <v>0</v>
      </c>
      <c r="CT15" s="21">
        <f>MASTER_DATA_MAPPED!CT15</f>
        <v>0</v>
      </c>
      <c r="CU15" s="21">
        <f>MASTER_DATA_MAPPED!CU15</f>
        <v>0</v>
      </c>
      <c r="CV15" s="21">
        <f>MASTER_DATA_MAPPED!CV15</f>
        <v>0</v>
      </c>
      <c r="CW15" s="21">
        <f>MASTER_DATA_MAPPED!CW15</f>
        <v>0</v>
      </c>
      <c r="CX15" s="21">
        <f>MASTER_DATA_MAPPED!CX15</f>
        <v>0</v>
      </c>
      <c r="CY15" s="21">
        <f>MASTER_DATA_MAPPED!CY15</f>
        <v>0</v>
      </c>
      <c r="CZ15" s="21">
        <f>MASTER_DATA_MAPPED!CZ15</f>
        <v>0</v>
      </c>
      <c r="DA15" s="21">
        <f>MASTER_DATA_MAPPED!DA15</f>
        <v>0</v>
      </c>
      <c r="DB15" s="21">
        <f>MASTER_DATA_MAPPED!DB15</f>
        <v>0</v>
      </c>
      <c r="DC15" s="21">
        <f>MASTER_DATA_MAPPED!DC15</f>
        <v>0</v>
      </c>
      <c r="DD15" s="21">
        <f>MASTER_DATA_MAPPED!DD15</f>
        <v>0</v>
      </c>
      <c r="DE15" s="21">
        <f>MASTER_DATA_MAPPED!DE15</f>
        <v>0</v>
      </c>
      <c r="DF15" s="21">
        <f>MASTER_DATA_MAPPED!DF15</f>
        <v>0</v>
      </c>
      <c r="DG15" s="21">
        <f>MASTER_DATA_MAPPED!DG15</f>
        <v>0</v>
      </c>
      <c r="DH15" s="21">
        <f>MASTER_DATA_MAPPED!DH15</f>
        <v>0</v>
      </c>
      <c r="DI15" s="21">
        <f>MASTER_DATA_MAPPED!DI15</f>
        <v>0</v>
      </c>
      <c r="DJ15" s="21">
        <f>MASTER_DATA_MAPPED!DJ15</f>
        <v>0</v>
      </c>
      <c r="DK15" s="21">
        <f>MASTER_DATA_MAPPED!DK15</f>
        <v>0</v>
      </c>
      <c r="DL15" s="21">
        <f>MASTER_DATA_MAPPED!DL15</f>
        <v>0</v>
      </c>
      <c r="DM15" s="21">
        <f>MASTER_DATA_MAPPED!DM15</f>
        <v>0</v>
      </c>
      <c r="DN15" s="21">
        <f>MASTER_DATA_MAPPED!DN15</f>
        <v>0</v>
      </c>
      <c r="DO15" s="21">
        <f>MASTER_DATA_MAPPED!DO15</f>
        <v>0</v>
      </c>
      <c r="DP15" s="21">
        <f>MASTER_DATA_MAPPED!DP15</f>
        <v>0</v>
      </c>
      <c r="DQ15" s="21">
        <f>MASTER_DATA_MAPPED!DQ15</f>
        <v>0</v>
      </c>
      <c r="DR15" s="21">
        <f>MASTER_DATA_MAPPED!DR15</f>
        <v>0</v>
      </c>
      <c r="DS15" s="21">
        <f>MASTER_DATA_MAPPED!DS15</f>
        <v>0</v>
      </c>
      <c r="DT15" s="21">
        <f>MASTER_DATA_MAPPED!DT15</f>
        <v>0</v>
      </c>
      <c r="DU15" s="21">
        <f>MASTER_DATA_MAPPED!DU15</f>
        <v>0</v>
      </c>
      <c r="DV15" s="21">
        <f>MASTER_DATA_MAPPED!DV15</f>
        <v>0</v>
      </c>
      <c r="DW15" s="21">
        <f>MASTER_DATA_MAPPED!DW15</f>
        <v>0</v>
      </c>
      <c r="DX15" s="21">
        <f>MASTER_DATA_MAPPED!DX15</f>
        <v>0</v>
      </c>
      <c r="DY15" s="21">
        <f>MASTER_DATA_MAPPED!DY15</f>
        <v>0</v>
      </c>
      <c r="DZ15" s="21">
        <f>MASTER_DATA_MAPPED!DZ15</f>
        <v>0</v>
      </c>
      <c r="EA15" s="21">
        <f>MASTER_DATA_MAPPED!EA15</f>
        <v>0</v>
      </c>
      <c r="EB15" s="21">
        <f>MASTER_DATA_MAPPED!EB15</f>
        <v>0</v>
      </c>
      <c r="EC15" s="21">
        <f>MASTER_DATA_MAPPED!EC15</f>
        <v>0</v>
      </c>
      <c r="ED15" s="21">
        <f>MASTER_DATA_MAPPED!ED15</f>
        <v>0</v>
      </c>
      <c r="EE15" s="21">
        <f>MASTER_DATA_MAPPED!EE15</f>
        <v>0</v>
      </c>
      <c r="EF15" s="21">
        <f>MASTER_DATA_MAPPED!EF15</f>
        <v>0</v>
      </c>
      <c r="EG15" s="21" t="str">
        <f>MASTER_DATA_MAPPED!EG15</f>
        <v>-</v>
      </c>
      <c r="EH15" s="21" t="str">
        <f>MASTER_DATA_MAPPED!EH15</f>
        <v>-</v>
      </c>
      <c r="EI15" s="21" t="str">
        <f>MASTER_DATA_MAPPED!EI15</f>
        <v>-</v>
      </c>
      <c r="EJ15" s="21" t="str">
        <f>MASTER_DATA_MAPPED!EJ15</f>
        <v>-</v>
      </c>
      <c r="EK15" s="21">
        <f>MASTER_DATA_MAPPED!EK15</f>
        <v>510</v>
      </c>
      <c r="EL15" s="21">
        <f>MASTER_DATA_MAPPED!EL15</f>
        <v>510</v>
      </c>
      <c r="EM15" s="21">
        <f>MASTER_DATA_MAPPED!EM15</f>
        <v>510</v>
      </c>
      <c r="EN15" s="21">
        <f>MASTER_DATA_MAPPED!EN15</f>
        <v>510</v>
      </c>
      <c r="EO15" s="21" t="str">
        <f>MASTER_DATA_MAPPED!EO15</f>
        <v>700C</v>
      </c>
      <c r="EP15" s="21" t="str">
        <f>MASTER_DATA_MAPPED!EP15</f>
        <v>700C</v>
      </c>
      <c r="EQ15" s="21" t="str">
        <f>MASTER_DATA_MAPPED!EQ15</f>
        <v>700C</v>
      </c>
      <c r="ER15" s="21">
        <f>MASTER_DATA_MAPPED!ER15</f>
        <v>700</v>
      </c>
      <c r="ES15" s="21" t="str">
        <f>MASTER_DATA_MAPPED!ES15</f>
        <v>700C</v>
      </c>
      <c r="ET15" s="21" t="str">
        <f>MASTER_DATA_MAPPED!ET15</f>
        <v>700C</v>
      </c>
      <c r="EU15" s="21" t="str">
        <f>MASTER_DATA_MAPPED!EU15</f>
        <v>700C</v>
      </c>
      <c r="EV15" s="21">
        <f>MASTER_DATA_MAPPED!EV15</f>
        <v>700</v>
      </c>
      <c r="EW15" s="21">
        <f>MASTER_DATA_MAPPED!EW15</f>
        <v>0</v>
      </c>
      <c r="EX15" s="21">
        <f>MASTER_DATA_MAPPED!EX15</f>
        <v>0</v>
      </c>
      <c r="EY15" s="21">
        <f>MASTER_DATA_MAPPED!EY15</f>
        <v>0</v>
      </c>
      <c r="EZ15" s="21">
        <f>MASTER_DATA_MAPPED!EZ15</f>
        <v>193</v>
      </c>
      <c r="FA15" s="21">
        <f>MASTER_DATA_MAPPED!FA15</f>
        <v>0</v>
      </c>
      <c r="FB15" s="21">
        <f>MASTER_DATA_MAPPED!FB15</f>
        <v>0</v>
      </c>
      <c r="FC15" s="21">
        <f>MASTER_DATA_MAPPED!FC15</f>
        <v>0</v>
      </c>
      <c r="FD15" s="21">
        <f>MASTER_DATA_MAPPED!FD15</f>
        <v>193</v>
      </c>
      <c r="FE15" s="21">
        <f>MASTER_DATA_MAPPED!FE15</f>
        <v>0</v>
      </c>
      <c r="FF15" s="21">
        <f>MASTER_DATA_MAPPED!FF15</f>
        <v>0</v>
      </c>
      <c r="FG15" s="21">
        <f>MASTER_DATA_MAPPED!FG15</f>
        <v>0</v>
      </c>
      <c r="FH15" s="21">
        <f>MASTER_DATA_MAPPED!FH15</f>
        <v>193</v>
      </c>
      <c r="FI15" s="21">
        <f>MASTER_DATA_MAPPED!FI15</f>
        <v>0</v>
      </c>
      <c r="FJ15" s="21">
        <f>MASTER_DATA_MAPPED!FJ15</f>
        <v>0</v>
      </c>
      <c r="FK15" s="21">
        <f>MASTER_DATA_MAPPED!FK15</f>
        <v>0</v>
      </c>
      <c r="FL15" s="21">
        <f>MASTER_DATA_MAPPED!FL15</f>
        <v>193</v>
      </c>
      <c r="FM15" s="21">
        <f>MASTER_DATA_MAPPED!FM15</f>
        <v>0</v>
      </c>
      <c r="FN15" s="21">
        <f>MASTER_DATA_MAPPED!FN15</f>
        <v>0</v>
      </c>
      <c r="FO15" s="21">
        <f>MASTER_DATA_MAPPED!FO15</f>
        <v>0</v>
      </c>
      <c r="FP15" s="21">
        <f>MASTER_DATA_MAPPED!FP15</f>
        <v>850</v>
      </c>
      <c r="FQ15" s="21">
        <f>MASTER_DATA_MAPPED!FQ15</f>
        <v>0</v>
      </c>
      <c r="FR15" s="21">
        <f>MASTER_DATA_MAPPED!FR15</f>
        <v>0</v>
      </c>
      <c r="FS15" s="21">
        <f>MASTER_DATA_MAPPED!FS15</f>
        <v>0</v>
      </c>
      <c r="FT15" s="21">
        <f>MASTER_DATA_MAPPED!FT15</f>
        <v>850</v>
      </c>
      <c r="FU15" s="21">
        <f>MASTER_DATA_MAPPED!FU15</f>
        <v>0</v>
      </c>
      <c r="FV15" s="21">
        <f>MASTER_DATA_MAPPED!FV15</f>
        <v>0</v>
      </c>
      <c r="FW15" s="21">
        <f>MASTER_DATA_MAPPED!FW15</f>
        <v>0</v>
      </c>
      <c r="FX15" s="21">
        <f>MASTER_DATA_MAPPED!FX15</f>
        <v>850</v>
      </c>
      <c r="FY15" s="21">
        <f>MASTER_DATA_MAPPED!FY15</f>
        <v>850</v>
      </c>
      <c r="FZ15" s="21">
        <f>MASTER_DATA_MAPPED!FZ15</f>
        <v>850</v>
      </c>
      <c r="GA15" s="21">
        <f>MASTER_DATA_MAPPED!GA15</f>
        <v>850</v>
      </c>
      <c r="GB15" s="21">
        <f>MASTER_DATA_MAPPED!GB15</f>
        <v>850</v>
      </c>
      <c r="GC15" s="21">
        <f>MASTER_DATA_MAPPED!GC15</f>
        <v>850</v>
      </c>
      <c r="GD15" s="21">
        <f>MASTER_DATA_MAPPED!GD15</f>
        <v>850</v>
      </c>
      <c r="GE15" s="21">
        <f>MASTER_DATA_MAPPED!GE15</f>
        <v>850</v>
      </c>
      <c r="GF15" s="21">
        <f>MASTER_DATA_MAPPED!GF15</f>
        <v>850</v>
      </c>
      <c r="GG15" s="21">
        <f>MASTER_DATA_MAPPED!GG15</f>
        <v>850</v>
      </c>
      <c r="GH15" s="21">
        <f>MASTER_DATA_MAPPED!GH15</f>
        <v>850</v>
      </c>
      <c r="GI15" s="21">
        <f>MASTER_DATA_MAPPED!GI15</f>
        <v>850</v>
      </c>
      <c r="GJ15" s="21">
        <f>MASTER_DATA_MAPPED!GJ15</f>
        <v>850</v>
      </c>
      <c r="GK15" s="21">
        <f>MASTER_DATA_MAPPED!GK15</f>
        <v>850</v>
      </c>
      <c r="GL15" s="21">
        <f>MASTER_DATA_MAPPED!GL15</f>
        <v>850</v>
      </c>
      <c r="GM15" s="21">
        <f>MASTER_DATA_MAPPED!GM15</f>
        <v>850</v>
      </c>
      <c r="GN15" s="21">
        <f>MASTER_DATA_MAPPED!GN15</f>
        <v>850</v>
      </c>
      <c r="GO15" s="21">
        <f>MASTER_DATA_MAPPED!GO15</f>
        <v>850</v>
      </c>
      <c r="GP15" s="21">
        <f>MASTER_DATA_MAPPED!GP15</f>
        <v>850</v>
      </c>
      <c r="GQ15" s="21">
        <f>MASTER_DATA_MAPPED!GQ15</f>
        <v>850</v>
      </c>
      <c r="GR15" s="21">
        <f>MASTER_DATA_MAPPED!GR15</f>
        <v>850</v>
      </c>
      <c r="GS15" s="21">
        <f>MASTER_DATA_MAPPED!GS15</f>
        <v>850</v>
      </c>
      <c r="GT15" s="21">
        <f>MASTER_DATA_MAPPED!GT15</f>
        <v>850</v>
      </c>
      <c r="GU15" s="21">
        <f>MASTER_DATA_MAPPED!GU15</f>
        <v>850</v>
      </c>
      <c r="GV15" s="21">
        <f>MASTER_DATA_MAPPED!GV15</f>
        <v>850</v>
      </c>
      <c r="GW15" s="21">
        <f>MASTER_DATA_MAPPED!GW15</f>
        <v>704</v>
      </c>
      <c r="GX15" s="21">
        <f>MASTER_DATA_MAPPED!GX15</f>
        <v>704</v>
      </c>
      <c r="GY15" s="21">
        <f>MASTER_DATA_MAPPED!GY15</f>
        <v>704</v>
      </c>
    </row>
    <row r="16" spans="4:207" ht="18.75" x14ac:dyDescent="0.3">
      <c r="H16" s="46" t="s">
        <v>15</v>
      </c>
      <c r="I16" s="21" t="str">
        <f>MASTER_DATA_MAPPED!I16</f>
        <v>Yes</v>
      </c>
      <c r="J16" s="21" t="str">
        <f>MASTER_DATA_MAPPED!J16</f>
        <v>Yes</v>
      </c>
      <c r="K16" s="21" t="str">
        <f>MASTER_DATA_MAPPED!K16</f>
        <v>Yes</v>
      </c>
      <c r="L16" s="21" t="str">
        <f>MASTER_DATA_MAPPED!L16</f>
        <v>Yes</v>
      </c>
      <c r="M16" s="21" t="str">
        <f>MASTER_DATA_MAPPED!M16</f>
        <v>Yes</v>
      </c>
      <c r="N16" s="21" t="str">
        <f>MASTER_DATA_MAPPED!N16</f>
        <v>Yes</v>
      </c>
      <c r="O16" s="21" t="str">
        <f>MASTER_DATA_MAPPED!O16</f>
        <v>Yes</v>
      </c>
      <c r="P16" s="21" t="str">
        <f>MASTER_DATA_MAPPED!P16</f>
        <v>Yes</v>
      </c>
      <c r="Q16" s="21" t="str">
        <f>MASTER_DATA_MAPPED!Q16</f>
        <v>Yes</v>
      </c>
      <c r="R16" s="21" t="str">
        <f>MASTER_DATA_MAPPED!R16</f>
        <v>Yes</v>
      </c>
      <c r="S16" s="21" t="str">
        <f>MASTER_DATA_MAPPED!S16</f>
        <v>Yes</v>
      </c>
      <c r="T16" s="21" t="str">
        <f>MASTER_DATA_MAPPED!T16</f>
        <v>Yes</v>
      </c>
      <c r="U16" s="21" t="str">
        <f>MASTER_DATA_MAPPED!U16</f>
        <v>Yes</v>
      </c>
      <c r="V16" s="21" t="str">
        <f>MASTER_DATA_MAPPED!V16</f>
        <v>Yes</v>
      </c>
      <c r="W16" s="21" t="str">
        <f>MASTER_DATA_MAPPED!W16</f>
        <v>Yes</v>
      </c>
      <c r="X16" s="21" t="str">
        <f>MASTER_DATA_MAPPED!X16</f>
        <v>Yes</v>
      </c>
      <c r="Y16" s="21" t="str">
        <f>MASTER_DATA_MAPPED!Y16</f>
        <v>Yes</v>
      </c>
      <c r="Z16" s="21" t="str">
        <f>MASTER_DATA_MAPPED!Z16</f>
        <v>Yes</v>
      </c>
      <c r="AA16" s="21" t="str">
        <f>MASTER_DATA_MAPPED!AA16</f>
        <v>Yes</v>
      </c>
      <c r="AB16" s="21" t="str">
        <f>MASTER_DATA_MAPPED!AB16</f>
        <v>Yes</v>
      </c>
      <c r="AC16" s="21" t="str">
        <f>MASTER_DATA_MAPPED!AC16</f>
        <v>Yes</v>
      </c>
      <c r="AD16" s="21" t="str">
        <f>MASTER_DATA_MAPPED!AD16</f>
        <v>Yes</v>
      </c>
      <c r="AE16" s="21" t="str">
        <f>MASTER_DATA_MAPPED!AE16</f>
        <v>Yes</v>
      </c>
      <c r="AF16" s="21" t="str">
        <f>MASTER_DATA_MAPPED!AF16</f>
        <v>Yes</v>
      </c>
      <c r="AG16" s="21" t="str">
        <f>MASTER_DATA_MAPPED!AG16</f>
        <v>Yes</v>
      </c>
      <c r="AH16" s="21" t="str">
        <f>MASTER_DATA_MAPPED!AH16</f>
        <v>Yes</v>
      </c>
      <c r="AI16" s="21" t="str">
        <f>MASTER_DATA_MAPPED!AI16</f>
        <v>Yes</v>
      </c>
      <c r="AJ16" s="21" t="str">
        <f>MASTER_DATA_MAPPED!AJ16</f>
        <v>Yes</v>
      </c>
      <c r="AK16" s="21" t="str">
        <f>MASTER_DATA_MAPPED!AK16</f>
        <v>Yes</v>
      </c>
      <c r="AL16" s="21" t="str">
        <f>MASTER_DATA_MAPPED!AL16</f>
        <v>Yes</v>
      </c>
      <c r="AM16" s="21" t="str">
        <f>MASTER_DATA_MAPPED!AM16</f>
        <v>Yes</v>
      </c>
      <c r="AN16" s="21" t="str">
        <f>MASTER_DATA_MAPPED!AN16</f>
        <v>Yes</v>
      </c>
      <c r="AO16" s="21">
        <f>MASTER_DATA_MAPPED!AO16</f>
        <v>0</v>
      </c>
      <c r="AP16" s="21">
        <f>MASTER_DATA_MAPPED!AP16</f>
        <v>0</v>
      </c>
      <c r="AQ16" s="21">
        <f>MASTER_DATA_MAPPED!AQ16</f>
        <v>0</v>
      </c>
      <c r="AR16" s="21">
        <f>MASTER_DATA_MAPPED!AR16</f>
        <v>0</v>
      </c>
      <c r="AS16" s="21">
        <f>MASTER_DATA_MAPPED!AS16</f>
        <v>0</v>
      </c>
      <c r="AT16" s="21">
        <f>MASTER_DATA_MAPPED!AT16</f>
        <v>0</v>
      </c>
      <c r="AU16" s="21">
        <f>MASTER_DATA_MAPPED!AU16</f>
        <v>0</v>
      </c>
      <c r="AV16" s="21">
        <f>MASTER_DATA_MAPPED!AV16</f>
        <v>0</v>
      </c>
      <c r="AW16" s="21">
        <f>MASTER_DATA_MAPPED!AW16</f>
        <v>0</v>
      </c>
      <c r="AX16" s="21">
        <f>MASTER_DATA_MAPPED!AX16</f>
        <v>0</v>
      </c>
      <c r="AY16" s="21">
        <f>MASTER_DATA_MAPPED!AY16</f>
        <v>0</v>
      </c>
      <c r="AZ16" s="21">
        <f>MASTER_DATA_MAPPED!AZ16</f>
        <v>0</v>
      </c>
      <c r="BA16" s="21">
        <f>MASTER_DATA_MAPPED!BA16</f>
        <v>0</v>
      </c>
      <c r="BB16" s="21">
        <f>MASTER_DATA_MAPPED!BB16</f>
        <v>0</v>
      </c>
      <c r="BC16" s="21">
        <f>MASTER_DATA_MAPPED!BC16</f>
        <v>0</v>
      </c>
      <c r="BD16" s="21">
        <f>MASTER_DATA_MAPPED!BD16</f>
        <v>0</v>
      </c>
      <c r="BE16" s="21">
        <f>MASTER_DATA_MAPPED!BE16</f>
        <v>0</v>
      </c>
      <c r="BF16" s="21">
        <f>MASTER_DATA_MAPPED!BF16</f>
        <v>0</v>
      </c>
      <c r="BG16" s="21">
        <f>MASTER_DATA_MAPPED!BG16</f>
        <v>0</v>
      </c>
      <c r="BH16" s="21">
        <f>MASTER_DATA_MAPPED!BH16</f>
        <v>0</v>
      </c>
      <c r="BI16" s="21">
        <f>MASTER_DATA_MAPPED!BI16</f>
        <v>0</v>
      </c>
      <c r="BJ16" s="21">
        <f>MASTER_DATA_MAPPED!BJ16</f>
        <v>0</v>
      </c>
      <c r="BK16" s="21">
        <f>MASTER_DATA_MAPPED!BK16</f>
        <v>0</v>
      </c>
      <c r="BL16" s="21">
        <f>MASTER_DATA_MAPPED!BL16</f>
        <v>0</v>
      </c>
      <c r="BM16" s="21">
        <f>MASTER_DATA_MAPPED!BM16</f>
        <v>0</v>
      </c>
      <c r="BN16" s="21">
        <f>MASTER_DATA_MAPPED!BN16</f>
        <v>0</v>
      </c>
      <c r="BO16" s="21">
        <f>MASTER_DATA_MAPPED!BO16</f>
        <v>0</v>
      </c>
      <c r="BP16" s="21">
        <f>MASTER_DATA_MAPPED!BP16</f>
        <v>0</v>
      </c>
      <c r="BQ16" s="21">
        <f>MASTER_DATA_MAPPED!BQ16</f>
        <v>0</v>
      </c>
      <c r="BR16" s="21">
        <f>MASTER_DATA_MAPPED!BR16</f>
        <v>0</v>
      </c>
      <c r="BS16" s="21">
        <f>MASTER_DATA_MAPPED!BS16</f>
        <v>0</v>
      </c>
      <c r="BT16" s="21">
        <f>MASTER_DATA_MAPPED!BT16</f>
        <v>0</v>
      </c>
      <c r="BU16" s="21">
        <f>MASTER_DATA_MAPPED!BU16</f>
        <v>0</v>
      </c>
      <c r="BV16" s="21">
        <f>MASTER_DATA_MAPPED!BV16</f>
        <v>0</v>
      </c>
      <c r="BW16" s="21">
        <f>MASTER_DATA_MAPPED!BW16</f>
        <v>0</v>
      </c>
      <c r="BX16" s="21">
        <f>MASTER_DATA_MAPPED!BX16</f>
        <v>0</v>
      </c>
      <c r="BY16" s="21">
        <f>MASTER_DATA_MAPPED!BY16</f>
        <v>0</v>
      </c>
      <c r="BZ16" s="21">
        <f>MASTER_DATA_MAPPED!BZ16</f>
        <v>0</v>
      </c>
      <c r="CA16" s="21">
        <f>MASTER_DATA_MAPPED!CA16</f>
        <v>0</v>
      </c>
      <c r="CB16" s="21">
        <f>MASTER_DATA_MAPPED!CB16</f>
        <v>0</v>
      </c>
      <c r="CC16" s="21">
        <f>MASTER_DATA_MAPPED!CC16</f>
        <v>0</v>
      </c>
      <c r="CD16" s="21">
        <f>MASTER_DATA_MAPPED!CD16</f>
        <v>0</v>
      </c>
      <c r="CE16" s="21">
        <f>MASTER_DATA_MAPPED!CE16</f>
        <v>0</v>
      </c>
      <c r="CF16" s="21">
        <f>MASTER_DATA_MAPPED!CF16</f>
        <v>0</v>
      </c>
      <c r="CG16" s="21">
        <f>MASTER_DATA_MAPPED!CG16</f>
        <v>0</v>
      </c>
      <c r="CH16" s="21">
        <f>MASTER_DATA_MAPPED!CH16</f>
        <v>0</v>
      </c>
      <c r="CI16" s="21">
        <f>MASTER_DATA_MAPPED!CI16</f>
        <v>0</v>
      </c>
      <c r="CJ16" s="21">
        <f>MASTER_DATA_MAPPED!CJ16</f>
        <v>0</v>
      </c>
      <c r="CK16" s="21">
        <f>MASTER_DATA_MAPPED!CK16</f>
        <v>0</v>
      </c>
      <c r="CL16" s="21">
        <f>MASTER_DATA_MAPPED!CL16</f>
        <v>0</v>
      </c>
      <c r="CM16" s="21">
        <f>MASTER_DATA_MAPPED!CM16</f>
        <v>0</v>
      </c>
      <c r="CN16" s="21">
        <f>MASTER_DATA_MAPPED!CN16</f>
        <v>0</v>
      </c>
      <c r="CO16" s="21">
        <f>MASTER_DATA_MAPPED!CO16</f>
        <v>0</v>
      </c>
      <c r="CP16" s="21">
        <f>MASTER_DATA_MAPPED!CP16</f>
        <v>0</v>
      </c>
      <c r="CQ16" s="21">
        <f>MASTER_DATA_MAPPED!CQ16</f>
        <v>0</v>
      </c>
      <c r="CR16" s="21">
        <f>MASTER_DATA_MAPPED!CR16</f>
        <v>0</v>
      </c>
      <c r="CS16" s="21">
        <f>MASTER_DATA_MAPPED!CS16</f>
        <v>0</v>
      </c>
      <c r="CT16" s="21">
        <f>MASTER_DATA_MAPPED!CT16</f>
        <v>0</v>
      </c>
      <c r="CU16" s="21">
        <f>MASTER_DATA_MAPPED!CU16</f>
        <v>0</v>
      </c>
      <c r="CV16" s="21">
        <f>MASTER_DATA_MAPPED!CV16</f>
        <v>0</v>
      </c>
      <c r="CW16" s="21">
        <f>MASTER_DATA_MAPPED!CW16</f>
        <v>0</v>
      </c>
      <c r="CX16" s="21">
        <f>MASTER_DATA_MAPPED!CX16</f>
        <v>0</v>
      </c>
      <c r="CY16" s="21">
        <f>MASTER_DATA_MAPPED!CY16</f>
        <v>0</v>
      </c>
      <c r="CZ16" s="21">
        <f>MASTER_DATA_MAPPED!CZ16</f>
        <v>0</v>
      </c>
      <c r="DA16" s="21">
        <f>MASTER_DATA_MAPPED!DA16</f>
        <v>0</v>
      </c>
      <c r="DB16" s="21">
        <f>MASTER_DATA_MAPPED!DB16</f>
        <v>0</v>
      </c>
      <c r="DC16" s="21">
        <f>MASTER_DATA_MAPPED!DC16</f>
        <v>0</v>
      </c>
      <c r="DD16" s="21">
        <f>MASTER_DATA_MAPPED!DD16</f>
        <v>0</v>
      </c>
      <c r="DE16" s="21">
        <f>MASTER_DATA_MAPPED!DE16</f>
        <v>0</v>
      </c>
      <c r="DF16" s="21">
        <f>MASTER_DATA_MAPPED!DF16</f>
        <v>0</v>
      </c>
      <c r="DG16" s="21">
        <f>MASTER_DATA_MAPPED!DG16</f>
        <v>0</v>
      </c>
      <c r="DH16" s="21">
        <f>MASTER_DATA_MAPPED!DH16</f>
        <v>0</v>
      </c>
      <c r="DI16" s="21">
        <f>MASTER_DATA_MAPPED!DI16</f>
        <v>0</v>
      </c>
      <c r="DJ16" s="21">
        <f>MASTER_DATA_MAPPED!DJ16</f>
        <v>0</v>
      </c>
      <c r="DK16" s="21">
        <f>MASTER_DATA_MAPPED!DK16</f>
        <v>0</v>
      </c>
      <c r="DL16" s="21">
        <f>MASTER_DATA_MAPPED!DL16</f>
        <v>0</v>
      </c>
      <c r="DM16" s="21">
        <f>MASTER_DATA_MAPPED!DM16</f>
        <v>0</v>
      </c>
      <c r="DN16" s="21">
        <f>MASTER_DATA_MAPPED!DN16</f>
        <v>0</v>
      </c>
      <c r="DO16" s="21">
        <f>MASTER_DATA_MAPPED!DO16</f>
        <v>0</v>
      </c>
      <c r="DP16" s="21">
        <f>MASTER_DATA_MAPPED!DP16</f>
        <v>0</v>
      </c>
      <c r="DQ16" s="21">
        <f>MASTER_DATA_MAPPED!DQ16</f>
        <v>0</v>
      </c>
      <c r="DR16" s="21">
        <f>MASTER_DATA_MAPPED!DR16</f>
        <v>0</v>
      </c>
      <c r="DS16" s="21">
        <f>MASTER_DATA_MAPPED!DS16</f>
        <v>0</v>
      </c>
      <c r="DT16" s="21">
        <f>MASTER_DATA_MAPPED!DT16</f>
        <v>0</v>
      </c>
      <c r="DU16" s="21">
        <f>MASTER_DATA_MAPPED!DU16</f>
        <v>0</v>
      </c>
      <c r="DV16" s="21">
        <f>MASTER_DATA_MAPPED!DV16</f>
        <v>0</v>
      </c>
      <c r="DW16" s="21">
        <f>MASTER_DATA_MAPPED!DW16</f>
        <v>0</v>
      </c>
      <c r="DX16" s="21">
        <f>MASTER_DATA_MAPPED!DX16</f>
        <v>0</v>
      </c>
      <c r="DY16" s="21">
        <f>MASTER_DATA_MAPPED!DY16</f>
        <v>0</v>
      </c>
      <c r="DZ16" s="21">
        <f>MASTER_DATA_MAPPED!DZ16</f>
        <v>0</v>
      </c>
      <c r="EA16" s="21">
        <f>MASTER_DATA_MAPPED!EA16</f>
        <v>0</v>
      </c>
      <c r="EB16" s="21">
        <f>MASTER_DATA_MAPPED!EB16</f>
        <v>0</v>
      </c>
      <c r="EC16" s="21">
        <f>MASTER_DATA_MAPPED!EC16</f>
        <v>0</v>
      </c>
      <c r="ED16" s="21">
        <f>MASTER_DATA_MAPPED!ED16</f>
        <v>0</v>
      </c>
      <c r="EE16" s="21">
        <f>MASTER_DATA_MAPPED!EE16</f>
        <v>0</v>
      </c>
      <c r="EF16" s="21">
        <f>MASTER_DATA_MAPPED!EF16</f>
        <v>0</v>
      </c>
      <c r="EG16" s="21">
        <f>MASTER_DATA_MAPPED!EG16</f>
        <v>0</v>
      </c>
      <c r="EH16" s="21">
        <f>MASTER_DATA_MAPPED!EH16</f>
        <v>0</v>
      </c>
      <c r="EI16" s="21">
        <f>MASTER_DATA_MAPPED!EI16</f>
        <v>0</v>
      </c>
      <c r="EJ16" s="21">
        <f>MASTER_DATA_MAPPED!EJ16</f>
        <v>0</v>
      </c>
      <c r="EK16" s="21" t="str">
        <f>MASTER_DATA_MAPPED!EK16</f>
        <v>Rankine</v>
      </c>
      <c r="EL16" s="21" t="str">
        <f>MASTER_DATA_MAPPED!EL16</f>
        <v>Rankine</v>
      </c>
      <c r="EM16" s="21" t="str">
        <f>MASTER_DATA_MAPPED!EM16</f>
        <v>Rankine</v>
      </c>
      <c r="EN16" s="21" t="str">
        <f>MASTER_DATA_MAPPED!EN16</f>
        <v>Rankine</v>
      </c>
      <c r="EO16" s="21">
        <f>MASTER_DATA_MAPPED!EO16</f>
        <v>0</v>
      </c>
      <c r="EP16" s="21">
        <f>MASTER_DATA_MAPPED!EP16</f>
        <v>0</v>
      </c>
      <c r="EQ16" s="21">
        <f>MASTER_DATA_MAPPED!EQ16</f>
        <v>0</v>
      </c>
      <c r="ER16" s="21">
        <f>MASTER_DATA_MAPPED!ER16</f>
        <v>0</v>
      </c>
      <c r="ES16" s="21">
        <f>MASTER_DATA_MAPPED!ES16</f>
        <v>0</v>
      </c>
      <c r="ET16" s="21">
        <f>MASTER_DATA_MAPPED!ET16</f>
        <v>0</v>
      </c>
      <c r="EU16" s="21">
        <f>MASTER_DATA_MAPPED!EU16</f>
        <v>0</v>
      </c>
      <c r="EV16" s="21">
        <f>MASTER_DATA_MAPPED!EV16</f>
        <v>0</v>
      </c>
      <c r="EW16" s="21">
        <f>MASTER_DATA_MAPPED!EW16</f>
        <v>0</v>
      </c>
      <c r="EX16" s="21">
        <f>MASTER_DATA_MAPPED!EX16</f>
        <v>0</v>
      </c>
      <c r="EY16" s="21">
        <f>MASTER_DATA_MAPPED!EY16</f>
        <v>0</v>
      </c>
      <c r="EZ16" s="21">
        <f>MASTER_DATA_MAPPED!EZ16</f>
        <v>0</v>
      </c>
      <c r="FA16" s="21">
        <f>MASTER_DATA_MAPPED!FA16</f>
        <v>0</v>
      </c>
      <c r="FB16" s="21">
        <f>MASTER_DATA_MAPPED!FB16</f>
        <v>0</v>
      </c>
      <c r="FC16" s="21">
        <f>MASTER_DATA_MAPPED!FC16</f>
        <v>0</v>
      </c>
      <c r="FD16" s="21">
        <f>MASTER_DATA_MAPPED!FD16</f>
        <v>0</v>
      </c>
      <c r="FE16" s="21">
        <f>MASTER_DATA_MAPPED!FE16</f>
        <v>0</v>
      </c>
      <c r="FF16" s="21">
        <f>MASTER_DATA_MAPPED!FF16</f>
        <v>0</v>
      </c>
      <c r="FG16" s="21">
        <f>MASTER_DATA_MAPPED!FG16</f>
        <v>0</v>
      </c>
      <c r="FH16" s="21">
        <f>MASTER_DATA_MAPPED!FH16</f>
        <v>0</v>
      </c>
      <c r="FI16" s="21">
        <f>MASTER_DATA_MAPPED!FI16</f>
        <v>0</v>
      </c>
      <c r="FJ16" s="21">
        <f>MASTER_DATA_MAPPED!FJ16</f>
        <v>0</v>
      </c>
      <c r="FK16" s="21">
        <f>MASTER_DATA_MAPPED!FK16</f>
        <v>0</v>
      </c>
      <c r="FL16" s="21">
        <f>MASTER_DATA_MAPPED!FL16</f>
        <v>0</v>
      </c>
      <c r="FM16" s="21">
        <f>MASTER_DATA_MAPPED!FM16</f>
        <v>0</v>
      </c>
      <c r="FN16" s="21">
        <f>MASTER_DATA_MAPPED!FN16</f>
        <v>0</v>
      </c>
      <c r="FO16" s="21">
        <f>MASTER_DATA_MAPPED!FO16</f>
        <v>0</v>
      </c>
      <c r="FP16" s="21">
        <f>MASTER_DATA_MAPPED!FP16</f>
        <v>0</v>
      </c>
      <c r="FQ16" s="21">
        <f>MASTER_DATA_MAPPED!FQ16</f>
        <v>0</v>
      </c>
      <c r="FR16" s="21">
        <f>MASTER_DATA_MAPPED!FR16</f>
        <v>0</v>
      </c>
      <c r="FS16" s="21">
        <f>MASTER_DATA_MAPPED!FS16</f>
        <v>0</v>
      </c>
      <c r="FT16" s="21">
        <f>MASTER_DATA_MAPPED!FT16</f>
        <v>0</v>
      </c>
      <c r="FU16" s="21">
        <f>MASTER_DATA_MAPPED!FU16</f>
        <v>0</v>
      </c>
      <c r="FV16" s="21">
        <f>MASTER_DATA_MAPPED!FV16</f>
        <v>0</v>
      </c>
      <c r="FW16" s="21">
        <f>MASTER_DATA_MAPPED!FW16</f>
        <v>0</v>
      </c>
      <c r="FX16" s="21">
        <f>MASTER_DATA_MAPPED!FX16</f>
        <v>0</v>
      </c>
      <c r="FY16" s="21">
        <f>MASTER_DATA_MAPPED!FY16</f>
        <v>0</v>
      </c>
      <c r="FZ16" s="21">
        <f>MASTER_DATA_MAPPED!FZ16</f>
        <v>0</v>
      </c>
      <c r="GA16" s="21">
        <f>MASTER_DATA_MAPPED!GA16</f>
        <v>0</v>
      </c>
      <c r="GB16" s="21">
        <f>MASTER_DATA_MAPPED!GB16</f>
        <v>0</v>
      </c>
      <c r="GC16" s="21">
        <f>MASTER_DATA_MAPPED!GC16</f>
        <v>0</v>
      </c>
      <c r="GD16" s="21">
        <f>MASTER_DATA_MAPPED!GD16</f>
        <v>0</v>
      </c>
      <c r="GE16" s="21">
        <f>MASTER_DATA_MAPPED!GE16</f>
        <v>0</v>
      </c>
      <c r="GF16" s="21">
        <f>MASTER_DATA_MAPPED!GF16</f>
        <v>0</v>
      </c>
      <c r="GG16" s="21">
        <f>MASTER_DATA_MAPPED!GG16</f>
        <v>0</v>
      </c>
      <c r="GH16" s="21">
        <f>MASTER_DATA_MAPPED!GH16</f>
        <v>0</v>
      </c>
      <c r="GI16" s="21">
        <f>MASTER_DATA_MAPPED!GI16</f>
        <v>0</v>
      </c>
      <c r="GJ16" s="21">
        <f>MASTER_DATA_MAPPED!GJ16</f>
        <v>0</v>
      </c>
      <c r="GK16" s="21">
        <f>MASTER_DATA_MAPPED!GK16</f>
        <v>0</v>
      </c>
      <c r="GL16" s="21">
        <f>MASTER_DATA_MAPPED!GL16</f>
        <v>0</v>
      </c>
      <c r="GM16" s="21">
        <f>MASTER_DATA_MAPPED!GM16</f>
        <v>0</v>
      </c>
      <c r="GN16" s="21">
        <f>MASTER_DATA_MAPPED!GN16</f>
        <v>0</v>
      </c>
      <c r="GO16" s="21">
        <f>MASTER_DATA_MAPPED!GO16</f>
        <v>0</v>
      </c>
      <c r="GP16" s="21">
        <f>MASTER_DATA_MAPPED!GP16</f>
        <v>0</v>
      </c>
      <c r="GQ16" s="21">
        <f>MASTER_DATA_MAPPED!GQ16</f>
        <v>0</v>
      </c>
      <c r="GR16" s="21">
        <f>MASTER_DATA_MAPPED!GR16</f>
        <v>0</v>
      </c>
      <c r="GS16" s="21">
        <f>MASTER_DATA_MAPPED!GS16</f>
        <v>0</v>
      </c>
      <c r="GT16" s="21">
        <f>MASTER_DATA_MAPPED!GT16</f>
        <v>0</v>
      </c>
      <c r="GU16" s="21">
        <f>MASTER_DATA_MAPPED!GU16</f>
        <v>0</v>
      </c>
      <c r="GV16" s="21">
        <f>MASTER_DATA_MAPPED!GV16</f>
        <v>0</v>
      </c>
      <c r="GW16" s="21">
        <f>MASTER_DATA_MAPPED!GW16</f>
        <v>0</v>
      </c>
      <c r="GX16" s="21">
        <f>MASTER_DATA_MAPPED!GX16</f>
        <v>0</v>
      </c>
      <c r="GY16" s="21">
        <f>MASTER_DATA_MAPPED!GY16</f>
        <v>0</v>
      </c>
    </row>
    <row r="17" spans="2:207" ht="18.75" x14ac:dyDescent="0.3">
      <c r="H17" s="46" t="s">
        <v>16</v>
      </c>
      <c r="I17" s="93" t="str">
        <f>MASTER_DATA_MAPPED!I17</f>
        <v>Brayton</v>
      </c>
      <c r="J17" s="93" t="str">
        <f>MASTER_DATA_MAPPED!J17</f>
        <v>Brayton</v>
      </c>
      <c r="K17" s="93" t="str">
        <f>MASTER_DATA_MAPPED!K17</f>
        <v>Brayton</v>
      </c>
      <c r="L17" s="93" t="str">
        <f>MASTER_DATA_MAPPED!L17</f>
        <v>Brayton</v>
      </c>
      <c r="M17" s="93" t="str">
        <f>MASTER_DATA_MAPPED!M17</f>
        <v>Brayton</v>
      </c>
      <c r="N17" s="93" t="str">
        <f>MASTER_DATA_MAPPED!N17</f>
        <v>Brayton</v>
      </c>
      <c r="O17" s="93" t="str">
        <f>MASTER_DATA_MAPPED!O17</f>
        <v>Brayton</v>
      </c>
      <c r="P17" s="93" t="str">
        <f>MASTER_DATA_MAPPED!P17</f>
        <v>Brayton</v>
      </c>
      <c r="Q17" s="93" t="str">
        <f>MASTER_DATA_MAPPED!Q17</f>
        <v>Brayton</v>
      </c>
      <c r="R17" s="93" t="str">
        <f>MASTER_DATA_MAPPED!R17</f>
        <v>Brayton</v>
      </c>
      <c r="S17" s="93" t="str">
        <f>MASTER_DATA_MAPPED!S17</f>
        <v>Brayton</v>
      </c>
      <c r="T17" s="93" t="str">
        <f>MASTER_DATA_MAPPED!T17</f>
        <v>Brayton</v>
      </c>
      <c r="U17" s="93" t="str">
        <f>MASTER_DATA_MAPPED!U17</f>
        <v>Brayton</v>
      </c>
      <c r="V17" s="93" t="str">
        <f>MASTER_DATA_MAPPED!V17</f>
        <v>Brayton</v>
      </c>
      <c r="W17" s="93" t="str">
        <f>MASTER_DATA_MAPPED!W17</f>
        <v>Brayton</v>
      </c>
      <c r="X17" s="93" t="str">
        <f>MASTER_DATA_MAPPED!X17</f>
        <v>Brayton</v>
      </c>
      <c r="Y17" s="93" t="str">
        <f>MASTER_DATA_MAPPED!Y17</f>
        <v>Brayton</v>
      </c>
      <c r="Z17" s="93" t="str">
        <f>MASTER_DATA_MAPPED!Z17</f>
        <v>Brayton</v>
      </c>
      <c r="AA17" s="93" t="str">
        <f>MASTER_DATA_MAPPED!AA17</f>
        <v>Brayton</v>
      </c>
      <c r="AB17" s="93" t="str">
        <f>MASTER_DATA_MAPPED!AB17</f>
        <v>Brayton</v>
      </c>
      <c r="AC17" s="93" t="str">
        <f>MASTER_DATA_MAPPED!AC17</f>
        <v>Brayton</v>
      </c>
      <c r="AD17" s="93" t="str">
        <f>MASTER_DATA_MAPPED!AD17</f>
        <v>Brayton</v>
      </c>
      <c r="AE17" s="93" t="str">
        <f>MASTER_DATA_MAPPED!AE17</f>
        <v>Brayton</v>
      </c>
      <c r="AF17" s="93" t="str">
        <f>MASTER_DATA_MAPPED!AF17</f>
        <v>Brayton</v>
      </c>
      <c r="AG17" s="93" t="str">
        <f>MASTER_DATA_MAPPED!AG17</f>
        <v>Brayton</v>
      </c>
      <c r="AH17" s="93" t="str">
        <f>MASTER_DATA_MAPPED!AH17</f>
        <v>Brayton</v>
      </c>
      <c r="AI17" s="93" t="str">
        <f>MASTER_DATA_MAPPED!AI17</f>
        <v>Brayton</v>
      </c>
      <c r="AJ17" s="93" t="str">
        <f>MASTER_DATA_MAPPED!AJ17</f>
        <v>Brayton</v>
      </c>
      <c r="AK17" s="93" t="str">
        <f>MASTER_DATA_MAPPED!AK17</f>
        <v>Brayton</v>
      </c>
      <c r="AL17" s="93" t="str">
        <f>MASTER_DATA_MAPPED!AL17</f>
        <v>Brayton</v>
      </c>
      <c r="AM17" s="93" t="str">
        <f>MASTER_DATA_MAPPED!AM17</f>
        <v>Brayton</v>
      </c>
      <c r="AN17" s="93" t="str">
        <f>MASTER_DATA_MAPPED!AN17</f>
        <v>Brayton</v>
      </c>
      <c r="AO17" s="93">
        <f>MASTER_DATA_MAPPED!AO17</f>
        <v>0</v>
      </c>
      <c r="AP17" s="93">
        <f>MASTER_DATA_MAPPED!AP17</f>
        <v>0</v>
      </c>
      <c r="AQ17" s="93">
        <f>MASTER_DATA_MAPPED!AQ17</f>
        <v>0</v>
      </c>
      <c r="AR17" s="93">
        <f>MASTER_DATA_MAPPED!AR17</f>
        <v>0</v>
      </c>
      <c r="AS17" s="93">
        <f>MASTER_DATA_MAPPED!AS17</f>
        <v>0</v>
      </c>
      <c r="AT17" s="93">
        <f>MASTER_DATA_MAPPED!AT17</f>
        <v>0</v>
      </c>
      <c r="AU17" s="93">
        <f>MASTER_DATA_MAPPED!AU17</f>
        <v>0</v>
      </c>
      <c r="AV17" s="93">
        <f>MASTER_DATA_MAPPED!AV17</f>
        <v>0</v>
      </c>
      <c r="AW17" s="93">
        <f>MASTER_DATA_MAPPED!AW17</f>
        <v>0</v>
      </c>
      <c r="AX17" s="93">
        <f>MASTER_DATA_MAPPED!AX17</f>
        <v>0</v>
      </c>
      <c r="AY17" s="93">
        <f>MASTER_DATA_MAPPED!AY17</f>
        <v>0</v>
      </c>
      <c r="AZ17" s="93">
        <f>MASTER_DATA_MAPPED!AZ17</f>
        <v>0</v>
      </c>
      <c r="BA17" s="93">
        <f>MASTER_DATA_MAPPED!BA17</f>
        <v>0</v>
      </c>
      <c r="BB17" s="93">
        <f>MASTER_DATA_MAPPED!BB17</f>
        <v>0</v>
      </c>
      <c r="BC17" s="93">
        <f>MASTER_DATA_MAPPED!BC17</f>
        <v>0</v>
      </c>
      <c r="BD17" s="93">
        <f>MASTER_DATA_MAPPED!BD17</f>
        <v>0</v>
      </c>
      <c r="BE17" s="93">
        <f>MASTER_DATA_MAPPED!BE17</f>
        <v>0</v>
      </c>
      <c r="BF17" s="93">
        <f>MASTER_DATA_MAPPED!BF17</f>
        <v>0</v>
      </c>
      <c r="BG17" s="93">
        <f>MASTER_DATA_MAPPED!BG17</f>
        <v>0</v>
      </c>
      <c r="BH17" s="93">
        <f>MASTER_DATA_MAPPED!BH17</f>
        <v>0</v>
      </c>
      <c r="BI17" s="93">
        <f>MASTER_DATA_MAPPED!BI17</f>
        <v>0</v>
      </c>
      <c r="BJ17" s="93">
        <f>MASTER_DATA_MAPPED!BJ17</f>
        <v>0</v>
      </c>
      <c r="BK17" s="93">
        <f>MASTER_DATA_MAPPED!BK17</f>
        <v>0</v>
      </c>
      <c r="BL17" s="93">
        <f>MASTER_DATA_MAPPED!BL17</f>
        <v>0</v>
      </c>
      <c r="BM17" s="93">
        <f>MASTER_DATA_MAPPED!BM17</f>
        <v>0</v>
      </c>
      <c r="BN17" s="93">
        <f>MASTER_DATA_MAPPED!BN17</f>
        <v>0</v>
      </c>
      <c r="BO17" s="93">
        <f>MASTER_DATA_MAPPED!BO17</f>
        <v>0</v>
      </c>
      <c r="BP17" s="93">
        <f>MASTER_DATA_MAPPED!BP17</f>
        <v>3417</v>
      </c>
      <c r="BQ17" s="93">
        <f>MASTER_DATA_MAPPED!BQ17</f>
        <v>0</v>
      </c>
      <c r="BR17" s="93">
        <f>MASTER_DATA_MAPPED!BR17</f>
        <v>0</v>
      </c>
      <c r="BS17" s="93">
        <f>MASTER_DATA_MAPPED!BS17</f>
        <v>0</v>
      </c>
      <c r="BT17" s="93">
        <f>MASTER_DATA_MAPPED!BT17</f>
        <v>0</v>
      </c>
      <c r="BU17" s="93">
        <f>MASTER_DATA_MAPPED!BU17</f>
        <v>0</v>
      </c>
      <c r="BV17" s="93">
        <f>MASTER_DATA_MAPPED!BV17</f>
        <v>0</v>
      </c>
      <c r="BW17" s="93">
        <f>MASTER_DATA_MAPPED!BW17</f>
        <v>0</v>
      </c>
      <c r="BX17" s="93">
        <f>MASTER_DATA_MAPPED!BX17</f>
        <v>0</v>
      </c>
      <c r="BY17" s="93">
        <f>MASTER_DATA_MAPPED!BY17</f>
        <v>0</v>
      </c>
      <c r="BZ17" s="93">
        <f>MASTER_DATA_MAPPED!BZ17</f>
        <v>0</v>
      </c>
      <c r="CA17" s="93">
        <f>MASTER_DATA_MAPPED!CA17</f>
        <v>0</v>
      </c>
      <c r="CB17" s="93">
        <f>MASTER_DATA_MAPPED!CB17</f>
        <v>0</v>
      </c>
      <c r="CC17" s="93">
        <f>MASTER_DATA_MAPPED!CC17</f>
        <v>0</v>
      </c>
      <c r="CD17" s="93">
        <f>MASTER_DATA_MAPPED!CD17</f>
        <v>0</v>
      </c>
      <c r="CE17" s="93">
        <f>MASTER_DATA_MAPPED!CE17</f>
        <v>0</v>
      </c>
      <c r="CF17" s="93">
        <f>MASTER_DATA_MAPPED!CF17</f>
        <v>0</v>
      </c>
      <c r="CG17" s="93">
        <f>MASTER_DATA_MAPPED!CG17</f>
        <v>0</v>
      </c>
      <c r="CH17" s="93">
        <f>MASTER_DATA_MAPPED!CH17</f>
        <v>0</v>
      </c>
      <c r="CI17" s="93">
        <f>MASTER_DATA_MAPPED!CI17</f>
        <v>0</v>
      </c>
      <c r="CJ17" s="93">
        <f>MASTER_DATA_MAPPED!CJ17</f>
        <v>0</v>
      </c>
      <c r="CK17" s="93">
        <f>MASTER_DATA_MAPPED!CK17</f>
        <v>0</v>
      </c>
      <c r="CL17" s="93">
        <f>MASTER_DATA_MAPPED!CL17</f>
        <v>0</v>
      </c>
      <c r="CM17" s="93">
        <f>MASTER_DATA_MAPPED!CM17</f>
        <v>0</v>
      </c>
      <c r="CN17" s="93">
        <f>MASTER_DATA_MAPPED!CN17</f>
        <v>0</v>
      </c>
      <c r="CO17" s="93">
        <f>MASTER_DATA_MAPPED!CO17</f>
        <v>0</v>
      </c>
      <c r="CP17" s="93">
        <f>MASTER_DATA_MAPPED!CP17</f>
        <v>0</v>
      </c>
      <c r="CQ17" s="93">
        <f>MASTER_DATA_MAPPED!CQ17</f>
        <v>0</v>
      </c>
      <c r="CR17" s="93">
        <f>MASTER_DATA_MAPPED!CR17</f>
        <v>0</v>
      </c>
      <c r="CS17" s="93">
        <f>MASTER_DATA_MAPPED!CS17</f>
        <v>0</v>
      </c>
      <c r="CT17" s="93">
        <f>MASTER_DATA_MAPPED!CT17</f>
        <v>0</v>
      </c>
      <c r="CU17" s="93">
        <f>MASTER_DATA_MAPPED!CU17</f>
        <v>0</v>
      </c>
      <c r="CV17" s="93">
        <f>MASTER_DATA_MAPPED!CV17</f>
        <v>0</v>
      </c>
      <c r="CW17" s="93">
        <f>MASTER_DATA_MAPPED!CW17</f>
        <v>0</v>
      </c>
      <c r="CX17" s="93">
        <f>MASTER_DATA_MAPPED!CX17</f>
        <v>0</v>
      </c>
      <c r="CY17" s="93">
        <f>MASTER_DATA_MAPPED!CY17</f>
        <v>0</v>
      </c>
      <c r="CZ17" s="93">
        <f>MASTER_DATA_MAPPED!CZ17</f>
        <v>0</v>
      </c>
      <c r="DA17" s="93">
        <f>MASTER_DATA_MAPPED!DA17</f>
        <v>0</v>
      </c>
      <c r="DB17" s="93">
        <f>MASTER_DATA_MAPPED!DB17</f>
        <v>0</v>
      </c>
      <c r="DC17" s="93">
        <f>MASTER_DATA_MAPPED!DC17</f>
        <v>0</v>
      </c>
      <c r="DD17" s="93">
        <f>MASTER_DATA_MAPPED!DD17</f>
        <v>0</v>
      </c>
      <c r="DE17" s="93">
        <f>MASTER_DATA_MAPPED!DE17</f>
        <v>0</v>
      </c>
      <c r="DF17" s="93">
        <f>MASTER_DATA_MAPPED!DF17</f>
        <v>0</v>
      </c>
      <c r="DG17" s="93">
        <f>MASTER_DATA_MAPPED!DG17</f>
        <v>0</v>
      </c>
      <c r="DH17" s="93">
        <f>MASTER_DATA_MAPPED!DH17</f>
        <v>0</v>
      </c>
      <c r="DI17" s="93">
        <f>MASTER_DATA_MAPPED!DI17</f>
        <v>0</v>
      </c>
      <c r="DJ17" s="93">
        <f>MASTER_DATA_MAPPED!DJ17</f>
        <v>0</v>
      </c>
      <c r="DK17" s="93">
        <f>MASTER_DATA_MAPPED!DK17</f>
        <v>0</v>
      </c>
      <c r="DL17" s="93">
        <f>MASTER_DATA_MAPPED!DL17</f>
        <v>0</v>
      </c>
      <c r="DM17" s="93">
        <f>MASTER_DATA_MAPPED!DM17</f>
        <v>0</v>
      </c>
      <c r="DN17" s="93">
        <f>MASTER_DATA_MAPPED!DN17</f>
        <v>0</v>
      </c>
      <c r="DO17" s="93">
        <f>MASTER_DATA_MAPPED!DO17</f>
        <v>0</v>
      </c>
      <c r="DP17" s="93">
        <f>MASTER_DATA_MAPPED!DP17</f>
        <v>0</v>
      </c>
      <c r="DQ17" s="93">
        <f>MASTER_DATA_MAPPED!DQ17</f>
        <v>0</v>
      </c>
      <c r="DR17" s="93">
        <f>MASTER_DATA_MAPPED!DR17</f>
        <v>0</v>
      </c>
      <c r="DS17" s="93">
        <f>MASTER_DATA_MAPPED!DS17</f>
        <v>0</v>
      </c>
      <c r="DT17" s="93">
        <f>MASTER_DATA_MAPPED!DT17</f>
        <v>0</v>
      </c>
      <c r="DU17" s="93">
        <f>MASTER_DATA_MAPPED!DU17</f>
        <v>0</v>
      </c>
      <c r="DV17" s="93">
        <f>MASTER_DATA_MAPPED!DV17</f>
        <v>0</v>
      </c>
      <c r="DW17" s="93">
        <f>MASTER_DATA_MAPPED!DW17</f>
        <v>0</v>
      </c>
      <c r="DX17" s="93">
        <f>MASTER_DATA_MAPPED!DX17</f>
        <v>0</v>
      </c>
      <c r="DY17" s="93">
        <f>MASTER_DATA_MAPPED!DY17</f>
        <v>0</v>
      </c>
      <c r="DZ17" s="93">
        <f>MASTER_DATA_MAPPED!DZ17</f>
        <v>0</v>
      </c>
      <c r="EA17" s="93">
        <f>MASTER_DATA_MAPPED!EA17</f>
        <v>0</v>
      </c>
      <c r="EB17" s="93">
        <f>MASTER_DATA_MAPPED!EB17</f>
        <v>0</v>
      </c>
      <c r="EC17" s="93">
        <f>MASTER_DATA_MAPPED!EC17</f>
        <v>0</v>
      </c>
      <c r="ED17" s="93">
        <f>MASTER_DATA_MAPPED!ED17</f>
        <v>0</v>
      </c>
      <c r="EE17" s="93">
        <f>MASTER_DATA_MAPPED!EE17</f>
        <v>0</v>
      </c>
      <c r="EF17" s="93">
        <f>MASTER_DATA_MAPPED!EF17</f>
        <v>0</v>
      </c>
      <c r="EG17" s="93">
        <f>MASTER_DATA_MAPPED!EG17</f>
        <v>0</v>
      </c>
      <c r="EH17" s="93">
        <f>MASTER_DATA_MAPPED!EH17</f>
        <v>0</v>
      </c>
      <c r="EI17" s="93">
        <f>MASTER_DATA_MAPPED!EI17</f>
        <v>0</v>
      </c>
      <c r="EJ17" s="93">
        <f>MASTER_DATA_MAPPED!EJ17</f>
        <v>0</v>
      </c>
      <c r="EK17" s="93">
        <f>MASTER_DATA_MAPPED!EK17</f>
        <v>0</v>
      </c>
      <c r="EL17" s="93">
        <f>MASTER_DATA_MAPPED!EL17</f>
        <v>0</v>
      </c>
      <c r="EM17" s="93">
        <f>MASTER_DATA_MAPPED!EM17</f>
        <v>0</v>
      </c>
      <c r="EN17" s="93">
        <f>MASTER_DATA_MAPPED!EN17</f>
        <v>0</v>
      </c>
      <c r="EO17" s="93" t="str">
        <f>MASTER_DATA_MAPPED!EO17</f>
        <v>Rankine</v>
      </c>
      <c r="EP17" s="93" t="str">
        <f>MASTER_DATA_MAPPED!EP17</f>
        <v>Rankine</v>
      </c>
      <c r="EQ17" s="93" t="str">
        <f>MASTER_DATA_MAPPED!EQ17</f>
        <v>Rankine</v>
      </c>
      <c r="ER17" s="93" t="str">
        <f>MASTER_DATA_MAPPED!ER17</f>
        <v>Rankine</v>
      </c>
      <c r="ES17" s="93" t="str">
        <f>MASTER_DATA_MAPPED!ES17</f>
        <v>Rankine</v>
      </c>
      <c r="ET17" s="93" t="str">
        <f>MASTER_DATA_MAPPED!ET17</f>
        <v>Rankine</v>
      </c>
      <c r="EU17" s="93" t="str">
        <f>MASTER_DATA_MAPPED!EU17</f>
        <v>Rankine</v>
      </c>
      <c r="EV17" s="93" t="str">
        <f>MASTER_DATA_MAPPED!EV17</f>
        <v>Rankine</v>
      </c>
      <c r="EW17" s="93">
        <f>MASTER_DATA_MAPPED!EW17</f>
        <v>0</v>
      </c>
      <c r="EX17" s="93">
        <f>MASTER_DATA_MAPPED!EX17</f>
        <v>0</v>
      </c>
      <c r="EY17" s="93">
        <f>MASTER_DATA_MAPPED!EY17</f>
        <v>0</v>
      </c>
      <c r="EZ17" s="93">
        <f>MASTER_DATA_MAPPED!EZ17</f>
        <v>0</v>
      </c>
      <c r="FA17" s="93">
        <f>MASTER_DATA_MAPPED!FA17</f>
        <v>0</v>
      </c>
      <c r="FB17" s="93">
        <f>MASTER_DATA_MAPPED!FB17</f>
        <v>0</v>
      </c>
      <c r="FC17" s="93">
        <f>MASTER_DATA_MAPPED!FC17</f>
        <v>0</v>
      </c>
      <c r="FD17" s="93">
        <f>MASTER_DATA_MAPPED!FD17</f>
        <v>0</v>
      </c>
      <c r="FE17" s="93">
        <f>MASTER_DATA_MAPPED!FE17</f>
        <v>0</v>
      </c>
      <c r="FF17" s="93">
        <f>MASTER_DATA_MAPPED!FF17</f>
        <v>0</v>
      </c>
      <c r="FG17" s="93">
        <f>MASTER_DATA_MAPPED!FG17</f>
        <v>0</v>
      </c>
      <c r="FH17" s="93">
        <f>MASTER_DATA_MAPPED!FH17</f>
        <v>0</v>
      </c>
      <c r="FI17" s="93">
        <f>MASTER_DATA_MAPPED!FI17</f>
        <v>0</v>
      </c>
      <c r="FJ17" s="93">
        <f>MASTER_DATA_MAPPED!FJ17</f>
        <v>0</v>
      </c>
      <c r="FK17" s="93">
        <f>MASTER_DATA_MAPPED!FK17</f>
        <v>0</v>
      </c>
      <c r="FL17" s="93">
        <f>MASTER_DATA_MAPPED!FL17</f>
        <v>0</v>
      </c>
      <c r="FM17" s="93">
        <f>MASTER_DATA_MAPPED!FM17</f>
        <v>0</v>
      </c>
      <c r="FN17" s="93">
        <f>MASTER_DATA_MAPPED!FN17</f>
        <v>0</v>
      </c>
      <c r="FO17" s="93">
        <f>MASTER_DATA_MAPPED!FO17</f>
        <v>0</v>
      </c>
      <c r="FP17" s="93">
        <f>MASTER_DATA_MAPPED!FP17</f>
        <v>0</v>
      </c>
      <c r="FQ17" s="93">
        <f>MASTER_DATA_MAPPED!FQ17</f>
        <v>0</v>
      </c>
      <c r="FR17" s="93">
        <f>MASTER_DATA_MAPPED!FR17</f>
        <v>0</v>
      </c>
      <c r="FS17" s="93">
        <f>MASTER_DATA_MAPPED!FS17</f>
        <v>0</v>
      </c>
      <c r="FT17" s="93">
        <f>MASTER_DATA_MAPPED!FT17</f>
        <v>0</v>
      </c>
      <c r="FU17" s="93">
        <f>MASTER_DATA_MAPPED!FU17</f>
        <v>0</v>
      </c>
      <c r="FV17" s="93">
        <f>MASTER_DATA_MAPPED!FV17</f>
        <v>0</v>
      </c>
      <c r="FW17" s="93">
        <f>MASTER_DATA_MAPPED!FW17</f>
        <v>0</v>
      </c>
      <c r="FX17" s="93">
        <f>MASTER_DATA_MAPPED!FX17</f>
        <v>0</v>
      </c>
      <c r="FY17" s="93">
        <f>MASTER_DATA_MAPPED!FY17</f>
        <v>0</v>
      </c>
      <c r="FZ17" s="93">
        <f>MASTER_DATA_MAPPED!FZ17</f>
        <v>0</v>
      </c>
      <c r="GA17" s="93">
        <f>MASTER_DATA_MAPPED!GA17</f>
        <v>0</v>
      </c>
      <c r="GB17" s="93">
        <f>MASTER_DATA_MAPPED!GB17</f>
        <v>0</v>
      </c>
      <c r="GC17" s="93">
        <f>MASTER_DATA_MAPPED!GC17</f>
        <v>0</v>
      </c>
      <c r="GD17" s="93">
        <f>MASTER_DATA_MAPPED!GD17</f>
        <v>0</v>
      </c>
      <c r="GE17" s="93">
        <f>MASTER_DATA_MAPPED!GE17</f>
        <v>0</v>
      </c>
      <c r="GF17" s="93">
        <f>MASTER_DATA_MAPPED!GF17</f>
        <v>0</v>
      </c>
      <c r="GG17" s="93">
        <f>MASTER_DATA_MAPPED!GG17</f>
        <v>0</v>
      </c>
      <c r="GH17" s="93">
        <f>MASTER_DATA_MAPPED!GH17</f>
        <v>0</v>
      </c>
      <c r="GI17" s="93">
        <f>MASTER_DATA_MAPPED!GI17</f>
        <v>0</v>
      </c>
      <c r="GJ17" s="93">
        <f>MASTER_DATA_MAPPED!GJ17</f>
        <v>0</v>
      </c>
      <c r="GK17" s="93">
        <f>MASTER_DATA_MAPPED!GK17</f>
        <v>0</v>
      </c>
      <c r="GL17" s="93">
        <f>MASTER_DATA_MAPPED!GL17</f>
        <v>0</v>
      </c>
      <c r="GM17" s="93">
        <f>MASTER_DATA_MAPPED!GM17</f>
        <v>0</v>
      </c>
      <c r="GN17" s="93">
        <f>MASTER_DATA_MAPPED!GN17</f>
        <v>0</v>
      </c>
      <c r="GO17" s="93">
        <f>MASTER_DATA_MAPPED!GO17</f>
        <v>0</v>
      </c>
      <c r="GP17" s="93">
        <f>MASTER_DATA_MAPPED!GP17</f>
        <v>0</v>
      </c>
      <c r="GQ17" s="93">
        <f>MASTER_DATA_MAPPED!GQ17</f>
        <v>0</v>
      </c>
      <c r="GR17" s="93">
        <f>MASTER_DATA_MAPPED!GR17</f>
        <v>0</v>
      </c>
      <c r="GS17" s="93">
        <f>MASTER_DATA_MAPPED!GS17</f>
        <v>0</v>
      </c>
      <c r="GT17" s="93">
        <f>MASTER_DATA_MAPPED!GT17</f>
        <v>0</v>
      </c>
      <c r="GU17" s="93">
        <f>MASTER_DATA_MAPPED!GU17</f>
        <v>0</v>
      </c>
      <c r="GV17" s="93">
        <f>MASTER_DATA_MAPPED!GV17</f>
        <v>0</v>
      </c>
      <c r="GW17" s="93">
        <f>MASTER_DATA_MAPPED!GW17</f>
        <v>0</v>
      </c>
      <c r="GX17" s="93">
        <f>MASTER_DATA_MAPPED!GX17</f>
        <v>0</v>
      </c>
      <c r="GY17" s="93">
        <f>MASTER_DATA_MAPPED!GY17</f>
        <v>0</v>
      </c>
    </row>
    <row r="18" spans="2:207" ht="18.75" x14ac:dyDescent="0.3">
      <c r="E18" s="113"/>
      <c r="H18" s="103" t="s">
        <v>17</v>
      </c>
      <c r="I18" s="21">
        <f>MASTER_DATA_MAPPED!I18</f>
        <v>281</v>
      </c>
      <c r="J18" s="21">
        <f>MASTER_DATA_MAPPED!J18</f>
        <v>281</v>
      </c>
      <c r="K18" s="21">
        <f>MASTER_DATA_MAPPED!K18</f>
        <v>281</v>
      </c>
      <c r="L18" s="21">
        <f>MASTER_DATA_MAPPED!L18</f>
        <v>281</v>
      </c>
      <c r="M18" s="21">
        <f>MASTER_DATA_MAPPED!M18</f>
        <v>164</v>
      </c>
      <c r="N18" s="21">
        <f>MASTER_DATA_MAPPED!N18</f>
        <v>164</v>
      </c>
      <c r="O18" s="21">
        <f>MASTER_DATA_MAPPED!O18</f>
        <v>164</v>
      </c>
      <c r="P18" s="21">
        <f>MASTER_DATA_MAPPED!P18</f>
        <v>1124</v>
      </c>
      <c r="Q18" s="21">
        <f>MASTER_DATA_MAPPED!Q18</f>
        <v>281</v>
      </c>
      <c r="R18" s="21">
        <f>MASTER_DATA_MAPPED!R18</f>
        <v>281</v>
      </c>
      <c r="S18" s="21">
        <f>MASTER_DATA_MAPPED!S18</f>
        <v>281</v>
      </c>
      <c r="T18" s="21">
        <f>MASTER_DATA_MAPPED!T18</f>
        <v>281</v>
      </c>
      <c r="U18" s="21">
        <f>MASTER_DATA_MAPPED!U18</f>
        <v>1124</v>
      </c>
      <c r="V18" s="21">
        <f>MASTER_DATA_MAPPED!V18</f>
        <v>1124</v>
      </c>
      <c r="W18" s="21">
        <f>MASTER_DATA_MAPPED!W18</f>
        <v>1124</v>
      </c>
      <c r="X18" s="21">
        <f>MASTER_DATA_MAPPED!X18</f>
        <v>1124</v>
      </c>
      <c r="Y18" s="21">
        <f>MASTER_DATA_MAPPED!Y18</f>
        <v>164</v>
      </c>
      <c r="Z18" s="21">
        <f>MASTER_DATA_MAPPED!Z18</f>
        <v>164</v>
      </c>
      <c r="AA18" s="21">
        <f>MASTER_DATA_MAPPED!AA18</f>
        <v>164</v>
      </c>
      <c r="AB18" s="21">
        <f>MASTER_DATA_MAPPED!AB18</f>
        <v>164</v>
      </c>
      <c r="AC18" s="21">
        <f>MASTER_DATA_MAPPED!AC18</f>
        <v>656</v>
      </c>
      <c r="AD18" s="21">
        <f>MASTER_DATA_MAPPED!AD18</f>
        <v>656</v>
      </c>
      <c r="AE18" s="21">
        <f>MASTER_DATA_MAPPED!AE18</f>
        <v>656</v>
      </c>
      <c r="AF18" s="21">
        <f>MASTER_DATA_MAPPED!AF18</f>
        <v>656</v>
      </c>
      <c r="AG18" s="21">
        <f>MASTER_DATA_MAPPED!AG18</f>
        <v>164</v>
      </c>
      <c r="AH18" s="21">
        <f>MASTER_DATA_MAPPED!AH18</f>
        <v>164</v>
      </c>
      <c r="AI18" s="21">
        <f>MASTER_DATA_MAPPED!AI18</f>
        <v>164</v>
      </c>
      <c r="AJ18" s="21">
        <f>MASTER_DATA_MAPPED!AJ18</f>
        <v>164</v>
      </c>
      <c r="AK18" s="21">
        <f>MASTER_DATA_MAPPED!AK18</f>
        <v>656</v>
      </c>
      <c r="AL18" s="21">
        <f>MASTER_DATA_MAPPED!AL18</f>
        <v>656</v>
      </c>
      <c r="AM18" s="21">
        <f>MASTER_DATA_MAPPED!AM18</f>
        <v>656</v>
      </c>
      <c r="AN18" s="21">
        <f>MASTER_DATA_MAPPED!AN18</f>
        <v>656</v>
      </c>
      <c r="AO18" s="21">
        <f>MASTER_DATA_MAPPED!AO18</f>
        <v>2200</v>
      </c>
      <c r="AP18" s="21">
        <f>MASTER_DATA_MAPPED!AP18</f>
        <v>2200</v>
      </c>
      <c r="AQ18" s="21">
        <f>MASTER_DATA_MAPPED!AQ18</f>
        <v>2200</v>
      </c>
      <c r="AR18" s="21">
        <f>MASTER_DATA_MAPPED!AR18</f>
        <v>2200</v>
      </c>
      <c r="AS18" s="21">
        <f>MASTER_DATA_MAPPED!AS18</f>
        <v>2200</v>
      </c>
      <c r="AT18" s="21">
        <f>MASTER_DATA_MAPPED!AT18</f>
        <v>2200</v>
      </c>
      <c r="AU18" s="21">
        <f>MASTER_DATA_MAPPED!AU18</f>
        <v>2200</v>
      </c>
      <c r="AV18" s="21">
        <f>MASTER_DATA_MAPPED!AV18</f>
        <v>2200</v>
      </c>
      <c r="AW18" s="21">
        <f>MASTER_DATA_MAPPED!AW18</f>
        <v>275</v>
      </c>
      <c r="AX18" s="21">
        <f>MASTER_DATA_MAPPED!AX18</f>
        <v>275</v>
      </c>
      <c r="AY18" s="21">
        <f>MASTER_DATA_MAPPED!AY18</f>
        <v>275</v>
      </c>
      <c r="AZ18" s="21">
        <f>MASTER_DATA_MAPPED!AZ18</f>
        <v>275</v>
      </c>
      <c r="BA18" s="21">
        <f>MASTER_DATA_MAPPED!BA18</f>
        <v>1100</v>
      </c>
      <c r="BB18" s="21">
        <f>MASTER_DATA_MAPPED!BB18</f>
        <v>1100</v>
      </c>
      <c r="BC18" s="21">
        <f>MASTER_DATA_MAPPED!BC18</f>
        <v>1100</v>
      </c>
      <c r="BD18" s="21">
        <f>MASTER_DATA_MAPPED!BD18</f>
        <v>1100</v>
      </c>
      <c r="BE18" s="21">
        <f>MASTER_DATA_MAPPED!BE18</f>
        <v>154</v>
      </c>
      <c r="BF18" s="21">
        <f>MASTER_DATA_MAPPED!BF18</f>
        <v>154</v>
      </c>
      <c r="BG18" s="21">
        <f>MASTER_DATA_MAPPED!BG18</f>
        <v>154</v>
      </c>
      <c r="BH18" s="21">
        <f>MASTER_DATA_MAPPED!BH18</f>
        <v>154</v>
      </c>
      <c r="BI18" s="21">
        <f>MASTER_DATA_MAPPED!BI18</f>
        <v>616</v>
      </c>
      <c r="BJ18" s="21">
        <f>MASTER_DATA_MAPPED!BJ18</f>
        <v>616</v>
      </c>
      <c r="BK18" s="21">
        <f>MASTER_DATA_MAPPED!BK18</f>
        <v>616</v>
      </c>
      <c r="BL18" s="21">
        <f>MASTER_DATA_MAPPED!BL18</f>
        <v>616</v>
      </c>
      <c r="BM18" s="21">
        <f>MASTER_DATA_MAPPED!BM18</f>
        <v>1144</v>
      </c>
      <c r="BN18" s="21">
        <f>MASTER_DATA_MAPPED!BN18</f>
        <v>1144</v>
      </c>
      <c r="BO18" s="21">
        <f>MASTER_DATA_MAPPED!BO18</f>
        <v>1144</v>
      </c>
      <c r="BP18" s="21">
        <f>MASTER_DATA_MAPPED!BP18</f>
        <v>1144</v>
      </c>
      <c r="BQ18" s="21">
        <f>MASTER_DATA_MAPPED!BQ18</f>
        <v>1144</v>
      </c>
      <c r="BR18" s="21">
        <f>MASTER_DATA_MAPPED!BR18</f>
        <v>1144</v>
      </c>
      <c r="BS18" s="21">
        <f>MASTER_DATA_MAPPED!BS18</f>
        <v>1144</v>
      </c>
      <c r="BT18" s="21">
        <f>MASTER_DATA_MAPPED!BT18</f>
        <v>1144</v>
      </c>
      <c r="BU18" s="21">
        <f>MASTER_DATA_MAPPED!BU18</f>
        <v>1144</v>
      </c>
      <c r="BV18" s="21">
        <f>MASTER_DATA_MAPPED!BV18</f>
        <v>1144</v>
      </c>
      <c r="BW18" s="21">
        <f>MASTER_DATA_MAPPED!BW18</f>
        <v>1144</v>
      </c>
      <c r="BX18" s="21">
        <f>MASTER_DATA_MAPPED!BX18</f>
        <v>587</v>
      </c>
      <c r="BY18" s="21">
        <f>MASTER_DATA_MAPPED!BY18</f>
        <v>1144</v>
      </c>
      <c r="BZ18" s="21">
        <f>MASTER_DATA_MAPPED!BZ18</f>
        <v>1144</v>
      </c>
      <c r="CA18" s="21">
        <f>MASTER_DATA_MAPPED!CA18</f>
        <v>1144</v>
      </c>
      <c r="CB18" s="21">
        <f>MASTER_DATA_MAPPED!CB18</f>
        <v>1144</v>
      </c>
      <c r="CC18" s="21">
        <f>MASTER_DATA_MAPPED!CC18</f>
        <v>587</v>
      </c>
      <c r="CD18" s="21">
        <f>MASTER_DATA_MAPPED!CD18</f>
        <v>587</v>
      </c>
      <c r="CE18" s="21">
        <f>MASTER_DATA_MAPPED!CE18</f>
        <v>587</v>
      </c>
      <c r="CF18" s="21">
        <f>MASTER_DATA_MAPPED!CF18</f>
        <v>587</v>
      </c>
      <c r="CG18" s="21">
        <f>MASTER_DATA_MAPPED!CG18</f>
        <v>2800</v>
      </c>
      <c r="CH18" s="21">
        <f>MASTER_DATA_MAPPED!CH18</f>
        <v>2800</v>
      </c>
      <c r="CI18" s="21">
        <f>MASTER_DATA_MAPPED!CI18</f>
        <v>2800</v>
      </c>
      <c r="CJ18" s="21">
        <f>MASTER_DATA_MAPPED!CJ18</f>
        <v>1064</v>
      </c>
      <c r="CK18" s="21">
        <f>MASTER_DATA_MAPPED!CK18</f>
        <v>600</v>
      </c>
      <c r="CL18" s="21">
        <f>MASTER_DATA_MAPPED!CL18</f>
        <v>600</v>
      </c>
      <c r="CM18" s="21">
        <f>MASTER_DATA_MAPPED!CM18</f>
        <v>600</v>
      </c>
      <c r="CN18" s="21">
        <f>MASTER_DATA_MAPPED!CN18</f>
        <v>600</v>
      </c>
      <c r="CO18" s="21">
        <f>MASTER_DATA_MAPPED!CO18</f>
        <v>624</v>
      </c>
      <c r="CP18" s="21">
        <f>MASTER_DATA_MAPPED!CP18</f>
        <v>624</v>
      </c>
      <c r="CQ18" s="21">
        <f>MASTER_DATA_MAPPED!CQ18</f>
        <v>624</v>
      </c>
      <c r="CR18" s="21">
        <f>MASTER_DATA_MAPPED!CR18</f>
        <v>624</v>
      </c>
      <c r="CS18" s="21">
        <f>MASTER_DATA_MAPPED!CS18</f>
        <v>290</v>
      </c>
      <c r="CT18" s="21">
        <f>MASTER_DATA_MAPPED!CT18</f>
        <v>290</v>
      </c>
      <c r="CU18" s="21">
        <f>MASTER_DATA_MAPPED!CU18</f>
        <v>290</v>
      </c>
      <c r="CV18" s="21">
        <f>MASTER_DATA_MAPPED!CV18</f>
        <v>290</v>
      </c>
      <c r="CW18" s="21">
        <f>MASTER_DATA_MAPPED!CW18</f>
        <v>888</v>
      </c>
      <c r="CX18" s="21">
        <f>MASTER_DATA_MAPPED!CX18</f>
        <v>888</v>
      </c>
      <c r="CY18" s="21">
        <f>MASTER_DATA_MAPPED!CY18</f>
        <v>888</v>
      </c>
      <c r="CZ18" s="21">
        <f>MASTER_DATA_MAPPED!CZ18</f>
        <v>462</v>
      </c>
      <c r="DA18" s="21">
        <f>MASTER_DATA_MAPPED!DA18</f>
        <v>0</v>
      </c>
      <c r="DB18" s="21">
        <f>MASTER_DATA_MAPPED!DB18</f>
        <v>0</v>
      </c>
      <c r="DC18" s="21">
        <f>MASTER_DATA_MAPPED!DC18</f>
        <v>0</v>
      </c>
      <c r="DD18" s="21">
        <f>MASTER_DATA_MAPPED!DD18</f>
        <v>0</v>
      </c>
      <c r="DE18" s="21">
        <f>MASTER_DATA_MAPPED!DE18</f>
        <v>165</v>
      </c>
      <c r="DF18" s="21">
        <f>MASTER_DATA_MAPPED!DF18</f>
        <v>165</v>
      </c>
      <c r="DG18" s="21">
        <f>MASTER_DATA_MAPPED!DG18</f>
        <v>165</v>
      </c>
      <c r="DH18" s="21">
        <f>MASTER_DATA_MAPPED!DH18</f>
        <v>165</v>
      </c>
      <c r="DI18" s="21">
        <f>MASTER_DATA_MAPPED!DI18</f>
        <v>311</v>
      </c>
      <c r="DJ18" s="21">
        <f>MASTER_DATA_MAPPED!DJ18</f>
        <v>311</v>
      </c>
      <c r="DK18" s="21">
        <f>MASTER_DATA_MAPPED!DK18</f>
        <v>311</v>
      </c>
      <c r="DL18" s="21">
        <f>MASTER_DATA_MAPPED!DL18</f>
        <v>311</v>
      </c>
      <c r="DM18" s="21">
        <f>MASTER_DATA_MAPPED!DM18</f>
        <v>622</v>
      </c>
      <c r="DN18" s="21">
        <f>MASTER_DATA_MAPPED!DN18</f>
        <v>622</v>
      </c>
      <c r="DO18" s="21">
        <f>MASTER_DATA_MAPPED!DO18</f>
        <v>622</v>
      </c>
      <c r="DP18" s="21">
        <f>MASTER_DATA_MAPPED!DP18</f>
        <v>622</v>
      </c>
      <c r="DQ18" s="21">
        <f>MASTER_DATA_MAPPED!DQ18</f>
        <v>1244</v>
      </c>
      <c r="DR18" s="21">
        <f>MASTER_DATA_MAPPED!DR18</f>
        <v>1244</v>
      </c>
      <c r="DS18" s="21">
        <f>MASTER_DATA_MAPPED!DS18</f>
        <v>1244</v>
      </c>
      <c r="DT18" s="21">
        <f>MASTER_DATA_MAPPED!DT18</f>
        <v>1244</v>
      </c>
      <c r="DU18" s="21">
        <f>MASTER_DATA_MAPPED!DU18</f>
        <v>2488</v>
      </c>
      <c r="DV18" s="21">
        <f>MASTER_DATA_MAPPED!DV18</f>
        <v>2488</v>
      </c>
      <c r="DW18" s="21">
        <f>MASTER_DATA_MAPPED!DW18</f>
        <v>2488</v>
      </c>
      <c r="DX18" s="21">
        <f>MASTER_DATA_MAPPED!DX18</f>
        <v>2488</v>
      </c>
      <c r="DY18" s="21">
        <f>MASTER_DATA_MAPPED!DY18</f>
        <v>3110</v>
      </c>
      <c r="DZ18" s="21">
        <f>MASTER_DATA_MAPPED!DZ18</f>
        <v>3110</v>
      </c>
      <c r="EA18" s="21">
        <f>MASTER_DATA_MAPPED!EA18</f>
        <v>3110</v>
      </c>
      <c r="EB18" s="21">
        <f>MASTER_DATA_MAPPED!EB18</f>
        <v>3110</v>
      </c>
      <c r="EC18" s="21">
        <f>MASTER_DATA_MAPPED!EC18</f>
        <v>0</v>
      </c>
      <c r="ED18" s="21">
        <f>MASTER_DATA_MAPPED!ED18</f>
        <v>0</v>
      </c>
      <c r="EE18" s="21">
        <f>MASTER_DATA_MAPPED!EE18</f>
        <v>0</v>
      </c>
      <c r="EF18" s="21" t="str">
        <f>MASTER_DATA_MAPPED!EF18</f>
        <v>VTR is not intended for elextricity production</v>
      </c>
      <c r="EG18" s="21">
        <f>MASTER_DATA_MAPPED!EG18</f>
        <v>720</v>
      </c>
      <c r="EH18" s="21">
        <f>MASTER_DATA_MAPPED!EH18</f>
        <v>720</v>
      </c>
      <c r="EI18" s="21">
        <f>MASTER_DATA_MAPPED!EI18</f>
        <v>720</v>
      </c>
      <c r="EJ18" s="21">
        <f>MASTER_DATA_MAPPED!EJ18</f>
        <v>720</v>
      </c>
      <c r="EK18" s="21">
        <f>MASTER_DATA_MAPPED!EK18</f>
        <v>380</v>
      </c>
      <c r="EL18" s="21">
        <f>MASTER_DATA_MAPPED!EL18</f>
        <v>380</v>
      </c>
      <c r="EM18" s="21">
        <f>MASTER_DATA_MAPPED!EM18</f>
        <v>380</v>
      </c>
      <c r="EN18" s="21">
        <f>MASTER_DATA_MAPPED!EN18</f>
        <v>380</v>
      </c>
      <c r="EO18" s="21">
        <f>MASTER_DATA_MAPPED!EO18</f>
        <v>1500</v>
      </c>
      <c r="EP18" s="21">
        <f>MASTER_DATA_MAPPED!EP18</f>
        <v>1500</v>
      </c>
      <c r="EQ18" s="21">
        <f>MASTER_DATA_MAPPED!EQ18</f>
        <v>1500</v>
      </c>
      <c r="ER18" s="21">
        <f>MASTER_DATA_MAPPED!ER18</f>
        <v>1500</v>
      </c>
      <c r="ES18" s="21">
        <f>MASTER_DATA_MAPPED!ES18</f>
        <v>1500</v>
      </c>
      <c r="ET18" s="21">
        <f>MASTER_DATA_MAPPED!ET18</f>
        <v>1500</v>
      </c>
      <c r="EU18" s="21">
        <f>MASTER_DATA_MAPPED!EU18</f>
        <v>1500</v>
      </c>
      <c r="EV18" s="21">
        <f>MASTER_DATA_MAPPED!EV18</f>
        <v>1500</v>
      </c>
      <c r="EW18" s="21">
        <f>MASTER_DATA_MAPPED!EW18</f>
        <v>2160</v>
      </c>
      <c r="EX18" s="21">
        <f>MASTER_DATA_MAPPED!EX18</f>
        <v>2160</v>
      </c>
      <c r="EY18" s="21">
        <f>MASTER_DATA_MAPPED!EY18</f>
        <v>2160</v>
      </c>
      <c r="EZ18" s="21">
        <f>MASTER_DATA_MAPPED!EZ18</f>
        <v>2160</v>
      </c>
      <c r="FA18" s="21">
        <f>MASTER_DATA_MAPPED!FA18</f>
        <v>2160</v>
      </c>
      <c r="FB18" s="21">
        <f>MASTER_DATA_MAPPED!FB18</f>
        <v>2160</v>
      </c>
      <c r="FC18" s="21">
        <f>MASTER_DATA_MAPPED!FC18</f>
        <v>2160</v>
      </c>
      <c r="FD18" s="21">
        <f>MASTER_DATA_MAPPED!FD18</f>
        <v>2160</v>
      </c>
      <c r="FE18" s="21">
        <f>MASTER_DATA_MAPPED!FE18</f>
        <v>2160</v>
      </c>
      <c r="FF18" s="21">
        <f>MASTER_DATA_MAPPED!FF18</f>
        <v>2160</v>
      </c>
      <c r="FG18" s="21">
        <f>MASTER_DATA_MAPPED!FG18</f>
        <v>2160</v>
      </c>
      <c r="FH18" s="21">
        <f>MASTER_DATA_MAPPED!FH18</f>
        <v>2160</v>
      </c>
      <c r="FI18" s="21">
        <f>MASTER_DATA_MAPPED!FI18</f>
        <v>2160</v>
      </c>
      <c r="FJ18" s="21">
        <f>MASTER_DATA_MAPPED!FJ18</f>
        <v>2160</v>
      </c>
      <c r="FK18" s="21">
        <f>MASTER_DATA_MAPPED!FK18</f>
        <v>2160</v>
      </c>
      <c r="FL18" s="21">
        <f>MASTER_DATA_MAPPED!FL18</f>
        <v>2160</v>
      </c>
      <c r="FM18" s="21">
        <f>MASTER_DATA_MAPPED!FM18</f>
        <v>693</v>
      </c>
      <c r="FN18" s="21">
        <f>MASTER_DATA_MAPPED!FN18</f>
        <v>693</v>
      </c>
      <c r="FO18" s="21">
        <f>MASTER_DATA_MAPPED!FO18</f>
        <v>693</v>
      </c>
      <c r="FP18" s="21">
        <f>MASTER_DATA_MAPPED!FP18</f>
        <v>693</v>
      </c>
      <c r="FQ18" s="21">
        <f>MASTER_DATA_MAPPED!FQ18</f>
        <v>693</v>
      </c>
      <c r="FR18" s="21">
        <f>MASTER_DATA_MAPPED!FR18</f>
        <v>693</v>
      </c>
      <c r="FS18" s="21">
        <f>MASTER_DATA_MAPPED!FS18</f>
        <v>693</v>
      </c>
      <c r="FT18" s="21">
        <f>MASTER_DATA_MAPPED!FT18</f>
        <v>693</v>
      </c>
      <c r="FU18" s="21">
        <f>MASTER_DATA_MAPPED!FU18</f>
        <v>693</v>
      </c>
      <c r="FV18" s="21">
        <f>MASTER_DATA_MAPPED!FV18</f>
        <v>693</v>
      </c>
      <c r="FW18" s="21">
        <f>MASTER_DATA_MAPPED!FW18</f>
        <v>693</v>
      </c>
      <c r="FX18" s="21">
        <f>MASTER_DATA_MAPPED!FX18</f>
        <v>693</v>
      </c>
      <c r="FY18" s="21">
        <f>MASTER_DATA_MAPPED!FY18</f>
        <v>806</v>
      </c>
      <c r="FZ18" s="21">
        <f>MASTER_DATA_MAPPED!FZ18</f>
        <v>806</v>
      </c>
      <c r="GA18" s="21">
        <f>MASTER_DATA_MAPPED!GA18</f>
        <v>806</v>
      </c>
      <c r="GB18" s="21">
        <f>MASTER_DATA_MAPPED!GB18</f>
        <v>806</v>
      </c>
      <c r="GC18" s="21">
        <f>MASTER_DATA_MAPPED!GC18</f>
        <v>806</v>
      </c>
      <c r="GD18" s="21">
        <f>MASTER_DATA_MAPPED!GD18</f>
        <v>806</v>
      </c>
      <c r="GE18" s="21">
        <f>MASTER_DATA_MAPPED!GE18</f>
        <v>806</v>
      </c>
      <c r="GF18" s="21">
        <f>MASTER_DATA_MAPPED!GF18</f>
        <v>806</v>
      </c>
      <c r="GG18" s="21">
        <f>MASTER_DATA_MAPPED!GG18</f>
        <v>806</v>
      </c>
      <c r="GH18" s="21">
        <f>MASTER_DATA_MAPPED!GH18</f>
        <v>806</v>
      </c>
      <c r="GI18" s="21">
        <f>MASTER_DATA_MAPPED!GI18</f>
        <v>806</v>
      </c>
      <c r="GJ18" s="21">
        <f>MASTER_DATA_MAPPED!GJ18</f>
        <v>806</v>
      </c>
      <c r="GK18" s="21">
        <f>MASTER_DATA_MAPPED!GK18</f>
        <v>869</v>
      </c>
      <c r="GL18" s="21">
        <f>MASTER_DATA_MAPPED!GL18</f>
        <v>869</v>
      </c>
      <c r="GM18" s="21">
        <f>MASTER_DATA_MAPPED!GM18</f>
        <v>869</v>
      </c>
      <c r="GN18" s="21">
        <f>MASTER_DATA_MAPPED!GN18</f>
        <v>869</v>
      </c>
      <c r="GO18" s="21">
        <f>MASTER_DATA_MAPPED!GO18</f>
        <v>869</v>
      </c>
      <c r="GP18" s="21">
        <f>MASTER_DATA_MAPPED!GP18</f>
        <v>869</v>
      </c>
      <c r="GQ18" s="21">
        <f>MASTER_DATA_MAPPED!GQ18</f>
        <v>869</v>
      </c>
      <c r="GR18" s="21">
        <f>MASTER_DATA_MAPPED!GR18</f>
        <v>869</v>
      </c>
      <c r="GS18" s="21">
        <f>MASTER_DATA_MAPPED!GS18</f>
        <v>869</v>
      </c>
      <c r="GT18" s="21">
        <f>MASTER_DATA_MAPPED!GT18</f>
        <v>869</v>
      </c>
      <c r="GU18" s="21">
        <f>MASTER_DATA_MAPPED!GU18</f>
        <v>869</v>
      </c>
      <c r="GV18" s="21">
        <f>MASTER_DATA_MAPPED!GV18</f>
        <v>869</v>
      </c>
      <c r="GW18" s="21">
        <f>MASTER_DATA_MAPPED!GW18</f>
        <v>1000</v>
      </c>
      <c r="GX18" s="21">
        <f>MASTER_DATA_MAPPED!GX18</f>
        <v>1000</v>
      </c>
      <c r="GY18" s="21">
        <f>MASTER_DATA_MAPPED!GY18</f>
        <v>1000</v>
      </c>
    </row>
    <row r="19" spans="2:207" s="102" customFormat="1" ht="18.75" x14ac:dyDescent="0.3">
      <c r="H19" s="103" t="s">
        <v>18</v>
      </c>
      <c r="I19" s="21">
        <f>MASTER_DATA_MAPPED!I19</f>
        <v>0</v>
      </c>
      <c r="J19" s="21">
        <f>MASTER_DATA_MAPPED!J19</f>
        <v>0</v>
      </c>
      <c r="K19" s="21">
        <f>MASTER_DATA_MAPPED!K19</f>
        <v>0</v>
      </c>
      <c r="L19" s="21">
        <f>MASTER_DATA_MAPPED!L19</f>
        <v>0</v>
      </c>
      <c r="M19" s="21">
        <f>MASTER_DATA_MAPPED!M19</f>
        <v>0</v>
      </c>
      <c r="N19" s="21">
        <f>MASTER_DATA_MAPPED!N19</f>
        <v>0</v>
      </c>
      <c r="O19" s="21">
        <f>MASTER_DATA_MAPPED!O19</f>
        <v>0</v>
      </c>
      <c r="P19" s="21">
        <f>MASTER_DATA_MAPPED!P19</f>
        <v>0</v>
      </c>
      <c r="Q19" s="21">
        <f>MASTER_DATA_MAPPED!Q19</f>
        <v>0</v>
      </c>
      <c r="R19" s="21">
        <f>MASTER_DATA_MAPPED!R19</f>
        <v>0</v>
      </c>
      <c r="S19" s="21">
        <f>MASTER_DATA_MAPPED!S19</f>
        <v>0</v>
      </c>
      <c r="T19" s="21">
        <f>MASTER_DATA_MAPPED!T19</f>
        <v>0</v>
      </c>
      <c r="U19" s="21">
        <f>MASTER_DATA_MAPPED!U19</f>
        <v>0</v>
      </c>
      <c r="V19" s="21">
        <f>MASTER_DATA_MAPPED!V19</f>
        <v>0</v>
      </c>
      <c r="W19" s="21">
        <f>MASTER_DATA_MAPPED!W19</f>
        <v>0</v>
      </c>
      <c r="X19" s="21">
        <f>MASTER_DATA_MAPPED!X19</f>
        <v>0</v>
      </c>
      <c r="Y19" s="21">
        <f>MASTER_DATA_MAPPED!Y19</f>
        <v>0</v>
      </c>
      <c r="Z19" s="21">
        <f>MASTER_DATA_MAPPED!Z19</f>
        <v>0</v>
      </c>
      <c r="AA19" s="21">
        <f>MASTER_DATA_MAPPED!AA19</f>
        <v>0</v>
      </c>
      <c r="AB19" s="21">
        <f>MASTER_DATA_MAPPED!AB19</f>
        <v>0</v>
      </c>
      <c r="AC19" s="21">
        <f>MASTER_DATA_MAPPED!AC19</f>
        <v>0</v>
      </c>
      <c r="AD19" s="21">
        <f>MASTER_DATA_MAPPED!AD19</f>
        <v>0</v>
      </c>
      <c r="AE19" s="21">
        <f>MASTER_DATA_MAPPED!AE19</f>
        <v>0</v>
      </c>
      <c r="AF19" s="21">
        <f>MASTER_DATA_MAPPED!AF19</f>
        <v>0</v>
      </c>
      <c r="AG19" s="21">
        <f>MASTER_DATA_MAPPED!AG19</f>
        <v>0</v>
      </c>
      <c r="AH19" s="21">
        <f>MASTER_DATA_MAPPED!AH19</f>
        <v>0</v>
      </c>
      <c r="AI19" s="21">
        <f>MASTER_DATA_MAPPED!AI19</f>
        <v>0</v>
      </c>
      <c r="AJ19" s="21">
        <f>MASTER_DATA_MAPPED!AJ19</f>
        <v>0</v>
      </c>
      <c r="AK19" s="21">
        <f>MASTER_DATA_MAPPED!AK19</f>
        <v>0</v>
      </c>
      <c r="AL19" s="21">
        <f>MASTER_DATA_MAPPED!AL19</f>
        <v>0</v>
      </c>
      <c r="AM19" s="21">
        <f>MASTER_DATA_MAPPED!AM19</f>
        <v>0</v>
      </c>
      <c r="AN19" s="21">
        <f>MASTER_DATA_MAPPED!AN19</f>
        <v>0</v>
      </c>
      <c r="AO19" s="21">
        <f>MASTER_DATA_MAPPED!AO19</f>
        <v>0.85</v>
      </c>
      <c r="AP19" s="21">
        <f>MASTER_DATA_MAPPED!AP19</f>
        <v>0.85</v>
      </c>
      <c r="AQ19" s="21">
        <f>MASTER_DATA_MAPPED!AQ19</f>
        <v>0.85</v>
      </c>
      <c r="AR19" s="21">
        <f>MASTER_DATA_MAPPED!AR19</f>
        <v>0.85</v>
      </c>
      <c r="AS19" s="21">
        <f>MASTER_DATA_MAPPED!AS19</f>
        <v>0.85</v>
      </c>
      <c r="AT19" s="21">
        <f>MASTER_DATA_MAPPED!AT19</f>
        <v>0.85</v>
      </c>
      <c r="AU19" s="21">
        <f>MASTER_DATA_MAPPED!AU19</f>
        <v>0.85</v>
      </c>
      <c r="AV19" s="21">
        <f>MASTER_DATA_MAPPED!AV19</f>
        <v>0.85</v>
      </c>
      <c r="AW19" s="21">
        <f>MASTER_DATA_MAPPED!AW19</f>
        <v>0</v>
      </c>
      <c r="AX19" s="21">
        <f>MASTER_DATA_MAPPED!AX19</f>
        <v>0</v>
      </c>
      <c r="AY19" s="21">
        <f>MASTER_DATA_MAPPED!AY19</f>
        <v>0</v>
      </c>
      <c r="AZ19" s="21">
        <f>MASTER_DATA_MAPPED!AZ19</f>
        <v>0</v>
      </c>
      <c r="BA19" s="21">
        <f>MASTER_DATA_MAPPED!BA19</f>
        <v>0</v>
      </c>
      <c r="BB19" s="21">
        <f>MASTER_DATA_MAPPED!BB19</f>
        <v>0</v>
      </c>
      <c r="BC19" s="21">
        <f>MASTER_DATA_MAPPED!BC19</f>
        <v>0</v>
      </c>
      <c r="BD19" s="21">
        <f>MASTER_DATA_MAPPED!BD19</f>
        <v>0</v>
      </c>
      <c r="BE19" s="21">
        <f>MASTER_DATA_MAPPED!BE19</f>
        <v>0</v>
      </c>
      <c r="BF19" s="21">
        <f>MASTER_DATA_MAPPED!BF19</f>
        <v>0</v>
      </c>
      <c r="BG19" s="21">
        <f>MASTER_DATA_MAPPED!BG19</f>
        <v>0</v>
      </c>
      <c r="BH19" s="21">
        <f>MASTER_DATA_MAPPED!BH19</f>
        <v>0</v>
      </c>
      <c r="BI19" s="21">
        <f>MASTER_DATA_MAPPED!BI19</f>
        <v>0</v>
      </c>
      <c r="BJ19" s="21">
        <f>MASTER_DATA_MAPPED!BJ19</f>
        <v>0</v>
      </c>
      <c r="BK19" s="21">
        <f>MASTER_DATA_MAPPED!BK19</f>
        <v>0</v>
      </c>
      <c r="BL19" s="21">
        <f>MASTER_DATA_MAPPED!BL19</f>
        <v>0</v>
      </c>
      <c r="BM19" s="21">
        <f>MASTER_DATA_MAPPED!BM19</f>
        <v>0.95</v>
      </c>
      <c r="BN19" s="21">
        <f>MASTER_DATA_MAPPED!BN19</f>
        <v>0.95</v>
      </c>
      <c r="BO19" s="21">
        <f>MASTER_DATA_MAPPED!BO19</f>
        <v>0.95</v>
      </c>
      <c r="BP19" s="21">
        <f>MASTER_DATA_MAPPED!BP19</f>
        <v>0.95</v>
      </c>
      <c r="BQ19" s="21">
        <f>MASTER_DATA_MAPPED!BQ19</f>
        <v>0.95</v>
      </c>
      <c r="BR19" s="21">
        <f>MASTER_DATA_MAPPED!BR19</f>
        <v>0.95</v>
      </c>
      <c r="BS19" s="21">
        <f>MASTER_DATA_MAPPED!BS19</f>
        <v>0.95</v>
      </c>
      <c r="BT19" s="21">
        <f>MASTER_DATA_MAPPED!BT19</f>
        <v>0.95</v>
      </c>
      <c r="BU19" s="21">
        <f>MASTER_DATA_MAPPED!BU19</f>
        <v>0.95</v>
      </c>
      <c r="BV19" s="21">
        <f>MASTER_DATA_MAPPED!BV19</f>
        <v>0.95</v>
      </c>
      <c r="BW19" s="21">
        <f>MASTER_DATA_MAPPED!BW19</f>
        <v>0.95</v>
      </c>
      <c r="BX19" s="21">
        <f>MASTER_DATA_MAPPED!BX19</f>
        <v>0.95</v>
      </c>
      <c r="BY19" s="21">
        <f>MASTER_DATA_MAPPED!BY19</f>
        <v>0.95</v>
      </c>
      <c r="BZ19" s="21">
        <f>MASTER_DATA_MAPPED!BZ19</f>
        <v>0.95</v>
      </c>
      <c r="CA19" s="21">
        <f>MASTER_DATA_MAPPED!CA19</f>
        <v>0.95</v>
      </c>
      <c r="CB19" s="21">
        <f>MASTER_DATA_MAPPED!CB19</f>
        <v>0.95</v>
      </c>
      <c r="CC19" s="21">
        <f>MASTER_DATA_MAPPED!CC19</f>
        <v>0.95</v>
      </c>
      <c r="CD19" s="21">
        <f>MASTER_DATA_MAPPED!CD19</f>
        <v>0.95</v>
      </c>
      <c r="CE19" s="21">
        <f>MASTER_DATA_MAPPED!CE19</f>
        <v>0.95</v>
      </c>
      <c r="CF19" s="21">
        <f>MASTER_DATA_MAPPED!CF19</f>
        <v>0.95</v>
      </c>
      <c r="CG19" s="21">
        <f>MASTER_DATA_MAPPED!CG19</f>
        <v>0</v>
      </c>
      <c r="CH19" s="21">
        <f>MASTER_DATA_MAPPED!CH19</f>
        <v>0</v>
      </c>
      <c r="CI19" s="21">
        <f>MASTER_DATA_MAPPED!CI19</f>
        <v>0</v>
      </c>
      <c r="CJ19" s="21">
        <f>MASTER_DATA_MAPPED!CJ19</f>
        <v>0.72</v>
      </c>
      <c r="CK19" s="21">
        <f>MASTER_DATA_MAPPED!CK19</f>
        <v>0.72</v>
      </c>
      <c r="CL19" s="21">
        <f>MASTER_DATA_MAPPED!CL19</f>
        <v>0.72</v>
      </c>
      <c r="CM19" s="21">
        <f>MASTER_DATA_MAPPED!CM19</f>
        <v>0.72</v>
      </c>
      <c r="CN19" s="21">
        <f>MASTER_DATA_MAPPED!CN19</f>
        <v>0.75</v>
      </c>
      <c r="CO19" s="21">
        <f>MASTER_DATA_MAPPED!CO19</f>
        <v>0.72</v>
      </c>
      <c r="CP19" s="21">
        <f>MASTER_DATA_MAPPED!CP19</f>
        <v>0.72</v>
      </c>
      <c r="CQ19" s="21">
        <f>MASTER_DATA_MAPPED!CQ19</f>
        <v>0.72</v>
      </c>
      <c r="CR19" s="21">
        <f>MASTER_DATA_MAPPED!CR19</f>
        <v>0.72</v>
      </c>
      <c r="CS19" s="21">
        <f>MASTER_DATA_MAPPED!CS19</f>
        <v>0</v>
      </c>
      <c r="CT19" s="21">
        <f>MASTER_DATA_MAPPED!CT19</f>
        <v>0</v>
      </c>
      <c r="CU19" s="21">
        <f>MASTER_DATA_MAPPED!CU19</f>
        <v>0</v>
      </c>
      <c r="CV19" s="21">
        <f>MASTER_DATA_MAPPED!CV19</f>
        <v>0</v>
      </c>
      <c r="CW19" s="21">
        <f>MASTER_DATA_MAPPED!CW19</f>
        <v>0</v>
      </c>
      <c r="CX19" s="21">
        <f>MASTER_DATA_MAPPED!CX19</f>
        <v>0</v>
      </c>
      <c r="CY19" s="21">
        <f>MASTER_DATA_MAPPED!CY19</f>
        <v>0</v>
      </c>
      <c r="CZ19" s="21">
        <f>MASTER_DATA_MAPPED!CZ19</f>
        <v>0</v>
      </c>
      <c r="DA19" s="21">
        <f>MASTER_DATA_MAPPED!DA19</f>
        <v>0</v>
      </c>
      <c r="DB19" s="21">
        <f>MASTER_DATA_MAPPED!DB19</f>
        <v>0</v>
      </c>
      <c r="DC19" s="21">
        <f>MASTER_DATA_MAPPED!DC19</f>
        <v>0</v>
      </c>
      <c r="DD19" s="21">
        <f>MASTER_DATA_MAPPED!DD19</f>
        <v>0</v>
      </c>
      <c r="DE19" s="21">
        <f>MASTER_DATA_MAPPED!DE19</f>
        <v>0</v>
      </c>
      <c r="DF19" s="21">
        <f>MASTER_DATA_MAPPED!DF19</f>
        <v>0</v>
      </c>
      <c r="DG19" s="21">
        <f>MASTER_DATA_MAPPED!DG19</f>
        <v>0</v>
      </c>
      <c r="DH19" s="21">
        <f>MASTER_DATA_MAPPED!DH19</f>
        <v>0</v>
      </c>
      <c r="DI19" s="21">
        <f>MASTER_DATA_MAPPED!DI19</f>
        <v>0</v>
      </c>
      <c r="DJ19" s="21">
        <f>MASTER_DATA_MAPPED!DJ19</f>
        <v>0</v>
      </c>
      <c r="DK19" s="21">
        <f>MASTER_DATA_MAPPED!DK19</f>
        <v>0</v>
      </c>
      <c r="DL19" s="21">
        <f>MASTER_DATA_MAPPED!DL19</f>
        <v>0</v>
      </c>
      <c r="DM19" s="21">
        <f>MASTER_DATA_MAPPED!DM19</f>
        <v>0</v>
      </c>
      <c r="DN19" s="21">
        <f>MASTER_DATA_MAPPED!DN19</f>
        <v>0</v>
      </c>
      <c r="DO19" s="21">
        <f>MASTER_DATA_MAPPED!DO19</f>
        <v>0</v>
      </c>
      <c r="DP19" s="21">
        <f>MASTER_DATA_MAPPED!DP19</f>
        <v>0</v>
      </c>
      <c r="DQ19" s="21">
        <f>MASTER_DATA_MAPPED!DQ19</f>
        <v>0</v>
      </c>
      <c r="DR19" s="21">
        <f>MASTER_DATA_MAPPED!DR19</f>
        <v>0</v>
      </c>
      <c r="DS19" s="21">
        <f>MASTER_DATA_MAPPED!DS19</f>
        <v>0</v>
      </c>
      <c r="DT19" s="21">
        <f>MASTER_DATA_MAPPED!DT19</f>
        <v>0</v>
      </c>
      <c r="DU19" s="21">
        <f>MASTER_DATA_MAPPED!DU19</f>
        <v>0</v>
      </c>
      <c r="DV19" s="21">
        <f>MASTER_DATA_MAPPED!DV19</f>
        <v>0</v>
      </c>
      <c r="DW19" s="21">
        <f>MASTER_DATA_MAPPED!DW19</f>
        <v>0</v>
      </c>
      <c r="DX19" s="21">
        <f>MASTER_DATA_MAPPED!DX19</f>
        <v>0</v>
      </c>
      <c r="DY19" s="21">
        <f>MASTER_DATA_MAPPED!DY19</f>
        <v>0</v>
      </c>
      <c r="DZ19" s="21">
        <f>MASTER_DATA_MAPPED!DZ19</f>
        <v>0</v>
      </c>
      <c r="EA19" s="21">
        <f>MASTER_DATA_MAPPED!EA19</f>
        <v>0</v>
      </c>
      <c r="EB19" s="21">
        <f>MASTER_DATA_MAPPED!EB19</f>
        <v>0</v>
      </c>
      <c r="EC19" s="21">
        <f>MASTER_DATA_MAPPED!EC19</f>
        <v>0</v>
      </c>
      <c r="ED19" s="21">
        <f>MASTER_DATA_MAPPED!ED19</f>
        <v>0</v>
      </c>
      <c r="EE19" s="21">
        <f>MASTER_DATA_MAPPED!EE19</f>
        <v>0</v>
      </c>
      <c r="EF19" s="21">
        <f>MASTER_DATA_MAPPED!EF19</f>
        <v>0</v>
      </c>
      <c r="EG19" s="21">
        <f>MASTER_DATA_MAPPED!EG19</f>
        <v>0</v>
      </c>
      <c r="EH19" s="21">
        <f>MASTER_DATA_MAPPED!EH19</f>
        <v>0</v>
      </c>
      <c r="EI19" s="21">
        <f>MASTER_DATA_MAPPED!EI19</f>
        <v>0</v>
      </c>
      <c r="EJ19" s="21">
        <f>MASTER_DATA_MAPPED!EJ19</f>
        <v>0</v>
      </c>
      <c r="EK19" s="21">
        <f>MASTER_DATA_MAPPED!EK19</f>
        <v>0</v>
      </c>
      <c r="EL19" s="21">
        <f>MASTER_DATA_MAPPED!EL19</f>
        <v>0</v>
      </c>
      <c r="EM19" s="21">
        <f>MASTER_DATA_MAPPED!EM19</f>
        <v>0</v>
      </c>
      <c r="EN19" s="21">
        <f>MASTER_DATA_MAPPED!EN19</f>
        <v>0</v>
      </c>
      <c r="EO19" s="21">
        <f>MASTER_DATA_MAPPED!EO19</f>
        <v>0.92</v>
      </c>
      <c r="EP19" s="21">
        <f>MASTER_DATA_MAPPED!EP19</f>
        <v>0.92</v>
      </c>
      <c r="EQ19" s="21">
        <f>MASTER_DATA_MAPPED!EQ19</f>
        <v>0.92</v>
      </c>
      <c r="ER19" s="21">
        <f>MASTER_DATA_MAPPED!ER19</f>
        <v>0.92</v>
      </c>
      <c r="ES19" s="21">
        <f>MASTER_DATA_MAPPED!ES19</f>
        <v>0.92</v>
      </c>
      <c r="ET19" s="21">
        <f>MASTER_DATA_MAPPED!ET19</f>
        <v>0.92</v>
      </c>
      <c r="EU19" s="21">
        <f>MASTER_DATA_MAPPED!EU19</f>
        <v>0.92</v>
      </c>
      <c r="EV19" s="21">
        <f>MASTER_DATA_MAPPED!EV19</f>
        <v>0.92</v>
      </c>
      <c r="EW19" s="21">
        <f>MASTER_DATA_MAPPED!EW19</f>
        <v>0</v>
      </c>
      <c r="EX19" s="21">
        <f>MASTER_DATA_MAPPED!EX19</f>
        <v>0</v>
      </c>
      <c r="EY19" s="21">
        <f>MASTER_DATA_MAPPED!EY19</f>
        <v>0</v>
      </c>
      <c r="EZ19" s="21">
        <f>MASTER_DATA_MAPPED!EZ19</f>
        <v>0.8</v>
      </c>
      <c r="FA19" s="21">
        <f>MASTER_DATA_MAPPED!FA19</f>
        <v>0.8</v>
      </c>
      <c r="FB19" s="21">
        <f>MASTER_DATA_MAPPED!FB19</f>
        <v>0.8</v>
      </c>
      <c r="FC19" s="21">
        <f>MASTER_DATA_MAPPED!FC19</f>
        <v>0.8</v>
      </c>
      <c r="FD19" s="21">
        <f>MASTER_DATA_MAPPED!FD19</f>
        <v>0.8</v>
      </c>
      <c r="FE19" s="21">
        <f>MASTER_DATA_MAPPED!FE19</f>
        <v>0.8</v>
      </c>
      <c r="FF19" s="21">
        <f>MASTER_DATA_MAPPED!FF19</f>
        <v>0.8</v>
      </c>
      <c r="FG19" s="21">
        <f>MASTER_DATA_MAPPED!FG19</f>
        <v>0.8</v>
      </c>
      <c r="FH19" s="21">
        <f>MASTER_DATA_MAPPED!FH19</f>
        <v>0.8</v>
      </c>
      <c r="FI19" s="21">
        <f>MASTER_DATA_MAPPED!FI19</f>
        <v>0.8</v>
      </c>
      <c r="FJ19" s="21">
        <f>MASTER_DATA_MAPPED!FJ19</f>
        <v>0.8</v>
      </c>
      <c r="FK19" s="21">
        <f>MASTER_DATA_MAPPED!FK19</f>
        <v>0.8</v>
      </c>
      <c r="FL19" s="21">
        <f>MASTER_DATA_MAPPED!FL19</f>
        <v>0.8</v>
      </c>
      <c r="FM19" s="21">
        <f>MASTER_DATA_MAPPED!FM19</f>
        <v>0.86</v>
      </c>
      <c r="FN19" s="21">
        <f>MASTER_DATA_MAPPED!FN19</f>
        <v>0.86</v>
      </c>
      <c r="FO19" s="21">
        <f>MASTER_DATA_MAPPED!FO19</f>
        <v>0.86</v>
      </c>
      <c r="FP19" s="21">
        <f>MASTER_DATA_MAPPED!FP19</f>
        <v>0.78</v>
      </c>
      <c r="FQ19" s="21">
        <f>MASTER_DATA_MAPPED!FQ19</f>
        <v>0.86</v>
      </c>
      <c r="FR19" s="21">
        <f>MASTER_DATA_MAPPED!FR19</f>
        <v>0.86</v>
      </c>
      <c r="FS19" s="21">
        <f>MASTER_DATA_MAPPED!FS19</f>
        <v>0.86</v>
      </c>
      <c r="FT19" s="21">
        <f>MASTER_DATA_MAPPED!FT19</f>
        <v>0.81</v>
      </c>
      <c r="FU19" s="21">
        <f>MASTER_DATA_MAPPED!FU19</f>
        <v>0.86</v>
      </c>
      <c r="FV19" s="21">
        <f>MASTER_DATA_MAPPED!FV19</f>
        <v>0.86</v>
      </c>
      <c r="FW19" s="21">
        <f>MASTER_DATA_MAPPED!FW19</f>
        <v>0.86</v>
      </c>
      <c r="FX19" s="21">
        <f>MASTER_DATA_MAPPED!FX19</f>
        <v>0.84</v>
      </c>
      <c r="FY19" s="21">
        <f>MASTER_DATA_MAPPED!FY19</f>
        <v>0.78</v>
      </c>
      <c r="FZ19" s="21">
        <f>MASTER_DATA_MAPPED!FZ19</f>
        <v>0.78</v>
      </c>
      <c r="GA19" s="21">
        <f>MASTER_DATA_MAPPED!GA19</f>
        <v>0.78</v>
      </c>
      <c r="GB19" s="21">
        <f>MASTER_DATA_MAPPED!GB19</f>
        <v>0.78</v>
      </c>
      <c r="GC19" s="21">
        <f>MASTER_DATA_MAPPED!GC19</f>
        <v>0.81</v>
      </c>
      <c r="GD19" s="21">
        <f>MASTER_DATA_MAPPED!GD19</f>
        <v>0.81</v>
      </c>
      <c r="GE19" s="21">
        <f>MASTER_DATA_MAPPED!GE19</f>
        <v>0.81</v>
      </c>
      <c r="GF19" s="21">
        <f>MASTER_DATA_MAPPED!GF19</f>
        <v>0.81</v>
      </c>
      <c r="GG19" s="21">
        <f>MASTER_DATA_MAPPED!GG19</f>
        <v>0.84</v>
      </c>
      <c r="GH19" s="21">
        <f>MASTER_DATA_MAPPED!GH19</f>
        <v>0.84</v>
      </c>
      <c r="GI19" s="21">
        <f>MASTER_DATA_MAPPED!GI19</f>
        <v>0.84</v>
      </c>
      <c r="GJ19" s="21">
        <f>MASTER_DATA_MAPPED!GJ19</f>
        <v>0.84</v>
      </c>
      <c r="GK19" s="21">
        <f>MASTER_DATA_MAPPED!GK19</f>
        <v>0.78</v>
      </c>
      <c r="GL19" s="21">
        <f>MASTER_DATA_MAPPED!GL19</f>
        <v>0.78</v>
      </c>
      <c r="GM19" s="21">
        <f>MASTER_DATA_MAPPED!GM19</f>
        <v>0.78</v>
      </c>
      <c r="GN19" s="21">
        <f>MASTER_DATA_MAPPED!GN19</f>
        <v>0.78</v>
      </c>
      <c r="GO19" s="21">
        <f>MASTER_DATA_MAPPED!GO19</f>
        <v>0.81</v>
      </c>
      <c r="GP19" s="21">
        <f>MASTER_DATA_MAPPED!GP19</f>
        <v>0.81</v>
      </c>
      <c r="GQ19" s="21">
        <f>MASTER_DATA_MAPPED!GQ19</f>
        <v>0.81</v>
      </c>
      <c r="GR19" s="21">
        <f>MASTER_DATA_MAPPED!GR19</f>
        <v>0.81</v>
      </c>
      <c r="GS19" s="21">
        <f>MASTER_DATA_MAPPED!GS19</f>
        <v>0.84</v>
      </c>
      <c r="GT19" s="21">
        <f>MASTER_DATA_MAPPED!GT19</f>
        <v>0.84</v>
      </c>
      <c r="GU19" s="21">
        <f>MASTER_DATA_MAPPED!GU19</f>
        <v>0.84</v>
      </c>
      <c r="GV19" s="21">
        <f>MASTER_DATA_MAPPED!GV19</f>
        <v>0.84</v>
      </c>
      <c r="GW19" s="21">
        <f>MASTER_DATA_MAPPED!GW19</f>
        <v>75</v>
      </c>
      <c r="GX19" s="21">
        <f>MASTER_DATA_MAPPED!GX19</f>
        <v>75</v>
      </c>
      <c r="GY19" s="21">
        <f>MASTER_DATA_MAPPED!GY19</f>
        <v>75</v>
      </c>
    </row>
    <row r="20" spans="2:207" ht="19.5" thickBot="1" x14ac:dyDescent="0.35">
      <c r="H20" s="103" t="s">
        <v>19</v>
      </c>
      <c r="I20" s="21">
        <f>MASTER_DATA_MAPPED!I20</f>
        <v>2009</v>
      </c>
      <c r="J20" s="21">
        <f>MASTER_DATA_MAPPED!J20</f>
        <v>2009</v>
      </c>
      <c r="K20" s="21">
        <f>MASTER_DATA_MAPPED!K20</f>
        <v>2009</v>
      </c>
      <c r="L20" s="21">
        <f>MASTER_DATA_MAPPED!L20</f>
        <v>2009</v>
      </c>
      <c r="M20" s="21">
        <f>MASTER_DATA_MAPPED!M20</f>
        <v>2009</v>
      </c>
      <c r="N20" s="21">
        <f>MASTER_DATA_MAPPED!N20</f>
        <v>2009</v>
      </c>
      <c r="O20" s="21">
        <f>MASTER_DATA_MAPPED!O20</f>
        <v>2009</v>
      </c>
      <c r="P20" s="21">
        <f>MASTER_DATA_MAPPED!P20</f>
        <v>2009</v>
      </c>
      <c r="Q20" s="21">
        <f>MASTER_DATA_MAPPED!Q20</f>
        <v>2009</v>
      </c>
      <c r="R20" s="21">
        <f>MASTER_DATA_MAPPED!R20</f>
        <v>2009</v>
      </c>
      <c r="S20" s="21">
        <f>MASTER_DATA_MAPPED!S20</f>
        <v>2009</v>
      </c>
      <c r="T20" s="21">
        <f>MASTER_DATA_MAPPED!T20</f>
        <v>2009</v>
      </c>
      <c r="U20" s="21">
        <f>MASTER_DATA_MAPPED!U20</f>
        <v>2009</v>
      </c>
      <c r="V20" s="21">
        <f>MASTER_DATA_MAPPED!V20</f>
        <v>2009</v>
      </c>
      <c r="W20" s="21">
        <f>MASTER_DATA_MAPPED!W20</f>
        <v>2009</v>
      </c>
      <c r="X20" s="21">
        <f>MASTER_DATA_MAPPED!X20</f>
        <v>2009</v>
      </c>
      <c r="Y20" s="21">
        <f>MASTER_DATA_MAPPED!Y20</f>
        <v>2009</v>
      </c>
      <c r="Z20" s="21">
        <f>MASTER_DATA_MAPPED!Z20</f>
        <v>2009</v>
      </c>
      <c r="AA20" s="21">
        <f>MASTER_DATA_MAPPED!AA20</f>
        <v>2009</v>
      </c>
      <c r="AB20" s="21">
        <f>MASTER_DATA_MAPPED!AB20</f>
        <v>2009</v>
      </c>
      <c r="AC20" s="21">
        <f>MASTER_DATA_MAPPED!AC20</f>
        <v>2009</v>
      </c>
      <c r="AD20" s="21">
        <f>MASTER_DATA_MAPPED!AD20</f>
        <v>2009</v>
      </c>
      <c r="AE20" s="21">
        <f>MASTER_DATA_MAPPED!AE20</f>
        <v>2009</v>
      </c>
      <c r="AF20" s="21">
        <f>MASTER_DATA_MAPPED!AF20</f>
        <v>2009</v>
      </c>
      <c r="AG20" s="21">
        <f>MASTER_DATA_MAPPED!AG20</f>
        <v>2009</v>
      </c>
      <c r="AH20" s="21">
        <f>MASTER_DATA_MAPPED!AH20</f>
        <v>2009</v>
      </c>
      <c r="AI20" s="21">
        <f>MASTER_DATA_MAPPED!AI20</f>
        <v>2009</v>
      </c>
      <c r="AJ20" s="21">
        <f>MASTER_DATA_MAPPED!AJ20</f>
        <v>2009</v>
      </c>
      <c r="AK20" s="21">
        <f>MASTER_DATA_MAPPED!AK20</f>
        <v>2009</v>
      </c>
      <c r="AL20" s="21">
        <f>MASTER_DATA_MAPPED!AL20</f>
        <v>2009</v>
      </c>
      <c r="AM20" s="21">
        <f>MASTER_DATA_MAPPED!AM20</f>
        <v>2009</v>
      </c>
      <c r="AN20" s="21">
        <f>MASTER_DATA_MAPPED!AN20</f>
        <v>2009</v>
      </c>
      <c r="AO20" s="21">
        <f>MASTER_DATA_MAPPED!AO20</f>
        <v>2017</v>
      </c>
      <c r="AP20" s="21">
        <f>MASTER_DATA_MAPPED!AP20</f>
        <v>2017</v>
      </c>
      <c r="AQ20" s="21">
        <f>MASTER_DATA_MAPPED!AQ20</f>
        <v>2017</v>
      </c>
      <c r="AR20" s="21">
        <f>MASTER_DATA_MAPPED!AR20</f>
        <v>2017</v>
      </c>
      <c r="AS20" s="21">
        <f>MASTER_DATA_MAPPED!AS20</f>
        <v>2017</v>
      </c>
      <c r="AT20" s="21">
        <f>MASTER_DATA_MAPPED!AT20</f>
        <v>2017</v>
      </c>
      <c r="AU20" s="21">
        <f>MASTER_DATA_MAPPED!AU20</f>
        <v>2017</v>
      </c>
      <c r="AV20" s="21">
        <f>MASTER_DATA_MAPPED!AV20</f>
        <v>2017</v>
      </c>
      <c r="AW20" s="21">
        <f>MASTER_DATA_MAPPED!AW20</f>
        <v>2017</v>
      </c>
      <c r="AX20" s="21">
        <f>MASTER_DATA_MAPPED!AX20</f>
        <v>2017</v>
      </c>
      <c r="AY20" s="21">
        <f>MASTER_DATA_MAPPED!AY20</f>
        <v>2017</v>
      </c>
      <c r="AZ20" s="21">
        <f>MASTER_DATA_MAPPED!AZ20</f>
        <v>2017</v>
      </c>
      <c r="BA20" s="21">
        <f>MASTER_DATA_MAPPED!BA20</f>
        <v>2017</v>
      </c>
      <c r="BB20" s="21">
        <f>MASTER_DATA_MAPPED!BB20</f>
        <v>2017</v>
      </c>
      <c r="BC20" s="21">
        <f>MASTER_DATA_MAPPED!BC20</f>
        <v>2017</v>
      </c>
      <c r="BD20" s="21">
        <f>MASTER_DATA_MAPPED!BD20</f>
        <v>2017</v>
      </c>
      <c r="BE20" s="21">
        <f>MASTER_DATA_MAPPED!BE20</f>
        <v>2017</v>
      </c>
      <c r="BF20" s="21">
        <f>MASTER_DATA_MAPPED!BF20</f>
        <v>2017</v>
      </c>
      <c r="BG20" s="21">
        <f>MASTER_DATA_MAPPED!BG20</f>
        <v>2017</v>
      </c>
      <c r="BH20" s="21">
        <f>MASTER_DATA_MAPPED!BH20</f>
        <v>2017</v>
      </c>
      <c r="BI20" s="21">
        <f>MASTER_DATA_MAPPED!BI20</f>
        <v>2017</v>
      </c>
      <c r="BJ20" s="21">
        <f>MASTER_DATA_MAPPED!BJ20</f>
        <v>2017</v>
      </c>
      <c r="BK20" s="21">
        <f>MASTER_DATA_MAPPED!BK20</f>
        <v>2017</v>
      </c>
      <c r="BL20" s="21">
        <f>MASTER_DATA_MAPPED!BL20</f>
        <v>2017</v>
      </c>
      <c r="BM20" s="21">
        <f>MASTER_DATA_MAPPED!BM20</f>
        <v>1987</v>
      </c>
      <c r="BN20" s="21">
        <f>MASTER_DATA_MAPPED!BN20</f>
        <v>1987</v>
      </c>
      <c r="BO20" s="21">
        <f>MASTER_DATA_MAPPED!BO20</f>
        <v>1987</v>
      </c>
      <c r="BP20" s="21">
        <f>MASTER_DATA_MAPPED!BP20</f>
        <v>1987</v>
      </c>
      <c r="BQ20" s="21">
        <f>MASTER_DATA_MAPPED!BQ20</f>
        <v>1987</v>
      </c>
      <c r="BR20" s="21">
        <f>MASTER_DATA_MAPPED!BR20</f>
        <v>1987</v>
      </c>
      <c r="BS20" s="21">
        <f>MASTER_DATA_MAPPED!BS20</f>
        <v>1987</v>
      </c>
      <c r="BT20" s="21">
        <f>MASTER_DATA_MAPPED!BT20</f>
        <v>1987</v>
      </c>
      <c r="BU20" s="21">
        <f>MASTER_DATA_MAPPED!BU20</f>
        <v>1987</v>
      </c>
      <c r="BV20" s="21">
        <f>MASTER_DATA_MAPPED!BV20</f>
        <v>1987</v>
      </c>
      <c r="BW20" s="21">
        <f>MASTER_DATA_MAPPED!BW20</f>
        <v>1987</v>
      </c>
      <c r="BX20" s="21">
        <f>MASTER_DATA_MAPPED!BX20</f>
        <v>1987</v>
      </c>
      <c r="BY20" s="21">
        <f>MASTER_DATA_MAPPED!BY20</f>
        <v>1987</v>
      </c>
      <c r="BZ20" s="21">
        <f>MASTER_DATA_MAPPED!BZ20</f>
        <v>1987</v>
      </c>
      <c r="CA20" s="21">
        <f>MASTER_DATA_MAPPED!CA20</f>
        <v>1987</v>
      </c>
      <c r="CB20" s="21">
        <f>MASTER_DATA_MAPPED!CB20</f>
        <v>1987</v>
      </c>
      <c r="CC20" s="21">
        <f>MASTER_DATA_MAPPED!CC20</f>
        <v>1987</v>
      </c>
      <c r="CD20" s="21">
        <f>MASTER_DATA_MAPPED!CD20</f>
        <v>1987</v>
      </c>
      <c r="CE20" s="21">
        <f>MASTER_DATA_MAPPED!CE20</f>
        <v>1987</v>
      </c>
      <c r="CF20" s="21">
        <f>MASTER_DATA_MAPPED!CF20</f>
        <v>1987</v>
      </c>
      <c r="CG20" s="21">
        <f>MASTER_DATA_MAPPED!CG20</f>
        <v>1988</v>
      </c>
      <c r="CH20" s="21">
        <f>MASTER_DATA_MAPPED!CH20</f>
        <v>1988</v>
      </c>
      <c r="CI20" s="21">
        <f>MASTER_DATA_MAPPED!CI20</f>
        <v>1988</v>
      </c>
      <c r="CJ20" s="21">
        <f>MASTER_DATA_MAPPED!CJ20</f>
        <v>1988</v>
      </c>
      <c r="CK20" s="21">
        <f>MASTER_DATA_MAPPED!CK20</f>
        <v>1988</v>
      </c>
      <c r="CL20" s="21">
        <f>MASTER_DATA_MAPPED!CL20</f>
        <v>1988</v>
      </c>
      <c r="CM20" s="21">
        <f>MASTER_DATA_MAPPED!CM20</f>
        <v>1988</v>
      </c>
      <c r="CN20" s="21">
        <f>MASTER_DATA_MAPPED!CN20</f>
        <v>1988</v>
      </c>
      <c r="CO20" s="21">
        <f>MASTER_DATA_MAPPED!CO20</f>
        <v>1988</v>
      </c>
      <c r="CP20" s="21">
        <f>MASTER_DATA_MAPPED!CP20</f>
        <v>1988</v>
      </c>
      <c r="CQ20" s="21">
        <f>MASTER_DATA_MAPPED!CQ20</f>
        <v>1988</v>
      </c>
      <c r="CR20" s="21">
        <f>MASTER_DATA_MAPPED!CR20</f>
        <v>1988</v>
      </c>
      <c r="CS20" s="21">
        <f>MASTER_DATA_MAPPED!CS20</f>
        <v>2023</v>
      </c>
      <c r="CT20" s="21">
        <f>MASTER_DATA_MAPPED!CT20</f>
        <v>2023</v>
      </c>
      <c r="CU20" s="21">
        <f>MASTER_DATA_MAPPED!CU20</f>
        <v>2023</v>
      </c>
      <c r="CV20" s="21">
        <f>MASTER_DATA_MAPPED!CV20</f>
        <v>2023</v>
      </c>
      <c r="CW20" s="21">
        <f>MASTER_DATA_MAPPED!CW20</f>
        <v>2022</v>
      </c>
      <c r="CX20" s="21">
        <f>MASTER_DATA_MAPPED!CX20</f>
        <v>2022</v>
      </c>
      <c r="CY20" s="21">
        <f>MASTER_DATA_MAPPED!CY20</f>
        <v>2022</v>
      </c>
      <c r="CZ20" s="21">
        <f>MASTER_DATA_MAPPED!CZ20</f>
        <v>2022</v>
      </c>
      <c r="DA20" s="21">
        <f>MASTER_DATA_MAPPED!DA20</f>
        <v>0</v>
      </c>
      <c r="DB20" s="21">
        <f>MASTER_DATA_MAPPED!DB20</f>
        <v>0</v>
      </c>
      <c r="DC20" s="21">
        <f>MASTER_DATA_MAPPED!DC20</f>
        <v>0</v>
      </c>
      <c r="DD20" s="21">
        <f>MASTER_DATA_MAPPED!DD20</f>
        <v>0</v>
      </c>
      <c r="DE20" s="21">
        <f>MASTER_DATA_MAPPED!DE20</f>
        <v>2023</v>
      </c>
      <c r="DF20" s="21">
        <f>MASTER_DATA_MAPPED!DF20</f>
        <v>2023</v>
      </c>
      <c r="DG20" s="21">
        <f>MASTER_DATA_MAPPED!DG20</f>
        <v>2023</v>
      </c>
      <c r="DH20" s="21">
        <f>MASTER_DATA_MAPPED!DH20</f>
        <v>2023</v>
      </c>
      <c r="DI20" s="21">
        <f>MASTER_DATA_MAPPED!DI20</f>
        <v>2023</v>
      </c>
      <c r="DJ20" s="21">
        <f>MASTER_DATA_MAPPED!DJ20</f>
        <v>2023</v>
      </c>
      <c r="DK20" s="21">
        <f>MASTER_DATA_MAPPED!DK20</f>
        <v>2023</v>
      </c>
      <c r="DL20" s="21">
        <f>MASTER_DATA_MAPPED!DL20</f>
        <v>2023</v>
      </c>
      <c r="DM20" s="21">
        <f>MASTER_DATA_MAPPED!DM20</f>
        <v>2023</v>
      </c>
      <c r="DN20" s="21">
        <f>MASTER_DATA_MAPPED!DN20</f>
        <v>2023</v>
      </c>
      <c r="DO20" s="21">
        <f>MASTER_DATA_MAPPED!DO20</f>
        <v>2023</v>
      </c>
      <c r="DP20" s="21">
        <f>MASTER_DATA_MAPPED!DP20</f>
        <v>2023</v>
      </c>
      <c r="DQ20" s="21">
        <f>MASTER_DATA_MAPPED!DQ20</f>
        <v>2023</v>
      </c>
      <c r="DR20" s="21">
        <f>MASTER_DATA_MAPPED!DR20</f>
        <v>2023</v>
      </c>
      <c r="DS20" s="21">
        <f>MASTER_DATA_MAPPED!DS20</f>
        <v>2023</v>
      </c>
      <c r="DT20" s="21">
        <f>MASTER_DATA_MAPPED!DT20</f>
        <v>2023</v>
      </c>
      <c r="DU20" s="21">
        <f>MASTER_DATA_MAPPED!DU20</f>
        <v>2023</v>
      </c>
      <c r="DV20" s="21">
        <f>MASTER_DATA_MAPPED!DV20</f>
        <v>2023</v>
      </c>
      <c r="DW20" s="21">
        <f>MASTER_DATA_MAPPED!DW20</f>
        <v>2023</v>
      </c>
      <c r="DX20" s="21">
        <f>MASTER_DATA_MAPPED!DX20</f>
        <v>2023</v>
      </c>
      <c r="DY20" s="21">
        <f>MASTER_DATA_MAPPED!DY20</f>
        <v>2023</v>
      </c>
      <c r="DZ20" s="21">
        <f>MASTER_DATA_MAPPED!DZ20</f>
        <v>2023</v>
      </c>
      <c r="EA20" s="21">
        <f>MASTER_DATA_MAPPED!EA20</f>
        <v>2023</v>
      </c>
      <c r="EB20" s="21">
        <f>MASTER_DATA_MAPPED!EB20</f>
        <v>2023</v>
      </c>
      <c r="EC20" s="21">
        <f>MASTER_DATA_MAPPED!EC20</f>
        <v>2020</v>
      </c>
      <c r="ED20" s="21">
        <f>MASTER_DATA_MAPPED!ED20</f>
        <v>2020</v>
      </c>
      <c r="EE20" s="21">
        <f>MASTER_DATA_MAPPED!EE20</f>
        <v>2020</v>
      </c>
      <c r="EF20" s="21">
        <f>MASTER_DATA_MAPPED!EF20</f>
        <v>2020</v>
      </c>
      <c r="EG20" s="21">
        <f>MASTER_DATA_MAPPED!EG20</f>
        <v>2015</v>
      </c>
      <c r="EH20" s="21">
        <f>MASTER_DATA_MAPPED!EH20</f>
        <v>2015</v>
      </c>
      <c r="EI20" s="21">
        <f>MASTER_DATA_MAPPED!EI20</f>
        <v>2015</v>
      </c>
      <c r="EJ20" s="21">
        <f>MASTER_DATA_MAPPED!EJ20</f>
        <v>2015</v>
      </c>
      <c r="EK20" s="21">
        <f>MASTER_DATA_MAPPED!EK20</f>
        <v>2017</v>
      </c>
      <c r="EL20" s="21">
        <f>MASTER_DATA_MAPPED!EL20</f>
        <v>2017</v>
      </c>
      <c r="EM20" s="21">
        <f>MASTER_DATA_MAPPED!EM20</f>
        <v>2017</v>
      </c>
      <c r="EN20" s="21">
        <f>MASTER_DATA_MAPPED!EN20</f>
        <v>2017</v>
      </c>
      <c r="EO20" s="21">
        <f>MASTER_DATA_MAPPED!EO20</f>
        <v>2011</v>
      </c>
      <c r="EP20" s="21">
        <f>MASTER_DATA_MAPPED!EP20</f>
        <v>2011</v>
      </c>
      <c r="EQ20" s="21">
        <f>MASTER_DATA_MAPPED!EQ20</f>
        <v>2011</v>
      </c>
      <c r="ER20" s="21">
        <f>MASTER_DATA_MAPPED!ER20</f>
        <v>2011</v>
      </c>
      <c r="ES20" s="21">
        <f>MASTER_DATA_MAPPED!ES20</f>
        <v>2011</v>
      </c>
      <c r="ET20" s="21">
        <f>MASTER_DATA_MAPPED!ET20</f>
        <v>2011</v>
      </c>
      <c r="EU20" s="21">
        <f>MASTER_DATA_MAPPED!EU20</f>
        <v>2011</v>
      </c>
      <c r="EV20" s="21">
        <f>MASTER_DATA_MAPPED!EV20</f>
        <v>2011</v>
      </c>
      <c r="EW20" s="21">
        <f>MASTER_DATA_MAPPED!EW20</f>
        <v>1987</v>
      </c>
      <c r="EX20" s="21">
        <f>MASTER_DATA_MAPPED!EX20</f>
        <v>1987</v>
      </c>
      <c r="EY20" s="21">
        <f>MASTER_DATA_MAPPED!EY20</f>
        <v>1987</v>
      </c>
      <c r="EZ20" s="21">
        <f>MASTER_DATA_MAPPED!EZ20</f>
        <v>1987</v>
      </c>
      <c r="FA20" s="21">
        <f>MASTER_DATA_MAPPED!FA20</f>
        <v>1987</v>
      </c>
      <c r="FB20" s="21">
        <f>MASTER_DATA_MAPPED!FB20</f>
        <v>1987</v>
      </c>
      <c r="FC20" s="21">
        <f>MASTER_DATA_MAPPED!FC20</f>
        <v>1987</v>
      </c>
      <c r="FD20" s="21">
        <f>MASTER_DATA_MAPPED!FD20</f>
        <v>1987</v>
      </c>
      <c r="FE20" s="21">
        <f>MASTER_DATA_MAPPED!FE20</f>
        <v>1987</v>
      </c>
      <c r="FF20" s="21">
        <f>MASTER_DATA_MAPPED!FF20</f>
        <v>1987</v>
      </c>
      <c r="FG20" s="21">
        <f>MASTER_DATA_MAPPED!FG20</f>
        <v>1987</v>
      </c>
      <c r="FH20" s="21">
        <f>MASTER_DATA_MAPPED!FH20</f>
        <v>1987</v>
      </c>
      <c r="FI20" s="21">
        <f>MASTER_DATA_MAPPED!FI20</f>
        <v>1987</v>
      </c>
      <c r="FJ20" s="21">
        <f>MASTER_DATA_MAPPED!FJ20</f>
        <v>1987</v>
      </c>
      <c r="FK20" s="21">
        <f>MASTER_DATA_MAPPED!FK20</f>
        <v>1987</v>
      </c>
      <c r="FL20" s="21">
        <f>MASTER_DATA_MAPPED!FL20</f>
        <v>1987</v>
      </c>
      <c r="FM20" s="21">
        <f>MASTER_DATA_MAPPED!FM20</f>
        <v>1992</v>
      </c>
      <c r="FN20" s="21">
        <f>MASTER_DATA_MAPPED!FN20</f>
        <v>1992</v>
      </c>
      <c r="FO20" s="21">
        <f>MASTER_DATA_MAPPED!FO20</f>
        <v>1992</v>
      </c>
      <c r="FP20" s="21">
        <f>MASTER_DATA_MAPPED!FP20</f>
        <v>1992</v>
      </c>
      <c r="FQ20" s="21">
        <f>MASTER_DATA_MAPPED!FQ20</f>
        <v>1992</v>
      </c>
      <c r="FR20" s="21">
        <f>MASTER_DATA_MAPPED!FR20</f>
        <v>1992</v>
      </c>
      <c r="FS20" s="21">
        <f>MASTER_DATA_MAPPED!FS20</f>
        <v>1992</v>
      </c>
      <c r="FT20" s="21">
        <f>MASTER_DATA_MAPPED!FT20</f>
        <v>1992</v>
      </c>
      <c r="FU20" s="21">
        <f>MASTER_DATA_MAPPED!FU20</f>
        <v>1992</v>
      </c>
      <c r="FV20" s="21">
        <f>MASTER_DATA_MAPPED!FV20</f>
        <v>1992</v>
      </c>
      <c r="FW20" s="21">
        <f>MASTER_DATA_MAPPED!FW20</f>
        <v>1992</v>
      </c>
      <c r="FX20" s="21">
        <f>MASTER_DATA_MAPPED!FX20</f>
        <v>1992</v>
      </c>
      <c r="FY20" s="21">
        <f>MASTER_DATA_MAPPED!FY20</f>
        <v>1992</v>
      </c>
      <c r="FZ20" s="21">
        <f>MASTER_DATA_MAPPED!FZ20</f>
        <v>1992</v>
      </c>
      <c r="GA20" s="21">
        <f>MASTER_DATA_MAPPED!GA20</f>
        <v>1992</v>
      </c>
      <c r="GB20" s="21">
        <f>MASTER_DATA_MAPPED!GB20</f>
        <v>1992</v>
      </c>
      <c r="GC20" s="21">
        <f>MASTER_DATA_MAPPED!GC20</f>
        <v>1992</v>
      </c>
      <c r="GD20" s="21">
        <f>MASTER_DATA_MAPPED!GD20</f>
        <v>1992</v>
      </c>
      <c r="GE20" s="21">
        <f>MASTER_DATA_MAPPED!GE20</f>
        <v>1992</v>
      </c>
      <c r="GF20" s="21">
        <f>MASTER_DATA_MAPPED!GF20</f>
        <v>1992</v>
      </c>
      <c r="GG20" s="21">
        <f>MASTER_DATA_MAPPED!GG20</f>
        <v>1992</v>
      </c>
      <c r="GH20" s="21">
        <f>MASTER_DATA_MAPPED!GH20</f>
        <v>1992</v>
      </c>
      <c r="GI20" s="21">
        <f>MASTER_DATA_MAPPED!GI20</f>
        <v>1992</v>
      </c>
      <c r="GJ20" s="21">
        <f>MASTER_DATA_MAPPED!GJ20</f>
        <v>1992</v>
      </c>
      <c r="GK20" s="21">
        <f>MASTER_DATA_MAPPED!GK20</f>
        <v>1992</v>
      </c>
      <c r="GL20" s="21">
        <f>MASTER_DATA_MAPPED!GL20</f>
        <v>1992</v>
      </c>
      <c r="GM20" s="21">
        <f>MASTER_DATA_MAPPED!GM20</f>
        <v>1992</v>
      </c>
      <c r="GN20" s="21">
        <f>MASTER_DATA_MAPPED!GN20</f>
        <v>1992</v>
      </c>
      <c r="GO20" s="21">
        <f>MASTER_DATA_MAPPED!GO20</f>
        <v>1992</v>
      </c>
      <c r="GP20" s="21">
        <f>MASTER_DATA_MAPPED!GP20</f>
        <v>1992</v>
      </c>
      <c r="GQ20" s="21">
        <f>MASTER_DATA_MAPPED!GQ20</f>
        <v>1992</v>
      </c>
      <c r="GR20" s="21">
        <f>MASTER_DATA_MAPPED!GR20</f>
        <v>1992</v>
      </c>
      <c r="GS20" s="21">
        <f>MASTER_DATA_MAPPED!GS20</f>
        <v>1992</v>
      </c>
      <c r="GT20" s="21">
        <f>MASTER_DATA_MAPPED!GT20</f>
        <v>1992</v>
      </c>
      <c r="GU20" s="21">
        <f>MASTER_DATA_MAPPED!GU20</f>
        <v>1992</v>
      </c>
      <c r="GV20" s="21">
        <f>MASTER_DATA_MAPPED!GV20</f>
        <v>1992</v>
      </c>
      <c r="GW20" s="21">
        <f>MASTER_DATA_MAPPED!GW20</f>
        <v>1978</v>
      </c>
      <c r="GX20" s="21">
        <f>MASTER_DATA_MAPPED!GX20</f>
        <v>1978</v>
      </c>
      <c r="GY20" s="21">
        <f>MASTER_DATA_MAPPED!GY20</f>
        <v>1978</v>
      </c>
    </row>
    <row r="21" spans="2:207" ht="19.5" thickBot="1" x14ac:dyDescent="0.35">
      <c r="D21" s="69" t="s">
        <v>20</v>
      </c>
      <c r="E21" s="70"/>
      <c r="F21" s="70"/>
      <c r="G21" s="71"/>
      <c r="H21" s="104" t="s">
        <v>21</v>
      </c>
      <c r="I21" s="21" t="str">
        <f>MASTER_DATA_MAPPED!I21</f>
        <v>$</v>
      </c>
      <c r="J21" s="21" t="str">
        <f>MASTER_DATA_MAPPED!J21</f>
        <v>$</v>
      </c>
      <c r="K21" s="21" t="str">
        <f>MASTER_DATA_MAPPED!K21</f>
        <v>$</v>
      </c>
      <c r="L21" s="21" t="str">
        <f>MASTER_DATA_MAPPED!L21</f>
        <v>$</v>
      </c>
      <c r="M21" s="21" t="str">
        <f>MASTER_DATA_MAPPED!M21</f>
        <v>$</v>
      </c>
      <c r="N21" s="21" t="str">
        <f>MASTER_DATA_MAPPED!N21</f>
        <v>$</v>
      </c>
      <c r="O21" s="21" t="str">
        <f>MASTER_DATA_MAPPED!O21</f>
        <v>$</v>
      </c>
      <c r="P21" s="21" t="str">
        <f>MASTER_DATA_MAPPED!P21</f>
        <v>$</v>
      </c>
      <c r="Q21" s="21" t="str">
        <f>MASTER_DATA_MAPPED!Q21</f>
        <v>$</v>
      </c>
      <c r="R21" s="21" t="str">
        <f>MASTER_DATA_MAPPED!R21</f>
        <v>$</v>
      </c>
      <c r="S21" s="21" t="str">
        <f>MASTER_DATA_MAPPED!S21</f>
        <v>$</v>
      </c>
      <c r="T21" s="21" t="str">
        <f>MASTER_DATA_MAPPED!T21</f>
        <v>$</v>
      </c>
      <c r="U21" s="21" t="str">
        <f>MASTER_DATA_MAPPED!U21</f>
        <v>$</v>
      </c>
      <c r="V21" s="21" t="str">
        <f>MASTER_DATA_MAPPED!V21</f>
        <v>$</v>
      </c>
      <c r="W21" s="21" t="str">
        <f>MASTER_DATA_MAPPED!W21</f>
        <v>$</v>
      </c>
      <c r="X21" s="21" t="str">
        <f>MASTER_DATA_MAPPED!X21</f>
        <v>$</v>
      </c>
      <c r="Y21" s="21" t="str">
        <f>MASTER_DATA_MAPPED!Y21</f>
        <v>$</v>
      </c>
      <c r="Z21" s="21" t="str">
        <f>MASTER_DATA_MAPPED!Z21</f>
        <v>$</v>
      </c>
      <c r="AA21" s="21" t="str">
        <f>MASTER_DATA_MAPPED!AA21</f>
        <v>$</v>
      </c>
      <c r="AB21" s="21" t="str">
        <f>MASTER_DATA_MAPPED!AB21</f>
        <v>$</v>
      </c>
      <c r="AC21" s="21" t="str">
        <f>MASTER_DATA_MAPPED!AC21</f>
        <v>$</v>
      </c>
      <c r="AD21" s="21" t="str">
        <f>MASTER_DATA_MAPPED!AD21</f>
        <v>$</v>
      </c>
      <c r="AE21" s="21" t="str">
        <f>MASTER_DATA_MAPPED!AE21</f>
        <v>$</v>
      </c>
      <c r="AF21" s="21" t="str">
        <f>MASTER_DATA_MAPPED!AF21</f>
        <v>$</v>
      </c>
      <c r="AG21" s="21" t="str">
        <f>MASTER_DATA_MAPPED!AG21</f>
        <v>$</v>
      </c>
      <c r="AH21" s="21" t="str">
        <f>MASTER_DATA_MAPPED!AH21</f>
        <v>$</v>
      </c>
      <c r="AI21" s="21" t="str">
        <f>MASTER_DATA_MAPPED!AI21</f>
        <v>$</v>
      </c>
      <c r="AJ21" s="21" t="str">
        <f>MASTER_DATA_MAPPED!AJ21</f>
        <v>$</v>
      </c>
      <c r="AK21" s="21" t="str">
        <f>MASTER_DATA_MAPPED!AK21</f>
        <v>$</v>
      </c>
      <c r="AL21" s="21" t="str">
        <f>MASTER_DATA_MAPPED!AL21</f>
        <v>$</v>
      </c>
      <c r="AM21" s="21" t="str">
        <f>MASTER_DATA_MAPPED!AM21</f>
        <v>$</v>
      </c>
      <c r="AN21" s="21" t="str">
        <f>MASTER_DATA_MAPPED!AN21</f>
        <v>$</v>
      </c>
      <c r="AO21" s="21" t="str">
        <f>MASTER_DATA_MAPPED!AO21</f>
        <v>$</v>
      </c>
      <c r="AP21" s="21" t="str">
        <f>MASTER_DATA_MAPPED!AP21</f>
        <v>$</v>
      </c>
      <c r="AQ21" s="21" t="str">
        <f>MASTER_DATA_MAPPED!AQ21</f>
        <v>$</v>
      </c>
      <c r="AR21" s="21" t="str">
        <f>MASTER_DATA_MAPPED!AR21</f>
        <v>$</v>
      </c>
      <c r="AS21" s="21" t="str">
        <f>MASTER_DATA_MAPPED!AS21</f>
        <v>$</v>
      </c>
      <c r="AT21" s="21" t="str">
        <f>MASTER_DATA_MAPPED!AT21</f>
        <v>$</v>
      </c>
      <c r="AU21" s="21" t="str">
        <f>MASTER_DATA_MAPPED!AU21</f>
        <v>$</v>
      </c>
      <c r="AV21" s="21" t="str">
        <f>MASTER_DATA_MAPPED!AV21</f>
        <v>$</v>
      </c>
      <c r="AW21" s="21" t="str">
        <f>MASTER_DATA_MAPPED!AW21</f>
        <v>$</v>
      </c>
      <c r="AX21" s="21" t="str">
        <f>MASTER_DATA_MAPPED!AX21</f>
        <v>$</v>
      </c>
      <c r="AY21" s="21" t="str">
        <f>MASTER_DATA_MAPPED!AY21</f>
        <v>$</v>
      </c>
      <c r="AZ21" s="21" t="str">
        <f>MASTER_DATA_MAPPED!AZ21</f>
        <v>$</v>
      </c>
      <c r="BA21" s="21" t="str">
        <f>MASTER_DATA_MAPPED!BA21</f>
        <v>$</v>
      </c>
      <c r="BB21" s="21" t="str">
        <f>MASTER_DATA_MAPPED!BB21</f>
        <v>$</v>
      </c>
      <c r="BC21" s="21" t="str">
        <f>MASTER_DATA_MAPPED!BC21</f>
        <v>$</v>
      </c>
      <c r="BD21" s="21" t="str">
        <f>MASTER_DATA_MAPPED!BD21</f>
        <v>$</v>
      </c>
      <c r="BE21" s="21" t="str">
        <f>MASTER_DATA_MAPPED!BE21</f>
        <v>$</v>
      </c>
      <c r="BF21" s="21" t="str">
        <f>MASTER_DATA_MAPPED!BF21</f>
        <v>$</v>
      </c>
      <c r="BG21" s="21" t="str">
        <f>MASTER_DATA_MAPPED!BG21</f>
        <v>$</v>
      </c>
      <c r="BH21" s="21" t="str">
        <f>MASTER_DATA_MAPPED!BH21</f>
        <v>$</v>
      </c>
      <c r="BI21" s="21" t="str">
        <f>MASTER_DATA_MAPPED!BI21</f>
        <v>$</v>
      </c>
      <c r="BJ21" s="21" t="str">
        <f>MASTER_DATA_MAPPED!BJ21</f>
        <v>$</v>
      </c>
      <c r="BK21" s="21" t="str">
        <f>MASTER_DATA_MAPPED!BK21</f>
        <v>$</v>
      </c>
      <c r="BL21" s="21" t="str">
        <f>MASTER_DATA_MAPPED!BL21</f>
        <v>$</v>
      </c>
      <c r="BM21" s="21" t="str">
        <f>MASTER_DATA_MAPPED!BM21</f>
        <v>$</v>
      </c>
      <c r="BN21" s="21" t="str">
        <f>MASTER_DATA_MAPPED!BN21</f>
        <v>$</v>
      </c>
      <c r="BO21" s="21" t="str">
        <f>MASTER_DATA_MAPPED!BO21</f>
        <v>$</v>
      </c>
      <c r="BP21" s="21" t="str">
        <f>MASTER_DATA_MAPPED!BP21</f>
        <v>$</v>
      </c>
      <c r="BQ21" s="21" t="str">
        <f>MASTER_DATA_MAPPED!BQ21</f>
        <v>$</v>
      </c>
      <c r="BR21" s="21" t="str">
        <f>MASTER_DATA_MAPPED!BR21</f>
        <v>$</v>
      </c>
      <c r="BS21" s="21" t="str">
        <f>MASTER_DATA_MAPPED!BS21</f>
        <v>$</v>
      </c>
      <c r="BT21" s="21" t="str">
        <f>MASTER_DATA_MAPPED!BT21</f>
        <v>$</v>
      </c>
      <c r="BU21" s="21" t="str">
        <f>MASTER_DATA_MAPPED!BU21</f>
        <v>$</v>
      </c>
      <c r="BV21" s="21" t="str">
        <f>MASTER_DATA_MAPPED!BV21</f>
        <v>$</v>
      </c>
      <c r="BW21" s="21" t="str">
        <f>MASTER_DATA_MAPPED!BW21</f>
        <v>$</v>
      </c>
      <c r="BX21" s="21" t="str">
        <f>MASTER_DATA_MAPPED!BX21</f>
        <v>$</v>
      </c>
      <c r="BY21" s="21" t="str">
        <f>MASTER_DATA_MAPPED!BY21</f>
        <v>$</v>
      </c>
      <c r="BZ21" s="21" t="str">
        <f>MASTER_DATA_MAPPED!BZ21</f>
        <v>$</v>
      </c>
      <c r="CA21" s="21" t="str">
        <f>MASTER_DATA_MAPPED!CA21</f>
        <v>$</v>
      </c>
      <c r="CB21" s="21" t="str">
        <f>MASTER_DATA_MAPPED!CB21</f>
        <v>$</v>
      </c>
      <c r="CC21" s="21" t="str">
        <f>MASTER_DATA_MAPPED!CC21</f>
        <v>$</v>
      </c>
      <c r="CD21" s="21" t="str">
        <f>MASTER_DATA_MAPPED!CD21</f>
        <v>$</v>
      </c>
      <c r="CE21" s="21" t="str">
        <f>MASTER_DATA_MAPPED!CE21</f>
        <v>$</v>
      </c>
      <c r="CF21" s="21" t="str">
        <f>MASTER_DATA_MAPPED!CF21</f>
        <v>$</v>
      </c>
      <c r="CG21" s="21" t="str">
        <f>MASTER_DATA_MAPPED!CG21</f>
        <v>$</v>
      </c>
      <c r="CH21" s="21" t="str">
        <f>MASTER_DATA_MAPPED!CH21</f>
        <v>$</v>
      </c>
      <c r="CI21" s="21" t="str">
        <f>MASTER_DATA_MAPPED!CI21</f>
        <v>$</v>
      </c>
      <c r="CJ21" s="21" t="str">
        <f>MASTER_DATA_MAPPED!CJ21</f>
        <v>$</v>
      </c>
      <c r="CK21" s="21" t="str">
        <f>MASTER_DATA_MAPPED!CK21</f>
        <v>$</v>
      </c>
      <c r="CL21" s="21" t="str">
        <f>MASTER_DATA_MAPPED!CL21</f>
        <v>$</v>
      </c>
      <c r="CM21" s="21" t="str">
        <f>MASTER_DATA_MAPPED!CM21</f>
        <v>$</v>
      </c>
      <c r="CN21" s="21" t="str">
        <f>MASTER_DATA_MAPPED!CN21</f>
        <v>$</v>
      </c>
      <c r="CO21" s="21" t="str">
        <f>MASTER_DATA_MAPPED!CO21</f>
        <v>$</v>
      </c>
      <c r="CP21" s="21" t="str">
        <f>MASTER_DATA_MAPPED!CP21</f>
        <v>$</v>
      </c>
      <c r="CQ21" s="21" t="str">
        <f>MASTER_DATA_MAPPED!CQ21</f>
        <v>$</v>
      </c>
      <c r="CR21" s="21" t="str">
        <f>MASTER_DATA_MAPPED!CR21</f>
        <v>$</v>
      </c>
      <c r="CS21" s="21" t="str">
        <f>MASTER_DATA_MAPPED!CS21</f>
        <v>$</v>
      </c>
      <c r="CT21" s="21" t="str">
        <f>MASTER_DATA_MAPPED!CT21</f>
        <v>$</v>
      </c>
      <c r="CU21" s="21" t="str">
        <f>MASTER_DATA_MAPPED!CU21</f>
        <v>$</v>
      </c>
      <c r="CV21" s="21" t="str">
        <f>MASTER_DATA_MAPPED!CV21</f>
        <v>$</v>
      </c>
      <c r="CW21" s="21" t="str">
        <f>MASTER_DATA_MAPPED!CW21</f>
        <v>$</v>
      </c>
      <c r="CX21" s="21" t="str">
        <f>MASTER_DATA_MAPPED!CX21</f>
        <v>$</v>
      </c>
      <c r="CY21" s="21" t="str">
        <f>MASTER_DATA_MAPPED!CY21</f>
        <v>$</v>
      </c>
      <c r="CZ21" s="21" t="str">
        <f>MASTER_DATA_MAPPED!CZ21</f>
        <v>$</v>
      </c>
      <c r="DA21" s="21">
        <f>MASTER_DATA_MAPPED!DA21</f>
        <v>0</v>
      </c>
      <c r="DB21" s="21">
        <f>MASTER_DATA_MAPPED!DB21</f>
        <v>0</v>
      </c>
      <c r="DC21" s="21">
        <f>MASTER_DATA_MAPPED!DC21</f>
        <v>0</v>
      </c>
      <c r="DD21" s="21">
        <f>MASTER_DATA_MAPPED!DD21</f>
        <v>0</v>
      </c>
      <c r="DE21" s="21" t="str">
        <f>MASTER_DATA_MAPPED!DE21</f>
        <v>$</v>
      </c>
      <c r="DF21" s="21" t="str">
        <f>MASTER_DATA_MAPPED!DF21</f>
        <v>$</v>
      </c>
      <c r="DG21" s="21" t="str">
        <f>MASTER_DATA_MAPPED!DG21</f>
        <v>$</v>
      </c>
      <c r="DH21" s="21" t="str">
        <f>MASTER_DATA_MAPPED!DH21</f>
        <v>$</v>
      </c>
      <c r="DI21" s="21" t="str">
        <f>MASTER_DATA_MAPPED!DI21</f>
        <v>$</v>
      </c>
      <c r="DJ21" s="21" t="str">
        <f>MASTER_DATA_MAPPED!DJ21</f>
        <v>$</v>
      </c>
      <c r="DK21" s="21" t="str">
        <f>MASTER_DATA_MAPPED!DK21</f>
        <v>$</v>
      </c>
      <c r="DL21" s="21" t="str">
        <f>MASTER_DATA_MAPPED!DL21</f>
        <v>$</v>
      </c>
      <c r="DM21" s="21" t="str">
        <f>MASTER_DATA_MAPPED!DM21</f>
        <v>$</v>
      </c>
      <c r="DN21" s="21" t="str">
        <f>MASTER_DATA_MAPPED!DN21</f>
        <v>$</v>
      </c>
      <c r="DO21" s="21" t="str">
        <f>MASTER_DATA_MAPPED!DO21</f>
        <v>$</v>
      </c>
      <c r="DP21" s="21" t="str">
        <f>MASTER_DATA_MAPPED!DP21</f>
        <v>$</v>
      </c>
      <c r="DQ21" s="21" t="str">
        <f>MASTER_DATA_MAPPED!DQ21</f>
        <v>$</v>
      </c>
      <c r="DR21" s="21" t="str">
        <f>MASTER_DATA_MAPPED!DR21</f>
        <v>$</v>
      </c>
      <c r="DS21" s="21" t="str">
        <f>MASTER_DATA_MAPPED!DS21</f>
        <v>$</v>
      </c>
      <c r="DT21" s="21" t="str">
        <f>MASTER_DATA_MAPPED!DT21</f>
        <v>$</v>
      </c>
      <c r="DU21" s="21" t="str">
        <f>MASTER_DATA_MAPPED!DU21</f>
        <v>$</v>
      </c>
      <c r="DV21" s="21" t="str">
        <f>MASTER_DATA_MAPPED!DV21</f>
        <v>$</v>
      </c>
      <c r="DW21" s="21" t="str">
        <f>MASTER_DATA_MAPPED!DW21</f>
        <v>$</v>
      </c>
      <c r="DX21" s="21" t="str">
        <f>MASTER_DATA_MAPPED!DX21</f>
        <v>$</v>
      </c>
      <c r="DY21" s="21" t="str">
        <f>MASTER_DATA_MAPPED!DY21</f>
        <v>$</v>
      </c>
      <c r="DZ21" s="21" t="str">
        <f>MASTER_DATA_MAPPED!DZ21</f>
        <v>$</v>
      </c>
      <c r="EA21" s="21" t="str">
        <f>MASTER_DATA_MAPPED!EA21</f>
        <v>$</v>
      </c>
      <c r="EB21" s="21" t="str">
        <f>MASTER_DATA_MAPPED!EB21</f>
        <v>$</v>
      </c>
      <c r="EC21" s="21" t="str">
        <f>MASTER_DATA_MAPPED!EC21</f>
        <v>$</v>
      </c>
      <c r="ED21" s="21" t="str">
        <f>MASTER_DATA_MAPPED!ED21</f>
        <v>$</v>
      </c>
      <c r="EE21" s="21" t="str">
        <f>MASTER_DATA_MAPPED!EE21</f>
        <v>$</v>
      </c>
      <c r="EF21" s="21" t="str">
        <f>MASTER_DATA_MAPPED!EF21</f>
        <v>$</v>
      </c>
      <c r="EG21" s="21" t="str">
        <f>MASTER_DATA_MAPPED!EG21</f>
        <v>$</v>
      </c>
      <c r="EH21" s="21" t="str">
        <f>MASTER_DATA_MAPPED!EH21</f>
        <v>$</v>
      </c>
      <c r="EI21" s="21" t="str">
        <f>MASTER_DATA_MAPPED!EI21</f>
        <v>$</v>
      </c>
      <c r="EJ21" s="21" t="str">
        <f>MASTER_DATA_MAPPED!EJ21</f>
        <v>$</v>
      </c>
      <c r="EK21" s="21" t="str">
        <f>MASTER_DATA_MAPPED!EK21</f>
        <v>$</v>
      </c>
      <c r="EL21" s="21" t="str">
        <f>MASTER_DATA_MAPPED!EL21</f>
        <v>$</v>
      </c>
      <c r="EM21" s="21" t="str">
        <f>MASTER_DATA_MAPPED!EM21</f>
        <v>$</v>
      </c>
      <c r="EN21" s="21" t="str">
        <f>MASTER_DATA_MAPPED!EN21</f>
        <v>$</v>
      </c>
      <c r="EO21" s="21" t="str">
        <f>MASTER_DATA_MAPPED!EO21</f>
        <v>$</v>
      </c>
      <c r="EP21" s="21" t="str">
        <f>MASTER_DATA_MAPPED!EP21</f>
        <v>$</v>
      </c>
      <c r="EQ21" s="21" t="str">
        <f>MASTER_DATA_MAPPED!EQ21</f>
        <v>$</v>
      </c>
      <c r="ER21" s="21" t="str">
        <f>MASTER_DATA_MAPPED!ER21</f>
        <v>$</v>
      </c>
      <c r="ES21" s="21" t="str">
        <f>MASTER_DATA_MAPPED!ES21</f>
        <v>$</v>
      </c>
      <c r="ET21" s="21" t="str">
        <f>MASTER_DATA_MAPPED!ET21</f>
        <v>$</v>
      </c>
      <c r="EU21" s="21" t="str">
        <f>MASTER_DATA_MAPPED!EU21</f>
        <v>$</v>
      </c>
      <c r="EV21" s="21" t="str">
        <f>MASTER_DATA_MAPPED!EV21</f>
        <v>$</v>
      </c>
      <c r="EW21" s="21" t="str">
        <f>MASTER_DATA_MAPPED!EW21</f>
        <v>$</v>
      </c>
      <c r="EX21" s="21" t="str">
        <f>MASTER_DATA_MAPPED!EX21</f>
        <v>$</v>
      </c>
      <c r="EY21" s="21" t="str">
        <f>MASTER_DATA_MAPPED!EY21</f>
        <v>$</v>
      </c>
      <c r="EZ21" s="21" t="str">
        <f>MASTER_DATA_MAPPED!EZ21</f>
        <v>$</v>
      </c>
      <c r="FA21" s="21" t="str">
        <f>MASTER_DATA_MAPPED!FA21</f>
        <v>$</v>
      </c>
      <c r="FB21" s="21" t="str">
        <f>MASTER_DATA_MAPPED!FB21</f>
        <v>$</v>
      </c>
      <c r="FC21" s="21" t="str">
        <f>MASTER_DATA_MAPPED!FC21</f>
        <v>$</v>
      </c>
      <c r="FD21" s="21" t="str">
        <f>MASTER_DATA_MAPPED!FD21</f>
        <v>$</v>
      </c>
      <c r="FE21" s="21" t="str">
        <f>MASTER_DATA_MAPPED!FE21</f>
        <v>$</v>
      </c>
      <c r="FF21" s="21" t="str">
        <f>MASTER_DATA_MAPPED!FF21</f>
        <v>$</v>
      </c>
      <c r="FG21" s="21" t="str">
        <f>MASTER_DATA_MAPPED!FG21</f>
        <v>$</v>
      </c>
      <c r="FH21" s="21" t="str">
        <f>MASTER_DATA_MAPPED!FH21</f>
        <v>$</v>
      </c>
      <c r="FI21" s="21" t="str">
        <f>MASTER_DATA_MAPPED!FI21</f>
        <v>$</v>
      </c>
      <c r="FJ21" s="21" t="str">
        <f>MASTER_DATA_MAPPED!FJ21</f>
        <v>$</v>
      </c>
      <c r="FK21" s="21" t="str">
        <f>MASTER_DATA_MAPPED!FK21</f>
        <v>$</v>
      </c>
      <c r="FL21" s="21" t="str">
        <f>MASTER_DATA_MAPPED!FL21</f>
        <v>$</v>
      </c>
      <c r="FM21" s="21" t="str">
        <f>MASTER_DATA_MAPPED!FM21</f>
        <v>$</v>
      </c>
      <c r="FN21" s="21" t="str">
        <f>MASTER_DATA_MAPPED!FN21</f>
        <v>$</v>
      </c>
      <c r="FO21" s="21" t="str">
        <f>MASTER_DATA_MAPPED!FO21</f>
        <v>$</v>
      </c>
      <c r="FP21" s="21" t="str">
        <f>MASTER_DATA_MAPPED!FP21</f>
        <v>$</v>
      </c>
      <c r="FQ21" s="21" t="str">
        <f>MASTER_DATA_MAPPED!FQ21</f>
        <v>$</v>
      </c>
      <c r="FR21" s="21" t="str">
        <f>MASTER_DATA_MAPPED!FR21</f>
        <v>$</v>
      </c>
      <c r="FS21" s="21" t="str">
        <f>MASTER_DATA_MAPPED!FS21</f>
        <v>$</v>
      </c>
      <c r="FT21" s="21" t="str">
        <f>MASTER_DATA_MAPPED!FT21</f>
        <v>$</v>
      </c>
      <c r="FU21" s="21" t="str">
        <f>MASTER_DATA_MAPPED!FU21</f>
        <v>$</v>
      </c>
      <c r="FV21" s="21" t="str">
        <f>MASTER_DATA_MAPPED!FV21</f>
        <v>$</v>
      </c>
      <c r="FW21" s="21" t="str">
        <f>MASTER_DATA_MAPPED!FW21</f>
        <v>$</v>
      </c>
      <c r="FX21" s="21" t="str">
        <f>MASTER_DATA_MAPPED!FX21</f>
        <v>$</v>
      </c>
      <c r="FY21" s="21" t="str">
        <f>MASTER_DATA_MAPPED!FY21</f>
        <v>$</v>
      </c>
      <c r="FZ21" s="21" t="str">
        <f>MASTER_DATA_MAPPED!FZ21</f>
        <v>$</v>
      </c>
      <c r="GA21" s="21" t="str">
        <f>MASTER_DATA_MAPPED!GA21</f>
        <v>$</v>
      </c>
      <c r="GB21" s="21" t="str">
        <f>MASTER_DATA_MAPPED!GB21</f>
        <v>$</v>
      </c>
      <c r="GC21" s="21" t="str">
        <f>MASTER_DATA_MAPPED!GC21</f>
        <v>$</v>
      </c>
      <c r="GD21" s="21" t="str">
        <f>MASTER_DATA_MAPPED!GD21</f>
        <v>$</v>
      </c>
      <c r="GE21" s="21" t="str">
        <f>MASTER_DATA_MAPPED!GE21</f>
        <v>$</v>
      </c>
      <c r="GF21" s="21" t="str">
        <f>MASTER_DATA_MAPPED!GF21</f>
        <v>$</v>
      </c>
      <c r="GG21" s="21" t="str">
        <f>MASTER_DATA_MAPPED!GG21</f>
        <v>$</v>
      </c>
      <c r="GH21" s="21" t="str">
        <f>MASTER_DATA_MAPPED!GH21</f>
        <v>$</v>
      </c>
      <c r="GI21" s="21" t="str">
        <f>MASTER_DATA_MAPPED!GI21</f>
        <v>$</v>
      </c>
      <c r="GJ21" s="21" t="str">
        <f>MASTER_DATA_MAPPED!GJ21</f>
        <v>$</v>
      </c>
      <c r="GK21" s="21" t="str">
        <f>MASTER_DATA_MAPPED!GK21</f>
        <v>$</v>
      </c>
      <c r="GL21" s="21" t="str">
        <f>MASTER_DATA_MAPPED!GL21</f>
        <v>$</v>
      </c>
      <c r="GM21" s="21" t="str">
        <f>MASTER_DATA_MAPPED!GM21</f>
        <v>$</v>
      </c>
      <c r="GN21" s="21" t="str">
        <f>MASTER_DATA_MAPPED!GN21</f>
        <v>$</v>
      </c>
      <c r="GO21" s="21" t="str">
        <f>MASTER_DATA_MAPPED!GO21</f>
        <v>$</v>
      </c>
      <c r="GP21" s="21" t="str">
        <f>MASTER_DATA_MAPPED!GP21</f>
        <v>$</v>
      </c>
      <c r="GQ21" s="21" t="str">
        <f>MASTER_DATA_MAPPED!GQ21</f>
        <v>$</v>
      </c>
      <c r="GR21" s="21" t="str">
        <f>MASTER_DATA_MAPPED!GR21</f>
        <v>$</v>
      </c>
      <c r="GS21" s="21" t="str">
        <f>MASTER_DATA_MAPPED!GS21</f>
        <v>$</v>
      </c>
      <c r="GT21" s="21" t="str">
        <f>MASTER_DATA_MAPPED!GT21</f>
        <v>$</v>
      </c>
      <c r="GU21" s="21" t="str">
        <f>MASTER_DATA_MAPPED!GU21</f>
        <v>$</v>
      </c>
      <c r="GV21" s="21" t="str">
        <f>MASTER_DATA_MAPPED!GV21</f>
        <v>$</v>
      </c>
      <c r="GW21" s="21" t="str">
        <f>MASTER_DATA_MAPPED!GW21</f>
        <v>$</v>
      </c>
      <c r="GX21" s="21" t="str">
        <f>MASTER_DATA_MAPPED!GX21</f>
        <v>$</v>
      </c>
      <c r="GY21" s="21" t="str">
        <f>MASTER_DATA_MAPPED!GY21</f>
        <v>$</v>
      </c>
    </row>
    <row r="22" spans="2:207" s="65" customFormat="1" ht="52.5" thickBot="1" x14ac:dyDescent="0.4">
      <c r="C22" s="66" t="s">
        <v>22</v>
      </c>
      <c r="D22" s="67">
        <v>1</v>
      </c>
      <c r="E22" s="66">
        <v>2</v>
      </c>
      <c r="F22" s="66">
        <v>3</v>
      </c>
      <c r="G22" s="72" t="s">
        <v>23</v>
      </c>
      <c r="H22" s="68" t="s">
        <v>24</v>
      </c>
      <c r="I22" s="91" t="s">
        <v>243</v>
      </c>
      <c r="J22" s="91" t="s">
        <v>244</v>
      </c>
      <c r="K22" s="91" t="s">
        <v>245</v>
      </c>
      <c r="L22" s="92" t="s">
        <v>246</v>
      </c>
      <c r="M22" s="91" t="s">
        <v>243</v>
      </c>
      <c r="N22" s="91" t="s">
        <v>244</v>
      </c>
      <c r="O22" s="91" t="s">
        <v>245</v>
      </c>
      <c r="P22" s="92" t="s">
        <v>246</v>
      </c>
      <c r="Q22" s="91" t="s">
        <v>243</v>
      </c>
      <c r="R22" s="91" t="s">
        <v>244</v>
      </c>
      <c r="S22" s="91" t="s">
        <v>245</v>
      </c>
      <c r="T22" s="92" t="s">
        <v>246</v>
      </c>
      <c r="U22" s="91" t="s">
        <v>243</v>
      </c>
      <c r="V22" s="91" t="s">
        <v>244</v>
      </c>
      <c r="W22" s="91" t="s">
        <v>245</v>
      </c>
      <c r="X22" s="92" t="s">
        <v>246</v>
      </c>
      <c r="Y22" s="91" t="s">
        <v>243</v>
      </c>
      <c r="Z22" s="91" t="s">
        <v>244</v>
      </c>
      <c r="AA22" s="91" t="s">
        <v>245</v>
      </c>
      <c r="AB22" s="92" t="s">
        <v>246</v>
      </c>
      <c r="AC22" s="91" t="s">
        <v>243</v>
      </c>
      <c r="AD22" s="91" t="s">
        <v>244</v>
      </c>
      <c r="AE22" s="91" t="s">
        <v>245</v>
      </c>
      <c r="AF22" s="92" t="s">
        <v>246</v>
      </c>
      <c r="AG22" s="91" t="s">
        <v>243</v>
      </c>
      <c r="AH22" s="91" t="s">
        <v>244</v>
      </c>
      <c r="AI22" s="91" t="s">
        <v>245</v>
      </c>
      <c r="AJ22" s="92" t="s">
        <v>246</v>
      </c>
      <c r="AK22" s="91" t="s">
        <v>243</v>
      </c>
      <c r="AL22" s="91" t="s">
        <v>244</v>
      </c>
      <c r="AM22" s="91" t="s">
        <v>245</v>
      </c>
      <c r="AN22" s="92" t="s">
        <v>246</v>
      </c>
      <c r="AO22" s="91" t="s">
        <v>243</v>
      </c>
      <c r="AP22" s="91" t="s">
        <v>244</v>
      </c>
      <c r="AQ22" s="91" t="s">
        <v>245</v>
      </c>
      <c r="AR22" s="92" t="s">
        <v>246</v>
      </c>
      <c r="AS22" s="91" t="s">
        <v>243</v>
      </c>
      <c r="AT22" s="91" t="s">
        <v>244</v>
      </c>
      <c r="AU22" s="91" t="s">
        <v>245</v>
      </c>
      <c r="AV22" s="92" t="s">
        <v>246</v>
      </c>
      <c r="AW22" s="91" t="s">
        <v>243</v>
      </c>
      <c r="AX22" s="91" t="s">
        <v>244</v>
      </c>
      <c r="AY22" s="91" t="s">
        <v>245</v>
      </c>
      <c r="AZ22" s="92" t="s">
        <v>246</v>
      </c>
      <c r="BA22" s="91" t="s">
        <v>243</v>
      </c>
      <c r="BB22" s="91" t="s">
        <v>244</v>
      </c>
      <c r="BC22" s="91" t="s">
        <v>245</v>
      </c>
      <c r="BD22" s="92" t="s">
        <v>246</v>
      </c>
      <c r="BE22" s="91" t="s">
        <v>243</v>
      </c>
      <c r="BF22" s="91" t="s">
        <v>244</v>
      </c>
      <c r="BG22" s="91" t="s">
        <v>245</v>
      </c>
      <c r="BH22" s="92" t="s">
        <v>246</v>
      </c>
      <c r="BI22" s="91" t="s">
        <v>243</v>
      </c>
      <c r="BJ22" s="91" t="s">
        <v>244</v>
      </c>
      <c r="BK22" s="91" t="s">
        <v>245</v>
      </c>
      <c r="BL22" s="92" t="s">
        <v>246</v>
      </c>
      <c r="BM22" s="91" t="s">
        <v>243</v>
      </c>
      <c r="BN22" s="91" t="s">
        <v>244</v>
      </c>
      <c r="BO22" s="91" t="s">
        <v>245</v>
      </c>
      <c r="BP22" s="92" t="s">
        <v>246</v>
      </c>
      <c r="BQ22" s="91" t="s">
        <v>243</v>
      </c>
      <c r="BR22" s="91" t="s">
        <v>244</v>
      </c>
      <c r="BS22" s="91" t="s">
        <v>245</v>
      </c>
      <c r="BT22" s="92" t="s">
        <v>246</v>
      </c>
      <c r="BU22" s="91" t="s">
        <v>243</v>
      </c>
      <c r="BV22" s="91" t="s">
        <v>244</v>
      </c>
      <c r="BW22" s="91" t="s">
        <v>245</v>
      </c>
      <c r="BX22" s="92" t="s">
        <v>246</v>
      </c>
      <c r="BY22" s="91" t="s">
        <v>243</v>
      </c>
      <c r="BZ22" s="91" t="s">
        <v>244</v>
      </c>
      <c r="CA22" s="91" t="s">
        <v>245</v>
      </c>
      <c r="CB22" s="92" t="s">
        <v>246</v>
      </c>
      <c r="CC22" s="91" t="s">
        <v>243</v>
      </c>
      <c r="CD22" s="91" t="s">
        <v>244</v>
      </c>
      <c r="CE22" s="91" t="s">
        <v>245</v>
      </c>
      <c r="CF22" s="92" t="s">
        <v>246</v>
      </c>
      <c r="CG22" s="91" t="s">
        <v>243</v>
      </c>
      <c r="CH22" s="91" t="s">
        <v>244</v>
      </c>
      <c r="CI22" s="91" t="s">
        <v>245</v>
      </c>
      <c r="CJ22" s="92" t="s">
        <v>246</v>
      </c>
      <c r="CK22" s="91" t="s">
        <v>243</v>
      </c>
      <c r="CL22" s="91" t="s">
        <v>244</v>
      </c>
      <c r="CM22" s="91" t="s">
        <v>245</v>
      </c>
      <c r="CN22" s="92" t="s">
        <v>246</v>
      </c>
      <c r="CO22" s="91" t="s">
        <v>243</v>
      </c>
      <c r="CP22" s="91" t="s">
        <v>244</v>
      </c>
      <c r="CQ22" s="91" t="s">
        <v>245</v>
      </c>
      <c r="CR22" s="92" t="s">
        <v>246</v>
      </c>
      <c r="CS22" s="91" t="s">
        <v>243</v>
      </c>
      <c r="CT22" s="91" t="s">
        <v>244</v>
      </c>
      <c r="CU22" s="91" t="s">
        <v>245</v>
      </c>
      <c r="CV22" s="92" t="s">
        <v>246</v>
      </c>
      <c r="CW22" s="91" t="s">
        <v>243</v>
      </c>
      <c r="CX22" s="91" t="s">
        <v>244</v>
      </c>
      <c r="CY22" s="91" t="s">
        <v>245</v>
      </c>
      <c r="CZ22" s="92" t="s">
        <v>246</v>
      </c>
      <c r="DA22" s="91" t="s">
        <v>243</v>
      </c>
      <c r="DB22" s="91" t="s">
        <v>244</v>
      </c>
      <c r="DC22" s="91" t="s">
        <v>245</v>
      </c>
      <c r="DD22" s="92" t="s">
        <v>246</v>
      </c>
      <c r="DE22" s="91" t="s">
        <v>243</v>
      </c>
      <c r="DF22" s="91" t="s">
        <v>244</v>
      </c>
      <c r="DG22" s="91" t="s">
        <v>245</v>
      </c>
      <c r="DH22" s="92" t="s">
        <v>246</v>
      </c>
      <c r="DI22" s="91" t="s">
        <v>243</v>
      </c>
      <c r="DJ22" s="91" t="s">
        <v>244</v>
      </c>
      <c r="DK22" s="91" t="s">
        <v>245</v>
      </c>
      <c r="DL22" s="92" t="s">
        <v>246</v>
      </c>
      <c r="DM22" s="91" t="s">
        <v>243</v>
      </c>
      <c r="DN22" s="91" t="s">
        <v>244</v>
      </c>
      <c r="DO22" s="91" t="s">
        <v>245</v>
      </c>
      <c r="DP22" s="92" t="s">
        <v>246</v>
      </c>
      <c r="DQ22" s="91" t="s">
        <v>243</v>
      </c>
      <c r="DR22" s="91" t="s">
        <v>244</v>
      </c>
      <c r="DS22" s="91" t="s">
        <v>245</v>
      </c>
      <c r="DT22" s="92" t="s">
        <v>246</v>
      </c>
      <c r="DU22" s="91" t="s">
        <v>243</v>
      </c>
      <c r="DV22" s="91" t="s">
        <v>244</v>
      </c>
      <c r="DW22" s="91" t="s">
        <v>245</v>
      </c>
      <c r="DX22" s="92" t="s">
        <v>246</v>
      </c>
      <c r="DY22" s="91" t="s">
        <v>243</v>
      </c>
      <c r="DZ22" s="91" t="s">
        <v>244</v>
      </c>
      <c r="EA22" s="91" t="s">
        <v>245</v>
      </c>
      <c r="EB22" s="92" t="s">
        <v>246</v>
      </c>
      <c r="EC22" s="91" t="s">
        <v>243</v>
      </c>
      <c r="ED22" s="91" t="s">
        <v>244</v>
      </c>
      <c r="EE22" s="91" t="s">
        <v>245</v>
      </c>
      <c r="EF22" s="92" t="s">
        <v>246</v>
      </c>
      <c r="EG22" s="91" t="s">
        <v>243</v>
      </c>
      <c r="EH22" s="91" t="s">
        <v>244</v>
      </c>
      <c r="EI22" s="91" t="s">
        <v>245</v>
      </c>
      <c r="EJ22" s="92" t="s">
        <v>246</v>
      </c>
      <c r="EK22" s="91" t="s">
        <v>243</v>
      </c>
      <c r="EL22" s="91" t="s">
        <v>244</v>
      </c>
      <c r="EM22" s="91" t="s">
        <v>245</v>
      </c>
      <c r="EN22" s="92" t="s">
        <v>246</v>
      </c>
      <c r="EO22" s="91" t="s">
        <v>243</v>
      </c>
      <c r="EP22" s="91" t="s">
        <v>244</v>
      </c>
      <c r="EQ22" s="91" t="s">
        <v>245</v>
      </c>
      <c r="ER22" s="92" t="s">
        <v>246</v>
      </c>
      <c r="ES22" s="91" t="s">
        <v>243</v>
      </c>
      <c r="ET22" s="91" t="s">
        <v>244</v>
      </c>
      <c r="EU22" s="91" t="s">
        <v>245</v>
      </c>
      <c r="EV22" s="92" t="s">
        <v>246</v>
      </c>
      <c r="EW22" s="91" t="s">
        <v>243</v>
      </c>
      <c r="EX22" s="91" t="s">
        <v>244</v>
      </c>
      <c r="EY22" s="91" t="s">
        <v>245</v>
      </c>
      <c r="EZ22" s="92" t="s">
        <v>246</v>
      </c>
      <c r="FA22" s="91" t="s">
        <v>243</v>
      </c>
      <c r="FB22" s="91" t="s">
        <v>244</v>
      </c>
      <c r="FC22" s="91" t="s">
        <v>245</v>
      </c>
      <c r="FD22" s="92" t="s">
        <v>246</v>
      </c>
      <c r="FE22" s="91" t="s">
        <v>243</v>
      </c>
      <c r="FF22" s="91" t="s">
        <v>244</v>
      </c>
      <c r="FG22" s="91" t="s">
        <v>245</v>
      </c>
      <c r="FH22" s="92" t="s">
        <v>246</v>
      </c>
      <c r="FI22" s="91" t="s">
        <v>243</v>
      </c>
      <c r="FJ22" s="91" t="s">
        <v>244</v>
      </c>
      <c r="FK22" s="91" t="s">
        <v>245</v>
      </c>
      <c r="FL22" s="92" t="s">
        <v>246</v>
      </c>
      <c r="FM22" s="91" t="s">
        <v>243</v>
      </c>
      <c r="FN22" s="91" t="s">
        <v>244</v>
      </c>
      <c r="FO22" s="91" t="s">
        <v>245</v>
      </c>
      <c r="FP22" s="92" t="s">
        <v>246</v>
      </c>
      <c r="FQ22" s="91" t="s">
        <v>243</v>
      </c>
      <c r="FR22" s="91" t="s">
        <v>244</v>
      </c>
      <c r="FS22" s="91" t="s">
        <v>245</v>
      </c>
      <c r="FT22" s="92" t="s">
        <v>246</v>
      </c>
      <c r="FU22" s="91" t="s">
        <v>243</v>
      </c>
      <c r="FV22" s="91" t="s">
        <v>244</v>
      </c>
      <c r="FW22" s="91" t="s">
        <v>245</v>
      </c>
      <c r="FX22" s="92" t="s">
        <v>246</v>
      </c>
      <c r="FY22" s="91" t="s">
        <v>243</v>
      </c>
      <c r="FZ22" s="91" t="s">
        <v>244</v>
      </c>
      <c r="GA22" s="91" t="s">
        <v>245</v>
      </c>
      <c r="GB22" s="92" t="s">
        <v>246</v>
      </c>
      <c r="GC22" s="91" t="s">
        <v>243</v>
      </c>
      <c r="GD22" s="91" t="s">
        <v>244</v>
      </c>
      <c r="GE22" s="91" t="s">
        <v>245</v>
      </c>
      <c r="GF22" s="92" t="s">
        <v>246</v>
      </c>
      <c r="GG22" s="91" t="s">
        <v>243</v>
      </c>
      <c r="GH22" s="91" t="s">
        <v>244</v>
      </c>
      <c r="GI22" s="91" t="s">
        <v>245</v>
      </c>
      <c r="GJ22" s="92" t="s">
        <v>246</v>
      </c>
      <c r="GK22" s="91" t="s">
        <v>243</v>
      </c>
      <c r="GL22" s="91" t="s">
        <v>244</v>
      </c>
      <c r="GM22" s="91" t="s">
        <v>245</v>
      </c>
      <c r="GN22" s="92" t="s">
        <v>246</v>
      </c>
      <c r="GO22" s="91" t="s">
        <v>243</v>
      </c>
      <c r="GP22" s="91" t="s">
        <v>244</v>
      </c>
      <c r="GQ22" s="91" t="s">
        <v>245</v>
      </c>
      <c r="GR22" s="92" t="s">
        <v>246</v>
      </c>
      <c r="GS22" s="91" t="s">
        <v>243</v>
      </c>
      <c r="GT22" s="91" t="s">
        <v>244</v>
      </c>
      <c r="GU22" s="91" t="s">
        <v>245</v>
      </c>
      <c r="GV22" s="92" t="s">
        <v>246</v>
      </c>
      <c r="GW22" s="91" t="s">
        <v>243</v>
      </c>
      <c r="GX22" s="91" t="s">
        <v>244</v>
      </c>
      <c r="GY22" s="91" t="s">
        <v>245</v>
      </c>
    </row>
    <row r="23" spans="2:207" s="23" customFormat="1" ht="18.75" x14ac:dyDescent="0.35">
      <c r="B23" s="182">
        <f>_xlfn.NUMBERVALUE(LEFT(C23,1)&amp;"0")</f>
        <v>10</v>
      </c>
      <c r="C23" s="22">
        <f t="shared" ref="C23:C86" si="0">IF(F23="",IF(E23="", IF(D23="",IF(G23="","",G23),D23), E23), F23)</f>
        <v>10</v>
      </c>
      <c r="D23" s="73">
        <v>10</v>
      </c>
      <c r="E23" s="53"/>
      <c r="F23" s="53"/>
      <c r="G23" s="74"/>
      <c r="H23" s="38" t="s">
        <v>25</v>
      </c>
      <c r="I23" s="94">
        <f t="shared" ref="I23:BT23" si="1">SUM(I24:I25,I29,I33:I38)</f>
        <v>0</v>
      </c>
      <c r="J23" s="94">
        <f t="shared" si="1"/>
        <v>0</v>
      </c>
      <c r="K23" s="94">
        <f t="shared" si="1"/>
        <v>0</v>
      </c>
      <c r="L23" s="94">
        <f t="shared" si="1"/>
        <v>448.45826349517324</v>
      </c>
      <c r="M23" s="94">
        <f t="shared" si="1"/>
        <v>0</v>
      </c>
      <c r="N23" s="94">
        <f t="shared" si="1"/>
        <v>0</v>
      </c>
      <c r="O23" s="94">
        <f t="shared" si="1"/>
        <v>0</v>
      </c>
      <c r="P23" s="94">
        <f t="shared" si="1"/>
        <v>193.65092731068671</v>
      </c>
      <c r="Q23" s="94">
        <f t="shared" si="1"/>
        <v>0</v>
      </c>
      <c r="R23" s="94">
        <f t="shared" si="1"/>
        <v>0</v>
      </c>
      <c r="S23" s="94">
        <f t="shared" si="1"/>
        <v>0</v>
      </c>
      <c r="T23" s="94">
        <f t="shared" si="1"/>
        <v>510.08608433979322</v>
      </c>
      <c r="U23" s="94">
        <f t="shared" si="1"/>
        <v>0</v>
      </c>
      <c r="V23" s="94">
        <f t="shared" si="1"/>
        <v>0</v>
      </c>
      <c r="W23" s="94">
        <f t="shared" si="1"/>
        <v>0</v>
      </c>
      <c r="X23" s="94">
        <f t="shared" si="1"/>
        <v>209.05788252184169</v>
      </c>
      <c r="Y23" s="94">
        <f t="shared" si="1"/>
        <v>0</v>
      </c>
      <c r="Z23" s="94">
        <f t="shared" si="1"/>
        <v>0</v>
      </c>
      <c r="AA23" s="94">
        <f t="shared" si="1"/>
        <v>0</v>
      </c>
      <c r="AB23" s="94">
        <f t="shared" si="1"/>
        <v>707.18237722395884</v>
      </c>
      <c r="AC23" s="94">
        <f t="shared" si="1"/>
        <v>0</v>
      </c>
      <c r="AD23" s="94">
        <f t="shared" si="1"/>
        <v>0</v>
      </c>
      <c r="AE23" s="94">
        <f t="shared" si="1"/>
        <v>0</v>
      </c>
      <c r="AF23" s="94">
        <f t="shared" si="1"/>
        <v>270.59175851761319</v>
      </c>
      <c r="AG23" s="94">
        <f t="shared" si="1"/>
        <v>0</v>
      </c>
      <c r="AH23" s="94">
        <f t="shared" si="1"/>
        <v>0</v>
      </c>
      <c r="AI23" s="94">
        <f t="shared" si="1"/>
        <v>0</v>
      </c>
      <c r="AJ23" s="94">
        <f t="shared" si="1"/>
        <v>812.77638732967978</v>
      </c>
      <c r="AK23" s="94">
        <f t="shared" si="1"/>
        <v>0</v>
      </c>
      <c r="AL23" s="94">
        <f t="shared" si="1"/>
        <v>0</v>
      </c>
      <c r="AM23" s="94">
        <f t="shared" si="1"/>
        <v>0</v>
      </c>
      <c r="AN23" s="94">
        <f t="shared" si="1"/>
        <v>296.99026104404345</v>
      </c>
      <c r="AO23" s="94">
        <f t="shared" si="1"/>
        <v>0</v>
      </c>
      <c r="AP23" s="94">
        <f t="shared" si="1"/>
        <v>0</v>
      </c>
      <c r="AQ23" s="94">
        <f t="shared" si="1"/>
        <v>0</v>
      </c>
      <c r="AR23" s="94">
        <f t="shared" si="1"/>
        <v>325.95493943404693</v>
      </c>
      <c r="AS23" s="94">
        <f t="shared" si="1"/>
        <v>0</v>
      </c>
      <c r="AT23" s="94">
        <f t="shared" si="1"/>
        <v>0</v>
      </c>
      <c r="AU23" s="94">
        <f t="shared" si="1"/>
        <v>0</v>
      </c>
      <c r="AV23" s="94">
        <f t="shared" si="1"/>
        <v>325.95493943404693</v>
      </c>
      <c r="AW23" s="94">
        <f t="shared" si="1"/>
        <v>0</v>
      </c>
      <c r="AX23" s="94">
        <f t="shared" si="1"/>
        <v>0</v>
      </c>
      <c r="AY23" s="94">
        <f t="shared" si="1"/>
        <v>0</v>
      </c>
      <c r="AZ23" s="94">
        <f t="shared" si="1"/>
        <v>325.95493943404693</v>
      </c>
      <c r="BA23" s="94">
        <f t="shared" si="1"/>
        <v>0</v>
      </c>
      <c r="BB23" s="94">
        <f t="shared" si="1"/>
        <v>0</v>
      </c>
      <c r="BC23" s="94">
        <f t="shared" si="1"/>
        <v>0</v>
      </c>
      <c r="BD23" s="94">
        <f t="shared" si="1"/>
        <v>325.95493943404693</v>
      </c>
      <c r="BE23" s="94">
        <f t="shared" si="1"/>
        <v>0</v>
      </c>
      <c r="BF23" s="94">
        <f t="shared" si="1"/>
        <v>0</v>
      </c>
      <c r="BG23" s="94">
        <f t="shared" si="1"/>
        <v>0</v>
      </c>
      <c r="BH23" s="94">
        <f t="shared" si="1"/>
        <v>325.95493943404693</v>
      </c>
      <c r="BI23" s="94">
        <f t="shared" si="1"/>
        <v>0</v>
      </c>
      <c r="BJ23" s="94">
        <f t="shared" si="1"/>
        <v>0</v>
      </c>
      <c r="BK23" s="94">
        <f t="shared" si="1"/>
        <v>0</v>
      </c>
      <c r="BL23" s="94">
        <f t="shared" si="1"/>
        <v>325.95493943404693</v>
      </c>
      <c r="BM23" s="94">
        <f t="shared" si="1"/>
        <v>0</v>
      </c>
      <c r="BN23" s="94">
        <f t="shared" si="1"/>
        <v>0</v>
      </c>
      <c r="BO23" s="94">
        <f t="shared" si="1"/>
        <v>0</v>
      </c>
      <c r="BP23" s="94">
        <f t="shared" si="1"/>
        <v>346.94462464422344</v>
      </c>
      <c r="BQ23" s="94">
        <f t="shared" si="1"/>
        <v>0</v>
      </c>
      <c r="BR23" s="94">
        <f t="shared" si="1"/>
        <v>0</v>
      </c>
      <c r="BS23" s="94">
        <f t="shared" si="1"/>
        <v>0</v>
      </c>
      <c r="BT23" s="94">
        <f t="shared" si="1"/>
        <v>337.88637167036671</v>
      </c>
      <c r="BU23" s="94">
        <f t="shared" ref="BU23:EF23" si="2">SUM(BU24:BU25,BU29,BU33:BU38)</f>
        <v>0</v>
      </c>
      <c r="BV23" s="94">
        <f t="shared" si="2"/>
        <v>0</v>
      </c>
      <c r="BW23" s="94">
        <f t="shared" si="2"/>
        <v>0</v>
      </c>
      <c r="BX23" s="94">
        <f t="shared" si="2"/>
        <v>341.51066282604603</v>
      </c>
      <c r="BY23" s="94">
        <f t="shared" si="2"/>
        <v>0</v>
      </c>
      <c r="BZ23" s="94">
        <f t="shared" si="2"/>
        <v>0</v>
      </c>
      <c r="CA23" s="94">
        <f t="shared" si="2"/>
        <v>0</v>
      </c>
      <c r="CB23" s="94">
        <f t="shared" si="2"/>
        <v>336.08132018853968</v>
      </c>
      <c r="CC23" s="94">
        <f t="shared" si="2"/>
        <v>0</v>
      </c>
      <c r="CD23" s="94">
        <f t="shared" si="2"/>
        <v>0</v>
      </c>
      <c r="CE23" s="94">
        <f t="shared" si="2"/>
        <v>0</v>
      </c>
      <c r="CF23" s="94">
        <f t="shared" si="2"/>
        <v>339.63825793672544</v>
      </c>
      <c r="CG23" s="94">
        <f t="shared" si="2"/>
        <v>0</v>
      </c>
      <c r="CH23" s="94">
        <f t="shared" si="2"/>
        <v>0</v>
      </c>
      <c r="CI23" s="94">
        <f t="shared" si="2"/>
        <v>0</v>
      </c>
      <c r="CJ23" s="94">
        <f t="shared" si="2"/>
        <v>325.95493943404693</v>
      </c>
      <c r="CK23" s="94">
        <f t="shared" si="2"/>
        <v>0</v>
      </c>
      <c r="CL23" s="94">
        <f t="shared" si="2"/>
        <v>0</v>
      </c>
      <c r="CM23" s="94">
        <f t="shared" si="2"/>
        <v>0</v>
      </c>
      <c r="CN23" s="94">
        <f t="shared" si="2"/>
        <v>325.95493943404693</v>
      </c>
      <c r="CO23" s="94">
        <f t="shared" si="2"/>
        <v>0</v>
      </c>
      <c r="CP23" s="94">
        <f t="shared" si="2"/>
        <v>0</v>
      </c>
      <c r="CQ23" s="94">
        <f t="shared" si="2"/>
        <v>0</v>
      </c>
      <c r="CR23" s="94">
        <f t="shared" si="2"/>
        <v>325.95493943404693</v>
      </c>
      <c r="CS23" s="94">
        <f t="shared" si="2"/>
        <v>0</v>
      </c>
      <c r="CT23" s="94">
        <f t="shared" si="2"/>
        <v>0</v>
      </c>
      <c r="CU23" s="94">
        <f t="shared" si="2"/>
        <v>0</v>
      </c>
      <c r="CV23" s="94">
        <f t="shared" si="2"/>
        <v>325.95493943404693</v>
      </c>
      <c r="CW23" s="94">
        <f t="shared" si="2"/>
        <v>0</v>
      </c>
      <c r="CX23" s="94">
        <f t="shared" si="2"/>
        <v>0</v>
      </c>
      <c r="CY23" s="94">
        <f t="shared" si="2"/>
        <v>0</v>
      </c>
      <c r="CZ23" s="94">
        <f t="shared" si="2"/>
        <v>325.95493943404693</v>
      </c>
      <c r="DA23" s="94" t="e">
        <f t="shared" si="2"/>
        <v>#DIV/0!</v>
      </c>
      <c r="DB23" s="94" t="e">
        <f t="shared" si="2"/>
        <v>#DIV/0!</v>
      </c>
      <c r="DC23" s="94" t="e">
        <f t="shared" si="2"/>
        <v>#DIV/0!</v>
      </c>
      <c r="DD23" s="94" t="e">
        <f t="shared" si="2"/>
        <v>#N/A</v>
      </c>
      <c r="DE23" s="94">
        <f t="shared" si="2"/>
        <v>0</v>
      </c>
      <c r="DF23" s="94">
        <f t="shared" si="2"/>
        <v>0</v>
      </c>
      <c r="DG23" s="94">
        <f t="shared" si="2"/>
        <v>0</v>
      </c>
      <c r="DH23" s="94">
        <f t="shared" si="2"/>
        <v>460.15709565766514</v>
      </c>
      <c r="DI23" s="94">
        <f t="shared" si="2"/>
        <v>0</v>
      </c>
      <c r="DJ23" s="94">
        <f t="shared" si="2"/>
        <v>0</v>
      </c>
      <c r="DK23" s="94">
        <f t="shared" si="2"/>
        <v>0</v>
      </c>
      <c r="DL23" s="94">
        <f t="shared" si="2"/>
        <v>294.82584624099155</v>
      </c>
      <c r="DM23" s="94">
        <f t="shared" si="2"/>
        <v>0</v>
      </c>
      <c r="DN23" s="94">
        <f t="shared" si="2"/>
        <v>0</v>
      </c>
      <c r="DO23" s="94">
        <f t="shared" si="2"/>
        <v>0</v>
      </c>
      <c r="DP23" s="94">
        <f t="shared" si="2"/>
        <v>201.47118571785569</v>
      </c>
      <c r="DQ23" s="94">
        <f t="shared" si="2"/>
        <v>0</v>
      </c>
      <c r="DR23" s="94">
        <f t="shared" si="2"/>
        <v>0</v>
      </c>
      <c r="DS23" s="94">
        <f t="shared" si="2"/>
        <v>0</v>
      </c>
      <c r="DT23" s="94">
        <f t="shared" si="2"/>
        <v>154.86300158539601</v>
      </c>
      <c r="DU23" s="94">
        <f t="shared" si="2"/>
        <v>0</v>
      </c>
      <c r="DV23" s="94">
        <f t="shared" si="2"/>
        <v>0</v>
      </c>
      <c r="DW23" s="94">
        <f t="shared" si="2"/>
        <v>0</v>
      </c>
      <c r="DX23" s="94">
        <f t="shared" si="2"/>
        <v>131.53985635596388</v>
      </c>
      <c r="DY23" s="94">
        <f t="shared" si="2"/>
        <v>0</v>
      </c>
      <c r="DZ23" s="94">
        <f t="shared" si="2"/>
        <v>0</v>
      </c>
      <c r="EA23" s="94">
        <f t="shared" si="2"/>
        <v>0</v>
      </c>
      <c r="EB23" s="94">
        <f t="shared" si="2"/>
        <v>126.88731766560639</v>
      </c>
      <c r="EC23" s="94" t="e">
        <f t="shared" si="2"/>
        <v>#DIV/0!</v>
      </c>
      <c r="ED23" s="94" t="e">
        <f t="shared" si="2"/>
        <v>#DIV/0!</v>
      </c>
      <c r="EE23" s="94" t="e">
        <f t="shared" si="2"/>
        <v>#DIV/0!</v>
      </c>
      <c r="EF23" s="94" t="e">
        <f t="shared" si="2"/>
        <v>#VALUE!</v>
      </c>
      <c r="EG23" s="94">
        <f t="shared" ref="EG23:GR23" si="3">SUM(EG24:EG25,EG29,EG33:EG38)</f>
        <v>0</v>
      </c>
      <c r="EH23" s="94">
        <f t="shared" si="3"/>
        <v>0</v>
      </c>
      <c r="EI23" s="94">
        <f t="shared" si="3"/>
        <v>0</v>
      </c>
      <c r="EJ23" s="94">
        <f t="shared" si="3"/>
        <v>325.95493943404693</v>
      </c>
      <c r="EK23" s="94">
        <f t="shared" si="3"/>
        <v>0</v>
      </c>
      <c r="EL23" s="94">
        <f t="shared" si="3"/>
        <v>0</v>
      </c>
      <c r="EM23" s="94">
        <f t="shared" si="3"/>
        <v>0</v>
      </c>
      <c r="EN23" s="94">
        <f t="shared" si="3"/>
        <v>325.95493943404693</v>
      </c>
      <c r="EO23" s="94">
        <f t="shared" si="3"/>
        <v>0</v>
      </c>
      <c r="EP23" s="94">
        <f t="shared" si="3"/>
        <v>0</v>
      </c>
      <c r="EQ23" s="94">
        <f t="shared" si="3"/>
        <v>0</v>
      </c>
      <c r="ER23" s="94">
        <f t="shared" si="3"/>
        <v>328.73715833014683</v>
      </c>
      <c r="ES23" s="94">
        <f t="shared" si="3"/>
        <v>0</v>
      </c>
      <c r="ET23" s="94">
        <f t="shared" si="3"/>
        <v>0</v>
      </c>
      <c r="EU23" s="94">
        <f t="shared" si="3"/>
        <v>0</v>
      </c>
      <c r="EV23" s="94">
        <f t="shared" si="3"/>
        <v>328.73715833014683</v>
      </c>
      <c r="EW23" s="94">
        <f t="shared" si="3"/>
        <v>0</v>
      </c>
      <c r="EX23" s="94">
        <f t="shared" si="3"/>
        <v>0</v>
      </c>
      <c r="EY23" s="94">
        <f t="shared" si="3"/>
        <v>0</v>
      </c>
      <c r="EZ23" s="94">
        <f t="shared" si="3"/>
        <v>328.84336566661329</v>
      </c>
      <c r="FA23" s="94">
        <f t="shared" si="3"/>
        <v>0</v>
      </c>
      <c r="FB23" s="94">
        <f t="shared" si="3"/>
        <v>0</v>
      </c>
      <c r="FC23" s="94">
        <f t="shared" si="3"/>
        <v>0</v>
      </c>
      <c r="FD23" s="94">
        <f t="shared" si="3"/>
        <v>328.09089426513293</v>
      </c>
      <c r="FE23" s="94">
        <f t="shared" si="3"/>
        <v>0</v>
      </c>
      <c r="FF23" s="94">
        <f t="shared" si="3"/>
        <v>0</v>
      </c>
      <c r="FG23" s="94">
        <f t="shared" si="3"/>
        <v>0</v>
      </c>
      <c r="FH23" s="94">
        <f t="shared" si="3"/>
        <v>327.48953392378587</v>
      </c>
      <c r="FI23" s="94">
        <f t="shared" si="3"/>
        <v>0</v>
      </c>
      <c r="FJ23" s="94">
        <f t="shared" si="3"/>
        <v>0</v>
      </c>
      <c r="FK23" s="94">
        <f t="shared" si="3"/>
        <v>0</v>
      </c>
      <c r="FL23" s="94">
        <f t="shared" si="3"/>
        <v>338.70670323110016</v>
      </c>
      <c r="FM23" s="94">
        <f t="shared" si="3"/>
        <v>0</v>
      </c>
      <c r="FN23" s="94">
        <f t="shared" si="3"/>
        <v>0</v>
      </c>
      <c r="FO23" s="94">
        <f t="shared" si="3"/>
        <v>0</v>
      </c>
      <c r="FP23" s="94">
        <f t="shared" si="3"/>
        <v>321.3480332094328</v>
      </c>
      <c r="FQ23" s="94">
        <f t="shared" si="3"/>
        <v>0</v>
      </c>
      <c r="FR23" s="94">
        <f t="shared" si="3"/>
        <v>0</v>
      </c>
      <c r="FS23" s="94">
        <f t="shared" si="3"/>
        <v>0</v>
      </c>
      <c r="FT23" s="94">
        <f t="shared" si="3"/>
        <v>320.72953380444005</v>
      </c>
      <c r="FU23" s="94">
        <f t="shared" si="3"/>
        <v>0</v>
      </c>
      <c r="FV23" s="94">
        <f t="shared" si="3"/>
        <v>0</v>
      </c>
      <c r="FW23" s="94">
        <f t="shared" si="3"/>
        <v>0</v>
      </c>
      <c r="FX23" s="94">
        <f t="shared" si="3"/>
        <v>320.6652068909126</v>
      </c>
      <c r="FY23" s="94">
        <f t="shared" si="3"/>
        <v>0</v>
      </c>
      <c r="FZ23" s="94">
        <f t="shared" si="3"/>
        <v>0</v>
      </c>
      <c r="GA23" s="94">
        <f t="shared" si="3"/>
        <v>0</v>
      </c>
      <c r="GB23" s="94">
        <f t="shared" si="3"/>
        <v>320.74378524161352</v>
      </c>
      <c r="GC23" s="94">
        <f t="shared" si="3"/>
        <v>0</v>
      </c>
      <c r="GD23" s="94">
        <f t="shared" si="3"/>
        <v>0</v>
      </c>
      <c r="GE23" s="94">
        <f t="shared" si="3"/>
        <v>0</v>
      </c>
      <c r="GF23" s="94">
        <f t="shared" si="3"/>
        <v>320.21019654601946</v>
      </c>
      <c r="GG23" s="94">
        <f t="shared" si="3"/>
        <v>0</v>
      </c>
      <c r="GH23" s="94">
        <f t="shared" si="3"/>
        <v>0</v>
      </c>
      <c r="GI23" s="94">
        <f t="shared" si="3"/>
        <v>0</v>
      </c>
      <c r="GJ23" s="94">
        <f t="shared" si="3"/>
        <v>320.1577778838398</v>
      </c>
      <c r="GK23" s="94">
        <f t="shared" si="3"/>
        <v>0</v>
      </c>
      <c r="GL23" s="94">
        <f t="shared" si="3"/>
        <v>0</v>
      </c>
      <c r="GM23" s="94">
        <f t="shared" si="3"/>
        <v>0</v>
      </c>
      <c r="GN23" s="94">
        <f t="shared" si="3"/>
        <v>318.5893408396758</v>
      </c>
      <c r="GO23" s="94">
        <f t="shared" si="3"/>
        <v>0</v>
      </c>
      <c r="GP23" s="94">
        <f t="shared" si="3"/>
        <v>0</v>
      </c>
      <c r="GQ23" s="94">
        <f t="shared" si="3"/>
        <v>0</v>
      </c>
      <c r="GR23" s="94">
        <f t="shared" si="3"/>
        <v>318.09239423412998</v>
      </c>
      <c r="GS23" s="94">
        <f t="shared" ref="GS23:GY23" si="4">SUM(GS24:GS25,GS29,GS33:GS38)</f>
        <v>0</v>
      </c>
      <c r="GT23" s="94">
        <f t="shared" si="4"/>
        <v>0</v>
      </c>
      <c r="GU23" s="94">
        <f t="shared" si="4"/>
        <v>0</v>
      </c>
      <c r="GV23" s="94">
        <f t="shared" si="4"/>
        <v>318.03521986046314</v>
      </c>
      <c r="GW23" s="94" t="e">
        <f t="shared" si="4"/>
        <v>#REF!</v>
      </c>
      <c r="GX23" s="94" t="e">
        <f t="shared" si="4"/>
        <v>#REF!</v>
      </c>
      <c r="GY23" s="94" t="e">
        <f t="shared" si="4"/>
        <v>#REF!</v>
      </c>
    </row>
    <row r="24" spans="2:207" s="25" customFormat="1" ht="17.25" hidden="1" outlineLevel="1" x14ac:dyDescent="0.3">
      <c r="B24" s="183">
        <f t="shared" ref="B24:B87" si="5">_xlfn.NUMBERVALUE(LEFT(C24,1)&amp;"0")</f>
        <v>10</v>
      </c>
      <c r="C24" s="24">
        <f t="shared" si="0"/>
        <v>11</v>
      </c>
      <c r="D24" s="75"/>
      <c r="E24" s="51">
        <v>11</v>
      </c>
      <c r="F24" s="51"/>
      <c r="G24" s="76"/>
      <c r="H24" s="34" t="s">
        <v>26</v>
      </c>
      <c r="I24" s="95">
        <f>IF(AND(MASTER_DATA_NORMALIZED!I24=0,I$22=$L$22),VLOOKUP(MASTER_DATA_PROCESSED!$C24,Backend!$Q$9:$T$52,3,FALSE),MASTER_DATA_NORMALIZED!I24)</f>
        <v>0</v>
      </c>
      <c r="J24" s="95">
        <f>IF(AND(MASTER_DATA_NORMALIZED!J24=0,J$22=$L$22),VLOOKUP(MASTER_DATA_PROCESSED!$C24,Backend!$Q$9:$T$52,3,FALSE),MASTER_DATA_NORMALIZED!J24)</f>
        <v>0</v>
      </c>
      <c r="K24" s="95">
        <f>IF(AND(MASTER_DATA_NORMALIZED!K24=0,K$22=$L$22),VLOOKUP(MASTER_DATA_PROCESSED!$C24,Backend!$Q$9:$T$52,3,FALSE),MASTER_DATA_NORMALIZED!K24)</f>
        <v>0</v>
      </c>
      <c r="L24" s="95">
        <f>IF(AND(MASTER_DATA_NORMALIZED!L24=0,L$22=$L$22),VLOOKUP(MASTER_DATA_PROCESSED!$C24,Backend!$Q$9:$T$52,3,FALSE),MASTER_DATA_NORMALIZED!L24)</f>
        <v>23.703008017161533</v>
      </c>
      <c r="M24" s="95">
        <f>IF(AND(MASTER_DATA_NORMALIZED!M24=0,M$22=$L$22),VLOOKUP(MASTER_DATA_PROCESSED!$C24,Backend!$Q$9:$T$52,3,FALSE),MASTER_DATA_NORMALIZED!M24)</f>
        <v>0</v>
      </c>
      <c r="N24" s="95">
        <f>IF(AND(MASTER_DATA_NORMALIZED!N24=0,N$22=$L$22),VLOOKUP(MASTER_DATA_PROCESSED!$C24,Backend!$Q$9:$T$52,3,FALSE),MASTER_DATA_NORMALIZED!N24)</f>
        <v>0</v>
      </c>
      <c r="O24" s="95">
        <f>IF(AND(MASTER_DATA_NORMALIZED!O24=0,O$22=$L$22),VLOOKUP(MASTER_DATA_PROCESSED!$C24,Backend!$Q$9:$T$52,3,FALSE),MASTER_DATA_NORMALIZED!O24)</f>
        <v>0</v>
      </c>
      <c r="P24" s="95">
        <f>IF(AND(MASTER_DATA_NORMALIZED!P24=0,P$22=$L$22),VLOOKUP(MASTER_DATA_PROCESSED!$C24,Backend!$Q$9:$T$52,3,FALSE),MASTER_DATA_NORMALIZED!P24)</f>
        <v>11.851504008580767</v>
      </c>
      <c r="Q24" s="95">
        <f>IF(AND(MASTER_DATA_NORMALIZED!Q24=0,Q$22=$L$22),VLOOKUP(MASTER_DATA_PROCESSED!$C24,Backend!$Q$9:$T$52,3,FALSE),MASTER_DATA_NORMALIZED!Q24)</f>
        <v>0</v>
      </c>
      <c r="R24" s="95">
        <f>IF(AND(MASTER_DATA_NORMALIZED!R24=0,R$22=$L$22),VLOOKUP(MASTER_DATA_PROCESSED!$C24,Backend!$Q$9:$T$52,3,FALSE),MASTER_DATA_NORMALIZED!R24)</f>
        <v>0</v>
      </c>
      <c r="S24" s="95">
        <f>IF(AND(MASTER_DATA_NORMALIZED!S24=0,S$22=$L$22),VLOOKUP(MASTER_DATA_PROCESSED!$C24,Backend!$Q$9:$T$52,3,FALSE),MASTER_DATA_NORMALIZED!S24)</f>
        <v>0</v>
      </c>
      <c r="T24" s="95">
        <f>IF(AND(MASTER_DATA_NORMALIZED!T24=0,T$22=$L$22),VLOOKUP(MASTER_DATA_PROCESSED!$C24,Backend!$Q$9:$T$52,3,FALSE),MASTER_DATA_NORMALIZED!T24)</f>
        <v>23.703008017161533</v>
      </c>
      <c r="U24" s="95">
        <f>IF(AND(MASTER_DATA_NORMALIZED!U24=0,U$22=$L$22),VLOOKUP(MASTER_DATA_PROCESSED!$C24,Backend!$Q$9:$T$52,3,FALSE),MASTER_DATA_NORMALIZED!U24)</f>
        <v>0</v>
      </c>
      <c r="V24" s="95">
        <f>IF(AND(MASTER_DATA_NORMALIZED!V24=0,V$22=$L$22),VLOOKUP(MASTER_DATA_PROCESSED!$C24,Backend!$Q$9:$T$52,3,FALSE),MASTER_DATA_NORMALIZED!V24)</f>
        <v>0</v>
      </c>
      <c r="W24" s="95">
        <f>IF(AND(MASTER_DATA_NORMALIZED!W24=0,W$22=$L$22),VLOOKUP(MASTER_DATA_PROCESSED!$C24,Backend!$Q$9:$T$52,3,FALSE),MASTER_DATA_NORMALIZED!W24)</f>
        <v>0</v>
      </c>
      <c r="X24" s="95">
        <f>IF(AND(MASTER_DATA_NORMALIZED!X24=0,X$22=$L$22),VLOOKUP(MASTER_DATA_PROCESSED!$C24,Backend!$Q$9:$T$52,3,FALSE),MASTER_DATA_NORMALIZED!X24)</f>
        <v>11.851504008580767</v>
      </c>
      <c r="Y24" s="95">
        <f>IF(AND(MASTER_DATA_NORMALIZED!Y24=0,Y$22=$L$22),VLOOKUP(MASTER_DATA_PROCESSED!$C24,Backend!$Q$9:$T$52,3,FALSE),MASTER_DATA_NORMALIZED!Y24)</f>
        <v>0</v>
      </c>
      <c r="Z24" s="95">
        <f>IF(AND(MASTER_DATA_NORMALIZED!Z24=0,Z$22=$L$22),VLOOKUP(MASTER_DATA_PROCESSED!$C24,Backend!$Q$9:$T$52,3,FALSE),MASTER_DATA_NORMALIZED!Z24)</f>
        <v>0</v>
      </c>
      <c r="AA24" s="95">
        <f>IF(AND(MASTER_DATA_NORMALIZED!AA24=0,AA$22=$L$22),VLOOKUP(MASTER_DATA_PROCESSED!$C24,Backend!$Q$9:$T$52,3,FALSE),MASTER_DATA_NORMALIZED!AA24)</f>
        <v>0</v>
      </c>
      <c r="AB24" s="95">
        <f>IF(AND(MASTER_DATA_NORMALIZED!AB24=0,AB$22=$L$22),VLOOKUP(MASTER_DATA_PROCESSED!$C24,Backend!$Q$9:$T$52,3,FALSE),MASTER_DATA_NORMALIZED!AB24)</f>
        <v>40.613080809892629</v>
      </c>
      <c r="AC24" s="95">
        <f>IF(AND(MASTER_DATA_NORMALIZED!AC24=0,AC$22=$L$22),VLOOKUP(MASTER_DATA_PROCESSED!$C24,Backend!$Q$9:$T$52,3,FALSE),MASTER_DATA_NORMALIZED!AC24)</f>
        <v>0</v>
      </c>
      <c r="AD24" s="95">
        <f>IF(AND(MASTER_DATA_NORMALIZED!AD24=0,AD$22=$L$22),VLOOKUP(MASTER_DATA_PROCESSED!$C24,Backend!$Q$9:$T$52,3,FALSE),MASTER_DATA_NORMALIZED!AD24)</f>
        <v>0</v>
      </c>
      <c r="AE24" s="95">
        <f>IF(AND(MASTER_DATA_NORMALIZED!AE24=0,AE$22=$L$22),VLOOKUP(MASTER_DATA_PROCESSED!$C24,Backend!$Q$9:$T$52,3,FALSE),MASTER_DATA_NORMALIZED!AE24)</f>
        <v>0</v>
      </c>
      <c r="AF24" s="95">
        <f>IF(AND(MASTER_DATA_NORMALIZED!AF24=0,AF$22=$L$22),VLOOKUP(MASTER_DATA_PROCESSED!$C24,Backend!$Q$9:$T$52,3,FALSE),MASTER_DATA_NORMALIZED!AF24)</f>
        <v>20.306540404946315</v>
      </c>
      <c r="AG24" s="95">
        <f>IF(AND(MASTER_DATA_NORMALIZED!AG24=0,AG$22=$L$22),VLOOKUP(MASTER_DATA_PROCESSED!$C24,Backend!$Q$9:$T$52,3,FALSE),MASTER_DATA_NORMALIZED!AG24)</f>
        <v>0</v>
      </c>
      <c r="AH24" s="95">
        <f>IF(AND(MASTER_DATA_NORMALIZED!AH24=0,AH$22=$L$22),VLOOKUP(MASTER_DATA_PROCESSED!$C24,Backend!$Q$9:$T$52,3,FALSE),MASTER_DATA_NORMALIZED!AH24)</f>
        <v>0</v>
      </c>
      <c r="AI24" s="95">
        <f>IF(AND(MASTER_DATA_NORMALIZED!AI24=0,AI$22=$L$22),VLOOKUP(MASTER_DATA_PROCESSED!$C24,Backend!$Q$9:$T$52,3,FALSE),MASTER_DATA_NORMALIZED!AI24)</f>
        <v>0</v>
      </c>
      <c r="AJ24" s="95">
        <f>IF(AND(MASTER_DATA_NORMALIZED!AJ24=0,AJ$22=$L$22),VLOOKUP(MASTER_DATA_PROCESSED!$C24,Backend!$Q$9:$T$52,3,FALSE),MASTER_DATA_NORMALIZED!AJ24)</f>
        <v>40.613080809892629</v>
      </c>
      <c r="AK24" s="95">
        <f>IF(AND(MASTER_DATA_NORMALIZED!AK24=0,AK$22=$L$22),VLOOKUP(MASTER_DATA_PROCESSED!$C24,Backend!$Q$9:$T$52,3,FALSE),MASTER_DATA_NORMALIZED!AK24)</f>
        <v>0</v>
      </c>
      <c r="AL24" s="95">
        <f>IF(AND(MASTER_DATA_NORMALIZED!AL24=0,AL$22=$L$22),VLOOKUP(MASTER_DATA_PROCESSED!$C24,Backend!$Q$9:$T$52,3,FALSE),MASTER_DATA_NORMALIZED!AL24)</f>
        <v>0</v>
      </c>
      <c r="AM24" s="95">
        <f>IF(AND(MASTER_DATA_NORMALIZED!AM24=0,AM$22=$L$22),VLOOKUP(MASTER_DATA_PROCESSED!$C24,Backend!$Q$9:$T$52,3,FALSE),MASTER_DATA_NORMALIZED!AM24)</f>
        <v>0</v>
      </c>
      <c r="AN24" s="95">
        <f>IF(AND(MASTER_DATA_NORMALIZED!AN24=0,AN$22=$L$22),VLOOKUP(MASTER_DATA_PROCESSED!$C24,Backend!$Q$9:$T$52,3,FALSE),MASTER_DATA_NORMALIZED!AN24)</f>
        <v>20.306540404946315</v>
      </c>
      <c r="AO24" s="95">
        <f>IF(AND(MASTER_DATA_NORMALIZED!AO24=0,AO$22=$L$22),VLOOKUP(MASTER_DATA_PROCESSED!$C24,Backend!$Q$9:$T$52,3,FALSE),MASTER_DATA_NORMALIZED!AO24)</f>
        <v>0</v>
      </c>
      <c r="AP24" s="95">
        <f>IF(AND(MASTER_DATA_NORMALIZED!AP24=0,AP$22=$L$22),VLOOKUP(MASTER_DATA_PROCESSED!$C24,Backend!$Q$9:$T$52,3,FALSE),MASTER_DATA_NORMALIZED!AP24)</f>
        <v>0</v>
      </c>
      <c r="AQ24" s="95">
        <f>IF(AND(MASTER_DATA_NORMALIZED!AQ24=0,AQ$22=$L$22),VLOOKUP(MASTER_DATA_PROCESSED!$C24,Backend!$Q$9:$T$52,3,FALSE),MASTER_DATA_NORMALIZED!AQ24)</f>
        <v>0</v>
      </c>
      <c r="AR24" s="95">
        <f>IF(AND(MASTER_DATA_NORMALIZED!AR24=0,AR$22=$L$22),VLOOKUP(MASTER_DATA_PROCESSED!$C24,Backend!$Q$9:$T$52,3,FALSE),MASTER_DATA_NORMALIZED!AR24)</f>
        <v>2.3759580475998385</v>
      </c>
      <c r="AS24" s="95">
        <f>IF(AND(MASTER_DATA_NORMALIZED!AS24=0,AS$22=$L$22),VLOOKUP(MASTER_DATA_PROCESSED!$C24,Backend!$Q$9:$T$52,3,FALSE),MASTER_DATA_NORMALIZED!AS24)</f>
        <v>0</v>
      </c>
      <c r="AT24" s="95">
        <f>IF(AND(MASTER_DATA_NORMALIZED!AT24=0,AT$22=$L$22),VLOOKUP(MASTER_DATA_PROCESSED!$C24,Backend!$Q$9:$T$52,3,FALSE),MASTER_DATA_NORMALIZED!AT24)</f>
        <v>0</v>
      </c>
      <c r="AU24" s="95">
        <f>IF(AND(MASTER_DATA_NORMALIZED!AU24=0,AU$22=$L$22),VLOOKUP(MASTER_DATA_PROCESSED!$C24,Backend!$Q$9:$T$52,3,FALSE),MASTER_DATA_NORMALIZED!AU24)</f>
        <v>0</v>
      </c>
      <c r="AV24" s="95">
        <f>IF(AND(MASTER_DATA_NORMALIZED!AV24=0,AV$22=$L$22),VLOOKUP(MASTER_DATA_PROCESSED!$C24,Backend!$Q$9:$T$52,3,FALSE),MASTER_DATA_NORMALIZED!AV24)</f>
        <v>2.3759580475998385</v>
      </c>
      <c r="AW24" s="95">
        <f>IF(AND(MASTER_DATA_NORMALIZED!AW24=0,AW$22=$L$22),VLOOKUP(MASTER_DATA_PROCESSED!$C24,Backend!$Q$9:$T$52,3,FALSE),MASTER_DATA_NORMALIZED!AW24)</f>
        <v>0</v>
      </c>
      <c r="AX24" s="95">
        <f>IF(AND(MASTER_DATA_NORMALIZED!AX24=0,AX$22=$L$22),VLOOKUP(MASTER_DATA_PROCESSED!$C24,Backend!$Q$9:$T$52,3,FALSE),MASTER_DATA_NORMALIZED!AX24)</f>
        <v>0</v>
      </c>
      <c r="AY24" s="95">
        <f>IF(AND(MASTER_DATA_NORMALIZED!AY24=0,AY$22=$L$22),VLOOKUP(MASTER_DATA_PROCESSED!$C24,Backend!$Q$9:$T$52,3,FALSE),MASTER_DATA_NORMALIZED!AY24)</f>
        <v>0</v>
      </c>
      <c r="AZ24" s="95">
        <f>IF(AND(MASTER_DATA_NORMALIZED!AZ24=0,AZ$22=$L$22),VLOOKUP(MASTER_DATA_PROCESSED!$C24,Backend!$Q$9:$T$52,3,FALSE),MASTER_DATA_NORMALIZED!AZ24)</f>
        <v>2.3759580475998385</v>
      </c>
      <c r="BA24" s="95">
        <f>IF(AND(MASTER_DATA_NORMALIZED!BA24=0,BA$22=$L$22),VLOOKUP(MASTER_DATA_PROCESSED!$C24,Backend!$Q$9:$T$52,3,FALSE),MASTER_DATA_NORMALIZED!BA24)</f>
        <v>0</v>
      </c>
      <c r="BB24" s="95">
        <f>IF(AND(MASTER_DATA_NORMALIZED!BB24=0,BB$22=$L$22),VLOOKUP(MASTER_DATA_PROCESSED!$C24,Backend!$Q$9:$T$52,3,FALSE),MASTER_DATA_NORMALIZED!BB24)</f>
        <v>0</v>
      </c>
      <c r="BC24" s="95">
        <f>IF(AND(MASTER_DATA_NORMALIZED!BC24=0,BC$22=$L$22),VLOOKUP(MASTER_DATA_PROCESSED!$C24,Backend!$Q$9:$T$52,3,FALSE),MASTER_DATA_NORMALIZED!BC24)</f>
        <v>0</v>
      </c>
      <c r="BD24" s="95">
        <f>IF(AND(MASTER_DATA_NORMALIZED!BD24=0,BD$22=$L$22),VLOOKUP(MASTER_DATA_PROCESSED!$C24,Backend!$Q$9:$T$52,3,FALSE),MASTER_DATA_NORMALIZED!BD24)</f>
        <v>2.3759580475998385</v>
      </c>
      <c r="BE24" s="95">
        <f>IF(AND(MASTER_DATA_NORMALIZED!BE24=0,BE$22=$L$22),VLOOKUP(MASTER_DATA_PROCESSED!$C24,Backend!$Q$9:$T$52,3,FALSE),MASTER_DATA_NORMALIZED!BE24)</f>
        <v>0</v>
      </c>
      <c r="BF24" s="95">
        <f>IF(AND(MASTER_DATA_NORMALIZED!BF24=0,BF$22=$L$22),VLOOKUP(MASTER_DATA_PROCESSED!$C24,Backend!$Q$9:$T$52,3,FALSE),MASTER_DATA_NORMALIZED!BF24)</f>
        <v>0</v>
      </c>
      <c r="BG24" s="95">
        <f>IF(AND(MASTER_DATA_NORMALIZED!BG24=0,BG$22=$L$22),VLOOKUP(MASTER_DATA_PROCESSED!$C24,Backend!$Q$9:$T$52,3,FALSE),MASTER_DATA_NORMALIZED!BG24)</f>
        <v>0</v>
      </c>
      <c r="BH24" s="95">
        <f>IF(AND(MASTER_DATA_NORMALIZED!BH24=0,BH$22=$L$22),VLOOKUP(MASTER_DATA_PROCESSED!$C24,Backend!$Q$9:$T$52,3,FALSE),MASTER_DATA_NORMALIZED!BH24)</f>
        <v>2.3759580475998385</v>
      </c>
      <c r="BI24" s="95">
        <f>IF(AND(MASTER_DATA_NORMALIZED!BI24=0,BI$22=$L$22),VLOOKUP(MASTER_DATA_PROCESSED!$C24,Backend!$Q$9:$T$52,3,FALSE),MASTER_DATA_NORMALIZED!BI24)</f>
        <v>0</v>
      </c>
      <c r="BJ24" s="95">
        <f>IF(AND(MASTER_DATA_NORMALIZED!BJ24=0,BJ$22=$L$22),VLOOKUP(MASTER_DATA_PROCESSED!$C24,Backend!$Q$9:$T$52,3,FALSE),MASTER_DATA_NORMALIZED!BJ24)</f>
        <v>0</v>
      </c>
      <c r="BK24" s="95">
        <f>IF(AND(MASTER_DATA_NORMALIZED!BK24=0,BK$22=$L$22),VLOOKUP(MASTER_DATA_PROCESSED!$C24,Backend!$Q$9:$T$52,3,FALSE),MASTER_DATA_NORMALIZED!BK24)</f>
        <v>0</v>
      </c>
      <c r="BL24" s="95">
        <f>IF(AND(MASTER_DATA_NORMALIZED!BL24=0,BL$22=$L$22),VLOOKUP(MASTER_DATA_PROCESSED!$C24,Backend!$Q$9:$T$52,3,FALSE),MASTER_DATA_NORMALIZED!BL24)</f>
        <v>2.3759580475998385</v>
      </c>
      <c r="BM24" s="95">
        <f>IF(AND(MASTER_DATA_NORMALIZED!BM24=0,BM$22=$L$22),VLOOKUP(MASTER_DATA_PROCESSED!$C24,Backend!$Q$9:$T$52,3,FALSE),MASTER_DATA_NORMALIZED!BM24)</f>
        <v>0</v>
      </c>
      <c r="BN24" s="95">
        <f>IF(AND(MASTER_DATA_NORMALIZED!BN24=0,BN$22=$L$22),VLOOKUP(MASTER_DATA_PROCESSED!$C24,Backend!$Q$9:$T$52,3,FALSE),MASTER_DATA_NORMALIZED!BN24)</f>
        <v>0</v>
      </c>
      <c r="BO24" s="95">
        <f>IF(AND(MASTER_DATA_NORMALIZED!BO24=0,BO$22=$L$22),VLOOKUP(MASTER_DATA_PROCESSED!$C24,Backend!$Q$9:$T$52,3,FALSE),MASTER_DATA_NORMALIZED!BO24)</f>
        <v>0</v>
      </c>
      <c r="BP24" s="95">
        <f>IF(AND(MASTER_DATA_NORMALIZED!BP24=0,BP$22=$L$22),VLOOKUP(MASTER_DATA_PROCESSED!$C24,Backend!$Q$9:$T$52,3,FALSE),MASTER_DATA_NORMALIZED!BP24)</f>
        <v>2.3759580475998385</v>
      </c>
      <c r="BQ24" s="95">
        <f>IF(AND(MASTER_DATA_NORMALIZED!BQ24=0,BQ$22=$L$22),VLOOKUP(MASTER_DATA_PROCESSED!$C24,Backend!$Q$9:$T$52,3,FALSE),MASTER_DATA_NORMALIZED!BQ24)</f>
        <v>0</v>
      </c>
      <c r="BR24" s="95">
        <f>IF(AND(MASTER_DATA_NORMALIZED!BR24=0,BR$22=$L$22),VLOOKUP(MASTER_DATA_PROCESSED!$C24,Backend!$Q$9:$T$52,3,FALSE),MASTER_DATA_NORMALIZED!BR24)</f>
        <v>0</v>
      </c>
      <c r="BS24" s="95">
        <f>IF(AND(MASTER_DATA_NORMALIZED!BS24=0,BS$22=$L$22),VLOOKUP(MASTER_DATA_PROCESSED!$C24,Backend!$Q$9:$T$52,3,FALSE),MASTER_DATA_NORMALIZED!BS24)</f>
        <v>0</v>
      </c>
      <c r="BT24" s="95">
        <f>IF(AND(MASTER_DATA_NORMALIZED!BT24=0,BT$22=$L$22),VLOOKUP(MASTER_DATA_PROCESSED!$C24,Backend!$Q$9:$T$52,3,FALSE),MASTER_DATA_NORMALIZED!BT24)</f>
        <v>2.3759580475998385</v>
      </c>
      <c r="BU24" s="95">
        <f>IF(AND(MASTER_DATA_NORMALIZED!BU24=0,BU$22=$L$22),VLOOKUP(MASTER_DATA_PROCESSED!$C24,Backend!$Q$9:$T$52,3,FALSE),MASTER_DATA_NORMALIZED!BU24)</f>
        <v>0</v>
      </c>
      <c r="BV24" s="95">
        <f>IF(AND(MASTER_DATA_NORMALIZED!BV24=0,BV$22=$L$22),VLOOKUP(MASTER_DATA_PROCESSED!$C24,Backend!$Q$9:$T$52,3,FALSE),MASTER_DATA_NORMALIZED!BV24)</f>
        <v>0</v>
      </c>
      <c r="BW24" s="95">
        <f>IF(AND(MASTER_DATA_NORMALIZED!BW24=0,BW$22=$L$22),VLOOKUP(MASTER_DATA_PROCESSED!$C24,Backend!$Q$9:$T$52,3,FALSE),MASTER_DATA_NORMALIZED!BW24)</f>
        <v>0</v>
      </c>
      <c r="BX24" s="95">
        <f>IF(AND(MASTER_DATA_NORMALIZED!BX24=0,BX$22=$L$22),VLOOKUP(MASTER_DATA_PROCESSED!$C24,Backend!$Q$9:$T$52,3,FALSE),MASTER_DATA_NORMALIZED!BX24)</f>
        <v>2.3759580475998385</v>
      </c>
      <c r="BY24" s="95">
        <f>IF(AND(MASTER_DATA_NORMALIZED!BY24=0,BY$22=$L$22),VLOOKUP(MASTER_DATA_PROCESSED!$C24,Backend!$Q$9:$T$52,3,FALSE),MASTER_DATA_NORMALIZED!BY24)</f>
        <v>0</v>
      </c>
      <c r="BZ24" s="95">
        <f>IF(AND(MASTER_DATA_NORMALIZED!BZ24=0,BZ$22=$L$22),VLOOKUP(MASTER_DATA_PROCESSED!$C24,Backend!$Q$9:$T$52,3,FALSE),MASTER_DATA_NORMALIZED!BZ24)</f>
        <v>0</v>
      </c>
      <c r="CA24" s="95">
        <f>IF(AND(MASTER_DATA_NORMALIZED!CA24=0,CA$22=$L$22),VLOOKUP(MASTER_DATA_PROCESSED!$C24,Backend!$Q$9:$T$52,3,FALSE),MASTER_DATA_NORMALIZED!CA24)</f>
        <v>0</v>
      </c>
      <c r="CB24" s="95">
        <f>IF(AND(MASTER_DATA_NORMALIZED!CB24=0,CB$22=$L$22),VLOOKUP(MASTER_DATA_PROCESSED!$C24,Backend!$Q$9:$T$52,3,FALSE),MASTER_DATA_NORMALIZED!CB24)</f>
        <v>2.3759580475998385</v>
      </c>
      <c r="CC24" s="95">
        <f>IF(AND(MASTER_DATA_NORMALIZED!CC24=0,CC$22=$L$22),VLOOKUP(MASTER_DATA_PROCESSED!$C24,Backend!$Q$9:$T$52,3,FALSE),MASTER_DATA_NORMALIZED!CC24)</f>
        <v>0</v>
      </c>
      <c r="CD24" s="95">
        <f>IF(AND(MASTER_DATA_NORMALIZED!CD24=0,CD$22=$L$22),VLOOKUP(MASTER_DATA_PROCESSED!$C24,Backend!$Q$9:$T$52,3,FALSE),MASTER_DATA_NORMALIZED!CD24)</f>
        <v>0</v>
      </c>
      <c r="CE24" s="95">
        <f>IF(AND(MASTER_DATA_NORMALIZED!CE24=0,CE$22=$L$22),VLOOKUP(MASTER_DATA_PROCESSED!$C24,Backend!$Q$9:$T$52,3,FALSE),MASTER_DATA_NORMALIZED!CE24)</f>
        <v>0</v>
      </c>
      <c r="CF24" s="95">
        <f>IF(AND(MASTER_DATA_NORMALIZED!CF24=0,CF$22=$L$22),VLOOKUP(MASTER_DATA_PROCESSED!$C24,Backend!$Q$9:$T$52,3,FALSE),MASTER_DATA_NORMALIZED!CF24)</f>
        <v>2.3759580475998385</v>
      </c>
      <c r="CG24" s="95">
        <f>IF(AND(MASTER_DATA_NORMALIZED!CG24=0,CG$22=$L$22),VLOOKUP(MASTER_DATA_PROCESSED!$C24,Backend!$Q$9:$T$52,3,FALSE),MASTER_DATA_NORMALIZED!CG24)</f>
        <v>0</v>
      </c>
      <c r="CH24" s="95">
        <f>IF(AND(MASTER_DATA_NORMALIZED!CH24=0,CH$22=$L$22),VLOOKUP(MASTER_DATA_PROCESSED!$C24,Backend!$Q$9:$T$52,3,FALSE),MASTER_DATA_NORMALIZED!CH24)</f>
        <v>0</v>
      </c>
      <c r="CI24" s="95">
        <f>IF(AND(MASTER_DATA_NORMALIZED!CI24=0,CI$22=$L$22),VLOOKUP(MASTER_DATA_PROCESSED!$C24,Backend!$Q$9:$T$52,3,FALSE),MASTER_DATA_NORMALIZED!CI24)</f>
        <v>0</v>
      </c>
      <c r="CJ24" s="95">
        <f>IF(AND(MASTER_DATA_NORMALIZED!CJ24=0,CJ$22=$L$22),VLOOKUP(MASTER_DATA_PROCESSED!$C24,Backend!$Q$9:$T$52,3,FALSE),MASTER_DATA_NORMALIZED!CJ24)</f>
        <v>2.3759580475998385</v>
      </c>
      <c r="CK24" s="95">
        <f>IF(AND(MASTER_DATA_NORMALIZED!CK24=0,CK$22=$L$22),VLOOKUP(MASTER_DATA_PROCESSED!$C24,Backend!$Q$9:$T$52,3,FALSE),MASTER_DATA_NORMALIZED!CK24)</f>
        <v>0</v>
      </c>
      <c r="CL24" s="95">
        <f>IF(AND(MASTER_DATA_NORMALIZED!CL24=0,CL$22=$L$22),VLOOKUP(MASTER_DATA_PROCESSED!$C24,Backend!$Q$9:$T$52,3,FALSE),MASTER_DATA_NORMALIZED!CL24)</f>
        <v>0</v>
      </c>
      <c r="CM24" s="95">
        <f>IF(AND(MASTER_DATA_NORMALIZED!CM24=0,CM$22=$L$22),VLOOKUP(MASTER_DATA_PROCESSED!$C24,Backend!$Q$9:$T$52,3,FALSE),MASTER_DATA_NORMALIZED!CM24)</f>
        <v>0</v>
      </c>
      <c r="CN24" s="95">
        <f>IF(AND(MASTER_DATA_NORMALIZED!CN24=0,CN$22=$L$22),VLOOKUP(MASTER_DATA_PROCESSED!$C24,Backend!$Q$9:$T$52,3,FALSE),MASTER_DATA_NORMALIZED!CN24)</f>
        <v>2.3759580475998385</v>
      </c>
      <c r="CO24" s="95">
        <f>IF(AND(MASTER_DATA_NORMALIZED!CO24=0,CO$22=$L$22),VLOOKUP(MASTER_DATA_PROCESSED!$C24,Backend!$Q$9:$T$52,3,FALSE),MASTER_DATA_NORMALIZED!CO24)</f>
        <v>0</v>
      </c>
      <c r="CP24" s="95">
        <f>IF(AND(MASTER_DATA_NORMALIZED!CP24=0,CP$22=$L$22),VLOOKUP(MASTER_DATA_PROCESSED!$C24,Backend!$Q$9:$T$52,3,FALSE),MASTER_DATA_NORMALIZED!CP24)</f>
        <v>0</v>
      </c>
      <c r="CQ24" s="95">
        <f>IF(AND(MASTER_DATA_NORMALIZED!CQ24=0,CQ$22=$L$22),VLOOKUP(MASTER_DATA_PROCESSED!$C24,Backend!$Q$9:$T$52,3,FALSE),MASTER_DATA_NORMALIZED!CQ24)</f>
        <v>0</v>
      </c>
      <c r="CR24" s="95">
        <f>IF(AND(MASTER_DATA_NORMALIZED!CR24=0,CR$22=$L$22),VLOOKUP(MASTER_DATA_PROCESSED!$C24,Backend!$Q$9:$T$52,3,FALSE),MASTER_DATA_NORMALIZED!CR24)</f>
        <v>2.3759580475998385</v>
      </c>
      <c r="CS24" s="95">
        <f>IF(AND(MASTER_DATA_NORMALIZED!CS24=0,CS$22=$L$22),VLOOKUP(MASTER_DATA_PROCESSED!$C24,Backend!$Q$9:$T$52,3,FALSE),MASTER_DATA_NORMALIZED!CS24)</f>
        <v>0</v>
      </c>
      <c r="CT24" s="95">
        <f>IF(AND(MASTER_DATA_NORMALIZED!CT24=0,CT$22=$L$22),VLOOKUP(MASTER_DATA_PROCESSED!$C24,Backend!$Q$9:$T$52,3,FALSE),MASTER_DATA_NORMALIZED!CT24)</f>
        <v>0</v>
      </c>
      <c r="CU24" s="95">
        <f>IF(AND(MASTER_DATA_NORMALIZED!CU24=0,CU$22=$L$22),VLOOKUP(MASTER_DATA_PROCESSED!$C24,Backend!$Q$9:$T$52,3,FALSE),MASTER_DATA_NORMALIZED!CU24)</f>
        <v>0</v>
      </c>
      <c r="CV24" s="95">
        <f>IF(AND(MASTER_DATA_NORMALIZED!CV24=0,CV$22=$L$22),VLOOKUP(MASTER_DATA_PROCESSED!$C24,Backend!$Q$9:$T$52,3,FALSE),MASTER_DATA_NORMALIZED!CV24)</f>
        <v>2.3759580475998385</v>
      </c>
      <c r="CW24" s="95">
        <f>IF(AND(MASTER_DATA_NORMALIZED!CW24=0,CW$22=$L$22),VLOOKUP(MASTER_DATA_PROCESSED!$C24,Backend!$Q$9:$T$52,3,FALSE),MASTER_DATA_NORMALIZED!CW24)</f>
        <v>0</v>
      </c>
      <c r="CX24" s="95">
        <f>IF(AND(MASTER_DATA_NORMALIZED!CX24=0,CX$22=$L$22),VLOOKUP(MASTER_DATA_PROCESSED!$C24,Backend!$Q$9:$T$52,3,FALSE),MASTER_DATA_NORMALIZED!CX24)</f>
        <v>0</v>
      </c>
      <c r="CY24" s="95">
        <f>IF(AND(MASTER_DATA_NORMALIZED!CY24=0,CY$22=$L$22),VLOOKUP(MASTER_DATA_PROCESSED!$C24,Backend!$Q$9:$T$52,3,FALSE),MASTER_DATA_NORMALIZED!CY24)</f>
        <v>0</v>
      </c>
      <c r="CZ24" s="95">
        <f>IF(AND(MASTER_DATA_NORMALIZED!CZ24=0,CZ$22=$L$22),VLOOKUP(MASTER_DATA_PROCESSED!$C24,Backend!$Q$9:$T$52,3,FALSE),MASTER_DATA_NORMALIZED!CZ24)</f>
        <v>2.3759580475998385</v>
      </c>
      <c r="DA24" s="95" t="e">
        <f>IF(AND(MASTER_DATA_NORMALIZED!DA24=0,DA$22=$L$22),VLOOKUP(MASTER_DATA_PROCESSED!$C24,Backend!$Q$9:$T$52,3,FALSE),MASTER_DATA_NORMALIZED!DA24)</f>
        <v>#DIV/0!</v>
      </c>
      <c r="DB24" s="95" t="e">
        <f>IF(AND(MASTER_DATA_NORMALIZED!DB24=0,DB$22=$L$22),VLOOKUP(MASTER_DATA_PROCESSED!$C24,Backend!$Q$9:$T$52,3,FALSE),MASTER_DATA_NORMALIZED!DB24)</f>
        <v>#DIV/0!</v>
      </c>
      <c r="DC24" s="95" t="e">
        <f>IF(AND(MASTER_DATA_NORMALIZED!DC24=0,DC$22=$L$22),VLOOKUP(MASTER_DATA_PROCESSED!$C24,Backend!$Q$9:$T$52,3,FALSE),MASTER_DATA_NORMALIZED!DC24)</f>
        <v>#DIV/0!</v>
      </c>
      <c r="DD24" s="95" t="e">
        <f>IF(AND(MASTER_DATA_NORMALIZED!DD24=0,DD$22=$L$22),VLOOKUP(MASTER_DATA_PROCESSED!$C24,Backend!$Q$9:$T$52,3,FALSE),MASTER_DATA_NORMALIZED!DD24)</f>
        <v>#N/A</v>
      </c>
      <c r="DE24" s="95">
        <f>IF(AND(MASTER_DATA_NORMALIZED!DE24=0,DE$22=$L$22),VLOOKUP(MASTER_DATA_PROCESSED!$C24,Backend!$Q$9:$T$52,3,FALSE),MASTER_DATA_NORMALIZED!DE24)</f>
        <v>0</v>
      </c>
      <c r="DF24" s="95">
        <f>IF(AND(MASTER_DATA_NORMALIZED!DF24=0,DF$22=$L$22),VLOOKUP(MASTER_DATA_PROCESSED!$C24,Backend!$Q$9:$T$52,3,FALSE),MASTER_DATA_NORMALIZED!DF24)</f>
        <v>0</v>
      </c>
      <c r="DG24" s="95">
        <f>IF(AND(MASTER_DATA_NORMALIZED!DG24=0,DG$22=$L$22),VLOOKUP(MASTER_DATA_PROCESSED!$C24,Backend!$Q$9:$T$52,3,FALSE),MASTER_DATA_NORMALIZED!DG24)</f>
        <v>0</v>
      </c>
      <c r="DH24" s="95">
        <f>IF(AND(MASTER_DATA_NORMALIZED!DH24=0,DH$22=$L$22),VLOOKUP(MASTER_DATA_PROCESSED!$C24,Backend!$Q$9:$T$52,3,FALSE),MASTER_DATA_NORMALIZED!DH24)</f>
        <v>64.487081017993361</v>
      </c>
      <c r="DI24" s="95">
        <f>IF(AND(MASTER_DATA_NORMALIZED!DI24=0,DI$22=$L$22),VLOOKUP(MASTER_DATA_PROCESSED!$C24,Backend!$Q$9:$T$52,3,FALSE),MASTER_DATA_NORMALIZED!DI24)</f>
        <v>0</v>
      </c>
      <c r="DJ24" s="95">
        <f>IF(AND(MASTER_DATA_NORMALIZED!DJ24=0,DJ$22=$L$22),VLOOKUP(MASTER_DATA_PROCESSED!$C24,Backend!$Q$9:$T$52,3,FALSE),MASTER_DATA_NORMALIZED!DJ24)</f>
        <v>0</v>
      </c>
      <c r="DK24" s="95">
        <f>IF(AND(MASTER_DATA_NORMALIZED!DK24=0,DK$22=$L$22),VLOOKUP(MASTER_DATA_PROCESSED!$C24,Backend!$Q$9:$T$52,3,FALSE),MASTER_DATA_NORMALIZED!DK24)</f>
        <v>0</v>
      </c>
      <c r="DL24" s="95">
        <f>IF(AND(MASTER_DATA_NORMALIZED!DL24=0,DL$22=$L$22),VLOOKUP(MASTER_DATA_PROCESSED!$C24,Backend!$Q$9:$T$52,3,FALSE),MASTER_DATA_NORMALIZED!DL24)</f>
        <v>34.213403112440211</v>
      </c>
      <c r="DM24" s="95">
        <f>IF(AND(MASTER_DATA_NORMALIZED!DM24=0,DM$22=$L$22),VLOOKUP(MASTER_DATA_PROCESSED!$C24,Backend!$Q$9:$T$52,3,FALSE),MASTER_DATA_NORMALIZED!DM24)</f>
        <v>0</v>
      </c>
      <c r="DN24" s="95">
        <f>IF(AND(MASTER_DATA_NORMALIZED!DN24=0,DN$22=$L$22),VLOOKUP(MASTER_DATA_PROCESSED!$C24,Backend!$Q$9:$T$52,3,FALSE),MASTER_DATA_NORMALIZED!DN24)</f>
        <v>0</v>
      </c>
      <c r="DO24" s="95">
        <f>IF(AND(MASTER_DATA_NORMALIZED!DO24=0,DO$22=$L$22),VLOOKUP(MASTER_DATA_PROCESSED!$C24,Backend!$Q$9:$T$52,3,FALSE),MASTER_DATA_NORMALIZED!DO24)</f>
        <v>0</v>
      </c>
      <c r="DP24" s="95">
        <f>IF(AND(MASTER_DATA_NORMALIZED!DP24=0,DP$22=$L$22),VLOOKUP(MASTER_DATA_PROCESSED!$C24,Backend!$Q$9:$T$52,3,FALSE),MASTER_DATA_NORMALIZED!DP24)</f>
        <v>17.106701556220106</v>
      </c>
      <c r="DQ24" s="95">
        <f>IF(AND(MASTER_DATA_NORMALIZED!DQ24=0,DQ$22=$L$22),VLOOKUP(MASTER_DATA_PROCESSED!$C24,Backend!$Q$9:$T$52,3,FALSE),MASTER_DATA_NORMALIZED!DQ24)</f>
        <v>0</v>
      </c>
      <c r="DR24" s="95">
        <f>IF(AND(MASTER_DATA_NORMALIZED!DR24=0,DR$22=$L$22),VLOOKUP(MASTER_DATA_PROCESSED!$C24,Backend!$Q$9:$T$52,3,FALSE),MASTER_DATA_NORMALIZED!DR24)</f>
        <v>0</v>
      </c>
      <c r="DS24" s="95">
        <f>IF(AND(MASTER_DATA_NORMALIZED!DS24=0,DS$22=$L$22),VLOOKUP(MASTER_DATA_PROCESSED!$C24,Backend!$Q$9:$T$52,3,FALSE),MASTER_DATA_NORMALIZED!DS24)</f>
        <v>0</v>
      </c>
      <c r="DT24" s="95">
        <f>IF(AND(MASTER_DATA_NORMALIZED!DT24=0,DT$22=$L$22),VLOOKUP(MASTER_DATA_PROCESSED!$C24,Backend!$Q$9:$T$52,3,FALSE),MASTER_DATA_NORMALIZED!DT24)</f>
        <v>8.5533507781100528</v>
      </c>
      <c r="DU24" s="95">
        <f>IF(AND(MASTER_DATA_NORMALIZED!DU24=0,DU$22=$L$22),VLOOKUP(MASTER_DATA_PROCESSED!$C24,Backend!$Q$9:$T$52,3,FALSE),MASTER_DATA_NORMALIZED!DU24)</f>
        <v>0</v>
      </c>
      <c r="DV24" s="95">
        <f>IF(AND(MASTER_DATA_NORMALIZED!DV24=0,DV$22=$L$22),VLOOKUP(MASTER_DATA_PROCESSED!$C24,Backend!$Q$9:$T$52,3,FALSE),MASTER_DATA_NORMALIZED!DV24)</f>
        <v>0</v>
      </c>
      <c r="DW24" s="95">
        <f>IF(AND(MASTER_DATA_NORMALIZED!DW24=0,DW$22=$L$22),VLOOKUP(MASTER_DATA_PROCESSED!$C24,Backend!$Q$9:$T$52,3,FALSE),MASTER_DATA_NORMALIZED!DW24)</f>
        <v>0</v>
      </c>
      <c r="DX24" s="95">
        <f>IF(AND(MASTER_DATA_NORMALIZED!DX24=0,DX$22=$L$22),VLOOKUP(MASTER_DATA_PROCESSED!$C24,Backend!$Q$9:$T$52,3,FALSE),MASTER_DATA_NORMALIZED!DX24)</f>
        <v>4.2766753890550264</v>
      </c>
      <c r="DY24" s="95">
        <f>IF(AND(MASTER_DATA_NORMALIZED!DY24=0,DY$22=$L$22),VLOOKUP(MASTER_DATA_PROCESSED!$C24,Backend!$Q$9:$T$52,3,FALSE),MASTER_DATA_NORMALIZED!DY24)</f>
        <v>0</v>
      </c>
      <c r="DZ24" s="95">
        <f>IF(AND(MASTER_DATA_NORMALIZED!DZ24=0,DZ$22=$L$22),VLOOKUP(MASTER_DATA_PROCESSED!$C24,Backend!$Q$9:$T$52,3,FALSE),MASTER_DATA_NORMALIZED!DZ24)</f>
        <v>0</v>
      </c>
      <c r="EA24" s="95">
        <f>IF(AND(MASTER_DATA_NORMALIZED!EA24=0,EA$22=$L$22),VLOOKUP(MASTER_DATA_PROCESSED!$C24,Backend!$Q$9:$T$52,3,FALSE),MASTER_DATA_NORMALIZED!EA24)</f>
        <v>0</v>
      </c>
      <c r="EB24" s="95">
        <f>IF(AND(MASTER_DATA_NORMALIZED!EB24=0,EB$22=$L$22),VLOOKUP(MASTER_DATA_PROCESSED!$C24,Backend!$Q$9:$T$52,3,FALSE),MASTER_DATA_NORMALIZED!EB24)</f>
        <v>3.421340311244021</v>
      </c>
      <c r="EC24" s="95" t="e">
        <f>IF(AND(MASTER_DATA_NORMALIZED!EC24=0,EC$22=$L$22),VLOOKUP(MASTER_DATA_PROCESSED!$C24,Backend!$Q$9:$T$52,3,FALSE),MASTER_DATA_NORMALIZED!EC24)</f>
        <v>#DIV/0!</v>
      </c>
      <c r="ED24" s="95" t="e">
        <f>IF(AND(MASTER_DATA_NORMALIZED!ED24=0,ED$22=$L$22),VLOOKUP(MASTER_DATA_PROCESSED!$C24,Backend!$Q$9:$T$52,3,FALSE),MASTER_DATA_NORMALIZED!ED24)</f>
        <v>#DIV/0!</v>
      </c>
      <c r="EE24" s="95" t="e">
        <f>IF(AND(MASTER_DATA_NORMALIZED!EE24=0,EE$22=$L$22),VLOOKUP(MASTER_DATA_PROCESSED!$C24,Backend!$Q$9:$T$52,3,FALSE),MASTER_DATA_NORMALIZED!EE24)</f>
        <v>#DIV/0!</v>
      </c>
      <c r="EF24" s="95" t="e">
        <f>IF(AND(MASTER_DATA_NORMALIZED!EF24=0,EF$22=$L$22),VLOOKUP(MASTER_DATA_PROCESSED!$C24,Backend!$Q$9:$T$52,3,FALSE),MASTER_DATA_NORMALIZED!EF24)</f>
        <v>#VALUE!</v>
      </c>
      <c r="EG24" s="95">
        <f>IF(AND(MASTER_DATA_NORMALIZED!EG24=0,EG$22=$L$22),VLOOKUP(MASTER_DATA_PROCESSED!$C24,Backend!$Q$9:$T$52,3,FALSE),MASTER_DATA_NORMALIZED!EG24)</f>
        <v>0</v>
      </c>
      <c r="EH24" s="95">
        <f>IF(AND(MASTER_DATA_NORMALIZED!EH24=0,EH$22=$L$22),VLOOKUP(MASTER_DATA_PROCESSED!$C24,Backend!$Q$9:$T$52,3,FALSE),MASTER_DATA_NORMALIZED!EH24)</f>
        <v>0</v>
      </c>
      <c r="EI24" s="95">
        <f>IF(AND(MASTER_DATA_NORMALIZED!EI24=0,EI$22=$L$22),VLOOKUP(MASTER_DATA_PROCESSED!$C24,Backend!$Q$9:$T$52,3,FALSE),MASTER_DATA_NORMALIZED!EI24)</f>
        <v>0</v>
      </c>
      <c r="EJ24" s="95">
        <f>IF(AND(MASTER_DATA_NORMALIZED!EJ24=0,EJ$22=$L$22),VLOOKUP(MASTER_DATA_PROCESSED!$C24,Backend!$Q$9:$T$52,3,FALSE),MASTER_DATA_NORMALIZED!EJ24)</f>
        <v>2.3759580475998385</v>
      </c>
      <c r="EK24" s="95">
        <f>IF(AND(MASTER_DATA_NORMALIZED!EK24=0,EK$22=$L$22),VLOOKUP(MASTER_DATA_PROCESSED!$C24,Backend!$Q$9:$T$52,3,FALSE),MASTER_DATA_NORMALIZED!EK24)</f>
        <v>0</v>
      </c>
      <c r="EL24" s="95">
        <f>IF(AND(MASTER_DATA_NORMALIZED!EL24=0,EL$22=$L$22),VLOOKUP(MASTER_DATA_PROCESSED!$C24,Backend!$Q$9:$T$52,3,FALSE),MASTER_DATA_NORMALIZED!EL24)</f>
        <v>0</v>
      </c>
      <c r="EM24" s="95">
        <f>IF(AND(MASTER_DATA_NORMALIZED!EM24=0,EM$22=$L$22),VLOOKUP(MASTER_DATA_PROCESSED!$C24,Backend!$Q$9:$T$52,3,FALSE),MASTER_DATA_NORMALIZED!EM24)</f>
        <v>0</v>
      </c>
      <c r="EN24" s="95">
        <f>IF(AND(MASTER_DATA_NORMALIZED!EN24=0,EN$22=$L$22),VLOOKUP(MASTER_DATA_PROCESSED!$C24,Backend!$Q$9:$T$52,3,FALSE),MASTER_DATA_NORMALIZED!EN24)</f>
        <v>2.3759580475998385</v>
      </c>
      <c r="EO24" s="95">
        <f>IF(AND(MASTER_DATA_NORMALIZED!EO24=0,EO$22=$L$22),VLOOKUP(MASTER_DATA_PROCESSED!$C24,Backend!$Q$9:$T$52,3,FALSE),MASTER_DATA_NORMALIZED!EO24)</f>
        <v>0</v>
      </c>
      <c r="EP24" s="95">
        <f>IF(AND(MASTER_DATA_NORMALIZED!EP24=0,EP$22=$L$22),VLOOKUP(MASTER_DATA_PROCESSED!$C24,Backend!$Q$9:$T$52,3,FALSE),MASTER_DATA_NORMALIZED!EP24)</f>
        <v>0</v>
      </c>
      <c r="EQ24" s="95">
        <f>IF(AND(MASTER_DATA_NORMALIZED!EQ24=0,EQ$22=$L$22),VLOOKUP(MASTER_DATA_PROCESSED!$C24,Backend!$Q$9:$T$52,3,FALSE),MASTER_DATA_NORMALIZED!EQ24)</f>
        <v>0</v>
      </c>
      <c r="ER24" s="95">
        <f>IF(AND(MASTER_DATA_NORMALIZED!ER24=0,ER$22=$L$22),VLOOKUP(MASTER_DATA_PROCESSED!$C24,Backend!$Q$9:$T$52,3,FALSE),MASTER_DATA_NORMALIZED!ER24)</f>
        <v>5.1581769436997318</v>
      </c>
      <c r="ES24" s="95">
        <f>IF(AND(MASTER_DATA_NORMALIZED!ES24=0,ES$22=$L$22),VLOOKUP(MASTER_DATA_PROCESSED!$C24,Backend!$Q$9:$T$52,3,FALSE),MASTER_DATA_NORMALIZED!ES24)</f>
        <v>0</v>
      </c>
      <c r="ET24" s="95">
        <f>IF(AND(MASTER_DATA_NORMALIZED!ET24=0,ET$22=$L$22),VLOOKUP(MASTER_DATA_PROCESSED!$C24,Backend!$Q$9:$T$52,3,FALSE),MASTER_DATA_NORMALIZED!ET24)</f>
        <v>0</v>
      </c>
      <c r="EU24" s="95">
        <f>IF(AND(MASTER_DATA_NORMALIZED!EU24=0,EU$22=$L$22),VLOOKUP(MASTER_DATA_PROCESSED!$C24,Backend!$Q$9:$T$52,3,FALSE),MASTER_DATA_NORMALIZED!EU24)</f>
        <v>0</v>
      </c>
      <c r="EV24" s="95">
        <f>IF(AND(MASTER_DATA_NORMALIZED!EV24=0,EV$22=$L$22),VLOOKUP(MASTER_DATA_PROCESSED!$C24,Backend!$Q$9:$T$52,3,FALSE),MASTER_DATA_NORMALIZED!EV24)</f>
        <v>5.1581769436997318</v>
      </c>
      <c r="EW24" s="95">
        <f>IF(AND(MASTER_DATA_NORMALIZED!EW24=0,EW$22=$L$22),VLOOKUP(MASTER_DATA_PROCESSED!$C24,Backend!$Q$9:$T$52,3,FALSE),MASTER_DATA_NORMALIZED!EW24)</f>
        <v>0</v>
      </c>
      <c r="EX24" s="95">
        <f>IF(AND(MASTER_DATA_NORMALIZED!EX24=0,EX$22=$L$22),VLOOKUP(MASTER_DATA_PROCESSED!$C24,Backend!$Q$9:$T$52,3,FALSE),MASTER_DATA_NORMALIZED!EX24)</f>
        <v>0</v>
      </c>
      <c r="EY24" s="95">
        <f>IF(AND(MASTER_DATA_NORMALIZED!EY24=0,EY$22=$L$22),VLOOKUP(MASTER_DATA_PROCESSED!$C24,Backend!$Q$9:$T$52,3,FALSE),MASTER_DATA_NORMALIZED!EY24)</f>
        <v>0</v>
      </c>
      <c r="EZ24" s="95">
        <f>IF(AND(MASTER_DATA_NORMALIZED!EZ24=0,EZ$22=$L$22),VLOOKUP(MASTER_DATA_PROCESSED!$C24,Backend!$Q$9:$T$52,3,FALSE),MASTER_DATA_NORMALIZED!EZ24)</f>
        <v>2.3759580475998385</v>
      </c>
      <c r="FA24" s="95">
        <f>IF(AND(MASTER_DATA_NORMALIZED!FA24=0,FA$22=$L$22),VLOOKUP(MASTER_DATA_PROCESSED!$C24,Backend!$Q$9:$T$52,3,FALSE),MASTER_DATA_NORMALIZED!FA24)</f>
        <v>0</v>
      </c>
      <c r="FB24" s="95">
        <f>IF(AND(MASTER_DATA_NORMALIZED!FB24=0,FB$22=$L$22),VLOOKUP(MASTER_DATA_PROCESSED!$C24,Backend!$Q$9:$T$52,3,FALSE),MASTER_DATA_NORMALIZED!FB24)</f>
        <v>0</v>
      </c>
      <c r="FC24" s="95">
        <f>IF(AND(MASTER_DATA_NORMALIZED!FC24=0,FC$22=$L$22),VLOOKUP(MASTER_DATA_PROCESSED!$C24,Backend!$Q$9:$T$52,3,FALSE),MASTER_DATA_NORMALIZED!FC24)</f>
        <v>0</v>
      </c>
      <c r="FD24" s="95">
        <f>IF(AND(MASTER_DATA_NORMALIZED!FD24=0,FD$22=$L$22),VLOOKUP(MASTER_DATA_PROCESSED!$C24,Backend!$Q$9:$T$52,3,FALSE),MASTER_DATA_NORMALIZED!FD24)</f>
        <v>2.3759580475998385</v>
      </c>
      <c r="FE24" s="95">
        <f>IF(AND(MASTER_DATA_NORMALIZED!FE24=0,FE$22=$L$22),VLOOKUP(MASTER_DATA_PROCESSED!$C24,Backend!$Q$9:$T$52,3,FALSE),MASTER_DATA_NORMALIZED!FE24)</f>
        <v>0</v>
      </c>
      <c r="FF24" s="95">
        <f>IF(AND(MASTER_DATA_NORMALIZED!FF24=0,FF$22=$L$22),VLOOKUP(MASTER_DATA_PROCESSED!$C24,Backend!$Q$9:$T$52,3,FALSE),MASTER_DATA_NORMALIZED!FF24)</f>
        <v>0</v>
      </c>
      <c r="FG24" s="95">
        <f>IF(AND(MASTER_DATA_NORMALIZED!FG24=0,FG$22=$L$22),VLOOKUP(MASTER_DATA_PROCESSED!$C24,Backend!$Q$9:$T$52,3,FALSE),MASTER_DATA_NORMALIZED!FG24)</f>
        <v>0</v>
      </c>
      <c r="FH24" s="95">
        <f>IF(AND(MASTER_DATA_NORMALIZED!FH24=0,FH$22=$L$22),VLOOKUP(MASTER_DATA_PROCESSED!$C24,Backend!$Q$9:$T$52,3,FALSE),MASTER_DATA_NORMALIZED!FH24)</f>
        <v>2.3759580475998385</v>
      </c>
      <c r="FI24" s="95">
        <f>IF(AND(MASTER_DATA_NORMALIZED!FI24=0,FI$22=$L$22),VLOOKUP(MASTER_DATA_PROCESSED!$C24,Backend!$Q$9:$T$52,3,FALSE),MASTER_DATA_NORMALIZED!FI24)</f>
        <v>0</v>
      </c>
      <c r="FJ24" s="95">
        <f>IF(AND(MASTER_DATA_NORMALIZED!FJ24=0,FJ$22=$L$22),VLOOKUP(MASTER_DATA_PROCESSED!$C24,Backend!$Q$9:$T$52,3,FALSE),MASTER_DATA_NORMALIZED!FJ24)</f>
        <v>0</v>
      </c>
      <c r="FK24" s="95">
        <f>IF(AND(MASTER_DATA_NORMALIZED!FK24=0,FK$22=$L$22),VLOOKUP(MASTER_DATA_PROCESSED!$C24,Backend!$Q$9:$T$52,3,FALSE),MASTER_DATA_NORMALIZED!FK24)</f>
        <v>0</v>
      </c>
      <c r="FL24" s="95">
        <f>IF(AND(MASTER_DATA_NORMALIZED!FL24=0,FL$22=$L$22),VLOOKUP(MASTER_DATA_PROCESSED!$C24,Backend!$Q$9:$T$52,3,FALSE),MASTER_DATA_NORMALIZED!FL24)</f>
        <v>2.3759580475998385</v>
      </c>
      <c r="FM24" s="95">
        <f>IF(AND(MASTER_DATA_NORMALIZED!FM24=0,FM$22=$L$22),VLOOKUP(MASTER_DATA_PROCESSED!$C24,Backend!$Q$9:$T$52,3,FALSE),MASTER_DATA_NORMALIZED!FM24)</f>
        <v>0</v>
      </c>
      <c r="FN24" s="95">
        <f>IF(AND(MASTER_DATA_NORMALIZED!FN24=0,FN$22=$L$22),VLOOKUP(MASTER_DATA_PROCESSED!$C24,Backend!$Q$9:$T$52,3,FALSE),MASTER_DATA_NORMALIZED!FN24)</f>
        <v>0</v>
      </c>
      <c r="FO24" s="95">
        <f>IF(AND(MASTER_DATA_NORMALIZED!FO24=0,FO$22=$L$22),VLOOKUP(MASTER_DATA_PROCESSED!$C24,Backend!$Q$9:$T$52,3,FALSE),MASTER_DATA_NORMALIZED!FO24)</f>
        <v>0</v>
      </c>
      <c r="FP24" s="95">
        <f>IF(AND(MASTER_DATA_NORMALIZED!FP24=0,FP$22=$L$22),VLOOKUP(MASTER_DATA_PROCESSED!$C24,Backend!$Q$9:$T$52,3,FALSE),MASTER_DATA_NORMALIZED!FP24)</f>
        <v>2.3759580475998385</v>
      </c>
      <c r="FQ24" s="95">
        <f>IF(AND(MASTER_DATA_NORMALIZED!FQ24=0,FQ$22=$L$22),VLOOKUP(MASTER_DATA_PROCESSED!$C24,Backend!$Q$9:$T$52,3,FALSE),MASTER_DATA_NORMALIZED!FQ24)</f>
        <v>0</v>
      </c>
      <c r="FR24" s="95">
        <f>IF(AND(MASTER_DATA_NORMALIZED!FR24=0,FR$22=$L$22),VLOOKUP(MASTER_DATA_PROCESSED!$C24,Backend!$Q$9:$T$52,3,FALSE),MASTER_DATA_NORMALIZED!FR24)</f>
        <v>0</v>
      </c>
      <c r="FS24" s="95">
        <f>IF(AND(MASTER_DATA_NORMALIZED!FS24=0,FS$22=$L$22),VLOOKUP(MASTER_DATA_PROCESSED!$C24,Backend!$Q$9:$T$52,3,FALSE),MASTER_DATA_NORMALIZED!FS24)</f>
        <v>0</v>
      </c>
      <c r="FT24" s="95">
        <f>IF(AND(MASTER_DATA_NORMALIZED!FT24=0,FT$22=$L$22),VLOOKUP(MASTER_DATA_PROCESSED!$C24,Backend!$Q$9:$T$52,3,FALSE),MASTER_DATA_NORMALIZED!FT24)</f>
        <v>2.3759580475998385</v>
      </c>
      <c r="FU24" s="95">
        <f>IF(AND(MASTER_DATA_NORMALIZED!FU24=0,FU$22=$L$22),VLOOKUP(MASTER_DATA_PROCESSED!$C24,Backend!$Q$9:$T$52,3,FALSE),MASTER_DATA_NORMALIZED!FU24)</f>
        <v>0</v>
      </c>
      <c r="FV24" s="95">
        <f>IF(AND(MASTER_DATA_NORMALIZED!FV24=0,FV$22=$L$22),VLOOKUP(MASTER_DATA_PROCESSED!$C24,Backend!$Q$9:$T$52,3,FALSE),MASTER_DATA_NORMALIZED!FV24)</f>
        <v>0</v>
      </c>
      <c r="FW24" s="95">
        <f>IF(AND(MASTER_DATA_NORMALIZED!FW24=0,FW$22=$L$22),VLOOKUP(MASTER_DATA_PROCESSED!$C24,Backend!$Q$9:$T$52,3,FALSE),MASTER_DATA_NORMALIZED!FW24)</f>
        <v>0</v>
      </c>
      <c r="FX24" s="95">
        <f>IF(AND(MASTER_DATA_NORMALIZED!FX24=0,FX$22=$L$22),VLOOKUP(MASTER_DATA_PROCESSED!$C24,Backend!$Q$9:$T$52,3,FALSE),MASTER_DATA_NORMALIZED!FX24)</f>
        <v>2.3759580475998385</v>
      </c>
      <c r="FY24" s="95">
        <f>IF(AND(MASTER_DATA_NORMALIZED!FY24=0,FY$22=$L$22),VLOOKUP(MASTER_DATA_PROCESSED!$C24,Backend!$Q$9:$T$52,3,FALSE),MASTER_DATA_NORMALIZED!FY24)</f>
        <v>0</v>
      </c>
      <c r="FZ24" s="95">
        <f>IF(AND(MASTER_DATA_NORMALIZED!FZ24=0,FZ$22=$L$22),VLOOKUP(MASTER_DATA_PROCESSED!$C24,Backend!$Q$9:$T$52,3,FALSE),MASTER_DATA_NORMALIZED!FZ24)</f>
        <v>0</v>
      </c>
      <c r="GA24" s="95">
        <f>IF(AND(MASTER_DATA_NORMALIZED!GA24=0,GA$22=$L$22),VLOOKUP(MASTER_DATA_PROCESSED!$C24,Backend!$Q$9:$T$52,3,FALSE),MASTER_DATA_NORMALIZED!GA24)</f>
        <v>0</v>
      </c>
      <c r="GB24" s="95">
        <f>IF(AND(MASTER_DATA_NORMALIZED!GB24=0,GB$22=$L$22),VLOOKUP(MASTER_DATA_PROCESSED!$C24,Backend!$Q$9:$T$52,3,FALSE),MASTER_DATA_NORMALIZED!GB24)</f>
        <v>2.3759580475998385</v>
      </c>
      <c r="GC24" s="95">
        <f>IF(AND(MASTER_DATA_NORMALIZED!GC24=0,GC$22=$L$22),VLOOKUP(MASTER_DATA_PROCESSED!$C24,Backend!$Q$9:$T$52,3,FALSE),MASTER_DATA_NORMALIZED!GC24)</f>
        <v>0</v>
      </c>
      <c r="GD24" s="95">
        <f>IF(AND(MASTER_DATA_NORMALIZED!GD24=0,GD$22=$L$22),VLOOKUP(MASTER_DATA_PROCESSED!$C24,Backend!$Q$9:$T$52,3,FALSE),MASTER_DATA_NORMALIZED!GD24)</f>
        <v>0</v>
      </c>
      <c r="GE24" s="95">
        <f>IF(AND(MASTER_DATA_NORMALIZED!GE24=0,GE$22=$L$22),VLOOKUP(MASTER_DATA_PROCESSED!$C24,Backend!$Q$9:$T$52,3,FALSE),MASTER_DATA_NORMALIZED!GE24)</f>
        <v>0</v>
      </c>
      <c r="GF24" s="95">
        <f>IF(AND(MASTER_DATA_NORMALIZED!GF24=0,GF$22=$L$22),VLOOKUP(MASTER_DATA_PROCESSED!$C24,Backend!$Q$9:$T$52,3,FALSE),MASTER_DATA_NORMALIZED!GF24)</f>
        <v>2.3759580475998385</v>
      </c>
      <c r="GG24" s="95">
        <f>IF(AND(MASTER_DATA_NORMALIZED!GG24=0,GG$22=$L$22),VLOOKUP(MASTER_DATA_PROCESSED!$C24,Backend!$Q$9:$T$52,3,FALSE),MASTER_DATA_NORMALIZED!GG24)</f>
        <v>0</v>
      </c>
      <c r="GH24" s="95">
        <f>IF(AND(MASTER_DATA_NORMALIZED!GH24=0,GH$22=$L$22),VLOOKUP(MASTER_DATA_PROCESSED!$C24,Backend!$Q$9:$T$52,3,FALSE),MASTER_DATA_NORMALIZED!GH24)</f>
        <v>0</v>
      </c>
      <c r="GI24" s="95">
        <f>IF(AND(MASTER_DATA_NORMALIZED!GI24=0,GI$22=$L$22),VLOOKUP(MASTER_DATA_PROCESSED!$C24,Backend!$Q$9:$T$52,3,FALSE),MASTER_DATA_NORMALIZED!GI24)</f>
        <v>0</v>
      </c>
      <c r="GJ24" s="95">
        <f>IF(AND(MASTER_DATA_NORMALIZED!GJ24=0,GJ$22=$L$22),VLOOKUP(MASTER_DATA_PROCESSED!$C24,Backend!$Q$9:$T$52,3,FALSE),MASTER_DATA_NORMALIZED!GJ24)</f>
        <v>2.3759580475998385</v>
      </c>
      <c r="GK24" s="95">
        <f>IF(AND(MASTER_DATA_NORMALIZED!GK24=0,GK$22=$L$22),VLOOKUP(MASTER_DATA_PROCESSED!$C24,Backend!$Q$9:$T$52,3,FALSE),MASTER_DATA_NORMALIZED!GK24)</f>
        <v>0</v>
      </c>
      <c r="GL24" s="95">
        <f>IF(AND(MASTER_DATA_NORMALIZED!GL24=0,GL$22=$L$22),VLOOKUP(MASTER_DATA_PROCESSED!$C24,Backend!$Q$9:$T$52,3,FALSE),MASTER_DATA_NORMALIZED!GL24)</f>
        <v>0</v>
      </c>
      <c r="GM24" s="95">
        <f>IF(AND(MASTER_DATA_NORMALIZED!GM24=0,GM$22=$L$22),VLOOKUP(MASTER_DATA_PROCESSED!$C24,Backend!$Q$9:$T$52,3,FALSE),MASTER_DATA_NORMALIZED!GM24)</f>
        <v>0</v>
      </c>
      <c r="GN24" s="95">
        <f>IF(AND(MASTER_DATA_NORMALIZED!GN24=0,GN$22=$L$22),VLOOKUP(MASTER_DATA_PROCESSED!$C24,Backend!$Q$9:$T$52,3,FALSE),MASTER_DATA_NORMALIZED!GN24)</f>
        <v>2.3759580475998385</v>
      </c>
      <c r="GO24" s="95">
        <f>IF(AND(MASTER_DATA_NORMALIZED!GO24=0,GO$22=$L$22),VLOOKUP(MASTER_DATA_PROCESSED!$C24,Backend!$Q$9:$T$52,3,FALSE),MASTER_DATA_NORMALIZED!GO24)</f>
        <v>0</v>
      </c>
      <c r="GP24" s="95">
        <f>IF(AND(MASTER_DATA_NORMALIZED!GP24=0,GP$22=$L$22),VLOOKUP(MASTER_DATA_PROCESSED!$C24,Backend!$Q$9:$T$52,3,FALSE),MASTER_DATA_NORMALIZED!GP24)</f>
        <v>0</v>
      </c>
      <c r="GQ24" s="95">
        <f>IF(AND(MASTER_DATA_NORMALIZED!GQ24=0,GQ$22=$L$22),VLOOKUP(MASTER_DATA_PROCESSED!$C24,Backend!$Q$9:$T$52,3,FALSE),MASTER_DATA_NORMALIZED!GQ24)</f>
        <v>0</v>
      </c>
      <c r="GR24" s="95">
        <f>IF(AND(MASTER_DATA_NORMALIZED!GR24=0,GR$22=$L$22),VLOOKUP(MASTER_DATA_PROCESSED!$C24,Backend!$Q$9:$T$52,3,FALSE),MASTER_DATA_NORMALIZED!GR24)</f>
        <v>2.3759580475998385</v>
      </c>
      <c r="GS24" s="95">
        <f>IF(AND(MASTER_DATA_NORMALIZED!GS24=0,GS$22=$L$22),VLOOKUP(MASTER_DATA_PROCESSED!$C24,Backend!$Q$9:$T$52,3,FALSE),MASTER_DATA_NORMALIZED!GS24)</f>
        <v>0</v>
      </c>
      <c r="GT24" s="95">
        <f>IF(AND(MASTER_DATA_NORMALIZED!GT24=0,GT$22=$L$22),VLOOKUP(MASTER_DATA_PROCESSED!$C24,Backend!$Q$9:$T$52,3,FALSE),MASTER_DATA_NORMALIZED!GT24)</f>
        <v>0</v>
      </c>
      <c r="GU24" s="95">
        <f>IF(AND(MASTER_DATA_NORMALIZED!GU24=0,GU$22=$L$22),VLOOKUP(MASTER_DATA_PROCESSED!$C24,Backend!$Q$9:$T$52,3,FALSE),MASTER_DATA_NORMALIZED!GU24)</f>
        <v>0</v>
      </c>
      <c r="GV24" s="95">
        <f>IF(AND(MASTER_DATA_NORMALIZED!GV24=0,GV$22=$L$22),VLOOKUP(MASTER_DATA_PROCESSED!$C24,Backend!$Q$9:$T$52,3,FALSE),MASTER_DATA_NORMALIZED!GV24)</f>
        <v>2.3759580475998385</v>
      </c>
      <c r="GW24" s="95" t="e">
        <f>IF(AND(MASTER_DATA_NORMALIZED!GW24=0,GW$22=$L$22),VLOOKUP(MASTER_DATA_PROCESSED!$C24,Backend!$Q$9:$T$52,3,FALSE),MASTER_DATA_NORMALIZED!GW24)</f>
        <v>#REF!</v>
      </c>
      <c r="GX24" s="95" t="e">
        <f>IF(AND(MASTER_DATA_NORMALIZED!GX24=0,GX$22=$L$22),VLOOKUP(MASTER_DATA_PROCESSED!$C24,Backend!$Q$9:$T$52,3,FALSE),MASTER_DATA_NORMALIZED!GX24)</f>
        <v>#REF!</v>
      </c>
      <c r="GY24" s="95" t="e">
        <f>IF(AND(MASTER_DATA_NORMALIZED!GY24=0,GY$22=$L$22),VLOOKUP(MASTER_DATA_PROCESSED!$C24,Backend!$Q$9:$T$52,3,FALSE),MASTER_DATA_NORMALIZED!GY24)</f>
        <v>#REF!</v>
      </c>
    </row>
    <row r="25" spans="2:207" s="25" customFormat="1" ht="17.25" hidden="1" outlineLevel="1" x14ac:dyDescent="0.3">
      <c r="B25" s="183">
        <f t="shared" si="5"/>
        <v>10</v>
      </c>
      <c r="C25" s="51">
        <f t="shared" si="0"/>
        <v>12</v>
      </c>
      <c r="D25" s="75"/>
      <c r="E25" s="51">
        <v>12</v>
      </c>
      <c r="F25" s="51"/>
      <c r="G25" s="76"/>
      <c r="H25" s="37" t="s">
        <v>27</v>
      </c>
      <c r="I25" s="96">
        <f>IF(AND(MASTER_DATA_NORMALIZED!I25=0,I$22=$L$22),VLOOKUP(MASTER_DATA_PROCESSED!$C25,Backend!$Q$9:$T$52,3,FALSE),MASTER_DATA_NORMALIZED!I25)</f>
        <v>0</v>
      </c>
      <c r="J25" s="96">
        <f>IF(AND(MASTER_DATA_NORMALIZED!J25=0,J$22=$L$22),VLOOKUP(MASTER_DATA_PROCESSED!$C25,Backend!$Q$9:$T$52,3,FALSE),MASTER_DATA_NORMALIZED!J25)</f>
        <v>0</v>
      </c>
      <c r="K25" s="96">
        <f>IF(AND(MASTER_DATA_NORMALIZED!K25=0,K$22=$L$22),VLOOKUP(MASTER_DATA_PROCESSED!$C25,Backend!$Q$9:$T$52,3,FALSE),MASTER_DATA_NORMALIZED!K25)</f>
        <v>0</v>
      </c>
      <c r="L25" s="96">
        <f>IF(AND(MASTER_DATA_NORMALIZED!L25=0,L$22=$L$22),VLOOKUP(MASTER_DATA_PROCESSED!$C25,Backend!$Q$9:$T$52,3,FALSE),MASTER_DATA_NORMALIZED!L25)</f>
        <v>10.030027459242504</v>
      </c>
      <c r="M25" s="96">
        <f>IF(AND(MASTER_DATA_NORMALIZED!M25=0,M$22=$L$22),VLOOKUP(MASTER_DATA_PROCESSED!$C25,Backend!$Q$9:$T$52,3,FALSE),MASTER_DATA_NORMALIZED!M25)</f>
        <v>0</v>
      </c>
      <c r="N25" s="96">
        <f>IF(AND(MASTER_DATA_NORMALIZED!N25=0,N$22=$L$22),VLOOKUP(MASTER_DATA_PROCESSED!$C25,Backend!$Q$9:$T$52,3,FALSE),MASTER_DATA_NORMALIZED!N25)</f>
        <v>0</v>
      </c>
      <c r="O25" s="96">
        <f>IF(AND(MASTER_DATA_NORMALIZED!O25=0,O$22=$L$22),VLOOKUP(MASTER_DATA_PROCESSED!$C25,Backend!$Q$9:$T$52,3,FALSE),MASTER_DATA_NORMALIZED!O25)</f>
        <v>0</v>
      </c>
      <c r="P25" s="96">
        <f>IF(AND(MASTER_DATA_NORMALIZED!P25=0,P$22=$L$22),VLOOKUP(MASTER_DATA_PROCESSED!$C25,Backend!$Q$9:$T$52,3,FALSE),MASTER_DATA_NORMALIZED!P25)</f>
        <v>10.030027459242504</v>
      </c>
      <c r="Q25" s="96">
        <f>IF(AND(MASTER_DATA_NORMALIZED!Q25=0,Q$22=$L$22),VLOOKUP(MASTER_DATA_PROCESSED!$C25,Backend!$Q$9:$T$52,3,FALSE),MASTER_DATA_NORMALIZED!Q25)</f>
        <v>0</v>
      </c>
      <c r="R25" s="96">
        <f>IF(AND(MASTER_DATA_NORMALIZED!R25=0,R$22=$L$22),VLOOKUP(MASTER_DATA_PROCESSED!$C25,Backend!$Q$9:$T$52,3,FALSE),MASTER_DATA_NORMALIZED!R25)</f>
        <v>0</v>
      </c>
      <c r="S25" s="96">
        <f>IF(AND(MASTER_DATA_NORMALIZED!S25=0,S$22=$L$22),VLOOKUP(MASTER_DATA_PROCESSED!$C25,Backend!$Q$9:$T$52,3,FALSE),MASTER_DATA_NORMALIZED!S25)</f>
        <v>0</v>
      </c>
      <c r="T25" s="96">
        <f>IF(AND(MASTER_DATA_NORMALIZED!T25=0,T$22=$L$22),VLOOKUP(MASTER_DATA_PROCESSED!$C25,Backend!$Q$9:$T$52,3,FALSE),MASTER_DATA_NORMALIZED!T25)</f>
        <v>10.030027459242504</v>
      </c>
      <c r="U25" s="96">
        <f>IF(AND(MASTER_DATA_NORMALIZED!U25=0,U$22=$L$22),VLOOKUP(MASTER_DATA_PROCESSED!$C25,Backend!$Q$9:$T$52,3,FALSE),MASTER_DATA_NORMALIZED!U25)</f>
        <v>0</v>
      </c>
      <c r="V25" s="96">
        <f>IF(AND(MASTER_DATA_NORMALIZED!V25=0,V$22=$L$22),VLOOKUP(MASTER_DATA_PROCESSED!$C25,Backend!$Q$9:$T$52,3,FALSE),MASTER_DATA_NORMALIZED!V25)</f>
        <v>0</v>
      </c>
      <c r="W25" s="96">
        <f>IF(AND(MASTER_DATA_NORMALIZED!W25=0,W$22=$L$22),VLOOKUP(MASTER_DATA_PROCESSED!$C25,Backend!$Q$9:$T$52,3,FALSE),MASTER_DATA_NORMALIZED!W25)</f>
        <v>0</v>
      </c>
      <c r="X25" s="96">
        <f>IF(AND(MASTER_DATA_NORMALIZED!X25=0,X$22=$L$22),VLOOKUP(MASTER_DATA_PROCESSED!$C25,Backend!$Q$9:$T$52,3,FALSE),MASTER_DATA_NORMALIZED!X25)</f>
        <v>10.030027459242504</v>
      </c>
      <c r="Y25" s="96">
        <f>IF(AND(MASTER_DATA_NORMALIZED!Y25=0,Y$22=$L$22),VLOOKUP(MASTER_DATA_PROCESSED!$C25,Backend!$Q$9:$T$52,3,FALSE),MASTER_DATA_NORMALIZED!Y25)</f>
        <v>0</v>
      </c>
      <c r="Z25" s="96">
        <f>IF(AND(MASTER_DATA_NORMALIZED!Z25=0,Z$22=$L$22),VLOOKUP(MASTER_DATA_PROCESSED!$C25,Backend!$Q$9:$T$52,3,FALSE),MASTER_DATA_NORMALIZED!Z25)</f>
        <v>0</v>
      </c>
      <c r="AA25" s="96">
        <f>IF(AND(MASTER_DATA_NORMALIZED!AA25=0,AA$22=$L$22),VLOOKUP(MASTER_DATA_PROCESSED!$C25,Backend!$Q$9:$T$52,3,FALSE),MASTER_DATA_NORMALIZED!AA25)</f>
        <v>0</v>
      </c>
      <c r="AB25" s="96">
        <f>IF(AND(MASTER_DATA_NORMALIZED!AB25=0,AB$22=$L$22),VLOOKUP(MASTER_DATA_PROCESSED!$C25,Backend!$Q$9:$T$52,3,FALSE),MASTER_DATA_NORMALIZED!AB25)</f>
        <v>10.030027459242504</v>
      </c>
      <c r="AC25" s="96">
        <f>IF(AND(MASTER_DATA_NORMALIZED!AC25=0,AC$22=$L$22),VLOOKUP(MASTER_DATA_PROCESSED!$C25,Backend!$Q$9:$T$52,3,FALSE),MASTER_DATA_NORMALIZED!AC25)</f>
        <v>0</v>
      </c>
      <c r="AD25" s="96">
        <f>IF(AND(MASTER_DATA_NORMALIZED!AD25=0,AD$22=$L$22),VLOOKUP(MASTER_DATA_PROCESSED!$C25,Backend!$Q$9:$T$52,3,FALSE),MASTER_DATA_NORMALIZED!AD25)</f>
        <v>0</v>
      </c>
      <c r="AE25" s="96">
        <f>IF(AND(MASTER_DATA_NORMALIZED!AE25=0,AE$22=$L$22),VLOOKUP(MASTER_DATA_PROCESSED!$C25,Backend!$Q$9:$T$52,3,FALSE),MASTER_DATA_NORMALIZED!AE25)</f>
        <v>0</v>
      </c>
      <c r="AF25" s="96">
        <f>IF(AND(MASTER_DATA_NORMALIZED!AF25=0,AF$22=$L$22),VLOOKUP(MASTER_DATA_PROCESSED!$C25,Backend!$Q$9:$T$52,3,FALSE),MASTER_DATA_NORMALIZED!AF25)</f>
        <v>10.030027459242504</v>
      </c>
      <c r="AG25" s="96">
        <f>IF(AND(MASTER_DATA_NORMALIZED!AG25=0,AG$22=$L$22),VLOOKUP(MASTER_DATA_PROCESSED!$C25,Backend!$Q$9:$T$52,3,FALSE),MASTER_DATA_NORMALIZED!AG25)</f>
        <v>0</v>
      </c>
      <c r="AH25" s="96">
        <f>IF(AND(MASTER_DATA_NORMALIZED!AH25=0,AH$22=$L$22),VLOOKUP(MASTER_DATA_PROCESSED!$C25,Backend!$Q$9:$T$52,3,FALSE),MASTER_DATA_NORMALIZED!AH25)</f>
        <v>0</v>
      </c>
      <c r="AI25" s="96">
        <f>IF(AND(MASTER_DATA_NORMALIZED!AI25=0,AI$22=$L$22),VLOOKUP(MASTER_DATA_PROCESSED!$C25,Backend!$Q$9:$T$52,3,FALSE),MASTER_DATA_NORMALIZED!AI25)</f>
        <v>0</v>
      </c>
      <c r="AJ25" s="96">
        <f>IF(AND(MASTER_DATA_NORMALIZED!AJ25=0,AJ$22=$L$22),VLOOKUP(MASTER_DATA_PROCESSED!$C25,Backend!$Q$9:$T$52,3,FALSE),MASTER_DATA_NORMALIZED!AJ25)</f>
        <v>10.030027459242504</v>
      </c>
      <c r="AK25" s="96">
        <f>IF(AND(MASTER_DATA_NORMALIZED!AK25=0,AK$22=$L$22),VLOOKUP(MASTER_DATA_PROCESSED!$C25,Backend!$Q$9:$T$52,3,FALSE),MASTER_DATA_NORMALIZED!AK25)</f>
        <v>0</v>
      </c>
      <c r="AL25" s="96">
        <f>IF(AND(MASTER_DATA_NORMALIZED!AL25=0,AL$22=$L$22),VLOOKUP(MASTER_DATA_PROCESSED!$C25,Backend!$Q$9:$T$52,3,FALSE),MASTER_DATA_NORMALIZED!AL25)</f>
        <v>0</v>
      </c>
      <c r="AM25" s="96">
        <f>IF(AND(MASTER_DATA_NORMALIZED!AM25=0,AM$22=$L$22),VLOOKUP(MASTER_DATA_PROCESSED!$C25,Backend!$Q$9:$T$52,3,FALSE),MASTER_DATA_NORMALIZED!AM25)</f>
        <v>0</v>
      </c>
      <c r="AN25" s="96">
        <f>IF(AND(MASTER_DATA_NORMALIZED!AN25=0,AN$22=$L$22),VLOOKUP(MASTER_DATA_PROCESSED!$C25,Backend!$Q$9:$T$52,3,FALSE),MASTER_DATA_NORMALIZED!AN25)</f>
        <v>10.030027459242504</v>
      </c>
      <c r="AO25" s="96">
        <f>IF(AND(MASTER_DATA_NORMALIZED!AO25=0,AO$22=$L$22),VLOOKUP(MASTER_DATA_PROCESSED!$C25,Backend!$Q$9:$T$52,3,FALSE),MASTER_DATA_NORMALIZED!AO25)</f>
        <v>0</v>
      </c>
      <c r="AP25" s="96">
        <f>IF(AND(MASTER_DATA_NORMALIZED!AP25=0,AP$22=$L$22),VLOOKUP(MASTER_DATA_PROCESSED!$C25,Backend!$Q$9:$T$52,3,FALSE),MASTER_DATA_NORMALIZED!AP25)</f>
        <v>0</v>
      </c>
      <c r="AQ25" s="96">
        <f>IF(AND(MASTER_DATA_NORMALIZED!AQ25=0,AQ$22=$L$22),VLOOKUP(MASTER_DATA_PROCESSED!$C25,Backend!$Q$9:$T$52,3,FALSE),MASTER_DATA_NORMALIZED!AQ25)</f>
        <v>0</v>
      </c>
      <c r="AR25" s="96">
        <f>IF(AND(MASTER_DATA_NORMALIZED!AR25=0,AR$22=$L$22),VLOOKUP(MASTER_DATA_PROCESSED!$C25,Backend!$Q$9:$T$52,3,FALSE),MASTER_DATA_NORMALIZED!AR25)</f>
        <v>10.030027459242504</v>
      </c>
      <c r="AS25" s="96">
        <f>IF(AND(MASTER_DATA_NORMALIZED!AS25=0,AS$22=$L$22),VLOOKUP(MASTER_DATA_PROCESSED!$C25,Backend!$Q$9:$T$52,3,FALSE),MASTER_DATA_NORMALIZED!AS25)</f>
        <v>0</v>
      </c>
      <c r="AT25" s="96">
        <f>IF(AND(MASTER_DATA_NORMALIZED!AT25=0,AT$22=$L$22),VLOOKUP(MASTER_DATA_PROCESSED!$C25,Backend!$Q$9:$T$52,3,FALSE),MASTER_DATA_NORMALIZED!AT25)</f>
        <v>0</v>
      </c>
      <c r="AU25" s="96">
        <f>IF(AND(MASTER_DATA_NORMALIZED!AU25=0,AU$22=$L$22),VLOOKUP(MASTER_DATA_PROCESSED!$C25,Backend!$Q$9:$T$52,3,FALSE),MASTER_DATA_NORMALIZED!AU25)</f>
        <v>0</v>
      </c>
      <c r="AV25" s="96">
        <f>IF(AND(MASTER_DATA_NORMALIZED!AV25=0,AV$22=$L$22),VLOOKUP(MASTER_DATA_PROCESSED!$C25,Backend!$Q$9:$T$52,3,FALSE),MASTER_DATA_NORMALIZED!AV25)</f>
        <v>10.030027459242504</v>
      </c>
      <c r="AW25" s="96">
        <f>IF(AND(MASTER_DATA_NORMALIZED!AW25=0,AW$22=$L$22),VLOOKUP(MASTER_DATA_PROCESSED!$C25,Backend!$Q$9:$T$52,3,FALSE),MASTER_DATA_NORMALIZED!AW25)</f>
        <v>0</v>
      </c>
      <c r="AX25" s="96">
        <f>IF(AND(MASTER_DATA_NORMALIZED!AX25=0,AX$22=$L$22),VLOOKUP(MASTER_DATA_PROCESSED!$C25,Backend!$Q$9:$T$52,3,FALSE),MASTER_DATA_NORMALIZED!AX25)</f>
        <v>0</v>
      </c>
      <c r="AY25" s="96">
        <f>IF(AND(MASTER_DATA_NORMALIZED!AY25=0,AY$22=$L$22),VLOOKUP(MASTER_DATA_PROCESSED!$C25,Backend!$Q$9:$T$52,3,FALSE),MASTER_DATA_NORMALIZED!AY25)</f>
        <v>0</v>
      </c>
      <c r="AZ25" s="96">
        <f>IF(AND(MASTER_DATA_NORMALIZED!AZ25=0,AZ$22=$L$22),VLOOKUP(MASTER_DATA_PROCESSED!$C25,Backend!$Q$9:$T$52,3,FALSE),MASTER_DATA_NORMALIZED!AZ25)</f>
        <v>10.030027459242504</v>
      </c>
      <c r="BA25" s="96">
        <f>IF(AND(MASTER_DATA_NORMALIZED!BA25=0,BA$22=$L$22),VLOOKUP(MASTER_DATA_PROCESSED!$C25,Backend!$Q$9:$T$52,3,FALSE),MASTER_DATA_NORMALIZED!BA25)</f>
        <v>0</v>
      </c>
      <c r="BB25" s="96">
        <f>IF(AND(MASTER_DATA_NORMALIZED!BB25=0,BB$22=$L$22),VLOOKUP(MASTER_DATA_PROCESSED!$C25,Backend!$Q$9:$T$52,3,FALSE),MASTER_DATA_NORMALIZED!BB25)</f>
        <v>0</v>
      </c>
      <c r="BC25" s="96">
        <f>IF(AND(MASTER_DATA_NORMALIZED!BC25=0,BC$22=$L$22),VLOOKUP(MASTER_DATA_PROCESSED!$C25,Backend!$Q$9:$T$52,3,FALSE),MASTER_DATA_NORMALIZED!BC25)</f>
        <v>0</v>
      </c>
      <c r="BD25" s="96">
        <f>IF(AND(MASTER_DATA_NORMALIZED!BD25=0,BD$22=$L$22),VLOOKUP(MASTER_DATA_PROCESSED!$C25,Backend!$Q$9:$T$52,3,FALSE),MASTER_DATA_NORMALIZED!BD25)</f>
        <v>10.030027459242504</v>
      </c>
      <c r="BE25" s="96">
        <f>IF(AND(MASTER_DATA_NORMALIZED!BE25=0,BE$22=$L$22),VLOOKUP(MASTER_DATA_PROCESSED!$C25,Backend!$Q$9:$T$52,3,FALSE),MASTER_DATA_NORMALIZED!BE25)</f>
        <v>0</v>
      </c>
      <c r="BF25" s="96">
        <f>IF(AND(MASTER_DATA_NORMALIZED!BF25=0,BF$22=$L$22),VLOOKUP(MASTER_DATA_PROCESSED!$C25,Backend!$Q$9:$T$52,3,FALSE),MASTER_DATA_NORMALIZED!BF25)</f>
        <v>0</v>
      </c>
      <c r="BG25" s="96">
        <f>IF(AND(MASTER_DATA_NORMALIZED!BG25=0,BG$22=$L$22),VLOOKUP(MASTER_DATA_PROCESSED!$C25,Backend!$Q$9:$T$52,3,FALSE),MASTER_DATA_NORMALIZED!BG25)</f>
        <v>0</v>
      </c>
      <c r="BH25" s="96">
        <f>IF(AND(MASTER_DATA_NORMALIZED!BH25=0,BH$22=$L$22),VLOOKUP(MASTER_DATA_PROCESSED!$C25,Backend!$Q$9:$T$52,3,FALSE),MASTER_DATA_NORMALIZED!BH25)</f>
        <v>10.030027459242504</v>
      </c>
      <c r="BI25" s="96">
        <f>IF(AND(MASTER_DATA_NORMALIZED!BI25=0,BI$22=$L$22),VLOOKUP(MASTER_DATA_PROCESSED!$C25,Backend!$Q$9:$T$52,3,FALSE),MASTER_DATA_NORMALIZED!BI25)</f>
        <v>0</v>
      </c>
      <c r="BJ25" s="96">
        <f>IF(AND(MASTER_DATA_NORMALIZED!BJ25=0,BJ$22=$L$22),VLOOKUP(MASTER_DATA_PROCESSED!$C25,Backend!$Q$9:$T$52,3,FALSE),MASTER_DATA_NORMALIZED!BJ25)</f>
        <v>0</v>
      </c>
      <c r="BK25" s="96">
        <f>IF(AND(MASTER_DATA_NORMALIZED!BK25=0,BK$22=$L$22),VLOOKUP(MASTER_DATA_PROCESSED!$C25,Backend!$Q$9:$T$52,3,FALSE),MASTER_DATA_NORMALIZED!BK25)</f>
        <v>0</v>
      </c>
      <c r="BL25" s="96">
        <f>IF(AND(MASTER_DATA_NORMALIZED!BL25=0,BL$22=$L$22),VLOOKUP(MASTER_DATA_PROCESSED!$C25,Backend!$Q$9:$T$52,3,FALSE),MASTER_DATA_NORMALIZED!BL25)</f>
        <v>10.030027459242504</v>
      </c>
      <c r="BM25" s="96">
        <f>IF(AND(MASTER_DATA_NORMALIZED!BM25=0,BM$22=$L$22),VLOOKUP(MASTER_DATA_PROCESSED!$C25,Backend!$Q$9:$T$52,3,FALSE),MASTER_DATA_NORMALIZED!BM25)</f>
        <v>0</v>
      </c>
      <c r="BN25" s="96">
        <f>IF(AND(MASTER_DATA_NORMALIZED!BN25=0,BN$22=$L$22),VLOOKUP(MASTER_DATA_PROCESSED!$C25,Backend!$Q$9:$T$52,3,FALSE),MASTER_DATA_NORMALIZED!BN25)</f>
        <v>0</v>
      </c>
      <c r="BO25" s="96">
        <f>IF(AND(MASTER_DATA_NORMALIZED!BO25=0,BO$22=$L$22),VLOOKUP(MASTER_DATA_PROCESSED!$C25,Backend!$Q$9:$T$52,3,FALSE),MASTER_DATA_NORMALIZED!BO25)</f>
        <v>0</v>
      </c>
      <c r="BP25" s="96">
        <f>IF(AND(MASTER_DATA_NORMALIZED!BP25=0,BP$22=$L$22),VLOOKUP(MASTER_DATA_PROCESSED!$C25,Backend!$Q$9:$T$52,3,FALSE),MASTER_DATA_NORMALIZED!BP25)</f>
        <v>31.019712669419039</v>
      </c>
      <c r="BQ25" s="96">
        <f>IF(AND(MASTER_DATA_NORMALIZED!BQ25=0,BQ$22=$L$22),VLOOKUP(MASTER_DATA_PROCESSED!$C25,Backend!$Q$9:$T$52,3,FALSE),MASTER_DATA_NORMALIZED!BQ25)</f>
        <v>0</v>
      </c>
      <c r="BR25" s="96">
        <f>IF(AND(MASTER_DATA_NORMALIZED!BR25=0,BR$22=$L$22),VLOOKUP(MASTER_DATA_PROCESSED!$C25,Backend!$Q$9:$T$52,3,FALSE),MASTER_DATA_NORMALIZED!BR25)</f>
        <v>0</v>
      </c>
      <c r="BS25" s="96">
        <f>IF(AND(MASTER_DATA_NORMALIZED!BS25=0,BS$22=$L$22),VLOOKUP(MASTER_DATA_PROCESSED!$C25,Backend!$Q$9:$T$52,3,FALSE),MASTER_DATA_NORMALIZED!BS25)</f>
        <v>0</v>
      </c>
      <c r="BT25" s="96">
        <f>IF(AND(MASTER_DATA_NORMALIZED!BT25=0,BT$22=$L$22),VLOOKUP(MASTER_DATA_PROCESSED!$C25,Backend!$Q$9:$T$52,3,FALSE),MASTER_DATA_NORMALIZED!BT25)</f>
        <v>21.961459695562283</v>
      </c>
      <c r="BU25" s="96">
        <f>IF(AND(MASTER_DATA_NORMALIZED!BU25=0,BU$22=$L$22),VLOOKUP(MASTER_DATA_PROCESSED!$C25,Backend!$Q$9:$T$52,3,FALSE),MASTER_DATA_NORMALIZED!BU25)</f>
        <v>0</v>
      </c>
      <c r="BV25" s="96">
        <f>IF(AND(MASTER_DATA_NORMALIZED!BV25=0,BV$22=$L$22),VLOOKUP(MASTER_DATA_PROCESSED!$C25,Backend!$Q$9:$T$52,3,FALSE),MASTER_DATA_NORMALIZED!BV25)</f>
        <v>0</v>
      </c>
      <c r="BW25" s="96">
        <f>IF(AND(MASTER_DATA_NORMALIZED!BW25=0,BW$22=$L$22),VLOOKUP(MASTER_DATA_PROCESSED!$C25,Backend!$Q$9:$T$52,3,FALSE),MASTER_DATA_NORMALIZED!BW25)</f>
        <v>0</v>
      </c>
      <c r="BX25" s="96">
        <f>IF(AND(MASTER_DATA_NORMALIZED!BX25=0,BX$22=$L$22),VLOOKUP(MASTER_DATA_PROCESSED!$C25,Backend!$Q$9:$T$52,3,FALSE),MASTER_DATA_NORMALIZED!BX25)</f>
        <v>25.585750851241638</v>
      </c>
      <c r="BY25" s="96">
        <f>IF(AND(MASTER_DATA_NORMALIZED!BY25=0,BY$22=$L$22),VLOOKUP(MASTER_DATA_PROCESSED!$C25,Backend!$Q$9:$T$52,3,FALSE),MASTER_DATA_NORMALIZED!BY25)</f>
        <v>0</v>
      </c>
      <c r="BZ25" s="96">
        <f>IF(AND(MASTER_DATA_NORMALIZED!BZ25=0,BZ$22=$L$22),VLOOKUP(MASTER_DATA_PROCESSED!$C25,Backend!$Q$9:$T$52,3,FALSE),MASTER_DATA_NORMALIZED!BZ25)</f>
        <v>0</v>
      </c>
      <c r="CA25" s="96">
        <f>IF(AND(MASTER_DATA_NORMALIZED!CA25=0,CA$22=$L$22),VLOOKUP(MASTER_DATA_PROCESSED!$C25,Backend!$Q$9:$T$52,3,FALSE),MASTER_DATA_NORMALIZED!CA25)</f>
        <v>0</v>
      </c>
      <c r="CB25" s="96">
        <f>IF(AND(MASTER_DATA_NORMALIZED!CB25=0,CB$22=$L$22),VLOOKUP(MASTER_DATA_PROCESSED!$C25,Backend!$Q$9:$T$52,3,FALSE),MASTER_DATA_NORMALIZED!CB25)</f>
        <v>20.156408213735247</v>
      </c>
      <c r="CC25" s="96">
        <f>IF(AND(MASTER_DATA_NORMALIZED!CC25=0,CC$22=$L$22),VLOOKUP(MASTER_DATA_PROCESSED!$C25,Backend!$Q$9:$T$52,3,FALSE),MASTER_DATA_NORMALIZED!CC25)</f>
        <v>0</v>
      </c>
      <c r="CD25" s="96">
        <f>IF(AND(MASTER_DATA_NORMALIZED!CD25=0,CD$22=$L$22),VLOOKUP(MASTER_DATA_PROCESSED!$C25,Backend!$Q$9:$T$52,3,FALSE),MASTER_DATA_NORMALIZED!CD25)</f>
        <v>0</v>
      </c>
      <c r="CE25" s="96">
        <f>IF(AND(MASTER_DATA_NORMALIZED!CE25=0,CE$22=$L$22),VLOOKUP(MASTER_DATA_PROCESSED!$C25,Backend!$Q$9:$T$52,3,FALSE),MASTER_DATA_NORMALIZED!CE25)</f>
        <v>0</v>
      </c>
      <c r="CF25" s="96">
        <f>IF(AND(MASTER_DATA_NORMALIZED!CF25=0,CF$22=$L$22),VLOOKUP(MASTER_DATA_PROCESSED!$C25,Backend!$Q$9:$T$52,3,FALSE),MASTER_DATA_NORMALIZED!CF25)</f>
        <v>23.713345961921025</v>
      </c>
      <c r="CG25" s="96">
        <f>IF(AND(MASTER_DATA_NORMALIZED!CG25=0,CG$22=$L$22),VLOOKUP(MASTER_DATA_PROCESSED!$C25,Backend!$Q$9:$T$52,3,FALSE),MASTER_DATA_NORMALIZED!CG25)</f>
        <v>0</v>
      </c>
      <c r="CH25" s="96">
        <f>IF(AND(MASTER_DATA_NORMALIZED!CH25=0,CH$22=$L$22),VLOOKUP(MASTER_DATA_PROCESSED!$C25,Backend!$Q$9:$T$52,3,FALSE),MASTER_DATA_NORMALIZED!CH25)</f>
        <v>0</v>
      </c>
      <c r="CI25" s="96">
        <f>IF(AND(MASTER_DATA_NORMALIZED!CI25=0,CI$22=$L$22),VLOOKUP(MASTER_DATA_PROCESSED!$C25,Backend!$Q$9:$T$52,3,FALSE),MASTER_DATA_NORMALIZED!CI25)</f>
        <v>0</v>
      </c>
      <c r="CJ25" s="96">
        <f>IF(AND(MASTER_DATA_NORMALIZED!CJ25=0,CJ$22=$L$22),VLOOKUP(MASTER_DATA_PROCESSED!$C25,Backend!$Q$9:$T$52,3,FALSE),MASTER_DATA_NORMALIZED!CJ25)</f>
        <v>10.030027459242504</v>
      </c>
      <c r="CK25" s="96">
        <f>IF(AND(MASTER_DATA_NORMALIZED!CK25=0,CK$22=$L$22),VLOOKUP(MASTER_DATA_PROCESSED!$C25,Backend!$Q$9:$T$52,3,FALSE),MASTER_DATA_NORMALIZED!CK25)</f>
        <v>0</v>
      </c>
      <c r="CL25" s="96">
        <f>IF(AND(MASTER_DATA_NORMALIZED!CL25=0,CL$22=$L$22),VLOOKUP(MASTER_DATA_PROCESSED!$C25,Backend!$Q$9:$T$52,3,FALSE),MASTER_DATA_NORMALIZED!CL25)</f>
        <v>0</v>
      </c>
      <c r="CM25" s="96">
        <f>IF(AND(MASTER_DATA_NORMALIZED!CM25=0,CM$22=$L$22),VLOOKUP(MASTER_DATA_PROCESSED!$C25,Backend!$Q$9:$T$52,3,FALSE),MASTER_DATA_NORMALIZED!CM25)</f>
        <v>0</v>
      </c>
      <c r="CN25" s="96">
        <f>IF(AND(MASTER_DATA_NORMALIZED!CN25=0,CN$22=$L$22),VLOOKUP(MASTER_DATA_PROCESSED!$C25,Backend!$Q$9:$T$52,3,FALSE),MASTER_DATA_NORMALIZED!CN25)</f>
        <v>10.030027459242504</v>
      </c>
      <c r="CO25" s="96">
        <f>IF(AND(MASTER_DATA_NORMALIZED!CO25=0,CO$22=$L$22),VLOOKUP(MASTER_DATA_PROCESSED!$C25,Backend!$Q$9:$T$52,3,FALSE),MASTER_DATA_NORMALIZED!CO25)</f>
        <v>0</v>
      </c>
      <c r="CP25" s="96">
        <f>IF(AND(MASTER_DATA_NORMALIZED!CP25=0,CP$22=$L$22),VLOOKUP(MASTER_DATA_PROCESSED!$C25,Backend!$Q$9:$T$52,3,FALSE),MASTER_DATA_NORMALIZED!CP25)</f>
        <v>0</v>
      </c>
      <c r="CQ25" s="96">
        <f>IF(AND(MASTER_DATA_NORMALIZED!CQ25=0,CQ$22=$L$22),VLOOKUP(MASTER_DATA_PROCESSED!$C25,Backend!$Q$9:$T$52,3,FALSE),MASTER_DATA_NORMALIZED!CQ25)</f>
        <v>0</v>
      </c>
      <c r="CR25" s="96">
        <f>IF(AND(MASTER_DATA_NORMALIZED!CR25=0,CR$22=$L$22),VLOOKUP(MASTER_DATA_PROCESSED!$C25,Backend!$Q$9:$T$52,3,FALSE),MASTER_DATA_NORMALIZED!CR25)</f>
        <v>10.030027459242504</v>
      </c>
      <c r="CS25" s="96">
        <f>IF(AND(MASTER_DATA_NORMALIZED!CS25=0,CS$22=$L$22),VLOOKUP(MASTER_DATA_PROCESSED!$C25,Backend!$Q$9:$T$52,3,FALSE),MASTER_DATA_NORMALIZED!CS25)</f>
        <v>0</v>
      </c>
      <c r="CT25" s="96">
        <f>IF(AND(MASTER_DATA_NORMALIZED!CT25=0,CT$22=$L$22),VLOOKUP(MASTER_DATA_PROCESSED!$C25,Backend!$Q$9:$T$52,3,FALSE),MASTER_DATA_NORMALIZED!CT25)</f>
        <v>0</v>
      </c>
      <c r="CU25" s="96">
        <f>IF(AND(MASTER_DATA_NORMALIZED!CU25=0,CU$22=$L$22),VLOOKUP(MASTER_DATA_PROCESSED!$C25,Backend!$Q$9:$T$52,3,FALSE),MASTER_DATA_NORMALIZED!CU25)</f>
        <v>0</v>
      </c>
      <c r="CV25" s="96">
        <f>IF(AND(MASTER_DATA_NORMALIZED!CV25=0,CV$22=$L$22),VLOOKUP(MASTER_DATA_PROCESSED!$C25,Backend!$Q$9:$T$52,3,FALSE),MASTER_DATA_NORMALIZED!CV25)</f>
        <v>10.030027459242504</v>
      </c>
      <c r="CW25" s="96">
        <f>IF(AND(MASTER_DATA_NORMALIZED!CW25=0,CW$22=$L$22),VLOOKUP(MASTER_DATA_PROCESSED!$C25,Backend!$Q$9:$T$52,3,FALSE),MASTER_DATA_NORMALIZED!CW25)</f>
        <v>0</v>
      </c>
      <c r="CX25" s="96">
        <f>IF(AND(MASTER_DATA_NORMALIZED!CX25=0,CX$22=$L$22),VLOOKUP(MASTER_DATA_PROCESSED!$C25,Backend!$Q$9:$T$52,3,FALSE),MASTER_DATA_NORMALIZED!CX25)</f>
        <v>0</v>
      </c>
      <c r="CY25" s="96">
        <f>IF(AND(MASTER_DATA_NORMALIZED!CY25=0,CY$22=$L$22),VLOOKUP(MASTER_DATA_PROCESSED!$C25,Backend!$Q$9:$T$52,3,FALSE),MASTER_DATA_NORMALIZED!CY25)</f>
        <v>0</v>
      </c>
      <c r="CZ25" s="96">
        <f>IF(AND(MASTER_DATA_NORMALIZED!CZ25=0,CZ$22=$L$22),VLOOKUP(MASTER_DATA_PROCESSED!$C25,Backend!$Q$9:$T$52,3,FALSE),MASTER_DATA_NORMALIZED!CZ25)</f>
        <v>10.030027459242504</v>
      </c>
      <c r="DA25" s="96" t="e">
        <f>IF(AND(MASTER_DATA_NORMALIZED!DA25=0,DA$22=$L$22),VLOOKUP(MASTER_DATA_PROCESSED!$C25,Backend!$Q$9:$T$52,3,FALSE),MASTER_DATA_NORMALIZED!DA25)</f>
        <v>#DIV/0!</v>
      </c>
      <c r="DB25" s="96" t="e">
        <f>IF(AND(MASTER_DATA_NORMALIZED!DB25=0,DB$22=$L$22),VLOOKUP(MASTER_DATA_PROCESSED!$C25,Backend!$Q$9:$T$52,3,FALSE),MASTER_DATA_NORMALIZED!DB25)</f>
        <v>#DIV/0!</v>
      </c>
      <c r="DC25" s="96" t="e">
        <f>IF(AND(MASTER_DATA_NORMALIZED!DC25=0,DC$22=$L$22),VLOOKUP(MASTER_DATA_PROCESSED!$C25,Backend!$Q$9:$T$52,3,FALSE),MASTER_DATA_NORMALIZED!DC25)</f>
        <v>#DIV/0!</v>
      </c>
      <c r="DD25" s="96" t="e">
        <f>IF(AND(MASTER_DATA_NORMALIZED!DD25=0,DD$22=$L$22),VLOOKUP(MASTER_DATA_PROCESSED!$C25,Backend!$Q$9:$T$52,3,FALSE),MASTER_DATA_NORMALIZED!DD25)</f>
        <v>#N/A</v>
      </c>
      <c r="DE25" s="96">
        <f>IF(AND(MASTER_DATA_NORMALIZED!DE25=0,DE$22=$L$22),VLOOKUP(MASTER_DATA_PROCESSED!$C25,Backend!$Q$9:$T$52,3,FALSE),MASTER_DATA_NORMALIZED!DE25)</f>
        <v>0</v>
      </c>
      <c r="DF25" s="96">
        <f>IF(AND(MASTER_DATA_NORMALIZED!DF25=0,DF$22=$L$22),VLOOKUP(MASTER_DATA_PROCESSED!$C25,Backend!$Q$9:$T$52,3,FALSE),MASTER_DATA_NORMALIZED!DF25)</f>
        <v>0</v>
      </c>
      <c r="DG25" s="96">
        <f>IF(AND(MASTER_DATA_NORMALIZED!DG25=0,DG$22=$L$22),VLOOKUP(MASTER_DATA_PROCESSED!$C25,Backend!$Q$9:$T$52,3,FALSE),MASTER_DATA_NORMALIZED!DG25)</f>
        <v>0</v>
      </c>
      <c r="DH25" s="96">
        <f>IF(AND(MASTER_DATA_NORMALIZED!DH25=0,DH$22=$L$22),VLOOKUP(MASTER_DATA_PROCESSED!$C25,Backend!$Q$9:$T$52,3,FALSE),MASTER_DATA_NORMALIZED!DH25)</f>
        <v>7.8138809403390539</v>
      </c>
      <c r="DI25" s="96">
        <f>IF(AND(MASTER_DATA_NORMALIZED!DI25=0,DI$22=$L$22),VLOOKUP(MASTER_DATA_PROCESSED!$C25,Backend!$Q$9:$T$52,3,FALSE),MASTER_DATA_NORMALIZED!DI25)</f>
        <v>0</v>
      </c>
      <c r="DJ25" s="96">
        <f>IF(AND(MASTER_DATA_NORMALIZED!DJ25=0,DJ$22=$L$22),VLOOKUP(MASTER_DATA_PROCESSED!$C25,Backend!$Q$9:$T$52,3,FALSE),MASTER_DATA_NORMALIZED!DJ25)</f>
        <v>0</v>
      </c>
      <c r="DK25" s="96">
        <f>IF(AND(MASTER_DATA_NORMALIZED!DK25=0,DK$22=$L$22),VLOOKUP(MASTER_DATA_PROCESSED!$C25,Backend!$Q$9:$T$52,3,FALSE),MASTER_DATA_NORMALIZED!DK25)</f>
        <v>0</v>
      </c>
      <c r="DL25" s="96">
        <f>IF(AND(MASTER_DATA_NORMALIZED!DL25=0,DL$22=$L$22),VLOOKUP(MASTER_DATA_PROCESSED!$C25,Backend!$Q$9:$T$52,3,FALSE),MASTER_DATA_NORMALIZED!DL25)</f>
        <v>4.9730448942248566</v>
      </c>
      <c r="DM25" s="96">
        <f>IF(AND(MASTER_DATA_NORMALIZED!DM25=0,DM$22=$L$22),VLOOKUP(MASTER_DATA_PROCESSED!$C25,Backend!$Q$9:$T$52,3,FALSE),MASTER_DATA_NORMALIZED!DM25)</f>
        <v>0</v>
      </c>
      <c r="DN25" s="96">
        <f>IF(AND(MASTER_DATA_NORMALIZED!DN25=0,DN$22=$L$22),VLOOKUP(MASTER_DATA_PROCESSED!$C25,Backend!$Q$9:$T$52,3,FALSE),MASTER_DATA_NORMALIZED!DN25)</f>
        <v>0</v>
      </c>
      <c r="DO25" s="96">
        <f>IF(AND(MASTER_DATA_NORMALIZED!DO25=0,DO$22=$L$22),VLOOKUP(MASTER_DATA_PROCESSED!$C25,Backend!$Q$9:$T$52,3,FALSE),MASTER_DATA_NORMALIZED!DO25)</f>
        <v>0</v>
      </c>
      <c r="DP25" s="96">
        <f>IF(AND(MASTER_DATA_NORMALIZED!DP25=0,DP$22=$L$22),VLOOKUP(MASTER_DATA_PROCESSED!$C25,Backend!$Q$9:$T$52,3,FALSE),MASTER_DATA_NORMALIZED!DP25)</f>
        <v>3.4383924185641073</v>
      </c>
      <c r="DQ25" s="96">
        <f>IF(AND(MASTER_DATA_NORMALIZED!DQ25=0,DQ$22=$L$22),VLOOKUP(MASTER_DATA_PROCESSED!$C25,Backend!$Q$9:$T$52,3,FALSE),MASTER_DATA_NORMALIZED!DQ25)</f>
        <v>0</v>
      </c>
      <c r="DR25" s="96">
        <f>IF(AND(MASTER_DATA_NORMALIZED!DR25=0,DR$22=$L$22),VLOOKUP(MASTER_DATA_PROCESSED!$C25,Backend!$Q$9:$T$52,3,FALSE),MASTER_DATA_NORMALIZED!DR25)</f>
        <v>0</v>
      </c>
      <c r="DS25" s="96">
        <f>IF(AND(MASTER_DATA_NORMALIZED!DS25=0,DS$22=$L$22),VLOOKUP(MASTER_DATA_PROCESSED!$C25,Backend!$Q$9:$T$52,3,FALSE),MASTER_DATA_NORMALIZED!DS25)</f>
        <v>0</v>
      </c>
      <c r="DT25" s="96">
        <f>IF(AND(MASTER_DATA_NORMALIZED!DT25=0,DT$22=$L$22),VLOOKUP(MASTER_DATA_PROCESSED!$C25,Backend!$Q$9:$T$52,3,FALSE),MASTER_DATA_NORMALIZED!DT25)</f>
        <v>2.7286879549905678</v>
      </c>
      <c r="DU25" s="96">
        <f>IF(AND(MASTER_DATA_NORMALIZED!DU25=0,DU$22=$L$22),VLOOKUP(MASTER_DATA_PROCESSED!$C25,Backend!$Q$9:$T$52,3,FALSE),MASTER_DATA_NORMALIZED!DU25)</f>
        <v>0</v>
      </c>
      <c r="DV25" s="96">
        <f>IF(AND(MASTER_DATA_NORMALIZED!DV25=0,DV$22=$L$22),VLOOKUP(MASTER_DATA_PROCESSED!$C25,Backend!$Q$9:$T$52,3,FALSE),MASTER_DATA_NORMALIZED!DV25)</f>
        <v>0</v>
      </c>
      <c r="DW25" s="96">
        <f>IF(AND(MASTER_DATA_NORMALIZED!DW25=0,DW$22=$L$22),VLOOKUP(MASTER_DATA_PROCESSED!$C25,Backend!$Q$9:$T$52,3,FALSE),MASTER_DATA_NORMALIZED!DW25)</f>
        <v>0</v>
      </c>
      <c r="DX25" s="96">
        <f>IF(AND(MASTER_DATA_NORMALIZED!DX25=0,DX$22=$L$22),VLOOKUP(MASTER_DATA_PROCESSED!$C25,Backend!$Q$9:$T$52,3,FALSE),MASTER_DATA_NORMALIZED!DX25)</f>
        <v>2.3579580872019275</v>
      </c>
      <c r="DY25" s="96">
        <f>IF(AND(MASTER_DATA_NORMALIZED!DY25=0,DY$22=$L$22),VLOOKUP(MASTER_DATA_PROCESSED!$C25,Backend!$Q$9:$T$52,3,FALSE),MASTER_DATA_NORMALIZED!DY25)</f>
        <v>0</v>
      </c>
      <c r="DZ25" s="96">
        <f>IF(AND(MASTER_DATA_NORMALIZED!DZ25=0,DZ$22=$L$22),VLOOKUP(MASTER_DATA_PROCESSED!$C25,Backend!$Q$9:$T$52,3,FALSE),MASTER_DATA_NORMALIZED!DZ25)</f>
        <v>0</v>
      </c>
      <c r="EA25" s="96">
        <f>IF(AND(MASTER_DATA_NORMALIZED!EA25=0,EA$22=$L$22),VLOOKUP(MASTER_DATA_PROCESSED!$C25,Backend!$Q$9:$T$52,3,FALSE),MASTER_DATA_NORMALIZED!EA25)</f>
        <v>0</v>
      </c>
      <c r="EB25" s="96">
        <f>IF(AND(MASTER_DATA_NORMALIZED!EB25=0,EB$22=$L$22),VLOOKUP(MASTER_DATA_PROCESSED!$C25,Backend!$Q$9:$T$52,3,FALSE),MASTER_DATA_NORMALIZED!EB25)</f>
        <v>2.2938874099183182</v>
      </c>
      <c r="EC25" s="96" t="e">
        <f>IF(AND(MASTER_DATA_NORMALIZED!EC25=0,EC$22=$L$22),VLOOKUP(MASTER_DATA_PROCESSED!$C25,Backend!$Q$9:$T$52,3,FALSE),MASTER_DATA_NORMALIZED!EC25)</f>
        <v>#DIV/0!</v>
      </c>
      <c r="ED25" s="96" t="e">
        <f>IF(AND(MASTER_DATA_NORMALIZED!ED25=0,ED$22=$L$22),VLOOKUP(MASTER_DATA_PROCESSED!$C25,Backend!$Q$9:$T$52,3,FALSE),MASTER_DATA_NORMALIZED!ED25)</f>
        <v>#DIV/0!</v>
      </c>
      <c r="EE25" s="96" t="e">
        <f>IF(AND(MASTER_DATA_NORMALIZED!EE25=0,EE$22=$L$22),VLOOKUP(MASTER_DATA_PROCESSED!$C25,Backend!$Q$9:$T$52,3,FALSE),MASTER_DATA_NORMALIZED!EE25)</f>
        <v>#DIV/0!</v>
      </c>
      <c r="EF25" s="96" t="e">
        <f>IF(AND(MASTER_DATA_NORMALIZED!EF25=0,EF$22=$L$22),VLOOKUP(MASTER_DATA_PROCESSED!$C25,Backend!$Q$9:$T$52,3,FALSE),MASTER_DATA_NORMALIZED!EF25)</f>
        <v>#VALUE!</v>
      </c>
      <c r="EG25" s="96">
        <f>IF(AND(MASTER_DATA_NORMALIZED!EG25=0,EG$22=$L$22),VLOOKUP(MASTER_DATA_PROCESSED!$C25,Backend!$Q$9:$T$52,3,FALSE),MASTER_DATA_NORMALIZED!EG25)</f>
        <v>0</v>
      </c>
      <c r="EH25" s="96">
        <f>IF(AND(MASTER_DATA_NORMALIZED!EH25=0,EH$22=$L$22),VLOOKUP(MASTER_DATA_PROCESSED!$C25,Backend!$Q$9:$T$52,3,FALSE),MASTER_DATA_NORMALIZED!EH25)</f>
        <v>0</v>
      </c>
      <c r="EI25" s="96">
        <f>IF(AND(MASTER_DATA_NORMALIZED!EI25=0,EI$22=$L$22),VLOOKUP(MASTER_DATA_PROCESSED!$C25,Backend!$Q$9:$T$52,3,FALSE),MASTER_DATA_NORMALIZED!EI25)</f>
        <v>0</v>
      </c>
      <c r="EJ25" s="96">
        <f>IF(AND(MASTER_DATA_NORMALIZED!EJ25=0,EJ$22=$L$22),VLOOKUP(MASTER_DATA_PROCESSED!$C25,Backend!$Q$9:$T$52,3,FALSE),MASTER_DATA_NORMALIZED!EJ25)</f>
        <v>10.030027459242504</v>
      </c>
      <c r="EK25" s="96">
        <f>IF(AND(MASTER_DATA_NORMALIZED!EK25=0,EK$22=$L$22),VLOOKUP(MASTER_DATA_PROCESSED!$C25,Backend!$Q$9:$T$52,3,FALSE),MASTER_DATA_NORMALIZED!EK25)</f>
        <v>0</v>
      </c>
      <c r="EL25" s="96">
        <f>IF(AND(MASTER_DATA_NORMALIZED!EL25=0,EL$22=$L$22),VLOOKUP(MASTER_DATA_PROCESSED!$C25,Backend!$Q$9:$T$52,3,FALSE),MASTER_DATA_NORMALIZED!EL25)</f>
        <v>0</v>
      </c>
      <c r="EM25" s="96">
        <f>IF(AND(MASTER_DATA_NORMALIZED!EM25=0,EM$22=$L$22),VLOOKUP(MASTER_DATA_PROCESSED!$C25,Backend!$Q$9:$T$52,3,FALSE),MASTER_DATA_NORMALIZED!EM25)</f>
        <v>0</v>
      </c>
      <c r="EN25" s="96">
        <f>IF(AND(MASTER_DATA_NORMALIZED!EN25=0,EN$22=$L$22),VLOOKUP(MASTER_DATA_PROCESSED!$C25,Backend!$Q$9:$T$52,3,FALSE),MASTER_DATA_NORMALIZED!EN25)</f>
        <v>10.030027459242504</v>
      </c>
      <c r="EO25" s="96">
        <f>IF(AND(MASTER_DATA_NORMALIZED!EO25=0,EO$22=$L$22),VLOOKUP(MASTER_DATA_PROCESSED!$C25,Backend!$Q$9:$T$52,3,FALSE),MASTER_DATA_NORMALIZED!EO25)</f>
        <v>0</v>
      </c>
      <c r="EP25" s="96">
        <f>IF(AND(MASTER_DATA_NORMALIZED!EP25=0,EP$22=$L$22),VLOOKUP(MASTER_DATA_PROCESSED!$C25,Backend!$Q$9:$T$52,3,FALSE),MASTER_DATA_NORMALIZED!EP25)</f>
        <v>0</v>
      </c>
      <c r="EQ25" s="96">
        <f>IF(AND(MASTER_DATA_NORMALIZED!EQ25=0,EQ$22=$L$22),VLOOKUP(MASTER_DATA_PROCESSED!$C25,Backend!$Q$9:$T$52,3,FALSE),MASTER_DATA_NORMALIZED!EQ25)</f>
        <v>0</v>
      </c>
      <c r="ER25" s="96">
        <f>IF(AND(MASTER_DATA_NORMALIZED!ER25=0,ER$22=$L$22),VLOOKUP(MASTER_DATA_PROCESSED!$C25,Backend!$Q$9:$T$52,3,FALSE),MASTER_DATA_NORMALIZED!ER25)</f>
        <v>10.030027459242504</v>
      </c>
      <c r="ES25" s="96">
        <f>IF(AND(MASTER_DATA_NORMALIZED!ES25=0,ES$22=$L$22),VLOOKUP(MASTER_DATA_PROCESSED!$C25,Backend!$Q$9:$T$52,3,FALSE),MASTER_DATA_NORMALIZED!ES25)</f>
        <v>0</v>
      </c>
      <c r="ET25" s="96">
        <f>IF(AND(MASTER_DATA_NORMALIZED!ET25=0,ET$22=$L$22),VLOOKUP(MASTER_DATA_PROCESSED!$C25,Backend!$Q$9:$T$52,3,FALSE),MASTER_DATA_NORMALIZED!ET25)</f>
        <v>0</v>
      </c>
      <c r="EU25" s="96">
        <f>IF(AND(MASTER_DATA_NORMALIZED!EU25=0,EU$22=$L$22),VLOOKUP(MASTER_DATA_PROCESSED!$C25,Backend!$Q$9:$T$52,3,FALSE),MASTER_DATA_NORMALIZED!EU25)</f>
        <v>0</v>
      </c>
      <c r="EV25" s="96">
        <f>IF(AND(MASTER_DATA_NORMALIZED!EV25=0,EV$22=$L$22),VLOOKUP(MASTER_DATA_PROCESSED!$C25,Backend!$Q$9:$T$52,3,FALSE),MASTER_DATA_NORMALIZED!EV25)</f>
        <v>10.030027459242504</v>
      </c>
      <c r="EW25" s="96">
        <f>IF(AND(MASTER_DATA_NORMALIZED!EW25=0,EW$22=$L$22),VLOOKUP(MASTER_DATA_PROCESSED!$C25,Backend!$Q$9:$T$52,3,FALSE),MASTER_DATA_NORMALIZED!EW25)</f>
        <v>0</v>
      </c>
      <c r="EX25" s="96">
        <f>IF(AND(MASTER_DATA_NORMALIZED!EX25=0,EX$22=$L$22),VLOOKUP(MASTER_DATA_PROCESSED!$C25,Backend!$Q$9:$T$52,3,FALSE),MASTER_DATA_NORMALIZED!EX25)</f>
        <v>0</v>
      </c>
      <c r="EY25" s="96">
        <f>IF(AND(MASTER_DATA_NORMALIZED!EY25=0,EY$22=$L$22),VLOOKUP(MASTER_DATA_PROCESSED!$C25,Backend!$Q$9:$T$52,3,FALSE),MASTER_DATA_NORMALIZED!EY25)</f>
        <v>0</v>
      </c>
      <c r="EZ25" s="96">
        <f>IF(AND(MASTER_DATA_NORMALIZED!EZ25=0,EZ$22=$L$22),VLOOKUP(MASTER_DATA_PROCESSED!$C25,Backend!$Q$9:$T$52,3,FALSE),MASTER_DATA_NORMALIZED!EZ25)</f>
        <v>12.918453691808894</v>
      </c>
      <c r="FA25" s="96">
        <f>IF(AND(MASTER_DATA_NORMALIZED!FA25=0,FA$22=$L$22),VLOOKUP(MASTER_DATA_PROCESSED!$C25,Backend!$Q$9:$T$52,3,FALSE),MASTER_DATA_NORMALIZED!FA25)</f>
        <v>0</v>
      </c>
      <c r="FB25" s="96">
        <f>IF(AND(MASTER_DATA_NORMALIZED!FB25=0,FB$22=$L$22),VLOOKUP(MASTER_DATA_PROCESSED!$C25,Backend!$Q$9:$T$52,3,FALSE),MASTER_DATA_NORMALIZED!FB25)</f>
        <v>0</v>
      </c>
      <c r="FC25" s="96">
        <f>IF(AND(MASTER_DATA_NORMALIZED!FC25=0,FC$22=$L$22),VLOOKUP(MASTER_DATA_PROCESSED!$C25,Backend!$Q$9:$T$52,3,FALSE),MASTER_DATA_NORMALIZED!FC25)</f>
        <v>0</v>
      </c>
      <c r="FD25" s="96">
        <f>IF(AND(MASTER_DATA_NORMALIZED!FD25=0,FD$22=$L$22),VLOOKUP(MASTER_DATA_PROCESSED!$C25,Backend!$Q$9:$T$52,3,FALSE),MASTER_DATA_NORMALIZED!FD25)</f>
        <v>12.1659822903285</v>
      </c>
      <c r="FE25" s="96">
        <f>IF(AND(MASTER_DATA_NORMALIZED!FE25=0,FE$22=$L$22),VLOOKUP(MASTER_DATA_PROCESSED!$C25,Backend!$Q$9:$T$52,3,FALSE),MASTER_DATA_NORMALIZED!FE25)</f>
        <v>0</v>
      </c>
      <c r="FF25" s="96">
        <f>IF(AND(MASTER_DATA_NORMALIZED!FF25=0,FF$22=$L$22),VLOOKUP(MASTER_DATA_PROCESSED!$C25,Backend!$Q$9:$T$52,3,FALSE),MASTER_DATA_NORMALIZED!FF25)</f>
        <v>0</v>
      </c>
      <c r="FG25" s="96">
        <f>IF(AND(MASTER_DATA_NORMALIZED!FG25=0,FG$22=$L$22),VLOOKUP(MASTER_DATA_PROCESSED!$C25,Backend!$Q$9:$T$52,3,FALSE),MASTER_DATA_NORMALIZED!FG25)</f>
        <v>0</v>
      </c>
      <c r="FH25" s="96">
        <f>IF(AND(MASTER_DATA_NORMALIZED!FH25=0,FH$22=$L$22),VLOOKUP(MASTER_DATA_PROCESSED!$C25,Backend!$Q$9:$T$52,3,FALSE),MASTER_DATA_NORMALIZED!FH25)</f>
        <v>11.564621948981465</v>
      </c>
      <c r="FI25" s="96">
        <f>IF(AND(MASTER_DATA_NORMALIZED!FI25=0,FI$22=$L$22),VLOOKUP(MASTER_DATA_PROCESSED!$C25,Backend!$Q$9:$T$52,3,FALSE),MASTER_DATA_NORMALIZED!FI25)</f>
        <v>0</v>
      </c>
      <c r="FJ25" s="96">
        <f>IF(AND(MASTER_DATA_NORMALIZED!FJ25=0,FJ$22=$L$22),VLOOKUP(MASTER_DATA_PROCESSED!$C25,Backend!$Q$9:$T$52,3,FALSE),MASTER_DATA_NORMALIZED!FJ25)</f>
        <v>0</v>
      </c>
      <c r="FK25" s="96">
        <f>IF(AND(MASTER_DATA_NORMALIZED!FK25=0,FK$22=$L$22),VLOOKUP(MASTER_DATA_PROCESSED!$C25,Backend!$Q$9:$T$52,3,FALSE),MASTER_DATA_NORMALIZED!FK25)</f>
        <v>0</v>
      </c>
      <c r="FL25" s="96">
        <f>IF(AND(MASTER_DATA_NORMALIZED!FL25=0,FL$22=$L$22),VLOOKUP(MASTER_DATA_PROCESSED!$C25,Backend!$Q$9:$T$52,3,FALSE),MASTER_DATA_NORMALIZED!FL25)</f>
        <v>22.781791256295751</v>
      </c>
      <c r="FM25" s="96">
        <f>IF(AND(MASTER_DATA_NORMALIZED!FM25=0,FM$22=$L$22),VLOOKUP(MASTER_DATA_PROCESSED!$C25,Backend!$Q$9:$T$52,3,FALSE),MASTER_DATA_NORMALIZED!FM25)</f>
        <v>0</v>
      </c>
      <c r="FN25" s="96">
        <f>IF(AND(MASTER_DATA_NORMALIZED!FN25=0,FN$22=$L$22),VLOOKUP(MASTER_DATA_PROCESSED!$C25,Backend!$Q$9:$T$52,3,FALSE),MASTER_DATA_NORMALIZED!FN25)</f>
        <v>0</v>
      </c>
      <c r="FO25" s="96">
        <f>IF(AND(MASTER_DATA_NORMALIZED!FO25=0,FO$22=$L$22),VLOOKUP(MASTER_DATA_PROCESSED!$C25,Backend!$Q$9:$T$52,3,FALSE),MASTER_DATA_NORMALIZED!FO25)</f>
        <v>0</v>
      </c>
      <c r="FP25" s="96">
        <f>IF(AND(MASTER_DATA_NORMALIZED!FP25=0,FP$22=$L$22),VLOOKUP(MASTER_DATA_PROCESSED!$C25,Backend!$Q$9:$T$52,3,FALSE),MASTER_DATA_NORMALIZED!FP25)</f>
        <v>5.4231212346283755</v>
      </c>
      <c r="FQ25" s="96">
        <f>IF(AND(MASTER_DATA_NORMALIZED!FQ25=0,FQ$22=$L$22),VLOOKUP(MASTER_DATA_PROCESSED!$C25,Backend!$Q$9:$T$52,3,FALSE),MASTER_DATA_NORMALIZED!FQ25)</f>
        <v>0</v>
      </c>
      <c r="FR25" s="96">
        <f>IF(AND(MASTER_DATA_NORMALIZED!FR25=0,FR$22=$L$22),VLOOKUP(MASTER_DATA_PROCESSED!$C25,Backend!$Q$9:$T$52,3,FALSE),MASTER_DATA_NORMALIZED!FR25)</f>
        <v>0</v>
      </c>
      <c r="FS25" s="96">
        <f>IF(AND(MASTER_DATA_NORMALIZED!FS25=0,FS$22=$L$22),VLOOKUP(MASTER_DATA_PROCESSED!$C25,Backend!$Q$9:$T$52,3,FALSE),MASTER_DATA_NORMALIZED!FS25)</f>
        <v>0</v>
      </c>
      <c r="FT25" s="96">
        <f>IF(AND(MASTER_DATA_NORMALIZED!FT25=0,FT$22=$L$22),VLOOKUP(MASTER_DATA_PROCESSED!$C25,Backend!$Q$9:$T$52,3,FALSE),MASTER_DATA_NORMALIZED!FT25)</f>
        <v>4.8046218296356171</v>
      </c>
      <c r="FU25" s="96">
        <f>IF(AND(MASTER_DATA_NORMALIZED!FU25=0,FU$22=$L$22),VLOOKUP(MASTER_DATA_PROCESSED!$C25,Backend!$Q$9:$T$52,3,FALSE),MASTER_DATA_NORMALIZED!FU25)</f>
        <v>0</v>
      </c>
      <c r="FV25" s="96">
        <f>IF(AND(MASTER_DATA_NORMALIZED!FV25=0,FV$22=$L$22),VLOOKUP(MASTER_DATA_PROCESSED!$C25,Backend!$Q$9:$T$52,3,FALSE),MASTER_DATA_NORMALIZED!FV25)</f>
        <v>0</v>
      </c>
      <c r="FW25" s="96">
        <f>IF(AND(MASTER_DATA_NORMALIZED!FW25=0,FW$22=$L$22),VLOOKUP(MASTER_DATA_PROCESSED!$C25,Backend!$Q$9:$T$52,3,FALSE),MASTER_DATA_NORMALIZED!FW25)</f>
        <v>0</v>
      </c>
      <c r="FX25" s="96">
        <f>IF(AND(MASTER_DATA_NORMALIZED!FX25=0,FX$22=$L$22),VLOOKUP(MASTER_DATA_PROCESSED!$C25,Backend!$Q$9:$T$52,3,FALSE),MASTER_DATA_NORMALIZED!FX25)</f>
        <v>4.7402949161081729</v>
      </c>
      <c r="FY25" s="96">
        <f>IF(AND(MASTER_DATA_NORMALIZED!FY25=0,FY$22=$L$22),VLOOKUP(MASTER_DATA_PROCESSED!$C25,Backend!$Q$9:$T$52,3,FALSE),MASTER_DATA_NORMALIZED!FY25)</f>
        <v>0</v>
      </c>
      <c r="FZ25" s="96">
        <f>IF(AND(MASTER_DATA_NORMALIZED!FZ25=0,FZ$22=$L$22),VLOOKUP(MASTER_DATA_PROCESSED!$C25,Backend!$Q$9:$T$52,3,FALSE),MASTER_DATA_NORMALIZED!FZ25)</f>
        <v>0</v>
      </c>
      <c r="GA25" s="96">
        <f>IF(AND(MASTER_DATA_NORMALIZED!GA25=0,GA$22=$L$22),VLOOKUP(MASTER_DATA_PROCESSED!$C25,Backend!$Q$9:$T$52,3,FALSE),MASTER_DATA_NORMALIZED!GA25)</f>
        <v>0</v>
      </c>
      <c r="GB25" s="96">
        <f>IF(AND(MASTER_DATA_NORMALIZED!GB25=0,GB$22=$L$22),VLOOKUP(MASTER_DATA_PROCESSED!$C25,Backend!$Q$9:$T$52,3,FALSE),MASTER_DATA_NORMALIZED!GB25)</f>
        <v>4.8188732668090868</v>
      </c>
      <c r="GC25" s="96">
        <f>IF(AND(MASTER_DATA_NORMALIZED!GC25=0,GC$22=$L$22),VLOOKUP(MASTER_DATA_PROCESSED!$C25,Backend!$Q$9:$T$52,3,FALSE),MASTER_DATA_NORMALIZED!GC25)</f>
        <v>0</v>
      </c>
      <c r="GD25" s="96">
        <f>IF(AND(MASTER_DATA_NORMALIZED!GD25=0,GD$22=$L$22),VLOOKUP(MASTER_DATA_PROCESSED!$C25,Backend!$Q$9:$T$52,3,FALSE),MASTER_DATA_NORMALIZED!GD25)</f>
        <v>0</v>
      </c>
      <c r="GE25" s="96">
        <f>IF(AND(MASTER_DATA_NORMALIZED!GE25=0,GE$22=$L$22),VLOOKUP(MASTER_DATA_PROCESSED!$C25,Backend!$Q$9:$T$52,3,FALSE),MASTER_DATA_NORMALIZED!GE25)</f>
        <v>0</v>
      </c>
      <c r="GF25" s="96">
        <f>IF(AND(MASTER_DATA_NORMALIZED!GF25=0,GF$22=$L$22),VLOOKUP(MASTER_DATA_PROCESSED!$C25,Backend!$Q$9:$T$52,3,FALSE),MASTER_DATA_NORMALIZED!GF25)</f>
        <v>4.2852845712150689</v>
      </c>
      <c r="GG25" s="96">
        <f>IF(AND(MASTER_DATA_NORMALIZED!GG25=0,GG$22=$L$22),VLOOKUP(MASTER_DATA_PROCESSED!$C25,Backend!$Q$9:$T$52,3,FALSE),MASTER_DATA_NORMALIZED!GG25)</f>
        <v>0</v>
      </c>
      <c r="GH25" s="96">
        <f>IF(AND(MASTER_DATA_NORMALIZED!GH25=0,GH$22=$L$22),VLOOKUP(MASTER_DATA_PROCESSED!$C25,Backend!$Q$9:$T$52,3,FALSE),MASTER_DATA_NORMALIZED!GH25)</f>
        <v>0</v>
      </c>
      <c r="GI25" s="96">
        <f>IF(AND(MASTER_DATA_NORMALIZED!GI25=0,GI$22=$L$22),VLOOKUP(MASTER_DATA_PROCESSED!$C25,Backend!$Q$9:$T$52,3,FALSE),MASTER_DATA_NORMALIZED!GI25)</f>
        <v>0</v>
      </c>
      <c r="GJ25" s="96">
        <f>IF(AND(MASTER_DATA_NORMALIZED!GJ25=0,GJ$22=$L$22),VLOOKUP(MASTER_DATA_PROCESSED!$C25,Backend!$Q$9:$T$52,3,FALSE),MASTER_DATA_NORMALIZED!GJ25)</f>
        <v>4.23286590903537</v>
      </c>
      <c r="GK25" s="96">
        <f>IF(AND(MASTER_DATA_NORMALIZED!GK25=0,GK$22=$L$22),VLOOKUP(MASTER_DATA_PROCESSED!$C25,Backend!$Q$9:$T$52,3,FALSE),MASTER_DATA_NORMALIZED!GK25)</f>
        <v>0</v>
      </c>
      <c r="GL25" s="96">
        <f>IF(AND(MASTER_DATA_NORMALIZED!GL25=0,GL$22=$L$22),VLOOKUP(MASTER_DATA_PROCESSED!$C25,Backend!$Q$9:$T$52,3,FALSE),MASTER_DATA_NORMALIZED!GL25)</f>
        <v>0</v>
      </c>
      <c r="GM25" s="96">
        <f>IF(AND(MASTER_DATA_NORMALIZED!GM25=0,GM$22=$L$22),VLOOKUP(MASTER_DATA_PROCESSED!$C25,Backend!$Q$9:$T$52,3,FALSE),MASTER_DATA_NORMALIZED!GM25)</f>
        <v>0</v>
      </c>
      <c r="GN25" s="96">
        <f>IF(AND(MASTER_DATA_NORMALIZED!GN25=0,GN$22=$L$22),VLOOKUP(MASTER_DATA_PROCESSED!$C25,Backend!$Q$9:$T$52,3,FALSE),MASTER_DATA_NORMALIZED!GN25)</f>
        <v>2.6644288648713723</v>
      </c>
      <c r="GO25" s="96">
        <f>IF(AND(MASTER_DATA_NORMALIZED!GO25=0,GO$22=$L$22),VLOOKUP(MASTER_DATA_PROCESSED!$C25,Backend!$Q$9:$T$52,3,FALSE),MASTER_DATA_NORMALIZED!GO25)</f>
        <v>0</v>
      </c>
      <c r="GP25" s="96">
        <f>IF(AND(MASTER_DATA_NORMALIZED!GP25=0,GP$22=$L$22),VLOOKUP(MASTER_DATA_PROCESSED!$C25,Backend!$Q$9:$T$52,3,FALSE),MASTER_DATA_NORMALIZED!GP25)</f>
        <v>0</v>
      </c>
      <c r="GQ25" s="96">
        <f>IF(AND(MASTER_DATA_NORMALIZED!GQ25=0,GQ$22=$L$22),VLOOKUP(MASTER_DATA_PROCESSED!$C25,Backend!$Q$9:$T$52,3,FALSE),MASTER_DATA_NORMALIZED!GQ25)</f>
        <v>0</v>
      </c>
      <c r="GR25" s="96">
        <f>IF(AND(MASTER_DATA_NORMALIZED!GR25=0,GR$22=$L$22),VLOOKUP(MASTER_DATA_PROCESSED!$C25,Backend!$Q$9:$T$52,3,FALSE),MASTER_DATA_NORMALIZED!GR25)</f>
        <v>2.1674822593255847</v>
      </c>
      <c r="GS25" s="96">
        <f>IF(AND(MASTER_DATA_NORMALIZED!GS25=0,GS$22=$L$22),VLOOKUP(MASTER_DATA_PROCESSED!$C25,Backend!$Q$9:$T$52,3,FALSE),MASTER_DATA_NORMALIZED!GS25)</f>
        <v>0</v>
      </c>
      <c r="GT25" s="96">
        <f>IF(AND(MASTER_DATA_NORMALIZED!GT25=0,GT$22=$L$22),VLOOKUP(MASTER_DATA_PROCESSED!$C25,Backend!$Q$9:$T$52,3,FALSE),MASTER_DATA_NORMALIZED!GT25)</f>
        <v>0</v>
      </c>
      <c r="GU25" s="96">
        <f>IF(AND(MASTER_DATA_NORMALIZED!GU25=0,GU$22=$L$22),VLOOKUP(MASTER_DATA_PROCESSED!$C25,Backend!$Q$9:$T$52,3,FALSE),MASTER_DATA_NORMALIZED!GU25)</f>
        <v>0</v>
      </c>
      <c r="GV25" s="96">
        <f>IF(AND(MASTER_DATA_NORMALIZED!GV25=0,GV$22=$L$22),VLOOKUP(MASTER_DATA_PROCESSED!$C25,Backend!$Q$9:$T$52,3,FALSE),MASTER_DATA_NORMALIZED!GV25)</f>
        <v>2.1103078856587509</v>
      </c>
      <c r="GW25" s="96" t="e">
        <f>IF(AND(MASTER_DATA_NORMALIZED!GW25=0,GW$22=$L$22),VLOOKUP(MASTER_DATA_PROCESSED!$C25,Backend!$Q$9:$T$52,3,FALSE),MASTER_DATA_NORMALIZED!GW25)</f>
        <v>#REF!</v>
      </c>
      <c r="GX25" s="96" t="e">
        <f>IF(AND(MASTER_DATA_NORMALIZED!GX25=0,GX$22=$L$22),VLOOKUP(MASTER_DATA_PROCESSED!$C25,Backend!$Q$9:$T$52,3,FALSE),MASTER_DATA_NORMALIZED!GX25)</f>
        <v>#REF!</v>
      </c>
      <c r="GY25" s="96" t="e">
        <f>IF(AND(MASTER_DATA_NORMALIZED!GY25=0,GY$22=$L$22),VLOOKUP(MASTER_DATA_PROCESSED!$C25,Backend!$Q$9:$T$52,3,FALSE),MASTER_DATA_NORMALIZED!GY25)</f>
        <v>#REF!</v>
      </c>
    </row>
    <row r="26" spans="2:207" hidden="1" outlineLevel="2" x14ac:dyDescent="0.3">
      <c r="B26" s="21">
        <f t="shared" si="5"/>
        <v>10</v>
      </c>
      <c r="C26" s="52">
        <f t="shared" si="0"/>
        <v>121</v>
      </c>
      <c r="D26" s="77"/>
      <c r="E26" s="52"/>
      <c r="F26" s="52">
        <v>121</v>
      </c>
      <c r="G26" s="78"/>
      <c r="H26" s="35" t="s">
        <v>28</v>
      </c>
      <c r="I26" s="97">
        <f>IF(AND(MASTER_DATA_NORMALIZED!I26=0,I$22=$L$22),VLOOKUP(MASTER_DATA_PROCESSED!$C26,Backend!$Q$9:$T$52,3,FALSE),MASTER_DATA_NORMALIZED!I26)</f>
        <v>0</v>
      </c>
      <c r="J26" s="97">
        <f>IF(AND(MASTER_DATA_NORMALIZED!J26=0,J$22=$L$22),VLOOKUP(MASTER_DATA_PROCESSED!$C26,Backend!$Q$9:$T$52,3,FALSE),MASTER_DATA_NORMALIZED!J26)</f>
        <v>0</v>
      </c>
      <c r="K26" s="97">
        <f>IF(AND(MASTER_DATA_NORMALIZED!K26=0,K$22=$L$22),VLOOKUP(MASTER_DATA_PROCESSED!$C26,Backend!$Q$9:$T$52,3,FALSE),MASTER_DATA_NORMALIZED!K26)</f>
        <v>0</v>
      </c>
      <c r="L26" s="97" t="e">
        <f>IF(AND(MASTER_DATA_NORMALIZED!L26=0,L$22=$L$22),VLOOKUP(MASTER_DATA_PROCESSED!$C26,Backend!$Q$9:$T$52,3,FALSE),MASTER_DATA_NORMALIZED!L26)</f>
        <v>#N/A</v>
      </c>
      <c r="M26" s="97">
        <f>IF(AND(MASTER_DATA_NORMALIZED!M26=0,M$22=$L$22),VLOOKUP(MASTER_DATA_PROCESSED!$C26,Backend!$Q$9:$T$52,3,FALSE),MASTER_DATA_NORMALIZED!M26)</f>
        <v>0</v>
      </c>
      <c r="N26" s="97">
        <f>IF(AND(MASTER_DATA_NORMALIZED!N26=0,N$22=$L$22),VLOOKUP(MASTER_DATA_PROCESSED!$C26,Backend!$Q$9:$T$52,3,FALSE),MASTER_DATA_NORMALIZED!N26)</f>
        <v>0</v>
      </c>
      <c r="O26" s="97">
        <f>IF(AND(MASTER_DATA_NORMALIZED!O26=0,O$22=$L$22),VLOOKUP(MASTER_DATA_PROCESSED!$C26,Backend!$Q$9:$T$52,3,FALSE),MASTER_DATA_NORMALIZED!O26)</f>
        <v>0</v>
      </c>
      <c r="P26" s="97" t="e">
        <f>IF(AND(MASTER_DATA_NORMALIZED!P26=0,P$22=$L$22),VLOOKUP(MASTER_DATA_PROCESSED!$C26,Backend!$Q$9:$T$52,3,FALSE),MASTER_DATA_NORMALIZED!P26)</f>
        <v>#N/A</v>
      </c>
      <c r="Q26" s="97">
        <f>IF(AND(MASTER_DATA_NORMALIZED!Q26=0,Q$22=$L$22),VLOOKUP(MASTER_DATA_PROCESSED!$C26,Backend!$Q$9:$T$52,3,FALSE),MASTER_DATA_NORMALIZED!Q26)</f>
        <v>0</v>
      </c>
      <c r="R26" s="97">
        <f>IF(AND(MASTER_DATA_NORMALIZED!R26=0,R$22=$L$22),VLOOKUP(MASTER_DATA_PROCESSED!$C26,Backend!$Q$9:$T$52,3,FALSE),MASTER_DATA_NORMALIZED!R26)</f>
        <v>0</v>
      </c>
      <c r="S26" s="97">
        <f>IF(AND(MASTER_DATA_NORMALIZED!S26=0,S$22=$L$22),VLOOKUP(MASTER_DATA_PROCESSED!$C26,Backend!$Q$9:$T$52,3,FALSE),MASTER_DATA_NORMALIZED!S26)</f>
        <v>0</v>
      </c>
      <c r="T26" s="97" t="e">
        <f>IF(AND(MASTER_DATA_NORMALIZED!T26=0,T$22=$L$22),VLOOKUP(MASTER_DATA_PROCESSED!$C26,Backend!$Q$9:$T$52,3,FALSE),MASTER_DATA_NORMALIZED!T26)</f>
        <v>#N/A</v>
      </c>
      <c r="U26" s="97">
        <f>IF(AND(MASTER_DATA_NORMALIZED!U26=0,U$22=$L$22),VLOOKUP(MASTER_DATA_PROCESSED!$C26,Backend!$Q$9:$T$52,3,FALSE),MASTER_DATA_NORMALIZED!U26)</f>
        <v>0</v>
      </c>
      <c r="V26" s="97">
        <f>IF(AND(MASTER_DATA_NORMALIZED!V26=0,V$22=$L$22),VLOOKUP(MASTER_DATA_PROCESSED!$C26,Backend!$Q$9:$T$52,3,FALSE),MASTER_DATA_NORMALIZED!V26)</f>
        <v>0</v>
      </c>
      <c r="W26" s="97">
        <f>IF(AND(MASTER_DATA_NORMALIZED!W26=0,W$22=$L$22),VLOOKUP(MASTER_DATA_PROCESSED!$C26,Backend!$Q$9:$T$52,3,FALSE),MASTER_DATA_NORMALIZED!W26)</f>
        <v>0</v>
      </c>
      <c r="X26" s="97" t="e">
        <f>IF(AND(MASTER_DATA_NORMALIZED!X26=0,X$22=$L$22),VLOOKUP(MASTER_DATA_PROCESSED!$C26,Backend!$Q$9:$T$52,3,FALSE),MASTER_DATA_NORMALIZED!X26)</f>
        <v>#N/A</v>
      </c>
      <c r="Y26" s="97">
        <f>IF(AND(MASTER_DATA_NORMALIZED!Y26=0,Y$22=$L$22),VLOOKUP(MASTER_DATA_PROCESSED!$C26,Backend!$Q$9:$T$52,3,FALSE),MASTER_DATA_NORMALIZED!Y26)</f>
        <v>0</v>
      </c>
      <c r="Z26" s="97">
        <f>IF(AND(MASTER_DATA_NORMALIZED!Z26=0,Z$22=$L$22),VLOOKUP(MASTER_DATA_PROCESSED!$C26,Backend!$Q$9:$T$52,3,FALSE),MASTER_DATA_NORMALIZED!Z26)</f>
        <v>0</v>
      </c>
      <c r="AA26" s="97">
        <f>IF(AND(MASTER_DATA_NORMALIZED!AA26=0,AA$22=$L$22),VLOOKUP(MASTER_DATA_PROCESSED!$C26,Backend!$Q$9:$T$52,3,FALSE),MASTER_DATA_NORMALIZED!AA26)</f>
        <v>0</v>
      </c>
      <c r="AB26" s="97" t="e">
        <f>IF(AND(MASTER_DATA_NORMALIZED!AB26=0,AB$22=$L$22),VLOOKUP(MASTER_DATA_PROCESSED!$C26,Backend!$Q$9:$T$52,3,FALSE),MASTER_DATA_NORMALIZED!AB26)</f>
        <v>#N/A</v>
      </c>
      <c r="AC26" s="97">
        <f>IF(AND(MASTER_DATA_NORMALIZED!AC26=0,AC$22=$L$22),VLOOKUP(MASTER_DATA_PROCESSED!$C26,Backend!$Q$9:$T$52,3,FALSE),MASTER_DATA_NORMALIZED!AC26)</f>
        <v>0</v>
      </c>
      <c r="AD26" s="97">
        <f>IF(AND(MASTER_DATA_NORMALIZED!AD26=0,AD$22=$L$22),VLOOKUP(MASTER_DATA_PROCESSED!$C26,Backend!$Q$9:$T$52,3,FALSE),MASTER_DATA_NORMALIZED!AD26)</f>
        <v>0</v>
      </c>
      <c r="AE26" s="97">
        <f>IF(AND(MASTER_DATA_NORMALIZED!AE26=0,AE$22=$L$22),VLOOKUP(MASTER_DATA_PROCESSED!$C26,Backend!$Q$9:$T$52,3,FALSE),MASTER_DATA_NORMALIZED!AE26)</f>
        <v>0</v>
      </c>
      <c r="AF26" s="97" t="e">
        <f>IF(AND(MASTER_DATA_NORMALIZED!AF26=0,AF$22=$L$22),VLOOKUP(MASTER_DATA_PROCESSED!$C26,Backend!$Q$9:$T$52,3,FALSE),MASTER_DATA_NORMALIZED!AF26)</f>
        <v>#N/A</v>
      </c>
      <c r="AG26" s="97">
        <f>IF(AND(MASTER_DATA_NORMALIZED!AG26=0,AG$22=$L$22),VLOOKUP(MASTER_DATA_PROCESSED!$C26,Backend!$Q$9:$T$52,3,FALSE),MASTER_DATA_NORMALIZED!AG26)</f>
        <v>0</v>
      </c>
      <c r="AH26" s="97">
        <f>IF(AND(MASTER_DATA_NORMALIZED!AH26=0,AH$22=$L$22),VLOOKUP(MASTER_DATA_PROCESSED!$C26,Backend!$Q$9:$T$52,3,FALSE),MASTER_DATA_NORMALIZED!AH26)</f>
        <v>0</v>
      </c>
      <c r="AI26" s="97">
        <f>IF(AND(MASTER_DATA_NORMALIZED!AI26=0,AI$22=$L$22),VLOOKUP(MASTER_DATA_PROCESSED!$C26,Backend!$Q$9:$T$52,3,FALSE),MASTER_DATA_NORMALIZED!AI26)</f>
        <v>0</v>
      </c>
      <c r="AJ26" s="97" t="e">
        <f>IF(AND(MASTER_DATA_NORMALIZED!AJ26=0,AJ$22=$L$22),VLOOKUP(MASTER_DATA_PROCESSED!$C26,Backend!$Q$9:$T$52,3,FALSE),MASTER_DATA_NORMALIZED!AJ26)</f>
        <v>#N/A</v>
      </c>
      <c r="AK26" s="97">
        <f>IF(AND(MASTER_DATA_NORMALIZED!AK26=0,AK$22=$L$22),VLOOKUP(MASTER_DATA_PROCESSED!$C26,Backend!$Q$9:$T$52,3,FALSE),MASTER_DATA_NORMALIZED!AK26)</f>
        <v>0</v>
      </c>
      <c r="AL26" s="97">
        <f>IF(AND(MASTER_DATA_NORMALIZED!AL26=0,AL$22=$L$22),VLOOKUP(MASTER_DATA_PROCESSED!$C26,Backend!$Q$9:$T$52,3,FALSE),MASTER_DATA_NORMALIZED!AL26)</f>
        <v>0</v>
      </c>
      <c r="AM26" s="97">
        <f>IF(AND(MASTER_DATA_NORMALIZED!AM26=0,AM$22=$L$22),VLOOKUP(MASTER_DATA_PROCESSED!$C26,Backend!$Q$9:$T$52,3,FALSE),MASTER_DATA_NORMALIZED!AM26)</f>
        <v>0</v>
      </c>
      <c r="AN26" s="97" t="e">
        <f>IF(AND(MASTER_DATA_NORMALIZED!AN26=0,AN$22=$L$22),VLOOKUP(MASTER_DATA_PROCESSED!$C26,Backend!$Q$9:$T$52,3,FALSE),MASTER_DATA_NORMALIZED!AN26)</f>
        <v>#N/A</v>
      </c>
      <c r="AO26" s="97">
        <f>IF(AND(MASTER_DATA_NORMALIZED!AO26=0,AO$22=$L$22),VLOOKUP(MASTER_DATA_PROCESSED!$C26,Backend!$Q$9:$T$52,3,FALSE),MASTER_DATA_NORMALIZED!AO26)</f>
        <v>0</v>
      </c>
      <c r="AP26" s="97">
        <f>IF(AND(MASTER_DATA_NORMALIZED!AP26=0,AP$22=$L$22),VLOOKUP(MASTER_DATA_PROCESSED!$C26,Backend!$Q$9:$T$52,3,FALSE),MASTER_DATA_NORMALIZED!AP26)</f>
        <v>0</v>
      </c>
      <c r="AQ26" s="97">
        <f>IF(AND(MASTER_DATA_NORMALIZED!AQ26=0,AQ$22=$L$22),VLOOKUP(MASTER_DATA_PROCESSED!$C26,Backend!$Q$9:$T$52,3,FALSE),MASTER_DATA_NORMALIZED!AQ26)</f>
        <v>0</v>
      </c>
      <c r="AR26" s="97" t="e">
        <f>IF(AND(MASTER_DATA_NORMALIZED!AR26=0,AR$22=$L$22),VLOOKUP(MASTER_DATA_PROCESSED!$C26,Backend!$Q$9:$T$52,3,FALSE),MASTER_DATA_NORMALIZED!AR26)</f>
        <v>#N/A</v>
      </c>
      <c r="AS26" s="97">
        <f>IF(AND(MASTER_DATA_NORMALIZED!AS26=0,AS$22=$L$22),VLOOKUP(MASTER_DATA_PROCESSED!$C26,Backend!$Q$9:$T$52,3,FALSE),MASTER_DATA_NORMALIZED!AS26)</f>
        <v>0</v>
      </c>
      <c r="AT26" s="97">
        <f>IF(AND(MASTER_DATA_NORMALIZED!AT26=0,AT$22=$L$22),VLOOKUP(MASTER_DATA_PROCESSED!$C26,Backend!$Q$9:$T$52,3,FALSE),MASTER_DATA_NORMALIZED!AT26)</f>
        <v>0</v>
      </c>
      <c r="AU26" s="97">
        <f>IF(AND(MASTER_DATA_NORMALIZED!AU26=0,AU$22=$L$22),VLOOKUP(MASTER_DATA_PROCESSED!$C26,Backend!$Q$9:$T$52,3,FALSE),MASTER_DATA_NORMALIZED!AU26)</f>
        <v>0</v>
      </c>
      <c r="AV26" s="97" t="e">
        <f>IF(AND(MASTER_DATA_NORMALIZED!AV26=0,AV$22=$L$22),VLOOKUP(MASTER_DATA_PROCESSED!$C26,Backend!$Q$9:$T$52,3,FALSE),MASTER_DATA_NORMALIZED!AV26)</f>
        <v>#N/A</v>
      </c>
      <c r="AW26" s="97">
        <f>IF(AND(MASTER_DATA_NORMALIZED!AW26=0,AW$22=$L$22),VLOOKUP(MASTER_DATA_PROCESSED!$C26,Backend!$Q$9:$T$52,3,FALSE),MASTER_DATA_NORMALIZED!AW26)</f>
        <v>0</v>
      </c>
      <c r="AX26" s="97">
        <f>IF(AND(MASTER_DATA_NORMALIZED!AX26=0,AX$22=$L$22),VLOOKUP(MASTER_DATA_PROCESSED!$C26,Backend!$Q$9:$T$52,3,FALSE),MASTER_DATA_NORMALIZED!AX26)</f>
        <v>0</v>
      </c>
      <c r="AY26" s="97">
        <f>IF(AND(MASTER_DATA_NORMALIZED!AY26=0,AY$22=$L$22),VLOOKUP(MASTER_DATA_PROCESSED!$C26,Backend!$Q$9:$T$52,3,FALSE),MASTER_DATA_NORMALIZED!AY26)</f>
        <v>0</v>
      </c>
      <c r="AZ26" s="97" t="e">
        <f>IF(AND(MASTER_DATA_NORMALIZED!AZ26=0,AZ$22=$L$22),VLOOKUP(MASTER_DATA_PROCESSED!$C26,Backend!$Q$9:$T$52,3,FALSE),MASTER_DATA_NORMALIZED!AZ26)</f>
        <v>#N/A</v>
      </c>
      <c r="BA26" s="97">
        <f>IF(AND(MASTER_DATA_NORMALIZED!BA26=0,BA$22=$L$22),VLOOKUP(MASTER_DATA_PROCESSED!$C26,Backend!$Q$9:$T$52,3,FALSE),MASTER_DATA_NORMALIZED!BA26)</f>
        <v>0</v>
      </c>
      <c r="BB26" s="97">
        <f>IF(AND(MASTER_DATA_NORMALIZED!BB26=0,BB$22=$L$22),VLOOKUP(MASTER_DATA_PROCESSED!$C26,Backend!$Q$9:$T$52,3,FALSE),MASTER_DATA_NORMALIZED!BB26)</f>
        <v>0</v>
      </c>
      <c r="BC26" s="97">
        <f>IF(AND(MASTER_DATA_NORMALIZED!BC26=0,BC$22=$L$22),VLOOKUP(MASTER_DATA_PROCESSED!$C26,Backend!$Q$9:$T$52,3,FALSE),MASTER_DATA_NORMALIZED!BC26)</f>
        <v>0</v>
      </c>
      <c r="BD26" s="97" t="e">
        <f>IF(AND(MASTER_DATA_NORMALIZED!BD26=0,BD$22=$L$22),VLOOKUP(MASTER_DATA_PROCESSED!$C26,Backend!$Q$9:$T$52,3,FALSE),MASTER_DATA_NORMALIZED!BD26)</f>
        <v>#N/A</v>
      </c>
      <c r="BE26" s="97">
        <f>IF(AND(MASTER_DATA_NORMALIZED!BE26=0,BE$22=$L$22),VLOOKUP(MASTER_DATA_PROCESSED!$C26,Backend!$Q$9:$T$52,3,FALSE),MASTER_DATA_NORMALIZED!BE26)</f>
        <v>0</v>
      </c>
      <c r="BF26" s="97">
        <f>IF(AND(MASTER_DATA_NORMALIZED!BF26=0,BF$22=$L$22),VLOOKUP(MASTER_DATA_PROCESSED!$C26,Backend!$Q$9:$T$52,3,FALSE),MASTER_DATA_NORMALIZED!BF26)</f>
        <v>0</v>
      </c>
      <c r="BG26" s="97">
        <f>IF(AND(MASTER_DATA_NORMALIZED!BG26=0,BG$22=$L$22),VLOOKUP(MASTER_DATA_PROCESSED!$C26,Backend!$Q$9:$T$52,3,FALSE),MASTER_DATA_NORMALIZED!BG26)</f>
        <v>0</v>
      </c>
      <c r="BH26" s="97" t="e">
        <f>IF(AND(MASTER_DATA_NORMALIZED!BH26=0,BH$22=$L$22),VLOOKUP(MASTER_DATA_PROCESSED!$C26,Backend!$Q$9:$T$52,3,FALSE),MASTER_DATA_NORMALIZED!BH26)</f>
        <v>#N/A</v>
      </c>
      <c r="BI26" s="97">
        <f>IF(AND(MASTER_DATA_NORMALIZED!BI26=0,BI$22=$L$22),VLOOKUP(MASTER_DATA_PROCESSED!$C26,Backend!$Q$9:$T$52,3,FALSE),MASTER_DATA_NORMALIZED!BI26)</f>
        <v>0</v>
      </c>
      <c r="BJ26" s="97">
        <f>IF(AND(MASTER_DATA_NORMALIZED!BJ26=0,BJ$22=$L$22),VLOOKUP(MASTER_DATA_PROCESSED!$C26,Backend!$Q$9:$T$52,3,FALSE),MASTER_DATA_NORMALIZED!BJ26)</f>
        <v>0</v>
      </c>
      <c r="BK26" s="97">
        <f>IF(AND(MASTER_DATA_NORMALIZED!BK26=0,BK$22=$L$22),VLOOKUP(MASTER_DATA_PROCESSED!$C26,Backend!$Q$9:$T$52,3,FALSE),MASTER_DATA_NORMALIZED!BK26)</f>
        <v>0</v>
      </c>
      <c r="BL26" s="97" t="e">
        <f>IF(AND(MASTER_DATA_NORMALIZED!BL26=0,BL$22=$L$22),VLOOKUP(MASTER_DATA_PROCESSED!$C26,Backend!$Q$9:$T$52,3,FALSE),MASTER_DATA_NORMALIZED!BL26)</f>
        <v>#N/A</v>
      </c>
      <c r="BM26" s="97">
        <f>IF(AND(MASTER_DATA_NORMALIZED!BM26=0,BM$22=$L$22),VLOOKUP(MASTER_DATA_PROCESSED!$C26,Backend!$Q$9:$T$52,3,FALSE),MASTER_DATA_NORMALIZED!BM26)</f>
        <v>0</v>
      </c>
      <c r="BN26" s="97">
        <f>IF(AND(MASTER_DATA_NORMALIZED!BN26=0,BN$22=$L$22),VLOOKUP(MASTER_DATA_PROCESSED!$C26,Backend!$Q$9:$T$52,3,FALSE),MASTER_DATA_NORMALIZED!BN26)</f>
        <v>0</v>
      </c>
      <c r="BO26" s="97">
        <f>IF(AND(MASTER_DATA_NORMALIZED!BO26=0,BO$22=$L$22),VLOOKUP(MASTER_DATA_PROCESSED!$C26,Backend!$Q$9:$T$52,3,FALSE),MASTER_DATA_NORMALIZED!BO26)</f>
        <v>0</v>
      </c>
      <c r="BP26" s="97" t="e">
        <f>IF(AND(MASTER_DATA_NORMALIZED!BP26=0,BP$22=$L$22),VLOOKUP(MASTER_DATA_PROCESSED!$C26,Backend!$Q$9:$T$52,3,FALSE),MASTER_DATA_NORMALIZED!BP26)</f>
        <v>#N/A</v>
      </c>
      <c r="BQ26" s="97">
        <f>IF(AND(MASTER_DATA_NORMALIZED!BQ26=0,BQ$22=$L$22),VLOOKUP(MASTER_DATA_PROCESSED!$C26,Backend!$Q$9:$T$52,3,FALSE),MASTER_DATA_NORMALIZED!BQ26)</f>
        <v>0</v>
      </c>
      <c r="BR26" s="97">
        <f>IF(AND(MASTER_DATA_NORMALIZED!BR26=0,BR$22=$L$22),VLOOKUP(MASTER_DATA_PROCESSED!$C26,Backend!$Q$9:$T$52,3,FALSE),MASTER_DATA_NORMALIZED!BR26)</f>
        <v>0</v>
      </c>
      <c r="BS26" s="97">
        <f>IF(AND(MASTER_DATA_NORMALIZED!BS26=0,BS$22=$L$22),VLOOKUP(MASTER_DATA_PROCESSED!$C26,Backend!$Q$9:$T$52,3,FALSE),MASTER_DATA_NORMALIZED!BS26)</f>
        <v>0</v>
      </c>
      <c r="BT26" s="97" t="e">
        <f>IF(AND(MASTER_DATA_NORMALIZED!BT26=0,BT$22=$L$22),VLOOKUP(MASTER_DATA_PROCESSED!$C26,Backend!$Q$9:$T$52,3,FALSE),MASTER_DATA_NORMALIZED!BT26)</f>
        <v>#N/A</v>
      </c>
      <c r="BU26" s="97">
        <f>IF(AND(MASTER_DATA_NORMALIZED!BU26=0,BU$22=$L$22),VLOOKUP(MASTER_DATA_PROCESSED!$C26,Backend!$Q$9:$T$52,3,FALSE),MASTER_DATA_NORMALIZED!BU26)</f>
        <v>0</v>
      </c>
      <c r="BV26" s="97">
        <f>IF(AND(MASTER_DATA_NORMALIZED!BV26=0,BV$22=$L$22),VLOOKUP(MASTER_DATA_PROCESSED!$C26,Backend!$Q$9:$T$52,3,FALSE),MASTER_DATA_NORMALIZED!BV26)</f>
        <v>0</v>
      </c>
      <c r="BW26" s="97">
        <f>IF(AND(MASTER_DATA_NORMALIZED!BW26=0,BW$22=$L$22),VLOOKUP(MASTER_DATA_PROCESSED!$C26,Backend!$Q$9:$T$52,3,FALSE),MASTER_DATA_NORMALIZED!BW26)</f>
        <v>0</v>
      </c>
      <c r="BX26" s="97" t="e">
        <f>IF(AND(MASTER_DATA_NORMALIZED!BX26=0,BX$22=$L$22),VLOOKUP(MASTER_DATA_PROCESSED!$C26,Backend!$Q$9:$T$52,3,FALSE),MASTER_DATA_NORMALIZED!BX26)</f>
        <v>#N/A</v>
      </c>
      <c r="BY26" s="97">
        <f>IF(AND(MASTER_DATA_NORMALIZED!BY26=0,BY$22=$L$22),VLOOKUP(MASTER_DATA_PROCESSED!$C26,Backend!$Q$9:$T$52,3,FALSE),MASTER_DATA_NORMALIZED!BY26)</f>
        <v>0</v>
      </c>
      <c r="BZ26" s="97">
        <f>IF(AND(MASTER_DATA_NORMALIZED!BZ26=0,BZ$22=$L$22),VLOOKUP(MASTER_DATA_PROCESSED!$C26,Backend!$Q$9:$T$52,3,FALSE),MASTER_DATA_NORMALIZED!BZ26)</f>
        <v>0</v>
      </c>
      <c r="CA26" s="97">
        <f>IF(AND(MASTER_DATA_NORMALIZED!CA26=0,CA$22=$L$22),VLOOKUP(MASTER_DATA_PROCESSED!$C26,Backend!$Q$9:$T$52,3,FALSE),MASTER_DATA_NORMALIZED!CA26)</f>
        <v>0</v>
      </c>
      <c r="CB26" s="97" t="e">
        <f>IF(AND(MASTER_DATA_NORMALIZED!CB26=0,CB$22=$L$22),VLOOKUP(MASTER_DATA_PROCESSED!$C26,Backend!$Q$9:$T$52,3,FALSE),MASTER_DATA_NORMALIZED!CB26)</f>
        <v>#N/A</v>
      </c>
      <c r="CC26" s="97">
        <f>IF(AND(MASTER_DATA_NORMALIZED!CC26=0,CC$22=$L$22),VLOOKUP(MASTER_DATA_PROCESSED!$C26,Backend!$Q$9:$T$52,3,FALSE),MASTER_DATA_NORMALIZED!CC26)</f>
        <v>0</v>
      </c>
      <c r="CD26" s="97">
        <f>IF(AND(MASTER_DATA_NORMALIZED!CD26=0,CD$22=$L$22),VLOOKUP(MASTER_DATA_PROCESSED!$C26,Backend!$Q$9:$T$52,3,FALSE),MASTER_DATA_NORMALIZED!CD26)</f>
        <v>0</v>
      </c>
      <c r="CE26" s="97">
        <f>IF(AND(MASTER_DATA_NORMALIZED!CE26=0,CE$22=$L$22),VLOOKUP(MASTER_DATA_PROCESSED!$C26,Backend!$Q$9:$T$52,3,FALSE),MASTER_DATA_NORMALIZED!CE26)</f>
        <v>0</v>
      </c>
      <c r="CF26" s="97" t="e">
        <f>IF(AND(MASTER_DATA_NORMALIZED!CF26=0,CF$22=$L$22),VLOOKUP(MASTER_DATA_PROCESSED!$C26,Backend!$Q$9:$T$52,3,FALSE),MASTER_DATA_NORMALIZED!CF26)</f>
        <v>#N/A</v>
      </c>
      <c r="CG26" s="97">
        <f>IF(AND(MASTER_DATA_NORMALIZED!CG26=0,CG$22=$L$22),VLOOKUP(MASTER_DATA_PROCESSED!$C26,Backend!$Q$9:$T$52,3,FALSE),MASTER_DATA_NORMALIZED!CG26)</f>
        <v>0</v>
      </c>
      <c r="CH26" s="97">
        <f>IF(AND(MASTER_DATA_NORMALIZED!CH26=0,CH$22=$L$22),VLOOKUP(MASTER_DATA_PROCESSED!$C26,Backend!$Q$9:$T$52,3,FALSE),MASTER_DATA_NORMALIZED!CH26)</f>
        <v>0</v>
      </c>
      <c r="CI26" s="97">
        <f>IF(AND(MASTER_DATA_NORMALIZED!CI26=0,CI$22=$L$22),VLOOKUP(MASTER_DATA_PROCESSED!$C26,Backend!$Q$9:$T$52,3,FALSE),MASTER_DATA_NORMALIZED!CI26)</f>
        <v>0</v>
      </c>
      <c r="CJ26" s="97" t="e">
        <f>IF(AND(MASTER_DATA_NORMALIZED!CJ26=0,CJ$22=$L$22),VLOOKUP(MASTER_DATA_PROCESSED!$C26,Backend!$Q$9:$T$52,3,FALSE),MASTER_DATA_NORMALIZED!CJ26)</f>
        <v>#N/A</v>
      </c>
      <c r="CK26" s="97">
        <f>IF(AND(MASTER_DATA_NORMALIZED!CK26=0,CK$22=$L$22),VLOOKUP(MASTER_DATA_PROCESSED!$C26,Backend!$Q$9:$T$52,3,FALSE),MASTER_DATA_NORMALIZED!CK26)</f>
        <v>0</v>
      </c>
      <c r="CL26" s="97">
        <f>IF(AND(MASTER_DATA_NORMALIZED!CL26=0,CL$22=$L$22),VLOOKUP(MASTER_DATA_PROCESSED!$C26,Backend!$Q$9:$T$52,3,FALSE),MASTER_DATA_NORMALIZED!CL26)</f>
        <v>0</v>
      </c>
      <c r="CM26" s="97">
        <f>IF(AND(MASTER_DATA_NORMALIZED!CM26=0,CM$22=$L$22),VLOOKUP(MASTER_DATA_PROCESSED!$C26,Backend!$Q$9:$T$52,3,FALSE),MASTER_DATA_NORMALIZED!CM26)</f>
        <v>0</v>
      </c>
      <c r="CN26" s="97" t="e">
        <f>IF(AND(MASTER_DATA_NORMALIZED!CN26=0,CN$22=$L$22),VLOOKUP(MASTER_DATA_PROCESSED!$C26,Backend!$Q$9:$T$52,3,FALSE),MASTER_DATA_NORMALIZED!CN26)</f>
        <v>#N/A</v>
      </c>
      <c r="CO26" s="97">
        <f>IF(AND(MASTER_DATA_NORMALIZED!CO26=0,CO$22=$L$22),VLOOKUP(MASTER_DATA_PROCESSED!$C26,Backend!$Q$9:$T$52,3,FALSE),MASTER_DATA_NORMALIZED!CO26)</f>
        <v>0</v>
      </c>
      <c r="CP26" s="97">
        <f>IF(AND(MASTER_DATA_NORMALIZED!CP26=0,CP$22=$L$22),VLOOKUP(MASTER_DATA_PROCESSED!$C26,Backend!$Q$9:$T$52,3,FALSE),MASTER_DATA_NORMALIZED!CP26)</f>
        <v>0</v>
      </c>
      <c r="CQ26" s="97">
        <f>IF(AND(MASTER_DATA_NORMALIZED!CQ26=0,CQ$22=$L$22),VLOOKUP(MASTER_DATA_PROCESSED!$C26,Backend!$Q$9:$T$52,3,FALSE),MASTER_DATA_NORMALIZED!CQ26)</f>
        <v>0</v>
      </c>
      <c r="CR26" s="97" t="e">
        <f>IF(AND(MASTER_DATA_NORMALIZED!CR26=0,CR$22=$L$22),VLOOKUP(MASTER_DATA_PROCESSED!$C26,Backend!$Q$9:$T$52,3,FALSE),MASTER_DATA_NORMALIZED!CR26)</f>
        <v>#N/A</v>
      </c>
      <c r="CS26" s="97">
        <f>IF(AND(MASTER_DATA_NORMALIZED!CS26=0,CS$22=$L$22),VLOOKUP(MASTER_DATA_PROCESSED!$C26,Backend!$Q$9:$T$52,3,FALSE),MASTER_DATA_NORMALIZED!CS26)</f>
        <v>0</v>
      </c>
      <c r="CT26" s="97">
        <f>IF(AND(MASTER_DATA_NORMALIZED!CT26=0,CT$22=$L$22),VLOOKUP(MASTER_DATA_PROCESSED!$C26,Backend!$Q$9:$T$52,3,FALSE),MASTER_DATA_NORMALIZED!CT26)</f>
        <v>0</v>
      </c>
      <c r="CU26" s="97">
        <f>IF(AND(MASTER_DATA_NORMALIZED!CU26=0,CU$22=$L$22),VLOOKUP(MASTER_DATA_PROCESSED!$C26,Backend!$Q$9:$T$52,3,FALSE),MASTER_DATA_NORMALIZED!CU26)</f>
        <v>0</v>
      </c>
      <c r="CV26" s="97" t="e">
        <f>IF(AND(MASTER_DATA_NORMALIZED!CV26=0,CV$22=$L$22),VLOOKUP(MASTER_DATA_PROCESSED!$C26,Backend!$Q$9:$T$52,3,FALSE),MASTER_DATA_NORMALIZED!CV26)</f>
        <v>#N/A</v>
      </c>
      <c r="CW26" s="97">
        <f>IF(AND(MASTER_DATA_NORMALIZED!CW26=0,CW$22=$L$22),VLOOKUP(MASTER_DATA_PROCESSED!$C26,Backend!$Q$9:$T$52,3,FALSE),MASTER_DATA_NORMALIZED!CW26)</f>
        <v>0</v>
      </c>
      <c r="CX26" s="97">
        <f>IF(AND(MASTER_DATA_NORMALIZED!CX26=0,CX$22=$L$22),VLOOKUP(MASTER_DATA_PROCESSED!$C26,Backend!$Q$9:$T$52,3,FALSE),MASTER_DATA_NORMALIZED!CX26)</f>
        <v>0</v>
      </c>
      <c r="CY26" s="97">
        <f>IF(AND(MASTER_DATA_NORMALIZED!CY26=0,CY$22=$L$22),VLOOKUP(MASTER_DATA_PROCESSED!$C26,Backend!$Q$9:$T$52,3,FALSE),MASTER_DATA_NORMALIZED!CY26)</f>
        <v>0</v>
      </c>
      <c r="CZ26" s="97" t="e">
        <f>IF(AND(MASTER_DATA_NORMALIZED!CZ26=0,CZ$22=$L$22),VLOOKUP(MASTER_DATA_PROCESSED!$C26,Backend!$Q$9:$T$52,3,FALSE),MASTER_DATA_NORMALIZED!CZ26)</f>
        <v>#N/A</v>
      </c>
      <c r="DA26" s="97" t="e">
        <f>IF(AND(MASTER_DATA_NORMALIZED!DA26=0,DA$22=$L$22),VLOOKUP(MASTER_DATA_PROCESSED!$C26,Backend!$Q$9:$T$52,3,FALSE),MASTER_DATA_NORMALIZED!DA26)</f>
        <v>#DIV/0!</v>
      </c>
      <c r="DB26" s="97" t="e">
        <f>IF(AND(MASTER_DATA_NORMALIZED!DB26=0,DB$22=$L$22),VLOOKUP(MASTER_DATA_PROCESSED!$C26,Backend!$Q$9:$T$52,3,FALSE),MASTER_DATA_NORMALIZED!DB26)</f>
        <v>#DIV/0!</v>
      </c>
      <c r="DC26" s="97" t="e">
        <f>IF(AND(MASTER_DATA_NORMALIZED!DC26=0,DC$22=$L$22),VLOOKUP(MASTER_DATA_PROCESSED!$C26,Backend!$Q$9:$T$52,3,FALSE),MASTER_DATA_NORMALIZED!DC26)</f>
        <v>#DIV/0!</v>
      </c>
      <c r="DD26" s="97" t="e">
        <f>IF(AND(MASTER_DATA_NORMALIZED!DD26=0,DD$22=$L$22),VLOOKUP(MASTER_DATA_PROCESSED!$C26,Backend!$Q$9:$T$52,3,FALSE),MASTER_DATA_NORMALIZED!DD26)</f>
        <v>#N/A</v>
      </c>
      <c r="DE26" s="97">
        <f>IF(AND(MASTER_DATA_NORMALIZED!DE26=0,DE$22=$L$22),VLOOKUP(MASTER_DATA_PROCESSED!$C26,Backend!$Q$9:$T$52,3,FALSE),MASTER_DATA_NORMALIZED!DE26)</f>
        <v>0</v>
      </c>
      <c r="DF26" s="97">
        <f>IF(AND(MASTER_DATA_NORMALIZED!DF26=0,DF$22=$L$22),VLOOKUP(MASTER_DATA_PROCESSED!$C26,Backend!$Q$9:$T$52,3,FALSE),MASTER_DATA_NORMALIZED!DF26)</f>
        <v>0</v>
      </c>
      <c r="DG26" s="97">
        <f>IF(AND(MASTER_DATA_NORMALIZED!DG26=0,DG$22=$L$22),VLOOKUP(MASTER_DATA_PROCESSED!$C26,Backend!$Q$9:$T$52,3,FALSE),MASTER_DATA_NORMALIZED!DG26)</f>
        <v>0</v>
      </c>
      <c r="DH26" s="97" t="e">
        <f>IF(AND(MASTER_DATA_NORMALIZED!DH26=0,DH$22=$L$22),VLOOKUP(MASTER_DATA_PROCESSED!$C26,Backend!$Q$9:$T$52,3,FALSE),MASTER_DATA_NORMALIZED!DH26)</f>
        <v>#N/A</v>
      </c>
      <c r="DI26" s="97">
        <f>IF(AND(MASTER_DATA_NORMALIZED!DI26=0,DI$22=$L$22),VLOOKUP(MASTER_DATA_PROCESSED!$C26,Backend!$Q$9:$T$52,3,FALSE),MASTER_DATA_NORMALIZED!DI26)</f>
        <v>0</v>
      </c>
      <c r="DJ26" s="97">
        <f>IF(AND(MASTER_DATA_NORMALIZED!DJ26=0,DJ$22=$L$22),VLOOKUP(MASTER_DATA_PROCESSED!$C26,Backend!$Q$9:$T$52,3,FALSE),MASTER_DATA_NORMALIZED!DJ26)</f>
        <v>0</v>
      </c>
      <c r="DK26" s="97">
        <f>IF(AND(MASTER_DATA_NORMALIZED!DK26=0,DK$22=$L$22),VLOOKUP(MASTER_DATA_PROCESSED!$C26,Backend!$Q$9:$T$52,3,FALSE),MASTER_DATA_NORMALIZED!DK26)</f>
        <v>0</v>
      </c>
      <c r="DL26" s="97" t="e">
        <f>IF(AND(MASTER_DATA_NORMALIZED!DL26=0,DL$22=$L$22),VLOOKUP(MASTER_DATA_PROCESSED!$C26,Backend!$Q$9:$T$52,3,FALSE),MASTER_DATA_NORMALIZED!DL26)</f>
        <v>#N/A</v>
      </c>
      <c r="DM26" s="97">
        <f>IF(AND(MASTER_DATA_NORMALIZED!DM26=0,DM$22=$L$22),VLOOKUP(MASTER_DATA_PROCESSED!$C26,Backend!$Q$9:$T$52,3,FALSE),MASTER_DATA_NORMALIZED!DM26)</f>
        <v>0</v>
      </c>
      <c r="DN26" s="97">
        <f>IF(AND(MASTER_DATA_NORMALIZED!DN26=0,DN$22=$L$22),VLOOKUP(MASTER_DATA_PROCESSED!$C26,Backend!$Q$9:$T$52,3,FALSE),MASTER_DATA_NORMALIZED!DN26)</f>
        <v>0</v>
      </c>
      <c r="DO26" s="97">
        <f>IF(AND(MASTER_DATA_NORMALIZED!DO26=0,DO$22=$L$22),VLOOKUP(MASTER_DATA_PROCESSED!$C26,Backend!$Q$9:$T$52,3,FALSE),MASTER_DATA_NORMALIZED!DO26)</f>
        <v>0</v>
      </c>
      <c r="DP26" s="97" t="e">
        <f>IF(AND(MASTER_DATA_NORMALIZED!DP26=0,DP$22=$L$22),VLOOKUP(MASTER_DATA_PROCESSED!$C26,Backend!$Q$9:$T$52,3,FALSE),MASTER_DATA_NORMALIZED!DP26)</f>
        <v>#N/A</v>
      </c>
      <c r="DQ26" s="97">
        <f>IF(AND(MASTER_DATA_NORMALIZED!DQ26=0,DQ$22=$L$22),VLOOKUP(MASTER_DATA_PROCESSED!$C26,Backend!$Q$9:$T$52,3,FALSE),MASTER_DATA_NORMALIZED!DQ26)</f>
        <v>0</v>
      </c>
      <c r="DR26" s="97">
        <f>IF(AND(MASTER_DATA_NORMALIZED!DR26=0,DR$22=$L$22),VLOOKUP(MASTER_DATA_PROCESSED!$C26,Backend!$Q$9:$T$52,3,FALSE),MASTER_DATA_NORMALIZED!DR26)</f>
        <v>0</v>
      </c>
      <c r="DS26" s="97">
        <f>IF(AND(MASTER_DATA_NORMALIZED!DS26=0,DS$22=$L$22),VLOOKUP(MASTER_DATA_PROCESSED!$C26,Backend!$Q$9:$T$52,3,FALSE),MASTER_DATA_NORMALIZED!DS26)</f>
        <v>0</v>
      </c>
      <c r="DT26" s="97" t="e">
        <f>IF(AND(MASTER_DATA_NORMALIZED!DT26=0,DT$22=$L$22),VLOOKUP(MASTER_DATA_PROCESSED!$C26,Backend!$Q$9:$T$52,3,FALSE),MASTER_DATA_NORMALIZED!DT26)</f>
        <v>#N/A</v>
      </c>
      <c r="DU26" s="97">
        <f>IF(AND(MASTER_DATA_NORMALIZED!DU26=0,DU$22=$L$22),VLOOKUP(MASTER_DATA_PROCESSED!$C26,Backend!$Q$9:$T$52,3,FALSE),MASTER_DATA_NORMALIZED!DU26)</f>
        <v>0</v>
      </c>
      <c r="DV26" s="97">
        <f>IF(AND(MASTER_DATA_NORMALIZED!DV26=0,DV$22=$L$22),VLOOKUP(MASTER_DATA_PROCESSED!$C26,Backend!$Q$9:$T$52,3,FALSE),MASTER_DATA_NORMALIZED!DV26)</f>
        <v>0</v>
      </c>
      <c r="DW26" s="97">
        <f>IF(AND(MASTER_DATA_NORMALIZED!DW26=0,DW$22=$L$22),VLOOKUP(MASTER_DATA_PROCESSED!$C26,Backend!$Q$9:$T$52,3,FALSE),MASTER_DATA_NORMALIZED!DW26)</f>
        <v>0</v>
      </c>
      <c r="DX26" s="97" t="e">
        <f>IF(AND(MASTER_DATA_NORMALIZED!DX26=0,DX$22=$L$22),VLOOKUP(MASTER_DATA_PROCESSED!$C26,Backend!$Q$9:$T$52,3,FALSE),MASTER_DATA_NORMALIZED!DX26)</f>
        <v>#N/A</v>
      </c>
      <c r="DY26" s="97">
        <f>IF(AND(MASTER_DATA_NORMALIZED!DY26=0,DY$22=$L$22),VLOOKUP(MASTER_DATA_PROCESSED!$C26,Backend!$Q$9:$T$52,3,FALSE),MASTER_DATA_NORMALIZED!DY26)</f>
        <v>0</v>
      </c>
      <c r="DZ26" s="97">
        <f>IF(AND(MASTER_DATA_NORMALIZED!DZ26=0,DZ$22=$L$22),VLOOKUP(MASTER_DATA_PROCESSED!$C26,Backend!$Q$9:$T$52,3,FALSE),MASTER_DATA_NORMALIZED!DZ26)</f>
        <v>0</v>
      </c>
      <c r="EA26" s="97">
        <f>IF(AND(MASTER_DATA_NORMALIZED!EA26=0,EA$22=$L$22),VLOOKUP(MASTER_DATA_PROCESSED!$C26,Backend!$Q$9:$T$52,3,FALSE),MASTER_DATA_NORMALIZED!EA26)</f>
        <v>0</v>
      </c>
      <c r="EB26" s="97" t="e">
        <f>IF(AND(MASTER_DATA_NORMALIZED!EB26=0,EB$22=$L$22),VLOOKUP(MASTER_DATA_PROCESSED!$C26,Backend!$Q$9:$T$52,3,FALSE),MASTER_DATA_NORMALIZED!EB26)</f>
        <v>#N/A</v>
      </c>
      <c r="EC26" s="97" t="e">
        <f>IF(AND(MASTER_DATA_NORMALIZED!EC26=0,EC$22=$L$22),VLOOKUP(MASTER_DATA_PROCESSED!$C26,Backend!$Q$9:$T$52,3,FALSE),MASTER_DATA_NORMALIZED!EC26)</f>
        <v>#DIV/0!</v>
      </c>
      <c r="ED26" s="97" t="e">
        <f>IF(AND(MASTER_DATA_NORMALIZED!ED26=0,ED$22=$L$22),VLOOKUP(MASTER_DATA_PROCESSED!$C26,Backend!$Q$9:$T$52,3,FALSE),MASTER_DATA_NORMALIZED!ED26)</f>
        <v>#DIV/0!</v>
      </c>
      <c r="EE26" s="97" t="e">
        <f>IF(AND(MASTER_DATA_NORMALIZED!EE26=0,EE$22=$L$22),VLOOKUP(MASTER_DATA_PROCESSED!$C26,Backend!$Q$9:$T$52,3,FALSE),MASTER_DATA_NORMALIZED!EE26)</f>
        <v>#DIV/0!</v>
      </c>
      <c r="EF26" s="97" t="e">
        <f>IF(AND(MASTER_DATA_NORMALIZED!EF26=0,EF$22=$L$22),VLOOKUP(MASTER_DATA_PROCESSED!$C26,Backend!$Q$9:$T$52,3,FALSE),MASTER_DATA_NORMALIZED!EF26)</f>
        <v>#VALUE!</v>
      </c>
      <c r="EG26" s="97">
        <f>IF(AND(MASTER_DATA_NORMALIZED!EG26=0,EG$22=$L$22),VLOOKUP(MASTER_DATA_PROCESSED!$C26,Backend!$Q$9:$T$52,3,FALSE),MASTER_DATA_NORMALIZED!EG26)</f>
        <v>0</v>
      </c>
      <c r="EH26" s="97">
        <f>IF(AND(MASTER_DATA_NORMALIZED!EH26=0,EH$22=$L$22),VLOOKUP(MASTER_DATA_PROCESSED!$C26,Backend!$Q$9:$T$52,3,FALSE),MASTER_DATA_NORMALIZED!EH26)</f>
        <v>0</v>
      </c>
      <c r="EI26" s="97">
        <f>IF(AND(MASTER_DATA_NORMALIZED!EI26=0,EI$22=$L$22),VLOOKUP(MASTER_DATA_PROCESSED!$C26,Backend!$Q$9:$T$52,3,FALSE),MASTER_DATA_NORMALIZED!EI26)</f>
        <v>0</v>
      </c>
      <c r="EJ26" s="97" t="e">
        <f>IF(AND(MASTER_DATA_NORMALIZED!EJ26=0,EJ$22=$L$22),VLOOKUP(MASTER_DATA_PROCESSED!$C26,Backend!$Q$9:$T$52,3,FALSE),MASTER_DATA_NORMALIZED!EJ26)</f>
        <v>#N/A</v>
      </c>
      <c r="EK26" s="97">
        <f>IF(AND(MASTER_DATA_NORMALIZED!EK26=0,EK$22=$L$22),VLOOKUP(MASTER_DATA_PROCESSED!$C26,Backend!$Q$9:$T$52,3,FALSE),MASTER_DATA_NORMALIZED!EK26)</f>
        <v>0</v>
      </c>
      <c r="EL26" s="97">
        <f>IF(AND(MASTER_DATA_NORMALIZED!EL26=0,EL$22=$L$22),VLOOKUP(MASTER_DATA_PROCESSED!$C26,Backend!$Q$9:$T$52,3,FALSE),MASTER_DATA_NORMALIZED!EL26)</f>
        <v>0</v>
      </c>
      <c r="EM26" s="97">
        <f>IF(AND(MASTER_DATA_NORMALIZED!EM26=0,EM$22=$L$22),VLOOKUP(MASTER_DATA_PROCESSED!$C26,Backend!$Q$9:$T$52,3,FALSE),MASTER_DATA_NORMALIZED!EM26)</f>
        <v>0</v>
      </c>
      <c r="EN26" s="97" t="e">
        <f>IF(AND(MASTER_DATA_NORMALIZED!EN26=0,EN$22=$L$22),VLOOKUP(MASTER_DATA_PROCESSED!$C26,Backend!$Q$9:$T$52,3,FALSE),MASTER_DATA_NORMALIZED!EN26)</f>
        <v>#N/A</v>
      </c>
      <c r="EO26" s="97">
        <f>IF(AND(MASTER_DATA_NORMALIZED!EO26=0,EO$22=$L$22),VLOOKUP(MASTER_DATA_PROCESSED!$C26,Backend!$Q$9:$T$52,3,FALSE),MASTER_DATA_NORMALIZED!EO26)</f>
        <v>0</v>
      </c>
      <c r="EP26" s="97">
        <f>IF(AND(MASTER_DATA_NORMALIZED!EP26=0,EP$22=$L$22),VLOOKUP(MASTER_DATA_PROCESSED!$C26,Backend!$Q$9:$T$52,3,FALSE),MASTER_DATA_NORMALIZED!EP26)</f>
        <v>0</v>
      </c>
      <c r="EQ26" s="97">
        <f>IF(AND(MASTER_DATA_NORMALIZED!EQ26=0,EQ$22=$L$22),VLOOKUP(MASTER_DATA_PROCESSED!$C26,Backend!$Q$9:$T$52,3,FALSE),MASTER_DATA_NORMALIZED!EQ26)</f>
        <v>0</v>
      </c>
      <c r="ER26" s="97" t="e">
        <f>IF(AND(MASTER_DATA_NORMALIZED!ER26=0,ER$22=$L$22),VLOOKUP(MASTER_DATA_PROCESSED!$C26,Backend!$Q$9:$T$52,3,FALSE),MASTER_DATA_NORMALIZED!ER26)</f>
        <v>#N/A</v>
      </c>
      <c r="ES26" s="97">
        <f>IF(AND(MASTER_DATA_NORMALIZED!ES26=0,ES$22=$L$22),VLOOKUP(MASTER_DATA_PROCESSED!$C26,Backend!$Q$9:$T$52,3,FALSE),MASTER_DATA_NORMALIZED!ES26)</f>
        <v>0</v>
      </c>
      <c r="ET26" s="97">
        <f>IF(AND(MASTER_DATA_NORMALIZED!ET26=0,ET$22=$L$22),VLOOKUP(MASTER_DATA_PROCESSED!$C26,Backend!$Q$9:$T$52,3,FALSE),MASTER_DATA_NORMALIZED!ET26)</f>
        <v>0</v>
      </c>
      <c r="EU26" s="97">
        <f>IF(AND(MASTER_DATA_NORMALIZED!EU26=0,EU$22=$L$22),VLOOKUP(MASTER_DATA_PROCESSED!$C26,Backend!$Q$9:$T$52,3,FALSE),MASTER_DATA_NORMALIZED!EU26)</f>
        <v>0</v>
      </c>
      <c r="EV26" s="97" t="e">
        <f>IF(AND(MASTER_DATA_NORMALIZED!EV26=0,EV$22=$L$22),VLOOKUP(MASTER_DATA_PROCESSED!$C26,Backend!$Q$9:$T$52,3,FALSE),MASTER_DATA_NORMALIZED!EV26)</f>
        <v>#N/A</v>
      </c>
      <c r="EW26" s="97">
        <f>IF(AND(MASTER_DATA_NORMALIZED!EW26=0,EW$22=$L$22),VLOOKUP(MASTER_DATA_PROCESSED!$C26,Backend!$Q$9:$T$52,3,FALSE),MASTER_DATA_NORMALIZED!EW26)</f>
        <v>0</v>
      </c>
      <c r="EX26" s="97">
        <f>IF(AND(MASTER_DATA_NORMALIZED!EX26=0,EX$22=$L$22),VLOOKUP(MASTER_DATA_PROCESSED!$C26,Backend!$Q$9:$T$52,3,FALSE),MASTER_DATA_NORMALIZED!EX26)</f>
        <v>0</v>
      </c>
      <c r="EY26" s="97">
        <f>IF(AND(MASTER_DATA_NORMALIZED!EY26=0,EY$22=$L$22),VLOOKUP(MASTER_DATA_PROCESSED!$C26,Backend!$Q$9:$T$52,3,FALSE),MASTER_DATA_NORMALIZED!EY26)</f>
        <v>0</v>
      </c>
      <c r="EZ26" s="97" t="e">
        <f>IF(AND(MASTER_DATA_NORMALIZED!EZ26=0,EZ$22=$L$22),VLOOKUP(MASTER_DATA_PROCESSED!$C26,Backend!$Q$9:$T$52,3,FALSE),MASTER_DATA_NORMALIZED!EZ26)</f>
        <v>#N/A</v>
      </c>
      <c r="FA26" s="97">
        <f>IF(AND(MASTER_DATA_NORMALIZED!FA26=0,FA$22=$L$22),VLOOKUP(MASTER_DATA_PROCESSED!$C26,Backend!$Q$9:$T$52,3,FALSE),MASTER_DATA_NORMALIZED!FA26)</f>
        <v>0</v>
      </c>
      <c r="FB26" s="97">
        <f>IF(AND(MASTER_DATA_NORMALIZED!FB26=0,FB$22=$L$22),VLOOKUP(MASTER_DATA_PROCESSED!$C26,Backend!$Q$9:$T$52,3,FALSE),MASTER_DATA_NORMALIZED!FB26)</f>
        <v>0</v>
      </c>
      <c r="FC26" s="97">
        <f>IF(AND(MASTER_DATA_NORMALIZED!FC26=0,FC$22=$L$22),VLOOKUP(MASTER_DATA_PROCESSED!$C26,Backend!$Q$9:$T$52,3,FALSE),MASTER_DATA_NORMALIZED!FC26)</f>
        <v>0</v>
      </c>
      <c r="FD26" s="97" t="e">
        <f>IF(AND(MASTER_DATA_NORMALIZED!FD26=0,FD$22=$L$22),VLOOKUP(MASTER_DATA_PROCESSED!$C26,Backend!$Q$9:$T$52,3,FALSE),MASTER_DATA_NORMALIZED!FD26)</f>
        <v>#N/A</v>
      </c>
      <c r="FE26" s="97">
        <f>IF(AND(MASTER_DATA_NORMALIZED!FE26=0,FE$22=$L$22),VLOOKUP(MASTER_DATA_PROCESSED!$C26,Backend!$Q$9:$T$52,3,FALSE),MASTER_DATA_NORMALIZED!FE26)</f>
        <v>0</v>
      </c>
      <c r="FF26" s="97">
        <f>IF(AND(MASTER_DATA_NORMALIZED!FF26=0,FF$22=$L$22),VLOOKUP(MASTER_DATA_PROCESSED!$C26,Backend!$Q$9:$T$52,3,FALSE),MASTER_DATA_NORMALIZED!FF26)</f>
        <v>0</v>
      </c>
      <c r="FG26" s="97">
        <f>IF(AND(MASTER_DATA_NORMALIZED!FG26=0,FG$22=$L$22),VLOOKUP(MASTER_DATA_PROCESSED!$C26,Backend!$Q$9:$T$52,3,FALSE),MASTER_DATA_NORMALIZED!FG26)</f>
        <v>0</v>
      </c>
      <c r="FH26" s="97" t="e">
        <f>IF(AND(MASTER_DATA_NORMALIZED!FH26=0,FH$22=$L$22),VLOOKUP(MASTER_DATA_PROCESSED!$C26,Backend!$Q$9:$T$52,3,FALSE),MASTER_DATA_NORMALIZED!FH26)</f>
        <v>#N/A</v>
      </c>
      <c r="FI26" s="97">
        <f>IF(AND(MASTER_DATA_NORMALIZED!FI26=0,FI$22=$L$22),VLOOKUP(MASTER_DATA_PROCESSED!$C26,Backend!$Q$9:$T$52,3,FALSE),MASTER_DATA_NORMALIZED!FI26)</f>
        <v>0</v>
      </c>
      <c r="FJ26" s="97">
        <f>IF(AND(MASTER_DATA_NORMALIZED!FJ26=0,FJ$22=$L$22),VLOOKUP(MASTER_DATA_PROCESSED!$C26,Backend!$Q$9:$T$52,3,FALSE),MASTER_DATA_NORMALIZED!FJ26)</f>
        <v>0</v>
      </c>
      <c r="FK26" s="97">
        <f>IF(AND(MASTER_DATA_NORMALIZED!FK26=0,FK$22=$L$22),VLOOKUP(MASTER_DATA_PROCESSED!$C26,Backend!$Q$9:$T$52,3,FALSE),MASTER_DATA_NORMALIZED!FK26)</f>
        <v>0</v>
      </c>
      <c r="FL26" s="97" t="e">
        <f>IF(AND(MASTER_DATA_NORMALIZED!FL26=0,FL$22=$L$22),VLOOKUP(MASTER_DATA_PROCESSED!$C26,Backend!$Q$9:$T$52,3,FALSE),MASTER_DATA_NORMALIZED!FL26)</f>
        <v>#N/A</v>
      </c>
      <c r="FM26" s="97">
        <f>IF(AND(MASTER_DATA_NORMALIZED!FM26=0,FM$22=$L$22),VLOOKUP(MASTER_DATA_PROCESSED!$C26,Backend!$Q$9:$T$52,3,FALSE),MASTER_DATA_NORMALIZED!FM26)</f>
        <v>0</v>
      </c>
      <c r="FN26" s="97">
        <f>IF(AND(MASTER_DATA_NORMALIZED!FN26=0,FN$22=$L$22),VLOOKUP(MASTER_DATA_PROCESSED!$C26,Backend!$Q$9:$T$52,3,FALSE),MASTER_DATA_NORMALIZED!FN26)</f>
        <v>0</v>
      </c>
      <c r="FO26" s="97">
        <f>IF(AND(MASTER_DATA_NORMALIZED!FO26=0,FO$22=$L$22),VLOOKUP(MASTER_DATA_PROCESSED!$C26,Backend!$Q$9:$T$52,3,FALSE),MASTER_DATA_NORMALIZED!FO26)</f>
        <v>0</v>
      </c>
      <c r="FP26" s="97" t="e">
        <f>IF(AND(MASTER_DATA_NORMALIZED!FP26=0,FP$22=$L$22),VLOOKUP(MASTER_DATA_PROCESSED!$C26,Backend!$Q$9:$T$52,3,FALSE),MASTER_DATA_NORMALIZED!FP26)</f>
        <v>#N/A</v>
      </c>
      <c r="FQ26" s="97">
        <f>IF(AND(MASTER_DATA_NORMALIZED!FQ26=0,FQ$22=$L$22),VLOOKUP(MASTER_DATA_PROCESSED!$C26,Backend!$Q$9:$T$52,3,FALSE),MASTER_DATA_NORMALIZED!FQ26)</f>
        <v>0</v>
      </c>
      <c r="FR26" s="97">
        <f>IF(AND(MASTER_DATA_NORMALIZED!FR26=0,FR$22=$L$22),VLOOKUP(MASTER_DATA_PROCESSED!$C26,Backend!$Q$9:$T$52,3,FALSE),MASTER_DATA_NORMALIZED!FR26)</f>
        <v>0</v>
      </c>
      <c r="FS26" s="97">
        <f>IF(AND(MASTER_DATA_NORMALIZED!FS26=0,FS$22=$L$22),VLOOKUP(MASTER_DATA_PROCESSED!$C26,Backend!$Q$9:$T$52,3,FALSE),MASTER_DATA_NORMALIZED!FS26)</f>
        <v>0</v>
      </c>
      <c r="FT26" s="97" t="e">
        <f>IF(AND(MASTER_DATA_NORMALIZED!FT26=0,FT$22=$L$22),VLOOKUP(MASTER_DATA_PROCESSED!$C26,Backend!$Q$9:$T$52,3,FALSE),MASTER_DATA_NORMALIZED!FT26)</f>
        <v>#N/A</v>
      </c>
      <c r="FU26" s="97">
        <f>IF(AND(MASTER_DATA_NORMALIZED!FU26=0,FU$22=$L$22),VLOOKUP(MASTER_DATA_PROCESSED!$C26,Backend!$Q$9:$T$52,3,FALSE),MASTER_DATA_NORMALIZED!FU26)</f>
        <v>0</v>
      </c>
      <c r="FV26" s="97">
        <f>IF(AND(MASTER_DATA_NORMALIZED!FV26=0,FV$22=$L$22),VLOOKUP(MASTER_DATA_PROCESSED!$C26,Backend!$Q$9:$T$52,3,FALSE),MASTER_DATA_NORMALIZED!FV26)</f>
        <v>0</v>
      </c>
      <c r="FW26" s="97">
        <f>IF(AND(MASTER_DATA_NORMALIZED!FW26=0,FW$22=$L$22),VLOOKUP(MASTER_DATA_PROCESSED!$C26,Backend!$Q$9:$T$52,3,FALSE),MASTER_DATA_NORMALIZED!FW26)</f>
        <v>0</v>
      </c>
      <c r="FX26" s="97" t="e">
        <f>IF(AND(MASTER_DATA_NORMALIZED!FX26=0,FX$22=$L$22),VLOOKUP(MASTER_DATA_PROCESSED!$C26,Backend!$Q$9:$T$52,3,FALSE),MASTER_DATA_NORMALIZED!FX26)</f>
        <v>#N/A</v>
      </c>
      <c r="FY26" s="97">
        <f>IF(AND(MASTER_DATA_NORMALIZED!FY26=0,FY$22=$L$22),VLOOKUP(MASTER_DATA_PROCESSED!$C26,Backend!$Q$9:$T$52,3,FALSE),MASTER_DATA_NORMALIZED!FY26)</f>
        <v>0</v>
      </c>
      <c r="FZ26" s="97">
        <f>IF(AND(MASTER_DATA_NORMALIZED!FZ26=0,FZ$22=$L$22),VLOOKUP(MASTER_DATA_PROCESSED!$C26,Backend!$Q$9:$T$52,3,FALSE),MASTER_DATA_NORMALIZED!FZ26)</f>
        <v>0</v>
      </c>
      <c r="GA26" s="97">
        <f>IF(AND(MASTER_DATA_NORMALIZED!GA26=0,GA$22=$L$22),VLOOKUP(MASTER_DATA_PROCESSED!$C26,Backend!$Q$9:$T$52,3,FALSE),MASTER_DATA_NORMALIZED!GA26)</f>
        <v>0</v>
      </c>
      <c r="GB26" s="97" t="e">
        <f>IF(AND(MASTER_DATA_NORMALIZED!GB26=0,GB$22=$L$22),VLOOKUP(MASTER_DATA_PROCESSED!$C26,Backend!$Q$9:$T$52,3,FALSE),MASTER_DATA_NORMALIZED!GB26)</f>
        <v>#N/A</v>
      </c>
      <c r="GC26" s="97">
        <f>IF(AND(MASTER_DATA_NORMALIZED!GC26=0,GC$22=$L$22),VLOOKUP(MASTER_DATA_PROCESSED!$C26,Backend!$Q$9:$T$52,3,FALSE),MASTER_DATA_NORMALIZED!GC26)</f>
        <v>0</v>
      </c>
      <c r="GD26" s="97">
        <f>IF(AND(MASTER_DATA_NORMALIZED!GD26=0,GD$22=$L$22),VLOOKUP(MASTER_DATA_PROCESSED!$C26,Backend!$Q$9:$T$52,3,FALSE),MASTER_DATA_NORMALIZED!GD26)</f>
        <v>0</v>
      </c>
      <c r="GE26" s="97">
        <f>IF(AND(MASTER_DATA_NORMALIZED!GE26=0,GE$22=$L$22),VLOOKUP(MASTER_DATA_PROCESSED!$C26,Backend!$Q$9:$T$52,3,FALSE),MASTER_DATA_NORMALIZED!GE26)</f>
        <v>0</v>
      </c>
      <c r="GF26" s="97" t="e">
        <f>IF(AND(MASTER_DATA_NORMALIZED!GF26=0,GF$22=$L$22),VLOOKUP(MASTER_DATA_PROCESSED!$C26,Backend!$Q$9:$T$52,3,FALSE),MASTER_DATA_NORMALIZED!GF26)</f>
        <v>#N/A</v>
      </c>
      <c r="GG26" s="97">
        <f>IF(AND(MASTER_DATA_NORMALIZED!GG26=0,GG$22=$L$22),VLOOKUP(MASTER_DATA_PROCESSED!$C26,Backend!$Q$9:$T$52,3,FALSE),MASTER_DATA_NORMALIZED!GG26)</f>
        <v>0</v>
      </c>
      <c r="GH26" s="97">
        <f>IF(AND(MASTER_DATA_NORMALIZED!GH26=0,GH$22=$L$22),VLOOKUP(MASTER_DATA_PROCESSED!$C26,Backend!$Q$9:$T$52,3,FALSE),MASTER_DATA_NORMALIZED!GH26)</f>
        <v>0</v>
      </c>
      <c r="GI26" s="97">
        <f>IF(AND(MASTER_DATA_NORMALIZED!GI26=0,GI$22=$L$22),VLOOKUP(MASTER_DATA_PROCESSED!$C26,Backend!$Q$9:$T$52,3,FALSE),MASTER_DATA_NORMALIZED!GI26)</f>
        <v>0</v>
      </c>
      <c r="GJ26" s="97" t="e">
        <f>IF(AND(MASTER_DATA_NORMALIZED!GJ26=0,GJ$22=$L$22),VLOOKUP(MASTER_DATA_PROCESSED!$C26,Backend!$Q$9:$T$52,3,FALSE),MASTER_DATA_NORMALIZED!GJ26)</f>
        <v>#N/A</v>
      </c>
      <c r="GK26" s="97">
        <f>IF(AND(MASTER_DATA_NORMALIZED!GK26=0,GK$22=$L$22),VLOOKUP(MASTER_DATA_PROCESSED!$C26,Backend!$Q$9:$T$52,3,FALSE),MASTER_DATA_NORMALIZED!GK26)</f>
        <v>0</v>
      </c>
      <c r="GL26" s="97">
        <f>IF(AND(MASTER_DATA_NORMALIZED!GL26=0,GL$22=$L$22),VLOOKUP(MASTER_DATA_PROCESSED!$C26,Backend!$Q$9:$T$52,3,FALSE),MASTER_DATA_NORMALIZED!GL26)</f>
        <v>0</v>
      </c>
      <c r="GM26" s="97">
        <f>IF(AND(MASTER_DATA_NORMALIZED!GM26=0,GM$22=$L$22),VLOOKUP(MASTER_DATA_PROCESSED!$C26,Backend!$Q$9:$T$52,3,FALSE),MASTER_DATA_NORMALIZED!GM26)</f>
        <v>0</v>
      </c>
      <c r="GN26" s="97" t="e">
        <f>IF(AND(MASTER_DATA_NORMALIZED!GN26=0,GN$22=$L$22),VLOOKUP(MASTER_DATA_PROCESSED!$C26,Backend!$Q$9:$T$52,3,FALSE),MASTER_DATA_NORMALIZED!GN26)</f>
        <v>#N/A</v>
      </c>
      <c r="GO26" s="97">
        <f>IF(AND(MASTER_DATA_NORMALIZED!GO26=0,GO$22=$L$22),VLOOKUP(MASTER_DATA_PROCESSED!$C26,Backend!$Q$9:$T$52,3,FALSE),MASTER_DATA_NORMALIZED!GO26)</f>
        <v>0</v>
      </c>
      <c r="GP26" s="97">
        <f>IF(AND(MASTER_DATA_NORMALIZED!GP26=0,GP$22=$L$22),VLOOKUP(MASTER_DATA_PROCESSED!$C26,Backend!$Q$9:$T$52,3,FALSE),MASTER_DATA_NORMALIZED!GP26)</f>
        <v>0</v>
      </c>
      <c r="GQ26" s="97">
        <f>IF(AND(MASTER_DATA_NORMALIZED!GQ26=0,GQ$22=$L$22),VLOOKUP(MASTER_DATA_PROCESSED!$C26,Backend!$Q$9:$T$52,3,FALSE),MASTER_DATA_NORMALIZED!GQ26)</f>
        <v>0</v>
      </c>
      <c r="GR26" s="97" t="e">
        <f>IF(AND(MASTER_DATA_NORMALIZED!GR26=0,GR$22=$L$22),VLOOKUP(MASTER_DATA_PROCESSED!$C26,Backend!$Q$9:$T$52,3,FALSE),MASTER_DATA_NORMALIZED!GR26)</f>
        <v>#N/A</v>
      </c>
      <c r="GS26" s="97">
        <f>IF(AND(MASTER_DATA_NORMALIZED!GS26=0,GS$22=$L$22),VLOOKUP(MASTER_DATA_PROCESSED!$C26,Backend!$Q$9:$T$52,3,FALSE),MASTER_DATA_NORMALIZED!GS26)</f>
        <v>0</v>
      </c>
      <c r="GT26" s="97">
        <f>IF(AND(MASTER_DATA_NORMALIZED!GT26=0,GT$22=$L$22),VLOOKUP(MASTER_DATA_PROCESSED!$C26,Backend!$Q$9:$T$52,3,FALSE),MASTER_DATA_NORMALIZED!GT26)</f>
        <v>0</v>
      </c>
      <c r="GU26" s="97">
        <f>IF(AND(MASTER_DATA_NORMALIZED!GU26=0,GU$22=$L$22),VLOOKUP(MASTER_DATA_PROCESSED!$C26,Backend!$Q$9:$T$52,3,FALSE),MASTER_DATA_NORMALIZED!GU26)</f>
        <v>0</v>
      </c>
      <c r="GV26" s="97" t="e">
        <f>IF(AND(MASTER_DATA_NORMALIZED!GV26=0,GV$22=$L$22),VLOOKUP(MASTER_DATA_PROCESSED!$C26,Backend!$Q$9:$T$52,3,FALSE),MASTER_DATA_NORMALIZED!GV26)</f>
        <v>#N/A</v>
      </c>
      <c r="GW26" s="97" t="e">
        <f>IF(AND(MASTER_DATA_NORMALIZED!GW26=0,GW$22=$L$22),VLOOKUP(MASTER_DATA_PROCESSED!$C26,Backend!$Q$9:$T$52,3,FALSE),MASTER_DATA_NORMALIZED!GW26)</f>
        <v>#REF!</v>
      </c>
      <c r="GX26" s="97" t="e">
        <f>IF(AND(MASTER_DATA_NORMALIZED!GX26=0,GX$22=$L$22),VLOOKUP(MASTER_DATA_PROCESSED!$C26,Backend!$Q$9:$T$52,3,FALSE),MASTER_DATA_NORMALIZED!GX26)</f>
        <v>#REF!</v>
      </c>
      <c r="GY26" s="97" t="e">
        <f>IF(AND(MASTER_DATA_NORMALIZED!GY26=0,GY$22=$L$22),VLOOKUP(MASTER_DATA_PROCESSED!$C26,Backend!$Q$9:$T$52,3,FALSE),MASTER_DATA_NORMALIZED!GY26)</f>
        <v>#REF!</v>
      </c>
    </row>
    <row r="27" spans="2:207" hidden="1" outlineLevel="2" x14ac:dyDescent="0.3">
      <c r="B27" s="21">
        <f t="shared" si="5"/>
        <v>10</v>
      </c>
      <c r="C27" s="52">
        <f t="shared" si="0"/>
        <v>122</v>
      </c>
      <c r="D27" s="77"/>
      <c r="E27" s="52"/>
      <c r="F27" s="52">
        <v>122</v>
      </c>
      <c r="G27" s="78"/>
      <c r="H27" s="35" t="s">
        <v>29</v>
      </c>
      <c r="I27" s="97">
        <f>IF(AND(MASTER_DATA_NORMALIZED!I27=0,I$22=$L$22),VLOOKUP(MASTER_DATA_PROCESSED!$C27,Backend!$Q$9:$T$52,3,FALSE),MASTER_DATA_NORMALIZED!I27)</f>
        <v>0</v>
      </c>
      <c r="J27" s="97">
        <f>IF(AND(MASTER_DATA_NORMALIZED!J27=0,J$22=$L$22),VLOOKUP(MASTER_DATA_PROCESSED!$C27,Backend!$Q$9:$T$52,3,FALSE),MASTER_DATA_NORMALIZED!J27)</f>
        <v>0</v>
      </c>
      <c r="K27" s="97">
        <f>IF(AND(MASTER_DATA_NORMALIZED!K27=0,K$22=$L$22),VLOOKUP(MASTER_DATA_PROCESSED!$C27,Backend!$Q$9:$T$52,3,FALSE),MASTER_DATA_NORMALIZED!K27)</f>
        <v>0</v>
      </c>
      <c r="L27" s="97" t="e">
        <f>IF(AND(MASTER_DATA_NORMALIZED!L27=0,L$22=$L$22),VLOOKUP(MASTER_DATA_PROCESSED!$C27,Backend!$Q$9:$T$52,3,FALSE),MASTER_DATA_NORMALIZED!L27)</f>
        <v>#N/A</v>
      </c>
      <c r="M27" s="97">
        <f>IF(AND(MASTER_DATA_NORMALIZED!M27=0,M$22=$L$22),VLOOKUP(MASTER_DATA_PROCESSED!$C27,Backend!$Q$9:$T$52,3,FALSE),MASTER_DATA_NORMALIZED!M27)</f>
        <v>0</v>
      </c>
      <c r="N27" s="97">
        <f>IF(AND(MASTER_DATA_NORMALIZED!N27=0,N$22=$L$22),VLOOKUP(MASTER_DATA_PROCESSED!$C27,Backend!$Q$9:$T$52,3,FALSE),MASTER_DATA_NORMALIZED!N27)</f>
        <v>0</v>
      </c>
      <c r="O27" s="97">
        <f>IF(AND(MASTER_DATA_NORMALIZED!O27=0,O$22=$L$22),VLOOKUP(MASTER_DATA_PROCESSED!$C27,Backend!$Q$9:$T$52,3,FALSE),MASTER_DATA_NORMALIZED!O27)</f>
        <v>0</v>
      </c>
      <c r="P27" s="97" t="e">
        <f>IF(AND(MASTER_DATA_NORMALIZED!P27=0,P$22=$L$22),VLOOKUP(MASTER_DATA_PROCESSED!$C27,Backend!$Q$9:$T$52,3,FALSE),MASTER_DATA_NORMALIZED!P27)</f>
        <v>#N/A</v>
      </c>
      <c r="Q27" s="97">
        <f>IF(AND(MASTER_DATA_NORMALIZED!Q27=0,Q$22=$L$22),VLOOKUP(MASTER_DATA_PROCESSED!$C27,Backend!$Q$9:$T$52,3,FALSE),MASTER_DATA_NORMALIZED!Q27)</f>
        <v>0</v>
      </c>
      <c r="R27" s="97">
        <f>IF(AND(MASTER_DATA_NORMALIZED!R27=0,R$22=$L$22),VLOOKUP(MASTER_DATA_PROCESSED!$C27,Backend!$Q$9:$T$52,3,FALSE),MASTER_DATA_NORMALIZED!R27)</f>
        <v>0</v>
      </c>
      <c r="S27" s="97">
        <f>IF(AND(MASTER_DATA_NORMALIZED!S27=0,S$22=$L$22),VLOOKUP(MASTER_DATA_PROCESSED!$C27,Backend!$Q$9:$T$52,3,FALSE),MASTER_DATA_NORMALIZED!S27)</f>
        <v>0</v>
      </c>
      <c r="T27" s="97" t="e">
        <f>IF(AND(MASTER_DATA_NORMALIZED!T27=0,T$22=$L$22),VLOOKUP(MASTER_DATA_PROCESSED!$C27,Backend!$Q$9:$T$52,3,FALSE),MASTER_DATA_NORMALIZED!T27)</f>
        <v>#N/A</v>
      </c>
      <c r="U27" s="97">
        <f>IF(AND(MASTER_DATA_NORMALIZED!U27=0,U$22=$L$22),VLOOKUP(MASTER_DATA_PROCESSED!$C27,Backend!$Q$9:$T$52,3,FALSE),MASTER_DATA_NORMALIZED!U27)</f>
        <v>0</v>
      </c>
      <c r="V27" s="97">
        <f>IF(AND(MASTER_DATA_NORMALIZED!V27=0,V$22=$L$22),VLOOKUP(MASTER_DATA_PROCESSED!$C27,Backend!$Q$9:$T$52,3,FALSE),MASTER_DATA_NORMALIZED!V27)</f>
        <v>0</v>
      </c>
      <c r="W27" s="97">
        <f>IF(AND(MASTER_DATA_NORMALIZED!W27=0,W$22=$L$22),VLOOKUP(MASTER_DATA_PROCESSED!$C27,Backend!$Q$9:$T$52,3,FALSE),MASTER_DATA_NORMALIZED!W27)</f>
        <v>0</v>
      </c>
      <c r="X27" s="97" t="e">
        <f>IF(AND(MASTER_DATA_NORMALIZED!X27=0,X$22=$L$22),VLOOKUP(MASTER_DATA_PROCESSED!$C27,Backend!$Q$9:$T$52,3,FALSE),MASTER_DATA_NORMALIZED!X27)</f>
        <v>#N/A</v>
      </c>
      <c r="Y27" s="97">
        <f>IF(AND(MASTER_DATA_NORMALIZED!Y27=0,Y$22=$L$22),VLOOKUP(MASTER_DATA_PROCESSED!$C27,Backend!$Q$9:$T$52,3,FALSE),MASTER_DATA_NORMALIZED!Y27)</f>
        <v>0</v>
      </c>
      <c r="Z27" s="97">
        <f>IF(AND(MASTER_DATA_NORMALIZED!Z27=0,Z$22=$L$22),VLOOKUP(MASTER_DATA_PROCESSED!$C27,Backend!$Q$9:$T$52,3,FALSE),MASTER_DATA_NORMALIZED!Z27)</f>
        <v>0</v>
      </c>
      <c r="AA27" s="97">
        <f>IF(AND(MASTER_DATA_NORMALIZED!AA27=0,AA$22=$L$22),VLOOKUP(MASTER_DATA_PROCESSED!$C27,Backend!$Q$9:$T$52,3,FALSE),MASTER_DATA_NORMALIZED!AA27)</f>
        <v>0</v>
      </c>
      <c r="AB27" s="97" t="e">
        <f>IF(AND(MASTER_DATA_NORMALIZED!AB27=0,AB$22=$L$22),VLOOKUP(MASTER_DATA_PROCESSED!$C27,Backend!$Q$9:$T$52,3,FALSE),MASTER_DATA_NORMALIZED!AB27)</f>
        <v>#N/A</v>
      </c>
      <c r="AC27" s="97">
        <f>IF(AND(MASTER_DATA_NORMALIZED!AC27=0,AC$22=$L$22),VLOOKUP(MASTER_DATA_PROCESSED!$C27,Backend!$Q$9:$T$52,3,FALSE),MASTER_DATA_NORMALIZED!AC27)</f>
        <v>0</v>
      </c>
      <c r="AD27" s="97">
        <f>IF(AND(MASTER_DATA_NORMALIZED!AD27=0,AD$22=$L$22),VLOOKUP(MASTER_DATA_PROCESSED!$C27,Backend!$Q$9:$T$52,3,FALSE),MASTER_DATA_NORMALIZED!AD27)</f>
        <v>0</v>
      </c>
      <c r="AE27" s="97">
        <f>IF(AND(MASTER_DATA_NORMALIZED!AE27=0,AE$22=$L$22),VLOOKUP(MASTER_DATA_PROCESSED!$C27,Backend!$Q$9:$T$52,3,FALSE),MASTER_DATA_NORMALIZED!AE27)</f>
        <v>0</v>
      </c>
      <c r="AF27" s="97" t="e">
        <f>IF(AND(MASTER_DATA_NORMALIZED!AF27=0,AF$22=$L$22),VLOOKUP(MASTER_DATA_PROCESSED!$C27,Backend!$Q$9:$T$52,3,FALSE),MASTER_DATA_NORMALIZED!AF27)</f>
        <v>#N/A</v>
      </c>
      <c r="AG27" s="97">
        <f>IF(AND(MASTER_DATA_NORMALIZED!AG27=0,AG$22=$L$22),VLOOKUP(MASTER_DATA_PROCESSED!$C27,Backend!$Q$9:$T$52,3,FALSE),MASTER_DATA_NORMALIZED!AG27)</f>
        <v>0</v>
      </c>
      <c r="AH27" s="97">
        <f>IF(AND(MASTER_DATA_NORMALIZED!AH27=0,AH$22=$L$22),VLOOKUP(MASTER_DATA_PROCESSED!$C27,Backend!$Q$9:$T$52,3,FALSE),MASTER_DATA_NORMALIZED!AH27)</f>
        <v>0</v>
      </c>
      <c r="AI27" s="97">
        <f>IF(AND(MASTER_DATA_NORMALIZED!AI27=0,AI$22=$L$22),VLOOKUP(MASTER_DATA_PROCESSED!$C27,Backend!$Q$9:$T$52,3,FALSE),MASTER_DATA_NORMALIZED!AI27)</f>
        <v>0</v>
      </c>
      <c r="AJ27" s="97" t="e">
        <f>IF(AND(MASTER_DATA_NORMALIZED!AJ27=0,AJ$22=$L$22),VLOOKUP(MASTER_DATA_PROCESSED!$C27,Backend!$Q$9:$T$52,3,FALSE),MASTER_DATA_NORMALIZED!AJ27)</f>
        <v>#N/A</v>
      </c>
      <c r="AK27" s="97">
        <f>IF(AND(MASTER_DATA_NORMALIZED!AK27=0,AK$22=$L$22),VLOOKUP(MASTER_DATA_PROCESSED!$C27,Backend!$Q$9:$T$52,3,FALSE),MASTER_DATA_NORMALIZED!AK27)</f>
        <v>0</v>
      </c>
      <c r="AL27" s="97">
        <f>IF(AND(MASTER_DATA_NORMALIZED!AL27=0,AL$22=$L$22),VLOOKUP(MASTER_DATA_PROCESSED!$C27,Backend!$Q$9:$T$52,3,FALSE),MASTER_DATA_NORMALIZED!AL27)</f>
        <v>0</v>
      </c>
      <c r="AM27" s="97">
        <f>IF(AND(MASTER_DATA_NORMALIZED!AM27=0,AM$22=$L$22),VLOOKUP(MASTER_DATA_PROCESSED!$C27,Backend!$Q$9:$T$52,3,FALSE),MASTER_DATA_NORMALIZED!AM27)</f>
        <v>0</v>
      </c>
      <c r="AN27" s="97" t="e">
        <f>IF(AND(MASTER_DATA_NORMALIZED!AN27=0,AN$22=$L$22),VLOOKUP(MASTER_DATA_PROCESSED!$C27,Backend!$Q$9:$T$52,3,FALSE),MASTER_DATA_NORMALIZED!AN27)</f>
        <v>#N/A</v>
      </c>
      <c r="AO27" s="97">
        <f>IF(AND(MASTER_DATA_NORMALIZED!AO27=0,AO$22=$L$22),VLOOKUP(MASTER_DATA_PROCESSED!$C27,Backend!$Q$9:$T$52,3,FALSE),MASTER_DATA_NORMALIZED!AO27)</f>
        <v>0</v>
      </c>
      <c r="AP27" s="97">
        <f>IF(AND(MASTER_DATA_NORMALIZED!AP27=0,AP$22=$L$22),VLOOKUP(MASTER_DATA_PROCESSED!$C27,Backend!$Q$9:$T$52,3,FALSE),MASTER_DATA_NORMALIZED!AP27)</f>
        <v>0</v>
      </c>
      <c r="AQ27" s="97">
        <f>IF(AND(MASTER_DATA_NORMALIZED!AQ27=0,AQ$22=$L$22),VLOOKUP(MASTER_DATA_PROCESSED!$C27,Backend!$Q$9:$T$52,3,FALSE),MASTER_DATA_NORMALIZED!AQ27)</f>
        <v>0</v>
      </c>
      <c r="AR27" s="97" t="e">
        <f>IF(AND(MASTER_DATA_NORMALIZED!AR27=0,AR$22=$L$22),VLOOKUP(MASTER_DATA_PROCESSED!$C27,Backend!$Q$9:$T$52,3,FALSE),MASTER_DATA_NORMALIZED!AR27)</f>
        <v>#N/A</v>
      </c>
      <c r="AS27" s="97">
        <f>IF(AND(MASTER_DATA_NORMALIZED!AS27=0,AS$22=$L$22),VLOOKUP(MASTER_DATA_PROCESSED!$C27,Backend!$Q$9:$T$52,3,FALSE),MASTER_DATA_NORMALIZED!AS27)</f>
        <v>0</v>
      </c>
      <c r="AT27" s="97">
        <f>IF(AND(MASTER_DATA_NORMALIZED!AT27=0,AT$22=$L$22),VLOOKUP(MASTER_DATA_PROCESSED!$C27,Backend!$Q$9:$T$52,3,FALSE),MASTER_DATA_NORMALIZED!AT27)</f>
        <v>0</v>
      </c>
      <c r="AU27" s="97">
        <f>IF(AND(MASTER_DATA_NORMALIZED!AU27=0,AU$22=$L$22),VLOOKUP(MASTER_DATA_PROCESSED!$C27,Backend!$Q$9:$T$52,3,FALSE),MASTER_DATA_NORMALIZED!AU27)</f>
        <v>0</v>
      </c>
      <c r="AV27" s="97" t="e">
        <f>IF(AND(MASTER_DATA_NORMALIZED!AV27=0,AV$22=$L$22),VLOOKUP(MASTER_DATA_PROCESSED!$C27,Backend!$Q$9:$T$52,3,FALSE),MASTER_DATA_NORMALIZED!AV27)</f>
        <v>#N/A</v>
      </c>
      <c r="AW27" s="97">
        <f>IF(AND(MASTER_DATA_NORMALIZED!AW27=0,AW$22=$L$22),VLOOKUP(MASTER_DATA_PROCESSED!$C27,Backend!$Q$9:$T$52,3,FALSE),MASTER_DATA_NORMALIZED!AW27)</f>
        <v>0</v>
      </c>
      <c r="AX27" s="97">
        <f>IF(AND(MASTER_DATA_NORMALIZED!AX27=0,AX$22=$L$22),VLOOKUP(MASTER_DATA_PROCESSED!$C27,Backend!$Q$9:$T$52,3,FALSE),MASTER_DATA_NORMALIZED!AX27)</f>
        <v>0</v>
      </c>
      <c r="AY27" s="97">
        <f>IF(AND(MASTER_DATA_NORMALIZED!AY27=0,AY$22=$L$22),VLOOKUP(MASTER_DATA_PROCESSED!$C27,Backend!$Q$9:$T$52,3,FALSE),MASTER_DATA_NORMALIZED!AY27)</f>
        <v>0</v>
      </c>
      <c r="AZ27" s="97" t="e">
        <f>IF(AND(MASTER_DATA_NORMALIZED!AZ27=0,AZ$22=$L$22),VLOOKUP(MASTER_DATA_PROCESSED!$C27,Backend!$Q$9:$T$52,3,FALSE),MASTER_DATA_NORMALIZED!AZ27)</f>
        <v>#N/A</v>
      </c>
      <c r="BA27" s="97">
        <f>IF(AND(MASTER_DATA_NORMALIZED!BA27=0,BA$22=$L$22),VLOOKUP(MASTER_DATA_PROCESSED!$C27,Backend!$Q$9:$T$52,3,FALSE),MASTER_DATA_NORMALIZED!BA27)</f>
        <v>0</v>
      </c>
      <c r="BB27" s="97">
        <f>IF(AND(MASTER_DATA_NORMALIZED!BB27=0,BB$22=$L$22),VLOOKUP(MASTER_DATA_PROCESSED!$C27,Backend!$Q$9:$T$52,3,FALSE),MASTER_DATA_NORMALIZED!BB27)</f>
        <v>0</v>
      </c>
      <c r="BC27" s="97">
        <f>IF(AND(MASTER_DATA_NORMALIZED!BC27=0,BC$22=$L$22),VLOOKUP(MASTER_DATA_PROCESSED!$C27,Backend!$Q$9:$T$52,3,FALSE),MASTER_DATA_NORMALIZED!BC27)</f>
        <v>0</v>
      </c>
      <c r="BD27" s="97" t="e">
        <f>IF(AND(MASTER_DATA_NORMALIZED!BD27=0,BD$22=$L$22),VLOOKUP(MASTER_DATA_PROCESSED!$C27,Backend!$Q$9:$T$52,3,FALSE),MASTER_DATA_NORMALIZED!BD27)</f>
        <v>#N/A</v>
      </c>
      <c r="BE27" s="97">
        <f>IF(AND(MASTER_DATA_NORMALIZED!BE27=0,BE$22=$L$22),VLOOKUP(MASTER_DATA_PROCESSED!$C27,Backend!$Q$9:$T$52,3,FALSE),MASTER_DATA_NORMALIZED!BE27)</f>
        <v>0</v>
      </c>
      <c r="BF27" s="97">
        <f>IF(AND(MASTER_DATA_NORMALIZED!BF27=0,BF$22=$L$22),VLOOKUP(MASTER_DATA_PROCESSED!$C27,Backend!$Q$9:$T$52,3,FALSE),MASTER_DATA_NORMALIZED!BF27)</f>
        <v>0</v>
      </c>
      <c r="BG27" s="97">
        <f>IF(AND(MASTER_DATA_NORMALIZED!BG27=0,BG$22=$L$22),VLOOKUP(MASTER_DATA_PROCESSED!$C27,Backend!$Q$9:$T$52,3,FALSE),MASTER_DATA_NORMALIZED!BG27)</f>
        <v>0</v>
      </c>
      <c r="BH27" s="97" t="e">
        <f>IF(AND(MASTER_DATA_NORMALIZED!BH27=0,BH$22=$L$22),VLOOKUP(MASTER_DATA_PROCESSED!$C27,Backend!$Q$9:$T$52,3,FALSE),MASTER_DATA_NORMALIZED!BH27)</f>
        <v>#N/A</v>
      </c>
      <c r="BI27" s="97">
        <f>IF(AND(MASTER_DATA_NORMALIZED!BI27=0,BI$22=$L$22),VLOOKUP(MASTER_DATA_PROCESSED!$C27,Backend!$Q$9:$T$52,3,FALSE),MASTER_DATA_NORMALIZED!BI27)</f>
        <v>0</v>
      </c>
      <c r="BJ27" s="97">
        <f>IF(AND(MASTER_DATA_NORMALIZED!BJ27=0,BJ$22=$L$22),VLOOKUP(MASTER_DATA_PROCESSED!$C27,Backend!$Q$9:$T$52,3,FALSE),MASTER_DATA_NORMALIZED!BJ27)</f>
        <v>0</v>
      </c>
      <c r="BK27" s="97">
        <f>IF(AND(MASTER_DATA_NORMALIZED!BK27=0,BK$22=$L$22),VLOOKUP(MASTER_DATA_PROCESSED!$C27,Backend!$Q$9:$T$52,3,FALSE),MASTER_DATA_NORMALIZED!BK27)</f>
        <v>0</v>
      </c>
      <c r="BL27" s="97" t="e">
        <f>IF(AND(MASTER_DATA_NORMALIZED!BL27=0,BL$22=$L$22),VLOOKUP(MASTER_DATA_PROCESSED!$C27,Backend!$Q$9:$T$52,3,FALSE),MASTER_DATA_NORMALIZED!BL27)</f>
        <v>#N/A</v>
      </c>
      <c r="BM27" s="97">
        <f>IF(AND(MASTER_DATA_NORMALIZED!BM27=0,BM$22=$L$22),VLOOKUP(MASTER_DATA_PROCESSED!$C27,Backend!$Q$9:$T$52,3,FALSE),MASTER_DATA_NORMALIZED!BM27)</f>
        <v>0</v>
      </c>
      <c r="BN27" s="97">
        <f>IF(AND(MASTER_DATA_NORMALIZED!BN27=0,BN$22=$L$22),VLOOKUP(MASTER_DATA_PROCESSED!$C27,Backend!$Q$9:$T$52,3,FALSE),MASTER_DATA_NORMALIZED!BN27)</f>
        <v>0</v>
      </c>
      <c r="BO27" s="97">
        <f>IF(AND(MASTER_DATA_NORMALIZED!BO27=0,BO$22=$L$22),VLOOKUP(MASTER_DATA_PROCESSED!$C27,Backend!$Q$9:$T$52,3,FALSE),MASTER_DATA_NORMALIZED!BO27)</f>
        <v>0</v>
      </c>
      <c r="BP27" s="97" t="e">
        <f>IF(AND(MASTER_DATA_NORMALIZED!BP27=0,BP$22=$L$22),VLOOKUP(MASTER_DATA_PROCESSED!$C27,Backend!$Q$9:$T$52,3,FALSE),MASTER_DATA_NORMALIZED!BP27)</f>
        <v>#N/A</v>
      </c>
      <c r="BQ27" s="97">
        <f>IF(AND(MASTER_DATA_NORMALIZED!BQ27=0,BQ$22=$L$22),VLOOKUP(MASTER_DATA_PROCESSED!$C27,Backend!$Q$9:$T$52,3,FALSE),MASTER_DATA_NORMALIZED!BQ27)</f>
        <v>0</v>
      </c>
      <c r="BR27" s="97">
        <f>IF(AND(MASTER_DATA_NORMALIZED!BR27=0,BR$22=$L$22),VLOOKUP(MASTER_DATA_PROCESSED!$C27,Backend!$Q$9:$T$52,3,FALSE),MASTER_DATA_NORMALIZED!BR27)</f>
        <v>0</v>
      </c>
      <c r="BS27" s="97">
        <f>IF(AND(MASTER_DATA_NORMALIZED!BS27=0,BS$22=$L$22),VLOOKUP(MASTER_DATA_PROCESSED!$C27,Backend!$Q$9:$T$52,3,FALSE),MASTER_DATA_NORMALIZED!BS27)</f>
        <v>0</v>
      </c>
      <c r="BT27" s="97" t="e">
        <f>IF(AND(MASTER_DATA_NORMALIZED!BT27=0,BT$22=$L$22),VLOOKUP(MASTER_DATA_PROCESSED!$C27,Backend!$Q$9:$T$52,3,FALSE),MASTER_DATA_NORMALIZED!BT27)</f>
        <v>#N/A</v>
      </c>
      <c r="BU27" s="97">
        <f>IF(AND(MASTER_DATA_NORMALIZED!BU27=0,BU$22=$L$22),VLOOKUP(MASTER_DATA_PROCESSED!$C27,Backend!$Q$9:$T$52,3,FALSE),MASTER_DATA_NORMALIZED!BU27)</f>
        <v>0</v>
      </c>
      <c r="BV27" s="97">
        <f>IF(AND(MASTER_DATA_NORMALIZED!BV27=0,BV$22=$L$22),VLOOKUP(MASTER_DATA_PROCESSED!$C27,Backend!$Q$9:$T$52,3,FALSE),MASTER_DATA_NORMALIZED!BV27)</f>
        <v>0</v>
      </c>
      <c r="BW27" s="97">
        <f>IF(AND(MASTER_DATA_NORMALIZED!BW27=0,BW$22=$L$22),VLOOKUP(MASTER_DATA_PROCESSED!$C27,Backend!$Q$9:$T$52,3,FALSE),MASTER_DATA_NORMALIZED!BW27)</f>
        <v>0</v>
      </c>
      <c r="BX27" s="97" t="e">
        <f>IF(AND(MASTER_DATA_NORMALIZED!BX27=0,BX$22=$L$22),VLOOKUP(MASTER_DATA_PROCESSED!$C27,Backend!$Q$9:$T$52,3,FALSE),MASTER_DATA_NORMALIZED!BX27)</f>
        <v>#N/A</v>
      </c>
      <c r="BY27" s="97">
        <f>IF(AND(MASTER_DATA_NORMALIZED!BY27=0,BY$22=$L$22),VLOOKUP(MASTER_DATA_PROCESSED!$C27,Backend!$Q$9:$T$52,3,FALSE),MASTER_DATA_NORMALIZED!BY27)</f>
        <v>0</v>
      </c>
      <c r="BZ27" s="97">
        <f>IF(AND(MASTER_DATA_NORMALIZED!BZ27=0,BZ$22=$L$22),VLOOKUP(MASTER_DATA_PROCESSED!$C27,Backend!$Q$9:$T$52,3,FALSE),MASTER_DATA_NORMALIZED!BZ27)</f>
        <v>0</v>
      </c>
      <c r="CA27" s="97">
        <f>IF(AND(MASTER_DATA_NORMALIZED!CA27=0,CA$22=$L$22),VLOOKUP(MASTER_DATA_PROCESSED!$C27,Backend!$Q$9:$T$52,3,FALSE),MASTER_DATA_NORMALIZED!CA27)</f>
        <v>0</v>
      </c>
      <c r="CB27" s="97" t="e">
        <f>IF(AND(MASTER_DATA_NORMALIZED!CB27=0,CB$22=$L$22),VLOOKUP(MASTER_DATA_PROCESSED!$C27,Backend!$Q$9:$T$52,3,FALSE),MASTER_DATA_NORMALIZED!CB27)</f>
        <v>#N/A</v>
      </c>
      <c r="CC27" s="97">
        <f>IF(AND(MASTER_DATA_NORMALIZED!CC27=0,CC$22=$L$22),VLOOKUP(MASTER_DATA_PROCESSED!$C27,Backend!$Q$9:$T$52,3,FALSE),MASTER_DATA_NORMALIZED!CC27)</f>
        <v>0</v>
      </c>
      <c r="CD27" s="97">
        <f>IF(AND(MASTER_DATA_NORMALIZED!CD27=0,CD$22=$L$22),VLOOKUP(MASTER_DATA_PROCESSED!$C27,Backend!$Q$9:$T$52,3,FALSE),MASTER_DATA_NORMALIZED!CD27)</f>
        <v>0</v>
      </c>
      <c r="CE27" s="97">
        <f>IF(AND(MASTER_DATA_NORMALIZED!CE27=0,CE$22=$L$22),VLOOKUP(MASTER_DATA_PROCESSED!$C27,Backend!$Q$9:$T$52,3,FALSE),MASTER_DATA_NORMALIZED!CE27)</f>
        <v>0</v>
      </c>
      <c r="CF27" s="97" t="e">
        <f>IF(AND(MASTER_DATA_NORMALIZED!CF27=0,CF$22=$L$22),VLOOKUP(MASTER_DATA_PROCESSED!$C27,Backend!$Q$9:$T$52,3,FALSE),MASTER_DATA_NORMALIZED!CF27)</f>
        <v>#N/A</v>
      </c>
      <c r="CG27" s="97">
        <f>IF(AND(MASTER_DATA_NORMALIZED!CG27=0,CG$22=$L$22),VLOOKUP(MASTER_DATA_PROCESSED!$C27,Backend!$Q$9:$T$52,3,FALSE),MASTER_DATA_NORMALIZED!CG27)</f>
        <v>0</v>
      </c>
      <c r="CH27" s="97">
        <f>IF(AND(MASTER_DATA_NORMALIZED!CH27=0,CH$22=$L$22),VLOOKUP(MASTER_DATA_PROCESSED!$C27,Backend!$Q$9:$T$52,3,FALSE),MASTER_DATA_NORMALIZED!CH27)</f>
        <v>0</v>
      </c>
      <c r="CI27" s="97">
        <f>IF(AND(MASTER_DATA_NORMALIZED!CI27=0,CI$22=$L$22),VLOOKUP(MASTER_DATA_PROCESSED!$C27,Backend!$Q$9:$T$52,3,FALSE),MASTER_DATA_NORMALIZED!CI27)</f>
        <v>0</v>
      </c>
      <c r="CJ27" s="97" t="e">
        <f>IF(AND(MASTER_DATA_NORMALIZED!CJ27=0,CJ$22=$L$22),VLOOKUP(MASTER_DATA_PROCESSED!$C27,Backend!$Q$9:$T$52,3,FALSE),MASTER_DATA_NORMALIZED!CJ27)</f>
        <v>#N/A</v>
      </c>
      <c r="CK27" s="97">
        <f>IF(AND(MASTER_DATA_NORMALIZED!CK27=0,CK$22=$L$22),VLOOKUP(MASTER_DATA_PROCESSED!$C27,Backend!$Q$9:$T$52,3,FALSE),MASTER_DATA_NORMALIZED!CK27)</f>
        <v>0</v>
      </c>
      <c r="CL27" s="97">
        <f>IF(AND(MASTER_DATA_NORMALIZED!CL27=0,CL$22=$L$22),VLOOKUP(MASTER_DATA_PROCESSED!$C27,Backend!$Q$9:$T$52,3,FALSE),MASTER_DATA_NORMALIZED!CL27)</f>
        <v>0</v>
      </c>
      <c r="CM27" s="97">
        <f>IF(AND(MASTER_DATA_NORMALIZED!CM27=0,CM$22=$L$22),VLOOKUP(MASTER_DATA_PROCESSED!$C27,Backend!$Q$9:$T$52,3,FALSE),MASTER_DATA_NORMALIZED!CM27)</f>
        <v>0</v>
      </c>
      <c r="CN27" s="97" t="e">
        <f>IF(AND(MASTER_DATA_NORMALIZED!CN27=0,CN$22=$L$22),VLOOKUP(MASTER_DATA_PROCESSED!$C27,Backend!$Q$9:$T$52,3,FALSE),MASTER_DATA_NORMALIZED!CN27)</f>
        <v>#N/A</v>
      </c>
      <c r="CO27" s="97">
        <f>IF(AND(MASTER_DATA_NORMALIZED!CO27=0,CO$22=$L$22),VLOOKUP(MASTER_DATA_PROCESSED!$C27,Backend!$Q$9:$T$52,3,FALSE),MASTER_DATA_NORMALIZED!CO27)</f>
        <v>0</v>
      </c>
      <c r="CP27" s="97">
        <f>IF(AND(MASTER_DATA_NORMALIZED!CP27=0,CP$22=$L$22),VLOOKUP(MASTER_DATA_PROCESSED!$C27,Backend!$Q$9:$T$52,3,FALSE),MASTER_DATA_NORMALIZED!CP27)</f>
        <v>0</v>
      </c>
      <c r="CQ27" s="97">
        <f>IF(AND(MASTER_DATA_NORMALIZED!CQ27=0,CQ$22=$L$22),VLOOKUP(MASTER_DATA_PROCESSED!$C27,Backend!$Q$9:$T$52,3,FALSE),MASTER_DATA_NORMALIZED!CQ27)</f>
        <v>0</v>
      </c>
      <c r="CR27" s="97" t="e">
        <f>IF(AND(MASTER_DATA_NORMALIZED!CR27=0,CR$22=$L$22),VLOOKUP(MASTER_DATA_PROCESSED!$C27,Backend!$Q$9:$T$52,3,FALSE),MASTER_DATA_NORMALIZED!CR27)</f>
        <v>#N/A</v>
      </c>
      <c r="CS27" s="97">
        <f>IF(AND(MASTER_DATA_NORMALIZED!CS27=0,CS$22=$L$22),VLOOKUP(MASTER_DATA_PROCESSED!$C27,Backend!$Q$9:$T$52,3,FALSE),MASTER_DATA_NORMALIZED!CS27)</f>
        <v>0</v>
      </c>
      <c r="CT27" s="97">
        <f>IF(AND(MASTER_DATA_NORMALIZED!CT27=0,CT$22=$L$22),VLOOKUP(MASTER_DATA_PROCESSED!$C27,Backend!$Q$9:$T$52,3,FALSE),MASTER_DATA_NORMALIZED!CT27)</f>
        <v>0</v>
      </c>
      <c r="CU27" s="97">
        <f>IF(AND(MASTER_DATA_NORMALIZED!CU27=0,CU$22=$L$22),VLOOKUP(MASTER_DATA_PROCESSED!$C27,Backend!$Q$9:$T$52,3,FALSE),MASTER_DATA_NORMALIZED!CU27)</f>
        <v>0</v>
      </c>
      <c r="CV27" s="97" t="e">
        <f>IF(AND(MASTER_DATA_NORMALIZED!CV27=0,CV$22=$L$22),VLOOKUP(MASTER_DATA_PROCESSED!$C27,Backend!$Q$9:$T$52,3,FALSE),MASTER_DATA_NORMALIZED!CV27)</f>
        <v>#N/A</v>
      </c>
      <c r="CW27" s="97">
        <f>IF(AND(MASTER_DATA_NORMALIZED!CW27=0,CW$22=$L$22),VLOOKUP(MASTER_DATA_PROCESSED!$C27,Backend!$Q$9:$T$52,3,FALSE),MASTER_DATA_NORMALIZED!CW27)</f>
        <v>0</v>
      </c>
      <c r="CX27" s="97">
        <f>IF(AND(MASTER_DATA_NORMALIZED!CX27=0,CX$22=$L$22),VLOOKUP(MASTER_DATA_PROCESSED!$C27,Backend!$Q$9:$T$52,3,FALSE),MASTER_DATA_NORMALIZED!CX27)</f>
        <v>0</v>
      </c>
      <c r="CY27" s="97">
        <f>IF(AND(MASTER_DATA_NORMALIZED!CY27=0,CY$22=$L$22),VLOOKUP(MASTER_DATA_PROCESSED!$C27,Backend!$Q$9:$T$52,3,FALSE),MASTER_DATA_NORMALIZED!CY27)</f>
        <v>0</v>
      </c>
      <c r="CZ27" s="97" t="e">
        <f>IF(AND(MASTER_DATA_NORMALIZED!CZ27=0,CZ$22=$L$22),VLOOKUP(MASTER_DATA_PROCESSED!$C27,Backend!$Q$9:$T$52,3,FALSE),MASTER_DATA_NORMALIZED!CZ27)</f>
        <v>#N/A</v>
      </c>
      <c r="DA27" s="97" t="e">
        <f>IF(AND(MASTER_DATA_NORMALIZED!DA27=0,DA$22=$L$22),VLOOKUP(MASTER_DATA_PROCESSED!$C27,Backend!$Q$9:$T$52,3,FALSE),MASTER_DATA_NORMALIZED!DA27)</f>
        <v>#DIV/0!</v>
      </c>
      <c r="DB27" s="97" t="e">
        <f>IF(AND(MASTER_DATA_NORMALIZED!DB27=0,DB$22=$L$22),VLOOKUP(MASTER_DATA_PROCESSED!$C27,Backend!$Q$9:$T$52,3,FALSE),MASTER_DATA_NORMALIZED!DB27)</f>
        <v>#DIV/0!</v>
      </c>
      <c r="DC27" s="97" t="e">
        <f>IF(AND(MASTER_DATA_NORMALIZED!DC27=0,DC$22=$L$22),VLOOKUP(MASTER_DATA_PROCESSED!$C27,Backend!$Q$9:$T$52,3,FALSE),MASTER_DATA_NORMALIZED!DC27)</f>
        <v>#DIV/0!</v>
      </c>
      <c r="DD27" s="97" t="e">
        <f>IF(AND(MASTER_DATA_NORMALIZED!DD27=0,DD$22=$L$22),VLOOKUP(MASTER_DATA_PROCESSED!$C27,Backend!$Q$9:$T$52,3,FALSE),MASTER_DATA_NORMALIZED!DD27)</f>
        <v>#N/A</v>
      </c>
      <c r="DE27" s="97">
        <f>IF(AND(MASTER_DATA_NORMALIZED!DE27=0,DE$22=$L$22),VLOOKUP(MASTER_DATA_PROCESSED!$C27,Backend!$Q$9:$T$52,3,FALSE),MASTER_DATA_NORMALIZED!DE27)</f>
        <v>0</v>
      </c>
      <c r="DF27" s="97">
        <f>IF(AND(MASTER_DATA_NORMALIZED!DF27=0,DF$22=$L$22),VLOOKUP(MASTER_DATA_PROCESSED!$C27,Backend!$Q$9:$T$52,3,FALSE),MASTER_DATA_NORMALIZED!DF27)</f>
        <v>0</v>
      </c>
      <c r="DG27" s="97">
        <f>IF(AND(MASTER_DATA_NORMALIZED!DG27=0,DG$22=$L$22),VLOOKUP(MASTER_DATA_PROCESSED!$C27,Backend!$Q$9:$T$52,3,FALSE),MASTER_DATA_NORMALIZED!DG27)</f>
        <v>0</v>
      </c>
      <c r="DH27" s="97" t="e">
        <f>IF(AND(MASTER_DATA_NORMALIZED!DH27=0,DH$22=$L$22),VLOOKUP(MASTER_DATA_PROCESSED!$C27,Backend!$Q$9:$T$52,3,FALSE),MASTER_DATA_NORMALIZED!DH27)</f>
        <v>#N/A</v>
      </c>
      <c r="DI27" s="97">
        <f>IF(AND(MASTER_DATA_NORMALIZED!DI27=0,DI$22=$L$22),VLOOKUP(MASTER_DATA_PROCESSED!$C27,Backend!$Q$9:$T$52,3,FALSE),MASTER_DATA_NORMALIZED!DI27)</f>
        <v>0</v>
      </c>
      <c r="DJ27" s="97">
        <f>IF(AND(MASTER_DATA_NORMALIZED!DJ27=0,DJ$22=$L$22),VLOOKUP(MASTER_DATA_PROCESSED!$C27,Backend!$Q$9:$T$52,3,FALSE),MASTER_DATA_NORMALIZED!DJ27)</f>
        <v>0</v>
      </c>
      <c r="DK27" s="97">
        <f>IF(AND(MASTER_DATA_NORMALIZED!DK27=0,DK$22=$L$22),VLOOKUP(MASTER_DATA_PROCESSED!$C27,Backend!$Q$9:$T$52,3,FALSE),MASTER_DATA_NORMALIZED!DK27)</f>
        <v>0</v>
      </c>
      <c r="DL27" s="97" t="e">
        <f>IF(AND(MASTER_DATA_NORMALIZED!DL27=0,DL$22=$L$22),VLOOKUP(MASTER_DATA_PROCESSED!$C27,Backend!$Q$9:$T$52,3,FALSE),MASTER_DATA_NORMALIZED!DL27)</f>
        <v>#N/A</v>
      </c>
      <c r="DM27" s="97">
        <f>IF(AND(MASTER_DATA_NORMALIZED!DM27=0,DM$22=$L$22),VLOOKUP(MASTER_DATA_PROCESSED!$C27,Backend!$Q$9:$T$52,3,FALSE),MASTER_DATA_NORMALIZED!DM27)</f>
        <v>0</v>
      </c>
      <c r="DN27" s="97">
        <f>IF(AND(MASTER_DATA_NORMALIZED!DN27=0,DN$22=$L$22),VLOOKUP(MASTER_DATA_PROCESSED!$C27,Backend!$Q$9:$T$52,3,FALSE),MASTER_DATA_NORMALIZED!DN27)</f>
        <v>0</v>
      </c>
      <c r="DO27" s="97">
        <f>IF(AND(MASTER_DATA_NORMALIZED!DO27=0,DO$22=$L$22),VLOOKUP(MASTER_DATA_PROCESSED!$C27,Backend!$Q$9:$T$52,3,FALSE),MASTER_DATA_NORMALIZED!DO27)</f>
        <v>0</v>
      </c>
      <c r="DP27" s="97" t="e">
        <f>IF(AND(MASTER_DATA_NORMALIZED!DP27=0,DP$22=$L$22),VLOOKUP(MASTER_DATA_PROCESSED!$C27,Backend!$Q$9:$T$52,3,FALSE),MASTER_DATA_NORMALIZED!DP27)</f>
        <v>#N/A</v>
      </c>
      <c r="DQ27" s="97">
        <f>IF(AND(MASTER_DATA_NORMALIZED!DQ27=0,DQ$22=$L$22),VLOOKUP(MASTER_DATA_PROCESSED!$C27,Backend!$Q$9:$T$52,3,FALSE),MASTER_DATA_NORMALIZED!DQ27)</f>
        <v>0</v>
      </c>
      <c r="DR27" s="97">
        <f>IF(AND(MASTER_DATA_NORMALIZED!DR27=0,DR$22=$L$22),VLOOKUP(MASTER_DATA_PROCESSED!$C27,Backend!$Q$9:$T$52,3,FALSE),MASTER_DATA_NORMALIZED!DR27)</f>
        <v>0</v>
      </c>
      <c r="DS27" s="97">
        <f>IF(AND(MASTER_DATA_NORMALIZED!DS27=0,DS$22=$L$22),VLOOKUP(MASTER_DATA_PROCESSED!$C27,Backend!$Q$9:$T$52,3,FALSE),MASTER_DATA_NORMALIZED!DS27)</f>
        <v>0</v>
      </c>
      <c r="DT27" s="97" t="e">
        <f>IF(AND(MASTER_DATA_NORMALIZED!DT27=0,DT$22=$L$22),VLOOKUP(MASTER_DATA_PROCESSED!$C27,Backend!$Q$9:$T$52,3,FALSE),MASTER_DATA_NORMALIZED!DT27)</f>
        <v>#N/A</v>
      </c>
      <c r="DU27" s="97">
        <f>IF(AND(MASTER_DATA_NORMALIZED!DU27=0,DU$22=$L$22),VLOOKUP(MASTER_DATA_PROCESSED!$C27,Backend!$Q$9:$T$52,3,FALSE),MASTER_DATA_NORMALIZED!DU27)</f>
        <v>0</v>
      </c>
      <c r="DV27" s="97">
        <f>IF(AND(MASTER_DATA_NORMALIZED!DV27=0,DV$22=$L$22),VLOOKUP(MASTER_DATA_PROCESSED!$C27,Backend!$Q$9:$T$52,3,FALSE),MASTER_DATA_NORMALIZED!DV27)</f>
        <v>0</v>
      </c>
      <c r="DW27" s="97">
        <f>IF(AND(MASTER_DATA_NORMALIZED!DW27=0,DW$22=$L$22),VLOOKUP(MASTER_DATA_PROCESSED!$C27,Backend!$Q$9:$T$52,3,FALSE),MASTER_DATA_NORMALIZED!DW27)</f>
        <v>0</v>
      </c>
      <c r="DX27" s="97" t="e">
        <f>IF(AND(MASTER_DATA_NORMALIZED!DX27=0,DX$22=$L$22),VLOOKUP(MASTER_DATA_PROCESSED!$C27,Backend!$Q$9:$T$52,3,FALSE),MASTER_DATA_NORMALIZED!DX27)</f>
        <v>#N/A</v>
      </c>
      <c r="DY27" s="97">
        <f>IF(AND(MASTER_DATA_NORMALIZED!DY27=0,DY$22=$L$22),VLOOKUP(MASTER_DATA_PROCESSED!$C27,Backend!$Q$9:$T$52,3,FALSE),MASTER_DATA_NORMALIZED!DY27)</f>
        <v>0</v>
      </c>
      <c r="DZ27" s="97">
        <f>IF(AND(MASTER_DATA_NORMALIZED!DZ27=0,DZ$22=$L$22),VLOOKUP(MASTER_DATA_PROCESSED!$C27,Backend!$Q$9:$T$52,3,FALSE),MASTER_DATA_NORMALIZED!DZ27)</f>
        <v>0</v>
      </c>
      <c r="EA27" s="97">
        <f>IF(AND(MASTER_DATA_NORMALIZED!EA27=0,EA$22=$L$22),VLOOKUP(MASTER_DATA_PROCESSED!$C27,Backend!$Q$9:$T$52,3,FALSE),MASTER_DATA_NORMALIZED!EA27)</f>
        <v>0</v>
      </c>
      <c r="EB27" s="97" t="e">
        <f>IF(AND(MASTER_DATA_NORMALIZED!EB27=0,EB$22=$L$22),VLOOKUP(MASTER_DATA_PROCESSED!$C27,Backend!$Q$9:$T$52,3,FALSE),MASTER_DATA_NORMALIZED!EB27)</f>
        <v>#N/A</v>
      </c>
      <c r="EC27" s="97" t="e">
        <f>IF(AND(MASTER_DATA_NORMALIZED!EC27=0,EC$22=$L$22),VLOOKUP(MASTER_DATA_PROCESSED!$C27,Backend!$Q$9:$T$52,3,FALSE),MASTER_DATA_NORMALIZED!EC27)</f>
        <v>#DIV/0!</v>
      </c>
      <c r="ED27" s="97" t="e">
        <f>IF(AND(MASTER_DATA_NORMALIZED!ED27=0,ED$22=$L$22),VLOOKUP(MASTER_DATA_PROCESSED!$C27,Backend!$Q$9:$T$52,3,FALSE),MASTER_DATA_NORMALIZED!ED27)</f>
        <v>#DIV/0!</v>
      </c>
      <c r="EE27" s="97" t="e">
        <f>IF(AND(MASTER_DATA_NORMALIZED!EE27=0,EE$22=$L$22),VLOOKUP(MASTER_DATA_PROCESSED!$C27,Backend!$Q$9:$T$52,3,FALSE),MASTER_DATA_NORMALIZED!EE27)</f>
        <v>#DIV/0!</v>
      </c>
      <c r="EF27" s="97" t="e">
        <f>IF(AND(MASTER_DATA_NORMALIZED!EF27=0,EF$22=$L$22),VLOOKUP(MASTER_DATA_PROCESSED!$C27,Backend!$Q$9:$T$52,3,FALSE),MASTER_DATA_NORMALIZED!EF27)</f>
        <v>#VALUE!</v>
      </c>
      <c r="EG27" s="97">
        <f>IF(AND(MASTER_DATA_NORMALIZED!EG27=0,EG$22=$L$22),VLOOKUP(MASTER_DATA_PROCESSED!$C27,Backend!$Q$9:$T$52,3,FALSE),MASTER_DATA_NORMALIZED!EG27)</f>
        <v>0</v>
      </c>
      <c r="EH27" s="97">
        <f>IF(AND(MASTER_DATA_NORMALIZED!EH27=0,EH$22=$L$22),VLOOKUP(MASTER_DATA_PROCESSED!$C27,Backend!$Q$9:$T$52,3,FALSE),MASTER_DATA_NORMALIZED!EH27)</f>
        <v>0</v>
      </c>
      <c r="EI27" s="97">
        <f>IF(AND(MASTER_DATA_NORMALIZED!EI27=0,EI$22=$L$22),VLOOKUP(MASTER_DATA_PROCESSED!$C27,Backend!$Q$9:$T$52,3,FALSE),MASTER_DATA_NORMALIZED!EI27)</f>
        <v>0</v>
      </c>
      <c r="EJ27" s="97" t="e">
        <f>IF(AND(MASTER_DATA_NORMALIZED!EJ27=0,EJ$22=$L$22),VLOOKUP(MASTER_DATA_PROCESSED!$C27,Backend!$Q$9:$T$52,3,FALSE),MASTER_DATA_NORMALIZED!EJ27)</f>
        <v>#N/A</v>
      </c>
      <c r="EK27" s="97">
        <f>IF(AND(MASTER_DATA_NORMALIZED!EK27=0,EK$22=$L$22),VLOOKUP(MASTER_DATA_PROCESSED!$C27,Backend!$Q$9:$T$52,3,FALSE),MASTER_DATA_NORMALIZED!EK27)</f>
        <v>0</v>
      </c>
      <c r="EL27" s="97">
        <f>IF(AND(MASTER_DATA_NORMALIZED!EL27=0,EL$22=$L$22),VLOOKUP(MASTER_DATA_PROCESSED!$C27,Backend!$Q$9:$T$52,3,FALSE),MASTER_DATA_NORMALIZED!EL27)</f>
        <v>0</v>
      </c>
      <c r="EM27" s="97">
        <f>IF(AND(MASTER_DATA_NORMALIZED!EM27=0,EM$22=$L$22),VLOOKUP(MASTER_DATA_PROCESSED!$C27,Backend!$Q$9:$T$52,3,FALSE),MASTER_DATA_NORMALIZED!EM27)</f>
        <v>0</v>
      </c>
      <c r="EN27" s="97" t="e">
        <f>IF(AND(MASTER_DATA_NORMALIZED!EN27=0,EN$22=$L$22),VLOOKUP(MASTER_DATA_PROCESSED!$C27,Backend!$Q$9:$T$52,3,FALSE),MASTER_DATA_NORMALIZED!EN27)</f>
        <v>#N/A</v>
      </c>
      <c r="EO27" s="97">
        <f>IF(AND(MASTER_DATA_NORMALIZED!EO27=0,EO$22=$L$22),VLOOKUP(MASTER_DATA_PROCESSED!$C27,Backend!$Q$9:$T$52,3,FALSE),MASTER_DATA_NORMALIZED!EO27)</f>
        <v>0</v>
      </c>
      <c r="EP27" s="97">
        <f>IF(AND(MASTER_DATA_NORMALIZED!EP27=0,EP$22=$L$22),VLOOKUP(MASTER_DATA_PROCESSED!$C27,Backend!$Q$9:$T$52,3,FALSE),MASTER_DATA_NORMALIZED!EP27)</f>
        <v>0</v>
      </c>
      <c r="EQ27" s="97">
        <f>IF(AND(MASTER_DATA_NORMALIZED!EQ27=0,EQ$22=$L$22),VLOOKUP(MASTER_DATA_PROCESSED!$C27,Backend!$Q$9:$T$52,3,FALSE),MASTER_DATA_NORMALIZED!EQ27)</f>
        <v>0</v>
      </c>
      <c r="ER27" s="97" t="e">
        <f>IF(AND(MASTER_DATA_NORMALIZED!ER27=0,ER$22=$L$22),VLOOKUP(MASTER_DATA_PROCESSED!$C27,Backend!$Q$9:$T$52,3,FALSE),MASTER_DATA_NORMALIZED!ER27)</f>
        <v>#N/A</v>
      </c>
      <c r="ES27" s="97">
        <f>IF(AND(MASTER_DATA_NORMALIZED!ES27=0,ES$22=$L$22),VLOOKUP(MASTER_DATA_PROCESSED!$C27,Backend!$Q$9:$T$52,3,FALSE),MASTER_DATA_NORMALIZED!ES27)</f>
        <v>0</v>
      </c>
      <c r="ET27" s="97">
        <f>IF(AND(MASTER_DATA_NORMALIZED!ET27=0,ET$22=$L$22),VLOOKUP(MASTER_DATA_PROCESSED!$C27,Backend!$Q$9:$T$52,3,FALSE),MASTER_DATA_NORMALIZED!ET27)</f>
        <v>0</v>
      </c>
      <c r="EU27" s="97">
        <f>IF(AND(MASTER_DATA_NORMALIZED!EU27=0,EU$22=$L$22),VLOOKUP(MASTER_DATA_PROCESSED!$C27,Backend!$Q$9:$T$52,3,FALSE),MASTER_DATA_NORMALIZED!EU27)</f>
        <v>0</v>
      </c>
      <c r="EV27" s="97" t="e">
        <f>IF(AND(MASTER_DATA_NORMALIZED!EV27=0,EV$22=$L$22),VLOOKUP(MASTER_DATA_PROCESSED!$C27,Backend!$Q$9:$T$52,3,FALSE),MASTER_DATA_NORMALIZED!EV27)</f>
        <v>#N/A</v>
      </c>
      <c r="EW27" s="97">
        <f>IF(AND(MASTER_DATA_NORMALIZED!EW27=0,EW$22=$L$22),VLOOKUP(MASTER_DATA_PROCESSED!$C27,Backend!$Q$9:$T$52,3,FALSE),MASTER_DATA_NORMALIZED!EW27)</f>
        <v>0</v>
      </c>
      <c r="EX27" s="97">
        <f>IF(AND(MASTER_DATA_NORMALIZED!EX27=0,EX$22=$L$22),VLOOKUP(MASTER_DATA_PROCESSED!$C27,Backend!$Q$9:$T$52,3,FALSE),MASTER_DATA_NORMALIZED!EX27)</f>
        <v>0</v>
      </c>
      <c r="EY27" s="97">
        <f>IF(AND(MASTER_DATA_NORMALIZED!EY27=0,EY$22=$L$22),VLOOKUP(MASTER_DATA_PROCESSED!$C27,Backend!$Q$9:$T$52,3,FALSE),MASTER_DATA_NORMALIZED!EY27)</f>
        <v>0</v>
      </c>
      <c r="EZ27" s="97" t="e">
        <f>IF(AND(MASTER_DATA_NORMALIZED!EZ27=0,EZ$22=$L$22),VLOOKUP(MASTER_DATA_PROCESSED!$C27,Backend!$Q$9:$T$52,3,FALSE),MASTER_DATA_NORMALIZED!EZ27)</f>
        <v>#N/A</v>
      </c>
      <c r="FA27" s="97">
        <f>IF(AND(MASTER_DATA_NORMALIZED!FA27=0,FA$22=$L$22),VLOOKUP(MASTER_DATA_PROCESSED!$C27,Backend!$Q$9:$T$52,3,FALSE),MASTER_DATA_NORMALIZED!FA27)</f>
        <v>0</v>
      </c>
      <c r="FB27" s="97">
        <f>IF(AND(MASTER_DATA_NORMALIZED!FB27=0,FB$22=$L$22),VLOOKUP(MASTER_DATA_PROCESSED!$C27,Backend!$Q$9:$T$52,3,FALSE),MASTER_DATA_NORMALIZED!FB27)</f>
        <v>0</v>
      </c>
      <c r="FC27" s="97">
        <f>IF(AND(MASTER_DATA_NORMALIZED!FC27=0,FC$22=$L$22),VLOOKUP(MASTER_DATA_PROCESSED!$C27,Backend!$Q$9:$T$52,3,FALSE),MASTER_DATA_NORMALIZED!FC27)</f>
        <v>0</v>
      </c>
      <c r="FD27" s="97" t="e">
        <f>IF(AND(MASTER_DATA_NORMALIZED!FD27=0,FD$22=$L$22),VLOOKUP(MASTER_DATA_PROCESSED!$C27,Backend!$Q$9:$T$52,3,FALSE),MASTER_DATA_NORMALIZED!FD27)</f>
        <v>#N/A</v>
      </c>
      <c r="FE27" s="97">
        <f>IF(AND(MASTER_DATA_NORMALIZED!FE27=0,FE$22=$L$22),VLOOKUP(MASTER_DATA_PROCESSED!$C27,Backend!$Q$9:$T$52,3,FALSE),MASTER_DATA_NORMALIZED!FE27)</f>
        <v>0</v>
      </c>
      <c r="FF27" s="97">
        <f>IF(AND(MASTER_DATA_NORMALIZED!FF27=0,FF$22=$L$22),VLOOKUP(MASTER_DATA_PROCESSED!$C27,Backend!$Q$9:$T$52,3,FALSE),MASTER_DATA_NORMALIZED!FF27)</f>
        <v>0</v>
      </c>
      <c r="FG27" s="97">
        <f>IF(AND(MASTER_DATA_NORMALIZED!FG27=0,FG$22=$L$22),VLOOKUP(MASTER_DATA_PROCESSED!$C27,Backend!$Q$9:$T$52,3,FALSE),MASTER_DATA_NORMALIZED!FG27)</f>
        <v>0</v>
      </c>
      <c r="FH27" s="97" t="e">
        <f>IF(AND(MASTER_DATA_NORMALIZED!FH27=0,FH$22=$L$22),VLOOKUP(MASTER_DATA_PROCESSED!$C27,Backend!$Q$9:$T$52,3,FALSE),MASTER_DATA_NORMALIZED!FH27)</f>
        <v>#N/A</v>
      </c>
      <c r="FI27" s="97">
        <f>IF(AND(MASTER_DATA_NORMALIZED!FI27=0,FI$22=$L$22),VLOOKUP(MASTER_DATA_PROCESSED!$C27,Backend!$Q$9:$T$52,3,FALSE),MASTER_DATA_NORMALIZED!FI27)</f>
        <v>0</v>
      </c>
      <c r="FJ27" s="97">
        <f>IF(AND(MASTER_DATA_NORMALIZED!FJ27=0,FJ$22=$L$22),VLOOKUP(MASTER_DATA_PROCESSED!$C27,Backend!$Q$9:$T$52,3,FALSE),MASTER_DATA_NORMALIZED!FJ27)</f>
        <v>0</v>
      </c>
      <c r="FK27" s="97">
        <f>IF(AND(MASTER_DATA_NORMALIZED!FK27=0,FK$22=$L$22),VLOOKUP(MASTER_DATA_PROCESSED!$C27,Backend!$Q$9:$T$52,3,FALSE),MASTER_DATA_NORMALIZED!FK27)</f>
        <v>0</v>
      </c>
      <c r="FL27" s="97" t="e">
        <f>IF(AND(MASTER_DATA_NORMALIZED!FL27=0,FL$22=$L$22),VLOOKUP(MASTER_DATA_PROCESSED!$C27,Backend!$Q$9:$T$52,3,FALSE),MASTER_DATA_NORMALIZED!FL27)</f>
        <v>#N/A</v>
      </c>
      <c r="FM27" s="97">
        <f>IF(AND(MASTER_DATA_NORMALIZED!FM27=0,FM$22=$L$22),VLOOKUP(MASTER_DATA_PROCESSED!$C27,Backend!$Q$9:$T$52,3,FALSE),MASTER_DATA_NORMALIZED!FM27)</f>
        <v>0</v>
      </c>
      <c r="FN27" s="97">
        <f>IF(AND(MASTER_DATA_NORMALIZED!FN27=0,FN$22=$L$22),VLOOKUP(MASTER_DATA_PROCESSED!$C27,Backend!$Q$9:$T$52,3,FALSE),MASTER_DATA_NORMALIZED!FN27)</f>
        <v>0</v>
      </c>
      <c r="FO27" s="97">
        <f>IF(AND(MASTER_DATA_NORMALIZED!FO27=0,FO$22=$L$22),VLOOKUP(MASTER_DATA_PROCESSED!$C27,Backend!$Q$9:$T$52,3,FALSE),MASTER_DATA_NORMALIZED!FO27)</f>
        <v>0</v>
      </c>
      <c r="FP27" s="97" t="e">
        <f>IF(AND(MASTER_DATA_NORMALIZED!FP27=0,FP$22=$L$22),VLOOKUP(MASTER_DATA_PROCESSED!$C27,Backend!$Q$9:$T$52,3,FALSE),MASTER_DATA_NORMALIZED!FP27)</f>
        <v>#N/A</v>
      </c>
      <c r="FQ27" s="97">
        <f>IF(AND(MASTER_DATA_NORMALIZED!FQ27=0,FQ$22=$L$22),VLOOKUP(MASTER_DATA_PROCESSED!$C27,Backend!$Q$9:$T$52,3,FALSE),MASTER_DATA_NORMALIZED!FQ27)</f>
        <v>0</v>
      </c>
      <c r="FR27" s="97">
        <f>IF(AND(MASTER_DATA_NORMALIZED!FR27=0,FR$22=$L$22),VLOOKUP(MASTER_DATA_PROCESSED!$C27,Backend!$Q$9:$T$52,3,FALSE),MASTER_DATA_NORMALIZED!FR27)</f>
        <v>0</v>
      </c>
      <c r="FS27" s="97">
        <f>IF(AND(MASTER_DATA_NORMALIZED!FS27=0,FS$22=$L$22),VLOOKUP(MASTER_DATA_PROCESSED!$C27,Backend!$Q$9:$T$52,3,FALSE),MASTER_DATA_NORMALIZED!FS27)</f>
        <v>0</v>
      </c>
      <c r="FT27" s="97" t="e">
        <f>IF(AND(MASTER_DATA_NORMALIZED!FT27=0,FT$22=$L$22),VLOOKUP(MASTER_DATA_PROCESSED!$C27,Backend!$Q$9:$T$52,3,FALSE),MASTER_DATA_NORMALIZED!FT27)</f>
        <v>#N/A</v>
      </c>
      <c r="FU27" s="97">
        <f>IF(AND(MASTER_DATA_NORMALIZED!FU27=0,FU$22=$L$22),VLOOKUP(MASTER_DATA_PROCESSED!$C27,Backend!$Q$9:$T$52,3,FALSE),MASTER_DATA_NORMALIZED!FU27)</f>
        <v>0</v>
      </c>
      <c r="FV27" s="97">
        <f>IF(AND(MASTER_DATA_NORMALIZED!FV27=0,FV$22=$L$22),VLOOKUP(MASTER_DATA_PROCESSED!$C27,Backend!$Q$9:$T$52,3,FALSE),MASTER_DATA_NORMALIZED!FV27)</f>
        <v>0</v>
      </c>
      <c r="FW27" s="97">
        <f>IF(AND(MASTER_DATA_NORMALIZED!FW27=0,FW$22=$L$22),VLOOKUP(MASTER_DATA_PROCESSED!$C27,Backend!$Q$9:$T$52,3,FALSE),MASTER_DATA_NORMALIZED!FW27)</f>
        <v>0</v>
      </c>
      <c r="FX27" s="97" t="e">
        <f>IF(AND(MASTER_DATA_NORMALIZED!FX27=0,FX$22=$L$22),VLOOKUP(MASTER_DATA_PROCESSED!$C27,Backend!$Q$9:$T$52,3,FALSE),MASTER_DATA_NORMALIZED!FX27)</f>
        <v>#N/A</v>
      </c>
      <c r="FY27" s="97">
        <f>IF(AND(MASTER_DATA_NORMALIZED!FY27=0,FY$22=$L$22),VLOOKUP(MASTER_DATA_PROCESSED!$C27,Backend!$Q$9:$T$52,3,FALSE),MASTER_DATA_NORMALIZED!FY27)</f>
        <v>0</v>
      </c>
      <c r="FZ27" s="97">
        <f>IF(AND(MASTER_DATA_NORMALIZED!FZ27=0,FZ$22=$L$22),VLOOKUP(MASTER_DATA_PROCESSED!$C27,Backend!$Q$9:$T$52,3,FALSE),MASTER_DATA_NORMALIZED!FZ27)</f>
        <v>0</v>
      </c>
      <c r="GA27" s="97">
        <f>IF(AND(MASTER_DATA_NORMALIZED!GA27=0,GA$22=$L$22),VLOOKUP(MASTER_DATA_PROCESSED!$C27,Backend!$Q$9:$T$52,3,FALSE),MASTER_DATA_NORMALIZED!GA27)</f>
        <v>0</v>
      </c>
      <c r="GB27" s="97" t="e">
        <f>IF(AND(MASTER_DATA_NORMALIZED!GB27=0,GB$22=$L$22),VLOOKUP(MASTER_DATA_PROCESSED!$C27,Backend!$Q$9:$T$52,3,FALSE),MASTER_DATA_NORMALIZED!GB27)</f>
        <v>#N/A</v>
      </c>
      <c r="GC27" s="97">
        <f>IF(AND(MASTER_DATA_NORMALIZED!GC27=0,GC$22=$L$22),VLOOKUP(MASTER_DATA_PROCESSED!$C27,Backend!$Q$9:$T$52,3,FALSE),MASTER_DATA_NORMALIZED!GC27)</f>
        <v>0</v>
      </c>
      <c r="GD27" s="97">
        <f>IF(AND(MASTER_DATA_NORMALIZED!GD27=0,GD$22=$L$22),VLOOKUP(MASTER_DATA_PROCESSED!$C27,Backend!$Q$9:$T$52,3,FALSE),MASTER_DATA_NORMALIZED!GD27)</f>
        <v>0</v>
      </c>
      <c r="GE27" s="97">
        <f>IF(AND(MASTER_DATA_NORMALIZED!GE27=0,GE$22=$L$22),VLOOKUP(MASTER_DATA_PROCESSED!$C27,Backend!$Q$9:$T$52,3,FALSE),MASTER_DATA_NORMALIZED!GE27)</f>
        <v>0</v>
      </c>
      <c r="GF27" s="97" t="e">
        <f>IF(AND(MASTER_DATA_NORMALIZED!GF27=0,GF$22=$L$22),VLOOKUP(MASTER_DATA_PROCESSED!$C27,Backend!$Q$9:$T$52,3,FALSE),MASTER_DATA_NORMALIZED!GF27)</f>
        <v>#N/A</v>
      </c>
      <c r="GG27" s="97">
        <f>IF(AND(MASTER_DATA_NORMALIZED!GG27=0,GG$22=$L$22),VLOOKUP(MASTER_DATA_PROCESSED!$C27,Backend!$Q$9:$T$52,3,FALSE),MASTER_DATA_NORMALIZED!GG27)</f>
        <v>0</v>
      </c>
      <c r="GH27" s="97">
        <f>IF(AND(MASTER_DATA_NORMALIZED!GH27=0,GH$22=$L$22),VLOOKUP(MASTER_DATA_PROCESSED!$C27,Backend!$Q$9:$T$52,3,FALSE),MASTER_DATA_NORMALIZED!GH27)</f>
        <v>0</v>
      </c>
      <c r="GI27" s="97">
        <f>IF(AND(MASTER_DATA_NORMALIZED!GI27=0,GI$22=$L$22),VLOOKUP(MASTER_DATA_PROCESSED!$C27,Backend!$Q$9:$T$52,3,FALSE),MASTER_DATA_NORMALIZED!GI27)</f>
        <v>0</v>
      </c>
      <c r="GJ27" s="97" t="e">
        <f>IF(AND(MASTER_DATA_NORMALIZED!GJ27=0,GJ$22=$L$22),VLOOKUP(MASTER_DATA_PROCESSED!$C27,Backend!$Q$9:$T$52,3,FALSE),MASTER_DATA_NORMALIZED!GJ27)</f>
        <v>#N/A</v>
      </c>
      <c r="GK27" s="97">
        <f>IF(AND(MASTER_DATA_NORMALIZED!GK27=0,GK$22=$L$22),VLOOKUP(MASTER_DATA_PROCESSED!$C27,Backend!$Q$9:$T$52,3,FALSE),MASTER_DATA_NORMALIZED!GK27)</f>
        <v>0</v>
      </c>
      <c r="GL27" s="97">
        <f>IF(AND(MASTER_DATA_NORMALIZED!GL27=0,GL$22=$L$22),VLOOKUP(MASTER_DATA_PROCESSED!$C27,Backend!$Q$9:$T$52,3,FALSE),MASTER_DATA_NORMALIZED!GL27)</f>
        <v>0</v>
      </c>
      <c r="GM27" s="97">
        <f>IF(AND(MASTER_DATA_NORMALIZED!GM27=0,GM$22=$L$22),VLOOKUP(MASTER_DATA_PROCESSED!$C27,Backend!$Q$9:$T$52,3,FALSE),MASTER_DATA_NORMALIZED!GM27)</f>
        <v>0</v>
      </c>
      <c r="GN27" s="97" t="e">
        <f>IF(AND(MASTER_DATA_NORMALIZED!GN27=0,GN$22=$L$22),VLOOKUP(MASTER_DATA_PROCESSED!$C27,Backend!$Q$9:$T$52,3,FALSE),MASTER_DATA_NORMALIZED!GN27)</f>
        <v>#N/A</v>
      </c>
      <c r="GO27" s="97">
        <f>IF(AND(MASTER_DATA_NORMALIZED!GO27=0,GO$22=$L$22),VLOOKUP(MASTER_DATA_PROCESSED!$C27,Backend!$Q$9:$T$52,3,FALSE),MASTER_DATA_NORMALIZED!GO27)</f>
        <v>0</v>
      </c>
      <c r="GP27" s="97">
        <f>IF(AND(MASTER_DATA_NORMALIZED!GP27=0,GP$22=$L$22),VLOOKUP(MASTER_DATA_PROCESSED!$C27,Backend!$Q$9:$T$52,3,FALSE),MASTER_DATA_NORMALIZED!GP27)</f>
        <v>0</v>
      </c>
      <c r="GQ27" s="97">
        <f>IF(AND(MASTER_DATA_NORMALIZED!GQ27=0,GQ$22=$L$22),VLOOKUP(MASTER_DATA_PROCESSED!$C27,Backend!$Q$9:$T$52,3,FALSE),MASTER_DATA_NORMALIZED!GQ27)</f>
        <v>0</v>
      </c>
      <c r="GR27" s="97" t="e">
        <f>IF(AND(MASTER_DATA_NORMALIZED!GR27=0,GR$22=$L$22),VLOOKUP(MASTER_DATA_PROCESSED!$C27,Backend!$Q$9:$T$52,3,FALSE),MASTER_DATA_NORMALIZED!GR27)</f>
        <v>#N/A</v>
      </c>
      <c r="GS27" s="97">
        <f>IF(AND(MASTER_DATA_NORMALIZED!GS27=0,GS$22=$L$22),VLOOKUP(MASTER_DATA_PROCESSED!$C27,Backend!$Q$9:$T$52,3,FALSE),MASTER_DATA_NORMALIZED!GS27)</f>
        <v>0</v>
      </c>
      <c r="GT27" s="97">
        <f>IF(AND(MASTER_DATA_NORMALIZED!GT27=0,GT$22=$L$22),VLOOKUP(MASTER_DATA_PROCESSED!$C27,Backend!$Q$9:$T$52,3,FALSE),MASTER_DATA_NORMALIZED!GT27)</f>
        <v>0</v>
      </c>
      <c r="GU27" s="97">
        <f>IF(AND(MASTER_DATA_NORMALIZED!GU27=0,GU$22=$L$22),VLOOKUP(MASTER_DATA_PROCESSED!$C27,Backend!$Q$9:$T$52,3,FALSE),MASTER_DATA_NORMALIZED!GU27)</f>
        <v>0</v>
      </c>
      <c r="GV27" s="97" t="e">
        <f>IF(AND(MASTER_DATA_NORMALIZED!GV27=0,GV$22=$L$22),VLOOKUP(MASTER_DATA_PROCESSED!$C27,Backend!$Q$9:$T$52,3,FALSE),MASTER_DATA_NORMALIZED!GV27)</f>
        <v>#N/A</v>
      </c>
      <c r="GW27" s="97" t="e">
        <f>IF(AND(MASTER_DATA_NORMALIZED!GW27=0,GW$22=$L$22),VLOOKUP(MASTER_DATA_PROCESSED!$C27,Backend!$Q$9:$T$52,3,FALSE),MASTER_DATA_NORMALIZED!GW27)</f>
        <v>#REF!</v>
      </c>
      <c r="GX27" s="97" t="e">
        <f>IF(AND(MASTER_DATA_NORMALIZED!GX27=0,GX$22=$L$22),VLOOKUP(MASTER_DATA_PROCESSED!$C27,Backend!$Q$9:$T$52,3,FALSE),MASTER_DATA_NORMALIZED!GX27)</f>
        <v>#REF!</v>
      </c>
      <c r="GY27" s="97" t="e">
        <f>IF(AND(MASTER_DATA_NORMALIZED!GY27=0,GY$22=$L$22),VLOOKUP(MASTER_DATA_PROCESSED!$C27,Backend!$Q$9:$T$52,3,FALSE),MASTER_DATA_NORMALIZED!GY27)</f>
        <v>#REF!</v>
      </c>
    </row>
    <row r="28" spans="2:207" hidden="1" outlineLevel="2" x14ac:dyDescent="0.3">
      <c r="B28" s="21">
        <f t="shared" si="5"/>
        <v>10</v>
      </c>
      <c r="C28" s="52">
        <f t="shared" si="0"/>
        <v>123</v>
      </c>
      <c r="D28" s="77"/>
      <c r="E28" s="52"/>
      <c r="F28" s="52">
        <v>123</v>
      </c>
      <c r="G28" s="78"/>
      <c r="H28" s="35" t="s">
        <v>30</v>
      </c>
      <c r="I28" s="97">
        <f>IF(AND(MASTER_DATA_NORMALIZED!I28=0,I$22=$L$22),VLOOKUP(MASTER_DATA_PROCESSED!$C28,Backend!$Q$9:$T$52,3,FALSE),MASTER_DATA_NORMALIZED!I28)</f>
        <v>0</v>
      </c>
      <c r="J28" s="97">
        <f>IF(AND(MASTER_DATA_NORMALIZED!J28=0,J$22=$L$22),VLOOKUP(MASTER_DATA_PROCESSED!$C28,Backend!$Q$9:$T$52,3,FALSE),MASTER_DATA_NORMALIZED!J28)</f>
        <v>0</v>
      </c>
      <c r="K28" s="97">
        <f>IF(AND(MASTER_DATA_NORMALIZED!K28=0,K$22=$L$22),VLOOKUP(MASTER_DATA_PROCESSED!$C28,Backend!$Q$9:$T$52,3,FALSE),MASTER_DATA_NORMALIZED!K28)</f>
        <v>0</v>
      </c>
      <c r="L28" s="97" t="e">
        <f>IF(AND(MASTER_DATA_NORMALIZED!L28=0,L$22=$L$22),VLOOKUP(MASTER_DATA_PROCESSED!$C28,Backend!$Q$9:$T$52,3,FALSE),MASTER_DATA_NORMALIZED!L28)</f>
        <v>#N/A</v>
      </c>
      <c r="M28" s="97">
        <f>IF(AND(MASTER_DATA_NORMALIZED!M28=0,M$22=$L$22),VLOOKUP(MASTER_DATA_PROCESSED!$C28,Backend!$Q$9:$T$52,3,FALSE),MASTER_DATA_NORMALIZED!M28)</f>
        <v>0</v>
      </c>
      <c r="N28" s="97">
        <f>IF(AND(MASTER_DATA_NORMALIZED!N28=0,N$22=$L$22),VLOOKUP(MASTER_DATA_PROCESSED!$C28,Backend!$Q$9:$T$52,3,FALSE),MASTER_DATA_NORMALIZED!N28)</f>
        <v>0</v>
      </c>
      <c r="O28" s="97">
        <f>IF(AND(MASTER_DATA_NORMALIZED!O28=0,O$22=$L$22),VLOOKUP(MASTER_DATA_PROCESSED!$C28,Backend!$Q$9:$T$52,3,FALSE),MASTER_DATA_NORMALIZED!O28)</f>
        <v>0</v>
      </c>
      <c r="P28" s="97" t="e">
        <f>IF(AND(MASTER_DATA_NORMALIZED!P28=0,P$22=$L$22),VLOOKUP(MASTER_DATA_PROCESSED!$C28,Backend!$Q$9:$T$52,3,FALSE),MASTER_DATA_NORMALIZED!P28)</f>
        <v>#N/A</v>
      </c>
      <c r="Q28" s="97">
        <f>IF(AND(MASTER_DATA_NORMALIZED!Q28=0,Q$22=$L$22),VLOOKUP(MASTER_DATA_PROCESSED!$C28,Backend!$Q$9:$T$52,3,FALSE),MASTER_DATA_NORMALIZED!Q28)</f>
        <v>0</v>
      </c>
      <c r="R28" s="97">
        <f>IF(AND(MASTER_DATA_NORMALIZED!R28=0,R$22=$L$22),VLOOKUP(MASTER_DATA_PROCESSED!$C28,Backend!$Q$9:$T$52,3,FALSE),MASTER_DATA_NORMALIZED!R28)</f>
        <v>0</v>
      </c>
      <c r="S28" s="97">
        <f>IF(AND(MASTER_DATA_NORMALIZED!S28=0,S$22=$L$22),VLOOKUP(MASTER_DATA_PROCESSED!$C28,Backend!$Q$9:$T$52,3,FALSE),MASTER_DATA_NORMALIZED!S28)</f>
        <v>0</v>
      </c>
      <c r="T28" s="97" t="e">
        <f>IF(AND(MASTER_DATA_NORMALIZED!T28=0,T$22=$L$22),VLOOKUP(MASTER_DATA_PROCESSED!$C28,Backend!$Q$9:$T$52,3,FALSE),MASTER_DATA_NORMALIZED!T28)</f>
        <v>#N/A</v>
      </c>
      <c r="U28" s="97">
        <f>IF(AND(MASTER_DATA_NORMALIZED!U28=0,U$22=$L$22),VLOOKUP(MASTER_DATA_PROCESSED!$C28,Backend!$Q$9:$T$52,3,FALSE),MASTER_DATA_NORMALIZED!U28)</f>
        <v>0</v>
      </c>
      <c r="V28" s="97">
        <f>IF(AND(MASTER_DATA_NORMALIZED!V28=0,V$22=$L$22),VLOOKUP(MASTER_DATA_PROCESSED!$C28,Backend!$Q$9:$T$52,3,FALSE),MASTER_DATA_NORMALIZED!V28)</f>
        <v>0</v>
      </c>
      <c r="W28" s="97">
        <f>IF(AND(MASTER_DATA_NORMALIZED!W28=0,W$22=$L$22),VLOOKUP(MASTER_DATA_PROCESSED!$C28,Backend!$Q$9:$T$52,3,FALSE),MASTER_DATA_NORMALIZED!W28)</f>
        <v>0</v>
      </c>
      <c r="X28" s="97" t="e">
        <f>IF(AND(MASTER_DATA_NORMALIZED!X28=0,X$22=$L$22),VLOOKUP(MASTER_DATA_PROCESSED!$C28,Backend!$Q$9:$T$52,3,FALSE),MASTER_DATA_NORMALIZED!X28)</f>
        <v>#N/A</v>
      </c>
      <c r="Y28" s="97">
        <f>IF(AND(MASTER_DATA_NORMALIZED!Y28=0,Y$22=$L$22),VLOOKUP(MASTER_DATA_PROCESSED!$C28,Backend!$Q$9:$T$52,3,FALSE),MASTER_DATA_NORMALIZED!Y28)</f>
        <v>0</v>
      </c>
      <c r="Z28" s="97">
        <f>IF(AND(MASTER_DATA_NORMALIZED!Z28=0,Z$22=$L$22),VLOOKUP(MASTER_DATA_PROCESSED!$C28,Backend!$Q$9:$T$52,3,FALSE),MASTER_DATA_NORMALIZED!Z28)</f>
        <v>0</v>
      </c>
      <c r="AA28" s="97">
        <f>IF(AND(MASTER_DATA_NORMALIZED!AA28=0,AA$22=$L$22),VLOOKUP(MASTER_DATA_PROCESSED!$C28,Backend!$Q$9:$T$52,3,FALSE),MASTER_DATA_NORMALIZED!AA28)</f>
        <v>0</v>
      </c>
      <c r="AB28" s="97" t="e">
        <f>IF(AND(MASTER_DATA_NORMALIZED!AB28=0,AB$22=$L$22),VLOOKUP(MASTER_DATA_PROCESSED!$C28,Backend!$Q$9:$T$52,3,FALSE),MASTER_DATA_NORMALIZED!AB28)</f>
        <v>#N/A</v>
      </c>
      <c r="AC28" s="97">
        <f>IF(AND(MASTER_DATA_NORMALIZED!AC28=0,AC$22=$L$22),VLOOKUP(MASTER_DATA_PROCESSED!$C28,Backend!$Q$9:$T$52,3,FALSE),MASTER_DATA_NORMALIZED!AC28)</f>
        <v>0</v>
      </c>
      <c r="AD28" s="97">
        <f>IF(AND(MASTER_DATA_NORMALIZED!AD28=0,AD$22=$L$22),VLOOKUP(MASTER_DATA_PROCESSED!$C28,Backend!$Q$9:$T$52,3,FALSE),MASTER_DATA_NORMALIZED!AD28)</f>
        <v>0</v>
      </c>
      <c r="AE28" s="97">
        <f>IF(AND(MASTER_DATA_NORMALIZED!AE28=0,AE$22=$L$22),VLOOKUP(MASTER_DATA_PROCESSED!$C28,Backend!$Q$9:$T$52,3,FALSE),MASTER_DATA_NORMALIZED!AE28)</f>
        <v>0</v>
      </c>
      <c r="AF28" s="97" t="e">
        <f>IF(AND(MASTER_DATA_NORMALIZED!AF28=0,AF$22=$L$22),VLOOKUP(MASTER_DATA_PROCESSED!$C28,Backend!$Q$9:$T$52,3,FALSE),MASTER_DATA_NORMALIZED!AF28)</f>
        <v>#N/A</v>
      </c>
      <c r="AG28" s="97">
        <f>IF(AND(MASTER_DATA_NORMALIZED!AG28=0,AG$22=$L$22),VLOOKUP(MASTER_DATA_PROCESSED!$C28,Backend!$Q$9:$T$52,3,FALSE),MASTER_DATA_NORMALIZED!AG28)</f>
        <v>0</v>
      </c>
      <c r="AH28" s="97">
        <f>IF(AND(MASTER_DATA_NORMALIZED!AH28=0,AH$22=$L$22),VLOOKUP(MASTER_DATA_PROCESSED!$C28,Backend!$Q$9:$T$52,3,FALSE),MASTER_DATA_NORMALIZED!AH28)</f>
        <v>0</v>
      </c>
      <c r="AI28" s="97">
        <f>IF(AND(MASTER_DATA_NORMALIZED!AI28=0,AI$22=$L$22),VLOOKUP(MASTER_DATA_PROCESSED!$C28,Backend!$Q$9:$T$52,3,FALSE),MASTER_DATA_NORMALIZED!AI28)</f>
        <v>0</v>
      </c>
      <c r="AJ28" s="97" t="e">
        <f>IF(AND(MASTER_DATA_NORMALIZED!AJ28=0,AJ$22=$L$22),VLOOKUP(MASTER_DATA_PROCESSED!$C28,Backend!$Q$9:$T$52,3,FALSE),MASTER_DATA_NORMALIZED!AJ28)</f>
        <v>#N/A</v>
      </c>
      <c r="AK28" s="97">
        <f>IF(AND(MASTER_DATA_NORMALIZED!AK28=0,AK$22=$L$22),VLOOKUP(MASTER_DATA_PROCESSED!$C28,Backend!$Q$9:$T$52,3,FALSE),MASTER_DATA_NORMALIZED!AK28)</f>
        <v>0</v>
      </c>
      <c r="AL28" s="97">
        <f>IF(AND(MASTER_DATA_NORMALIZED!AL28=0,AL$22=$L$22),VLOOKUP(MASTER_DATA_PROCESSED!$C28,Backend!$Q$9:$T$52,3,FALSE),MASTER_DATA_NORMALIZED!AL28)</f>
        <v>0</v>
      </c>
      <c r="AM28" s="97">
        <f>IF(AND(MASTER_DATA_NORMALIZED!AM28=0,AM$22=$L$22),VLOOKUP(MASTER_DATA_PROCESSED!$C28,Backend!$Q$9:$T$52,3,FALSE),MASTER_DATA_NORMALIZED!AM28)</f>
        <v>0</v>
      </c>
      <c r="AN28" s="97" t="e">
        <f>IF(AND(MASTER_DATA_NORMALIZED!AN28=0,AN$22=$L$22),VLOOKUP(MASTER_DATA_PROCESSED!$C28,Backend!$Q$9:$T$52,3,FALSE),MASTER_DATA_NORMALIZED!AN28)</f>
        <v>#N/A</v>
      </c>
      <c r="AO28" s="97">
        <f>IF(AND(MASTER_DATA_NORMALIZED!AO28=0,AO$22=$L$22),VLOOKUP(MASTER_DATA_PROCESSED!$C28,Backend!$Q$9:$T$52,3,FALSE),MASTER_DATA_NORMALIZED!AO28)</f>
        <v>0</v>
      </c>
      <c r="AP28" s="97">
        <f>IF(AND(MASTER_DATA_NORMALIZED!AP28=0,AP$22=$L$22),VLOOKUP(MASTER_DATA_PROCESSED!$C28,Backend!$Q$9:$T$52,3,FALSE),MASTER_DATA_NORMALIZED!AP28)</f>
        <v>0</v>
      </c>
      <c r="AQ28" s="97">
        <f>IF(AND(MASTER_DATA_NORMALIZED!AQ28=0,AQ$22=$L$22),VLOOKUP(MASTER_DATA_PROCESSED!$C28,Backend!$Q$9:$T$52,3,FALSE),MASTER_DATA_NORMALIZED!AQ28)</f>
        <v>0</v>
      </c>
      <c r="AR28" s="97" t="e">
        <f>IF(AND(MASTER_DATA_NORMALIZED!AR28=0,AR$22=$L$22),VLOOKUP(MASTER_DATA_PROCESSED!$C28,Backend!$Q$9:$T$52,3,FALSE),MASTER_DATA_NORMALIZED!AR28)</f>
        <v>#N/A</v>
      </c>
      <c r="AS28" s="97">
        <f>IF(AND(MASTER_DATA_NORMALIZED!AS28=0,AS$22=$L$22),VLOOKUP(MASTER_DATA_PROCESSED!$C28,Backend!$Q$9:$T$52,3,FALSE),MASTER_DATA_NORMALIZED!AS28)</f>
        <v>0</v>
      </c>
      <c r="AT28" s="97">
        <f>IF(AND(MASTER_DATA_NORMALIZED!AT28=0,AT$22=$L$22),VLOOKUP(MASTER_DATA_PROCESSED!$C28,Backend!$Q$9:$T$52,3,FALSE),MASTER_DATA_NORMALIZED!AT28)</f>
        <v>0</v>
      </c>
      <c r="AU28" s="97">
        <f>IF(AND(MASTER_DATA_NORMALIZED!AU28=0,AU$22=$L$22),VLOOKUP(MASTER_DATA_PROCESSED!$C28,Backend!$Q$9:$T$52,3,FALSE),MASTER_DATA_NORMALIZED!AU28)</f>
        <v>0</v>
      </c>
      <c r="AV28" s="97" t="e">
        <f>IF(AND(MASTER_DATA_NORMALIZED!AV28=0,AV$22=$L$22),VLOOKUP(MASTER_DATA_PROCESSED!$C28,Backend!$Q$9:$T$52,3,FALSE),MASTER_DATA_NORMALIZED!AV28)</f>
        <v>#N/A</v>
      </c>
      <c r="AW28" s="97">
        <f>IF(AND(MASTER_DATA_NORMALIZED!AW28=0,AW$22=$L$22),VLOOKUP(MASTER_DATA_PROCESSED!$C28,Backend!$Q$9:$T$52,3,FALSE),MASTER_DATA_NORMALIZED!AW28)</f>
        <v>0</v>
      </c>
      <c r="AX28" s="97">
        <f>IF(AND(MASTER_DATA_NORMALIZED!AX28=0,AX$22=$L$22),VLOOKUP(MASTER_DATA_PROCESSED!$C28,Backend!$Q$9:$T$52,3,FALSE),MASTER_DATA_NORMALIZED!AX28)</f>
        <v>0</v>
      </c>
      <c r="AY28" s="97">
        <f>IF(AND(MASTER_DATA_NORMALIZED!AY28=0,AY$22=$L$22),VLOOKUP(MASTER_DATA_PROCESSED!$C28,Backend!$Q$9:$T$52,3,FALSE),MASTER_DATA_NORMALIZED!AY28)</f>
        <v>0</v>
      </c>
      <c r="AZ28" s="97" t="e">
        <f>IF(AND(MASTER_DATA_NORMALIZED!AZ28=0,AZ$22=$L$22),VLOOKUP(MASTER_DATA_PROCESSED!$C28,Backend!$Q$9:$T$52,3,FALSE),MASTER_DATA_NORMALIZED!AZ28)</f>
        <v>#N/A</v>
      </c>
      <c r="BA28" s="97">
        <f>IF(AND(MASTER_DATA_NORMALIZED!BA28=0,BA$22=$L$22),VLOOKUP(MASTER_DATA_PROCESSED!$C28,Backend!$Q$9:$T$52,3,FALSE),MASTER_DATA_NORMALIZED!BA28)</f>
        <v>0</v>
      </c>
      <c r="BB28" s="97">
        <f>IF(AND(MASTER_DATA_NORMALIZED!BB28=0,BB$22=$L$22),VLOOKUP(MASTER_DATA_PROCESSED!$C28,Backend!$Q$9:$T$52,3,FALSE),MASTER_DATA_NORMALIZED!BB28)</f>
        <v>0</v>
      </c>
      <c r="BC28" s="97">
        <f>IF(AND(MASTER_DATA_NORMALIZED!BC28=0,BC$22=$L$22),VLOOKUP(MASTER_DATA_PROCESSED!$C28,Backend!$Q$9:$T$52,3,FALSE),MASTER_DATA_NORMALIZED!BC28)</f>
        <v>0</v>
      </c>
      <c r="BD28" s="97" t="e">
        <f>IF(AND(MASTER_DATA_NORMALIZED!BD28=0,BD$22=$L$22),VLOOKUP(MASTER_DATA_PROCESSED!$C28,Backend!$Q$9:$T$52,3,FALSE),MASTER_DATA_NORMALIZED!BD28)</f>
        <v>#N/A</v>
      </c>
      <c r="BE28" s="97">
        <f>IF(AND(MASTER_DATA_NORMALIZED!BE28=0,BE$22=$L$22),VLOOKUP(MASTER_DATA_PROCESSED!$C28,Backend!$Q$9:$T$52,3,FALSE),MASTER_DATA_NORMALIZED!BE28)</f>
        <v>0</v>
      </c>
      <c r="BF28" s="97">
        <f>IF(AND(MASTER_DATA_NORMALIZED!BF28=0,BF$22=$L$22),VLOOKUP(MASTER_DATA_PROCESSED!$C28,Backend!$Q$9:$T$52,3,FALSE),MASTER_DATA_NORMALIZED!BF28)</f>
        <v>0</v>
      </c>
      <c r="BG28" s="97">
        <f>IF(AND(MASTER_DATA_NORMALIZED!BG28=0,BG$22=$L$22),VLOOKUP(MASTER_DATA_PROCESSED!$C28,Backend!$Q$9:$T$52,3,FALSE),MASTER_DATA_NORMALIZED!BG28)</f>
        <v>0</v>
      </c>
      <c r="BH28" s="97" t="e">
        <f>IF(AND(MASTER_DATA_NORMALIZED!BH28=0,BH$22=$L$22),VLOOKUP(MASTER_DATA_PROCESSED!$C28,Backend!$Q$9:$T$52,3,FALSE),MASTER_DATA_NORMALIZED!BH28)</f>
        <v>#N/A</v>
      </c>
      <c r="BI28" s="97">
        <f>IF(AND(MASTER_DATA_NORMALIZED!BI28=0,BI$22=$L$22),VLOOKUP(MASTER_DATA_PROCESSED!$C28,Backend!$Q$9:$T$52,3,FALSE),MASTER_DATA_NORMALIZED!BI28)</f>
        <v>0</v>
      </c>
      <c r="BJ28" s="97">
        <f>IF(AND(MASTER_DATA_NORMALIZED!BJ28=0,BJ$22=$L$22),VLOOKUP(MASTER_DATA_PROCESSED!$C28,Backend!$Q$9:$T$52,3,FALSE),MASTER_DATA_NORMALIZED!BJ28)</f>
        <v>0</v>
      </c>
      <c r="BK28" s="97">
        <f>IF(AND(MASTER_DATA_NORMALIZED!BK28=0,BK$22=$L$22),VLOOKUP(MASTER_DATA_PROCESSED!$C28,Backend!$Q$9:$T$52,3,FALSE),MASTER_DATA_NORMALIZED!BK28)</f>
        <v>0</v>
      </c>
      <c r="BL28" s="97" t="e">
        <f>IF(AND(MASTER_DATA_NORMALIZED!BL28=0,BL$22=$L$22),VLOOKUP(MASTER_DATA_PROCESSED!$C28,Backend!$Q$9:$T$52,3,FALSE),MASTER_DATA_NORMALIZED!BL28)</f>
        <v>#N/A</v>
      </c>
      <c r="BM28" s="97">
        <f>IF(AND(MASTER_DATA_NORMALIZED!BM28=0,BM$22=$L$22),VLOOKUP(MASTER_DATA_PROCESSED!$C28,Backend!$Q$9:$T$52,3,FALSE),MASTER_DATA_NORMALIZED!BM28)</f>
        <v>0</v>
      </c>
      <c r="BN28" s="97">
        <f>IF(AND(MASTER_DATA_NORMALIZED!BN28=0,BN$22=$L$22),VLOOKUP(MASTER_DATA_PROCESSED!$C28,Backend!$Q$9:$T$52,3,FALSE),MASTER_DATA_NORMALIZED!BN28)</f>
        <v>0</v>
      </c>
      <c r="BO28" s="97">
        <f>IF(AND(MASTER_DATA_NORMALIZED!BO28=0,BO$22=$L$22),VLOOKUP(MASTER_DATA_PROCESSED!$C28,Backend!$Q$9:$T$52,3,FALSE),MASTER_DATA_NORMALIZED!BO28)</f>
        <v>0</v>
      </c>
      <c r="BP28" s="97" t="e">
        <f>IF(AND(MASTER_DATA_NORMALIZED!BP28=0,BP$22=$L$22),VLOOKUP(MASTER_DATA_PROCESSED!$C28,Backend!$Q$9:$T$52,3,FALSE),MASTER_DATA_NORMALIZED!BP28)</f>
        <v>#N/A</v>
      </c>
      <c r="BQ28" s="97">
        <f>IF(AND(MASTER_DATA_NORMALIZED!BQ28=0,BQ$22=$L$22),VLOOKUP(MASTER_DATA_PROCESSED!$C28,Backend!$Q$9:$T$52,3,FALSE),MASTER_DATA_NORMALIZED!BQ28)</f>
        <v>0</v>
      </c>
      <c r="BR28" s="97">
        <f>IF(AND(MASTER_DATA_NORMALIZED!BR28=0,BR$22=$L$22),VLOOKUP(MASTER_DATA_PROCESSED!$C28,Backend!$Q$9:$T$52,3,FALSE),MASTER_DATA_NORMALIZED!BR28)</f>
        <v>0</v>
      </c>
      <c r="BS28" s="97">
        <f>IF(AND(MASTER_DATA_NORMALIZED!BS28=0,BS$22=$L$22),VLOOKUP(MASTER_DATA_PROCESSED!$C28,Backend!$Q$9:$T$52,3,FALSE),MASTER_DATA_NORMALIZED!BS28)</f>
        <v>0</v>
      </c>
      <c r="BT28" s="97" t="e">
        <f>IF(AND(MASTER_DATA_NORMALIZED!BT28=0,BT$22=$L$22),VLOOKUP(MASTER_DATA_PROCESSED!$C28,Backend!$Q$9:$T$52,3,FALSE),MASTER_DATA_NORMALIZED!BT28)</f>
        <v>#N/A</v>
      </c>
      <c r="BU28" s="97">
        <f>IF(AND(MASTER_DATA_NORMALIZED!BU28=0,BU$22=$L$22),VLOOKUP(MASTER_DATA_PROCESSED!$C28,Backend!$Q$9:$T$52,3,FALSE),MASTER_DATA_NORMALIZED!BU28)</f>
        <v>0</v>
      </c>
      <c r="BV28" s="97">
        <f>IF(AND(MASTER_DATA_NORMALIZED!BV28=0,BV$22=$L$22),VLOOKUP(MASTER_DATA_PROCESSED!$C28,Backend!$Q$9:$T$52,3,FALSE),MASTER_DATA_NORMALIZED!BV28)</f>
        <v>0</v>
      </c>
      <c r="BW28" s="97">
        <f>IF(AND(MASTER_DATA_NORMALIZED!BW28=0,BW$22=$L$22),VLOOKUP(MASTER_DATA_PROCESSED!$C28,Backend!$Q$9:$T$52,3,FALSE),MASTER_DATA_NORMALIZED!BW28)</f>
        <v>0</v>
      </c>
      <c r="BX28" s="97" t="e">
        <f>IF(AND(MASTER_DATA_NORMALIZED!BX28=0,BX$22=$L$22),VLOOKUP(MASTER_DATA_PROCESSED!$C28,Backend!$Q$9:$T$52,3,FALSE),MASTER_DATA_NORMALIZED!BX28)</f>
        <v>#N/A</v>
      </c>
      <c r="BY28" s="97">
        <f>IF(AND(MASTER_DATA_NORMALIZED!BY28=0,BY$22=$L$22),VLOOKUP(MASTER_DATA_PROCESSED!$C28,Backend!$Q$9:$T$52,3,FALSE),MASTER_DATA_NORMALIZED!BY28)</f>
        <v>0</v>
      </c>
      <c r="BZ28" s="97">
        <f>IF(AND(MASTER_DATA_NORMALIZED!BZ28=0,BZ$22=$L$22),VLOOKUP(MASTER_DATA_PROCESSED!$C28,Backend!$Q$9:$T$52,3,FALSE),MASTER_DATA_NORMALIZED!BZ28)</f>
        <v>0</v>
      </c>
      <c r="CA28" s="97">
        <f>IF(AND(MASTER_DATA_NORMALIZED!CA28=0,CA$22=$L$22),VLOOKUP(MASTER_DATA_PROCESSED!$C28,Backend!$Q$9:$T$52,3,FALSE),MASTER_DATA_NORMALIZED!CA28)</f>
        <v>0</v>
      </c>
      <c r="CB28" s="97" t="e">
        <f>IF(AND(MASTER_DATA_NORMALIZED!CB28=0,CB$22=$L$22),VLOOKUP(MASTER_DATA_PROCESSED!$C28,Backend!$Q$9:$T$52,3,FALSE),MASTER_DATA_NORMALIZED!CB28)</f>
        <v>#N/A</v>
      </c>
      <c r="CC28" s="97">
        <f>IF(AND(MASTER_DATA_NORMALIZED!CC28=0,CC$22=$L$22),VLOOKUP(MASTER_DATA_PROCESSED!$C28,Backend!$Q$9:$T$52,3,FALSE),MASTER_DATA_NORMALIZED!CC28)</f>
        <v>0</v>
      </c>
      <c r="CD28" s="97">
        <f>IF(AND(MASTER_DATA_NORMALIZED!CD28=0,CD$22=$L$22),VLOOKUP(MASTER_DATA_PROCESSED!$C28,Backend!$Q$9:$T$52,3,FALSE),MASTER_DATA_NORMALIZED!CD28)</f>
        <v>0</v>
      </c>
      <c r="CE28" s="97">
        <f>IF(AND(MASTER_DATA_NORMALIZED!CE28=0,CE$22=$L$22),VLOOKUP(MASTER_DATA_PROCESSED!$C28,Backend!$Q$9:$T$52,3,FALSE),MASTER_DATA_NORMALIZED!CE28)</f>
        <v>0</v>
      </c>
      <c r="CF28" s="97" t="e">
        <f>IF(AND(MASTER_DATA_NORMALIZED!CF28=0,CF$22=$L$22),VLOOKUP(MASTER_DATA_PROCESSED!$C28,Backend!$Q$9:$T$52,3,FALSE),MASTER_DATA_NORMALIZED!CF28)</f>
        <v>#N/A</v>
      </c>
      <c r="CG28" s="97">
        <f>IF(AND(MASTER_DATA_NORMALIZED!CG28=0,CG$22=$L$22),VLOOKUP(MASTER_DATA_PROCESSED!$C28,Backend!$Q$9:$T$52,3,FALSE),MASTER_DATA_NORMALIZED!CG28)</f>
        <v>0</v>
      </c>
      <c r="CH28" s="97">
        <f>IF(AND(MASTER_DATA_NORMALIZED!CH28=0,CH$22=$L$22),VLOOKUP(MASTER_DATA_PROCESSED!$C28,Backend!$Q$9:$T$52,3,FALSE),MASTER_DATA_NORMALIZED!CH28)</f>
        <v>0</v>
      </c>
      <c r="CI28" s="97">
        <f>IF(AND(MASTER_DATA_NORMALIZED!CI28=0,CI$22=$L$22),VLOOKUP(MASTER_DATA_PROCESSED!$C28,Backend!$Q$9:$T$52,3,FALSE),MASTER_DATA_NORMALIZED!CI28)</f>
        <v>0</v>
      </c>
      <c r="CJ28" s="97" t="e">
        <f>IF(AND(MASTER_DATA_NORMALIZED!CJ28=0,CJ$22=$L$22),VLOOKUP(MASTER_DATA_PROCESSED!$C28,Backend!$Q$9:$T$52,3,FALSE),MASTER_DATA_NORMALIZED!CJ28)</f>
        <v>#N/A</v>
      </c>
      <c r="CK28" s="97">
        <f>IF(AND(MASTER_DATA_NORMALIZED!CK28=0,CK$22=$L$22),VLOOKUP(MASTER_DATA_PROCESSED!$C28,Backend!$Q$9:$T$52,3,FALSE),MASTER_DATA_NORMALIZED!CK28)</f>
        <v>0</v>
      </c>
      <c r="CL28" s="97">
        <f>IF(AND(MASTER_DATA_NORMALIZED!CL28=0,CL$22=$L$22),VLOOKUP(MASTER_DATA_PROCESSED!$C28,Backend!$Q$9:$T$52,3,FALSE),MASTER_DATA_NORMALIZED!CL28)</f>
        <v>0</v>
      </c>
      <c r="CM28" s="97">
        <f>IF(AND(MASTER_DATA_NORMALIZED!CM28=0,CM$22=$L$22),VLOOKUP(MASTER_DATA_PROCESSED!$C28,Backend!$Q$9:$T$52,3,FALSE),MASTER_DATA_NORMALIZED!CM28)</f>
        <v>0</v>
      </c>
      <c r="CN28" s="97" t="e">
        <f>IF(AND(MASTER_DATA_NORMALIZED!CN28=0,CN$22=$L$22),VLOOKUP(MASTER_DATA_PROCESSED!$C28,Backend!$Q$9:$T$52,3,FALSE),MASTER_DATA_NORMALIZED!CN28)</f>
        <v>#N/A</v>
      </c>
      <c r="CO28" s="97">
        <f>IF(AND(MASTER_DATA_NORMALIZED!CO28=0,CO$22=$L$22),VLOOKUP(MASTER_DATA_PROCESSED!$C28,Backend!$Q$9:$T$52,3,FALSE),MASTER_DATA_NORMALIZED!CO28)</f>
        <v>0</v>
      </c>
      <c r="CP28" s="97">
        <f>IF(AND(MASTER_DATA_NORMALIZED!CP28=0,CP$22=$L$22),VLOOKUP(MASTER_DATA_PROCESSED!$C28,Backend!$Q$9:$T$52,3,FALSE),MASTER_DATA_NORMALIZED!CP28)</f>
        <v>0</v>
      </c>
      <c r="CQ28" s="97">
        <f>IF(AND(MASTER_DATA_NORMALIZED!CQ28=0,CQ$22=$L$22),VLOOKUP(MASTER_DATA_PROCESSED!$C28,Backend!$Q$9:$T$52,3,FALSE),MASTER_DATA_NORMALIZED!CQ28)</f>
        <v>0</v>
      </c>
      <c r="CR28" s="97" t="e">
        <f>IF(AND(MASTER_DATA_NORMALIZED!CR28=0,CR$22=$L$22),VLOOKUP(MASTER_DATA_PROCESSED!$C28,Backend!$Q$9:$T$52,3,FALSE),MASTER_DATA_NORMALIZED!CR28)</f>
        <v>#N/A</v>
      </c>
      <c r="CS28" s="97">
        <f>IF(AND(MASTER_DATA_NORMALIZED!CS28=0,CS$22=$L$22),VLOOKUP(MASTER_DATA_PROCESSED!$C28,Backend!$Q$9:$T$52,3,FALSE),MASTER_DATA_NORMALIZED!CS28)</f>
        <v>0</v>
      </c>
      <c r="CT28" s="97">
        <f>IF(AND(MASTER_DATA_NORMALIZED!CT28=0,CT$22=$L$22),VLOOKUP(MASTER_DATA_PROCESSED!$C28,Backend!$Q$9:$T$52,3,FALSE),MASTER_DATA_NORMALIZED!CT28)</f>
        <v>0</v>
      </c>
      <c r="CU28" s="97">
        <f>IF(AND(MASTER_DATA_NORMALIZED!CU28=0,CU$22=$L$22),VLOOKUP(MASTER_DATA_PROCESSED!$C28,Backend!$Q$9:$T$52,3,FALSE),MASTER_DATA_NORMALIZED!CU28)</f>
        <v>0</v>
      </c>
      <c r="CV28" s="97" t="e">
        <f>IF(AND(MASTER_DATA_NORMALIZED!CV28=0,CV$22=$L$22),VLOOKUP(MASTER_DATA_PROCESSED!$C28,Backend!$Q$9:$T$52,3,FALSE),MASTER_DATA_NORMALIZED!CV28)</f>
        <v>#N/A</v>
      </c>
      <c r="CW28" s="97">
        <f>IF(AND(MASTER_DATA_NORMALIZED!CW28=0,CW$22=$L$22),VLOOKUP(MASTER_DATA_PROCESSED!$C28,Backend!$Q$9:$T$52,3,FALSE),MASTER_DATA_NORMALIZED!CW28)</f>
        <v>0</v>
      </c>
      <c r="CX28" s="97">
        <f>IF(AND(MASTER_DATA_NORMALIZED!CX28=0,CX$22=$L$22),VLOOKUP(MASTER_DATA_PROCESSED!$C28,Backend!$Q$9:$T$52,3,FALSE),MASTER_DATA_NORMALIZED!CX28)</f>
        <v>0</v>
      </c>
      <c r="CY28" s="97">
        <f>IF(AND(MASTER_DATA_NORMALIZED!CY28=0,CY$22=$L$22),VLOOKUP(MASTER_DATA_PROCESSED!$C28,Backend!$Q$9:$T$52,3,FALSE),MASTER_DATA_NORMALIZED!CY28)</f>
        <v>0</v>
      </c>
      <c r="CZ28" s="97" t="e">
        <f>IF(AND(MASTER_DATA_NORMALIZED!CZ28=0,CZ$22=$L$22),VLOOKUP(MASTER_DATA_PROCESSED!$C28,Backend!$Q$9:$T$52,3,FALSE),MASTER_DATA_NORMALIZED!CZ28)</f>
        <v>#N/A</v>
      </c>
      <c r="DA28" s="97" t="e">
        <f>IF(AND(MASTER_DATA_NORMALIZED!DA28=0,DA$22=$L$22),VLOOKUP(MASTER_DATA_PROCESSED!$C28,Backend!$Q$9:$T$52,3,FALSE),MASTER_DATA_NORMALIZED!DA28)</f>
        <v>#DIV/0!</v>
      </c>
      <c r="DB28" s="97" t="e">
        <f>IF(AND(MASTER_DATA_NORMALIZED!DB28=0,DB$22=$L$22),VLOOKUP(MASTER_DATA_PROCESSED!$C28,Backend!$Q$9:$T$52,3,FALSE),MASTER_DATA_NORMALIZED!DB28)</f>
        <v>#DIV/0!</v>
      </c>
      <c r="DC28" s="97" t="e">
        <f>IF(AND(MASTER_DATA_NORMALIZED!DC28=0,DC$22=$L$22),VLOOKUP(MASTER_DATA_PROCESSED!$C28,Backend!$Q$9:$T$52,3,FALSE),MASTER_DATA_NORMALIZED!DC28)</f>
        <v>#DIV/0!</v>
      </c>
      <c r="DD28" s="97" t="e">
        <f>IF(AND(MASTER_DATA_NORMALIZED!DD28=0,DD$22=$L$22),VLOOKUP(MASTER_DATA_PROCESSED!$C28,Backend!$Q$9:$T$52,3,FALSE),MASTER_DATA_NORMALIZED!DD28)</f>
        <v>#N/A</v>
      </c>
      <c r="DE28" s="97">
        <f>IF(AND(MASTER_DATA_NORMALIZED!DE28=0,DE$22=$L$22),VLOOKUP(MASTER_DATA_PROCESSED!$C28,Backend!$Q$9:$T$52,3,FALSE),MASTER_DATA_NORMALIZED!DE28)</f>
        <v>0</v>
      </c>
      <c r="DF28" s="97">
        <f>IF(AND(MASTER_DATA_NORMALIZED!DF28=0,DF$22=$L$22),VLOOKUP(MASTER_DATA_PROCESSED!$C28,Backend!$Q$9:$T$52,3,FALSE),MASTER_DATA_NORMALIZED!DF28)</f>
        <v>0</v>
      </c>
      <c r="DG28" s="97">
        <f>IF(AND(MASTER_DATA_NORMALIZED!DG28=0,DG$22=$L$22),VLOOKUP(MASTER_DATA_PROCESSED!$C28,Backend!$Q$9:$T$52,3,FALSE),MASTER_DATA_NORMALIZED!DG28)</f>
        <v>0</v>
      </c>
      <c r="DH28" s="97" t="e">
        <f>IF(AND(MASTER_DATA_NORMALIZED!DH28=0,DH$22=$L$22),VLOOKUP(MASTER_DATA_PROCESSED!$C28,Backend!$Q$9:$T$52,3,FALSE),MASTER_DATA_NORMALIZED!DH28)</f>
        <v>#N/A</v>
      </c>
      <c r="DI28" s="97">
        <f>IF(AND(MASTER_DATA_NORMALIZED!DI28=0,DI$22=$L$22),VLOOKUP(MASTER_DATA_PROCESSED!$C28,Backend!$Q$9:$T$52,3,FALSE),MASTER_DATA_NORMALIZED!DI28)</f>
        <v>0</v>
      </c>
      <c r="DJ28" s="97">
        <f>IF(AND(MASTER_DATA_NORMALIZED!DJ28=0,DJ$22=$L$22),VLOOKUP(MASTER_DATA_PROCESSED!$C28,Backend!$Q$9:$T$52,3,FALSE),MASTER_DATA_NORMALIZED!DJ28)</f>
        <v>0</v>
      </c>
      <c r="DK28" s="97">
        <f>IF(AND(MASTER_DATA_NORMALIZED!DK28=0,DK$22=$L$22),VLOOKUP(MASTER_DATA_PROCESSED!$C28,Backend!$Q$9:$T$52,3,FALSE),MASTER_DATA_NORMALIZED!DK28)</f>
        <v>0</v>
      </c>
      <c r="DL28" s="97" t="e">
        <f>IF(AND(MASTER_DATA_NORMALIZED!DL28=0,DL$22=$L$22),VLOOKUP(MASTER_DATA_PROCESSED!$C28,Backend!$Q$9:$T$52,3,FALSE),MASTER_DATA_NORMALIZED!DL28)</f>
        <v>#N/A</v>
      </c>
      <c r="DM28" s="97">
        <f>IF(AND(MASTER_DATA_NORMALIZED!DM28=0,DM$22=$L$22),VLOOKUP(MASTER_DATA_PROCESSED!$C28,Backend!$Q$9:$T$52,3,FALSE),MASTER_DATA_NORMALIZED!DM28)</f>
        <v>0</v>
      </c>
      <c r="DN28" s="97">
        <f>IF(AND(MASTER_DATA_NORMALIZED!DN28=0,DN$22=$L$22),VLOOKUP(MASTER_DATA_PROCESSED!$C28,Backend!$Q$9:$T$52,3,FALSE),MASTER_DATA_NORMALIZED!DN28)</f>
        <v>0</v>
      </c>
      <c r="DO28" s="97">
        <f>IF(AND(MASTER_DATA_NORMALIZED!DO28=0,DO$22=$L$22),VLOOKUP(MASTER_DATA_PROCESSED!$C28,Backend!$Q$9:$T$52,3,FALSE),MASTER_DATA_NORMALIZED!DO28)</f>
        <v>0</v>
      </c>
      <c r="DP28" s="97" t="e">
        <f>IF(AND(MASTER_DATA_NORMALIZED!DP28=0,DP$22=$L$22),VLOOKUP(MASTER_DATA_PROCESSED!$C28,Backend!$Q$9:$T$52,3,FALSE),MASTER_DATA_NORMALIZED!DP28)</f>
        <v>#N/A</v>
      </c>
      <c r="DQ28" s="97">
        <f>IF(AND(MASTER_DATA_NORMALIZED!DQ28=0,DQ$22=$L$22),VLOOKUP(MASTER_DATA_PROCESSED!$C28,Backend!$Q$9:$T$52,3,FALSE),MASTER_DATA_NORMALIZED!DQ28)</f>
        <v>0</v>
      </c>
      <c r="DR28" s="97">
        <f>IF(AND(MASTER_DATA_NORMALIZED!DR28=0,DR$22=$L$22),VLOOKUP(MASTER_DATA_PROCESSED!$C28,Backend!$Q$9:$T$52,3,FALSE),MASTER_DATA_NORMALIZED!DR28)</f>
        <v>0</v>
      </c>
      <c r="DS28" s="97">
        <f>IF(AND(MASTER_DATA_NORMALIZED!DS28=0,DS$22=$L$22),VLOOKUP(MASTER_DATA_PROCESSED!$C28,Backend!$Q$9:$T$52,3,FALSE),MASTER_DATA_NORMALIZED!DS28)</f>
        <v>0</v>
      </c>
      <c r="DT28" s="97" t="e">
        <f>IF(AND(MASTER_DATA_NORMALIZED!DT28=0,DT$22=$L$22),VLOOKUP(MASTER_DATA_PROCESSED!$C28,Backend!$Q$9:$T$52,3,FALSE),MASTER_DATA_NORMALIZED!DT28)</f>
        <v>#N/A</v>
      </c>
      <c r="DU28" s="97">
        <f>IF(AND(MASTER_DATA_NORMALIZED!DU28=0,DU$22=$L$22),VLOOKUP(MASTER_DATA_PROCESSED!$C28,Backend!$Q$9:$T$52,3,FALSE),MASTER_DATA_NORMALIZED!DU28)</f>
        <v>0</v>
      </c>
      <c r="DV28" s="97">
        <f>IF(AND(MASTER_DATA_NORMALIZED!DV28=0,DV$22=$L$22),VLOOKUP(MASTER_DATA_PROCESSED!$C28,Backend!$Q$9:$T$52,3,FALSE),MASTER_DATA_NORMALIZED!DV28)</f>
        <v>0</v>
      </c>
      <c r="DW28" s="97">
        <f>IF(AND(MASTER_DATA_NORMALIZED!DW28=0,DW$22=$L$22),VLOOKUP(MASTER_DATA_PROCESSED!$C28,Backend!$Q$9:$T$52,3,FALSE),MASTER_DATA_NORMALIZED!DW28)</f>
        <v>0</v>
      </c>
      <c r="DX28" s="97" t="e">
        <f>IF(AND(MASTER_DATA_NORMALIZED!DX28=0,DX$22=$L$22),VLOOKUP(MASTER_DATA_PROCESSED!$C28,Backend!$Q$9:$T$52,3,FALSE),MASTER_DATA_NORMALIZED!DX28)</f>
        <v>#N/A</v>
      </c>
      <c r="DY28" s="97">
        <f>IF(AND(MASTER_DATA_NORMALIZED!DY28=0,DY$22=$L$22),VLOOKUP(MASTER_DATA_PROCESSED!$C28,Backend!$Q$9:$T$52,3,FALSE),MASTER_DATA_NORMALIZED!DY28)</f>
        <v>0</v>
      </c>
      <c r="DZ28" s="97">
        <f>IF(AND(MASTER_DATA_NORMALIZED!DZ28=0,DZ$22=$L$22),VLOOKUP(MASTER_DATA_PROCESSED!$C28,Backend!$Q$9:$T$52,3,FALSE),MASTER_DATA_NORMALIZED!DZ28)</f>
        <v>0</v>
      </c>
      <c r="EA28" s="97">
        <f>IF(AND(MASTER_DATA_NORMALIZED!EA28=0,EA$22=$L$22),VLOOKUP(MASTER_DATA_PROCESSED!$C28,Backend!$Q$9:$T$52,3,FALSE),MASTER_DATA_NORMALIZED!EA28)</f>
        <v>0</v>
      </c>
      <c r="EB28" s="97" t="e">
        <f>IF(AND(MASTER_DATA_NORMALIZED!EB28=0,EB$22=$L$22),VLOOKUP(MASTER_DATA_PROCESSED!$C28,Backend!$Q$9:$T$52,3,FALSE),MASTER_DATA_NORMALIZED!EB28)</f>
        <v>#N/A</v>
      </c>
      <c r="EC28" s="97" t="e">
        <f>IF(AND(MASTER_DATA_NORMALIZED!EC28=0,EC$22=$L$22),VLOOKUP(MASTER_DATA_PROCESSED!$C28,Backend!$Q$9:$T$52,3,FALSE),MASTER_DATA_NORMALIZED!EC28)</f>
        <v>#DIV/0!</v>
      </c>
      <c r="ED28" s="97" t="e">
        <f>IF(AND(MASTER_DATA_NORMALIZED!ED28=0,ED$22=$L$22),VLOOKUP(MASTER_DATA_PROCESSED!$C28,Backend!$Q$9:$T$52,3,FALSE),MASTER_DATA_NORMALIZED!ED28)</f>
        <v>#DIV/0!</v>
      </c>
      <c r="EE28" s="97" t="e">
        <f>IF(AND(MASTER_DATA_NORMALIZED!EE28=0,EE$22=$L$22),VLOOKUP(MASTER_DATA_PROCESSED!$C28,Backend!$Q$9:$T$52,3,FALSE),MASTER_DATA_NORMALIZED!EE28)</f>
        <v>#DIV/0!</v>
      </c>
      <c r="EF28" s="97" t="e">
        <f>IF(AND(MASTER_DATA_NORMALIZED!EF28=0,EF$22=$L$22),VLOOKUP(MASTER_DATA_PROCESSED!$C28,Backend!$Q$9:$T$52,3,FALSE),MASTER_DATA_NORMALIZED!EF28)</f>
        <v>#VALUE!</v>
      </c>
      <c r="EG28" s="97">
        <f>IF(AND(MASTER_DATA_NORMALIZED!EG28=0,EG$22=$L$22),VLOOKUP(MASTER_DATA_PROCESSED!$C28,Backend!$Q$9:$T$52,3,FALSE),MASTER_DATA_NORMALIZED!EG28)</f>
        <v>0</v>
      </c>
      <c r="EH28" s="97">
        <f>IF(AND(MASTER_DATA_NORMALIZED!EH28=0,EH$22=$L$22),VLOOKUP(MASTER_DATA_PROCESSED!$C28,Backend!$Q$9:$T$52,3,FALSE),MASTER_DATA_NORMALIZED!EH28)</f>
        <v>0</v>
      </c>
      <c r="EI28" s="97">
        <f>IF(AND(MASTER_DATA_NORMALIZED!EI28=0,EI$22=$L$22),VLOOKUP(MASTER_DATA_PROCESSED!$C28,Backend!$Q$9:$T$52,3,FALSE),MASTER_DATA_NORMALIZED!EI28)</f>
        <v>0</v>
      </c>
      <c r="EJ28" s="97" t="e">
        <f>IF(AND(MASTER_DATA_NORMALIZED!EJ28=0,EJ$22=$L$22),VLOOKUP(MASTER_DATA_PROCESSED!$C28,Backend!$Q$9:$T$52,3,FALSE),MASTER_DATA_NORMALIZED!EJ28)</f>
        <v>#N/A</v>
      </c>
      <c r="EK28" s="97">
        <f>IF(AND(MASTER_DATA_NORMALIZED!EK28=0,EK$22=$L$22),VLOOKUP(MASTER_DATA_PROCESSED!$C28,Backend!$Q$9:$T$52,3,FALSE),MASTER_DATA_NORMALIZED!EK28)</f>
        <v>0</v>
      </c>
      <c r="EL28" s="97">
        <f>IF(AND(MASTER_DATA_NORMALIZED!EL28=0,EL$22=$L$22),VLOOKUP(MASTER_DATA_PROCESSED!$C28,Backend!$Q$9:$T$52,3,FALSE),MASTER_DATA_NORMALIZED!EL28)</f>
        <v>0</v>
      </c>
      <c r="EM28" s="97">
        <f>IF(AND(MASTER_DATA_NORMALIZED!EM28=0,EM$22=$L$22),VLOOKUP(MASTER_DATA_PROCESSED!$C28,Backend!$Q$9:$T$52,3,FALSE),MASTER_DATA_NORMALIZED!EM28)</f>
        <v>0</v>
      </c>
      <c r="EN28" s="97" t="e">
        <f>IF(AND(MASTER_DATA_NORMALIZED!EN28=0,EN$22=$L$22),VLOOKUP(MASTER_DATA_PROCESSED!$C28,Backend!$Q$9:$T$52,3,FALSE),MASTER_DATA_NORMALIZED!EN28)</f>
        <v>#N/A</v>
      </c>
      <c r="EO28" s="97">
        <f>IF(AND(MASTER_DATA_NORMALIZED!EO28=0,EO$22=$L$22),VLOOKUP(MASTER_DATA_PROCESSED!$C28,Backend!$Q$9:$T$52,3,FALSE),MASTER_DATA_NORMALIZED!EO28)</f>
        <v>0</v>
      </c>
      <c r="EP28" s="97">
        <f>IF(AND(MASTER_DATA_NORMALIZED!EP28=0,EP$22=$L$22),VLOOKUP(MASTER_DATA_PROCESSED!$C28,Backend!$Q$9:$T$52,3,FALSE),MASTER_DATA_NORMALIZED!EP28)</f>
        <v>0</v>
      </c>
      <c r="EQ28" s="97">
        <f>IF(AND(MASTER_DATA_NORMALIZED!EQ28=0,EQ$22=$L$22),VLOOKUP(MASTER_DATA_PROCESSED!$C28,Backend!$Q$9:$T$52,3,FALSE),MASTER_DATA_NORMALIZED!EQ28)</f>
        <v>0</v>
      </c>
      <c r="ER28" s="97" t="e">
        <f>IF(AND(MASTER_DATA_NORMALIZED!ER28=0,ER$22=$L$22),VLOOKUP(MASTER_DATA_PROCESSED!$C28,Backend!$Q$9:$T$52,3,FALSE),MASTER_DATA_NORMALIZED!ER28)</f>
        <v>#N/A</v>
      </c>
      <c r="ES28" s="97">
        <f>IF(AND(MASTER_DATA_NORMALIZED!ES28=0,ES$22=$L$22),VLOOKUP(MASTER_DATA_PROCESSED!$C28,Backend!$Q$9:$T$52,3,FALSE),MASTER_DATA_NORMALIZED!ES28)</f>
        <v>0</v>
      </c>
      <c r="ET28" s="97">
        <f>IF(AND(MASTER_DATA_NORMALIZED!ET28=0,ET$22=$L$22),VLOOKUP(MASTER_DATA_PROCESSED!$C28,Backend!$Q$9:$T$52,3,FALSE),MASTER_DATA_NORMALIZED!ET28)</f>
        <v>0</v>
      </c>
      <c r="EU28" s="97">
        <f>IF(AND(MASTER_DATA_NORMALIZED!EU28=0,EU$22=$L$22),VLOOKUP(MASTER_DATA_PROCESSED!$C28,Backend!$Q$9:$T$52,3,FALSE),MASTER_DATA_NORMALIZED!EU28)</f>
        <v>0</v>
      </c>
      <c r="EV28" s="97" t="e">
        <f>IF(AND(MASTER_DATA_NORMALIZED!EV28=0,EV$22=$L$22),VLOOKUP(MASTER_DATA_PROCESSED!$C28,Backend!$Q$9:$T$52,3,FALSE),MASTER_DATA_NORMALIZED!EV28)</f>
        <v>#N/A</v>
      </c>
      <c r="EW28" s="97">
        <f>IF(AND(MASTER_DATA_NORMALIZED!EW28=0,EW$22=$L$22),VLOOKUP(MASTER_DATA_PROCESSED!$C28,Backend!$Q$9:$T$52,3,FALSE),MASTER_DATA_NORMALIZED!EW28)</f>
        <v>0</v>
      </c>
      <c r="EX28" s="97">
        <f>IF(AND(MASTER_DATA_NORMALIZED!EX28=0,EX$22=$L$22),VLOOKUP(MASTER_DATA_PROCESSED!$C28,Backend!$Q$9:$T$52,3,FALSE),MASTER_DATA_NORMALIZED!EX28)</f>
        <v>0</v>
      </c>
      <c r="EY28" s="97">
        <f>IF(AND(MASTER_DATA_NORMALIZED!EY28=0,EY$22=$L$22),VLOOKUP(MASTER_DATA_PROCESSED!$C28,Backend!$Q$9:$T$52,3,FALSE),MASTER_DATA_NORMALIZED!EY28)</f>
        <v>0</v>
      </c>
      <c r="EZ28" s="97" t="e">
        <f>IF(AND(MASTER_DATA_NORMALIZED!EZ28=0,EZ$22=$L$22),VLOOKUP(MASTER_DATA_PROCESSED!$C28,Backend!$Q$9:$T$52,3,FALSE),MASTER_DATA_NORMALIZED!EZ28)</f>
        <v>#N/A</v>
      </c>
      <c r="FA28" s="97">
        <f>IF(AND(MASTER_DATA_NORMALIZED!FA28=0,FA$22=$L$22),VLOOKUP(MASTER_DATA_PROCESSED!$C28,Backend!$Q$9:$T$52,3,FALSE),MASTER_DATA_NORMALIZED!FA28)</f>
        <v>0</v>
      </c>
      <c r="FB28" s="97">
        <f>IF(AND(MASTER_DATA_NORMALIZED!FB28=0,FB$22=$L$22),VLOOKUP(MASTER_DATA_PROCESSED!$C28,Backend!$Q$9:$T$52,3,FALSE),MASTER_DATA_NORMALIZED!FB28)</f>
        <v>0</v>
      </c>
      <c r="FC28" s="97">
        <f>IF(AND(MASTER_DATA_NORMALIZED!FC28=0,FC$22=$L$22),VLOOKUP(MASTER_DATA_PROCESSED!$C28,Backend!$Q$9:$T$52,3,FALSE),MASTER_DATA_NORMALIZED!FC28)</f>
        <v>0</v>
      </c>
      <c r="FD28" s="97" t="e">
        <f>IF(AND(MASTER_DATA_NORMALIZED!FD28=0,FD$22=$L$22),VLOOKUP(MASTER_DATA_PROCESSED!$C28,Backend!$Q$9:$T$52,3,FALSE),MASTER_DATA_NORMALIZED!FD28)</f>
        <v>#N/A</v>
      </c>
      <c r="FE28" s="97">
        <f>IF(AND(MASTER_DATA_NORMALIZED!FE28=0,FE$22=$L$22),VLOOKUP(MASTER_DATA_PROCESSED!$C28,Backend!$Q$9:$T$52,3,FALSE),MASTER_DATA_NORMALIZED!FE28)</f>
        <v>0</v>
      </c>
      <c r="FF28" s="97">
        <f>IF(AND(MASTER_DATA_NORMALIZED!FF28=0,FF$22=$L$22),VLOOKUP(MASTER_DATA_PROCESSED!$C28,Backend!$Q$9:$T$52,3,FALSE),MASTER_DATA_NORMALIZED!FF28)</f>
        <v>0</v>
      </c>
      <c r="FG28" s="97">
        <f>IF(AND(MASTER_DATA_NORMALIZED!FG28=0,FG$22=$L$22),VLOOKUP(MASTER_DATA_PROCESSED!$C28,Backend!$Q$9:$T$52,3,FALSE),MASTER_DATA_NORMALIZED!FG28)</f>
        <v>0</v>
      </c>
      <c r="FH28" s="97" t="e">
        <f>IF(AND(MASTER_DATA_NORMALIZED!FH28=0,FH$22=$L$22),VLOOKUP(MASTER_DATA_PROCESSED!$C28,Backend!$Q$9:$T$52,3,FALSE),MASTER_DATA_NORMALIZED!FH28)</f>
        <v>#N/A</v>
      </c>
      <c r="FI28" s="97">
        <f>IF(AND(MASTER_DATA_NORMALIZED!FI28=0,FI$22=$L$22),VLOOKUP(MASTER_DATA_PROCESSED!$C28,Backend!$Q$9:$T$52,3,FALSE),MASTER_DATA_NORMALIZED!FI28)</f>
        <v>0</v>
      </c>
      <c r="FJ28" s="97">
        <f>IF(AND(MASTER_DATA_NORMALIZED!FJ28=0,FJ$22=$L$22),VLOOKUP(MASTER_DATA_PROCESSED!$C28,Backend!$Q$9:$T$52,3,FALSE),MASTER_DATA_NORMALIZED!FJ28)</f>
        <v>0</v>
      </c>
      <c r="FK28" s="97">
        <f>IF(AND(MASTER_DATA_NORMALIZED!FK28=0,FK$22=$L$22),VLOOKUP(MASTER_DATA_PROCESSED!$C28,Backend!$Q$9:$T$52,3,FALSE),MASTER_DATA_NORMALIZED!FK28)</f>
        <v>0</v>
      </c>
      <c r="FL28" s="97" t="e">
        <f>IF(AND(MASTER_DATA_NORMALIZED!FL28=0,FL$22=$L$22),VLOOKUP(MASTER_DATA_PROCESSED!$C28,Backend!$Q$9:$T$52,3,FALSE),MASTER_DATA_NORMALIZED!FL28)</f>
        <v>#N/A</v>
      </c>
      <c r="FM28" s="97">
        <f>IF(AND(MASTER_DATA_NORMALIZED!FM28=0,FM$22=$L$22),VLOOKUP(MASTER_DATA_PROCESSED!$C28,Backend!$Q$9:$T$52,3,FALSE),MASTER_DATA_NORMALIZED!FM28)</f>
        <v>0</v>
      </c>
      <c r="FN28" s="97">
        <f>IF(AND(MASTER_DATA_NORMALIZED!FN28=0,FN$22=$L$22),VLOOKUP(MASTER_DATA_PROCESSED!$C28,Backend!$Q$9:$T$52,3,FALSE),MASTER_DATA_NORMALIZED!FN28)</f>
        <v>0</v>
      </c>
      <c r="FO28" s="97">
        <f>IF(AND(MASTER_DATA_NORMALIZED!FO28=0,FO$22=$L$22),VLOOKUP(MASTER_DATA_PROCESSED!$C28,Backend!$Q$9:$T$52,3,FALSE),MASTER_DATA_NORMALIZED!FO28)</f>
        <v>0</v>
      </c>
      <c r="FP28" s="97" t="e">
        <f>IF(AND(MASTER_DATA_NORMALIZED!FP28=0,FP$22=$L$22),VLOOKUP(MASTER_DATA_PROCESSED!$C28,Backend!$Q$9:$T$52,3,FALSE),MASTER_DATA_NORMALIZED!FP28)</f>
        <v>#N/A</v>
      </c>
      <c r="FQ28" s="97">
        <f>IF(AND(MASTER_DATA_NORMALIZED!FQ28=0,FQ$22=$L$22),VLOOKUP(MASTER_DATA_PROCESSED!$C28,Backend!$Q$9:$T$52,3,FALSE),MASTER_DATA_NORMALIZED!FQ28)</f>
        <v>0</v>
      </c>
      <c r="FR28" s="97">
        <f>IF(AND(MASTER_DATA_NORMALIZED!FR28=0,FR$22=$L$22),VLOOKUP(MASTER_DATA_PROCESSED!$C28,Backend!$Q$9:$T$52,3,FALSE),MASTER_DATA_NORMALIZED!FR28)</f>
        <v>0</v>
      </c>
      <c r="FS28" s="97">
        <f>IF(AND(MASTER_DATA_NORMALIZED!FS28=0,FS$22=$L$22),VLOOKUP(MASTER_DATA_PROCESSED!$C28,Backend!$Q$9:$T$52,3,FALSE),MASTER_DATA_NORMALIZED!FS28)</f>
        <v>0</v>
      </c>
      <c r="FT28" s="97" t="e">
        <f>IF(AND(MASTER_DATA_NORMALIZED!FT28=0,FT$22=$L$22),VLOOKUP(MASTER_DATA_PROCESSED!$C28,Backend!$Q$9:$T$52,3,FALSE),MASTER_DATA_NORMALIZED!FT28)</f>
        <v>#N/A</v>
      </c>
      <c r="FU28" s="97">
        <f>IF(AND(MASTER_DATA_NORMALIZED!FU28=0,FU$22=$L$22),VLOOKUP(MASTER_DATA_PROCESSED!$C28,Backend!$Q$9:$T$52,3,FALSE),MASTER_DATA_NORMALIZED!FU28)</f>
        <v>0</v>
      </c>
      <c r="FV28" s="97">
        <f>IF(AND(MASTER_DATA_NORMALIZED!FV28=0,FV$22=$L$22),VLOOKUP(MASTER_DATA_PROCESSED!$C28,Backend!$Q$9:$T$52,3,FALSE),MASTER_DATA_NORMALIZED!FV28)</f>
        <v>0</v>
      </c>
      <c r="FW28" s="97">
        <f>IF(AND(MASTER_DATA_NORMALIZED!FW28=0,FW$22=$L$22),VLOOKUP(MASTER_DATA_PROCESSED!$C28,Backend!$Q$9:$T$52,3,FALSE),MASTER_DATA_NORMALIZED!FW28)</f>
        <v>0</v>
      </c>
      <c r="FX28" s="97" t="e">
        <f>IF(AND(MASTER_DATA_NORMALIZED!FX28=0,FX$22=$L$22),VLOOKUP(MASTER_DATA_PROCESSED!$C28,Backend!$Q$9:$T$52,3,FALSE),MASTER_DATA_NORMALIZED!FX28)</f>
        <v>#N/A</v>
      </c>
      <c r="FY28" s="97">
        <f>IF(AND(MASTER_DATA_NORMALIZED!FY28=0,FY$22=$L$22),VLOOKUP(MASTER_DATA_PROCESSED!$C28,Backend!$Q$9:$T$52,3,FALSE),MASTER_DATA_NORMALIZED!FY28)</f>
        <v>0</v>
      </c>
      <c r="FZ28" s="97">
        <f>IF(AND(MASTER_DATA_NORMALIZED!FZ28=0,FZ$22=$L$22),VLOOKUP(MASTER_DATA_PROCESSED!$C28,Backend!$Q$9:$T$52,3,FALSE),MASTER_DATA_NORMALIZED!FZ28)</f>
        <v>0</v>
      </c>
      <c r="GA28" s="97">
        <f>IF(AND(MASTER_DATA_NORMALIZED!GA28=0,GA$22=$L$22),VLOOKUP(MASTER_DATA_PROCESSED!$C28,Backend!$Q$9:$T$52,3,FALSE),MASTER_DATA_NORMALIZED!GA28)</f>
        <v>0</v>
      </c>
      <c r="GB28" s="97" t="e">
        <f>IF(AND(MASTER_DATA_NORMALIZED!GB28=0,GB$22=$L$22),VLOOKUP(MASTER_DATA_PROCESSED!$C28,Backend!$Q$9:$T$52,3,FALSE),MASTER_DATA_NORMALIZED!GB28)</f>
        <v>#N/A</v>
      </c>
      <c r="GC28" s="97">
        <f>IF(AND(MASTER_DATA_NORMALIZED!GC28=0,GC$22=$L$22),VLOOKUP(MASTER_DATA_PROCESSED!$C28,Backend!$Q$9:$T$52,3,FALSE),MASTER_DATA_NORMALIZED!GC28)</f>
        <v>0</v>
      </c>
      <c r="GD28" s="97">
        <f>IF(AND(MASTER_DATA_NORMALIZED!GD28=0,GD$22=$L$22),VLOOKUP(MASTER_DATA_PROCESSED!$C28,Backend!$Q$9:$T$52,3,FALSE),MASTER_DATA_NORMALIZED!GD28)</f>
        <v>0</v>
      </c>
      <c r="GE28" s="97">
        <f>IF(AND(MASTER_DATA_NORMALIZED!GE28=0,GE$22=$L$22),VLOOKUP(MASTER_DATA_PROCESSED!$C28,Backend!$Q$9:$T$52,3,FALSE),MASTER_DATA_NORMALIZED!GE28)</f>
        <v>0</v>
      </c>
      <c r="GF28" s="97" t="e">
        <f>IF(AND(MASTER_DATA_NORMALIZED!GF28=0,GF$22=$L$22),VLOOKUP(MASTER_DATA_PROCESSED!$C28,Backend!$Q$9:$T$52,3,FALSE),MASTER_DATA_NORMALIZED!GF28)</f>
        <v>#N/A</v>
      </c>
      <c r="GG28" s="97">
        <f>IF(AND(MASTER_DATA_NORMALIZED!GG28=0,GG$22=$L$22),VLOOKUP(MASTER_DATA_PROCESSED!$C28,Backend!$Q$9:$T$52,3,FALSE),MASTER_DATA_NORMALIZED!GG28)</f>
        <v>0</v>
      </c>
      <c r="GH28" s="97">
        <f>IF(AND(MASTER_DATA_NORMALIZED!GH28=0,GH$22=$L$22),VLOOKUP(MASTER_DATA_PROCESSED!$C28,Backend!$Q$9:$T$52,3,FALSE),MASTER_DATA_NORMALIZED!GH28)</f>
        <v>0</v>
      </c>
      <c r="GI28" s="97">
        <f>IF(AND(MASTER_DATA_NORMALIZED!GI28=0,GI$22=$L$22),VLOOKUP(MASTER_DATA_PROCESSED!$C28,Backend!$Q$9:$T$52,3,FALSE),MASTER_DATA_NORMALIZED!GI28)</f>
        <v>0</v>
      </c>
      <c r="GJ28" s="97" t="e">
        <f>IF(AND(MASTER_DATA_NORMALIZED!GJ28=0,GJ$22=$L$22),VLOOKUP(MASTER_DATA_PROCESSED!$C28,Backend!$Q$9:$T$52,3,FALSE),MASTER_DATA_NORMALIZED!GJ28)</f>
        <v>#N/A</v>
      </c>
      <c r="GK28" s="97">
        <f>IF(AND(MASTER_DATA_NORMALIZED!GK28=0,GK$22=$L$22),VLOOKUP(MASTER_DATA_PROCESSED!$C28,Backend!$Q$9:$T$52,3,FALSE),MASTER_DATA_NORMALIZED!GK28)</f>
        <v>0</v>
      </c>
      <c r="GL28" s="97">
        <f>IF(AND(MASTER_DATA_NORMALIZED!GL28=0,GL$22=$L$22),VLOOKUP(MASTER_DATA_PROCESSED!$C28,Backend!$Q$9:$T$52,3,FALSE),MASTER_DATA_NORMALIZED!GL28)</f>
        <v>0</v>
      </c>
      <c r="GM28" s="97">
        <f>IF(AND(MASTER_DATA_NORMALIZED!GM28=0,GM$22=$L$22),VLOOKUP(MASTER_DATA_PROCESSED!$C28,Backend!$Q$9:$T$52,3,FALSE),MASTER_DATA_NORMALIZED!GM28)</f>
        <v>0</v>
      </c>
      <c r="GN28" s="97" t="e">
        <f>IF(AND(MASTER_DATA_NORMALIZED!GN28=0,GN$22=$L$22),VLOOKUP(MASTER_DATA_PROCESSED!$C28,Backend!$Q$9:$T$52,3,FALSE),MASTER_DATA_NORMALIZED!GN28)</f>
        <v>#N/A</v>
      </c>
      <c r="GO28" s="97">
        <f>IF(AND(MASTER_DATA_NORMALIZED!GO28=0,GO$22=$L$22),VLOOKUP(MASTER_DATA_PROCESSED!$C28,Backend!$Q$9:$T$52,3,FALSE),MASTER_DATA_NORMALIZED!GO28)</f>
        <v>0</v>
      </c>
      <c r="GP28" s="97">
        <f>IF(AND(MASTER_DATA_NORMALIZED!GP28=0,GP$22=$L$22),VLOOKUP(MASTER_DATA_PROCESSED!$C28,Backend!$Q$9:$T$52,3,FALSE),MASTER_DATA_NORMALIZED!GP28)</f>
        <v>0</v>
      </c>
      <c r="GQ28" s="97">
        <f>IF(AND(MASTER_DATA_NORMALIZED!GQ28=0,GQ$22=$L$22),VLOOKUP(MASTER_DATA_PROCESSED!$C28,Backend!$Q$9:$T$52,3,FALSE),MASTER_DATA_NORMALIZED!GQ28)</f>
        <v>0</v>
      </c>
      <c r="GR28" s="97" t="e">
        <f>IF(AND(MASTER_DATA_NORMALIZED!GR28=0,GR$22=$L$22),VLOOKUP(MASTER_DATA_PROCESSED!$C28,Backend!$Q$9:$T$52,3,FALSE),MASTER_DATA_NORMALIZED!GR28)</f>
        <v>#N/A</v>
      </c>
      <c r="GS28" s="97">
        <f>IF(AND(MASTER_DATA_NORMALIZED!GS28=0,GS$22=$L$22),VLOOKUP(MASTER_DATA_PROCESSED!$C28,Backend!$Q$9:$T$52,3,FALSE),MASTER_DATA_NORMALIZED!GS28)</f>
        <v>0</v>
      </c>
      <c r="GT28" s="97">
        <f>IF(AND(MASTER_DATA_NORMALIZED!GT28=0,GT$22=$L$22),VLOOKUP(MASTER_DATA_PROCESSED!$C28,Backend!$Q$9:$T$52,3,FALSE),MASTER_DATA_NORMALIZED!GT28)</f>
        <v>0</v>
      </c>
      <c r="GU28" s="97">
        <f>IF(AND(MASTER_DATA_NORMALIZED!GU28=0,GU$22=$L$22),VLOOKUP(MASTER_DATA_PROCESSED!$C28,Backend!$Q$9:$T$52,3,FALSE),MASTER_DATA_NORMALIZED!GU28)</f>
        <v>0</v>
      </c>
      <c r="GV28" s="97" t="e">
        <f>IF(AND(MASTER_DATA_NORMALIZED!GV28=0,GV$22=$L$22),VLOOKUP(MASTER_DATA_PROCESSED!$C28,Backend!$Q$9:$T$52,3,FALSE),MASTER_DATA_NORMALIZED!GV28)</f>
        <v>#N/A</v>
      </c>
      <c r="GW28" s="97" t="e">
        <f>IF(AND(MASTER_DATA_NORMALIZED!GW28=0,GW$22=$L$22),VLOOKUP(MASTER_DATA_PROCESSED!$C28,Backend!$Q$9:$T$52,3,FALSE),MASTER_DATA_NORMALIZED!GW28)</f>
        <v>#REF!</v>
      </c>
      <c r="GX28" s="97" t="e">
        <f>IF(AND(MASTER_DATA_NORMALIZED!GX28=0,GX$22=$L$22),VLOOKUP(MASTER_DATA_PROCESSED!$C28,Backend!$Q$9:$T$52,3,FALSE),MASTER_DATA_NORMALIZED!GX28)</f>
        <v>#REF!</v>
      </c>
      <c r="GY28" s="97" t="e">
        <f>IF(AND(MASTER_DATA_NORMALIZED!GY28=0,GY$22=$L$22),VLOOKUP(MASTER_DATA_PROCESSED!$C28,Backend!$Q$9:$T$52,3,FALSE),MASTER_DATA_NORMALIZED!GY28)</f>
        <v>#REF!</v>
      </c>
    </row>
    <row r="29" spans="2:207" s="25" customFormat="1" ht="17.25" hidden="1" outlineLevel="1" x14ac:dyDescent="0.3">
      <c r="B29" s="183">
        <f t="shared" si="5"/>
        <v>10</v>
      </c>
      <c r="C29" s="24">
        <f t="shared" si="0"/>
        <v>13</v>
      </c>
      <c r="D29" s="79"/>
      <c r="E29" s="24">
        <v>13</v>
      </c>
      <c r="F29" s="24"/>
      <c r="G29" s="80"/>
      <c r="H29" s="34" t="s">
        <v>31</v>
      </c>
      <c r="I29" s="95">
        <f>IF(AND(MASTER_DATA_NORMALIZED!I29=0,I$22=$L$22),VLOOKUP(MASTER_DATA_PROCESSED!$C29,Backend!$Q$9:$T$52,3,FALSE),MASTER_DATA_NORMALIZED!I29)</f>
        <v>0</v>
      </c>
      <c r="J29" s="95">
        <f>IF(AND(MASTER_DATA_NORMALIZED!J29=0,J$22=$L$22),VLOOKUP(MASTER_DATA_PROCESSED!$C29,Backend!$Q$9:$T$52,3,FALSE),MASTER_DATA_NORMALIZED!J29)</f>
        <v>0</v>
      </c>
      <c r="K29" s="95">
        <f>IF(AND(MASTER_DATA_NORMALIZED!K29=0,K$22=$L$22),VLOOKUP(MASTER_DATA_PROCESSED!$C29,Backend!$Q$9:$T$52,3,FALSE),MASTER_DATA_NORMALIZED!K29)</f>
        <v>0</v>
      </c>
      <c r="L29" s="95">
        <f>IF(AND(MASTER_DATA_NORMALIZED!L29=0,L$22=$L$22),VLOOKUP(MASTER_DATA_PROCESSED!$C29,Backend!$Q$9:$T$52,3,FALSE),MASTER_DATA_NORMALIZED!L29)</f>
        <v>237.03008017161534</v>
      </c>
      <c r="M29" s="95">
        <f>IF(AND(MASTER_DATA_NORMALIZED!M29=0,M$22=$L$22),VLOOKUP(MASTER_DATA_PROCESSED!$C29,Backend!$Q$9:$T$52,3,FALSE),MASTER_DATA_NORMALIZED!M29)</f>
        <v>0</v>
      </c>
      <c r="N29" s="95">
        <f>IF(AND(MASTER_DATA_NORMALIZED!N29=0,N$22=$L$22),VLOOKUP(MASTER_DATA_PROCESSED!$C29,Backend!$Q$9:$T$52,3,FALSE),MASTER_DATA_NORMALIZED!N29)</f>
        <v>0</v>
      </c>
      <c r="O29" s="95">
        <f>IF(AND(MASTER_DATA_NORMALIZED!O29=0,O$22=$L$22),VLOOKUP(MASTER_DATA_PROCESSED!$C29,Backend!$Q$9:$T$52,3,FALSE),MASTER_DATA_NORMALIZED!O29)</f>
        <v>0</v>
      </c>
      <c r="P29" s="95">
        <f>IF(AND(MASTER_DATA_NORMALIZED!P29=0,P$22=$L$22),VLOOKUP(MASTER_DATA_PROCESSED!$C29,Backend!$Q$9:$T$52,3,FALSE),MASTER_DATA_NORMALIZED!P29)</f>
        <v>65.183272047194222</v>
      </c>
      <c r="Q29" s="95">
        <f>IF(AND(MASTER_DATA_NORMALIZED!Q29=0,Q$22=$L$22),VLOOKUP(MASTER_DATA_PROCESSED!$C29,Backend!$Q$9:$T$52,3,FALSE),MASTER_DATA_NORMALIZED!Q29)</f>
        <v>0</v>
      </c>
      <c r="R29" s="95">
        <f>IF(AND(MASTER_DATA_NORMALIZED!R29=0,R$22=$L$22),VLOOKUP(MASTER_DATA_PROCESSED!$C29,Backend!$Q$9:$T$52,3,FALSE),MASTER_DATA_NORMALIZED!R29)</f>
        <v>0</v>
      </c>
      <c r="S29" s="95">
        <f>IF(AND(MASTER_DATA_NORMALIZED!S29=0,S$22=$L$22),VLOOKUP(MASTER_DATA_PROCESSED!$C29,Backend!$Q$9:$T$52,3,FALSE),MASTER_DATA_NORMALIZED!S29)</f>
        <v>0</v>
      </c>
      <c r="T29" s="95">
        <f>IF(AND(MASTER_DATA_NORMALIZED!T29=0,T$22=$L$22),VLOOKUP(MASTER_DATA_PROCESSED!$C29,Backend!$Q$9:$T$52,3,FALSE),MASTER_DATA_NORMALIZED!T29)</f>
        <v>298.65790101623531</v>
      </c>
      <c r="U29" s="95">
        <f>IF(AND(MASTER_DATA_NORMALIZED!U29=0,U$22=$L$22),VLOOKUP(MASTER_DATA_PROCESSED!$C29,Backend!$Q$9:$T$52,3,FALSE),MASTER_DATA_NORMALIZED!U29)</f>
        <v>0</v>
      </c>
      <c r="V29" s="95">
        <f>IF(AND(MASTER_DATA_NORMALIZED!V29=0,V$22=$L$22),VLOOKUP(MASTER_DATA_PROCESSED!$C29,Backend!$Q$9:$T$52,3,FALSE),MASTER_DATA_NORMALIZED!V29)</f>
        <v>0</v>
      </c>
      <c r="W29" s="95">
        <f>IF(AND(MASTER_DATA_NORMALIZED!W29=0,W$22=$L$22),VLOOKUP(MASTER_DATA_PROCESSED!$C29,Backend!$Q$9:$T$52,3,FALSE),MASTER_DATA_NORMALIZED!W29)</f>
        <v>0</v>
      </c>
      <c r="X29" s="95">
        <f>IF(AND(MASTER_DATA_NORMALIZED!X29=0,X$22=$L$22),VLOOKUP(MASTER_DATA_PROCESSED!$C29,Backend!$Q$9:$T$52,3,FALSE),MASTER_DATA_NORMALIZED!X29)</f>
        <v>80.590227258349216</v>
      </c>
      <c r="Y29" s="95">
        <f>IF(AND(MASTER_DATA_NORMALIZED!Y29=0,Y$22=$L$22),VLOOKUP(MASTER_DATA_PROCESSED!$C29,Backend!$Q$9:$T$52,3,FALSE),MASTER_DATA_NORMALIZED!Y29)</f>
        <v>0</v>
      </c>
      <c r="Z29" s="95">
        <f>IF(AND(MASTER_DATA_NORMALIZED!Z29=0,Z$22=$L$22),VLOOKUP(MASTER_DATA_PROCESSED!$C29,Backend!$Q$9:$T$52,3,FALSE),MASTER_DATA_NORMALIZED!Z29)</f>
        <v>0</v>
      </c>
      <c r="AA29" s="95">
        <f>IF(AND(MASTER_DATA_NORMALIZED!AA29=0,AA$22=$L$22),VLOOKUP(MASTER_DATA_PROCESSED!$C29,Backend!$Q$9:$T$52,3,FALSE),MASTER_DATA_NORMALIZED!AA29)</f>
        <v>0</v>
      </c>
      <c r="AB29" s="95">
        <f>IF(AND(MASTER_DATA_NORMALIZED!AB29=0,AB$22=$L$22),VLOOKUP(MASTER_DATA_PROCESSED!$C29,Backend!$Q$9:$T$52,3,FALSE),MASTER_DATA_NORMALIZED!AB29)</f>
        <v>406.13080809892625</v>
      </c>
      <c r="AC29" s="95">
        <f>IF(AND(MASTER_DATA_NORMALIZED!AC29=0,AC$22=$L$22),VLOOKUP(MASTER_DATA_PROCESSED!$C29,Backend!$Q$9:$T$52,3,FALSE),MASTER_DATA_NORMALIZED!AC29)</f>
        <v>0</v>
      </c>
      <c r="AD29" s="95">
        <f>IF(AND(MASTER_DATA_NORMALIZED!AD29=0,AD$22=$L$22),VLOOKUP(MASTER_DATA_PROCESSED!$C29,Backend!$Q$9:$T$52,3,FALSE),MASTER_DATA_NORMALIZED!AD29)</f>
        <v>0</v>
      </c>
      <c r="AE29" s="95">
        <f>IF(AND(MASTER_DATA_NORMALIZED!AE29=0,AE$22=$L$22),VLOOKUP(MASTER_DATA_PROCESSED!$C29,Backend!$Q$9:$T$52,3,FALSE),MASTER_DATA_NORMALIZED!AE29)</f>
        <v>0</v>
      </c>
      <c r="AF29" s="95">
        <f>IF(AND(MASTER_DATA_NORMALIZED!AF29=0,AF$22=$L$22),VLOOKUP(MASTER_DATA_PROCESSED!$C29,Backend!$Q$9:$T$52,3,FALSE),MASTER_DATA_NORMALIZED!AF29)</f>
        <v>111.68597222720473</v>
      </c>
      <c r="AG29" s="95">
        <f>IF(AND(MASTER_DATA_NORMALIZED!AG29=0,AG$22=$L$22),VLOOKUP(MASTER_DATA_PROCESSED!$C29,Backend!$Q$9:$T$52,3,FALSE),MASTER_DATA_NORMALIZED!AG29)</f>
        <v>0</v>
      </c>
      <c r="AH29" s="95">
        <f>IF(AND(MASTER_DATA_NORMALIZED!AH29=0,AH$22=$L$22),VLOOKUP(MASTER_DATA_PROCESSED!$C29,Backend!$Q$9:$T$52,3,FALSE),MASTER_DATA_NORMALIZED!AH29)</f>
        <v>0</v>
      </c>
      <c r="AI29" s="95">
        <f>IF(AND(MASTER_DATA_NORMALIZED!AI29=0,AI$22=$L$22),VLOOKUP(MASTER_DATA_PROCESSED!$C29,Backend!$Q$9:$T$52,3,FALSE),MASTER_DATA_NORMALIZED!AI29)</f>
        <v>0</v>
      </c>
      <c r="AJ29" s="95">
        <f>IF(AND(MASTER_DATA_NORMALIZED!AJ29=0,AJ$22=$L$22),VLOOKUP(MASTER_DATA_PROCESSED!$C29,Backend!$Q$9:$T$52,3,FALSE),MASTER_DATA_NORMALIZED!AJ29)</f>
        <v>511.72481820464708</v>
      </c>
      <c r="AK29" s="95">
        <f>IF(AND(MASTER_DATA_NORMALIZED!AK29=0,AK$22=$L$22),VLOOKUP(MASTER_DATA_PROCESSED!$C29,Backend!$Q$9:$T$52,3,FALSE),MASTER_DATA_NORMALIZED!AK29)</f>
        <v>0</v>
      </c>
      <c r="AL29" s="95">
        <f>IF(AND(MASTER_DATA_NORMALIZED!AL29=0,AL$22=$L$22),VLOOKUP(MASTER_DATA_PROCESSED!$C29,Backend!$Q$9:$T$52,3,FALSE),MASTER_DATA_NORMALIZED!AL29)</f>
        <v>0</v>
      </c>
      <c r="AM29" s="95">
        <f>IF(AND(MASTER_DATA_NORMALIZED!AM29=0,AM$22=$L$22),VLOOKUP(MASTER_DATA_PROCESSED!$C29,Backend!$Q$9:$T$52,3,FALSE),MASTER_DATA_NORMALIZED!AM29)</f>
        <v>0</v>
      </c>
      <c r="AN29" s="95">
        <f>IF(AND(MASTER_DATA_NORMALIZED!AN29=0,AN$22=$L$22),VLOOKUP(MASTER_DATA_PROCESSED!$C29,Backend!$Q$9:$T$52,3,FALSE),MASTER_DATA_NORMALIZED!AN29)</f>
        <v>138.08447475363494</v>
      </c>
      <c r="AO29" s="95">
        <f>IF(AND(MASTER_DATA_NORMALIZED!AO29=0,AO$22=$L$22),VLOOKUP(MASTER_DATA_PROCESSED!$C29,Backend!$Q$9:$T$52,3,FALSE),MASTER_DATA_NORMALIZED!AO29)</f>
        <v>0</v>
      </c>
      <c r="AP29" s="95">
        <f>IF(AND(MASTER_DATA_NORMALIZED!AP29=0,AP$22=$L$22),VLOOKUP(MASTER_DATA_PROCESSED!$C29,Backend!$Q$9:$T$52,3,FALSE),MASTER_DATA_NORMALIZED!AP29)</f>
        <v>0</v>
      </c>
      <c r="AQ29" s="95">
        <f>IF(AND(MASTER_DATA_NORMALIZED!AQ29=0,AQ$22=$L$22),VLOOKUP(MASTER_DATA_PROCESSED!$C29,Backend!$Q$9:$T$52,3,FALSE),MASTER_DATA_NORMALIZED!AQ29)</f>
        <v>0</v>
      </c>
      <c r="AR29" s="95">
        <f>IF(AND(MASTER_DATA_NORMALIZED!AR29=0,AR$22=$L$22),VLOOKUP(MASTER_DATA_PROCESSED!$C29,Backend!$Q$9:$T$52,3,FALSE),MASTER_DATA_NORMALIZED!AR29)</f>
        <v>164.57851374337699</v>
      </c>
      <c r="AS29" s="95">
        <f>IF(AND(MASTER_DATA_NORMALIZED!AS29=0,AS$22=$L$22),VLOOKUP(MASTER_DATA_PROCESSED!$C29,Backend!$Q$9:$T$52,3,FALSE),MASTER_DATA_NORMALIZED!AS29)</f>
        <v>0</v>
      </c>
      <c r="AT29" s="95">
        <f>IF(AND(MASTER_DATA_NORMALIZED!AT29=0,AT$22=$L$22),VLOOKUP(MASTER_DATA_PROCESSED!$C29,Backend!$Q$9:$T$52,3,FALSE),MASTER_DATA_NORMALIZED!AT29)</f>
        <v>0</v>
      </c>
      <c r="AU29" s="95">
        <f>IF(AND(MASTER_DATA_NORMALIZED!AU29=0,AU$22=$L$22),VLOOKUP(MASTER_DATA_PROCESSED!$C29,Backend!$Q$9:$T$52,3,FALSE),MASTER_DATA_NORMALIZED!AU29)</f>
        <v>0</v>
      </c>
      <c r="AV29" s="95">
        <f>IF(AND(MASTER_DATA_NORMALIZED!AV29=0,AV$22=$L$22),VLOOKUP(MASTER_DATA_PROCESSED!$C29,Backend!$Q$9:$T$52,3,FALSE),MASTER_DATA_NORMALIZED!AV29)</f>
        <v>164.57851374337699</v>
      </c>
      <c r="AW29" s="95">
        <f>IF(AND(MASTER_DATA_NORMALIZED!AW29=0,AW$22=$L$22),VLOOKUP(MASTER_DATA_PROCESSED!$C29,Backend!$Q$9:$T$52,3,FALSE),MASTER_DATA_NORMALIZED!AW29)</f>
        <v>0</v>
      </c>
      <c r="AX29" s="95">
        <f>IF(AND(MASTER_DATA_NORMALIZED!AX29=0,AX$22=$L$22),VLOOKUP(MASTER_DATA_PROCESSED!$C29,Backend!$Q$9:$T$52,3,FALSE),MASTER_DATA_NORMALIZED!AX29)</f>
        <v>0</v>
      </c>
      <c r="AY29" s="95">
        <f>IF(AND(MASTER_DATA_NORMALIZED!AY29=0,AY$22=$L$22),VLOOKUP(MASTER_DATA_PROCESSED!$C29,Backend!$Q$9:$T$52,3,FALSE),MASTER_DATA_NORMALIZED!AY29)</f>
        <v>0</v>
      </c>
      <c r="AZ29" s="95">
        <f>IF(AND(MASTER_DATA_NORMALIZED!AZ29=0,AZ$22=$L$22),VLOOKUP(MASTER_DATA_PROCESSED!$C29,Backend!$Q$9:$T$52,3,FALSE),MASTER_DATA_NORMALIZED!AZ29)</f>
        <v>164.57851374337699</v>
      </c>
      <c r="BA29" s="95">
        <f>IF(AND(MASTER_DATA_NORMALIZED!BA29=0,BA$22=$L$22),VLOOKUP(MASTER_DATA_PROCESSED!$C29,Backend!$Q$9:$T$52,3,FALSE),MASTER_DATA_NORMALIZED!BA29)</f>
        <v>0</v>
      </c>
      <c r="BB29" s="95">
        <f>IF(AND(MASTER_DATA_NORMALIZED!BB29=0,BB$22=$L$22),VLOOKUP(MASTER_DATA_PROCESSED!$C29,Backend!$Q$9:$T$52,3,FALSE),MASTER_DATA_NORMALIZED!BB29)</f>
        <v>0</v>
      </c>
      <c r="BC29" s="95">
        <f>IF(AND(MASTER_DATA_NORMALIZED!BC29=0,BC$22=$L$22),VLOOKUP(MASTER_DATA_PROCESSED!$C29,Backend!$Q$9:$T$52,3,FALSE),MASTER_DATA_NORMALIZED!BC29)</f>
        <v>0</v>
      </c>
      <c r="BD29" s="95">
        <f>IF(AND(MASTER_DATA_NORMALIZED!BD29=0,BD$22=$L$22),VLOOKUP(MASTER_DATA_PROCESSED!$C29,Backend!$Q$9:$T$52,3,FALSE),MASTER_DATA_NORMALIZED!BD29)</f>
        <v>164.57851374337699</v>
      </c>
      <c r="BE29" s="95">
        <f>IF(AND(MASTER_DATA_NORMALIZED!BE29=0,BE$22=$L$22),VLOOKUP(MASTER_DATA_PROCESSED!$C29,Backend!$Q$9:$T$52,3,FALSE),MASTER_DATA_NORMALIZED!BE29)</f>
        <v>0</v>
      </c>
      <c r="BF29" s="95">
        <f>IF(AND(MASTER_DATA_NORMALIZED!BF29=0,BF$22=$L$22),VLOOKUP(MASTER_DATA_PROCESSED!$C29,Backend!$Q$9:$T$52,3,FALSE),MASTER_DATA_NORMALIZED!BF29)</f>
        <v>0</v>
      </c>
      <c r="BG29" s="95">
        <f>IF(AND(MASTER_DATA_NORMALIZED!BG29=0,BG$22=$L$22),VLOOKUP(MASTER_DATA_PROCESSED!$C29,Backend!$Q$9:$T$52,3,FALSE),MASTER_DATA_NORMALIZED!BG29)</f>
        <v>0</v>
      </c>
      <c r="BH29" s="95">
        <f>IF(AND(MASTER_DATA_NORMALIZED!BH29=0,BH$22=$L$22),VLOOKUP(MASTER_DATA_PROCESSED!$C29,Backend!$Q$9:$T$52,3,FALSE),MASTER_DATA_NORMALIZED!BH29)</f>
        <v>164.57851374337699</v>
      </c>
      <c r="BI29" s="95">
        <f>IF(AND(MASTER_DATA_NORMALIZED!BI29=0,BI$22=$L$22),VLOOKUP(MASTER_DATA_PROCESSED!$C29,Backend!$Q$9:$T$52,3,FALSE),MASTER_DATA_NORMALIZED!BI29)</f>
        <v>0</v>
      </c>
      <c r="BJ29" s="95">
        <f>IF(AND(MASTER_DATA_NORMALIZED!BJ29=0,BJ$22=$L$22),VLOOKUP(MASTER_DATA_PROCESSED!$C29,Backend!$Q$9:$T$52,3,FALSE),MASTER_DATA_NORMALIZED!BJ29)</f>
        <v>0</v>
      </c>
      <c r="BK29" s="95">
        <f>IF(AND(MASTER_DATA_NORMALIZED!BK29=0,BK$22=$L$22),VLOOKUP(MASTER_DATA_PROCESSED!$C29,Backend!$Q$9:$T$52,3,FALSE),MASTER_DATA_NORMALIZED!BK29)</f>
        <v>0</v>
      </c>
      <c r="BL29" s="95">
        <f>IF(AND(MASTER_DATA_NORMALIZED!BL29=0,BL$22=$L$22),VLOOKUP(MASTER_DATA_PROCESSED!$C29,Backend!$Q$9:$T$52,3,FALSE),MASTER_DATA_NORMALIZED!BL29)</f>
        <v>164.57851374337699</v>
      </c>
      <c r="BM29" s="95">
        <f>IF(AND(MASTER_DATA_NORMALIZED!BM29=0,BM$22=$L$22),VLOOKUP(MASTER_DATA_PROCESSED!$C29,Backend!$Q$9:$T$52,3,FALSE),MASTER_DATA_NORMALIZED!BM29)</f>
        <v>0</v>
      </c>
      <c r="BN29" s="95">
        <f>IF(AND(MASTER_DATA_NORMALIZED!BN29=0,BN$22=$L$22),VLOOKUP(MASTER_DATA_PROCESSED!$C29,Backend!$Q$9:$T$52,3,FALSE),MASTER_DATA_NORMALIZED!BN29)</f>
        <v>0</v>
      </c>
      <c r="BO29" s="95">
        <f>IF(AND(MASTER_DATA_NORMALIZED!BO29=0,BO$22=$L$22),VLOOKUP(MASTER_DATA_PROCESSED!$C29,Backend!$Q$9:$T$52,3,FALSE),MASTER_DATA_NORMALIZED!BO29)</f>
        <v>0</v>
      </c>
      <c r="BP29" s="95">
        <f>IF(AND(MASTER_DATA_NORMALIZED!BP29=0,BP$22=$L$22),VLOOKUP(MASTER_DATA_PROCESSED!$C29,Backend!$Q$9:$T$52,3,FALSE),MASTER_DATA_NORMALIZED!BP29)</f>
        <v>164.57851374337699</v>
      </c>
      <c r="BQ29" s="95">
        <f>IF(AND(MASTER_DATA_NORMALIZED!BQ29=0,BQ$22=$L$22),VLOOKUP(MASTER_DATA_PROCESSED!$C29,Backend!$Q$9:$T$52,3,FALSE),MASTER_DATA_NORMALIZED!BQ29)</f>
        <v>0</v>
      </c>
      <c r="BR29" s="95">
        <f>IF(AND(MASTER_DATA_NORMALIZED!BR29=0,BR$22=$L$22),VLOOKUP(MASTER_DATA_PROCESSED!$C29,Backend!$Q$9:$T$52,3,FALSE),MASTER_DATA_NORMALIZED!BR29)</f>
        <v>0</v>
      </c>
      <c r="BS29" s="95">
        <f>IF(AND(MASTER_DATA_NORMALIZED!BS29=0,BS$22=$L$22),VLOOKUP(MASTER_DATA_PROCESSED!$C29,Backend!$Q$9:$T$52,3,FALSE),MASTER_DATA_NORMALIZED!BS29)</f>
        <v>0</v>
      </c>
      <c r="BT29" s="95">
        <f>IF(AND(MASTER_DATA_NORMALIZED!BT29=0,BT$22=$L$22),VLOOKUP(MASTER_DATA_PROCESSED!$C29,Backend!$Q$9:$T$52,3,FALSE),MASTER_DATA_NORMALIZED!BT29)</f>
        <v>164.57851374337699</v>
      </c>
      <c r="BU29" s="95">
        <f>IF(AND(MASTER_DATA_NORMALIZED!BU29=0,BU$22=$L$22),VLOOKUP(MASTER_DATA_PROCESSED!$C29,Backend!$Q$9:$T$52,3,FALSE),MASTER_DATA_NORMALIZED!BU29)</f>
        <v>0</v>
      </c>
      <c r="BV29" s="95">
        <f>IF(AND(MASTER_DATA_NORMALIZED!BV29=0,BV$22=$L$22),VLOOKUP(MASTER_DATA_PROCESSED!$C29,Backend!$Q$9:$T$52,3,FALSE),MASTER_DATA_NORMALIZED!BV29)</f>
        <v>0</v>
      </c>
      <c r="BW29" s="95">
        <f>IF(AND(MASTER_DATA_NORMALIZED!BW29=0,BW$22=$L$22),VLOOKUP(MASTER_DATA_PROCESSED!$C29,Backend!$Q$9:$T$52,3,FALSE),MASTER_DATA_NORMALIZED!BW29)</f>
        <v>0</v>
      </c>
      <c r="BX29" s="95">
        <f>IF(AND(MASTER_DATA_NORMALIZED!BX29=0,BX$22=$L$22),VLOOKUP(MASTER_DATA_PROCESSED!$C29,Backend!$Q$9:$T$52,3,FALSE),MASTER_DATA_NORMALIZED!BX29)</f>
        <v>164.57851374337699</v>
      </c>
      <c r="BY29" s="95">
        <f>IF(AND(MASTER_DATA_NORMALIZED!BY29=0,BY$22=$L$22),VLOOKUP(MASTER_DATA_PROCESSED!$C29,Backend!$Q$9:$T$52,3,FALSE),MASTER_DATA_NORMALIZED!BY29)</f>
        <v>0</v>
      </c>
      <c r="BZ29" s="95">
        <f>IF(AND(MASTER_DATA_NORMALIZED!BZ29=0,BZ$22=$L$22),VLOOKUP(MASTER_DATA_PROCESSED!$C29,Backend!$Q$9:$T$52,3,FALSE),MASTER_DATA_NORMALIZED!BZ29)</f>
        <v>0</v>
      </c>
      <c r="CA29" s="95">
        <f>IF(AND(MASTER_DATA_NORMALIZED!CA29=0,CA$22=$L$22),VLOOKUP(MASTER_DATA_PROCESSED!$C29,Backend!$Q$9:$T$52,3,FALSE),MASTER_DATA_NORMALIZED!CA29)</f>
        <v>0</v>
      </c>
      <c r="CB29" s="95">
        <f>IF(AND(MASTER_DATA_NORMALIZED!CB29=0,CB$22=$L$22),VLOOKUP(MASTER_DATA_PROCESSED!$C29,Backend!$Q$9:$T$52,3,FALSE),MASTER_DATA_NORMALIZED!CB29)</f>
        <v>164.57851374337699</v>
      </c>
      <c r="CC29" s="95">
        <f>IF(AND(MASTER_DATA_NORMALIZED!CC29=0,CC$22=$L$22),VLOOKUP(MASTER_DATA_PROCESSED!$C29,Backend!$Q$9:$T$52,3,FALSE),MASTER_DATA_NORMALIZED!CC29)</f>
        <v>0</v>
      </c>
      <c r="CD29" s="95">
        <f>IF(AND(MASTER_DATA_NORMALIZED!CD29=0,CD$22=$L$22),VLOOKUP(MASTER_DATA_PROCESSED!$C29,Backend!$Q$9:$T$52,3,FALSE),MASTER_DATA_NORMALIZED!CD29)</f>
        <v>0</v>
      </c>
      <c r="CE29" s="95">
        <f>IF(AND(MASTER_DATA_NORMALIZED!CE29=0,CE$22=$L$22),VLOOKUP(MASTER_DATA_PROCESSED!$C29,Backend!$Q$9:$T$52,3,FALSE),MASTER_DATA_NORMALIZED!CE29)</f>
        <v>0</v>
      </c>
      <c r="CF29" s="95">
        <f>IF(AND(MASTER_DATA_NORMALIZED!CF29=0,CF$22=$L$22),VLOOKUP(MASTER_DATA_PROCESSED!$C29,Backend!$Q$9:$T$52,3,FALSE),MASTER_DATA_NORMALIZED!CF29)</f>
        <v>164.57851374337699</v>
      </c>
      <c r="CG29" s="95">
        <f>IF(AND(MASTER_DATA_NORMALIZED!CG29=0,CG$22=$L$22),VLOOKUP(MASTER_DATA_PROCESSED!$C29,Backend!$Q$9:$T$52,3,FALSE),MASTER_DATA_NORMALIZED!CG29)</f>
        <v>0</v>
      </c>
      <c r="CH29" s="95">
        <f>IF(AND(MASTER_DATA_NORMALIZED!CH29=0,CH$22=$L$22),VLOOKUP(MASTER_DATA_PROCESSED!$C29,Backend!$Q$9:$T$52,3,FALSE),MASTER_DATA_NORMALIZED!CH29)</f>
        <v>0</v>
      </c>
      <c r="CI29" s="95">
        <f>IF(AND(MASTER_DATA_NORMALIZED!CI29=0,CI$22=$L$22),VLOOKUP(MASTER_DATA_PROCESSED!$C29,Backend!$Q$9:$T$52,3,FALSE),MASTER_DATA_NORMALIZED!CI29)</f>
        <v>0</v>
      </c>
      <c r="CJ29" s="95">
        <f>IF(AND(MASTER_DATA_NORMALIZED!CJ29=0,CJ$22=$L$22),VLOOKUP(MASTER_DATA_PROCESSED!$C29,Backend!$Q$9:$T$52,3,FALSE),MASTER_DATA_NORMALIZED!CJ29)</f>
        <v>164.57851374337699</v>
      </c>
      <c r="CK29" s="95">
        <f>IF(AND(MASTER_DATA_NORMALIZED!CK29=0,CK$22=$L$22),VLOOKUP(MASTER_DATA_PROCESSED!$C29,Backend!$Q$9:$T$52,3,FALSE),MASTER_DATA_NORMALIZED!CK29)</f>
        <v>0</v>
      </c>
      <c r="CL29" s="95">
        <f>IF(AND(MASTER_DATA_NORMALIZED!CL29=0,CL$22=$L$22),VLOOKUP(MASTER_DATA_PROCESSED!$C29,Backend!$Q$9:$T$52,3,FALSE),MASTER_DATA_NORMALIZED!CL29)</f>
        <v>0</v>
      </c>
      <c r="CM29" s="95">
        <f>IF(AND(MASTER_DATA_NORMALIZED!CM29=0,CM$22=$L$22),VLOOKUP(MASTER_DATA_PROCESSED!$C29,Backend!$Q$9:$T$52,3,FALSE),MASTER_DATA_NORMALIZED!CM29)</f>
        <v>0</v>
      </c>
      <c r="CN29" s="95">
        <f>IF(AND(MASTER_DATA_NORMALIZED!CN29=0,CN$22=$L$22),VLOOKUP(MASTER_DATA_PROCESSED!$C29,Backend!$Q$9:$T$52,3,FALSE),MASTER_DATA_NORMALIZED!CN29)</f>
        <v>164.57851374337699</v>
      </c>
      <c r="CO29" s="95">
        <f>IF(AND(MASTER_DATA_NORMALIZED!CO29=0,CO$22=$L$22),VLOOKUP(MASTER_DATA_PROCESSED!$C29,Backend!$Q$9:$T$52,3,FALSE),MASTER_DATA_NORMALIZED!CO29)</f>
        <v>0</v>
      </c>
      <c r="CP29" s="95">
        <f>IF(AND(MASTER_DATA_NORMALIZED!CP29=0,CP$22=$L$22),VLOOKUP(MASTER_DATA_PROCESSED!$C29,Backend!$Q$9:$T$52,3,FALSE),MASTER_DATA_NORMALIZED!CP29)</f>
        <v>0</v>
      </c>
      <c r="CQ29" s="95">
        <f>IF(AND(MASTER_DATA_NORMALIZED!CQ29=0,CQ$22=$L$22),VLOOKUP(MASTER_DATA_PROCESSED!$C29,Backend!$Q$9:$T$52,3,FALSE),MASTER_DATA_NORMALIZED!CQ29)</f>
        <v>0</v>
      </c>
      <c r="CR29" s="95">
        <f>IF(AND(MASTER_DATA_NORMALIZED!CR29=0,CR$22=$L$22),VLOOKUP(MASTER_DATA_PROCESSED!$C29,Backend!$Q$9:$T$52,3,FALSE),MASTER_DATA_NORMALIZED!CR29)</f>
        <v>164.57851374337699</v>
      </c>
      <c r="CS29" s="95">
        <f>IF(AND(MASTER_DATA_NORMALIZED!CS29=0,CS$22=$L$22),VLOOKUP(MASTER_DATA_PROCESSED!$C29,Backend!$Q$9:$T$52,3,FALSE),MASTER_DATA_NORMALIZED!CS29)</f>
        <v>0</v>
      </c>
      <c r="CT29" s="95">
        <f>IF(AND(MASTER_DATA_NORMALIZED!CT29=0,CT$22=$L$22),VLOOKUP(MASTER_DATA_PROCESSED!$C29,Backend!$Q$9:$T$52,3,FALSE),MASTER_DATA_NORMALIZED!CT29)</f>
        <v>0</v>
      </c>
      <c r="CU29" s="95">
        <f>IF(AND(MASTER_DATA_NORMALIZED!CU29=0,CU$22=$L$22),VLOOKUP(MASTER_DATA_PROCESSED!$C29,Backend!$Q$9:$T$52,3,FALSE),MASTER_DATA_NORMALIZED!CU29)</f>
        <v>0</v>
      </c>
      <c r="CV29" s="95">
        <f>IF(AND(MASTER_DATA_NORMALIZED!CV29=0,CV$22=$L$22),VLOOKUP(MASTER_DATA_PROCESSED!$C29,Backend!$Q$9:$T$52,3,FALSE),MASTER_DATA_NORMALIZED!CV29)</f>
        <v>164.57851374337699</v>
      </c>
      <c r="CW29" s="95">
        <f>IF(AND(MASTER_DATA_NORMALIZED!CW29=0,CW$22=$L$22),VLOOKUP(MASTER_DATA_PROCESSED!$C29,Backend!$Q$9:$T$52,3,FALSE),MASTER_DATA_NORMALIZED!CW29)</f>
        <v>0</v>
      </c>
      <c r="CX29" s="95">
        <f>IF(AND(MASTER_DATA_NORMALIZED!CX29=0,CX$22=$L$22),VLOOKUP(MASTER_DATA_PROCESSED!$C29,Backend!$Q$9:$T$52,3,FALSE),MASTER_DATA_NORMALIZED!CX29)</f>
        <v>0</v>
      </c>
      <c r="CY29" s="95">
        <f>IF(AND(MASTER_DATA_NORMALIZED!CY29=0,CY$22=$L$22),VLOOKUP(MASTER_DATA_PROCESSED!$C29,Backend!$Q$9:$T$52,3,FALSE),MASTER_DATA_NORMALIZED!CY29)</f>
        <v>0</v>
      </c>
      <c r="CZ29" s="95">
        <f>IF(AND(MASTER_DATA_NORMALIZED!CZ29=0,CZ$22=$L$22),VLOOKUP(MASTER_DATA_PROCESSED!$C29,Backend!$Q$9:$T$52,3,FALSE),MASTER_DATA_NORMALIZED!CZ29)</f>
        <v>164.57851374337699</v>
      </c>
      <c r="DA29" s="95" t="e">
        <f>IF(AND(MASTER_DATA_NORMALIZED!DA29=0,DA$22=$L$22),VLOOKUP(MASTER_DATA_PROCESSED!$C29,Backend!$Q$9:$T$52,3,FALSE),MASTER_DATA_NORMALIZED!DA29)</f>
        <v>#DIV/0!</v>
      </c>
      <c r="DB29" s="95" t="e">
        <f>IF(AND(MASTER_DATA_NORMALIZED!DB29=0,DB$22=$L$22),VLOOKUP(MASTER_DATA_PROCESSED!$C29,Backend!$Q$9:$T$52,3,FALSE),MASTER_DATA_NORMALIZED!DB29)</f>
        <v>#DIV/0!</v>
      </c>
      <c r="DC29" s="95" t="e">
        <f>IF(AND(MASTER_DATA_NORMALIZED!DC29=0,DC$22=$L$22),VLOOKUP(MASTER_DATA_PROCESSED!$C29,Backend!$Q$9:$T$52,3,FALSE),MASTER_DATA_NORMALIZED!DC29)</f>
        <v>#DIV/0!</v>
      </c>
      <c r="DD29" s="95" t="e">
        <f>IF(AND(MASTER_DATA_NORMALIZED!DD29=0,DD$22=$L$22),VLOOKUP(MASTER_DATA_PROCESSED!$C29,Backend!$Q$9:$T$52,3,FALSE),MASTER_DATA_NORMALIZED!DD29)</f>
        <v>#N/A</v>
      </c>
      <c r="DE29" s="95">
        <f>IF(AND(MASTER_DATA_NORMALIZED!DE29=0,DE$22=$L$22),VLOOKUP(MASTER_DATA_PROCESSED!$C29,Backend!$Q$9:$T$52,3,FALSE),MASTER_DATA_NORMALIZED!DE29)</f>
        <v>0</v>
      </c>
      <c r="DF29" s="95">
        <f>IF(AND(MASTER_DATA_NORMALIZED!DF29=0,DF$22=$L$22),VLOOKUP(MASTER_DATA_PROCESSED!$C29,Backend!$Q$9:$T$52,3,FALSE),MASTER_DATA_NORMALIZED!DF29)</f>
        <v>0</v>
      </c>
      <c r="DG29" s="95">
        <f>IF(AND(MASTER_DATA_NORMALIZED!DG29=0,DG$22=$L$22),VLOOKUP(MASTER_DATA_PROCESSED!$C29,Backend!$Q$9:$T$52,3,FALSE),MASTER_DATA_NORMALIZED!DG29)</f>
        <v>0</v>
      </c>
      <c r="DH29" s="95">
        <f>IF(AND(MASTER_DATA_NORMALIZED!DH29=0,DH$22=$L$22),VLOOKUP(MASTER_DATA_PROCESSED!$C29,Backend!$Q$9:$T$52,3,FALSE),MASTER_DATA_NORMALIZED!DH29)</f>
        <v>75.818451130309498</v>
      </c>
      <c r="DI29" s="95">
        <f>IF(AND(MASTER_DATA_NORMALIZED!DI29=0,DI$22=$L$22),VLOOKUP(MASTER_DATA_PROCESSED!$C29,Backend!$Q$9:$T$52,3,FALSE),MASTER_DATA_NORMALIZED!DI29)</f>
        <v>0</v>
      </c>
      <c r="DJ29" s="95">
        <f>IF(AND(MASTER_DATA_NORMALIZED!DJ29=0,DJ$22=$L$22),VLOOKUP(MASTER_DATA_PROCESSED!$C29,Backend!$Q$9:$T$52,3,FALSE),MASTER_DATA_NORMALIZED!DJ29)</f>
        <v>0</v>
      </c>
      <c r="DK29" s="95">
        <f>IF(AND(MASTER_DATA_NORMALIZED!DK29=0,DK$22=$L$22),VLOOKUP(MASTER_DATA_PROCESSED!$C29,Backend!$Q$9:$T$52,3,FALSE),MASTER_DATA_NORMALIZED!DK29)</f>
        <v>0</v>
      </c>
      <c r="DL29" s="95">
        <f>IF(AND(MASTER_DATA_NORMALIZED!DL29=0,DL$22=$L$22),VLOOKUP(MASTER_DATA_PROCESSED!$C29,Backend!$Q$9:$T$52,3,FALSE),MASTER_DATA_NORMALIZED!DL29)</f>
        <v>75.838637499832402</v>
      </c>
      <c r="DM29" s="95">
        <f>IF(AND(MASTER_DATA_NORMALIZED!DM29=0,DM$22=$L$22),VLOOKUP(MASTER_DATA_PROCESSED!$C29,Backend!$Q$9:$T$52,3,FALSE),MASTER_DATA_NORMALIZED!DM29)</f>
        <v>0</v>
      </c>
      <c r="DN29" s="95">
        <f>IF(AND(MASTER_DATA_NORMALIZED!DN29=0,DN$22=$L$22),VLOOKUP(MASTER_DATA_PROCESSED!$C29,Backend!$Q$9:$T$52,3,FALSE),MASTER_DATA_NORMALIZED!DN29)</f>
        <v>0</v>
      </c>
      <c r="DO29" s="95">
        <f>IF(AND(MASTER_DATA_NORMALIZED!DO29=0,DO$22=$L$22),VLOOKUP(MASTER_DATA_PROCESSED!$C29,Backend!$Q$9:$T$52,3,FALSE),MASTER_DATA_NORMALIZED!DO29)</f>
        <v>0</v>
      </c>
      <c r="DP29" s="95">
        <f>IF(AND(MASTER_DATA_NORMALIZED!DP29=0,DP$22=$L$22),VLOOKUP(MASTER_DATA_PROCESSED!$C29,Backend!$Q$9:$T$52,3,FALSE),MASTER_DATA_NORMALIZED!DP29)</f>
        <v>75.838637499832402</v>
      </c>
      <c r="DQ29" s="95">
        <f>IF(AND(MASTER_DATA_NORMALIZED!DQ29=0,DQ$22=$L$22),VLOOKUP(MASTER_DATA_PROCESSED!$C29,Backend!$Q$9:$T$52,3,FALSE),MASTER_DATA_NORMALIZED!DQ29)</f>
        <v>0</v>
      </c>
      <c r="DR29" s="95">
        <f>IF(AND(MASTER_DATA_NORMALIZED!DR29=0,DR$22=$L$22),VLOOKUP(MASTER_DATA_PROCESSED!$C29,Backend!$Q$9:$T$52,3,FALSE),MASTER_DATA_NORMALIZED!DR29)</f>
        <v>0</v>
      </c>
      <c r="DS29" s="95">
        <f>IF(AND(MASTER_DATA_NORMALIZED!DS29=0,DS$22=$L$22),VLOOKUP(MASTER_DATA_PROCESSED!$C29,Backend!$Q$9:$T$52,3,FALSE),MASTER_DATA_NORMALIZED!DS29)</f>
        <v>0</v>
      </c>
      <c r="DT29" s="95">
        <f>IF(AND(MASTER_DATA_NORMALIZED!DT29=0,DT$22=$L$22),VLOOKUP(MASTER_DATA_PROCESSED!$C29,Backend!$Q$9:$T$52,3,FALSE),MASTER_DATA_NORMALIZED!DT29)</f>
        <v>75.838637499832402</v>
      </c>
      <c r="DU29" s="95">
        <f>IF(AND(MASTER_DATA_NORMALIZED!DU29=0,DU$22=$L$22),VLOOKUP(MASTER_DATA_PROCESSED!$C29,Backend!$Q$9:$T$52,3,FALSE),MASTER_DATA_NORMALIZED!DU29)</f>
        <v>0</v>
      </c>
      <c r="DV29" s="95">
        <f>IF(AND(MASTER_DATA_NORMALIZED!DV29=0,DV$22=$L$22),VLOOKUP(MASTER_DATA_PROCESSED!$C29,Backend!$Q$9:$T$52,3,FALSE),MASTER_DATA_NORMALIZED!DV29)</f>
        <v>0</v>
      </c>
      <c r="DW29" s="95">
        <f>IF(AND(MASTER_DATA_NORMALIZED!DW29=0,DW$22=$L$22),VLOOKUP(MASTER_DATA_PROCESSED!$C29,Backend!$Q$9:$T$52,3,FALSE),MASTER_DATA_NORMALIZED!DW29)</f>
        <v>0</v>
      </c>
      <c r="DX29" s="95">
        <f>IF(AND(MASTER_DATA_NORMALIZED!DX29=0,DX$22=$L$22),VLOOKUP(MASTER_DATA_PROCESSED!$C29,Backend!$Q$9:$T$52,3,FALSE),MASTER_DATA_NORMALIZED!DX29)</f>
        <v>75.838637499832402</v>
      </c>
      <c r="DY29" s="95">
        <f>IF(AND(MASTER_DATA_NORMALIZED!DY29=0,DY$22=$L$22),VLOOKUP(MASTER_DATA_PROCESSED!$C29,Backend!$Q$9:$T$52,3,FALSE),MASTER_DATA_NORMALIZED!DY29)</f>
        <v>0</v>
      </c>
      <c r="DZ29" s="95">
        <f>IF(AND(MASTER_DATA_NORMALIZED!DZ29=0,DZ$22=$L$22),VLOOKUP(MASTER_DATA_PROCESSED!$C29,Backend!$Q$9:$T$52,3,FALSE),MASTER_DATA_NORMALIZED!DZ29)</f>
        <v>0</v>
      </c>
      <c r="EA29" s="95">
        <f>IF(AND(MASTER_DATA_NORMALIZED!EA29=0,EA$22=$L$22),VLOOKUP(MASTER_DATA_PROCESSED!$C29,Backend!$Q$9:$T$52,3,FALSE),MASTER_DATA_NORMALIZED!EA29)</f>
        <v>0</v>
      </c>
      <c r="EB29" s="95">
        <f>IF(AND(MASTER_DATA_NORMALIZED!EB29=0,EB$22=$L$22),VLOOKUP(MASTER_DATA_PROCESSED!$C29,Backend!$Q$9:$T$52,3,FALSE),MASTER_DATA_NORMALIZED!EB29)</f>
        <v>75.838637499832402</v>
      </c>
      <c r="EC29" s="95" t="e">
        <f>IF(AND(MASTER_DATA_NORMALIZED!EC29=0,EC$22=$L$22),VLOOKUP(MASTER_DATA_PROCESSED!$C29,Backend!$Q$9:$T$52,3,FALSE),MASTER_DATA_NORMALIZED!EC29)</f>
        <v>#DIV/0!</v>
      </c>
      <c r="ED29" s="95" t="e">
        <f>IF(AND(MASTER_DATA_NORMALIZED!ED29=0,ED$22=$L$22),VLOOKUP(MASTER_DATA_PROCESSED!$C29,Backend!$Q$9:$T$52,3,FALSE),MASTER_DATA_NORMALIZED!ED29)</f>
        <v>#DIV/0!</v>
      </c>
      <c r="EE29" s="95" t="e">
        <f>IF(AND(MASTER_DATA_NORMALIZED!EE29=0,EE$22=$L$22),VLOOKUP(MASTER_DATA_PROCESSED!$C29,Backend!$Q$9:$T$52,3,FALSE),MASTER_DATA_NORMALIZED!EE29)</f>
        <v>#DIV/0!</v>
      </c>
      <c r="EF29" s="95" t="e">
        <f>IF(AND(MASTER_DATA_NORMALIZED!EF29=0,EF$22=$L$22),VLOOKUP(MASTER_DATA_PROCESSED!$C29,Backend!$Q$9:$T$52,3,FALSE),MASTER_DATA_NORMALIZED!EF29)</f>
        <v>#VALUE!</v>
      </c>
      <c r="EG29" s="95">
        <f>IF(AND(MASTER_DATA_NORMALIZED!EG29=0,EG$22=$L$22),VLOOKUP(MASTER_DATA_PROCESSED!$C29,Backend!$Q$9:$T$52,3,FALSE),MASTER_DATA_NORMALIZED!EG29)</f>
        <v>0</v>
      </c>
      <c r="EH29" s="95">
        <f>IF(AND(MASTER_DATA_NORMALIZED!EH29=0,EH$22=$L$22),VLOOKUP(MASTER_DATA_PROCESSED!$C29,Backend!$Q$9:$T$52,3,FALSE),MASTER_DATA_NORMALIZED!EH29)</f>
        <v>0</v>
      </c>
      <c r="EI29" s="95">
        <f>IF(AND(MASTER_DATA_NORMALIZED!EI29=0,EI$22=$L$22),VLOOKUP(MASTER_DATA_PROCESSED!$C29,Backend!$Q$9:$T$52,3,FALSE),MASTER_DATA_NORMALIZED!EI29)</f>
        <v>0</v>
      </c>
      <c r="EJ29" s="95">
        <f>IF(AND(MASTER_DATA_NORMALIZED!EJ29=0,EJ$22=$L$22),VLOOKUP(MASTER_DATA_PROCESSED!$C29,Backend!$Q$9:$T$52,3,FALSE),MASTER_DATA_NORMALIZED!EJ29)</f>
        <v>164.57851374337699</v>
      </c>
      <c r="EK29" s="95">
        <f>IF(AND(MASTER_DATA_NORMALIZED!EK29=0,EK$22=$L$22),VLOOKUP(MASTER_DATA_PROCESSED!$C29,Backend!$Q$9:$T$52,3,FALSE),MASTER_DATA_NORMALIZED!EK29)</f>
        <v>0</v>
      </c>
      <c r="EL29" s="95">
        <f>IF(AND(MASTER_DATA_NORMALIZED!EL29=0,EL$22=$L$22),VLOOKUP(MASTER_DATA_PROCESSED!$C29,Backend!$Q$9:$T$52,3,FALSE),MASTER_DATA_NORMALIZED!EL29)</f>
        <v>0</v>
      </c>
      <c r="EM29" s="95">
        <f>IF(AND(MASTER_DATA_NORMALIZED!EM29=0,EM$22=$L$22),VLOOKUP(MASTER_DATA_PROCESSED!$C29,Backend!$Q$9:$T$52,3,FALSE),MASTER_DATA_NORMALIZED!EM29)</f>
        <v>0</v>
      </c>
      <c r="EN29" s="95">
        <f>IF(AND(MASTER_DATA_NORMALIZED!EN29=0,EN$22=$L$22),VLOOKUP(MASTER_DATA_PROCESSED!$C29,Backend!$Q$9:$T$52,3,FALSE),MASTER_DATA_NORMALIZED!EN29)</f>
        <v>164.57851374337699</v>
      </c>
      <c r="EO29" s="95">
        <f>IF(AND(MASTER_DATA_NORMALIZED!EO29=0,EO$22=$L$22),VLOOKUP(MASTER_DATA_PROCESSED!$C29,Backend!$Q$9:$T$52,3,FALSE),MASTER_DATA_NORMALIZED!EO29)</f>
        <v>0</v>
      </c>
      <c r="EP29" s="95">
        <f>IF(AND(MASTER_DATA_NORMALIZED!EP29=0,EP$22=$L$22),VLOOKUP(MASTER_DATA_PROCESSED!$C29,Backend!$Q$9:$T$52,3,FALSE),MASTER_DATA_NORMALIZED!EP29)</f>
        <v>0</v>
      </c>
      <c r="EQ29" s="95">
        <f>IF(AND(MASTER_DATA_NORMALIZED!EQ29=0,EQ$22=$L$22),VLOOKUP(MASTER_DATA_PROCESSED!$C29,Backend!$Q$9:$T$52,3,FALSE),MASTER_DATA_NORMALIZED!EQ29)</f>
        <v>0</v>
      </c>
      <c r="ER29" s="95">
        <f>IF(AND(MASTER_DATA_NORMALIZED!ER29=0,ER$22=$L$22),VLOOKUP(MASTER_DATA_PROCESSED!$C29,Backend!$Q$9:$T$52,3,FALSE),MASTER_DATA_NORMALIZED!ER29)</f>
        <v>164.57851374337699</v>
      </c>
      <c r="ES29" s="95">
        <f>IF(AND(MASTER_DATA_NORMALIZED!ES29=0,ES$22=$L$22),VLOOKUP(MASTER_DATA_PROCESSED!$C29,Backend!$Q$9:$T$52,3,FALSE),MASTER_DATA_NORMALIZED!ES29)</f>
        <v>0</v>
      </c>
      <c r="ET29" s="95">
        <f>IF(AND(MASTER_DATA_NORMALIZED!ET29=0,ET$22=$L$22),VLOOKUP(MASTER_DATA_PROCESSED!$C29,Backend!$Q$9:$T$52,3,FALSE),MASTER_DATA_NORMALIZED!ET29)</f>
        <v>0</v>
      </c>
      <c r="EU29" s="95">
        <f>IF(AND(MASTER_DATA_NORMALIZED!EU29=0,EU$22=$L$22),VLOOKUP(MASTER_DATA_PROCESSED!$C29,Backend!$Q$9:$T$52,3,FALSE),MASTER_DATA_NORMALIZED!EU29)</f>
        <v>0</v>
      </c>
      <c r="EV29" s="95">
        <f>IF(AND(MASTER_DATA_NORMALIZED!EV29=0,EV$22=$L$22),VLOOKUP(MASTER_DATA_PROCESSED!$C29,Backend!$Q$9:$T$52,3,FALSE),MASTER_DATA_NORMALIZED!EV29)</f>
        <v>164.57851374337699</v>
      </c>
      <c r="EW29" s="95">
        <f>IF(AND(MASTER_DATA_NORMALIZED!EW29=0,EW$22=$L$22),VLOOKUP(MASTER_DATA_PROCESSED!$C29,Backend!$Q$9:$T$52,3,FALSE),MASTER_DATA_NORMALIZED!EW29)</f>
        <v>0</v>
      </c>
      <c r="EX29" s="95">
        <f>IF(AND(MASTER_DATA_NORMALIZED!EX29=0,EX$22=$L$22),VLOOKUP(MASTER_DATA_PROCESSED!$C29,Backend!$Q$9:$T$52,3,FALSE),MASTER_DATA_NORMALIZED!EX29)</f>
        <v>0</v>
      </c>
      <c r="EY29" s="95">
        <f>IF(AND(MASTER_DATA_NORMALIZED!EY29=0,EY$22=$L$22),VLOOKUP(MASTER_DATA_PROCESSED!$C29,Backend!$Q$9:$T$52,3,FALSE),MASTER_DATA_NORMALIZED!EY29)</f>
        <v>0</v>
      </c>
      <c r="EZ29" s="95">
        <f>IF(AND(MASTER_DATA_NORMALIZED!EZ29=0,EZ$22=$L$22),VLOOKUP(MASTER_DATA_PROCESSED!$C29,Backend!$Q$9:$T$52,3,FALSE),MASTER_DATA_NORMALIZED!EZ29)</f>
        <v>164.57851374337699</v>
      </c>
      <c r="FA29" s="95">
        <f>IF(AND(MASTER_DATA_NORMALIZED!FA29=0,FA$22=$L$22),VLOOKUP(MASTER_DATA_PROCESSED!$C29,Backend!$Q$9:$T$52,3,FALSE),MASTER_DATA_NORMALIZED!FA29)</f>
        <v>0</v>
      </c>
      <c r="FB29" s="95">
        <f>IF(AND(MASTER_DATA_NORMALIZED!FB29=0,FB$22=$L$22),VLOOKUP(MASTER_DATA_PROCESSED!$C29,Backend!$Q$9:$T$52,3,FALSE),MASTER_DATA_NORMALIZED!FB29)</f>
        <v>0</v>
      </c>
      <c r="FC29" s="95">
        <f>IF(AND(MASTER_DATA_NORMALIZED!FC29=0,FC$22=$L$22),VLOOKUP(MASTER_DATA_PROCESSED!$C29,Backend!$Q$9:$T$52,3,FALSE),MASTER_DATA_NORMALIZED!FC29)</f>
        <v>0</v>
      </c>
      <c r="FD29" s="95">
        <f>IF(AND(MASTER_DATA_NORMALIZED!FD29=0,FD$22=$L$22),VLOOKUP(MASTER_DATA_PROCESSED!$C29,Backend!$Q$9:$T$52,3,FALSE),MASTER_DATA_NORMALIZED!FD29)</f>
        <v>164.57851374337699</v>
      </c>
      <c r="FE29" s="95">
        <f>IF(AND(MASTER_DATA_NORMALIZED!FE29=0,FE$22=$L$22),VLOOKUP(MASTER_DATA_PROCESSED!$C29,Backend!$Q$9:$T$52,3,FALSE),MASTER_DATA_NORMALIZED!FE29)</f>
        <v>0</v>
      </c>
      <c r="FF29" s="95">
        <f>IF(AND(MASTER_DATA_NORMALIZED!FF29=0,FF$22=$L$22),VLOOKUP(MASTER_DATA_PROCESSED!$C29,Backend!$Q$9:$T$52,3,FALSE),MASTER_DATA_NORMALIZED!FF29)</f>
        <v>0</v>
      </c>
      <c r="FG29" s="95">
        <f>IF(AND(MASTER_DATA_NORMALIZED!FG29=0,FG$22=$L$22),VLOOKUP(MASTER_DATA_PROCESSED!$C29,Backend!$Q$9:$T$52,3,FALSE),MASTER_DATA_NORMALIZED!FG29)</f>
        <v>0</v>
      </c>
      <c r="FH29" s="95">
        <f>IF(AND(MASTER_DATA_NORMALIZED!FH29=0,FH$22=$L$22),VLOOKUP(MASTER_DATA_PROCESSED!$C29,Backend!$Q$9:$T$52,3,FALSE),MASTER_DATA_NORMALIZED!FH29)</f>
        <v>164.57851374337699</v>
      </c>
      <c r="FI29" s="95">
        <f>IF(AND(MASTER_DATA_NORMALIZED!FI29=0,FI$22=$L$22),VLOOKUP(MASTER_DATA_PROCESSED!$C29,Backend!$Q$9:$T$52,3,FALSE),MASTER_DATA_NORMALIZED!FI29)</f>
        <v>0</v>
      </c>
      <c r="FJ29" s="95">
        <f>IF(AND(MASTER_DATA_NORMALIZED!FJ29=0,FJ$22=$L$22),VLOOKUP(MASTER_DATA_PROCESSED!$C29,Backend!$Q$9:$T$52,3,FALSE),MASTER_DATA_NORMALIZED!FJ29)</f>
        <v>0</v>
      </c>
      <c r="FK29" s="95">
        <f>IF(AND(MASTER_DATA_NORMALIZED!FK29=0,FK$22=$L$22),VLOOKUP(MASTER_DATA_PROCESSED!$C29,Backend!$Q$9:$T$52,3,FALSE),MASTER_DATA_NORMALIZED!FK29)</f>
        <v>0</v>
      </c>
      <c r="FL29" s="95">
        <f>IF(AND(MASTER_DATA_NORMALIZED!FL29=0,FL$22=$L$22),VLOOKUP(MASTER_DATA_PROCESSED!$C29,Backend!$Q$9:$T$52,3,FALSE),MASTER_DATA_NORMALIZED!FL29)</f>
        <v>164.57851374337699</v>
      </c>
      <c r="FM29" s="95">
        <f>IF(AND(MASTER_DATA_NORMALIZED!FM29=0,FM$22=$L$22),VLOOKUP(MASTER_DATA_PROCESSED!$C29,Backend!$Q$9:$T$52,3,FALSE),MASTER_DATA_NORMALIZED!FM29)</f>
        <v>0</v>
      </c>
      <c r="FN29" s="95">
        <f>IF(AND(MASTER_DATA_NORMALIZED!FN29=0,FN$22=$L$22),VLOOKUP(MASTER_DATA_PROCESSED!$C29,Backend!$Q$9:$T$52,3,FALSE),MASTER_DATA_NORMALIZED!FN29)</f>
        <v>0</v>
      </c>
      <c r="FO29" s="95">
        <f>IF(AND(MASTER_DATA_NORMALIZED!FO29=0,FO$22=$L$22),VLOOKUP(MASTER_DATA_PROCESSED!$C29,Backend!$Q$9:$T$52,3,FALSE),MASTER_DATA_NORMALIZED!FO29)</f>
        <v>0</v>
      </c>
      <c r="FP29" s="95">
        <f>IF(AND(MASTER_DATA_NORMALIZED!FP29=0,FP$22=$L$22),VLOOKUP(MASTER_DATA_PROCESSED!$C29,Backend!$Q$9:$T$52,3,FALSE),MASTER_DATA_NORMALIZED!FP29)</f>
        <v>164.57851374337699</v>
      </c>
      <c r="FQ29" s="95">
        <f>IF(AND(MASTER_DATA_NORMALIZED!FQ29=0,FQ$22=$L$22),VLOOKUP(MASTER_DATA_PROCESSED!$C29,Backend!$Q$9:$T$52,3,FALSE),MASTER_DATA_NORMALIZED!FQ29)</f>
        <v>0</v>
      </c>
      <c r="FR29" s="95">
        <f>IF(AND(MASTER_DATA_NORMALIZED!FR29=0,FR$22=$L$22),VLOOKUP(MASTER_DATA_PROCESSED!$C29,Backend!$Q$9:$T$52,3,FALSE),MASTER_DATA_NORMALIZED!FR29)</f>
        <v>0</v>
      </c>
      <c r="FS29" s="95">
        <f>IF(AND(MASTER_DATA_NORMALIZED!FS29=0,FS$22=$L$22),VLOOKUP(MASTER_DATA_PROCESSED!$C29,Backend!$Q$9:$T$52,3,FALSE),MASTER_DATA_NORMALIZED!FS29)</f>
        <v>0</v>
      </c>
      <c r="FT29" s="95">
        <f>IF(AND(MASTER_DATA_NORMALIZED!FT29=0,FT$22=$L$22),VLOOKUP(MASTER_DATA_PROCESSED!$C29,Backend!$Q$9:$T$52,3,FALSE),MASTER_DATA_NORMALIZED!FT29)</f>
        <v>164.57851374337699</v>
      </c>
      <c r="FU29" s="95">
        <f>IF(AND(MASTER_DATA_NORMALIZED!FU29=0,FU$22=$L$22),VLOOKUP(MASTER_DATA_PROCESSED!$C29,Backend!$Q$9:$T$52,3,FALSE),MASTER_DATA_NORMALIZED!FU29)</f>
        <v>0</v>
      </c>
      <c r="FV29" s="95">
        <f>IF(AND(MASTER_DATA_NORMALIZED!FV29=0,FV$22=$L$22),VLOOKUP(MASTER_DATA_PROCESSED!$C29,Backend!$Q$9:$T$52,3,FALSE),MASTER_DATA_NORMALIZED!FV29)</f>
        <v>0</v>
      </c>
      <c r="FW29" s="95">
        <f>IF(AND(MASTER_DATA_NORMALIZED!FW29=0,FW$22=$L$22),VLOOKUP(MASTER_DATA_PROCESSED!$C29,Backend!$Q$9:$T$52,3,FALSE),MASTER_DATA_NORMALIZED!FW29)</f>
        <v>0</v>
      </c>
      <c r="FX29" s="95">
        <f>IF(AND(MASTER_DATA_NORMALIZED!FX29=0,FX$22=$L$22),VLOOKUP(MASTER_DATA_PROCESSED!$C29,Backend!$Q$9:$T$52,3,FALSE),MASTER_DATA_NORMALIZED!FX29)</f>
        <v>164.57851374337699</v>
      </c>
      <c r="FY29" s="95">
        <f>IF(AND(MASTER_DATA_NORMALIZED!FY29=0,FY$22=$L$22),VLOOKUP(MASTER_DATA_PROCESSED!$C29,Backend!$Q$9:$T$52,3,FALSE),MASTER_DATA_NORMALIZED!FY29)</f>
        <v>0</v>
      </c>
      <c r="FZ29" s="95">
        <f>IF(AND(MASTER_DATA_NORMALIZED!FZ29=0,FZ$22=$L$22),VLOOKUP(MASTER_DATA_PROCESSED!$C29,Backend!$Q$9:$T$52,3,FALSE),MASTER_DATA_NORMALIZED!FZ29)</f>
        <v>0</v>
      </c>
      <c r="GA29" s="95">
        <f>IF(AND(MASTER_DATA_NORMALIZED!GA29=0,GA$22=$L$22),VLOOKUP(MASTER_DATA_PROCESSED!$C29,Backend!$Q$9:$T$52,3,FALSE),MASTER_DATA_NORMALIZED!GA29)</f>
        <v>0</v>
      </c>
      <c r="GB29" s="95">
        <f>IF(AND(MASTER_DATA_NORMALIZED!GB29=0,GB$22=$L$22),VLOOKUP(MASTER_DATA_PROCESSED!$C29,Backend!$Q$9:$T$52,3,FALSE),MASTER_DATA_NORMALIZED!GB29)</f>
        <v>164.57851374337699</v>
      </c>
      <c r="GC29" s="95">
        <f>IF(AND(MASTER_DATA_NORMALIZED!GC29=0,GC$22=$L$22),VLOOKUP(MASTER_DATA_PROCESSED!$C29,Backend!$Q$9:$T$52,3,FALSE),MASTER_DATA_NORMALIZED!GC29)</f>
        <v>0</v>
      </c>
      <c r="GD29" s="95">
        <f>IF(AND(MASTER_DATA_NORMALIZED!GD29=0,GD$22=$L$22),VLOOKUP(MASTER_DATA_PROCESSED!$C29,Backend!$Q$9:$T$52,3,FALSE),MASTER_DATA_NORMALIZED!GD29)</f>
        <v>0</v>
      </c>
      <c r="GE29" s="95">
        <f>IF(AND(MASTER_DATA_NORMALIZED!GE29=0,GE$22=$L$22),VLOOKUP(MASTER_DATA_PROCESSED!$C29,Backend!$Q$9:$T$52,3,FALSE),MASTER_DATA_NORMALIZED!GE29)</f>
        <v>0</v>
      </c>
      <c r="GF29" s="95">
        <f>IF(AND(MASTER_DATA_NORMALIZED!GF29=0,GF$22=$L$22),VLOOKUP(MASTER_DATA_PROCESSED!$C29,Backend!$Q$9:$T$52,3,FALSE),MASTER_DATA_NORMALIZED!GF29)</f>
        <v>164.57851374337699</v>
      </c>
      <c r="GG29" s="95">
        <f>IF(AND(MASTER_DATA_NORMALIZED!GG29=0,GG$22=$L$22),VLOOKUP(MASTER_DATA_PROCESSED!$C29,Backend!$Q$9:$T$52,3,FALSE),MASTER_DATA_NORMALIZED!GG29)</f>
        <v>0</v>
      </c>
      <c r="GH29" s="95">
        <f>IF(AND(MASTER_DATA_NORMALIZED!GH29=0,GH$22=$L$22),VLOOKUP(MASTER_DATA_PROCESSED!$C29,Backend!$Q$9:$T$52,3,FALSE),MASTER_DATA_NORMALIZED!GH29)</f>
        <v>0</v>
      </c>
      <c r="GI29" s="95">
        <f>IF(AND(MASTER_DATA_NORMALIZED!GI29=0,GI$22=$L$22),VLOOKUP(MASTER_DATA_PROCESSED!$C29,Backend!$Q$9:$T$52,3,FALSE),MASTER_DATA_NORMALIZED!GI29)</f>
        <v>0</v>
      </c>
      <c r="GJ29" s="95">
        <f>IF(AND(MASTER_DATA_NORMALIZED!GJ29=0,GJ$22=$L$22),VLOOKUP(MASTER_DATA_PROCESSED!$C29,Backend!$Q$9:$T$52,3,FALSE),MASTER_DATA_NORMALIZED!GJ29)</f>
        <v>164.57851374337699</v>
      </c>
      <c r="GK29" s="95">
        <f>IF(AND(MASTER_DATA_NORMALIZED!GK29=0,GK$22=$L$22),VLOOKUP(MASTER_DATA_PROCESSED!$C29,Backend!$Q$9:$T$52,3,FALSE),MASTER_DATA_NORMALIZED!GK29)</f>
        <v>0</v>
      </c>
      <c r="GL29" s="95">
        <f>IF(AND(MASTER_DATA_NORMALIZED!GL29=0,GL$22=$L$22),VLOOKUP(MASTER_DATA_PROCESSED!$C29,Backend!$Q$9:$T$52,3,FALSE),MASTER_DATA_NORMALIZED!GL29)</f>
        <v>0</v>
      </c>
      <c r="GM29" s="95">
        <f>IF(AND(MASTER_DATA_NORMALIZED!GM29=0,GM$22=$L$22),VLOOKUP(MASTER_DATA_PROCESSED!$C29,Backend!$Q$9:$T$52,3,FALSE),MASTER_DATA_NORMALIZED!GM29)</f>
        <v>0</v>
      </c>
      <c r="GN29" s="95">
        <f>IF(AND(MASTER_DATA_NORMALIZED!GN29=0,GN$22=$L$22),VLOOKUP(MASTER_DATA_PROCESSED!$C29,Backend!$Q$9:$T$52,3,FALSE),MASTER_DATA_NORMALIZED!GN29)</f>
        <v>164.57851374337699</v>
      </c>
      <c r="GO29" s="95">
        <f>IF(AND(MASTER_DATA_NORMALIZED!GO29=0,GO$22=$L$22),VLOOKUP(MASTER_DATA_PROCESSED!$C29,Backend!$Q$9:$T$52,3,FALSE),MASTER_DATA_NORMALIZED!GO29)</f>
        <v>0</v>
      </c>
      <c r="GP29" s="95">
        <f>IF(AND(MASTER_DATA_NORMALIZED!GP29=0,GP$22=$L$22),VLOOKUP(MASTER_DATA_PROCESSED!$C29,Backend!$Q$9:$T$52,3,FALSE),MASTER_DATA_NORMALIZED!GP29)</f>
        <v>0</v>
      </c>
      <c r="GQ29" s="95">
        <f>IF(AND(MASTER_DATA_NORMALIZED!GQ29=0,GQ$22=$L$22),VLOOKUP(MASTER_DATA_PROCESSED!$C29,Backend!$Q$9:$T$52,3,FALSE),MASTER_DATA_NORMALIZED!GQ29)</f>
        <v>0</v>
      </c>
      <c r="GR29" s="95">
        <f>IF(AND(MASTER_DATA_NORMALIZED!GR29=0,GR$22=$L$22),VLOOKUP(MASTER_DATA_PROCESSED!$C29,Backend!$Q$9:$T$52,3,FALSE),MASTER_DATA_NORMALIZED!GR29)</f>
        <v>164.57851374337699</v>
      </c>
      <c r="GS29" s="95">
        <f>IF(AND(MASTER_DATA_NORMALIZED!GS29=0,GS$22=$L$22),VLOOKUP(MASTER_DATA_PROCESSED!$C29,Backend!$Q$9:$T$52,3,FALSE),MASTER_DATA_NORMALIZED!GS29)</f>
        <v>0</v>
      </c>
      <c r="GT29" s="95">
        <f>IF(AND(MASTER_DATA_NORMALIZED!GT29=0,GT$22=$L$22),VLOOKUP(MASTER_DATA_PROCESSED!$C29,Backend!$Q$9:$T$52,3,FALSE),MASTER_DATA_NORMALIZED!GT29)</f>
        <v>0</v>
      </c>
      <c r="GU29" s="95">
        <f>IF(AND(MASTER_DATA_NORMALIZED!GU29=0,GU$22=$L$22),VLOOKUP(MASTER_DATA_PROCESSED!$C29,Backend!$Q$9:$T$52,3,FALSE),MASTER_DATA_NORMALIZED!GU29)</f>
        <v>0</v>
      </c>
      <c r="GV29" s="95">
        <f>IF(AND(MASTER_DATA_NORMALIZED!GV29=0,GV$22=$L$22),VLOOKUP(MASTER_DATA_PROCESSED!$C29,Backend!$Q$9:$T$52,3,FALSE),MASTER_DATA_NORMALIZED!GV29)</f>
        <v>164.57851374337699</v>
      </c>
      <c r="GW29" s="95" t="e">
        <f>IF(AND(MASTER_DATA_NORMALIZED!GW29=0,GW$22=$L$22),VLOOKUP(MASTER_DATA_PROCESSED!$C29,Backend!$Q$9:$T$52,3,FALSE),MASTER_DATA_NORMALIZED!GW29)</f>
        <v>#REF!</v>
      </c>
      <c r="GX29" s="95" t="e">
        <f>IF(AND(MASTER_DATA_NORMALIZED!GX29=0,GX$22=$L$22),VLOOKUP(MASTER_DATA_PROCESSED!$C29,Backend!$Q$9:$T$52,3,FALSE),MASTER_DATA_NORMALIZED!GX29)</f>
        <v>#REF!</v>
      </c>
      <c r="GY29" s="95" t="e">
        <f>IF(AND(MASTER_DATA_NORMALIZED!GY29=0,GY$22=$L$22),VLOOKUP(MASTER_DATA_PROCESSED!$C29,Backend!$Q$9:$T$52,3,FALSE),MASTER_DATA_NORMALIZED!GY29)</f>
        <v>#REF!</v>
      </c>
    </row>
    <row r="30" spans="2:207" ht="17.25" hidden="1" outlineLevel="2" x14ac:dyDescent="0.3">
      <c r="B30" s="21">
        <f t="shared" si="5"/>
        <v>10</v>
      </c>
      <c r="C30" s="24">
        <f t="shared" si="0"/>
        <v>131</v>
      </c>
      <c r="D30" s="79"/>
      <c r="E30" s="24"/>
      <c r="F30" s="24">
        <v>131</v>
      </c>
      <c r="G30" s="80"/>
      <c r="H30" s="36" t="s">
        <v>32</v>
      </c>
      <c r="I30" s="95">
        <f>IF(AND(MASTER_DATA_NORMALIZED!I30=0,I$22=$L$22),VLOOKUP(MASTER_DATA_PROCESSED!$C30,Backend!$Q$9:$T$52,3,FALSE),MASTER_DATA_NORMALIZED!I30)</f>
        <v>0</v>
      </c>
      <c r="J30" s="95">
        <f>IF(AND(MASTER_DATA_NORMALIZED!J30=0,J$22=$L$22),VLOOKUP(MASTER_DATA_PROCESSED!$C30,Backend!$Q$9:$T$52,3,FALSE),MASTER_DATA_NORMALIZED!J30)</f>
        <v>0</v>
      </c>
      <c r="K30" s="95">
        <f>IF(AND(MASTER_DATA_NORMALIZED!K30=0,K$22=$L$22),VLOOKUP(MASTER_DATA_PROCESSED!$C30,Backend!$Q$9:$T$52,3,FALSE),MASTER_DATA_NORMALIZED!K30)</f>
        <v>0</v>
      </c>
      <c r="L30" s="95">
        <f>IF(AND(MASTER_DATA_NORMALIZED!L30=0,L$22=$L$22),VLOOKUP(MASTER_DATA_PROCESSED!$C30,Backend!$Q$9:$T$52,3,FALSE),MASTER_DATA_NORMALIZED!L30)</f>
        <v>71.109024051484596</v>
      </c>
      <c r="M30" s="95">
        <f>IF(AND(MASTER_DATA_NORMALIZED!M30=0,M$22=$L$22),VLOOKUP(MASTER_DATA_PROCESSED!$C30,Backend!$Q$9:$T$52,3,FALSE),MASTER_DATA_NORMALIZED!M30)</f>
        <v>0</v>
      </c>
      <c r="N30" s="95">
        <f>IF(AND(MASTER_DATA_NORMALIZED!N30=0,N$22=$L$22),VLOOKUP(MASTER_DATA_PROCESSED!$C30,Backend!$Q$9:$T$52,3,FALSE),MASTER_DATA_NORMALIZED!N30)</f>
        <v>0</v>
      </c>
      <c r="O30" s="95">
        <f>IF(AND(MASTER_DATA_NORMALIZED!O30=0,O$22=$L$22),VLOOKUP(MASTER_DATA_PROCESSED!$C30,Backend!$Q$9:$T$52,3,FALSE),MASTER_DATA_NORMALIZED!O30)</f>
        <v>0</v>
      </c>
      <c r="P30" s="95">
        <f>IF(AND(MASTER_DATA_NORMALIZED!P30=0,P$22=$L$22),VLOOKUP(MASTER_DATA_PROCESSED!$C30,Backend!$Q$9:$T$52,3,FALSE),MASTER_DATA_NORMALIZED!P30)</f>
        <v>17.777256012871149</v>
      </c>
      <c r="Q30" s="95">
        <f>IF(AND(MASTER_DATA_NORMALIZED!Q30=0,Q$22=$L$22),VLOOKUP(MASTER_DATA_PROCESSED!$C30,Backend!$Q$9:$T$52,3,FALSE),MASTER_DATA_NORMALIZED!Q30)</f>
        <v>0</v>
      </c>
      <c r="R30" s="95">
        <f>IF(AND(MASTER_DATA_NORMALIZED!R30=0,R$22=$L$22),VLOOKUP(MASTER_DATA_PROCESSED!$C30,Backend!$Q$9:$T$52,3,FALSE),MASTER_DATA_NORMALIZED!R30)</f>
        <v>0</v>
      </c>
      <c r="S30" s="95">
        <f>IF(AND(MASTER_DATA_NORMALIZED!S30=0,S$22=$L$22),VLOOKUP(MASTER_DATA_PROCESSED!$C30,Backend!$Q$9:$T$52,3,FALSE),MASTER_DATA_NORMALIZED!S30)</f>
        <v>0</v>
      </c>
      <c r="T30" s="95">
        <f>IF(AND(MASTER_DATA_NORMALIZED!T30=0,T$22=$L$22),VLOOKUP(MASTER_DATA_PROCESSED!$C30,Backend!$Q$9:$T$52,3,FALSE),MASTER_DATA_NORMALIZED!T30)</f>
        <v>71.109024051484596</v>
      </c>
      <c r="U30" s="95">
        <f>IF(AND(MASTER_DATA_NORMALIZED!U30=0,U$22=$L$22),VLOOKUP(MASTER_DATA_PROCESSED!$C30,Backend!$Q$9:$T$52,3,FALSE),MASTER_DATA_NORMALIZED!U30)</f>
        <v>0</v>
      </c>
      <c r="V30" s="95">
        <f>IF(AND(MASTER_DATA_NORMALIZED!V30=0,V$22=$L$22),VLOOKUP(MASTER_DATA_PROCESSED!$C30,Backend!$Q$9:$T$52,3,FALSE),MASTER_DATA_NORMALIZED!V30)</f>
        <v>0</v>
      </c>
      <c r="W30" s="95">
        <f>IF(AND(MASTER_DATA_NORMALIZED!W30=0,W$22=$L$22),VLOOKUP(MASTER_DATA_PROCESSED!$C30,Backend!$Q$9:$T$52,3,FALSE),MASTER_DATA_NORMALIZED!W30)</f>
        <v>0</v>
      </c>
      <c r="X30" s="95">
        <f>IF(AND(MASTER_DATA_NORMALIZED!X30=0,X$22=$L$22),VLOOKUP(MASTER_DATA_PROCESSED!$C30,Backend!$Q$9:$T$52,3,FALSE),MASTER_DATA_NORMALIZED!X30)</f>
        <v>17.777256012871149</v>
      </c>
      <c r="Y30" s="95">
        <f>IF(AND(MASTER_DATA_NORMALIZED!Y30=0,Y$22=$L$22),VLOOKUP(MASTER_DATA_PROCESSED!$C30,Backend!$Q$9:$T$52,3,FALSE),MASTER_DATA_NORMALIZED!Y30)</f>
        <v>0</v>
      </c>
      <c r="Z30" s="95">
        <f>IF(AND(MASTER_DATA_NORMALIZED!Z30=0,Z$22=$L$22),VLOOKUP(MASTER_DATA_PROCESSED!$C30,Backend!$Q$9:$T$52,3,FALSE),MASTER_DATA_NORMALIZED!Z30)</f>
        <v>0</v>
      </c>
      <c r="AA30" s="95">
        <f>IF(AND(MASTER_DATA_NORMALIZED!AA30=0,AA$22=$L$22),VLOOKUP(MASTER_DATA_PROCESSED!$C30,Backend!$Q$9:$T$52,3,FALSE),MASTER_DATA_NORMALIZED!AA30)</f>
        <v>0</v>
      </c>
      <c r="AB30" s="95">
        <f>IF(AND(MASTER_DATA_NORMALIZED!AB30=0,AB$22=$L$22),VLOOKUP(MASTER_DATA_PROCESSED!$C30,Backend!$Q$9:$T$52,3,FALSE),MASTER_DATA_NORMALIZED!AB30)</f>
        <v>121.83924242967787</v>
      </c>
      <c r="AC30" s="95">
        <f>IF(AND(MASTER_DATA_NORMALIZED!AC30=0,AC$22=$L$22),VLOOKUP(MASTER_DATA_PROCESSED!$C30,Backend!$Q$9:$T$52,3,FALSE),MASTER_DATA_NORMALIZED!AC30)</f>
        <v>0</v>
      </c>
      <c r="AD30" s="95">
        <f>IF(AND(MASTER_DATA_NORMALIZED!AD30=0,AD$22=$L$22),VLOOKUP(MASTER_DATA_PROCESSED!$C30,Backend!$Q$9:$T$52,3,FALSE),MASTER_DATA_NORMALIZED!AD30)</f>
        <v>0</v>
      </c>
      <c r="AE30" s="95">
        <f>IF(AND(MASTER_DATA_NORMALIZED!AE30=0,AE$22=$L$22),VLOOKUP(MASTER_DATA_PROCESSED!$C30,Backend!$Q$9:$T$52,3,FALSE),MASTER_DATA_NORMALIZED!AE30)</f>
        <v>0</v>
      </c>
      <c r="AF30" s="95">
        <f>IF(AND(MASTER_DATA_NORMALIZED!AF30=0,AF$22=$L$22),VLOOKUP(MASTER_DATA_PROCESSED!$C30,Backend!$Q$9:$T$52,3,FALSE),MASTER_DATA_NORMALIZED!AF30)</f>
        <v>30.459810607419467</v>
      </c>
      <c r="AG30" s="95">
        <f>IF(AND(MASTER_DATA_NORMALIZED!AG30=0,AG$22=$L$22),VLOOKUP(MASTER_DATA_PROCESSED!$C30,Backend!$Q$9:$T$52,3,FALSE),MASTER_DATA_NORMALIZED!AG30)</f>
        <v>0</v>
      </c>
      <c r="AH30" s="95">
        <f>IF(AND(MASTER_DATA_NORMALIZED!AH30=0,AH$22=$L$22),VLOOKUP(MASTER_DATA_PROCESSED!$C30,Backend!$Q$9:$T$52,3,FALSE),MASTER_DATA_NORMALIZED!AH30)</f>
        <v>0</v>
      </c>
      <c r="AI30" s="95">
        <f>IF(AND(MASTER_DATA_NORMALIZED!AI30=0,AI$22=$L$22),VLOOKUP(MASTER_DATA_PROCESSED!$C30,Backend!$Q$9:$T$52,3,FALSE),MASTER_DATA_NORMALIZED!AI30)</f>
        <v>0</v>
      </c>
      <c r="AJ30" s="95">
        <f>IF(AND(MASTER_DATA_NORMALIZED!AJ30=0,AJ$22=$L$22),VLOOKUP(MASTER_DATA_PROCESSED!$C30,Backend!$Q$9:$T$52,3,FALSE),MASTER_DATA_NORMALIZED!AJ30)</f>
        <v>121.83924242967787</v>
      </c>
      <c r="AK30" s="95">
        <f>IF(AND(MASTER_DATA_NORMALIZED!AK30=0,AK$22=$L$22),VLOOKUP(MASTER_DATA_PROCESSED!$C30,Backend!$Q$9:$T$52,3,FALSE),MASTER_DATA_NORMALIZED!AK30)</f>
        <v>0</v>
      </c>
      <c r="AL30" s="95">
        <f>IF(AND(MASTER_DATA_NORMALIZED!AL30=0,AL$22=$L$22),VLOOKUP(MASTER_DATA_PROCESSED!$C30,Backend!$Q$9:$T$52,3,FALSE),MASTER_DATA_NORMALIZED!AL30)</f>
        <v>0</v>
      </c>
      <c r="AM30" s="95">
        <f>IF(AND(MASTER_DATA_NORMALIZED!AM30=0,AM$22=$L$22),VLOOKUP(MASTER_DATA_PROCESSED!$C30,Backend!$Q$9:$T$52,3,FALSE),MASTER_DATA_NORMALIZED!AM30)</f>
        <v>0</v>
      </c>
      <c r="AN30" s="95">
        <f>IF(AND(MASTER_DATA_NORMALIZED!AN30=0,AN$22=$L$22),VLOOKUP(MASTER_DATA_PROCESSED!$C30,Backend!$Q$9:$T$52,3,FALSE),MASTER_DATA_NORMALIZED!AN30)</f>
        <v>30.459810607419467</v>
      </c>
      <c r="AO30" s="95">
        <f>IF(AND(MASTER_DATA_NORMALIZED!AO30=0,AO$22=$L$22),VLOOKUP(MASTER_DATA_PROCESSED!$C30,Backend!$Q$9:$T$52,3,FALSE),MASTER_DATA_NORMALIZED!AO30)</f>
        <v>0</v>
      </c>
      <c r="AP30" s="95">
        <f>IF(AND(MASTER_DATA_NORMALIZED!AP30=0,AP$22=$L$22),VLOOKUP(MASTER_DATA_PROCESSED!$C30,Backend!$Q$9:$T$52,3,FALSE),MASTER_DATA_NORMALIZED!AP30)</f>
        <v>0</v>
      </c>
      <c r="AQ30" s="95">
        <f>IF(AND(MASTER_DATA_NORMALIZED!AQ30=0,AQ$22=$L$22),VLOOKUP(MASTER_DATA_PROCESSED!$C30,Backend!$Q$9:$T$52,3,FALSE),MASTER_DATA_NORMALIZED!AQ30)</f>
        <v>0</v>
      </c>
      <c r="AR30" s="95" t="e">
        <f>IF(AND(MASTER_DATA_NORMALIZED!AR30=0,AR$22=$L$22),VLOOKUP(MASTER_DATA_PROCESSED!$C30,Backend!$Q$9:$T$52,3,FALSE),MASTER_DATA_NORMALIZED!AR30)</f>
        <v>#N/A</v>
      </c>
      <c r="AS30" s="95">
        <f>IF(AND(MASTER_DATA_NORMALIZED!AS30=0,AS$22=$L$22),VLOOKUP(MASTER_DATA_PROCESSED!$C30,Backend!$Q$9:$T$52,3,FALSE),MASTER_DATA_NORMALIZED!AS30)</f>
        <v>0</v>
      </c>
      <c r="AT30" s="95">
        <f>IF(AND(MASTER_DATA_NORMALIZED!AT30=0,AT$22=$L$22),VLOOKUP(MASTER_DATA_PROCESSED!$C30,Backend!$Q$9:$T$52,3,FALSE),MASTER_DATA_NORMALIZED!AT30)</f>
        <v>0</v>
      </c>
      <c r="AU30" s="95">
        <f>IF(AND(MASTER_DATA_NORMALIZED!AU30=0,AU$22=$L$22),VLOOKUP(MASTER_DATA_PROCESSED!$C30,Backend!$Q$9:$T$52,3,FALSE),MASTER_DATA_NORMALIZED!AU30)</f>
        <v>0</v>
      </c>
      <c r="AV30" s="95" t="e">
        <f>IF(AND(MASTER_DATA_NORMALIZED!AV30=0,AV$22=$L$22),VLOOKUP(MASTER_DATA_PROCESSED!$C30,Backend!$Q$9:$T$52,3,FALSE),MASTER_DATA_NORMALIZED!AV30)</f>
        <v>#N/A</v>
      </c>
      <c r="AW30" s="95">
        <f>IF(AND(MASTER_DATA_NORMALIZED!AW30=0,AW$22=$L$22),VLOOKUP(MASTER_DATA_PROCESSED!$C30,Backend!$Q$9:$T$52,3,FALSE),MASTER_DATA_NORMALIZED!AW30)</f>
        <v>0</v>
      </c>
      <c r="AX30" s="95">
        <f>IF(AND(MASTER_DATA_NORMALIZED!AX30=0,AX$22=$L$22),VLOOKUP(MASTER_DATA_PROCESSED!$C30,Backend!$Q$9:$T$52,3,FALSE),MASTER_DATA_NORMALIZED!AX30)</f>
        <v>0</v>
      </c>
      <c r="AY30" s="95">
        <f>IF(AND(MASTER_DATA_NORMALIZED!AY30=0,AY$22=$L$22),VLOOKUP(MASTER_DATA_PROCESSED!$C30,Backend!$Q$9:$T$52,3,FALSE),MASTER_DATA_NORMALIZED!AY30)</f>
        <v>0</v>
      </c>
      <c r="AZ30" s="95" t="e">
        <f>IF(AND(MASTER_DATA_NORMALIZED!AZ30=0,AZ$22=$L$22),VLOOKUP(MASTER_DATA_PROCESSED!$C30,Backend!$Q$9:$T$52,3,FALSE),MASTER_DATA_NORMALIZED!AZ30)</f>
        <v>#N/A</v>
      </c>
      <c r="BA30" s="95">
        <f>IF(AND(MASTER_DATA_NORMALIZED!BA30=0,BA$22=$L$22),VLOOKUP(MASTER_DATA_PROCESSED!$C30,Backend!$Q$9:$T$52,3,FALSE),MASTER_DATA_NORMALIZED!BA30)</f>
        <v>0</v>
      </c>
      <c r="BB30" s="95">
        <f>IF(AND(MASTER_DATA_NORMALIZED!BB30=0,BB$22=$L$22),VLOOKUP(MASTER_DATA_PROCESSED!$C30,Backend!$Q$9:$T$52,3,FALSE),MASTER_DATA_NORMALIZED!BB30)</f>
        <v>0</v>
      </c>
      <c r="BC30" s="95">
        <f>IF(AND(MASTER_DATA_NORMALIZED!BC30=0,BC$22=$L$22),VLOOKUP(MASTER_DATA_PROCESSED!$C30,Backend!$Q$9:$T$52,3,FALSE),MASTER_DATA_NORMALIZED!BC30)</f>
        <v>0</v>
      </c>
      <c r="BD30" s="95" t="e">
        <f>IF(AND(MASTER_DATA_NORMALIZED!BD30=0,BD$22=$L$22),VLOOKUP(MASTER_DATA_PROCESSED!$C30,Backend!$Q$9:$T$52,3,FALSE),MASTER_DATA_NORMALIZED!BD30)</f>
        <v>#N/A</v>
      </c>
      <c r="BE30" s="95">
        <f>IF(AND(MASTER_DATA_NORMALIZED!BE30=0,BE$22=$L$22),VLOOKUP(MASTER_DATA_PROCESSED!$C30,Backend!$Q$9:$T$52,3,FALSE),MASTER_DATA_NORMALIZED!BE30)</f>
        <v>0</v>
      </c>
      <c r="BF30" s="95">
        <f>IF(AND(MASTER_DATA_NORMALIZED!BF30=0,BF$22=$L$22),VLOOKUP(MASTER_DATA_PROCESSED!$C30,Backend!$Q$9:$T$52,3,FALSE),MASTER_DATA_NORMALIZED!BF30)</f>
        <v>0</v>
      </c>
      <c r="BG30" s="95">
        <f>IF(AND(MASTER_DATA_NORMALIZED!BG30=0,BG$22=$L$22),VLOOKUP(MASTER_DATA_PROCESSED!$C30,Backend!$Q$9:$T$52,3,FALSE),MASTER_DATA_NORMALIZED!BG30)</f>
        <v>0</v>
      </c>
      <c r="BH30" s="95" t="e">
        <f>IF(AND(MASTER_DATA_NORMALIZED!BH30=0,BH$22=$L$22),VLOOKUP(MASTER_DATA_PROCESSED!$C30,Backend!$Q$9:$T$52,3,FALSE),MASTER_DATA_NORMALIZED!BH30)</f>
        <v>#N/A</v>
      </c>
      <c r="BI30" s="95">
        <f>IF(AND(MASTER_DATA_NORMALIZED!BI30=0,BI$22=$L$22),VLOOKUP(MASTER_DATA_PROCESSED!$C30,Backend!$Q$9:$T$52,3,FALSE),MASTER_DATA_NORMALIZED!BI30)</f>
        <v>0</v>
      </c>
      <c r="BJ30" s="95">
        <f>IF(AND(MASTER_DATA_NORMALIZED!BJ30=0,BJ$22=$L$22),VLOOKUP(MASTER_DATA_PROCESSED!$C30,Backend!$Q$9:$T$52,3,FALSE),MASTER_DATA_NORMALIZED!BJ30)</f>
        <v>0</v>
      </c>
      <c r="BK30" s="95">
        <f>IF(AND(MASTER_DATA_NORMALIZED!BK30=0,BK$22=$L$22),VLOOKUP(MASTER_DATA_PROCESSED!$C30,Backend!$Q$9:$T$52,3,FALSE),MASTER_DATA_NORMALIZED!BK30)</f>
        <v>0</v>
      </c>
      <c r="BL30" s="95" t="e">
        <f>IF(AND(MASTER_DATA_NORMALIZED!BL30=0,BL$22=$L$22),VLOOKUP(MASTER_DATA_PROCESSED!$C30,Backend!$Q$9:$T$52,3,FALSE),MASTER_DATA_NORMALIZED!BL30)</f>
        <v>#N/A</v>
      </c>
      <c r="BM30" s="95">
        <f>IF(AND(MASTER_DATA_NORMALIZED!BM30=0,BM$22=$L$22),VLOOKUP(MASTER_DATA_PROCESSED!$C30,Backend!$Q$9:$T$52,3,FALSE),MASTER_DATA_NORMALIZED!BM30)</f>
        <v>0</v>
      </c>
      <c r="BN30" s="95">
        <f>IF(AND(MASTER_DATA_NORMALIZED!BN30=0,BN$22=$L$22),VLOOKUP(MASTER_DATA_PROCESSED!$C30,Backend!$Q$9:$T$52,3,FALSE),MASTER_DATA_NORMALIZED!BN30)</f>
        <v>0</v>
      </c>
      <c r="BO30" s="95">
        <f>IF(AND(MASTER_DATA_NORMALIZED!BO30=0,BO$22=$L$22),VLOOKUP(MASTER_DATA_PROCESSED!$C30,Backend!$Q$9:$T$52,3,FALSE),MASTER_DATA_NORMALIZED!BO30)</f>
        <v>0</v>
      </c>
      <c r="BP30" s="95" t="e">
        <f>IF(AND(MASTER_DATA_NORMALIZED!BP30=0,BP$22=$L$22),VLOOKUP(MASTER_DATA_PROCESSED!$C30,Backend!$Q$9:$T$52,3,FALSE),MASTER_DATA_NORMALIZED!BP30)</f>
        <v>#N/A</v>
      </c>
      <c r="BQ30" s="95">
        <f>IF(AND(MASTER_DATA_NORMALIZED!BQ30=0,BQ$22=$L$22),VLOOKUP(MASTER_DATA_PROCESSED!$C30,Backend!$Q$9:$T$52,3,FALSE),MASTER_DATA_NORMALIZED!BQ30)</f>
        <v>0</v>
      </c>
      <c r="BR30" s="95">
        <f>IF(AND(MASTER_DATA_NORMALIZED!BR30=0,BR$22=$L$22),VLOOKUP(MASTER_DATA_PROCESSED!$C30,Backend!$Q$9:$T$52,3,FALSE),MASTER_DATA_NORMALIZED!BR30)</f>
        <v>0</v>
      </c>
      <c r="BS30" s="95">
        <f>IF(AND(MASTER_DATA_NORMALIZED!BS30=0,BS$22=$L$22),VLOOKUP(MASTER_DATA_PROCESSED!$C30,Backend!$Q$9:$T$52,3,FALSE),MASTER_DATA_NORMALIZED!BS30)</f>
        <v>0</v>
      </c>
      <c r="BT30" s="95" t="e">
        <f>IF(AND(MASTER_DATA_NORMALIZED!BT30=0,BT$22=$L$22),VLOOKUP(MASTER_DATA_PROCESSED!$C30,Backend!$Q$9:$T$52,3,FALSE),MASTER_DATA_NORMALIZED!BT30)</f>
        <v>#N/A</v>
      </c>
      <c r="BU30" s="95">
        <f>IF(AND(MASTER_DATA_NORMALIZED!BU30=0,BU$22=$L$22),VLOOKUP(MASTER_DATA_PROCESSED!$C30,Backend!$Q$9:$T$52,3,FALSE),MASTER_DATA_NORMALIZED!BU30)</f>
        <v>0</v>
      </c>
      <c r="BV30" s="95">
        <f>IF(AND(MASTER_DATA_NORMALIZED!BV30=0,BV$22=$L$22),VLOOKUP(MASTER_DATA_PROCESSED!$C30,Backend!$Q$9:$T$52,3,FALSE),MASTER_DATA_NORMALIZED!BV30)</f>
        <v>0</v>
      </c>
      <c r="BW30" s="95">
        <f>IF(AND(MASTER_DATA_NORMALIZED!BW30=0,BW$22=$L$22),VLOOKUP(MASTER_DATA_PROCESSED!$C30,Backend!$Q$9:$T$52,3,FALSE),MASTER_DATA_NORMALIZED!BW30)</f>
        <v>0</v>
      </c>
      <c r="BX30" s="95" t="e">
        <f>IF(AND(MASTER_DATA_NORMALIZED!BX30=0,BX$22=$L$22),VLOOKUP(MASTER_DATA_PROCESSED!$C30,Backend!$Q$9:$T$52,3,FALSE),MASTER_DATA_NORMALIZED!BX30)</f>
        <v>#N/A</v>
      </c>
      <c r="BY30" s="95">
        <f>IF(AND(MASTER_DATA_NORMALIZED!BY30=0,BY$22=$L$22),VLOOKUP(MASTER_DATA_PROCESSED!$C30,Backend!$Q$9:$T$52,3,FALSE),MASTER_DATA_NORMALIZED!BY30)</f>
        <v>0</v>
      </c>
      <c r="BZ30" s="95">
        <f>IF(AND(MASTER_DATA_NORMALIZED!BZ30=0,BZ$22=$L$22),VLOOKUP(MASTER_DATA_PROCESSED!$C30,Backend!$Q$9:$T$52,3,FALSE),MASTER_DATA_NORMALIZED!BZ30)</f>
        <v>0</v>
      </c>
      <c r="CA30" s="95">
        <f>IF(AND(MASTER_DATA_NORMALIZED!CA30=0,CA$22=$L$22),VLOOKUP(MASTER_DATA_PROCESSED!$C30,Backend!$Q$9:$T$52,3,FALSE),MASTER_DATA_NORMALIZED!CA30)</f>
        <v>0</v>
      </c>
      <c r="CB30" s="95" t="e">
        <f>IF(AND(MASTER_DATA_NORMALIZED!CB30=0,CB$22=$L$22),VLOOKUP(MASTER_DATA_PROCESSED!$C30,Backend!$Q$9:$T$52,3,FALSE),MASTER_DATA_NORMALIZED!CB30)</f>
        <v>#N/A</v>
      </c>
      <c r="CC30" s="95">
        <f>IF(AND(MASTER_DATA_NORMALIZED!CC30=0,CC$22=$L$22),VLOOKUP(MASTER_DATA_PROCESSED!$C30,Backend!$Q$9:$T$52,3,FALSE),MASTER_DATA_NORMALIZED!CC30)</f>
        <v>0</v>
      </c>
      <c r="CD30" s="95">
        <f>IF(AND(MASTER_DATA_NORMALIZED!CD30=0,CD$22=$L$22),VLOOKUP(MASTER_DATA_PROCESSED!$C30,Backend!$Q$9:$T$52,3,FALSE),MASTER_DATA_NORMALIZED!CD30)</f>
        <v>0</v>
      </c>
      <c r="CE30" s="95">
        <f>IF(AND(MASTER_DATA_NORMALIZED!CE30=0,CE$22=$L$22),VLOOKUP(MASTER_DATA_PROCESSED!$C30,Backend!$Q$9:$T$52,3,FALSE),MASTER_DATA_NORMALIZED!CE30)</f>
        <v>0</v>
      </c>
      <c r="CF30" s="95" t="e">
        <f>IF(AND(MASTER_DATA_NORMALIZED!CF30=0,CF$22=$L$22),VLOOKUP(MASTER_DATA_PROCESSED!$C30,Backend!$Q$9:$T$52,3,FALSE),MASTER_DATA_NORMALIZED!CF30)</f>
        <v>#N/A</v>
      </c>
      <c r="CG30" s="95">
        <f>IF(AND(MASTER_DATA_NORMALIZED!CG30=0,CG$22=$L$22),VLOOKUP(MASTER_DATA_PROCESSED!$C30,Backend!$Q$9:$T$52,3,FALSE),MASTER_DATA_NORMALIZED!CG30)</f>
        <v>0</v>
      </c>
      <c r="CH30" s="95">
        <f>IF(AND(MASTER_DATA_NORMALIZED!CH30=0,CH$22=$L$22),VLOOKUP(MASTER_DATA_PROCESSED!$C30,Backend!$Q$9:$T$52,3,FALSE),MASTER_DATA_NORMALIZED!CH30)</f>
        <v>0</v>
      </c>
      <c r="CI30" s="95">
        <f>IF(AND(MASTER_DATA_NORMALIZED!CI30=0,CI$22=$L$22),VLOOKUP(MASTER_DATA_PROCESSED!$C30,Backend!$Q$9:$T$52,3,FALSE),MASTER_DATA_NORMALIZED!CI30)</f>
        <v>0</v>
      </c>
      <c r="CJ30" s="95" t="e">
        <f>IF(AND(MASTER_DATA_NORMALIZED!CJ30=0,CJ$22=$L$22),VLOOKUP(MASTER_DATA_PROCESSED!$C30,Backend!$Q$9:$T$52,3,FALSE),MASTER_DATA_NORMALIZED!CJ30)</f>
        <v>#N/A</v>
      </c>
      <c r="CK30" s="95">
        <f>IF(AND(MASTER_DATA_NORMALIZED!CK30=0,CK$22=$L$22),VLOOKUP(MASTER_DATA_PROCESSED!$C30,Backend!$Q$9:$T$52,3,FALSE),MASTER_DATA_NORMALIZED!CK30)</f>
        <v>0</v>
      </c>
      <c r="CL30" s="95">
        <f>IF(AND(MASTER_DATA_NORMALIZED!CL30=0,CL$22=$L$22),VLOOKUP(MASTER_DATA_PROCESSED!$C30,Backend!$Q$9:$T$52,3,FALSE),MASTER_DATA_NORMALIZED!CL30)</f>
        <v>0</v>
      </c>
      <c r="CM30" s="95">
        <f>IF(AND(MASTER_DATA_NORMALIZED!CM30=0,CM$22=$L$22),VLOOKUP(MASTER_DATA_PROCESSED!$C30,Backend!$Q$9:$T$52,3,FALSE),MASTER_DATA_NORMALIZED!CM30)</f>
        <v>0</v>
      </c>
      <c r="CN30" s="95" t="e">
        <f>IF(AND(MASTER_DATA_NORMALIZED!CN30=0,CN$22=$L$22),VLOOKUP(MASTER_DATA_PROCESSED!$C30,Backend!$Q$9:$T$52,3,FALSE),MASTER_DATA_NORMALIZED!CN30)</f>
        <v>#N/A</v>
      </c>
      <c r="CO30" s="95">
        <f>IF(AND(MASTER_DATA_NORMALIZED!CO30=0,CO$22=$L$22),VLOOKUP(MASTER_DATA_PROCESSED!$C30,Backend!$Q$9:$T$52,3,FALSE),MASTER_DATA_NORMALIZED!CO30)</f>
        <v>0</v>
      </c>
      <c r="CP30" s="95">
        <f>IF(AND(MASTER_DATA_NORMALIZED!CP30=0,CP$22=$L$22),VLOOKUP(MASTER_DATA_PROCESSED!$C30,Backend!$Q$9:$T$52,3,FALSE),MASTER_DATA_NORMALIZED!CP30)</f>
        <v>0</v>
      </c>
      <c r="CQ30" s="95">
        <f>IF(AND(MASTER_DATA_NORMALIZED!CQ30=0,CQ$22=$L$22),VLOOKUP(MASTER_DATA_PROCESSED!$C30,Backend!$Q$9:$T$52,3,FALSE),MASTER_DATA_NORMALIZED!CQ30)</f>
        <v>0</v>
      </c>
      <c r="CR30" s="95" t="e">
        <f>IF(AND(MASTER_DATA_NORMALIZED!CR30=0,CR$22=$L$22),VLOOKUP(MASTER_DATA_PROCESSED!$C30,Backend!$Q$9:$T$52,3,FALSE),MASTER_DATA_NORMALIZED!CR30)</f>
        <v>#N/A</v>
      </c>
      <c r="CS30" s="95">
        <f>IF(AND(MASTER_DATA_NORMALIZED!CS30=0,CS$22=$L$22),VLOOKUP(MASTER_DATA_PROCESSED!$C30,Backend!$Q$9:$T$52,3,FALSE),MASTER_DATA_NORMALIZED!CS30)</f>
        <v>0</v>
      </c>
      <c r="CT30" s="95">
        <f>IF(AND(MASTER_DATA_NORMALIZED!CT30=0,CT$22=$L$22),VLOOKUP(MASTER_DATA_PROCESSED!$C30,Backend!$Q$9:$T$52,3,FALSE),MASTER_DATA_NORMALIZED!CT30)</f>
        <v>0</v>
      </c>
      <c r="CU30" s="95">
        <f>IF(AND(MASTER_DATA_NORMALIZED!CU30=0,CU$22=$L$22),VLOOKUP(MASTER_DATA_PROCESSED!$C30,Backend!$Q$9:$T$52,3,FALSE),MASTER_DATA_NORMALIZED!CU30)</f>
        <v>0</v>
      </c>
      <c r="CV30" s="95" t="e">
        <f>IF(AND(MASTER_DATA_NORMALIZED!CV30=0,CV$22=$L$22),VLOOKUP(MASTER_DATA_PROCESSED!$C30,Backend!$Q$9:$T$52,3,FALSE),MASTER_DATA_NORMALIZED!CV30)</f>
        <v>#N/A</v>
      </c>
      <c r="CW30" s="95">
        <f>IF(AND(MASTER_DATA_NORMALIZED!CW30=0,CW$22=$L$22),VLOOKUP(MASTER_DATA_PROCESSED!$C30,Backend!$Q$9:$T$52,3,FALSE),MASTER_DATA_NORMALIZED!CW30)</f>
        <v>0</v>
      </c>
      <c r="CX30" s="95">
        <f>IF(AND(MASTER_DATA_NORMALIZED!CX30=0,CX$22=$L$22),VLOOKUP(MASTER_DATA_PROCESSED!$C30,Backend!$Q$9:$T$52,3,FALSE),MASTER_DATA_NORMALIZED!CX30)</f>
        <v>0</v>
      </c>
      <c r="CY30" s="95">
        <f>IF(AND(MASTER_DATA_NORMALIZED!CY30=0,CY$22=$L$22),VLOOKUP(MASTER_DATA_PROCESSED!$C30,Backend!$Q$9:$T$52,3,FALSE),MASTER_DATA_NORMALIZED!CY30)</f>
        <v>0</v>
      </c>
      <c r="CZ30" s="95" t="e">
        <f>IF(AND(MASTER_DATA_NORMALIZED!CZ30=0,CZ$22=$L$22),VLOOKUP(MASTER_DATA_PROCESSED!$C30,Backend!$Q$9:$T$52,3,FALSE),MASTER_DATA_NORMALIZED!CZ30)</f>
        <v>#N/A</v>
      </c>
      <c r="DA30" s="95" t="e">
        <f>IF(AND(MASTER_DATA_NORMALIZED!DA30=0,DA$22=$L$22),VLOOKUP(MASTER_DATA_PROCESSED!$C30,Backend!$Q$9:$T$52,3,FALSE),MASTER_DATA_NORMALIZED!DA30)</f>
        <v>#DIV/0!</v>
      </c>
      <c r="DB30" s="95" t="e">
        <f>IF(AND(MASTER_DATA_NORMALIZED!DB30=0,DB$22=$L$22),VLOOKUP(MASTER_DATA_PROCESSED!$C30,Backend!$Q$9:$T$52,3,FALSE),MASTER_DATA_NORMALIZED!DB30)</f>
        <v>#DIV/0!</v>
      </c>
      <c r="DC30" s="95" t="e">
        <f>IF(AND(MASTER_DATA_NORMALIZED!DC30=0,DC$22=$L$22),VLOOKUP(MASTER_DATA_PROCESSED!$C30,Backend!$Q$9:$T$52,3,FALSE),MASTER_DATA_NORMALIZED!DC30)</f>
        <v>#DIV/0!</v>
      </c>
      <c r="DD30" s="95" t="e">
        <f>IF(AND(MASTER_DATA_NORMALIZED!DD30=0,DD$22=$L$22),VLOOKUP(MASTER_DATA_PROCESSED!$C30,Backend!$Q$9:$T$52,3,FALSE),MASTER_DATA_NORMALIZED!DD30)</f>
        <v>#N/A</v>
      </c>
      <c r="DE30" s="95">
        <f>IF(AND(MASTER_DATA_NORMALIZED!DE30=0,DE$22=$L$22),VLOOKUP(MASTER_DATA_PROCESSED!$C30,Backend!$Q$9:$T$52,3,FALSE),MASTER_DATA_NORMALIZED!DE30)</f>
        <v>0</v>
      </c>
      <c r="DF30" s="95">
        <f>IF(AND(MASTER_DATA_NORMALIZED!DF30=0,DF$22=$L$22),VLOOKUP(MASTER_DATA_PROCESSED!$C30,Backend!$Q$9:$T$52,3,FALSE),MASTER_DATA_NORMALIZED!DF30)</f>
        <v>0</v>
      </c>
      <c r="DG30" s="95">
        <f>IF(AND(MASTER_DATA_NORMALIZED!DG30=0,DG$22=$L$22),VLOOKUP(MASTER_DATA_PROCESSED!$C30,Backend!$Q$9:$T$52,3,FALSE),MASTER_DATA_NORMALIZED!DG30)</f>
        <v>0</v>
      </c>
      <c r="DH30" s="95" t="e">
        <f>IF(AND(MASTER_DATA_NORMALIZED!DH30=0,DH$22=$L$22),VLOOKUP(MASTER_DATA_PROCESSED!$C30,Backend!$Q$9:$T$52,3,FALSE),MASTER_DATA_NORMALIZED!DH30)</f>
        <v>#N/A</v>
      </c>
      <c r="DI30" s="95">
        <f>IF(AND(MASTER_DATA_NORMALIZED!DI30=0,DI$22=$L$22),VLOOKUP(MASTER_DATA_PROCESSED!$C30,Backend!$Q$9:$T$52,3,FALSE),MASTER_DATA_NORMALIZED!DI30)</f>
        <v>0</v>
      </c>
      <c r="DJ30" s="95">
        <f>IF(AND(MASTER_DATA_NORMALIZED!DJ30=0,DJ$22=$L$22),VLOOKUP(MASTER_DATA_PROCESSED!$C30,Backend!$Q$9:$T$52,3,FALSE),MASTER_DATA_NORMALIZED!DJ30)</f>
        <v>0</v>
      </c>
      <c r="DK30" s="95">
        <f>IF(AND(MASTER_DATA_NORMALIZED!DK30=0,DK$22=$L$22),VLOOKUP(MASTER_DATA_PROCESSED!$C30,Backend!$Q$9:$T$52,3,FALSE),MASTER_DATA_NORMALIZED!DK30)</f>
        <v>0</v>
      </c>
      <c r="DL30" s="95" t="e">
        <f>IF(AND(MASTER_DATA_NORMALIZED!DL30=0,DL$22=$L$22),VLOOKUP(MASTER_DATA_PROCESSED!$C30,Backend!$Q$9:$T$52,3,FALSE),MASTER_DATA_NORMALIZED!DL30)</f>
        <v>#N/A</v>
      </c>
      <c r="DM30" s="95">
        <f>IF(AND(MASTER_DATA_NORMALIZED!DM30=0,DM$22=$L$22),VLOOKUP(MASTER_DATA_PROCESSED!$C30,Backend!$Q$9:$T$52,3,FALSE),MASTER_DATA_NORMALIZED!DM30)</f>
        <v>0</v>
      </c>
      <c r="DN30" s="95">
        <f>IF(AND(MASTER_DATA_NORMALIZED!DN30=0,DN$22=$L$22),VLOOKUP(MASTER_DATA_PROCESSED!$C30,Backend!$Q$9:$T$52,3,FALSE),MASTER_DATA_NORMALIZED!DN30)</f>
        <v>0</v>
      </c>
      <c r="DO30" s="95">
        <f>IF(AND(MASTER_DATA_NORMALIZED!DO30=0,DO$22=$L$22),VLOOKUP(MASTER_DATA_PROCESSED!$C30,Backend!$Q$9:$T$52,3,FALSE),MASTER_DATA_NORMALIZED!DO30)</f>
        <v>0</v>
      </c>
      <c r="DP30" s="95" t="e">
        <f>IF(AND(MASTER_DATA_NORMALIZED!DP30=0,DP$22=$L$22),VLOOKUP(MASTER_DATA_PROCESSED!$C30,Backend!$Q$9:$T$52,3,FALSE),MASTER_DATA_NORMALIZED!DP30)</f>
        <v>#N/A</v>
      </c>
      <c r="DQ30" s="95">
        <f>IF(AND(MASTER_DATA_NORMALIZED!DQ30=0,DQ$22=$L$22),VLOOKUP(MASTER_DATA_PROCESSED!$C30,Backend!$Q$9:$T$52,3,FALSE),MASTER_DATA_NORMALIZED!DQ30)</f>
        <v>0</v>
      </c>
      <c r="DR30" s="95">
        <f>IF(AND(MASTER_DATA_NORMALIZED!DR30=0,DR$22=$L$22),VLOOKUP(MASTER_DATA_PROCESSED!$C30,Backend!$Q$9:$T$52,3,FALSE),MASTER_DATA_NORMALIZED!DR30)</f>
        <v>0</v>
      </c>
      <c r="DS30" s="95">
        <f>IF(AND(MASTER_DATA_NORMALIZED!DS30=0,DS$22=$L$22),VLOOKUP(MASTER_DATA_PROCESSED!$C30,Backend!$Q$9:$T$52,3,FALSE),MASTER_DATA_NORMALIZED!DS30)</f>
        <v>0</v>
      </c>
      <c r="DT30" s="95" t="e">
        <f>IF(AND(MASTER_DATA_NORMALIZED!DT30=0,DT$22=$L$22),VLOOKUP(MASTER_DATA_PROCESSED!$C30,Backend!$Q$9:$T$52,3,FALSE),MASTER_DATA_NORMALIZED!DT30)</f>
        <v>#N/A</v>
      </c>
      <c r="DU30" s="95">
        <f>IF(AND(MASTER_DATA_NORMALIZED!DU30=0,DU$22=$L$22),VLOOKUP(MASTER_DATA_PROCESSED!$C30,Backend!$Q$9:$T$52,3,FALSE),MASTER_DATA_NORMALIZED!DU30)</f>
        <v>0</v>
      </c>
      <c r="DV30" s="95">
        <f>IF(AND(MASTER_DATA_NORMALIZED!DV30=0,DV$22=$L$22),VLOOKUP(MASTER_DATA_PROCESSED!$C30,Backend!$Q$9:$T$52,3,FALSE),MASTER_DATA_NORMALIZED!DV30)</f>
        <v>0</v>
      </c>
      <c r="DW30" s="95">
        <f>IF(AND(MASTER_DATA_NORMALIZED!DW30=0,DW$22=$L$22),VLOOKUP(MASTER_DATA_PROCESSED!$C30,Backend!$Q$9:$T$52,3,FALSE),MASTER_DATA_NORMALIZED!DW30)</f>
        <v>0</v>
      </c>
      <c r="DX30" s="95" t="e">
        <f>IF(AND(MASTER_DATA_NORMALIZED!DX30=0,DX$22=$L$22),VLOOKUP(MASTER_DATA_PROCESSED!$C30,Backend!$Q$9:$T$52,3,FALSE),MASTER_DATA_NORMALIZED!DX30)</f>
        <v>#N/A</v>
      </c>
      <c r="DY30" s="95">
        <f>IF(AND(MASTER_DATA_NORMALIZED!DY30=0,DY$22=$L$22),VLOOKUP(MASTER_DATA_PROCESSED!$C30,Backend!$Q$9:$T$52,3,FALSE),MASTER_DATA_NORMALIZED!DY30)</f>
        <v>0</v>
      </c>
      <c r="DZ30" s="95">
        <f>IF(AND(MASTER_DATA_NORMALIZED!DZ30=0,DZ$22=$L$22),VLOOKUP(MASTER_DATA_PROCESSED!$C30,Backend!$Q$9:$T$52,3,FALSE),MASTER_DATA_NORMALIZED!DZ30)</f>
        <v>0</v>
      </c>
      <c r="EA30" s="95">
        <f>IF(AND(MASTER_DATA_NORMALIZED!EA30=0,EA$22=$L$22),VLOOKUP(MASTER_DATA_PROCESSED!$C30,Backend!$Q$9:$T$52,3,FALSE),MASTER_DATA_NORMALIZED!EA30)</f>
        <v>0</v>
      </c>
      <c r="EB30" s="95" t="e">
        <f>IF(AND(MASTER_DATA_NORMALIZED!EB30=0,EB$22=$L$22),VLOOKUP(MASTER_DATA_PROCESSED!$C30,Backend!$Q$9:$T$52,3,FALSE),MASTER_DATA_NORMALIZED!EB30)</f>
        <v>#N/A</v>
      </c>
      <c r="EC30" s="95" t="e">
        <f>IF(AND(MASTER_DATA_NORMALIZED!EC30=0,EC$22=$L$22),VLOOKUP(MASTER_DATA_PROCESSED!$C30,Backend!$Q$9:$T$52,3,FALSE),MASTER_DATA_NORMALIZED!EC30)</f>
        <v>#DIV/0!</v>
      </c>
      <c r="ED30" s="95" t="e">
        <f>IF(AND(MASTER_DATA_NORMALIZED!ED30=0,ED$22=$L$22),VLOOKUP(MASTER_DATA_PROCESSED!$C30,Backend!$Q$9:$T$52,3,FALSE),MASTER_DATA_NORMALIZED!ED30)</f>
        <v>#DIV/0!</v>
      </c>
      <c r="EE30" s="95" t="e">
        <f>IF(AND(MASTER_DATA_NORMALIZED!EE30=0,EE$22=$L$22),VLOOKUP(MASTER_DATA_PROCESSED!$C30,Backend!$Q$9:$T$52,3,FALSE),MASTER_DATA_NORMALIZED!EE30)</f>
        <v>#DIV/0!</v>
      </c>
      <c r="EF30" s="95" t="e">
        <f>IF(AND(MASTER_DATA_NORMALIZED!EF30=0,EF$22=$L$22),VLOOKUP(MASTER_DATA_PROCESSED!$C30,Backend!$Q$9:$T$52,3,FALSE),MASTER_DATA_NORMALIZED!EF30)</f>
        <v>#VALUE!</v>
      </c>
      <c r="EG30" s="95">
        <f>IF(AND(MASTER_DATA_NORMALIZED!EG30=0,EG$22=$L$22),VLOOKUP(MASTER_DATA_PROCESSED!$C30,Backend!$Q$9:$T$52,3,FALSE),MASTER_DATA_NORMALIZED!EG30)</f>
        <v>0</v>
      </c>
      <c r="EH30" s="95">
        <f>IF(AND(MASTER_DATA_NORMALIZED!EH30=0,EH$22=$L$22),VLOOKUP(MASTER_DATA_PROCESSED!$C30,Backend!$Q$9:$T$52,3,FALSE),MASTER_DATA_NORMALIZED!EH30)</f>
        <v>0</v>
      </c>
      <c r="EI30" s="95">
        <f>IF(AND(MASTER_DATA_NORMALIZED!EI30=0,EI$22=$L$22),VLOOKUP(MASTER_DATA_PROCESSED!$C30,Backend!$Q$9:$T$52,3,FALSE),MASTER_DATA_NORMALIZED!EI30)</f>
        <v>0</v>
      </c>
      <c r="EJ30" s="95" t="e">
        <f>IF(AND(MASTER_DATA_NORMALIZED!EJ30=0,EJ$22=$L$22),VLOOKUP(MASTER_DATA_PROCESSED!$C30,Backend!$Q$9:$T$52,3,FALSE),MASTER_DATA_NORMALIZED!EJ30)</f>
        <v>#N/A</v>
      </c>
      <c r="EK30" s="95">
        <f>IF(AND(MASTER_DATA_NORMALIZED!EK30=0,EK$22=$L$22),VLOOKUP(MASTER_DATA_PROCESSED!$C30,Backend!$Q$9:$T$52,3,FALSE),MASTER_DATA_NORMALIZED!EK30)</f>
        <v>0</v>
      </c>
      <c r="EL30" s="95">
        <f>IF(AND(MASTER_DATA_NORMALIZED!EL30=0,EL$22=$L$22),VLOOKUP(MASTER_DATA_PROCESSED!$C30,Backend!$Q$9:$T$52,3,FALSE),MASTER_DATA_NORMALIZED!EL30)</f>
        <v>0</v>
      </c>
      <c r="EM30" s="95">
        <f>IF(AND(MASTER_DATA_NORMALIZED!EM30=0,EM$22=$L$22),VLOOKUP(MASTER_DATA_PROCESSED!$C30,Backend!$Q$9:$T$52,3,FALSE),MASTER_DATA_NORMALIZED!EM30)</f>
        <v>0</v>
      </c>
      <c r="EN30" s="95" t="e">
        <f>IF(AND(MASTER_DATA_NORMALIZED!EN30=0,EN$22=$L$22),VLOOKUP(MASTER_DATA_PROCESSED!$C30,Backend!$Q$9:$T$52,3,FALSE),MASTER_DATA_NORMALIZED!EN30)</f>
        <v>#N/A</v>
      </c>
      <c r="EO30" s="95">
        <f>IF(AND(MASTER_DATA_NORMALIZED!EO30=0,EO$22=$L$22),VLOOKUP(MASTER_DATA_PROCESSED!$C30,Backend!$Q$9:$T$52,3,FALSE),MASTER_DATA_NORMALIZED!EO30)</f>
        <v>0</v>
      </c>
      <c r="EP30" s="95">
        <f>IF(AND(MASTER_DATA_NORMALIZED!EP30=0,EP$22=$L$22),VLOOKUP(MASTER_DATA_PROCESSED!$C30,Backend!$Q$9:$T$52,3,FALSE),MASTER_DATA_NORMALIZED!EP30)</f>
        <v>0</v>
      </c>
      <c r="EQ30" s="95">
        <f>IF(AND(MASTER_DATA_NORMALIZED!EQ30=0,EQ$22=$L$22),VLOOKUP(MASTER_DATA_PROCESSED!$C30,Backend!$Q$9:$T$52,3,FALSE),MASTER_DATA_NORMALIZED!EQ30)</f>
        <v>0</v>
      </c>
      <c r="ER30" s="95" t="e">
        <f>IF(AND(MASTER_DATA_NORMALIZED!ER30=0,ER$22=$L$22),VLOOKUP(MASTER_DATA_PROCESSED!$C30,Backend!$Q$9:$T$52,3,FALSE),MASTER_DATA_NORMALIZED!ER30)</f>
        <v>#N/A</v>
      </c>
      <c r="ES30" s="95">
        <f>IF(AND(MASTER_DATA_NORMALIZED!ES30=0,ES$22=$L$22),VLOOKUP(MASTER_DATA_PROCESSED!$C30,Backend!$Q$9:$T$52,3,FALSE),MASTER_DATA_NORMALIZED!ES30)</f>
        <v>0</v>
      </c>
      <c r="ET30" s="95">
        <f>IF(AND(MASTER_DATA_NORMALIZED!ET30=0,ET$22=$L$22),VLOOKUP(MASTER_DATA_PROCESSED!$C30,Backend!$Q$9:$T$52,3,FALSE),MASTER_DATA_NORMALIZED!ET30)</f>
        <v>0</v>
      </c>
      <c r="EU30" s="95">
        <f>IF(AND(MASTER_DATA_NORMALIZED!EU30=0,EU$22=$L$22),VLOOKUP(MASTER_DATA_PROCESSED!$C30,Backend!$Q$9:$T$52,3,FALSE),MASTER_DATA_NORMALIZED!EU30)</f>
        <v>0</v>
      </c>
      <c r="EV30" s="95" t="e">
        <f>IF(AND(MASTER_DATA_NORMALIZED!EV30=0,EV$22=$L$22),VLOOKUP(MASTER_DATA_PROCESSED!$C30,Backend!$Q$9:$T$52,3,FALSE),MASTER_DATA_NORMALIZED!EV30)</f>
        <v>#N/A</v>
      </c>
      <c r="EW30" s="95">
        <f>IF(AND(MASTER_DATA_NORMALIZED!EW30=0,EW$22=$L$22),VLOOKUP(MASTER_DATA_PROCESSED!$C30,Backend!$Q$9:$T$52,3,FALSE),MASTER_DATA_NORMALIZED!EW30)</f>
        <v>0</v>
      </c>
      <c r="EX30" s="95">
        <f>IF(AND(MASTER_DATA_NORMALIZED!EX30=0,EX$22=$L$22),VLOOKUP(MASTER_DATA_PROCESSED!$C30,Backend!$Q$9:$T$52,3,FALSE),MASTER_DATA_NORMALIZED!EX30)</f>
        <v>0</v>
      </c>
      <c r="EY30" s="95">
        <f>IF(AND(MASTER_DATA_NORMALIZED!EY30=0,EY$22=$L$22),VLOOKUP(MASTER_DATA_PROCESSED!$C30,Backend!$Q$9:$T$52,3,FALSE),MASTER_DATA_NORMALIZED!EY30)</f>
        <v>0</v>
      </c>
      <c r="EZ30" s="95" t="e">
        <f>IF(AND(MASTER_DATA_NORMALIZED!EZ30=0,EZ$22=$L$22),VLOOKUP(MASTER_DATA_PROCESSED!$C30,Backend!$Q$9:$T$52,3,FALSE),MASTER_DATA_NORMALIZED!EZ30)</f>
        <v>#N/A</v>
      </c>
      <c r="FA30" s="95">
        <f>IF(AND(MASTER_DATA_NORMALIZED!FA30=0,FA$22=$L$22),VLOOKUP(MASTER_DATA_PROCESSED!$C30,Backend!$Q$9:$T$52,3,FALSE),MASTER_DATA_NORMALIZED!FA30)</f>
        <v>0</v>
      </c>
      <c r="FB30" s="95">
        <f>IF(AND(MASTER_DATA_NORMALIZED!FB30=0,FB$22=$L$22),VLOOKUP(MASTER_DATA_PROCESSED!$C30,Backend!$Q$9:$T$52,3,FALSE),MASTER_DATA_NORMALIZED!FB30)</f>
        <v>0</v>
      </c>
      <c r="FC30" s="95">
        <f>IF(AND(MASTER_DATA_NORMALIZED!FC30=0,FC$22=$L$22),VLOOKUP(MASTER_DATA_PROCESSED!$C30,Backend!$Q$9:$T$52,3,FALSE),MASTER_DATA_NORMALIZED!FC30)</f>
        <v>0</v>
      </c>
      <c r="FD30" s="95" t="e">
        <f>IF(AND(MASTER_DATA_NORMALIZED!FD30=0,FD$22=$L$22),VLOOKUP(MASTER_DATA_PROCESSED!$C30,Backend!$Q$9:$T$52,3,FALSE),MASTER_DATA_NORMALIZED!FD30)</f>
        <v>#N/A</v>
      </c>
      <c r="FE30" s="95">
        <f>IF(AND(MASTER_DATA_NORMALIZED!FE30=0,FE$22=$L$22),VLOOKUP(MASTER_DATA_PROCESSED!$C30,Backend!$Q$9:$T$52,3,FALSE),MASTER_DATA_NORMALIZED!FE30)</f>
        <v>0</v>
      </c>
      <c r="FF30" s="95">
        <f>IF(AND(MASTER_DATA_NORMALIZED!FF30=0,FF$22=$L$22),VLOOKUP(MASTER_DATA_PROCESSED!$C30,Backend!$Q$9:$T$52,3,FALSE),MASTER_DATA_NORMALIZED!FF30)</f>
        <v>0</v>
      </c>
      <c r="FG30" s="95">
        <f>IF(AND(MASTER_DATA_NORMALIZED!FG30=0,FG$22=$L$22),VLOOKUP(MASTER_DATA_PROCESSED!$C30,Backend!$Q$9:$T$52,3,FALSE),MASTER_DATA_NORMALIZED!FG30)</f>
        <v>0</v>
      </c>
      <c r="FH30" s="95" t="e">
        <f>IF(AND(MASTER_DATA_NORMALIZED!FH30=0,FH$22=$L$22),VLOOKUP(MASTER_DATA_PROCESSED!$C30,Backend!$Q$9:$T$52,3,FALSE),MASTER_DATA_NORMALIZED!FH30)</f>
        <v>#N/A</v>
      </c>
      <c r="FI30" s="95">
        <f>IF(AND(MASTER_DATA_NORMALIZED!FI30=0,FI$22=$L$22),VLOOKUP(MASTER_DATA_PROCESSED!$C30,Backend!$Q$9:$T$52,3,FALSE),MASTER_DATA_NORMALIZED!FI30)</f>
        <v>0</v>
      </c>
      <c r="FJ30" s="95">
        <f>IF(AND(MASTER_DATA_NORMALIZED!FJ30=0,FJ$22=$L$22),VLOOKUP(MASTER_DATA_PROCESSED!$C30,Backend!$Q$9:$T$52,3,FALSE),MASTER_DATA_NORMALIZED!FJ30)</f>
        <v>0</v>
      </c>
      <c r="FK30" s="95">
        <f>IF(AND(MASTER_DATA_NORMALIZED!FK30=0,FK$22=$L$22),VLOOKUP(MASTER_DATA_PROCESSED!$C30,Backend!$Q$9:$T$52,3,FALSE),MASTER_DATA_NORMALIZED!FK30)</f>
        <v>0</v>
      </c>
      <c r="FL30" s="95" t="e">
        <f>IF(AND(MASTER_DATA_NORMALIZED!FL30=0,FL$22=$L$22),VLOOKUP(MASTER_DATA_PROCESSED!$C30,Backend!$Q$9:$T$52,3,FALSE),MASTER_DATA_NORMALIZED!FL30)</f>
        <v>#N/A</v>
      </c>
      <c r="FM30" s="95">
        <f>IF(AND(MASTER_DATA_NORMALIZED!FM30=0,FM$22=$L$22),VLOOKUP(MASTER_DATA_PROCESSED!$C30,Backend!$Q$9:$T$52,3,FALSE),MASTER_DATA_NORMALIZED!FM30)</f>
        <v>0</v>
      </c>
      <c r="FN30" s="95">
        <f>IF(AND(MASTER_DATA_NORMALIZED!FN30=0,FN$22=$L$22),VLOOKUP(MASTER_DATA_PROCESSED!$C30,Backend!$Q$9:$T$52,3,FALSE),MASTER_DATA_NORMALIZED!FN30)</f>
        <v>0</v>
      </c>
      <c r="FO30" s="95">
        <f>IF(AND(MASTER_DATA_NORMALIZED!FO30=0,FO$22=$L$22),VLOOKUP(MASTER_DATA_PROCESSED!$C30,Backend!$Q$9:$T$52,3,FALSE),MASTER_DATA_NORMALIZED!FO30)</f>
        <v>0</v>
      </c>
      <c r="FP30" s="95" t="e">
        <f>IF(AND(MASTER_DATA_NORMALIZED!FP30=0,FP$22=$L$22),VLOOKUP(MASTER_DATA_PROCESSED!$C30,Backend!$Q$9:$T$52,3,FALSE),MASTER_DATA_NORMALIZED!FP30)</f>
        <v>#N/A</v>
      </c>
      <c r="FQ30" s="95">
        <f>IF(AND(MASTER_DATA_NORMALIZED!FQ30=0,FQ$22=$L$22),VLOOKUP(MASTER_DATA_PROCESSED!$C30,Backend!$Q$9:$T$52,3,FALSE),MASTER_DATA_NORMALIZED!FQ30)</f>
        <v>0</v>
      </c>
      <c r="FR30" s="95">
        <f>IF(AND(MASTER_DATA_NORMALIZED!FR30=0,FR$22=$L$22),VLOOKUP(MASTER_DATA_PROCESSED!$C30,Backend!$Q$9:$T$52,3,FALSE),MASTER_DATA_NORMALIZED!FR30)</f>
        <v>0</v>
      </c>
      <c r="FS30" s="95">
        <f>IF(AND(MASTER_DATA_NORMALIZED!FS30=0,FS$22=$L$22),VLOOKUP(MASTER_DATA_PROCESSED!$C30,Backend!$Q$9:$T$52,3,FALSE),MASTER_DATA_NORMALIZED!FS30)</f>
        <v>0</v>
      </c>
      <c r="FT30" s="95" t="e">
        <f>IF(AND(MASTER_DATA_NORMALIZED!FT30=0,FT$22=$L$22),VLOOKUP(MASTER_DATA_PROCESSED!$C30,Backend!$Q$9:$T$52,3,FALSE),MASTER_DATA_NORMALIZED!FT30)</f>
        <v>#N/A</v>
      </c>
      <c r="FU30" s="95">
        <f>IF(AND(MASTER_DATA_NORMALIZED!FU30=0,FU$22=$L$22),VLOOKUP(MASTER_DATA_PROCESSED!$C30,Backend!$Q$9:$T$52,3,FALSE),MASTER_DATA_NORMALIZED!FU30)</f>
        <v>0</v>
      </c>
      <c r="FV30" s="95">
        <f>IF(AND(MASTER_DATA_NORMALIZED!FV30=0,FV$22=$L$22),VLOOKUP(MASTER_DATA_PROCESSED!$C30,Backend!$Q$9:$T$52,3,FALSE),MASTER_DATA_NORMALIZED!FV30)</f>
        <v>0</v>
      </c>
      <c r="FW30" s="95">
        <f>IF(AND(MASTER_DATA_NORMALIZED!FW30=0,FW$22=$L$22),VLOOKUP(MASTER_DATA_PROCESSED!$C30,Backend!$Q$9:$T$52,3,FALSE),MASTER_DATA_NORMALIZED!FW30)</f>
        <v>0</v>
      </c>
      <c r="FX30" s="95" t="e">
        <f>IF(AND(MASTER_DATA_NORMALIZED!FX30=0,FX$22=$L$22),VLOOKUP(MASTER_DATA_PROCESSED!$C30,Backend!$Q$9:$T$52,3,FALSE),MASTER_DATA_NORMALIZED!FX30)</f>
        <v>#N/A</v>
      </c>
      <c r="FY30" s="95">
        <f>IF(AND(MASTER_DATA_NORMALIZED!FY30=0,FY$22=$L$22),VLOOKUP(MASTER_DATA_PROCESSED!$C30,Backend!$Q$9:$T$52,3,FALSE),MASTER_DATA_NORMALIZED!FY30)</f>
        <v>0</v>
      </c>
      <c r="FZ30" s="95">
        <f>IF(AND(MASTER_DATA_NORMALIZED!FZ30=0,FZ$22=$L$22),VLOOKUP(MASTER_DATA_PROCESSED!$C30,Backend!$Q$9:$T$52,3,FALSE),MASTER_DATA_NORMALIZED!FZ30)</f>
        <v>0</v>
      </c>
      <c r="GA30" s="95">
        <f>IF(AND(MASTER_DATA_NORMALIZED!GA30=0,GA$22=$L$22),VLOOKUP(MASTER_DATA_PROCESSED!$C30,Backend!$Q$9:$T$52,3,FALSE),MASTER_DATA_NORMALIZED!GA30)</f>
        <v>0</v>
      </c>
      <c r="GB30" s="95" t="e">
        <f>IF(AND(MASTER_DATA_NORMALIZED!GB30=0,GB$22=$L$22),VLOOKUP(MASTER_DATA_PROCESSED!$C30,Backend!$Q$9:$T$52,3,FALSE),MASTER_DATA_NORMALIZED!GB30)</f>
        <v>#N/A</v>
      </c>
      <c r="GC30" s="95">
        <f>IF(AND(MASTER_DATA_NORMALIZED!GC30=0,GC$22=$L$22),VLOOKUP(MASTER_DATA_PROCESSED!$C30,Backend!$Q$9:$T$52,3,FALSE),MASTER_DATA_NORMALIZED!GC30)</f>
        <v>0</v>
      </c>
      <c r="GD30" s="95">
        <f>IF(AND(MASTER_DATA_NORMALIZED!GD30=0,GD$22=$L$22),VLOOKUP(MASTER_DATA_PROCESSED!$C30,Backend!$Q$9:$T$52,3,FALSE),MASTER_DATA_NORMALIZED!GD30)</f>
        <v>0</v>
      </c>
      <c r="GE30" s="95">
        <f>IF(AND(MASTER_DATA_NORMALIZED!GE30=0,GE$22=$L$22),VLOOKUP(MASTER_DATA_PROCESSED!$C30,Backend!$Q$9:$T$52,3,FALSE),MASTER_DATA_NORMALIZED!GE30)</f>
        <v>0</v>
      </c>
      <c r="GF30" s="95" t="e">
        <f>IF(AND(MASTER_DATA_NORMALIZED!GF30=0,GF$22=$L$22),VLOOKUP(MASTER_DATA_PROCESSED!$C30,Backend!$Q$9:$T$52,3,FALSE),MASTER_DATA_NORMALIZED!GF30)</f>
        <v>#N/A</v>
      </c>
      <c r="GG30" s="95">
        <f>IF(AND(MASTER_DATA_NORMALIZED!GG30=0,GG$22=$L$22),VLOOKUP(MASTER_DATA_PROCESSED!$C30,Backend!$Q$9:$T$52,3,FALSE),MASTER_DATA_NORMALIZED!GG30)</f>
        <v>0</v>
      </c>
      <c r="GH30" s="95">
        <f>IF(AND(MASTER_DATA_NORMALIZED!GH30=0,GH$22=$L$22),VLOOKUP(MASTER_DATA_PROCESSED!$C30,Backend!$Q$9:$T$52,3,FALSE),MASTER_DATA_NORMALIZED!GH30)</f>
        <v>0</v>
      </c>
      <c r="GI30" s="95">
        <f>IF(AND(MASTER_DATA_NORMALIZED!GI30=0,GI$22=$L$22),VLOOKUP(MASTER_DATA_PROCESSED!$C30,Backend!$Q$9:$T$52,3,FALSE),MASTER_DATA_NORMALIZED!GI30)</f>
        <v>0</v>
      </c>
      <c r="GJ30" s="95" t="e">
        <f>IF(AND(MASTER_DATA_NORMALIZED!GJ30=0,GJ$22=$L$22),VLOOKUP(MASTER_DATA_PROCESSED!$C30,Backend!$Q$9:$T$52,3,FALSE),MASTER_DATA_NORMALIZED!GJ30)</f>
        <v>#N/A</v>
      </c>
      <c r="GK30" s="95">
        <f>IF(AND(MASTER_DATA_NORMALIZED!GK30=0,GK$22=$L$22),VLOOKUP(MASTER_DATA_PROCESSED!$C30,Backend!$Q$9:$T$52,3,FALSE),MASTER_DATA_NORMALIZED!GK30)</f>
        <v>0</v>
      </c>
      <c r="GL30" s="95">
        <f>IF(AND(MASTER_DATA_NORMALIZED!GL30=0,GL$22=$L$22),VLOOKUP(MASTER_DATA_PROCESSED!$C30,Backend!$Q$9:$T$52,3,FALSE),MASTER_DATA_NORMALIZED!GL30)</f>
        <v>0</v>
      </c>
      <c r="GM30" s="95">
        <f>IF(AND(MASTER_DATA_NORMALIZED!GM30=0,GM$22=$L$22),VLOOKUP(MASTER_DATA_PROCESSED!$C30,Backend!$Q$9:$T$52,3,FALSE),MASTER_DATA_NORMALIZED!GM30)</f>
        <v>0</v>
      </c>
      <c r="GN30" s="95" t="e">
        <f>IF(AND(MASTER_DATA_NORMALIZED!GN30=0,GN$22=$L$22),VLOOKUP(MASTER_DATA_PROCESSED!$C30,Backend!$Q$9:$T$52,3,FALSE),MASTER_DATA_NORMALIZED!GN30)</f>
        <v>#N/A</v>
      </c>
      <c r="GO30" s="95">
        <f>IF(AND(MASTER_DATA_NORMALIZED!GO30=0,GO$22=$L$22),VLOOKUP(MASTER_DATA_PROCESSED!$C30,Backend!$Q$9:$T$52,3,FALSE),MASTER_DATA_NORMALIZED!GO30)</f>
        <v>0</v>
      </c>
      <c r="GP30" s="95">
        <f>IF(AND(MASTER_DATA_NORMALIZED!GP30=0,GP$22=$L$22),VLOOKUP(MASTER_DATA_PROCESSED!$C30,Backend!$Q$9:$T$52,3,FALSE),MASTER_DATA_NORMALIZED!GP30)</f>
        <v>0</v>
      </c>
      <c r="GQ30" s="95">
        <f>IF(AND(MASTER_DATA_NORMALIZED!GQ30=0,GQ$22=$L$22),VLOOKUP(MASTER_DATA_PROCESSED!$C30,Backend!$Q$9:$T$52,3,FALSE),MASTER_DATA_NORMALIZED!GQ30)</f>
        <v>0</v>
      </c>
      <c r="GR30" s="95" t="e">
        <f>IF(AND(MASTER_DATA_NORMALIZED!GR30=0,GR$22=$L$22),VLOOKUP(MASTER_DATA_PROCESSED!$C30,Backend!$Q$9:$T$52,3,FALSE),MASTER_DATA_NORMALIZED!GR30)</f>
        <v>#N/A</v>
      </c>
      <c r="GS30" s="95">
        <f>IF(AND(MASTER_DATA_NORMALIZED!GS30=0,GS$22=$L$22),VLOOKUP(MASTER_DATA_PROCESSED!$C30,Backend!$Q$9:$T$52,3,FALSE),MASTER_DATA_NORMALIZED!GS30)</f>
        <v>0</v>
      </c>
      <c r="GT30" s="95">
        <f>IF(AND(MASTER_DATA_NORMALIZED!GT30=0,GT$22=$L$22),VLOOKUP(MASTER_DATA_PROCESSED!$C30,Backend!$Q$9:$T$52,3,FALSE),MASTER_DATA_NORMALIZED!GT30)</f>
        <v>0</v>
      </c>
      <c r="GU30" s="95">
        <f>IF(AND(MASTER_DATA_NORMALIZED!GU30=0,GU$22=$L$22),VLOOKUP(MASTER_DATA_PROCESSED!$C30,Backend!$Q$9:$T$52,3,FALSE),MASTER_DATA_NORMALIZED!GU30)</f>
        <v>0</v>
      </c>
      <c r="GV30" s="95" t="e">
        <f>IF(AND(MASTER_DATA_NORMALIZED!GV30=0,GV$22=$L$22),VLOOKUP(MASTER_DATA_PROCESSED!$C30,Backend!$Q$9:$T$52,3,FALSE),MASTER_DATA_NORMALIZED!GV30)</f>
        <v>#N/A</v>
      </c>
      <c r="GW30" s="95" t="e">
        <f>IF(AND(MASTER_DATA_NORMALIZED!GW30=0,GW$22=$L$22),VLOOKUP(MASTER_DATA_PROCESSED!$C30,Backend!$Q$9:$T$52,3,FALSE),MASTER_DATA_NORMALIZED!GW30)</f>
        <v>#REF!</v>
      </c>
      <c r="GX30" s="95" t="e">
        <f>IF(AND(MASTER_DATA_NORMALIZED!GX30=0,GX$22=$L$22),VLOOKUP(MASTER_DATA_PROCESSED!$C30,Backend!$Q$9:$T$52,3,FALSE),MASTER_DATA_NORMALIZED!GX30)</f>
        <v>#REF!</v>
      </c>
      <c r="GY30" s="95" t="e">
        <f>IF(AND(MASTER_DATA_NORMALIZED!GY30=0,GY$22=$L$22),VLOOKUP(MASTER_DATA_PROCESSED!$C30,Backend!$Q$9:$T$52,3,FALSE),MASTER_DATA_NORMALIZED!GY30)</f>
        <v>#REF!</v>
      </c>
    </row>
    <row r="31" spans="2:207" ht="17.25" hidden="1" outlineLevel="2" x14ac:dyDescent="0.3">
      <c r="B31" s="21">
        <f t="shared" si="5"/>
        <v>10</v>
      </c>
      <c r="C31" s="24">
        <f t="shared" si="0"/>
        <v>132</v>
      </c>
      <c r="D31" s="79"/>
      <c r="E31" s="24"/>
      <c r="F31" s="24">
        <v>132</v>
      </c>
      <c r="G31" s="80"/>
      <c r="H31" s="36" t="s">
        <v>33</v>
      </c>
      <c r="I31" s="95">
        <f>IF(AND(MASTER_DATA_NORMALIZED!I31=0,I$22=$L$22),VLOOKUP(MASTER_DATA_PROCESSED!$C31,Backend!$Q$9:$T$52,3,FALSE),MASTER_DATA_NORMALIZED!I31)</f>
        <v>0</v>
      </c>
      <c r="J31" s="95">
        <f>IF(AND(MASTER_DATA_NORMALIZED!J31=0,J$22=$L$22),VLOOKUP(MASTER_DATA_PROCESSED!$C31,Backend!$Q$9:$T$52,3,FALSE),MASTER_DATA_NORMALIZED!J31)</f>
        <v>0</v>
      </c>
      <c r="K31" s="95">
        <f>IF(AND(MASTER_DATA_NORMALIZED!K31=0,K$22=$L$22),VLOOKUP(MASTER_DATA_PROCESSED!$C31,Backend!$Q$9:$T$52,3,FALSE),MASTER_DATA_NORMALIZED!K31)</f>
        <v>0</v>
      </c>
      <c r="L31" s="95">
        <f>IF(AND(MASTER_DATA_NORMALIZED!L31=0,L$22=$L$22),VLOOKUP(MASTER_DATA_PROCESSED!$C31,Backend!$Q$9:$T$52,3,FALSE),MASTER_DATA_NORMALIZED!L31)</f>
        <v>109.03383687894305</v>
      </c>
      <c r="M31" s="95">
        <f>IF(AND(MASTER_DATA_NORMALIZED!M31=0,M$22=$L$22),VLOOKUP(MASTER_DATA_PROCESSED!$C31,Backend!$Q$9:$T$52,3,FALSE),MASTER_DATA_NORMALIZED!M31)</f>
        <v>0</v>
      </c>
      <c r="N31" s="95">
        <f>IF(AND(MASTER_DATA_NORMALIZED!N31=0,N$22=$L$22),VLOOKUP(MASTER_DATA_PROCESSED!$C31,Backend!$Q$9:$T$52,3,FALSE),MASTER_DATA_NORMALIZED!N31)</f>
        <v>0</v>
      </c>
      <c r="O31" s="95">
        <f>IF(AND(MASTER_DATA_NORMALIZED!O31=0,O$22=$L$22),VLOOKUP(MASTER_DATA_PROCESSED!$C31,Backend!$Q$9:$T$52,3,FALSE),MASTER_DATA_NORMALIZED!O31)</f>
        <v>0</v>
      </c>
      <c r="P31" s="95">
        <f>IF(AND(MASTER_DATA_NORMALIZED!P31=0,P$22=$L$22),VLOOKUP(MASTER_DATA_PROCESSED!$C31,Backend!$Q$9:$T$52,3,FALSE),MASTER_DATA_NORMALIZED!P31)</f>
        <v>33.184211224026143</v>
      </c>
      <c r="Q31" s="95">
        <f>IF(AND(MASTER_DATA_NORMALIZED!Q31=0,Q$22=$L$22),VLOOKUP(MASTER_DATA_PROCESSED!$C31,Backend!$Q$9:$T$52,3,FALSE),MASTER_DATA_NORMALIZED!Q31)</f>
        <v>0</v>
      </c>
      <c r="R31" s="95">
        <f>IF(AND(MASTER_DATA_NORMALIZED!R31=0,R$22=$L$22),VLOOKUP(MASTER_DATA_PROCESSED!$C31,Backend!$Q$9:$T$52,3,FALSE),MASTER_DATA_NORMALIZED!R31)</f>
        <v>0</v>
      </c>
      <c r="S31" s="95">
        <f>IF(AND(MASTER_DATA_NORMALIZED!S31=0,S$22=$L$22),VLOOKUP(MASTER_DATA_PROCESSED!$C31,Backend!$Q$9:$T$52,3,FALSE),MASTER_DATA_NORMALIZED!S31)</f>
        <v>0</v>
      </c>
      <c r="T31" s="95">
        <f>IF(AND(MASTER_DATA_NORMALIZED!T31=0,T$22=$L$22),VLOOKUP(MASTER_DATA_PROCESSED!$C31,Backend!$Q$9:$T$52,3,FALSE),MASTER_DATA_NORMALIZED!T31)</f>
        <v>109.03383687894305</v>
      </c>
      <c r="U31" s="95">
        <f>IF(AND(MASTER_DATA_NORMALIZED!U31=0,U$22=$L$22),VLOOKUP(MASTER_DATA_PROCESSED!$C31,Backend!$Q$9:$T$52,3,FALSE),MASTER_DATA_NORMALIZED!U31)</f>
        <v>0</v>
      </c>
      <c r="V31" s="95">
        <f>IF(AND(MASTER_DATA_NORMALIZED!V31=0,V$22=$L$22),VLOOKUP(MASTER_DATA_PROCESSED!$C31,Backend!$Q$9:$T$52,3,FALSE),MASTER_DATA_NORMALIZED!V31)</f>
        <v>0</v>
      </c>
      <c r="W31" s="95">
        <f>IF(AND(MASTER_DATA_NORMALIZED!W31=0,W$22=$L$22),VLOOKUP(MASTER_DATA_PROCESSED!$C31,Backend!$Q$9:$T$52,3,FALSE),MASTER_DATA_NORMALIZED!W31)</f>
        <v>0</v>
      </c>
      <c r="X31" s="95">
        <f>IF(AND(MASTER_DATA_NORMALIZED!X31=0,X$22=$L$22),VLOOKUP(MASTER_DATA_PROCESSED!$C31,Backend!$Q$9:$T$52,3,FALSE),MASTER_DATA_NORMALIZED!X31)</f>
        <v>33.184211224026143</v>
      </c>
      <c r="Y31" s="95">
        <f>IF(AND(MASTER_DATA_NORMALIZED!Y31=0,Y$22=$L$22),VLOOKUP(MASTER_DATA_PROCESSED!$C31,Backend!$Q$9:$T$52,3,FALSE),MASTER_DATA_NORMALIZED!Y31)</f>
        <v>0</v>
      </c>
      <c r="Z31" s="95">
        <f>IF(AND(MASTER_DATA_NORMALIZED!Z31=0,Z$22=$L$22),VLOOKUP(MASTER_DATA_PROCESSED!$C31,Backend!$Q$9:$T$52,3,FALSE),MASTER_DATA_NORMALIZED!Z31)</f>
        <v>0</v>
      </c>
      <c r="AA31" s="95">
        <f>IF(AND(MASTER_DATA_NORMALIZED!AA31=0,AA$22=$L$22),VLOOKUP(MASTER_DATA_PROCESSED!$C31,Backend!$Q$9:$T$52,3,FALSE),MASTER_DATA_NORMALIZED!AA31)</f>
        <v>0</v>
      </c>
      <c r="AB31" s="95">
        <f>IF(AND(MASTER_DATA_NORMALIZED!AB31=0,AB$22=$L$22),VLOOKUP(MASTER_DATA_PROCESSED!$C31,Backend!$Q$9:$T$52,3,FALSE),MASTER_DATA_NORMALIZED!AB31)</f>
        <v>186.82017172550607</v>
      </c>
      <c r="AC31" s="95">
        <f>IF(AND(MASTER_DATA_NORMALIZED!AC31=0,AC$22=$L$22),VLOOKUP(MASTER_DATA_PROCESSED!$C31,Backend!$Q$9:$T$52,3,FALSE),MASTER_DATA_NORMALIZED!AC31)</f>
        <v>0</v>
      </c>
      <c r="AD31" s="95">
        <f>IF(AND(MASTER_DATA_NORMALIZED!AD31=0,AD$22=$L$22),VLOOKUP(MASTER_DATA_PROCESSED!$C31,Backend!$Q$9:$T$52,3,FALSE),MASTER_DATA_NORMALIZED!AD31)</f>
        <v>0</v>
      </c>
      <c r="AE31" s="95">
        <f>IF(AND(MASTER_DATA_NORMALIZED!AE31=0,AE$22=$L$22),VLOOKUP(MASTER_DATA_PROCESSED!$C31,Backend!$Q$9:$T$52,3,FALSE),MASTER_DATA_NORMALIZED!AE31)</f>
        <v>0</v>
      </c>
      <c r="AF31" s="95">
        <f>IF(AND(MASTER_DATA_NORMALIZED!AF31=0,AF$22=$L$22),VLOOKUP(MASTER_DATA_PROCESSED!$C31,Backend!$Q$9:$T$52,3,FALSE),MASTER_DATA_NORMALIZED!AF31)</f>
        <v>56.85831313384967</v>
      </c>
      <c r="AG31" s="95">
        <f>IF(AND(MASTER_DATA_NORMALIZED!AG31=0,AG$22=$L$22),VLOOKUP(MASTER_DATA_PROCESSED!$C31,Backend!$Q$9:$T$52,3,FALSE),MASTER_DATA_NORMALIZED!AG31)</f>
        <v>0</v>
      </c>
      <c r="AH31" s="95">
        <f>IF(AND(MASTER_DATA_NORMALIZED!AH31=0,AH$22=$L$22),VLOOKUP(MASTER_DATA_PROCESSED!$C31,Backend!$Q$9:$T$52,3,FALSE),MASTER_DATA_NORMALIZED!AH31)</f>
        <v>0</v>
      </c>
      <c r="AI31" s="95">
        <f>IF(AND(MASTER_DATA_NORMALIZED!AI31=0,AI$22=$L$22),VLOOKUP(MASTER_DATA_PROCESSED!$C31,Backend!$Q$9:$T$52,3,FALSE),MASTER_DATA_NORMALIZED!AI31)</f>
        <v>0</v>
      </c>
      <c r="AJ31" s="95">
        <f>IF(AND(MASTER_DATA_NORMALIZED!AJ31=0,AJ$22=$L$22),VLOOKUP(MASTER_DATA_PROCESSED!$C31,Backend!$Q$9:$T$52,3,FALSE),MASTER_DATA_NORMALIZED!AJ31)</f>
        <v>186.82017172550607</v>
      </c>
      <c r="AK31" s="95">
        <f>IF(AND(MASTER_DATA_NORMALIZED!AK31=0,AK$22=$L$22),VLOOKUP(MASTER_DATA_PROCESSED!$C31,Backend!$Q$9:$T$52,3,FALSE),MASTER_DATA_NORMALIZED!AK31)</f>
        <v>0</v>
      </c>
      <c r="AL31" s="95">
        <f>IF(AND(MASTER_DATA_NORMALIZED!AL31=0,AL$22=$L$22),VLOOKUP(MASTER_DATA_PROCESSED!$C31,Backend!$Q$9:$T$52,3,FALSE),MASTER_DATA_NORMALIZED!AL31)</f>
        <v>0</v>
      </c>
      <c r="AM31" s="95">
        <f>IF(AND(MASTER_DATA_NORMALIZED!AM31=0,AM$22=$L$22),VLOOKUP(MASTER_DATA_PROCESSED!$C31,Backend!$Q$9:$T$52,3,FALSE),MASTER_DATA_NORMALIZED!AM31)</f>
        <v>0</v>
      </c>
      <c r="AN31" s="95">
        <f>IF(AND(MASTER_DATA_NORMALIZED!AN31=0,AN$22=$L$22),VLOOKUP(MASTER_DATA_PROCESSED!$C31,Backend!$Q$9:$T$52,3,FALSE),MASTER_DATA_NORMALIZED!AN31)</f>
        <v>56.85831313384967</v>
      </c>
      <c r="AO31" s="95">
        <f>IF(AND(MASTER_DATA_NORMALIZED!AO31=0,AO$22=$L$22),VLOOKUP(MASTER_DATA_PROCESSED!$C31,Backend!$Q$9:$T$52,3,FALSE),MASTER_DATA_NORMALIZED!AO31)</f>
        <v>0</v>
      </c>
      <c r="AP31" s="95">
        <f>IF(AND(MASTER_DATA_NORMALIZED!AP31=0,AP$22=$L$22),VLOOKUP(MASTER_DATA_PROCESSED!$C31,Backend!$Q$9:$T$52,3,FALSE),MASTER_DATA_NORMALIZED!AP31)</f>
        <v>0</v>
      </c>
      <c r="AQ31" s="95">
        <f>IF(AND(MASTER_DATA_NORMALIZED!AQ31=0,AQ$22=$L$22),VLOOKUP(MASTER_DATA_PROCESSED!$C31,Backend!$Q$9:$T$52,3,FALSE),MASTER_DATA_NORMALIZED!AQ31)</f>
        <v>0</v>
      </c>
      <c r="AR31" s="95" t="e">
        <f>IF(AND(MASTER_DATA_NORMALIZED!AR31=0,AR$22=$L$22),VLOOKUP(MASTER_DATA_PROCESSED!$C31,Backend!$Q$9:$T$52,3,FALSE),MASTER_DATA_NORMALIZED!AR31)</f>
        <v>#N/A</v>
      </c>
      <c r="AS31" s="95">
        <f>IF(AND(MASTER_DATA_NORMALIZED!AS31=0,AS$22=$L$22),VLOOKUP(MASTER_DATA_PROCESSED!$C31,Backend!$Q$9:$T$52,3,FALSE),MASTER_DATA_NORMALIZED!AS31)</f>
        <v>0</v>
      </c>
      <c r="AT31" s="95">
        <f>IF(AND(MASTER_DATA_NORMALIZED!AT31=0,AT$22=$L$22),VLOOKUP(MASTER_DATA_PROCESSED!$C31,Backend!$Q$9:$T$52,3,FALSE),MASTER_DATA_NORMALIZED!AT31)</f>
        <v>0</v>
      </c>
      <c r="AU31" s="95">
        <f>IF(AND(MASTER_DATA_NORMALIZED!AU31=0,AU$22=$L$22),VLOOKUP(MASTER_DATA_PROCESSED!$C31,Backend!$Q$9:$T$52,3,FALSE),MASTER_DATA_NORMALIZED!AU31)</f>
        <v>0</v>
      </c>
      <c r="AV31" s="95" t="e">
        <f>IF(AND(MASTER_DATA_NORMALIZED!AV31=0,AV$22=$L$22),VLOOKUP(MASTER_DATA_PROCESSED!$C31,Backend!$Q$9:$T$52,3,FALSE),MASTER_DATA_NORMALIZED!AV31)</f>
        <v>#N/A</v>
      </c>
      <c r="AW31" s="95">
        <f>IF(AND(MASTER_DATA_NORMALIZED!AW31=0,AW$22=$L$22),VLOOKUP(MASTER_DATA_PROCESSED!$C31,Backend!$Q$9:$T$52,3,FALSE),MASTER_DATA_NORMALIZED!AW31)</f>
        <v>0</v>
      </c>
      <c r="AX31" s="95">
        <f>IF(AND(MASTER_DATA_NORMALIZED!AX31=0,AX$22=$L$22),VLOOKUP(MASTER_DATA_PROCESSED!$C31,Backend!$Q$9:$T$52,3,FALSE),MASTER_DATA_NORMALIZED!AX31)</f>
        <v>0</v>
      </c>
      <c r="AY31" s="95">
        <f>IF(AND(MASTER_DATA_NORMALIZED!AY31=0,AY$22=$L$22),VLOOKUP(MASTER_DATA_PROCESSED!$C31,Backend!$Q$9:$T$52,3,FALSE),MASTER_DATA_NORMALIZED!AY31)</f>
        <v>0</v>
      </c>
      <c r="AZ31" s="95" t="e">
        <f>IF(AND(MASTER_DATA_NORMALIZED!AZ31=0,AZ$22=$L$22),VLOOKUP(MASTER_DATA_PROCESSED!$C31,Backend!$Q$9:$T$52,3,FALSE),MASTER_DATA_NORMALIZED!AZ31)</f>
        <v>#N/A</v>
      </c>
      <c r="BA31" s="95">
        <f>IF(AND(MASTER_DATA_NORMALIZED!BA31=0,BA$22=$L$22),VLOOKUP(MASTER_DATA_PROCESSED!$C31,Backend!$Q$9:$T$52,3,FALSE),MASTER_DATA_NORMALIZED!BA31)</f>
        <v>0</v>
      </c>
      <c r="BB31" s="95">
        <f>IF(AND(MASTER_DATA_NORMALIZED!BB31=0,BB$22=$L$22),VLOOKUP(MASTER_DATA_PROCESSED!$C31,Backend!$Q$9:$T$52,3,FALSE),MASTER_DATA_NORMALIZED!BB31)</f>
        <v>0</v>
      </c>
      <c r="BC31" s="95">
        <f>IF(AND(MASTER_DATA_NORMALIZED!BC31=0,BC$22=$L$22),VLOOKUP(MASTER_DATA_PROCESSED!$C31,Backend!$Q$9:$T$52,3,FALSE),MASTER_DATA_NORMALIZED!BC31)</f>
        <v>0</v>
      </c>
      <c r="BD31" s="95" t="e">
        <f>IF(AND(MASTER_DATA_NORMALIZED!BD31=0,BD$22=$L$22),VLOOKUP(MASTER_DATA_PROCESSED!$C31,Backend!$Q$9:$T$52,3,FALSE),MASTER_DATA_NORMALIZED!BD31)</f>
        <v>#N/A</v>
      </c>
      <c r="BE31" s="95">
        <f>IF(AND(MASTER_DATA_NORMALIZED!BE31=0,BE$22=$L$22),VLOOKUP(MASTER_DATA_PROCESSED!$C31,Backend!$Q$9:$T$52,3,FALSE),MASTER_DATA_NORMALIZED!BE31)</f>
        <v>0</v>
      </c>
      <c r="BF31" s="95">
        <f>IF(AND(MASTER_DATA_NORMALIZED!BF31=0,BF$22=$L$22),VLOOKUP(MASTER_DATA_PROCESSED!$C31,Backend!$Q$9:$T$52,3,FALSE),MASTER_DATA_NORMALIZED!BF31)</f>
        <v>0</v>
      </c>
      <c r="BG31" s="95">
        <f>IF(AND(MASTER_DATA_NORMALIZED!BG31=0,BG$22=$L$22),VLOOKUP(MASTER_DATA_PROCESSED!$C31,Backend!$Q$9:$T$52,3,FALSE),MASTER_DATA_NORMALIZED!BG31)</f>
        <v>0</v>
      </c>
      <c r="BH31" s="95" t="e">
        <f>IF(AND(MASTER_DATA_NORMALIZED!BH31=0,BH$22=$L$22),VLOOKUP(MASTER_DATA_PROCESSED!$C31,Backend!$Q$9:$T$52,3,FALSE),MASTER_DATA_NORMALIZED!BH31)</f>
        <v>#N/A</v>
      </c>
      <c r="BI31" s="95">
        <f>IF(AND(MASTER_DATA_NORMALIZED!BI31=0,BI$22=$L$22),VLOOKUP(MASTER_DATA_PROCESSED!$C31,Backend!$Q$9:$T$52,3,FALSE),MASTER_DATA_NORMALIZED!BI31)</f>
        <v>0</v>
      </c>
      <c r="BJ31" s="95">
        <f>IF(AND(MASTER_DATA_NORMALIZED!BJ31=0,BJ$22=$L$22),VLOOKUP(MASTER_DATA_PROCESSED!$C31,Backend!$Q$9:$T$52,3,FALSE),MASTER_DATA_NORMALIZED!BJ31)</f>
        <v>0</v>
      </c>
      <c r="BK31" s="95">
        <f>IF(AND(MASTER_DATA_NORMALIZED!BK31=0,BK$22=$L$22),VLOOKUP(MASTER_DATA_PROCESSED!$C31,Backend!$Q$9:$T$52,3,FALSE),MASTER_DATA_NORMALIZED!BK31)</f>
        <v>0</v>
      </c>
      <c r="BL31" s="95" t="e">
        <f>IF(AND(MASTER_DATA_NORMALIZED!BL31=0,BL$22=$L$22),VLOOKUP(MASTER_DATA_PROCESSED!$C31,Backend!$Q$9:$T$52,3,FALSE),MASTER_DATA_NORMALIZED!BL31)</f>
        <v>#N/A</v>
      </c>
      <c r="BM31" s="95">
        <f>IF(AND(MASTER_DATA_NORMALIZED!BM31=0,BM$22=$L$22),VLOOKUP(MASTER_DATA_PROCESSED!$C31,Backend!$Q$9:$T$52,3,FALSE),MASTER_DATA_NORMALIZED!BM31)</f>
        <v>0</v>
      </c>
      <c r="BN31" s="95">
        <f>IF(AND(MASTER_DATA_NORMALIZED!BN31=0,BN$22=$L$22),VLOOKUP(MASTER_DATA_PROCESSED!$C31,Backend!$Q$9:$T$52,3,FALSE),MASTER_DATA_NORMALIZED!BN31)</f>
        <v>0</v>
      </c>
      <c r="BO31" s="95">
        <f>IF(AND(MASTER_DATA_NORMALIZED!BO31=0,BO$22=$L$22),VLOOKUP(MASTER_DATA_PROCESSED!$C31,Backend!$Q$9:$T$52,3,FALSE),MASTER_DATA_NORMALIZED!BO31)</f>
        <v>0</v>
      </c>
      <c r="BP31" s="95" t="e">
        <f>IF(AND(MASTER_DATA_NORMALIZED!BP31=0,BP$22=$L$22),VLOOKUP(MASTER_DATA_PROCESSED!$C31,Backend!$Q$9:$T$52,3,FALSE),MASTER_DATA_NORMALIZED!BP31)</f>
        <v>#N/A</v>
      </c>
      <c r="BQ31" s="95">
        <f>IF(AND(MASTER_DATA_NORMALIZED!BQ31=0,BQ$22=$L$22),VLOOKUP(MASTER_DATA_PROCESSED!$C31,Backend!$Q$9:$T$52,3,FALSE),MASTER_DATA_NORMALIZED!BQ31)</f>
        <v>0</v>
      </c>
      <c r="BR31" s="95">
        <f>IF(AND(MASTER_DATA_NORMALIZED!BR31=0,BR$22=$L$22),VLOOKUP(MASTER_DATA_PROCESSED!$C31,Backend!$Q$9:$T$52,3,FALSE),MASTER_DATA_NORMALIZED!BR31)</f>
        <v>0</v>
      </c>
      <c r="BS31" s="95">
        <f>IF(AND(MASTER_DATA_NORMALIZED!BS31=0,BS$22=$L$22),VLOOKUP(MASTER_DATA_PROCESSED!$C31,Backend!$Q$9:$T$52,3,FALSE),MASTER_DATA_NORMALIZED!BS31)</f>
        <v>0</v>
      </c>
      <c r="BT31" s="95" t="e">
        <f>IF(AND(MASTER_DATA_NORMALIZED!BT31=0,BT$22=$L$22),VLOOKUP(MASTER_DATA_PROCESSED!$C31,Backend!$Q$9:$T$52,3,FALSE),MASTER_DATA_NORMALIZED!BT31)</f>
        <v>#N/A</v>
      </c>
      <c r="BU31" s="95">
        <f>IF(AND(MASTER_DATA_NORMALIZED!BU31=0,BU$22=$L$22),VLOOKUP(MASTER_DATA_PROCESSED!$C31,Backend!$Q$9:$T$52,3,FALSE),MASTER_DATA_NORMALIZED!BU31)</f>
        <v>0</v>
      </c>
      <c r="BV31" s="95">
        <f>IF(AND(MASTER_DATA_NORMALIZED!BV31=0,BV$22=$L$22),VLOOKUP(MASTER_DATA_PROCESSED!$C31,Backend!$Q$9:$T$52,3,FALSE),MASTER_DATA_NORMALIZED!BV31)</f>
        <v>0</v>
      </c>
      <c r="BW31" s="95">
        <f>IF(AND(MASTER_DATA_NORMALIZED!BW31=0,BW$22=$L$22),VLOOKUP(MASTER_DATA_PROCESSED!$C31,Backend!$Q$9:$T$52,3,FALSE),MASTER_DATA_NORMALIZED!BW31)</f>
        <v>0</v>
      </c>
      <c r="BX31" s="95" t="e">
        <f>IF(AND(MASTER_DATA_NORMALIZED!BX31=0,BX$22=$L$22),VLOOKUP(MASTER_DATA_PROCESSED!$C31,Backend!$Q$9:$T$52,3,FALSE),MASTER_DATA_NORMALIZED!BX31)</f>
        <v>#N/A</v>
      </c>
      <c r="BY31" s="95">
        <f>IF(AND(MASTER_DATA_NORMALIZED!BY31=0,BY$22=$L$22),VLOOKUP(MASTER_DATA_PROCESSED!$C31,Backend!$Q$9:$T$52,3,FALSE),MASTER_DATA_NORMALIZED!BY31)</f>
        <v>0</v>
      </c>
      <c r="BZ31" s="95">
        <f>IF(AND(MASTER_DATA_NORMALIZED!BZ31=0,BZ$22=$L$22),VLOOKUP(MASTER_DATA_PROCESSED!$C31,Backend!$Q$9:$T$52,3,FALSE),MASTER_DATA_NORMALIZED!BZ31)</f>
        <v>0</v>
      </c>
      <c r="CA31" s="95">
        <f>IF(AND(MASTER_DATA_NORMALIZED!CA31=0,CA$22=$L$22),VLOOKUP(MASTER_DATA_PROCESSED!$C31,Backend!$Q$9:$T$52,3,FALSE),MASTER_DATA_NORMALIZED!CA31)</f>
        <v>0</v>
      </c>
      <c r="CB31" s="95" t="e">
        <f>IF(AND(MASTER_DATA_NORMALIZED!CB31=0,CB$22=$L$22),VLOOKUP(MASTER_DATA_PROCESSED!$C31,Backend!$Q$9:$T$52,3,FALSE),MASTER_DATA_NORMALIZED!CB31)</f>
        <v>#N/A</v>
      </c>
      <c r="CC31" s="95">
        <f>IF(AND(MASTER_DATA_NORMALIZED!CC31=0,CC$22=$L$22),VLOOKUP(MASTER_DATA_PROCESSED!$C31,Backend!$Q$9:$T$52,3,FALSE),MASTER_DATA_NORMALIZED!CC31)</f>
        <v>0</v>
      </c>
      <c r="CD31" s="95">
        <f>IF(AND(MASTER_DATA_NORMALIZED!CD31=0,CD$22=$L$22),VLOOKUP(MASTER_DATA_PROCESSED!$C31,Backend!$Q$9:$T$52,3,FALSE),MASTER_DATA_NORMALIZED!CD31)</f>
        <v>0</v>
      </c>
      <c r="CE31" s="95">
        <f>IF(AND(MASTER_DATA_NORMALIZED!CE31=0,CE$22=$L$22),VLOOKUP(MASTER_DATA_PROCESSED!$C31,Backend!$Q$9:$T$52,3,FALSE),MASTER_DATA_NORMALIZED!CE31)</f>
        <v>0</v>
      </c>
      <c r="CF31" s="95" t="e">
        <f>IF(AND(MASTER_DATA_NORMALIZED!CF31=0,CF$22=$L$22),VLOOKUP(MASTER_DATA_PROCESSED!$C31,Backend!$Q$9:$T$52,3,FALSE),MASTER_DATA_NORMALIZED!CF31)</f>
        <v>#N/A</v>
      </c>
      <c r="CG31" s="95">
        <f>IF(AND(MASTER_DATA_NORMALIZED!CG31=0,CG$22=$L$22),VLOOKUP(MASTER_DATA_PROCESSED!$C31,Backend!$Q$9:$T$52,3,FALSE),MASTER_DATA_NORMALIZED!CG31)</f>
        <v>0</v>
      </c>
      <c r="CH31" s="95">
        <f>IF(AND(MASTER_DATA_NORMALIZED!CH31=0,CH$22=$L$22),VLOOKUP(MASTER_DATA_PROCESSED!$C31,Backend!$Q$9:$T$52,3,FALSE),MASTER_DATA_NORMALIZED!CH31)</f>
        <v>0</v>
      </c>
      <c r="CI31" s="95">
        <f>IF(AND(MASTER_DATA_NORMALIZED!CI31=0,CI$22=$L$22),VLOOKUP(MASTER_DATA_PROCESSED!$C31,Backend!$Q$9:$T$52,3,FALSE),MASTER_DATA_NORMALIZED!CI31)</f>
        <v>0</v>
      </c>
      <c r="CJ31" s="95" t="e">
        <f>IF(AND(MASTER_DATA_NORMALIZED!CJ31=0,CJ$22=$L$22),VLOOKUP(MASTER_DATA_PROCESSED!$C31,Backend!$Q$9:$T$52,3,FALSE),MASTER_DATA_NORMALIZED!CJ31)</f>
        <v>#N/A</v>
      </c>
      <c r="CK31" s="95">
        <f>IF(AND(MASTER_DATA_NORMALIZED!CK31=0,CK$22=$L$22),VLOOKUP(MASTER_DATA_PROCESSED!$C31,Backend!$Q$9:$T$52,3,FALSE),MASTER_DATA_NORMALIZED!CK31)</f>
        <v>0</v>
      </c>
      <c r="CL31" s="95">
        <f>IF(AND(MASTER_DATA_NORMALIZED!CL31=0,CL$22=$L$22),VLOOKUP(MASTER_DATA_PROCESSED!$C31,Backend!$Q$9:$T$52,3,FALSE),MASTER_DATA_NORMALIZED!CL31)</f>
        <v>0</v>
      </c>
      <c r="CM31" s="95">
        <f>IF(AND(MASTER_DATA_NORMALIZED!CM31=0,CM$22=$L$22),VLOOKUP(MASTER_DATA_PROCESSED!$C31,Backend!$Q$9:$T$52,3,FALSE),MASTER_DATA_NORMALIZED!CM31)</f>
        <v>0</v>
      </c>
      <c r="CN31" s="95" t="e">
        <f>IF(AND(MASTER_DATA_NORMALIZED!CN31=0,CN$22=$L$22),VLOOKUP(MASTER_DATA_PROCESSED!$C31,Backend!$Q$9:$T$52,3,FALSE),MASTER_DATA_NORMALIZED!CN31)</f>
        <v>#N/A</v>
      </c>
      <c r="CO31" s="95">
        <f>IF(AND(MASTER_DATA_NORMALIZED!CO31=0,CO$22=$L$22),VLOOKUP(MASTER_DATA_PROCESSED!$C31,Backend!$Q$9:$T$52,3,FALSE),MASTER_DATA_NORMALIZED!CO31)</f>
        <v>0</v>
      </c>
      <c r="CP31" s="95">
        <f>IF(AND(MASTER_DATA_NORMALIZED!CP31=0,CP$22=$L$22),VLOOKUP(MASTER_DATA_PROCESSED!$C31,Backend!$Q$9:$T$52,3,FALSE),MASTER_DATA_NORMALIZED!CP31)</f>
        <v>0</v>
      </c>
      <c r="CQ31" s="95">
        <f>IF(AND(MASTER_DATA_NORMALIZED!CQ31=0,CQ$22=$L$22),VLOOKUP(MASTER_DATA_PROCESSED!$C31,Backend!$Q$9:$T$52,3,FALSE),MASTER_DATA_NORMALIZED!CQ31)</f>
        <v>0</v>
      </c>
      <c r="CR31" s="95" t="e">
        <f>IF(AND(MASTER_DATA_NORMALIZED!CR31=0,CR$22=$L$22),VLOOKUP(MASTER_DATA_PROCESSED!$C31,Backend!$Q$9:$T$52,3,FALSE),MASTER_DATA_NORMALIZED!CR31)</f>
        <v>#N/A</v>
      </c>
      <c r="CS31" s="95">
        <f>IF(AND(MASTER_DATA_NORMALIZED!CS31=0,CS$22=$L$22),VLOOKUP(MASTER_DATA_PROCESSED!$C31,Backend!$Q$9:$T$52,3,FALSE),MASTER_DATA_NORMALIZED!CS31)</f>
        <v>0</v>
      </c>
      <c r="CT31" s="95">
        <f>IF(AND(MASTER_DATA_NORMALIZED!CT31=0,CT$22=$L$22),VLOOKUP(MASTER_DATA_PROCESSED!$C31,Backend!$Q$9:$T$52,3,FALSE),MASTER_DATA_NORMALIZED!CT31)</f>
        <v>0</v>
      </c>
      <c r="CU31" s="95">
        <f>IF(AND(MASTER_DATA_NORMALIZED!CU31=0,CU$22=$L$22),VLOOKUP(MASTER_DATA_PROCESSED!$C31,Backend!$Q$9:$T$52,3,FALSE),MASTER_DATA_NORMALIZED!CU31)</f>
        <v>0</v>
      </c>
      <c r="CV31" s="95" t="e">
        <f>IF(AND(MASTER_DATA_NORMALIZED!CV31=0,CV$22=$L$22),VLOOKUP(MASTER_DATA_PROCESSED!$C31,Backend!$Q$9:$T$52,3,FALSE),MASTER_DATA_NORMALIZED!CV31)</f>
        <v>#N/A</v>
      </c>
      <c r="CW31" s="95">
        <f>IF(AND(MASTER_DATA_NORMALIZED!CW31=0,CW$22=$L$22),VLOOKUP(MASTER_DATA_PROCESSED!$C31,Backend!$Q$9:$T$52,3,FALSE),MASTER_DATA_NORMALIZED!CW31)</f>
        <v>0</v>
      </c>
      <c r="CX31" s="95">
        <f>IF(AND(MASTER_DATA_NORMALIZED!CX31=0,CX$22=$L$22),VLOOKUP(MASTER_DATA_PROCESSED!$C31,Backend!$Q$9:$T$52,3,FALSE),MASTER_DATA_NORMALIZED!CX31)</f>
        <v>0</v>
      </c>
      <c r="CY31" s="95">
        <f>IF(AND(MASTER_DATA_NORMALIZED!CY31=0,CY$22=$L$22),VLOOKUP(MASTER_DATA_PROCESSED!$C31,Backend!$Q$9:$T$52,3,FALSE),MASTER_DATA_NORMALIZED!CY31)</f>
        <v>0</v>
      </c>
      <c r="CZ31" s="95" t="e">
        <f>IF(AND(MASTER_DATA_NORMALIZED!CZ31=0,CZ$22=$L$22),VLOOKUP(MASTER_DATA_PROCESSED!$C31,Backend!$Q$9:$T$52,3,FALSE),MASTER_DATA_NORMALIZED!CZ31)</f>
        <v>#N/A</v>
      </c>
      <c r="DA31" s="95" t="e">
        <f>IF(AND(MASTER_DATA_NORMALIZED!DA31=0,DA$22=$L$22),VLOOKUP(MASTER_DATA_PROCESSED!$C31,Backend!$Q$9:$T$52,3,FALSE),MASTER_DATA_NORMALIZED!DA31)</f>
        <v>#DIV/0!</v>
      </c>
      <c r="DB31" s="95" t="e">
        <f>IF(AND(MASTER_DATA_NORMALIZED!DB31=0,DB$22=$L$22),VLOOKUP(MASTER_DATA_PROCESSED!$C31,Backend!$Q$9:$T$52,3,FALSE),MASTER_DATA_NORMALIZED!DB31)</f>
        <v>#DIV/0!</v>
      </c>
      <c r="DC31" s="95" t="e">
        <f>IF(AND(MASTER_DATA_NORMALIZED!DC31=0,DC$22=$L$22),VLOOKUP(MASTER_DATA_PROCESSED!$C31,Backend!$Q$9:$T$52,3,FALSE),MASTER_DATA_NORMALIZED!DC31)</f>
        <v>#DIV/0!</v>
      </c>
      <c r="DD31" s="95" t="e">
        <f>IF(AND(MASTER_DATA_NORMALIZED!DD31=0,DD$22=$L$22),VLOOKUP(MASTER_DATA_PROCESSED!$C31,Backend!$Q$9:$T$52,3,FALSE),MASTER_DATA_NORMALIZED!DD31)</f>
        <v>#N/A</v>
      </c>
      <c r="DE31" s="95">
        <f>IF(AND(MASTER_DATA_NORMALIZED!DE31=0,DE$22=$L$22),VLOOKUP(MASTER_DATA_PROCESSED!$C31,Backend!$Q$9:$T$52,3,FALSE),MASTER_DATA_NORMALIZED!DE31)</f>
        <v>0</v>
      </c>
      <c r="DF31" s="95">
        <f>IF(AND(MASTER_DATA_NORMALIZED!DF31=0,DF$22=$L$22),VLOOKUP(MASTER_DATA_PROCESSED!$C31,Backend!$Q$9:$T$52,3,FALSE),MASTER_DATA_NORMALIZED!DF31)</f>
        <v>0</v>
      </c>
      <c r="DG31" s="95">
        <f>IF(AND(MASTER_DATA_NORMALIZED!DG31=0,DG$22=$L$22),VLOOKUP(MASTER_DATA_PROCESSED!$C31,Backend!$Q$9:$T$52,3,FALSE),MASTER_DATA_NORMALIZED!DG31)</f>
        <v>0</v>
      </c>
      <c r="DH31" s="95" t="e">
        <f>IF(AND(MASTER_DATA_NORMALIZED!DH31=0,DH$22=$L$22),VLOOKUP(MASTER_DATA_PROCESSED!$C31,Backend!$Q$9:$T$52,3,FALSE),MASTER_DATA_NORMALIZED!DH31)</f>
        <v>#N/A</v>
      </c>
      <c r="DI31" s="95">
        <f>IF(AND(MASTER_DATA_NORMALIZED!DI31=0,DI$22=$L$22),VLOOKUP(MASTER_DATA_PROCESSED!$C31,Backend!$Q$9:$T$52,3,FALSE),MASTER_DATA_NORMALIZED!DI31)</f>
        <v>0</v>
      </c>
      <c r="DJ31" s="95">
        <f>IF(AND(MASTER_DATA_NORMALIZED!DJ31=0,DJ$22=$L$22),VLOOKUP(MASTER_DATA_PROCESSED!$C31,Backend!$Q$9:$T$52,3,FALSE),MASTER_DATA_NORMALIZED!DJ31)</f>
        <v>0</v>
      </c>
      <c r="DK31" s="95">
        <f>IF(AND(MASTER_DATA_NORMALIZED!DK31=0,DK$22=$L$22),VLOOKUP(MASTER_DATA_PROCESSED!$C31,Backend!$Q$9:$T$52,3,FALSE),MASTER_DATA_NORMALIZED!DK31)</f>
        <v>0</v>
      </c>
      <c r="DL31" s="95" t="e">
        <f>IF(AND(MASTER_DATA_NORMALIZED!DL31=0,DL$22=$L$22),VLOOKUP(MASTER_DATA_PROCESSED!$C31,Backend!$Q$9:$T$52,3,FALSE),MASTER_DATA_NORMALIZED!DL31)</f>
        <v>#N/A</v>
      </c>
      <c r="DM31" s="95">
        <f>IF(AND(MASTER_DATA_NORMALIZED!DM31=0,DM$22=$L$22),VLOOKUP(MASTER_DATA_PROCESSED!$C31,Backend!$Q$9:$T$52,3,FALSE),MASTER_DATA_NORMALIZED!DM31)</f>
        <v>0</v>
      </c>
      <c r="DN31" s="95">
        <f>IF(AND(MASTER_DATA_NORMALIZED!DN31=0,DN$22=$L$22),VLOOKUP(MASTER_DATA_PROCESSED!$C31,Backend!$Q$9:$T$52,3,FALSE),MASTER_DATA_NORMALIZED!DN31)</f>
        <v>0</v>
      </c>
      <c r="DO31" s="95">
        <f>IF(AND(MASTER_DATA_NORMALIZED!DO31=0,DO$22=$L$22),VLOOKUP(MASTER_DATA_PROCESSED!$C31,Backend!$Q$9:$T$52,3,FALSE),MASTER_DATA_NORMALIZED!DO31)</f>
        <v>0</v>
      </c>
      <c r="DP31" s="95" t="e">
        <f>IF(AND(MASTER_DATA_NORMALIZED!DP31=0,DP$22=$L$22),VLOOKUP(MASTER_DATA_PROCESSED!$C31,Backend!$Q$9:$T$52,3,FALSE),MASTER_DATA_NORMALIZED!DP31)</f>
        <v>#N/A</v>
      </c>
      <c r="DQ31" s="95">
        <f>IF(AND(MASTER_DATA_NORMALIZED!DQ31=0,DQ$22=$L$22),VLOOKUP(MASTER_DATA_PROCESSED!$C31,Backend!$Q$9:$T$52,3,FALSE),MASTER_DATA_NORMALIZED!DQ31)</f>
        <v>0</v>
      </c>
      <c r="DR31" s="95">
        <f>IF(AND(MASTER_DATA_NORMALIZED!DR31=0,DR$22=$L$22),VLOOKUP(MASTER_DATA_PROCESSED!$C31,Backend!$Q$9:$T$52,3,FALSE),MASTER_DATA_NORMALIZED!DR31)</f>
        <v>0</v>
      </c>
      <c r="DS31" s="95">
        <f>IF(AND(MASTER_DATA_NORMALIZED!DS31=0,DS$22=$L$22),VLOOKUP(MASTER_DATA_PROCESSED!$C31,Backend!$Q$9:$T$52,3,FALSE),MASTER_DATA_NORMALIZED!DS31)</f>
        <v>0</v>
      </c>
      <c r="DT31" s="95" t="e">
        <f>IF(AND(MASTER_DATA_NORMALIZED!DT31=0,DT$22=$L$22),VLOOKUP(MASTER_DATA_PROCESSED!$C31,Backend!$Q$9:$T$52,3,FALSE),MASTER_DATA_NORMALIZED!DT31)</f>
        <v>#N/A</v>
      </c>
      <c r="DU31" s="95">
        <f>IF(AND(MASTER_DATA_NORMALIZED!DU31=0,DU$22=$L$22),VLOOKUP(MASTER_DATA_PROCESSED!$C31,Backend!$Q$9:$T$52,3,FALSE),MASTER_DATA_NORMALIZED!DU31)</f>
        <v>0</v>
      </c>
      <c r="DV31" s="95">
        <f>IF(AND(MASTER_DATA_NORMALIZED!DV31=0,DV$22=$L$22),VLOOKUP(MASTER_DATA_PROCESSED!$C31,Backend!$Q$9:$T$52,3,FALSE),MASTER_DATA_NORMALIZED!DV31)</f>
        <v>0</v>
      </c>
      <c r="DW31" s="95">
        <f>IF(AND(MASTER_DATA_NORMALIZED!DW31=0,DW$22=$L$22),VLOOKUP(MASTER_DATA_PROCESSED!$C31,Backend!$Q$9:$T$52,3,FALSE),MASTER_DATA_NORMALIZED!DW31)</f>
        <v>0</v>
      </c>
      <c r="DX31" s="95" t="e">
        <f>IF(AND(MASTER_DATA_NORMALIZED!DX31=0,DX$22=$L$22),VLOOKUP(MASTER_DATA_PROCESSED!$C31,Backend!$Q$9:$T$52,3,FALSE),MASTER_DATA_NORMALIZED!DX31)</f>
        <v>#N/A</v>
      </c>
      <c r="DY31" s="95">
        <f>IF(AND(MASTER_DATA_NORMALIZED!DY31=0,DY$22=$L$22),VLOOKUP(MASTER_DATA_PROCESSED!$C31,Backend!$Q$9:$T$52,3,FALSE),MASTER_DATA_NORMALIZED!DY31)</f>
        <v>0</v>
      </c>
      <c r="DZ31" s="95">
        <f>IF(AND(MASTER_DATA_NORMALIZED!DZ31=0,DZ$22=$L$22),VLOOKUP(MASTER_DATA_PROCESSED!$C31,Backend!$Q$9:$T$52,3,FALSE),MASTER_DATA_NORMALIZED!DZ31)</f>
        <v>0</v>
      </c>
      <c r="EA31" s="95">
        <f>IF(AND(MASTER_DATA_NORMALIZED!EA31=0,EA$22=$L$22),VLOOKUP(MASTER_DATA_PROCESSED!$C31,Backend!$Q$9:$T$52,3,FALSE),MASTER_DATA_NORMALIZED!EA31)</f>
        <v>0</v>
      </c>
      <c r="EB31" s="95" t="e">
        <f>IF(AND(MASTER_DATA_NORMALIZED!EB31=0,EB$22=$L$22),VLOOKUP(MASTER_DATA_PROCESSED!$C31,Backend!$Q$9:$T$52,3,FALSE),MASTER_DATA_NORMALIZED!EB31)</f>
        <v>#N/A</v>
      </c>
      <c r="EC31" s="95" t="e">
        <f>IF(AND(MASTER_DATA_NORMALIZED!EC31=0,EC$22=$L$22),VLOOKUP(MASTER_DATA_PROCESSED!$C31,Backend!$Q$9:$T$52,3,FALSE),MASTER_DATA_NORMALIZED!EC31)</f>
        <v>#DIV/0!</v>
      </c>
      <c r="ED31" s="95" t="e">
        <f>IF(AND(MASTER_DATA_NORMALIZED!ED31=0,ED$22=$L$22),VLOOKUP(MASTER_DATA_PROCESSED!$C31,Backend!$Q$9:$T$52,3,FALSE),MASTER_DATA_NORMALIZED!ED31)</f>
        <v>#DIV/0!</v>
      </c>
      <c r="EE31" s="95" t="e">
        <f>IF(AND(MASTER_DATA_NORMALIZED!EE31=0,EE$22=$L$22),VLOOKUP(MASTER_DATA_PROCESSED!$C31,Backend!$Q$9:$T$52,3,FALSE),MASTER_DATA_NORMALIZED!EE31)</f>
        <v>#DIV/0!</v>
      </c>
      <c r="EF31" s="95" t="e">
        <f>IF(AND(MASTER_DATA_NORMALIZED!EF31=0,EF$22=$L$22),VLOOKUP(MASTER_DATA_PROCESSED!$C31,Backend!$Q$9:$T$52,3,FALSE),MASTER_DATA_NORMALIZED!EF31)</f>
        <v>#VALUE!</v>
      </c>
      <c r="EG31" s="95">
        <f>IF(AND(MASTER_DATA_NORMALIZED!EG31=0,EG$22=$L$22),VLOOKUP(MASTER_DATA_PROCESSED!$C31,Backend!$Q$9:$T$52,3,FALSE),MASTER_DATA_NORMALIZED!EG31)</f>
        <v>0</v>
      </c>
      <c r="EH31" s="95">
        <f>IF(AND(MASTER_DATA_NORMALIZED!EH31=0,EH$22=$L$22),VLOOKUP(MASTER_DATA_PROCESSED!$C31,Backend!$Q$9:$T$52,3,FALSE),MASTER_DATA_NORMALIZED!EH31)</f>
        <v>0</v>
      </c>
      <c r="EI31" s="95">
        <f>IF(AND(MASTER_DATA_NORMALIZED!EI31=0,EI$22=$L$22),VLOOKUP(MASTER_DATA_PROCESSED!$C31,Backend!$Q$9:$T$52,3,FALSE),MASTER_DATA_NORMALIZED!EI31)</f>
        <v>0</v>
      </c>
      <c r="EJ31" s="95" t="e">
        <f>IF(AND(MASTER_DATA_NORMALIZED!EJ31=0,EJ$22=$L$22),VLOOKUP(MASTER_DATA_PROCESSED!$C31,Backend!$Q$9:$T$52,3,FALSE),MASTER_DATA_NORMALIZED!EJ31)</f>
        <v>#N/A</v>
      </c>
      <c r="EK31" s="95">
        <f>IF(AND(MASTER_DATA_NORMALIZED!EK31=0,EK$22=$L$22),VLOOKUP(MASTER_DATA_PROCESSED!$C31,Backend!$Q$9:$T$52,3,FALSE),MASTER_DATA_NORMALIZED!EK31)</f>
        <v>0</v>
      </c>
      <c r="EL31" s="95">
        <f>IF(AND(MASTER_DATA_NORMALIZED!EL31=0,EL$22=$L$22),VLOOKUP(MASTER_DATA_PROCESSED!$C31,Backend!$Q$9:$T$52,3,FALSE),MASTER_DATA_NORMALIZED!EL31)</f>
        <v>0</v>
      </c>
      <c r="EM31" s="95">
        <f>IF(AND(MASTER_DATA_NORMALIZED!EM31=0,EM$22=$L$22),VLOOKUP(MASTER_DATA_PROCESSED!$C31,Backend!$Q$9:$T$52,3,FALSE),MASTER_DATA_NORMALIZED!EM31)</f>
        <v>0</v>
      </c>
      <c r="EN31" s="95" t="e">
        <f>IF(AND(MASTER_DATA_NORMALIZED!EN31=0,EN$22=$L$22),VLOOKUP(MASTER_DATA_PROCESSED!$C31,Backend!$Q$9:$T$52,3,FALSE),MASTER_DATA_NORMALIZED!EN31)</f>
        <v>#N/A</v>
      </c>
      <c r="EO31" s="95">
        <f>IF(AND(MASTER_DATA_NORMALIZED!EO31=0,EO$22=$L$22),VLOOKUP(MASTER_DATA_PROCESSED!$C31,Backend!$Q$9:$T$52,3,FALSE),MASTER_DATA_NORMALIZED!EO31)</f>
        <v>0</v>
      </c>
      <c r="EP31" s="95">
        <f>IF(AND(MASTER_DATA_NORMALIZED!EP31=0,EP$22=$L$22),VLOOKUP(MASTER_DATA_PROCESSED!$C31,Backend!$Q$9:$T$52,3,FALSE),MASTER_DATA_NORMALIZED!EP31)</f>
        <v>0</v>
      </c>
      <c r="EQ31" s="95">
        <f>IF(AND(MASTER_DATA_NORMALIZED!EQ31=0,EQ$22=$L$22),VLOOKUP(MASTER_DATA_PROCESSED!$C31,Backend!$Q$9:$T$52,3,FALSE),MASTER_DATA_NORMALIZED!EQ31)</f>
        <v>0</v>
      </c>
      <c r="ER31" s="95" t="e">
        <f>IF(AND(MASTER_DATA_NORMALIZED!ER31=0,ER$22=$L$22),VLOOKUP(MASTER_DATA_PROCESSED!$C31,Backend!$Q$9:$T$52,3,FALSE),MASTER_DATA_NORMALIZED!ER31)</f>
        <v>#N/A</v>
      </c>
      <c r="ES31" s="95">
        <f>IF(AND(MASTER_DATA_NORMALIZED!ES31=0,ES$22=$L$22),VLOOKUP(MASTER_DATA_PROCESSED!$C31,Backend!$Q$9:$T$52,3,FALSE),MASTER_DATA_NORMALIZED!ES31)</f>
        <v>0</v>
      </c>
      <c r="ET31" s="95">
        <f>IF(AND(MASTER_DATA_NORMALIZED!ET31=0,ET$22=$L$22),VLOOKUP(MASTER_DATA_PROCESSED!$C31,Backend!$Q$9:$T$52,3,FALSE),MASTER_DATA_NORMALIZED!ET31)</f>
        <v>0</v>
      </c>
      <c r="EU31" s="95">
        <f>IF(AND(MASTER_DATA_NORMALIZED!EU31=0,EU$22=$L$22),VLOOKUP(MASTER_DATA_PROCESSED!$C31,Backend!$Q$9:$T$52,3,FALSE),MASTER_DATA_NORMALIZED!EU31)</f>
        <v>0</v>
      </c>
      <c r="EV31" s="95" t="e">
        <f>IF(AND(MASTER_DATA_NORMALIZED!EV31=0,EV$22=$L$22),VLOOKUP(MASTER_DATA_PROCESSED!$C31,Backend!$Q$9:$T$52,3,FALSE),MASTER_DATA_NORMALIZED!EV31)</f>
        <v>#N/A</v>
      </c>
      <c r="EW31" s="95">
        <f>IF(AND(MASTER_DATA_NORMALIZED!EW31=0,EW$22=$L$22),VLOOKUP(MASTER_DATA_PROCESSED!$C31,Backend!$Q$9:$T$52,3,FALSE),MASTER_DATA_NORMALIZED!EW31)</f>
        <v>0</v>
      </c>
      <c r="EX31" s="95">
        <f>IF(AND(MASTER_DATA_NORMALIZED!EX31=0,EX$22=$L$22),VLOOKUP(MASTER_DATA_PROCESSED!$C31,Backend!$Q$9:$T$52,3,FALSE),MASTER_DATA_NORMALIZED!EX31)</f>
        <v>0</v>
      </c>
      <c r="EY31" s="95">
        <f>IF(AND(MASTER_DATA_NORMALIZED!EY31=0,EY$22=$L$22),VLOOKUP(MASTER_DATA_PROCESSED!$C31,Backend!$Q$9:$T$52,3,FALSE),MASTER_DATA_NORMALIZED!EY31)</f>
        <v>0</v>
      </c>
      <c r="EZ31" s="95" t="e">
        <f>IF(AND(MASTER_DATA_NORMALIZED!EZ31=0,EZ$22=$L$22),VLOOKUP(MASTER_DATA_PROCESSED!$C31,Backend!$Q$9:$T$52,3,FALSE),MASTER_DATA_NORMALIZED!EZ31)</f>
        <v>#N/A</v>
      </c>
      <c r="FA31" s="95">
        <f>IF(AND(MASTER_DATA_NORMALIZED!FA31=0,FA$22=$L$22),VLOOKUP(MASTER_DATA_PROCESSED!$C31,Backend!$Q$9:$T$52,3,FALSE),MASTER_DATA_NORMALIZED!FA31)</f>
        <v>0</v>
      </c>
      <c r="FB31" s="95">
        <f>IF(AND(MASTER_DATA_NORMALIZED!FB31=0,FB$22=$L$22),VLOOKUP(MASTER_DATA_PROCESSED!$C31,Backend!$Q$9:$T$52,3,FALSE),MASTER_DATA_NORMALIZED!FB31)</f>
        <v>0</v>
      </c>
      <c r="FC31" s="95">
        <f>IF(AND(MASTER_DATA_NORMALIZED!FC31=0,FC$22=$L$22),VLOOKUP(MASTER_DATA_PROCESSED!$C31,Backend!$Q$9:$T$52,3,FALSE),MASTER_DATA_NORMALIZED!FC31)</f>
        <v>0</v>
      </c>
      <c r="FD31" s="95" t="e">
        <f>IF(AND(MASTER_DATA_NORMALIZED!FD31=0,FD$22=$L$22),VLOOKUP(MASTER_DATA_PROCESSED!$C31,Backend!$Q$9:$T$52,3,FALSE),MASTER_DATA_NORMALIZED!FD31)</f>
        <v>#N/A</v>
      </c>
      <c r="FE31" s="95">
        <f>IF(AND(MASTER_DATA_NORMALIZED!FE31=0,FE$22=$L$22),VLOOKUP(MASTER_DATA_PROCESSED!$C31,Backend!$Q$9:$T$52,3,FALSE),MASTER_DATA_NORMALIZED!FE31)</f>
        <v>0</v>
      </c>
      <c r="FF31" s="95">
        <f>IF(AND(MASTER_DATA_NORMALIZED!FF31=0,FF$22=$L$22),VLOOKUP(MASTER_DATA_PROCESSED!$C31,Backend!$Q$9:$T$52,3,FALSE),MASTER_DATA_NORMALIZED!FF31)</f>
        <v>0</v>
      </c>
      <c r="FG31" s="95">
        <f>IF(AND(MASTER_DATA_NORMALIZED!FG31=0,FG$22=$L$22),VLOOKUP(MASTER_DATA_PROCESSED!$C31,Backend!$Q$9:$T$52,3,FALSE),MASTER_DATA_NORMALIZED!FG31)</f>
        <v>0</v>
      </c>
      <c r="FH31" s="95" t="e">
        <f>IF(AND(MASTER_DATA_NORMALIZED!FH31=0,FH$22=$L$22),VLOOKUP(MASTER_DATA_PROCESSED!$C31,Backend!$Q$9:$T$52,3,FALSE),MASTER_DATA_NORMALIZED!FH31)</f>
        <v>#N/A</v>
      </c>
      <c r="FI31" s="95">
        <f>IF(AND(MASTER_DATA_NORMALIZED!FI31=0,FI$22=$L$22),VLOOKUP(MASTER_DATA_PROCESSED!$C31,Backend!$Q$9:$T$52,3,FALSE),MASTER_DATA_NORMALIZED!FI31)</f>
        <v>0</v>
      </c>
      <c r="FJ31" s="95">
        <f>IF(AND(MASTER_DATA_NORMALIZED!FJ31=0,FJ$22=$L$22),VLOOKUP(MASTER_DATA_PROCESSED!$C31,Backend!$Q$9:$T$52,3,FALSE),MASTER_DATA_NORMALIZED!FJ31)</f>
        <v>0</v>
      </c>
      <c r="FK31" s="95">
        <f>IF(AND(MASTER_DATA_NORMALIZED!FK31=0,FK$22=$L$22),VLOOKUP(MASTER_DATA_PROCESSED!$C31,Backend!$Q$9:$T$52,3,FALSE),MASTER_DATA_NORMALIZED!FK31)</f>
        <v>0</v>
      </c>
      <c r="FL31" s="95" t="e">
        <f>IF(AND(MASTER_DATA_NORMALIZED!FL31=0,FL$22=$L$22),VLOOKUP(MASTER_DATA_PROCESSED!$C31,Backend!$Q$9:$T$52,3,FALSE),MASTER_DATA_NORMALIZED!FL31)</f>
        <v>#N/A</v>
      </c>
      <c r="FM31" s="95">
        <f>IF(AND(MASTER_DATA_NORMALIZED!FM31=0,FM$22=$L$22),VLOOKUP(MASTER_DATA_PROCESSED!$C31,Backend!$Q$9:$T$52,3,FALSE),MASTER_DATA_NORMALIZED!FM31)</f>
        <v>0</v>
      </c>
      <c r="FN31" s="95">
        <f>IF(AND(MASTER_DATA_NORMALIZED!FN31=0,FN$22=$L$22),VLOOKUP(MASTER_DATA_PROCESSED!$C31,Backend!$Q$9:$T$52,3,FALSE),MASTER_DATA_NORMALIZED!FN31)</f>
        <v>0</v>
      </c>
      <c r="FO31" s="95">
        <f>IF(AND(MASTER_DATA_NORMALIZED!FO31=0,FO$22=$L$22),VLOOKUP(MASTER_DATA_PROCESSED!$C31,Backend!$Q$9:$T$52,3,FALSE),MASTER_DATA_NORMALIZED!FO31)</f>
        <v>0</v>
      </c>
      <c r="FP31" s="95" t="e">
        <f>IF(AND(MASTER_DATA_NORMALIZED!FP31=0,FP$22=$L$22),VLOOKUP(MASTER_DATA_PROCESSED!$C31,Backend!$Q$9:$T$52,3,FALSE),MASTER_DATA_NORMALIZED!FP31)</f>
        <v>#N/A</v>
      </c>
      <c r="FQ31" s="95">
        <f>IF(AND(MASTER_DATA_NORMALIZED!FQ31=0,FQ$22=$L$22),VLOOKUP(MASTER_DATA_PROCESSED!$C31,Backend!$Q$9:$T$52,3,FALSE),MASTER_DATA_NORMALIZED!FQ31)</f>
        <v>0</v>
      </c>
      <c r="FR31" s="95">
        <f>IF(AND(MASTER_DATA_NORMALIZED!FR31=0,FR$22=$L$22),VLOOKUP(MASTER_DATA_PROCESSED!$C31,Backend!$Q$9:$T$52,3,FALSE),MASTER_DATA_NORMALIZED!FR31)</f>
        <v>0</v>
      </c>
      <c r="FS31" s="95">
        <f>IF(AND(MASTER_DATA_NORMALIZED!FS31=0,FS$22=$L$22),VLOOKUP(MASTER_DATA_PROCESSED!$C31,Backend!$Q$9:$T$52,3,FALSE),MASTER_DATA_NORMALIZED!FS31)</f>
        <v>0</v>
      </c>
      <c r="FT31" s="95" t="e">
        <f>IF(AND(MASTER_DATA_NORMALIZED!FT31=0,FT$22=$L$22),VLOOKUP(MASTER_DATA_PROCESSED!$C31,Backend!$Q$9:$T$52,3,FALSE),MASTER_DATA_NORMALIZED!FT31)</f>
        <v>#N/A</v>
      </c>
      <c r="FU31" s="95">
        <f>IF(AND(MASTER_DATA_NORMALIZED!FU31=0,FU$22=$L$22),VLOOKUP(MASTER_DATA_PROCESSED!$C31,Backend!$Q$9:$T$52,3,FALSE),MASTER_DATA_NORMALIZED!FU31)</f>
        <v>0</v>
      </c>
      <c r="FV31" s="95">
        <f>IF(AND(MASTER_DATA_NORMALIZED!FV31=0,FV$22=$L$22),VLOOKUP(MASTER_DATA_PROCESSED!$C31,Backend!$Q$9:$T$52,3,FALSE),MASTER_DATA_NORMALIZED!FV31)</f>
        <v>0</v>
      </c>
      <c r="FW31" s="95">
        <f>IF(AND(MASTER_DATA_NORMALIZED!FW31=0,FW$22=$L$22),VLOOKUP(MASTER_DATA_PROCESSED!$C31,Backend!$Q$9:$T$52,3,FALSE),MASTER_DATA_NORMALIZED!FW31)</f>
        <v>0</v>
      </c>
      <c r="FX31" s="95" t="e">
        <f>IF(AND(MASTER_DATA_NORMALIZED!FX31=0,FX$22=$L$22),VLOOKUP(MASTER_DATA_PROCESSED!$C31,Backend!$Q$9:$T$52,3,FALSE),MASTER_DATA_NORMALIZED!FX31)</f>
        <v>#N/A</v>
      </c>
      <c r="FY31" s="95">
        <f>IF(AND(MASTER_DATA_NORMALIZED!FY31=0,FY$22=$L$22),VLOOKUP(MASTER_DATA_PROCESSED!$C31,Backend!$Q$9:$T$52,3,FALSE),MASTER_DATA_NORMALIZED!FY31)</f>
        <v>0</v>
      </c>
      <c r="FZ31" s="95">
        <f>IF(AND(MASTER_DATA_NORMALIZED!FZ31=0,FZ$22=$L$22),VLOOKUP(MASTER_DATA_PROCESSED!$C31,Backend!$Q$9:$T$52,3,FALSE),MASTER_DATA_NORMALIZED!FZ31)</f>
        <v>0</v>
      </c>
      <c r="GA31" s="95">
        <f>IF(AND(MASTER_DATA_NORMALIZED!GA31=0,GA$22=$L$22),VLOOKUP(MASTER_DATA_PROCESSED!$C31,Backend!$Q$9:$T$52,3,FALSE),MASTER_DATA_NORMALIZED!GA31)</f>
        <v>0</v>
      </c>
      <c r="GB31" s="95" t="e">
        <f>IF(AND(MASTER_DATA_NORMALIZED!GB31=0,GB$22=$L$22),VLOOKUP(MASTER_DATA_PROCESSED!$C31,Backend!$Q$9:$T$52,3,FALSE),MASTER_DATA_NORMALIZED!GB31)</f>
        <v>#N/A</v>
      </c>
      <c r="GC31" s="95">
        <f>IF(AND(MASTER_DATA_NORMALIZED!GC31=0,GC$22=$L$22),VLOOKUP(MASTER_DATA_PROCESSED!$C31,Backend!$Q$9:$T$52,3,FALSE),MASTER_DATA_NORMALIZED!GC31)</f>
        <v>0</v>
      </c>
      <c r="GD31" s="95">
        <f>IF(AND(MASTER_DATA_NORMALIZED!GD31=0,GD$22=$L$22),VLOOKUP(MASTER_DATA_PROCESSED!$C31,Backend!$Q$9:$T$52,3,FALSE),MASTER_DATA_NORMALIZED!GD31)</f>
        <v>0</v>
      </c>
      <c r="GE31" s="95">
        <f>IF(AND(MASTER_DATA_NORMALIZED!GE31=0,GE$22=$L$22),VLOOKUP(MASTER_DATA_PROCESSED!$C31,Backend!$Q$9:$T$52,3,FALSE),MASTER_DATA_NORMALIZED!GE31)</f>
        <v>0</v>
      </c>
      <c r="GF31" s="95" t="e">
        <f>IF(AND(MASTER_DATA_NORMALIZED!GF31=0,GF$22=$L$22),VLOOKUP(MASTER_DATA_PROCESSED!$C31,Backend!$Q$9:$T$52,3,FALSE),MASTER_DATA_NORMALIZED!GF31)</f>
        <v>#N/A</v>
      </c>
      <c r="GG31" s="95">
        <f>IF(AND(MASTER_DATA_NORMALIZED!GG31=0,GG$22=$L$22),VLOOKUP(MASTER_DATA_PROCESSED!$C31,Backend!$Q$9:$T$52,3,FALSE),MASTER_DATA_NORMALIZED!GG31)</f>
        <v>0</v>
      </c>
      <c r="GH31" s="95">
        <f>IF(AND(MASTER_DATA_NORMALIZED!GH31=0,GH$22=$L$22),VLOOKUP(MASTER_DATA_PROCESSED!$C31,Backend!$Q$9:$T$52,3,FALSE),MASTER_DATA_NORMALIZED!GH31)</f>
        <v>0</v>
      </c>
      <c r="GI31" s="95">
        <f>IF(AND(MASTER_DATA_NORMALIZED!GI31=0,GI$22=$L$22),VLOOKUP(MASTER_DATA_PROCESSED!$C31,Backend!$Q$9:$T$52,3,FALSE),MASTER_DATA_NORMALIZED!GI31)</f>
        <v>0</v>
      </c>
      <c r="GJ31" s="95" t="e">
        <f>IF(AND(MASTER_DATA_NORMALIZED!GJ31=0,GJ$22=$L$22),VLOOKUP(MASTER_DATA_PROCESSED!$C31,Backend!$Q$9:$T$52,3,FALSE),MASTER_DATA_NORMALIZED!GJ31)</f>
        <v>#N/A</v>
      </c>
      <c r="GK31" s="95">
        <f>IF(AND(MASTER_DATA_NORMALIZED!GK31=0,GK$22=$L$22),VLOOKUP(MASTER_DATA_PROCESSED!$C31,Backend!$Q$9:$T$52,3,FALSE),MASTER_DATA_NORMALIZED!GK31)</f>
        <v>0</v>
      </c>
      <c r="GL31" s="95">
        <f>IF(AND(MASTER_DATA_NORMALIZED!GL31=0,GL$22=$L$22),VLOOKUP(MASTER_DATA_PROCESSED!$C31,Backend!$Q$9:$T$52,3,FALSE),MASTER_DATA_NORMALIZED!GL31)</f>
        <v>0</v>
      </c>
      <c r="GM31" s="95">
        <f>IF(AND(MASTER_DATA_NORMALIZED!GM31=0,GM$22=$L$22),VLOOKUP(MASTER_DATA_PROCESSED!$C31,Backend!$Q$9:$T$52,3,FALSE),MASTER_DATA_NORMALIZED!GM31)</f>
        <v>0</v>
      </c>
      <c r="GN31" s="95" t="e">
        <f>IF(AND(MASTER_DATA_NORMALIZED!GN31=0,GN$22=$L$22),VLOOKUP(MASTER_DATA_PROCESSED!$C31,Backend!$Q$9:$T$52,3,FALSE),MASTER_DATA_NORMALIZED!GN31)</f>
        <v>#N/A</v>
      </c>
      <c r="GO31" s="95">
        <f>IF(AND(MASTER_DATA_NORMALIZED!GO31=0,GO$22=$L$22),VLOOKUP(MASTER_DATA_PROCESSED!$C31,Backend!$Q$9:$T$52,3,FALSE),MASTER_DATA_NORMALIZED!GO31)</f>
        <v>0</v>
      </c>
      <c r="GP31" s="95">
        <f>IF(AND(MASTER_DATA_NORMALIZED!GP31=0,GP$22=$L$22),VLOOKUP(MASTER_DATA_PROCESSED!$C31,Backend!$Q$9:$T$52,3,FALSE),MASTER_DATA_NORMALIZED!GP31)</f>
        <v>0</v>
      </c>
      <c r="GQ31" s="95">
        <f>IF(AND(MASTER_DATA_NORMALIZED!GQ31=0,GQ$22=$L$22),VLOOKUP(MASTER_DATA_PROCESSED!$C31,Backend!$Q$9:$T$52,3,FALSE),MASTER_DATA_NORMALIZED!GQ31)</f>
        <v>0</v>
      </c>
      <c r="GR31" s="95" t="e">
        <f>IF(AND(MASTER_DATA_NORMALIZED!GR31=0,GR$22=$L$22),VLOOKUP(MASTER_DATA_PROCESSED!$C31,Backend!$Q$9:$T$52,3,FALSE),MASTER_DATA_NORMALIZED!GR31)</f>
        <v>#N/A</v>
      </c>
      <c r="GS31" s="95">
        <f>IF(AND(MASTER_DATA_NORMALIZED!GS31=0,GS$22=$L$22),VLOOKUP(MASTER_DATA_PROCESSED!$C31,Backend!$Q$9:$T$52,3,FALSE),MASTER_DATA_NORMALIZED!GS31)</f>
        <v>0</v>
      </c>
      <c r="GT31" s="95">
        <f>IF(AND(MASTER_DATA_NORMALIZED!GT31=0,GT$22=$L$22),VLOOKUP(MASTER_DATA_PROCESSED!$C31,Backend!$Q$9:$T$52,3,FALSE),MASTER_DATA_NORMALIZED!GT31)</f>
        <v>0</v>
      </c>
      <c r="GU31" s="95">
        <f>IF(AND(MASTER_DATA_NORMALIZED!GU31=0,GU$22=$L$22),VLOOKUP(MASTER_DATA_PROCESSED!$C31,Backend!$Q$9:$T$52,3,FALSE),MASTER_DATA_NORMALIZED!GU31)</f>
        <v>0</v>
      </c>
      <c r="GV31" s="95" t="e">
        <f>IF(AND(MASTER_DATA_NORMALIZED!GV31=0,GV$22=$L$22),VLOOKUP(MASTER_DATA_PROCESSED!$C31,Backend!$Q$9:$T$52,3,FALSE),MASTER_DATA_NORMALIZED!GV31)</f>
        <v>#N/A</v>
      </c>
      <c r="GW31" s="95" t="e">
        <f>IF(AND(MASTER_DATA_NORMALIZED!GW31=0,GW$22=$L$22),VLOOKUP(MASTER_DATA_PROCESSED!$C31,Backend!$Q$9:$T$52,3,FALSE),MASTER_DATA_NORMALIZED!GW31)</f>
        <v>#REF!</v>
      </c>
      <c r="GX31" s="95" t="e">
        <f>IF(AND(MASTER_DATA_NORMALIZED!GX31=0,GX$22=$L$22),VLOOKUP(MASTER_DATA_PROCESSED!$C31,Backend!$Q$9:$T$52,3,FALSE),MASTER_DATA_NORMALIZED!GX31)</f>
        <v>#REF!</v>
      </c>
      <c r="GY31" s="95" t="e">
        <f>IF(AND(MASTER_DATA_NORMALIZED!GY31=0,GY$22=$L$22),VLOOKUP(MASTER_DATA_PROCESSED!$C31,Backend!$Q$9:$T$52,3,FALSE),MASTER_DATA_NORMALIZED!GY31)</f>
        <v>#REF!</v>
      </c>
    </row>
    <row r="32" spans="2:207" ht="17.25" hidden="1" outlineLevel="2" x14ac:dyDescent="0.3">
      <c r="B32" s="21">
        <f t="shared" si="5"/>
        <v>10</v>
      </c>
      <c r="C32" s="24">
        <f t="shared" si="0"/>
        <v>133</v>
      </c>
      <c r="D32" s="79"/>
      <c r="E32" s="24"/>
      <c r="F32" s="24">
        <v>133</v>
      </c>
      <c r="G32" s="80"/>
      <c r="H32" s="36" t="s">
        <v>34</v>
      </c>
      <c r="I32" s="95">
        <f>IF(AND(MASTER_DATA_NORMALIZED!I32=0,I$22=$L$22),VLOOKUP(MASTER_DATA_PROCESSED!$C32,Backend!$Q$9:$T$52,3,FALSE),MASTER_DATA_NORMALIZED!I32)</f>
        <v>0</v>
      </c>
      <c r="J32" s="95">
        <f>IF(AND(MASTER_DATA_NORMALIZED!J32=0,J$22=$L$22),VLOOKUP(MASTER_DATA_PROCESSED!$C32,Backend!$Q$9:$T$52,3,FALSE),MASTER_DATA_NORMALIZED!J32)</f>
        <v>0</v>
      </c>
      <c r="K32" s="95">
        <f>IF(AND(MASTER_DATA_NORMALIZED!K32=0,K$22=$L$22),VLOOKUP(MASTER_DATA_PROCESSED!$C32,Backend!$Q$9:$T$52,3,FALSE),MASTER_DATA_NORMALIZED!K32)</f>
        <v>0</v>
      </c>
      <c r="L32" s="95">
        <f>IF(AND(MASTER_DATA_NORMALIZED!L32=0,L$22=$L$22),VLOOKUP(MASTER_DATA_PROCESSED!$C32,Backend!$Q$9:$T$52,3,FALSE),MASTER_DATA_NORMALIZED!L32)</f>
        <v>56.88721924118768</v>
      </c>
      <c r="M32" s="95">
        <f>IF(AND(MASTER_DATA_NORMALIZED!M32=0,M$22=$L$22),VLOOKUP(MASTER_DATA_PROCESSED!$C32,Backend!$Q$9:$T$52,3,FALSE),MASTER_DATA_NORMALIZED!M32)</f>
        <v>0</v>
      </c>
      <c r="N32" s="95">
        <f>IF(AND(MASTER_DATA_NORMALIZED!N32=0,N$22=$L$22),VLOOKUP(MASTER_DATA_PROCESSED!$C32,Backend!$Q$9:$T$52,3,FALSE),MASTER_DATA_NORMALIZED!N32)</f>
        <v>0</v>
      </c>
      <c r="O32" s="95">
        <f>IF(AND(MASTER_DATA_NORMALIZED!O32=0,O$22=$L$22),VLOOKUP(MASTER_DATA_PROCESSED!$C32,Backend!$Q$9:$T$52,3,FALSE),MASTER_DATA_NORMALIZED!O32)</f>
        <v>0</v>
      </c>
      <c r="P32" s="95">
        <f>IF(AND(MASTER_DATA_NORMALIZED!P32=0,P$22=$L$22),VLOOKUP(MASTER_DATA_PROCESSED!$C32,Backend!$Q$9:$T$52,3,FALSE),MASTER_DATA_NORMALIZED!P32)</f>
        <v>14.22180481029692</v>
      </c>
      <c r="Q32" s="95">
        <f>IF(AND(MASTER_DATA_NORMALIZED!Q32=0,Q$22=$L$22),VLOOKUP(MASTER_DATA_PROCESSED!$C32,Backend!$Q$9:$T$52,3,FALSE),MASTER_DATA_NORMALIZED!Q32)</f>
        <v>0</v>
      </c>
      <c r="R32" s="95">
        <f>IF(AND(MASTER_DATA_NORMALIZED!R32=0,R$22=$L$22),VLOOKUP(MASTER_DATA_PROCESSED!$C32,Backend!$Q$9:$T$52,3,FALSE),MASTER_DATA_NORMALIZED!R32)</f>
        <v>0</v>
      </c>
      <c r="S32" s="95">
        <f>IF(AND(MASTER_DATA_NORMALIZED!S32=0,S$22=$L$22),VLOOKUP(MASTER_DATA_PROCESSED!$C32,Backend!$Q$9:$T$52,3,FALSE),MASTER_DATA_NORMALIZED!S32)</f>
        <v>0</v>
      </c>
      <c r="T32" s="95">
        <f>IF(AND(MASTER_DATA_NORMALIZED!T32=0,T$22=$L$22),VLOOKUP(MASTER_DATA_PROCESSED!$C32,Backend!$Q$9:$T$52,3,FALSE),MASTER_DATA_NORMALIZED!T32)</f>
        <v>118.51504008580767</v>
      </c>
      <c r="U32" s="95">
        <f>IF(AND(MASTER_DATA_NORMALIZED!U32=0,U$22=$L$22),VLOOKUP(MASTER_DATA_PROCESSED!$C32,Backend!$Q$9:$T$52,3,FALSE),MASTER_DATA_NORMALIZED!U32)</f>
        <v>0</v>
      </c>
      <c r="V32" s="95">
        <f>IF(AND(MASTER_DATA_NORMALIZED!V32=0,V$22=$L$22),VLOOKUP(MASTER_DATA_PROCESSED!$C32,Backend!$Q$9:$T$52,3,FALSE),MASTER_DATA_NORMALIZED!V32)</f>
        <v>0</v>
      </c>
      <c r="W32" s="95">
        <f>IF(AND(MASTER_DATA_NORMALIZED!W32=0,W$22=$L$22),VLOOKUP(MASTER_DATA_PROCESSED!$C32,Backend!$Q$9:$T$52,3,FALSE),MASTER_DATA_NORMALIZED!W32)</f>
        <v>0</v>
      </c>
      <c r="X32" s="95">
        <f>IF(AND(MASTER_DATA_NORMALIZED!X32=0,X$22=$L$22),VLOOKUP(MASTER_DATA_PROCESSED!$C32,Backend!$Q$9:$T$52,3,FALSE),MASTER_DATA_NORMALIZED!X32)</f>
        <v>29.628760021451917</v>
      </c>
      <c r="Y32" s="95">
        <f>IF(AND(MASTER_DATA_NORMALIZED!Y32=0,Y$22=$L$22),VLOOKUP(MASTER_DATA_PROCESSED!$C32,Backend!$Q$9:$T$52,3,FALSE),MASTER_DATA_NORMALIZED!Y32)</f>
        <v>0</v>
      </c>
      <c r="Z32" s="95">
        <f>IF(AND(MASTER_DATA_NORMALIZED!Z32=0,Z$22=$L$22),VLOOKUP(MASTER_DATA_PROCESSED!$C32,Backend!$Q$9:$T$52,3,FALSE),MASTER_DATA_NORMALIZED!Z32)</f>
        <v>0</v>
      </c>
      <c r="AA32" s="95">
        <f>IF(AND(MASTER_DATA_NORMALIZED!AA32=0,AA$22=$L$22),VLOOKUP(MASTER_DATA_PROCESSED!$C32,Backend!$Q$9:$T$52,3,FALSE),MASTER_DATA_NORMALIZED!AA32)</f>
        <v>0</v>
      </c>
      <c r="AB32" s="95">
        <f>IF(AND(MASTER_DATA_NORMALIZED!AB32=0,AB$22=$L$22),VLOOKUP(MASTER_DATA_PROCESSED!$C32,Backend!$Q$9:$T$52,3,FALSE),MASTER_DATA_NORMALIZED!AB32)</f>
        <v>97.471393943742299</v>
      </c>
      <c r="AC32" s="95">
        <f>IF(AND(MASTER_DATA_NORMALIZED!AC32=0,AC$22=$L$22),VLOOKUP(MASTER_DATA_PROCESSED!$C32,Backend!$Q$9:$T$52,3,FALSE),MASTER_DATA_NORMALIZED!AC32)</f>
        <v>0</v>
      </c>
      <c r="AD32" s="95">
        <f>IF(AND(MASTER_DATA_NORMALIZED!AD32=0,AD$22=$L$22),VLOOKUP(MASTER_DATA_PROCESSED!$C32,Backend!$Q$9:$T$52,3,FALSE),MASTER_DATA_NORMALIZED!AD32)</f>
        <v>0</v>
      </c>
      <c r="AE32" s="95">
        <f>IF(AND(MASTER_DATA_NORMALIZED!AE32=0,AE$22=$L$22),VLOOKUP(MASTER_DATA_PROCESSED!$C32,Backend!$Q$9:$T$52,3,FALSE),MASTER_DATA_NORMALIZED!AE32)</f>
        <v>0</v>
      </c>
      <c r="AF32" s="95">
        <f>IF(AND(MASTER_DATA_NORMALIZED!AF32=0,AF$22=$L$22),VLOOKUP(MASTER_DATA_PROCESSED!$C32,Backend!$Q$9:$T$52,3,FALSE),MASTER_DATA_NORMALIZED!AF32)</f>
        <v>24.367848485935575</v>
      </c>
      <c r="AG32" s="95">
        <f>IF(AND(MASTER_DATA_NORMALIZED!AG32=0,AG$22=$L$22),VLOOKUP(MASTER_DATA_PROCESSED!$C32,Backend!$Q$9:$T$52,3,FALSE),MASTER_DATA_NORMALIZED!AG32)</f>
        <v>0</v>
      </c>
      <c r="AH32" s="95">
        <f>IF(AND(MASTER_DATA_NORMALIZED!AH32=0,AH$22=$L$22),VLOOKUP(MASTER_DATA_PROCESSED!$C32,Backend!$Q$9:$T$52,3,FALSE),MASTER_DATA_NORMALIZED!AH32)</f>
        <v>0</v>
      </c>
      <c r="AI32" s="95">
        <f>IF(AND(MASTER_DATA_NORMALIZED!AI32=0,AI$22=$L$22),VLOOKUP(MASTER_DATA_PROCESSED!$C32,Backend!$Q$9:$T$52,3,FALSE),MASTER_DATA_NORMALIZED!AI32)</f>
        <v>0</v>
      </c>
      <c r="AJ32" s="95">
        <f>IF(AND(MASTER_DATA_NORMALIZED!AJ32=0,AJ$22=$L$22),VLOOKUP(MASTER_DATA_PROCESSED!$C32,Backend!$Q$9:$T$52,3,FALSE),MASTER_DATA_NORMALIZED!AJ32)</f>
        <v>203.06540404946313</v>
      </c>
      <c r="AK32" s="95">
        <f>IF(AND(MASTER_DATA_NORMALIZED!AK32=0,AK$22=$L$22),VLOOKUP(MASTER_DATA_PROCESSED!$C32,Backend!$Q$9:$T$52,3,FALSE),MASTER_DATA_NORMALIZED!AK32)</f>
        <v>0</v>
      </c>
      <c r="AL32" s="95">
        <f>IF(AND(MASTER_DATA_NORMALIZED!AL32=0,AL$22=$L$22),VLOOKUP(MASTER_DATA_PROCESSED!$C32,Backend!$Q$9:$T$52,3,FALSE),MASTER_DATA_NORMALIZED!AL32)</f>
        <v>0</v>
      </c>
      <c r="AM32" s="95">
        <f>IF(AND(MASTER_DATA_NORMALIZED!AM32=0,AM$22=$L$22),VLOOKUP(MASTER_DATA_PROCESSED!$C32,Backend!$Q$9:$T$52,3,FALSE),MASTER_DATA_NORMALIZED!AM32)</f>
        <v>0</v>
      </c>
      <c r="AN32" s="95">
        <f>IF(AND(MASTER_DATA_NORMALIZED!AN32=0,AN$22=$L$22),VLOOKUP(MASTER_DATA_PROCESSED!$C32,Backend!$Q$9:$T$52,3,FALSE),MASTER_DATA_NORMALIZED!AN32)</f>
        <v>50.766351012365782</v>
      </c>
      <c r="AO32" s="95">
        <f>IF(AND(MASTER_DATA_NORMALIZED!AO32=0,AO$22=$L$22),VLOOKUP(MASTER_DATA_PROCESSED!$C32,Backend!$Q$9:$T$52,3,FALSE),MASTER_DATA_NORMALIZED!AO32)</f>
        <v>0</v>
      </c>
      <c r="AP32" s="95">
        <f>IF(AND(MASTER_DATA_NORMALIZED!AP32=0,AP$22=$L$22),VLOOKUP(MASTER_DATA_PROCESSED!$C32,Backend!$Q$9:$T$52,3,FALSE),MASTER_DATA_NORMALIZED!AP32)</f>
        <v>0</v>
      </c>
      <c r="AQ32" s="95">
        <f>IF(AND(MASTER_DATA_NORMALIZED!AQ32=0,AQ$22=$L$22),VLOOKUP(MASTER_DATA_PROCESSED!$C32,Backend!$Q$9:$T$52,3,FALSE),MASTER_DATA_NORMALIZED!AQ32)</f>
        <v>0</v>
      </c>
      <c r="AR32" s="95" t="e">
        <f>IF(AND(MASTER_DATA_NORMALIZED!AR32=0,AR$22=$L$22),VLOOKUP(MASTER_DATA_PROCESSED!$C32,Backend!$Q$9:$T$52,3,FALSE),MASTER_DATA_NORMALIZED!AR32)</f>
        <v>#N/A</v>
      </c>
      <c r="AS32" s="95">
        <f>IF(AND(MASTER_DATA_NORMALIZED!AS32=0,AS$22=$L$22),VLOOKUP(MASTER_DATA_PROCESSED!$C32,Backend!$Q$9:$T$52,3,FALSE),MASTER_DATA_NORMALIZED!AS32)</f>
        <v>0</v>
      </c>
      <c r="AT32" s="95">
        <f>IF(AND(MASTER_DATA_NORMALIZED!AT32=0,AT$22=$L$22),VLOOKUP(MASTER_DATA_PROCESSED!$C32,Backend!$Q$9:$T$52,3,FALSE),MASTER_DATA_NORMALIZED!AT32)</f>
        <v>0</v>
      </c>
      <c r="AU32" s="95">
        <f>IF(AND(MASTER_DATA_NORMALIZED!AU32=0,AU$22=$L$22),VLOOKUP(MASTER_DATA_PROCESSED!$C32,Backend!$Q$9:$T$52,3,FALSE),MASTER_DATA_NORMALIZED!AU32)</f>
        <v>0</v>
      </c>
      <c r="AV32" s="95" t="e">
        <f>IF(AND(MASTER_DATA_NORMALIZED!AV32=0,AV$22=$L$22),VLOOKUP(MASTER_DATA_PROCESSED!$C32,Backend!$Q$9:$T$52,3,FALSE),MASTER_DATA_NORMALIZED!AV32)</f>
        <v>#N/A</v>
      </c>
      <c r="AW32" s="95">
        <f>IF(AND(MASTER_DATA_NORMALIZED!AW32=0,AW$22=$L$22),VLOOKUP(MASTER_DATA_PROCESSED!$C32,Backend!$Q$9:$T$52,3,FALSE),MASTER_DATA_NORMALIZED!AW32)</f>
        <v>0</v>
      </c>
      <c r="AX32" s="95">
        <f>IF(AND(MASTER_DATA_NORMALIZED!AX32=0,AX$22=$L$22),VLOOKUP(MASTER_DATA_PROCESSED!$C32,Backend!$Q$9:$T$52,3,FALSE),MASTER_DATA_NORMALIZED!AX32)</f>
        <v>0</v>
      </c>
      <c r="AY32" s="95">
        <f>IF(AND(MASTER_DATA_NORMALIZED!AY32=0,AY$22=$L$22),VLOOKUP(MASTER_DATA_PROCESSED!$C32,Backend!$Q$9:$T$52,3,FALSE),MASTER_DATA_NORMALIZED!AY32)</f>
        <v>0</v>
      </c>
      <c r="AZ32" s="95" t="e">
        <f>IF(AND(MASTER_DATA_NORMALIZED!AZ32=0,AZ$22=$L$22),VLOOKUP(MASTER_DATA_PROCESSED!$C32,Backend!$Q$9:$T$52,3,FALSE),MASTER_DATA_NORMALIZED!AZ32)</f>
        <v>#N/A</v>
      </c>
      <c r="BA32" s="95">
        <f>IF(AND(MASTER_DATA_NORMALIZED!BA32=0,BA$22=$L$22),VLOOKUP(MASTER_DATA_PROCESSED!$C32,Backend!$Q$9:$T$52,3,FALSE),MASTER_DATA_NORMALIZED!BA32)</f>
        <v>0</v>
      </c>
      <c r="BB32" s="95">
        <f>IF(AND(MASTER_DATA_NORMALIZED!BB32=0,BB$22=$L$22),VLOOKUP(MASTER_DATA_PROCESSED!$C32,Backend!$Q$9:$T$52,3,FALSE),MASTER_DATA_NORMALIZED!BB32)</f>
        <v>0</v>
      </c>
      <c r="BC32" s="95">
        <f>IF(AND(MASTER_DATA_NORMALIZED!BC32=0,BC$22=$L$22),VLOOKUP(MASTER_DATA_PROCESSED!$C32,Backend!$Q$9:$T$52,3,FALSE),MASTER_DATA_NORMALIZED!BC32)</f>
        <v>0</v>
      </c>
      <c r="BD32" s="95" t="e">
        <f>IF(AND(MASTER_DATA_NORMALIZED!BD32=0,BD$22=$L$22),VLOOKUP(MASTER_DATA_PROCESSED!$C32,Backend!$Q$9:$T$52,3,FALSE),MASTER_DATA_NORMALIZED!BD32)</f>
        <v>#N/A</v>
      </c>
      <c r="BE32" s="95">
        <f>IF(AND(MASTER_DATA_NORMALIZED!BE32=0,BE$22=$L$22),VLOOKUP(MASTER_DATA_PROCESSED!$C32,Backend!$Q$9:$T$52,3,FALSE),MASTER_DATA_NORMALIZED!BE32)</f>
        <v>0</v>
      </c>
      <c r="BF32" s="95">
        <f>IF(AND(MASTER_DATA_NORMALIZED!BF32=0,BF$22=$L$22),VLOOKUP(MASTER_DATA_PROCESSED!$C32,Backend!$Q$9:$T$52,3,FALSE),MASTER_DATA_NORMALIZED!BF32)</f>
        <v>0</v>
      </c>
      <c r="BG32" s="95">
        <f>IF(AND(MASTER_DATA_NORMALIZED!BG32=0,BG$22=$L$22),VLOOKUP(MASTER_DATA_PROCESSED!$C32,Backend!$Q$9:$T$52,3,FALSE),MASTER_DATA_NORMALIZED!BG32)</f>
        <v>0</v>
      </c>
      <c r="BH32" s="95" t="e">
        <f>IF(AND(MASTER_DATA_NORMALIZED!BH32=0,BH$22=$L$22),VLOOKUP(MASTER_DATA_PROCESSED!$C32,Backend!$Q$9:$T$52,3,FALSE),MASTER_DATA_NORMALIZED!BH32)</f>
        <v>#N/A</v>
      </c>
      <c r="BI32" s="95">
        <f>IF(AND(MASTER_DATA_NORMALIZED!BI32=0,BI$22=$L$22),VLOOKUP(MASTER_DATA_PROCESSED!$C32,Backend!$Q$9:$T$52,3,FALSE),MASTER_DATA_NORMALIZED!BI32)</f>
        <v>0</v>
      </c>
      <c r="BJ32" s="95">
        <f>IF(AND(MASTER_DATA_NORMALIZED!BJ32=0,BJ$22=$L$22),VLOOKUP(MASTER_DATA_PROCESSED!$C32,Backend!$Q$9:$T$52,3,FALSE),MASTER_DATA_NORMALIZED!BJ32)</f>
        <v>0</v>
      </c>
      <c r="BK32" s="95">
        <f>IF(AND(MASTER_DATA_NORMALIZED!BK32=0,BK$22=$L$22),VLOOKUP(MASTER_DATA_PROCESSED!$C32,Backend!$Q$9:$T$52,3,FALSE),MASTER_DATA_NORMALIZED!BK32)</f>
        <v>0</v>
      </c>
      <c r="BL32" s="95" t="e">
        <f>IF(AND(MASTER_DATA_NORMALIZED!BL32=0,BL$22=$L$22),VLOOKUP(MASTER_DATA_PROCESSED!$C32,Backend!$Q$9:$T$52,3,FALSE),MASTER_DATA_NORMALIZED!BL32)</f>
        <v>#N/A</v>
      </c>
      <c r="BM32" s="95">
        <f>IF(AND(MASTER_DATA_NORMALIZED!BM32=0,BM$22=$L$22),VLOOKUP(MASTER_DATA_PROCESSED!$C32,Backend!$Q$9:$T$52,3,FALSE),MASTER_DATA_NORMALIZED!BM32)</f>
        <v>0</v>
      </c>
      <c r="BN32" s="95">
        <f>IF(AND(MASTER_DATA_NORMALIZED!BN32=0,BN$22=$L$22),VLOOKUP(MASTER_DATA_PROCESSED!$C32,Backend!$Q$9:$T$52,3,FALSE),MASTER_DATA_NORMALIZED!BN32)</f>
        <v>0</v>
      </c>
      <c r="BO32" s="95">
        <f>IF(AND(MASTER_DATA_NORMALIZED!BO32=0,BO$22=$L$22),VLOOKUP(MASTER_DATA_PROCESSED!$C32,Backend!$Q$9:$T$52,3,FALSE),MASTER_DATA_NORMALIZED!BO32)</f>
        <v>0</v>
      </c>
      <c r="BP32" s="95" t="e">
        <f>IF(AND(MASTER_DATA_NORMALIZED!BP32=0,BP$22=$L$22),VLOOKUP(MASTER_DATA_PROCESSED!$C32,Backend!$Q$9:$T$52,3,FALSE),MASTER_DATA_NORMALIZED!BP32)</f>
        <v>#N/A</v>
      </c>
      <c r="BQ32" s="95">
        <f>IF(AND(MASTER_DATA_NORMALIZED!BQ32=0,BQ$22=$L$22),VLOOKUP(MASTER_DATA_PROCESSED!$C32,Backend!$Q$9:$T$52,3,FALSE),MASTER_DATA_NORMALIZED!BQ32)</f>
        <v>0</v>
      </c>
      <c r="BR32" s="95">
        <f>IF(AND(MASTER_DATA_NORMALIZED!BR32=0,BR$22=$L$22),VLOOKUP(MASTER_DATA_PROCESSED!$C32,Backend!$Q$9:$T$52,3,FALSE),MASTER_DATA_NORMALIZED!BR32)</f>
        <v>0</v>
      </c>
      <c r="BS32" s="95">
        <f>IF(AND(MASTER_DATA_NORMALIZED!BS32=0,BS$22=$L$22),VLOOKUP(MASTER_DATA_PROCESSED!$C32,Backend!$Q$9:$T$52,3,FALSE),MASTER_DATA_NORMALIZED!BS32)</f>
        <v>0</v>
      </c>
      <c r="BT32" s="95" t="e">
        <f>IF(AND(MASTER_DATA_NORMALIZED!BT32=0,BT$22=$L$22),VLOOKUP(MASTER_DATA_PROCESSED!$C32,Backend!$Q$9:$T$52,3,FALSE),MASTER_DATA_NORMALIZED!BT32)</f>
        <v>#N/A</v>
      </c>
      <c r="BU32" s="95">
        <f>IF(AND(MASTER_DATA_NORMALIZED!BU32=0,BU$22=$L$22),VLOOKUP(MASTER_DATA_PROCESSED!$C32,Backend!$Q$9:$T$52,3,FALSE),MASTER_DATA_NORMALIZED!BU32)</f>
        <v>0</v>
      </c>
      <c r="BV32" s="95">
        <f>IF(AND(MASTER_DATA_NORMALIZED!BV32=0,BV$22=$L$22),VLOOKUP(MASTER_DATA_PROCESSED!$C32,Backend!$Q$9:$T$52,3,FALSE),MASTER_DATA_NORMALIZED!BV32)</f>
        <v>0</v>
      </c>
      <c r="BW32" s="95">
        <f>IF(AND(MASTER_DATA_NORMALIZED!BW32=0,BW$22=$L$22),VLOOKUP(MASTER_DATA_PROCESSED!$C32,Backend!$Q$9:$T$52,3,FALSE),MASTER_DATA_NORMALIZED!BW32)</f>
        <v>0</v>
      </c>
      <c r="BX32" s="95" t="e">
        <f>IF(AND(MASTER_DATA_NORMALIZED!BX32=0,BX$22=$L$22),VLOOKUP(MASTER_DATA_PROCESSED!$C32,Backend!$Q$9:$T$52,3,FALSE),MASTER_DATA_NORMALIZED!BX32)</f>
        <v>#N/A</v>
      </c>
      <c r="BY32" s="95">
        <f>IF(AND(MASTER_DATA_NORMALIZED!BY32=0,BY$22=$L$22),VLOOKUP(MASTER_DATA_PROCESSED!$C32,Backend!$Q$9:$T$52,3,FALSE),MASTER_DATA_NORMALIZED!BY32)</f>
        <v>0</v>
      </c>
      <c r="BZ32" s="95">
        <f>IF(AND(MASTER_DATA_NORMALIZED!BZ32=0,BZ$22=$L$22),VLOOKUP(MASTER_DATA_PROCESSED!$C32,Backend!$Q$9:$T$52,3,FALSE),MASTER_DATA_NORMALIZED!BZ32)</f>
        <v>0</v>
      </c>
      <c r="CA32" s="95">
        <f>IF(AND(MASTER_DATA_NORMALIZED!CA32=0,CA$22=$L$22),VLOOKUP(MASTER_DATA_PROCESSED!$C32,Backend!$Q$9:$T$52,3,FALSE),MASTER_DATA_NORMALIZED!CA32)</f>
        <v>0</v>
      </c>
      <c r="CB32" s="95" t="e">
        <f>IF(AND(MASTER_DATA_NORMALIZED!CB32=0,CB$22=$L$22),VLOOKUP(MASTER_DATA_PROCESSED!$C32,Backend!$Q$9:$T$52,3,FALSE),MASTER_DATA_NORMALIZED!CB32)</f>
        <v>#N/A</v>
      </c>
      <c r="CC32" s="95">
        <f>IF(AND(MASTER_DATA_NORMALIZED!CC32=0,CC$22=$L$22),VLOOKUP(MASTER_DATA_PROCESSED!$C32,Backend!$Q$9:$T$52,3,FALSE),MASTER_DATA_NORMALIZED!CC32)</f>
        <v>0</v>
      </c>
      <c r="CD32" s="95">
        <f>IF(AND(MASTER_DATA_NORMALIZED!CD32=0,CD$22=$L$22),VLOOKUP(MASTER_DATA_PROCESSED!$C32,Backend!$Q$9:$T$52,3,FALSE),MASTER_DATA_NORMALIZED!CD32)</f>
        <v>0</v>
      </c>
      <c r="CE32" s="95">
        <f>IF(AND(MASTER_DATA_NORMALIZED!CE32=0,CE$22=$L$22),VLOOKUP(MASTER_DATA_PROCESSED!$C32,Backend!$Q$9:$T$52,3,FALSE),MASTER_DATA_NORMALIZED!CE32)</f>
        <v>0</v>
      </c>
      <c r="CF32" s="95" t="e">
        <f>IF(AND(MASTER_DATA_NORMALIZED!CF32=0,CF$22=$L$22),VLOOKUP(MASTER_DATA_PROCESSED!$C32,Backend!$Q$9:$T$52,3,FALSE),MASTER_DATA_NORMALIZED!CF32)</f>
        <v>#N/A</v>
      </c>
      <c r="CG32" s="95">
        <f>IF(AND(MASTER_DATA_NORMALIZED!CG32=0,CG$22=$L$22),VLOOKUP(MASTER_DATA_PROCESSED!$C32,Backend!$Q$9:$T$52,3,FALSE),MASTER_DATA_NORMALIZED!CG32)</f>
        <v>0</v>
      </c>
      <c r="CH32" s="95">
        <f>IF(AND(MASTER_DATA_NORMALIZED!CH32=0,CH$22=$L$22),VLOOKUP(MASTER_DATA_PROCESSED!$C32,Backend!$Q$9:$T$52,3,FALSE),MASTER_DATA_NORMALIZED!CH32)</f>
        <v>0</v>
      </c>
      <c r="CI32" s="95">
        <f>IF(AND(MASTER_DATA_NORMALIZED!CI32=0,CI$22=$L$22),VLOOKUP(MASTER_DATA_PROCESSED!$C32,Backend!$Q$9:$T$52,3,FALSE),MASTER_DATA_NORMALIZED!CI32)</f>
        <v>0</v>
      </c>
      <c r="CJ32" s="95" t="e">
        <f>IF(AND(MASTER_DATA_NORMALIZED!CJ32=0,CJ$22=$L$22),VLOOKUP(MASTER_DATA_PROCESSED!$C32,Backend!$Q$9:$T$52,3,FALSE),MASTER_DATA_NORMALIZED!CJ32)</f>
        <v>#N/A</v>
      </c>
      <c r="CK32" s="95">
        <f>IF(AND(MASTER_DATA_NORMALIZED!CK32=0,CK$22=$L$22),VLOOKUP(MASTER_DATA_PROCESSED!$C32,Backend!$Q$9:$T$52,3,FALSE),MASTER_DATA_NORMALIZED!CK32)</f>
        <v>0</v>
      </c>
      <c r="CL32" s="95">
        <f>IF(AND(MASTER_DATA_NORMALIZED!CL32=0,CL$22=$L$22),VLOOKUP(MASTER_DATA_PROCESSED!$C32,Backend!$Q$9:$T$52,3,FALSE),MASTER_DATA_NORMALIZED!CL32)</f>
        <v>0</v>
      </c>
      <c r="CM32" s="95">
        <f>IF(AND(MASTER_DATA_NORMALIZED!CM32=0,CM$22=$L$22),VLOOKUP(MASTER_DATA_PROCESSED!$C32,Backend!$Q$9:$T$52,3,FALSE),MASTER_DATA_NORMALIZED!CM32)</f>
        <v>0</v>
      </c>
      <c r="CN32" s="95" t="e">
        <f>IF(AND(MASTER_DATA_NORMALIZED!CN32=0,CN$22=$L$22),VLOOKUP(MASTER_DATA_PROCESSED!$C32,Backend!$Q$9:$T$52,3,FALSE),MASTER_DATA_NORMALIZED!CN32)</f>
        <v>#N/A</v>
      </c>
      <c r="CO32" s="95">
        <f>IF(AND(MASTER_DATA_NORMALIZED!CO32=0,CO$22=$L$22),VLOOKUP(MASTER_DATA_PROCESSED!$C32,Backend!$Q$9:$T$52,3,FALSE),MASTER_DATA_NORMALIZED!CO32)</f>
        <v>0</v>
      </c>
      <c r="CP32" s="95">
        <f>IF(AND(MASTER_DATA_NORMALIZED!CP32=0,CP$22=$L$22),VLOOKUP(MASTER_DATA_PROCESSED!$C32,Backend!$Q$9:$T$52,3,FALSE),MASTER_DATA_NORMALIZED!CP32)</f>
        <v>0</v>
      </c>
      <c r="CQ32" s="95">
        <f>IF(AND(MASTER_DATA_NORMALIZED!CQ32=0,CQ$22=$L$22),VLOOKUP(MASTER_DATA_PROCESSED!$C32,Backend!$Q$9:$T$52,3,FALSE),MASTER_DATA_NORMALIZED!CQ32)</f>
        <v>0</v>
      </c>
      <c r="CR32" s="95" t="e">
        <f>IF(AND(MASTER_DATA_NORMALIZED!CR32=0,CR$22=$L$22),VLOOKUP(MASTER_DATA_PROCESSED!$C32,Backend!$Q$9:$T$52,3,FALSE),MASTER_DATA_NORMALIZED!CR32)</f>
        <v>#N/A</v>
      </c>
      <c r="CS32" s="95">
        <f>IF(AND(MASTER_DATA_NORMALIZED!CS32=0,CS$22=$L$22),VLOOKUP(MASTER_DATA_PROCESSED!$C32,Backend!$Q$9:$T$52,3,FALSE),MASTER_DATA_NORMALIZED!CS32)</f>
        <v>0</v>
      </c>
      <c r="CT32" s="95">
        <f>IF(AND(MASTER_DATA_NORMALIZED!CT32=0,CT$22=$L$22),VLOOKUP(MASTER_DATA_PROCESSED!$C32,Backend!$Q$9:$T$52,3,FALSE),MASTER_DATA_NORMALIZED!CT32)</f>
        <v>0</v>
      </c>
      <c r="CU32" s="95">
        <f>IF(AND(MASTER_DATA_NORMALIZED!CU32=0,CU$22=$L$22),VLOOKUP(MASTER_DATA_PROCESSED!$C32,Backend!$Q$9:$T$52,3,FALSE),MASTER_DATA_NORMALIZED!CU32)</f>
        <v>0</v>
      </c>
      <c r="CV32" s="95" t="e">
        <f>IF(AND(MASTER_DATA_NORMALIZED!CV32=0,CV$22=$L$22),VLOOKUP(MASTER_DATA_PROCESSED!$C32,Backend!$Q$9:$T$52,3,FALSE),MASTER_DATA_NORMALIZED!CV32)</f>
        <v>#N/A</v>
      </c>
      <c r="CW32" s="95">
        <f>IF(AND(MASTER_DATA_NORMALIZED!CW32=0,CW$22=$L$22),VLOOKUP(MASTER_DATA_PROCESSED!$C32,Backend!$Q$9:$T$52,3,FALSE),MASTER_DATA_NORMALIZED!CW32)</f>
        <v>0</v>
      </c>
      <c r="CX32" s="95">
        <f>IF(AND(MASTER_DATA_NORMALIZED!CX32=0,CX$22=$L$22),VLOOKUP(MASTER_DATA_PROCESSED!$C32,Backend!$Q$9:$T$52,3,FALSE),MASTER_DATA_NORMALIZED!CX32)</f>
        <v>0</v>
      </c>
      <c r="CY32" s="95">
        <f>IF(AND(MASTER_DATA_NORMALIZED!CY32=0,CY$22=$L$22),VLOOKUP(MASTER_DATA_PROCESSED!$C32,Backend!$Q$9:$T$52,3,FALSE),MASTER_DATA_NORMALIZED!CY32)</f>
        <v>0</v>
      </c>
      <c r="CZ32" s="95" t="e">
        <f>IF(AND(MASTER_DATA_NORMALIZED!CZ32=0,CZ$22=$L$22),VLOOKUP(MASTER_DATA_PROCESSED!$C32,Backend!$Q$9:$T$52,3,FALSE),MASTER_DATA_NORMALIZED!CZ32)</f>
        <v>#N/A</v>
      </c>
      <c r="DA32" s="95" t="e">
        <f>IF(AND(MASTER_DATA_NORMALIZED!DA32=0,DA$22=$L$22),VLOOKUP(MASTER_DATA_PROCESSED!$C32,Backend!$Q$9:$T$52,3,FALSE),MASTER_DATA_NORMALIZED!DA32)</f>
        <v>#DIV/0!</v>
      </c>
      <c r="DB32" s="95" t="e">
        <f>IF(AND(MASTER_DATA_NORMALIZED!DB32=0,DB$22=$L$22),VLOOKUP(MASTER_DATA_PROCESSED!$C32,Backend!$Q$9:$T$52,3,FALSE),MASTER_DATA_NORMALIZED!DB32)</f>
        <v>#DIV/0!</v>
      </c>
      <c r="DC32" s="95" t="e">
        <f>IF(AND(MASTER_DATA_NORMALIZED!DC32=0,DC$22=$L$22),VLOOKUP(MASTER_DATA_PROCESSED!$C32,Backend!$Q$9:$T$52,3,FALSE),MASTER_DATA_NORMALIZED!DC32)</f>
        <v>#DIV/0!</v>
      </c>
      <c r="DD32" s="95" t="e">
        <f>IF(AND(MASTER_DATA_NORMALIZED!DD32=0,DD$22=$L$22),VLOOKUP(MASTER_DATA_PROCESSED!$C32,Backend!$Q$9:$T$52,3,FALSE),MASTER_DATA_NORMALIZED!DD32)</f>
        <v>#N/A</v>
      </c>
      <c r="DE32" s="95">
        <f>IF(AND(MASTER_DATA_NORMALIZED!DE32=0,DE$22=$L$22),VLOOKUP(MASTER_DATA_PROCESSED!$C32,Backend!$Q$9:$T$52,3,FALSE),MASTER_DATA_NORMALIZED!DE32)</f>
        <v>0</v>
      </c>
      <c r="DF32" s="95">
        <f>IF(AND(MASTER_DATA_NORMALIZED!DF32=0,DF$22=$L$22),VLOOKUP(MASTER_DATA_PROCESSED!$C32,Backend!$Q$9:$T$52,3,FALSE),MASTER_DATA_NORMALIZED!DF32)</f>
        <v>0</v>
      </c>
      <c r="DG32" s="95">
        <f>IF(AND(MASTER_DATA_NORMALIZED!DG32=0,DG$22=$L$22),VLOOKUP(MASTER_DATA_PROCESSED!$C32,Backend!$Q$9:$T$52,3,FALSE),MASTER_DATA_NORMALIZED!DG32)</f>
        <v>0</v>
      </c>
      <c r="DH32" s="95" t="e">
        <f>IF(AND(MASTER_DATA_NORMALIZED!DH32=0,DH$22=$L$22),VLOOKUP(MASTER_DATA_PROCESSED!$C32,Backend!$Q$9:$T$52,3,FALSE),MASTER_DATA_NORMALIZED!DH32)</f>
        <v>#N/A</v>
      </c>
      <c r="DI32" s="95">
        <f>IF(AND(MASTER_DATA_NORMALIZED!DI32=0,DI$22=$L$22),VLOOKUP(MASTER_DATA_PROCESSED!$C32,Backend!$Q$9:$T$52,3,FALSE),MASTER_DATA_NORMALIZED!DI32)</f>
        <v>0</v>
      </c>
      <c r="DJ32" s="95">
        <f>IF(AND(MASTER_DATA_NORMALIZED!DJ32=0,DJ$22=$L$22),VLOOKUP(MASTER_DATA_PROCESSED!$C32,Backend!$Q$9:$T$52,3,FALSE),MASTER_DATA_NORMALIZED!DJ32)</f>
        <v>0</v>
      </c>
      <c r="DK32" s="95">
        <f>IF(AND(MASTER_DATA_NORMALIZED!DK32=0,DK$22=$L$22),VLOOKUP(MASTER_DATA_PROCESSED!$C32,Backend!$Q$9:$T$52,3,FALSE),MASTER_DATA_NORMALIZED!DK32)</f>
        <v>0</v>
      </c>
      <c r="DL32" s="95" t="e">
        <f>IF(AND(MASTER_DATA_NORMALIZED!DL32=0,DL$22=$L$22),VLOOKUP(MASTER_DATA_PROCESSED!$C32,Backend!$Q$9:$T$52,3,FALSE),MASTER_DATA_NORMALIZED!DL32)</f>
        <v>#N/A</v>
      </c>
      <c r="DM32" s="95">
        <f>IF(AND(MASTER_DATA_NORMALIZED!DM32=0,DM$22=$L$22),VLOOKUP(MASTER_DATA_PROCESSED!$C32,Backend!$Q$9:$T$52,3,FALSE),MASTER_DATA_NORMALIZED!DM32)</f>
        <v>0</v>
      </c>
      <c r="DN32" s="95">
        <f>IF(AND(MASTER_DATA_NORMALIZED!DN32=0,DN$22=$L$22),VLOOKUP(MASTER_DATA_PROCESSED!$C32,Backend!$Q$9:$T$52,3,FALSE),MASTER_DATA_NORMALIZED!DN32)</f>
        <v>0</v>
      </c>
      <c r="DO32" s="95">
        <f>IF(AND(MASTER_DATA_NORMALIZED!DO32=0,DO$22=$L$22),VLOOKUP(MASTER_DATA_PROCESSED!$C32,Backend!$Q$9:$T$52,3,FALSE),MASTER_DATA_NORMALIZED!DO32)</f>
        <v>0</v>
      </c>
      <c r="DP32" s="95" t="e">
        <f>IF(AND(MASTER_DATA_NORMALIZED!DP32=0,DP$22=$L$22),VLOOKUP(MASTER_DATA_PROCESSED!$C32,Backend!$Q$9:$T$52,3,FALSE),MASTER_DATA_NORMALIZED!DP32)</f>
        <v>#N/A</v>
      </c>
      <c r="DQ32" s="95">
        <f>IF(AND(MASTER_DATA_NORMALIZED!DQ32=0,DQ$22=$L$22),VLOOKUP(MASTER_DATA_PROCESSED!$C32,Backend!$Q$9:$T$52,3,FALSE),MASTER_DATA_NORMALIZED!DQ32)</f>
        <v>0</v>
      </c>
      <c r="DR32" s="95">
        <f>IF(AND(MASTER_DATA_NORMALIZED!DR32=0,DR$22=$L$22),VLOOKUP(MASTER_DATA_PROCESSED!$C32,Backend!$Q$9:$T$52,3,FALSE),MASTER_DATA_NORMALIZED!DR32)</f>
        <v>0</v>
      </c>
      <c r="DS32" s="95">
        <f>IF(AND(MASTER_DATA_NORMALIZED!DS32=0,DS$22=$L$22),VLOOKUP(MASTER_DATA_PROCESSED!$C32,Backend!$Q$9:$T$52,3,FALSE),MASTER_DATA_NORMALIZED!DS32)</f>
        <v>0</v>
      </c>
      <c r="DT32" s="95" t="e">
        <f>IF(AND(MASTER_DATA_NORMALIZED!DT32=0,DT$22=$L$22),VLOOKUP(MASTER_DATA_PROCESSED!$C32,Backend!$Q$9:$T$52,3,FALSE),MASTER_DATA_NORMALIZED!DT32)</f>
        <v>#N/A</v>
      </c>
      <c r="DU32" s="95">
        <f>IF(AND(MASTER_DATA_NORMALIZED!DU32=0,DU$22=$L$22),VLOOKUP(MASTER_DATA_PROCESSED!$C32,Backend!$Q$9:$T$52,3,FALSE),MASTER_DATA_NORMALIZED!DU32)</f>
        <v>0</v>
      </c>
      <c r="DV32" s="95">
        <f>IF(AND(MASTER_DATA_NORMALIZED!DV32=0,DV$22=$L$22),VLOOKUP(MASTER_DATA_PROCESSED!$C32,Backend!$Q$9:$T$52,3,FALSE),MASTER_DATA_NORMALIZED!DV32)</f>
        <v>0</v>
      </c>
      <c r="DW32" s="95">
        <f>IF(AND(MASTER_DATA_NORMALIZED!DW32=0,DW$22=$L$22),VLOOKUP(MASTER_DATA_PROCESSED!$C32,Backend!$Q$9:$T$52,3,FALSE),MASTER_DATA_NORMALIZED!DW32)</f>
        <v>0</v>
      </c>
      <c r="DX32" s="95" t="e">
        <f>IF(AND(MASTER_DATA_NORMALIZED!DX32=0,DX$22=$L$22),VLOOKUP(MASTER_DATA_PROCESSED!$C32,Backend!$Q$9:$T$52,3,FALSE),MASTER_DATA_NORMALIZED!DX32)</f>
        <v>#N/A</v>
      </c>
      <c r="DY32" s="95">
        <f>IF(AND(MASTER_DATA_NORMALIZED!DY32=0,DY$22=$L$22),VLOOKUP(MASTER_DATA_PROCESSED!$C32,Backend!$Q$9:$T$52,3,FALSE),MASTER_DATA_NORMALIZED!DY32)</f>
        <v>0</v>
      </c>
      <c r="DZ32" s="95">
        <f>IF(AND(MASTER_DATA_NORMALIZED!DZ32=0,DZ$22=$L$22),VLOOKUP(MASTER_DATA_PROCESSED!$C32,Backend!$Q$9:$T$52,3,FALSE),MASTER_DATA_NORMALIZED!DZ32)</f>
        <v>0</v>
      </c>
      <c r="EA32" s="95">
        <f>IF(AND(MASTER_DATA_NORMALIZED!EA32=0,EA$22=$L$22),VLOOKUP(MASTER_DATA_PROCESSED!$C32,Backend!$Q$9:$T$52,3,FALSE),MASTER_DATA_NORMALIZED!EA32)</f>
        <v>0</v>
      </c>
      <c r="EB32" s="95" t="e">
        <f>IF(AND(MASTER_DATA_NORMALIZED!EB32=0,EB$22=$L$22),VLOOKUP(MASTER_DATA_PROCESSED!$C32,Backend!$Q$9:$T$52,3,FALSE),MASTER_DATA_NORMALIZED!EB32)</f>
        <v>#N/A</v>
      </c>
      <c r="EC32" s="95" t="e">
        <f>IF(AND(MASTER_DATA_NORMALIZED!EC32=0,EC$22=$L$22),VLOOKUP(MASTER_DATA_PROCESSED!$C32,Backend!$Q$9:$T$52,3,FALSE),MASTER_DATA_NORMALIZED!EC32)</f>
        <v>#DIV/0!</v>
      </c>
      <c r="ED32" s="95" t="e">
        <f>IF(AND(MASTER_DATA_NORMALIZED!ED32=0,ED$22=$L$22),VLOOKUP(MASTER_DATA_PROCESSED!$C32,Backend!$Q$9:$T$52,3,FALSE),MASTER_DATA_NORMALIZED!ED32)</f>
        <v>#DIV/0!</v>
      </c>
      <c r="EE32" s="95" t="e">
        <f>IF(AND(MASTER_DATA_NORMALIZED!EE32=0,EE$22=$L$22),VLOOKUP(MASTER_DATA_PROCESSED!$C32,Backend!$Q$9:$T$52,3,FALSE),MASTER_DATA_NORMALIZED!EE32)</f>
        <v>#DIV/0!</v>
      </c>
      <c r="EF32" s="95" t="e">
        <f>IF(AND(MASTER_DATA_NORMALIZED!EF32=0,EF$22=$L$22),VLOOKUP(MASTER_DATA_PROCESSED!$C32,Backend!$Q$9:$T$52,3,FALSE),MASTER_DATA_NORMALIZED!EF32)</f>
        <v>#VALUE!</v>
      </c>
      <c r="EG32" s="95">
        <f>IF(AND(MASTER_DATA_NORMALIZED!EG32=0,EG$22=$L$22),VLOOKUP(MASTER_DATA_PROCESSED!$C32,Backend!$Q$9:$T$52,3,FALSE),MASTER_DATA_NORMALIZED!EG32)</f>
        <v>0</v>
      </c>
      <c r="EH32" s="95">
        <f>IF(AND(MASTER_DATA_NORMALIZED!EH32=0,EH$22=$L$22),VLOOKUP(MASTER_DATA_PROCESSED!$C32,Backend!$Q$9:$T$52,3,FALSE),MASTER_DATA_NORMALIZED!EH32)</f>
        <v>0</v>
      </c>
      <c r="EI32" s="95">
        <f>IF(AND(MASTER_DATA_NORMALIZED!EI32=0,EI$22=$L$22),VLOOKUP(MASTER_DATA_PROCESSED!$C32,Backend!$Q$9:$T$52,3,FALSE),MASTER_DATA_NORMALIZED!EI32)</f>
        <v>0</v>
      </c>
      <c r="EJ32" s="95" t="e">
        <f>IF(AND(MASTER_DATA_NORMALIZED!EJ32=0,EJ$22=$L$22),VLOOKUP(MASTER_DATA_PROCESSED!$C32,Backend!$Q$9:$T$52,3,FALSE),MASTER_DATA_NORMALIZED!EJ32)</f>
        <v>#N/A</v>
      </c>
      <c r="EK32" s="95">
        <f>IF(AND(MASTER_DATA_NORMALIZED!EK32=0,EK$22=$L$22),VLOOKUP(MASTER_DATA_PROCESSED!$C32,Backend!$Q$9:$T$52,3,FALSE),MASTER_DATA_NORMALIZED!EK32)</f>
        <v>0</v>
      </c>
      <c r="EL32" s="95">
        <f>IF(AND(MASTER_DATA_NORMALIZED!EL32=0,EL$22=$L$22),VLOOKUP(MASTER_DATA_PROCESSED!$C32,Backend!$Q$9:$T$52,3,FALSE),MASTER_DATA_NORMALIZED!EL32)</f>
        <v>0</v>
      </c>
      <c r="EM32" s="95">
        <f>IF(AND(MASTER_DATA_NORMALIZED!EM32=0,EM$22=$L$22),VLOOKUP(MASTER_DATA_PROCESSED!$C32,Backend!$Q$9:$T$52,3,FALSE),MASTER_DATA_NORMALIZED!EM32)</f>
        <v>0</v>
      </c>
      <c r="EN32" s="95" t="e">
        <f>IF(AND(MASTER_DATA_NORMALIZED!EN32=0,EN$22=$L$22),VLOOKUP(MASTER_DATA_PROCESSED!$C32,Backend!$Q$9:$T$52,3,FALSE),MASTER_DATA_NORMALIZED!EN32)</f>
        <v>#N/A</v>
      </c>
      <c r="EO32" s="95">
        <f>IF(AND(MASTER_DATA_NORMALIZED!EO32=0,EO$22=$L$22),VLOOKUP(MASTER_DATA_PROCESSED!$C32,Backend!$Q$9:$T$52,3,FALSE),MASTER_DATA_NORMALIZED!EO32)</f>
        <v>0</v>
      </c>
      <c r="EP32" s="95">
        <f>IF(AND(MASTER_DATA_NORMALIZED!EP32=0,EP$22=$L$22),VLOOKUP(MASTER_DATA_PROCESSED!$C32,Backend!$Q$9:$T$52,3,FALSE),MASTER_DATA_NORMALIZED!EP32)</f>
        <v>0</v>
      </c>
      <c r="EQ32" s="95">
        <f>IF(AND(MASTER_DATA_NORMALIZED!EQ32=0,EQ$22=$L$22),VLOOKUP(MASTER_DATA_PROCESSED!$C32,Backend!$Q$9:$T$52,3,FALSE),MASTER_DATA_NORMALIZED!EQ32)</f>
        <v>0</v>
      </c>
      <c r="ER32" s="95" t="e">
        <f>IF(AND(MASTER_DATA_NORMALIZED!ER32=0,ER$22=$L$22),VLOOKUP(MASTER_DATA_PROCESSED!$C32,Backend!$Q$9:$T$52,3,FALSE),MASTER_DATA_NORMALIZED!ER32)</f>
        <v>#N/A</v>
      </c>
      <c r="ES32" s="95">
        <f>IF(AND(MASTER_DATA_NORMALIZED!ES32=0,ES$22=$L$22),VLOOKUP(MASTER_DATA_PROCESSED!$C32,Backend!$Q$9:$T$52,3,FALSE),MASTER_DATA_NORMALIZED!ES32)</f>
        <v>0</v>
      </c>
      <c r="ET32" s="95">
        <f>IF(AND(MASTER_DATA_NORMALIZED!ET32=0,ET$22=$L$22),VLOOKUP(MASTER_DATA_PROCESSED!$C32,Backend!$Q$9:$T$52,3,FALSE),MASTER_DATA_NORMALIZED!ET32)</f>
        <v>0</v>
      </c>
      <c r="EU32" s="95">
        <f>IF(AND(MASTER_DATA_NORMALIZED!EU32=0,EU$22=$L$22),VLOOKUP(MASTER_DATA_PROCESSED!$C32,Backend!$Q$9:$T$52,3,FALSE),MASTER_DATA_NORMALIZED!EU32)</f>
        <v>0</v>
      </c>
      <c r="EV32" s="95" t="e">
        <f>IF(AND(MASTER_DATA_NORMALIZED!EV32=0,EV$22=$L$22),VLOOKUP(MASTER_DATA_PROCESSED!$C32,Backend!$Q$9:$T$52,3,FALSE),MASTER_DATA_NORMALIZED!EV32)</f>
        <v>#N/A</v>
      </c>
      <c r="EW32" s="95">
        <f>IF(AND(MASTER_DATA_NORMALIZED!EW32=0,EW$22=$L$22),VLOOKUP(MASTER_DATA_PROCESSED!$C32,Backend!$Q$9:$T$52,3,FALSE),MASTER_DATA_NORMALIZED!EW32)</f>
        <v>0</v>
      </c>
      <c r="EX32" s="95">
        <f>IF(AND(MASTER_DATA_NORMALIZED!EX32=0,EX$22=$L$22),VLOOKUP(MASTER_DATA_PROCESSED!$C32,Backend!$Q$9:$T$52,3,FALSE),MASTER_DATA_NORMALIZED!EX32)</f>
        <v>0</v>
      </c>
      <c r="EY32" s="95">
        <f>IF(AND(MASTER_DATA_NORMALIZED!EY32=0,EY$22=$L$22),VLOOKUP(MASTER_DATA_PROCESSED!$C32,Backend!$Q$9:$T$52,3,FALSE),MASTER_DATA_NORMALIZED!EY32)</f>
        <v>0</v>
      </c>
      <c r="EZ32" s="95" t="e">
        <f>IF(AND(MASTER_DATA_NORMALIZED!EZ32=0,EZ$22=$L$22),VLOOKUP(MASTER_DATA_PROCESSED!$C32,Backend!$Q$9:$T$52,3,FALSE),MASTER_DATA_NORMALIZED!EZ32)</f>
        <v>#N/A</v>
      </c>
      <c r="FA32" s="95">
        <f>IF(AND(MASTER_DATA_NORMALIZED!FA32=0,FA$22=$L$22),VLOOKUP(MASTER_DATA_PROCESSED!$C32,Backend!$Q$9:$T$52,3,FALSE),MASTER_DATA_NORMALIZED!FA32)</f>
        <v>0</v>
      </c>
      <c r="FB32" s="95">
        <f>IF(AND(MASTER_DATA_NORMALIZED!FB32=0,FB$22=$L$22),VLOOKUP(MASTER_DATA_PROCESSED!$C32,Backend!$Q$9:$T$52,3,FALSE),MASTER_DATA_NORMALIZED!FB32)</f>
        <v>0</v>
      </c>
      <c r="FC32" s="95">
        <f>IF(AND(MASTER_DATA_NORMALIZED!FC32=0,FC$22=$L$22),VLOOKUP(MASTER_DATA_PROCESSED!$C32,Backend!$Q$9:$T$52,3,FALSE),MASTER_DATA_NORMALIZED!FC32)</f>
        <v>0</v>
      </c>
      <c r="FD32" s="95" t="e">
        <f>IF(AND(MASTER_DATA_NORMALIZED!FD32=0,FD$22=$L$22),VLOOKUP(MASTER_DATA_PROCESSED!$C32,Backend!$Q$9:$T$52,3,FALSE),MASTER_DATA_NORMALIZED!FD32)</f>
        <v>#N/A</v>
      </c>
      <c r="FE32" s="95">
        <f>IF(AND(MASTER_DATA_NORMALIZED!FE32=0,FE$22=$L$22),VLOOKUP(MASTER_DATA_PROCESSED!$C32,Backend!$Q$9:$T$52,3,FALSE),MASTER_DATA_NORMALIZED!FE32)</f>
        <v>0</v>
      </c>
      <c r="FF32" s="95">
        <f>IF(AND(MASTER_DATA_NORMALIZED!FF32=0,FF$22=$L$22),VLOOKUP(MASTER_DATA_PROCESSED!$C32,Backend!$Q$9:$T$52,3,FALSE),MASTER_DATA_NORMALIZED!FF32)</f>
        <v>0</v>
      </c>
      <c r="FG32" s="95">
        <f>IF(AND(MASTER_DATA_NORMALIZED!FG32=0,FG$22=$L$22),VLOOKUP(MASTER_DATA_PROCESSED!$C32,Backend!$Q$9:$T$52,3,FALSE),MASTER_DATA_NORMALIZED!FG32)</f>
        <v>0</v>
      </c>
      <c r="FH32" s="95" t="e">
        <f>IF(AND(MASTER_DATA_NORMALIZED!FH32=0,FH$22=$L$22),VLOOKUP(MASTER_DATA_PROCESSED!$C32,Backend!$Q$9:$T$52,3,FALSE),MASTER_DATA_NORMALIZED!FH32)</f>
        <v>#N/A</v>
      </c>
      <c r="FI32" s="95">
        <f>IF(AND(MASTER_DATA_NORMALIZED!FI32=0,FI$22=$L$22),VLOOKUP(MASTER_DATA_PROCESSED!$C32,Backend!$Q$9:$T$52,3,FALSE),MASTER_DATA_NORMALIZED!FI32)</f>
        <v>0</v>
      </c>
      <c r="FJ32" s="95">
        <f>IF(AND(MASTER_DATA_NORMALIZED!FJ32=0,FJ$22=$L$22),VLOOKUP(MASTER_DATA_PROCESSED!$C32,Backend!$Q$9:$T$52,3,FALSE),MASTER_DATA_NORMALIZED!FJ32)</f>
        <v>0</v>
      </c>
      <c r="FK32" s="95">
        <f>IF(AND(MASTER_DATA_NORMALIZED!FK32=0,FK$22=$L$22),VLOOKUP(MASTER_DATA_PROCESSED!$C32,Backend!$Q$9:$T$52,3,FALSE),MASTER_DATA_NORMALIZED!FK32)</f>
        <v>0</v>
      </c>
      <c r="FL32" s="95" t="e">
        <f>IF(AND(MASTER_DATA_NORMALIZED!FL32=0,FL$22=$L$22),VLOOKUP(MASTER_DATA_PROCESSED!$C32,Backend!$Q$9:$T$52,3,FALSE),MASTER_DATA_NORMALIZED!FL32)</f>
        <v>#N/A</v>
      </c>
      <c r="FM32" s="95">
        <f>IF(AND(MASTER_DATA_NORMALIZED!FM32=0,FM$22=$L$22),VLOOKUP(MASTER_DATA_PROCESSED!$C32,Backend!$Q$9:$T$52,3,FALSE),MASTER_DATA_NORMALIZED!FM32)</f>
        <v>0</v>
      </c>
      <c r="FN32" s="95">
        <f>IF(AND(MASTER_DATA_NORMALIZED!FN32=0,FN$22=$L$22),VLOOKUP(MASTER_DATA_PROCESSED!$C32,Backend!$Q$9:$T$52,3,FALSE),MASTER_DATA_NORMALIZED!FN32)</f>
        <v>0</v>
      </c>
      <c r="FO32" s="95">
        <f>IF(AND(MASTER_DATA_NORMALIZED!FO32=0,FO$22=$L$22),VLOOKUP(MASTER_DATA_PROCESSED!$C32,Backend!$Q$9:$T$52,3,FALSE),MASTER_DATA_NORMALIZED!FO32)</f>
        <v>0</v>
      </c>
      <c r="FP32" s="95" t="e">
        <f>IF(AND(MASTER_DATA_NORMALIZED!FP32=0,FP$22=$L$22),VLOOKUP(MASTER_DATA_PROCESSED!$C32,Backend!$Q$9:$T$52,3,FALSE),MASTER_DATA_NORMALIZED!FP32)</f>
        <v>#N/A</v>
      </c>
      <c r="FQ32" s="95">
        <f>IF(AND(MASTER_DATA_NORMALIZED!FQ32=0,FQ$22=$L$22),VLOOKUP(MASTER_DATA_PROCESSED!$C32,Backend!$Q$9:$T$52,3,FALSE),MASTER_DATA_NORMALIZED!FQ32)</f>
        <v>0</v>
      </c>
      <c r="FR32" s="95">
        <f>IF(AND(MASTER_DATA_NORMALIZED!FR32=0,FR$22=$L$22),VLOOKUP(MASTER_DATA_PROCESSED!$C32,Backend!$Q$9:$T$52,3,FALSE),MASTER_DATA_NORMALIZED!FR32)</f>
        <v>0</v>
      </c>
      <c r="FS32" s="95">
        <f>IF(AND(MASTER_DATA_NORMALIZED!FS32=0,FS$22=$L$22),VLOOKUP(MASTER_DATA_PROCESSED!$C32,Backend!$Q$9:$T$52,3,FALSE),MASTER_DATA_NORMALIZED!FS32)</f>
        <v>0</v>
      </c>
      <c r="FT32" s="95" t="e">
        <f>IF(AND(MASTER_DATA_NORMALIZED!FT32=0,FT$22=$L$22),VLOOKUP(MASTER_DATA_PROCESSED!$C32,Backend!$Q$9:$T$52,3,FALSE),MASTER_DATA_NORMALIZED!FT32)</f>
        <v>#N/A</v>
      </c>
      <c r="FU32" s="95">
        <f>IF(AND(MASTER_DATA_NORMALIZED!FU32=0,FU$22=$L$22),VLOOKUP(MASTER_DATA_PROCESSED!$C32,Backend!$Q$9:$T$52,3,FALSE),MASTER_DATA_NORMALIZED!FU32)</f>
        <v>0</v>
      </c>
      <c r="FV32" s="95">
        <f>IF(AND(MASTER_DATA_NORMALIZED!FV32=0,FV$22=$L$22),VLOOKUP(MASTER_DATA_PROCESSED!$C32,Backend!$Q$9:$T$52,3,FALSE),MASTER_DATA_NORMALIZED!FV32)</f>
        <v>0</v>
      </c>
      <c r="FW32" s="95">
        <f>IF(AND(MASTER_DATA_NORMALIZED!FW32=0,FW$22=$L$22),VLOOKUP(MASTER_DATA_PROCESSED!$C32,Backend!$Q$9:$T$52,3,FALSE),MASTER_DATA_NORMALIZED!FW32)</f>
        <v>0</v>
      </c>
      <c r="FX32" s="95" t="e">
        <f>IF(AND(MASTER_DATA_NORMALIZED!FX32=0,FX$22=$L$22),VLOOKUP(MASTER_DATA_PROCESSED!$C32,Backend!$Q$9:$T$52,3,FALSE),MASTER_DATA_NORMALIZED!FX32)</f>
        <v>#N/A</v>
      </c>
      <c r="FY32" s="95">
        <f>IF(AND(MASTER_DATA_NORMALIZED!FY32=0,FY$22=$L$22),VLOOKUP(MASTER_DATA_PROCESSED!$C32,Backend!$Q$9:$T$52,3,FALSE),MASTER_DATA_NORMALIZED!FY32)</f>
        <v>0</v>
      </c>
      <c r="FZ32" s="95">
        <f>IF(AND(MASTER_DATA_NORMALIZED!FZ32=0,FZ$22=$L$22),VLOOKUP(MASTER_DATA_PROCESSED!$C32,Backend!$Q$9:$T$52,3,FALSE),MASTER_DATA_NORMALIZED!FZ32)</f>
        <v>0</v>
      </c>
      <c r="GA32" s="95">
        <f>IF(AND(MASTER_DATA_NORMALIZED!GA32=0,GA$22=$L$22),VLOOKUP(MASTER_DATA_PROCESSED!$C32,Backend!$Q$9:$T$52,3,FALSE),MASTER_DATA_NORMALIZED!GA32)</f>
        <v>0</v>
      </c>
      <c r="GB32" s="95" t="e">
        <f>IF(AND(MASTER_DATA_NORMALIZED!GB32=0,GB$22=$L$22),VLOOKUP(MASTER_DATA_PROCESSED!$C32,Backend!$Q$9:$T$52,3,FALSE),MASTER_DATA_NORMALIZED!GB32)</f>
        <v>#N/A</v>
      </c>
      <c r="GC32" s="95">
        <f>IF(AND(MASTER_DATA_NORMALIZED!GC32=0,GC$22=$L$22),VLOOKUP(MASTER_DATA_PROCESSED!$C32,Backend!$Q$9:$T$52,3,FALSE),MASTER_DATA_NORMALIZED!GC32)</f>
        <v>0</v>
      </c>
      <c r="GD32" s="95">
        <f>IF(AND(MASTER_DATA_NORMALIZED!GD32=0,GD$22=$L$22),VLOOKUP(MASTER_DATA_PROCESSED!$C32,Backend!$Q$9:$T$52,3,FALSE),MASTER_DATA_NORMALIZED!GD32)</f>
        <v>0</v>
      </c>
      <c r="GE32" s="95">
        <f>IF(AND(MASTER_DATA_NORMALIZED!GE32=0,GE$22=$L$22),VLOOKUP(MASTER_DATA_PROCESSED!$C32,Backend!$Q$9:$T$52,3,FALSE),MASTER_DATA_NORMALIZED!GE32)</f>
        <v>0</v>
      </c>
      <c r="GF32" s="95" t="e">
        <f>IF(AND(MASTER_DATA_NORMALIZED!GF32=0,GF$22=$L$22),VLOOKUP(MASTER_DATA_PROCESSED!$C32,Backend!$Q$9:$T$52,3,FALSE),MASTER_DATA_NORMALIZED!GF32)</f>
        <v>#N/A</v>
      </c>
      <c r="GG32" s="95">
        <f>IF(AND(MASTER_DATA_NORMALIZED!GG32=0,GG$22=$L$22),VLOOKUP(MASTER_DATA_PROCESSED!$C32,Backend!$Q$9:$T$52,3,FALSE),MASTER_DATA_NORMALIZED!GG32)</f>
        <v>0</v>
      </c>
      <c r="GH32" s="95">
        <f>IF(AND(MASTER_DATA_NORMALIZED!GH32=0,GH$22=$L$22),VLOOKUP(MASTER_DATA_PROCESSED!$C32,Backend!$Q$9:$T$52,3,FALSE),MASTER_DATA_NORMALIZED!GH32)</f>
        <v>0</v>
      </c>
      <c r="GI32" s="95">
        <f>IF(AND(MASTER_DATA_NORMALIZED!GI32=0,GI$22=$L$22),VLOOKUP(MASTER_DATA_PROCESSED!$C32,Backend!$Q$9:$T$52,3,FALSE),MASTER_DATA_NORMALIZED!GI32)</f>
        <v>0</v>
      </c>
      <c r="GJ32" s="95" t="e">
        <f>IF(AND(MASTER_DATA_NORMALIZED!GJ32=0,GJ$22=$L$22),VLOOKUP(MASTER_DATA_PROCESSED!$C32,Backend!$Q$9:$T$52,3,FALSE),MASTER_DATA_NORMALIZED!GJ32)</f>
        <v>#N/A</v>
      </c>
      <c r="GK32" s="95">
        <f>IF(AND(MASTER_DATA_NORMALIZED!GK32=0,GK$22=$L$22),VLOOKUP(MASTER_DATA_PROCESSED!$C32,Backend!$Q$9:$T$52,3,FALSE),MASTER_DATA_NORMALIZED!GK32)</f>
        <v>0</v>
      </c>
      <c r="GL32" s="95">
        <f>IF(AND(MASTER_DATA_NORMALIZED!GL32=0,GL$22=$L$22),VLOOKUP(MASTER_DATA_PROCESSED!$C32,Backend!$Q$9:$T$52,3,FALSE),MASTER_DATA_NORMALIZED!GL32)</f>
        <v>0</v>
      </c>
      <c r="GM32" s="95">
        <f>IF(AND(MASTER_DATA_NORMALIZED!GM32=0,GM$22=$L$22),VLOOKUP(MASTER_DATA_PROCESSED!$C32,Backend!$Q$9:$T$52,3,FALSE),MASTER_DATA_NORMALIZED!GM32)</f>
        <v>0</v>
      </c>
      <c r="GN32" s="95" t="e">
        <f>IF(AND(MASTER_DATA_NORMALIZED!GN32=0,GN$22=$L$22),VLOOKUP(MASTER_DATA_PROCESSED!$C32,Backend!$Q$9:$T$52,3,FALSE),MASTER_DATA_NORMALIZED!GN32)</f>
        <v>#N/A</v>
      </c>
      <c r="GO32" s="95">
        <f>IF(AND(MASTER_DATA_NORMALIZED!GO32=0,GO$22=$L$22),VLOOKUP(MASTER_DATA_PROCESSED!$C32,Backend!$Q$9:$T$52,3,FALSE),MASTER_DATA_NORMALIZED!GO32)</f>
        <v>0</v>
      </c>
      <c r="GP32" s="95">
        <f>IF(AND(MASTER_DATA_NORMALIZED!GP32=0,GP$22=$L$22),VLOOKUP(MASTER_DATA_PROCESSED!$C32,Backend!$Q$9:$T$52,3,FALSE),MASTER_DATA_NORMALIZED!GP32)</f>
        <v>0</v>
      </c>
      <c r="GQ32" s="95">
        <f>IF(AND(MASTER_DATA_NORMALIZED!GQ32=0,GQ$22=$L$22),VLOOKUP(MASTER_DATA_PROCESSED!$C32,Backend!$Q$9:$T$52,3,FALSE),MASTER_DATA_NORMALIZED!GQ32)</f>
        <v>0</v>
      </c>
      <c r="GR32" s="95" t="e">
        <f>IF(AND(MASTER_DATA_NORMALIZED!GR32=0,GR$22=$L$22),VLOOKUP(MASTER_DATA_PROCESSED!$C32,Backend!$Q$9:$T$52,3,FALSE),MASTER_DATA_NORMALIZED!GR32)</f>
        <v>#N/A</v>
      </c>
      <c r="GS32" s="95">
        <f>IF(AND(MASTER_DATA_NORMALIZED!GS32=0,GS$22=$L$22),VLOOKUP(MASTER_DATA_PROCESSED!$C32,Backend!$Q$9:$T$52,3,FALSE),MASTER_DATA_NORMALIZED!GS32)</f>
        <v>0</v>
      </c>
      <c r="GT32" s="95">
        <f>IF(AND(MASTER_DATA_NORMALIZED!GT32=0,GT$22=$L$22),VLOOKUP(MASTER_DATA_PROCESSED!$C32,Backend!$Q$9:$T$52,3,FALSE),MASTER_DATA_NORMALIZED!GT32)</f>
        <v>0</v>
      </c>
      <c r="GU32" s="95">
        <f>IF(AND(MASTER_DATA_NORMALIZED!GU32=0,GU$22=$L$22),VLOOKUP(MASTER_DATA_PROCESSED!$C32,Backend!$Q$9:$T$52,3,FALSE),MASTER_DATA_NORMALIZED!GU32)</f>
        <v>0</v>
      </c>
      <c r="GV32" s="95" t="e">
        <f>IF(AND(MASTER_DATA_NORMALIZED!GV32=0,GV$22=$L$22),VLOOKUP(MASTER_DATA_PROCESSED!$C32,Backend!$Q$9:$T$52,3,FALSE),MASTER_DATA_NORMALIZED!GV32)</f>
        <v>#N/A</v>
      </c>
      <c r="GW32" s="95" t="e">
        <f>IF(AND(MASTER_DATA_NORMALIZED!GW32=0,GW$22=$L$22),VLOOKUP(MASTER_DATA_PROCESSED!$C32,Backend!$Q$9:$T$52,3,FALSE),MASTER_DATA_NORMALIZED!GW32)</f>
        <v>#REF!</v>
      </c>
      <c r="GX32" s="95" t="e">
        <f>IF(AND(MASTER_DATA_NORMALIZED!GX32=0,GX$22=$L$22),VLOOKUP(MASTER_DATA_PROCESSED!$C32,Backend!$Q$9:$T$52,3,FALSE),MASTER_DATA_NORMALIZED!GX32)</f>
        <v>#REF!</v>
      </c>
      <c r="GY32" s="95" t="e">
        <f>IF(AND(MASTER_DATA_NORMALIZED!GY32=0,GY$22=$L$22),VLOOKUP(MASTER_DATA_PROCESSED!$C32,Backend!$Q$9:$T$52,3,FALSE),MASTER_DATA_NORMALIZED!GY32)</f>
        <v>#REF!</v>
      </c>
    </row>
    <row r="33" spans="2:207" s="25" customFormat="1" ht="17.25" hidden="1" outlineLevel="1" x14ac:dyDescent="0.3">
      <c r="B33" s="183">
        <f t="shared" si="5"/>
        <v>10</v>
      </c>
      <c r="C33" s="24">
        <f t="shared" si="0"/>
        <v>14</v>
      </c>
      <c r="D33" s="79"/>
      <c r="E33" s="24">
        <v>14</v>
      </c>
      <c r="F33" s="24"/>
      <c r="G33" s="80"/>
      <c r="H33" s="34" t="s">
        <v>35</v>
      </c>
      <c r="I33" s="95">
        <f>IF(AND(MASTER_DATA_NORMALIZED!I33=0,I$22=$L$22),VLOOKUP(MASTER_DATA_PROCESSED!$C33,Backend!$Q$9:$T$52,3,FALSE),MASTER_DATA_NORMALIZED!I33)</f>
        <v>0</v>
      </c>
      <c r="J33" s="95">
        <f>IF(AND(MASTER_DATA_NORMALIZED!J33=0,J$22=$L$22),VLOOKUP(MASTER_DATA_PROCESSED!$C33,Backend!$Q$9:$T$52,3,FALSE),MASTER_DATA_NORMALIZED!J33)</f>
        <v>0</v>
      </c>
      <c r="K33" s="95">
        <f>IF(AND(MASTER_DATA_NORMALIZED!K33=0,K$22=$L$22),VLOOKUP(MASTER_DATA_PROCESSED!$C33,Backend!$Q$9:$T$52,3,FALSE),MASTER_DATA_NORMALIZED!K33)</f>
        <v>0</v>
      </c>
      <c r="L33" s="95">
        <f>IF(AND(MASTER_DATA_NORMALIZED!L33=0,L$22=$L$22),VLOOKUP(MASTER_DATA_PROCESSED!$C33,Backend!$Q$9:$T$52,3,FALSE),MASTER_DATA_NORMALIZED!L33)</f>
        <v>14.22180481029692</v>
      </c>
      <c r="M33" s="95">
        <f>IF(AND(MASTER_DATA_NORMALIZED!M33=0,M$22=$L$22),VLOOKUP(MASTER_DATA_PROCESSED!$C33,Backend!$Q$9:$T$52,3,FALSE),MASTER_DATA_NORMALIZED!M33)</f>
        <v>0</v>
      </c>
      <c r="N33" s="95">
        <f>IF(AND(MASTER_DATA_NORMALIZED!N33=0,N$22=$L$22),VLOOKUP(MASTER_DATA_PROCESSED!$C33,Backend!$Q$9:$T$52,3,FALSE),MASTER_DATA_NORMALIZED!N33)</f>
        <v>0</v>
      </c>
      <c r="O33" s="95">
        <f>IF(AND(MASTER_DATA_NORMALIZED!O33=0,O$22=$L$22),VLOOKUP(MASTER_DATA_PROCESSED!$C33,Backend!$Q$9:$T$52,3,FALSE),MASTER_DATA_NORMALIZED!O33)</f>
        <v>0</v>
      </c>
      <c r="P33" s="95">
        <f>IF(AND(MASTER_DATA_NORMALIZED!P33=0,P$22=$L$22),VLOOKUP(MASTER_DATA_PROCESSED!$C33,Backend!$Q$9:$T$52,3,FALSE),MASTER_DATA_NORMALIZED!P33)</f>
        <v>3.55545120257423</v>
      </c>
      <c r="Q33" s="95">
        <f>IF(AND(MASTER_DATA_NORMALIZED!Q33=0,Q$22=$L$22),VLOOKUP(MASTER_DATA_PROCESSED!$C33,Backend!$Q$9:$T$52,3,FALSE),MASTER_DATA_NORMALIZED!Q33)</f>
        <v>0</v>
      </c>
      <c r="R33" s="95">
        <f>IF(AND(MASTER_DATA_NORMALIZED!R33=0,R$22=$L$22),VLOOKUP(MASTER_DATA_PROCESSED!$C33,Backend!$Q$9:$T$52,3,FALSE),MASTER_DATA_NORMALIZED!R33)</f>
        <v>0</v>
      </c>
      <c r="S33" s="95">
        <f>IF(AND(MASTER_DATA_NORMALIZED!S33=0,S$22=$L$22),VLOOKUP(MASTER_DATA_PROCESSED!$C33,Backend!$Q$9:$T$52,3,FALSE),MASTER_DATA_NORMALIZED!S33)</f>
        <v>0</v>
      </c>
      <c r="T33" s="95">
        <f>IF(AND(MASTER_DATA_NORMALIZED!T33=0,T$22=$L$22),VLOOKUP(MASTER_DATA_PROCESSED!$C33,Backend!$Q$9:$T$52,3,FALSE),MASTER_DATA_NORMALIZED!T33)</f>
        <v>14.22180481029692</v>
      </c>
      <c r="U33" s="95">
        <f>IF(AND(MASTER_DATA_NORMALIZED!U33=0,U$22=$L$22),VLOOKUP(MASTER_DATA_PROCESSED!$C33,Backend!$Q$9:$T$52,3,FALSE),MASTER_DATA_NORMALIZED!U33)</f>
        <v>0</v>
      </c>
      <c r="V33" s="95">
        <f>IF(AND(MASTER_DATA_NORMALIZED!V33=0,V$22=$L$22),VLOOKUP(MASTER_DATA_PROCESSED!$C33,Backend!$Q$9:$T$52,3,FALSE),MASTER_DATA_NORMALIZED!V33)</f>
        <v>0</v>
      </c>
      <c r="W33" s="95">
        <f>IF(AND(MASTER_DATA_NORMALIZED!W33=0,W$22=$L$22),VLOOKUP(MASTER_DATA_PROCESSED!$C33,Backend!$Q$9:$T$52,3,FALSE),MASTER_DATA_NORMALIZED!W33)</f>
        <v>0</v>
      </c>
      <c r="X33" s="95">
        <f>IF(AND(MASTER_DATA_NORMALIZED!X33=0,X$22=$L$22),VLOOKUP(MASTER_DATA_PROCESSED!$C33,Backend!$Q$9:$T$52,3,FALSE),MASTER_DATA_NORMALIZED!X33)</f>
        <v>3.55545120257423</v>
      </c>
      <c r="Y33" s="95">
        <f>IF(AND(MASTER_DATA_NORMALIZED!Y33=0,Y$22=$L$22),VLOOKUP(MASTER_DATA_PROCESSED!$C33,Backend!$Q$9:$T$52,3,FALSE),MASTER_DATA_NORMALIZED!Y33)</f>
        <v>0</v>
      </c>
      <c r="Z33" s="95">
        <f>IF(AND(MASTER_DATA_NORMALIZED!Z33=0,Z$22=$L$22),VLOOKUP(MASTER_DATA_PROCESSED!$C33,Backend!$Q$9:$T$52,3,FALSE),MASTER_DATA_NORMALIZED!Z33)</f>
        <v>0</v>
      </c>
      <c r="AA33" s="95">
        <f>IF(AND(MASTER_DATA_NORMALIZED!AA33=0,AA$22=$L$22),VLOOKUP(MASTER_DATA_PROCESSED!$C33,Backend!$Q$9:$T$52,3,FALSE),MASTER_DATA_NORMALIZED!AA33)</f>
        <v>0</v>
      </c>
      <c r="AB33" s="95">
        <f>IF(AND(MASTER_DATA_NORMALIZED!AB33=0,AB$22=$L$22),VLOOKUP(MASTER_DATA_PROCESSED!$C33,Backend!$Q$9:$T$52,3,FALSE),MASTER_DATA_NORMALIZED!AB33)</f>
        <v>24.367848485935575</v>
      </c>
      <c r="AC33" s="95">
        <f>IF(AND(MASTER_DATA_NORMALIZED!AC33=0,AC$22=$L$22),VLOOKUP(MASTER_DATA_PROCESSED!$C33,Backend!$Q$9:$T$52,3,FALSE),MASTER_DATA_NORMALIZED!AC33)</f>
        <v>0</v>
      </c>
      <c r="AD33" s="95">
        <f>IF(AND(MASTER_DATA_NORMALIZED!AD33=0,AD$22=$L$22),VLOOKUP(MASTER_DATA_PROCESSED!$C33,Backend!$Q$9:$T$52,3,FALSE),MASTER_DATA_NORMALIZED!AD33)</f>
        <v>0</v>
      </c>
      <c r="AE33" s="95">
        <f>IF(AND(MASTER_DATA_NORMALIZED!AE33=0,AE$22=$L$22),VLOOKUP(MASTER_DATA_PROCESSED!$C33,Backend!$Q$9:$T$52,3,FALSE),MASTER_DATA_NORMALIZED!AE33)</f>
        <v>0</v>
      </c>
      <c r="AF33" s="95">
        <f>IF(AND(MASTER_DATA_NORMALIZED!AF33=0,AF$22=$L$22),VLOOKUP(MASTER_DATA_PROCESSED!$C33,Backend!$Q$9:$T$52,3,FALSE),MASTER_DATA_NORMALIZED!AF33)</f>
        <v>6.0919621214838937</v>
      </c>
      <c r="AG33" s="95">
        <f>IF(AND(MASTER_DATA_NORMALIZED!AG33=0,AG$22=$L$22),VLOOKUP(MASTER_DATA_PROCESSED!$C33,Backend!$Q$9:$T$52,3,FALSE),MASTER_DATA_NORMALIZED!AG33)</f>
        <v>0</v>
      </c>
      <c r="AH33" s="95">
        <f>IF(AND(MASTER_DATA_NORMALIZED!AH33=0,AH$22=$L$22),VLOOKUP(MASTER_DATA_PROCESSED!$C33,Backend!$Q$9:$T$52,3,FALSE),MASTER_DATA_NORMALIZED!AH33)</f>
        <v>0</v>
      </c>
      <c r="AI33" s="95">
        <f>IF(AND(MASTER_DATA_NORMALIZED!AI33=0,AI$22=$L$22),VLOOKUP(MASTER_DATA_PROCESSED!$C33,Backend!$Q$9:$T$52,3,FALSE),MASTER_DATA_NORMALIZED!AI33)</f>
        <v>0</v>
      </c>
      <c r="AJ33" s="95">
        <f>IF(AND(MASTER_DATA_NORMALIZED!AJ33=0,AJ$22=$L$22),VLOOKUP(MASTER_DATA_PROCESSED!$C33,Backend!$Q$9:$T$52,3,FALSE),MASTER_DATA_NORMALIZED!AJ33)</f>
        <v>24.367848485935575</v>
      </c>
      <c r="AK33" s="95">
        <f>IF(AND(MASTER_DATA_NORMALIZED!AK33=0,AK$22=$L$22),VLOOKUP(MASTER_DATA_PROCESSED!$C33,Backend!$Q$9:$T$52,3,FALSE),MASTER_DATA_NORMALIZED!AK33)</f>
        <v>0</v>
      </c>
      <c r="AL33" s="95">
        <f>IF(AND(MASTER_DATA_NORMALIZED!AL33=0,AL$22=$L$22),VLOOKUP(MASTER_DATA_PROCESSED!$C33,Backend!$Q$9:$T$52,3,FALSE),MASTER_DATA_NORMALIZED!AL33)</f>
        <v>0</v>
      </c>
      <c r="AM33" s="95">
        <f>IF(AND(MASTER_DATA_NORMALIZED!AM33=0,AM$22=$L$22),VLOOKUP(MASTER_DATA_PROCESSED!$C33,Backend!$Q$9:$T$52,3,FALSE),MASTER_DATA_NORMALIZED!AM33)</f>
        <v>0</v>
      </c>
      <c r="AN33" s="95">
        <f>IF(AND(MASTER_DATA_NORMALIZED!AN33=0,AN$22=$L$22),VLOOKUP(MASTER_DATA_PROCESSED!$C33,Backend!$Q$9:$T$52,3,FALSE),MASTER_DATA_NORMALIZED!AN33)</f>
        <v>6.0919621214838937</v>
      </c>
      <c r="AO33" s="95">
        <f>IF(AND(MASTER_DATA_NORMALIZED!AO33=0,AO$22=$L$22),VLOOKUP(MASTER_DATA_PROCESSED!$C33,Backend!$Q$9:$T$52,3,FALSE),MASTER_DATA_NORMALIZED!AO33)</f>
        <v>0</v>
      </c>
      <c r="AP33" s="95">
        <f>IF(AND(MASTER_DATA_NORMALIZED!AP33=0,AP$22=$L$22),VLOOKUP(MASTER_DATA_PROCESSED!$C33,Backend!$Q$9:$T$52,3,FALSE),MASTER_DATA_NORMALIZED!AP33)</f>
        <v>0</v>
      </c>
      <c r="AQ33" s="95">
        <f>IF(AND(MASTER_DATA_NORMALIZED!AQ33=0,AQ$22=$L$22),VLOOKUP(MASTER_DATA_PROCESSED!$C33,Backend!$Q$9:$T$52,3,FALSE),MASTER_DATA_NORMALIZED!AQ33)</f>
        <v>0</v>
      </c>
      <c r="AR33" s="95">
        <f>IF(AND(MASTER_DATA_NORMALIZED!AR33=0,AR$22=$L$22),VLOOKUP(MASTER_DATA_PROCESSED!$C33,Backend!$Q$9:$T$52,3,FALSE),MASTER_DATA_NORMALIZED!AR33)</f>
        <v>17.763687391596875</v>
      </c>
      <c r="AS33" s="95">
        <f>IF(AND(MASTER_DATA_NORMALIZED!AS33=0,AS$22=$L$22),VLOOKUP(MASTER_DATA_PROCESSED!$C33,Backend!$Q$9:$T$52,3,FALSE),MASTER_DATA_NORMALIZED!AS33)</f>
        <v>0</v>
      </c>
      <c r="AT33" s="95">
        <f>IF(AND(MASTER_DATA_NORMALIZED!AT33=0,AT$22=$L$22),VLOOKUP(MASTER_DATA_PROCESSED!$C33,Backend!$Q$9:$T$52,3,FALSE),MASTER_DATA_NORMALIZED!AT33)</f>
        <v>0</v>
      </c>
      <c r="AU33" s="95">
        <f>IF(AND(MASTER_DATA_NORMALIZED!AU33=0,AU$22=$L$22),VLOOKUP(MASTER_DATA_PROCESSED!$C33,Backend!$Q$9:$T$52,3,FALSE),MASTER_DATA_NORMALIZED!AU33)</f>
        <v>0</v>
      </c>
      <c r="AV33" s="95">
        <f>IF(AND(MASTER_DATA_NORMALIZED!AV33=0,AV$22=$L$22),VLOOKUP(MASTER_DATA_PROCESSED!$C33,Backend!$Q$9:$T$52,3,FALSE),MASTER_DATA_NORMALIZED!AV33)</f>
        <v>17.763687391596875</v>
      </c>
      <c r="AW33" s="95">
        <f>IF(AND(MASTER_DATA_NORMALIZED!AW33=0,AW$22=$L$22),VLOOKUP(MASTER_DATA_PROCESSED!$C33,Backend!$Q$9:$T$52,3,FALSE),MASTER_DATA_NORMALIZED!AW33)</f>
        <v>0</v>
      </c>
      <c r="AX33" s="95">
        <f>IF(AND(MASTER_DATA_NORMALIZED!AX33=0,AX$22=$L$22),VLOOKUP(MASTER_DATA_PROCESSED!$C33,Backend!$Q$9:$T$52,3,FALSE),MASTER_DATA_NORMALIZED!AX33)</f>
        <v>0</v>
      </c>
      <c r="AY33" s="95">
        <f>IF(AND(MASTER_DATA_NORMALIZED!AY33=0,AY$22=$L$22),VLOOKUP(MASTER_DATA_PROCESSED!$C33,Backend!$Q$9:$T$52,3,FALSE),MASTER_DATA_NORMALIZED!AY33)</f>
        <v>0</v>
      </c>
      <c r="AZ33" s="95">
        <f>IF(AND(MASTER_DATA_NORMALIZED!AZ33=0,AZ$22=$L$22),VLOOKUP(MASTER_DATA_PROCESSED!$C33,Backend!$Q$9:$T$52,3,FALSE),MASTER_DATA_NORMALIZED!AZ33)</f>
        <v>17.763687391596875</v>
      </c>
      <c r="BA33" s="95">
        <f>IF(AND(MASTER_DATA_NORMALIZED!BA33=0,BA$22=$L$22),VLOOKUP(MASTER_DATA_PROCESSED!$C33,Backend!$Q$9:$T$52,3,FALSE),MASTER_DATA_NORMALIZED!BA33)</f>
        <v>0</v>
      </c>
      <c r="BB33" s="95">
        <f>IF(AND(MASTER_DATA_NORMALIZED!BB33=0,BB$22=$L$22),VLOOKUP(MASTER_DATA_PROCESSED!$C33,Backend!$Q$9:$T$52,3,FALSE),MASTER_DATA_NORMALIZED!BB33)</f>
        <v>0</v>
      </c>
      <c r="BC33" s="95">
        <f>IF(AND(MASTER_DATA_NORMALIZED!BC33=0,BC$22=$L$22),VLOOKUP(MASTER_DATA_PROCESSED!$C33,Backend!$Q$9:$T$52,3,FALSE),MASTER_DATA_NORMALIZED!BC33)</f>
        <v>0</v>
      </c>
      <c r="BD33" s="95">
        <f>IF(AND(MASTER_DATA_NORMALIZED!BD33=0,BD$22=$L$22),VLOOKUP(MASTER_DATA_PROCESSED!$C33,Backend!$Q$9:$T$52,3,FALSE),MASTER_DATA_NORMALIZED!BD33)</f>
        <v>17.763687391596875</v>
      </c>
      <c r="BE33" s="95">
        <f>IF(AND(MASTER_DATA_NORMALIZED!BE33=0,BE$22=$L$22),VLOOKUP(MASTER_DATA_PROCESSED!$C33,Backend!$Q$9:$T$52,3,FALSE),MASTER_DATA_NORMALIZED!BE33)</f>
        <v>0</v>
      </c>
      <c r="BF33" s="95">
        <f>IF(AND(MASTER_DATA_NORMALIZED!BF33=0,BF$22=$L$22),VLOOKUP(MASTER_DATA_PROCESSED!$C33,Backend!$Q$9:$T$52,3,FALSE),MASTER_DATA_NORMALIZED!BF33)</f>
        <v>0</v>
      </c>
      <c r="BG33" s="95">
        <f>IF(AND(MASTER_DATA_NORMALIZED!BG33=0,BG$22=$L$22),VLOOKUP(MASTER_DATA_PROCESSED!$C33,Backend!$Q$9:$T$52,3,FALSE),MASTER_DATA_NORMALIZED!BG33)</f>
        <v>0</v>
      </c>
      <c r="BH33" s="95">
        <f>IF(AND(MASTER_DATA_NORMALIZED!BH33=0,BH$22=$L$22),VLOOKUP(MASTER_DATA_PROCESSED!$C33,Backend!$Q$9:$T$52,3,FALSE),MASTER_DATA_NORMALIZED!BH33)</f>
        <v>17.763687391596875</v>
      </c>
      <c r="BI33" s="95">
        <f>IF(AND(MASTER_DATA_NORMALIZED!BI33=0,BI$22=$L$22),VLOOKUP(MASTER_DATA_PROCESSED!$C33,Backend!$Q$9:$T$52,3,FALSE),MASTER_DATA_NORMALIZED!BI33)</f>
        <v>0</v>
      </c>
      <c r="BJ33" s="95">
        <f>IF(AND(MASTER_DATA_NORMALIZED!BJ33=0,BJ$22=$L$22),VLOOKUP(MASTER_DATA_PROCESSED!$C33,Backend!$Q$9:$T$52,3,FALSE),MASTER_DATA_NORMALIZED!BJ33)</f>
        <v>0</v>
      </c>
      <c r="BK33" s="95">
        <f>IF(AND(MASTER_DATA_NORMALIZED!BK33=0,BK$22=$L$22),VLOOKUP(MASTER_DATA_PROCESSED!$C33,Backend!$Q$9:$T$52,3,FALSE),MASTER_DATA_NORMALIZED!BK33)</f>
        <v>0</v>
      </c>
      <c r="BL33" s="95">
        <f>IF(AND(MASTER_DATA_NORMALIZED!BL33=0,BL$22=$L$22),VLOOKUP(MASTER_DATA_PROCESSED!$C33,Backend!$Q$9:$T$52,3,FALSE),MASTER_DATA_NORMALIZED!BL33)</f>
        <v>17.763687391596875</v>
      </c>
      <c r="BM33" s="95">
        <f>IF(AND(MASTER_DATA_NORMALIZED!BM33=0,BM$22=$L$22),VLOOKUP(MASTER_DATA_PROCESSED!$C33,Backend!$Q$9:$T$52,3,FALSE),MASTER_DATA_NORMALIZED!BM33)</f>
        <v>0</v>
      </c>
      <c r="BN33" s="95">
        <f>IF(AND(MASTER_DATA_NORMALIZED!BN33=0,BN$22=$L$22),VLOOKUP(MASTER_DATA_PROCESSED!$C33,Backend!$Q$9:$T$52,3,FALSE),MASTER_DATA_NORMALIZED!BN33)</f>
        <v>0</v>
      </c>
      <c r="BO33" s="95">
        <f>IF(AND(MASTER_DATA_NORMALIZED!BO33=0,BO$22=$L$22),VLOOKUP(MASTER_DATA_PROCESSED!$C33,Backend!$Q$9:$T$52,3,FALSE),MASTER_DATA_NORMALIZED!BO33)</f>
        <v>0</v>
      </c>
      <c r="BP33" s="95">
        <f>IF(AND(MASTER_DATA_NORMALIZED!BP33=0,BP$22=$L$22),VLOOKUP(MASTER_DATA_PROCESSED!$C33,Backend!$Q$9:$T$52,3,FALSE),MASTER_DATA_NORMALIZED!BP33)</f>
        <v>17.763687391596875</v>
      </c>
      <c r="BQ33" s="95">
        <f>IF(AND(MASTER_DATA_NORMALIZED!BQ33=0,BQ$22=$L$22),VLOOKUP(MASTER_DATA_PROCESSED!$C33,Backend!$Q$9:$T$52,3,FALSE),MASTER_DATA_NORMALIZED!BQ33)</f>
        <v>0</v>
      </c>
      <c r="BR33" s="95">
        <f>IF(AND(MASTER_DATA_NORMALIZED!BR33=0,BR$22=$L$22),VLOOKUP(MASTER_DATA_PROCESSED!$C33,Backend!$Q$9:$T$52,3,FALSE),MASTER_DATA_NORMALIZED!BR33)</f>
        <v>0</v>
      </c>
      <c r="BS33" s="95">
        <f>IF(AND(MASTER_DATA_NORMALIZED!BS33=0,BS$22=$L$22),VLOOKUP(MASTER_DATA_PROCESSED!$C33,Backend!$Q$9:$T$52,3,FALSE),MASTER_DATA_NORMALIZED!BS33)</f>
        <v>0</v>
      </c>
      <c r="BT33" s="95">
        <f>IF(AND(MASTER_DATA_NORMALIZED!BT33=0,BT$22=$L$22),VLOOKUP(MASTER_DATA_PROCESSED!$C33,Backend!$Q$9:$T$52,3,FALSE),MASTER_DATA_NORMALIZED!BT33)</f>
        <v>17.763687391596875</v>
      </c>
      <c r="BU33" s="95">
        <f>IF(AND(MASTER_DATA_NORMALIZED!BU33=0,BU$22=$L$22),VLOOKUP(MASTER_DATA_PROCESSED!$C33,Backend!$Q$9:$T$52,3,FALSE),MASTER_DATA_NORMALIZED!BU33)</f>
        <v>0</v>
      </c>
      <c r="BV33" s="95">
        <f>IF(AND(MASTER_DATA_NORMALIZED!BV33=0,BV$22=$L$22),VLOOKUP(MASTER_DATA_PROCESSED!$C33,Backend!$Q$9:$T$52,3,FALSE),MASTER_DATA_NORMALIZED!BV33)</f>
        <v>0</v>
      </c>
      <c r="BW33" s="95">
        <f>IF(AND(MASTER_DATA_NORMALIZED!BW33=0,BW$22=$L$22),VLOOKUP(MASTER_DATA_PROCESSED!$C33,Backend!$Q$9:$T$52,3,FALSE),MASTER_DATA_NORMALIZED!BW33)</f>
        <v>0</v>
      </c>
      <c r="BX33" s="95">
        <f>IF(AND(MASTER_DATA_NORMALIZED!BX33=0,BX$22=$L$22),VLOOKUP(MASTER_DATA_PROCESSED!$C33,Backend!$Q$9:$T$52,3,FALSE),MASTER_DATA_NORMALIZED!BX33)</f>
        <v>17.763687391596875</v>
      </c>
      <c r="BY33" s="95">
        <f>IF(AND(MASTER_DATA_NORMALIZED!BY33=0,BY$22=$L$22),VLOOKUP(MASTER_DATA_PROCESSED!$C33,Backend!$Q$9:$T$52,3,FALSE),MASTER_DATA_NORMALIZED!BY33)</f>
        <v>0</v>
      </c>
      <c r="BZ33" s="95">
        <f>IF(AND(MASTER_DATA_NORMALIZED!BZ33=0,BZ$22=$L$22),VLOOKUP(MASTER_DATA_PROCESSED!$C33,Backend!$Q$9:$T$52,3,FALSE),MASTER_DATA_NORMALIZED!BZ33)</f>
        <v>0</v>
      </c>
      <c r="CA33" s="95">
        <f>IF(AND(MASTER_DATA_NORMALIZED!CA33=0,CA$22=$L$22),VLOOKUP(MASTER_DATA_PROCESSED!$C33,Backend!$Q$9:$T$52,3,FALSE),MASTER_DATA_NORMALIZED!CA33)</f>
        <v>0</v>
      </c>
      <c r="CB33" s="95">
        <f>IF(AND(MASTER_DATA_NORMALIZED!CB33=0,CB$22=$L$22),VLOOKUP(MASTER_DATA_PROCESSED!$C33,Backend!$Q$9:$T$52,3,FALSE),MASTER_DATA_NORMALIZED!CB33)</f>
        <v>17.763687391596875</v>
      </c>
      <c r="CC33" s="95">
        <f>IF(AND(MASTER_DATA_NORMALIZED!CC33=0,CC$22=$L$22),VLOOKUP(MASTER_DATA_PROCESSED!$C33,Backend!$Q$9:$T$52,3,FALSE),MASTER_DATA_NORMALIZED!CC33)</f>
        <v>0</v>
      </c>
      <c r="CD33" s="95">
        <f>IF(AND(MASTER_DATA_NORMALIZED!CD33=0,CD$22=$L$22),VLOOKUP(MASTER_DATA_PROCESSED!$C33,Backend!$Q$9:$T$52,3,FALSE),MASTER_DATA_NORMALIZED!CD33)</f>
        <v>0</v>
      </c>
      <c r="CE33" s="95">
        <f>IF(AND(MASTER_DATA_NORMALIZED!CE33=0,CE$22=$L$22),VLOOKUP(MASTER_DATA_PROCESSED!$C33,Backend!$Q$9:$T$52,3,FALSE),MASTER_DATA_NORMALIZED!CE33)</f>
        <v>0</v>
      </c>
      <c r="CF33" s="95">
        <f>IF(AND(MASTER_DATA_NORMALIZED!CF33=0,CF$22=$L$22),VLOOKUP(MASTER_DATA_PROCESSED!$C33,Backend!$Q$9:$T$52,3,FALSE),MASTER_DATA_NORMALIZED!CF33)</f>
        <v>17.763687391596875</v>
      </c>
      <c r="CG33" s="95">
        <f>IF(AND(MASTER_DATA_NORMALIZED!CG33=0,CG$22=$L$22),VLOOKUP(MASTER_DATA_PROCESSED!$C33,Backend!$Q$9:$T$52,3,FALSE),MASTER_DATA_NORMALIZED!CG33)</f>
        <v>0</v>
      </c>
      <c r="CH33" s="95">
        <f>IF(AND(MASTER_DATA_NORMALIZED!CH33=0,CH$22=$L$22),VLOOKUP(MASTER_DATA_PROCESSED!$C33,Backend!$Q$9:$T$52,3,FALSE),MASTER_DATA_NORMALIZED!CH33)</f>
        <v>0</v>
      </c>
      <c r="CI33" s="95">
        <f>IF(AND(MASTER_DATA_NORMALIZED!CI33=0,CI$22=$L$22),VLOOKUP(MASTER_DATA_PROCESSED!$C33,Backend!$Q$9:$T$52,3,FALSE),MASTER_DATA_NORMALIZED!CI33)</f>
        <v>0</v>
      </c>
      <c r="CJ33" s="95">
        <f>IF(AND(MASTER_DATA_NORMALIZED!CJ33=0,CJ$22=$L$22),VLOOKUP(MASTER_DATA_PROCESSED!$C33,Backend!$Q$9:$T$52,3,FALSE),MASTER_DATA_NORMALIZED!CJ33)</f>
        <v>17.763687391596875</v>
      </c>
      <c r="CK33" s="95">
        <f>IF(AND(MASTER_DATA_NORMALIZED!CK33=0,CK$22=$L$22),VLOOKUP(MASTER_DATA_PROCESSED!$C33,Backend!$Q$9:$T$52,3,FALSE),MASTER_DATA_NORMALIZED!CK33)</f>
        <v>0</v>
      </c>
      <c r="CL33" s="95">
        <f>IF(AND(MASTER_DATA_NORMALIZED!CL33=0,CL$22=$L$22),VLOOKUP(MASTER_DATA_PROCESSED!$C33,Backend!$Q$9:$T$52,3,FALSE),MASTER_DATA_NORMALIZED!CL33)</f>
        <v>0</v>
      </c>
      <c r="CM33" s="95">
        <f>IF(AND(MASTER_DATA_NORMALIZED!CM33=0,CM$22=$L$22),VLOOKUP(MASTER_DATA_PROCESSED!$C33,Backend!$Q$9:$T$52,3,FALSE),MASTER_DATA_NORMALIZED!CM33)</f>
        <v>0</v>
      </c>
      <c r="CN33" s="95">
        <f>IF(AND(MASTER_DATA_NORMALIZED!CN33=0,CN$22=$L$22),VLOOKUP(MASTER_DATA_PROCESSED!$C33,Backend!$Q$9:$T$52,3,FALSE),MASTER_DATA_NORMALIZED!CN33)</f>
        <v>17.763687391596875</v>
      </c>
      <c r="CO33" s="95">
        <f>IF(AND(MASTER_DATA_NORMALIZED!CO33=0,CO$22=$L$22),VLOOKUP(MASTER_DATA_PROCESSED!$C33,Backend!$Q$9:$T$52,3,FALSE),MASTER_DATA_NORMALIZED!CO33)</f>
        <v>0</v>
      </c>
      <c r="CP33" s="95">
        <f>IF(AND(MASTER_DATA_NORMALIZED!CP33=0,CP$22=$L$22),VLOOKUP(MASTER_DATA_PROCESSED!$C33,Backend!$Q$9:$T$52,3,FALSE),MASTER_DATA_NORMALIZED!CP33)</f>
        <v>0</v>
      </c>
      <c r="CQ33" s="95">
        <f>IF(AND(MASTER_DATA_NORMALIZED!CQ33=0,CQ$22=$L$22),VLOOKUP(MASTER_DATA_PROCESSED!$C33,Backend!$Q$9:$T$52,3,FALSE),MASTER_DATA_NORMALIZED!CQ33)</f>
        <v>0</v>
      </c>
      <c r="CR33" s="95">
        <f>IF(AND(MASTER_DATA_NORMALIZED!CR33=0,CR$22=$L$22),VLOOKUP(MASTER_DATA_PROCESSED!$C33,Backend!$Q$9:$T$52,3,FALSE),MASTER_DATA_NORMALIZED!CR33)</f>
        <v>17.763687391596875</v>
      </c>
      <c r="CS33" s="95">
        <f>IF(AND(MASTER_DATA_NORMALIZED!CS33=0,CS$22=$L$22),VLOOKUP(MASTER_DATA_PROCESSED!$C33,Backend!$Q$9:$T$52,3,FALSE),MASTER_DATA_NORMALIZED!CS33)</f>
        <v>0</v>
      </c>
      <c r="CT33" s="95">
        <f>IF(AND(MASTER_DATA_NORMALIZED!CT33=0,CT$22=$L$22),VLOOKUP(MASTER_DATA_PROCESSED!$C33,Backend!$Q$9:$T$52,3,FALSE),MASTER_DATA_NORMALIZED!CT33)</f>
        <v>0</v>
      </c>
      <c r="CU33" s="95">
        <f>IF(AND(MASTER_DATA_NORMALIZED!CU33=0,CU$22=$L$22),VLOOKUP(MASTER_DATA_PROCESSED!$C33,Backend!$Q$9:$T$52,3,FALSE),MASTER_DATA_NORMALIZED!CU33)</f>
        <v>0</v>
      </c>
      <c r="CV33" s="95">
        <f>IF(AND(MASTER_DATA_NORMALIZED!CV33=0,CV$22=$L$22),VLOOKUP(MASTER_DATA_PROCESSED!$C33,Backend!$Q$9:$T$52,3,FALSE),MASTER_DATA_NORMALIZED!CV33)</f>
        <v>17.763687391596875</v>
      </c>
      <c r="CW33" s="95">
        <f>IF(AND(MASTER_DATA_NORMALIZED!CW33=0,CW$22=$L$22),VLOOKUP(MASTER_DATA_PROCESSED!$C33,Backend!$Q$9:$T$52,3,FALSE),MASTER_DATA_NORMALIZED!CW33)</f>
        <v>0</v>
      </c>
      <c r="CX33" s="95">
        <f>IF(AND(MASTER_DATA_NORMALIZED!CX33=0,CX$22=$L$22),VLOOKUP(MASTER_DATA_PROCESSED!$C33,Backend!$Q$9:$T$52,3,FALSE),MASTER_DATA_NORMALIZED!CX33)</f>
        <v>0</v>
      </c>
      <c r="CY33" s="95">
        <f>IF(AND(MASTER_DATA_NORMALIZED!CY33=0,CY$22=$L$22),VLOOKUP(MASTER_DATA_PROCESSED!$C33,Backend!$Q$9:$T$52,3,FALSE),MASTER_DATA_NORMALIZED!CY33)</f>
        <v>0</v>
      </c>
      <c r="CZ33" s="95">
        <f>IF(AND(MASTER_DATA_NORMALIZED!CZ33=0,CZ$22=$L$22),VLOOKUP(MASTER_DATA_PROCESSED!$C33,Backend!$Q$9:$T$52,3,FALSE),MASTER_DATA_NORMALIZED!CZ33)</f>
        <v>17.763687391596875</v>
      </c>
      <c r="DA33" s="95" t="e">
        <f>IF(AND(MASTER_DATA_NORMALIZED!DA33=0,DA$22=$L$22),VLOOKUP(MASTER_DATA_PROCESSED!$C33,Backend!$Q$9:$T$52,3,FALSE),MASTER_DATA_NORMALIZED!DA33)</f>
        <v>#DIV/0!</v>
      </c>
      <c r="DB33" s="95" t="e">
        <f>IF(AND(MASTER_DATA_NORMALIZED!DB33=0,DB$22=$L$22),VLOOKUP(MASTER_DATA_PROCESSED!$C33,Backend!$Q$9:$T$52,3,FALSE),MASTER_DATA_NORMALIZED!DB33)</f>
        <v>#DIV/0!</v>
      </c>
      <c r="DC33" s="95" t="e">
        <f>IF(AND(MASTER_DATA_NORMALIZED!DC33=0,DC$22=$L$22),VLOOKUP(MASTER_DATA_PROCESSED!$C33,Backend!$Q$9:$T$52,3,FALSE),MASTER_DATA_NORMALIZED!DC33)</f>
        <v>#DIV/0!</v>
      </c>
      <c r="DD33" s="95" t="e">
        <f>IF(AND(MASTER_DATA_NORMALIZED!DD33=0,DD$22=$L$22),VLOOKUP(MASTER_DATA_PROCESSED!$C33,Backend!$Q$9:$T$52,3,FALSE),MASTER_DATA_NORMALIZED!DD33)</f>
        <v>#N/A</v>
      </c>
      <c r="DE33" s="95">
        <f>IF(AND(MASTER_DATA_NORMALIZED!DE33=0,DE$22=$L$22),VLOOKUP(MASTER_DATA_PROCESSED!$C33,Backend!$Q$9:$T$52,3,FALSE),MASTER_DATA_NORMALIZED!DE33)</f>
        <v>0</v>
      </c>
      <c r="DF33" s="95">
        <f>IF(AND(MASTER_DATA_NORMALIZED!DF33=0,DF$22=$L$22),VLOOKUP(MASTER_DATA_PROCESSED!$C33,Backend!$Q$9:$T$52,3,FALSE),MASTER_DATA_NORMALIZED!DF33)</f>
        <v>0</v>
      </c>
      <c r="DG33" s="95">
        <f>IF(AND(MASTER_DATA_NORMALIZED!DG33=0,DG$22=$L$22),VLOOKUP(MASTER_DATA_PROCESSED!$C33,Backend!$Q$9:$T$52,3,FALSE),MASTER_DATA_NORMALIZED!DG33)</f>
        <v>0</v>
      </c>
      <c r="DH33" s="95">
        <f>IF(AND(MASTER_DATA_NORMALIZED!DH33=0,DH$22=$L$22),VLOOKUP(MASTER_DATA_PROCESSED!$C33,Backend!$Q$9:$T$52,3,FALSE),MASTER_DATA_NORMALIZED!DH33)</f>
        <v>74.331131643088582</v>
      </c>
      <c r="DI33" s="95">
        <f>IF(AND(MASTER_DATA_NORMALIZED!DI33=0,DI$22=$L$22),VLOOKUP(MASTER_DATA_PROCESSED!$C33,Backend!$Q$9:$T$52,3,FALSE),MASTER_DATA_NORMALIZED!DI33)</f>
        <v>0</v>
      </c>
      <c r="DJ33" s="95">
        <f>IF(AND(MASTER_DATA_NORMALIZED!DJ33=0,DJ$22=$L$22),VLOOKUP(MASTER_DATA_PROCESSED!$C33,Backend!$Q$9:$T$52,3,FALSE),MASTER_DATA_NORMALIZED!DJ33)</f>
        <v>0</v>
      </c>
      <c r="DK33" s="95">
        <f>IF(AND(MASTER_DATA_NORMALIZED!DK33=0,DK$22=$L$22),VLOOKUP(MASTER_DATA_PROCESSED!$C33,Backend!$Q$9:$T$52,3,FALSE),MASTER_DATA_NORMALIZED!DK33)</f>
        <v>0</v>
      </c>
      <c r="DL33" s="95">
        <f>IF(AND(MASTER_DATA_NORMALIZED!DL33=0,DL$22=$L$22),VLOOKUP(MASTER_DATA_PROCESSED!$C33,Backend!$Q$9:$T$52,3,FALSE),MASTER_DATA_NORMALIZED!DL33)</f>
        <v>39.436130936043782</v>
      </c>
      <c r="DM33" s="95">
        <f>IF(AND(MASTER_DATA_NORMALIZED!DM33=0,DM$22=$L$22),VLOOKUP(MASTER_DATA_PROCESSED!$C33,Backend!$Q$9:$T$52,3,FALSE),MASTER_DATA_NORMALIZED!DM33)</f>
        <v>0</v>
      </c>
      <c r="DN33" s="95">
        <f>IF(AND(MASTER_DATA_NORMALIZED!DN33=0,DN$22=$L$22),VLOOKUP(MASTER_DATA_PROCESSED!$C33,Backend!$Q$9:$T$52,3,FALSE),MASTER_DATA_NORMALIZED!DN33)</f>
        <v>0</v>
      </c>
      <c r="DO33" s="95">
        <f>IF(AND(MASTER_DATA_NORMALIZED!DO33=0,DO$22=$L$22),VLOOKUP(MASTER_DATA_PROCESSED!$C33,Backend!$Q$9:$T$52,3,FALSE),MASTER_DATA_NORMALIZED!DO33)</f>
        <v>0</v>
      </c>
      <c r="DP33" s="95">
        <f>IF(AND(MASTER_DATA_NORMALIZED!DP33=0,DP$22=$L$22),VLOOKUP(MASTER_DATA_PROCESSED!$C33,Backend!$Q$9:$T$52,3,FALSE),MASTER_DATA_NORMALIZED!DP33)</f>
        <v>19.718065468021891</v>
      </c>
      <c r="DQ33" s="95">
        <f>IF(AND(MASTER_DATA_NORMALIZED!DQ33=0,DQ$22=$L$22),VLOOKUP(MASTER_DATA_PROCESSED!$C33,Backend!$Q$9:$T$52,3,FALSE),MASTER_DATA_NORMALIZED!DQ33)</f>
        <v>0</v>
      </c>
      <c r="DR33" s="95">
        <f>IF(AND(MASTER_DATA_NORMALIZED!DR33=0,DR$22=$L$22),VLOOKUP(MASTER_DATA_PROCESSED!$C33,Backend!$Q$9:$T$52,3,FALSE),MASTER_DATA_NORMALIZED!DR33)</f>
        <v>0</v>
      </c>
      <c r="DS33" s="95">
        <f>IF(AND(MASTER_DATA_NORMALIZED!DS33=0,DS$22=$L$22),VLOOKUP(MASTER_DATA_PROCESSED!$C33,Backend!$Q$9:$T$52,3,FALSE),MASTER_DATA_NORMALIZED!DS33)</f>
        <v>0</v>
      </c>
      <c r="DT33" s="95">
        <f>IF(AND(MASTER_DATA_NORMALIZED!DT33=0,DT$22=$L$22),VLOOKUP(MASTER_DATA_PROCESSED!$C33,Backend!$Q$9:$T$52,3,FALSE),MASTER_DATA_NORMALIZED!DT33)</f>
        <v>9.8590327340109454</v>
      </c>
      <c r="DU33" s="95">
        <f>IF(AND(MASTER_DATA_NORMALIZED!DU33=0,DU$22=$L$22),VLOOKUP(MASTER_DATA_PROCESSED!$C33,Backend!$Q$9:$T$52,3,FALSE),MASTER_DATA_NORMALIZED!DU33)</f>
        <v>0</v>
      </c>
      <c r="DV33" s="95">
        <f>IF(AND(MASTER_DATA_NORMALIZED!DV33=0,DV$22=$L$22),VLOOKUP(MASTER_DATA_PROCESSED!$C33,Backend!$Q$9:$T$52,3,FALSE),MASTER_DATA_NORMALIZED!DV33)</f>
        <v>0</v>
      </c>
      <c r="DW33" s="95">
        <f>IF(AND(MASTER_DATA_NORMALIZED!DW33=0,DW$22=$L$22),VLOOKUP(MASTER_DATA_PROCESSED!$C33,Backend!$Q$9:$T$52,3,FALSE),MASTER_DATA_NORMALIZED!DW33)</f>
        <v>0</v>
      </c>
      <c r="DX33" s="95">
        <f>IF(AND(MASTER_DATA_NORMALIZED!DX33=0,DX$22=$L$22),VLOOKUP(MASTER_DATA_PROCESSED!$C33,Backend!$Q$9:$T$52,3,FALSE),MASTER_DATA_NORMALIZED!DX33)</f>
        <v>4.9295163670054727</v>
      </c>
      <c r="DY33" s="95">
        <f>IF(AND(MASTER_DATA_NORMALIZED!DY33=0,DY$22=$L$22),VLOOKUP(MASTER_DATA_PROCESSED!$C33,Backend!$Q$9:$T$52,3,FALSE),MASTER_DATA_NORMALIZED!DY33)</f>
        <v>0</v>
      </c>
      <c r="DZ33" s="95">
        <f>IF(AND(MASTER_DATA_NORMALIZED!DZ33=0,DZ$22=$L$22),VLOOKUP(MASTER_DATA_PROCESSED!$C33,Backend!$Q$9:$T$52,3,FALSE),MASTER_DATA_NORMALIZED!DZ33)</f>
        <v>0</v>
      </c>
      <c r="EA33" s="95">
        <f>IF(AND(MASTER_DATA_NORMALIZED!EA33=0,EA$22=$L$22),VLOOKUP(MASTER_DATA_PROCESSED!$C33,Backend!$Q$9:$T$52,3,FALSE),MASTER_DATA_NORMALIZED!EA33)</f>
        <v>0</v>
      </c>
      <c r="EB33" s="95">
        <f>IF(AND(MASTER_DATA_NORMALIZED!EB33=0,EB$22=$L$22),VLOOKUP(MASTER_DATA_PROCESSED!$C33,Backend!$Q$9:$T$52,3,FALSE),MASTER_DATA_NORMALIZED!EB33)</f>
        <v>3.9436130936043781</v>
      </c>
      <c r="EC33" s="95" t="e">
        <f>IF(AND(MASTER_DATA_NORMALIZED!EC33=0,EC$22=$L$22),VLOOKUP(MASTER_DATA_PROCESSED!$C33,Backend!$Q$9:$T$52,3,FALSE),MASTER_DATA_NORMALIZED!EC33)</f>
        <v>#DIV/0!</v>
      </c>
      <c r="ED33" s="95" t="e">
        <f>IF(AND(MASTER_DATA_NORMALIZED!ED33=0,ED$22=$L$22),VLOOKUP(MASTER_DATA_PROCESSED!$C33,Backend!$Q$9:$T$52,3,FALSE),MASTER_DATA_NORMALIZED!ED33)</f>
        <v>#DIV/0!</v>
      </c>
      <c r="EE33" s="95" t="e">
        <f>IF(AND(MASTER_DATA_NORMALIZED!EE33=0,EE$22=$L$22),VLOOKUP(MASTER_DATA_PROCESSED!$C33,Backend!$Q$9:$T$52,3,FALSE),MASTER_DATA_NORMALIZED!EE33)</f>
        <v>#DIV/0!</v>
      </c>
      <c r="EF33" s="95" t="e">
        <f>IF(AND(MASTER_DATA_NORMALIZED!EF33=0,EF$22=$L$22),VLOOKUP(MASTER_DATA_PROCESSED!$C33,Backend!$Q$9:$T$52,3,FALSE),MASTER_DATA_NORMALIZED!EF33)</f>
        <v>#VALUE!</v>
      </c>
      <c r="EG33" s="95">
        <f>IF(AND(MASTER_DATA_NORMALIZED!EG33=0,EG$22=$L$22),VLOOKUP(MASTER_DATA_PROCESSED!$C33,Backend!$Q$9:$T$52,3,FALSE),MASTER_DATA_NORMALIZED!EG33)</f>
        <v>0</v>
      </c>
      <c r="EH33" s="95">
        <f>IF(AND(MASTER_DATA_NORMALIZED!EH33=0,EH$22=$L$22),VLOOKUP(MASTER_DATA_PROCESSED!$C33,Backend!$Q$9:$T$52,3,FALSE),MASTER_DATA_NORMALIZED!EH33)</f>
        <v>0</v>
      </c>
      <c r="EI33" s="95">
        <f>IF(AND(MASTER_DATA_NORMALIZED!EI33=0,EI$22=$L$22),VLOOKUP(MASTER_DATA_PROCESSED!$C33,Backend!$Q$9:$T$52,3,FALSE),MASTER_DATA_NORMALIZED!EI33)</f>
        <v>0</v>
      </c>
      <c r="EJ33" s="95">
        <f>IF(AND(MASTER_DATA_NORMALIZED!EJ33=0,EJ$22=$L$22),VLOOKUP(MASTER_DATA_PROCESSED!$C33,Backend!$Q$9:$T$52,3,FALSE),MASTER_DATA_NORMALIZED!EJ33)</f>
        <v>17.763687391596875</v>
      </c>
      <c r="EK33" s="95">
        <f>IF(AND(MASTER_DATA_NORMALIZED!EK33=0,EK$22=$L$22),VLOOKUP(MASTER_DATA_PROCESSED!$C33,Backend!$Q$9:$T$52,3,FALSE),MASTER_DATA_NORMALIZED!EK33)</f>
        <v>0</v>
      </c>
      <c r="EL33" s="95">
        <f>IF(AND(MASTER_DATA_NORMALIZED!EL33=0,EL$22=$L$22),VLOOKUP(MASTER_DATA_PROCESSED!$C33,Backend!$Q$9:$T$52,3,FALSE),MASTER_DATA_NORMALIZED!EL33)</f>
        <v>0</v>
      </c>
      <c r="EM33" s="95">
        <f>IF(AND(MASTER_DATA_NORMALIZED!EM33=0,EM$22=$L$22),VLOOKUP(MASTER_DATA_PROCESSED!$C33,Backend!$Q$9:$T$52,3,FALSE),MASTER_DATA_NORMALIZED!EM33)</f>
        <v>0</v>
      </c>
      <c r="EN33" s="95">
        <f>IF(AND(MASTER_DATA_NORMALIZED!EN33=0,EN$22=$L$22),VLOOKUP(MASTER_DATA_PROCESSED!$C33,Backend!$Q$9:$T$52,3,FALSE),MASTER_DATA_NORMALIZED!EN33)</f>
        <v>17.763687391596875</v>
      </c>
      <c r="EO33" s="95">
        <f>IF(AND(MASTER_DATA_NORMALIZED!EO33=0,EO$22=$L$22),VLOOKUP(MASTER_DATA_PROCESSED!$C33,Backend!$Q$9:$T$52,3,FALSE),MASTER_DATA_NORMALIZED!EO33)</f>
        <v>0</v>
      </c>
      <c r="EP33" s="95">
        <f>IF(AND(MASTER_DATA_NORMALIZED!EP33=0,EP$22=$L$22),VLOOKUP(MASTER_DATA_PROCESSED!$C33,Backend!$Q$9:$T$52,3,FALSE),MASTER_DATA_NORMALIZED!EP33)</f>
        <v>0</v>
      </c>
      <c r="EQ33" s="95">
        <f>IF(AND(MASTER_DATA_NORMALIZED!EQ33=0,EQ$22=$L$22),VLOOKUP(MASTER_DATA_PROCESSED!$C33,Backend!$Q$9:$T$52,3,FALSE),MASTER_DATA_NORMALIZED!EQ33)</f>
        <v>0</v>
      </c>
      <c r="ER33" s="95">
        <f>IF(AND(MASTER_DATA_NORMALIZED!ER33=0,ER$22=$L$22),VLOOKUP(MASTER_DATA_PROCESSED!$C33,Backend!$Q$9:$T$52,3,FALSE),MASTER_DATA_NORMALIZED!ER33)</f>
        <v>17.763687391596875</v>
      </c>
      <c r="ES33" s="95">
        <f>IF(AND(MASTER_DATA_NORMALIZED!ES33=0,ES$22=$L$22),VLOOKUP(MASTER_DATA_PROCESSED!$C33,Backend!$Q$9:$T$52,3,FALSE),MASTER_DATA_NORMALIZED!ES33)</f>
        <v>0</v>
      </c>
      <c r="ET33" s="95">
        <f>IF(AND(MASTER_DATA_NORMALIZED!ET33=0,ET$22=$L$22),VLOOKUP(MASTER_DATA_PROCESSED!$C33,Backend!$Q$9:$T$52,3,FALSE),MASTER_DATA_NORMALIZED!ET33)</f>
        <v>0</v>
      </c>
      <c r="EU33" s="95">
        <f>IF(AND(MASTER_DATA_NORMALIZED!EU33=0,EU$22=$L$22),VLOOKUP(MASTER_DATA_PROCESSED!$C33,Backend!$Q$9:$T$52,3,FALSE),MASTER_DATA_NORMALIZED!EU33)</f>
        <v>0</v>
      </c>
      <c r="EV33" s="95">
        <f>IF(AND(MASTER_DATA_NORMALIZED!EV33=0,EV$22=$L$22),VLOOKUP(MASTER_DATA_PROCESSED!$C33,Backend!$Q$9:$T$52,3,FALSE),MASTER_DATA_NORMALIZED!EV33)</f>
        <v>17.763687391596875</v>
      </c>
      <c r="EW33" s="95">
        <f>IF(AND(MASTER_DATA_NORMALIZED!EW33=0,EW$22=$L$22),VLOOKUP(MASTER_DATA_PROCESSED!$C33,Backend!$Q$9:$T$52,3,FALSE),MASTER_DATA_NORMALIZED!EW33)</f>
        <v>0</v>
      </c>
      <c r="EX33" s="95">
        <f>IF(AND(MASTER_DATA_NORMALIZED!EX33=0,EX$22=$L$22),VLOOKUP(MASTER_DATA_PROCESSED!$C33,Backend!$Q$9:$T$52,3,FALSE),MASTER_DATA_NORMALIZED!EX33)</f>
        <v>0</v>
      </c>
      <c r="EY33" s="95">
        <f>IF(AND(MASTER_DATA_NORMALIZED!EY33=0,EY$22=$L$22),VLOOKUP(MASTER_DATA_PROCESSED!$C33,Backend!$Q$9:$T$52,3,FALSE),MASTER_DATA_NORMALIZED!EY33)</f>
        <v>0</v>
      </c>
      <c r="EZ33" s="95">
        <f>IF(AND(MASTER_DATA_NORMALIZED!EZ33=0,EZ$22=$L$22),VLOOKUP(MASTER_DATA_PROCESSED!$C33,Backend!$Q$9:$T$52,3,FALSE),MASTER_DATA_NORMALIZED!EZ33)</f>
        <v>17.763687391596875</v>
      </c>
      <c r="FA33" s="95">
        <f>IF(AND(MASTER_DATA_NORMALIZED!FA33=0,FA$22=$L$22),VLOOKUP(MASTER_DATA_PROCESSED!$C33,Backend!$Q$9:$T$52,3,FALSE),MASTER_DATA_NORMALIZED!FA33)</f>
        <v>0</v>
      </c>
      <c r="FB33" s="95">
        <f>IF(AND(MASTER_DATA_NORMALIZED!FB33=0,FB$22=$L$22),VLOOKUP(MASTER_DATA_PROCESSED!$C33,Backend!$Q$9:$T$52,3,FALSE),MASTER_DATA_NORMALIZED!FB33)</f>
        <v>0</v>
      </c>
      <c r="FC33" s="95">
        <f>IF(AND(MASTER_DATA_NORMALIZED!FC33=0,FC$22=$L$22),VLOOKUP(MASTER_DATA_PROCESSED!$C33,Backend!$Q$9:$T$52,3,FALSE),MASTER_DATA_NORMALIZED!FC33)</f>
        <v>0</v>
      </c>
      <c r="FD33" s="95">
        <f>IF(AND(MASTER_DATA_NORMALIZED!FD33=0,FD$22=$L$22),VLOOKUP(MASTER_DATA_PROCESSED!$C33,Backend!$Q$9:$T$52,3,FALSE),MASTER_DATA_NORMALIZED!FD33)</f>
        <v>17.763687391596875</v>
      </c>
      <c r="FE33" s="95">
        <f>IF(AND(MASTER_DATA_NORMALIZED!FE33=0,FE$22=$L$22),VLOOKUP(MASTER_DATA_PROCESSED!$C33,Backend!$Q$9:$T$52,3,FALSE),MASTER_DATA_NORMALIZED!FE33)</f>
        <v>0</v>
      </c>
      <c r="FF33" s="95">
        <f>IF(AND(MASTER_DATA_NORMALIZED!FF33=0,FF$22=$L$22),VLOOKUP(MASTER_DATA_PROCESSED!$C33,Backend!$Q$9:$T$52,3,FALSE),MASTER_DATA_NORMALIZED!FF33)</f>
        <v>0</v>
      </c>
      <c r="FG33" s="95">
        <f>IF(AND(MASTER_DATA_NORMALIZED!FG33=0,FG$22=$L$22),VLOOKUP(MASTER_DATA_PROCESSED!$C33,Backend!$Q$9:$T$52,3,FALSE),MASTER_DATA_NORMALIZED!FG33)</f>
        <v>0</v>
      </c>
      <c r="FH33" s="95">
        <f>IF(AND(MASTER_DATA_NORMALIZED!FH33=0,FH$22=$L$22),VLOOKUP(MASTER_DATA_PROCESSED!$C33,Backend!$Q$9:$T$52,3,FALSE),MASTER_DATA_NORMALIZED!FH33)</f>
        <v>17.763687391596875</v>
      </c>
      <c r="FI33" s="95">
        <f>IF(AND(MASTER_DATA_NORMALIZED!FI33=0,FI$22=$L$22),VLOOKUP(MASTER_DATA_PROCESSED!$C33,Backend!$Q$9:$T$52,3,FALSE),MASTER_DATA_NORMALIZED!FI33)</f>
        <v>0</v>
      </c>
      <c r="FJ33" s="95">
        <f>IF(AND(MASTER_DATA_NORMALIZED!FJ33=0,FJ$22=$L$22),VLOOKUP(MASTER_DATA_PROCESSED!$C33,Backend!$Q$9:$T$52,3,FALSE),MASTER_DATA_NORMALIZED!FJ33)</f>
        <v>0</v>
      </c>
      <c r="FK33" s="95">
        <f>IF(AND(MASTER_DATA_NORMALIZED!FK33=0,FK$22=$L$22),VLOOKUP(MASTER_DATA_PROCESSED!$C33,Backend!$Q$9:$T$52,3,FALSE),MASTER_DATA_NORMALIZED!FK33)</f>
        <v>0</v>
      </c>
      <c r="FL33" s="95">
        <f>IF(AND(MASTER_DATA_NORMALIZED!FL33=0,FL$22=$L$22),VLOOKUP(MASTER_DATA_PROCESSED!$C33,Backend!$Q$9:$T$52,3,FALSE),MASTER_DATA_NORMALIZED!FL33)</f>
        <v>17.763687391596875</v>
      </c>
      <c r="FM33" s="95">
        <f>IF(AND(MASTER_DATA_NORMALIZED!FM33=0,FM$22=$L$22),VLOOKUP(MASTER_DATA_PROCESSED!$C33,Backend!$Q$9:$T$52,3,FALSE),MASTER_DATA_NORMALIZED!FM33)</f>
        <v>0</v>
      </c>
      <c r="FN33" s="95">
        <f>IF(AND(MASTER_DATA_NORMALIZED!FN33=0,FN$22=$L$22),VLOOKUP(MASTER_DATA_PROCESSED!$C33,Backend!$Q$9:$T$52,3,FALSE),MASTER_DATA_NORMALIZED!FN33)</f>
        <v>0</v>
      </c>
      <c r="FO33" s="95">
        <f>IF(AND(MASTER_DATA_NORMALIZED!FO33=0,FO$22=$L$22),VLOOKUP(MASTER_DATA_PROCESSED!$C33,Backend!$Q$9:$T$52,3,FALSE),MASTER_DATA_NORMALIZED!FO33)</f>
        <v>0</v>
      </c>
      <c r="FP33" s="95">
        <f>IF(AND(MASTER_DATA_NORMALIZED!FP33=0,FP$22=$L$22),VLOOKUP(MASTER_DATA_PROCESSED!$C33,Backend!$Q$9:$T$52,3,FALSE),MASTER_DATA_NORMALIZED!FP33)</f>
        <v>17.763687391596875</v>
      </c>
      <c r="FQ33" s="95">
        <f>IF(AND(MASTER_DATA_NORMALIZED!FQ33=0,FQ$22=$L$22),VLOOKUP(MASTER_DATA_PROCESSED!$C33,Backend!$Q$9:$T$52,3,FALSE),MASTER_DATA_NORMALIZED!FQ33)</f>
        <v>0</v>
      </c>
      <c r="FR33" s="95">
        <f>IF(AND(MASTER_DATA_NORMALIZED!FR33=0,FR$22=$L$22),VLOOKUP(MASTER_DATA_PROCESSED!$C33,Backend!$Q$9:$T$52,3,FALSE),MASTER_DATA_NORMALIZED!FR33)</f>
        <v>0</v>
      </c>
      <c r="FS33" s="95">
        <f>IF(AND(MASTER_DATA_NORMALIZED!FS33=0,FS$22=$L$22),VLOOKUP(MASTER_DATA_PROCESSED!$C33,Backend!$Q$9:$T$52,3,FALSE),MASTER_DATA_NORMALIZED!FS33)</f>
        <v>0</v>
      </c>
      <c r="FT33" s="95">
        <f>IF(AND(MASTER_DATA_NORMALIZED!FT33=0,FT$22=$L$22),VLOOKUP(MASTER_DATA_PROCESSED!$C33,Backend!$Q$9:$T$52,3,FALSE),MASTER_DATA_NORMALIZED!FT33)</f>
        <v>17.763687391596875</v>
      </c>
      <c r="FU33" s="95">
        <f>IF(AND(MASTER_DATA_NORMALIZED!FU33=0,FU$22=$L$22),VLOOKUP(MASTER_DATA_PROCESSED!$C33,Backend!$Q$9:$T$52,3,FALSE),MASTER_DATA_NORMALIZED!FU33)</f>
        <v>0</v>
      </c>
      <c r="FV33" s="95">
        <f>IF(AND(MASTER_DATA_NORMALIZED!FV33=0,FV$22=$L$22),VLOOKUP(MASTER_DATA_PROCESSED!$C33,Backend!$Q$9:$T$52,3,FALSE),MASTER_DATA_NORMALIZED!FV33)</f>
        <v>0</v>
      </c>
      <c r="FW33" s="95">
        <f>IF(AND(MASTER_DATA_NORMALIZED!FW33=0,FW$22=$L$22),VLOOKUP(MASTER_DATA_PROCESSED!$C33,Backend!$Q$9:$T$52,3,FALSE),MASTER_DATA_NORMALIZED!FW33)</f>
        <v>0</v>
      </c>
      <c r="FX33" s="95">
        <f>IF(AND(MASTER_DATA_NORMALIZED!FX33=0,FX$22=$L$22),VLOOKUP(MASTER_DATA_PROCESSED!$C33,Backend!$Q$9:$T$52,3,FALSE),MASTER_DATA_NORMALIZED!FX33)</f>
        <v>17.763687391596875</v>
      </c>
      <c r="FY33" s="95">
        <f>IF(AND(MASTER_DATA_NORMALIZED!FY33=0,FY$22=$L$22),VLOOKUP(MASTER_DATA_PROCESSED!$C33,Backend!$Q$9:$T$52,3,FALSE),MASTER_DATA_NORMALIZED!FY33)</f>
        <v>0</v>
      </c>
      <c r="FZ33" s="95">
        <f>IF(AND(MASTER_DATA_NORMALIZED!FZ33=0,FZ$22=$L$22),VLOOKUP(MASTER_DATA_PROCESSED!$C33,Backend!$Q$9:$T$52,3,FALSE),MASTER_DATA_NORMALIZED!FZ33)</f>
        <v>0</v>
      </c>
      <c r="GA33" s="95">
        <f>IF(AND(MASTER_DATA_NORMALIZED!GA33=0,GA$22=$L$22),VLOOKUP(MASTER_DATA_PROCESSED!$C33,Backend!$Q$9:$T$52,3,FALSE),MASTER_DATA_NORMALIZED!GA33)</f>
        <v>0</v>
      </c>
      <c r="GB33" s="95">
        <f>IF(AND(MASTER_DATA_NORMALIZED!GB33=0,GB$22=$L$22),VLOOKUP(MASTER_DATA_PROCESSED!$C33,Backend!$Q$9:$T$52,3,FALSE),MASTER_DATA_NORMALIZED!GB33)</f>
        <v>17.763687391596875</v>
      </c>
      <c r="GC33" s="95">
        <f>IF(AND(MASTER_DATA_NORMALIZED!GC33=0,GC$22=$L$22),VLOOKUP(MASTER_DATA_PROCESSED!$C33,Backend!$Q$9:$T$52,3,FALSE),MASTER_DATA_NORMALIZED!GC33)</f>
        <v>0</v>
      </c>
      <c r="GD33" s="95">
        <f>IF(AND(MASTER_DATA_NORMALIZED!GD33=0,GD$22=$L$22),VLOOKUP(MASTER_DATA_PROCESSED!$C33,Backend!$Q$9:$T$52,3,FALSE),MASTER_DATA_NORMALIZED!GD33)</f>
        <v>0</v>
      </c>
      <c r="GE33" s="95">
        <f>IF(AND(MASTER_DATA_NORMALIZED!GE33=0,GE$22=$L$22),VLOOKUP(MASTER_DATA_PROCESSED!$C33,Backend!$Q$9:$T$52,3,FALSE),MASTER_DATA_NORMALIZED!GE33)</f>
        <v>0</v>
      </c>
      <c r="GF33" s="95">
        <f>IF(AND(MASTER_DATA_NORMALIZED!GF33=0,GF$22=$L$22),VLOOKUP(MASTER_DATA_PROCESSED!$C33,Backend!$Q$9:$T$52,3,FALSE),MASTER_DATA_NORMALIZED!GF33)</f>
        <v>17.763687391596875</v>
      </c>
      <c r="GG33" s="95">
        <f>IF(AND(MASTER_DATA_NORMALIZED!GG33=0,GG$22=$L$22),VLOOKUP(MASTER_DATA_PROCESSED!$C33,Backend!$Q$9:$T$52,3,FALSE),MASTER_DATA_NORMALIZED!GG33)</f>
        <v>0</v>
      </c>
      <c r="GH33" s="95">
        <f>IF(AND(MASTER_DATA_NORMALIZED!GH33=0,GH$22=$L$22),VLOOKUP(MASTER_DATA_PROCESSED!$C33,Backend!$Q$9:$T$52,3,FALSE),MASTER_DATA_NORMALIZED!GH33)</f>
        <v>0</v>
      </c>
      <c r="GI33" s="95">
        <f>IF(AND(MASTER_DATA_NORMALIZED!GI33=0,GI$22=$L$22),VLOOKUP(MASTER_DATA_PROCESSED!$C33,Backend!$Q$9:$T$52,3,FALSE),MASTER_DATA_NORMALIZED!GI33)</f>
        <v>0</v>
      </c>
      <c r="GJ33" s="95">
        <f>IF(AND(MASTER_DATA_NORMALIZED!GJ33=0,GJ$22=$L$22),VLOOKUP(MASTER_DATA_PROCESSED!$C33,Backend!$Q$9:$T$52,3,FALSE),MASTER_DATA_NORMALIZED!GJ33)</f>
        <v>17.763687391596875</v>
      </c>
      <c r="GK33" s="95">
        <f>IF(AND(MASTER_DATA_NORMALIZED!GK33=0,GK$22=$L$22),VLOOKUP(MASTER_DATA_PROCESSED!$C33,Backend!$Q$9:$T$52,3,FALSE),MASTER_DATA_NORMALIZED!GK33)</f>
        <v>0</v>
      </c>
      <c r="GL33" s="95">
        <f>IF(AND(MASTER_DATA_NORMALIZED!GL33=0,GL$22=$L$22),VLOOKUP(MASTER_DATA_PROCESSED!$C33,Backend!$Q$9:$T$52,3,FALSE),MASTER_DATA_NORMALIZED!GL33)</f>
        <v>0</v>
      </c>
      <c r="GM33" s="95">
        <f>IF(AND(MASTER_DATA_NORMALIZED!GM33=0,GM$22=$L$22),VLOOKUP(MASTER_DATA_PROCESSED!$C33,Backend!$Q$9:$T$52,3,FALSE),MASTER_DATA_NORMALIZED!GM33)</f>
        <v>0</v>
      </c>
      <c r="GN33" s="95">
        <f>IF(AND(MASTER_DATA_NORMALIZED!GN33=0,GN$22=$L$22),VLOOKUP(MASTER_DATA_PROCESSED!$C33,Backend!$Q$9:$T$52,3,FALSE),MASTER_DATA_NORMALIZED!GN33)</f>
        <v>17.763687391596875</v>
      </c>
      <c r="GO33" s="95">
        <f>IF(AND(MASTER_DATA_NORMALIZED!GO33=0,GO$22=$L$22),VLOOKUP(MASTER_DATA_PROCESSED!$C33,Backend!$Q$9:$T$52,3,FALSE),MASTER_DATA_NORMALIZED!GO33)</f>
        <v>0</v>
      </c>
      <c r="GP33" s="95">
        <f>IF(AND(MASTER_DATA_NORMALIZED!GP33=0,GP$22=$L$22),VLOOKUP(MASTER_DATA_PROCESSED!$C33,Backend!$Q$9:$T$52,3,FALSE),MASTER_DATA_NORMALIZED!GP33)</f>
        <v>0</v>
      </c>
      <c r="GQ33" s="95">
        <f>IF(AND(MASTER_DATA_NORMALIZED!GQ33=0,GQ$22=$L$22),VLOOKUP(MASTER_DATA_PROCESSED!$C33,Backend!$Q$9:$T$52,3,FALSE),MASTER_DATA_NORMALIZED!GQ33)</f>
        <v>0</v>
      </c>
      <c r="GR33" s="95">
        <f>IF(AND(MASTER_DATA_NORMALIZED!GR33=0,GR$22=$L$22),VLOOKUP(MASTER_DATA_PROCESSED!$C33,Backend!$Q$9:$T$52,3,FALSE),MASTER_DATA_NORMALIZED!GR33)</f>
        <v>17.763687391596875</v>
      </c>
      <c r="GS33" s="95">
        <f>IF(AND(MASTER_DATA_NORMALIZED!GS33=0,GS$22=$L$22),VLOOKUP(MASTER_DATA_PROCESSED!$C33,Backend!$Q$9:$T$52,3,FALSE),MASTER_DATA_NORMALIZED!GS33)</f>
        <v>0</v>
      </c>
      <c r="GT33" s="95">
        <f>IF(AND(MASTER_DATA_NORMALIZED!GT33=0,GT$22=$L$22),VLOOKUP(MASTER_DATA_PROCESSED!$C33,Backend!$Q$9:$T$52,3,FALSE),MASTER_DATA_NORMALIZED!GT33)</f>
        <v>0</v>
      </c>
      <c r="GU33" s="95">
        <f>IF(AND(MASTER_DATA_NORMALIZED!GU33=0,GU$22=$L$22),VLOOKUP(MASTER_DATA_PROCESSED!$C33,Backend!$Q$9:$T$52,3,FALSE),MASTER_DATA_NORMALIZED!GU33)</f>
        <v>0</v>
      </c>
      <c r="GV33" s="95">
        <f>IF(AND(MASTER_DATA_NORMALIZED!GV33=0,GV$22=$L$22),VLOOKUP(MASTER_DATA_PROCESSED!$C33,Backend!$Q$9:$T$52,3,FALSE),MASTER_DATA_NORMALIZED!GV33)</f>
        <v>17.763687391596875</v>
      </c>
      <c r="GW33" s="95" t="e">
        <f>IF(AND(MASTER_DATA_NORMALIZED!GW33=0,GW$22=$L$22),VLOOKUP(MASTER_DATA_PROCESSED!$C33,Backend!$Q$9:$T$52,3,FALSE),MASTER_DATA_NORMALIZED!GW33)</f>
        <v>#REF!</v>
      </c>
      <c r="GX33" s="95" t="e">
        <f>IF(AND(MASTER_DATA_NORMALIZED!GX33=0,GX$22=$L$22),VLOOKUP(MASTER_DATA_PROCESSED!$C33,Backend!$Q$9:$T$52,3,FALSE),MASTER_DATA_NORMALIZED!GX33)</f>
        <v>#REF!</v>
      </c>
      <c r="GY33" s="95" t="e">
        <f>IF(AND(MASTER_DATA_NORMALIZED!GY33=0,GY$22=$L$22),VLOOKUP(MASTER_DATA_PROCESSED!$C33,Backend!$Q$9:$T$52,3,FALSE),MASTER_DATA_NORMALIZED!GY33)</f>
        <v>#REF!</v>
      </c>
    </row>
    <row r="34" spans="2:207" s="25" customFormat="1" ht="17.25" hidden="1" outlineLevel="1" x14ac:dyDescent="0.3">
      <c r="B34" s="183">
        <f t="shared" si="5"/>
        <v>10</v>
      </c>
      <c r="C34" s="24">
        <f t="shared" si="0"/>
        <v>15</v>
      </c>
      <c r="D34" s="79"/>
      <c r="E34" s="24">
        <v>15</v>
      </c>
      <c r="F34" s="24"/>
      <c r="G34" s="80"/>
      <c r="H34" s="34" t="s">
        <v>36</v>
      </c>
      <c r="I34" s="95">
        <f>IF(AND(MASTER_DATA_NORMALIZED!I34=0,I$22=$L$22),VLOOKUP(MASTER_DATA_PROCESSED!$C34,Backend!$Q$9:$T$52,3,FALSE),MASTER_DATA_NORMALIZED!I34)</f>
        <v>0</v>
      </c>
      <c r="J34" s="95">
        <f>IF(AND(MASTER_DATA_NORMALIZED!J34=0,J$22=$L$22),VLOOKUP(MASTER_DATA_PROCESSED!$C34,Backend!$Q$9:$T$52,3,FALSE),MASTER_DATA_NORMALIZED!J34)</f>
        <v>0</v>
      </c>
      <c r="K34" s="95">
        <f>IF(AND(MASTER_DATA_NORMALIZED!K34=0,K$22=$L$22),VLOOKUP(MASTER_DATA_PROCESSED!$C34,Backend!$Q$9:$T$52,3,FALSE),MASTER_DATA_NORMALIZED!K34)</f>
        <v>0</v>
      </c>
      <c r="L34" s="95">
        <f>IF(AND(MASTER_DATA_NORMALIZED!L34=0,L$22=$L$22),VLOOKUP(MASTER_DATA_PROCESSED!$C34,Backend!$Q$9:$T$52,3,FALSE),MASTER_DATA_NORMALIZED!L34)</f>
        <v>25.36958170696251</v>
      </c>
      <c r="M34" s="95">
        <f>IF(AND(MASTER_DATA_NORMALIZED!M34=0,M$22=$L$22),VLOOKUP(MASTER_DATA_PROCESSED!$C34,Backend!$Q$9:$T$52,3,FALSE),MASTER_DATA_NORMALIZED!M34)</f>
        <v>0</v>
      </c>
      <c r="N34" s="95">
        <f>IF(AND(MASTER_DATA_NORMALIZED!N34=0,N$22=$L$22),VLOOKUP(MASTER_DATA_PROCESSED!$C34,Backend!$Q$9:$T$52,3,FALSE),MASTER_DATA_NORMALIZED!N34)</f>
        <v>0</v>
      </c>
      <c r="O34" s="95">
        <f>IF(AND(MASTER_DATA_NORMALIZED!O34=0,O$22=$L$22),VLOOKUP(MASTER_DATA_PROCESSED!$C34,Backend!$Q$9:$T$52,3,FALSE),MASTER_DATA_NORMALIZED!O34)</f>
        <v>0</v>
      </c>
      <c r="P34" s="95">
        <f>IF(AND(MASTER_DATA_NORMALIZED!P34=0,P$22=$L$22),VLOOKUP(MASTER_DATA_PROCESSED!$C34,Backend!$Q$9:$T$52,3,FALSE),MASTER_DATA_NORMALIZED!P34)</f>
        <v>25.36958170696251</v>
      </c>
      <c r="Q34" s="95">
        <f>IF(AND(MASTER_DATA_NORMALIZED!Q34=0,Q$22=$L$22),VLOOKUP(MASTER_DATA_PROCESSED!$C34,Backend!$Q$9:$T$52,3,FALSE),MASTER_DATA_NORMALIZED!Q34)</f>
        <v>0</v>
      </c>
      <c r="R34" s="95">
        <f>IF(AND(MASTER_DATA_NORMALIZED!R34=0,R$22=$L$22),VLOOKUP(MASTER_DATA_PROCESSED!$C34,Backend!$Q$9:$T$52,3,FALSE),MASTER_DATA_NORMALIZED!R34)</f>
        <v>0</v>
      </c>
      <c r="S34" s="95">
        <f>IF(AND(MASTER_DATA_NORMALIZED!S34=0,S$22=$L$22),VLOOKUP(MASTER_DATA_PROCESSED!$C34,Backend!$Q$9:$T$52,3,FALSE),MASTER_DATA_NORMALIZED!S34)</f>
        <v>0</v>
      </c>
      <c r="T34" s="95">
        <f>IF(AND(MASTER_DATA_NORMALIZED!T34=0,T$22=$L$22),VLOOKUP(MASTER_DATA_PROCESSED!$C34,Backend!$Q$9:$T$52,3,FALSE),MASTER_DATA_NORMALIZED!T34)</f>
        <v>25.36958170696251</v>
      </c>
      <c r="U34" s="95">
        <f>IF(AND(MASTER_DATA_NORMALIZED!U34=0,U$22=$L$22),VLOOKUP(MASTER_DATA_PROCESSED!$C34,Backend!$Q$9:$T$52,3,FALSE),MASTER_DATA_NORMALIZED!U34)</f>
        <v>0</v>
      </c>
      <c r="V34" s="95">
        <f>IF(AND(MASTER_DATA_NORMALIZED!V34=0,V$22=$L$22),VLOOKUP(MASTER_DATA_PROCESSED!$C34,Backend!$Q$9:$T$52,3,FALSE),MASTER_DATA_NORMALIZED!V34)</f>
        <v>0</v>
      </c>
      <c r="W34" s="95">
        <f>IF(AND(MASTER_DATA_NORMALIZED!W34=0,W$22=$L$22),VLOOKUP(MASTER_DATA_PROCESSED!$C34,Backend!$Q$9:$T$52,3,FALSE),MASTER_DATA_NORMALIZED!W34)</f>
        <v>0</v>
      </c>
      <c r="X34" s="95">
        <f>IF(AND(MASTER_DATA_NORMALIZED!X34=0,X$22=$L$22),VLOOKUP(MASTER_DATA_PROCESSED!$C34,Backend!$Q$9:$T$52,3,FALSE),MASTER_DATA_NORMALIZED!X34)</f>
        <v>25.36958170696251</v>
      </c>
      <c r="Y34" s="95">
        <f>IF(AND(MASTER_DATA_NORMALIZED!Y34=0,Y$22=$L$22),VLOOKUP(MASTER_DATA_PROCESSED!$C34,Backend!$Q$9:$T$52,3,FALSE),MASTER_DATA_NORMALIZED!Y34)</f>
        <v>0</v>
      </c>
      <c r="Z34" s="95">
        <f>IF(AND(MASTER_DATA_NORMALIZED!Z34=0,Z$22=$L$22),VLOOKUP(MASTER_DATA_PROCESSED!$C34,Backend!$Q$9:$T$52,3,FALSE),MASTER_DATA_NORMALIZED!Z34)</f>
        <v>0</v>
      </c>
      <c r="AA34" s="95">
        <f>IF(AND(MASTER_DATA_NORMALIZED!AA34=0,AA$22=$L$22),VLOOKUP(MASTER_DATA_PROCESSED!$C34,Backend!$Q$9:$T$52,3,FALSE),MASTER_DATA_NORMALIZED!AA34)</f>
        <v>0</v>
      </c>
      <c r="AB34" s="95">
        <f>IF(AND(MASTER_DATA_NORMALIZED!AB34=0,AB$22=$L$22),VLOOKUP(MASTER_DATA_PROCESSED!$C34,Backend!$Q$9:$T$52,3,FALSE),MASTER_DATA_NORMALIZED!AB34)</f>
        <v>25.36958170696251</v>
      </c>
      <c r="AC34" s="95">
        <f>IF(AND(MASTER_DATA_NORMALIZED!AC34=0,AC$22=$L$22),VLOOKUP(MASTER_DATA_PROCESSED!$C34,Backend!$Q$9:$T$52,3,FALSE),MASTER_DATA_NORMALIZED!AC34)</f>
        <v>0</v>
      </c>
      <c r="AD34" s="95">
        <f>IF(AND(MASTER_DATA_NORMALIZED!AD34=0,AD$22=$L$22),VLOOKUP(MASTER_DATA_PROCESSED!$C34,Backend!$Q$9:$T$52,3,FALSE),MASTER_DATA_NORMALIZED!AD34)</f>
        <v>0</v>
      </c>
      <c r="AE34" s="95">
        <f>IF(AND(MASTER_DATA_NORMALIZED!AE34=0,AE$22=$L$22),VLOOKUP(MASTER_DATA_PROCESSED!$C34,Backend!$Q$9:$T$52,3,FALSE),MASTER_DATA_NORMALIZED!AE34)</f>
        <v>0</v>
      </c>
      <c r="AF34" s="95">
        <f>IF(AND(MASTER_DATA_NORMALIZED!AF34=0,AF$22=$L$22),VLOOKUP(MASTER_DATA_PROCESSED!$C34,Backend!$Q$9:$T$52,3,FALSE),MASTER_DATA_NORMALIZED!AF34)</f>
        <v>25.36958170696251</v>
      </c>
      <c r="AG34" s="95">
        <f>IF(AND(MASTER_DATA_NORMALIZED!AG34=0,AG$22=$L$22),VLOOKUP(MASTER_DATA_PROCESSED!$C34,Backend!$Q$9:$T$52,3,FALSE),MASTER_DATA_NORMALIZED!AG34)</f>
        <v>0</v>
      </c>
      <c r="AH34" s="95">
        <f>IF(AND(MASTER_DATA_NORMALIZED!AH34=0,AH$22=$L$22),VLOOKUP(MASTER_DATA_PROCESSED!$C34,Backend!$Q$9:$T$52,3,FALSE),MASTER_DATA_NORMALIZED!AH34)</f>
        <v>0</v>
      </c>
      <c r="AI34" s="95">
        <f>IF(AND(MASTER_DATA_NORMALIZED!AI34=0,AI$22=$L$22),VLOOKUP(MASTER_DATA_PROCESSED!$C34,Backend!$Q$9:$T$52,3,FALSE),MASTER_DATA_NORMALIZED!AI34)</f>
        <v>0</v>
      </c>
      <c r="AJ34" s="95">
        <f>IF(AND(MASTER_DATA_NORMALIZED!AJ34=0,AJ$22=$L$22),VLOOKUP(MASTER_DATA_PROCESSED!$C34,Backend!$Q$9:$T$52,3,FALSE),MASTER_DATA_NORMALIZED!AJ34)</f>
        <v>25.36958170696251</v>
      </c>
      <c r="AK34" s="95">
        <f>IF(AND(MASTER_DATA_NORMALIZED!AK34=0,AK$22=$L$22),VLOOKUP(MASTER_DATA_PROCESSED!$C34,Backend!$Q$9:$T$52,3,FALSE),MASTER_DATA_NORMALIZED!AK34)</f>
        <v>0</v>
      </c>
      <c r="AL34" s="95">
        <f>IF(AND(MASTER_DATA_NORMALIZED!AL34=0,AL$22=$L$22),VLOOKUP(MASTER_DATA_PROCESSED!$C34,Backend!$Q$9:$T$52,3,FALSE),MASTER_DATA_NORMALIZED!AL34)</f>
        <v>0</v>
      </c>
      <c r="AM34" s="95">
        <f>IF(AND(MASTER_DATA_NORMALIZED!AM34=0,AM$22=$L$22),VLOOKUP(MASTER_DATA_PROCESSED!$C34,Backend!$Q$9:$T$52,3,FALSE),MASTER_DATA_NORMALIZED!AM34)</f>
        <v>0</v>
      </c>
      <c r="AN34" s="95">
        <f>IF(AND(MASTER_DATA_NORMALIZED!AN34=0,AN$22=$L$22),VLOOKUP(MASTER_DATA_PROCESSED!$C34,Backend!$Q$9:$T$52,3,FALSE),MASTER_DATA_NORMALIZED!AN34)</f>
        <v>25.36958170696251</v>
      </c>
      <c r="AO34" s="95">
        <f>IF(AND(MASTER_DATA_NORMALIZED!AO34=0,AO$22=$L$22),VLOOKUP(MASTER_DATA_PROCESSED!$C34,Backend!$Q$9:$T$52,3,FALSE),MASTER_DATA_NORMALIZED!AO34)</f>
        <v>0</v>
      </c>
      <c r="AP34" s="95">
        <f>IF(AND(MASTER_DATA_NORMALIZED!AP34=0,AP$22=$L$22),VLOOKUP(MASTER_DATA_PROCESSED!$C34,Backend!$Q$9:$T$52,3,FALSE),MASTER_DATA_NORMALIZED!AP34)</f>
        <v>0</v>
      </c>
      <c r="AQ34" s="95">
        <f>IF(AND(MASTER_DATA_NORMALIZED!AQ34=0,AQ$22=$L$22),VLOOKUP(MASTER_DATA_PROCESSED!$C34,Backend!$Q$9:$T$52,3,FALSE),MASTER_DATA_NORMALIZED!AQ34)</f>
        <v>0</v>
      </c>
      <c r="AR34" s="95">
        <f>IF(AND(MASTER_DATA_NORMALIZED!AR34=0,AR$22=$L$22),VLOOKUP(MASTER_DATA_PROCESSED!$C34,Backend!$Q$9:$T$52,3,FALSE),MASTER_DATA_NORMALIZED!AR34)</f>
        <v>25.36958170696251</v>
      </c>
      <c r="AS34" s="95">
        <f>IF(AND(MASTER_DATA_NORMALIZED!AS34=0,AS$22=$L$22),VLOOKUP(MASTER_DATA_PROCESSED!$C34,Backend!$Q$9:$T$52,3,FALSE),MASTER_DATA_NORMALIZED!AS34)</f>
        <v>0</v>
      </c>
      <c r="AT34" s="95">
        <f>IF(AND(MASTER_DATA_NORMALIZED!AT34=0,AT$22=$L$22),VLOOKUP(MASTER_DATA_PROCESSED!$C34,Backend!$Q$9:$T$52,3,FALSE),MASTER_DATA_NORMALIZED!AT34)</f>
        <v>0</v>
      </c>
      <c r="AU34" s="95">
        <f>IF(AND(MASTER_DATA_NORMALIZED!AU34=0,AU$22=$L$22),VLOOKUP(MASTER_DATA_PROCESSED!$C34,Backend!$Q$9:$T$52,3,FALSE),MASTER_DATA_NORMALIZED!AU34)</f>
        <v>0</v>
      </c>
      <c r="AV34" s="95">
        <f>IF(AND(MASTER_DATA_NORMALIZED!AV34=0,AV$22=$L$22),VLOOKUP(MASTER_DATA_PROCESSED!$C34,Backend!$Q$9:$T$52,3,FALSE),MASTER_DATA_NORMALIZED!AV34)</f>
        <v>25.36958170696251</v>
      </c>
      <c r="AW34" s="95">
        <f>IF(AND(MASTER_DATA_NORMALIZED!AW34=0,AW$22=$L$22),VLOOKUP(MASTER_DATA_PROCESSED!$C34,Backend!$Q$9:$T$52,3,FALSE),MASTER_DATA_NORMALIZED!AW34)</f>
        <v>0</v>
      </c>
      <c r="AX34" s="95">
        <f>IF(AND(MASTER_DATA_NORMALIZED!AX34=0,AX$22=$L$22),VLOOKUP(MASTER_DATA_PROCESSED!$C34,Backend!$Q$9:$T$52,3,FALSE),MASTER_DATA_NORMALIZED!AX34)</f>
        <v>0</v>
      </c>
      <c r="AY34" s="95">
        <f>IF(AND(MASTER_DATA_NORMALIZED!AY34=0,AY$22=$L$22),VLOOKUP(MASTER_DATA_PROCESSED!$C34,Backend!$Q$9:$T$52,3,FALSE),MASTER_DATA_NORMALIZED!AY34)</f>
        <v>0</v>
      </c>
      <c r="AZ34" s="95">
        <f>IF(AND(MASTER_DATA_NORMALIZED!AZ34=0,AZ$22=$L$22),VLOOKUP(MASTER_DATA_PROCESSED!$C34,Backend!$Q$9:$T$52,3,FALSE),MASTER_DATA_NORMALIZED!AZ34)</f>
        <v>25.36958170696251</v>
      </c>
      <c r="BA34" s="95">
        <f>IF(AND(MASTER_DATA_NORMALIZED!BA34=0,BA$22=$L$22),VLOOKUP(MASTER_DATA_PROCESSED!$C34,Backend!$Q$9:$T$52,3,FALSE),MASTER_DATA_NORMALIZED!BA34)</f>
        <v>0</v>
      </c>
      <c r="BB34" s="95">
        <f>IF(AND(MASTER_DATA_NORMALIZED!BB34=0,BB$22=$L$22),VLOOKUP(MASTER_DATA_PROCESSED!$C34,Backend!$Q$9:$T$52,3,FALSE),MASTER_DATA_NORMALIZED!BB34)</f>
        <v>0</v>
      </c>
      <c r="BC34" s="95">
        <f>IF(AND(MASTER_DATA_NORMALIZED!BC34=0,BC$22=$L$22),VLOOKUP(MASTER_DATA_PROCESSED!$C34,Backend!$Q$9:$T$52,3,FALSE),MASTER_DATA_NORMALIZED!BC34)</f>
        <v>0</v>
      </c>
      <c r="BD34" s="95">
        <f>IF(AND(MASTER_DATA_NORMALIZED!BD34=0,BD$22=$L$22),VLOOKUP(MASTER_DATA_PROCESSED!$C34,Backend!$Q$9:$T$52,3,FALSE),MASTER_DATA_NORMALIZED!BD34)</f>
        <v>25.36958170696251</v>
      </c>
      <c r="BE34" s="95">
        <f>IF(AND(MASTER_DATA_NORMALIZED!BE34=0,BE$22=$L$22),VLOOKUP(MASTER_DATA_PROCESSED!$C34,Backend!$Q$9:$T$52,3,FALSE),MASTER_DATA_NORMALIZED!BE34)</f>
        <v>0</v>
      </c>
      <c r="BF34" s="95">
        <f>IF(AND(MASTER_DATA_NORMALIZED!BF34=0,BF$22=$L$22),VLOOKUP(MASTER_DATA_PROCESSED!$C34,Backend!$Q$9:$T$52,3,FALSE),MASTER_DATA_NORMALIZED!BF34)</f>
        <v>0</v>
      </c>
      <c r="BG34" s="95">
        <f>IF(AND(MASTER_DATA_NORMALIZED!BG34=0,BG$22=$L$22),VLOOKUP(MASTER_DATA_PROCESSED!$C34,Backend!$Q$9:$T$52,3,FALSE),MASTER_DATA_NORMALIZED!BG34)</f>
        <v>0</v>
      </c>
      <c r="BH34" s="95">
        <f>IF(AND(MASTER_DATA_NORMALIZED!BH34=0,BH$22=$L$22),VLOOKUP(MASTER_DATA_PROCESSED!$C34,Backend!$Q$9:$T$52,3,FALSE),MASTER_DATA_NORMALIZED!BH34)</f>
        <v>25.36958170696251</v>
      </c>
      <c r="BI34" s="95">
        <f>IF(AND(MASTER_DATA_NORMALIZED!BI34=0,BI$22=$L$22),VLOOKUP(MASTER_DATA_PROCESSED!$C34,Backend!$Q$9:$T$52,3,FALSE),MASTER_DATA_NORMALIZED!BI34)</f>
        <v>0</v>
      </c>
      <c r="BJ34" s="95">
        <f>IF(AND(MASTER_DATA_NORMALIZED!BJ34=0,BJ$22=$L$22),VLOOKUP(MASTER_DATA_PROCESSED!$C34,Backend!$Q$9:$T$52,3,FALSE),MASTER_DATA_NORMALIZED!BJ34)</f>
        <v>0</v>
      </c>
      <c r="BK34" s="95">
        <f>IF(AND(MASTER_DATA_NORMALIZED!BK34=0,BK$22=$L$22),VLOOKUP(MASTER_DATA_PROCESSED!$C34,Backend!$Q$9:$T$52,3,FALSE),MASTER_DATA_NORMALIZED!BK34)</f>
        <v>0</v>
      </c>
      <c r="BL34" s="95">
        <f>IF(AND(MASTER_DATA_NORMALIZED!BL34=0,BL$22=$L$22),VLOOKUP(MASTER_DATA_PROCESSED!$C34,Backend!$Q$9:$T$52,3,FALSE),MASTER_DATA_NORMALIZED!BL34)</f>
        <v>25.36958170696251</v>
      </c>
      <c r="BM34" s="95">
        <f>IF(AND(MASTER_DATA_NORMALIZED!BM34=0,BM$22=$L$22),VLOOKUP(MASTER_DATA_PROCESSED!$C34,Backend!$Q$9:$T$52,3,FALSE),MASTER_DATA_NORMALIZED!BM34)</f>
        <v>0</v>
      </c>
      <c r="BN34" s="95">
        <f>IF(AND(MASTER_DATA_NORMALIZED!BN34=0,BN$22=$L$22),VLOOKUP(MASTER_DATA_PROCESSED!$C34,Backend!$Q$9:$T$52,3,FALSE),MASTER_DATA_NORMALIZED!BN34)</f>
        <v>0</v>
      </c>
      <c r="BO34" s="95">
        <f>IF(AND(MASTER_DATA_NORMALIZED!BO34=0,BO$22=$L$22),VLOOKUP(MASTER_DATA_PROCESSED!$C34,Backend!$Q$9:$T$52,3,FALSE),MASTER_DATA_NORMALIZED!BO34)</f>
        <v>0</v>
      </c>
      <c r="BP34" s="95">
        <f>IF(AND(MASTER_DATA_NORMALIZED!BP34=0,BP$22=$L$22),VLOOKUP(MASTER_DATA_PROCESSED!$C34,Backend!$Q$9:$T$52,3,FALSE),MASTER_DATA_NORMALIZED!BP34)</f>
        <v>25.36958170696251</v>
      </c>
      <c r="BQ34" s="95">
        <f>IF(AND(MASTER_DATA_NORMALIZED!BQ34=0,BQ$22=$L$22),VLOOKUP(MASTER_DATA_PROCESSED!$C34,Backend!$Q$9:$T$52,3,FALSE),MASTER_DATA_NORMALIZED!BQ34)</f>
        <v>0</v>
      </c>
      <c r="BR34" s="95">
        <f>IF(AND(MASTER_DATA_NORMALIZED!BR34=0,BR$22=$L$22),VLOOKUP(MASTER_DATA_PROCESSED!$C34,Backend!$Q$9:$T$52,3,FALSE),MASTER_DATA_NORMALIZED!BR34)</f>
        <v>0</v>
      </c>
      <c r="BS34" s="95">
        <f>IF(AND(MASTER_DATA_NORMALIZED!BS34=0,BS$22=$L$22),VLOOKUP(MASTER_DATA_PROCESSED!$C34,Backend!$Q$9:$T$52,3,FALSE),MASTER_DATA_NORMALIZED!BS34)</f>
        <v>0</v>
      </c>
      <c r="BT34" s="95">
        <f>IF(AND(MASTER_DATA_NORMALIZED!BT34=0,BT$22=$L$22),VLOOKUP(MASTER_DATA_PROCESSED!$C34,Backend!$Q$9:$T$52,3,FALSE),MASTER_DATA_NORMALIZED!BT34)</f>
        <v>25.36958170696251</v>
      </c>
      <c r="BU34" s="95">
        <f>IF(AND(MASTER_DATA_NORMALIZED!BU34=0,BU$22=$L$22),VLOOKUP(MASTER_DATA_PROCESSED!$C34,Backend!$Q$9:$T$52,3,FALSE),MASTER_DATA_NORMALIZED!BU34)</f>
        <v>0</v>
      </c>
      <c r="BV34" s="95">
        <f>IF(AND(MASTER_DATA_NORMALIZED!BV34=0,BV$22=$L$22),VLOOKUP(MASTER_DATA_PROCESSED!$C34,Backend!$Q$9:$T$52,3,FALSE),MASTER_DATA_NORMALIZED!BV34)</f>
        <v>0</v>
      </c>
      <c r="BW34" s="95">
        <f>IF(AND(MASTER_DATA_NORMALIZED!BW34=0,BW$22=$L$22),VLOOKUP(MASTER_DATA_PROCESSED!$C34,Backend!$Q$9:$T$52,3,FALSE),MASTER_DATA_NORMALIZED!BW34)</f>
        <v>0</v>
      </c>
      <c r="BX34" s="95">
        <f>IF(AND(MASTER_DATA_NORMALIZED!BX34=0,BX$22=$L$22),VLOOKUP(MASTER_DATA_PROCESSED!$C34,Backend!$Q$9:$T$52,3,FALSE),MASTER_DATA_NORMALIZED!BX34)</f>
        <v>25.36958170696251</v>
      </c>
      <c r="BY34" s="95">
        <f>IF(AND(MASTER_DATA_NORMALIZED!BY34=0,BY$22=$L$22),VLOOKUP(MASTER_DATA_PROCESSED!$C34,Backend!$Q$9:$T$52,3,FALSE),MASTER_DATA_NORMALIZED!BY34)</f>
        <v>0</v>
      </c>
      <c r="BZ34" s="95">
        <f>IF(AND(MASTER_DATA_NORMALIZED!BZ34=0,BZ$22=$L$22),VLOOKUP(MASTER_DATA_PROCESSED!$C34,Backend!$Q$9:$T$52,3,FALSE),MASTER_DATA_NORMALIZED!BZ34)</f>
        <v>0</v>
      </c>
      <c r="CA34" s="95">
        <f>IF(AND(MASTER_DATA_NORMALIZED!CA34=0,CA$22=$L$22),VLOOKUP(MASTER_DATA_PROCESSED!$C34,Backend!$Q$9:$T$52,3,FALSE),MASTER_DATA_NORMALIZED!CA34)</f>
        <v>0</v>
      </c>
      <c r="CB34" s="95">
        <f>IF(AND(MASTER_DATA_NORMALIZED!CB34=0,CB$22=$L$22),VLOOKUP(MASTER_DATA_PROCESSED!$C34,Backend!$Q$9:$T$52,3,FALSE),MASTER_DATA_NORMALIZED!CB34)</f>
        <v>25.36958170696251</v>
      </c>
      <c r="CC34" s="95">
        <f>IF(AND(MASTER_DATA_NORMALIZED!CC34=0,CC$22=$L$22),VLOOKUP(MASTER_DATA_PROCESSED!$C34,Backend!$Q$9:$T$52,3,FALSE),MASTER_DATA_NORMALIZED!CC34)</f>
        <v>0</v>
      </c>
      <c r="CD34" s="95">
        <f>IF(AND(MASTER_DATA_NORMALIZED!CD34=0,CD$22=$L$22),VLOOKUP(MASTER_DATA_PROCESSED!$C34,Backend!$Q$9:$T$52,3,FALSE),MASTER_DATA_NORMALIZED!CD34)</f>
        <v>0</v>
      </c>
      <c r="CE34" s="95">
        <f>IF(AND(MASTER_DATA_NORMALIZED!CE34=0,CE$22=$L$22),VLOOKUP(MASTER_DATA_PROCESSED!$C34,Backend!$Q$9:$T$52,3,FALSE),MASTER_DATA_NORMALIZED!CE34)</f>
        <v>0</v>
      </c>
      <c r="CF34" s="95">
        <f>IF(AND(MASTER_DATA_NORMALIZED!CF34=0,CF$22=$L$22),VLOOKUP(MASTER_DATA_PROCESSED!$C34,Backend!$Q$9:$T$52,3,FALSE),MASTER_DATA_NORMALIZED!CF34)</f>
        <v>25.36958170696251</v>
      </c>
      <c r="CG34" s="95">
        <f>IF(AND(MASTER_DATA_NORMALIZED!CG34=0,CG$22=$L$22),VLOOKUP(MASTER_DATA_PROCESSED!$C34,Backend!$Q$9:$T$52,3,FALSE),MASTER_DATA_NORMALIZED!CG34)</f>
        <v>0</v>
      </c>
      <c r="CH34" s="95">
        <f>IF(AND(MASTER_DATA_NORMALIZED!CH34=0,CH$22=$L$22),VLOOKUP(MASTER_DATA_PROCESSED!$C34,Backend!$Q$9:$T$52,3,FALSE),MASTER_DATA_NORMALIZED!CH34)</f>
        <v>0</v>
      </c>
      <c r="CI34" s="95">
        <f>IF(AND(MASTER_DATA_NORMALIZED!CI34=0,CI$22=$L$22),VLOOKUP(MASTER_DATA_PROCESSED!$C34,Backend!$Q$9:$T$52,3,FALSE),MASTER_DATA_NORMALIZED!CI34)</f>
        <v>0</v>
      </c>
      <c r="CJ34" s="95">
        <f>IF(AND(MASTER_DATA_NORMALIZED!CJ34=0,CJ$22=$L$22),VLOOKUP(MASTER_DATA_PROCESSED!$C34,Backend!$Q$9:$T$52,3,FALSE),MASTER_DATA_NORMALIZED!CJ34)</f>
        <v>25.36958170696251</v>
      </c>
      <c r="CK34" s="95">
        <f>IF(AND(MASTER_DATA_NORMALIZED!CK34=0,CK$22=$L$22),VLOOKUP(MASTER_DATA_PROCESSED!$C34,Backend!$Q$9:$T$52,3,FALSE),MASTER_DATA_NORMALIZED!CK34)</f>
        <v>0</v>
      </c>
      <c r="CL34" s="95">
        <f>IF(AND(MASTER_DATA_NORMALIZED!CL34=0,CL$22=$L$22),VLOOKUP(MASTER_DATA_PROCESSED!$C34,Backend!$Q$9:$T$52,3,FALSE),MASTER_DATA_NORMALIZED!CL34)</f>
        <v>0</v>
      </c>
      <c r="CM34" s="95">
        <f>IF(AND(MASTER_DATA_NORMALIZED!CM34=0,CM$22=$L$22),VLOOKUP(MASTER_DATA_PROCESSED!$C34,Backend!$Q$9:$T$52,3,FALSE),MASTER_DATA_NORMALIZED!CM34)</f>
        <v>0</v>
      </c>
      <c r="CN34" s="95">
        <f>IF(AND(MASTER_DATA_NORMALIZED!CN34=0,CN$22=$L$22),VLOOKUP(MASTER_DATA_PROCESSED!$C34,Backend!$Q$9:$T$52,3,FALSE),MASTER_DATA_NORMALIZED!CN34)</f>
        <v>25.36958170696251</v>
      </c>
      <c r="CO34" s="95">
        <f>IF(AND(MASTER_DATA_NORMALIZED!CO34=0,CO$22=$L$22),VLOOKUP(MASTER_DATA_PROCESSED!$C34,Backend!$Q$9:$T$52,3,FALSE),MASTER_DATA_NORMALIZED!CO34)</f>
        <v>0</v>
      </c>
      <c r="CP34" s="95">
        <f>IF(AND(MASTER_DATA_NORMALIZED!CP34=0,CP$22=$L$22),VLOOKUP(MASTER_DATA_PROCESSED!$C34,Backend!$Q$9:$T$52,3,FALSE),MASTER_DATA_NORMALIZED!CP34)</f>
        <v>0</v>
      </c>
      <c r="CQ34" s="95">
        <f>IF(AND(MASTER_DATA_NORMALIZED!CQ34=0,CQ$22=$L$22),VLOOKUP(MASTER_DATA_PROCESSED!$C34,Backend!$Q$9:$T$52,3,FALSE),MASTER_DATA_NORMALIZED!CQ34)</f>
        <v>0</v>
      </c>
      <c r="CR34" s="95">
        <f>IF(AND(MASTER_DATA_NORMALIZED!CR34=0,CR$22=$L$22),VLOOKUP(MASTER_DATA_PROCESSED!$C34,Backend!$Q$9:$T$52,3,FALSE),MASTER_DATA_NORMALIZED!CR34)</f>
        <v>25.36958170696251</v>
      </c>
      <c r="CS34" s="95">
        <f>IF(AND(MASTER_DATA_NORMALIZED!CS34=0,CS$22=$L$22),VLOOKUP(MASTER_DATA_PROCESSED!$C34,Backend!$Q$9:$T$52,3,FALSE),MASTER_DATA_NORMALIZED!CS34)</f>
        <v>0</v>
      </c>
      <c r="CT34" s="95">
        <f>IF(AND(MASTER_DATA_NORMALIZED!CT34=0,CT$22=$L$22),VLOOKUP(MASTER_DATA_PROCESSED!$C34,Backend!$Q$9:$T$52,3,FALSE),MASTER_DATA_NORMALIZED!CT34)</f>
        <v>0</v>
      </c>
      <c r="CU34" s="95">
        <f>IF(AND(MASTER_DATA_NORMALIZED!CU34=0,CU$22=$L$22),VLOOKUP(MASTER_DATA_PROCESSED!$C34,Backend!$Q$9:$T$52,3,FALSE),MASTER_DATA_NORMALIZED!CU34)</f>
        <v>0</v>
      </c>
      <c r="CV34" s="95">
        <f>IF(AND(MASTER_DATA_NORMALIZED!CV34=0,CV$22=$L$22),VLOOKUP(MASTER_DATA_PROCESSED!$C34,Backend!$Q$9:$T$52,3,FALSE),MASTER_DATA_NORMALIZED!CV34)</f>
        <v>25.36958170696251</v>
      </c>
      <c r="CW34" s="95">
        <f>IF(AND(MASTER_DATA_NORMALIZED!CW34=0,CW$22=$L$22),VLOOKUP(MASTER_DATA_PROCESSED!$C34,Backend!$Q$9:$T$52,3,FALSE),MASTER_DATA_NORMALIZED!CW34)</f>
        <v>0</v>
      </c>
      <c r="CX34" s="95">
        <f>IF(AND(MASTER_DATA_NORMALIZED!CX34=0,CX$22=$L$22),VLOOKUP(MASTER_DATA_PROCESSED!$C34,Backend!$Q$9:$T$52,3,FALSE),MASTER_DATA_NORMALIZED!CX34)</f>
        <v>0</v>
      </c>
      <c r="CY34" s="95">
        <f>IF(AND(MASTER_DATA_NORMALIZED!CY34=0,CY$22=$L$22),VLOOKUP(MASTER_DATA_PROCESSED!$C34,Backend!$Q$9:$T$52,3,FALSE),MASTER_DATA_NORMALIZED!CY34)</f>
        <v>0</v>
      </c>
      <c r="CZ34" s="95">
        <f>IF(AND(MASTER_DATA_NORMALIZED!CZ34=0,CZ$22=$L$22),VLOOKUP(MASTER_DATA_PROCESSED!$C34,Backend!$Q$9:$T$52,3,FALSE),MASTER_DATA_NORMALIZED!CZ34)</f>
        <v>25.36958170696251</v>
      </c>
      <c r="DA34" s="95" t="e">
        <f>IF(AND(MASTER_DATA_NORMALIZED!DA34=0,DA$22=$L$22),VLOOKUP(MASTER_DATA_PROCESSED!$C34,Backend!$Q$9:$T$52,3,FALSE),MASTER_DATA_NORMALIZED!DA34)</f>
        <v>#DIV/0!</v>
      </c>
      <c r="DB34" s="95" t="e">
        <f>IF(AND(MASTER_DATA_NORMALIZED!DB34=0,DB$22=$L$22),VLOOKUP(MASTER_DATA_PROCESSED!$C34,Backend!$Q$9:$T$52,3,FALSE),MASTER_DATA_NORMALIZED!DB34)</f>
        <v>#DIV/0!</v>
      </c>
      <c r="DC34" s="95" t="e">
        <f>IF(AND(MASTER_DATA_NORMALIZED!DC34=0,DC$22=$L$22),VLOOKUP(MASTER_DATA_PROCESSED!$C34,Backend!$Q$9:$T$52,3,FALSE),MASTER_DATA_NORMALIZED!DC34)</f>
        <v>#DIV/0!</v>
      </c>
      <c r="DD34" s="95" t="e">
        <f>IF(AND(MASTER_DATA_NORMALIZED!DD34=0,DD$22=$L$22),VLOOKUP(MASTER_DATA_PROCESSED!$C34,Backend!$Q$9:$T$52,3,FALSE),MASTER_DATA_NORMALIZED!DD34)</f>
        <v>#N/A</v>
      </c>
      <c r="DE34" s="95">
        <f>IF(AND(MASTER_DATA_NORMALIZED!DE34=0,DE$22=$L$22),VLOOKUP(MASTER_DATA_PROCESSED!$C34,Backend!$Q$9:$T$52,3,FALSE),MASTER_DATA_NORMALIZED!DE34)</f>
        <v>0</v>
      </c>
      <c r="DF34" s="95">
        <f>IF(AND(MASTER_DATA_NORMALIZED!DF34=0,DF$22=$L$22),VLOOKUP(MASTER_DATA_PROCESSED!$C34,Backend!$Q$9:$T$52,3,FALSE),MASTER_DATA_NORMALIZED!DF34)</f>
        <v>0</v>
      </c>
      <c r="DG34" s="95">
        <f>IF(AND(MASTER_DATA_NORMALIZED!DG34=0,DG$22=$L$22),VLOOKUP(MASTER_DATA_PROCESSED!$C34,Backend!$Q$9:$T$52,3,FALSE),MASTER_DATA_NORMALIZED!DG34)</f>
        <v>0</v>
      </c>
      <c r="DH34" s="95">
        <f>IF(AND(MASTER_DATA_NORMALIZED!DH34=0,DH$22=$L$22),VLOOKUP(MASTER_DATA_PROCESSED!$C34,Backend!$Q$9:$T$52,3,FALSE),MASTER_DATA_NORMALIZED!DH34)</f>
        <v>74.331131643088582</v>
      </c>
      <c r="DI34" s="95">
        <f>IF(AND(MASTER_DATA_NORMALIZED!DI34=0,DI$22=$L$22),VLOOKUP(MASTER_DATA_PROCESSED!$C34,Backend!$Q$9:$T$52,3,FALSE),MASTER_DATA_NORMALIZED!DI34)</f>
        <v>0</v>
      </c>
      <c r="DJ34" s="95">
        <f>IF(AND(MASTER_DATA_NORMALIZED!DJ34=0,DJ$22=$L$22),VLOOKUP(MASTER_DATA_PROCESSED!$C34,Backend!$Q$9:$T$52,3,FALSE),MASTER_DATA_NORMALIZED!DJ34)</f>
        <v>0</v>
      </c>
      <c r="DK34" s="95">
        <f>IF(AND(MASTER_DATA_NORMALIZED!DK34=0,DK$22=$L$22),VLOOKUP(MASTER_DATA_PROCESSED!$C34,Backend!$Q$9:$T$52,3,FALSE),MASTER_DATA_NORMALIZED!DK34)</f>
        <v>0</v>
      </c>
      <c r="DL34" s="95">
        <f>IF(AND(MASTER_DATA_NORMALIZED!DL34=0,DL$22=$L$22),VLOOKUP(MASTER_DATA_PROCESSED!$C34,Backend!$Q$9:$T$52,3,FALSE),MASTER_DATA_NORMALIZED!DL34)</f>
        <v>39.436130936043782</v>
      </c>
      <c r="DM34" s="95">
        <f>IF(AND(MASTER_DATA_NORMALIZED!DM34=0,DM$22=$L$22),VLOOKUP(MASTER_DATA_PROCESSED!$C34,Backend!$Q$9:$T$52,3,FALSE),MASTER_DATA_NORMALIZED!DM34)</f>
        <v>0</v>
      </c>
      <c r="DN34" s="95">
        <f>IF(AND(MASTER_DATA_NORMALIZED!DN34=0,DN$22=$L$22),VLOOKUP(MASTER_DATA_PROCESSED!$C34,Backend!$Q$9:$T$52,3,FALSE),MASTER_DATA_NORMALIZED!DN34)</f>
        <v>0</v>
      </c>
      <c r="DO34" s="95">
        <f>IF(AND(MASTER_DATA_NORMALIZED!DO34=0,DO$22=$L$22),VLOOKUP(MASTER_DATA_PROCESSED!$C34,Backend!$Q$9:$T$52,3,FALSE),MASTER_DATA_NORMALIZED!DO34)</f>
        <v>0</v>
      </c>
      <c r="DP34" s="95">
        <f>IF(AND(MASTER_DATA_NORMALIZED!DP34=0,DP$22=$L$22),VLOOKUP(MASTER_DATA_PROCESSED!$C34,Backend!$Q$9:$T$52,3,FALSE),MASTER_DATA_NORMALIZED!DP34)</f>
        <v>19.718065468021891</v>
      </c>
      <c r="DQ34" s="95">
        <f>IF(AND(MASTER_DATA_NORMALIZED!DQ34=0,DQ$22=$L$22),VLOOKUP(MASTER_DATA_PROCESSED!$C34,Backend!$Q$9:$T$52,3,FALSE),MASTER_DATA_NORMALIZED!DQ34)</f>
        <v>0</v>
      </c>
      <c r="DR34" s="95">
        <f>IF(AND(MASTER_DATA_NORMALIZED!DR34=0,DR$22=$L$22),VLOOKUP(MASTER_DATA_PROCESSED!$C34,Backend!$Q$9:$T$52,3,FALSE),MASTER_DATA_NORMALIZED!DR34)</f>
        <v>0</v>
      </c>
      <c r="DS34" s="95">
        <f>IF(AND(MASTER_DATA_NORMALIZED!DS34=0,DS$22=$L$22),VLOOKUP(MASTER_DATA_PROCESSED!$C34,Backend!$Q$9:$T$52,3,FALSE),MASTER_DATA_NORMALIZED!DS34)</f>
        <v>0</v>
      </c>
      <c r="DT34" s="95">
        <f>IF(AND(MASTER_DATA_NORMALIZED!DT34=0,DT$22=$L$22),VLOOKUP(MASTER_DATA_PROCESSED!$C34,Backend!$Q$9:$T$52,3,FALSE),MASTER_DATA_NORMALIZED!DT34)</f>
        <v>9.8590327340109454</v>
      </c>
      <c r="DU34" s="95">
        <f>IF(AND(MASTER_DATA_NORMALIZED!DU34=0,DU$22=$L$22),VLOOKUP(MASTER_DATA_PROCESSED!$C34,Backend!$Q$9:$T$52,3,FALSE),MASTER_DATA_NORMALIZED!DU34)</f>
        <v>0</v>
      </c>
      <c r="DV34" s="95">
        <f>IF(AND(MASTER_DATA_NORMALIZED!DV34=0,DV$22=$L$22),VLOOKUP(MASTER_DATA_PROCESSED!$C34,Backend!$Q$9:$T$52,3,FALSE),MASTER_DATA_NORMALIZED!DV34)</f>
        <v>0</v>
      </c>
      <c r="DW34" s="95">
        <f>IF(AND(MASTER_DATA_NORMALIZED!DW34=0,DW$22=$L$22),VLOOKUP(MASTER_DATA_PROCESSED!$C34,Backend!$Q$9:$T$52,3,FALSE),MASTER_DATA_NORMALIZED!DW34)</f>
        <v>0</v>
      </c>
      <c r="DX34" s="95">
        <f>IF(AND(MASTER_DATA_NORMALIZED!DX34=0,DX$22=$L$22),VLOOKUP(MASTER_DATA_PROCESSED!$C34,Backend!$Q$9:$T$52,3,FALSE),MASTER_DATA_NORMALIZED!DX34)</f>
        <v>4.9295163670054727</v>
      </c>
      <c r="DY34" s="95">
        <f>IF(AND(MASTER_DATA_NORMALIZED!DY34=0,DY$22=$L$22),VLOOKUP(MASTER_DATA_PROCESSED!$C34,Backend!$Q$9:$T$52,3,FALSE),MASTER_DATA_NORMALIZED!DY34)</f>
        <v>0</v>
      </c>
      <c r="DZ34" s="95">
        <f>IF(AND(MASTER_DATA_NORMALIZED!DZ34=0,DZ$22=$L$22),VLOOKUP(MASTER_DATA_PROCESSED!$C34,Backend!$Q$9:$T$52,3,FALSE),MASTER_DATA_NORMALIZED!DZ34)</f>
        <v>0</v>
      </c>
      <c r="EA34" s="95">
        <f>IF(AND(MASTER_DATA_NORMALIZED!EA34=0,EA$22=$L$22),VLOOKUP(MASTER_DATA_PROCESSED!$C34,Backend!$Q$9:$T$52,3,FALSE),MASTER_DATA_NORMALIZED!EA34)</f>
        <v>0</v>
      </c>
      <c r="EB34" s="95">
        <f>IF(AND(MASTER_DATA_NORMALIZED!EB34=0,EB$22=$L$22),VLOOKUP(MASTER_DATA_PROCESSED!$C34,Backend!$Q$9:$T$52,3,FALSE),MASTER_DATA_NORMALIZED!EB34)</f>
        <v>3.9436130936043781</v>
      </c>
      <c r="EC34" s="95" t="e">
        <f>IF(AND(MASTER_DATA_NORMALIZED!EC34=0,EC$22=$L$22),VLOOKUP(MASTER_DATA_PROCESSED!$C34,Backend!$Q$9:$T$52,3,FALSE),MASTER_DATA_NORMALIZED!EC34)</f>
        <v>#DIV/0!</v>
      </c>
      <c r="ED34" s="95" t="e">
        <f>IF(AND(MASTER_DATA_NORMALIZED!ED34=0,ED$22=$L$22),VLOOKUP(MASTER_DATA_PROCESSED!$C34,Backend!$Q$9:$T$52,3,FALSE),MASTER_DATA_NORMALIZED!ED34)</f>
        <v>#DIV/0!</v>
      </c>
      <c r="EE34" s="95" t="e">
        <f>IF(AND(MASTER_DATA_NORMALIZED!EE34=0,EE$22=$L$22),VLOOKUP(MASTER_DATA_PROCESSED!$C34,Backend!$Q$9:$T$52,3,FALSE),MASTER_DATA_NORMALIZED!EE34)</f>
        <v>#DIV/0!</v>
      </c>
      <c r="EF34" s="95" t="e">
        <f>IF(AND(MASTER_DATA_NORMALIZED!EF34=0,EF$22=$L$22),VLOOKUP(MASTER_DATA_PROCESSED!$C34,Backend!$Q$9:$T$52,3,FALSE),MASTER_DATA_NORMALIZED!EF34)</f>
        <v>#VALUE!</v>
      </c>
      <c r="EG34" s="95">
        <f>IF(AND(MASTER_DATA_NORMALIZED!EG34=0,EG$22=$L$22),VLOOKUP(MASTER_DATA_PROCESSED!$C34,Backend!$Q$9:$T$52,3,FALSE),MASTER_DATA_NORMALIZED!EG34)</f>
        <v>0</v>
      </c>
      <c r="EH34" s="95">
        <f>IF(AND(MASTER_DATA_NORMALIZED!EH34=0,EH$22=$L$22),VLOOKUP(MASTER_DATA_PROCESSED!$C34,Backend!$Q$9:$T$52,3,FALSE),MASTER_DATA_NORMALIZED!EH34)</f>
        <v>0</v>
      </c>
      <c r="EI34" s="95">
        <f>IF(AND(MASTER_DATA_NORMALIZED!EI34=0,EI$22=$L$22),VLOOKUP(MASTER_DATA_PROCESSED!$C34,Backend!$Q$9:$T$52,3,FALSE),MASTER_DATA_NORMALIZED!EI34)</f>
        <v>0</v>
      </c>
      <c r="EJ34" s="95">
        <f>IF(AND(MASTER_DATA_NORMALIZED!EJ34=0,EJ$22=$L$22),VLOOKUP(MASTER_DATA_PROCESSED!$C34,Backend!$Q$9:$T$52,3,FALSE),MASTER_DATA_NORMALIZED!EJ34)</f>
        <v>25.36958170696251</v>
      </c>
      <c r="EK34" s="95">
        <f>IF(AND(MASTER_DATA_NORMALIZED!EK34=0,EK$22=$L$22),VLOOKUP(MASTER_DATA_PROCESSED!$C34,Backend!$Q$9:$T$52,3,FALSE),MASTER_DATA_NORMALIZED!EK34)</f>
        <v>0</v>
      </c>
      <c r="EL34" s="95">
        <f>IF(AND(MASTER_DATA_NORMALIZED!EL34=0,EL$22=$L$22),VLOOKUP(MASTER_DATA_PROCESSED!$C34,Backend!$Q$9:$T$52,3,FALSE),MASTER_DATA_NORMALIZED!EL34)</f>
        <v>0</v>
      </c>
      <c r="EM34" s="95">
        <f>IF(AND(MASTER_DATA_NORMALIZED!EM34=0,EM$22=$L$22),VLOOKUP(MASTER_DATA_PROCESSED!$C34,Backend!$Q$9:$T$52,3,FALSE),MASTER_DATA_NORMALIZED!EM34)</f>
        <v>0</v>
      </c>
      <c r="EN34" s="95">
        <f>IF(AND(MASTER_DATA_NORMALIZED!EN34=0,EN$22=$L$22),VLOOKUP(MASTER_DATA_PROCESSED!$C34,Backend!$Q$9:$T$52,3,FALSE),MASTER_DATA_NORMALIZED!EN34)</f>
        <v>25.36958170696251</v>
      </c>
      <c r="EO34" s="95">
        <f>IF(AND(MASTER_DATA_NORMALIZED!EO34=0,EO$22=$L$22),VLOOKUP(MASTER_DATA_PROCESSED!$C34,Backend!$Q$9:$T$52,3,FALSE),MASTER_DATA_NORMALIZED!EO34)</f>
        <v>0</v>
      </c>
      <c r="EP34" s="95">
        <f>IF(AND(MASTER_DATA_NORMALIZED!EP34=0,EP$22=$L$22),VLOOKUP(MASTER_DATA_PROCESSED!$C34,Backend!$Q$9:$T$52,3,FALSE),MASTER_DATA_NORMALIZED!EP34)</f>
        <v>0</v>
      </c>
      <c r="EQ34" s="95">
        <f>IF(AND(MASTER_DATA_NORMALIZED!EQ34=0,EQ$22=$L$22),VLOOKUP(MASTER_DATA_PROCESSED!$C34,Backend!$Q$9:$T$52,3,FALSE),MASTER_DATA_NORMALIZED!EQ34)</f>
        <v>0</v>
      </c>
      <c r="ER34" s="95">
        <f>IF(AND(MASTER_DATA_NORMALIZED!ER34=0,ER$22=$L$22),VLOOKUP(MASTER_DATA_PROCESSED!$C34,Backend!$Q$9:$T$52,3,FALSE),MASTER_DATA_NORMALIZED!ER34)</f>
        <v>25.36958170696251</v>
      </c>
      <c r="ES34" s="95">
        <f>IF(AND(MASTER_DATA_NORMALIZED!ES34=0,ES$22=$L$22),VLOOKUP(MASTER_DATA_PROCESSED!$C34,Backend!$Q$9:$T$52,3,FALSE),MASTER_DATA_NORMALIZED!ES34)</f>
        <v>0</v>
      </c>
      <c r="ET34" s="95">
        <f>IF(AND(MASTER_DATA_NORMALIZED!ET34=0,ET$22=$L$22),VLOOKUP(MASTER_DATA_PROCESSED!$C34,Backend!$Q$9:$T$52,3,FALSE),MASTER_DATA_NORMALIZED!ET34)</f>
        <v>0</v>
      </c>
      <c r="EU34" s="95">
        <f>IF(AND(MASTER_DATA_NORMALIZED!EU34=0,EU$22=$L$22),VLOOKUP(MASTER_DATA_PROCESSED!$C34,Backend!$Q$9:$T$52,3,FALSE),MASTER_DATA_NORMALIZED!EU34)</f>
        <v>0</v>
      </c>
      <c r="EV34" s="95">
        <f>IF(AND(MASTER_DATA_NORMALIZED!EV34=0,EV$22=$L$22),VLOOKUP(MASTER_DATA_PROCESSED!$C34,Backend!$Q$9:$T$52,3,FALSE),MASTER_DATA_NORMALIZED!EV34)</f>
        <v>25.36958170696251</v>
      </c>
      <c r="EW34" s="95">
        <f>IF(AND(MASTER_DATA_NORMALIZED!EW34=0,EW$22=$L$22),VLOOKUP(MASTER_DATA_PROCESSED!$C34,Backend!$Q$9:$T$52,3,FALSE),MASTER_DATA_NORMALIZED!EW34)</f>
        <v>0</v>
      </c>
      <c r="EX34" s="95">
        <f>IF(AND(MASTER_DATA_NORMALIZED!EX34=0,EX$22=$L$22),VLOOKUP(MASTER_DATA_PROCESSED!$C34,Backend!$Q$9:$T$52,3,FALSE),MASTER_DATA_NORMALIZED!EX34)</f>
        <v>0</v>
      </c>
      <c r="EY34" s="95">
        <f>IF(AND(MASTER_DATA_NORMALIZED!EY34=0,EY$22=$L$22),VLOOKUP(MASTER_DATA_PROCESSED!$C34,Backend!$Q$9:$T$52,3,FALSE),MASTER_DATA_NORMALIZED!EY34)</f>
        <v>0</v>
      </c>
      <c r="EZ34" s="95">
        <f>IF(AND(MASTER_DATA_NORMALIZED!EZ34=0,EZ$22=$L$22),VLOOKUP(MASTER_DATA_PROCESSED!$C34,Backend!$Q$9:$T$52,3,FALSE),MASTER_DATA_NORMALIZED!EZ34)</f>
        <v>25.36958170696251</v>
      </c>
      <c r="FA34" s="95">
        <f>IF(AND(MASTER_DATA_NORMALIZED!FA34=0,FA$22=$L$22),VLOOKUP(MASTER_DATA_PROCESSED!$C34,Backend!$Q$9:$T$52,3,FALSE),MASTER_DATA_NORMALIZED!FA34)</f>
        <v>0</v>
      </c>
      <c r="FB34" s="95">
        <f>IF(AND(MASTER_DATA_NORMALIZED!FB34=0,FB$22=$L$22),VLOOKUP(MASTER_DATA_PROCESSED!$C34,Backend!$Q$9:$T$52,3,FALSE),MASTER_DATA_NORMALIZED!FB34)</f>
        <v>0</v>
      </c>
      <c r="FC34" s="95">
        <f>IF(AND(MASTER_DATA_NORMALIZED!FC34=0,FC$22=$L$22),VLOOKUP(MASTER_DATA_PROCESSED!$C34,Backend!$Q$9:$T$52,3,FALSE),MASTER_DATA_NORMALIZED!FC34)</f>
        <v>0</v>
      </c>
      <c r="FD34" s="95">
        <f>IF(AND(MASTER_DATA_NORMALIZED!FD34=0,FD$22=$L$22),VLOOKUP(MASTER_DATA_PROCESSED!$C34,Backend!$Q$9:$T$52,3,FALSE),MASTER_DATA_NORMALIZED!FD34)</f>
        <v>25.36958170696251</v>
      </c>
      <c r="FE34" s="95">
        <f>IF(AND(MASTER_DATA_NORMALIZED!FE34=0,FE$22=$L$22),VLOOKUP(MASTER_DATA_PROCESSED!$C34,Backend!$Q$9:$T$52,3,FALSE),MASTER_DATA_NORMALIZED!FE34)</f>
        <v>0</v>
      </c>
      <c r="FF34" s="95">
        <f>IF(AND(MASTER_DATA_NORMALIZED!FF34=0,FF$22=$L$22),VLOOKUP(MASTER_DATA_PROCESSED!$C34,Backend!$Q$9:$T$52,3,FALSE),MASTER_DATA_NORMALIZED!FF34)</f>
        <v>0</v>
      </c>
      <c r="FG34" s="95">
        <f>IF(AND(MASTER_DATA_NORMALIZED!FG34=0,FG$22=$L$22),VLOOKUP(MASTER_DATA_PROCESSED!$C34,Backend!$Q$9:$T$52,3,FALSE),MASTER_DATA_NORMALIZED!FG34)</f>
        <v>0</v>
      </c>
      <c r="FH34" s="95">
        <f>IF(AND(MASTER_DATA_NORMALIZED!FH34=0,FH$22=$L$22),VLOOKUP(MASTER_DATA_PROCESSED!$C34,Backend!$Q$9:$T$52,3,FALSE),MASTER_DATA_NORMALIZED!FH34)</f>
        <v>25.36958170696251</v>
      </c>
      <c r="FI34" s="95">
        <f>IF(AND(MASTER_DATA_NORMALIZED!FI34=0,FI$22=$L$22),VLOOKUP(MASTER_DATA_PROCESSED!$C34,Backend!$Q$9:$T$52,3,FALSE),MASTER_DATA_NORMALIZED!FI34)</f>
        <v>0</v>
      </c>
      <c r="FJ34" s="95">
        <f>IF(AND(MASTER_DATA_NORMALIZED!FJ34=0,FJ$22=$L$22),VLOOKUP(MASTER_DATA_PROCESSED!$C34,Backend!$Q$9:$T$52,3,FALSE),MASTER_DATA_NORMALIZED!FJ34)</f>
        <v>0</v>
      </c>
      <c r="FK34" s="95">
        <f>IF(AND(MASTER_DATA_NORMALIZED!FK34=0,FK$22=$L$22),VLOOKUP(MASTER_DATA_PROCESSED!$C34,Backend!$Q$9:$T$52,3,FALSE),MASTER_DATA_NORMALIZED!FK34)</f>
        <v>0</v>
      </c>
      <c r="FL34" s="95">
        <f>IF(AND(MASTER_DATA_NORMALIZED!FL34=0,FL$22=$L$22),VLOOKUP(MASTER_DATA_PROCESSED!$C34,Backend!$Q$9:$T$52,3,FALSE),MASTER_DATA_NORMALIZED!FL34)</f>
        <v>25.36958170696251</v>
      </c>
      <c r="FM34" s="95">
        <f>IF(AND(MASTER_DATA_NORMALIZED!FM34=0,FM$22=$L$22),VLOOKUP(MASTER_DATA_PROCESSED!$C34,Backend!$Q$9:$T$52,3,FALSE),MASTER_DATA_NORMALIZED!FM34)</f>
        <v>0</v>
      </c>
      <c r="FN34" s="95">
        <f>IF(AND(MASTER_DATA_NORMALIZED!FN34=0,FN$22=$L$22),VLOOKUP(MASTER_DATA_PROCESSED!$C34,Backend!$Q$9:$T$52,3,FALSE),MASTER_DATA_NORMALIZED!FN34)</f>
        <v>0</v>
      </c>
      <c r="FO34" s="95">
        <f>IF(AND(MASTER_DATA_NORMALIZED!FO34=0,FO$22=$L$22),VLOOKUP(MASTER_DATA_PROCESSED!$C34,Backend!$Q$9:$T$52,3,FALSE),MASTER_DATA_NORMALIZED!FO34)</f>
        <v>0</v>
      </c>
      <c r="FP34" s="95">
        <f>IF(AND(MASTER_DATA_NORMALIZED!FP34=0,FP$22=$L$22),VLOOKUP(MASTER_DATA_PROCESSED!$C34,Backend!$Q$9:$T$52,3,FALSE),MASTER_DATA_NORMALIZED!FP34)</f>
        <v>25.36958170696251</v>
      </c>
      <c r="FQ34" s="95">
        <f>IF(AND(MASTER_DATA_NORMALIZED!FQ34=0,FQ$22=$L$22),VLOOKUP(MASTER_DATA_PROCESSED!$C34,Backend!$Q$9:$T$52,3,FALSE),MASTER_DATA_NORMALIZED!FQ34)</f>
        <v>0</v>
      </c>
      <c r="FR34" s="95">
        <f>IF(AND(MASTER_DATA_NORMALIZED!FR34=0,FR$22=$L$22),VLOOKUP(MASTER_DATA_PROCESSED!$C34,Backend!$Q$9:$T$52,3,FALSE),MASTER_DATA_NORMALIZED!FR34)</f>
        <v>0</v>
      </c>
      <c r="FS34" s="95">
        <f>IF(AND(MASTER_DATA_NORMALIZED!FS34=0,FS$22=$L$22),VLOOKUP(MASTER_DATA_PROCESSED!$C34,Backend!$Q$9:$T$52,3,FALSE),MASTER_DATA_NORMALIZED!FS34)</f>
        <v>0</v>
      </c>
      <c r="FT34" s="95">
        <f>IF(AND(MASTER_DATA_NORMALIZED!FT34=0,FT$22=$L$22),VLOOKUP(MASTER_DATA_PROCESSED!$C34,Backend!$Q$9:$T$52,3,FALSE),MASTER_DATA_NORMALIZED!FT34)</f>
        <v>25.36958170696251</v>
      </c>
      <c r="FU34" s="95">
        <f>IF(AND(MASTER_DATA_NORMALIZED!FU34=0,FU$22=$L$22),VLOOKUP(MASTER_DATA_PROCESSED!$C34,Backend!$Q$9:$T$52,3,FALSE),MASTER_DATA_NORMALIZED!FU34)</f>
        <v>0</v>
      </c>
      <c r="FV34" s="95">
        <f>IF(AND(MASTER_DATA_NORMALIZED!FV34=0,FV$22=$L$22),VLOOKUP(MASTER_DATA_PROCESSED!$C34,Backend!$Q$9:$T$52,3,FALSE),MASTER_DATA_NORMALIZED!FV34)</f>
        <v>0</v>
      </c>
      <c r="FW34" s="95">
        <f>IF(AND(MASTER_DATA_NORMALIZED!FW34=0,FW$22=$L$22),VLOOKUP(MASTER_DATA_PROCESSED!$C34,Backend!$Q$9:$T$52,3,FALSE),MASTER_DATA_NORMALIZED!FW34)</f>
        <v>0</v>
      </c>
      <c r="FX34" s="95">
        <f>IF(AND(MASTER_DATA_NORMALIZED!FX34=0,FX$22=$L$22),VLOOKUP(MASTER_DATA_PROCESSED!$C34,Backend!$Q$9:$T$52,3,FALSE),MASTER_DATA_NORMALIZED!FX34)</f>
        <v>25.36958170696251</v>
      </c>
      <c r="FY34" s="95">
        <f>IF(AND(MASTER_DATA_NORMALIZED!FY34=0,FY$22=$L$22),VLOOKUP(MASTER_DATA_PROCESSED!$C34,Backend!$Q$9:$T$52,3,FALSE),MASTER_DATA_NORMALIZED!FY34)</f>
        <v>0</v>
      </c>
      <c r="FZ34" s="95">
        <f>IF(AND(MASTER_DATA_NORMALIZED!FZ34=0,FZ$22=$L$22),VLOOKUP(MASTER_DATA_PROCESSED!$C34,Backend!$Q$9:$T$52,3,FALSE),MASTER_DATA_NORMALIZED!FZ34)</f>
        <v>0</v>
      </c>
      <c r="GA34" s="95">
        <f>IF(AND(MASTER_DATA_NORMALIZED!GA34=0,GA$22=$L$22),VLOOKUP(MASTER_DATA_PROCESSED!$C34,Backend!$Q$9:$T$52,3,FALSE),MASTER_DATA_NORMALIZED!GA34)</f>
        <v>0</v>
      </c>
      <c r="GB34" s="95">
        <f>IF(AND(MASTER_DATA_NORMALIZED!GB34=0,GB$22=$L$22),VLOOKUP(MASTER_DATA_PROCESSED!$C34,Backend!$Q$9:$T$52,3,FALSE),MASTER_DATA_NORMALIZED!GB34)</f>
        <v>25.36958170696251</v>
      </c>
      <c r="GC34" s="95">
        <f>IF(AND(MASTER_DATA_NORMALIZED!GC34=0,GC$22=$L$22),VLOOKUP(MASTER_DATA_PROCESSED!$C34,Backend!$Q$9:$T$52,3,FALSE),MASTER_DATA_NORMALIZED!GC34)</f>
        <v>0</v>
      </c>
      <c r="GD34" s="95">
        <f>IF(AND(MASTER_DATA_NORMALIZED!GD34=0,GD$22=$L$22),VLOOKUP(MASTER_DATA_PROCESSED!$C34,Backend!$Q$9:$T$52,3,FALSE),MASTER_DATA_NORMALIZED!GD34)</f>
        <v>0</v>
      </c>
      <c r="GE34" s="95">
        <f>IF(AND(MASTER_DATA_NORMALIZED!GE34=0,GE$22=$L$22),VLOOKUP(MASTER_DATA_PROCESSED!$C34,Backend!$Q$9:$T$52,3,FALSE),MASTER_DATA_NORMALIZED!GE34)</f>
        <v>0</v>
      </c>
      <c r="GF34" s="95">
        <f>IF(AND(MASTER_DATA_NORMALIZED!GF34=0,GF$22=$L$22),VLOOKUP(MASTER_DATA_PROCESSED!$C34,Backend!$Q$9:$T$52,3,FALSE),MASTER_DATA_NORMALIZED!GF34)</f>
        <v>25.36958170696251</v>
      </c>
      <c r="GG34" s="95">
        <f>IF(AND(MASTER_DATA_NORMALIZED!GG34=0,GG$22=$L$22),VLOOKUP(MASTER_DATA_PROCESSED!$C34,Backend!$Q$9:$T$52,3,FALSE),MASTER_DATA_NORMALIZED!GG34)</f>
        <v>0</v>
      </c>
      <c r="GH34" s="95">
        <f>IF(AND(MASTER_DATA_NORMALIZED!GH34=0,GH$22=$L$22),VLOOKUP(MASTER_DATA_PROCESSED!$C34,Backend!$Q$9:$T$52,3,FALSE),MASTER_DATA_NORMALIZED!GH34)</f>
        <v>0</v>
      </c>
      <c r="GI34" s="95">
        <f>IF(AND(MASTER_DATA_NORMALIZED!GI34=0,GI$22=$L$22),VLOOKUP(MASTER_DATA_PROCESSED!$C34,Backend!$Q$9:$T$52,3,FALSE),MASTER_DATA_NORMALIZED!GI34)</f>
        <v>0</v>
      </c>
      <c r="GJ34" s="95">
        <f>IF(AND(MASTER_DATA_NORMALIZED!GJ34=0,GJ$22=$L$22),VLOOKUP(MASTER_DATA_PROCESSED!$C34,Backend!$Q$9:$T$52,3,FALSE),MASTER_DATA_NORMALIZED!GJ34)</f>
        <v>25.36958170696251</v>
      </c>
      <c r="GK34" s="95">
        <f>IF(AND(MASTER_DATA_NORMALIZED!GK34=0,GK$22=$L$22),VLOOKUP(MASTER_DATA_PROCESSED!$C34,Backend!$Q$9:$T$52,3,FALSE),MASTER_DATA_NORMALIZED!GK34)</f>
        <v>0</v>
      </c>
      <c r="GL34" s="95">
        <f>IF(AND(MASTER_DATA_NORMALIZED!GL34=0,GL$22=$L$22),VLOOKUP(MASTER_DATA_PROCESSED!$C34,Backend!$Q$9:$T$52,3,FALSE),MASTER_DATA_NORMALIZED!GL34)</f>
        <v>0</v>
      </c>
      <c r="GM34" s="95">
        <f>IF(AND(MASTER_DATA_NORMALIZED!GM34=0,GM$22=$L$22),VLOOKUP(MASTER_DATA_PROCESSED!$C34,Backend!$Q$9:$T$52,3,FALSE),MASTER_DATA_NORMALIZED!GM34)</f>
        <v>0</v>
      </c>
      <c r="GN34" s="95">
        <f>IF(AND(MASTER_DATA_NORMALIZED!GN34=0,GN$22=$L$22),VLOOKUP(MASTER_DATA_PROCESSED!$C34,Backend!$Q$9:$T$52,3,FALSE),MASTER_DATA_NORMALIZED!GN34)</f>
        <v>25.36958170696251</v>
      </c>
      <c r="GO34" s="95">
        <f>IF(AND(MASTER_DATA_NORMALIZED!GO34=0,GO$22=$L$22),VLOOKUP(MASTER_DATA_PROCESSED!$C34,Backend!$Q$9:$T$52,3,FALSE),MASTER_DATA_NORMALIZED!GO34)</f>
        <v>0</v>
      </c>
      <c r="GP34" s="95">
        <f>IF(AND(MASTER_DATA_NORMALIZED!GP34=0,GP$22=$L$22),VLOOKUP(MASTER_DATA_PROCESSED!$C34,Backend!$Q$9:$T$52,3,FALSE),MASTER_DATA_NORMALIZED!GP34)</f>
        <v>0</v>
      </c>
      <c r="GQ34" s="95">
        <f>IF(AND(MASTER_DATA_NORMALIZED!GQ34=0,GQ$22=$L$22),VLOOKUP(MASTER_DATA_PROCESSED!$C34,Backend!$Q$9:$T$52,3,FALSE),MASTER_DATA_NORMALIZED!GQ34)</f>
        <v>0</v>
      </c>
      <c r="GR34" s="95">
        <f>IF(AND(MASTER_DATA_NORMALIZED!GR34=0,GR$22=$L$22),VLOOKUP(MASTER_DATA_PROCESSED!$C34,Backend!$Q$9:$T$52,3,FALSE),MASTER_DATA_NORMALIZED!GR34)</f>
        <v>25.36958170696251</v>
      </c>
      <c r="GS34" s="95">
        <f>IF(AND(MASTER_DATA_NORMALIZED!GS34=0,GS$22=$L$22),VLOOKUP(MASTER_DATA_PROCESSED!$C34,Backend!$Q$9:$T$52,3,FALSE),MASTER_DATA_NORMALIZED!GS34)</f>
        <v>0</v>
      </c>
      <c r="GT34" s="95">
        <f>IF(AND(MASTER_DATA_NORMALIZED!GT34=0,GT$22=$L$22),VLOOKUP(MASTER_DATA_PROCESSED!$C34,Backend!$Q$9:$T$52,3,FALSE),MASTER_DATA_NORMALIZED!GT34)</f>
        <v>0</v>
      </c>
      <c r="GU34" s="95">
        <f>IF(AND(MASTER_DATA_NORMALIZED!GU34=0,GU$22=$L$22),VLOOKUP(MASTER_DATA_PROCESSED!$C34,Backend!$Q$9:$T$52,3,FALSE),MASTER_DATA_NORMALIZED!GU34)</f>
        <v>0</v>
      </c>
      <c r="GV34" s="95">
        <f>IF(AND(MASTER_DATA_NORMALIZED!GV34=0,GV$22=$L$22),VLOOKUP(MASTER_DATA_PROCESSED!$C34,Backend!$Q$9:$T$52,3,FALSE),MASTER_DATA_NORMALIZED!GV34)</f>
        <v>25.36958170696251</v>
      </c>
      <c r="GW34" s="95" t="e">
        <f>IF(AND(MASTER_DATA_NORMALIZED!GW34=0,GW$22=$L$22),VLOOKUP(MASTER_DATA_PROCESSED!$C34,Backend!$Q$9:$T$52,3,FALSE),MASTER_DATA_NORMALIZED!GW34)</f>
        <v>#REF!</v>
      </c>
      <c r="GX34" s="95" t="e">
        <f>IF(AND(MASTER_DATA_NORMALIZED!GX34=0,GX$22=$L$22),VLOOKUP(MASTER_DATA_PROCESSED!$C34,Backend!$Q$9:$T$52,3,FALSE),MASTER_DATA_NORMALIZED!GX34)</f>
        <v>#REF!</v>
      </c>
      <c r="GY34" s="95" t="e">
        <f>IF(AND(MASTER_DATA_NORMALIZED!GY34=0,GY$22=$L$22),VLOOKUP(MASTER_DATA_PROCESSED!$C34,Backend!$Q$9:$T$52,3,FALSE),MASTER_DATA_NORMALIZED!GY34)</f>
        <v>#REF!</v>
      </c>
    </row>
    <row r="35" spans="2:207" s="25" customFormat="1" ht="17.25" hidden="1" outlineLevel="1" x14ac:dyDescent="0.3">
      <c r="B35" s="183">
        <f t="shared" si="5"/>
        <v>10</v>
      </c>
      <c r="C35" s="24">
        <f t="shared" si="0"/>
        <v>16</v>
      </c>
      <c r="D35" s="79"/>
      <c r="E35" s="24">
        <v>16</v>
      </c>
      <c r="F35" s="24"/>
      <c r="G35" s="80"/>
      <c r="H35" s="34" t="s">
        <v>37</v>
      </c>
      <c r="I35" s="95">
        <f>IF(AND(MASTER_DATA_NORMALIZED!I35=0,I$22=$L$22),VLOOKUP(MASTER_DATA_PROCESSED!$C35,Backend!$Q$9:$T$52,3,FALSE),MASTER_DATA_NORMALIZED!I35)</f>
        <v>0</v>
      </c>
      <c r="J35" s="95">
        <f>IF(AND(MASTER_DATA_NORMALIZED!J35=0,J$22=$L$22),VLOOKUP(MASTER_DATA_PROCESSED!$C35,Backend!$Q$9:$T$52,3,FALSE),MASTER_DATA_NORMALIZED!J35)</f>
        <v>0</v>
      </c>
      <c r="K35" s="95">
        <f>IF(AND(MASTER_DATA_NORMALIZED!K35=0,K$22=$L$22),VLOOKUP(MASTER_DATA_PROCESSED!$C35,Backend!$Q$9:$T$52,3,FALSE),MASTER_DATA_NORMALIZED!K35)</f>
        <v>0</v>
      </c>
      <c r="L35" s="95">
        <f>IF(AND(MASTER_DATA_NORMALIZED!L35=0,L$22=$L$22),VLOOKUP(MASTER_DATA_PROCESSED!$C35,Backend!$Q$9:$T$52,3,FALSE),MASTER_DATA_NORMALIZED!L35)</f>
        <v>12.35417879907787</v>
      </c>
      <c r="M35" s="95">
        <f>IF(AND(MASTER_DATA_NORMALIZED!M35=0,M$22=$L$22),VLOOKUP(MASTER_DATA_PROCESSED!$C35,Backend!$Q$9:$T$52,3,FALSE),MASTER_DATA_NORMALIZED!M35)</f>
        <v>0</v>
      </c>
      <c r="N35" s="95">
        <f>IF(AND(MASTER_DATA_NORMALIZED!N35=0,N$22=$L$22),VLOOKUP(MASTER_DATA_PROCESSED!$C35,Backend!$Q$9:$T$52,3,FALSE),MASTER_DATA_NORMALIZED!N35)</f>
        <v>0</v>
      </c>
      <c r="O35" s="95">
        <f>IF(AND(MASTER_DATA_NORMALIZED!O35=0,O$22=$L$22),VLOOKUP(MASTER_DATA_PROCESSED!$C35,Backend!$Q$9:$T$52,3,FALSE),MASTER_DATA_NORMALIZED!O35)</f>
        <v>0</v>
      </c>
      <c r="P35" s="95">
        <f>IF(AND(MASTER_DATA_NORMALIZED!P35=0,P$22=$L$22),VLOOKUP(MASTER_DATA_PROCESSED!$C35,Backend!$Q$9:$T$52,3,FALSE),MASTER_DATA_NORMALIZED!P35)</f>
        <v>12.35417879907787</v>
      </c>
      <c r="Q35" s="95">
        <f>IF(AND(MASTER_DATA_NORMALIZED!Q35=0,Q$22=$L$22),VLOOKUP(MASTER_DATA_PROCESSED!$C35,Backend!$Q$9:$T$52,3,FALSE),MASTER_DATA_NORMALIZED!Q35)</f>
        <v>0</v>
      </c>
      <c r="R35" s="95">
        <f>IF(AND(MASTER_DATA_NORMALIZED!R35=0,R$22=$L$22),VLOOKUP(MASTER_DATA_PROCESSED!$C35,Backend!$Q$9:$T$52,3,FALSE),MASTER_DATA_NORMALIZED!R35)</f>
        <v>0</v>
      </c>
      <c r="S35" s="95">
        <f>IF(AND(MASTER_DATA_NORMALIZED!S35=0,S$22=$L$22),VLOOKUP(MASTER_DATA_PROCESSED!$C35,Backend!$Q$9:$T$52,3,FALSE),MASTER_DATA_NORMALIZED!S35)</f>
        <v>0</v>
      </c>
      <c r="T35" s="95">
        <f>IF(AND(MASTER_DATA_NORMALIZED!T35=0,T$22=$L$22),VLOOKUP(MASTER_DATA_PROCESSED!$C35,Backend!$Q$9:$T$52,3,FALSE),MASTER_DATA_NORMALIZED!T35)</f>
        <v>12.35417879907787</v>
      </c>
      <c r="U35" s="95">
        <f>IF(AND(MASTER_DATA_NORMALIZED!U35=0,U$22=$L$22),VLOOKUP(MASTER_DATA_PROCESSED!$C35,Backend!$Q$9:$T$52,3,FALSE),MASTER_DATA_NORMALIZED!U35)</f>
        <v>0</v>
      </c>
      <c r="V35" s="95">
        <f>IF(AND(MASTER_DATA_NORMALIZED!V35=0,V$22=$L$22),VLOOKUP(MASTER_DATA_PROCESSED!$C35,Backend!$Q$9:$T$52,3,FALSE),MASTER_DATA_NORMALIZED!V35)</f>
        <v>0</v>
      </c>
      <c r="W35" s="95">
        <f>IF(AND(MASTER_DATA_NORMALIZED!W35=0,W$22=$L$22),VLOOKUP(MASTER_DATA_PROCESSED!$C35,Backend!$Q$9:$T$52,3,FALSE),MASTER_DATA_NORMALIZED!W35)</f>
        <v>0</v>
      </c>
      <c r="X35" s="95">
        <f>IF(AND(MASTER_DATA_NORMALIZED!X35=0,X$22=$L$22),VLOOKUP(MASTER_DATA_PROCESSED!$C35,Backend!$Q$9:$T$52,3,FALSE),MASTER_DATA_NORMALIZED!X35)</f>
        <v>12.35417879907787</v>
      </c>
      <c r="Y35" s="95">
        <f>IF(AND(MASTER_DATA_NORMALIZED!Y35=0,Y$22=$L$22),VLOOKUP(MASTER_DATA_PROCESSED!$C35,Backend!$Q$9:$T$52,3,FALSE),MASTER_DATA_NORMALIZED!Y35)</f>
        <v>0</v>
      </c>
      <c r="Z35" s="95">
        <f>IF(AND(MASTER_DATA_NORMALIZED!Z35=0,Z$22=$L$22),VLOOKUP(MASTER_DATA_PROCESSED!$C35,Backend!$Q$9:$T$52,3,FALSE),MASTER_DATA_NORMALIZED!Z35)</f>
        <v>0</v>
      </c>
      <c r="AA35" s="95">
        <f>IF(AND(MASTER_DATA_NORMALIZED!AA35=0,AA$22=$L$22),VLOOKUP(MASTER_DATA_PROCESSED!$C35,Backend!$Q$9:$T$52,3,FALSE),MASTER_DATA_NORMALIZED!AA35)</f>
        <v>0</v>
      </c>
      <c r="AB35" s="95">
        <f>IF(AND(MASTER_DATA_NORMALIZED!AB35=0,AB$22=$L$22),VLOOKUP(MASTER_DATA_PROCESSED!$C35,Backend!$Q$9:$T$52,3,FALSE),MASTER_DATA_NORMALIZED!AB35)</f>
        <v>12.35417879907787</v>
      </c>
      <c r="AC35" s="95">
        <f>IF(AND(MASTER_DATA_NORMALIZED!AC35=0,AC$22=$L$22),VLOOKUP(MASTER_DATA_PROCESSED!$C35,Backend!$Q$9:$T$52,3,FALSE),MASTER_DATA_NORMALIZED!AC35)</f>
        <v>0</v>
      </c>
      <c r="AD35" s="95">
        <f>IF(AND(MASTER_DATA_NORMALIZED!AD35=0,AD$22=$L$22),VLOOKUP(MASTER_DATA_PROCESSED!$C35,Backend!$Q$9:$T$52,3,FALSE),MASTER_DATA_NORMALIZED!AD35)</f>
        <v>0</v>
      </c>
      <c r="AE35" s="95">
        <f>IF(AND(MASTER_DATA_NORMALIZED!AE35=0,AE$22=$L$22),VLOOKUP(MASTER_DATA_PROCESSED!$C35,Backend!$Q$9:$T$52,3,FALSE),MASTER_DATA_NORMALIZED!AE35)</f>
        <v>0</v>
      </c>
      <c r="AF35" s="95">
        <f>IF(AND(MASTER_DATA_NORMALIZED!AF35=0,AF$22=$L$22),VLOOKUP(MASTER_DATA_PROCESSED!$C35,Backend!$Q$9:$T$52,3,FALSE),MASTER_DATA_NORMALIZED!AF35)</f>
        <v>12.35417879907787</v>
      </c>
      <c r="AG35" s="95">
        <f>IF(AND(MASTER_DATA_NORMALIZED!AG35=0,AG$22=$L$22),VLOOKUP(MASTER_DATA_PROCESSED!$C35,Backend!$Q$9:$T$52,3,FALSE),MASTER_DATA_NORMALIZED!AG35)</f>
        <v>0</v>
      </c>
      <c r="AH35" s="95">
        <f>IF(AND(MASTER_DATA_NORMALIZED!AH35=0,AH$22=$L$22),VLOOKUP(MASTER_DATA_PROCESSED!$C35,Backend!$Q$9:$T$52,3,FALSE),MASTER_DATA_NORMALIZED!AH35)</f>
        <v>0</v>
      </c>
      <c r="AI35" s="95">
        <f>IF(AND(MASTER_DATA_NORMALIZED!AI35=0,AI$22=$L$22),VLOOKUP(MASTER_DATA_PROCESSED!$C35,Backend!$Q$9:$T$52,3,FALSE),MASTER_DATA_NORMALIZED!AI35)</f>
        <v>0</v>
      </c>
      <c r="AJ35" s="95">
        <f>IF(AND(MASTER_DATA_NORMALIZED!AJ35=0,AJ$22=$L$22),VLOOKUP(MASTER_DATA_PROCESSED!$C35,Backend!$Q$9:$T$52,3,FALSE),MASTER_DATA_NORMALIZED!AJ35)</f>
        <v>12.35417879907787</v>
      </c>
      <c r="AK35" s="95">
        <f>IF(AND(MASTER_DATA_NORMALIZED!AK35=0,AK$22=$L$22),VLOOKUP(MASTER_DATA_PROCESSED!$C35,Backend!$Q$9:$T$52,3,FALSE),MASTER_DATA_NORMALIZED!AK35)</f>
        <v>0</v>
      </c>
      <c r="AL35" s="95">
        <f>IF(AND(MASTER_DATA_NORMALIZED!AL35=0,AL$22=$L$22),VLOOKUP(MASTER_DATA_PROCESSED!$C35,Backend!$Q$9:$T$52,3,FALSE),MASTER_DATA_NORMALIZED!AL35)</f>
        <v>0</v>
      </c>
      <c r="AM35" s="95">
        <f>IF(AND(MASTER_DATA_NORMALIZED!AM35=0,AM$22=$L$22),VLOOKUP(MASTER_DATA_PROCESSED!$C35,Backend!$Q$9:$T$52,3,FALSE),MASTER_DATA_NORMALIZED!AM35)</f>
        <v>0</v>
      </c>
      <c r="AN35" s="95">
        <f>IF(AND(MASTER_DATA_NORMALIZED!AN35=0,AN$22=$L$22),VLOOKUP(MASTER_DATA_PROCESSED!$C35,Backend!$Q$9:$T$52,3,FALSE),MASTER_DATA_NORMALIZED!AN35)</f>
        <v>12.35417879907787</v>
      </c>
      <c r="AO35" s="95">
        <f>IF(AND(MASTER_DATA_NORMALIZED!AO35=0,AO$22=$L$22),VLOOKUP(MASTER_DATA_PROCESSED!$C35,Backend!$Q$9:$T$52,3,FALSE),MASTER_DATA_NORMALIZED!AO35)</f>
        <v>0</v>
      </c>
      <c r="AP35" s="95">
        <f>IF(AND(MASTER_DATA_NORMALIZED!AP35=0,AP$22=$L$22),VLOOKUP(MASTER_DATA_PROCESSED!$C35,Backend!$Q$9:$T$52,3,FALSE),MASTER_DATA_NORMALIZED!AP35)</f>
        <v>0</v>
      </c>
      <c r="AQ35" s="95">
        <f>IF(AND(MASTER_DATA_NORMALIZED!AQ35=0,AQ$22=$L$22),VLOOKUP(MASTER_DATA_PROCESSED!$C35,Backend!$Q$9:$T$52,3,FALSE),MASTER_DATA_NORMALIZED!AQ35)</f>
        <v>0</v>
      </c>
      <c r="AR35" s="95">
        <f>IF(AND(MASTER_DATA_NORMALIZED!AR35=0,AR$22=$L$22),VLOOKUP(MASTER_DATA_PROCESSED!$C35,Backend!$Q$9:$T$52,3,FALSE),MASTER_DATA_NORMALIZED!AR35)</f>
        <v>12.35417879907787</v>
      </c>
      <c r="AS35" s="95">
        <f>IF(AND(MASTER_DATA_NORMALIZED!AS35=0,AS$22=$L$22),VLOOKUP(MASTER_DATA_PROCESSED!$C35,Backend!$Q$9:$T$52,3,FALSE),MASTER_DATA_NORMALIZED!AS35)</f>
        <v>0</v>
      </c>
      <c r="AT35" s="95">
        <f>IF(AND(MASTER_DATA_NORMALIZED!AT35=0,AT$22=$L$22),VLOOKUP(MASTER_DATA_PROCESSED!$C35,Backend!$Q$9:$T$52,3,FALSE),MASTER_DATA_NORMALIZED!AT35)</f>
        <v>0</v>
      </c>
      <c r="AU35" s="95">
        <f>IF(AND(MASTER_DATA_NORMALIZED!AU35=0,AU$22=$L$22),VLOOKUP(MASTER_DATA_PROCESSED!$C35,Backend!$Q$9:$T$52,3,FALSE),MASTER_DATA_NORMALIZED!AU35)</f>
        <v>0</v>
      </c>
      <c r="AV35" s="95">
        <f>IF(AND(MASTER_DATA_NORMALIZED!AV35=0,AV$22=$L$22),VLOOKUP(MASTER_DATA_PROCESSED!$C35,Backend!$Q$9:$T$52,3,FALSE),MASTER_DATA_NORMALIZED!AV35)</f>
        <v>12.35417879907787</v>
      </c>
      <c r="AW35" s="95">
        <f>IF(AND(MASTER_DATA_NORMALIZED!AW35=0,AW$22=$L$22),VLOOKUP(MASTER_DATA_PROCESSED!$C35,Backend!$Q$9:$T$52,3,FALSE),MASTER_DATA_NORMALIZED!AW35)</f>
        <v>0</v>
      </c>
      <c r="AX35" s="95">
        <f>IF(AND(MASTER_DATA_NORMALIZED!AX35=0,AX$22=$L$22),VLOOKUP(MASTER_DATA_PROCESSED!$C35,Backend!$Q$9:$T$52,3,FALSE),MASTER_DATA_NORMALIZED!AX35)</f>
        <v>0</v>
      </c>
      <c r="AY35" s="95">
        <f>IF(AND(MASTER_DATA_NORMALIZED!AY35=0,AY$22=$L$22),VLOOKUP(MASTER_DATA_PROCESSED!$C35,Backend!$Q$9:$T$52,3,FALSE),MASTER_DATA_NORMALIZED!AY35)</f>
        <v>0</v>
      </c>
      <c r="AZ35" s="95">
        <f>IF(AND(MASTER_DATA_NORMALIZED!AZ35=0,AZ$22=$L$22),VLOOKUP(MASTER_DATA_PROCESSED!$C35,Backend!$Q$9:$T$52,3,FALSE),MASTER_DATA_NORMALIZED!AZ35)</f>
        <v>12.35417879907787</v>
      </c>
      <c r="BA35" s="95">
        <f>IF(AND(MASTER_DATA_NORMALIZED!BA35=0,BA$22=$L$22),VLOOKUP(MASTER_DATA_PROCESSED!$C35,Backend!$Q$9:$T$52,3,FALSE),MASTER_DATA_NORMALIZED!BA35)</f>
        <v>0</v>
      </c>
      <c r="BB35" s="95">
        <f>IF(AND(MASTER_DATA_NORMALIZED!BB35=0,BB$22=$L$22),VLOOKUP(MASTER_DATA_PROCESSED!$C35,Backend!$Q$9:$T$52,3,FALSE),MASTER_DATA_NORMALIZED!BB35)</f>
        <v>0</v>
      </c>
      <c r="BC35" s="95">
        <f>IF(AND(MASTER_DATA_NORMALIZED!BC35=0,BC$22=$L$22),VLOOKUP(MASTER_DATA_PROCESSED!$C35,Backend!$Q$9:$T$52,3,FALSE),MASTER_DATA_NORMALIZED!BC35)</f>
        <v>0</v>
      </c>
      <c r="BD35" s="95">
        <f>IF(AND(MASTER_DATA_NORMALIZED!BD35=0,BD$22=$L$22),VLOOKUP(MASTER_DATA_PROCESSED!$C35,Backend!$Q$9:$T$52,3,FALSE),MASTER_DATA_NORMALIZED!BD35)</f>
        <v>12.35417879907787</v>
      </c>
      <c r="BE35" s="95">
        <f>IF(AND(MASTER_DATA_NORMALIZED!BE35=0,BE$22=$L$22),VLOOKUP(MASTER_DATA_PROCESSED!$C35,Backend!$Q$9:$T$52,3,FALSE),MASTER_DATA_NORMALIZED!BE35)</f>
        <v>0</v>
      </c>
      <c r="BF35" s="95">
        <f>IF(AND(MASTER_DATA_NORMALIZED!BF35=0,BF$22=$L$22),VLOOKUP(MASTER_DATA_PROCESSED!$C35,Backend!$Q$9:$T$52,3,FALSE),MASTER_DATA_NORMALIZED!BF35)</f>
        <v>0</v>
      </c>
      <c r="BG35" s="95">
        <f>IF(AND(MASTER_DATA_NORMALIZED!BG35=0,BG$22=$L$22),VLOOKUP(MASTER_DATA_PROCESSED!$C35,Backend!$Q$9:$T$52,3,FALSE),MASTER_DATA_NORMALIZED!BG35)</f>
        <v>0</v>
      </c>
      <c r="BH35" s="95">
        <f>IF(AND(MASTER_DATA_NORMALIZED!BH35=0,BH$22=$L$22),VLOOKUP(MASTER_DATA_PROCESSED!$C35,Backend!$Q$9:$T$52,3,FALSE),MASTER_DATA_NORMALIZED!BH35)</f>
        <v>12.35417879907787</v>
      </c>
      <c r="BI35" s="95">
        <f>IF(AND(MASTER_DATA_NORMALIZED!BI35=0,BI$22=$L$22),VLOOKUP(MASTER_DATA_PROCESSED!$C35,Backend!$Q$9:$T$52,3,FALSE),MASTER_DATA_NORMALIZED!BI35)</f>
        <v>0</v>
      </c>
      <c r="BJ35" s="95">
        <f>IF(AND(MASTER_DATA_NORMALIZED!BJ35=0,BJ$22=$L$22),VLOOKUP(MASTER_DATA_PROCESSED!$C35,Backend!$Q$9:$T$52,3,FALSE),MASTER_DATA_NORMALIZED!BJ35)</f>
        <v>0</v>
      </c>
      <c r="BK35" s="95">
        <f>IF(AND(MASTER_DATA_NORMALIZED!BK35=0,BK$22=$L$22),VLOOKUP(MASTER_DATA_PROCESSED!$C35,Backend!$Q$9:$T$52,3,FALSE),MASTER_DATA_NORMALIZED!BK35)</f>
        <v>0</v>
      </c>
      <c r="BL35" s="95">
        <f>IF(AND(MASTER_DATA_NORMALIZED!BL35=0,BL$22=$L$22),VLOOKUP(MASTER_DATA_PROCESSED!$C35,Backend!$Q$9:$T$52,3,FALSE),MASTER_DATA_NORMALIZED!BL35)</f>
        <v>12.35417879907787</v>
      </c>
      <c r="BM35" s="95">
        <f>IF(AND(MASTER_DATA_NORMALIZED!BM35=0,BM$22=$L$22),VLOOKUP(MASTER_DATA_PROCESSED!$C35,Backend!$Q$9:$T$52,3,FALSE),MASTER_DATA_NORMALIZED!BM35)</f>
        <v>0</v>
      </c>
      <c r="BN35" s="95">
        <f>IF(AND(MASTER_DATA_NORMALIZED!BN35=0,BN$22=$L$22),VLOOKUP(MASTER_DATA_PROCESSED!$C35,Backend!$Q$9:$T$52,3,FALSE),MASTER_DATA_NORMALIZED!BN35)</f>
        <v>0</v>
      </c>
      <c r="BO35" s="95">
        <f>IF(AND(MASTER_DATA_NORMALIZED!BO35=0,BO$22=$L$22),VLOOKUP(MASTER_DATA_PROCESSED!$C35,Backend!$Q$9:$T$52,3,FALSE),MASTER_DATA_NORMALIZED!BO35)</f>
        <v>0</v>
      </c>
      <c r="BP35" s="95">
        <f>IF(AND(MASTER_DATA_NORMALIZED!BP35=0,BP$22=$L$22),VLOOKUP(MASTER_DATA_PROCESSED!$C35,Backend!$Q$9:$T$52,3,FALSE),MASTER_DATA_NORMALIZED!BP35)</f>
        <v>12.35417879907787</v>
      </c>
      <c r="BQ35" s="95">
        <f>IF(AND(MASTER_DATA_NORMALIZED!BQ35=0,BQ$22=$L$22),VLOOKUP(MASTER_DATA_PROCESSED!$C35,Backend!$Q$9:$T$52,3,FALSE),MASTER_DATA_NORMALIZED!BQ35)</f>
        <v>0</v>
      </c>
      <c r="BR35" s="95">
        <f>IF(AND(MASTER_DATA_NORMALIZED!BR35=0,BR$22=$L$22),VLOOKUP(MASTER_DATA_PROCESSED!$C35,Backend!$Q$9:$T$52,3,FALSE),MASTER_DATA_NORMALIZED!BR35)</f>
        <v>0</v>
      </c>
      <c r="BS35" s="95">
        <f>IF(AND(MASTER_DATA_NORMALIZED!BS35=0,BS$22=$L$22),VLOOKUP(MASTER_DATA_PROCESSED!$C35,Backend!$Q$9:$T$52,3,FALSE),MASTER_DATA_NORMALIZED!BS35)</f>
        <v>0</v>
      </c>
      <c r="BT35" s="95">
        <f>IF(AND(MASTER_DATA_NORMALIZED!BT35=0,BT$22=$L$22),VLOOKUP(MASTER_DATA_PROCESSED!$C35,Backend!$Q$9:$T$52,3,FALSE),MASTER_DATA_NORMALIZED!BT35)</f>
        <v>12.35417879907787</v>
      </c>
      <c r="BU35" s="95">
        <f>IF(AND(MASTER_DATA_NORMALIZED!BU35=0,BU$22=$L$22),VLOOKUP(MASTER_DATA_PROCESSED!$C35,Backend!$Q$9:$T$52,3,FALSE),MASTER_DATA_NORMALIZED!BU35)</f>
        <v>0</v>
      </c>
      <c r="BV35" s="95">
        <f>IF(AND(MASTER_DATA_NORMALIZED!BV35=0,BV$22=$L$22),VLOOKUP(MASTER_DATA_PROCESSED!$C35,Backend!$Q$9:$T$52,3,FALSE),MASTER_DATA_NORMALIZED!BV35)</f>
        <v>0</v>
      </c>
      <c r="BW35" s="95">
        <f>IF(AND(MASTER_DATA_NORMALIZED!BW35=0,BW$22=$L$22),VLOOKUP(MASTER_DATA_PROCESSED!$C35,Backend!$Q$9:$T$52,3,FALSE),MASTER_DATA_NORMALIZED!BW35)</f>
        <v>0</v>
      </c>
      <c r="BX35" s="95">
        <f>IF(AND(MASTER_DATA_NORMALIZED!BX35=0,BX$22=$L$22),VLOOKUP(MASTER_DATA_PROCESSED!$C35,Backend!$Q$9:$T$52,3,FALSE),MASTER_DATA_NORMALIZED!BX35)</f>
        <v>12.35417879907787</v>
      </c>
      <c r="BY35" s="95">
        <f>IF(AND(MASTER_DATA_NORMALIZED!BY35=0,BY$22=$L$22),VLOOKUP(MASTER_DATA_PROCESSED!$C35,Backend!$Q$9:$T$52,3,FALSE),MASTER_DATA_NORMALIZED!BY35)</f>
        <v>0</v>
      </c>
      <c r="BZ35" s="95">
        <f>IF(AND(MASTER_DATA_NORMALIZED!BZ35=0,BZ$22=$L$22),VLOOKUP(MASTER_DATA_PROCESSED!$C35,Backend!$Q$9:$T$52,3,FALSE),MASTER_DATA_NORMALIZED!BZ35)</f>
        <v>0</v>
      </c>
      <c r="CA35" s="95">
        <f>IF(AND(MASTER_DATA_NORMALIZED!CA35=0,CA$22=$L$22),VLOOKUP(MASTER_DATA_PROCESSED!$C35,Backend!$Q$9:$T$52,3,FALSE),MASTER_DATA_NORMALIZED!CA35)</f>
        <v>0</v>
      </c>
      <c r="CB35" s="95">
        <f>IF(AND(MASTER_DATA_NORMALIZED!CB35=0,CB$22=$L$22),VLOOKUP(MASTER_DATA_PROCESSED!$C35,Backend!$Q$9:$T$52,3,FALSE),MASTER_DATA_NORMALIZED!CB35)</f>
        <v>12.35417879907787</v>
      </c>
      <c r="CC35" s="95">
        <f>IF(AND(MASTER_DATA_NORMALIZED!CC35=0,CC$22=$L$22),VLOOKUP(MASTER_DATA_PROCESSED!$C35,Backend!$Q$9:$T$52,3,FALSE),MASTER_DATA_NORMALIZED!CC35)</f>
        <v>0</v>
      </c>
      <c r="CD35" s="95">
        <f>IF(AND(MASTER_DATA_NORMALIZED!CD35=0,CD$22=$L$22),VLOOKUP(MASTER_DATA_PROCESSED!$C35,Backend!$Q$9:$T$52,3,FALSE),MASTER_DATA_NORMALIZED!CD35)</f>
        <v>0</v>
      </c>
      <c r="CE35" s="95">
        <f>IF(AND(MASTER_DATA_NORMALIZED!CE35=0,CE$22=$L$22),VLOOKUP(MASTER_DATA_PROCESSED!$C35,Backend!$Q$9:$T$52,3,FALSE),MASTER_DATA_NORMALIZED!CE35)</f>
        <v>0</v>
      </c>
      <c r="CF35" s="95">
        <f>IF(AND(MASTER_DATA_NORMALIZED!CF35=0,CF$22=$L$22),VLOOKUP(MASTER_DATA_PROCESSED!$C35,Backend!$Q$9:$T$52,3,FALSE),MASTER_DATA_NORMALIZED!CF35)</f>
        <v>12.35417879907787</v>
      </c>
      <c r="CG35" s="95">
        <f>IF(AND(MASTER_DATA_NORMALIZED!CG35=0,CG$22=$L$22),VLOOKUP(MASTER_DATA_PROCESSED!$C35,Backend!$Q$9:$T$52,3,FALSE),MASTER_DATA_NORMALIZED!CG35)</f>
        <v>0</v>
      </c>
      <c r="CH35" s="95">
        <f>IF(AND(MASTER_DATA_NORMALIZED!CH35=0,CH$22=$L$22),VLOOKUP(MASTER_DATA_PROCESSED!$C35,Backend!$Q$9:$T$52,3,FALSE),MASTER_DATA_NORMALIZED!CH35)</f>
        <v>0</v>
      </c>
      <c r="CI35" s="95">
        <f>IF(AND(MASTER_DATA_NORMALIZED!CI35=0,CI$22=$L$22),VLOOKUP(MASTER_DATA_PROCESSED!$C35,Backend!$Q$9:$T$52,3,FALSE),MASTER_DATA_NORMALIZED!CI35)</f>
        <v>0</v>
      </c>
      <c r="CJ35" s="95">
        <f>IF(AND(MASTER_DATA_NORMALIZED!CJ35=0,CJ$22=$L$22),VLOOKUP(MASTER_DATA_PROCESSED!$C35,Backend!$Q$9:$T$52,3,FALSE),MASTER_DATA_NORMALIZED!CJ35)</f>
        <v>12.35417879907787</v>
      </c>
      <c r="CK35" s="95">
        <f>IF(AND(MASTER_DATA_NORMALIZED!CK35=0,CK$22=$L$22),VLOOKUP(MASTER_DATA_PROCESSED!$C35,Backend!$Q$9:$T$52,3,FALSE),MASTER_DATA_NORMALIZED!CK35)</f>
        <v>0</v>
      </c>
      <c r="CL35" s="95">
        <f>IF(AND(MASTER_DATA_NORMALIZED!CL35=0,CL$22=$L$22),VLOOKUP(MASTER_DATA_PROCESSED!$C35,Backend!$Q$9:$T$52,3,FALSE),MASTER_DATA_NORMALIZED!CL35)</f>
        <v>0</v>
      </c>
      <c r="CM35" s="95">
        <f>IF(AND(MASTER_DATA_NORMALIZED!CM35=0,CM$22=$L$22),VLOOKUP(MASTER_DATA_PROCESSED!$C35,Backend!$Q$9:$T$52,3,FALSE),MASTER_DATA_NORMALIZED!CM35)</f>
        <v>0</v>
      </c>
      <c r="CN35" s="95">
        <f>IF(AND(MASTER_DATA_NORMALIZED!CN35=0,CN$22=$L$22),VLOOKUP(MASTER_DATA_PROCESSED!$C35,Backend!$Q$9:$T$52,3,FALSE),MASTER_DATA_NORMALIZED!CN35)</f>
        <v>12.35417879907787</v>
      </c>
      <c r="CO35" s="95">
        <f>IF(AND(MASTER_DATA_NORMALIZED!CO35=0,CO$22=$L$22),VLOOKUP(MASTER_DATA_PROCESSED!$C35,Backend!$Q$9:$T$52,3,FALSE),MASTER_DATA_NORMALIZED!CO35)</f>
        <v>0</v>
      </c>
      <c r="CP35" s="95">
        <f>IF(AND(MASTER_DATA_NORMALIZED!CP35=0,CP$22=$L$22),VLOOKUP(MASTER_DATA_PROCESSED!$C35,Backend!$Q$9:$T$52,3,FALSE),MASTER_DATA_NORMALIZED!CP35)</f>
        <v>0</v>
      </c>
      <c r="CQ35" s="95">
        <f>IF(AND(MASTER_DATA_NORMALIZED!CQ35=0,CQ$22=$L$22),VLOOKUP(MASTER_DATA_PROCESSED!$C35,Backend!$Q$9:$T$52,3,FALSE),MASTER_DATA_NORMALIZED!CQ35)</f>
        <v>0</v>
      </c>
      <c r="CR35" s="95">
        <f>IF(AND(MASTER_DATA_NORMALIZED!CR35=0,CR$22=$L$22),VLOOKUP(MASTER_DATA_PROCESSED!$C35,Backend!$Q$9:$T$52,3,FALSE),MASTER_DATA_NORMALIZED!CR35)</f>
        <v>12.35417879907787</v>
      </c>
      <c r="CS35" s="95">
        <f>IF(AND(MASTER_DATA_NORMALIZED!CS35=0,CS$22=$L$22),VLOOKUP(MASTER_DATA_PROCESSED!$C35,Backend!$Q$9:$T$52,3,FALSE),MASTER_DATA_NORMALIZED!CS35)</f>
        <v>0</v>
      </c>
      <c r="CT35" s="95">
        <f>IF(AND(MASTER_DATA_NORMALIZED!CT35=0,CT$22=$L$22),VLOOKUP(MASTER_DATA_PROCESSED!$C35,Backend!$Q$9:$T$52,3,FALSE),MASTER_DATA_NORMALIZED!CT35)</f>
        <v>0</v>
      </c>
      <c r="CU35" s="95">
        <f>IF(AND(MASTER_DATA_NORMALIZED!CU35=0,CU$22=$L$22),VLOOKUP(MASTER_DATA_PROCESSED!$C35,Backend!$Q$9:$T$52,3,FALSE),MASTER_DATA_NORMALIZED!CU35)</f>
        <v>0</v>
      </c>
      <c r="CV35" s="95">
        <f>IF(AND(MASTER_DATA_NORMALIZED!CV35=0,CV$22=$L$22),VLOOKUP(MASTER_DATA_PROCESSED!$C35,Backend!$Q$9:$T$52,3,FALSE),MASTER_DATA_NORMALIZED!CV35)</f>
        <v>12.35417879907787</v>
      </c>
      <c r="CW35" s="95">
        <f>IF(AND(MASTER_DATA_NORMALIZED!CW35=0,CW$22=$L$22),VLOOKUP(MASTER_DATA_PROCESSED!$C35,Backend!$Q$9:$T$52,3,FALSE),MASTER_DATA_NORMALIZED!CW35)</f>
        <v>0</v>
      </c>
      <c r="CX35" s="95">
        <f>IF(AND(MASTER_DATA_NORMALIZED!CX35=0,CX$22=$L$22),VLOOKUP(MASTER_DATA_PROCESSED!$C35,Backend!$Q$9:$T$52,3,FALSE),MASTER_DATA_NORMALIZED!CX35)</f>
        <v>0</v>
      </c>
      <c r="CY35" s="95">
        <f>IF(AND(MASTER_DATA_NORMALIZED!CY35=0,CY$22=$L$22),VLOOKUP(MASTER_DATA_PROCESSED!$C35,Backend!$Q$9:$T$52,3,FALSE),MASTER_DATA_NORMALIZED!CY35)</f>
        <v>0</v>
      </c>
      <c r="CZ35" s="95">
        <f>IF(AND(MASTER_DATA_NORMALIZED!CZ35=0,CZ$22=$L$22),VLOOKUP(MASTER_DATA_PROCESSED!$C35,Backend!$Q$9:$T$52,3,FALSE),MASTER_DATA_NORMALIZED!CZ35)</f>
        <v>12.35417879907787</v>
      </c>
      <c r="DA35" s="95" t="e">
        <f>IF(AND(MASTER_DATA_NORMALIZED!DA35=0,DA$22=$L$22),VLOOKUP(MASTER_DATA_PROCESSED!$C35,Backend!$Q$9:$T$52,3,FALSE),MASTER_DATA_NORMALIZED!DA35)</f>
        <v>#DIV/0!</v>
      </c>
      <c r="DB35" s="95" t="e">
        <f>IF(AND(MASTER_DATA_NORMALIZED!DB35=0,DB$22=$L$22),VLOOKUP(MASTER_DATA_PROCESSED!$C35,Backend!$Q$9:$T$52,3,FALSE),MASTER_DATA_NORMALIZED!DB35)</f>
        <v>#DIV/0!</v>
      </c>
      <c r="DC35" s="95" t="e">
        <f>IF(AND(MASTER_DATA_NORMALIZED!DC35=0,DC$22=$L$22),VLOOKUP(MASTER_DATA_PROCESSED!$C35,Backend!$Q$9:$T$52,3,FALSE),MASTER_DATA_NORMALIZED!DC35)</f>
        <v>#DIV/0!</v>
      </c>
      <c r="DD35" s="95" t="e">
        <f>IF(AND(MASTER_DATA_NORMALIZED!DD35=0,DD$22=$L$22),VLOOKUP(MASTER_DATA_PROCESSED!$C35,Backend!$Q$9:$T$52,3,FALSE),MASTER_DATA_NORMALIZED!DD35)</f>
        <v>#N/A</v>
      </c>
      <c r="DE35" s="95">
        <f>IF(AND(MASTER_DATA_NORMALIZED!DE35=0,DE$22=$L$22),VLOOKUP(MASTER_DATA_PROCESSED!$C35,Backend!$Q$9:$T$52,3,FALSE),MASTER_DATA_NORMALIZED!DE35)</f>
        <v>0</v>
      </c>
      <c r="DF35" s="95">
        <f>IF(AND(MASTER_DATA_NORMALIZED!DF35=0,DF$22=$L$22),VLOOKUP(MASTER_DATA_PROCESSED!$C35,Backend!$Q$9:$T$52,3,FALSE),MASTER_DATA_NORMALIZED!DF35)</f>
        <v>0</v>
      </c>
      <c r="DG35" s="95">
        <f>IF(AND(MASTER_DATA_NORMALIZED!DG35=0,DG$22=$L$22),VLOOKUP(MASTER_DATA_PROCESSED!$C35,Backend!$Q$9:$T$52,3,FALSE),MASTER_DATA_NORMALIZED!DG35)</f>
        <v>0</v>
      </c>
      <c r="DH35" s="95">
        <f>IF(AND(MASTER_DATA_NORMALIZED!DH35=0,DH$22=$L$22),VLOOKUP(MASTER_DATA_PROCESSED!$C35,Backend!$Q$9:$T$52,3,FALSE),MASTER_DATA_NORMALIZED!DH35)</f>
        <v>12.351438363479989</v>
      </c>
      <c r="DI35" s="95">
        <f>IF(AND(MASTER_DATA_NORMALIZED!DI35=0,DI$22=$L$22),VLOOKUP(MASTER_DATA_PROCESSED!$C35,Backend!$Q$9:$T$52,3,FALSE),MASTER_DATA_NORMALIZED!DI35)</f>
        <v>0</v>
      </c>
      <c r="DJ35" s="95">
        <f>IF(AND(MASTER_DATA_NORMALIZED!DJ35=0,DJ$22=$L$22),VLOOKUP(MASTER_DATA_PROCESSED!$C35,Backend!$Q$9:$T$52,3,FALSE),MASTER_DATA_NORMALIZED!DJ35)</f>
        <v>0</v>
      </c>
      <c r="DK35" s="95">
        <f>IF(AND(MASTER_DATA_NORMALIZED!DK35=0,DK$22=$L$22),VLOOKUP(MASTER_DATA_PROCESSED!$C35,Backend!$Q$9:$T$52,3,FALSE),MASTER_DATA_NORMALIZED!DK35)</f>
        <v>0</v>
      </c>
      <c r="DL35" s="95">
        <f>IF(AND(MASTER_DATA_NORMALIZED!DL35=0,DL$22=$L$22),VLOOKUP(MASTER_DATA_PROCESSED!$C35,Backend!$Q$9:$T$52,3,FALSE),MASTER_DATA_NORMALIZED!DL35)</f>
        <v>12.354726886197447</v>
      </c>
      <c r="DM35" s="95">
        <f>IF(AND(MASTER_DATA_NORMALIZED!DM35=0,DM$22=$L$22),VLOOKUP(MASTER_DATA_PROCESSED!$C35,Backend!$Q$9:$T$52,3,FALSE),MASTER_DATA_NORMALIZED!DM35)</f>
        <v>0</v>
      </c>
      <c r="DN35" s="95">
        <f>IF(AND(MASTER_DATA_NORMALIZED!DN35=0,DN$22=$L$22),VLOOKUP(MASTER_DATA_PROCESSED!$C35,Backend!$Q$9:$T$52,3,FALSE),MASTER_DATA_NORMALIZED!DN35)</f>
        <v>0</v>
      </c>
      <c r="DO35" s="95">
        <f>IF(AND(MASTER_DATA_NORMALIZED!DO35=0,DO$22=$L$22),VLOOKUP(MASTER_DATA_PROCESSED!$C35,Backend!$Q$9:$T$52,3,FALSE),MASTER_DATA_NORMALIZED!DO35)</f>
        <v>0</v>
      </c>
      <c r="DP35" s="95">
        <f>IF(AND(MASTER_DATA_NORMALIZED!DP35=0,DP$22=$L$22),VLOOKUP(MASTER_DATA_PROCESSED!$C35,Backend!$Q$9:$T$52,3,FALSE),MASTER_DATA_NORMALIZED!DP35)</f>
        <v>12.354726886197447</v>
      </c>
      <c r="DQ35" s="95">
        <f>IF(AND(MASTER_DATA_NORMALIZED!DQ35=0,DQ$22=$L$22),VLOOKUP(MASTER_DATA_PROCESSED!$C35,Backend!$Q$9:$T$52,3,FALSE),MASTER_DATA_NORMALIZED!DQ35)</f>
        <v>0</v>
      </c>
      <c r="DR35" s="95">
        <f>IF(AND(MASTER_DATA_NORMALIZED!DR35=0,DR$22=$L$22),VLOOKUP(MASTER_DATA_PROCESSED!$C35,Backend!$Q$9:$T$52,3,FALSE),MASTER_DATA_NORMALIZED!DR35)</f>
        <v>0</v>
      </c>
      <c r="DS35" s="95">
        <f>IF(AND(MASTER_DATA_NORMALIZED!DS35=0,DS$22=$L$22),VLOOKUP(MASTER_DATA_PROCESSED!$C35,Backend!$Q$9:$T$52,3,FALSE),MASTER_DATA_NORMALIZED!DS35)</f>
        <v>0</v>
      </c>
      <c r="DT35" s="95">
        <f>IF(AND(MASTER_DATA_NORMALIZED!DT35=0,DT$22=$L$22),VLOOKUP(MASTER_DATA_PROCESSED!$C35,Backend!$Q$9:$T$52,3,FALSE),MASTER_DATA_NORMALIZED!DT35)</f>
        <v>12.354726886197447</v>
      </c>
      <c r="DU35" s="95">
        <f>IF(AND(MASTER_DATA_NORMALIZED!DU35=0,DU$22=$L$22),VLOOKUP(MASTER_DATA_PROCESSED!$C35,Backend!$Q$9:$T$52,3,FALSE),MASTER_DATA_NORMALIZED!DU35)</f>
        <v>0</v>
      </c>
      <c r="DV35" s="95">
        <f>IF(AND(MASTER_DATA_NORMALIZED!DV35=0,DV$22=$L$22),VLOOKUP(MASTER_DATA_PROCESSED!$C35,Backend!$Q$9:$T$52,3,FALSE),MASTER_DATA_NORMALIZED!DV35)</f>
        <v>0</v>
      </c>
      <c r="DW35" s="95">
        <f>IF(AND(MASTER_DATA_NORMALIZED!DW35=0,DW$22=$L$22),VLOOKUP(MASTER_DATA_PROCESSED!$C35,Backend!$Q$9:$T$52,3,FALSE),MASTER_DATA_NORMALIZED!DW35)</f>
        <v>0</v>
      </c>
      <c r="DX35" s="95">
        <f>IF(AND(MASTER_DATA_NORMALIZED!DX35=0,DX$22=$L$22),VLOOKUP(MASTER_DATA_PROCESSED!$C35,Backend!$Q$9:$T$52,3,FALSE),MASTER_DATA_NORMALIZED!DX35)</f>
        <v>12.354726886197447</v>
      </c>
      <c r="DY35" s="95">
        <f>IF(AND(MASTER_DATA_NORMALIZED!DY35=0,DY$22=$L$22),VLOOKUP(MASTER_DATA_PROCESSED!$C35,Backend!$Q$9:$T$52,3,FALSE),MASTER_DATA_NORMALIZED!DY35)</f>
        <v>0</v>
      </c>
      <c r="DZ35" s="95">
        <f>IF(AND(MASTER_DATA_NORMALIZED!DZ35=0,DZ$22=$L$22),VLOOKUP(MASTER_DATA_PROCESSED!$C35,Backend!$Q$9:$T$52,3,FALSE),MASTER_DATA_NORMALIZED!DZ35)</f>
        <v>0</v>
      </c>
      <c r="EA35" s="95">
        <f>IF(AND(MASTER_DATA_NORMALIZED!EA35=0,EA$22=$L$22),VLOOKUP(MASTER_DATA_PROCESSED!$C35,Backend!$Q$9:$T$52,3,FALSE),MASTER_DATA_NORMALIZED!EA35)</f>
        <v>0</v>
      </c>
      <c r="EB35" s="95">
        <f>IF(AND(MASTER_DATA_NORMALIZED!EB35=0,EB$22=$L$22),VLOOKUP(MASTER_DATA_PROCESSED!$C35,Backend!$Q$9:$T$52,3,FALSE),MASTER_DATA_NORMALIZED!EB35)</f>
        <v>12.354726886197446</v>
      </c>
      <c r="EC35" s="95" t="e">
        <f>IF(AND(MASTER_DATA_NORMALIZED!EC35=0,EC$22=$L$22),VLOOKUP(MASTER_DATA_PROCESSED!$C35,Backend!$Q$9:$T$52,3,FALSE),MASTER_DATA_NORMALIZED!EC35)</f>
        <v>#DIV/0!</v>
      </c>
      <c r="ED35" s="95" t="e">
        <f>IF(AND(MASTER_DATA_NORMALIZED!ED35=0,ED$22=$L$22),VLOOKUP(MASTER_DATA_PROCESSED!$C35,Backend!$Q$9:$T$52,3,FALSE),MASTER_DATA_NORMALIZED!ED35)</f>
        <v>#DIV/0!</v>
      </c>
      <c r="EE35" s="95" t="e">
        <f>IF(AND(MASTER_DATA_NORMALIZED!EE35=0,EE$22=$L$22),VLOOKUP(MASTER_DATA_PROCESSED!$C35,Backend!$Q$9:$T$52,3,FALSE),MASTER_DATA_NORMALIZED!EE35)</f>
        <v>#DIV/0!</v>
      </c>
      <c r="EF35" s="95" t="e">
        <f>IF(AND(MASTER_DATA_NORMALIZED!EF35=0,EF$22=$L$22),VLOOKUP(MASTER_DATA_PROCESSED!$C35,Backend!$Q$9:$T$52,3,FALSE),MASTER_DATA_NORMALIZED!EF35)</f>
        <v>#VALUE!</v>
      </c>
      <c r="EG35" s="95">
        <f>IF(AND(MASTER_DATA_NORMALIZED!EG35=0,EG$22=$L$22),VLOOKUP(MASTER_DATA_PROCESSED!$C35,Backend!$Q$9:$T$52,3,FALSE),MASTER_DATA_NORMALIZED!EG35)</f>
        <v>0</v>
      </c>
      <c r="EH35" s="95">
        <f>IF(AND(MASTER_DATA_NORMALIZED!EH35=0,EH$22=$L$22),VLOOKUP(MASTER_DATA_PROCESSED!$C35,Backend!$Q$9:$T$52,3,FALSE),MASTER_DATA_NORMALIZED!EH35)</f>
        <v>0</v>
      </c>
      <c r="EI35" s="95">
        <f>IF(AND(MASTER_DATA_NORMALIZED!EI35=0,EI$22=$L$22),VLOOKUP(MASTER_DATA_PROCESSED!$C35,Backend!$Q$9:$T$52,3,FALSE),MASTER_DATA_NORMALIZED!EI35)</f>
        <v>0</v>
      </c>
      <c r="EJ35" s="95">
        <f>IF(AND(MASTER_DATA_NORMALIZED!EJ35=0,EJ$22=$L$22),VLOOKUP(MASTER_DATA_PROCESSED!$C35,Backend!$Q$9:$T$52,3,FALSE),MASTER_DATA_NORMALIZED!EJ35)</f>
        <v>12.35417879907787</v>
      </c>
      <c r="EK35" s="95">
        <f>IF(AND(MASTER_DATA_NORMALIZED!EK35=0,EK$22=$L$22),VLOOKUP(MASTER_DATA_PROCESSED!$C35,Backend!$Q$9:$T$52,3,FALSE),MASTER_DATA_NORMALIZED!EK35)</f>
        <v>0</v>
      </c>
      <c r="EL35" s="95">
        <f>IF(AND(MASTER_DATA_NORMALIZED!EL35=0,EL$22=$L$22),VLOOKUP(MASTER_DATA_PROCESSED!$C35,Backend!$Q$9:$T$52,3,FALSE),MASTER_DATA_NORMALIZED!EL35)</f>
        <v>0</v>
      </c>
      <c r="EM35" s="95">
        <f>IF(AND(MASTER_DATA_NORMALIZED!EM35=0,EM$22=$L$22),VLOOKUP(MASTER_DATA_PROCESSED!$C35,Backend!$Q$9:$T$52,3,FALSE),MASTER_DATA_NORMALIZED!EM35)</f>
        <v>0</v>
      </c>
      <c r="EN35" s="95">
        <f>IF(AND(MASTER_DATA_NORMALIZED!EN35=0,EN$22=$L$22),VLOOKUP(MASTER_DATA_PROCESSED!$C35,Backend!$Q$9:$T$52,3,FALSE),MASTER_DATA_NORMALIZED!EN35)</f>
        <v>12.35417879907787</v>
      </c>
      <c r="EO35" s="95">
        <f>IF(AND(MASTER_DATA_NORMALIZED!EO35=0,EO$22=$L$22),VLOOKUP(MASTER_DATA_PROCESSED!$C35,Backend!$Q$9:$T$52,3,FALSE),MASTER_DATA_NORMALIZED!EO35)</f>
        <v>0</v>
      </c>
      <c r="EP35" s="95">
        <f>IF(AND(MASTER_DATA_NORMALIZED!EP35=0,EP$22=$L$22),VLOOKUP(MASTER_DATA_PROCESSED!$C35,Backend!$Q$9:$T$52,3,FALSE),MASTER_DATA_NORMALIZED!EP35)</f>
        <v>0</v>
      </c>
      <c r="EQ35" s="95">
        <f>IF(AND(MASTER_DATA_NORMALIZED!EQ35=0,EQ$22=$L$22),VLOOKUP(MASTER_DATA_PROCESSED!$C35,Backend!$Q$9:$T$52,3,FALSE),MASTER_DATA_NORMALIZED!EQ35)</f>
        <v>0</v>
      </c>
      <c r="ER35" s="95">
        <f>IF(AND(MASTER_DATA_NORMALIZED!ER35=0,ER$22=$L$22),VLOOKUP(MASTER_DATA_PROCESSED!$C35,Backend!$Q$9:$T$52,3,FALSE),MASTER_DATA_NORMALIZED!ER35)</f>
        <v>12.35417879907787</v>
      </c>
      <c r="ES35" s="95">
        <f>IF(AND(MASTER_DATA_NORMALIZED!ES35=0,ES$22=$L$22),VLOOKUP(MASTER_DATA_PROCESSED!$C35,Backend!$Q$9:$T$52,3,FALSE),MASTER_DATA_NORMALIZED!ES35)</f>
        <v>0</v>
      </c>
      <c r="ET35" s="95">
        <f>IF(AND(MASTER_DATA_NORMALIZED!ET35=0,ET$22=$L$22),VLOOKUP(MASTER_DATA_PROCESSED!$C35,Backend!$Q$9:$T$52,3,FALSE),MASTER_DATA_NORMALIZED!ET35)</f>
        <v>0</v>
      </c>
      <c r="EU35" s="95">
        <f>IF(AND(MASTER_DATA_NORMALIZED!EU35=0,EU$22=$L$22),VLOOKUP(MASTER_DATA_PROCESSED!$C35,Backend!$Q$9:$T$52,3,FALSE),MASTER_DATA_NORMALIZED!EU35)</f>
        <v>0</v>
      </c>
      <c r="EV35" s="95">
        <f>IF(AND(MASTER_DATA_NORMALIZED!EV35=0,EV$22=$L$22),VLOOKUP(MASTER_DATA_PROCESSED!$C35,Backend!$Q$9:$T$52,3,FALSE),MASTER_DATA_NORMALIZED!EV35)</f>
        <v>12.35417879907787</v>
      </c>
      <c r="EW35" s="95">
        <f>IF(AND(MASTER_DATA_NORMALIZED!EW35=0,EW$22=$L$22),VLOOKUP(MASTER_DATA_PROCESSED!$C35,Backend!$Q$9:$T$52,3,FALSE),MASTER_DATA_NORMALIZED!EW35)</f>
        <v>0</v>
      </c>
      <c r="EX35" s="95">
        <f>IF(AND(MASTER_DATA_NORMALIZED!EX35=0,EX$22=$L$22),VLOOKUP(MASTER_DATA_PROCESSED!$C35,Backend!$Q$9:$T$52,3,FALSE),MASTER_DATA_NORMALIZED!EX35)</f>
        <v>0</v>
      </c>
      <c r="EY35" s="95">
        <f>IF(AND(MASTER_DATA_NORMALIZED!EY35=0,EY$22=$L$22),VLOOKUP(MASTER_DATA_PROCESSED!$C35,Backend!$Q$9:$T$52,3,FALSE),MASTER_DATA_NORMALIZED!EY35)</f>
        <v>0</v>
      </c>
      <c r="EZ35" s="95">
        <f>IF(AND(MASTER_DATA_NORMALIZED!EZ35=0,EZ$22=$L$22),VLOOKUP(MASTER_DATA_PROCESSED!$C35,Backend!$Q$9:$T$52,3,FALSE),MASTER_DATA_NORMALIZED!EZ35)</f>
        <v>12.35417879907787</v>
      </c>
      <c r="FA35" s="95">
        <f>IF(AND(MASTER_DATA_NORMALIZED!FA35=0,FA$22=$L$22),VLOOKUP(MASTER_DATA_PROCESSED!$C35,Backend!$Q$9:$T$52,3,FALSE),MASTER_DATA_NORMALIZED!FA35)</f>
        <v>0</v>
      </c>
      <c r="FB35" s="95">
        <f>IF(AND(MASTER_DATA_NORMALIZED!FB35=0,FB$22=$L$22),VLOOKUP(MASTER_DATA_PROCESSED!$C35,Backend!$Q$9:$T$52,3,FALSE),MASTER_DATA_NORMALIZED!FB35)</f>
        <v>0</v>
      </c>
      <c r="FC35" s="95">
        <f>IF(AND(MASTER_DATA_NORMALIZED!FC35=0,FC$22=$L$22),VLOOKUP(MASTER_DATA_PROCESSED!$C35,Backend!$Q$9:$T$52,3,FALSE),MASTER_DATA_NORMALIZED!FC35)</f>
        <v>0</v>
      </c>
      <c r="FD35" s="95">
        <f>IF(AND(MASTER_DATA_NORMALIZED!FD35=0,FD$22=$L$22),VLOOKUP(MASTER_DATA_PROCESSED!$C35,Backend!$Q$9:$T$52,3,FALSE),MASTER_DATA_NORMALIZED!FD35)</f>
        <v>12.35417879907787</v>
      </c>
      <c r="FE35" s="95">
        <f>IF(AND(MASTER_DATA_NORMALIZED!FE35=0,FE$22=$L$22),VLOOKUP(MASTER_DATA_PROCESSED!$C35,Backend!$Q$9:$T$52,3,FALSE),MASTER_DATA_NORMALIZED!FE35)</f>
        <v>0</v>
      </c>
      <c r="FF35" s="95">
        <f>IF(AND(MASTER_DATA_NORMALIZED!FF35=0,FF$22=$L$22),VLOOKUP(MASTER_DATA_PROCESSED!$C35,Backend!$Q$9:$T$52,3,FALSE),MASTER_DATA_NORMALIZED!FF35)</f>
        <v>0</v>
      </c>
      <c r="FG35" s="95">
        <f>IF(AND(MASTER_DATA_NORMALIZED!FG35=0,FG$22=$L$22),VLOOKUP(MASTER_DATA_PROCESSED!$C35,Backend!$Q$9:$T$52,3,FALSE),MASTER_DATA_NORMALIZED!FG35)</f>
        <v>0</v>
      </c>
      <c r="FH35" s="95">
        <f>IF(AND(MASTER_DATA_NORMALIZED!FH35=0,FH$22=$L$22),VLOOKUP(MASTER_DATA_PROCESSED!$C35,Backend!$Q$9:$T$52,3,FALSE),MASTER_DATA_NORMALIZED!FH35)</f>
        <v>12.35417879907787</v>
      </c>
      <c r="FI35" s="95">
        <f>IF(AND(MASTER_DATA_NORMALIZED!FI35=0,FI$22=$L$22),VLOOKUP(MASTER_DATA_PROCESSED!$C35,Backend!$Q$9:$T$52,3,FALSE),MASTER_DATA_NORMALIZED!FI35)</f>
        <v>0</v>
      </c>
      <c r="FJ35" s="95">
        <f>IF(AND(MASTER_DATA_NORMALIZED!FJ35=0,FJ$22=$L$22),VLOOKUP(MASTER_DATA_PROCESSED!$C35,Backend!$Q$9:$T$52,3,FALSE),MASTER_DATA_NORMALIZED!FJ35)</f>
        <v>0</v>
      </c>
      <c r="FK35" s="95">
        <f>IF(AND(MASTER_DATA_NORMALIZED!FK35=0,FK$22=$L$22),VLOOKUP(MASTER_DATA_PROCESSED!$C35,Backend!$Q$9:$T$52,3,FALSE),MASTER_DATA_NORMALIZED!FK35)</f>
        <v>0</v>
      </c>
      <c r="FL35" s="95">
        <f>IF(AND(MASTER_DATA_NORMALIZED!FL35=0,FL$22=$L$22),VLOOKUP(MASTER_DATA_PROCESSED!$C35,Backend!$Q$9:$T$52,3,FALSE),MASTER_DATA_NORMALIZED!FL35)</f>
        <v>12.35417879907787</v>
      </c>
      <c r="FM35" s="95">
        <f>IF(AND(MASTER_DATA_NORMALIZED!FM35=0,FM$22=$L$22),VLOOKUP(MASTER_DATA_PROCESSED!$C35,Backend!$Q$9:$T$52,3,FALSE),MASTER_DATA_NORMALIZED!FM35)</f>
        <v>0</v>
      </c>
      <c r="FN35" s="95">
        <f>IF(AND(MASTER_DATA_NORMALIZED!FN35=0,FN$22=$L$22),VLOOKUP(MASTER_DATA_PROCESSED!$C35,Backend!$Q$9:$T$52,3,FALSE),MASTER_DATA_NORMALIZED!FN35)</f>
        <v>0</v>
      </c>
      <c r="FO35" s="95">
        <f>IF(AND(MASTER_DATA_NORMALIZED!FO35=0,FO$22=$L$22),VLOOKUP(MASTER_DATA_PROCESSED!$C35,Backend!$Q$9:$T$52,3,FALSE),MASTER_DATA_NORMALIZED!FO35)</f>
        <v>0</v>
      </c>
      <c r="FP35" s="95">
        <f>IF(AND(MASTER_DATA_NORMALIZED!FP35=0,FP$22=$L$22),VLOOKUP(MASTER_DATA_PROCESSED!$C35,Backend!$Q$9:$T$52,3,FALSE),MASTER_DATA_NORMALIZED!FP35)</f>
        <v>12.35417879907787</v>
      </c>
      <c r="FQ35" s="95">
        <f>IF(AND(MASTER_DATA_NORMALIZED!FQ35=0,FQ$22=$L$22),VLOOKUP(MASTER_DATA_PROCESSED!$C35,Backend!$Q$9:$T$52,3,FALSE),MASTER_DATA_NORMALIZED!FQ35)</f>
        <v>0</v>
      </c>
      <c r="FR35" s="95">
        <f>IF(AND(MASTER_DATA_NORMALIZED!FR35=0,FR$22=$L$22),VLOOKUP(MASTER_DATA_PROCESSED!$C35,Backend!$Q$9:$T$52,3,FALSE),MASTER_DATA_NORMALIZED!FR35)</f>
        <v>0</v>
      </c>
      <c r="FS35" s="95">
        <f>IF(AND(MASTER_DATA_NORMALIZED!FS35=0,FS$22=$L$22),VLOOKUP(MASTER_DATA_PROCESSED!$C35,Backend!$Q$9:$T$52,3,FALSE),MASTER_DATA_NORMALIZED!FS35)</f>
        <v>0</v>
      </c>
      <c r="FT35" s="95">
        <f>IF(AND(MASTER_DATA_NORMALIZED!FT35=0,FT$22=$L$22),VLOOKUP(MASTER_DATA_PROCESSED!$C35,Backend!$Q$9:$T$52,3,FALSE),MASTER_DATA_NORMALIZED!FT35)</f>
        <v>12.35417879907787</v>
      </c>
      <c r="FU35" s="95">
        <f>IF(AND(MASTER_DATA_NORMALIZED!FU35=0,FU$22=$L$22),VLOOKUP(MASTER_DATA_PROCESSED!$C35,Backend!$Q$9:$T$52,3,FALSE),MASTER_DATA_NORMALIZED!FU35)</f>
        <v>0</v>
      </c>
      <c r="FV35" s="95">
        <f>IF(AND(MASTER_DATA_NORMALIZED!FV35=0,FV$22=$L$22),VLOOKUP(MASTER_DATA_PROCESSED!$C35,Backend!$Q$9:$T$52,3,FALSE),MASTER_DATA_NORMALIZED!FV35)</f>
        <v>0</v>
      </c>
      <c r="FW35" s="95">
        <f>IF(AND(MASTER_DATA_NORMALIZED!FW35=0,FW$22=$L$22),VLOOKUP(MASTER_DATA_PROCESSED!$C35,Backend!$Q$9:$T$52,3,FALSE),MASTER_DATA_NORMALIZED!FW35)</f>
        <v>0</v>
      </c>
      <c r="FX35" s="95">
        <f>IF(AND(MASTER_DATA_NORMALIZED!FX35=0,FX$22=$L$22),VLOOKUP(MASTER_DATA_PROCESSED!$C35,Backend!$Q$9:$T$52,3,FALSE),MASTER_DATA_NORMALIZED!FX35)</f>
        <v>12.35417879907787</v>
      </c>
      <c r="FY35" s="95">
        <f>IF(AND(MASTER_DATA_NORMALIZED!FY35=0,FY$22=$L$22),VLOOKUP(MASTER_DATA_PROCESSED!$C35,Backend!$Q$9:$T$52,3,FALSE),MASTER_DATA_NORMALIZED!FY35)</f>
        <v>0</v>
      </c>
      <c r="FZ35" s="95">
        <f>IF(AND(MASTER_DATA_NORMALIZED!FZ35=0,FZ$22=$L$22),VLOOKUP(MASTER_DATA_PROCESSED!$C35,Backend!$Q$9:$T$52,3,FALSE),MASTER_DATA_NORMALIZED!FZ35)</f>
        <v>0</v>
      </c>
      <c r="GA35" s="95">
        <f>IF(AND(MASTER_DATA_NORMALIZED!GA35=0,GA$22=$L$22),VLOOKUP(MASTER_DATA_PROCESSED!$C35,Backend!$Q$9:$T$52,3,FALSE),MASTER_DATA_NORMALIZED!GA35)</f>
        <v>0</v>
      </c>
      <c r="GB35" s="95">
        <f>IF(AND(MASTER_DATA_NORMALIZED!GB35=0,GB$22=$L$22),VLOOKUP(MASTER_DATA_PROCESSED!$C35,Backend!$Q$9:$T$52,3,FALSE),MASTER_DATA_NORMALIZED!GB35)</f>
        <v>12.35417879907787</v>
      </c>
      <c r="GC35" s="95">
        <f>IF(AND(MASTER_DATA_NORMALIZED!GC35=0,GC$22=$L$22),VLOOKUP(MASTER_DATA_PROCESSED!$C35,Backend!$Q$9:$T$52,3,FALSE),MASTER_DATA_NORMALIZED!GC35)</f>
        <v>0</v>
      </c>
      <c r="GD35" s="95">
        <f>IF(AND(MASTER_DATA_NORMALIZED!GD35=0,GD$22=$L$22),VLOOKUP(MASTER_DATA_PROCESSED!$C35,Backend!$Q$9:$T$52,3,FALSE),MASTER_DATA_NORMALIZED!GD35)</f>
        <v>0</v>
      </c>
      <c r="GE35" s="95">
        <f>IF(AND(MASTER_DATA_NORMALIZED!GE35=0,GE$22=$L$22),VLOOKUP(MASTER_DATA_PROCESSED!$C35,Backend!$Q$9:$T$52,3,FALSE),MASTER_DATA_NORMALIZED!GE35)</f>
        <v>0</v>
      </c>
      <c r="GF35" s="95">
        <f>IF(AND(MASTER_DATA_NORMALIZED!GF35=0,GF$22=$L$22),VLOOKUP(MASTER_DATA_PROCESSED!$C35,Backend!$Q$9:$T$52,3,FALSE),MASTER_DATA_NORMALIZED!GF35)</f>
        <v>12.35417879907787</v>
      </c>
      <c r="GG35" s="95">
        <f>IF(AND(MASTER_DATA_NORMALIZED!GG35=0,GG$22=$L$22),VLOOKUP(MASTER_DATA_PROCESSED!$C35,Backend!$Q$9:$T$52,3,FALSE),MASTER_DATA_NORMALIZED!GG35)</f>
        <v>0</v>
      </c>
      <c r="GH35" s="95">
        <f>IF(AND(MASTER_DATA_NORMALIZED!GH35=0,GH$22=$L$22),VLOOKUP(MASTER_DATA_PROCESSED!$C35,Backend!$Q$9:$T$52,3,FALSE),MASTER_DATA_NORMALIZED!GH35)</f>
        <v>0</v>
      </c>
      <c r="GI35" s="95">
        <f>IF(AND(MASTER_DATA_NORMALIZED!GI35=0,GI$22=$L$22),VLOOKUP(MASTER_DATA_PROCESSED!$C35,Backend!$Q$9:$T$52,3,FALSE),MASTER_DATA_NORMALIZED!GI35)</f>
        <v>0</v>
      </c>
      <c r="GJ35" s="95">
        <f>IF(AND(MASTER_DATA_NORMALIZED!GJ35=0,GJ$22=$L$22),VLOOKUP(MASTER_DATA_PROCESSED!$C35,Backend!$Q$9:$T$52,3,FALSE),MASTER_DATA_NORMALIZED!GJ35)</f>
        <v>12.35417879907787</v>
      </c>
      <c r="GK35" s="95">
        <f>IF(AND(MASTER_DATA_NORMALIZED!GK35=0,GK$22=$L$22),VLOOKUP(MASTER_DATA_PROCESSED!$C35,Backend!$Q$9:$T$52,3,FALSE),MASTER_DATA_NORMALIZED!GK35)</f>
        <v>0</v>
      </c>
      <c r="GL35" s="95">
        <f>IF(AND(MASTER_DATA_NORMALIZED!GL35=0,GL$22=$L$22),VLOOKUP(MASTER_DATA_PROCESSED!$C35,Backend!$Q$9:$T$52,3,FALSE),MASTER_DATA_NORMALIZED!GL35)</f>
        <v>0</v>
      </c>
      <c r="GM35" s="95">
        <f>IF(AND(MASTER_DATA_NORMALIZED!GM35=0,GM$22=$L$22),VLOOKUP(MASTER_DATA_PROCESSED!$C35,Backend!$Q$9:$T$52,3,FALSE),MASTER_DATA_NORMALIZED!GM35)</f>
        <v>0</v>
      </c>
      <c r="GN35" s="95">
        <f>IF(AND(MASTER_DATA_NORMALIZED!GN35=0,GN$22=$L$22),VLOOKUP(MASTER_DATA_PROCESSED!$C35,Backend!$Q$9:$T$52,3,FALSE),MASTER_DATA_NORMALIZED!GN35)</f>
        <v>12.35417879907787</v>
      </c>
      <c r="GO35" s="95">
        <f>IF(AND(MASTER_DATA_NORMALIZED!GO35=0,GO$22=$L$22),VLOOKUP(MASTER_DATA_PROCESSED!$C35,Backend!$Q$9:$T$52,3,FALSE),MASTER_DATA_NORMALIZED!GO35)</f>
        <v>0</v>
      </c>
      <c r="GP35" s="95">
        <f>IF(AND(MASTER_DATA_NORMALIZED!GP35=0,GP$22=$L$22),VLOOKUP(MASTER_DATA_PROCESSED!$C35,Backend!$Q$9:$T$52,3,FALSE),MASTER_DATA_NORMALIZED!GP35)</f>
        <v>0</v>
      </c>
      <c r="GQ35" s="95">
        <f>IF(AND(MASTER_DATA_NORMALIZED!GQ35=0,GQ$22=$L$22),VLOOKUP(MASTER_DATA_PROCESSED!$C35,Backend!$Q$9:$T$52,3,FALSE),MASTER_DATA_NORMALIZED!GQ35)</f>
        <v>0</v>
      </c>
      <c r="GR35" s="95">
        <f>IF(AND(MASTER_DATA_NORMALIZED!GR35=0,GR$22=$L$22),VLOOKUP(MASTER_DATA_PROCESSED!$C35,Backend!$Q$9:$T$52,3,FALSE),MASTER_DATA_NORMALIZED!GR35)</f>
        <v>12.35417879907787</v>
      </c>
      <c r="GS35" s="95">
        <f>IF(AND(MASTER_DATA_NORMALIZED!GS35=0,GS$22=$L$22),VLOOKUP(MASTER_DATA_PROCESSED!$C35,Backend!$Q$9:$T$52,3,FALSE),MASTER_DATA_NORMALIZED!GS35)</f>
        <v>0</v>
      </c>
      <c r="GT35" s="95">
        <f>IF(AND(MASTER_DATA_NORMALIZED!GT35=0,GT$22=$L$22),VLOOKUP(MASTER_DATA_PROCESSED!$C35,Backend!$Q$9:$T$52,3,FALSE),MASTER_DATA_NORMALIZED!GT35)</f>
        <v>0</v>
      </c>
      <c r="GU35" s="95">
        <f>IF(AND(MASTER_DATA_NORMALIZED!GU35=0,GU$22=$L$22),VLOOKUP(MASTER_DATA_PROCESSED!$C35,Backend!$Q$9:$T$52,3,FALSE),MASTER_DATA_NORMALIZED!GU35)</f>
        <v>0</v>
      </c>
      <c r="GV35" s="95">
        <f>IF(AND(MASTER_DATA_NORMALIZED!GV35=0,GV$22=$L$22),VLOOKUP(MASTER_DATA_PROCESSED!$C35,Backend!$Q$9:$T$52,3,FALSE),MASTER_DATA_NORMALIZED!GV35)</f>
        <v>12.35417879907787</v>
      </c>
      <c r="GW35" s="95" t="e">
        <f>IF(AND(MASTER_DATA_NORMALIZED!GW35=0,GW$22=$L$22),VLOOKUP(MASTER_DATA_PROCESSED!$C35,Backend!$Q$9:$T$52,3,FALSE),MASTER_DATA_NORMALIZED!GW35)</f>
        <v>#REF!</v>
      </c>
      <c r="GX35" s="95" t="e">
        <f>IF(AND(MASTER_DATA_NORMALIZED!GX35=0,GX$22=$L$22),VLOOKUP(MASTER_DATA_PROCESSED!$C35,Backend!$Q$9:$T$52,3,FALSE),MASTER_DATA_NORMALIZED!GX35)</f>
        <v>#REF!</v>
      </c>
      <c r="GY35" s="95" t="e">
        <f>IF(AND(MASTER_DATA_NORMALIZED!GY35=0,GY$22=$L$22),VLOOKUP(MASTER_DATA_PROCESSED!$C35,Backend!$Q$9:$T$52,3,FALSE),MASTER_DATA_NORMALIZED!GY35)</f>
        <v>#REF!</v>
      </c>
    </row>
    <row r="36" spans="2:207" s="25" customFormat="1" ht="17.25" hidden="1" outlineLevel="1" x14ac:dyDescent="0.3">
      <c r="B36" s="183">
        <f t="shared" si="5"/>
        <v>10</v>
      </c>
      <c r="C36" s="24">
        <f t="shared" si="0"/>
        <v>17</v>
      </c>
      <c r="D36" s="79"/>
      <c r="E36" s="24">
        <v>17</v>
      </c>
      <c r="F36" s="24"/>
      <c r="G36" s="80"/>
      <c r="H36" s="34" t="s">
        <v>38</v>
      </c>
      <c r="I36" s="95">
        <f>IF(AND(MASTER_DATA_NORMALIZED!I36=0,I$22=$L$22),VLOOKUP(MASTER_DATA_PROCESSED!$C36,Backend!$Q$9:$T$52,3,FALSE),MASTER_DATA_NORMALIZED!I36)</f>
        <v>0</v>
      </c>
      <c r="J36" s="95">
        <f>IF(AND(MASTER_DATA_NORMALIZED!J36=0,J$22=$L$22),VLOOKUP(MASTER_DATA_PROCESSED!$C36,Backend!$Q$9:$T$52,3,FALSE),MASTER_DATA_NORMALIZED!J36)</f>
        <v>0</v>
      </c>
      <c r="K36" s="95">
        <f>IF(AND(MASTER_DATA_NORMALIZED!K36=0,K$22=$L$22),VLOOKUP(MASTER_DATA_PROCESSED!$C36,Backend!$Q$9:$T$52,3,FALSE),MASTER_DATA_NORMALIZED!K36)</f>
        <v>0</v>
      </c>
      <c r="L36" s="95">
        <f>IF(AND(MASTER_DATA_NORMALIZED!L36=0,L$22=$L$22),VLOOKUP(MASTER_DATA_PROCESSED!$C36,Backend!$Q$9:$T$52,3,FALSE),MASTER_DATA_NORMALIZED!L36)</f>
        <v>0</v>
      </c>
      <c r="M36" s="95">
        <f>IF(AND(MASTER_DATA_NORMALIZED!M36=0,M$22=$L$22),VLOOKUP(MASTER_DATA_PROCESSED!$C36,Backend!$Q$9:$T$52,3,FALSE),MASTER_DATA_NORMALIZED!M36)</f>
        <v>0</v>
      </c>
      <c r="N36" s="95">
        <f>IF(AND(MASTER_DATA_NORMALIZED!N36=0,N$22=$L$22),VLOOKUP(MASTER_DATA_PROCESSED!$C36,Backend!$Q$9:$T$52,3,FALSE),MASTER_DATA_NORMALIZED!N36)</f>
        <v>0</v>
      </c>
      <c r="O36" s="95">
        <f>IF(AND(MASTER_DATA_NORMALIZED!O36=0,O$22=$L$22),VLOOKUP(MASTER_DATA_PROCESSED!$C36,Backend!$Q$9:$T$52,3,FALSE),MASTER_DATA_NORMALIZED!O36)</f>
        <v>0</v>
      </c>
      <c r="P36" s="95">
        <f>IF(AND(MASTER_DATA_NORMALIZED!P36=0,P$22=$L$22),VLOOKUP(MASTER_DATA_PROCESSED!$C36,Backend!$Q$9:$T$52,3,FALSE),MASTER_DATA_NORMALIZED!P36)</f>
        <v>0</v>
      </c>
      <c r="Q36" s="95">
        <f>IF(AND(MASTER_DATA_NORMALIZED!Q36=0,Q$22=$L$22),VLOOKUP(MASTER_DATA_PROCESSED!$C36,Backend!$Q$9:$T$52,3,FALSE),MASTER_DATA_NORMALIZED!Q36)</f>
        <v>0</v>
      </c>
      <c r="R36" s="95">
        <f>IF(AND(MASTER_DATA_NORMALIZED!R36=0,R$22=$L$22),VLOOKUP(MASTER_DATA_PROCESSED!$C36,Backend!$Q$9:$T$52,3,FALSE),MASTER_DATA_NORMALIZED!R36)</f>
        <v>0</v>
      </c>
      <c r="S36" s="95">
        <f>IF(AND(MASTER_DATA_NORMALIZED!S36=0,S$22=$L$22),VLOOKUP(MASTER_DATA_PROCESSED!$C36,Backend!$Q$9:$T$52,3,FALSE),MASTER_DATA_NORMALIZED!S36)</f>
        <v>0</v>
      </c>
      <c r="T36" s="95">
        <f>IF(AND(MASTER_DATA_NORMALIZED!T36=0,T$22=$L$22),VLOOKUP(MASTER_DATA_PROCESSED!$C36,Backend!$Q$9:$T$52,3,FALSE),MASTER_DATA_NORMALIZED!T36)</f>
        <v>0</v>
      </c>
      <c r="U36" s="95">
        <f>IF(AND(MASTER_DATA_NORMALIZED!U36=0,U$22=$L$22),VLOOKUP(MASTER_DATA_PROCESSED!$C36,Backend!$Q$9:$T$52,3,FALSE),MASTER_DATA_NORMALIZED!U36)</f>
        <v>0</v>
      </c>
      <c r="V36" s="95">
        <f>IF(AND(MASTER_DATA_NORMALIZED!V36=0,V$22=$L$22),VLOOKUP(MASTER_DATA_PROCESSED!$C36,Backend!$Q$9:$T$52,3,FALSE),MASTER_DATA_NORMALIZED!V36)</f>
        <v>0</v>
      </c>
      <c r="W36" s="95">
        <f>IF(AND(MASTER_DATA_NORMALIZED!W36=0,W$22=$L$22),VLOOKUP(MASTER_DATA_PROCESSED!$C36,Backend!$Q$9:$T$52,3,FALSE),MASTER_DATA_NORMALIZED!W36)</f>
        <v>0</v>
      </c>
      <c r="X36" s="95">
        <f>IF(AND(MASTER_DATA_NORMALIZED!X36=0,X$22=$L$22),VLOOKUP(MASTER_DATA_PROCESSED!$C36,Backend!$Q$9:$T$52,3,FALSE),MASTER_DATA_NORMALIZED!X36)</f>
        <v>0</v>
      </c>
      <c r="Y36" s="95">
        <f>IF(AND(MASTER_DATA_NORMALIZED!Y36=0,Y$22=$L$22),VLOOKUP(MASTER_DATA_PROCESSED!$C36,Backend!$Q$9:$T$52,3,FALSE),MASTER_DATA_NORMALIZED!Y36)</f>
        <v>0</v>
      </c>
      <c r="Z36" s="95">
        <f>IF(AND(MASTER_DATA_NORMALIZED!Z36=0,Z$22=$L$22),VLOOKUP(MASTER_DATA_PROCESSED!$C36,Backend!$Q$9:$T$52,3,FALSE),MASTER_DATA_NORMALIZED!Z36)</f>
        <v>0</v>
      </c>
      <c r="AA36" s="95">
        <f>IF(AND(MASTER_DATA_NORMALIZED!AA36=0,AA$22=$L$22),VLOOKUP(MASTER_DATA_PROCESSED!$C36,Backend!$Q$9:$T$52,3,FALSE),MASTER_DATA_NORMALIZED!AA36)</f>
        <v>0</v>
      </c>
      <c r="AB36" s="95">
        <f>IF(AND(MASTER_DATA_NORMALIZED!AB36=0,AB$22=$L$22),VLOOKUP(MASTER_DATA_PROCESSED!$C36,Backend!$Q$9:$T$52,3,FALSE),MASTER_DATA_NORMALIZED!AB36)</f>
        <v>0</v>
      </c>
      <c r="AC36" s="95">
        <f>IF(AND(MASTER_DATA_NORMALIZED!AC36=0,AC$22=$L$22),VLOOKUP(MASTER_DATA_PROCESSED!$C36,Backend!$Q$9:$T$52,3,FALSE),MASTER_DATA_NORMALIZED!AC36)</f>
        <v>0</v>
      </c>
      <c r="AD36" s="95">
        <f>IF(AND(MASTER_DATA_NORMALIZED!AD36=0,AD$22=$L$22),VLOOKUP(MASTER_DATA_PROCESSED!$C36,Backend!$Q$9:$T$52,3,FALSE),MASTER_DATA_NORMALIZED!AD36)</f>
        <v>0</v>
      </c>
      <c r="AE36" s="95">
        <f>IF(AND(MASTER_DATA_NORMALIZED!AE36=0,AE$22=$L$22),VLOOKUP(MASTER_DATA_PROCESSED!$C36,Backend!$Q$9:$T$52,3,FALSE),MASTER_DATA_NORMALIZED!AE36)</f>
        <v>0</v>
      </c>
      <c r="AF36" s="95">
        <f>IF(AND(MASTER_DATA_NORMALIZED!AF36=0,AF$22=$L$22),VLOOKUP(MASTER_DATA_PROCESSED!$C36,Backend!$Q$9:$T$52,3,FALSE),MASTER_DATA_NORMALIZED!AF36)</f>
        <v>0</v>
      </c>
      <c r="AG36" s="95">
        <f>IF(AND(MASTER_DATA_NORMALIZED!AG36=0,AG$22=$L$22),VLOOKUP(MASTER_DATA_PROCESSED!$C36,Backend!$Q$9:$T$52,3,FALSE),MASTER_DATA_NORMALIZED!AG36)</f>
        <v>0</v>
      </c>
      <c r="AH36" s="95">
        <f>IF(AND(MASTER_DATA_NORMALIZED!AH36=0,AH$22=$L$22),VLOOKUP(MASTER_DATA_PROCESSED!$C36,Backend!$Q$9:$T$52,3,FALSE),MASTER_DATA_NORMALIZED!AH36)</f>
        <v>0</v>
      </c>
      <c r="AI36" s="95">
        <f>IF(AND(MASTER_DATA_NORMALIZED!AI36=0,AI$22=$L$22),VLOOKUP(MASTER_DATA_PROCESSED!$C36,Backend!$Q$9:$T$52,3,FALSE),MASTER_DATA_NORMALIZED!AI36)</f>
        <v>0</v>
      </c>
      <c r="AJ36" s="95">
        <f>IF(AND(MASTER_DATA_NORMALIZED!AJ36=0,AJ$22=$L$22),VLOOKUP(MASTER_DATA_PROCESSED!$C36,Backend!$Q$9:$T$52,3,FALSE),MASTER_DATA_NORMALIZED!AJ36)</f>
        <v>0</v>
      </c>
      <c r="AK36" s="95">
        <f>IF(AND(MASTER_DATA_NORMALIZED!AK36=0,AK$22=$L$22),VLOOKUP(MASTER_DATA_PROCESSED!$C36,Backend!$Q$9:$T$52,3,FALSE),MASTER_DATA_NORMALIZED!AK36)</f>
        <v>0</v>
      </c>
      <c r="AL36" s="95">
        <f>IF(AND(MASTER_DATA_NORMALIZED!AL36=0,AL$22=$L$22),VLOOKUP(MASTER_DATA_PROCESSED!$C36,Backend!$Q$9:$T$52,3,FALSE),MASTER_DATA_NORMALIZED!AL36)</f>
        <v>0</v>
      </c>
      <c r="AM36" s="95">
        <f>IF(AND(MASTER_DATA_NORMALIZED!AM36=0,AM$22=$L$22),VLOOKUP(MASTER_DATA_PROCESSED!$C36,Backend!$Q$9:$T$52,3,FALSE),MASTER_DATA_NORMALIZED!AM36)</f>
        <v>0</v>
      </c>
      <c r="AN36" s="95">
        <f>IF(AND(MASTER_DATA_NORMALIZED!AN36=0,AN$22=$L$22),VLOOKUP(MASTER_DATA_PROCESSED!$C36,Backend!$Q$9:$T$52,3,FALSE),MASTER_DATA_NORMALIZED!AN36)</f>
        <v>0</v>
      </c>
      <c r="AO36" s="95">
        <f>IF(AND(MASTER_DATA_NORMALIZED!AO36=0,AO$22=$L$22),VLOOKUP(MASTER_DATA_PROCESSED!$C36,Backend!$Q$9:$T$52,3,FALSE),MASTER_DATA_NORMALIZED!AO36)</f>
        <v>0</v>
      </c>
      <c r="AP36" s="95">
        <f>IF(AND(MASTER_DATA_NORMALIZED!AP36=0,AP$22=$L$22),VLOOKUP(MASTER_DATA_PROCESSED!$C36,Backend!$Q$9:$T$52,3,FALSE),MASTER_DATA_NORMALIZED!AP36)</f>
        <v>0</v>
      </c>
      <c r="AQ36" s="95">
        <f>IF(AND(MASTER_DATA_NORMALIZED!AQ36=0,AQ$22=$L$22),VLOOKUP(MASTER_DATA_PROCESSED!$C36,Backend!$Q$9:$T$52,3,FALSE),MASTER_DATA_NORMALIZED!AQ36)</f>
        <v>0</v>
      </c>
      <c r="AR36" s="95">
        <f>IF(AND(MASTER_DATA_NORMALIZED!AR36=0,AR$22=$L$22),VLOOKUP(MASTER_DATA_PROCESSED!$C36,Backend!$Q$9:$T$52,3,FALSE),MASTER_DATA_NORMALIZED!AR36)</f>
        <v>0</v>
      </c>
      <c r="AS36" s="95">
        <f>IF(AND(MASTER_DATA_NORMALIZED!AS36=0,AS$22=$L$22),VLOOKUP(MASTER_DATA_PROCESSED!$C36,Backend!$Q$9:$T$52,3,FALSE),MASTER_DATA_NORMALIZED!AS36)</f>
        <v>0</v>
      </c>
      <c r="AT36" s="95">
        <f>IF(AND(MASTER_DATA_NORMALIZED!AT36=0,AT$22=$L$22),VLOOKUP(MASTER_DATA_PROCESSED!$C36,Backend!$Q$9:$T$52,3,FALSE),MASTER_DATA_NORMALIZED!AT36)</f>
        <v>0</v>
      </c>
      <c r="AU36" s="95">
        <f>IF(AND(MASTER_DATA_NORMALIZED!AU36=0,AU$22=$L$22),VLOOKUP(MASTER_DATA_PROCESSED!$C36,Backend!$Q$9:$T$52,3,FALSE),MASTER_DATA_NORMALIZED!AU36)</f>
        <v>0</v>
      </c>
      <c r="AV36" s="95">
        <f>IF(AND(MASTER_DATA_NORMALIZED!AV36=0,AV$22=$L$22),VLOOKUP(MASTER_DATA_PROCESSED!$C36,Backend!$Q$9:$T$52,3,FALSE),MASTER_DATA_NORMALIZED!AV36)</f>
        <v>0</v>
      </c>
      <c r="AW36" s="95">
        <f>IF(AND(MASTER_DATA_NORMALIZED!AW36=0,AW$22=$L$22),VLOOKUP(MASTER_DATA_PROCESSED!$C36,Backend!$Q$9:$T$52,3,FALSE),MASTER_DATA_NORMALIZED!AW36)</f>
        <v>0</v>
      </c>
      <c r="AX36" s="95">
        <f>IF(AND(MASTER_DATA_NORMALIZED!AX36=0,AX$22=$L$22),VLOOKUP(MASTER_DATA_PROCESSED!$C36,Backend!$Q$9:$T$52,3,FALSE),MASTER_DATA_NORMALIZED!AX36)</f>
        <v>0</v>
      </c>
      <c r="AY36" s="95">
        <f>IF(AND(MASTER_DATA_NORMALIZED!AY36=0,AY$22=$L$22),VLOOKUP(MASTER_DATA_PROCESSED!$C36,Backend!$Q$9:$T$52,3,FALSE),MASTER_DATA_NORMALIZED!AY36)</f>
        <v>0</v>
      </c>
      <c r="AZ36" s="95">
        <f>IF(AND(MASTER_DATA_NORMALIZED!AZ36=0,AZ$22=$L$22),VLOOKUP(MASTER_DATA_PROCESSED!$C36,Backend!$Q$9:$T$52,3,FALSE),MASTER_DATA_NORMALIZED!AZ36)</f>
        <v>0</v>
      </c>
      <c r="BA36" s="95">
        <f>IF(AND(MASTER_DATA_NORMALIZED!BA36=0,BA$22=$L$22),VLOOKUP(MASTER_DATA_PROCESSED!$C36,Backend!$Q$9:$T$52,3,FALSE),MASTER_DATA_NORMALIZED!BA36)</f>
        <v>0</v>
      </c>
      <c r="BB36" s="95">
        <f>IF(AND(MASTER_DATA_NORMALIZED!BB36=0,BB$22=$L$22),VLOOKUP(MASTER_DATA_PROCESSED!$C36,Backend!$Q$9:$T$52,3,FALSE),MASTER_DATA_NORMALIZED!BB36)</f>
        <v>0</v>
      </c>
      <c r="BC36" s="95">
        <f>IF(AND(MASTER_DATA_NORMALIZED!BC36=0,BC$22=$L$22),VLOOKUP(MASTER_DATA_PROCESSED!$C36,Backend!$Q$9:$T$52,3,FALSE),MASTER_DATA_NORMALIZED!BC36)</f>
        <v>0</v>
      </c>
      <c r="BD36" s="95">
        <f>IF(AND(MASTER_DATA_NORMALIZED!BD36=0,BD$22=$L$22),VLOOKUP(MASTER_DATA_PROCESSED!$C36,Backend!$Q$9:$T$52,3,FALSE),MASTER_DATA_NORMALIZED!BD36)</f>
        <v>0</v>
      </c>
      <c r="BE36" s="95">
        <f>IF(AND(MASTER_DATA_NORMALIZED!BE36=0,BE$22=$L$22),VLOOKUP(MASTER_DATA_PROCESSED!$C36,Backend!$Q$9:$T$52,3,FALSE),MASTER_DATA_NORMALIZED!BE36)</f>
        <v>0</v>
      </c>
      <c r="BF36" s="95">
        <f>IF(AND(MASTER_DATA_NORMALIZED!BF36=0,BF$22=$L$22),VLOOKUP(MASTER_DATA_PROCESSED!$C36,Backend!$Q$9:$T$52,3,FALSE),MASTER_DATA_NORMALIZED!BF36)</f>
        <v>0</v>
      </c>
      <c r="BG36" s="95">
        <f>IF(AND(MASTER_DATA_NORMALIZED!BG36=0,BG$22=$L$22),VLOOKUP(MASTER_DATA_PROCESSED!$C36,Backend!$Q$9:$T$52,3,FALSE),MASTER_DATA_NORMALIZED!BG36)</f>
        <v>0</v>
      </c>
      <c r="BH36" s="95">
        <f>IF(AND(MASTER_DATA_NORMALIZED!BH36=0,BH$22=$L$22),VLOOKUP(MASTER_DATA_PROCESSED!$C36,Backend!$Q$9:$T$52,3,FALSE),MASTER_DATA_NORMALIZED!BH36)</f>
        <v>0</v>
      </c>
      <c r="BI36" s="95">
        <f>IF(AND(MASTER_DATA_NORMALIZED!BI36=0,BI$22=$L$22),VLOOKUP(MASTER_DATA_PROCESSED!$C36,Backend!$Q$9:$T$52,3,FALSE),MASTER_DATA_NORMALIZED!BI36)</f>
        <v>0</v>
      </c>
      <c r="BJ36" s="95">
        <f>IF(AND(MASTER_DATA_NORMALIZED!BJ36=0,BJ$22=$L$22),VLOOKUP(MASTER_DATA_PROCESSED!$C36,Backend!$Q$9:$T$52,3,FALSE),MASTER_DATA_NORMALIZED!BJ36)</f>
        <v>0</v>
      </c>
      <c r="BK36" s="95">
        <f>IF(AND(MASTER_DATA_NORMALIZED!BK36=0,BK$22=$L$22),VLOOKUP(MASTER_DATA_PROCESSED!$C36,Backend!$Q$9:$T$52,3,FALSE),MASTER_DATA_NORMALIZED!BK36)</f>
        <v>0</v>
      </c>
      <c r="BL36" s="95">
        <f>IF(AND(MASTER_DATA_NORMALIZED!BL36=0,BL$22=$L$22),VLOOKUP(MASTER_DATA_PROCESSED!$C36,Backend!$Q$9:$T$52,3,FALSE),MASTER_DATA_NORMALIZED!BL36)</f>
        <v>0</v>
      </c>
      <c r="BM36" s="95">
        <f>IF(AND(MASTER_DATA_NORMALIZED!BM36=0,BM$22=$L$22),VLOOKUP(MASTER_DATA_PROCESSED!$C36,Backend!$Q$9:$T$52,3,FALSE),MASTER_DATA_NORMALIZED!BM36)</f>
        <v>0</v>
      </c>
      <c r="BN36" s="95">
        <f>IF(AND(MASTER_DATA_NORMALIZED!BN36=0,BN$22=$L$22),VLOOKUP(MASTER_DATA_PROCESSED!$C36,Backend!$Q$9:$T$52,3,FALSE),MASTER_DATA_NORMALIZED!BN36)</f>
        <v>0</v>
      </c>
      <c r="BO36" s="95">
        <f>IF(AND(MASTER_DATA_NORMALIZED!BO36=0,BO$22=$L$22),VLOOKUP(MASTER_DATA_PROCESSED!$C36,Backend!$Q$9:$T$52,3,FALSE),MASTER_DATA_NORMALIZED!BO36)</f>
        <v>0</v>
      </c>
      <c r="BP36" s="95">
        <f>IF(AND(MASTER_DATA_NORMALIZED!BP36=0,BP$22=$L$22),VLOOKUP(MASTER_DATA_PROCESSED!$C36,Backend!$Q$9:$T$52,3,FALSE),MASTER_DATA_NORMALIZED!BP36)</f>
        <v>0</v>
      </c>
      <c r="BQ36" s="95">
        <f>IF(AND(MASTER_DATA_NORMALIZED!BQ36=0,BQ$22=$L$22),VLOOKUP(MASTER_DATA_PROCESSED!$C36,Backend!$Q$9:$T$52,3,FALSE),MASTER_DATA_NORMALIZED!BQ36)</f>
        <v>0</v>
      </c>
      <c r="BR36" s="95">
        <f>IF(AND(MASTER_DATA_NORMALIZED!BR36=0,BR$22=$L$22),VLOOKUP(MASTER_DATA_PROCESSED!$C36,Backend!$Q$9:$T$52,3,FALSE),MASTER_DATA_NORMALIZED!BR36)</f>
        <v>0</v>
      </c>
      <c r="BS36" s="95">
        <f>IF(AND(MASTER_DATA_NORMALIZED!BS36=0,BS$22=$L$22),VLOOKUP(MASTER_DATA_PROCESSED!$C36,Backend!$Q$9:$T$52,3,FALSE),MASTER_DATA_NORMALIZED!BS36)</f>
        <v>0</v>
      </c>
      <c r="BT36" s="95">
        <f>IF(AND(MASTER_DATA_NORMALIZED!BT36=0,BT$22=$L$22),VLOOKUP(MASTER_DATA_PROCESSED!$C36,Backend!$Q$9:$T$52,3,FALSE),MASTER_DATA_NORMALIZED!BT36)</f>
        <v>0</v>
      </c>
      <c r="BU36" s="95">
        <f>IF(AND(MASTER_DATA_NORMALIZED!BU36=0,BU$22=$L$22),VLOOKUP(MASTER_DATA_PROCESSED!$C36,Backend!$Q$9:$T$52,3,FALSE),MASTER_DATA_NORMALIZED!BU36)</f>
        <v>0</v>
      </c>
      <c r="BV36" s="95">
        <f>IF(AND(MASTER_DATA_NORMALIZED!BV36=0,BV$22=$L$22),VLOOKUP(MASTER_DATA_PROCESSED!$C36,Backend!$Q$9:$T$52,3,FALSE),MASTER_DATA_NORMALIZED!BV36)</f>
        <v>0</v>
      </c>
      <c r="BW36" s="95">
        <f>IF(AND(MASTER_DATA_NORMALIZED!BW36=0,BW$22=$L$22),VLOOKUP(MASTER_DATA_PROCESSED!$C36,Backend!$Q$9:$T$52,3,FALSE),MASTER_DATA_NORMALIZED!BW36)</f>
        <v>0</v>
      </c>
      <c r="BX36" s="95">
        <f>IF(AND(MASTER_DATA_NORMALIZED!BX36=0,BX$22=$L$22),VLOOKUP(MASTER_DATA_PROCESSED!$C36,Backend!$Q$9:$T$52,3,FALSE),MASTER_DATA_NORMALIZED!BX36)</f>
        <v>0</v>
      </c>
      <c r="BY36" s="95">
        <f>IF(AND(MASTER_DATA_NORMALIZED!BY36=0,BY$22=$L$22),VLOOKUP(MASTER_DATA_PROCESSED!$C36,Backend!$Q$9:$T$52,3,FALSE),MASTER_DATA_NORMALIZED!BY36)</f>
        <v>0</v>
      </c>
      <c r="BZ36" s="95">
        <f>IF(AND(MASTER_DATA_NORMALIZED!BZ36=0,BZ$22=$L$22),VLOOKUP(MASTER_DATA_PROCESSED!$C36,Backend!$Q$9:$T$52,3,FALSE),MASTER_DATA_NORMALIZED!BZ36)</f>
        <v>0</v>
      </c>
      <c r="CA36" s="95">
        <f>IF(AND(MASTER_DATA_NORMALIZED!CA36=0,CA$22=$L$22),VLOOKUP(MASTER_DATA_PROCESSED!$C36,Backend!$Q$9:$T$52,3,FALSE),MASTER_DATA_NORMALIZED!CA36)</f>
        <v>0</v>
      </c>
      <c r="CB36" s="95">
        <f>IF(AND(MASTER_DATA_NORMALIZED!CB36=0,CB$22=$L$22),VLOOKUP(MASTER_DATA_PROCESSED!$C36,Backend!$Q$9:$T$52,3,FALSE),MASTER_DATA_NORMALIZED!CB36)</f>
        <v>0</v>
      </c>
      <c r="CC36" s="95">
        <f>IF(AND(MASTER_DATA_NORMALIZED!CC36=0,CC$22=$L$22),VLOOKUP(MASTER_DATA_PROCESSED!$C36,Backend!$Q$9:$T$52,3,FALSE),MASTER_DATA_NORMALIZED!CC36)</f>
        <v>0</v>
      </c>
      <c r="CD36" s="95">
        <f>IF(AND(MASTER_DATA_NORMALIZED!CD36=0,CD$22=$L$22),VLOOKUP(MASTER_DATA_PROCESSED!$C36,Backend!$Q$9:$T$52,3,FALSE),MASTER_DATA_NORMALIZED!CD36)</f>
        <v>0</v>
      </c>
      <c r="CE36" s="95">
        <f>IF(AND(MASTER_DATA_NORMALIZED!CE36=0,CE$22=$L$22),VLOOKUP(MASTER_DATA_PROCESSED!$C36,Backend!$Q$9:$T$52,3,FALSE),MASTER_DATA_NORMALIZED!CE36)</f>
        <v>0</v>
      </c>
      <c r="CF36" s="95">
        <f>IF(AND(MASTER_DATA_NORMALIZED!CF36=0,CF$22=$L$22),VLOOKUP(MASTER_DATA_PROCESSED!$C36,Backend!$Q$9:$T$52,3,FALSE),MASTER_DATA_NORMALIZED!CF36)</f>
        <v>0</v>
      </c>
      <c r="CG36" s="95">
        <f>IF(AND(MASTER_DATA_NORMALIZED!CG36=0,CG$22=$L$22),VLOOKUP(MASTER_DATA_PROCESSED!$C36,Backend!$Q$9:$T$52,3,FALSE),MASTER_DATA_NORMALIZED!CG36)</f>
        <v>0</v>
      </c>
      <c r="CH36" s="95">
        <f>IF(AND(MASTER_DATA_NORMALIZED!CH36=0,CH$22=$L$22),VLOOKUP(MASTER_DATA_PROCESSED!$C36,Backend!$Q$9:$T$52,3,FALSE),MASTER_DATA_NORMALIZED!CH36)</f>
        <v>0</v>
      </c>
      <c r="CI36" s="95">
        <f>IF(AND(MASTER_DATA_NORMALIZED!CI36=0,CI$22=$L$22),VLOOKUP(MASTER_DATA_PROCESSED!$C36,Backend!$Q$9:$T$52,3,FALSE),MASTER_DATA_NORMALIZED!CI36)</f>
        <v>0</v>
      </c>
      <c r="CJ36" s="95">
        <f>IF(AND(MASTER_DATA_NORMALIZED!CJ36=0,CJ$22=$L$22),VLOOKUP(MASTER_DATA_PROCESSED!$C36,Backend!$Q$9:$T$52,3,FALSE),MASTER_DATA_NORMALIZED!CJ36)</f>
        <v>0</v>
      </c>
      <c r="CK36" s="95">
        <f>IF(AND(MASTER_DATA_NORMALIZED!CK36=0,CK$22=$L$22),VLOOKUP(MASTER_DATA_PROCESSED!$C36,Backend!$Q$9:$T$52,3,FALSE),MASTER_DATA_NORMALIZED!CK36)</f>
        <v>0</v>
      </c>
      <c r="CL36" s="95">
        <f>IF(AND(MASTER_DATA_NORMALIZED!CL36=0,CL$22=$L$22),VLOOKUP(MASTER_DATA_PROCESSED!$C36,Backend!$Q$9:$T$52,3,FALSE),MASTER_DATA_NORMALIZED!CL36)</f>
        <v>0</v>
      </c>
      <c r="CM36" s="95">
        <f>IF(AND(MASTER_DATA_NORMALIZED!CM36=0,CM$22=$L$22),VLOOKUP(MASTER_DATA_PROCESSED!$C36,Backend!$Q$9:$T$52,3,FALSE),MASTER_DATA_NORMALIZED!CM36)</f>
        <v>0</v>
      </c>
      <c r="CN36" s="95">
        <f>IF(AND(MASTER_DATA_NORMALIZED!CN36=0,CN$22=$L$22),VLOOKUP(MASTER_DATA_PROCESSED!$C36,Backend!$Q$9:$T$52,3,FALSE),MASTER_DATA_NORMALIZED!CN36)</f>
        <v>0</v>
      </c>
      <c r="CO36" s="95">
        <f>IF(AND(MASTER_DATA_NORMALIZED!CO36=0,CO$22=$L$22),VLOOKUP(MASTER_DATA_PROCESSED!$C36,Backend!$Q$9:$T$52,3,FALSE),MASTER_DATA_NORMALIZED!CO36)</f>
        <v>0</v>
      </c>
      <c r="CP36" s="95">
        <f>IF(AND(MASTER_DATA_NORMALIZED!CP36=0,CP$22=$L$22),VLOOKUP(MASTER_DATA_PROCESSED!$C36,Backend!$Q$9:$T$52,3,FALSE),MASTER_DATA_NORMALIZED!CP36)</f>
        <v>0</v>
      </c>
      <c r="CQ36" s="95">
        <f>IF(AND(MASTER_DATA_NORMALIZED!CQ36=0,CQ$22=$L$22),VLOOKUP(MASTER_DATA_PROCESSED!$C36,Backend!$Q$9:$T$52,3,FALSE),MASTER_DATA_NORMALIZED!CQ36)</f>
        <v>0</v>
      </c>
      <c r="CR36" s="95">
        <f>IF(AND(MASTER_DATA_NORMALIZED!CR36=0,CR$22=$L$22),VLOOKUP(MASTER_DATA_PROCESSED!$C36,Backend!$Q$9:$T$52,3,FALSE),MASTER_DATA_NORMALIZED!CR36)</f>
        <v>0</v>
      </c>
      <c r="CS36" s="95">
        <f>IF(AND(MASTER_DATA_NORMALIZED!CS36=0,CS$22=$L$22),VLOOKUP(MASTER_DATA_PROCESSED!$C36,Backend!$Q$9:$T$52,3,FALSE),MASTER_DATA_NORMALIZED!CS36)</f>
        <v>0</v>
      </c>
      <c r="CT36" s="95">
        <f>IF(AND(MASTER_DATA_NORMALIZED!CT36=0,CT$22=$L$22),VLOOKUP(MASTER_DATA_PROCESSED!$C36,Backend!$Q$9:$T$52,3,FALSE),MASTER_DATA_NORMALIZED!CT36)</f>
        <v>0</v>
      </c>
      <c r="CU36" s="95">
        <f>IF(AND(MASTER_DATA_NORMALIZED!CU36=0,CU$22=$L$22),VLOOKUP(MASTER_DATA_PROCESSED!$C36,Backend!$Q$9:$T$52,3,FALSE),MASTER_DATA_NORMALIZED!CU36)</f>
        <v>0</v>
      </c>
      <c r="CV36" s="95">
        <f>IF(AND(MASTER_DATA_NORMALIZED!CV36=0,CV$22=$L$22),VLOOKUP(MASTER_DATA_PROCESSED!$C36,Backend!$Q$9:$T$52,3,FALSE),MASTER_DATA_NORMALIZED!CV36)</f>
        <v>0</v>
      </c>
      <c r="CW36" s="95">
        <f>IF(AND(MASTER_DATA_NORMALIZED!CW36=0,CW$22=$L$22),VLOOKUP(MASTER_DATA_PROCESSED!$C36,Backend!$Q$9:$T$52,3,FALSE),MASTER_DATA_NORMALIZED!CW36)</f>
        <v>0</v>
      </c>
      <c r="CX36" s="95">
        <f>IF(AND(MASTER_DATA_NORMALIZED!CX36=0,CX$22=$L$22),VLOOKUP(MASTER_DATA_PROCESSED!$C36,Backend!$Q$9:$T$52,3,FALSE),MASTER_DATA_NORMALIZED!CX36)</f>
        <v>0</v>
      </c>
      <c r="CY36" s="95">
        <f>IF(AND(MASTER_DATA_NORMALIZED!CY36=0,CY$22=$L$22),VLOOKUP(MASTER_DATA_PROCESSED!$C36,Backend!$Q$9:$T$52,3,FALSE),MASTER_DATA_NORMALIZED!CY36)</f>
        <v>0</v>
      </c>
      <c r="CZ36" s="95">
        <f>IF(AND(MASTER_DATA_NORMALIZED!CZ36=0,CZ$22=$L$22),VLOOKUP(MASTER_DATA_PROCESSED!$C36,Backend!$Q$9:$T$52,3,FALSE),MASTER_DATA_NORMALIZED!CZ36)</f>
        <v>0</v>
      </c>
      <c r="DA36" s="95" t="e">
        <f>IF(AND(MASTER_DATA_NORMALIZED!DA36=0,DA$22=$L$22),VLOOKUP(MASTER_DATA_PROCESSED!$C36,Backend!$Q$9:$T$52,3,FALSE),MASTER_DATA_NORMALIZED!DA36)</f>
        <v>#DIV/0!</v>
      </c>
      <c r="DB36" s="95" t="e">
        <f>IF(AND(MASTER_DATA_NORMALIZED!DB36=0,DB$22=$L$22),VLOOKUP(MASTER_DATA_PROCESSED!$C36,Backend!$Q$9:$T$52,3,FALSE),MASTER_DATA_NORMALIZED!DB36)</f>
        <v>#DIV/0!</v>
      </c>
      <c r="DC36" s="95" t="e">
        <f>IF(AND(MASTER_DATA_NORMALIZED!DC36=0,DC$22=$L$22),VLOOKUP(MASTER_DATA_PROCESSED!$C36,Backend!$Q$9:$T$52,3,FALSE),MASTER_DATA_NORMALIZED!DC36)</f>
        <v>#DIV/0!</v>
      </c>
      <c r="DD36" s="95" t="e">
        <f>IF(AND(MASTER_DATA_NORMALIZED!DD36=0,DD$22=$L$22),VLOOKUP(MASTER_DATA_PROCESSED!$C36,Backend!$Q$9:$T$52,3,FALSE),MASTER_DATA_NORMALIZED!DD36)</f>
        <v>#N/A</v>
      </c>
      <c r="DE36" s="95">
        <f>IF(AND(MASTER_DATA_NORMALIZED!DE36=0,DE$22=$L$22),VLOOKUP(MASTER_DATA_PROCESSED!$C36,Backend!$Q$9:$T$52,3,FALSE),MASTER_DATA_NORMALIZED!DE36)</f>
        <v>0</v>
      </c>
      <c r="DF36" s="95">
        <f>IF(AND(MASTER_DATA_NORMALIZED!DF36=0,DF$22=$L$22),VLOOKUP(MASTER_DATA_PROCESSED!$C36,Backend!$Q$9:$T$52,3,FALSE),MASTER_DATA_NORMALIZED!DF36)</f>
        <v>0</v>
      </c>
      <c r="DG36" s="95">
        <f>IF(AND(MASTER_DATA_NORMALIZED!DG36=0,DG$22=$L$22),VLOOKUP(MASTER_DATA_PROCESSED!$C36,Backend!$Q$9:$T$52,3,FALSE),MASTER_DATA_NORMALIZED!DG36)</f>
        <v>0</v>
      </c>
      <c r="DH36" s="95">
        <f>IF(AND(MASTER_DATA_NORMALIZED!DH36=0,DH$22=$L$22),VLOOKUP(MASTER_DATA_PROCESSED!$C36,Backend!$Q$9:$T$52,3,FALSE),MASTER_DATA_NORMALIZED!DH36)</f>
        <v>0</v>
      </c>
      <c r="DI36" s="95">
        <f>IF(AND(MASTER_DATA_NORMALIZED!DI36=0,DI$22=$L$22),VLOOKUP(MASTER_DATA_PROCESSED!$C36,Backend!$Q$9:$T$52,3,FALSE),MASTER_DATA_NORMALIZED!DI36)</f>
        <v>0</v>
      </c>
      <c r="DJ36" s="95">
        <f>IF(AND(MASTER_DATA_NORMALIZED!DJ36=0,DJ$22=$L$22),VLOOKUP(MASTER_DATA_PROCESSED!$C36,Backend!$Q$9:$T$52,3,FALSE),MASTER_DATA_NORMALIZED!DJ36)</f>
        <v>0</v>
      </c>
      <c r="DK36" s="95">
        <f>IF(AND(MASTER_DATA_NORMALIZED!DK36=0,DK$22=$L$22),VLOOKUP(MASTER_DATA_PROCESSED!$C36,Backend!$Q$9:$T$52,3,FALSE),MASTER_DATA_NORMALIZED!DK36)</f>
        <v>0</v>
      </c>
      <c r="DL36" s="95">
        <f>IF(AND(MASTER_DATA_NORMALIZED!DL36=0,DL$22=$L$22),VLOOKUP(MASTER_DATA_PROCESSED!$C36,Backend!$Q$9:$T$52,3,FALSE),MASTER_DATA_NORMALIZED!DL36)</f>
        <v>0</v>
      </c>
      <c r="DM36" s="95">
        <f>IF(AND(MASTER_DATA_NORMALIZED!DM36=0,DM$22=$L$22),VLOOKUP(MASTER_DATA_PROCESSED!$C36,Backend!$Q$9:$T$52,3,FALSE),MASTER_DATA_NORMALIZED!DM36)</f>
        <v>0</v>
      </c>
      <c r="DN36" s="95">
        <f>IF(AND(MASTER_DATA_NORMALIZED!DN36=0,DN$22=$L$22),VLOOKUP(MASTER_DATA_PROCESSED!$C36,Backend!$Q$9:$T$52,3,FALSE),MASTER_DATA_NORMALIZED!DN36)</f>
        <v>0</v>
      </c>
      <c r="DO36" s="95">
        <f>IF(AND(MASTER_DATA_NORMALIZED!DO36=0,DO$22=$L$22),VLOOKUP(MASTER_DATA_PROCESSED!$C36,Backend!$Q$9:$T$52,3,FALSE),MASTER_DATA_NORMALIZED!DO36)</f>
        <v>0</v>
      </c>
      <c r="DP36" s="95">
        <f>IF(AND(MASTER_DATA_NORMALIZED!DP36=0,DP$22=$L$22),VLOOKUP(MASTER_DATA_PROCESSED!$C36,Backend!$Q$9:$T$52,3,FALSE),MASTER_DATA_NORMALIZED!DP36)</f>
        <v>0</v>
      </c>
      <c r="DQ36" s="95">
        <f>IF(AND(MASTER_DATA_NORMALIZED!DQ36=0,DQ$22=$L$22),VLOOKUP(MASTER_DATA_PROCESSED!$C36,Backend!$Q$9:$T$52,3,FALSE),MASTER_DATA_NORMALIZED!DQ36)</f>
        <v>0</v>
      </c>
      <c r="DR36" s="95">
        <f>IF(AND(MASTER_DATA_NORMALIZED!DR36=0,DR$22=$L$22),VLOOKUP(MASTER_DATA_PROCESSED!$C36,Backend!$Q$9:$T$52,3,FALSE),MASTER_DATA_NORMALIZED!DR36)</f>
        <v>0</v>
      </c>
      <c r="DS36" s="95">
        <f>IF(AND(MASTER_DATA_NORMALIZED!DS36=0,DS$22=$L$22),VLOOKUP(MASTER_DATA_PROCESSED!$C36,Backend!$Q$9:$T$52,3,FALSE),MASTER_DATA_NORMALIZED!DS36)</f>
        <v>0</v>
      </c>
      <c r="DT36" s="95">
        <f>IF(AND(MASTER_DATA_NORMALIZED!DT36=0,DT$22=$L$22),VLOOKUP(MASTER_DATA_PROCESSED!$C36,Backend!$Q$9:$T$52,3,FALSE),MASTER_DATA_NORMALIZED!DT36)</f>
        <v>0</v>
      </c>
      <c r="DU36" s="95">
        <f>IF(AND(MASTER_DATA_NORMALIZED!DU36=0,DU$22=$L$22),VLOOKUP(MASTER_DATA_PROCESSED!$C36,Backend!$Q$9:$T$52,3,FALSE),MASTER_DATA_NORMALIZED!DU36)</f>
        <v>0</v>
      </c>
      <c r="DV36" s="95">
        <f>IF(AND(MASTER_DATA_NORMALIZED!DV36=0,DV$22=$L$22),VLOOKUP(MASTER_DATA_PROCESSED!$C36,Backend!$Q$9:$T$52,3,FALSE),MASTER_DATA_NORMALIZED!DV36)</f>
        <v>0</v>
      </c>
      <c r="DW36" s="95">
        <f>IF(AND(MASTER_DATA_NORMALIZED!DW36=0,DW$22=$L$22),VLOOKUP(MASTER_DATA_PROCESSED!$C36,Backend!$Q$9:$T$52,3,FALSE),MASTER_DATA_NORMALIZED!DW36)</f>
        <v>0</v>
      </c>
      <c r="DX36" s="95">
        <f>IF(AND(MASTER_DATA_NORMALIZED!DX36=0,DX$22=$L$22),VLOOKUP(MASTER_DATA_PROCESSED!$C36,Backend!$Q$9:$T$52,3,FALSE),MASTER_DATA_NORMALIZED!DX36)</f>
        <v>0</v>
      </c>
      <c r="DY36" s="95">
        <f>IF(AND(MASTER_DATA_NORMALIZED!DY36=0,DY$22=$L$22),VLOOKUP(MASTER_DATA_PROCESSED!$C36,Backend!$Q$9:$T$52,3,FALSE),MASTER_DATA_NORMALIZED!DY36)</f>
        <v>0</v>
      </c>
      <c r="DZ36" s="95">
        <f>IF(AND(MASTER_DATA_NORMALIZED!DZ36=0,DZ$22=$L$22),VLOOKUP(MASTER_DATA_PROCESSED!$C36,Backend!$Q$9:$T$52,3,FALSE),MASTER_DATA_NORMALIZED!DZ36)</f>
        <v>0</v>
      </c>
      <c r="EA36" s="95">
        <f>IF(AND(MASTER_DATA_NORMALIZED!EA36=0,EA$22=$L$22),VLOOKUP(MASTER_DATA_PROCESSED!$C36,Backend!$Q$9:$T$52,3,FALSE),MASTER_DATA_NORMALIZED!EA36)</f>
        <v>0</v>
      </c>
      <c r="EB36" s="95">
        <f>IF(AND(MASTER_DATA_NORMALIZED!EB36=0,EB$22=$L$22),VLOOKUP(MASTER_DATA_PROCESSED!$C36,Backend!$Q$9:$T$52,3,FALSE),MASTER_DATA_NORMALIZED!EB36)</f>
        <v>0</v>
      </c>
      <c r="EC36" s="95" t="e">
        <f>IF(AND(MASTER_DATA_NORMALIZED!EC36=0,EC$22=$L$22),VLOOKUP(MASTER_DATA_PROCESSED!$C36,Backend!$Q$9:$T$52,3,FALSE),MASTER_DATA_NORMALIZED!EC36)</f>
        <v>#DIV/0!</v>
      </c>
      <c r="ED36" s="95" t="e">
        <f>IF(AND(MASTER_DATA_NORMALIZED!ED36=0,ED$22=$L$22),VLOOKUP(MASTER_DATA_PROCESSED!$C36,Backend!$Q$9:$T$52,3,FALSE),MASTER_DATA_NORMALIZED!ED36)</f>
        <v>#DIV/0!</v>
      </c>
      <c r="EE36" s="95" t="e">
        <f>IF(AND(MASTER_DATA_NORMALIZED!EE36=0,EE$22=$L$22),VLOOKUP(MASTER_DATA_PROCESSED!$C36,Backend!$Q$9:$T$52,3,FALSE),MASTER_DATA_NORMALIZED!EE36)</f>
        <v>#DIV/0!</v>
      </c>
      <c r="EF36" s="95" t="e">
        <f>IF(AND(MASTER_DATA_NORMALIZED!EF36=0,EF$22=$L$22),VLOOKUP(MASTER_DATA_PROCESSED!$C36,Backend!$Q$9:$T$52,3,FALSE),MASTER_DATA_NORMALIZED!EF36)</f>
        <v>#VALUE!</v>
      </c>
      <c r="EG36" s="95">
        <f>IF(AND(MASTER_DATA_NORMALIZED!EG36=0,EG$22=$L$22),VLOOKUP(MASTER_DATA_PROCESSED!$C36,Backend!$Q$9:$T$52,3,FALSE),MASTER_DATA_NORMALIZED!EG36)</f>
        <v>0</v>
      </c>
      <c r="EH36" s="95">
        <f>IF(AND(MASTER_DATA_NORMALIZED!EH36=0,EH$22=$L$22),VLOOKUP(MASTER_DATA_PROCESSED!$C36,Backend!$Q$9:$T$52,3,FALSE),MASTER_DATA_NORMALIZED!EH36)</f>
        <v>0</v>
      </c>
      <c r="EI36" s="95">
        <f>IF(AND(MASTER_DATA_NORMALIZED!EI36=0,EI$22=$L$22),VLOOKUP(MASTER_DATA_PROCESSED!$C36,Backend!$Q$9:$T$52,3,FALSE),MASTER_DATA_NORMALIZED!EI36)</f>
        <v>0</v>
      </c>
      <c r="EJ36" s="95">
        <f>IF(AND(MASTER_DATA_NORMALIZED!EJ36=0,EJ$22=$L$22),VLOOKUP(MASTER_DATA_PROCESSED!$C36,Backend!$Q$9:$T$52,3,FALSE),MASTER_DATA_NORMALIZED!EJ36)</f>
        <v>0</v>
      </c>
      <c r="EK36" s="95">
        <f>IF(AND(MASTER_DATA_NORMALIZED!EK36=0,EK$22=$L$22),VLOOKUP(MASTER_DATA_PROCESSED!$C36,Backend!$Q$9:$T$52,3,FALSE),MASTER_DATA_NORMALIZED!EK36)</f>
        <v>0</v>
      </c>
      <c r="EL36" s="95">
        <f>IF(AND(MASTER_DATA_NORMALIZED!EL36=0,EL$22=$L$22),VLOOKUP(MASTER_DATA_PROCESSED!$C36,Backend!$Q$9:$T$52,3,FALSE),MASTER_DATA_NORMALIZED!EL36)</f>
        <v>0</v>
      </c>
      <c r="EM36" s="95">
        <f>IF(AND(MASTER_DATA_NORMALIZED!EM36=0,EM$22=$L$22),VLOOKUP(MASTER_DATA_PROCESSED!$C36,Backend!$Q$9:$T$52,3,FALSE),MASTER_DATA_NORMALIZED!EM36)</f>
        <v>0</v>
      </c>
      <c r="EN36" s="95">
        <f>IF(AND(MASTER_DATA_NORMALIZED!EN36=0,EN$22=$L$22),VLOOKUP(MASTER_DATA_PROCESSED!$C36,Backend!$Q$9:$T$52,3,FALSE),MASTER_DATA_NORMALIZED!EN36)</f>
        <v>0</v>
      </c>
      <c r="EO36" s="95">
        <f>IF(AND(MASTER_DATA_NORMALIZED!EO36=0,EO$22=$L$22),VLOOKUP(MASTER_DATA_PROCESSED!$C36,Backend!$Q$9:$T$52,3,FALSE),MASTER_DATA_NORMALIZED!EO36)</f>
        <v>0</v>
      </c>
      <c r="EP36" s="95">
        <f>IF(AND(MASTER_DATA_NORMALIZED!EP36=0,EP$22=$L$22),VLOOKUP(MASTER_DATA_PROCESSED!$C36,Backend!$Q$9:$T$52,3,FALSE),MASTER_DATA_NORMALIZED!EP36)</f>
        <v>0</v>
      </c>
      <c r="EQ36" s="95">
        <f>IF(AND(MASTER_DATA_NORMALIZED!EQ36=0,EQ$22=$L$22),VLOOKUP(MASTER_DATA_PROCESSED!$C36,Backend!$Q$9:$T$52,3,FALSE),MASTER_DATA_NORMALIZED!EQ36)</f>
        <v>0</v>
      </c>
      <c r="ER36" s="95">
        <f>IF(AND(MASTER_DATA_NORMALIZED!ER36=0,ER$22=$L$22),VLOOKUP(MASTER_DATA_PROCESSED!$C36,Backend!$Q$9:$T$52,3,FALSE),MASTER_DATA_NORMALIZED!ER36)</f>
        <v>0</v>
      </c>
      <c r="ES36" s="95">
        <f>IF(AND(MASTER_DATA_NORMALIZED!ES36=0,ES$22=$L$22),VLOOKUP(MASTER_DATA_PROCESSED!$C36,Backend!$Q$9:$T$52,3,FALSE),MASTER_DATA_NORMALIZED!ES36)</f>
        <v>0</v>
      </c>
      <c r="ET36" s="95">
        <f>IF(AND(MASTER_DATA_NORMALIZED!ET36=0,ET$22=$L$22),VLOOKUP(MASTER_DATA_PROCESSED!$C36,Backend!$Q$9:$T$52,3,FALSE),MASTER_DATA_NORMALIZED!ET36)</f>
        <v>0</v>
      </c>
      <c r="EU36" s="95">
        <f>IF(AND(MASTER_DATA_NORMALIZED!EU36=0,EU$22=$L$22),VLOOKUP(MASTER_DATA_PROCESSED!$C36,Backend!$Q$9:$T$52,3,FALSE),MASTER_DATA_NORMALIZED!EU36)</f>
        <v>0</v>
      </c>
      <c r="EV36" s="95">
        <f>IF(AND(MASTER_DATA_NORMALIZED!EV36=0,EV$22=$L$22),VLOOKUP(MASTER_DATA_PROCESSED!$C36,Backend!$Q$9:$T$52,3,FALSE),MASTER_DATA_NORMALIZED!EV36)</f>
        <v>0</v>
      </c>
      <c r="EW36" s="95">
        <f>IF(AND(MASTER_DATA_NORMALIZED!EW36=0,EW$22=$L$22),VLOOKUP(MASTER_DATA_PROCESSED!$C36,Backend!$Q$9:$T$52,3,FALSE),MASTER_DATA_NORMALIZED!EW36)</f>
        <v>0</v>
      </c>
      <c r="EX36" s="95">
        <f>IF(AND(MASTER_DATA_NORMALIZED!EX36=0,EX$22=$L$22),VLOOKUP(MASTER_DATA_PROCESSED!$C36,Backend!$Q$9:$T$52,3,FALSE),MASTER_DATA_NORMALIZED!EX36)</f>
        <v>0</v>
      </c>
      <c r="EY36" s="95">
        <f>IF(AND(MASTER_DATA_NORMALIZED!EY36=0,EY$22=$L$22),VLOOKUP(MASTER_DATA_PROCESSED!$C36,Backend!$Q$9:$T$52,3,FALSE),MASTER_DATA_NORMALIZED!EY36)</f>
        <v>0</v>
      </c>
      <c r="EZ36" s="95">
        <f>IF(AND(MASTER_DATA_NORMALIZED!EZ36=0,EZ$22=$L$22),VLOOKUP(MASTER_DATA_PROCESSED!$C36,Backend!$Q$9:$T$52,3,FALSE),MASTER_DATA_NORMALIZED!EZ36)</f>
        <v>0</v>
      </c>
      <c r="FA36" s="95">
        <f>IF(AND(MASTER_DATA_NORMALIZED!FA36=0,FA$22=$L$22),VLOOKUP(MASTER_DATA_PROCESSED!$C36,Backend!$Q$9:$T$52,3,FALSE),MASTER_DATA_NORMALIZED!FA36)</f>
        <v>0</v>
      </c>
      <c r="FB36" s="95">
        <f>IF(AND(MASTER_DATA_NORMALIZED!FB36=0,FB$22=$L$22),VLOOKUP(MASTER_DATA_PROCESSED!$C36,Backend!$Q$9:$T$52,3,FALSE),MASTER_DATA_NORMALIZED!FB36)</f>
        <v>0</v>
      </c>
      <c r="FC36" s="95">
        <f>IF(AND(MASTER_DATA_NORMALIZED!FC36=0,FC$22=$L$22),VLOOKUP(MASTER_DATA_PROCESSED!$C36,Backend!$Q$9:$T$52,3,FALSE),MASTER_DATA_NORMALIZED!FC36)</f>
        <v>0</v>
      </c>
      <c r="FD36" s="95">
        <f>IF(AND(MASTER_DATA_NORMALIZED!FD36=0,FD$22=$L$22),VLOOKUP(MASTER_DATA_PROCESSED!$C36,Backend!$Q$9:$T$52,3,FALSE),MASTER_DATA_NORMALIZED!FD36)</f>
        <v>0</v>
      </c>
      <c r="FE36" s="95">
        <f>IF(AND(MASTER_DATA_NORMALIZED!FE36=0,FE$22=$L$22),VLOOKUP(MASTER_DATA_PROCESSED!$C36,Backend!$Q$9:$T$52,3,FALSE),MASTER_DATA_NORMALIZED!FE36)</f>
        <v>0</v>
      </c>
      <c r="FF36" s="95">
        <f>IF(AND(MASTER_DATA_NORMALIZED!FF36=0,FF$22=$L$22),VLOOKUP(MASTER_DATA_PROCESSED!$C36,Backend!$Q$9:$T$52,3,FALSE),MASTER_DATA_NORMALIZED!FF36)</f>
        <v>0</v>
      </c>
      <c r="FG36" s="95">
        <f>IF(AND(MASTER_DATA_NORMALIZED!FG36=0,FG$22=$L$22),VLOOKUP(MASTER_DATA_PROCESSED!$C36,Backend!$Q$9:$T$52,3,FALSE),MASTER_DATA_NORMALIZED!FG36)</f>
        <v>0</v>
      </c>
      <c r="FH36" s="95">
        <f>IF(AND(MASTER_DATA_NORMALIZED!FH36=0,FH$22=$L$22),VLOOKUP(MASTER_DATA_PROCESSED!$C36,Backend!$Q$9:$T$52,3,FALSE),MASTER_DATA_NORMALIZED!FH36)</f>
        <v>0</v>
      </c>
      <c r="FI36" s="95">
        <f>IF(AND(MASTER_DATA_NORMALIZED!FI36=0,FI$22=$L$22),VLOOKUP(MASTER_DATA_PROCESSED!$C36,Backend!$Q$9:$T$52,3,FALSE),MASTER_DATA_NORMALIZED!FI36)</f>
        <v>0</v>
      </c>
      <c r="FJ36" s="95">
        <f>IF(AND(MASTER_DATA_NORMALIZED!FJ36=0,FJ$22=$L$22),VLOOKUP(MASTER_DATA_PROCESSED!$C36,Backend!$Q$9:$T$52,3,FALSE),MASTER_DATA_NORMALIZED!FJ36)</f>
        <v>0</v>
      </c>
      <c r="FK36" s="95">
        <f>IF(AND(MASTER_DATA_NORMALIZED!FK36=0,FK$22=$L$22),VLOOKUP(MASTER_DATA_PROCESSED!$C36,Backend!$Q$9:$T$52,3,FALSE),MASTER_DATA_NORMALIZED!FK36)</f>
        <v>0</v>
      </c>
      <c r="FL36" s="95">
        <f>IF(AND(MASTER_DATA_NORMALIZED!FL36=0,FL$22=$L$22),VLOOKUP(MASTER_DATA_PROCESSED!$C36,Backend!$Q$9:$T$52,3,FALSE),MASTER_DATA_NORMALIZED!FL36)</f>
        <v>0</v>
      </c>
      <c r="FM36" s="95">
        <f>IF(AND(MASTER_DATA_NORMALIZED!FM36=0,FM$22=$L$22),VLOOKUP(MASTER_DATA_PROCESSED!$C36,Backend!$Q$9:$T$52,3,FALSE),MASTER_DATA_NORMALIZED!FM36)</f>
        <v>0</v>
      </c>
      <c r="FN36" s="95">
        <f>IF(AND(MASTER_DATA_NORMALIZED!FN36=0,FN$22=$L$22),VLOOKUP(MASTER_DATA_PROCESSED!$C36,Backend!$Q$9:$T$52,3,FALSE),MASTER_DATA_NORMALIZED!FN36)</f>
        <v>0</v>
      </c>
      <c r="FO36" s="95">
        <f>IF(AND(MASTER_DATA_NORMALIZED!FO36=0,FO$22=$L$22),VLOOKUP(MASTER_DATA_PROCESSED!$C36,Backend!$Q$9:$T$52,3,FALSE),MASTER_DATA_NORMALIZED!FO36)</f>
        <v>0</v>
      </c>
      <c r="FP36" s="95">
        <f>IF(AND(MASTER_DATA_NORMALIZED!FP36=0,FP$22=$L$22),VLOOKUP(MASTER_DATA_PROCESSED!$C36,Backend!$Q$9:$T$52,3,FALSE),MASTER_DATA_NORMALIZED!FP36)</f>
        <v>0</v>
      </c>
      <c r="FQ36" s="95">
        <f>IF(AND(MASTER_DATA_NORMALIZED!FQ36=0,FQ$22=$L$22),VLOOKUP(MASTER_DATA_PROCESSED!$C36,Backend!$Q$9:$T$52,3,FALSE),MASTER_DATA_NORMALIZED!FQ36)</f>
        <v>0</v>
      </c>
      <c r="FR36" s="95">
        <f>IF(AND(MASTER_DATA_NORMALIZED!FR36=0,FR$22=$L$22),VLOOKUP(MASTER_DATA_PROCESSED!$C36,Backend!$Q$9:$T$52,3,FALSE),MASTER_DATA_NORMALIZED!FR36)</f>
        <v>0</v>
      </c>
      <c r="FS36" s="95">
        <f>IF(AND(MASTER_DATA_NORMALIZED!FS36=0,FS$22=$L$22),VLOOKUP(MASTER_DATA_PROCESSED!$C36,Backend!$Q$9:$T$52,3,FALSE),MASTER_DATA_NORMALIZED!FS36)</f>
        <v>0</v>
      </c>
      <c r="FT36" s="95">
        <f>IF(AND(MASTER_DATA_NORMALIZED!FT36=0,FT$22=$L$22),VLOOKUP(MASTER_DATA_PROCESSED!$C36,Backend!$Q$9:$T$52,3,FALSE),MASTER_DATA_NORMALIZED!FT36)</f>
        <v>0</v>
      </c>
      <c r="FU36" s="95">
        <f>IF(AND(MASTER_DATA_NORMALIZED!FU36=0,FU$22=$L$22),VLOOKUP(MASTER_DATA_PROCESSED!$C36,Backend!$Q$9:$T$52,3,FALSE),MASTER_DATA_NORMALIZED!FU36)</f>
        <v>0</v>
      </c>
      <c r="FV36" s="95">
        <f>IF(AND(MASTER_DATA_NORMALIZED!FV36=0,FV$22=$L$22),VLOOKUP(MASTER_DATA_PROCESSED!$C36,Backend!$Q$9:$T$52,3,FALSE),MASTER_DATA_NORMALIZED!FV36)</f>
        <v>0</v>
      </c>
      <c r="FW36" s="95">
        <f>IF(AND(MASTER_DATA_NORMALIZED!FW36=0,FW$22=$L$22),VLOOKUP(MASTER_DATA_PROCESSED!$C36,Backend!$Q$9:$T$52,3,FALSE),MASTER_DATA_NORMALIZED!FW36)</f>
        <v>0</v>
      </c>
      <c r="FX36" s="95">
        <f>IF(AND(MASTER_DATA_NORMALIZED!FX36=0,FX$22=$L$22),VLOOKUP(MASTER_DATA_PROCESSED!$C36,Backend!$Q$9:$T$52,3,FALSE),MASTER_DATA_NORMALIZED!FX36)</f>
        <v>0</v>
      </c>
      <c r="FY36" s="95">
        <f>IF(AND(MASTER_DATA_NORMALIZED!FY36=0,FY$22=$L$22),VLOOKUP(MASTER_DATA_PROCESSED!$C36,Backend!$Q$9:$T$52,3,FALSE),MASTER_DATA_NORMALIZED!FY36)</f>
        <v>0</v>
      </c>
      <c r="FZ36" s="95">
        <f>IF(AND(MASTER_DATA_NORMALIZED!FZ36=0,FZ$22=$L$22),VLOOKUP(MASTER_DATA_PROCESSED!$C36,Backend!$Q$9:$T$52,3,FALSE),MASTER_DATA_NORMALIZED!FZ36)</f>
        <v>0</v>
      </c>
      <c r="GA36" s="95">
        <f>IF(AND(MASTER_DATA_NORMALIZED!GA36=0,GA$22=$L$22),VLOOKUP(MASTER_DATA_PROCESSED!$C36,Backend!$Q$9:$T$52,3,FALSE),MASTER_DATA_NORMALIZED!GA36)</f>
        <v>0</v>
      </c>
      <c r="GB36" s="95">
        <f>IF(AND(MASTER_DATA_NORMALIZED!GB36=0,GB$22=$L$22),VLOOKUP(MASTER_DATA_PROCESSED!$C36,Backend!$Q$9:$T$52,3,FALSE),MASTER_DATA_NORMALIZED!GB36)</f>
        <v>0</v>
      </c>
      <c r="GC36" s="95">
        <f>IF(AND(MASTER_DATA_NORMALIZED!GC36=0,GC$22=$L$22),VLOOKUP(MASTER_DATA_PROCESSED!$C36,Backend!$Q$9:$T$52,3,FALSE),MASTER_DATA_NORMALIZED!GC36)</f>
        <v>0</v>
      </c>
      <c r="GD36" s="95">
        <f>IF(AND(MASTER_DATA_NORMALIZED!GD36=0,GD$22=$L$22),VLOOKUP(MASTER_DATA_PROCESSED!$C36,Backend!$Q$9:$T$52,3,FALSE),MASTER_DATA_NORMALIZED!GD36)</f>
        <v>0</v>
      </c>
      <c r="GE36" s="95">
        <f>IF(AND(MASTER_DATA_NORMALIZED!GE36=0,GE$22=$L$22),VLOOKUP(MASTER_DATA_PROCESSED!$C36,Backend!$Q$9:$T$52,3,FALSE),MASTER_DATA_NORMALIZED!GE36)</f>
        <v>0</v>
      </c>
      <c r="GF36" s="95">
        <f>IF(AND(MASTER_DATA_NORMALIZED!GF36=0,GF$22=$L$22),VLOOKUP(MASTER_DATA_PROCESSED!$C36,Backend!$Q$9:$T$52,3,FALSE),MASTER_DATA_NORMALIZED!GF36)</f>
        <v>0</v>
      </c>
      <c r="GG36" s="95">
        <f>IF(AND(MASTER_DATA_NORMALIZED!GG36=0,GG$22=$L$22),VLOOKUP(MASTER_DATA_PROCESSED!$C36,Backend!$Q$9:$T$52,3,FALSE),MASTER_DATA_NORMALIZED!GG36)</f>
        <v>0</v>
      </c>
      <c r="GH36" s="95">
        <f>IF(AND(MASTER_DATA_NORMALIZED!GH36=0,GH$22=$L$22),VLOOKUP(MASTER_DATA_PROCESSED!$C36,Backend!$Q$9:$T$52,3,FALSE),MASTER_DATA_NORMALIZED!GH36)</f>
        <v>0</v>
      </c>
      <c r="GI36" s="95">
        <f>IF(AND(MASTER_DATA_NORMALIZED!GI36=0,GI$22=$L$22),VLOOKUP(MASTER_DATA_PROCESSED!$C36,Backend!$Q$9:$T$52,3,FALSE),MASTER_DATA_NORMALIZED!GI36)</f>
        <v>0</v>
      </c>
      <c r="GJ36" s="95">
        <f>IF(AND(MASTER_DATA_NORMALIZED!GJ36=0,GJ$22=$L$22),VLOOKUP(MASTER_DATA_PROCESSED!$C36,Backend!$Q$9:$T$52,3,FALSE),MASTER_DATA_NORMALIZED!GJ36)</f>
        <v>0</v>
      </c>
      <c r="GK36" s="95">
        <f>IF(AND(MASTER_DATA_NORMALIZED!GK36=0,GK$22=$L$22),VLOOKUP(MASTER_DATA_PROCESSED!$C36,Backend!$Q$9:$T$52,3,FALSE),MASTER_DATA_NORMALIZED!GK36)</f>
        <v>0</v>
      </c>
      <c r="GL36" s="95">
        <f>IF(AND(MASTER_DATA_NORMALIZED!GL36=0,GL$22=$L$22),VLOOKUP(MASTER_DATA_PROCESSED!$C36,Backend!$Q$9:$T$52,3,FALSE),MASTER_DATA_NORMALIZED!GL36)</f>
        <v>0</v>
      </c>
      <c r="GM36" s="95">
        <f>IF(AND(MASTER_DATA_NORMALIZED!GM36=0,GM$22=$L$22),VLOOKUP(MASTER_DATA_PROCESSED!$C36,Backend!$Q$9:$T$52,3,FALSE),MASTER_DATA_NORMALIZED!GM36)</f>
        <v>0</v>
      </c>
      <c r="GN36" s="95">
        <f>IF(AND(MASTER_DATA_NORMALIZED!GN36=0,GN$22=$L$22),VLOOKUP(MASTER_DATA_PROCESSED!$C36,Backend!$Q$9:$T$52,3,FALSE),MASTER_DATA_NORMALIZED!GN36)</f>
        <v>0</v>
      </c>
      <c r="GO36" s="95">
        <f>IF(AND(MASTER_DATA_NORMALIZED!GO36=0,GO$22=$L$22),VLOOKUP(MASTER_DATA_PROCESSED!$C36,Backend!$Q$9:$T$52,3,FALSE),MASTER_DATA_NORMALIZED!GO36)</f>
        <v>0</v>
      </c>
      <c r="GP36" s="95">
        <f>IF(AND(MASTER_DATA_NORMALIZED!GP36=0,GP$22=$L$22),VLOOKUP(MASTER_DATA_PROCESSED!$C36,Backend!$Q$9:$T$52,3,FALSE),MASTER_DATA_NORMALIZED!GP36)</f>
        <v>0</v>
      </c>
      <c r="GQ36" s="95">
        <f>IF(AND(MASTER_DATA_NORMALIZED!GQ36=0,GQ$22=$L$22),VLOOKUP(MASTER_DATA_PROCESSED!$C36,Backend!$Q$9:$T$52,3,FALSE),MASTER_DATA_NORMALIZED!GQ36)</f>
        <v>0</v>
      </c>
      <c r="GR36" s="95">
        <f>IF(AND(MASTER_DATA_NORMALIZED!GR36=0,GR$22=$L$22),VLOOKUP(MASTER_DATA_PROCESSED!$C36,Backend!$Q$9:$T$52,3,FALSE),MASTER_DATA_NORMALIZED!GR36)</f>
        <v>0</v>
      </c>
      <c r="GS36" s="95">
        <f>IF(AND(MASTER_DATA_NORMALIZED!GS36=0,GS$22=$L$22),VLOOKUP(MASTER_DATA_PROCESSED!$C36,Backend!$Q$9:$T$52,3,FALSE),MASTER_DATA_NORMALIZED!GS36)</f>
        <v>0</v>
      </c>
      <c r="GT36" s="95">
        <f>IF(AND(MASTER_DATA_NORMALIZED!GT36=0,GT$22=$L$22),VLOOKUP(MASTER_DATA_PROCESSED!$C36,Backend!$Q$9:$T$52,3,FALSE),MASTER_DATA_NORMALIZED!GT36)</f>
        <v>0</v>
      </c>
      <c r="GU36" s="95">
        <f>IF(AND(MASTER_DATA_NORMALIZED!GU36=0,GU$22=$L$22),VLOOKUP(MASTER_DATA_PROCESSED!$C36,Backend!$Q$9:$T$52,3,FALSE),MASTER_DATA_NORMALIZED!GU36)</f>
        <v>0</v>
      </c>
      <c r="GV36" s="95">
        <f>IF(AND(MASTER_DATA_NORMALIZED!GV36=0,GV$22=$L$22),VLOOKUP(MASTER_DATA_PROCESSED!$C36,Backend!$Q$9:$T$52,3,FALSE),MASTER_DATA_NORMALIZED!GV36)</f>
        <v>0</v>
      </c>
      <c r="GW36" s="95" t="e">
        <f>IF(AND(MASTER_DATA_NORMALIZED!GW36=0,GW$22=$L$22),VLOOKUP(MASTER_DATA_PROCESSED!$C36,Backend!$Q$9:$T$52,3,FALSE),MASTER_DATA_NORMALIZED!GW36)</f>
        <v>#REF!</v>
      </c>
      <c r="GX36" s="95" t="e">
        <f>IF(AND(MASTER_DATA_NORMALIZED!GX36=0,GX$22=$L$22),VLOOKUP(MASTER_DATA_PROCESSED!$C36,Backend!$Q$9:$T$52,3,FALSE),MASTER_DATA_NORMALIZED!GX36)</f>
        <v>#REF!</v>
      </c>
      <c r="GY36" s="95" t="e">
        <f>IF(AND(MASTER_DATA_NORMALIZED!GY36=0,GY$22=$L$22),VLOOKUP(MASTER_DATA_PROCESSED!$C36,Backend!$Q$9:$T$52,3,FALSE),MASTER_DATA_NORMALIZED!GY36)</f>
        <v>#REF!</v>
      </c>
    </row>
    <row r="37" spans="2:207" s="25" customFormat="1" ht="17.25" hidden="1" outlineLevel="1" x14ac:dyDescent="0.3">
      <c r="B37" s="183">
        <f t="shared" si="5"/>
        <v>10</v>
      </c>
      <c r="C37" s="24">
        <f t="shared" si="0"/>
        <v>18</v>
      </c>
      <c r="D37" s="79"/>
      <c r="E37" s="24">
        <v>18</v>
      </c>
      <c r="F37" s="24"/>
      <c r="G37" s="80"/>
      <c r="H37" s="34" t="s">
        <v>39</v>
      </c>
      <c r="I37" s="95">
        <f>IF(AND(MASTER_DATA_NORMALIZED!I37=0,I$22=$L$22),VLOOKUP(MASTER_DATA_PROCESSED!$C37,Backend!$Q$9:$T$52,3,FALSE),MASTER_DATA_NORMALIZED!I37)</f>
        <v>0</v>
      </c>
      <c r="J37" s="95">
        <f>IF(AND(MASTER_DATA_NORMALIZED!J37=0,J$22=$L$22),VLOOKUP(MASTER_DATA_PROCESSED!$C37,Backend!$Q$9:$T$52,3,FALSE),MASTER_DATA_NORMALIZED!J37)</f>
        <v>0</v>
      </c>
      <c r="K37" s="95">
        <f>IF(AND(MASTER_DATA_NORMALIZED!K37=0,K$22=$L$22),VLOOKUP(MASTER_DATA_PROCESSED!$C37,Backend!$Q$9:$T$52,3,FALSE),MASTER_DATA_NORMALIZED!K37)</f>
        <v>0</v>
      </c>
      <c r="L37" s="95">
        <f>IF(AND(MASTER_DATA_NORMALIZED!L37=0,L$22=$L$22),VLOOKUP(MASTER_DATA_PROCESSED!$C37,Backend!$Q$9:$T$52,3,FALSE),MASTER_DATA_NORMALIZED!L37)</f>
        <v>87.701129663497667</v>
      </c>
      <c r="M37" s="95">
        <f>IF(AND(MASTER_DATA_NORMALIZED!M37=0,M$22=$L$22),VLOOKUP(MASTER_DATA_PROCESSED!$C37,Backend!$Q$9:$T$52,3,FALSE),MASTER_DATA_NORMALIZED!M37)</f>
        <v>0</v>
      </c>
      <c r="N37" s="95">
        <f>IF(AND(MASTER_DATA_NORMALIZED!N37=0,N$22=$L$22),VLOOKUP(MASTER_DATA_PROCESSED!$C37,Backend!$Q$9:$T$52,3,FALSE),MASTER_DATA_NORMALIZED!N37)</f>
        <v>0</v>
      </c>
      <c r="O37" s="95">
        <f>IF(AND(MASTER_DATA_NORMALIZED!O37=0,O$22=$L$22),VLOOKUP(MASTER_DATA_PROCESSED!$C37,Backend!$Q$9:$T$52,3,FALSE),MASTER_DATA_NORMALIZED!O37)</f>
        <v>0</v>
      </c>
      <c r="P37" s="95">
        <f>IF(AND(MASTER_DATA_NORMALIZED!P37=0,P$22=$L$22),VLOOKUP(MASTER_DATA_PROCESSED!$C37,Backend!$Q$9:$T$52,3,FALSE),MASTER_DATA_NORMALIZED!P37)</f>
        <v>27.258459219735762</v>
      </c>
      <c r="Q37" s="95">
        <f>IF(AND(MASTER_DATA_NORMALIZED!Q37=0,Q$22=$L$22),VLOOKUP(MASTER_DATA_PROCESSED!$C37,Backend!$Q$9:$T$52,3,FALSE),MASTER_DATA_NORMALIZED!Q37)</f>
        <v>0</v>
      </c>
      <c r="R37" s="95">
        <f>IF(AND(MASTER_DATA_NORMALIZED!R37=0,R$22=$L$22),VLOOKUP(MASTER_DATA_PROCESSED!$C37,Backend!$Q$9:$T$52,3,FALSE),MASTER_DATA_NORMALIZED!R37)</f>
        <v>0</v>
      </c>
      <c r="S37" s="95">
        <f>IF(AND(MASTER_DATA_NORMALIZED!S37=0,S$22=$L$22),VLOOKUP(MASTER_DATA_PROCESSED!$C37,Backend!$Q$9:$T$52,3,FALSE),MASTER_DATA_NORMALIZED!S37)</f>
        <v>0</v>
      </c>
      <c r="T37" s="95">
        <f>IF(AND(MASTER_DATA_NORMALIZED!T37=0,T$22=$L$22),VLOOKUP(MASTER_DATA_PROCESSED!$C37,Backend!$Q$9:$T$52,3,FALSE),MASTER_DATA_NORMALIZED!T37)</f>
        <v>87.701129663497667</v>
      </c>
      <c r="U37" s="95">
        <f>IF(AND(MASTER_DATA_NORMALIZED!U37=0,U$22=$L$22),VLOOKUP(MASTER_DATA_PROCESSED!$C37,Backend!$Q$9:$T$52,3,FALSE),MASTER_DATA_NORMALIZED!U37)</f>
        <v>0</v>
      </c>
      <c r="V37" s="95">
        <f>IF(AND(MASTER_DATA_NORMALIZED!V37=0,V$22=$L$22),VLOOKUP(MASTER_DATA_PROCESSED!$C37,Backend!$Q$9:$T$52,3,FALSE),MASTER_DATA_NORMALIZED!V37)</f>
        <v>0</v>
      </c>
      <c r="W37" s="95">
        <f>IF(AND(MASTER_DATA_NORMALIZED!W37=0,W$22=$L$22),VLOOKUP(MASTER_DATA_PROCESSED!$C37,Backend!$Q$9:$T$52,3,FALSE),MASTER_DATA_NORMALIZED!W37)</f>
        <v>0</v>
      </c>
      <c r="X37" s="95">
        <f>IF(AND(MASTER_DATA_NORMALIZED!X37=0,X$22=$L$22),VLOOKUP(MASTER_DATA_PROCESSED!$C37,Backend!$Q$9:$T$52,3,FALSE),MASTER_DATA_NORMALIZED!X37)</f>
        <v>27.258459219735762</v>
      </c>
      <c r="Y37" s="95">
        <f>IF(AND(MASTER_DATA_NORMALIZED!Y37=0,Y$22=$L$22),VLOOKUP(MASTER_DATA_PROCESSED!$C37,Backend!$Q$9:$T$52,3,FALSE),MASTER_DATA_NORMALIZED!Y37)</f>
        <v>0</v>
      </c>
      <c r="Z37" s="95">
        <f>IF(AND(MASTER_DATA_NORMALIZED!Z37=0,Z$22=$L$22),VLOOKUP(MASTER_DATA_PROCESSED!$C37,Backend!$Q$9:$T$52,3,FALSE),MASTER_DATA_NORMALIZED!Z37)</f>
        <v>0</v>
      </c>
      <c r="AA37" s="95">
        <f>IF(AND(MASTER_DATA_NORMALIZED!AA37=0,AA$22=$L$22),VLOOKUP(MASTER_DATA_PROCESSED!$C37,Backend!$Q$9:$T$52,3,FALSE),MASTER_DATA_NORMALIZED!AA37)</f>
        <v>0</v>
      </c>
      <c r="AB37" s="95">
        <f>IF(AND(MASTER_DATA_NORMALIZED!AB37=0,AB$22=$L$22),VLOOKUP(MASTER_DATA_PROCESSED!$C37,Backend!$Q$9:$T$52,3,FALSE),MASTER_DATA_NORMALIZED!AB37)</f>
        <v>150.26839899660271</v>
      </c>
      <c r="AC37" s="95">
        <f>IF(AND(MASTER_DATA_NORMALIZED!AC37=0,AC$22=$L$22),VLOOKUP(MASTER_DATA_PROCESSED!$C37,Backend!$Q$9:$T$52,3,FALSE),MASTER_DATA_NORMALIZED!AC37)</f>
        <v>0</v>
      </c>
      <c r="AD37" s="95">
        <f>IF(AND(MASTER_DATA_NORMALIZED!AD37=0,AD$22=$L$22),VLOOKUP(MASTER_DATA_PROCESSED!$C37,Backend!$Q$9:$T$52,3,FALSE),MASTER_DATA_NORMALIZED!AD37)</f>
        <v>0</v>
      </c>
      <c r="AE37" s="95">
        <f>IF(AND(MASTER_DATA_NORMALIZED!AE37=0,AE$22=$L$22),VLOOKUP(MASTER_DATA_PROCESSED!$C37,Backend!$Q$9:$T$52,3,FALSE),MASTER_DATA_NORMALIZED!AE37)</f>
        <v>0</v>
      </c>
      <c r="AF37" s="95">
        <f>IF(AND(MASTER_DATA_NORMALIZED!AF37=0,AF$22=$L$22),VLOOKUP(MASTER_DATA_PROCESSED!$C37,Backend!$Q$9:$T$52,3,FALSE),MASTER_DATA_NORMALIZED!AF37)</f>
        <v>46.705042931376518</v>
      </c>
      <c r="AG37" s="95">
        <f>IF(AND(MASTER_DATA_NORMALIZED!AG37=0,AG$22=$L$22),VLOOKUP(MASTER_DATA_PROCESSED!$C37,Backend!$Q$9:$T$52,3,FALSE),MASTER_DATA_NORMALIZED!AG37)</f>
        <v>0</v>
      </c>
      <c r="AH37" s="95">
        <f>IF(AND(MASTER_DATA_NORMALIZED!AH37=0,AH$22=$L$22),VLOOKUP(MASTER_DATA_PROCESSED!$C37,Backend!$Q$9:$T$52,3,FALSE),MASTER_DATA_NORMALIZED!AH37)</f>
        <v>0</v>
      </c>
      <c r="AI37" s="95">
        <f>IF(AND(MASTER_DATA_NORMALIZED!AI37=0,AI$22=$L$22),VLOOKUP(MASTER_DATA_PROCESSED!$C37,Backend!$Q$9:$T$52,3,FALSE),MASTER_DATA_NORMALIZED!AI37)</f>
        <v>0</v>
      </c>
      <c r="AJ37" s="95">
        <f>IF(AND(MASTER_DATA_NORMALIZED!AJ37=0,AJ$22=$L$22),VLOOKUP(MASTER_DATA_PROCESSED!$C37,Backend!$Q$9:$T$52,3,FALSE),MASTER_DATA_NORMALIZED!AJ37)</f>
        <v>150.26839899660271</v>
      </c>
      <c r="AK37" s="95">
        <f>IF(AND(MASTER_DATA_NORMALIZED!AK37=0,AK$22=$L$22),VLOOKUP(MASTER_DATA_PROCESSED!$C37,Backend!$Q$9:$T$52,3,FALSE),MASTER_DATA_NORMALIZED!AK37)</f>
        <v>0</v>
      </c>
      <c r="AL37" s="95">
        <f>IF(AND(MASTER_DATA_NORMALIZED!AL37=0,AL$22=$L$22),VLOOKUP(MASTER_DATA_PROCESSED!$C37,Backend!$Q$9:$T$52,3,FALSE),MASTER_DATA_NORMALIZED!AL37)</f>
        <v>0</v>
      </c>
      <c r="AM37" s="95">
        <f>IF(AND(MASTER_DATA_NORMALIZED!AM37=0,AM$22=$L$22),VLOOKUP(MASTER_DATA_PROCESSED!$C37,Backend!$Q$9:$T$52,3,FALSE),MASTER_DATA_NORMALIZED!AM37)</f>
        <v>0</v>
      </c>
      <c r="AN37" s="95">
        <f>IF(AND(MASTER_DATA_NORMALIZED!AN37=0,AN$22=$L$22),VLOOKUP(MASTER_DATA_PROCESSED!$C37,Backend!$Q$9:$T$52,3,FALSE),MASTER_DATA_NORMALIZED!AN37)</f>
        <v>46.705042931376518</v>
      </c>
      <c r="AO37" s="95">
        <f>IF(AND(MASTER_DATA_NORMALIZED!AO37=0,AO$22=$L$22),VLOOKUP(MASTER_DATA_PROCESSED!$C37,Backend!$Q$9:$T$52,3,FALSE),MASTER_DATA_NORMALIZED!AO37)</f>
        <v>0</v>
      </c>
      <c r="AP37" s="95">
        <f>IF(AND(MASTER_DATA_NORMALIZED!AP37=0,AP$22=$L$22),VLOOKUP(MASTER_DATA_PROCESSED!$C37,Backend!$Q$9:$T$52,3,FALSE),MASTER_DATA_NORMALIZED!AP37)</f>
        <v>0</v>
      </c>
      <c r="AQ37" s="95">
        <f>IF(AND(MASTER_DATA_NORMALIZED!AQ37=0,AQ$22=$L$22),VLOOKUP(MASTER_DATA_PROCESSED!$C37,Backend!$Q$9:$T$52,3,FALSE),MASTER_DATA_NORMALIZED!AQ37)</f>
        <v>0</v>
      </c>
      <c r="AR37" s="95">
        <f>IF(AND(MASTER_DATA_NORMALIZED!AR37=0,AR$22=$L$22),VLOOKUP(MASTER_DATA_PROCESSED!$C37,Backend!$Q$9:$T$52,3,FALSE),MASTER_DATA_NORMALIZED!AR37)</f>
        <v>55.434539418871466</v>
      </c>
      <c r="AS37" s="95">
        <f>IF(AND(MASTER_DATA_NORMALIZED!AS37=0,AS$22=$L$22),VLOOKUP(MASTER_DATA_PROCESSED!$C37,Backend!$Q$9:$T$52,3,FALSE),MASTER_DATA_NORMALIZED!AS37)</f>
        <v>0</v>
      </c>
      <c r="AT37" s="95">
        <f>IF(AND(MASTER_DATA_NORMALIZED!AT37=0,AT$22=$L$22),VLOOKUP(MASTER_DATA_PROCESSED!$C37,Backend!$Q$9:$T$52,3,FALSE),MASTER_DATA_NORMALIZED!AT37)</f>
        <v>0</v>
      </c>
      <c r="AU37" s="95">
        <f>IF(AND(MASTER_DATA_NORMALIZED!AU37=0,AU$22=$L$22),VLOOKUP(MASTER_DATA_PROCESSED!$C37,Backend!$Q$9:$T$52,3,FALSE),MASTER_DATA_NORMALIZED!AU37)</f>
        <v>0</v>
      </c>
      <c r="AV37" s="95">
        <f>IF(AND(MASTER_DATA_NORMALIZED!AV37=0,AV$22=$L$22),VLOOKUP(MASTER_DATA_PROCESSED!$C37,Backend!$Q$9:$T$52,3,FALSE),MASTER_DATA_NORMALIZED!AV37)</f>
        <v>55.434539418871466</v>
      </c>
      <c r="AW37" s="95">
        <f>IF(AND(MASTER_DATA_NORMALIZED!AW37=0,AW$22=$L$22),VLOOKUP(MASTER_DATA_PROCESSED!$C37,Backend!$Q$9:$T$52,3,FALSE),MASTER_DATA_NORMALIZED!AW37)</f>
        <v>0</v>
      </c>
      <c r="AX37" s="95">
        <f>IF(AND(MASTER_DATA_NORMALIZED!AX37=0,AX$22=$L$22),VLOOKUP(MASTER_DATA_PROCESSED!$C37,Backend!$Q$9:$T$52,3,FALSE),MASTER_DATA_NORMALIZED!AX37)</f>
        <v>0</v>
      </c>
      <c r="AY37" s="95">
        <f>IF(AND(MASTER_DATA_NORMALIZED!AY37=0,AY$22=$L$22),VLOOKUP(MASTER_DATA_PROCESSED!$C37,Backend!$Q$9:$T$52,3,FALSE),MASTER_DATA_NORMALIZED!AY37)</f>
        <v>0</v>
      </c>
      <c r="AZ37" s="95">
        <f>IF(AND(MASTER_DATA_NORMALIZED!AZ37=0,AZ$22=$L$22),VLOOKUP(MASTER_DATA_PROCESSED!$C37,Backend!$Q$9:$T$52,3,FALSE),MASTER_DATA_NORMALIZED!AZ37)</f>
        <v>55.434539418871466</v>
      </c>
      <c r="BA37" s="95">
        <f>IF(AND(MASTER_DATA_NORMALIZED!BA37=0,BA$22=$L$22),VLOOKUP(MASTER_DATA_PROCESSED!$C37,Backend!$Q$9:$T$52,3,FALSE),MASTER_DATA_NORMALIZED!BA37)</f>
        <v>0</v>
      </c>
      <c r="BB37" s="95">
        <f>IF(AND(MASTER_DATA_NORMALIZED!BB37=0,BB$22=$L$22),VLOOKUP(MASTER_DATA_PROCESSED!$C37,Backend!$Q$9:$T$52,3,FALSE),MASTER_DATA_NORMALIZED!BB37)</f>
        <v>0</v>
      </c>
      <c r="BC37" s="95">
        <f>IF(AND(MASTER_DATA_NORMALIZED!BC37=0,BC$22=$L$22),VLOOKUP(MASTER_DATA_PROCESSED!$C37,Backend!$Q$9:$T$52,3,FALSE),MASTER_DATA_NORMALIZED!BC37)</f>
        <v>0</v>
      </c>
      <c r="BD37" s="95">
        <f>IF(AND(MASTER_DATA_NORMALIZED!BD37=0,BD$22=$L$22),VLOOKUP(MASTER_DATA_PROCESSED!$C37,Backend!$Q$9:$T$52,3,FALSE),MASTER_DATA_NORMALIZED!BD37)</f>
        <v>55.434539418871466</v>
      </c>
      <c r="BE37" s="95">
        <f>IF(AND(MASTER_DATA_NORMALIZED!BE37=0,BE$22=$L$22),VLOOKUP(MASTER_DATA_PROCESSED!$C37,Backend!$Q$9:$T$52,3,FALSE),MASTER_DATA_NORMALIZED!BE37)</f>
        <v>0</v>
      </c>
      <c r="BF37" s="95">
        <f>IF(AND(MASTER_DATA_NORMALIZED!BF37=0,BF$22=$L$22),VLOOKUP(MASTER_DATA_PROCESSED!$C37,Backend!$Q$9:$T$52,3,FALSE),MASTER_DATA_NORMALIZED!BF37)</f>
        <v>0</v>
      </c>
      <c r="BG37" s="95">
        <f>IF(AND(MASTER_DATA_NORMALIZED!BG37=0,BG$22=$L$22),VLOOKUP(MASTER_DATA_PROCESSED!$C37,Backend!$Q$9:$T$52,3,FALSE),MASTER_DATA_NORMALIZED!BG37)</f>
        <v>0</v>
      </c>
      <c r="BH37" s="95">
        <f>IF(AND(MASTER_DATA_NORMALIZED!BH37=0,BH$22=$L$22),VLOOKUP(MASTER_DATA_PROCESSED!$C37,Backend!$Q$9:$T$52,3,FALSE),MASTER_DATA_NORMALIZED!BH37)</f>
        <v>55.434539418871466</v>
      </c>
      <c r="BI37" s="95">
        <f>IF(AND(MASTER_DATA_NORMALIZED!BI37=0,BI$22=$L$22),VLOOKUP(MASTER_DATA_PROCESSED!$C37,Backend!$Q$9:$T$52,3,FALSE),MASTER_DATA_NORMALIZED!BI37)</f>
        <v>0</v>
      </c>
      <c r="BJ37" s="95">
        <f>IF(AND(MASTER_DATA_NORMALIZED!BJ37=0,BJ$22=$L$22),VLOOKUP(MASTER_DATA_PROCESSED!$C37,Backend!$Q$9:$T$52,3,FALSE),MASTER_DATA_NORMALIZED!BJ37)</f>
        <v>0</v>
      </c>
      <c r="BK37" s="95">
        <f>IF(AND(MASTER_DATA_NORMALIZED!BK37=0,BK$22=$L$22),VLOOKUP(MASTER_DATA_PROCESSED!$C37,Backend!$Q$9:$T$52,3,FALSE),MASTER_DATA_NORMALIZED!BK37)</f>
        <v>0</v>
      </c>
      <c r="BL37" s="95">
        <f>IF(AND(MASTER_DATA_NORMALIZED!BL37=0,BL$22=$L$22),VLOOKUP(MASTER_DATA_PROCESSED!$C37,Backend!$Q$9:$T$52,3,FALSE),MASTER_DATA_NORMALIZED!BL37)</f>
        <v>55.434539418871466</v>
      </c>
      <c r="BM37" s="95">
        <f>IF(AND(MASTER_DATA_NORMALIZED!BM37=0,BM$22=$L$22),VLOOKUP(MASTER_DATA_PROCESSED!$C37,Backend!$Q$9:$T$52,3,FALSE),MASTER_DATA_NORMALIZED!BM37)</f>
        <v>0</v>
      </c>
      <c r="BN37" s="95">
        <f>IF(AND(MASTER_DATA_NORMALIZED!BN37=0,BN$22=$L$22),VLOOKUP(MASTER_DATA_PROCESSED!$C37,Backend!$Q$9:$T$52,3,FALSE),MASTER_DATA_NORMALIZED!BN37)</f>
        <v>0</v>
      </c>
      <c r="BO37" s="95">
        <f>IF(AND(MASTER_DATA_NORMALIZED!BO37=0,BO$22=$L$22),VLOOKUP(MASTER_DATA_PROCESSED!$C37,Backend!$Q$9:$T$52,3,FALSE),MASTER_DATA_NORMALIZED!BO37)</f>
        <v>0</v>
      </c>
      <c r="BP37" s="95">
        <f>IF(AND(MASTER_DATA_NORMALIZED!BP37=0,BP$22=$L$22),VLOOKUP(MASTER_DATA_PROCESSED!$C37,Backend!$Q$9:$T$52,3,FALSE),MASTER_DATA_NORMALIZED!BP37)</f>
        <v>55.434539418871466</v>
      </c>
      <c r="BQ37" s="95">
        <f>IF(AND(MASTER_DATA_NORMALIZED!BQ37=0,BQ$22=$L$22),VLOOKUP(MASTER_DATA_PROCESSED!$C37,Backend!$Q$9:$T$52,3,FALSE),MASTER_DATA_NORMALIZED!BQ37)</f>
        <v>0</v>
      </c>
      <c r="BR37" s="95">
        <f>IF(AND(MASTER_DATA_NORMALIZED!BR37=0,BR$22=$L$22),VLOOKUP(MASTER_DATA_PROCESSED!$C37,Backend!$Q$9:$T$52,3,FALSE),MASTER_DATA_NORMALIZED!BR37)</f>
        <v>0</v>
      </c>
      <c r="BS37" s="95">
        <f>IF(AND(MASTER_DATA_NORMALIZED!BS37=0,BS$22=$L$22),VLOOKUP(MASTER_DATA_PROCESSED!$C37,Backend!$Q$9:$T$52,3,FALSE),MASTER_DATA_NORMALIZED!BS37)</f>
        <v>0</v>
      </c>
      <c r="BT37" s="95">
        <f>IF(AND(MASTER_DATA_NORMALIZED!BT37=0,BT$22=$L$22),VLOOKUP(MASTER_DATA_PROCESSED!$C37,Backend!$Q$9:$T$52,3,FALSE),MASTER_DATA_NORMALIZED!BT37)</f>
        <v>55.434539418871466</v>
      </c>
      <c r="BU37" s="95">
        <f>IF(AND(MASTER_DATA_NORMALIZED!BU37=0,BU$22=$L$22),VLOOKUP(MASTER_DATA_PROCESSED!$C37,Backend!$Q$9:$T$52,3,FALSE),MASTER_DATA_NORMALIZED!BU37)</f>
        <v>0</v>
      </c>
      <c r="BV37" s="95">
        <f>IF(AND(MASTER_DATA_NORMALIZED!BV37=0,BV$22=$L$22),VLOOKUP(MASTER_DATA_PROCESSED!$C37,Backend!$Q$9:$T$52,3,FALSE),MASTER_DATA_NORMALIZED!BV37)</f>
        <v>0</v>
      </c>
      <c r="BW37" s="95">
        <f>IF(AND(MASTER_DATA_NORMALIZED!BW37=0,BW$22=$L$22),VLOOKUP(MASTER_DATA_PROCESSED!$C37,Backend!$Q$9:$T$52,3,FALSE),MASTER_DATA_NORMALIZED!BW37)</f>
        <v>0</v>
      </c>
      <c r="BX37" s="95">
        <f>IF(AND(MASTER_DATA_NORMALIZED!BX37=0,BX$22=$L$22),VLOOKUP(MASTER_DATA_PROCESSED!$C37,Backend!$Q$9:$T$52,3,FALSE),MASTER_DATA_NORMALIZED!BX37)</f>
        <v>55.434539418871466</v>
      </c>
      <c r="BY37" s="95">
        <f>IF(AND(MASTER_DATA_NORMALIZED!BY37=0,BY$22=$L$22),VLOOKUP(MASTER_DATA_PROCESSED!$C37,Backend!$Q$9:$T$52,3,FALSE),MASTER_DATA_NORMALIZED!BY37)</f>
        <v>0</v>
      </c>
      <c r="BZ37" s="95">
        <f>IF(AND(MASTER_DATA_NORMALIZED!BZ37=0,BZ$22=$L$22),VLOOKUP(MASTER_DATA_PROCESSED!$C37,Backend!$Q$9:$T$52,3,FALSE),MASTER_DATA_NORMALIZED!BZ37)</f>
        <v>0</v>
      </c>
      <c r="CA37" s="95">
        <f>IF(AND(MASTER_DATA_NORMALIZED!CA37=0,CA$22=$L$22),VLOOKUP(MASTER_DATA_PROCESSED!$C37,Backend!$Q$9:$T$52,3,FALSE),MASTER_DATA_NORMALIZED!CA37)</f>
        <v>0</v>
      </c>
      <c r="CB37" s="95">
        <f>IF(AND(MASTER_DATA_NORMALIZED!CB37=0,CB$22=$L$22),VLOOKUP(MASTER_DATA_PROCESSED!$C37,Backend!$Q$9:$T$52,3,FALSE),MASTER_DATA_NORMALIZED!CB37)</f>
        <v>55.434539418871466</v>
      </c>
      <c r="CC37" s="95">
        <f>IF(AND(MASTER_DATA_NORMALIZED!CC37=0,CC$22=$L$22),VLOOKUP(MASTER_DATA_PROCESSED!$C37,Backend!$Q$9:$T$52,3,FALSE),MASTER_DATA_NORMALIZED!CC37)</f>
        <v>0</v>
      </c>
      <c r="CD37" s="95">
        <f>IF(AND(MASTER_DATA_NORMALIZED!CD37=0,CD$22=$L$22),VLOOKUP(MASTER_DATA_PROCESSED!$C37,Backend!$Q$9:$T$52,3,FALSE),MASTER_DATA_NORMALIZED!CD37)</f>
        <v>0</v>
      </c>
      <c r="CE37" s="95">
        <f>IF(AND(MASTER_DATA_NORMALIZED!CE37=0,CE$22=$L$22),VLOOKUP(MASTER_DATA_PROCESSED!$C37,Backend!$Q$9:$T$52,3,FALSE),MASTER_DATA_NORMALIZED!CE37)</f>
        <v>0</v>
      </c>
      <c r="CF37" s="95">
        <f>IF(AND(MASTER_DATA_NORMALIZED!CF37=0,CF$22=$L$22),VLOOKUP(MASTER_DATA_PROCESSED!$C37,Backend!$Q$9:$T$52,3,FALSE),MASTER_DATA_NORMALIZED!CF37)</f>
        <v>55.434539418871466</v>
      </c>
      <c r="CG37" s="95">
        <f>IF(AND(MASTER_DATA_NORMALIZED!CG37=0,CG$22=$L$22),VLOOKUP(MASTER_DATA_PROCESSED!$C37,Backend!$Q$9:$T$52,3,FALSE),MASTER_DATA_NORMALIZED!CG37)</f>
        <v>0</v>
      </c>
      <c r="CH37" s="95">
        <f>IF(AND(MASTER_DATA_NORMALIZED!CH37=0,CH$22=$L$22),VLOOKUP(MASTER_DATA_PROCESSED!$C37,Backend!$Q$9:$T$52,3,FALSE),MASTER_DATA_NORMALIZED!CH37)</f>
        <v>0</v>
      </c>
      <c r="CI37" s="95">
        <f>IF(AND(MASTER_DATA_NORMALIZED!CI37=0,CI$22=$L$22),VLOOKUP(MASTER_DATA_PROCESSED!$C37,Backend!$Q$9:$T$52,3,FALSE),MASTER_DATA_NORMALIZED!CI37)</f>
        <v>0</v>
      </c>
      <c r="CJ37" s="95">
        <f>IF(AND(MASTER_DATA_NORMALIZED!CJ37=0,CJ$22=$L$22),VLOOKUP(MASTER_DATA_PROCESSED!$C37,Backend!$Q$9:$T$52,3,FALSE),MASTER_DATA_NORMALIZED!CJ37)</f>
        <v>55.434539418871466</v>
      </c>
      <c r="CK37" s="95">
        <f>IF(AND(MASTER_DATA_NORMALIZED!CK37=0,CK$22=$L$22),VLOOKUP(MASTER_DATA_PROCESSED!$C37,Backend!$Q$9:$T$52,3,FALSE),MASTER_DATA_NORMALIZED!CK37)</f>
        <v>0</v>
      </c>
      <c r="CL37" s="95">
        <f>IF(AND(MASTER_DATA_NORMALIZED!CL37=0,CL$22=$L$22),VLOOKUP(MASTER_DATA_PROCESSED!$C37,Backend!$Q$9:$T$52,3,FALSE),MASTER_DATA_NORMALIZED!CL37)</f>
        <v>0</v>
      </c>
      <c r="CM37" s="95">
        <f>IF(AND(MASTER_DATA_NORMALIZED!CM37=0,CM$22=$L$22),VLOOKUP(MASTER_DATA_PROCESSED!$C37,Backend!$Q$9:$T$52,3,FALSE),MASTER_DATA_NORMALIZED!CM37)</f>
        <v>0</v>
      </c>
      <c r="CN37" s="95">
        <f>IF(AND(MASTER_DATA_NORMALIZED!CN37=0,CN$22=$L$22),VLOOKUP(MASTER_DATA_PROCESSED!$C37,Backend!$Q$9:$T$52,3,FALSE),MASTER_DATA_NORMALIZED!CN37)</f>
        <v>55.434539418871466</v>
      </c>
      <c r="CO37" s="95">
        <f>IF(AND(MASTER_DATA_NORMALIZED!CO37=0,CO$22=$L$22),VLOOKUP(MASTER_DATA_PROCESSED!$C37,Backend!$Q$9:$T$52,3,FALSE),MASTER_DATA_NORMALIZED!CO37)</f>
        <v>0</v>
      </c>
      <c r="CP37" s="95">
        <f>IF(AND(MASTER_DATA_NORMALIZED!CP37=0,CP$22=$L$22),VLOOKUP(MASTER_DATA_PROCESSED!$C37,Backend!$Q$9:$T$52,3,FALSE),MASTER_DATA_NORMALIZED!CP37)</f>
        <v>0</v>
      </c>
      <c r="CQ37" s="95">
        <f>IF(AND(MASTER_DATA_NORMALIZED!CQ37=0,CQ$22=$L$22),VLOOKUP(MASTER_DATA_PROCESSED!$C37,Backend!$Q$9:$T$52,3,FALSE),MASTER_DATA_NORMALIZED!CQ37)</f>
        <v>0</v>
      </c>
      <c r="CR37" s="95">
        <f>IF(AND(MASTER_DATA_NORMALIZED!CR37=0,CR$22=$L$22),VLOOKUP(MASTER_DATA_PROCESSED!$C37,Backend!$Q$9:$T$52,3,FALSE),MASTER_DATA_NORMALIZED!CR37)</f>
        <v>55.434539418871466</v>
      </c>
      <c r="CS37" s="95">
        <f>IF(AND(MASTER_DATA_NORMALIZED!CS37=0,CS$22=$L$22),VLOOKUP(MASTER_DATA_PROCESSED!$C37,Backend!$Q$9:$T$52,3,FALSE),MASTER_DATA_NORMALIZED!CS37)</f>
        <v>0</v>
      </c>
      <c r="CT37" s="95">
        <f>IF(AND(MASTER_DATA_NORMALIZED!CT37=0,CT$22=$L$22),VLOOKUP(MASTER_DATA_PROCESSED!$C37,Backend!$Q$9:$T$52,3,FALSE),MASTER_DATA_NORMALIZED!CT37)</f>
        <v>0</v>
      </c>
      <c r="CU37" s="95">
        <f>IF(AND(MASTER_DATA_NORMALIZED!CU37=0,CU$22=$L$22),VLOOKUP(MASTER_DATA_PROCESSED!$C37,Backend!$Q$9:$T$52,3,FALSE),MASTER_DATA_NORMALIZED!CU37)</f>
        <v>0</v>
      </c>
      <c r="CV37" s="95">
        <f>IF(AND(MASTER_DATA_NORMALIZED!CV37=0,CV$22=$L$22),VLOOKUP(MASTER_DATA_PROCESSED!$C37,Backend!$Q$9:$T$52,3,FALSE),MASTER_DATA_NORMALIZED!CV37)</f>
        <v>55.434539418871466</v>
      </c>
      <c r="CW37" s="95">
        <f>IF(AND(MASTER_DATA_NORMALIZED!CW37=0,CW$22=$L$22),VLOOKUP(MASTER_DATA_PROCESSED!$C37,Backend!$Q$9:$T$52,3,FALSE),MASTER_DATA_NORMALIZED!CW37)</f>
        <v>0</v>
      </c>
      <c r="CX37" s="95">
        <f>IF(AND(MASTER_DATA_NORMALIZED!CX37=0,CX$22=$L$22),VLOOKUP(MASTER_DATA_PROCESSED!$C37,Backend!$Q$9:$T$52,3,FALSE),MASTER_DATA_NORMALIZED!CX37)</f>
        <v>0</v>
      </c>
      <c r="CY37" s="95">
        <f>IF(AND(MASTER_DATA_NORMALIZED!CY37=0,CY$22=$L$22),VLOOKUP(MASTER_DATA_PROCESSED!$C37,Backend!$Q$9:$T$52,3,FALSE),MASTER_DATA_NORMALIZED!CY37)</f>
        <v>0</v>
      </c>
      <c r="CZ37" s="95">
        <f>IF(AND(MASTER_DATA_NORMALIZED!CZ37=0,CZ$22=$L$22),VLOOKUP(MASTER_DATA_PROCESSED!$C37,Backend!$Q$9:$T$52,3,FALSE),MASTER_DATA_NORMALIZED!CZ37)</f>
        <v>55.434539418871466</v>
      </c>
      <c r="DA37" s="95" t="e">
        <f>IF(AND(MASTER_DATA_NORMALIZED!DA37=0,DA$22=$L$22),VLOOKUP(MASTER_DATA_PROCESSED!$C37,Backend!$Q$9:$T$52,3,FALSE),MASTER_DATA_NORMALIZED!DA37)</f>
        <v>#DIV/0!</v>
      </c>
      <c r="DB37" s="95" t="e">
        <f>IF(AND(MASTER_DATA_NORMALIZED!DB37=0,DB$22=$L$22),VLOOKUP(MASTER_DATA_PROCESSED!$C37,Backend!$Q$9:$T$52,3,FALSE),MASTER_DATA_NORMALIZED!DB37)</f>
        <v>#DIV/0!</v>
      </c>
      <c r="DC37" s="95" t="e">
        <f>IF(AND(MASTER_DATA_NORMALIZED!DC37=0,DC$22=$L$22),VLOOKUP(MASTER_DATA_PROCESSED!$C37,Backend!$Q$9:$T$52,3,FALSE),MASTER_DATA_NORMALIZED!DC37)</f>
        <v>#DIV/0!</v>
      </c>
      <c r="DD37" s="95" t="e">
        <f>IF(AND(MASTER_DATA_NORMALIZED!DD37=0,DD$22=$L$22),VLOOKUP(MASTER_DATA_PROCESSED!$C37,Backend!$Q$9:$T$52,3,FALSE),MASTER_DATA_NORMALIZED!DD37)</f>
        <v>#N/A</v>
      </c>
      <c r="DE37" s="95">
        <f>IF(AND(MASTER_DATA_NORMALIZED!DE37=0,DE$22=$L$22),VLOOKUP(MASTER_DATA_PROCESSED!$C37,Backend!$Q$9:$T$52,3,FALSE),MASTER_DATA_NORMALIZED!DE37)</f>
        <v>0</v>
      </c>
      <c r="DF37" s="95">
        <f>IF(AND(MASTER_DATA_NORMALIZED!DF37=0,DF$22=$L$22),VLOOKUP(MASTER_DATA_PROCESSED!$C37,Backend!$Q$9:$T$52,3,FALSE),MASTER_DATA_NORMALIZED!DF37)</f>
        <v>0</v>
      </c>
      <c r="DG37" s="95">
        <f>IF(AND(MASTER_DATA_NORMALIZED!DG37=0,DG$22=$L$22),VLOOKUP(MASTER_DATA_PROCESSED!$C37,Backend!$Q$9:$T$52,3,FALSE),MASTER_DATA_NORMALIZED!DG37)</f>
        <v>0</v>
      </c>
      <c r="DH37" s="95">
        <f>IF(AND(MASTER_DATA_NORMALIZED!DH37=0,DH$22=$L$22),VLOOKUP(MASTER_DATA_PROCESSED!$C37,Backend!$Q$9:$T$52,3,FALSE),MASTER_DATA_NORMALIZED!DH37)</f>
        <v>74.331131643088582</v>
      </c>
      <c r="DI37" s="95">
        <f>IF(AND(MASTER_DATA_NORMALIZED!DI37=0,DI$22=$L$22),VLOOKUP(MASTER_DATA_PROCESSED!$C37,Backend!$Q$9:$T$52,3,FALSE),MASTER_DATA_NORMALIZED!DI37)</f>
        <v>0</v>
      </c>
      <c r="DJ37" s="95">
        <f>IF(AND(MASTER_DATA_NORMALIZED!DJ37=0,DJ$22=$L$22),VLOOKUP(MASTER_DATA_PROCESSED!$C37,Backend!$Q$9:$T$52,3,FALSE),MASTER_DATA_NORMALIZED!DJ37)</f>
        <v>0</v>
      </c>
      <c r="DK37" s="95">
        <f>IF(AND(MASTER_DATA_NORMALIZED!DK37=0,DK$22=$L$22),VLOOKUP(MASTER_DATA_PROCESSED!$C37,Backend!$Q$9:$T$52,3,FALSE),MASTER_DATA_NORMALIZED!DK37)</f>
        <v>0</v>
      </c>
      <c r="DL37" s="95">
        <f>IF(AND(MASTER_DATA_NORMALIZED!DL37=0,DL$22=$L$22),VLOOKUP(MASTER_DATA_PROCESSED!$C37,Backend!$Q$9:$T$52,3,FALSE),MASTER_DATA_NORMALIZED!DL37)</f>
        <v>39.436130936043782</v>
      </c>
      <c r="DM37" s="95">
        <f>IF(AND(MASTER_DATA_NORMALIZED!DM37=0,DM$22=$L$22),VLOOKUP(MASTER_DATA_PROCESSED!$C37,Backend!$Q$9:$T$52,3,FALSE),MASTER_DATA_NORMALIZED!DM37)</f>
        <v>0</v>
      </c>
      <c r="DN37" s="95">
        <f>IF(AND(MASTER_DATA_NORMALIZED!DN37=0,DN$22=$L$22),VLOOKUP(MASTER_DATA_PROCESSED!$C37,Backend!$Q$9:$T$52,3,FALSE),MASTER_DATA_NORMALIZED!DN37)</f>
        <v>0</v>
      </c>
      <c r="DO37" s="95">
        <f>IF(AND(MASTER_DATA_NORMALIZED!DO37=0,DO$22=$L$22),VLOOKUP(MASTER_DATA_PROCESSED!$C37,Backend!$Q$9:$T$52,3,FALSE),MASTER_DATA_NORMALIZED!DO37)</f>
        <v>0</v>
      </c>
      <c r="DP37" s="95">
        <f>IF(AND(MASTER_DATA_NORMALIZED!DP37=0,DP$22=$L$22),VLOOKUP(MASTER_DATA_PROCESSED!$C37,Backend!$Q$9:$T$52,3,FALSE),MASTER_DATA_NORMALIZED!DP37)</f>
        <v>19.718065468021891</v>
      </c>
      <c r="DQ37" s="95">
        <f>IF(AND(MASTER_DATA_NORMALIZED!DQ37=0,DQ$22=$L$22),VLOOKUP(MASTER_DATA_PROCESSED!$C37,Backend!$Q$9:$T$52,3,FALSE),MASTER_DATA_NORMALIZED!DQ37)</f>
        <v>0</v>
      </c>
      <c r="DR37" s="95">
        <f>IF(AND(MASTER_DATA_NORMALIZED!DR37=0,DR$22=$L$22),VLOOKUP(MASTER_DATA_PROCESSED!$C37,Backend!$Q$9:$T$52,3,FALSE),MASTER_DATA_NORMALIZED!DR37)</f>
        <v>0</v>
      </c>
      <c r="DS37" s="95">
        <f>IF(AND(MASTER_DATA_NORMALIZED!DS37=0,DS$22=$L$22),VLOOKUP(MASTER_DATA_PROCESSED!$C37,Backend!$Q$9:$T$52,3,FALSE),MASTER_DATA_NORMALIZED!DS37)</f>
        <v>0</v>
      </c>
      <c r="DT37" s="95">
        <f>IF(AND(MASTER_DATA_NORMALIZED!DT37=0,DT$22=$L$22),VLOOKUP(MASTER_DATA_PROCESSED!$C37,Backend!$Q$9:$T$52,3,FALSE),MASTER_DATA_NORMALIZED!DT37)</f>
        <v>9.8590327340109454</v>
      </c>
      <c r="DU37" s="95">
        <f>IF(AND(MASTER_DATA_NORMALIZED!DU37=0,DU$22=$L$22),VLOOKUP(MASTER_DATA_PROCESSED!$C37,Backend!$Q$9:$T$52,3,FALSE),MASTER_DATA_NORMALIZED!DU37)</f>
        <v>0</v>
      </c>
      <c r="DV37" s="95">
        <f>IF(AND(MASTER_DATA_NORMALIZED!DV37=0,DV$22=$L$22),VLOOKUP(MASTER_DATA_PROCESSED!$C37,Backend!$Q$9:$T$52,3,FALSE),MASTER_DATA_NORMALIZED!DV37)</f>
        <v>0</v>
      </c>
      <c r="DW37" s="95">
        <f>IF(AND(MASTER_DATA_NORMALIZED!DW37=0,DW$22=$L$22),VLOOKUP(MASTER_DATA_PROCESSED!$C37,Backend!$Q$9:$T$52,3,FALSE),MASTER_DATA_NORMALIZED!DW37)</f>
        <v>0</v>
      </c>
      <c r="DX37" s="95">
        <f>IF(AND(MASTER_DATA_NORMALIZED!DX37=0,DX$22=$L$22),VLOOKUP(MASTER_DATA_PROCESSED!$C37,Backend!$Q$9:$T$52,3,FALSE),MASTER_DATA_NORMALIZED!DX37)</f>
        <v>4.9295163670054727</v>
      </c>
      <c r="DY37" s="95">
        <f>IF(AND(MASTER_DATA_NORMALIZED!DY37=0,DY$22=$L$22),VLOOKUP(MASTER_DATA_PROCESSED!$C37,Backend!$Q$9:$T$52,3,FALSE),MASTER_DATA_NORMALIZED!DY37)</f>
        <v>0</v>
      </c>
      <c r="DZ37" s="95">
        <f>IF(AND(MASTER_DATA_NORMALIZED!DZ37=0,DZ$22=$L$22),VLOOKUP(MASTER_DATA_PROCESSED!$C37,Backend!$Q$9:$T$52,3,FALSE),MASTER_DATA_NORMALIZED!DZ37)</f>
        <v>0</v>
      </c>
      <c r="EA37" s="95">
        <f>IF(AND(MASTER_DATA_NORMALIZED!EA37=0,EA$22=$L$22),VLOOKUP(MASTER_DATA_PROCESSED!$C37,Backend!$Q$9:$T$52,3,FALSE),MASTER_DATA_NORMALIZED!EA37)</f>
        <v>0</v>
      </c>
      <c r="EB37" s="95">
        <f>IF(AND(MASTER_DATA_NORMALIZED!EB37=0,EB$22=$L$22),VLOOKUP(MASTER_DATA_PROCESSED!$C37,Backend!$Q$9:$T$52,3,FALSE),MASTER_DATA_NORMALIZED!EB37)</f>
        <v>3.9436130936043781</v>
      </c>
      <c r="EC37" s="95" t="e">
        <f>IF(AND(MASTER_DATA_NORMALIZED!EC37=0,EC$22=$L$22),VLOOKUP(MASTER_DATA_PROCESSED!$C37,Backend!$Q$9:$T$52,3,FALSE),MASTER_DATA_NORMALIZED!EC37)</f>
        <v>#DIV/0!</v>
      </c>
      <c r="ED37" s="95" t="e">
        <f>IF(AND(MASTER_DATA_NORMALIZED!ED37=0,ED$22=$L$22),VLOOKUP(MASTER_DATA_PROCESSED!$C37,Backend!$Q$9:$T$52,3,FALSE),MASTER_DATA_NORMALIZED!ED37)</f>
        <v>#DIV/0!</v>
      </c>
      <c r="EE37" s="95" t="e">
        <f>IF(AND(MASTER_DATA_NORMALIZED!EE37=0,EE$22=$L$22),VLOOKUP(MASTER_DATA_PROCESSED!$C37,Backend!$Q$9:$T$52,3,FALSE),MASTER_DATA_NORMALIZED!EE37)</f>
        <v>#DIV/0!</v>
      </c>
      <c r="EF37" s="95" t="e">
        <f>IF(AND(MASTER_DATA_NORMALIZED!EF37=0,EF$22=$L$22),VLOOKUP(MASTER_DATA_PROCESSED!$C37,Backend!$Q$9:$T$52,3,FALSE),MASTER_DATA_NORMALIZED!EF37)</f>
        <v>#VALUE!</v>
      </c>
      <c r="EG37" s="95">
        <f>IF(AND(MASTER_DATA_NORMALIZED!EG37=0,EG$22=$L$22),VLOOKUP(MASTER_DATA_PROCESSED!$C37,Backend!$Q$9:$T$52,3,FALSE),MASTER_DATA_NORMALIZED!EG37)</f>
        <v>0</v>
      </c>
      <c r="EH37" s="95">
        <f>IF(AND(MASTER_DATA_NORMALIZED!EH37=0,EH$22=$L$22),VLOOKUP(MASTER_DATA_PROCESSED!$C37,Backend!$Q$9:$T$52,3,FALSE),MASTER_DATA_NORMALIZED!EH37)</f>
        <v>0</v>
      </c>
      <c r="EI37" s="95">
        <f>IF(AND(MASTER_DATA_NORMALIZED!EI37=0,EI$22=$L$22),VLOOKUP(MASTER_DATA_PROCESSED!$C37,Backend!$Q$9:$T$52,3,FALSE),MASTER_DATA_NORMALIZED!EI37)</f>
        <v>0</v>
      </c>
      <c r="EJ37" s="95">
        <f>IF(AND(MASTER_DATA_NORMALIZED!EJ37=0,EJ$22=$L$22),VLOOKUP(MASTER_DATA_PROCESSED!$C37,Backend!$Q$9:$T$52,3,FALSE),MASTER_DATA_NORMALIZED!EJ37)</f>
        <v>55.434539418871466</v>
      </c>
      <c r="EK37" s="95">
        <f>IF(AND(MASTER_DATA_NORMALIZED!EK37=0,EK$22=$L$22),VLOOKUP(MASTER_DATA_PROCESSED!$C37,Backend!$Q$9:$T$52,3,FALSE),MASTER_DATA_NORMALIZED!EK37)</f>
        <v>0</v>
      </c>
      <c r="EL37" s="95">
        <f>IF(AND(MASTER_DATA_NORMALIZED!EL37=0,EL$22=$L$22),VLOOKUP(MASTER_DATA_PROCESSED!$C37,Backend!$Q$9:$T$52,3,FALSE),MASTER_DATA_NORMALIZED!EL37)</f>
        <v>0</v>
      </c>
      <c r="EM37" s="95">
        <f>IF(AND(MASTER_DATA_NORMALIZED!EM37=0,EM$22=$L$22),VLOOKUP(MASTER_DATA_PROCESSED!$C37,Backend!$Q$9:$T$52,3,FALSE),MASTER_DATA_NORMALIZED!EM37)</f>
        <v>0</v>
      </c>
      <c r="EN37" s="95">
        <f>IF(AND(MASTER_DATA_NORMALIZED!EN37=0,EN$22=$L$22),VLOOKUP(MASTER_DATA_PROCESSED!$C37,Backend!$Q$9:$T$52,3,FALSE),MASTER_DATA_NORMALIZED!EN37)</f>
        <v>55.434539418871466</v>
      </c>
      <c r="EO37" s="95">
        <f>IF(AND(MASTER_DATA_NORMALIZED!EO37=0,EO$22=$L$22),VLOOKUP(MASTER_DATA_PROCESSED!$C37,Backend!$Q$9:$T$52,3,FALSE),MASTER_DATA_NORMALIZED!EO37)</f>
        <v>0</v>
      </c>
      <c r="EP37" s="95">
        <f>IF(AND(MASTER_DATA_NORMALIZED!EP37=0,EP$22=$L$22),VLOOKUP(MASTER_DATA_PROCESSED!$C37,Backend!$Q$9:$T$52,3,FALSE),MASTER_DATA_NORMALIZED!EP37)</f>
        <v>0</v>
      </c>
      <c r="EQ37" s="95">
        <f>IF(AND(MASTER_DATA_NORMALIZED!EQ37=0,EQ$22=$L$22),VLOOKUP(MASTER_DATA_PROCESSED!$C37,Backend!$Q$9:$T$52,3,FALSE),MASTER_DATA_NORMALIZED!EQ37)</f>
        <v>0</v>
      </c>
      <c r="ER37" s="95">
        <f>IF(AND(MASTER_DATA_NORMALIZED!ER37=0,ER$22=$L$22),VLOOKUP(MASTER_DATA_PROCESSED!$C37,Backend!$Q$9:$T$52,3,FALSE),MASTER_DATA_NORMALIZED!ER37)</f>
        <v>55.434539418871466</v>
      </c>
      <c r="ES37" s="95">
        <f>IF(AND(MASTER_DATA_NORMALIZED!ES37=0,ES$22=$L$22),VLOOKUP(MASTER_DATA_PROCESSED!$C37,Backend!$Q$9:$T$52,3,FALSE),MASTER_DATA_NORMALIZED!ES37)</f>
        <v>0</v>
      </c>
      <c r="ET37" s="95">
        <f>IF(AND(MASTER_DATA_NORMALIZED!ET37=0,ET$22=$L$22),VLOOKUP(MASTER_DATA_PROCESSED!$C37,Backend!$Q$9:$T$52,3,FALSE),MASTER_DATA_NORMALIZED!ET37)</f>
        <v>0</v>
      </c>
      <c r="EU37" s="95">
        <f>IF(AND(MASTER_DATA_NORMALIZED!EU37=0,EU$22=$L$22),VLOOKUP(MASTER_DATA_PROCESSED!$C37,Backend!$Q$9:$T$52,3,FALSE),MASTER_DATA_NORMALIZED!EU37)</f>
        <v>0</v>
      </c>
      <c r="EV37" s="95">
        <f>IF(AND(MASTER_DATA_NORMALIZED!EV37=0,EV$22=$L$22),VLOOKUP(MASTER_DATA_PROCESSED!$C37,Backend!$Q$9:$T$52,3,FALSE),MASTER_DATA_NORMALIZED!EV37)</f>
        <v>55.434539418871466</v>
      </c>
      <c r="EW37" s="95">
        <f>IF(AND(MASTER_DATA_NORMALIZED!EW37=0,EW$22=$L$22),VLOOKUP(MASTER_DATA_PROCESSED!$C37,Backend!$Q$9:$T$52,3,FALSE),MASTER_DATA_NORMALIZED!EW37)</f>
        <v>0</v>
      </c>
      <c r="EX37" s="95">
        <f>IF(AND(MASTER_DATA_NORMALIZED!EX37=0,EX$22=$L$22),VLOOKUP(MASTER_DATA_PROCESSED!$C37,Backend!$Q$9:$T$52,3,FALSE),MASTER_DATA_NORMALIZED!EX37)</f>
        <v>0</v>
      </c>
      <c r="EY37" s="95">
        <f>IF(AND(MASTER_DATA_NORMALIZED!EY37=0,EY$22=$L$22),VLOOKUP(MASTER_DATA_PROCESSED!$C37,Backend!$Q$9:$T$52,3,FALSE),MASTER_DATA_NORMALIZED!EY37)</f>
        <v>0</v>
      </c>
      <c r="EZ37" s="95">
        <f>IF(AND(MASTER_DATA_NORMALIZED!EZ37=0,EZ$22=$L$22),VLOOKUP(MASTER_DATA_PROCESSED!$C37,Backend!$Q$9:$T$52,3,FALSE),MASTER_DATA_NORMALIZED!EZ37)</f>
        <v>55.434539418871466</v>
      </c>
      <c r="FA37" s="95">
        <f>IF(AND(MASTER_DATA_NORMALIZED!FA37=0,FA$22=$L$22),VLOOKUP(MASTER_DATA_PROCESSED!$C37,Backend!$Q$9:$T$52,3,FALSE),MASTER_DATA_NORMALIZED!FA37)</f>
        <v>0</v>
      </c>
      <c r="FB37" s="95">
        <f>IF(AND(MASTER_DATA_NORMALIZED!FB37=0,FB$22=$L$22),VLOOKUP(MASTER_DATA_PROCESSED!$C37,Backend!$Q$9:$T$52,3,FALSE),MASTER_DATA_NORMALIZED!FB37)</f>
        <v>0</v>
      </c>
      <c r="FC37" s="95">
        <f>IF(AND(MASTER_DATA_NORMALIZED!FC37=0,FC$22=$L$22),VLOOKUP(MASTER_DATA_PROCESSED!$C37,Backend!$Q$9:$T$52,3,FALSE),MASTER_DATA_NORMALIZED!FC37)</f>
        <v>0</v>
      </c>
      <c r="FD37" s="95">
        <f>IF(AND(MASTER_DATA_NORMALIZED!FD37=0,FD$22=$L$22),VLOOKUP(MASTER_DATA_PROCESSED!$C37,Backend!$Q$9:$T$52,3,FALSE),MASTER_DATA_NORMALIZED!FD37)</f>
        <v>55.434539418871466</v>
      </c>
      <c r="FE37" s="95">
        <f>IF(AND(MASTER_DATA_NORMALIZED!FE37=0,FE$22=$L$22),VLOOKUP(MASTER_DATA_PROCESSED!$C37,Backend!$Q$9:$T$52,3,FALSE),MASTER_DATA_NORMALIZED!FE37)</f>
        <v>0</v>
      </c>
      <c r="FF37" s="95">
        <f>IF(AND(MASTER_DATA_NORMALIZED!FF37=0,FF$22=$L$22),VLOOKUP(MASTER_DATA_PROCESSED!$C37,Backend!$Q$9:$T$52,3,FALSE),MASTER_DATA_NORMALIZED!FF37)</f>
        <v>0</v>
      </c>
      <c r="FG37" s="95">
        <f>IF(AND(MASTER_DATA_NORMALIZED!FG37=0,FG$22=$L$22),VLOOKUP(MASTER_DATA_PROCESSED!$C37,Backend!$Q$9:$T$52,3,FALSE),MASTER_DATA_NORMALIZED!FG37)</f>
        <v>0</v>
      </c>
      <c r="FH37" s="95">
        <f>IF(AND(MASTER_DATA_NORMALIZED!FH37=0,FH$22=$L$22),VLOOKUP(MASTER_DATA_PROCESSED!$C37,Backend!$Q$9:$T$52,3,FALSE),MASTER_DATA_NORMALIZED!FH37)</f>
        <v>55.434539418871466</v>
      </c>
      <c r="FI37" s="95">
        <f>IF(AND(MASTER_DATA_NORMALIZED!FI37=0,FI$22=$L$22),VLOOKUP(MASTER_DATA_PROCESSED!$C37,Backend!$Q$9:$T$52,3,FALSE),MASTER_DATA_NORMALIZED!FI37)</f>
        <v>0</v>
      </c>
      <c r="FJ37" s="95">
        <f>IF(AND(MASTER_DATA_NORMALIZED!FJ37=0,FJ$22=$L$22),VLOOKUP(MASTER_DATA_PROCESSED!$C37,Backend!$Q$9:$T$52,3,FALSE),MASTER_DATA_NORMALIZED!FJ37)</f>
        <v>0</v>
      </c>
      <c r="FK37" s="95">
        <f>IF(AND(MASTER_DATA_NORMALIZED!FK37=0,FK$22=$L$22),VLOOKUP(MASTER_DATA_PROCESSED!$C37,Backend!$Q$9:$T$52,3,FALSE),MASTER_DATA_NORMALIZED!FK37)</f>
        <v>0</v>
      </c>
      <c r="FL37" s="95">
        <f>IF(AND(MASTER_DATA_NORMALIZED!FL37=0,FL$22=$L$22),VLOOKUP(MASTER_DATA_PROCESSED!$C37,Backend!$Q$9:$T$52,3,FALSE),MASTER_DATA_NORMALIZED!FL37)</f>
        <v>55.434539418871466</v>
      </c>
      <c r="FM37" s="95">
        <f>IF(AND(MASTER_DATA_NORMALIZED!FM37=0,FM$22=$L$22),VLOOKUP(MASTER_DATA_PROCESSED!$C37,Backend!$Q$9:$T$52,3,FALSE),MASTER_DATA_NORMALIZED!FM37)</f>
        <v>0</v>
      </c>
      <c r="FN37" s="95">
        <f>IF(AND(MASTER_DATA_NORMALIZED!FN37=0,FN$22=$L$22),VLOOKUP(MASTER_DATA_PROCESSED!$C37,Backend!$Q$9:$T$52,3,FALSE),MASTER_DATA_NORMALIZED!FN37)</f>
        <v>0</v>
      </c>
      <c r="FO37" s="95">
        <f>IF(AND(MASTER_DATA_NORMALIZED!FO37=0,FO$22=$L$22),VLOOKUP(MASTER_DATA_PROCESSED!$C37,Backend!$Q$9:$T$52,3,FALSE),MASTER_DATA_NORMALIZED!FO37)</f>
        <v>0</v>
      </c>
      <c r="FP37" s="95">
        <f>IF(AND(MASTER_DATA_NORMALIZED!FP37=0,FP$22=$L$22),VLOOKUP(MASTER_DATA_PROCESSED!$C37,Backend!$Q$9:$T$52,3,FALSE),MASTER_DATA_NORMALIZED!FP37)</f>
        <v>55.434539418871466</v>
      </c>
      <c r="FQ37" s="95">
        <f>IF(AND(MASTER_DATA_NORMALIZED!FQ37=0,FQ$22=$L$22),VLOOKUP(MASTER_DATA_PROCESSED!$C37,Backend!$Q$9:$T$52,3,FALSE),MASTER_DATA_NORMALIZED!FQ37)</f>
        <v>0</v>
      </c>
      <c r="FR37" s="95">
        <f>IF(AND(MASTER_DATA_NORMALIZED!FR37=0,FR$22=$L$22),VLOOKUP(MASTER_DATA_PROCESSED!$C37,Backend!$Q$9:$T$52,3,FALSE),MASTER_DATA_NORMALIZED!FR37)</f>
        <v>0</v>
      </c>
      <c r="FS37" s="95">
        <f>IF(AND(MASTER_DATA_NORMALIZED!FS37=0,FS$22=$L$22),VLOOKUP(MASTER_DATA_PROCESSED!$C37,Backend!$Q$9:$T$52,3,FALSE),MASTER_DATA_NORMALIZED!FS37)</f>
        <v>0</v>
      </c>
      <c r="FT37" s="95">
        <f>IF(AND(MASTER_DATA_NORMALIZED!FT37=0,FT$22=$L$22),VLOOKUP(MASTER_DATA_PROCESSED!$C37,Backend!$Q$9:$T$52,3,FALSE),MASTER_DATA_NORMALIZED!FT37)</f>
        <v>55.434539418871466</v>
      </c>
      <c r="FU37" s="95">
        <f>IF(AND(MASTER_DATA_NORMALIZED!FU37=0,FU$22=$L$22),VLOOKUP(MASTER_DATA_PROCESSED!$C37,Backend!$Q$9:$T$52,3,FALSE),MASTER_DATA_NORMALIZED!FU37)</f>
        <v>0</v>
      </c>
      <c r="FV37" s="95">
        <f>IF(AND(MASTER_DATA_NORMALIZED!FV37=0,FV$22=$L$22),VLOOKUP(MASTER_DATA_PROCESSED!$C37,Backend!$Q$9:$T$52,3,FALSE),MASTER_DATA_NORMALIZED!FV37)</f>
        <v>0</v>
      </c>
      <c r="FW37" s="95">
        <f>IF(AND(MASTER_DATA_NORMALIZED!FW37=0,FW$22=$L$22),VLOOKUP(MASTER_DATA_PROCESSED!$C37,Backend!$Q$9:$T$52,3,FALSE),MASTER_DATA_NORMALIZED!FW37)</f>
        <v>0</v>
      </c>
      <c r="FX37" s="95">
        <f>IF(AND(MASTER_DATA_NORMALIZED!FX37=0,FX$22=$L$22),VLOOKUP(MASTER_DATA_PROCESSED!$C37,Backend!$Q$9:$T$52,3,FALSE),MASTER_DATA_NORMALIZED!FX37)</f>
        <v>55.434539418871466</v>
      </c>
      <c r="FY37" s="95">
        <f>IF(AND(MASTER_DATA_NORMALIZED!FY37=0,FY$22=$L$22),VLOOKUP(MASTER_DATA_PROCESSED!$C37,Backend!$Q$9:$T$52,3,FALSE),MASTER_DATA_NORMALIZED!FY37)</f>
        <v>0</v>
      </c>
      <c r="FZ37" s="95">
        <f>IF(AND(MASTER_DATA_NORMALIZED!FZ37=0,FZ$22=$L$22),VLOOKUP(MASTER_DATA_PROCESSED!$C37,Backend!$Q$9:$T$52,3,FALSE),MASTER_DATA_NORMALIZED!FZ37)</f>
        <v>0</v>
      </c>
      <c r="GA37" s="95">
        <f>IF(AND(MASTER_DATA_NORMALIZED!GA37=0,GA$22=$L$22),VLOOKUP(MASTER_DATA_PROCESSED!$C37,Backend!$Q$9:$T$52,3,FALSE),MASTER_DATA_NORMALIZED!GA37)</f>
        <v>0</v>
      </c>
      <c r="GB37" s="95">
        <f>IF(AND(MASTER_DATA_NORMALIZED!GB37=0,GB$22=$L$22),VLOOKUP(MASTER_DATA_PROCESSED!$C37,Backend!$Q$9:$T$52,3,FALSE),MASTER_DATA_NORMALIZED!GB37)</f>
        <v>55.434539418871466</v>
      </c>
      <c r="GC37" s="95">
        <f>IF(AND(MASTER_DATA_NORMALIZED!GC37=0,GC$22=$L$22),VLOOKUP(MASTER_DATA_PROCESSED!$C37,Backend!$Q$9:$T$52,3,FALSE),MASTER_DATA_NORMALIZED!GC37)</f>
        <v>0</v>
      </c>
      <c r="GD37" s="95">
        <f>IF(AND(MASTER_DATA_NORMALIZED!GD37=0,GD$22=$L$22),VLOOKUP(MASTER_DATA_PROCESSED!$C37,Backend!$Q$9:$T$52,3,FALSE),MASTER_DATA_NORMALIZED!GD37)</f>
        <v>0</v>
      </c>
      <c r="GE37" s="95">
        <f>IF(AND(MASTER_DATA_NORMALIZED!GE37=0,GE$22=$L$22),VLOOKUP(MASTER_DATA_PROCESSED!$C37,Backend!$Q$9:$T$52,3,FALSE),MASTER_DATA_NORMALIZED!GE37)</f>
        <v>0</v>
      </c>
      <c r="GF37" s="95">
        <f>IF(AND(MASTER_DATA_NORMALIZED!GF37=0,GF$22=$L$22),VLOOKUP(MASTER_DATA_PROCESSED!$C37,Backend!$Q$9:$T$52,3,FALSE),MASTER_DATA_NORMALIZED!GF37)</f>
        <v>55.434539418871466</v>
      </c>
      <c r="GG37" s="95">
        <f>IF(AND(MASTER_DATA_NORMALIZED!GG37=0,GG$22=$L$22),VLOOKUP(MASTER_DATA_PROCESSED!$C37,Backend!$Q$9:$T$52,3,FALSE),MASTER_DATA_NORMALIZED!GG37)</f>
        <v>0</v>
      </c>
      <c r="GH37" s="95">
        <f>IF(AND(MASTER_DATA_NORMALIZED!GH37=0,GH$22=$L$22),VLOOKUP(MASTER_DATA_PROCESSED!$C37,Backend!$Q$9:$T$52,3,FALSE),MASTER_DATA_NORMALIZED!GH37)</f>
        <v>0</v>
      </c>
      <c r="GI37" s="95">
        <f>IF(AND(MASTER_DATA_NORMALIZED!GI37=0,GI$22=$L$22),VLOOKUP(MASTER_DATA_PROCESSED!$C37,Backend!$Q$9:$T$52,3,FALSE),MASTER_DATA_NORMALIZED!GI37)</f>
        <v>0</v>
      </c>
      <c r="GJ37" s="95">
        <f>IF(AND(MASTER_DATA_NORMALIZED!GJ37=0,GJ$22=$L$22),VLOOKUP(MASTER_DATA_PROCESSED!$C37,Backend!$Q$9:$T$52,3,FALSE),MASTER_DATA_NORMALIZED!GJ37)</f>
        <v>55.434539418871466</v>
      </c>
      <c r="GK37" s="95">
        <f>IF(AND(MASTER_DATA_NORMALIZED!GK37=0,GK$22=$L$22),VLOOKUP(MASTER_DATA_PROCESSED!$C37,Backend!$Q$9:$T$52,3,FALSE),MASTER_DATA_NORMALIZED!GK37)</f>
        <v>0</v>
      </c>
      <c r="GL37" s="95">
        <f>IF(AND(MASTER_DATA_NORMALIZED!GL37=0,GL$22=$L$22),VLOOKUP(MASTER_DATA_PROCESSED!$C37,Backend!$Q$9:$T$52,3,FALSE),MASTER_DATA_NORMALIZED!GL37)</f>
        <v>0</v>
      </c>
      <c r="GM37" s="95">
        <f>IF(AND(MASTER_DATA_NORMALIZED!GM37=0,GM$22=$L$22),VLOOKUP(MASTER_DATA_PROCESSED!$C37,Backend!$Q$9:$T$52,3,FALSE),MASTER_DATA_NORMALIZED!GM37)</f>
        <v>0</v>
      </c>
      <c r="GN37" s="95">
        <f>IF(AND(MASTER_DATA_NORMALIZED!GN37=0,GN$22=$L$22),VLOOKUP(MASTER_DATA_PROCESSED!$C37,Backend!$Q$9:$T$52,3,FALSE),MASTER_DATA_NORMALIZED!GN37)</f>
        <v>55.434539418871466</v>
      </c>
      <c r="GO37" s="95">
        <f>IF(AND(MASTER_DATA_NORMALIZED!GO37=0,GO$22=$L$22),VLOOKUP(MASTER_DATA_PROCESSED!$C37,Backend!$Q$9:$T$52,3,FALSE),MASTER_DATA_NORMALIZED!GO37)</f>
        <v>0</v>
      </c>
      <c r="GP37" s="95">
        <f>IF(AND(MASTER_DATA_NORMALIZED!GP37=0,GP$22=$L$22),VLOOKUP(MASTER_DATA_PROCESSED!$C37,Backend!$Q$9:$T$52,3,FALSE),MASTER_DATA_NORMALIZED!GP37)</f>
        <v>0</v>
      </c>
      <c r="GQ37" s="95">
        <f>IF(AND(MASTER_DATA_NORMALIZED!GQ37=0,GQ$22=$L$22),VLOOKUP(MASTER_DATA_PROCESSED!$C37,Backend!$Q$9:$T$52,3,FALSE),MASTER_DATA_NORMALIZED!GQ37)</f>
        <v>0</v>
      </c>
      <c r="GR37" s="95">
        <f>IF(AND(MASTER_DATA_NORMALIZED!GR37=0,GR$22=$L$22),VLOOKUP(MASTER_DATA_PROCESSED!$C37,Backend!$Q$9:$T$52,3,FALSE),MASTER_DATA_NORMALIZED!GR37)</f>
        <v>55.434539418871466</v>
      </c>
      <c r="GS37" s="95">
        <f>IF(AND(MASTER_DATA_NORMALIZED!GS37=0,GS$22=$L$22),VLOOKUP(MASTER_DATA_PROCESSED!$C37,Backend!$Q$9:$T$52,3,FALSE),MASTER_DATA_NORMALIZED!GS37)</f>
        <v>0</v>
      </c>
      <c r="GT37" s="95">
        <f>IF(AND(MASTER_DATA_NORMALIZED!GT37=0,GT$22=$L$22),VLOOKUP(MASTER_DATA_PROCESSED!$C37,Backend!$Q$9:$T$52,3,FALSE),MASTER_DATA_NORMALIZED!GT37)</f>
        <v>0</v>
      </c>
      <c r="GU37" s="95">
        <f>IF(AND(MASTER_DATA_NORMALIZED!GU37=0,GU$22=$L$22),VLOOKUP(MASTER_DATA_PROCESSED!$C37,Backend!$Q$9:$T$52,3,FALSE),MASTER_DATA_NORMALIZED!GU37)</f>
        <v>0</v>
      </c>
      <c r="GV37" s="95">
        <f>IF(AND(MASTER_DATA_NORMALIZED!GV37=0,GV$22=$L$22),VLOOKUP(MASTER_DATA_PROCESSED!$C37,Backend!$Q$9:$T$52,3,FALSE),MASTER_DATA_NORMALIZED!GV37)</f>
        <v>55.434539418871466</v>
      </c>
      <c r="GW37" s="95" t="e">
        <f>IF(AND(MASTER_DATA_NORMALIZED!GW37=0,GW$22=$L$22),VLOOKUP(MASTER_DATA_PROCESSED!$C37,Backend!$Q$9:$T$52,3,FALSE),MASTER_DATA_NORMALIZED!GW37)</f>
        <v>#REF!</v>
      </c>
      <c r="GX37" s="95" t="e">
        <f>IF(AND(MASTER_DATA_NORMALIZED!GX37=0,GX$22=$L$22),VLOOKUP(MASTER_DATA_PROCESSED!$C37,Backend!$Q$9:$T$52,3,FALSE),MASTER_DATA_NORMALIZED!GX37)</f>
        <v>#REF!</v>
      </c>
      <c r="GY37" s="95" t="e">
        <f>IF(AND(MASTER_DATA_NORMALIZED!GY37=0,GY$22=$L$22),VLOOKUP(MASTER_DATA_PROCESSED!$C37,Backend!$Q$9:$T$52,3,FALSE),MASTER_DATA_NORMALIZED!GY37)</f>
        <v>#REF!</v>
      </c>
    </row>
    <row r="38" spans="2:207" s="25" customFormat="1" ht="17.25" hidden="1" outlineLevel="1" x14ac:dyDescent="0.3">
      <c r="B38" s="183">
        <f t="shared" si="5"/>
        <v>10</v>
      </c>
      <c r="C38" s="24">
        <f t="shared" si="0"/>
        <v>19</v>
      </c>
      <c r="D38" s="79"/>
      <c r="E38" s="24">
        <v>19</v>
      </c>
      <c r="F38" s="24"/>
      <c r="G38" s="80"/>
      <c r="H38" s="34" t="s">
        <v>40</v>
      </c>
      <c r="I38" s="95">
        <f>IF(AND(MASTER_DATA_NORMALIZED!I38=0,I$22=$L$22),VLOOKUP(MASTER_DATA_PROCESSED!$C38,Backend!$Q$9:$T$52,3,FALSE),MASTER_DATA_NORMALIZED!I38)</f>
        <v>0</v>
      </c>
      <c r="J38" s="95">
        <f>IF(AND(MASTER_DATA_NORMALIZED!J38=0,J$22=$L$22),VLOOKUP(MASTER_DATA_PROCESSED!$C38,Backend!$Q$9:$T$52,3,FALSE),MASTER_DATA_NORMALIZED!J38)</f>
        <v>0</v>
      </c>
      <c r="K38" s="95">
        <f>IF(AND(MASTER_DATA_NORMALIZED!K38=0,K$22=$L$22),VLOOKUP(MASTER_DATA_PROCESSED!$C38,Backend!$Q$9:$T$52,3,FALSE),MASTER_DATA_NORMALIZED!K38)</f>
        <v>0</v>
      </c>
      <c r="L38" s="95">
        <f>IF(AND(MASTER_DATA_NORMALIZED!L38=0,L$22=$L$22),VLOOKUP(MASTER_DATA_PROCESSED!$C38,Backend!$Q$9:$T$52,3,FALSE),MASTER_DATA_NORMALIZED!L38)</f>
        <v>38.048452867318858</v>
      </c>
      <c r="M38" s="95">
        <f>IF(AND(MASTER_DATA_NORMALIZED!M38=0,M$22=$L$22),VLOOKUP(MASTER_DATA_PROCESSED!$C38,Backend!$Q$9:$T$52,3,FALSE),MASTER_DATA_NORMALIZED!M38)</f>
        <v>0</v>
      </c>
      <c r="N38" s="95">
        <f>IF(AND(MASTER_DATA_NORMALIZED!N38=0,N$22=$L$22),VLOOKUP(MASTER_DATA_PROCESSED!$C38,Backend!$Q$9:$T$52,3,FALSE),MASTER_DATA_NORMALIZED!N38)</f>
        <v>0</v>
      </c>
      <c r="O38" s="95">
        <f>IF(AND(MASTER_DATA_NORMALIZED!O38=0,O$22=$L$22),VLOOKUP(MASTER_DATA_PROCESSED!$C38,Backend!$Q$9:$T$52,3,FALSE),MASTER_DATA_NORMALIZED!O38)</f>
        <v>0</v>
      </c>
      <c r="P38" s="95">
        <f>IF(AND(MASTER_DATA_NORMALIZED!P38=0,P$22=$L$22),VLOOKUP(MASTER_DATA_PROCESSED!$C38,Backend!$Q$9:$T$52,3,FALSE),MASTER_DATA_NORMALIZED!P38)</f>
        <v>38.048452867318858</v>
      </c>
      <c r="Q38" s="95">
        <f>IF(AND(MASTER_DATA_NORMALIZED!Q38=0,Q$22=$L$22),VLOOKUP(MASTER_DATA_PROCESSED!$C38,Backend!$Q$9:$T$52,3,FALSE),MASTER_DATA_NORMALIZED!Q38)</f>
        <v>0</v>
      </c>
      <c r="R38" s="95">
        <f>IF(AND(MASTER_DATA_NORMALIZED!R38=0,R$22=$L$22),VLOOKUP(MASTER_DATA_PROCESSED!$C38,Backend!$Q$9:$T$52,3,FALSE),MASTER_DATA_NORMALIZED!R38)</f>
        <v>0</v>
      </c>
      <c r="S38" s="95">
        <f>IF(AND(MASTER_DATA_NORMALIZED!S38=0,S$22=$L$22),VLOOKUP(MASTER_DATA_PROCESSED!$C38,Backend!$Q$9:$T$52,3,FALSE),MASTER_DATA_NORMALIZED!S38)</f>
        <v>0</v>
      </c>
      <c r="T38" s="95">
        <f>IF(AND(MASTER_DATA_NORMALIZED!T38=0,T$22=$L$22),VLOOKUP(MASTER_DATA_PROCESSED!$C38,Backend!$Q$9:$T$52,3,FALSE),MASTER_DATA_NORMALIZED!T38)</f>
        <v>38.048452867318858</v>
      </c>
      <c r="U38" s="95">
        <f>IF(AND(MASTER_DATA_NORMALIZED!U38=0,U$22=$L$22),VLOOKUP(MASTER_DATA_PROCESSED!$C38,Backend!$Q$9:$T$52,3,FALSE),MASTER_DATA_NORMALIZED!U38)</f>
        <v>0</v>
      </c>
      <c r="V38" s="95">
        <f>IF(AND(MASTER_DATA_NORMALIZED!V38=0,V$22=$L$22),VLOOKUP(MASTER_DATA_PROCESSED!$C38,Backend!$Q$9:$T$52,3,FALSE),MASTER_DATA_NORMALIZED!V38)</f>
        <v>0</v>
      </c>
      <c r="W38" s="95">
        <f>IF(AND(MASTER_DATA_NORMALIZED!W38=0,W$22=$L$22),VLOOKUP(MASTER_DATA_PROCESSED!$C38,Backend!$Q$9:$T$52,3,FALSE),MASTER_DATA_NORMALIZED!W38)</f>
        <v>0</v>
      </c>
      <c r="X38" s="95">
        <f>IF(AND(MASTER_DATA_NORMALIZED!X38=0,X$22=$L$22),VLOOKUP(MASTER_DATA_PROCESSED!$C38,Backend!$Q$9:$T$52,3,FALSE),MASTER_DATA_NORMALIZED!X38)</f>
        <v>38.048452867318858</v>
      </c>
      <c r="Y38" s="95">
        <f>IF(AND(MASTER_DATA_NORMALIZED!Y38=0,Y$22=$L$22),VLOOKUP(MASTER_DATA_PROCESSED!$C38,Backend!$Q$9:$T$52,3,FALSE),MASTER_DATA_NORMALIZED!Y38)</f>
        <v>0</v>
      </c>
      <c r="Z38" s="95">
        <f>IF(AND(MASTER_DATA_NORMALIZED!Z38=0,Z$22=$L$22),VLOOKUP(MASTER_DATA_PROCESSED!$C38,Backend!$Q$9:$T$52,3,FALSE),MASTER_DATA_NORMALIZED!Z38)</f>
        <v>0</v>
      </c>
      <c r="AA38" s="95">
        <f>IF(AND(MASTER_DATA_NORMALIZED!AA38=0,AA$22=$L$22),VLOOKUP(MASTER_DATA_PROCESSED!$C38,Backend!$Q$9:$T$52,3,FALSE),MASTER_DATA_NORMALIZED!AA38)</f>
        <v>0</v>
      </c>
      <c r="AB38" s="95">
        <f>IF(AND(MASTER_DATA_NORMALIZED!AB38=0,AB$22=$L$22),VLOOKUP(MASTER_DATA_PROCESSED!$C38,Backend!$Q$9:$T$52,3,FALSE),MASTER_DATA_NORMALIZED!AB38)</f>
        <v>38.048452867318858</v>
      </c>
      <c r="AC38" s="95">
        <f>IF(AND(MASTER_DATA_NORMALIZED!AC38=0,AC$22=$L$22),VLOOKUP(MASTER_DATA_PROCESSED!$C38,Backend!$Q$9:$T$52,3,FALSE),MASTER_DATA_NORMALIZED!AC38)</f>
        <v>0</v>
      </c>
      <c r="AD38" s="95">
        <f>IF(AND(MASTER_DATA_NORMALIZED!AD38=0,AD$22=$L$22),VLOOKUP(MASTER_DATA_PROCESSED!$C38,Backend!$Q$9:$T$52,3,FALSE),MASTER_DATA_NORMALIZED!AD38)</f>
        <v>0</v>
      </c>
      <c r="AE38" s="95">
        <f>IF(AND(MASTER_DATA_NORMALIZED!AE38=0,AE$22=$L$22),VLOOKUP(MASTER_DATA_PROCESSED!$C38,Backend!$Q$9:$T$52,3,FALSE),MASTER_DATA_NORMALIZED!AE38)</f>
        <v>0</v>
      </c>
      <c r="AF38" s="95">
        <f>IF(AND(MASTER_DATA_NORMALIZED!AF38=0,AF$22=$L$22),VLOOKUP(MASTER_DATA_PROCESSED!$C38,Backend!$Q$9:$T$52,3,FALSE),MASTER_DATA_NORMALIZED!AF38)</f>
        <v>38.048452867318858</v>
      </c>
      <c r="AG38" s="95">
        <f>IF(AND(MASTER_DATA_NORMALIZED!AG38=0,AG$22=$L$22),VLOOKUP(MASTER_DATA_PROCESSED!$C38,Backend!$Q$9:$T$52,3,FALSE),MASTER_DATA_NORMALIZED!AG38)</f>
        <v>0</v>
      </c>
      <c r="AH38" s="95">
        <f>IF(AND(MASTER_DATA_NORMALIZED!AH38=0,AH$22=$L$22),VLOOKUP(MASTER_DATA_PROCESSED!$C38,Backend!$Q$9:$T$52,3,FALSE),MASTER_DATA_NORMALIZED!AH38)</f>
        <v>0</v>
      </c>
      <c r="AI38" s="95">
        <f>IF(AND(MASTER_DATA_NORMALIZED!AI38=0,AI$22=$L$22),VLOOKUP(MASTER_DATA_PROCESSED!$C38,Backend!$Q$9:$T$52,3,FALSE),MASTER_DATA_NORMALIZED!AI38)</f>
        <v>0</v>
      </c>
      <c r="AJ38" s="95">
        <f>IF(AND(MASTER_DATA_NORMALIZED!AJ38=0,AJ$22=$L$22),VLOOKUP(MASTER_DATA_PROCESSED!$C38,Backend!$Q$9:$T$52,3,FALSE),MASTER_DATA_NORMALIZED!AJ38)</f>
        <v>38.048452867318858</v>
      </c>
      <c r="AK38" s="95">
        <f>IF(AND(MASTER_DATA_NORMALIZED!AK38=0,AK$22=$L$22),VLOOKUP(MASTER_DATA_PROCESSED!$C38,Backend!$Q$9:$T$52,3,FALSE),MASTER_DATA_NORMALIZED!AK38)</f>
        <v>0</v>
      </c>
      <c r="AL38" s="95">
        <f>IF(AND(MASTER_DATA_NORMALIZED!AL38=0,AL$22=$L$22),VLOOKUP(MASTER_DATA_PROCESSED!$C38,Backend!$Q$9:$T$52,3,FALSE),MASTER_DATA_NORMALIZED!AL38)</f>
        <v>0</v>
      </c>
      <c r="AM38" s="95">
        <f>IF(AND(MASTER_DATA_NORMALIZED!AM38=0,AM$22=$L$22),VLOOKUP(MASTER_DATA_PROCESSED!$C38,Backend!$Q$9:$T$52,3,FALSE),MASTER_DATA_NORMALIZED!AM38)</f>
        <v>0</v>
      </c>
      <c r="AN38" s="95">
        <f>IF(AND(MASTER_DATA_NORMALIZED!AN38=0,AN$22=$L$22),VLOOKUP(MASTER_DATA_PROCESSED!$C38,Backend!$Q$9:$T$52,3,FALSE),MASTER_DATA_NORMALIZED!AN38)</f>
        <v>38.048452867318858</v>
      </c>
      <c r="AO38" s="95">
        <f>IF(AND(MASTER_DATA_NORMALIZED!AO38=0,AO$22=$L$22),VLOOKUP(MASTER_DATA_PROCESSED!$C38,Backend!$Q$9:$T$52,3,FALSE),MASTER_DATA_NORMALIZED!AO38)</f>
        <v>0</v>
      </c>
      <c r="AP38" s="95">
        <f>IF(AND(MASTER_DATA_NORMALIZED!AP38=0,AP$22=$L$22),VLOOKUP(MASTER_DATA_PROCESSED!$C38,Backend!$Q$9:$T$52,3,FALSE),MASTER_DATA_NORMALIZED!AP38)</f>
        <v>0</v>
      </c>
      <c r="AQ38" s="95">
        <f>IF(AND(MASTER_DATA_NORMALIZED!AQ38=0,AQ$22=$L$22),VLOOKUP(MASTER_DATA_PROCESSED!$C38,Backend!$Q$9:$T$52,3,FALSE),MASTER_DATA_NORMALIZED!AQ38)</f>
        <v>0</v>
      </c>
      <c r="AR38" s="95">
        <f>IF(AND(MASTER_DATA_NORMALIZED!AR38=0,AR$22=$L$22),VLOOKUP(MASTER_DATA_PROCESSED!$C38,Backend!$Q$9:$T$52,3,FALSE),MASTER_DATA_NORMALIZED!AR38)</f>
        <v>38.048452867318858</v>
      </c>
      <c r="AS38" s="95">
        <f>IF(AND(MASTER_DATA_NORMALIZED!AS38=0,AS$22=$L$22),VLOOKUP(MASTER_DATA_PROCESSED!$C38,Backend!$Q$9:$T$52,3,FALSE),MASTER_DATA_NORMALIZED!AS38)</f>
        <v>0</v>
      </c>
      <c r="AT38" s="95">
        <f>IF(AND(MASTER_DATA_NORMALIZED!AT38=0,AT$22=$L$22),VLOOKUP(MASTER_DATA_PROCESSED!$C38,Backend!$Q$9:$T$52,3,FALSE),MASTER_DATA_NORMALIZED!AT38)</f>
        <v>0</v>
      </c>
      <c r="AU38" s="95">
        <f>IF(AND(MASTER_DATA_NORMALIZED!AU38=0,AU$22=$L$22),VLOOKUP(MASTER_DATA_PROCESSED!$C38,Backend!$Q$9:$T$52,3,FALSE),MASTER_DATA_NORMALIZED!AU38)</f>
        <v>0</v>
      </c>
      <c r="AV38" s="95">
        <f>IF(AND(MASTER_DATA_NORMALIZED!AV38=0,AV$22=$L$22),VLOOKUP(MASTER_DATA_PROCESSED!$C38,Backend!$Q$9:$T$52,3,FALSE),MASTER_DATA_NORMALIZED!AV38)</f>
        <v>38.048452867318858</v>
      </c>
      <c r="AW38" s="95">
        <f>IF(AND(MASTER_DATA_NORMALIZED!AW38=0,AW$22=$L$22),VLOOKUP(MASTER_DATA_PROCESSED!$C38,Backend!$Q$9:$T$52,3,FALSE),MASTER_DATA_NORMALIZED!AW38)</f>
        <v>0</v>
      </c>
      <c r="AX38" s="95">
        <f>IF(AND(MASTER_DATA_NORMALIZED!AX38=0,AX$22=$L$22),VLOOKUP(MASTER_DATA_PROCESSED!$C38,Backend!$Q$9:$T$52,3,FALSE),MASTER_DATA_NORMALIZED!AX38)</f>
        <v>0</v>
      </c>
      <c r="AY38" s="95">
        <f>IF(AND(MASTER_DATA_NORMALIZED!AY38=0,AY$22=$L$22),VLOOKUP(MASTER_DATA_PROCESSED!$C38,Backend!$Q$9:$T$52,3,FALSE),MASTER_DATA_NORMALIZED!AY38)</f>
        <v>0</v>
      </c>
      <c r="AZ38" s="95">
        <f>IF(AND(MASTER_DATA_NORMALIZED!AZ38=0,AZ$22=$L$22),VLOOKUP(MASTER_DATA_PROCESSED!$C38,Backend!$Q$9:$T$52,3,FALSE),MASTER_DATA_NORMALIZED!AZ38)</f>
        <v>38.048452867318858</v>
      </c>
      <c r="BA38" s="95">
        <f>IF(AND(MASTER_DATA_NORMALIZED!BA38=0,BA$22=$L$22),VLOOKUP(MASTER_DATA_PROCESSED!$C38,Backend!$Q$9:$T$52,3,FALSE),MASTER_DATA_NORMALIZED!BA38)</f>
        <v>0</v>
      </c>
      <c r="BB38" s="95">
        <f>IF(AND(MASTER_DATA_NORMALIZED!BB38=0,BB$22=$L$22),VLOOKUP(MASTER_DATA_PROCESSED!$C38,Backend!$Q$9:$T$52,3,FALSE),MASTER_DATA_NORMALIZED!BB38)</f>
        <v>0</v>
      </c>
      <c r="BC38" s="95">
        <f>IF(AND(MASTER_DATA_NORMALIZED!BC38=0,BC$22=$L$22),VLOOKUP(MASTER_DATA_PROCESSED!$C38,Backend!$Q$9:$T$52,3,FALSE),MASTER_DATA_NORMALIZED!BC38)</f>
        <v>0</v>
      </c>
      <c r="BD38" s="95">
        <f>IF(AND(MASTER_DATA_NORMALIZED!BD38=0,BD$22=$L$22),VLOOKUP(MASTER_DATA_PROCESSED!$C38,Backend!$Q$9:$T$52,3,FALSE),MASTER_DATA_NORMALIZED!BD38)</f>
        <v>38.048452867318858</v>
      </c>
      <c r="BE38" s="95">
        <f>IF(AND(MASTER_DATA_NORMALIZED!BE38=0,BE$22=$L$22),VLOOKUP(MASTER_DATA_PROCESSED!$C38,Backend!$Q$9:$T$52,3,FALSE),MASTER_DATA_NORMALIZED!BE38)</f>
        <v>0</v>
      </c>
      <c r="BF38" s="95">
        <f>IF(AND(MASTER_DATA_NORMALIZED!BF38=0,BF$22=$L$22),VLOOKUP(MASTER_DATA_PROCESSED!$C38,Backend!$Q$9:$T$52,3,FALSE),MASTER_DATA_NORMALIZED!BF38)</f>
        <v>0</v>
      </c>
      <c r="BG38" s="95">
        <f>IF(AND(MASTER_DATA_NORMALIZED!BG38=0,BG$22=$L$22),VLOOKUP(MASTER_DATA_PROCESSED!$C38,Backend!$Q$9:$T$52,3,FALSE),MASTER_DATA_NORMALIZED!BG38)</f>
        <v>0</v>
      </c>
      <c r="BH38" s="95">
        <f>IF(AND(MASTER_DATA_NORMALIZED!BH38=0,BH$22=$L$22),VLOOKUP(MASTER_DATA_PROCESSED!$C38,Backend!$Q$9:$T$52,3,FALSE),MASTER_DATA_NORMALIZED!BH38)</f>
        <v>38.048452867318858</v>
      </c>
      <c r="BI38" s="95">
        <f>IF(AND(MASTER_DATA_NORMALIZED!BI38=0,BI$22=$L$22),VLOOKUP(MASTER_DATA_PROCESSED!$C38,Backend!$Q$9:$T$52,3,FALSE),MASTER_DATA_NORMALIZED!BI38)</f>
        <v>0</v>
      </c>
      <c r="BJ38" s="95">
        <f>IF(AND(MASTER_DATA_NORMALIZED!BJ38=0,BJ$22=$L$22),VLOOKUP(MASTER_DATA_PROCESSED!$C38,Backend!$Q$9:$T$52,3,FALSE),MASTER_DATA_NORMALIZED!BJ38)</f>
        <v>0</v>
      </c>
      <c r="BK38" s="95">
        <f>IF(AND(MASTER_DATA_NORMALIZED!BK38=0,BK$22=$L$22),VLOOKUP(MASTER_DATA_PROCESSED!$C38,Backend!$Q$9:$T$52,3,FALSE),MASTER_DATA_NORMALIZED!BK38)</f>
        <v>0</v>
      </c>
      <c r="BL38" s="95">
        <f>IF(AND(MASTER_DATA_NORMALIZED!BL38=0,BL$22=$L$22),VLOOKUP(MASTER_DATA_PROCESSED!$C38,Backend!$Q$9:$T$52,3,FALSE),MASTER_DATA_NORMALIZED!BL38)</f>
        <v>38.048452867318858</v>
      </c>
      <c r="BM38" s="95">
        <f>IF(AND(MASTER_DATA_NORMALIZED!BM38=0,BM$22=$L$22),VLOOKUP(MASTER_DATA_PROCESSED!$C38,Backend!$Q$9:$T$52,3,FALSE),MASTER_DATA_NORMALIZED!BM38)</f>
        <v>0</v>
      </c>
      <c r="BN38" s="95">
        <f>IF(AND(MASTER_DATA_NORMALIZED!BN38=0,BN$22=$L$22),VLOOKUP(MASTER_DATA_PROCESSED!$C38,Backend!$Q$9:$T$52,3,FALSE),MASTER_DATA_NORMALIZED!BN38)</f>
        <v>0</v>
      </c>
      <c r="BO38" s="95">
        <f>IF(AND(MASTER_DATA_NORMALIZED!BO38=0,BO$22=$L$22),VLOOKUP(MASTER_DATA_PROCESSED!$C38,Backend!$Q$9:$T$52,3,FALSE),MASTER_DATA_NORMALIZED!BO38)</f>
        <v>0</v>
      </c>
      <c r="BP38" s="95">
        <f>IF(AND(MASTER_DATA_NORMALIZED!BP38=0,BP$22=$L$22),VLOOKUP(MASTER_DATA_PROCESSED!$C38,Backend!$Q$9:$T$52,3,FALSE),MASTER_DATA_NORMALIZED!BP38)</f>
        <v>38.048452867318858</v>
      </c>
      <c r="BQ38" s="95">
        <f>IF(AND(MASTER_DATA_NORMALIZED!BQ38=0,BQ$22=$L$22),VLOOKUP(MASTER_DATA_PROCESSED!$C38,Backend!$Q$9:$T$52,3,FALSE),MASTER_DATA_NORMALIZED!BQ38)</f>
        <v>0</v>
      </c>
      <c r="BR38" s="95">
        <f>IF(AND(MASTER_DATA_NORMALIZED!BR38=0,BR$22=$L$22),VLOOKUP(MASTER_DATA_PROCESSED!$C38,Backend!$Q$9:$T$52,3,FALSE),MASTER_DATA_NORMALIZED!BR38)</f>
        <v>0</v>
      </c>
      <c r="BS38" s="95">
        <f>IF(AND(MASTER_DATA_NORMALIZED!BS38=0,BS$22=$L$22),VLOOKUP(MASTER_DATA_PROCESSED!$C38,Backend!$Q$9:$T$52,3,FALSE),MASTER_DATA_NORMALIZED!BS38)</f>
        <v>0</v>
      </c>
      <c r="BT38" s="95">
        <f>IF(AND(MASTER_DATA_NORMALIZED!BT38=0,BT$22=$L$22),VLOOKUP(MASTER_DATA_PROCESSED!$C38,Backend!$Q$9:$T$52,3,FALSE),MASTER_DATA_NORMALIZED!BT38)</f>
        <v>38.048452867318858</v>
      </c>
      <c r="BU38" s="95">
        <f>IF(AND(MASTER_DATA_NORMALIZED!BU38=0,BU$22=$L$22),VLOOKUP(MASTER_DATA_PROCESSED!$C38,Backend!$Q$9:$T$52,3,FALSE),MASTER_DATA_NORMALIZED!BU38)</f>
        <v>0</v>
      </c>
      <c r="BV38" s="95">
        <f>IF(AND(MASTER_DATA_NORMALIZED!BV38=0,BV$22=$L$22),VLOOKUP(MASTER_DATA_PROCESSED!$C38,Backend!$Q$9:$T$52,3,FALSE),MASTER_DATA_NORMALIZED!BV38)</f>
        <v>0</v>
      </c>
      <c r="BW38" s="95">
        <f>IF(AND(MASTER_DATA_NORMALIZED!BW38=0,BW$22=$L$22),VLOOKUP(MASTER_DATA_PROCESSED!$C38,Backend!$Q$9:$T$52,3,FALSE),MASTER_DATA_NORMALIZED!BW38)</f>
        <v>0</v>
      </c>
      <c r="BX38" s="95">
        <f>IF(AND(MASTER_DATA_NORMALIZED!BX38=0,BX$22=$L$22),VLOOKUP(MASTER_DATA_PROCESSED!$C38,Backend!$Q$9:$T$52,3,FALSE),MASTER_DATA_NORMALIZED!BX38)</f>
        <v>38.048452867318858</v>
      </c>
      <c r="BY38" s="95">
        <f>IF(AND(MASTER_DATA_NORMALIZED!BY38=0,BY$22=$L$22),VLOOKUP(MASTER_DATA_PROCESSED!$C38,Backend!$Q$9:$T$52,3,FALSE),MASTER_DATA_NORMALIZED!BY38)</f>
        <v>0</v>
      </c>
      <c r="BZ38" s="95">
        <f>IF(AND(MASTER_DATA_NORMALIZED!BZ38=0,BZ$22=$L$22),VLOOKUP(MASTER_DATA_PROCESSED!$C38,Backend!$Q$9:$T$52,3,FALSE),MASTER_DATA_NORMALIZED!BZ38)</f>
        <v>0</v>
      </c>
      <c r="CA38" s="95">
        <f>IF(AND(MASTER_DATA_NORMALIZED!CA38=0,CA$22=$L$22),VLOOKUP(MASTER_DATA_PROCESSED!$C38,Backend!$Q$9:$T$52,3,FALSE),MASTER_DATA_NORMALIZED!CA38)</f>
        <v>0</v>
      </c>
      <c r="CB38" s="95">
        <f>IF(AND(MASTER_DATA_NORMALIZED!CB38=0,CB$22=$L$22),VLOOKUP(MASTER_DATA_PROCESSED!$C38,Backend!$Q$9:$T$52,3,FALSE),MASTER_DATA_NORMALIZED!CB38)</f>
        <v>38.048452867318858</v>
      </c>
      <c r="CC38" s="95">
        <f>IF(AND(MASTER_DATA_NORMALIZED!CC38=0,CC$22=$L$22),VLOOKUP(MASTER_DATA_PROCESSED!$C38,Backend!$Q$9:$T$52,3,FALSE),MASTER_DATA_NORMALIZED!CC38)</f>
        <v>0</v>
      </c>
      <c r="CD38" s="95">
        <f>IF(AND(MASTER_DATA_NORMALIZED!CD38=0,CD$22=$L$22),VLOOKUP(MASTER_DATA_PROCESSED!$C38,Backend!$Q$9:$T$52,3,FALSE),MASTER_DATA_NORMALIZED!CD38)</f>
        <v>0</v>
      </c>
      <c r="CE38" s="95">
        <f>IF(AND(MASTER_DATA_NORMALIZED!CE38=0,CE$22=$L$22),VLOOKUP(MASTER_DATA_PROCESSED!$C38,Backend!$Q$9:$T$52,3,FALSE),MASTER_DATA_NORMALIZED!CE38)</f>
        <v>0</v>
      </c>
      <c r="CF38" s="95">
        <f>IF(AND(MASTER_DATA_NORMALIZED!CF38=0,CF$22=$L$22),VLOOKUP(MASTER_DATA_PROCESSED!$C38,Backend!$Q$9:$T$52,3,FALSE),MASTER_DATA_NORMALIZED!CF38)</f>
        <v>38.048452867318858</v>
      </c>
      <c r="CG38" s="95">
        <f>IF(AND(MASTER_DATA_NORMALIZED!CG38=0,CG$22=$L$22),VLOOKUP(MASTER_DATA_PROCESSED!$C38,Backend!$Q$9:$T$52,3,FALSE),MASTER_DATA_NORMALIZED!CG38)</f>
        <v>0</v>
      </c>
      <c r="CH38" s="95">
        <f>IF(AND(MASTER_DATA_NORMALIZED!CH38=0,CH$22=$L$22),VLOOKUP(MASTER_DATA_PROCESSED!$C38,Backend!$Q$9:$T$52,3,FALSE),MASTER_DATA_NORMALIZED!CH38)</f>
        <v>0</v>
      </c>
      <c r="CI38" s="95">
        <f>IF(AND(MASTER_DATA_NORMALIZED!CI38=0,CI$22=$L$22),VLOOKUP(MASTER_DATA_PROCESSED!$C38,Backend!$Q$9:$T$52,3,FALSE),MASTER_DATA_NORMALIZED!CI38)</f>
        <v>0</v>
      </c>
      <c r="CJ38" s="95">
        <f>IF(AND(MASTER_DATA_NORMALIZED!CJ38=0,CJ$22=$L$22),VLOOKUP(MASTER_DATA_PROCESSED!$C38,Backend!$Q$9:$T$52,3,FALSE),MASTER_DATA_NORMALIZED!CJ38)</f>
        <v>38.048452867318858</v>
      </c>
      <c r="CK38" s="95">
        <f>IF(AND(MASTER_DATA_NORMALIZED!CK38=0,CK$22=$L$22),VLOOKUP(MASTER_DATA_PROCESSED!$C38,Backend!$Q$9:$T$52,3,FALSE),MASTER_DATA_NORMALIZED!CK38)</f>
        <v>0</v>
      </c>
      <c r="CL38" s="95">
        <f>IF(AND(MASTER_DATA_NORMALIZED!CL38=0,CL$22=$L$22),VLOOKUP(MASTER_DATA_PROCESSED!$C38,Backend!$Q$9:$T$52,3,FALSE),MASTER_DATA_NORMALIZED!CL38)</f>
        <v>0</v>
      </c>
      <c r="CM38" s="95">
        <f>IF(AND(MASTER_DATA_NORMALIZED!CM38=0,CM$22=$L$22),VLOOKUP(MASTER_DATA_PROCESSED!$C38,Backend!$Q$9:$T$52,3,FALSE),MASTER_DATA_NORMALIZED!CM38)</f>
        <v>0</v>
      </c>
      <c r="CN38" s="95">
        <f>IF(AND(MASTER_DATA_NORMALIZED!CN38=0,CN$22=$L$22),VLOOKUP(MASTER_DATA_PROCESSED!$C38,Backend!$Q$9:$T$52,3,FALSE),MASTER_DATA_NORMALIZED!CN38)</f>
        <v>38.048452867318858</v>
      </c>
      <c r="CO38" s="95">
        <f>IF(AND(MASTER_DATA_NORMALIZED!CO38=0,CO$22=$L$22),VLOOKUP(MASTER_DATA_PROCESSED!$C38,Backend!$Q$9:$T$52,3,FALSE),MASTER_DATA_NORMALIZED!CO38)</f>
        <v>0</v>
      </c>
      <c r="CP38" s="95">
        <f>IF(AND(MASTER_DATA_NORMALIZED!CP38=0,CP$22=$L$22),VLOOKUP(MASTER_DATA_PROCESSED!$C38,Backend!$Q$9:$T$52,3,FALSE),MASTER_DATA_NORMALIZED!CP38)</f>
        <v>0</v>
      </c>
      <c r="CQ38" s="95">
        <f>IF(AND(MASTER_DATA_NORMALIZED!CQ38=0,CQ$22=$L$22),VLOOKUP(MASTER_DATA_PROCESSED!$C38,Backend!$Q$9:$T$52,3,FALSE),MASTER_DATA_NORMALIZED!CQ38)</f>
        <v>0</v>
      </c>
      <c r="CR38" s="95">
        <f>IF(AND(MASTER_DATA_NORMALIZED!CR38=0,CR$22=$L$22),VLOOKUP(MASTER_DATA_PROCESSED!$C38,Backend!$Q$9:$T$52,3,FALSE),MASTER_DATA_NORMALIZED!CR38)</f>
        <v>38.048452867318858</v>
      </c>
      <c r="CS38" s="95">
        <f>IF(AND(MASTER_DATA_NORMALIZED!CS38=0,CS$22=$L$22),VLOOKUP(MASTER_DATA_PROCESSED!$C38,Backend!$Q$9:$T$52,3,FALSE),MASTER_DATA_NORMALIZED!CS38)</f>
        <v>0</v>
      </c>
      <c r="CT38" s="95">
        <f>IF(AND(MASTER_DATA_NORMALIZED!CT38=0,CT$22=$L$22),VLOOKUP(MASTER_DATA_PROCESSED!$C38,Backend!$Q$9:$T$52,3,FALSE),MASTER_DATA_NORMALIZED!CT38)</f>
        <v>0</v>
      </c>
      <c r="CU38" s="95">
        <f>IF(AND(MASTER_DATA_NORMALIZED!CU38=0,CU$22=$L$22),VLOOKUP(MASTER_DATA_PROCESSED!$C38,Backend!$Q$9:$T$52,3,FALSE),MASTER_DATA_NORMALIZED!CU38)</f>
        <v>0</v>
      </c>
      <c r="CV38" s="95">
        <f>IF(AND(MASTER_DATA_NORMALIZED!CV38=0,CV$22=$L$22),VLOOKUP(MASTER_DATA_PROCESSED!$C38,Backend!$Q$9:$T$52,3,FALSE),MASTER_DATA_NORMALIZED!CV38)</f>
        <v>38.048452867318858</v>
      </c>
      <c r="CW38" s="95">
        <f>IF(AND(MASTER_DATA_NORMALIZED!CW38=0,CW$22=$L$22),VLOOKUP(MASTER_DATA_PROCESSED!$C38,Backend!$Q$9:$T$52,3,FALSE),MASTER_DATA_NORMALIZED!CW38)</f>
        <v>0</v>
      </c>
      <c r="CX38" s="95">
        <f>IF(AND(MASTER_DATA_NORMALIZED!CX38=0,CX$22=$L$22),VLOOKUP(MASTER_DATA_PROCESSED!$C38,Backend!$Q$9:$T$52,3,FALSE),MASTER_DATA_NORMALIZED!CX38)</f>
        <v>0</v>
      </c>
      <c r="CY38" s="95">
        <f>IF(AND(MASTER_DATA_NORMALIZED!CY38=0,CY$22=$L$22),VLOOKUP(MASTER_DATA_PROCESSED!$C38,Backend!$Q$9:$T$52,3,FALSE),MASTER_DATA_NORMALIZED!CY38)</f>
        <v>0</v>
      </c>
      <c r="CZ38" s="95">
        <f>IF(AND(MASTER_DATA_NORMALIZED!CZ38=0,CZ$22=$L$22),VLOOKUP(MASTER_DATA_PROCESSED!$C38,Backend!$Q$9:$T$52,3,FALSE),MASTER_DATA_NORMALIZED!CZ38)</f>
        <v>38.048452867318858</v>
      </c>
      <c r="DA38" s="95" t="e">
        <f>IF(AND(MASTER_DATA_NORMALIZED!DA38=0,DA$22=$L$22),VLOOKUP(MASTER_DATA_PROCESSED!$C38,Backend!$Q$9:$T$52,3,FALSE),MASTER_DATA_NORMALIZED!DA38)</f>
        <v>#DIV/0!</v>
      </c>
      <c r="DB38" s="95" t="e">
        <f>IF(AND(MASTER_DATA_NORMALIZED!DB38=0,DB$22=$L$22),VLOOKUP(MASTER_DATA_PROCESSED!$C38,Backend!$Q$9:$T$52,3,FALSE),MASTER_DATA_NORMALIZED!DB38)</f>
        <v>#DIV/0!</v>
      </c>
      <c r="DC38" s="95" t="e">
        <f>IF(AND(MASTER_DATA_NORMALIZED!DC38=0,DC$22=$L$22),VLOOKUP(MASTER_DATA_PROCESSED!$C38,Backend!$Q$9:$T$52,3,FALSE),MASTER_DATA_NORMALIZED!DC38)</f>
        <v>#DIV/0!</v>
      </c>
      <c r="DD38" s="95" t="e">
        <f>IF(AND(MASTER_DATA_NORMALIZED!DD38=0,DD$22=$L$22),VLOOKUP(MASTER_DATA_PROCESSED!$C38,Backend!$Q$9:$T$52,3,FALSE),MASTER_DATA_NORMALIZED!DD38)</f>
        <v>#N/A</v>
      </c>
      <c r="DE38" s="95">
        <f>IF(AND(MASTER_DATA_NORMALIZED!DE38=0,DE$22=$L$22),VLOOKUP(MASTER_DATA_PROCESSED!$C38,Backend!$Q$9:$T$52,3,FALSE),MASTER_DATA_NORMALIZED!DE38)</f>
        <v>0</v>
      </c>
      <c r="DF38" s="95">
        <f>IF(AND(MASTER_DATA_NORMALIZED!DF38=0,DF$22=$L$22),VLOOKUP(MASTER_DATA_PROCESSED!$C38,Backend!$Q$9:$T$52,3,FALSE),MASTER_DATA_NORMALIZED!DF38)</f>
        <v>0</v>
      </c>
      <c r="DG38" s="95">
        <f>IF(AND(MASTER_DATA_NORMALIZED!DG38=0,DG$22=$L$22),VLOOKUP(MASTER_DATA_PROCESSED!$C38,Backend!$Q$9:$T$52,3,FALSE),MASTER_DATA_NORMALIZED!DG38)</f>
        <v>0</v>
      </c>
      <c r="DH38" s="95">
        <f>IF(AND(MASTER_DATA_NORMALIZED!DH38=0,DH$22=$L$22),VLOOKUP(MASTER_DATA_PROCESSED!$C38,Backend!$Q$9:$T$52,3,FALSE),MASTER_DATA_NORMALIZED!DH38)</f>
        <v>76.692849276277528</v>
      </c>
      <c r="DI38" s="95">
        <f>IF(AND(MASTER_DATA_NORMALIZED!DI38=0,DI$22=$L$22),VLOOKUP(MASTER_DATA_PROCESSED!$C38,Backend!$Q$9:$T$52,3,FALSE),MASTER_DATA_NORMALIZED!DI38)</f>
        <v>0</v>
      </c>
      <c r="DJ38" s="95">
        <f>IF(AND(MASTER_DATA_NORMALIZED!DJ38=0,DJ$22=$L$22),VLOOKUP(MASTER_DATA_PROCESSED!$C38,Backend!$Q$9:$T$52,3,FALSE),MASTER_DATA_NORMALIZED!DJ38)</f>
        <v>0</v>
      </c>
      <c r="DK38" s="95">
        <f>IF(AND(MASTER_DATA_NORMALIZED!DK38=0,DK$22=$L$22),VLOOKUP(MASTER_DATA_PROCESSED!$C38,Backend!$Q$9:$T$52,3,FALSE),MASTER_DATA_NORMALIZED!DK38)</f>
        <v>0</v>
      </c>
      <c r="DL38" s="95">
        <f>IF(AND(MASTER_DATA_NORMALIZED!DL38=0,DL$22=$L$22),VLOOKUP(MASTER_DATA_PROCESSED!$C38,Backend!$Q$9:$T$52,3,FALSE),MASTER_DATA_NORMALIZED!DL38)</f>
        <v>49.137641040165263</v>
      </c>
      <c r="DM38" s="95">
        <f>IF(AND(MASTER_DATA_NORMALIZED!DM38=0,DM$22=$L$22),VLOOKUP(MASTER_DATA_PROCESSED!$C38,Backend!$Q$9:$T$52,3,FALSE),MASTER_DATA_NORMALIZED!DM38)</f>
        <v>0</v>
      </c>
      <c r="DN38" s="95">
        <f>IF(AND(MASTER_DATA_NORMALIZED!DN38=0,DN$22=$L$22),VLOOKUP(MASTER_DATA_PROCESSED!$C38,Backend!$Q$9:$T$52,3,FALSE),MASTER_DATA_NORMALIZED!DN38)</f>
        <v>0</v>
      </c>
      <c r="DO38" s="95">
        <f>IF(AND(MASTER_DATA_NORMALIZED!DO38=0,DO$22=$L$22),VLOOKUP(MASTER_DATA_PROCESSED!$C38,Backend!$Q$9:$T$52,3,FALSE),MASTER_DATA_NORMALIZED!DO38)</f>
        <v>0</v>
      </c>
      <c r="DP38" s="95">
        <f>IF(AND(MASTER_DATA_NORMALIZED!DP38=0,DP$22=$L$22),VLOOKUP(MASTER_DATA_PROCESSED!$C38,Backend!$Q$9:$T$52,3,FALSE),MASTER_DATA_NORMALIZED!DP38)</f>
        <v>33.578530952975953</v>
      </c>
      <c r="DQ38" s="95">
        <f>IF(AND(MASTER_DATA_NORMALIZED!DQ38=0,DQ$22=$L$22),VLOOKUP(MASTER_DATA_PROCESSED!$C38,Backend!$Q$9:$T$52,3,FALSE),MASTER_DATA_NORMALIZED!DQ38)</f>
        <v>0</v>
      </c>
      <c r="DR38" s="95">
        <f>IF(AND(MASTER_DATA_NORMALIZED!DR38=0,DR$22=$L$22),VLOOKUP(MASTER_DATA_PROCESSED!$C38,Backend!$Q$9:$T$52,3,FALSE),MASTER_DATA_NORMALIZED!DR38)</f>
        <v>0</v>
      </c>
      <c r="DS38" s="95">
        <f>IF(AND(MASTER_DATA_NORMALIZED!DS38=0,DS$22=$L$22),VLOOKUP(MASTER_DATA_PROCESSED!$C38,Backend!$Q$9:$T$52,3,FALSE),MASTER_DATA_NORMALIZED!DS38)</f>
        <v>0</v>
      </c>
      <c r="DT38" s="95">
        <f>IF(AND(MASTER_DATA_NORMALIZED!DT38=0,DT$22=$L$22),VLOOKUP(MASTER_DATA_PROCESSED!$C38,Backend!$Q$9:$T$52,3,FALSE),MASTER_DATA_NORMALIZED!DT38)</f>
        <v>25.810500264232662</v>
      </c>
      <c r="DU38" s="95">
        <f>IF(AND(MASTER_DATA_NORMALIZED!DU38=0,DU$22=$L$22),VLOOKUP(MASTER_DATA_PROCESSED!$C38,Backend!$Q$9:$T$52,3,FALSE),MASTER_DATA_NORMALIZED!DU38)</f>
        <v>0</v>
      </c>
      <c r="DV38" s="95">
        <f>IF(AND(MASTER_DATA_NORMALIZED!DV38=0,DV$22=$L$22),VLOOKUP(MASTER_DATA_PROCESSED!$C38,Backend!$Q$9:$T$52,3,FALSE),MASTER_DATA_NORMALIZED!DV38)</f>
        <v>0</v>
      </c>
      <c r="DW38" s="95">
        <f>IF(AND(MASTER_DATA_NORMALIZED!DW38=0,DW$22=$L$22),VLOOKUP(MASTER_DATA_PROCESSED!$C38,Backend!$Q$9:$T$52,3,FALSE),MASTER_DATA_NORMALIZED!DW38)</f>
        <v>0</v>
      </c>
      <c r="DX38" s="95">
        <f>IF(AND(MASTER_DATA_NORMALIZED!DX38=0,DX$22=$L$22),VLOOKUP(MASTER_DATA_PROCESSED!$C38,Backend!$Q$9:$T$52,3,FALSE),MASTER_DATA_NORMALIZED!DX38)</f>
        <v>21.923309392660645</v>
      </c>
      <c r="DY38" s="95">
        <f>IF(AND(MASTER_DATA_NORMALIZED!DY38=0,DY$22=$L$22),VLOOKUP(MASTER_DATA_PROCESSED!$C38,Backend!$Q$9:$T$52,3,FALSE),MASTER_DATA_NORMALIZED!DY38)</f>
        <v>0</v>
      </c>
      <c r="DZ38" s="95">
        <f>IF(AND(MASTER_DATA_NORMALIZED!DZ38=0,DZ$22=$L$22),VLOOKUP(MASTER_DATA_PROCESSED!$C38,Backend!$Q$9:$T$52,3,FALSE),MASTER_DATA_NORMALIZED!DZ38)</f>
        <v>0</v>
      </c>
      <c r="EA38" s="95">
        <f>IF(AND(MASTER_DATA_NORMALIZED!EA38=0,EA$22=$L$22),VLOOKUP(MASTER_DATA_PROCESSED!$C38,Backend!$Q$9:$T$52,3,FALSE),MASTER_DATA_NORMALIZED!EA38)</f>
        <v>0</v>
      </c>
      <c r="EB38" s="95">
        <f>IF(AND(MASTER_DATA_NORMALIZED!EB38=0,EB$22=$L$22),VLOOKUP(MASTER_DATA_PROCESSED!$C38,Backend!$Q$9:$T$52,3,FALSE),MASTER_DATA_NORMALIZED!EB38)</f>
        <v>21.147886277601064</v>
      </c>
      <c r="EC38" s="95" t="e">
        <f>IF(AND(MASTER_DATA_NORMALIZED!EC38=0,EC$22=$L$22),VLOOKUP(MASTER_DATA_PROCESSED!$C38,Backend!$Q$9:$T$52,3,FALSE),MASTER_DATA_NORMALIZED!EC38)</f>
        <v>#DIV/0!</v>
      </c>
      <c r="ED38" s="95" t="e">
        <f>IF(AND(MASTER_DATA_NORMALIZED!ED38=0,ED$22=$L$22),VLOOKUP(MASTER_DATA_PROCESSED!$C38,Backend!$Q$9:$T$52,3,FALSE),MASTER_DATA_NORMALIZED!ED38)</f>
        <v>#DIV/0!</v>
      </c>
      <c r="EE38" s="95" t="e">
        <f>IF(AND(MASTER_DATA_NORMALIZED!EE38=0,EE$22=$L$22),VLOOKUP(MASTER_DATA_PROCESSED!$C38,Backend!$Q$9:$T$52,3,FALSE),MASTER_DATA_NORMALIZED!EE38)</f>
        <v>#DIV/0!</v>
      </c>
      <c r="EF38" s="95" t="e">
        <f>IF(AND(MASTER_DATA_NORMALIZED!EF38=0,EF$22=$L$22),VLOOKUP(MASTER_DATA_PROCESSED!$C38,Backend!$Q$9:$T$52,3,FALSE),MASTER_DATA_NORMALIZED!EF38)</f>
        <v>#VALUE!</v>
      </c>
      <c r="EG38" s="95">
        <f>IF(AND(MASTER_DATA_NORMALIZED!EG38=0,EG$22=$L$22),VLOOKUP(MASTER_DATA_PROCESSED!$C38,Backend!$Q$9:$T$52,3,FALSE),MASTER_DATA_NORMALIZED!EG38)</f>
        <v>0</v>
      </c>
      <c r="EH38" s="95">
        <f>IF(AND(MASTER_DATA_NORMALIZED!EH38=0,EH$22=$L$22),VLOOKUP(MASTER_DATA_PROCESSED!$C38,Backend!$Q$9:$T$52,3,FALSE),MASTER_DATA_NORMALIZED!EH38)</f>
        <v>0</v>
      </c>
      <c r="EI38" s="95">
        <f>IF(AND(MASTER_DATA_NORMALIZED!EI38=0,EI$22=$L$22),VLOOKUP(MASTER_DATA_PROCESSED!$C38,Backend!$Q$9:$T$52,3,FALSE),MASTER_DATA_NORMALIZED!EI38)</f>
        <v>0</v>
      </c>
      <c r="EJ38" s="95">
        <f>IF(AND(MASTER_DATA_NORMALIZED!EJ38=0,EJ$22=$L$22),VLOOKUP(MASTER_DATA_PROCESSED!$C38,Backend!$Q$9:$T$52,3,FALSE),MASTER_DATA_NORMALIZED!EJ38)</f>
        <v>38.048452867318858</v>
      </c>
      <c r="EK38" s="95">
        <f>IF(AND(MASTER_DATA_NORMALIZED!EK38=0,EK$22=$L$22),VLOOKUP(MASTER_DATA_PROCESSED!$C38,Backend!$Q$9:$T$52,3,FALSE),MASTER_DATA_NORMALIZED!EK38)</f>
        <v>0</v>
      </c>
      <c r="EL38" s="95">
        <f>IF(AND(MASTER_DATA_NORMALIZED!EL38=0,EL$22=$L$22),VLOOKUP(MASTER_DATA_PROCESSED!$C38,Backend!$Q$9:$T$52,3,FALSE),MASTER_DATA_NORMALIZED!EL38)</f>
        <v>0</v>
      </c>
      <c r="EM38" s="95">
        <f>IF(AND(MASTER_DATA_NORMALIZED!EM38=0,EM$22=$L$22),VLOOKUP(MASTER_DATA_PROCESSED!$C38,Backend!$Q$9:$T$52,3,FALSE),MASTER_DATA_NORMALIZED!EM38)</f>
        <v>0</v>
      </c>
      <c r="EN38" s="95">
        <f>IF(AND(MASTER_DATA_NORMALIZED!EN38=0,EN$22=$L$22),VLOOKUP(MASTER_DATA_PROCESSED!$C38,Backend!$Q$9:$T$52,3,FALSE),MASTER_DATA_NORMALIZED!EN38)</f>
        <v>38.048452867318858</v>
      </c>
      <c r="EO38" s="95">
        <f>IF(AND(MASTER_DATA_NORMALIZED!EO38=0,EO$22=$L$22),VLOOKUP(MASTER_DATA_PROCESSED!$C38,Backend!$Q$9:$T$52,3,FALSE),MASTER_DATA_NORMALIZED!EO38)</f>
        <v>0</v>
      </c>
      <c r="EP38" s="95">
        <f>IF(AND(MASTER_DATA_NORMALIZED!EP38=0,EP$22=$L$22),VLOOKUP(MASTER_DATA_PROCESSED!$C38,Backend!$Q$9:$T$52,3,FALSE),MASTER_DATA_NORMALIZED!EP38)</f>
        <v>0</v>
      </c>
      <c r="EQ38" s="95">
        <f>IF(AND(MASTER_DATA_NORMALIZED!EQ38=0,EQ$22=$L$22),VLOOKUP(MASTER_DATA_PROCESSED!$C38,Backend!$Q$9:$T$52,3,FALSE),MASTER_DATA_NORMALIZED!EQ38)</f>
        <v>0</v>
      </c>
      <c r="ER38" s="95">
        <f>IF(AND(MASTER_DATA_NORMALIZED!ER38=0,ER$22=$L$22),VLOOKUP(MASTER_DATA_PROCESSED!$C38,Backend!$Q$9:$T$52,3,FALSE),MASTER_DATA_NORMALIZED!ER38)</f>
        <v>38.048452867318858</v>
      </c>
      <c r="ES38" s="95">
        <f>IF(AND(MASTER_DATA_NORMALIZED!ES38=0,ES$22=$L$22),VLOOKUP(MASTER_DATA_PROCESSED!$C38,Backend!$Q$9:$T$52,3,FALSE),MASTER_DATA_NORMALIZED!ES38)</f>
        <v>0</v>
      </c>
      <c r="ET38" s="95">
        <f>IF(AND(MASTER_DATA_NORMALIZED!ET38=0,ET$22=$L$22),VLOOKUP(MASTER_DATA_PROCESSED!$C38,Backend!$Q$9:$T$52,3,FALSE),MASTER_DATA_NORMALIZED!ET38)</f>
        <v>0</v>
      </c>
      <c r="EU38" s="95">
        <f>IF(AND(MASTER_DATA_NORMALIZED!EU38=0,EU$22=$L$22),VLOOKUP(MASTER_DATA_PROCESSED!$C38,Backend!$Q$9:$T$52,3,FALSE),MASTER_DATA_NORMALIZED!EU38)</f>
        <v>0</v>
      </c>
      <c r="EV38" s="95">
        <f>IF(AND(MASTER_DATA_NORMALIZED!EV38=0,EV$22=$L$22),VLOOKUP(MASTER_DATA_PROCESSED!$C38,Backend!$Q$9:$T$52,3,FALSE),MASTER_DATA_NORMALIZED!EV38)</f>
        <v>38.048452867318858</v>
      </c>
      <c r="EW38" s="95">
        <f>IF(AND(MASTER_DATA_NORMALIZED!EW38=0,EW$22=$L$22),VLOOKUP(MASTER_DATA_PROCESSED!$C38,Backend!$Q$9:$T$52,3,FALSE),MASTER_DATA_NORMALIZED!EW38)</f>
        <v>0</v>
      </c>
      <c r="EX38" s="95">
        <f>IF(AND(MASTER_DATA_NORMALIZED!EX38=0,EX$22=$L$22),VLOOKUP(MASTER_DATA_PROCESSED!$C38,Backend!$Q$9:$T$52,3,FALSE),MASTER_DATA_NORMALIZED!EX38)</f>
        <v>0</v>
      </c>
      <c r="EY38" s="95">
        <f>IF(AND(MASTER_DATA_NORMALIZED!EY38=0,EY$22=$L$22),VLOOKUP(MASTER_DATA_PROCESSED!$C38,Backend!$Q$9:$T$52,3,FALSE),MASTER_DATA_NORMALIZED!EY38)</f>
        <v>0</v>
      </c>
      <c r="EZ38" s="95">
        <f>IF(AND(MASTER_DATA_NORMALIZED!EZ38=0,EZ$22=$L$22),VLOOKUP(MASTER_DATA_PROCESSED!$C38,Backend!$Q$9:$T$52,3,FALSE),MASTER_DATA_NORMALIZED!EZ38)</f>
        <v>38.048452867318858</v>
      </c>
      <c r="FA38" s="95">
        <f>IF(AND(MASTER_DATA_NORMALIZED!FA38=0,FA$22=$L$22),VLOOKUP(MASTER_DATA_PROCESSED!$C38,Backend!$Q$9:$T$52,3,FALSE),MASTER_DATA_NORMALIZED!FA38)</f>
        <v>0</v>
      </c>
      <c r="FB38" s="95">
        <f>IF(AND(MASTER_DATA_NORMALIZED!FB38=0,FB$22=$L$22),VLOOKUP(MASTER_DATA_PROCESSED!$C38,Backend!$Q$9:$T$52,3,FALSE),MASTER_DATA_NORMALIZED!FB38)</f>
        <v>0</v>
      </c>
      <c r="FC38" s="95">
        <f>IF(AND(MASTER_DATA_NORMALIZED!FC38=0,FC$22=$L$22),VLOOKUP(MASTER_DATA_PROCESSED!$C38,Backend!$Q$9:$T$52,3,FALSE),MASTER_DATA_NORMALIZED!FC38)</f>
        <v>0</v>
      </c>
      <c r="FD38" s="95">
        <f>IF(AND(MASTER_DATA_NORMALIZED!FD38=0,FD$22=$L$22),VLOOKUP(MASTER_DATA_PROCESSED!$C38,Backend!$Q$9:$T$52,3,FALSE),MASTER_DATA_NORMALIZED!FD38)</f>
        <v>38.048452867318858</v>
      </c>
      <c r="FE38" s="95">
        <f>IF(AND(MASTER_DATA_NORMALIZED!FE38=0,FE$22=$L$22),VLOOKUP(MASTER_DATA_PROCESSED!$C38,Backend!$Q$9:$T$52,3,FALSE),MASTER_DATA_NORMALIZED!FE38)</f>
        <v>0</v>
      </c>
      <c r="FF38" s="95">
        <f>IF(AND(MASTER_DATA_NORMALIZED!FF38=0,FF$22=$L$22),VLOOKUP(MASTER_DATA_PROCESSED!$C38,Backend!$Q$9:$T$52,3,FALSE),MASTER_DATA_NORMALIZED!FF38)</f>
        <v>0</v>
      </c>
      <c r="FG38" s="95">
        <f>IF(AND(MASTER_DATA_NORMALIZED!FG38=0,FG$22=$L$22),VLOOKUP(MASTER_DATA_PROCESSED!$C38,Backend!$Q$9:$T$52,3,FALSE),MASTER_DATA_NORMALIZED!FG38)</f>
        <v>0</v>
      </c>
      <c r="FH38" s="95">
        <f>IF(AND(MASTER_DATA_NORMALIZED!FH38=0,FH$22=$L$22),VLOOKUP(MASTER_DATA_PROCESSED!$C38,Backend!$Q$9:$T$52,3,FALSE),MASTER_DATA_NORMALIZED!FH38)</f>
        <v>38.048452867318858</v>
      </c>
      <c r="FI38" s="95">
        <f>IF(AND(MASTER_DATA_NORMALIZED!FI38=0,FI$22=$L$22),VLOOKUP(MASTER_DATA_PROCESSED!$C38,Backend!$Q$9:$T$52,3,FALSE),MASTER_DATA_NORMALIZED!FI38)</f>
        <v>0</v>
      </c>
      <c r="FJ38" s="95">
        <f>IF(AND(MASTER_DATA_NORMALIZED!FJ38=0,FJ$22=$L$22),VLOOKUP(MASTER_DATA_PROCESSED!$C38,Backend!$Q$9:$T$52,3,FALSE),MASTER_DATA_NORMALIZED!FJ38)</f>
        <v>0</v>
      </c>
      <c r="FK38" s="95">
        <f>IF(AND(MASTER_DATA_NORMALIZED!FK38=0,FK$22=$L$22),VLOOKUP(MASTER_DATA_PROCESSED!$C38,Backend!$Q$9:$T$52,3,FALSE),MASTER_DATA_NORMALIZED!FK38)</f>
        <v>0</v>
      </c>
      <c r="FL38" s="95">
        <f>IF(AND(MASTER_DATA_NORMALIZED!FL38=0,FL$22=$L$22),VLOOKUP(MASTER_DATA_PROCESSED!$C38,Backend!$Q$9:$T$52,3,FALSE),MASTER_DATA_NORMALIZED!FL38)</f>
        <v>38.048452867318858</v>
      </c>
      <c r="FM38" s="95">
        <f>IF(AND(MASTER_DATA_NORMALIZED!FM38=0,FM$22=$L$22),VLOOKUP(MASTER_DATA_PROCESSED!$C38,Backend!$Q$9:$T$52,3,FALSE),MASTER_DATA_NORMALIZED!FM38)</f>
        <v>0</v>
      </c>
      <c r="FN38" s="95">
        <f>IF(AND(MASTER_DATA_NORMALIZED!FN38=0,FN$22=$L$22),VLOOKUP(MASTER_DATA_PROCESSED!$C38,Backend!$Q$9:$T$52,3,FALSE),MASTER_DATA_NORMALIZED!FN38)</f>
        <v>0</v>
      </c>
      <c r="FO38" s="95">
        <f>IF(AND(MASTER_DATA_NORMALIZED!FO38=0,FO$22=$L$22),VLOOKUP(MASTER_DATA_PROCESSED!$C38,Backend!$Q$9:$T$52,3,FALSE),MASTER_DATA_NORMALIZED!FO38)</f>
        <v>0</v>
      </c>
      <c r="FP38" s="95">
        <f>IF(AND(MASTER_DATA_NORMALIZED!FP38=0,FP$22=$L$22),VLOOKUP(MASTER_DATA_PROCESSED!$C38,Backend!$Q$9:$T$52,3,FALSE),MASTER_DATA_NORMALIZED!FP38)</f>
        <v>38.048452867318858</v>
      </c>
      <c r="FQ38" s="95">
        <f>IF(AND(MASTER_DATA_NORMALIZED!FQ38=0,FQ$22=$L$22),VLOOKUP(MASTER_DATA_PROCESSED!$C38,Backend!$Q$9:$T$52,3,FALSE),MASTER_DATA_NORMALIZED!FQ38)</f>
        <v>0</v>
      </c>
      <c r="FR38" s="95">
        <f>IF(AND(MASTER_DATA_NORMALIZED!FR38=0,FR$22=$L$22),VLOOKUP(MASTER_DATA_PROCESSED!$C38,Backend!$Q$9:$T$52,3,FALSE),MASTER_DATA_NORMALIZED!FR38)</f>
        <v>0</v>
      </c>
      <c r="FS38" s="95">
        <f>IF(AND(MASTER_DATA_NORMALIZED!FS38=0,FS$22=$L$22),VLOOKUP(MASTER_DATA_PROCESSED!$C38,Backend!$Q$9:$T$52,3,FALSE),MASTER_DATA_NORMALIZED!FS38)</f>
        <v>0</v>
      </c>
      <c r="FT38" s="95">
        <f>IF(AND(MASTER_DATA_NORMALIZED!FT38=0,FT$22=$L$22),VLOOKUP(MASTER_DATA_PROCESSED!$C38,Backend!$Q$9:$T$52,3,FALSE),MASTER_DATA_NORMALIZED!FT38)</f>
        <v>38.048452867318858</v>
      </c>
      <c r="FU38" s="95">
        <f>IF(AND(MASTER_DATA_NORMALIZED!FU38=0,FU$22=$L$22),VLOOKUP(MASTER_DATA_PROCESSED!$C38,Backend!$Q$9:$T$52,3,FALSE),MASTER_DATA_NORMALIZED!FU38)</f>
        <v>0</v>
      </c>
      <c r="FV38" s="95">
        <f>IF(AND(MASTER_DATA_NORMALIZED!FV38=0,FV$22=$L$22),VLOOKUP(MASTER_DATA_PROCESSED!$C38,Backend!$Q$9:$T$52,3,FALSE),MASTER_DATA_NORMALIZED!FV38)</f>
        <v>0</v>
      </c>
      <c r="FW38" s="95">
        <f>IF(AND(MASTER_DATA_NORMALIZED!FW38=0,FW$22=$L$22),VLOOKUP(MASTER_DATA_PROCESSED!$C38,Backend!$Q$9:$T$52,3,FALSE),MASTER_DATA_NORMALIZED!FW38)</f>
        <v>0</v>
      </c>
      <c r="FX38" s="95">
        <f>IF(AND(MASTER_DATA_NORMALIZED!FX38=0,FX$22=$L$22),VLOOKUP(MASTER_DATA_PROCESSED!$C38,Backend!$Q$9:$T$52,3,FALSE),MASTER_DATA_NORMALIZED!FX38)</f>
        <v>38.048452867318858</v>
      </c>
      <c r="FY38" s="95">
        <f>IF(AND(MASTER_DATA_NORMALIZED!FY38=0,FY$22=$L$22),VLOOKUP(MASTER_DATA_PROCESSED!$C38,Backend!$Q$9:$T$52,3,FALSE),MASTER_DATA_NORMALIZED!FY38)</f>
        <v>0</v>
      </c>
      <c r="FZ38" s="95">
        <f>IF(AND(MASTER_DATA_NORMALIZED!FZ38=0,FZ$22=$L$22),VLOOKUP(MASTER_DATA_PROCESSED!$C38,Backend!$Q$9:$T$52,3,FALSE),MASTER_DATA_NORMALIZED!FZ38)</f>
        <v>0</v>
      </c>
      <c r="GA38" s="95">
        <f>IF(AND(MASTER_DATA_NORMALIZED!GA38=0,GA$22=$L$22),VLOOKUP(MASTER_DATA_PROCESSED!$C38,Backend!$Q$9:$T$52,3,FALSE),MASTER_DATA_NORMALIZED!GA38)</f>
        <v>0</v>
      </c>
      <c r="GB38" s="95">
        <f>IF(AND(MASTER_DATA_NORMALIZED!GB38=0,GB$22=$L$22),VLOOKUP(MASTER_DATA_PROCESSED!$C38,Backend!$Q$9:$T$52,3,FALSE),MASTER_DATA_NORMALIZED!GB38)</f>
        <v>38.048452867318858</v>
      </c>
      <c r="GC38" s="95">
        <f>IF(AND(MASTER_DATA_NORMALIZED!GC38=0,GC$22=$L$22),VLOOKUP(MASTER_DATA_PROCESSED!$C38,Backend!$Q$9:$T$52,3,FALSE),MASTER_DATA_NORMALIZED!GC38)</f>
        <v>0</v>
      </c>
      <c r="GD38" s="95">
        <f>IF(AND(MASTER_DATA_NORMALIZED!GD38=0,GD$22=$L$22),VLOOKUP(MASTER_DATA_PROCESSED!$C38,Backend!$Q$9:$T$52,3,FALSE),MASTER_DATA_NORMALIZED!GD38)</f>
        <v>0</v>
      </c>
      <c r="GE38" s="95">
        <f>IF(AND(MASTER_DATA_NORMALIZED!GE38=0,GE$22=$L$22),VLOOKUP(MASTER_DATA_PROCESSED!$C38,Backend!$Q$9:$T$52,3,FALSE),MASTER_DATA_NORMALIZED!GE38)</f>
        <v>0</v>
      </c>
      <c r="GF38" s="95">
        <f>IF(AND(MASTER_DATA_NORMALIZED!GF38=0,GF$22=$L$22),VLOOKUP(MASTER_DATA_PROCESSED!$C38,Backend!$Q$9:$T$52,3,FALSE),MASTER_DATA_NORMALIZED!GF38)</f>
        <v>38.048452867318858</v>
      </c>
      <c r="GG38" s="95">
        <f>IF(AND(MASTER_DATA_NORMALIZED!GG38=0,GG$22=$L$22),VLOOKUP(MASTER_DATA_PROCESSED!$C38,Backend!$Q$9:$T$52,3,FALSE),MASTER_DATA_NORMALIZED!GG38)</f>
        <v>0</v>
      </c>
      <c r="GH38" s="95">
        <f>IF(AND(MASTER_DATA_NORMALIZED!GH38=0,GH$22=$L$22),VLOOKUP(MASTER_DATA_PROCESSED!$C38,Backend!$Q$9:$T$52,3,FALSE),MASTER_DATA_NORMALIZED!GH38)</f>
        <v>0</v>
      </c>
      <c r="GI38" s="95">
        <f>IF(AND(MASTER_DATA_NORMALIZED!GI38=0,GI$22=$L$22),VLOOKUP(MASTER_DATA_PROCESSED!$C38,Backend!$Q$9:$T$52,3,FALSE),MASTER_DATA_NORMALIZED!GI38)</f>
        <v>0</v>
      </c>
      <c r="GJ38" s="95">
        <f>IF(AND(MASTER_DATA_NORMALIZED!GJ38=0,GJ$22=$L$22),VLOOKUP(MASTER_DATA_PROCESSED!$C38,Backend!$Q$9:$T$52,3,FALSE),MASTER_DATA_NORMALIZED!GJ38)</f>
        <v>38.048452867318858</v>
      </c>
      <c r="GK38" s="95">
        <f>IF(AND(MASTER_DATA_NORMALIZED!GK38=0,GK$22=$L$22),VLOOKUP(MASTER_DATA_PROCESSED!$C38,Backend!$Q$9:$T$52,3,FALSE),MASTER_DATA_NORMALIZED!GK38)</f>
        <v>0</v>
      </c>
      <c r="GL38" s="95">
        <f>IF(AND(MASTER_DATA_NORMALIZED!GL38=0,GL$22=$L$22),VLOOKUP(MASTER_DATA_PROCESSED!$C38,Backend!$Q$9:$T$52,3,FALSE),MASTER_DATA_NORMALIZED!GL38)</f>
        <v>0</v>
      </c>
      <c r="GM38" s="95">
        <f>IF(AND(MASTER_DATA_NORMALIZED!GM38=0,GM$22=$L$22),VLOOKUP(MASTER_DATA_PROCESSED!$C38,Backend!$Q$9:$T$52,3,FALSE),MASTER_DATA_NORMALIZED!GM38)</f>
        <v>0</v>
      </c>
      <c r="GN38" s="95">
        <f>IF(AND(MASTER_DATA_NORMALIZED!GN38=0,GN$22=$L$22),VLOOKUP(MASTER_DATA_PROCESSED!$C38,Backend!$Q$9:$T$52,3,FALSE),MASTER_DATA_NORMALIZED!GN38)</f>
        <v>38.048452867318858</v>
      </c>
      <c r="GO38" s="95">
        <f>IF(AND(MASTER_DATA_NORMALIZED!GO38=0,GO$22=$L$22),VLOOKUP(MASTER_DATA_PROCESSED!$C38,Backend!$Q$9:$T$52,3,FALSE),MASTER_DATA_NORMALIZED!GO38)</f>
        <v>0</v>
      </c>
      <c r="GP38" s="95">
        <f>IF(AND(MASTER_DATA_NORMALIZED!GP38=0,GP$22=$L$22),VLOOKUP(MASTER_DATA_PROCESSED!$C38,Backend!$Q$9:$T$52,3,FALSE),MASTER_DATA_NORMALIZED!GP38)</f>
        <v>0</v>
      </c>
      <c r="GQ38" s="95">
        <f>IF(AND(MASTER_DATA_NORMALIZED!GQ38=0,GQ$22=$L$22),VLOOKUP(MASTER_DATA_PROCESSED!$C38,Backend!$Q$9:$T$52,3,FALSE),MASTER_DATA_NORMALIZED!GQ38)</f>
        <v>0</v>
      </c>
      <c r="GR38" s="95">
        <f>IF(AND(MASTER_DATA_NORMALIZED!GR38=0,GR$22=$L$22),VLOOKUP(MASTER_DATA_PROCESSED!$C38,Backend!$Q$9:$T$52,3,FALSE),MASTER_DATA_NORMALIZED!GR38)</f>
        <v>38.048452867318858</v>
      </c>
      <c r="GS38" s="95">
        <f>IF(AND(MASTER_DATA_NORMALIZED!GS38=0,GS$22=$L$22),VLOOKUP(MASTER_DATA_PROCESSED!$C38,Backend!$Q$9:$T$52,3,FALSE),MASTER_DATA_NORMALIZED!GS38)</f>
        <v>0</v>
      </c>
      <c r="GT38" s="95">
        <f>IF(AND(MASTER_DATA_NORMALIZED!GT38=0,GT$22=$L$22),VLOOKUP(MASTER_DATA_PROCESSED!$C38,Backend!$Q$9:$T$52,3,FALSE),MASTER_DATA_NORMALIZED!GT38)</f>
        <v>0</v>
      </c>
      <c r="GU38" s="95">
        <f>IF(AND(MASTER_DATA_NORMALIZED!GU38=0,GU$22=$L$22),VLOOKUP(MASTER_DATA_PROCESSED!$C38,Backend!$Q$9:$T$52,3,FALSE),MASTER_DATA_NORMALIZED!GU38)</f>
        <v>0</v>
      </c>
      <c r="GV38" s="95">
        <f>IF(AND(MASTER_DATA_NORMALIZED!GV38=0,GV$22=$L$22),VLOOKUP(MASTER_DATA_PROCESSED!$C38,Backend!$Q$9:$T$52,3,FALSE),MASTER_DATA_NORMALIZED!GV38)</f>
        <v>38.048452867318858</v>
      </c>
      <c r="GW38" s="95" t="e">
        <f>IF(AND(MASTER_DATA_NORMALIZED!GW38=0,GW$22=$L$22),VLOOKUP(MASTER_DATA_PROCESSED!$C38,Backend!$Q$9:$T$52,3,FALSE),MASTER_DATA_NORMALIZED!GW38)</f>
        <v>#REF!</v>
      </c>
      <c r="GX38" s="95" t="e">
        <f>IF(AND(MASTER_DATA_NORMALIZED!GX38=0,GX$22=$L$22),VLOOKUP(MASTER_DATA_PROCESSED!$C38,Backend!$Q$9:$T$52,3,FALSE),MASTER_DATA_NORMALIZED!GX38)</f>
        <v>#REF!</v>
      </c>
      <c r="GY38" s="95" t="e">
        <f>IF(AND(MASTER_DATA_NORMALIZED!GY38=0,GY$22=$L$22),VLOOKUP(MASTER_DATA_PROCESSED!$C38,Backend!$Q$9:$T$52,3,FALSE),MASTER_DATA_NORMALIZED!GY38)</f>
        <v>#REF!</v>
      </c>
    </row>
    <row r="39" spans="2:207" s="23" customFormat="1" ht="18.75" collapsed="1" x14ac:dyDescent="0.35">
      <c r="B39" s="182">
        <f t="shared" si="5"/>
        <v>20</v>
      </c>
      <c r="C39" s="53">
        <f t="shared" si="0"/>
        <v>20</v>
      </c>
      <c r="D39" s="73">
        <v>20</v>
      </c>
      <c r="E39" s="53"/>
      <c r="F39" s="53"/>
      <c r="G39" s="74"/>
      <c r="H39" s="39" t="s">
        <v>41</v>
      </c>
      <c r="I39" s="98" t="e">
        <f t="shared" ref="I39:AN39" si="6">SUM(I40,I72,I97,I118,I125,I131,I137,I138,I139)</f>
        <v>#N/A</v>
      </c>
      <c r="J39" s="98" t="e">
        <f t="shared" si="6"/>
        <v>#N/A</v>
      </c>
      <c r="K39" s="98" t="e">
        <f t="shared" si="6"/>
        <v>#N/A</v>
      </c>
      <c r="L39" s="98">
        <f t="shared" si="6"/>
        <v>4573.6478783566308</v>
      </c>
      <c r="M39" s="98" t="e">
        <f t="shared" si="6"/>
        <v>#N/A</v>
      </c>
      <c r="N39" s="98" t="e">
        <f t="shared" si="6"/>
        <v>#N/A</v>
      </c>
      <c r="O39" s="98" t="e">
        <f t="shared" si="6"/>
        <v>#N/A</v>
      </c>
      <c r="P39" s="98">
        <f t="shared" si="6"/>
        <v>3825.1160923077427</v>
      </c>
      <c r="Q39" s="98" t="e">
        <f t="shared" si="6"/>
        <v>#N/A</v>
      </c>
      <c r="R39" s="98" t="e">
        <f t="shared" si="6"/>
        <v>#N/A</v>
      </c>
      <c r="S39" s="98" t="e">
        <f t="shared" si="6"/>
        <v>#N/A</v>
      </c>
      <c r="T39" s="98">
        <f t="shared" si="6"/>
        <v>7090.0403765445635</v>
      </c>
      <c r="U39" s="98" t="e">
        <f t="shared" si="6"/>
        <v>#N/A</v>
      </c>
      <c r="V39" s="98" t="e">
        <f t="shared" si="6"/>
        <v>#N/A</v>
      </c>
      <c r="W39" s="98" t="e">
        <f t="shared" si="6"/>
        <v>#N/A</v>
      </c>
      <c r="X39" s="98">
        <f t="shared" si="6"/>
        <v>6047.080531653357</v>
      </c>
      <c r="Y39" s="98" t="e">
        <f t="shared" si="6"/>
        <v>#N/A</v>
      </c>
      <c r="Z39" s="98" t="e">
        <f t="shared" si="6"/>
        <v>#N/A</v>
      </c>
      <c r="AA39" s="98" t="e">
        <f t="shared" si="6"/>
        <v>#N/A</v>
      </c>
      <c r="AB39" s="98">
        <f t="shared" si="6"/>
        <v>5220.5789673612117</v>
      </c>
      <c r="AC39" s="98" t="e">
        <f t="shared" si="6"/>
        <v>#N/A</v>
      </c>
      <c r="AD39" s="98" t="e">
        <f t="shared" si="6"/>
        <v>#N/A</v>
      </c>
      <c r="AE39" s="98" t="e">
        <f t="shared" si="6"/>
        <v>#N/A</v>
      </c>
      <c r="AF39" s="98">
        <f t="shared" si="6"/>
        <v>4300.3892688253527</v>
      </c>
      <c r="AG39" s="98" t="e">
        <f t="shared" si="6"/>
        <v>#N/A</v>
      </c>
      <c r="AH39" s="98" t="e">
        <f t="shared" si="6"/>
        <v>#N/A</v>
      </c>
      <c r="AI39" s="98" t="e">
        <f t="shared" si="6"/>
        <v>#N/A</v>
      </c>
      <c r="AJ39" s="98">
        <f t="shared" si="6"/>
        <v>8756.1998307588365</v>
      </c>
      <c r="AK39" s="98" t="e">
        <f t="shared" si="6"/>
        <v>#N/A</v>
      </c>
      <c r="AL39" s="98" t="e">
        <f t="shared" si="6"/>
        <v>#N/A</v>
      </c>
      <c r="AM39" s="98" t="e">
        <f t="shared" si="6"/>
        <v>#N/A</v>
      </c>
      <c r="AN39" s="98">
        <f t="shared" si="6"/>
        <v>7445.226729240112</v>
      </c>
      <c r="AO39" s="98" t="e">
        <f t="shared" ref="AO39:BT39" si="7">SUM(AO40,AO72,AO97,AO118,AO125,AO131,AO137,AO138,AO139)</f>
        <v>#N/A</v>
      </c>
      <c r="AP39" s="98" t="e">
        <f t="shared" si="7"/>
        <v>#N/A</v>
      </c>
      <c r="AQ39" s="98" t="e">
        <f t="shared" si="7"/>
        <v>#N/A</v>
      </c>
      <c r="AR39" s="98">
        <f t="shared" si="7"/>
        <v>5442.6415912668299</v>
      </c>
      <c r="AS39" s="98" t="e">
        <f t="shared" si="7"/>
        <v>#N/A</v>
      </c>
      <c r="AT39" s="98" t="e">
        <f t="shared" si="7"/>
        <v>#N/A</v>
      </c>
      <c r="AU39" s="98" t="e">
        <f t="shared" si="7"/>
        <v>#N/A</v>
      </c>
      <c r="AV39" s="98">
        <f t="shared" si="7"/>
        <v>3570.8387287239775</v>
      </c>
      <c r="AW39" s="98" t="e">
        <f t="shared" si="7"/>
        <v>#N/A</v>
      </c>
      <c r="AX39" s="98" t="e">
        <f t="shared" si="7"/>
        <v>#N/A</v>
      </c>
      <c r="AY39" s="98" t="e">
        <f t="shared" si="7"/>
        <v>#N/A</v>
      </c>
      <c r="AZ39" s="98">
        <f t="shared" si="7"/>
        <v>13320.472249087441</v>
      </c>
      <c r="BA39" s="98" t="e">
        <f t="shared" si="7"/>
        <v>#N/A</v>
      </c>
      <c r="BB39" s="98" t="e">
        <f t="shared" si="7"/>
        <v>#N/A</v>
      </c>
      <c r="BC39" s="98" t="e">
        <f t="shared" si="7"/>
        <v>#N/A</v>
      </c>
      <c r="BD39" s="98">
        <f t="shared" si="7"/>
        <v>7219.7814378366656</v>
      </c>
      <c r="BE39" s="98" t="e">
        <f t="shared" si="7"/>
        <v>#N/A</v>
      </c>
      <c r="BF39" s="98" t="e">
        <f t="shared" si="7"/>
        <v>#N/A</v>
      </c>
      <c r="BG39" s="98" t="e">
        <f t="shared" si="7"/>
        <v>#N/A</v>
      </c>
      <c r="BH39" s="98">
        <f t="shared" si="7"/>
        <v>10719.09543130302</v>
      </c>
      <c r="BI39" s="98" t="e">
        <f t="shared" si="7"/>
        <v>#N/A</v>
      </c>
      <c r="BJ39" s="98" t="e">
        <f t="shared" si="7"/>
        <v>#N/A</v>
      </c>
      <c r="BK39" s="98" t="e">
        <f t="shared" si="7"/>
        <v>#N/A</v>
      </c>
      <c r="BL39" s="98">
        <f t="shared" si="7"/>
        <v>5684.7050161745392</v>
      </c>
      <c r="BM39" s="98" t="e">
        <f t="shared" si="7"/>
        <v>#N/A</v>
      </c>
      <c r="BN39" s="98" t="e">
        <f t="shared" si="7"/>
        <v>#N/A</v>
      </c>
      <c r="BO39" s="98" t="e">
        <f t="shared" si="7"/>
        <v>#N/A</v>
      </c>
      <c r="BP39" s="98">
        <f t="shared" si="7"/>
        <v>4351.7521708576915</v>
      </c>
      <c r="BQ39" s="98" t="e">
        <f t="shared" si="7"/>
        <v>#N/A</v>
      </c>
      <c r="BR39" s="98" t="e">
        <f t="shared" si="7"/>
        <v>#N/A</v>
      </c>
      <c r="BS39" s="98" t="e">
        <f t="shared" si="7"/>
        <v>#N/A</v>
      </c>
      <c r="BT39" s="98">
        <f t="shared" si="7"/>
        <v>3563.6986571802595</v>
      </c>
      <c r="BU39" s="98" t="e">
        <f t="shared" ref="BU39:CZ39" si="8">SUM(BU40,BU72,BU97,BU118,BU125,BU131,BU137,BU138,BU139)</f>
        <v>#N/A</v>
      </c>
      <c r="BV39" s="98" t="e">
        <f t="shared" si="8"/>
        <v>#N/A</v>
      </c>
      <c r="BW39" s="98" t="e">
        <f t="shared" si="8"/>
        <v>#N/A</v>
      </c>
      <c r="BX39" s="98">
        <f t="shared" si="8"/>
        <v>4085.2537782953827</v>
      </c>
      <c r="BY39" s="98" t="e">
        <f t="shared" si="8"/>
        <v>#N/A</v>
      </c>
      <c r="BZ39" s="98" t="e">
        <f t="shared" si="8"/>
        <v>#N/A</v>
      </c>
      <c r="CA39" s="98" t="e">
        <f t="shared" si="8"/>
        <v>#N/A</v>
      </c>
      <c r="CB39" s="98">
        <f t="shared" si="8"/>
        <v>2934.122099782016</v>
      </c>
      <c r="CC39" s="98" t="e">
        <f t="shared" si="8"/>
        <v>#N/A</v>
      </c>
      <c r="CD39" s="98" t="e">
        <f t="shared" si="8"/>
        <v>#N/A</v>
      </c>
      <c r="CE39" s="98" t="e">
        <f t="shared" si="8"/>
        <v>#N/A</v>
      </c>
      <c r="CF39" s="98">
        <f t="shared" si="8"/>
        <v>3874.3144870388642</v>
      </c>
      <c r="CG39" s="98" t="e">
        <f t="shared" si="8"/>
        <v>#N/A</v>
      </c>
      <c r="CH39" s="98" t="e">
        <f t="shared" si="8"/>
        <v>#N/A</v>
      </c>
      <c r="CI39" s="98" t="e">
        <f t="shared" si="8"/>
        <v>#N/A</v>
      </c>
      <c r="CJ39" s="98">
        <f t="shared" si="8"/>
        <v>4166.5923194827528</v>
      </c>
      <c r="CK39" s="98" t="e">
        <f t="shared" si="8"/>
        <v>#N/A</v>
      </c>
      <c r="CL39" s="98" t="e">
        <f t="shared" si="8"/>
        <v>#N/A</v>
      </c>
      <c r="CM39" s="98" t="e">
        <f t="shared" si="8"/>
        <v>#N/A</v>
      </c>
      <c r="CN39" s="98">
        <f t="shared" si="8"/>
        <v>7142.2727154791528</v>
      </c>
      <c r="CO39" s="98" t="e">
        <f t="shared" si="8"/>
        <v>#N/A</v>
      </c>
      <c r="CP39" s="98" t="e">
        <f t="shared" si="8"/>
        <v>#N/A</v>
      </c>
      <c r="CQ39" s="98" t="e">
        <f t="shared" si="8"/>
        <v>#N/A</v>
      </c>
      <c r="CR39" s="98">
        <f t="shared" si="8"/>
        <v>8002.3456645452698</v>
      </c>
      <c r="CS39" s="98" t="e">
        <f t="shared" si="8"/>
        <v>#N/A</v>
      </c>
      <c r="CT39" s="98" t="e">
        <f t="shared" si="8"/>
        <v>#N/A</v>
      </c>
      <c r="CU39" s="98" t="e">
        <f t="shared" si="8"/>
        <v>#N/A</v>
      </c>
      <c r="CV39" s="98">
        <f t="shared" si="8"/>
        <v>3199.8357156113066</v>
      </c>
      <c r="CW39" s="98" t="e">
        <f t="shared" si="8"/>
        <v>#N/A</v>
      </c>
      <c r="CX39" s="98" t="e">
        <f t="shared" si="8"/>
        <v>#N/A</v>
      </c>
      <c r="CY39" s="98" t="e">
        <f t="shared" si="8"/>
        <v>#N/A</v>
      </c>
      <c r="CZ39" s="98">
        <f t="shared" si="8"/>
        <v>3619.3543217672159</v>
      </c>
      <c r="DA39" s="98" t="e">
        <f t="shared" ref="DA39:EF39" si="9">SUM(DA40,DA72,DA97,DA118,DA125,DA131,DA137,DA138,DA139)</f>
        <v>#DIV/0!</v>
      </c>
      <c r="DB39" s="98" t="e">
        <f t="shared" si="9"/>
        <v>#DIV/0!</v>
      </c>
      <c r="DC39" s="98" t="e">
        <f t="shared" si="9"/>
        <v>#DIV/0!</v>
      </c>
      <c r="DD39" s="98" t="e">
        <f t="shared" si="9"/>
        <v>#N/A</v>
      </c>
      <c r="DE39" s="98" t="e">
        <f t="shared" si="9"/>
        <v>#N/A</v>
      </c>
      <c r="DF39" s="98" t="e">
        <f t="shared" si="9"/>
        <v>#N/A</v>
      </c>
      <c r="DG39" s="98" t="e">
        <f t="shared" si="9"/>
        <v>#N/A</v>
      </c>
      <c r="DH39" s="98">
        <f t="shared" si="9"/>
        <v>3942.4904218403331</v>
      </c>
      <c r="DI39" s="98" t="e">
        <f t="shared" si="9"/>
        <v>#N/A</v>
      </c>
      <c r="DJ39" s="98" t="e">
        <f t="shared" si="9"/>
        <v>#N/A</v>
      </c>
      <c r="DK39" s="98" t="e">
        <f t="shared" si="9"/>
        <v>#N/A</v>
      </c>
      <c r="DL39" s="98">
        <f t="shared" si="9"/>
        <v>3395.3085347617143</v>
      </c>
      <c r="DM39" s="98" t="e">
        <f t="shared" si="9"/>
        <v>#N/A</v>
      </c>
      <c r="DN39" s="98" t="e">
        <f t="shared" si="9"/>
        <v>#N/A</v>
      </c>
      <c r="DO39" s="98" t="e">
        <f t="shared" si="9"/>
        <v>#N/A</v>
      </c>
      <c r="DP39" s="98">
        <f t="shared" si="9"/>
        <v>3036.328254126036</v>
      </c>
      <c r="DQ39" s="98" t="e">
        <f t="shared" si="9"/>
        <v>#N/A</v>
      </c>
      <c r="DR39" s="98" t="e">
        <f t="shared" si="9"/>
        <v>#N/A</v>
      </c>
      <c r="DS39" s="98" t="e">
        <f t="shared" si="9"/>
        <v>#N/A</v>
      </c>
      <c r="DT39" s="98">
        <f t="shared" si="9"/>
        <v>2826.3668234910956</v>
      </c>
      <c r="DU39" s="98" t="e">
        <f t="shared" si="9"/>
        <v>#N/A</v>
      </c>
      <c r="DV39" s="98" t="e">
        <f t="shared" si="9"/>
        <v>#N/A</v>
      </c>
      <c r="DW39" s="98" t="e">
        <f t="shared" si="9"/>
        <v>#N/A</v>
      </c>
      <c r="DX39" s="98">
        <f t="shared" si="9"/>
        <v>2666.3995493083985</v>
      </c>
      <c r="DY39" s="98" t="e">
        <f t="shared" si="9"/>
        <v>#N/A</v>
      </c>
      <c r="DZ39" s="98" t="e">
        <f t="shared" si="9"/>
        <v>#N/A</v>
      </c>
      <c r="EA39" s="98" t="e">
        <f t="shared" si="9"/>
        <v>#N/A</v>
      </c>
      <c r="EB39" s="98">
        <f t="shared" si="9"/>
        <v>2623.5583143778263</v>
      </c>
      <c r="EC39" s="98" t="e">
        <f t="shared" si="9"/>
        <v>#DIV/0!</v>
      </c>
      <c r="ED39" s="98" t="e">
        <f t="shared" si="9"/>
        <v>#DIV/0!</v>
      </c>
      <c r="EE39" s="98" t="e">
        <f t="shared" si="9"/>
        <v>#DIV/0!</v>
      </c>
      <c r="EF39" s="98" t="e">
        <f t="shared" si="9"/>
        <v>#VALUE!</v>
      </c>
      <c r="EG39" s="98" t="e">
        <f t="shared" ref="EG39:FL39" si="10">SUM(EG40,EG72,EG97,EG118,EG125,EG131,EG137,EG138,EG139)</f>
        <v>#N/A</v>
      </c>
      <c r="EH39" s="98" t="e">
        <f t="shared" si="10"/>
        <v>#N/A</v>
      </c>
      <c r="EI39" s="98" t="e">
        <f t="shared" si="10"/>
        <v>#N/A</v>
      </c>
      <c r="EJ39" s="98">
        <f t="shared" si="10"/>
        <v>4359.0092767598244</v>
      </c>
      <c r="EK39" s="98" t="e">
        <f t="shared" si="10"/>
        <v>#N/A</v>
      </c>
      <c r="EL39" s="98" t="e">
        <f t="shared" si="10"/>
        <v>#N/A</v>
      </c>
      <c r="EM39" s="98" t="e">
        <f t="shared" si="10"/>
        <v>#N/A</v>
      </c>
      <c r="EN39" s="98">
        <f t="shared" si="10"/>
        <v>5914.5971860588979</v>
      </c>
      <c r="EO39" s="98" t="e">
        <f t="shared" si="10"/>
        <v>#N/A</v>
      </c>
      <c r="EP39" s="98" t="e">
        <f t="shared" si="10"/>
        <v>#N/A</v>
      </c>
      <c r="EQ39" s="98" t="e">
        <f t="shared" si="10"/>
        <v>#N/A</v>
      </c>
      <c r="ER39" s="98">
        <f t="shared" si="10"/>
        <v>3363.4480839459816</v>
      </c>
      <c r="ES39" s="98" t="e">
        <f t="shared" si="10"/>
        <v>#N/A</v>
      </c>
      <c r="ET39" s="98" t="e">
        <f t="shared" si="10"/>
        <v>#N/A</v>
      </c>
      <c r="EU39" s="98" t="e">
        <f t="shared" si="10"/>
        <v>#N/A</v>
      </c>
      <c r="EV39" s="98">
        <f t="shared" si="10"/>
        <v>3363.4480839459816</v>
      </c>
      <c r="EW39" s="98" t="e">
        <f t="shared" si="10"/>
        <v>#N/A</v>
      </c>
      <c r="EX39" s="98" t="e">
        <f t="shared" si="10"/>
        <v>#N/A</v>
      </c>
      <c r="EY39" s="98" t="e">
        <f t="shared" si="10"/>
        <v>#N/A</v>
      </c>
      <c r="EZ39" s="98">
        <f t="shared" si="10"/>
        <v>1945.3218604952744</v>
      </c>
      <c r="FA39" s="98" t="e">
        <f t="shared" si="10"/>
        <v>#N/A</v>
      </c>
      <c r="FB39" s="98" t="e">
        <f t="shared" si="10"/>
        <v>#N/A</v>
      </c>
      <c r="FC39" s="98" t="e">
        <f t="shared" si="10"/>
        <v>#N/A</v>
      </c>
      <c r="FD39" s="98">
        <f t="shared" si="10"/>
        <v>1883.771693596635</v>
      </c>
      <c r="FE39" s="98" t="e">
        <f t="shared" si="10"/>
        <v>#N/A</v>
      </c>
      <c r="FF39" s="98" t="e">
        <f t="shared" si="10"/>
        <v>#N/A</v>
      </c>
      <c r="FG39" s="98" t="e">
        <f t="shared" si="10"/>
        <v>#N/A</v>
      </c>
      <c r="FH39" s="98">
        <f t="shared" si="10"/>
        <v>1833.1570155219524</v>
      </c>
      <c r="FI39" s="98" t="e">
        <f t="shared" si="10"/>
        <v>#N/A</v>
      </c>
      <c r="FJ39" s="98" t="e">
        <f t="shared" si="10"/>
        <v>#N/A</v>
      </c>
      <c r="FK39" s="98" t="e">
        <f t="shared" si="10"/>
        <v>#N/A</v>
      </c>
      <c r="FL39" s="98">
        <f t="shared" si="10"/>
        <v>2622.6647381660932</v>
      </c>
      <c r="FM39" s="98" t="e">
        <f t="shared" ref="FM39:GR39" si="11">SUM(FM40,FM72,FM97,FM118,FM125,FM131,FM137,FM138,FM139)</f>
        <v>#N/A</v>
      </c>
      <c r="FN39" s="98" t="e">
        <f t="shared" si="11"/>
        <v>#N/A</v>
      </c>
      <c r="FO39" s="98" t="e">
        <f t="shared" si="11"/>
        <v>#N/A</v>
      </c>
      <c r="FP39" s="98">
        <f t="shared" si="11"/>
        <v>4707.5933261242426</v>
      </c>
      <c r="FQ39" s="98" t="e">
        <f t="shared" si="11"/>
        <v>#N/A</v>
      </c>
      <c r="FR39" s="98" t="e">
        <f t="shared" si="11"/>
        <v>#N/A</v>
      </c>
      <c r="FS39" s="98" t="e">
        <f t="shared" si="11"/>
        <v>#N/A</v>
      </c>
      <c r="FT39" s="98">
        <f t="shared" si="11"/>
        <v>4420.426391076413</v>
      </c>
      <c r="FU39" s="98" t="e">
        <f t="shared" si="11"/>
        <v>#N/A</v>
      </c>
      <c r="FV39" s="98" t="e">
        <f t="shared" si="11"/>
        <v>#N/A</v>
      </c>
      <c r="FW39" s="98" t="e">
        <f t="shared" si="11"/>
        <v>#N/A</v>
      </c>
      <c r="FX39" s="98">
        <f t="shared" si="11"/>
        <v>4250.9707345728984</v>
      </c>
      <c r="FY39" s="98" t="e">
        <f t="shared" si="11"/>
        <v>#N/A</v>
      </c>
      <c r="FZ39" s="98" t="e">
        <f t="shared" si="11"/>
        <v>#N/A</v>
      </c>
      <c r="GA39" s="98" t="e">
        <f t="shared" si="11"/>
        <v>#N/A</v>
      </c>
      <c r="GB39" s="98">
        <f t="shared" si="11"/>
        <v>4573.7610392136321</v>
      </c>
      <c r="GC39" s="98" t="e">
        <f t="shared" si="11"/>
        <v>#N/A</v>
      </c>
      <c r="GD39" s="98" t="e">
        <f t="shared" si="11"/>
        <v>#N/A</v>
      </c>
      <c r="GE39" s="98" t="e">
        <f t="shared" si="11"/>
        <v>#N/A</v>
      </c>
      <c r="GF39" s="98">
        <f t="shared" si="11"/>
        <v>4717.1887002149087</v>
      </c>
      <c r="GG39" s="98" t="e">
        <f t="shared" si="11"/>
        <v>#N/A</v>
      </c>
      <c r="GH39" s="98" t="e">
        <f t="shared" si="11"/>
        <v>#N/A</v>
      </c>
      <c r="GI39" s="98" t="e">
        <f t="shared" si="11"/>
        <v>#N/A</v>
      </c>
      <c r="GJ39" s="98">
        <f t="shared" si="11"/>
        <v>4502.0748123564927</v>
      </c>
      <c r="GK39" s="98" t="e">
        <f t="shared" si="11"/>
        <v>#N/A</v>
      </c>
      <c r="GL39" s="98" t="e">
        <f t="shared" si="11"/>
        <v>#N/A</v>
      </c>
      <c r="GM39" s="98" t="e">
        <f t="shared" si="11"/>
        <v>#N/A</v>
      </c>
      <c r="GN39" s="98">
        <f t="shared" si="11"/>
        <v>3987.6923084266259</v>
      </c>
      <c r="GO39" s="98" t="e">
        <f t="shared" si="11"/>
        <v>#N/A</v>
      </c>
      <c r="GP39" s="98" t="e">
        <f t="shared" si="11"/>
        <v>#N/A</v>
      </c>
      <c r="GQ39" s="98" t="e">
        <f t="shared" si="11"/>
        <v>#N/A</v>
      </c>
      <c r="GR39" s="98">
        <f t="shared" si="11"/>
        <v>3738.9378120495944</v>
      </c>
      <c r="GS39" s="98" t="e">
        <f t="shared" ref="GS39:GY39" si="12">SUM(GS40,GS72,GS97,GS118,GS125,GS131,GS137,GS138,GS139)</f>
        <v>#N/A</v>
      </c>
      <c r="GT39" s="98" t="e">
        <f t="shared" si="12"/>
        <v>#N/A</v>
      </c>
      <c r="GU39" s="98" t="e">
        <f t="shared" si="12"/>
        <v>#N/A</v>
      </c>
      <c r="GV39" s="98">
        <f t="shared" si="12"/>
        <v>3569.1193811630997</v>
      </c>
      <c r="GW39" s="98" t="e">
        <f t="shared" si="12"/>
        <v>#REF!</v>
      </c>
      <c r="GX39" s="98" t="e">
        <f t="shared" si="12"/>
        <v>#REF!</v>
      </c>
      <c r="GY39" s="98" t="e">
        <f t="shared" si="12"/>
        <v>#REF!</v>
      </c>
    </row>
    <row r="40" spans="2:207" s="25" customFormat="1" ht="17.25" hidden="1" outlineLevel="1" x14ac:dyDescent="0.3">
      <c r="B40" s="183">
        <f t="shared" si="5"/>
        <v>20</v>
      </c>
      <c r="C40" s="51">
        <f t="shared" si="0"/>
        <v>21</v>
      </c>
      <c r="D40" s="75"/>
      <c r="E40" s="51">
        <v>21</v>
      </c>
      <c r="F40" s="51"/>
      <c r="G40" s="76"/>
      <c r="H40" s="37" t="s">
        <v>42</v>
      </c>
      <c r="I40" s="96">
        <f>IF(AND(MASTER_DATA_NORMALIZED!I40=0,I$22=$L$22),VLOOKUP(MASTER_DATA_PROCESSED!$C40,Backend!$Q$9:$T$52,3,FALSE),MASTER_DATA_NORMALIZED!I40)</f>
        <v>0</v>
      </c>
      <c r="J40" s="96">
        <f>IF(AND(MASTER_DATA_NORMALIZED!J40=0,J$22=$L$22),VLOOKUP(MASTER_DATA_PROCESSED!$C40,Backend!$Q$9:$T$52,3,FALSE),MASTER_DATA_NORMALIZED!J40)</f>
        <v>0</v>
      </c>
      <c r="K40" s="96">
        <f>IF(AND(MASTER_DATA_NORMALIZED!K40=0,K$22=$L$22),VLOOKUP(MASTER_DATA_PROCESSED!$C40,Backend!$Q$9:$T$52,3,FALSE),MASTER_DATA_NORMALIZED!K40)</f>
        <v>0</v>
      </c>
      <c r="L40" s="96">
        <f>IF(AND(MASTER_DATA_NORMALIZED!L40=0,L$22=$L$22),VLOOKUP(MASTER_DATA_PROCESSED!$C40,Backend!$Q$9:$T$52,3,FALSE),MASTER_DATA_NORMALIZED!L40)</f>
        <v>646.45858500202212</v>
      </c>
      <c r="M40" s="96">
        <f>IF(AND(MASTER_DATA_NORMALIZED!M40=0,M$22=$L$22),VLOOKUP(MASTER_DATA_PROCESSED!$C40,Backend!$Q$9:$T$52,3,FALSE),MASTER_DATA_NORMALIZED!M40)</f>
        <v>0</v>
      </c>
      <c r="N40" s="96">
        <f>IF(AND(MASTER_DATA_NORMALIZED!N40=0,N$22=$L$22),VLOOKUP(MASTER_DATA_PROCESSED!$C40,Backend!$Q$9:$T$52,3,FALSE),MASTER_DATA_NORMALIZED!N40)</f>
        <v>0</v>
      </c>
      <c r="O40" s="96">
        <f>IF(AND(MASTER_DATA_NORMALIZED!O40=0,O$22=$L$22),VLOOKUP(MASTER_DATA_PROCESSED!$C40,Backend!$Q$9:$T$52,3,FALSE),MASTER_DATA_NORMALIZED!O40)</f>
        <v>0</v>
      </c>
      <c r="P40" s="96">
        <f>IF(AND(MASTER_DATA_NORMALIZED!P40=0,P$22=$L$22),VLOOKUP(MASTER_DATA_PROCESSED!$C40,Backend!$Q$9:$T$52,3,FALSE),MASTER_DATA_NORMALIZED!P40)</f>
        <v>458.99997645770031</v>
      </c>
      <c r="Q40" s="96">
        <f>IF(AND(MASTER_DATA_NORMALIZED!Q40=0,Q$22=$L$22),VLOOKUP(MASTER_DATA_PROCESSED!$C40,Backend!$Q$9:$T$52,3,FALSE),MASTER_DATA_NORMALIZED!Q40)</f>
        <v>0</v>
      </c>
      <c r="R40" s="96">
        <f>IF(AND(MASTER_DATA_NORMALIZED!R40=0,R$22=$L$22),VLOOKUP(MASTER_DATA_PROCESSED!$C40,Backend!$Q$9:$T$52,3,FALSE),MASTER_DATA_NORMALIZED!R40)</f>
        <v>0</v>
      </c>
      <c r="S40" s="96">
        <f>IF(AND(MASTER_DATA_NORMALIZED!S40=0,S$22=$L$22),VLOOKUP(MASTER_DATA_PROCESSED!$C40,Backend!$Q$9:$T$52,3,FALSE),MASTER_DATA_NORMALIZED!S40)</f>
        <v>0</v>
      </c>
      <c r="T40" s="96">
        <f>IF(AND(MASTER_DATA_NORMALIZED!T40=0,T$22=$L$22),VLOOKUP(MASTER_DATA_PROCESSED!$C40,Backend!$Q$9:$T$52,3,FALSE),MASTER_DATA_NORMALIZED!T40)</f>
        <v>1030.6368321941047</v>
      </c>
      <c r="U40" s="96">
        <f>IF(AND(MASTER_DATA_NORMALIZED!U40=0,U$22=$L$22),VLOOKUP(MASTER_DATA_PROCESSED!$C40,Backend!$Q$9:$T$52,3,FALSE),MASTER_DATA_NORMALIZED!U40)</f>
        <v>0</v>
      </c>
      <c r="V40" s="96">
        <f>IF(AND(MASTER_DATA_NORMALIZED!V40=0,V$22=$L$22),VLOOKUP(MASTER_DATA_PROCESSED!$C40,Backend!$Q$9:$T$52,3,FALSE),MASTER_DATA_NORMALIZED!V40)</f>
        <v>0</v>
      </c>
      <c r="W40" s="96">
        <f>IF(AND(MASTER_DATA_NORMALIZED!W40=0,W$22=$L$22),VLOOKUP(MASTER_DATA_PROCESSED!$C40,Backend!$Q$9:$T$52,3,FALSE),MASTER_DATA_NORMALIZED!W40)</f>
        <v>0</v>
      </c>
      <c r="X40" s="96">
        <f>IF(AND(MASTER_DATA_NORMALIZED!X40=0,X$22=$L$22),VLOOKUP(MASTER_DATA_PROCESSED!$C40,Backend!$Q$9:$T$52,3,FALSE),MASTER_DATA_NORMALIZED!X40)</f>
        <v>731.74826522318017</v>
      </c>
      <c r="Y40" s="96">
        <f>IF(AND(MASTER_DATA_NORMALIZED!Y40=0,Y$22=$L$22),VLOOKUP(MASTER_DATA_PROCESSED!$C40,Backend!$Q$9:$T$52,3,FALSE),MASTER_DATA_NORMALIZED!Y40)</f>
        <v>0</v>
      </c>
      <c r="Z40" s="96">
        <f>IF(AND(MASTER_DATA_NORMALIZED!Z40=0,Z$22=$L$22),VLOOKUP(MASTER_DATA_PROCESSED!$C40,Backend!$Q$9:$T$52,3,FALSE),MASTER_DATA_NORMALIZED!Z40)</f>
        <v>0</v>
      </c>
      <c r="AA40" s="96">
        <f>IF(AND(MASTER_DATA_NORMALIZED!AA40=0,AA$22=$L$22),VLOOKUP(MASTER_DATA_PROCESSED!$C40,Backend!$Q$9:$T$52,3,FALSE),MASTER_DATA_NORMALIZED!AA40)</f>
        <v>0</v>
      </c>
      <c r="AB40" s="96">
        <f>IF(AND(MASTER_DATA_NORMALIZED!AB40=0,AB$22=$L$22),VLOOKUP(MASTER_DATA_PROCESSED!$C40,Backend!$Q$9:$T$52,3,FALSE),MASTER_DATA_NORMALIZED!AB40)</f>
        <v>846.00386237482837</v>
      </c>
      <c r="AC40" s="96">
        <f>IF(AND(MASTER_DATA_NORMALIZED!AC40=0,AC$22=$L$22),VLOOKUP(MASTER_DATA_PROCESSED!$C40,Backend!$Q$9:$T$52,3,FALSE),MASTER_DATA_NORMALIZED!AC40)</f>
        <v>0</v>
      </c>
      <c r="AD40" s="96">
        <f>IF(AND(MASTER_DATA_NORMALIZED!AD40=0,AD$22=$L$22),VLOOKUP(MASTER_DATA_PROCESSED!$C40,Backend!$Q$9:$T$52,3,FALSE),MASTER_DATA_NORMALIZED!AD40)</f>
        <v>0</v>
      </c>
      <c r="AE40" s="96">
        <f>IF(AND(MASTER_DATA_NORMALIZED!AE40=0,AE$22=$L$22),VLOOKUP(MASTER_DATA_PROCESSED!$C40,Backend!$Q$9:$T$52,3,FALSE),MASTER_DATA_NORMALIZED!AE40)</f>
        <v>0</v>
      </c>
      <c r="AF40" s="96">
        <f>IF(AND(MASTER_DATA_NORMALIZED!AF40=0,AF$22=$L$22),VLOOKUP(MASTER_DATA_PROCESSED!$C40,Backend!$Q$9:$T$52,3,FALSE),MASTER_DATA_NORMALIZED!AF40)</f>
        <v>600.66749778844621</v>
      </c>
      <c r="AG40" s="96">
        <f>IF(AND(MASTER_DATA_NORMALIZED!AG40=0,AG$22=$L$22),VLOOKUP(MASTER_DATA_PROCESSED!$C40,Backend!$Q$9:$T$52,3,FALSE),MASTER_DATA_NORMALIZED!AG40)</f>
        <v>0</v>
      </c>
      <c r="AH40" s="96">
        <f>IF(AND(MASTER_DATA_NORMALIZED!AH40=0,AH$22=$L$22),VLOOKUP(MASTER_DATA_PROCESSED!$C40,Backend!$Q$9:$T$52,3,FALSE),MASTER_DATA_NORMALIZED!AH40)</f>
        <v>0</v>
      </c>
      <c r="AI40" s="96">
        <f>IF(AND(MASTER_DATA_NORMALIZED!AI40=0,AI$22=$L$22),VLOOKUP(MASTER_DATA_PROCESSED!$C40,Backend!$Q$9:$T$52,3,FALSE),MASTER_DATA_NORMALIZED!AI40)</f>
        <v>0</v>
      </c>
      <c r="AJ40" s="96">
        <f>IF(AND(MASTER_DATA_NORMALIZED!AJ40=0,AJ$22=$L$22),VLOOKUP(MASTER_DATA_PROCESSED!$C40,Backend!$Q$9:$T$52,3,FALSE),MASTER_DATA_NORMALIZED!AJ40)</f>
        <v>1348.7555674353503</v>
      </c>
      <c r="AK40" s="96">
        <f>IF(AND(MASTER_DATA_NORMALIZED!AK40=0,AK$22=$L$22),VLOOKUP(MASTER_DATA_PROCESSED!$C40,Backend!$Q$9:$T$52,3,FALSE),MASTER_DATA_NORMALIZED!AK40)</f>
        <v>0</v>
      </c>
      <c r="AL40" s="96">
        <f>IF(AND(MASTER_DATA_NORMALIZED!AL40=0,AL$22=$L$22),VLOOKUP(MASTER_DATA_PROCESSED!$C40,Backend!$Q$9:$T$52,3,FALSE),MASTER_DATA_NORMALIZED!AL40)</f>
        <v>0</v>
      </c>
      <c r="AM40" s="96">
        <f>IF(AND(MASTER_DATA_NORMALIZED!AM40=0,AM$22=$L$22),VLOOKUP(MASTER_DATA_PROCESSED!$C40,Backend!$Q$9:$T$52,3,FALSE),MASTER_DATA_NORMALIZED!AM40)</f>
        <v>0</v>
      </c>
      <c r="AN40" s="96">
        <f>IF(AND(MASTER_DATA_NORMALIZED!AN40=0,AN$22=$L$22),VLOOKUP(MASTER_DATA_PROCESSED!$C40,Backend!$Q$9:$T$52,3,FALSE),MASTER_DATA_NORMALIZED!AN40)</f>
        <v>957.59172426704515</v>
      </c>
      <c r="AO40" s="96">
        <f>IF(AND(MASTER_DATA_NORMALIZED!AO40=0,AO$22=$L$22),VLOOKUP(MASTER_DATA_PROCESSED!$C40,Backend!$Q$9:$T$52,3,FALSE),MASTER_DATA_NORMALIZED!AO40)</f>
        <v>0</v>
      </c>
      <c r="AP40" s="96">
        <f>IF(AND(MASTER_DATA_NORMALIZED!AP40=0,AP$22=$L$22),VLOOKUP(MASTER_DATA_PROCESSED!$C40,Backend!$Q$9:$T$52,3,FALSE),MASTER_DATA_NORMALIZED!AP40)</f>
        <v>0</v>
      </c>
      <c r="AQ40" s="96">
        <f>IF(AND(MASTER_DATA_NORMALIZED!AQ40=0,AQ$22=$L$22),VLOOKUP(MASTER_DATA_PROCESSED!$C40,Backend!$Q$9:$T$52,3,FALSE),MASTER_DATA_NORMALIZED!AQ40)</f>
        <v>0</v>
      </c>
      <c r="AR40" s="96">
        <f>IF(AND(MASTER_DATA_NORMALIZED!AR40=0,AR$22=$L$22),VLOOKUP(MASTER_DATA_PROCESSED!$C40,Backend!$Q$9:$T$52,3,FALSE),MASTER_DATA_NORMALIZED!AR40)</f>
        <v>1490.5096868396784</v>
      </c>
      <c r="AS40" s="96">
        <f>IF(AND(MASTER_DATA_NORMALIZED!AS40=0,AS$22=$L$22),VLOOKUP(MASTER_DATA_PROCESSED!$C40,Backend!$Q$9:$T$52,3,FALSE),MASTER_DATA_NORMALIZED!AS40)</f>
        <v>0</v>
      </c>
      <c r="AT40" s="96">
        <f>IF(AND(MASTER_DATA_NORMALIZED!AT40=0,AT$22=$L$22),VLOOKUP(MASTER_DATA_PROCESSED!$C40,Backend!$Q$9:$T$52,3,FALSE),MASTER_DATA_NORMALIZED!AT40)</f>
        <v>0</v>
      </c>
      <c r="AU40" s="96">
        <f>IF(AND(MASTER_DATA_NORMALIZED!AU40=0,AU$22=$L$22),VLOOKUP(MASTER_DATA_PROCESSED!$C40,Backend!$Q$9:$T$52,3,FALSE),MASTER_DATA_NORMALIZED!AU40)</f>
        <v>0</v>
      </c>
      <c r="AV40" s="96">
        <f>IF(AND(MASTER_DATA_NORMALIZED!AV40=0,AV$22=$L$22),VLOOKUP(MASTER_DATA_PROCESSED!$C40,Backend!$Q$9:$T$52,3,FALSE),MASTER_DATA_NORMALIZED!AV40)</f>
        <v>860.79822999655846</v>
      </c>
      <c r="AW40" s="96">
        <f>IF(AND(MASTER_DATA_NORMALIZED!AW40=0,AW$22=$L$22),VLOOKUP(MASTER_DATA_PROCESSED!$C40,Backend!$Q$9:$T$52,3,FALSE),MASTER_DATA_NORMALIZED!AW40)</f>
        <v>0</v>
      </c>
      <c r="AX40" s="96">
        <f>IF(AND(MASTER_DATA_NORMALIZED!AX40=0,AX$22=$L$22),VLOOKUP(MASTER_DATA_PROCESSED!$C40,Backend!$Q$9:$T$52,3,FALSE),MASTER_DATA_NORMALIZED!AX40)</f>
        <v>0</v>
      </c>
      <c r="AY40" s="96">
        <f>IF(AND(MASTER_DATA_NORMALIZED!AY40=0,AY$22=$L$22),VLOOKUP(MASTER_DATA_PROCESSED!$C40,Backend!$Q$9:$T$52,3,FALSE),MASTER_DATA_NORMALIZED!AY40)</f>
        <v>0</v>
      </c>
      <c r="AZ40" s="96">
        <f>IF(AND(MASTER_DATA_NORMALIZED!AZ40=0,AZ$22=$L$22),VLOOKUP(MASTER_DATA_PROCESSED!$C40,Backend!$Q$9:$T$52,3,FALSE),MASTER_DATA_NORMALIZED!AZ40)</f>
        <v>3743.6057250857039</v>
      </c>
      <c r="BA40" s="96">
        <f>IF(AND(MASTER_DATA_NORMALIZED!BA40=0,BA$22=$L$22),VLOOKUP(MASTER_DATA_PROCESSED!$C40,Backend!$Q$9:$T$52,3,FALSE),MASTER_DATA_NORMALIZED!BA40)</f>
        <v>0</v>
      </c>
      <c r="BB40" s="96">
        <f>IF(AND(MASTER_DATA_NORMALIZED!BB40=0,BB$22=$L$22),VLOOKUP(MASTER_DATA_PROCESSED!$C40,Backend!$Q$9:$T$52,3,FALSE),MASTER_DATA_NORMALIZED!BB40)</f>
        <v>0</v>
      </c>
      <c r="BC40" s="96">
        <f>IF(AND(MASTER_DATA_NORMALIZED!BC40=0,BC$22=$L$22),VLOOKUP(MASTER_DATA_PROCESSED!$C40,Backend!$Q$9:$T$52,3,FALSE),MASTER_DATA_NORMALIZED!BC40)</f>
        <v>0</v>
      </c>
      <c r="BD40" s="96">
        <f>IF(AND(MASTER_DATA_NORMALIZED!BD40=0,BD$22=$L$22),VLOOKUP(MASTER_DATA_PROCESSED!$C40,Backend!$Q$9:$T$52,3,FALSE),MASTER_DATA_NORMALIZED!BD40)</f>
        <v>2160.66132898465</v>
      </c>
      <c r="BE40" s="96">
        <f>IF(AND(MASTER_DATA_NORMALIZED!BE40=0,BE$22=$L$22),VLOOKUP(MASTER_DATA_PROCESSED!$C40,Backend!$Q$9:$T$52,3,FALSE),MASTER_DATA_NORMALIZED!BE40)</f>
        <v>0</v>
      </c>
      <c r="BF40" s="96">
        <f>IF(AND(MASTER_DATA_NORMALIZED!BF40=0,BF$22=$L$22),VLOOKUP(MASTER_DATA_PROCESSED!$C40,Backend!$Q$9:$T$52,3,FALSE),MASTER_DATA_NORMALIZED!BF40)</f>
        <v>0</v>
      </c>
      <c r="BG40" s="96">
        <f>IF(AND(MASTER_DATA_NORMALIZED!BG40=0,BG$22=$L$22),VLOOKUP(MASTER_DATA_PROCESSED!$C40,Backend!$Q$9:$T$52,3,FALSE),MASTER_DATA_NORMALIZED!BG40)</f>
        <v>0</v>
      </c>
      <c r="BH40" s="96">
        <f>IF(AND(MASTER_DATA_NORMALIZED!BH40=0,BH$22=$L$22),VLOOKUP(MASTER_DATA_PROCESSED!$C40,Backend!$Q$9:$T$52,3,FALSE),MASTER_DATA_NORMALIZED!BH40)</f>
        <v>990.3718849433078</v>
      </c>
      <c r="BI40" s="96">
        <f>IF(AND(MASTER_DATA_NORMALIZED!BI40=0,BI$22=$L$22),VLOOKUP(MASTER_DATA_PROCESSED!$C40,Backend!$Q$9:$T$52,3,FALSE),MASTER_DATA_NORMALIZED!BI40)</f>
        <v>0</v>
      </c>
      <c r="BJ40" s="96">
        <f>IF(AND(MASTER_DATA_NORMALIZED!BJ40=0,BJ$22=$L$22),VLOOKUP(MASTER_DATA_PROCESSED!$C40,Backend!$Q$9:$T$52,3,FALSE),MASTER_DATA_NORMALIZED!BJ40)</f>
        <v>0</v>
      </c>
      <c r="BK40" s="96">
        <f>IF(AND(MASTER_DATA_NORMALIZED!BK40=0,BK$22=$L$22),VLOOKUP(MASTER_DATA_PROCESSED!$C40,Backend!$Q$9:$T$52,3,FALSE),MASTER_DATA_NORMALIZED!BK40)</f>
        <v>0</v>
      </c>
      <c r="BL40" s="96">
        <f>IF(AND(MASTER_DATA_NORMALIZED!BL40=0,BL$22=$L$22),VLOOKUP(MASTER_DATA_PROCESSED!$C40,Backend!$Q$9:$T$52,3,FALSE),MASTER_DATA_NORMALIZED!BL40)</f>
        <v>618.98242808956741</v>
      </c>
      <c r="BM40" s="96">
        <f>IF(AND(MASTER_DATA_NORMALIZED!BM40=0,BM$22=$L$22),VLOOKUP(MASTER_DATA_PROCESSED!$C40,Backend!$Q$9:$T$52,3,FALSE),MASTER_DATA_NORMALIZED!BM40)</f>
        <v>0</v>
      </c>
      <c r="BN40" s="96">
        <f>IF(AND(MASTER_DATA_NORMALIZED!BN40=0,BN$22=$L$22),VLOOKUP(MASTER_DATA_PROCESSED!$C40,Backend!$Q$9:$T$52,3,FALSE),MASTER_DATA_NORMALIZED!BN40)</f>
        <v>0</v>
      </c>
      <c r="BO40" s="96">
        <f>IF(AND(MASTER_DATA_NORMALIZED!BO40=0,BO$22=$L$22),VLOOKUP(MASTER_DATA_PROCESSED!$C40,Backend!$Q$9:$T$52,3,FALSE),MASTER_DATA_NORMALIZED!BO40)</f>
        <v>0</v>
      </c>
      <c r="BP40" s="96">
        <f>IF(AND(MASTER_DATA_NORMALIZED!BP40=0,BP$22=$L$22),VLOOKUP(MASTER_DATA_PROCESSED!$C40,Backend!$Q$9:$T$52,3,FALSE),MASTER_DATA_NORMALIZED!BP40)</f>
        <v>828.90305219096786</v>
      </c>
      <c r="BQ40" s="96">
        <f>IF(AND(MASTER_DATA_NORMALIZED!BQ40=0,BQ$22=$L$22),VLOOKUP(MASTER_DATA_PROCESSED!$C40,Backend!$Q$9:$T$52,3,FALSE),MASTER_DATA_NORMALIZED!BQ40)</f>
        <v>0</v>
      </c>
      <c r="BR40" s="96">
        <f>IF(AND(MASTER_DATA_NORMALIZED!BR40=0,BR$22=$L$22),VLOOKUP(MASTER_DATA_PROCESSED!$C40,Backend!$Q$9:$T$52,3,FALSE),MASTER_DATA_NORMALIZED!BR40)</f>
        <v>0</v>
      </c>
      <c r="BS40" s="96">
        <f>IF(AND(MASTER_DATA_NORMALIZED!BS40=0,BS$22=$L$22),VLOOKUP(MASTER_DATA_PROCESSED!$C40,Backend!$Q$9:$T$52,3,FALSE),MASTER_DATA_NORMALIZED!BS40)</f>
        <v>0</v>
      </c>
      <c r="BT40" s="96">
        <f>IF(AND(MASTER_DATA_NORMALIZED!BT40=0,BT$22=$L$22),VLOOKUP(MASTER_DATA_PROCESSED!$C40,Backend!$Q$9:$T$52,3,FALSE),MASTER_DATA_NORMALIZED!BT40)</f>
        <v>547.14153434809714</v>
      </c>
      <c r="BU40" s="96">
        <f>IF(AND(MASTER_DATA_NORMALIZED!BU40=0,BU$22=$L$22),VLOOKUP(MASTER_DATA_PROCESSED!$C40,Backend!$Q$9:$T$52,3,FALSE),MASTER_DATA_NORMALIZED!BU40)</f>
        <v>0</v>
      </c>
      <c r="BV40" s="96">
        <f>IF(AND(MASTER_DATA_NORMALIZED!BV40=0,BV$22=$L$22),VLOOKUP(MASTER_DATA_PROCESSED!$C40,Backend!$Q$9:$T$52,3,FALSE),MASTER_DATA_NORMALIZED!BV40)</f>
        <v>0</v>
      </c>
      <c r="BW40" s="96">
        <f>IF(AND(MASTER_DATA_NORMALIZED!BW40=0,BW$22=$L$22),VLOOKUP(MASTER_DATA_PROCESSED!$C40,Backend!$Q$9:$T$52,3,FALSE),MASTER_DATA_NORMALIZED!BW40)</f>
        <v>0</v>
      </c>
      <c r="BX40" s="96">
        <f>IF(AND(MASTER_DATA_NORMALIZED!BX40=0,BX$22=$L$22),VLOOKUP(MASTER_DATA_PROCESSED!$C40,Backend!$Q$9:$T$52,3,FALSE),MASTER_DATA_NORMALIZED!BX40)</f>
        <v>719.6733553821764</v>
      </c>
      <c r="BY40" s="96">
        <f>IF(AND(MASTER_DATA_NORMALIZED!BY40=0,BY$22=$L$22),VLOOKUP(MASTER_DATA_PROCESSED!$C40,Backend!$Q$9:$T$52,3,FALSE),MASTER_DATA_NORMALIZED!BY40)</f>
        <v>0</v>
      </c>
      <c r="BZ40" s="96">
        <f>IF(AND(MASTER_DATA_NORMALIZED!BZ40=0,BZ$22=$L$22),VLOOKUP(MASTER_DATA_PROCESSED!$C40,Backend!$Q$9:$T$52,3,FALSE),MASTER_DATA_NORMALIZED!BZ40)</f>
        <v>0</v>
      </c>
      <c r="CA40" s="96">
        <f>IF(AND(MASTER_DATA_NORMALIZED!CA40=0,CA$22=$L$22),VLOOKUP(MASTER_DATA_PROCESSED!$C40,Backend!$Q$9:$T$52,3,FALSE),MASTER_DATA_NORMALIZED!CA40)</f>
        <v>0</v>
      </c>
      <c r="CB40" s="96">
        <f>IF(AND(MASTER_DATA_NORMALIZED!CB40=0,CB$22=$L$22),VLOOKUP(MASTER_DATA_PROCESSED!$C40,Backend!$Q$9:$T$52,3,FALSE),MASTER_DATA_NORMALIZED!CB40)</f>
        <v>540.23606366032834</v>
      </c>
      <c r="CC40" s="96">
        <f>IF(AND(MASTER_DATA_NORMALIZED!CC40=0,CC$22=$L$22),VLOOKUP(MASTER_DATA_PROCESSED!$C40,Backend!$Q$9:$T$52,3,FALSE),MASTER_DATA_NORMALIZED!CC40)</f>
        <v>0</v>
      </c>
      <c r="CD40" s="96">
        <f>IF(AND(MASTER_DATA_NORMALIZED!CD40=0,CD$22=$L$22),VLOOKUP(MASTER_DATA_PROCESSED!$C40,Backend!$Q$9:$T$52,3,FALSE),MASTER_DATA_NORMALIZED!CD40)</f>
        <v>0</v>
      </c>
      <c r="CE40" s="96">
        <f>IF(AND(MASTER_DATA_NORMALIZED!CE40=0,CE$22=$L$22),VLOOKUP(MASTER_DATA_PROCESSED!$C40,Backend!$Q$9:$T$52,3,FALSE),MASTER_DATA_NORMALIZED!CE40)</f>
        <v>0</v>
      </c>
      <c r="CF40" s="96">
        <f>IF(AND(MASTER_DATA_NORMALIZED!CF40=0,CF$22=$L$22),VLOOKUP(MASTER_DATA_PROCESSED!$C40,Backend!$Q$9:$T$52,3,FALSE),MASTER_DATA_NORMALIZED!CF40)</f>
        <v>742.42693499528696</v>
      </c>
      <c r="CG40" s="96">
        <f>IF(AND(MASTER_DATA_NORMALIZED!CG40=0,CG$22=$L$22),VLOOKUP(MASTER_DATA_PROCESSED!$C40,Backend!$Q$9:$T$52,3,FALSE),MASTER_DATA_NORMALIZED!CG40)</f>
        <v>0</v>
      </c>
      <c r="CH40" s="96">
        <f>IF(AND(MASTER_DATA_NORMALIZED!CH40=0,CH$22=$L$22),VLOOKUP(MASTER_DATA_PROCESSED!$C40,Backend!$Q$9:$T$52,3,FALSE),MASTER_DATA_NORMALIZED!CH40)</f>
        <v>0</v>
      </c>
      <c r="CI40" s="96">
        <f>IF(AND(MASTER_DATA_NORMALIZED!CI40=0,CI$22=$L$22),VLOOKUP(MASTER_DATA_PROCESSED!$C40,Backend!$Q$9:$T$52,3,FALSE),MASTER_DATA_NORMALIZED!CI40)</f>
        <v>0</v>
      </c>
      <c r="CJ40" s="96">
        <f>IF(AND(MASTER_DATA_NORMALIZED!CJ40=0,CJ$22=$L$22),VLOOKUP(MASTER_DATA_PROCESSED!$C40,Backend!$Q$9:$T$52,3,FALSE),MASTER_DATA_NORMALIZED!CJ40)</f>
        <v>1097.6219222287862</v>
      </c>
      <c r="CK40" s="96">
        <f>IF(AND(MASTER_DATA_NORMALIZED!CK40=0,CK$22=$L$22),VLOOKUP(MASTER_DATA_PROCESSED!$C40,Backend!$Q$9:$T$52,3,FALSE),MASTER_DATA_NORMALIZED!CK40)</f>
        <v>0</v>
      </c>
      <c r="CL40" s="96">
        <f>IF(AND(MASTER_DATA_NORMALIZED!CL40=0,CL$22=$L$22),VLOOKUP(MASTER_DATA_PROCESSED!$C40,Backend!$Q$9:$T$52,3,FALSE),MASTER_DATA_NORMALIZED!CL40)</f>
        <v>0</v>
      </c>
      <c r="CM40" s="96">
        <f>IF(AND(MASTER_DATA_NORMALIZED!CM40=0,CM$22=$L$22),VLOOKUP(MASTER_DATA_PROCESSED!$C40,Backend!$Q$9:$T$52,3,FALSE),MASTER_DATA_NORMALIZED!CM40)</f>
        <v>0</v>
      </c>
      <c r="CN40" s="96">
        <f>IF(AND(MASTER_DATA_NORMALIZED!CN40=0,CN$22=$L$22),VLOOKUP(MASTER_DATA_PROCESSED!$C40,Backend!$Q$9:$T$52,3,FALSE),MASTER_DATA_NORMALIZED!CN40)</f>
        <v>609.17766199461607</v>
      </c>
      <c r="CO40" s="96">
        <f>IF(AND(MASTER_DATA_NORMALIZED!CO40=0,CO$22=$L$22),VLOOKUP(MASTER_DATA_PROCESSED!$C40,Backend!$Q$9:$T$52,3,FALSE),MASTER_DATA_NORMALIZED!CO40)</f>
        <v>0</v>
      </c>
      <c r="CP40" s="96">
        <f>IF(AND(MASTER_DATA_NORMALIZED!CP40=0,CP$22=$L$22),VLOOKUP(MASTER_DATA_PROCESSED!$C40,Backend!$Q$9:$T$52,3,FALSE),MASTER_DATA_NORMALIZED!CP40)</f>
        <v>0</v>
      </c>
      <c r="CQ40" s="96">
        <f>IF(AND(MASTER_DATA_NORMALIZED!CQ40=0,CQ$22=$L$22),VLOOKUP(MASTER_DATA_PROCESSED!$C40,Backend!$Q$9:$T$52,3,FALSE),MASTER_DATA_NORMALIZED!CQ40)</f>
        <v>0</v>
      </c>
      <c r="CR40" s="96">
        <f>IF(AND(MASTER_DATA_NORMALIZED!CR40=0,CR$22=$L$22),VLOOKUP(MASTER_DATA_PROCESSED!$C40,Backend!$Q$9:$T$52,3,FALSE),MASTER_DATA_NORMALIZED!CR40)</f>
        <v>585.74775191790013</v>
      </c>
      <c r="CS40" s="96">
        <f>IF(AND(MASTER_DATA_NORMALIZED!CS40=0,CS$22=$L$22),VLOOKUP(MASTER_DATA_PROCESSED!$C40,Backend!$Q$9:$T$52,3,FALSE),MASTER_DATA_NORMALIZED!CS40)</f>
        <v>0</v>
      </c>
      <c r="CT40" s="96">
        <f>IF(AND(MASTER_DATA_NORMALIZED!CT40=0,CT$22=$L$22),VLOOKUP(MASTER_DATA_PROCESSED!$C40,Backend!$Q$9:$T$52,3,FALSE),MASTER_DATA_NORMALIZED!CT40)</f>
        <v>0</v>
      </c>
      <c r="CU40" s="96">
        <f>IF(AND(MASTER_DATA_NORMALIZED!CU40=0,CU$22=$L$22),VLOOKUP(MASTER_DATA_PROCESSED!$C40,Backend!$Q$9:$T$52,3,FALSE),MASTER_DATA_NORMALIZED!CU40)</f>
        <v>0</v>
      </c>
      <c r="CV40" s="96">
        <f>IF(AND(MASTER_DATA_NORMALIZED!CV40=0,CV$22=$L$22),VLOOKUP(MASTER_DATA_PROCESSED!$C40,Backend!$Q$9:$T$52,3,FALSE),MASTER_DATA_NORMALIZED!CV40)</f>
        <v>808.78929433908536</v>
      </c>
      <c r="CW40" s="96">
        <f>IF(AND(MASTER_DATA_NORMALIZED!CW40=0,CW$22=$L$22),VLOOKUP(MASTER_DATA_PROCESSED!$C40,Backend!$Q$9:$T$52,3,FALSE),MASTER_DATA_NORMALIZED!CW40)</f>
        <v>0</v>
      </c>
      <c r="CX40" s="96">
        <f>IF(AND(MASTER_DATA_NORMALIZED!CX40=0,CX$22=$L$22),VLOOKUP(MASTER_DATA_PROCESSED!$C40,Backend!$Q$9:$T$52,3,FALSE),MASTER_DATA_NORMALIZED!CX40)</f>
        <v>0</v>
      </c>
      <c r="CY40" s="96">
        <f>IF(AND(MASTER_DATA_NORMALIZED!CY40=0,CY$22=$L$22),VLOOKUP(MASTER_DATA_PROCESSED!$C40,Backend!$Q$9:$T$52,3,FALSE),MASTER_DATA_NORMALIZED!CY40)</f>
        <v>0</v>
      </c>
      <c r="CZ40" s="96">
        <f>IF(AND(MASTER_DATA_NORMALIZED!CZ40=0,CZ$22=$L$22),VLOOKUP(MASTER_DATA_PROCESSED!$C40,Backend!$Q$9:$T$52,3,FALSE),MASTER_DATA_NORMALIZED!CZ40)</f>
        <v>1093.0649758499894</v>
      </c>
      <c r="DA40" s="96" t="e">
        <f>IF(AND(MASTER_DATA_NORMALIZED!DA40=0,DA$22=$L$22),VLOOKUP(MASTER_DATA_PROCESSED!$C40,Backend!$Q$9:$T$52,3,FALSE),MASTER_DATA_NORMALIZED!DA40)</f>
        <v>#DIV/0!</v>
      </c>
      <c r="DB40" s="96" t="e">
        <f>IF(AND(MASTER_DATA_NORMALIZED!DB40=0,DB$22=$L$22),VLOOKUP(MASTER_DATA_PROCESSED!$C40,Backend!$Q$9:$T$52,3,FALSE),MASTER_DATA_NORMALIZED!DB40)</f>
        <v>#DIV/0!</v>
      </c>
      <c r="DC40" s="96" t="e">
        <f>IF(AND(MASTER_DATA_NORMALIZED!DC40=0,DC$22=$L$22),VLOOKUP(MASTER_DATA_PROCESSED!$C40,Backend!$Q$9:$T$52,3,FALSE),MASTER_DATA_NORMALIZED!DC40)</f>
        <v>#DIV/0!</v>
      </c>
      <c r="DD40" s="96" t="e">
        <f>IF(AND(MASTER_DATA_NORMALIZED!DD40=0,DD$22=$L$22),VLOOKUP(MASTER_DATA_PROCESSED!$C40,Backend!$Q$9:$T$52,3,FALSE),MASTER_DATA_NORMALIZED!DD40)</f>
        <v>#N/A</v>
      </c>
      <c r="DE40" s="96">
        <f>IF(AND(MASTER_DATA_NORMALIZED!DE40=0,DE$22=$L$22),VLOOKUP(MASTER_DATA_PROCESSED!$C40,Backend!$Q$9:$T$52,3,FALSE),MASTER_DATA_NORMALIZED!DE40)</f>
        <v>0</v>
      </c>
      <c r="DF40" s="96">
        <f>IF(AND(MASTER_DATA_NORMALIZED!DF40=0,DF$22=$L$22),VLOOKUP(MASTER_DATA_PROCESSED!$C40,Backend!$Q$9:$T$52,3,FALSE),MASTER_DATA_NORMALIZED!DF40)</f>
        <v>0</v>
      </c>
      <c r="DG40" s="96">
        <f>IF(AND(MASTER_DATA_NORMALIZED!DG40=0,DG$22=$L$22),VLOOKUP(MASTER_DATA_PROCESSED!$C40,Backend!$Q$9:$T$52,3,FALSE),MASTER_DATA_NORMALIZED!DG40)</f>
        <v>0</v>
      </c>
      <c r="DH40" s="96">
        <f>IF(AND(MASTER_DATA_NORMALIZED!DH40=0,DH$22=$L$22),VLOOKUP(MASTER_DATA_PROCESSED!$C40,Backend!$Q$9:$T$52,3,FALSE),MASTER_DATA_NORMALIZED!DH40)</f>
        <v>551.10430284818108</v>
      </c>
      <c r="DI40" s="96">
        <f>IF(AND(MASTER_DATA_NORMALIZED!DI40=0,DI$22=$L$22),VLOOKUP(MASTER_DATA_PROCESSED!$C40,Backend!$Q$9:$T$52,3,FALSE),MASTER_DATA_NORMALIZED!DI40)</f>
        <v>0</v>
      </c>
      <c r="DJ40" s="96">
        <f>IF(AND(MASTER_DATA_NORMALIZED!DJ40=0,DJ$22=$L$22),VLOOKUP(MASTER_DATA_PROCESSED!$C40,Backend!$Q$9:$T$52,3,FALSE),MASTER_DATA_NORMALIZED!DJ40)</f>
        <v>0</v>
      </c>
      <c r="DK40" s="96">
        <f>IF(AND(MASTER_DATA_NORMALIZED!DK40=0,DK$22=$L$22),VLOOKUP(MASTER_DATA_PROCESSED!$C40,Backend!$Q$9:$T$52,3,FALSE),MASTER_DATA_NORMALIZED!DK40)</f>
        <v>0</v>
      </c>
      <c r="DL40" s="96">
        <f>IF(AND(MASTER_DATA_NORMALIZED!DL40=0,DL$22=$L$22),VLOOKUP(MASTER_DATA_PROCESSED!$C40,Backend!$Q$9:$T$52,3,FALSE),MASTER_DATA_NORMALIZED!DL40)</f>
        <v>357.45593843709531</v>
      </c>
      <c r="DM40" s="96">
        <f>IF(AND(MASTER_DATA_NORMALIZED!DM40=0,DM$22=$L$22),VLOOKUP(MASTER_DATA_PROCESSED!$C40,Backend!$Q$9:$T$52,3,FALSE),MASTER_DATA_NORMALIZED!DM40)</f>
        <v>0</v>
      </c>
      <c r="DN40" s="96">
        <f>IF(AND(MASTER_DATA_NORMALIZED!DN40=0,DN$22=$L$22),VLOOKUP(MASTER_DATA_PROCESSED!$C40,Backend!$Q$9:$T$52,3,FALSE),MASTER_DATA_NORMALIZED!DN40)</f>
        <v>0</v>
      </c>
      <c r="DO40" s="96">
        <f>IF(AND(MASTER_DATA_NORMALIZED!DO40=0,DO$22=$L$22),VLOOKUP(MASTER_DATA_PROCESSED!$C40,Backend!$Q$9:$T$52,3,FALSE),MASTER_DATA_NORMALIZED!DO40)</f>
        <v>0</v>
      </c>
      <c r="DP40" s="96">
        <f>IF(AND(MASTER_DATA_NORMALIZED!DP40=0,DP$22=$L$22),VLOOKUP(MASTER_DATA_PROCESSED!$C40,Backend!$Q$9:$T$52,3,FALSE),MASTER_DATA_NORMALIZED!DP40)</f>
        <v>253.58458668225768</v>
      </c>
      <c r="DQ40" s="96">
        <f>IF(AND(MASTER_DATA_NORMALIZED!DQ40=0,DQ$22=$L$22),VLOOKUP(MASTER_DATA_PROCESSED!$C40,Backend!$Q$9:$T$52,3,FALSE),MASTER_DATA_NORMALIZED!DQ40)</f>
        <v>0</v>
      </c>
      <c r="DR40" s="96">
        <f>IF(AND(MASTER_DATA_NORMALIZED!DR40=0,DR$22=$L$22),VLOOKUP(MASTER_DATA_PROCESSED!$C40,Backend!$Q$9:$T$52,3,FALSE),MASTER_DATA_NORMALIZED!DR40)</f>
        <v>0</v>
      </c>
      <c r="DS40" s="96">
        <f>IF(AND(MASTER_DATA_NORMALIZED!DS40=0,DS$22=$L$22),VLOOKUP(MASTER_DATA_PROCESSED!$C40,Backend!$Q$9:$T$52,3,FALSE),MASTER_DATA_NORMALIZED!DS40)</f>
        <v>0</v>
      </c>
      <c r="DT40" s="96">
        <f>IF(AND(MASTER_DATA_NORMALIZED!DT40=0,DT$22=$L$22),VLOOKUP(MASTER_DATA_PROCESSED!$C40,Backend!$Q$9:$T$52,3,FALSE),MASTER_DATA_NORMALIZED!DT40)</f>
        <v>206.18038174361214</v>
      </c>
      <c r="DU40" s="96">
        <f>IF(AND(MASTER_DATA_NORMALIZED!DU40=0,DU$22=$L$22),VLOOKUP(MASTER_DATA_PROCESSED!$C40,Backend!$Q$9:$T$52,3,FALSE),MASTER_DATA_NORMALIZED!DU40)</f>
        <v>0</v>
      </c>
      <c r="DV40" s="96">
        <f>IF(AND(MASTER_DATA_NORMALIZED!DV40=0,DV$22=$L$22),VLOOKUP(MASTER_DATA_PROCESSED!$C40,Backend!$Q$9:$T$52,3,FALSE),MASTER_DATA_NORMALIZED!DV40)</f>
        <v>0</v>
      </c>
      <c r="DW40" s="96">
        <f>IF(AND(MASTER_DATA_NORMALIZED!DW40=0,DW$22=$L$22),VLOOKUP(MASTER_DATA_PROCESSED!$C40,Backend!$Q$9:$T$52,3,FALSE),MASTER_DATA_NORMALIZED!DW40)</f>
        <v>0</v>
      </c>
      <c r="DX40" s="96">
        <f>IF(AND(MASTER_DATA_NORMALIZED!DX40=0,DX$22=$L$22),VLOOKUP(MASTER_DATA_PROCESSED!$C40,Backend!$Q$9:$T$52,3,FALSE),MASTER_DATA_NORMALIZED!DX40)</f>
        <v>181.22963590905383</v>
      </c>
      <c r="DY40" s="96">
        <f>IF(AND(MASTER_DATA_NORMALIZED!DY40=0,DY$22=$L$22),VLOOKUP(MASTER_DATA_PROCESSED!$C40,Backend!$Q$9:$T$52,3,FALSE),MASTER_DATA_NORMALIZED!DY40)</f>
        <v>0</v>
      </c>
      <c r="DZ40" s="96">
        <f>IF(AND(MASTER_DATA_NORMALIZED!DZ40=0,DZ$22=$L$22),VLOOKUP(MASTER_DATA_PROCESSED!$C40,Backend!$Q$9:$T$52,3,FALSE),MASTER_DATA_NORMALIZED!DZ40)</f>
        <v>0</v>
      </c>
      <c r="EA40" s="96">
        <f>IF(AND(MASTER_DATA_NORMALIZED!EA40=0,EA$22=$L$22),VLOOKUP(MASTER_DATA_PROCESSED!$C40,Backend!$Q$9:$T$52,3,FALSE),MASTER_DATA_NORMALIZED!EA40)</f>
        <v>0</v>
      </c>
      <c r="EB40" s="96">
        <f>IF(AND(MASTER_DATA_NORMALIZED!EB40=0,EB$22=$L$22),VLOOKUP(MASTER_DATA_PROCESSED!$C40,Backend!$Q$9:$T$52,3,FALSE),MASTER_DATA_NORMALIZED!EB40)</f>
        <v>177.03182458412184</v>
      </c>
      <c r="EC40" s="96" t="e">
        <f>IF(AND(MASTER_DATA_NORMALIZED!EC40=0,EC$22=$L$22),VLOOKUP(MASTER_DATA_PROCESSED!$C40,Backend!$Q$9:$T$52,3,FALSE),MASTER_DATA_NORMALIZED!EC40)</f>
        <v>#DIV/0!</v>
      </c>
      <c r="ED40" s="96" t="e">
        <f>IF(AND(MASTER_DATA_NORMALIZED!ED40=0,ED$22=$L$22),VLOOKUP(MASTER_DATA_PROCESSED!$C40,Backend!$Q$9:$T$52,3,FALSE),MASTER_DATA_NORMALIZED!ED40)</f>
        <v>#DIV/0!</v>
      </c>
      <c r="EE40" s="96" t="e">
        <f>IF(AND(MASTER_DATA_NORMALIZED!EE40=0,EE$22=$L$22),VLOOKUP(MASTER_DATA_PROCESSED!$C40,Backend!$Q$9:$T$52,3,FALSE),MASTER_DATA_NORMALIZED!EE40)</f>
        <v>#DIV/0!</v>
      </c>
      <c r="EF40" s="96" t="e">
        <f>IF(AND(MASTER_DATA_NORMALIZED!EF40=0,EF$22=$L$22),VLOOKUP(MASTER_DATA_PROCESSED!$C40,Backend!$Q$9:$T$52,3,FALSE),MASTER_DATA_NORMALIZED!EF40)</f>
        <v>#VALUE!</v>
      </c>
      <c r="EG40" s="96">
        <f>IF(AND(MASTER_DATA_NORMALIZED!EG40=0,EG$22=$L$22),VLOOKUP(MASTER_DATA_PROCESSED!$C40,Backend!$Q$9:$T$52,3,FALSE),MASTER_DATA_NORMALIZED!EG40)</f>
        <v>0</v>
      </c>
      <c r="EH40" s="96">
        <f>IF(AND(MASTER_DATA_NORMALIZED!EH40=0,EH$22=$L$22),VLOOKUP(MASTER_DATA_PROCESSED!$C40,Backend!$Q$9:$T$52,3,FALSE),MASTER_DATA_NORMALIZED!EH40)</f>
        <v>0</v>
      </c>
      <c r="EI40" s="96">
        <f>IF(AND(MASTER_DATA_NORMALIZED!EI40=0,EI$22=$L$22),VLOOKUP(MASTER_DATA_PROCESSED!$C40,Backend!$Q$9:$T$52,3,FALSE),MASTER_DATA_NORMALIZED!EI40)</f>
        <v>0</v>
      </c>
      <c r="EJ40" s="96">
        <f>IF(AND(MASTER_DATA_NORMALIZED!EJ40=0,EJ$22=$L$22),VLOOKUP(MASTER_DATA_PROCESSED!$C40,Backend!$Q$9:$T$52,3,FALSE),MASTER_DATA_NORMALIZED!EJ40)</f>
        <v>1125.0559851975245</v>
      </c>
      <c r="EK40" s="96">
        <f>IF(AND(MASTER_DATA_NORMALIZED!EK40=0,EK$22=$L$22),VLOOKUP(MASTER_DATA_PROCESSED!$C40,Backend!$Q$9:$T$52,3,FALSE),MASTER_DATA_NORMALIZED!EK40)</f>
        <v>0</v>
      </c>
      <c r="EL40" s="96">
        <f>IF(AND(MASTER_DATA_NORMALIZED!EL40=0,EL$22=$L$22),VLOOKUP(MASTER_DATA_PROCESSED!$C40,Backend!$Q$9:$T$52,3,FALSE),MASTER_DATA_NORMALIZED!EL40)</f>
        <v>0</v>
      </c>
      <c r="EM40" s="96">
        <f>IF(AND(MASTER_DATA_NORMALIZED!EM40=0,EM$22=$L$22),VLOOKUP(MASTER_DATA_PROCESSED!$C40,Backend!$Q$9:$T$52,3,FALSE),MASTER_DATA_NORMALIZED!EM40)</f>
        <v>0</v>
      </c>
      <c r="EN40" s="96">
        <f>IF(AND(MASTER_DATA_NORMALIZED!EN40=0,EN$22=$L$22),VLOOKUP(MASTER_DATA_PROCESSED!$C40,Backend!$Q$9:$T$52,3,FALSE),MASTER_DATA_NORMALIZED!EN40)</f>
        <v>1132.8755398458063</v>
      </c>
      <c r="EO40" s="96">
        <f>IF(AND(MASTER_DATA_NORMALIZED!EO40=0,EO$22=$L$22),VLOOKUP(MASTER_DATA_PROCESSED!$C40,Backend!$Q$9:$T$52,3,FALSE),MASTER_DATA_NORMALIZED!EO40)</f>
        <v>0</v>
      </c>
      <c r="EP40" s="96">
        <f>IF(AND(MASTER_DATA_NORMALIZED!EP40=0,EP$22=$L$22),VLOOKUP(MASTER_DATA_PROCESSED!$C40,Backend!$Q$9:$T$52,3,FALSE),MASTER_DATA_NORMALIZED!EP40)</f>
        <v>0</v>
      </c>
      <c r="EQ40" s="96">
        <f>IF(AND(MASTER_DATA_NORMALIZED!EQ40=0,EQ$22=$L$22),VLOOKUP(MASTER_DATA_PROCESSED!$C40,Backend!$Q$9:$T$52,3,FALSE),MASTER_DATA_NORMALIZED!EQ40)</f>
        <v>0</v>
      </c>
      <c r="ER40" s="96">
        <f>IF(AND(MASTER_DATA_NORMALIZED!ER40=0,ER$22=$L$22),VLOOKUP(MASTER_DATA_PROCESSED!$C40,Backend!$Q$9:$T$52,3,FALSE),MASTER_DATA_NORMALIZED!ER40)</f>
        <v>452.43563377523469</v>
      </c>
      <c r="ES40" s="96">
        <f>IF(AND(MASTER_DATA_NORMALIZED!ES40=0,ES$22=$L$22),VLOOKUP(MASTER_DATA_PROCESSED!$C40,Backend!$Q$9:$T$52,3,FALSE),MASTER_DATA_NORMALIZED!ES40)</f>
        <v>0</v>
      </c>
      <c r="ET40" s="96">
        <f>IF(AND(MASTER_DATA_NORMALIZED!ET40=0,ET$22=$L$22),VLOOKUP(MASTER_DATA_PROCESSED!$C40,Backend!$Q$9:$T$52,3,FALSE),MASTER_DATA_NORMALIZED!ET40)</f>
        <v>0</v>
      </c>
      <c r="EU40" s="96">
        <f>IF(AND(MASTER_DATA_NORMALIZED!EU40=0,EU$22=$L$22),VLOOKUP(MASTER_DATA_PROCESSED!$C40,Backend!$Q$9:$T$52,3,FALSE),MASTER_DATA_NORMALIZED!EU40)</f>
        <v>0</v>
      </c>
      <c r="EV40" s="96">
        <f>IF(AND(MASTER_DATA_NORMALIZED!EV40=0,EV$22=$L$22),VLOOKUP(MASTER_DATA_PROCESSED!$C40,Backend!$Q$9:$T$52,3,FALSE),MASTER_DATA_NORMALIZED!EV40)</f>
        <v>452.43563377523469</v>
      </c>
      <c r="EW40" s="96">
        <f>IF(AND(MASTER_DATA_NORMALIZED!EW40=0,EW$22=$L$22),VLOOKUP(MASTER_DATA_PROCESSED!$C40,Backend!$Q$9:$T$52,3,FALSE),MASTER_DATA_NORMALIZED!EW40)</f>
        <v>0</v>
      </c>
      <c r="EX40" s="96">
        <f>IF(AND(MASTER_DATA_NORMALIZED!EX40=0,EX$22=$L$22),VLOOKUP(MASTER_DATA_PROCESSED!$C40,Backend!$Q$9:$T$52,3,FALSE),MASTER_DATA_NORMALIZED!EX40)</f>
        <v>0</v>
      </c>
      <c r="EY40" s="96">
        <f>IF(AND(MASTER_DATA_NORMALIZED!EY40=0,EY$22=$L$22),VLOOKUP(MASTER_DATA_PROCESSED!$C40,Backend!$Q$9:$T$52,3,FALSE),MASTER_DATA_NORMALIZED!EY40)</f>
        <v>0</v>
      </c>
      <c r="EZ40" s="96">
        <f>IF(AND(MASTER_DATA_NORMALIZED!EZ40=0,EZ$22=$L$22),VLOOKUP(MASTER_DATA_PROCESSED!$C40,Backend!$Q$9:$T$52,3,FALSE),MASTER_DATA_NORMALIZED!EZ40)</f>
        <v>205.91723423021841</v>
      </c>
      <c r="FA40" s="96">
        <f>IF(AND(MASTER_DATA_NORMALIZED!FA40=0,FA$22=$L$22),VLOOKUP(MASTER_DATA_PROCESSED!$C40,Backend!$Q$9:$T$52,3,FALSE),MASTER_DATA_NORMALIZED!FA40)</f>
        <v>0</v>
      </c>
      <c r="FB40" s="96">
        <f>IF(AND(MASTER_DATA_NORMALIZED!FB40=0,FB$22=$L$22),VLOOKUP(MASTER_DATA_PROCESSED!$C40,Backend!$Q$9:$T$52,3,FALSE),MASTER_DATA_NORMALIZED!FB40)</f>
        <v>0</v>
      </c>
      <c r="FC40" s="96">
        <f>IF(AND(MASTER_DATA_NORMALIZED!FC40=0,FC$22=$L$22),VLOOKUP(MASTER_DATA_PROCESSED!$C40,Backend!$Q$9:$T$52,3,FALSE),MASTER_DATA_NORMALIZED!FC40)</f>
        <v>0</v>
      </c>
      <c r="FD40" s="96">
        <f>IF(AND(MASTER_DATA_NORMALIZED!FD40=0,FD$22=$L$22),VLOOKUP(MASTER_DATA_PROCESSED!$C40,Backend!$Q$9:$T$52,3,FALSE),MASTER_DATA_NORMALIZED!FD40)</f>
        <v>199.29566426142898</v>
      </c>
      <c r="FE40" s="96">
        <f>IF(AND(MASTER_DATA_NORMALIZED!FE40=0,FE$22=$L$22),VLOOKUP(MASTER_DATA_PROCESSED!$C40,Backend!$Q$9:$T$52,3,FALSE),MASTER_DATA_NORMALIZED!FE40)</f>
        <v>0</v>
      </c>
      <c r="FF40" s="96">
        <f>IF(AND(MASTER_DATA_NORMALIZED!FF40=0,FF$22=$L$22),VLOOKUP(MASTER_DATA_PROCESSED!$C40,Backend!$Q$9:$T$52,3,FALSE),MASTER_DATA_NORMALIZED!FF40)</f>
        <v>0</v>
      </c>
      <c r="FG40" s="96">
        <f>IF(AND(MASTER_DATA_NORMALIZED!FG40=0,FG$22=$L$22),VLOOKUP(MASTER_DATA_PROCESSED!$C40,Backend!$Q$9:$T$52,3,FALSE),MASTER_DATA_NORMALIZED!FG40)</f>
        <v>0</v>
      </c>
      <c r="FH40" s="96">
        <f>IF(AND(MASTER_DATA_NORMALIZED!FH40=0,FH$22=$L$22),VLOOKUP(MASTER_DATA_PROCESSED!$C40,Backend!$Q$9:$T$52,3,FALSE),MASTER_DATA_NORMALIZED!FH40)</f>
        <v>190.19802305933055</v>
      </c>
      <c r="FI40" s="96">
        <f>IF(AND(MASTER_DATA_NORMALIZED!FI40=0,FI$22=$L$22),VLOOKUP(MASTER_DATA_PROCESSED!$C40,Backend!$Q$9:$T$52,3,FALSE),MASTER_DATA_NORMALIZED!FI40)</f>
        <v>0</v>
      </c>
      <c r="FJ40" s="96">
        <f>IF(AND(MASTER_DATA_NORMALIZED!FJ40=0,FJ$22=$L$22),VLOOKUP(MASTER_DATA_PROCESSED!$C40,Backend!$Q$9:$T$52,3,FALSE),MASTER_DATA_NORMALIZED!FJ40)</f>
        <v>0</v>
      </c>
      <c r="FK40" s="96">
        <f>IF(AND(MASTER_DATA_NORMALIZED!FK40=0,FK$22=$L$22),VLOOKUP(MASTER_DATA_PROCESSED!$C40,Backend!$Q$9:$T$52,3,FALSE),MASTER_DATA_NORMALIZED!FK40)</f>
        <v>0</v>
      </c>
      <c r="FL40" s="96">
        <f>IF(AND(MASTER_DATA_NORMALIZED!FL40=0,FL$22=$L$22),VLOOKUP(MASTER_DATA_PROCESSED!$C40,Backend!$Q$9:$T$52,3,FALSE),MASTER_DATA_NORMALIZED!FL40)</f>
        <v>356.09331832156471</v>
      </c>
      <c r="FM40" s="96">
        <f>IF(AND(MASTER_DATA_NORMALIZED!FM40=0,FM$22=$L$22),VLOOKUP(MASTER_DATA_PROCESSED!$C40,Backend!$Q$9:$T$52,3,FALSE),MASTER_DATA_NORMALIZED!FM40)</f>
        <v>0</v>
      </c>
      <c r="FN40" s="96">
        <f>IF(AND(MASTER_DATA_NORMALIZED!FN40=0,FN$22=$L$22),VLOOKUP(MASTER_DATA_PROCESSED!$C40,Backend!$Q$9:$T$52,3,FALSE),MASTER_DATA_NORMALIZED!FN40)</f>
        <v>0</v>
      </c>
      <c r="FO40" s="96">
        <f>IF(AND(MASTER_DATA_NORMALIZED!FO40=0,FO$22=$L$22),VLOOKUP(MASTER_DATA_PROCESSED!$C40,Backend!$Q$9:$T$52,3,FALSE),MASTER_DATA_NORMALIZED!FO40)</f>
        <v>0</v>
      </c>
      <c r="FP40" s="96">
        <f>IF(AND(MASTER_DATA_NORMALIZED!FP40=0,FP$22=$L$22),VLOOKUP(MASTER_DATA_PROCESSED!$C40,Backend!$Q$9:$T$52,3,FALSE),MASTER_DATA_NORMALIZED!FP40)</f>
        <v>817.71016731071404</v>
      </c>
      <c r="FQ40" s="96">
        <f>IF(AND(MASTER_DATA_NORMALIZED!FQ40=0,FQ$22=$L$22),VLOOKUP(MASTER_DATA_PROCESSED!$C40,Backend!$Q$9:$T$52,3,FALSE),MASTER_DATA_NORMALIZED!FQ40)</f>
        <v>0</v>
      </c>
      <c r="FR40" s="96">
        <f>IF(AND(MASTER_DATA_NORMALIZED!FR40=0,FR$22=$L$22),VLOOKUP(MASTER_DATA_PROCESSED!$C40,Backend!$Q$9:$T$52,3,FALSE),MASTER_DATA_NORMALIZED!FR40)</f>
        <v>0</v>
      </c>
      <c r="FS40" s="96">
        <f>IF(AND(MASTER_DATA_NORMALIZED!FS40=0,FS$22=$L$22),VLOOKUP(MASTER_DATA_PROCESSED!$C40,Backend!$Q$9:$T$52,3,FALSE),MASTER_DATA_NORMALIZED!FS40)</f>
        <v>0</v>
      </c>
      <c r="FT40" s="96">
        <f>IF(AND(MASTER_DATA_NORMALIZED!FT40=0,FT$22=$L$22),VLOOKUP(MASTER_DATA_PROCESSED!$C40,Backend!$Q$9:$T$52,3,FALSE),MASTER_DATA_NORMALIZED!FT40)</f>
        <v>778.62833331410206</v>
      </c>
      <c r="FU40" s="96">
        <f>IF(AND(MASTER_DATA_NORMALIZED!FU40=0,FU$22=$L$22),VLOOKUP(MASTER_DATA_PROCESSED!$C40,Backend!$Q$9:$T$52,3,FALSE),MASTER_DATA_NORMALIZED!FU40)</f>
        <v>0</v>
      </c>
      <c r="FV40" s="96">
        <f>IF(AND(MASTER_DATA_NORMALIZED!FV40=0,FV$22=$L$22),VLOOKUP(MASTER_DATA_PROCESSED!$C40,Backend!$Q$9:$T$52,3,FALSE),MASTER_DATA_NORMALIZED!FV40)</f>
        <v>0</v>
      </c>
      <c r="FW40" s="96">
        <f>IF(AND(MASTER_DATA_NORMALIZED!FW40=0,FW$22=$L$22),VLOOKUP(MASTER_DATA_PROCESSED!$C40,Backend!$Q$9:$T$52,3,FALSE),MASTER_DATA_NORMALIZED!FW40)</f>
        <v>0</v>
      </c>
      <c r="FX40" s="96">
        <f>IF(AND(MASTER_DATA_NORMALIZED!FX40=0,FX$22=$L$22),VLOOKUP(MASTER_DATA_PROCESSED!$C40,Backend!$Q$9:$T$52,3,FALSE),MASTER_DATA_NORMALIZED!FX40)</f>
        <v>750.67730292241322</v>
      </c>
      <c r="FY40" s="96">
        <f>IF(AND(MASTER_DATA_NORMALIZED!FY40=0,FY$22=$L$22),VLOOKUP(MASTER_DATA_PROCESSED!$C40,Backend!$Q$9:$T$52,3,FALSE),MASTER_DATA_NORMALIZED!FY40)</f>
        <v>0</v>
      </c>
      <c r="FZ40" s="96">
        <f>IF(AND(MASTER_DATA_NORMALIZED!FZ40=0,FZ$22=$L$22),VLOOKUP(MASTER_DATA_PROCESSED!$C40,Backend!$Q$9:$T$52,3,FALSE),MASTER_DATA_NORMALIZED!FZ40)</f>
        <v>0</v>
      </c>
      <c r="GA40" s="96">
        <f>IF(AND(MASTER_DATA_NORMALIZED!GA40=0,GA$22=$L$22),VLOOKUP(MASTER_DATA_PROCESSED!$C40,Backend!$Q$9:$T$52,3,FALSE),MASTER_DATA_NORMALIZED!GA40)</f>
        <v>0</v>
      </c>
      <c r="GB40" s="96">
        <f>IF(AND(MASTER_DATA_NORMALIZED!GB40=0,GB$22=$L$22),VLOOKUP(MASTER_DATA_PROCESSED!$C40,Backend!$Q$9:$T$52,3,FALSE),MASTER_DATA_NORMALIZED!GB40)</f>
        <v>757.65189100460736</v>
      </c>
      <c r="GC40" s="96">
        <f>IF(AND(MASTER_DATA_NORMALIZED!GC40=0,GC$22=$L$22),VLOOKUP(MASTER_DATA_PROCESSED!$C40,Backend!$Q$9:$T$52,3,FALSE),MASTER_DATA_NORMALIZED!GC40)</f>
        <v>0</v>
      </c>
      <c r="GD40" s="96">
        <f>IF(AND(MASTER_DATA_NORMALIZED!GD40=0,GD$22=$L$22),VLOOKUP(MASTER_DATA_PROCESSED!$C40,Backend!$Q$9:$T$52,3,FALSE),MASTER_DATA_NORMALIZED!GD40)</f>
        <v>0</v>
      </c>
      <c r="GE40" s="96">
        <f>IF(AND(MASTER_DATA_NORMALIZED!GE40=0,GE$22=$L$22),VLOOKUP(MASTER_DATA_PROCESSED!$C40,Backend!$Q$9:$T$52,3,FALSE),MASTER_DATA_NORMALIZED!GE40)</f>
        <v>0</v>
      </c>
      <c r="GF40" s="96">
        <f>IF(AND(MASTER_DATA_NORMALIZED!GF40=0,GF$22=$L$22),VLOOKUP(MASTER_DATA_PROCESSED!$C40,Backend!$Q$9:$T$52,3,FALSE),MASTER_DATA_NORMALIZED!GF40)</f>
        <v>721.7013172163289</v>
      </c>
      <c r="GG40" s="96">
        <f>IF(AND(MASTER_DATA_NORMALIZED!GG40=0,GG$22=$L$22),VLOOKUP(MASTER_DATA_PROCESSED!$C40,Backend!$Q$9:$T$52,3,FALSE),MASTER_DATA_NORMALIZED!GG40)</f>
        <v>0</v>
      </c>
      <c r="GH40" s="96">
        <f>IF(AND(MASTER_DATA_NORMALIZED!GH40=0,GH$22=$L$22),VLOOKUP(MASTER_DATA_PROCESSED!$C40,Backend!$Q$9:$T$52,3,FALSE),MASTER_DATA_NORMALIZED!GH40)</f>
        <v>0</v>
      </c>
      <c r="GI40" s="96">
        <f>IF(AND(MASTER_DATA_NORMALIZED!GI40=0,GI$22=$L$22),VLOOKUP(MASTER_DATA_PROCESSED!$C40,Backend!$Q$9:$T$52,3,FALSE),MASTER_DATA_NORMALIZED!GI40)</f>
        <v>0</v>
      </c>
      <c r="GJ40" s="96">
        <f>IF(AND(MASTER_DATA_NORMALIZED!GJ40=0,GJ$22=$L$22),VLOOKUP(MASTER_DATA_PROCESSED!$C40,Backend!$Q$9:$T$52,3,FALSE),MASTER_DATA_NORMALIZED!GJ40)</f>
        <v>699.06098196385528</v>
      </c>
      <c r="GK40" s="96">
        <f>IF(AND(MASTER_DATA_NORMALIZED!GK40=0,GK$22=$L$22),VLOOKUP(MASTER_DATA_PROCESSED!$C40,Backend!$Q$9:$T$52,3,FALSE),MASTER_DATA_NORMALIZED!GK40)</f>
        <v>0</v>
      </c>
      <c r="GL40" s="96">
        <f>IF(AND(MASTER_DATA_NORMALIZED!GL40=0,GL$22=$L$22),VLOOKUP(MASTER_DATA_PROCESSED!$C40,Backend!$Q$9:$T$52,3,FALSE),MASTER_DATA_NORMALIZED!GL40)</f>
        <v>0</v>
      </c>
      <c r="GM40" s="96">
        <f>IF(AND(MASTER_DATA_NORMALIZED!GM40=0,GM$22=$L$22),VLOOKUP(MASTER_DATA_PROCESSED!$C40,Backend!$Q$9:$T$52,3,FALSE),MASTER_DATA_NORMALIZED!GM40)</f>
        <v>0</v>
      </c>
      <c r="GN40" s="96">
        <f>IF(AND(MASTER_DATA_NORMALIZED!GN40=0,GN$22=$L$22),VLOOKUP(MASTER_DATA_PROCESSED!$C40,Backend!$Q$9:$T$52,3,FALSE),MASTER_DATA_NORMALIZED!GN40)</f>
        <v>594.77876559350295</v>
      </c>
      <c r="GO40" s="96">
        <f>IF(AND(MASTER_DATA_NORMALIZED!GO40=0,GO$22=$L$22),VLOOKUP(MASTER_DATA_PROCESSED!$C40,Backend!$Q$9:$T$52,3,FALSE),MASTER_DATA_NORMALIZED!GO40)</f>
        <v>0</v>
      </c>
      <c r="GP40" s="96">
        <f>IF(AND(MASTER_DATA_NORMALIZED!GP40=0,GP$22=$L$22),VLOOKUP(MASTER_DATA_PROCESSED!$C40,Backend!$Q$9:$T$52,3,FALSE),MASTER_DATA_NORMALIZED!GP40)</f>
        <v>0</v>
      </c>
      <c r="GQ40" s="96">
        <f>IF(AND(MASTER_DATA_NORMALIZED!GQ40=0,GQ$22=$L$22),VLOOKUP(MASTER_DATA_PROCESSED!$C40,Backend!$Q$9:$T$52,3,FALSE),MASTER_DATA_NORMALIZED!GQ40)</f>
        <v>0</v>
      </c>
      <c r="GR40" s="96">
        <f>IF(AND(MASTER_DATA_NORMALIZED!GR40=0,GR$22=$L$22),VLOOKUP(MASTER_DATA_PROCESSED!$C40,Backend!$Q$9:$T$52,3,FALSE),MASTER_DATA_NORMALIZED!GR40)</f>
        <v>564.17067306001184</v>
      </c>
      <c r="GS40" s="96">
        <f>IF(AND(MASTER_DATA_NORMALIZED!GS40=0,GS$22=$L$22),VLOOKUP(MASTER_DATA_PROCESSED!$C40,Backend!$Q$9:$T$52,3,FALSE),MASTER_DATA_NORMALIZED!GS40)</f>
        <v>0</v>
      </c>
      <c r="GT40" s="96">
        <f>IF(AND(MASTER_DATA_NORMALIZED!GT40=0,GT$22=$L$22),VLOOKUP(MASTER_DATA_PROCESSED!$C40,Backend!$Q$9:$T$52,3,FALSE),MASTER_DATA_NORMALIZED!GT40)</f>
        <v>0</v>
      </c>
      <c r="GU40" s="96">
        <f>IF(AND(MASTER_DATA_NORMALIZED!GU40=0,GU$22=$L$22),VLOOKUP(MASTER_DATA_PROCESSED!$C40,Backend!$Q$9:$T$52,3,FALSE),MASTER_DATA_NORMALIZED!GU40)</f>
        <v>0</v>
      </c>
      <c r="GV40" s="96">
        <f>IF(AND(MASTER_DATA_NORMALIZED!GV40=0,GV$22=$L$22),VLOOKUP(MASTER_DATA_PROCESSED!$C40,Backend!$Q$9:$T$52,3,FALSE),MASTER_DATA_NORMALIZED!GV40)</f>
        <v>543.74714819230121</v>
      </c>
      <c r="GW40" s="96" t="e">
        <f>IF(AND(MASTER_DATA_NORMALIZED!GW40=0,GW$22=$L$22),VLOOKUP(MASTER_DATA_PROCESSED!$C40,Backend!$Q$9:$T$52,3,FALSE),MASTER_DATA_NORMALIZED!GW40)</f>
        <v>#REF!</v>
      </c>
      <c r="GX40" s="96" t="e">
        <f>IF(AND(MASTER_DATA_NORMALIZED!GX40=0,GX$22=$L$22),VLOOKUP(MASTER_DATA_PROCESSED!$C40,Backend!$Q$9:$T$52,3,FALSE),MASTER_DATA_NORMALIZED!GX40)</f>
        <v>#REF!</v>
      </c>
      <c r="GY40" s="96" t="e">
        <f>IF(AND(MASTER_DATA_NORMALIZED!GY40=0,GY$22=$L$22),VLOOKUP(MASTER_DATA_PROCESSED!$C40,Backend!$Q$9:$T$52,3,FALSE),MASTER_DATA_NORMALIZED!GY40)</f>
        <v>#REF!</v>
      </c>
    </row>
    <row r="41" spans="2:207" hidden="1" outlineLevel="2" x14ac:dyDescent="0.3">
      <c r="B41" s="21">
        <f t="shared" si="5"/>
        <v>20</v>
      </c>
      <c r="C41" s="52">
        <f t="shared" si="0"/>
        <v>211</v>
      </c>
      <c r="D41" s="77"/>
      <c r="E41" s="52"/>
      <c r="F41" s="52">
        <v>211</v>
      </c>
      <c r="G41" s="78"/>
      <c r="H41" s="35" t="s">
        <v>43</v>
      </c>
      <c r="I41" s="97">
        <f>IF(AND(MASTER_DATA_NORMALIZED!I41=0,I$22=$L$22),VLOOKUP(MASTER_DATA_PROCESSED!$C41,Backend!$Q$9:$T$52,3,FALSE),MASTER_DATA_NORMALIZED!I41)</f>
        <v>0</v>
      </c>
      <c r="J41" s="97">
        <f>IF(AND(MASTER_DATA_NORMALIZED!J41=0,J$22=$L$22),VLOOKUP(MASTER_DATA_PROCESSED!$C41,Backend!$Q$9:$T$52,3,FALSE),MASTER_DATA_NORMALIZED!J41)</f>
        <v>0</v>
      </c>
      <c r="K41" s="97">
        <f>IF(AND(MASTER_DATA_NORMALIZED!K41=0,K$22=$L$22),VLOOKUP(MASTER_DATA_PROCESSED!$C41,Backend!$Q$9:$T$52,3,FALSE),MASTER_DATA_NORMALIZED!K41)</f>
        <v>0</v>
      </c>
      <c r="L41" s="97" t="e">
        <f>IF(AND(MASTER_DATA_NORMALIZED!L41=0,L$22=$L$22),VLOOKUP(MASTER_DATA_PROCESSED!$C41,Backend!$Q$9:$T$52,3,FALSE),MASTER_DATA_NORMALIZED!L41)</f>
        <v>#N/A</v>
      </c>
      <c r="M41" s="97">
        <f>IF(AND(MASTER_DATA_NORMALIZED!M41=0,M$22=$L$22),VLOOKUP(MASTER_DATA_PROCESSED!$C41,Backend!$Q$9:$T$52,3,FALSE),MASTER_DATA_NORMALIZED!M41)</f>
        <v>0</v>
      </c>
      <c r="N41" s="97">
        <f>IF(AND(MASTER_DATA_NORMALIZED!N41=0,N$22=$L$22),VLOOKUP(MASTER_DATA_PROCESSED!$C41,Backend!$Q$9:$T$52,3,FALSE),MASTER_DATA_NORMALIZED!N41)</f>
        <v>0</v>
      </c>
      <c r="O41" s="97">
        <f>IF(AND(MASTER_DATA_NORMALIZED!O41=0,O$22=$L$22),VLOOKUP(MASTER_DATA_PROCESSED!$C41,Backend!$Q$9:$T$52,3,FALSE),MASTER_DATA_NORMALIZED!O41)</f>
        <v>0</v>
      </c>
      <c r="P41" s="97" t="e">
        <f>IF(AND(MASTER_DATA_NORMALIZED!P41=0,P$22=$L$22),VLOOKUP(MASTER_DATA_PROCESSED!$C41,Backend!$Q$9:$T$52,3,FALSE),MASTER_DATA_NORMALIZED!P41)</f>
        <v>#N/A</v>
      </c>
      <c r="Q41" s="97">
        <f>IF(AND(MASTER_DATA_NORMALIZED!Q41=0,Q$22=$L$22),VLOOKUP(MASTER_DATA_PROCESSED!$C41,Backend!$Q$9:$T$52,3,FALSE),MASTER_DATA_NORMALIZED!Q41)</f>
        <v>0</v>
      </c>
      <c r="R41" s="97">
        <f>IF(AND(MASTER_DATA_NORMALIZED!R41=0,R$22=$L$22),VLOOKUP(MASTER_DATA_PROCESSED!$C41,Backend!$Q$9:$T$52,3,FALSE),MASTER_DATA_NORMALIZED!R41)</f>
        <v>0</v>
      </c>
      <c r="S41" s="97">
        <f>IF(AND(MASTER_DATA_NORMALIZED!S41=0,S$22=$L$22),VLOOKUP(MASTER_DATA_PROCESSED!$C41,Backend!$Q$9:$T$52,3,FALSE),MASTER_DATA_NORMALIZED!S41)</f>
        <v>0</v>
      </c>
      <c r="T41" s="97" t="e">
        <f>IF(AND(MASTER_DATA_NORMALIZED!T41=0,T$22=$L$22),VLOOKUP(MASTER_DATA_PROCESSED!$C41,Backend!$Q$9:$T$52,3,FALSE),MASTER_DATA_NORMALIZED!T41)</f>
        <v>#N/A</v>
      </c>
      <c r="U41" s="97">
        <f>IF(AND(MASTER_DATA_NORMALIZED!U41=0,U$22=$L$22),VLOOKUP(MASTER_DATA_PROCESSED!$C41,Backend!$Q$9:$T$52,3,FALSE),MASTER_DATA_NORMALIZED!U41)</f>
        <v>0</v>
      </c>
      <c r="V41" s="97">
        <f>IF(AND(MASTER_DATA_NORMALIZED!V41=0,V$22=$L$22),VLOOKUP(MASTER_DATA_PROCESSED!$C41,Backend!$Q$9:$T$52,3,FALSE),MASTER_DATA_NORMALIZED!V41)</f>
        <v>0</v>
      </c>
      <c r="W41" s="97">
        <f>IF(AND(MASTER_DATA_NORMALIZED!W41=0,W$22=$L$22),VLOOKUP(MASTER_DATA_PROCESSED!$C41,Backend!$Q$9:$T$52,3,FALSE),MASTER_DATA_NORMALIZED!W41)</f>
        <v>0</v>
      </c>
      <c r="X41" s="97" t="e">
        <f>IF(AND(MASTER_DATA_NORMALIZED!X41=0,X$22=$L$22),VLOOKUP(MASTER_DATA_PROCESSED!$C41,Backend!$Q$9:$T$52,3,FALSE),MASTER_DATA_NORMALIZED!X41)</f>
        <v>#N/A</v>
      </c>
      <c r="Y41" s="97">
        <f>IF(AND(MASTER_DATA_NORMALIZED!Y41=0,Y$22=$L$22),VLOOKUP(MASTER_DATA_PROCESSED!$C41,Backend!$Q$9:$T$52,3,FALSE),MASTER_DATA_NORMALIZED!Y41)</f>
        <v>0</v>
      </c>
      <c r="Z41" s="97">
        <f>IF(AND(MASTER_DATA_NORMALIZED!Z41=0,Z$22=$L$22),VLOOKUP(MASTER_DATA_PROCESSED!$C41,Backend!$Q$9:$T$52,3,FALSE),MASTER_DATA_NORMALIZED!Z41)</f>
        <v>0</v>
      </c>
      <c r="AA41" s="97">
        <f>IF(AND(MASTER_DATA_NORMALIZED!AA41=0,AA$22=$L$22),VLOOKUP(MASTER_DATA_PROCESSED!$C41,Backend!$Q$9:$T$52,3,FALSE),MASTER_DATA_NORMALIZED!AA41)</f>
        <v>0</v>
      </c>
      <c r="AB41" s="97" t="e">
        <f>IF(AND(MASTER_DATA_NORMALIZED!AB41=0,AB$22=$L$22),VLOOKUP(MASTER_DATA_PROCESSED!$C41,Backend!$Q$9:$T$52,3,FALSE),MASTER_DATA_NORMALIZED!AB41)</f>
        <v>#N/A</v>
      </c>
      <c r="AC41" s="97">
        <f>IF(AND(MASTER_DATA_NORMALIZED!AC41=0,AC$22=$L$22),VLOOKUP(MASTER_DATA_PROCESSED!$C41,Backend!$Q$9:$T$52,3,FALSE),MASTER_DATA_NORMALIZED!AC41)</f>
        <v>0</v>
      </c>
      <c r="AD41" s="97">
        <f>IF(AND(MASTER_DATA_NORMALIZED!AD41=0,AD$22=$L$22),VLOOKUP(MASTER_DATA_PROCESSED!$C41,Backend!$Q$9:$T$52,3,FALSE),MASTER_DATA_NORMALIZED!AD41)</f>
        <v>0</v>
      </c>
      <c r="AE41" s="97">
        <f>IF(AND(MASTER_DATA_NORMALIZED!AE41=0,AE$22=$L$22),VLOOKUP(MASTER_DATA_PROCESSED!$C41,Backend!$Q$9:$T$52,3,FALSE),MASTER_DATA_NORMALIZED!AE41)</f>
        <v>0</v>
      </c>
      <c r="AF41" s="97" t="e">
        <f>IF(AND(MASTER_DATA_NORMALIZED!AF41=0,AF$22=$L$22),VLOOKUP(MASTER_DATA_PROCESSED!$C41,Backend!$Q$9:$T$52,3,FALSE),MASTER_DATA_NORMALIZED!AF41)</f>
        <v>#N/A</v>
      </c>
      <c r="AG41" s="97">
        <f>IF(AND(MASTER_DATA_NORMALIZED!AG41=0,AG$22=$L$22),VLOOKUP(MASTER_DATA_PROCESSED!$C41,Backend!$Q$9:$T$52,3,FALSE),MASTER_DATA_NORMALIZED!AG41)</f>
        <v>0</v>
      </c>
      <c r="AH41" s="97">
        <f>IF(AND(MASTER_DATA_NORMALIZED!AH41=0,AH$22=$L$22),VLOOKUP(MASTER_DATA_PROCESSED!$C41,Backend!$Q$9:$T$52,3,FALSE),MASTER_DATA_NORMALIZED!AH41)</f>
        <v>0</v>
      </c>
      <c r="AI41" s="97">
        <f>IF(AND(MASTER_DATA_NORMALIZED!AI41=0,AI$22=$L$22),VLOOKUP(MASTER_DATA_PROCESSED!$C41,Backend!$Q$9:$T$52,3,FALSE),MASTER_DATA_NORMALIZED!AI41)</f>
        <v>0</v>
      </c>
      <c r="AJ41" s="97" t="e">
        <f>IF(AND(MASTER_DATA_NORMALIZED!AJ41=0,AJ$22=$L$22),VLOOKUP(MASTER_DATA_PROCESSED!$C41,Backend!$Q$9:$T$52,3,FALSE),MASTER_DATA_NORMALIZED!AJ41)</f>
        <v>#N/A</v>
      </c>
      <c r="AK41" s="97">
        <f>IF(AND(MASTER_DATA_NORMALIZED!AK41=0,AK$22=$L$22),VLOOKUP(MASTER_DATA_PROCESSED!$C41,Backend!$Q$9:$T$52,3,FALSE),MASTER_DATA_NORMALIZED!AK41)</f>
        <v>0</v>
      </c>
      <c r="AL41" s="97">
        <f>IF(AND(MASTER_DATA_NORMALIZED!AL41=0,AL$22=$L$22),VLOOKUP(MASTER_DATA_PROCESSED!$C41,Backend!$Q$9:$T$52,3,FALSE),MASTER_DATA_NORMALIZED!AL41)</f>
        <v>0</v>
      </c>
      <c r="AM41" s="97">
        <f>IF(AND(MASTER_DATA_NORMALIZED!AM41=0,AM$22=$L$22),VLOOKUP(MASTER_DATA_PROCESSED!$C41,Backend!$Q$9:$T$52,3,FALSE),MASTER_DATA_NORMALIZED!AM41)</f>
        <v>0</v>
      </c>
      <c r="AN41" s="97" t="e">
        <f>IF(AND(MASTER_DATA_NORMALIZED!AN41=0,AN$22=$L$22),VLOOKUP(MASTER_DATA_PROCESSED!$C41,Backend!$Q$9:$T$52,3,FALSE),MASTER_DATA_NORMALIZED!AN41)</f>
        <v>#N/A</v>
      </c>
      <c r="AO41" s="97">
        <f>IF(AND(MASTER_DATA_NORMALIZED!AO41=0,AO$22=$L$22),VLOOKUP(MASTER_DATA_PROCESSED!$C41,Backend!$Q$9:$T$52,3,FALSE),MASTER_DATA_NORMALIZED!AO41)</f>
        <v>0</v>
      </c>
      <c r="AP41" s="97">
        <f>IF(AND(MASTER_DATA_NORMALIZED!AP41=0,AP$22=$L$22),VLOOKUP(MASTER_DATA_PROCESSED!$C41,Backend!$Q$9:$T$52,3,FALSE),MASTER_DATA_NORMALIZED!AP41)</f>
        <v>0</v>
      </c>
      <c r="AQ41" s="97">
        <f>IF(AND(MASTER_DATA_NORMALIZED!AQ41=0,AQ$22=$L$22),VLOOKUP(MASTER_DATA_PROCESSED!$C41,Backend!$Q$9:$T$52,3,FALSE),MASTER_DATA_NORMALIZED!AQ41)</f>
        <v>0</v>
      </c>
      <c r="AR41" s="97" t="e">
        <f>IF(AND(MASTER_DATA_NORMALIZED!AR41=0,AR$22=$L$22),VLOOKUP(MASTER_DATA_PROCESSED!$C41,Backend!$Q$9:$T$52,3,FALSE),MASTER_DATA_NORMALIZED!AR41)</f>
        <v>#N/A</v>
      </c>
      <c r="AS41" s="97">
        <f>IF(AND(MASTER_DATA_NORMALIZED!AS41=0,AS$22=$L$22),VLOOKUP(MASTER_DATA_PROCESSED!$C41,Backend!$Q$9:$T$52,3,FALSE),MASTER_DATA_NORMALIZED!AS41)</f>
        <v>0</v>
      </c>
      <c r="AT41" s="97">
        <f>IF(AND(MASTER_DATA_NORMALIZED!AT41=0,AT$22=$L$22),VLOOKUP(MASTER_DATA_PROCESSED!$C41,Backend!$Q$9:$T$52,3,FALSE),MASTER_DATA_NORMALIZED!AT41)</f>
        <v>0</v>
      </c>
      <c r="AU41" s="97">
        <f>IF(AND(MASTER_DATA_NORMALIZED!AU41=0,AU$22=$L$22),VLOOKUP(MASTER_DATA_PROCESSED!$C41,Backend!$Q$9:$T$52,3,FALSE),MASTER_DATA_NORMALIZED!AU41)</f>
        <v>0</v>
      </c>
      <c r="AV41" s="97" t="e">
        <f>IF(AND(MASTER_DATA_NORMALIZED!AV41=0,AV$22=$L$22),VLOOKUP(MASTER_DATA_PROCESSED!$C41,Backend!$Q$9:$T$52,3,FALSE),MASTER_DATA_NORMALIZED!AV41)</f>
        <v>#N/A</v>
      </c>
      <c r="AW41" s="97">
        <f>IF(AND(MASTER_DATA_NORMALIZED!AW41=0,AW$22=$L$22),VLOOKUP(MASTER_DATA_PROCESSED!$C41,Backend!$Q$9:$T$52,3,FALSE),MASTER_DATA_NORMALIZED!AW41)</f>
        <v>0</v>
      </c>
      <c r="AX41" s="97">
        <f>IF(AND(MASTER_DATA_NORMALIZED!AX41=0,AX$22=$L$22),VLOOKUP(MASTER_DATA_PROCESSED!$C41,Backend!$Q$9:$T$52,3,FALSE),MASTER_DATA_NORMALIZED!AX41)</f>
        <v>0</v>
      </c>
      <c r="AY41" s="97">
        <f>IF(AND(MASTER_DATA_NORMALIZED!AY41=0,AY$22=$L$22),VLOOKUP(MASTER_DATA_PROCESSED!$C41,Backend!$Q$9:$T$52,3,FALSE),MASTER_DATA_NORMALIZED!AY41)</f>
        <v>0</v>
      </c>
      <c r="AZ41" s="97" t="e">
        <f>IF(AND(MASTER_DATA_NORMALIZED!AZ41=0,AZ$22=$L$22),VLOOKUP(MASTER_DATA_PROCESSED!$C41,Backend!$Q$9:$T$52,3,FALSE),MASTER_DATA_NORMALIZED!AZ41)</f>
        <v>#N/A</v>
      </c>
      <c r="BA41" s="97">
        <f>IF(AND(MASTER_DATA_NORMALIZED!BA41=0,BA$22=$L$22),VLOOKUP(MASTER_DATA_PROCESSED!$C41,Backend!$Q$9:$T$52,3,FALSE),MASTER_DATA_NORMALIZED!BA41)</f>
        <v>0</v>
      </c>
      <c r="BB41" s="97">
        <f>IF(AND(MASTER_DATA_NORMALIZED!BB41=0,BB$22=$L$22),VLOOKUP(MASTER_DATA_PROCESSED!$C41,Backend!$Q$9:$T$52,3,FALSE),MASTER_DATA_NORMALIZED!BB41)</f>
        <v>0</v>
      </c>
      <c r="BC41" s="97">
        <f>IF(AND(MASTER_DATA_NORMALIZED!BC41=0,BC$22=$L$22),VLOOKUP(MASTER_DATA_PROCESSED!$C41,Backend!$Q$9:$T$52,3,FALSE),MASTER_DATA_NORMALIZED!BC41)</f>
        <v>0</v>
      </c>
      <c r="BD41" s="97" t="e">
        <f>IF(AND(MASTER_DATA_NORMALIZED!BD41=0,BD$22=$L$22),VLOOKUP(MASTER_DATA_PROCESSED!$C41,Backend!$Q$9:$T$52,3,FALSE),MASTER_DATA_NORMALIZED!BD41)</f>
        <v>#N/A</v>
      </c>
      <c r="BE41" s="97">
        <f>IF(AND(MASTER_DATA_NORMALIZED!BE41=0,BE$22=$L$22),VLOOKUP(MASTER_DATA_PROCESSED!$C41,Backend!$Q$9:$T$52,3,FALSE),MASTER_DATA_NORMALIZED!BE41)</f>
        <v>0</v>
      </c>
      <c r="BF41" s="97">
        <f>IF(AND(MASTER_DATA_NORMALIZED!BF41=0,BF$22=$L$22),VLOOKUP(MASTER_DATA_PROCESSED!$C41,Backend!$Q$9:$T$52,3,FALSE),MASTER_DATA_NORMALIZED!BF41)</f>
        <v>0</v>
      </c>
      <c r="BG41" s="97">
        <f>IF(AND(MASTER_DATA_NORMALIZED!BG41=0,BG$22=$L$22),VLOOKUP(MASTER_DATA_PROCESSED!$C41,Backend!$Q$9:$T$52,3,FALSE),MASTER_DATA_NORMALIZED!BG41)</f>
        <v>0</v>
      </c>
      <c r="BH41" s="97" t="e">
        <f>IF(AND(MASTER_DATA_NORMALIZED!BH41=0,BH$22=$L$22),VLOOKUP(MASTER_DATA_PROCESSED!$C41,Backend!$Q$9:$T$52,3,FALSE),MASTER_DATA_NORMALIZED!BH41)</f>
        <v>#N/A</v>
      </c>
      <c r="BI41" s="97">
        <f>IF(AND(MASTER_DATA_NORMALIZED!BI41=0,BI$22=$L$22),VLOOKUP(MASTER_DATA_PROCESSED!$C41,Backend!$Q$9:$T$52,3,FALSE),MASTER_DATA_NORMALIZED!BI41)</f>
        <v>0</v>
      </c>
      <c r="BJ41" s="97">
        <f>IF(AND(MASTER_DATA_NORMALIZED!BJ41=0,BJ$22=$L$22),VLOOKUP(MASTER_DATA_PROCESSED!$C41,Backend!$Q$9:$T$52,3,FALSE),MASTER_DATA_NORMALIZED!BJ41)</f>
        <v>0</v>
      </c>
      <c r="BK41" s="97">
        <f>IF(AND(MASTER_DATA_NORMALIZED!BK41=0,BK$22=$L$22),VLOOKUP(MASTER_DATA_PROCESSED!$C41,Backend!$Q$9:$T$52,3,FALSE),MASTER_DATA_NORMALIZED!BK41)</f>
        <v>0</v>
      </c>
      <c r="BL41" s="97" t="e">
        <f>IF(AND(MASTER_DATA_NORMALIZED!BL41=0,BL$22=$L$22),VLOOKUP(MASTER_DATA_PROCESSED!$C41,Backend!$Q$9:$T$52,3,FALSE),MASTER_DATA_NORMALIZED!BL41)</f>
        <v>#N/A</v>
      </c>
      <c r="BM41" s="97">
        <f>IF(AND(MASTER_DATA_NORMALIZED!BM41=0,BM$22=$L$22),VLOOKUP(MASTER_DATA_PROCESSED!$C41,Backend!$Q$9:$T$52,3,FALSE),MASTER_DATA_NORMALIZED!BM41)</f>
        <v>0</v>
      </c>
      <c r="BN41" s="97">
        <f>IF(AND(MASTER_DATA_NORMALIZED!BN41=0,BN$22=$L$22),VLOOKUP(MASTER_DATA_PROCESSED!$C41,Backend!$Q$9:$T$52,3,FALSE),MASTER_DATA_NORMALIZED!BN41)</f>
        <v>0</v>
      </c>
      <c r="BO41" s="97">
        <f>IF(AND(MASTER_DATA_NORMALIZED!BO41=0,BO$22=$L$22),VLOOKUP(MASTER_DATA_PROCESSED!$C41,Backend!$Q$9:$T$52,3,FALSE),MASTER_DATA_NORMALIZED!BO41)</f>
        <v>0</v>
      </c>
      <c r="BP41" s="97">
        <f>IF(AND(MASTER_DATA_NORMALIZED!BP41=0,BP$22=$L$22),VLOOKUP(MASTER_DATA_PROCESSED!$C41,Backend!$Q$9:$T$52,3,FALSE),MASTER_DATA_NORMALIZED!BP41)</f>
        <v>90.707095624809668</v>
      </c>
      <c r="BQ41" s="97">
        <f>IF(AND(MASTER_DATA_NORMALIZED!BQ41=0,BQ$22=$L$22),VLOOKUP(MASTER_DATA_PROCESSED!$C41,Backend!$Q$9:$T$52,3,FALSE),MASTER_DATA_NORMALIZED!BQ41)</f>
        <v>0</v>
      </c>
      <c r="BR41" s="97">
        <f>IF(AND(MASTER_DATA_NORMALIZED!BR41=0,BR$22=$L$22),VLOOKUP(MASTER_DATA_PROCESSED!$C41,Backend!$Q$9:$T$52,3,FALSE),MASTER_DATA_NORMALIZED!BR41)</f>
        <v>0</v>
      </c>
      <c r="BS41" s="97">
        <f>IF(AND(MASTER_DATA_NORMALIZED!BS41=0,BS$22=$L$22),VLOOKUP(MASTER_DATA_PROCESSED!$C41,Backend!$Q$9:$T$52,3,FALSE),MASTER_DATA_NORMALIZED!BS41)</f>
        <v>0</v>
      </c>
      <c r="BT41" s="97">
        <f>IF(AND(MASTER_DATA_NORMALIZED!BT41=0,BT$22=$L$22),VLOOKUP(MASTER_DATA_PROCESSED!$C41,Backend!$Q$9:$T$52,3,FALSE),MASTER_DATA_NORMALIZED!BT41)</f>
        <v>69.715103738646519</v>
      </c>
      <c r="BU41" s="97">
        <f>IF(AND(MASTER_DATA_NORMALIZED!BU41=0,BU$22=$L$22),VLOOKUP(MASTER_DATA_PROCESSED!$C41,Backend!$Q$9:$T$52,3,FALSE),MASTER_DATA_NORMALIZED!BU41)</f>
        <v>0</v>
      </c>
      <c r="BV41" s="97">
        <f>IF(AND(MASTER_DATA_NORMALIZED!BV41=0,BV$22=$L$22),VLOOKUP(MASTER_DATA_PROCESSED!$C41,Backend!$Q$9:$T$52,3,FALSE),MASTER_DATA_NORMALIZED!BV41)</f>
        <v>0</v>
      </c>
      <c r="BW41" s="97">
        <f>IF(AND(MASTER_DATA_NORMALIZED!BW41=0,BW$22=$L$22),VLOOKUP(MASTER_DATA_PROCESSED!$C41,Backend!$Q$9:$T$52,3,FALSE),MASTER_DATA_NORMALIZED!BW41)</f>
        <v>0</v>
      </c>
      <c r="BX41" s="97">
        <f>IF(AND(MASTER_DATA_NORMALIZED!BX41=0,BX$22=$L$22),VLOOKUP(MASTER_DATA_PROCESSED!$C41,Backend!$Q$9:$T$52,3,FALSE),MASTER_DATA_NORMALIZED!BX41)</f>
        <v>83.328203459651803</v>
      </c>
      <c r="BY41" s="97">
        <f>IF(AND(MASTER_DATA_NORMALIZED!BY41=0,BY$22=$L$22),VLOOKUP(MASTER_DATA_PROCESSED!$C41,Backend!$Q$9:$T$52,3,FALSE),MASTER_DATA_NORMALIZED!BY41)</f>
        <v>0</v>
      </c>
      <c r="BZ41" s="97">
        <f>IF(AND(MASTER_DATA_NORMALIZED!BZ41=0,BZ$22=$L$22),VLOOKUP(MASTER_DATA_PROCESSED!$C41,Backend!$Q$9:$T$52,3,FALSE),MASTER_DATA_NORMALIZED!BZ41)</f>
        <v>0</v>
      </c>
      <c r="CA41" s="97">
        <f>IF(AND(MASTER_DATA_NORMALIZED!CA41=0,CA$22=$L$22),VLOOKUP(MASTER_DATA_PROCESSED!$C41,Backend!$Q$9:$T$52,3,FALSE),MASTER_DATA_NORMALIZED!CA41)</f>
        <v>0</v>
      </c>
      <c r="CB41" s="97">
        <f>IF(AND(MASTER_DATA_NORMALIZED!CB41=0,CB$22=$L$22),VLOOKUP(MASTER_DATA_PROCESSED!$C41,Backend!$Q$9:$T$52,3,FALSE),MASTER_DATA_NORMALIZED!CB41)</f>
        <v>71.524202680414277</v>
      </c>
      <c r="CC41" s="97">
        <f>IF(AND(MASTER_DATA_NORMALIZED!CC41=0,CC$22=$L$22),VLOOKUP(MASTER_DATA_PROCESSED!$C41,Backend!$Q$9:$T$52,3,FALSE),MASTER_DATA_NORMALIZED!CC41)</f>
        <v>0</v>
      </c>
      <c r="CD41" s="97">
        <f>IF(AND(MASTER_DATA_NORMALIZED!CD41=0,CD$22=$L$22),VLOOKUP(MASTER_DATA_PROCESSED!$C41,Backend!$Q$9:$T$52,3,FALSE),MASTER_DATA_NORMALIZED!CD41)</f>
        <v>0</v>
      </c>
      <c r="CE41" s="97">
        <f>IF(AND(MASTER_DATA_NORMALIZED!CE41=0,CE$22=$L$22),VLOOKUP(MASTER_DATA_PROCESSED!$C41,Backend!$Q$9:$T$52,3,FALSE),MASTER_DATA_NORMALIZED!CE41)</f>
        <v>0</v>
      </c>
      <c r="CF41" s="97">
        <f>IF(AND(MASTER_DATA_NORMALIZED!CF41=0,CF$22=$L$22),VLOOKUP(MASTER_DATA_PROCESSED!$C41,Backend!$Q$9:$T$52,3,FALSE),MASTER_DATA_NORMALIZED!CF41)</f>
        <v>57.499924517054865</v>
      </c>
      <c r="CG41" s="97">
        <f>IF(AND(MASTER_DATA_NORMALIZED!CG41=0,CG$22=$L$22),VLOOKUP(MASTER_DATA_PROCESSED!$C41,Backend!$Q$9:$T$52,3,FALSE),MASTER_DATA_NORMALIZED!CG41)</f>
        <v>0</v>
      </c>
      <c r="CH41" s="97">
        <f>IF(AND(MASTER_DATA_NORMALIZED!CH41=0,CH$22=$L$22),VLOOKUP(MASTER_DATA_PROCESSED!$C41,Backend!$Q$9:$T$52,3,FALSE),MASTER_DATA_NORMALIZED!CH41)</f>
        <v>0</v>
      </c>
      <c r="CI41" s="97">
        <f>IF(AND(MASTER_DATA_NORMALIZED!CI41=0,CI$22=$L$22),VLOOKUP(MASTER_DATA_PROCESSED!$C41,Backend!$Q$9:$T$52,3,FALSE),MASTER_DATA_NORMALIZED!CI41)</f>
        <v>0</v>
      </c>
      <c r="CJ41" s="97" t="e">
        <f>IF(AND(MASTER_DATA_NORMALIZED!CJ41=0,CJ$22=$L$22),VLOOKUP(MASTER_DATA_PROCESSED!$C41,Backend!$Q$9:$T$52,3,FALSE),MASTER_DATA_NORMALIZED!CJ41)</f>
        <v>#N/A</v>
      </c>
      <c r="CK41" s="97">
        <f>IF(AND(MASTER_DATA_NORMALIZED!CK41=0,CK$22=$L$22),VLOOKUP(MASTER_DATA_PROCESSED!$C41,Backend!$Q$9:$T$52,3,FALSE),MASTER_DATA_NORMALIZED!CK41)</f>
        <v>0</v>
      </c>
      <c r="CL41" s="97">
        <f>IF(AND(MASTER_DATA_NORMALIZED!CL41=0,CL$22=$L$22),VLOOKUP(MASTER_DATA_PROCESSED!$C41,Backend!$Q$9:$T$52,3,FALSE),MASTER_DATA_NORMALIZED!CL41)</f>
        <v>0</v>
      </c>
      <c r="CM41" s="97">
        <f>IF(AND(MASTER_DATA_NORMALIZED!CM41=0,CM$22=$L$22),VLOOKUP(MASTER_DATA_PROCESSED!$C41,Backend!$Q$9:$T$52,3,FALSE),MASTER_DATA_NORMALIZED!CM41)</f>
        <v>0</v>
      </c>
      <c r="CN41" s="97" t="e">
        <f>IF(AND(MASTER_DATA_NORMALIZED!CN41=0,CN$22=$L$22),VLOOKUP(MASTER_DATA_PROCESSED!$C41,Backend!$Q$9:$T$52,3,FALSE),MASTER_DATA_NORMALIZED!CN41)</f>
        <v>#N/A</v>
      </c>
      <c r="CO41" s="97">
        <f>IF(AND(MASTER_DATA_NORMALIZED!CO41=0,CO$22=$L$22),VLOOKUP(MASTER_DATA_PROCESSED!$C41,Backend!$Q$9:$T$52,3,FALSE),MASTER_DATA_NORMALIZED!CO41)</f>
        <v>0</v>
      </c>
      <c r="CP41" s="97">
        <f>IF(AND(MASTER_DATA_NORMALIZED!CP41=0,CP$22=$L$22),VLOOKUP(MASTER_DATA_PROCESSED!$C41,Backend!$Q$9:$T$52,3,FALSE),MASTER_DATA_NORMALIZED!CP41)</f>
        <v>0</v>
      </c>
      <c r="CQ41" s="97">
        <f>IF(AND(MASTER_DATA_NORMALIZED!CQ41=0,CQ$22=$L$22),VLOOKUP(MASTER_DATA_PROCESSED!$C41,Backend!$Q$9:$T$52,3,FALSE),MASTER_DATA_NORMALIZED!CQ41)</f>
        <v>0</v>
      </c>
      <c r="CR41" s="97" t="e">
        <f>IF(AND(MASTER_DATA_NORMALIZED!CR41=0,CR$22=$L$22),VLOOKUP(MASTER_DATA_PROCESSED!$C41,Backend!$Q$9:$T$52,3,FALSE),MASTER_DATA_NORMALIZED!CR41)</f>
        <v>#N/A</v>
      </c>
      <c r="CS41" s="97">
        <f>IF(AND(MASTER_DATA_NORMALIZED!CS41=0,CS$22=$L$22),VLOOKUP(MASTER_DATA_PROCESSED!$C41,Backend!$Q$9:$T$52,3,FALSE),MASTER_DATA_NORMALIZED!CS41)</f>
        <v>0</v>
      </c>
      <c r="CT41" s="97">
        <f>IF(AND(MASTER_DATA_NORMALIZED!CT41=0,CT$22=$L$22),VLOOKUP(MASTER_DATA_PROCESSED!$C41,Backend!$Q$9:$T$52,3,FALSE),MASTER_DATA_NORMALIZED!CT41)</f>
        <v>0</v>
      </c>
      <c r="CU41" s="97">
        <f>IF(AND(MASTER_DATA_NORMALIZED!CU41=0,CU$22=$L$22),VLOOKUP(MASTER_DATA_PROCESSED!$C41,Backend!$Q$9:$T$52,3,FALSE),MASTER_DATA_NORMALIZED!CU41)</f>
        <v>0</v>
      </c>
      <c r="CV41" s="97">
        <f>IF(AND(MASTER_DATA_NORMALIZED!CV41=0,CV$22=$L$22),VLOOKUP(MASTER_DATA_PROCESSED!$C41,Backend!$Q$9:$T$52,3,FALSE),MASTER_DATA_NORMALIZED!CV41)</f>
        <v>58.322588250610089</v>
      </c>
      <c r="CW41" s="97">
        <f>IF(AND(MASTER_DATA_NORMALIZED!CW41=0,CW$22=$L$22),VLOOKUP(MASTER_DATA_PROCESSED!$C41,Backend!$Q$9:$T$52,3,FALSE),MASTER_DATA_NORMALIZED!CW41)</f>
        <v>0</v>
      </c>
      <c r="CX41" s="97">
        <f>IF(AND(MASTER_DATA_NORMALIZED!CX41=0,CX$22=$L$22),VLOOKUP(MASTER_DATA_PROCESSED!$C41,Backend!$Q$9:$T$52,3,FALSE),MASTER_DATA_NORMALIZED!CX41)</f>
        <v>0</v>
      </c>
      <c r="CY41" s="97">
        <f>IF(AND(MASTER_DATA_NORMALIZED!CY41=0,CY$22=$L$22),VLOOKUP(MASTER_DATA_PROCESSED!$C41,Backend!$Q$9:$T$52,3,FALSE),MASTER_DATA_NORMALIZED!CY41)</f>
        <v>0</v>
      </c>
      <c r="CZ41" s="97">
        <f>IF(AND(MASTER_DATA_NORMALIZED!CZ41=0,CZ$22=$L$22),VLOOKUP(MASTER_DATA_PROCESSED!$C41,Backend!$Q$9:$T$52,3,FALSE),MASTER_DATA_NORMALIZED!CZ41)</f>
        <v>70.713026244102593</v>
      </c>
      <c r="DA41" s="97" t="e">
        <f>IF(AND(MASTER_DATA_NORMALIZED!DA41=0,DA$22=$L$22),VLOOKUP(MASTER_DATA_PROCESSED!$C41,Backend!$Q$9:$T$52,3,FALSE),MASTER_DATA_NORMALIZED!DA41)</f>
        <v>#DIV/0!</v>
      </c>
      <c r="DB41" s="97" t="e">
        <f>IF(AND(MASTER_DATA_NORMALIZED!DB41=0,DB$22=$L$22),VLOOKUP(MASTER_DATA_PROCESSED!$C41,Backend!$Q$9:$T$52,3,FALSE),MASTER_DATA_NORMALIZED!DB41)</f>
        <v>#DIV/0!</v>
      </c>
      <c r="DC41" s="97" t="e">
        <f>IF(AND(MASTER_DATA_NORMALIZED!DC41=0,DC$22=$L$22),VLOOKUP(MASTER_DATA_PROCESSED!$C41,Backend!$Q$9:$T$52,3,FALSE),MASTER_DATA_NORMALIZED!DC41)</f>
        <v>#DIV/0!</v>
      </c>
      <c r="DD41" s="97" t="e">
        <f>IF(AND(MASTER_DATA_NORMALIZED!DD41=0,DD$22=$L$22),VLOOKUP(MASTER_DATA_PROCESSED!$C41,Backend!$Q$9:$T$52,3,FALSE),MASTER_DATA_NORMALIZED!DD41)</f>
        <v>#N/A</v>
      </c>
      <c r="DE41" s="97">
        <f>IF(AND(MASTER_DATA_NORMALIZED!DE41=0,DE$22=$L$22),VLOOKUP(MASTER_DATA_PROCESSED!$C41,Backend!$Q$9:$T$52,3,FALSE),MASTER_DATA_NORMALIZED!DE41)</f>
        <v>0</v>
      </c>
      <c r="DF41" s="97">
        <f>IF(AND(MASTER_DATA_NORMALIZED!DF41=0,DF$22=$L$22),VLOOKUP(MASTER_DATA_PROCESSED!$C41,Backend!$Q$9:$T$52,3,FALSE),MASTER_DATA_NORMALIZED!DF41)</f>
        <v>0</v>
      </c>
      <c r="DG41" s="97">
        <f>IF(AND(MASTER_DATA_NORMALIZED!DG41=0,DG$22=$L$22),VLOOKUP(MASTER_DATA_PROCESSED!$C41,Backend!$Q$9:$T$52,3,FALSE),MASTER_DATA_NORMALIZED!DG41)</f>
        <v>0</v>
      </c>
      <c r="DH41" s="97" t="e">
        <f>IF(AND(MASTER_DATA_NORMALIZED!DH41=0,DH$22=$L$22),VLOOKUP(MASTER_DATA_PROCESSED!$C41,Backend!$Q$9:$T$52,3,FALSE),MASTER_DATA_NORMALIZED!DH41)</f>
        <v>#N/A</v>
      </c>
      <c r="DI41" s="97">
        <f>IF(AND(MASTER_DATA_NORMALIZED!DI41=0,DI$22=$L$22),VLOOKUP(MASTER_DATA_PROCESSED!$C41,Backend!$Q$9:$T$52,3,FALSE),MASTER_DATA_NORMALIZED!DI41)</f>
        <v>0</v>
      </c>
      <c r="DJ41" s="97">
        <f>IF(AND(MASTER_DATA_NORMALIZED!DJ41=0,DJ$22=$L$22),VLOOKUP(MASTER_DATA_PROCESSED!$C41,Backend!$Q$9:$T$52,3,FALSE),MASTER_DATA_NORMALIZED!DJ41)</f>
        <v>0</v>
      </c>
      <c r="DK41" s="97">
        <f>IF(AND(MASTER_DATA_NORMALIZED!DK41=0,DK$22=$L$22),VLOOKUP(MASTER_DATA_PROCESSED!$C41,Backend!$Q$9:$T$52,3,FALSE),MASTER_DATA_NORMALIZED!DK41)</f>
        <v>0</v>
      </c>
      <c r="DL41" s="97" t="e">
        <f>IF(AND(MASTER_DATA_NORMALIZED!DL41=0,DL$22=$L$22),VLOOKUP(MASTER_DATA_PROCESSED!$C41,Backend!$Q$9:$T$52,3,FALSE),MASTER_DATA_NORMALIZED!DL41)</f>
        <v>#N/A</v>
      </c>
      <c r="DM41" s="97">
        <f>IF(AND(MASTER_DATA_NORMALIZED!DM41=0,DM$22=$L$22),VLOOKUP(MASTER_DATA_PROCESSED!$C41,Backend!$Q$9:$T$52,3,FALSE),MASTER_DATA_NORMALIZED!DM41)</f>
        <v>0</v>
      </c>
      <c r="DN41" s="97">
        <f>IF(AND(MASTER_DATA_NORMALIZED!DN41=0,DN$22=$L$22),VLOOKUP(MASTER_DATA_PROCESSED!$C41,Backend!$Q$9:$T$52,3,FALSE),MASTER_DATA_NORMALIZED!DN41)</f>
        <v>0</v>
      </c>
      <c r="DO41" s="97">
        <f>IF(AND(MASTER_DATA_NORMALIZED!DO41=0,DO$22=$L$22),VLOOKUP(MASTER_DATA_PROCESSED!$C41,Backend!$Q$9:$T$52,3,FALSE),MASTER_DATA_NORMALIZED!DO41)</f>
        <v>0</v>
      </c>
      <c r="DP41" s="97" t="e">
        <f>IF(AND(MASTER_DATA_NORMALIZED!DP41=0,DP$22=$L$22),VLOOKUP(MASTER_DATA_PROCESSED!$C41,Backend!$Q$9:$T$52,3,FALSE),MASTER_DATA_NORMALIZED!DP41)</f>
        <v>#N/A</v>
      </c>
      <c r="DQ41" s="97">
        <f>IF(AND(MASTER_DATA_NORMALIZED!DQ41=0,DQ$22=$L$22),VLOOKUP(MASTER_DATA_PROCESSED!$C41,Backend!$Q$9:$T$52,3,FALSE),MASTER_DATA_NORMALIZED!DQ41)</f>
        <v>0</v>
      </c>
      <c r="DR41" s="97">
        <f>IF(AND(MASTER_DATA_NORMALIZED!DR41=0,DR$22=$L$22),VLOOKUP(MASTER_DATA_PROCESSED!$C41,Backend!$Q$9:$T$52,3,FALSE),MASTER_DATA_NORMALIZED!DR41)</f>
        <v>0</v>
      </c>
      <c r="DS41" s="97">
        <f>IF(AND(MASTER_DATA_NORMALIZED!DS41=0,DS$22=$L$22),VLOOKUP(MASTER_DATA_PROCESSED!$C41,Backend!$Q$9:$T$52,3,FALSE),MASTER_DATA_NORMALIZED!DS41)</f>
        <v>0</v>
      </c>
      <c r="DT41" s="97" t="e">
        <f>IF(AND(MASTER_DATA_NORMALIZED!DT41=0,DT$22=$L$22),VLOOKUP(MASTER_DATA_PROCESSED!$C41,Backend!$Q$9:$T$52,3,FALSE),MASTER_DATA_NORMALIZED!DT41)</f>
        <v>#N/A</v>
      </c>
      <c r="DU41" s="97">
        <f>IF(AND(MASTER_DATA_NORMALIZED!DU41=0,DU$22=$L$22),VLOOKUP(MASTER_DATA_PROCESSED!$C41,Backend!$Q$9:$T$52,3,FALSE),MASTER_DATA_NORMALIZED!DU41)</f>
        <v>0</v>
      </c>
      <c r="DV41" s="97">
        <f>IF(AND(MASTER_DATA_NORMALIZED!DV41=0,DV$22=$L$22),VLOOKUP(MASTER_DATA_PROCESSED!$C41,Backend!$Q$9:$T$52,3,FALSE),MASTER_DATA_NORMALIZED!DV41)</f>
        <v>0</v>
      </c>
      <c r="DW41" s="97">
        <f>IF(AND(MASTER_DATA_NORMALIZED!DW41=0,DW$22=$L$22),VLOOKUP(MASTER_DATA_PROCESSED!$C41,Backend!$Q$9:$T$52,3,FALSE),MASTER_DATA_NORMALIZED!DW41)</f>
        <v>0</v>
      </c>
      <c r="DX41" s="97" t="e">
        <f>IF(AND(MASTER_DATA_NORMALIZED!DX41=0,DX$22=$L$22),VLOOKUP(MASTER_DATA_PROCESSED!$C41,Backend!$Q$9:$T$52,3,FALSE),MASTER_DATA_NORMALIZED!DX41)</f>
        <v>#N/A</v>
      </c>
      <c r="DY41" s="97">
        <f>IF(AND(MASTER_DATA_NORMALIZED!DY41=0,DY$22=$L$22),VLOOKUP(MASTER_DATA_PROCESSED!$C41,Backend!$Q$9:$T$52,3,FALSE),MASTER_DATA_NORMALIZED!DY41)</f>
        <v>0</v>
      </c>
      <c r="DZ41" s="97">
        <f>IF(AND(MASTER_DATA_NORMALIZED!DZ41=0,DZ$22=$L$22),VLOOKUP(MASTER_DATA_PROCESSED!$C41,Backend!$Q$9:$T$52,3,FALSE),MASTER_DATA_NORMALIZED!DZ41)</f>
        <v>0</v>
      </c>
      <c r="EA41" s="97">
        <f>IF(AND(MASTER_DATA_NORMALIZED!EA41=0,EA$22=$L$22),VLOOKUP(MASTER_DATA_PROCESSED!$C41,Backend!$Q$9:$T$52,3,FALSE),MASTER_DATA_NORMALIZED!EA41)</f>
        <v>0</v>
      </c>
      <c r="EB41" s="97" t="e">
        <f>IF(AND(MASTER_DATA_NORMALIZED!EB41=0,EB$22=$L$22),VLOOKUP(MASTER_DATA_PROCESSED!$C41,Backend!$Q$9:$T$52,3,FALSE),MASTER_DATA_NORMALIZED!EB41)</f>
        <v>#N/A</v>
      </c>
      <c r="EC41" s="97" t="e">
        <f>IF(AND(MASTER_DATA_NORMALIZED!EC41=0,EC$22=$L$22),VLOOKUP(MASTER_DATA_PROCESSED!$C41,Backend!$Q$9:$T$52,3,FALSE),MASTER_DATA_NORMALIZED!EC41)</f>
        <v>#DIV/0!</v>
      </c>
      <c r="ED41" s="97" t="e">
        <f>IF(AND(MASTER_DATA_NORMALIZED!ED41=0,ED$22=$L$22),VLOOKUP(MASTER_DATA_PROCESSED!$C41,Backend!$Q$9:$T$52,3,FALSE),MASTER_DATA_NORMALIZED!ED41)</f>
        <v>#DIV/0!</v>
      </c>
      <c r="EE41" s="97" t="e">
        <f>IF(AND(MASTER_DATA_NORMALIZED!EE41=0,EE$22=$L$22),VLOOKUP(MASTER_DATA_PROCESSED!$C41,Backend!$Q$9:$T$52,3,FALSE),MASTER_DATA_NORMALIZED!EE41)</f>
        <v>#DIV/0!</v>
      </c>
      <c r="EF41" s="97" t="e">
        <f>IF(AND(MASTER_DATA_NORMALIZED!EF41=0,EF$22=$L$22),VLOOKUP(MASTER_DATA_PROCESSED!$C41,Backend!$Q$9:$T$52,3,FALSE),MASTER_DATA_NORMALIZED!EF41)</f>
        <v>#VALUE!</v>
      </c>
      <c r="EG41" s="97">
        <f>IF(AND(MASTER_DATA_NORMALIZED!EG41=0,EG$22=$L$22),VLOOKUP(MASTER_DATA_PROCESSED!$C41,Backend!$Q$9:$T$52,3,FALSE),MASTER_DATA_NORMALIZED!EG41)</f>
        <v>0</v>
      </c>
      <c r="EH41" s="97">
        <f>IF(AND(MASTER_DATA_NORMALIZED!EH41=0,EH$22=$L$22),VLOOKUP(MASTER_DATA_PROCESSED!$C41,Backend!$Q$9:$T$52,3,FALSE),MASTER_DATA_NORMALIZED!EH41)</f>
        <v>0</v>
      </c>
      <c r="EI41" s="97">
        <f>IF(AND(MASTER_DATA_NORMALIZED!EI41=0,EI$22=$L$22),VLOOKUP(MASTER_DATA_PROCESSED!$C41,Backend!$Q$9:$T$52,3,FALSE),MASTER_DATA_NORMALIZED!EI41)</f>
        <v>0</v>
      </c>
      <c r="EJ41" s="97" t="e">
        <f>IF(AND(MASTER_DATA_NORMALIZED!EJ41=0,EJ$22=$L$22),VLOOKUP(MASTER_DATA_PROCESSED!$C41,Backend!$Q$9:$T$52,3,FALSE),MASTER_DATA_NORMALIZED!EJ41)</f>
        <v>#N/A</v>
      </c>
      <c r="EK41" s="97">
        <f>IF(AND(MASTER_DATA_NORMALIZED!EK41=0,EK$22=$L$22),VLOOKUP(MASTER_DATA_PROCESSED!$C41,Backend!$Q$9:$T$52,3,FALSE),MASTER_DATA_NORMALIZED!EK41)</f>
        <v>0</v>
      </c>
      <c r="EL41" s="97">
        <f>IF(AND(MASTER_DATA_NORMALIZED!EL41=0,EL$22=$L$22),VLOOKUP(MASTER_DATA_PROCESSED!$C41,Backend!$Q$9:$T$52,3,FALSE),MASTER_DATA_NORMALIZED!EL41)</f>
        <v>0</v>
      </c>
      <c r="EM41" s="97">
        <f>IF(AND(MASTER_DATA_NORMALIZED!EM41=0,EM$22=$L$22),VLOOKUP(MASTER_DATA_PROCESSED!$C41,Backend!$Q$9:$T$52,3,FALSE),MASTER_DATA_NORMALIZED!EM41)</f>
        <v>0</v>
      </c>
      <c r="EN41" s="97">
        <f>IF(AND(MASTER_DATA_NORMALIZED!EN41=0,EN$22=$L$22),VLOOKUP(MASTER_DATA_PROCESSED!$C41,Backend!$Q$9:$T$52,3,FALSE),MASTER_DATA_NORMALIZED!EN41)</f>
        <v>239.81333945541704</v>
      </c>
      <c r="EO41" s="97">
        <f>IF(AND(MASTER_DATA_NORMALIZED!EO41=0,EO$22=$L$22),VLOOKUP(MASTER_DATA_PROCESSED!$C41,Backend!$Q$9:$T$52,3,FALSE),MASTER_DATA_NORMALIZED!EO41)</f>
        <v>0</v>
      </c>
      <c r="EP41" s="97">
        <f>IF(AND(MASTER_DATA_NORMALIZED!EP41=0,EP$22=$L$22),VLOOKUP(MASTER_DATA_PROCESSED!$C41,Backend!$Q$9:$T$52,3,FALSE),MASTER_DATA_NORMALIZED!EP41)</f>
        <v>0</v>
      </c>
      <c r="EQ41" s="97">
        <f>IF(AND(MASTER_DATA_NORMALIZED!EQ41=0,EQ$22=$L$22),VLOOKUP(MASTER_DATA_PROCESSED!$C41,Backend!$Q$9:$T$52,3,FALSE),MASTER_DATA_NORMALIZED!EQ41)</f>
        <v>0</v>
      </c>
      <c r="ER41" s="97">
        <f>IF(AND(MASTER_DATA_NORMALIZED!ER41=0,ER$22=$L$22),VLOOKUP(MASTER_DATA_PROCESSED!$C41,Backend!$Q$9:$T$52,3,FALSE),MASTER_DATA_NORMALIZED!ER41)</f>
        <v>62.281851372232346</v>
      </c>
      <c r="ES41" s="97">
        <f>IF(AND(MASTER_DATA_NORMALIZED!ES41=0,ES$22=$L$22),VLOOKUP(MASTER_DATA_PROCESSED!$C41,Backend!$Q$9:$T$52,3,FALSE),MASTER_DATA_NORMALIZED!ES41)</f>
        <v>0</v>
      </c>
      <c r="ET41" s="97">
        <f>IF(AND(MASTER_DATA_NORMALIZED!ET41=0,ET$22=$L$22),VLOOKUP(MASTER_DATA_PROCESSED!$C41,Backend!$Q$9:$T$52,3,FALSE),MASTER_DATA_NORMALIZED!ET41)</f>
        <v>0</v>
      </c>
      <c r="EU41" s="97">
        <f>IF(AND(MASTER_DATA_NORMALIZED!EU41=0,EU$22=$L$22),VLOOKUP(MASTER_DATA_PROCESSED!$C41,Backend!$Q$9:$T$52,3,FALSE),MASTER_DATA_NORMALIZED!EU41)</f>
        <v>0</v>
      </c>
      <c r="EV41" s="97">
        <f>IF(AND(MASTER_DATA_NORMALIZED!EV41=0,EV$22=$L$22),VLOOKUP(MASTER_DATA_PROCESSED!$C41,Backend!$Q$9:$T$52,3,FALSE),MASTER_DATA_NORMALIZED!EV41)</f>
        <v>62.281851372232346</v>
      </c>
      <c r="EW41" s="97">
        <f>IF(AND(MASTER_DATA_NORMALIZED!EW41=0,EW$22=$L$22),VLOOKUP(MASTER_DATA_PROCESSED!$C41,Backend!$Q$9:$T$52,3,FALSE),MASTER_DATA_NORMALIZED!EW41)</f>
        <v>0</v>
      </c>
      <c r="EX41" s="97">
        <f>IF(AND(MASTER_DATA_NORMALIZED!EX41=0,EX$22=$L$22),VLOOKUP(MASTER_DATA_PROCESSED!$C41,Backend!$Q$9:$T$52,3,FALSE),MASTER_DATA_NORMALIZED!EX41)</f>
        <v>0</v>
      </c>
      <c r="EY41" s="97">
        <f>IF(AND(MASTER_DATA_NORMALIZED!EY41=0,EY$22=$L$22),VLOOKUP(MASTER_DATA_PROCESSED!$C41,Backend!$Q$9:$T$52,3,FALSE),MASTER_DATA_NORMALIZED!EY41)</f>
        <v>0</v>
      </c>
      <c r="EZ41" s="97">
        <f>IF(AND(MASTER_DATA_NORMALIZED!EZ41=0,EZ$22=$L$22),VLOOKUP(MASTER_DATA_PROCESSED!$C41,Backend!$Q$9:$T$52,3,FALSE),MASTER_DATA_NORMALIZED!EZ41)</f>
        <v>17.310338091098998</v>
      </c>
      <c r="FA41" s="97">
        <f>IF(AND(MASTER_DATA_NORMALIZED!FA41=0,FA$22=$L$22),VLOOKUP(MASTER_DATA_PROCESSED!$C41,Backend!$Q$9:$T$52,3,FALSE),MASTER_DATA_NORMALIZED!FA41)</f>
        <v>0</v>
      </c>
      <c r="FB41" s="97">
        <f>IF(AND(MASTER_DATA_NORMALIZED!FB41=0,FB$22=$L$22),VLOOKUP(MASTER_DATA_PROCESSED!$C41,Backend!$Q$9:$T$52,3,FALSE),MASTER_DATA_NORMALIZED!FB41)</f>
        <v>0</v>
      </c>
      <c r="FC41" s="97">
        <f>IF(AND(MASTER_DATA_NORMALIZED!FC41=0,FC$22=$L$22),VLOOKUP(MASTER_DATA_PROCESSED!$C41,Backend!$Q$9:$T$52,3,FALSE),MASTER_DATA_NORMALIZED!FC41)</f>
        <v>0</v>
      </c>
      <c r="FD41" s="97">
        <f>IF(AND(MASTER_DATA_NORMALIZED!FD41=0,FD$22=$L$22),VLOOKUP(MASTER_DATA_PROCESSED!$C41,Backend!$Q$9:$T$52,3,FALSE),MASTER_DATA_NORMALIZED!FD41)</f>
        <v>16.926222028652489</v>
      </c>
      <c r="FE41" s="97">
        <f>IF(AND(MASTER_DATA_NORMALIZED!FE41=0,FE$22=$L$22),VLOOKUP(MASTER_DATA_PROCESSED!$C41,Backend!$Q$9:$T$52,3,FALSE),MASTER_DATA_NORMALIZED!FE41)</f>
        <v>0</v>
      </c>
      <c r="FF41" s="97">
        <f>IF(AND(MASTER_DATA_NORMALIZED!FF41=0,FF$22=$L$22),VLOOKUP(MASTER_DATA_PROCESSED!$C41,Backend!$Q$9:$T$52,3,FALSE),MASTER_DATA_NORMALIZED!FF41)</f>
        <v>0</v>
      </c>
      <c r="FG41" s="97">
        <f>IF(AND(MASTER_DATA_NORMALIZED!FG41=0,FG$22=$L$22),VLOOKUP(MASTER_DATA_PROCESSED!$C41,Backend!$Q$9:$T$52,3,FALSE),MASTER_DATA_NORMALIZED!FG41)</f>
        <v>0</v>
      </c>
      <c r="FH41" s="97">
        <f>IF(AND(MASTER_DATA_NORMALIZED!FH41=0,FH$22=$L$22),VLOOKUP(MASTER_DATA_PROCESSED!$C41,Backend!$Q$9:$T$52,3,FALSE),MASTER_DATA_NORMALIZED!FH41)</f>
        <v>16.540628596735033</v>
      </c>
      <c r="FI41" s="97">
        <f>IF(AND(MASTER_DATA_NORMALIZED!FI41=0,FI$22=$L$22),VLOOKUP(MASTER_DATA_PROCESSED!$C41,Backend!$Q$9:$T$52,3,FALSE),MASTER_DATA_NORMALIZED!FI41)</f>
        <v>0</v>
      </c>
      <c r="FJ41" s="97">
        <f>IF(AND(MASTER_DATA_NORMALIZED!FJ41=0,FJ$22=$L$22),VLOOKUP(MASTER_DATA_PROCESSED!$C41,Backend!$Q$9:$T$52,3,FALSE),MASTER_DATA_NORMALIZED!FJ41)</f>
        <v>0</v>
      </c>
      <c r="FK41" s="97">
        <f>IF(AND(MASTER_DATA_NORMALIZED!FK41=0,FK$22=$L$22),VLOOKUP(MASTER_DATA_PROCESSED!$C41,Backend!$Q$9:$T$52,3,FALSE),MASTER_DATA_NORMALIZED!FK41)</f>
        <v>0</v>
      </c>
      <c r="FL41" s="97">
        <f>IF(AND(MASTER_DATA_NORMALIZED!FL41=0,FL$22=$L$22),VLOOKUP(MASTER_DATA_PROCESSED!$C41,Backend!$Q$9:$T$52,3,FALSE),MASTER_DATA_NORMALIZED!FL41)</f>
        <v>32.960112896852323</v>
      </c>
      <c r="FM41" s="97">
        <f>IF(AND(MASTER_DATA_NORMALIZED!FM41=0,FM$22=$L$22),VLOOKUP(MASTER_DATA_PROCESSED!$C41,Backend!$Q$9:$T$52,3,FALSE),MASTER_DATA_NORMALIZED!FM41)</f>
        <v>0</v>
      </c>
      <c r="FN41" s="97">
        <f>IF(AND(MASTER_DATA_NORMALIZED!FN41=0,FN$22=$L$22),VLOOKUP(MASTER_DATA_PROCESSED!$C41,Backend!$Q$9:$T$52,3,FALSE),MASTER_DATA_NORMALIZED!FN41)</f>
        <v>0</v>
      </c>
      <c r="FO41" s="97">
        <f>IF(AND(MASTER_DATA_NORMALIZED!FO41=0,FO$22=$L$22),VLOOKUP(MASTER_DATA_PROCESSED!$C41,Backend!$Q$9:$T$52,3,FALSE),MASTER_DATA_NORMALIZED!FO41)</f>
        <v>0</v>
      </c>
      <c r="FP41" s="97">
        <f>IF(AND(MASTER_DATA_NORMALIZED!FP41=0,FP$22=$L$22),VLOOKUP(MASTER_DATA_PROCESSED!$C41,Backend!$Q$9:$T$52,3,FALSE),MASTER_DATA_NORMALIZED!FP41)</f>
        <v>27.661426581121969</v>
      </c>
      <c r="FQ41" s="97">
        <f>IF(AND(MASTER_DATA_NORMALIZED!FQ41=0,FQ$22=$L$22),VLOOKUP(MASTER_DATA_PROCESSED!$C41,Backend!$Q$9:$T$52,3,FALSE),MASTER_DATA_NORMALIZED!FQ41)</f>
        <v>0</v>
      </c>
      <c r="FR41" s="97">
        <f>IF(AND(MASTER_DATA_NORMALIZED!FR41=0,FR$22=$L$22),VLOOKUP(MASTER_DATA_PROCESSED!$C41,Backend!$Q$9:$T$52,3,FALSE),MASTER_DATA_NORMALIZED!FR41)</f>
        <v>0</v>
      </c>
      <c r="FS41" s="97">
        <f>IF(AND(MASTER_DATA_NORMALIZED!FS41=0,FS$22=$L$22),VLOOKUP(MASTER_DATA_PROCESSED!$C41,Backend!$Q$9:$T$52,3,FALSE),MASTER_DATA_NORMALIZED!FS41)</f>
        <v>0</v>
      </c>
      <c r="FT41" s="97">
        <f>IF(AND(MASTER_DATA_NORMALIZED!FT41=0,FT$22=$L$22),VLOOKUP(MASTER_DATA_PROCESSED!$C41,Backend!$Q$9:$T$52,3,FALSE),MASTER_DATA_NORMALIZED!FT41)</f>
        <v>27.320098052463759</v>
      </c>
      <c r="FU41" s="97">
        <f>IF(AND(MASTER_DATA_NORMALIZED!FU41=0,FU$22=$L$22),VLOOKUP(MASTER_DATA_PROCESSED!$C41,Backend!$Q$9:$T$52,3,FALSE),MASTER_DATA_NORMALIZED!FU41)</f>
        <v>0</v>
      </c>
      <c r="FV41" s="97">
        <f>IF(AND(MASTER_DATA_NORMALIZED!FV41=0,FV$22=$L$22),VLOOKUP(MASTER_DATA_PROCESSED!$C41,Backend!$Q$9:$T$52,3,FALSE),MASTER_DATA_NORMALIZED!FV41)</f>
        <v>0</v>
      </c>
      <c r="FW41" s="97">
        <f>IF(AND(MASTER_DATA_NORMALIZED!FW41=0,FW$22=$L$22),VLOOKUP(MASTER_DATA_PROCESSED!$C41,Backend!$Q$9:$T$52,3,FALSE),MASTER_DATA_NORMALIZED!FW41)</f>
        <v>0</v>
      </c>
      <c r="FX41" s="97">
        <f>IF(AND(MASTER_DATA_NORMALIZED!FX41=0,FX$22=$L$22),VLOOKUP(MASTER_DATA_PROCESSED!$C41,Backend!$Q$9:$T$52,3,FALSE),MASTER_DATA_NORMALIZED!FX41)</f>
        <v>26.720168687825918</v>
      </c>
      <c r="FY41" s="97">
        <f>IF(AND(MASTER_DATA_NORMALIZED!FY41=0,FY$22=$L$22),VLOOKUP(MASTER_DATA_PROCESSED!$C41,Backend!$Q$9:$T$52,3,FALSE),MASTER_DATA_NORMALIZED!FY41)</f>
        <v>0</v>
      </c>
      <c r="FZ41" s="97">
        <f>IF(AND(MASTER_DATA_NORMALIZED!FZ41=0,FZ$22=$L$22),VLOOKUP(MASTER_DATA_PROCESSED!$C41,Backend!$Q$9:$T$52,3,FALSE),MASTER_DATA_NORMALIZED!FZ41)</f>
        <v>0</v>
      </c>
      <c r="GA41" s="97">
        <f>IF(AND(MASTER_DATA_NORMALIZED!GA41=0,GA$22=$L$22),VLOOKUP(MASTER_DATA_PROCESSED!$C41,Backend!$Q$9:$T$52,3,FALSE),MASTER_DATA_NORMALIZED!GA41)</f>
        <v>0</v>
      </c>
      <c r="GB41" s="97">
        <f>IF(AND(MASTER_DATA_NORMALIZED!GB41=0,GB$22=$L$22),VLOOKUP(MASTER_DATA_PROCESSED!$C41,Backend!$Q$9:$T$52,3,FALSE),MASTER_DATA_NORMALIZED!GB41)</f>
        <v>22.568521107485907</v>
      </c>
      <c r="GC41" s="97">
        <f>IF(AND(MASTER_DATA_NORMALIZED!GC41=0,GC$22=$L$22),VLOOKUP(MASTER_DATA_PROCESSED!$C41,Backend!$Q$9:$T$52,3,FALSE),MASTER_DATA_NORMALIZED!GC41)</f>
        <v>0</v>
      </c>
      <c r="GD41" s="97">
        <f>IF(AND(MASTER_DATA_NORMALIZED!GD41=0,GD$22=$L$22),VLOOKUP(MASTER_DATA_PROCESSED!$C41,Backend!$Q$9:$T$52,3,FALSE),MASTER_DATA_NORMALIZED!GD41)</f>
        <v>0</v>
      </c>
      <c r="GE41" s="97">
        <f>IF(AND(MASTER_DATA_NORMALIZED!GE41=0,GE$22=$L$22),VLOOKUP(MASTER_DATA_PROCESSED!$C41,Backend!$Q$9:$T$52,3,FALSE),MASTER_DATA_NORMALIZED!GE41)</f>
        <v>0</v>
      </c>
      <c r="GF41" s="97">
        <f>IF(AND(MASTER_DATA_NORMALIZED!GF41=0,GF$22=$L$22),VLOOKUP(MASTER_DATA_PROCESSED!$C41,Backend!$Q$9:$T$52,3,FALSE),MASTER_DATA_NORMALIZED!GF41)</f>
        <v>22.293218334996208</v>
      </c>
      <c r="GG41" s="97">
        <f>IF(AND(MASTER_DATA_NORMALIZED!GG41=0,GG$22=$L$22),VLOOKUP(MASTER_DATA_PROCESSED!$C41,Backend!$Q$9:$T$52,3,FALSE),MASTER_DATA_NORMALIZED!GG41)</f>
        <v>0</v>
      </c>
      <c r="GH41" s="97">
        <f>IF(AND(MASTER_DATA_NORMALIZED!GH41=0,GH$22=$L$22),VLOOKUP(MASTER_DATA_PROCESSED!$C41,Backend!$Q$9:$T$52,3,FALSE),MASTER_DATA_NORMALIZED!GH41)</f>
        <v>0</v>
      </c>
      <c r="GI41" s="97">
        <f>IF(AND(MASTER_DATA_NORMALIZED!GI41=0,GI$22=$L$22),VLOOKUP(MASTER_DATA_PROCESSED!$C41,Backend!$Q$9:$T$52,3,FALSE),MASTER_DATA_NORMALIZED!GI41)</f>
        <v>0</v>
      </c>
      <c r="GJ41" s="97">
        <f>IF(AND(MASTER_DATA_NORMALIZED!GJ41=0,GJ$22=$L$22),VLOOKUP(MASTER_DATA_PROCESSED!$C41,Backend!$Q$9:$T$52,3,FALSE),MASTER_DATA_NORMALIZED!GJ41)</f>
        <v>21.868000600194698</v>
      </c>
      <c r="GK41" s="97">
        <f>IF(AND(MASTER_DATA_NORMALIZED!GK41=0,GK$22=$L$22),VLOOKUP(MASTER_DATA_PROCESSED!$C41,Backend!$Q$9:$T$52,3,FALSE),MASTER_DATA_NORMALIZED!GK41)</f>
        <v>0</v>
      </c>
      <c r="GL41" s="97">
        <f>IF(AND(MASTER_DATA_NORMALIZED!GL41=0,GL$22=$L$22),VLOOKUP(MASTER_DATA_PROCESSED!$C41,Backend!$Q$9:$T$52,3,FALSE),MASTER_DATA_NORMALIZED!GL41)</f>
        <v>0</v>
      </c>
      <c r="GM41" s="97">
        <f>IF(AND(MASTER_DATA_NORMALIZED!GM41=0,GM$22=$L$22),VLOOKUP(MASTER_DATA_PROCESSED!$C41,Backend!$Q$9:$T$52,3,FALSE),MASTER_DATA_NORMALIZED!GM41)</f>
        <v>0</v>
      </c>
      <c r="GN41" s="97">
        <f>IF(AND(MASTER_DATA_NORMALIZED!GN41=0,GN$22=$L$22),VLOOKUP(MASTER_DATA_PROCESSED!$C41,Backend!$Q$9:$T$52,3,FALSE),MASTER_DATA_NORMALIZED!GN41)</f>
        <v>13.710406243474505</v>
      </c>
      <c r="GO41" s="97">
        <f>IF(AND(MASTER_DATA_NORMALIZED!GO41=0,GO$22=$L$22),VLOOKUP(MASTER_DATA_PROCESSED!$C41,Backend!$Q$9:$T$52,3,FALSE),MASTER_DATA_NORMALIZED!GO41)</f>
        <v>0</v>
      </c>
      <c r="GP41" s="97">
        <f>IF(AND(MASTER_DATA_NORMALIZED!GP41=0,GP$22=$L$22),VLOOKUP(MASTER_DATA_PROCESSED!$C41,Backend!$Q$9:$T$52,3,FALSE),MASTER_DATA_NORMALIZED!GP41)</f>
        <v>0</v>
      </c>
      <c r="GQ41" s="97">
        <f>IF(AND(MASTER_DATA_NORMALIZED!GQ41=0,GQ$22=$L$22),VLOOKUP(MASTER_DATA_PROCESSED!$C41,Backend!$Q$9:$T$52,3,FALSE),MASTER_DATA_NORMALIZED!GQ41)</f>
        <v>0</v>
      </c>
      <c r="GR41" s="97">
        <f>IF(AND(MASTER_DATA_NORMALIZED!GR41=0,GR$22=$L$22),VLOOKUP(MASTER_DATA_PROCESSED!$C41,Backend!$Q$9:$T$52,3,FALSE),MASTER_DATA_NORMALIZED!GR41)</f>
        <v>13.528659180813717</v>
      </c>
      <c r="GS41" s="97">
        <f>IF(AND(MASTER_DATA_NORMALIZED!GS41=0,GS$22=$L$22),VLOOKUP(MASTER_DATA_PROCESSED!$C41,Backend!$Q$9:$T$52,3,FALSE),MASTER_DATA_NORMALIZED!GS41)</f>
        <v>0</v>
      </c>
      <c r="GT41" s="97">
        <f>IF(AND(MASTER_DATA_NORMALIZED!GT41=0,GT$22=$L$22),VLOOKUP(MASTER_DATA_PROCESSED!$C41,Backend!$Q$9:$T$52,3,FALSE),MASTER_DATA_NORMALIZED!GT41)</f>
        <v>0</v>
      </c>
      <c r="GU41" s="97">
        <f>IF(AND(MASTER_DATA_NORMALIZED!GU41=0,GU$22=$L$22),VLOOKUP(MASTER_DATA_PROCESSED!$C41,Backend!$Q$9:$T$52,3,FALSE),MASTER_DATA_NORMALIZED!GU41)</f>
        <v>0</v>
      </c>
      <c r="GV41" s="97">
        <f>IF(AND(MASTER_DATA_NORMALIZED!GV41=0,GV$22=$L$22),VLOOKUP(MASTER_DATA_PROCESSED!$C41,Backend!$Q$9:$T$52,3,FALSE),MASTER_DATA_NORMALIZED!GV41)</f>
        <v>13.247810899261694</v>
      </c>
      <c r="GW41" s="97" t="e">
        <f>IF(AND(MASTER_DATA_NORMALIZED!GW41=0,GW$22=$L$22),VLOOKUP(MASTER_DATA_PROCESSED!$C41,Backend!$Q$9:$T$52,3,FALSE),MASTER_DATA_NORMALIZED!GW41)</f>
        <v>#REF!</v>
      </c>
      <c r="GX41" s="97" t="e">
        <f>IF(AND(MASTER_DATA_NORMALIZED!GX41=0,GX$22=$L$22),VLOOKUP(MASTER_DATA_PROCESSED!$C41,Backend!$Q$9:$T$52,3,FALSE),MASTER_DATA_NORMALIZED!GX41)</f>
        <v>#REF!</v>
      </c>
      <c r="GY41" s="97" t="e">
        <f>IF(AND(MASTER_DATA_NORMALIZED!GY41=0,GY$22=$L$22),VLOOKUP(MASTER_DATA_PROCESSED!$C41,Backend!$Q$9:$T$52,3,FALSE),MASTER_DATA_NORMALIZED!GY41)</f>
        <v>#REF!</v>
      </c>
    </row>
    <row r="42" spans="2:207" hidden="1" outlineLevel="2" x14ac:dyDescent="0.3">
      <c r="B42" s="21">
        <f t="shared" si="5"/>
        <v>20</v>
      </c>
      <c r="C42" s="52">
        <f t="shared" si="0"/>
        <v>212</v>
      </c>
      <c r="D42" s="77"/>
      <c r="E42" s="52"/>
      <c r="F42" s="54">
        <v>212</v>
      </c>
      <c r="G42" s="81"/>
      <c r="H42" s="35" t="s">
        <v>44</v>
      </c>
      <c r="I42" s="97">
        <f>IF(AND(MASTER_DATA_NORMALIZED!I42=0,I$22=$L$22),VLOOKUP(MASTER_DATA_PROCESSED!$C42,Backend!$Q$9:$T$52,3,FALSE),MASTER_DATA_NORMALIZED!I42)</f>
        <v>0</v>
      </c>
      <c r="J42" s="97">
        <f>IF(AND(MASTER_DATA_NORMALIZED!J42=0,J$22=$L$22),VLOOKUP(MASTER_DATA_PROCESSED!$C42,Backend!$Q$9:$T$52,3,FALSE),MASTER_DATA_NORMALIZED!J42)</f>
        <v>0</v>
      </c>
      <c r="K42" s="97">
        <f>IF(AND(MASTER_DATA_NORMALIZED!K42=0,K$22=$L$22),VLOOKUP(MASTER_DATA_PROCESSED!$C42,Backend!$Q$9:$T$52,3,FALSE),MASTER_DATA_NORMALIZED!K42)</f>
        <v>0</v>
      </c>
      <c r="L42" s="97" t="e">
        <f>IF(AND(MASTER_DATA_NORMALIZED!L42=0,L$22=$L$22),VLOOKUP(MASTER_DATA_PROCESSED!$C42,Backend!$Q$9:$T$52,3,FALSE),MASTER_DATA_NORMALIZED!L42)</f>
        <v>#N/A</v>
      </c>
      <c r="M42" s="97">
        <f>IF(AND(MASTER_DATA_NORMALIZED!M42=0,M$22=$L$22),VLOOKUP(MASTER_DATA_PROCESSED!$C42,Backend!$Q$9:$T$52,3,FALSE),MASTER_DATA_NORMALIZED!M42)</f>
        <v>0</v>
      </c>
      <c r="N42" s="97">
        <f>IF(AND(MASTER_DATA_NORMALIZED!N42=0,N$22=$L$22),VLOOKUP(MASTER_DATA_PROCESSED!$C42,Backend!$Q$9:$T$52,3,FALSE),MASTER_DATA_NORMALIZED!N42)</f>
        <v>0</v>
      </c>
      <c r="O42" s="97">
        <f>IF(AND(MASTER_DATA_NORMALIZED!O42=0,O$22=$L$22),VLOOKUP(MASTER_DATA_PROCESSED!$C42,Backend!$Q$9:$T$52,3,FALSE),MASTER_DATA_NORMALIZED!O42)</f>
        <v>0</v>
      </c>
      <c r="P42" s="97" t="e">
        <f>IF(AND(MASTER_DATA_NORMALIZED!P42=0,P$22=$L$22),VLOOKUP(MASTER_DATA_PROCESSED!$C42,Backend!$Q$9:$T$52,3,FALSE),MASTER_DATA_NORMALIZED!P42)</f>
        <v>#N/A</v>
      </c>
      <c r="Q42" s="97">
        <f>IF(AND(MASTER_DATA_NORMALIZED!Q42=0,Q$22=$L$22),VLOOKUP(MASTER_DATA_PROCESSED!$C42,Backend!$Q$9:$T$52,3,FALSE),MASTER_DATA_NORMALIZED!Q42)</f>
        <v>0</v>
      </c>
      <c r="R42" s="97">
        <f>IF(AND(MASTER_DATA_NORMALIZED!R42=0,R$22=$L$22),VLOOKUP(MASTER_DATA_PROCESSED!$C42,Backend!$Q$9:$T$52,3,FALSE),MASTER_DATA_NORMALIZED!R42)</f>
        <v>0</v>
      </c>
      <c r="S42" s="97">
        <f>IF(AND(MASTER_DATA_NORMALIZED!S42=0,S$22=$L$22),VLOOKUP(MASTER_DATA_PROCESSED!$C42,Backend!$Q$9:$T$52,3,FALSE),MASTER_DATA_NORMALIZED!S42)</f>
        <v>0</v>
      </c>
      <c r="T42" s="97" t="e">
        <f>IF(AND(MASTER_DATA_NORMALIZED!T42=0,T$22=$L$22),VLOOKUP(MASTER_DATA_PROCESSED!$C42,Backend!$Q$9:$T$52,3,FALSE),MASTER_DATA_NORMALIZED!T42)</f>
        <v>#N/A</v>
      </c>
      <c r="U42" s="97">
        <f>IF(AND(MASTER_DATA_NORMALIZED!U42=0,U$22=$L$22),VLOOKUP(MASTER_DATA_PROCESSED!$C42,Backend!$Q$9:$T$52,3,FALSE),MASTER_DATA_NORMALIZED!U42)</f>
        <v>0</v>
      </c>
      <c r="V42" s="97">
        <f>IF(AND(MASTER_DATA_NORMALIZED!V42=0,V$22=$L$22),VLOOKUP(MASTER_DATA_PROCESSED!$C42,Backend!$Q$9:$T$52,3,FALSE),MASTER_DATA_NORMALIZED!V42)</f>
        <v>0</v>
      </c>
      <c r="W42" s="97">
        <f>IF(AND(MASTER_DATA_NORMALIZED!W42=0,W$22=$L$22),VLOOKUP(MASTER_DATA_PROCESSED!$C42,Backend!$Q$9:$T$52,3,FALSE),MASTER_DATA_NORMALIZED!W42)</f>
        <v>0</v>
      </c>
      <c r="X42" s="97" t="e">
        <f>IF(AND(MASTER_DATA_NORMALIZED!X42=0,X$22=$L$22),VLOOKUP(MASTER_DATA_PROCESSED!$C42,Backend!$Q$9:$T$52,3,FALSE),MASTER_DATA_NORMALIZED!X42)</f>
        <v>#N/A</v>
      </c>
      <c r="Y42" s="97">
        <f>IF(AND(MASTER_DATA_NORMALIZED!Y42=0,Y$22=$L$22),VLOOKUP(MASTER_DATA_PROCESSED!$C42,Backend!$Q$9:$T$52,3,FALSE),MASTER_DATA_NORMALIZED!Y42)</f>
        <v>0</v>
      </c>
      <c r="Z42" s="97">
        <f>IF(AND(MASTER_DATA_NORMALIZED!Z42=0,Z$22=$L$22),VLOOKUP(MASTER_DATA_PROCESSED!$C42,Backend!$Q$9:$T$52,3,FALSE),MASTER_DATA_NORMALIZED!Z42)</f>
        <v>0</v>
      </c>
      <c r="AA42" s="97">
        <f>IF(AND(MASTER_DATA_NORMALIZED!AA42=0,AA$22=$L$22),VLOOKUP(MASTER_DATA_PROCESSED!$C42,Backend!$Q$9:$T$52,3,FALSE),MASTER_DATA_NORMALIZED!AA42)</f>
        <v>0</v>
      </c>
      <c r="AB42" s="97" t="e">
        <f>IF(AND(MASTER_DATA_NORMALIZED!AB42=0,AB$22=$L$22),VLOOKUP(MASTER_DATA_PROCESSED!$C42,Backend!$Q$9:$T$52,3,FALSE),MASTER_DATA_NORMALIZED!AB42)</f>
        <v>#N/A</v>
      </c>
      <c r="AC42" s="97">
        <f>IF(AND(MASTER_DATA_NORMALIZED!AC42=0,AC$22=$L$22),VLOOKUP(MASTER_DATA_PROCESSED!$C42,Backend!$Q$9:$T$52,3,FALSE),MASTER_DATA_NORMALIZED!AC42)</f>
        <v>0</v>
      </c>
      <c r="AD42" s="97">
        <f>IF(AND(MASTER_DATA_NORMALIZED!AD42=0,AD$22=$L$22),VLOOKUP(MASTER_DATA_PROCESSED!$C42,Backend!$Q$9:$T$52,3,FALSE),MASTER_DATA_NORMALIZED!AD42)</f>
        <v>0</v>
      </c>
      <c r="AE42" s="97">
        <f>IF(AND(MASTER_DATA_NORMALIZED!AE42=0,AE$22=$L$22),VLOOKUP(MASTER_DATA_PROCESSED!$C42,Backend!$Q$9:$T$52,3,FALSE),MASTER_DATA_NORMALIZED!AE42)</f>
        <v>0</v>
      </c>
      <c r="AF42" s="97" t="e">
        <f>IF(AND(MASTER_DATA_NORMALIZED!AF42=0,AF$22=$L$22),VLOOKUP(MASTER_DATA_PROCESSED!$C42,Backend!$Q$9:$T$52,3,FALSE),MASTER_DATA_NORMALIZED!AF42)</f>
        <v>#N/A</v>
      </c>
      <c r="AG42" s="97">
        <f>IF(AND(MASTER_DATA_NORMALIZED!AG42=0,AG$22=$L$22),VLOOKUP(MASTER_DATA_PROCESSED!$C42,Backend!$Q$9:$T$52,3,FALSE),MASTER_DATA_NORMALIZED!AG42)</f>
        <v>0</v>
      </c>
      <c r="AH42" s="97">
        <f>IF(AND(MASTER_DATA_NORMALIZED!AH42=0,AH$22=$L$22),VLOOKUP(MASTER_DATA_PROCESSED!$C42,Backend!$Q$9:$T$52,3,FALSE),MASTER_DATA_NORMALIZED!AH42)</f>
        <v>0</v>
      </c>
      <c r="AI42" s="97">
        <f>IF(AND(MASTER_DATA_NORMALIZED!AI42=0,AI$22=$L$22),VLOOKUP(MASTER_DATA_PROCESSED!$C42,Backend!$Q$9:$T$52,3,FALSE),MASTER_DATA_NORMALIZED!AI42)</f>
        <v>0</v>
      </c>
      <c r="AJ42" s="97" t="e">
        <f>IF(AND(MASTER_DATA_NORMALIZED!AJ42=0,AJ$22=$L$22),VLOOKUP(MASTER_DATA_PROCESSED!$C42,Backend!$Q$9:$T$52,3,FALSE),MASTER_DATA_NORMALIZED!AJ42)</f>
        <v>#N/A</v>
      </c>
      <c r="AK42" s="97">
        <f>IF(AND(MASTER_DATA_NORMALIZED!AK42=0,AK$22=$L$22),VLOOKUP(MASTER_DATA_PROCESSED!$C42,Backend!$Q$9:$T$52,3,FALSE),MASTER_DATA_NORMALIZED!AK42)</f>
        <v>0</v>
      </c>
      <c r="AL42" s="97">
        <f>IF(AND(MASTER_DATA_NORMALIZED!AL42=0,AL$22=$L$22),VLOOKUP(MASTER_DATA_PROCESSED!$C42,Backend!$Q$9:$T$52,3,FALSE),MASTER_DATA_NORMALIZED!AL42)</f>
        <v>0</v>
      </c>
      <c r="AM42" s="97">
        <f>IF(AND(MASTER_DATA_NORMALIZED!AM42=0,AM$22=$L$22),VLOOKUP(MASTER_DATA_PROCESSED!$C42,Backend!$Q$9:$T$52,3,FALSE),MASTER_DATA_NORMALIZED!AM42)</f>
        <v>0</v>
      </c>
      <c r="AN42" s="97" t="e">
        <f>IF(AND(MASTER_DATA_NORMALIZED!AN42=0,AN$22=$L$22),VLOOKUP(MASTER_DATA_PROCESSED!$C42,Backend!$Q$9:$T$52,3,FALSE),MASTER_DATA_NORMALIZED!AN42)</f>
        <v>#N/A</v>
      </c>
      <c r="AO42" s="97">
        <f>IF(AND(MASTER_DATA_NORMALIZED!AO42=0,AO$22=$L$22),VLOOKUP(MASTER_DATA_PROCESSED!$C42,Backend!$Q$9:$T$52,3,FALSE),MASTER_DATA_NORMALIZED!AO42)</f>
        <v>0</v>
      </c>
      <c r="AP42" s="97">
        <f>IF(AND(MASTER_DATA_NORMALIZED!AP42=0,AP$22=$L$22),VLOOKUP(MASTER_DATA_PROCESSED!$C42,Backend!$Q$9:$T$52,3,FALSE),MASTER_DATA_NORMALIZED!AP42)</f>
        <v>0</v>
      </c>
      <c r="AQ42" s="97">
        <f>IF(AND(MASTER_DATA_NORMALIZED!AQ42=0,AQ$22=$L$22),VLOOKUP(MASTER_DATA_PROCESSED!$C42,Backend!$Q$9:$T$52,3,FALSE),MASTER_DATA_NORMALIZED!AQ42)</f>
        <v>0</v>
      </c>
      <c r="AR42" s="97" t="e">
        <f>IF(AND(MASTER_DATA_NORMALIZED!AR42=0,AR$22=$L$22),VLOOKUP(MASTER_DATA_PROCESSED!$C42,Backend!$Q$9:$T$52,3,FALSE),MASTER_DATA_NORMALIZED!AR42)</f>
        <v>#N/A</v>
      </c>
      <c r="AS42" s="97">
        <f>IF(AND(MASTER_DATA_NORMALIZED!AS42=0,AS$22=$L$22),VLOOKUP(MASTER_DATA_PROCESSED!$C42,Backend!$Q$9:$T$52,3,FALSE),MASTER_DATA_NORMALIZED!AS42)</f>
        <v>0</v>
      </c>
      <c r="AT42" s="97">
        <f>IF(AND(MASTER_DATA_NORMALIZED!AT42=0,AT$22=$L$22),VLOOKUP(MASTER_DATA_PROCESSED!$C42,Backend!$Q$9:$T$52,3,FALSE),MASTER_DATA_NORMALIZED!AT42)</f>
        <v>0</v>
      </c>
      <c r="AU42" s="97">
        <f>IF(AND(MASTER_DATA_NORMALIZED!AU42=0,AU$22=$L$22),VLOOKUP(MASTER_DATA_PROCESSED!$C42,Backend!$Q$9:$T$52,3,FALSE),MASTER_DATA_NORMALIZED!AU42)</f>
        <v>0</v>
      </c>
      <c r="AV42" s="97" t="e">
        <f>IF(AND(MASTER_DATA_NORMALIZED!AV42=0,AV$22=$L$22),VLOOKUP(MASTER_DATA_PROCESSED!$C42,Backend!$Q$9:$T$52,3,FALSE),MASTER_DATA_NORMALIZED!AV42)</f>
        <v>#N/A</v>
      </c>
      <c r="AW42" s="97">
        <f>IF(AND(MASTER_DATA_NORMALIZED!AW42=0,AW$22=$L$22),VLOOKUP(MASTER_DATA_PROCESSED!$C42,Backend!$Q$9:$T$52,3,FALSE),MASTER_DATA_NORMALIZED!AW42)</f>
        <v>0</v>
      </c>
      <c r="AX42" s="97">
        <f>IF(AND(MASTER_DATA_NORMALIZED!AX42=0,AX$22=$L$22),VLOOKUP(MASTER_DATA_PROCESSED!$C42,Backend!$Q$9:$T$52,3,FALSE),MASTER_DATA_NORMALIZED!AX42)</f>
        <v>0</v>
      </c>
      <c r="AY42" s="97">
        <f>IF(AND(MASTER_DATA_NORMALIZED!AY42=0,AY$22=$L$22),VLOOKUP(MASTER_DATA_PROCESSED!$C42,Backend!$Q$9:$T$52,3,FALSE),MASTER_DATA_NORMALIZED!AY42)</f>
        <v>0</v>
      </c>
      <c r="AZ42" s="97" t="e">
        <f>IF(AND(MASTER_DATA_NORMALIZED!AZ42=0,AZ$22=$L$22),VLOOKUP(MASTER_DATA_PROCESSED!$C42,Backend!$Q$9:$T$52,3,FALSE),MASTER_DATA_NORMALIZED!AZ42)</f>
        <v>#N/A</v>
      </c>
      <c r="BA42" s="97">
        <f>IF(AND(MASTER_DATA_NORMALIZED!BA42=0,BA$22=$L$22),VLOOKUP(MASTER_DATA_PROCESSED!$C42,Backend!$Q$9:$T$52,3,FALSE),MASTER_DATA_NORMALIZED!BA42)</f>
        <v>0</v>
      </c>
      <c r="BB42" s="97">
        <f>IF(AND(MASTER_DATA_NORMALIZED!BB42=0,BB$22=$L$22),VLOOKUP(MASTER_DATA_PROCESSED!$C42,Backend!$Q$9:$T$52,3,FALSE),MASTER_DATA_NORMALIZED!BB42)</f>
        <v>0</v>
      </c>
      <c r="BC42" s="97">
        <f>IF(AND(MASTER_DATA_NORMALIZED!BC42=0,BC$22=$L$22),VLOOKUP(MASTER_DATA_PROCESSED!$C42,Backend!$Q$9:$T$52,3,FALSE),MASTER_DATA_NORMALIZED!BC42)</f>
        <v>0</v>
      </c>
      <c r="BD42" s="97" t="e">
        <f>IF(AND(MASTER_DATA_NORMALIZED!BD42=0,BD$22=$L$22),VLOOKUP(MASTER_DATA_PROCESSED!$C42,Backend!$Q$9:$T$52,3,FALSE),MASTER_DATA_NORMALIZED!BD42)</f>
        <v>#N/A</v>
      </c>
      <c r="BE42" s="97">
        <f>IF(AND(MASTER_DATA_NORMALIZED!BE42=0,BE$22=$L$22),VLOOKUP(MASTER_DATA_PROCESSED!$C42,Backend!$Q$9:$T$52,3,FALSE),MASTER_DATA_NORMALIZED!BE42)</f>
        <v>0</v>
      </c>
      <c r="BF42" s="97">
        <f>IF(AND(MASTER_DATA_NORMALIZED!BF42=0,BF$22=$L$22),VLOOKUP(MASTER_DATA_PROCESSED!$C42,Backend!$Q$9:$T$52,3,FALSE),MASTER_DATA_NORMALIZED!BF42)</f>
        <v>0</v>
      </c>
      <c r="BG42" s="97">
        <f>IF(AND(MASTER_DATA_NORMALIZED!BG42=0,BG$22=$L$22),VLOOKUP(MASTER_DATA_PROCESSED!$C42,Backend!$Q$9:$T$52,3,FALSE),MASTER_DATA_NORMALIZED!BG42)</f>
        <v>0</v>
      </c>
      <c r="BH42" s="97" t="e">
        <f>IF(AND(MASTER_DATA_NORMALIZED!BH42=0,BH$22=$L$22),VLOOKUP(MASTER_DATA_PROCESSED!$C42,Backend!$Q$9:$T$52,3,FALSE),MASTER_DATA_NORMALIZED!BH42)</f>
        <v>#N/A</v>
      </c>
      <c r="BI42" s="97">
        <f>IF(AND(MASTER_DATA_NORMALIZED!BI42=0,BI$22=$L$22),VLOOKUP(MASTER_DATA_PROCESSED!$C42,Backend!$Q$9:$T$52,3,FALSE),MASTER_DATA_NORMALIZED!BI42)</f>
        <v>0</v>
      </c>
      <c r="BJ42" s="97">
        <f>IF(AND(MASTER_DATA_NORMALIZED!BJ42=0,BJ$22=$L$22),VLOOKUP(MASTER_DATA_PROCESSED!$C42,Backend!$Q$9:$T$52,3,FALSE),MASTER_DATA_NORMALIZED!BJ42)</f>
        <v>0</v>
      </c>
      <c r="BK42" s="97">
        <f>IF(AND(MASTER_DATA_NORMALIZED!BK42=0,BK$22=$L$22),VLOOKUP(MASTER_DATA_PROCESSED!$C42,Backend!$Q$9:$T$52,3,FALSE),MASTER_DATA_NORMALIZED!BK42)</f>
        <v>0</v>
      </c>
      <c r="BL42" s="97" t="e">
        <f>IF(AND(MASTER_DATA_NORMALIZED!BL42=0,BL$22=$L$22),VLOOKUP(MASTER_DATA_PROCESSED!$C42,Backend!$Q$9:$T$52,3,FALSE),MASTER_DATA_NORMALIZED!BL42)</f>
        <v>#N/A</v>
      </c>
      <c r="BM42" s="97">
        <f>IF(AND(MASTER_DATA_NORMALIZED!BM42=0,BM$22=$L$22),VLOOKUP(MASTER_DATA_PROCESSED!$C42,Backend!$Q$9:$T$52,3,FALSE),MASTER_DATA_NORMALIZED!BM42)</f>
        <v>0</v>
      </c>
      <c r="BN42" s="97">
        <f>IF(AND(MASTER_DATA_NORMALIZED!BN42=0,BN$22=$L$22),VLOOKUP(MASTER_DATA_PROCESSED!$C42,Backend!$Q$9:$T$52,3,FALSE),MASTER_DATA_NORMALIZED!BN42)</f>
        <v>0</v>
      </c>
      <c r="BO42" s="97">
        <f>IF(AND(MASTER_DATA_NORMALIZED!BO42=0,BO$22=$L$22),VLOOKUP(MASTER_DATA_PROCESSED!$C42,Backend!$Q$9:$T$52,3,FALSE),MASTER_DATA_NORMALIZED!BO42)</f>
        <v>0</v>
      </c>
      <c r="BP42" s="97">
        <f>IF(AND(MASTER_DATA_NORMALIZED!BP42=0,BP$22=$L$22),VLOOKUP(MASTER_DATA_PROCESSED!$C42,Backend!$Q$9:$T$52,3,FALSE),MASTER_DATA_NORMALIZED!BP42)</f>
        <v>284.8348434758866</v>
      </c>
      <c r="BQ42" s="97">
        <f>IF(AND(MASTER_DATA_NORMALIZED!BQ42=0,BQ$22=$L$22),VLOOKUP(MASTER_DATA_PROCESSED!$C42,Backend!$Q$9:$T$52,3,FALSE),MASTER_DATA_NORMALIZED!BQ42)</f>
        <v>0</v>
      </c>
      <c r="BR42" s="97">
        <f>IF(AND(MASTER_DATA_NORMALIZED!BR42=0,BR$22=$L$22),VLOOKUP(MASTER_DATA_PROCESSED!$C42,Backend!$Q$9:$T$52,3,FALSE),MASTER_DATA_NORMALIZED!BR42)</f>
        <v>0</v>
      </c>
      <c r="BS42" s="97">
        <f>IF(AND(MASTER_DATA_NORMALIZED!BS42=0,BS$22=$L$22),VLOOKUP(MASTER_DATA_PROCESSED!$C42,Backend!$Q$9:$T$52,3,FALSE),MASTER_DATA_NORMALIZED!BS42)</f>
        <v>0</v>
      </c>
      <c r="BT42" s="97">
        <f>IF(AND(MASTER_DATA_NORMALIZED!BT42=0,BT$22=$L$22),VLOOKUP(MASTER_DATA_PROCESSED!$C42,Backend!$Q$9:$T$52,3,FALSE),MASTER_DATA_NORMALIZED!BT42)</f>
        <v>183.59492434142999</v>
      </c>
      <c r="BU42" s="97">
        <f>IF(AND(MASTER_DATA_NORMALIZED!BU42=0,BU$22=$L$22),VLOOKUP(MASTER_DATA_PROCESSED!$C42,Backend!$Q$9:$T$52,3,FALSE),MASTER_DATA_NORMALIZED!BU42)</f>
        <v>0</v>
      </c>
      <c r="BV42" s="97">
        <f>IF(AND(MASTER_DATA_NORMALIZED!BV42=0,BV$22=$L$22),VLOOKUP(MASTER_DATA_PROCESSED!$C42,Backend!$Q$9:$T$52,3,FALSE),MASTER_DATA_NORMALIZED!BV42)</f>
        <v>0</v>
      </c>
      <c r="BW42" s="97">
        <f>IF(AND(MASTER_DATA_NORMALIZED!BW42=0,BW$22=$L$22),VLOOKUP(MASTER_DATA_PROCESSED!$C42,Backend!$Q$9:$T$52,3,FALSE),MASTER_DATA_NORMALIZED!BW42)</f>
        <v>0</v>
      </c>
      <c r="BX42" s="97">
        <f>IF(AND(MASTER_DATA_NORMALIZED!BX42=0,BX$22=$L$22),VLOOKUP(MASTER_DATA_PROCESSED!$C42,Backend!$Q$9:$T$52,3,FALSE),MASTER_DATA_NORMALIZED!BX42)</f>
        <v>223.0493287768773</v>
      </c>
      <c r="BY42" s="97">
        <f>IF(AND(MASTER_DATA_NORMALIZED!BY42=0,BY$22=$L$22),VLOOKUP(MASTER_DATA_PROCESSED!$C42,Backend!$Q$9:$T$52,3,FALSE),MASTER_DATA_NORMALIZED!BY42)</f>
        <v>0</v>
      </c>
      <c r="BZ42" s="97">
        <f>IF(AND(MASTER_DATA_NORMALIZED!BZ42=0,BZ$22=$L$22),VLOOKUP(MASTER_DATA_PROCESSED!$C42,Backend!$Q$9:$T$52,3,FALSE),MASTER_DATA_NORMALIZED!BZ42)</f>
        <v>0</v>
      </c>
      <c r="CA42" s="97">
        <f>IF(AND(MASTER_DATA_NORMALIZED!CA42=0,CA$22=$L$22),VLOOKUP(MASTER_DATA_PROCESSED!$C42,Backend!$Q$9:$T$52,3,FALSE),MASTER_DATA_NORMALIZED!CA42)</f>
        <v>0</v>
      </c>
      <c r="CB42" s="97">
        <f>IF(AND(MASTER_DATA_NORMALIZED!CB42=0,CB$22=$L$22),VLOOKUP(MASTER_DATA_PROCESSED!$C42,Backend!$Q$9:$T$52,3,FALSE),MASTER_DATA_NORMALIZED!CB42)</f>
        <v>176.5371698179099</v>
      </c>
      <c r="CC42" s="97">
        <f>IF(AND(MASTER_DATA_NORMALIZED!CC42=0,CC$22=$L$22),VLOOKUP(MASTER_DATA_PROCESSED!$C42,Backend!$Q$9:$T$52,3,FALSE),MASTER_DATA_NORMALIZED!CC42)</f>
        <v>0</v>
      </c>
      <c r="CD42" s="97">
        <f>IF(AND(MASTER_DATA_NORMALIZED!CD42=0,CD$22=$L$22),VLOOKUP(MASTER_DATA_PROCESSED!$C42,Backend!$Q$9:$T$52,3,FALSE),MASTER_DATA_NORMALIZED!CD42)</f>
        <v>0</v>
      </c>
      <c r="CE42" s="97">
        <f>IF(AND(MASTER_DATA_NORMALIZED!CE42=0,CE$22=$L$22),VLOOKUP(MASTER_DATA_PROCESSED!$C42,Backend!$Q$9:$T$52,3,FALSE),MASTER_DATA_NORMALIZED!CE42)</f>
        <v>0</v>
      </c>
      <c r="CF42" s="97">
        <f>IF(AND(MASTER_DATA_NORMALIZED!CF42=0,CF$22=$L$22),VLOOKUP(MASTER_DATA_PROCESSED!$C42,Backend!$Q$9:$T$52,3,FALSE),MASTER_DATA_NORMALIZED!CF42)</f>
        <v>466.18048852330588</v>
      </c>
      <c r="CG42" s="97">
        <f>IF(AND(MASTER_DATA_NORMALIZED!CG42=0,CG$22=$L$22),VLOOKUP(MASTER_DATA_PROCESSED!$C42,Backend!$Q$9:$T$52,3,FALSE),MASTER_DATA_NORMALIZED!CG42)</f>
        <v>0</v>
      </c>
      <c r="CH42" s="97">
        <f>IF(AND(MASTER_DATA_NORMALIZED!CH42=0,CH$22=$L$22),VLOOKUP(MASTER_DATA_PROCESSED!$C42,Backend!$Q$9:$T$52,3,FALSE),MASTER_DATA_NORMALIZED!CH42)</f>
        <v>0</v>
      </c>
      <c r="CI42" s="97">
        <f>IF(AND(MASTER_DATA_NORMALIZED!CI42=0,CI$22=$L$22),VLOOKUP(MASTER_DATA_PROCESSED!$C42,Backend!$Q$9:$T$52,3,FALSE),MASTER_DATA_NORMALIZED!CI42)</f>
        <v>0</v>
      </c>
      <c r="CJ42" s="97" t="e">
        <f>IF(AND(MASTER_DATA_NORMALIZED!CJ42=0,CJ$22=$L$22),VLOOKUP(MASTER_DATA_PROCESSED!$C42,Backend!$Q$9:$T$52,3,FALSE),MASTER_DATA_NORMALIZED!CJ42)</f>
        <v>#N/A</v>
      </c>
      <c r="CK42" s="97">
        <f>IF(AND(MASTER_DATA_NORMALIZED!CK42=0,CK$22=$L$22),VLOOKUP(MASTER_DATA_PROCESSED!$C42,Backend!$Q$9:$T$52,3,FALSE),MASTER_DATA_NORMALIZED!CK42)</f>
        <v>0</v>
      </c>
      <c r="CL42" s="97">
        <f>IF(AND(MASTER_DATA_NORMALIZED!CL42=0,CL$22=$L$22),VLOOKUP(MASTER_DATA_PROCESSED!$C42,Backend!$Q$9:$T$52,3,FALSE),MASTER_DATA_NORMALIZED!CL42)</f>
        <v>0</v>
      </c>
      <c r="CM42" s="97">
        <f>IF(AND(MASTER_DATA_NORMALIZED!CM42=0,CM$22=$L$22),VLOOKUP(MASTER_DATA_PROCESSED!$C42,Backend!$Q$9:$T$52,3,FALSE),MASTER_DATA_NORMALIZED!CM42)</f>
        <v>0</v>
      </c>
      <c r="CN42" s="97" t="e">
        <f>IF(AND(MASTER_DATA_NORMALIZED!CN42=0,CN$22=$L$22),VLOOKUP(MASTER_DATA_PROCESSED!$C42,Backend!$Q$9:$T$52,3,FALSE),MASTER_DATA_NORMALIZED!CN42)</f>
        <v>#N/A</v>
      </c>
      <c r="CO42" s="97">
        <f>IF(AND(MASTER_DATA_NORMALIZED!CO42=0,CO$22=$L$22),VLOOKUP(MASTER_DATA_PROCESSED!$C42,Backend!$Q$9:$T$52,3,FALSE),MASTER_DATA_NORMALIZED!CO42)</f>
        <v>0</v>
      </c>
      <c r="CP42" s="97">
        <f>IF(AND(MASTER_DATA_NORMALIZED!CP42=0,CP$22=$L$22),VLOOKUP(MASTER_DATA_PROCESSED!$C42,Backend!$Q$9:$T$52,3,FALSE),MASTER_DATA_NORMALIZED!CP42)</f>
        <v>0</v>
      </c>
      <c r="CQ42" s="97">
        <f>IF(AND(MASTER_DATA_NORMALIZED!CQ42=0,CQ$22=$L$22),VLOOKUP(MASTER_DATA_PROCESSED!$C42,Backend!$Q$9:$T$52,3,FALSE),MASTER_DATA_NORMALIZED!CQ42)</f>
        <v>0</v>
      </c>
      <c r="CR42" s="97" t="e">
        <f>IF(AND(MASTER_DATA_NORMALIZED!CR42=0,CR$22=$L$22),VLOOKUP(MASTER_DATA_PROCESSED!$C42,Backend!$Q$9:$T$52,3,FALSE),MASTER_DATA_NORMALIZED!CR42)</f>
        <v>#N/A</v>
      </c>
      <c r="CS42" s="97">
        <f>IF(AND(MASTER_DATA_NORMALIZED!CS42=0,CS$22=$L$22),VLOOKUP(MASTER_DATA_PROCESSED!$C42,Backend!$Q$9:$T$52,3,FALSE),MASTER_DATA_NORMALIZED!CS42)</f>
        <v>0</v>
      </c>
      <c r="CT42" s="97">
        <f>IF(AND(MASTER_DATA_NORMALIZED!CT42=0,CT$22=$L$22),VLOOKUP(MASTER_DATA_PROCESSED!$C42,Backend!$Q$9:$T$52,3,FALSE),MASTER_DATA_NORMALIZED!CT42)</f>
        <v>0</v>
      </c>
      <c r="CU42" s="97">
        <f>IF(AND(MASTER_DATA_NORMALIZED!CU42=0,CU$22=$L$22),VLOOKUP(MASTER_DATA_PROCESSED!$C42,Backend!$Q$9:$T$52,3,FALSE),MASTER_DATA_NORMALIZED!CU42)</f>
        <v>0</v>
      </c>
      <c r="CV42" s="97">
        <f>IF(AND(MASTER_DATA_NORMALIZED!CV42=0,CV$22=$L$22),VLOOKUP(MASTER_DATA_PROCESSED!$C42,Backend!$Q$9:$T$52,3,FALSE),MASTER_DATA_NORMALIZED!CV42)</f>
        <v>363.01300907411866</v>
      </c>
      <c r="CW42" s="97">
        <f>IF(AND(MASTER_DATA_NORMALIZED!CW42=0,CW$22=$L$22),VLOOKUP(MASTER_DATA_PROCESSED!$C42,Backend!$Q$9:$T$52,3,FALSE),MASTER_DATA_NORMALIZED!CW42)</f>
        <v>0</v>
      </c>
      <c r="CX42" s="97">
        <f>IF(AND(MASTER_DATA_NORMALIZED!CX42=0,CX$22=$L$22),VLOOKUP(MASTER_DATA_PROCESSED!$C42,Backend!$Q$9:$T$52,3,FALSE),MASTER_DATA_NORMALIZED!CX42)</f>
        <v>0</v>
      </c>
      <c r="CY42" s="97">
        <f>IF(AND(MASTER_DATA_NORMALIZED!CY42=0,CY$22=$L$22),VLOOKUP(MASTER_DATA_PROCESSED!$C42,Backend!$Q$9:$T$52,3,FALSE),MASTER_DATA_NORMALIZED!CY42)</f>
        <v>0</v>
      </c>
      <c r="CZ42" s="97">
        <f>IF(AND(MASTER_DATA_NORMALIZED!CZ42=0,CZ$22=$L$22),VLOOKUP(MASTER_DATA_PROCESSED!$C42,Backend!$Q$9:$T$52,3,FALSE),MASTER_DATA_NORMALIZED!CZ42)</f>
        <v>725.73121106047017</v>
      </c>
      <c r="DA42" s="97" t="e">
        <f>IF(AND(MASTER_DATA_NORMALIZED!DA42=0,DA$22=$L$22),VLOOKUP(MASTER_DATA_PROCESSED!$C42,Backend!$Q$9:$T$52,3,FALSE),MASTER_DATA_NORMALIZED!DA42)</f>
        <v>#DIV/0!</v>
      </c>
      <c r="DB42" s="97" t="e">
        <f>IF(AND(MASTER_DATA_NORMALIZED!DB42=0,DB$22=$L$22),VLOOKUP(MASTER_DATA_PROCESSED!$C42,Backend!$Q$9:$T$52,3,FALSE),MASTER_DATA_NORMALIZED!DB42)</f>
        <v>#DIV/0!</v>
      </c>
      <c r="DC42" s="97" t="e">
        <f>IF(AND(MASTER_DATA_NORMALIZED!DC42=0,DC$22=$L$22),VLOOKUP(MASTER_DATA_PROCESSED!$C42,Backend!$Q$9:$T$52,3,FALSE),MASTER_DATA_NORMALIZED!DC42)</f>
        <v>#DIV/0!</v>
      </c>
      <c r="DD42" s="97" t="e">
        <f>IF(AND(MASTER_DATA_NORMALIZED!DD42=0,DD$22=$L$22),VLOOKUP(MASTER_DATA_PROCESSED!$C42,Backend!$Q$9:$T$52,3,FALSE),MASTER_DATA_NORMALIZED!DD42)</f>
        <v>#N/A</v>
      </c>
      <c r="DE42" s="97">
        <f>IF(AND(MASTER_DATA_NORMALIZED!DE42=0,DE$22=$L$22),VLOOKUP(MASTER_DATA_PROCESSED!$C42,Backend!$Q$9:$T$52,3,FALSE),MASTER_DATA_NORMALIZED!DE42)</f>
        <v>0</v>
      </c>
      <c r="DF42" s="97">
        <f>IF(AND(MASTER_DATA_NORMALIZED!DF42=0,DF$22=$L$22),VLOOKUP(MASTER_DATA_PROCESSED!$C42,Backend!$Q$9:$T$52,3,FALSE),MASTER_DATA_NORMALIZED!DF42)</f>
        <v>0</v>
      </c>
      <c r="DG42" s="97">
        <f>IF(AND(MASTER_DATA_NORMALIZED!DG42=0,DG$22=$L$22),VLOOKUP(MASTER_DATA_PROCESSED!$C42,Backend!$Q$9:$T$52,3,FALSE),MASTER_DATA_NORMALIZED!DG42)</f>
        <v>0</v>
      </c>
      <c r="DH42" s="97" t="e">
        <f>IF(AND(MASTER_DATA_NORMALIZED!DH42=0,DH$22=$L$22),VLOOKUP(MASTER_DATA_PROCESSED!$C42,Backend!$Q$9:$T$52,3,FALSE),MASTER_DATA_NORMALIZED!DH42)</f>
        <v>#N/A</v>
      </c>
      <c r="DI42" s="97">
        <f>IF(AND(MASTER_DATA_NORMALIZED!DI42=0,DI$22=$L$22),VLOOKUP(MASTER_DATA_PROCESSED!$C42,Backend!$Q$9:$T$52,3,FALSE),MASTER_DATA_NORMALIZED!DI42)</f>
        <v>0</v>
      </c>
      <c r="DJ42" s="97">
        <f>IF(AND(MASTER_DATA_NORMALIZED!DJ42=0,DJ$22=$L$22),VLOOKUP(MASTER_DATA_PROCESSED!$C42,Backend!$Q$9:$T$52,3,FALSE),MASTER_DATA_NORMALIZED!DJ42)</f>
        <v>0</v>
      </c>
      <c r="DK42" s="97">
        <f>IF(AND(MASTER_DATA_NORMALIZED!DK42=0,DK$22=$L$22),VLOOKUP(MASTER_DATA_PROCESSED!$C42,Backend!$Q$9:$T$52,3,FALSE),MASTER_DATA_NORMALIZED!DK42)</f>
        <v>0</v>
      </c>
      <c r="DL42" s="97" t="e">
        <f>IF(AND(MASTER_DATA_NORMALIZED!DL42=0,DL$22=$L$22),VLOOKUP(MASTER_DATA_PROCESSED!$C42,Backend!$Q$9:$T$52,3,FALSE),MASTER_DATA_NORMALIZED!DL42)</f>
        <v>#N/A</v>
      </c>
      <c r="DM42" s="97">
        <f>IF(AND(MASTER_DATA_NORMALIZED!DM42=0,DM$22=$L$22),VLOOKUP(MASTER_DATA_PROCESSED!$C42,Backend!$Q$9:$T$52,3,FALSE),MASTER_DATA_NORMALIZED!DM42)</f>
        <v>0</v>
      </c>
      <c r="DN42" s="97">
        <f>IF(AND(MASTER_DATA_NORMALIZED!DN42=0,DN$22=$L$22),VLOOKUP(MASTER_DATA_PROCESSED!$C42,Backend!$Q$9:$T$52,3,FALSE),MASTER_DATA_NORMALIZED!DN42)</f>
        <v>0</v>
      </c>
      <c r="DO42" s="97">
        <f>IF(AND(MASTER_DATA_NORMALIZED!DO42=0,DO$22=$L$22),VLOOKUP(MASTER_DATA_PROCESSED!$C42,Backend!$Q$9:$T$52,3,FALSE),MASTER_DATA_NORMALIZED!DO42)</f>
        <v>0</v>
      </c>
      <c r="DP42" s="97" t="e">
        <f>IF(AND(MASTER_DATA_NORMALIZED!DP42=0,DP$22=$L$22),VLOOKUP(MASTER_DATA_PROCESSED!$C42,Backend!$Q$9:$T$52,3,FALSE),MASTER_DATA_NORMALIZED!DP42)</f>
        <v>#N/A</v>
      </c>
      <c r="DQ42" s="97">
        <f>IF(AND(MASTER_DATA_NORMALIZED!DQ42=0,DQ$22=$L$22),VLOOKUP(MASTER_DATA_PROCESSED!$C42,Backend!$Q$9:$T$52,3,FALSE),MASTER_DATA_NORMALIZED!DQ42)</f>
        <v>0</v>
      </c>
      <c r="DR42" s="97">
        <f>IF(AND(MASTER_DATA_NORMALIZED!DR42=0,DR$22=$L$22),VLOOKUP(MASTER_DATA_PROCESSED!$C42,Backend!$Q$9:$T$52,3,FALSE),MASTER_DATA_NORMALIZED!DR42)</f>
        <v>0</v>
      </c>
      <c r="DS42" s="97">
        <f>IF(AND(MASTER_DATA_NORMALIZED!DS42=0,DS$22=$L$22),VLOOKUP(MASTER_DATA_PROCESSED!$C42,Backend!$Q$9:$T$52,3,FALSE),MASTER_DATA_NORMALIZED!DS42)</f>
        <v>0</v>
      </c>
      <c r="DT42" s="97" t="e">
        <f>IF(AND(MASTER_DATA_NORMALIZED!DT42=0,DT$22=$L$22),VLOOKUP(MASTER_DATA_PROCESSED!$C42,Backend!$Q$9:$T$52,3,FALSE),MASTER_DATA_NORMALIZED!DT42)</f>
        <v>#N/A</v>
      </c>
      <c r="DU42" s="97">
        <f>IF(AND(MASTER_DATA_NORMALIZED!DU42=0,DU$22=$L$22),VLOOKUP(MASTER_DATA_PROCESSED!$C42,Backend!$Q$9:$T$52,3,FALSE),MASTER_DATA_NORMALIZED!DU42)</f>
        <v>0</v>
      </c>
      <c r="DV42" s="97">
        <f>IF(AND(MASTER_DATA_NORMALIZED!DV42=0,DV$22=$L$22),VLOOKUP(MASTER_DATA_PROCESSED!$C42,Backend!$Q$9:$T$52,3,FALSE),MASTER_DATA_NORMALIZED!DV42)</f>
        <v>0</v>
      </c>
      <c r="DW42" s="97">
        <f>IF(AND(MASTER_DATA_NORMALIZED!DW42=0,DW$22=$L$22),VLOOKUP(MASTER_DATA_PROCESSED!$C42,Backend!$Q$9:$T$52,3,FALSE),MASTER_DATA_NORMALIZED!DW42)</f>
        <v>0</v>
      </c>
      <c r="DX42" s="97" t="e">
        <f>IF(AND(MASTER_DATA_NORMALIZED!DX42=0,DX$22=$L$22),VLOOKUP(MASTER_DATA_PROCESSED!$C42,Backend!$Q$9:$T$52,3,FALSE),MASTER_DATA_NORMALIZED!DX42)</f>
        <v>#N/A</v>
      </c>
      <c r="DY42" s="97">
        <f>IF(AND(MASTER_DATA_NORMALIZED!DY42=0,DY$22=$L$22),VLOOKUP(MASTER_DATA_PROCESSED!$C42,Backend!$Q$9:$T$52,3,FALSE),MASTER_DATA_NORMALIZED!DY42)</f>
        <v>0</v>
      </c>
      <c r="DZ42" s="97">
        <f>IF(AND(MASTER_DATA_NORMALIZED!DZ42=0,DZ$22=$L$22),VLOOKUP(MASTER_DATA_PROCESSED!$C42,Backend!$Q$9:$T$52,3,FALSE),MASTER_DATA_NORMALIZED!DZ42)</f>
        <v>0</v>
      </c>
      <c r="EA42" s="97">
        <f>IF(AND(MASTER_DATA_NORMALIZED!EA42=0,EA$22=$L$22),VLOOKUP(MASTER_DATA_PROCESSED!$C42,Backend!$Q$9:$T$52,3,FALSE),MASTER_DATA_NORMALIZED!EA42)</f>
        <v>0</v>
      </c>
      <c r="EB42" s="97" t="e">
        <f>IF(AND(MASTER_DATA_NORMALIZED!EB42=0,EB$22=$L$22),VLOOKUP(MASTER_DATA_PROCESSED!$C42,Backend!$Q$9:$T$52,3,FALSE),MASTER_DATA_NORMALIZED!EB42)</f>
        <v>#N/A</v>
      </c>
      <c r="EC42" s="97" t="e">
        <f>IF(AND(MASTER_DATA_NORMALIZED!EC42=0,EC$22=$L$22),VLOOKUP(MASTER_DATA_PROCESSED!$C42,Backend!$Q$9:$T$52,3,FALSE),MASTER_DATA_NORMALIZED!EC42)</f>
        <v>#DIV/0!</v>
      </c>
      <c r="ED42" s="97" t="e">
        <f>IF(AND(MASTER_DATA_NORMALIZED!ED42=0,ED$22=$L$22),VLOOKUP(MASTER_DATA_PROCESSED!$C42,Backend!$Q$9:$T$52,3,FALSE),MASTER_DATA_NORMALIZED!ED42)</f>
        <v>#DIV/0!</v>
      </c>
      <c r="EE42" s="97" t="e">
        <f>IF(AND(MASTER_DATA_NORMALIZED!EE42=0,EE$22=$L$22),VLOOKUP(MASTER_DATA_PROCESSED!$C42,Backend!$Q$9:$T$52,3,FALSE),MASTER_DATA_NORMALIZED!EE42)</f>
        <v>#DIV/0!</v>
      </c>
      <c r="EF42" s="97" t="e">
        <f>IF(AND(MASTER_DATA_NORMALIZED!EF42=0,EF$22=$L$22),VLOOKUP(MASTER_DATA_PROCESSED!$C42,Backend!$Q$9:$T$52,3,FALSE),MASTER_DATA_NORMALIZED!EF42)</f>
        <v>#VALUE!</v>
      </c>
      <c r="EG42" s="97">
        <f>IF(AND(MASTER_DATA_NORMALIZED!EG42=0,EG$22=$L$22),VLOOKUP(MASTER_DATA_PROCESSED!$C42,Backend!$Q$9:$T$52,3,FALSE),MASTER_DATA_NORMALIZED!EG42)</f>
        <v>0</v>
      </c>
      <c r="EH42" s="97">
        <f>IF(AND(MASTER_DATA_NORMALIZED!EH42=0,EH$22=$L$22),VLOOKUP(MASTER_DATA_PROCESSED!$C42,Backend!$Q$9:$T$52,3,FALSE),MASTER_DATA_NORMALIZED!EH42)</f>
        <v>0</v>
      </c>
      <c r="EI42" s="97">
        <f>IF(AND(MASTER_DATA_NORMALIZED!EI42=0,EI$22=$L$22),VLOOKUP(MASTER_DATA_PROCESSED!$C42,Backend!$Q$9:$T$52,3,FALSE),MASTER_DATA_NORMALIZED!EI42)</f>
        <v>0</v>
      </c>
      <c r="EJ42" s="97" t="e">
        <f>IF(AND(MASTER_DATA_NORMALIZED!EJ42=0,EJ$22=$L$22),VLOOKUP(MASTER_DATA_PROCESSED!$C42,Backend!$Q$9:$T$52,3,FALSE),MASTER_DATA_NORMALIZED!EJ42)</f>
        <v>#N/A</v>
      </c>
      <c r="EK42" s="97">
        <f>IF(AND(MASTER_DATA_NORMALIZED!EK42=0,EK$22=$L$22),VLOOKUP(MASTER_DATA_PROCESSED!$C42,Backend!$Q$9:$T$52,3,FALSE),MASTER_DATA_NORMALIZED!EK42)</f>
        <v>0</v>
      </c>
      <c r="EL42" s="97">
        <f>IF(AND(MASTER_DATA_NORMALIZED!EL42=0,EL$22=$L$22),VLOOKUP(MASTER_DATA_PROCESSED!$C42,Backend!$Q$9:$T$52,3,FALSE),MASTER_DATA_NORMALIZED!EL42)</f>
        <v>0</v>
      </c>
      <c r="EM42" s="97">
        <f>IF(AND(MASTER_DATA_NORMALIZED!EM42=0,EM$22=$L$22),VLOOKUP(MASTER_DATA_PROCESSED!$C42,Backend!$Q$9:$T$52,3,FALSE),MASTER_DATA_NORMALIZED!EM42)</f>
        <v>0</v>
      </c>
      <c r="EN42" s="97">
        <f>IF(AND(MASTER_DATA_NORMALIZED!EN42=0,EN$22=$L$22),VLOOKUP(MASTER_DATA_PROCESSED!$C42,Backend!$Q$9:$T$52,3,FALSE),MASTER_DATA_NORMALIZED!EN42)</f>
        <v>544.64719939916472</v>
      </c>
      <c r="EO42" s="97">
        <f>IF(AND(MASTER_DATA_NORMALIZED!EO42=0,EO$22=$L$22),VLOOKUP(MASTER_DATA_PROCESSED!$C42,Backend!$Q$9:$T$52,3,FALSE),MASTER_DATA_NORMALIZED!EO42)</f>
        <v>0</v>
      </c>
      <c r="EP42" s="97">
        <f>IF(AND(MASTER_DATA_NORMALIZED!EP42=0,EP$22=$L$22),VLOOKUP(MASTER_DATA_PROCESSED!$C42,Backend!$Q$9:$T$52,3,FALSE),MASTER_DATA_NORMALIZED!EP42)</f>
        <v>0</v>
      </c>
      <c r="EQ42" s="97">
        <f>IF(AND(MASTER_DATA_NORMALIZED!EQ42=0,EQ$22=$L$22),VLOOKUP(MASTER_DATA_PROCESSED!$C42,Backend!$Q$9:$T$52,3,FALSE),MASTER_DATA_NORMALIZED!EQ42)</f>
        <v>0</v>
      </c>
      <c r="ER42" s="97">
        <f>IF(AND(MASTER_DATA_NORMALIZED!ER42=0,ER$22=$L$22),VLOOKUP(MASTER_DATA_PROCESSED!$C42,Backend!$Q$9:$T$52,3,FALSE),MASTER_DATA_NORMALIZED!ER42)</f>
        <v>133.60602465683249</v>
      </c>
      <c r="ES42" s="97">
        <f>IF(AND(MASTER_DATA_NORMALIZED!ES42=0,ES$22=$L$22),VLOOKUP(MASTER_DATA_PROCESSED!$C42,Backend!$Q$9:$T$52,3,FALSE),MASTER_DATA_NORMALIZED!ES42)</f>
        <v>0</v>
      </c>
      <c r="ET42" s="97">
        <f>IF(AND(MASTER_DATA_NORMALIZED!ET42=0,ET$22=$L$22),VLOOKUP(MASTER_DATA_PROCESSED!$C42,Backend!$Q$9:$T$52,3,FALSE),MASTER_DATA_NORMALIZED!ET42)</f>
        <v>0</v>
      </c>
      <c r="EU42" s="97">
        <f>IF(AND(MASTER_DATA_NORMALIZED!EU42=0,EU$22=$L$22),VLOOKUP(MASTER_DATA_PROCESSED!$C42,Backend!$Q$9:$T$52,3,FALSE),MASTER_DATA_NORMALIZED!EU42)</f>
        <v>0</v>
      </c>
      <c r="EV42" s="97">
        <f>IF(AND(MASTER_DATA_NORMALIZED!EV42=0,EV$22=$L$22),VLOOKUP(MASTER_DATA_PROCESSED!$C42,Backend!$Q$9:$T$52,3,FALSE),MASTER_DATA_NORMALIZED!EV42)</f>
        <v>133.60602465683249</v>
      </c>
      <c r="EW42" s="97">
        <f>IF(AND(MASTER_DATA_NORMALIZED!EW42=0,EW$22=$L$22),VLOOKUP(MASTER_DATA_PROCESSED!$C42,Backend!$Q$9:$T$52,3,FALSE),MASTER_DATA_NORMALIZED!EW42)</f>
        <v>0</v>
      </c>
      <c r="EX42" s="97">
        <f>IF(AND(MASTER_DATA_NORMALIZED!EX42=0,EX$22=$L$22),VLOOKUP(MASTER_DATA_PROCESSED!$C42,Backend!$Q$9:$T$52,3,FALSE),MASTER_DATA_NORMALIZED!EX42)</f>
        <v>0</v>
      </c>
      <c r="EY42" s="97">
        <f>IF(AND(MASTER_DATA_NORMALIZED!EY42=0,EY$22=$L$22),VLOOKUP(MASTER_DATA_PROCESSED!$C42,Backend!$Q$9:$T$52,3,FALSE),MASTER_DATA_NORMALIZED!EY42)</f>
        <v>0</v>
      </c>
      <c r="EZ42" s="97">
        <f>IF(AND(MASTER_DATA_NORMALIZED!EZ42=0,EZ$22=$L$22),VLOOKUP(MASTER_DATA_PROCESSED!$C42,Backend!$Q$9:$T$52,3,FALSE),MASTER_DATA_NORMALIZED!EZ42)</f>
        <v>94.204464315006192</v>
      </c>
      <c r="FA42" s="97">
        <f>IF(AND(MASTER_DATA_NORMALIZED!FA42=0,FA$22=$L$22),VLOOKUP(MASTER_DATA_PROCESSED!$C42,Backend!$Q$9:$T$52,3,FALSE),MASTER_DATA_NORMALIZED!FA42)</f>
        <v>0</v>
      </c>
      <c r="FB42" s="97">
        <f>IF(AND(MASTER_DATA_NORMALIZED!FB42=0,FB$22=$L$22),VLOOKUP(MASTER_DATA_PROCESSED!$C42,Backend!$Q$9:$T$52,3,FALSE),MASTER_DATA_NORMALIZED!FB42)</f>
        <v>0</v>
      </c>
      <c r="FC42" s="97">
        <f>IF(AND(MASTER_DATA_NORMALIZED!FC42=0,FC$22=$L$22),VLOOKUP(MASTER_DATA_PROCESSED!$C42,Backend!$Q$9:$T$52,3,FALSE),MASTER_DATA_NORMALIZED!FC42)</f>
        <v>0</v>
      </c>
      <c r="FD42" s="97">
        <f>IF(AND(MASTER_DATA_NORMALIZED!FD42=0,FD$22=$L$22),VLOOKUP(MASTER_DATA_PROCESSED!$C42,Backend!$Q$9:$T$52,3,FALSE),MASTER_DATA_NORMALIZED!FD42)</f>
        <v>91.988410108584034</v>
      </c>
      <c r="FE42" s="97">
        <f>IF(AND(MASTER_DATA_NORMALIZED!FE42=0,FE$22=$L$22),VLOOKUP(MASTER_DATA_PROCESSED!$C42,Backend!$Q$9:$T$52,3,FALSE),MASTER_DATA_NORMALIZED!FE42)</f>
        <v>0</v>
      </c>
      <c r="FF42" s="97">
        <f>IF(AND(MASTER_DATA_NORMALIZED!FF42=0,FF$22=$L$22),VLOOKUP(MASTER_DATA_PROCESSED!$C42,Backend!$Q$9:$T$52,3,FALSE),MASTER_DATA_NORMALIZED!FF42)</f>
        <v>0</v>
      </c>
      <c r="FG42" s="97">
        <f>IF(AND(MASTER_DATA_NORMALIZED!FG42=0,FG$22=$L$22),VLOOKUP(MASTER_DATA_PROCESSED!$C42,Backend!$Q$9:$T$52,3,FALSE),MASTER_DATA_NORMALIZED!FG42)</f>
        <v>0</v>
      </c>
      <c r="FH42" s="97">
        <f>IF(AND(MASTER_DATA_NORMALIZED!FH42=0,FH$22=$L$22),VLOOKUP(MASTER_DATA_PROCESSED!$C42,Backend!$Q$9:$T$52,3,FALSE),MASTER_DATA_NORMALIZED!FH42)</f>
        <v>87.983261472843694</v>
      </c>
      <c r="FI42" s="97">
        <f>IF(AND(MASTER_DATA_NORMALIZED!FI42=0,FI$22=$L$22),VLOOKUP(MASTER_DATA_PROCESSED!$C42,Backend!$Q$9:$T$52,3,FALSE),MASTER_DATA_NORMALIZED!FI42)</f>
        <v>0</v>
      </c>
      <c r="FJ42" s="97">
        <f>IF(AND(MASTER_DATA_NORMALIZED!FJ42=0,FJ$22=$L$22),VLOOKUP(MASTER_DATA_PROCESSED!$C42,Backend!$Q$9:$T$52,3,FALSE),MASTER_DATA_NORMALIZED!FJ42)</f>
        <v>0</v>
      </c>
      <c r="FK42" s="97">
        <f>IF(AND(MASTER_DATA_NORMALIZED!FK42=0,FK$22=$L$22),VLOOKUP(MASTER_DATA_PROCESSED!$C42,Backend!$Q$9:$T$52,3,FALSE),MASTER_DATA_NORMALIZED!FK42)</f>
        <v>0</v>
      </c>
      <c r="FL42" s="97">
        <f>IF(AND(MASTER_DATA_NORMALIZED!FL42=0,FL$22=$L$22),VLOOKUP(MASTER_DATA_PROCESSED!$C42,Backend!$Q$9:$T$52,3,FALSE),MASTER_DATA_NORMALIZED!FL42)</f>
        <v>175.95470398991984</v>
      </c>
      <c r="FM42" s="97">
        <f>IF(AND(MASTER_DATA_NORMALIZED!FM42=0,FM$22=$L$22),VLOOKUP(MASTER_DATA_PROCESSED!$C42,Backend!$Q$9:$T$52,3,FALSE),MASTER_DATA_NORMALIZED!FM42)</f>
        <v>0</v>
      </c>
      <c r="FN42" s="97">
        <f>IF(AND(MASTER_DATA_NORMALIZED!FN42=0,FN$22=$L$22),VLOOKUP(MASTER_DATA_PROCESSED!$C42,Backend!$Q$9:$T$52,3,FALSE),MASTER_DATA_NORMALIZED!FN42)</f>
        <v>0</v>
      </c>
      <c r="FO42" s="97">
        <f>IF(AND(MASTER_DATA_NORMALIZED!FO42=0,FO$22=$L$22),VLOOKUP(MASTER_DATA_PROCESSED!$C42,Backend!$Q$9:$T$52,3,FALSE),MASTER_DATA_NORMALIZED!FO42)</f>
        <v>0</v>
      </c>
      <c r="FP42" s="97">
        <f>IF(AND(MASTER_DATA_NORMALIZED!FP42=0,FP$22=$L$22),VLOOKUP(MASTER_DATA_PROCESSED!$C42,Backend!$Q$9:$T$52,3,FALSE),MASTER_DATA_NORMALIZED!FP42)</f>
        <v>446.01123472675425</v>
      </c>
      <c r="FQ42" s="97">
        <f>IF(AND(MASTER_DATA_NORMALIZED!FQ42=0,FQ$22=$L$22),VLOOKUP(MASTER_DATA_PROCESSED!$C42,Backend!$Q$9:$T$52,3,FALSE),MASTER_DATA_NORMALIZED!FQ42)</f>
        <v>0</v>
      </c>
      <c r="FR42" s="97">
        <f>IF(AND(MASTER_DATA_NORMALIZED!FR42=0,FR$22=$L$22),VLOOKUP(MASTER_DATA_PROCESSED!$C42,Backend!$Q$9:$T$52,3,FALSE),MASTER_DATA_NORMALIZED!FR42)</f>
        <v>0</v>
      </c>
      <c r="FS42" s="97">
        <f>IF(AND(MASTER_DATA_NORMALIZED!FS42=0,FS$22=$L$22),VLOOKUP(MASTER_DATA_PROCESSED!$C42,Backend!$Q$9:$T$52,3,FALSE),MASTER_DATA_NORMALIZED!FS42)</f>
        <v>0</v>
      </c>
      <c r="FT42" s="97">
        <f>IF(AND(MASTER_DATA_NORMALIZED!FT42=0,FT$22=$L$22),VLOOKUP(MASTER_DATA_PROCESSED!$C42,Backend!$Q$9:$T$52,3,FALSE),MASTER_DATA_NORMALIZED!FT42)</f>
        <v>431.39788500040049</v>
      </c>
      <c r="FU42" s="97">
        <f>IF(AND(MASTER_DATA_NORMALIZED!FU42=0,FU$22=$L$22),VLOOKUP(MASTER_DATA_PROCESSED!$C42,Backend!$Q$9:$T$52,3,FALSE),MASTER_DATA_NORMALIZED!FU42)</f>
        <v>0</v>
      </c>
      <c r="FV42" s="97">
        <f>IF(AND(MASTER_DATA_NORMALIZED!FV42=0,FV$22=$L$22),VLOOKUP(MASTER_DATA_PROCESSED!$C42,Backend!$Q$9:$T$52,3,FALSE),MASTER_DATA_NORMALIZED!FV42)</f>
        <v>0</v>
      </c>
      <c r="FW42" s="97">
        <f>IF(AND(MASTER_DATA_NORMALIZED!FW42=0,FW$22=$L$22),VLOOKUP(MASTER_DATA_PROCESSED!$C42,Backend!$Q$9:$T$52,3,FALSE),MASTER_DATA_NORMALIZED!FW42)</f>
        <v>0</v>
      </c>
      <c r="FX42" s="97">
        <f>IF(AND(MASTER_DATA_NORMALIZED!FX42=0,FX$22=$L$22),VLOOKUP(MASTER_DATA_PROCESSED!$C42,Backend!$Q$9:$T$52,3,FALSE),MASTER_DATA_NORMALIZED!FX42)</f>
        <v>423.74019199387772</v>
      </c>
      <c r="FY42" s="97">
        <f>IF(AND(MASTER_DATA_NORMALIZED!FY42=0,FY$22=$L$22),VLOOKUP(MASTER_DATA_PROCESSED!$C42,Backend!$Q$9:$T$52,3,FALSE),MASTER_DATA_NORMALIZED!FY42)</f>
        <v>0</v>
      </c>
      <c r="FZ42" s="97">
        <f>IF(AND(MASTER_DATA_NORMALIZED!FZ42=0,FZ$22=$L$22),VLOOKUP(MASTER_DATA_PROCESSED!$C42,Backend!$Q$9:$T$52,3,FALSE),MASTER_DATA_NORMALIZED!FZ42)</f>
        <v>0</v>
      </c>
      <c r="GA42" s="97">
        <f>IF(AND(MASTER_DATA_NORMALIZED!GA42=0,GA$22=$L$22),VLOOKUP(MASTER_DATA_PROCESSED!$C42,Backend!$Q$9:$T$52,3,FALSE),MASTER_DATA_NORMALIZED!GA42)</f>
        <v>0</v>
      </c>
      <c r="GB42" s="97">
        <f>IF(AND(MASTER_DATA_NORMALIZED!GB42=0,GB$22=$L$22),VLOOKUP(MASTER_DATA_PROCESSED!$C42,Backend!$Q$9:$T$52,3,FALSE),MASTER_DATA_NORMALIZED!GB42)</f>
        <v>424.37142414544883</v>
      </c>
      <c r="GC42" s="97">
        <f>IF(AND(MASTER_DATA_NORMALIZED!GC42=0,GC$22=$L$22),VLOOKUP(MASTER_DATA_PROCESSED!$C42,Backend!$Q$9:$T$52,3,FALSE),MASTER_DATA_NORMALIZED!GC42)</f>
        <v>0</v>
      </c>
      <c r="GD42" s="97">
        <f>IF(AND(MASTER_DATA_NORMALIZED!GD42=0,GD$22=$L$22),VLOOKUP(MASTER_DATA_PROCESSED!$C42,Backend!$Q$9:$T$52,3,FALSE),MASTER_DATA_NORMALIZED!GD42)</f>
        <v>0</v>
      </c>
      <c r="GE42" s="97">
        <f>IF(AND(MASTER_DATA_NORMALIZED!GE42=0,GE$22=$L$22),VLOOKUP(MASTER_DATA_PROCESSED!$C42,Backend!$Q$9:$T$52,3,FALSE),MASTER_DATA_NORMALIZED!GE42)</f>
        <v>0</v>
      </c>
      <c r="GF42" s="97">
        <f>IF(AND(MASTER_DATA_NORMALIZED!GF42=0,GF$22=$L$22),VLOOKUP(MASTER_DATA_PROCESSED!$C42,Backend!$Q$9:$T$52,3,FALSE),MASTER_DATA_NORMALIZED!GF42)</f>
        <v>409.85976600607455</v>
      </c>
      <c r="GG42" s="97">
        <f>IF(AND(MASTER_DATA_NORMALIZED!GG42=0,GG$22=$L$22),VLOOKUP(MASTER_DATA_PROCESSED!$C42,Backend!$Q$9:$T$52,3,FALSE),MASTER_DATA_NORMALIZED!GG42)</f>
        <v>0</v>
      </c>
      <c r="GH42" s="97">
        <f>IF(AND(MASTER_DATA_NORMALIZED!GH42=0,GH$22=$L$22),VLOOKUP(MASTER_DATA_PROCESSED!$C42,Backend!$Q$9:$T$52,3,FALSE),MASTER_DATA_NORMALIZED!GH42)</f>
        <v>0</v>
      </c>
      <c r="GI42" s="97">
        <f>IF(AND(MASTER_DATA_NORMALIZED!GI42=0,GI$22=$L$22),VLOOKUP(MASTER_DATA_PROCESSED!$C42,Backend!$Q$9:$T$52,3,FALSE),MASTER_DATA_NORMALIZED!GI42)</f>
        <v>0</v>
      </c>
      <c r="GJ42" s="97">
        <f>IF(AND(MASTER_DATA_NORMALIZED!GJ42=0,GJ$22=$L$22),VLOOKUP(MASTER_DATA_PROCESSED!$C42,Backend!$Q$9:$T$52,3,FALSE),MASTER_DATA_NORMALIZED!GJ42)</f>
        <v>403.31105225425966</v>
      </c>
      <c r="GK42" s="97">
        <f>IF(AND(MASTER_DATA_NORMALIZED!GK42=0,GK$22=$L$22),VLOOKUP(MASTER_DATA_PROCESSED!$C42,Backend!$Q$9:$T$52,3,FALSE),MASTER_DATA_NORMALIZED!GK42)</f>
        <v>0</v>
      </c>
      <c r="GL42" s="97">
        <f>IF(AND(MASTER_DATA_NORMALIZED!GL42=0,GL$22=$L$22),VLOOKUP(MASTER_DATA_PROCESSED!$C42,Backend!$Q$9:$T$52,3,FALSE),MASTER_DATA_NORMALIZED!GL42)</f>
        <v>0</v>
      </c>
      <c r="GM42" s="97">
        <f>IF(AND(MASTER_DATA_NORMALIZED!GM42=0,GM$22=$L$22),VLOOKUP(MASTER_DATA_PROCESSED!$C42,Backend!$Q$9:$T$52,3,FALSE),MASTER_DATA_NORMALIZED!GM42)</f>
        <v>0</v>
      </c>
      <c r="GN42" s="97">
        <f>IF(AND(MASTER_DATA_NORMALIZED!GN42=0,GN$22=$L$22),VLOOKUP(MASTER_DATA_PROCESSED!$C42,Backend!$Q$9:$T$52,3,FALSE),MASTER_DATA_NORMALIZED!GN42)</f>
        <v>362.89128275984535</v>
      </c>
      <c r="GO42" s="97">
        <f>IF(AND(MASTER_DATA_NORMALIZED!GO42=0,GO$22=$L$22),VLOOKUP(MASTER_DATA_PROCESSED!$C42,Backend!$Q$9:$T$52,3,FALSE),MASTER_DATA_NORMALIZED!GO42)</f>
        <v>0</v>
      </c>
      <c r="GP42" s="97">
        <f>IF(AND(MASTER_DATA_NORMALIZED!GP42=0,GP$22=$L$22),VLOOKUP(MASTER_DATA_PROCESSED!$C42,Backend!$Q$9:$T$52,3,FALSE),MASTER_DATA_NORMALIZED!GP42)</f>
        <v>0</v>
      </c>
      <c r="GQ42" s="97">
        <f>IF(AND(MASTER_DATA_NORMALIZED!GQ42=0,GQ$22=$L$22),VLOOKUP(MASTER_DATA_PROCESSED!$C42,Backend!$Q$9:$T$52,3,FALSE),MASTER_DATA_NORMALIZED!GQ42)</f>
        <v>0</v>
      </c>
      <c r="GR42" s="97">
        <f>IF(AND(MASTER_DATA_NORMALIZED!GR42=0,GR$22=$L$22),VLOOKUP(MASTER_DATA_PROCESSED!$C42,Backend!$Q$9:$T$52,3,FALSE),MASTER_DATA_NORMALIZED!GR42)</f>
        <v>350.87453110594845</v>
      </c>
      <c r="GS42" s="97">
        <f>IF(AND(MASTER_DATA_NORMALIZED!GS42=0,GS$22=$L$22),VLOOKUP(MASTER_DATA_PROCESSED!$C42,Backend!$Q$9:$T$52,3,FALSE),MASTER_DATA_NORMALIZED!GS42)</f>
        <v>0</v>
      </c>
      <c r="GT42" s="97">
        <f>IF(AND(MASTER_DATA_NORMALIZED!GT42=0,GT$22=$L$22),VLOOKUP(MASTER_DATA_PROCESSED!$C42,Backend!$Q$9:$T$52,3,FALSE),MASTER_DATA_NORMALIZED!GT42)</f>
        <v>0</v>
      </c>
      <c r="GU42" s="97">
        <f>IF(AND(MASTER_DATA_NORMALIZED!GU42=0,GU$22=$L$22),VLOOKUP(MASTER_DATA_PROCESSED!$C42,Backend!$Q$9:$T$52,3,FALSE),MASTER_DATA_NORMALIZED!GU42)</f>
        <v>0</v>
      </c>
      <c r="GV42" s="97">
        <f>IF(AND(MASTER_DATA_NORMALIZED!GV42=0,GV$22=$L$22),VLOOKUP(MASTER_DATA_PROCESSED!$C42,Backend!$Q$9:$T$52,3,FALSE),MASTER_DATA_NORMALIZED!GV42)</f>
        <v>345.36518622912689</v>
      </c>
      <c r="GW42" s="97" t="e">
        <f>IF(AND(MASTER_DATA_NORMALIZED!GW42=0,GW$22=$L$22),VLOOKUP(MASTER_DATA_PROCESSED!$C42,Backend!$Q$9:$T$52,3,FALSE),MASTER_DATA_NORMALIZED!GW42)</f>
        <v>#REF!</v>
      </c>
      <c r="GX42" s="97" t="e">
        <f>IF(AND(MASTER_DATA_NORMALIZED!GX42=0,GX$22=$L$22),VLOOKUP(MASTER_DATA_PROCESSED!$C42,Backend!$Q$9:$T$52,3,FALSE),MASTER_DATA_NORMALIZED!GX42)</f>
        <v>#REF!</v>
      </c>
      <c r="GY42" s="97" t="e">
        <f>IF(AND(MASTER_DATA_NORMALIZED!GY42=0,GY$22=$L$22),VLOOKUP(MASTER_DATA_PROCESSED!$C42,Backend!$Q$9:$T$52,3,FALSE),MASTER_DATA_NORMALIZED!GY42)</f>
        <v>#REF!</v>
      </c>
    </row>
    <row r="43" spans="2:207" hidden="1" outlineLevel="2" x14ac:dyDescent="0.3">
      <c r="B43" s="21">
        <f t="shared" si="5"/>
        <v>20</v>
      </c>
      <c r="C43" s="52">
        <f t="shared" si="0"/>
        <v>213</v>
      </c>
      <c r="D43" s="77"/>
      <c r="E43" s="54"/>
      <c r="F43" s="54">
        <v>213</v>
      </c>
      <c r="G43" s="78"/>
      <c r="H43" s="35" t="s">
        <v>222</v>
      </c>
      <c r="I43" s="97">
        <f>IF(AND(MASTER_DATA_NORMALIZED!I43=0,I$22=$L$22),VLOOKUP(MASTER_DATA_PROCESSED!$C43,Backend!$Q$9:$T$52,3,FALSE),MASTER_DATA_NORMALIZED!I43)</f>
        <v>0</v>
      </c>
      <c r="J43" s="97">
        <f>IF(AND(MASTER_DATA_NORMALIZED!J43=0,J$22=$L$22),VLOOKUP(MASTER_DATA_PROCESSED!$C43,Backend!$Q$9:$T$52,3,FALSE),MASTER_DATA_NORMALIZED!J43)</f>
        <v>0</v>
      </c>
      <c r="K43" s="97">
        <f>IF(AND(MASTER_DATA_NORMALIZED!K43=0,K$22=$L$22),VLOOKUP(MASTER_DATA_PROCESSED!$C43,Backend!$Q$9:$T$52,3,FALSE),MASTER_DATA_NORMALIZED!K43)</f>
        <v>0</v>
      </c>
      <c r="L43" s="97" t="e">
        <f>IF(AND(MASTER_DATA_NORMALIZED!L43=0,L$22=$L$22),VLOOKUP(MASTER_DATA_PROCESSED!$C43,Backend!$Q$9:$T$52,3,FALSE),MASTER_DATA_NORMALIZED!L43)</f>
        <v>#N/A</v>
      </c>
      <c r="M43" s="97">
        <f>IF(AND(MASTER_DATA_NORMALIZED!M43=0,M$22=$L$22),VLOOKUP(MASTER_DATA_PROCESSED!$C43,Backend!$Q$9:$T$52,3,FALSE),MASTER_DATA_NORMALIZED!M43)</f>
        <v>0</v>
      </c>
      <c r="N43" s="97">
        <f>IF(AND(MASTER_DATA_NORMALIZED!N43=0,N$22=$L$22),VLOOKUP(MASTER_DATA_PROCESSED!$C43,Backend!$Q$9:$T$52,3,FALSE),MASTER_DATA_NORMALIZED!N43)</f>
        <v>0</v>
      </c>
      <c r="O43" s="97">
        <f>IF(AND(MASTER_DATA_NORMALIZED!O43=0,O$22=$L$22),VLOOKUP(MASTER_DATA_PROCESSED!$C43,Backend!$Q$9:$T$52,3,FALSE),MASTER_DATA_NORMALIZED!O43)</f>
        <v>0</v>
      </c>
      <c r="P43" s="97" t="e">
        <f>IF(AND(MASTER_DATA_NORMALIZED!P43=0,P$22=$L$22),VLOOKUP(MASTER_DATA_PROCESSED!$C43,Backend!$Q$9:$T$52,3,FALSE),MASTER_DATA_NORMALIZED!P43)</f>
        <v>#N/A</v>
      </c>
      <c r="Q43" s="97">
        <f>IF(AND(MASTER_DATA_NORMALIZED!Q43=0,Q$22=$L$22),VLOOKUP(MASTER_DATA_PROCESSED!$C43,Backend!$Q$9:$T$52,3,FALSE),MASTER_DATA_NORMALIZED!Q43)</f>
        <v>0</v>
      </c>
      <c r="R43" s="97">
        <f>IF(AND(MASTER_DATA_NORMALIZED!R43=0,R$22=$L$22),VLOOKUP(MASTER_DATA_PROCESSED!$C43,Backend!$Q$9:$T$52,3,FALSE),MASTER_DATA_NORMALIZED!R43)</f>
        <v>0</v>
      </c>
      <c r="S43" s="97">
        <f>IF(AND(MASTER_DATA_NORMALIZED!S43=0,S$22=$L$22),VLOOKUP(MASTER_DATA_PROCESSED!$C43,Backend!$Q$9:$T$52,3,FALSE),MASTER_DATA_NORMALIZED!S43)</f>
        <v>0</v>
      </c>
      <c r="T43" s="97" t="e">
        <f>IF(AND(MASTER_DATA_NORMALIZED!T43=0,T$22=$L$22),VLOOKUP(MASTER_DATA_PROCESSED!$C43,Backend!$Q$9:$T$52,3,FALSE),MASTER_DATA_NORMALIZED!T43)</f>
        <v>#N/A</v>
      </c>
      <c r="U43" s="97">
        <f>IF(AND(MASTER_DATA_NORMALIZED!U43=0,U$22=$L$22),VLOOKUP(MASTER_DATA_PROCESSED!$C43,Backend!$Q$9:$T$52,3,FALSE),MASTER_DATA_NORMALIZED!U43)</f>
        <v>0</v>
      </c>
      <c r="V43" s="97">
        <f>IF(AND(MASTER_DATA_NORMALIZED!V43=0,V$22=$L$22),VLOOKUP(MASTER_DATA_PROCESSED!$C43,Backend!$Q$9:$T$52,3,FALSE),MASTER_DATA_NORMALIZED!V43)</f>
        <v>0</v>
      </c>
      <c r="W43" s="97">
        <f>IF(AND(MASTER_DATA_NORMALIZED!W43=0,W$22=$L$22),VLOOKUP(MASTER_DATA_PROCESSED!$C43,Backend!$Q$9:$T$52,3,FALSE),MASTER_DATA_NORMALIZED!W43)</f>
        <v>0</v>
      </c>
      <c r="X43" s="97" t="e">
        <f>IF(AND(MASTER_DATA_NORMALIZED!X43=0,X$22=$L$22),VLOOKUP(MASTER_DATA_PROCESSED!$C43,Backend!$Q$9:$T$52,3,FALSE),MASTER_DATA_NORMALIZED!X43)</f>
        <v>#N/A</v>
      </c>
      <c r="Y43" s="97">
        <f>IF(AND(MASTER_DATA_NORMALIZED!Y43=0,Y$22=$L$22),VLOOKUP(MASTER_DATA_PROCESSED!$C43,Backend!$Q$9:$T$52,3,FALSE),MASTER_DATA_NORMALIZED!Y43)</f>
        <v>0</v>
      </c>
      <c r="Z43" s="97">
        <f>IF(AND(MASTER_DATA_NORMALIZED!Z43=0,Z$22=$L$22),VLOOKUP(MASTER_DATA_PROCESSED!$C43,Backend!$Q$9:$T$52,3,FALSE),MASTER_DATA_NORMALIZED!Z43)</f>
        <v>0</v>
      </c>
      <c r="AA43" s="97">
        <f>IF(AND(MASTER_DATA_NORMALIZED!AA43=0,AA$22=$L$22),VLOOKUP(MASTER_DATA_PROCESSED!$C43,Backend!$Q$9:$T$52,3,FALSE),MASTER_DATA_NORMALIZED!AA43)</f>
        <v>0</v>
      </c>
      <c r="AB43" s="97" t="e">
        <f>IF(AND(MASTER_DATA_NORMALIZED!AB43=0,AB$22=$L$22),VLOOKUP(MASTER_DATA_PROCESSED!$C43,Backend!$Q$9:$T$52,3,FALSE),MASTER_DATA_NORMALIZED!AB43)</f>
        <v>#N/A</v>
      </c>
      <c r="AC43" s="97">
        <f>IF(AND(MASTER_DATA_NORMALIZED!AC43=0,AC$22=$L$22),VLOOKUP(MASTER_DATA_PROCESSED!$C43,Backend!$Q$9:$T$52,3,FALSE),MASTER_DATA_NORMALIZED!AC43)</f>
        <v>0</v>
      </c>
      <c r="AD43" s="97">
        <f>IF(AND(MASTER_DATA_NORMALIZED!AD43=0,AD$22=$L$22),VLOOKUP(MASTER_DATA_PROCESSED!$C43,Backend!$Q$9:$T$52,3,FALSE),MASTER_DATA_NORMALIZED!AD43)</f>
        <v>0</v>
      </c>
      <c r="AE43" s="97">
        <f>IF(AND(MASTER_DATA_NORMALIZED!AE43=0,AE$22=$L$22),VLOOKUP(MASTER_DATA_PROCESSED!$C43,Backend!$Q$9:$T$52,3,FALSE),MASTER_DATA_NORMALIZED!AE43)</f>
        <v>0</v>
      </c>
      <c r="AF43" s="97" t="e">
        <f>IF(AND(MASTER_DATA_NORMALIZED!AF43=0,AF$22=$L$22),VLOOKUP(MASTER_DATA_PROCESSED!$C43,Backend!$Q$9:$T$52,3,FALSE),MASTER_DATA_NORMALIZED!AF43)</f>
        <v>#N/A</v>
      </c>
      <c r="AG43" s="97">
        <f>IF(AND(MASTER_DATA_NORMALIZED!AG43=0,AG$22=$L$22),VLOOKUP(MASTER_DATA_PROCESSED!$C43,Backend!$Q$9:$T$52,3,FALSE),MASTER_DATA_NORMALIZED!AG43)</f>
        <v>0</v>
      </c>
      <c r="AH43" s="97">
        <f>IF(AND(MASTER_DATA_NORMALIZED!AH43=0,AH$22=$L$22),VLOOKUP(MASTER_DATA_PROCESSED!$C43,Backend!$Q$9:$T$52,3,FALSE),MASTER_DATA_NORMALIZED!AH43)</f>
        <v>0</v>
      </c>
      <c r="AI43" s="97">
        <f>IF(AND(MASTER_DATA_NORMALIZED!AI43=0,AI$22=$L$22),VLOOKUP(MASTER_DATA_PROCESSED!$C43,Backend!$Q$9:$T$52,3,FALSE),MASTER_DATA_NORMALIZED!AI43)</f>
        <v>0</v>
      </c>
      <c r="AJ43" s="97" t="e">
        <f>IF(AND(MASTER_DATA_NORMALIZED!AJ43=0,AJ$22=$L$22),VLOOKUP(MASTER_DATA_PROCESSED!$C43,Backend!$Q$9:$T$52,3,FALSE),MASTER_DATA_NORMALIZED!AJ43)</f>
        <v>#N/A</v>
      </c>
      <c r="AK43" s="97">
        <f>IF(AND(MASTER_DATA_NORMALIZED!AK43=0,AK$22=$L$22),VLOOKUP(MASTER_DATA_PROCESSED!$C43,Backend!$Q$9:$T$52,3,FALSE),MASTER_DATA_NORMALIZED!AK43)</f>
        <v>0</v>
      </c>
      <c r="AL43" s="97">
        <f>IF(AND(MASTER_DATA_NORMALIZED!AL43=0,AL$22=$L$22),VLOOKUP(MASTER_DATA_PROCESSED!$C43,Backend!$Q$9:$T$52,3,FALSE),MASTER_DATA_NORMALIZED!AL43)</f>
        <v>0</v>
      </c>
      <c r="AM43" s="97">
        <f>IF(AND(MASTER_DATA_NORMALIZED!AM43=0,AM$22=$L$22),VLOOKUP(MASTER_DATA_PROCESSED!$C43,Backend!$Q$9:$T$52,3,FALSE),MASTER_DATA_NORMALIZED!AM43)</f>
        <v>0</v>
      </c>
      <c r="AN43" s="97" t="e">
        <f>IF(AND(MASTER_DATA_NORMALIZED!AN43=0,AN$22=$L$22),VLOOKUP(MASTER_DATA_PROCESSED!$C43,Backend!$Q$9:$T$52,3,FALSE),MASTER_DATA_NORMALIZED!AN43)</f>
        <v>#N/A</v>
      </c>
      <c r="AO43" s="97">
        <f>IF(AND(MASTER_DATA_NORMALIZED!AO43=0,AO$22=$L$22),VLOOKUP(MASTER_DATA_PROCESSED!$C43,Backend!$Q$9:$T$52,3,FALSE),MASTER_DATA_NORMALIZED!AO43)</f>
        <v>0</v>
      </c>
      <c r="AP43" s="97">
        <f>IF(AND(MASTER_DATA_NORMALIZED!AP43=0,AP$22=$L$22),VLOOKUP(MASTER_DATA_PROCESSED!$C43,Backend!$Q$9:$T$52,3,FALSE),MASTER_DATA_NORMALIZED!AP43)</f>
        <v>0</v>
      </c>
      <c r="AQ43" s="97">
        <f>IF(AND(MASTER_DATA_NORMALIZED!AQ43=0,AQ$22=$L$22),VLOOKUP(MASTER_DATA_PROCESSED!$C43,Backend!$Q$9:$T$52,3,FALSE),MASTER_DATA_NORMALIZED!AQ43)</f>
        <v>0</v>
      </c>
      <c r="AR43" s="97" t="e">
        <f>IF(AND(MASTER_DATA_NORMALIZED!AR43=0,AR$22=$L$22),VLOOKUP(MASTER_DATA_PROCESSED!$C43,Backend!$Q$9:$T$52,3,FALSE),MASTER_DATA_NORMALIZED!AR43)</f>
        <v>#N/A</v>
      </c>
      <c r="AS43" s="97">
        <f>IF(AND(MASTER_DATA_NORMALIZED!AS43=0,AS$22=$L$22),VLOOKUP(MASTER_DATA_PROCESSED!$C43,Backend!$Q$9:$T$52,3,FALSE),MASTER_DATA_NORMALIZED!AS43)</f>
        <v>0</v>
      </c>
      <c r="AT43" s="97">
        <f>IF(AND(MASTER_DATA_NORMALIZED!AT43=0,AT$22=$L$22),VLOOKUP(MASTER_DATA_PROCESSED!$C43,Backend!$Q$9:$T$52,3,FALSE),MASTER_DATA_NORMALIZED!AT43)</f>
        <v>0</v>
      </c>
      <c r="AU43" s="97">
        <f>IF(AND(MASTER_DATA_NORMALIZED!AU43=0,AU$22=$L$22),VLOOKUP(MASTER_DATA_PROCESSED!$C43,Backend!$Q$9:$T$52,3,FALSE),MASTER_DATA_NORMALIZED!AU43)</f>
        <v>0</v>
      </c>
      <c r="AV43" s="97" t="e">
        <f>IF(AND(MASTER_DATA_NORMALIZED!AV43=0,AV$22=$L$22),VLOOKUP(MASTER_DATA_PROCESSED!$C43,Backend!$Q$9:$T$52,3,FALSE),MASTER_DATA_NORMALIZED!AV43)</f>
        <v>#N/A</v>
      </c>
      <c r="AW43" s="97">
        <f>IF(AND(MASTER_DATA_NORMALIZED!AW43=0,AW$22=$L$22),VLOOKUP(MASTER_DATA_PROCESSED!$C43,Backend!$Q$9:$T$52,3,FALSE),MASTER_DATA_NORMALIZED!AW43)</f>
        <v>0</v>
      </c>
      <c r="AX43" s="97">
        <f>IF(AND(MASTER_DATA_NORMALIZED!AX43=0,AX$22=$L$22),VLOOKUP(MASTER_DATA_PROCESSED!$C43,Backend!$Q$9:$T$52,3,FALSE),MASTER_DATA_NORMALIZED!AX43)</f>
        <v>0</v>
      </c>
      <c r="AY43" s="97">
        <f>IF(AND(MASTER_DATA_NORMALIZED!AY43=0,AY$22=$L$22),VLOOKUP(MASTER_DATA_PROCESSED!$C43,Backend!$Q$9:$T$52,3,FALSE),MASTER_DATA_NORMALIZED!AY43)</f>
        <v>0</v>
      </c>
      <c r="AZ43" s="97" t="e">
        <f>IF(AND(MASTER_DATA_NORMALIZED!AZ43=0,AZ$22=$L$22),VLOOKUP(MASTER_DATA_PROCESSED!$C43,Backend!$Q$9:$T$52,3,FALSE),MASTER_DATA_NORMALIZED!AZ43)</f>
        <v>#N/A</v>
      </c>
      <c r="BA43" s="97">
        <f>IF(AND(MASTER_DATA_NORMALIZED!BA43=0,BA$22=$L$22),VLOOKUP(MASTER_DATA_PROCESSED!$C43,Backend!$Q$9:$T$52,3,FALSE),MASTER_DATA_NORMALIZED!BA43)</f>
        <v>0</v>
      </c>
      <c r="BB43" s="97">
        <f>IF(AND(MASTER_DATA_NORMALIZED!BB43=0,BB$22=$L$22),VLOOKUP(MASTER_DATA_PROCESSED!$C43,Backend!$Q$9:$T$52,3,FALSE),MASTER_DATA_NORMALIZED!BB43)</f>
        <v>0</v>
      </c>
      <c r="BC43" s="97">
        <f>IF(AND(MASTER_DATA_NORMALIZED!BC43=0,BC$22=$L$22),VLOOKUP(MASTER_DATA_PROCESSED!$C43,Backend!$Q$9:$T$52,3,FALSE),MASTER_DATA_NORMALIZED!BC43)</f>
        <v>0</v>
      </c>
      <c r="BD43" s="97" t="e">
        <f>IF(AND(MASTER_DATA_NORMALIZED!BD43=0,BD$22=$L$22),VLOOKUP(MASTER_DATA_PROCESSED!$C43,Backend!$Q$9:$T$52,3,FALSE),MASTER_DATA_NORMALIZED!BD43)</f>
        <v>#N/A</v>
      </c>
      <c r="BE43" s="97">
        <f>IF(AND(MASTER_DATA_NORMALIZED!BE43=0,BE$22=$L$22),VLOOKUP(MASTER_DATA_PROCESSED!$C43,Backend!$Q$9:$T$52,3,FALSE),MASTER_DATA_NORMALIZED!BE43)</f>
        <v>0</v>
      </c>
      <c r="BF43" s="97">
        <f>IF(AND(MASTER_DATA_NORMALIZED!BF43=0,BF$22=$L$22),VLOOKUP(MASTER_DATA_PROCESSED!$C43,Backend!$Q$9:$T$52,3,FALSE),MASTER_DATA_NORMALIZED!BF43)</f>
        <v>0</v>
      </c>
      <c r="BG43" s="97">
        <f>IF(AND(MASTER_DATA_NORMALIZED!BG43=0,BG$22=$L$22),VLOOKUP(MASTER_DATA_PROCESSED!$C43,Backend!$Q$9:$T$52,3,FALSE),MASTER_DATA_NORMALIZED!BG43)</f>
        <v>0</v>
      </c>
      <c r="BH43" s="97" t="e">
        <f>IF(AND(MASTER_DATA_NORMALIZED!BH43=0,BH$22=$L$22),VLOOKUP(MASTER_DATA_PROCESSED!$C43,Backend!$Q$9:$T$52,3,FALSE),MASTER_DATA_NORMALIZED!BH43)</f>
        <v>#N/A</v>
      </c>
      <c r="BI43" s="97">
        <f>IF(AND(MASTER_DATA_NORMALIZED!BI43=0,BI$22=$L$22),VLOOKUP(MASTER_DATA_PROCESSED!$C43,Backend!$Q$9:$T$52,3,FALSE),MASTER_DATA_NORMALIZED!BI43)</f>
        <v>0</v>
      </c>
      <c r="BJ43" s="97">
        <f>IF(AND(MASTER_DATA_NORMALIZED!BJ43=0,BJ$22=$L$22),VLOOKUP(MASTER_DATA_PROCESSED!$C43,Backend!$Q$9:$T$52,3,FALSE),MASTER_DATA_NORMALIZED!BJ43)</f>
        <v>0</v>
      </c>
      <c r="BK43" s="97">
        <f>IF(AND(MASTER_DATA_NORMALIZED!BK43=0,BK$22=$L$22),VLOOKUP(MASTER_DATA_PROCESSED!$C43,Backend!$Q$9:$T$52,3,FALSE),MASTER_DATA_NORMALIZED!BK43)</f>
        <v>0</v>
      </c>
      <c r="BL43" s="97" t="e">
        <f>IF(AND(MASTER_DATA_NORMALIZED!BL43=0,BL$22=$L$22),VLOOKUP(MASTER_DATA_PROCESSED!$C43,Backend!$Q$9:$T$52,3,FALSE),MASTER_DATA_NORMALIZED!BL43)</f>
        <v>#N/A</v>
      </c>
      <c r="BM43" s="97">
        <f>IF(AND(MASTER_DATA_NORMALIZED!BM43=0,BM$22=$L$22),VLOOKUP(MASTER_DATA_PROCESSED!$C43,Backend!$Q$9:$T$52,3,FALSE),MASTER_DATA_NORMALIZED!BM43)</f>
        <v>0</v>
      </c>
      <c r="BN43" s="97">
        <f>IF(AND(MASTER_DATA_NORMALIZED!BN43=0,BN$22=$L$22),VLOOKUP(MASTER_DATA_PROCESSED!$C43,Backend!$Q$9:$T$52,3,FALSE),MASTER_DATA_NORMALIZED!BN43)</f>
        <v>0</v>
      </c>
      <c r="BO43" s="97">
        <f>IF(AND(MASTER_DATA_NORMALIZED!BO43=0,BO$22=$L$22),VLOOKUP(MASTER_DATA_PROCESSED!$C43,Backend!$Q$9:$T$52,3,FALSE),MASTER_DATA_NORMALIZED!BO43)</f>
        <v>0</v>
      </c>
      <c r="BP43" s="97">
        <f>IF(AND(MASTER_DATA_NORMALIZED!BP43=0,BP$22=$L$22),VLOOKUP(MASTER_DATA_PROCESSED!$C43,Backend!$Q$9:$T$52,3,FALSE),MASTER_DATA_NORMALIZED!BP43)</f>
        <v>226.41297264877511</v>
      </c>
      <c r="BQ43" s="97">
        <f>IF(AND(MASTER_DATA_NORMALIZED!BQ43=0,BQ$22=$L$22),VLOOKUP(MASTER_DATA_PROCESSED!$C43,Backend!$Q$9:$T$52,3,FALSE),MASTER_DATA_NORMALIZED!BQ43)</f>
        <v>0</v>
      </c>
      <c r="BR43" s="97">
        <f>IF(AND(MASTER_DATA_NORMALIZED!BR43=0,BR$22=$L$22),VLOOKUP(MASTER_DATA_PROCESSED!$C43,Backend!$Q$9:$T$52,3,FALSE),MASTER_DATA_NORMALIZED!BR43)</f>
        <v>0</v>
      </c>
      <c r="BS43" s="97">
        <f>IF(AND(MASTER_DATA_NORMALIZED!BS43=0,BS$22=$L$22),VLOOKUP(MASTER_DATA_PROCESSED!$C43,Backend!$Q$9:$T$52,3,FALSE),MASTER_DATA_NORMALIZED!BS43)</f>
        <v>0</v>
      </c>
      <c r="BT43" s="97">
        <f>IF(AND(MASTER_DATA_NORMALIZED!BT43=0,BT$22=$L$22),VLOOKUP(MASTER_DATA_PROCESSED!$C43,Backend!$Q$9:$T$52,3,FALSE),MASTER_DATA_NORMALIZED!BT43)</f>
        <v>138.33481715199864</v>
      </c>
      <c r="BU43" s="97">
        <f>IF(AND(MASTER_DATA_NORMALIZED!BU43=0,BU$22=$L$22),VLOOKUP(MASTER_DATA_PROCESSED!$C43,Backend!$Q$9:$T$52,3,FALSE),MASTER_DATA_NORMALIZED!BU43)</f>
        <v>0</v>
      </c>
      <c r="BV43" s="97">
        <f>IF(AND(MASTER_DATA_NORMALIZED!BV43=0,BV$22=$L$22),VLOOKUP(MASTER_DATA_PROCESSED!$C43,Backend!$Q$9:$T$52,3,FALSE),MASTER_DATA_NORMALIZED!BV43)</f>
        <v>0</v>
      </c>
      <c r="BW43" s="97">
        <f>IF(AND(MASTER_DATA_NORMALIZED!BW43=0,BW$22=$L$22),VLOOKUP(MASTER_DATA_PROCESSED!$C43,Backend!$Q$9:$T$52,3,FALSE),MASTER_DATA_NORMALIZED!BW43)</f>
        <v>0</v>
      </c>
      <c r="BX43" s="97">
        <f>IF(AND(MASTER_DATA_NORMALIZED!BX43=0,BX$22=$L$22),VLOOKUP(MASTER_DATA_PROCESSED!$C43,Backend!$Q$9:$T$52,3,FALSE),MASTER_DATA_NORMALIZED!BX43)</f>
        <v>135.69937064594157</v>
      </c>
      <c r="BY43" s="97">
        <f>IF(AND(MASTER_DATA_NORMALIZED!BY43=0,BY$22=$L$22),VLOOKUP(MASTER_DATA_PROCESSED!$C43,Backend!$Q$9:$T$52,3,FALSE),MASTER_DATA_NORMALIZED!BY43)</f>
        <v>0</v>
      </c>
      <c r="BZ43" s="97">
        <f>IF(AND(MASTER_DATA_NORMALIZED!BZ43=0,BZ$22=$L$22),VLOOKUP(MASTER_DATA_PROCESSED!$C43,Backend!$Q$9:$T$52,3,FALSE),MASTER_DATA_NORMALIZED!BZ43)</f>
        <v>0</v>
      </c>
      <c r="CA43" s="97">
        <f>IF(AND(MASTER_DATA_NORMALIZED!CA43=0,CA$22=$L$22),VLOOKUP(MASTER_DATA_PROCESSED!$C43,Backend!$Q$9:$T$52,3,FALSE),MASTER_DATA_NORMALIZED!CA43)</f>
        <v>0</v>
      </c>
      <c r="CB43" s="97">
        <f>IF(AND(MASTER_DATA_NORMALIZED!CB43=0,CB$22=$L$22),VLOOKUP(MASTER_DATA_PROCESSED!$C43,Backend!$Q$9:$T$52,3,FALSE),MASTER_DATA_NORMALIZED!CB43)</f>
        <v>138.19713602868603</v>
      </c>
      <c r="CC43" s="97">
        <f>IF(AND(MASTER_DATA_NORMALIZED!CC43=0,CC$22=$L$22),VLOOKUP(MASTER_DATA_PROCESSED!$C43,Backend!$Q$9:$T$52,3,FALSE),MASTER_DATA_NORMALIZED!CC43)</f>
        <v>0</v>
      </c>
      <c r="CD43" s="97">
        <f>IF(AND(MASTER_DATA_NORMALIZED!CD43=0,CD$22=$L$22),VLOOKUP(MASTER_DATA_PROCESSED!$C43,Backend!$Q$9:$T$52,3,FALSE),MASTER_DATA_NORMALIZED!CD43)</f>
        <v>0</v>
      </c>
      <c r="CE43" s="97">
        <f>IF(AND(MASTER_DATA_NORMALIZED!CE43=0,CE$22=$L$22),VLOOKUP(MASTER_DATA_PROCESSED!$C43,Backend!$Q$9:$T$52,3,FALSE),MASTER_DATA_NORMALIZED!CE43)</f>
        <v>0</v>
      </c>
      <c r="CF43" s="97">
        <f>IF(AND(MASTER_DATA_NORMALIZED!CF43=0,CF$22=$L$22),VLOOKUP(MASTER_DATA_PROCESSED!$C43,Backend!$Q$9:$T$52,3,FALSE),MASTER_DATA_NORMALIZED!CF43)</f>
        <v>134.98918650685349</v>
      </c>
      <c r="CG43" s="97">
        <f>IF(AND(MASTER_DATA_NORMALIZED!CG43=0,CG$22=$L$22),VLOOKUP(MASTER_DATA_PROCESSED!$C43,Backend!$Q$9:$T$52,3,FALSE),MASTER_DATA_NORMALIZED!CG43)</f>
        <v>0</v>
      </c>
      <c r="CH43" s="97">
        <f>IF(AND(MASTER_DATA_NORMALIZED!CH43=0,CH$22=$L$22),VLOOKUP(MASTER_DATA_PROCESSED!$C43,Backend!$Q$9:$T$52,3,FALSE),MASTER_DATA_NORMALIZED!CH43)</f>
        <v>0</v>
      </c>
      <c r="CI43" s="97">
        <f>IF(AND(MASTER_DATA_NORMALIZED!CI43=0,CI$22=$L$22),VLOOKUP(MASTER_DATA_PROCESSED!$C43,Backend!$Q$9:$T$52,3,FALSE),MASTER_DATA_NORMALIZED!CI43)</f>
        <v>0</v>
      </c>
      <c r="CJ43" s="97" t="e">
        <f>IF(AND(MASTER_DATA_NORMALIZED!CJ43=0,CJ$22=$L$22),VLOOKUP(MASTER_DATA_PROCESSED!$C43,Backend!$Q$9:$T$52,3,FALSE),MASTER_DATA_NORMALIZED!CJ43)</f>
        <v>#N/A</v>
      </c>
      <c r="CK43" s="97">
        <f>IF(AND(MASTER_DATA_NORMALIZED!CK43=0,CK$22=$L$22),VLOOKUP(MASTER_DATA_PROCESSED!$C43,Backend!$Q$9:$T$52,3,FALSE),MASTER_DATA_NORMALIZED!CK43)</f>
        <v>0</v>
      </c>
      <c r="CL43" s="97">
        <f>IF(AND(MASTER_DATA_NORMALIZED!CL43=0,CL$22=$L$22),VLOOKUP(MASTER_DATA_PROCESSED!$C43,Backend!$Q$9:$T$52,3,FALSE),MASTER_DATA_NORMALIZED!CL43)</f>
        <v>0</v>
      </c>
      <c r="CM43" s="97">
        <f>IF(AND(MASTER_DATA_NORMALIZED!CM43=0,CM$22=$L$22),VLOOKUP(MASTER_DATA_PROCESSED!$C43,Backend!$Q$9:$T$52,3,FALSE),MASTER_DATA_NORMALIZED!CM43)</f>
        <v>0</v>
      </c>
      <c r="CN43" s="97" t="e">
        <f>IF(AND(MASTER_DATA_NORMALIZED!CN43=0,CN$22=$L$22),VLOOKUP(MASTER_DATA_PROCESSED!$C43,Backend!$Q$9:$T$52,3,FALSE),MASTER_DATA_NORMALIZED!CN43)</f>
        <v>#N/A</v>
      </c>
      <c r="CO43" s="97">
        <f>IF(AND(MASTER_DATA_NORMALIZED!CO43=0,CO$22=$L$22),VLOOKUP(MASTER_DATA_PROCESSED!$C43,Backend!$Q$9:$T$52,3,FALSE),MASTER_DATA_NORMALIZED!CO43)</f>
        <v>0</v>
      </c>
      <c r="CP43" s="97">
        <f>IF(AND(MASTER_DATA_NORMALIZED!CP43=0,CP$22=$L$22),VLOOKUP(MASTER_DATA_PROCESSED!$C43,Backend!$Q$9:$T$52,3,FALSE),MASTER_DATA_NORMALIZED!CP43)</f>
        <v>0</v>
      </c>
      <c r="CQ43" s="97">
        <f>IF(AND(MASTER_DATA_NORMALIZED!CQ43=0,CQ$22=$L$22),VLOOKUP(MASTER_DATA_PROCESSED!$C43,Backend!$Q$9:$T$52,3,FALSE),MASTER_DATA_NORMALIZED!CQ43)</f>
        <v>0</v>
      </c>
      <c r="CR43" s="97" t="e">
        <f>IF(AND(MASTER_DATA_NORMALIZED!CR43=0,CR$22=$L$22),VLOOKUP(MASTER_DATA_PROCESSED!$C43,Backend!$Q$9:$T$52,3,FALSE),MASTER_DATA_NORMALIZED!CR43)</f>
        <v>#N/A</v>
      </c>
      <c r="CS43" s="97">
        <f>IF(AND(MASTER_DATA_NORMALIZED!CS43=0,CS$22=$L$22),VLOOKUP(MASTER_DATA_PROCESSED!$C43,Backend!$Q$9:$T$52,3,FALSE),MASTER_DATA_NORMALIZED!CS43)</f>
        <v>0</v>
      </c>
      <c r="CT43" s="97">
        <f>IF(AND(MASTER_DATA_NORMALIZED!CT43=0,CT$22=$L$22),VLOOKUP(MASTER_DATA_PROCESSED!$C43,Backend!$Q$9:$T$52,3,FALSE),MASTER_DATA_NORMALIZED!CT43)</f>
        <v>0</v>
      </c>
      <c r="CU43" s="97">
        <f>IF(AND(MASTER_DATA_NORMALIZED!CU43=0,CU$22=$L$22),VLOOKUP(MASTER_DATA_PROCESSED!$C43,Backend!$Q$9:$T$52,3,FALSE),MASTER_DATA_NORMALIZED!CU43)</f>
        <v>0</v>
      </c>
      <c r="CV43" s="97">
        <f>IF(AND(MASTER_DATA_NORMALIZED!CV43=0,CV$22=$L$22),VLOOKUP(MASTER_DATA_PROCESSED!$C43,Backend!$Q$9:$T$52,3,FALSE),MASTER_DATA_NORMALIZED!CV43)</f>
        <v>235.2779780157411</v>
      </c>
      <c r="CW43" s="97">
        <f>IF(AND(MASTER_DATA_NORMALIZED!CW43=0,CW$22=$L$22),VLOOKUP(MASTER_DATA_PROCESSED!$C43,Backend!$Q$9:$T$52,3,FALSE),MASTER_DATA_NORMALIZED!CW43)</f>
        <v>0</v>
      </c>
      <c r="CX43" s="97">
        <f>IF(AND(MASTER_DATA_NORMALIZED!CX43=0,CX$22=$L$22),VLOOKUP(MASTER_DATA_PROCESSED!$C43,Backend!$Q$9:$T$52,3,FALSE),MASTER_DATA_NORMALIZED!CX43)</f>
        <v>0</v>
      </c>
      <c r="CY43" s="97">
        <f>IF(AND(MASTER_DATA_NORMALIZED!CY43=0,CY$22=$L$22),VLOOKUP(MASTER_DATA_PROCESSED!$C43,Backend!$Q$9:$T$52,3,FALSE),MASTER_DATA_NORMALIZED!CY43)</f>
        <v>0</v>
      </c>
      <c r="CZ43" s="97">
        <f>IF(AND(MASTER_DATA_NORMALIZED!CZ43=0,CZ$22=$L$22),VLOOKUP(MASTER_DATA_PROCESSED!$C43,Backend!$Q$9:$T$52,3,FALSE),MASTER_DATA_NORMALIZED!CZ43)</f>
        <v>169.3666651785162</v>
      </c>
      <c r="DA43" s="97" t="e">
        <f>IF(AND(MASTER_DATA_NORMALIZED!DA43=0,DA$22=$L$22),VLOOKUP(MASTER_DATA_PROCESSED!$C43,Backend!$Q$9:$T$52,3,FALSE),MASTER_DATA_NORMALIZED!DA43)</f>
        <v>#DIV/0!</v>
      </c>
      <c r="DB43" s="97" t="e">
        <f>IF(AND(MASTER_DATA_NORMALIZED!DB43=0,DB$22=$L$22),VLOOKUP(MASTER_DATA_PROCESSED!$C43,Backend!$Q$9:$T$52,3,FALSE),MASTER_DATA_NORMALIZED!DB43)</f>
        <v>#DIV/0!</v>
      </c>
      <c r="DC43" s="97" t="e">
        <f>IF(AND(MASTER_DATA_NORMALIZED!DC43=0,DC$22=$L$22),VLOOKUP(MASTER_DATA_PROCESSED!$C43,Backend!$Q$9:$T$52,3,FALSE),MASTER_DATA_NORMALIZED!DC43)</f>
        <v>#DIV/0!</v>
      </c>
      <c r="DD43" s="97" t="e">
        <f>IF(AND(MASTER_DATA_NORMALIZED!DD43=0,DD$22=$L$22),VLOOKUP(MASTER_DATA_PROCESSED!$C43,Backend!$Q$9:$T$52,3,FALSE),MASTER_DATA_NORMALIZED!DD43)</f>
        <v>#N/A</v>
      </c>
      <c r="DE43" s="97">
        <f>IF(AND(MASTER_DATA_NORMALIZED!DE43=0,DE$22=$L$22),VLOOKUP(MASTER_DATA_PROCESSED!$C43,Backend!$Q$9:$T$52,3,FALSE),MASTER_DATA_NORMALIZED!DE43)</f>
        <v>0</v>
      </c>
      <c r="DF43" s="97">
        <f>IF(AND(MASTER_DATA_NORMALIZED!DF43=0,DF$22=$L$22),VLOOKUP(MASTER_DATA_PROCESSED!$C43,Backend!$Q$9:$T$52,3,FALSE),MASTER_DATA_NORMALIZED!DF43)</f>
        <v>0</v>
      </c>
      <c r="DG43" s="97">
        <f>IF(AND(MASTER_DATA_NORMALIZED!DG43=0,DG$22=$L$22),VLOOKUP(MASTER_DATA_PROCESSED!$C43,Backend!$Q$9:$T$52,3,FALSE),MASTER_DATA_NORMALIZED!DG43)</f>
        <v>0</v>
      </c>
      <c r="DH43" s="97" t="e">
        <f>IF(AND(MASTER_DATA_NORMALIZED!DH43=0,DH$22=$L$22),VLOOKUP(MASTER_DATA_PROCESSED!$C43,Backend!$Q$9:$T$52,3,FALSE),MASTER_DATA_NORMALIZED!DH43)</f>
        <v>#N/A</v>
      </c>
      <c r="DI43" s="97">
        <f>IF(AND(MASTER_DATA_NORMALIZED!DI43=0,DI$22=$L$22),VLOOKUP(MASTER_DATA_PROCESSED!$C43,Backend!$Q$9:$T$52,3,FALSE),MASTER_DATA_NORMALIZED!DI43)</f>
        <v>0</v>
      </c>
      <c r="DJ43" s="97">
        <f>IF(AND(MASTER_DATA_NORMALIZED!DJ43=0,DJ$22=$L$22),VLOOKUP(MASTER_DATA_PROCESSED!$C43,Backend!$Q$9:$T$52,3,FALSE),MASTER_DATA_NORMALIZED!DJ43)</f>
        <v>0</v>
      </c>
      <c r="DK43" s="97">
        <f>IF(AND(MASTER_DATA_NORMALIZED!DK43=0,DK$22=$L$22),VLOOKUP(MASTER_DATA_PROCESSED!$C43,Backend!$Q$9:$T$52,3,FALSE),MASTER_DATA_NORMALIZED!DK43)</f>
        <v>0</v>
      </c>
      <c r="DL43" s="97" t="e">
        <f>IF(AND(MASTER_DATA_NORMALIZED!DL43=0,DL$22=$L$22),VLOOKUP(MASTER_DATA_PROCESSED!$C43,Backend!$Q$9:$T$52,3,FALSE),MASTER_DATA_NORMALIZED!DL43)</f>
        <v>#N/A</v>
      </c>
      <c r="DM43" s="97">
        <f>IF(AND(MASTER_DATA_NORMALIZED!DM43=0,DM$22=$L$22),VLOOKUP(MASTER_DATA_PROCESSED!$C43,Backend!$Q$9:$T$52,3,FALSE),MASTER_DATA_NORMALIZED!DM43)</f>
        <v>0</v>
      </c>
      <c r="DN43" s="97">
        <f>IF(AND(MASTER_DATA_NORMALIZED!DN43=0,DN$22=$L$22),VLOOKUP(MASTER_DATA_PROCESSED!$C43,Backend!$Q$9:$T$52,3,FALSE),MASTER_DATA_NORMALIZED!DN43)</f>
        <v>0</v>
      </c>
      <c r="DO43" s="97">
        <f>IF(AND(MASTER_DATA_NORMALIZED!DO43=0,DO$22=$L$22),VLOOKUP(MASTER_DATA_PROCESSED!$C43,Backend!$Q$9:$T$52,3,FALSE),MASTER_DATA_NORMALIZED!DO43)</f>
        <v>0</v>
      </c>
      <c r="DP43" s="97" t="e">
        <f>IF(AND(MASTER_DATA_NORMALIZED!DP43=0,DP$22=$L$22),VLOOKUP(MASTER_DATA_PROCESSED!$C43,Backend!$Q$9:$T$52,3,FALSE),MASTER_DATA_NORMALIZED!DP43)</f>
        <v>#N/A</v>
      </c>
      <c r="DQ43" s="97">
        <f>IF(AND(MASTER_DATA_NORMALIZED!DQ43=0,DQ$22=$L$22),VLOOKUP(MASTER_DATA_PROCESSED!$C43,Backend!$Q$9:$T$52,3,FALSE),MASTER_DATA_NORMALIZED!DQ43)</f>
        <v>0</v>
      </c>
      <c r="DR43" s="97">
        <f>IF(AND(MASTER_DATA_NORMALIZED!DR43=0,DR$22=$L$22),VLOOKUP(MASTER_DATA_PROCESSED!$C43,Backend!$Q$9:$T$52,3,FALSE),MASTER_DATA_NORMALIZED!DR43)</f>
        <v>0</v>
      </c>
      <c r="DS43" s="97">
        <f>IF(AND(MASTER_DATA_NORMALIZED!DS43=0,DS$22=$L$22),VLOOKUP(MASTER_DATA_PROCESSED!$C43,Backend!$Q$9:$T$52,3,FALSE),MASTER_DATA_NORMALIZED!DS43)</f>
        <v>0</v>
      </c>
      <c r="DT43" s="97" t="e">
        <f>IF(AND(MASTER_DATA_NORMALIZED!DT43=0,DT$22=$L$22),VLOOKUP(MASTER_DATA_PROCESSED!$C43,Backend!$Q$9:$T$52,3,FALSE),MASTER_DATA_NORMALIZED!DT43)</f>
        <v>#N/A</v>
      </c>
      <c r="DU43" s="97">
        <f>IF(AND(MASTER_DATA_NORMALIZED!DU43=0,DU$22=$L$22),VLOOKUP(MASTER_DATA_PROCESSED!$C43,Backend!$Q$9:$T$52,3,FALSE),MASTER_DATA_NORMALIZED!DU43)</f>
        <v>0</v>
      </c>
      <c r="DV43" s="97">
        <f>IF(AND(MASTER_DATA_NORMALIZED!DV43=0,DV$22=$L$22),VLOOKUP(MASTER_DATA_PROCESSED!$C43,Backend!$Q$9:$T$52,3,FALSE),MASTER_DATA_NORMALIZED!DV43)</f>
        <v>0</v>
      </c>
      <c r="DW43" s="97">
        <f>IF(AND(MASTER_DATA_NORMALIZED!DW43=0,DW$22=$L$22),VLOOKUP(MASTER_DATA_PROCESSED!$C43,Backend!$Q$9:$T$52,3,FALSE),MASTER_DATA_NORMALIZED!DW43)</f>
        <v>0</v>
      </c>
      <c r="DX43" s="97" t="e">
        <f>IF(AND(MASTER_DATA_NORMALIZED!DX43=0,DX$22=$L$22),VLOOKUP(MASTER_DATA_PROCESSED!$C43,Backend!$Q$9:$T$52,3,FALSE),MASTER_DATA_NORMALIZED!DX43)</f>
        <v>#N/A</v>
      </c>
      <c r="DY43" s="97">
        <f>IF(AND(MASTER_DATA_NORMALIZED!DY43=0,DY$22=$L$22),VLOOKUP(MASTER_DATA_PROCESSED!$C43,Backend!$Q$9:$T$52,3,FALSE),MASTER_DATA_NORMALIZED!DY43)</f>
        <v>0</v>
      </c>
      <c r="DZ43" s="97">
        <f>IF(AND(MASTER_DATA_NORMALIZED!DZ43=0,DZ$22=$L$22),VLOOKUP(MASTER_DATA_PROCESSED!$C43,Backend!$Q$9:$T$52,3,FALSE),MASTER_DATA_NORMALIZED!DZ43)</f>
        <v>0</v>
      </c>
      <c r="EA43" s="97">
        <f>IF(AND(MASTER_DATA_NORMALIZED!EA43=0,EA$22=$L$22),VLOOKUP(MASTER_DATA_PROCESSED!$C43,Backend!$Q$9:$T$52,3,FALSE),MASTER_DATA_NORMALIZED!EA43)</f>
        <v>0</v>
      </c>
      <c r="EB43" s="97" t="e">
        <f>IF(AND(MASTER_DATA_NORMALIZED!EB43=0,EB$22=$L$22),VLOOKUP(MASTER_DATA_PROCESSED!$C43,Backend!$Q$9:$T$52,3,FALSE),MASTER_DATA_NORMALIZED!EB43)</f>
        <v>#N/A</v>
      </c>
      <c r="EC43" s="97" t="e">
        <f>IF(AND(MASTER_DATA_NORMALIZED!EC43=0,EC$22=$L$22),VLOOKUP(MASTER_DATA_PROCESSED!$C43,Backend!$Q$9:$T$52,3,FALSE),MASTER_DATA_NORMALIZED!EC43)</f>
        <v>#DIV/0!</v>
      </c>
      <c r="ED43" s="97" t="e">
        <f>IF(AND(MASTER_DATA_NORMALIZED!ED43=0,ED$22=$L$22),VLOOKUP(MASTER_DATA_PROCESSED!$C43,Backend!$Q$9:$T$52,3,FALSE),MASTER_DATA_NORMALIZED!ED43)</f>
        <v>#DIV/0!</v>
      </c>
      <c r="EE43" s="97" t="e">
        <f>IF(AND(MASTER_DATA_NORMALIZED!EE43=0,EE$22=$L$22),VLOOKUP(MASTER_DATA_PROCESSED!$C43,Backend!$Q$9:$T$52,3,FALSE),MASTER_DATA_NORMALIZED!EE43)</f>
        <v>#DIV/0!</v>
      </c>
      <c r="EF43" s="97" t="e">
        <f>IF(AND(MASTER_DATA_NORMALIZED!EF43=0,EF$22=$L$22),VLOOKUP(MASTER_DATA_PROCESSED!$C43,Backend!$Q$9:$T$52,3,FALSE),MASTER_DATA_NORMALIZED!EF43)</f>
        <v>#VALUE!</v>
      </c>
      <c r="EG43" s="97">
        <f>IF(AND(MASTER_DATA_NORMALIZED!EG43=0,EG$22=$L$22),VLOOKUP(MASTER_DATA_PROCESSED!$C43,Backend!$Q$9:$T$52,3,FALSE),MASTER_DATA_NORMALIZED!EG43)</f>
        <v>0</v>
      </c>
      <c r="EH43" s="97">
        <f>IF(AND(MASTER_DATA_NORMALIZED!EH43=0,EH$22=$L$22),VLOOKUP(MASTER_DATA_PROCESSED!$C43,Backend!$Q$9:$T$52,3,FALSE),MASTER_DATA_NORMALIZED!EH43)</f>
        <v>0</v>
      </c>
      <c r="EI43" s="97">
        <f>IF(AND(MASTER_DATA_NORMALIZED!EI43=0,EI$22=$L$22),VLOOKUP(MASTER_DATA_PROCESSED!$C43,Backend!$Q$9:$T$52,3,FALSE),MASTER_DATA_NORMALIZED!EI43)</f>
        <v>0</v>
      </c>
      <c r="EJ43" s="97" t="e">
        <f>IF(AND(MASTER_DATA_NORMALIZED!EJ43=0,EJ$22=$L$22),VLOOKUP(MASTER_DATA_PROCESSED!$C43,Backend!$Q$9:$T$52,3,FALSE),MASTER_DATA_NORMALIZED!EJ43)</f>
        <v>#N/A</v>
      </c>
      <c r="EK43" s="97">
        <f>IF(AND(MASTER_DATA_NORMALIZED!EK43=0,EK$22=$L$22),VLOOKUP(MASTER_DATA_PROCESSED!$C43,Backend!$Q$9:$T$52,3,FALSE),MASTER_DATA_NORMALIZED!EK43)</f>
        <v>0</v>
      </c>
      <c r="EL43" s="97">
        <f>IF(AND(MASTER_DATA_NORMALIZED!EL43=0,EL$22=$L$22),VLOOKUP(MASTER_DATA_PROCESSED!$C43,Backend!$Q$9:$T$52,3,FALSE),MASTER_DATA_NORMALIZED!EL43)</f>
        <v>0</v>
      </c>
      <c r="EM43" s="97">
        <f>IF(AND(MASTER_DATA_NORMALIZED!EM43=0,EM$22=$L$22),VLOOKUP(MASTER_DATA_PROCESSED!$C43,Backend!$Q$9:$T$52,3,FALSE),MASTER_DATA_NORMALIZED!EM43)</f>
        <v>0</v>
      </c>
      <c r="EN43" s="97">
        <f>IF(AND(MASTER_DATA_NORMALIZED!EN43=0,EN$22=$L$22),VLOOKUP(MASTER_DATA_PROCESSED!$C43,Backend!$Q$9:$T$52,3,FALSE),MASTER_DATA_NORMALIZED!EN43)</f>
        <v>82.947989100339512</v>
      </c>
      <c r="EO43" s="97">
        <f>IF(AND(MASTER_DATA_NORMALIZED!EO43=0,EO$22=$L$22),VLOOKUP(MASTER_DATA_PROCESSED!$C43,Backend!$Q$9:$T$52,3,FALSE),MASTER_DATA_NORMALIZED!EO43)</f>
        <v>0</v>
      </c>
      <c r="EP43" s="97">
        <f>IF(AND(MASTER_DATA_NORMALIZED!EP43=0,EP$22=$L$22),VLOOKUP(MASTER_DATA_PROCESSED!$C43,Backend!$Q$9:$T$52,3,FALSE),MASTER_DATA_NORMALIZED!EP43)</f>
        <v>0</v>
      </c>
      <c r="EQ43" s="97">
        <f>IF(AND(MASTER_DATA_NORMALIZED!EQ43=0,EQ$22=$L$22),VLOOKUP(MASTER_DATA_PROCESSED!$C43,Backend!$Q$9:$T$52,3,FALSE),MASTER_DATA_NORMALIZED!EQ43)</f>
        <v>0</v>
      </c>
      <c r="ER43" s="97">
        <f>IF(AND(MASTER_DATA_NORMALIZED!ER43=0,ER$22=$L$22),VLOOKUP(MASTER_DATA_PROCESSED!$C43,Backend!$Q$9:$T$52,3,FALSE),MASTER_DATA_NORMALIZED!ER43)</f>
        <v>122.10942662608154</v>
      </c>
      <c r="ES43" s="97">
        <f>IF(AND(MASTER_DATA_NORMALIZED!ES43=0,ES$22=$L$22),VLOOKUP(MASTER_DATA_PROCESSED!$C43,Backend!$Q$9:$T$52,3,FALSE),MASTER_DATA_NORMALIZED!ES43)</f>
        <v>0</v>
      </c>
      <c r="ET43" s="97">
        <f>IF(AND(MASTER_DATA_NORMALIZED!ET43=0,ET$22=$L$22),VLOOKUP(MASTER_DATA_PROCESSED!$C43,Backend!$Q$9:$T$52,3,FALSE),MASTER_DATA_NORMALIZED!ET43)</f>
        <v>0</v>
      </c>
      <c r="EU43" s="97">
        <f>IF(AND(MASTER_DATA_NORMALIZED!EU43=0,EU$22=$L$22),VLOOKUP(MASTER_DATA_PROCESSED!$C43,Backend!$Q$9:$T$52,3,FALSE),MASTER_DATA_NORMALIZED!EU43)</f>
        <v>0</v>
      </c>
      <c r="EV43" s="97">
        <f>IF(AND(MASTER_DATA_NORMALIZED!EV43=0,EV$22=$L$22),VLOOKUP(MASTER_DATA_PROCESSED!$C43,Backend!$Q$9:$T$52,3,FALSE),MASTER_DATA_NORMALIZED!EV43)</f>
        <v>122.10942662608154</v>
      </c>
      <c r="EW43" s="97">
        <f>IF(AND(MASTER_DATA_NORMALIZED!EW43=0,EW$22=$L$22),VLOOKUP(MASTER_DATA_PROCESSED!$C43,Backend!$Q$9:$T$52,3,FALSE),MASTER_DATA_NORMALIZED!EW43)</f>
        <v>0</v>
      </c>
      <c r="EX43" s="97">
        <f>IF(AND(MASTER_DATA_NORMALIZED!EX43=0,EX$22=$L$22),VLOOKUP(MASTER_DATA_PROCESSED!$C43,Backend!$Q$9:$T$52,3,FALSE),MASTER_DATA_NORMALIZED!EX43)</f>
        <v>0</v>
      </c>
      <c r="EY43" s="97">
        <f>IF(AND(MASTER_DATA_NORMALIZED!EY43=0,EY$22=$L$22),VLOOKUP(MASTER_DATA_PROCESSED!$C43,Backend!$Q$9:$T$52,3,FALSE),MASTER_DATA_NORMALIZED!EY43)</f>
        <v>0</v>
      </c>
      <c r="EZ43" s="97">
        <f>IF(AND(MASTER_DATA_NORMALIZED!EZ43=0,EZ$22=$L$22),VLOOKUP(MASTER_DATA_PROCESSED!$C43,Backend!$Q$9:$T$52,3,FALSE),MASTER_DATA_NORMALIZED!EZ43)</f>
        <v>16.107759341747233</v>
      </c>
      <c r="FA43" s="97">
        <f>IF(AND(MASTER_DATA_NORMALIZED!FA43=0,FA$22=$L$22),VLOOKUP(MASTER_DATA_PROCESSED!$C43,Backend!$Q$9:$T$52,3,FALSE),MASTER_DATA_NORMALIZED!FA43)</f>
        <v>0</v>
      </c>
      <c r="FB43" s="97">
        <f>IF(AND(MASTER_DATA_NORMALIZED!FB43=0,FB$22=$L$22),VLOOKUP(MASTER_DATA_PROCESSED!$C43,Backend!$Q$9:$T$52,3,FALSE),MASTER_DATA_NORMALIZED!FB43)</f>
        <v>0</v>
      </c>
      <c r="FC43" s="97">
        <f>IF(AND(MASTER_DATA_NORMALIZED!FC43=0,FC$22=$L$22),VLOOKUP(MASTER_DATA_PROCESSED!$C43,Backend!$Q$9:$T$52,3,FALSE),MASTER_DATA_NORMALIZED!FC43)</f>
        <v>0</v>
      </c>
      <c r="FD43" s="97">
        <f>IF(AND(MASTER_DATA_NORMALIZED!FD43=0,FD$22=$L$22),VLOOKUP(MASTER_DATA_PROCESSED!$C43,Backend!$Q$9:$T$52,3,FALSE),MASTER_DATA_NORMALIZED!FD43)</f>
        <v>15.174061836108031</v>
      </c>
      <c r="FE43" s="97">
        <f>IF(AND(MASTER_DATA_NORMALIZED!FE43=0,FE$22=$L$22),VLOOKUP(MASTER_DATA_PROCESSED!$C43,Backend!$Q$9:$T$52,3,FALSE),MASTER_DATA_NORMALIZED!FE43)</f>
        <v>0</v>
      </c>
      <c r="FF43" s="97">
        <f>IF(AND(MASTER_DATA_NORMALIZED!FF43=0,FF$22=$L$22),VLOOKUP(MASTER_DATA_PROCESSED!$C43,Backend!$Q$9:$T$52,3,FALSE),MASTER_DATA_NORMALIZED!FF43)</f>
        <v>0</v>
      </c>
      <c r="FG43" s="97">
        <f>IF(AND(MASTER_DATA_NORMALIZED!FG43=0,FG$22=$L$22),VLOOKUP(MASTER_DATA_PROCESSED!$C43,Backend!$Q$9:$T$52,3,FALSE),MASTER_DATA_NORMALIZED!FG43)</f>
        <v>0</v>
      </c>
      <c r="FH43" s="97">
        <f>IF(AND(MASTER_DATA_NORMALIZED!FH43=0,FH$22=$L$22),VLOOKUP(MASTER_DATA_PROCESSED!$C43,Backend!$Q$9:$T$52,3,FALSE),MASTER_DATA_NORMALIZED!FH43)</f>
        <v>14.849040552499448</v>
      </c>
      <c r="FI43" s="97">
        <f>IF(AND(MASTER_DATA_NORMALIZED!FI43=0,FI$22=$L$22),VLOOKUP(MASTER_DATA_PROCESSED!$C43,Backend!$Q$9:$T$52,3,FALSE),MASTER_DATA_NORMALIZED!FI43)</f>
        <v>0</v>
      </c>
      <c r="FJ43" s="97">
        <f>IF(AND(MASTER_DATA_NORMALIZED!FJ43=0,FJ$22=$L$22),VLOOKUP(MASTER_DATA_PROCESSED!$C43,Backend!$Q$9:$T$52,3,FALSE),MASTER_DATA_NORMALIZED!FJ43)</f>
        <v>0</v>
      </c>
      <c r="FK43" s="97">
        <f>IF(AND(MASTER_DATA_NORMALIZED!FK43=0,FK$22=$L$22),VLOOKUP(MASTER_DATA_PROCESSED!$C43,Backend!$Q$9:$T$52,3,FALSE),MASTER_DATA_NORMALIZED!FK43)</f>
        <v>0</v>
      </c>
      <c r="FL43" s="97">
        <f>IF(AND(MASTER_DATA_NORMALIZED!FL43=0,FL$22=$L$22),VLOOKUP(MASTER_DATA_PROCESSED!$C43,Backend!$Q$9:$T$52,3,FALSE),MASTER_DATA_NORMALIZED!FL43)</f>
        <v>29.695126366057</v>
      </c>
      <c r="FM43" s="97">
        <f>IF(AND(MASTER_DATA_NORMALIZED!FM43=0,FM$22=$L$22),VLOOKUP(MASTER_DATA_PROCESSED!$C43,Backend!$Q$9:$T$52,3,FALSE),MASTER_DATA_NORMALIZED!FM43)</f>
        <v>0</v>
      </c>
      <c r="FN43" s="97">
        <f>IF(AND(MASTER_DATA_NORMALIZED!FN43=0,FN$22=$L$22),VLOOKUP(MASTER_DATA_PROCESSED!$C43,Backend!$Q$9:$T$52,3,FALSE),MASTER_DATA_NORMALIZED!FN43)</f>
        <v>0</v>
      </c>
      <c r="FO43" s="97">
        <f>IF(AND(MASTER_DATA_NORMALIZED!FO43=0,FO$22=$L$22),VLOOKUP(MASTER_DATA_PROCESSED!$C43,Backend!$Q$9:$T$52,3,FALSE),MASTER_DATA_NORMALIZED!FO43)</f>
        <v>0</v>
      </c>
      <c r="FP43" s="97">
        <f>IF(AND(MASTER_DATA_NORMALIZED!FP43=0,FP$22=$L$22),VLOOKUP(MASTER_DATA_PROCESSED!$C43,Backend!$Q$9:$T$52,3,FALSE),MASTER_DATA_NORMALIZED!FP43)</f>
        <v>92.688590030470536</v>
      </c>
      <c r="FQ43" s="97">
        <f>IF(AND(MASTER_DATA_NORMALIZED!FQ43=0,FQ$22=$L$22),VLOOKUP(MASTER_DATA_PROCESSED!$C43,Backend!$Q$9:$T$52,3,FALSE),MASTER_DATA_NORMALIZED!FQ43)</f>
        <v>0</v>
      </c>
      <c r="FR43" s="97">
        <f>IF(AND(MASTER_DATA_NORMALIZED!FR43=0,FR$22=$L$22),VLOOKUP(MASTER_DATA_PROCESSED!$C43,Backend!$Q$9:$T$52,3,FALSE),MASTER_DATA_NORMALIZED!FR43)</f>
        <v>0</v>
      </c>
      <c r="FS43" s="97">
        <f>IF(AND(MASTER_DATA_NORMALIZED!FS43=0,FS$22=$L$22),VLOOKUP(MASTER_DATA_PROCESSED!$C43,Backend!$Q$9:$T$52,3,FALSE),MASTER_DATA_NORMALIZED!FS43)</f>
        <v>0</v>
      </c>
      <c r="FT43" s="97">
        <f>IF(AND(MASTER_DATA_NORMALIZED!FT43=0,FT$22=$L$22),VLOOKUP(MASTER_DATA_PROCESSED!$C43,Backend!$Q$9:$T$52,3,FALSE),MASTER_DATA_NORMALIZED!FT43)</f>
        <v>90.230621111410187</v>
      </c>
      <c r="FU43" s="97">
        <f>IF(AND(MASTER_DATA_NORMALIZED!FU43=0,FU$22=$L$22),VLOOKUP(MASTER_DATA_PROCESSED!$C43,Backend!$Q$9:$T$52,3,FALSE),MASTER_DATA_NORMALIZED!FU43)</f>
        <v>0</v>
      </c>
      <c r="FV43" s="97">
        <f>IF(AND(MASTER_DATA_NORMALIZED!FV43=0,FV$22=$L$22),VLOOKUP(MASTER_DATA_PROCESSED!$C43,Backend!$Q$9:$T$52,3,FALSE),MASTER_DATA_NORMALIZED!FV43)</f>
        <v>0</v>
      </c>
      <c r="FW43" s="97">
        <f>IF(AND(MASTER_DATA_NORMALIZED!FW43=0,FW$22=$L$22),VLOOKUP(MASTER_DATA_PROCESSED!$C43,Backend!$Q$9:$T$52,3,FALSE),MASTER_DATA_NORMALIZED!FW43)</f>
        <v>0</v>
      </c>
      <c r="FX43" s="97">
        <f>IF(AND(MASTER_DATA_NORMALIZED!FX43=0,FX$22=$L$22),VLOOKUP(MASTER_DATA_PROCESSED!$C43,Backend!$Q$9:$T$52,3,FALSE),MASTER_DATA_NORMALIZED!FX43)</f>
        <v>88.97590133866295</v>
      </c>
      <c r="FY43" s="97">
        <f>IF(AND(MASTER_DATA_NORMALIZED!FY43=0,FY$22=$L$22),VLOOKUP(MASTER_DATA_PROCESSED!$C43,Backend!$Q$9:$T$52,3,FALSE),MASTER_DATA_NORMALIZED!FY43)</f>
        <v>0</v>
      </c>
      <c r="FZ43" s="97">
        <f>IF(AND(MASTER_DATA_NORMALIZED!FZ43=0,FZ$22=$L$22),VLOOKUP(MASTER_DATA_PROCESSED!$C43,Backend!$Q$9:$T$52,3,FALSE),MASTER_DATA_NORMALIZED!FZ43)</f>
        <v>0</v>
      </c>
      <c r="GA43" s="97">
        <f>IF(AND(MASTER_DATA_NORMALIZED!GA43=0,GA$22=$L$22),VLOOKUP(MASTER_DATA_PROCESSED!$C43,Backend!$Q$9:$T$52,3,FALSE),MASTER_DATA_NORMALIZED!GA43)</f>
        <v>0</v>
      </c>
      <c r="GB43" s="97">
        <f>IF(AND(MASTER_DATA_NORMALIZED!GB43=0,GB$22=$L$22),VLOOKUP(MASTER_DATA_PROCESSED!$C43,Backend!$Q$9:$T$52,3,FALSE),MASTER_DATA_NORMALIZED!GB43)</f>
        <v>74.175569762625571</v>
      </c>
      <c r="GC43" s="97">
        <f>IF(AND(MASTER_DATA_NORMALIZED!GC43=0,GC$22=$L$22),VLOOKUP(MASTER_DATA_PROCESSED!$C43,Backend!$Q$9:$T$52,3,FALSE),MASTER_DATA_NORMALIZED!GC43)</f>
        <v>0</v>
      </c>
      <c r="GD43" s="97">
        <f>IF(AND(MASTER_DATA_NORMALIZED!GD43=0,GD$22=$L$22),VLOOKUP(MASTER_DATA_PROCESSED!$C43,Backend!$Q$9:$T$52,3,FALSE),MASTER_DATA_NORMALIZED!GD43)</f>
        <v>0</v>
      </c>
      <c r="GE43" s="97">
        <f>IF(AND(MASTER_DATA_NORMALIZED!GE43=0,GE$22=$L$22),VLOOKUP(MASTER_DATA_PROCESSED!$C43,Backend!$Q$9:$T$52,3,FALSE),MASTER_DATA_NORMALIZED!GE43)</f>
        <v>0</v>
      </c>
      <c r="GF43" s="97">
        <f>IF(AND(MASTER_DATA_NORMALIZED!GF43=0,GF$22=$L$22),VLOOKUP(MASTER_DATA_PROCESSED!$C43,Backend!$Q$9:$T$52,3,FALSE),MASTER_DATA_NORMALIZED!GF43)</f>
        <v>72.23204240125753</v>
      </c>
      <c r="GG43" s="97">
        <f>IF(AND(MASTER_DATA_NORMALIZED!GG43=0,GG$22=$L$22),VLOOKUP(MASTER_DATA_PROCESSED!$C43,Backend!$Q$9:$T$52,3,FALSE),MASTER_DATA_NORMALIZED!GG43)</f>
        <v>0</v>
      </c>
      <c r="GH43" s="97">
        <f>IF(AND(MASTER_DATA_NORMALIZED!GH43=0,GH$22=$L$22),VLOOKUP(MASTER_DATA_PROCESSED!$C43,Backend!$Q$9:$T$52,3,FALSE),MASTER_DATA_NORMALIZED!GH43)</f>
        <v>0</v>
      </c>
      <c r="GI43" s="97">
        <f>IF(AND(MASTER_DATA_NORMALIZED!GI43=0,GI$22=$L$22),VLOOKUP(MASTER_DATA_PROCESSED!$C43,Backend!$Q$9:$T$52,3,FALSE),MASTER_DATA_NORMALIZED!GI43)</f>
        <v>0</v>
      </c>
      <c r="GJ43" s="97">
        <f>IF(AND(MASTER_DATA_NORMALIZED!GJ43=0,GJ$22=$L$22),VLOOKUP(MASTER_DATA_PROCESSED!$C43,Backend!$Q$9:$T$52,3,FALSE),MASTER_DATA_NORMALIZED!GJ43)</f>
        <v>71.355488547103491</v>
      </c>
      <c r="GK43" s="97">
        <f>IF(AND(MASTER_DATA_NORMALIZED!GK43=0,GK$22=$L$22),VLOOKUP(MASTER_DATA_PROCESSED!$C43,Backend!$Q$9:$T$52,3,FALSE),MASTER_DATA_NORMALIZED!GK43)</f>
        <v>0</v>
      </c>
      <c r="GL43" s="97">
        <f>IF(AND(MASTER_DATA_NORMALIZED!GL43=0,GL$22=$L$22),VLOOKUP(MASTER_DATA_PROCESSED!$C43,Backend!$Q$9:$T$52,3,FALSE),MASTER_DATA_NORMALIZED!GL43)</f>
        <v>0</v>
      </c>
      <c r="GM43" s="97">
        <f>IF(AND(MASTER_DATA_NORMALIZED!GM43=0,GM$22=$L$22),VLOOKUP(MASTER_DATA_PROCESSED!$C43,Backend!$Q$9:$T$52,3,FALSE),MASTER_DATA_NORMALIZED!GM43)</f>
        <v>0</v>
      </c>
      <c r="GN43" s="97">
        <f>IF(AND(MASTER_DATA_NORMALIZED!GN43=0,GN$22=$L$22),VLOOKUP(MASTER_DATA_PROCESSED!$C43,Backend!$Q$9:$T$52,3,FALSE),MASTER_DATA_NORMALIZED!GN43)</f>
        <v>7.3980777721286017</v>
      </c>
      <c r="GO43" s="97">
        <f>IF(AND(MASTER_DATA_NORMALIZED!GO43=0,GO$22=$L$22),VLOOKUP(MASTER_DATA_PROCESSED!$C43,Backend!$Q$9:$T$52,3,FALSE),MASTER_DATA_NORMALIZED!GO43)</f>
        <v>0</v>
      </c>
      <c r="GP43" s="97">
        <f>IF(AND(MASTER_DATA_NORMALIZED!GP43=0,GP$22=$L$22),VLOOKUP(MASTER_DATA_PROCESSED!$C43,Backend!$Q$9:$T$52,3,FALSE),MASTER_DATA_NORMALIZED!GP43)</f>
        <v>0</v>
      </c>
      <c r="GQ43" s="97">
        <f>IF(AND(MASTER_DATA_NORMALIZED!GQ43=0,GQ$22=$L$22),VLOOKUP(MASTER_DATA_PROCESSED!$C43,Backend!$Q$9:$T$52,3,FALSE),MASTER_DATA_NORMALIZED!GQ43)</f>
        <v>0</v>
      </c>
      <c r="GR43" s="97">
        <f>IF(AND(MASTER_DATA_NORMALIZED!GR43=0,GR$22=$L$22),VLOOKUP(MASTER_DATA_PROCESSED!$C43,Backend!$Q$9:$T$52,3,FALSE),MASTER_DATA_NORMALIZED!GR43)</f>
        <v>7.3221519878187742</v>
      </c>
      <c r="GS43" s="97">
        <f>IF(AND(MASTER_DATA_NORMALIZED!GS43=0,GS$22=$L$22),VLOOKUP(MASTER_DATA_PROCESSED!$C43,Backend!$Q$9:$T$52,3,FALSE),MASTER_DATA_NORMALIZED!GS43)</f>
        <v>0</v>
      </c>
      <c r="GT43" s="97">
        <f>IF(AND(MASTER_DATA_NORMALIZED!GT43=0,GT$22=$L$22),VLOOKUP(MASTER_DATA_PROCESSED!$C43,Backend!$Q$9:$T$52,3,FALSE),MASTER_DATA_NORMALIZED!GT43)</f>
        <v>0</v>
      </c>
      <c r="GU43" s="97">
        <f>IF(AND(MASTER_DATA_NORMALIZED!GU43=0,GU$22=$L$22),VLOOKUP(MASTER_DATA_PROCESSED!$C43,Backend!$Q$9:$T$52,3,FALSE),MASTER_DATA_NORMALIZED!GU43)</f>
        <v>0</v>
      </c>
      <c r="GV43" s="97">
        <f>IF(AND(MASTER_DATA_NORMALIZED!GV43=0,GV$22=$L$22),VLOOKUP(MASTER_DATA_PROCESSED!$C43,Backend!$Q$9:$T$52,3,FALSE),MASTER_DATA_NORMALIZED!GV43)</f>
        <v>7.2042878306340459</v>
      </c>
      <c r="GW43" s="97" t="e">
        <f>IF(AND(MASTER_DATA_NORMALIZED!GW43=0,GW$22=$L$22),VLOOKUP(MASTER_DATA_PROCESSED!$C43,Backend!$Q$9:$T$52,3,FALSE),MASTER_DATA_NORMALIZED!GW43)</f>
        <v>#REF!</v>
      </c>
      <c r="GX43" s="97" t="e">
        <f>IF(AND(MASTER_DATA_NORMALIZED!GX43=0,GX$22=$L$22),VLOOKUP(MASTER_DATA_PROCESSED!$C43,Backend!$Q$9:$T$52,3,FALSE),MASTER_DATA_NORMALIZED!GX43)</f>
        <v>#REF!</v>
      </c>
      <c r="GY43" s="97" t="e">
        <f>IF(AND(MASTER_DATA_NORMALIZED!GY43=0,GY$22=$L$22),VLOOKUP(MASTER_DATA_PROCESSED!$C43,Backend!$Q$9:$T$52,3,FALSE),MASTER_DATA_NORMALIZED!GY43)</f>
        <v>#REF!</v>
      </c>
    </row>
    <row r="44" spans="2:207" s="27" customFormat="1" ht="14.25" hidden="1" outlineLevel="2" x14ac:dyDescent="0.25">
      <c r="B44" s="26">
        <f t="shared" si="5"/>
        <v>20</v>
      </c>
      <c r="C44" s="55">
        <f t="shared" si="0"/>
        <v>213.1</v>
      </c>
      <c r="D44" s="82"/>
      <c r="E44" s="55"/>
      <c r="F44" s="55"/>
      <c r="G44" s="83">
        <v>213.1</v>
      </c>
      <c r="H44" s="40" t="s">
        <v>45</v>
      </c>
      <c r="I44" s="99">
        <f>IF(AND(MASTER_DATA_NORMALIZED!I44=0,I$22=$L$22),VLOOKUP(MASTER_DATA_PROCESSED!$C44,Backend!$Q$9:$T$52,3,FALSE),MASTER_DATA_NORMALIZED!I44)</f>
        <v>0</v>
      </c>
      <c r="J44" s="99">
        <f>IF(AND(MASTER_DATA_NORMALIZED!J44=0,J$22=$L$22),VLOOKUP(MASTER_DATA_PROCESSED!$C44,Backend!$Q$9:$T$52,3,FALSE),MASTER_DATA_NORMALIZED!J44)</f>
        <v>0</v>
      </c>
      <c r="K44" s="99">
        <f>IF(AND(MASTER_DATA_NORMALIZED!K44=0,K$22=$L$22),VLOOKUP(MASTER_DATA_PROCESSED!$C44,Backend!$Q$9:$T$52,3,FALSE),MASTER_DATA_NORMALIZED!K44)</f>
        <v>0</v>
      </c>
      <c r="L44" s="99" t="e">
        <f>IF(AND(MASTER_DATA_NORMALIZED!L44=0,L$22=$L$22),VLOOKUP(MASTER_DATA_PROCESSED!$C44,Backend!$Q$9:$T$52,3,FALSE),MASTER_DATA_NORMALIZED!L44)</f>
        <v>#N/A</v>
      </c>
      <c r="M44" s="99">
        <f>IF(AND(MASTER_DATA_NORMALIZED!M44=0,M$22=$L$22),VLOOKUP(MASTER_DATA_PROCESSED!$C44,Backend!$Q$9:$T$52,3,FALSE),MASTER_DATA_NORMALIZED!M44)</f>
        <v>0</v>
      </c>
      <c r="N44" s="99">
        <f>IF(AND(MASTER_DATA_NORMALIZED!N44=0,N$22=$L$22),VLOOKUP(MASTER_DATA_PROCESSED!$C44,Backend!$Q$9:$T$52,3,FALSE),MASTER_DATA_NORMALIZED!N44)</f>
        <v>0</v>
      </c>
      <c r="O44" s="99">
        <f>IF(AND(MASTER_DATA_NORMALIZED!O44=0,O$22=$L$22),VLOOKUP(MASTER_DATA_PROCESSED!$C44,Backend!$Q$9:$T$52,3,FALSE),MASTER_DATA_NORMALIZED!O44)</f>
        <v>0</v>
      </c>
      <c r="P44" s="99" t="e">
        <f>IF(AND(MASTER_DATA_NORMALIZED!P44=0,P$22=$L$22),VLOOKUP(MASTER_DATA_PROCESSED!$C44,Backend!$Q$9:$T$52,3,FALSE),MASTER_DATA_NORMALIZED!P44)</f>
        <v>#N/A</v>
      </c>
      <c r="Q44" s="99">
        <f>IF(AND(MASTER_DATA_NORMALIZED!Q44=0,Q$22=$L$22),VLOOKUP(MASTER_DATA_PROCESSED!$C44,Backend!$Q$9:$T$52,3,FALSE),MASTER_DATA_NORMALIZED!Q44)</f>
        <v>0</v>
      </c>
      <c r="R44" s="99">
        <f>IF(AND(MASTER_DATA_NORMALIZED!R44=0,R$22=$L$22),VLOOKUP(MASTER_DATA_PROCESSED!$C44,Backend!$Q$9:$T$52,3,FALSE),MASTER_DATA_NORMALIZED!R44)</f>
        <v>0</v>
      </c>
      <c r="S44" s="99">
        <f>IF(AND(MASTER_DATA_NORMALIZED!S44=0,S$22=$L$22),VLOOKUP(MASTER_DATA_PROCESSED!$C44,Backend!$Q$9:$T$52,3,FALSE),MASTER_DATA_NORMALIZED!S44)</f>
        <v>0</v>
      </c>
      <c r="T44" s="99" t="e">
        <f>IF(AND(MASTER_DATA_NORMALIZED!T44=0,T$22=$L$22),VLOOKUP(MASTER_DATA_PROCESSED!$C44,Backend!$Q$9:$T$52,3,FALSE),MASTER_DATA_NORMALIZED!T44)</f>
        <v>#N/A</v>
      </c>
      <c r="U44" s="99">
        <f>IF(AND(MASTER_DATA_NORMALIZED!U44=0,U$22=$L$22),VLOOKUP(MASTER_DATA_PROCESSED!$C44,Backend!$Q$9:$T$52,3,FALSE),MASTER_DATA_NORMALIZED!U44)</f>
        <v>0</v>
      </c>
      <c r="V44" s="99">
        <f>IF(AND(MASTER_DATA_NORMALIZED!V44=0,V$22=$L$22),VLOOKUP(MASTER_DATA_PROCESSED!$C44,Backend!$Q$9:$T$52,3,FALSE),MASTER_DATA_NORMALIZED!V44)</f>
        <v>0</v>
      </c>
      <c r="W44" s="99">
        <f>IF(AND(MASTER_DATA_NORMALIZED!W44=0,W$22=$L$22),VLOOKUP(MASTER_DATA_PROCESSED!$C44,Backend!$Q$9:$T$52,3,FALSE),MASTER_DATA_NORMALIZED!W44)</f>
        <v>0</v>
      </c>
      <c r="X44" s="99" t="e">
        <f>IF(AND(MASTER_DATA_NORMALIZED!X44=0,X$22=$L$22),VLOOKUP(MASTER_DATA_PROCESSED!$C44,Backend!$Q$9:$T$52,3,FALSE),MASTER_DATA_NORMALIZED!X44)</f>
        <v>#N/A</v>
      </c>
      <c r="Y44" s="99">
        <f>IF(AND(MASTER_DATA_NORMALIZED!Y44=0,Y$22=$L$22),VLOOKUP(MASTER_DATA_PROCESSED!$C44,Backend!$Q$9:$T$52,3,FALSE),MASTER_DATA_NORMALIZED!Y44)</f>
        <v>0</v>
      </c>
      <c r="Z44" s="99">
        <f>IF(AND(MASTER_DATA_NORMALIZED!Z44=0,Z$22=$L$22),VLOOKUP(MASTER_DATA_PROCESSED!$C44,Backend!$Q$9:$T$52,3,FALSE),MASTER_DATA_NORMALIZED!Z44)</f>
        <v>0</v>
      </c>
      <c r="AA44" s="99">
        <f>IF(AND(MASTER_DATA_NORMALIZED!AA44=0,AA$22=$L$22),VLOOKUP(MASTER_DATA_PROCESSED!$C44,Backend!$Q$9:$T$52,3,FALSE),MASTER_DATA_NORMALIZED!AA44)</f>
        <v>0</v>
      </c>
      <c r="AB44" s="99" t="e">
        <f>IF(AND(MASTER_DATA_NORMALIZED!AB44=0,AB$22=$L$22),VLOOKUP(MASTER_DATA_PROCESSED!$C44,Backend!$Q$9:$T$52,3,FALSE),MASTER_DATA_NORMALIZED!AB44)</f>
        <v>#N/A</v>
      </c>
      <c r="AC44" s="99">
        <f>IF(AND(MASTER_DATA_NORMALIZED!AC44=0,AC$22=$L$22),VLOOKUP(MASTER_DATA_PROCESSED!$C44,Backend!$Q$9:$T$52,3,FALSE),MASTER_DATA_NORMALIZED!AC44)</f>
        <v>0</v>
      </c>
      <c r="AD44" s="99">
        <f>IF(AND(MASTER_DATA_NORMALIZED!AD44=0,AD$22=$L$22),VLOOKUP(MASTER_DATA_PROCESSED!$C44,Backend!$Q$9:$T$52,3,FALSE),MASTER_DATA_NORMALIZED!AD44)</f>
        <v>0</v>
      </c>
      <c r="AE44" s="99">
        <f>IF(AND(MASTER_DATA_NORMALIZED!AE44=0,AE$22=$L$22),VLOOKUP(MASTER_DATA_PROCESSED!$C44,Backend!$Q$9:$T$52,3,FALSE),MASTER_DATA_NORMALIZED!AE44)</f>
        <v>0</v>
      </c>
      <c r="AF44" s="99" t="e">
        <f>IF(AND(MASTER_DATA_NORMALIZED!AF44=0,AF$22=$L$22),VLOOKUP(MASTER_DATA_PROCESSED!$C44,Backend!$Q$9:$T$52,3,FALSE),MASTER_DATA_NORMALIZED!AF44)</f>
        <v>#N/A</v>
      </c>
      <c r="AG44" s="99">
        <f>IF(AND(MASTER_DATA_NORMALIZED!AG44=0,AG$22=$L$22),VLOOKUP(MASTER_DATA_PROCESSED!$C44,Backend!$Q$9:$T$52,3,FALSE),MASTER_DATA_NORMALIZED!AG44)</f>
        <v>0</v>
      </c>
      <c r="AH44" s="99">
        <f>IF(AND(MASTER_DATA_NORMALIZED!AH44=0,AH$22=$L$22),VLOOKUP(MASTER_DATA_PROCESSED!$C44,Backend!$Q$9:$T$52,3,FALSE),MASTER_DATA_NORMALIZED!AH44)</f>
        <v>0</v>
      </c>
      <c r="AI44" s="99">
        <f>IF(AND(MASTER_DATA_NORMALIZED!AI44=0,AI$22=$L$22),VLOOKUP(MASTER_DATA_PROCESSED!$C44,Backend!$Q$9:$T$52,3,FALSE),MASTER_DATA_NORMALIZED!AI44)</f>
        <v>0</v>
      </c>
      <c r="AJ44" s="99" t="e">
        <f>IF(AND(MASTER_DATA_NORMALIZED!AJ44=0,AJ$22=$L$22),VLOOKUP(MASTER_DATA_PROCESSED!$C44,Backend!$Q$9:$T$52,3,FALSE),MASTER_DATA_NORMALIZED!AJ44)</f>
        <v>#N/A</v>
      </c>
      <c r="AK44" s="99">
        <f>IF(AND(MASTER_DATA_NORMALIZED!AK44=0,AK$22=$L$22),VLOOKUP(MASTER_DATA_PROCESSED!$C44,Backend!$Q$9:$T$52,3,FALSE),MASTER_DATA_NORMALIZED!AK44)</f>
        <v>0</v>
      </c>
      <c r="AL44" s="99">
        <f>IF(AND(MASTER_DATA_NORMALIZED!AL44=0,AL$22=$L$22),VLOOKUP(MASTER_DATA_PROCESSED!$C44,Backend!$Q$9:$T$52,3,FALSE),MASTER_DATA_NORMALIZED!AL44)</f>
        <v>0</v>
      </c>
      <c r="AM44" s="99">
        <f>IF(AND(MASTER_DATA_NORMALIZED!AM44=0,AM$22=$L$22),VLOOKUP(MASTER_DATA_PROCESSED!$C44,Backend!$Q$9:$T$52,3,FALSE),MASTER_DATA_NORMALIZED!AM44)</f>
        <v>0</v>
      </c>
      <c r="AN44" s="99" t="e">
        <f>IF(AND(MASTER_DATA_NORMALIZED!AN44=0,AN$22=$L$22),VLOOKUP(MASTER_DATA_PROCESSED!$C44,Backend!$Q$9:$T$52,3,FALSE),MASTER_DATA_NORMALIZED!AN44)</f>
        <v>#N/A</v>
      </c>
      <c r="AO44" s="99">
        <f>IF(AND(MASTER_DATA_NORMALIZED!AO44=0,AO$22=$L$22),VLOOKUP(MASTER_DATA_PROCESSED!$C44,Backend!$Q$9:$T$52,3,FALSE),MASTER_DATA_NORMALIZED!AO44)</f>
        <v>0</v>
      </c>
      <c r="AP44" s="99">
        <f>IF(AND(MASTER_DATA_NORMALIZED!AP44=0,AP$22=$L$22),VLOOKUP(MASTER_DATA_PROCESSED!$C44,Backend!$Q$9:$T$52,3,FALSE),MASTER_DATA_NORMALIZED!AP44)</f>
        <v>0</v>
      </c>
      <c r="AQ44" s="99">
        <f>IF(AND(MASTER_DATA_NORMALIZED!AQ44=0,AQ$22=$L$22),VLOOKUP(MASTER_DATA_PROCESSED!$C44,Backend!$Q$9:$T$52,3,FALSE),MASTER_DATA_NORMALIZED!AQ44)</f>
        <v>0</v>
      </c>
      <c r="AR44" s="99" t="e">
        <f>IF(AND(MASTER_DATA_NORMALIZED!AR44=0,AR$22=$L$22),VLOOKUP(MASTER_DATA_PROCESSED!$C44,Backend!$Q$9:$T$52,3,FALSE),MASTER_DATA_NORMALIZED!AR44)</f>
        <v>#N/A</v>
      </c>
      <c r="AS44" s="99">
        <f>IF(AND(MASTER_DATA_NORMALIZED!AS44=0,AS$22=$L$22),VLOOKUP(MASTER_DATA_PROCESSED!$C44,Backend!$Q$9:$T$52,3,FALSE),MASTER_DATA_NORMALIZED!AS44)</f>
        <v>0</v>
      </c>
      <c r="AT44" s="99">
        <f>IF(AND(MASTER_DATA_NORMALIZED!AT44=0,AT$22=$L$22),VLOOKUP(MASTER_DATA_PROCESSED!$C44,Backend!$Q$9:$T$52,3,FALSE),MASTER_DATA_NORMALIZED!AT44)</f>
        <v>0</v>
      </c>
      <c r="AU44" s="99">
        <f>IF(AND(MASTER_DATA_NORMALIZED!AU44=0,AU$22=$L$22),VLOOKUP(MASTER_DATA_PROCESSED!$C44,Backend!$Q$9:$T$52,3,FALSE),MASTER_DATA_NORMALIZED!AU44)</f>
        <v>0</v>
      </c>
      <c r="AV44" s="99" t="e">
        <f>IF(AND(MASTER_DATA_NORMALIZED!AV44=0,AV$22=$L$22),VLOOKUP(MASTER_DATA_PROCESSED!$C44,Backend!$Q$9:$T$52,3,FALSE),MASTER_DATA_NORMALIZED!AV44)</f>
        <v>#N/A</v>
      </c>
      <c r="AW44" s="99">
        <f>IF(AND(MASTER_DATA_NORMALIZED!AW44=0,AW$22=$L$22),VLOOKUP(MASTER_DATA_PROCESSED!$C44,Backend!$Q$9:$T$52,3,FALSE),MASTER_DATA_NORMALIZED!AW44)</f>
        <v>0</v>
      </c>
      <c r="AX44" s="99">
        <f>IF(AND(MASTER_DATA_NORMALIZED!AX44=0,AX$22=$L$22),VLOOKUP(MASTER_DATA_PROCESSED!$C44,Backend!$Q$9:$T$52,3,FALSE),MASTER_DATA_NORMALIZED!AX44)</f>
        <v>0</v>
      </c>
      <c r="AY44" s="99">
        <f>IF(AND(MASTER_DATA_NORMALIZED!AY44=0,AY$22=$L$22),VLOOKUP(MASTER_DATA_PROCESSED!$C44,Backend!$Q$9:$T$52,3,FALSE),MASTER_DATA_NORMALIZED!AY44)</f>
        <v>0</v>
      </c>
      <c r="AZ44" s="99" t="e">
        <f>IF(AND(MASTER_DATA_NORMALIZED!AZ44=0,AZ$22=$L$22),VLOOKUP(MASTER_DATA_PROCESSED!$C44,Backend!$Q$9:$T$52,3,FALSE),MASTER_DATA_NORMALIZED!AZ44)</f>
        <v>#N/A</v>
      </c>
      <c r="BA44" s="99">
        <f>IF(AND(MASTER_DATA_NORMALIZED!BA44=0,BA$22=$L$22),VLOOKUP(MASTER_DATA_PROCESSED!$C44,Backend!$Q$9:$T$52,3,FALSE),MASTER_DATA_NORMALIZED!BA44)</f>
        <v>0</v>
      </c>
      <c r="BB44" s="99">
        <f>IF(AND(MASTER_DATA_NORMALIZED!BB44=0,BB$22=$L$22),VLOOKUP(MASTER_DATA_PROCESSED!$C44,Backend!$Q$9:$T$52,3,FALSE),MASTER_DATA_NORMALIZED!BB44)</f>
        <v>0</v>
      </c>
      <c r="BC44" s="99">
        <f>IF(AND(MASTER_DATA_NORMALIZED!BC44=0,BC$22=$L$22),VLOOKUP(MASTER_DATA_PROCESSED!$C44,Backend!$Q$9:$T$52,3,FALSE),MASTER_DATA_NORMALIZED!BC44)</f>
        <v>0</v>
      </c>
      <c r="BD44" s="99" t="e">
        <f>IF(AND(MASTER_DATA_NORMALIZED!BD44=0,BD$22=$L$22),VLOOKUP(MASTER_DATA_PROCESSED!$C44,Backend!$Q$9:$T$52,3,FALSE),MASTER_DATA_NORMALIZED!BD44)</f>
        <v>#N/A</v>
      </c>
      <c r="BE44" s="99">
        <f>IF(AND(MASTER_DATA_NORMALIZED!BE44=0,BE$22=$L$22),VLOOKUP(MASTER_DATA_PROCESSED!$C44,Backend!$Q$9:$T$52,3,FALSE),MASTER_DATA_NORMALIZED!BE44)</f>
        <v>0</v>
      </c>
      <c r="BF44" s="99">
        <f>IF(AND(MASTER_DATA_NORMALIZED!BF44=0,BF$22=$L$22),VLOOKUP(MASTER_DATA_PROCESSED!$C44,Backend!$Q$9:$T$52,3,FALSE),MASTER_DATA_NORMALIZED!BF44)</f>
        <v>0</v>
      </c>
      <c r="BG44" s="99">
        <f>IF(AND(MASTER_DATA_NORMALIZED!BG44=0,BG$22=$L$22),VLOOKUP(MASTER_DATA_PROCESSED!$C44,Backend!$Q$9:$T$52,3,FALSE),MASTER_DATA_NORMALIZED!BG44)</f>
        <v>0</v>
      </c>
      <c r="BH44" s="99" t="e">
        <f>IF(AND(MASTER_DATA_NORMALIZED!BH44=0,BH$22=$L$22),VLOOKUP(MASTER_DATA_PROCESSED!$C44,Backend!$Q$9:$T$52,3,FALSE),MASTER_DATA_NORMALIZED!BH44)</f>
        <v>#N/A</v>
      </c>
      <c r="BI44" s="99">
        <f>IF(AND(MASTER_DATA_NORMALIZED!BI44=0,BI$22=$L$22),VLOOKUP(MASTER_DATA_PROCESSED!$C44,Backend!$Q$9:$T$52,3,FALSE),MASTER_DATA_NORMALIZED!BI44)</f>
        <v>0</v>
      </c>
      <c r="BJ44" s="99">
        <f>IF(AND(MASTER_DATA_NORMALIZED!BJ44=0,BJ$22=$L$22),VLOOKUP(MASTER_DATA_PROCESSED!$C44,Backend!$Q$9:$T$52,3,FALSE),MASTER_DATA_NORMALIZED!BJ44)</f>
        <v>0</v>
      </c>
      <c r="BK44" s="99">
        <f>IF(AND(MASTER_DATA_NORMALIZED!BK44=0,BK$22=$L$22),VLOOKUP(MASTER_DATA_PROCESSED!$C44,Backend!$Q$9:$T$52,3,FALSE),MASTER_DATA_NORMALIZED!BK44)</f>
        <v>0</v>
      </c>
      <c r="BL44" s="99" t="e">
        <f>IF(AND(MASTER_DATA_NORMALIZED!BL44=0,BL$22=$L$22),VLOOKUP(MASTER_DATA_PROCESSED!$C44,Backend!$Q$9:$T$52,3,FALSE),MASTER_DATA_NORMALIZED!BL44)</f>
        <v>#N/A</v>
      </c>
      <c r="BM44" s="99">
        <f>IF(AND(MASTER_DATA_NORMALIZED!BM44=0,BM$22=$L$22),VLOOKUP(MASTER_DATA_PROCESSED!$C44,Backend!$Q$9:$T$52,3,FALSE),MASTER_DATA_NORMALIZED!BM44)</f>
        <v>0</v>
      </c>
      <c r="BN44" s="99">
        <f>IF(AND(MASTER_DATA_NORMALIZED!BN44=0,BN$22=$L$22),VLOOKUP(MASTER_DATA_PROCESSED!$C44,Backend!$Q$9:$T$52,3,FALSE),MASTER_DATA_NORMALIZED!BN44)</f>
        <v>0</v>
      </c>
      <c r="BO44" s="99">
        <f>IF(AND(MASTER_DATA_NORMALIZED!BO44=0,BO$22=$L$22),VLOOKUP(MASTER_DATA_PROCESSED!$C44,Backend!$Q$9:$T$52,3,FALSE),MASTER_DATA_NORMALIZED!BO44)</f>
        <v>0</v>
      </c>
      <c r="BP44" s="99">
        <f>IF(AND(MASTER_DATA_NORMALIZED!BP44=0,BP$22=$L$22),VLOOKUP(MASTER_DATA_PROCESSED!$C44,Backend!$Q$9:$T$52,3,FALSE),MASTER_DATA_NORMALIZED!BP44)</f>
        <v>105.64288937889418</v>
      </c>
      <c r="BQ44" s="99">
        <f>IF(AND(MASTER_DATA_NORMALIZED!BQ44=0,BQ$22=$L$22),VLOOKUP(MASTER_DATA_PROCESSED!$C44,Backend!$Q$9:$T$52,3,FALSE),MASTER_DATA_NORMALIZED!BQ44)</f>
        <v>0</v>
      </c>
      <c r="BR44" s="99">
        <f>IF(AND(MASTER_DATA_NORMALIZED!BR44=0,BR$22=$L$22),VLOOKUP(MASTER_DATA_PROCESSED!$C44,Backend!$Q$9:$T$52,3,FALSE),MASTER_DATA_NORMALIZED!BR44)</f>
        <v>0</v>
      </c>
      <c r="BS44" s="99">
        <f>IF(AND(MASTER_DATA_NORMALIZED!BS44=0,BS$22=$L$22),VLOOKUP(MASTER_DATA_PROCESSED!$C44,Backend!$Q$9:$T$52,3,FALSE),MASTER_DATA_NORMALIZED!BS44)</f>
        <v>0</v>
      </c>
      <c r="BT44" s="99">
        <f>IF(AND(MASTER_DATA_NORMALIZED!BT44=0,BT$22=$L$22),VLOOKUP(MASTER_DATA_PROCESSED!$C44,Backend!$Q$9:$T$52,3,FALSE),MASTER_DATA_NORMALIZED!BT44)</f>
        <v>64.582009030037284</v>
      </c>
      <c r="BU44" s="99">
        <f>IF(AND(MASTER_DATA_NORMALIZED!BU44=0,BU$22=$L$22),VLOOKUP(MASTER_DATA_PROCESSED!$C44,Backend!$Q$9:$T$52,3,FALSE),MASTER_DATA_NORMALIZED!BU44)</f>
        <v>0</v>
      </c>
      <c r="BV44" s="99">
        <f>IF(AND(MASTER_DATA_NORMALIZED!BV44=0,BV$22=$L$22),VLOOKUP(MASTER_DATA_PROCESSED!$C44,Backend!$Q$9:$T$52,3,FALSE),MASTER_DATA_NORMALIZED!BV44)</f>
        <v>0</v>
      </c>
      <c r="BW44" s="99">
        <f>IF(AND(MASTER_DATA_NORMALIZED!BW44=0,BW$22=$L$22),VLOOKUP(MASTER_DATA_PROCESSED!$C44,Backend!$Q$9:$T$52,3,FALSE),MASTER_DATA_NORMALIZED!BW44)</f>
        <v>0</v>
      </c>
      <c r="BX44" s="99">
        <f>IF(AND(MASTER_DATA_NORMALIZED!BX44=0,BX$22=$L$22),VLOOKUP(MASTER_DATA_PROCESSED!$C44,Backend!$Q$9:$T$52,3,FALSE),MASTER_DATA_NORMALIZED!BX44)</f>
        <v>79.031218933167963</v>
      </c>
      <c r="BY44" s="99">
        <f>IF(AND(MASTER_DATA_NORMALIZED!BY44=0,BY$22=$L$22),VLOOKUP(MASTER_DATA_PROCESSED!$C44,Backend!$Q$9:$T$52,3,FALSE),MASTER_DATA_NORMALIZED!BY44)</f>
        <v>0</v>
      </c>
      <c r="BZ44" s="99">
        <f>IF(AND(MASTER_DATA_NORMALIZED!BZ44=0,BZ$22=$L$22),VLOOKUP(MASTER_DATA_PROCESSED!$C44,Backend!$Q$9:$T$52,3,FALSE),MASTER_DATA_NORMALIZED!BZ44)</f>
        <v>0</v>
      </c>
      <c r="CA44" s="99">
        <f>IF(AND(MASTER_DATA_NORMALIZED!CA44=0,CA$22=$L$22),VLOOKUP(MASTER_DATA_PROCESSED!$C44,Backend!$Q$9:$T$52,3,FALSE),MASTER_DATA_NORMALIZED!CA44)</f>
        <v>0</v>
      </c>
      <c r="CB44" s="99">
        <f>IF(AND(MASTER_DATA_NORMALIZED!CB44=0,CB$22=$L$22),VLOOKUP(MASTER_DATA_PROCESSED!$C44,Backend!$Q$9:$T$52,3,FALSE),MASTER_DATA_NORMALIZED!CB44)</f>
        <v>66.993855499817471</v>
      </c>
      <c r="CC44" s="99">
        <f>IF(AND(MASTER_DATA_NORMALIZED!CC44=0,CC$22=$L$22),VLOOKUP(MASTER_DATA_PROCESSED!$C44,Backend!$Q$9:$T$52,3,FALSE),MASTER_DATA_NORMALIZED!CC44)</f>
        <v>0</v>
      </c>
      <c r="CD44" s="99">
        <f>IF(AND(MASTER_DATA_NORMALIZED!CD44=0,CD$22=$L$22),VLOOKUP(MASTER_DATA_PROCESSED!$C44,Backend!$Q$9:$T$52,3,FALSE),MASTER_DATA_NORMALIZED!CD44)</f>
        <v>0</v>
      </c>
      <c r="CE44" s="99">
        <f>IF(AND(MASTER_DATA_NORMALIZED!CE44=0,CE$22=$L$22),VLOOKUP(MASTER_DATA_PROCESSED!$C44,Backend!$Q$9:$T$52,3,FALSE),MASTER_DATA_NORMALIZED!CE44)</f>
        <v>0</v>
      </c>
      <c r="CF44" s="99">
        <f>IF(AND(MASTER_DATA_NORMALIZED!CF44=0,CF$22=$L$22),VLOOKUP(MASTER_DATA_PROCESSED!$C44,Backend!$Q$9:$T$52,3,FALSE),MASTER_DATA_NORMALIZED!CF44)</f>
        <v>79.027739690311691</v>
      </c>
      <c r="CG44" s="99">
        <f>IF(AND(MASTER_DATA_NORMALIZED!CG44=0,CG$22=$L$22),VLOOKUP(MASTER_DATA_PROCESSED!$C44,Backend!$Q$9:$T$52,3,FALSE),MASTER_DATA_NORMALIZED!CG44)</f>
        <v>0</v>
      </c>
      <c r="CH44" s="99">
        <f>IF(AND(MASTER_DATA_NORMALIZED!CH44=0,CH$22=$L$22),VLOOKUP(MASTER_DATA_PROCESSED!$C44,Backend!$Q$9:$T$52,3,FALSE),MASTER_DATA_NORMALIZED!CH44)</f>
        <v>0</v>
      </c>
      <c r="CI44" s="99">
        <f>IF(AND(MASTER_DATA_NORMALIZED!CI44=0,CI$22=$L$22),VLOOKUP(MASTER_DATA_PROCESSED!$C44,Backend!$Q$9:$T$52,3,FALSE),MASTER_DATA_NORMALIZED!CI44)</f>
        <v>0</v>
      </c>
      <c r="CJ44" s="99" t="e">
        <f>IF(AND(MASTER_DATA_NORMALIZED!CJ44=0,CJ$22=$L$22),VLOOKUP(MASTER_DATA_PROCESSED!$C44,Backend!$Q$9:$T$52,3,FALSE),MASTER_DATA_NORMALIZED!CJ44)</f>
        <v>#N/A</v>
      </c>
      <c r="CK44" s="99">
        <f>IF(AND(MASTER_DATA_NORMALIZED!CK44=0,CK$22=$L$22),VLOOKUP(MASTER_DATA_PROCESSED!$C44,Backend!$Q$9:$T$52,3,FALSE),MASTER_DATA_NORMALIZED!CK44)</f>
        <v>0</v>
      </c>
      <c r="CL44" s="99">
        <f>IF(AND(MASTER_DATA_NORMALIZED!CL44=0,CL$22=$L$22),VLOOKUP(MASTER_DATA_PROCESSED!$C44,Backend!$Q$9:$T$52,3,FALSE),MASTER_DATA_NORMALIZED!CL44)</f>
        <v>0</v>
      </c>
      <c r="CM44" s="99">
        <f>IF(AND(MASTER_DATA_NORMALIZED!CM44=0,CM$22=$L$22),VLOOKUP(MASTER_DATA_PROCESSED!$C44,Backend!$Q$9:$T$52,3,FALSE),MASTER_DATA_NORMALIZED!CM44)</f>
        <v>0</v>
      </c>
      <c r="CN44" s="99" t="e">
        <f>IF(AND(MASTER_DATA_NORMALIZED!CN44=0,CN$22=$L$22),VLOOKUP(MASTER_DATA_PROCESSED!$C44,Backend!$Q$9:$T$52,3,FALSE),MASTER_DATA_NORMALIZED!CN44)</f>
        <v>#N/A</v>
      </c>
      <c r="CO44" s="99">
        <f>IF(AND(MASTER_DATA_NORMALIZED!CO44=0,CO$22=$L$22),VLOOKUP(MASTER_DATA_PROCESSED!$C44,Backend!$Q$9:$T$52,3,FALSE),MASTER_DATA_NORMALIZED!CO44)</f>
        <v>0</v>
      </c>
      <c r="CP44" s="99">
        <f>IF(AND(MASTER_DATA_NORMALIZED!CP44=0,CP$22=$L$22),VLOOKUP(MASTER_DATA_PROCESSED!$C44,Backend!$Q$9:$T$52,3,FALSE),MASTER_DATA_NORMALIZED!CP44)</f>
        <v>0</v>
      </c>
      <c r="CQ44" s="99">
        <f>IF(AND(MASTER_DATA_NORMALIZED!CQ44=0,CQ$22=$L$22),VLOOKUP(MASTER_DATA_PROCESSED!$C44,Backend!$Q$9:$T$52,3,FALSE),MASTER_DATA_NORMALIZED!CQ44)</f>
        <v>0</v>
      </c>
      <c r="CR44" s="99" t="e">
        <f>IF(AND(MASTER_DATA_NORMALIZED!CR44=0,CR$22=$L$22),VLOOKUP(MASTER_DATA_PROCESSED!$C44,Backend!$Q$9:$T$52,3,FALSE),MASTER_DATA_NORMALIZED!CR44)</f>
        <v>#N/A</v>
      </c>
      <c r="CS44" s="99">
        <f>IF(AND(MASTER_DATA_NORMALIZED!CS44=0,CS$22=$L$22),VLOOKUP(MASTER_DATA_PROCESSED!$C44,Backend!$Q$9:$T$52,3,FALSE),MASTER_DATA_NORMALIZED!CS44)</f>
        <v>0</v>
      </c>
      <c r="CT44" s="99">
        <f>IF(AND(MASTER_DATA_NORMALIZED!CT44=0,CT$22=$L$22),VLOOKUP(MASTER_DATA_PROCESSED!$C44,Backend!$Q$9:$T$52,3,FALSE),MASTER_DATA_NORMALIZED!CT44)</f>
        <v>0</v>
      </c>
      <c r="CU44" s="99">
        <f>IF(AND(MASTER_DATA_NORMALIZED!CU44=0,CU$22=$L$22),VLOOKUP(MASTER_DATA_PROCESSED!$C44,Backend!$Q$9:$T$52,3,FALSE),MASTER_DATA_NORMALIZED!CU44)</f>
        <v>0</v>
      </c>
      <c r="CV44" s="99">
        <f>IF(AND(MASTER_DATA_NORMALIZED!CV44=0,CV$22=$L$22),VLOOKUP(MASTER_DATA_PROCESSED!$C44,Backend!$Q$9:$T$52,3,FALSE),MASTER_DATA_NORMALIZED!CV44)</f>
        <v>91.043410262165551</v>
      </c>
      <c r="CW44" s="99">
        <f>IF(AND(MASTER_DATA_NORMALIZED!CW44=0,CW$22=$L$22),VLOOKUP(MASTER_DATA_PROCESSED!$C44,Backend!$Q$9:$T$52,3,FALSE),MASTER_DATA_NORMALIZED!CW44)</f>
        <v>0</v>
      </c>
      <c r="CX44" s="99">
        <f>IF(AND(MASTER_DATA_NORMALIZED!CX44=0,CX$22=$L$22),VLOOKUP(MASTER_DATA_PROCESSED!$C44,Backend!$Q$9:$T$52,3,FALSE),MASTER_DATA_NORMALIZED!CX44)</f>
        <v>0</v>
      </c>
      <c r="CY44" s="99">
        <f>IF(AND(MASTER_DATA_NORMALIZED!CY44=0,CY$22=$L$22),VLOOKUP(MASTER_DATA_PROCESSED!$C44,Backend!$Q$9:$T$52,3,FALSE),MASTER_DATA_NORMALIZED!CY44)</f>
        <v>0</v>
      </c>
      <c r="CZ44" s="99">
        <f>IF(AND(MASTER_DATA_NORMALIZED!CZ44=0,CZ$22=$L$22),VLOOKUP(MASTER_DATA_PROCESSED!$C44,Backend!$Q$9:$T$52,3,FALSE),MASTER_DATA_NORMALIZED!CZ44)</f>
        <v>87.654335241632467</v>
      </c>
      <c r="DA44" s="99" t="e">
        <f>IF(AND(MASTER_DATA_NORMALIZED!DA44=0,DA$22=$L$22),VLOOKUP(MASTER_DATA_PROCESSED!$C44,Backend!$Q$9:$T$52,3,FALSE),MASTER_DATA_NORMALIZED!DA44)</f>
        <v>#DIV/0!</v>
      </c>
      <c r="DB44" s="99" t="e">
        <f>IF(AND(MASTER_DATA_NORMALIZED!DB44=0,DB$22=$L$22),VLOOKUP(MASTER_DATA_PROCESSED!$C44,Backend!$Q$9:$T$52,3,FALSE),MASTER_DATA_NORMALIZED!DB44)</f>
        <v>#DIV/0!</v>
      </c>
      <c r="DC44" s="99" t="e">
        <f>IF(AND(MASTER_DATA_NORMALIZED!DC44=0,DC$22=$L$22),VLOOKUP(MASTER_DATA_PROCESSED!$C44,Backend!$Q$9:$T$52,3,FALSE),MASTER_DATA_NORMALIZED!DC44)</f>
        <v>#DIV/0!</v>
      </c>
      <c r="DD44" s="99" t="e">
        <f>IF(AND(MASTER_DATA_NORMALIZED!DD44=0,DD$22=$L$22),VLOOKUP(MASTER_DATA_PROCESSED!$C44,Backend!$Q$9:$T$52,3,FALSE),MASTER_DATA_NORMALIZED!DD44)</f>
        <v>#N/A</v>
      </c>
      <c r="DE44" s="99">
        <f>IF(AND(MASTER_DATA_NORMALIZED!DE44=0,DE$22=$L$22),VLOOKUP(MASTER_DATA_PROCESSED!$C44,Backend!$Q$9:$T$52,3,FALSE),MASTER_DATA_NORMALIZED!DE44)</f>
        <v>0</v>
      </c>
      <c r="DF44" s="99">
        <f>IF(AND(MASTER_DATA_NORMALIZED!DF44=0,DF$22=$L$22),VLOOKUP(MASTER_DATA_PROCESSED!$C44,Backend!$Q$9:$T$52,3,FALSE),MASTER_DATA_NORMALIZED!DF44)</f>
        <v>0</v>
      </c>
      <c r="DG44" s="99">
        <f>IF(AND(MASTER_DATA_NORMALIZED!DG44=0,DG$22=$L$22),VLOOKUP(MASTER_DATA_PROCESSED!$C44,Backend!$Q$9:$T$52,3,FALSE),MASTER_DATA_NORMALIZED!DG44)</f>
        <v>0</v>
      </c>
      <c r="DH44" s="99" t="e">
        <f>IF(AND(MASTER_DATA_NORMALIZED!DH44=0,DH$22=$L$22),VLOOKUP(MASTER_DATA_PROCESSED!$C44,Backend!$Q$9:$T$52,3,FALSE),MASTER_DATA_NORMALIZED!DH44)</f>
        <v>#N/A</v>
      </c>
      <c r="DI44" s="99">
        <f>IF(AND(MASTER_DATA_NORMALIZED!DI44=0,DI$22=$L$22),VLOOKUP(MASTER_DATA_PROCESSED!$C44,Backend!$Q$9:$T$52,3,FALSE),MASTER_DATA_NORMALIZED!DI44)</f>
        <v>0</v>
      </c>
      <c r="DJ44" s="99">
        <f>IF(AND(MASTER_DATA_NORMALIZED!DJ44=0,DJ$22=$L$22),VLOOKUP(MASTER_DATA_PROCESSED!$C44,Backend!$Q$9:$T$52,3,FALSE),MASTER_DATA_NORMALIZED!DJ44)</f>
        <v>0</v>
      </c>
      <c r="DK44" s="99">
        <f>IF(AND(MASTER_DATA_NORMALIZED!DK44=0,DK$22=$L$22),VLOOKUP(MASTER_DATA_PROCESSED!$C44,Backend!$Q$9:$T$52,3,FALSE),MASTER_DATA_NORMALIZED!DK44)</f>
        <v>0</v>
      </c>
      <c r="DL44" s="99" t="e">
        <f>IF(AND(MASTER_DATA_NORMALIZED!DL44=0,DL$22=$L$22),VLOOKUP(MASTER_DATA_PROCESSED!$C44,Backend!$Q$9:$T$52,3,FALSE),MASTER_DATA_NORMALIZED!DL44)</f>
        <v>#N/A</v>
      </c>
      <c r="DM44" s="99">
        <f>IF(AND(MASTER_DATA_NORMALIZED!DM44=0,DM$22=$L$22),VLOOKUP(MASTER_DATA_PROCESSED!$C44,Backend!$Q$9:$T$52,3,FALSE),MASTER_DATA_NORMALIZED!DM44)</f>
        <v>0</v>
      </c>
      <c r="DN44" s="99">
        <f>IF(AND(MASTER_DATA_NORMALIZED!DN44=0,DN$22=$L$22),VLOOKUP(MASTER_DATA_PROCESSED!$C44,Backend!$Q$9:$T$52,3,FALSE),MASTER_DATA_NORMALIZED!DN44)</f>
        <v>0</v>
      </c>
      <c r="DO44" s="99">
        <f>IF(AND(MASTER_DATA_NORMALIZED!DO44=0,DO$22=$L$22),VLOOKUP(MASTER_DATA_PROCESSED!$C44,Backend!$Q$9:$T$52,3,FALSE),MASTER_DATA_NORMALIZED!DO44)</f>
        <v>0</v>
      </c>
      <c r="DP44" s="99" t="e">
        <f>IF(AND(MASTER_DATA_NORMALIZED!DP44=0,DP$22=$L$22),VLOOKUP(MASTER_DATA_PROCESSED!$C44,Backend!$Q$9:$T$52,3,FALSE),MASTER_DATA_NORMALIZED!DP44)</f>
        <v>#N/A</v>
      </c>
      <c r="DQ44" s="99">
        <f>IF(AND(MASTER_DATA_NORMALIZED!DQ44=0,DQ$22=$L$22),VLOOKUP(MASTER_DATA_PROCESSED!$C44,Backend!$Q$9:$T$52,3,FALSE),MASTER_DATA_NORMALIZED!DQ44)</f>
        <v>0</v>
      </c>
      <c r="DR44" s="99">
        <f>IF(AND(MASTER_DATA_NORMALIZED!DR44=0,DR$22=$L$22),VLOOKUP(MASTER_DATA_PROCESSED!$C44,Backend!$Q$9:$T$52,3,FALSE),MASTER_DATA_NORMALIZED!DR44)</f>
        <v>0</v>
      </c>
      <c r="DS44" s="99">
        <f>IF(AND(MASTER_DATA_NORMALIZED!DS44=0,DS$22=$L$22),VLOOKUP(MASTER_DATA_PROCESSED!$C44,Backend!$Q$9:$T$52,3,FALSE),MASTER_DATA_NORMALIZED!DS44)</f>
        <v>0</v>
      </c>
      <c r="DT44" s="99" t="e">
        <f>IF(AND(MASTER_DATA_NORMALIZED!DT44=0,DT$22=$L$22),VLOOKUP(MASTER_DATA_PROCESSED!$C44,Backend!$Q$9:$T$52,3,FALSE),MASTER_DATA_NORMALIZED!DT44)</f>
        <v>#N/A</v>
      </c>
      <c r="DU44" s="99">
        <f>IF(AND(MASTER_DATA_NORMALIZED!DU44=0,DU$22=$L$22),VLOOKUP(MASTER_DATA_PROCESSED!$C44,Backend!$Q$9:$T$52,3,FALSE),MASTER_DATA_NORMALIZED!DU44)</f>
        <v>0</v>
      </c>
      <c r="DV44" s="99">
        <f>IF(AND(MASTER_DATA_NORMALIZED!DV44=0,DV$22=$L$22),VLOOKUP(MASTER_DATA_PROCESSED!$C44,Backend!$Q$9:$T$52,3,FALSE),MASTER_DATA_NORMALIZED!DV44)</f>
        <v>0</v>
      </c>
      <c r="DW44" s="99">
        <f>IF(AND(MASTER_DATA_NORMALIZED!DW44=0,DW$22=$L$22),VLOOKUP(MASTER_DATA_PROCESSED!$C44,Backend!$Q$9:$T$52,3,FALSE),MASTER_DATA_NORMALIZED!DW44)</f>
        <v>0</v>
      </c>
      <c r="DX44" s="99" t="e">
        <f>IF(AND(MASTER_DATA_NORMALIZED!DX44=0,DX$22=$L$22),VLOOKUP(MASTER_DATA_PROCESSED!$C44,Backend!$Q$9:$T$52,3,FALSE),MASTER_DATA_NORMALIZED!DX44)</f>
        <v>#N/A</v>
      </c>
      <c r="DY44" s="99">
        <f>IF(AND(MASTER_DATA_NORMALIZED!DY44=0,DY$22=$L$22),VLOOKUP(MASTER_DATA_PROCESSED!$C44,Backend!$Q$9:$T$52,3,FALSE),MASTER_DATA_NORMALIZED!DY44)</f>
        <v>0</v>
      </c>
      <c r="DZ44" s="99">
        <f>IF(AND(MASTER_DATA_NORMALIZED!DZ44=0,DZ$22=$L$22),VLOOKUP(MASTER_DATA_PROCESSED!$C44,Backend!$Q$9:$T$52,3,FALSE),MASTER_DATA_NORMALIZED!DZ44)</f>
        <v>0</v>
      </c>
      <c r="EA44" s="99">
        <f>IF(AND(MASTER_DATA_NORMALIZED!EA44=0,EA$22=$L$22),VLOOKUP(MASTER_DATA_PROCESSED!$C44,Backend!$Q$9:$T$52,3,FALSE),MASTER_DATA_NORMALIZED!EA44)</f>
        <v>0</v>
      </c>
      <c r="EB44" s="99" t="e">
        <f>IF(AND(MASTER_DATA_NORMALIZED!EB44=0,EB$22=$L$22),VLOOKUP(MASTER_DATA_PROCESSED!$C44,Backend!$Q$9:$T$52,3,FALSE),MASTER_DATA_NORMALIZED!EB44)</f>
        <v>#N/A</v>
      </c>
      <c r="EC44" s="99" t="e">
        <f>IF(AND(MASTER_DATA_NORMALIZED!EC44=0,EC$22=$L$22),VLOOKUP(MASTER_DATA_PROCESSED!$C44,Backend!$Q$9:$T$52,3,FALSE),MASTER_DATA_NORMALIZED!EC44)</f>
        <v>#DIV/0!</v>
      </c>
      <c r="ED44" s="99" t="e">
        <f>IF(AND(MASTER_DATA_NORMALIZED!ED44=0,ED$22=$L$22),VLOOKUP(MASTER_DATA_PROCESSED!$C44,Backend!$Q$9:$T$52,3,FALSE),MASTER_DATA_NORMALIZED!ED44)</f>
        <v>#DIV/0!</v>
      </c>
      <c r="EE44" s="99" t="e">
        <f>IF(AND(MASTER_DATA_NORMALIZED!EE44=0,EE$22=$L$22),VLOOKUP(MASTER_DATA_PROCESSED!$C44,Backend!$Q$9:$T$52,3,FALSE),MASTER_DATA_NORMALIZED!EE44)</f>
        <v>#DIV/0!</v>
      </c>
      <c r="EF44" s="99" t="e">
        <f>IF(AND(MASTER_DATA_NORMALIZED!EF44=0,EF$22=$L$22),VLOOKUP(MASTER_DATA_PROCESSED!$C44,Backend!$Q$9:$T$52,3,FALSE),MASTER_DATA_NORMALIZED!EF44)</f>
        <v>#VALUE!</v>
      </c>
      <c r="EG44" s="99">
        <f>IF(AND(MASTER_DATA_NORMALIZED!EG44=0,EG$22=$L$22),VLOOKUP(MASTER_DATA_PROCESSED!$C44,Backend!$Q$9:$T$52,3,FALSE),MASTER_DATA_NORMALIZED!EG44)</f>
        <v>0</v>
      </c>
      <c r="EH44" s="99">
        <f>IF(AND(MASTER_DATA_NORMALIZED!EH44=0,EH$22=$L$22),VLOOKUP(MASTER_DATA_PROCESSED!$C44,Backend!$Q$9:$T$52,3,FALSE),MASTER_DATA_NORMALIZED!EH44)</f>
        <v>0</v>
      </c>
      <c r="EI44" s="99">
        <f>IF(AND(MASTER_DATA_NORMALIZED!EI44=0,EI$22=$L$22),VLOOKUP(MASTER_DATA_PROCESSED!$C44,Backend!$Q$9:$T$52,3,FALSE),MASTER_DATA_NORMALIZED!EI44)</f>
        <v>0</v>
      </c>
      <c r="EJ44" s="99" t="e">
        <f>IF(AND(MASTER_DATA_NORMALIZED!EJ44=0,EJ$22=$L$22),VLOOKUP(MASTER_DATA_PROCESSED!$C44,Backend!$Q$9:$T$52,3,FALSE),MASTER_DATA_NORMALIZED!EJ44)</f>
        <v>#N/A</v>
      </c>
      <c r="EK44" s="99">
        <f>IF(AND(MASTER_DATA_NORMALIZED!EK44=0,EK$22=$L$22),VLOOKUP(MASTER_DATA_PROCESSED!$C44,Backend!$Q$9:$T$52,3,FALSE),MASTER_DATA_NORMALIZED!EK44)</f>
        <v>0</v>
      </c>
      <c r="EL44" s="99">
        <f>IF(AND(MASTER_DATA_NORMALIZED!EL44=0,EL$22=$L$22),VLOOKUP(MASTER_DATA_PROCESSED!$C44,Backend!$Q$9:$T$52,3,FALSE),MASTER_DATA_NORMALIZED!EL44)</f>
        <v>0</v>
      </c>
      <c r="EM44" s="99">
        <f>IF(AND(MASTER_DATA_NORMALIZED!EM44=0,EM$22=$L$22),VLOOKUP(MASTER_DATA_PROCESSED!$C44,Backend!$Q$9:$T$52,3,FALSE),MASTER_DATA_NORMALIZED!EM44)</f>
        <v>0</v>
      </c>
      <c r="EN44" s="99">
        <f>IF(AND(MASTER_DATA_NORMALIZED!EN44=0,EN$22=$L$22),VLOOKUP(MASTER_DATA_PROCESSED!$C44,Backend!$Q$9:$T$52,3,FALSE),MASTER_DATA_NORMALIZED!EN44)</f>
        <v>82.947989100339512</v>
      </c>
      <c r="EO44" s="99">
        <f>IF(AND(MASTER_DATA_NORMALIZED!EO44=0,EO$22=$L$22),VLOOKUP(MASTER_DATA_PROCESSED!$C44,Backend!$Q$9:$T$52,3,FALSE),MASTER_DATA_NORMALIZED!EO44)</f>
        <v>0</v>
      </c>
      <c r="EP44" s="99">
        <f>IF(AND(MASTER_DATA_NORMALIZED!EP44=0,EP$22=$L$22),VLOOKUP(MASTER_DATA_PROCESSED!$C44,Backend!$Q$9:$T$52,3,FALSE),MASTER_DATA_NORMALIZED!EP44)</f>
        <v>0</v>
      </c>
      <c r="EQ44" s="99">
        <f>IF(AND(MASTER_DATA_NORMALIZED!EQ44=0,EQ$22=$L$22),VLOOKUP(MASTER_DATA_PROCESSED!$C44,Backend!$Q$9:$T$52,3,FALSE),MASTER_DATA_NORMALIZED!EQ44)</f>
        <v>0</v>
      </c>
      <c r="ER44" s="99">
        <f>IF(AND(MASTER_DATA_NORMALIZED!ER44=0,ER$22=$L$22),VLOOKUP(MASTER_DATA_PROCESSED!$C44,Backend!$Q$9:$T$52,3,FALSE),MASTER_DATA_NORMALIZED!ER44)</f>
        <v>63.370638453042439</v>
      </c>
      <c r="ES44" s="99">
        <f>IF(AND(MASTER_DATA_NORMALIZED!ES44=0,ES$22=$L$22),VLOOKUP(MASTER_DATA_PROCESSED!$C44,Backend!$Q$9:$T$52,3,FALSE),MASTER_DATA_NORMALIZED!ES44)</f>
        <v>0</v>
      </c>
      <c r="ET44" s="99">
        <f>IF(AND(MASTER_DATA_NORMALIZED!ET44=0,ET$22=$L$22),VLOOKUP(MASTER_DATA_PROCESSED!$C44,Backend!$Q$9:$T$52,3,FALSE),MASTER_DATA_NORMALIZED!ET44)</f>
        <v>0</v>
      </c>
      <c r="EU44" s="99">
        <f>IF(AND(MASTER_DATA_NORMALIZED!EU44=0,EU$22=$L$22),VLOOKUP(MASTER_DATA_PROCESSED!$C44,Backend!$Q$9:$T$52,3,FALSE),MASTER_DATA_NORMALIZED!EU44)</f>
        <v>0</v>
      </c>
      <c r="EV44" s="99">
        <f>IF(AND(MASTER_DATA_NORMALIZED!EV44=0,EV$22=$L$22),VLOOKUP(MASTER_DATA_PROCESSED!$C44,Backend!$Q$9:$T$52,3,FALSE),MASTER_DATA_NORMALIZED!EV44)</f>
        <v>63.370638453042439</v>
      </c>
      <c r="EW44" s="99">
        <f>IF(AND(MASTER_DATA_NORMALIZED!EW44=0,EW$22=$L$22),VLOOKUP(MASTER_DATA_PROCESSED!$C44,Backend!$Q$9:$T$52,3,FALSE),MASTER_DATA_NORMALIZED!EW44)</f>
        <v>0</v>
      </c>
      <c r="EX44" s="99">
        <f>IF(AND(MASTER_DATA_NORMALIZED!EX44=0,EX$22=$L$22),VLOOKUP(MASTER_DATA_PROCESSED!$C44,Backend!$Q$9:$T$52,3,FALSE),MASTER_DATA_NORMALIZED!EX44)</f>
        <v>0</v>
      </c>
      <c r="EY44" s="99">
        <f>IF(AND(MASTER_DATA_NORMALIZED!EY44=0,EY$22=$L$22),VLOOKUP(MASTER_DATA_PROCESSED!$C44,Backend!$Q$9:$T$52,3,FALSE),MASTER_DATA_NORMALIZED!EY44)</f>
        <v>0</v>
      </c>
      <c r="EZ44" s="99">
        <f>IF(AND(MASTER_DATA_NORMALIZED!EZ44=0,EZ$22=$L$22),VLOOKUP(MASTER_DATA_PROCESSED!$C44,Backend!$Q$9:$T$52,3,FALSE),MASTER_DATA_NORMALIZED!EZ44)</f>
        <v>16.107759341747233</v>
      </c>
      <c r="FA44" s="99">
        <f>IF(AND(MASTER_DATA_NORMALIZED!FA44=0,FA$22=$L$22),VLOOKUP(MASTER_DATA_PROCESSED!$C44,Backend!$Q$9:$T$52,3,FALSE),MASTER_DATA_NORMALIZED!FA44)</f>
        <v>0</v>
      </c>
      <c r="FB44" s="99">
        <f>IF(AND(MASTER_DATA_NORMALIZED!FB44=0,FB$22=$L$22),VLOOKUP(MASTER_DATA_PROCESSED!$C44,Backend!$Q$9:$T$52,3,FALSE),MASTER_DATA_NORMALIZED!FB44)</f>
        <v>0</v>
      </c>
      <c r="FC44" s="99">
        <f>IF(AND(MASTER_DATA_NORMALIZED!FC44=0,FC$22=$L$22),VLOOKUP(MASTER_DATA_PROCESSED!$C44,Backend!$Q$9:$T$52,3,FALSE),MASTER_DATA_NORMALIZED!FC44)</f>
        <v>0</v>
      </c>
      <c r="FD44" s="99">
        <f>IF(AND(MASTER_DATA_NORMALIZED!FD44=0,FD$22=$L$22),VLOOKUP(MASTER_DATA_PROCESSED!$C44,Backend!$Q$9:$T$52,3,FALSE),MASTER_DATA_NORMALIZED!FD44)</f>
        <v>15.174061836108031</v>
      </c>
      <c r="FE44" s="99">
        <f>IF(AND(MASTER_DATA_NORMALIZED!FE44=0,FE$22=$L$22),VLOOKUP(MASTER_DATA_PROCESSED!$C44,Backend!$Q$9:$T$52,3,FALSE),MASTER_DATA_NORMALIZED!FE44)</f>
        <v>0</v>
      </c>
      <c r="FF44" s="99">
        <f>IF(AND(MASTER_DATA_NORMALIZED!FF44=0,FF$22=$L$22),VLOOKUP(MASTER_DATA_PROCESSED!$C44,Backend!$Q$9:$T$52,3,FALSE),MASTER_DATA_NORMALIZED!FF44)</f>
        <v>0</v>
      </c>
      <c r="FG44" s="99">
        <f>IF(AND(MASTER_DATA_NORMALIZED!FG44=0,FG$22=$L$22),VLOOKUP(MASTER_DATA_PROCESSED!$C44,Backend!$Q$9:$T$52,3,FALSE),MASTER_DATA_NORMALIZED!FG44)</f>
        <v>0</v>
      </c>
      <c r="FH44" s="99">
        <f>IF(AND(MASTER_DATA_NORMALIZED!FH44=0,FH$22=$L$22),VLOOKUP(MASTER_DATA_PROCESSED!$C44,Backend!$Q$9:$T$52,3,FALSE),MASTER_DATA_NORMALIZED!FH44)</f>
        <v>14.849040552499448</v>
      </c>
      <c r="FI44" s="99">
        <f>IF(AND(MASTER_DATA_NORMALIZED!FI44=0,FI$22=$L$22),VLOOKUP(MASTER_DATA_PROCESSED!$C44,Backend!$Q$9:$T$52,3,FALSE),MASTER_DATA_NORMALIZED!FI44)</f>
        <v>0</v>
      </c>
      <c r="FJ44" s="99">
        <f>IF(AND(MASTER_DATA_NORMALIZED!FJ44=0,FJ$22=$L$22),VLOOKUP(MASTER_DATA_PROCESSED!$C44,Backend!$Q$9:$T$52,3,FALSE),MASTER_DATA_NORMALIZED!FJ44)</f>
        <v>0</v>
      </c>
      <c r="FK44" s="99">
        <f>IF(AND(MASTER_DATA_NORMALIZED!FK44=0,FK$22=$L$22),VLOOKUP(MASTER_DATA_PROCESSED!$C44,Backend!$Q$9:$T$52,3,FALSE),MASTER_DATA_NORMALIZED!FK44)</f>
        <v>0</v>
      </c>
      <c r="FL44" s="99">
        <f>IF(AND(MASTER_DATA_NORMALIZED!FL44=0,FL$22=$L$22),VLOOKUP(MASTER_DATA_PROCESSED!$C44,Backend!$Q$9:$T$52,3,FALSE),MASTER_DATA_NORMALIZED!FL44)</f>
        <v>29.695126366057</v>
      </c>
      <c r="FM44" s="99">
        <f>IF(AND(MASTER_DATA_NORMALIZED!FM44=0,FM$22=$L$22),VLOOKUP(MASTER_DATA_PROCESSED!$C44,Backend!$Q$9:$T$52,3,FALSE),MASTER_DATA_NORMALIZED!FM44)</f>
        <v>0</v>
      </c>
      <c r="FN44" s="99">
        <f>IF(AND(MASTER_DATA_NORMALIZED!FN44=0,FN$22=$L$22),VLOOKUP(MASTER_DATA_PROCESSED!$C44,Backend!$Q$9:$T$52,3,FALSE),MASTER_DATA_NORMALIZED!FN44)</f>
        <v>0</v>
      </c>
      <c r="FO44" s="99">
        <f>IF(AND(MASTER_DATA_NORMALIZED!FO44=0,FO$22=$L$22),VLOOKUP(MASTER_DATA_PROCESSED!$C44,Backend!$Q$9:$T$52,3,FALSE),MASTER_DATA_NORMALIZED!FO44)</f>
        <v>0</v>
      </c>
      <c r="FP44" s="99">
        <f>IF(AND(MASTER_DATA_NORMALIZED!FP44=0,FP$22=$L$22),VLOOKUP(MASTER_DATA_PROCESSED!$C44,Backend!$Q$9:$T$52,3,FALSE),MASTER_DATA_NORMALIZED!FP44)</f>
        <v>92.688590030470536</v>
      </c>
      <c r="FQ44" s="99">
        <f>IF(AND(MASTER_DATA_NORMALIZED!FQ44=0,FQ$22=$L$22),VLOOKUP(MASTER_DATA_PROCESSED!$C44,Backend!$Q$9:$T$52,3,FALSE),MASTER_DATA_NORMALIZED!FQ44)</f>
        <v>0</v>
      </c>
      <c r="FR44" s="99">
        <f>IF(AND(MASTER_DATA_NORMALIZED!FR44=0,FR$22=$L$22),VLOOKUP(MASTER_DATA_PROCESSED!$C44,Backend!$Q$9:$T$52,3,FALSE),MASTER_DATA_NORMALIZED!FR44)</f>
        <v>0</v>
      </c>
      <c r="FS44" s="99">
        <f>IF(AND(MASTER_DATA_NORMALIZED!FS44=0,FS$22=$L$22),VLOOKUP(MASTER_DATA_PROCESSED!$C44,Backend!$Q$9:$T$52,3,FALSE),MASTER_DATA_NORMALIZED!FS44)</f>
        <v>0</v>
      </c>
      <c r="FT44" s="99">
        <f>IF(AND(MASTER_DATA_NORMALIZED!FT44=0,FT$22=$L$22),VLOOKUP(MASTER_DATA_PROCESSED!$C44,Backend!$Q$9:$T$52,3,FALSE),MASTER_DATA_NORMALIZED!FT44)</f>
        <v>90.230621111410187</v>
      </c>
      <c r="FU44" s="99">
        <f>IF(AND(MASTER_DATA_NORMALIZED!FU44=0,FU$22=$L$22),VLOOKUP(MASTER_DATA_PROCESSED!$C44,Backend!$Q$9:$T$52,3,FALSE),MASTER_DATA_NORMALIZED!FU44)</f>
        <v>0</v>
      </c>
      <c r="FV44" s="99">
        <f>IF(AND(MASTER_DATA_NORMALIZED!FV44=0,FV$22=$L$22),VLOOKUP(MASTER_DATA_PROCESSED!$C44,Backend!$Q$9:$T$52,3,FALSE),MASTER_DATA_NORMALIZED!FV44)</f>
        <v>0</v>
      </c>
      <c r="FW44" s="99">
        <f>IF(AND(MASTER_DATA_NORMALIZED!FW44=0,FW$22=$L$22),VLOOKUP(MASTER_DATA_PROCESSED!$C44,Backend!$Q$9:$T$52,3,FALSE),MASTER_DATA_NORMALIZED!FW44)</f>
        <v>0</v>
      </c>
      <c r="FX44" s="99">
        <f>IF(AND(MASTER_DATA_NORMALIZED!FX44=0,FX$22=$L$22),VLOOKUP(MASTER_DATA_PROCESSED!$C44,Backend!$Q$9:$T$52,3,FALSE),MASTER_DATA_NORMALIZED!FX44)</f>
        <v>88.97590133866295</v>
      </c>
      <c r="FY44" s="99">
        <f>IF(AND(MASTER_DATA_NORMALIZED!FY44=0,FY$22=$L$22),VLOOKUP(MASTER_DATA_PROCESSED!$C44,Backend!$Q$9:$T$52,3,FALSE),MASTER_DATA_NORMALIZED!FY44)</f>
        <v>0</v>
      </c>
      <c r="FZ44" s="99">
        <f>IF(AND(MASTER_DATA_NORMALIZED!FZ44=0,FZ$22=$L$22),VLOOKUP(MASTER_DATA_PROCESSED!$C44,Backend!$Q$9:$T$52,3,FALSE),MASTER_DATA_NORMALIZED!FZ44)</f>
        <v>0</v>
      </c>
      <c r="GA44" s="99">
        <f>IF(AND(MASTER_DATA_NORMALIZED!GA44=0,GA$22=$L$22),VLOOKUP(MASTER_DATA_PROCESSED!$C44,Backend!$Q$9:$T$52,3,FALSE),MASTER_DATA_NORMALIZED!GA44)</f>
        <v>0</v>
      </c>
      <c r="GB44" s="99">
        <f>IF(AND(MASTER_DATA_NORMALIZED!GB44=0,GB$22=$L$22),VLOOKUP(MASTER_DATA_PROCESSED!$C44,Backend!$Q$9:$T$52,3,FALSE),MASTER_DATA_NORMALIZED!GB44)</f>
        <v>74.175569762625571</v>
      </c>
      <c r="GC44" s="99">
        <f>IF(AND(MASTER_DATA_NORMALIZED!GC44=0,GC$22=$L$22),VLOOKUP(MASTER_DATA_PROCESSED!$C44,Backend!$Q$9:$T$52,3,FALSE),MASTER_DATA_NORMALIZED!GC44)</f>
        <v>0</v>
      </c>
      <c r="GD44" s="99">
        <f>IF(AND(MASTER_DATA_NORMALIZED!GD44=0,GD$22=$L$22),VLOOKUP(MASTER_DATA_PROCESSED!$C44,Backend!$Q$9:$T$52,3,FALSE),MASTER_DATA_NORMALIZED!GD44)</f>
        <v>0</v>
      </c>
      <c r="GE44" s="99">
        <f>IF(AND(MASTER_DATA_NORMALIZED!GE44=0,GE$22=$L$22),VLOOKUP(MASTER_DATA_PROCESSED!$C44,Backend!$Q$9:$T$52,3,FALSE),MASTER_DATA_NORMALIZED!GE44)</f>
        <v>0</v>
      </c>
      <c r="GF44" s="99">
        <f>IF(AND(MASTER_DATA_NORMALIZED!GF44=0,GF$22=$L$22),VLOOKUP(MASTER_DATA_PROCESSED!$C44,Backend!$Q$9:$T$52,3,FALSE),MASTER_DATA_NORMALIZED!GF44)</f>
        <v>72.23204240125753</v>
      </c>
      <c r="GG44" s="99">
        <f>IF(AND(MASTER_DATA_NORMALIZED!GG44=0,GG$22=$L$22),VLOOKUP(MASTER_DATA_PROCESSED!$C44,Backend!$Q$9:$T$52,3,FALSE),MASTER_DATA_NORMALIZED!GG44)</f>
        <v>0</v>
      </c>
      <c r="GH44" s="99">
        <f>IF(AND(MASTER_DATA_NORMALIZED!GH44=0,GH$22=$L$22),VLOOKUP(MASTER_DATA_PROCESSED!$C44,Backend!$Q$9:$T$52,3,FALSE),MASTER_DATA_NORMALIZED!GH44)</f>
        <v>0</v>
      </c>
      <c r="GI44" s="99">
        <f>IF(AND(MASTER_DATA_NORMALIZED!GI44=0,GI$22=$L$22),VLOOKUP(MASTER_DATA_PROCESSED!$C44,Backend!$Q$9:$T$52,3,FALSE),MASTER_DATA_NORMALIZED!GI44)</f>
        <v>0</v>
      </c>
      <c r="GJ44" s="99">
        <f>IF(AND(MASTER_DATA_NORMALIZED!GJ44=0,GJ$22=$L$22),VLOOKUP(MASTER_DATA_PROCESSED!$C44,Backend!$Q$9:$T$52,3,FALSE),MASTER_DATA_NORMALIZED!GJ44)</f>
        <v>71.355488547103491</v>
      </c>
      <c r="GK44" s="99">
        <f>IF(AND(MASTER_DATA_NORMALIZED!GK44=0,GK$22=$L$22),VLOOKUP(MASTER_DATA_PROCESSED!$C44,Backend!$Q$9:$T$52,3,FALSE),MASTER_DATA_NORMALIZED!GK44)</f>
        <v>0</v>
      </c>
      <c r="GL44" s="99">
        <f>IF(AND(MASTER_DATA_NORMALIZED!GL44=0,GL$22=$L$22),VLOOKUP(MASTER_DATA_PROCESSED!$C44,Backend!$Q$9:$T$52,3,FALSE),MASTER_DATA_NORMALIZED!GL44)</f>
        <v>0</v>
      </c>
      <c r="GM44" s="99">
        <f>IF(AND(MASTER_DATA_NORMALIZED!GM44=0,GM$22=$L$22),VLOOKUP(MASTER_DATA_PROCESSED!$C44,Backend!$Q$9:$T$52,3,FALSE),MASTER_DATA_NORMALIZED!GM44)</f>
        <v>0</v>
      </c>
      <c r="GN44" s="99">
        <f>IF(AND(MASTER_DATA_NORMALIZED!GN44=0,GN$22=$L$22),VLOOKUP(MASTER_DATA_PROCESSED!$C44,Backend!$Q$9:$T$52,3,FALSE),MASTER_DATA_NORMALIZED!GN44)</f>
        <v>7.3980777721286017</v>
      </c>
      <c r="GO44" s="99">
        <f>IF(AND(MASTER_DATA_NORMALIZED!GO44=0,GO$22=$L$22),VLOOKUP(MASTER_DATA_PROCESSED!$C44,Backend!$Q$9:$T$52,3,FALSE),MASTER_DATA_NORMALIZED!GO44)</f>
        <v>0</v>
      </c>
      <c r="GP44" s="99">
        <f>IF(AND(MASTER_DATA_NORMALIZED!GP44=0,GP$22=$L$22),VLOOKUP(MASTER_DATA_PROCESSED!$C44,Backend!$Q$9:$T$52,3,FALSE),MASTER_DATA_NORMALIZED!GP44)</f>
        <v>0</v>
      </c>
      <c r="GQ44" s="99">
        <f>IF(AND(MASTER_DATA_NORMALIZED!GQ44=0,GQ$22=$L$22),VLOOKUP(MASTER_DATA_PROCESSED!$C44,Backend!$Q$9:$T$52,3,FALSE),MASTER_DATA_NORMALIZED!GQ44)</f>
        <v>0</v>
      </c>
      <c r="GR44" s="99">
        <f>IF(AND(MASTER_DATA_NORMALIZED!GR44=0,GR$22=$L$22),VLOOKUP(MASTER_DATA_PROCESSED!$C44,Backend!$Q$9:$T$52,3,FALSE),MASTER_DATA_NORMALIZED!GR44)</f>
        <v>7.3221519878187742</v>
      </c>
      <c r="GS44" s="99">
        <f>IF(AND(MASTER_DATA_NORMALIZED!GS44=0,GS$22=$L$22),VLOOKUP(MASTER_DATA_PROCESSED!$C44,Backend!$Q$9:$T$52,3,FALSE),MASTER_DATA_NORMALIZED!GS44)</f>
        <v>0</v>
      </c>
      <c r="GT44" s="99">
        <f>IF(AND(MASTER_DATA_NORMALIZED!GT44=0,GT$22=$L$22),VLOOKUP(MASTER_DATA_PROCESSED!$C44,Backend!$Q$9:$T$52,3,FALSE),MASTER_DATA_NORMALIZED!GT44)</f>
        <v>0</v>
      </c>
      <c r="GU44" s="99">
        <f>IF(AND(MASTER_DATA_NORMALIZED!GU44=0,GU$22=$L$22),VLOOKUP(MASTER_DATA_PROCESSED!$C44,Backend!$Q$9:$T$52,3,FALSE),MASTER_DATA_NORMALIZED!GU44)</f>
        <v>0</v>
      </c>
      <c r="GV44" s="99">
        <f>IF(AND(MASTER_DATA_NORMALIZED!GV44=0,GV$22=$L$22),VLOOKUP(MASTER_DATA_PROCESSED!$C44,Backend!$Q$9:$T$52,3,FALSE),MASTER_DATA_NORMALIZED!GV44)</f>
        <v>7.2042878306340459</v>
      </c>
      <c r="GW44" s="99" t="e">
        <f>IF(AND(MASTER_DATA_NORMALIZED!GW44=0,GW$22=$L$22),VLOOKUP(MASTER_DATA_PROCESSED!$C44,Backend!$Q$9:$T$52,3,FALSE),MASTER_DATA_NORMALIZED!GW44)</f>
        <v>#REF!</v>
      </c>
      <c r="GX44" s="99" t="e">
        <f>IF(AND(MASTER_DATA_NORMALIZED!GX44=0,GX$22=$L$22),VLOOKUP(MASTER_DATA_PROCESSED!$C44,Backend!$Q$9:$T$52,3,FALSE),MASTER_DATA_NORMALIZED!GX44)</f>
        <v>#REF!</v>
      </c>
      <c r="GY44" s="99" t="e">
        <f>IF(AND(MASTER_DATA_NORMALIZED!GY44=0,GY$22=$L$22),VLOOKUP(MASTER_DATA_PROCESSED!$C44,Backend!$Q$9:$T$52,3,FALSE),MASTER_DATA_NORMALIZED!GY44)</f>
        <v>#REF!</v>
      </c>
    </row>
    <row r="45" spans="2:207" s="27" customFormat="1" ht="14.25" hidden="1" outlineLevel="2" x14ac:dyDescent="0.25">
      <c r="B45" s="26">
        <f t="shared" si="5"/>
        <v>20</v>
      </c>
      <c r="C45" s="55">
        <f t="shared" si="0"/>
        <v>213.2</v>
      </c>
      <c r="D45" s="82"/>
      <c r="E45" s="55"/>
      <c r="F45" s="55"/>
      <c r="G45" s="83">
        <v>213.2</v>
      </c>
      <c r="H45" s="41" t="s">
        <v>46</v>
      </c>
      <c r="I45" s="100">
        <f>IF(AND(MASTER_DATA_NORMALIZED!I45=0,I$22=$L$22),VLOOKUP(MASTER_DATA_PROCESSED!$C45,Backend!$Q$9:$T$52,3,FALSE),MASTER_DATA_NORMALIZED!I45)</f>
        <v>0</v>
      </c>
      <c r="J45" s="100">
        <f>IF(AND(MASTER_DATA_NORMALIZED!J45=0,J$22=$L$22),VLOOKUP(MASTER_DATA_PROCESSED!$C45,Backend!$Q$9:$T$52,3,FALSE),MASTER_DATA_NORMALIZED!J45)</f>
        <v>0</v>
      </c>
      <c r="K45" s="100">
        <f>IF(AND(MASTER_DATA_NORMALIZED!K45=0,K$22=$L$22),VLOOKUP(MASTER_DATA_PROCESSED!$C45,Backend!$Q$9:$T$52,3,FALSE),MASTER_DATA_NORMALIZED!K45)</f>
        <v>0</v>
      </c>
      <c r="L45" s="100" t="e">
        <f>IF(AND(MASTER_DATA_NORMALIZED!L45=0,L$22=$L$22),VLOOKUP(MASTER_DATA_PROCESSED!$C45,Backend!$Q$9:$T$52,3,FALSE),MASTER_DATA_NORMALIZED!L45)</f>
        <v>#N/A</v>
      </c>
      <c r="M45" s="100">
        <f>IF(AND(MASTER_DATA_NORMALIZED!M45=0,M$22=$L$22),VLOOKUP(MASTER_DATA_PROCESSED!$C45,Backend!$Q$9:$T$52,3,FALSE),MASTER_DATA_NORMALIZED!M45)</f>
        <v>0</v>
      </c>
      <c r="N45" s="100">
        <f>IF(AND(MASTER_DATA_NORMALIZED!N45=0,N$22=$L$22),VLOOKUP(MASTER_DATA_PROCESSED!$C45,Backend!$Q$9:$T$52,3,FALSE),MASTER_DATA_NORMALIZED!N45)</f>
        <v>0</v>
      </c>
      <c r="O45" s="100">
        <f>IF(AND(MASTER_DATA_NORMALIZED!O45=0,O$22=$L$22),VLOOKUP(MASTER_DATA_PROCESSED!$C45,Backend!$Q$9:$T$52,3,FALSE),MASTER_DATA_NORMALIZED!O45)</f>
        <v>0</v>
      </c>
      <c r="P45" s="100" t="e">
        <f>IF(AND(MASTER_DATA_NORMALIZED!P45=0,P$22=$L$22),VLOOKUP(MASTER_DATA_PROCESSED!$C45,Backend!$Q$9:$T$52,3,FALSE),MASTER_DATA_NORMALIZED!P45)</f>
        <v>#N/A</v>
      </c>
      <c r="Q45" s="100">
        <f>IF(AND(MASTER_DATA_NORMALIZED!Q45=0,Q$22=$L$22),VLOOKUP(MASTER_DATA_PROCESSED!$C45,Backend!$Q$9:$T$52,3,FALSE),MASTER_DATA_NORMALIZED!Q45)</f>
        <v>0</v>
      </c>
      <c r="R45" s="100">
        <f>IF(AND(MASTER_DATA_NORMALIZED!R45=0,R$22=$L$22),VLOOKUP(MASTER_DATA_PROCESSED!$C45,Backend!$Q$9:$T$52,3,FALSE),MASTER_DATA_NORMALIZED!R45)</f>
        <v>0</v>
      </c>
      <c r="S45" s="100">
        <f>IF(AND(MASTER_DATA_NORMALIZED!S45=0,S$22=$L$22),VLOOKUP(MASTER_DATA_PROCESSED!$C45,Backend!$Q$9:$T$52,3,FALSE),MASTER_DATA_NORMALIZED!S45)</f>
        <v>0</v>
      </c>
      <c r="T45" s="100" t="e">
        <f>IF(AND(MASTER_DATA_NORMALIZED!T45=0,T$22=$L$22),VLOOKUP(MASTER_DATA_PROCESSED!$C45,Backend!$Q$9:$T$52,3,FALSE),MASTER_DATA_NORMALIZED!T45)</f>
        <v>#N/A</v>
      </c>
      <c r="U45" s="100">
        <f>IF(AND(MASTER_DATA_NORMALIZED!U45=0,U$22=$L$22),VLOOKUP(MASTER_DATA_PROCESSED!$C45,Backend!$Q$9:$T$52,3,FALSE),MASTER_DATA_NORMALIZED!U45)</f>
        <v>0</v>
      </c>
      <c r="V45" s="100">
        <f>IF(AND(MASTER_DATA_NORMALIZED!V45=0,V$22=$L$22),VLOOKUP(MASTER_DATA_PROCESSED!$C45,Backend!$Q$9:$T$52,3,FALSE),MASTER_DATA_NORMALIZED!V45)</f>
        <v>0</v>
      </c>
      <c r="W45" s="100">
        <f>IF(AND(MASTER_DATA_NORMALIZED!W45=0,W$22=$L$22),VLOOKUP(MASTER_DATA_PROCESSED!$C45,Backend!$Q$9:$T$52,3,FALSE),MASTER_DATA_NORMALIZED!W45)</f>
        <v>0</v>
      </c>
      <c r="X45" s="100" t="e">
        <f>IF(AND(MASTER_DATA_NORMALIZED!X45=0,X$22=$L$22),VLOOKUP(MASTER_DATA_PROCESSED!$C45,Backend!$Q$9:$T$52,3,FALSE),MASTER_DATA_NORMALIZED!X45)</f>
        <v>#N/A</v>
      </c>
      <c r="Y45" s="100">
        <f>IF(AND(MASTER_DATA_NORMALIZED!Y45=0,Y$22=$L$22),VLOOKUP(MASTER_DATA_PROCESSED!$C45,Backend!$Q$9:$T$52,3,FALSE),MASTER_DATA_NORMALIZED!Y45)</f>
        <v>0</v>
      </c>
      <c r="Z45" s="100">
        <f>IF(AND(MASTER_DATA_NORMALIZED!Z45=0,Z$22=$L$22),VLOOKUP(MASTER_DATA_PROCESSED!$C45,Backend!$Q$9:$T$52,3,FALSE),MASTER_DATA_NORMALIZED!Z45)</f>
        <v>0</v>
      </c>
      <c r="AA45" s="100">
        <f>IF(AND(MASTER_DATA_NORMALIZED!AA45=0,AA$22=$L$22),VLOOKUP(MASTER_DATA_PROCESSED!$C45,Backend!$Q$9:$T$52,3,FALSE),MASTER_DATA_NORMALIZED!AA45)</f>
        <v>0</v>
      </c>
      <c r="AB45" s="100" t="e">
        <f>IF(AND(MASTER_DATA_NORMALIZED!AB45=0,AB$22=$L$22),VLOOKUP(MASTER_DATA_PROCESSED!$C45,Backend!$Q$9:$T$52,3,FALSE),MASTER_DATA_NORMALIZED!AB45)</f>
        <v>#N/A</v>
      </c>
      <c r="AC45" s="100">
        <f>IF(AND(MASTER_DATA_NORMALIZED!AC45=0,AC$22=$L$22),VLOOKUP(MASTER_DATA_PROCESSED!$C45,Backend!$Q$9:$T$52,3,FALSE),MASTER_DATA_NORMALIZED!AC45)</f>
        <v>0</v>
      </c>
      <c r="AD45" s="100">
        <f>IF(AND(MASTER_DATA_NORMALIZED!AD45=0,AD$22=$L$22),VLOOKUP(MASTER_DATA_PROCESSED!$C45,Backend!$Q$9:$T$52,3,FALSE),MASTER_DATA_NORMALIZED!AD45)</f>
        <v>0</v>
      </c>
      <c r="AE45" s="100">
        <f>IF(AND(MASTER_DATA_NORMALIZED!AE45=0,AE$22=$L$22),VLOOKUP(MASTER_DATA_PROCESSED!$C45,Backend!$Q$9:$T$52,3,FALSE),MASTER_DATA_NORMALIZED!AE45)</f>
        <v>0</v>
      </c>
      <c r="AF45" s="100" t="e">
        <f>IF(AND(MASTER_DATA_NORMALIZED!AF45=0,AF$22=$L$22),VLOOKUP(MASTER_DATA_PROCESSED!$C45,Backend!$Q$9:$T$52,3,FALSE),MASTER_DATA_NORMALIZED!AF45)</f>
        <v>#N/A</v>
      </c>
      <c r="AG45" s="100">
        <f>IF(AND(MASTER_DATA_NORMALIZED!AG45=0,AG$22=$L$22),VLOOKUP(MASTER_DATA_PROCESSED!$C45,Backend!$Q$9:$T$52,3,FALSE),MASTER_DATA_NORMALIZED!AG45)</f>
        <v>0</v>
      </c>
      <c r="AH45" s="100">
        <f>IF(AND(MASTER_DATA_NORMALIZED!AH45=0,AH$22=$L$22),VLOOKUP(MASTER_DATA_PROCESSED!$C45,Backend!$Q$9:$T$52,3,FALSE),MASTER_DATA_NORMALIZED!AH45)</f>
        <v>0</v>
      </c>
      <c r="AI45" s="100">
        <f>IF(AND(MASTER_DATA_NORMALIZED!AI45=0,AI$22=$L$22),VLOOKUP(MASTER_DATA_PROCESSED!$C45,Backend!$Q$9:$T$52,3,FALSE),MASTER_DATA_NORMALIZED!AI45)</f>
        <v>0</v>
      </c>
      <c r="AJ45" s="100" t="e">
        <f>IF(AND(MASTER_DATA_NORMALIZED!AJ45=0,AJ$22=$L$22),VLOOKUP(MASTER_DATA_PROCESSED!$C45,Backend!$Q$9:$T$52,3,FALSE),MASTER_DATA_NORMALIZED!AJ45)</f>
        <v>#N/A</v>
      </c>
      <c r="AK45" s="100">
        <f>IF(AND(MASTER_DATA_NORMALIZED!AK45=0,AK$22=$L$22),VLOOKUP(MASTER_DATA_PROCESSED!$C45,Backend!$Q$9:$T$52,3,FALSE),MASTER_DATA_NORMALIZED!AK45)</f>
        <v>0</v>
      </c>
      <c r="AL45" s="100">
        <f>IF(AND(MASTER_DATA_NORMALIZED!AL45=0,AL$22=$L$22),VLOOKUP(MASTER_DATA_PROCESSED!$C45,Backend!$Q$9:$T$52,3,FALSE),MASTER_DATA_NORMALIZED!AL45)</f>
        <v>0</v>
      </c>
      <c r="AM45" s="100">
        <f>IF(AND(MASTER_DATA_NORMALIZED!AM45=0,AM$22=$L$22),VLOOKUP(MASTER_DATA_PROCESSED!$C45,Backend!$Q$9:$T$52,3,FALSE),MASTER_DATA_NORMALIZED!AM45)</f>
        <v>0</v>
      </c>
      <c r="AN45" s="100" t="e">
        <f>IF(AND(MASTER_DATA_NORMALIZED!AN45=0,AN$22=$L$22),VLOOKUP(MASTER_DATA_PROCESSED!$C45,Backend!$Q$9:$T$52,3,FALSE),MASTER_DATA_NORMALIZED!AN45)</f>
        <v>#N/A</v>
      </c>
      <c r="AO45" s="100">
        <f>IF(AND(MASTER_DATA_NORMALIZED!AO45=0,AO$22=$L$22),VLOOKUP(MASTER_DATA_PROCESSED!$C45,Backend!$Q$9:$T$52,3,FALSE),MASTER_DATA_NORMALIZED!AO45)</f>
        <v>0</v>
      </c>
      <c r="AP45" s="100">
        <f>IF(AND(MASTER_DATA_NORMALIZED!AP45=0,AP$22=$L$22),VLOOKUP(MASTER_DATA_PROCESSED!$C45,Backend!$Q$9:$T$52,3,FALSE),MASTER_DATA_NORMALIZED!AP45)</f>
        <v>0</v>
      </c>
      <c r="AQ45" s="100">
        <f>IF(AND(MASTER_DATA_NORMALIZED!AQ45=0,AQ$22=$L$22),VLOOKUP(MASTER_DATA_PROCESSED!$C45,Backend!$Q$9:$T$52,3,FALSE),MASTER_DATA_NORMALIZED!AQ45)</f>
        <v>0</v>
      </c>
      <c r="AR45" s="100" t="e">
        <f>IF(AND(MASTER_DATA_NORMALIZED!AR45=0,AR$22=$L$22),VLOOKUP(MASTER_DATA_PROCESSED!$C45,Backend!$Q$9:$T$52,3,FALSE),MASTER_DATA_NORMALIZED!AR45)</f>
        <v>#N/A</v>
      </c>
      <c r="AS45" s="100">
        <f>IF(AND(MASTER_DATA_NORMALIZED!AS45=0,AS$22=$L$22),VLOOKUP(MASTER_DATA_PROCESSED!$C45,Backend!$Q$9:$T$52,3,FALSE),MASTER_DATA_NORMALIZED!AS45)</f>
        <v>0</v>
      </c>
      <c r="AT45" s="100">
        <f>IF(AND(MASTER_DATA_NORMALIZED!AT45=0,AT$22=$L$22),VLOOKUP(MASTER_DATA_PROCESSED!$C45,Backend!$Q$9:$T$52,3,FALSE),MASTER_DATA_NORMALIZED!AT45)</f>
        <v>0</v>
      </c>
      <c r="AU45" s="100">
        <f>IF(AND(MASTER_DATA_NORMALIZED!AU45=0,AU$22=$L$22),VLOOKUP(MASTER_DATA_PROCESSED!$C45,Backend!$Q$9:$T$52,3,FALSE),MASTER_DATA_NORMALIZED!AU45)</f>
        <v>0</v>
      </c>
      <c r="AV45" s="100" t="e">
        <f>IF(AND(MASTER_DATA_NORMALIZED!AV45=0,AV$22=$L$22),VLOOKUP(MASTER_DATA_PROCESSED!$C45,Backend!$Q$9:$T$52,3,FALSE),MASTER_DATA_NORMALIZED!AV45)</f>
        <v>#N/A</v>
      </c>
      <c r="AW45" s="100">
        <f>IF(AND(MASTER_DATA_NORMALIZED!AW45=0,AW$22=$L$22),VLOOKUP(MASTER_DATA_PROCESSED!$C45,Backend!$Q$9:$T$52,3,FALSE),MASTER_DATA_NORMALIZED!AW45)</f>
        <v>0</v>
      </c>
      <c r="AX45" s="100">
        <f>IF(AND(MASTER_DATA_NORMALIZED!AX45=0,AX$22=$L$22),VLOOKUP(MASTER_DATA_PROCESSED!$C45,Backend!$Q$9:$T$52,3,FALSE),MASTER_DATA_NORMALIZED!AX45)</f>
        <v>0</v>
      </c>
      <c r="AY45" s="100">
        <f>IF(AND(MASTER_DATA_NORMALIZED!AY45=0,AY$22=$L$22),VLOOKUP(MASTER_DATA_PROCESSED!$C45,Backend!$Q$9:$T$52,3,FALSE),MASTER_DATA_NORMALIZED!AY45)</f>
        <v>0</v>
      </c>
      <c r="AZ45" s="100" t="e">
        <f>IF(AND(MASTER_DATA_NORMALIZED!AZ45=0,AZ$22=$L$22),VLOOKUP(MASTER_DATA_PROCESSED!$C45,Backend!$Q$9:$T$52,3,FALSE),MASTER_DATA_NORMALIZED!AZ45)</f>
        <v>#N/A</v>
      </c>
      <c r="BA45" s="100">
        <f>IF(AND(MASTER_DATA_NORMALIZED!BA45=0,BA$22=$L$22),VLOOKUP(MASTER_DATA_PROCESSED!$C45,Backend!$Q$9:$T$52,3,FALSE),MASTER_DATA_NORMALIZED!BA45)</f>
        <v>0</v>
      </c>
      <c r="BB45" s="100">
        <f>IF(AND(MASTER_DATA_NORMALIZED!BB45=0,BB$22=$L$22),VLOOKUP(MASTER_DATA_PROCESSED!$C45,Backend!$Q$9:$T$52,3,FALSE),MASTER_DATA_NORMALIZED!BB45)</f>
        <v>0</v>
      </c>
      <c r="BC45" s="100">
        <f>IF(AND(MASTER_DATA_NORMALIZED!BC45=0,BC$22=$L$22),VLOOKUP(MASTER_DATA_PROCESSED!$C45,Backend!$Q$9:$T$52,3,FALSE),MASTER_DATA_NORMALIZED!BC45)</f>
        <v>0</v>
      </c>
      <c r="BD45" s="100" t="e">
        <f>IF(AND(MASTER_DATA_NORMALIZED!BD45=0,BD$22=$L$22),VLOOKUP(MASTER_DATA_PROCESSED!$C45,Backend!$Q$9:$T$52,3,FALSE),MASTER_DATA_NORMALIZED!BD45)</f>
        <v>#N/A</v>
      </c>
      <c r="BE45" s="100">
        <f>IF(AND(MASTER_DATA_NORMALIZED!BE45=0,BE$22=$L$22),VLOOKUP(MASTER_DATA_PROCESSED!$C45,Backend!$Q$9:$T$52,3,FALSE),MASTER_DATA_NORMALIZED!BE45)</f>
        <v>0</v>
      </c>
      <c r="BF45" s="100">
        <f>IF(AND(MASTER_DATA_NORMALIZED!BF45=0,BF$22=$L$22),VLOOKUP(MASTER_DATA_PROCESSED!$C45,Backend!$Q$9:$T$52,3,FALSE),MASTER_DATA_NORMALIZED!BF45)</f>
        <v>0</v>
      </c>
      <c r="BG45" s="100">
        <f>IF(AND(MASTER_DATA_NORMALIZED!BG45=0,BG$22=$L$22),VLOOKUP(MASTER_DATA_PROCESSED!$C45,Backend!$Q$9:$T$52,3,FALSE),MASTER_DATA_NORMALIZED!BG45)</f>
        <v>0</v>
      </c>
      <c r="BH45" s="100" t="e">
        <f>IF(AND(MASTER_DATA_NORMALIZED!BH45=0,BH$22=$L$22),VLOOKUP(MASTER_DATA_PROCESSED!$C45,Backend!$Q$9:$T$52,3,FALSE),MASTER_DATA_NORMALIZED!BH45)</f>
        <v>#N/A</v>
      </c>
      <c r="BI45" s="100">
        <f>IF(AND(MASTER_DATA_NORMALIZED!BI45=0,BI$22=$L$22),VLOOKUP(MASTER_DATA_PROCESSED!$C45,Backend!$Q$9:$T$52,3,FALSE),MASTER_DATA_NORMALIZED!BI45)</f>
        <v>0</v>
      </c>
      <c r="BJ45" s="100">
        <f>IF(AND(MASTER_DATA_NORMALIZED!BJ45=0,BJ$22=$L$22),VLOOKUP(MASTER_DATA_PROCESSED!$C45,Backend!$Q$9:$T$52,3,FALSE),MASTER_DATA_NORMALIZED!BJ45)</f>
        <v>0</v>
      </c>
      <c r="BK45" s="100">
        <f>IF(AND(MASTER_DATA_NORMALIZED!BK45=0,BK$22=$L$22),VLOOKUP(MASTER_DATA_PROCESSED!$C45,Backend!$Q$9:$T$52,3,FALSE),MASTER_DATA_NORMALIZED!BK45)</f>
        <v>0</v>
      </c>
      <c r="BL45" s="100" t="e">
        <f>IF(AND(MASTER_DATA_NORMALIZED!BL45=0,BL$22=$L$22),VLOOKUP(MASTER_DATA_PROCESSED!$C45,Backend!$Q$9:$T$52,3,FALSE),MASTER_DATA_NORMALIZED!BL45)</f>
        <v>#N/A</v>
      </c>
      <c r="BM45" s="100">
        <f>IF(AND(MASTER_DATA_NORMALIZED!BM45=0,BM$22=$L$22),VLOOKUP(MASTER_DATA_PROCESSED!$C45,Backend!$Q$9:$T$52,3,FALSE),MASTER_DATA_NORMALIZED!BM45)</f>
        <v>0</v>
      </c>
      <c r="BN45" s="100">
        <f>IF(AND(MASTER_DATA_NORMALIZED!BN45=0,BN$22=$L$22),VLOOKUP(MASTER_DATA_PROCESSED!$C45,Backend!$Q$9:$T$52,3,FALSE),MASTER_DATA_NORMALIZED!BN45)</f>
        <v>0</v>
      </c>
      <c r="BO45" s="100">
        <f>IF(AND(MASTER_DATA_NORMALIZED!BO45=0,BO$22=$L$22),VLOOKUP(MASTER_DATA_PROCESSED!$C45,Backend!$Q$9:$T$52,3,FALSE),MASTER_DATA_NORMALIZED!BO45)</f>
        <v>0</v>
      </c>
      <c r="BP45" s="100">
        <f>IF(AND(MASTER_DATA_NORMALIZED!BP45=0,BP$22=$L$22),VLOOKUP(MASTER_DATA_PROCESSED!$C45,Backend!$Q$9:$T$52,3,FALSE),MASTER_DATA_NORMALIZED!BP45)</f>
        <v>86.659073107147123</v>
      </c>
      <c r="BQ45" s="100">
        <f>IF(AND(MASTER_DATA_NORMALIZED!BQ45=0,BQ$22=$L$22),VLOOKUP(MASTER_DATA_PROCESSED!$C45,Backend!$Q$9:$T$52,3,FALSE),MASTER_DATA_NORMALIZED!BQ45)</f>
        <v>0</v>
      </c>
      <c r="BR45" s="100">
        <f>IF(AND(MASTER_DATA_NORMALIZED!BR45=0,BR$22=$L$22),VLOOKUP(MASTER_DATA_PROCESSED!$C45,Backend!$Q$9:$T$52,3,FALSE),MASTER_DATA_NORMALIZED!BR45)</f>
        <v>0</v>
      </c>
      <c r="BS45" s="100">
        <f>IF(AND(MASTER_DATA_NORMALIZED!BS45=0,BS$22=$L$22),VLOOKUP(MASTER_DATA_PROCESSED!$C45,Backend!$Q$9:$T$52,3,FALSE),MASTER_DATA_NORMALIZED!BS45)</f>
        <v>0</v>
      </c>
      <c r="BT45" s="100">
        <f>IF(AND(MASTER_DATA_NORMALIZED!BT45=0,BT$22=$L$22),VLOOKUP(MASTER_DATA_PROCESSED!$C45,Backend!$Q$9:$T$52,3,FALSE),MASTER_DATA_NORMALIZED!BT45)</f>
        <v>50.733703120953287</v>
      </c>
      <c r="BU45" s="100">
        <f>IF(AND(MASTER_DATA_NORMALIZED!BU45=0,BU$22=$L$22),VLOOKUP(MASTER_DATA_PROCESSED!$C45,Backend!$Q$9:$T$52,3,FALSE),MASTER_DATA_NORMALIZED!BU45)</f>
        <v>0</v>
      </c>
      <c r="BV45" s="100">
        <f>IF(AND(MASTER_DATA_NORMALIZED!BV45=0,BV$22=$L$22),VLOOKUP(MASTER_DATA_PROCESSED!$C45,Backend!$Q$9:$T$52,3,FALSE),MASTER_DATA_NORMALIZED!BV45)</f>
        <v>0</v>
      </c>
      <c r="BW45" s="100">
        <f>IF(AND(MASTER_DATA_NORMALIZED!BW45=0,BW$22=$L$22),VLOOKUP(MASTER_DATA_PROCESSED!$C45,Backend!$Q$9:$T$52,3,FALSE),MASTER_DATA_NORMALIZED!BW45)</f>
        <v>0</v>
      </c>
      <c r="BX45" s="100">
        <f>IF(AND(MASTER_DATA_NORMALIZED!BX45=0,BX$22=$L$22),VLOOKUP(MASTER_DATA_PROCESSED!$C45,Backend!$Q$9:$T$52,3,FALSE),MASTER_DATA_NORMALIZED!BX45)</f>
        <v>0.46802883629070674</v>
      </c>
      <c r="BY45" s="100">
        <f>IF(AND(MASTER_DATA_NORMALIZED!BY45=0,BY$22=$L$22),VLOOKUP(MASTER_DATA_PROCESSED!$C45,Backend!$Q$9:$T$52,3,FALSE),MASTER_DATA_NORMALIZED!BY45)</f>
        <v>0</v>
      </c>
      <c r="BZ45" s="100">
        <f>IF(AND(MASTER_DATA_NORMALIZED!BZ45=0,BZ$22=$L$22),VLOOKUP(MASTER_DATA_PROCESSED!$C45,Backend!$Q$9:$T$52,3,FALSE),MASTER_DATA_NORMALIZED!BZ45)</f>
        <v>0</v>
      </c>
      <c r="CA45" s="100">
        <f>IF(AND(MASTER_DATA_NORMALIZED!CA45=0,CA$22=$L$22),VLOOKUP(MASTER_DATA_PROCESSED!$C45,Backend!$Q$9:$T$52,3,FALSE),MASTER_DATA_NORMALIZED!CA45)</f>
        <v>0</v>
      </c>
      <c r="CB45" s="100">
        <f>IF(AND(MASTER_DATA_NORMALIZED!CB45=0,CB$22=$L$22),VLOOKUP(MASTER_DATA_PROCESSED!$C45,Backend!$Q$9:$T$52,3,FALSE),MASTER_DATA_NORMALIZED!CB45)</f>
        <v>48.96169813716218</v>
      </c>
      <c r="CC45" s="100">
        <f>IF(AND(MASTER_DATA_NORMALIZED!CC45=0,CC$22=$L$22),VLOOKUP(MASTER_DATA_PROCESSED!$C45,Backend!$Q$9:$T$52,3,FALSE),MASTER_DATA_NORMALIZED!CC45)</f>
        <v>0</v>
      </c>
      <c r="CD45" s="100">
        <f>IF(AND(MASTER_DATA_NORMALIZED!CD45=0,CD$22=$L$22),VLOOKUP(MASTER_DATA_PROCESSED!$C45,Backend!$Q$9:$T$52,3,FALSE),MASTER_DATA_NORMALIZED!CD45)</f>
        <v>0</v>
      </c>
      <c r="CE45" s="100">
        <f>IF(AND(MASTER_DATA_NORMALIZED!CE45=0,CE$22=$L$22),VLOOKUP(MASTER_DATA_PROCESSED!$C45,Backend!$Q$9:$T$52,3,FALSE),MASTER_DATA_NORMALIZED!CE45)</f>
        <v>0</v>
      </c>
      <c r="CF45" s="100" t="e">
        <f>IF(AND(MASTER_DATA_NORMALIZED!CF45=0,CF$22=$L$22),VLOOKUP(MASTER_DATA_PROCESSED!$C45,Backend!$Q$9:$T$52,3,FALSE),MASTER_DATA_NORMALIZED!CF45)</f>
        <v>#N/A</v>
      </c>
      <c r="CG45" s="100">
        <f>IF(AND(MASTER_DATA_NORMALIZED!CG45=0,CG$22=$L$22),VLOOKUP(MASTER_DATA_PROCESSED!$C45,Backend!$Q$9:$T$52,3,FALSE),MASTER_DATA_NORMALIZED!CG45)</f>
        <v>0</v>
      </c>
      <c r="CH45" s="100">
        <f>IF(AND(MASTER_DATA_NORMALIZED!CH45=0,CH$22=$L$22),VLOOKUP(MASTER_DATA_PROCESSED!$C45,Backend!$Q$9:$T$52,3,FALSE),MASTER_DATA_NORMALIZED!CH45)</f>
        <v>0</v>
      </c>
      <c r="CI45" s="100">
        <f>IF(AND(MASTER_DATA_NORMALIZED!CI45=0,CI$22=$L$22),VLOOKUP(MASTER_DATA_PROCESSED!$C45,Backend!$Q$9:$T$52,3,FALSE),MASTER_DATA_NORMALIZED!CI45)</f>
        <v>0</v>
      </c>
      <c r="CJ45" s="100" t="e">
        <f>IF(AND(MASTER_DATA_NORMALIZED!CJ45=0,CJ$22=$L$22),VLOOKUP(MASTER_DATA_PROCESSED!$C45,Backend!$Q$9:$T$52,3,FALSE),MASTER_DATA_NORMALIZED!CJ45)</f>
        <v>#N/A</v>
      </c>
      <c r="CK45" s="100">
        <f>IF(AND(MASTER_DATA_NORMALIZED!CK45=0,CK$22=$L$22),VLOOKUP(MASTER_DATA_PROCESSED!$C45,Backend!$Q$9:$T$52,3,FALSE),MASTER_DATA_NORMALIZED!CK45)</f>
        <v>0</v>
      </c>
      <c r="CL45" s="100">
        <f>IF(AND(MASTER_DATA_NORMALIZED!CL45=0,CL$22=$L$22),VLOOKUP(MASTER_DATA_PROCESSED!$C45,Backend!$Q$9:$T$52,3,FALSE),MASTER_DATA_NORMALIZED!CL45)</f>
        <v>0</v>
      </c>
      <c r="CM45" s="100">
        <f>IF(AND(MASTER_DATA_NORMALIZED!CM45=0,CM$22=$L$22),VLOOKUP(MASTER_DATA_PROCESSED!$C45,Backend!$Q$9:$T$52,3,FALSE),MASTER_DATA_NORMALIZED!CM45)</f>
        <v>0</v>
      </c>
      <c r="CN45" s="100" t="e">
        <f>IF(AND(MASTER_DATA_NORMALIZED!CN45=0,CN$22=$L$22),VLOOKUP(MASTER_DATA_PROCESSED!$C45,Backend!$Q$9:$T$52,3,FALSE),MASTER_DATA_NORMALIZED!CN45)</f>
        <v>#N/A</v>
      </c>
      <c r="CO45" s="100">
        <f>IF(AND(MASTER_DATA_NORMALIZED!CO45=0,CO$22=$L$22),VLOOKUP(MASTER_DATA_PROCESSED!$C45,Backend!$Q$9:$T$52,3,FALSE),MASTER_DATA_NORMALIZED!CO45)</f>
        <v>0</v>
      </c>
      <c r="CP45" s="100">
        <f>IF(AND(MASTER_DATA_NORMALIZED!CP45=0,CP$22=$L$22),VLOOKUP(MASTER_DATA_PROCESSED!$C45,Backend!$Q$9:$T$52,3,FALSE),MASTER_DATA_NORMALIZED!CP45)</f>
        <v>0</v>
      </c>
      <c r="CQ45" s="100">
        <f>IF(AND(MASTER_DATA_NORMALIZED!CQ45=0,CQ$22=$L$22),VLOOKUP(MASTER_DATA_PROCESSED!$C45,Backend!$Q$9:$T$52,3,FALSE),MASTER_DATA_NORMALIZED!CQ45)</f>
        <v>0</v>
      </c>
      <c r="CR45" s="100" t="e">
        <f>IF(AND(MASTER_DATA_NORMALIZED!CR45=0,CR$22=$L$22),VLOOKUP(MASTER_DATA_PROCESSED!$C45,Backend!$Q$9:$T$52,3,FALSE),MASTER_DATA_NORMALIZED!CR45)</f>
        <v>#N/A</v>
      </c>
      <c r="CS45" s="100">
        <f>IF(AND(MASTER_DATA_NORMALIZED!CS45=0,CS$22=$L$22),VLOOKUP(MASTER_DATA_PROCESSED!$C45,Backend!$Q$9:$T$52,3,FALSE),MASTER_DATA_NORMALIZED!CS45)</f>
        <v>0</v>
      </c>
      <c r="CT45" s="100">
        <f>IF(AND(MASTER_DATA_NORMALIZED!CT45=0,CT$22=$L$22),VLOOKUP(MASTER_DATA_PROCESSED!$C45,Backend!$Q$9:$T$52,3,FALSE),MASTER_DATA_NORMALIZED!CT45)</f>
        <v>0</v>
      </c>
      <c r="CU45" s="100">
        <f>IF(AND(MASTER_DATA_NORMALIZED!CU45=0,CU$22=$L$22),VLOOKUP(MASTER_DATA_PROCESSED!$C45,Backend!$Q$9:$T$52,3,FALSE),MASTER_DATA_NORMALIZED!CU45)</f>
        <v>0</v>
      </c>
      <c r="CV45" s="100">
        <f>IF(AND(MASTER_DATA_NORMALIZED!CV45=0,CV$22=$L$22),VLOOKUP(MASTER_DATA_PROCESSED!$C45,Backend!$Q$9:$T$52,3,FALSE),MASTER_DATA_NORMALIZED!CV45)</f>
        <v>123.12348348149528</v>
      </c>
      <c r="CW45" s="100">
        <f>IF(AND(MASTER_DATA_NORMALIZED!CW45=0,CW$22=$L$22),VLOOKUP(MASTER_DATA_PROCESSED!$C45,Backend!$Q$9:$T$52,3,FALSE),MASTER_DATA_NORMALIZED!CW45)</f>
        <v>0</v>
      </c>
      <c r="CX45" s="100">
        <f>IF(AND(MASTER_DATA_NORMALIZED!CX45=0,CX$22=$L$22),VLOOKUP(MASTER_DATA_PROCESSED!$C45,Backend!$Q$9:$T$52,3,FALSE),MASTER_DATA_NORMALIZED!CX45)</f>
        <v>0</v>
      </c>
      <c r="CY45" s="100">
        <f>IF(AND(MASTER_DATA_NORMALIZED!CY45=0,CY$22=$L$22),VLOOKUP(MASTER_DATA_PROCESSED!$C45,Backend!$Q$9:$T$52,3,FALSE),MASTER_DATA_NORMALIZED!CY45)</f>
        <v>0</v>
      </c>
      <c r="CZ45" s="100">
        <f>IF(AND(MASTER_DATA_NORMALIZED!CZ45=0,CZ$22=$L$22),VLOOKUP(MASTER_DATA_PROCESSED!$C45,Backend!$Q$9:$T$52,3,FALSE),MASTER_DATA_NORMALIZED!CZ45)</f>
        <v>80.28778355719848</v>
      </c>
      <c r="DA45" s="100" t="e">
        <f>IF(AND(MASTER_DATA_NORMALIZED!DA45=0,DA$22=$L$22),VLOOKUP(MASTER_DATA_PROCESSED!$C45,Backend!$Q$9:$T$52,3,FALSE),MASTER_DATA_NORMALIZED!DA45)</f>
        <v>#DIV/0!</v>
      </c>
      <c r="DB45" s="100" t="e">
        <f>IF(AND(MASTER_DATA_NORMALIZED!DB45=0,DB$22=$L$22),VLOOKUP(MASTER_DATA_PROCESSED!$C45,Backend!$Q$9:$T$52,3,FALSE),MASTER_DATA_NORMALIZED!DB45)</f>
        <v>#DIV/0!</v>
      </c>
      <c r="DC45" s="100" t="e">
        <f>IF(AND(MASTER_DATA_NORMALIZED!DC45=0,DC$22=$L$22),VLOOKUP(MASTER_DATA_PROCESSED!$C45,Backend!$Q$9:$T$52,3,FALSE),MASTER_DATA_NORMALIZED!DC45)</f>
        <v>#DIV/0!</v>
      </c>
      <c r="DD45" s="100" t="e">
        <f>IF(AND(MASTER_DATA_NORMALIZED!DD45=0,DD$22=$L$22),VLOOKUP(MASTER_DATA_PROCESSED!$C45,Backend!$Q$9:$T$52,3,FALSE),MASTER_DATA_NORMALIZED!DD45)</f>
        <v>#N/A</v>
      </c>
      <c r="DE45" s="100">
        <f>IF(AND(MASTER_DATA_NORMALIZED!DE45=0,DE$22=$L$22),VLOOKUP(MASTER_DATA_PROCESSED!$C45,Backend!$Q$9:$T$52,3,FALSE),MASTER_DATA_NORMALIZED!DE45)</f>
        <v>0</v>
      </c>
      <c r="DF45" s="100">
        <f>IF(AND(MASTER_DATA_NORMALIZED!DF45=0,DF$22=$L$22),VLOOKUP(MASTER_DATA_PROCESSED!$C45,Backend!$Q$9:$T$52,3,FALSE),MASTER_DATA_NORMALIZED!DF45)</f>
        <v>0</v>
      </c>
      <c r="DG45" s="100">
        <f>IF(AND(MASTER_DATA_NORMALIZED!DG45=0,DG$22=$L$22),VLOOKUP(MASTER_DATA_PROCESSED!$C45,Backend!$Q$9:$T$52,3,FALSE),MASTER_DATA_NORMALIZED!DG45)</f>
        <v>0</v>
      </c>
      <c r="DH45" s="100" t="e">
        <f>IF(AND(MASTER_DATA_NORMALIZED!DH45=0,DH$22=$L$22),VLOOKUP(MASTER_DATA_PROCESSED!$C45,Backend!$Q$9:$T$52,3,FALSE),MASTER_DATA_NORMALIZED!DH45)</f>
        <v>#N/A</v>
      </c>
      <c r="DI45" s="100">
        <f>IF(AND(MASTER_DATA_NORMALIZED!DI45=0,DI$22=$L$22),VLOOKUP(MASTER_DATA_PROCESSED!$C45,Backend!$Q$9:$T$52,3,FALSE),MASTER_DATA_NORMALIZED!DI45)</f>
        <v>0</v>
      </c>
      <c r="DJ45" s="100">
        <f>IF(AND(MASTER_DATA_NORMALIZED!DJ45=0,DJ$22=$L$22),VLOOKUP(MASTER_DATA_PROCESSED!$C45,Backend!$Q$9:$T$52,3,FALSE),MASTER_DATA_NORMALIZED!DJ45)</f>
        <v>0</v>
      </c>
      <c r="DK45" s="100">
        <f>IF(AND(MASTER_DATA_NORMALIZED!DK45=0,DK$22=$L$22),VLOOKUP(MASTER_DATA_PROCESSED!$C45,Backend!$Q$9:$T$52,3,FALSE),MASTER_DATA_NORMALIZED!DK45)</f>
        <v>0</v>
      </c>
      <c r="DL45" s="100" t="e">
        <f>IF(AND(MASTER_DATA_NORMALIZED!DL45=0,DL$22=$L$22),VLOOKUP(MASTER_DATA_PROCESSED!$C45,Backend!$Q$9:$T$52,3,FALSE),MASTER_DATA_NORMALIZED!DL45)</f>
        <v>#N/A</v>
      </c>
      <c r="DM45" s="100">
        <f>IF(AND(MASTER_DATA_NORMALIZED!DM45=0,DM$22=$L$22),VLOOKUP(MASTER_DATA_PROCESSED!$C45,Backend!$Q$9:$T$52,3,FALSE),MASTER_DATA_NORMALIZED!DM45)</f>
        <v>0</v>
      </c>
      <c r="DN45" s="100">
        <f>IF(AND(MASTER_DATA_NORMALIZED!DN45=0,DN$22=$L$22),VLOOKUP(MASTER_DATA_PROCESSED!$C45,Backend!$Q$9:$T$52,3,FALSE),MASTER_DATA_NORMALIZED!DN45)</f>
        <v>0</v>
      </c>
      <c r="DO45" s="100">
        <f>IF(AND(MASTER_DATA_NORMALIZED!DO45=0,DO$22=$L$22),VLOOKUP(MASTER_DATA_PROCESSED!$C45,Backend!$Q$9:$T$52,3,FALSE),MASTER_DATA_NORMALIZED!DO45)</f>
        <v>0</v>
      </c>
      <c r="DP45" s="100" t="e">
        <f>IF(AND(MASTER_DATA_NORMALIZED!DP45=0,DP$22=$L$22),VLOOKUP(MASTER_DATA_PROCESSED!$C45,Backend!$Q$9:$T$52,3,FALSE),MASTER_DATA_NORMALIZED!DP45)</f>
        <v>#N/A</v>
      </c>
      <c r="DQ45" s="100">
        <f>IF(AND(MASTER_DATA_NORMALIZED!DQ45=0,DQ$22=$L$22),VLOOKUP(MASTER_DATA_PROCESSED!$C45,Backend!$Q$9:$T$52,3,FALSE),MASTER_DATA_NORMALIZED!DQ45)</f>
        <v>0</v>
      </c>
      <c r="DR45" s="100">
        <f>IF(AND(MASTER_DATA_NORMALIZED!DR45=0,DR$22=$L$22),VLOOKUP(MASTER_DATA_PROCESSED!$C45,Backend!$Q$9:$T$52,3,FALSE),MASTER_DATA_NORMALIZED!DR45)</f>
        <v>0</v>
      </c>
      <c r="DS45" s="100">
        <f>IF(AND(MASTER_DATA_NORMALIZED!DS45=0,DS$22=$L$22),VLOOKUP(MASTER_DATA_PROCESSED!$C45,Backend!$Q$9:$T$52,3,FALSE),MASTER_DATA_NORMALIZED!DS45)</f>
        <v>0</v>
      </c>
      <c r="DT45" s="100" t="e">
        <f>IF(AND(MASTER_DATA_NORMALIZED!DT45=0,DT$22=$L$22),VLOOKUP(MASTER_DATA_PROCESSED!$C45,Backend!$Q$9:$T$52,3,FALSE),MASTER_DATA_NORMALIZED!DT45)</f>
        <v>#N/A</v>
      </c>
      <c r="DU45" s="100">
        <f>IF(AND(MASTER_DATA_NORMALIZED!DU45=0,DU$22=$L$22),VLOOKUP(MASTER_DATA_PROCESSED!$C45,Backend!$Q$9:$T$52,3,FALSE),MASTER_DATA_NORMALIZED!DU45)</f>
        <v>0</v>
      </c>
      <c r="DV45" s="100">
        <f>IF(AND(MASTER_DATA_NORMALIZED!DV45=0,DV$22=$L$22),VLOOKUP(MASTER_DATA_PROCESSED!$C45,Backend!$Q$9:$T$52,3,FALSE),MASTER_DATA_NORMALIZED!DV45)</f>
        <v>0</v>
      </c>
      <c r="DW45" s="100">
        <f>IF(AND(MASTER_DATA_NORMALIZED!DW45=0,DW$22=$L$22),VLOOKUP(MASTER_DATA_PROCESSED!$C45,Backend!$Q$9:$T$52,3,FALSE),MASTER_DATA_NORMALIZED!DW45)</f>
        <v>0</v>
      </c>
      <c r="DX45" s="100" t="e">
        <f>IF(AND(MASTER_DATA_NORMALIZED!DX45=0,DX$22=$L$22),VLOOKUP(MASTER_DATA_PROCESSED!$C45,Backend!$Q$9:$T$52,3,FALSE),MASTER_DATA_NORMALIZED!DX45)</f>
        <v>#N/A</v>
      </c>
      <c r="DY45" s="100">
        <f>IF(AND(MASTER_DATA_NORMALIZED!DY45=0,DY$22=$L$22),VLOOKUP(MASTER_DATA_PROCESSED!$C45,Backend!$Q$9:$T$52,3,FALSE),MASTER_DATA_NORMALIZED!DY45)</f>
        <v>0</v>
      </c>
      <c r="DZ45" s="100">
        <f>IF(AND(MASTER_DATA_NORMALIZED!DZ45=0,DZ$22=$L$22),VLOOKUP(MASTER_DATA_PROCESSED!$C45,Backend!$Q$9:$T$52,3,FALSE),MASTER_DATA_NORMALIZED!DZ45)</f>
        <v>0</v>
      </c>
      <c r="EA45" s="100">
        <f>IF(AND(MASTER_DATA_NORMALIZED!EA45=0,EA$22=$L$22),VLOOKUP(MASTER_DATA_PROCESSED!$C45,Backend!$Q$9:$T$52,3,FALSE),MASTER_DATA_NORMALIZED!EA45)</f>
        <v>0</v>
      </c>
      <c r="EB45" s="100" t="e">
        <f>IF(AND(MASTER_DATA_NORMALIZED!EB45=0,EB$22=$L$22),VLOOKUP(MASTER_DATA_PROCESSED!$C45,Backend!$Q$9:$T$52,3,FALSE),MASTER_DATA_NORMALIZED!EB45)</f>
        <v>#N/A</v>
      </c>
      <c r="EC45" s="100" t="e">
        <f>IF(AND(MASTER_DATA_NORMALIZED!EC45=0,EC$22=$L$22),VLOOKUP(MASTER_DATA_PROCESSED!$C45,Backend!$Q$9:$T$52,3,FALSE),MASTER_DATA_NORMALIZED!EC45)</f>
        <v>#DIV/0!</v>
      </c>
      <c r="ED45" s="100" t="e">
        <f>IF(AND(MASTER_DATA_NORMALIZED!ED45=0,ED$22=$L$22),VLOOKUP(MASTER_DATA_PROCESSED!$C45,Backend!$Q$9:$T$52,3,FALSE),MASTER_DATA_NORMALIZED!ED45)</f>
        <v>#DIV/0!</v>
      </c>
      <c r="EE45" s="100" t="e">
        <f>IF(AND(MASTER_DATA_NORMALIZED!EE45=0,EE$22=$L$22),VLOOKUP(MASTER_DATA_PROCESSED!$C45,Backend!$Q$9:$T$52,3,FALSE),MASTER_DATA_NORMALIZED!EE45)</f>
        <v>#DIV/0!</v>
      </c>
      <c r="EF45" s="100" t="e">
        <f>IF(AND(MASTER_DATA_NORMALIZED!EF45=0,EF$22=$L$22),VLOOKUP(MASTER_DATA_PROCESSED!$C45,Backend!$Q$9:$T$52,3,FALSE),MASTER_DATA_NORMALIZED!EF45)</f>
        <v>#VALUE!</v>
      </c>
      <c r="EG45" s="100">
        <f>IF(AND(MASTER_DATA_NORMALIZED!EG45=0,EG$22=$L$22),VLOOKUP(MASTER_DATA_PROCESSED!$C45,Backend!$Q$9:$T$52,3,FALSE),MASTER_DATA_NORMALIZED!EG45)</f>
        <v>0</v>
      </c>
      <c r="EH45" s="100">
        <f>IF(AND(MASTER_DATA_NORMALIZED!EH45=0,EH$22=$L$22),VLOOKUP(MASTER_DATA_PROCESSED!$C45,Backend!$Q$9:$T$52,3,FALSE),MASTER_DATA_NORMALIZED!EH45)</f>
        <v>0</v>
      </c>
      <c r="EI45" s="100">
        <f>IF(AND(MASTER_DATA_NORMALIZED!EI45=0,EI$22=$L$22),VLOOKUP(MASTER_DATA_PROCESSED!$C45,Backend!$Q$9:$T$52,3,FALSE),MASTER_DATA_NORMALIZED!EI45)</f>
        <v>0</v>
      </c>
      <c r="EJ45" s="100" t="e">
        <f>IF(AND(MASTER_DATA_NORMALIZED!EJ45=0,EJ$22=$L$22),VLOOKUP(MASTER_DATA_PROCESSED!$C45,Backend!$Q$9:$T$52,3,FALSE),MASTER_DATA_NORMALIZED!EJ45)</f>
        <v>#N/A</v>
      </c>
      <c r="EK45" s="100">
        <f>IF(AND(MASTER_DATA_NORMALIZED!EK45=0,EK$22=$L$22),VLOOKUP(MASTER_DATA_PROCESSED!$C45,Backend!$Q$9:$T$52,3,FALSE),MASTER_DATA_NORMALIZED!EK45)</f>
        <v>0</v>
      </c>
      <c r="EL45" s="100">
        <f>IF(AND(MASTER_DATA_NORMALIZED!EL45=0,EL$22=$L$22),VLOOKUP(MASTER_DATA_PROCESSED!$C45,Backend!$Q$9:$T$52,3,FALSE),MASTER_DATA_NORMALIZED!EL45)</f>
        <v>0</v>
      </c>
      <c r="EM45" s="100">
        <f>IF(AND(MASTER_DATA_NORMALIZED!EM45=0,EM$22=$L$22),VLOOKUP(MASTER_DATA_PROCESSED!$C45,Backend!$Q$9:$T$52,3,FALSE),MASTER_DATA_NORMALIZED!EM45)</f>
        <v>0</v>
      </c>
      <c r="EN45" s="100" t="e">
        <f>IF(AND(MASTER_DATA_NORMALIZED!EN45=0,EN$22=$L$22),VLOOKUP(MASTER_DATA_PROCESSED!$C45,Backend!$Q$9:$T$52,3,FALSE),MASTER_DATA_NORMALIZED!EN45)</f>
        <v>#N/A</v>
      </c>
      <c r="EO45" s="100">
        <f>IF(AND(MASTER_DATA_NORMALIZED!EO45=0,EO$22=$L$22),VLOOKUP(MASTER_DATA_PROCESSED!$C45,Backend!$Q$9:$T$52,3,FALSE),MASTER_DATA_NORMALIZED!EO45)</f>
        <v>0</v>
      </c>
      <c r="EP45" s="100">
        <f>IF(AND(MASTER_DATA_NORMALIZED!EP45=0,EP$22=$L$22),VLOOKUP(MASTER_DATA_PROCESSED!$C45,Backend!$Q$9:$T$52,3,FALSE),MASTER_DATA_NORMALIZED!EP45)</f>
        <v>0</v>
      </c>
      <c r="EQ45" s="100">
        <f>IF(AND(MASTER_DATA_NORMALIZED!EQ45=0,EQ$22=$L$22),VLOOKUP(MASTER_DATA_PROCESSED!$C45,Backend!$Q$9:$T$52,3,FALSE),MASTER_DATA_NORMALIZED!EQ45)</f>
        <v>0</v>
      </c>
      <c r="ER45" s="100">
        <f>IF(AND(MASTER_DATA_NORMALIZED!ER45=0,ER$22=$L$22),VLOOKUP(MASTER_DATA_PROCESSED!$C45,Backend!$Q$9:$T$52,3,FALSE),MASTER_DATA_NORMALIZED!ER45)</f>
        <v>38.837626197505728</v>
      </c>
      <c r="ES45" s="100">
        <f>IF(AND(MASTER_DATA_NORMALIZED!ES45=0,ES$22=$L$22),VLOOKUP(MASTER_DATA_PROCESSED!$C45,Backend!$Q$9:$T$52,3,FALSE),MASTER_DATA_NORMALIZED!ES45)</f>
        <v>0</v>
      </c>
      <c r="ET45" s="100">
        <f>IF(AND(MASTER_DATA_NORMALIZED!ET45=0,ET$22=$L$22),VLOOKUP(MASTER_DATA_PROCESSED!$C45,Backend!$Q$9:$T$52,3,FALSE),MASTER_DATA_NORMALIZED!ET45)</f>
        <v>0</v>
      </c>
      <c r="EU45" s="100">
        <f>IF(AND(MASTER_DATA_NORMALIZED!EU45=0,EU$22=$L$22),VLOOKUP(MASTER_DATA_PROCESSED!$C45,Backend!$Q$9:$T$52,3,FALSE),MASTER_DATA_NORMALIZED!EU45)</f>
        <v>0</v>
      </c>
      <c r="EV45" s="100">
        <f>IF(AND(MASTER_DATA_NORMALIZED!EV45=0,EV$22=$L$22),VLOOKUP(MASTER_DATA_PROCESSED!$C45,Backend!$Q$9:$T$52,3,FALSE),MASTER_DATA_NORMALIZED!EV45)</f>
        <v>38.837626197505728</v>
      </c>
      <c r="EW45" s="100">
        <f>IF(AND(MASTER_DATA_NORMALIZED!EW45=0,EW$22=$L$22),VLOOKUP(MASTER_DATA_PROCESSED!$C45,Backend!$Q$9:$T$52,3,FALSE),MASTER_DATA_NORMALIZED!EW45)</f>
        <v>0</v>
      </c>
      <c r="EX45" s="100">
        <f>IF(AND(MASTER_DATA_NORMALIZED!EX45=0,EX$22=$L$22),VLOOKUP(MASTER_DATA_PROCESSED!$C45,Backend!$Q$9:$T$52,3,FALSE),MASTER_DATA_NORMALIZED!EX45)</f>
        <v>0</v>
      </c>
      <c r="EY45" s="100">
        <f>IF(AND(MASTER_DATA_NORMALIZED!EY45=0,EY$22=$L$22),VLOOKUP(MASTER_DATA_PROCESSED!$C45,Backend!$Q$9:$T$52,3,FALSE),MASTER_DATA_NORMALIZED!EY45)</f>
        <v>0</v>
      </c>
      <c r="EZ45" s="100" t="e">
        <f>IF(AND(MASTER_DATA_NORMALIZED!EZ45=0,EZ$22=$L$22),VLOOKUP(MASTER_DATA_PROCESSED!$C45,Backend!$Q$9:$T$52,3,FALSE),MASTER_DATA_NORMALIZED!EZ45)</f>
        <v>#N/A</v>
      </c>
      <c r="FA45" s="100">
        <f>IF(AND(MASTER_DATA_NORMALIZED!FA45=0,FA$22=$L$22),VLOOKUP(MASTER_DATA_PROCESSED!$C45,Backend!$Q$9:$T$52,3,FALSE),MASTER_DATA_NORMALIZED!FA45)</f>
        <v>0</v>
      </c>
      <c r="FB45" s="100">
        <f>IF(AND(MASTER_DATA_NORMALIZED!FB45=0,FB$22=$L$22),VLOOKUP(MASTER_DATA_PROCESSED!$C45,Backend!$Q$9:$T$52,3,FALSE),MASTER_DATA_NORMALIZED!FB45)</f>
        <v>0</v>
      </c>
      <c r="FC45" s="100">
        <f>IF(AND(MASTER_DATA_NORMALIZED!FC45=0,FC$22=$L$22),VLOOKUP(MASTER_DATA_PROCESSED!$C45,Backend!$Q$9:$T$52,3,FALSE),MASTER_DATA_NORMALIZED!FC45)</f>
        <v>0</v>
      </c>
      <c r="FD45" s="100" t="e">
        <f>IF(AND(MASTER_DATA_NORMALIZED!FD45=0,FD$22=$L$22),VLOOKUP(MASTER_DATA_PROCESSED!$C45,Backend!$Q$9:$T$52,3,FALSE),MASTER_DATA_NORMALIZED!FD45)</f>
        <v>#N/A</v>
      </c>
      <c r="FE45" s="100">
        <f>IF(AND(MASTER_DATA_NORMALIZED!FE45=0,FE$22=$L$22),VLOOKUP(MASTER_DATA_PROCESSED!$C45,Backend!$Q$9:$T$52,3,FALSE),MASTER_DATA_NORMALIZED!FE45)</f>
        <v>0</v>
      </c>
      <c r="FF45" s="100">
        <f>IF(AND(MASTER_DATA_NORMALIZED!FF45=0,FF$22=$L$22),VLOOKUP(MASTER_DATA_PROCESSED!$C45,Backend!$Q$9:$T$52,3,FALSE),MASTER_DATA_NORMALIZED!FF45)</f>
        <v>0</v>
      </c>
      <c r="FG45" s="100">
        <f>IF(AND(MASTER_DATA_NORMALIZED!FG45=0,FG$22=$L$22),VLOOKUP(MASTER_DATA_PROCESSED!$C45,Backend!$Q$9:$T$52,3,FALSE),MASTER_DATA_NORMALIZED!FG45)</f>
        <v>0</v>
      </c>
      <c r="FH45" s="100" t="e">
        <f>IF(AND(MASTER_DATA_NORMALIZED!FH45=0,FH$22=$L$22),VLOOKUP(MASTER_DATA_PROCESSED!$C45,Backend!$Q$9:$T$52,3,FALSE),MASTER_DATA_NORMALIZED!FH45)</f>
        <v>#N/A</v>
      </c>
      <c r="FI45" s="100">
        <f>IF(AND(MASTER_DATA_NORMALIZED!FI45=0,FI$22=$L$22),VLOOKUP(MASTER_DATA_PROCESSED!$C45,Backend!$Q$9:$T$52,3,FALSE),MASTER_DATA_NORMALIZED!FI45)</f>
        <v>0</v>
      </c>
      <c r="FJ45" s="100">
        <f>IF(AND(MASTER_DATA_NORMALIZED!FJ45=0,FJ$22=$L$22),VLOOKUP(MASTER_DATA_PROCESSED!$C45,Backend!$Q$9:$T$52,3,FALSE),MASTER_DATA_NORMALIZED!FJ45)</f>
        <v>0</v>
      </c>
      <c r="FK45" s="100">
        <f>IF(AND(MASTER_DATA_NORMALIZED!FK45=0,FK$22=$L$22),VLOOKUP(MASTER_DATA_PROCESSED!$C45,Backend!$Q$9:$T$52,3,FALSE),MASTER_DATA_NORMALIZED!FK45)</f>
        <v>0</v>
      </c>
      <c r="FL45" s="100" t="e">
        <f>IF(AND(MASTER_DATA_NORMALIZED!FL45=0,FL$22=$L$22),VLOOKUP(MASTER_DATA_PROCESSED!$C45,Backend!$Q$9:$T$52,3,FALSE),MASTER_DATA_NORMALIZED!FL45)</f>
        <v>#N/A</v>
      </c>
      <c r="FM45" s="100">
        <f>IF(AND(MASTER_DATA_NORMALIZED!FM45=0,FM$22=$L$22),VLOOKUP(MASTER_DATA_PROCESSED!$C45,Backend!$Q$9:$T$52,3,FALSE),MASTER_DATA_NORMALIZED!FM45)</f>
        <v>0</v>
      </c>
      <c r="FN45" s="100">
        <f>IF(AND(MASTER_DATA_NORMALIZED!FN45=0,FN$22=$L$22),VLOOKUP(MASTER_DATA_PROCESSED!$C45,Backend!$Q$9:$T$52,3,FALSE),MASTER_DATA_NORMALIZED!FN45)</f>
        <v>0</v>
      </c>
      <c r="FO45" s="100">
        <f>IF(AND(MASTER_DATA_NORMALIZED!FO45=0,FO$22=$L$22),VLOOKUP(MASTER_DATA_PROCESSED!$C45,Backend!$Q$9:$T$52,3,FALSE),MASTER_DATA_NORMALIZED!FO45)</f>
        <v>0</v>
      </c>
      <c r="FP45" s="100" t="e">
        <f>IF(AND(MASTER_DATA_NORMALIZED!FP45=0,FP$22=$L$22),VLOOKUP(MASTER_DATA_PROCESSED!$C45,Backend!$Q$9:$T$52,3,FALSE),MASTER_DATA_NORMALIZED!FP45)</f>
        <v>#N/A</v>
      </c>
      <c r="FQ45" s="100">
        <f>IF(AND(MASTER_DATA_NORMALIZED!FQ45=0,FQ$22=$L$22),VLOOKUP(MASTER_DATA_PROCESSED!$C45,Backend!$Q$9:$T$52,3,FALSE),MASTER_DATA_NORMALIZED!FQ45)</f>
        <v>0</v>
      </c>
      <c r="FR45" s="100">
        <f>IF(AND(MASTER_DATA_NORMALIZED!FR45=0,FR$22=$L$22),VLOOKUP(MASTER_DATA_PROCESSED!$C45,Backend!$Q$9:$T$52,3,FALSE),MASTER_DATA_NORMALIZED!FR45)</f>
        <v>0</v>
      </c>
      <c r="FS45" s="100">
        <f>IF(AND(MASTER_DATA_NORMALIZED!FS45=0,FS$22=$L$22),VLOOKUP(MASTER_DATA_PROCESSED!$C45,Backend!$Q$9:$T$52,3,FALSE),MASTER_DATA_NORMALIZED!FS45)</f>
        <v>0</v>
      </c>
      <c r="FT45" s="100" t="e">
        <f>IF(AND(MASTER_DATA_NORMALIZED!FT45=0,FT$22=$L$22),VLOOKUP(MASTER_DATA_PROCESSED!$C45,Backend!$Q$9:$T$52,3,FALSE),MASTER_DATA_NORMALIZED!FT45)</f>
        <v>#N/A</v>
      </c>
      <c r="FU45" s="100">
        <f>IF(AND(MASTER_DATA_NORMALIZED!FU45=0,FU$22=$L$22),VLOOKUP(MASTER_DATA_PROCESSED!$C45,Backend!$Q$9:$T$52,3,FALSE),MASTER_DATA_NORMALIZED!FU45)</f>
        <v>0</v>
      </c>
      <c r="FV45" s="100">
        <f>IF(AND(MASTER_DATA_NORMALIZED!FV45=0,FV$22=$L$22),VLOOKUP(MASTER_DATA_PROCESSED!$C45,Backend!$Q$9:$T$52,3,FALSE),MASTER_DATA_NORMALIZED!FV45)</f>
        <v>0</v>
      </c>
      <c r="FW45" s="100">
        <f>IF(AND(MASTER_DATA_NORMALIZED!FW45=0,FW$22=$L$22),VLOOKUP(MASTER_DATA_PROCESSED!$C45,Backend!$Q$9:$T$52,3,FALSE),MASTER_DATA_NORMALIZED!FW45)</f>
        <v>0</v>
      </c>
      <c r="FX45" s="100" t="e">
        <f>IF(AND(MASTER_DATA_NORMALIZED!FX45=0,FX$22=$L$22),VLOOKUP(MASTER_DATA_PROCESSED!$C45,Backend!$Q$9:$T$52,3,FALSE),MASTER_DATA_NORMALIZED!FX45)</f>
        <v>#N/A</v>
      </c>
      <c r="FY45" s="100">
        <f>IF(AND(MASTER_DATA_NORMALIZED!FY45=0,FY$22=$L$22),VLOOKUP(MASTER_DATA_PROCESSED!$C45,Backend!$Q$9:$T$52,3,FALSE),MASTER_DATA_NORMALIZED!FY45)</f>
        <v>0</v>
      </c>
      <c r="FZ45" s="100">
        <f>IF(AND(MASTER_DATA_NORMALIZED!FZ45=0,FZ$22=$L$22),VLOOKUP(MASTER_DATA_PROCESSED!$C45,Backend!$Q$9:$T$52,3,FALSE),MASTER_DATA_NORMALIZED!FZ45)</f>
        <v>0</v>
      </c>
      <c r="GA45" s="100">
        <f>IF(AND(MASTER_DATA_NORMALIZED!GA45=0,GA$22=$L$22),VLOOKUP(MASTER_DATA_PROCESSED!$C45,Backend!$Q$9:$T$52,3,FALSE),MASTER_DATA_NORMALIZED!GA45)</f>
        <v>0</v>
      </c>
      <c r="GB45" s="100" t="e">
        <f>IF(AND(MASTER_DATA_NORMALIZED!GB45=0,GB$22=$L$22),VLOOKUP(MASTER_DATA_PROCESSED!$C45,Backend!$Q$9:$T$52,3,FALSE),MASTER_DATA_NORMALIZED!GB45)</f>
        <v>#N/A</v>
      </c>
      <c r="GC45" s="100">
        <f>IF(AND(MASTER_DATA_NORMALIZED!GC45=0,GC$22=$L$22),VLOOKUP(MASTER_DATA_PROCESSED!$C45,Backend!$Q$9:$T$52,3,FALSE),MASTER_DATA_NORMALIZED!GC45)</f>
        <v>0</v>
      </c>
      <c r="GD45" s="100">
        <f>IF(AND(MASTER_DATA_NORMALIZED!GD45=0,GD$22=$L$22),VLOOKUP(MASTER_DATA_PROCESSED!$C45,Backend!$Q$9:$T$52,3,FALSE),MASTER_DATA_NORMALIZED!GD45)</f>
        <v>0</v>
      </c>
      <c r="GE45" s="100">
        <f>IF(AND(MASTER_DATA_NORMALIZED!GE45=0,GE$22=$L$22),VLOOKUP(MASTER_DATA_PROCESSED!$C45,Backend!$Q$9:$T$52,3,FALSE),MASTER_DATA_NORMALIZED!GE45)</f>
        <v>0</v>
      </c>
      <c r="GF45" s="100" t="e">
        <f>IF(AND(MASTER_DATA_NORMALIZED!GF45=0,GF$22=$L$22),VLOOKUP(MASTER_DATA_PROCESSED!$C45,Backend!$Q$9:$T$52,3,FALSE),MASTER_DATA_NORMALIZED!GF45)</f>
        <v>#N/A</v>
      </c>
      <c r="GG45" s="100">
        <f>IF(AND(MASTER_DATA_NORMALIZED!GG45=0,GG$22=$L$22),VLOOKUP(MASTER_DATA_PROCESSED!$C45,Backend!$Q$9:$T$52,3,FALSE),MASTER_DATA_NORMALIZED!GG45)</f>
        <v>0</v>
      </c>
      <c r="GH45" s="100">
        <f>IF(AND(MASTER_DATA_NORMALIZED!GH45=0,GH$22=$L$22),VLOOKUP(MASTER_DATA_PROCESSED!$C45,Backend!$Q$9:$T$52,3,FALSE),MASTER_DATA_NORMALIZED!GH45)</f>
        <v>0</v>
      </c>
      <c r="GI45" s="100">
        <f>IF(AND(MASTER_DATA_NORMALIZED!GI45=0,GI$22=$L$22),VLOOKUP(MASTER_DATA_PROCESSED!$C45,Backend!$Q$9:$T$52,3,FALSE),MASTER_DATA_NORMALIZED!GI45)</f>
        <v>0</v>
      </c>
      <c r="GJ45" s="100" t="e">
        <f>IF(AND(MASTER_DATA_NORMALIZED!GJ45=0,GJ$22=$L$22),VLOOKUP(MASTER_DATA_PROCESSED!$C45,Backend!$Q$9:$T$52,3,FALSE),MASTER_DATA_NORMALIZED!GJ45)</f>
        <v>#N/A</v>
      </c>
      <c r="GK45" s="100">
        <f>IF(AND(MASTER_DATA_NORMALIZED!GK45=0,GK$22=$L$22),VLOOKUP(MASTER_DATA_PROCESSED!$C45,Backend!$Q$9:$T$52,3,FALSE),MASTER_DATA_NORMALIZED!GK45)</f>
        <v>0</v>
      </c>
      <c r="GL45" s="100">
        <f>IF(AND(MASTER_DATA_NORMALIZED!GL45=0,GL$22=$L$22),VLOOKUP(MASTER_DATA_PROCESSED!$C45,Backend!$Q$9:$T$52,3,FALSE),MASTER_DATA_NORMALIZED!GL45)</f>
        <v>0</v>
      </c>
      <c r="GM45" s="100">
        <f>IF(AND(MASTER_DATA_NORMALIZED!GM45=0,GM$22=$L$22),VLOOKUP(MASTER_DATA_PROCESSED!$C45,Backend!$Q$9:$T$52,3,FALSE),MASTER_DATA_NORMALIZED!GM45)</f>
        <v>0</v>
      </c>
      <c r="GN45" s="100" t="e">
        <f>IF(AND(MASTER_DATA_NORMALIZED!GN45=0,GN$22=$L$22),VLOOKUP(MASTER_DATA_PROCESSED!$C45,Backend!$Q$9:$T$52,3,FALSE),MASTER_DATA_NORMALIZED!GN45)</f>
        <v>#N/A</v>
      </c>
      <c r="GO45" s="100">
        <f>IF(AND(MASTER_DATA_NORMALIZED!GO45=0,GO$22=$L$22),VLOOKUP(MASTER_DATA_PROCESSED!$C45,Backend!$Q$9:$T$52,3,FALSE),MASTER_DATA_NORMALIZED!GO45)</f>
        <v>0</v>
      </c>
      <c r="GP45" s="100">
        <f>IF(AND(MASTER_DATA_NORMALIZED!GP45=0,GP$22=$L$22),VLOOKUP(MASTER_DATA_PROCESSED!$C45,Backend!$Q$9:$T$52,3,FALSE),MASTER_DATA_NORMALIZED!GP45)</f>
        <v>0</v>
      </c>
      <c r="GQ45" s="100">
        <f>IF(AND(MASTER_DATA_NORMALIZED!GQ45=0,GQ$22=$L$22),VLOOKUP(MASTER_DATA_PROCESSED!$C45,Backend!$Q$9:$T$52,3,FALSE),MASTER_DATA_NORMALIZED!GQ45)</f>
        <v>0</v>
      </c>
      <c r="GR45" s="100" t="e">
        <f>IF(AND(MASTER_DATA_NORMALIZED!GR45=0,GR$22=$L$22),VLOOKUP(MASTER_DATA_PROCESSED!$C45,Backend!$Q$9:$T$52,3,FALSE),MASTER_DATA_NORMALIZED!GR45)</f>
        <v>#N/A</v>
      </c>
      <c r="GS45" s="100">
        <f>IF(AND(MASTER_DATA_NORMALIZED!GS45=0,GS$22=$L$22),VLOOKUP(MASTER_DATA_PROCESSED!$C45,Backend!$Q$9:$T$52,3,FALSE),MASTER_DATA_NORMALIZED!GS45)</f>
        <v>0</v>
      </c>
      <c r="GT45" s="100">
        <f>IF(AND(MASTER_DATA_NORMALIZED!GT45=0,GT$22=$L$22),VLOOKUP(MASTER_DATA_PROCESSED!$C45,Backend!$Q$9:$T$52,3,FALSE),MASTER_DATA_NORMALIZED!GT45)</f>
        <v>0</v>
      </c>
      <c r="GU45" s="100">
        <f>IF(AND(MASTER_DATA_NORMALIZED!GU45=0,GU$22=$L$22),VLOOKUP(MASTER_DATA_PROCESSED!$C45,Backend!$Q$9:$T$52,3,FALSE),MASTER_DATA_NORMALIZED!GU45)</f>
        <v>0</v>
      </c>
      <c r="GV45" s="100" t="e">
        <f>IF(AND(MASTER_DATA_NORMALIZED!GV45=0,GV$22=$L$22),VLOOKUP(MASTER_DATA_PROCESSED!$C45,Backend!$Q$9:$T$52,3,FALSE),MASTER_DATA_NORMALIZED!GV45)</f>
        <v>#N/A</v>
      </c>
      <c r="GW45" s="100" t="e">
        <f>IF(AND(MASTER_DATA_NORMALIZED!GW45=0,GW$22=$L$22),VLOOKUP(MASTER_DATA_PROCESSED!$C45,Backend!$Q$9:$T$52,3,FALSE),MASTER_DATA_NORMALIZED!GW45)</f>
        <v>#REF!</v>
      </c>
      <c r="GX45" s="100" t="e">
        <f>IF(AND(MASTER_DATA_NORMALIZED!GX45=0,GX$22=$L$22),VLOOKUP(MASTER_DATA_PROCESSED!$C45,Backend!$Q$9:$T$52,3,FALSE),MASTER_DATA_NORMALIZED!GX45)</f>
        <v>#REF!</v>
      </c>
      <c r="GY45" s="100" t="e">
        <f>IF(AND(MASTER_DATA_NORMALIZED!GY45=0,GY$22=$L$22),VLOOKUP(MASTER_DATA_PROCESSED!$C45,Backend!$Q$9:$T$52,3,FALSE),MASTER_DATA_NORMALIZED!GY45)</f>
        <v>#REF!</v>
      </c>
    </row>
    <row r="46" spans="2:207" s="27" customFormat="1" ht="14.25" hidden="1" outlineLevel="2" x14ac:dyDescent="0.25">
      <c r="B46" s="26">
        <f t="shared" si="5"/>
        <v>20</v>
      </c>
      <c r="C46" s="55">
        <f t="shared" si="0"/>
        <v>213.3</v>
      </c>
      <c r="D46" s="82"/>
      <c r="E46" s="55"/>
      <c r="F46" s="55"/>
      <c r="G46" s="83">
        <v>213.3</v>
      </c>
      <c r="H46" s="41" t="s">
        <v>47</v>
      </c>
      <c r="I46" s="100">
        <f>IF(AND(MASTER_DATA_NORMALIZED!I46=0,I$22=$L$22),VLOOKUP(MASTER_DATA_PROCESSED!$C46,Backend!$Q$9:$T$52,3,FALSE),MASTER_DATA_NORMALIZED!I46)</f>
        <v>0</v>
      </c>
      <c r="J46" s="100">
        <f>IF(AND(MASTER_DATA_NORMALIZED!J46=0,J$22=$L$22),VLOOKUP(MASTER_DATA_PROCESSED!$C46,Backend!$Q$9:$T$52,3,FALSE),MASTER_DATA_NORMALIZED!J46)</f>
        <v>0</v>
      </c>
      <c r="K46" s="100">
        <f>IF(AND(MASTER_DATA_NORMALIZED!K46=0,K$22=$L$22),VLOOKUP(MASTER_DATA_PROCESSED!$C46,Backend!$Q$9:$T$52,3,FALSE),MASTER_DATA_NORMALIZED!K46)</f>
        <v>0</v>
      </c>
      <c r="L46" s="100" t="e">
        <f>IF(AND(MASTER_DATA_NORMALIZED!L46=0,L$22=$L$22),VLOOKUP(MASTER_DATA_PROCESSED!$C46,Backend!$Q$9:$T$52,3,FALSE),MASTER_DATA_NORMALIZED!L46)</f>
        <v>#N/A</v>
      </c>
      <c r="M46" s="100">
        <f>IF(AND(MASTER_DATA_NORMALIZED!M46=0,M$22=$L$22),VLOOKUP(MASTER_DATA_PROCESSED!$C46,Backend!$Q$9:$T$52,3,FALSE),MASTER_DATA_NORMALIZED!M46)</f>
        <v>0</v>
      </c>
      <c r="N46" s="100">
        <f>IF(AND(MASTER_DATA_NORMALIZED!N46=0,N$22=$L$22),VLOOKUP(MASTER_DATA_PROCESSED!$C46,Backend!$Q$9:$T$52,3,FALSE),MASTER_DATA_NORMALIZED!N46)</f>
        <v>0</v>
      </c>
      <c r="O46" s="100">
        <f>IF(AND(MASTER_DATA_NORMALIZED!O46=0,O$22=$L$22),VLOOKUP(MASTER_DATA_PROCESSED!$C46,Backend!$Q$9:$T$52,3,FALSE),MASTER_DATA_NORMALIZED!O46)</f>
        <v>0</v>
      </c>
      <c r="P46" s="100" t="e">
        <f>IF(AND(MASTER_DATA_NORMALIZED!P46=0,P$22=$L$22),VLOOKUP(MASTER_DATA_PROCESSED!$C46,Backend!$Q$9:$T$52,3,FALSE),MASTER_DATA_NORMALIZED!P46)</f>
        <v>#N/A</v>
      </c>
      <c r="Q46" s="100">
        <f>IF(AND(MASTER_DATA_NORMALIZED!Q46=0,Q$22=$L$22),VLOOKUP(MASTER_DATA_PROCESSED!$C46,Backend!$Q$9:$T$52,3,FALSE),MASTER_DATA_NORMALIZED!Q46)</f>
        <v>0</v>
      </c>
      <c r="R46" s="100">
        <f>IF(AND(MASTER_DATA_NORMALIZED!R46=0,R$22=$L$22),VLOOKUP(MASTER_DATA_PROCESSED!$C46,Backend!$Q$9:$T$52,3,FALSE),MASTER_DATA_NORMALIZED!R46)</f>
        <v>0</v>
      </c>
      <c r="S46" s="100">
        <f>IF(AND(MASTER_DATA_NORMALIZED!S46=0,S$22=$L$22),VLOOKUP(MASTER_DATA_PROCESSED!$C46,Backend!$Q$9:$T$52,3,FALSE),MASTER_DATA_NORMALIZED!S46)</f>
        <v>0</v>
      </c>
      <c r="T46" s="100" t="e">
        <f>IF(AND(MASTER_DATA_NORMALIZED!T46=0,T$22=$L$22),VLOOKUP(MASTER_DATA_PROCESSED!$C46,Backend!$Q$9:$T$52,3,FALSE),MASTER_DATA_NORMALIZED!T46)</f>
        <v>#N/A</v>
      </c>
      <c r="U46" s="100">
        <f>IF(AND(MASTER_DATA_NORMALIZED!U46=0,U$22=$L$22),VLOOKUP(MASTER_DATA_PROCESSED!$C46,Backend!$Q$9:$T$52,3,FALSE),MASTER_DATA_NORMALIZED!U46)</f>
        <v>0</v>
      </c>
      <c r="V46" s="100">
        <f>IF(AND(MASTER_DATA_NORMALIZED!V46=0,V$22=$L$22),VLOOKUP(MASTER_DATA_PROCESSED!$C46,Backend!$Q$9:$T$52,3,FALSE),MASTER_DATA_NORMALIZED!V46)</f>
        <v>0</v>
      </c>
      <c r="W46" s="100">
        <f>IF(AND(MASTER_DATA_NORMALIZED!W46=0,W$22=$L$22),VLOOKUP(MASTER_DATA_PROCESSED!$C46,Backend!$Q$9:$T$52,3,FALSE),MASTER_DATA_NORMALIZED!W46)</f>
        <v>0</v>
      </c>
      <c r="X46" s="100" t="e">
        <f>IF(AND(MASTER_DATA_NORMALIZED!X46=0,X$22=$L$22),VLOOKUP(MASTER_DATA_PROCESSED!$C46,Backend!$Q$9:$T$52,3,FALSE),MASTER_DATA_NORMALIZED!X46)</f>
        <v>#N/A</v>
      </c>
      <c r="Y46" s="100">
        <f>IF(AND(MASTER_DATA_NORMALIZED!Y46=0,Y$22=$L$22),VLOOKUP(MASTER_DATA_PROCESSED!$C46,Backend!$Q$9:$T$52,3,FALSE),MASTER_DATA_NORMALIZED!Y46)</f>
        <v>0</v>
      </c>
      <c r="Z46" s="100">
        <f>IF(AND(MASTER_DATA_NORMALIZED!Z46=0,Z$22=$L$22),VLOOKUP(MASTER_DATA_PROCESSED!$C46,Backend!$Q$9:$T$52,3,FALSE),MASTER_DATA_NORMALIZED!Z46)</f>
        <v>0</v>
      </c>
      <c r="AA46" s="100">
        <f>IF(AND(MASTER_DATA_NORMALIZED!AA46=0,AA$22=$L$22),VLOOKUP(MASTER_DATA_PROCESSED!$C46,Backend!$Q$9:$T$52,3,FALSE),MASTER_DATA_NORMALIZED!AA46)</f>
        <v>0</v>
      </c>
      <c r="AB46" s="100" t="e">
        <f>IF(AND(MASTER_DATA_NORMALIZED!AB46=0,AB$22=$L$22),VLOOKUP(MASTER_DATA_PROCESSED!$C46,Backend!$Q$9:$T$52,3,FALSE),MASTER_DATA_NORMALIZED!AB46)</f>
        <v>#N/A</v>
      </c>
      <c r="AC46" s="100">
        <f>IF(AND(MASTER_DATA_NORMALIZED!AC46=0,AC$22=$L$22),VLOOKUP(MASTER_DATA_PROCESSED!$C46,Backend!$Q$9:$T$52,3,FALSE),MASTER_DATA_NORMALIZED!AC46)</f>
        <v>0</v>
      </c>
      <c r="AD46" s="100">
        <f>IF(AND(MASTER_DATA_NORMALIZED!AD46=0,AD$22=$L$22),VLOOKUP(MASTER_DATA_PROCESSED!$C46,Backend!$Q$9:$T$52,3,FALSE),MASTER_DATA_NORMALIZED!AD46)</f>
        <v>0</v>
      </c>
      <c r="AE46" s="100">
        <f>IF(AND(MASTER_DATA_NORMALIZED!AE46=0,AE$22=$L$22),VLOOKUP(MASTER_DATA_PROCESSED!$C46,Backend!$Q$9:$T$52,3,FALSE),MASTER_DATA_NORMALIZED!AE46)</f>
        <v>0</v>
      </c>
      <c r="AF46" s="100" t="e">
        <f>IF(AND(MASTER_DATA_NORMALIZED!AF46=0,AF$22=$L$22),VLOOKUP(MASTER_DATA_PROCESSED!$C46,Backend!$Q$9:$T$52,3,FALSE),MASTER_DATA_NORMALIZED!AF46)</f>
        <v>#N/A</v>
      </c>
      <c r="AG46" s="100">
        <f>IF(AND(MASTER_DATA_NORMALIZED!AG46=0,AG$22=$L$22),VLOOKUP(MASTER_DATA_PROCESSED!$C46,Backend!$Q$9:$T$52,3,FALSE),MASTER_DATA_NORMALIZED!AG46)</f>
        <v>0</v>
      </c>
      <c r="AH46" s="100">
        <f>IF(AND(MASTER_DATA_NORMALIZED!AH46=0,AH$22=$L$22),VLOOKUP(MASTER_DATA_PROCESSED!$C46,Backend!$Q$9:$T$52,3,FALSE),MASTER_DATA_NORMALIZED!AH46)</f>
        <v>0</v>
      </c>
      <c r="AI46" s="100">
        <f>IF(AND(MASTER_DATA_NORMALIZED!AI46=0,AI$22=$L$22),VLOOKUP(MASTER_DATA_PROCESSED!$C46,Backend!$Q$9:$T$52,3,FALSE),MASTER_DATA_NORMALIZED!AI46)</f>
        <v>0</v>
      </c>
      <c r="AJ46" s="100" t="e">
        <f>IF(AND(MASTER_DATA_NORMALIZED!AJ46=0,AJ$22=$L$22),VLOOKUP(MASTER_DATA_PROCESSED!$C46,Backend!$Q$9:$T$52,3,FALSE),MASTER_DATA_NORMALIZED!AJ46)</f>
        <v>#N/A</v>
      </c>
      <c r="AK46" s="100">
        <f>IF(AND(MASTER_DATA_NORMALIZED!AK46=0,AK$22=$L$22),VLOOKUP(MASTER_DATA_PROCESSED!$C46,Backend!$Q$9:$T$52,3,FALSE),MASTER_DATA_NORMALIZED!AK46)</f>
        <v>0</v>
      </c>
      <c r="AL46" s="100">
        <f>IF(AND(MASTER_DATA_NORMALIZED!AL46=0,AL$22=$L$22),VLOOKUP(MASTER_DATA_PROCESSED!$C46,Backend!$Q$9:$T$52,3,FALSE),MASTER_DATA_NORMALIZED!AL46)</f>
        <v>0</v>
      </c>
      <c r="AM46" s="100">
        <f>IF(AND(MASTER_DATA_NORMALIZED!AM46=0,AM$22=$L$22),VLOOKUP(MASTER_DATA_PROCESSED!$C46,Backend!$Q$9:$T$52,3,FALSE),MASTER_DATA_NORMALIZED!AM46)</f>
        <v>0</v>
      </c>
      <c r="AN46" s="100" t="e">
        <f>IF(AND(MASTER_DATA_NORMALIZED!AN46=0,AN$22=$L$22),VLOOKUP(MASTER_DATA_PROCESSED!$C46,Backend!$Q$9:$T$52,3,FALSE),MASTER_DATA_NORMALIZED!AN46)</f>
        <v>#N/A</v>
      </c>
      <c r="AO46" s="100">
        <f>IF(AND(MASTER_DATA_NORMALIZED!AO46=0,AO$22=$L$22),VLOOKUP(MASTER_DATA_PROCESSED!$C46,Backend!$Q$9:$T$52,3,FALSE),MASTER_DATA_NORMALIZED!AO46)</f>
        <v>0</v>
      </c>
      <c r="AP46" s="100">
        <f>IF(AND(MASTER_DATA_NORMALIZED!AP46=0,AP$22=$L$22),VLOOKUP(MASTER_DATA_PROCESSED!$C46,Backend!$Q$9:$T$52,3,FALSE),MASTER_DATA_NORMALIZED!AP46)</f>
        <v>0</v>
      </c>
      <c r="AQ46" s="100">
        <f>IF(AND(MASTER_DATA_NORMALIZED!AQ46=0,AQ$22=$L$22),VLOOKUP(MASTER_DATA_PROCESSED!$C46,Backend!$Q$9:$T$52,3,FALSE),MASTER_DATA_NORMALIZED!AQ46)</f>
        <v>0</v>
      </c>
      <c r="AR46" s="100" t="e">
        <f>IF(AND(MASTER_DATA_NORMALIZED!AR46=0,AR$22=$L$22),VLOOKUP(MASTER_DATA_PROCESSED!$C46,Backend!$Q$9:$T$52,3,FALSE),MASTER_DATA_NORMALIZED!AR46)</f>
        <v>#N/A</v>
      </c>
      <c r="AS46" s="100">
        <f>IF(AND(MASTER_DATA_NORMALIZED!AS46=0,AS$22=$L$22),VLOOKUP(MASTER_DATA_PROCESSED!$C46,Backend!$Q$9:$T$52,3,FALSE),MASTER_DATA_NORMALIZED!AS46)</f>
        <v>0</v>
      </c>
      <c r="AT46" s="100">
        <f>IF(AND(MASTER_DATA_NORMALIZED!AT46=0,AT$22=$L$22),VLOOKUP(MASTER_DATA_PROCESSED!$C46,Backend!$Q$9:$T$52,3,FALSE),MASTER_DATA_NORMALIZED!AT46)</f>
        <v>0</v>
      </c>
      <c r="AU46" s="100">
        <f>IF(AND(MASTER_DATA_NORMALIZED!AU46=0,AU$22=$L$22),VLOOKUP(MASTER_DATA_PROCESSED!$C46,Backend!$Q$9:$T$52,3,FALSE),MASTER_DATA_NORMALIZED!AU46)</f>
        <v>0</v>
      </c>
      <c r="AV46" s="100" t="e">
        <f>IF(AND(MASTER_DATA_NORMALIZED!AV46=0,AV$22=$L$22),VLOOKUP(MASTER_DATA_PROCESSED!$C46,Backend!$Q$9:$T$52,3,FALSE),MASTER_DATA_NORMALIZED!AV46)</f>
        <v>#N/A</v>
      </c>
      <c r="AW46" s="100">
        <f>IF(AND(MASTER_DATA_NORMALIZED!AW46=0,AW$22=$L$22),VLOOKUP(MASTER_DATA_PROCESSED!$C46,Backend!$Q$9:$T$52,3,FALSE),MASTER_DATA_NORMALIZED!AW46)</f>
        <v>0</v>
      </c>
      <c r="AX46" s="100">
        <f>IF(AND(MASTER_DATA_NORMALIZED!AX46=0,AX$22=$L$22),VLOOKUP(MASTER_DATA_PROCESSED!$C46,Backend!$Q$9:$T$52,3,FALSE),MASTER_DATA_NORMALIZED!AX46)</f>
        <v>0</v>
      </c>
      <c r="AY46" s="100">
        <f>IF(AND(MASTER_DATA_NORMALIZED!AY46=0,AY$22=$L$22),VLOOKUP(MASTER_DATA_PROCESSED!$C46,Backend!$Q$9:$T$52,3,FALSE),MASTER_DATA_NORMALIZED!AY46)</f>
        <v>0</v>
      </c>
      <c r="AZ46" s="100" t="e">
        <f>IF(AND(MASTER_DATA_NORMALIZED!AZ46=0,AZ$22=$L$22),VLOOKUP(MASTER_DATA_PROCESSED!$C46,Backend!$Q$9:$T$52,3,FALSE),MASTER_DATA_NORMALIZED!AZ46)</f>
        <v>#N/A</v>
      </c>
      <c r="BA46" s="100">
        <f>IF(AND(MASTER_DATA_NORMALIZED!BA46=0,BA$22=$L$22),VLOOKUP(MASTER_DATA_PROCESSED!$C46,Backend!$Q$9:$T$52,3,FALSE),MASTER_DATA_NORMALIZED!BA46)</f>
        <v>0</v>
      </c>
      <c r="BB46" s="100">
        <f>IF(AND(MASTER_DATA_NORMALIZED!BB46=0,BB$22=$L$22),VLOOKUP(MASTER_DATA_PROCESSED!$C46,Backend!$Q$9:$T$52,3,FALSE),MASTER_DATA_NORMALIZED!BB46)</f>
        <v>0</v>
      </c>
      <c r="BC46" s="100">
        <f>IF(AND(MASTER_DATA_NORMALIZED!BC46=0,BC$22=$L$22),VLOOKUP(MASTER_DATA_PROCESSED!$C46,Backend!$Q$9:$T$52,3,FALSE),MASTER_DATA_NORMALIZED!BC46)</f>
        <v>0</v>
      </c>
      <c r="BD46" s="100" t="e">
        <f>IF(AND(MASTER_DATA_NORMALIZED!BD46=0,BD$22=$L$22),VLOOKUP(MASTER_DATA_PROCESSED!$C46,Backend!$Q$9:$T$52,3,FALSE),MASTER_DATA_NORMALIZED!BD46)</f>
        <v>#N/A</v>
      </c>
      <c r="BE46" s="100">
        <f>IF(AND(MASTER_DATA_NORMALIZED!BE46=0,BE$22=$L$22),VLOOKUP(MASTER_DATA_PROCESSED!$C46,Backend!$Q$9:$T$52,3,FALSE),MASTER_DATA_NORMALIZED!BE46)</f>
        <v>0</v>
      </c>
      <c r="BF46" s="100">
        <f>IF(AND(MASTER_DATA_NORMALIZED!BF46=0,BF$22=$L$22),VLOOKUP(MASTER_DATA_PROCESSED!$C46,Backend!$Q$9:$T$52,3,FALSE),MASTER_DATA_NORMALIZED!BF46)</f>
        <v>0</v>
      </c>
      <c r="BG46" s="100">
        <f>IF(AND(MASTER_DATA_NORMALIZED!BG46=0,BG$22=$L$22),VLOOKUP(MASTER_DATA_PROCESSED!$C46,Backend!$Q$9:$T$52,3,FALSE),MASTER_DATA_NORMALIZED!BG46)</f>
        <v>0</v>
      </c>
      <c r="BH46" s="100" t="e">
        <f>IF(AND(MASTER_DATA_NORMALIZED!BH46=0,BH$22=$L$22),VLOOKUP(MASTER_DATA_PROCESSED!$C46,Backend!$Q$9:$T$52,3,FALSE),MASTER_DATA_NORMALIZED!BH46)</f>
        <v>#N/A</v>
      </c>
      <c r="BI46" s="100">
        <f>IF(AND(MASTER_DATA_NORMALIZED!BI46=0,BI$22=$L$22),VLOOKUP(MASTER_DATA_PROCESSED!$C46,Backend!$Q$9:$T$52,3,FALSE),MASTER_DATA_NORMALIZED!BI46)</f>
        <v>0</v>
      </c>
      <c r="BJ46" s="100">
        <f>IF(AND(MASTER_DATA_NORMALIZED!BJ46=0,BJ$22=$L$22),VLOOKUP(MASTER_DATA_PROCESSED!$C46,Backend!$Q$9:$T$52,3,FALSE),MASTER_DATA_NORMALIZED!BJ46)</f>
        <v>0</v>
      </c>
      <c r="BK46" s="100">
        <f>IF(AND(MASTER_DATA_NORMALIZED!BK46=0,BK$22=$L$22),VLOOKUP(MASTER_DATA_PROCESSED!$C46,Backend!$Q$9:$T$52,3,FALSE),MASTER_DATA_NORMALIZED!BK46)</f>
        <v>0</v>
      </c>
      <c r="BL46" s="100" t="e">
        <f>IF(AND(MASTER_DATA_NORMALIZED!BL46=0,BL$22=$L$22),VLOOKUP(MASTER_DATA_PROCESSED!$C46,Backend!$Q$9:$T$52,3,FALSE),MASTER_DATA_NORMALIZED!BL46)</f>
        <v>#N/A</v>
      </c>
      <c r="BM46" s="100">
        <f>IF(AND(MASTER_DATA_NORMALIZED!BM46=0,BM$22=$L$22),VLOOKUP(MASTER_DATA_PROCESSED!$C46,Backend!$Q$9:$T$52,3,FALSE),MASTER_DATA_NORMALIZED!BM46)</f>
        <v>0</v>
      </c>
      <c r="BN46" s="100">
        <f>IF(AND(MASTER_DATA_NORMALIZED!BN46=0,BN$22=$L$22),VLOOKUP(MASTER_DATA_PROCESSED!$C46,Backend!$Q$9:$T$52,3,FALSE),MASTER_DATA_NORMALIZED!BN46)</f>
        <v>0</v>
      </c>
      <c r="BO46" s="100">
        <f>IF(AND(MASTER_DATA_NORMALIZED!BO46=0,BO$22=$L$22),VLOOKUP(MASTER_DATA_PROCESSED!$C46,Backend!$Q$9:$T$52,3,FALSE),MASTER_DATA_NORMALIZED!BO46)</f>
        <v>0</v>
      </c>
      <c r="BP46" s="100">
        <f>IF(AND(MASTER_DATA_NORMALIZED!BP46=0,BP$22=$L$22),VLOOKUP(MASTER_DATA_PROCESSED!$C46,Backend!$Q$9:$T$52,3,FALSE),MASTER_DATA_NORMALIZED!BP46)</f>
        <v>33.870739056982835</v>
      </c>
      <c r="BQ46" s="100">
        <f>IF(AND(MASTER_DATA_NORMALIZED!BQ46=0,BQ$22=$L$22),VLOOKUP(MASTER_DATA_PROCESSED!$C46,Backend!$Q$9:$T$52,3,FALSE),MASTER_DATA_NORMALIZED!BQ46)</f>
        <v>0</v>
      </c>
      <c r="BR46" s="100">
        <f>IF(AND(MASTER_DATA_NORMALIZED!BR46=0,BR$22=$L$22),VLOOKUP(MASTER_DATA_PROCESSED!$C46,Backend!$Q$9:$T$52,3,FALSE),MASTER_DATA_NORMALIZED!BR46)</f>
        <v>0</v>
      </c>
      <c r="BS46" s="100">
        <f>IF(AND(MASTER_DATA_NORMALIZED!BS46=0,BS$22=$L$22),VLOOKUP(MASTER_DATA_PROCESSED!$C46,Backend!$Q$9:$T$52,3,FALSE),MASTER_DATA_NORMALIZED!BS46)</f>
        <v>0</v>
      </c>
      <c r="BT46" s="100">
        <f>IF(AND(MASTER_DATA_NORMALIZED!BT46=0,BT$22=$L$22),VLOOKUP(MASTER_DATA_PROCESSED!$C46,Backend!$Q$9:$T$52,3,FALSE),MASTER_DATA_NORMALIZED!BT46)</f>
        <v>22.830064729382485</v>
      </c>
      <c r="BU46" s="100">
        <f>IF(AND(MASTER_DATA_NORMALIZED!BU46=0,BU$22=$L$22),VLOOKUP(MASTER_DATA_PROCESSED!$C46,Backend!$Q$9:$T$52,3,FALSE),MASTER_DATA_NORMALIZED!BU46)</f>
        <v>0</v>
      </c>
      <c r="BV46" s="100">
        <f>IF(AND(MASTER_DATA_NORMALIZED!BV46=0,BV$22=$L$22),VLOOKUP(MASTER_DATA_PROCESSED!$C46,Backend!$Q$9:$T$52,3,FALSE),MASTER_DATA_NORMALIZED!BV46)</f>
        <v>0</v>
      </c>
      <c r="BW46" s="100">
        <f>IF(AND(MASTER_DATA_NORMALIZED!BW46=0,BW$22=$L$22),VLOOKUP(MASTER_DATA_PROCESSED!$C46,Backend!$Q$9:$T$52,3,FALSE),MASTER_DATA_NORMALIZED!BW46)</f>
        <v>0</v>
      </c>
      <c r="BX46" s="100">
        <f>IF(AND(MASTER_DATA_NORMALIZED!BX46=0,BX$22=$L$22),VLOOKUP(MASTER_DATA_PROCESSED!$C46,Backend!$Q$9:$T$52,3,FALSE),MASTER_DATA_NORMALIZED!BX46)</f>
        <v>55.975390969551768</v>
      </c>
      <c r="BY46" s="100">
        <f>IF(AND(MASTER_DATA_NORMALIZED!BY46=0,BY$22=$L$22),VLOOKUP(MASTER_DATA_PROCESSED!$C46,Backend!$Q$9:$T$52,3,FALSE),MASTER_DATA_NORMALIZED!BY46)</f>
        <v>0</v>
      </c>
      <c r="BZ46" s="100">
        <f>IF(AND(MASTER_DATA_NORMALIZED!BZ46=0,BZ$22=$L$22),VLOOKUP(MASTER_DATA_PROCESSED!$C46,Backend!$Q$9:$T$52,3,FALSE),MASTER_DATA_NORMALIZED!BZ46)</f>
        <v>0</v>
      </c>
      <c r="CA46" s="100">
        <f>IF(AND(MASTER_DATA_NORMALIZED!CA46=0,CA$22=$L$22),VLOOKUP(MASTER_DATA_PROCESSED!$C46,Backend!$Q$9:$T$52,3,FALSE),MASTER_DATA_NORMALIZED!CA46)</f>
        <v>0</v>
      </c>
      <c r="CB46" s="100">
        <f>IF(AND(MASTER_DATA_NORMALIZED!CB46=0,CB$22=$L$22),VLOOKUP(MASTER_DATA_PROCESSED!$C46,Backend!$Q$9:$T$52,3,FALSE),MASTER_DATA_NORMALIZED!CB46)</f>
        <v>22.059766766731354</v>
      </c>
      <c r="CC46" s="100">
        <f>IF(AND(MASTER_DATA_NORMALIZED!CC46=0,CC$22=$L$22),VLOOKUP(MASTER_DATA_PROCESSED!$C46,Backend!$Q$9:$T$52,3,FALSE),MASTER_DATA_NORMALIZED!CC46)</f>
        <v>0</v>
      </c>
      <c r="CD46" s="100">
        <f>IF(AND(MASTER_DATA_NORMALIZED!CD46=0,CD$22=$L$22),VLOOKUP(MASTER_DATA_PROCESSED!$C46,Backend!$Q$9:$T$52,3,FALSE),MASTER_DATA_NORMALIZED!CD46)</f>
        <v>0</v>
      </c>
      <c r="CE46" s="100">
        <f>IF(AND(MASTER_DATA_NORMALIZED!CE46=0,CE$22=$L$22),VLOOKUP(MASTER_DATA_PROCESSED!$C46,Backend!$Q$9:$T$52,3,FALSE),MASTER_DATA_NORMALIZED!CE46)</f>
        <v>0</v>
      </c>
      <c r="CF46" s="100">
        <f>IF(AND(MASTER_DATA_NORMALIZED!CF46=0,CF$22=$L$22),VLOOKUP(MASTER_DATA_PROCESSED!$C46,Backend!$Q$9:$T$52,3,FALSE),MASTER_DATA_NORMALIZED!CF46)</f>
        <v>55.961446816541816</v>
      </c>
      <c r="CG46" s="100">
        <f>IF(AND(MASTER_DATA_NORMALIZED!CG46=0,CG$22=$L$22),VLOOKUP(MASTER_DATA_PROCESSED!$C46,Backend!$Q$9:$T$52,3,FALSE),MASTER_DATA_NORMALIZED!CG46)</f>
        <v>0</v>
      </c>
      <c r="CH46" s="100">
        <f>IF(AND(MASTER_DATA_NORMALIZED!CH46=0,CH$22=$L$22),VLOOKUP(MASTER_DATA_PROCESSED!$C46,Backend!$Q$9:$T$52,3,FALSE),MASTER_DATA_NORMALIZED!CH46)</f>
        <v>0</v>
      </c>
      <c r="CI46" s="100">
        <f>IF(AND(MASTER_DATA_NORMALIZED!CI46=0,CI$22=$L$22),VLOOKUP(MASTER_DATA_PROCESSED!$C46,Backend!$Q$9:$T$52,3,FALSE),MASTER_DATA_NORMALIZED!CI46)</f>
        <v>0</v>
      </c>
      <c r="CJ46" s="100" t="e">
        <f>IF(AND(MASTER_DATA_NORMALIZED!CJ46=0,CJ$22=$L$22),VLOOKUP(MASTER_DATA_PROCESSED!$C46,Backend!$Q$9:$T$52,3,FALSE),MASTER_DATA_NORMALIZED!CJ46)</f>
        <v>#N/A</v>
      </c>
      <c r="CK46" s="100">
        <f>IF(AND(MASTER_DATA_NORMALIZED!CK46=0,CK$22=$L$22),VLOOKUP(MASTER_DATA_PROCESSED!$C46,Backend!$Q$9:$T$52,3,FALSE),MASTER_DATA_NORMALIZED!CK46)</f>
        <v>0</v>
      </c>
      <c r="CL46" s="100">
        <f>IF(AND(MASTER_DATA_NORMALIZED!CL46=0,CL$22=$L$22),VLOOKUP(MASTER_DATA_PROCESSED!$C46,Backend!$Q$9:$T$52,3,FALSE),MASTER_DATA_NORMALIZED!CL46)</f>
        <v>0</v>
      </c>
      <c r="CM46" s="100">
        <f>IF(AND(MASTER_DATA_NORMALIZED!CM46=0,CM$22=$L$22),VLOOKUP(MASTER_DATA_PROCESSED!$C46,Backend!$Q$9:$T$52,3,FALSE),MASTER_DATA_NORMALIZED!CM46)</f>
        <v>0</v>
      </c>
      <c r="CN46" s="100" t="e">
        <f>IF(AND(MASTER_DATA_NORMALIZED!CN46=0,CN$22=$L$22),VLOOKUP(MASTER_DATA_PROCESSED!$C46,Backend!$Q$9:$T$52,3,FALSE),MASTER_DATA_NORMALIZED!CN46)</f>
        <v>#N/A</v>
      </c>
      <c r="CO46" s="100">
        <f>IF(AND(MASTER_DATA_NORMALIZED!CO46=0,CO$22=$L$22),VLOOKUP(MASTER_DATA_PROCESSED!$C46,Backend!$Q$9:$T$52,3,FALSE),MASTER_DATA_NORMALIZED!CO46)</f>
        <v>0</v>
      </c>
      <c r="CP46" s="100">
        <f>IF(AND(MASTER_DATA_NORMALIZED!CP46=0,CP$22=$L$22),VLOOKUP(MASTER_DATA_PROCESSED!$C46,Backend!$Q$9:$T$52,3,FALSE),MASTER_DATA_NORMALIZED!CP46)</f>
        <v>0</v>
      </c>
      <c r="CQ46" s="100">
        <f>IF(AND(MASTER_DATA_NORMALIZED!CQ46=0,CQ$22=$L$22),VLOOKUP(MASTER_DATA_PROCESSED!$C46,Backend!$Q$9:$T$52,3,FALSE),MASTER_DATA_NORMALIZED!CQ46)</f>
        <v>0</v>
      </c>
      <c r="CR46" s="100" t="e">
        <f>IF(AND(MASTER_DATA_NORMALIZED!CR46=0,CR$22=$L$22),VLOOKUP(MASTER_DATA_PROCESSED!$C46,Backend!$Q$9:$T$52,3,FALSE),MASTER_DATA_NORMALIZED!CR46)</f>
        <v>#N/A</v>
      </c>
      <c r="CS46" s="100">
        <f>IF(AND(MASTER_DATA_NORMALIZED!CS46=0,CS$22=$L$22),VLOOKUP(MASTER_DATA_PROCESSED!$C46,Backend!$Q$9:$T$52,3,FALSE),MASTER_DATA_NORMALIZED!CS46)</f>
        <v>0</v>
      </c>
      <c r="CT46" s="100">
        <f>IF(AND(MASTER_DATA_NORMALIZED!CT46=0,CT$22=$L$22),VLOOKUP(MASTER_DATA_PROCESSED!$C46,Backend!$Q$9:$T$52,3,FALSE),MASTER_DATA_NORMALIZED!CT46)</f>
        <v>0</v>
      </c>
      <c r="CU46" s="100">
        <f>IF(AND(MASTER_DATA_NORMALIZED!CU46=0,CU$22=$L$22),VLOOKUP(MASTER_DATA_PROCESSED!$C46,Backend!$Q$9:$T$52,3,FALSE),MASTER_DATA_NORMALIZED!CU46)</f>
        <v>0</v>
      </c>
      <c r="CV46" s="100">
        <f>IF(AND(MASTER_DATA_NORMALIZED!CV46=0,CV$22=$L$22),VLOOKUP(MASTER_DATA_PROCESSED!$C46,Backend!$Q$9:$T$52,3,FALSE),MASTER_DATA_NORMALIZED!CV46)</f>
        <v>20.961985405792806</v>
      </c>
      <c r="CW46" s="100">
        <f>IF(AND(MASTER_DATA_NORMALIZED!CW46=0,CW$22=$L$22),VLOOKUP(MASTER_DATA_PROCESSED!$C46,Backend!$Q$9:$T$52,3,FALSE),MASTER_DATA_NORMALIZED!CW46)</f>
        <v>0</v>
      </c>
      <c r="CX46" s="100">
        <f>IF(AND(MASTER_DATA_NORMALIZED!CX46=0,CX$22=$L$22),VLOOKUP(MASTER_DATA_PROCESSED!$C46,Backend!$Q$9:$T$52,3,FALSE),MASTER_DATA_NORMALIZED!CX46)</f>
        <v>0</v>
      </c>
      <c r="CY46" s="100">
        <f>IF(AND(MASTER_DATA_NORMALIZED!CY46=0,CY$22=$L$22),VLOOKUP(MASTER_DATA_PROCESSED!$C46,Backend!$Q$9:$T$52,3,FALSE),MASTER_DATA_NORMALIZED!CY46)</f>
        <v>0</v>
      </c>
      <c r="CZ46" s="100">
        <f>IF(AND(MASTER_DATA_NORMALIZED!CZ46=0,CZ$22=$L$22),VLOOKUP(MASTER_DATA_PROCESSED!$C46,Backend!$Q$9:$T$52,3,FALSE),MASTER_DATA_NORMALIZED!CZ46)</f>
        <v>1.1354393760449719</v>
      </c>
      <c r="DA46" s="100" t="e">
        <f>IF(AND(MASTER_DATA_NORMALIZED!DA46=0,DA$22=$L$22),VLOOKUP(MASTER_DATA_PROCESSED!$C46,Backend!$Q$9:$T$52,3,FALSE),MASTER_DATA_NORMALIZED!DA46)</f>
        <v>#DIV/0!</v>
      </c>
      <c r="DB46" s="100" t="e">
        <f>IF(AND(MASTER_DATA_NORMALIZED!DB46=0,DB$22=$L$22),VLOOKUP(MASTER_DATA_PROCESSED!$C46,Backend!$Q$9:$T$52,3,FALSE),MASTER_DATA_NORMALIZED!DB46)</f>
        <v>#DIV/0!</v>
      </c>
      <c r="DC46" s="100" t="e">
        <f>IF(AND(MASTER_DATA_NORMALIZED!DC46=0,DC$22=$L$22),VLOOKUP(MASTER_DATA_PROCESSED!$C46,Backend!$Q$9:$T$52,3,FALSE),MASTER_DATA_NORMALIZED!DC46)</f>
        <v>#DIV/0!</v>
      </c>
      <c r="DD46" s="100" t="e">
        <f>IF(AND(MASTER_DATA_NORMALIZED!DD46=0,DD$22=$L$22),VLOOKUP(MASTER_DATA_PROCESSED!$C46,Backend!$Q$9:$T$52,3,FALSE),MASTER_DATA_NORMALIZED!DD46)</f>
        <v>#N/A</v>
      </c>
      <c r="DE46" s="100">
        <f>IF(AND(MASTER_DATA_NORMALIZED!DE46=0,DE$22=$L$22),VLOOKUP(MASTER_DATA_PROCESSED!$C46,Backend!$Q$9:$T$52,3,FALSE),MASTER_DATA_NORMALIZED!DE46)</f>
        <v>0</v>
      </c>
      <c r="DF46" s="100">
        <f>IF(AND(MASTER_DATA_NORMALIZED!DF46=0,DF$22=$L$22),VLOOKUP(MASTER_DATA_PROCESSED!$C46,Backend!$Q$9:$T$52,3,FALSE),MASTER_DATA_NORMALIZED!DF46)</f>
        <v>0</v>
      </c>
      <c r="DG46" s="100">
        <f>IF(AND(MASTER_DATA_NORMALIZED!DG46=0,DG$22=$L$22),VLOOKUP(MASTER_DATA_PROCESSED!$C46,Backend!$Q$9:$T$52,3,FALSE),MASTER_DATA_NORMALIZED!DG46)</f>
        <v>0</v>
      </c>
      <c r="DH46" s="100" t="e">
        <f>IF(AND(MASTER_DATA_NORMALIZED!DH46=0,DH$22=$L$22),VLOOKUP(MASTER_DATA_PROCESSED!$C46,Backend!$Q$9:$T$52,3,FALSE),MASTER_DATA_NORMALIZED!DH46)</f>
        <v>#N/A</v>
      </c>
      <c r="DI46" s="100">
        <f>IF(AND(MASTER_DATA_NORMALIZED!DI46=0,DI$22=$L$22),VLOOKUP(MASTER_DATA_PROCESSED!$C46,Backend!$Q$9:$T$52,3,FALSE),MASTER_DATA_NORMALIZED!DI46)</f>
        <v>0</v>
      </c>
      <c r="DJ46" s="100">
        <f>IF(AND(MASTER_DATA_NORMALIZED!DJ46=0,DJ$22=$L$22),VLOOKUP(MASTER_DATA_PROCESSED!$C46,Backend!$Q$9:$T$52,3,FALSE),MASTER_DATA_NORMALIZED!DJ46)</f>
        <v>0</v>
      </c>
      <c r="DK46" s="100">
        <f>IF(AND(MASTER_DATA_NORMALIZED!DK46=0,DK$22=$L$22),VLOOKUP(MASTER_DATA_PROCESSED!$C46,Backend!$Q$9:$T$52,3,FALSE),MASTER_DATA_NORMALIZED!DK46)</f>
        <v>0</v>
      </c>
      <c r="DL46" s="100" t="e">
        <f>IF(AND(MASTER_DATA_NORMALIZED!DL46=0,DL$22=$L$22),VLOOKUP(MASTER_DATA_PROCESSED!$C46,Backend!$Q$9:$T$52,3,FALSE),MASTER_DATA_NORMALIZED!DL46)</f>
        <v>#N/A</v>
      </c>
      <c r="DM46" s="100">
        <f>IF(AND(MASTER_DATA_NORMALIZED!DM46=0,DM$22=$L$22),VLOOKUP(MASTER_DATA_PROCESSED!$C46,Backend!$Q$9:$T$52,3,FALSE),MASTER_DATA_NORMALIZED!DM46)</f>
        <v>0</v>
      </c>
      <c r="DN46" s="100">
        <f>IF(AND(MASTER_DATA_NORMALIZED!DN46=0,DN$22=$L$22),VLOOKUP(MASTER_DATA_PROCESSED!$C46,Backend!$Q$9:$T$52,3,FALSE),MASTER_DATA_NORMALIZED!DN46)</f>
        <v>0</v>
      </c>
      <c r="DO46" s="100">
        <f>IF(AND(MASTER_DATA_NORMALIZED!DO46=0,DO$22=$L$22),VLOOKUP(MASTER_DATA_PROCESSED!$C46,Backend!$Q$9:$T$52,3,FALSE),MASTER_DATA_NORMALIZED!DO46)</f>
        <v>0</v>
      </c>
      <c r="DP46" s="100" t="e">
        <f>IF(AND(MASTER_DATA_NORMALIZED!DP46=0,DP$22=$L$22),VLOOKUP(MASTER_DATA_PROCESSED!$C46,Backend!$Q$9:$T$52,3,FALSE),MASTER_DATA_NORMALIZED!DP46)</f>
        <v>#N/A</v>
      </c>
      <c r="DQ46" s="100">
        <f>IF(AND(MASTER_DATA_NORMALIZED!DQ46=0,DQ$22=$L$22),VLOOKUP(MASTER_DATA_PROCESSED!$C46,Backend!$Q$9:$T$52,3,FALSE),MASTER_DATA_NORMALIZED!DQ46)</f>
        <v>0</v>
      </c>
      <c r="DR46" s="100">
        <f>IF(AND(MASTER_DATA_NORMALIZED!DR46=0,DR$22=$L$22),VLOOKUP(MASTER_DATA_PROCESSED!$C46,Backend!$Q$9:$T$52,3,FALSE),MASTER_DATA_NORMALIZED!DR46)</f>
        <v>0</v>
      </c>
      <c r="DS46" s="100">
        <f>IF(AND(MASTER_DATA_NORMALIZED!DS46=0,DS$22=$L$22),VLOOKUP(MASTER_DATA_PROCESSED!$C46,Backend!$Q$9:$T$52,3,FALSE),MASTER_DATA_NORMALIZED!DS46)</f>
        <v>0</v>
      </c>
      <c r="DT46" s="100" t="e">
        <f>IF(AND(MASTER_DATA_NORMALIZED!DT46=0,DT$22=$L$22),VLOOKUP(MASTER_DATA_PROCESSED!$C46,Backend!$Q$9:$T$52,3,FALSE),MASTER_DATA_NORMALIZED!DT46)</f>
        <v>#N/A</v>
      </c>
      <c r="DU46" s="100">
        <f>IF(AND(MASTER_DATA_NORMALIZED!DU46=0,DU$22=$L$22),VLOOKUP(MASTER_DATA_PROCESSED!$C46,Backend!$Q$9:$T$52,3,FALSE),MASTER_DATA_NORMALIZED!DU46)</f>
        <v>0</v>
      </c>
      <c r="DV46" s="100">
        <f>IF(AND(MASTER_DATA_NORMALIZED!DV46=0,DV$22=$L$22),VLOOKUP(MASTER_DATA_PROCESSED!$C46,Backend!$Q$9:$T$52,3,FALSE),MASTER_DATA_NORMALIZED!DV46)</f>
        <v>0</v>
      </c>
      <c r="DW46" s="100">
        <f>IF(AND(MASTER_DATA_NORMALIZED!DW46=0,DW$22=$L$22),VLOOKUP(MASTER_DATA_PROCESSED!$C46,Backend!$Q$9:$T$52,3,FALSE),MASTER_DATA_NORMALIZED!DW46)</f>
        <v>0</v>
      </c>
      <c r="DX46" s="100" t="e">
        <f>IF(AND(MASTER_DATA_NORMALIZED!DX46=0,DX$22=$L$22),VLOOKUP(MASTER_DATA_PROCESSED!$C46,Backend!$Q$9:$T$52,3,FALSE),MASTER_DATA_NORMALIZED!DX46)</f>
        <v>#N/A</v>
      </c>
      <c r="DY46" s="100">
        <f>IF(AND(MASTER_DATA_NORMALIZED!DY46=0,DY$22=$L$22),VLOOKUP(MASTER_DATA_PROCESSED!$C46,Backend!$Q$9:$T$52,3,FALSE),MASTER_DATA_NORMALIZED!DY46)</f>
        <v>0</v>
      </c>
      <c r="DZ46" s="100">
        <f>IF(AND(MASTER_DATA_NORMALIZED!DZ46=0,DZ$22=$L$22),VLOOKUP(MASTER_DATA_PROCESSED!$C46,Backend!$Q$9:$T$52,3,FALSE),MASTER_DATA_NORMALIZED!DZ46)</f>
        <v>0</v>
      </c>
      <c r="EA46" s="100">
        <f>IF(AND(MASTER_DATA_NORMALIZED!EA46=0,EA$22=$L$22),VLOOKUP(MASTER_DATA_PROCESSED!$C46,Backend!$Q$9:$T$52,3,FALSE),MASTER_DATA_NORMALIZED!EA46)</f>
        <v>0</v>
      </c>
      <c r="EB46" s="100" t="e">
        <f>IF(AND(MASTER_DATA_NORMALIZED!EB46=0,EB$22=$L$22),VLOOKUP(MASTER_DATA_PROCESSED!$C46,Backend!$Q$9:$T$52,3,FALSE),MASTER_DATA_NORMALIZED!EB46)</f>
        <v>#N/A</v>
      </c>
      <c r="EC46" s="100" t="e">
        <f>IF(AND(MASTER_DATA_NORMALIZED!EC46=0,EC$22=$L$22),VLOOKUP(MASTER_DATA_PROCESSED!$C46,Backend!$Q$9:$T$52,3,FALSE),MASTER_DATA_NORMALIZED!EC46)</f>
        <v>#DIV/0!</v>
      </c>
      <c r="ED46" s="100" t="e">
        <f>IF(AND(MASTER_DATA_NORMALIZED!ED46=0,ED$22=$L$22),VLOOKUP(MASTER_DATA_PROCESSED!$C46,Backend!$Q$9:$T$52,3,FALSE),MASTER_DATA_NORMALIZED!ED46)</f>
        <v>#DIV/0!</v>
      </c>
      <c r="EE46" s="100" t="e">
        <f>IF(AND(MASTER_DATA_NORMALIZED!EE46=0,EE$22=$L$22),VLOOKUP(MASTER_DATA_PROCESSED!$C46,Backend!$Q$9:$T$52,3,FALSE),MASTER_DATA_NORMALIZED!EE46)</f>
        <v>#DIV/0!</v>
      </c>
      <c r="EF46" s="100" t="e">
        <f>IF(AND(MASTER_DATA_NORMALIZED!EF46=0,EF$22=$L$22),VLOOKUP(MASTER_DATA_PROCESSED!$C46,Backend!$Q$9:$T$52,3,FALSE),MASTER_DATA_NORMALIZED!EF46)</f>
        <v>#VALUE!</v>
      </c>
      <c r="EG46" s="100">
        <f>IF(AND(MASTER_DATA_NORMALIZED!EG46=0,EG$22=$L$22),VLOOKUP(MASTER_DATA_PROCESSED!$C46,Backend!$Q$9:$T$52,3,FALSE),MASTER_DATA_NORMALIZED!EG46)</f>
        <v>0</v>
      </c>
      <c r="EH46" s="100">
        <f>IF(AND(MASTER_DATA_NORMALIZED!EH46=0,EH$22=$L$22),VLOOKUP(MASTER_DATA_PROCESSED!$C46,Backend!$Q$9:$T$52,3,FALSE),MASTER_DATA_NORMALIZED!EH46)</f>
        <v>0</v>
      </c>
      <c r="EI46" s="100">
        <f>IF(AND(MASTER_DATA_NORMALIZED!EI46=0,EI$22=$L$22),VLOOKUP(MASTER_DATA_PROCESSED!$C46,Backend!$Q$9:$T$52,3,FALSE),MASTER_DATA_NORMALIZED!EI46)</f>
        <v>0</v>
      </c>
      <c r="EJ46" s="100" t="e">
        <f>IF(AND(MASTER_DATA_NORMALIZED!EJ46=0,EJ$22=$L$22),VLOOKUP(MASTER_DATA_PROCESSED!$C46,Backend!$Q$9:$T$52,3,FALSE),MASTER_DATA_NORMALIZED!EJ46)</f>
        <v>#N/A</v>
      </c>
      <c r="EK46" s="100">
        <f>IF(AND(MASTER_DATA_NORMALIZED!EK46=0,EK$22=$L$22),VLOOKUP(MASTER_DATA_PROCESSED!$C46,Backend!$Q$9:$T$52,3,FALSE),MASTER_DATA_NORMALIZED!EK46)</f>
        <v>0</v>
      </c>
      <c r="EL46" s="100">
        <f>IF(AND(MASTER_DATA_NORMALIZED!EL46=0,EL$22=$L$22),VLOOKUP(MASTER_DATA_PROCESSED!$C46,Backend!$Q$9:$T$52,3,FALSE),MASTER_DATA_NORMALIZED!EL46)</f>
        <v>0</v>
      </c>
      <c r="EM46" s="100">
        <f>IF(AND(MASTER_DATA_NORMALIZED!EM46=0,EM$22=$L$22),VLOOKUP(MASTER_DATA_PROCESSED!$C46,Backend!$Q$9:$T$52,3,FALSE),MASTER_DATA_NORMALIZED!EM46)</f>
        <v>0</v>
      </c>
      <c r="EN46" s="100" t="e">
        <f>IF(AND(MASTER_DATA_NORMALIZED!EN46=0,EN$22=$L$22),VLOOKUP(MASTER_DATA_PROCESSED!$C46,Backend!$Q$9:$T$52,3,FALSE),MASTER_DATA_NORMALIZED!EN46)</f>
        <v>#N/A</v>
      </c>
      <c r="EO46" s="100">
        <f>IF(AND(MASTER_DATA_NORMALIZED!EO46=0,EO$22=$L$22),VLOOKUP(MASTER_DATA_PROCESSED!$C46,Backend!$Q$9:$T$52,3,FALSE),MASTER_DATA_NORMALIZED!EO46)</f>
        <v>0</v>
      </c>
      <c r="EP46" s="100">
        <f>IF(AND(MASTER_DATA_NORMALIZED!EP46=0,EP$22=$L$22),VLOOKUP(MASTER_DATA_PROCESSED!$C46,Backend!$Q$9:$T$52,3,FALSE),MASTER_DATA_NORMALIZED!EP46)</f>
        <v>0</v>
      </c>
      <c r="EQ46" s="100">
        <f>IF(AND(MASTER_DATA_NORMALIZED!EQ46=0,EQ$22=$L$22),VLOOKUP(MASTER_DATA_PROCESSED!$C46,Backend!$Q$9:$T$52,3,FALSE),MASTER_DATA_NORMALIZED!EQ46)</f>
        <v>0</v>
      </c>
      <c r="ER46" s="100">
        <f>IF(AND(MASTER_DATA_NORMALIZED!ER46=0,ER$22=$L$22),VLOOKUP(MASTER_DATA_PROCESSED!$C46,Backend!$Q$9:$T$52,3,FALSE),MASTER_DATA_NORMALIZED!ER46)</f>
        <v>19.737727251839512</v>
      </c>
      <c r="ES46" s="100">
        <f>IF(AND(MASTER_DATA_NORMALIZED!ES46=0,ES$22=$L$22),VLOOKUP(MASTER_DATA_PROCESSED!$C46,Backend!$Q$9:$T$52,3,FALSE),MASTER_DATA_NORMALIZED!ES46)</f>
        <v>0</v>
      </c>
      <c r="ET46" s="100">
        <f>IF(AND(MASTER_DATA_NORMALIZED!ET46=0,ET$22=$L$22),VLOOKUP(MASTER_DATA_PROCESSED!$C46,Backend!$Q$9:$T$52,3,FALSE),MASTER_DATA_NORMALIZED!ET46)</f>
        <v>0</v>
      </c>
      <c r="EU46" s="100">
        <f>IF(AND(MASTER_DATA_NORMALIZED!EU46=0,EU$22=$L$22),VLOOKUP(MASTER_DATA_PROCESSED!$C46,Backend!$Q$9:$T$52,3,FALSE),MASTER_DATA_NORMALIZED!EU46)</f>
        <v>0</v>
      </c>
      <c r="EV46" s="100">
        <f>IF(AND(MASTER_DATA_NORMALIZED!EV46=0,EV$22=$L$22),VLOOKUP(MASTER_DATA_PROCESSED!$C46,Backend!$Q$9:$T$52,3,FALSE),MASTER_DATA_NORMALIZED!EV46)</f>
        <v>19.737727251839512</v>
      </c>
      <c r="EW46" s="100">
        <f>IF(AND(MASTER_DATA_NORMALIZED!EW46=0,EW$22=$L$22),VLOOKUP(MASTER_DATA_PROCESSED!$C46,Backend!$Q$9:$T$52,3,FALSE),MASTER_DATA_NORMALIZED!EW46)</f>
        <v>0</v>
      </c>
      <c r="EX46" s="100">
        <f>IF(AND(MASTER_DATA_NORMALIZED!EX46=0,EX$22=$L$22),VLOOKUP(MASTER_DATA_PROCESSED!$C46,Backend!$Q$9:$T$52,3,FALSE),MASTER_DATA_NORMALIZED!EX46)</f>
        <v>0</v>
      </c>
      <c r="EY46" s="100">
        <f>IF(AND(MASTER_DATA_NORMALIZED!EY46=0,EY$22=$L$22),VLOOKUP(MASTER_DATA_PROCESSED!$C46,Backend!$Q$9:$T$52,3,FALSE),MASTER_DATA_NORMALIZED!EY46)</f>
        <v>0</v>
      </c>
      <c r="EZ46" s="100" t="e">
        <f>IF(AND(MASTER_DATA_NORMALIZED!EZ46=0,EZ$22=$L$22),VLOOKUP(MASTER_DATA_PROCESSED!$C46,Backend!$Q$9:$T$52,3,FALSE),MASTER_DATA_NORMALIZED!EZ46)</f>
        <v>#N/A</v>
      </c>
      <c r="FA46" s="100">
        <f>IF(AND(MASTER_DATA_NORMALIZED!FA46=0,FA$22=$L$22),VLOOKUP(MASTER_DATA_PROCESSED!$C46,Backend!$Q$9:$T$52,3,FALSE),MASTER_DATA_NORMALIZED!FA46)</f>
        <v>0</v>
      </c>
      <c r="FB46" s="100">
        <f>IF(AND(MASTER_DATA_NORMALIZED!FB46=0,FB$22=$L$22),VLOOKUP(MASTER_DATA_PROCESSED!$C46,Backend!$Q$9:$T$52,3,FALSE),MASTER_DATA_NORMALIZED!FB46)</f>
        <v>0</v>
      </c>
      <c r="FC46" s="100">
        <f>IF(AND(MASTER_DATA_NORMALIZED!FC46=0,FC$22=$L$22),VLOOKUP(MASTER_DATA_PROCESSED!$C46,Backend!$Q$9:$T$52,3,FALSE),MASTER_DATA_NORMALIZED!FC46)</f>
        <v>0</v>
      </c>
      <c r="FD46" s="100" t="e">
        <f>IF(AND(MASTER_DATA_NORMALIZED!FD46=0,FD$22=$L$22),VLOOKUP(MASTER_DATA_PROCESSED!$C46,Backend!$Q$9:$T$52,3,FALSE),MASTER_DATA_NORMALIZED!FD46)</f>
        <v>#N/A</v>
      </c>
      <c r="FE46" s="100">
        <f>IF(AND(MASTER_DATA_NORMALIZED!FE46=0,FE$22=$L$22),VLOOKUP(MASTER_DATA_PROCESSED!$C46,Backend!$Q$9:$T$52,3,FALSE),MASTER_DATA_NORMALIZED!FE46)</f>
        <v>0</v>
      </c>
      <c r="FF46" s="100">
        <f>IF(AND(MASTER_DATA_NORMALIZED!FF46=0,FF$22=$L$22),VLOOKUP(MASTER_DATA_PROCESSED!$C46,Backend!$Q$9:$T$52,3,FALSE),MASTER_DATA_NORMALIZED!FF46)</f>
        <v>0</v>
      </c>
      <c r="FG46" s="100">
        <f>IF(AND(MASTER_DATA_NORMALIZED!FG46=0,FG$22=$L$22),VLOOKUP(MASTER_DATA_PROCESSED!$C46,Backend!$Q$9:$T$52,3,FALSE),MASTER_DATA_NORMALIZED!FG46)</f>
        <v>0</v>
      </c>
      <c r="FH46" s="100" t="e">
        <f>IF(AND(MASTER_DATA_NORMALIZED!FH46=0,FH$22=$L$22),VLOOKUP(MASTER_DATA_PROCESSED!$C46,Backend!$Q$9:$T$52,3,FALSE),MASTER_DATA_NORMALIZED!FH46)</f>
        <v>#N/A</v>
      </c>
      <c r="FI46" s="100">
        <f>IF(AND(MASTER_DATA_NORMALIZED!FI46=0,FI$22=$L$22),VLOOKUP(MASTER_DATA_PROCESSED!$C46,Backend!$Q$9:$T$52,3,FALSE),MASTER_DATA_NORMALIZED!FI46)</f>
        <v>0</v>
      </c>
      <c r="FJ46" s="100">
        <f>IF(AND(MASTER_DATA_NORMALIZED!FJ46=0,FJ$22=$L$22),VLOOKUP(MASTER_DATA_PROCESSED!$C46,Backend!$Q$9:$T$52,3,FALSE),MASTER_DATA_NORMALIZED!FJ46)</f>
        <v>0</v>
      </c>
      <c r="FK46" s="100">
        <f>IF(AND(MASTER_DATA_NORMALIZED!FK46=0,FK$22=$L$22),VLOOKUP(MASTER_DATA_PROCESSED!$C46,Backend!$Q$9:$T$52,3,FALSE),MASTER_DATA_NORMALIZED!FK46)</f>
        <v>0</v>
      </c>
      <c r="FL46" s="100" t="e">
        <f>IF(AND(MASTER_DATA_NORMALIZED!FL46=0,FL$22=$L$22),VLOOKUP(MASTER_DATA_PROCESSED!$C46,Backend!$Q$9:$T$52,3,FALSE),MASTER_DATA_NORMALIZED!FL46)</f>
        <v>#N/A</v>
      </c>
      <c r="FM46" s="100">
        <f>IF(AND(MASTER_DATA_NORMALIZED!FM46=0,FM$22=$L$22),VLOOKUP(MASTER_DATA_PROCESSED!$C46,Backend!$Q$9:$T$52,3,FALSE),MASTER_DATA_NORMALIZED!FM46)</f>
        <v>0</v>
      </c>
      <c r="FN46" s="100">
        <f>IF(AND(MASTER_DATA_NORMALIZED!FN46=0,FN$22=$L$22),VLOOKUP(MASTER_DATA_PROCESSED!$C46,Backend!$Q$9:$T$52,3,FALSE),MASTER_DATA_NORMALIZED!FN46)</f>
        <v>0</v>
      </c>
      <c r="FO46" s="100">
        <f>IF(AND(MASTER_DATA_NORMALIZED!FO46=0,FO$22=$L$22),VLOOKUP(MASTER_DATA_PROCESSED!$C46,Backend!$Q$9:$T$52,3,FALSE),MASTER_DATA_NORMALIZED!FO46)</f>
        <v>0</v>
      </c>
      <c r="FP46" s="100" t="e">
        <f>IF(AND(MASTER_DATA_NORMALIZED!FP46=0,FP$22=$L$22),VLOOKUP(MASTER_DATA_PROCESSED!$C46,Backend!$Q$9:$T$52,3,FALSE),MASTER_DATA_NORMALIZED!FP46)</f>
        <v>#N/A</v>
      </c>
      <c r="FQ46" s="100">
        <f>IF(AND(MASTER_DATA_NORMALIZED!FQ46=0,FQ$22=$L$22),VLOOKUP(MASTER_DATA_PROCESSED!$C46,Backend!$Q$9:$T$52,3,FALSE),MASTER_DATA_NORMALIZED!FQ46)</f>
        <v>0</v>
      </c>
      <c r="FR46" s="100">
        <f>IF(AND(MASTER_DATA_NORMALIZED!FR46=0,FR$22=$L$22),VLOOKUP(MASTER_DATA_PROCESSED!$C46,Backend!$Q$9:$T$52,3,FALSE),MASTER_DATA_NORMALIZED!FR46)</f>
        <v>0</v>
      </c>
      <c r="FS46" s="100">
        <f>IF(AND(MASTER_DATA_NORMALIZED!FS46=0,FS$22=$L$22),VLOOKUP(MASTER_DATA_PROCESSED!$C46,Backend!$Q$9:$T$52,3,FALSE),MASTER_DATA_NORMALIZED!FS46)</f>
        <v>0</v>
      </c>
      <c r="FT46" s="100" t="e">
        <f>IF(AND(MASTER_DATA_NORMALIZED!FT46=0,FT$22=$L$22),VLOOKUP(MASTER_DATA_PROCESSED!$C46,Backend!$Q$9:$T$52,3,FALSE),MASTER_DATA_NORMALIZED!FT46)</f>
        <v>#N/A</v>
      </c>
      <c r="FU46" s="100">
        <f>IF(AND(MASTER_DATA_NORMALIZED!FU46=0,FU$22=$L$22),VLOOKUP(MASTER_DATA_PROCESSED!$C46,Backend!$Q$9:$T$52,3,FALSE),MASTER_DATA_NORMALIZED!FU46)</f>
        <v>0</v>
      </c>
      <c r="FV46" s="100">
        <f>IF(AND(MASTER_DATA_NORMALIZED!FV46=0,FV$22=$L$22),VLOOKUP(MASTER_DATA_PROCESSED!$C46,Backend!$Q$9:$T$52,3,FALSE),MASTER_DATA_NORMALIZED!FV46)</f>
        <v>0</v>
      </c>
      <c r="FW46" s="100">
        <f>IF(AND(MASTER_DATA_NORMALIZED!FW46=0,FW$22=$L$22),VLOOKUP(MASTER_DATA_PROCESSED!$C46,Backend!$Q$9:$T$52,3,FALSE),MASTER_DATA_NORMALIZED!FW46)</f>
        <v>0</v>
      </c>
      <c r="FX46" s="100" t="e">
        <f>IF(AND(MASTER_DATA_NORMALIZED!FX46=0,FX$22=$L$22),VLOOKUP(MASTER_DATA_PROCESSED!$C46,Backend!$Q$9:$T$52,3,FALSE),MASTER_DATA_NORMALIZED!FX46)</f>
        <v>#N/A</v>
      </c>
      <c r="FY46" s="100">
        <f>IF(AND(MASTER_DATA_NORMALIZED!FY46=0,FY$22=$L$22),VLOOKUP(MASTER_DATA_PROCESSED!$C46,Backend!$Q$9:$T$52,3,FALSE),MASTER_DATA_NORMALIZED!FY46)</f>
        <v>0</v>
      </c>
      <c r="FZ46" s="100">
        <f>IF(AND(MASTER_DATA_NORMALIZED!FZ46=0,FZ$22=$L$22),VLOOKUP(MASTER_DATA_PROCESSED!$C46,Backend!$Q$9:$T$52,3,FALSE),MASTER_DATA_NORMALIZED!FZ46)</f>
        <v>0</v>
      </c>
      <c r="GA46" s="100">
        <f>IF(AND(MASTER_DATA_NORMALIZED!GA46=0,GA$22=$L$22),VLOOKUP(MASTER_DATA_PROCESSED!$C46,Backend!$Q$9:$T$52,3,FALSE),MASTER_DATA_NORMALIZED!GA46)</f>
        <v>0</v>
      </c>
      <c r="GB46" s="100" t="e">
        <f>IF(AND(MASTER_DATA_NORMALIZED!GB46=0,GB$22=$L$22),VLOOKUP(MASTER_DATA_PROCESSED!$C46,Backend!$Q$9:$T$52,3,FALSE),MASTER_DATA_NORMALIZED!GB46)</f>
        <v>#N/A</v>
      </c>
      <c r="GC46" s="100">
        <f>IF(AND(MASTER_DATA_NORMALIZED!GC46=0,GC$22=$L$22),VLOOKUP(MASTER_DATA_PROCESSED!$C46,Backend!$Q$9:$T$52,3,FALSE),MASTER_DATA_NORMALIZED!GC46)</f>
        <v>0</v>
      </c>
      <c r="GD46" s="100">
        <f>IF(AND(MASTER_DATA_NORMALIZED!GD46=0,GD$22=$L$22),VLOOKUP(MASTER_DATA_PROCESSED!$C46,Backend!$Q$9:$T$52,3,FALSE),MASTER_DATA_NORMALIZED!GD46)</f>
        <v>0</v>
      </c>
      <c r="GE46" s="100">
        <f>IF(AND(MASTER_DATA_NORMALIZED!GE46=0,GE$22=$L$22),VLOOKUP(MASTER_DATA_PROCESSED!$C46,Backend!$Q$9:$T$52,3,FALSE),MASTER_DATA_NORMALIZED!GE46)</f>
        <v>0</v>
      </c>
      <c r="GF46" s="100" t="e">
        <f>IF(AND(MASTER_DATA_NORMALIZED!GF46=0,GF$22=$L$22),VLOOKUP(MASTER_DATA_PROCESSED!$C46,Backend!$Q$9:$T$52,3,FALSE),MASTER_DATA_NORMALIZED!GF46)</f>
        <v>#N/A</v>
      </c>
      <c r="GG46" s="100">
        <f>IF(AND(MASTER_DATA_NORMALIZED!GG46=0,GG$22=$L$22),VLOOKUP(MASTER_DATA_PROCESSED!$C46,Backend!$Q$9:$T$52,3,FALSE),MASTER_DATA_NORMALIZED!GG46)</f>
        <v>0</v>
      </c>
      <c r="GH46" s="100">
        <f>IF(AND(MASTER_DATA_NORMALIZED!GH46=0,GH$22=$L$22),VLOOKUP(MASTER_DATA_PROCESSED!$C46,Backend!$Q$9:$T$52,3,FALSE),MASTER_DATA_NORMALIZED!GH46)</f>
        <v>0</v>
      </c>
      <c r="GI46" s="100">
        <f>IF(AND(MASTER_DATA_NORMALIZED!GI46=0,GI$22=$L$22),VLOOKUP(MASTER_DATA_PROCESSED!$C46,Backend!$Q$9:$T$52,3,FALSE),MASTER_DATA_NORMALIZED!GI46)</f>
        <v>0</v>
      </c>
      <c r="GJ46" s="100" t="e">
        <f>IF(AND(MASTER_DATA_NORMALIZED!GJ46=0,GJ$22=$L$22),VLOOKUP(MASTER_DATA_PROCESSED!$C46,Backend!$Q$9:$T$52,3,FALSE),MASTER_DATA_NORMALIZED!GJ46)</f>
        <v>#N/A</v>
      </c>
      <c r="GK46" s="100">
        <f>IF(AND(MASTER_DATA_NORMALIZED!GK46=0,GK$22=$L$22),VLOOKUP(MASTER_DATA_PROCESSED!$C46,Backend!$Q$9:$T$52,3,FALSE),MASTER_DATA_NORMALIZED!GK46)</f>
        <v>0</v>
      </c>
      <c r="GL46" s="100">
        <f>IF(AND(MASTER_DATA_NORMALIZED!GL46=0,GL$22=$L$22),VLOOKUP(MASTER_DATA_PROCESSED!$C46,Backend!$Q$9:$T$52,3,FALSE),MASTER_DATA_NORMALIZED!GL46)</f>
        <v>0</v>
      </c>
      <c r="GM46" s="100">
        <f>IF(AND(MASTER_DATA_NORMALIZED!GM46=0,GM$22=$L$22),VLOOKUP(MASTER_DATA_PROCESSED!$C46,Backend!$Q$9:$T$52,3,FALSE),MASTER_DATA_NORMALIZED!GM46)</f>
        <v>0</v>
      </c>
      <c r="GN46" s="100" t="e">
        <f>IF(AND(MASTER_DATA_NORMALIZED!GN46=0,GN$22=$L$22),VLOOKUP(MASTER_DATA_PROCESSED!$C46,Backend!$Q$9:$T$52,3,FALSE),MASTER_DATA_NORMALIZED!GN46)</f>
        <v>#N/A</v>
      </c>
      <c r="GO46" s="100">
        <f>IF(AND(MASTER_DATA_NORMALIZED!GO46=0,GO$22=$L$22),VLOOKUP(MASTER_DATA_PROCESSED!$C46,Backend!$Q$9:$T$52,3,FALSE),MASTER_DATA_NORMALIZED!GO46)</f>
        <v>0</v>
      </c>
      <c r="GP46" s="100">
        <f>IF(AND(MASTER_DATA_NORMALIZED!GP46=0,GP$22=$L$22),VLOOKUP(MASTER_DATA_PROCESSED!$C46,Backend!$Q$9:$T$52,3,FALSE),MASTER_DATA_NORMALIZED!GP46)</f>
        <v>0</v>
      </c>
      <c r="GQ46" s="100">
        <f>IF(AND(MASTER_DATA_NORMALIZED!GQ46=0,GQ$22=$L$22),VLOOKUP(MASTER_DATA_PROCESSED!$C46,Backend!$Q$9:$T$52,3,FALSE),MASTER_DATA_NORMALIZED!GQ46)</f>
        <v>0</v>
      </c>
      <c r="GR46" s="100" t="e">
        <f>IF(AND(MASTER_DATA_NORMALIZED!GR46=0,GR$22=$L$22),VLOOKUP(MASTER_DATA_PROCESSED!$C46,Backend!$Q$9:$T$52,3,FALSE),MASTER_DATA_NORMALIZED!GR46)</f>
        <v>#N/A</v>
      </c>
      <c r="GS46" s="100">
        <f>IF(AND(MASTER_DATA_NORMALIZED!GS46=0,GS$22=$L$22),VLOOKUP(MASTER_DATA_PROCESSED!$C46,Backend!$Q$9:$T$52,3,FALSE),MASTER_DATA_NORMALIZED!GS46)</f>
        <v>0</v>
      </c>
      <c r="GT46" s="100">
        <f>IF(AND(MASTER_DATA_NORMALIZED!GT46=0,GT$22=$L$22),VLOOKUP(MASTER_DATA_PROCESSED!$C46,Backend!$Q$9:$T$52,3,FALSE),MASTER_DATA_NORMALIZED!GT46)</f>
        <v>0</v>
      </c>
      <c r="GU46" s="100">
        <f>IF(AND(MASTER_DATA_NORMALIZED!GU46=0,GU$22=$L$22),VLOOKUP(MASTER_DATA_PROCESSED!$C46,Backend!$Q$9:$T$52,3,FALSE),MASTER_DATA_NORMALIZED!GU46)</f>
        <v>0</v>
      </c>
      <c r="GV46" s="100" t="e">
        <f>IF(AND(MASTER_DATA_NORMALIZED!GV46=0,GV$22=$L$22),VLOOKUP(MASTER_DATA_PROCESSED!$C46,Backend!$Q$9:$T$52,3,FALSE),MASTER_DATA_NORMALIZED!GV46)</f>
        <v>#N/A</v>
      </c>
      <c r="GW46" s="100" t="e">
        <f>IF(AND(MASTER_DATA_NORMALIZED!GW46=0,GW$22=$L$22),VLOOKUP(MASTER_DATA_PROCESSED!$C46,Backend!$Q$9:$T$52,3,FALSE),MASTER_DATA_NORMALIZED!GW46)</f>
        <v>#REF!</v>
      </c>
      <c r="GX46" s="100" t="e">
        <f>IF(AND(MASTER_DATA_NORMALIZED!GX46=0,GX$22=$L$22),VLOOKUP(MASTER_DATA_PROCESSED!$C46,Backend!$Q$9:$T$52,3,FALSE),MASTER_DATA_NORMALIZED!GX46)</f>
        <v>#REF!</v>
      </c>
      <c r="GY46" s="100" t="e">
        <f>IF(AND(MASTER_DATA_NORMALIZED!GY46=0,GY$22=$L$22),VLOOKUP(MASTER_DATA_PROCESSED!$C46,Backend!$Q$9:$T$52,3,FALSE),MASTER_DATA_NORMALIZED!GY46)</f>
        <v>#REF!</v>
      </c>
    </row>
    <row r="47" spans="2:207" s="27" customFormat="1" ht="14.25" hidden="1" outlineLevel="2" x14ac:dyDescent="0.25">
      <c r="B47" s="26">
        <f t="shared" si="5"/>
        <v>20</v>
      </c>
      <c r="C47" s="55">
        <f t="shared" si="0"/>
        <v>213.4</v>
      </c>
      <c r="D47" s="82"/>
      <c r="E47" s="55"/>
      <c r="F47" s="55"/>
      <c r="G47" s="83">
        <v>213.4</v>
      </c>
      <c r="H47" s="41" t="s">
        <v>48</v>
      </c>
      <c r="I47" s="100">
        <f>IF(AND(MASTER_DATA_NORMALIZED!I47=0,I$22=$L$22),VLOOKUP(MASTER_DATA_PROCESSED!$C47,Backend!$Q$9:$T$52,3,FALSE),MASTER_DATA_NORMALIZED!I47)</f>
        <v>0</v>
      </c>
      <c r="J47" s="100">
        <f>IF(AND(MASTER_DATA_NORMALIZED!J47=0,J$22=$L$22),VLOOKUP(MASTER_DATA_PROCESSED!$C47,Backend!$Q$9:$T$52,3,FALSE),MASTER_DATA_NORMALIZED!J47)</f>
        <v>0</v>
      </c>
      <c r="K47" s="100">
        <f>IF(AND(MASTER_DATA_NORMALIZED!K47=0,K$22=$L$22),VLOOKUP(MASTER_DATA_PROCESSED!$C47,Backend!$Q$9:$T$52,3,FALSE),MASTER_DATA_NORMALIZED!K47)</f>
        <v>0</v>
      </c>
      <c r="L47" s="100" t="e">
        <f>IF(AND(MASTER_DATA_NORMALIZED!L47=0,L$22=$L$22),VLOOKUP(MASTER_DATA_PROCESSED!$C47,Backend!$Q$9:$T$52,3,FALSE),MASTER_DATA_NORMALIZED!L47)</f>
        <v>#N/A</v>
      </c>
      <c r="M47" s="100">
        <f>IF(AND(MASTER_DATA_NORMALIZED!M47=0,M$22=$L$22),VLOOKUP(MASTER_DATA_PROCESSED!$C47,Backend!$Q$9:$T$52,3,FALSE),MASTER_DATA_NORMALIZED!M47)</f>
        <v>0</v>
      </c>
      <c r="N47" s="100">
        <f>IF(AND(MASTER_DATA_NORMALIZED!N47=0,N$22=$L$22),VLOOKUP(MASTER_DATA_PROCESSED!$C47,Backend!$Q$9:$T$52,3,FALSE),MASTER_DATA_NORMALIZED!N47)</f>
        <v>0</v>
      </c>
      <c r="O47" s="100">
        <f>IF(AND(MASTER_DATA_NORMALIZED!O47=0,O$22=$L$22),VLOOKUP(MASTER_DATA_PROCESSED!$C47,Backend!$Q$9:$T$52,3,FALSE),MASTER_DATA_NORMALIZED!O47)</f>
        <v>0</v>
      </c>
      <c r="P47" s="100" t="e">
        <f>IF(AND(MASTER_DATA_NORMALIZED!P47=0,P$22=$L$22),VLOOKUP(MASTER_DATA_PROCESSED!$C47,Backend!$Q$9:$T$52,3,FALSE),MASTER_DATA_NORMALIZED!P47)</f>
        <v>#N/A</v>
      </c>
      <c r="Q47" s="100">
        <f>IF(AND(MASTER_DATA_NORMALIZED!Q47=0,Q$22=$L$22),VLOOKUP(MASTER_DATA_PROCESSED!$C47,Backend!$Q$9:$T$52,3,FALSE),MASTER_DATA_NORMALIZED!Q47)</f>
        <v>0</v>
      </c>
      <c r="R47" s="100">
        <f>IF(AND(MASTER_DATA_NORMALIZED!R47=0,R$22=$L$22),VLOOKUP(MASTER_DATA_PROCESSED!$C47,Backend!$Q$9:$T$52,3,FALSE),MASTER_DATA_NORMALIZED!R47)</f>
        <v>0</v>
      </c>
      <c r="S47" s="100">
        <f>IF(AND(MASTER_DATA_NORMALIZED!S47=0,S$22=$L$22),VLOOKUP(MASTER_DATA_PROCESSED!$C47,Backend!$Q$9:$T$52,3,FALSE),MASTER_DATA_NORMALIZED!S47)</f>
        <v>0</v>
      </c>
      <c r="T47" s="100" t="e">
        <f>IF(AND(MASTER_DATA_NORMALIZED!T47=0,T$22=$L$22),VLOOKUP(MASTER_DATA_PROCESSED!$C47,Backend!$Q$9:$T$52,3,FALSE),MASTER_DATA_NORMALIZED!T47)</f>
        <v>#N/A</v>
      </c>
      <c r="U47" s="100">
        <f>IF(AND(MASTER_DATA_NORMALIZED!U47=0,U$22=$L$22),VLOOKUP(MASTER_DATA_PROCESSED!$C47,Backend!$Q$9:$T$52,3,FALSE),MASTER_DATA_NORMALIZED!U47)</f>
        <v>0</v>
      </c>
      <c r="V47" s="100">
        <f>IF(AND(MASTER_DATA_NORMALIZED!V47=0,V$22=$L$22),VLOOKUP(MASTER_DATA_PROCESSED!$C47,Backend!$Q$9:$T$52,3,FALSE),MASTER_DATA_NORMALIZED!V47)</f>
        <v>0</v>
      </c>
      <c r="W47" s="100">
        <f>IF(AND(MASTER_DATA_NORMALIZED!W47=0,W$22=$L$22),VLOOKUP(MASTER_DATA_PROCESSED!$C47,Backend!$Q$9:$T$52,3,FALSE),MASTER_DATA_NORMALIZED!W47)</f>
        <v>0</v>
      </c>
      <c r="X47" s="100" t="e">
        <f>IF(AND(MASTER_DATA_NORMALIZED!X47=0,X$22=$L$22),VLOOKUP(MASTER_DATA_PROCESSED!$C47,Backend!$Q$9:$T$52,3,FALSE),MASTER_DATA_NORMALIZED!X47)</f>
        <v>#N/A</v>
      </c>
      <c r="Y47" s="100">
        <f>IF(AND(MASTER_DATA_NORMALIZED!Y47=0,Y$22=$L$22),VLOOKUP(MASTER_DATA_PROCESSED!$C47,Backend!$Q$9:$T$52,3,FALSE),MASTER_DATA_NORMALIZED!Y47)</f>
        <v>0</v>
      </c>
      <c r="Z47" s="100">
        <f>IF(AND(MASTER_DATA_NORMALIZED!Z47=0,Z$22=$L$22),VLOOKUP(MASTER_DATA_PROCESSED!$C47,Backend!$Q$9:$T$52,3,FALSE),MASTER_DATA_NORMALIZED!Z47)</f>
        <v>0</v>
      </c>
      <c r="AA47" s="100">
        <f>IF(AND(MASTER_DATA_NORMALIZED!AA47=0,AA$22=$L$22),VLOOKUP(MASTER_DATA_PROCESSED!$C47,Backend!$Q$9:$T$52,3,FALSE),MASTER_DATA_NORMALIZED!AA47)</f>
        <v>0</v>
      </c>
      <c r="AB47" s="100" t="e">
        <f>IF(AND(MASTER_DATA_NORMALIZED!AB47=0,AB$22=$L$22),VLOOKUP(MASTER_DATA_PROCESSED!$C47,Backend!$Q$9:$T$52,3,FALSE),MASTER_DATA_NORMALIZED!AB47)</f>
        <v>#N/A</v>
      </c>
      <c r="AC47" s="100">
        <f>IF(AND(MASTER_DATA_NORMALIZED!AC47=0,AC$22=$L$22),VLOOKUP(MASTER_DATA_PROCESSED!$C47,Backend!$Q$9:$T$52,3,FALSE),MASTER_DATA_NORMALIZED!AC47)</f>
        <v>0</v>
      </c>
      <c r="AD47" s="100">
        <f>IF(AND(MASTER_DATA_NORMALIZED!AD47=0,AD$22=$L$22),VLOOKUP(MASTER_DATA_PROCESSED!$C47,Backend!$Q$9:$T$52,3,FALSE),MASTER_DATA_NORMALIZED!AD47)</f>
        <v>0</v>
      </c>
      <c r="AE47" s="100">
        <f>IF(AND(MASTER_DATA_NORMALIZED!AE47=0,AE$22=$L$22),VLOOKUP(MASTER_DATA_PROCESSED!$C47,Backend!$Q$9:$T$52,3,FALSE),MASTER_DATA_NORMALIZED!AE47)</f>
        <v>0</v>
      </c>
      <c r="AF47" s="100" t="e">
        <f>IF(AND(MASTER_DATA_NORMALIZED!AF47=0,AF$22=$L$22),VLOOKUP(MASTER_DATA_PROCESSED!$C47,Backend!$Q$9:$T$52,3,FALSE),MASTER_DATA_NORMALIZED!AF47)</f>
        <v>#N/A</v>
      </c>
      <c r="AG47" s="100">
        <f>IF(AND(MASTER_DATA_NORMALIZED!AG47=0,AG$22=$L$22),VLOOKUP(MASTER_DATA_PROCESSED!$C47,Backend!$Q$9:$T$52,3,FALSE),MASTER_DATA_NORMALIZED!AG47)</f>
        <v>0</v>
      </c>
      <c r="AH47" s="100">
        <f>IF(AND(MASTER_DATA_NORMALIZED!AH47=0,AH$22=$L$22),VLOOKUP(MASTER_DATA_PROCESSED!$C47,Backend!$Q$9:$T$52,3,FALSE),MASTER_DATA_NORMALIZED!AH47)</f>
        <v>0</v>
      </c>
      <c r="AI47" s="100">
        <f>IF(AND(MASTER_DATA_NORMALIZED!AI47=0,AI$22=$L$22),VLOOKUP(MASTER_DATA_PROCESSED!$C47,Backend!$Q$9:$T$52,3,FALSE),MASTER_DATA_NORMALIZED!AI47)</f>
        <v>0</v>
      </c>
      <c r="AJ47" s="100" t="e">
        <f>IF(AND(MASTER_DATA_NORMALIZED!AJ47=0,AJ$22=$L$22),VLOOKUP(MASTER_DATA_PROCESSED!$C47,Backend!$Q$9:$T$52,3,FALSE),MASTER_DATA_NORMALIZED!AJ47)</f>
        <v>#N/A</v>
      </c>
      <c r="AK47" s="100">
        <f>IF(AND(MASTER_DATA_NORMALIZED!AK47=0,AK$22=$L$22),VLOOKUP(MASTER_DATA_PROCESSED!$C47,Backend!$Q$9:$T$52,3,FALSE),MASTER_DATA_NORMALIZED!AK47)</f>
        <v>0</v>
      </c>
      <c r="AL47" s="100">
        <f>IF(AND(MASTER_DATA_NORMALIZED!AL47=0,AL$22=$L$22),VLOOKUP(MASTER_DATA_PROCESSED!$C47,Backend!$Q$9:$T$52,3,FALSE),MASTER_DATA_NORMALIZED!AL47)</f>
        <v>0</v>
      </c>
      <c r="AM47" s="100">
        <f>IF(AND(MASTER_DATA_NORMALIZED!AM47=0,AM$22=$L$22),VLOOKUP(MASTER_DATA_PROCESSED!$C47,Backend!$Q$9:$T$52,3,FALSE),MASTER_DATA_NORMALIZED!AM47)</f>
        <v>0</v>
      </c>
      <c r="AN47" s="100" t="e">
        <f>IF(AND(MASTER_DATA_NORMALIZED!AN47=0,AN$22=$L$22),VLOOKUP(MASTER_DATA_PROCESSED!$C47,Backend!$Q$9:$T$52,3,FALSE),MASTER_DATA_NORMALIZED!AN47)</f>
        <v>#N/A</v>
      </c>
      <c r="AO47" s="100">
        <f>IF(AND(MASTER_DATA_NORMALIZED!AO47=0,AO$22=$L$22),VLOOKUP(MASTER_DATA_PROCESSED!$C47,Backend!$Q$9:$T$52,3,FALSE),MASTER_DATA_NORMALIZED!AO47)</f>
        <v>0</v>
      </c>
      <c r="AP47" s="100">
        <f>IF(AND(MASTER_DATA_NORMALIZED!AP47=0,AP$22=$L$22),VLOOKUP(MASTER_DATA_PROCESSED!$C47,Backend!$Q$9:$T$52,3,FALSE),MASTER_DATA_NORMALIZED!AP47)</f>
        <v>0</v>
      </c>
      <c r="AQ47" s="100">
        <f>IF(AND(MASTER_DATA_NORMALIZED!AQ47=0,AQ$22=$L$22),VLOOKUP(MASTER_DATA_PROCESSED!$C47,Backend!$Q$9:$T$52,3,FALSE),MASTER_DATA_NORMALIZED!AQ47)</f>
        <v>0</v>
      </c>
      <c r="AR47" s="100" t="e">
        <f>IF(AND(MASTER_DATA_NORMALIZED!AR47=0,AR$22=$L$22),VLOOKUP(MASTER_DATA_PROCESSED!$C47,Backend!$Q$9:$T$52,3,FALSE),MASTER_DATA_NORMALIZED!AR47)</f>
        <v>#N/A</v>
      </c>
      <c r="AS47" s="100">
        <f>IF(AND(MASTER_DATA_NORMALIZED!AS47=0,AS$22=$L$22),VLOOKUP(MASTER_DATA_PROCESSED!$C47,Backend!$Q$9:$T$52,3,FALSE),MASTER_DATA_NORMALIZED!AS47)</f>
        <v>0</v>
      </c>
      <c r="AT47" s="100">
        <f>IF(AND(MASTER_DATA_NORMALIZED!AT47=0,AT$22=$L$22),VLOOKUP(MASTER_DATA_PROCESSED!$C47,Backend!$Q$9:$T$52,3,FALSE),MASTER_DATA_NORMALIZED!AT47)</f>
        <v>0</v>
      </c>
      <c r="AU47" s="100">
        <f>IF(AND(MASTER_DATA_NORMALIZED!AU47=0,AU$22=$L$22),VLOOKUP(MASTER_DATA_PROCESSED!$C47,Backend!$Q$9:$T$52,3,FALSE),MASTER_DATA_NORMALIZED!AU47)</f>
        <v>0</v>
      </c>
      <c r="AV47" s="100" t="e">
        <f>IF(AND(MASTER_DATA_NORMALIZED!AV47=0,AV$22=$L$22),VLOOKUP(MASTER_DATA_PROCESSED!$C47,Backend!$Q$9:$T$52,3,FALSE),MASTER_DATA_NORMALIZED!AV47)</f>
        <v>#N/A</v>
      </c>
      <c r="AW47" s="100">
        <f>IF(AND(MASTER_DATA_NORMALIZED!AW47=0,AW$22=$L$22),VLOOKUP(MASTER_DATA_PROCESSED!$C47,Backend!$Q$9:$T$52,3,FALSE),MASTER_DATA_NORMALIZED!AW47)</f>
        <v>0</v>
      </c>
      <c r="AX47" s="100">
        <f>IF(AND(MASTER_DATA_NORMALIZED!AX47=0,AX$22=$L$22),VLOOKUP(MASTER_DATA_PROCESSED!$C47,Backend!$Q$9:$T$52,3,FALSE),MASTER_DATA_NORMALIZED!AX47)</f>
        <v>0</v>
      </c>
      <c r="AY47" s="100">
        <f>IF(AND(MASTER_DATA_NORMALIZED!AY47=0,AY$22=$L$22),VLOOKUP(MASTER_DATA_PROCESSED!$C47,Backend!$Q$9:$T$52,3,FALSE),MASTER_DATA_NORMALIZED!AY47)</f>
        <v>0</v>
      </c>
      <c r="AZ47" s="100" t="e">
        <f>IF(AND(MASTER_DATA_NORMALIZED!AZ47=0,AZ$22=$L$22),VLOOKUP(MASTER_DATA_PROCESSED!$C47,Backend!$Q$9:$T$52,3,FALSE),MASTER_DATA_NORMALIZED!AZ47)</f>
        <v>#N/A</v>
      </c>
      <c r="BA47" s="100">
        <f>IF(AND(MASTER_DATA_NORMALIZED!BA47=0,BA$22=$L$22),VLOOKUP(MASTER_DATA_PROCESSED!$C47,Backend!$Q$9:$T$52,3,FALSE),MASTER_DATA_NORMALIZED!BA47)</f>
        <v>0</v>
      </c>
      <c r="BB47" s="100">
        <f>IF(AND(MASTER_DATA_NORMALIZED!BB47=0,BB$22=$L$22),VLOOKUP(MASTER_DATA_PROCESSED!$C47,Backend!$Q$9:$T$52,3,FALSE),MASTER_DATA_NORMALIZED!BB47)</f>
        <v>0</v>
      </c>
      <c r="BC47" s="100">
        <f>IF(AND(MASTER_DATA_NORMALIZED!BC47=0,BC$22=$L$22),VLOOKUP(MASTER_DATA_PROCESSED!$C47,Backend!$Q$9:$T$52,3,FALSE),MASTER_DATA_NORMALIZED!BC47)</f>
        <v>0</v>
      </c>
      <c r="BD47" s="100" t="e">
        <f>IF(AND(MASTER_DATA_NORMALIZED!BD47=0,BD$22=$L$22),VLOOKUP(MASTER_DATA_PROCESSED!$C47,Backend!$Q$9:$T$52,3,FALSE),MASTER_DATA_NORMALIZED!BD47)</f>
        <v>#N/A</v>
      </c>
      <c r="BE47" s="100">
        <f>IF(AND(MASTER_DATA_NORMALIZED!BE47=0,BE$22=$L$22),VLOOKUP(MASTER_DATA_PROCESSED!$C47,Backend!$Q$9:$T$52,3,FALSE),MASTER_DATA_NORMALIZED!BE47)</f>
        <v>0</v>
      </c>
      <c r="BF47" s="100">
        <f>IF(AND(MASTER_DATA_NORMALIZED!BF47=0,BF$22=$L$22),VLOOKUP(MASTER_DATA_PROCESSED!$C47,Backend!$Q$9:$T$52,3,FALSE),MASTER_DATA_NORMALIZED!BF47)</f>
        <v>0</v>
      </c>
      <c r="BG47" s="100">
        <f>IF(AND(MASTER_DATA_NORMALIZED!BG47=0,BG$22=$L$22),VLOOKUP(MASTER_DATA_PROCESSED!$C47,Backend!$Q$9:$T$52,3,FALSE),MASTER_DATA_NORMALIZED!BG47)</f>
        <v>0</v>
      </c>
      <c r="BH47" s="100" t="e">
        <f>IF(AND(MASTER_DATA_NORMALIZED!BH47=0,BH$22=$L$22),VLOOKUP(MASTER_DATA_PROCESSED!$C47,Backend!$Q$9:$T$52,3,FALSE),MASTER_DATA_NORMALIZED!BH47)</f>
        <v>#N/A</v>
      </c>
      <c r="BI47" s="100">
        <f>IF(AND(MASTER_DATA_NORMALIZED!BI47=0,BI$22=$L$22),VLOOKUP(MASTER_DATA_PROCESSED!$C47,Backend!$Q$9:$T$52,3,FALSE),MASTER_DATA_NORMALIZED!BI47)</f>
        <v>0</v>
      </c>
      <c r="BJ47" s="100">
        <f>IF(AND(MASTER_DATA_NORMALIZED!BJ47=0,BJ$22=$L$22),VLOOKUP(MASTER_DATA_PROCESSED!$C47,Backend!$Q$9:$T$52,3,FALSE),MASTER_DATA_NORMALIZED!BJ47)</f>
        <v>0</v>
      </c>
      <c r="BK47" s="100">
        <f>IF(AND(MASTER_DATA_NORMALIZED!BK47=0,BK$22=$L$22),VLOOKUP(MASTER_DATA_PROCESSED!$C47,Backend!$Q$9:$T$52,3,FALSE),MASTER_DATA_NORMALIZED!BK47)</f>
        <v>0</v>
      </c>
      <c r="BL47" s="100" t="e">
        <f>IF(AND(MASTER_DATA_NORMALIZED!BL47=0,BL$22=$L$22),VLOOKUP(MASTER_DATA_PROCESSED!$C47,Backend!$Q$9:$T$52,3,FALSE),MASTER_DATA_NORMALIZED!BL47)</f>
        <v>#N/A</v>
      </c>
      <c r="BM47" s="100">
        <f>IF(AND(MASTER_DATA_NORMALIZED!BM47=0,BM$22=$L$22),VLOOKUP(MASTER_DATA_PROCESSED!$C47,Backend!$Q$9:$T$52,3,FALSE),MASTER_DATA_NORMALIZED!BM47)</f>
        <v>0</v>
      </c>
      <c r="BN47" s="100">
        <f>IF(AND(MASTER_DATA_NORMALIZED!BN47=0,BN$22=$L$22),VLOOKUP(MASTER_DATA_PROCESSED!$C47,Backend!$Q$9:$T$52,3,FALSE),MASTER_DATA_NORMALIZED!BN47)</f>
        <v>0</v>
      </c>
      <c r="BO47" s="100">
        <f>IF(AND(MASTER_DATA_NORMALIZED!BO47=0,BO$22=$L$22),VLOOKUP(MASTER_DATA_PROCESSED!$C47,Backend!$Q$9:$T$52,3,FALSE),MASTER_DATA_NORMALIZED!BO47)</f>
        <v>0</v>
      </c>
      <c r="BP47" s="100">
        <f>IF(AND(MASTER_DATA_NORMALIZED!BP47=0,BP$22=$L$22),VLOOKUP(MASTER_DATA_PROCESSED!$C47,Backend!$Q$9:$T$52,3,FALSE),MASTER_DATA_NORMALIZED!BP47)</f>
        <v>0.24027110575096722</v>
      </c>
      <c r="BQ47" s="100">
        <f>IF(AND(MASTER_DATA_NORMALIZED!BQ47=0,BQ$22=$L$22),VLOOKUP(MASTER_DATA_PROCESSED!$C47,Backend!$Q$9:$T$52,3,FALSE),MASTER_DATA_NORMALIZED!BQ47)</f>
        <v>0</v>
      </c>
      <c r="BR47" s="100">
        <f>IF(AND(MASTER_DATA_NORMALIZED!BR47=0,BR$22=$L$22),VLOOKUP(MASTER_DATA_PROCESSED!$C47,Backend!$Q$9:$T$52,3,FALSE),MASTER_DATA_NORMALIZED!BR47)</f>
        <v>0</v>
      </c>
      <c r="BS47" s="100">
        <f>IF(AND(MASTER_DATA_NORMALIZED!BS47=0,BS$22=$L$22),VLOOKUP(MASTER_DATA_PROCESSED!$C47,Backend!$Q$9:$T$52,3,FALSE),MASTER_DATA_NORMALIZED!BS47)</f>
        <v>0</v>
      </c>
      <c r="BT47" s="100">
        <f>IF(AND(MASTER_DATA_NORMALIZED!BT47=0,BT$22=$L$22),VLOOKUP(MASTER_DATA_PROCESSED!$C47,Backend!$Q$9:$T$52,3,FALSE),MASTER_DATA_NORMALIZED!BT47)</f>
        <v>0.18904027162560424</v>
      </c>
      <c r="BU47" s="100">
        <f>IF(AND(MASTER_DATA_NORMALIZED!BU47=0,BU$22=$L$22),VLOOKUP(MASTER_DATA_PROCESSED!$C47,Backend!$Q$9:$T$52,3,FALSE),MASTER_DATA_NORMALIZED!BU47)</f>
        <v>0</v>
      </c>
      <c r="BV47" s="100">
        <f>IF(AND(MASTER_DATA_NORMALIZED!BV47=0,BV$22=$L$22),VLOOKUP(MASTER_DATA_PROCESSED!$C47,Backend!$Q$9:$T$52,3,FALSE),MASTER_DATA_NORMALIZED!BV47)</f>
        <v>0</v>
      </c>
      <c r="BW47" s="100">
        <f>IF(AND(MASTER_DATA_NORMALIZED!BW47=0,BW$22=$L$22),VLOOKUP(MASTER_DATA_PROCESSED!$C47,Backend!$Q$9:$T$52,3,FALSE),MASTER_DATA_NORMALIZED!BW47)</f>
        <v>0</v>
      </c>
      <c r="BX47" s="100">
        <f>IF(AND(MASTER_DATA_NORMALIZED!BX47=0,BX$22=$L$22),VLOOKUP(MASTER_DATA_PROCESSED!$C47,Backend!$Q$9:$T$52,3,FALSE),MASTER_DATA_NORMALIZED!BX47)</f>
        <v>0.22473190693112707</v>
      </c>
      <c r="BY47" s="100">
        <f>IF(AND(MASTER_DATA_NORMALIZED!BY47=0,BY$22=$L$22),VLOOKUP(MASTER_DATA_PROCESSED!$C47,Backend!$Q$9:$T$52,3,FALSE),MASTER_DATA_NORMALIZED!BY47)</f>
        <v>0</v>
      </c>
      <c r="BZ47" s="100">
        <f>IF(AND(MASTER_DATA_NORMALIZED!BZ47=0,BZ$22=$L$22),VLOOKUP(MASTER_DATA_PROCESSED!$C47,Backend!$Q$9:$T$52,3,FALSE),MASTER_DATA_NORMALIZED!BZ47)</f>
        <v>0</v>
      </c>
      <c r="CA47" s="100">
        <f>IF(AND(MASTER_DATA_NORMALIZED!CA47=0,CA$22=$L$22),VLOOKUP(MASTER_DATA_PROCESSED!$C47,Backend!$Q$9:$T$52,3,FALSE),MASTER_DATA_NORMALIZED!CA47)</f>
        <v>0</v>
      </c>
      <c r="CB47" s="100">
        <f>IF(AND(MASTER_DATA_NORMALIZED!CB47=0,CB$22=$L$22),VLOOKUP(MASTER_DATA_PROCESSED!$C47,Backend!$Q$9:$T$52,3,FALSE),MASTER_DATA_NORMALIZED!CB47)</f>
        <v>0.18181562497501677</v>
      </c>
      <c r="CC47" s="100">
        <f>IF(AND(MASTER_DATA_NORMALIZED!CC47=0,CC$22=$L$22),VLOOKUP(MASTER_DATA_PROCESSED!$C47,Backend!$Q$9:$T$52,3,FALSE),MASTER_DATA_NORMALIZED!CC47)</f>
        <v>0</v>
      </c>
      <c r="CD47" s="100">
        <f>IF(AND(MASTER_DATA_NORMALIZED!CD47=0,CD$22=$L$22),VLOOKUP(MASTER_DATA_PROCESSED!$C47,Backend!$Q$9:$T$52,3,FALSE),MASTER_DATA_NORMALIZED!CD47)</f>
        <v>0</v>
      </c>
      <c r="CE47" s="100">
        <f>IF(AND(MASTER_DATA_NORMALIZED!CE47=0,CE$22=$L$22),VLOOKUP(MASTER_DATA_PROCESSED!$C47,Backend!$Q$9:$T$52,3,FALSE),MASTER_DATA_NORMALIZED!CE47)</f>
        <v>0</v>
      </c>
      <c r="CF47" s="100" t="e">
        <f>IF(AND(MASTER_DATA_NORMALIZED!CF47=0,CF$22=$L$22),VLOOKUP(MASTER_DATA_PROCESSED!$C47,Backend!$Q$9:$T$52,3,FALSE),MASTER_DATA_NORMALIZED!CF47)</f>
        <v>#N/A</v>
      </c>
      <c r="CG47" s="100">
        <f>IF(AND(MASTER_DATA_NORMALIZED!CG47=0,CG$22=$L$22),VLOOKUP(MASTER_DATA_PROCESSED!$C47,Backend!$Q$9:$T$52,3,FALSE),MASTER_DATA_NORMALIZED!CG47)</f>
        <v>0</v>
      </c>
      <c r="CH47" s="100">
        <f>IF(AND(MASTER_DATA_NORMALIZED!CH47=0,CH$22=$L$22),VLOOKUP(MASTER_DATA_PROCESSED!$C47,Backend!$Q$9:$T$52,3,FALSE),MASTER_DATA_NORMALIZED!CH47)</f>
        <v>0</v>
      </c>
      <c r="CI47" s="100">
        <f>IF(AND(MASTER_DATA_NORMALIZED!CI47=0,CI$22=$L$22),VLOOKUP(MASTER_DATA_PROCESSED!$C47,Backend!$Q$9:$T$52,3,FALSE),MASTER_DATA_NORMALIZED!CI47)</f>
        <v>0</v>
      </c>
      <c r="CJ47" s="100" t="e">
        <f>IF(AND(MASTER_DATA_NORMALIZED!CJ47=0,CJ$22=$L$22),VLOOKUP(MASTER_DATA_PROCESSED!$C47,Backend!$Q$9:$T$52,3,FALSE),MASTER_DATA_NORMALIZED!CJ47)</f>
        <v>#N/A</v>
      </c>
      <c r="CK47" s="100">
        <f>IF(AND(MASTER_DATA_NORMALIZED!CK47=0,CK$22=$L$22),VLOOKUP(MASTER_DATA_PROCESSED!$C47,Backend!$Q$9:$T$52,3,FALSE),MASTER_DATA_NORMALIZED!CK47)</f>
        <v>0</v>
      </c>
      <c r="CL47" s="100">
        <f>IF(AND(MASTER_DATA_NORMALIZED!CL47=0,CL$22=$L$22),VLOOKUP(MASTER_DATA_PROCESSED!$C47,Backend!$Q$9:$T$52,3,FALSE),MASTER_DATA_NORMALIZED!CL47)</f>
        <v>0</v>
      </c>
      <c r="CM47" s="100">
        <f>IF(AND(MASTER_DATA_NORMALIZED!CM47=0,CM$22=$L$22),VLOOKUP(MASTER_DATA_PROCESSED!$C47,Backend!$Q$9:$T$52,3,FALSE),MASTER_DATA_NORMALIZED!CM47)</f>
        <v>0</v>
      </c>
      <c r="CN47" s="100" t="e">
        <f>IF(AND(MASTER_DATA_NORMALIZED!CN47=0,CN$22=$L$22),VLOOKUP(MASTER_DATA_PROCESSED!$C47,Backend!$Q$9:$T$52,3,FALSE),MASTER_DATA_NORMALIZED!CN47)</f>
        <v>#N/A</v>
      </c>
      <c r="CO47" s="100">
        <f>IF(AND(MASTER_DATA_NORMALIZED!CO47=0,CO$22=$L$22),VLOOKUP(MASTER_DATA_PROCESSED!$C47,Backend!$Q$9:$T$52,3,FALSE),MASTER_DATA_NORMALIZED!CO47)</f>
        <v>0</v>
      </c>
      <c r="CP47" s="100">
        <f>IF(AND(MASTER_DATA_NORMALIZED!CP47=0,CP$22=$L$22),VLOOKUP(MASTER_DATA_PROCESSED!$C47,Backend!$Q$9:$T$52,3,FALSE),MASTER_DATA_NORMALIZED!CP47)</f>
        <v>0</v>
      </c>
      <c r="CQ47" s="100">
        <f>IF(AND(MASTER_DATA_NORMALIZED!CQ47=0,CQ$22=$L$22),VLOOKUP(MASTER_DATA_PROCESSED!$C47,Backend!$Q$9:$T$52,3,FALSE),MASTER_DATA_NORMALIZED!CQ47)</f>
        <v>0</v>
      </c>
      <c r="CR47" s="100" t="e">
        <f>IF(AND(MASTER_DATA_NORMALIZED!CR47=0,CR$22=$L$22),VLOOKUP(MASTER_DATA_PROCESSED!$C47,Backend!$Q$9:$T$52,3,FALSE),MASTER_DATA_NORMALIZED!CR47)</f>
        <v>#N/A</v>
      </c>
      <c r="CS47" s="100">
        <f>IF(AND(MASTER_DATA_NORMALIZED!CS47=0,CS$22=$L$22),VLOOKUP(MASTER_DATA_PROCESSED!$C47,Backend!$Q$9:$T$52,3,FALSE),MASTER_DATA_NORMALIZED!CS47)</f>
        <v>0</v>
      </c>
      <c r="CT47" s="100">
        <f>IF(AND(MASTER_DATA_NORMALIZED!CT47=0,CT$22=$L$22),VLOOKUP(MASTER_DATA_PROCESSED!$C47,Backend!$Q$9:$T$52,3,FALSE),MASTER_DATA_NORMALIZED!CT47)</f>
        <v>0</v>
      </c>
      <c r="CU47" s="100">
        <f>IF(AND(MASTER_DATA_NORMALIZED!CU47=0,CU$22=$L$22),VLOOKUP(MASTER_DATA_PROCESSED!$C47,Backend!$Q$9:$T$52,3,FALSE),MASTER_DATA_NORMALIZED!CU47)</f>
        <v>0</v>
      </c>
      <c r="CV47" s="100">
        <f>IF(AND(MASTER_DATA_NORMALIZED!CV47=0,CV$22=$L$22),VLOOKUP(MASTER_DATA_PROCESSED!$C47,Backend!$Q$9:$T$52,3,FALSE),MASTER_DATA_NORMALIZED!CV47)</f>
        <v>0.14909886628739227</v>
      </c>
      <c r="CW47" s="100">
        <f>IF(AND(MASTER_DATA_NORMALIZED!CW47=0,CW$22=$L$22),VLOOKUP(MASTER_DATA_PROCESSED!$C47,Backend!$Q$9:$T$52,3,FALSE),MASTER_DATA_NORMALIZED!CW47)</f>
        <v>0</v>
      </c>
      <c r="CX47" s="100">
        <f>IF(AND(MASTER_DATA_NORMALIZED!CX47=0,CX$22=$L$22),VLOOKUP(MASTER_DATA_PROCESSED!$C47,Backend!$Q$9:$T$52,3,FALSE),MASTER_DATA_NORMALIZED!CX47)</f>
        <v>0</v>
      </c>
      <c r="CY47" s="100">
        <f>IF(AND(MASTER_DATA_NORMALIZED!CY47=0,CY$22=$L$22),VLOOKUP(MASTER_DATA_PROCESSED!$C47,Backend!$Q$9:$T$52,3,FALSE),MASTER_DATA_NORMALIZED!CY47)</f>
        <v>0</v>
      </c>
      <c r="CZ47" s="100">
        <f>IF(AND(MASTER_DATA_NORMALIZED!CZ47=0,CZ$22=$L$22),VLOOKUP(MASTER_DATA_PROCESSED!$C47,Backend!$Q$9:$T$52,3,FALSE),MASTER_DATA_NORMALIZED!CZ47)</f>
        <v>0.28910700364029435</v>
      </c>
      <c r="DA47" s="100" t="e">
        <f>IF(AND(MASTER_DATA_NORMALIZED!DA47=0,DA$22=$L$22),VLOOKUP(MASTER_DATA_PROCESSED!$C47,Backend!$Q$9:$T$52,3,FALSE),MASTER_DATA_NORMALIZED!DA47)</f>
        <v>#DIV/0!</v>
      </c>
      <c r="DB47" s="100" t="e">
        <f>IF(AND(MASTER_DATA_NORMALIZED!DB47=0,DB$22=$L$22),VLOOKUP(MASTER_DATA_PROCESSED!$C47,Backend!$Q$9:$T$52,3,FALSE),MASTER_DATA_NORMALIZED!DB47)</f>
        <v>#DIV/0!</v>
      </c>
      <c r="DC47" s="100" t="e">
        <f>IF(AND(MASTER_DATA_NORMALIZED!DC47=0,DC$22=$L$22),VLOOKUP(MASTER_DATA_PROCESSED!$C47,Backend!$Q$9:$T$52,3,FALSE),MASTER_DATA_NORMALIZED!DC47)</f>
        <v>#DIV/0!</v>
      </c>
      <c r="DD47" s="100" t="e">
        <f>IF(AND(MASTER_DATA_NORMALIZED!DD47=0,DD$22=$L$22),VLOOKUP(MASTER_DATA_PROCESSED!$C47,Backend!$Q$9:$T$52,3,FALSE),MASTER_DATA_NORMALIZED!DD47)</f>
        <v>#N/A</v>
      </c>
      <c r="DE47" s="100">
        <f>IF(AND(MASTER_DATA_NORMALIZED!DE47=0,DE$22=$L$22),VLOOKUP(MASTER_DATA_PROCESSED!$C47,Backend!$Q$9:$T$52,3,FALSE),MASTER_DATA_NORMALIZED!DE47)</f>
        <v>0</v>
      </c>
      <c r="DF47" s="100">
        <f>IF(AND(MASTER_DATA_NORMALIZED!DF47=0,DF$22=$L$22),VLOOKUP(MASTER_DATA_PROCESSED!$C47,Backend!$Q$9:$T$52,3,FALSE),MASTER_DATA_NORMALIZED!DF47)</f>
        <v>0</v>
      </c>
      <c r="DG47" s="100">
        <f>IF(AND(MASTER_DATA_NORMALIZED!DG47=0,DG$22=$L$22),VLOOKUP(MASTER_DATA_PROCESSED!$C47,Backend!$Q$9:$T$52,3,FALSE),MASTER_DATA_NORMALIZED!DG47)</f>
        <v>0</v>
      </c>
      <c r="DH47" s="100" t="e">
        <f>IF(AND(MASTER_DATA_NORMALIZED!DH47=0,DH$22=$L$22),VLOOKUP(MASTER_DATA_PROCESSED!$C47,Backend!$Q$9:$T$52,3,FALSE),MASTER_DATA_NORMALIZED!DH47)</f>
        <v>#N/A</v>
      </c>
      <c r="DI47" s="100">
        <f>IF(AND(MASTER_DATA_NORMALIZED!DI47=0,DI$22=$L$22),VLOOKUP(MASTER_DATA_PROCESSED!$C47,Backend!$Q$9:$T$52,3,FALSE),MASTER_DATA_NORMALIZED!DI47)</f>
        <v>0</v>
      </c>
      <c r="DJ47" s="100">
        <f>IF(AND(MASTER_DATA_NORMALIZED!DJ47=0,DJ$22=$L$22),VLOOKUP(MASTER_DATA_PROCESSED!$C47,Backend!$Q$9:$T$52,3,FALSE),MASTER_DATA_NORMALIZED!DJ47)</f>
        <v>0</v>
      </c>
      <c r="DK47" s="100">
        <f>IF(AND(MASTER_DATA_NORMALIZED!DK47=0,DK$22=$L$22),VLOOKUP(MASTER_DATA_PROCESSED!$C47,Backend!$Q$9:$T$52,3,FALSE),MASTER_DATA_NORMALIZED!DK47)</f>
        <v>0</v>
      </c>
      <c r="DL47" s="100" t="e">
        <f>IF(AND(MASTER_DATA_NORMALIZED!DL47=0,DL$22=$L$22),VLOOKUP(MASTER_DATA_PROCESSED!$C47,Backend!$Q$9:$T$52,3,FALSE),MASTER_DATA_NORMALIZED!DL47)</f>
        <v>#N/A</v>
      </c>
      <c r="DM47" s="100">
        <f>IF(AND(MASTER_DATA_NORMALIZED!DM47=0,DM$22=$L$22),VLOOKUP(MASTER_DATA_PROCESSED!$C47,Backend!$Q$9:$T$52,3,FALSE),MASTER_DATA_NORMALIZED!DM47)</f>
        <v>0</v>
      </c>
      <c r="DN47" s="100">
        <f>IF(AND(MASTER_DATA_NORMALIZED!DN47=0,DN$22=$L$22),VLOOKUP(MASTER_DATA_PROCESSED!$C47,Backend!$Q$9:$T$52,3,FALSE),MASTER_DATA_NORMALIZED!DN47)</f>
        <v>0</v>
      </c>
      <c r="DO47" s="100">
        <f>IF(AND(MASTER_DATA_NORMALIZED!DO47=0,DO$22=$L$22),VLOOKUP(MASTER_DATA_PROCESSED!$C47,Backend!$Q$9:$T$52,3,FALSE),MASTER_DATA_NORMALIZED!DO47)</f>
        <v>0</v>
      </c>
      <c r="DP47" s="100" t="e">
        <f>IF(AND(MASTER_DATA_NORMALIZED!DP47=0,DP$22=$L$22),VLOOKUP(MASTER_DATA_PROCESSED!$C47,Backend!$Q$9:$T$52,3,FALSE),MASTER_DATA_NORMALIZED!DP47)</f>
        <v>#N/A</v>
      </c>
      <c r="DQ47" s="100">
        <f>IF(AND(MASTER_DATA_NORMALIZED!DQ47=0,DQ$22=$L$22),VLOOKUP(MASTER_DATA_PROCESSED!$C47,Backend!$Q$9:$T$52,3,FALSE),MASTER_DATA_NORMALIZED!DQ47)</f>
        <v>0</v>
      </c>
      <c r="DR47" s="100">
        <f>IF(AND(MASTER_DATA_NORMALIZED!DR47=0,DR$22=$L$22),VLOOKUP(MASTER_DATA_PROCESSED!$C47,Backend!$Q$9:$T$52,3,FALSE),MASTER_DATA_NORMALIZED!DR47)</f>
        <v>0</v>
      </c>
      <c r="DS47" s="100">
        <f>IF(AND(MASTER_DATA_NORMALIZED!DS47=0,DS$22=$L$22),VLOOKUP(MASTER_DATA_PROCESSED!$C47,Backend!$Q$9:$T$52,3,FALSE),MASTER_DATA_NORMALIZED!DS47)</f>
        <v>0</v>
      </c>
      <c r="DT47" s="100" t="e">
        <f>IF(AND(MASTER_DATA_NORMALIZED!DT47=0,DT$22=$L$22),VLOOKUP(MASTER_DATA_PROCESSED!$C47,Backend!$Q$9:$T$52,3,FALSE),MASTER_DATA_NORMALIZED!DT47)</f>
        <v>#N/A</v>
      </c>
      <c r="DU47" s="100">
        <f>IF(AND(MASTER_DATA_NORMALIZED!DU47=0,DU$22=$L$22),VLOOKUP(MASTER_DATA_PROCESSED!$C47,Backend!$Q$9:$T$52,3,FALSE),MASTER_DATA_NORMALIZED!DU47)</f>
        <v>0</v>
      </c>
      <c r="DV47" s="100">
        <f>IF(AND(MASTER_DATA_NORMALIZED!DV47=0,DV$22=$L$22),VLOOKUP(MASTER_DATA_PROCESSED!$C47,Backend!$Q$9:$T$52,3,FALSE),MASTER_DATA_NORMALIZED!DV47)</f>
        <v>0</v>
      </c>
      <c r="DW47" s="100">
        <f>IF(AND(MASTER_DATA_NORMALIZED!DW47=0,DW$22=$L$22),VLOOKUP(MASTER_DATA_PROCESSED!$C47,Backend!$Q$9:$T$52,3,FALSE),MASTER_DATA_NORMALIZED!DW47)</f>
        <v>0</v>
      </c>
      <c r="DX47" s="100" t="e">
        <f>IF(AND(MASTER_DATA_NORMALIZED!DX47=0,DX$22=$L$22),VLOOKUP(MASTER_DATA_PROCESSED!$C47,Backend!$Q$9:$T$52,3,FALSE),MASTER_DATA_NORMALIZED!DX47)</f>
        <v>#N/A</v>
      </c>
      <c r="DY47" s="100">
        <f>IF(AND(MASTER_DATA_NORMALIZED!DY47=0,DY$22=$L$22),VLOOKUP(MASTER_DATA_PROCESSED!$C47,Backend!$Q$9:$T$52,3,FALSE),MASTER_DATA_NORMALIZED!DY47)</f>
        <v>0</v>
      </c>
      <c r="DZ47" s="100">
        <f>IF(AND(MASTER_DATA_NORMALIZED!DZ47=0,DZ$22=$L$22),VLOOKUP(MASTER_DATA_PROCESSED!$C47,Backend!$Q$9:$T$52,3,FALSE),MASTER_DATA_NORMALIZED!DZ47)</f>
        <v>0</v>
      </c>
      <c r="EA47" s="100">
        <f>IF(AND(MASTER_DATA_NORMALIZED!EA47=0,EA$22=$L$22),VLOOKUP(MASTER_DATA_PROCESSED!$C47,Backend!$Q$9:$T$52,3,FALSE),MASTER_DATA_NORMALIZED!EA47)</f>
        <v>0</v>
      </c>
      <c r="EB47" s="100" t="e">
        <f>IF(AND(MASTER_DATA_NORMALIZED!EB47=0,EB$22=$L$22),VLOOKUP(MASTER_DATA_PROCESSED!$C47,Backend!$Q$9:$T$52,3,FALSE),MASTER_DATA_NORMALIZED!EB47)</f>
        <v>#N/A</v>
      </c>
      <c r="EC47" s="100" t="e">
        <f>IF(AND(MASTER_DATA_NORMALIZED!EC47=0,EC$22=$L$22),VLOOKUP(MASTER_DATA_PROCESSED!$C47,Backend!$Q$9:$T$52,3,FALSE),MASTER_DATA_NORMALIZED!EC47)</f>
        <v>#DIV/0!</v>
      </c>
      <c r="ED47" s="100" t="e">
        <f>IF(AND(MASTER_DATA_NORMALIZED!ED47=0,ED$22=$L$22),VLOOKUP(MASTER_DATA_PROCESSED!$C47,Backend!$Q$9:$T$52,3,FALSE),MASTER_DATA_NORMALIZED!ED47)</f>
        <v>#DIV/0!</v>
      </c>
      <c r="EE47" s="100" t="e">
        <f>IF(AND(MASTER_DATA_NORMALIZED!EE47=0,EE$22=$L$22),VLOOKUP(MASTER_DATA_PROCESSED!$C47,Backend!$Q$9:$T$52,3,FALSE),MASTER_DATA_NORMALIZED!EE47)</f>
        <v>#DIV/0!</v>
      </c>
      <c r="EF47" s="100" t="e">
        <f>IF(AND(MASTER_DATA_NORMALIZED!EF47=0,EF$22=$L$22),VLOOKUP(MASTER_DATA_PROCESSED!$C47,Backend!$Q$9:$T$52,3,FALSE),MASTER_DATA_NORMALIZED!EF47)</f>
        <v>#VALUE!</v>
      </c>
      <c r="EG47" s="100">
        <f>IF(AND(MASTER_DATA_NORMALIZED!EG47=0,EG$22=$L$22),VLOOKUP(MASTER_DATA_PROCESSED!$C47,Backend!$Q$9:$T$52,3,FALSE),MASTER_DATA_NORMALIZED!EG47)</f>
        <v>0</v>
      </c>
      <c r="EH47" s="100">
        <f>IF(AND(MASTER_DATA_NORMALIZED!EH47=0,EH$22=$L$22),VLOOKUP(MASTER_DATA_PROCESSED!$C47,Backend!$Q$9:$T$52,3,FALSE),MASTER_DATA_NORMALIZED!EH47)</f>
        <v>0</v>
      </c>
      <c r="EI47" s="100">
        <f>IF(AND(MASTER_DATA_NORMALIZED!EI47=0,EI$22=$L$22),VLOOKUP(MASTER_DATA_PROCESSED!$C47,Backend!$Q$9:$T$52,3,FALSE),MASTER_DATA_NORMALIZED!EI47)</f>
        <v>0</v>
      </c>
      <c r="EJ47" s="100" t="e">
        <f>IF(AND(MASTER_DATA_NORMALIZED!EJ47=0,EJ$22=$L$22),VLOOKUP(MASTER_DATA_PROCESSED!$C47,Backend!$Q$9:$T$52,3,FALSE),MASTER_DATA_NORMALIZED!EJ47)</f>
        <v>#N/A</v>
      </c>
      <c r="EK47" s="100">
        <f>IF(AND(MASTER_DATA_NORMALIZED!EK47=0,EK$22=$L$22),VLOOKUP(MASTER_DATA_PROCESSED!$C47,Backend!$Q$9:$T$52,3,FALSE),MASTER_DATA_NORMALIZED!EK47)</f>
        <v>0</v>
      </c>
      <c r="EL47" s="100">
        <f>IF(AND(MASTER_DATA_NORMALIZED!EL47=0,EL$22=$L$22),VLOOKUP(MASTER_DATA_PROCESSED!$C47,Backend!$Q$9:$T$52,3,FALSE),MASTER_DATA_NORMALIZED!EL47)</f>
        <v>0</v>
      </c>
      <c r="EM47" s="100">
        <f>IF(AND(MASTER_DATA_NORMALIZED!EM47=0,EM$22=$L$22),VLOOKUP(MASTER_DATA_PROCESSED!$C47,Backend!$Q$9:$T$52,3,FALSE),MASTER_DATA_NORMALIZED!EM47)</f>
        <v>0</v>
      </c>
      <c r="EN47" s="100" t="e">
        <f>IF(AND(MASTER_DATA_NORMALIZED!EN47=0,EN$22=$L$22),VLOOKUP(MASTER_DATA_PROCESSED!$C47,Backend!$Q$9:$T$52,3,FALSE),MASTER_DATA_NORMALIZED!EN47)</f>
        <v>#N/A</v>
      </c>
      <c r="EO47" s="100">
        <f>IF(AND(MASTER_DATA_NORMALIZED!EO47=0,EO$22=$L$22),VLOOKUP(MASTER_DATA_PROCESSED!$C47,Backend!$Q$9:$T$52,3,FALSE),MASTER_DATA_NORMALIZED!EO47)</f>
        <v>0</v>
      </c>
      <c r="EP47" s="100">
        <f>IF(AND(MASTER_DATA_NORMALIZED!EP47=0,EP$22=$L$22),VLOOKUP(MASTER_DATA_PROCESSED!$C47,Backend!$Q$9:$T$52,3,FALSE),MASTER_DATA_NORMALIZED!EP47)</f>
        <v>0</v>
      </c>
      <c r="EQ47" s="100">
        <f>IF(AND(MASTER_DATA_NORMALIZED!EQ47=0,EQ$22=$L$22),VLOOKUP(MASTER_DATA_PROCESSED!$C47,Backend!$Q$9:$T$52,3,FALSE),MASTER_DATA_NORMALIZED!EQ47)</f>
        <v>0</v>
      </c>
      <c r="ER47" s="100">
        <f>IF(AND(MASTER_DATA_NORMALIZED!ER47=0,ER$22=$L$22),VLOOKUP(MASTER_DATA_PROCESSED!$C47,Backend!$Q$9:$T$52,3,FALSE),MASTER_DATA_NORMALIZED!ER47)</f>
        <v>0.16343472369387171</v>
      </c>
      <c r="ES47" s="100">
        <f>IF(AND(MASTER_DATA_NORMALIZED!ES47=0,ES$22=$L$22),VLOOKUP(MASTER_DATA_PROCESSED!$C47,Backend!$Q$9:$T$52,3,FALSE),MASTER_DATA_NORMALIZED!ES47)</f>
        <v>0</v>
      </c>
      <c r="ET47" s="100">
        <f>IF(AND(MASTER_DATA_NORMALIZED!ET47=0,ET$22=$L$22),VLOOKUP(MASTER_DATA_PROCESSED!$C47,Backend!$Q$9:$T$52,3,FALSE),MASTER_DATA_NORMALIZED!ET47)</f>
        <v>0</v>
      </c>
      <c r="EU47" s="100">
        <f>IF(AND(MASTER_DATA_NORMALIZED!EU47=0,EU$22=$L$22),VLOOKUP(MASTER_DATA_PROCESSED!$C47,Backend!$Q$9:$T$52,3,FALSE),MASTER_DATA_NORMALIZED!EU47)</f>
        <v>0</v>
      </c>
      <c r="EV47" s="100">
        <f>IF(AND(MASTER_DATA_NORMALIZED!EV47=0,EV$22=$L$22),VLOOKUP(MASTER_DATA_PROCESSED!$C47,Backend!$Q$9:$T$52,3,FALSE),MASTER_DATA_NORMALIZED!EV47)</f>
        <v>0.16343472369387171</v>
      </c>
      <c r="EW47" s="100">
        <f>IF(AND(MASTER_DATA_NORMALIZED!EW47=0,EW$22=$L$22),VLOOKUP(MASTER_DATA_PROCESSED!$C47,Backend!$Q$9:$T$52,3,FALSE),MASTER_DATA_NORMALIZED!EW47)</f>
        <v>0</v>
      </c>
      <c r="EX47" s="100">
        <f>IF(AND(MASTER_DATA_NORMALIZED!EX47=0,EX$22=$L$22),VLOOKUP(MASTER_DATA_PROCESSED!$C47,Backend!$Q$9:$T$52,3,FALSE),MASTER_DATA_NORMALIZED!EX47)</f>
        <v>0</v>
      </c>
      <c r="EY47" s="100">
        <f>IF(AND(MASTER_DATA_NORMALIZED!EY47=0,EY$22=$L$22),VLOOKUP(MASTER_DATA_PROCESSED!$C47,Backend!$Q$9:$T$52,3,FALSE),MASTER_DATA_NORMALIZED!EY47)</f>
        <v>0</v>
      </c>
      <c r="EZ47" s="100" t="e">
        <f>IF(AND(MASTER_DATA_NORMALIZED!EZ47=0,EZ$22=$L$22),VLOOKUP(MASTER_DATA_PROCESSED!$C47,Backend!$Q$9:$T$52,3,FALSE),MASTER_DATA_NORMALIZED!EZ47)</f>
        <v>#N/A</v>
      </c>
      <c r="FA47" s="100">
        <f>IF(AND(MASTER_DATA_NORMALIZED!FA47=0,FA$22=$L$22),VLOOKUP(MASTER_DATA_PROCESSED!$C47,Backend!$Q$9:$T$52,3,FALSE),MASTER_DATA_NORMALIZED!FA47)</f>
        <v>0</v>
      </c>
      <c r="FB47" s="100">
        <f>IF(AND(MASTER_DATA_NORMALIZED!FB47=0,FB$22=$L$22),VLOOKUP(MASTER_DATA_PROCESSED!$C47,Backend!$Q$9:$T$52,3,FALSE),MASTER_DATA_NORMALIZED!FB47)</f>
        <v>0</v>
      </c>
      <c r="FC47" s="100">
        <f>IF(AND(MASTER_DATA_NORMALIZED!FC47=0,FC$22=$L$22),VLOOKUP(MASTER_DATA_PROCESSED!$C47,Backend!$Q$9:$T$52,3,FALSE),MASTER_DATA_NORMALIZED!FC47)</f>
        <v>0</v>
      </c>
      <c r="FD47" s="100" t="e">
        <f>IF(AND(MASTER_DATA_NORMALIZED!FD47=0,FD$22=$L$22),VLOOKUP(MASTER_DATA_PROCESSED!$C47,Backend!$Q$9:$T$52,3,FALSE),MASTER_DATA_NORMALIZED!FD47)</f>
        <v>#N/A</v>
      </c>
      <c r="FE47" s="100">
        <f>IF(AND(MASTER_DATA_NORMALIZED!FE47=0,FE$22=$L$22),VLOOKUP(MASTER_DATA_PROCESSED!$C47,Backend!$Q$9:$T$52,3,FALSE),MASTER_DATA_NORMALIZED!FE47)</f>
        <v>0</v>
      </c>
      <c r="FF47" s="100">
        <f>IF(AND(MASTER_DATA_NORMALIZED!FF47=0,FF$22=$L$22),VLOOKUP(MASTER_DATA_PROCESSED!$C47,Backend!$Q$9:$T$52,3,FALSE),MASTER_DATA_NORMALIZED!FF47)</f>
        <v>0</v>
      </c>
      <c r="FG47" s="100">
        <f>IF(AND(MASTER_DATA_NORMALIZED!FG47=0,FG$22=$L$22),VLOOKUP(MASTER_DATA_PROCESSED!$C47,Backend!$Q$9:$T$52,3,FALSE),MASTER_DATA_NORMALIZED!FG47)</f>
        <v>0</v>
      </c>
      <c r="FH47" s="100" t="e">
        <f>IF(AND(MASTER_DATA_NORMALIZED!FH47=0,FH$22=$L$22),VLOOKUP(MASTER_DATA_PROCESSED!$C47,Backend!$Q$9:$T$52,3,FALSE),MASTER_DATA_NORMALIZED!FH47)</f>
        <v>#N/A</v>
      </c>
      <c r="FI47" s="100">
        <f>IF(AND(MASTER_DATA_NORMALIZED!FI47=0,FI$22=$L$22),VLOOKUP(MASTER_DATA_PROCESSED!$C47,Backend!$Q$9:$T$52,3,FALSE),MASTER_DATA_NORMALIZED!FI47)</f>
        <v>0</v>
      </c>
      <c r="FJ47" s="100">
        <f>IF(AND(MASTER_DATA_NORMALIZED!FJ47=0,FJ$22=$L$22),VLOOKUP(MASTER_DATA_PROCESSED!$C47,Backend!$Q$9:$T$52,3,FALSE),MASTER_DATA_NORMALIZED!FJ47)</f>
        <v>0</v>
      </c>
      <c r="FK47" s="100">
        <f>IF(AND(MASTER_DATA_NORMALIZED!FK47=0,FK$22=$L$22),VLOOKUP(MASTER_DATA_PROCESSED!$C47,Backend!$Q$9:$T$52,3,FALSE),MASTER_DATA_NORMALIZED!FK47)</f>
        <v>0</v>
      </c>
      <c r="FL47" s="100" t="e">
        <f>IF(AND(MASTER_DATA_NORMALIZED!FL47=0,FL$22=$L$22),VLOOKUP(MASTER_DATA_PROCESSED!$C47,Backend!$Q$9:$T$52,3,FALSE),MASTER_DATA_NORMALIZED!FL47)</f>
        <v>#N/A</v>
      </c>
      <c r="FM47" s="100">
        <f>IF(AND(MASTER_DATA_NORMALIZED!FM47=0,FM$22=$L$22),VLOOKUP(MASTER_DATA_PROCESSED!$C47,Backend!$Q$9:$T$52,3,FALSE),MASTER_DATA_NORMALIZED!FM47)</f>
        <v>0</v>
      </c>
      <c r="FN47" s="100">
        <f>IF(AND(MASTER_DATA_NORMALIZED!FN47=0,FN$22=$L$22),VLOOKUP(MASTER_DATA_PROCESSED!$C47,Backend!$Q$9:$T$52,3,FALSE),MASTER_DATA_NORMALIZED!FN47)</f>
        <v>0</v>
      </c>
      <c r="FO47" s="100">
        <f>IF(AND(MASTER_DATA_NORMALIZED!FO47=0,FO$22=$L$22),VLOOKUP(MASTER_DATA_PROCESSED!$C47,Backend!$Q$9:$T$52,3,FALSE),MASTER_DATA_NORMALIZED!FO47)</f>
        <v>0</v>
      </c>
      <c r="FP47" s="100" t="e">
        <f>IF(AND(MASTER_DATA_NORMALIZED!FP47=0,FP$22=$L$22),VLOOKUP(MASTER_DATA_PROCESSED!$C47,Backend!$Q$9:$T$52,3,FALSE),MASTER_DATA_NORMALIZED!FP47)</f>
        <v>#N/A</v>
      </c>
      <c r="FQ47" s="100">
        <f>IF(AND(MASTER_DATA_NORMALIZED!FQ47=0,FQ$22=$L$22),VLOOKUP(MASTER_DATA_PROCESSED!$C47,Backend!$Q$9:$T$52,3,FALSE),MASTER_DATA_NORMALIZED!FQ47)</f>
        <v>0</v>
      </c>
      <c r="FR47" s="100">
        <f>IF(AND(MASTER_DATA_NORMALIZED!FR47=0,FR$22=$L$22),VLOOKUP(MASTER_DATA_PROCESSED!$C47,Backend!$Q$9:$T$52,3,FALSE),MASTER_DATA_NORMALIZED!FR47)</f>
        <v>0</v>
      </c>
      <c r="FS47" s="100">
        <f>IF(AND(MASTER_DATA_NORMALIZED!FS47=0,FS$22=$L$22),VLOOKUP(MASTER_DATA_PROCESSED!$C47,Backend!$Q$9:$T$52,3,FALSE),MASTER_DATA_NORMALIZED!FS47)</f>
        <v>0</v>
      </c>
      <c r="FT47" s="100" t="e">
        <f>IF(AND(MASTER_DATA_NORMALIZED!FT47=0,FT$22=$L$22),VLOOKUP(MASTER_DATA_PROCESSED!$C47,Backend!$Q$9:$T$52,3,FALSE),MASTER_DATA_NORMALIZED!FT47)</f>
        <v>#N/A</v>
      </c>
      <c r="FU47" s="100">
        <f>IF(AND(MASTER_DATA_NORMALIZED!FU47=0,FU$22=$L$22),VLOOKUP(MASTER_DATA_PROCESSED!$C47,Backend!$Q$9:$T$52,3,FALSE),MASTER_DATA_NORMALIZED!FU47)</f>
        <v>0</v>
      </c>
      <c r="FV47" s="100">
        <f>IF(AND(MASTER_DATA_NORMALIZED!FV47=0,FV$22=$L$22),VLOOKUP(MASTER_DATA_PROCESSED!$C47,Backend!$Q$9:$T$52,3,FALSE),MASTER_DATA_NORMALIZED!FV47)</f>
        <v>0</v>
      </c>
      <c r="FW47" s="100">
        <f>IF(AND(MASTER_DATA_NORMALIZED!FW47=0,FW$22=$L$22),VLOOKUP(MASTER_DATA_PROCESSED!$C47,Backend!$Q$9:$T$52,3,FALSE),MASTER_DATA_NORMALIZED!FW47)</f>
        <v>0</v>
      </c>
      <c r="FX47" s="100" t="e">
        <f>IF(AND(MASTER_DATA_NORMALIZED!FX47=0,FX$22=$L$22),VLOOKUP(MASTER_DATA_PROCESSED!$C47,Backend!$Q$9:$T$52,3,FALSE),MASTER_DATA_NORMALIZED!FX47)</f>
        <v>#N/A</v>
      </c>
      <c r="FY47" s="100">
        <f>IF(AND(MASTER_DATA_NORMALIZED!FY47=0,FY$22=$L$22),VLOOKUP(MASTER_DATA_PROCESSED!$C47,Backend!$Q$9:$T$52,3,FALSE),MASTER_DATA_NORMALIZED!FY47)</f>
        <v>0</v>
      </c>
      <c r="FZ47" s="100">
        <f>IF(AND(MASTER_DATA_NORMALIZED!FZ47=0,FZ$22=$L$22),VLOOKUP(MASTER_DATA_PROCESSED!$C47,Backend!$Q$9:$T$52,3,FALSE),MASTER_DATA_NORMALIZED!FZ47)</f>
        <v>0</v>
      </c>
      <c r="GA47" s="100">
        <f>IF(AND(MASTER_DATA_NORMALIZED!GA47=0,GA$22=$L$22),VLOOKUP(MASTER_DATA_PROCESSED!$C47,Backend!$Q$9:$T$52,3,FALSE),MASTER_DATA_NORMALIZED!GA47)</f>
        <v>0</v>
      </c>
      <c r="GB47" s="100" t="e">
        <f>IF(AND(MASTER_DATA_NORMALIZED!GB47=0,GB$22=$L$22),VLOOKUP(MASTER_DATA_PROCESSED!$C47,Backend!$Q$9:$T$52,3,FALSE),MASTER_DATA_NORMALIZED!GB47)</f>
        <v>#N/A</v>
      </c>
      <c r="GC47" s="100">
        <f>IF(AND(MASTER_DATA_NORMALIZED!GC47=0,GC$22=$L$22),VLOOKUP(MASTER_DATA_PROCESSED!$C47,Backend!$Q$9:$T$52,3,FALSE),MASTER_DATA_NORMALIZED!GC47)</f>
        <v>0</v>
      </c>
      <c r="GD47" s="100">
        <f>IF(AND(MASTER_DATA_NORMALIZED!GD47=0,GD$22=$L$22),VLOOKUP(MASTER_DATA_PROCESSED!$C47,Backend!$Q$9:$T$52,3,FALSE),MASTER_DATA_NORMALIZED!GD47)</f>
        <v>0</v>
      </c>
      <c r="GE47" s="100">
        <f>IF(AND(MASTER_DATA_NORMALIZED!GE47=0,GE$22=$L$22),VLOOKUP(MASTER_DATA_PROCESSED!$C47,Backend!$Q$9:$T$52,3,FALSE),MASTER_DATA_NORMALIZED!GE47)</f>
        <v>0</v>
      </c>
      <c r="GF47" s="100" t="e">
        <f>IF(AND(MASTER_DATA_NORMALIZED!GF47=0,GF$22=$L$22),VLOOKUP(MASTER_DATA_PROCESSED!$C47,Backend!$Q$9:$T$52,3,FALSE),MASTER_DATA_NORMALIZED!GF47)</f>
        <v>#N/A</v>
      </c>
      <c r="GG47" s="100">
        <f>IF(AND(MASTER_DATA_NORMALIZED!GG47=0,GG$22=$L$22),VLOOKUP(MASTER_DATA_PROCESSED!$C47,Backend!$Q$9:$T$52,3,FALSE),MASTER_DATA_NORMALIZED!GG47)</f>
        <v>0</v>
      </c>
      <c r="GH47" s="100">
        <f>IF(AND(MASTER_DATA_NORMALIZED!GH47=0,GH$22=$L$22),VLOOKUP(MASTER_DATA_PROCESSED!$C47,Backend!$Q$9:$T$52,3,FALSE),MASTER_DATA_NORMALIZED!GH47)</f>
        <v>0</v>
      </c>
      <c r="GI47" s="100">
        <f>IF(AND(MASTER_DATA_NORMALIZED!GI47=0,GI$22=$L$22),VLOOKUP(MASTER_DATA_PROCESSED!$C47,Backend!$Q$9:$T$52,3,FALSE),MASTER_DATA_NORMALIZED!GI47)</f>
        <v>0</v>
      </c>
      <c r="GJ47" s="100" t="e">
        <f>IF(AND(MASTER_DATA_NORMALIZED!GJ47=0,GJ$22=$L$22),VLOOKUP(MASTER_DATA_PROCESSED!$C47,Backend!$Q$9:$T$52,3,FALSE),MASTER_DATA_NORMALIZED!GJ47)</f>
        <v>#N/A</v>
      </c>
      <c r="GK47" s="100">
        <f>IF(AND(MASTER_DATA_NORMALIZED!GK47=0,GK$22=$L$22),VLOOKUP(MASTER_DATA_PROCESSED!$C47,Backend!$Q$9:$T$52,3,FALSE),MASTER_DATA_NORMALIZED!GK47)</f>
        <v>0</v>
      </c>
      <c r="GL47" s="100">
        <f>IF(AND(MASTER_DATA_NORMALIZED!GL47=0,GL$22=$L$22),VLOOKUP(MASTER_DATA_PROCESSED!$C47,Backend!$Q$9:$T$52,3,FALSE),MASTER_DATA_NORMALIZED!GL47)</f>
        <v>0</v>
      </c>
      <c r="GM47" s="100">
        <f>IF(AND(MASTER_DATA_NORMALIZED!GM47=0,GM$22=$L$22),VLOOKUP(MASTER_DATA_PROCESSED!$C47,Backend!$Q$9:$T$52,3,FALSE),MASTER_DATA_NORMALIZED!GM47)</f>
        <v>0</v>
      </c>
      <c r="GN47" s="100" t="e">
        <f>IF(AND(MASTER_DATA_NORMALIZED!GN47=0,GN$22=$L$22),VLOOKUP(MASTER_DATA_PROCESSED!$C47,Backend!$Q$9:$T$52,3,FALSE),MASTER_DATA_NORMALIZED!GN47)</f>
        <v>#N/A</v>
      </c>
      <c r="GO47" s="100">
        <f>IF(AND(MASTER_DATA_NORMALIZED!GO47=0,GO$22=$L$22),VLOOKUP(MASTER_DATA_PROCESSED!$C47,Backend!$Q$9:$T$52,3,FALSE),MASTER_DATA_NORMALIZED!GO47)</f>
        <v>0</v>
      </c>
      <c r="GP47" s="100">
        <f>IF(AND(MASTER_DATA_NORMALIZED!GP47=0,GP$22=$L$22),VLOOKUP(MASTER_DATA_PROCESSED!$C47,Backend!$Q$9:$T$52,3,FALSE),MASTER_DATA_NORMALIZED!GP47)</f>
        <v>0</v>
      </c>
      <c r="GQ47" s="100">
        <f>IF(AND(MASTER_DATA_NORMALIZED!GQ47=0,GQ$22=$L$22),VLOOKUP(MASTER_DATA_PROCESSED!$C47,Backend!$Q$9:$T$52,3,FALSE),MASTER_DATA_NORMALIZED!GQ47)</f>
        <v>0</v>
      </c>
      <c r="GR47" s="100" t="e">
        <f>IF(AND(MASTER_DATA_NORMALIZED!GR47=0,GR$22=$L$22),VLOOKUP(MASTER_DATA_PROCESSED!$C47,Backend!$Q$9:$T$52,3,FALSE),MASTER_DATA_NORMALIZED!GR47)</f>
        <v>#N/A</v>
      </c>
      <c r="GS47" s="100">
        <f>IF(AND(MASTER_DATA_NORMALIZED!GS47=0,GS$22=$L$22),VLOOKUP(MASTER_DATA_PROCESSED!$C47,Backend!$Q$9:$T$52,3,FALSE),MASTER_DATA_NORMALIZED!GS47)</f>
        <v>0</v>
      </c>
      <c r="GT47" s="100">
        <f>IF(AND(MASTER_DATA_NORMALIZED!GT47=0,GT$22=$L$22),VLOOKUP(MASTER_DATA_PROCESSED!$C47,Backend!$Q$9:$T$52,3,FALSE),MASTER_DATA_NORMALIZED!GT47)</f>
        <v>0</v>
      </c>
      <c r="GU47" s="100">
        <f>IF(AND(MASTER_DATA_NORMALIZED!GU47=0,GU$22=$L$22),VLOOKUP(MASTER_DATA_PROCESSED!$C47,Backend!$Q$9:$T$52,3,FALSE),MASTER_DATA_NORMALIZED!GU47)</f>
        <v>0</v>
      </c>
      <c r="GV47" s="100" t="e">
        <f>IF(AND(MASTER_DATA_NORMALIZED!GV47=0,GV$22=$L$22),VLOOKUP(MASTER_DATA_PROCESSED!$C47,Backend!$Q$9:$T$52,3,FALSE),MASTER_DATA_NORMALIZED!GV47)</f>
        <v>#N/A</v>
      </c>
      <c r="GW47" s="100" t="e">
        <f>IF(AND(MASTER_DATA_NORMALIZED!GW47=0,GW$22=$L$22),VLOOKUP(MASTER_DATA_PROCESSED!$C47,Backend!$Q$9:$T$52,3,FALSE),MASTER_DATA_NORMALIZED!GW47)</f>
        <v>#REF!</v>
      </c>
      <c r="GX47" s="100" t="e">
        <f>IF(AND(MASTER_DATA_NORMALIZED!GX47=0,GX$22=$L$22),VLOOKUP(MASTER_DATA_PROCESSED!$C47,Backend!$Q$9:$T$52,3,FALSE),MASTER_DATA_NORMALIZED!GX47)</f>
        <v>#REF!</v>
      </c>
      <c r="GY47" s="100" t="e">
        <f>IF(AND(MASTER_DATA_NORMALIZED!GY47=0,GY$22=$L$22),VLOOKUP(MASTER_DATA_PROCESSED!$C47,Backend!$Q$9:$T$52,3,FALSE),MASTER_DATA_NORMALIZED!GY47)</f>
        <v>#REF!</v>
      </c>
    </row>
    <row r="48" spans="2:207" hidden="1" outlineLevel="2" x14ac:dyDescent="0.3">
      <c r="B48" s="21">
        <f t="shared" si="5"/>
        <v>20</v>
      </c>
      <c r="C48" s="52">
        <f t="shared" si="0"/>
        <v>214</v>
      </c>
      <c r="D48" s="77"/>
      <c r="E48" s="52"/>
      <c r="F48" s="54">
        <v>214</v>
      </c>
      <c r="G48" s="78"/>
      <c r="H48" s="35" t="s">
        <v>223</v>
      </c>
      <c r="I48" s="97">
        <f>IF(AND(MASTER_DATA_NORMALIZED!I48=0,I$22=$L$22),VLOOKUP(MASTER_DATA_PROCESSED!$C48,Backend!$Q$9:$T$52,3,FALSE),MASTER_DATA_NORMALIZED!I48)</f>
        <v>0</v>
      </c>
      <c r="J48" s="97">
        <f>IF(AND(MASTER_DATA_NORMALIZED!J48=0,J$22=$L$22),VLOOKUP(MASTER_DATA_PROCESSED!$C48,Backend!$Q$9:$T$52,3,FALSE),MASTER_DATA_NORMALIZED!J48)</f>
        <v>0</v>
      </c>
      <c r="K48" s="97">
        <f>IF(AND(MASTER_DATA_NORMALIZED!K48=0,K$22=$L$22),VLOOKUP(MASTER_DATA_PROCESSED!$C48,Backend!$Q$9:$T$52,3,FALSE),MASTER_DATA_NORMALIZED!K48)</f>
        <v>0</v>
      </c>
      <c r="L48" s="97" t="e">
        <f>IF(AND(MASTER_DATA_NORMALIZED!L48=0,L$22=$L$22),VLOOKUP(MASTER_DATA_PROCESSED!$C48,Backend!$Q$9:$T$52,3,FALSE),MASTER_DATA_NORMALIZED!L48)</f>
        <v>#N/A</v>
      </c>
      <c r="M48" s="97">
        <f>IF(AND(MASTER_DATA_NORMALIZED!M48=0,M$22=$L$22),VLOOKUP(MASTER_DATA_PROCESSED!$C48,Backend!$Q$9:$T$52,3,FALSE),MASTER_DATA_NORMALIZED!M48)</f>
        <v>0</v>
      </c>
      <c r="N48" s="97">
        <f>IF(AND(MASTER_DATA_NORMALIZED!N48=0,N$22=$L$22),VLOOKUP(MASTER_DATA_PROCESSED!$C48,Backend!$Q$9:$T$52,3,FALSE),MASTER_DATA_NORMALIZED!N48)</f>
        <v>0</v>
      </c>
      <c r="O48" s="97">
        <f>IF(AND(MASTER_DATA_NORMALIZED!O48=0,O$22=$L$22),VLOOKUP(MASTER_DATA_PROCESSED!$C48,Backend!$Q$9:$T$52,3,FALSE),MASTER_DATA_NORMALIZED!O48)</f>
        <v>0</v>
      </c>
      <c r="P48" s="97" t="e">
        <f>IF(AND(MASTER_DATA_NORMALIZED!P48=0,P$22=$L$22),VLOOKUP(MASTER_DATA_PROCESSED!$C48,Backend!$Q$9:$T$52,3,FALSE),MASTER_DATA_NORMALIZED!P48)</f>
        <v>#N/A</v>
      </c>
      <c r="Q48" s="97">
        <f>IF(AND(MASTER_DATA_NORMALIZED!Q48=0,Q$22=$L$22),VLOOKUP(MASTER_DATA_PROCESSED!$C48,Backend!$Q$9:$T$52,3,FALSE),MASTER_DATA_NORMALIZED!Q48)</f>
        <v>0</v>
      </c>
      <c r="R48" s="97">
        <f>IF(AND(MASTER_DATA_NORMALIZED!R48=0,R$22=$L$22),VLOOKUP(MASTER_DATA_PROCESSED!$C48,Backend!$Q$9:$T$52,3,FALSE),MASTER_DATA_NORMALIZED!R48)</f>
        <v>0</v>
      </c>
      <c r="S48" s="97">
        <f>IF(AND(MASTER_DATA_NORMALIZED!S48=0,S$22=$L$22),VLOOKUP(MASTER_DATA_PROCESSED!$C48,Backend!$Q$9:$T$52,3,FALSE),MASTER_DATA_NORMALIZED!S48)</f>
        <v>0</v>
      </c>
      <c r="T48" s="97" t="e">
        <f>IF(AND(MASTER_DATA_NORMALIZED!T48=0,T$22=$L$22),VLOOKUP(MASTER_DATA_PROCESSED!$C48,Backend!$Q$9:$T$52,3,FALSE),MASTER_DATA_NORMALIZED!T48)</f>
        <v>#N/A</v>
      </c>
      <c r="U48" s="97">
        <f>IF(AND(MASTER_DATA_NORMALIZED!U48=0,U$22=$L$22),VLOOKUP(MASTER_DATA_PROCESSED!$C48,Backend!$Q$9:$T$52,3,FALSE),MASTER_DATA_NORMALIZED!U48)</f>
        <v>0</v>
      </c>
      <c r="V48" s="97">
        <f>IF(AND(MASTER_DATA_NORMALIZED!V48=0,V$22=$L$22),VLOOKUP(MASTER_DATA_PROCESSED!$C48,Backend!$Q$9:$T$52,3,FALSE),MASTER_DATA_NORMALIZED!V48)</f>
        <v>0</v>
      </c>
      <c r="W48" s="97">
        <f>IF(AND(MASTER_DATA_NORMALIZED!W48=0,W$22=$L$22),VLOOKUP(MASTER_DATA_PROCESSED!$C48,Backend!$Q$9:$T$52,3,FALSE),MASTER_DATA_NORMALIZED!W48)</f>
        <v>0</v>
      </c>
      <c r="X48" s="97" t="e">
        <f>IF(AND(MASTER_DATA_NORMALIZED!X48=0,X$22=$L$22),VLOOKUP(MASTER_DATA_PROCESSED!$C48,Backend!$Q$9:$T$52,3,FALSE),MASTER_DATA_NORMALIZED!X48)</f>
        <v>#N/A</v>
      </c>
      <c r="Y48" s="97">
        <f>IF(AND(MASTER_DATA_NORMALIZED!Y48=0,Y$22=$L$22),VLOOKUP(MASTER_DATA_PROCESSED!$C48,Backend!$Q$9:$T$52,3,FALSE),MASTER_DATA_NORMALIZED!Y48)</f>
        <v>0</v>
      </c>
      <c r="Z48" s="97">
        <f>IF(AND(MASTER_DATA_NORMALIZED!Z48=0,Z$22=$L$22),VLOOKUP(MASTER_DATA_PROCESSED!$C48,Backend!$Q$9:$T$52,3,FALSE),MASTER_DATA_NORMALIZED!Z48)</f>
        <v>0</v>
      </c>
      <c r="AA48" s="97">
        <f>IF(AND(MASTER_DATA_NORMALIZED!AA48=0,AA$22=$L$22),VLOOKUP(MASTER_DATA_PROCESSED!$C48,Backend!$Q$9:$T$52,3,FALSE),MASTER_DATA_NORMALIZED!AA48)</f>
        <v>0</v>
      </c>
      <c r="AB48" s="97" t="e">
        <f>IF(AND(MASTER_DATA_NORMALIZED!AB48=0,AB$22=$L$22),VLOOKUP(MASTER_DATA_PROCESSED!$C48,Backend!$Q$9:$T$52,3,FALSE),MASTER_DATA_NORMALIZED!AB48)</f>
        <v>#N/A</v>
      </c>
      <c r="AC48" s="97">
        <f>IF(AND(MASTER_DATA_NORMALIZED!AC48=0,AC$22=$L$22),VLOOKUP(MASTER_DATA_PROCESSED!$C48,Backend!$Q$9:$T$52,3,FALSE),MASTER_DATA_NORMALIZED!AC48)</f>
        <v>0</v>
      </c>
      <c r="AD48" s="97">
        <f>IF(AND(MASTER_DATA_NORMALIZED!AD48=0,AD$22=$L$22),VLOOKUP(MASTER_DATA_PROCESSED!$C48,Backend!$Q$9:$T$52,3,FALSE),MASTER_DATA_NORMALIZED!AD48)</f>
        <v>0</v>
      </c>
      <c r="AE48" s="97">
        <f>IF(AND(MASTER_DATA_NORMALIZED!AE48=0,AE$22=$L$22),VLOOKUP(MASTER_DATA_PROCESSED!$C48,Backend!$Q$9:$T$52,3,FALSE),MASTER_DATA_NORMALIZED!AE48)</f>
        <v>0</v>
      </c>
      <c r="AF48" s="97" t="e">
        <f>IF(AND(MASTER_DATA_NORMALIZED!AF48=0,AF$22=$L$22),VLOOKUP(MASTER_DATA_PROCESSED!$C48,Backend!$Q$9:$T$52,3,FALSE),MASTER_DATA_NORMALIZED!AF48)</f>
        <v>#N/A</v>
      </c>
      <c r="AG48" s="97">
        <f>IF(AND(MASTER_DATA_NORMALIZED!AG48=0,AG$22=$L$22),VLOOKUP(MASTER_DATA_PROCESSED!$C48,Backend!$Q$9:$T$52,3,FALSE),MASTER_DATA_NORMALIZED!AG48)</f>
        <v>0</v>
      </c>
      <c r="AH48" s="97">
        <f>IF(AND(MASTER_DATA_NORMALIZED!AH48=0,AH$22=$L$22),VLOOKUP(MASTER_DATA_PROCESSED!$C48,Backend!$Q$9:$T$52,3,FALSE),MASTER_DATA_NORMALIZED!AH48)</f>
        <v>0</v>
      </c>
      <c r="AI48" s="97">
        <f>IF(AND(MASTER_DATA_NORMALIZED!AI48=0,AI$22=$L$22),VLOOKUP(MASTER_DATA_PROCESSED!$C48,Backend!$Q$9:$T$52,3,FALSE),MASTER_DATA_NORMALIZED!AI48)</f>
        <v>0</v>
      </c>
      <c r="AJ48" s="97" t="e">
        <f>IF(AND(MASTER_DATA_NORMALIZED!AJ48=0,AJ$22=$L$22),VLOOKUP(MASTER_DATA_PROCESSED!$C48,Backend!$Q$9:$T$52,3,FALSE),MASTER_DATA_NORMALIZED!AJ48)</f>
        <v>#N/A</v>
      </c>
      <c r="AK48" s="97">
        <f>IF(AND(MASTER_DATA_NORMALIZED!AK48=0,AK$22=$L$22),VLOOKUP(MASTER_DATA_PROCESSED!$C48,Backend!$Q$9:$T$52,3,FALSE),MASTER_DATA_NORMALIZED!AK48)</f>
        <v>0</v>
      </c>
      <c r="AL48" s="97">
        <f>IF(AND(MASTER_DATA_NORMALIZED!AL48=0,AL$22=$L$22),VLOOKUP(MASTER_DATA_PROCESSED!$C48,Backend!$Q$9:$T$52,3,FALSE),MASTER_DATA_NORMALIZED!AL48)</f>
        <v>0</v>
      </c>
      <c r="AM48" s="97">
        <f>IF(AND(MASTER_DATA_NORMALIZED!AM48=0,AM$22=$L$22),VLOOKUP(MASTER_DATA_PROCESSED!$C48,Backend!$Q$9:$T$52,3,FALSE),MASTER_DATA_NORMALIZED!AM48)</f>
        <v>0</v>
      </c>
      <c r="AN48" s="97" t="e">
        <f>IF(AND(MASTER_DATA_NORMALIZED!AN48=0,AN$22=$L$22),VLOOKUP(MASTER_DATA_PROCESSED!$C48,Backend!$Q$9:$T$52,3,FALSE),MASTER_DATA_NORMALIZED!AN48)</f>
        <v>#N/A</v>
      </c>
      <c r="AO48" s="97">
        <f>IF(AND(MASTER_DATA_NORMALIZED!AO48=0,AO$22=$L$22),VLOOKUP(MASTER_DATA_PROCESSED!$C48,Backend!$Q$9:$T$52,3,FALSE),MASTER_DATA_NORMALIZED!AO48)</f>
        <v>0</v>
      </c>
      <c r="AP48" s="97">
        <f>IF(AND(MASTER_DATA_NORMALIZED!AP48=0,AP$22=$L$22),VLOOKUP(MASTER_DATA_PROCESSED!$C48,Backend!$Q$9:$T$52,3,FALSE),MASTER_DATA_NORMALIZED!AP48)</f>
        <v>0</v>
      </c>
      <c r="AQ48" s="97">
        <f>IF(AND(MASTER_DATA_NORMALIZED!AQ48=0,AQ$22=$L$22),VLOOKUP(MASTER_DATA_PROCESSED!$C48,Backend!$Q$9:$T$52,3,FALSE),MASTER_DATA_NORMALIZED!AQ48)</f>
        <v>0</v>
      </c>
      <c r="AR48" s="97" t="e">
        <f>IF(AND(MASTER_DATA_NORMALIZED!AR48=0,AR$22=$L$22),VLOOKUP(MASTER_DATA_PROCESSED!$C48,Backend!$Q$9:$T$52,3,FALSE),MASTER_DATA_NORMALIZED!AR48)</f>
        <v>#N/A</v>
      </c>
      <c r="AS48" s="97">
        <f>IF(AND(MASTER_DATA_NORMALIZED!AS48=0,AS$22=$L$22),VLOOKUP(MASTER_DATA_PROCESSED!$C48,Backend!$Q$9:$T$52,3,FALSE),MASTER_DATA_NORMALIZED!AS48)</f>
        <v>0</v>
      </c>
      <c r="AT48" s="97">
        <f>IF(AND(MASTER_DATA_NORMALIZED!AT48=0,AT$22=$L$22),VLOOKUP(MASTER_DATA_PROCESSED!$C48,Backend!$Q$9:$T$52,3,FALSE),MASTER_DATA_NORMALIZED!AT48)</f>
        <v>0</v>
      </c>
      <c r="AU48" s="97">
        <f>IF(AND(MASTER_DATA_NORMALIZED!AU48=0,AU$22=$L$22),VLOOKUP(MASTER_DATA_PROCESSED!$C48,Backend!$Q$9:$T$52,3,FALSE),MASTER_DATA_NORMALIZED!AU48)</f>
        <v>0</v>
      </c>
      <c r="AV48" s="97" t="e">
        <f>IF(AND(MASTER_DATA_NORMALIZED!AV48=0,AV$22=$L$22),VLOOKUP(MASTER_DATA_PROCESSED!$C48,Backend!$Q$9:$T$52,3,FALSE),MASTER_DATA_NORMALIZED!AV48)</f>
        <v>#N/A</v>
      </c>
      <c r="AW48" s="97">
        <f>IF(AND(MASTER_DATA_NORMALIZED!AW48=0,AW$22=$L$22),VLOOKUP(MASTER_DATA_PROCESSED!$C48,Backend!$Q$9:$T$52,3,FALSE),MASTER_DATA_NORMALIZED!AW48)</f>
        <v>0</v>
      </c>
      <c r="AX48" s="97">
        <f>IF(AND(MASTER_DATA_NORMALIZED!AX48=0,AX$22=$L$22),VLOOKUP(MASTER_DATA_PROCESSED!$C48,Backend!$Q$9:$T$52,3,FALSE),MASTER_DATA_NORMALIZED!AX48)</f>
        <v>0</v>
      </c>
      <c r="AY48" s="97">
        <f>IF(AND(MASTER_DATA_NORMALIZED!AY48=0,AY$22=$L$22),VLOOKUP(MASTER_DATA_PROCESSED!$C48,Backend!$Q$9:$T$52,3,FALSE),MASTER_DATA_NORMALIZED!AY48)</f>
        <v>0</v>
      </c>
      <c r="AZ48" s="97" t="e">
        <f>IF(AND(MASTER_DATA_NORMALIZED!AZ48=0,AZ$22=$L$22),VLOOKUP(MASTER_DATA_PROCESSED!$C48,Backend!$Q$9:$T$52,3,FALSE),MASTER_DATA_NORMALIZED!AZ48)</f>
        <v>#N/A</v>
      </c>
      <c r="BA48" s="97">
        <f>IF(AND(MASTER_DATA_NORMALIZED!BA48=0,BA$22=$L$22),VLOOKUP(MASTER_DATA_PROCESSED!$C48,Backend!$Q$9:$T$52,3,FALSE),MASTER_DATA_NORMALIZED!BA48)</f>
        <v>0</v>
      </c>
      <c r="BB48" s="97">
        <f>IF(AND(MASTER_DATA_NORMALIZED!BB48=0,BB$22=$L$22),VLOOKUP(MASTER_DATA_PROCESSED!$C48,Backend!$Q$9:$T$52,3,FALSE),MASTER_DATA_NORMALIZED!BB48)</f>
        <v>0</v>
      </c>
      <c r="BC48" s="97">
        <f>IF(AND(MASTER_DATA_NORMALIZED!BC48=0,BC$22=$L$22),VLOOKUP(MASTER_DATA_PROCESSED!$C48,Backend!$Q$9:$T$52,3,FALSE),MASTER_DATA_NORMALIZED!BC48)</f>
        <v>0</v>
      </c>
      <c r="BD48" s="97" t="e">
        <f>IF(AND(MASTER_DATA_NORMALIZED!BD48=0,BD$22=$L$22),VLOOKUP(MASTER_DATA_PROCESSED!$C48,Backend!$Q$9:$T$52,3,FALSE),MASTER_DATA_NORMALIZED!BD48)</f>
        <v>#N/A</v>
      </c>
      <c r="BE48" s="97">
        <f>IF(AND(MASTER_DATA_NORMALIZED!BE48=0,BE$22=$L$22),VLOOKUP(MASTER_DATA_PROCESSED!$C48,Backend!$Q$9:$T$52,3,FALSE),MASTER_DATA_NORMALIZED!BE48)</f>
        <v>0</v>
      </c>
      <c r="BF48" s="97">
        <f>IF(AND(MASTER_DATA_NORMALIZED!BF48=0,BF$22=$L$22),VLOOKUP(MASTER_DATA_PROCESSED!$C48,Backend!$Q$9:$T$52,3,FALSE),MASTER_DATA_NORMALIZED!BF48)</f>
        <v>0</v>
      </c>
      <c r="BG48" s="97">
        <f>IF(AND(MASTER_DATA_NORMALIZED!BG48=0,BG$22=$L$22),VLOOKUP(MASTER_DATA_PROCESSED!$C48,Backend!$Q$9:$T$52,3,FALSE),MASTER_DATA_NORMALIZED!BG48)</f>
        <v>0</v>
      </c>
      <c r="BH48" s="97" t="e">
        <f>IF(AND(MASTER_DATA_NORMALIZED!BH48=0,BH$22=$L$22),VLOOKUP(MASTER_DATA_PROCESSED!$C48,Backend!$Q$9:$T$52,3,FALSE),MASTER_DATA_NORMALIZED!BH48)</f>
        <v>#N/A</v>
      </c>
      <c r="BI48" s="97">
        <f>IF(AND(MASTER_DATA_NORMALIZED!BI48=0,BI$22=$L$22),VLOOKUP(MASTER_DATA_PROCESSED!$C48,Backend!$Q$9:$T$52,3,FALSE),MASTER_DATA_NORMALIZED!BI48)</f>
        <v>0</v>
      </c>
      <c r="BJ48" s="97">
        <f>IF(AND(MASTER_DATA_NORMALIZED!BJ48=0,BJ$22=$L$22),VLOOKUP(MASTER_DATA_PROCESSED!$C48,Backend!$Q$9:$T$52,3,FALSE),MASTER_DATA_NORMALIZED!BJ48)</f>
        <v>0</v>
      </c>
      <c r="BK48" s="97">
        <f>IF(AND(MASTER_DATA_NORMALIZED!BK48=0,BK$22=$L$22),VLOOKUP(MASTER_DATA_PROCESSED!$C48,Backend!$Q$9:$T$52,3,FALSE),MASTER_DATA_NORMALIZED!BK48)</f>
        <v>0</v>
      </c>
      <c r="BL48" s="97" t="e">
        <f>IF(AND(MASTER_DATA_NORMALIZED!BL48=0,BL$22=$L$22),VLOOKUP(MASTER_DATA_PROCESSED!$C48,Backend!$Q$9:$T$52,3,FALSE),MASTER_DATA_NORMALIZED!BL48)</f>
        <v>#N/A</v>
      </c>
      <c r="BM48" s="97">
        <f>IF(AND(MASTER_DATA_NORMALIZED!BM48=0,BM$22=$L$22),VLOOKUP(MASTER_DATA_PROCESSED!$C48,Backend!$Q$9:$T$52,3,FALSE),MASTER_DATA_NORMALIZED!BM48)</f>
        <v>0</v>
      </c>
      <c r="BN48" s="97">
        <f>IF(AND(MASTER_DATA_NORMALIZED!BN48=0,BN$22=$L$22),VLOOKUP(MASTER_DATA_PROCESSED!$C48,Backend!$Q$9:$T$52,3,FALSE),MASTER_DATA_NORMALIZED!BN48)</f>
        <v>0</v>
      </c>
      <c r="BO48" s="97">
        <f>IF(AND(MASTER_DATA_NORMALIZED!BO48=0,BO$22=$L$22),VLOOKUP(MASTER_DATA_PROCESSED!$C48,Backend!$Q$9:$T$52,3,FALSE),MASTER_DATA_NORMALIZED!BO48)</f>
        <v>0</v>
      </c>
      <c r="BP48" s="97">
        <f>IF(AND(MASTER_DATA_NORMALIZED!BP48=0,BP$22=$L$22),VLOOKUP(MASTER_DATA_PROCESSED!$C48,Backend!$Q$9:$T$52,3,FALSE),MASTER_DATA_NORMALIZED!BP48)</f>
        <v>127.98857083946284</v>
      </c>
      <c r="BQ48" s="97">
        <f>IF(AND(MASTER_DATA_NORMALIZED!BQ48=0,BQ$22=$L$22),VLOOKUP(MASTER_DATA_PROCESSED!$C48,Backend!$Q$9:$T$52,3,FALSE),MASTER_DATA_NORMALIZED!BQ48)</f>
        <v>0</v>
      </c>
      <c r="BR48" s="97">
        <f>IF(AND(MASTER_DATA_NORMALIZED!BR48=0,BR$22=$L$22),VLOOKUP(MASTER_DATA_PROCESSED!$C48,Backend!$Q$9:$T$52,3,FALSE),MASTER_DATA_NORMALIZED!BR48)</f>
        <v>0</v>
      </c>
      <c r="BS48" s="97">
        <f>IF(AND(MASTER_DATA_NORMALIZED!BS48=0,BS$22=$L$22),VLOOKUP(MASTER_DATA_PROCESSED!$C48,Backend!$Q$9:$T$52,3,FALSE),MASTER_DATA_NORMALIZED!BS48)</f>
        <v>0</v>
      </c>
      <c r="BT48" s="97">
        <f>IF(AND(MASTER_DATA_NORMALIZED!BT48=0,BT$22=$L$22),VLOOKUP(MASTER_DATA_PROCESSED!$C48,Backend!$Q$9:$T$52,3,FALSE),MASTER_DATA_NORMALIZED!BT48)</f>
        <v>90.879156582086949</v>
      </c>
      <c r="BU48" s="97">
        <f>IF(AND(MASTER_DATA_NORMALIZED!BU48=0,BU$22=$L$22),VLOOKUP(MASTER_DATA_PROCESSED!$C48,Backend!$Q$9:$T$52,3,FALSE),MASTER_DATA_NORMALIZED!BU48)</f>
        <v>0</v>
      </c>
      <c r="BV48" s="97">
        <f>IF(AND(MASTER_DATA_NORMALIZED!BV48=0,BV$22=$L$22),VLOOKUP(MASTER_DATA_PROCESSED!$C48,Backend!$Q$9:$T$52,3,FALSE),MASTER_DATA_NORMALIZED!BV48)</f>
        <v>0</v>
      </c>
      <c r="BW48" s="97">
        <f>IF(AND(MASTER_DATA_NORMALIZED!BW48=0,BW$22=$L$22),VLOOKUP(MASTER_DATA_PROCESSED!$C48,Backend!$Q$9:$T$52,3,FALSE),MASTER_DATA_NORMALIZED!BW48)</f>
        <v>0</v>
      </c>
      <c r="BX48" s="97">
        <f>IF(AND(MASTER_DATA_NORMALIZED!BX48=0,BX$22=$L$22),VLOOKUP(MASTER_DATA_PROCESSED!$C48,Backend!$Q$9:$T$52,3,FALSE),MASTER_DATA_NORMALIZED!BX48)</f>
        <v>245.26898051947222</v>
      </c>
      <c r="BY48" s="97">
        <f>IF(AND(MASTER_DATA_NORMALIZED!BY48=0,BY$22=$L$22),VLOOKUP(MASTER_DATA_PROCESSED!$C48,Backend!$Q$9:$T$52,3,FALSE),MASTER_DATA_NORMALIZED!BY48)</f>
        <v>0</v>
      </c>
      <c r="BZ48" s="97">
        <f>IF(AND(MASTER_DATA_NORMALIZED!BZ48=0,BZ$22=$L$22),VLOOKUP(MASTER_DATA_PROCESSED!$C48,Backend!$Q$9:$T$52,3,FALSE),MASTER_DATA_NORMALIZED!BZ48)</f>
        <v>0</v>
      </c>
      <c r="CA48" s="97">
        <f>IF(AND(MASTER_DATA_NORMALIZED!CA48=0,CA$22=$L$22),VLOOKUP(MASTER_DATA_PROCESSED!$C48,Backend!$Q$9:$T$52,3,FALSE),MASTER_DATA_NORMALIZED!CA48)</f>
        <v>0</v>
      </c>
      <c r="CB48" s="97">
        <f>IF(AND(MASTER_DATA_NORMALIZED!CB48=0,CB$22=$L$22),VLOOKUP(MASTER_DATA_PROCESSED!$C48,Backend!$Q$9:$T$52,3,FALSE),MASTER_DATA_NORMALIZED!CB48)</f>
        <v>91.512149995671734</v>
      </c>
      <c r="CC48" s="97">
        <f>IF(AND(MASTER_DATA_NORMALIZED!CC48=0,CC$22=$L$22),VLOOKUP(MASTER_DATA_PROCESSED!$C48,Backend!$Q$9:$T$52,3,FALSE),MASTER_DATA_NORMALIZED!CC48)</f>
        <v>0</v>
      </c>
      <c r="CD48" s="97">
        <f>IF(AND(MASTER_DATA_NORMALIZED!CD48=0,CD$22=$L$22),VLOOKUP(MASTER_DATA_PROCESSED!$C48,Backend!$Q$9:$T$52,3,FALSE),MASTER_DATA_NORMALIZED!CD48)</f>
        <v>0</v>
      </c>
      <c r="CE48" s="97">
        <f>IF(AND(MASTER_DATA_NORMALIZED!CE48=0,CE$22=$L$22),VLOOKUP(MASTER_DATA_PROCESSED!$C48,Backend!$Q$9:$T$52,3,FALSE),MASTER_DATA_NORMALIZED!CE48)</f>
        <v>0</v>
      </c>
      <c r="CF48" s="97">
        <f>IF(AND(MASTER_DATA_NORMALIZED!CF48=0,CF$22=$L$22),VLOOKUP(MASTER_DATA_PROCESSED!$C48,Backend!$Q$9:$T$52,3,FALSE),MASTER_DATA_NORMALIZED!CF48)</f>
        <v>55.602649896987536</v>
      </c>
      <c r="CG48" s="97">
        <f>IF(AND(MASTER_DATA_NORMALIZED!CG48=0,CG$22=$L$22),VLOOKUP(MASTER_DATA_PROCESSED!$C48,Backend!$Q$9:$T$52,3,FALSE),MASTER_DATA_NORMALIZED!CG48)</f>
        <v>0</v>
      </c>
      <c r="CH48" s="97">
        <f>IF(AND(MASTER_DATA_NORMALIZED!CH48=0,CH$22=$L$22),VLOOKUP(MASTER_DATA_PROCESSED!$C48,Backend!$Q$9:$T$52,3,FALSE),MASTER_DATA_NORMALIZED!CH48)</f>
        <v>0</v>
      </c>
      <c r="CI48" s="97">
        <f>IF(AND(MASTER_DATA_NORMALIZED!CI48=0,CI$22=$L$22),VLOOKUP(MASTER_DATA_PROCESSED!$C48,Backend!$Q$9:$T$52,3,FALSE),MASTER_DATA_NORMALIZED!CI48)</f>
        <v>0</v>
      </c>
      <c r="CJ48" s="97" t="e">
        <f>IF(AND(MASTER_DATA_NORMALIZED!CJ48=0,CJ$22=$L$22),VLOOKUP(MASTER_DATA_PROCESSED!$C48,Backend!$Q$9:$T$52,3,FALSE),MASTER_DATA_NORMALIZED!CJ48)</f>
        <v>#N/A</v>
      </c>
      <c r="CK48" s="97">
        <f>IF(AND(MASTER_DATA_NORMALIZED!CK48=0,CK$22=$L$22),VLOOKUP(MASTER_DATA_PROCESSED!$C48,Backend!$Q$9:$T$52,3,FALSE),MASTER_DATA_NORMALIZED!CK48)</f>
        <v>0</v>
      </c>
      <c r="CL48" s="97">
        <f>IF(AND(MASTER_DATA_NORMALIZED!CL48=0,CL$22=$L$22),VLOOKUP(MASTER_DATA_PROCESSED!$C48,Backend!$Q$9:$T$52,3,FALSE),MASTER_DATA_NORMALIZED!CL48)</f>
        <v>0</v>
      </c>
      <c r="CM48" s="97">
        <f>IF(AND(MASTER_DATA_NORMALIZED!CM48=0,CM$22=$L$22),VLOOKUP(MASTER_DATA_PROCESSED!$C48,Backend!$Q$9:$T$52,3,FALSE),MASTER_DATA_NORMALIZED!CM48)</f>
        <v>0</v>
      </c>
      <c r="CN48" s="97" t="e">
        <f>IF(AND(MASTER_DATA_NORMALIZED!CN48=0,CN$22=$L$22),VLOOKUP(MASTER_DATA_PROCESSED!$C48,Backend!$Q$9:$T$52,3,FALSE),MASTER_DATA_NORMALIZED!CN48)</f>
        <v>#N/A</v>
      </c>
      <c r="CO48" s="97">
        <f>IF(AND(MASTER_DATA_NORMALIZED!CO48=0,CO$22=$L$22),VLOOKUP(MASTER_DATA_PROCESSED!$C48,Backend!$Q$9:$T$52,3,FALSE),MASTER_DATA_NORMALIZED!CO48)</f>
        <v>0</v>
      </c>
      <c r="CP48" s="97">
        <f>IF(AND(MASTER_DATA_NORMALIZED!CP48=0,CP$22=$L$22),VLOOKUP(MASTER_DATA_PROCESSED!$C48,Backend!$Q$9:$T$52,3,FALSE),MASTER_DATA_NORMALIZED!CP48)</f>
        <v>0</v>
      </c>
      <c r="CQ48" s="97">
        <f>IF(AND(MASTER_DATA_NORMALIZED!CQ48=0,CQ$22=$L$22),VLOOKUP(MASTER_DATA_PROCESSED!$C48,Backend!$Q$9:$T$52,3,FALSE),MASTER_DATA_NORMALIZED!CQ48)</f>
        <v>0</v>
      </c>
      <c r="CR48" s="97" t="e">
        <f>IF(AND(MASTER_DATA_NORMALIZED!CR48=0,CR$22=$L$22),VLOOKUP(MASTER_DATA_PROCESSED!$C48,Backend!$Q$9:$T$52,3,FALSE),MASTER_DATA_NORMALIZED!CR48)</f>
        <v>#N/A</v>
      </c>
      <c r="CS48" s="97">
        <f>IF(AND(MASTER_DATA_NORMALIZED!CS48=0,CS$22=$L$22),VLOOKUP(MASTER_DATA_PROCESSED!$C48,Backend!$Q$9:$T$52,3,FALSE),MASTER_DATA_NORMALIZED!CS48)</f>
        <v>0</v>
      </c>
      <c r="CT48" s="97">
        <f>IF(AND(MASTER_DATA_NORMALIZED!CT48=0,CT$22=$L$22),VLOOKUP(MASTER_DATA_PROCESSED!$C48,Backend!$Q$9:$T$52,3,FALSE),MASTER_DATA_NORMALIZED!CT48)</f>
        <v>0</v>
      </c>
      <c r="CU48" s="97">
        <f>IF(AND(MASTER_DATA_NORMALIZED!CU48=0,CU$22=$L$22),VLOOKUP(MASTER_DATA_PROCESSED!$C48,Backend!$Q$9:$T$52,3,FALSE),MASTER_DATA_NORMALIZED!CU48)</f>
        <v>0</v>
      </c>
      <c r="CV48" s="97">
        <f>IF(AND(MASTER_DATA_NORMALIZED!CV48=0,CV$22=$L$22),VLOOKUP(MASTER_DATA_PROCESSED!$C48,Backend!$Q$9:$T$52,3,FALSE),MASTER_DATA_NORMALIZED!CV48)</f>
        <v>50.264984864644696</v>
      </c>
      <c r="CW48" s="97">
        <f>IF(AND(MASTER_DATA_NORMALIZED!CW48=0,CW$22=$L$22),VLOOKUP(MASTER_DATA_PROCESSED!$C48,Backend!$Q$9:$T$52,3,FALSE),MASTER_DATA_NORMALIZED!CW48)</f>
        <v>0</v>
      </c>
      <c r="CX48" s="97">
        <f>IF(AND(MASTER_DATA_NORMALIZED!CX48=0,CX$22=$L$22),VLOOKUP(MASTER_DATA_PROCESSED!$C48,Backend!$Q$9:$T$52,3,FALSE),MASTER_DATA_NORMALIZED!CX48)</f>
        <v>0</v>
      </c>
      <c r="CY48" s="97">
        <f>IF(AND(MASTER_DATA_NORMALIZED!CY48=0,CY$22=$L$22),VLOOKUP(MASTER_DATA_PROCESSED!$C48,Backend!$Q$9:$T$52,3,FALSE),MASTER_DATA_NORMALIZED!CY48)</f>
        <v>0</v>
      </c>
      <c r="CZ48" s="97">
        <f>IF(AND(MASTER_DATA_NORMALIZED!CZ48=0,CZ$22=$L$22),VLOOKUP(MASTER_DATA_PROCESSED!$C48,Backend!$Q$9:$T$52,3,FALSE),MASTER_DATA_NORMALIZED!CZ48)</f>
        <v>54.231630965890638</v>
      </c>
      <c r="DA48" s="97" t="e">
        <f>IF(AND(MASTER_DATA_NORMALIZED!DA48=0,DA$22=$L$22),VLOOKUP(MASTER_DATA_PROCESSED!$C48,Backend!$Q$9:$T$52,3,FALSE),MASTER_DATA_NORMALIZED!DA48)</f>
        <v>#DIV/0!</v>
      </c>
      <c r="DB48" s="97" t="e">
        <f>IF(AND(MASTER_DATA_NORMALIZED!DB48=0,DB$22=$L$22),VLOOKUP(MASTER_DATA_PROCESSED!$C48,Backend!$Q$9:$T$52,3,FALSE),MASTER_DATA_NORMALIZED!DB48)</f>
        <v>#DIV/0!</v>
      </c>
      <c r="DC48" s="97" t="e">
        <f>IF(AND(MASTER_DATA_NORMALIZED!DC48=0,DC$22=$L$22),VLOOKUP(MASTER_DATA_PROCESSED!$C48,Backend!$Q$9:$T$52,3,FALSE),MASTER_DATA_NORMALIZED!DC48)</f>
        <v>#DIV/0!</v>
      </c>
      <c r="DD48" s="97" t="e">
        <f>IF(AND(MASTER_DATA_NORMALIZED!DD48=0,DD$22=$L$22),VLOOKUP(MASTER_DATA_PROCESSED!$C48,Backend!$Q$9:$T$52,3,FALSE),MASTER_DATA_NORMALIZED!DD48)</f>
        <v>#N/A</v>
      </c>
      <c r="DE48" s="97">
        <f>IF(AND(MASTER_DATA_NORMALIZED!DE48=0,DE$22=$L$22),VLOOKUP(MASTER_DATA_PROCESSED!$C48,Backend!$Q$9:$T$52,3,FALSE),MASTER_DATA_NORMALIZED!DE48)</f>
        <v>0</v>
      </c>
      <c r="DF48" s="97">
        <f>IF(AND(MASTER_DATA_NORMALIZED!DF48=0,DF$22=$L$22),VLOOKUP(MASTER_DATA_PROCESSED!$C48,Backend!$Q$9:$T$52,3,FALSE),MASTER_DATA_NORMALIZED!DF48)</f>
        <v>0</v>
      </c>
      <c r="DG48" s="97">
        <f>IF(AND(MASTER_DATA_NORMALIZED!DG48=0,DG$22=$L$22),VLOOKUP(MASTER_DATA_PROCESSED!$C48,Backend!$Q$9:$T$52,3,FALSE),MASTER_DATA_NORMALIZED!DG48)</f>
        <v>0</v>
      </c>
      <c r="DH48" s="97" t="e">
        <f>IF(AND(MASTER_DATA_NORMALIZED!DH48=0,DH$22=$L$22),VLOOKUP(MASTER_DATA_PROCESSED!$C48,Backend!$Q$9:$T$52,3,FALSE),MASTER_DATA_NORMALIZED!DH48)</f>
        <v>#N/A</v>
      </c>
      <c r="DI48" s="97">
        <f>IF(AND(MASTER_DATA_NORMALIZED!DI48=0,DI$22=$L$22),VLOOKUP(MASTER_DATA_PROCESSED!$C48,Backend!$Q$9:$T$52,3,FALSE),MASTER_DATA_NORMALIZED!DI48)</f>
        <v>0</v>
      </c>
      <c r="DJ48" s="97">
        <f>IF(AND(MASTER_DATA_NORMALIZED!DJ48=0,DJ$22=$L$22),VLOOKUP(MASTER_DATA_PROCESSED!$C48,Backend!$Q$9:$T$52,3,FALSE),MASTER_DATA_NORMALIZED!DJ48)</f>
        <v>0</v>
      </c>
      <c r="DK48" s="97">
        <f>IF(AND(MASTER_DATA_NORMALIZED!DK48=0,DK$22=$L$22),VLOOKUP(MASTER_DATA_PROCESSED!$C48,Backend!$Q$9:$T$52,3,FALSE),MASTER_DATA_NORMALIZED!DK48)</f>
        <v>0</v>
      </c>
      <c r="DL48" s="97" t="e">
        <f>IF(AND(MASTER_DATA_NORMALIZED!DL48=0,DL$22=$L$22),VLOOKUP(MASTER_DATA_PROCESSED!$C48,Backend!$Q$9:$T$52,3,FALSE),MASTER_DATA_NORMALIZED!DL48)</f>
        <v>#N/A</v>
      </c>
      <c r="DM48" s="97">
        <f>IF(AND(MASTER_DATA_NORMALIZED!DM48=0,DM$22=$L$22),VLOOKUP(MASTER_DATA_PROCESSED!$C48,Backend!$Q$9:$T$52,3,FALSE),MASTER_DATA_NORMALIZED!DM48)</f>
        <v>0</v>
      </c>
      <c r="DN48" s="97">
        <f>IF(AND(MASTER_DATA_NORMALIZED!DN48=0,DN$22=$L$22),VLOOKUP(MASTER_DATA_PROCESSED!$C48,Backend!$Q$9:$T$52,3,FALSE),MASTER_DATA_NORMALIZED!DN48)</f>
        <v>0</v>
      </c>
      <c r="DO48" s="97">
        <f>IF(AND(MASTER_DATA_NORMALIZED!DO48=0,DO$22=$L$22),VLOOKUP(MASTER_DATA_PROCESSED!$C48,Backend!$Q$9:$T$52,3,FALSE),MASTER_DATA_NORMALIZED!DO48)</f>
        <v>0</v>
      </c>
      <c r="DP48" s="97" t="e">
        <f>IF(AND(MASTER_DATA_NORMALIZED!DP48=0,DP$22=$L$22),VLOOKUP(MASTER_DATA_PROCESSED!$C48,Backend!$Q$9:$T$52,3,FALSE),MASTER_DATA_NORMALIZED!DP48)</f>
        <v>#N/A</v>
      </c>
      <c r="DQ48" s="97">
        <f>IF(AND(MASTER_DATA_NORMALIZED!DQ48=0,DQ$22=$L$22),VLOOKUP(MASTER_DATA_PROCESSED!$C48,Backend!$Q$9:$T$52,3,FALSE),MASTER_DATA_NORMALIZED!DQ48)</f>
        <v>0</v>
      </c>
      <c r="DR48" s="97">
        <f>IF(AND(MASTER_DATA_NORMALIZED!DR48=0,DR$22=$L$22),VLOOKUP(MASTER_DATA_PROCESSED!$C48,Backend!$Q$9:$T$52,3,FALSE),MASTER_DATA_NORMALIZED!DR48)</f>
        <v>0</v>
      </c>
      <c r="DS48" s="97">
        <f>IF(AND(MASTER_DATA_NORMALIZED!DS48=0,DS$22=$L$22),VLOOKUP(MASTER_DATA_PROCESSED!$C48,Backend!$Q$9:$T$52,3,FALSE),MASTER_DATA_NORMALIZED!DS48)</f>
        <v>0</v>
      </c>
      <c r="DT48" s="97" t="e">
        <f>IF(AND(MASTER_DATA_NORMALIZED!DT48=0,DT$22=$L$22),VLOOKUP(MASTER_DATA_PROCESSED!$C48,Backend!$Q$9:$T$52,3,FALSE),MASTER_DATA_NORMALIZED!DT48)</f>
        <v>#N/A</v>
      </c>
      <c r="DU48" s="97">
        <f>IF(AND(MASTER_DATA_NORMALIZED!DU48=0,DU$22=$L$22),VLOOKUP(MASTER_DATA_PROCESSED!$C48,Backend!$Q$9:$T$52,3,FALSE),MASTER_DATA_NORMALIZED!DU48)</f>
        <v>0</v>
      </c>
      <c r="DV48" s="97">
        <f>IF(AND(MASTER_DATA_NORMALIZED!DV48=0,DV$22=$L$22),VLOOKUP(MASTER_DATA_PROCESSED!$C48,Backend!$Q$9:$T$52,3,FALSE),MASTER_DATA_NORMALIZED!DV48)</f>
        <v>0</v>
      </c>
      <c r="DW48" s="97">
        <f>IF(AND(MASTER_DATA_NORMALIZED!DW48=0,DW$22=$L$22),VLOOKUP(MASTER_DATA_PROCESSED!$C48,Backend!$Q$9:$T$52,3,FALSE),MASTER_DATA_NORMALIZED!DW48)</f>
        <v>0</v>
      </c>
      <c r="DX48" s="97" t="e">
        <f>IF(AND(MASTER_DATA_NORMALIZED!DX48=0,DX$22=$L$22),VLOOKUP(MASTER_DATA_PROCESSED!$C48,Backend!$Q$9:$T$52,3,FALSE),MASTER_DATA_NORMALIZED!DX48)</f>
        <v>#N/A</v>
      </c>
      <c r="DY48" s="97">
        <f>IF(AND(MASTER_DATA_NORMALIZED!DY48=0,DY$22=$L$22),VLOOKUP(MASTER_DATA_PROCESSED!$C48,Backend!$Q$9:$T$52,3,FALSE),MASTER_DATA_NORMALIZED!DY48)</f>
        <v>0</v>
      </c>
      <c r="DZ48" s="97">
        <f>IF(AND(MASTER_DATA_NORMALIZED!DZ48=0,DZ$22=$L$22),VLOOKUP(MASTER_DATA_PROCESSED!$C48,Backend!$Q$9:$T$52,3,FALSE),MASTER_DATA_NORMALIZED!DZ48)</f>
        <v>0</v>
      </c>
      <c r="EA48" s="97">
        <f>IF(AND(MASTER_DATA_NORMALIZED!EA48=0,EA$22=$L$22),VLOOKUP(MASTER_DATA_PROCESSED!$C48,Backend!$Q$9:$T$52,3,FALSE),MASTER_DATA_NORMALIZED!EA48)</f>
        <v>0</v>
      </c>
      <c r="EB48" s="97" t="e">
        <f>IF(AND(MASTER_DATA_NORMALIZED!EB48=0,EB$22=$L$22),VLOOKUP(MASTER_DATA_PROCESSED!$C48,Backend!$Q$9:$T$52,3,FALSE),MASTER_DATA_NORMALIZED!EB48)</f>
        <v>#N/A</v>
      </c>
      <c r="EC48" s="97" t="e">
        <f>IF(AND(MASTER_DATA_NORMALIZED!EC48=0,EC$22=$L$22),VLOOKUP(MASTER_DATA_PROCESSED!$C48,Backend!$Q$9:$T$52,3,FALSE),MASTER_DATA_NORMALIZED!EC48)</f>
        <v>#DIV/0!</v>
      </c>
      <c r="ED48" s="97" t="e">
        <f>IF(AND(MASTER_DATA_NORMALIZED!ED48=0,ED$22=$L$22),VLOOKUP(MASTER_DATA_PROCESSED!$C48,Backend!$Q$9:$T$52,3,FALSE),MASTER_DATA_NORMALIZED!ED48)</f>
        <v>#DIV/0!</v>
      </c>
      <c r="EE48" s="97" t="e">
        <f>IF(AND(MASTER_DATA_NORMALIZED!EE48=0,EE$22=$L$22),VLOOKUP(MASTER_DATA_PROCESSED!$C48,Backend!$Q$9:$T$52,3,FALSE),MASTER_DATA_NORMALIZED!EE48)</f>
        <v>#DIV/0!</v>
      </c>
      <c r="EF48" s="97" t="e">
        <f>IF(AND(MASTER_DATA_NORMALIZED!EF48=0,EF$22=$L$22),VLOOKUP(MASTER_DATA_PROCESSED!$C48,Backend!$Q$9:$T$52,3,FALSE),MASTER_DATA_NORMALIZED!EF48)</f>
        <v>#VALUE!</v>
      </c>
      <c r="EG48" s="97">
        <f>IF(AND(MASTER_DATA_NORMALIZED!EG48=0,EG$22=$L$22),VLOOKUP(MASTER_DATA_PROCESSED!$C48,Backend!$Q$9:$T$52,3,FALSE),MASTER_DATA_NORMALIZED!EG48)</f>
        <v>0</v>
      </c>
      <c r="EH48" s="97">
        <f>IF(AND(MASTER_DATA_NORMALIZED!EH48=0,EH$22=$L$22),VLOOKUP(MASTER_DATA_PROCESSED!$C48,Backend!$Q$9:$T$52,3,FALSE),MASTER_DATA_NORMALIZED!EH48)</f>
        <v>0</v>
      </c>
      <c r="EI48" s="97">
        <f>IF(AND(MASTER_DATA_NORMALIZED!EI48=0,EI$22=$L$22),VLOOKUP(MASTER_DATA_PROCESSED!$C48,Backend!$Q$9:$T$52,3,FALSE),MASTER_DATA_NORMALIZED!EI48)</f>
        <v>0</v>
      </c>
      <c r="EJ48" s="97" t="e">
        <f>IF(AND(MASTER_DATA_NORMALIZED!EJ48=0,EJ$22=$L$22),VLOOKUP(MASTER_DATA_PROCESSED!$C48,Backend!$Q$9:$T$52,3,FALSE),MASTER_DATA_NORMALIZED!EJ48)</f>
        <v>#N/A</v>
      </c>
      <c r="EK48" s="97">
        <f>IF(AND(MASTER_DATA_NORMALIZED!EK48=0,EK$22=$L$22),VLOOKUP(MASTER_DATA_PROCESSED!$C48,Backend!$Q$9:$T$52,3,FALSE),MASTER_DATA_NORMALIZED!EK48)</f>
        <v>0</v>
      </c>
      <c r="EL48" s="97">
        <f>IF(AND(MASTER_DATA_NORMALIZED!EL48=0,EL$22=$L$22),VLOOKUP(MASTER_DATA_PROCESSED!$C48,Backend!$Q$9:$T$52,3,FALSE),MASTER_DATA_NORMALIZED!EL48)</f>
        <v>0</v>
      </c>
      <c r="EM48" s="97">
        <f>IF(AND(MASTER_DATA_NORMALIZED!EM48=0,EM$22=$L$22),VLOOKUP(MASTER_DATA_PROCESSED!$C48,Backend!$Q$9:$T$52,3,FALSE),MASTER_DATA_NORMALIZED!EM48)</f>
        <v>0</v>
      </c>
      <c r="EN48" s="97">
        <f>IF(AND(MASTER_DATA_NORMALIZED!EN48=0,EN$22=$L$22),VLOOKUP(MASTER_DATA_PROCESSED!$C48,Backend!$Q$9:$T$52,3,FALSE),MASTER_DATA_NORMALIZED!EN48)</f>
        <v>41.708121938759419</v>
      </c>
      <c r="EO48" s="97">
        <f>IF(AND(MASTER_DATA_NORMALIZED!EO48=0,EO$22=$L$22),VLOOKUP(MASTER_DATA_PROCESSED!$C48,Backend!$Q$9:$T$52,3,FALSE),MASTER_DATA_NORMALIZED!EO48)</f>
        <v>0</v>
      </c>
      <c r="EP48" s="97">
        <f>IF(AND(MASTER_DATA_NORMALIZED!EP48=0,EP$22=$L$22),VLOOKUP(MASTER_DATA_PROCESSED!$C48,Backend!$Q$9:$T$52,3,FALSE),MASTER_DATA_NORMALIZED!EP48)</f>
        <v>0</v>
      </c>
      <c r="EQ48" s="97">
        <f>IF(AND(MASTER_DATA_NORMALIZED!EQ48=0,EQ$22=$L$22),VLOOKUP(MASTER_DATA_PROCESSED!$C48,Backend!$Q$9:$T$52,3,FALSE),MASTER_DATA_NORMALIZED!EQ48)</f>
        <v>0</v>
      </c>
      <c r="ER48" s="97">
        <f>IF(AND(MASTER_DATA_NORMALIZED!ER48=0,ER$22=$L$22),VLOOKUP(MASTER_DATA_PROCESSED!$C48,Backend!$Q$9:$T$52,3,FALSE),MASTER_DATA_NORMALIZED!ER48)</f>
        <v>48.719705439270882</v>
      </c>
      <c r="ES48" s="97">
        <f>IF(AND(MASTER_DATA_NORMALIZED!ES48=0,ES$22=$L$22),VLOOKUP(MASTER_DATA_PROCESSED!$C48,Backend!$Q$9:$T$52,3,FALSE),MASTER_DATA_NORMALIZED!ES48)</f>
        <v>0</v>
      </c>
      <c r="ET48" s="97">
        <f>IF(AND(MASTER_DATA_NORMALIZED!ET48=0,ET$22=$L$22),VLOOKUP(MASTER_DATA_PROCESSED!$C48,Backend!$Q$9:$T$52,3,FALSE),MASTER_DATA_NORMALIZED!ET48)</f>
        <v>0</v>
      </c>
      <c r="EU48" s="97">
        <f>IF(AND(MASTER_DATA_NORMALIZED!EU48=0,EU$22=$L$22),VLOOKUP(MASTER_DATA_PROCESSED!$C48,Backend!$Q$9:$T$52,3,FALSE),MASTER_DATA_NORMALIZED!EU48)</f>
        <v>0</v>
      </c>
      <c r="EV48" s="97">
        <f>IF(AND(MASTER_DATA_NORMALIZED!EV48=0,EV$22=$L$22),VLOOKUP(MASTER_DATA_PROCESSED!$C48,Backend!$Q$9:$T$52,3,FALSE),MASTER_DATA_NORMALIZED!EV48)</f>
        <v>48.719705439270882</v>
      </c>
      <c r="EW48" s="97">
        <f>IF(AND(MASTER_DATA_NORMALIZED!EW48=0,EW$22=$L$22),VLOOKUP(MASTER_DATA_PROCESSED!$C48,Backend!$Q$9:$T$52,3,FALSE),MASTER_DATA_NORMALIZED!EW48)</f>
        <v>0</v>
      </c>
      <c r="EX48" s="97">
        <f>IF(AND(MASTER_DATA_NORMALIZED!EX48=0,EX$22=$L$22),VLOOKUP(MASTER_DATA_PROCESSED!$C48,Backend!$Q$9:$T$52,3,FALSE),MASTER_DATA_NORMALIZED!EX48)</f>
        <v>0</v>
      </c>
      <c r="EY48" s="97">
        <f>IF(AND(MASTER_DATA_NORMALIZED!EY48=0,EY$22=$L$22),VLOOKUP(MASTER_DATA_PROCESSED!$C48,Backend!$Q$9:$T$52,3,FALSE),MASTER_DATA_NORMALIZED!EY48)</f>
        <v>0</v>
      </c>
      <c r="EZ48" s="97">
        <f>IF(AND(MASTER_DATA_NORMALIZED!EZ48=0,EZ$22=$L$22),VLOOKUP(MASTER_DATA_PROCESSED!$C48,Backend!$Q$9:$T$52,3,FALSE),MASTER_DATA_NORMALIZED!EZ48)</f>
        <v>58.949996629771462</v>
      </c>
      <c r="FA48" s="97">
        <f>IF(AND(MASTER_DATA_NORMALIZED!FA48=0,FA$22=$L$22),VLOOKUP(MASTER_DATA_PROCESSED!$C48,Backend!$Q$9:$T$52,3,FALSE),MASTER_DATA_NORMALIZED!FA48)</f>
        <v>0</v>
      </c>
      <c r="FB48" s="97">
        <f>IF(AND(MASTER_DATA_NORMALIZED!FB48=0,FB$22=$L$22),VLOOKUP(MASTER_DATA_PROCESSED!$C48,Backend!$Q$9:$T$52,3,FALSE),MASTER_DATA_NORMALIZED!FB48)</f>
        <v>0</v>
      </c>
      <c r="FC48" s="97">
        <f>IF(AND(MASTER_DATA_NORMALIZED!FC48=0,FC$22=$L$22),VLOOKUP(MASTER_DATA_PROCESSED!$C48,Backend!$Q$9:$T$52,3,FALSE),MASTER_DATA_NORMALIZED!FC48)</f>
        <v>0</v>
      </c>
      <c r="FD48" s="97">
        <f>IF(AND(MASTER_DATA_NORMALIZED!FD48=0,FD$22=$L$22),VLOOKUP(MASTER_DATA_PROCESSED!$C48,Backend!$Q$9:$T$52,3,FALSE),MASTER_DATA_NORMALIZED!FD48)</f>
        <v>56.29368632100676</v>
      </c>
      <c r="FE48" s="97">
        <f>IF(AND(MASTER_DATA_NORMALIZED!FE48=0,FE$22=$L$22),VLOOKUP(MASTER_DATA_PROCESSED!$C48,Backend!$Q$9:$T$52,3,FALSE),MASTER_DATA_NORMALIZED!FE48)</f>
        <v>0</v>
      </c>
      <c r="FF48" s="97">
        <f>IF(AND(MASTER_DATA_NORMALIZED!FF48=0,FF$22=$L$22),VLOOKUP(MASTER_DATA_PROCESSED!$C48,Backend!$Q$9:$T$52,3,FALSE),MASTER_DATA_NORMALIZED!FF48)</f>
        <v>0</v>
      </c>
      <c r="FG48" s="97">
        <f>IF(AND(MASTER_DATA_NORMALIZED!FG48=0,FG$22=$L$22),VLOOKUP(MASTER_DATA_PROCESSED!$C48,Backend!$Q$9:$T$52,3,FALSE),MASTER_DATA_NORMALIZED!FG48)</f>
        <v>0</v>
      </c>
      <c r="FH48" s="97">
        <f>IF(AND(MASTER_DATA_NORMALIZED!FH48=0,FH$22=$L$22),VLOOKUP(MASTER_DATA_PROCESSED!$C48,Backend!$Q$9:$T$52,3,FALSE),MASTER_DATA_NORMALIZED!FH48)</f>
        <v>52.365360897755735</v>
      </c>
      <c r="FI48" s="97">
        <f>IF(AND(MASTER_DATA_NORMALIZED!FI48=0,FI$22=$L$22),VLOOKUP(MASTER_DATA_PROCESSED!$C48,Backend!$Q$9:$T$52,3,FALSE),MASTER_DATA_NORMALIZED!FI48)</f>
        <v>0</v>
      </c>
      <c r="FJ48" s="97">
        <f>IF(AND(MASTER_DATA_NORMALIZED!FJ48=0,FJ$22=$L$22),VLOOKUP(MASTER_DATA_PROCESSED!$C48,Backend!$Q$9:$T$52,3,FALSE),MASTER_DATA_NORMALIZED!FJ48)</f>
        <v>0</v>
      </c>
      <c r="FK48" s="97">
        <f>IF(AND(MASTER_DATA_NORMALIZED!FK48=0,FK$22=$L$22),VLOOKUP(MASTER_DATA_PROCESSED!$C48,Backend!$Q$9:$T$52,3,FALSE),MASTER_DATA_NORMALIZED!FK48)</f>
        <v>0</v>
      </c>
      <c r="FL48" s="97">
        <f>IF(AND(MASTER_DATA_NORMALIZED!FL48=0,FL$22=$L$22),VLOOKUP(MASTER_DATA_PROCESSED!$C48,Backend!$Q$9:$T$52,3,FALSE),MASTER_DATA_NORMALIZED!FL48)</f>
        <v>85.647540339274741</v>
      </c>
      <c r="FM48" s="97">
        <f>IF(AND(MASTER_DATA_NORMALIZED!FM48=0,FM$22=$L$22),VLOOKUP(MASTER_DATA_PROCESSED!$C48,Backend!$Q$9:$T$52,3,FALSE),MASTER_DATA_NORMALIZED!FM48)</f>
        <v>0</v>
      </c>
      <c r="FN48" s="97">
        <f>IF(AND(MASTER_DATA_NORMALIZED!FN48=0,FN$22=$L$22),VLOOKUP(MASTER_DATA_PROCESSED!$C48,Backend!$Q$9:$T$52,3,FALSE),MASTER_DATA_NORMALIZED!FN48)</f>
        <v>0</v>
      </c>
      <c r="FO48" s="97">
        <f>IF(AND(MASTER_DATA_NORMALIZED!FO48=0,FO$22=$L$22),VLOOKUP(MASTER_DATA_PROCESSED!$C48,Backend!$Q$9:$T$52,3,FALSE),MASTER_DATA_NORMALIZED!FO48)</f>
        <v>0</v>
      </c>
      <c r="FP48" s="97">
        <f>IF(AND(MASTER_DATA_NORMALIZED!FP48=0,FP$22=$L$22),VLOOKUP(MASTER_DATA_PROCESSED!$C48,Backend!$Q$9:$T$52,3,FALSE),MASTER_DATA_NORMALIZED!FP48)</f>
        <v>221.46683070274156</v>
      </c>
      <c r="FQ48" s="97">
        <f>IF(AND(MASTER_DATA_NORMALIZED!FQ48=0,FQ$22=$L$22),VLOOKUP(MASTER_DATA_PROCESSED!$C48,Backend!$Q$9:$T$52,3,FALSE),MASTER_DATA_NORMALIZED!FQ48)</f>
        <v>0</v>
      </c>
      <c r="FR48" s="97">
        <f>IF(AND(MASTER_DATA_NORMALIZED!FR48=0,FR$22=$L$22),VLOOKUP(MASTER_DATA_PROCESSED!$C48,Backend!$Q$9:$T$52,3,FALSE),MASTER_DATA_NORMALIZED!FR48)</f>
        <v>0</v>
      </c>
      <c r="FS48" s="97">
        <f>IF(AND(MASTER_DATA_NORMALIZED!FS48=0,FS$22=$L$22),VLOOKUP(MASTER_DATA_PROCESSED!$C48,Backend!$Q$9:$T$52,3,FALSE),MASTER_DATA_NORMALIZED!FS48)</f>
        <v>0</v>
      </c>
      <c r="FT48" s="97">
        <f>IF(AND(MASTER_DATA_NORMALIZED!FT48=0,FT$22=$L$22),VLOOKUP(MASTER_DATA_PROCESSED!$C48,Backend!$Q$9:$T$52,3,FALSE),MASTER_DATA_NORMALIZED!FT48)</f>
        <v>200.06712894089912</v>
      </c>
      <c r="FU48" s="97">
        <f>IF(AND(MASTER_DATA_NORMALIZED!FU48=0,FU$22=$L$22),VLOOKUP(MASTER_DATA_PROCESSED!$C48,Backend!$Q$9:$T$52,3,FALSE),MASTER_DATA_NORMALIZED!FU48)</f>
        <v>0</v>
      </c>
      <c r="FV48" s="97">
        <f>IF(AND(MASTER_DATA_NORMALIZED!FV48=0,FV$22=$L$22),VLOOKUP(MASTER_DATA_PROCESSED!$C48,Backend!$Q$9:$T$52,3,FALSE),MASTER_DATA_NORMALIZED!FV48)</f>
        <v>0</v>
      </c>
      <c r="FW48" s="97">
        <f>IF(AND(MASTER_DATA_NORMALIZED!FW48=0,FW$22=$L$22),VLOOKUP(MASTER_DATA_PROCESSED!$C48,Backend!$Q$9:$T$52,3,FALSE),MASTER_DATA_NORMALIZED!FW48)</f>
        <v>0</v>
      </c>
      <c r="FX48" s="97">
        <f>IF(AND(MASTER_DATA_NORMALIZED!FX48=0,FX$22=$L$22),VLOOKUP(MASTER_DATA_PROCESSED!$C48,Backend!$Q$9:$T$52,3,FALSE),MASTER_DATA_NORMALIZED!FX48)</f>
        <v>182.10408131327267</v>
      </c>
      <c r="FY48" s="97">
        <f>IF(AND(MASTER_DATA_NORMALIZED!FY48=0,FY$22=$L$22),VLOOKUP(MASTER_DATA_PROCESSED!$C48,Backend!$Q$9:$T$52,3,FALSE),MASTER_DATA_NORMALIZED!FY48)</f>
        <v>0</v>
      </c>
      <c r="FZ48" s="97">
        <f>IF(AND(MASTER_DATA_NORMALIZED!FZ48=0,FZ$22=$L$22),VLOOKUP(MASTER_DATA_PROCESSED!$C48,Backend!$Q$9:$T$52,3,FALSE),MASTER_DATA_NORMALIZED!FZ48)</f>
        <v>0</v>
      </c>
      <c r="GA48" s="97">
        <f>IF(AND(MASTER_DATA_NORMALIZED!GA48=0,GA$22=$L$22),VLOOKUP(MASTER_DATA_PROCESSED!$C48,Backend!$Q$9:$T$52,3,FALSE),MASTER_DATA_NORMALIZED!GA48)</f>
        <v>0</v>
      </c>
      <c r="GB48" s="97">
        <f>IF(AND(MASTER_DATA_NORMALIZED!GB48=0,GB$22=$L$22),VLOOKUP(MASTER_DATA_PROCESSED!$C48,Backend!$Q$9:$T$52,3,FALSE),MASTER_DATA_NORMALIZED!GB48)</f>
        <v>210.85462170041174</v>
      </c>
      <c r="GC48" s="97">
        <f>IF(AND(MASTER_DATA_NORMALIZED!GC48=0,GC$22=$L$22),VLOOKUP(MASTER_DATA_PROCESSED!$C48,Backend!$Q$9:$T$52,3,FALSE),MASTER_DATA_NORMALIZED!GC48)</f>
        <v>0</v>
      </c>
      <c r="GD48" s="97">
        <f>IF(AND(MASTER_DATA_NORMALIZED!GD48=0,GD$22=$L$22),VLOOKUP(MASTER_DATA_PROCESSED!$C48,Backend!$Q$9:$T$52,3,FALSE),MASTER_DATA_NORMALIZED!GD48)</f>
        <v>0</v>
      </c>
      <c r="GE48" s="97">
        <f>IF(AND(MASTER_DATA_NORMALIZED!GE48=0,GE$22=$L$22),VLOOKUP(MASTER_DATA_PROCESSED!$C48,Backend!$Q$9:$T$52,3,FALSE),MASTER_DATA_NORMALIZED!GE48)</f>
        <v>0</v>
      </c>
      <c r="GF48" s="97">
        <f>IF(AND(MASTER_DATA_NORMALIZED!GF48=0,GF$22=$L$22),VLOOKUP(MASTER_DATA_PROCESSED!$C48,Backend!$Q$9:$T$52,3,FALSE),MASTER_DATA_NORMALIZED!GF48)</f>
        <v>191.86623984177123</v>
      </c>
      <c r="GG48" s="97">
        <f>IF(AND(MASTER_DATA_NORMALIZED!GG48=0,GG$22=$L$22),VLOOKUP(MASTER_DATA_PROCESSED!$C48,Backend!$Q$9:$T$52,3,FALSE),MASTER_DATA_NORMALIZED!GG48)</f>
        <v>0</v>
      </c>
      <c r="GH48" s="97">
        <f>IF(AND(MASTER_DATA_NORMALIZED!GH48=0,GH$22=$L$22),VLOOKUP(MASTER_DATA_PROCESSED!$C48,Backend!$Q$9:$T$52,3,FALSE),MASTER_DATA_NORMALIZED!GH48)</f>
        <v>0</v>
      </c>
      <c r="GI48" s="97">
        <f>IF(AND(MASTER_DATA_NORMALIZED!GI48=0,GI$22=$L$22),VLOOKUP(MASTER_DATA_PROCESSED!$C48,Backend!$Q$9:$T$52,3,FALSE),MASTER_DATA_NORMALIZED!GI48)</f>
        <v>0</v>
      </c>
      <c r="GJ48" s="97">
        <f>IF(AND(MASTER_DATA_NORMALIZED!GJ48=0,GJ$22=$L$22),VLOOKUP(MASTER_DATA_PROCESSED!$C48,Backend!$Q$9:$T$52,3,FALSE),MASTER_DATA_NORMALIZED!GJ48)</f>
        <v>177.43587802744389</v>
      </c>
      <c r="GK48" s="97">
        <f>IF(AND(MASTER_DATA_NORMALIZED!GK48=0,GK$22=$L$22),VLOOKUP(MASTER_DATA_PROCESSED!$C48,Backend!$Q$9:$T$52,3,FALSE),MASTER_DATA_NORMALIZED!GK48)</f>
        <v>0</v>
      </c>
      <c r="GL48" s="97">
        <f>IF(AND(MASTER_DATA_NORMALIZED!GL48=0,GL$22=$L$22),VLOOKUP(MASTER_DATA_PROCESSED!$C48,Backend!$Q$9:$T$52,3,FALSE),MASTER_DATA_NORMALIZED!GL48)</f>
        <v>0</v>
      </c>
      <c r="GM48" s="97">
        <f>IF(AND(MASTER_DATA_NORMALIZED!GM48=0,GM$22=$L$22),VLOOKUP(MASTER_DATA_PROCESSED!$C48,Backend!$Q$9:$T$52,3,FALSE),MASTER_DATA_NORMALIZED!GM48)</f>
        <v>0</v>
      </c>
      <c r="GN48" s="97">
        <f>IF(AND(MASTER_DATA_NORMALIZED!GN48=0,GN$22=$L$22),VLOOKUP(MASTER_DATA_PROCESSED!$C48,Backend!$Q$9:$T$52,3,FALSE),MASTER_DATA_NORMALIZED!GN48)</f>
        <v>187.8985663788084</v>
      </c>
      <c r="GO48" s="97">
        <f>IF(AND(MASTER_DATA_NORMALIZED!GO48=0,GO$22=$L$22),VLOOKUP(MASTER_DATA_PROCESSED!$C48,Backend!$Q$9:$T$52,3,FALSE),MASTER_DATA_NORMALIZED!GO48)</f>
        <v>0</v>
      </c>
      <c r="GP48" s="97">
        <f>IF(AND(MASTER_DATA_NORMALIZED!GP48=0,GP$22=$L$22),VLOOKUP(MASTER_DATA_PROCESSED!$C48,Backend!$Q$9:$T$52,3,FALSE),MASTER_DATA_NORMALIZED!GP48)</f>
        <v>0</v>
      </c>
      <c r="GQ48" s="97">
        <f>IF(AND(MASTER_DATA_NORMALIZED!GQ48=0,GQ$22=$L$22),VLOOKUP(MASTER_DATA_PROCESSED!$C48,Backend!$Q$9:$T$52,3,FALSE),MASTER_DATA_NORMALIZED!GQ48)</f>
        <v>0</v>
      </c>
      <c r="GR48" s="97">
        <f>IF(AND(MASTER_DATA_NORMALIZED!GR48=0,GR$22=$L$22),VLOOKUP(MASTER_DATA_PROCESSED!$C48,Backend!$Q$9:$T$52,3,FALSE),MASTER_DATA_NORMALIZED!GR48)</f>
        <v>169.76282859434008</v>
      </c>
      <c r="GS48" s="97">
        <f>IF(AND(MASTER_DATA_NORMALIZED!GS48=0,GS$22=$L$22),VLOOKUP(MASTER_DATA_PROCESSED!$C48,Backend!$Q$9:$T$52,3,FALSE),MASTER_DATA_NORMALIZED!GS48)</f>
        <v>0</v>
      </c>
      <c r="GT48" s="97">
        <f>IF(AND(MASTER_DATA_NORMALIZED!GT48=0,GT$22=$L$22),VLOOKUP(MASTER_DATA_PROCESSED!$C48,Backend!$Q$9:$T$52,3,FALSE),MASTER_DATA_NORMALIZED!GT48)</f>
        <v>0</v>
      </c>
      <c r="GU48" s="97">
        <f>IF(AND(MASTER_DATA_NORMALIZED!GU48=0,GU$22=$L$22),VLOOKUP(MASTER_DATA_PROCESSED!$C48,Backend!$Q$9:$T$52,3,FALSE),MASTER_DATA_NORMALIZED!GU48)</f>
        <v>0</v>
      </c>
      <c r="GV48" s="97">
        <f>IF(AND(MASTER_DATA_NORMALIZED!GV48=0,GV$22=$L$22),VLOOKUP(MASTER_DATA_PROCESSED!$C48,Backend!$Q$9:$T$52,3,FALSE),MASTER_DATA_NORMALIZED!GV48)</f>
        <v>155.5385736998733</v>
      </c>
      <c r="GW48" s="97" t="e">
        <f>IF(AND(MASTER_DATA_NORMALIZED!GW48=0,GW$22=$L$22),VLOOKUP(MASTER_DATA_PROCESSED!$C48,Backend!$Q$9:$T$52,3,FALSE),MASTER_DATA_NORMALIZED!GW48)</f>
        <v>#REF!</v>
      </c>
      <c r="GX48" s="97" t="e">
        <f>IF(AND(MASTER_DATA_NORMALIZED!GX48=0,GX$22=$L$22),VLOOKUP(MASTER_DATA_PROCESSED!$C48,Backend!$Q$9:$T$52,3,FALSE),MASTER_DATA_NORMALIZED!GX48)</f>
        <v>#REF!</v>
      </c>
      <c r="GY48" s="97" t="e">
        <f>IF(AND(MASTER_DATA_NORMALIZED!GY48=0,GY$22=$L$22),VLOOKUP(MASTER_DATA_PROCESSED!$C48,Backend!$Q$9:$T$52,3,FALSE),MASTER_DATA_NORMALIZED!GY48)</f>
        <v>#REF!</v>
      </c>
    </row>
    <row r="49" spans="2:207" s="27" customFormat="1" ht="14.25" hidden="1" outlineLevel="2" x14ac:dyDescent="0.25">
      <c r="B49" s="26">
        <f t="shared" si="5"/>
        <v>20</v>
      </c>
      <c r="C49" s="55">
        <f t="shared" si="0"/>
        <v>214.1</v>
      </c>
      <c r="D49" s="82"/>
      <c r="E49" s="55"/>
      <c r="F49" s="55"/>
      <c r="G49" s="83">
        <v>214.1</v>
      </c>
      <c r="H49" s="41" t="s">
        <v>50</v>
      </c>
      <c r="I49" s="100">
        <f>IF(AND(MASTER_DATA_NORMALIZED!I49=0,I$22=$L$22),VLOOKUP(MASTER_DATA_PROCESSED!$C49,Backend!$Q$9:$T$52,3,FALSE),MASTER_DATA_NORMALIZED!I49)</f>
        <v>0</v>
      </c>
      <c r="J49" s="100">
        <f>IF(AND(MASTER_DATA_NORMALIZED!J49=0,J$22=$L$22),VLOOKUP(MASTER_DATA_PROCESSED!$C49,Backend!$Q$9:$T$52,3,FALSE),MASTER_DATA_NORMALIZED!J49)</f>
        <v>0</v>
      </c>
      <c r="K49" s="100">
        <f>IF(AND(MASTER_DATA_NORMALIZED!K49=0,K$22=$L$22),VLOOKUP(MASTER_DATA_PROCESSED!$C49,Backend!$Q$9:$T$52,3,FALSE),MASTER_DATA_NORMALIZED!K49)</f>
        <v>0</v>
      </c>
      <c r="L49" s="100" t="e">
        <f>IF(AND(MASTER_DATA_NORMALIZED!L49=0,L$22=$L$22),VLOOKUP(MASTER_DATA_PROCESSED!$C49,Backend!$Q$9:$T$52,3,FALSE),MASTER_DATA_NORMALIZED!L49)</f>
        <v>#N/A</v>
      </c>
      <c r="M49" s="100">
        <f>IF(AND(MASTER_DATA_NORMALIZED!M49=0,M$22=$L$22),VLOOKUP(MASTER_DATA_PROCESSED!$C49,Backend!$Q$9:$T$52,3,FALSE),MASTER_DATA_NORMALIZED!M49)</f>
        <v>0</v>
      </c>
      <c r="N49" s="100">
        <f>IF(AND(MASTER_DATA_NORMALIZED!N49=0,N$22=$L$22),VLOOKUP(MASTER_DATA_PROCESSED!$C49,Backend!$Q$9:$T$52,3,FALSE),MASTER_DATA_NORMALIZED!N49)</f>
        <v>0</v>
      </c>
      <c r="O49" s="100">
        <f>IF(AND(MASTER_DATA_NORMALIZED!O49=0,O$22=$L$22),VLOOKUP(MASTER_DATA_PROCESSED!$C49,Backend!$Q$9:$T$52,3,FALSE),MASTER_DATA_NORMALIZED!O49)</f>
        <v>0</v>
      </c>
      <c r="P49" s="100" t="e">
        <f>IF(AND(MASTER_DATA_NORMALIZED!P49=0,P$22=$L$22),VLOOKUP(MASTER_DATA_PROCESSED!$C49,Backend!$Q$9:$T$52,3,FALSE),MASTER_DATA_NORMALIZED!P49)</f>
        <v>#N/A</v>
      </c>
      <c r="Q49" s="100">
        <f>IF(AND(MASTER_DATA_NORMALIZED!Q49=0,Q$22=$L$22),VLOOKUP(MASTER_DATA_PROCESSED!$C49,Backend!$Q$9:$T$52,3,FALSE),MASTER_DATA_NORMALIZED!Q49)</f>
        <v>0</v>
      </c>
      <c r="R49" s="100">
        <f>IF(AND(MASTER_DATA_NORMALIZED!R49=0,R$22=$L$22),VLOOKUP(MASTER_DATA_PROCESSED!$C49,Backend!$Q$9:$T$52,3,FALSE),MASTER_DATA_NORMALIZED!R49)</f>
        <v>0</v>
      </c>
      <c r="S49" s="100">
        <f>IF(AND(MASTER_DATA_NORMALIZED!S49=0,S$22=$L$22),VLOOKUP(MASTER_DATA_PROCESSED!$C49,Backend!$Q$9:$T$52,3,FALSE),MASTER_DATA_NORMALIZED!S49)</f>
        <v>0</v>
      </c>
      <c r="T49" s="100" t="e">
        <f>IF(AND(MASTER_DATA_NORMALIZED!T49=0,T$22=$L$22),VLOOKUP(MASTER_DATA_PROCESSED!$C49,Backend!$Q$9:$T$52,3,FALSE),MASTER_DATA_NORMALIZED!T49)</f>
        <v>#N/A</v>
      </c>
      <c r="U49" s="100">
        <f>IF(AND(MASTER_DATA_NORMALIZED!U49=0,U$22=$L$22),VLOOKUP(MASTER_DATA_PROCESSED!$C49,Backend!$Q$9:$T$52,3,FALSE),MASTER_DATA_NORMALIZED!U49)</f>
        <v>0</v>
      </c>
      <c r="V49" s="100">
        <f>IF(AND(MASTER_DATA_NORMALIZED!V49=0,V$22=$L$22),VLOOKUP(MASTER_DATA_PROCESSED!$C49,Backend!$Q$9:$T$52,3,FALSE),MASTER_DATA_NORMALIZED!V49)</f>
        <v>0</v>
      </c>
      <c r="W49" s="100">
        <f>IF(AND(MASTER_DATA_NORMALIZED!W49=0,W$22=$L$22),VLOOKUP(MASTER_DATA_PROCESSED!$C49,Backend!$Q$9:$T$52,3,FALSE),MASTER_DATA_NORMALIZED!W49)</f>
        <v>0</v>
      </c>
      <c r="X49" s="100" t="e">
        <f>IF(AND(MASTER_DATA_NORMALIZED!X49=0,X$22=$L$22),VLOOKUP(MASTER_DATA_PROCESSED!$C49,Backend!$Q$9:$T$52,3,FALSE),MASTER_DATA_NORMALIZED!X49)</f>
        <v>#N/A</v>
      </c>
      <c r="Y49" s="100">
        <f>IF(AND(MASTER_DATA_NORMALIZED!Y49=0,Y$22=$L$22),VLOOKUP(MASTER_DATA_PROCESSED!$C49,Backend!$Q$9:$T$52,3,FALSE),MASTER_DATA_NORMALIZED!Y49)</f>
        <v>0</v>
      </c>
      <c r="Z49" s="100">
        <f>IF(AND(MASTER_DATA_NORMALIZED!Z49=0,Z$22=$L$22),VLOOKUP(MASTER_DATA_PROCESSED!$C49,Backend!$Q$9:$T$52,3,FALSE),MASTER_DATA_NORMALIZED!Z49)</f>
        <v>0</v>
      </c>
      <c r="AA49" s="100">
        <f>IF(AND(MASTER_DATA_NORMALIZED!AA49=0,AA$22=$L$22),VLOOKUP(MASTER_DATA_PROCESSED!$C49,Backend!$Q$9:$T$52,3,FALSE),MASTER_DATA_NORMALIZED!AA49)</f>
        <v>0</v>
      </c>
      <c r="AB49" s="100" t="e">
        <f>IF(AND(MASTER_DATA_NORMALIZED!AB49=0,AB$22=$L$22),VLOOKUP(MASTER_DATA_PROCESSED!$C49,Backend!$Q$9:$T$52,3,FALSE),MASTER_DATA_NORMALIZED!AB49)</f>
        <v>#N/A</v>
      </c>
      <c r="AC49" s="100">
        <f>IF(AND(MASTER_DATA_NORMALIZED!AC49=0,AC$22=$L$22),VLOOKUP(MASTER_DATA_PROCESSED!$C49,Backend!$Q$9:$T$52,3,FALSE),MASTER_DATA_NORMALIZED!AC49)</f>
        <v>0</v>
      </c>
      <c r="AD49" s="100">
        <f>IF(AND(MASTER_DATA_NORMALIZED!AD49=0,AD$22=$L$22),VLOOKUP(MASTER_DATA_PROCESSED!$C49,Backend!$Q$9:$T$52,3,FALSE),MASTER_DATA_NORMALIZED!AD49)</f>
        <v>0</v>
      </c>
      <c r="AE49" s="100">
        <f>IF(AND(MASTER_DATA_NORMALIZED!AE49=0,AE$22=$L$22),VLOOKUP(MASTER_DATA_PROCESSED!$C49,Backend!$Q$9:$T$52,3,FALSE),MASTER_DATA_NORMALIZED!AE49)</f>
        <v>0</v>
      </c>
      <c r="AF49" s="100" t="e">
        <f>IF(AND(MASTER_DATA_NORMALIZED!AF49=0,AF$22=$L$22),VLOOKUP(MASTER_DATA_PROCESSED!$C49,Backend!$Q$9:$T$52,3,FALSE),MASTER_DATA_NORMALIZED!AF49)</f>
        <v>#N/A</v>
      </c>
      <c r="AG49" s="100">
        <f>IF(AND(MASTER_DATA_NORMALIZED!AG49=0,AG$22=$L$22),VLOOKUP(MASTER_DATA_PROCESSED!$C49,Backend!$Q$9:$T$52,3,FALSE),MASTER_DATA_NORMALIZED!AG49)</f>
        <v>0</v>
      </c>
      <c r="AH49" s="100">
        <f>IF(AND(MASTER_DATA_NORMALIZED!AH49=0,AH$22=$L$22),VLOOKUP(MASTER_DATA_PROCESSED!$C49,Backend!$Q$9:$T$52,3,FALSE),MASTER_DATA_NORMALIZED!AH49)</f>
        <v>0</v>
      </c>
      <c r="AI49" s="100">
        <f>IF(AND(MASTER_DATA_NORMALIZED!AI49=0,AI$22=$L$22),VLOOKUP(MASTER_DATA_PROCESSED!$C49,Backend!$Q$9:$T$52,3,FALSE),MASTER_DATA_NORMALIZED!AI49)</f>
        <v>0</v>
      </c>
      <c r="AJ49" s="100" t="e">
        <f>IF(AND(MASTER_DATA_NORMALIZED!AJ49=0,AJ$22=$L$22),VLOOKUP(MASTER_DATA_PROCESSED!$C49,Backend!$Q$9:$T$52,3,FALSE),MASTER_DATA_NORMALIZED!AJ49)</f>
        <v>#N/A</v>
      </c>
      <c r="AK49" s="100">
        <f>IF(AND(MASTER_DATA_NORMALIZED!AK49=0,AK$22=$L$22),VLOOKUP(MASTER_DATA_PROCESSED!$C49,Backend!$Q$9:$T$52,3,FALSE),MASTER_DATA_NORMALIZED!AK49)</f>
        <v>0</v>
      </c>
      <c r="AL49" s="100">
        <f>IF(AND(MASTER_DATA_NORMALIZED!AL49=0,AL$22=$L$22),VLOOKUP(MASTER_DATA_PROCESSED!$C49,Backend!$Q$9:$T$52,3,FALSE),MASTER_DATA_NORMALIZED!AL49)</f>
        <v>0</v>
      </c>
      <c r="AM49" s="100">
        <f>IF(AND(MASTER_DATA_NORMALIZED!AM49=0,AM$22=$L$22),VLOOKUP(MASTER_DATA_PROCESSED!$C49,Backend!$Q$9:$T$52,3,FALSE),MASTER_DATA_NORMALIZED!AM49)</f>
        <v>0</v>
      </c>
      <c r="AN49" s="100" t="e">
        <f>IF(AND(MASTER_DATA_NORMALIZED!AN49=0,AN$22=$L$22),VLOOKUP(MASTER_DATA_PROCESSED!$C49,Backend!$Q$9:$T$52,3,FALSE),MASTER_DATA_NORMALIZED!AN49)</f>
        <v>#N/A</v>
      </c>
      <c r="AO49" s="100">
        <f>IF(AND(MASTER_DATA_NORMALIZED!AO49=0,AO$22=$L$22),VLOOKUP(MASTER_DATA_PROCESSED!$C49,Backend!$Q$9:$T$52,3,FALSE),MASTER_DATA_NORMALIZED!AO49)</f>
        <v>0</v>
      </c>
      <c r="AP49" s="100">
        <f>IF(AND(MASTER_DATA_NORMALIZED!AP49=0,AP$22=$L$22),VLOOKUP(MASTER_DATA_PROCESSED!$C49,Backend!$Q$9:$T$52,3,FALSE),MASTER_DATA_NORMALIZED!AP49)</f>
        <v>0</v>
      </c>
      <c r="AQ49" s="100">
        <f>IF(AND(MASTER_DATA_NORMALIZED!AQ49=0,AQ$22=$L$22),VLOOKUP(MASTER_DATA_PROCESSED!$C49,Backend!$Q$9:$T$52,3,FALSE),MASTER_DATA_NORMALIZED!AQ49)</f>
        <v>0</v>
      </c>
      <c r="AR49" s="100" t="e">
        <f>IF(AND(MASTER_DATA_NORMALIZED!AR49=0,AR$22=$L$22),VLOOKUP(MASTER_DATA_PROCESSED!$C49,Backend!$Q$9:$T$52,3,FALSE),MASTER_DATA_NORMALIZED!AR49)</f>
        <v>#N/A</v>
      </c>
      <c r="AS49" s="100">
        <f>IF(AND(MASTER_DATA_NORMALIZED!AS49=0,AS$22=$L$22),VLOOKUP(MASTER_DATA_PROCESSED!$C49,Backend!$Q$9:$T$52,3,FALSE),MASTER_DATA_NORMALIZED!AS49)</f>
        <v>0</v>
      </c>
      <c r="AT49" s="100">
        <f>IF(AND(MASTER_DATA_NORMALIZED!AT49=0,AT$22=$L$22),VLOOKUP(MASTER_DATA_PROCESSED!$C49,Backend!$Q$9:$T$52,3,FALSE),MASTER_DATA_NORMALIZED!AT49)</f>
        <v>0</v>
      </c>
      <c r="AU49" s="100">
        <f>IF(AND(MASTER_DATA_NORMALIZED!AU49=0,AU$22=$L$22),VLOOKUP(MASTER_DATA_PROCESSED!$C49,Backend!$Q$9:$T$52,3,FALSE),MASTER_DATA_NORMALIZED!AU49)</f>
        <v>0</v>
      </c>
      <c r="AV49" s="100" t="e">
        <f>IF(AND(MASTER_DATA_NORMALIZED!AV49=0,AV$22=$L$22),VLOOKUP(MASTER_DATA_PROCESSED!$C49,Backend!$Q$9:$T$52,3,FALSE),MASTER_DATA_NORMALIZED!AV49)</f>
        <v>#N/A</v>
      </c>
      <c r="AW49" s="100">
        <f>IF(AND(MASTER_DATA_NORMALIZED!AW49=0,AW$22=$L$22),VLOOKUP(MASTER_DATA_PROCESSED!$C49,Backend!$Q$9:$T$52,3,FALSE),MASTER_DATA_NORMALIZED!AW49)</f>
        <v>0</v>
      </c>
      <c r="AX49" s="100">
        <f>IF(AND(MASTER_DATA_NORMALIZED!AX49=0,AX$22=$L$22),VLOOKUP(MASTER_DATA_PROCESSED!$C49,Backend!$Q$9:$T$52,3,FALSE),MASTER_DATA_NORMALIZED!AX49)</f>
        <v>0</v>
      </c>
      <c r="AY49" s="100">
        <f>IF(AND(MASTER_DATA_NORMALIZED!AY49=0,AY$22=$L$22),VLOOKUP(MASTER_DATA_PROCESSED!$C49,Backend!$Q$9:$T$52,3,FALSE),MASTER_DATA_NORMALIZED!AY49)</f>
        <v>0</v>
      </c>
      <c r="AZ49" s="100" t="e">
        <f>IF(AND(MASTER_DATA_NORMALIZED!AZ49=0,AZ$22=$L$22),VLOOKUP(MASTER_DATA_PROCESSED!$C49,Backend!$Q$9:$T$52,3,FALSE),MASTER_DATA_NORMALIZED!AZ49)</f>
        <v>#N/A</v>
      </c>
      <c r="BA49" s="100">
        <f>IF(AND(MASTER_DATA_NORMALIZED!BA49=0,BA$22=$L$22),VLOOKUP(MASTER_DATA_PROCESSED!$C49,Backend!$Q$9:$T$52,3,FALSE),MASTER_DATA_NORMALIZED!BA49)</f>
        <v>0</v>
      </c>
      <c r="BB49" s="100">
        <f>IF(AND(MASTER_DATA_NORMALIZED!BB49=0,BB$22=$L$22),VLOOKUP(MASTER_DATA_PROCESSED!$C49,Backend!$Q$9:$T$52,3,FALSE),MASTER_DATA_NORMALIZED!BB49)</f>
        <v>0</v>
      </c>
      <c r="BC49" s="100">
        <f>IF(AND(MASTER_DATA_NORMALIZED!BC49=0,BC$22=$L$22),VLOOKUP(MASTER_DATA_PROCESSED!$C49,Backend!$Q$9:$T$52,3,FALSE),MASTER_DATA_NORMALIZED!BC49)</f>
        <v>0</v>
      </c>
      <c r="BD49" s="100" t="e">
        <f>IF(AND(MASTER_DATA_NORMALIZED!BD49=0,BD$22=$L$22),VLOOKUP(MASTER_DATA_PROCESSED!$C49,Backend!$Q$9:$T$52,3,FALSE),MASTER_DATA_NORMALIZED!BD49)</f>
        <v>#N/A</v>
      </c>
      <c r="BE49" s="100">
        <f>IF(AND(MASTER_DATA_NORMALIZED!BE49=0,BE$22=$L$22),VLOOKUP(MASTER_DATA_PROCESSED!$C49,Backend!$Q$9:$T$52,3,FALSE),MASTER_DATA_NORMALIZED!BE49)</f>
        <v>0</v>
      </c>
      <c r="BF49" s="100">
        <f>IF(AND(MASTER_DATA_NORMALIZED!BF49=0,BF$22=$L$22),VLOOKUP(MASTER_DATA_PROCESSED!$C49,Backend!$Q$9:$T$52,3,FALSE),MASTER_DATA_NORMALIZED!BF49)</f>
        <v>0</v>
      </c>
      <c r="BG49" s="100">
        <f>IF(AND(MASTER_DATA_NORMALIZED!BG49=0,BG$22=$L$22),VLOOKUP(MASTER_DATA_PROCESSED!$C49,Backend!$Q$9:$T$52,3,FALSE),MASTER_DATA_NORMALIZED!BG49)</f>
        <v>0</v>
      </c>
      <c r="BH49" s="100" t="e">
        <f>IF(AND(MASTER_DATA_NORMALIZED!BH49=0,BH$22=$L$22),VLOOKUP(MASTER_DATA_PROCESSED!$C49,Backend!$Q$9:$T$52,3,FALSE),MASTER_DATA_NORMALIZED!BH49)</f>
        <v>#N/A</v>
      </c>
      <c r="BI49" s="100">
        <f>IF(AND(MASTER_DATA_NORMALIZED!BI49=0,BI$22=$L$22),VLOOKUP(MASTER_DATA_PROCESSED!$C49,Backend!$Q$9:$T$52,3,FALSE),MASTER_DATA_NORMALIZED!BI49)</f>
        <v>0</v>
      </c>
      <c r="BJ49" s="100">
        <f>IF(AND(MASTER_DATA_NORMALIZED!BJ49=0,BJ$22=$L$22),VLOOKUP(MASTER_DATA_PROCESSED!$C49,Backend!$Q$9:$T$52,3,FALSE),MASTER_DATA_NORMALIZED!BJ49)</f>
        <v>0</v>
      </c>
      <c r="BK49" s="100">
        <f>IF(AND(MASTER_DATA_NORMALIZED!BK49=0,BK$22=$L$22),VLOOKUP(MASTER_DATA_PROCESSED!$C49,Backend!$Q$9:$T$52,3,FALSE),MASTER_DATA_NORMALIZED!BK49)</f>
        <v>0</v>
      </c>
      <c r="BL49" s="100" t="e">
        <f>IF(AND(MASTER_DATA_NORMALIZED!BL49=0,BL$22=$L$22),VLOOKUP(MASTER_DATA_PROCESSED!$C49,Backend!$Q$9:$T$52,3,FALSE),MASTER_DATA_NORMALIZED!BL49)</f>
        <v>#N/A</v>
      </c>
      <c r="BM49" s="100">
        <f>IF(AND(MASTER_DATA_NORMALIZED!BM49=0,BM$22=$L$22),VLOOKUP(MASTER_DATA_PROCESSED!$C49,Backend!$Q$9:$T$52,3,FALSE),MASTER_DATA_NORMALIZED!BM49)</f>
        <v>0</v>
      </c>
      <c r="BN49" s="100">
        <f>IF(AND(MASTER_DATA_NORMALIZED!BN49=0,BN$22=$L$22),VLOOKUP(MASTER_DATA_PROCESSED!$C49,Backend!$Q$9:$T$52,3,FALSE),MASTER_DATA_NORMALIZED!BN49)</f>
        <v>0</v>
      </c>
      <c r="BO49" s="100">
        <f>IF(AND(MASTER_DATA_NORMALIZED!BO49=0,BO$22=$L$22),VLOOKUP(MASTER_DATA_PROCESSED!$C49,Backend!$Q$9:$T$52,3,FALSE),MASTER_DATA_NORMALIZED!BO49)</f>
        <v>0</v>
      </c>
      <c r="BP49" s="100">
        <f>IF(AND(MASTER_DATA_NORMALIZED!BP49=0,BP$22=$L$22),VLOOKUP(MASTER_DATA_PROCESSED!$C49,Backend!$Q$9:$T$52,3,FALSE),MASTER_DATA_NORMALIZED!BP49)</f>
        <v>36.348870962422467</v>
      </c>
      <c r="BQ49" s="100">
        <f>IF(AND(MASTER_DATA_NORMALIZED!BQ49=0,BQ$22=$L$22),VLOOKUP(MASTER_DATA_PROCESSED!$C49,Backend!$Q$9:$T$52,3,FALSE),MASTER_DATA_NORMALIZED!BQ49)</f>
        <v>0</v>
      </c>
      <c r="BR49" s="100">
        <f>IF(AND(MASTER_DATA_NORMALIZED!BR49=0,BR$22=$L$22),VLOOKUP(MASTER_DATA_PROCESSED!$C49,Backend!$Q$9:$T$52,3,FALSE),MASTER_DATA_NORMALIZED!BR49)</f>
        <v>0</v>
      </c>
      <c r="BS49" s="100">
        <f>IF(AND(MASTER_DATA_NORMALIZED!BS49=0,BS$22=$L$22),VLOOKUP(MASTER_DATA_PROCESSED!$C49,Backend!$Q$9:$T$52,3,FALSE),MASTER_DATA_NORMALIZED!BS49)</f>
        <v>0</v>
      </c>
      <c r="BT49" s="100">
        <f>IF(AND(MASTER_DATA_NORMALIZED!BT49=0,BT$22=$L$22),VLOOKUP(MASTER_DATA_PROCESSED!$C49,Backend!$Q$9:$T$52,3,FALSE),MASTER_DATA_NORMALIZED!BT49)</f>
        <v>27.557153822300752</v>
      </c>
      <c r="BU49" s="100">
        <f>IF(AND(MASTER_DATA_NORMALIZED!BU49=0,BU$22=$L$22),VLOOKUP(MASTER_DATA_PROCESSED!$C49,Backend!$Q$9:$T$52,3,FALSE),MASTER_DATA_NORMALIZED!BU49)</f>
        <v>0</v>
      </c>
      <c r="BV49" s="100">
        <f>IF(AND(MASTER_DATA_NORMALIZED!BV49=0,BV$22=$L$22),VLOOKUP(MASTER_DATA_PROCESSED!$C49,Backend!$Q$9:$T$52,3,FALSE),MASTER_DATA_NORMALIZED!BV49)</f>
        <v>0</v>
      </c>
      <c r="BW49" s="100">
        <f>IF(AND(MASTER_DATA_NORMALIZED!BW49=0,BW$22=$L$22),VLOOKUP(MASTER_DATA_PROCESSED!$C49,Backend!$Q$9:$T$52,3,FALSE),MASTER_DATA_NORMALIZED!BW49)</f>
        <v>0</v>
      </c>
      <c r="BX49" s="100" t="e">
        <f>IF(AND(MASTER_DATA_NORMALIZED!BX49=0,BX$22=$L$22),VLOOKUP(MASTER_DATA_PROCESSED!$C49,Backend!$Q$9:$T$52,3,FALSE),MASTER_DATA_NORMALIZED!BX49)</f>
        <v>#N/A</v>
      </c>
      <c r="BY49" s="100">
        <f>IF(AND(MASTER_DATA_NORMALIZED!BY49=0,BY$22=$L$22),VLOOKUP(MASTER_DATA_PROCESSED!$C49,Backend!$Q$9:$T$52,3,FALSE),MASTER_DATA_NORMALIZED!BY49)</f>
        <v>0</v>
      </c>
      <c r="BZ49" s="100">
        <f>IF(AND(MASTER_DATA_NORMALIZED!BZ49=0,BZ$22=$L$22),VLOOKUP(MASTER_DATA_PROCESSED!$C49,Backend!$Q$9:$T$52,3,FALSE),MASTER_DATA_NORMALIZED!BZ49)</f>
        <v>0</v>
      </c>
      <c r="CA49" s="100">
        <f>IF(AND(MASTER_DATA_NORMALIZED!CA49=0,CA$22=$L$22),VLOOKUP(MASTER_DATA_PROCESSED!$C49,Backend!$Q$9:$T$52,3,FALSE),MASTER_DATA_NORMALIZED!CA49)</f>
        <v>0</v>
      </c>
      <c r="CB49" s="100">
        <f>IF(AND(MASTER_DATA_NORMALIZED!CB49=0,CB$22=$L$22),VLOOKUP(MASTER_DATA_PROCESSED!$C49,Backend!$Q$9:$T$52,3,FALSE),MASTER_DATA_NORMALIZED!CB49)</f>
        <v>26.789701087288073</v>
      </c>
      <c r="CC49" s="100">
        <f>IF(AND(MASTER_DATA_NORMALIZED!CC49=0,CC$22=$L$22),VLOOKUP(MASTER_DATA_PROCESSED!$C49,Backend!$Q$9:$T$52,3,FALSE),MASTER_DATA_NORMALIZED!CC49)</f>
        <v>0</v>
      </c>
      <c r="CD49" s="100">
        <f>IF(AND(MASTER_DATA_NORMALIZED!CD49=0,CD$22=$L$22),VLOOKUP(MASTER_DATA_PROCESSED!$C49,Backend!$Q$9:$T$52,3,FALSE),MASTER_DATA_NORMALIZED!CD49)</f>
        <v>0</v>
      </c>
      <c r="CE49" s="100">
        <f>IF(AND(MASTER_DATA_NORMALIZED!CE49=0,CE$22=$L$22),VLOOKUP(MASTER_DATA_PROCESSED!$C49,Backend!$Q$9:$T$52,3,FALSE),MASTER_DATA_NORMALIZED!CE49)</f>
        <v>0</v>
      </c>
      <c r="CF49" s="100" t="e">
        <f>IF(AND(MASTER_DATA_NORMALIZED!CF49=0,CF$22=$L$22),VLOOKUP(MASTER_DATA_PROCESSED!$C49,Backend!$Q$9:$T$52,3,FALSE),MASTER_DATA_NORMALIZED!CF49)</f>
        <v>#N/A</v>
      </c>
      <c r="CG49" s="100">
        <f>IF(AND(MASTER_DATA_NORMALIZED!CG49=0,CG$22=$L$22),VLOOKUP(MASTER_DATA_PROCESSED!$C49,Backend!$Q$9:$T$52,3,FALSE),MASTER_DATA_NORMALIZED!CG49)</f>
        <v>0</v>
      </c>
      <c r="CH49" s="100">
        <f>IF(AND(MASTER_DATA_NORMALIZED!CH49=0,CH$22=$L$22),VLOOKUP(MASTER_DATA_PROCESSED!$C49,Backend!$Q$9:$T$52,3,FALSE),MASTER_DATA_NORMALIZED!CH49)</f>
        <v>0</v>
      </c>
      <c r="CI49" s="100">
        <f>IF(AND(MASTER_DATA_NORMALIZED!CI49=0,CI$22=$L$22),VLOOKUP(MASTER_DATA_PROCESSED!$C49,Backend!$Q$9:$T$52,3,FALSE),MASTER_DATA_NORMALIZED!CI49)</f>
        <v>0</v>
      </c>
      <c r="CJ49" s="100" t="e">
        <f>IF(AND(MASTER_DATA_NORMALIZED!CJ49=0,CJ$22=$L$22),VLOOKUP(MASTER_DATA_PROCESSED!$C49,Backend!$Q$9:$T$52,3,FALSE),MASTER_DATA_NORMALIZED!CJ49)</f>
        <v>#N/A</v>
      </c>
      <c r="CK49" s="100">
        <f>IF(AND(MASTER_DATA_NORMALIZED!CK49=0,CK$22=$L$22),VLOOKUP(MASTER_DATA_PROCESSED!$C49,Backend!$Q$9:$T$52,3,FALSE),MASTER_DATA_NORMALIZED!CK49)</f>
        <v>0</v>
      </c>
      <c r="CL49" s="100">
        <f>IF(AND(MASTER_DATA_NORMALIZED!CL49=0,CL$22=$L$22),VLOOKUP(MASTER_DATA_PROCESSED!$C49,Backend!$Q$9:$T$52,3,FALSE),MASTER_DATA_NORMALIZED!CL49)</f>
        <v>0</v>
      </c>
      <c r="CM49" s="100">
        <f>IF(AND(MASTER_DATA_NORMALIZED!CM49=0,CM$22=$L$22),VLOOKUP(MASTER_DATA_PROCESSED!$C49,Backend!$Q$9:$T$52,3,FALSE),MASTER_DATA_NORMALIZED!CM49)</f>
        <v>0</v>
      </c>
      <c r="CN49" s="100" t="e">
        <f>IF(AND(MASTER_DATA_NORMALIZED!CN49=0,CN$22=$L$22),VLOOKUP(MASTER_DATA_PROCESSED!$C49,Backend!$Q$9:$T$52,3,FALSE),MASTER_DATA_NORMALIZED!CN49)</f>
        <v>#N/A</v>
      </c>
      <c r="CO49" s="100">
        <f>IF(AND(MASTER_DATA_NORMALIZED!CO49=0,CO$22=$L$22),VLOOKUP(MASTER_DATA_PROCESSED!$C49,Backend!$Q$9:$T$52,3,FALSE),MASTER_DATA_NORMALIZED!CO49)</f>
        <v>0</v>
      </c>
      <c r="CP49" s="100">
        <f>IF(AND(MASTER_DATA_NORMALIZED!CP49=0,CP$22=$L$22),VLOOKUP(MASTER_DATA_PROCESSED!$C49,Backend!$Q$9:$T$52,3,FALSE),MASTER_DATA_NORMALIZED!CP49)</f>
        <v>0</v>
      </c>
      <c r="CQ49" s="100">
        <f>IF(AND(MASTER_DATA_NORMALIZED!CQ49=0,CQ$22=$L$22),VLOOKUP(MASTER_DATA_PROCESSED!$C49,Backend!$Q$9:$T$52,3,FALSE),MASTER_DATA_NORMALIZED!CQ49)</f>
        <v>0</v>
      </c>
      <c r="CR49" s="100" t="e">
        <f>IF(AND(MASTER_DATA_NORMALIZED!CR49=0,CR$22=$L$22),VLOOKUP(MASTER_DATA_PROCESSED!$C49,Backend!$Q$9:$T$52,3,FALSE),MASTER_DATA_NORMALIZED!CR49)</f>
        <v>#N/A</v>
      </c>
      <c r="CS49" s="100">
        <f>IF(AND(MASTER_DATA_NORMALIZED!CS49=0,CS$22=$L$22),VLOOKUP(MASTER_DATA_PROCESSED!$C49,Backend!$Q$9:$T$52,3,FALSE),MASTER_DATA_NORMALIZED!CS49)</f>
        <v>0</v>
      </c>
      <c r="CT49" s="100">
        <f>IF(AND(MASTER_DATA_NORMALIZED!CT49=0,CT$22=$L$22),VLOOKUP(MASTER_DATA_PROCESSED!$C49,Backend!$Q$9:$T$52,3,FALSE),MASTER_DATA_NORMALIZED!CT49)</f>
        <v>0</v>
      </c>
      <c r="CU49" s="100">
        <f>IF(AND(MASTER_DATA_NORMALIZED!CU49=0,CU$22=$L$22),VLOOKUP(MASTER_DATA_PROCESSED!$C49,Backend!$Q$9:$T$52,3,FALSE),MASTER_DATA_NORMALIZED!CU49)</f>
        <v>0</v>
      </c>
      <c r="CV49" s="100">
        <f>IF(AND(MASTER_DATA_NORMALIZED!CV49=0,CV$22=$L$22),VLOOKUP(MASTER_DATA_PROCESSED!$C49,Backend!$Q$9:$T$52,3,FALSE),MASTER_DATA_NORMALIZED!CV49)</f>
        <v>29.960926751654583</v>
      </c>
      <c r="CW49" s="100">
        <f>IF(AND(MASTER_DATA_NORMALIZED!CW49=0,CW$22=$L$22),VLOOKUP(MASTER_DATA_PROCESSED!$C49,Backend!$Q$9:$T$52,3,FALSE),MASTER_DATA_NORMALIZED!CW49)</f>
        <v>0</v>
      </c>
      <c r="CX49" s="100">
        <f>IF(AND(MASTER_DATA_NORMALIZED!CX49=0,CX$22=$L$22),VLOOKUP(MASTER_DATA_PROCESSED!$C49,Backend!$Q$9:$T$52,3,FALSE),MASTER_DATA_NORMALIZED!CX49)</f>
        <v>0</v>
      </c>
      <c r="CY49" s="100">
        <f>IF(AND(MASTER_DATA_NORMALIZED!CY49=0,CY$22=$L$22),VLOOKUP(MASTER_DATA_PROCESSED!$C49,Backend!$Q$9:$T$52,3,FALSE),MASTER_DATA_NORMALIZED!CY49)</f>
        <v>0</v>
      </c>
      <c r="CZ49" s="100">
        <f>IF(AND(MASTER_DATA_NORMALIZED!CZ49=0,CZ$22=$L$22),VLOOKUP(MASTER_DATA_PROCESSED!$C49,Backend!$Q$9:$T$52,3,FALSE),MASTER_DATA_NORMALIZED!CZ49)</f>
        <v>44.034076082556922</v>
      </c>
      <c r="DA49" s="100" t="e">
        <f>IF(AND(MASTER_DATA_NORMALIZED!DA49=0,DA$22=$L$22),VLOOKUP(MASTER_DATA_PROCESSED!$C49,Backend!$Q$9:$T$52,3,FALSE),MASTER_DATA_NORMALIZED!DA49)</f>
        <v>#DIV/0!</v>
      </c>
      <c r="DB49" s="100" t="e">
        <f>IF(AND(MASTER_DATA_NORMALIZED!DB49=0,DB$22=$L$22),VLOOKUP(MASTER_DATA_PROCESSED!$C49,Backend!$Q$9:$T$52,3,FALSE),MASTER_DATA_NORMALIZED!DB49)</f>
        <v>#DIV/0!</v>
      </c>
      <c r="DC49" s="100" t="e">
        <f>IF(AND(MASTER_DATA_NORMALIZED!DC49=0,DC$22=$L$22),VLOOKUP(MASTER_DATA_PROCESSED!$C49,Backend!$Q$9:$T$52,3,FALSE),MASTER_DATA_NORMALIZED!DC49)</f>
        <v>#DIV/0!</v>
      </c>
      <c r="DD49" s="100" t="e">
        <f>IF(AND(MASTER_DATA_NORMALIZED!DD49=0,DD$22=$L$22),VLOOKUP(MASTER_DATA_PROCESSED!$C49,Backend!$Q$9:$T$52,3,FALSE),MASTER_DATA_NORMALIZED!DD49)</f>
        <v>#N/A</v>
      </c>
      <c r="DE49" s="100">
        <f>IF(AND(MASTER_DATA_NORMALIZED!DE49=0,DE$22=$L$22),VLOOKUP(MASTER_DATA_PROCESSED!$C49,Backend!$Q$9:$T$52,3,FALSE),MASTER_DATA_NORMALIZED!DE49)</f>
        <v>0</v>
      </c>
      <c r="DF49" s="100">
        <f>IF(AND(MASTER_DATA_NORMALIZED!DF49=0,DF$22=$L$22),VLOOKUP(MASTER_DATA_PROCESSED!$C49,Backend!$Q$9:$T$52,3,FALSE),MASTER_DATA_NORMALIZED!DF49)</f>
        <v>0</v>
      </c>
      <c r="DG49" s="100">
        <f>IF(AND(MASTER_DATA_NORMALIZED!DG49=0,DG$22=$L$22),VLOOKUP(MASTER_DATA_PROCESSED!$C49,Backend!$Q$9:$T$52,3,FALSE),MASTER_DATA_NORMALIZED!DG49)</f>
        <v>0</v>
      </c>
      <c r="DH49" s="100" t="e">
        <f>IF(AND(MASTER_DATA_NORMALIZED!DH49=0,DH$22=$L$22),VLOOKUP(MASTER_DATA_PROCESSED!$C49,Backend!$Q$9:$T$52,3,FALSE),MASTER_DATA_NORMALIZED!DH49)</f>
        <v>#N/A</v>
      </c>
      <c r="DI49" s="100">
        <f>IF(AND(MASTER_DATA_NORMALIZED!DI49=0,DI$22=$L$22),VLOOKUP(MASTER_DATA_PROCESSED!$C49,Backend!$Q$9:$T$52,3,FALSE),MASTER_DATA_NORMALIZED!DI49)</f>
        <v>0</v>
      </c>
      <c r="DJ49" s="100">
        <f>IF(AND(MASTER_DATA_NORMALIZED!DJ49=0,DJ$22=$L$22),VLOOKUP(MASTER_DATA_PROCESSED!$C49,Backend!$Q$9:$T$52,3,FALSE),MASTER_DATA_NORMALIZED!DJ49)</f>
        <v>0</v>
      </c>
      <c r="DK49" s="100">
        <f>IF(AND(MASTER_DATA_NORMALIZED!DK49=0,DK$22=$L$22),VLOOKUP(MASTER_DATA_PROCESSED!$C49,Backend!$Q$9:$T$52,3,FALSE),MASTER_DATA_NORMALIZED!DK49)</f>
        <v>0</v>
      </c>
      <c r="DL49" s="100" t="e">
        <f>IF(AND(MASTER_DATA_NORMALIZED!DL49=0,DL$22=$L$22),VLOOKUP(MASTER_DATA_PROCESSED!$C49,Backend!$Q$9:$T$52,3,FALSE),MASTER_DATA_NORMALIZED!DL49)</f>
        <v>#N/A</v>
      </c>
      <c r="DM49" s="100">
        <f>IF(AND(MASTER_DATA_NORMALIZED!DM49=0,DM$22=$L$22),VLOOKUP(MASTER_DATA_PROCESSED!$C49,Backend!$Q$9:$T$52,3,FALSE),MASTER_DATA_NORMALIZED!DM49)</f>
        <v>0</v>
      </c>
      <c r="DN49" s="100">
        <f>IF(AND(MASTER_DATA_NORMALIZED!DN49=0,DN$22=$L$22),VLOOKUP(MASTER_DATA_PROCESSED!$C49,Backend!$Q$9:$T$52,3,FALSE),MASTER_DATA_NORMALIZED!DN49)</f>
        <v>0</v>
      </c>
      <c r="DO49" s="100">
        <f>IF(AND(MASTER_DATA_NORMALIZED!DO49=0,DO$22=$L$22),VLOOKUP(MASTER_DATA_PROCESSED!$C49,Backend!$Q$9:$T$52,3,FALSE),MASTER_DATA_NORMALIZED!DO49)</f>
        <v>0</v>
      </c>
      <c r="DP49" s="100" t="e">
        <f>IF(AND(MASTER_DATA_NORMALIZED!DP49=0,DP$22=$L$22),VLOOKUP(MASTER_DATA_PROCESSED!$C49,Backend!$Q$9:$T$52,3,FALSE),MASTER_DATA_NORMALIZED!DP49)</f>
        <v>#N/A</v>
      </c>
      <c r="DQ49" s="100">
        <f>IF(AND(MASTER_DATA_NORMALIZED!DQ49=0,DQ$22=$L$22),VLOOKUP(MASTER_DATA_PROCESSED!$C49,Backend!$Q$9:$T$52,3,FALSE),MASTER_DATA_NORMALIZED!DQ49)</f>
        <v>0</v>
      </c>
      <c r="DR49" s="100">
        <f>IF(AND(MASTER_DATA_NORMALIZED!DR49=0,DR$22=$L$22),VLOOKUP(MASTER_DATA_PROCESSED!$C49,Backend!$Q$9:$T$52,3,FALSE),MASTER_DATA_NORMALIZED!DR49)</f>
        <v>0</v>
      </c>
      <c r="DS49" s="100">
        <f>IF(AND(MASTER_DATA_NORMALIZED!DS49=0,DS$22=$L$22),VLOOKUP(MASTER_DATA_PROCESSED!$C49,Backend!$Q$9:$T$52,3,FALSE),MASTER_DATA_NORMALIZED!DS49)</f>
        <v>0</v>
      </c>
      <c r="DT49" s="100" t="e">
        <f>IF(AND(MASTER_DATA_NORMALIZED!DT49=0,DT$22=$L$22),VLOOKUP(MASTER_DATA_PROCESSED!$C49,Backend!$Q$9:$T$52,3,FALSE),MASTER_DATA_NORMALIZED!DT49)</f>
        <v>#N/A</v>
      </c>
      <c r="DU49" s="100">
        <f>IF(AND(MASTER_DATA_NORMALIZED!DU49=0,DU$22=$L$22),VLOOKUP(MASTER_DATA_PROCESSED!$C49,Backend!$Q$9:$T$52,3,FALSE),MASTER_DATA_NORMALIZED!DU49)</f>
        <v>0</v>
      </c>
      <c r="DV49" s="100">
        <f>IF(AND(MASTER_DATA_NORMALIZED!DV49=0,DV$22=$L$22),VLOOKUP(MASTER_DATA_PROCESSED!$C49,Backend!$Q$9:$T$52,3,FALSE),MASTER_DATA_NORMALIZED!DV49)</f>
        <v>0</v>
      </c>
      <c r="DW49" s="100">
        <f>IF(AND(MASTER_DATA_NORMALIZED!DW49=0,DW$22=$L$22),VLOOKUP(MASTER_DATA_PROCESSED!$C49,Backend!$Q$9:$T$52,3,FALSE),MASTER_DATA_NORMALIZED!DW49)</f>
        <v>0</v>
      </c>
      <c r="DX49" s="100" t="e">
        <f>IF(AND(MASTER_DATA_NORMALIZED!DX49=0,DX$22=$L$22),VLOOKUP(MASTER_DATA_PROCESSED!$C49,Backend!$Q$9:$T$52,3,FALSE),MASTER_DATA_NORMALIZED!DX49)</f>
        <v>#N/A</v>
      </c>
      <c r="DY49" s="100">
        <f>IF(AND(MASTER_DATA_NORMALIZED!DY49=0,DY$22=$L$22),VLOOKUP(MASTER_DATA_PROCESSED!$C49,Backend!$Q$9:$T$52,3,FALSE),MASTER_DATA_NORMALIZED!DY49)</f>
        <v>0</v>
      </c>
      <c r="DZ49" s="100">
        <f>IF(AND(MASTER_DATA_NORMALIZED!DZ49=0,DZ$22=$L$22),VLOOKUP(MASTER_DATA_PROCESSED!$C49,Backend!$Q$9:$T$52,3,FALSE),MASTER_DATA_NORMALIZED!DZ49)</f>
        <v>0</v>
      </c>
      <c r="EA49" s="100">
        <f>IF(AND(MASTER_DATA_NORMALIZED!EA49=0,EA$22=$L$22),VLOOKUP(MASTER_DATA_PROCESSED!$C49,Backend!$Q$9:$T$52,3,FALSE),MASTER_DATA_NORMALIZED!EA49)</f>
        <v>0</v>
      </c>
      <c r="EB49" s="100" t="e">
        <f>IF(AND(MASTER_DATA_NORMALIZED!EB49=0,EB$22=$L$22),VLOOKUP(MASTER_DATA_PROCESSED!$C49,Backend!$Q$9:$T$52,3,FALSE),MASTER_DATA_NORMALIZED!EB49)</f>
        <v>#N/A</v>
      </c>
      <c r="EC49" s="100" t="e">
        <f>IF(AND(MASTER_DATA_NORMALIZED!EC49=0,EC$22=$L$22),VLOOKUP(MASTER_DATA_PROCESSED!$C49,Backend!$Q$9:$T$52,3,FALSE),MASTER_DATA_NORMALIZED!EC49)</f>
        <v>#DIV/0!</v>
      </c>
      <c r="ED49" s="100" t="e">
        <f>IF(AND(MASTER_DATA_NORMALIZED!ED49=0,ED$22=$L$22),VLOOKUP(MASTER_DATA_PROCESSED!$C49,Backend!$Q$9:$T$52,3,FALSE),MASTER_DATA_NORMALIZED!ED49)</f>
        <v>#DIV/0!</v>
      </c>
      <c r="EE49" s="100" t="e">
        <f>IF(AND(MASTER_DATA_NORMALIZED!EE49=0,EE$22=$L$22),VLOOKUP(MASTER_DATA_PROCESSED!$C49,Backend!$Q$9:$T$52,3,FALSE),MASTER_DATA_NORMALIZED!EE49)</f>
        <v>#DIV/0!</v>
      </c>
      <c r="EF49" s="100" t="e">
        <f>IF(AND(MASTER_DATA_NORMALIZED!EF49=0,EF$22=$L$22),VLOOKUP(MASTER_DATA_PROCESSED!$C49,Backend!$Q$9:$T$52,3,FALSE),MASTER_DATA_NORMALIZED!EF49)</f>
        <v>#VALUE!</v>
      </c>
      <c r="EG49" s="100">
        <f>IF(AND(MASTER_DATA_NORMALIZED!EG49=0,EG$22=$L$22),VLOOKUP(MASTER_DATA_PROCESSED!$C49,Backend!$Q$9:$T$52,3,FALSE),MASTER_DATA_NORMALIZED!EG49)</f>
        <v>0</v>
      </c>
      <c r="EH49" s="100">
        <f>IF(AND(MASTER_DATA_NORMALIZED!EH49=0,EH$22=$L$22),VLOOKUP(MASTER_DATA_PROCESSED!$C49,Backend!$Q$9:$T$52,3,FALSE),MASTER_DATA_NORMALIZED!EH49)</f>
        <v>0</v>
      </c>
      <c r="EI49" s="100">
        <f>IF(AND(MASTER_DATA_NORMALIZED!EI49=0,EI$22=$L$22),VLOOKUP(MASTER_DATA_PROCESSED!$C49,Backend!$Q$9:$T$52,3,FALSE),MASTER_DATA_NORMALIZED!EI49)</f>
        <v>0</v>
      </c>
      <c r="EJ49" s="100" t="e">
        <f>IF(AND(MASTER_DATA_NORMALIZED!EJ49=0,EJ$22=$L$22),VLOOKUP(MASTER_DATA_PROCESSED!$C49,Backend!$Q$9:$T$52,3,FALSE),MASTER_DATA_NORMALIZED!EJ49)</f>
        <v>#N/A</v>
      </c>
      <c r="EK49" s="100">
        <f>IF(AND(MASTER_DATA_NORMALIZED!EK49=0,EK$22=$L$22),VLOOKUP(MASTER_DATA_PROCESSED!$C49,Backend!$Q$9:$T$52,3,FALSE),MASTER_DATA_NORMALIZED!EK49)</f>
        <v>0</v>
      </c>
      <c r="EL49" s="100">
        <f>IF(AND(MASTER_DATA_NORMALIZED!EL49=0,EL$22=$L$22),VLOOKUP(MASTER_DATA_PROCESSED!$C49,Backend!$Q$9:$T$52,3,FALSE),MASTER_DATA_NORMALIZED!EL49)</f>
        <v>0</v>
      </c>
      <c r="EM49" s="100">
        <f>IF(AND(MASTER_DATA_NORMALIZED!EM49=0,EM$22=$L$22),VLOOKUP(MASTER_DATA_PROCESSED!$C49,Backend!$Q$9:$T$52,3,FALSE),MASTER_DATA_NORMALIZED!EM49)</f>
        <v>0</v>
      </c>
      <c r="EN49" s="100" t="e">
        <f>IF(AND(MASTER_DATA_NORMALIZED!EN49=0,EN$22=$L$22),VLOOKUP(MASTER_DATA_PROCESSED!$C49,Backend!$Q$9:$T$52,3,FALSE),MASTER_DATA_NORMALIZED!EN49)</f>
        <v>#N/A</v>
      </c>
      <c r="EO49" s="100">
        <f>IF(AND(MASTER_DATA_NORMALIZED!EO49=0,EO$22=$L$22),VLOOKUP(MASTER_DATA_PROCESSED!$C49,Backend!$Q$9:$T$52,3,FALSE),MASTER_DATA_NORMALIZED!EO49)</f>
        <v>0</v>
      </c>
      <c r="EP49" s="100">
        <f>IF(AND(MASTER_DATA_NORMALIZED!EP49=0,EP$22=$L$22),VLOOKUP(MASTER_DATA_PROCESSED!$C49,Backend!$Q$9:$T$52,3,FALSE),MASTER_DATA_NORMALIZED!EP49)</f>
        <v>0</v>
      </c>
      <c r="EQ49" s="100">
        <f>IF(AND(MASTER_DATA_NORMALIZED!EQ49=0,EQ$22=$L$22),VLOOKUP(MASTER_DATA_PROCESSED!$C49,Backend!$Q$9:$T$52,3,FALSE),MASTER_DATA_NORMALIZED!EQ49)</f>
        <v>0</v>
      </c>
      <c r="ER49" s="100" t="e">
        <f>IF(AND(MASTER_DATA_NORMALIZED!ER49=0,ER$22=$L$22),VLOOKUP(MASTER_DATA_PROCESSED!$C49,Backend!$Q$9:$T$52,3,FALSE),MASTER_DATA_NORMALIZED!ER49)</f>
        <v>#N/A</v>
      </c>
      <c r="ES49" s="100">
        <f>IF(AND(MASTER_DATA_NORMALIZED!ES49=0,ES$22=$L$22),VLOOKUP(MASTER_DATA_PROCESSED!$C49,Backend!$Q$9:$T$52,3,FALSE),MASTER_DATA_NORMALIZED!ES49)</f>
        <v>0</v>
      </c>
      <c r="ET49" s="100">
        <f>IF(AND(MASTER_DATA_NORMALIZED!ET49=0,ET$22=$L$22),VLOOKUP(MASTER_DATA_PROCESSED!$C49,Backend!$Q$9:$T$52,3,FALSE),MASTER_DATA_NORMALIZED!ET49)</f>
        <v>0</v>
      </c>
      <c r="EU49" s="100">
        <f>IF(AND(MASTER_DATA_NORMALIZED!EU49=0,EU$22=$L$22),VLOOKUP(MASTER_DATA_PROCESSED!$C49,Backend!$Q$9:$T$52,3,FALSE),MASTER_DATA_NORMALIZED!EU49)</f>
        <v>0</v>
      </c>
      <c r="EV49" s="100" t="e">
        <f>IF(AND(MASTER_DATA_NORMALIZED!EV49=0,EV$22=$L$22),VLOOKUP(MASTER_DATA_PROCESSED!$C49,Backend!$Q$9:$T$52,3,FALSE),MASTER_DATA_NORMALIZED!EV49)</f>
        <v>#N/A</v>
      </c>
      <c r="EW49" s="100">
        <f>IF(AND(MASTER_DATA_NORMALIZED!EW49=0,EW$22=$L$22),VLOOKUP(MASTER_DATA_PROCESSED!$C49,Backend!$Q$9:$T$52,3,FALSE),MASTER_DATA_NORMALIZED!EW49)</f>
        <v>0</v>
      </c>
      <c r="EX49" s="100">
        <f>IF(AND(MASTER_DATA_NORMALIZED!EX49=0,EX$22=$L$22),VLOOKUP(MASTER_DATA_PROCESSED!$C49,Backend!$Q$9:$T$52,3,FALSE),MASTER_DATA_NORMALIZED!EX49)</f>
        <v>0</v>
      </c>
      <c r="EY49" s="100">
        <f>IF(AND(MASTER_DATA_NORMALIZED!EY49=0,EY$22=$L$22),VLOOKUP(MASTER_DATA_PROCESSED!$C49,Backend!$Q$9:$T$52,3,FALSE),MASTER_DATA_NORMALIZED!EY49)</f>
        <v>0</v>
      </c>
      <c r="EZ49" s="100" t="e">
        <f>IF(AND(MASTER_DATA_NORMALIZED!EZ49=0,EZ$22=$L$22),VLOOKUP(MASTER_DATA_PROCESSED!$C49,Backend!$Q$9:$T$52,3,FALSE),MASTER_DATA_NORMALIZED!EZ49)</f>
        <v>#N/A</v>
      </c>
      <c r="FA49" s="100">
        <f>IF(AND(MASTER_DATA_NORMALIZED!FA49=0,FA$22=$L$22),VLOOKUP(MASTER_DATA_PROCESSED!$C49,Backend!$Q$9:$T$52,3,FALSE),MASTER_DATA_NORMALIZED!FA49)</f>
        <v>0</v>
      </c>
      <c r="FB49" s="100">
        <f>IF(AND(MASTER_DATA_NORMALIZED!FB49=0,FB$22=$L$22),VLOOKUP(MASTER_DATA_PROCESSED!$C49,Backend!$Q$9:$T$52,3,FALSE),MASTER_DATA_NORMALIZED!FB49)</f>
        <v>0</v>
      </c>
      <c r="FC49" s="100">
        <f>IF(AND(MASTER_DATA_NORMALIZED!FC49=0,FC$22=$L$22),VLOOKUP(MASTER_DATA_PROCESSED!$C49,Backend!$Q$9:$T$52,3,FALSE),MASTER_DATA_NORMALIZED!FC49)</f>
        <v>0</v>
      </c>
      <c r="FD49" s="100" t="e">
        <f>IF(AND(MASTER_DATA_NORMALIZED!FD49=0,FD$22=$L$22),VLOOKUP(MASTER_DATA_PROCESSED!$C49,Backend!$Q$9:$T$52,3,FALSE),MASTER_DATA_NORMALIZED!FD49)</f>
        <v>#N/A</v>
      </c>
      <c r="FE49" s="100">
        <f>IF(AND(MASTER_DATA_NORMALIZED!FE49=0,FE$22=$L$22),VLOOKUP(MASTER_DATA_PROCESSED!$C49,Backend!$Q$9:$T$52,3,FALSE),MASTER_DATA_NORMALIZED!FE49)</f>
        <v>0</v>
      </c>
      <c r="FF49" s="100">
        <f>IF(AND(MASTER_DATA_NORMALIZED!FF49=0,FF$22=$L$22),VLOOKUP(MASTER_DATA_PROCESSED!$C49,Backend!$Q$9:$T$52,3,FALSE),MASTER_DATA_NORMALIZED!FF49)</f>
        <v>0</v>
      </c>
      <c r="FG49" s="100">
        <f>IF(AND(MASTER_DATA_NORMALIZED!FG49=0,FG$22=$L$22),VLOOKUP(MASTER_DATA_PROCESSED!$C49,Backend!$Q$9:$T$52,3,FALSE),MASTER_DATA_NORMALIZED!FG49)</f>
        <v>0</v>
      </c>
      <c r="FH49" s="100" t="e">
        <f>IF(AND(MASTER_DATA_NORMALIZED!FH49=0,FH$22=$L$22),VLOOKUP(MASTER_DATA_PROCESSED!$C49,Backend!$Q$9:$T$52,3,FALSE),MASTER_DATA_NORMALIZED!FH49)</f>
        <v>#N/A</v>
      </c>
      <c r="FI49" s="100">
        <f>IF(AND(MASTER_DATA_NORMALIZED!FI49=0,FI$22=$L$22),VLOOKUP(MASTER_DATA_PROCESSED!$C49,Backend!$Q$9:$T$52,3,FALSE),MASTER_DATA_NORMALIZED!FI49)</f>
        <v>0</v>
      </c>
      <c r="FJ49" s="100">
        <f>IF(AND(MASTER_DATA_NORMALIZED!FJ49=0,FJ$22=$L$22),VLOOKUP(MASTER_DATA_PROCESSED!$C49,Backend!$Q$9:$T$52,3,FALSE),MASTER_DATA_NORMALIZED!FJ49)</f>
        <v>0</v>
      </c>
      <c r="FK49" s="100">
        <f>IF(AND(MASTER_DATA_NORMALIZED!FK49=0,FK$22=$L$22),VLOOKUP(MASTER_DATA_PROCESSED!$C49,Backend!$Q$9:$T$52,3,FALSE),MASTER_DATA_NORMALIZED!FK49)</f>
        <v>0</v>
      </c>
      <c r="FL49" s="100" t="e">
        <f>IF(AND(MASTER_DATA_NORMALIZED!FL49=0,FL$22=$L$22),VLOOKUP(MASTER_DATA_PROCESSED!$C49,Backend!$Q$9:$T$52,3,FALSE),MASTER_DATA_NORMALIZED!FL49)</f>
        <v>#N/A</v>
      </c>
      <c r="FM49" s="100">
        <f>IF(AND(MASTER_DATA_NORMALIZED!FM49=0,FM$22=$L$22),VLOOKUP(MASTER_DATA_PROCESSED!$C49,Backend!$Q$9:$T$52,3,FALSE),MASTER_DATA_NORMALIZED!FM49)</f>
        <v>0</v>
      </c>
      <c r="FN49" s="100">
        <f>IF(AND(MASTER_DATA_NORMALIZED!FN49=0,FN$22=$L$22),VLOOKUP(MASTER_DATA_PROCESSED!$C49,Backend!$Q$9:$T$52,3,FALSE),MASTER_DATA_NORMALIZED!FN49)</f>
        <v>0</v>
      </c>
      <c r="FO49" s="100">
        <f>IF(AND(MASTER_DATA_NORMALIZED!FO49=0,FO$22=$L$22),VLOOKUP(MASTER_DATA_PROCESSED!$C49,Backend!$Q$9:$T$52,3,FALSE),MASTER_DATA_NORMALIZED!FO49)</f>
        <v>0</v>
      </c>
      <c r="FP49" s="100" t="e">
        <f>IF(AND(MASTER_DATA_NORMALIZED!FP49=0,FP$22=$L$22),VLOOKUP(MASTER_DATA_PROCESSED!$C49,Backend!$Q$9:$T$52,3,FALSE),MASTER_DATA_NORMALIZED!FP49)</f>
        <v>#N/A</v>
      </c>
      <c r="FQ49" s="100">
        <f>IF(AND(MASTER_DATA_NORMALIZED!FQ49=0,FQ$22=$L$22),VLOOKUP(MASTER_DATA_PROCESSED!$C49,Backend!$Q$9:$T$52,3,FALSE),MASTER_DATA_NORMALIZED!FQ49)</f>
        <v>0</v>
      </c>
      <c r="FR49" s="100">
        <f>IF(AND(MASTER_DATA_NORMALIZED!FR49=0,FR$22=$L$22),VLOOKUP(MASTER_DATA_PROCESSED!$C49,Backend!$Q$9:$T$52,3,FALSE),MASTER_DATA_NORMALIZED!FR49)</f>
        <v>0</v>
      </c>
      <c r="FS49" s="100">
        <f>IF(AND(MASTER_DATA_NORMALIZED!FS49=0,FS$22=$L$22),VLOOKUP(MASTER_DATA_PROCESSED!$C49,Backend!$Q$9:$T$52,3,FALSE),MASTER_DATA_NORMALIZED!FS49)</f>
        <v>0</v>
      </c>
      <c r="FT49" s="100" t="e">
        <f>IF(AND(MASTER_DATA_NORMALIZED!FT49=0,FT$22=$L$22),VLOOKUP(MASTER_DATA_PROCESSED!$C49,Backend!$Q$9:$T$52,3,FALSE),MASTER_DATA_NORMALIZED!FT49)</f>
        <v>#N/A</v>
      </c>
      <c r="FU49" s="100">
        <f>IF(AND(MASTER_DATA_NORMALIZED!FU49=0,FU$22=$L$22),VLOOKUP(MASTER_DATA_PROCESSED!$C49,Backend!$Q$9:$T$52,3,FALSE),MASTER_DATA_NORMALIZED!FU49)</f>
        <v>0</v>
      </c>
      <c r="FV49" s="100">
        <f>IF(AND(MASTER_DATA_NORMALIZED!FV49=0,FV$22=$L$22),VLOOKUP(MASTER_DATA_PROCESSED!$C49,Backend!$Q$9:$T$52,3,FALSE),MASTER_DATA_NORMALIZED!FV49)</f>
        <v>0</v>
      </c>
      <c r="FW49" s="100">
        <f>IF(AND(MASTER_DATA_NORMALIZED!FW49=0,FW$22=$L$22),VLOOKUP(MASTER_DATA_PROCESSED!$C49,Backend!$Q$9:$T$52,3,FALSE),MASTER_DATA_NORMALIZED!FW49)</f>
        <v>0</v>
      </c>
      <c r="FX49" s="100" t="e">
        <f>IF(AND(MASTER_DATA_NORMALIZED!FX49=0,FX$22=$L$22),VLOOKUP(MASTER_DATA_PROCESSED!$C49,Backend!$Q$9:$T$52,3,FALSE),MASTER_DATA_NORMALIZED!FX49)</f>
        <v>#N/A</v>
      </c>
      <c r="FY49" s="100">
        <f>IF(AND(MASTER_DATA_NORMALIZED!FY49=0,FY$22=$L$22),VLOOKUP(MASTER_DATA_PROCESSED!$C49,Backend!$Q$9:$T$52,3,FALSE),MASTER_DATA_NORMALIZED!FY49)</f>
        <v>0</v>
      </c>
      <c r="FZ49" s="100">
        <f>IF(AND(MASTER_DATA_NORMALIZED!FZ49=0,FZ$22=$L$22),VLOOKUP(MASTER_DATA_PROCESSED!$C49,Backend!$Q$9:$T$52,3,FALSE),MASTER_DATA_NORMALIZED!FZ49)</f>
        <v>0</v>
      </c>
      <c r="GA49" s="100">
        <f>IF(AND(MASTER_DATA_NORMALIZED!GA49=0,GA$22=$L$22),VLOOKUP(MASTER_DATA_PROCESSED!$C49,Backend!$Q$9:$T$52,3,FALSE),MASTER_DATA_NORMALIZED!GA49)</f>
        <v>0</v>
      </c>
      <c r="GB49" s="100" t="e">
        <f>IF(AND(MASTER_DATA_NORMALIZED!GB49=0,GB$22=$L$22),VLOOKUP(MASTER_DATA_PROCESSED!$C49,Backend!$Q$9:$T$52,3,FALSE),MASTER_DATA_NORMALIZED!GB49)</f>
        <v>#N/A</v>
      </c>
      <c r="GC49" s="100">
        <f>IF(AND(MASTER_DATA_NORMALIZED!GC49=0,GC$22=$L$22),VLOOKUP(MASTER_DATA_PROCESSED!$C49,Backend!$Q$9:$T$52,3,FALSE),MASTER_DATA_NORMALIZED!GC49)</f>
        <v>0</v>
      </c>
      <c r="GD49" s="100">
        <f>IF(AND(MASTER_DATA_NORMALIZED!GD49=0,GD$22=$L$22),VLOOKUP(MASTER_DATA_PROCESSED!$C49,Backend!$Q$9:$T$52,3,FALSE),MASTER_DATA_NORMALIZED!GD49)</f>
        <v>0</v>
      </c>
      <c r="GE49" s="100">
        <f>IF(AND(MASTER_DATA_NORMALIZED!GE49=0,GE$22=$L$22),VLOOKUP(MASTER_DATA_PROCESSED!$C49,Backend!$Q$9:$T$52,3,FALSE),MASTER_DATA_NORMALIZED!GE49)</f>
        <v>0</v>
      </c>
      <c r="GF49" s="100" t="e">
        <f>IF(AND(MASTER_DATA_NORMALIZED!GF49=0,GF$22=$L$22),VLOOKUP(MASTER_DATA_PROCESSED!$C49,Backend!$Q$9:$T$52,3,FALSE),MASTER_DATA_NORMALIZED!GF49)</f>
        <v>#N/A</v>
      </c>
      <c r="GG49" s="100">
        <f>IF(AND(MASTER_DATA_NORMALIZED!GG49=0,GG$22=$L$22),VLOOKUP(MASTER_DATA_PROCESSED!$C49,Backend!$Q$9:$T$52,3,FALSE),MASTER_DATA_NORMALIZED!GG49)</f>
        <v>0</v>
      </c>
      <c r="GH49" s="100">
        <f>IF(AND(MASTER_DATA_NORMALIZED!GH49=0,GH$22=$L$22),VLOOKUP(MASTER_DATA_PROCESSED!$C49,Backend!$Q$9:$T$52,3,FALSE),MASTER_DATA_NORMALIZED!GH49)</f>
        <v>0</v>
      </c>
      <c r="GI49" s="100">
        <f>IF(AND(MASTER_DATA_NORMALIZED!GI49=0,GI$22=$L$22),VLOOKUP(MASTER_DATA_PROCESSED!$C49,Backend!$Q$9:$T$52,3,FALSE),MASTER_DATA_NORMALIZED!GI49)</f>
        <v>0</v>
      </c>
      <c r="GJ49" s="100" t="e">
        <f>IF(AND(MASTER_DATA_NORMALIZED!GJ49=0,GJ$22=$L$22),VLOOKUP(MASTER_DATA_PROCESSED!$C49,Backend!$Q$9:$T$52,3,FALSE),MASTER_DATA_NORMALIZED!GJ49)</f>
        <v>#N/A</v>
      </c>
      <c r="GK49" s="100">
        <f>IF(AND(MASTER_DATA_NORMALIZED!GK49=0,GK$22=$L$22),VLOOKUP(MASTER_DATA_PROCESSED!$C49,Backend!$Q$9:$T$52,3,FALSE),MASTER_DATA_NORMALIZED!GK49)</f>
        <v>0</v>
      </c>
      <c r="GL49" s="100">
        <f>IF(AND(MASTER_DATA_NORMALIZED!GL49=0,GL$22=$L$22),VLOOKUP(MASTER_DATA_PROCESSED!$C49,Backend!$Q$9:$T$52,3,FALSE),MASTER_DATA_NORMALIZED!GL49)</f>
        <v>0</v>
      </c>
      <c r="GM49" s="100">
        <f>IF(AND(MASTER_DATA_NORMALIZED!GM49=0,GM$22=$L$22),VLOOKUP(MASTER_DATA_PROCESSED!$C49,Backend!$Q$9:$T$52,3,FALSE),MASTER_DATA_NORMALIZED!GM49)</f>
        <v>0</v>
      </c>
      <c r="GN49" s="100" t="e">
        <f>IF(AND(MASTER_DATA_NORMALIZED!GN49=0,GN$22=$L$22),VLOOKUP(MASTER_DATA_PROCESSED!$C49,Backend!$Q$9:$T$52,3,FALSE),MASTER_DATA_NORMALIZED!GN49)</f>
        <v>#N/A</v>
      </c>
      <c r="GO49" s="100">
        <f>IF(AND(MASTER_DATA_NORMALIZED!GO49=0,GO$22=$L$22),VLOOKUP(MASTER_DATA_PROCESSED!$C49,Backend!$Q$9:$T$52,3,FALSE),MASTER_DATA_NORMALIZED!GO49)</f>
        <v>0</v>
      </c>
      <c r="GP49" s="100">
        <f>IF(AND(MASTER_DATA_NORMALIZED!GP49=0,GP$22=$L$22),VLOOKUP(MASTER_DATA_PROCESSED!$C49,Backend!$Q$9:$T$52,3,FALSE),MASTER_DATA_NORMALIZED!GP49)</f>
        <v>0</v>
      </c>
      <c r="GQ49" s="100">
        <f>IF(AND(MASTER_DATA_NORMALIZED!GQ49=0,GQ$22=$L$22),VLOOKUP(MASTER_DATA_PROCESSED!$C49,Backend!$Q$9:$T$52,3,FALSE),MASTER_DATA_NORMALIZED!GQ49)</f>
        <v>0</v>
      </c>
      <c r="GR49" s="100" t="e">
        <f>IF(AND(MASTER_DATA_NORMALIZED!GR49=0,GR$22=$L$22),VLOOKUP(MASTER_DATA_PROCESSED!$C49,Backend!$Q$9:$T$52,3,FALSE),MASTER_DATA_NORMALIZED!GR49)</f>
        <v>#N/A</v>
      </c>
      <c r="GS49" s="100">
        <f>IF(AND(MASTER_DATA_NORMALIZED!GS49=0,GS$22=$L$22),VLOOKUP(MASTER_DATA_PROCESSED!$C49,Backend!$Q$9:$T$52,3,FALSE),MASTER_DATA_NORMALIZED!GS49)</f>
        <v>0</v>
      </c>
      <c r="GT49" s="100">
        <f>IF(AND(MASTER_DATA_NORMALIZED!GT49=0,GT$22=$L$22),VLOOKUP(MASTER_DATA_PROCESSED!$C49,Backend!$Q$9:$T$52,3,FALSE),MASTER_DATA_NORMALIZED!GT49)</f>
        <v>0</v>
      </c>
      <c r="GU49" s="100">
        <f>IF(AND(MASTER_DATA_NORMALIZED!GU49=0,GU$22=$L$22),VLOOKUP(MASTER_DATA_PROCESSED!$C49,Backend!$Q$9:$T$52,3,FALSE),MASTER_DATA_NORMALIZED!GU49)</f>
        <v>0</v>
      </c>
      <c r="GV49" s="100" t="e">
        <f>IF(AND(MASTER_DATA_NORMALIZED!GV49=0,GV$22=$L$22),VLOOKUP(MASTER_DATA_PROCESSED!$C49,Backend!$Q$9:$T$52,3,FALSE),MASTER_DATA_NORMALIZED!GV49)</f>
        <v>#N/A</v>
      </c>
      <c r="GW49" s="100" t="e">
        <f>IF(AND(MASTER_DATA_NORMALIZED!GW49=0,GW$22=$L$22),VLOOKUP(MASTER_DATA_PROCESSED!$C49,Backend!$Q$9:$T$52,3,FALSE),MASTER_DATA_NORMALIZED!GW49)</f>
        <v>#REF!</v>
      </c>
      <c r="GX49" s="100" t="e">
        <f>IF(AND(MASTER_DATA_NORMALIZED!GX49=0,GX$22=$L$22),VLOOKUP(MASTER_DATA_PROCESSED!$C49,Backend!$Q$9:$T$52,3,FALSE),MASTER_DATA_NORMALIZED!GX49)</f>
        <v>#REF!</v>
      </c>
      <c r="GY49" s="100" t="e">
        <f>IF(AND(MASTER_DATA_NORMALIZED!GY49=0,GY$22=$L$22),VLOOKUP(MASTER_DATA_PROCESSED!$C49,Backend!$Q$9:$T$52,3,FALSE),MASTER_DATA_NORMALIZED!GY49)</f>
        <v>#REF!</v>
      </c>
    </row>
    <row r="50" spans="2:207" s="27" customFormat="1" ht="14.25" hidden="1" outlineLevel="2" x14ac:dyDescent="0.25">
      <c r="B50" s="26">
        <f t="shared" si="5"/>
        <v>20</v>
      </c>
      <c r="C50" s="55">
        <f t="shared" si="0"/>
        <v>214.2</v>
      </c>
      <c r="D50" s="82"/>
      <c r="E50" s="55"/>
      <c r="F50" s="55"/>
      <c r="G50" s="83">
        <v>214.2</v>
      </c>
      <c r="H50" s="41" t="s">
        <v>51</v>
      </c>
      <c r="I50" s="100">
        <f>IF(AND(MASTER_DATA_NORMALIZED!I50=0,I$22=$L$22),VLOOKUP(MASTER_DATA_PROCESSED!$C50,Backend!$Q$9:$T$52,3,FALSE),MASTER_DATA_NORMALIZED!I50)</f>
        <v>0</v>
      </c>
      <c r="J50" s="100">
        <f>IF(AND(MASTER_DATA_NORMALIZED!J50=0,J$22=$L$22),VLOOKUP(MASTER_DATA_PROCESSED!$C50,Backend!$Q$9:$T$52,3,FALSE),MASTER_DATA_NORMALIZED!J50)</f>
        <v>0</v>
      </c>
      <c r="K50" s="100">
        <f>IF(AND(MASTER_DATA_NORMALIZED!K50=0,K$22=$L$22),VLOOKUP(MASTER_DATA_PROCESSED!$C50,Backend!$Q$9:$T$52,3,FALSE),MASTER_DATA_NORMALIZED!K50)</f>
        <v>0</v>
      </c>
      <c r="L50" s="100" t="e">
        <f>IF(AND(MASTER_DATA_NORMALIZED!L50=0,L$22=$L$22),VLOOKUP(MASTER_DATA_PROCESSED!$C50,Backend!$Q$9:$T$52,3,FALSE),MASTER_DATA_NORMALIZED!L50)</f>
        <v>#N/A</v>
      </c>
      <c r="M50" s="100">
        <f>IF(AND(MASTER_DATA_NORMALIZED!M50=0,M$22=$L$22),VLOOKUP(MASTER_DATA_PROCESSED!$C50,Backend!$Q$9:$T$52,3,FALSE),MASTER_DATA_NORMALIZED!M50)</f>
        <v>0</v>
      </c>
      <c r="N50" s="100">
        <f>IF(AND(MASTER_DATA_NORMALIZED!N50=0,N$22=$L$22),VLOOKUP(MASTER_DATA_PROCESSED!$C50,Backend!$Q$9:$T$52,3,FALSE),MASTER_DATA_NORMALIZED!N50)</f>
        <v>0</v>
      </c>
      <c r="O50" s="100">
        <f>IF(AND(MASTER_DATA_NORMALIZED!O50=0,O$22=$L$22),VLOOKUP(MASTER_DATA_PROCESSED!$C50,Backend!$Q$9:$T$52,3,FALSE),MASTER_DATA_NORMALIZED!O50)</f>
        <v>0</v>
      </c>
      <c r="P50" s="100" t="e">
        <f>IF(AND(MASTER_DATA_NORMALIZED!P50=0,P$22=$L$22),VLOOKUP(MASTER_DATA_PROCESSED!$C50,Backend!$Q$9:$T$52,3,FALSE),MASTER_DATA_NORMALIZED!P50)</f>
        <v>#N/A</v>
      </c>
      <c r="Q50" s="100">
        <f>IF(AND(MASTER_DATA_NORMALIZED!Q50=0,Q$22=$L$22),VLOOKUP(MASTER_DATA_PROCESSED!$C50,Backend!$Q$9:$T$52,3,FALSE),MASTER_DATA_NORMALIZED!Q50)</f>
        <v>0</v>
      </c>
      <c r="R50" s="100">
        <f>IF(AND(MASTER_DATA_NORMALIZED!R50=0,R$22=$L$22),VLOOKUP(MASTER_DATA_PROCESSED!$C50,Backend!$Q$9:$T$52,3,FALSE),MASTER_DATA_NORMALIZED!R50)</f>
        <v>0</v>
      </c>
      <c r="S50" s="100">
        <f>IF(AND(MASTER_DATA_NORMALIZED!S50=0,S$22=$L$22),VLOOKUP(MASTER_DATA_PROCESSED!$C50,Backend!$Q$9:$T$52,3,FALSE),MASTER_DATA_NORMALIZED!S50)</f>
        <v>0</v>
      </c>
      <c r="T50" s="100" t="e">
        <f>IF(AND(MASTER_DATA_NORMALIZED!T50=0,T$22=$L$22),VLOOKUP(MASTER_DATA_PROCESSED!$C50,Backend!$Q$9:$T$52,3,FALSE),MASTER_DATA_NORMALIZED!T50)</f>
        <v>#N/A</v>
      </c>
      <c r="U50" s="100">
        <f>IF(AND(MASTER_DATA_NORMALIZED!U50=0,U$22=$L$22),VLOOKUP(MASTER_DATA_PROCESSED!$C50,Backend!$Q$9:$T$52,3,FALSE),MASTER_DATA_NORMALIZED!U50)</f>
        <v>0</v>
      </c>
      <c r="V50" s="100">
        <f>IF(AND(MASTER_DATA_NORMALIZED!V50=0,V$22=$L$22),VLOOKUP(MASTER_DATA_PROCESSED!$C50,Backend!$Q$9:$T$52,3,FALSE),MASTER_DATA_NORMALIZED!V50)</f>
        <v>0</v>
      </c>
      <c r="W50" s="100">
        <f>IF(AND(MASTER_DATA_NORMALIZED!W50=0,W$22=$L$22),VLOOKUP(MASTER_DATA_PROCESSED!$C50,Backend!$Q$9:$T$52,3,FALSE),MASTER_DATA_NORMALIZED!W50)</f>
        <v>0</v>
      </c>
      <c r="X50" s="100" t="e">
        <f>IF(AND(MASTER_DATA_NORMALIZED!X50=0,X$22=$L$22),VLOOKUP(MASTER_DATA_PROCESSED!$C50,Backend!$Q$9:$T$52,3,FALSE),MASTER_DATA_NORMALIZED!X50)</f>
        <v>#N/A</v>
      </c>
      <c r="Y50" s="100">
        <f>IF(AND(MASTER_DATA_NORMALIZED!Y50=0,Y$22=$L$22),VLOOKUP(MASTER_DATA_PROCESSED!$C50,Backend!$Q$9:$T$52,3,FALSE),MASTER_DATA_NORMALIZED!Y50)</f>
        <v>0</v>
      </c>
      <c r="Z50" s="100">
        <f>IF(AND(MASTER_DATA_NORMALIZED!Z50=0,Z$22=$L$22),VLOOKUP(MASTER_DATA_PROCESSED!$C50,Backend!$Q$9:$T$52,3,FALSE),MASTER_DATA_NORMALIZED!Z50)</f>
        <v>0</v>
      </c>
      <c r="AA50" s="100">
        <f>IF(AND(MASTER_DATA_NORMALIZED!AA50=0,AA$22=$L$22),VLOOKUP(MASTER_DATA_PROCESSED!$C50,Backend!$Q$9:$T$52,3,FALSE),MASTER_DATA_NORMALIZED!AA50)</f>
        <v>0</v>
      </c>
      <c r="AB50" s="100" t="e">
        <f>IF(AND(MASTER_DATA_NORMALIZED!AB50=0,AB$22=$L$22),VLOOKUP(MASTER_DATA_PROCESSED!$C50,Backend!$Q$9:$T$52,3,FALSE),MASTER_DATA_NORMALIZED!AB50)</f>
        <v>#N/A</v>
      </c>
      <c r="AC50" s="100">
        <f>IF(AND(MASTER_DATA_NORMALIZED!AC50=0,AC$22=$L$22),VLOOKUP(MASTER_DATA_PROCESSED!$C50,Backend!$Q$9:$T$52,3,FALSE),MASTER_DATA_NORMALIZED!AC50)</f>
        <v>0</v>
      </c>
      <c r="AD50" s="100">
        <f>IF(AND(MASTER_DATA_NORMALIZED!AD50=0,AD$22=$L$22),VLOOKUP(MASTER_DATA_PROCESSED!$C50,Backend!$Q$9:$T$52,3,FALSE),MASTER_DATA_NORMALIZED!AD50)</f>
        <v>0</v>
      </c>
      <c r="AE50" s="100">
        <f>IF(AND(MASTER_DATA_NORMALIZED!AE50=0,AE$22=$L$22),VLOOKUP(MASTER_DATA_PROCESSED!$C50,Backend!$Q$9:$T$52,3,FALSE),MASTER_DATA_NORMALIZED!AE50)</f>
        <v>0</v>
      </c>
      <c r="AF50" s="100" t="e">
        <f>IF(AND(MASTER_DATA_NORMALIZED!AF50=0,AF$22=$L$22),VLOOKUP(MASTER_DATA_PROCESSED!$C50,Backend!$Q$9:$T$52,3,FALSE),MASTER_DATA_NORMALIZED!AF50)</f>
        <v>#N/A</v>
      </c>
      <c r="AG50" s="100">
        <f>IF(AND(MASTER_DATA_NORMALIZED!AG50=0,AG$22=$L$22),VLOOKUP(MASTER_DATA_PROCESSED!$C50,Backend!$Q$9:$T$52,3,FALSE),MASTER_DATA_NORMALIZED!AG50)</f>
        <v>0</v>
      </c>
      <c r="AH50" s="100">
        <f>IF(AND(MASTER_DATA_NORMALIZED!AH50=0,AH$22=$L$22),VLOOKUP(MASTER_DATA_PROCESSED!$C50,Backend!$Q$9:$T$52,3,FALSE),MASTER_DATA_NORMALIZED!AH50)</f>
        <v>0</v>
      </c>
      <c r="AI50" s="100">
        <f>IF(AND(MASTER_DATA_NORMALIZED!AI50=0,AI$22=$L$22),VLOOKUP(MASTER_DATA_PROCESSED!$C50,Backend!$Q$9:$T$52,3,FALSE),MASTER_DATA_NORMALIZED!AI50)</f>
        <v>0</v>
      </c>
      <c r="AJ50" s="100" t="e">
        <f>IF(AND(MASTER_DATA_NORMALIZED!AJ50=0,AJ$22=$L$22),VLOOKUP(MASTER_DATA_PROCESSED!$C50,Backend!$Q$9:$T$52,3,FALSE),MASTER_DATA_NORMALIZED!AJ50)</f>
        <v>#N/A</v>
      </c>
      <c r="AK50" s="100">
        <f>IF(AND(MASTER_DATA_NORMALIZED!AK50=0,AK$22=$L$22),VLOOKUP(MASTER_DATA_PROCESSED!$C50,Backend!$Q$9:$T$52,3,FALSE),MASTER_DATA_NORMALIZED!AK50)</f>
        <v>0</v>
      </c>
      <c r="AL50" s="100">
        <f>IF(AND(MASTER_DATA_NORMALIZED!AL50=0,AL$22=$L$22),VLOOKUP(MASTER_DATA_PROCESSED!$C50,Backend!$Q$9:$T$52,3,FALSE),MASTER_DATA_NORMALIZED!AL50)</f>
        <v>0</v>
      </c>
      <c r="AM50" s="100">
        <f>IF(AND(MASTER_DATA_NORMALIZED!AM50=0,AM$22=$L$22),VLOOKUP(MASTER_DATA_PROCESSED!$C50,Backend!$Q$9:$T$52,3,FALSE),MASTER_DATA_NORMALIZED!AM50)</f>
        <v>0</v>
      </c>
      <c r="AN50" s="100" t="e">
        <f>IF(AND(MASTER_DATA_NORMALIZED!AN50=0,AN$22=$L$22),VLOOKUP(MASTER_DATA_PROCESSED!$C50,Backend!$Q$9:$T$52,3,FALSE),MASTER_DATA_NORMALIZED!AN50)</f>
        <v>#N/A</v>
      </c>
      <c r="AO50" s="100">
        <f>IF(AND(MASTER_DATA_NORMALIZED!AO50=0,AO$22=$L$22),VLOOKUP(MASTER_DATA_PROCESSED!$C50,Backend!$Q$9:$T$52,3,FALSE),MASTER_DATA_NORMALIZED!AO50)</f>
        <v>0</v>
      </c>
      <c r="AP50" s="100">
        <f>IF(AND(MASTER_DATA_NORMALIZED!AP50=0,AP$22=$L$22),VLOOKUP(MASTER_DATA_PROCESSED!$C50,Backend!$Q$9:$T$52,3,FALSE),MASTER_DATA_NORMALIZED!AP50)</f>
        <v>0</v>
      </c>
      <c r="AQ50" s="100">
        <f>IF(AND(MASTER_DATA_NORMALIZED!AQ50=0,AQ$22=$L$22),VLOOKUP(MASTER_DATA_PROCESSED!$C50,Backend!$Q$9:$T$52,3,FALSE),MASTER_DATA_NORMALIZED!AQ50)</f>
        <v>0</v>
      </c>
      <c r="AR50" s="100" t="e">
        <f>IF(AND(MASTER_DATA_NORMALIZED!AR50=0,AR$22=$L$22),VLOOKUP(MASTER_DATA_PROCESSED!$C50,Backend!$Q$9:$T$52,3,FALSE),MASTER_DATA_NORMALIZED!AR50)</f>
        <v>#N/A</v>
      </c>
      <c r="AS50" s="100">
        <f>IF(AND(MASTER_DATA_NORMALIZED!AS50=0,AS$22=$L$22),VLOOKUP(MASTER_DATA_PROCESSED!$C50,Backend!$Q$9:$T$52,3,FALSE),MASTER_DATA_NORMALIZED!AS50)</f>
        <v>0</v>
      </c>
      <c r="AT50" s="100">
        <f>IF(AND(MASTER_DATA_NORMALIZED!AT50=0,AT$22=$L$22),VLOOKUP(MASTER_DATA_PROCESSED!$C50,Backend!$Q$9:$T$52,3,FALSE),MASTER_DATA_NORMALIZED!AT50)</f>
        <v>0</v>
      </c>
      <c r="AU50" s="100">
        <f>IF(AND(MASTER_DATA_NORMALIZED!AU50=0,AU$22=$L$22),VLOOKUP(MASTER_DATA_PROCESSED!$C50,Backend!$Q$9:$T$52,3,FALSE),MASTER_DATA_NORMALIZED!AU50)</f>
        <v>0</v>
      </c>
      <c r="AV50" s="100" t="e">
        <f>IF(AND(MASTER_DATA_NORMALIZED!AV50=0,AV$22=$L$22),VLOOKUP(MASTER_DATA_PROCESSED!$C50,Backend!$Q$9:$T$52,3,FALSE),MASTER_DATA_NORMALIZED!AV50)</f>
        <v>#N/A</v>
      </c>
      <c r="AW50" s="100">
        <f>IF(AND(MASTER_DATA_NORMALIZED!AW50=0,AW$22=$L$22),VLOOKUP(MASTER_DATA_PROCESSED!$C50,Backend!$Q$9:$T$52,3,FALSE),MASTER_DATA_NORMALIZED!AW50)</f>
        <v>0</v>
      </c>
      <c r="AX50" s="100">
        <f>IF(AND(MASTER_DATA_NORMALIZED!AX50=0,AX$22=$L$22),VLOOKUP(MASTER_DATA_PROCESSED!$C50,Backend!$Q$9:$T$52,3,FALSE),MASTER_DATA_NORMALIZED!AX50)</f>
        <v>0</v>
      </c>
      <c r="AY50" s="100">
        <f>IF(AND(MASTER_DATA_NORMALIZED!AY50=0,AY$22=$L$22),VLOOKUP(MASTER_DATA_PROCESSED!$C50,Backend!$Q$9:$T$52,3,FALSE),MASTER_DATA_NORMALIZED!AY50)</f>
        <v>0</v>
      </c>
      <c r="AZ50" s="100" t="e">
        <f>IF(AND(MASTER_DATA_NORMALIZED!AZ50=0,AZ$22=$L$22),VLOOKUP(MASTER_DATA_PROCESSED!$C50,Backend!$Q$9:$T$52,3,FALSE),MASTER_DATA_NORMALIZED!AZ50)</f>
        <v>#N/A</v>
      </c>
      <c r="BA50" s="100">
        <f>IF(AND(MASTER_DATA_NORMALIZED!BA50=0,BA$22=$L$22),VLOOKUP(MASTER_DATA_PROCESSED!$C50,Backend!$Q$9:$T$52,3,FALSE),MASTER_DATA_NORMALIZED!BA50)</f>
        <v>0</v>
      </c>
      <c r="BB50" s="100">
        <f>IF(AND(MASTER_DATA_NORMALIZED!BB50=0,BB$22=$L$22),VLOOKUP(MASTER_DATA_PROCESSED!$C50,Backend!$Q$9:$T$52,3,FALSE),MASTER_DATA_NORMALIZED!BB50)</f>
        <v>0</v>
      </c>
      <c r="BC50" s="100">
        <f>IF(AND(MASTER_DATA_NORMALIZED!BC50=0,BC$22=$L$22),VLOOKUP(MASTER_DATA_PROCESSED!$C50,Backend!$Q$9:$T$52,3,FALSE),MASTER_DATA_NORMALIZED!BC50)</f>
        <v>0</v>
      </c>
      <c r="BD50" s="100" t="e">
        <f>IF(AND(MASTER_DATA_NORMALIZED!BD50=0,BD$22=$L$22),VLOOKUP(MASTER_DATA_PROCESSED!$C50,Backend!$Q$9:$T$52,3,FALSE),MASTER_DATA_NORMALIZED!BD50)</f>
        <v>#N/A</v>
      </c>
      <c r="BE50" s="100">
        <f>IF(AND(MASTER_DATA_NORMALIZED!BE50=0,BE$22=$L$22),VLOOKUP(MASTER_DATA_PROCESSED!$C50,Backend!$Q$9:$T$52,3,FALSE),MASTER_DATA_NORMALIZED!BE50)</f>
        <v>0</v>
      </c>
      <c r="BF50" s="100">
        <f>IF(AND(MASTER_DATA_NORMALIZED!BF50=0,BF$22=$L$22),VLOOKUP(MASTER_DATA_PROCESSED!$C50,Backend!$Q$9:$T$52,3,FALSE),MASTER_DATA_NORMALIZED!BF50)</f>
        <v>0</v>
      </c>
      <c r="BG50" s="100">
        <f>IF(AND(MASTER_DATA_NORMALIZED!BG50=0,BG$22=$L$22),VLOOKUP(MASTER_DATA_PROCESSED!$C50,Backend!$Q$9:$T$52,3,FALSE),MASTER_DATA_NORMALIZED!BG50)</f>
        <v>0</v>
      </c>
      <c r="BH50" s="100" t="e">
        <f>IF(AND(MASTER_DATA_NORMALIZED!BH50=0,BH$22=$L$22),VLOOKUP(MASTER_DATA_PROCESSED!$C50,Backend!$Q$9:$T$52,3,FALSE),MASTER_DATA_NORMALIZED!BH50)</f>
        <v>#N/A</v>
      </c>
      <c r="BI50" s="100">
        <f>IF(AND(MASTER_DATA_NORMALIZED!BI50=0,BI$22=$L$22),VLOOKUP(MASTER_DATA_PROCESSED!$C50,Backend!$Q$9:$T$52,3,FALSE),MASTER_DATA_NORMALIZED!BI50)</f>
        <v>0</v>
      </c>
      <c r="BJ50" s="100">
        <f>IF(AND(MASTER_DATA_NORMALIZED!BJ50=0,BJ$22=$L$22),VLOOKUP(MASTER_DATA_PROCESSED!$C50,Backend!$Q$9:$T$52,3,FALSE),MASTER_DATA_NORMALIZED!BJ50)</f>
        <v>0</v>
      </c>
      <c r="BK50" s="100">
        <f>IF(AND(MASTER_DATA_NORMALIZED!BK50=0,BK$22=$L$22),VLOOKUP(MASTER_DATA_PROCESSED!$C50,Backend!$Q$9:$T$52,3,FALSE),MASTER_DATA_NORMALIZED!BK50)</f>
        <v>0</v>
      </c>
      <c r="BL50" s="100" t="e">
        <f>IF(AND(MASTER_DATA_NORMALIZED!BL50=0,BL$22=$L$22),VLOOKUP(MASTER_DATA_PROCESSED!$C50,Backend!$Q$9:$T$52,3,FALSE),MASTER_DATA_NORMALIZED!BL50)</f>
        <v>#N/A</v>
      </c>
      <c r="BM50" s="100">
        <f>IF(AND(MASTER_DATA_NORMALIZED!BM50=0,BM$22=$L$22),VLOOKUP(MASTER_DATA_PROCESSED!$C50,Backend!$Q$9:$T$52,3,FALSE),MASTER_DATA_NORMALIZED!BM50)</f>
        <v>0</v>
      </c>
      <c r="BN50" s="100">
        <f>IF(AND(MASTER_DATA_NORMALIZED!BN50=0,BN$22=$L$22),VLOOKUP(MASTER_DATA_PROCESSED!$C50,Backend!$Q$9:$T$52,3,FALSE),MASTER_DATA_NORMALIZED!BN50)</f>
        <v>0</v>
      </c>
      <c r="BO50" s="100">
        <f>IF(AND(MASTER_DATA_NORMALIZED!BO50=0,BO$22=$L$22),VLOOKUP(MASTER_DATA_PROCESSED!$C50,Backend!$Q$9:$T$52,3,FALSE),MASTER_DATA_NORMALIZED!BO50)</f>
        <v>0</v>
      </c>
      <c r="BP50" s="100" t="e">
        <f>IF(AND(MASTER_DATA_NORMALIZED!BP50=0,BP$22=$L$22),VLOOKUP(MASTER_DATA_PROCESSED!$C50,Backend!$Q$9:$T$52,3,FALSE),MASTER_DATA_NORMALIZED!BP50)</f>
        <v>#N/A</v>
      </c>
      <c r="BQ50" s="100">
        <f>IF(AND(MASTER_DATA_NORMALIZED!BQ50=0,BQ$22=$L$22),VLOOKUP(MASTER_DATA_PROCESSED!$C50,Backend!$Q$9:$T$52,3,FALSE),MASTER_DATA_NORMALIZED!BQ50)</f>
        <v>0</v>
      </c>
      <c r="BR50" s="100">
        <f>IF(AND(MASTER_DATA_NORMALIZED!BR50=0,BR$22=$L$22),VLOOKUP(MASTER_DATA_PROCESSED!$C50,Backend!$Q$9:$T$52,3,FALSE),MASTER_DATA_NORMALIZED!BR50)</f>
        <v>0</v>
      </c>
      <c r="BS50" s="100">
        <f>IF(AND(MASTER_DATA_NORMALIZED!BS50=0,BS$22=$L$22),VLOOKUP(MASTER_DATA_PROCESSED!$C50,Backend!$Q$9:$T$52,3,FALSE),MASTER_DATA_NORMALIZED!BS50)</f>
        <v>0</v>
      </c>
      <c r="BT50" s="100" t="e">
        <f>IF(AND(MASTER_DATA_NORMALIZED!BT50=0,BT$22=$L$22),VLOOKUP(MASTER_DATA_PROCESSED!$C50,Backend!$Q$9:$T$52,3,FALSE),MASTER_DATA_NORMALIZED!BT50)</f>
        <v>#N/A</v>
      </c>
      <c r="BU50" s="100">
        <f>IF(AND(MASTER_DATA_NORMALIZED!BU50=0,BU$22=$L$22),VLOOKUP(MASTER_DATA_PROCESSED!$C50,Backend!$Q$9:$T$52,3,FALSE),MASTER_DATA_NORMALIZED!BU50)</f>
        <v>0</v>
      </c>
      <c r="BV50" s="100">
        <f>IF(AND(MASTER_DATA_NORMALIZED!BV50=0,BV$22=$L$22),VLOOKUP(MASTER_DATA_PROCESSED!$C50,Backend!$Q$9:$T$52,3,FALSE),MASTER_DATA_NORMALIZED!BV50)</f>
        <v>0</v>
      </c>
      <c r="BW50" s="100">
        <f>IF(AND(MASTER_DATA_NORMALIZED!BW50=0,BW$22=$L$22),VLOOKUP(MASTER_DATA_PROCESSED!$C50,Backend!$Q$9:$T$52,3,FALSE),MASTER_DATA_NORMALIZED!BW50)</f>
        <v>0</v>
      </c>
      <c r="BX50" s="100" t="e">
        <f>IF(AND(MASTER_DATA_NORMALIZED!BX50=0,BX$22=$L$22),VLOOKUP(MASTER_DATA_PROCESSED!$C50,Backend!$Q$9:$T$52,3,FALSE),MASTER_DATA_NORMALIZED!BX50)</f>
        <v>#N/A</v>
      </c>
      <c r="BY50" s="100">
        <f>IF(AND(MASTER_DATA_NORMALIZED!BY50=0,BY$22=$L$22),VLOOKUP(MASTER_DATA_PROCESSED!$C50,Backend!$Q$9:$T$52,3,FALSE),MASTER_DATA_NORMALIZED!BY50)</f>
        <v>0</v>
      </c>
      <c r="BZ50" s="100">
        <f>IF(AND(MASTER_DATA_NORMALIZED!BZ50=0,BZ$22=$L$22),VLOOKUP(MASTER_DATA_PROCESSED!$C50,Backend!$Q$9:$T$52,3,FALSE),MASTER_DATA_NORMALIZED!BZ50)</f>
        <v>0</v>
      </c>
      <c r="CA50" s="100">
        <f>IF(AND(MASTER_DATA_NORMALIZED!CA50=0,CA$22=$L$22),VLOOKUP(MASTER_DATA_PROCESSED!$C50,Backend!$Q$9:$T$52,3,FALSE),MASTER_DATA_NORMALIZED!CA50)</f>
        <v>0</v>
      </c>
      <c r="CB50" s="100" t="e">
        <f>IF(AND(MASTER_DATA_NORMALIZED!CB50=0,CB$22=$L$22),VLOOKUP(MASTER_DATA_PROCESSED!$C50,Backend!$Q$9:$T$52,3,FALSE),MASTER_DATA_NORMALIZED!CB50)</f>
        <v>#N/A</v>
      </c>
      <c r="CC50" s="100">
        <f>IF(AND(MASTER_DATA_NORMALIZED!CC50=0,CC$22=$L$22),VLOOKUP(MASTER_DATA_PROCESSED!$C50,Backend!$Q$9:$T$52,3,FALSE),MASTER_DATA_NORMALIZED!CC50)</f>
        <v>0</v>
      </c>
      <c r="CD50" s="100">
        <f>IF(AND(MASTER_DATA_NORMALIZED!CD50=0,CD$22=$L$22),VLOOKUP(MASTER_DATA_PROCESSED!$C50,Backend!$Q$9:$T$52,3,FALSE),MASTER_DATA_NORMALIZED!CD50)</f>
        <v>0</v>
      </c>
      <c r="CE50" s="100">
        <f>IF(AND(MASTER_DATA_NORMALIZED!CE50=0,CE$22=$L$22),VLOOKUP(MASTER_DATA_PROCESSED!$C50,Backend!$Q$9:$T$52,3,FALSE),MASTER_DATA_NORMALIZED!CE50)</f>
        <v>0</v>
      </c>
      <c r="CF50" s="100" t="e">
        <f>IF(AND(MASTER_DATA_NORMALIZED!CF50=0,CF$22=$L$22),VLOOKUP(MASTER_DATA_PROCESSED!$C50,Backend!$Q$9:$T$52,3,FALSE),MASTER_DATA_NORMALIZED!CF50)</f>
        <v>#N/A</v>
      </c>
      <c r="CG50" s="100">
        <f>IF(AND(MASTER_DATA_NORMALIZED!CG50=0,CG$22=$L$22),VLOOKUP(MASTER_DATA_PROCESSED!$C50,Backend!$Q$9:$T$52,3,FALSE),MASTER_DATA_NORMALIZED!CG50)</f>
        <v>0</v>
      </c>
      <c r="CH50" s="100">
        <f>IF(AND(MASTER_DATA_NORMALIZED!CH50=0,CH$22=$L$22),VLOOKUP(MASTER_DATA_PROCESSED!$C50,Backend!$Q$9:$T$52,3,FALSE),MASTER_DATA_NORMALIZED!CH50)</f>
        <v>0</v>
      </c>
      <c r="CI50" s="100">
        <f>IF(AND(MASTER_DATA_NORMALIZED!CI50=0,CI$22=$L$22),VLOOKUP(MASTER_DATA_PROCESSED!$C50,Backend!$Q$9:$T$52,3,FALSE),MASTER_DATA_NORMALIZED!CI50)</f>
        <v>0</v>
      </c>
      <c r="CJ50" s="100" t="e">
        <f>IF(AND(MASTER_DATA_NORMALIZED!CJ50=0,CJ$22=$L$22),VLOOKUP(MASTER_DATA_PROCESSED!$C50,Backend!$Q$9:$T$52,3,FALSE),MASTER_DATA_NORMALIZED!CJ50)</f>
        <v>#N/A</v>
      </c>
      <c r="CK50" s="100">
        <f>IF(AND(MASTER_DATA_NORMALIZED!CK50=0,CK$22=$L$22),VLOOKUP(MASTER_DATA_PROCESSED!$C50,Backend!$Q$9:$T$52,3,FALSE),MASTER_DATA_NORMALIZED!CK50)</f>
        <v>0</v>
      </c>
      <c r="CL50" s="100">
        <f>IF(AND(MASTER_DATA_NORMALIZED!CL50=0,CL$22=$L$22),VLOOKUP(MASTER_DATA_PROCESSED!$C50,Backend!$Q$9:$T$52,3,FALSE),MASTER_DATA_NORMALIZED!CL50)</f>
        <v>0</v>
      </c>
      <c r="CM50" s="100">
        <f>IF(AND(MASTER_DATA_NORMALIZED!CM50=0,CM$22=$L$22),VLOOKUP(MASTER_DATA_PROCESSED!$C50,Backend!$Q$9:$T$52,3,FALSE),MASTER_DATA_NORMALIZED!CM50)</f>
        <v>0</v>
      </c>
      <c r="CN50" s="100" t="e">
        <f>IF(AND(MASTER_DATA_NORMALIZED!CN50=0,CN$22=$L$22),VLOOKUP(MASTER_DATA_PROCESSED!$C50,Backend!$Q$9:$T$52,3,FALSE),MASTER_DATA_NORMALIZED!CN50)</f>
        <v>#N/A</v>
      </c>
      <c r="CO50" s="100">
        <f>IF(AND(MASTER_DATA_NORMALIZED!CO50=0,CO$22=$L$22),VLOOKUP(MASTER_DATA_PROCESSED!$C50,Backend!$Q$9:$T$52,3,FALSE),MASTER_DATA_NORMALIZED!CO50)</f>
        <v>0</v>
      </c>
      <c r="CP50" s="100">
        <f>IF(AND(MASTER_DATA_NORMALIZED!CP50=0,CP$22=$L$22),VLOOKUP(MASTER_DATA_PROCESSED!$C50,Backend!$Q$9:$T$52,3,FALSE),MASTER_DATA_NORMALIZED!CP50)</f>
        <v>0</v>
      </c>
      <c r="CQ50" s="100">
        <f>IF(AND(MASTER_DATA_NORMALIZED!CQ50=0,CQ$22=$L$22),VLOOKUP(MASTER_DATA_PROCESSED!$C50,Backend!$Q$9:$T$52,3,FALSE),MASTER_DATA_NORMALIZED!CQ50)</f>
        <v>0</v>
      </c>
      <c r="CR50" s="100" t="e">
        <f>IF(AND(MASTER_DATA_NORMALIZED!CR50=0,CR$22=$L$22),VLOOKUP(MASTER_DATA_PROCESSED!$C50,Backend!$Q$9:$T$52,3,FALSE),MASTER_DATA_NORMALIZED!CR50)</f>
        <v>#N/A</v>
      </c>
      <c r="CS50" s="100">
        <f>IF(AND(MASTER_DATA_NORMALIZED!CS50=0,CS$22=$L$22),VLOOKUP(MASTER_DATA_PROCESSED!$C50,Backend!$Q$9:$T$52,3,FALSE),MASTER_DATA_NORMALIZED!CS50)</f>
        <v>0</v>
      </c>
      <c r="CT50" s="100">
        <f>IF(AND(MASTER_DATA_NORMALIZED!CT50=0,CT$22=$L$22),VLOOKUP(MASTER_DATA_PROCESSED!$C50,Backend!$Q$9:$T$52,3,FALSE),MASTER_DATA_NORMALIZED!CT50)</f>
        <v>0</v>
      </c>
      <c r="CU50" s="100">
        <f>IF(AND(MASTER_DATA_NORMALIZED!CU50=0,CU$22=$L$22),VLOOKUP(MASTER_DATA_PROCESSED!$C50,Backend!$Q$9:$T$52,3,FALSE),MASTER_DATA_NORMALIZED!CU50)</f>
        <v>0</v>
      </c>
      <c r="CV50" s="100" t="e">
        <f>IF(AND(MASTER_DATA_NORMALIZED!CV50=0,CV$22=$L$22),VLOOKUP(MASTER_DATA_PROCESSED!$C50,Backend!$Q$9:$T$52,3,FALSE),MASTER_DATA_NORMALIZED!CV50)</f>
        <v>#N/A</v>
      </c>
      <c r="CW50" s="100">
        <f>IF(AND(MASTER_DATA_NORMALIZED!CW50=0,CW$22=$L$22),VLOOKUP(MASTER_DATA_PROCESSED!$C50,Backend!$Q$9:$T$52,3,FALSE),MASTER_DATA_NORMALIZED!CW50)</f>
        <v>0</v>
      </c>
      <c r="CX50" s="100">
        <f>IF(AND(MASTER_DATA_NORMALIZED!CX50=0,CX$22=$L$22),VLOOKUP(MASTER_DATA_PROCESSED!$C50,Backend!$Q$9:$T$52,3,FALSE),MASTER_DATA_NORMALIZED!CX50)</f>
        <v>0</v>
      </c>
      <c r="CY50" s="100">
        <f>IF(AND(MASTER_DATA_NORMALIZED!CY50=0,CY$22=$L$22),VLOOKUP(MASTER_DATA_PROCESSED!$C50,Backend!$Q$9:$T$52,3,FALSE),MASTER_DATA_NORMALIZED!CY50)</f>
        <v>0</v>
      </c>
      <c r="CZ50" s="100" t="e">
        <f>IF(AND(MASTER_DATA_NORMALIZED!CZ50=0,CZ$22=$L$22),VLOOKUP(MASTER_DATA_PROCESSED!$C50,Backend!$Q$9:$T$52,3,FALSE),MASTER_DATA_NORMALIZED!CZ50)</f>
        <v>#N/A</v>
      </c>
      <c r="DA50" s="100" t="e">
        <f>IF(AND(MASTER_DATA_NORMALIZED!DA50=0,DA$22=$L$22),VLOOKUP(MASTER_DATA_PROCESSED!$C50,Backend!$Q$9:$T$52,3,FALSE),MASTER_DATA_NORMALIZED!DA50)</f>
        <v>#DIV/0!</v>
      </c>
      <c r="DB50" s="100" t="e">
        <f>IF(AND(MASTER_DATA_NORMALIZED!DB50=0,DB$22=$L$22),VLOOKUP(MASTER_DATA_PROCESSED!$C50,Backend!$Q$9:$T$52,3,FALSE),MASTER_DATA_NORMALIZED!DB50)</f>
        <v>#DIV/0!</v>
      </c>
      <c r="DC50" s="100" t="e">
        <f>IF(AND(MASTER_DATA_NORMALIZED!DC50=0,DC$22=$L$22),VLOOKUP(MASTER_DATA_PROCESSED!$C50,Backend!$Q$9:$T$52,3,FALSE),MASTER_DATA_NORMALIZED!DC50)</f>
        <v>#DIV/0!</v>
      </c>
      <c r="DD50" s="100" t="e">
        <f>IF(AND(MASTER_DATA_NORMALIZED!DD50=0,DD$22=$L$22),VLOOKUP(MASTER_DATA_PROCESSED!$C50,Backend!$Q$9:$T$52,3,FALSE),MASTER_DATA_NORMALIZED!DD50)</f>
        <v>#N/A</v>
      </c>
      <c r="DE50" s="100">
        <f>IF(AND(MASTER_DATA_NORMALIZED!DE50=0,DE$22=$L$22),VLOOKUP(MASTER_DATA_PROCESSED!$C50,Backend!$Q$9:$T$52,3,FALSE),MASTER_DATA_NORMALIZED!DE50)</f>
        <v>0</v>
      </c>
      <c r="DF50" s="100">
        <f>IF(AND(MASTER_DATA_NORMALIZED!DF50=0,DF$22=$L$22),VLOOKUP(MASTER_DATA_PROCESSED!$C50,Backend!$Q$9:$T$52,3,FALSE),MASTER_DATA_NORMALIZED!DF50)</f>
        <v>0</v>
      </c>
      <c r="DG50" s="100">
        <f>IF(AND(MASTER_DATA_NORMALIZED!DG50=0,DG$22=$L$22),VLOOKUP(MASTER_DATA_PROCESSED!$C50,Backend!$Q$9:$T$52,3,FALSE),MASTER_DATA_NORMALIZED!DG50)</f>
        <v>0</v>
      </c>
      <c r="DH50" s="100" t="e">
        <f>IF(AND(MASTER_DATA_NORMALIZED!DH50=0,DH$22=$L$22),VLOOKUP(MASTER_DATA_PROCESSED!$C50,Backend!$Q$9:$T$52,3,FALSE),MASTER_DATA_NORMALIZED!DH50)</f>
        <v>#N/A</v>
      </c>
      <c r="DI50" s="100">
        <f>IF(AND(MASTER_DATA_NORMALIZED!DI50=0,DI$22=$L$22),VLOOKUP(MASTER_DATA_PROCESSED!$C50,Backend!$Q$9:$T$52,3,FALSE),MASTER_DATA_NORMALIZED!DI50)</f>
        <v>0</v>
      </c>
      <c r="DJ50" s="100">
        <f>IF(AND(MASTER_DATA_NORMALIZED!DJ50=0,DJ$22=$L$22),VLOOKUP(MASTER_DATA_PROCESSED!$C50,Backend!$Q$9:$T$52,3,FALSE),MASTER_DATA_NORMALIZED!DJ50)</f>
        <v>0</v>
      </c>
      <c r="DK50" s="100">
        <f>IF(AND(MASTER_DATA_NORMALIZED!DK50=0,DK$22=$L$22),VLOOKUP(MASTER_DATA_PROCESSED!$C50,Backend!$Q$9:$T$52,3,FALSE),MASTER_DATA_NORMALIZED!DK50)</f>
        <v>0</v>
      </c>
      <c r="DL50" s="100" t="e">
        <f>IF(AND(MASTER_DATA_NORMALIZED!DL50=0,DL$22=$L$22),VLOOKUP(MASTER_DATA_PROCESSED!$C50,Backend!$Q$9:$T$52,3,FALSE),MASTER_DATA_NORMALIZED!DL50)</f>
        <v>#N/A</v>
      </c>
      <c r="DM50" s="100">
        <f>IF(AND(MASTER_DATA_NORMALIZED!DM50=0,DM$22=$L$22),VLOOKUP(MASTER_DATA_PROCESSED!$C50,Backend!$Q$9:$T$52,3,FALSE),MASTER_DATA_NORMALIZED!DM50)</f>
        <v>0</v>
      </c>
      <c r="DN50" s="100">
        <f>IF(AND(MASTER_DATA_NORMALIZED!DN50=0,DN$22=$L$22),VLOOKUP(MASTER_DATA_PROCESSED!$C50,Backend!$Q$9:$T$52,3,FALSE),MASTER_DATA_NORMALIZED!DN50)</f>
        <v>0</v>
      </c>
      <c r="DO50" s="100">
        <f>IF(AND(MASTER_DATA_NORMALIZED!DO50=0,DO$22=$L$22),VLOOKUP(MASTER_DATA_PROCESSED!$C50,Backend!$Q$9:$T$52,3,FALSE),MASTER_DATA_NORMALIZED!DO50)</f>
        <v>0</v>
      </c>
      <c r="DP50" s="100" t="e">
        <f>IF(AND(MASTER_DATA_NORMALIZED!DP50=0,DP$22=$L$22),VLOOKUP(MASTER_DATA_PROCESSED!$C50,Backend!$Q$9:$T$52,3,FALSE),MASTER_DATA_NORMALIZED!DP50)</f>
        <v>#N/A</v>
      </c>
      <c r="DQ50" s="100">
        <f>IF(AND(MASTER_DATA_NORMALIZED!DQ50=0,DQ$22=$L$22),VLOOKUP(MASTER_DATA_PROCESSED!$C50,Backend!$Q$9:$T$52,3,FALSE),MASTER_DATA_NORMALIZED!DQ50)</f>
        <v>0</v>
      </c>
      <c r="DR50" s="100">
        <f>IF(AND(MASTER_DATA_NORMALIZED!DR50=0,DR$22=$L$22),VLOOKUP(MASTER_DATA_PROCESSED!$C50,Backend!$Q$9:$T$52,3,FALSE),MASTER_DATA_NORMALIZED!DR50)</f>
        <v>0</v>
      </c>
      <c r="DS50" s="100">
        <f>IF(AND(MASTER_DATA_NORMALIZED!DS50=0,DS$22=$L$22),VLOOKUP(MASTER_DATA_PROCESSED!$C50,Backend!$Q$9:$T$52,3,FALSE),MASTER_DATA_NORMALIZED!DS50)</f>
        <v>0</v>
      </c>
      <c r="DT50" s="100" t="e">
        <f>IF(AND(MASTER_DATA_NORMALIZED!DT50=0,DT$22=$L$22),VLOOKUP(MASTER_DATA_PROCESSED!$C50,Backend!$Q$9:$T$52,3,FALSE),MASTER_DATA_NORMALIZED!DT50)</f>
        <v>#N/A</v>
      </c>
      <c r="DU50" s="100">
        <f>IF(AND(MASTER_DATA_NORMALIZED!DU50=0,DU$22=$L$22),VLOOKUP(MASTER_DATA_PROCESSED!$C50,Backend!$Q$9:$T$52,3,FALSE),MASTER_DATA_NORMALIZED!DU50)</f>
        <v>0</v>
      </c>
      <c r="DV50" s="100">
        <f>IF(AND(MASTER_DATA_NORMALIZED!DV50=0,DV$22=$L$22),VLOOKUP(MASTER_DATA_PROCESSED!$C50,Backend!$Q$9:$T$52,3,FALSE),MASTER_DATA_NORMALIZED!DV50)</f>
        <v>0</v>
      </c>
      <c r="DW50" s="100">
        <f>IF(AND(MASTER_DATA_NORMALIZED!DW50=0,DW$22=$L$22),VLOOKUP(MASTER_DATA_PROCESSED!$C50,Backend!$Q$9:$T$52,3,FALSE),MASTER_DATA_NORMALIZED!DW50)</f>
        <v>0</v>
      </c>
      <c r="DX50" s="100" t="e">
        <f>IF(AND(MASTER_DATA_NORMALIZED!DX50=0,DX$22=$L$22),VLOOKUP(MASTER_DATA_PROCESSED!$C50,Backend!$Q$9:$T$52,3,FALSE),MASTER_DATA_NORMALIZED!DX50)</f>
        <v>#N/A</v>
      </c>
      <c r="DY50" s="100">
        <f>IF(AND(MASTER_DATA_NORMALIZED!DY50=0,DY$22=$L$22),VLOOKUP(MASTER_DATA_PROCESSED!$C50,Backend!$Q$9:$T$52,3,FALSE),MASTER_DATA_NORMALIZED!DY50)</f>
        <v>0</v>
      </c>
      <c r="DZ50" s="100">
        <f>IF(AND(MASTER_DATA_NORMALIZED!DZ50=0,DZ$22=$L$22),VLOOKUP(MASTER_DATA_PROCESSED!$C50,Backend!$Q$9:$T$52,3,FALSE),MASTER_DATA_NORMALIZED!DZ50)</f>
        <v>0</v>
      </c>
      <c r="EA50" s="100">
        <f>IF(AND(MASTER_DATA_NORMALIZED!EA50=0,EA$22=$L$22),VLOOKUP(MASTER_DATA_PROCESSED!$C50,Backend!$Q$9:$T$52,3,FALSE),MASTER_DATA_NORMALIZED!EA50)</f>
        <v>0</v>
      </c>
      <c r="EB50" s="100" t="e">
        <f>IF(AND(MASTER_DATA_NORMALIZED!EB50=0,EB$22=$L$22),VLOOKUP(MASTER_DATA_PROCESSED!$C50,Backend!$Q$9:$T$52,3,FALSE),MASTER_DATA_NORMALIZED!EB50)</f>
        <v>#N/A</v>
      </c>
      <c r="EC50" s="100" t="e">
        <f>IF(AND(MASTER_DATA_NORMALIZED!EC50=0,EC$22=$L$22),VLOOKUP(MASTER_DATA_PROCESSED!$C50,Backend!$Q$9:$T$52,3,FALSE),MASTER_DATA_NORMALIZED!EC50)</f>
        <v>#DIV/0!</v>
      </c>
      <c r="ED50" s="100" t="e">
        <f>IF(AND(MASTER_DATA_NORMALIZED!ED50=0,ED$22=$L$22),VLOOKUP(MASTER_DATA_PROCESSED!$C50,Backend!$Q$9:$T$52,3,FALSE),MASTER_DATA_NORMALIZED!ED50)</f>
        <v>#DIV/0!</v>
      </c>
      <c r="EE50" s="100" t="e">
        <f>IF(AND(MASTER_DATA_NORMALIZED!EE50=0,EE$22=$L$22),VLOOKUP(MASTER_DATA_PROCESSED!$C50,Backend!$Q$9:$T$52,3,FALSE),MASTER_DATA_NORMALIZED!EE50)</f>
        <v>#DIV/0!</v>
      </c>
      <c r="EF50" s="100" t="e">
        <f>IF(AND(MASTER_DATA_NORMALIZED!EF50=0,EF$22=$L$22),VLOOKUP(MASTER_DATA_PROCESSED!$C50,Backend!$Q$9:$T$52,3,FALSE),MASTER_DATA_NORMALIZED!EF50)</f>
        <v>#VALUE!</v>
      </c>
      <c r="EG50" s="100">
        <f>IF(AND(MASTER_DATA_NORMALIZED!EG50=0,EG$22=$L$22),VLOOKUP(MASTER_DATA_PROCESSED!$C50,Backend!$Q$9:$T$52,3,FALSE),MASTER_DATA_NORMALIZED!EG50)</f>
        <v>0</v>
      </c>
      <c r="EH50" s="100">
        <f>IF(AND(MASTER_DATA_NORMALIZED!EH50=0,EH$22=$L$22),VLOOKUP(MASTER_DATA_PROCESSED!$C50,Backend!$Q$9:$T$52,3,FALSE),MASTER_DATA_NORMALIZED!EH50)</f>
        <v>0</v>
      </c>
      <c r="EI50" s="100">
        <f>IF(AND(MASTER_DATA_NORMALIZED!EI50=0,EI$22=$L$22),VLOOKUP(MASTER_DATA_PROCESSED!$C50,Backend!$Q$9:$T$52,3,FALSE),MASTER_DATA_NORMALIZED!EI50)</f>
        <v>0</v>
      </c>
      <c r="EJ50" s="100" t="e">
        <f>IF(AND(MASTER_DATA_NORMALIZED!EJ50=0,EJ$22=$L$22),VLOOKUP(MASTER_DATA_PROCESSED!$C50,Backend!$Q$9:$T$52,3,FALSE),MASTER_DATA_NORMALIZED!EJ50)</f>
        <v>#N/A</v>
      </c>
      <c r="EK50" s="100">
        <f>IF(AND(MASTER_DATA_NORMALIZED!EK50=0,EK$22=$L$22),VLOOKUP(MASTER_DATA_PROCESSED!$C50,Backend!$Q$9:$T$52,3,FALSE),MASTER_DATA_NORMALIZED!EK50)</f>
        <v>0</v>
      </c>
      <c r="EL50" s="100">
        <f>IF(AND(MASTER_DATA_NORMALIZED!EL50=0,EL$22=$L$22),VLOOKUP(MASTER_DATA_PROCESSED!$C50,Backend!$Q$9:$T$52,3,FALSE),MASTER_DATA_NORMALIZED!EL50)</f>
        <v>0</v>
      </c>
      <c r="EM50" s="100">
        <f>IF(AND(MASTER_DATA_NORMALIZED!EM50=0,EM$22=$L$22),VLOOKUP(MASTER_DATA_PROCESSED!$C50,Backend!$Q$9:$T$52,3,FALSE),MASTER_DATA_NORMALIZED!EM50)</f>
        <v>0</v>
      </c>
      <c r="EN50" s="100" t="e">
        <f>IF(AND(MASTER_DATA_NORMALIZED!EN50=0,EN$22=$L$22),VLOOKUP(MASTER_DATA_PROCESSED!$C50,Backend!$Q$9:$T$52,3,FALSE),MASTER_DATA_NORMALIZED!EN50)</f>
        <v>#N/A</v>
      </c>
      <c r="EO50" s="100">
        <f>IF(AND(MASTER_DATA_NORMALIZED!EO50=0,EO$22=$L$22),VLOOKUP(MASTER_DATA_PROCESSED!$C50,Backend!$Q$9:$T$52,3,FALSE),MASTER_DATA_NORMALIZED!EO50)</f>
        <v>0</v>
      </c>
      <c r="EP50" s="100">
        <f>IF(AND(MASTER_DATA_NORMALIZED!EP50=0,EP$22=$L$22),VLOOKUP(MASTER_DATA_PROCESSED!$C50,Backend!$Q$9:$T$52,3,FALSE),MASTER_DATA_NORMALIZED!EP50)</f>
        <v>0</v>
      </c>
      <c r="EQ50" s="100">
        <f>IF(AND(MASTER_DATA_NORMALIZED!EQ50=0,EQ$22=$L$22),VLOOKUP(MASTER_DATA_PROCESSED!$C50,Backend!$Q$9:$T$52,3,FALSE),MASTER_DATA_NORMALIZED!EQ50)</f>
        <v>0</v>
      </c>
      <c r="ER50" s="100" t="e">
        <f>IF(AND(MASTER_DATA_NORMALIZED!ER50=0,ER$22=$L$22),VLOOKUP(MASTER_DATA_PROCESSED!$C50,Backend!$Q$9:$T$52,3,FALSE),MASTER_DATA_NORMALIZED!ER50)</f>
        <v>#N/A</v>
      </c>
      <c r="ES50" s="100">
        <f>IF(AND(MASTER_DATA_NORMALIZED!ES50=0,ES$22=$L$22),VLOOKUP(MASTER_DATA_PROCESSED!$C50,Backend!$Q$9:$T$52,3,FALSE),MASTER_DATA_NORMALIZED!ES50)</f>
        <v>0</v>
      </c>
      <c r="ET50" s="100">
        <f>IF(AND(MASTER_DATA_NORMALIZED!ET50=0,ET$22=$L$22),VLOOKUP(MASTER_DATA_PROCESSED!$C50,Backend!$Q$9:$T$52,3,FALSE),MASTER_DATA_NORMALIZED!ET50)</f>
        <v>0</v>
      </c>
      <c r="EU50" s="100">
        <f>IF(AND(MASTER_DATA_NORMALIZED!EU50=0,EU$22=$L$22),VLOOKUP(MASTER_DATA_PROCESSED!$C50,Backend!$Q$9:$T$52,3,FALSE),MASTER_DATA_NORMALIZED!EU50)</f>
        <v>0</v>
      </c>
      <c r="EV50" s="100" t="e">
        <f>IF(AND(MASTER_DATA_NORMALIZED!EV50=0,EV$22=$L$22),VLOOKUP(MASTER_DATA_PROCESSED!$C50,Backend!$Q$9:$T$52,3,FALSE),MASTER_DATA_NORMALIZED!EV50)</f>
        <v>#N/A</v>
      </c>
      <c r="EW50" s="100">
        <f>IF(AND(MASTER_DATA_NORMALIZED!EW50=0,EW$22=$L$22),VLOOKUP(MASTER_DATA_PROCESSED!$C50,Backend!$Q$9:$T$52,3,FALSE),MASTER_DATA_NORMALIZED!EW50)</f>
        <v>0</v>
      </c>
      <c r="EX50" s="100">
        <f>IF(AND(MASTER_DATA_NORMALIZED!EX50=0,EX$22=$L$22),VLOOKUP(MASTER_DATA_PROCESSED!$C50,Backend!$Q$9:$T$52,3,FALSE),MASTER_DATA_NORMALIZED!EX50)</f>
        <v>0</v>
      </c>
      <c r="EY50" s="100">
        <f>IF(AND(MASTER_DATA_NORMALIZED!EY50=0,EY$22=$L$22),VLOOKUP(MASTER_DATA_PROCESSED!$C50,Backend!$Q$9:$T$52,3,FALSE),MASTER_DATA_NORMALIZED!EY50)</f>
        <v>0</v>
      </c>
      <c r="EZ50" s="100">
        <f>IF(AND(MASTER_DATA_NORMALIZED!EZ50=0,EZ$22=$L$22),VLOOKUP(MASTER_DATA_PROCESSED!$C50,Backend!$Q$9:$T$52,3,FALSE),MASTER_DATA_NORMALIZED!EZ50)</f>
        <v>35.815868084195024</v>
      </c>
      <c r="FA50" s="100">
        <f>IF(AND(MASTER_DATA_NORMALIZED!FA50=0,FA$22=$L$22),VLOOKUP(MASTER_DATA_PROCESSED!$C50,Backend!$Q$9:$T$52,3,FALSE),MASTER_DATA_NORMALIZED!FA50)</f>
        <v>0</v>
      </c>
      <c r="FB50" s="100">
        <f>IF(AND(MASTER_DATA_NORMALIZED!FB50=0,FB$22=$L$22),VLOOKUP(MASTER_DATA_PROCESSED!$C50,Backend!$Q$9:$T$52,3,FALSE),MASTER_DATA_NORMALIZED!FB50)</f>
        <v>0</v>
      </c>
      <c r="FC50" s="100">
        <f>IF(AND(MASTER_DATA_NORMALIZED!FC50=0,FC$22=$L$22),VLOOKUP(MASTER_DATA_PROCESSED!$C50,Backend!$Q$9:$T$52,3,FALSE),MASTER_DATA_NORMALIZED!FC50)</f>
        <v>0</v>
      </c>
      <c r="FD50" s="100">
        <f>IF(AND(MASTER_DATA_NORMALIZED!FD50=0,FD$22=$L$22),VLOOKUP(MASTER_DATA_PROCESSED!$C50,Backend!$Q$9:$T$52,3,FALSE),MASTER_DATA_NORMALIZED!FD50)</f>
        <v>33.571743857824835</v>
      </c>
      <c r="FE50" s="100">
        <f>IF(AND(MASTER_DATA_NORMALIZED!FE50=0,FE$22=$L$22),VLOOKUP(MASTER_DATA_PROCESSED!$C50,Backend!$Q$9:$T$52,3,FALSE),MASTER_DATA_NORMALIZED!FE50)</f>
        <v>0</v>
      </c>
      <c r="FF50" s="100">
        <f>IF(AND(MASTER_DATA_NORMALIZED!FF50=0,FF$22=$L$22),VLOOKUP(MASTER_DATA_PROCESSED!$C50,Backend!$Q$9:$T$52,3,FALSE),MASTER_DATA_NORMALIZED!FF50)</f>
        <v>0</v>
      </c>
      <c r="FG50" s="100">
        <f>IF(AND(MASTER_DATA_NORMALIZED!FG50=0,FG$22=$L$22),VLOOKUP(MASTER_DATA_PROCESSED!$C50,Backend!$Q$9:$T$52,3,FALSE),MASTER_DATA_NORMALIZED!FG50)</f>
        <v>0</v>
      </c>
      <c r="FH50" s="100">
        <f>IF(AND(MASTER_DATA_NORMALIZED!FH50=0,FH$22=$L$22),VLOOKUP(MASTER_DATA_PROCESSED!$C50,Backend!$Q$9:$T$52,3,FALSE),MASTER_DATA_NORMALIZED!FH50)</f>
        <v>30.185613030411769</v>
      </c>
      <c r="FI50" s="100">
        <f>IF(AND(MASTER_DATA_NORMALIZED!FI50=0,FI$22=$L$22),VLOOKUP(MASTER_DATA_PROCESSED!$C50,Backend!$Q$9:$T$52,3,FALSE),MASTER_DATA_NORMALIZED!FI50)</f>
        <v>0</v>
      </c>
      <c r="FJ50" s="100">
        <f>IF(AND(MASTER_DATA_NORMALIZED!FJ50=0,FJ$22=$L$22),VLOOKUP(MASTER_DATA_PROCESSED!$C50,Backend!$Q$9:$T$52,3,FALSE),MASTER_DATA_NORMALIZED!FJ50)</f>
        <v>0</v>
      </c>
      <c r="FK50" s="100">
        <f>IF(AND(MASTER_DATA_NORMALIZED!FK50=0,FK$22=$L$22),VLOOKUP(MASTER_DATA_PROCESSED!$C50,Backend!$Q$9:$T$52,3,FALSE),MASTER_DATA_NORMALIZED!FK50)</f>
        <v>0</v>
      </c>
      <c r="FL50" s="100">
        <f>IF(AND(MASTER_DATA_NORMALIZED!FL50=0,FL$22=$L$22),VLOOKUP(MASTER_DATA_PROCESSED!$C50,Backend!$Q$9:$T$52,3,FALSE),MASTER_DATA_NORMALIZED!FL50)</f>
        <v>42.799393573366729</v>
      </c>
      <c r="FM50" s="100">
        <f>IF(AND(MASTER_DATA_NORMALIZED!FM50=0,FM$22=$L$22),VLOOKUP(MASTER_DATA_PROCESSED!$C50,Backend!$Q$9:$T$52,3,FALSE),MASTER_DATA_NORMALIZED!FM50)</f>
        <v>0</v>
      </c>
      <c r="FN50" s="100">
        <f>IF(AND(MASTER_DATA_NORMALIZED!FN50=0,FN$22=$L$22),VLOOKUP(MASTER_DATA_PROCESSED!$C50,Backend!$Q$9:$T$52,3,FALSE),MASTER_DATA_NORMALIZED!FN50)</f>
        <v>0</v>
      </c>
      <c r="FO50" s="100">
        <f>IF(AND(MASTER_DATA_NORMALIZED!FO50=0,FO$22=$L$22),VLOOKUP(MASTER_DATA_PROCESSED!$C50,Backend!$Q$9:$T$52,3,FALSE),MASTER_DATA_NORMALIZED!FO50)</f>
        <v>0</v>
      </c>
      <c r="FP50" s="100">
        <f>IF(AND(MASTER_DATA_NORMALIZED!FP50=0,FP$22=$L$22),VLOOKUP(MASTER_DATA_PROCESSED!$C50,Backend!$Q$9:$T$52,3,FALSE),MASTER_DATA_NORMALIZED!FP50)</f>
        <v>220.89808255609233</v>
      </c>
      <c r="FQ50" s="100">
        <f>IF(AND(MASTER_DATA_NORMALIZED!FQ50=0,FQ$22=$L$22),VLOOKUP(MASTER_DATA_PROCESSED!$C50,Backend!$Q$9:$T$52,3,FALSE),MASTER_DATA_NORMALIZED!FQ50)</f>
        <v>0</v>
      </c>
      <c r="FR50" s="100">
        <f>IF(AND(MASTER_DATA_NORMALIZED!FR50=0,FR$22=$L$22),VLOOKUP(MASTER_DATA_PROCESSED!$C50,Backend!$Q$9:$T$52,3,FALSE),MASTER_DATA_NORMALIZED!FR50)</f>
        <v>0</v>
      </c>
      <c r="FS50" s="100">
        <f>IF(AND(MASTER_DATA_NORMALIZED!FS50=0,FS$22=$L$22),VLOOKUP(MASTER_DATA_PROCESSED!$C50,Backend!$Q$9:$T$52,3,FALSE),MASTER_DATA_NORMALIZED!FS50)</f>
        <v>0</v>
      </c>
      <c r="FT50" s="100">
        <f>IF(AND(MASTER_DATA_NORMALIZED!FT50=0,FT$22=$L$22),VLOOKUP(MASTER_DATA_PROCESSED!$C50,Backend!$Q$9:$T$52,3,FALSE),MASTER_DATA_NORMALIZED!FT50)</f>
        <v>199.50515025108641</v>
      </c>
      <c r="FU50" s="100">
        <f>IF(AND(MASTER_DATA_NORMALIZED!FU50=0,FU$22=$L$22),VLOOKUP(MASTER_DATA_PROCESSED!$C50,Backend!$Q$9:$T$52,3,FALSE),MASTER_DATA_NORMALIZED!FU50)</f>
        <v>0</v>
      </c>
      <c r="FV50" s="100">
        <f>IF(AND(MASTER_DATA_NORMALIZED!FV50=0,FV$22=$L$22),VLOOKUP(MASTER_DATA_PROCESSED!$C50,Backend!$Q$9:$T$52,3,FALSE),MASTER_DATA_NORMALIZED!FV50)</f>
        <v>0</v>
      </c>
      <c r="FW50" s="100">
        <f>IF(AND(MASTER_DATA_NORMALIZED!FW50=0,FW$22=$L$22),VLOOKUP(MASTER_DATA_PROCESSED!$C50,Backend!$Q$9:$T$52,3,FALSE),MASTER_DATA_NORMALIZED!FW50)</f>
        <v>0</v>
      </c>
      <c r="FX50" s="100">
        <f>IF(AND(MASTER_DATA_NORMALIZED!FX50=0,FX$22=$L$22),VLOOKUP(MASTER_DATA_PROCESSED!$C50,Backend!$Q$9:$T$52,3,FALSE),MASTER_DATA_NORMALIZED!FX50)</f>
        <v>181.55405630858522</v>
      </c>
      <c r="FY50" s="100">
        <f>IF(AND(MASTER_DATA_NORMALIZED!FY50=0,FY$22=$L$22),VLOOKUP(MASTER_DATA_PROCESSED!$C50,Backend!$Q$9:$T$52,3,FALSE),MASTER_DATA_NORMALIZED!FY50)</f>
        <v>0</v>
      </c>
      <c r="FZ50" s="100">
        <f>IF(AND(MASTER_DATA_NORMALIZED!FZ50=0,FZ$22=$L$22),VLOOKUP(MASTER_DATA_PROCESSED!$C50,Backend!$Q$9:$T$52,3,FALSE),MASTER_DATA_NORMALIZED!FZ50)</f>
        <v>0</v>
      </c>
      <c r="GA50" s="100">
        <f>IF(AND(MASTER_DATA_NORMALIZED!GA50=0,GA$22=$L$22),VLOOKUP(MASTER_DATA_PROCESSED!$C50,Backend!$Q$9:$T$52,3,FALSE),MASTER_DATA_NORMALIZED!GA50)</f>
        <v>0</v>
      </c>
      <c r="GB50" s="100">
        <f>IF(AND(MASTER_DATA_NORMALIZED!GB50=0,GB$22=$L$22),VLOOKUP(MASTER_DATA_PROCESSED!$C50,Backend!$Q$9:$T$52,3,FALSE),MASTER_DATA_NORMALIZED!GB50)</f>
        <v>210.36632855602784</v>
      </c>
      <c r="GC50" s="100">
        <f>IF(AND(MASTER_DATA_NORMALIZED!GC50=0,GC$22=$L$22),VLOOKUP(MASTER_DATA_PROCESSED!$C50,Backend!$Q$9:$T$52,3,FALSE),MASTER_DATA_NORMALIZED!GC50)</f>
        <v>0</v>
      </c>
      <c r="GD50" s="100">
        <f>IF(AND(MASTER_DATA_NORMALIZED!GD50=0,GD$22=$L$22),VLOOKUP(MASTER_DATA_PROCESSED!$C50,Backend!$Q$9:$T$52,3,FALSE),MASTER_DATA_NORMALIZED!GD50)</f>
        <v>0</v>
      </c>
      <c r="GE50" s="100">
        <f>IF(AND(MASTER_DATA_NORMALIZED!GE50=0,GE$22=$L$22),VLOOKUP(MASTER_DATA_PROCESSED!$C50,Backend!$Q$9:$T$52,3,FALSE),MASTER_DATA_NORMALIZED!GE50)</f>
        <v>0</v>
      </c>
      <c r="GF50" s="100">
        <f>IF(AND(MASTER_DATA_NORMALIZED!GF50=0,GF$22=$L$22),VLOOKUP(MASTER_DATA_PROCESSED!$C50,Backend!$Q$9:$T$52,3,FALSE),MASTER_DATA_NORMALIZED!GF50)</f>
        <v>191.38376708645393</v>
      </c>
      <c r="GG50" s="100">
        <f>IF(AND(MASTER_DATA_NORMALIZED!GG50=0,GG$22=$L$22),VLOOKUP(MASTER_DATA_PROCESSED!$C50,Backend!$Q$9:$T$52,3,FALSE),MASTER_DATA_NORMALIZED!GG50)</f>
        <v>0</v>
      </c>
      <c r="GH50" s="100">
        <f>IF(AND(MASTER_DATA_NORMALIZED!GH50=0,GH$22=$L$22),VLOOKUP(MASTER_DATA_PROCESSED!$C50,Backend!$Q$9:$T$52,3,FALSE),MASTER_DATA_NORMALIZED!GH50)</f>
        <v>0</v>
      </c>
      <c r="GI50" s="100">
        <f>IF(AND(MASTER_DATA_NORMALIZED!GI50=0,GI$22=$L$22),VLOOKUP(MASTER_DATA_PROCESSED!$C50,Backend!$Q$9:$T$52,3,FALSE),MASTER_DATA_NORMALIZED!GI50)</f>
        <v>0</v>
      </c>
      <c r="GJ50" s="100">
        <f>IF(AND(MASTER_DATA_NORMALIZED!GJ50=0,GJ$22=$L$22),VLOOKUP(MASTER_DATA_PROCESSED!$C50,Backend!$Q$9:$T$52,3,FALSE),MASTER_DATA_NORMALIZED!GJ50)</f>
        <v>176.96262659441251</v>
      </c>
      <c r="GK50" s="100">
        <f>IF(AND(MASTER_DATA_NORMALIZED!GK50=0,GK$22=$L$22),VLOOKUP(MASTER_DATA_PROCESSED!$C50,Backend!$Q$9:$T$52,3,FALSE),MASTER_DATA_NORMALIZED!GK50)</f>
        <v>0</v>
      </c>
      <c r="GL50" s="100">
        <f>IF(AND(MASTER_DATA_NORMALIZED!GL50=0,GL$22=$L$22),VLOOKUP(MASTER_DATA_PROCESSED!$C50,Backend!$Q$9:$T$52,3,FALSE),MASTER_DATA_NORMALIZED!GL50)</f>
        <v>0</v>
      </c>
      <c r="GM50" s="100">
        <f>IF(AND(MASTER_DATA_NORMALIZED!GM50=0,GM$22=$L$22),VLOOKUP(MASTER_DATA_PROCESSED!$C50,Backend!$Q$9:$T$52,3,FALSE),MASTER_DATA_NORMALIZED!GM50)</f>
        <v>0</v>
      </c>
      <c r="GN50" s="100">
        <f>IF(AND(MASTER_DATA_NORMALIZED!GN50=0,GN$22=$L$22),VLOOKUP(MASTER_DATA_PROCESSED!$C50,Backend!$Q$9:$T$52,3,FALSE),MASTER_DATA_NORMALIZED!GN50)</f>
        <v>187.44567308263643</v>
      </c>
      <c r="GO50" s="100">
        <f>IF(AND(MASTER_DATA_NORMALIZED!GO50=0,GO$22=$L$22),VLOOKUP(MASTER_DATA_PROCESSED!$C50,Backend!$Q$9:$T$52,3,FALSE),MASTER_DATA_NORMALIZED!GO50)</f>
        <v>0</v>
      </c>
      <c r="GP50" s="100">
        <f>IF(AND(MASTER_DATA_NORMALIZED!GP50=0,GP$22=$L$22),VLOOKUP(MASTER_DATA_PROCESSED!$C50,Backend!$Q$9:$T$52,3,FALSE),MASTER_DATA_NORMALIZED!GP50)</f>
        <v>0</v>
      </c>
      <c r="GQ50" s="100">
        <f>IF(AND(MASTER_DATA_NORMALIZED!GQ50=0,GQ$22=$L$22),VLOOKUP(MASTER_DATA_PROCESSED!$C50,Backend!$Q$9:$T$52,3,FALSE),MASTER_DATA_NORMALIZED!GQ50)</f>
        <v>0</v>
      </c>
      <c r="GR50" s="100">
        <f>IF(AND(MASTER_DATA_NORMALIZED!GR50=0,GR$22=$L$22),VLOOKUP(MASTER_DATA_PROCESSED!$C50,Backend!$Q$9:$T$52,3,FALSE),MASTER_DATA_NORMALIZED!GR50)</f>
        <v>169.31533372577192</v>
      </c>
      <c r="GS50" s="100">
        <f>IF(AND(MASTER_DATA_NORMALIZED!GS50=0,GS$22=$L$22),VLOOKUP(MASTER_DATA_PROCESSED!$C50,Backend!$Q$9:$T$52,3,FALSE),MASTER_DATA_NORMALIZED!GS50)</f>
        <v>0</v>
      </c>
      <c r="GT50" s="100">
        <f>IF(AND(MASTER_DATA_NORMALIZED!GT50=0,GT$22=$L$22),VLOOKUP(MASTER_DATA_PROCESSED!$C50,Backend!$Q$9:$T$52,3,FALSE),MASTER_DATA_NORMALIZED!GT50)</f>
        <v>0</v>
      </c>
      <c r="GU50" s="100">
        <f>IF(AND(MASTER_DATA_NORMALIZED!GU50=0,GU$22=$L$22),VLOOKUP(MASTER_DATA_PROCESSED!$C50,Backend!$Q$9:$T$52,3,FALSE),MASTER_DATA_NORMALIZED!GU50)</f>
        <v>0</v>
      </c>
      <c r="GV50" s="100">
        <f>IF(AND(MASTER_DATA_NORMALIZED!GV50=0,GV$22=$L$22),VLOOKUP(MASTER_DATA_PROCESSED!$C50,Backend!$Q$9:$T$52,3,FALSE),MASTER_DATA_NORMALIZED!GV50)</f>
        <v>155.09963163425385</v>
      </c>
      <c r="GW50" s="100" t="e">
        <f>IF(AND(MASTER_DATA_NORMALIZED!GW50=0,GW$22=$L$22),VLOOKUP(MASTER_DATA_PROCESSED!$C50,Backend!$Q$9:$T$52,3,FALSE),MASTER_DATA_NORMALIZED!GW50)</f>
        <v>#REF!</v>
      </c>
      <c r="GX50" s="100" t="e">
        <f>IF(AND(MASTER_DATA_NORMALIZED!GX50=0,GX$22=$L$22),VLOOKUP(MASTER_DATA_PROCESSED!$C50,Backend!$Q$9:$T$52,3,FALSE),MASTER_DATA_NORMALIZED!GX50)</f>
        <v>#REF!</v>
      </c>
      <c r="GY50" s="100" t="e">
        <f>IF(AND(MASTER_DATA_NORMALIZED!GY50=0,GY$22=$L$22),VLOOKUP(MASTER_DATA_PROCESSED!$C50,Backend!$Q$9:$T$52,3,FALSE),MASTER_DATA_NORMALIZED!GY50)</f>
        <v>#REF!</v>
      </c>
    </row>
    <row r="51" spans="2:207" s="27" customFormat="1" ht="14.25" hidden="1" outlineLevel="2" x14ac:dyDescent="0.25">
      <c r="B51" s="26">
        <f t="shared" si="5"/>
        <v>20</v>
      </c>
      <c r="C51" s="55">
        <f t="shared" si="0"/>
        <v>214.3</v>
      </c>
      <c r="D51" s="82"/>
      <c r="E51" s="55"/>
      <c r="F51" s="55"/>
      <c r="G51" s="83">
        <v>214.3</v>
      </c>
      <c r="H51" s="41" t="s">
        <v>52</v>
      </c>
      <c r="I51" s="100">
        <f>IF(AND(MASTER_DATA_NORMALIZED!I51=0,I$22=$L$22),VLOOKUP(MASTER_DATA_PROCESSED!$C51,Backend!$Q$9:$T$52,3,FALSE),MASTER_DATA_NORMALIZED!I51)</f>
        <v>0</v>
      </c>
      <c r="J51" s="100">
        <f>IF(AND(MASTER_DATA_NORMALIZED!J51=0,J$22=$L$22),VLOOKUP(MASTER_DATA_PROCESSED!$C51,Backend!$Q$9:$T$52,3,FALSE),MASTER_DATA_NORMALIZED!J51)</f>
        <v>0</v>
      </c>
      <c r="K51" s="100">
        <f>IF(AND(MASTER_DATA_NORMALIZED!K51=0,K$22=$L$22),VLOOKUP(MASTER_DATA_PROCESSED!$C51,Backend!$Q$9:$T$52,3,FALSE),MASTER_DATA_NORMALIZED!K51)</f>
        <v>0</v>
      </c>
      <c r="L51" s="100" t="e">
        <f>IF(AND(MASTER_DATA_NORMALIZED!L51=0,L$22=$L$22),VLOOKUP(MASTER_DATA_PROCESSED!$C51,Backend!$Q$9:$T$52,3,FALSE),MASTER_DATA_NORMALIZED!L51)</f>
        <v>#N/A</v>
      </c>
      <c r="M51" s="100">
        <f>IF(AND(MASTER_DATA_NORMALIZED!M51=0,M$22=$L$22),VLOOKUP(MASTER_DATA_PROCESSED!$C51,Backend!$Q$9:$T$52,3,FALSE),MASTER_DATA_NORMALIZED!M51)</f>
        <v>0</v>
      </c>
      <c r="N51" s="100">
        <f>IF(AND(MASTER_DATA_NORMALIZED!N51=0,N$22=$L$22),VLOOKUP(MASTER_DATA_PROCESSED!$C51,Backend!$Q$9:$T$52,3,FALSE),MASTER_DATA_NORMALIZED!N51)</f>
        <v>0</v>
      </c>
      <c r="O51" s="100">
        <f>IF(AND(MASTER_DATA_NORMALIZED!O51=0,O$22=$L$22),VLOOKUP(MASTER_DATA_PROCESSED!$C51,Backend!$Q$9:$T$52,3,FALSE),MASTER_DATA_NORMALIZED!O51)</f>
        <v>0</v>
      </c>
      <c r="P51" s="100" t="e">
        <f>IF(AND(MASTER_DATA_NORMALIZED!P51=0,P$22=$L$22),VLOOKUP(MASTER_DATA_PROCESSED!$C51,Backend!$Q$9:$T$52,3,FALSE),MASTER_DATA_NORMALIZED!P51)</f>
        <v>#N/A</v>
      </c>
      <c r="Q51" s="100">
        <f>IF(AND(MASTER_DATA_NORMALIZED!Q51=0,Q$22=$L$22),VLOOKUP(MASTER_DATA_PROCESSED!$C51,Backend!$Q$9:$T$52,3,FALSE),MASTER_DATA_NORMALIZED!Q51)</f>
        <v>0</v>
      </c>
      <c r="R51" s="100">
        <f>IF(AND(MASTER_DATA_NORMALIZED!R51=0,R$22=$L$22),VLOOKUP(MASTER_DATA_PROCESSED!$C51,Backend!$Q$9:$T$52,3,FALSE),MASTER_DATA_NORMALIZED!R51)</f>
        <v>0</v>
      </c>
      <c r="S51" s="100">
        <f>IF(AND(MASTER_DATA_NORMALIZED!S51=0,S$22=$L$22),VLOOKUP(MASTER_DATA_PROCESSED!$C51,Backend!$Q$9:$T$52,3,FALSE),MASTER_DATA_NORMALIZED!S51)</f>
        <v>0</v>
      </c>
      <c r="T51" s="100" t="e">
        <f>IF(AND(MASTER_DATA_NORMALIZED!T51=0,T$22=$L$22),VLOOKUP(MASTER_DATA_PROCESSED!$C51,Backend!$Q$9:$T$52,3,FALSE),MASTER_DATA_NORMALIZED!T51)</f>
        <v>#N/A</v>
      </c>
      <c r="U51" s="100">
        <f>IF(AND(MASTER_DATA_NORMALIZED!U51=0,U$22=$L$22),VLOOKUP(MASTER_DATA_PROCESSED!$C51,Backend!$Q$9:$T$52,3,FALSE),MASTER_DATA_NORMALIZED!U51)</f>
        <v>0</v>
      </c>
      <c r="V51" s="100">
        <f>IF(AND(MASTER_DATA_NORMALIZED!V51=0,V$22=$L$22),VLOOKUP(MASTER_DATA_PROCESSED!$C51,Backend!$Q$9:$T$52,3,FALSE),MASTER_DATA_NORMALIZED!V51)</f>
        <v>0</v>
      </c>
      <c r="W51" s="100">
        <f>IF(AND(MASTER_DATA_NORMALIZED!W51=0,W$22=$L$22),VLOOKUP(MASTER_DATA_PROCESSED!$C51,Backend!$Q$9:$T$52,3,FALSE),MASTER_DATA_NORMALIZED!W51)</f>
        <v>0</v>
      </c>
      <c r="X51" s="100" t="e">
        <f>IF(AND(MASTER_DATA_NORMALIZED!X51=0,X$22=$L$22),VLOOKUP(MASTER_DATA_PROCESSED!$C51,Backend!$Q$9:$T$52,3,FALSE),MASTER_DATA_NORMALIZED!X51)</f>
        <v>#N/A</v>
      </c>
      <c r="Y51" s="100">
        <f>IF(AND(MASTER_DATA_NORMALIZED!Y51=0,Y$22=$L$22),VLOOKUP(MASTER_DATA_PROCESSED!$C51,Backend!$Q$9:$T$52,3,FALSE),MASTER_DATA_NORMALIZED!Y51)</f>
        <v>0</v>
      </c>
      <c r="Z51" s="100">
        <f>IF(AND(MASTER_DATA_NORMALIZED!Z51=0,Z$22=$L$22),VLOOKUP(MASTER_DATA_PROCESSED!$C51,Backend!$Q$9:$T$52,3,FALSE),MASTER_DATA_NORMALIZED!Z51)</f>
        <v>0</v>
      </c>
      <c r="AA51" s="100">
        <f>IF(AND(MASTER_DATA_NORMALIZED!AA51=0,AA$22=$L$22),VLOOKUP(MASTER_DATA_PROCESSED!$C51,Backend!$Q$9:$T$52,3,FALSE),MASTER_DATA_NORMALIZED!AA51)</f>
        <v>0</v>
      </c>
      <c r="AB51" s="100" t="e">
        <f>IF(AND(MASTER_DATA_NORMALIZED!AB51=0,AB$22=$L$22),VLOOKUP(MASTER_DATA_PROCESSED!$C51,Backend!$Q$9:$T$52,3,FALSE),MASTER_DATA_NORMALIZED!AB51)</f>
        <v>#N/A</v>
      </c>
      <c r="AC51" s="100">
        <f>IF(AND(MASTER_DATA_NORMALIZED!AC51=0,AC$22=$L$22),VLOOKUP(MASTER_DATA_PROCESSED!$C51,Backend!$Q$9:$T$52,3,FALSE),MASTER_DATA_NORMALIZED!AC51)</f>
        <v>0</v>
      </c>
      <c r="AD51" s="100">
        <f>IF(AND(MASTER_DATA_NORMALIZED!AD51=0,AD$22=$L$22),VLOOKUP(MASTER_DATA_PROCESSED!$C51,Backend!$Q$9:$T$52,3,FALSE),MASTER_DATA_NORMALIZED!AD51)</f>
        <v>0</v>
      </c>
      <c r="AE51" s="100">
        <f>IF(AND(MASTER_DATA_NORMALIZED!AE51=0,AE$22=$L$22),VLOOKUP(MASTER_DATA_PROCESSED!$C51,Backend!$Q$9:$T$52,3,FALSE),MASTER_DATA_NORMALIZED!AE51)</f>
        <v>0</v>
      </c>
      <c r="AF51" s="100" t="e">
        <f>IF(AND(MASTER_DATA_NORMALIZED!AF51=0,AF$22=$L$22),VLOOKUP(MASTER_DATA_PROCESSED!$C51,Backend!$Q$9:$T$52,3,FALSE),MASTER_DATA_NORMALIZED!AF51)</f>
        <v>#N/A</v>
      </c>
      <c r="AG51" s="100">
        <f>IF(AND(MASTER_DATA_NORMALIZED!AG51=0,AG$22=$L$22),VLOOKUP(MASTER_DATA_PROCESSED!$C51,Backend!$Q$9:$T$52,3,FALSE),MASTER_DATA_NORMALIZED!AG51)</f>
        <v>0</v>
      </c>
      <c r="AH51" s="100">
        <f>IF(AND(MASTER_DATA_NORMALIZED!AH51=0,AH$22=$L$22),VLOOKUP(MASTER_DATA_PROCESSED!$C51,Backend!$Q$9:$T$52,3,FALSE),MASTER_DATA_NORMALIZED!AH51)</f>
        <v>0</v>
      </c>
      <c r="AI51" s="100">
        <f>IF(AND(MASTER_DATA_NORMALIZED!AI51=0,AI$22=$L$22),VLOOKUP(MASTER_DATA_PROCESSED!$C51,Backend!$Q$9:$T$52,3,FALSE),MASTER_DATA_NORMALIZED!AI51)</f>
        <v>0</v>
      </c>
      <c r="AJ51" s="100" t="e">
        <f>IF(AND(MASTER_DATA_NORMALIZED!AJ51=0,AJ$22=$L$22),VLOOKUP(MASTER_DATA_PROCESSED!$C51,Backend!$Q$9:$T$52,3,FALSE),MASTER_DATA_NORMALIZED!AJ51)</f>
        <v>#N/A</v>
      </c>
      <c r="AK51" s="100">
        <f>IF(AND(MASTER_DATA_NORMALIZED!AK51=0,AK$22=$L$22),VLOOKUP(MASTER_DATA_PROCESSED!$C51,Backend!$Q$9:$T$52,3,FALSE),MASTER_DATA_NORMALIZED!AK51)</f>
        <v>0</v>
      </c>
      <c r="AL51" s="100">
        <f>IF(AND(MASTER_DATA_NORMALIZED!AL51=0,AL$22=$L$22),VLOOKUP(MASTER_DATA_PROCESSED!$C51,Backend!$Q$9:$T$52,3,FALSE),MASTER_DATA_NORMALIZED!AL51)</f>
        <v>0</v>
      </c>
      <c r="AM51" s="100">
        <f>IF(AND(MASTER_DATA_NORMALIZED!AM51=0,AM$22=$L$22),VLOOKUP(MASTER_DATA_PROCESSED!$C51,Backend!$Q$9:$T$52,3,FALSE),MASTER_DATA_NORMALIZED!AM51)</f>
        <v>0</v>
      </c>
      <c r="AN51" s="100" t="e">
        <f>IF(AND(MASTER_DATA_NORMALIZED!AN51=0,AN$22=$L$22),VLOOKUP(MASTER_DATA_PROCESSED!$C51,Backend!$Q$9:$T$52,3,FALSE),MASTER_DATA_NORMALIZED!AN51)</f>
        <v>#N/A</v>
      </c>
      <c r="AO51" s="100">
        <f>IF(AND(MASTER_DATA_NORMALIZED!AO51=0,AO$22=$L$22),VLOOKUP(MASTER_DATA_PROCESSED!$C51,Backend!$Q$9:$T$52,3,FALSE),MASTER_DATA_NORMALIZED!AO51)</f>
        <v>0</v>
      </c>
      <c r="AP51" s="100">
        <f>IF(AND(MASTER_DATA_NORMALIZED!AP51=0,AP$22=$L$22),VLOOKUP(MASTER_DATA_PROCESSED!$C51,Backend!$Q$9:$T$52,3,FALSE),MASTER_DATA_NORMALIZED!AP51)</f>
        <v>0</v>
      </c>
      <c r="AQ51" s="100">
        <f>IF(AND(MASTER_DATA_NORMALIZED!AQ51=0,AQ$22=$L$22),VLOOKUP(MASTER_DATA_PROCESSED!$C51,Backend!$Q$9:$T$52,3,FALSE),MASTER_DATA_NORMALIZED!AQ51)</f>
        <v>0</v>
      </c>
      <c r="AR51" s="100" t="e">
        <f>IF(AND(MASTER_DATA_NORMALIZED!AR51=0,AR$22=$L$22),VLOOKUP(MASTER_DATA_PROCESSED!$C51,Backend!$Q$9:$T$52,3,FALSE),MASTER_DATA_NORMALIZED!AR51)</f>
        <v>#N/A</v>
      </c>
      <c r="AS51" s="100">
        <f>IF(AND(MASTER_DATA_NORMALIZED!AS51=0,AS$22=$L$22),VLOOKUP(MASTER_DATA_PROCESSED!$C51,Backend!$Q$9:$T$52,3,FALSE),MASTER_DATA_NORMALIZED!AS51)</f>
        <v>0</v>
      </c>
      <c r="AT51" s="100">
        <f>IF(AND(MASTER_DATA_NORMALIZED!AT51=0,AT$22=$L$22),VLOOKUP(MASTER_DATA_PROCESSED!$C51,Backend!$Q$9:$T$52,3,FALSE),MASTER_DATA_NORMALIZED!AT51)</f>
        <v>0</v>
      </c>
      <c r="AU51" s="100">
        <f>IF(AND(MASTER_DATA_NORMALIZED!AU51=0,AU$22=$L$22),VLOOKUP(MASTER_DATA_PROCESSED!$C51,Backend!$Q$9:$T$52,3,FALSE),MASTER_DATA_NORMALIZED!AU51)</f>
        <v>0</v>
      </c>
      <c r="AV51" s="100" t="e">
        <f>IF(AND(MASTER_DATA_NORMALIZED!AV51=0,AV$22=$L$22),VLOOKUP(MASTER_DATA_PROCESSED!$C51,Backend!$Q$9:$T$52,3,FALSE),MASTER_DATA_NORMALIZED!AV51)</f>
        <v>#N/A</v>
      </c>
      <c r="AW51" s="100">
        <f>IF(AND(MASTER_DATA_NORMALIZED!AW51=0,AW$22=$L$22),VLOOKUP(MASTER_DATA_PROCESSED!$C51,Backend!$Q$9:$T$52,3,FALSE),MASTER_DATA_NORMALIZED!AW51)</f>
        <v>0</v>
      </c>
      <c r="AX51" s="100">
        <f>IF(AND(MASTER_DATA_NORMALIZED!AX51=0,AX$22=$L$22),VLOOKUP(MASTER_DATA_PROCESSED!$C51,Backend!$Q$9:$T$52,3,FALSE),MASTER_DATA_NORMALIZED!AX51)</f>
        <v>0</v>
      </c>
      <c r="AY51" s="100">
        <f>IF(AND(MASTER_DATA_NORMALIZED!AY51=0,AY$22=$L$22),VLOOKUP(MASTER_DATA_PROCESSED!$C51,Backend!$Q$9:$T$52,3,FALSE),MASTER_DATA_NORMALIZED!AY51)</f>
        <v>0</v>
      </c>
      <c r="AZ51" s="100" t="e">
        <f>IF(AND(MASTER_DATA_NORMALIZED!AZ51=0,AZ$22=$L$22),VLOOKUP(MASTER_DATA_PROCESSED!$C51,Backend!$Q$9:$T$52,3,FALSE),MASTER_DATA_NORMALIZED!AZ51)</f>
        <v>#N/A</v>
      </c>
      <c r="BA51" s="100">
        <f>IF(AND(MASTER_DATA_NORMALIZED!BA51=0,BA$22=$L$22),VLOOKUP(MASTER_DATA_PROCESSED!$C51,Backend!$Q$9:$T$52,3,FALSE),MASTER_DATA_NORMALIZED!BA51)</f>
        <v>0</v>
      </c>
      <c r="BB51" s="100">
        <f>IF(AND(MASTER_DATA_NORMALIZED!BB51=0,BB$22=$L$22),VLOOKUP(MASTER_DATA_PROCESSED!$C51,Backend!$Q$9:$T$52,3,FALSE),MASTER_DATA_NORMALIZED!BB51)</f>
        <v>0</v>
      </c>
      <c r="BC51" s="100">
        <f>IF(AND(MASTER_DATA_NORMALIZED!BC51=0,BC$22=$L$22),VLOOKUP(MASTER_DATA_PROCESSED!$C51,Backend!$Q$9:$T$52,3,FALSE),MASTER_DATA_NORMALIZED!BC51)</f>
        <v>0</v>
      </c>
      <c r="BD51" s="100" t="e">
        <f>IF(AND(MASTER_DATA_NORMALIZED!BD51=0,BD$22=$L$22),VLOOKUP(MASTER_DATA_PROCESSED!$C51,Backend!$Q$9:$T$52,3,FALSE),MASTER_DATA_NORMALIZED!BD51)</f>
        <v>#N/A</v>
      </c>
      <c r="BE51" s="100">
        <f>IF(AND(MASTER_DATA_NORMALIZED!BE51=0,BE$22=$L$22),VLOOKUP(MASTER_DATA_PROCESSED!$C51,Backend!$Q$9:$T$52,3,FALSE),MASTER_DATA_NORMALIZED!BE51)</f>
        <v>0</v>
      </c>
      <c r="BF51" s="100">
        <f>IF(AND(MASTER_DATA_NORMALIZED!BF51=0,BF$22=$L$22),VLOOKUP(MASTER_DATA_PROCESSED!$C51,Backend!$Q$9:$T$52,3,FALSE),MASTER_DATA_NORMALIZED!BF51)</f>
        <v>0</v>
      </c>
      <c r="BG51" s="100">
        <f>IF(AND(MASTER_DATA_NORMALIZED!BG51=0,BG$22=$L$22),VLOOKUP(MASTER_DATA_PROCESSED!$C51,Backend!$Q$9:$T$52,3,FALSE),MASTER_DATA_NORMALIZED!BG51)</f>
        <v>0</v>
      </c>
      <c r="BH51" s="100" t="e">
        <f>IF(AND(MASTER_DATA_NORMALIZED!BH51=0,BH$22=$L$22),VLOOKUP(MASTER_DATA_PROCESSED!$C51,Backend!$Q$9:$T$52,3,FALSE),MASTER_DATA_NORMALIZED!BH51)</f>
        <v>#N/A</v>
      </c>
      <c r="BI51" s="100">
        <f>IF(AND(MASTER_DATA_NORMALIZED!BI51=0,BI$22=$L$22),VLOOKUP(MASTER_DATA_PROCESSED!$C51,Backend!$Q$9:$T$52,3,FALSE),MASTER_DATA_NORMALIZED!BI51)</f>
        <v>0</v>
      </c>
      <c r="BJ51" s="100">
        <f>IF(AND(MASTER_DATA_NORMALIZED!BJ51=0,BJ$22=$L$22),VLOOKUP(MASTER_DATA_PROCESSED!$C51,Backend!$Q$9:$T$52,3,FALSE),MASTER_DATA_NORMALIZED!BJ51)</f>
        <v>0</v>
      </c>
      <c r="BK51" s="100">
        <f>IF(AND(MASTER_DATA_NORMALIZED!BK51=0,BK$22=$L$22),VLOOKUP(MASTER_DATA_PROCESSED!$C51,Backend!$Q$9:$T$52,3,FALSE),MASTER_DATA_NORMALIZED!BK51)</f>
        <v>0</v>
      </c>
      <c r="BL51" s="100" t="e">
        <f>IF(AND(MASTER_DATA_NORMALIZED!BL51=0,BL$22=$L$22),VLOOKUP(MASTER_DATA_PROCESSED!$C51,Backend!$Q$9:$T$52,3,FALSE),MASTER_DATA_NORMALIZED!BL51)</f>
        <v>#N/A</v>
      </c>
      <c r="BM51" s="100">
        <f>IF(AND(MASTER_DATA_NORMALIZED!BM51=0,BM$22=$L$22),VLOOKUP(MASTER_DATA_PROCESSED!$C51,Backend!$Q$9:$T$52,3,FALSE),MASTER_DATA_NORMALIZED!BM51)</f>
        <v>0</v>
      </c>
      <c r="BN51" s="100">
        <f>IF(AND(MASTER_DATA_NORMALIZED!BN51=0,BN$22=$L$22),VLOOKUP(MASTER_DATA_PROCESSED!$C51,Backend!$Q$9:$T$52,3,FALSE),MASTER_DATA_NORMALIZED!BN51)</f>
        <v>0</v>
      </c>
      <c r="BO51" s="100">
        <f>IF(AND(MASTER_DATA_NORMALIZED!BO51=0,BO$22=$L$22),VLOOKUP(MASTER_DATA_PROCESSED!$C51,Backend!$Q$9:$T$52,3,FALSE),MASTER_DATA_NORMALIZED!BO51)</f>
        <v>0</v>
      </c>
      <c r="BP51" s="100">
        <f>IF(AND(MASTER_DATA_NORMALIZED!BP51=0,BP$22=$L$22),VLOOKUP(MASTER_DATA_PROCESSED!$C51,Backend!$Q$9:$T$52,3,FALSE),MASTER_DATA_NORMALIZED!BP51)</f>
        <v>2.5436335087790471</v>
      </c>
      <c r="BQ51" s="100">
        <f>IF(AND(MASTER_DATA_NORMALIZED!BQ51=0,BQ$22=$L$22),VLOOKUP(MASTER_DATA_PROCESSED!$C51,Backend!$Q$9:$T$52,3,FALSE),MASTER_DATA_NORMALIZED!BQ51)</f>
        <v>0</v>
      </c>
      <c r="BR51" s="100">
        <f>IF(AND(MASTER_DATA_NORMALIZED!BR51=0,BR$22=$L$22),VLOOKUP(MASTER_DATA_PROCESSED!$C51,Backend!$Q$9:$T$52,3,FALSE),MASTER_DATA_NORMALIZED!BR51)</f>
        <v>0</v>
      </c>
      <c r="BS51" s="100">
        <f>IF(AND(MASTER_DATA_NORMALIZED!BS51=0,BS$22=$L$22),VLOOKUP(MASTER_DATA_PROCESSED!$C51,Backend!$Q$9:$T$52,3,FALSE),MASTER_DATA_NORMALIZED!BS51)</f>
        <v>0</v>
      </c>
      <c r="BT51" s="100">
        <f>IF(AND(MASTER_DATA_NORMALIZED!BT51=0,BT$22=$L$22),VLOOKUP(MASTER_DATA_PROCESSED!$C51,Backend!$Q$9:$T$52,3,FALSE),MASTER_DATA_NORMALIZED!BT51)</f>
        <v>2.1403141227114233</v>
      </c>
      <c r="BU51" s="100">
        <f>IF(AND(MASTER_DATA_NORMALIZED!BU51=0,BU$22=$L$22),VLOOKUP(MASTER_DATA_PROCESSED!$C51,Backend!$Q$9:$T$52,3,FALSE),MASTER_DATA_NORMALIZED!BU51)</f>
        <v>0</v>
      </c>
      <c r="BV51" s="100">
        <f>IF(AND(MASTER_DATA_NORMALIZED!BV51=0,BV$22=$L$22),VLOOKUP(MASTER_DATA_PROCESSED!$C51,Backend!$Q$9:$T$52,3,FALSE),MASTER_DATA_NORMALIZED!BV51)</f>
        <v>0</v>
      </c>
      <c r="BW51" s="100">
        <f>IF(AND(MASTER_DATA_NORMALIZED!BW51=0,BW$22=$L$22),VLOOKUP(MASTER_DATA_PROCESSED!$C51,Backend!$Q$9:$T$52,3,FALSE),MASTER_DATA_NORMALIZED!BW51)</f>
        <v>0</v>
      </c>
      <c r="BX51" s="100">
        <f>IF(AND(MASTER_DATA_NORMALIZED!BX51=0,BX$22=$L$22),VLOOKUP(MASTER_DATA_PROCESSED!$C51,Backend!$Q$9:$T$52,3,FALSE),MASTER_DATA_NORMALIZED!BX51)</f>
        <v>4.0374873725746854</v>
      </c>
      <c r="BY51" s="100">
        <f>IF(AND(MASTER_DATA_NORMALIZED!BY51=0,BY$22=$L$22),VLOOKUP(MASTER_DATA_PROCESSED!$C51,Backend!$Q$9:$T$52,3,FALSE),MASTER_DATA_NORMALIZED!BY51)</f>
        <v>0</v>
      </c>
      <c r="BZ51" s="100">
        <f>IF(AND(MASTER_DATA_NORMALIZED!BZ51=0,BZ$22=$L$22),VLOOKUP(MASTER_DATA_PROCESSED!$C51,Backend!$Q$9:$T$52,3,FALSE),MASTER_DATA_NORMALIZED!BZ51)</f>
        <v>0</v>
      </c>
      <c r="CA51" s="100">
        <f>IF(AND(MASTER_DATA_NORMALIZED!CA51=0,CA$22=$L$22),VLOOKUP(MASTER_DATA_PROCESSED!$C51,Backend!$Q$9:$T$52,3,FALSE),MASTER_DATA_NORMALIZED!CA51)</f>
        <v>0</v>
      </c>
      <c r="CB51" s="100">
        <f>IF(AND(MASTER_DATA_NORMALIZED!CB51=0,CB$22=$L$22),VLOOKUP(MASTER_DATA_PROCESSED!$C51,Backend!$Q$9:$T$52,3,FALSE),MASTER_DATA_NORMALIZED!CB51)</f>
        <v>2.071682768969703</v>
      </c>
      <c r="CC51" s="100">
        <f>IF(AND(MASTER_DATA_NORMALIZED!CC51=0,CC$22=$L$22),VLOOKUP(MASTER_DATA_PROCESSED!$C51,Backend!$Q$9:$T$52,3,FALSE),MASTER_DATA_NORMALIZED!CC51)</f>
        <v>0</v>
      </c>
      <c r="CD51" s="100">
        <f>IF(AND(MASTER_DATA_NORMALIZED!CD51=0,CD$22=$L$22),VLOOKUP(MASTER_DATA_PROCESSED!$C51,Backend!$Q$9:$T$52,3,FALSE),MASTER_DATA_NORMALIZED!CD51)</f>
        <v>0</v>
      </c>
      <c r="CE51" s="100">
        <f>IF(AND(MASTER_DATA_NORMALIZED!CE51=0,CE$22=$L$22),VLOOKUP(MASTER_DATA_PROCESSED!$C51,Backend!$Q$9:$T$52,3,FALSE),MASTER_DATA_NORMALIZED!CE51)</f>
        <v>0</v>
      </c>
      <c r="CF51" s="100">
        <f>IF(AND(MASTER_DATA_NORMALIZED!CF51=0,CF$22=$L$22),VLOOKUP(MASTER_DATA_PROCESSED!$C51,Backend!$Q$9:$T$52,3,FALSE),MASTER_DATA_NORMALIZED!CF51)</f>
        <v>4.0391835034671235</v>
      </c>
      <c r="CG51" s="100">
        <f>IF(AND(MASTER_DATA_NORMALIZED!CG51=0,CG$22=$L$22),VLOOKUP(MASTER_DATA_PROCESSED!$C51,Backend!$Q$9:$T$52,3,FALSE),MASTER_DATA_NORMALIZED!CG51)</f>
        <v>0</v>
      </c>
      <c r="CH51" s="100">
        <f>IF(AND(MASTER_DATA_NORMALIZED!CH51=0,CH$22=$L$22),VLOOKUP(MASTER_DATA_PROCESSED!$C51,Backend!$Q$9:$T$52,3,FALSE),MASTER_DATA_NORMALIZED!CH51)</f>
        <v>0</v>
      </c>
      <c r="CI51" s="100">
        <f>IF(AND(MASTER_DATA_NORMALIZED!CI51=0,CI$22=$L$22),VLOOKUP(MASTER_DATA_PROCESSED!$C51,Backend!$Q$9:$T$52,3,FALSE),MASTER_DATA_NORMALIZED!CI51)</f>
        <v>0</v>
      </c>
      <c r="CJ51" s="100" t="e">
        <f>IF(AND(MASTER_DATA_NORMALIZED!CJ51=0,CJ$22=$L$22),VLOOKUP(MASTER_DATA_PROCESSED!$C51,Backend!$Q$9:$T$52,3,FALSE),MASTER_DATA_NORMALIZED!CJ51)</f>
        <v>#N/A</v>
      </c>
      <c r="CK51" s="100">
        <f>IF(AND(MASTER_DATA_NORMALIZED!CK51=0,CK$22=$L$22),VLOOKUP(MASTER_DATA_PROCESSED!$C51,Backend!$Q$9:$T$52,3,FALSE),MASTER_DATA_NORMALIZED!CK51)</f>
        <v>0</v>
      </c>
      <c r="CL51" s="100">
        <f>IF(AND(MASTER_DATA_NORMALIZED!CL51=0,CL$22=$L$22),VLOOKUP(MASTER_DATA_PROCESSED!$C51,Backend!$Q$9:$T$52,3,FALSE),MASTER_DATA_NORMALIZED!CL51)</f>
        <v>0</v>
      </c>
      <c r="CM51" s="100">
        <f>IF(AND(MASTER_DATA_NORMALIZED!CM51=0,CM$22=$L$22),VLOOKUP(MASTER_DATA_PROCESSED!$C51,Backend!$Q$9:$T$52,3,FALSE),MASTER_DATA_NORMALIZED!CM51)</f>
        <v>0</v>
      </c>
      <c r="CN51" s="100" t="e">
        <f>IF(AND(MASTER_DATA_NORMALIZED!CN51=0,CN$22=$L$22),VLOOKUP(MASTER_DATA_PROCESSED!$C51,Backend!$Q$9:$T$52,3,FALSE),MASTER_DATA_NORMALIZED!CN51)</f>
        <v>#N/A</v>
      </c>
      <c r="CO51" s="100">
        <f>IF(AND(MASTER_DATA_NORMALIZED!CO51=0,CO$22=$L$22),VLOOKUP(MASTER_DATA_PROCESSED!$C51,Backend!$Q$9:$T$52,3,FALSE),MASTER_DATA_NORMALIZED!CO51)</f>
        <v>0</v>
      </c>
      <c r="CP51" s="100">
        <f>IF(AND(MASTER_DATA_NORMALIZED!CP51=0,CP$22=$L$22),VLOOKUP(MASTER_DATA_PROCESSED!$C51,Backend!$Q$9:$T$52,3,FALSE),MASTER_DATA_NORMALIZED!CP51)</f>
        <v>0</v>
      </c>
      <c r="CQ51" s="100">
        <f>IF(AND(MASTER_DATA_NORMALIZED!CQ51=0,CQ$22=$L$22),VLOOKUP(MASTER_DATA_PROCESSED!$C51,Backend!$Q$9:$T$52,3,FALSE),MASTER_DATA_NORMALIZED!CQ51)</f>
        <v>0</v>
      </c>
      <c r="CR51" s="100" t="e">
        <f>IF(AND(MASTER_DATA_NORMALIZED!CR51=0,CR$22=$L$22),VLOOKUP(MASTER_DATA_PROCESSED!$C51,Backend!$Q$9:$T$52,3,FALSE),MASTER_DATA_NORMALIZED!CR51)</f>
        <v>#N/A</v>
      </c>
      <c r="CS51" s="100">
        <f>IF(AND(MASTER_DATA_NORMALIZED!CS51=0,CS$22=$L$22),VLOOKUP(MASTER_DATA_PROCESSED!$C51,Backend!$Q$9:$T$52,3,FALSE),MASTER_DATA_NORMALIZED!CS51)</f>
        <v>0</v>
      </c>
      <c r="CT51" s="100">
        <f>IF(AND(MASTER_DATA_NORMALIZED!CT51=0,CT$22=$L$22),VLOOKUP(MASTER_DATA_PROCESSED!$C51,Backend!$Q$9:$T$52,3,FALSE),MASTER_DATA_NORMALIZED!CT51)</f>
        <v>0</v>
      </c>
      <c r="CU51" s="100">
        <f>IF(AND(MASTER_DATA_NORMALIZED!CU51=0,CU$22=$L$22),VLOOKUP(MASTER_DATA_PROCESSED!$C51,Backend!$Q$9:$T$52,3,FALSE),MASTER_DATA_NORMALIZED!CU51)</f>
        <v>0</v>
      </c>
      <c r="CV51" s="100">
        <f>IF(AND(MASTER_DATA_NORMALIZED!CV51=0,CV$22=$L$22),VLOOKUP(MASTER_DATA_PROCESSED!$C51,Backend!$Q$9:$T$52,3,FALSE),MASTER_DATA_NORMALIZED!CV51)</f>
        <v>1.5064663964776999</v>
      </c>
      <c r="CW51" s="100">
        <f>IF(AND(MASTER_DATA_NORMALIZED!CW51=0,CW$22=$L$22),VLOOKUP(MASTER_DATA_PROCESSED!$C51,Backend!$Q$9:$T$52,3,FALSE),MASTER_DATA_NORMALIZED!CW51)</f>
        <v>0</v>
      </c>
      <c r="CX51" s="100">
        <f>IF(AND(MASTER_DATA_NORMALIZED!CX51=0,CX$22=$L$22),VLOOKUP(MASTER_DATA_PROCESSED!$C51,Backend!$Q$9:$T$52,3,FALSE),MASTER_DATA_NORMALIZED!CX51)</f>
        <v>0</v>
      </c>
      <c r="CY51" s="100">
        <f>IF(AND(MASTER_DATA_NORMALIZED!CY51=0,CY$22=$L$22),VLOOKUP(MASTER_DATA_PROCESSED!$C51,Backend!$Q$9:$T$52,3,FALSE),MASTER_DATA_NORMALIZED!CY51)</f>
        <v>0</v>
      </c>
      <c r="CZ51" s="100" t="e">
        <f>IF(AND(MASTER_DATA_NORMALIZED!CZ51=0,CZ$22=$L$22),VLOOKUP(MASTER_DATA_PROCESSED!$C51,Backend!$Q$9:$T$52,3,FALSE),MASTER_DATA_NORMALIZED!CZ51)</f>
        <v>#N/A</v>
      </c>
      <c r="DA51" s="100" t="e">
        <f>IF(AND(MASTER_DATA_NORMALIZED!DA51=0,DA$22=$L$22),VLOOKUP(MASTER_DATA_PROCESSED!$C51,Backend!$Q$9:$T$52,3,FALSE),MASTER_DATA_NORMALIZED!DA51)</f>
        <v>#DIV/0!</v>
      </c>
      <c r="DB51" s="100" t="e">
        <f>IF(AND(MASTER_DATA_NORMALIZED!DB51=0,DB$22=$L$22),VLOOKUP(MASTER_DATA_PROCESSED!$C51,Backend!$Q$9:$T$52,3,FALSE),MASTER_DATA_NORMALIZED!DB51)</f>
        <v>#DIV/0!</v>
      </c>
      <c r="DC51" s="100" t="e">
        <f>IF(AND(MASTER_DATA_NORMALIZED!DC51=0,DC$22=$L$22),VLOOKUP(MASTER_DATA_PROCESSED!$C51,Backend!$Q$9:$T$52,3,FALSE),MASTER_DATA_NORMALIZED!DC51)</f>
        <v>#DIV/0!</v>
      </c>
      <c r="DD51" s="100" t="e">
        <f>IF(AND(MASTER_DATA_NORMALIZED!DD51=0,DD$22=$L$22),VLOOKUP(MASTER_DATA_PROCESSED!$C51,Backend!$Q$9:$T$52,3,FALSE),MASTER_DATA_NORMALIZED!DD51)</f>
        <v>#N/A</v>
      </c>
      <c r="DE51" s="100">
        <f>IF(AND(MASTER_DATA_NORMALIZED!DE51=0,DE$22=$L$22),VLOOKUP(MASTER_DATA_PROCESSED!$C51,Backend!$Q$9:$T$52,3,FALSE),MASTER_DATA_NORMALIZED!DE51)</f>
        <v>0</v>
      </c>
      <c r="DF51" s="100">
        <f>IF(AND(MASTER_DATA_NORMALIZED!DF51=0,DF$22=$L$22),VLOOKUP(MASTER_DATA_PROCESSED!$C51,Backend!$Q$9:$T$52,3,FALSE),MASTER_DATA_NORMALIZED!DF51)</f>
        <v>0</v>
      </c>
      <c r="DG51" s="100">
        <f>IF(AND(MASTER_DATA_NORMALIZED!DG51=0,DG$22=$L$22),VLOOKUP(MASTER_DATA_PROCESSED!$C51,Backend!$Q$9:$T$52,3,FALSE),MASTER_DATA_NORMALIZED!DG51)</f>
        <v>0</v>
      </c>
      <c r="DH51" s="100" t="e">
        <f>IF(AND(MASTER_DATA_NORMALIZED!DH51=0,DH$22=$L$22),VLOOKUP(MASTER_DATA_PROCESSED!$C51,Backend!$Q$9:$T$52,3,FALSE),MASTER_DATA_NORMALIZED!DH51)</f>
        <v>#N/A</v>
      </c>
      <c r="DI51" s="100">
        <f>IF(AND(MASTER_DATA_NORMALIZED!DI51=0,DI$22=$L$22),VLOOKUP(MASTER_DATA_PROCESSED!$C51,Backend!$Q$9:$T$52,3,FALSE),MASTER_DATA_NORMALIZED!DI51)</f>
        <v>0</v>
      </c>
      <c r="DJ51" s="100">
        <f>IF(AND(MASTER_DATA_NORMALIZED!DJ51=0,DJ$22=$L$22),VLOOKUP(MASTER_DATA_PROCESSED!$C51,Backend!$Q$9:$T$52,3,FALSE),MASTER_DATA_NORMALIZED!DJ51)</f>
        <v>0</v>
      </c>
      <c r="DK51" s="100">
        <f>IF(AND(MASTER_DATA_NORMALIZED!DK51=0,DK$22=$L$22),VLOOKUP(MASTER_DATA_PROCESSED!$C51,Backend!$Q$9:$T$52,3,FALSE),MASTER_DATA_NORMALIZED!DK51)</f>
        <v>0</v>
      </c>
      <c r="DL51" s="100" t="e">
        <f>IF(AND(MASTER_DATA_NORMALIZED!DL51=0,DL$22=$L$22),VLOOKUP(MASTER_DATA_PROCESSED!$C51,Backend!$Q$9:$T$52,3,FALSE),MASTER_DATA_NORMALIZED!DL51)</f>
        <v>#N/A</v>
      </c>
      <c r="DM51" s="100">
        <f>IF(AND(MASTER_DATA_NORMALIZED!DM51=0,DM$22=$L$22),VLOOKUP(MASTER_DATA_PROCESSED!$C51,Backend!$Q$9:$T$52,3,FALSE),MASTER_DATA_NORMALIZED!DM51)</f>
        <v>0</v>
      </c>
      <c r="DN51" s="100">
        <f>IF(AND(MASTER_DATA_NORMALIZED!DN51=0,DN$22=$L$22),VLOOKUP(MASTER_DATA_PROCESSED!$C51,Backend!$Q$9:$T$52,3,FALSE),MASTER_DATA_NORMALIZED!DN51)</f>
        <v>0</v>
      </c>
      <c r="DO51" s="100">
        <f>IF(AND(MASTER_DATA_NORMALIZED!DO51=0,DO$22=$L$22),VLOOKUP(MASTER_DATA_PROCESSED!$C51,Backend!$Q$9:$T$52,3,FALSE),MASTER_DATA_NORMALIZED!DO51)</f>
        <v>0</v>
      </c>
      <c r="DP51" s="100" t="e">
        <f>IF(AND(MASTER_DATA_NORMALIZED!DP51=0,DP$22=$L$22),VLOOKUP(MASTER_DATA_PROCESSED!$C51,Backend!$Q$9:$T$52,3,FALSE),MASTER_DATA_NORMALIZED!DP51)</f>
        <v>#N/A</v>
      </c>
      <c r="DQ51" s="100">
        <f>IF(AND(MASTER_DATA_NORMALIZED!DQ51=0,DQ$22=$L$22),VLOOKUP(MASTER_DATA_PROCESSED!$C51,Backend!$Q$9:$T$52,3,FALSE),MASTER_DATA_NORMALIZED!DQ51)</f>
        <v>0</v>
      </c>
      <c r="DR51" s="100">
        <f>IF(AND(MASTER_DATA_NORMALIZED!DR51=0,DR$22=$L$22),VLOOKUP(MASTER_DATA_PROCESSED!$C51,Backend!$Q$9:$T$52,3,FALSE),MASTER_DATA_NORMALIZED!DR51)</f>
        <v>0</v>
      </c>
      <c r="DS51" s="100">
        <f>IF(AND(MASTER_DATA_NORMALIZED!DS51=0,DS$22=$L$22),VLOOKUP(MASTER_DATA_PROCESSED!$C51,Backend!$Q$9:$T$52,3,FALSE),MASTER_DATA_NORMALIZED!DS51)</f>
        <v>0</v>
      </c>
      <c r="DT51" s="100" t="e">
        <f>IF(AND(MASTER_DATA_NORMALIZED!DT51=0,DT$22=$L$22),VLOOKUP(MASTER_DATA_PROCESSED!$C51,Backend!$Q$9:$T$52,3,FALSE),MASTER_DATA_NORMALIZED!DT51)</f>
        <v>#N/A</v>
      </c>
      <c r="DU51" s="100">
        <f>IF(AND(MASTER_DATA_NORMALIZED!DU51=0,DU$22=$L$22),VLOOKUP(MASTER_DATA_PROCESSED!$C51,Backend!$Q$9:$T$52,3,FALSE),MASTER_DATA_NORMALIZED!DU51)</f>
        <v>0</v>
      </c>
      <c r="DV51" s="100">
        <f>IF(AND(MASTER_DATA_NORMALIZED!DV51=0,DV$22=$L$22),VLOOKUP(MASTER_DATA_PROCESSED!$C51,Backend!$Q$9:$T$52,3,FALSE),MASTER_DATA_NORMALIZED!DV51)</f>
        <v>0</v>
      </c>
      <c r="DW51" s="100">
        <f>IF(AND(MASTER_DATA_NORMALIZED!DW51=0,DW$22=$L$22),VLOOKUP(MASTER_DATA_PROCESSED!$C51,Backend!$Q$9:$T$52,3,FALSE),MASTER_DATA_NORMALIZED!DW51)</f>
        <v>0</v>
      </c>
      <c r="DX51" s="100" t="e">
        <f>IF(AND(MASTER_DATA_NORMALIZED!DX51=0,DX$22=$L$22),VLOOKUP(MASTER_DATA_PROCESSED!$C51,Backend!$Q$9:$T$52,3,FALSE),MASTER_DATA_NORMALIZED!DX51)</f>
        <v>#N/A</v>
      </c>
      <c r="DY51" s="100">
        <f>IF(AND(MASTER_DATA_NORMALIZED!DY51=0,DY$22=$L$22),VLOOKUP(MASTER_DATA_PROCESSED!$C51,Backend!$Q$9:$T$52,3,FALSE),MASTER_DATA_NORMALIZED!DY51)</f>
        <v>0</v>
      </c>
      <c r="DZ51" s="100">
        <f>IF(AND(MASTER_DATA_NORMALIZED!DZ51=0,DZ$22=$L$22),VLOOKUP(MASTER_DATA_PROCESSED!$C51,Backend!$Q$9:$T$52,3,FALSE),MASTER_DATA_NORMALIZED!DZ51)</f>
        <v>0</v>
      </c>
      <c r="EA51" s="100">
        <f>IF(AND(MASTER_DATA_NORMALIZED!EA51=0,EA$22=$L$22),VLOOKUP(MASTER_DATA_PROCESSED!$C51,Backend!$Q$9:$T$52,3,FALSE),MASTER_DATA_NORMALIZED!EA51)</f>
        <v>0</v>
      </c>
      <c r="EB51" s="100" t="e">
        <f>IF(AND(MASTER_DATA_NORMALIZED!EB51=0,EB$22=$L$22),VLOOKUP(MASTER_DATA_PROCESSED!$C51,Backend!$Q$9:$T$52,3,FALSE),MASTER_DATA_NORMALIZED!EB51)</f>
        <v>#N/A</v>
      </c>
      <c r="EC51" s="100" t="e">
        <f>IF(AND(MASTER_DATA_NORMALIZED!EC51=0,EC$22=$L$22),VLOOKUP(MASTER_DATA_PROCESSED!$C51,Backend!$Q$9:$T$52,3,FALSE),MASTER_DATA_NORMALIZED!EC51)</f>
        <v>#DIV/0!</v>
      </c>
      <c r="ED51" s="100" t="e">
        <f>IF(AND(MASTER_DATA_NORMALIZED!ED51=0,ED$22=$L$22),VLOOKUP(MASTER_DATA_PROCESSED!$C51,Backend!$Q$9:$T$52,3,FALSE),MASTER_DATA_NORMALIZED!ED51)</f>
        <v>#DIV/0!</v>
      </c>
      <c r="EE51" s="100" t="e">
        <f>IF(AND(MASTER_DATA_NORMALIZED!EE51=0,EE$22=$L$22),VLOOKUP(MASTER_DATA_PROCESSED!$C51,Backend!$Q$9:$T$52,3,FALSE),MASTER_DATA_NORMALIZED!EE51)</f>
        <v>#DIV/0!</v>
      </c>
      <c r="EF51" s="100" t="e">
        <f>IF(AND(MASTER_DATA_NORMALIZED!EF51=0,EF$22=$L$22),VLOOKUP(MASTER_DATA_PROCESSED!$C51,Backend!$Q$9:$T$52,3,FALSE),MASTER_DATA_NORMALIZED!EF51)</f>
        <v>#VALUE!</v>
      </c>
      <c r="EG51" s="100">
        <f>IF(AND(MASTER_DATA_NORMALIZED!EG51=0,EG$22=$L$22),VLOOKUP(MASTER_DATA_PROCESSED!$C51,Backend!$Q$9:$T$52,3,FALSE),MASTER_DATA_NORMALIZED!EG51)</f>
        <v>0</v>
      </c>
      <c r="EH51" s="100">
        <f>IF(AND(MASTER_DATA_NORMALIZED!EH51=0,EH$22=$L$22),VLOOKUP(MASTER_DATA_PROCESSED!$C51,Backend!$Q$9:$T$52,3,FALSE),MASTER_DATA_NORMALIZED!EH51)</f>
        <v>0</v>
      </c>
      <c r="EI51" s="100">
        <f>IF(AND(MASTER_DATA_NORMALIZED!EI51=0,EI$22=$L$22),VLOOKUP(MASTER_DATA_PROCESSED!$C51,Backend!$Q$9:$T$52,3,FALSE),MASTER_DATA_NORMALIZED!EI51)</f>
        <v>0</v>
      </c>
      <c r="EJ51" s="100" t="e">
        <f>IF(AND(MASTER_DATA_NORMALIZED!EJ51=0,EJ$22=$L$22),VLOOKUP(MASTER_DATA_PROCESSED!$C51,Backend!$Q$9:$T$52,3,FALSE),MASTER_DATA_NORMALIZED!EJ51)</f>
        <v>#N/A</v>
      </c>
      <c r="EK51" s="100">
        <f>IF(AND(MASTER_DATA_NORMALIZED!EK51=0,EK$22=$L$22),VLOOKUP(MASTER_DATA_PROCESSED!$C51,Backend!$Q$9:$T$52,3,FALSE),MASTER_DATA_NORMALIZED!EK51)</f>
        <v>0</v>
      </c>
      <c r="EL51" s="100">
        <f>IF(AND(MASTER_DATA_NORMALIZED!EL51=0,EL$22=$L$22),VLOOKUP(MASTER_DATA_PROCESSED!$C51,Backend!$Q$9:$T$52,3,FALSE),MASTER_DATA_NORMALIZED!EL51)</f>
        <v>0</v>
      </c>
      <c r="EM51" s="100">
        <f>IF(AND(MASTER_DATA_NORMALIZED!EM51=0,EM$22=$L$22),VLOOKUP(MASTER_DATA_PROCESSED!$C51,Backend!$Q$9:$T$52,3,FALSE),MASTER_DATA_NORMALIZED!EM51)</f>
        <v>0</v>
      </c>
      <c r="EN51" s="100" t="e">
        <f>IF(AND(MASTER_DATA_NORMALIZED!EN51=0,EN$22=$L$22),VLOOKUP(MASTER_DATA_PROCESSED!$C51,Backend!$Q$9:$T$52,3,FALSE),MASTER_DATA_NORMALIZED!EN51)</f>
        <v>#N/A</v>
      </c>
      <c r="EO51" s="100">
        <f>IF(AND(MASTER_DATA_NORMALIZED!EO51=0,EO$22=$L$22),VLOOKUP(MASTER_DATA_PROCESSED!$C51,Backend!$Q$9:$T$52,3,FALSE),MASTER_DATA_NORMALIZED!EO51)</f>
        <v>0</v>
      </c>
      <c r="EP51" s="100">
        <f>IF(AND(MASTER_DATA_NORMALIZED!EP51=0,EP$22=$L$22),VLOOKUP(MASTER_DATA_PROCESSED!$C51,Backend!$Q$9:$T$52,3,FALSE),MASTER_DATA_NORMALIZED!EP51)</f>
        <v>0</v>
      </c>
      <c r="EQ51" s="100">
        <f>IF(AND(MASTER_DATA_NORMALIZED!EQ51=0,EQ$22=$L$22),VLOOKUP(MASTER_DATA_PROCESSED!$C51,Backend!$Q$9:$T$52,3,FALSE),MASTER_DATA_NORMALIZED!EQ51)</f>
        <v>0</v>
      </c>
      <c r="ER51" s="100">
        <f>IF(AND(MASTER_DATA_NORMALIZED!ER51=0,ER$22=$L$22),VLOOKUP(MASTER_DATA_PROCESSED!$C51,Backend!$Q$9:$T$52,3,FALSE),MASTER_DATA_NORMALIZED!ER51)</f>
        <v>1.8504082873259335</v>
      </c>
      <c r="ES51" s="100">
        <f>IF(AND(MASTER_DATA_NORMALIZED!ES51=0,ES$22=$L$22),VLOOKUP(MASTER_DATA_PROCESSED!$C51,Backend!$Q$9:$T$52,3,FALSE),MASTER_DATA_NORMALIZED!ES51)</f>
        <v>0</v>
      </c>
      <c r="ET51" s="100">
        <f>IF(AND(MASTER_DATA_NORMALIZED!ET51=0,ET$22=$L$22),VLOOKUP(MASTER_DATA_PROCESSED!$C51,Backend!$Q$9:$T$52,3,FALSE),MASTER_DATA_NORMALIZED!ET51)</f>
        <v>0</v>
      </c>
      <c r="EU51" s="100">
        <f>IF(AND(MASTER_DATA_NORMALIZED!EU51=0,EU$22=$L$22),VLOOKUP(MASTER_DATA_PROCESSED!$C51,Backend!$Q$9:$T$52,3,FALSE),MASTER_DATA_NORMALIZED!EU51)</f>
        <v>0</v>
      </c>
      <c r="EV51" s="100">
        <f>IF(AND(MASTER_DATA_NORMALIZED!EV51=0,EV$22=$L$22),VLOOKUP(MASTER_DATA_PROCESSED!$C51,Backend!$Q$9:$T$52,3,FALSE),MASTER_DATA_NORMALIZED!EV51)</f>
        <v>1.8504082873259335</v>
      </c>
      <c r="EW51" s="100">
        <f>IF(AND(MASTER_DATA_NORMALIZED!EW51=0,EW$22=$L$22),VLOOKUP(MASTER_DATA_PROCESSED!$C51,Backend!$Q$9:$T$52,3,FALSE),MASTER_DATA_NORMALIZED!EW51)</f>
        <v>0</v>
      </c>
      <c r="EX51" s="100">
        <f>IF(AND(MASTER_DATA_NORMALIZED!EX51=0,EX$22=$L$22),VLOOKUP(MASTER_DATA_PROCESSED!$C51,Backend!$Q$9:$T$52,3,FALSE),MASTER_DATA_NORMALIZED!EX51)</f>
        <v>0</v>
      </c>
      <c r="EY51" s="100">
        <f>IF(AND(MASTER_DATA_NORMALIZED!EY51=0,EY$22=$L$22),VLOOKUP(MASTER_DATA_PROCESSED!$C51,Backend!$Q$9:$T$52,3,FALSE),MASTER_DATA_NORMALIZED!EY51)</f>
        <v>0</v>
      </c>
      <c r="EZ51" s="100" t="e">
        <f>IF(AND(MASTER_DATA_NORMALIZED!EZ51=0,EZ$22=$L$22),VLOOKUP(MASTER_DATA_PROCESSED!$C51,Backend!$Q$9:$T$52,3,FALSE),MASTER_DATA_NORMALIZED!EZ51)</f>
        <v>#N/A</v>
      </c>
      <c r="FA51" s="100">
        <f>IF(AND(MASTER_DATA_NORMALIZED!FA51=0,FA$22=$L$22),VLOOKUP(MASTER_DATA_PROCESSED!$C51,Backend!$Q$9:$T$52,3,FALSE),MASTER_DATA_NORMALIZED!FA51)</f>
        <v>0</v>
      </c>
      <c r="FB51" s="100">
        <f>IF(AND(MASTER_DATA_NORMALIZED!FB51=0,FB$22=$L$22),VLOOKUP(MASTER_DATA_PROCESSED!$C51,Backend!$Q$9:$T$52,3,FALSE),MASTER_DATA_NORMALIZED!FB51)</f>
        <v>0</v>
      </c>
      <c r="FC51" s="100">
        <f>IF(AND(MASTER_DATA_NORMALIZED!FC51=0,FC$22=$L$22),VLOOKUP(MASTER_DATA_PROCESSED!$C51,Backend!$Q$9:$T$52,3,FALSE),MASTER_DATA_NORMALIZED!FC51)</f>
        <v>0</v>
      </c>
      <c r="FD51" s="100" t="e">
        <f>IF(AND(MASTER_DATA_NORMALIZED!FD51=0,FD$22=$L$22),VLOOKUP(MASTER_DATA_PROCESSED!$C51,Backend!$Q$9:$T$52,3,FALSE),MASTER_DATA_NORMALIZED!FD51)</f>
        <v>#N/A</v>
      </c>
      <c r="FE51" s="100">
        <f>IF(AND(MASTER_DATA_NORMALIZED!FE51=0,FE$22=$L$22),VLOOKUP(MASTER_DATA_PROCESSED!$C51,Backend!$Q$9:$T$52,3,FALSE),MASTER_DATA_NORMALIZED!FE51)</f>
        <v>0</v>
      </c>
      <c r="FF51" s="100">
        <f>IF(AND(MASTER_DATA_NORMALIZED!FF51=0,FF$22=$L$22),VLOOKUP(MASTER_DATA_PROCESSED!$C51,Backend!$Q$9:$T$52,3,FALSE),MASTER_DATA_NORMALIZED!FF51)</f>
        <v>0</v>
      </c>
      <c r="FG51" s="100">
        <f>IF(AND(MASTER_DATA_NORMALIZED!FG51=0,FG$22=$L$22),VLOOKUP(MASTER_DATA_PROCESSED!$C51,Backend!$Q$9:$T$52,3,FALSE),MASTER_DATA_NORMALIZED!FG51)</f>
        <v>0</v>
      </c>
      <c r="FH51" s="100" t="e">
        <f>IF(AND(MASTER_DATA_NORMALIZED!FH51=0,FH$22=$L$22),VLOOKUP(MASTER_DATA_PROCESSED!$C51,Backend!$Q$9:$T$52,3,FALSE),MASTER_DATA_NORMALIZED!FH51)</f>
        <v>#N/A</v>
      </c>
      <c r="FI51" s="100">
        <f>IF(AND(MASTER_DATA_NORMALIZED!FI51=0,FI$22=$L$22),VLOOKUP(MASTER_DATA_PROCESSED!$C51,Backend!$Q$9:$T$52,3,FALSE),MASTER_DATA_NORMALIZED!FI51)</f>
        <v>0</v>
      </c>
      <c r="FJ51" s="100">
        <f>IF(AND(MASTER_DATA_NORMALIZED!FJ51=0,FJ$22=$L$22),VLOOKUP(MASTER_DATA_PROCESSED!$C51,Backend!$Q$9:$T$52,3,FALSE),MASTER_DATA_NORMALIZED!FJ51)</f>
        <v>0</v>
      </c>
      <c r="FK51" s="100">
        <f>IF(AND(MASTER_DATA_NORMALIZED!FK51=0,FK$22=$L$22),VLOOKUP(MASTER_DATA_PROCESSED!$C51,Backend!$Q$9:$T$52,3,FALSE),MASTER_DATA_NORMALIZED!FK51)</f>
        <v>0</v>
      </c>
      <c r="FL51" s="100" t="e">
        <f>IF(AND(MASTER_DATA_NORMALIZED!FL51=0,FL$22=$L$22),VLOOKUP(MASTER_DATA_PROCESSED!$C51,Backend!$Q$9:$T$52,3,FALSE),MASTER_DATA_NORMALIZED!FL51)</f>
        <v>#N/A</v>
      </c>
      <c r="FM51" s="100">
        <f>IF(AND(MASTER_DATA_NORMALIZED!FM51=0,FM$22=$L$22),VLOOKUP(MASTER_DATA_PROCESSED!$C51,Backend!$Q$9:$T$52,3,FALSE),MASTER_DATA_NORMALIZED!FM51)</f>
        <v>0</v>
      </c>
      <c r="FN51" s="100">
        <f>IF(AND(MASTER_DATA_NORMALIZED!FN51=0,FN$22=$L$22),VLOOKUP(MASTER_DATA_PROCESSED!$C51,Backend!$Q$9:$T$52,3,FALSE),MASTER_DATA_NORMALIZED!FN51)</f>
        <v>0</v>
      </c>
      <c r="FO51" s="100">
        <f>IF(AND(MASTER_DATA_NORMALIZED!FO51=0,FO$22=$L$22),VLOOKUP(MASTER_DATA_PROCESSED!$C51,Backend!$Q$9:$T$52,3,FALSE),MASTER_DATA_NORMALIZED!FO51)</f>
        <v>0</v>
      </c>
      <c r="FP51" s="100" t="e">
        <f>IF(AND(MASTER_DATA_NORMALIZED!FP51=0,FP$22=$L$22),VLOOKUP(MASTER_DATA_PROCESSED!$C51,Backend!$Q$9:$T$52,3,FALSE),MASTER_DATA_NORMALIZED!FP51)</f>
        <v>#N/A</v>
      </c>
      <c r="FQ51" s="100">
        <f>IF(AND(MASTER_DATA_NORMALIZED!FQ51=0,FQ$22=$L$22),VLOOKUP(MASTER_DATA_PROCESSED!$C51,Backend!$Q$9:$T$52,3,FALSE),MASTER_DATA_NORMALIZED!FQ51)</f>
        <v>0</v>
      </c>
      <c r="FR51" s="100">
        <f>IF(AND(MASTER_DATA_NORMALIZED!FR51=0,FR$22=$L$22),VLOOKUP(MASTER_DATA_PROCESSED!$C51,Backend!$Q$9:$T$52,3,FALSE),MASTER_DATA_NORMALIZED!FR51)</f>
        <v>0</v>
      </c>
      <c r="FS51" s="100">
        <f>IF(AND(MASTER_DATA_NORMALIZED!FS51=0,FS$22=$L$22),VLOOKUP(MASTER_DATA_PROCESSED!$C51,Backend!$Q$9:$T$52,3,FALSE),MASTER_DATA_NORMALIZED!FS51)</f>
        <v>0</v>
      </c>
      <c r="FT51" s="100" t="e">
        <f>IF(AND(MASTER_DATA_NORMALIZED!FT51=0,FT$22=$L$22),VLOOKUP(MASTER_DATA_PROCESSED!$C51,Backend!$Q$9:$T$52,3,FALSE),MASTER_DATA_NORMALIZED!FT51)</f>
        <v>#N/A</v>
      </c>
      <c r="FU51" s="100">
        <f>IF(AND(MASTER_DATA_NORMALIZED!FU51=0,FU$22=$L$22),VLOOKUP(MASTER_DATA_PROCESSED!$C51,Backend!$Q$9:$T$52,3,FALSE),MASTER_DATA_NORMALIZED!FU51)</f>
        <v>0</v>
      </c>
      <c r="FV51" s="100">
        <f>IF(AND(MASTER_DATA_NORMALIZED!FV51=0,FV$22=$L$22),VLOOKUP(MASTER_DATA_PROCESSED!$C51,Backend!$Q$9:$T$52,3,FALSE),MASTER_DATA_NORMALIZED!FV51)</f>
        <v>0</v>
      </c>
      <c r="FW51" s="100">
        <f>IF(AND(MASTER_DATA_NORMALIZED!FW51=0,FW$22=$L$22),VLOOKUP(MASTER_DATA_PROCESSED!$C51,Backend!$Q$9:$T$52,3,FALSE),MASTER_DATA_NORMALIZED!FW51)</f>
        <v>0</v>
      </c>
      <c r="FX51" s="100" t="e">
        <f>IF(AND(MASTER_DATA_NORMALIZED!FX51=0,FX$22=$L$22),VLOOKUP(MASTER_DATA_PROCESSED!$C51,Backend!$Q$9:$T$52,3,FALSE),MASTER_DATA_NORMALIZED!FX51)</f>
        <v>#N/A</v>
      </c>
      <c r="FY51" s="100">
        <f>IF(AND(MASTER_DATA_NORMALIZED!FY51=0,FY$22=$L$22),VLOOKUP(MASTER_DATA_PROCESSED!$C51,Backend!$Q$9:$T$52,3,FALSE),MASTER_DATA_NORMALIZED!FY51)</f>
        <v>0</v>
      </c>
      <c r="FZ51" s="100">
        <f>IF(AND(MASTER_DATA_NORMALIZED!FZ51=0,FZ$22=$L$22),VLOOKUP(MASTER_DATA_PROCESSED!$C51,Backend!$Q$9:$T$52,3,FALSE),MASTER_DATA_NORMALIZED!FZ51)</f>
        <v>0</v>
      </c>
      <c r="GA51" s="100">
        <f>IF(AND(MASTER_DATA_NORMALIZED!GA51=0,GA$22=$L$22),VLOOKUP(MASTER_DATA_PROCESSED!$C51,Backend!$Q$9:$T$52,3,FALSE),MASTER_DATA_NORMALIZED!GA51)</f>
        <v>0</v>
      </c>
      <c r="GB51" s="100" t="e">
        <f>IF(AND(MASTER_DATA_NORMALIZED!GB51=0,GB$22=$L$22),VLOOKUP(MASTER_DATA_PROCESSED!$C51,Backend!$Q$9:$T$52,3,FALSE),MASTER_DATA_NORMALIZED!GB51)</f>
        <v>#N/A</v>
      </c>
      <c r="GC51" s="100">
        <f>IF(AND(MASTER_DATA_NORMALIZED!GC51=0,GC$22=$L$22),VLOOKUP(MASTER_DATA_PROCESSED!$C51,Backend!$Q$9:$T$52,3,FALSE),MASTER_DATA_NORMALIZED!GC51)</f>
        <v>0</v>
      </c>
      <c r="GD51" s="100">
        <f>IF(AND(MASTER_DATA_NORMALIZED!GD51=0,GD$22=$L$22),VLOOKUP(MASTER_DATA_PROCESSED!$C51,Backend!$Q$9:$T$52,3,FALSE),MASTER_DATA_NORMALIZED!GD51)</f>
        <v>0</v>
      </c>
      <c r="GE51" s="100">
        <f>IF(AND(MASTER_DATA_NORMALIZED!GE51=0,GE$22=$L$22),VLOOKUP(MASTER_DATA_PROCESSED!$C51,Backend!$Q$9:$T$52,3,FALSE),MASTER_DATA_NORMALIZED!GE51)</f>
        <v>0</v>
      </c>
      <c r="GF51" s="100" t="e">
        <f>IF(AND(MASTER_DATA_NORMALIZED!GF51=0,GF$22=$L$22),VLOOKUP(MASTER_DATA_PROCESSED!$C51,Backend!$Q$9:$T$52,3,FALSE),MASTER_DATA_NORMALIZED!GF51)</f>
        <v>#N/A</v>
      </c>
      <c r="GG51" s="100">
        <f>IF(AND(MASTER_DATA_NORMALIZED!GG51=0,GG$22=$L$22),VLOOKUP(MASTER_DATA_PROCESSED!$C51,Backend!$Q$9:$T$52,3,FALSE),MASTER_DATA_NORMALIZED!GG51)</f>
        <v>0</v>
      </c>
      <c r="GH51" s="100">
        <f>IF(AND(MASTER_DATA_NORMALIZED!GH51=0,GH$22=$L$22),VLOOKUP(MASTER_DATA_PROCESSED!$C51,Backend!$Q$9:$T$52,3,FALSE),MASTER_DATA_NORMALIZED!GH51)</f>
        <v>0</v>
      </c>
      <c r="GI51" s="100">
        <f>IF(AND(MASTER_DATA_NORMALIZED!GI51=0,GI$22=$L$22),VLOOKUP(MASTER_DATA_PROCESSED!$C51,Backend!$Q$9:$T$52,3,FALSE),MASTER_DATA_NORMALIZED!GI51)</f>
        <v>0</v>
      </c>
      <c r="GJ51" s="100" t="e">
        <f>IF(AND(MASTER_DATA_NORMALIZED!GJ51=0,GJ$22=$L$22),VLOOKUP(MASTER_DATA_PROCESSED!$C51,Backend!$Q$9:$T$52,3,FALSE),MASTER_DATA_NORMALIZED!GJ51)</f>
        <v>#N/A</v>
      </c>
      <c r="GK51" s="100">
        <f>IF(AND(MASTER_DATA_NORMALIZED!GK51=0,GK$22=$L$22),VLOOKUP(MASTER_DATA_PROCESSED!$C51,Backend!$Q$9:$T$52,3,FALSE),MASTER_DATA_NORMALIZED!GK51)</f>
        <v>0</v>
      </c>
      <c r="GL51" s="100">
        <f>IF(AND(MASTER_DATA_NORMALIZED!GL51=0,GL$22=$L$22),VLOOKUP(MASTER_DATA_PROCESSED!$C51,Backend!$Q$9:$T$52,3,FALSE),MASTER_DATA_NORMALIZED!GL51)</f>
        <v>0</v>
      </c>
      <c r="GM51" s="100">
        <f>IF(AND(MASTER_DATA_NORMALIZED!GM51=0,GM$22=$L$22),VLOOKUP(MASTER_DATA_PROCESSED!$C51,Backend!$Q$9:$T$52,3,FALSE),MASTER_DATA_NORMALIZED!GM51)</f>
        <v>0</v>
      </c>
      <c r="GN51" s="100" t="e">
        <f>IF(AND(MASTER_DATA_NORMALIZED!GN51=0,GN$22=$L$22),VLOOKUP(MASTER_DATA_PROCESSED!$C51,Backend!$Q$9:$T$52,3,FALSE),MASTER_DATA_NORMALIZED!GN51)</f>
        <v>#N/A</v>
      </c>
      <c r="GO51" s="100">
        <f>IF(AND(MASTER_DATA_NORMALIZED!GO51=0,GO$22=$L$22),VLOOKUP(MASTER_DATA_PROCESSED!$C51,Backend!$Q$9:$T$52,3,FALSE),MASTER_DATA_NORMALIZED!GO51)</f>
        <v>0</v>
      </c>
      <c r="GP51" s="100">
        <f>IF(AND(MASTER_DATA_NORMALIZED!GP51=0,GP$22=$L$22),VLOOKUP(MASTER_DATA_PROCESSED!$C51,Backend!$Q$9:$T$52,3,FALSE),MASTER_DATA_NORMALIZED!GP51)</f>
        <v>0</v>
      </c>
      <c r="GQ51" s="100">
        <f>IF(AND(MASTER_DATA_NORMALIZED!GQ51=0,GQ$22=$L$22),VLOOKUP(MASTER_DATA_PROCESSED!$C51,Backend!$Q$9:$T$52,3,FALSE),MASTER_DATA_NORMALIZED!GQ51)</f>
        <v>0</v>
      </c>
      <c r="GR51" s="100" t="e">
        <f>IF(AND(MASTER_DATA_NORMALIZED!GR51=0,GR$22=$L$22),VLOOKUP(MASTER_DATA_PROCESSED!$C51,Backend!$Q$9:$T$52,3,FALSE),MASTER_DATA_NORMALIZED!GR51)</f>
        <v>#N/A</v>
      </c>
      <c r="GS51" s="100">
        <f>IF(AND(MASTER_DATA_NORMALIZED!GS51=0,GS$22=$L$22),VLOOKUP(MASTER_DATA_PROCESSED!$C51,Backend!$Q$9:$T$52,3,FALSE),MASTER_DATA_NORMALIZED!GS51)</f>
        <v>0</v>
      </c>
      <c r="GT51" s="100">
        <f>IF(AND(MASTER_DATA_NORMALIZED!GT51=0,GT$22=$L$22),VLOOKUP(MASTER_DATA_PROCESSED!$C51,Backend!$Q$9:$T$52,3,FALSE),MASTER_DATA_NORMALIZED!GT51)</f>
        <v>0</v>
      </c>
      <c r="GU51" s="100">
        <f>IF(AND(MASTER_DATA_NORMALIZED!GU51=0,GU$22=$L$22),VLOOKUP(MASTER_DATA_PROCESSED!$C51,Backend!$Q$9:$T$52,3,FALSE),MASTER_DATA_NORMALIZED!GU51)</f>
        <v>0</v>
      </c>
      <c r="GV51" s="100" t="e">
        <f>IF(AND(MASTER_DATA_NORMALIZED!GV51=0,GV$22=$L$22),VLOOKUP(MASTER_DATA_PROCESSED!$C51,Backend!$Q$9:$T$52,3,FALSE),MASTER_DATA_NORMALIZED!GV51)</f>
        <v>#N/A</v>
      </c>
      <c r="GW51" s="100" t="e">
        <f>IF(AND(MASTER_DATA_NORMALIZED!GW51=0,GW$22=$L$22),VLOOKUP(MASTER_DATA_PROCESSED!$C51,Backend!$Q$9:$T$52,3,FALSE),MASTER_DATA_NORMALIZED!GW51)</f>
        <v>#REF!</v>
      </c>
      <c r="GX51" s="100" t="e">
        <f>IF(AND(MASTER_DATA_NORMALIZED!GX51=0,GX$22=$L$22),VLOOKUP(MASTER_DATA_PROCESSED!$C51,Backend!$Q$9:$T$52,3,FALSE),MASTER_DATA_NORMALIZED!GX51)</f>
        <v>#REF!</v>
      </c>
      <c r="GY51" s="100" t="e">
        <f>IF(AND(MASTER_DATA_NORMALIZED!GY51=0,GY$22=$L$22),VLOOKUP(MASTER_DATA_PROCESSED!$C51,Backend!$Q$9:$T$52,3,FALSE),MASTER_DATA_NORMALIZED!GY51)</f>
        <v>#REF!</v>
      </c>
    </row>
    <row r="52" spans="2:207" s="27" customFormat="1" ht="14.25" hidden="1" outlineLevel="2" x14ac:dyDescent="0.25">
      <c r="B52" s="26">
        <f t="shared" si="5"/>
        <v>20</v>
      </c>
      <c r="C52" s="55">
        <f t="shared" si="0"/>
        <v>214.4</v>
      </c>
      <c r="D52" s="82"/>
      <c r="E52" s="55"/>
      <c r="F52" s="55"/>
      <c r="G52" s="83">
        <v>214.4</v>
      </c>
      <c r="H52" s="41" t="s">
        <v>53</v>
      </c>
      <c r="I52" s="100">
        <f>IF(AND(MASTER_DATA_NORMALIZED!I52=0,I$22=$L$22),VLOOKUP(MASTER_DATA_PROCESSED!$C52,Backend!$Q$9:$T$52,3,FALSE),MASTER_DATA_NORMALIZED!I52)</f>
        <v>0</v>
      </c>
      <c r="J52" s="100">
        <f>IF(AND(MASTER_DATA_NORMALIZED!J52=0,J$22=$L$22),VLOOKUP(MASTER_DATA_PROCESSED!$C52,Backend!$Q$9:$T$52,3,FALSE),MASTER_DATA_NORMALIZED!J52)</f>
        <v>0</v>
      </c>
      <c r="K52" s="100">
        <f>IF(AND(MASTER_DATA_NORMALIZED!K52=0,K$22=$L$22),VLOOKUP(MASTER_DATA_PROCESSED!$C52,Backend!$Q$9:$T$52,3,FALSE),MASTER_DATA_NORMALIZED!K52)</f>
        <v>0</v>
      </c>
      <c r="L52" s="100" t="e">
        <f>IF(AND(MASTER_DATA_NORMALIZED!L52=0,L$22=$L$22),VLOOKUP(MASTER_DATA_PROCESSED!$C52,Backend!$Q$9:$T$52,3,FALSE),MASTER_DATA_NORMALIZED!L52)</f>
        <v>#N/A</v>
      </c>
      <c r="M52" s="100">
        <f>IF(AND(MASTER_DATA_NORMALIZED!M52=0,M$22=$L$22),VLOOKUP(MASTER_DATA_PROCESSED!$C52,Backend!$Q$9:$T$52,3,FALSE),MASTER_DATA_NORMALIZED!M52)</f>
        <v>0</v>
      </c>
      <c r="N52" s="100">
        <f>IF(AND(MASTER_DATA_NORMALIZED!N52=0,N$22=$L$22),VLOOKUP(MASTER_DATA_PROCESSED!$C52,Backend!$Q$9:$T$52,3,FALSE),MASTER_DATA_NORMALIZED!N52)</f>
        <v>0</v>
      </c>
      <c r="O52" s="100">
        <f>IF(AND(MASTER_DATA_NORMALIZED!O52=0,O$22=$L$22),VLOOKUP(MASTER_DATA_PROCESSED!$C52,Backend!$Q$9:$T$52,3,FALSE),MASTER_DATA_NORMALIZED!O52)</f>
        <v>0</v>
      </c>
      <c r="P52" s="100" t="e">
        <f>IF(AND(MASTER_DATA_NORMALIZED!P52=0,P$22=$L$22),VLOOKUP(MASTER_DATA_PROCESSED!$C52,Backend!$Q$9:$T$52,3,FALSE),MASTER_DATA_NORMALIZED!P52)</f>
        <v>#N/A</v>
      </c>
      <c r="Q52" s="100">
        <f>IF(AND(MASTER_DATA_NORMALIZED!Q52=0,Q$22=$L$22),VLOOKUP(MASTER_DATA_PROCESSED!$C52,Backend!$Q$9:$T$52,3,FALSE),MASTER_DATA_NORMALIZED!Q52)</f>
        <v>0</v>
      </c>
      <c r="R52" s="100">
        <f>IF(AND(MASTER_DATA_NORMALIZED!R52=0,R$22=$L$22),VLOOKUP(MASTER_DATA_PROCESSED!$C52,Backend!$Q$9:$T$52,3,FALSE),MASTER_DATA_NORMALIZED!R52)</f>
        <v>0</v>
      </c>
      <c r="S52" s="100">
        <f>IF(AND(MASTER_DATA_NORMALIZED!S52=0,S$22=$L$22),VLOOKUP(MASTER_DATA_PROCESSED!$C52,Backend!$Q$9:$T$52,3,FALSE),MASTER_DATA_NORMALIZED!S52)</f>
        <v>0</v>
      </c>
      <c r="T52" s="100" t="e">
        <f>IF(AND(MASTER_DATA_NORMALIZED!T52=0,T$22=$L$22),VLOOKUP(MASTER_DATA_PROCESSED!$C52,Backend!$Q$9:$T$52,3,FALSE),MASTER_DATA_NORMALIZED!T52)</f>
        <v>#N/A</v>
      </c>
      <c r="U52" s="100">
        <f>IF(AND(MASTER_DATA_NORMALIZED!U52=0,U$22=$L$22),VLOOKUP(MASTER_DATA_PROCESSED!$C52,Backend!$Q$9:$T$52,3,FALSE),MASTER_DATA_NORMALIZED!U52)</f>
        <v>0</v>
      </c>
      <c r="V52" s="100">
        <f>IF(AND(MASTER_DATA_NORMALIZED!V52=0,V$22=$L$22),VLOOKUP(MASTER_DATA_PROCESSED!$C52,Backend!$Q$9:$T$52,3,FALSE),MASTER_DATA_NORMALIZED!V52)</f>
        <v>0</v>
      </c>
      <c r="W52" s="100">
        <f>IF(AND(MASTER_DATA_NORMALIZED!W52=0,W$22=$L$22),VLOOKUP(MASTER_DATA_PROCESSED!$C52,Backend!$Q$9:$T$52,3,FALSE),MASTER_DATA_NORMALIZED!W52)</f>
        <v>0</v>
      </c>
      <c r="X52" s="100" t="e">
        <f>IF(AND(MASTER_DATA_NORMALIZED!X52=0,X$22=$L$22),VLOOKUP(MASTER_DATA_PROCESSED!$C52,Backend!$Q$9:$T$52,3,FALSE),MASTER_DATA_NORMALIZED!X52)</f>
        <v>#N/A</v>
      </c>
      <c r="Y52" s="100">
        <f>IF(AND(MASTER_DATA_NORMALIZED!Y52=0,Y$22=$L$22),VLOOKUP(MASTER_DATA_PROCESSED!$C52,Backend!$Q$9:$T$52,3,FALSE),MASTER_DATA_NORMALIZED!Y52)</f>
        <v>0</v>
      </c>
      <c r="Z52" s="100">
        <f>IF(AND(MASTER_DATA_NORMALIZED!Z52=0,Z$22=$L$22),VLOOKUP(MASTER_DATA_PROCESSED!$C52,Backend!$Q$9:$T$52,3,FALSE),MASTER_DATA_NORMALIZED!Z52)</f>
        <v>0</v>
      </c>
      <c r="AA52" s="100">
        <f>IF(AND(MASTER_DATA_NORMALIZED!AA52=0,AA$22=$L$22),VLOOKUP(MASTER_DATA_PROCESSED!$C52,Backend!$Q$9:$T$52,3,FALSE),MASTER_DATA_NORMALIZED!AA52)</f>
        <v>0</v>
      </c>
      <c r="AB52" s="100" t="e">
        <f>IF(AND(MASTER_DATA_NORMALIZED!AB52=0,AB$22=$L$22),VLOOKUP(MASTER_DATA_PROCESSED!$C52,Backend!$Q$9:$T$52,3,FALSE),MASTER_DATA_NORMALIZED!AB52)</f>
        <v>#N/A</v>
      </c>
      <c r="AC52" s="100">
        <f>IF(AND(MASTER_DATA_NORMALIZED!AC52=0,AC$22=$L$22),VLOOKUP(MASTER_DATA_PROCESSED!$C52,Backend!$Q$9:$T$52,3,FALSE),MASTER_DATA_NORMALIZED!AC52)</f>
        <v>0</v>
      </c>
      <c r="AD52" s="100">
        <f>IF(AND(MASTER_DATA_NORMALIZED!AD52=0,AD$22=$L$22),VLOOKUP(MASTER_DATA_PROCESSED!$C52,Backend!$Q$9:$T$52,3,FALSE),MASTER_DATA_NORMALIZED!AD52)</f>
        <v>0</v>
      </c>
      <c r="AE52" s="100">
        <f>IF(AND(MASTER_DATA_NORMALIZED!AE52=0,AE$22=$L$22),VLOOKUP(MASTER_DATA_PROCESSED!$C52,Backend!$Q$9:$T$52,3,FALSE),MASTER_DATA_NORMALIZED!AE52)</f>
        <v>0</v>
      </c>
      <c r="AF52" s="100" t="e">
        <f>IF(AND(MASTER_DATA_NORMALIZED!AF52=0,AF$22=$L$22),VLOOKUP(MASTER_DATA_PROCESSED!$C52,Backend!$Q$9:$T$52,3,FALSE),MASTER_DATA_NORMALIZED!AF52)</f>
        <v>#N/A</v>
      </c>
      <c r="AG52" s="100">
        <f>IF(AND(MASTER_DATA_NORMALIZED!AG52=0,AG$22=$L$22),VLOOKUP(MASTER_DATA_PROCESSED!$C52,Backend!$Q$9:$T$52,3,FALSE),MASTER_DATA_NORMALIZED!AG52)</f>
        <v>0</v>
      </c>
      <c r="AH52" s="100">
        <f>IF(AND(MASTER_DATA_NORMALIZED!AH52=0,AH$22=$L$22),VLOOKUP(MASTER_DATA_PROCESSED!$C52,Backend!$Q$9:$T$52,3,FALSE),MASTER_DATA_NORMALIZED!AH52)</f>
        <v>0</v>
      </c>
      <c r="AI52" s="100">
        <f>IF(AND(MASTER_DATA_NORMALIZED!AI52=0,AI$22=$L$22),VLOOKUP(MASTER_DATA_PROCESSED!$C52,Backend!$Q$9:$T$52,3,FALSE),MASTER_DATA_NORMALIZED!AI52)</f>
        <v>0</v>
      </c>
      <c r="AJ52" s="100" t="e">
        <f>IF(AND(MASTER_DATA_NORMALIZED!AJ52=0,AJ$22=$L$22),VLOOKUP(MASTER_DATA_PROCESSED!$C52,Backend!$Q$9:$T$52,3,FALSE),MASTER_DATA_NORMALIZED!AJ52)</f>
        <v>#N/A</v>
      </c>
      <c r="AK52" s="100">
        <f>IF(AND(MASTER_DATA_NORMALIZED!AK52=0,AK$22=$L$22),VLOOKUP(MASTER_DATA_PROCESSED!$C52,Backend!$Q$9:$T$52,3,FALSE),MASTER_DATA_NORMALIZED!AK52)</f>
        <v>0</v>
      </c>
      <c r="AL52" s="100">
        <f>IF(AND(MASTER_DATA_NORMALIZED!AL52=0,AL$22=$L$22),VLOOKUP(MASTER_DATA_PROCESSED!$C52,Backend!$Q$9:$T$52,3,FALSE),MASTER_DATA_NORMALIZED!AL52)</f>
        <v>0</v>
      </c>
      <c r="AM52" s="100">
        <f>IF(AND(MASTER_DATA_NORMALIZED!AM52=0,AM$22=$L$22),VLOOKUP(MASTER_DATA_PROCESSED!$C52,Backend!$Q$9:$T$52,3,FALSE),MASTER_DATA_NORMALIZED!AM52)</f>
        <v>0</v>
      </c>
      <c r="AN52" s="100" t="e">
        <f>IF(AND(MASTER_DATA_NORMALIZED!AN52=0,AN$22=$L$22),VLOOKUP(MASTER_DATA_PROCESSED!$C52,Backend!$Q$9:$T$52,3,FALSE),MASTER_DATA_NORMALIZED!AN52)</f>
        <v>#N/A</v>
      </c>
      <c r="AO52" s="100">
        <f>IF(AND(MASTER_DATA_NORMALIZED!AO52=0,AO$22=$L$22),VLOOKUP(MASTER_DATA_PROCESSED!$C52,Backend!$Q$9:$T$52,3,FALSE),MASTER_DATA_NORMALIZED!AO52)</f>
        <v>0</v>
      </c>
      <c r="AP52" s="100">
        <f>IF(AND(MASTER_DATA_NORMALIZED!AP52=0,AP$22=$L$22),VLOOKUP(MASTER_DATA_PROCESSED!$C52,Backend!$Q$9:$T$52,3,FALSE),MASTER_DATA_NORMALIZED!AP52)</f>
        <v>0</v>
      </c>
      <c r="AQ52" s="100">
        <f>IF(AND(MASTER_DATA_NORMALIZED!AQ52=0,AQ$22=$L$22),VLOOKUP(MASTER_DATA_PROCESSED!$C52,Backend!$Q$9:$T$52,3,FALSE),MASTER_DATA_NORMALIZED!AQ52)</f>
        <v>0</v>
      </c>
      <c r="AR52" s="100" t="e">
        <f>IF(AND(MASTER_DATA_NORMALIZED!AR52=0,AR$22=$L$22),VLOOKUP(MASTER_DATA_PROCESSED!$C52,Backend!$Q$9:$T$52,3,FALSE),MASTER_DATA_NORMALIZED!AR52)</f>
        <v>#N/A</v>
      </c>
      <c r="AS52" s="100">
        <f>IF(AND(MASTER_DATA_NORMALIZED!AS52=0,AS$22=$L$22),VLOOKUP(MASTER_DATA_PROCESSED!$C52,Backend!$Q$9:$T$52,3,FALSE),MASTER_DATA_NORMALIZED!AS52)</f>
        <v>0</v>
      </c>
      <c r="AT52" s="100">
        <f>IF(AND(MASTER_DATA_NORMALIZED!AT52=0,AT$22=$L$22),VLOOKUP(MASTER_DATA_PROCESSED!$C52,Backend!$Q$9:$T$52,3,FALSE),MASTER_DATA_NORMALIZED!AT52)</f>
        <v>0</v>
      </c>
      <c r="AU52" s="100">
        <f>IF(AND(MASTER_DATA_NORMALIZED!AU52=0,AU$22=$L$22),VLOOKUP(MASTER_DATA_PROCESSED!$C52,Backend!$Q$9:$T$52,3,FALSE),MASTER_DATA_NORMALIZED!AU52)</f>
        <v>0</v>
      </c>
      <c r="AV52" s="100" t="e">
        <f>IF(AND(MASTER_DATA_NORMALIZED!AV52=0,AV$22=$L$22),VLOOKUP(MASTER_DATA_PROCESSED!$C52,Backend!$Q$9:$T$52,3,FALSE),MASTER_DATA_NORMALIZED!AV52)</f>
        <v>#N/A</v>
      </c>
      <c r="AW52" s="100">
        <f>IF(AND(MASTER_DATA_NORMALIZED!AW52=0,AW$22=$L$22),VLOOKUP(MASTER_DATA_PROCESSED!$C52,Backend!$Q$9:$T$52,3,FALSE),MASTER_DATA_NORMALIZED!AW52)</f>
        <v>0</v>
      </c>
      <c r="AX52" s="100">
        <f>IF(AND(MASTER_DATA_NORMALIZED!AX52=0,AX$22=$L$22),VLOOKUP(MASTER_DATA_PROCESSED!$C52,Backend!$Q$9:$T$52,3,FALSE),MASTER_DATA_NORMALIZED!AX52)</f>
        <v>0</v>
      </c>
      <c r="AY52" s="100">
        <f>IF(AND(MASTER_DATA_NORMALIZED!AY52=0,AY$22=$L$22),VLOOKUP(MASTER_DATA_PROCESSED!$C52,Backend!$Q$9:$T$52,3,FALSE),MASTER_DATA_NORMALIZED!AY52)</f>
        <v>0</v>
      </c>
      <c r="AZ52" s="100" t="e">
        <f>IF(AND(MASTER_DATA_NORMALIZED!AZ52=0,AZ$22=$L$22),VLOOKUP(MASTER_DATA_PROCESSED!$C52,Backend!$Q$9:$T$52,3,FALSE),MASTER_DATA_NORMALIZED!AZ52)</f>
        <v>#N/A</v>
      </c>
      <c r="BA52" s="100">
        <f>IF(AND(MASTER_DATA_NORMALIZED!BA52=0,BA$22=$L$22),VLOOKUP(MASTER_DATA_PROCESSED!$C52,Backend!$Q$9:$T$52,3,FALSE),MASTER_DATA_NORMALIZED!BA52)</f>
        <v>0</v>
      </c>
      <c r="BB52" s="100">
        <f>IF(AND(MASTER_DATA_NORMALIZED!BB52=0,BB$22=$L$22),VLOOKUP(MASTER_DATA_PROCESSED!$C52,Backend!$Q$9:$T$52,3,FALSE),MASTER_DATA_NORMALIZED!BB52)</f>
        <v>0</v>
      </c>
      <c r="BC52" s="100">
        <f>IF(AND(MASTER_DATA_NORMALIZED!BC52=0,BC$22=$L$22),VLOOKUP(MASTER_DATA_PROCESSED!$C52,Backend!$Q$9:$T$52,3,FALSE),MASTER_DATA_NORMALIZED!BC52)</f>
        <v>0</v>
      </c>
      <c r="BD52" s="100" t="e">
        <f>IF(AND(MASTER_DATA_NORMALIZED!BD52=0,BD$22=$L$22),VLOOKUP(MASTER_DATA_PROCESSED!$C52,Backend!$Q$9:$T$52,3,FALSE),MASTER_DATA_NORMALIZED!BD52)</f>
        <v>#N/A</v>
      </c>
      <c r="BE52" s="100">
        <f>IF(AND(MASTER_DATA_NORMALIZED!BE52=0,BE$22=$L$22),VLOOKUP(MASTER_DATA_PROCESSED!$C52,Backend!$Q$9:$T$52,3,FALSE),MASTER_DATA_NORMALIZED!BE52)</f>
        <v>0</v>
      </c>
      <c r="BF52" s="100">
        <f>IF(AND(MASTER_DATA_NORMALIZED!BF52=0,BF$22=$L$22),VLOOKUP(MASTER_DATA_PROCESSED!$C52,Backend!$Q$9:$T$52,3,FALSE),MASTER_DATA_NORMALIZED!BF52)</f>
        <v>0</v>
      </c>
      <c r="BG52" s="100">
        <f>IF(AND(MASTER_DATA_NORMALIZED!BG52=0,BG$22=$L$22),VLOOKUP(MASTER_DATA_PROCESSED!$C52,Backend!$Q$9:$T$52,3,FALSE),MASTER_DATA_NORMALIZED!BG52)</f>
        <v>0</v>
      </c>
      <c r="BH52" s="100" t="e">
        <f>IF(AND(MASTER_DATA_NORMALIZED!BH52=0,BH$22=$L$22),VLOOKUP(MASTER_DATA_PROCESSED!$C52,Backend!$Q$9:$T$52,3,FALSE),MASTER_DATA_NORMALIZED!BH52)</f>
        <v>#N/A</v>
      </c>
      <c r="BI52" s="100">
        <f>IF(AND(MASTER_DATA_NORMALIZED!BI52=0,BI$22=$L$22),VLOOKUP(MASTER_DATA_PROCESSED!$C52,Backend!$Q$9:$T$52,3,FALSE),MASTER_DATA_NORMALIZED!BI52)</f>
        <v>0</v>
      </c>
      <c r="BJ52" s="100">
        <f>IF(AND(MASTER_DATA_NORMALIZED!BJ52=0,BJ$22=$L$22),VLOOKUP(MASTER_DATA_PROCESSED!$C52,Backend!$Q$9:$T$52,3,FALSE),MASTER_DATA_NORMALIZED!BJ52)</f>
        <v>0</v>
      </c>
      <c r="BK52" s="100">
        <f>IF(AND(MASTER_DATA_NORMALIZED!BK52=0,BK$22=$L$22),VLOOKUP(MASTER_DATA_PROCESSED!$C52,Backend!$Q$9:$T$52,3,FALSE),MASTER_DATA_NORMALIZED!BK52)</f>
        <v>0</v>
      </c>
      <c r="BL52" s="100" t="e">
        <f>IF(AND(MASTER_DATA_NORMALIZED!BL52=0,BL$22=$L$22),VLOOKUP(MASTER_DATA_PROCESSED!$C52,Backend!$Q$9:$T$52,3,FALSE),MASTER_DATA_NORMALIZED!BL52)</f>
        <v>#N/A</v>
      </c>
      <c r="BM52" s="100">
        <f>IF(AND(MASTER_DATA_NORMALIZED!BM52=0,BM$22=$L$22),VLOOKUP(MASTER_DATA_PROCESSED!$C52,Backend!$Q$9:$T$52,3,FALSE),MASTER_DATA_NORMALIZED!BM52)</f>
        <v>0</v>
      </c>
      <c r="BN52" s="100">
        <f>IF(AND(MASTER_DATA_NORMALIZED!BN52=0,BN$22=$L$22),VLOOKUP(MASTER_DATA_PROCESSED!$C52,Backend!$Q$9:$T$52,3,FALSE),MASTER_DATA_NORMALIZED!BN52)</f>
        <v>0</v>
      </c>
      <c r="BO52" s="100">
        <f>IF(AND(MASTER_DATA_NORMALIZED!BO52=0,BO$22=$L$22),VLOOKUP(MASTER_DATA_PROCESSED!$C52,Backend!$Q$9:$T$52,3,FALSE),MASTER_DATA_NORMALIZED!BO52)</f>
        <v>0</v>
      </c>
      <c r="BP52" s="100" t="e">
        <f>IF(AND(MASTER_DATA_NORMALIZED!BP52=0,BP$22=$L$22),VLOOKUP(MASTER_DATA_PROCESSED!$C52,Backend!$Q$9:$T$52,3,FALSE),MASTER_DATA_NORMALIZED!BP52)</f>
        <v>#N/A</v>
      </c>
      <c r="BQ52" s="100">
        <f>IF(AND(MASTER_DATA_NORMALIZED!BQ52=0,BQ$22=$L$22),VLOOKUP(MASTER_DATA_PROCESSED!$C52,Backend!$Q$9:$T$52,3,FALSE),MASTER_DATA_NORMALIZED!BQ52)</f>
        <v>0</v>
      </c>
      <c r="BR52" s="100">
        <f>IF(AND(MASTER_DATA_NORMALIZED!BR52=0,BR$22=$L$22),VLOOKUP(MASTER_DATA_PROCESSED!$C52,Backend!$Q$9:$T$52,3,FALSE),MASTER_DATA_NORMALIZED!BR52)</f>
        <v>0</v>
      </c>
      <c r="BS52" s="100">
        <f>IF(AND(MASTER_DATA_NORMALIZED!BS52=0,BS$22=$L$22),VLOOKUP(MASTER_DATA_PROCESSED!$C52,Backend!$Q$9:$T$52,3,FALSE),MASTER_DATA_NORMALIZED!BS52)</f>
        <v>0</v>
      </c>
      <c r="BT52" s="100" t="e">
        <f>IF(AND(MASTER_DATA_NORMALIZED!BT52=0,BT$22=$L$22),VLOOKUP(MASTER_DATA_PROCESSED!$C52,Backend!$Q$9:$T$52,3,FALSE),MASTER_DATA_NORMALIZED!BT52)</f>
        <v>#N/A</v>
      </c>
      <c r="BU52" s="100">
        <f>IF(AND(MASTER_DATA_NORMALIZED!BU52=0,BU$22=$L$22),VLOOKUP(MASTER_DATA_PROCESSED!$C52,Backend!$Q$9:$T$52,3,FALSE),MASTER_DATA_NORMALIZED!BU52)</f>
        <v>0</v>
      </c>
      <c r="BV52" s="100">
        <f>IF(AND(MASTER_DATA_NORMALIZED!BV52=0,BV$22=$L$22),VLOOKUP(MASTER_DATA_PROCESSED!$C52,Backend!$Q$9:$T$52,3,FALSE),MASTER_DATA_NORMALIZED!BV52)</f>
        <v>0</v>
      </c>
      <c r="BW52" s="100">
        <f>IF(AND(MASTER_DATA_NORMALIZED!BW52=0,BW$22=$L$22),VLOOKUP(MASTER_DATA_PROCESSED!$C52,Backend!$Q$9:$T$52,3,FALSE),MASTER_DATA_NORMALIZED!BW52)</f>
        <v>0</v>
      </c>
      <c r="BX52" s="100" t="e">
        <f>IF(AND(MASTER_DATA_NORMALIZED!BX52=0,BX$22=$L$22),VLOOKUP(MASTER_DATA_PROCESSED!$C52,Backend!$Q$9:$T$52,3,FALSE),MASTER_DATA_NORMALIZED!BX52)</f>
        <v>#N/A</v>
      </c>
      <c r="BY52" s="100">
        <f>IF(AND(MASTER_DATA_NORMALIZED!BY52=0,BY$22=$L$22),VLOOKUP(MASTER_DATA_PROCESSED!$C52,Backend!$Q$9:$T$52,3,FALSE),MASTER_DATA_NORMALIZED!BY52)</f>
        <v>0</v>
      </c>
      <c r="BZ52" s="100">
        <f>IF(AND(MASTER_DATA_NORMALIZED!BZ52=0,BZ$22=$L$22),VLOOKUP(MASTER_DATA_PROCESSED!$C52,Backend!$Q$9:$T$52,3,FALSE),MASTER_DATA_NORMALIZED!BZ52)</f>
        <v>0</v>
      </c>
      <c r="CA52" s="100">
        <f>IF(AND(MASTER_DATA_NORMALIZED!CA52=0,CA$22=$L$22),VLOOKUP(MASTER_DATA_PROCESSED!$C52,Backend!$Q$9:$T$52,3,FALSE),MASTER_DATA_NORMALIZED!CA52)</f>
        <v>0</v>
      </c>
      <c r="CB52" s="100" t="e">
        <f>IF(AND(MASTER_DATA_NORMALIZED!CB52=0,CB$22=$L$22),VLOOKUP(MASTER_DATA_PROCESSED!$C52,Backend!$Q$9:$T$52,3,FALSE),MASTER_DATA_NORMALIZED!CB52)</f>
        <v>#N/A</v>
      </c>
      <c r="CC52" s="100">
        <f>IF(AND(MASTER_DATA_NORMALIZED!CC52=0,CC$22=$L$22),VLOOKUP(MASTER_DATA_PROCESSED!$C52,Backend!$Q$9:$T$52,3,FALSE),MASTER_DATA_NORMALIZED!CC52)</f>
        <v>0</v>
      </c>
      <c r="CD52" s="100">
        <f>IF(AND(MASTER_DATA_NORMALIZED!CD52=0,CD$22=$L$22),VLOOKUP(MASTER_DATA_PROCESSED!$C52,Backend!$Q$9:$T$52,3,FALSE),MASTER_DATA_NORMALIZED!CD52)</f>
        <v>0</v>
      </c>
      <c r="CE52" s="100">
        <f>IF(AND(MASTER_DATA_NORMALIZED!CE52=0,CE$22=$L$22),VLOOKUP(MASTER_DATA_PROCESSED!$C52,Backend!$Q$9:$T$52,3,FALSE),MASTER_DATA_NORMALIZED!CE52)</f>
        <v>0</v>
      </c>
      <c r="CF52" s="100" t="e">
        <f>IF(AND(MASTER_DATA_NORMALIZED!CF52=0,CF$22=$L$22),VLOOKUP(MASTER_DATA_PROCESSED!$C52,Backend!$Q$9:$T$52,3,FALSE),MASTER_DATA_NORMALIZED!CF52)</f>
        <v>#N/A</v>
      </c>
      <c r="CG52" s="100">
        <f>IF(AND(MASTER_DATA_NORMALIZED!CG52=0,CG$22=$L$22),VLOOKUP(MASTER_DATA_PROCESSED!$C52,Backend!$Q$9:$T$52,3,FALSE),MASTER_DATA_NORMALIZED!CG52)</f>
        <v>0</v>
      </c>
      <c r="CH52" s="100">
        <f>IF(AND(MASTER_DATA_NORMALIZED!CH52=0,CH$22=$L$22),VLOOKUP(MASTER_DATA_PROCESSED!$C52,Backend!$Q$9:$T$52,3,FALSE),MASTER_DATA_NORMALIZED!CH52)</f>
        <v>0</v>
      </c>
      <c r="CI52" s="100">
        <f>IF(AND(MASTER_DATA_NORMALIZED!CI52=0,CI$22=$L$22),VLOOKUP(MASTER_DATA_PROCESSED!$C52,Backend!$Q$9:$T$52,3,FALSE),MASTER_DATA_NORMALIZED!CI52)</f>
        <v>0</v>
      </c>
      <c r="CJ52" s="100" t="e">
        <f>IF(AND(MASTER_DATA_NORMALIZED!CJ52=0,CJ$22=$L$22),VLOOKUP(MASTER_DATA_PROCESSED!$C52,Backend!$Q$9:$T$52,3,FALSE),MASTER_DATA_NORMALIZED!CJ52)</f>
        <v>#N/A</v>
      </c>
      <c r="CK52" s="100">
        <f>IF(AND(MASTER_DATA_NORMALIZED!CK52=0,CK$22=$L$22),VLOOKUP(MASTER_DATA_PROCESSED!$C52,Backend!$Q$9:$T$52,3,FALSE),MASTER_DATA_NORMALIZED!CK52)</f>
        <v>0</v>
      </c>
      <c r="CL52" s="100">
        <f>IF(AND(MASTER_DATA_NORMALIZED!CL52=0,CL$22=$L$22),VLOOKUP(MASTER_DATA_PROCESSED!$C52,Backend!$Q$9:$T$52,3,FALSE),MASTER_DATA_NORMALIZED!CL52)</f>
        <v>0</v>
      </c>
      <c r="CM52" s="100">
        <f>IF(AND(MASTER_DATA_NORMALIZED!CM52=0,CM$22=$L$22),VLOOKUP(MASTER_DATA_PROCESSED!$C52,Backend!$Q$9:$T$52,3,FALSE),MASTER_DATA_NORMALIZED!CM52)</f>
        <v>0</v>
      </c>
      <c r="CN52" s="100" t="e">
        <f>IF(AND(MASTER_DATA_NORMALIZED!CN52=0,CN$22=$L$22),VLOOKUP(MASTER_DATA_PROCESSED!$C52,Backend!$Q$9:$T$52,3,FALSE),MASTER_DATA_NORMALIZED!CN52)</f>
        <v>#N/A</v>
      </c>
      <c r="CO52" s="100">
        <f>IF(AND(MASTER_DATA_NORMALIZED!CO52=0,CO$22=$L$22),VLOOKUP(MASTER_DATA_PROCESSED!$C52,Backend!$Q$9:$T$52,3,FALSE),MASTER_DATA_NORMALIZED!CO52)</f>
        <v>0</v>
      </c>
      <c r="CP52" s="100">
        <f>IF(AND(MASTER_DATA_NORMALIZED!CP52=0,CP$22=$L$22),VLOOKUP(MASTER_DATA_PROCESSED!$C52,Backend!$Q$9:$T$52,3,FALSE),MASTER_DATA_NORMALIZED!CP52)</f>
        <v>0</v>
      </c>
      <c r="CQ52" s="100">
        <f>IF(AND(MASTER_DATA_NORMALIZED!CQ52=0,CQ$22=$L$22),VLOOKUP(MASTER_DATA_PROCESSED!$C52,Backend!$Q$9:$T$52,3,FALSE),MASTER_DATA_NORMALIZED!CQ52)</f>
        <v>0</v>
      </c>
      <c r="CR52" s="100" t="e">
        <f>IF(AND(MASTER_DATA_NORMALIZED!CR52=0,CR$22=$L$22),VLOOKUP(MASTER_DATA_PROCESSED!$C52,Backend!$Q$9:$T$52,3,FALSE),MASTER_DATA_NORMALIZED!CR52)</f>
        <v>#N/A</v>
      </c>
      <c r="CS52" s="100">
        <f>IF(AND(MASTER_DATA_NORMALIZED!CS52=0,CS$22=$L$22),VLOOKUP(MASTER_DATA_PROCESSED!$C52,Backend!$Q$9:$T$52,3,FALSE),MASTER_DATA_NORMALIZED!CS52)</f>
        <v>0</v>
      </c>
      <c r="CT52" s="100">
        <f>IF(AND(MASTER_DATA_NORMALIZED!CT52=0,CT$22=$L$22),VLOOKUP(MASTER_DATA_PROCESSED!$C52,Backend!$Q$9:$T$52,3,FALSE),MASTER_DATA_NORMALIZED!CT52)</f>
        <v>0</v>
      </c>
      <c r="CU52" s="100">
        <f>IF(AND(MASTER_DATA_NORMALIZED!CU52=0,CU$22=$L$22),VLOOKUP(MASTER_DATA_PROCESSED!$C52,Backend!$Q$9:$T$52,3,FALSE),MASTER_DATA_NORMALIZED!CU52)</f>
        <v>0</v>
      </c>
      <c r="CV52" s="100" t="e">
        <f>IF(AND(MASTER_DATA_NORMALIZED!CV52=0,CV$22=$L$22),VLOOKUP(MASTER_DATA_PROCESSED!$C52,Backend!$Q$9:$T$52,3,FALSE),MASTER_DATA_NORMALIZED!CV52)</f>
        <v>#N/A</v>
      </c>
      <c r="CW52" s="100">
        <f>IF(AND(MASTER_DATA_NORMALIZED!CW52=0,CW$22=$L$22),VLOOKUP(MASTER_DATA_PROCESSED!$C52,Backend!$Q$9:$T$52,3,FALSE),MASTER_DATA_NORMALIZED!CW52)</f>
        <v>0</v>
      </c>
      <c r="CX52" s="100">
        <f>IF(AND(MASTER_DATA_NORMALIZED!CX52=0,CX$22=$L$22),VLOOKUP(MASTER_DATA_PROCESSED!$C52,Backend!$Q$9:$T$52,3,FALSE),MASTER_DATA_NORMALIZED!CX52)</f>
        <v>0</v>
      </c>
      <c r="CY52" s="100">
        <f>IF(AND(MASTER_DATA_NORMALIZED!CY52=0,CY$22=$L$22),VLOOKUP(MASTER_DATA_PROCESSED!$C52,Backend!$Q$9:$T$52,3,FALSE),MASTER_DATA_NORMALIZED!CY52)</f>
        <v>0</v>
      </c>
      <c r="CZ52" s="100" t="e">
        <f>IF(AND(MASTER_DATA_NORMALIZED!CZ52=0,CZ$22=$L$22),VLOOKUP(MASTER_DATA_PROCESSED!$C52,Backend!$Q$9:$T$52,3,FALSE),MASTER_DATA_NORMALIZED!CZ52)</f>
        <v>#N/A</v>
      </c>
      <c r="DA52" s="100" t="e">
        <f>IF(AND(MASTER_DATA_NORMALIZED!DA52=0,DA$22=$L$22),VLOOKUP(MASTER_DATA_PROCESSED!$C52,Backend!$Q$9:$T$52,3,FALSE),MASTER_DATA_NORMALIZED!DA52)</f>
        <v>#DIV/0!</v>
      </c>
      <c r="DB52" s="100" t="e">
        <f>IF(AND(MASTER_DATA_NORMALIZED!DB52=0,DB$22=$L$22),VLOOKUP(MASTER_DATA_PROCESSED!$C52,Backend!$Q$9:$T$52,3,FALSE),MASTER_DATA_NORMALIZED!DB52)</f>
        <v>#DIV/0!</v>
      </c>
      <c r="DC52" s="100" t="e">
        <f>IF(AND(MASTER_DATA_NORMALIZED!DC52=0,DC$22=$L$22),VLOOKUP(MASTER_DATA_PROCESSED!$C52,Backend!$Q$9:$T$52,3,FALSE),MASTER_DATA_NORMALIZED!DC52)</f>
        <v>#DIV/0!</v>
      </c>
      <c r="DD52" s="100" t="e">
        <f>IF(AND(MASTER_DATA_NORMALIZED!DD52=0,DD$22=$L$22),VLOOKUP(MASTER_DATA_PROCESSED!$C52,Backend!$Q$9:$T$52,3,FALSE),MASTER_DATA_NORMALIZED!DD52)</f>
        <v>#N/A</v>
      </c>
      <c r="DE52" s="100">
        <f>IF(AND(MASTER_DATA_NORMALIZED!DE52=0,DE$22=$L$22),VLOOKUP(MASTER_DATA_PROCESSED!$C52,Backend!$Q$9:$T$52,3,FALSE),MASTER_DATA_NORMALIZED!DE52)</f>
        <v>0</v>
      </c>
      <c r="DF52" s="100">
        <f>IF(AND(MASTER_DATA_NORMALIZED!DF52=0,DF$22=$L$22),VLOOKUP(MASTER_DATA_PROCESSED!$C52,Backend!$Q$9:$T$52,3,FALSE),MASTER_DATA_NORMALIZED!DF52)</f>
        <v>0</v>
      </c>
      <c r="DG52" s="100">
        <f>IF(AND(MASTER_DATA_NORMALIZED!DG52=0,DG$22=$L$22),VLOOKUP(MASTER_DATA_PROCESSED!$C52,Backend!$Q$9:$T$52,3,FALSE),MASTER_DATA_NORMALIZED!DG52)</f>
        <v>0</v>
      </c>
      <c r="DH52" s="100" t="e">
        <f>IF(AND(MASTER_DATA_NORMALIZED!DH52=0,DH$22=$L$22),VLOOKUP(MASTER_DATA_PROCESSED!$C52,Backend!$Q$9:$T$52,3,FALSE),MASTER_DATA_NORMALIZED!DH52)</f>
        <v>#N/A</v>
      </c>
      <c r="DI52" s="100">
        <f>IF(AND(MASTER_DATA_NORMALIZED!DI52=0,DI$22=$L$22),VLOOKUP(MASTER_DATA_PROCESSED!$C52,Backend!$Q$9:$T$52,3,FALSE),MASTER_DATA_NORMALIZED!DI52)</f>
        <v>0</v>
      </c>
      <c r="DJ52" s="100">
        <f>IF(AND(MASTER_DATA_NORMALIZED!DJ52=0,DJ$22=$L$22),VLOOKUP(MASTER_DATA_PROCESSED!$C52,Backend!$Q$9:$T$52,3,FALSE),MASTER_DATA_NORMALIZED!DJ52)</f>
        <v>0</v>
      </c>
      <c r="DK52" s="100">
        <f>IF(AND(MASTER_DATA_NORMALIZED!DK52=0,DK$22=$L$22),VLOOKUP(MASTER_DATA_PROCESSED!$C52,Backend!$Q$9:$T$52,3,FALSE),MASTER_DATA_NORMALIZED!DK52)</f>
        <v>0</v>
      </c>
      <c r="DL52" s="100" t="e">
        <f>IF(AND(MASTER_DATA_NORMALIZED!DL52=0,DL$22=$L$22),VLOOKUP(MASTER_DATA_PROCESSED!$C52,Backend!$Q$9:$T$52,3,FALSE),MASTER_DATA_NORMALIZED!DL52)</f>
        <v>#N/A</v>
      </c>
      <c r="DM52" s="100">
        <f>IF(AND(MASTER_DATA_NORMALIZED!DM52=0,DM$22=$L$22),VLOOKUP(MASTER_DATA_PROCESSED!$C52,Backend!$Q$9:$T$52,3,FALSE),MASTER_DATA_NORMALIZED!DM52)</f>
        <v>0</v>
      </c>
      <c r="DN52" s="100">
        <f>IF(AND(MASTER_DATA_NORMALIZED!DN52=0,DN$22=$L$22),VLOOKUP(MASTER_DATA_PROCESSED!$C52,Backend!$Q$9:$T$52,3,FALSE),MASTER_DATA_NORMALIZED!DN52)</f>
        <v>0</v>
      </c>
      <c r="DO52" s="100">
        <f>IF(AND(MASTER_DATA_NORMALIZED!DO52=0,DO$22=$L$22),VLOOKUP(MASTER_DATA_PROCESSED!$C52,Backend!$Q$9:$T$52,3,FALSE),MASTER_DATA_NORMALIZED!DO52)</f>
        <v>0</v>
      </c>
      <c r="DP52" s="100" t="e">
        <f>IF(AND(MASTER_DATA_NORMALIZED!DP52=0,DP$22=$L$22),VLOOKUP(MASTER_DATA_PROCESSED!$C52,Backend!$Q$9:$T$52,3,FALSE),MASTER_DATA_NORMALIZED!DP52)</f>
        <v>#N/A</v>
      </c>
      <c r="DQ52" s="100">
        <f>IF(AND(MASTER_DATA_NORMALIZED!DQ52=0,DQ$22=$L$22),VLOOKUP(MASTER_DATA_PROCESSED!$C52,Backend!$Q$9:$T$52,3,FALSE),MASTER_DATA_NORMALIZED!DQ52)</f>
        <v>0</v>
      </c>
      <c r="DR52" s="100">
        <f>IF(AND(MASTER_DATA_NORMALIZED!DR52=0,DR$22=$L$22),VLOOKUP(MASTER_DATA_PROCESSED!$C52,Backend!$Q$9:$T$52,3,FALSE),MASTER_DATA_NORMALIZED!DR52)</f>
        <v>0</v>
      </c>
      <c r="DS52" s="100">
        <f>IF(AND(MASTER_DATA_NORMALIZED!DS52=0,DS$22=$L$22),VLOOKUP(MASTER_DATA_PROCESSED!$C52,Backend!$Q$9:$T$52,3,FALSE),MASTER_DATA_NORMALIZED!DS52)</f>
        <v>0</v>
      </c>
      <c r="DT52" s="100" t="e">
        <f>IF(AND(MASTER_DATA_NORMALIZED!DT52=0,DT$22=$L$22),VLOOKUP(MASTER_DATA_PROCESSED!$C52,Backend!$Q$9:$T$52,3,FALSE),MASTER_DATA_NORMALIZED!DT52)</f>
        <v>#N/A</v>
      </c>
      <c r="DU52" s="100">
        <f>IF(AND(MASTER_DATA_NORMALIZED!DU52=0,DU$22=$L$22),VLOOKUP(MASTER_DATA_PROCESSED!$C52,Backend!$Q$9:$T$52,3,FALSE),MASTER_DATA_NORMALIZED!DU52)</f>
        <v>0</v>
      </c>
      <c r="DV52" s="100">
        <f>IF(AND(MASTER_DATA_NORMALIZED!DV52=0,DV$22=$L$22),VLOOKUP(MASTER_DATA_PROCESSED!$C52,Backend!$Q$9:$T$52,3,FALSE),MASTER_DATA_NORMALIZED!DV52)</f>
        <v>0</v>
      </c>
      <c r="DW52" s="100">
        <f>IF(AND(MASTER_DATA_NORMALIZED!DW52=0,DW$22=$L$22),VLOOKUP(MASTER_DATA_PROCESSED!$C52,Backend!$Q$9:$T$52,3,FALSE),MASTER_DATA_NORMALIZED!DW52)</f>
        <v>0</v>
      </c>
      <c r="DX52" s="100" t="e">
        <f>IF(AND(MASTER_DATA_NORMALIZED!DX52=0,DX$22=$L$22),VLOOKUP(MASTER_DATA_PROCESSED!$C52,Backend!$Q$9:$T$52,3,FALSE),MASTER_DATA_NORMALIZED!DX52)</f>
        <v>#N/A</v>
      </c>
      <c r="DY52" s="100">
        <f>IF(AND(MASTER_DATA_NORMALIZED!DY52=0,DY$22=$L$22),VLOOKUP(MASTER_DATA_PROCESSED!$C52,Backend!$Q$9:$T$52,3,FALSE),MASTER_DATA_NORMALIZED!DY52)</f>
        <v>0</v>
      </c>
      <c r="DZ52" s="100">
        <f>IF(AND(MASTER_DATA_NORMALIZED!DZ52=0,DZ$22=$L$22),VLOOKUP(MASTER_DATA_PROCESSED!$C52,Backend!$Q$9:$T$52,3,FALSE),MASTER_DATA_NORMALIZED!DZ52)</f>
        <v>0</v>
      </c>
      <c r="EA52" s="100">
        <f>IF(AND(MASTER_DATA_NORMALIZED!EA52=0,EA$22=$L$22),VLOOKUP(MASTER_DATA_PROCESSED!$C52,Backend!$Q$9:$T$52,3,FALSE),MASTER_DATA_NORMALIZED!EA52)</f>
        <v>0</v>
      </c>
      <c r="EB52" s="100" t="e">
        <f>IF(AND(MASTER_DATA_NORMALIZED!EB52=0,EB$22=$L$22),VLOOKUP(MASTER_DATA_PROCESSED!$C52,Backend!$Q$9:$T$52,3,FALSE),MASTER_DATA_NORMALIZED!EB52)</f>
        <v>#N/A</v>
      </c>
      <c r="EC52" s="100" t="e">
        <f>IF(AND(MASTER_DATA_NORMALIZED!EC52=0,EC$22=$L$22),VLOOKUP(MASTER_DATA_PROCESSED!$C52,Backend!$Q$9:$T$52,3,FALSE),MASTER_DATA_NORMALIZED!EC52)</f>
        <v>#DIV/0!</v>
      </c>
      <c r="ED52" s="100" t="e">
        <f>IF(AND(MASTER_DATA_NORMALIZED!ED52=0,ED$22=$L$22),VLOOKUP(MASTER_DATA_PROCESSED!$C52,Backend!$Q$9:$T$52,3,FALSE),MASTER_DATA_NORMALIZED!ED52)</f>
        <v>#DIV/0!</v>
      </c>
      <c r="EE52" s="100" t="e">
        <f>IF(AND(MASTER_DATA_NORMALIZED!EE52=0,EE$22=$L$22),VLOOKUP(MASTER_DATA_PROCESSED!$C52,Backend!$Q$9:$T$52,3,FALSE),MASTER_DATA_NORMALIZED!EE52)</f>
        <v>#DIV/0!</v>
      </c>
      <c r="EF52" s="100" t="e">
        <f>IF(AND(MASTER_DATA_NORMALIZED!EF52=0,EF$22=$L$22),VLOOKUP(MASTER_DATA_PROCESSED!$C52,Backend!$Q$9:$T$52,3,FALSE),MASTER_DATA_NORMALIZED!EF52)</f>
        <v>#VALUE!</v>
      </c>
      <c r="EG52" s="100">
        <f>IF(AND(MASTER_DATA_NORMALIZED!EG52=0,EG$22=$L$22),VLOOKUP(MASTER_DATA_PROCESSED!$C52,Backend!$Q$9:$T$52,3,FALSE),MASTER_DATA_NORMALIZED!EG52)</f>
        <v>0</v>
      </c>
      <c r="EH52" s="100">
        <f>IF(AND(MASTER_DATA_NORMALIZED!EH52=0,EH$22=$L$22),VLOOKUP(MASTER_DATA_PROCESSED!$C52,Backend!$Q$9:$T$52,3,FALSE),MASTER_DATA_NORMALIZED!EH52)</f>
        <v>0</v>
      </c>
      <c r="EI52" s="100">
        <f>IF(AND(MASTER_DATA_NORMALIZED!EI52=0,EI$22=$L$22),VLOOKUP(MASTER_DATA_PROCESSED!$C52,Backend!$Q$9:$T$52,3,FALSE),MASTER_DATA_NORMALIZED!EI52)</f>
        <v>0</v>
      </c>
      <c r="EJ52" s="100" t="e">
        <f>IF(AND(MASTER_DATA_NORMALIZED!EJ52=0,EJ$22=$L$22),VLOOKUP(MASTER_DATA_PROCESSED!$C52,Backend!$Q$9:$T$52,3,FALSE),MASTER_DATA_NORMALIZED!EJ52)</f>
        <v>#N/A</v>
      </c>
      <c r="EK52" s="100">
        <f>IF(AND(MASTER_DATA_NORMALIZED!EK52=0,EK$22=$L$22),VLOOKUP(MASTER_DATA_PROCESSED!$C52,Backend!$Q$9:$T$52,3,FALSE),MASTER_DATA_NORMALIZED!EK52)</f>
        <v>0</v>
      </c>
      <c r="EL52" s="100">
        <f>IF(AND(MASTER_DATA_NORMALIZED!EL52=0,EL$22=$L$22),VLOOKUP(MASTER_DATA_PROCESSED!$C52,Backend!$Q$9:$T$52,3,FALSE),MASTER_DATA_NORMALIZED!EL52)</f>
        <v>0</v>
      </c>
      <c r="EM52" s="100">
        <f>IF(AND(MASTER_DATA_NORMALIZED!EM52=0,EM$22=$L$22),VLOOKUP(MASTER_DATA_PROCESSED!$C52,Backend!$Q$9:$T$52,3,FALSE),MASTER_DATA_NORMALIZED!EM52)</f>
        <v>0</v>
      </c>
      <c r="EN52" s="100" t="e">
        <f>IF(AND(MASTER_DATA_NORMALIZED!EN52=0,EN$22=$L$22),VLOOKUP(MASTER_DATA_PROCESSED!$C52,Backend!$Q$9:$T$52,3,FALSE),MASTER_DATA_NORMALIZED!EN52)</f>
        <v>#N/A</v>
      </c>
      <c r="EO52" s="100">
        <f>IF(AND(MASTER_DATA_NORMALIZED!EO52=0,EO$22=$L$22),VLOOKUP(MASTER_DATA_PROCESSED!$C52,Backend!$Q$9:$T$52,3,FALSE),MASTER_DATA_NORMALIZED!EO52)</f>
        <v>0</v>
      </c>
      <c r="EP52" s="100">
        <f>IF(AND(MASTER_DATA_NORMALIZED!EP52=0,EP$22=$L$22),VLOOKUP(MASTER_DATA_PROCESSED!$C52,Backend!$Q$9:$T$52,3,FALSE),MASTER_DATA_NORMALIZED!EP52)</f>
        <v>0</v>
      </c>
      <c r="EQ52" s="100">
        <f>IF(AND(MASTER_DATA_NORMALIZED!EQ52=0,EQ$22=$L$22),VLOOKUP(MASTER_DATA_PROCESSED!$C52,Backend!$Q$9:$T$52,3,FALSE),MASTER_DATA_NORMALIZED!EQ52)</f>
        <v>0</v>
      </c>
      <c r="ER52" s="100" t="e">
        <f>IF(AND(MASTER_DATA_NORMALIZED!ER52=0,ER$22=$L$22),VLOOKUP(MASTER_DATA_PROCESSED!$C52,Backend!$Q$9:$T$52,3,FALSE),MASTER_DATA_NORMALIZED!ER52)</f>
        <v>#N/A</v>
      </c>
      <c r="ES52" s="100">
        <f>IF(AND(MASTER_DATA_NORMALIZED!ES52=0,ES$22=$L$22),VLOOKUP(MASTER_DATA_PROCESSED!$C52,Backend!$Q$9:$T$52,3,FALSE),MASTER_DATA_NORMALIZED!ES52)</f>
        <v>0</v>
      </c>
      <c r="ET52" s="100">
        <f>IF(AND(MASTER_DATA_NORMALIZED!ET52=0,ET$22=$L$22),VLOOKUP(MASTER_DATA_PROCESSED!$C52,Backend!$Q$9:$T$52,3,FALSE),MASTER_DATA_NORMALIZED!ET52)</f>
        <v>0</v>
      </c>
      <c r="EU52" s="100">
        <f>IF(AND(MASTER_DATA_NORMALIZED!EU52=0,EU$22=$L$22),VLOOKUP(MASTER_DATA_PROCESSED!$C52,Backend!$Q$9:$T$52,3,FALSE),MASTER_DATA_NORMALIZED!EU52)</f>
        <v>0</v>
      </c>
      <c r="EV52" s="100" t="e">
        <f>IF(AND(MASTER_DATA_NORMALIZED!EV52=0,EV$22=$L$22),VLOOKUP(MASTER_DATA_PROCESSED!$C52,Backend!$Q$9:$T$52,3,FALSE),MASTER_DATA_NORMALIZED!EV52)</f>
        <v>#N/A</v>
      </c>
      <c r="EW52" s="100">
        <f>IF(AND(MASTER_DATA_NORMALIZED!EW52=0,EW$22=$L$22),VLOOKUP(MASTER_DATA_PROCESSED!$C52,Backend!$Q$9:$T$52,3,FALSE),MASTER_DATA_NORMALIZED!EW52)</f>
        <v>0</v>
      </c>
      <c r="EX52" s="100">
        <f>IF(AND(MASTER_DATA_NORMALIZED!EX52=0,EX$22=$L$22),VLOOKUP(MASTER_DATA_PROCESSED!$C52,Backend!$Q$9:$T$52,3,FALSE),MASTER_DATA_NORMALIZED!EX52)</f>
        <v>0</v>
      </c>
      <c r="EY52" s="100">
        <f>IF(AND(MASTER_DATA_NORMALIZED!EY52=0,EY$22=$L$22),VLOOKUP(MASTER_DATA_PROCESSED!$C52,Backend!$Q$9:$T$52,3,FALSE),MASTER_DATA_NORMALIZED!EY52)</f>
        <v>0</v>
      </c>
      <c r="EZ52" s="100">
        <f>IF(AND(MASTER_DATA_NORMALIZED!EZ52=0,EZ$22=$L$22),VLOOKUP(MASTER_DATA_PROCESSED!$C52,Backend!$Q$9:$T$52,3,FALSE),MASTER_DATA_NORMALIZED!EZ52)</f>
        <v>1.421229431052081</v>
      </c>
      <c r="FA52" s="100">
        <f>IF(AND(MASTER_DATA_NORMALIZED!FA52=0,FA$22=$L$22),VLOOKUP(MASTER_DATA_PROCESSED!$C52,Backend!$Q$9:$T$52,3,FALSE),MASTER_DATA_NORMALIZED!FA52)</f>
        <v>0</v>
      </c>
      <c r="FB52" s="100">
        <f>IF(AND(MASTER_DATA_NORMALIZED!FB52=0,FB$22=$L$22),VLOOKUP(MASTER_DATA_PROCESSED!$C52,Backend!$Q$9:$T$52,3,FALSE),MASTER_DATA_NORMALIZED!FB52)</f>
        <v>0</v>
      </c>
      <c r="FC52" s="100">
        <f>IF(AND(MASTER_DATA_NORMALIZED!FC52=0,FC$22=$L$22),VLOOKUP(MASTER_DATA_PROCESSED!$C52,Backend!$Q$9:$T$52,3,FALSE),MASTER_DATA_NORMALIZED!FC52)</f>
        <v>0</v>
      </c>
      <c r="FD52" s="100">
        <f>IF(AND(MASTER_DATA_NORMALIZED!FD52=0,FD$22=$L$22),VLOOKUP(MASTER_DATA_PROCESSED!$C52,Backend!$Q$9:$T$52,3,FALSE),MASTER_DATA_NORMALIZED!FD52)</f>
        <v>1.3857725637493266</v>
      </c>
      <c r="FE52" s="100">
        <f>IF(AND(MASTER_DATA_NORMALIZED!FE52=0,FE$22=$L$22),VLOOKUP(MASTER_DATA_PROCESSED!$C52,Backend!$Q$9:$T$52,3,FALSE),MASTER_DATA_NORMALIZED!FE52)</f>
        <v>0</v>
      </c>
      <c r="FF52" s="100">
        <f>IF(AND(MASTER_DATA_NORMALIZED!FF52=0,FF$22=$L$22),VLOOKUP(MASTER_DATA_PROCESSED!$C52,Backend!$Q$9:$T$52,3,FALSE),MASTER_DATA_NORMALIZED!FF52)</f>
        <v>0</v>
      </c>
      <c r="FG52" s="100">
        <f>IF(AND(MASTER_DATA_NORMALIZED!FG52=0,FG$22=$L$22),VLOOKUP(MASTER_DATA_PROCESSED!$C52,Backend!$Q$9:$T$52,3,FALSE),MASTER_DATA_NORMALIZED!FG52)</f>
        <v>0</v>
      </c>
      <c r="FH52" s="100">
        <f>IF(AND(MASTER_DATA_NORMALIZED!FH52=0,FH$22=$L$22),VLOOKUP(MASTER_DATA_PROCESSED!$C52,Backend!$Q$9:$T$52,3,FALSE),MASTER_DATA_NORMALIZED!FH52)</f>
        <v>1.3532704353884681</v>
      </c>
      <c r="FI52" s="100">
        <f>IF(AND(MASTER_DATA_NORMALIZED!FI52=0,FI$22=$L$22),VLOOKUP(MASTER_DATA_PROCESSED!$C52,Backend!$Q$9:$T$52,3,FALSE),MASTER_DATA_NORMALIZED!FI52)</f>
        <v>0</v>
      </c>
      <c r="FJ52" s="100">
        <f>IF(AND(MASTER_DATA_NORMALIZED!FJ52=0,FJ$22=$L$22),VLOOKUP(MASTER_DATA_PROCESSED!$C52,Backend!$Q$9:$T$52,3,FALSE),MASTER_DATA_NORMALIZED!FJ52)</f>
        <v>0</v>
      </c>
      <c r="FK52" s="100">
        <f>IF(AND(MASTER_DATA_NORMALIZED!FK52=0,FK$22=$L$22),VLOOKUP(MASTER_DATA_PROCESSED!$C52,Backend!$Q$9:$T$52,3,FALSE),MASTER_DATA_NORMALIZED!FK52)</f>
        <v>0</v>
      </c>
      <c r="FL52" s="100">
        <f>IF(AND(MASTER_DATA_NORMALIZED!FL52=0,FL$22=$L$22),VLOOKUP(MASTER_DATA_PROCESSED!$C52,Backend!$Q$9:$T$52,3,FALSE),MASTER_DATA_NORMALIZED!FL52)</f>
        <v>1.3532704353884681</v>
      </c>
      <c r="FM52" s="100">
        <f>IF(AND(MASTER_DATA_NORMALIZED!FM52=0,FM$22=$L$22),VLOOKUP(MASTER_DATA_PROCESSED!$C52,Backend!$Q$9:$T$52,3,FALSE),MASTER_DATA_NORMALIZED!FM52)</f>
        <v>0</v>
      </c>
      <c r="FN52" s="100">
        <f>IF(AND(MASTER_DATA_NORMALIZED!FN52=0,FN$22=$L$22),VLOOKUP(MASTER_DATA_PROCESSED!$C52,Backend!$Q$9:$T$52,3,FALSE),MASTER_DATA_NORMALIZED!FN52)</f>
        <v>0</v>
      </c>
      <c r="FO52" s="100">
        <f>IF(AND(MASTER_DATA_NORMALIZED!FO52=0,FO$22=$L$22),VLOOKUP(MASTER_DATA_PROCESSED!$C52,Backend!$Q$9:$T$52,3,FALSE),MASTER_DATA_NORMALIZED!FO52)</f>
        <v>0</v>
      </c>
      <c r="FP52" s="100" t="e">
        <f>IF(AND(MASTER_DATA_NORMALIZED!FP52=0,FP$22=$L$22),VLOOKUP(MASTER_DATA_PROCESSED!$C52,Backend!$Q$9:$T$52,3,FALSE),MASTER_DATA_NORMALIZED!FP52)</f>
        <v>#N/A</v>
      </c>
      <c r="FQ52" s="100">
        <f>IF(AND(MASTER_DATA_NORMALIZED!FQ52=0,FQ$22=$L$22),VLOOKUP(MASTER_DATA_PROCESSED!$C52,Backend!$Q$9:$T$52,3,FALSE),MASTER_DATA_NORMALIZED!FQ52)</f>
        <v>0</v>
      </c>
      <c r="FR52" s="100">
        <f>IF(AND(MASTER_DATA_NORMALIZED!FR52=0,FR$22=$L$22),VLOOKUP(MASTER_DATA_PROCESSED!$C52,Backend!$Q$9:$T$52,3,FALSE),MASTER_DATA_NORMALIZED!FR52)</f>
        <v>0</v>
      </c>
      <c r="FS52" s="100">
        <f>IF(AND(MASTER_DATA_NORMALIZED!FS52=0,FS$22=$L$22),VLOOKUP(MASTER_DATA_PROCESSED!$C52,Backend!$Q$9:$T$52,3,FALSE),MASTER_DATA_NORMALIZED!FS52)</f>
        <v>0</v>
      </c>
      <c r="FT52" s="100" t="e">
        <f>IF(AND(MASTER_DATA_NORMALIZED!FT52=0,FT$22=$L$22),VLOOKUP(MASTER_DATA_PROCESSED!$C52,Backend!$Q$9:$T$52,3,FALSE),MASTER_DATA_NORMALIZED!FT52)</f>
        <v>#N/A</v>
      </c>
      <c r="FU52" s="100">
        <f>IF(AND(MASTER_DATA_NORMALIZED!FU52=0,FU$22=$L$22),VLOOKUP(MASTER_DATA_PROCESSED!$C52,Backend!$Q$9:$T$52,3,FALSE),MASTER_DATA_NORMALIZED!FU52)</f>
        <v>0</v>
      </c>
      <c r="FV52" s="100">
        <f>IF(AND(MASTER_DATA_NORMALIZED!FV52=0,FV$22=$L$22),VLOOKUP(MASTER_DATA_PROCESSED!$C52,Backend!$Q$9:$T$52,3,FALSE),MASTER_DATA_NORMALIZED!FV52)</f>
        <v>0</v>
      </c>
      <c r="FW52" s="100">
        <f>IF(AND(MASTER_DATA_NORMALIZED!FW52=0,FW$22=$L$22),VLOOKUP(MASTER_DATA_PROCESSED!$C52,Backend!$Q$9:$T$52,3,FALSE),MASTER_DATA_NORMALIZED!FW52)</f>
        <v>0</v>
      </c>
      <c r="FX52" s="100" t="e">
        <f>IF(AND(MASTER_DATA_NORMALIZED!FX52=0,FX$22=$L$22),VLOOKUP(MASTER_DATA_PROCESSED!$C52,Backend!$Q$9:$T$52,3,FALSE),MASTER_DATA_NORMALIZED!FX52)</f>
        <v>#N/A</v>
      </c>
      <c r="FY52" s="100">
        <f>IF(AND(MASTER_DATA_NORMALIZED!FY52=0,FY$22=$L$22),VLOOKUP(MASTER_DATA_PROCESSED!$C52,Backend!$Q$9:$T$52,3,FALSE),MASTER_DATA_NORMALIZED!FY52)</f>
        <v>0</v>
      </c>
      <c r="FZ52" s="100">
        <f>IF(AND(MASTER_DATA_NORMALIZED!FZ52=0,FZ$22=$L$22),VLOOKUP(MASTER_DATA_PROCESSED!$C52,Backend!$Q$9:$T$52,3,FALSE),MASTER_DATA_NORMALIZED!FZ52)</f>
        <v>0</v>
      </c>
      <c r="GA52" s="100">
        <f>IF(AND(MASTER_DATA_NORMALIZED!GA52=0,GA$22=$L$22),VLOOKUP(MASTER_DATA_PROCESSED!$C52,Backend!$Q$9:$T$52,3,FALSE),MASTER_DATA_NORMALIZED!GA52)</f>
        <v>0</v>
      </c>
      <c r="GB52" s="100" t="e">
        <f>IF(AND(MASTER_DATA_NORMALIZED!GB52=0,GB$22=$L$22),VLOOKUP(MASTER_DATA_PROCESSED!$C52,Backend!$Q$9:$T$52,3,FALSE),MASTER_DATA_NORMALIZED!GB52)</f>
        <v>#N/A</v>
      </c>
      <c r="GC52" s="100">
        <f>IF(AND(MASTER_DATA_NORMALIZED!GC52=0,GC$22=$L$22),VLOOKUP(MASTER_DATA_PROCESSED!$C52,Backend!$Q$9:$T$52,3,FALSE),MASTER_DATA_NORMALIZED!GC52)</f>
        <v>0</v>
      </c>
      <c r="GD52" s="100">
        <f>IF(AND(MASTER_DATA_NORMALIZED!GD52=0,GD$22=$L$22),VLOOKUP(MASTER_DATA_PROCESSED!$C52,Backend!$Q$9:$T$52,3,FALSE),MASTER_DATA_NORMALIZED!GD52)</f>
        <v>0</v>
      </c>
      <c r="GE52" s="100">
        <f>IF(AND(MASTER_DATA_NORMALIZED!GE52=0,GE$22=$L$22),VLOOKUP(MASTER_DATA_PROCESSED!$C52,Backend!$Q$9:$T$52,3,FALSE),MASTER_DATA_NORMALIZED!GE52)</f>
        <v>0</v>
      </c>
      <c r="GF52" s="100" t="e">
        <f>IF(AND(MASTER_DATA_NORMALIZED!GF52=0,GF$22=$L$22),VLOOKUP(MASTER_DATA_PROCESSED!$C52,Backend!$Q$9:$T$52,3,FALSE),MASTER_DATA_NORMALIZED!GF52)</f>
        <v>#N/A</v>
      </c>
      <c r="GG52" s="100">
        <f>IF(AND(MASTER_DATA_NORMALIZED!GG52=0,GG$22=$L$22),VLOOKUP(MASTER_DATA_PROCESSED!$C52,Backend!$Q$9:$T$52,3,FALSE),MASTER_DATA_NORMALIZED!GG52)</f>
        <v>0</v>
      </c>
      <c r="GH52" s="100">
        <f>IF(AND(MASTER_DATA_NORMALIZED!GH52=0,GH$22=$L$22),VLOOKUP(MASTER_DATA_PROCESSED!$C52,Backend!$Q$9:$T$52,3,FALSE),MASTER_DATA_NORMALIZED!GH52)</f>
        <v>0</v>
      </c>
      <c r="GI52" s="100">
        <f>IF(AND(MASTER_DATA_NORMALIZED!GI52=0,GI$22=$L$22),VLOOKUP(MASTER_DATA_PROCESSED!$C52,Backend!$Q$9:$T$52,3,FALSE),MASTER_DATA_NORMALIZED!GI52)</f>
        <v>0</v>
      </c>
      <c r="GJ52" s="100" t="e">
        <f>IF(AND(MASTER_DATA_NORMALIZED!GJ52=0,GJ$22=$L$22),VLOOKUP(MASTER_DATA_PROCESSED!$C52,Backend!$Q$9:$T$52,3,FALSE),MASTER_DATA_NORMALIZED!GJ52)</f>
        <v>#N/A</v>
      </c>
      <c r="GK52" s="100">
        <f>IF(AND(MASTER_DATA_NORMALIZED!GK52=0,GK$22=$L$22),VLOOKUP(MASTER_DATA_PROCESSED!$C52,Backend!$Q$9:$T$52,3,FALSE),MASTER_DATA_NORMALIZED!GK52)</f>
        <v>0</v>
      </c>
      <c r="GL52" s="100">
        <f>IF(AND(MASTER_DATA_NORMALIZED!GL52=0,GL$22=$L$22),VLOOKUP(MASTER_DATA_PROCESSED!$C52,Backend!$Q$9:$T$52,3,FALSE),MASTER_DATA_NORMALIZED!GL52)</f>
        <v>0</v>
      </c>
      <c r="GM52" s="100">
        <f>IF(AND(MASTER_DATA_NORMALIZED!GM52=0,GM$22=$L$22),VLOOKUP(MASTER_DATA_PROCESSED!$C52,Backend!$Q$9:$T$52,3,FALSE),MASTER_DATA_NORMALIZED!GM52)</f>
        <v>0</v>
      </c>
      <c r="GN52" s="100" t="e">
        <f>IF(AND(MASTER_DATA_NORMALIZED!GN52=0,GN$22=$L$22),VLOOKUP(MASTER_DATA_PROCESSED!$C52,Backend!$Q$9:$T$52,3,FALSE),MASTER_DATA_NORMALIZED!GN52)</f>
        <v>#N/A</v>
      </c>
      <c r="GO52" s="100">
        <f>IF(AND(MASTER_DATA_NORMALIZED!GO52=0,GO$22=$L$22),VLOOKUP(MASTER_DATA_PROCESSED!$C52,Backend!$Q$9:$T$52,3,FALSE),MASTER_DATA_NORMALIZED!GO52)</f>
        <v>0</v>
      </c>
      <c r="GP52" s="100">
        <f>IF(AND(MASTER_DATA_NORMALIZED!GP52=0,GP$22=$L$22),VLOOKUP(MASTER_DATA_PROCESSED!$C52,Backend!$Q$9:$T$52,3,FALSE),MASTER_DATA_NORMALIZED!GP52)</f>
        <v>0</v>
      </c>
      <c r="GQ52" s="100">
        <f>IF(AND(MASTER_DATA_NORMALIZED!GQ52=0,GQ$22=$L$22),VLOOKUP(MASTER_DATA_PROCESSED!$C52,Backend!$Q$9:$T$52,3,FALSE),MASTER_DATA_NORMALIZED!GQ52)</f>
        <v>0</v>
      </c>
      <c r="GR52" s="100" t="e">
        <f>IF(AND(MASTER_DATA_NORMALIZED!GR52=0,GR$22=$L$22),VLOOKUP(MASTER_DATA_PROCESSED!$C52,Backend!$Q$9:$T$52,3,FALSE),MASTER_DATA_NORMALIZED!GR52)</f>
        <v>#N/A</v>
      </c>
      <c r="GS52" s="100">
        <f>IF(AND(MASTER_DATA_NORMALIZED!GS52=0,GS$22=$L$22),VLOOKUP(MASTER_DATA_PROCESSED!$C52,Backend!$Q$9:$T$52,3,FALSE),MASTER_DATA_NORMALIZED!GS52)</f>
        <v>0</v>
      </c>
      <c r="GT52" s="100">
        <f>IF(AND(MASTER_DATA_NORMALIZED!GT52=0,GT$22=$L$22),VLOOKUP(MASTER_DATA_PROCESSED!$C52,Backend!$Q$9:$T$52,3,FALSE),MASTER_DATA_NORMALIZED!GT52)</f>
        <v>0</v>
      </c>
      <c r="GU52" s="100">
        <f>IF(AND(MASTER_DATA_NORMALIZED!GU52=0,GU$22=$L$22),VLOOKUP(MASTER_DATA_PROCESSED!$C52,Backend!$Q$9:$T$52,3,FALSE),MASTER_DATA_NORMALIZED!GU52)</f>
        <v>0</v>
      </c>
      <c r="GV52" s="100" t="e">
        <f>IF(AND(MASTER_DATA_NORMALIZED!GV52=0,GV$22=$L$22),VLOOKUP(MASTER_DATA_PROCESSED!$C52,Backend!$Q$9:$T$52,3,FALSE),MASTER_DATA_NORMALIZED!GV52)</f>
        <v>#N/A</v>
      </c>
      <c r="GW52" s="100" t="e">
        <f>IF(AND(MASTER_DATA_NORMALIZED!GW52=0,GW$22=$L$22),VLOOKUP(MASTER_DATA_PROCESSED!$C52,Backend!$Q$9:$T$52,3,FALSE),MASTER_DATA_NORMALIZED!GW52)</f>
        <v>#REF!</v>
      </c>
      <c r="GX52" s="100" t="e">
        <f>IF(AND(MASTER_DATA_NORMALIZED!GX52=0,GX$22=$L$22),VLOOKUP(MASTER_DATA_PROCESSED!$C52,Backend!$Q$9:$T$52,3,FALSE),MASTER_DATA_NORMALIZED!GX52)</f>
        <v>#REF!</v>
      </c>
      <c r="GY52" s="100" t="e">
        <f>IF(AND(MASTER_DATA_NORMALIZED!GY52=0,GY$22=$L$22),VLOOKUP(MASTER_DATA_PROCESSED!$C52,Backend!$Q$9:$T$52,3,FALSE),MASTER_DATA_NORMALIZED!GY52)</f>
        <v>#REF!</v>
      </c>
    </row>
    <row r="53" spans="2:207" s="27" customFormat="1" ht="14.25" hidden="1" outlineLevel="2" x14ac:dyDescent="0.25">
      <c r="B53" s="26">
        <f t="shared" si="5"/>
        <v>20</v>
      </c>
      <c r="C53" s="55">
        <f t="shared" si="0"/>
        <v>214.5</v>
      </c>
      <c r="D53" s="82"/>
      <c r="E53" s="55"/>
      <c r="F53" s="55"/>
      <c r="G53" s="83">
        <v>214.5</v>
      </c>
      <c r="H53" s="40" t="s">
        <v>54</v>
      </c>
      <c r="I53" s="99">
        <f>IF(AND(MASTER_DATA_NORMALIZED!I53=0,I$22=$L$22),VLOOKUP(MASTER_DATA_PROCESSED!$C53,Backend!$Q$9:$T$52,3,FALSE),MASTER_DATA_NORMALIZED!I53)</f>
        <v>0</v>
      </c>
      <c r="J53" s="99">
        <f>IF(AND(MASTER_DATA_NORMALIZED!J53=0,J$22=$L$22),VLOOKUP(MASTER_DATA_PROCESSED!$C53,Backend!$Q$9:$T$52,3,FALSE),MASTER_DATA_NORMALIZED!J53)</f>
        <v>0</v>
      </c>
      <c r="K53" s="99">
        <f>IF(AND(MASTER_DATA_NORMALIZED!K53=0,K$22=$L$22),VLOOKUP(MASTER_DATA_PROCESSED!$C53,Backend!$Q$9:$T$52,3,FALSE),MASTER_DATA_NORMALIZED!K53)</f>
        <v>0</v>
      </c>
      <c r="L53" s="99" t="e">
        <f>IF(AND(MASTER_DATA_NORMALIZED!L53=0,L$22=$L$22),VLOOKUP(MASTER_DATA_PROCESSED!$C53,Backend!$Q$9:$T$52,3,FALSE),MASTER_DATA_NORMALIZED!L53)</f>
        <v>#N/A</v>
      </c>
      <c r="M53" s="99">
        <f>IF(AND(MASTER_DATA_NORMALIZED!M53=0,M$22=$L$22),VLOOKUP(MASTER_DATA_PROCESSED!$C53,Backend!$Q$9:$T$52,3,FALSE),MASTER_DATA_NORMALIZED!M53)</f>
        <v>0</v>
      </c>
      <c r="N53" s="99">
        <f>IF(AND(MASTER_DATA_NORMALIZED!N53=0,N$22=$L$22),VLOOKUP(MASTER_DATA_PROCESSED!$C53,Backend!$Q$9:$T$52,3,FALSE),MASTER_DATA_NORMALIZED!N53)</f>
        <v>0</v>
      </c>
      <c r="O53" s="99">
        <f>IF(AND(MASTER_DATA_NORMALIZED!O53=0,O$22=$L$22),VLOOKUP(MASTER_DATA_PROCESSED!$C53,Backend!$Q$9:$T$52,3,FALSE),MASTER_DATA_NORMALIZED!O53)</f>
        <v>0</v>
      </c>
      <c r="P53" s="99" t="e">
        <f>IF(AND(MASTER_DATA_NORMALIZED!P53=0,P$22=$L$22),VLOOKUP(MASTER_DATA_PROCESSED!$C53,Backend!$Q$9:$T$52,3,FALSE),MASTER_DATA_NORMALIZED!P53)</f>
        <v>#N/A</v>
      </c>
      <c r="Q53" s="99">
        <f>IF(AND(MASTER_DATA_NORMALIZED!Q53=0,Q$22=$L$22),VLOOKUP(MASTER_DATA_PROCESSED!$C53,Backend!$Q$9:$T$52,3,FALSE),MASTER_DATA_NORMALIZED!Q53)</f>
        <v>0</v>
      </c>
      <c r="R53" s="99">
        <f>IF(AND(MASTER_DATA_NORMALIZED!R53=0,R$22=$L$22),VLOOKUP(MASTER_DATA_PROCESSED!$C53,Backend!$Q$9:$T$52,3,FALSE),MASTER_DATA_NORMALIZED!R53)</f>
        <v>0</v>
      </c>
      <c r="S53" s="99">
        <f>IF(AND(MASTER_DATA_NORMALIZED!S53=0,S$22=$L$22),VLOOKUP(MASTER_DATA_PROCESSED!$C53,Backend!$Q$9:$T$52,3,FALSE),MASTER_DATA_NORMALIZED!S53)</f>
        <v>0</v>
      </c>
      <c r="T53" s="99" t="e">
        <f>IF(AND(MASTER_DATA_NORMALIZED!T53=0,T$22=$L$22),VLOOKUP(MASTER_DATA_PROCESSED!$C53,Backend!$Q$9:$T$52,3,FALSE),MASTER_DATA_NORMALIZED!T53)</f>
        <v>#N/A</v>
      </c>
      <c r="U53" s="99">
        <f>IF(AND(MASTER_DATA_NORMALIZED!U53=0,U$22=$L$22),VLOOKUP(MASTER_DATA_PROCESSED!$C53,Backend!$Q$9:$T$52,3,FALSE),MASTER_DATA_NORMALIZED!U53)</f>
        <v>0</v>
      </c>
      <c r="V53" s="99">
        <f>IF(AND(MASTER_DATA_NORMALIZED!V53=0,V$22=$L$22),VLOOKUP(MASTER_DATA_PROCESSED!$C53,Backend!$Q$9:$T$52,3,FALSE),MASTER_DATA_NORMALIZED!V53)</f>
        <v>0</v>
      </c>
      <c r="W53" s="99">
        <f>IF(AND(MASTER_DATA_NORMALIZED!W53=0,W$22=$L$22),VLOOKUP(MASTER_DATA_PROCESSED!$C53,Backend!$Q$9:$T$52,3,FALSE),MASTER_DATA_NORMALIZED!W53)</f>
        <v>0</v>
      </c>
      <c r="X53" s="99" t="e">
        <f>IF(AND(MASTER_DATA_NORMALIZED!X53=0,X$22=$L$22),VLOOKUP(MASTER_DATA_PROCESSED!$C53,Backend!$Q$9:$T$52,3,FALSE),MASTER_DATA_NORMALIZED!X53)</f>
        <v>#N/A</v>
      </c>
      <c r="Y53" s="99">
        <f>IF(AND(MASTER_DATA_NORMALIZED!Y53=0,Y$22=$L$22),VLOOKUP(MASTER_DATA_PROCESSED!$C53,Backend!$Q$9:$T$52,3,FALSE),MASTER_DATA_NORMALIZED!Y53)</f>
        <v>0</v>
      </c>
      <c r="Z53" s="99">
        <f>IF(AND(MASTER_DATA_NORMALIZED!Z53=0,Z$22=$L$22),VLOOKUP(MASTER_DATA_PROCESSED!$C53,Backend!$Q$9:$T$52,3,FALSE),MASTER_DATA_NORMALIZED!Z53)</f>
        <v>0</v>
      </c>
      <c r="AA53" s="99">
        <f>IF(AND(MASTER_DATA_NORMALIZED!AA53=0,AA$22=$L$22),VLOOKUP(MASTER_DATA_PROCESSED!$C53,Backend!$Q$9:$T$52,3,FALSE),MASTER_DATA_NORMALIZED!AA53)</f>
        <v>0</v>
      </c>
      <c r="AB53" s="99" t="e">
        <f>IF(AND(MASTER_DATA_NORMALIZED!AB53=0,AB$22=$L$22),VLOOKUP(MASTER_DATA_PROCESSED!$C53,Backend!$Q$9:$T$52,3,FALSE),MASTER_DATA_NORMALIZED!AB53)</f>
        <v>#N/A</v>
      </c>
      <c r="AC53" s="99">
        <f>IF(AND(MASTER_DATA_NORMALIZED!AC53=0,AC$22=$L$22),VLOOKUP(MASTER_DATA_PROCESSED!$C53,Backend!$Q$9:$T$52,3,FALSE),MASTER_DATA_NORMALIZED!AC53)</f>
        <v>0</v>
      </c>
      <c r="AD53" s="99">
        <f>IF(AND(MASTER_DATA_NORMALIZED!AD53=0,AD$22=$L$22),VLOOKUP(MASTER_DATA_PROCESSED!$C53,Backend!$Q$9:$T$52,3,FALSE),MASTER_DATA_NORMALIZED!AD53)</f>
        <v>0</v>
      </c>
      <c r="AE53" s="99">
        <f>IF(AND(MASTER_DATA_NORMALIZED!AE53=0,AE$22=$L$22),VLOOKUP(MASTER_DATA_PROCESSED!$C53,Backend!$Q$9:$T$52,3,FALSE),MASTER_DATA_NORMALIZED!AE53)</f>
        <v>0</v>
      </c>
      <c r="AF53" s="99" t="e">
        <f>IF(AND(MASTER_DATA_NORMALIZED!AF53=0,AF$22=$L$22),VLOOKUP(MASTER_DATA_PROCESSED!$C53,Backend!$Q$9:$T$52,3,FALSE),MASTER_DATA_NORMALIZED!AF53)</f>
        <v>#N/A</v>
      </c>
      <c r="AG53" s="99">
        <f>IF(AND(MASTER_DATA_NORMALIZED!AG53=0,AG$22=$L$22),VLOOKUP(MASTER_DATA_PROCESSED!$C53,Backend!$Q$9:$T$52,3,FALSE),MASTER_DATA_NORMALIZED!AG53)</f>
        <v>0</v>
      </c>
      <c r="AH53" s="99">
        <f>IF(AND(MASTER_DATA_NORMALIZED!AH53=0,AH$22=$L$22),VLOOKUP(MASTER_DATA_PROCESSED!$C53,Backend!$Q$9:$T$52,3,FALSE),MASTER_DATA_NORMALIZED!AH53)</f>
        <v>0</v>
      </c>
      <c r="AI53" s="99">
        <f>IF(AND(MASTER_DATA_NORMALIZED!AI53=0,AI$22=$L$22),VLOOKUP(MASTER_DATA_PROCESSED!$C53,Backend!$Q$9:$T$52,3,FALSE),MASTER_DATA_NORMALIZED!AI53)</f>
        <v>0</v>
      </c>
      <c r="AJ53" s="99" t="e">
        <f>IF(AND(MASTER_DATA_NORMALIZED!AJ53=0,AJ$22=$L$22),VLOOKUP(MASTER_DATA_PROCESSED!$C53,Backend!$Q$9:$T$52,3,FALSE),MASTER_DATA_NORMALIZED!AJ53)</f>
        <v>#N/A</v>
      </c>
      <c r="AK53" s="99">
        <f>IF(AND(MASTER_DATA_NORMALIZED!AK53=0,AK$22=$L$22),VLOOKUP(MASTER_DATA_PROCESSED!$C53,Backend!$Q$9:$T$52,3,FALSE),MASTER_DATA_NORMALIZED!AK53)</f>
        <v>0</v>
      </c>
      <c r="AL53" s="99">
        <f>IF(AND(MASTER_DATA_NORMALIZED!AL53=0,AL$22=$L$22),VLOOKUP(MASTER_DATA_PROCESSED!$C53,Backend!$Q$9:$T$52,3,FALSE),MASTER_DATA_NORMALIZED!AL53)</f>
        <v>0</v>
      </c>
      <c r="AM53" s="99">
        <f>IF(AND(MASTER_DATA_NORMALIZED!AM53=0,AM$22=$L$22),VLOOKUP(MASTER_DATA_PROCESSED!$C53,Backend!$Q$9:$T$52,3,FALSE),MASTER_DATA_NORMALIZED!AM53)</f>
        <v>0</v>
      </c>
      <c r="AN53" s="99" t="e">
        <f>IF(AND(MASTER_DATA_NORMALIZED!AN53=0,AN$22=$L$22),VLOOKUP(MASTER_DATA_PROCESSED!$C53,Backend!$Q$9:$T$52,3,FALSE),MASTER_DATA_NORMALIZED!AN53)</f>
        <v>#N/A</v>
      </c>
      <c r="AO53" s="99">
        <f>IF(AND(MASTER_DATA_NORMALIZED!AO53=0,AO$22=$L$22),VLOOKUP(MASTER_DATA_PROCESSED!$C53,Backend!$Q$9:$T$52,3,FALSE),MASTER_DATA_NORMALIZED!AO53)</f>
        <v>0</v>
      </c>
      <c r="AP53" s="99">
        <f>IF(AND(MASTER_DATA_NORMALIZED!AP53=0,AP$22=$L$22),VLOOKUP(MASTER_DATA_PROCESSED!$C53,Backend!$Q$9:$T$52,3,FALSE),MASTER_DATA_NORMALIZED!AP53)</f>
        <v>0</v>
      </c>
      <c r="AQ53" s="99">
        <f>IF(AND(MASTER_DATA_NORMALIZED!AQ53=0,AQ$22=$L$22),VLOOKUP(MASTER_DATA_PROCESSED!$C53,Backend!$Q$9:$T$52,3,FALSE),MASTER_DATA_NORMALIZED!AQ53)</f>
        <v>0</v>
      </c>
      <c r="AR53" s="99" t="e">
        <f>IF(AND(MASTER_DATA_NORMALIZED!AR53=0,AR$22=$L$22),VLOOKUP(MASTER_DATA_PROCESSED!$C53,Backend!$Q$9:$T$52,3,FALSE),MASTER_DATA_NORMALIZED!AR53)</f>
        <v>#N/A</v>
      </c>
      <c r="AS53" s="99">
        <f>IF(AND(MASTER_DATA_NORMALIZED!AS53=0,AS$22=$L$22),VLOOKUP(MASTER_DATA_PROCESSED!$C53,Backend!$Q$9:$T$52,3,FALSE),MASTER_DATA_NORMALIZED!AS53)</f>
        <v>0</v>
      </c>
      <c r="AT53" s="99">
        <f>IF(AND(MASTER_DATA_NORMALIZED!AT53=0,AT$22=$L$22),VLOOKUP(MASTER_DATA_PROCESSED!$C53,Backend!$Q$9:$T$52,3,FALSE),MASTER_DATA_NORMALIZED!AT53)</f>
        <v>0</v>
      </c>
      <c r="AU53" s="99">
        <f>IF(AND(MASTER_DATA_NORMALIZED!AU53=0,AU$22=$L$22),VLOOKUP(MASTER_DATA_PROCESSED!$C53,Backend!$Q$9:$T$52,3,FALSE),MASTER_DATA_NORMALIZED!AU53)</f>
        <v>0</v>
      </c>
      <c r="AV53" s="99" t="e">
        <f>IF(AND(MASTER_DATA_NORMALIZED!AV53=0,AV$22=$L$22),VLOOKUP(MASTER_DATA_PROCESSED!$C53,Backend!$Q$9:$T$52,3,FALSE),MASTER_DATA_NORMALIZED!AV53)</f>
        <v>#N/A</v>
      </c>
      <c r="AW53" s="99">
        <f>IF(AND(MASTER_DATA_NORMALIZED!AW53=0,AW$22=$L$22),VLOOKUP(MASTER_DATA_PROCESSED!$C53,Backend!$Q$9:$T$52,3,FALSE),MASTER_DATA_NORMALIZED!AW53)</f>
        <v>0</v>
      </c>
      <c r="AX53" s="99">
        <f>IF(AND(MASTER_DATA_NORMALIZED!AX53=0,AX$22=$L$22),VLOOKUP(MASTER_DATA_PROCESSED!$C53,Backend!$Q$9:$T$52,3,FALSE),MASTER_DATA_NORMALIZED!AX53)</f>
        <v>0</v>
      </c>
      <c r="AY53" s="99">
        <f>IF(AND(MASTER_DATA_NORMALIZED!AY53=0,AY$22=$L$22),VLOOKUP(MASTER_DATA_PROCESSED!$C53,Backend!$Q$9:$T$52,3,FALSE),MASTER_DATA_NORMALIZED!AY53)</f>
        <v>0</v>
      </c>
      <c r="AZ53" s="99" t="e">
        <f>IF(AND(MASTER_DATA_NORMALIZED!AZ53=0,AZ$22=$L$22),VLOOKUP(MASTER_DATA_PROCESSED!$C53,Backend!$Q$9:$T$52,3,FALSE),MASTER_DATA_NORMALIZED!AZ53)</f>
        <v>#N/A</v>
      </c>
      <c r="BA53" s="99">
        <f>IF(AND(MASTER_DATA_NORMALIZED!BA53=0,BA$22=$L$22),VLOOKUP(MASTER_DATA_PROCESSED!$C53,Backend!$Q$9:$T$52,3,FALSE),MASTER_DATA_NORMALIZED!BA53)</f>
        <v>0</v>
      </c>
      <c r="BB53" s="99">
        <f>IF(AND(MASTER_DATA_NORMALIZED!BB53=0,BB$22=$L$22),VLOOKUP(MASTER_DATA_PROCESSED!$C53,Backend!$Q$9:$T$52,3,FALSE),MASTER_DATA_NORMALIZED!BB53)</f>
        <v>0</v>
      </c>
      <c r="BC53" s="99">
        <f>IF(AND(MASTER_DATA_NORMALIZED!BC53=0,BC$22=$L$22),VLOOKUP(MASTER_DATA_PROCESSED!$C53,Backend!$Q$9:$T$52,3,FALSE),MASTER_DATA_NORMALIZED!BC53)</f>
        <v>0</v>
      </c>
      <c r="BD53" s="99" t="e">
        <f>IF(AND(MASTER_DATA_NORMALIZED!BD53=0,BD$22=$L$22),VLOOKUP(MASTER_DATA_PROCESSED!$C53,Backend!$Q$9:$T$52,3,FALSE),MASTER_DATA_NORMALIZED!BD53)</f>
        <v>#N/A</v>
      </c>
      <c r="BE53" s="99">
        <f>IF(AND(MASTER_DATA_NORMALIZED!BE53=0,BE$22=$L$22),VLOOKUP(MASTER_DATA_PROCESSED!$C53,Backend!$Q$9:$T$52,3,FALSE),MASTER_DATA_NORMALIZED!BE53)</f>
        <v>0</v>
      </c>
      <c r="BF53" s="99">
        <f>IF(AND(MASTER_DATA_NORMALIZED!BF53=0,BF$22=$L$22),VLOOKUP(MASTER_DATA_PROCESSED!$C53,Backend!$Q$9:$T$52,3,FALSE),MASTER_DATA_NORMALIZED!BF53)</f>
        <v>0</v>
      </c>
      <c r="BG53" s="99">
        <f>IF(AND(MASTER_DATA_NORMALIZED!BG53=0,BG$22=$L$22),VLOOKUP(MASTER_DATA_PROCESSED!$C53,Backend!$Q$9:$T$52,3,FALSE),MASTER_DATA_NORMALIZED!BG53)</f>
        <v>0</v>
      </c>
      <c r="BH53" s="99" t="e">
        <f>IF(AND(MASTER_DATA_NORMALIZED!BH53=0,BH$22=$L$22),VLOOKUP(MASTER_DATA_PROCESSED!$C53,Backend!$Q$9:$T$52,3,FALSE),MASTER_DATA_NORMALIZED!BH53)</f>
        <v>#N/A</v>
      </c>
      <c r="BI53" s="99">
        <f>IF(AND(MASTER_DATA_NORMALIZED!BI53=0,BI$22=$L$22),VLOOKUP(MASTER_DATA_PROCESSED!$C53,Backend!$Q$9:$T$52,3,FALSE),MASTER_DATA_NORMALIZED!BI53)</f>
        <v>0</v>
      </c>
      <c r="BJ53" s="99">
        <f>IF(AND(MASTER_DATA_NORMALIZED!BJ53=0,BJ$22=$L$22),VLOOKUP(MASTER_DATA_PROCESSED!$C53,Backend!$Q$9:$T$52,3,FALSE),MASTER_DATA_NORMALIZED!BJ53)</f>
        <v>0</v>
      </c>
      <c r="BK53" s="99">
        <f>IF(AND(MASTER_DATA_NORMALIZED!BK53=0,BK$22=$L$22),VLOOKUP(MASTER_DATA_PROCESSED!$C53,Backend!$Q$9:$T$52,3,FALSE),MASTER_DATA_NORMALIZED!BK53)</f>
        <v>0</v>
      </c>
      <c r="BL53" s="99" t="e">
        <f>IF(AND(MASTER_DATA_NORMALIZED!BL53=0,BL$22=$L$22),VLOOKUP(MASTER_DATA_PROCESSED!$C53,Backend!$Q$9:$T$52,3,FALSE),MASTER_DATA_NORMALIZED!BL53)</f>
        <v>#N/A</v>
      </c>
      <c r="BM53" s="99">
        <f>IF(AND(MASTER_DATA_NORMALIZED!BM53=0,BM$22=$L$22),VLOOKUP(MASTER_DATA_PROCESSED!$C53,Backend!$Q$9:$T$52,3,FALSE),MASTER_DATA_NORMALIZED!BM53)</f>
        <v>0</v>
      </c>
      <c r="BN53" s="99">
        <f>IF(AND(MASTER_DATA_NORMALIZED!BN53=0,BN$22=$L$22),VLOOKUP(MASTER_DATA_PROCESSED!$C53,Backend!$Q$9:$T$52,3,FALSE),MASTER_DATA_NORMALIZED!BN53)</f>
        <v>0</v>
      </c>
      <c r="BO53" s="99">
        <f>IF(AND(MASTER_DATA_NORMALIZED!BO53=0,BO$22=$L$22),VLOOKUP(MASTER_DATA_PROCESSED!$C53,Backend!$Q$9:$T$52,3,FALSE),MASTER_DATA_NORMALIZED!BO53)</f>
        <v>0</v>
      </c>
      <c r="BP53" s="99">
        <f>IF(AND(MASTER_DATA_NORMALIZED!BP53=0,BP$22=$L$22),VLOOKUP(MASTER_DATA_PROCESSED!$C53,Backend!$Q$9:$T$52,3,FALSE),MASTER_DATA_NORMALIZED!BP53)</f>
        <v>1.5069134510529079</v>
      </c>
      <c r="BQ53" s="99">
        <f>IF(AND(MASTER_DATA_NORMALIZED!BQ53=0,BQ$22=$L$22),VLOOKUP(MASTER_DATA_PROCESSED!$C53,Backend!$Q$9:$T$52,3,FALSE),MASTER_DATA_NORMALIZED!BQ53)</f>
        <v>0</v>
      </c>
      <c r="BR53" s="99">
        <f>IF(AND(MASTER_DATA_NORMALIZED!BR53=0,BR$22=$L$22),VLOOKUP(MASTER_DATA_PROCESSED!$C53,Backend!$Q$9:$T$52,3,FALSE),MASTER_DATA_NORMALIZED!BR53)</f>
        <v>0</v>
      </c>
      <c r="BS53" s="99">
        <f>IF(AND(MASTER_DATA_NORMALIZED!BS53=0,BS$22=$L$22),VLOOKUP(MASTER_DATA_PROCESSED!$C53,Backend!$Q$9:$T$52,3,FALSE),MASTER_DATA_NORMALIZED!BS53)</f>
        <v>0</v>
      </c>
      <c r="BT53" s="99">
        <f>IF(AND(MASTER_DATA_NORMALIZED!BT53=0,BT$22=$L$22),VLOOKUP(MASTER_DATA_PROCESSED!$C53,Backend!$Q$9:$T$52,3,FALSE),MASTER_DATA_NORMALIZED!BT53)</f>
        <v>1.1906050313836531</v>
      </c>
      <c r="BU53" s="99">
        <f>IF(AND(MASTER_DATA_NORMALIZED!BU53=0,BU$22=$L$22),VLOOKUP(MASTER_DATA_PROCESSED!$C53,Backend!$Q$9:$T$52,3,FALSE),MASTER_DATA_NORMALIZED!BU53)</f>
        <v>0</v>
      </c>
      <c r="BV53" s="99">
        <f>IF(AND(MASTER_DATA_NORMALIZED!BV53=0,BV$22=$L$22),VLOOKUP(MASTER_DATA_PROCESSED!$C53,Backend!$Q$9:$T$52,3,FALSE),MASTER_DATA_NORMALIZED!BV53)</f>
        <v>0</v>
      </c>
      <c r="BW53" s="99">
        <f>IF(AND(MASTER_DATA_NORMALIZED!BW53=0,BW$22=$L$22),VLOOKUP(MASTER_DATA_PROCESSED!$C53,Backend!$Q$9:$T$52,3,FALSE),MASTER_DATA_NORMALIZED!BW53)</f>
        <v>0</v>
      </c>
      <c r="BX53" s="99">
        <f>IF(AND(MASTER_DATA_NORMALIZED!BX53=0,BX$22=$L$22),VLOOKUP(MASTER_DATA_PROCESSED!$C53,Backend!$Q$9:$T$52,3,FALSE),MASTER_DATA_NORMALIZED!BX53)</f>
        <v>2.2445900381958732</v>
      </c>
      <c r="BY53" s="99">
        <f>IF(AND(MASTER_DATA_NORMALIZED!BY53=0,BY$22=$L$22),VLOOKUP(MASTER_DATA_PROCESSED!$C53,Backend!$Q$9:$T$52,3,FALSE),MASTER_DATA_NORMALIZED!BY53)</f>
        <v>0</v>
      </c>
      <c r="BZ53" s="99">
        <f>IF(AND(MASTER_DATA_NORMALIZED!BZ53=0,BZ$22=$L$22),VLOOKUP(MASTER_DATA_PROCESSED!$C53,Backend!$Q$9:$T$52,3,FALSE),MASTER_DATA_NORMALIZED!BZ53)</f>
        <v>0</v>
      </c>
      <c r="CA53" s="99">
        <f>IF(AND(MASTER_DATA_NORMALIZED!CA53=0,CA$22=$L$22),VLOOKUP(MASTER_DATA_PROCESSED!$C53,Backend!$Q$9:$T$52,3,FALSE),MASTER_DATA_NORMALIZED!CA53)</f>
        <v>0</v>
      </c>
      <c r="CB53" s="99">
        <f>IF(AND(MASTER_DATA_NORMALIZED!CB53=0,CB$22=$L$22),VLOOKUP(MASTER_DATA_PROCESSED!$C53,Backend!$Q$9:$T$52,3,FALSE),MASTER_DATA_NORMALIZED!CB53)</f>
        <v>1.1517035170249297</v>
      </c>
      <c r="CC53" s="99">
        <f>IF(AND(MASTER_DATA_NORMALIZED!CC53=0,CC$22=$L$22),VLOOKUP(MASTER_DATA_PROCESSED!$C53,Backend!$Q$9:$T$52,3,FALSE),MASTER_DATA_NORMALIZED!CC53)</f>
        <v>0</v>
      </c>
      <c r="CD53" s="99">
        <f>IF(AND(MASTER_DATA_NORMALIZED!CD53=0,CD$22=$L$22),VLOOKUP(MASTER_DATA_PROCESSED!$C53,Backend!$Q$9:$T$52,3,FALSE),MASTER_DATA_NORMALIZED!CD53)</f>
        <v>0</v>
      </c>
      <c r="CE53" s="99">
        <f>IF(AND(MASTER_DATA_NORMALIZED!CE53=0,CE$22=$L$22),VLOOKUP(MASTER_DATA_PROCESSED!$C53,Backend!$Q$9:$T$52,3,FALSE),MASTER_DATA_NORMALIZED!CE53)</f>
        <v>0</v>
      </c>
      <c r="CF53" s="99">
        <f>IF(AND(MASTER_DATA_NORMALIZED!CF53=0,CF$22=$L$22),VLOOKUP(MASTER_DATA_PROCESSED!$C53,Backend!$Q$9:$T$52,3,FALSE),MASTER_DATA_NORMALIZED!CF53)</f>
        <v>2.2397625887327792</v>
      </c>
      <c r="CG53" s="99">
        <f>IF(AND(MASTER_DATA_NORMALIZED!CG53=0,CG$22=$L$22),VLOOKUP(MASTER_DATA_PROCESSED!$C53,Backend!$Q$9:$T$52,3,FALSE),MASTER_DATA_NORMALIZED!CG53)</f>
        <v>0</v>
      </c>
      <c r="CH53" s="99">
        <f>IF(AND(MASTER_DATA_NORMALIZED!CH53=0,CH$22=$L$22),VLOOKUP(MASTER_DATA_PROCESSED!$C53,Backend!$Q$9:$T$52,3,FALSE),MASTER_DATA_NORMALIZED!CH53)</f>
        <v>0</v>
      </c>
      <c r="CI53" s="99">
        <f>IF(AND(MASTER_DATA_NORMALIZED!CI53=0,CI$22=$L$22),VLOOKUP(MASTER_DATA_PROCESSED!$C53,Backend!$Q$9:$T$52,3,FALSE),MASTER_DATA_NORMALIZED!CI53)</f>
        <v>0</v>
      </c>
      <c r="CJ53" s="99" t="e">
        <f>IF(AND(MASTER_DATA_NORMALIZED!CJ53=0,CJ$22=$L$22),VLOOKUP(MASTER_DATA_PROCESSED!$C53,Backend!$Q$9:$T$52,3,FALSE),MASTER_DATA_NORMALIZED!CJ53)</f>
        <v>#N/A</v>
      </c>
      <c r="CK53" s="99">
        <f>IF(AND(MASTER_DATA_NORMALIZED!CK53=0,CK$22=$L$22),VLOOKUP(MASTER_DATA_PROCESSED!$C53,Backend!$Q$9:$T$52,3,FALSE),MASTER_DATA_NORMALIZED!CK53)</f>
        <v>0</v>
      </c>
      <c r="CL53" s="99">
        <f>IF(AND(MASTER_DATA_NORMALIZED!CL53=0,CL$22=$L$22),VLOOKUP(MASTER_DATA_PROCESSED!$C53,Backend!$Q$9:$T$52,3,FALSE),MASTER_DATA_NORMALIZED!CL53)</f>
        <v>0</v>
      </c>
      <c r="CM53" s="99">
        <f>IF(AND(MASTER_DATA_NORMALIZED!CM53=0,CM$22=$L$22),VLOOKUP(MASTER_DATA_PROCESSED!$C53,Backend!$Q$9:$T$52,3,FALSE),MASTER_DATA_NORMALIZED!CM53)</f>
        <v>0</v>
      </c>
      <c r="CN53" s="99" t="e">
        <f>IF(AND(MASTER_DATA_NORMALIZED!CN53=0,CN$22=$L$22),VLOOKUP(MASTER_DATA_PROCESSED!$C53,Backend!$Q$9:$T$52,3,FALSE),MASTER_DATA_NORMALIZED!CN53)</f>
        <v>#N/A</v>
      </c>
      <c r="CO53" s="99">
        <f>IF(AND(MASTER_DATA_NORMALIZED!CO53=0,CO$22=$L$22),VLOOKUP(MASTER_DATA_PROCESSED!$C53,Backend!$Q$9:$T$52,3,FALSE),MASTER_DATA_NORMALIZED!CO53)</f>
        <v>0</v>
      </c>
      <c r="CP53" s="99">
        <f>IF(AND(MASTER_DATA_NORMALIZED!CP53=0,CP$22=$L$22),VLOOKUP(MASTER_DATA_PROCESSED!$C53,Backend!$Q$9:$T$52,3,FALSE),MASTER_DATA_NORMALIZED!CP53)</f>
        <v>0</v>
      </c>
      <c r="CQ53" s="99">
        <f>IF(AND(MASTER_DATA_NORMALIZED!CQ53=0,CQ$22=$L$22),VLOOKUP(MASTER_DATA_PROCESSED!$C53,Backend!$Q$9:$T$52,3,FALSE),MASTER_DATA_NORMALIZED!CQ53)</f>
        <v>0</v>
      </c>
      <c r="CR53" s="99" t="e">
        <f>IF(AND(MASTER_DATA_NORMALIZED!CR53=0,CR$22=$L$22),VLOOKUP(MASTER_DATA_PROCESSED!$C53,Backend!$Q$9:$T$52,3,FALSE),MASTER_DATA_NORMALIZED!CR53)</f>
        <v>#N/A</v>
      </c>
      <c r="CS53" s="99">
        <f>IF(AND(MASTER_DATA_NORMALIZED!CS53=0,CS$22=$L$22),VLOOKUP(MASTER_DATA_PROCESSED!$C53,Backend!$Q$9:$T$52,3,FALSE),MASTER_DATA_NORMALIZED!CS53)</f>
        <v>0</v>
      </c>
      <c r="CT53" s="99">
        <f>IF(AND(MASTER_DATA_NORMALIZED!CT53=0,CT$22=$L$22),VLOOKUP(MASTER_DATA_PROCESSED!$C53,Backend!$Q$9:$T$52,3,FALSE),MASTER_DATA_NORMALIZED!CT53)</f>
        <v>0</v>
      </c>
      <c r="CU53" s="99">
        <f>IF(AND(MASTER_DATA_NORMALIZED!CU53=0,CU$22=$L$22),VLOOKUP(MASTER_DATA_PROCESSED!$C53,Backend!$Q$9:$T$52,3,FALSE),MASTER_DATA_NORMALIZED!CU53)</f>
        <v>0</v>
      </c>
      <c r="CV53" s="99">
        <f>IF(AND(MASTER_DATA_NORMALIZED!CV53=0,CV$22=$L$22),VLOOKUP(MASTER_DATA_PROCESSED!$C53,Backend!$Q$9:$T$52,3,FALSE),MASTER_DATA_NORMALIZED!CV53)</f>
        <v>2.8030118503528776</v>
      </c>
      <c r="CW53" s="99">
        <f>IF(AND(MASTER_DATA_NORMALIZED!CW53=0,CW$22=$L$22),VLOOKUP(MASTER_DATA_PROCESSED!$C53,Backend!$Q$9:$T$52,3,FALSE),MASTER_DATA_NORMALIZED!CW53)</f>
        <v>0</v>
      </c>
      <c r="CX53" s="99">
        <f>IF(AND(MASTER_DATA_NORMALIZED!CX53=0,CX$22=$L$22),VLOOKUP(MASTER_DATA_PROCESSED!$C53,Backend!$Q$9:$T$52,3,FALSE),MASTER_DATA_NORMALIZED!CX53)</f>
        <v>0</v>
      </c>
      <c r="CY53" s="99">
        <f>IF(AND(MASTER_DATA_NORMALIZED!CY53=0,CY$22=$L$22),VLOOKUP(MASTER_DATA_PROCESSED!$C53,Backend!$Q$9:$T$52,3,FALSE),MASTER_DATA_NORMALIZED!CY53)</f>
        <v>0</v>
      </c>
      <c r="CZ53" s="99">
        <f>IF(AND(MASTER_DATA_NORMALIZED!CZ53=0,CZ$22=$L$22),VLOOKUP(MASTER_DATA_PROCESSED!$C53,Backend!$Q$9:$T$52,3,FALSE),MASTER_DATA_NORMALIZED!CZ53)</f>
        <v>1.8503521849858182</v>
      </c>
      <c r="DA53" s="99" t="e">
        <f>IF(AND(MASTER_DATA_NORMALIZED!DA53=0,DA$22=$L$22),VLOOKUP(MASTER_DATA_PROCESSED!$C53,Backend!$Q$9:$T$52,3,FALSE),MASTER_DATA_NORMALIZED!DA53)</f>
        <v>#DIV/0!</v>
      </c>
      <c r="DB53" s="99" t="e">
        <f>IF(AND(MASTER_DATA_NORMALIZED!DB53=0,DB$22=$L$22),VLOOKUP(MASTER_DATA_PROCESSED!$C53,Backend!$Q$9:$T$52,3,FALSE),MASTER_DATA_NORMALIZED!DB53)</f>
        <v>#DIV/0!</v>
      </c>
      <c r="DC53" s="99" t="e">
        <f>IF(AND(MASTER_DATA_NORMALIZED!DC53=0,DC$22=$L$22),VLOOKUP(MASTER_DATA_PROCESSED!$C53,Backend!$Q$9:$T$52,3,FALSE),MASTER_DATA_NORMALIZED!DC53)</f>
        <v>#DIV/0!</v>
      </c>
      <c r="DD53" s="99" t="e">
        <f>IF(AND(MASTER_DATA_NORMALIZED!DD53=0,DD$22=$L$22),VLOOKUP(MASTER_DATA_PROCESSED!$C53,Backend!$Q$9:$T$52,3,FALSE),MASTER_DATA_NORMALIZED!DD53)</f>
        <v>#N/A</v>
      </c>
      <c r="DE53" s="99">
        <f>IF(AND(MASTER_DATA_NORMALIZED!DE53=0,DE$22=$L$22),VLOOKUP(MASTER_DATA_PROCESSED!$C53,Backend!$Q$9:$T$52,3,FALSE),MASTER_DATA_NORMALIZED!DE53)</f>
        <v>0</v>
      </c>
      <c r="DF53" s="99">
        <f>IF(AND(MASTER_DATA_NORMALIZED!DF53=0,DF$22=$L$22),VLOOKUP(MASTER_DATA_PROCESSED!$C53,Backend!$Q$9:$T$52,3,FALSE),MASTER_DATA_NORMALIZED!DF53)</f>
        <v>0</v>
      </c>
      <c r="DG53" s="99">
        <f>IF(AND(MASTER_DATA_NORMALIZED!DG53=0,DG$22=$L$22),VLOOKUP(MASTER_DATA_PROCESSED!$C53,Backend!$Q$9:$T$52,3,FALSE),MASTER_DATA_NORMALIZED!DG53)</f>
        <v>0</v>
      </c>
      <c r="DH53" s="99" t="e">
        <f>IF(AND(MASTER_DATA_NORMALIZED!DH53=0,DH$22=$L$22),VLOOKUP(MASTER_DATA_PROCESSED!$C53,Backend!$Q$9:$T$52,3,FALSE),MASTER_DATA_NORMALIZED!DH53)</f>
        <v>#N/A</v>
      </c>
      <c r="DI53" s="99">
        <f>IF(AND(MASTER_DATA_NORMALIZED!DI53=0,DI$22=$L$22),VLOOKUP(MASTER_DATA_PROCESSED!$C53,Backend!$Q$9:$T$52,3,FALSE),MASTER_DATA_NORMALIZED!DI53)</f>
        <v>0</v>
      </c>
      <c r="DJ53" s="99">
        <f>IF(AND(MASTER_DATA_NORMALIZED!DJ53=0,DJ$22=$L$22),VLOOKUP(MASTER_DATA_PROCESSED!$C53,Backend!$Q$9:$T$52,3,FALSE),MASTER_DATA_NORMALIZED!DJ53)</f>
        <v>0</v>
      </c>
      <c r="DK53" s="99">
        <f>IF(AND(MASTER_DATA_NORMALIZED!DK53=0,DK$22=$L$22),VLOOKUP(MASTER_DATA_PROCESSED!$C53,Backend!$Q$9:$T$52,3,FALSE),MASTER_DATA_NORMALIZED!DK53)</f>
        <v>0</v>
      </c>
      <c r="DL53" s="99" t="e">
        <f>IF(AND(MASTER_DATA_NORMALIZED!DL53=0,DL$22=$L$22),VLOOKUP(MASTER_DATA_PROCESSED!$C53,Backend!$Q$9:$T$52,3,FALSE),MASTER_DATA_NORMALIZED!DL53)</f>
        <v>#N/A</v>
      </c>
      <c r="DM53" s="99">
        <f>IF(AND(MASTER_DATA_NORMALIZED!DM53=0,DM$22=$L$22),VLOOKUP(MASTER_DATA_PROCESSED!$C53,Backend!$Q$9:$T$52,3,FALSE),MASTER_DATA_NORMALIZED!DM53)</f>
        <v>0</v>
      </c>
      <c r="DN53" s="99">
        <f>IF(AND(MASTER_DATA_NORMALIZED!DN53=0,DN$22=$L$22),VLOOKUP(MASTER_DATA_PROCESSED!$C53,Backend!$Q$9:$T$52,3,FALSE),MASTER_DATA_NORMALIZED!DN53)</f>
        <v>0</v>
      </c>
      <c r="DO53" s="99">
        <f>IF(AND(MASTER_DATA_NORMALIZED!DO53=0,DO$22=$L$22),VLOOKUP(MASTER_DATA_PROCESSED!$C53,Backend!$Q$9:$T$52,3,FALSE),MASTER_DATA_NORMALIZED!DO53)</f>
        <v>0</v>
      </c>
      <c r="DP53" s="99" t="e">
        <f>IF(AND(MASTER_DATA_NORMALIZED!DP53=0,DP$22=$L$22),VLOOKUP(MASTER_DATA_PROCESSED!$C53,Backend!$Q$9:$T$52,3,FALSE),MASTER_DATA_NORMALIZED!DP53)</f>
        <v>#N/A</v>
      </c>
      <c r="DQ53" s="99">
        <f>IF(AND(MASTER_DATA_NORMALIZED!DQ53=0,DQ$22=$L$22),VLOOKUP(MASTER_DATA_PROCESSED!$C53,Backend!$Q$9:$T$52,3,FALSE),MASTER_DATA_NORMALIZED!DQ53)</f>
        <v>0</v>
      </c>
      <c r="DR53" s="99">
        <f>IF(AND(MASTER_DATA_NORMALIZED!DR53=0,DR$22=$L$22),VLOOKUP(MASTER_DATA_PROCESSED!$C53,Backend!$Q$9:$T$52,3,FALSE),MASTER_DATA_NORMALIZED!DR53)</f>
        <v>0</v>
      </c>
      <c r="DS53" s="99">
        <f>IF(AND(MASTER_DATA_NORMALIZED!DS53=0,DS$22=$L$22),VLOOKUP(MASTER_DATA_PROCESSED!$C53,Backend!$Q$9:$T$52,3,FALSE),MASTER_DATA_NORMALIZED!DS53)</f>
        <v>0</v>
      </c>
      <c r="DT53" s="99" t="e">
        <f>IF(AND(MASTER_DATA_NORMALIZED!DT53=0,DT$22=$L$22),VLOOKUP(MASTER_DATA_PROCESSED!$C53,Backend!$Q$9:$T$52,3,FALSE),MASTER_DATA_NORMALIZED!DT53)</f>
        <v>#N/A</v>
      </c>
      <c r="DU53" s="99">
        <f>IF(AND(MASTER_DATA_NORMALIZED!DU53=0,DU$22=$L$22),VLOOKUP(MASTER_DATA_PROCESSED!$C53,Backend!$Q$9:$T$52,3,FALSE),MASTER_DATA_NORMALIZED!DU53)</f>
        <v>0</v>
      </c>
      <c r="DV53" s="99">
        <f>IF(AND(MASTER_DATA_NORMALIZED!DV53=0,DV$22=$L$22),VLOOKUP(MASTER_DATA_PROCESSED!$C53,Backend!$Q$9:$T$52,3,FALSE),MASTER_DATA_NORMALIZED!DV53)</f>
        <v>0</v>
      </c>
      <c r="DW53" s="99">
        <f>IF(AND(MASTER_DATA_NORMALIZED!DW53=0,DW$22=$L$22),VLOOKUP(MASTER_DATA_PROCESSED!$C53,Backend!$Q$9:$T$52,3,FALSE),MASTER_DATA_NORMALIZED!DW53)</f>
        <v>0</v>
      </c>
      <c r="DX53" s="99" t="e">
        <f>IF(AND(MASTER_DATA_NORMALIZED!DX53=0,DX$22=$L$22),VLOOKUP(MASTER_DATA_PROCESSED!$C53,Backend!$Q$9:$T$52,3,FALSE),MASTER_DATA_NORMALIZED!DX53)</f>
        <v>#N/A</v>
      </c>
      <c r="DY53" s="99">
        <f>IF(AND(MASTER_DATA_NORMALIZED!DY53=0,DY$22=$L$22),VLOOKUP(MASTER_DATA_PROCESSED!$C53,Backend!$Q$9:$T$52,3,FALSE),MASTER_DATA_NORMALIZED!DY53)</f>
        <v>0</v>
      </c>
      <c r="DZ53" s="99">
        <f>IF(AND(MASTER_DATA_NORMALIZED!DZ53=0,DZ$22=$L$22),VLOOKUP(MASTER_DATA_PROCESSED!$C53,Backend!$Q$9:$T$52,3,FALSE),MASTER_DATA_NORMALIZED!DZ53)</f>
        <v>0</v>
      </c>
      <c r="EA53" s="99">
        <f>IF(AND(MASTER_DATA_NORMALIZED!EA53=0,EA$22=$L$22),VLOOKUP(MASTER_DATA_PROCESSED!$C53,Backend!$Q$9:$T$52,3,FALSE),MASTER_DATA_NORMALIZED!EA53)</f>
        <v>0</v>
      </c>
      <c r="EB53" s="99" t="e">
        <f>IF(AND(MASTER_DATA_NORMALIZED!EB53=0,EB$22=$L$22),VLOOKUP(MASTER_DATA_PROCESSED!$C53,Backend!$Q$9:$T$52,3,FALSE),MASTER_DATA_NORMALIZED!EB53)</f>
        <v>#N/A</v>
      </c>
      <c r="EC53" s="99" t="e">
        <f>IF(AND(MASTER_DATA_NORMALIZED!EC53=0,EC$22=$L$22),VLOOKUP(MASTER_DATA_PROCESSED!$C53,Backend!$Q$9:$T$52,3,FALSE),MASTER_DATA_NORMALIZED!EC53)</f>
        <v>#DIV/0!</v>
      </c>
      <c r="ED53" s="99" t="e">
        <f>IF(AND(MASTER_DATA_NORMALIZED!ED53=0,ED$22=$L$22),VLOOKUP(MASTER_DATA_PROCESSED!$C53,Backend!$Q$9:$T$52,3,FALSE),MASTER_DATA_NORMALIZED!ED53)</f>
        <v>#DIV/0!</v>
      </c>
      <c r="EE53" s="99" t="e">
        <f>IF(AND(MASTER_DATA_NORMALIZED!EE53=0,EE$22=$L$22),VLOOKUP(MASTER_DATA_PROCESSED!$C53,Backend!$Q$9:$T$52,3,FALSE),MASTER_DATA_NORMALIZED!EE53)</f>
        <v>#DIV/0!</v>
      </c>
      <c r="EF53" s="99" t="e">
        <f>IF(AND(MASTER_DATA_NORMALIZED!EF53=0,EF$22=$L$22),VLOOKUP(MASTER_DATA_PROCESSED!$C53,Backend!$Q$9:$T$52,3,FALSE),MASTER_DATA_NORMALIZED!EF53)</f>
        <v>#VALUE!</v>
      </c>
      <c r="EG53" s="99">
        <f>IF(AND(MASTER_DATA_NORMALIZED!EG53=0,EG$22=$L$22),VLOOKUP(MASTER_DATA_PROCESSED!$C53,Backend!$Q$9:$T$52,3,FALSE),MASTER_DATA_NORMALIZED!EG53)</f>
        <v>0</v>
      </c>
      <c r="EH53" s="99">
        <f>IF(AND(MASTER_DATA_NORMALIZED!EH53=0,EH$22=$L$22),VLOOKUP(MASTER_DATA_PROCESSED!$C53,Backend!$Q$9:$T$52,3,FALSE),MASTER_DATA_NORMALIZED!EH53)</f>
        <v>0</v>
      </c>
      <c r="EI53" s="99">
        <f>IF(AND(MASTER_DATA_NORMALIZED!EI53=0,EI$22=$L$22),VLOOKUP(MASTER_DATA_PROCESSED!$C53,Backend!$Q$9:$T$52,3,FALSE),MASTER_DATA_NORMALIZED!EI53)</f>
        <v>0</v>
      </c>
      <c r="EJ53" s="99" t="e">
        <f>IF(AND(MASTER_DATA_NORMALIZED!EJ53=0,EJ$22=$L$22),VLOOKUP(MASTER_DATA_PROCESSED!$C53,Backend!$Q$9:$T$52,3,FALSE),MASTER_DATA_NORMALIZED!EJ53)</f>
        <v>#N/A</v>
      </c>
      <c r="EK53" s="99">
        <f>IF(AND(MASTER_DATA_NORMALIZED!EK53=0,EK$22=$L$22),VLOOKUP(MASTER_DATA_PROCESSED!$C53,Backend!$Q$9:$T$52,3,FALSE),MASTER_DATA_NORMALIZED!EK53)</f>
        <v>0</v>
      </c>
      <c r="EL53" s="99">
        <f>IF(AND(MASTER_DATA_NORMALIZED!EL53=0,EL$22=$L$22),VLOOKUP(MASTER_DATA_PROCESSED!$C53,Backend!$Q$9:$T$52,3,FALSE),MASTER_DATA_NORMALIZED!EL53)</f>
        <v>0</v>
      </c>
      <c r="EM53" s="99">
        <f>IF(AND(MASTER_DATA_NORMALIZED!EM53=0,EM$22=$L$22),VLOOKUP(MASTER_DATA_PROCESSED!$C53,Backend!$Q$9:$T$52,3,FALSE),MASTER_DATA_NORMALIZED!EM53)</f>
        <v>0</v>
      </c>
      <c r="EN53" s="99" t="e">
        <f>IF(AND(MASTER_DATA_NORMALIZED!EN53=0,EN$22=$L$22),VLOOKUP(MASTER_DATA_PROCESSED!$C53,Backend!$Q$9:$T$52,3,FALSE),MASTER_DATA_NORMALIZED!EN53)</f>
        <v>#N/A</v>
      </c>
      <c r="EO53" s="99">
        <f>IF(AND(MASTER_DATA_NORMALIZED!EO53=0,EO$22=$L$22),VLOOKUP(MASTER_DATA_PROCESSED!$C53,Backend!$Q$9:$T$52,3,FALSE),MASTER_DATA_NORMALIZED!EO53)</f>
        <v>0</v>
      </c>
      <c r="EP53" s="99">
        <f>IF(AND(MASTER_DATA_NORMALIZED!EP53=0,EP$22=$L$22),VLOOKUP(MASTER_DATA_PROCESSED!$C53,Backend!$Q$9:$T$52,3,FALSE),MASTER_DATA_NORMALIZED!EP53)</f>
        <v>0</v>
      </c>
      <c r="EQ53" s="99">
        <f>IF(AND(MASTER_DATA_NORMALIZED!EQ53=0,EQ$22=$L$22),VLOOKUP(MASTER_DATA_PROCESSED!$C53,Backend!$Q$9:$T$52,3,FALSE),MASTER_DATA_NORMALIZED!EQ53)</f>
        <v>0</v>
      </c>
      <c r="ER53" s="99">
        <f>IF(AND(MASTER_DATA_NORMALIZED!ER53=0,ER$22=$L$22),VLOOKUP(MASTER_DATA_PROCESSED!$C53,Backend!$Q$9:$T$52,3,FALSE),MASTER_DATA_NORMALIZED!ER53)</f>
        <v>1.0293369062452393</v>
      </c>
      <c r="ES53" s="99">
        <f>IF(AND(MASTER_DATA_NORMALIZED!ES53=0,ES$22=$L$22),VLOOKUP(MASTER_DATA_PROCESSED!$C53,Backend!$Q$9:$T$52,3,FALSE),MASTER_DATA_NORMALIZED!ES53)</f>
        <v>0</v>
      </c>
      <c r="ET53" s="99">
        <f>IF(AND(MASTER_DATA_NORMALIZED!ET53=0,ET$22=$L$22),VLOOKUP(MASTER_DATA_PROCESSED!$C53,Backend!$Q$9:$T$52,3,FALSE),MASTER_DATA_NORMALIZED!ET53)</f>
        <v>0</v>
      </c>
      <c r="EU53" s="99">
        <f>IF(AND(MASTER_DATA_NORMALIZED!EU53=0,EU$22=$L$22),VLOOKUP(MASTER_DATA_PROCESSED!$C53,Backend!$Q$9:$T$52,3,FALSE),MASTER_DATA_NORMALIZED!EU53)</f>
        <v>0</v>
      </c>
      <c r="EV53" s="99">
        <f>IF(AND(MASTER_DATA_NORMALIZED!EV53=0,EV$22=$L$22),VLOOKUP(MASTER_DATA_PROCESSED!$C53,Backend!$Q$9:$T$52,3,FALSE),MASTER_DATA_NORMALIZED!EV53)</f>
        <v>1.0293369062452393</v>
      </c>
      <c r="EW53" s="99">
        <f>IF(AND(MASTER_DATA_NORMALIZED!EW53=0,EW$22=$L$22),VLOOKUP(MASTER_DATA_PROCESSED!$C53,Backend!$Q$9:$T$52,3,FALSE),MASTER_DATA_NORMALIZED!EW53)</f>
        <v>0</v>
      </c>
      <c r="EX53" s="99">
        <f>IF(AND(MASTER_DATA_NORMALIZED!EX53=0,EX$22=$L$22),VLOOKUP(MASTER_DATA_PROCESSED!$C53,Backend!$Q$9:$T$52,3,FALSE),MASTER_DATA_NORMALIZED!EX53)</f>
        <v>0</v>
      </c>
      <c r="EY53" s="99">
        <f>IF(AND(MASTER_DATA_NORMALIZED!EY53=0,EY$22=$L$22),VLOOKUP(MASTER_DATA_PROCESSED!$C53,Backend!$Q$9:$T$52,3,FALSE),MASTER_DATA_NORMALIZED!EY53)</f>
        <v>0</v>
      </c>
      <c r="EZ53" s="99">
        <f>IF(AND(MASTER_DATA_NORMALIZED!EZ53=0,EZ$22=$L$22),VLOOKUP(MASTER_DATA_PROCESSED!$C53,Backend!$Q$9:$T$52,3,FALSE),MASTER_DATA_NORMALIZED!EZ53)</f>
        <v>0.16694275021713637</v>
      </c>
      <c r="FA53" s="99">
        <f>IF(AND(MASTER_DATA_NORMALIZED!FA53=0,FA$22=$L$22),VLOOKUP(MASTER_DATA_PROCESSED!$C53,Backend!$Q$9:$T$52,3,FALSE),MASTER_DATA_NORMALIZED!FA53)</f>
        <v>0</v>
      </c>
      <c r="FB53" s="99">
        <f>IF(AND(MASTER_DATA_NORMALIZED!FB53=0,FB$22=$L$22),VLOOKUP(MASTER_DATA_PROCESSED!$C53,Backend!$Q$9:$T$52,3,FALSE),MASTER_DATA_NORMALIZED!FB53)</f>
        <v>0</v>
      </c>
      <c r="FC53" s="99">
        <f>IF(AND(MASTER_DATA_NORMALIZED!FC53=0,FC$22=$L$22),VLOOKUP(MASTER_DATA_PROCESSED!$C53,Backend!$Q$9:$T$52,3,FALSE),MASTER_DATA_NORMALIZED!FC53)</f>
        <v>0</v>
      </c>
      <c r="FD53" s="99">
        <f>IF(AND(MASTER_DATA_NORMALIZED!FD53=0,FD$22=$L$22),VLOOKUP(MASTER_DATA_PROCESSED!$C53,Backend!$Q$9:$T$52,3,FALSE),MASTER_DATA_NORMALIZED!FD53)</f>
        <v>0.16251064180429201</v>
      </c>
      <c r="FE53" s="99">
        <f>IF(AND(MASTER_DATA_NORMALIZED!FE53=0,FE$22=$L$22),VLOOKUP(MASTER_DATA_PROCESSED!$C53,Backend!$Q$9:$T$52,3,FALSE),MASTER_DATA_NORMALIZED!FE53)</f>
        <v>0</v>
      </c>
      <c r="FF53" s="99">
        <f>IF(AND(MASTER_DATA_NORMALIZED!FF53=0,FF$22=$L$22),VLOOKUP(MASTER_DATA_PROCESSED!$C53,Backend!$Q$9:$T$52,3,FALSE),MASTER_DATA_NORMALIZED!FF53)</f>
        <v>0</v>
      </c>
      <c r="FG53" s="99">
        <f>IF(AND(MASTER_DATA_NORMALIZED!FG53=0,FG$22=$L$22),VLOOKUP(MASTER_DATA_PROCESSED!$C53,Backend!$Q$9:$T$52,3,FALSE),MASTER_DATA_NORMALIZED!FG53)</f>
        <v>0</v>
      </c>
      <c r="FH53" s="99">
        <f>IF(AND(MASTER_DATA_NORMALIZED!FH53=0,FH$22=$L$22),VLOOKUP(MASTER_DATA_PROCESSED!$C53,Backend!$Q$9:$T$52,3,FALSE),MASTER_DATA_NORMALIZED!FH53)</f>
        <v>0.1580785333914477</v>
      </c>
      <c r="FI53" s="99">
        <f>IF(AND(MASTER_DATA_NORMALIZED!FI53=0,FI$22=$L$22),VLOOKUP(MASTER_DATA_PROCESSED!$C53,Backend!$Q$9:$T$52,3,FALSE),MASTER_DATA_NORMALIZED!FI53)</f>
        <v>0</v>
      </c>
      <c r="FJ53" s="99">
        <f>IF(AND(MASTER_DATA_NORMALIZED!FJ53=0,FJ$22=$L$22),VLOOKUP(MASTER_DATA_PROCESSED!$C53,Backend!$Q$9:$T$52,3,FALSE),MASTER_DATA_NORMALIZED!FJ53)</f>
        <v>0</v>
      </c>
      <c r="FK53" s="99">
        <f>IF(AND(MASTER_DATA_NORMALIZED!FK53=0,FK$22=$L$22),VLOOKUP(MASTER_DATA_PROCESSED!$C53,Backend!$Q$9:$T$52,3,FALSE),MASTER_DATA_NORMALIZED!FK53)</f>
        <v>0</v>
      </c>
      <c r="FL53" s="99">
        <f>IF(AND(MASTER_DATA_NORMALIZED!FL53=0,FL$22=$L$22),VLOOKUP(MASTER_DATA_PROCESSED!$C53,Backend!$Q$9:$T$52,3,FALSE),MASTER_DATA_NORMALIZED!FL53)</f>
        <v>0.1580785333914477</v>
      </c>
      <c r="FM53" s="99">
        <f>IF(AND(MASTER_DATA_NORMALIZED!FM53=0,FM$22=$L$22),VLOOKUP(MASTER_DATA_PROCESSED!$C53,Backend!$Q$9:$T$52,3,FALSE),MASTER_DATA_NORMALIZED!FM53)</f>
        <v>0</v>
      </c>
      <c r="FN53" s="99">
        <f>IF(AND(MASTER_DATA_NORMALIZED!FN53=0,FN$22=$L$22),VLOOKUP(MASTER_DATA_PROCESSED!$C53,Backend!$Q$9:$T$52,3,FALSE),MASTER_DATA_NORMALIZED!FN53)</f>
        <v>0</v>
      </c>
      <c r="FO53" s="99">
        <f>IF(AND(MASTER_DATA_NORMALIZED!FO53=0,FO$22=$L$22),VLOOKUP(MASTER_DATA_PROCESSED!$C53,Backend!$Q$9:$T$52,3,FALSE),MASTER_DATA_NORMALIZED!FO53)</f>
        <v>0</v>
      </c>
      <c r="FP53" s="99" t="e">
        <f>IF(AND(MASTER_DATA_NORMALIZED!FP53=0,FP$22=$L$22),VLOOKUP(MASTER_DATA_PROCESSED!$C53,Backend!$Q$9:$T$52,3,FALSE),MASTER_DATA_NORMALIZED!FP53)</f>
        <v>#N/A</v>
      </c>
      <c r="FQ53" s="99">
        <f>IF(AND(MASTER_DATA_NORMALIZED!FQ53=0,FQ$22=$L$22),VLOOKUP(MASTER_DATA_PROCESSED!$C53,Backend!$Q$9:$T$52,3,FALSE),MASTER_DATA_NORMALIZED!FQ53)</f>
        <v>0</v>
      </c>
      <c r="FR53" s="99">
        <f>IF(AND(MASTER_DATA_NORMALIZED!FR53=0,FR$22=$L$22),VLOOKUP(MASTER_DATA_PROCESSED!$C53,Backend!$Q$9:$T$52,3,FALSE),MASTER_DATA_NORMALIZED!FR53)</f>
        <v>0</v>
      </c>
      <c r="FS53" s="99">
        <f>IF(AND(MASTER_DATA_NORMALIZED!FS53=0,FS$22=$L$22),VLOOKUP(MASTER_DATA_PROCESSED!$C53,Backend!$Q$9:$T$52,3,FALSE),MASTER_DATA_NORMALIZED!FS53)</f>
        <v>0</v>
      </c>
      <c r="FT53" s="99" t="e">
        <f>IF(AND(MASTER_DATA_NORMALIZED!FT53=0,FT$22=$L$22),VLOOKUP(MASTER_DATA_PROCESSED!$C53,Backend!$Q$9:$T$52,3,FALSE),MASTER_DATA_NORMALIZED!FT53)</f>
        <v>#N/A</v>
      </c>
      <c r="FU53" s="99">
        <f>IF(AND(MASTER_DATA_NORMALIZED!FU53=0,FU$22=$L$22),VLOOKUP(MASTER_DATA_PROCESSED!$C53,Backend!$Q$9:$T$52,3,FALSE),MASTER_DATA_NORMALIZED!FU53)</f>
        <v>0</v>
      </c>
      <c r="FV53" s="99">
        <f>IF(AND(MASTER_DATA_NORMALIZED!FV53=0,FV$22=$L$22),VLOOKUP(MASTER_DATA_PROCESSED!$C53,Backend!$Q$9:$T$52,3,FALSE),MASTER_DATA_NORMALIZED!FV53)</f>
        <v>0</v>
      </c>
      <c r="FW53" s="99">
        <f>IF(AND(MASTER_DATA_NORMALIZED!FW53=0,FW$22=$L$22),VLOOKUP(MASTER_DATA_PROCESSED!$C53,Backend!$Q$9:$T$52,3,FALSE),MASTER_DATA_NORMALIZED!FW53)</f>
        <v>0</v>
      </c>
      <c r="FX53" s="99" t="e">
        <f>IF(AND(MASTER_DATA_NORMALIZED!FX53=0,FX$22=$L$22),VLOOKUP(MASTER_DATA_PROCESSED!$C53,Backend!$Q$9:$T$52,3,FALSE),MASTER_DATA_NORMALIZED!FX53)</f>
        <v>#N/A</v>
      </c>
      <c r="FY53" s="99">
        <f>IF(AND(MASTER_DATA_NORMALIZED!FY53=0,FY$22=$L$22),VLOOKUP(MASTER_DATA_PROCESSED!$C53,Backend!$Q$9:$T$52,3,FALSE),MASTER_DATA_NORMALIZED!FY53)</f>
        <v>0</v>
      </c>
      <c r="FZ53" s="99">
        <f>IF(AND(MASTER_DATA_NORMALIZED!FZ53=0,FZ$22=$L$22),VLOOKUP(MASTER_DATA_PROCESSED!$C53,Backend!$Q$9:$T$52,3,FALSE),MASTER_DATA_NORMALIZED!FZ53)</f>
        <v>0</v>
      </c>
      <c r="GA53" s="99">
        <f>IF(AND(MASTER_DATA_NORMALIZED!GA53=0,GA$22=$L$22),VLOOKUP(MASTER_DATA_PROCESSED!$C53,Backend!$Q$9:$T$52,3,FALSE),MASTER_DATA_NORMALIZED!GA53)</f>
        <v>0</v>
      </c>
      <c r="GB53" s="99" t="e">
        <f>IF(AND(MASTER_DATA_NORMALIZED!GB53=0,GB$22=$L$22),VLOOKUP(MASTER_DATA_PROCESSED!$C53,Backend!$Q$9:$T$52,3,FALSE),MASTER_DATA_NORMALIZED!GB53)</f>
        <v>#N/A</v>
      </c>
      <c r="GC53" s="99">
        <f>IF(AND(MASTER_DATA_NORMALIZED!GC53=0,GC$22=$L$22),VLOOKUP(MASTER_DATA_PROCESSED!$C53,Backend!$Q$9:$T$52,3,FALSE),MASTER_DATA_NORMALIZED!GC53)</f>
        <v>0</v>
      </c>
      <c r="GD53" s="99">
        <f>IF(AND(MASTER_DATA_NORMALIZED!GD53=0,GD$22=$L$22),VLOOKUP(MASTER_DATA_PROCESSED!$C53,Backend!$Q$9:$T$52,3,FALSE),MASTER_DATA_NORMALIZED!GD53)</f>
        <v>0</v>
      </c>
      <c r="GE53" s="99">
        <f>IF(AND(MASTER_DATA_NORMALIZED!GE53=0,GE$22=$L$22),VLOOKUP(MASTER_DATA_PROCESSED!$C53,Backend!$Q$9:$T$52,3,FALSE),MASTER_DATA_NORMALIZED!GE53)</f>
        <v>0</v>
      </c>
      <c r="GF53" s="99" t="e">
        <f>IF(AND(MASTER_DATA_NORMALIZED!GF53=0,GF$22=$L$22),VLOOKUP(MASTER_DATA_PROCESSED!$C53,Backend!$Q$9:$T$52,3,FALSE),MASTER_DATA_NORMALIZED!GF53)</f>
        <v>#N/A</v>
      </c>
      <c r="GG53" s="99">
        <f>IF(AND(MASTER_DATA_NORMALIZED!GG53=0,GG$22=$L$22),VLOOKUP(MASTER_DATA_PROCESSED!$C53,Backend!$Q$9:$T$52,3,FALSE),MASTER_DATA_NORMALIZED!GG53)</f>
        <v>0</v>
      </c>
      <c r="GH53" s="99">
        <f>IF(AND(MASTER_DATA_NORMALIZED!GH53=0,GH$22=$L$22),VLOOKUP(MASTER_DATA_PROCESSED!$C53,Backend!$Q$9:$T$52,3,FALSE),MASTER_DATA_NORMALIZED!GH53)</f>
        <v>0</v>
      </c>
      <c r="GI53" s="99">
        <f>IF(AND(MASTER_DATA_NORMALIZED!GI53=0,GI$22=$L$22),VLOOKUP(MASTER_DATA_PROCESSED!$C53,Backend!$Q$9:$T$52,3,FALSE),MASTER_DATA_NORMALIZED!GI53)</f>
        <v>0</v>
      </c>
      <c r="GJ53" s="99" t="e">
        <f>IF(AND(MASTER_DATA_NORMALIZED!GJ53=0,GJ$22=$L$22),VLOOKUP(MASTER_DATA_PROCESSED!$C53,Backend!$Q$9:$T$52,3,FALSE),MASTER_DATA_NORMALIZED!GJ53)</f>
        <v>#N/A</v>
      </c>
      <c r="GK53" s="99">
        <f>IF(AND(MASTER_DATA_NORMALIZED!GK53=0,GK$22=$L$22),VLOOKUP(MASTER_DATA_PROCESSED!$C53,Backend!$Q$9:$T$52,3,FALSE),MASTER_DATA_NORMALIZED!GK53)</f>
        <v>0</v>
      </c>
      <c r="GL53" s="99">
        <f>IF(AND(MASTER_DATA_NORMALIZED!GL53=0,GL$22=$L$22),VLOOKUP(MASTER_DATA_PROCESSED!$C53,Backend!$Q$9:$T$52,3,FALSE),MASTER_DATA_NORMALIZED!GL53)</f>
        <v>0</v>
      </c>
      <c r="GM53" s="99">
        <f>IF(AND(MASTER_DATA_NORMALIZED!GM53=0,GM$22=$L$22),VLOOKUP(MASTER_DATA_PROCESSED!$C53,Backend!$Q$9:$T$52,3,FALSE),MASTER_DATA_NORMALIZED!GM53)</f>
        <v>0</v>
      </c>
      <c r="GN53" s="99" t="e">
        <f>IF(AND(MASTER_DATA_NORMALIZED!GN53=0,GN$22=$L$22),VLOOKUP(MASTER_DATA_PROCESSED!$C53,Backend!$Q$9:$T$52,3,FALSE),MASTER_DATA_NORMALIZED!GN53)</f>
        <v>#N/A</v>
      </c>
      <c r="GO53" s="99">
        <f>IF(AND(MASTER_DATA_NORMALIZED!GO53=0,GO$22=$L$22),VLOOKUP(MASTER_DATA_PROCESSED!$C53,Backend!$Q$9:$T$52,3,FALSE),MASTER_DATA_NORMALIZED!GO53)</f>
        <v>0</v>
      </c>
      <c r="GP53" s="99">
        <f>IF(AND(MASTER_DATA_NORMALIZED!GP53=0,GP$22=$L$22),VLOOKUP(MASTER_DATA_PROCESSED!$C53,Backend!$Q$9:$T$52,3,FALSE),MASTER_DATA_NORMALIZED!GP53)</f>
        <v>0</v>
      </c>
      <c r="GQ53" s="99">
        <f>IF(AND(MASTER_DATA_NORMALIZED!GQ53=0,GQ$22=$L$22),VLOOKUP(MASTER_DATA_PROCESSED!$C53,Backend!$Q$9:$T$52,3,FALSE),MASTER_DATA_NORMALIZED!GQ53)</f>
        <v>0</v>
      </c>
      <c r="GR53" s="99" t="e">
        <f>IF(AND(MASTER_DATA_NORMALIZED!GR53=0,GR$22=$L$22),VLOOKUP(MASTER_DATA_PROCESSED!$C53,Backend!$Q$9:$T$52,3,FALSE),MASTER_DATA_NORMALIZED!GR53)</f>
        <v>#N/A</v>
      </c>
      <c r="GS53" s="99">
        <f>IF(AND(MASTER_DATA_NORMALIZED!GS53=0,GS$22=$L$22),VLOOKUP(MASTER_DATA_PROCESSED!$C53,Backend!$Q$9:$T$52,3,FALSE),MASTER_DATA_NORMALIZED!GS53)</f>
        <v>0</v>
      </c>
      <c r="GT53" s="99">
        <f>IF(AND(MASTER_DATA_NORMALIZED!GT53=0,GT$22=$L$22),VLOOKUP(MASTER_DATA_PROCESSED!$C53,Backend!$Q$9:$T$52,3,FALSE),MASTER_DATA_NORMALIZED!GT53)</f>
        <v>0</v>
      </c>
      <c r="GU53" s="99">
        <f>IF(AND(MASTER_DATA_NORMALIZED!GU53=0,GU$22=$L$22),VLOOKUP(MASTER_DATA_PROCESSED!$C53,Backend!$Q$9:$T$52,3,FALSE),MASTER_DATA_NORMALIZED!GU53)</f>
        <v>0</v>
      </c>
      <c r="GV53" s="99" t="e">
        <f>IF(AND(MASTER_DATA_NORMALIZED!GV53=0,GV$22=$L$22),VLOOKUP(MASTER_DATA_PROCESSED!$C53,Backend!$Q$9:$T$52,3,FALSE),MASTER_DATA_NORMALIZED!GV53)</f>
        <v>#N/A</v>
      </c>
      <c r="GW53" s="99" t="e">
        <f>IF(AND(MASTER_DATA_NORMALIZED!GW53=0,GW$22=$L$22),VLOOKUP(MASTER_DATA_PROCESSED!$C53,Backend!$Q$9:$T$52,3,FALSE),MASTER_DATA_NORMALIZED!GW53)</f>
        <v>#REF!</v>
      </c>
      <c r="GX53" s="99" t="e">
        <f>IF(AND(MASTER_DATA_NORMALIZED!GX53=0,GX$22=$L$22),VLOOKUP(MASTER_DATA_PROCESSED!$C53,Backend!$Q$9:$T$52,3,FALSE),MASTER_DATA_NORMALIZED!GX53)</f>
        <v>#REF!</v>
      </c>
      <c r="GY53" s="99" t="e">
        <f>IF(AND(MASTER_DATA_NORMALIZED!GY53=0,GY$22=$L$22),VLOOKUP(MASTER_DATA_PROCESSED!$C53,Backend!$Q$9:$T$52,3,FALSE),MASTER_DATA_NORMALIZED!GY53)</f>
        <v>#REF!</v>
      </c>
    </row>
    <row r="54" spans="2:207" s="27" customFormat="1" ht="14.25" hidden="1" outlineLevel="2" x14ac:dyDescent="0.25">
      <c r="B54" s="26">
        <f t="shared" si="5"/>
        <v>20</v>
      </c>
      <c r="C54" s="55">
        <f t="shared" si="0"/>
        <v>214.6</v>
      </c>
      <c r="D54" s="82"/>
      <c r="E54" s="57"/>
      <c r="F54" s="57"/>
      <c r="G54" s="83">
        <v>214.6</v>
      </c>
      <c r="H54" s="40" t="s">
        <v>55</v>
      </c>
      <c r="I54" s="99">
        <f>IF(AND(MASTER_DATA_NORMALIZED!I54=0,I$22=$L$22),VLOOKUP(MASTER_DATA_PROCESSED!$C54,Backend!$Q$9:$T$52,3,FALSE),MASTER_DATA_NORMALIZED!I54)</f>
        <v>0</v>
      </c>
      <c r="J54" s="99">
        <f>IF(AND(MASTER_DATA_NORMALIZED!J54=0,J$22=$L$22),VLOOKUP(MASTER_DATA_PROCESSED!$C54,Backend!$Q$9:$T$52,3,FALSE),MASTER_DATA_NORMALIZED!J54)</f>
        <v>0</v>
      </c>
      <c r="K54" s="99">
        <f>IF(AND(MASTER_DATA_NORMALIZED!K54=0,K$22=$L$22),VLOOKUP(MASTER_DATA_PROCESSED!$C54,Backend!$Q$9:$T$52,3,FALSE),MASTER_DATA_NORMALIZED!K54)</f>
        <v>0</v>
      </c>
      <c r="L54" s="99" t="e">
        <f>IF(AND(MASTER_DATA_NORMALIZED!L54=0,L$22=$L$22),VLOOKUP(MASTER_DATA_PROCESSED!$C54,Backend!$Q$9:$T$52,3,FALSE),MASTER_DATA_NORMALIZED!L54)</f>
        <v>#N/A</v>
      </c>
      <c r="M54" s="99">
        <f>IF(AND(MASTER_DATA_NORMALIZED!M54=0,M$22=$L$22),VLOOKUP(MASTER_DATA_PROCESSED!$C54,Backend!$Q$9:$T$52,3,FALSE),MASTER_DATA_NORMALIZED!M54)</f>
        <v>0</v>
      </c>
      <c r="N54" s="99">
        <f>IF(AND(MASTER_DATA_NORMALIZED!N54=0,N$22=$L$22),VLOOKUP(MASTER_DATA_PROCESSED!$C54,Backend!$Q$9:$T$52,3,FALSE),MASTER_DATA_NORMALIZED!N54)</f>
        <v>0</v>
      </c>
      <c r="O54" s="99">
        <f>IF(AND(MASTER_DATA_NORMALIZED!O54=0,O$22=$L$22),VLOOKUP(MASTER_DATA_PROCESSED!$C54,Backend!$Q$9:$T$52,3,FALSE),MASTER_DATA_NORMALIZED!O54)</f>
        <v>0</v>
      </c>
      <c r="P54" s="99" t="e">
        <f>IF(AND(MASTER_DATA_NORMALIZED!P54=0,P$22=$L$22),VLOOKUP(MASTER_DATA_PROCESSED!$C54,Backend!$Q$9:$T$52,3,FALSE),MASTER_DATA_NORMALIZED!P54)</f>
        <v>#N/A</v>
      </c>
      <c r="Q54" s="99">
        <f>IF(AND(MASTER_DATA_NORMALIZED!Q54=0,Q$22=$L$22),VLOOKUP(MASTER_DATA_PROCESSED!$C54,Backend!$Q$9:$T$52,3,FALSE),MASTER_DATA_NORMALIZED!Q54)</f>
        <v>0</v>
      </c>
      <c r="R54" s="99">
        <f>IF(AND(MASTER_DATA_NORMALIZED!R54=0,R$22=$L$22),VLOOKUP(MASTER_DATA_PROCESSED!$C54,Backend!$Q$9:$T$52,3,FALSE),MASTER_DATA_NORMALIZED!R54)</f>
        <v>0</v>
      </c>
      <c r="S54" s="99">
        <f>IF(AND(MASTER_DATA_NORMALIZED!S54=0,S$22=$L$22),VLOOKUP(MASTER_DATA_PROCESSED!$C54,Backend!$Q$9:$T$52,3,FALSE),MASTER_DATA_NORMALIZED!S54)</f>
        <v>0</v>
      </c>
      <c r="T54" s="99" t="e">
        <f>IF(AND(MASTER_DATA_NORMALIZED!T54=0,T$22=$L$22),VLOOKUP(MASTER_DATA_PROCESSED!$C54,Backend!$Q$9:$T$52,3,FALSE),MASTER_DATA_NORMALIZED!T54)</f>
        <v>#N/A</v>
      </c>
      <c r="U54" s="99">
        <f>IF(AND(MASTER_DATA_NORMALIZED!U54=0,U$22=$L$22),VLOOKUP(MASTER_DATA_PROCESSED!$C54,Backend!$Q$9:$T$52,3,FALSE),MASTER_DATA_NORMALIZED!U54)</f>
        <v>0</v>
      </c>
      <c r="V54" s="99">
        <f>IF(AND(MASTER_DATA_NORMALIZED!V54=0,V$22=$L$22),VLOOKUP(MASTER_DATA_PROCESSED!$C54,Backend!$Q$9:$T$52,3,FALSE),MASTER_DATA_NORMALIZED!V54)</f>
        <v>0</v>
      </c>
      <c r="W54" s="99">
        <f>IF(AND(MASTER_DATA_NORMALIZED!W54=0,W$22=$L$22),VLOOKUP(MASTER_DATA_PROCESSED!$C54,Backend!$Q$9:$T$52,3,FALSE),MASTER_DATA_NORMALIZED!W54)</f>
        <v>0</v>
      </c>
      <c r="X54" s="99" t="e">
        <f>IF(AND(MASTER_DATA_NORMALIZED!X54=0,X$22=$L$22),VLOOKUP(MASTER_DATA_PROCESSED!$C54,Backend!$Q$9:$T$52,3,FALSE),MASTER_DATA_NORMALIZED!X54)</f>
        <v>#N/A</v>
      </c>
      <c r="Y54" s="99">
        <f>IF(AND(MASTER_DATA_NORMALIZED!Y54=0,Y$22=$L$22),VLOOKUP(MASTER_DATA_PROCESSED!$C54,Backend!$Q$9:$T$52,3,FALSE),MASTER_DATA_NORMALIZED!Y54)</f>
        <v>0</v>
      </c>
      <c r="Z54" s="99">
        <f>IF(AND(MASTER_DATA_NORMALIZED!Z54=0,Z$22=$L$22),VLOOKUP(MASTER_DATA_PROCESSED!$C54,Backend!$Q$9:$T$52,3,FALSE),MASTER_DATA_NORMALIZED!Z54)</f>
        <v>0</v>
      </c>
      <c r="AA54" s="99">
        <f>IF(AND(MASTER_DATA_NORMALIZED!AA54=0,AA$22=$L$22),VLOOKUP(MASTER_DATA_PROCESSED!$C54,Backend!$Q$9:$T$52,3,FALSE),MASTER_DATA_NORMALIZED!AA54)</f>
        <v>0</v>
      </c>
      <c r="AB54" s="99" t="e">
        <f>IF(AND(MASTER_DATA_NORMALIZED!AB54=0,AB$22=$L$22),VLOOKUP(MASTER_DATA_PROCESSED!$C54,Backend!$Q$9:$T$52,3,FALSE),MASTER_DATA_NORMALIZED!AB54)</f>
        <v>#N/A</v>
      </c>
      <c r="AC54" s="99">
        <f>IF(AND(MASTER_DATA_NORMALIZED!AC54=0,AC$22=$L$22),VLOOKUP(MASTER_DATA_PROCESSED!$C54,Backend!$Q$9:$T$52,3,FALSE),MASTER_DATA_NORMALIZED!AC54)</f>
        <v>0</v>
      </c>
      <c r="AD54" s="99">
        <f>IF(AND(MASTER_DATA_NORMALIZED!AD54=0,AD$22=$L$22),VLOOKUP(MASTER_DATA_PROCESSED!$C54,Backend!$Q$9:$T$52,3,FALSE),MASTER_DATA_NORMALIZED!AD54)</f>
        <v>0</v>
      </c>
      <c r="AE54" s="99">
        <f>IF(AND(MASTER_DATA_NORMALIZED!AE54=0,AE$22=$L$22),VLOOKUP(MASTER_DATA_PROCESSED!$C54,Backend!$Q$9:$T$52,3,FALSE),MASTER_DATA_NORMALIZED!AE54)</f>
        <v>0</v>
      </c>
      <c r="AF54" s="99" t="e">
        <f>IF(AND(MASTER_DATA_NORMALIZED!AF54=0,AF$22=$L$22),VLOOKUP(MASTER_DATA_PROCESSED!$C54,Backend!$Q$9:$T$52,3,FALSE),MASTER_DATA_NORMALIZED!AF54)</f>
        <v>#N/A</v>
      </c>
      <c r="AG54" s="99">
        <f>IF(AND(MASTER_DATA_NORMALIZED!AG54=0,AG$22=$L$22),VLOOKUP(MASTER_DATA_PROCESSED!$C54,Backend!$Q$9:$T$52,3,FALSE),MASTER_DATA_NORMALIZED!AG54)</f>
        <v>0</v>
      </c>
      <c r="AH54" s="99">
        <f>IF(AND(MASTER_DATA_NORMALIZED!AH54=0,AH$22=$L$22),VLOOKUP(MASTER_DATA_PROCESSED!$C54,Backend!$Q$9:$T$52,3,FALSE),MASTER_DATA_NORMALIZED!AH54)</f>
        <v>0</v>
      </c>
      <c r="AI54" s="99">
        <f>IF(AND(MASTER_DATA_NORMALIZED!AI54=0,AI$22=$L$22),VLOOKUP(MASTER_DATA_PROCESSED!$C54,Backend!$Q$9:$T$52,3,FALSE),MASTER_DATA_NORMALIZED!AI54)</f>
        <v>0</v>
      </c>
      <c r="AJ54" s="99" t="e">
        <f>IF(AND(MASTER_DATA_NORMALIZED!AJ54=0,AJ$22=$L$22),VLOOKUP(MASTER_DATA_PROCESSED!$C54,Backend!$Q$9:$T$52,3,FALSE),MASTER_DATA_NORMALIZED!AJ54)</f>
        <v>#N/A</v>
      </c>
      <c r="AK54" s="99">
        <f>IF(AND(MASTER_DATA_NORMALIZED!AK54=0,AK$22=$L$22),VLOOKUP(MASTER_DATA_PROCESSED!$C54,Backend!$Q$9:$T$52,3,FALSE),MASTER_DATA_NORMALIZED!AK54)</f>
        <v>0</v>
      </c>
      <c r="AL54" s="99">
        <f>IF(AND(MASTER_DATA_NORMALIZED!AL54=0,AL$22=$L$22),VLOOKUP(MASTER_DATA_PROCESSED!$C54,Backend!$Q$9:$T$52,3,FALSE),MASTER_DATA_NORMALIZED!AL54)</f>
        <v>0</v>
      </c>
      <c r="AM54" s="99">
        <f>IF(AND(MASTER_DATA_NORMALIZED!AM54=0,AM$22=$L$22),VLOOKUP(MASTER_DATA_PROCESSED!$C54,Backend!$Q$9:$T$52,3,FALSE),MASTER_DATA_NORMALIZED!AM54)</f>
        <v>0</v>
      </c>
      <c r="AN54" s="99" t="e">
        <f>IF(AND(MASTER_DATA_NORMALIZED!AN54=0,AN$22=$L$22),VLOOKUP(MASTER_DATA_PROCESSED!$C54,Backend!$Q$9:$T$52,3,FALSE),MASTER_DATA_NORMALIZED!AN54)</f>
        <v>#N/A</v>
      </c>
      <c r="AO54" s="99">
        <f>IF(AND(MASTER_DATA_NORMALIZED!AO54=0,AO$22=$L$22),VLOOKUP(MASTER_DATA_PROCESSED!$C54,Backend!$Q$9:$T$52,3,FALSE),MASTER_DATA_NORMALIZED!AO54)</f>
        <v>0</v>
      </c>
      <c r="AP54" s="99">
        <f>IF(AND(MASTER_DATA_NORMALIZED!AP54=0,AP$22=$L$22),VLOOKUP(MASTER_DATA_PROCESSED!$C54,Backend!$Q$9:$T$52,3,FALSE),MASTER_DATA_NORMALIZED!AP54)</f>
        <v>0</v>
      </c>
      <c r="AQ54" s="99">
        <f>IF(AND(MASTER_DATA_NORMALIZED!AQ54=0,AQ$22=$L$22),VLOOKUP(MASTER_DATA_PROCESSED!$C54,Backend!$Q$9:$T$52,3,FALSE),MASTER_DATA_NORMALIZED!AQ54)</f>
        <v>0</v>
      </c>
      <c r="AR54" s="99" t="e">
        <f>IF(AND(MASTER_DATA_NORMALIZED!AR54=0,AR$22=$L$22),VLOOKUP(MASTER_DATA_PROCESSED!$C54,Backend!$Q$9:$T$52,3,FALSE),MASTER_DATA_NORMALIZED!AR54)</f>
        <v>#N/A</v>
      </c>
      <c r="AS54" s="99">
        <f>IF(AND(MASTER_DATA_NORMALIZED!AS54=0,AS$22=$L$22),VLOOKUP(MASTER_DATA_PROCESSED!$C54,Backend!$Q$9:$T$52,3,FALSE),MASTER_DATA_NORMALIZED!AS54)</f>
        <v>0</v>
      </c>
      <c r="AT54" s="99">
        <f>IF(AND(MASTER_DATA_NORMALIZED!AT54=0,AT$22=$L$22),VLOOKUP(MASTER_DATA_PROCESSED!$C54,Backend!$Q$9:$T$52,3,FALSE),MASTER_DATA_NORMALIZED!AT54)</f>
        <v>0</v>
      </c>
      <c r="AU54" s="99">
        <f>IF(AND(MASTER_DATA_NORMALIZED!AU54=0,AU$22=$L$22),VLOOKUP(MASTER_DATA_PROCESSED!$C54,Backend!$Q$9:$T$52,3,FALSE),MASTER_DATA_NORMALIZED!AU54)</f>
        <v>0</v>
      </c>
      <c r="AV54" s="99" t="e">
        <f>IF(AND(MASTER_DATA_NORMALIZED!AV54=0,AV$22=$L$22),VLOOKUP(MASTER_DATA_PROCESSED!$C54,Backend!$Q$9:$T$52,3,FALSE),MASTER_DATA_NORMALIZED!AV54)</f>
        <v>#N/A</v>
      </c>
      <c r="AW54" s="99">
        <f>IF(AND(MASTER_DATA_NORMALIZED!AW54=0,AW$22=$L$22),VLOOKUP(MASTER_DATA_PROCESSED!$C54,Backend!$Q$9:$T$52,3,FALSE),MASTER_DATA_NORMALIZED!AW54)</f>
        <v>0</v>
      </c>
      <c r="AX54" s="99">
        <f>IF(AND(MASTER_DATA_NORMALIZED!AX54=0,AX$22=$L$22),VLOOKUP(MASTER_DATA_PROCESSED!$C54,Backend!$Q$9:$T$52,3,FALSE),MASTER_DATA_NORMALIZED!AX54)</f>
        <v>0</v>
      </c>
      <c r="AY54" s="99">
        <f>IF(AND(MASTER_DATA_NORMALIZED!AY54=0,AY$22=$L$22),VLOOKUP(MASTER_DATA_PROCESSED!$C54,Backend!$Q$9:$T$52,3,FALSE),MASTER_DATA_NORMALIZED!AY54)</f>
        <v>0</v>
      </c>
      <c r="AZ54" s="99" t="e">
        <f>IF(AND(MASTER_DATA_NORMALIZED!AZ54=0,AZ$22=$L$22),VLOOKUP(MASTER_DATA_PROCESSED!$C54,Backend!$Q$9:$T$52,3,FALSE),MASTER_DATA_NORMALIZED!AZ54)</f>
        <v>#N/A</v>
      </c>
      <c r="BA54" s="99">
        <f>IF(AND(MASTER_DATA_NORMALIZED!BA54=0,BA$22=$L$22),VLOOKUP(MASTER_DATA_PROCESSED!$C54,Backend!$Q$9:$T$52,3,FALSE),MASTER_DATA_NORMALIZED!BA54)</f>
        <v>0</v>
      </c>
      <c r="BB54" s="99">
        <f>IF(AND(MASTER_DATA_NORMALIZED!BB54=0,BB$22=$L$22),VLOOKUP(MASTER_DATA_PROCESSED!$C54,Backend!$Q$9:$T$52,3,FALSE),MASTER_DATA_NORMALIZED!BB54)</f>
        <v>0</v>
      </c>
      <c r="BC54" s="99">
        <f>IF(AND(MASTER_DATA_NORMALIZED!BC54=0,BC$22=$L$22),VLOOKUP(MASTER_DATA_PROCESSED!$C54,Backend!$Q$9:$T$52,3,FALSE),MASTER_DATA_NORMALIZED!BC54)</f>
        <v>0</v>
      </c>
      <c r="BD54" s="99" t="e">
        <f>IF(AND(MASTER_DATA_NORMALIZED!BD54=0,BD$22=$L$22),VLOOKUP(MASTER_DATA_PROCESSED!$C54,Backend!$Q$9:$T$52,3,FALSE),MASTER_DATA_NORMALIZED!BD54)</f>
        <v>#N/A</v>
      </c>
      <c r="BE54" s="99">
        <f>IF(AND(MASTER_DATA_NORMALIZED!BE54=0,BE$22=$L$22),VLOOKUP(MASTER_DATA_PROCESSED!$C54,Backend!$Q$9:$T$52,3,FALSE),MASTER_DATA_NORMALIZED!BE54)</f>
        <v>0</v>
      </c>
      <c r="BF54" s="99">
        <f>IF(AND(MASTER_DATA_NORMALIZED!BF54=0,BF$22=$L$22),VLOOKUP(MASTER_DATA_PROCESSED!$C54,Backend!$Q$9:$T$52,3,FALSE),MASTER_DATA_NORMALIZED!BF54)</f>
        <v>0</v>
      </c>
      <c r="BG54" s="99">
        <f>IF(AND(MASTER_DATA_NORMALIZED!BG54=0,BG$22=$L$22),VLOOKUP(MASTER_DATA_PROCESSED!$C54,Backend!$Q$9:$T$52,3,FALSE),MASTER_DATA_NORMALIZED!BG54)</f>
        <v>0</v>
      </c>
      <c r="BH54" s="99" t="e">
        <f>IF(AND(MASTER_DATA_NORMALIZED!BH54=0,BH$22=$L$22),VLOOKUP(MASTER_DATA_PROCESSED!$C54,Backend!$Q$9:$T$52,3,FALSE),MASTER_DATA_NORMALIZED!BH54)</f>
        <v>#N/A</v>
      </c>
      <c r="BI54" s="99">
        <f>IF(AND(MASTER_DATA_NORMALIZED!BI54=0,BI$22=$L$22),VLOOKUP(MASTER_DATA_PROCESSED!$C54,Backend!$Q$9:$T$52,3,FALSE),MASTER_DATA_NORMALIZED!BI54)</f>
        <v>0</v>
      </c>
      <c r="BJ54" s="99">
        <f>IF(AND(MASTER_DATA_NORMALIZED!BJ54=0,BJ$22=$L$22),VLOOKUP(MASTER_DATA_PROCESSED!$C54,Backend!$Q$9:$T$52,3,FALSE),MASTER_DATA_NORMALIZED!BJ54)</f>
        <v>0</v>
      </c>
      <c r="BK54" s="99">
        <f>IF(AND(MASTER_DATA_NORMALIZED!BK54=0,BK$22=$L$22),VLOOKUP(MASTER_DATA_PROCESSED!$C54,Backend!$Q$9:$T$52,3,FALSE),MASTER_DATA_NORMALIZED!BK54)</f>
        <v>0</v>
      </c>
      <c r="BL54" s="99" t="e">
        <f>IF(AND(MASTER_DATA_NORMALIZED!BL54=0,BL$22=$L$22),VLOOKUP(MASTER_DATA_PROCESSED!$C54,Backend!$Q$9:$T$52,3,FALSE),MASTER_DATA_NORMALIZED!BL54)</f>
        <v>#N/A</v>
      </c>
      <c r="BM54" s="99">
        <f>IF(AND(MASTER_DATA_NORMALIZED!BM54=0,BM$22=$L$22),VLOOKUP(MASTER_DATA_PROCESSED!$C54,Backend!$Q$9:$T$52,3,FALSE),MASTER_DATA_NORMALIZED!BM54)</f>
        <v>0</v>
      </c>
      <c r="BN54" s="99">
        <f>IF(AND(MASTER_DATA_NORMALIZED!BN54=0,BN$22=$L$22),VLOOKUP(MASTER_DATA_PROCESSED!$C54,Backend!$Q$9:$T$52,3,FALSE),MASTER_DATA_NORMALIZED!BN54)</f>
        <v>0</v>
      </c>
      <c r="BO54" s="99">
        <f>IF(AND(MASTER_DATA_NORMALIZED!BO54=0,BO$22=$L$22),VLOOKUP(MASTER_DATA_PROCESSED!$C54,Backend!$Q$9:$T$52,3,FALSE),MASTER_DATA_NORMALIZED!BO54)</f>
        <v>0</v>
      </c>
      <c r="BP54" s="99">
        <f>IF(AND(MASTER_DATA_NORMALIZED!BP54=0,BP$22=$L$22),VLOOKUP(MASTER_DATA_PROCESSED!$C54,Backend!$Q$9:$T$52,3,FALSE),MASTER_DATA_NORMALIZED!BP54)</f>
        <v>2.007840881752716</v>
      </c>
      <c r="BQ54" s="99">
        <f>IF(AND(MASTER_DATA_NORMALIZED!BQ54=0,BQ$22=$L$22),VLOOKUP(MASTER_DATA_PROCESSED!$C54,Backend!$Q$9:$T$52,3,FALSE),MASTER_DATA_NORMALIZED!BQ54)</f>
        <v>0</v>
      </c>
      <c r="BR54" s="99">
        <f>IF(AND(MASTER_DATA_NORMALIZED!BR54=0,BR$22=$L$22),VLOOKUP(MASTER_DATA_PROCESSED!$C54,Backend!$Q$9:$T$52,3,FALSE),MASTER_DATA_NORMALIZED!BR54)</f>
        <v>0</v>
      </c>
      <c r="BS54" s="99">
        <f>IF(AND(MASTER_DATA_NORMALIZED!BS54=0,BS$22=$L$22),VLOOKUP(MASTER_DATA_PROCESSED!$C54,Backend!$Q$9:$T$52,3,FALSE),MASTER_DATA_NORMALIZED!BS54)</f>
        <v>0</v>
      </c>
      <c r="BT54" s="99">
        <f>IF(AND(MASTER_DATA_NORMALIZED!BT54=0,BT$22=$L$22),VLOOKUP(MASTER_DATA_PROCESSED!$C54,Backend!$Q$9:$T$52,3,FALSE),MASTER_DATA_NORMALIZED!BT54)</f>
        <v>1.4948519174169461</v>
      </c>
      <c r="BU54" s="99">
        <f>IF(AND(MASTER_DATA_NORMALIZED!BU54=0,BU$22=$L$22),VLOOKUP(MASTER_DATA_PROCESSED!$C54,Backend!$Q$9:$T$52,3,FALSE),MASTER_DATA_NORMALIZED!BU54)</f>
        <v>0</v>
      </c>
      <c r="BV54" s="99">
        <f>IF(AND(MASTER_DATA_NORMALIZED!BV54=0,BV$22=$L$22),VLOOKUP(MASTER_DATA_PROCESSED!$C54,Backend!$Q$9:$T$52,3,FALSE),MASTER_DATA_NORMALIZED!BV54)</f>
        <v>0</v>
      </c>
      <c r="BW54" s="99">
        <f>IF(AND(MASTER_DATA_NORMALIZED!BW54=0,BW$22=$L$22),VLOOKUP(MASTER_DATA_PROCESSED!$C54,Backend!$Q$9:$T$52,3,FALSE),MASTER_DATA_NORMALIZED!BW54)</f>
        <v>0</v>
      </c>
      <c r="BX54" s="99">
        <f>IF(AND(MASTER_DATA_NORMALIZED!BX54=0,BX$22=$L$22),VLOOKUP(MASTER_DATA_PROCESSED!$C54,Backend!$Q$9:$T$52,3,FALSE),MASTER_DATA_NORMALIZED!BX54)</f>
        <v>1.9810102102475509</v>
      </c>
      <c r="BY54" s="99">
        <f>IF(AND(MASTER_DATA_NORMALIZED!BY54=0,BY$22=$L$22),VLOOKUP(MASTER_DATA_PROCESSED!$C54,Backend!$Q$9:$T$52,3,FALSE),MASTER_DATA_NORMALIZED!BY54)</f>
        <v>0</v>
      </c>
      <c r="BZ54" s="99">
        <f>IF(AND(MASTER_DATA_NORMALIZED!BZ54=0,BZ$22=$L$22),VLOOKUP(MASTER_DATA_PROCESSED!$C54,Backend!$Q$9:$T$52,3,FALSE),MASTER_DATA_NORMALIZED!BZ54)</f>
        <v>0</v>
      </c>
      <c r="CA54" s="99">
        <f>IF(AND(MASTER_DATA_NORMALIZED!CA54=0,CA$22=$L$22),VLOOKUP(MASTER_DATA_PROCESSED!$C54,Backend!$Q$9:$T$52,3,FALSE),MASTER_DATA_NORMALIZED!CA54)</f>
        <v>0</v>
      </c>
      <c r="CB54" s="99">
        <f>IF(AND(MASTER_DATA_NORMALIZED!CB54=0,CB$22=$L$22),VLOOKUP(MASTER_DATA_PROCESSED!$C54,Backend!$Q$9:$T$52,3,FALSE),MASTER_DATA_NORMALIZED!CB54)</f>
        <v>1.4518443490544914</v>
      </c>
      <c r="CC54" s="99">
        <f>IF(AND(MASTER_DATA_NORMALIZED!CC54=0,CC$22=$L$22),VLOOKUP(MASTER_DATA_PROCESSED!$C54,Backend!$Q$9:$T$52,3,FALSE),MASTER_DATA_NORMALIZED!CC54)</f>
        <v>0</v>
      </c>
      <c r="CD54" s="99">
        <f>IF(AND(MASTER_DATA_NORMALIZED!CD54=0,CD$22=$L$22),VLOOKUP(MASTER_DATA_PROCESSED!$C54,Backend!$Q$9:$T$52,3,FALSE),MASTER_DATA_NORMALIZED!CD54)</f>
        <v>0</v>
      </c>
      <c r="CE54" s="99">
        <f>IF(AND(MASTER_DATA_NORMALIZED!CE54=0,CE$22=$L$22),VLOOKUP(MASTER_DATA_PROCESSED!$C54,Backend!$Q$9:$T$52,3,FALSE),MASTER_DATA_NORMALIZED!CE54)</f>
        <v>0</v>
      </c>
      <c r="CF54" s="99" t="e">
        <f>IF(AND(MASTER_DATA_NORMALIZED!CF54=0,CF$22=$L$22),VLOOKUP(MASTER_DATA_PROCESSED!$C54,Backend!$Q$9:$T$52,3,FALSE),MASTER_DATA_NORMALIZED!CF54)</f>
        <v>#N/A</v>
      </c>
      <c r="CG54" s="99">
        <f>IF(AND(MASTER_DATA_NORMALIZED!CG54=0,CG$22=$L$22),VLOOKUP(MASTER_DATA_PROCESSED!$C54,Backend!$Q$9:$T$52,3,FALSE),MASTER_DATA_NORMALIZED!CG54)</f>
        <v>0</v>
      </c>
      <c r="CH54" s="99">
        <f>IF(AND(MASTER_DATA_NORMALIZED!CH54=0,CH$22=$L$22),VLOOKUP(MASTER_DATA_PROCESSED!$C54,Backend!$Q$9:$T$52,3,FALSE),MASTER_DATA_NORMALIZED!CH54)</f>
        <v>0</v>
      </c>
      <c r="CI54" s="99">
        <f>IF(AND(MASTER_DATA_NORMALIZED!CI54=0,CI$22=$L$22),VLOOKUP(MASTER_DATA_PROCESSED!$C54,Backend!$Q$9:$T$52,3,FALSE),MASTER_DATA_NORMALIZED!CI54)</f>
        <v>0</v>
      </c>
      <c r="CJ54" s="99" t="e">
        <f>IF(AND(MASTER_DATA_NORMALIZED!CJ54=0,CJ$22=$L$22),VLOOKUP(MASTER_DATA_PROCESSED!$C54,Backend!$Q$9:$T$52,3,FALSE),MASTER_DATA_NORMALIZED!CJ54)</f>
        <v>#N/A</v>
      </c>
      <c r="CK54" s="99">
        <f>IF(AND(MASTER_DATA_NORMALIZED!CK54=0,CK$22=$L$22),VLOOKUP(MASTER_DATA_PROCESSED!$C54,Backend!$Q$9:$T$52,3,FALSE),MASTER_DATA_NORMALIZED!CK54)</f>
        <v>0</v>
      </c>
      <c r="CL54" s="99">
        <f>IF(AND(MASTER_DATA_NORMALIZED!CL54=0,CL$22=$L$22),VLOOKUP(MASTER_DATA_PROCESSED!$C54,Backend!$Q$9:$T$52,3,FALSE),MASTER_DATA_NORMALIZED!CL54)</f>
        <v>0</v>
      </c>
      <c r="CM54" s="99">
        <f>IF(AND(MASTER_DATA_NORMALIZED!CM54=0,CM$22=$L$22),VLOOKUP(MASTER_DATA_PROCESSED!$C54,Backend!$Q$9:$T$52,3,FALSE),MASTER_DATA_NORMALIZED!CM54)</f>
        <v>0</v>
      </c>
      <c r="CN54" s="99" t="e">
        <f>IF(AND(MASTER_DATA_NORMALIZED!CN54=0,CN$22=$L$22),VLOOKUP(MASTER_DATA_PROCESSED!$C54,Backend!$Q$9:$T$52,3,FALSE),MASTER_DATA_NORMALIZED!CN54)</f>
        <v>#N/A</v>
      </c>
      <c r="CO54" s="99">
        <f>IF(AND(MASTER_DATA_NORMALIZED!CO54=0,CO$22=$L$22),VLOOKUP(MASTER_DATA_PROCESSED!$C54,Backend!$Q$9:$T$52,3,FALSE),MASTER_DATA_NORMALIZED!CO54)</f>
        <v>0</v>
      </c>
      <c r="CP54" s="99">
        <f>IF(AND(MASTER_DATA_NORMALIZED!CP54=0,CP$22=$L$22),VLOOKUP(MASTER_DATA_PROCESSED!$C54,Backend!$Q$9:$T$52,3,FALSE),MASTER_DATA_NORMALIZED!CP54)</f>
        <v>0</v>
      </c>
      <c r="CQ54" s="99">
        <f>IF(AND(MASTER_DATA_NORMALIZED!CQ54=0,CQ$22=$L$22),VLOOKUP(MASTER_DATA_PROCESSED!$C54,Backend!$Q$9:$T$52,3,FALSE),MASTER_DATA_NORMALIZED!CQ54)</f>
        <v>0</v>
      </c>
      <c r="CR54" s="99" t="e">
        <f>IF(AND(MASTER_DATA_NORMALIZED!CR54=0,CR$22=$L$22),VLOOKUP(MASTER_DATA_PROCESSED!$C54,Backend!$Q$9:$T$52,3,FALSE),MASTER_DATA_NORMALIZED!CR54)</f>
        <v>#N/A</v>
      </c>
      <c r="CS54" s="99">
        <f>IF(AND(MASTER_DATA_NORMALIZED!CS54=0,CS$22=$L$22),VLOOKUP(MASTER_DATA_PROCESSED!$C54,Backend!$Q$9:$T$52,3,FALSE),MASTER_DATA_NORMALIZED!CS54)</f>
        <v>0</v>
      </c>
      <c r="CT54" s="99">
        <f>IF(AND(MASTER_DATA_NORMALIZED!CT54=0,CT$22=$L$22),VLOOKUP(MASTER_DATA_PROCESSED!$C54,Backend!$Q$9:$T$52,3,FALSE),MASTER_DATA_NORMALIZED!CT54)</f>
        <v>0</v>
      </c>
      <c r="CU54" s="99">
        <f>IF(AND(MASTER_DATA_NORMALIZED!CU54=0,CU$22=$L$22),VLOOKUP(MASTER_DATA_PROCESSED!$C54,Backend!$Q$9:$T$52,3,FALSE),MASTER_DATA_NORMALIZED!CU54)</f>
        <v>0</v>
      </c>
      <c r="CV54" s="99">
        <f>IF(AND(MASTER_DATA_NORMALIZED!CV54=0,CV$22=$L$22),VLOOKUP(MASTER_DATA_PROCESSED!$C54,Backend!$Q$9:$T$52,3,FALSE),MASTER_DATA_NORMALIZED!CV54)</f>
        <v>1.2463267595790652</v>
      </c>
      <c r="CW54" s="99">
        <f>IF(AND(MASTER_DATA_NORMALIZED!CW54=0,CW$22=$L$22),VLOOKUP(MASTER_DATA_PROCESSED!$C54,Backend!$Q$9:$T$52,3,FALSE),MASTER_DATA_NORMALIZED!CW54)</f>
        <v>0</v>
      </c>
      <c r="CX54" s="99">
        <f>IF(AND(MASTER_DATA_NORMALIZED!CX54=0,CX$22=$L$22),VLOOKUP(MASTER_DATA_PROCESSED!$C54,Backend!$Q$9:$T$52,3,FALSE),MASTER_DATA_NORMALIZED!CX54)</f>
        <v>0</v>
      </c>
      <c r="CY54" s="99">
        <f>IF(AND(MASTER_DATA_NORMALIZED!CY54=0,CY$22=$L$22),VLOOKUP(MASTER_DATA_PROCESSED!$C54,Backend!$Q$9:$T$52,3,FALSE),MASTER_DATA_NORMALIZED!CY54)</f>
        <v>0</v>
      </c>
      <c r="CZ54" s="99" t="e">
        <f>IF(AND(MASTER_DATA_NORMALIZED!CZ54=0,CZ$22=$L$22),VLOOKUP(MASTER_DATA_PROCESSED!$C54,Backend!$Q$9:$T$52,3,FALSE),MASTER_DATA_NORMALIZED!CZ54)</f>
        <v>#N/A</v>
      </c>
      <c r="DA54" s="99" t="e">
        <f>IF(AND(MASTER_DATA_NORMALIZED!DA54=0,DA$22=$L$22),VLOOKUP(MASTER_DATA_PROCESSED!$C54,Backend!$Q$9:$T$52,3,FALSE),MASTER_DATA_NORMALIZED!DA54)</f>
        <v>#DIV/0!</v>
      </c>
      <c r="DB54" s="99" t="e">
        <f>IF(AND(MASTER_DATA_NORMALIZED!DB54=0,DB$22=$L$22),VLOOKUP(MASTER_DATA_PROCESSED!$C54,Backend!$Q$9:$T$52,3,FALSE),MASTER_DATA_NORMALIZED!DB54)</f>
        <v>#DIV/0!</v>
      </c>
      <c r="DC54" s="99" t="e">
        <f>IF(AND(MASTER_DATA_NORMALIZED!DC54=0,DC$22=$L$22),VLOOKUP(MASTER_DATA_PROCESSED!$C54,Backend!$Q$9:$T$52,3,FALSE),MASTER_DATA_NORMALIZED!DC54)</f>
        <v>#DIV/0!</v>
      </c>
      <c r="DD54" s="99" t="e">
        <f>IF(AND(MASTER_DATA_NORMALIZED!DD54=0,DD$22=$L$22),VLOOKUP(MASTER_DATA_PROCESSED!$C54,Backend!$Q$9:$T$52,3,FALSE),MASTER_DATA_NORMALIZED!DD54)</f>
        <v>#N/A</v>
      </c>
      <c r="DE54" s="99">
        <f>IF(AND(MASTER_DATA_NORMALIZED!DE54=0,DE$22=$L$22),VLOOKUP(MASTER_DATA_PROCESSED!$C54,Backend!$Q$9:$T$52,3,FALSE),MASTER_DATA_NORMALIZED!DE54)</f>
        <v>0</v>
      </c>
      <c r="DF54" s="99">
        <f>IF(AND(MASTER_DATA_NORMALIZED!DF54=0,DF$22=$L$22),VLOOKUP(MASTER_DATA_PROCESSED!$C54,Backend!$Q$9:$T$52,3,FALSE),MASTER_DATA_NORMALIZED!DF54)</f>
        <v>0</v>
      </c>
      <c r="DG54" s="99">
        <f>IF(AND(MASTER_DATA_NORMALIZED!DG54=0,DG$22=$L$22),VLOOKUP(MASTER_DATA_PROCESSED!$C54,Backend!$Q$9:$T$52,3,FALSE),MASTER_DATA_NORMALIZED!DG54)</f>
        <v>0</v>
      </c>
      <c r="DH54" s="99" t="e">
        <f>IF(AND(MASTER_DATA_NORMALIZED!DH54=0,DH$22=$L$22),VLOOKUP(MASTER_DATA_PROCESSED!$C54,Backend!$Q$9:$T$52,3,FALSE),MASTER_DATA_NORMALIZED!DH54)</f>
        <v>#N/A</v>
      </c>
      <c r="DI54" s="99">
        <f>IF(AND(MASTER_DATA_NORMALIZED!DI54=0,DI$22=$L$22),VLOOKUP(MASTER_DATA_PROCESSED!$C54,Backend!$Q$9:$T$52,3,FALSE),MASTER_DATA_NORMALIZED!DI54)</f>
        <v>0</v>
      </c>
      <c r="DJ54" s="99">
        <f>IF(AND(MASTER_DATA_NORMALIZED!DJ54=0,DJ$22=$L$22),VLOOKUP(MASTER_DATA_PROCESSED!$C54,Backend!$Q$9:$T$52,3,FALSE),MASTER_DATA_NORMALIZED!DJ54)</f>
        <v>0</v>
      </c>
      <c r="DK54" s="99">
        <f>IF(AND(MASTER_DATA_NORMALIZED!DK54=0,DK$22=$L$22),VLOOKUP(MASTER_DATA_PROCESSED!$C54,Backend!$Q$9:$T$52,3,FALSE),MASTER_DATA_NORMALIZED!DK54)</f>
        <v>0</v>
      </c>
      <c r="DL54" s="99" t="e">
        <f>IF(AND(MASTER_DATA_NORMALIZED!DL54=0,DL$22=$L$22),VLOOKUP(MASTER_DATA_PROCESSED!$C54,Backend!$Q$9:$T$52,3,FALSE),MASTER_DATA_NORMALIZED!DL54)</f>
        <v>#N/A</v>
      </c>
      <c r="DM54" s="99">
        <f>IF(AND(MASTER_DATA_NORMALIZED!DM54=0,DM$22=$L$22),VLOOKUP(MASTER_DATA_PROCESSED!$C54,Backend!$Q$9:$T$52,3,FALSE),MASTER_DATA_NORMALIZED!DM54)</f>
        <v>0</v>
      </c>
      <c r="DN54" s="99">
        <f>IF(AND(MASTER_DATA_NORMALIZED!DN54=0,DN$22=$L$22),VLOOKUP(MASTER_DATA_PROCESSED!$C54,Backend!$Q$9:$T$52,3,FALSE),MASTER_DATA_NORMALIZED!DN54)</f>
        <v>0</v>
      </c>
      <c r="DO54" s="99">
        <f>IF(AND(MASTER_DATA_NORMALIZED!DO54=0,DO$22=$L$22),VLOOKUP(MASTER_DATA_PROCESSED!$C54,Backend!$Q$9:$T$52,3,FALSE),MASTER_DATA_NORMALIZED!DO54)</f>
        <v>0</v>
      </c>
      <c r="DP54" s="99" t="e">
        <f>IF(AND(MASTER_DATA_NORMALIZED!DP54=0,DP$22=$L$22),VLOOKUP(MASTER_DATA_PROCESSED!$C54,Backend!$Q$9:$T$52,3,FALSE),MASTER_DATA_NORMALIZED!DP54)</f>
        <v>#N/A</v>
      </c>
      <c r="DQ54" s="99">
        <f>IF(AND(MASTER_DATA_NORMALIZED!DQ54=0,DQ$22=$L$22),VLOOKUP(MASTER_DATA_PROCESSED!$C54,Backend!$Q$9:$T$52,3,FALSE),MASTER_DATA_NORMALIZED!DQ54)</f>
        <v>0</v>
      </c>
      <c r="DR54" s="99">
        <f>IF(AND(MASTER_DATA_NORMALIZED!DR54=0,DR$22=$L$22),VLOOKUP(MASTER_DATA_PROCESSED!$C54,Backend!$Q$9:$T$52,3,FALSE),MASTER_DATA_NORMALIZED!DR54)</f>
        <v>0</v>
      </c>
      <c r="DS54" s="99">
        <f>IF(AND(MASTER_DATA_NORMALIZED!DS54=0,DS$22=$L$22),VLOOKUP(MASTER_DATA_PROCESSED!$C54,Backend!$Q$9:$T$52,3,FALSE),MASTER_DATA_NORMALIZED!DS54)</f>
        <v>0</v>
      </c>
      <c r="DT54" s="99" t="e">
        <f>IF(AND(MASTER_DATA_NORMALIZED!DT54=0,DT$22=$L$22),VLOOKUP(MASTER_DATA_PROCESSED!$C54,Backend!$Q$9:$T$52,3,FALSE),MASTER_DATA_NORMALIZED!DT54)</f>
        <v>#N/A</v>
      </c>
      <c r="DU54" s="99">
        <f>IF(AND(MASTER_DATA_NORMALIZED!DU54=0,DU$22=$L$22),VLOOKUP(MASTER_DATA_PROCESSED!$C54,Backend!$Q$9:$T$52,3,FALSE),MASTER_DATA_NORMALIZED!DU54)</f>
        <v>0</v>
      </c>
      <c r="DV54" s="99">
        <f>IF(AND(MASTER_DATA_NORMALIZED!DV54=0,DV$22=$L$22),VLOOKUP(MASTER_DATA_PROCESSED!$C54,Backend!$Q$9:$T$52,3,FALSE),MASTER_DATA_NORMALIZED!DV54)</f>
        <v>0</v>
      </c>
      <c r="DW54" s="99">
        <f>IF(AND(MASTER_DATA_NORMALIZED!DW54=0,DW$22=$L$22),VLOOKUP(MASTER_DATA_PROCESSED!$C54,Backend!$Q$9:$T$52,3,FALSE),MASTER_DATA_NORMALIZED!DW54)</f>
        <v>0</v>
      </c>
      <c r="DX54" s="99" t="e">
        <f>IF(AND(MASTER_DATA_NORMALIZED!DX54=0,DX$22=$L$22),VLOOKUP(MASTER_DATA_PROCESSED!$C54,Backend!$Q$9:$T$52,3,FALSE),MASTER_DATA_NORMALIZED!DX54)</f>
        <v>#N/A</v>
      </c>
      <c r="DY54" s="99">
        <f>IF(AND(MASTER_DATA_NORMALIZED!DY54=0,DY$22=$L$22),VLOOKUP(MASTER_DATA_PROCESSED!$C54,Backend!$Q$9:$T$52,3,FALSE),MASTER_DATA_NORMALIZED!DY54)</f>
        <v>0</v>
      </c>
      <c r="DZ54" s="99">
        <f>IF(AND(MASTER_DATA_NORMALIZED!DZ54=0,DZ$22=$L$22),VLOOKUP(MASTER_DATA_PROCESSED!$C54,Backend!$Q$9:$T$52,3,FALSE),MASTER_DATA_NORMALIZED!DZ54)</f>
        <v>0</v>
      </c>
      <c r="EA54" s="99">
        <f>IF(AND(MASTER_DATA_NORMALIZED!EA54=0,EA$22=$L$22),VLOOKUP(MASTER_DATA_PROCESSED!$C54,Backend!$Q$9:$T$52,3,FALSE),MASTER_DATA_NORMALIZED!EA54)</f>
        <v>0</v>
      </c>
      <c r="EB54" s="99" t="e">
        <f>IF(AND(MASTER_DATA_NORMALIZED!EB54=0,EB$22=$L$22),VLOOKUP(MASTER_DATA_PROCESSED!$C54,Backend!$Q$9:$T$52,3,FALSE),MASTER_DATA_NORMALIZED!EB54)</f>
        <v>#N/A</v>
      </c>
      <c r="EC54" s="99" t="e">
        <f>IF(AND(MASTER_DATA_NORMALIZED!EC54=0,EC$22=$L$22),VLOOKUP(MASTER_DATA_PROCESSED!$C54,Backend!$Q$9:$T$52,3,FALSE),MASTER_DATA_NORMALIZED!EC54)</f>
        <v>#DIV/0!</v>
      </c>
      <c r="ED54" s="99" t="e">
        <f>IF(AND(MASTER_DATA_NORMALIZED!ED54=0,ED$22=$L$22),VLOOKUP(MASTER_DATA_PROCESSED!$C54,Backend!$Q$9:$T$52,3,FALSE),MASTER_DATA_NORMALIZED!ED54)</f>
        <v>#DIV/0!</v>
      </c>
      <c r="EE54" s="99" t="e">
        <f>IF(AND(MASTER_DATA_NORMALIZED!EE54=0,EE$22=$L$22),VLOOKUP(MASTER_DATA_PROCESSED!$C54,Backend!$Q$9:$T$52,3,FALSE),MASTER_DATA_NORMALIZED!EE54)</f>
        <v>#DIV/0!</v>
      </c>
      <c r="EF54" s="99" t="e">
        <f>IF(AND(MASTER_DATA_NORMALIZED!EF54=0,EF$22=$L$22),VLOOKUP(MASTER_DATA_PROCESSED!$C54,Backend!$Q$9:$T$52,3,FALSE),MASTER_DATA_NORMALIZED!EF54)</f>
        <v>#VALUE!</v>
      </c>
      <c r="EG54" s="99">
        <f>IF(AND(MASTER_DATA_NORMALIZED!EG54=0,EG$22=$L$22),VLOOKUP(MASTER_DATA_PROCESSED!$C54,Backend!$Q$9:$T$52,3,FALSE),MASTER_DATA_NORMALIZED!EG54)</f>
        <v>0</v>
      </c>
      <c r="EH54" s="99">
        <f>IF(AND(MASTER_DATA_NORMALIZED!EH54=0,EH$22=$L$22),VLOOKUP(MASTER_DATA_PROCESSED!$C54,Backend!$Q$9:$T$52,3,FALSE),MASTER_DATA_NORMALIZED!EH54)</f>
        <v>0</v>
      </c>
      <c r="EI54" s="99">
        <f>IF(AND(MASTER_DATA_NORMALIZED!EI54=0,EI$22=$L$22),VLOOKUP(MASTER_DATA_PROCESSED!$C54,Backend!$Q$9:$T$52,3,FALSE),MASTER_DATA_NORMALIZED!EI54)</f>
        <v>0</v>
      </c>
      <c r="EJ54" s="99" t="e">
        <f>IF(AND(MASTER_DATA_NORMALIZED!EJ54=0,EJ$22=$L$22),VLOOKUP(MASTER_DATA_PROCESSED!$C54,Backend!$Q$9:$T$52,3,FALSE),MASTER_DATA_NORMALIZED!EJ54)</f>
        <v>#N/A</v>
      </c>
      <c r="EK54" s="99">
        <f>IF(AND(MASTER_DATA_NORMALIZED!EK54=0,EK$22=$L$22),VLOOKUP(MASTER_DATA_PROCESSED!$C54,Backend!$Q$9:$T$52,3,FALSE),MASTER_DATA_NORMALIZED!EK54)</f>
        <v>0</v>
      </c>
      <c r="EL54" s="99">
        <f>IF(AND(MASTER_DATA_NORMALIZED!EL54=0,EL$22=$L$22),VLOOKUP(MASTER_DATA_PROCESSED!$C54,Backend!$Q$9:$T$52,3,FALSE),MASTER_DATA_NORMALIZED!EL54)</f>
        <v>0</v>
      </c>
      <c r="EM54" s="99">
        <f>IF(AND(MASTER_DATA_NORMALIZED!EM54=0,EM$22=$L$22),VLOOKUP(MASTER_DATA_PROCESSED!$C54,Backend!$Q$9:$T$52,3,FALSE),MASTER_DATA_NORMALIZED!EM54)</f>
        <v>0</v>
      </c>
      <c r="EN54" s="99" t="e">
        <f>IF(AND(MASTER_DATA_NORMALIZED!EN54=0,EN$22=$L$22),VLOOKUP(MASTER_DATA_PROCESSED!$C54,Backend!$Q$9:$T$52,3,FALSE),MASTER_DATA_NORMALIZED!EN54)</f>
        <v>#N/A</v>
      </c>
      <c r="EO54" s="99">
        <f>IF(AND(MASTER_DATA_NORMALIZED!EO54=0,EO$22=$L$22),VLOOKUP(MASTER_DATA_PROCESSED!$C54,Backend!$Q$9:$T$52,3,FALSE),MASTER_DATA_NORMALIZED!EO54)</f>
        <v>0</v>
      </c>
      <c r="EP54" s="99">
        <f>IF(AND(MASTER_DATA_NORMALIZED!EP54=0,EP$22=$L$22),VLOOKUP(MASTER_DATA_PROCESSED!$C54,Backend!$Q$9:$T$52,3,FALSE),MASTER_DATA_NORMALIZED!EP54)</f>
        <v>0</v>
      </c>
      <c r="EQ54" s="99">
        <f>IF(AND(MASTER_DATA_NORMALIZED!EQ54=0,EQ$22=$L$22),VLOOKUP(MASTER_DATA_PROCESSED!$C54,Backend!$Q$9:$T$52,3,FALSE),MASTER_DATA_NORMALIZED!EQ54)</f>
        <v>0</v>
      </c>
      <c r="ER54" s="99">
        <f>IF(AND(MASTER_DATA_NORMALIZED!ER54=0,ER$22=$L$22),VLOOKUP(MASTER_DATA_PROCESSED!$C54,Backend!$Q$9:$T$52,3,FALSE),MASTER_DATA_NORMALIZED!ER54)</f>
        <v>1.2923740850366694</v>
      </c>
      <c r="ES54" s="99">
        <f>IF(AND(MASTER_DATA_NORMALIZED!ES54=0,ES$22=$L$22),VLOOKUP(MASTER_DATA_PROCESSED!$C54,Backend!$Q$9:$T$52,3,FALSE),MASTER_DATA_NORMALIZED!ES54)</f>
        <v>0</v>
      </c>
      <c r="ET54" s="99">
        <f>IF(AND(MASTER_DATA_NORMALIZED!ET54=0,ET$22=$L$22),VLOOKUP(MASTER_DATA_PROCESSED!$C54,Backend!$Q$9:$T$52,3,FALSE),MASTER_DATA_NORMALIZED!ET54)</f>
        <v>0</v>
      </c>
      <c r="EU54" s="99">
        <f>IF(AND(MASTER_DATA_NORMALIZED!EU54=0,EU$22=$L$22),VLOOKUP(MASTER_DATA_PROCESSED!$C54,Backend!$Q$9:$T$52,3,FALSE),MASTER_DATA_NORMALIZED!EU54)</f>
        <v>0</v>
      </c>
      <c r="EV54" s="99">
        <f>IF(AND(MASTER_DATA_NORMALIZED!EV54=0,EV$22=$L$22),VLOOKUP(MASTER_DATA_PROCESSED!$C54,Backend!$Q$9:$T$52,3,FALSE),MASTER_DATA_NORMALIZED!EV54)</f>
        <v>1.2923740850366694</v>
      </c>
      <c r="EW54" s="99">
        <f>IF(AND(MASTER_DATA_NORMALIZED!EW54=0,EW$22=$L$22),VLOOKUP(MASTER_DATA_PROCESSED!$C54,Backend!$Q$9:$T$52,3,FALSE),MASTER_DATA_NORMALIZED!EW54)</f>
        <v>0</v>
      </c>
      <c r="EX54" s="99">
        <f>IF(AND(MASTER_DATA_NORMALIZED!EX54=0,EX$22=$L$22),VLOOKUP(MASTER_DATA_PROCESSED!$C54,Backend!$Q$9:$T$52,3,FALSE),MASTER_DATA_NORMALIZED!EX54)</f>
        <v>0</v>
      </c>
      <c r="EY54" s="99">
        <f>IF(AND(MASTER_DATA_NORMALIZED!EY54=0,EY$22=$L$22),VLOOKUP(MASTER_DATA_PROCESSED!$C54,Backend!$Q$9:$T$52,3,FALSE),MASTER_DATA_NORMALIZED!EY54)</f>
        <v>0</v>
      </c>
      <c r="EZ54" s="99" t="e">
        <f>IF(AND(MASTER_DATA_NORMALIZED!EZ54=0,EZ$22=$L$22),VLOOKUP(MASTER_DATA_PROCESSED!$C54,Backend!$Q$9:$T$52,3,FALSE),MASTER_DATA_NORMALIZED!EZ54)</f>
        <v>#N/A</v>
      </c>
      <c r="FA54" s="99">
        <f>IF(AND(MASTER_DATA_NORMALIZED!FA54=0,FA$22=$L$22),VLOOKUP(MASTER_DATA_PROCESSED!$C54,Backend!$Q$9:$T$52,3,FALSE),MASTER_DATA_NORMALIZED!FA54)</f>
        <v>0</v>
      </c>
      <c r="FB54" s="99">
        <f>IF(AND(MASTER_DATA_NORMALIZED!FB54=0,FB$22=$L$22),VLOOKUP(MASTER_DATA_PROCESSED!$C54,Backend!$Q$9:$T$52,3,FALSE),MASTER_DATA_NORMALIZED!FB54)</f>
        <v>0</v>
      </c>
      <c r="FC54" s="99">
        <f>IF(AND(MASTER_DATA_NORMALIZED!FC54=0,FC$22=$L$22),VLOOKUP(MASTER_DATA_PROCESSED!$C54,Backend!$Q$9:$T$52,3,FALSE),MASTER_DATA_NORMALIZED!FC54)</f>
        <v>0</v>
      </c>
      <c r="FD54" s="99" t="e">
        <f>IF(AND(MASTER_DATA_NORMALIZED!FD54=0,FD$22=$L$22),VLOOKUP(MASTER_DATA_PROCESSED!$C54,Backend!$Q$9:$T$52,3,FALSE),MASTER_DATA_NORMALIZED!FD54)</f>
        <v>#N/A</v>
      </c>
      <c r="FE54" s="99">
        <f>IF(AND(MASTER_DATA_NORMALIZED!FE54=0,FE$22=$L$22),VLOOKUP(MASTER_DATA_PROCESSED!$C54,Backend!$Q$9:$T$52,3,FALSE),MASTER_DATA_NORMALIZED!FE54)</f>
        <v>0</v>
      </c>
      <c r="FF54" s="99">
        <f>IF(AND(MASTER_DATA_NORMALIZED!FF54=0,FF$22=$L$22),VLOOKUP(MASTER_DATA_PROCESSED!$C54,Backend!$Q$9:$T$52,3,FALSE),MASTER_DATA_NORMALIZED!FF54)</f>
        <v>0</v>
      </c>
      <c r="FG54" s="99">
        <f>IF(AND(MASTER_DATA_NORMALIZED!FG54=0,FG$22=$L$22),VLOOKUP(MASTER_DATA_PROCESSED!$C54,Backend!$Q$9:$T$52,3,FALSE),MASTER_DATA_NORMALIZED!FG54)</f>
        <v>0</v>
      </c>
      <c r="FH54" s="99" t="e">
        <f>IF(AND(MASTER_DATA_NORMALIZED!FH54=0,FH$22=$L$22),VLOOKUP(MASTER_DATA_PROCESSED!$C54,Backend!$Q$9:$T$52,3,FALSE),MASTER_DATA_NORMALIZED!FH54)</f>
        <v>#N/A</v>
      </c>
      <c r="FI54" s="99">
        <f>IF(AND(MASTER_DATA_NORMALIZED!FI54=0,FI$22=$L$22),VLOOKUP(MASTER_DATA_PROCESSED!$C54,Backend!$Q$9:$T$52,3,FALSE),MASTER_DATA_NORMALIZED!FI54)</f>
        <v>0</v>
      </c>
      <c r="FJ54" s="99">
        <f>IF(AND(MASTER_DATA_NORMALIZED!FJ54=0,FJ$22=$L$22),VLOOKUP(MASTER_DATA_PROCESSED!$C54,Backend!$Q$9:$T$52,3,FALSE),MASTER_DATA_NORMALIZED!FJ54)</f>
        <v>0</v>
      </c>
      <c r="FK54" s="99">
        <f>IF(AND(MASTER_DATA_NORMALIZED!FK54=0,FK$22=$L$22),VLOOKUP(MASTER_DATA_PROCESSED!$C54,Backend!$Q$9:$T$52,3,FALSE),MASTER_DATA_NORMALIZED!FK54)</f>
        <v>0</v>
      </c>
      <c r="FL54" s="99" t="e">
        <f>IF(AND(MASTER_DATA_NORMALIZED!FL54=0,FL$22=$L$22),VLOOKUP(MASTER_DATA_PROCESSED!$C54,Backend!$Q$9:$T$52,3,FALSE),MASTER_DATA_NORMALIZED!FL54)</f>
        <v>#N/A</v>
      </c>
      <c r="FM54" s="99">
        <f>IF(AND(MASTER_DATA_NORMALIZED!FM54=0,FM$22=$L$22),VLOOKUP(MASTER_DATA_PROCESSED!$C54,Backend!$Q$9:$T$52,3,FALSE),MASTER_DATA_NORMALIZED!FM54)</f>
        <v>0</v>
      </c>
      <c r="FN54" s="99">
        <f>IF(AND(MASTER_DATA_NORMALIZED!FN54=0,FN$22=$L$22),VLOOKUP(MASTER_DATA_PROCESSED!$C54,Backend!$Q$9:$T$52,3,FALSE),MASTER_DATA_NORMALIZED!FN54)</f>
        <v>0</v>
      </c>
      <c r="FO54" s="99">
        <f>IF(AND(MASTER_DATA_NORMALIZED!FO54=0,FO$22=$L$22),VLOOKUP(MASTER_DATA_PROCESSED!$C54,Backend!$Q$9:$T$52,3,FALSE),MASTER_DATA_NORMALIZED!FO54)</f>
        <v>0</v>
      </c>
      <c r="FP54" s="99" t="e">
        <f>IF(AND(MASTER_DATA_NORMALIZED!FP54=0,FP$22=$L$22),VLOOKUP(MASTER_DATA_PROCESSED!$C54,Backend!$Q$9:$T$52,3,FALSE),MASTER_DATA_NORMALIZED!FP54)</f>
        <v>#N/A</v>
      </c>
      <c r="FQ54" s="99">
        <f>IF(AND(MASTER_DATA_NORMALIZED!FQ54=0,FQ$22=$L$22),VLOOKUP(MASTER_DATA_PROCESSED!$C54,Backend!$Q$9:$T$52,3,FALSE),MASTER_DATA_NORMALIZED!FQ54)</f>
        <v>0</v>
      </c>
      <c r="FR54" s="99">
        <f>IF(AND(MASTER_DATA_NORMALIZED!FR54=0,FR$22=$L$22),VLOOKUP(MASTER_DATA_PROCESSED!$C54,Backend!$Q$9:$T$52,3,FALSE),MASTER_DATA_NORMALIZED!FR54)</f>
        <v>0</v>
      </c>
      <c r="FS54" s="99">
        <f>IF(AND(MASTER_DATA_NORMALIZED!FS54=0,FS$22=$L$22),VLOOKUP(MASTER_DATA_PROCESSED!$C54,Backend!$Q$9:$T$52,3,FALSE),MASTER_DATA_NORMALIZED!FS54)</f>
        <v>0</v>
      </c>
      <c r="FT54" s="99" t="e">
        <f>IF(AND(MASTER_DATA_NORMALIZED!FT54=0,FT$22=$L$22),VLOOKUP(MASTER_DATA_PROCESSED!$C54,Backend!$Q$9:$T$52,3,FALSE),MASTER_DATA_NORMALIZED!FT54)</f>
        <v>#N/A</v>
      </c>
      <c r="FU54" s="99">
        <f>IF(AND(MASTER_DATA_NORMALIZED!FU54=0,FU$22=$L$22),VLOOKUP(MASTER_DATA_PROCESSED!$C54,Backend!$Q$9:$T$52,3,FALSE),MASTER_DATA_NORMALIZED!FU54)</f>
        <v>0</v>
      </c>
      <c r="FV54" s="99">
        <f>IF(AND(MASTER_DATA_NORMALIZED!FV54=0,FV$22=$L$22),VLOOKUP(MASTER_DATA_PROCESSED!$C54,Backend!$Q$9:$T$52,3,FALSE),MASTER_DATA_NORMALIZED!FV54)</f>
        <v>0</v>
      </c>
      <c r="FW54" s="99">
        <f>IF(AND(MASTER_DATA_NORMALIZED!FW54=0,FW$22=$L$22),VLOOKUP(MASTER_DATA_PROCESSED!$C54,Backend!$Q$9:$T$52,3,FALSE),MASTER_DATA_NORMALIZED!FW54)</f>
        <v>0</v>
      </c>
      <c r="FX54" s="99" t="e">
        <f>IF(AND(MASTER_DATA_NORMALIZED!FX54=0,FX$22=$L$22),VLOOKUP(MASTER_DATA_PROCESSED!$C54,Backend!$Q$9:$T$52,3,FALSE),MASTER_DATA_NORMALIZED!FX54)</f>
        <v>#N/A</v>
      </c>
      <c r="FY54" s="99">
        <f>IF(AND(MASTER_DATA_NORMALIZED!FY54=0,FY$22=$L$22),VLOOKUP(MASTER_DATA_PROCESSED!$C54,Backend!$Q$9:$T$52,3,FALSE),MASTER_DATA_NORMALIZED!FY54)</f>
        <v>0</v>
      </c>
      <c r="FZ54" s="99">
        <f>IF(AND(MASTER_DATA_NORMALIZED!FZ54=0,FZ$22=$L$22),VLOOKUP(MASTER_DATA_PROCESSED!$C54,Backend!$Q$9:$T$52,3,FALSE),MASTER_DATA_NORMALIZED!FZ54)</f>
        <v>0</v>
      </c>
      <c r="GA54" s="99">
        <f>IF(AND(MASTER_DATA_NORMALIZED!GA54=0,GA$22=$L$22),VLOOKUP(MASTER_DATA_PROCESSED!$C54,Backend!$Q$9:$T$52,3,FALSE),MASTER_DATA_NORMALIZED!GA54)</f>
        <v>0</v>
      </c>
      <c r="GB54" s="99" t="e">
        <f>IF(AND(MASTER_DATA_NORMALIZED!GB54=0,GB$22=$L$22),VLOOKUP(MASTER_DATA_PROCESSED!$C54,Backend!$Q$9:$T$52,3,FALSE),MASTER_DATA_NORMALIZED!GB54)</f>
        <v>#N/A</v>
      </c>
      <c r="GC54" s="99">
        <f>IF(AND(MASTER_DATA_NORMALIZED!GC54=0,GC$22=$L$22),VLOOKUP(MASTER_DATA_PROCESSED!$C54,Backend!$Q$9:$T$52,3,FALSE),MASTER_DATA_NORMALIZED!GC54)</f>
        <v>0</v>
      </c>
      <c r="GD54" s="99">
        <f>IF(AND(MASTER_DATA_NORMALIZED!GD54=0,GD$22=$L$22),VLOOKUP(MASTER_DATA_PROCESSED!$C54,Backend!$Q$9:$T$52,3,FALSE),MASTER_DATA_NORMALIZED!GD54)</f>
        <v>0</v>
      </c>
      <c r="GE54" s="99">
        <f>IF(AND(MASTER_DATA_NORMALIZED!GE54=0,GE$22=$L$22),VLOOKUP(MASTER_DATA_PROCESSED!$C54,Backend!$Q$9:$T$52,3,FALSE),MASTER_DATA_NORMALIZED!GE54)</f>
        <v>0</v>
      </c>
      <c r="GF54" s="99" t="e">
        <f>IF(AND(MASTER_DATA_NORMALIZED!GF54=0,GF$22=$L$22),VLOOKUP(MASTER_DATA_PROCESSED!$C54,Backend!$Q$9:$T$52,3,FALSE),MASTER_DATA_NORMALIZED!GF54)</f>
        <v>#N/A</v>
      </c>
      <c r="GG54" s="99">
        <f>IF(AND(MASTER_DATA_NORMALIZED!GG54=0,GG$22=$L$22),VLOOKUP(MASTER_DATA_PROCESSED!$C54,Backend!$Q$9:$T$52,3,FALSE),MASTER_DATA_NORMALIZED!GG54)</f>
        <v>0</v>
      </c>
      <c r="GH54" s="99">
        <f>IF(AND(MASTER_DATA_NORMALIZED!GH54=0,GH$22=$L$22),VLOOKUP(MASTER_DATA_PROCESSED!$C54,Backend!$Q$9:$T$52,3,FALSE),MASTER_DATA_NORMALIZED!GH54)</f>
        <v>0</v>
      </c>
      <c r="GI54" s="99">
        <f>IF(AND(MASTER_DATA_NORMALIZED!GI54=0,GI$22=$L$22),VLOOKUP(MASTER_DATA_PROCESSED!$C54,Backend!$Q$9:$T$52,3,FALSE),MASTER_DATA_NORMALIZED!GI54)</f>
        <v>0</v>
      </c>
      <c r="GJ54" s="99" t="e">
        <f>IF(AND(MASTER_DATA_NORMALIZED!GJ54=0,GJ$22=$L$22),VLOOKUP(MASTER_DATA_PROCESSED!$C54,Backend!$Q$9:$T$52,3,FALSE),MASTER_DATA_NORMALIZED!GJ54)</f>
        <v>#N/A</v>
      </c>
      <c r="GK54" s="99">
        <f>IF(AND(MASTER_DATA_NORMALIZED!GK54=0,GK$22=$L$22),VLOOKUP(MASTER_DATA_PROCESSED!$C54,Backend!$Q$9:$T$52,3,FALSE),MASTER_DATA_NORMALIZED!GK54)</f>
        <v>0</v>
      </c>
      <c r="GL54" s="99">
        <f>IF(AND(MASTER_DATA_NORMALIZED!GL54=0,GL$22=$L$22),VLOOKUP(MASTER_DATA_PROCESSED!$C54,Backend!$Q$9:$T$52,3,FALSE),MASTER_DATA_NORMALIZED!GL54)</f>
        <v>0</v>
      </c>
      <c r="GM54" s="99">
        <f>IF(AND(MASTER_DATA_NORMALIZED!GM54=0,GM$22=$L$22),VLOOKUP(MASTER_DATA_PROCESSED!$C54,Backend!$Q$9:$T$52,3,FALSE),MASTER_DATA_NORMALIZED!GM54)</f>
        <v>0</v>
      </c>
      <c r="GN54" s="99" t="e">
        <f>IF(AND(MASTER_DATA_NORMALIZED!GN54=0,GN$22=$L$22),VLOOKUP(MASTER_DATA_PROCESSED!$C54,Backend!$Q$9:$T$52,3,FALSE),MASTER_DATA_NORMALIZED!GN54)</f>
        <v>#N/A</v>
      </c>
      <c r="GO54" s="99">
        <f>IF(AND(MASTER_DATA_NORMALIZED!GO54=0,GO$22=$L$22),VLOOKUP(MASTER_DATA_PROCESSED!$C54,Backend!$Q$9:$T$52,3,FALSE),MASTER_DATA_NORMALIZED!GO54)</f>
        <v>0</v>
      </c>
      <c r="GP54" s="99">
        <f>IF(AND(MASTER_DATA_NORMALIZED!GP54=0,GP$22=$L$22),VLOOKUP(MASTER_DATA_PROCESSED!$C54,Backend!$Q$9:$T$52,3,FALSE),MASTER_DATA_NORMALIZED!GP54)</f>
        <v>0</v>
      </c>
      <c r="GQ54" s="99">
        <f>IF(AND(MASTER_DATA_NORMALIZED!GQ54=0,GQ$22=$L$22),VLOOKUP(MASTER_DATA_PROCESSED!$C54,Backend!$Q$9:$T$52,3,FALSE),MASTER_DATA_NORMALIZED!GQ54)</f>
        <v>0</v>
      </c>
      <c r="GR54" s="99" t="e">
        <f>IF(AND(MASTER_DATA_NORMALIZED!GR54=0,GR$22=$L$22),VLOOKUP(MASTER_DATA_PROCESSED!$C54,Backend!$Q$9:$T$52,3,FALSE),MASTER_DATA_NORMALIZED!GR54)</f>
        <v>#N/A</v>
      </c>
      <c r="GS54" s="99">
        <f>IF(AND(MASTER_DATA_NORMALIZED!GS54=0,GS$22=$L$22),VLOOKUP(MASTER_DATA_PROCESSED!$C54,Backend!$Q$9:$T$52,3,FALSE),MASTER_DATA_NORMALIZED!GS54)</f>
        <v>0</v>
      </c>
      <c r="GT54" s="99">
        <f>IF(AND(MASTER_DATA_NORMALIZED!GT54=0,GT$22=$L$22),VLOOKUP(MASTER_DATA_PROCESSED!$C54,Backend!$Q$9:$T$52,3,FALSE),MASTER_DATA_NORMALIZED!GT54)</f>
        <v>0</v>
      </c>
      <c r="GU54" s="99">
        <f>IF(AND(MASTER_DATA_NORMALIZED!GU54=0,GU$22=$L$22),VLOOKUP(MASTER_DATA_PROCESSED!$C54,Backend!$Q$9:$T$52,3,FALSE),MASTER_DATA_NORMALIZED!GU54)</f>
        <v>0</v>
      </c>
      <c r="GV54" s="99" t="e">
        <f>IF(AND(MASTER_DATA_NORMALIZED!GV54=0,GV$22=$L$22),VLOOKUP(MASTER_DATA_PROCESSED!$C54,Backend!$Q$9:$T$52,3,FALSE),MASTER_DATA_NORMALIZED!GV54)</f>
        <v>#N/A</v>
      </c>
      <c r="GW54" s="99" t="e">
        <f>IF(AND(MASTER_DATA_NORMALIZED!GW54=0,GW$22=$L$22),VLOOKUP(MASTER_DATA_PROCESSED!$C54,Backend!$Q$9:$T$52,3,FALSE),MASTER_DATA_NORMALIZED!GW54)</f>
        <v>#REF!</v>
      </c>
      <c r="GX54" s="99" t="e">
        <f>IF(AND(MASTER_DATA_NORMALIZED!GX54=0,GX$22=$L$22),VLOOKUP(MASTER_DATA_PROCESSED!$C54,Backend!$Q$9:$T$52,3,FALSE),MASTER_DATA_NORMALIZED!GX54)</f>
        <v>#REF!</v>
      </c>
      <c r="GY54" s="99" t="e">
        <f>IF(AND(MASTER_DATA_NORMALIZED!GY54=0,GY$22=$L$22),VLOOKUP(MASTER_DATA_PROCESSED!$C54,Backend!$Q$9:$T$52,3,FALSE),MASTER_DATA_NORMALIZED!GY54)</f>
        <v>#REF!</v>
      </c>
    </row>
    <row r="55" spans="2:207" s="27" customFormat="1" ht="14.25" hidden="1" outlineLevel="2" x14ac:dyDescent="0.25">
      <c r="B55" s="26">
        <f t="shared" si="5"/>
        <v>20</v>
      </c>
      <c r="C55" s="55">
        <f t="shared" si="0"/>
        <v>214.7</v>
      </c>
      <c r="D55" s="82"/>
      <c r="E55" s="57"/>
      <c r="F55" s="57"/>
      <c r="G55" s="83">
        <v>214.7</v>
      </c>
      <c r="H55" s="40" t="s">
        <v>49</v>
      </c>
      <c r="I55" s="99">
        <f>IF(AND(MASTER_DATA_NORMALIZED!I55=0,I$22=$L$22),VLOOKUP(MASTER_DATA_PROCESSED!$C55,Backend!$Q$9:$T$52,3,FALSE),MASTER_DATA_NORMALIZED!I55)</f>
        <v>0</v>
      </c>
      <c r="J55" s="99">
        <f>IF(AND(MASTER_DATA_NORMALIZED!J55=0,J$22=$L$22),VLOOKUP(MASTER_DATA_PROCESSED!$C55,Backend!$Q$9:$T$52,3,FALSE),MASTER_DATA_NORMALIZED!J55)</f>
        <v>0</v>
      </c>
      <c r="K55" s="99">
        <f>IF(AND(MASTER_DATA_NORMALIZED!K55=0,K$22=$L$22),VLOOKUP(MASTER_DATA_PROCESSED!$C55,Backend!$Q$9:$T$52,3,FALSE),MASTER_DATA_NORMALIZED!K55)</f>
        <v>0</v>
      </c>
      <c r="L55" s="99" t="e">
        <f>IF(AND(MASTER_DATA_NORMALIZED!L55=0,L$22=$L$22),VLOOKUP(MASTER_DATA_PROCESSED!$C55,Backend!$Q$9:$T$52,3,FALSE),MASTER_DATA_NORMALIZED!L55)</f>
        <v>#N/A</v>
      </c>
      <c r="M55" s="99">
        <f>IF(AND(MASTER_DATA_NORMALIZED!M55=0,M$22=$L$22),VLOOKUP(MASTER_DATA_PROCESSED!$C55,Backend!$Q$9:$T$52,3,FALSE),MASTER_DATA_NORMALIZED!M55)</f>
        <v>0</v>
      </c>
      <c r="N55" s="99">
        <f>IF(AND(MASTER_DATA_NORMALIZED!N55=0,N$22=$L$22),VLOOKUP(MASTER_DATA_PROCESSED!$C55,Backend!$Q$9:$T$52,3,FALSE),MASTER_DATA_NORMALIZED!N55)</f>
        <v>0</v>
      </c>
      <c r="O55" s="99">
        <f>IF(AND(MASTER_DATA_NORMALIZED!O55=0,O$22=$L$22),VLOOKUP(MASTER_DATA_PROCESSED!$C55,Backend!$Q$9:$T$52,3,FALSE),MASTER_DATA_NORMALIZED!O55)</f>
        <v>0</v>
      </c>
      <c r="P55" s="99" t="e">
        <f>IF(AND(MASTER_DATA_NORMALIZED!P55=0,P$22=$L$22),VLOOKUP(MASTER_DATA_PROCESSED!$C55,Backend!$Q$9:$T$52,3,FALSE),MASTER_DATA_NORMALIZED!P55)</f>
        <v>#N/A</v>
      </c>
      <c r="Q55" s="99">
        <f>IF(AND(MASTER_DATA_NORMALIZED!Q55=0,Q$22=$L$22),VLOOKUP(MASTER_DATA_PROCESSED!$C55,Backend!$Q$9:$T$52,3,FALSE),MASTER_DATA_NORMALIZED!Q55)</f>
        <v>0</v>
      </c>
      <c r="R55" s="99">
        <f>IF(AND(MASTER_DATA_NORMALIZED!R55=0,R$22=$L$22),VLOOKUP(MASTER_DATA_PROCESSED!$C55,Backend!$Q$9:$T$52,3,FALSE),MASTER_DATA_NORMALIZED!R55)</f>
        <v>0</v>
      </c>
      <c r="S55" s="99">
        <f>IF(AND(MASTER_DATA_NORMALIZED!S55=0,S$22=$L$22),VLOOKUP(MASTER_DATA_PROCESSED!$C55,Backend!$Q$9:$T$52,3,FALSE),MASTER_DATA_NORMALIZED!S55)</f>
        <v>0</v>
      </c>
      <c r="T55" s="99" t="e">
        <f>IF(AND(MASTER_DATA_NORMALIZED!T55=0,T$22=$L$22),VLOOKUP(MASTER_DATA_PROCESSED!$C55,Backend!$Q$9:$T$52,3,FALSE),MASTER_DATA_NORMALIZED!T55)</f>
        <v>#N/A</v>
      </c>
      <c r="U55" s="99">
        <f>IF(AND(MASTER_DATA_NORMALIZED!U55=0,U$22=$L$22),VLOOKUP(MASTER_DATA_PROCESSED!$C55,Backend!$Q$9:$T$52,3,FALSE),MASTER_DATA_NORMALIZED!U55)</f>
        <v>0</v>
      </c>
      <c r="V55" s="99">
        <f>IF(AND(MASTER_DATA_NORMALIZED!V55=0,V$22=$L$22),VLOOKUP(MASTER_DATA_PROCESSED!$C55,Backend!$Q$9:$T$52,3,FALSE),MASTER_DATA_NORMALIZED!V55)</f>
        <v>0</v>
      </c>
      <c r="W55" s="99">
        <f>IF(AND(MASTER_DATA_NORMALIZED!W55=0,W$22=$L$22),VLOOKUP(MASTER_DATA_PROCESSED!$C55,Backend!$Q$9:$T$52,3,FALSE),MASTER_DATA_NORMALIZED!W55)</f>
        <v>0</v>
      </c>
      <c r="X55" s="99" t="e">
        <f>IF(AND(MASTER_DATA_NORMALIZED!X55=0,X$22=$L$22),VLOOKUP(MASTER_DATA_PROCESSED!$C55,Backend!$Q$9:$T$52,3,FALSE),MASTER_DATA_NORMALIZED!X55)</f>
        <v>#N/A</v>
      </c>
      <c r="Y55" s="99">
        <f>IF(AND(MASTER_DATA_NORMALIZED!Y55=0,Y$22=$L$22),VLOOKUP(MASTER_DATA_PROCESSED!$C55,Backend!$Q$9:$T$52,3,FALSE),MASTER_DATA_NORMALIZED!Y55)</f>
        <v>0</v>
      </c>
      <c r="Z55" s="99">
        <f>IF(AND(MASTER_DATA_NORMALIZED!Z55=0,Z$22=$L$22),VLOOKUP(MASTER_DATA_PROCESSED!$C55,Backend!$Q$9:$T$52,3,FALSE),MASTER_DATA_NORMALIZED!Z55)</f>
        <v>0</v>
      </c>
      <c r="AA55" s="99">
        <f>IF(AND(MASTER_DATA_NORMALIZED!AA55=0,AA$22=$L$22),VLOOKUP(MASTER_DATA_PROCESSED!$C55,Backend!$Q$9:$T$52,3,FALSE),MASTER_DATA_NORMALIZED!AA55)</f>
        <v>0</v>
      </c>
      <c r="AB55" s="99" t="e">
        <f>IF(AND(MASTER_DATA_NORMALIZED!AB55=0,AB$22=$L$22),VLOOKUP(MASTER_DATA_PROCESSED!$C55,Backend!$Q$9:$T$52,3,FALSE),MASTER_DATA_NORMALIZED!AB55)</f>
        <v>#N/A</v>
      </c>
      <c r="AC55" s="99">
        <f>IF(AND(MASTER_DATA_NORMALIZED!AC55=0,AC$22=$L$22),VLOOKUP(MASTER_DATA_PROCESSED!$C55,Backend!$Q$9:$T$52,3,FALSE),MASTER_DATA_NORMALIZED!AC55)</f>
        <v>0</v>
      </c>
      <c r="AD55" s="99">
        <f>IF(AND(MASTER_DATA_NORMALIZED!AD55=0,AD$22=$L$22),VLOOKUP(MASTER_DATA_PROCESSED!$C55,Backend!$Q$9:$T$52,3,FALSE),MASTER_DATA_NORMALIZED!AD55)</f>
        <v>0</v>
      </c>
      <c r="AE55" s="99">
        <f>IF(AND(MASTER_DATA_NORMALIZED!AE55=0,AE$22=$L$22),VLOOKUP(MASTER_DATA_PROCESSED!$C55,Backend!$Q$9:$T$52,3,FALSE),MASTER_DATA_NORMALIZED!AE55)</f>
        <v>0</v>
      </c>
      <c r="AF55" s="99" t="e">
        <f>IF(AND(MASTER_DATA_NORMALIZED!AF55=0,AF$22=$L$22),VLOOKUP(MASTER_DATA_PROCESSED!$C55,Backend!$Q$9:$T$52,3,FALSE),MASTER_DATA_NORMALIZED!AF55)</f>
        <v>#N/A</v>
      </c>
      <c r="AG55" s="99">
        <f>IF(AND(MASTER_DATA_NORMALIZED!AG55=0,AG$22=$L$22),VLOOKUP(MASTER_DATA_PROCESSED!$C55,Backend!$Q$9:$T$52,3,FALSE),MASTER_DATA_NORMALIZED!AG55)</f>
        <v>0</v>
      </c>
      <c r="AH55" s="99">
        <f>IF(AND(MASTER_DATA_NORMALIZED!AH55=0,AH$22=$L$22),VLOOKUP(MASTER_DATA_PROCESSED!$C55,Backend!$Q$9:$T$52,3,FALSE),MASTER_DATA_NORMALIZED!AH55)</f>
        <v>0</v>
      </c>
      <c r="AI55" s="99">
        <f>IF(AND(MASTER_DATA_NORMALIZED!AI55=0,AI$22=$L$22),VLOOKUP(MASTER_DATA_PROCESSED!$C55,Backend!$Q$9:$T$52,3,FALSE),MASTER_DATA_NORMALIZED!AI55)</f>
        <v>0</v>
      </c>
      <c r="AJ55" s="99" t="e">
        <f>IF(AND(MASTER_DATA_NORMALIZED!AJ55=0,AJ$22=$L$22),VLOOKUP(MASTER_DATA_PROCESSED!$C55,Backend!$Q$9:$T$52,3,FALSE),MASTER_DATA_NORMALIZED!AJ55)</f>
        <v>#N/A</v>
      </c>
      <c r="AK55" s="99">
        <f>IF(AND(MASTER_DATA_NORMALIZED!AK55=0,AK$22=$L$22),VLOOKUP(MASTER_DATA_PROCESSED!$C55,Backend!$Q$9:$T$52,3,FALSE),MASTER_DATA_NORMALIZED!AK55)</f>
        <v>0</v>
      </c>
      <c r="AL55" s="99">
        <f>IF(AND(MASTER_DATA_NORMALIZED!AL55=0,AL$22=$L$22),VLOOKUP(MASTER_DATA_PROCESSED!$C55,Backend!$Q$9:$T$52,3,FALSE),MASTER_DATA_NORMALIZED!AL55)</f>
        <v>0</v>
      </c>
      <c r="AM55" s="99">
        <f>IF(AND(MASTER_DATA_NORMALIZED!AM55=0,AM$22=$L$22),VLOOKUP(MASTER_DATA_PROCESSED!$C55,Backend!$Q$9:$T$52,3,FALSE),MASTER_DATA_NORMALIZED!AM55)</f>
        <v>0</v>
      </c>
      <c r="AN55" s="99" t="e">
        <f>IF(AND(MASTER_DATA_NORMALIZED!AN55=0,AN$22=$L$22),VLOOKUP(MASTER_DATA_PROCESSED!$C55,Backend!$Q$9:$T$52,3,FALSE),MASTER_DATA_NORMALIZED!AN55)</f>
        <v>#N/A</v>
      </c>
      <c r="AO55" s="99">
        <f>IF(AND(MASTER_DATA_NORMALIZED!AO55=0,AO$22=$L$22),VLOOKUP(MASTER_DATA_PROCESSED!$C55,Backend!$Q$9:$T$52,3,FALSE),MASTER_DATA_NORMALIZED!AO55)</f>
        <v>0</v>
      </c>
      <c r="AP55" s="99">
        <f>IF(AND(MASTER_DATA_NORMALIZED!AP55=0,AP$22=$L$22),VLOOKUP(MASTER_DATA_PROCESSED!$C55,Backend!$Q$9:$T$52,3,FALSE),MASTER_DATA_NORMALIZED!AP55)</f>
        <v>0</v>
      </c>
      <c r="AQ55" s="99">
        <f>IF(AND(MASTER_DATA_NORMALIZED!AQ55=0,AQ$22=$L$22),VLOOKUP(MASTER_DATA_PROCESSED!$C55,Backend!$Q$9:$T$52,3,FALSE),MASTER_DATA_NORMALIZED!AQ55)</f>
        <v>0</v>
      </c>
      <c r="AR55" s="99" t="e">
        <f>IF(AND(MASTER_DATA_NORMALIZED!AR55=0,AR$22=$L$22),VLOOKUP(MASTER_DATA_PROCESSED!$C55,Backend!$Q$9:$T$52,3,FALSE),MASTER_DATA_NORMALIZED!AR55)</f>
        <v>#N/A</v>
      </c>
      <c r="AS55" s="99">
        <f>IF(AND(MASTER_DATA_NORMALIZED!AS55=0,AS$22=$L$22),VLOOKUP(MASTER_DATA_PROCESSED!$C55,Backend!$Q$9:$T$52,3,FALSE),MASTER_DATA_NORMALIZED!AS55)</f>
        <v>0</v>
      </c>
      <c r="AT55" s="99">
        <f>IF(AND(MASTER_DATA_NORMALIZED!AT55=0,AT$22=$L$22),VLOOKUP(MASTER_DATA_PROCESSED!$C55,Backend!$Q$9:$T$52,3,FALSE),MASTER_DATA_NORMALIZED!AT55)</f>
        <v>0</v>
      </c>
      <c r="AU55" s="99">
        <f>IF(AND(MASTER_DATA_NORMALIZED!AU55=0,AU$22=$L$22),VLOOKUP(MASTER_DATA_PROCESSED!$C55,Backend!$Q$9:$T$52,3,FALSE),MASTER_DATA_NORMALIZED!AU55)</f>
        <v>0</v>
      </c>
      <c r="AV55" s="99" t="e">
        <f>IF(AND(MASTER_DATA_NORMALIZED!AV55=0,AV$22=$L$22),VLOOKUP(MASTER_DATA_PROCESSED!$C55,Backend!$Q$9:$T$52,3,FALSE),MASTER_DATA_NORMALIZED!AV55)</f>
        <v>#N/A</v>
      </c>
      <c r="AW55" s="99">
        <f>IF(AND(MASTER_DATA_NORMALIZED!AW55=0,AW$22=$L$22),VLOOKUP(MASTER_DATA_PROCESSED!$C55,Backend!$Q$9:$T$52,3,FALSE),MASTER_DATA_NORMALIZED!AW55)</f>
        <v>0</v>
      </c>
      <c r="AX55" s="99">
        <f>IF(AND(MASTER_DATA_NORMALIZED!AX55=0,AX$22=$L$22),VLOOKUP(MASTER_DATA_PROCESSED!$C55,Backend!$Q$9:$T$52,3,FALSE),MASTER_DATA_NORMALIZED!AX55)</f>
        <v>0</v>
      </c>
      <c r="AY55" s="99">
        <f>IF(AND(MASTER_DATA_NORMALIZED!AY55=0,AY$22=$L$22),VLOOKUP(MASTER_DATA_PROCESSED!$C55,Backend!$Q$9:$T$52,3,FALSE),MASTER_DATA_NORMALIZED!AY55)</f>
        <v>0</v>
      </c>
      <c r="AZ55" s="99" t="e">
        <f>IF(AND(MASTER_DATA_NORMALIZED!AZ55=0,AZ$22=$L$22),VLOOKUP(MASTER_DATA_PROCESSED!$C55,Backend!$Q$9:$T$52,3,FALSE),MASTER_DATA_NORMALIZED!AZ55)</f>
        <v>#N/A</v>
      </c>
      <c r="BA55" s="99">
        <f>IF(AND(MASTER_DATA_NORMALIZED!BA55=0,BA$22=$L$22),VLOOKUP(MASTER_DATA_PROCESSED!$C55,Backend!$Q$9:$T$52,3,FALSE),MASTER_DATA_NORMALIZED!BA55)</f>
        <v>0</v>
      </c>
      <c r="BB55" s="99">
        <f>IF(AND(MASTER_DATA_NORMALIZED!BB55=0,BB$22=$L$22),VLOOKUP(MASTER_DATA_PROCESSED!$C55,Backend!$Q$9:$T$52,3,FALSE),MASTER_DATA_NORMALIZED!BB55)</f>
        <v>0</v>
      </c>
      <c r="BC55" s="99">
        <f>IF(AND(MASTER_DATA_NORMALIZED!BC55=0,BC$22=$L$22),VLOOKUP(MASTER_DATA_PROCESSED!$C55,Backend!$Q$9:$T$52,3,FALSE),MASTER_DATA_NORMALIZED!BC55)</f>
        <v>0</v>
      </c>
      <c r="BD55" s="99" t="e">
        <f>IF(AND(MASTER_DATA_NORMALIZED!BD55=0,BD$22=$L$22),VLOOKUP(MASTER_DATA_PROCESSED!$C55,Backend!$Q$9:$T$52,3,FALSE),MASTER_DATA_NORMALIZED!BD55)</f>
        <v>#N/A</v>
      </c>
      <c r="BE55" s="99">
        <f>IF(AND(MASTER_DATA_NORMALIZED!BE55=0,BE$22=$L$22),VLOOKUP(MASTER_DATA_PROCESSED!$C55,Backend!$Q$9:$T$52,3,FALSE),MASTER_DATA_NORMALIZED!BE55)</f>
        <v>0</v>
      </c>
      <c r="BF55" s="99">
        <f>IF(AND(MASTER_DATA_NORMALIZED!BF55=0,BF$22=$L$22),VLOOKUP(MASTER_DATA_PROCESSED!$C55,Backend!$Q$9:$T$52,3,FALSE),MASTER_DATA_NORMALIZED!BF55)</f>
        <v>0</v>
      </c>
      <c r="BG55" s="99">
        <f>IF(AND(MASTER_DATA_NORMALIZED!BG55=0,BG$22=$L$22),VLOOKUP(MASTER_DATA_PROCESSED!$C55,Backend!$Q$9:$T$52,3,FALSE),MASTER_DATA_NORMALIZED!BG55)</f>
        <v>0</v>
      </c>
      <c r="BH55" s="99" t="e">
        <f>IF(AND(MASTER_DATA_NORMALIZED!BH55=0,BH$22=$L$22),VLOOKUP(MASTER_DATA_PROCESSED!$C55,Backend!$Q$9:$T$52,3,FALSE),MASTER_DATA_NORMALIZED!BH55)</f>
        <v>#N/A</v>
      </c>
      <c r="BI55" s="99">
        <f>IF(AND(MASTER_DATA_NORMALIZED!BI55=0,BI$22=$L$22),VLOOKUP(MASTER_DATA_PROCESSED!$C55,Backend!$Q$9:$T$52,3,FALSE),MASTER_DATA_NORMALIZED!BI55)</f>
        <v>0</v>
      </c>
      <c r="BJ55" s="99">
        <f>IF(AND(MASTER_DATA_NORMALIZED!BJ55=0,BJ$22=$L$22),VLOOKUP(MASTER_DATA_PROCESSED!$C55,Backend!$Q$9:$T$52,3,FALSE),MASTER_DATA_NORMALIZED!BJ55)</f>
        <v>0</v>
      </c>
      <c r="BK55" s="99">
        <f>IF(AND(MASTER_DATA_NORMALIZED!BK55=0,BK$22=$L$22),VLOOKUP(MASTER_DATA_PROCESSED!$C55,Backend!$Q$9:$T$52,3,FALSE),MASTER_DATA_NORMALIZED!BK55)</f>
        <v>0</v>
      </c>
      <c r="BL55" s="99" t="e">
        <f>IF(AND(MASTER_DATA_NORMALIZED!BL55=0,BL$22=$L$22),VLOOKUP(MASTER_DATA_PROCESSED!$C55,Backend!$Q$9:$T$52,3,FALSE),MASTER_DATA_NORMALIZED!BL55)</f>
        <v>#N/A</v>
      </c>
      <c r="BM55" s="99">
        <f>IF(AND(MASTER_DATA_NORMALIZED!BM55=0,BM$22=$L$22),VLOOKUP(MASTER_DATA_PROCESSED!$C55,Backend!$Q$9:$T$52,3,FALSE),MASTER_DATA_NORMALIZED!BM55)</f>
        <v>0</v>
      </c>
      <c r="BN55" s="99">
        <f>IF(AND(MASTER_DATA_NORMALIZED!BN55=0,BN$22=$L$22),VLOOKUP(MASTER_DATA_PROCESSED!$C55,Backend!$Q$9:$T$52,3,FALSE),MASTER_DATA_NORMALIZED!BN55)</f>
        <v>0</v>
      </c>
      <c r="BO55" s="99">
        <f>IF(AND(MASTER_DATA_NORMALIZED!BO55=0,BO$22=$L$22),VLOOKUP(MASTER_DATA_PROCESSED!$C55,Backend!$Q$9:$T$52,3,FALSE),MASTER_DATA_NORMALIZED!BO55)</f>
        <v>0</v>
      </c>
      <c r="BP55" s="99" t="e">
        <f>IF(AND(MASTER_DATA_NORMALIZED!BP55=0,BP$22=$L$22),VLOOKUP(MASTER_DATA_PROCESSED!$C55,Backend!$Q$9:$T$52,3,FALSE),MASTER_DATA_NORMALIZED!BP55)</f>
        <v>#N/A</v>
      </c>
      <c r="BQ55" s="99">
        <f>IF(AND(MASTER_DATA_NORMALIZED!BQ55=0,BQ$22=$L$22),VLOOKUP(MASTER_DATA_PROCESSED!$C55,Backend!$Q$9:$T$52,3,FALSE),MASTER_DATA_NORMALIZED!BQ55)</f>
        <v>0</v>
      </c>
      <c r="BR55" s="99">
        <f>IF(AND(MASTER_DATA_NORMALIZED!BR55=0,BR$22=$L$22),VLOOKUP(MASTER_DATA_PROCESSED!$C55,Backend!$Q$9:$T$52,3,FALSE),MASTER_DATA_NORMALIZED!BR55)</f>
        <v>0</v>
      </c>
      <c r="BS55" s="99">
        <f>IF(AND(MASTER_DATA_NORMALIZED!BS55=0,BS$22=$L$22),VLOOKUP(MASTER_DATA_PROCESSED!$C55,Backend!$Q$9:$T$52,3,FALSE),MASTER_DATA_NORMALIZED!BS55)</f>
        <v>0</v>
      </c>
      <c r="BT55" s="99" t="e">
        <f>IF(AND(MASTER_DATA_NORMALIZED!BT55=0,BT$22=$L$22),VLOOKUP(MASTER_DATA_PROCESSED!$C55,Backend!$Q$9:$T$52,3,FALSE),MASTER_DATA_NORMALIZED!BT55)</f>
        <v>#N/A</v>
      </c>
      <c r="BU55" s="99">
        <f>IF(AND(MASTER_DATA_NORMALIZED!BU55=0,BU$22=$L$22),VLOOKUP(MASTER_DATA_PROCESSED!$C55,Backend!$Q$9:$T$52,3,FALSE),MASTER_DATA_NORMALIZED!BU55)</f>
        <v>0</v>
      </c>
      <c r="BV55" s="99">
        <f>IF(AND(MASTER_DATA_NORMALIZED!BV55=0,BV$22=$L$22),VLOOKUP(MASTER_DATA_PROCESSED!$C55,Backend!$Q$9:$T$52,3,FALSE),MASTER_DATA_NORMALIZED!BV55)</f>
        <v>0</v>
      </c>
      <c r="BW55" s="99">
        <f>IF(AND(MASTER_DATA_NORMALIZED!BW55=0,BW$22=$L$22),VLOOKUP(MASTER_DATA_PROCESSED!$C55,Backend!$Q$9:$T$52,3,FALSE),MASTER_DATA_NORMALIZED!BW55)</f>
        <v>0</v>
      </c>
      <c r="BX55" s="99" t="e">
        <f>IF(AND(MASTER_DATA_NORMALIZED!BX55=0,BX$22=$L$22),VLOOKUP(MASTER_DATA_PROCESSED!$C55,Backend!$Q$9:$T$52,3,FALSE),MASTER_DATA_NORMALIZED!BX55)</f>
        <v>#N/A</v>
      </c>
      <c r="BY55" s="99">
        <f>IF(AND(MASTER_DATA_NORMALIZED!BY55=0,BY$22=$L$22),VLOOKUP(MASTER_DATA_PROCESSED!$C55,Backend!$Q$9:$T$52,3,FALSE),MASTER_DATA_NORMALIZED!BY55)</f>
        <v>0</v>
      </c>
      <c r="BZ55" s="99">
        <f>IF(AND(MASTER_DATA_NORMALIZED!BZ55=0,BZ$22=$L$22),VLOOKUP(MASTER_DATA_PROCESSED!$C55,Backend!$Q$9:$T$52,3,FALSE),MASTER_DATA_NORMALIZED!BZ55)</f>
        <v>0</v>
      </c>
      <c r="CA55" s="99">
        <f>IF(AND(MASTER_DATA_NORMALIZED!CA55=0,CA$22=$L$22),VLOOKUP(MASTER_DATA_PROCESSED!$C55,Backend!$Q$9:$T$52,3,FALSE),MASTER_DATA_NORMALIZED!CA55)</f>
        <v>0</v>
      </c>
      <c r="CB55" s="99" t="e">
        <f>IF(AND(MASTER_DATA_NORMALIZED!CB55=0,CB$22=$L$22),VLOOKUP(MASTER_DATA_PROCESSED!$C55,Backend!$Q$9:$T$52,3,FALSE),MASTER_DATA_NORMALIZED!CB55)</f>
        <v>#N/A</v>
      </c>
      <c r="CC55" s="99">
        <f>IF(AND(MASTER_DATA_NORMALIZED!CC55=0,CC$22=$L$22),VLOOKUP(MASTER_DATA_PROCESSED!$C55,Backend!$Q$9:$T$52,3,FALSE),MASTER_DATA_NORMALIZED!CC55)</f>
        <v>0</v>
      </c>
      <c r="CD55" s="99">
        <f>IF(AND(MASTER_DATA_NORMALIZED!CD55=0,CD$22=$L$22),VLOOKUP(MASTER_DATA_PROCESSED!$C55,Backend!$Q$9:$T$52,3,FALSE),MASTER_DATA_NORMALIZED!CD55)</f>
        <v>0</v>
      </c>
      <c r="CE55" s="99">
        <f>IF(AND(MASTER_DATA_NORMALIZED!CE55=0,CE$22=$L$22),VLOOKUP(MASTER_DATA_PROCESSED!$C55,Backend!$Q$9:$T$52,3,FALSE),MASTER_DATA_NORMALIZED!CE55)</f>
        <v>0</v>
      </c>
      <c r="CF55" s="99" t="e">
        <f>IF(AND(MASTER_DATA_NORMALIZED!CF55=0,CF$22=$L$22),VLOOKUP(MASTER_DATA_PROCESSED!$C55,Backend!$Q$9:$T$52,3,FALSE),MASTER_DATA_NORMALIZED!CF55)</f>
        <v>#N/A</v>
      </c>
      <c r="CG55" s="99">
        <f>IF(AND(MASTER_DATA_NORMALIZED!CG55=0,CG$22=$L$22),VLOOKUP(MASTER_DATA_PROCESSED!$C55,Backend!$Q$9:$T$52,3,FALSE),MASTER_DATA_NORMALIZED!CG55)</f>
        <v>0</v>
      </c>
      <c r="CH55" s="99">
        <f>IF(AND(MASTER_DATA_NORMALIZED!CH55=0,CH$22=$L$22),VLOOKUP(MASTER_DATA_PROCESSED!$C55,Backend!$Q$9:$T$52,3,FALSE),MASTER_DATA_NORMALIZED!CH55)</f>
        <v>0</v>
      </c>
      <c r="CI55" s="99">
        <f>IF(AND(MASTER_DATA_NORMALIZED!CI55=0,CI$22=$L$22),VLOOKUP(MASTER_DATA_PROCESSED!$C55,Backend!$Q$9:$T$52,3,FALSE),MASTER_DATA_NORMALIZED!CI55)</f>
        <v>0</v>
      </c>
      <c r="CJ55" s="99" t="e">
        <f>IF(AND(MASTER_DATA_NORMALIZED!CJ55=0,CJ$22=$L$22),VLOOKUP(MASTER_DATA_PROCESSED!$C55,Backend!$Q$9:$T$52,3,FALSE),MASTER_DATA_NORMALIZED!CJ55)</f>
        <v>#N/A</v>
      </c>
      <c r="CK55" s="99">
        <f>IF(AND(MASTER_DATA_NORMALIZED!CK55=0,CK$22=$L$22),VLOOKUP(MASTER_DATA_PROCESSED!$C55,Backend!$Q$9:$T$52,3,FALSE),MASTER_DATA_NORMALIZED!CK55)</f>
        <v>0</v>
      </c>
      <c r="CL55" s="99">
        <f>IF(AND(MASTER_DATA_NORMALIZED!CL55=0,CL$22=$L$22),VLOOKUP(MASTER_DATA_PROCESSED!$C55,Backend!$Q$9:$T$52,3,FALSE),MASTER_DATA_NORMALIZED!CL55)</f>
        <v>0</v>
      </c>
      <c r="CM55" s="99">
        <f>IF(AND(MASTER_DATA_NORMALIZED!CM55=0,CM$22=$L$22),VLOOKUP(MASTER_DATA_PROCESSED!$C55,Backend!$Q$9:$T$52,3,FALSE),MASTER_DATA_NORMALIZED!CM55)</f>
        <v>0</v>
      </c>
      <c r="CN55" s="99" t="e">
        <f>IF(AND(MASTER_DATA_NORMALIZED!CN55=0,CN$22=$L$22),VLOOKUP(MASTER_DATA_PROCESSED!$C55,Backend!$Q$9:$T$52,3,FALSE),MASTER_DATA_NORMALIZED!CN55)</f>
        <v>#N/A</v>
      </c>
      <c r="CO55" s="99">
        <f>IF(AND(MASTER_DATA_NORMALIZED!CO55=0,CO$22=$L$22),VLOOKUP(MASTER_DATA_PROCESSED!$C55,Backend!$Q$9:$T$52,3,FALSE),MASTER_DATA_NORMALIZED!CO55)</f>
        <v>0</v>
      </c>
      <c r="CP55" s="99">
        <f>IF(AND(MASTER_DATA_NORMALIZED!CP55=0,CP$22=$L$22),VLOOKUP(MASTER_DATA_PROCESSED!$C55,Backend!$Q$9:$T$52,3,FALSE),MASTER_DATA_NORMALIZED!CP55)</f>
        <v>0</v>
      </c>
      <c r="CQ55" s="99">
        <f>IF(AND(MASTER_DATA_NORMALIZED!CQ55=0,CQ$22=$L$22),VLOOKUP(MASTER_DATA_PROCESSED!$C55,Backend!$Q$9:$T$52,3,FALSE),MASTER_DATA_NORMALIZED!CQ55)</f>
        <v>0</v>
      </c>
      <c r="CR55" s="99" t="e">
        <f>IF(AND(MASTER_DATA_NORMALIZED!CR55=0,CR$22=$L$22),VLOOKUP(MASTER_DATA_PROCESSED!$C55,Backend!$Q$9:$T$52,3,FALSE),MASTER_DATA_NORMALIZED!CR55)</f>
        <v>#N/A</v>
      </c>
      <c r="CS55" s="99">
        <f>IF(AND(MASTER_DATA_NORMALIZED!CS55=0,CS$22=$L$22),VLOOKUP(MASTER_DATA_PROCESSED!$C55,Backend!$Q$9:$T$52,3,FALSE),MASTER_DATA_NORMALIZED!CS55)</f>
        <v>0</v>
      </c>
      <c r="CT55" s="99">
        <f>IF(AND(MASTER_DATA_NORMALIZED!CT55=0,CT$22=$L$22),VLOOKUP(MASTER_DATA_PROCESSED!$C55,Backend!$Q$9:$T$52,3,FALSE),MASTER_DATA_NORMALIZED!CT55)</f>
        <v>0</v>
      </c>
      <c r="CU55" s="99">
        <f>IF(AND(MASTER_DATA_NORMALIZED!CU55=0,CU$22=$L$22),VLOOKUP(MASTER_DATA_PROCESSED!$C55,Backend!$Q$9:$T$52,3,FALSE),MASTER_DATA_NORMALIZED!CU55)</f>
        <v>0</v>
      </c>
      <c r="CV55" s="99" t="e">
        <f>IF(AND(MASTER_DATA_NORMALIZED!CV55=0,CV$22=$L$22),VLOOKUP(MASTER_DATA_PROCESSED!$C55,Backend!$Q$9:$T$52,3,FALSE),MASTER_DATA_NORMALIZED!CV55)</f>
        <v>#N/A</v>
      </c>
      <c r="CW55" s="99">
        <f>IF(AND(MASTER_DATA_NORMALIZED!CW55=0,CW$22=$L$22),VLOOKUP(MASTER_DATA_PROCESSED!$C55,Backend!$Q$9:$T$52,3,FALSE),MASTER_DATA_NORMALIZED!CW55)</f>
        <v>0</v>
      </c>
      <c r="CX55" s="99">
        <f>IF(AND(MASTER_DATA_NORMALIZED!CX55=0,CX$22=$L$22),VLOOKUP(MASTER_DATA_PROCESSED!$C55,Backend!$Q$9:$T$52,3,FALSE),MASTER_DATA_NORMALIZED!CX55)</f>
        <v>0</v>
      </c>
      <c r="CY55" s="99">
        <f>IF(AND(MASTER_DATA_NORMALIZED!CY55=0,CY$22=$L$22),VLOOKUP(MASTER_DATA_PROCESSED!$C55,Backend!$Q$9:$T$52,3,FALSE),MASTER_DATA_NORMALIZED!CY55)</f>
        <v>0</v>
      </c>
      <c r="CZ55" s="99" t="e">
        <f>IF(AND(MASTER_DATA_NORMALIZED!CZ55=0,CZ$22=$L$22),VLOOKUP(MASTER_DATA_PROCESSED!$C55,Backend!$Q$9:$T$52,3,FALSE),MASTER_DATA_NORMALIZED!CZ55)</f>
        <v>#N/A</v>
      </c>
      <c r="DA55" s="99" t="e">
        <f>IF(AND(MASTER_DATA_NORMALIZED!DA55=0,DA$22=$L$22),VLOOKUP(MASTER_DATA_PROCESSED!$C55,Backend!$Q$9:$T$52,3,FALSE),MASTER_DATA_NORMALIZED!DA55)</f>
        <v>#DIV/0!</v>
      </c>
      <c r="DB55" s="99" t="e">
        <f>IF(AND(MASTER_DATA_NORMALIZED!DB55=0,DB$22=$L$22),VLOOKUP(MASTER_DATA_PROCESSED!$C55,Backend!$Q$9:$T$52,3,FALSE),MASTER_DATA_NORMALIZED!DB55)</f>
        <v>#DIV/0!</v>
      </c>
      <c r="DC55" s="99" t="e">
        <f>IF(AND(MASTER_DATA_NORMALIZED!DC55=0,DC$22=$L$22),VLOOKUP(MASTER_DATA_PROCESSED!$C55,Backend!$Q$9:$T$52,3,FALSE),MASTER_DATA_NORMALIZED!DC55)</f>
        <v>#DIV/0!</v>
      </c>
      <c r="DD55" s="99" t="e">
        <f>IF(AND(MASTER_DATA_NORMALIZED!DD55=0,DD$22=$L$22),VLOOKUP(MASTER_DATA_PROCESSED!$C55,Backend!$Q$9:$T$52,3,FALSE),MASTER_DATA_NORMALIZED!DD55)</f>
        <v>#N/A</v>
      </c>
      <c r="DE55" s="99">
        <f>IF(AND(MASTER_DATA_NORMALIZED!DE55=0,DE$22=$L$22),VLOOKUP(MASTER_DATA_PROCESSED!$C55,Backend!$Q$9:$T$52,3,FALSE),MASTER_DATA_NORMALIZED!DE55)</f>
        <v>0</v>
      </c>
      <c r="DF55" s="99">
        <f>IF(AND(MASTER_DATA_NORMALIZED!DF55=0,DF$22=$L$22),VLOOKUP(MASTER_DATA_PROCESSED!$C55,Backend!$Q$9:$T$52,3,FALSE),MASTER_DATA_NORMALIZED!DF55)</f>
        <v>0</v>
      </c>
      <c r="DG55" s="99">
        <f>IF(AND(MASTER_DATA_NORMALIZED!DG55=0,DG$22=$L$22),VLOOKUP(MASTER_DATA_PROCESSED!$C55,Backend!$Q$9:$T$52,3,FALSE),MASTER_DATA_NORMALIZED!DG55)</f>
        <v>0</v>
      </c>
      <c r="DH55" s="99" t="e">
        <f>IF(AND(MASTER_DATA_NORMALIZED!DH55=0,DH$22=$L$22),VLOOKUP(MASTER_DATA_PROCESSED!$C55,Backend!$Q$9:$T$52,3,FALSE),MASTER_DATA_NORMALIZED!DH55)</f>
        <v>#N/A</v>
      </c>
      <c r="DI55" s="99">
        <f>IF(AND(MASTER_DATA_NORMALIZED!DI55=0,DI$22=$L$22),VLOOKUP(MASTER_DATA_PROCESSED!$C55,Backend!$Q$9:$T$52,3,FALSE),MASTER_DATA_NORMALIZED!DI55)</f>
        <v>0</v>
      </c>
      <c r="DJ55" s="99">
        <f>IF(AND(MASTER_DATA_NORMALIZED!DJ55=0,DJ$22=$L$22),VLOOKUP(MASTER_DATA_PROCESSED!$C55,Backend!$Q$9:$T$52,3,FALSE),MASTER_DATA_NORMALIZED!DJ55)</f>
        <v>0</v>
      </c>
      <c r="DK55" s="99">
        <f>IF(AND(MASTER_DATA_NORMALIZED!DK55=0,DK$22=$L$22),VLOOKUP(MASTER_DATA_PROCESSED!$C55,Backend!$Q$9:$T$52,3,FALSE),MASTER_DATA_NORMALIZED!DK55)</f>
        <v>0</v>
      </c>
      <c r="DL55" s="99" t="e">
        <f>IF(AND(MASTER_DATA_NORMALIZED!DL55=0,DL$22=$L$22),VLOOKUP(MASTER_DATA_PROCESSED!$C55,Backend!$Q$9:$T$52,3,FALSE),MASTER_DATA_NORMALIZED!DL55)</f>
        <v>#N/A</v>
      </c>
      <c r="DM55" s="99">
        <f>IF(AND(MASTER_DATA_NORMALIZED!DM55=0,DM$22=$L$22),VLOOKUP(MASTER_DATA_PROCESSED!$C55,Backend!$Q$9:$T$52,3,FALSE),MASTER_DATA_NORMALIZED!DM55)</f>
        <v>0</v>
      </c>
      <c r="DN55" s="99">
        <f>IF(AND(MASTER_DATA_NORMALIZED!DN55=0,DN$22=$L$22),VLOOKUP(MASTER_DATA_PROCESSED!$C55,Backend!$Q$9:$T$52,3,FALSE),MASTER_DATA_NORMALIZED!DN55)</f>
        <v>0</v>
      </c>
      <c r="DO55" s="99">
        <f>IF(AND(MASTER_DATA_NORMALIZED!DO55=0,DO$22=$L$22),VLOOKUP(MASTER_DATA_PROCESSED!$C55,Backend!$Q$9:$T$52,3,FALSE),MASTER_DATA_NORMALIZED!DO55)</f>
        <v>0</v>
      </c>
      <c r="DP55" s="99" t="e">
        <f>IF(AND(MASTER_DATA_NORMALIZED!DP55=0,DP$22=$L$22),VLOOKUP(MASTER_DATA_PROCESSED!$C55,Backend!$Q$9:$T$52,3,FALSE),MASTER_DATA_NORMALIZED!DP55)</f>
        <v>#N/A</v>
      </c>
      <c r="DQ55" s="99">
        <f>IF(AND(MASTER_DATA_NORMALIZED!DQ55=0,DQ$22=$L$22),VLOOKUP(MASTER_DATA_PROCESSED!$C55,Backend!$Q$9:$T$52,3,FALSE),MASTER_DATA_NORMALIZED!DQ55)</f>
        <v>0</v>
      </c>
      <c r="DR55" s="99">
        <f>IF(AND(MASTER_DATA_NORMALIZED!DR55=0,DR$22=$L$22),VLOOKUP(MASTER_DATA_PROCESSED!$C55,Backend!$Q$9:$T$52,3,FALSE),MASTER_DATA_NORMALIZED!DR55)</f>
        <v>0</v>
      </c>
      <c r="DS55" s="99">
        <f>IF(AND(MASTER_DATA_NORMALIZED!DS55=0,DS$22=$L$22),VLOOKUP(MASTER_DATA_PROCESSED!$C55,Backend!$Q$9:$T$52,3,FALSE),MASTER_DATA_NORMALIZED!DS55)</f>
        <v>0</v>
      </c>
      <c r="DT55" s="99" t="e">
        <f>IF(AND(MASTER_DATA_NORMALIZED!DT55=0,DT$22=$L$22),VLOOKUP(MASTER_DATA_PROCESSED!$C55,Backend!$Q$9:$T$52,3,FALSE),MASTER_DATA_NORMALIZED!DT55)</f>
        <v>#N/A</v>
      </c>
      <c r="DU55" s="99">
        <f>IF(AND(MASTER_DATA_NORMALIZED!DU55=0,DU$22=$L$22),VLOOKUP(MASTER_DATA_PROCESSED!$C55,Backend!$Q$9:$T$52,3,FALSE),MASTER_DATA_NORMALIZED!DU55)</f>
        <v>0</v>
      </c>
      <c r="DV55" s="99">
        <f>IF(AND(MASTER_DATA_NORMALIZED!DV55=0,DV$22=$L$22),VLOOKUP(MASTER_DATA_PROCESSED!$C55,Backend!$Q$9:$T$52,3,FALSE),MASTER_DATA_NORMALIZED!DV55)</f>
        <v>0</v>
      </c>
      <c r="DW55" s="99">
        <f>IF(AND(MASTER_DATA_NORMALIZED!DW55=0,DW$22=$L$22),VLOOKUP(MASTER_DATA_PROCESSED!$C55,Backend!$Q$9:$T$52,3,FALSE),MASTER_DATA_NORMALIZED!DW55)</f>
        <v>0</v>
      </c>
      <c r="DX55" s="99" t="e">
        <f>IF(AND(MASTER_DATA_NORMALIZED!DX55=0,DX$22=$L$22),VLOOKUP(MASTER_DATA_PROCESSED!$C55,Backend!$Q$9:$T$52,3,FALSE),MASTER_DATA_NORMALIZED!DX55)</f>
        <v>#N/A</v>
      </c>
      <c r="DY55" s="99">
        <f>IF(AND(MASTER_DATA_NORMALIZED!DY55=0,DY$22=$L$22),VLOOKUP(MASTER_DATA_PROCESSED!$C55,Backend!$Q$9:$T$52,3,FALSE),MASTER_DATA_NORMALIZED!DY55)</f>
        <v>0</v>
      </c>
      <c r="DZ55" s="99">
        <f>IF(AND(MASTER_DATA_NORMALIZED!DZ55=0,DZ$22=$L$22),VLOOKUP(MASTER_DATA_PROCESSED!$C55,Backend!$Q$9:$T$52,3,FALSE),MASTER_DATA_NORMALIZED!DZ55)</f>
        <v>0</v>
      </c>
      <c r="EA55" s="99">
        <f>IF(AND(MASTER_DATA_NORMALIZED!EA55=0,EA$22=$L$22),VLOOKUP(MASTER_DATA_PROCESSED!$C55,Backend!$Q$9:$T$52,3,FALSE),MASTER_DATA_NORMALIZED!EA55)</f>
        <v>0</v>
      </c>
      <c r="EB55" s="99" t="e">
        <f>IF(AND(MASTER_DATA_NORMALIZED!EB55=0,EB$22=$L$22),VLOOKUP(MASTER_DATA_PROCESSED!$C55,Backend!$Q$9:$T$52,3,FALSE),MASTER_DATA_NORMALIZED!EB55)</f>
        <v>#N/A</v>
      </c>
      <c r="EC55" s="99" t="e">
        <f>IF(AND(MASTER_DATA_NORMALIZED!EC55=0,EC$22=$L$22),VLOOKUP(MASTER_DATA_PROCESSED!$C55,Backend!$Q$9:$T$52,3,FALSE),MASTER_DATA_NORMALIZED!EC55)</f>
        <v>#DIV/0!</v>
      </c>
      <c r="ED55" s="99" t="e">
        <f>IF(AND(MASTER_DATA_NORMALIZED!ED55=0,ED$22=$L$22),VLOOKUP(MASTER_DATA_PROCESSED!$C55,Backend!$Q$9:$T$52,3,FALSE),MASTER_DATA_NORMALIZED!ED55)</f>
        <v>#DIV/0!</v>
      </c>
      <c r="EE55" s="99" t="e">
        <f>IF(AND(MASTER_DATA_NORMALIZED!EE55=0,EE$22=$L$22),VLOOKUP(MASTER_DATA_PROCESSED!$C55,Backend!$Q$9:$T$52,3,FALSE),MASTER_DATA_NORMALIZED!EE55)</f>
        <v>#DIV/0!</v>
      </c>
      <c r="EF55" s="99" t="e">
        <f>IF(AND(MASTER_DATA_NORMALIZED!EF55=0,EF$22=$L$22),VLOOKUP(MASTER_DATA_PROCESSED!$C55,Backend!$Q$9:$T$52,3,FALSE),MASTER_DATA_NORMALIZED!EF55)</f>
        <v>#VALUE!</v>
      </c>
      <c r="EG55" s="99">
        <f>IF(AND(MASTER_DATA_NORMALIZED!EG55=0,EG$22=$L$22),VLOOKUP(MASTER_DATA_PROCESSED!$C55,Backend!$Q$9:$T$52,3,FALSE),MASTER_DATA_NORMALIZED!EG55)</f>
        <v>0</v>
      </c>
      <c r="EH55" s="99">
        <f>IF(AND(MASTER_DATA_NORMALIZED!EH55=0,EH$22=$L$22),VLOOKUP(MASTER_DATA_PROCESSED!$C55,Backend!$Q$9:$T$52,3,FALSE),MASTER_DATA_NORMALIZED!EH55)</f>
        <v>0</v>
      </c>
      <c r="EI55" s="99">
        <f>IF(AND(MASTER_DATA_NORMALIZED!EI55=0,EI$22=$L$22),VLOOKUP(MASTER_DATA_PROCESSED!$C55,Backend!$Q$9:$T$52,3,FALSE),MASTER_DATA_NORMALIZED!EI55)</f>
        <v>0</v>
      </c>
      <c r="EJ55" s="99" t="e">
        <f>IF(AND(MASTER_DATA_NORMALIZED!EJ55=0,EJ$22=$L$22),VLOOKUP(MASTER_DATA_PROCESSED!$C55,Backend!$Q$9:$T$52,3,FALSE),MASTER_DATA_NORMALIZED!EJ55)</f>
        <v>#N/A</v>
      </c>
      <c r="EK55" s="99">
        <f>IF(AND(MASTER_DATA_NORMALIZED!EK55=0,EK$22=$L$22),VLOOKUP(MASTER_DATA_PROCESSED!$C55,Backend!$Q$9:$T$52,3,FALSE),MASTER_DATA_NORMALIZED!EK55)</f>
        <v>0</v>
      </c>
      <c r="EL55" s="99">
        <f>IF(AND(MASTER_DATA_NORMALIZED!EL55=0,EL$22=$L$22),VLOOKUP(MASTER_DATA_PROCESSED!$C55,Backend!$Q$9:$T$52,3,FALSE),MASTER_DATA_NORMALIZED!EL55)</f>
        <v>0</v>
      </c>
      <c r="EM55" s="99">
        <f>IF(AND(MASTER_DATA_NORMALIZED!EM55=0,EM$22=$L$22),VLOOKUP(MASTER_DATA_PROCESSED!$C55,Backend!$Q$9:$T$52,3,FALSE),MASTER_DATA_NORMALIZED!EM55)</f>
        <v>0</v>
      </c>
      <c r="EN55" s="99" t="e">
        <f>IF(AND(MASTER_DATA_NORMALIZED!EN55=0,EN$22=$L$22),VLOOKUP(MASTER_DATA_PROCESSED!$C55,Backend!$Q$9:$T$52,3,FALSE),MASTER_DATA_NORMALIZED!EN55)</f>
        <v>#N/A</v>
      </c>
      <c r="EO55" s="99">
        <f>IF(AND(MASTER_DATA_NORMALIZED!EO55=0,EO$22=$L$22),VLOOKUP(MASTER_DATA_PROCESSED!$C55,Backend!$Q$9:$T$52,3,FALSE),MASTER_DATA_NORMALIZED!EO55)</f>
        <v>0</v>
      </c>
      <c r="EP55" s="99">
        <f>IF(AND(MASTER_DATA_NORMALIZED!EP55=0,EP$22=$L$22),VLOOKUP(MASTER_DATA_PROCESSED!$C55,Backend!$Q$9:$T$52,3,FALSE),MASTER_DATA_NORMALIZED!EP55)</f>
        <v>0</v>
      </c>
      <c r="EQ55" s="99">
        <f>IF(AND(MASTER_DATA_NORMALIZED!EQ55=0,EQ$22=$L$22),VLOOKUP(MASTER_DATA_PROCESSED!$C55,Backend!$Q$9:$T$52,3,FALSE),MASTER_DATA_NORMALIZED!EQ55)</f>
        <v>0</v>
      </c>
      <c r="ER55" s="99" t="e">
        <f>IF(AND(MASTER_DATA_NORMALIZED!ER55=0,ER$22=$L$22),VLOOKUP(MASTER_DATA_PROCESSED!$C55,Backend!$Q$9:$T$52,3,FALSE),MASTER_DATA_NORMALIZED!ER55)</f>
        <v>#N/A</v>
      </c>
      <c r="ES55" s="99">
        <f>IF(AND(MASTER_DATA_NORMALIZED!ES55=0,ES$22=$L$22),VLOOKUP(MASTER_DATA_PROCESSED!$C55,Backend!$Q$9:$T$52,3,FALSE),MASTER_DATA_NORMALIZED!ES55)</f>
        <v>0</v>
      </c>
      <c r="ET55" s="99">
        <f>IF(AND(MASTER_DATA_NORMALIZED!ET55=0,ET$22=$L$22),VLOOKUP(MASTER_DATA_PROCESSED!$C55,Backend!$Q$9:$T$52,3,FALSE),MASTER_DATA_NORMALIZED!ET55)</f>
        <v>0</v>
      </c>
      <c r="EU55" s="99">
        <f>IF(AND(MASTER_DATA_NORMALIZED!EU55=0,EU$22=$L$22),VLOOKUP(MASTER_DATA_PROCESSED!$C55,Backend!$Q$9:$T$52,3,FALSE),MASTER_DATA_NORMALIZED!EU55)</f>
        <v>0</v>
      </c>
      <c r="EV55" s="99" t="e">
        <f>IF(AND(MASTER_DATA_NORMALIZED!EV55=0,EV$22=$L$22),VLOOKUP(MASTER_DATA_PROCESSED!$C55,Backend!$Q$9:$T$52,3,FALSE),MASTER_DATA_NORMALIZED!EV55)</f>
        <v>#N/A</v>
      </c>
      <c r="EW55" s="99">
        <f>IF(AND(MASTER_DATA_NORMALIZED!EW55=0,EW$22=$L$22),VLOOKUP(MASTER_DATA_PROCESSED!$C55,Backend!$Q$9:$T$52,3,FALSE),MASTER_DATA_NORMALIZED!EW55)</f>
        <v>0</v>
      </c>
      <c r="EX55" s="99">
        <f>IF(AND(MASTER_DATA_NORMALIZED!EX55=0,EX$22=$L$22),VLOOKUP(MASTER_DATA_PROCESSED!$C55,Backend!$Q$9:$T$52,3,FALSE),MASTER_DATA_NORMALIZED!EX55)</f>
        <v>0</v>
      </c>
      <c r="EY55" s="99">
        <f>IF(AND(MASTER_DATA_NORMALIZED!EY55=0,EY$22=$L$22),VLOOKUP(MASTER_DATA_PROCESSED!$C55,Backend!$Q$9:$T$52,3,FALSE),MASTER_DATA_NORMALIZED!EY55)</f>
        <v>0</v>
      </c>
      <c r="EZ55" s="99">
        <f>IF(AND(MASTER_DATA_NORMALIZED!EZ55=0,EZ$22=$L$22),VLOOKUP(MASTER_DATA_PROCESSED!$C55,Backend!$Q$9:$T$52,3,FALSE),MASTER_DATA_NORMALIZED!EZ55)</f>
        <v>0.64413308933337565</v>
      </c>
      <c r="FA55" s="99">
        <f>IF(AND(MASTER_DATA_NORMALIZED!FA55=0,FA$22=$L$22),VLOOKUP(MASTER_DATA_PROCESSED!$C55,Backend!$Q$9:$T$52,3,FALSE),MASTER_DATA_NORMALIZED!FA55)</f>
        <v>0</v>
      </c>
      <c r="FB55" s="99">
        <f>IF(AND(MASTER_DATA_NORMALIZED!FB55=0,FB$22=$L$22),VLOOKUP(MASTER_DATA_PROCESSED!$C55,Backend!$Q$9:$T$52,3,FALSE),MASTER_DATA_NORMALIZED!FB55)</f>
        <v>0</v>
      </c>
      <c r="FC55" s="99">
        <f>IF(AND(MASTER_DATA_NORMALIZED!FC55=0,FC$22=$L$22),VLOOKUP(MASTER_DATA_PROCESSED!$C55,Backend!$Q$9:$T$52,3,FALSE),MASTER_DATA_NORMALIZED!FC55)</f>
        <v>0</v>
      </c>
      <c r="FD55" s="99">
        <f>IF(AND(MASTER_DATA_NORMALIZED!FD55=0,FD$22=$L$22),VLOOKUP(MASTER_DATA_PROCESSED!$C55,Backend!$Q$9:$T$52,3,FALSE),MASTER_DATA_NORMALIZED!FD55)</f>
        <v>0.62935939462389456</v>
      </c>
      <c r="FE55" s="99">
        <f>IF(AND(MASTER_DATA_NORMALIZED!FE55=0,FE$22=$L$22),VLOOKUP(MASTER_DATA_PROCESSED!$C55,Backend!$Q$9:$T$52,3,FALSE),MASTER_DATA_NORMALIZED!FE55)</f>
        <v>0</v>
      </c>
      <c r="FF55" s="99">
        <f>IF(AND(MASTER_DATA_NORMALIZED!FF55=0,FF$22=$L$22),VLOOKUP(MASTER_DATA_PROCESSED!$C55,Backend!$Q$9:$T$52,3,FALSE),MASTER_DATA_NORMALIZED!FF55)</f>
        <v>0</v>
      </c>
      <c r="FG55" s="99">
        <f>IF(AND(MASTER_DATA_NORMALIZED!FG55=0,FG$22=$L$22),VLOOKUP(MASTER_DATA_PROCESSED!$C55,Backend!$Q$9:$T$52,3,FALSE),MASTER_DATA_NORMALIZED!FG55)</f>
        <v>0</v>
      </c>
      <c r="FH55" s="99">
        <f>IF(AND(MASTER_DATA_NORMALIZED!FH55=0,FH$22=$L$22),VLOOKUP(MASTER_DATA_PROCESSED!$C55,Backend!$Q$9:$T$52,3,FALSE),MASTER_DATA_NORMALIZED!FH55)</f>
        <v>0.61458569991441347</v>
      </c>
      <c r="FI55" s="99">
        <f>IF(AND(MASTER_DATA_NORMALIZED!FI55=0,FI$22=$L$22),VLOOKUP(MASTER_DATA_PROCESSED!$C55,Backend!$Q$9:$T$52,3,FALSE),MASTER_DATA_NORMALIZED!FI55)</f>
        <v>0</v>
      </c>
      <c r="FJ55" s="99">
        <f>IF(AND(MASTER_DATA_NORMALIZED!FJ55=0,FJ$22=$L$22),VLOOKUP(MASTER_DATA_PROCESSED!$C55,Backend!$Q$9:$T$52,3,FALSE),MASTER_DATA_NORMALIZED!FJ55)</f>
        <v>0</v>
      </c>
      <c r="FK55" s="99">
        <f>IF(AND(MASTER_DATA_NORMALIZED!FK55=0,FK$22=$L$22),VLOOKUP(MASTER_DATA_PROCESSED!$C55,Backend!$Q$9:$T$52,3,FALSE),MASTER_DATA_NORMALIZED!FK55)</f>
        <v>0</v>
      </c>
      <c r="FL55" s="99">
        <f>IF(AND(MASTER_DATA_NORMALIZED!FL55=0,FL$22=$L$22),VLOOKUP(MASTER_DATA_PROCESSED!$C55,Backend!$Q$9:$T$52,3,FALSE),MASTER_DATA_NORMALIZED!FL55)</f>
        <v>1.2291713998288269</v>
      </c>
      <c r="FM55" s="99">
        <f>IF(AND(MASTER_DATA_NORMALIZED!FM55=0,FM$22=$L$22),VLOOKUP(MASTER_DATA_PROCESSED!$C55,Backend!$Q$9:$T$52,3,FALSE),MASTER_DATA_NORMALIZED!FM55)</f>
        <v>0</v>
      </c>
      <c r="FN55" s="99">
        <f>IF(AND(MASTER_DATA_NORMALIZED!FN55=0,FN$22=$L$22),VLOOKUP(MASTER_DATA_PROCESSED!$C55,Backend!$Q$9:$T$52,3,FALSE),MASTER_DATA_NORMALIZED!FN55)</f>
        <v>0</v>
      </c>
      <c r="FO55" s="99">
        <f>IF(AND(MASTER_DATA_NORMALIZED!FO55=0,FO$22=$L$22),VLOOKUP(MASTER_DATA_PROCESSED!$C55,Backend!$Q$9:$T$52,3,FALSE),MASTER_DATA_NORMALIZED!FO55)</f>
        <v>0</v>
      </c>
      <c r="FP55" s="99" t="e">
        <f>IF(AND(MASTER_DATA_NORMALIZED!FP55=0,FP$22=$L$22),VLOOKUP(MASTER_DATA_PROCESSED!$C55,Backend!$Q$9:$T$52,3,FALSE),MASTER_DATA_NORMALIZED!FP55)</f>
        <v>#N/A</v>
      </c>
      <c r="FQ55" s="99">
        <f>IF(AND(MASTER_DATA_NORMALIZED!FQ55=0,FQ$22=$L$22),VLOOKUP(MASTER_DATA_PROCESSED!$C55,Backend!$Q$9:$T$52,3,FALSE),MASTER_DATA_NORMALIZED!FQ55)</f>
        <v>0</v>
      </c>
      <c r="FR55" s="99">
        <f>IF(AND(MASTER_DATA_NORMALIZED!FR55=0,FR$22=$L$22),VLOOKUP(MASTER_DATA_PROCESSED!$C55,Backend!$Q$9:$T$52,3,FALSE),MASTER_DATA_NORMALIZED!FR55)</f>
        <v>0</v>
      </c>
      <c r="FS55" s="99">
        <f>IF(AND(MASTER_DATA_NORMALIZED!FS55=0,FS$22=$L$22),VLOOKUP(MASTER_DATA_PROCESSED!$C55,Backend!$Q$9:$T$52,3,FALSE),MASTER_DATA_NORMALIZED!FS55)</f>
        <v>0</v>
      </c>
      <c r="FT55" s="99" t="e">
        <f>IF(AND(MASTER_DATA_NORMALIZED!FT55=0,FT$22=$L$22),VLOOKUP(MASTER_DATA_PROCESSED!$C55,Backend!$Q$9:$T$52,3,FALSE),MASTER_DATA_NORMALIZED!FT55)</f>
        <v>#N/A</v>
      </c>
      <c r="FU55" s="99">
        <f>IF(AND(MASTER_DATA_NORMALIZED!FU55=0,FU$22=$L$22),VLOOKUP(MASTER_DATA_PROCESSED!$C55,Backend!$Q$9:$T$52,3,FALSE),MASTER_DATA_NORMALIZED!FU55)</f>
        <v>0</v>
      </c>
      <c r="FV55" s="99">
        <f>IF(AND(MASTER_DATA_NORMALIZED!FV55=0,FV$22=$L$22),VLOOKUP(MASTER_DATA_PROCESSED!$C55,Backend!$Q$9:$T$52,3,FALSE),MASTER_DATA_NORMALIZED!FV55)</f>
        <v>0</v>
      </c>
      <c r="FW55" s="99">
        <f>IF(AND(MASTER_DATA_NORMALIZED!FW55=0,FW$22=$L$22),VLOOKUP(MASTER_DATA_PROCESSED!$C55,Backend!$Q$9:$T$52,3,FALSE),MASTER_DATA_NORMALIZED!FW55)</f>
        <v>0</v>
      </c>
      <c r="FX55" s="99" t="e">
        <f>IF(AND(MASTER_DATA_NORMALIZED!FX55=0,FX$22=$L$22),VLOOKUP(MASTER_DATA_PROCESSED!$C55,Backend!$Q$9:$T$52,3,FALSE),MASTER_DATA_NORMALIZED!FX55)</f>
        <v>#N/A</v>
      </c>
      <c r="FY55" s="99">
        <f>IF(AND(MASTER_DATA_NORMALIZED!FY55=0,FY$22=$L$22),VLOOKUP(MASTER_DATA_PROCESSED!$C55,Backend!$Q$9:$T$52,3,FALSE),MASTER_DATA_NORMALIZED!FY55)</f>
        <v>0</v>
      </c>
      <c r="FZ55" s="99">
        <f>IF(AND(MASTER_DATA_NORMALIZED!FZ55=0,FZ$22=$L$22),VLOOKUP(MASTER_DATA_PROCESSED!$C55,Backend!$Q$9:$T$52,3,FALSE),MASTER_DATA_NORMALIZED!FZ55)</f>
        <v>0</v>
      </c>
      <c r="GA55" s="99">
        <f>IF(AND(MASTER_DATA_NORMALIZED!GA55=0,GA$22=$L$22),VLOOKUP(MASTER_DATA_PROCESSED!$C55,Backend!$Q$9:$T$52,3,FALSE),MASTER_DATA_NORMALIZED!GA55)</f>
        <v>0</v>
      </c>
      <c r="GB55" s="99" t="e">
        <f>IF(AND(MASTER_DATA_NORMALIZED!GB55=0,GB$22=$L$22),VLOOKUP(MASTER_DATA_PROCESSED!$C55,Backend!$Q$9:$T$52,3,FALSE),MASTER_DATA_NORMALIZED!GB55)</f>
        <v>#N/A</v>
      </c>
      <c r="GC55" s="99">
        <f>IF(AND(MASTER_DATA_NORMALIZED!GC55=0,GC$22=$L$22),VLOOKUP(MASTER_DATA_PROCESSED!$C55,Backend!$Q$9:$T$52,3,FALSE),MASTER_DATA_NORMALIZED!GC55)</f>
        <v>0</v>
      </c>
      <c r="GD55" s="99">
        <f>IF(AND(MASTER_DATA_NORMALIZED!GD55=0,GD$22=$L$22),VLOOKUP(MASTER_DATA_PROCESSED!$C55,Backend!$Q$9:$T$52,3,FALSE),MASTER_DATA_NORMALIZED!GD55)</f>
        <v>0</v>
      </c>
      <c r="GE55" s="99">
        <f>IF(AND(MASTER_DATA_NORMALIZED!GE55=0,GE$22=$L$22),VLOOKUP(MASTER_DATA_PROCESSED!$C55,Backend!$Q$9:$T$52,3,FALSE),MASTER_DATA_NORMALIZED!GE55)</f>
        <v>0</v>
      </c>
      <c r="GF55" s="99" t="e">
        <f>IF(AND(MASTER_DATA_NORMALIZED!GF55=0,GF$22=$L$22),VLOOKUP(MASTER_DATA_PROCESSED!$C55,Backend!$Q$9:$T$52,3,FALSE),MASTER_DATA_NORMALIZED!GF55)</f>
        <v>#N/A</v>
      </c>
      <c r="GG55" s="99">
        <f>IF(AND(MASTER_DATA_NORMALIZED!GG55=0,GG$22=$L$22),VLOOKUP(MASTER_DATA_PROCESSED!$C55,Backend!$Q$9:$T$52,3,FALSE),MASTER_DATA_NORMALIZED!GG55)</f>
        <v>0</v>
      </c>
      <c r="GH55" s="99">
        <f>IF(AND(MASTER_DATA_NORMALIZED!GH55=0,GH$22=$L$22),VLOOKUP(MASTER_DATA_PROCESSED!$C55,Backend!$Q$9:$T$52,3,FALSE),MASTER_DATA_NORMALIZED!GH55)</f>
        <v>0</v>
      </c>
      <c r="GI55" s="99">
        <f>IF(AND(MASTER_DATA_NORMALIZED!GI55=0,GI$22=$L$22),VLOOKUP(MASTER_DATA_PROCESSED!$C55,Backend!$Q$9:$T$52,3,FALSE),MASTER_DATA_NORMALIZED!GI55)</f>
        <v>0</v>
      </c>
      <c r="GJ55" s="99" t="e">
        <f>IF(AND(MASTER_DATA_NORMALIZED!GJ55=0,GJ$22=$L$22),VLOOKUP(MASTER_DATA_PROCESSED!$C55,Backend!$Q$9:$T$52,3,FALSE),MASTER_DATA_NORMALIZED!GJ55)</f>
        <v>#N/A</v>
      </c>
      <c r="GK55" s="99">
        <f>IF(AND(MASTER_DATA_NORMALIZED!GK55=0,GK$22=$L$22),VLOOKUP(MASTER_DATA_PROCESSED!$C55,Backend!$Q$9:$T$52,3,FALSE),MASTER_DATA_NORMALIZED!GK55)</f>
        <v>0</v>
      </c>
      <c r="GL55" s="99">
        <f>IF(AND(MASTER_DATA_NORMALIZED!GL55=0,GL$22=$L$22),VLOOKUP(MASTER_DATA_PROCESSED!$C55,Backend!$Q$9:$T$52,3,FALSE),MASTER_DATA_NORMALIZED!GL55)</f>
        <v>0</v>
      </c>
      <c r="GM55" s="99">
        <f>IF(AND(MASTER_DATA_NORMALIZED!GM55=0,GM$22=$L$22),VLOOKUP(MASTER_DATA_PROCESSED!$C55,Backend!$Q$9:$T$52,3,FALSE),MASTER_DATA_NORMALIZED!GM55)</f>
        <v>0</v>
      </c>
      <c r="GN55" s="99" t="e">
        <f>IF(AND(MASTER_DATA_NORMALIZED!GN55=0,GN$22=$L$22),VLOOKUP(MASTER_DATA_PROCESSED!$C55,Backend!$Q$9:$T$52,3,FALSE),MASTER_DATA_NORMALIZED!GN55)</f>
        <v>#N/A</v>
      </c>
      <c r="GO55" s="99">
        <f>IF(AND(MASTER_DATA_NORMALIZED!GO55=0,GO$22=$L$22),VLOOKUP(MASTER_DATA_PROCESSED!$C55,Backend!$Q$9:$T$52,3,FALSE),MASTER_DATA_NORMALIZED!GO55)</f>
        <v>0</v>
      </c>
      <c r="GP55" s="99">
        <f>IF(AND(MASTER_DATA_NORMALIZED!GP55=0,GP$22=$L$22),VLOOKUP(MASTER_DATA_PROCESSED!$C55,Backend!$Q$9:$T$52,3,FALSE),MASTER_DATA_NORMALIZED!GP55)</f>
        <v>0</v>
      </c>
      <c r="GQ55" s="99">
        <f>IF(AND(MASTER_DATA_NORMALIZED!GQ55=0,GQ$22=$L$22),VLOOKUP(MASTER_DATA_PROCESSED!$C55,Backend!$Q$9:$T$52,3,FALSE),MASTER_DATA_NORMALIZED!GQ55)</f>
        <v>0</v>
      </c>
      <c r="GR55" s="99" t="e">
        <f>IF(AND(MASTER_DATA_NORMALIZED!GR55=0,GR$22=$L$22),VLOOKUP(MASTER_DATA_PROCESSED!$C55,Backend!$Q$9:$T$52,3,FALSE),MASTER_DATA_NORMALIZED!GR55)</f>
        <v>#N/A</v>
      </c>
      <c r="GS55" s="99">
        <f>IF(AND(MASTER_DATA_NORMALIZED!GS55=0,GS$22=$L$22),VLOOKUP(MASTER_DATA_PROCESSED!$C55,Backend!$Q$9:$T$52,3,FALSE),MASTER_DATA_NORMALIZED!GS55)</f>
        <v>0</v>
      </c>
      <c r="GT55" s="99">
        <f>IF(AND(MASTER_DATA_NORMALIZED!GT55=0,GT$22=$L$22),VLOOKUP(MASTER_DATA_PROCESSED!$C55,Backend!$Q$9:$T$52,3,FALSE),MASTER_DATA_NORMALIZED!GT55)</f>
        <v>0</v>
      </c>
      <c r="GU55" s="99">
        <f>IF(AND(MASTER_DATA_NORMALIZED!GU55=0,GU$22=$L$22),VLOOKUP(MASTER_DATA_PROCESSED!$C55,Backend!$Q$9:$T$52,3,FALSE),MASTER_DATA_NORMALIZED!GU55)</f>
        <v>0</v>
      </c>
      <c r="GV55" s="99" t="e">
        <f>IF(AND(MASTER_DATA_NORMALIZED!GV55=0,GV$22=$L$22),VLOOKUP(MASTER_DATA_PROCESSED!$C55,Backend!$Q$9:$T$52,3,FALSE),MASTER_DATA_NORMALIZED!GV55)</f>
        <v>#N/A</v>
      </c>
      <c r="GW55" s="99" t="e">
        <f>IF(AND(MASTER_DATA_NORMALIZED!GW55=0,GW$22=$L$22),VLOOKUP(MASTER_DATA_PROCESSED!$C55,Backend!$Q$9:$T$52,3,FALSE),MASTER_DATA_NORMALIZED!GW55)</f>
        <v>#REF!</v>
      </c>
      <c r="GX55" s="99" t="e">
        <f>IF(AND(MASTER_DATA_NORMALIZED!GX55=0,GX$22=$L$22),VLOOKUP(MASTER_DATA_PROCESSED!$C55,Backend!$Q$9:$T$52,3,FALSE),MASTER_DATA_NORMALIZED!GX55)</f>
        <v>#REF!</v>
      </c>
      <c r="GY55" s="99" t="e">
        <f>IF(AND(MASTER_DATA_NORMALIZED!GY55=0,GY$22=$L$22),VLOOKUP(MASTER_DATA_PROCESSED!$C55,Backend!$Q$9:$T$52,3,FALSE),MASTER_DATA_NORMALIZED!GY55)</f>
        <v>#REF!</v>
      </c>
    </row>
    <row r="56" spans="2:207" hidden="1" outlineLevel="2" x14ac:dyDescent="0.3">
      <c r="B56" s="21">
        <f t="shared" si="5"/>
        <v>20</v>
      </c>
      <c r="C56" s="52">
        <f t="shared" si="0"/>
        <v>215</v>
      </c>
      <c r="D56" s="77"/>
      <c r="E56" s="52"/>
      <c r="F56" s="54">
        <v>215</v>
      </c>
      <c r="G56" s="78"/>
      <c r="H56" s="35" t="s">
        <v>56</v>
      </c>
      <c r="I56" s="97">
        <f>IF(AND(MASTER_DATA_NORMALIZED!I56=0,I$22=$L$22),VLOOKUP(MASTER_DATA_PROCESSED!$C56,Backend!$Q$9:$T$52,3,FALSE),MASTER_DATA_NORMALIZED!I56)</f>
        <v>0</v>
      </c>
      <c r="J56" s="97">
        <f>IF(AND(MASTER_DATA_NORMALIZED!J56=0,J$22=$L$22),VLOOKUP(MASTER_DATA_PROCESSED!$C56,Backend!$Q$9:$T$52,3,FALSE),MASTER_DATA_NORMALIZED!J56)</f>
        <v>0</v>
      </c>
      <c r="K56" s="97">
        <f>IF(AND(MASTER_DATA_NORMALIZED!K56=0,K$22=$L$22),VLOOKUP(MASTER_DATA_PROCESSED!$C56,Backend!$Q$9:$T$52,3,FALSE),MASTER_DATA_NORMALIZED!K56)</f>
        <v>0</v>
      </c>
      <c r="L56" s="97" t="e">
        <f>IF(AND(MASTER_DATA_NORMALIZED!L56=0,L$22=$L$22),VLOOKUP(MASTER_DATA_PROCESSED!$C56,Backend!$Q$9:$T$52,3,FALSE),MASTER_DATA_NORMALIZED!L56)</f>
        <v>#N/A</v>
      </c>
      <c r="M56" s="97">
        <f>IF(AND(MASTER_DATA_NORMALIZED!M56=0,M$22=$L$22),VLOOKUP(MASTER_DATA_PROCESSED!$C56,Backend!$Q$9:$T$52,3,FALSE),MASTER_DATA_NORMALIZED!M56)</f>
        <v>0</v>
      </c>
      <c r="N56" s="97">
        <f>IF(AND(MASTER_DATA_NORMALIZED!N56=0,N$22=$L$22),VLOOKUP(MASTER_DATA_PROCESSED!$C56,Backend!$Q$9:$T$52,3,FALSE),MASTER_DATA_NORMALIZED!N56)</f>
        <v>0</v>
      </c>
      <c r="O56" s="97">
        <f>IF(AND(MASTER_DATA_NORMALIZED!O56=0,O$22=$L$22),VLOOKUP(MASTER_DATA_PROCESSED!$C56,Backend!$Q$9:$T$52,3,FALSE),MASTER_DATA_NORMALIZED!O56)</f>
        <v>0</v>
      </c>
      <c r="P56" s="97" t="e">
        <f>IF(AND(MASTER_DATA_NORMALIZED!P56=0,P$22=$L$22),VLOOKUP(MASTER_DATA_PROCESSED!$C56,Backend!$Q$9:$T$52,3,FALSE),MASTER_DATA_NORMALIZED!P56)</f>
        <v>#N/A</v>
      </c>
      <c r="Q56" s="97">
        <f>IF(AND(MASTER_DATA_NORMALIZED!Q56=0,Q$22=$L$22),VLOOKUP(MASTER_DATA_PROCESSED!$C56,Backend!$Q$9:$T$52,3,FALSE),MASTER_DATA_NORMALIZED!Q56)</f>
        <v>0</v>
      </c>
      <c r="R56" s="97">
        <f>IF(AND(MASTER_DATA_NORMALIZED!R56=0,R$22=$L$22),VLOOKUP(MASTER_DATA_PROCESSED!$C56,Backend!$Q$9:$T$52,3,FALSE),MASTER_DATA_NORMALIZED!R56)</f>
        <v>0</v>
      </c>
      <c r="S56" s="97">
        <f>IF(AND(MASTER_DATA_NORMALIZED!S56=0,S$22=$L$22),VLOOKUP(MASTER_DATA_PROCESSED!$C56,Backend!$Q$9:$T$52,3,FALSE),MASTER_DATA_NORMALIZED!S56)</f>
        <v>0</v>
      </c>
      <c r="T56" s="97" t="e">
        <f>IF(AND(MASTER_DATA_NORMALIZED!T56=0,T$22=$L$22),VLOOKUP(MASTER_DATA_PROCESSED!$C56,Backend!$Q$9:$T$52,3,FALSE),MASTER_DATA_NORMALIZED!T56)</f>
        <v>#N/A</v>
      </c>
      <c r="U56" s="97">
        <f>IF(AND(MASTER_DATA_NORMALIZED!U56=0,U$22=$L$22),VLOOKUP(MASTER_DATA_PROCESSED!$C56,Backend!$Q$9:$T$52,3,FALSE),MASTER_DATA_NORMALIZED!U56)</f>
        <v>0</v>
      </c>
      <c r="V56" s="97">
        <f>IF(AND(MASTER_DATA_NORMALIZED!V56=0,V$22=$L$22),VLOOKUP(MASTER_DATA_PROCESSED!$C56,Backend!$Q$9:$T$52,3,FALSE),MASTER_DATA_NORMALIZED!V56)</f>
        <v>0</v>
      </c>
      <c r="W56" s="97">
        <f>IF(AND(MASTER_DATA_NORMALIZED!W56=0,W$22=$L$22),VLOOKUP(MASTER_DATA_PROCESSED!$C56,Backend!$Q$9:$T$52,3,FALSE),MASTER_DATA_NORMALIZED!W56)</f>
        <v>0</v>
      </c>
      <c r="X56" s="97" t="e">
        <f>IF(AND(MASTER_DATA_NORMALIZED!X56=0,X$22=$L$22),VLOOKUP(MASTER_DATA_PROCESSED!$C56,Backend!$Q$9:$T$52,3,FALSE),MASTER_DATA_NORMALIZED!X56)</f>
        <v>#N/A</v>
      </c>
      <c r="Y56" s="97">
        <f>IF(AND(MASTER_DATA_NORMALIZED!Y56=0,Y$22=$L$22),VLOOKUP(MASTER_DATA_PROCESSED!$C56,Backend!$Q$9:$T$52,3,FALSE),MASTER_DATA_NORMALIZED!Y56)</f>
        <v>0</v>
      </c>
      <c r="Z56" s="97">
        <f>IF(AND(MASTER_DATA_NORMALIZED!Z56=0,Z$22=$L$22),VLOOKUP(MASTER_DATA_PROCESSED!$C56,Backend!$Q$9:$T$52,3,FALSE),MASTER_DATA_NORMALIZED!Z56)</f>
        <v>0</v>
      </c>
      <c r="AA56" s="97">
        <f>IF(AND(MASTER_DATA_NORMALIZED!AA56=0,AA$22=$L$22),VLOOKUP(MASTER_DATA_PROCESSED!$C56,Backend!$Q$9:$T$52,3,FALSE),MASTER_DATA_NORMALIZED!AA56)</f>
        <v>0</v>
      </c>
      <c r="AB56" s="97" t="e">
        <f>IF(AND(MASTER_DATA_NORMALIZED!AB56=0,AB$22=$L$22),VLOOKUP(MASTER_DATA_PROCESSED!$C56,Backend!$Q$9:$T$52,3,FALSE),MASTER_DATA_NORMALIZED!AB56)</f>
        <v>#N/A</v>
      </c>
      <c r="AC56" s="97">
        <f>IF(AND(MASTER_DATA_NORMALIZED!AC56=0,AC$22=$L$22),VLOOKUP(MASTER_DATA_PROCESSED!$C56,Backend!$Q$9:$T$52,3,FALSE),MASTER_DATA_NORMALIZED!AC56)</f>
        <v>0</v>
      </c>
      <c r="AD56" s="97">
        <f>IF(AND(MASTER_DATA_NORMALIZED!AD56=0,AD$22=$L$22),VLOOKUP(MASTER_DATA_PROCESSED!$C56,Backend!$Q$9:$T$52,3,FALSE),MASTER_DATA_NORMALIZED!AD56)</f>
        <v>0</v>
      </c>
      <c r="AE56" s="97">
        <f>IF(AND(MASTER_DATA_NORMALIZED!AE56=0,AE$22=$L$22),VLOOKUP(MASTER_DATA_PROCESSED!$C56,Backend!$Q$9:$T$52,3,FALSE),MASTER_DATA_NORMALIZED!AE56)</f>
        <v>0</v>
      </c>
      <c r="AF56" s="97" t="e">
        <f>IF(AND(MASTER_DATA_NORMALIZED!AF56=0,AF$22=$L$22),VLOOKUP(MASTER_DATA_PROCESSED!$C56,Backend!$Q$9:$T$52,3,FALSE),MASTER_DATA_NORMALIZED!AF56)</f>
        <v>#N/A</v>
      </c>
      <c r="AG56" s="97">
        <f>IF(AND(MASTER_DATA_NORMALIZED!AG56=0,AG$22=$L$22),VLOOKUP(MASTER_DATA_PROCESSED!$C56,Backend!$Q$9:$T$52,3,FALSE),MASTER_DATA_NORMALIZED!AG56)</f>
        <v>0</v>
      </c>
      <c r="AH56" s="97">
        <f>IF(AND(MASTER_DATA_NORMALIZED!AH56=0,AH$22=$L$22),VLOOKUP(MASTER_DATA_PROCESSED!$C56,Backend!$Q$9:$T$52,3,FALSE),MASTER_DATA_NORMALIZED!AH56)</f>
        <v>0</v>
      </c>
      <c r="AI56" s="97">
        <f>IF(AND(MASTER_DATA_NORMALIZED!AI56=0,AI$22=$L$22),VLOOKUP(MASTER_DATA_PROCESSED!$C56,Backend!$Q$9:$T$52,3,FALSE),MASTER_DATA_NORMALIZED!AI56)</f>
        <v>0</v>
      </c>
      <c r="AJ56" s="97" t="e">
        <f>IF(AND(MASTER_DATA_NORMALIZED!AJ56=0,AJ$22=$L$22),VLOOKUP(MASTER_DATA_PROCESSED!$C56,Backend!$Q$9:$T$52,3,FALSE),MASTER_DATA_NORMALIZED!AJ56)</f>
        <v>#N/A</v>
      </c>
      <c r="AK56" s="97">
        <f>IF(AND(MASTER_DATA_NORMALIZED!AK56=0,AK$22=$L$22),VLOOKUP(MASTER_DATA_PROCESSED!$C56,Backend!$Q$9:$T$52,3,FALSE),MASTER_DATA_NORMALIZED!AK56)</f>
        <v>0</v>
      </c>
      <c r="AL56" s="97">
        <f>IF(AND(MASTER_DATA_NORMALIZED!AL56=0,AL$22=$L$22),VLOOKUP(MASTER_DATA_PROCESSED!$C56,Backend!$Q$9:$T$52,3,FALSE),MASTER_DATA_NORMALIZED!AL56)</f>
        <v>0</v>
      </c>
      <c r="AM56" s="97">
        <f>IF(AND(MASTER_DATA_NORMALIZED!AM56=0,AM$22=$L$22),VLOOKUP(MASTER_DATA_PROCESSED!$C56,Backend!$Q$9:$T$52,3,FALSE),MASTER_DATA_NORMALIZED!AM56)</f>
        <v>0</v>
      </c>
      <c r="AN56" s="97" t="e">
        <f>IF(AND(MASTER_DATA_NORMALIZED!AN56=0,AN$22=$L$22),VLOOKUP(MASTER_DATA_PROCESSED!$C56,Backend!$Q$9:$T$52,3,FALSE),MASTER_DATA_NORMALIZED!AN56)</f>
        <v>#N/A</v>
      </c>
      <c r="AO56" s="97">
        <f>IF(AND(MASTER_DATA_NORMALIZED!AO56=0,AO$22=$L$22),VLOOKUP(MASTER_DATA_PROCESSED!$C56,Backend!$Q$9:$T$52,3,FALSE),MASTER_DATA_NORMALIZED!AO56)</f>
        <v>0</v>
      </c>
      <c r="AP56" s="97">
        <f>IF(AND(MASTER_DATA_NORMALIZED!AP56=0,AP$22=$L$22),VLOOKUP(MASTER_DATA_PROCESSED!$C56,Backend!$Q$9:$T$52,3,FALSE),MASTER_DATA_NORMALIZED!AP56)</f>
        <v>0</v>
      </c>
      <c r="AQ56" s="97">
        <f>IF(AND(MASTER_DATA_NORMALIZED!AQ56=0,AQ$22=$L$22),VLOOKUP(MASTER_DATA_PROCESSED!$C56,Backend!$Q$9:$T$52,3,FALSE),MASTER_DATA_NORMALIZED!AQ56)</f>
        <v>0</v>
      </c>
      <c r="AR56" s="97" t="e">
        <f>IF(AND(MASTER_DATA_NORMALIZED!AR56=0,AR$22=$L$22),VLOOKUP(MASTER_DATA_PROCESSED!$C56,Backend!$Q$9:$T$52,3,FALSE),MASTER_DATA_NORMALIZED!AR56)</f>
        <v>#N/A</v>
      </c>
      <c r="AS56" s="97">
        <f>IF(AND(MASTER_DATA_NORMALIZED!AS56=0,AS$22=$L$22),VLOOKUP(MASTER_DATA_PROCESSED!$C56,Backend!$Q$9:$T$52,3,FALSE),MASTER_DATA_NORMALIZED!AS56)</f>
        <v>0</v>
      </c>
      <c r="AT56" s="97">
        <f>IF(AND(MASTER_DATA_NORMALIZED!AT56=0,AT$22=$L$22),VLOOKUP(MASTER_DATA_PROCESSED!$C56,Backend!$Q$9:$T$52,3,FALSE),MASTER_DATA_NORMALIZED!AT56)</f>
        <v>0</v>
      </c>
      <c r="AU56" s="97">
        <f>IF(AND(MASTER_DATA_NORMALIZED!AU56=0,AU$22=$L$22),VLOOKUP(MASTER_DATA_PROCESSED!$C56,Backend!$Q$9:$T$52,3,FALSE),MASTER_DATA_NORMALIZED!AU56)</f>
        <v>0</v>
      </c>
      <c r="AV56" s="97" t="e">
        <f>IF(AND(MASTER_DATA_NORMALIZED!AV56=0,AV$22=$L$22),VLOOKUP(MASTER_DATA_PROCESSED!$C56,Backend!$Q$9:$T$52,3,FALSE),MASTER_DATA_NORMALIZED!AV56)</f>
        <v>#N/A</v>
      </c>
      <c r="AW56" s="97">
        <f>IF(AND(MASTER_DATA_NORMALIZED!AW56=0,AW$22=$L$22),VLOOKUP(MASTER_DATA_PROCESSED!$C56,Backend!$Q$9:$T$52,3,FALSE),MASTER_DATA_NORMALIZED!AW56)</f>
        <v>0</v>
      </c>
      <c r="AX56" s="97">
        <f>IF(AND(MASTER_DATA_NORMALIZED!AX56=0,AX$22=$L$22),VLOOKUP(MASTER_DATA_PROCESSED!$C56,Backend!$Q$9:$T$52,3,FALSE),MASTER_DATA_NORMALIZED!AX56)</f>
        <v>0</v>
      </c>
      <c r="AY56" s="97">
        <f>IF(AND(MASTER_DATA_NORMALIZED!AY56=0,AY$22=$L$22),VLOOKUP(MASTER_DATA_PROCESSED!$C56,Backend!$Q$9:$T$52,3,FALSE),MASTER_DATA_NORMALIZED!AY56)</f>
        <v>0</v>
      </c>
      <c r="AZ56" s="97" t="e">
        <f>IF(AND(MASTER_DATA_NORMALIZED!AZ56=0,AZ$22=$L$22),VLOOKUP(MASTER_DATA_PROCESSED!$C56,Backend!$Q$9:$T$52,3,FALSE),MASTER_DATA_NORMALIZED!AZ56)</f>
        <v>#N/A</v>
      </c>
      <c r="BA56" s="97">
        <f>IF(AND(MASTER_DATA_NORMALIZED!BA56=0,BA$22=$L$22),VLOOKUP(MASTER_DATA_PROCESSED!$C56,Backend!$Q$9:$T$52,3,FALSE),MASTER_DATA_NORMALIZED!BA56)</f>
        <v>0</v>
      </c>
      <c r="BB56" s="97">
        <f>IF(AND(MASTER_DATA_NORMALIZED!BB56=0,BB$22=$L$22),VLOOKUP(MASTER_DATA_PROCESSED!$C56,Backend!$Q$9:$T$52,3,FALSE),MASTER_DATA_NORMALIZED!BB56)</f>
        <v>0</v>
      </c>
      <c r="BC56" s="97">
        <f>IF(AND(MASTER_DATA_NORMALIZED!BC56=0,BC$22=$L$22),VLOOKUP(MASTER_DATA_PROCESSED!$C56,Backend!$Q$9:$T$52,3,FALSE),MASTER_DATA_NORMALIZED!BC56)</f>
        <v>0</v>
      </c>
      <c r="BD56" s="97" t="e">
        <f>IF(AND(MASTER_DATA_NORMALIZED!BD56=0,BD$22=$L$22),VLOOKUP(MASTER_DATA_PROCESSED!$C56,Backend!$Q$9:$T$52,3,FALSE),MASTER_DATA_NORMALIZED!BD56)</f>
        <v>#N/A</v>
      </c>
      <c r="BE56" s="97">
        <f>IF(AND(MASTER_DATA_NORMALIZED!BE56=0,BE$22=$L$22),VLOOKUP(MASTER_DATA_PROCESSED!$C56,Backend!$Q$9:$T$52,3,FALSE),MASTER_DATA_NORMALIZED!BE56)</f>
        <v>0</v>
      </c>
      <c r="BF56" s="97">
        <f>IF(AND(MASTER_DATA_NORMALIZED!BF56=0,BF$22=$L$22),VLOOKUP(MASTER_DATA_PROCESSED!$C56,Backend!$Q$9:$T$52,3,FALSE),MASTER_DATA_NORMALIZED!BF56)</f>
        <v>0</v>
      </c>
      <c r="BG56" s="97">
        <f>IF(AND(MASTER_DATA_NORMALIZED!BG56=0,BG$22=$L$22),VLOOKUP(MASTER_DATA_PROCESSED!$C56,Backend!$Q$9:$T$52,3,FALSE),MASTER_DATA_NORMALIZED!BG56)</f>
        <v>0</v>
      </c>
      <c r="BH56" s="97" t="e">
        <f>IF(AND(MASTER_DATA_NORMALIZED!BH56=0,BH$22=$L$22),VLOOKUP(MASTER_DATA_PROCESSED!$C56,Backend!$Q$9:$T$52,3,FALSE),MASTER_DATA_NORMALIZED!BH56)</f>
        <v>#N/A</v>
      </c>
      <c r="BI56" s="97">
        <f>IF(AND(MASTER_DATA_NORMALIZED!BI56=0,BI$22=$L$22),VLOOKUP(MASTER_DATA_PROCESSED!$C56,Backend!$Q$9:$T$52,3,FALSE),MASTER_DATA_NORMALIZED!BI56)</f>
        <v>0</v>
      </c>
      <c r="BJ56" s="97">
        <f>IF(AND(MASTER_DATA_NORMALIZED!BJ56=0,BJ$22=$L$22),VLOOKUP(MASTER_DATA_PROCESSED!$C56,Backend!$Q$9:$T$52,3,FALSE),MASTER_DATA_NORMALIZED!BJ56)</f>
        <v>0</v>
      </c>
      <c r="BK56" s="97">
        <f>IF(AND(MASTER_DATA_NORMALIZED!BK56=0,BK$22=$L$22),VLOOKUP(MASTER_DATA_PROCESSED!$C56,Backend!$Q$9:$T$52,3,FALSE),MASTER_DATA_NORMALIZED!BK56)</f>
        <v>0</v>
      </c>
      <c r="BL56" s="97" t="e">
        <f>IF(AND(MASTER_DATA_NORMALIZED!BL56=0,BL$22=$L$22),VLOOKUP(MASTER_DATA_PROCESSED!$C56,Backend!$Q$9:$T$52,3,FALSE),MASTER_DATA_NORMALIZED!BL56)</f>
        <v>#N/A</v>
      </c>
      <c r="BM56" s="97">
        <f>IF(AND(MASTER_DATA_NORMALIZED!BM56=0,BM$22=$L$22),VLOOKUP(MASTER_DATA_PROCESSED!$C56,Backend!$Q$9:$T$52,3,FALSE),MASTER_DATA_NORMALIZED!BM56)</f>
        <v>0</v>
      </c>
      <c r="BN56" s="97">
        <f>IF(AND(MASTER_DATA_NORMALIZED!BN56=0,BN$22=$L$22),VLOOKUP(MASTER_DATA_PROCESSED!$C56,Backend!$Q$9:$T$52,3,FALSE),MASTER_DATA_NORMALIZED!BN56)</f>
        <v>0</v>
      </c>
      <c r="BO56" s="97">
        <f>IF(AND(MASTER_DATA_NORMALIZED!BO56=0,BO$22=$L$22),VLOOKUP(MASTER_DATA_PROCESSED!$C56,Backend!$Q$9:$T$52,3,FALSE),MASTER_DATA_NORMALIZED!BO56)</f>
        <v>0</v>
      </c>
      <c r="BP56" s="97">
        <f>IF(AND(MASTER_DATA_NORMALIZED!BP56=0,BP$22=$L$22),VLOOKUP(MASTER_DATA_PROCESSED!$C56,Backend!$Q$9:$T$52,3,FALSE),MASTER_DATA_NORMALIZED!BP56)</f>
        <v>62.42436691311989</v>
      </c>
      <c r="BQ56" s="97">
        <f>IF(AND(MASTER_DATA_NORMALIZED!BQ56=0,BQ$22=$L$22),VLOOKUP(MASTER_DATA_PROCESSED!$C56,Backend!$Q$9:$T$52,3,FALSE),MASTER_DATA_NORMALIZED!BQ56)</f>
        <v>0</v>
      </c>
      <c r="BR56" s="97">
        <f>IF(AND(MASTER_DATA_NORMALIZED!BR56=0,BR$22=$L$22),VLOOKUP(MASTER_DATA_PROCESSED!$C56,Backend!$Q$9:$T$52,3,FALSE),MASTER_DATA_NORMALIZED!BR56)</f>
        <v>0</v>
      </c>
      <c r="BS56" s="97">
        <f>IF(AND(MASTER_DATA_NORMALIZED!BS56=0,BS$22=$L$22),VLOOKUP(MASTER_DATA_PROCESSED!$C56,Backend!$Q$9:$T$52,3,FALSE),MASTER_DATA_NORMALIZED!BS56)</f>
        <v>0</v>
      </c>
      <c r="BT56" s="97">
        <f>IF(AND(MASTER_DATA_NORMALIZED!BT56=0,BT$22=$L$22),VLOOKUP(MASTER_DATA_PROCESSED!$C56,Backend!$Q$9:$T$52,3,FALSE),MASTER_DATA_NORMALIZED!BT56)</f>
        <v>40.076755160859278</v>
      </c>
      <c r="BU56" s="97">
        <f>IF(AND(MASTER_DATA_NORMALIZED!BU56=0,BU$22=$L$22),VLOOKUP(MASTER_DATA_PROCESSED!$C56,Backend!$Q$9:$T$52,3,FALSE),MASTER_DATA_NORMALIZED!BU56)</f>
        <v>0</v>
      </c>
      <c r="BV56" s="97">
        <f>IF(AND(MASTER_DATA_NORMALIZED!BV56=0,BV$22=$L$22),VLOOKUP(MASTER_DATA_PROCESSED!$C56,Backend!$Q$9:$T$52,3,FALSE),MASTER_DATA_NORMALIZED!BV56)</f>
        <v>0</v>
      </c>
      <c r="BW56" s="97">
        <f>IF(AND(MASTER_DATA_NORMALIZED!BW56=0,BW$22=$L$22),VLOOKUP(MASTER_DATA_PROCESSED!$C56,Backend!$Q$9:$T$52,3,FALSE),MASTER_DATA_NORMALIZED!BW56)</f>
        <v>0</v>
      </c>
      <c r="BX56" s="97" t="e">
        <f>IF(AND(MASTER_DATA_NORMALIZED!BX56=0,BX$22=$L$22),VLOOKUP(MASTER_DATA_PROCESSED!$C56,Backend!$Q$9:$T$52,3,FALSE),MASTER_DATA_NORMALIZED!BX56)</f>
        <v>#N/A</v>
      </c>
      <c r="BY56" s="97">
        <f>IF(AND(MASTER_DATA_NORMALIZED!BY56=0,BY$22=$L$22),VLOOKUP(MASTER_DATA_PROCESSED!$C56,Backend!$Q$9:$T$52,3,FALSE),MASTER_DATA_NORMALIZED!BY56)</f>
        <v>0</v>
      </c>
      <c r="BZ56" s="97">
        <f>IF(AND(MASTER_DATA_NORMALIZED!BZ56=0,BZ$22=$L$22),VLOOKUP(MASTER_DATA_PROCESSED!$C56,Backend!$Q$9:$T$52,3,FALSE),MASTER_DATA_NORMALIZED!BZ56)</f>
        <v>0</v>
      </c>
      <c r="CA56" s="97">
        <f>IF(AND(MASTER_DATA_NORMALIZED!CA56=0,CA$22=$L$22),VLOOKUP(MASTER_DATA_PROCESSED!$C56,Backend!$Q$9:$T$52,3,FALSE),MASTER_DATA_NORMALIZED!CA56)</f>
        <v>0</v>
      </c>
      <c r="CB56" s="97">
        <f>IF(AND(MASTER_DATA_NORMALIZED!CB56=0,CB$22=$L$22),VLOOKUP(MASTER_DATA_PROCESSED!$C56,Backend!$Q$9:$T$52,3,FALSE),MASTER_DATA_NORMALIZED!CB56)</f>
        <v>38.727400374444123</v>
      </c>
      <c r="CC56" s="97">
        <f>IF(AND(MASTER_DATA_NORMALIZED!CC56=0,CC$22=$L$22),VLOOKUP(MASTER_DATA_PROCESSED!$C56,Backend!$Q$9:$T$52,3,FALSE),MASTER_DATA_NORMALIZED!CC56)</f>
        <v>0</v>
      </c>
      <c r="CD56" s="97">
        <f>IF(AND(MASTER_DATA_NORMALIZED!CD56=0,CD$22=$L$22),VLOOKUP(MASTER_DATA_PROCESSED!$C56,Backend!$Q$9:$T$52,3,FALSE),MASTER_DATA_NORMALIZED!CD56)</f>
        <v>0</v>
      </c>
      <c r="CE56" s="97">
        <f>IF(AND(MASTER_DATA_NORMALIZED!CE56=0,CE$22=$L$22),VLOOKUP(MASTER_DATA_PROCESSED!$C56,Backend!$Q$9:$T$52,3,FALSE),MASTER_DATA_NORMALIZED!CE56)</f>
        <v>0</v>
      </c>
      <c r="CF56" s="97" t="e">
        <f>IF(AND(MASTER_DATA_NORMALIZED!CF56=0,CF$22=$L$22),VLOOKUP(MASTER_DATA_PROCESSED!$C56,Backend!$Q$9:$T$52,3,FALSE),MASTER_DATA_NORMALIZED!CF56)</f>
        <v>#N/A</v>
      </c>
      <c r="CG56" s="97">
        <f>IF(AND(MASTER_DATA_NORMALIZED!CG56=0,CG$22=$L$22),VLOOKUP(MASTER_DATA_PROCESSED!$C56,Backend!$Q$9:$T$52,3,FALSE),MASTER_DATA_NORMALIZED!CG56)</f>
        <v>0</v>
      </c>
      <c r="CH56" s="97">
        <f>IF(AND(MASTER_DATA_NORMALIZED!CH56=0,CH$22=$L$22),VLOOKUP(MASTER_DATA_PROCESSED!$C56,Backend!$Q$9:$T$52,3,FALSE),MASTER_DATA_NORMALIZED!CH56)</f>
        <v>0</v>
      </c>
      <c r="CI56" s="97">
        <f>IF(AND(MASTER_DATA_NORMALIZED!CI56=0,CI$22=$L$22),VLOOKUP(MASTER_DATA_PROCESSED!$C56,Backend!$Q$9:$T$52,3,FALSE),MASTER_DATA_NORMALIZED!CI56)</f>
        <v>0</v>
      </c>
      <c r="CJ56" s="97" t="e">
        <f>IF(AND(MASTER_DATA_NORMALIZED!CJ56=0,CJ$22=$L$22),VLOOKUP(MASTER_DATA_PROCESSED!$C56,Backend!$Q$9:$T$52,3,FALSE),MASTER_DATA_NORMALIZED!CJ56)</f>
        <v>#N/A</v>
      </c>
      <c r="CK56" s="97">
        <f>IF(AND(MASTER_DATA_NORMALIZED!CK56=0,CK$22=$L$22),VLOOKUP(MASTER_DATA_PROCESSED!$C56,Backend!$Q$9:$T$52,3,FALSE),MASTER_DATA_NORMALIZED!CK56)</f>
        <v>0</v>
      </c>
      <c r="CL56" s="97">
        <f>IF(AND(MASTER_DATA_NORMALIZED!CL56=0,CL$22=$L$22),VLOOKUP(MASTER_DATA_PROCESSED!$C56,Backend!$Q$9:$T$52,3,FALSE),MASTER_DATA_NORMALIZED!CL56)</f>
        <v>0</v>
      </c>
      <c r="CM56" s="97">
        <f>IF(AND(MASTER_DATA_NORMALIZED!CM56=0,CM$22=$L$22),VLOOKUP(MASTER_DATA_PROCESSED!$C56,Backend!$Q$9:$T$52,3,FALSE),MASTER_DATA_NORMALIZED!CM56)</f>
        <v>0</v>
      </c>
      <c r="CN56" s="97" t="e">
        <f>IF(AND(MASTER_DATA_NORMALIZED!CN56=0,CN$22=$L$22),VLOOKUP(MASTER_DATA_PROCESSED!$C56,Backend!$Q$9:$T$52,3,FALSE),MASTER_DATA_NORMALIZED!CN56)</f>
        <v>#N/A</v>
      </c>
      <c r="CO56" s="97">
        <f>IF(AND(MASTER_DATA_NORMALIZED!CO56=0,CO$22=$L$22),VLOOKUP(MASTER_DATA_PROCESSED!$C56,Backend!$Q$9:$T$52,3,FALSE),MASTER_DATA_NORMALIZED!CO56)</f>
        <v>0</v>
      </c>
      <c r="CP56" s="97">
        <f>IF(AND(MASTER_DATA_NORMALIZED!CP56=0,CP$22=$L$22),VLOOKUP(MASTER_DATA_PROCESSED!$C56,Backend!$Q$9:$T$52,3,FALSE),MASTER_DATA_NORMALIZED!CP56)</f>
        <v>0</v>
      </c>
      <c r="CQ56" s="97">
        <f>IF(AND(MASTER_DATA_NORMALIZED!CQ56=0,CQ$22=$L$22),VLOOKUP(MASTER_DATA_PROCESSED!$C56,Backend!$Q$9:$T$52,3,FALSE),MASTER_DATA_NORMALIZED!CQ56)</f>
        <v>0</v>
      </c>
      <c r="CR56" s="97" t="e">
        <f>IF(AND(MASTER_DATA_NORMALIZED!CR56=0,CR$22=$L$22),VLOOKUP(MASTER_DATA_PROCESSED!$C56,Backend!$Q$9:$T$52,3,FALSE),MASTER_DATA_NORMALIZED!CR56)</f>
        <v>#N/A</v>
      </c>
      <c r="CS56" s="97">
        <f>IF(AND(MASTER_DATA_NORMALIZED!CS56=0,CS$22=$L$22),VLOOKUP(MASTER_DATA_PROCESSED!$C56,Backend!$Q$9:$T$52,3,FALSE),MASTER_DATA_NORMALIZED!CS56)</f>
        <v>0</v>
      </c>
      <c r="CT56" s="97">
        <f>IF(AND(MASTER_DATA_NORMALIZED!CT56=0,CT$22=$L$22),VLOOKUP(MASTER_DATA_PROCESSED!$C56,Backend!$Q$9:$T$52,3,FALSE),MASTER_DATA_NORMALIZED!CT56)</f>
        <v>0</v>
      </c>
      <c r="CU56" s="97">
        <f>IF(AND(MASTER_DATA_NORMALIZED!CU56=0,CU$22=$L$22),VLOOKUP(MASTER_DATA_PROCESSED!$C56,Backend!$Q$9:$T$52,3,FALSE),MASTER_DATA_NORMALIZED!CU56)</f>
        <v>0</v>
      </c>
      <c r="CV56" s="97">
        <f>IF(AND(MASTER_DATA_NORMALIZED!CV56=0,CV$22=$L$22),VLOOKUP(MASTER_DATA_PROCESSED!$C56,Backend!$Q$9:$T$52,3,FALSE),MASTER_DATA_NORMALIZED!CV56)</f>
        <v>41.947274630810419</v>
      </c>
      <c r="CW56" s="97">
        <f>IF(AND(MASTER_DATA_NORMALIZED!CW56=0,CW$22=$L$22),VLOOKUP(MASTER_DATA_PROCESSED!$C56,Backend!$Q$9:$T$52,3,FALSE),MASTER_DATA_NORMALIZED!CW56)</f>
        <v>0</v>
      </c>
      <c r="CX56" s="97">
        <f>IF(AND(MASTER_DATA_NORMALIZED!CX56=0,CX$22=$L$22),VLOOKUP(MASTER_DATA_PROCESSED!$C56,Backend!$Q$9:$T$52,3,FALSE),MASTER_DATA_NORMALIZED!CX56)</f>
        <v>0</v>
      </c>
      <c r="CY56" s="97">
        <f>IF(AND(MASTER_DATA_NORMALIZED!CY56=0,CY$22=$L$22),VLOOKUP(MASTER_DATA_PROCESSED!$C56,Backend!$Q$9:$T$52,3,FALSE),MASTER_DATA_NORMALIZED!CY56)</f>
        <v>0</v>
      </c>
      <c r="CZ56" s="97">
        <f>IF(AND(MASTER_DATA_NORMALIZED!CZ56=0,CZ$22=$L$22),VLOOKUP(MASTER_DATA_PROCESSED!$C56,Backend!$Q$9:$T$52,3,FALSE),MASTER_DATA_NORMALIZED!CZ56)</f>
        <v>42.237353676383982</v>
      </c>
      <c r="DA56" s="97" t="e">
        <f>IF(AND(MASTER_DATA_NORMALIZED!DA56=0,DA$22=$L$22),VLOOKUP(MASTER_DATA_PROCESSED!$C56,Backend!$Q$9:$T$52,3,FALSE),MASTER_DATA_NORMALIZED!DA56)</f>
        <v>#DIV/0!</v>
      </c>
      <c r="DB56" s="97" t="e">
        <f>IF(AND(MASTER_DATA_NORMALIZED!DB56=0,DB$22=$L$22),VLOOKUP(MASTER_DATA_PROCESSED!$C56,Backend!$Q$9:$T$52,3,FALSE),MASTER_DATA_NORMALIZED!DB56)</f>
        <v>#DIV/0!</v>
      </c>
      <c r="DC56" s="97" t="e">
        <f>IF(AND(MASTER_DATA_NORMALIZED!DC56=0,DC$22=$L$22),VLOOKUP(MASTER_DATA_PROCESSED!$C56,Backend!$Q$9:$T$52,3,FALSE),MASTER_DATA_NORMALIZED!DC56)</f>
        <v>#DIV/0!</v>
      </c>
      <c r="DD56" s="97" t="e">
        <f>IF(AND(MASTER_DATA_NORMALIZED!DD56=0,DD$22=$L$22),VLOOKUP(MASTER_DATA_PROCESSED!$C56,Backend!$Q$9:$T$52,3,FALSE),MASTER_DATA_NORMALIZED!DD56)</f>
        <v>#N/A</v>
      </c>
      <c r="DE56" s="97">
        <f>IF(AND(MASTER_DATA_NORMALIZED!DE56=0,DE$22=$L$22),VLOOKUP(MASTER_DATA_PROCESSED!$C56,Backend!$Q$9:$T$52,3,FALSE),MASTER_DATA_NORMALIZED!DE56)</f>
        <v>0</v>
      </c>
      <c r="DF56" s="97">
        <f>IF(AND(MASTER_DATA_NORMALIZED!DF56=0,DF$22=$L$22),VLOOKUP(MASTER_DATA_PROCESSED!$C56,Backend!$Q$9:$T$52,3,FALSE),MASTER_DATA_NORMALIZED!DF56)</f>
        <v>0</v>
      </c>
      <c r="DG56" s="97">
        <f>IF(AND(MASTER_DATA_NORMALIZED!DG56=0,DG$22=$L$22),VLOOKUP(MASTER_DATA_PROCESSED!$C56,Backend!$Q$9:$T$52,3,FALSE),MASTER_DATA_NORMALIZED!DG56)</f>
        <v>0</v>
      </c>
      <c r="DH56" s="97" t="e">
        <f>IF(AND(MASTER_DATA_NORMALIZED!DH56=0,DH$22=$L$22),VLOOKUP(MASTER_DATA_PROCESSED!$C56,Backend!$Q$9:$T$52,3,FALSE),MASTER_DATA_NORMALIZED!DH56)</f>
        <v>#N/A</v>
      </c>
      <c r="DI56" s="97">
        <f>IF(AND(MASTER_DATA_NORMALIZED!DI56=0,DI$22=$L$22),VLOOKUP(MASTER_DATA_PROCESSED!$C56,Backend!$Q$9:$T$52,3,FALSE),MASTER_DATA_NORMALIZED!DI56)</f>
        <v>0</v>
      </c>
      <c r="DJ56" s="97">
        <f>IF(AND(MASTER_DATA_NORMALIZED!DJ56=0,DJ$22=$L$22),VLOOKUP(MASTER_DATA_PROCESSED!$C56,Backend!$Q$9:$T$52,3,FALSE),MASTER_DATA_NORMALIZED!DJ56)</f>
        <v>0</v>
      </c>
      <c r="DK56" s="97">
        <f>IF(AND(MASTER_DATA_NORMALIZED!DK56=0,DK$22=$L$22),VLOOKUP(MASTER_DATA_PROCESSED!$C56,Backend!$Q$9:$T$52,3,FALSE),MASTER_DATA_NORMALIZED!DK56)</f>
        <v>0</v>
      </c>
      <c r="DL56" s="97" t="e">
        <f>IF(AND(MASTER_DATA_NORMALIZED!DL56=0,DL$22=$L$22),VLOOKUP(MASTER_DATA_PROCESSED!$C56,Backend!$Q$9:$T$52,3,FALSE),MASTER_DATA_NORMALIZED!DL56)</f>
        <v>#N/A</v>
      </c>
      <c r="DM56" s="97">
        <f>IF(AND(MASTER_DATA_NORMALIZED!DM56=0,DM$22=$L$22),VLOOKUP(MASTER_DATA_PROCESSED!$C56,Backend!$Q$9:$T$52,3,FALSE),MASTER_DATA_NORMALIZED!DM56)</f>
        <v>0</v>
      </c>
      <c r="DN56" s="97">
        <f>IF(AND(MASTER_DATA_NORMALIZED!DN56=0,DN$22=$L$22),VLOOKUP(MASTER_DATA_PROCESSED!$C56,Backend!$Q$9:$T$52,3,FALSE),MASTER_DATA_NORMALIZED!DN56)</f>
        <v>0</v>
      </c>
      <c r="DO56" s="97">
        <f>IF(AND(MASTER_DATA_NORMALIZED!DO56=0,DO$22=$L$22),VLOOKUP(MASTER_DATA_PROCESSED!$C56,Backend!$Q$9:$T$52,3,FALSE),MASTER_DATA_NORMALIZED!DO56)</f>
        <v>0</v>
      </c>
      <c r="DP56" s="97" t="e">
        <f>IF(AND(MASTER_DATA_NORMALIZED!DP56=0,DP$22=$L$22),VLOOKUP(MASTER_DATA_PROCESSED!$C56,Backend!$Q$9:$T$52,3,FALSE),MASTER_DATA_NORMALIZED!DP56)</f>
        <v>#N/A</v>
      </c>
      <c r="DQ56" s="97">
        <f>IF(AND(MASTER_DATA_NORMALIZED!DQ56=0,DQ$22=$L$22),VLOOKUP(MASTER_DATA_PROCESSED!$C56,Backend!$Q$9:$T$52,3,FALSE),MASTER_DATA_NORMALIZED!DQ56)</f>
        <v>0</v>
      </c>
      <c r="DR56" s="97">
        <f>IF(AND(MASTER_DATA_NORMALIZED!DR56=0,DR$22=$L$22),VLOOKUP(MASTER_DATA_PROCESSED!$C56,Backend!$Q$9:$T$52,3,FALSE),MASTER_DATA_NORMALIZED!DR56)</f>
        <v>0</v>
      </c>
      <c r="DS56" s="97">
        <f>IF(AND(MASTER_DATA_NORMALIZED!DS56=0,DS$22=$L$22),VLOOKUP(MASTER_DATA_PROCESSED!$C56,Backend!$Q$9:$T$52,3,FALSE),MASTER_DATA_NORMALIZED!DS56)</f>
        <v>0</v>
      </c>
      <c r="DT56" s="97" t="e">
        <f>IF(AND(MASTER_DATA_NORMALIZED!DT56=0,DT$22=$L$22),VLOOKUP(MASTER_DATA_PROCESSED!$C56,Backend!$Q$9:$T$52,3,FALSE),MASTER_DATA_NORMALIZED!DT56)</f>
        <v>#N/A</v>
      </c>
      <c r="DU56" s="97">
        <f>IF(AND(MASTER_DATA_NORMALIZED!DU56=0,DU$22=$L$22),VLOOKUP(MASTER_DATA_PROCESSED!$C56,Backend!$Q$9:$T$52,3,FALSE),MASTER_DATA_NORMALIZED!DU56)</f>
        <v>0</v>
      </c>
      <c r="DV56" s="97">
        <f>IF(AND(MASTER_DATA_NORMALIZED!DV56=0,DV$22=$L$22),VLOOKUP(MASTER_DATA_PROCESSED!$C56,Backend!$Q$9:$T$52,3,FALSE),MASTER_DATA_NORMALIZED!DV56)</f>
        <v>0</v>
      </c>
      <c r="DW56" s="97">
        <f>IF(AND(MASTER_DATA_NORMALIZED!DW56=0,DW$22=$L$22),VLOOKUP(MASTER_DATA_PROCESSED!$C56,Backend!$Q$9:$T$52,3,FALSE),MASTER_DATA_NORMALIZED!DW56)</f>
        <v>0</v>
      </c>
      <c r="DX56" s="97" t="e">
        <f>IF(AND(MASTER_DATA_NORMALIZED!DX56=0,DX$22=$L$22),VLOOKUP(MASTER_DATA_PROCESSED!$C56,Backend!$Q$9:$T$52,3,FALSE),MASTER_DATA_NORMALIZED!DX56)</f>
        <v>#N/A</v>
      </c>
      <c r="DY56" s="97">
        <f>IF(AND(MASTER_DATA_NORMALIZED!DY56=0,DY$22=$L$22),VLOOKUP(MASTER_DATA_PROCESSED!$C56,Backend!$Q$9:$T$52,3,FALSE),MASTER_DATA_NORMALIZED!DY56)</f>
        <v>0</v>
      </c>
      <c r="DZ56" s="97">
        <f>IF(AND(MASTER_DATA_NORMALIZED!DZ56=0,DZ$22=$L$22),VLOOKUP(MASTER_DATA_PROCESSED!$C56,Backend!$Q$9:$T$52,3,FALSE),MASTER_DATA_NORMALIZED!DZ56)</f>
        <v>0</v>
      </c>
      <c r="EA56" s="97">
        <f>IF(AND(MASTER_DATA_NORMALIZED!EA56=0,EA$22=$L$22),VLOOKUP(MASTER_DATA_PROCESSED!$C56,Backend!$Q$9:$T$52,3,FALSE),MASTER_DATA_NORMALIZED!EA56)</f>
        <v>0</v>
      </c>
      <c r="EB56" s="97" t="e">
        <f>IF(AND(MASTER_DATA_NORMALIZED!EB56=0,EB$22=$L$22),VLOOKUP(MASTER_DATA_PROCESSED!$C56,Backend!$Q$9:$T$52,3,FALSE),MASTER_DATA_NORMALIZED!EB56)</f>
        <v>#N/A</v>
      </c>
      <c r="EC56" s="97" t="e">
        <f>IF(AND(MASTER_DATA_NORMALIZED!EC56=0,EC$22=$L$22),VLOOKUP(MASTER_DATA_PROCESSED!$C56,Backend!$Q$9:$T$52,3,FALSE),MASTER_DATA_NORMALIZED!EC56)</f>
        <v>#DIV/0!</v>
      </c>
      <c r="ED56" s="97" t="e">
        <f>IF(AND(MASTER_DATA_NORMALIZED!ED56=0,ED$22=$L$22),VLOOKUP(MASTER_DATA_PROCESSED!$C56,Backend!$Q$9:$T$52,3,FALSE),MASTER_DATA_NORMALIZED!ED56)</f>
        <v>#DIV/0!</v>
      </c>
      <c r="EE56" s="97" t="e">
        <f>IF(AND(MASTER_DATA_NORMALIZED!EE56=0,EE$22=$L$22),VLOOKUP(MASTER_DATA_PROCESSED!$C56,Backend!$Q$9:$T$52,3,FALSE),MASTER_DATA_NORMALIZED!EE56)</f>
        <v>#DIV/0!</v>
      </c>
      <c r="EF56" s="97" t="e">
        <f>IF(AND(MASTER_DATA_NORMALIZED!EF56=0,EF$22=$L$22),VLOOKUP(MASTER_DATA_PROCESSED!$C56,Backend!$Q$9:$T$52,3,FALSE),MASTER_DATA_NORMALIZED!EF56)</f>
        <v>#VALUE!</v>
      </c>
      <c r="EG56" s="97">
        <f>IF(AND(MASTER_DATA_NORMALIZED!EG56=0,EG$22=$L$22),VLOOKUP(MASTER_DATA_PROCESSED!$C56,Backend!$Q$9:$T$52,3,FALSE),MASTER_DATA_NORMALIZED!EG56)</f>
        <v>0</v>
      </c>
      <c r="EH56" s="97">
        <f>IF(AND(MASTER_DATA_NORMALIZED!EH56=0,EH$22=$L$22),VLOOKUP(MASTER_DATA_PROCESSED!$C56,Backend!$Q$9:$T$52,3,FALSE),MASTER_DATA_NORMALIZED!EH56)</f>
        <v>0</v>
      </c>
      <c r="EI56" s="97">
        <f>IF(AND(MASTER_DATA_NORMALIZED!EI56=0,EI$22=$L$22),VLOOKUP(MASTER_DATA_PROCESSED!$C56,Backend!$Q$9:$T$52,3,FALSE),MASTER_DATA_NORMALIZED!EI56)</f>
        <v>0</v>
      </c>
      <c r="EJ56" s="97" t="e">
        <f>IF(AND(MASTER_DATA_NORMALIZED!EJ56=0,EJ$22=$L$22),VLOOKUP(MASTER_DATA_PROCESSED!$C56,Backend!$Q$9:$T$52,3,FALSE),MASTER_DATA_NORMALIZED!EJ56)</f>
        <v>#N/A</v>
      </c>
      <c r="EK56" s="97">
        <f>IF(AND(MASTER_DATA_NORMALIZED!EK56=0,EK$22=$L$22),VLOOKUP(MASTER_DATA_PROCESSED!$C56,Backend!$Q$9:$T$52,3,FALSE),MASTER_DATA_NORMALIZED!EK56)</f>
        <v>0</v>
      </c>
      <c r="EL56" s="97">
        <f>IF(AND(MASTER_DATA_NORMALIZED!EL56=0,EL$22=$L$22),VLOOKUP(MASTER_DATA_PROCESSED!$C56,Backend!$Q$9:$T$52,3,FALSE),MASTER_DATA_NORMALIZED!EL56)</f>
        <v>0</v>
      </c>
      <c r="EM56" s="97">
        <f>IF(AND(MASTER_DATA_NORMALIZED!EM56=0,EM$22=$L$22),VLOOKUP(MASTER_DATA_PROCESSED!$C56,Backend!$Q$9:$T$52,3,FALSE),MASTER_DATA_NORMALIZED!EM56)</f>
        <v>0</v>
      </c>
      <c r="EN56" s="97">
        <f>IF(AND(MASTER_DATA_NORMALIZED!EN56=0,EN$22=$L$22),VLOOKUP(MASTER_DATA_PROCESSED!$C56,Backend!$Q$9:$T$52,3,FALSE),MASTER_DATA_NORMALIZED!EN56)</f>
        <v>223.75888995212551</v>
      </c>
      <c r="EO56" s="97">
        <f>IF(AND(MASTER_DATA_NORMALIZED!EO56=0,EO$22=$L$22),VLOOKUP(MASTER_DATA_PROCESSED!$C56,Backend!$Q$9:$T$52,3,FALSE),MASTER_DATA_NORMALIZED!EO56)</f>
        <v>0</v>
      </c>
      <c r="EP56" s="97">
        <f>IF(AND(MASTER_DATA_NORMALIZED!EP56=0,EP$22=$L$22),VLOOKUP(MASTER_DATA_PROCESSED!$C56,Backend!$Q$9:$T$52,3,FALSE),MASTER_DATA_NORMALIZED!EP56)</f>
        <v>0</v>
      </c>
      <c r="EQ56" s="97">
        <f>IF(AND(MASTER_DATA_NORMALIZED!EQ56=0,EQ$22=$L$22),VLOOKUP(MASTER_DATA_PROCESSED!$C56,Backend!$Q$9:$T$52,3,FALSE),MASTER_DATA_NORMALIZED!EQ56)</f>
        <v>0</v>
      </c>
      <c r="ER56" s="97">
        <f>IF(AND(MASTER_DATA_NORMALIZED!ER56=0,ER$22=$L$22),VLOOKUP(MASTER_DATA_PROCESSED!$C56,Backend!$Q$9:$T$52,3,FALSE),MASTER_DATA_NORMALIZED!ER56)</f>
        <v>64.501902002299659</v>
      </c>
      <c r="ES56" s="97">
        <f>IF(AND(MASTER_DATA_NORMALIZED!ES56=0,ES$22=$L$22),VLOOKUP(MASTER_DATA_PROCESSED!$C56,Backend!$Q$9:$T$52,3,FALSE),MASTER_DATA_NORMALIZED!ES56)</f>
        <v>0</v>
      </c>
      <c r="ET56" s="97">
        <f>IF(AND(MASTER_DATA_NORMALIZED!ET56=0,ET$22=$L$22),VLOOKUP(MASTER_DATA_PROCESSED!$C56,Backend!$Q$9:$T$52,3,FALSE),MASTER_DATA_NORMALIZED!ET56)</f>
        <v>0</v>
      </c>
      <c r="EU56" s="97">
        <f>IF(AND(MASTER_DATA_NORMALIZED!EU56=0,EU$22=$L$22),VLOOKUP(MASTER_DATA_PROCESSED!$C56,Backend!$Q$9:$T$52,3,FALSE),MASTER_DATA_NORMALIZED!EU56)</f>
        <v>0</v>
      </c>
      <c r="EV56" s="97">
        <f>IF(AND(MASTER_DATA_NORMALIZED!EV56=0,EV$22=$L$22),VLOOKUP(MASTER_DATA_PROCESSED!$C56,Backend!$Q$9:$T$52,3,FALSE),MASTER_DATA_NORMALIZED!EV56)</f>
        <v>64.501902002299659</v>
      </c>
      <c r="EW56" s="97">
        <f>IF(AND(MASTER_DATA_NORMALIZED!EW56=0,EW$22=$L$22),VLOOKUP(MASTER_DATA_PROCESSED!$C56,Backend!$Q$9:$T$52,3,FALSE),MASTER_DATA_NORMALIZED!EW56)</f>
        <v>0</v>
      </c>
      <c r="EX56" s="97">
        <f>IF(AND(MASTER_DATA_NORMALIZED!EX56=0,EX$22=$L$22),VLOOKUP(MASTER_DATA_PROCESSED!$C56,Backend!$Q$9:$T$52,3,FALSE),MASTER_DATA_NORMALIZED!EX56)</f>
        <v>0</v>
      </c>
      <c r="EY56" s="97">
        <f>IF(AND(MASTER_DATA_NORMALIZED!EY56=0,EY$22=$L$22),VLOOKUP(MASTER_DATA_PROCESSED!$C56,Backend!$Q$9:$T$52,3,FALSE),MASTER_DATA_NORMALIZED!EY56)</f>
        <v>0</v>
      </c>
      <c r="EZ56" s="97">
        <f>IF(AND(MASTER_DATA_NORMALIZED!EZ56=0,EZ$22=$L$22),VLOOKUP(MASTER_DATA_PROCESSED!$C56,Backend!$Q$9:$T$52,3,FALSE),MASTER_DATA_NORMALIZED!EZ56)</f>
        <v>5.622868206428504</v>
      </c>
      <c r="FA56" s="97">
        <f>IF(AND(MASTER_DATA_NORMALIZED!FA56=0,FA$22=$L$22),VLOOKUP(MASTER_DATA_PROCESSED!$C56,Backend!$Q$9:$T$52,3,FALSE),MASTER_DATA_NORMALIZED!FA56)</f>
        <v>0</v>
      </c>
      <c r="FB56" s="97">
        <f>IF(AND(MASTER_DATA_NORMALIZED!FB56=0,FB$22=$L$22),VLOOKUP(MASTER_DATA_PROCESSED!$C56,Backend!$Q$9:$T$52,3,FALSE),MASTER_DATA_NORMALIZED!FB56)</f>
        <v>0</v>
      </c>
      <c r="FC56" s="97">
        <f>IF(AND(MASTER_DATA_NORMALIZED!FC56=0,FC$22=$L$22),VLOOKUP(MASTER_DATA_PROCESSED!$C56,Backend!$Q$9:$T$52,3,FALSE),MASTER_DATA_NORMALIZED!FC56)</f>
        <v>0</v>
      </c>
      <c r="FD56" s="97">
        <f>IF(AND(MASTER_DATA_NORMALIZED!FD56=0,FD$22=$L$22),VLOOKUP(MASTER_DATA_PROCESSED!$C56,Backend!$Q$9:$T$52,3,FALSE),MASTER_DATA_NORMALIZED!FD56)</f>
        <v>5.4869502151012783</v>
      </c>
      <c r="FE56" s="97">
        <f>IF(AND(MASTER_DATA_NORMALIZED!FE56=0,FE$22=$L$22),VLOOKUP(MASTER_DATA_PROCESSED!$C56,Backend!$Q$9:$T$52,3,FALSE),MASTER_DATA_NORMALIZED!FE56)</f>
        <v>0</v>
      </c>
      <c r="FF56" s="97">
        <f>IF(AND(MASTER_DATA_NORMALIZED!FF56=0,FF$22=$L$22),VLOOKUP(MASTER_DATA_PROCESSED!$C56,Backend!$Q$9:$T$52,3,FALSE),MASTER_DATA_NORMALIZED!FF56)</f>
        <v>0</v>
      </c>
      <c r="FG56" s="97">
        <f>IF(AND(MASTER_DATA_NORMALIZED!FG56=0,FG$22=$L$22),VLOOKUP(MASTER_DATA_PROCESSED!$C56,Backend!$Q$9:$T$52,3,FALSE),MASTER_DATA_NORMALIZED!FG56)</f>
        <v>0</v>
      </c>
      <c r="FH56" s="97">
        <f>IF(AND(MASTER_DATA_NORMALIZED!FH56=0,FH$22=$L$22),VLOOKUP(MASTER_DATA_PROCESSED!$C56,Backend!$Q$9:$T$52,3,FALSE),MASTER_DATA_NORMALIZED!FH56)</f>
        <v>5.3495548543031033</v>
      </c>
      <c r="FI56" s="97">
        <f>IF(AND(MASTER_DATA_NORMALIZED!FI56=0,FI$22=$L$22),VLOOKUP(MASTER_DATA_PROCESSED!$C56,Backend!$Q$9:$T$52,3,FALSE),MASTER_DATA_NORMALIZED!FI56)</f>
        <v>0</v>
      </c>
      <c r="FJ56" s="97">
        <f>IF(AND(MASTER_DATA_NORMALIZED!FJ56=0,FJ$22=$L$22),VLOOKUP(MASTER_DATA_PROCESSED!$C56,Backend!$Q$9:$T$52,3,FALSE),MASTER_DATA_NORMALIZED!FJ56)</f>
        <v>0</v>
      </c>
      <c r="FK56" s="97">
        <f>IF(AND(MASTER_DATA_NORMALIZED!FK56=0,FK$22=$L$22),VLOOKUP(MASTER_DATA_PROCESSED!$C56,Backend!$Q$9:$T$52,3,FALSE),MASTER_DATA_NORMALIZED!FK56)</f>
        <v>0</v>
      </c>
      <c r="FL56" s="97">
        <f>IF(AND(MASTER_DATA_NORMALIZED!FL56=0,FL$22=$L$22),VLOOKUP(MASTER_DATA_PROCESSED!$C56,Backend!$Q$9:$T$52,3,FALSE),MASTER_DATA_NORMALIZED!FL56)</f>
        <v>9.8097332870954457</v>
      </c>
      <c r="FM56" s="97">
        <f>IF(AND(MASTER_DATA_NORMALIZED!FM56=0,FM$22=$L$22),VLOOKUP(MASTER_DATA_PROCESSED!$C56,Backend!$Q$9:$T$52,3,FALSE),MASTER_DATA_NORMALIZED!FM56)</f>
        <v>0</v>
      </c>
      <c r="FN56" s="97">
        <f>IF(AND(MASTER_DATA_NORMALIZED!FN56=0,FN$22=$L$22),VLOOKUP(MASTER_DATA_PROCESSED!$C56,Backend!$Q$9:$T$52,3,FALSE),MASTER_DATA_NORMALIZED!FN56)</f>
        <v>0</v>
      </c>
      <c r="FO56" s="97">
        <f>IF(AND(MASTER_DATA_NORMALIZED!FO56=0,FO$22=$L$22),VLOOKUP(MASTER_DATA_PROCESSED!$C56,Backend!$Q$9:$T$52,3,FALSE),MASTER_DATA_NORMALIZED!FO56)</f>
        <v>0</v>
      </c>
      <c r="FP56" s="97">
        <f>IF(AND(MASTER_DATA_NORMALIZED!FP56=0,FP$22=$L$22),VLOOKUP(MASTER_DATA_PROCESSED!$C56,Backend!$Q$9:$T$52,3,FALSE),MASTER_DATA_NORMALIZED!FP56)</f>
        <v>13.011654522298818</v>
      </c>
      <c r="FQ56" s="97">
        <f>IF(AND(MASTER_DATA_NORMALIZED!FQ56=0,FQ$22=$L$22),VLOOKUP(MASTER_DATA_PROCESSED!$C56,Backend!$Q$9:$T$52,3,FALSE),MASTER_DATA_NORMALIZED!FQ56)</f>
        <v>0</v>
      </c>
      <c r="FR56" s="97">
        <f>IF(AND(MASTER_DATA_NORMALIZED!FR56=0,FR$22=$L$22),VLOOKUP(MASTER_DATA_PROCESSED!$C56,Backend!$Q$9:$T$52,3,FALSE),MASTER_DATA_NORMALIZED!FR56)</f>
        <v>0</v>
      </c>
      <c r="FS56" s="97">
        <f>IF(AND(MASTER_DATA_NORMALIZED!FS56=0,FS$22=$L$22),VLOOKUP(MASTER_DATA_PROCESSED!$C56,Backend!$Q$9:$T$52,3,FALSE),MASTER_DATA_NORMALIZED!FS56)</f>
        <v>0</v>
      </c>
      <c r="FT56" s="97">
        <f>IF(AND(MASTER_DATA_NORMALIZED!FT56=0,FT$22=$L$22),VLOOKUP(MASTER_DATA_PROCESSED!$C56,Backend!$Q$9:$T$52,3,FALSE),MASTER_DATA_NORMALIZED!FT56)</f>
        <v>12.882962786562366</v>
      </c>
      <c r="FU56" s="97">
        <f>IF(AND(MASTER_DATA_NORMALIZED!FU56=0,FU$22=$L$22),VLOOKUP(MASTER_DATA_PROCESSED!$C56,Backend!$Q$9:$T$52,3,FALSE),MASTER_DATA_NORMALIZED!FU56)</f>
        <v>0</v>
      </c>
      <c r="FV56" s="97">
        <f>IF(AND(MASTER_DATA_NORMALIZED!FV56=0,FV$22=$L$22),VLOOKUP(MASTER_DATA_PROCESSED!$C56,Backend!$Q$9:$T$52,3,FALSE),MASTER_DATA_NORMALIZED!FV56)</f>
        <v>0</v>
      </c>
      <c r="FW56" s="97">
        <f>IF(AND(MASTER_DATA_NORMALIZED!FW56=0,FW$22=$L$22),VLOOKUP(MASTER_DATA_PROCESSED!$C56,Backend!$Q$9:$T$52,3,FALSE),MASTER_DATA_NORMALIZED!FW56)</f>
        <v>0</v>
      </c>
      <c r="FX56" s="97">
        <f>IF(AND(MASTER_DATA_NORMALIZED!FX56=0,FX$22=$L$22),VLOOKUP(MASTER_DATA_PROCESSED!$C56,Backend!$Q$9:$T$52,3,FALSE),MASTER_DATA_NORMALIZED!FX56)</f>
        <v>12.655004645954651</v>
      </c>
      <c r="FY56" s="97">
        <f>IF(AND(MASTER_DATA_NORMALIZED!FY56=0,FY$22=$L$22),VLOOKUP(MASTER_DATA_PROCESSED!$C56,Backend!$Q$9:$T$52,3,FALSE),MASTER_DATA_NORMALIZED!FY56)</f>
        <v>0</v>
      </c>
      <c r="FZ56" s="97">
        <f>IF(AND(MASTER_DATA_NORMALIZED!FZ56=0,FZ$22=$L$22),VLOOKUP(MASTER_DATA_PROCESSED!$C56,Backend!$Q$9:$T$52,3,FALSE),MASTER_DATA_NORMALIZED!FZ56)</f>
        <v>0</v>
      </c>
      <c r="GA56" s="97">
        <f>IF(AND(MASTER_DATA_NORMALIZED!GA56=0,GA$22=$L$22),VLOOKUP(MASTER_DATA_PROCESSED!$C56,Backend!$Q$9:$T$52,3,FALSE),MASTER_DATA_NORMALIZED!GA56)</f>
        <v>0</v>
      </c>
      <c r="GB56" s="97">
        <f>IF(AND(MASTER_DATA_NORMALIZED!GB56=0,GB$22=$L$22),VLOOKUP(MASTER_DATA_PROCESSED!$C56,Backend!$Q$9:$T$52,3,FALSE),MASTER_DATA_NORMALIZED!GB56)</f>
        <v>11.176532814817044</v>
      </c>
      <c r="GC56" s="97">
        <f>IF(AND(MASTER_DATA_NORMALIZED!GC56=0,GC$22=$L$22),VLOOKUP(MASTER_DATA_PROCESSED!$C56,Backend!$Q$9:$T$52,3,FALSE),MASTER_DATA_NORMALIZED!GC56)</f>
        <v>0</v>
      </c>
      <c r="GD56" s="97">
        <f>IF(AND(MASTER_DATA_NORMALIZED!GD56=0,GD$22=$L$22),VLOOKUP(MASTER_DATA_PROCESSED!$C56,Backend!$Q$9:$T$52,3,FALSE),MASTER_DATA_NORMALIZED!GD56)</f>
        <v>0</v>
      </c>
      <c r="GE56" s="97">
        <f>IF(AND(MASTER_DATA_NORMALIZED!GE56=0,GE$22=$L$22),VLOOKUP(MASTER_DATA_PROCESSED!$C56,Backend!$Q$9:$T$52,3,FALSE),MASTER_DATA_NORMALIZED!GE56)</f>
        <v>0</v>
      </c>
      <c r="GF56" s="97">
        <f>IF(AND(MASTER_DATA_NORMALIZED!GF56=0,GF$22=$L$22),VLOOKUP(MASTER_DATA_PROCESSED!$C56,Backend!$Q$9:$T$52,3,FALSE),MASTER_DATA_NORMALIZED!GF56)</f>
        <v>11.065883468830243</v>
      </c>
      <c r="GG56" s="97">
        <f>IF(AND(MASTER_DATA_NORMALIZED!GG56=0,GG$22=$L$22),VLOOKUP(MASTER_DATA_PROCESSED!$C56,Backend!$Q$9:$T$52,3,FALSE),MASTER_DATA_NORMALIZED!GG56)</f>
        <v>0</v>
      </c>
      <c r="GH56" s="97">
        <f>IF(AND(MASTER_DATA_NORMALIZED!GH56=0,GH$22=$L$22),VLOOKUP(MASTER_DATA_PROCESSED!$C56,Backend!$Q$9:$T$52,3,FALSE),MASTER_DATA_NORMALIZED!GH56)</f>
        <v>0</v>
      </c>
      <c r="GI56" s="97">
        <f>IF(AND(MASTER_DATA_NORMALIZED!GI56=0,GI$22=$L$22),VLOOKUP(MASTER_DATA_PROCESSED!$C56,Backend!$Q$9:$T$52,3,FALSE),MASTER_DATA_NORMALIZED!GI56)</f>
        <v>0</v>
      </c>
      <c r="GJ56" s="97">
        <f>IF(AND(MASTER_DATA_NORMALIZED!GJ56=0,GJ$22=$L$22),VLOOKUP(MASTER_DATA_PROCESSED!$C56,Backend!$Q$9:$T$52,3,FALSE),MASTER_DATA_NORMALIZED!GJ56)</f>
        <v>10.893440177072364</v>
      </c>
      <c r="GK56" s="97">
        <f>IF(AND(MASTER_DATA_NORMALIZED!GK56=0,GK$22=$L$22),VLOOKUP(MASTER_DATA_PROCESSED!$C56,Backend!$Q$9:$T$52,3,FALSE),MASTER_DATA_NORMALIZED!GK56)</f>
        <v>0</v>
      </c>
      <c r="GL56" s="97">
        <f>IF(AND(MASTER_DATA_NORMALIZED!GL56=0,GL$22=$L$22),VLOOKUP(MASTER_DATA_PROCESSED!$C56,Backend!$Q$9:$T$52,3,FALSE),MASTER_DATA_NORMALIZED!GL56)</f>
        <v>0</v>
      </c>
      <c r="GM56" s="97">
        <f>IF(AND(MASTER_DATA_NORMALIZED!GM56=0,GM$22=$L$22),VLOOKUP(MASTER_DATA_PROCESSED!$C56,Backend!$Q$9:$T$52,3,FALSE),MASTER_DATA_NORMALIZED!GM56)</f>
        <v>0</v>
      </c>
      <c r="GN56" s="97">
        <f>IF(AND(MASTER_DATA_NORMALIZED!GN56=0,GN$22=$L$22),VLOOKUP(MASTER_DATA_PROCESSED!$C56,Backend!$Q$9:$T$52,3,FALSE),MASTER_DATA_NORMALIZED!GN56)</f>
        <v>9.4652430653044188</v>
      </c>
      <c r="GO56" s="97">
        <f>IF(AND(MASTER_DATA_NORMALIZED!GO56=0,GO$22=$L$22),VLOOKUP(MASTER_DATA_PROCESSED!$C56,Backend!$Q$9:$T$52,3,FALSE),MASTER_DATA_NORMALIZED!GO56)</f>
        <v>0</v>
      </c>
      <c r="GP56" s="97">
        <f>IF(AND(MASTER_DATA_NORMALIZED!GP56=0,GP$22=$L$22),VLOOKUP(MASTER_DATA_PROCESSED!$C56,Backend!$Q$9:$T$52,3,FALSE),MASTER_DATA_NORMALIZED!GP56)</f>
        <v>0</v>
      </c>
      <c r="GQ56" s="97">
        <f>IF(AND(MASTER_DATA_NORMALIZED!GQ56=0,GQ$22=$L$22),VLOOKUP(MASTER_DATA_PROCESSED!$C56,Backend!$Q$9:$T$52,3,FALSE),MASTER_DATA_NORMALIZED!GQ56)</f>
        <v>0</v>
      </c>
      <c r="GR56" s="97">
        <f>IF(AND(MASTER_DATA_NORMALIZED!GR56=0,GR$22=$L$22),VLOOKUP(MASTER_DATA_PROCESSED!$C56,Backend!$Q$9:$T$52,3,FALSE),MASTER_DATA_NORMALIZED!GR56)</f>
        <v>9.3872607371455299</v>
      </c>
      <c r="GS56" s="97">
        <f>IF(AND(MASTER_DATA_NORMALIZED!GS56=0,GS$22=$L$22),VLOOKUP(MASTER_DATA_PROCESSED!$C56,Backend!$Q$9:$T$52,3,FALSE),MASTER_DATA_NORMALIZED!GS56)</f>
        <v>0</v>
      </c>
      <c r="GT56" s="97">
        <f>IF(AND(MASTER_DATA_NORMALIZED!GT56=0,GT$22=$L$22),VLOOKUP(MASTER_DATA_PROCESSED!$C56,Backend!$Q$9:$T$52,3,FALSE),MASTER_DATA_NORMALIZED!GT56)</f>
        <v>0</v>
      </c>
      <c r="GU56" s="97">
        <f>IF(AND(MASTER_DATA_NORMALIZED!GU56=0,GU$22=$L$22),VLOOKUP(MASTER_DATA_PROCESSED!$C56,Backend!$Q$9:$T$52,3,FALSE),MASTER_DATA_NORMALIZED!GU56)</f>
        <v>0</v>
      </c>
      <c r="GV56" s="97">
        <f>IF(AND(MASTER_DATA_NORMALIZED!GV56=0,GV$22=$L$22),VLOOKUP(MASTER_DATA_PROCESSED!$C56,Backend!$Q$9:$T$52,3,FALSE),MASTER_DATA_NORMALIZED!GV56)</f>
        <v>9.2660486475476969</v>
      </c>
      <c r="GW56" s="97" t="e">
        <f>IF(AND(MASTER_DATA_NORMALIZED!GW56=0,GW$22=$L$22),VLOOKUP(MASTER_DATA_PROCESSED!$C56,Backend!$Q$9:$T$52,3,FALSE),MASTER_DATA_NORMALIZED!GW56)</f>
        <v>#REF!</v>
      </c>
      <c r="GX56" s="97" t="e">
        <f>IF(AND(MASTER_DATA_NORMALIZED!GX56=0,GX$22=$L$22),VLOOKUP(MASTER_DATA_PROCESSED!$C56,Backend!$Q$9:$T$52,3,FALSE),MASTER_DATA_NORMALIZED!GX56)</f>
        <v>#REF!</v>
      </c>
      <c r="GY56" s="97" t="e">
        <f>IF(AND(MASTER_DATA_NORMALIZED!GY56=0,GY$22=$L$22),VLOOKUP(MASTER_DATA_PROCESSED!$C56,Backend!$Q$9:$T$52,3,FALSE),MASTER_DATA_NORMALIZED!GY56)</f>
        <v>#REF!</v>
      </c>
    </row>
    <row r="57" spans="2:207" s="27" customFormat="1" ht="14.25" hidden="1" outlineLevel="2" x14ac:dyDescent="0.25">
      <c r="B57" s="26">
        <f t="shared" si="5"/>
        <v>20</v>
      </c>
      <c r="C57" s="55">
        <f t="shared" si="0"/>
        <v>215.1</v>
      </c>
      <c r="D57" s="82"/>
      <c r="E57" s="55"/>
      <c r="F57" s="55"/>
      <c r="G57" s="83">
        <v>215.1</v>
      </c>
      <c r="H57" s="40" t="s">
        <v>57</v>
      </c>
      <c r="I57" s="99">
        <f>IF(AND(MASTER_DATA_NORMALIZED!I57=0,I$22=$L$22),VLOOKUP(MASTER_DATA_PROCESSED!$C57,Backend!$Q$9:$T$52,3,FALSE),MASTER_DATA_NORMALIZED!I57)</f>
        <v>0</v>
      </c>
      <c r="J57" s="99">
        <f>IF(AND(MASTER_DATA_NORMALIZED!J57=0,J$22=$L$22),VLOOKUP(MASTER_DATA_PROCESSED!$C57,Backend!$Q$9:$T$52,3,FALSE),MASTER_DATA_NORMALIZED!J57)</f>
        <v>0</v>
      </c>
      <c r="K57" s="99">
        <f>IF(AND(MASTER_DATA_NORMALIZED!K57=0,K$22=$L$22),VLOOKUP(MASTER_DATA_PROCESSED!$C57,Backend!$Q$9:$T$52,3,FALSE),MASTER_DATA_NORMALIZED!K57)</f>
        <v>0</v>
      </c>
      <c r="L57" s="99" t="e">
        <f>IF(AND(MASTER_DATA_NORMALIZED!L57=0,L$22=$L$22),VLOOKUP(MASTER_DATA_PROCESSED!$C57,Backend!$Q$9:$T$52,3,FALSE),MASTER_DATA_NORMALIZED!L57)</f>
        <v>#N/A</v>
      </c>
      <c r="M57" s="99">
        <f>IF(AND(MASTER_DATA_NORMALIZED!M57=0,M$22=$L$22),VLOOKUP(MASTER_DATA_PROCESSED!$C57,Backend!$Q$9:$T$52,3,FALSE),MASTER_DATA_NORMALIZED!M57)</f>
        <v>0</v>
      </c>
      <c r="N57" s="99">
        <f>IF(AND(MASTER_DATA_NORMALIZED!N57=0,N$22=$L$22),VLOOKUP(MASTER_DATA_PROCESSED!$C57,Backend!$Q$9:$T$52,3,FALSE),MASTER_DATA_NORMALIZED!N57)</f>
        <v>0</v>
      </c>
      <c r="O57" s="99">
        <f>IF(AND(MASTER_DATA_NORMALIZED!O57=0,O$22=$L$22),VLOOKUP(MASTER_DATA_PROCESSED!$C57,Backend!$Q$9:$T$52,3,FALSE),MASTER_DATA_NORMALIZED!O57)</f>
        <v>0</v>
      </c>
      <c r="P57" s="99" t="e">
        <f>IF(AND(MASTER_DATA_NORMALIZED!P57=0,P$22=$L$22),VLOOKUP(MASTER_DATA_PROCESSED!$C57,Backend!$Q$9:$T$52,3,FALSE),MASTER_DATA_NORMALIZED!P57)</f>
        <v>#N/A</v>
      </c>
      <c r="Q57" s="99">
        <f>IF(AND(MASTER_DATA_NORMALIZED!Q57=0,Q$22=$L$22),VLOOKUP(MASTER_DATA_PROCESSED!$C57,Backend!$Q$9:$T$52,3,FALSE),MASTER_DATA_NORMALIZED!Q57)</f>
        <v>0</v>
      </c>
      <c r="R57" s="99">
        <f>IF(AND(MASTER_DATA_NORMALIZED!R57=0,R$22=$L$22),VLOOKUP(MASTER_DATA_PROCESSED!$C57,Backend!$Q$9:$T$52,3,FALSE),MASTER_DATA_NORMALIZED!R57)</f>
        <v>0</v>
      </c>
      <c r="S57" s="99">
        <f>IF(AND(MASTER_DATA_NORMALIZED!S57=0,S$22=$L$22),VLOOKUP(MASTER_DATA_PROCESSED!$C57,Backend!$Q$9:$T$52,3,FALSE),MASTER_DATA_NORMALIZED!S57)</f>
        <v>0</v>
      </c>
      <c r="T57" s="99" t="e">
        <f>IF(AND(MASTER_DATA_NORMALIZED!T57=0,T$22=$L$22),VLOOKUP(MASTER_DATA_PROCESSED!$C57,Backend!$Q$9:$T$52,3,FALSE),MASTER_DATA_NORMALIZED!T57)</f>
        <v>#N/A</v>
      </c>
      <c r="U57" s="99">
        <f>IF(AND(MASTER_DATA_NORMALIZED!U57=0,U$22=$L$22),VLOOKUP(MASTER_DATA_PROCESSED!$C57,Backend!$Q$9:$T$52,3,FALSE),MASTER_DATA_NORMALIZED!U57)</f>
        <v>0</v>
      </c>
      <c r="V57" s="99">
        <f>IF(AND(MASTER_DATA_NORMALIZED!V57=0,V$22=$L$22),VLOOKUP(MASTER_DATA_PROCESSED!$C57,Backend!$Q$9:$T$52,3,FALSE),MASTER_DATA_NORMALIZED!V57)</f>
        <v>0</v>
      </c>
      <c r="W57" s="99">
        <f>IF(AND(MASTER_DATA_NORMALIZED!W57=0,W$22=$L$22),VLOOKUP(MASTER_DATA_PROCESSED!$C57,Backend!$Q$9:$T$52,3,FALSE),MASTER_DATA_NORMALIZED!W57)</f>
        <v>0</v>
      </c>
      <c r="X57" s="99" t="e">
        <f>IF(AND(MASTER_DATA_NORMALIZED!X57=0,X$22=$L$22),VLOOKUP(MASTER_DATA_PROCESSED!$C57,Backend!$Q$9:$T$52,3,FALSE),MASTER_DATA_NORMALIZED!X57)</f>
        <v>#N/A</v>
      </c>
      <c r="Y57" s="99">
        <f>IF(AND(MASTER_DATA_NORMALIZED!Y57=0,Y$22=$L$22),VLOOKUP(MASTER_DATA_PROCESSED!$C57,Backend!$Q$9:$T$52,3,FALSE),MASTER_DATA_NORMALIZED!Y57)</f>
        <v>0</v>
      </c>
      <c r="Z57" s="99">
        <f>IF(AND(MASTER_DATA_NORMALIZED!Z57=0,Z$22=$L$22),VLOOKUP(MASTER_DATA_PROCESSED!$C57,Backend!$Q$9:$T$52,3,FALSE),MASTER_DATA_NORMALIZED!Z57)</f>
        <v>0</v>
      </c>
      <c r="AA57" s="99">
        <f>IF(AND(MASTER_DATA_NORMALIZED!AA57=0,AA$22=$L$22),VLOOKUP(MASTER_DATA_PROCESSED!$C57,Backend!$Q$9:$T$52,3,FALSE),MASTER_DATA_NORMALIZED!AA57)</f>
        <v>0</v>
      </c>
      <c r="AB57" s="99" t="e">
        <f>IF(AND(MASTER_DATA_NORMALIZED!AB57=0,AB$22=$L$22),VLOOKUP(MASTER_DATA_PROCESSED!$C57,Backend!$Q$9:$T$52,3,FALSE),MASTER_DATA_NORMALIZED!AB57)</f>
        <v>#N/A</v>
      </c>
      <c r="AC57" s="99">
        <f>IF(AND(MASTER_DATA_NORMALIZED!AC57=0,AC$22=$L$22),VLOOKUP(MASTER_DATA_PROCESSED!$C57,Backend!$Q$9:$T$52,3,FALSE),MASTER_DATA_NORMALIZED!AC57)</f>
        <v>0</v>
      </c>
      <c r="AD57" s="99">
        <f>IF(AND(MASTER_DATA_NORMALIZED!AD57=0,AD$22=$L$22),VLOOKUP(MASTER_DATA_PROCESSED!$C57,Backend!$Q$9:$T$52,3,FALSE),MASTER_DATA_NORMALIZED!AD57)</f>
        <v>0</v>
      </c>
      <c r="AE57" s="99">
        <f>IF(AND(MASTER_DATA_NORMALIZED!AE57=0,AE$22=$L$22),VLOOKUP(MASTER_DATA_PROCESSED!$C57,Backend!$Q$9:$T$52,3,FALSE),MASTER_DATA_NORMALIZED!AE57)</f>
        <v>0</v>
      </c>
      <c r="AF57" s="99" t="e">
        <f>IF(AND(MASTER_DATA_NORMALIZED!AF57=0,AF$22=$L$22),VLOOKUP(MASTER_DATA_PROCESSED!$C57,Backend!$Q$9:$T$52,3,FALSE),MASTER_DATA_NORMALIZED!AF57)</f>
        <v>#N/A</v>
      </c>
      <c r="AG57" s="99">
        <f>IF(AND(MASTER_DATA_NORMALIZED!AG57=0,AG$22=$L$22),VLOOKUP(MASTER_DATA_PROCESSED!$C57,Backend!$Q$9:$T$52,3,FALSE),MASTER_DATA_NORMALIZED!AG57)</f>
        <v>0</v>
      </c>
      <c r="AH57" s="99">
        <f>IF(AND(MASTER_DATA_NORMALIZED!AH57=0,AH$22=$L$22),VLOOKUP(MASTER_DATA_PROCESSED!$C57,Backend!$Q$9:$T$52,3,FALSE),MASTER_DATA_NORMALIZED!AH57)</f>
        <v>0</v>
      </c>
      <c r="AI57" s="99">
        <f>IF(AND(MASTER_DATA_NORMALIZED!AI57=0,AI$22=$L$22),VLOOKUP(MASTER_DATA_PROCESSED!$C57,Backend!$Q$9:$T$52,3,FALSE),MASTER_DATA_NORMALIZED!AI57)</f>
        <v>0</v>
      </c>
      <c r="AJ57" s="99" t="e">
        <f>IF(AND(MASTER_DATA_NORMALIZED!AJ57=0,AJ$22=$L$22),VLOOKUP(MASTER_DATA_PROCESSED!$C57,Backend!$Q$9:$T$52,3,FALSE),MASTER_DATA_NORMALIZED!AJ57)</f>
        <v>#N/A</v>
      </c>
      <c r="AK57" s="99">
        <f>IF(AND(MASTER_DATA_NORMALIZED!AK57=0,AK$22=$L$22),VLOOKUP(MASTER_DATA_PROCESSED!$C57,Backend!$Q$9:$T$52,3,FALSE),MASTER_DATA_NORMALIZED!AK57)</f>
        <v>0</v>
      </c>
      <c r="AL57" s="99">
        <f>IF(AND(MASTER_DATA_NORMALIZED!AL57=0,AL$22=$L$22),VLOOKUP(MASTER_DATA_PROCESSED!$C57,Backend!$Q$9:$T$52,3,FALSE),MASTER_DATA_NORMALIZED!AL57)</f>
        <v>0</v>
      </c>
      <c r="AM57" s="99">
        <f>IF(AND(MASTER_DATA_NORMALIZED!AM57=0,AM$22=$L$22),VLOOKUP(MASTER_DATA_PROCESSED!$C57,Backend!$Q$9:$T$52,3,FALSE),MASTER_DATA_NORMALIZED!AM57)</f>
        <v>0</v>
      </c>
      <c r="AN57" s="99" t="e">
        <f>IF(AND(MASTER_DATA_NORMALIZED!AN57=0,AN$22=$L$22),VLOOKUP(MASTER_DATA_PROCESSED!$C57,Backend!$Q$9:$T$52,3,FALSE),MASTER_DATA_NORMALIZED!AN57)</f>
        <v>#N/A</v>
      </c>
      <c r="AO57" s="99">
        <f>IF(AND(MASTER_DATA_NORMALIZED!AO57=0,AO$22=$L$22),VLOOKUP(MASTER_DATA_PROCESSED!$C57,Backend!$Q$9:$T$52,3,FALSE),MASTER_DATA_NORMALIZED!AO57)</f>
        <v>0</v>
      </c>
      <c r="AP57" s="99">
        <f>IF(AND(MASTER_DATA_NORMALIZED!AP57=0,AP$22=$L$22),VLOOKUP(MASTER_DATA_PROCESSED!$C57,Backend!$Q$9:$T$52,3,FALSE),MASTER_DATA_NORMALIZED!AP57)</f>
        <v>0</v>
      </c>
      <c r="AQ57" s="99">
        <f>IF(AND(MASTER_DATA_NORMALIZED!AQ57=0,AQ$22=$L$22),VLOOKUP(MASTER_DATA_PROCESSED!$C57,Backend!$Q$9:$T$52,3,FALSE),MASTER_DATA_NORMALIZED!AQ57)</f>
        <v>0</v>
      </c>
      <c r="AR57" s="99" t="e">
        <f>IF(AND(MASTER_DATA_NORMALIZED!AR57=0,AR$22=$L$22),VLOOKUP(MASTER_DATA_PROCESSED!$C57,Backend!$Q$9:$T$52,3,FALSE),MASTER_DATA_NORMALIZED!AR57)</f>
        <v>#N/A</v>
      </c>
      <c r="AS57" s="99">
        <f>IF(AND(MASTER_DATA_NORMALIZED!AS57=0,AS$22=$L$22),VLOOKUP(MASTER_DATA_PROCESSED!$C57,Backend!$Q$9:$T$52,3,FALSE),MASTER_DATA_NORMALIZED!AS57)</f>
        <v>0</v>
      </c>
      <c r="AT57" s="99">
        <f>IF(AND(MASTER_DATA_NORMALIZED!AT57=0,AT$22=$L$22),VLOOKUP(MASTER_DATA_PROCESSED!$C57,Backend!$Q$9:$T$52,3,FALSE),MASTER_DATA_NORMALIZED!AT57)</f>
        <v>0</v>
      </c>
      <c r="AU57" s="99">
        <f>IF(AND(MASTER_DATA_NORMALIZED!AU57=0,AU$22=$L$22),VLOOKUP(MASTER_DATA_PROCESSED!$C57,Backend!$Q$9:$T$52,3,FALSE),MASTER_DATA_NORMALIZED!AU57)</f>
        <v>0</v>
      </c>
      <c r="AV57" s="99" t="e">
        <f>IF(AND(MASTER_DATA_NORMALIZED!AV57=0,AV$22=$L$22),VLOOKUP(MASTER_DATA_PROCESSED!$C57,Backend!$Q$9:$T$52,3,FALSE),MASTER_DATA_NORMALIZED!AV57)</f>
        <v>#N/A</v>
      </c>
      <c r="AW57" s="99">
        <f>IF(AND(MASTER_DATA_NORMALIZED!AW57=0,AW$22=$L$22),VLOOKUP(MASTER_DATA_PROCESSED!$C57,Backend!$Q$9:$T$52,3,FALSE),MASTER_DATA_NORMALIZED!AW57)</f>
        <v>0</v>
      </c>
      <c r="AX57" s="99">
        <f>IF(AND(MASTER_DATA_NORMALIZED!AX57=0,AX$22=$L$22),VLOOKUP(MASTER_DATA_PROCESSED!$C57,Backend!$Q$9:$T$52,3,FALSE),MASTER_DATA_NORMALIZED!AX57)</f>
        <v>0</v>
      </c>
      <c r="AY57" s="99">
        <f>IF(AND(MASTER_DATA_NORMALIZED!AY57=0,AY$22=$L$22),VLOOKUP(MASTER_DATA_PROCESSED!$C57,Backend!$Q$9:$T$52,3,FALSE),MASTER_DATA_NORMALIZED!AY57)</f>
        <v>0</v>
      </c>
      <c r="AZ57" s="99" t="e">
        <f>IF(AND(MASTER_DATA_NORMALIZED!AZ57=0,AZ$22=$L$22),VLOOKUP(MASTER_DATA_PROCESSED!$C57,Backend!$Q$9:$T$52,3,FALSE),MASTER_DATA_NORMALIZED!AZ57)</f>
        <v>#N/A</v>
      </c>
      <c r="BA57" s="99">
        <f>IF(AND(MASTER_DATA_NORMALIZED!BA57=0,BA$22=$L$22),VLOOKUP(MASTER_DATA_PROCESSED!$C57,Backend!$Q$9:$T$52,3,FALSE),MASTER_DATA_NORMALIZED!BA57)</f>
        <v>0</v>
      </c>
      <c r="BB57" s="99">
        <f>IF(AND(MASTER_DATA_NORMALIZED!BB57=0,BB$22=$L$22),VLOOKUP(MASTER_DATA_PROCESSED!$C57,Backend!$Q$9:$T$52,3,FALSE),MASTER_DATA_NORMALIZED!BB57)</f>
        <v>0</v>
      </c>
      <c r="BC57" s="99">
        <f>IF(AND(MASTER_DATA_NORMALIZED!BC57=0,BC$22=$L$22),VLOOKUP(MASTER_DATA_PROCESSED!$C57,Backend!$Q$9:$T$52,3,FALSE),MASTER_DATA_NORMALIZED!BC57)</f>
        <v>0</v>
      </c>
      <c r="BD57" s="99" t="e">
        <f>IF(AND(MASTER_DATA_NORMALIZED!BD57=0,BD$22=$L$22),VLOOKUP(MASTER_DATA_PROCESSED!$C57,Backend!$Q$9:$T$52,3,FALSE),MASTER_DATA_NORMALIZED!BD57)</f>
        <v>#N/A</v>
      </c>
      <c r="BE57" s="99">
        <f>IF(AND(MASTER_DATA_NORMALIZED!BE57=0,BE$22=$L$22),VLOOKUP(MASTER_DATA_PROCESSED!$C57,Backend!$Q$9:$T$52,3,FALSE),MASTER_DATA_NORMALIZED!BE57)</f>
        <v>0</v>
      </c>
      <c r="BF57" s="99">
        <f>IF(AND(MASTER_DATA_NORMALIZED!BF57=0,BF$22=$L$22),VLOOKUP(MASTER_DATA_PROCESSED!$C57,Backend!$Q$9:$T$52,3,FALSE),MASTER_DATA_NORMALIZED!BF57)</f>
        <v>0</v>
      </c>
      <c r="BG57" s="99">
        <f>IF(AND(MASTER_DATA_NORMALIZED!BG57=0,BG$22=$L$22),VLOOKUP(MASTER_DATA_PROCESSED!$C57,Backend!$Q$9:$T$52,3,FALSE),MASTER_DATA_NORMALIZED!BG57)</f>
        <v>0</v>
      </c>
      <c r="BH57" s="99" t="e">
        <f>IF(AND(MASTER_DATA_NORMALIZED!BH57=0,BH$22=$L$22),VLOOKUP(MASTER_DATA_PROCESSED!$C57,Backend!$Q$9:$T$52,3,FALSE),MASTER_DATA_NORMALIZED!BH57)</f>
        <v>#N/A</v>
      </c>
      <c r="BI57" s="99">
        <f>IF(AND(MASTER_DATA_NORMALIZED!BI57=0,BI$22=$L$22),VLOOKUP(MASTER_DATA_PROCESSED!$C57,Backend!$Q$9:$T$52,3,FALSE),MASTER_DATA_NORMALIZED!BI57)</f>
        <v>0</v>
      </c>
      <c r="BJ57" s="99">
        <f>IF(AND(MASTER_DATA_NORMALIZED!BJ57=0,BJ$22=$L$22),VLOOKUP(MASTER_DATA_PROCESSED!$C57,Backend!$Q$9:$T$52,3,FALSE),MASTER_DATA_NORMALIZED!BJ57)</f>
        <v>0</v>
      </c>
      <c r="BK57" s="99">
        <f>IF(AND(MASTER_DATA_NORMALIZED!BK57=0,BK$22=$L$22),VLOOKUP(MASTER_DATA_PROCESSED!$C57,Backend!$Q$9:$T$52,3,FALSE),MASTER_DATA_NORMALIZED!BK57)</f>
        <v>0</v>
      </c>
      <c r="BL57" s="99" t="e">
        <f>IF(AND(MASTER_DATA_NORMALIZED!BL57=0,BL$22=$L$22),VLOOKUP(MASTER_DATA_PROCESSED!$C57,Backend!$Q$9:$T$52,3,FALSE),MASTER_DATA_NORMALIZED!BL57)</f>
        <v>#N/A</v>
      </c>
      <c r="BM57" s="99">
        <f>IF(AND(MASTER_DATA_NORMALIZED!BM57=0,BM$22=$L$22),VLOOKUP(MASTER_DATA_PROCESSED!$C57,Backend!$Q$9:$T$52,3,FALSE),MASTER_DATA_NORMALIZED!BM57)</f>
        <v>0</v>
      </c>
      <c r="BN57" s="99">
        <f>IF(AND(MASTER_DATA_NORMALIZED!BN57=0,BN$22=$L$22),VLOOKUP(MASTER_DATA_PROCESSED!$C57,Backend!$Q$9:$T$52,3,FALSE),MASTER_DATA_NORMALIZED!BN57)</f>
        <v>0</v>
      </c>
      <c r="BO57" s="99">
        <f>IF(AND(MASTER_DATA_NORMALIZED!BO57=0,BO$22=$L$22),VLOOKUP(MASTER_DATA_PROCESSED!$C57,Backend!$Q$9:$T$52,3,FALSE),MASTER_DATA_NORMALIZED!BO57)</f>
        <v>0</v>
      </c>
      <c r="BP57" s="99" t="e">
        <f>IF(AND(MASTER_DATA_NORMALIZED!BP57=0,BP$22=$L$22),VLOOKUP(MASTER_DATA_PROCESSED!$C57,Backend!$Q$9:$T$52,3,FALSE),MASTER_DATA_NORMALIZED!BP57)</f>
        <v>#N/A</v>
      </c>
      <c r="BQ57" s="99">
        <f>IF(AND(MASTER_DATA_NORMALIZED!BQ57=0,BQ$22=$L$22),VLOOKUP(MASTER_DATA_PROCESSED!$C57,Backend!$Q$9:$T$52,3,FALSE),MASTER_DATA_NORMALIZED!BQ57)</f>
        <v>0</v>
      </c>
      <c r="BR57" s="99">
        <f>IF(AND(MASTER_DATA_NORMALIZED!BR57=0,BR$22=$L$22),VLOOKUP(MASTER_DATA_PROCESSED!$C57,Backend!$Q$9:$T$52,3,FALSE),MASTER_DATA_NORMALIZED!BR57)</f>
        <v>0</v>
      </c>
      <c r="BS57" s="99">
        <f>IF(AND(MASTER_DATA_NORMALIZED!BS57=0,BS$22=$L$22),VLOOKUP(MASTER_DATA_PROCESSED!$C57,Backend!$Q$9:$T$52,3,FALSE),MASTER_DATA_NORMALIZED!BS57)</f>
        <v>0</v>
      </c>
      <c r="BT57" s="99" t="e">
        <f>IF(AND(MASTER_DATA_NORMALIZED!BT57=0,BT$22=$L$22),VLOOKUP(MASTER_DATA_PROCESSED!$C57,Backend!$Q$9:$T$52,3,FALSE),MASTER_DATA_NORMALIZED!BT57)</f>
        <v>#N/A</v>
      </c>
      <c r="BU57" s="99">
        <f>IF(AND(MASTER_DATA_NORMALIZED!BU57=0,BU$22=$L$22),VLOOKUP(MASTER_DATA_PROCESSED!$C57,Backend!$Q$9:$T$52,3,FALSE),MASTER_DATA_NORMALIZED!BU57)</f>
        <v>0</v>
      </c>
      <c r="BV57" s="99">
        <f>IF(AND(MASTER_DATA_NORMALIZED!BV57=0,BV$22=$L$22),VLOOKUP(MASTER_DATA_PROCESSED!$C57,Backend!$Q$9:$T$52,3,FALSE),MASTER_DATA_NORMALIZED!BV57)</f>
        <v>0</v>
      </c>
      <c r="BW57" s="99">
        <f>IF(AND(MASTER_DATA_NORMALIZED!BW57=0,BW$22=$L$22),VLOOKUP(MASTER_DATA_PROCESSED!$C57,Backend!$Q$9:$T$52,3,FALSE),MASTER_DATA_NORMALIZED!BW57)</f>
        <v>0</v>
      </c>
      <c r="BX57" s="99" t="e">
        <f>IF(AND(MASTER_DATA_NORMALIZED!BX57=0,BX$22=$L$22),VLOOKUP(MASTER_DATA_PROCESSED!$C57,Backend!$Q$9:$T$52,3,FALSE),MASTER_DATA_NORMALIZED!BX57)</f>
        <v>#N/A</v>
      </c>
      <c r="BY57" s="99">
        <f>IF(AND(MASTER_DATA_NORMALIZED!BY57=0,BY$22=$L$22),VLOOKUP(MASTER_DATA_PROCESSED!$C57,Backend!$Q$9:$T$52,3,FALSE),MASTER_DATA_NORMALIZED!BY57)</f>
        <v>0</v>
      </c>
      <c r="BZ57" s="99">
        <f>IF(AND(MASTER_DATA_NORMALIZED!BZ57=0,BZ$22=$L$22),VLOOKUP(MASTER_DATA_PROCESSED!$C57,Backend!$Q$9:$T$52,3,FALSE),MASTER_DATA_NORMALIZED!BZ57)</f>
        <v>0</v>
      </c>
      <c r="CA57" s="99">
        <f>IF(AND(MASTER_DATA_NORMALIZED!CA57=0,CA$22=$L$22),VLOOKUP(MASTER_DATA_PROCESSED!$C57,Backend!$Q$9:$T$52,3,FALSE),MASTER_DATA_NORMALIZED!CA57)</f>
        <v>0</v>
      </c>
      <c r="CB57" s="99" t="e">
        <f>IF(AND(MASTER_DATA_NORMALIZED!CB57=0,CB$22=$L$22),VLOOKUP(MASTER_DATA_PROCESSED!$C57,Backend!$Q$9:$T$52,3,FALSE),MASTER_DATA_NORMALIZED!CB57)</f>
        <v>#N/A</v>
      </c>
      <c r="CC57" s="99">
        <f>IF(AND(MASTER_DATA_NORMALIZED!CC57=0,CC$22=$L$22),VLOOKUP(MASTER_DATA_PROCESSED!$C57,Backend!$Q$9:$T$52,3,FALSE),MASTER_DATA_NORMALIZED!CC57)</f>
        <v>0</v>
      </c>
      <c r="CD57" s="99">
        <f>IF(AND(MASTER_DATA_NORMALIZED!CD57=0,CD$22=$L$22),VLOOKUP(MASTER_DATA_PROCESSED!$C57,Backend!$Q$9:$T$52,3,FALSE),MASTER_DATA_NORMALIZED!CD57)</f>
        <v>0</v>
      </c>
      <c r="CE57" s="99">
        <f>IF(AND(MASTER_DATA_NORMALIZED!CE57=0,CE$22=$L$22),VLOOKUP(MASTER_DATA_PROCESSED!$C57,Backend!$Q$9:$T$52,3,FALSE),MASTER_DATA_NORMALIZED!CE57)</f>
        <v>0</v>
      </c>
      <c r="CF57" s="99" t="e">
        <f>IF(AND(MASTER_DATA_NORMALIZED!CF57=0,CF$22=$L$22),VLOOKUP(MASTER_DATA_PROCESSED!$C57,Backend!$Q$9:$T$52,3,FALSE),MASTER_DATA_NORMALIZED!CF57)</f>
        <v>#N/A</v>
      </c>
      <c r="CG57" s="99">
        <f>IF(AND(MASTER_DATA_NORMALIZED!CG57=0,CG$22=$L$22),VLOOKUP(MASTER_DATA_PROCESSED!$C57,Backend!$Q$9:$T$52,3,FALSE),MASTER_DATA_NORMALIZED!CG57)</f>
        <v>0</v>
      </c>
      <c r="CH57" s="99">
        <f>IF(AND(MASTER_DATA_NORMALIZED!CH57=0,CH$22=$L$22),VLOOKUP(MASTER_DATA_PROCESSED!$C57,Backend!$Q$9:$T$52,3,FALSE),MASTER_DATA_NORMALIZED!CH57)</f>
        <v>0</v>
      </c>
      <c r="CI57" s="99">
        <f>IF(AND(MASTER_DATA_NORMALIZED!CI57=0,CI$22=$L$22),VLOOKUP(MASTER_DATA_PROCESSED!$C57,Backend!$Q$9:$T$52,3,FALSE),MASTER_DATA_NORMALIZED!CI57)</f>
        <v>0</v>
      </c>
      <c r="CJ57" s="99" t="e">
        <f>IF(AND(MASTER_DATA_NORMALIZED!CJ57=0,CJ$22=$L$22),VLOOKUP(MASTER_DATA_PROCESSED!$C57,Backend!$Q$9:$T$52,3,FALSE),MASTER_DATA_NORMALIZED!CJ57)</f>
        <v>#N/A</v>
      </c>
      <c r="CK57" s="99">
        <f>IF(AND(MASTER_DATA_NORMALIZED!CK57=0,CK$22=$L$22),VLOOKUP(MASTER_DATA_PROCESSED!$C57,Backend!$Q$9:$T$52,3,FALSE),MASTER_DATA_NORMALIZED!CK57)</f>
        <v>0</v>
      </c>
      <c r="CL57" s="99">
        <f>IF(AND(MASTER_DATA_NORMALIZED!CL57=0,CL$22=$L$22),VLOOKUP(MASTER_DATA_PROCESSED!$C57,Backend!$Q$9:$T$52,3,FALSE),MASTER_DATA_NORMALIZED!CL57)</f>
        <v>0</v>
      </c>
      <c r="CM57" s="99">
        <f>IF(AND(MASTER_DATA_NORMALIZED!CM57=0,CM$22=$L$22),VLOOKUP(MASTER_DATA_PROCESSED!$C57,Backend!$Q$9:$T$52,3,FALSE),MASTER_DATA_NORMALIZED!CM57)</f>
        <v>0</v>
      </c>
      <c r="CN57" s="99" t="e">
        <f>IF(AND(MASTER_DATA_NORMALIZED!CN57=0,CN$22=$L$22),VLOOKUP(MASTER_DATA_PROCESSED!$C57,Backend!$Q$9:$T$52,3,FALSE),MASTER_DATA_NORMALIZED!CN57)</f>
        <v>#N/A</v>
      </c>
      <c r="CO57" s="99">
        <f>IF(AND(MASTER_DATA_NORMALIZED!CO57=0,CO$22=$L$22),VLOOKUP(MASTER_DATA_PROCESSED!$C57,Backend!$Q$9:$T$52,3,FALSE),MASTER_DATA_NORMALIZED!CO57)</f>
        <v>0</v>
      </c>
      <c r="CP57" s="99">
        <f>IF(AND(MASTER_DATA_NORMALIZED!CP57=0,CP$22=$L$22),VLOOKUP(MASTER_DATA_PROCESSED!$C57,Backend!$Q$9:$T$52,3,FALSE),MASTER_DATA_NORMALIZED!CP57)</f>
        <v>0</v>
      </c>
      <c r="CQ57" s="99">
        <f>IF(AND(MASTER_DATA_NORMALIZED!CQ57=0,CQ$22=$L$22),VLOOKUP(MASTER_DATA_PROCESSED!$C57,Backend!$Q$9:$T$52,3,FALSE),MASTER_DATA_NORMALIZED!CQ57)</f>
        <v>0</v>
      </c>
      <c r="CR57" s="99" t="e">
        <f>IF(AND(MASTER_DATA_NORMALIZED!CR57=0,CR$22=$L$22),VLOOKUP(MASTER_DATA_PROCESSED!$C57,Backend!$Q$9:$T$52,3,FALSE),MASTER_DATA_NORMALIZED!CR57)</f>
        <v>#N/A</v>
      </c>
      <c r="CS57" s="99">
        <f>IF(AND(MASTER_DATA_NORMALIZED!CS57=0,CS$22=$L$22),VLOOKUP(MASTER_DATA_PROCESSED!$C57,Backend!$Q$9:$T$52,3,FALSE),MASTER_DATA_NORMALIZED!CS57)</f>
        <v>0</v>
      </c>
      <c r="CT57" s="99">
        <f>IF(AND(MASTER_DATA_NORMALIZED!CT57=0,CT$22=$L$22),VLOOKUP(MASTER_DATA_PROCESSED!$C57,Backend!$Q$9:$T$52,3,FALSE),MASTER_DATA_NORMALIZED!CT57)</f>
        <v>0</v>
      </c>
      <c r="CU57" s="99">
        <f>IF(AND(MASTER_DATA_NORMALIZED!CU57=0,CU$22=$L$22),VLOOKUP(MASTER_DATA_PROCESSED!$C57,Backend!$Q$9:$T$52,3,FALSE),MASTER_DATA_NORMALIZED!CU57)</f>
        <v>0</v>
      </c>
      <c r="CV57" s="99" t="e">
        <f>IF(AND(MASTER_DATA_NORMALIZED!CV57=0,CV$22=$L$22),VLOOKUP(MASTER_DATA_PROCESSED!$C57,Backend!$Q$9:$T$52,3,FALSE),MASTER_DATA_NORMALIZED!CV57)</f>
        <v>#N/A</v>
      </c>
      <c r="CW57" s="99">
        <f>IF(AND(MASTER_DATA_NORMALIZED!CW57=0,CW$22=$L$22),VLOOKUP(MASTER_DATA_PROCESSED!$C57,Backend!$Q$9:$T$52,3,FALSE),MASTER_DATA_NORMALIZED!CW57)</f>
        <v>0</v>
      </c>
      <c r="CX57" s="99">
        <f>IF(AND(MASTER_DATA_NORMALIZED!CX57=0,CX$22=$L$22),VLOOKUP(MASTER_DATA_PROCESSED!$C57,Backend!$Q$9:$T$52,3,FALSE),MASTER_DATA_NORMALIZED!CX57)</f>
        <v>0</v>
      </c>
      <c r="CY57" s="99">
        <f>IF(AND(MASTER_DATA_NORMALIZED!CY57=0,CY$22=$L$22),VLOOKUP(MASTER_DATA_PROCESSED!$C57,Backend!$Q$9:$T$52,3,FALSE),MASTER_DATA_NORMALIZED!CY57)</f>
        <v>0</v>
      </c>
      <c r="CZ57" s="99" t="e">
        <f>IF(AND(MASTER_DATA_NORMALIZED!CZ57=0,CZ$22=$L$22),VLOOKUP(MASTER_DATA_PROCESSED!$C57,Backend!$Q$9:$T$52,3,FALSE),MASTER_DATA_NORMALIZED!CZ57)</f>
        <v>#N/A</v>
      </c>
      <c r="DA57" s="99" t="e">
        <f>IF(AND(MASTER_DATA_NORMALIZED!DA57=0,DA$22=$L$22),VLOOKUP(MASTER_DATA_PROCESSED!$C57,Backend!$Q$9:$T$52,3,FALSE),MASTER_DATA_NORMALIZED!DA57)</f>
        <v>#DIV/0!</v>
      </c>
      <c r="DB57" s="99" t="e">
        <f>IF(AND(MASTER_DATA_NORMALIZED!DB57=0,DB$22=$L$22),VLOOKUP(MASTER_DATA_PROCESSED!$C57,Backend!$Q$9:$T$52,3,FALSE),MASTER_DATA_NORMALIZED!DB57)</f>
        <v>#DIV/0!</v>
      </c>
      <c r="DC57" s="99" t="e">
        <f>IF(AND(MASTER_DATA_NORMALIZED!DC57=0,DC$22=$L$22),VLOOKUP(MASTER_DATA_PROCESSED!$C57,Backend!$Q$9:$T$52,3,FALSE),MASTER_DATA_NORMALIZED!DC57)</f>
        <v>#DIV/0!</v>
      </c>
      <c r="DD57" s="99" t="e">
        <f>IF(AND(MASTER_DATA_NORMALIZED!DD57=0,DD$22=$L$22),VLOOKUP(MASTER_DATA_PROCESSED!$C57,Backend!$Q$9:$T$52,3,FALSE),MASTER_DATA_NORMALIZED!DD57)</f>
        <v>#N/A</v>
      </c>
      <c r="DE57" s="99">
        <f>IF(AND(MASTER_DATA_NORMALIZED!DE57=0,DE$22=$L$22),VLOOKUP(MASTER_DATA_PROCESSED!$C57,Backend!$Q$9:$T$52,3,FALSE),MASTER_DATA_NORMALIZED!DE57)</f>
        <v>0</v>
      </c>
      <c r="DF57" s="99">
        <f>IF(AND(MASTER_DATA_NORMALIZED!DF57=0,DF$22=$L$22),VLOOKUP(MASTER_DATA_PROCESSED!$C57,Backend!$Q$9:$T$52,3,FALSE),MASTER_DATA_NORMALIZED!DF57)</f>
        <v>0</v>
      </c>
      <c r="DG57" s="99">
        <f>IF(AND(MASTER_DATA_NORMALIZED!DG57=0,DG$22=$L$22),VLOOKUP(MASTER_DATA_PROCESSED!$C57,Backend!$Q$9:$T$52,3,FALSE),MASTER_DATA_NORMALIZED!DG57)</f>
        <v>0</v>
      </c>
      <c r="DH57" s="99" t="e">
        <f>IF(AND(MASTER_DATA_NORMALIZED!DH57=0,DH$22=$L$22),VLOOKUP(MASTER_DATA_PROCESSED!$C57,Backend!$Q$9:$T$52,3,FALSE),MASTER_DATA_NORMALIZED!DH57)</f>
        <v>#N/A</v>
      </c>
      <c r="DI57" s="99">
        <f>IF(AND(MASTER_DATA_NORMALIZED!DI57=0,DI$22=$L$22),VLOOKUP(MASTER_DATA_PROCESSED!$C57,Backend!$Q$9:$T$52,3,FALSE),MASTER_DATA_NORMALIZED!DI57)</f>
        <v>0</v>
      </c>
      <c r="DJ57" s="99">
        <f>IF(AND(MASTER_DATA_NORMALIZED!DJ57=0,DJ$22=$L$22),VLOOKUP(MASTER_DATA_PROCESSED!$C57,Backend!$Q$9:$T$52,3,FALSE),MASTER_DATA_NORMALIZED!DJ57)</f>
        <v>0</v>
      </c>
      <c r="DK57" s="99">
        <f>IF(AND(MASTER_DATA_NORMALIZED!DK57=0,DK$22=$L$22),VLOOKUP(MASTER_DATA_PROCESSED!$C57,Backend!$Q$9:$T$52,3,FALSE),MASTER_DATA_NORMALIZED!DK57)</f>
        <v>0</v>
      </c>
      <c r="DL57" s="99" t="e">
        <f>IF(AND(MASTER_DATA_NORMALIZED!DL57=0,DL$22=$L$22),VLOOKUP(MASTER_DATA_PROCESSED!$C57,Backend!$Q$9:$T$52,3,FALSE),MASTER_DATA_NORMALIZED!DL57)</f>
        <v>#N/A</v>
      </c>
      <c r="DM57" s="99">
        <f>IF(AND(MASTER_DATA_NORMALIZED!DM57=0,DM$22=$L$22),VLOOKUP(MASTER_DATA_PROCESSED!$C57,Backend!$Q$9:$T$52,3,FALSE),MASTER_DATA_NORMALIZED!DM57)</f>
        <v>0</v>
      </c>
      <c r="DN57" s="99">
        <f>IF(AND(MASTER_DATA_NORMALIZED!DN57=0,DN$22=$L$22),VLOOKUP(MASTER_DATA_PROCESSED!$C57,Backend!$Q$9:$T$52,3,FALSE),MASTER_DATA_NORMALIZED!DN57)</f>
        <v>0</v>
      </c>
      <c r="DO57" s="99">
        <f>IF(AND(MASTER_DATA_NORMALIZED!DO57=0,DO$22=$L$22),VLOOKUP(MASTER_DATA_PROCESSED!$C57,Backend!$Q$9:$T$52,3,FALSE),MASTER_DATA_NORMALIZED!DO57)</f>
        <v>0</v>
      </c>
      <c r="DP57" s="99" t="e">
        <f>IF(AND(MASTER_DATA_NORMALIZED!DP57=0,DP$22=$L$22),VLOOKUP(MASTER_DATA_PROCESSED!$C57,Backend!$Q$9:$T$52,3,FALSE),MASTER_DATA_NORMALIZED!DP57)</f>
        <v>#N/A</v>
      </c>
      <c r="DQ57" s="99">
        <f>IF(AND(MASTER_DATA_NORMALIZED!DQ57=0,DQ$22=$L$22),VLOOKUP(MASTER_DATA_PROCESSED!$C57,Backend!$Q$9:$T$52,3,FALSE),MASTER_DATA_NORMALIZED!DQ57)</f>
        <v>0</v>
      </c>
      <c r="DR57" s="99">
        <f>IF(AND(MASTER_DATA_NORMALIZED!DR57=0,DR$22=$L$22),VLOOKUP(MASTER_DATA_PROCESSED!$C57,Backend!$Q$9:$T$52,3,FALSE),MASTER_DATA_NORMALIZED!DR57)</f>
        <v>0</v>
      </c>
      <c r="DS57" s="99">
        <f>IF(AND(MASTER_DATA_NORMALIZED!DS57=0,DS$22=$L$22),VLOOKUP(MASTER_DATA_PROCESSED!$C57,Backend!$Q$9:$T$52,3,FALSE),MASTER_DATA_NORMALIZED!DS57)</f>
        <v>0</v>
      </c>
      <c r="DT57" s="99" t="e">
        <f>IF(AND(MASTER_DATA_NORMALIZED!DT57=0,DT$22=$L$22),VLOOKUP(MASTER_DATA_PROCESSED!$C57,Backend!$Q$9:$T$52,3,FALSE),MASTER_DATA_NORMALIZED!DT57)</f>
        <v>#N/A</v>
      </c>
      <c r="DU57" s="99">
        <f>IF(AND(MASTER_DATA_NORMALIZED!DU57=0,DU$22=$L$22),VLOOKUP(MASTER_DATA_PROCESSED!$C57,Backend!$Q$9:$T$52,3,FALSE),MASTER_DATA_NORMALIZED!DU57)</f>
        <v>0</v>
      </c>
      <c r="DV57" s="99">
        <f>IF(AND(MASTER_DATA_NORMALIZED!DV57=0,DV$22=$L$22),VLOOKUP(MASTER_DATA_PROCESSED!$C57,Backend!$Q$9:$T$52,3,FALSE),MASTER_DATA_NORMALIZED!DV57)</f>
        <v>0</v>
      </c>
      <c r="DW57" s="99">
        <f>IF(AND(MASTER_DATA_NORMALIZED!DW57=0,DW$22=$L$22),VLOOKUP(MASTER_DATA_PROCESSED!$C57,Backend!$Q$9:$T$52,3,FALSE),MASTER_DATA_NORMALIZED!DW57)</f>
        <v>0</v>
      </c>
      <c r="DX57" s="99" t="e">
        <f>IF(AND(MASTER_DATA_NORMALIZED!DX57=0,DX$22=$L$22),VLOOKUP(MASTER_DATA_PROCESSED!$C57,Backend!$Q$9:$T$52,3,FALSE),MASTER_DATA_NORMALIZED!DX57)</f>
        <v>#N/A</v>
      </c>
      <c r="DY57" s="99">
        <f>IF(AND(MASTER_DATA_NORMALIZED!DY57=0,DY$22=$L$22),VLOOKUP(MASTER_DATA_PROCESSED!$C57,Backend!$Q$9:$T$52,3,FALSE),MASTER_DATA_NORMALIZED!DY57)</f>
        <v>0</v>
      </c>
      <c r="DZ57" s="99">
        <f>IF(AND(MASTER_DATA_NORMALIZED!DZ57=0,DZ$22=$L$22),VLOOKUP(MASTER_DATA_PROCESSED!$C57,Backend!$Q$9:$T$52,3,FALSE),MASTER_DATA_NORMALIZED!DZ57)</f>
        <v>0</v>
      </c>
      <c r="EA57" s="99">
        <f>IF(AND(MASTER_DATA_NORMALIZED!EA57=0,EA$22=$L$22),VLOOKUP(MASTER_DATA_PROCESSED!$C57,Backend!$Q$9:$T$52,3,FALSE),MASTER_DATA_NORMALIZED!EA57)</f>
        <v>0</v>
      </c>
      <c r="EB57" s="99" t="e">
        <f>IF(AND(MASTER_DATA_NORMALIZED!EB57=0,EB$22=$L$22),VLOOKUP(MASTER_DATA_PROCESSED!$C57,Backend!$Q$9:$T$52,3,FALSE),MASTER_DATA_NORMALIZED!EB57)</f>
        <v>#N/A</v>
      </c>
      <c r="EC57" s="99" t="e">
        <f>IF(AND(MASTER_DATA_NORMALIZED!EC57=0,EC$22=$L$22),VLOOKUP(MASTER_DATA_PROCESSED!$C57,Backend!$Q$9:$T$52,3,FALSE),MASTER_DATA_NORMALIZED!EC57)</f>
        <v>#DIV/0!</v>
      </c>
      <c r="ED57" s="99" t="e">
        <f>IF(AND(MASTER_DATA_NORMALIZED!ED57=0,ED$22=$L$22),VLOOKUP(MASTER_DATA_PROCESSED!$C57,Backend!$Q$9:$T$52,3,FALSE),MASTER_DATA_NORMALIZED!ED57)</f>
        <v>#DIV/0!</v>
      </c>
      <c r="EE57" s="99" t="e">
        <f>IF(AND(MASTER_DATA_NORMALIZED!EE57=0,EE$22=$L$22),VLOOKUP(MASTER_DATA_PROCESSED!$C57,Backend!$Q$9:$T$52,3,FALSE),MASTER_DATA_NORMALIZED!EE57)</f>
        <v>#DIV/0!</v>
      </c>
      <c r="EF57" s="99" t="e">
        <f>IF(AND(MASTER_DATA_NORMALIZED!EF57=0,EF$22=$L$22),VLOOKUP(MASTER_DATA_PROCESSED!$C57,Backend!$Q$9:$T$52,3,FALSE),MASTER_DATA_NORMALIZED!EF57)</f>
        <v>#VALUE!</v>
      </c>
      <c r="EG57" s="99">
        <f>IF(AND(MASTER_DATA_NORMALIZED!EG57=0,EG$22=$L$22),VLOOKUP(MASTER_DATA_PROCESSED!$C57,Backend!$Q$9:$T$52,3,FALSE),MASTER_DATA_NORMALIZED!EG57)</f>
        <v>0</v>
      </c>
      <c r="EH57" s="99">
        <f>IF(AND(MASTER_DATA_NORMALIZED!EH57=0,EH$22=$L$22),VLOOKUP(MASTER_DATA_PROCESSED!$C57,Backend!$Q$9:$T$52,3,FALSE),MASTER_DATA_NORMALIZED!EH57)</f>
        <v>0</v>
      </c>
      <c r="EI57" s="99">
        <f>IF(AND(MASTER_DATA_NORMALIZED!EI57=0,EI$22=$L$22),VLOOKUP(MASTER_DATA_PROCESSED!$C57,Backend!$Q$9:$T$52,3,FALSE),MASTER_DATA_NORMALIZED!EI57)</f>
        <v>0</v>
      </c>
      <c r="EJ57" s="99" t="e">
        <f>IF(AND(MASTER_DATA_NORMALIZED!EJ57=0,EJ$22=$L$22),VLOOKUP(MASTER_DATA_PROCESSED!$C57,Backend!$Q$9:$T$52,3,FALSE),MASTER_DATA_NORMALIZED!EJ57)</f>
        <v>#N/A</v>
      </c>
      <c r="EK57" s="99">
        <f>IF(AND(MASTER_DATA_NORMALIZED!EK57=0,EK$22=$L$22),VLOOKUP(MASTER_DATA_PROCESSED!$C57,Backend!$Q$9:$T$52,3,FALSE),MASTER_DATA_NORMALIZED!EK57)</f>
        <v>0</v>
      </c>
      <c r="EL57" s="99">
        <f>IF(AND(MASTER_DATA_NORMALIZED!EL57=0,EL$22=$L$22),VLOOKUP(MASTER_DATA_PROCESSED!$C57,Backend!$Q$9:$T$52,3,FALSE),MASTER_DATA_NORMALIZED!EL57)</f>
        <v>0</v>
      </c>
      <c r="EM57" s="99">
        <f>IF(AND(MASTER_DATA_NORMALIZED!EM57=0,EM$22=$L$22),VLOOKUP(MASTER_DATA_PROCESSED!$C57,Backend!$Q$9:$T$52,3,FALSE),MASTER_DATA_NORMALIZED!EM57)</f>
        <v>0</v>
      </c>
      <c r="EN57" s="99" t="e">
        <f>IF(AND(MASTER_DATA_NORMALIZED!EN57=0,EN$22=$L$22),VLOOKUP(MASTER_DATA_PROCESSED!$C57,Backend!$Q$9:$T$52,3,FALSE),MASTER_DATA_NORMALIZED!EN57)</f>
        <v>#N/A</v>
      </c>
      <c r="EO57" s="99">
        <f>IF(AND(MASTER_DATA_NORMALIZED!EO57=0,EO$22=$L$22),VLOOKUP(MASTER_DATA_PROCESSED!$C57,Backend!$Q$9:$T$52,3,FALSE),MASTER_DATA_NORMALIZED!EO57)</f>
        <v>0</v>
      </c>
      <c r="EP57" s="99">
        <f>IF(AND(MASTER_DATA_NORMALIZED!EP57=0,EP$22=$L$22),VLOOKUP(MASTER_DATA_PROCESSED!$C57,Backend!$Q$9:$T$52,3,FALSE),MASTER_DATA_NORMALIZED!EP57)</f>
        <v>0</v>
      </c>
      <c r="EQ57" s="99">
        <f>IF(AND(MASTER_DATA_NORMALIZED!EQ57=0,EQ$22=$L$22),VLOOKUP(MASTER_DATA_PROCESSED!$C57,Backend!$Q$9:$T$52,3,FALSE),MASTER_DATA_NORMALIZED!EQ57)</f>
        <v>0</v>
      </c>
      <c r="ER57" s="99" t="e">
        <f>IF(AND(MASTER_DATA_NORMALIZED!ER57=0,ER$22=$L$22),VLOOKUP(MASTER_DATA_PROCESSED!$C57,Backend!$Q$9:$T$52,3,FALSE),MASTER_DATA_NORMALIZED!ER57)</f>
        <v>#N/A</v>
      </c>
      <c r="ES57" s="99">
        <f>IF(AND(MASTER_DATA_NORMALIZED!ES57=0,ES$22=$L$22),VLOOKUP(MASTER_DATA_PROCESSED!$C57,Backend!$Q$9:$T$52,3,FALSE),MASTER_DATA_NORMALIZED!ES57)</f>
        <v>0</v>
      </c>
      <c r="ET57" s="99">
        <f>IF(AND(MASTER_DATA_NORMALIZED!ET57=0,ET$22=$L$22),VLOOKUP(MASTER_DATA_PROCESSED!$C57,Backend!$Q$9:$T$52,3,FALSE),MASTER_DATA_NORMALIZED!ET57)</f>
        <v>0</v>
      </c>
      <c r="EU57" s="99">
        <f>IF(AND(MASTER_DATA_NORMALIZED!EU57=0,EU$22=$L$22),VLOOKUP(MASTER_DATA_PROCESSED!$C57,Backend!$Q$9:$T$52,3,FALSE),MASTER_DATA_NORMALIZED!EU57)</f>
        <v>0</v>
      </c>
      <c r="EV57" s="99" t="e">
        <f>IF(AND(MASTER_DATA_NORMALIZED!EV57=0,EV$22=$L$22),VLOOKUP(MASTER_DATA_PROCESSED!$C57,Backend!$Q$9:$T$52,3,FALSE),MASTER_DATA_NORMALIZED!EV57)</f>
        <v>#N/A</v>
      </c>
      <c r="EW57" s="99">
        <f>IF(AND(MASTER_DATA_NORMALIZED!EW57=0,EW$22=$L$22),VLOOKUP(MASTER_DATA_PROCESSED!$C57,Backend!$Q$9:$T$52,3,FALSE),MASTER_DATA_NORMALIZED!EW57)</f>
        <v>0</v>
      </c>
      <c r="EX57" s="99">
        <f>IF(AND(MASTER_DATA_NORMALIZED!EX57=0,EX$22=$L$22),VLOOKUP(MASTER_DATA_PROCESSED!$C57,Backend!$Q$9:$T$52,3,FALSE),MASTER_DATA_NORMALIZED!EX57)</f>
        <v>0</v>
      </c>
      <c r="EY57" s="99">
        <f>IF(AND(MASTER_DATA_NORMALIZED!EY57=0,EY$22=$L$22),VLOOKUP(MASTER_DATA_PROCESSED!$C57,Backend!$Q$9:$T$52,3,FALSE),MASTER_DATA_NORMALIZED!EY57)</f>
        <v>0</v>
      </c>
      <c r="EZ57" s="99">
        <f>IF(AND(MASTER_DATA_NORMALIZED!EZ57=0,EZ$22=$L$22),VLOOKUP(MASTER_DATA_PROCESSED!$C57,Backend!$Q$9:$T$52,3,FALSE),MASTER_DATA_NORMALIZED!EZ57)</f>
        <v>1.9397861153548677</v>
      </c>
      <c r="FA57" s="99">
        <f>IF(AND(MASTER_DATA_NORMALIZED!FA57=0,FA$22=$L$22),VLOOKUP(MASTER_DATA_PROCESSED!$C57,Backend!$Q$9:$T$52,3,FALSE),MASTER_DATA_NORMALIZED!FA57)</f>
        <v>0</v>
      </c>
      <c r="FB57" s="99">
        <f>IF(AND(MASTER_DATA_NORMALIZED!FB57=0,FB$22=$L$22),VLOOKUP(MASTER_DATA_PROCESSED!$C57,Backend!$Q$9:$T$52,3,FALSE),MASTER_DATA_NORMALIZED!FB57)</f>
        <v>0</v>
      </c>
      <c r="FC57" s="99">
        <f>IF(AND(MASTER_DATA_NORMALIZED!FC57=0,FC$22=$L$22),VLOOKUP(MASTER_DATA_PROCESSED!$C57,Backend!$Q$9:$T$52,3,FALSE),MASTER_DATA_NORMALIZED!FC57)</f>
        <v>0</v>
      </c>
      <c r="FD57" s="99">
        <f>IF(AND(MASTER_DATA_NORMALIZED!FD57=0,FD$22=$L$22),VLOOKUP(MASTER_DATA_PROCESSED!$C57,Backend!$Q$9:$T$52,3,FALSE),MASTER_DATA_NORMALIZED!FD57)</f>
        <v>1.9161482038196977</v>
      </c>
      <c r="FE57" s="99">
        <f>IF(AND(MASTER_DATA_NORMALIZED!FE57=0,FE$22=$L$22),VLOOKUP(MASTER_DATA_PROCESSED!$C57,Backend!$Q$9:$T$52,3,FALSE),MASTER_DATA_NORMALIZED!FE57)</f>
        <v>0</v>
      </c>
      <c r="FF57" s="99">
        <f>IF(AND(MASTER_DATA_NORMALIZED!FF57=0,FF$22=$L$22),VLOOKUP(MASTER_DATA_PROCESSED!$C57,Backend!$Q$9:$T$52,3,FALSE),MASTER_DATA_NORMALIZED!FF57)</f>
        <v>0</v>
      </c>
      <c r="FG57" s="99">
        <f>IF(AND(MASTER_DATA_NORMALIZED!FG57=0,FG$22=$L$22),VLOOKUP(MASTER_DATA_PROCESSED!$C57,Backend!$Q$9:$T$52,3,FALSE),MASTER_DATA_NORMALIZED!FG57)</f>
        <v>0</v>
      </c>
      <c r="FH57" s="99">
        <f>IF(AND(MASTER_DATA_NORMALIZED!FH57=0,FH$22=$L$22),VLOOKUP(MASTER_DATA_PROCESSED!$C57,Backend!$Q$9:$T$52,3,FALSE),MASTER_DATA_NORMALIZED!FH57)</f>
        <v>1.8806913365169431</v>
      </c>
      <c r="FI57" s="99">
        <f>IF(AND(MASTER_DATA_NORMALIZED!FI57=0,FI$22=$L$22),VLOOKUP(MASTER_DATA_PROCESSED!$C57,Backend!$Q$9:$T$52,3,FALSE),MASTER_DATA_NORMALIZED!FI57)</f>
        <v>0</v>
      </c>
      <c r="FJ57" s="99">
        <f>IF(AND(MASTER_DATA_NORMALIZED!FJ57=0,FJ$22=$L$22),VLOOKUP(MASTER_DATA_PROCESSED!$C57,Backend!$Q$9:$T$52,3,FALSE),MASTER_DATA_NORMALIZED!FJ57)</f>
        <v>0</v>
      </c>
      <c r="FK57" s="99">
        <f>IF(AND(MASTER_DATA_NORMALIZED!FK57=0,FK$22=$L$22),VLOOKUP(MASTER_DATA_PROCESSED!$C57,Backend!$Q$9:$T$52,3,FALSE),MASTER_DATA_NORMALIZED!FK57)</f>
        <v>0</v>
      </c>
      <c r="FL57" s="99">
        <f>IF(AND(MASTER_DATA_NORMALIZED!FL57=0,FL$22=$L$22),VLOOKUP(MASTER_DATA_PROCESSED!$C57,Backend!$Q$9:$T$52,3,FALSE),MASTER_DATA_NORMALIZED!FL57)</f>
        <v>2.8705288820521764</v>
      </c>
      <c r="FM57" s="99">
        <f>IF(AND(MASTER_DATA_NORMALIZED!FM57=0,FM$22=$L$22),VLOOKUP(MASTER_DATA_PROCESSED!$C57,Backend!$Q$9:$T$52,3,FALSE),MASTER_DATA_NORMALIZED!FM57)</f>
        <v>0</v>
      </c>
      <c r="FN57" s="99">
        <f>IF(AND(MASTER_DATA_NORMALIZED!FN57=0,FN$22=$L$22),VLOOKUP(MASTER_DATA_PROCESSED!$C57,Backend!$Q$9:$T$52,3,FALSE),MASTER_DATA_NORMALIZED!FN57)</f>
        <v>0</v>
      </c>
      <c r="FO57" s="99">
        <f>IF(AND(MASTER_DATA_NORMALIZED!FO57=0,FO$22=$L$22),VLOOKUP(MASTER_DATA_PROCESSED!$C57,Backend!$Q$9:$T$52,3,FALSE),MASTER_DATA_NORMALIZED!FO57)</f>
        <v>0</v>
      </c>
      <c r="FP57" s="99" t="e">
        <f>IF(AND(MASTER_DATA_NORMALIZED!FP57=0,FP$22=$L$22),VLOOKUP(MASTER_DATA_PROCESSED!$C57,Backend!$Q$9:$T$52,3,FALSE),MASTER_DATA_NORMALIZED!FP57)</f>
        <v>#N/A</v>
      </c>
      <c r="FQ57" s="99">
        <f>IF(AND(MASTER_DATA_NORMALIZED!FQ57=0,FQ$22=$L$22),VLOOKUP(MASTER_DATA_PROCESSED!$C57,Backend!$Q$9:$T$52,3,FALSE),MASTER_DATA_NORMALIZED!FQ57)</f>
        <v>0</v>
      </c>
      <c r="FR57" s="99">
        <f>IF(AND(MASTER_DATA_NORMALIZED!FR57=0,FR$22=$L$22),VLOOKUP(MASTER_DATA_PROCESSED!$C57,Backend!$Q$9:$T$52,3,FALSE),MASTER_DATA_NORMALIZED!FR57)</f>
        <v>0</v>
      </c>
      <c r="FS57" s="99">
        <f>IF(AND(MASTER_DATA_NORMALIZED!FS57=0,FS$22=$L$22),VLOOKUP(MASTER_DATA_PROCESSED!$C57,Backend!$Q$9:$T$52,3,FALSE),MASTER_DATA_NORMALIZED!FS57)</f>
        <v>0</v>
      </c>
      <c r="FT57" s="99" t="e">
        <f>IF(AND(MASTER_DATA_NORMALIZED!FT57=0,FT$22=$L$22),VLOOKUP(MASTER_DATA_PROCESSED!$C57,Backend!$Q$9:$T$52,3,FALSE),MASTER_DATA_NORMALIZED!FT57)</f>
        <v>#N/A</v>
      </c>
      <c r="FU57" s="99">
        <f>IF(AND(MASTER_DATA_NORMALIZED!FU57=0,FU$22=$L$22),VLOOKUP(MASTER_DATA_PROCESSED!$C57,Backend!$Q$9:$T$52,3,FALSE),MASTER_DATA_NORMALIZED!FU57)</f>
        <v>0</v>
      </c>
      <c r="FV57" s="99">
        <f>IF(AND(MASTER_DATA_NORMALIZED!FV57=0,FV$22=$L$22),VLOOKUP(MASTER_DATA_PROCESSED!$C57,Backend!$Q$9:$T$52,3,FALSE),MASTER_DATA_NORMALIZED!FV57)</f>
        <v>0</v>
      </c>
      <c r="FW57" s="99">
        <f>IF(AND(MASTER_DATA_NORMALIZED!FW57=0,FW$22=$L$22),VLOOKUP(MASTER_DATA_PROCESSED!$C57,Backend!$Q$9:$T$52,3,FALSE),MASTER_DATA_NORMALIZED!FW57)</f>
        <v>0</v>
      </c>
      <c r="FX57" s="99" t="e">
        <f>IF(AND(MASTER_DATA_NORMALIZED!FX57=0,FX$22=$L$22),VLOOKUP(MASTER_DATA_PROCESSED!$C57,Backend!$Q$9:$T$52,3,FALSE),MASTER_DATA_NORMALIZED!FX57)</f>
        <v>#N/A</v>
      </c>
      <c r="FY57" s="99">
        <f>IF(AND(MASTER_DATA_NORMALIZED!FY57=0,FY$22=$L$22),VLOOKUP(MASTER_DATA_PROCESSED!$C57,Backend!$Q$9:$T$52,3,FALSE),MASTER_DATA_NORMALIZED!FY57)</f>
        <v>0</v>
      </c>
      <c r="FZ57" s="99">
        <f>IF(AND(MASTER_DATA_NORMALIZED!FZ57=0,FZ$22=$L$22),VLOOKUP(MASTER_DATA_PROCESSED!$C57,Backend!$Q$9:$T$52,3,FALSE),MASTER_DATA_NORMALIZED!FZ57)</f>
        <v>0</v>
      </c>
      <c r="GA57" s="99">
        <f>IF(AND(MASTER_DATA_NORMALIZED!GA57=0,GA$22=$L$22),VLOOKUP(MASTER_DATA_PROCESSED!$C57,Backend!$Q$9:$T$52,3,FALSE),MASTER_DATA_NORMALIZED!GA57)</f>
        <v>0</v>
      </c>
      <c r="GB57" s="99" t="e">
        <f>IF(AND(MASTER_DATA_NORMALIZED!GB57=0,GB$22=$L$22),VLOOKUP(MASTER_DATA_PROCESSED!$C57,Backend!$Q$9:$T$52,3,FALSE),MASTER_DATA_NORMALIZED!GB57)</f>
        <v>#N/A</v>
      </c>
      <c r="GC57" s="99">
        <f>IF(AND(MASTER_DATA_NORMALIZED!GC57=0,GC$22=$L$22),VLOOKUP(MASTER_DATA_PROCESSED!$C57,Backend!$Q$9:$T$52,3,FALSE),MASTER_DATA_NORMALIZED!GC57)</f>
        <v>0</v>
      </c>
      <c r="GD57" s="99">
        <f>IF(AND(MASTER_DATA_NORMALIZED!GD57=0,GD$22=$L$22),VLOOKUP(MASTER_DATA_PROCESSED!$C57,Backend!$Q$9:$T$52,3,FALSE),MASTER_DATA_NORMALIZED!GD57)</f>
        <v>0</v>
      </c>
      <c r="GE57" s="99">
        <f>IF(AND(MASTER_DATA_NORMALIZED!GE57=0,GE$22=$L$22),VLOOKUP(MASTER_DATA_PROCESSED!$C57,Backend!$Q$9:$T$52,3,FALSE),MASTER_DATA_NORMALIZED!GE57)</f>
        <v>0</v>
      </c>
      <c r="GF57" s="99" t="e">
        <f>IF(AND(MASTER_DATA_NORMALIZED!GF57=0,GF$22=$L$22),VLOOKUP(MASTER_DATA_PROCESSED!$C57,Backend!$Q$9:$T$52,3,FALSE),MASTER_DATA_NORMALIZED!GF57)</f>
        <v>#N/A</v>
      </c>
      <c r="GG57" s="99">
        <f>IF(AND(MASTER_DATA_NORMALIZED!GG57=0,GG$22=$L$22),VLOOKUP(MASTER_DATA_PROCESSED!$C57,Backend!$Q$9:$T$52,3,FALSE),MASTER_DATA_NORMALIZED!GG57)</f>
        <v>0</v>
      </c>
      <c r="GH57" s="99">
        <f>IF(AND(MASTER_DATA_NORMALIZED!GH57=0,GH$22=$L$22),VLOOKUP(MASTER_DATA_PROCESSED!$C57,Backend!$Q$9:$T$52,3,FALSE),MASTER_DATA_NORMALIZED!GH57)</f>
        <v>0</v>
      </c>
      <c r="GI57" s="99">
        <f>IF(AND(MASTER_DATA_NORMALIZED!GI57=0,GI$22=$L$22),VLOOKUP(MASTER_DATA_PROCESSED!$C57,Backend!$Q$9:$T$52,3,FALSE),MASTER_DATA_NORMALIZED!GI57)</f>
        <v>0</v>
      </c>
      <c r="GJ57" s="99" t="e">
        <f>IF(AND(MASTER_DATA_NORMALIZED!GJ57=0,GJ$22=$L$22),VLOOKUP(MASTER_DATA_PROCESSED!$C57,Backend!$Q$9:$T$52,3,FALSE),MASTER_DATA_NORMALIZED!GJ57)</f>
        <v>#N/A</v>
      </c>
      <c r="GK57" s="99">
        <f>IF(AND(MASTER_DATA_NORMALIZED!GK57=0,GK$22=$L$22),VLOOKUP(MASTER_DATA_PROCESSED!$C57,Backend!$Q$9:$T$52,3,FALSE),MASTER_DATA_NORMALIZED!GK57)</f>
        <v>0</v>
      </c>
      <c r="GL57" s="99">
        <f>IF(AND(MASTER_DATA_NORMALIZED!GL57=0,GL$22=$L$22),VLOOKUP(MASTER_DATA_PROCESSED!$C57,Backend!$Q$9:$T$52,3,FALSE),MASTER_DATA_NORMALIZED!GL57)</f>
        <v>0</v>
      </c>
      <c r="GM57" s="99">
        <f>IF(AND(MASTER_DATA_NORMALIZED!GM57=0,GM$22=$L$22),VLOOKUP(MASTER_DATA_PROCESSED!$C57,Backend!$Q$9:$T$52,3,FALSE),MASTER_DATA_NORMALIZED!GM57)</f>
        <v>0</v>
      </c>
      <c r="GN57" s="99" t="e">
        <f>IF(AND(MASTER_DATA_NORMALIZED!GN57=0,GN$22=$L$22),VLOOKUP(MASTER_DATA_PROCESSED!$C57,Backend!$Q$9:$T$52,3,FALSE),MASTER_DATA_NORMALIZED!GN57)</f>
        <v>#N/A</v>
      </c>
      <c r="GO57" s="99">
        <f>IF(AND(MASTER_DATA_NORMALIZED!GO57=0,GO$22=$L$22),VLOOKUP(MASTER_DATA_PROCESSED!$C57,Backend!$Q$9:$T$52,3,FALSE),MASTER_DATA_NORMALIZED!GO57)</f>
        <v>0</v>
      </c>
      <c r="GP57" s="99">
        <f>IF(AND(MASTER_DATA_NORMALIZED!GP57=0,GP$22=$L$22),VLOOKUP(MASTER_DATA_PROCESSED!$C57,Backend!$Q$9:$T$52,3,FALSE),MASTER_DATA_NORMALIZED!GP57)</f>
        <v>0</v>
      </c>
      <c r="GQ57" s="99">
        <f>IF(AND(MASTER_DATA_NORMALIZED!GQ57=0,GQ$22=$L$22),VLOOKUP(MASTER_DATA_PROCESSED!$C57,Backend!$Q$9:$T$52,3,FALSE),MASTER_DATA_NORMALIZED!GQ57)</f>
        <v>0</v>
      </c>
      <c r="GR57" s="99" t="e">
        <f>IF(AND(MASTER_DATA_NORMALIZED!GR57=0,GR$22=$L$22),VLOOKUP(MASTER_DATA_PROCESSED!$C57,Backend!$Q$9:$T$52,3,FALSE),MASTER_DATA_NORMALIZED!GR57)</f>
        <v>#N/A</v>
      </c>
      <c r="GS57" s="99">
        <f>IF(AND(MASTER_DATA_NORMALIZED!GS57=0,GS$22=$L$22),VLOOKUP(MASTER_DATA_PROCESSED!$C57,Backend!$Q$9:$T$52,3,FALSE),MASTER_DATA_NORMALIZED!GS57)</f>
        <v>0</v>
      </c>
      <c r="GT57" s="99">
        <f>IF(AND(MASTER_DATA_NORMALIZED!GT57=0,GT$22=$L$22),VLOOKUP(MASTER_DATA_PROCESSED!$C57,Backend!$Q$9:$T$52,3,FALSE),MASTER_DATA_NORMALIZED!GT57)</f>
        <v>0</v>
      </c>
      <c r="GU57" s="99">
        <f>IF(AND(MASTER_DATA_NORMALIZED!GU57=0,GU$22=$L$22),VLOOKUP(MASTER_DATA_PROCESSED!$C57,Backend!$Q$9:$T$52,3,FALSE),MASTER_DATA_NORMALIZED!GU57)</f>
        <v>0</v>
      </c>
      <c r="GV57" s="99" t="e">
        <f>IF(AND(MASTER_DATA_NORMALIZED!GV57=0,GV$22=$L$22),VLOOKUP(MASTER_DATA_PROCESSED!$C57,Backend!$Q$9:$T$52,3,FALSE),MASTER_DATA_NORMALIZED!GV57)</f>
        <v>#N/A</v>
      </c>
      <c r="GW57" s="99" t="e">
        <f>IF(AND(MASTER_DATA_NORMALIZED!GW57=0,GW$22=$L$22),VLOOKUP(MASTER_DATA_PROCESSED!$C57,Backend!$Q$9:$T$52,3,FALSE),MASTER_DATA_NORMALIZED!GW57)</f>
        <v>#REF!</v>
      </c>
      <c r="GX57" s="99" t="e">
        <f>IF(AND(MASTER_DATA_NORMALIZED!GX57=0,GX$22=$L$22),VLOOKUP(MASTER_DATA_PROCESSED!$C57,Backend!$Q$9:$T$52,3,FALSE),MASTER_DATA_NORMALIZED!GX57)</f>
        <v>#REF!</v>
      </c>
      <c r="GY57" s="99" t="e">
        <f>IF(AND(MASTER_DATA_NORMALIZED!GY57=0,GY$22=$L$22),VLOOKUP(MASTER_DATA_PROCESSED!$C57,Backend!$Q$9:$T$52,3,FALSE),MASTER_DATA_NORMALIZED!GY57)</f>
        <v>#REF!</v>
      </c>
    </row>
    <row r="58" spans="2:207" s="27" customFormat="1" ht="14.25" hidden="1" outlineLevel="2" x14ac:dyDescent="0.25">
      <c r="B58" s="26">
        <f t="shared" si="5"/>
        <v>20</v>
      </c>
      <c r="C58" s="55">
        <f t="shared" si="0"/>
        <v>215.2</v>
      </c>
      <c r="D58" s="82"/>
      <c r="E58" s="55"/>
      <c r="F58" s="55"/>
      <c r="G58" s="83">
        <v>215.2</v>
      </c>
      <c r="H58" s="41" t="s">
        <v>58</v>
      </c>
      <c r="I58" s="100">
        <f>IF(AND(MASTER_DATA_NORMALIZED!I58=0,I$22=$L$22),VLOOKUP(MASTER_DATA_PROCESSED!$C58,Backend!$Q$9:$T$52,3,FALSE),MASTER_DATA_NORMALIZED!I58)</f>
        <v>0</v>
      </c>
      <c r="J58" s="100">
        <f>IF(AND(MASTER_DATA_NORMALIZED!J58=0,J$22=$L$22),VLOOKUP(MASTER_DATA_PROCESSED!$C58,Backend!$Q$9:$T$52,3,FALSE),MASTER_DATA_NORMALIZED!J58)</f>
        <v>0</v>
      </c>
      <c r="K58" s="100">
        <f>IF(AND(MASTER_DATA_NORMALIZED!K58=0,K$22=$L$22),VLOOKUP(MASTER_DATA_PROCESSED!$C58,Backend!$Q$9:$T$52,3,FALSE),MASTER_DATA_NORMALIZED!K58)</f>
        <v>0</v>
      </c>
      <c r="L58" s="100" t="e">
        <f>IF(AND(MASTER_DATA_NORMALIZED!L58=0,L$22=$L$22),VLOOKUP(MASTER_DATA_PROCESSED!$C58,Backend!$Q$9:$T$52,3,FALSE),MASTER_DATA_NORMALIZED!L58)</f>
        <v>#N/A</v>
      </c>
      <c r="M58" s="100">
        <f>IF(AND(MASTER_DATA_NORMALIZED!M58=0,M$22=$L$22),VLOOKUP(MASTER_DATA_PROCESSED!$C58,Backend!$Q$9:$T$52,3,FALSE),MASTER_DATA_NORMALIZED!M58)</f>
        <v>0</v>
      </c>
      <c r="N58" s="100">
        <f>IF(AND(MASTER_DATA_NORMALIZED!N58=0,N$22=$L$22),VLOOKUP(MASTER_DATA_PROCESSED!$C58,Backend!$Q$9:$T$52,3,FALSE),MASTER_DATA_NORMALIZED!N58)</f>
        <v>0</v>
      </c>
      <c r="O58" s="100">
        <f>IF(AND(MASTER_DATA_NORMALIZED!O58=0,O$22=$L$22),VLOOKUP(MASTER_DATA_PROCESSED!$C58,Backend!$Q$9:$T$52,3,FALSE),MASTER_DATA_NORMALIZED!O58)</f>
        <v>0</v>
      </c>
      <c r="P58" s="100" t="e">
        <f>IF(AND(MASTER_DATA_NORMALIZED!P58=0,P$22=$L$22),VLOOKUP(MASTER_DATA_PROCESSED!$C58,Backend!$Q$9:$T$52,3,FALSE),MASTER_DATA_NORMALIZED!P58)</f>
        <v>#N/A</v>
      </c>
      <c r="Q58" s="100">
        <f>IF(AND(MASTER_DATA_NORMALIZED!Q58=0,Q$22=$L$22),VLOOKUP(MASTER_DATA_PROCESSED!$C58,Backend!$Q$9:$T$52,3,FALSE),MASTER_DATA_NORMALIZED!Q58)</f>
        <v>0</v>
      </c>
      <c r="R58" s="100">
        <f>IF(AND(MASTER_DATA_NORMALIZED!R58=0,R$22=$L$22),VLOOKUP(MASTER_DATA_PROCESSED!$C58,Backend!$Q$9:$T$52,3,FALSE),MASTER_DATA_NORMALIZED!R58)</f>
        <v>0</v>
      </c>
      <c r="S58" s="100">
        <f>IF(AND(MASTER_DATA_NORMALIZED!S58=0,S$22=$L$22),VLOOKUP(MASTER_DATA_PROCESSED!$C58,Backend!$Q$9:$T$52,3,FALSE),MASTER_DATA_NORMALIZED!S58)</f>
        <v>0</v>
      </c>
      <c r="T58" s="100" t="e">
        <f>IF(AND(MASTER_DATA_NORMALIZED!T58=0,T$22=$L$22),VLOOKUP(MASTER_DATA_PROCESSED!$C58,Backend!$Q$9:$T$52,3,FALSE),MASTER_DATA_NORMALIZED!T58)</f>
        <v>#N/A</v>
      </c>
      <c r="U58" s="100">
        <f>IF(AND(MASTER_DATA_NORMALIZED!U58=0,U$22=$L$22),VLOOKUP(MASTER_DATA_PROCESSED!$C58,Backend!$Q$9:$T$52,3,FALSE),MASTER_DATA_NORMALIZED!U58)</f>
        <v>0</v>
      </c>
      <c r="V58" s="100">
        <f>IF(AND(MASTER_DATA_NORMALIZED!V58=0,V$22=$L$22),VLOOKUP(MASTER_DATA_PROCESSED!$C58,Backend!$Q$9:$T$52,3,FALSE),MASTER_DATA_NORMALIZED!V58)</f>
        <v>0</v>
      </c>
      <c r="W58" s="100">
        <f>IF(AND(MASTER_DATA_NORMALIZED!W58=0,W$22=$L$22),VLOOKUP(MASTER_DATA_PROCESSED!$C58,Backend!$Q$9:$T$52,3,FALSE),MASTER_DATA_NORMALIZED!W58)</f>
        <v>0</v>
      </c>
      <c r="X58" s="100" t="e">
        <f>IF(AND(MASTER_DATA_NORMALIZED!X58=0,X$22=$L$22),VLOOKUP(MASTER_DATA_PROCESSED!$C58,Backend!$Q$9:$T$52,3,FALSE),MASTER_DATA_NORMALIZED!X58)</f>
        <v>#N/A</v>
      </c>
      <c r="Y58" s="100">
        <f>IF(AND(MASTER_DATA_NORMALIZED!Y58=0,Y$22=$L$22),VLOOKUP(MASTER_DATA_PROCESSED!$C58,Backend!$Q$9:$T$52,3,FALSE),MASTER_DATA_NORMALIZED!Y58)</f>
        <v>0</v>
      </c>
      <c r="Z58" s="100">
        <f>IF(AND(MASTER_DATA_NORMALIZED!Z58=0,Z$22=$L$22),VLOOKUP(MASTER_DATA_PROCESSED!$C58,Backend!$Q$9:$T$52,3,FALSE),MASTER_DATA_NORMALIZED!Z58)</f>
        <v>0</v>
      </c>
      <c r="AA58" s="100">
        <f>IF(AND(MASTER_DATA_NORMALIZED!AA58=0,AA$22=$L$22),VLOOKUP(MASTER_DATA_PROCESSED!$C58,Backend!$Q$9:$T$52,3,FALSE),MASTER_DATA_NORMALIZED!AA58)</f>
        <v>0</v>
      </c>
      <c r="AB58" s="100" t="e">
        <f>IF(AND(MASTER_DATA_NORMALIZED!AB58=0,AB$22=$L$22),VLOOKUP(MASTER_DATA_PROCESSED!$C58,Backend!$Q$9:$T$52,3,FALSE),MASTER_DATA_NORMALIZED!AB58)</f>
        <v>#N/A</v>
      </c>
      <c r="AC58" s="100">
        <f>IF(AND(MASTER_DATA_NORMALIZED!AC58=0,AC$22=$L$22),VLOOKUP(MASTER_DATA_PROCESSED!$C58,Backend!$Q$9:$T$52,3,FALSE),MASTER_DATA_NORMALIZED!AC58)</f>
        <v>0</v>
      </c>
      <c r="AD58" s="100">
        <f>IF(AND(MASTER_DATA_NORMALIZED!AD58=0,AD$22=$L$22),VLOOKUP(MASTER_DATA_PROCESSED!$C58,Backend!$Q$9:$T$52,3,FALSE),MASTER_DATA_NORMALIZED!AD58)</f>
        <v>0</v>
      </c>
      <c r="AE58" s="100">
        <f>IF(AND(MASTER_DATA_NORMALIZED!AE58=0,AE$22=$L$22),VLOOKUP(MASTER_DATA_PROCESSED!$C58,Backend!$Q$9:$T$52,3,FALSE),MASTER_DATA_NORMALIZED!AE58)</f>
        <v>0</v>
      </c>
      <c r="AF58" s="100" t="e">
        <f>IF(AND(MASTER_DATA_NORMALIZED!AF58=0,AF$22=$L$22),VLOOKUP(MASTER_DATA_PROCESSED!$C58,Backend!$Q$9:$T$52,3,FALSE),MASTER_DATA_NORMALIZED!AF58)</f>
        <v>#N/A</v>
      </c>
      <c r="AG58" s="100">
        <f>IF(AND(MASTER_DATA_NORMALIZED!AG58=0,AG$22=$L$22),VLOOKUP(MASTER_DATA_PROCESSED!$C58,Backend!$Q$9:$T$52,3,FALSE),MASTER_DATA_NORMALIZED!AG58)</f>
        <v>0</v>
      </c>
      <c r="AH58" s="100">
        <f>IF(AND(MASTER_DATA_NORMALIZED!AH58=0,AH$22=$L$22),VLOOKUP(MASTER_DATA_PROCESSED!$C58,Backend!$Q$9:$T$52,3,FALSE),MASTER_DATA_NORMALIZED!AH58)</f>
        <v>0</v>
      </c>
      <c r="AI58" s="100">
        <f>IF(AND(MASTER_DATA_NORMALIZED!AI58=0,AI$22=$L$22),VLOOKUP(MASTER_DATA_PROCESSED!$C58,Backend!$Q$9:$T$52,3,FALSE),MASTER_DATA_NORMALIZED!AI58)</f>
        <v>0</v>
      </c>
      <c r="AJ58" s="100" t="e">
        <f>IF(AND(MASTER_DATA_NORMALIZED!AJ58=0,AJ$22=$L$22),VLOOKUP(MASTER_DATA_PROCESSED!$C58,Backend!$Q$9:$T$52,3,FALSE),MASTER_DATA_NORMALIZED!AJ58)</f>
        <v>#N/A</v>
      </c>
      <c r="AK58" s="100">
        <f>IF(AND(MASTER_DATA_NORMALIZED!AK58=0,AK$22=$L$22),VLOOKUP(MASTER_DATA_PROCESSED!$C58,Backend!$Q$9:$T$52,3,FALSE),MASTER_DATA_NORMALIZED!AK58)</f>
        <v>0</v>
      </c>
      <c r="AL58" s="100">
        <f>IF(AND(MASTER_DATA_NORMALIZED!AL58=0,AL$22=$L$22),VLOOKUP(MASTER_DATA_PROCESSED!$C58,Backend!$Q$9:$T$52,3,FALSE),MASTER_DATA_NORMALIZED!AL58)</f>
        <v>0</v>
      </c>
      <c r="AM58" s="100">
        <f>IF(AND(MASTER_DATA_NORMALIZED!AM58=0,AM$22=$L$22),VLOOKUP(MASTER_DATA_PROCESSED!$C58,Backend!$Q$9:$T$52,3,FALSE),MASTER_DATA_NORMALIZED!AM58)</f>
        <v>0</v>
      </c>
      <c r="AN58" s="100" t="e">
        <f>IF(AND(MASTER_DATA_NORMALIZED!AN58=0,AN$22=$L$22),VLOOKUP(MASTER_DATA_PROCESSED!$C58,Backend!$Q$9:$T$52,3,FALSE),MASTER_DATA_NORMALIZED!AN58)</f>
        <v>#N/A</v>
      </c>
      <c r="AO58" s="100">
        <f>IF(AND(MASTER_DATA_NORMALIZED!AO58=0,AO$22=$L$22),VLOOKUP(MASTER_DATA_PROCESSED!$C58,Backend!$Q$9:$T$52,3,FALSE),MASTER_DATA_NORMALIZED!AO58)</f>
        <v>0</v>
      </c>
      <c r="AP58" s="100">
        <f>IF(AND(MASTER_DATA_NORMALIZED!AP58=0,AP$22=$L$22),VLOOKUP(MASTER_DATA_PROCESSED!$C58,Backend!$Q$9:$T$52,3,FALSE),MASTER_DATA_NORMALIZED!AP58)</f>
        <v>0</v>
      </c>
      <c r="AQ58" s="100">
        <f>IF(AND(MASTER_DATA_NORMALIZED!AQ58=0,AQ$22=$L$22),VLOOKUP(MASTER_DATA_PROCESSED!$C58,Backend!$Q$9:$T$52,3,FALSE),MASTER_DATA_NORMALIZED!AQ58)</f>
        <v>0</v>
      </c>
      <c r="AR58" s="100" t="e">
        <f>IF(AND(MASTER_DATA_NORMALIZED!AR58=0,AR$22=$L$22),VLOOKUP(MASTER_DATA_PROCESSED!$C58,Backend!$Q$9:$T$52,3,FALSE),MASTER_DATA_NORMALIZED!AR58)</f>
        <v>#N/A</v>
      </c>
      <c r="AS58" s="100">
        <f>IF(AND(MASTER_DATA_NORMALIZED!AS58=0,AS$22=$L$22),VLOOKUP(MASTER_DATA_PROCESSED!$C58,Backend!$Q$9:$T$52,3,FALSE),MASTER_DATA_NORMALIZED!AS58)</f>
        <v>0</v>
      </c>
      <c r="AT58" s="100">
        <f>IF(AND(MASTER_DATA_NORMALIZED!AT58=0,AT$22=$L$22),VLOOKUP(MASTER_DATA_PROCESSED!$C58,Backend!$Q$9:$T$52,3,FALSE),MASTER_DATA_NORMALIZED!AT58)</f>
        <v>0</v>
      </c>
      <c r="AU58" s="100">
        <f>IF(AND(MASTER_DATA_NORMALIZED!AU58=0,AU$22=$L$22),VLOOKUP(MASTER_DATA_PROCESSED!$C58,Backend!$Q$9:$T$52,3,FALSE),MASTER_DATA_NORMALIZED!AU58)</f>
        <v>0</v>
      </c>
      <c r="AV58" s="100" t="e">
        <f>IF(AND(MASTER_DATA_NORMALIZED!AV58=0,AV$22=$L$22),VLOOKUP(MASTER_DATA_PROCESSED!$C58,Backend!$Q$9:$T$52,3,FALSE),MASTER_DATA_NORMALIZED!AV58)</f>
        <v>#N/A</v>
      </c>
      <c r="AW58" s="100">
        <f>IF(AND(MASTER_DATA_NORMALIZED!AW58=0,AW$22=$L$22),VLOOKUP(MASTER_DATA_PROCESSED!$C58,Backend!$Q$9:$T$52,3,FALSE),MASTER_DATA_NORMALIZED!AW58)</f>
        <v>0</v>
      </c>
      <c r="AX58" s="100">
        <f>IF(AND(MASTER_DATA_NORMALIZED!AX58=0,AX$22=$L$22),VLOOKUP(MASTER_DATA_PROCESSED!$C58,Backend!$Q$9:$T$52,3,FALSE),MASTER_DATA_NORMALIZED!AX58)</f>
        <v>0</v>
      </c>
      <c r="AY58" s="100">
        <f>IF(AND(MASTER_DATA_NORMALIZED!AY58=0,AY$22=$L$22),VLOOKUP(MASTER_DATA_PROCESSED!$C58,Backend!$Q$9:$T$52,3,FALSE),MASTER_DATA_NORMALIZED!AY58)</f>
        <v>0</v>
      </c>
      <c r="AZ58" s="100" t="e">
        <f>IF(AND(MASTER_DATA_NORMALIZED!AZ58=0,AZ$22=$L$22),VLOOKUP(MASTER_DATA_PROCESSED!$C58,Backend!$Q$9:$T$52,3,FALSE),MASTER_DATA_NORMALIZED!AZ58)</f>
        <v>#N/A</v>
      </c>
      <c r="BA58" s="100">
        <f>IF(AND(MASTER_DATA_NORMALIZED!BA58=0,BA$22=$L$22),VLOOKUP(MASTER_DATA_PROCESSED!$C58,Backend!$Q$9:$T$52,3,FALSE),MASTER_DATA_NORMALIZED!BA58)</f>
        <v>0</v>
      </c>
      <c r="BB58" s="100">
        <f>IF(AND(MASTER_DATA_NORMALIZED!BB58=0,BB$22=$L$22),VLOOKUP(MASTER_DATA_PROCESSED!$C58,Backend!$Q$9:$T$52,3,FALSE),MASTER_DATA_NORMALIZED!BB58)</f>
        <v>0</v>
      </c>
      <c r="BC58" s="100">
        <f>IF(AND(MASTER_DATA_NORMALIZED!BC58=0,BC$22=$L$22),VLOOKUP(MASTER_DATA_PROCESSED!$C58,Backend!$Q$9:$T$52,3,FALSE),MASTER_DATA_NORMALIZED!BC58)</f>
        <v>0</v>
      </c>
      <c r="BD58" s="100" t="e">
        <f>IF(AND(MASTER_DATA_NORMALIZED!BD58=0,BD$22=$L$22),VLOOKUP(MASTER_DATA_PROCESSED!$C58,Backend!$Q$9:$T$52,3,FALSE),MASTER_DATA_NORMALIZED!BD58)</f>
        <v>#N/A</v>
      </c>
      <c r="BE58" s="100">
        <f>IF(AND(MASTER_DATA_NORMALIZED!BE58=0,BE$22=$L$22),VLOOKUP(MASTER_DATA_PROCESSED!$C58,Backend!$Q$9:$T$52,3,FALSE),MASTER_DATA_NORMALIZED!BE58)</f>
        <v>0</v>
      </c>
      <c r="BF58" s="100">
        <f>IF(AND(MASTER_DATA_NORMALIZED!BF58=0,BF$22=$L$22),VLOOKUP(MASTER_DATA_PROCESSED!$C58,Backend!$Q$9:$T$52,3,FALSE),MASTER_DATA_NORMALIZED!BF58)</f>
        <v>0</v>
      </c>
      <c r="BG58" s="100">
        <f>IF(AND(MASTER_DATA_NORMALIZED!BG58=0,BG$22=$L$22),VLOOKUP(MASTER_DATA_PROCESSED!$C58,Backend!$Q$9:$T$52,3,FALSE),MASTER_DATA_NORMALIZED!BG58)</f>
        <v>0</v>
      </c>
      <c r="BH58" s="100" t="e">
        <f>IF(AND(MASTER_DATA_NORMALIZED!BH58=0,BH$22=$L$22),VLOOKUP(MASTER_DATA_PROCESSED!$C58,Backend!$Q$9:$T$52,3,FALSE),MASTER_DATA_NORMALIZED!BH58)</f>
        <v>#N/A</v>
      </c>
      <c r="BI58" s="100">
        <f>IF(AND(MASTER_DATA_NORMALIZED!BI58=0,BI$22=$L$22),VLOOKUP(MASTER_DATA_PROCESSED!$C58,Backend!$Q$9:$T$52,3,FALSE),MASTER_DATA_NORMALIZED!BI58)</f>
        <v>0</v>
      </c>
      <c r="BJ58" s="100">
        <f>IF(AND(MASTER_DATA_NORMALIZED!BJ58=0,BJ$22=$L$22),VLOOKUP(MASTER_DATA_PROCESSED!$C58,Backend!$Q$9:$T$52,3,FALSE),MASTER_DATA_NORMALIZED!BJ58)</f>
        <v>0</v>
      </c>
      <c r="BK58" s="100">
        <f>IF(AND(MASTER_DATA_NORMALIZED!BK58=0,BK$22=$L$22),VLOOKUP(MASTER_DATA_PROCESSED!$C58,Backend!$Q$9:$T$52,3,FALSE),MASTER_DATA_NORMALIZED!BK58)</f>
        <v>0</v>
      </c>
      <c r="BL58" s="100" t="e">
        <f>IF(AND(MASTER_DATA_NORMALIZED!BL58=0,BL$22=$L$22),VLOOKUP(MASTER_DATA_PROCESSED!$C58,Backend!$Q$9:$T$52,3,FALSE),MASTER_DATA_NORMALIZED!BL58)</f>
        <v>#N/A</v>
      </c>
      <c r="BM58" s="100">
        <f>IF(AND(MASTER_DATA_NORMALIZED!BM58=0,BM$22=$L$22),VLOOKUP(MASTER_DATA_PROCESSED!$C58,Backend!$Q$9:$T$52,3,FALSE),MASTER_DATA_NORMALIZED!BM58)</f>
        <v>0</v>
      </c>
      <c r="BN58" s="100">
        <f>IF(AND(MASTER_DATA_NORMALIZED!BN58=0,BN$22=$L$22),VLOOKUP(MASTER_DATA_PROCESSED!$C58,Backend!$Q$9:$T$52,3,FALSE),MASTER_DATA_NORMALIZED!BN58)</f>
        <v>0</v>
      </c>
      <c r="BO58" s="100">
        <f>IF(AND(MASTER_DATA_NORMALIZED!BO58=0,BO$22=$L$22),VLOOKUP(MASTER_DATA_PROCESSED!$C58,Backend!$Q$9:$T$52,3,FALSE),MASTER_DATA_NORMALIZED!BO58)</f>
        <v>0</v>
      </c>
      <c r="BP58" s="100" t="e">
        <f>IF(AND(MASTER_DATA_NORMALIZED!BP58=0,BP$22=$L$22),VLOOKUP(MASTER_DATA_PROCESSED!$C58,Backend!$Q$9:$T$52,3,FALSE),MASTER_DATA_NORMALIZED!BP58)</f>
        <v>#N/A</v>
      </c>
      <c r="BQ58" s="100">
        <f>IF(AND(MASTER_DATA_NORMALIZED!BQ58=0,BQ$22=$L$22),VLOOKUP(MASTER_DATA_PROCESSED!$C58,Backend!$Q$9:$T$52,3,FALSE),MASTER_DATA_NORMALIZED!BQ58)</f>
        <v>0</v>
      </c>
      <c r="BR58" s="100">
        <f>IF(AND(MASTER_DATA_NORMALIZED!BR58=0,BR$22=$L$22),VLOOKUP(MASTER_DATA_PROCESSED!$C58,Backend!$Q$9:$T$52,3,FALSE),MASTER_DATA_NORMALIZED!BR58)</f>
        <v>0</v>
      </c>
      <c r="BS58" s="100">
        <f>IF(AND(MASTER_DATA_NORMALIZED!BS58=0,BS$22=$L$22),VLOOKUP(MASTER_DATA_PROCESSED!$C58,Backend!$Q$9:$T$52,3,FALSE),MASTER_DATA_NORMALIZED!BS58)</f>
        <v>0</v>
      </c>
      <c r="BT58" s="100" t="e">
        <f>IF(AND(MASTER_DATA_NORMALIZED!BT58=0,BT$22=$L$22),VLOOKUP(MASTER_DATA_PROCESSED!$C58,Backend!$Q$9:$T$52,3,FALSE),MASTER_DATA_NORMALIZED!BT58)</f>
        <v>#N/A</v>
      </c>
      <c r="BU58" s="100">
        <f>IF(AND(MASTER_DATA_NORMALIZED!BU58=0,BU$22=$L$22),VLOOKUP(MASTER_DATA_PROCESSED!$C58,Backend!$Q$9:$T$52,3,FALSE),MASTER_DATA_NORMALIZED!BU58)</f>
        <v>0</v>
      </c>
      <c r="BV58" s="100">
        <f>IF(AND(MASTER_DATA_NORMALIZED!BV58=0,BV$22=$L$22),VLOOKUP(MASTER_DATA_PROCESSED!$C58,Backend!$Q$9:$T$52,3,FALSE),MASTER_DATA_NORMALIZED!BV58)</f>
        <v>0</v>
      </c>
      <c r="BW58" s="100">
        <f>IF(AND(MASTER_DATA_NORMALIZED!BW58=0,BW$22=$L$22),VLOOKUP(MASTER_DATA_PROCESSED!$C58,Backend!$Q$9:$T$52,3,FALSE),MASTER_DATA_NORMALIZED!BW58)</f>
        <v>0</v>
      </c>
      <c r="BX58" s="100" t="e">
        <f>IF(AND(MASTER_DATA_NORMALIZED!BX58=0,BX$22=$L$22),VLOOKUP(MASTER_DATA_PROCESSED!$C58,Backend!$Q$9:$T$52,3,FALSE),MASTER_DATA_NORMALIZED!BX58)</f>
        <v>#N/A</v>
      </c>
      <c r="BY58" s="100">
        <f>IF(AND(MASTER_DATA_NORMALIZED!BY58=0,BY$22=$L$22),VLOOKUP(MASTER_DATA_PROCESSED!$C58,Backend!$Q$9:$T$52,3,FALSE),MASTER_DATA_NORMALIZED!BY58)</f>
        <v>0</v>
      </c>
      <c r="BZ58" s="100">
        <f>IF(AND(MASTER_DATA_NORMALIZED!BZ58=0,BZ$22=$L$22),VLOOKUP(MASTER_DATA_PROCESSED!$C58,Backend!$Q$9:$T$52,3,FALSE),MASTER_DATA_NORMALIZED!BZ58)</f>
        <v>0</v>
      </c>
      <c r="CA58" s="100">
        <f>IF(AND(MASTER_DATA_NORMALIZED!CA58=0,CA$22=$L$22),VLOOKUP(MASTER_DATA_PROCESSED!$C58,Backend!$Q$9:$T$52,3,FALSE),MASTER_DATA_NORMALIZED!CA58)</f>
        <v>0</v>
      </c>
      <c r="CB58" s="100" t="e">
        <f>IF(AND(MASTER_DATA_NORMALIZED!CB58=0,CB$22=$L$22),VLOOKUP(MASTER_DATA_PROCESSED!$C58,Backend!$Q$9:$T$52,3,FALSE),MASTER_DATA_NORMALIZED!CB58)</f>
        <v>#N/A</v>
      </c>
      <c r="CC58" s="100">
        <f>IF(AND(MASTER_DATA_NORMALIZED!CC58=0,CC$22=$L$22),VLOOKUP(MASTER_DATA_PROCESSED!$C58,Backend!$Q$9:$T$52,3,FALSE),MASTER_DATA_NORMALIZED!CC58)</f>
        <v>0</v>
      </c>
      <c r="CD58" s="100">
        <f>IF(AND(MASTER_DATA_NORMALIZED!CD58=0,CD$22=$L$22),VLOOKUP(MASTER_DATA_PROCESSED!$C58,Backend!$Q$9:$T$52,3,FALSE),MASTER_DATA_NORMALIZED!CD58)</f>
        <v>0</v>
      </c>
      <c r="CE58" s="100">
        <f>IF(AND(MASTER_DATA_NORMALIZED!CE58=0,CE$22=$L$22),VLOOKUP(MASTER_DATA_PROCESSED!$C58,Backend!$Q$9:$T$52,3,FALSE),MASTER_DATA_NORMALIZED!CE58)</f>
        <v>0</v>
      </c>
      <c r="CF58" s="100" t="e">
        <f>IF(AND(MASTER_DATA_NORMALIZED!CF58=0,CF$22=$L$22),VLOOKUP(MASTER_DATA_PROCESSED!$C58,Backend!$Q$9:$T$52,3,FALSE),MASTER_DATA_NORMALIZED!CF58)</f>
        <v>#N/A</v>
      </c>
      <c r="CG58" s="100">
        <f>IF(AND(MASTER_DATA_NORMALIZED!CG58=0,CG$22=$L$22),VLOOKUP(MASTER_DATA_PROCESSED!$C58,Backend!$Q$9:$T$52,3,FALSE),MASTER_DATA_NORMALIZED!CG58)</f>
        <v>0</v>
      </c>
      <c r="CH58" s="100">
        <f>IF(AND(MASTER_DATA_NORMALIZED!CH58=0,CH$22=$L$22),VLOOKUP(MASTER_DATA_PROCESSED!$C58,Backend!$Q$9:$T$52,3,FALSE),MASTER_DATA_NORMALIZED!CH58)</f>
        <v>0</v>
      </c>
      <c r="CI58" s="100">
        <f>IF(AND(MASTER_DATA_NORMALIZED!CI58=0,CI$22=$L$22),VLOOKUP(MASTER_DATA_PROCESSED!$C58,Backend!$Q$9:$T$52,3,FALSE),MASTER_DATA_NORMALIZED!CI58)</f>
        <v>0</v>
      </c>
      <c r="CJ58" s="100" t="e">
        <f>IF(AND(MASTER_DATA_NORMALIZED!CJ58=0,CJ$22=$L$22),VLOOKUP(MASTER_DATA_PROCESSED!$C58,Backend!$Q$9:$T$52,3,FALSE),MASTER_DATA_NORMALIZED!CJ58)</f>
        <v>#N/A</v>
      </c>
      <c r="CK58" s="100">
        <f>IF(AND(MASTER_DATA_NORMALIZED!CK58=0,CK$22=$L$22),VLOOKUP(MASTER_DATA_PROCESSED!$C58,Backend!$Q$9:$T$52,3,FALSE),MASTER_DATA_NORMALIZED!CK58)</f>
        <v>0</v>
      </c>
      <c r="CL58" s="100">
        <f>IF(AND(MASTER_DATA_NORMALIZED!CL58=0,CL$22=$L$22),VLOOKUP(MASTER_DATA_PROCESSED!$C58,Backend!$Q$9:$T$52,3,FALSE),MASTER_DATA_NORMALIZED!CL58)</f>
        <v>0</v>
      </c>
      <c r="CM58" s="100">
        <f>IF(AND(MASTER_DATA_NORMALIZED!CM58=0,CM$22=$L$22),VLOOKUP(MASTER_DATA_PROCESSED!$C58,Backend!$Q$9:$T$52,3,FALSE),MASTER_DATA_NORMALIZED!CM58)</f>
        <v>0</v>
      </c>
      <c r="CN58" s="100" t="e">
        <f>IF(AND(MASTER_DATA_NORMALIZED!CN58=0,CN$22=$L$22),VLOOKUP(MASTER_DATA_PROCESSED!$C58,Backend!$Q$9:$T$52,3,FALSE),MASTER_DATA_NORMALIZED!CN58)</f>
        <v>#N/A</v>
      </c>
      <c r="CO58" s="100">
        <f>IF(AND(MASTER_DATA_NORMALIZED!CO58=0,CO$22=$L$22),VLOOKUP(MASTER_DATA_PROCESSED!$C58,Backend!$Q$9:$T$52,3,FALSE),MASTER_DATA_NORMALIZED!CO58)</f>
        <v>0</v>
      </c>
      <c r="CP58" s="100">
        <f>IF(AND(MASTER_DATA_NORMALIZED!CP58=0,CP$22=$L$22),VLOOKUP(MASTER_DATA_PROCESSED!$C58,Backend!$Q$9:$T$52,3,FALSE),MASTER_DATA_NORMALIZED!CP58)</f>
        <v>0</v>
      </c>
      <c r="CQ58" s="100">
        <f>IF(AND(MASTER_DATA_NORMALIZED!CQ58=0,CQ$22=$L$22),VLOOKUP(MASTER_DATA_PROCESSED!$C58,Backend!$Q$9:$T$52,3,FALSE),MASTER_DATA_NORMALIZED!CQ58)</f>
        <v>0</v>
      </c>
      <c r="CR58" s="100" t="e">
        <f>IF(AND(MASTER_DATA_NORMALIZED!CR58=0,CR$22=$L$22),VLOOKUP(MASTER_DATA_PROCESSED!$C58,Backend!$Q$9:$T$52,3,FALSE),MASTER_DATA_NORMALIZED!CR58)</f>
        <v>#N/A</v>
      </c>
      <c r="CS58" s="100">
        <f>IF(AND(MASTER_DATA_NORMALIZED!CS58=0,CS$22=$L$22),VLOOKUP(MASTER_DATA_PROCESSED!$C58,Backend!$Q$9:$T$52,3,FALSE),MASTER_DATA_NORMALIZED!CS58)</f>
        <v>0</v>
      </c>
      <c r="CT58" s="100">
        <f>IF(AND(MASTER_DATA_NORMALIZED!CT58=0,CT$22=$L$22),VLOOKUP(MASTER_DATA_PROCESSED!$C58,Backend!$Q$9:$T$52,3,FALSE),MASTER_DATA_NORMALIZED!CT58)</f>
        <v>0</v>
      </c>
      <c r="CU58" s="100">
        <f>IF(AND(MASTER_DATA_NORMALIZED!CU58=0,CU$22=$L$22),VLOOKUP(MASTER_DATA_PROCESSED!$C58,Backend!$Q$9:$T$52,3,FALSE),MASTER_DATA_NORMALIZED!CU58)</f>
        <v>0</v>
      </c>
      <c r="CV58" s="100" t="e">
        <f>IF(AND(MASTER_DATA_NORMALIZED!CV58=0,CV$22=$L$22),VLOOKUP(MASTER_DATA_PROCESSED!$C58,Backend!$Q$9:$T$52,3,FALSE),MASTER_DATA_NORMALIZED!CV58)</f>
        <v>#N/A</v>
      </c>
      <c r="CW58" s="100">
        <f>IF(AND(MASTER_DATA_NORMALIZED!CW58=0,CW$22=$L$22),VLOOKUP(MASTER_DATA_PROCESSED!$C58,Backend!$Q$9:$T$52,3,FALSE),MASTER_DATA_NORMALIZED!CW58)</f>
        <v>0</v>
      </c>
      <c r="CX58" s="100">
        <f>IF(AND(MASTER_DATA_NORMALIZED!CX58=0,CX$22=$L$22),VLOOKUP(MASTER_DATA_PROCESSED!$C58,Backend!$Q$9:$T$52,3,FALSE),MASTER_DATA_NORMALIZED!CX58)</f>
        <v>0</v>
      </c>
      <c r="CY58" s="100">
        <f>IF(AND(MASTER_DATA_NORMALIZED!CY58=0,CY$22=$L$22),VLOOKUP(MASTER_DATA_PROCESSED!$C58,Backend!$Q$9:$T$52,3,FALSE),MASTER_DATA_NORMALIZED!CY58)</f>
        <v>0</v>
      </c>
      <c r="CZ58" s="100" t="e">
        <f>IF(AND(MASTER_DATA_NORMALIZED!CZ58=0,CZ$22=$L$22),VLOOKUP(MASTER_DATA_PROCESSED!$C58,Backend!$Q$9:$T$52,3,FALSE),MASTER_DATA_NORMALIZED!CZ58)</f>
        <v>#N/A</v>
      </c>
      <c r="DA58" s="100" t="e">
        <f>IF(AND(MASTER_DATA_NORMALIZED!DA58=0,DA$22=$L$22),VLOOKUP(MASTER_DATA_PROCESSED!$C58,Backend!$Q$9:$T$52,3,FALSE),MASTER_DATA_NORMALIZED!DA58)</f>
        <v>#DIV/0!</v>
      </c>
      <c r="DB58" s="100" t="e">
        <f>IF(AND(MASTER_DATA_NORMALIZED!DB58=0,DB$22=$L$22),VLOOKUP(MASTER_DATA_PROCESSED!$C58,Backend!$Q$9:$T$52,3,FALSE),MASTER_DATA_NORMALIZED!DB58)</f>
        <v>#DIV/0!</v>
      </c>
      <c r="DC58" s="100" t="e">
        <f>IF(AND(MASTER_DATA_NORMALIZED!DC58=0,DC$22=$L$22),VLOOKUP(MASTER_DATA_PROCESSED!$C58,Backend!$Q$9:$T$52,3,FALSE),MASTER_DATA_NORMALIZED!DC58)</f>
        <v>#DIV/0!</v>
      </c>
      <c r="DD58" s="100" t="e">
        <f>IF(AND(MASTER_DATA_NORMALIZED!DD58=0,DD$22=$L$22),VLOOKUP(MASTER_DATA_PROCESSED!$C58,Backend!$Q$9:$T$52,3,FALSE),MASTER_DATA_NORMALIZED!DD58)</f>
        <v>#N/A</v>
      </c>
      <c r="DE58" s="100">
        <f>IF(AND(MASTER_DATA_NORMALIZED!DE58=0,DE$22=$L$22),VLOOKUP(MASTER_DATA_PROCESSED!$C58,Backend!$Q$9:$T$52,3,FALSE),MASTER_DATA_NORMALIZED!DE58)</f>
        <v>0</v>
      </c>
      <c r="DF58" s="100">
        <f>IF(AND(MASTER_DATA_NORMALIZED!DF58=0,DF$22=$L$22),VLOOKUP(MASTER_DATA_PROCESSED!$C58,Backend!$Q$9:$T$52,3,FALSE),MASTER_DATA_NORMALIZED!DF58)</f>
        <v>0</v>
      </c>
      <c r="DG58" s="100">
        <f>IF(AND(MASTER_DATA_NORMALIZED!DG58=0,DG$22=$L$22),VLOOKUP(MASTER_DATA_PROCESSED!$C58,Backend!$Q$9:$T$52,3,FALSE),MASTER_DATA_NORMALIZED!DG58)</f>
        <v>0</v>
      </c>
      <c r="DH58" s="100" t="e">
        <f>IF(AND(MASTER_DATA_NORMALIZED!DH58=0,DH$22=$L$22),VLOOKUP(MASTER_DATA_PROCESSED!$C58,Backend!$Q$9:$T$52,3,FALSE),MASTER_DATA_NORMALIZED!DH58)</f>
        <v>#N/A</v>
      </c>
      <c r="DI58" s="100">
        <f>IF(AND(MASTER_DATA_NORMALIZED!DI58=0,DI$22=$L$22),VLOOKUP(MASTER_DATA_PROCESSED!$C58,Backend!$Q$9:$T$52,3,FALSE),MASTER_DATA_NORMALIZED!DI58)</f>
        <v>0</v>
      </c>
      <c r="DJ58" s="100">
        <f>IF(AND(MASTER_DATA_NORMALIZED!DJ58=0,DJ$22=$L$22),VLOOKUP(MASTER_DATA_PROCESSED!$C58,Backend!$Q$9:$T$52,3,FALSE),MASTER_DATA_NORMALIZED!DJ58)</f>
        <v>0</v>
      </c>
      <c r="DK58" s="100">
        <f>IF(AND(MASTER_DATA_NORMALIZED!DK58=0,DK$22=$L$22),VLOOKUP(MASTER_DATA_PROCESSED!$C58,Backend!$Q$9:$T$52,3,FALSE),MASTER_DATA_NORMALIZED!DK58)</f>
        <v>0</v>
      </c>
      <c r="DL58" s="100" t="e">
        <f>IF(AND(MASTER_DATA_NORMALIZED!DL58=0,DL$22=$L$22),VLOOKUP(MASTER_DATA_PROCESSED!$C58,Backend!$Q$9:$T$52,3,FALSE),MASTER_DATA_NORMALIZED!DL58)</f>
        <v>#N/A</v>
      </c>
      <c r="DM58" s="100">
        <f>IF(AND(MASTER_DATA_NORMALIZED!DM58=0,DM$22=$L$22),VLOOKUP(MASTER_DATA_PROCESSED!$C58,Backend!$Q$9:$T$52,3,FALSE),MASTER_DATA_NORMALIZED!DM58)</f>
        <v>0</v>
      </c>
      <c r="DN58" s="100">
        <f>IF(AND(MASTER_DATA_NORMALIZED!DN58=0,DN$22=$L$22),VLOOKUP(MASTER_DATA_PROCESSED!$C58,Backend!$Q$9:$T$52,3,FALSE),MASTER_DATA_NORMALIZED!DN58)</f>
        <v>0</v>
      </c>
      <c r="DO58" s="100">
        <f>IF(AND(MASTER_DATA_NORMALIZED!DO58=0,DO$22=$L$22),VLOOKUP(MASTER_DATA_PROCESSED!$C58,Backend!$Q$9:$T$52,3,FALSE),MASTER_DATA_NORMALIZED!DO58)</f>
        <v>0</v>
      </c>
      <c r="DP58" s="100" t="e">
        <f>IF(AND(MASTER_DATA_NORMALIZED!DP58=0,DP$22=$L$22),VLOOKUP(MASTER_DATA_PROCESSED!$C58,Backend!$Q$9:$T$52,3,FALSE),MASTER_DATA_NORMALIZED!DP58)</f>
        <v>#N/A</v>
      </c>
      <c r="DQ58" s="100">
        <f>IF(AND(MASTER_DATA_NORMALIZED!DQ58=0,DQ$22=$L$22),VLOOKUP(MASTER_DATA_PROCESSED!$C58,Backend!$Q$9:$T$52,3,FALSE),MASTER_DATA_NORMALIZED!DQ58)</f>
        <v>0</v>
      </c>
      <c r="DR58" s="100">
        <f>IF(AND(MASTER_DATA_NORMALIZED!DR58=0,DR$22=$L$22),VLOOKUP(MASTER_DATA_PROCESSED!$C58,Backend!$Q$9:$T$52,3,FALSE),MASTER_DATA_NORMALIZED!DR58)</f>
        <v>0</v>
      </c>
      <c r="DS58" s="100">
        <f>IF(AND(MASTER_DATA_NORMALIZED!DS58=0,DS$22=$L$22),VLOOKUP(MASTER_DATA_PROCESSED!$C58,Backend!$Q$9:$T$52,3,FALSE),MASTER_DATA_NORMALIZED!DS58)</f>
        <v>0</v>
      </c>
      <c r="DT58" s="100" t="e">
        <f>IF(AND(MASTER_DATA_NORMALIZED!DT58=0,DT$22=$L$22),VLOOKUP(MASTER_DATA_PROCESSED!$C58,Backend!$Q$9:$T$52,3,FALSE),MASTER_DATA_NORMALIZED!DT58)</f>
        <v>#N/A</v>
      </c>
      <c r="DU58" s="100">
        <f>IF(AND(MASTER_DATA_NORMALIZED!DU58=0,DU$22=$L$22),VLOOKUP(MASTER_DATA_PROCESSED!$C58,Backend!$Q$9:$T$52,3,FALSE),MASTER_DATA_NORMALIZED!DU58)</f>
        <v>0</v>
      </c>
      <c r="DV58" s="100">
        <f>IF(AND(MASTER_DATA_NORMALIZED!DV58=0,DV$22=$L$22),VLOOKUP(MASTER_DATA_PROCESSED!$C58,Backend!$Q$9:$T$52,3,FALSE),MASTER_DATA_NORMALIZED!DV58)</f>
        <v>0</v>
      </c>
      <c r="DW58" s="100">
        <f>IF(AND(MASTER_DATA_NORMALIZED!DW58=0,DW$22=$L$22),VLOOKUP(MASTER_DATA_PROCESSED!$C58,Backend!$Q$9:$T$52,3,FALSE),MASTER_DATA_NORMALIZED!DW58)</f>
        <v>0</v>
      </c>
      <c r="DX58" s="100" t="e">
        <f>IF(AND(MASTER_DATA_NORMALIZED!DX58=0,DX$22=$L$22),VLOOKUP(MASTER_DATA_PROCESSED!$C58,Backend!$Q$9:$T$52,3,FALSE),MASTER_DATA_NORMALIZED!DX58)</f>
        <v>#N/A</v>
      </c>
      <c r="DY58" s="100">
        <f>IF(AND(MASTER_DATA_NORMALIZED!DY58=0,DY$22=$L$22),VLOOKUP(MASTER_DATA_PROCESSED!$C58,Backend!$Q$9:$T$52,3,FALSE),MASTER_DATA_NORMALIZED!DY58)</f>
        <v>0</v>
      </c>
      <c r="DZ58" s="100">
        <f>IF(AND(MASTER_DATA_NORMALIZED!DZ58=0,DZ$22=$L$22),VLOOKUP(MASTER_DATA_PROCESSED!$C58,Backend!$Q$9:$T$52,3,FALSE),MASTER_DATA_NORMALIZED!DZ58)</f>
        <v>0</v>
      </c>
      <c r="EA58" s="100">
        <f>IF(AND(MASTER_DATA_NORMALIZED!EA58=0,EA$22=$L$22),VLOOKUP(MASTER_DATA_PROCESSED!$C58,Backend!$Q$9:$T$52,3,FALSE),MASTER_DATA_NORMALIZED!EA58)</f>
        <v>0</v>
      </c>
      <c r="EB58" s="100" t="e">
        <f>IF(AND(MASTER_DATA_NORMALIZED!EB58=0,EB$22=$L$22),VLOOKUP(MASTER_DATA_PROCESSED!$C58,Backend!$Q$9:$T$52,3,FALSE),MASTER_DATA_NORMALIZED!EB58)</f>
        <v>#N/A</v>
      </c>
      <c r="EC58" s="100" t="e">
        <f>IF(AND(MASTER_DATA_NORMALIZED!EC58=0,EC$22=$L$22),VLOOKUP(MASTER_DATA_PROCESSED!$C58,Backend!$Q$9:$T$52,3,FALSE),MASTER_DATA_NORMALIZED!EC58)</f>
        <v>#DIV/0!</v>
      </c>
      <c r="ED58" s="100" t="e">
        <f>IF(AND(MASTER_DATA_NORMALIZED!ED58=0,ED$22=$L$22),VLOOKUP(MASTER_DATA_PROCESSED!$C58,Backend!$Q$9:$T$52,3,FALSE),MASTER_DATA_NORMALIZED!ED58)</f>
        <v>#DIV/0!</v>
      </c>
      <c r="EE58" s="100" t="e">
        <f>IF(AND(MASTER_DATA_NORMALIZED!EE58=0,EE$22=$L$22),VLOOKUP(MASTER_DATA_PROCESSED!$C58,Backend!$Q$9:$T$52,3,FALSE),MASTER_DATA_NORMALIZED!EE58)</f>
        <v>#DIV/0!</v>
      </c>
      <c r="EF58" s="100" t="e">
        <f>IF(AND(MASTER_DATA_NORMALIZED!EF58=0,EF$22=$L$22),VLOOKUP(MASTER_DATA_PROCESSED!$C58,Backend!$Q$9:$T$52,3,FALSE),MASTER_DATA_NORMALIZED!EF58)</f>
        <v>#VALUE!</v>
      </c>
      <c r="EG58" s="100">
        <f>IF(AND(MASTER_DATA_NORMALIZED!EG58=0,EG$22=$L$22),VLOOKUP(MASTER_DATA_PROCESSED!$C58,Backend!$Q$9:$T$52,3,FALSE),MASTER_DATA_NORMALIZED!EG58)</f>
        <v>0</v>
      </c>
      <c r="EH58" s="100">
        <f>IF(AND(MASTER_DATA_NORMALIZED!EH58=0,EH$22=$L$22),VLOOKUP(MASTER_DATA_PROCESSED!$C58,Backend!$Q$9:$T$52,3,FALSE),MASTER_DATA_NORMALIZED!EH58)</f>
        <v>0</v>
      </c>
      <c r="EI58" s="100">
        <f>IF(AND(MASTER_DATA_NORMALIZED!EI58=0,EI$22=$L$22),VLOOKUP(MASTER_DATA_PROCESSED!$C58,Backend!$Q$9:$T$52,3,FALSE),MASTER_DATA_NORMALIZED!EI58)</f>
        <v>0</v>
      </c>
      <c r="EJ58" s="100" t="e">
        <f>IF(AND(MASTER_DATA_NORMALIZED!EJ58=0,EJ$22=$L$22),VLOOKUP(MASTER_DATA_PROCESSED!$C58,Backend!$Q$9:$T$52,3,FALSE),MASTER_DATA_NORMALIZED!EJ58)</f>
        <v>#N/A</v>
      </c>
      <c r="EK58" s="100">
        <f>IF(AND(MASTER_DATA_NORMALIZED!EK58=0,EK$22=$L$22),VLOOKUP(MASTER_DATA_PROCESSED!$C58,Backend!$Q$9:$T$52,3,FALSE),MASTER_DATA_NORMALIZED!EK58)</f>
        <v>0</v>
      </c>
      <c r="EL58" s="100">
        <f>IF(AND(MASTER_DATA_NORMALIZED!EL58=0,EL$22=$L$22),VLOOKUP(MASTER_DATA_PROCESSED!$C58,Backend!$Q$9:$T$52,3,FALSE),MASTER_DATA_NORMALIZED!EL58)</f>
        <v>0</v>
      </c>
      <c r="EM58" s="100">
        <f>IF(AND(MASTER_DATA_NORMALIZED!EM58=0,EM$22=$L$22),VLOOKUP(MASTER_DATA_PROCESSED!$C58,Backend!$Q$9:$T$52,3,FALSE),MASTER_DATA_NORMALIZED!EM58)</f>
        <v>0</v>
      </c>
      <c r="EN58" s="100" t="e">
        <f>IF(AND(MASTER_DATA_NORMALIZED!EN58=0,EN$22=$L$22),VLOOKUP(MASTER_DATA_PROCESSED!$C58,Backend!$Q$9:$T$52,3,FALSE),MASTER_DATA_NORMALIZED!EN58)</f>
        <v>#N/A</v>
      </c>
      <c r="EO58" s="100">
        <f>IF(AND(MASTER_DATA_NORMALIZED!EO58=0,EO$22=$L$22),VLOOKUP(MASTER_DATA_PROCESSED!$C58,Backend!$Q$9:$T$52,3,FALSE),MASTER_DATA_NORMALIZED!EO58)</f>
        <v>0</v>
      </c>
      <c r="EP58" s="100">
        <f>IF(AND(MASTER_DATA_NORMALIZED!EP58=0,EP$22=$L$22),VLOOKUP(MASTER_DATA_PROCESSED!$C58,Backend!$Q$9:$T$52,3,FALSE),MASTER_DATA_NORMALIZED!EP58)</f>
        <v>0</v>
      </c>
      <c r="EQ58" s="100">
        <f>IF(AND(MASTER_DATA_NORMALIZED!EQ58=0,EQ$22=$L$22),VLOOKUP(MASTER_DATA_PROCESSED!$C58,Backend!$Q$9:$T$52,3,FALSE),MASTER_DATA_NORMALIZED!EQ58)</f>
        <v>0</v>
      </c>
      <c r="ER58" s="100" t="e">
        <f>IF(AND(MASTER_DATA_NORMALIZED!ER58=0,ER$22=$L$22),VLOOKUP(MASTER_DATA_PROCESSED!$C58,Backend!$Q$9:$T$52,3,FALSE),MASTER_DATA_NORMALIZED!ER58)</f>
        <v>#N/A</v>
      </c>
      <c r="ES58" s="100">
        <f>IF(AND(MASTER_DATA_NORMALIZED!ES58=0,ES$22=$L$22),VLOOKUP(MASTER_DATA_PROCESSED!$C58,Backend!$Q$9:$T$52,3,FALSE),MASTER_DATA_NORMALIZED!ES58)</f>
        <v>0</v>
      </c>
      <c r="ET58" s="100">
        <f>IF(AND(MASTER_DATA_NORMALIZED!ET58=0,ET$22=$L$22),VLOOKUP(MASTER_DATA_PROCESSED!$C58,Backend!$Q$9:$T$52,3,FALSE),MASTER_DATA_NORMALIZED!ET58)</f>
        <v>0</v>
      </c>
      <c r="EU58" s="100">
        <f>IF(AND(MASTER_DATA_NORMALIZED!EU58=0,EU$22=$L$22),VLOOKUP(MASTER_DATA_PROCESSED!$C58,Backend!$Q$9:$T$52,3,FALSE),MASTER_DATA_NORMALIZED!EU58)</f>
        <v>0</v>
      </c>
      <c r="EV58" s="100" t="e">
        <f>IF(AND(MASTER_DATA_NORMALIZED!EV58=0,EV$22=$L$22),VLOOKUP(MASTER_DATA_PROCESSED!$C58,Backend!$Q$9:$T$52,3,FALSE),MASTER_DATA_NORMALIZED!EV58)</f>
        <v>#N/A</v>
      </c>
      <c r="EW58" s="100">
        <f>IF(AND(MASTER_DATA_NORMALIZED!EW58=0,EW$22=$L$22),VLOOKUP(MASTER_DATA_PROCESSED!$C58,Backend!$Q$9:$T$52,3,FALSE),MASTER_DATA_NORMALIZED!EW58)</f>
        <v>0</v>
      </c>
      <c r="EX58" s="100">
        <f>IF(AND(MASTER_DATA_NORMALIZED!EX58=0,EX$22=$L$22),VLOOKUP(MASTER_DATA_PROCESSED!$C58,Backend!$Q$9:$T$52,3,FALSE),MASTER_DATA_NORMALIZED!EX58)</f>
        <v>0</v>
      </c>
      <c r="EY58" s="100">
        <f>IF(AND(MASTER_DATA_NORMALIZED!EY58=0,EY$22=$L$22),VLOOKUP(MASTER_DATA_PROCESSED!$C58,Backend!$Q$9:$T$52,3,FALSE),MASTER_DATA_NORMALIZED!EY58)</f>
        <v>0</v>
      </c>
      <c r="EZ58" s="100" t="e">
        <f>IF(AND(MASTER_DATA_NORMALIZED!EZ58=0,EZ$22=$L$22),VLOOKUP(MASTER_DATA_PROCESSED!$C58,Backend!$Q$9:$T$52,3,FALSE),MASTER_DATA_NORMALIZED!EZ58)</f>
        <v>#N/A</v>
      </c>
      <c r="FA58" s="100">
        <f>IF(AND(MASTER_DATA_NORMALIZED!FA58=0,FA$22=$L$22),VLOOKUP(MASTER_DATA_PROCESSED!$C58,Backend!$Q$9:$T$52,3,FALSE),MASTER_DATA_NORMALIZED!FA58)</f>
        <v>0</v>
      </c>
      <c r="FB58" s="100">
        <f>IF(AND(MASTER_DATA_NORMALIZED!FB58=0,FB$22=$L$22),VLOOKUP(MASTER_DATA_PROCESSED!$C58,Backend!$Q$9:$T$52,3,FALSE),MASTER_DATA_NORMALIZED!FB58)</f>
        <v>0</v>
      </c>
      <c r="FC58" s="100">
        <f>IF(AND(MASTER_DATA_NORMALIZED!FC58=0,FC$22=$L$22),VLOOKUP(MASTER_DATA_PROCESSED!$C58,Backend!$Q$9:$T$52,3,FALSE),MASTER_DATA_NORMALIZED!FC58)</f>
        <v>0</v>
      </c>
      <c r="FD58" s="100" t="e">
        <f>IF(AND(MASTER_DATA_NORMALIZED!FD58=0,FD$22=$L$22),VLOOKUP(MASTER_DATA_PROCESSED!$C58,Backend!$Q$9:$T$52,3,FALSE),MASTER_DATA_NORMALIZED!FD58)</f>
        <v>#N/A</v>
      </c>
      <c r="FE58" s="100">
        <f>IF(AND(MASTER_DATA_NORMALIZED!FE58=0,FE$22=$L$22),VLOOKUP(MASTER_DATA_PROCESSED!$C58,Backend!$Q$9:$T$52,3,FALSE),MASTER_DATA_NORMALIZED!FE58)</f>
        <v>0</v>
      </c>
      <c r="FF58" s="100">
        <f>IF(AND(MASTER_DATA_NORMALIZED!FF58=0,FF$22=$L$22),VLOOKUP(MASTER_DATA_PROCESSED!$C58,Backend!$Q$9:$T$52,3,FALSE),MASTER_DATA_NORMALIZED!FF58)</f>
        <v>0</v>
      </c>
      <c r="FG58" s="100">
        <f>IF(AND(MASTER_DATA_NORMALIZED!FG58=0,FG$22=$L$22),VLOOKUP(MASTER_DATA_PROCESSED!$C58,Backend!$Q$9:$T$52,3,FALSE),MASTER_DATA_NORMALIZED!FG58)</f>
        <v>0</v>
      </c>
      <c r="FH58" s="100" t="e">
        <f>IF(AND(MASTER_DATA_NORMALIZED!FH58=0,FH$22=$L$22),VLOOKUP(MASTER_DATA_PROCESSED!$C58,Backend!$Q$9:$T$52,3,FALSE),MASTER_DATA_NORMALIZED!FH58)</f>
        <v>#N/A</v>
      </c>
      <c r="FI58" s="100">
        <f>IF(AND(MASTER_DATA_NORMALIZED!FI58=0,FI$22=$L$22),VLOOKUP(MASTER_DATA_PROCESSED!$C58,Backend!$Q$9:$T$52,3,FALSE),MASTER_DATA_NORMALIZED!FI58)</f>
        <v>0</v>
      </c>
      <c r="FJ58" s="100">
        <f>IF(AND(MASTER_DATA_NORMALIZED!FJ58=0,FJ$22=$L$22),VLOOKUP(MASTER_DATA_PROCESSED!$C58,Backend!$Q$9:$T$52,3,FALSE),MASTER_DATA_NORMALIZED!FJ58)</f>
        <v>0</v>
      </c>
      <c r="FK58" s="100">
        <f>IF(AND(MASTER_DATA_NORMALIZED!FK58=0,FK$22=$L$22),VLOOKUP(MASTER_DATA_PROCESSED!$C58,Backend!$Q$9:$T$52,3,FALSE),MASTER_DATA_NORMALIZED!FK58)</f>
        <v>0</v>
      </c>
      <c r="FL58" s="100" t="e">
        <f>IF(AND(MASTER_DATA_NORMALIZED!FL58=0,FL$22=$L$22),VLOOKUP(MASTER_DATA_PROCESSED!$C58,Backend!$Q$9:$T$52,3,FALSE),MASTER_DATA_NORMALIZED!FL58)</f>
        <v>#N/A</v>
      </c>
      <c r="FM58" s="100">
        <f>IF(AND(MASTER_DATA_NORMALIZED!FM58=0,FM$22=$L$22),VLOOKUP(MASTER_DATA_PROCESSED!$C58,Backend!$Q$9:$T$52,3,FALSE),MASTER_DATA_NORMALIZED!FM58)</f>
        <v>0</v>
      </c>
      <c r="FN58" s="100">
        <f>IF(AND(MASTER_DATA_NORMALIZED!FN58=0,FN$22=$L$22),VLOOKUP(MASTER_DATA_PROCESSED!$C58,Backend!$Q$9:$T$52,3,FALSE),MASTER_DATA_NORMALIZED!FN58)</f>
        <v>0</v>
      </c>
      <c r="FO58" s="100">
        <f>IF(AND(MASTER_DATA_NORMALIZED!FO58=0,FO$22=$L$22),VLOOKUP(MASTER_DATA_PROCESSED!$C58,Backend!$Q$9:$T$52,3,FALSE),MASTER_DATA_NORMALIZED!FO58)</f>
        <v>0</v>
      </c>
      <c r="FP58" s="100" t="e">
        <f>IF(AND(MASTER_DATA_NORMALIZED!FP58=0,FP$22=$L$22),VLOOKUP(MASTER_DATA_PROCESSED!$C58,Backend!$Q$9:$T$52,3,FALSE),MASTER_DATA_NORMALIZED!FP58)</f>
        <v>#N/A</v>
      </c>
      <c r="FQ58" s="100">
        <f>IF(AND(MASTER_DATA_NORMALIZED!FQ58=0,FQ$22=$L$22),VLOOKUP(MASTER_DATA_PROCESSED!$C58,Backend!$Q$9:$T$52,3,FALSE),MASTER_DATA_NORMALIZED!FQ58)</f>
        <v>0</v>
      </c>
      <c r="FR58" s="100">
        <f>IF(AND(MASTER_DATA_NORMALIZED!FR58=0,FR$22=$L$22),VLOOKUP(MASTER_DATA_PROCESSED!$C58,Backend!$Q$9:$T$52,3,FALSE),MASTER_DATA_NORMALIZED!FR58)</f>
        <v>0</v>
      </c>
      <c r="FS58" s="100">
        <f>IF(AND(MASTER_DATA_NORMALIZED!FS58=0,FS$22=$L$22),VLOOKUP(MASTER_DATA_PROCESSED!$C58,Backend!$Q$9:$T$52,3,FALSE),MASTER_DATA_NORMALIZED!FS58)</f>
        <v>0</v>
      </c>
      <c r="FT58" s="100" t="e">
        <f>IF(AND(MASTER_DATA_NORMALIZED!FT58=0,FT$22=$L$22),VLOOKUP(MASTER_DATA_PROCESSED!$C58,Backend!$Q$9:$T$52,3,FALSE),MASTER_DATA_NORMALIZED!FT58)</f>
        <v>#N/A</v>
      </c>
      <c r="FU58" s="100">
        <f>IF(AND(MASTER_DATA_NORMALIZED!FU58=0,FU$22=$L$22),VLOOKUP(MASTER_DATA_PROCESSED!$C58,Backend!$Q$9:$T$52,3,FALSE),MASTER_DATA_NORMALIZED!FU58)</f>
        <v>0</v>
      </c>
      <c r="FV58" s="100">
        <f>IF(AND(MASTER_DATA_NORMALIZED!FV58=0,FV$22=$L$22),VLOOKUP(MASTER_DATA_PROCESSED!$C58,Backend!$Q$9:$T$52,3,FALSE),MASTER_DATA_NORMALIZED!FV58)</f>
        <v>0</v>
      </c>
      <c r="FW58" s="100">
        <f>IF(AND(MASTER_DATA_NORMALIZED!FW58=0,FW$22=$L$22),VLOOKUP(MASTER_DATA_PROCESSED!$C58,Backend!$Q$9:$T$52,3,FALSE),MASTER_DATA_NORMALIZED!FW58)</f>
        <v>0</v>
      </c>
      <c r="FX58" s="100" t="e">
        <f>IF(AND(MASTER_DATA_NORMALIZED!FX58=0,FX$22=$L$22),VLOOKUP(MASTER_DATA_PROCESSED!$C58,Backend!$Q$9:$T$52,3,FALSE),MASTER_DATA_NORMALIZED!FX58)</f>
        <v>#N/A</v>
      </c>
      <c r="FY58" s="100">
        <f>IF(AND(MASTER_DATA_NORMALIZED!FY58=0,FY$22=$L$22),VLOOKUP(MASTER_DATA_PROCESSED!$C58,Backend!$Q$9:$T$52,3,FALSE),MASTER_DATA_NORMALIZED!FY58)</f>
        <v>0</v>
      </c>
      <c r="FZ58" s="100">
        <f>IF(AND(MASTER_DATA_NORMALIZED!FZ58=0,FZ$22=$L$22),VLOOKUP(MASTER_DATA_PROCESSED!$C58,Backend!$Q$9:$T$52,3,FALSE),MASTER_DATA_NORMALIZED!FZ58)</f>
        <v>0</v>
      </c>
      <c r="GA58" s="100">
        <f>IF(AND(MASTER_DATA_NORMALIZED!GA58=0,GA$22=$L$22),VLOOKUP(MASTER_DATA_PROCESSED!$C58,Backend!$Q$9:$T$52,3,FALSE),MASTER_DATA_NORMALIZED!GA58)</f>
        <v>0</v>
      </c>
      <c r="GB58" s="100" t="e">
        <f>IF(AND(MASTER_DATA_NORMALIZED!GB58=0,GB$22=$L$22),VLOOKUP(MASTER_DATA_PROCESSED!$C58,Backend!$Q$9:$T$52,3,FALSE),MASTER_DATA_NORMALIZED!GB58)</f>
        <v>#N/A</v>
      </c>
      <c r="GC58" s="100">
        <f>IF(AND(MASTER_DATA_NORMALIZED!GC58=0,GC$22=$L$22),VLOOKUP(MASTER_DATA_PROCESSED!$C58,Backend!$Q$9:$T$52,3,FALSE),MASTER_DATA_NORMALIZED!GC58)</f>
        <v>0</v>
      </c>
      <c r="GD58" s="100">
        <f>IF(AND(MASTER_DATA_NORMALIZED!GD58=0,GD$22=$L$22),VLOOKUP(MASTER_DATA_PROCESSED!$C58,Backend!$Q$9:$T$52,3,FALSE),MASTER_DATA_NORMALIZED!GD58)</f>
        <v>0</v>
      </c>
      <c r="GE58" s="100">
        <f>IF(AND(MASTER_DATA_NORMALIZED!GE58=0,GE$22=$L$22),VLOOKUP(MASTER_DATA_PROCESSED!$C58,Backend!$Q$9:$T$52,3,FALSE),MASTER_DATA_NORMALIZED!GE58)</f>
        <v>0</v>
      </c>
      <c r="GF58" s="100" t="e">
        <f>IF(AND(MASTER_DATA_NORMALIZED!GF58=0,GF$22=$L$22),VLOOKUP(MASTER_DATA_PROCESSED!$C58,Backend!$Q$9:$T$52,3,FALSE),MASTER_DATA_NORMALIZED!GF58)</f>
        <v>#N/A</v>
      </c>
      <c r="GG58" s="100">
        <f>IF(AND(MASTER_DATA_NORMALIZED!GG58=0,GG$22=$L$22),VLOOKUP(MASTER_DATA_PROCESSED!$C58,Backend!$Q$9:$T$52,3,FALSE),MASTER_DATA_NORMALIZED!GG58)</f>
        <v>0</v>
      </c>
      <c r="GH58" s="100">
        <f>IF(AND(MASTER_DATA_NORMALIZED!GH58=0,GH$22=$L$22),VLOOKUP(MASTER_DATA_PROCESSED!$C58,Backend!$Q$9:$T$52,3,FALSE),MASTER_DATA_NORMALIZED!GH58)</f>
        <v>0</v>
      </c>
      <c r="GI58" s="100">
        <f>IF(AND(MASTER_DATA_NORMALIZED!GI58=0,GI$22=$L$22),VLOOKUP(MASTER_DATA_PROCESSED!$C58,Backend!$Q$9:$T$52,3,FALSE),MASTER_DATA_NORMALIZED!GI58)</f>
        <v>0</v>
      </c>
      <c r="GJ58" s="100" t="e">
        <f>IF(AND(MASTER_DATA_NORMALIZED!GJ58=0,GJ$22=$L$22),VLOOKUP(MASTER_DATA_PROCESSED!$C58,Backend!$Q$9:$T$52,3,FALSE),MASTER_DATA_NORMALIZED!GJ58)</f>
        <v>#N/A</v>
      </c>
      <c r="GK58" s="100">
        <f>IF(AND(MASTER_DATA_NORMALIZED!GK58=0,GK$22=$L$22),VLOOKUP(MASTER_DATA_PROCESSED!$C58,Backend!$Q$9:$T$52,3,FALSE),MASTER_DATA_NORMALIZED!GK58)</f>
        <v>0</v>
      </c>
      <c r="GL58" s="100">
        <f>IF(AND(MASTER_DATA_NORMALIZED!GL58=0,GL$22=$L$22),VLOOKUP(MASTER_DATA_PROCESSED!$C58,Backend!$Q$9:$T$52,3,FALSE),MASTER_DATA_NORMALIZED!GL58)</f>
        <v>0</v>
      </c>
      <c r="GM58" s="100">
        <f>IF(AND(MASTER_DATA_NORMALIZED!GM58=0,GM$22=$L$22),VLOOKUP(MASTER_DATA_PROCESSED!$C58,Backend!$Q$9:$T$52,3,FALSE),MASTER_DATA_NORMALIZED!GM58)</f>
        <v>0</v>
      </c>
      <c r="GN58" s="100" t="e">
        <f>IF(AND(MASTER_DATA_NORMALIZED!GN58=0,GN$22=$L$22),VLOOKUP(MASTER_DATA_PROCESSED!$C58,Backend!$Q$9:$T$52,3,FALSE),MASTER_DATA_NORMALIZED!GN58)</f>
        <v>#N/A</v>
      </c>
      <c r="GO58" s="100">
        <f>IF(AND(MASTER_DATA_NORMALIZED!GO58=0,GO$22=$L$22),VLOOKUP(MASTER_DATA_PROCESSED!$C58,Backend!$Q$9:$T$52,3,FALSE),MASTER_DATA_NORMALIZED!GO58)</f>
        <v>0</v>
      </c>
      <c r="GP58" s="100">
        <f>IF(AND(MASTER_DATA_NORMALIZED!GP58=0,GP$22=$L$22),VLOOKUP(MASTER_DATA_PROCESSED!$C58,Backend!$Q$9:$T$52,3,FALSE),MASTER_DATA_NORMALIZED!GP58)</f>
        <v>0</v>
      </c>
      <c r="GQ58" s="100">
        <f>IF(AND(MASTER_DATA_NORMALIZED!GQ58=0,GQ$22=$L$22),VLOOKUP(MASTER_DATA_PROCESSED!$C58,Backend!$Q$9:$T$52,3,FALSE),MASTER_DATA_NORMALIZED!GQ58)</f>
        <v>0</v>
      </c>
      <c r="GR58" s="100" t="e">
        <f>IF(AND(MASTER_DATA_NORMALIZED!GR58=0,GR$22=$L$22),VLOOKUP(MASTER_DATA_PROCESSED!$C58,Backend!$Q$9:$T$52,3,FALSE),MASTER_DATA_NORMALIZED!GR58)</f>
        <v>#N/A</v>
      </c>
      <c r="GS58" s="100">
        <f>IF(AND(MASTER_DATA_NORMALIZED!GS58=0,GS$22=$L$22),VLOOKUP(MASTER_DATA_PROCESSED!$C58,Backend!$Q$9:$T$52,3,FALSE),MASTER_DATA_NORMALIZED!GS58)</f>
        <v>0</v>
      </c>
      <c r="GT58" s="100">
        <f>IF(AND(MASTER_DATA_NORMALIZED!GT58=0,GT$22=$L$22),VLOOKUP(MASTER_DATA_PROCESSED!$C58,Backend!$Q$9:$T$52,3,FALSE),MASTER_DATA_NORMALIZED!GT58)</f>
        <v>0</v>
      </c>
      <c r="GU58" s="100">
        <f>IF(AND(MASTER_DATA_NORMALIZED!GU58=0,GU$22=$L$22),VLOOKUP(MASTER_DATA_PROCESSED!$C58,Backend!$Q$9:$T$52,3,FALSE),MASTER_DATA_NORMALIZED!GU58)</f>
        <v>0</v>
      </c>
      <c r="GV58" s="100" t="e">
        <f>IF(AND(MASTER_DATA_NORMALIZED!GV58=0,GV$22=$L$22),VLOOKUP(MASTER_DATA_PROCESSED!$C58,Backend!$Q$9:$T$52,3,FALSE),MASTER_DATA_NORMALIZED!GV58)</f>
        <v>#N/A</v>
      </c>
      <c r="GW58" s="100" t="e">
        <f>IF(AND(MASTER_DATA_NORMALIZED!GW58=0,GW$22=$L$22),VLOOKUP(MASTER_DATA_PROCESSED!$C58,Backend!$Q$9:$T$52,3,FALSE),MASTER_DATA_NORMALIZED!GW58)</f>
        <v>#REF!</v>
      </c>
      <c r="GX58" s="100" t="e">
        <f>IF(AND(MASTER_DATA_NORMALIZED!GX58=0,GX$22=$L$22),VLOOKUP(MASTER_DATA_PROCESSED!$C58,Backend!$Q$9:$T$52,3,FALSE),MASTER_DATA_NORMALIZED!GX58)</f>
        <v>#REF!</v>
      </c>
      <c r="GY58" s="100" t="e">
        <f>IF(AND(MASTER_DATA_NORMALIZED!GY58=0,GY$22=$L$22),VLOOKUP(MASTER_DATA_PROCESSED!$C58,Backend!$Q$9:$T$52,3,FALSE),MASTER_DATA_NORMALIZED!GY58)</f>
        <v>#REF!</v>
      </c>
    </row>
    <row r="59" spans="2:207" s="27" customFormat="1" ht="14.25" hidden="1" outlineLevel="2" x14ac:dyDescent="0.25">
      <c r="B59" s="26">
        <f t="shared" si="5"/>
        <v>20</v>
      </c>
      <c r="C59" s="55">
        <f t="shared" si="0"/>
        <v>215.3</v>
      </c>
      <c r="D59" s="82"/>
      <c r="E59" s="55"/>
      <c r="F59" s="55"/>
      <c r="G59" s="83">
        <v>215.3</v>
      </c>
      <c r="H59" s="41" t="s">
        <v>59</v>
      </c>
      <c r="I59" s="100">
        <f>IF(AND(MASTER_DATA_NORMALIZED!I59=0,I$22=$L$22),VLOOKUP(MASTER_DATA_PROCESSED!$C59,Backend!$Q$9:$T$52,3,FALSE),MASTER_DATA_NORMALIZED!I59)</f>
        <v>0</v>
      </c>
      <c r="J59" s="100">
        <f>IF(AND(MASTER_DATA_NORMALIZED!J59=0,J$22=$L$22),VLOOKUP(MASTER_DATA_PROCESSED!$C59,Backend!$Q$9:$T$52,3,FALSE),MASTER_DATA_NORMALIZED!J59)</f>
        <v>0</v>
      </c>
      <c r="K59" s="100">
        <f>IF(AND(MASTER_DATA_NORMALIZED!K59=0,K$22=$L$22),VLOOKUP(MASTER_DATA_PROCESSED!$C59,Backend!$Q$9:$T$52,3,FALSE),MASTER_DATA_NORMALIZED!K59)</f>
        <v>0</v>
      </c>
      <c r="L59" s="100" t="e">
        <f>IF(AND(MASTER_DATA_NORMALIZED!L59=0,L$22=$L$22),VLOOKUP(MASTER_DATA_PROCESSED!$C59,Backend!$Q$9:$T$52,3,FALSE),MASTER_DATA_NORMALIZED!L59)</f>
        <v>#N/A</v>
      </c>
      <c r="M59" s="100">
        <f>IF(AND(MASTER_DATA_NORMALIZED!M59=0,M$22=$L$22),VLOOKUP(MASTER_DATA_PROCESSED!$C59,Backend!$Q$9:$T$52,3,FALSE),MASTER_DATA_NORMALIZED!M59)</f>
        <v>0</v>
      </c>
      <c r="N59" s="100">
        <f>IF(AND(MASTER_DATA_NORMALIZED!N59=0,N$22=$L$22),VLOOKUP(MASTER_DATA_PROCESSED!$C59,Backend!$Q$9:$T$52,3,FALSE),MASTER_DATA_NORMALIZED!N59)</f>
        <v>0</v>
      </c>
      <c r="O59" s="100">
        <f>IF(AND(MASTER_DATA_NORMALIZED!O59=0,O$22=$L$22),VLOOKUP(MASTER_DATA_PROCESSED!$C59,Backend!$Q$9:$T$52,3,FALSE),MASTER_DATA_NORMALIZED!O59)</f>
        <v>0</v>
      </c>
      <c r="P59" s="100" t="e">
        <f>IF(AND(MASTER_DATA_NORMALIZED!P59=0,P$22=$L$22),VLOOKUP(MASTER_DATA_PROCESSED!$C59,Backend!$Q$9:$T$52,3,FALSE),MASTER_DATA_NORMALIZED!P59)</f>
        <v>#N/A</v>
      </c>
      <c r="Q59" s="100">
        <f>IF(AND(MASTER_DATA_NORMALIZED!Q59=0,Q$22=$L$22),VLOOKUP(MASTER_DATA_PROCESSED!$C59,Backend!$Q$9:$T$52,3,FALSE),MASTER_DATA_NORMALIZED!Q59)</f>
        <v>0</v>
      </c>
      <c r="R59" s="100">
        <f>IF(AND(MASTER_DATA_NORMALIZED!R59=0,R$22=$L$22),VLOOKUP(MASTER_DATA_PROCESSED!$C59,Backend!$Q$9:$T$52,3,FALSE),MASTER_DATA_NORMALIZED!R59)</f>
        <v>0</v>
      </c>
      <c r="S59" s="100">
        <f>IF(AND(MASTER_DATA_NORMALIZED!S59=0,S$22=$L$22),VLOOKUP(MASTER_DATA_PROCESSED!$C59,Backend!$Q$9:$T$52,3,FALSE),MASTER_DATA_NORMALIZED!S59)</f>
        <v>0</v>
      </c>
      <c r="T59" s="100" t="e">
        <f>IF(AND(MASTER_DATA_NORMALIZED!T59=0,T$22=$L$22),VLOOKUP(MASTER_DATA_PROCESSED!$C59,Backend!$Q$9:$T$52,3,FALSE),MASTER_DATA_NORMALIZED!T59)</f>
        <v>#N/A</v>
      </c>
      <c r="U59" s="100">
        <f>IF(AND(MASTER_DATA_NORMALIZED!U59=0,U$22=$L$22),VLOOKUP(MASTER_DATA_PROCESSED!$C59,Backend!$Q$9:$T$52,3,FALSE),MASTER_DATA_NORMALIZED!U59)</f>
        <v>0</v>
      </c>
      <c r="V59" s="100">
        <f>IF(AND(MASTER_DATA_NORMALIZED!V59=0,V$22=$L$22),VLOOKUP(MASTER_DATA_PROCESSED!$C59,Backend!$Q$9:$T$52,3,FALSE),MASTER_DATA_NORMALIZED!V59)</f>
        <v>0</v>
      </c>
      <c r="W59" s="100">
        <f>IF(AND(MASTER_DATA_NORMALIZED!W59=0,W$22=$L$22),VLOOKUP(MASTER_DATA_PROCESSED!$C59,Backend!$Q$9:$T$52,3,FALSE),MASTER_DATA_NORMALIZED!W59)</f>
        <v>0</v>
      </c>
      <c r="X59" s="100" t="e">
        <f>IF(AND(MASTER_DATA_NORMALIZED!X59=0,X$22=$L$22),VLOOKUP(MASTER_DATA_PROCESSED!$C59,Backend!$Q$9:$T$52,3,FALSE),MASTER_DATA_NORMALIZED!X59)</f>
        <v>#N/A</v>
      </c>
      <c r="Y59" s="100">
        <f>IF(AND(MASTER_DATA_NORMALIZED!Y59=0,Y$22=$L$22),VLOOKUP(MASTER_DATA_PROCESSED!$C59,Backend!$Q$9:$T$52,3,FALSE),MASTER_DATA_NORMALIZED!Y59)</f>
        <v>0</v>
      </c>
      <c r="Z59" s="100">
        <f>IF(AND(MASTER_DATA_NORMALIZED!Z59=0,Z$22=$L$22),VLOOKUP(MASTER_DATA_PROCESSED!$C59,Backend!$Q$9:$T$52,3,FALSE),MASTER_DATA_NORMALIZED!Z59)</f>
        <v>0</v>
      </c>
      <c r="AA59" s="100">
        <f>IF(AND(MASTER_DATA_NORMALIZED!AA59=0,AA$22=$L$22),VLOOKUP(MASTER_DATA_PROCESSED!$C59,Backend!$Q$9:$T$52,3,FALSE),MASTER_DATA_NORMALIZED!AA59)</f>
        <v>0</v>
      </c>
      <c r="AB59" s="100" t="e">
        <f>IF(AND(MASTER_DATA_NORMALIZED!AB59=0,AB$22=$L$22),VLOOKUP(MASTER_DATA_PROCESSED!$C59,Backend!$Q$9:$T$52,3,FALSE),MASTER_DATA_NORMALIZED!AB59)</f>
        <v>#N/A</v>
      </c>
      <c r="AC59" s="100">
        <f>IF(AND(MASTER_DATA_NORMALIZED!AC59=0,AC$22=$L$22),VLOOKUP(MASTER_DATA_PROCESSED!$C59,Backend!$Q$9:$T$52,3,FALSE),MASTER_DATA_NORMALIZED!AC59)</f>
        <v>0</v>
      </c>
      <c r="AD59" s="100">
        <f>IF(AND(MASTER_DATA_NORMALIZED!AD59=0,AD$22=$L$22),VLOOKUP(MASTER_DATA_PROCESSED!$C59,Backend!$Q$9:$T$52,3,FALSE),MASTER_DATA_NORMALIZED!AD59)</f>
        <v>0</v>
      </c>
      <c r="AE59" s="100">
        <f>IF(AND(MASTER_DATA_NORMALIZED!AE59=0,AE$22=$L$22),VLOOKUP(MASTER_DATA_PROCESSED!$C59,Backend!$Q$9:$T$52,3,FALSE),MASTER_DATA_NORMALIZED!AE59)</f>
        <v>0</v>
      </c>
      <c r="AF59" s="100" t="e">
        <f>IF(AND(MASTER_DATA_NORMALIZED!AF59=0,AF$22=$L$22),VLOOKUP(MASTER_DATA_PROCESSED!$C59,Backend!$Q$9:$T$52,3,FALSE),MASTER_DATA_NORMALIZED!AF59)</f>
        <v>#N/A</v>
      </c>
      <c r="AG59" s="100">
        <f>IF(AND(MASTER_DATA_NORMALIZED!AG59=0,AG$22=$L$22),VLOOKUP(MASTER_DATA_PROCESSED!$C59,Backend!$Q$9:$T$52,3,FALSE),MASTER_DATA_NORMALIZED!AG59)</f>
        <v>0</v>
      </c>
      <c r="AH59" s="100">
        <f>IF(AND(MASTER_DATA_NORMALIZED!AH59=0,AH$22=$L$22),VLOOKUP(MASTER_DATA_PROCESSED!$C59,Backend!$Q$9:$T$52,3,FALSE),MASTER_DATA_NORMALIZED!AH59)</f>
        <v>0</v>
      </c>
      <c r="AI59" s="100">
        <f>IF(AND(MASTER_DATA_NORMALIZED!AI59=0,AI$22=$L$22),VLOOKUP(MASTER_DATA_PROCESSED!$C59,Backend!$Q$9:$T$52,3,FALSE),MASTER_DATA_NORMALIZED!AI59)</f>
        <v>0</v>
      </c>
      <c r="AJ59" s="100" t="e">
        <f>IF(AND(MASTER_DATA_NORMALIZED!AJ59=0,AJ$22=$L$22),VLOOKUP(MASTER_DATA_PROCESSED!$C59,Backend!$Q$9:$T$52,3,FALSE),MASTER_DATA_NORMALIZED!AJ59)</f>
        <v>#N/A</v>
      </c>
      <c r="AK59" s="100">
        <f>IF(AND(MASTER_DATA_NORMALIZED!AK59=0,AK$22=$L$22),VLOOKUP(MASTER_DATA_PROCESSED!$C59,Backend!$Q$9:$T$52,3,FALSE),MASTER_DATA_NORMALIZED!AK59)</f>
        <v>0</v>
      </c>
      <c r="AL59" s="100">
        <f>IF(AND(MASTER_DATA_NORMALIZED!AL59=0,AL$22=$L$22),VLOOKUP(MASTER_DATA_PROCESSED!$C59,Backend!$Q$9:$T$52,3,FALSE),MASTER_DATA_NORMALIZED!AL59)</f>
        <v>0</v>
      </c>
      <c r="AM59" s="100">
        <f>IF(AND(MASTER_DATA_NORMALIZED!AM59=0,AM$22=$L$22),VLOOKUP(MASTER_DATA_PROCESSED!$C59,Backend!$Q$9:$T$52,3,FALSE),MASTER_DATA_NORMALIZED!AM59)</f>
        <v>0</v>
      </c>
      <c r="AN59" s="100" t="e">
        <f>IF(AND(MASTER_DATA_NORMALIZED!AN59=0,AN$22=$L$22),VLOOKUP(MASTER_DATA_PROCESSED!$C59,Backend!$Q$9:$T$52,3,FALSE),MASTER_DATA_NORMALIZED!AN59)</f>
        <v>#N/A</v>
      </c>
      <c r="AO59" s="100">
        <f>IF(AND(MASTER_DATA_NORMALIZED!AO59=0,AO$22=$L$22),VLOOKUP(MASTER_DATA_PROCESSED!$C59,Backend!$Q$9:$T$52,3,FALSE),MASTER_DATA_NORMALIZED!AO59)</f>
        <v>0</v>
      </c>
      <c r="AP59" s="100">
        <f>IF(AND(MASTER_DATA_NORMALIZED!AP59=0,AP$22=$L$22),VLOOKUP(MASTER_DATA_PROCESSED!$C59,Backend!$Q$9:$T$52,3,FALSE),MASTER_DATA_NORMALIZED!AP59)</f>
        <v>0</v>
      </c>
      <c r="AQ59" s="100">
        <f>IF(AND(MASTER_DATA_NORMALIZED!AQ59=0,AQ$22=$L$22),VLOOKUP(MASTER_DATA_PROCESSED!$C59,Backend!$Q$9:$T$52,3,FALSE),MASTER_DATA_NORMALIZED!AQ59)</f>
        <v>0</v>
      </c>
      <c r="AR59" s="100" t="e">
        <f>IF(AND(MASTER_DATA_NORMALIZED!AR59=0,AR$22=$L$22),VLOOKUP(MASTER_DATA_PROCESSED!$C59,Backend!$Q$9:$T$52,3,FALSE),MASTER_DATA_NORMALIZED!AR59)</f>
        <v>#N/A</v>
      </c>
      <c r="AS59" s="100">
        <f>IF(AND(MASTER_DATA_NORMALIZED!AS59=0,AS$22=$L$22),VLOOKUP(MASTER_DATA_PROCESSED!$C59,Backend!$Q$9:$T$52,3,FALSE),MASTER_DATA_NORMALIZED!AS59)</f>
        <v>0</v>
      </c>
      <c r="AT59" s="100">
        <f>IF(AND(MASTER_DATA_NORMALIZED!AT59=0,AT$22=$L$22),VLOOKUP(MASTER_DATA_PROCESSED!$C59,Backend!$Q$9:$T$52,3,FALSE),MASTER_DATA_NORMALIZED!AT59)</f>
        <v>0</v>
      </c>
      <c r="AU59" s="100">
        <f>IF(AND(MASTER_DATA_NORMALIZED!AU59=0,AU$22=$L$22),VLOOKUP(MASTER_DATA_PROCESSED!$C59,Backend!$Q$9:$T$52,3,FALSE),MASTER_DATA_NORMALIZED!AU59)</f>
        <v>0</v>
      </c>
      <c r="AV59" s="100" t="e">
        <f>IF(AND(MASTER_DATA_NORMALIZED!AV59=0,AV$22=$L$22),VLOOKUP(MASTER_DATA_PROCESSED!$C59,Backend!$Q$9:$T$52,3,FALSE),MASTER_DATA_NORMALIZED!AV59)</f>
        <v>#N/A</v>
      </c>
      <c r="AW59" s="100">
        <f>IF(AND(MASTER_DATA_NORMALIZED!AW59=0,AW$22=$L$22),VLOOKUP(MASTER_DATA_PROCESSED!$C59,Backend!$Q$9:$T$52,3,FALSE),MASTER_DATA_NORMALIZED!AW59)</f>
        <v>0</v>
      </c>
      <c r="AX59" s="100">
        <f>IF(AND(MASTER_DATA_NORMALIZED!AX59=0,AX$22=$L$22),VLOOKUP(MASTER_DATA_PROCESSED!$C59,Backend!$Q$9:$T$52,3,FALSE),MASTER_DATA_NORMALIZED!AX59)</f>
        <v>0</v>
      </c>
      <c r="AY59" s="100">
        <f>IF(AND(MASTER_DATA_NORMALIZED!AY59=0,AY$22=$L$22),VLOOKUP(MASTER_DATA_PROCESSED!$C59,Backend!$Q$9:$T$52,3,FALSE),MASTER_DATA_NORMALIZED!AY59)</f>
        <v>0</v>
      </c>
      <c r="AZ59" s="100" t="e">
        <f>IF(AND(MASTER_DATA_NORMALIZED!AZ59=0,AZ$22=$L$22),VLOOKUP(MASTER_DATA_PROCESSED!$C59,Backend!$Q$9:$T$52,3,FALSE),MASTER_DATA_NORMALIZED!AZ59)</f>
        <v>#N/A</v>
      </c>
      <c r="BA59" s="100">
        <f>IF(AND(MASTER_DATA_NORMALIZED!BA59=0,BA$22=$L$22),VLOOKUP(MASTER_DATA_PROCESSED!$C59,Backend!$Q$9:$T$52,3,FALSE),MASTER_DATA_NORMALIZED!BA59)</f>
        <v>0</v>
      </c>
      <c r="BB59" s="100">
        <f>IF(AND(MASTER_DATA_NORMALIZED!BB59=0,BB$22=$L$22),VLOOKUP(MASTER_DATA_PROCESSED!$C59,Backend!$Q$9:$T$52,3,FALSE),MASTER_DATA_NORMALIZED!BB59)</f>
        <v>0</v>
      </c>
      <c r="BC59" s="100">
        <f>IF(AND(MASTER_DATA_NORMALIZED!BC59=0,BC$22=$L$22),VLOOKUP(MASTER_DATA_PROCESSED!$C59,Backend!$Q$9:$T$52,3,FALSE),MASTER_DATA_NORMALIZED!BC59)</f>
        <v>0</v>
      </c>
      <c r="BD59" s="100" t="e">
        <f>IF(AND(MASTER_DATA_NORMALIZED!BD59=0,BD$22=$L$22),VLOOKUP(MASTER_DATA_PROCESSED!$C59,Backend!$Q$9:$T$52,3,FALSE),MASTER_DATA_NORMALIZED!BD59)</f>
        <v>#N/A</v>
      </c>
      <c r="BE59" s="100">
        <f>IF(AND(MASTER_DATA_NORMALIZED!BE59=0,BE$22=$L$22),VLOOKUP(MASTER_DATA_PROCESSED!$C59,Backend!$Q$9:$T$52,3,FALSE),MASTER_DATA_NORMALIZED!BE59)</f>
        <v>0</v>
      </c>
      <c r="BF59" s="100">
        <f>IF(AND(MASTER_DATA_NORMALIZED!BF59=0,BF$22=$L$22),VLOOKUP(MASTER_DATA_PROCESSED!$C59,Backend!$Q$9:$T$52,3,FALSE),MASTER_DATA_NORMALIZED!BF59)</f>
        <v>0</v>
      </c>
      <c r="BG59" s="100">
        <f>IF(AND(MASTER_DATA_NORMALIZED!BG59=0,BG$22=$L$22),VLOOKUP(MASTER_DATA_PROCESSED!$C59,Backend!$Q$9:$T$52,3,FALSE),MASTER_DATA_NORMALIZED!BG59)</f>
        <v>0</v>
      </c>
      <c r="BH59" s="100" t="e">
        <f>IF(AND(MASTER_DATA_NORMALIZED!BH59=0,BH$22=$L$22),VLOOKUP(MASTER_DATA_PROCESSED!$C59,Backend!$Q$9:$T$52,3,FALSE),MASTER_DATA_NORMALIZED!BH59)</f>
        <v>#N/A</v>
      </c>
      <c r="BI59" s="100">
        <f>IF(AND(MASTER_DATA_NORMALIZED!BI59=0,BI$22=$L$22),VLOOKUP(MASTER_DATA_PROCESSED!$C59,Backend!$Q$9:$T$52,3,FALSE),MASTER_DATA_NORMALIZED!BI59)</f>
        <v>0</v>
      </c>
      <c r="BJ59" s="100">
        <f>IF(AND(MASTER_DATA_NORMALIZED!BJ59=0,BJ$22=$L$22),VLOOKUP(MASTER_DATA_PROCESSED!$C59,Backend!$Q$9:$T$52,3,FALSE),MASTER_DATA_NORMALIZED!BJ59)</f>
        <v>0</v>
      </c>
      <c r="BK59" s="100">
        <f>IF(AND(MASTER_DATA_NORMALIZED!BK59=0,BK$22=$L$22),VLOOKUP(MASTER_DATA_PROCESSED!$C59,Backend!$Q$9:$T$52,3,FALSE),MASTER_DATA_NORMALIZED!BK59)</f>
        <v>0</v>
      </c>
      <c r="BL59" s="100" t="e">
        <f>IF(AND(MASTER_DATA_NORMALIZED!BL59=0,BL$22=$L$22),VLOOKUP(MASTER_DATA_PROCESSED!$C59,Backend!$Q$9:$T$52,3,FALSE),MASTER_DATA_NORMALIZED!BL59)</f>
        <v>#N/A</v>
      </c>
      <c r="BM59" s="100">
        <f>IF(AND(MASTER_DATA_NORMALIZED!BM59=0,BM$22=$L$22),VLOOKUP(MASTER_DATA_PROCESSED!$C59,Backend!$Q$9:$T$52,3,FALSE),MASTER_DATA_NORMALIZED!BM59)</f>
        <v>0</v>
      </c>
      <c r="BN59" s="100">
        <f>IF(AND(MASTER_DATA_NORMALIZED!BN59=0,BN$22=$L$22),VLOOKUP(MASTER_DATA_PROCESSED!$C59,Backend!$Q$9:$T$52,3,FALSE),MASTER_DATA_NORMALIZED!BN59)</f>
        <v>0</v>
      </c>
      <c r="BO59" s="100">
        <f>IF(AND(MASTER_DATA_NORMALIZED!BO59=0,BO$22=$L$22),VLOOKUP(MASTER_DATA_PROCESSED!$C59,Backend!$Q$9:$T$52,3,FALSE),MASTER_DATA_NORMALIZED!BO59)</f>
        <v>0</v>
      </c>
      <c r="BP59" s="100" t="e">
        <f>IF(AND(MASTER_DATA_NORMALIZED!BP59=0,BP$22=$L$22),VLOOKUP(MASTER_DATA_PROCESSED!$C59,Backend!$Q$9:$T$52,3,FALSE),MASTER_DATA_NORMALIZED!BP59)</f>
        <v>#N/A</v>
      </c>
      <c r="BQ59" s="100">
        <f>IF(AND(MASTER_DATA_NORMALIZED!BQ59=0,BQ$22=$L$22),VLOOKUP(MASTER_DATA_PROCESSED!$C59,Backend!$Q$9:$T$52,3,FALSE),MASTER_DATA_NORMALIZED!BQ59)</f>
        <v>0</v>
      </c>
      <c r="BR59" s="100">
        <f>IF(AND(MASTER_DATA_NORMALIZED!BR59=0,BR$22=$L$22),VLOOKUP(MASTER_DATA_PROCESSED!$C59,Backend!$Q$9:$T$52,3,FALSE),MASTER_DATA_NORMALIZED!BR59)</f>
        <v>0</v>
      </c>
      <c r="BS59" s="100">
        <f>IF(AND(MASTER_DATA_NORMALIZED!BS59=0,BS$22=$L$22),VLOOKUP(MASTER_DATA_PROCESSED!$C59,Backend!$Q$9:$T$52,3,FALSE),MASTER_DATA_NORMALIZED!BS59)</f>
        <v>0</v>
      </c>
      <c r="BT59" s="100" t="e">
        <f>IF(AND(MASTER_DATA_NORMALIZED!BT59=0,BT$22=$L$22),VLOOKUP(MASTER_DATA_PROCESSED!$C59,Backend!$Q$9:$T$52,3,FALSE),MASTER_DATA_NORMALIZED!BT59)</f>
        <v>#N/A</v>
      </c>
      <c r="BU59" s="100">
        <f>IF(AND(MASTER_DATA_NORMALIZED!BU59=0,BU$22=$L$22),VLOOKUP(MASTER_DATA_PROCESSED!$C59,Backend!$Q$9:$T$52,3,FALSE),MASTER_DATA_NORMALIZED!BU59)</f>
        <v>0</v>
      </c>
      <c r="BV59" s="100">
        <f>IF(AND(MASTER_DATA_NORMALIZED!BV59=0,BV$22=$L$22),VLOOKUP(MASTER_DATA_PROCESSED!$C59,Backend!$Q$9:$T$52,3,FALSE),MASTER_DATA_NORMALIZED!BV59)</f>
        <v>0</v>
      </c>
      <c r="BW59" s="100">
        <f>IF(AND(MASTER_DATA_NORMALIZED!BW59=0,BW$22=$L$22),VLOOKUP(MASTER_DATA_PROCESSED!$C59,Backend!$Q$9:$T$52,3,FALSE),MASTER_DATA_NORMALIZED!BW59)</f>
        <v>0</v>
      </c>
      <c r="BX59" s="100" t="e">
        <f>IF(AND(MASTER_DATA_NORMALIZED!BX59=0,BX$22=$L$22),VLOOKUP(MASTER_DATA_PROCESSED!$C59,Backend!$Q$9:$T$52,3,FALSE),MASTER_DATA_NORMALIZED!BX59)</f>
        <v>#N/A</v>
      </c>
      <c r="BY59" s="100">
        <f>IF(AND(MASTER_DATA_NORMALIZED!BY59=0,BY$22=$L$22),VLOOKUP(MASTER_DATA_PROCESSED!$C59,Backend!$Q$9:$T$52,3,FALSE),MASTER_DATA_NORMALIZED!BY59)</f>
        <v>0</v>
      </c>
      <c r="BZ59" s="100">
        <f>IF(AND(MASTER_DATA_NORMALIZED!BZ59=0,BZ$22=$L$22),VLOOKUP(MASTER_DATA_PROCESSED!$C59,Backend!$Q$9:$T$52,3,FALSE),MASTER_DATA_NORMALIZED!BZ59)</f>
        <v>0</v>
      </c>
      <c r="CA59" s="100">
        <f>IF(AND(MASTER_DATA_NORMALIZED!CA59=0,CA$22=$L$22),VLOOKUP(MASTER_DATA_PROCESSED!$C59,Backend!$Q$9:$T$52,3,FALSE),MASTER_DATA_NORMALIZED!CA59)</f>
        <v>0</v>
      </c>
      <c r="CB59" s="100" t="e">
        <f>IF(AND(MASTER_DATA_NORMALIZED!CB59=0,CB$22=$L$22),VLOOKUP(MASTER_DATA_PROCESSED!$C59,Backend!$Q$9:$T$52,3,FALSE),MASTER_DATA_NORMALIZED!CB59)</f>
        <v>#N/A</v>
      </c>
      <c r="CC59" s="100">
        <f>IF(AND(MASTER_DATA_NORMALIZED!CC59=0,CC$22=$L$22),VLOOKUP(MASTER_DATA_PROCESSED!$C59,Backend!$Q$9:$T$52,3,FALSE),MASTER_DATA_NORMALIZED!CC59)</f>
        <v>0</v>
      </c>
      <c r="CD59" s="100">
        <f>IF(AND(MASTER_DATA_NORMALIZED!CD59=0,CD$22=$L$22),VLOOKUP(MASTER_DATA_PROCESSED!$C59,Backend!$Q$9:$T$52,3,FALSE),MASTER_DATA_NORMALIZED!CD59)</f>
        <v>0</v>
      </c>
      <c r="CE59" s="100">
        <f>IF(AND(MASTER_DATA_NORMALIZED!CE59=0,CE$22=$L$22),VLOOKUP(MASTER_DATA_PROCESSED!$C59,Backend!$Q$9:$T$52,3,FALSE),MASTER_DATA_NORMALIZED!CE59)</f>
        <v>0</v>
      </c>
      <c r="CF59" s="100" t="e">
        <f>IF(AND(MASTER_DATA_NORMALIZED!CF59=0,CF$22=$L$22),VLOOKUP(MASTER_DATA_PROCESSED!$C59,Backend!$Q$9:$T$52,3,FALSE),MASTER_DATA_NORMALIZED!CF59)</f>
        <v>#N/A</v>
      </c>
      <c r="CG59" s="100">
        <f>IF(AND(MASTER_DATA_NORMALIZED!CG59=0,CG$22=$L$22),VLOOKUP(MASTER_DATA_PROCESSED!$C59,Backend!$Q$9:$T$52,3,FALSE),MASTER_DATA_NORMALIZED!CG59)</f>
        <v>0</v>
      </c>
      <c r="CH59" s="100">
        <f>IF(AND(MASTER_DATA_NORMALIZED!CH59=0,CH$22=$L$22),VLOOKUP(MASTER_DATA_PROCESSED!$C59,Backend!$Q$9:$T$52,3,FALSE),MASTER_DATA_NORMALIZED!CH59)</f>
        <v>0</v>
      </c>
      <c r="CI59" s="100">
        <f>IF(AND(MASTER_DATA_NORMALIZED!CI59=0,CI$22=$L$22),VLOOKUP(MASTER_DATA_PROCESSED!$C59,Backend!$Q$9:$T$52,3,FALSE),MASTER_DATA_NORMALIZED!CI59)</f>
        <v>0</v>
      </c>
      <c r="CJ59" s="100" t="e">
        <f>IF(AND(MASTER_DATA_NORMALIZED!CJ59=0,CJ$22=$L$22),VLOOKUP(MASTER_DATA_PROCESSED!$C59,Backend!$Q$9:$T$52,3,FALSE),MASTER_DATA_NORMALIZED!CJ59)</f>
        <v>#N/A</v>
      </c>
      <c r="CK59" s="100">
        <f>IF(AND(MASTER_DATA_NORMALIZED!CK59=0,CK$22=$L$22),VLOOKUP(MASTER_DATA_PROCESSED!$C59,Backend!$Q$9:$T$52,3,FALSE),MASTER_DATA_NORMALIZED!CK59)</f>
        <v>0</v>
      </c>
      <c r="CL59" s="100">
        <f>IF(AND(MASTER_DATA_NORMALIZED!CL59=0,CL$22=$L$22),VLOOKUP(MASTER_DATA_PROCESSED!$C59,Backend!$Q$9:$T$52,3,FALSE),MASTER_DATA_NORMALIZED!CL59)</f>
        <v>0</v>
      </c>
      <c r="CM59" s="100">
        <f>IF(AND(MASTER_DATA_NORMALIZED!CM59=0,CM$22=$L$22),VLOOKUP(MASTER_DATA_PROCESSED!$C59,Backend!$Q$9:$T$52,3,FALSE),MASTER_DATA_NORMALIZED!CM59)</f>
        <v>0</v>
      </c>
      <c r="CN59" s="100" t="e">
        <f>IF(AND(MASTER_DATA_NORMALIZED!CN59=0,CN$22=$L$22),VLOOKUP(MASTER_DATA_PROCESSED!$C59,Backend!$Q$9:$T$52,3,FALSE),MASTER_DATA_NORMALIZED!CN59)</f>
        <v>#N/A</v>
      </c>
      <c r="CO59" s="100">
        <f>IF(AND(MASTER_DATA_NORMALIZED!CO59=0,CO$22=$L$22),VLOOKUP(MASTER_DATA_PROCESSED!$C59,Backend!$Q$9:$T$52,3,FALSE),MASTER_DATA_NORMALIZED!CO59)</f>
        <v>0</v>
      </c>
      <c r="CP59" s="100">
        <f>IF(AND(MASTER_DATA_NORMALIZED!CP59=0,CP$22=$L$22),VLOOKUP(MASTER_DATA_PROCESSED!$C59,Backend!$Q$9:$T$52,3,FALSE),MASTER_DATA_NORMALIZED!CP59)</f>
        <v>0</v>
      </c>
      <c r="CQ59" s="100">
        <f>IF(AND(MASTER_DATA_NORMALIZED!CQ59=0,CQ$22=$L$22),VLOOKUP(MASTER_DATA_PROCESSED!$C59,Backend!$Q$9:$T$52,3,FALSE),MASTER_DATA_NORMALIZED!CQ59)</f>
        <v>0</v>
      </c>
      <c r="CR59" s="100" t="e">
        <f>IF(AND(MASTER_DATA_NORMALIZED!CR59=0,CR$22=$L$22),VLOOKUP(MASTER_DATA_PROCESSED!$C59,Backend!$Q$9:$T$52,3,FALSE),MASTER_DATA_NORMALIZED!CR59)</f>
        <v>#N/A</v>
      </c>
      <c r="CS59" s="100">
        <f>IF(AND(MASTER_DATA_NORMALIZED!CS59=0,CS$22=$L$22),VLOOKUP(MASTER_DATA_PROCESSED!$C59,Backend!$Q$9:$T$52,3,FALSE),MASTER_DATA_NORMALIZED!CS59)</f>
        <v>0</v>
      </c>
      <c r="CT59" s="100">
        <f>IF(AND(MASTER_DATA_NORMALIZED!CT59=0,CT$22=$L$22),VLOOKUP(MASTER_DATA_PROCESSED!$C59,Backend!$Q$9:$T$52,3,FALSE),MASTER_DATA_NORMALIZED!CT59)</f>
        <v>0</v>
      </c>
      <c r="CU59" s="100">
        <f>IF(AND(MASTER_DATA_NORMALIZED!CU59=0,CU$22=$L$22),VLOOKUP(MASTER_DATA_PROCESSED!$C59,Backend!$Q$9:$T$52,3,FALSE),MASTER_DATA_NORMALIZED!CU59)</f>
        <v>0</v>
      </c>
      <c r="CV59" s="100" t="e">
        <f>IF(AND(MASTER_DATA_NORMALIZED!CV59=0,CV$22=$L$22),VLOOKUP(MASTER_DATA_PROCESSED!$C59,Backend!$Q$9:$T$52,3,FALSE),MASTER_DATA_NORMALIZED!CV59)</f>
        <v>#N/A</v>
      </c>
      <c r="CW59" s="100">
        <f>IF(AND(MASTER_DATA_NORMALIZED!CW59=0,CW$22=$L$22),VLOOKUP(MASTER_DATA_PROCESSED!$C59,Backend!$Q$9:$T$52,3,FALSE),MASTER_DATA_NORMALIZED!CW59)</f>
        <v>0</v>
      </c>
      <c r="CX59" s="100">
        <f>IF(AND(MASTER_DATA_NORMALIZED!CX59=0,CX$22=$L$22),VLOOKUP(MASTER_DATA_PROCESSED!$C59,Backend!$Q$9:$T$52,3,FALSE),MASTER_DATA_NORMALIZED!CX59)</f>
        <v>0</v>
      </c>
      <c r="CY59" s="100">
        <f>IF(AND(MASTER_DATA_NORMALIZED!CY59=0,CY$22=$L$22),VLOOKUP(MASTER_DATA_PROCESSED!$C59,Backend!$Q$9:$T$52,3,FALSE),MASTER_DATA_NORMALIZED!CY59)</f>
        <v>0</v>
      </c>
      <c r="CZ59" s="100" t="e">
        <f>IF(AND(MASTER_DATA_NORMALIZED!CZ59=0,CZ$22=$L$22),VLOOKUP(MASTER_DATA_PROCESSED!$C59,Backend!$Q$9:$T$52,3,FALSE),MASTER_DATA_NORMALIZED!CZ59)</f>
        <v>#N/A</v>
      </c>
      <c r="DA59" s="100" t="e">
        <f>IF(AND(MASTER_DATA_NORMALIZED!DA59=0,DA$22=$L$22),VLOOKUP(MASTER_DATA_PROCESSED!$C59,Backend!$Q$9:$T$52,3,FALSE),MASTER_DATA_NORMALIZED!DA59)</f>
        <v>#DIV/0!</v>
      </c>
      <c r="DB59" s="100" t="e">
        <f>IF(AND(MASTER_DATA_NORMALIZED!DB59=0,DB$22=$L$22),VLOOKUP(MASTER_DATA_PROCESSED!$C59,Backend!$Q$9:$T$52,3,FALSE),MASTER_DATA_NORMALIZED!DB59)</f>
        <v>#DIV/0!</v>
      </c>
      <c r="DC59" s="100" t="e">
        <f>IF(AND(MASTER_DATA_NORMALIZED!DC59=0,DC$22=$L$22),VLOOKUP(MASTER_DATA_PROCESSED!$C59,Backend!$Q$9:$T$52,3,FALSE),MASTER_DATA_NORMALIZED!DC59)</f>
        <v>#DIV/0!</v>
      </c>
      <c r="DD59" s="100" t="e">
        <f>IF(AND(MASTER_DATA_NORMALIZED!DD59=0,DD$22=$L$22),VLOOKUP(MASTER_DATA_PROCESSED!$C59,Backend!$Q$9:$T$52,3,FALSE),MASTER_DATA_NORMALIZED!DD59)</f>
        <v>#N/A</v>
      </c>
      <c r="DE59" s="100">
        <f>IF(AND(MASTER_DATA_NORMALIZED!DE59=0,DE$22=$L$22),VLOOKUP(MASTER_DATA_PROCESSED!$C59,Backend!$Q$9:$T$52,3,FALSE),MASTER_DATA_NORMALIZED!DE59)</f>
        <v>0</v>
      </c>
      <c r="DF59" s="100">
        <f>IF(AND(MASTER_DATA_NORMALIZED!DF59=0,DF$22=$L$22),VLOOKUP(MASTER_DATA_PROCESSED!$C59,Backend!$Q$9:$T$52,3,FALSE),MASTER_DATA_NORMALIZED!DF59)</f>
        <v>0</v>
      </c>
      <c r="DG59" s="100">
        <f>IF(AND(MASTER_DATA_NORMALIZED!DG59=0,DG$22=$L$22),VLOOKUP(MASTER_DATA_PROCESSED!$C59,Backend!$Q$9:$T$52,3,FALSE),MASTER_DATA_NORMALIZED!DG59)</f>
        <v>0</v>
      </c>
      <c r="DH59" s="100" t="e">
        <f>IF(AND(MASTER_DATA_NORMALIZED!DH59=0,DH$22=$L$22),VLOOKUP(MASTER_DATA_PROCESSED!$C59,Backend!$Q$9:$T$52,3,FALSE),MASTER_DATA_NORMALIZED!DH59)</f>
        <v>#N/A</v>
      </c>
      <c r="DI59" s="100">
        <f>IF(AND(MASTER_DATA_NORMALIZED!DI59=0,DI$22=$L$22),VLOOKUP(MASTER_DATA_PROCESSED!$C59,Backend!$Q$9:$T$52,3,FALSE),MASTER_DATA_NORMALIZED!DI59)</f>
        <v>0</v>
      </c>
      <c r="DJ59" s="100">
        <f>IF(AND(MASTER_DATA_NORMALIZED!DJ59=0,DJ$22=$L$22),VLOOKUP(MASTER_DATA_PROCESSED!$C59,Backend!$Q$9:$T$52,3,FALSE),MASTER_DATA_NORMALIZED!DJ59)</f>
        <v>0</v>
      </c>
      <c r="DK59" s="100">
        <f>IF(AND(MASTER_DATA_NORMALIZED!DK59=0,DK$22=$L$22),VLOOKUP(MASTER_DATA_PROCESSED!$C59,Backend!$Q$9:$T$52,3,FALSE),MASTER_DATA_NORMALIZED!DK59)</f>
        <v>0</v>
      </c>
      <c r="DL59" s="100" t="e">
        <f>IF(AND(MASTER_DATA_NORMALIZED!DL59=0,DL$22=$L$22),VLOOKUP(MASTER_DATA_PROCESSED!$C59,Backend!$Q$9:$T$52,3,FALSE),MASTER_DATA_NORMALIZED!DL59)</f>
        <v>#N/A</v>
      </c>
      <c r="DM59" s="100">
        <f>IF(AND(MASTER_DATA_NORMALIZED!DM59=0,DM$22=$L$22),VLOOKUP(MASTER_DATA_PROCESSED!$C59,Backend!$Q$9:$T$52,3,FALSE),MASTER_DATA_NORMALIZED!DM59)</f>
        <v>0</v>
      </c>
      <c r="DN59" s="100">
        <f>IF(AND(MASTER_DATA_NORMALIZED!DN59=0,DN$22=$L$22),VLOOKUP(MASTER_DATA_PROCESSED!$C59,Backend!$Q$9:$T$52,3,FALSE),MASTER_DATA_NORMALIZED!DN59)</f>
        <v>0</v>
      </c>
      <c r="DO59" s="100">
        <f>IF(AND(MASTER_DATA_NORMALIZED!DO59=0,DO$22=$L$22),VLOOKUP(MASTER_DATA_PROCESSED!$C59,Backend!$Q$9:$T$52,3,FALSE),MASTER_DATA_NORMALIZED!DO59)</f>
        <v>0</v>
      </c>
      <c r="DP59" s="100" t="e">
        <f>IF(AND(MASTER_DATA_NORMALIZED!DP59=0,DP$22=$L$22),VLOOKUP(MASTER_DATA_PROCESSED!$C59,Backend!$Q$9:$T$52,3,FALSE),MASTER_DATA_NORMALIZED!DP59)</f>
        <v>#N/A</v>
      </c>
      <c r="DQ59" s="100">
        <f>IF(AND(MASTER_DATA_NORMALIZED!DQ59=0,DQ$22=$L$22),VLOOKUP(MASTER_DATA_PROCESSED!$C59,Backend!$Q$9:$T$52,3,FALSE),MASTER_DATA_NORMALIZED!DQ59)</f>
        <v>0</v>
      </c>
      <c r="DR59" s="100">
        <f>IF(AND(MASTER_DATA_NORMALIZED!DR59=0,DR$22=$L$22),VLOOKUP(MASTER_DATA_PROCESSED!$C59,Backend!$Q$9:$T$52,3,FALSE),MASTER_DATA_NORMALIZED!DR59)</f>
        <v>0</v>
      </c>
      <c r="DS59" s="100">
        <f>IF(AND(MASTER_DATA_NORMALIZED!DS59=0,DS$22=$L$22),VLOOKUP(MASTER_DATA_PROCESSED!$C59,Backend!$Q$9:$T$52,3,FALSE),MASTER_DATA_NORMALIZED!DS59)</f>
        <v>0</v>
      </c>
      <c r="DT59" s="100" t="e">
        <f>IF(AND(MASTER_DATA_NORMALIZED!DT59=0,DT$22=$L$22),VLOOKUP(MASTER_DATA_PROCESSED!$C59,Backend!$Q$9:$T$52,3,FALSE),MASTER_DATA_NORMALIZED!DT59)</f>
        <v>#N/A</v>
      </c>
      <c r="DU59" s="100">
        <f>IF(AND(MASTER_DATA_NORMALIZED!DU59=0,DU$22=$L$22),VLOOKUP(MASTER_DATA_PROCESSED!$C59,Backend!$Q$9:$T$52,3,FALSE),MASTER_DATA_NORMALIZED!DU59)</f>
        <v>0</v>
      </c>
      <c r="DV59" s="100">
        <f>IF(AND(MASTER_DATA_NORMALIZED!DV59=0,DV$22=$L$22),VLOOKUP(MASTER_DATA_PROCESSED!$C59,Backend!$Q$9:$T$52,3,FALSE),MASTER_DATA_NORMALIZED!DV59)</f>
        <v>0</v>
      </c>
      <c r="DW59" s="100">
        <f>IF(AND(MASTER_DATA_NORMALIZED!DW59=0,DW$22=$L$22),VLOOKUP(MASTER_DATA_PROCESSED!$C59,Backend!$Q$9:$T$52,3,FALSE),MASTER_DATA_NORMALIZED!DW59)</f>
        <v>0</v>
      </c>
      <c r="DX59" s="100" t="e">
        <f>IF(AND(MASTER_DATA_NORMALIZED!DX59=0,DX$22=$L$22),VLOOKUP(MASTER_DATA_PROCESSED!$C59,Backend!$Q$9:$T$52,3,FALSE),MASTER_DATA_NORMALIZED!DX59)</f>
        <v>#N/A</v>
      </c>
      <c r="DY59" s="100">
        <f>IF(AND(MASTER_DATA_NORMALIZED!DY59=0,DY$22=$L$22),VLOOKUP(MASTER_DATA_PROCESSED!$C59,Backend!$Q$9:$T$52,3,FALSE),MASTER_DATA_NORMALIZED!DY59)</f>
        <v>0</v>
      </c>
      <c r="DZ59" s="100">
        <f>IF(AND(MASTER_DATA_NORMALIZED!DZ59=0,DZ$22=$L$22),VLOOKUP(MASTER_DATA_PROCESSED!$C59,Backend!$Q$9:$T$52,3,FALSE),MASTER_DATA_NORMALIZED!DZ59)</f>
        <v>0</v>
      </c>
      <c r="EA59" s="100">
        <f>IF(AND(MASTER_DATA_NORMALIZED!EA59=0,EA$22=$L$22),VLOOKUP(MASTER_DATA_PROCESSED!$C59,Backend!$Q$9:$T$52,3,FALSE),MASTER_DATA_NORMALIZED!EA59)</f>
        <v>0</v>
      </c>
      <c r="EB59" s="100" t="e">
        <f>IF(AND(MASTER_DATA_NORMALIZED!EB59=0,EB$22=$L$22),VLOOKUP(MASTER_DATA_PROCESSED!$C59,Backend!$Q$9:$T$52,3,FALSE),MASTER_DATA_NORMALIZED!EB59)</f>
        <v>#N/A</v>
      </c>
      <c r="EC59" s="100" t="e">
        <f>IF(AND(MASTER_DATA_NORMALIZED!EC59=0,EC$22=$L$22),VLOOKUP(MASTER_DATA_PROCESSED!$C59,Backend!$Q$9:$T$52,3,FALSE),MASTER_DATA_NORMALIZED!EC59)</f>
        <v>#DIV/0!</v>
      </c>
      <c r="ED59" s="100" t="e">
        <f>IF(AND(MASTER_DATA_NORMALIZED!ED59=0,ED$22=$L$22),VLOOKUP(MASTER_DATA_PROCESSED!$C59,Backend!$Q$9:$T$52,3,FALSE),MASTER_DATA_NORMALIZED!ED59)</f>
        <v>#DIV/0!</v>
      </c>
      <c r="EE59" s="100" t="e">
        <f>IF(AND(MASTER_DATA_NORMALIZED!EE59=0,EE$22=$L$22),VLOOKUP(MASTER_DATA_PROCESSED!$C59,Backend!$Q$9:$T$52,3,FALSE),MASTER_DATA_NORMALIZED!EE59)</f>
        <v>#DIV/0!</v>
      </c>
      <c r="EF59" s="100" t="e">
        <f>IF(AND(MASTER_DATA_NORMALIZED!EF59=0,EF$22=$L$22),VLOOKUP(MASTER_DATA_PROCESSED!$C59,Backend!$Q$9:$T$52,3,FALSE),MASTER_DATA_NORMALIZED!EF59)</f>
        <v>#VALUE!</v>
      </c>
      <c r="EG59" s="100">
        <f>IF(AND(MASTER_DATA_NORMALIZED!EG59=0,EG$22=$L$22),VLOOKUP(MASTER_DATA_PROCESSED!$C59,Backend!$Q$9:$T$52,3,FALSE),MASTER_DATA_NORMALIZED!EG59)</f>
        <v>0</v>
      </c>
      <c r="EH59" s="100">
        <f>IF(AND(MASTER_DATA_NORMALIZED!EH59=0,EH$22=$L$22),VLOOKUP(MASTER_DATA_PROCESSED!$C59,Backend!$Q$9:$T$52,3,FALSE),MASTER_DATA_NORMALIZED!EH59)</f>
        <v>0</v>
      </c>
      <c r="EI59" s="100">
        <f>IF(AND(MASTER_DATA_NORMALIZED!EI59=0,EI$22=$L$22),VLOOKUP(MASTER_DATA_PROCESSED!$C59,Backend!$Q$9:$T$52,3,FALSE),MASTER_DATA_NORMALIZED!EI59)</f>
        <v>0</v>
      </c>
      <c r="EJ59" s="100" t="e">
        <f>IF(AND(MASTER_DATA_NORMALIZED!EJ59=0,EJ$22=$L$22),VLOOKUP(MASTER_DATA_PROCESSED!$C59,Backend!$Q$9:$T$52,3,FALSE),MASTER_DATA_NORMALIZED!EJ59)</f>
        <v>#N/A</v>
      </c>
      <c r="EK59" s="100">
        <f>IF(AND(MASTER_DATA_NORMALIZED!EK59=0,EK$22=$L$22),VLOOKUP(MASTER_DATA_PROCESSED!$C59,Backend!$Q$9:$T$52,3,FALSE),MASTER_DATA_NORMALIZED!EK59)</f>
        <v>0</v>
      </c>
      <c r="EL59" s="100">
        <f>IF(AND(MASTER_DATA_NORMALIZED!EL59=0,EL$22=$L$22),VLOOKUP(MASTER_DATA_PROCESSED!$C59,Backend!$Q$9:$T$52,3,FALSE),MASTER_DATA_NORMALIZED!EL59)</f>
        <v>0</v>
      </c>
      <c r="EM59" s="100">
        <f>IF(AND(MASTER_DATA_NORMALIZED!EM59=0,EM$22=$L$22),VLOOKUP(MASTER_DATA_PROCESSED!$C59,Backend!$Q$9:$T$52,3,FALSE),MASTER_DATA_NORMALIZED!EM59)</f>
        <v>0</v>
      </c>
      <c r="EN59" s="100" t="e">
        <f>IF(AND(MASTER_DATA_NORMALIZED!EN59=0,EN$22=$L$22),VLOOKUP(MASTER_DATA_PROCESSED!$C59,Backend!$Q$9:$T$52,3,FALSE),MASTER_DATA_NORMALIZED!EN59)</f>
        <v>#N/A</v>
      </c>
      <c r="EO59" s="100">
        <f>IF(AND(MASTER_DATA_NORMALIZED!EO59=0,EO$22=$L$22),VLOOKUP(MASTER_DATA_PROCESSED!$C59,Backend!$Q$9:$T$52,3,FALSE),MASTER_DATA_NORMALIZED!EO59)</f>
        <v>0</v>
      </c>
      <c r="EP59" s="100">
        <f>IF(AND(MASTER_DATA_NORMALIZED!EP59=0,EP$22=$L$22),VLOOKUP(MASTER_DATA_PROCESSED!$C59,Backend!$Q$9:$T$52,3,FALSE),MASTER_DATA_NORMALIZED!EP59)</f>
        <v>0</v>
      </c>
      <c r="EQ59" s="100">
        <f>IF(AND(MASTER_DATA_NORMALIZED!EQ59=0,EQ$22=$L$22),VLOOKUP(MASTER_DATA_PROCESSED!$C59,Backend!$Q$9:$T$52,3,FALSE),MASTER_DATA_NORMALIZED!EQ59)</f>
        <v>0</v>
      </c>
      <c r="ER59" s="100" t="e">
        <f>IF(AND(MASTER_DATA_NORMALIZED!ER59=0,ER$22=$L$22),VLOOKUP(MASTER_DATA_PROCESSED!$C59,Backend!$Q$9:$T$52,3,FALSE),MASTER_DATA_NORMALIZED!ER59)</f>
        <v>#N/A</v>
      </c>
      <c r="ES59" s="100">
        <f>IF(AND(MASTER_DATA_NORMALIZED!ES59=0,ES$22=$L$22),VLOOKUP(MASTER_DATA_PROCESSED!$C59,Backend!$Q$9:$T$52,3,FALSE),MASTER_DATA_NORMALIZED!ES59)</f>
        <v>0</v>
      </c>
      <c r="ET59" s="100">
        <f>IF(AND(MASTER_DATA_NORMALIZED!ET59=0,ET$22=$L$22),VLOOKUP(MASTER_DATA_PROCESSED!$C59,Backend!$Q$9:$T$52,3,FALSE),MASTER_DATA_NORMALIZED!ET59)</f>
        <v>0</v>
      </c>
      <c r="EU59" s="100">
        <f>IF(AND(MASTER_DATA_NORMALIZED!EU59=0,EU$22=$L$22),VLOOKUP(MASTER_DATA_PROCESSED!$C59,Backend!$Q$9:$T$52,3,FALSE),MASTER_DATA_NORMALIZED!EU59)</f>
        <v>0</v>
      </c>
      <c r="EV59" s="100" t="e">
        <f>IF(AND(MASTER_DATA_NORMALIZED!EV59=0,EV$22=$L$22),VLOOKUP(MASTER_DATA_PROCESSED!$C59,Backend!$Q$9:$T$52,3,FALSE),MASTER_DATA_NORMALIZED!EV59)</f>
        <v>#N/A</v>
      </c>
      <c r="EW59" s="100">
        <f>IF(AND(MASTER_DATA_NORMALIZED!EW59=0,EW$22=$L$22),VLOOKUP(MASTER_DATA_PROCESSED!$C59,Backend!$Q$9:$T$52,3,FALSE),MASTER_DATA_NORMALIZED!EW59)</f>
        <v>0</v>
      </c>
      <c r="EX59" s="100">
        <f>IF(AND(MASTER_DATA_NORMALIZED!EX59=0,EX$22=$L$22),VLOOKUP(MASTER_DATA_PROCESSED!$C59,Backend!$Q$9:$T$52,3,FALSE),MASTER_DATA_NORMALIZED!EX59)</f>
        <v>0</v>
      </c>
      <c r="EY59" s="100">
        <f>IF(AND(MASTER_DATA_NORMALIZED!EY59=0,EY$22=$L$22),VLOOKUP(MASTER_DATA_PROCESSED!$C59,Backend!$Q$9:$T$52,3,FALSE),MASTER_DATA_NORMALIZED!EY59)</f>
        <v>0</v>
      </c>
      <c r="EZ59" s="100" t="e">
        <f>IF(AND(MASTER_DATA_NORMALIZED!EZ59=0,EZ$22=$L$22),VLOOKUP(MASTER_DATA_PROCESSED!$C59,Backend!$Q$9:$T$52,3,FALSE),MASTER_DATA_NORMALIZED!EZ59)</f>
        <v>#N/A</v>
      </c>
      <c r="FA59" s="100">
        <f>IF(AND(MASTER_DATA_NORMALIZED!FA59=0,FA$22=$L$22),VLOOKUP(MASTER_DATA_PROCESSED!$C59,Backend!$Q$9:$T$52,3,FALSE),MASTER_DATA_NORMALIZED!FA59)</f>
        <v>0</v>
      </c>
      <c r="FB59" s="100">
        <f>IF(AND(MASTER_DATA_NORMALIZED!FB59=0,FB$22=$L$22),VLOOKUP(MASTER_DATA_PROCESSED!$C59,Backend!$Q$9:$T$52,3,FALSE),MASTER_DATA_NORMALIZED!FB59)</f>
        <v>0</v>
      </c>
      <c r="FC59" s="100">
        <f>IF(AND(MASTER_DATA_NORMALIZED!FC59=0,FC$22=$L$22),VLOOKUP(MASTER_DATA_PROCESSED!$C59,Backend!$Q$9:$T$52,3,FALSE),MASTER_DATA_NORMALIZED!FC59)</f>
        <v>0</v>
      </c>
      <c r="FD59" s="100" t="e">
        <f>IF(AND(MASTER_DATA_NORMALIZED!FD59=0,FD$22=$L$22),VLOOKUP(MASTER_DATA_PROCESSED!$C59,Backend!$Q$9:$T$52,3,FALSE),MASTER_DATA_NORMALIZED!FD59)</f>
        <v>#N/A</v>
      </c>
      <c r="FE59" s="100">
        <f>IF(AND(MASTER_DATA_NORMALIZED!FE59=0,FE$22=$L$22),VLOOKUP(MASTER_DATA_PROCESSED!$C59,Backend!$Q$9:$T$52,3,FALSE),MASTER_DATA_NORMALIZED!FE59)</f>
        <v>0</v>
      </c>
      <c r="FF59" s="100">
        <f>IF(AND(MASTER_DATA_NORMALIZED!FF59=0,FF$22=$L$22),VLOOKUP(MASTER_DATA_PROCESSED!$C59,Backend!$Q$9:$T$52,3,FALSE),MASTER_DATA_NORMALIZED!FF59)</f>
        <v>0</v>
      </c>
      <c r="FG59" s="100">
        <f>IF(AND(MASTER_DATA_NORMALIZED!FG59=0,FG$22=$L$22),VLOOKUP(MASTER_DATA_PROCESSED!$C59,Backend!$Q$9:$T$52,3,FALSE),MASTER_DATA_NORMALIZED!FG59)</f>
        <v>0</v>
      </c>
      <c r="FH59" s="100" t="e">
        <f>IF(AND(MASTER_DATA_NORMALIZED!FH59=0,FH$22=$L$22),VLOOKUP(MASTER_DATA_PROCESSED!$C59,Backend!$Q$9:$T$52,3,FALSE),MASTER_DATA_NORMALIZED!FH59)</f>
        <v>#N/A</v>
      </c>
      <c r="FI59" s="100">
        <f>IF(AND(MASTER_DATA_NORMALIZED!FI59=0,FI$22=$L$22),VLOOKUP(MASTER_DATA_PROCESSED!$C59,Backend!$Q$9:$T$52,3,FALSE),MASTER_DATA_NORMALIZED!FI59)</f>
        <v>0</v>
      </c>
      <c r="FJ59" s="100">
        <f>IF(AND(MASTER_DATA_NORMALIZED!FJ59=0,FJ$22=$L$22),VLOOKUP(MASTER_DATA_PROCESSED!$C59,Backend!$Q$9:$T$52,3,FALSE),MASTER_DATA_NORMALIZED!FJ59)</f>
        <v>0</v>
      </c>
      <c r="FK59" s="100">
        <f>IF(AND(MASTER_DATA_NORMALIZED!FK59=0,FK$22=$L$22),VLOOKUP(MASTER_DATA_PROCESSED!$C59,Backend!$Q$9:$T$52,3,FALSE),MASTER_DATA_NORMALIZED!FK59)</f>
        <v>0</v>
      </c>
      <c r="FL59" s="100" t="e">
        <f>IF(AND(MASTER_DATA_NORMALIZED!FL59=0,FL$22=$L$22),VLOOKUP(MASTER_DATA_PROCESSED!$C59,Backend!$Q$9:$T$52,3,FALSE),MASTER_DATA_NORMALIZED!FL59)</f>
        <v>#N/A</v>
      </c>
      <c r="FM59" s="100">
        <f>IF(AND(MASTER_DATA_NORMALIZED!FM59=0,FM$22=$L$22),VLOOKUP(MASTER_DATA_PROCESSED!$C59,Backend!$Q$9:$T$52,3,FALSE),MASTER_DATA_NORMALIZED!FM59)</f>
        <v>0</v>
      </c>
      <c r="FN59" s="100">
        <f>IF(AND(MASTER_DATA_NORMALIZED!FN59=0,FN$22=$L$22),VLOOKUP(MASTER_DATA_PROCESSED!$C59,Backend!$Q$9:$T$52,3,FALSE),MASTER_DATA_NORMALIZED!FN59)</f>
        <v>0</v>
      </c>
      <c r="FO59" s="100">
        <f>IF(AND(MASTER_DATA_NORMALIZED!FO59=0,FO$22=$L$22),VLOOKUP(MASTER_DATA_PROCESSED!$C59,Backend!$Q$9:$T$52,3,FALSE),MASTER_DATA_NORMALIZED!FO59)</f>
        <v>0</v>
      </c>
      <c r="FP59" s="100" t="e">
        <f>IF(AND(MASTER_DATA_NORMALIZED!FP59=0,FP$22=$L$22),VLOOKUP(MASTER_DATA_PROCESSED!$C59,Backend!$Q$9:$T$52,3,FALSE),MASTER_DATA_NORMALIZED!FP59)</f>
        <v>#N/A</v>
      </c>
      <c r="FQ59" s="100">
        <f>IF(AND(MASTER_DATA_NORMALIZED!FQ59=0,FQ$22=$L$22),VLOOKUP(MASTER_DATA_PROCESSED!$C59,Backend!$Q$9:$T$52,3,FALSE),MASTER_DATA_NORMALIZED!FQ59)</f>
        <v>0</v>
      </c>
      <c r="FR59" s="100">
        <f>IF(AND(MASTER_DATA_NORMALIZED!FR59=0,FR$22=$L$22),VLOOKUP(MASTER_DATA_PROCESSED!$C59,Backend!$Q$9:$T$52,3,FALSE),MASTER_DATA_NORMALIZED!FR59)</f>
        <v>0</v>
      </c>
      <c r="FS59" s="100">
        <f>IF(AND(MASTER_DATA_NORMALIZED!FS59=0,FS$22=$L$22),VLOOKUP(MASTER_DATA_PROCESSED!$C59,Backend!$Q$9:$T$52,3,FALSE),MASTER_DATA_NORMALIZED!FS59)</f>
        <v>0</v>
      </c>
      <c r="FT59" s="100" t="e">
        <f>IF(AND(MASTER_DATA_NORMALIZED!FT59=0,FT$22=$L$22),VLOOKUP(MASTER_DATA_PROCESSED!$C59,Backend!$Q$9:$T$52,3,FALSE),MASTER_DATA_NORMALIZED!FT59)</f>
        <v>#N/A</v>
      </c>
      <c r="FU59" s="100">
        <f>IF(AND(MASTER_DATA_NORMALIZED!FU59=0,FU$22=$L$22),VLOOKUP(MASTER_DATA_PROCESSED!$C59,Backend!$Q$9:$T$52,3,FALSE),MASTER_DATA_NORMALIZED!FU59)</f>
        <v>0</v>
      </c>
      <c r="FV59" s="100">
        <f>IF(AND(MASTER_DATA_NORMALIZED!FV59=0,FV$22=$L$22),VLOOKUP(MASTER_DATA_PROCESSED!$C59,Backend!$Q$9:$T$52,3,FALSE),MASTER_DATA_NORMALIZED!FV59)</f>
        <v>0</v>
      </c>
      <c r="FW59" s="100">
        <f>IF(AND(MASTER_DATA_NORMALIZED!FW59=0,FW$22=$L$22),VLOOKUP(MASTER_DATA_PROCESSED!$C59,Backend!$Q$9:$T$52,3,FALSE),MASTER_DATA_NORMALIZED!FW59)</f>
        <v>0</v>
      </c>
      <c r="FX59" s="100" t="e">
        <f>IF(AND(MASTER_DATA_NORMALIZED!FX59=0,FX$22=$L$22),VLOOKUP(MASTER_DATA_PROCESSED!$C59,Backend!$Q$9:$T$52,3,FALSE),MASTER_DATA_NORMALIZED!FX59)</f>
        <v>#N/A</v>
      </c>
      <c r="FY59" s="100">
        <f>IF(AND(MASTER_DATA_NORMALIZED!FY59=0,FY$22=$L$22),VLOOKUP(MASTER_DATA_PROCESSED!$C59,Backend!$Q$9:$T$52,3,FALSE),MASTER_DATA_NORMALIZED!FY59)</f>
        <v>0</v>
      </c>
      <c r="FZ59" s="100">
        <f>IF(AND(MASTER_DATA_NORMALIZED!FZ59=0,FZ$22=$L$22),VLOOKUP(MASTER_DATA_PROCESSED!$C59,Backend!$Q$9:$T$52,3,FALSE),MASTER_DATA_NORMALIZED!FZ59)</f>
        <v>0</v>
      </c>
      <c r="GA59" s="100">
        <f>IF(AND(MASTER_DATA_NORMALIZED!GA59=0,GA$22=$L$22),VLOOKUP(MASTER_DATA_PROCESSED!$C59,Backend!$Q$9:$T$52,3,FALSE),MASTER_DATA_NORMALIZED!GA59)</f>
        <v>0</v>
      </c>
      <c r="GB59" s="100" t="e">
        <f>IF(AND(MASTER_DATA_NORMALIZED!GB59=0,GB$22=$L$22),VLOOKUP(MASTER_DATA_PROCESSED!$C59,Backend!$Q$9:$T$52,3,FALSE),MASTER_DATA_NORMALIZED!GB59)</f>
        <v>#N/A</v>
      </c>
      <c r="GC59" s="100">
        <f>IF(AND(MASTER_DATA_NORMALIZED!GC59=0,GC$22=$L$22),VLOOKUP(MASTER_DATA_PROCESSED!$C59,Backend!$Q$9:$T$52,3,FALSE),MASTER_DATA_NORMALIZED!GC59)</f>
        <v>0</v>
      </c>
      <c r="GD59" s="100">
        <f>IF(AND(MASTER_DATA_NORMALIZED!GD59=0,GD$22=$L$22),VLOOKUP(MASTER_DATA_PROCESSED!$C59,Backend!$Q$9:$T$52,3,FALSE),MASTER_DATA_NORMALIZED!GD59)</f>
        <v>0</v>
      </c>
      <c r="GE59" s="100">
        <f>IF(AND(MASTER_DATA_NORMALIZED!GE59=0,GE$22=$L$22),VLOOKUP(MASTER_DATA_PROCESSED!$C59,Backend!$Q$9:$T$52,3,FALSE),MASTER_DATA_NORMALIZED!GE59)</f>
        <v>0</v>
      </c>
      <c r="GF59" s="100" t="e">
        <f>IF(AND(MASTER_DATA_NORMALIZED!GF59=0,GF$22=$L$22),VLOOKUP(MASTER_DATA_PROCESSED!$C59,Backend!$Q$9:$T$52,3,FALSE),MASTER_DATA_NORMALIZED!GF59)</f>
        <v>#N/A</v>
      </c>
      <c r="GG59" s="100">
        <f>IF(AND(MASTER_DATA_NORMALIZED!GG59=0,GG$22=$L$22),VLOOKUP(MASTER_DATA_PROCESSED!$C59,Backend!$Q$9:$T$52,3,FALSE),MASTER_DATA_NORMALIZED!GG59)</f>
        <v>0</v>
      </c>
      <c r="GH59" s="100">
        <f>IF(AND(MASTER_DATA_NORMALIZED!GH59=0,GH$22=$L$22),VLOOKUP(MASTER_DATA_PROCESSED!$C59,Backend!$Q$9:$T$52,3,FALSE),MASTER_DATA_NORMALIZED!GH59)</f>
        <v>0</v>
      </c>
      <c r="GI59" s="100">
        <f>IF(AND(MASTER_DATA_NORMALIZED!GI59=0,GI$22=$L$22),VLOOKUP(MASTER_DATA_PROCESSED!$C59,Backend!$Q$9:$T$52,3,FALSE),MASTER_DATA_NORMALIZED!GI59)</f>
        <v>0</v>
      </c>
      <c r="GJ59" s="100" t="e">
        <f>IF(AND(MASTER_DATA_NORMALIZED!GJ59=0,GJ$22=$L$22),VLOOKUP(MASTER_DATA_PROCESSED!$C59,Backend!$Q$9:$T$52,3,FALSE),MASTER_DATA_NORMALIZED!GJ59)</f>
        <v>#N/A</v>
      </c>
      <c r="GK59" s="100">
        <f>IF(AND(MASTER_DATA_NORMALIZED!GK59=0,GK$22=$L$22),VLOOKUP(MASTER_DATA_PROCESSED!$C59,Backend!$Q$9:$T$52,3,FALSE),MASTER_DATA_NORMALIZED!GK59)</f>
        <v>0</v>
      </c>
      <c r="GL59" s="100">
        <f>IF(AND(MASTER_DATA_NORMALIZED!GL59=0,GL$22=$L$22),VLOOKUP(MASTER_DATA_PROCESSED!$C59,Backend!$Q$9:$T$52,3,FALSE),MASTER_DATA_NORMALIZED!GL59)</f>
        <v>0</v>
      </c>
      <c r="GM59" s="100">
        <f>IF(AND(MASTER_DATA_NORMALIZED!GM59=0,GM$22=$L$22),VLOOKUP(MASTER_DATA_PROCESSED!$C59,Backend!$Q$9:$T$52,3,FALSE),MASTER_DATA_NORMALIZED!GM59)</f>
        <v>0</v>
      </c>
      <c r="GN59" s="100" t="e">
        <f>IF(AND(MASTER_DATA_NORMALIZED!GN59=0,GN$22=$L$22),VLOOKUP(MASTER_DATA_PROCESSED!$C59,Backend!$Q$9:$T$52,3,FALSE),MASTER_DATA_NORMALIZED!GN59)</f>
        <v>#N/A</v>
      </c>
      <c r="GO59" s="100">
        <f>IF(AND(MASTER_DATA_NORMALIZED!GO59=0,GO$22=$L$22),VLOOKUP(MASTER_DATA_PROCESSED!$C59,Backend!$Q$9:$T$52,3,FALSE),MASTER_DATA_NORMALIZED!GO59)</f>
        <v>0</v>
      </c>
      <c r="GP59" s="100">
        <f>IF(AND(MASTER_DATA_NORMALIZED!GP59=0,GP$22=$L$22),VLOOKUP(MASTER_DATA_PROCESSED!$C59,Backend!$Q$9:$T$52,3,FALSE),MASTER_DATA_NORMALIZED!GP59)</f>
        <v>0</v>
      </c>
      <c r="GQ59" s="100">
        <f>IF(AND(MASTER_DATA_NORMALIZED!GQ59=0,GQ$22=$L$22),VLOOKUP(MASTER_DATA_PROCESSED!$C59,Backend!$Q$9:$T$52,3,FALSE),MASTER_DATA_NORMALIZED!GQ59)</f>
        <v>0</v>
      </c>
      <c r="GR59" s="100" t="e">
        <f>IF(AND(MASTER_DATA_NORMALIZED!GR59=0,GR$22=$L$22),VLOOKUP(MASTER_DATA_PROCESSED!$C59,Backend!$Q$9:$T$52,3,FALSE),MASTER_DATA_NORMALIZED!GR59)</f>
        <v>#N/A</v>
      </c>
      <c r="GS59" s="100">
        <f>IF(AND(MASTER_DATA_NORMALIZED!GS59=0,GS$22=$L$22),VLOOKUP(MASTER_DATA_PROCESSED!$C59,Backend!$Q$9:$T$52,3,FALSE),MASTER_DATA_NORMALIZED!GS59)</f>
        <v>0</v>
      </c>
      <c r="GT59" s="100">
        <f>IF(AND(MASTER_DATA_NORMALIZED!GT59=0,GT$22=$L$22),VLOOKUP(MASTER_DATA_PROCESSED!$C59,Backend!$Q$9:$T$52,3,FALSE),MASTER_DATA_NORMALIZED!GT59)</f>
        <v>0</v>
      </c>
      <c r="GU59" s="100">
        <f>IF(AND(MASTER_DATA_NORMALIZED!GU59=0,GU$22=$L$22),VLOOKUP(MASTER_DATA_PROCESSED!$C59,Backend!$Q$9:$T$52,3,FALSE),MASTER_DATA_NORMALIZED!GU59)</f>
        <v>0</v>
      </c>
      <c r="GV59" s="100" t="e">
        <f>IF(AND(MASTER_DATA_NORMALIZED!GV59=0,GV$22=$L$22),VLOOKUP(MASTER_DATA_PROCESSED!$C59,Backend!$Q$9:$T$52,3,FALSE),MASTER_DATA_NORMALIZED!GV59)</f>
        <v>#N/A</v>
      </c>
      <c r="GW59" s="100" t="e">
        <f>IF(AND(MASTER_DATA_NORMALIZED!GW59=0,GW$22=$L$22),VLOOKUP(MASTER_DATA_PROCESSED!$C59,Backend!$Q$9:$T$52,3,FALSE),MASTER_DATA_NORMALIZED!GW59)</f>
        <v>#REF!</v>
      </c>
      <c r="GX59" s="100" t="e">
        <f>IF(AND(MASTER_DATA_NORMALIZED!GX59=0,GX$22=$L$22),VLOOKUP(MASTER_DATA_PROCESSED!$C59,Backend!$Q$9:$T$52,3,FALSE),MASTER_DATA_NORMALIZED!GX59)</f>
        <v>#REF!</v>
      </c>
      <c r="GY59" s="100" t="e">
        <f>IF(AND(MASTER_DATA_NORMALIZED!GY59=0,GY$22=$L$22),VLOOKUP(MASTER_DATA_PROCESSED!$C59,Backend!$Q$9:$T$52,3,FALSE),MASTER_DATA_NORMALIZED!GY59)</f>
        <v>#REF!</v>
      </c>
    </row>
    <row r="60" spans="2:207" s="27" customFormat="1" ht="14.25" hidden="1" outlineLevel="2" x14ac:dyDescent="0.25">
      <c r="B60" s="26">
        <f t="shared" si="5"/>
        <v>20</v>
      </c>
      <c r="C60" s="55">
        <f t="shared" si="0"/>
        <v>215.4</v>
      </c>
      <c r="D60" s="82"/>
      <c r="E60" s="55"/>
      <c r="F60" s="55"/>
      <c r="G60" s="83">
        <v>215.4</v>
      </c>
      <c r="H60" s="41" t="s">
        <v>60</v>
      </c>
      <c r="I60" s="100">
        <f>IF(AND(MASTER_DATA_NORMALIZED!I60=0,I$22=$L$22),VLOOKUP(MASTER_DATA_PROCESSED!$C60,Backend!$Q$9:$T$52,3,FALSE),MASTER_DATA_NORMALIZED!I60)</f>
        <v>0</v>
      </c>
      <c r="J60" s="100">
        <f>IF(AND(MASTER_DATA_NORMALIZED!J60=0,J$22=$L$22),VLOOKUP(MASTER_DATA_PROCESSED!$C60,Backend!$Q$9:$T$52,3,FALSE),MASTER_DATA_NORMALIZED!J60)</f>
        <v>0</v>
      </c>
      <c r="K60" s="100">
        <f>IF(AND(MASTER_DATA_NORMALIZED!K60=0,K$22=$L$22),VLOOKUP(MASTER_DATA_PROCESSED!$C60,Backend!$Q$9:$T$52,3,FALSE),MASTER_DATA_NORMALIZED!K60)</f>
        <v>0</v>
      </c>
      <c r="L60" s="100" t="e">
        <f>IF(AND(MASTER_DATA_NORMALIZED!L60=0,L$22=$L$22),VLOOKUP(MASTER_DATA_PROCESSED!$C60,Backend!$Q$9:$T$52,3,FALSE),MASTER_DATA_NORMALIZED!L60)</f>
        <v>#N/A</v>
      </c>
      <c r="M60" s="100">
        <f>IF(AND(MASTER_DATA_NORMALIZED!M60=0,M$22=$L$22),VLOOKUP(MASTER_DATA_PROCESSED!$C60,Backend!$Q$9:$T$52,3,FALSE),MASTER_DATA_NORMALIZED!M60)</f>
        <v>0</v>
      </c>
      <c r="N60" s="100">
        <f>IF(AND(MASTER_DATA_NORMALIZED!N60=0,N$22=$L$22),VLOOKUP(MASTER_DATA_PROCESSED!$C60,Backend!$Q$9:$T$52,3,FALSE),MASTER_DATA_NORMALIZED!N60)</f>
        <v>0</v>
      </c>
      <c r="O60" s="100">
        <f>IF(AND(MASTER_DATA_NORMALIZED!O60=0,O$22=$L$22),VLOOKUP(MASTER_DATA_PROCESSED!$C60,Backend!$Q$9:$T$52,3,FALSE),MASTER_DATA_NORMALIZED!O60)</f>
        <v>0</v>
      </c>
      <c r="P60" s="100" t="e">
        <f>IF(AND(MASTER_DATA_NORMALIZED!P60=0,P$22=$L$22),VLOOKUP(MASTER_DATA_PROCESSED!$C60,Backend!$Q$9:$T$52,3,FALSE),MASTER_DATA_NORMALIZED!P60)</f>
        <v>#N/A</v>
      </c>
      <c r="Q60" s="100">
        <f>IF(AND(MASTER_DATA_NORMALIZED!Q60=0,Q$22=$L$22),VLOOKUP(MASTER_DATA_PROCESSED!$C60,Backend!$Q$9:$T$52,3,FALSE),MASTER_DATA_NORMALIZED!Q60)</f>
        <v>0</v>
      </c>
      <c r="R60" s="100">
        <f>IF(AND(MASTER_DATA_NORMALIZED!R60=0,R$22=$L$22),VLOOKUP(MASTER_DATA_PROCESSED!$C60,Backend!$Q$9:$T$52,3,FALSE),MASTER_DATA_NORMALIZED!R60)</f>
        <v>0</v>
      </c>
      <c r="S60" s="100">
        <f>IF(AND(MASTER_DATA_NORMALIZED!S60=0,S$22=$L$22),VLOOKUP(MASTER_DATA_PROCESSED!$C60,Backend!$Q$9:$T$52,3,FALSE),MASTER_DATA_NORMALIZED!S60)</f>
        <v>0</v>
      </c>
      <c r="T60" s="100" t="e">
        <f>IF(AND(MASTER_DATA_NORMALIZED!T60=0,T$22=$L$22),VLOOKUP(MASTER_DATA_PROCESSED!$C60,Backend!$Q$9:$T$52,3,FALSE),MASTER_DATA_NORMALIZED!T60)</f>
        <v>#N/A</v>
      </c>
      <c r="U60" s="100">
        <f>IF(AND(MASTER_DATA_NORMALIZED!U60=0,U$22=$L$22),VLOOKUP(MASTER_DATA_PROCESSED!$C60,Backend!$Q$9:$T$52,3,FALSE),MASTER_DATA_NORMALIZED!U60)</f>
        <v>0</v>
      </c>
      <c r="V60" s="100">
        <f>IF(AND(MASTER_DATA_NORMALIZED!V60=0,V$22=$L$22),VLOOKUP(MASTER_DATA_PROCESSED!$C60,Backend!$Q$9:$T$52,3,FALSE),MASTER_DATA_NORMALIZED!V60)</f>
        <v>0</v>
      </c>
      <c r="W60" s="100">
        <f>IF(AND(MASTER_DATA_NORMALIZED!W60=0,W$22=$L$22),VLOOKUP(MASTER_DATA_PROCESSED!$C60,Backend!$Q$9:$T$52,3,FALSE),MASTER_DATA_NORMALIZED!W60)</f>
        <v>0</v>
      </c>
      <c r="X60" s="100" t="e">
        <f>IF(AND(MASTER_DATA_NORMALIZED!X60=0,X$22=$L$22),VLOOKUP(MASTER_DATA_PROCESSED!$C60,Backend!$Q$9:$T$52,3,FALSE),MASTER_DATA_NORMALIZED!X60)</f>
        <v>#N/A</v>
      </c>
      <c r="Y60" s="100">
        <f>IF(AND(MASTER_DATA_NORMALIZED!Y60=0,Y$22=$L$22),VLOOKUP(MASTER_DATA_PROCESSED!$C60,Backend!$Q$9:$T$52,3,FALSE),MASTER_DATA_NORMALIZED!Y60)</f>
        <v>0</v>
      </c>
      <c r="Z60" s="100">
        <f>IF(AND(MASTER_DATA_NORMALIZED!Z60=0,Z$22=$L$22),VLOOKUP(MASTER_DATA_PROCESSED!$C60,Backend!$Q$9:$T$52,3,FALSE),MASTER_DATA_NORMALIZED!Z60)</f>
        <v>0</v>
      </c>
      <c r="AA60" s="100">
        <f>IF(AND(MASTER_DATA_NORMALIZED!AA60=0,AA$22=$L$22),VLOOKUP(MASTER_DATA_PROCESSED!$C60,Backend!$Q$9:$T$52,3,FALSE),MASTER_DATA_NORMALIZED!AA60)</f>
        <v>0</v>
      </c>
      <c r="AB60" s="100" t="e">
        <f>IF(AND(MASTER_DATA_NORMALIZED!AB60=0,AB$22=$L$22),VLOOKUP(MASTER_DATA_PROCESSED!$C60,Backend!$Q$9:$T$52,3,FALSE),MASTER_DATA_NORMALIZED!AB60)</f>
        <v>#N/A</v>
      </c>
      <c r="AC60" s="100">
        <f>IF(AND(MASTER_DATA_NORMALIZED!AC60=0,AC$22=$L$22),VLOOKUP(MASTER_DATA_PROCESSED!$C60,Backend!$Q$9:$T$52,3,FALSE),MASTER_DATA_NORMALIZED!AC60)</f>
        <v>0</v>
      </c>
      <c r="AD60" s="100">
        <f>IF(AND(MASTER_DATA_NORMALIZED!AD60=0,AD$22=$L$22),VLOOKUP(MASTER_DATA_PROCESSED!$C60,Backend!$Q$9:$T$52,3,FALSE),MASTER_DATA_NORMALIZED!AD60)</f>
        <v>0</v>
      </c>
      <c r="AE60" s="100">
        <f>IF(AND(MASTER_DATA_NORMALIZED!AE60=0,AE$22=$L$22),VLOOKUP(MASTER_DATA_PROCESSED!$C60,Backend!$Q$9:$T$52,3,FALSE),MASTER_DATA_NORMALIZED!AE60)</f>
        <v>0</v>
      </c>
      <c r="AF60" s="100" t="e">
        <f>IF(AND(MASTER_DATA_NORMALIZED!AF60=0,AF$22=$L$22),VLOOKUP(MASTER_DATA_PROCESSED!$C60,Backend!$Q$9:$T$52,3,FALSE),MASTER_DATA_NORMALIZED!AF60)</f>
        <v>#N/A</v>
      </c>
      <c r="AG60" s="100">
        <f>IF(AND(MASTER_DATA_NORMALIZED!AG60=0,AG$22=$L$22),VLOOKUP(MASTER_DATA_PROCESSED!$C60,Backend!$Q$9:$T$52,3,FALSE),MASTER_DATA_NORMALIZED!AG60)</f>
        <v>0</v>
      </c>
      <c r="AH60" s="100">
        <f>IF(AND(MASTER_DATA_NORMALIZED!AH60=0,AH$22=$L$22),VLOOKUP(MASTER_DATA_PROCESSED!$C60,Backend!$Q$9:$T$52,3,FALSE),MASTER_DATA_NORMALIZED!AH60)</f>
        <v>0</v>
      </c>
      <c r="AI60" s="100">
        <f>IF(AND(MASTER_DATA_NORMALIZED!AI60=0,AI$22=$L$22),VLOOKUP(MASTER_DATA_PROCESSED!$C60,Backend!$Q$9:$T$52,3,FALSE),MASTER_DATA_NORMALIZED!AI60)</f>
        <v>0</v>
      </c>
      <c r="AJ60" s="100" t="e">
        <f>IF(AND(MASTER_DATA_NORMALIZED!AJ60=0,AJ$22=$L$22),VLOOKUP(MASTER_DATA_PROCESSED!$C60,Backend!$Q$9:$T$52,3,FALSE),MASTER_DATA_NORMALIZED!AJ60)</f>
        <v>#N/A</v>
      </c>
      <c r="AK60" s="100">
        <f>IF(AND(MASTER_DATA_NORMALIZED!AK60=0,AK$22=$L$22),VLOOKUP(MASTER_DATA_PROCESSED!$C60,Backend!$Q$9:$T$52,3,FALSE),MASTER_DATA_NORMALIZED!AK60)</f>
        <v>0</v>
      </c>
      <c r="AL60" s="100">
        <f>IF(AND(MASTER_DATA_NORMALIZED!AL60=0,AL$22=$L$22),VLOOKUP(MASTER_DATA_PROCESSED!$C60,Backend!$Q$9:$T$52,3,FALSE),MASTER_DATA_NORMALIZED!AL60)</f>
        <v>0</v>
      </c>
      <c r="AM60" s="100">
        <f>IF(AND(MASTER_DATA_NORMALIZED!AM60=0,AM$22=$L$22),VLOOKUP(MASTER_DATA_PROCESSED!$C60,Backend!$Q$9:$T$52,3,FALSE),MASTER_DATA_NORMALIZED!AM60)</f>
        <v>0</v>
      </c>
      <c r="AN60" s="100" t="e">
        <f>IF(AND(MASTER_DATA_NORMALIZED!AN60=0,AN$22=$L$22),VLOOKUP(MASTER_DATA_PROCESSED!$C60,Backend!$Q$9:$T$52,3,FALSE),MASTER_DATA_NORMALIZED!AN60)</f>
        <v>#N/A</v>
      </c>
      <c r="AO60" s="100">
        <f>IF(AND(MASTER_DATA_NORMALIZED!AO60=0,AO$22=$L$22),VLOOKUP(MASTER_DATA_PROCESSED!$C60,Backend!$Q$9:$T$52,3,FALSE),MASTER_DATA_NORMALIZED!AO60)</f>
        <v>0</v>
      </c>
      <c r="AP60" s="100">
        <f>IF(AND(MASTER_DATA_NORMALIZED!AP60=0,AP$22=$L$22),VLOOKUP(MASTER_DATA_PROCESSED!$C60,Backend!$Q$9:$T$52,3,FALSE),MASTER_DATA_NORMALIZED!AP60)</f>
        <v>0</v>
      </c>
      <c r="AQ60" s="100">
        <f>IF(AND(MASTER_DATA_NORMALIZED!AQ60=0,AQ$22=$L$22),VLOOKUP(MASTER_DATA_PROCESSED!$C60,Backend!$Q$9:$T$52,3,FALSE),MASTER_DATA_NORMALIZED!AQ60)</f>
        <v>0</v>
      </c>
      <c r="AR60" s="100" t="e">
        <f>IF(AND(MASTER_DATA_NORMALIZED!AR60=0,AR$22=$L$22),VLOOKUP(MASTER_DATA_PROCESSED!$C60,Backend!$Q$9:$T$52,3,FALSE),MASTER_DATA_NORMALIZED!AR60)</f>
        <v>#N/A</v>
      </c>
      <c r="AS60" s="100">
        <f>IF(AND(MASTER_DATA_NORMALIZED!AS60=0,AS$22=$L$22),VLOOKUP(MASTER_DATA_PROCESSED!$C60,Backend!$Q$9:$T$52,3,FALSE),MASTER_DATA_NORMALIZED!AS60)</f>
        <v>0</v>
      </c>
      <c r="AT60" s="100">
        <f>IF(AND(MASTER_DATA_NORMALIZED!AT60=0,AT$22=$L$22),VLOOKUP(MASTER_DATA_PROCESSED!$C60,Backend!$Q$9:$T$52,3,FALSE),MASTER_DATA_NORMALIZED!AT60)</f>
        <v>0</v>
      </c>
      <c r="AU60" s="100">
        <f>IF(AND(MASTER_DATA_NORMALIZED!AU60=0,AU$22=$L$22),VLOOKUP(MASTER_DATA_PROCESSED!$C60,Backend!$Q$9:$T$52,3,FALSE),MASTER_DATA_NORMALIZED!AU60)</f>
        <v>0</v>
      </c>
      <c r="AV60" s="100" t="e">
        <f>IF(AND(MASTER_DATA_NORMALIZED!AV60=0,AV$22=$L$22),VLOOKUP(MASTER_DATA_PROCESSED!$C60,Backend!$Q$9:$T$52,3,FALSE),MASTER_DATA_NORMALIZED!AV60)</f>
        <v>#N/A</v>
      </c>
      <c r="AW60" s="100">
        <f>IF(AND(MASTER_DATA_NORMALIZED!AW60=0,AW$22=$L$22),VLOOKUP(MASTER_DATA_PROCESSED!$C60,Backend!$Q$9:$T$52,3,FALSE),MASTER_DATA_NORMALIZED!AW60)</f>
        <v>0</v>
      </c>
      <c r="AX60" s="100">
        <f>IF(AND(MASTER_DATA_NORMALIZED!AX60=0,AX$22=$L$22),VLOOKUP(MASTER_DATA_PROCESSED!$C60,Backend!$Q$9:$T$52,3,FALSE),MASTER_DATA_NORMALIZED!AX60)</f>
        <v>0</v>
      </c>
      <c r="AY60" s="100">
        <f>IF(AND(MASTER_DATA_NORMALIZED!AY60=0,AY$22=$L$22),VLOOKUP(MASTER_DATA_PROCESSED!$C60,Backend!$Q$9:$T$52,3,FALSE),MASTER_DATA_NORMALIZED!AY60)</f>
        <v>0</v>
      </c>
      <c r="AZ60" s="100" t="e">
        <f>IF(AND(MASTER_DATA_NORMALIZED!AZ60=0,AZ$22=$L$22),VLOOKUP(MASTER_DATA_PROCESSED!$C60,Backend!$Q$9:$T$52,3,FALSE),MASTER_DATA_NORMALIZED!AZ60)</f>
        <v>#N/A</v>
      </c>
      <c r="BA60" s="100">
        <f>IF(AND(MASTER_DATA_NORMALIZED!BA60=0,BA$22=$L$22),VLOOKUP(MASTER_DATA_PROCESSED!$C60,Backend!$Q$9:$T$52,3,FALSE),MASTER_DATA_NORMALIZED!BA60)</f>
        <v>0</v>
      </c>
      <c r="BB60" s="100">
        <f>IF(AND(MASTER_DATA_NORMALIZED!BB60=0,BB$22=$L$22),VLOOKUP(MASTER_DATA_PROCESSED!$C60,Backend!$Q$9:$T$52,3,FALSE),MASTER_DATA_NORMALIZED!BB60)</f>
        <v>0</v>
      </c>
      <c r="BC60" s="100">
        <f>IF(AND(MASTER_DATA_NORMALIZED!BC60=0,BC$22=$L$22),VLOOKUP(MASTER_DATA_PROCESSED!$C60,Backend!$Q$9:$T$52,3,FALSE),MASTER_DATA_NORMALIZED!BC60)</f>
        <v>0</v>
      </c>
      <c r="BD60" s="100" t="e">
        <f>IF(AND(MASTER_DATA_NORMALIZED!BD60=0,BD$22=$L$22),VLOOKUP(MASTER_DATA_PROCESSED!$C60,Backend!$Q$9:$T$52,3,FALSE),MASTER_DATA_NORMALIZED!BD60)</f>
        <v>#N/A</v>
      </c>
      <c r="BE60" s="100">
        <f>IF(AND(MASTER_DATA_NORMALIZED!BE60=0,BE$22=$L$22),VLOOKUP(MASTER_DATA_PROCESSED!$C60,Backend!$Q$9:$T$52,3,FALSE),MASTER_DATA_NORMALIZED!BE60)</f>
        <v>0</v>
      </c>
      <c r="BF60" s="100">
        <f>IF(AND(MASTER_DATA_NORMALIZED!BF60=0,BF$22=$L$22),VLOOKUP(MASTER_DATA_PROCESSED!$C60,Backend!$Q$9:$T$52,3,FALSE),MASTER_DATA_NORMALIZED!BF60)</f>
        <v>0</v>
      </c>
      <c r="BG60" s="100">
        <f>IF(AND(MASTER_DATA_NORMALIZED!BG60=0,BG$22=$L$22),VLOOKUP(MASTER_DATA_PROCESSED!$C60,Backend!$Q$9:$T$52,3,FALSE),MASTER_DATA_NORMALIZED!BG60)</f>
        <v>0</v>
      </c>
      <c r="BH60" s="100" t="e">
        <f>IF(AND(MASTER_DATA_NORMALIZED!BH60=0,BH$22=$L$22),VLOOKUP(MASTER_DATA_PROCESSED!$C60,Backend!$Q$9:$T$52,3,FALSE),MASTER_DATA_NORMALIZED!BH60)</f>
        <v>#N/A</v>
      </c>
      <c r="BI60" s="100">
        <f>IF(AND(MASTER_DATA_NORMALIZED!BI60=0,BI$22=$L$22),VLOOKUP(MASTER_DATA_PROCESSED!$C60,Backend!$Q$9:$T$52,3,FALSE),MASTER_DATA_NORMALIZED!BI60)</f>
        <v>0</v>
      </c>
      <c r="BJ60" s="100">
        <f>IF(AND(MASTER_DATA_NORMALIZED!BJ60=0,BJ$22=$L$22),VLOOKUP(MASTER_DATA_PROCESSED!$C60,Backend!$Q$9:$T$52,3,FALSE),MASTER_DATA_NORMALIZED!BJ60)</f>
        <v>0</v>
      </c>
      <c r="BK60" s="100">
        <f>IF(AND(MASTER_DATA_NORMALIZED!BK60=0,BK$22=$L$22),VLOOKUP(MASTER_DATA_PROCESSED!$C60,Backend!$Q$9:$T$52,3,FALSE),MASTER_DATA_NORMALIZED!BK60)</f>
        <v>0</v>
      </c>
      <c r="BL60" s="100" t="e">
        <f>IF(AND(MASTER_DATA_NORMALIZED!BL60=0,BL$22=$L$22),VLOOKUP(MASTER_DATA_PROCESSED!$C60,Backend!$Q$9:$T$52,3,FALSE),MASTER_DATA_NORMALIZED!BL60)</f>
        <v>#N/A</v>
      </c>
      <c r="BM60" s="100">
        <f>IF(AND(MASTER_DATA_NORMALIZED!BM60=0,BM$22=$L$22),VLOOKUP(MASTER_DATA_PROCESSED!$C60,Backend!$Q$9:$T$52,3,FALSE),MASTER_DATA_NORMALIZED!BM60)</f>
        <v>0</v>
      </c>
      <c r="BN60" s="100">
        <f>IF(AND(MASTER_DATA_NORMALIZED!BN60=0,BN$22=$L$22),VLOOKUP(MASTER_DATA_PROCESSED!$C60,Backend!$Q$9:$T$52,3,FALSE),MASTER_DATA_NORMALIZED!BN60)</f>
        <v>0</v>
      </c>
      <c r="BO60" s="100">
        <f>IF(AND(MASTER_DATA_NORMALIZED!BO60=0,BO$22=$L$22),VLOOKUP(MASTER_DATA_PROCESSED!$C60,Backend!$Q$9:$T$52,3,FALSE),MASTER_DATA_NORMALIZED!BO60)</f>
        <v>0</v>
      </c>
      <c r="BP60" s="100">
        <f>IF(AND(MASTER_DATA_NORMALIZED!BP60=0,BP$22=$L$22),VLOOKUP(MASTER_DATA_PROCESSED!$C60,Backend!$Q$9:$T$52,3,FALSE),MASTER_DATA_NORMALIZED!BP60)</f>
        <v>62.42436691311989</v>
      </c>
      <c r="BQ60" s="100">
        <f>IF(AND(MASTER_DATA_NORMALIZED!BQ60=0,BQ$22=$L$22),VLOOKUP(MASTER_DATA_PROCESSED!$C60,Backend!$Q$9:$T$52,3,FALSE),MASTER_DATA_NORMALIZED!BQ60)</f>
        <v>0</v>
      </c>
      <c r="BR60" s="100">
        <f>IF(AND(MASTER_DATA_NORMALIZED!BR60=0,BR$22=$L$22),VLOOKUP(MASTER_DATA_PROCESSED!$C60,Backend!$Q$9:$T$52,3,FALSE),MASTER_DATA_NORMALIZED!BR60)</f>
        <v>0</v>
      </c>
      <c r="BS60" s="100">
        <f>IF(AND(MASTER_DATA_NORMALIZED!BS60=0,BS$22=$L$22),VLOOKUP(MASTER_DATA_PROCESSED!$C60,Backend!$Q$9:$T$52,3,FALSE),MASTER_DATA_NORMALIZED!BS60)</f>
        <v>0</v>
      </c>
      <c r="BT60" s="100">
        <f>IF(AND(MASTER_DATA_NORMALIZED!BT60=0,BT$22=$L$22),VLOOKUP(MASTER_DATA_PROCESSED!$C60,Backend!$Q$9:$T$52,3,FALSE),MASTER_DATA_NORMALIZED!BT60)</f>
        <v>40.076755160859278</v>
      </c>
      <c r="BU60" s="100">
        <f>IF(AND(MASTER_DATA_NORMALIZED!BU60=0,BU$22=$L$22),VLOOKUP(MASTER_DATA_PROCESSED!$C60,Backend!$Q$9:$T$52,3,FALSE),MASTER_DATA_NORMALIZED!BU60)</f>
        <v>0</v>
      </c>
      <c r="BV60" s="100">
        <f>IF(AND(MASTER_DATA_NORMALIZED!BV60=0,BV$22=$L$22),VLOOKUP(MASTER_DATA_PROCESSED!$C60,Backend!$Q$9:$T$52,3,FALSE),MASTER_DATA_NORMALIZED!BV60)</f>
        <v>0</v>
      </c>
      <c r="BW60" s="100">
        <f>IF(AND(MASTER_DATA_NORMALIZED!BW60=0,BW$22=$L$22),VLOOKUP(MASTER_DATA_PROCESSED!$C60,Backend!$Q$9:$T$52,3,FALSE),MASTER_DATA_NORMALIZED!BW60)</f>
        <v>0</v>
      </c>
      <c r="BX60" s="100" t="e">
        <f>IF(AND(MASTER_DATA_NORMALIZED!BX60=0,BX$22=$L$22),VLOOKUP(MASTER_DATA_PROCESSED!$C60,Backend!$Q$9:$T$52,3,FALSE),MASTER_DATA_NORMALIZED!BX60)</f>
        <v>#N/A</v>
      </c>
      <c r="BY60" s="100">
        <f>IF(AND(MASTER_DATA_NORMALIZED!BY60=0,BY$22=$L$22),VLOOKUP(MASTER_DATA_PROCESSED!$C60,Backend!$Q$9:$T$52,3,FALSE),MASTER_DATA_NORMALIZED!BY60)</f>
        <v>0</v>
      </c>
      <c r="BZ60" s="100">
        <f>IF(AND(MASTER_DATA_NORMALIZED!BZ60=0,BZ$22=$L$22),VLOOKUP(MASTER_DATA_PROCESSED!$C60,Backend!$Q$9:$T$52,3,FALSE),MASTER_DATA_NORMALIZED!BZ60)</f>
        <v>0</v>
      </c>
      <c r="CA60" s="100">
        <f>IF(AND(MASTER_DATA_NORMALIZED!CA60=0,CA$22=$L$22),VLOOKUP(MASTER_DATA_PROCESSED!$C60,Backend!$Q$9:$T$52,3,FALSE),MASTER_DATA_NORMALIZED!CA60)</f>
        <v>0</v>
      </c>
      <c r="CB60" s="100">
        <f>IF(AND(MASTER_DATA_NORMALIZED!CB60=0,CB$22=$L$22),VLOOKUP(MASTER_DATA_PROCESSED!$C60,Backend!$Q$9:$T$52,3,FALSE),MASTER_DATA_NORMALIZED!CB60)</f>
        <v>38.727400374444123</v>
      </c>
      <c r="CC60" s="100">
        <f>IF(AND(MASTER_DATA_NORMALIZED!CC60=0,CC$22=$L$22),VLOOKUP(MASTER_DATA_PROCESSED!$C60,Backend!$Q$9:$T$52,3,FALSE),MASTER_DATA_NORMALIZED!CC60)</f>
        <v>0</v>
      </c>
      <c r="CD60" s="100">
        <f>IF(AND(MASTER_DATA_NORMALIZED!CD60=0,CD$22=$L$22),VLOOKUP(MASTER_DATA_PROCESSED!$C60,Backend!$Q$9:$T$52,3,FALSE),MASTER_DATA_NORMALIZED!CD60)</f>
        <v>0</v>
      </c>
      <c r="CE60" s="100">
        <f>IF(AND(MASTER_DATA_NORMALIZED!CE60=0,CE$22=$L$22),VLOOKUP(MASTER_DATA_PROCESSED!$C60,Backend!$Q$9:$T$52,3,FALSE),MASTER_DATA_NORMALIZED!CE60)</f>
        <v>0</v>
      </c>
      <c r="CF60" s="100" t="e">
        <f>IF(AND(MASTER_DATA_NORMALIZED!CF60=0,CF$22=$L$22),VLOOKUP(MASTER_DATA_PROCESSED!$C60,Backend!$Q$9:$T$52,3,FALSE),MASTER_DATA_NORMALIZED!CF60)</f>
        <v>#N/A</v>
      </c>
      <c r="CG60" s="100">
        <f>IF(AND(MASTER_DATA_NORMALIZED!CG60=0,CG$22=$L$22),VLOOKUP(MASTER_DATA_PROCESSED!$C60,Backend!$Q$9:$T$52,3,FALSE),MASTER_DATA_NORMALIZED!CG60)</f>
        <v>0</v>
      </c>
      <c r="CH60" s="100">
        <f>IF(AND(MASTER_DATA_NORMALIZED!CH60=0,CH$22=$L$22),VLOOKUP(MASTER_DATA_PROCESSED!$C60,Backend!$Q$9:$T$52,3,FALSE),MASTER_DATA_NORMALIZED!CH60)</f>
        <v>0</v>
      </c>
      <c r="CI60" s="100">
        <f>IF(AND(MASTER_DATA_NORMALIZED!CI60=0,CI$22=$L$22),VLOOKUP(MASTER_DATA_PROCESSED!$C60,Backend!$Q$9:$T$52,3,FALSE),MASTER_DATA_NORMALIZED!CI60)</f>
        <v>0</v>
      </c>
      <c r="CJ60" s="100" t="e">
        <f>IF(AND(MASTER_DATA_NORMALIZED!CJ60=0,CJ$22=$L$22),VLOOKUP(MASTER_DATA_PROCESSED!$C60,Backend!$Q$9:$T$52,3,FALSE),MASTER_DATA_NORMALIZED!CJ60)</f>
        <v>#N/A</v>
      </c>
      <c r="CK60" s="100">
        <f>IF(AND(MASTER_DATA_NORMALIZED!CK60=0,CK$22=$L$22),VLOOKUP(MASTER_DATA_PROCESSED!$C60,Backend!$Q$9:$T$52,3,FALSE),MASTER_DATA_NORMALIZED!CK60)</f>
        <v>0</v>
      </c>
      <c r="CL60" s="100">
        <f>IF(AND(MASTER_DATA_NORMALIZED!CL60=0,CL$22=$L$22),VLOOKUP(MASTER_DATA_PROCESSED!$C60,Backend!$Q$9:$T$52,3,FALSE),MASTER_DATA_NORMALIZED!CL60)</f>
        <v>0</v>
      </c>
      <c r="CM60" s="100">
        <f>IF(AND(MASTER_DATA_NORMALIZED!CM60=0,CM$22=$L$22),VLOOKUP(MASTER_DATA_PROCESSED!$C60,Backend!$Q$9:$T$52,3,FALSE),MASTER_DATA_NORMALIZED!CM60)</f>
        <v>0</v>
      </c>
      <c r="CN60" s="100" t="e">
        <f>IF(AND(MASTER_DATA_NORMALIZED!CN60=0,CN$22=$L$22),VLOOKUP(MASTER_DATA_PROCESSED!$C60,Backend!$Q$9:$T$52,3,FALSE),MASTER_DATA_NORMALIZED!CN60)</f>
        <v>#N/A</v>
      </c>
      <c r="CO60" s="100">
        <f>IF(AND(MASTER_DATA_NORMALIZED!CO60=0,CO$22=$L$22),VLOOKUP(MASTER_DATA_PROCESSED!$C60,Backend!$Q$9:$T$52,3,FALSE),MASTER_DATA_NORMALIZED!CO60)</f>
        <v>0</v>
      </c>
      <c r="CP60" s="100">
        <f>IF(AND(MASTER_DATA_NORMALIZED!CP60=0,CP$22=$L$22),VLOOKUP(MASTER_DATA_PROCESSED!$C60,Backend!$Q$9:$T$52,3,FALSE),MASTER_DATA_NORMALIZED!CP60)</f>
        <v>0</v>
      </c>
      <c r="CQ60" s="100">
        <f>IF(AND(MASTER_DATA_NORMALIZED!CQ60=0,CQ$22=$L$22),VLOOKUP(MASTER_DATA_PROCESSED!$C60,Backend!$Q$9:$T$52,3,FALSE),MASTER_DATA_NORMALIZED!CQ60)</f>
        <v>0</v>
      </c>
      <c r="CR60" s="100" t="e">
        <f>IF(AND(MASTER_DATA_NORMALIZED!CR60=0,CR$22=$L$22),VLOOKUP(MASTER_DATA_PROCESSED!$C60,Backend!$Q$9:$T$52,3,FALSE),MASTER_DATA_NORMALIZED!CR60)</f>
        <v>#N/A</v>
      </c>
      <c r="CS60" s="100">
        <f>IF(AND(MASTER_DATA_NORMALIZED!CS60=0,CS$22=$L$22),VLOOKUP(MASTER_DATA_PROCESSED!$C60,Backend!$Q$9:$T$52,3,FALSE),MASTER_DATA_NORMALIZED!CS60)</f>
        <v>0</v>
      </c>
      <c r="CT60" s="100">
        <f>IF(AND(MASTER_DATA_NORMALIZED!CT60=0,CT$22=$L$22),VLOOKUP(MASTER_DATA_PROCESSED!$C60,Backend!$Q$9:$T$52,3,FALSE),MASTER_DATA_NORMALIZED!CT60)</f>
        <v>0</v>
      </c>
      <c r="CU60" s="100">
        <f>IF(AND(MASTER_DATA_NORMALIZED!CU60=0,CU$22=$L$22),VLOOKUP(MASTER_DATA_PROCESSED!$C60,Backend!$Q$9:$T$52,3,FALSE),MASTER_DATA_NORMALIZED!CU60)</f>
        <v>0</v>
      </c>
      <c r="CV60" s="100">
        <f>IF(AND(MASTER_DATA_NORMALIZED!CV60=0,CV$22=$L$22),VLOOKUP(MASTER_DATA_PROCESSED!$C60,Backend!$Q$9:$T$52,3,FALSE),MASTER_DATA_NORMALIZED!CV60)</f>
        <v>41.947274630810419</v>
      </c>
      <c r="CW60" s="100">
        <f>IF(AND(MASTER_DATA_NORMALIZED!CW60=0,CW$22=$L$22),VLOOKUP(MASTER_DATA_PROCESSED!$C60,Backend!$Q$9:$T$52,3,FALSE),MASTER_DATA_NORMALIZED!CW60)</f>
        <v>0</v>
      </c>
      <c r="CX60" s="100">
        <f>IF(AND(MASTER_DATA_NORMALIZED!CX60=0,CX$22=$L$22),VLOOKUP(MASTER_DATA_PROCESSED!$C60,Backend!$Q$9:$T$52,3,FALSE),MASTER_DATA_NORMALIZED!CX60)</f>
        <v>0</v>
      </c>
      <c r="CY60" s="100">
        <f>IF(AND(MASTER_DATA_NORMALIZED!CY60=0,CY$22=$L$22),VLOOKUP(MASTER_DATA_PROCESSED!$C60,Backend!$Q$9:$T$52,3,FALSE),MASTER_DATA_NORMALIZED!CY60)</f>
        <v>0</v>
      </c>
      <c r="CZ60" s="100">
        <f>IF(AND(MASTER_DATA_NORMALIZED!CZ60=0,CZ$22=$L$22),VLOOKUP(MASTER_DATA_PROCESSED!$C60,Backend!$Q$9:$T$52,3,FALSE),MASTER_DATA_NORMALIZED!CZ60)</f>
        <v>42.237353676383982</v>
      </c>
      <c r="DA60" s="100" t="e">
        <f>IF(AND(MASTER_DATA_NORMALIZED!DA60=0,DA$22=$L$22),VLOOKUP(MASTER_DATA_PROCESSED!$C60,Backend!$Q$9:$T$52,3,FALSE),MASTER_DATA_NORMALIZED!DA60)</f>
        <v>#DIV/0!</v>
      </c>
      <c r="DB60" s="100" t="e">
        <f>IF(AND(MASTER_DATA_NORMALIZED!DB60=0,DB$22=$L$22),VLOOKUP(MASTER_DATA_PROCESSED!$C60,Backend!$Q$9:$T$52,3,FALSE),MASTER_DATA_NORMALIZED!DB60)</f>
        <v>#DIV/0!</v>
      </c>
      <c r="DC60" s="100" t="e">
        <f>IF(AND(MASTER_DATA_NORMALIZED!DC60=0,DC$22=$L$22),VLOOKUP(MASTER_DATA_PROCESSED!$C60,Backend!$Q$9:$T$52,3,FALSE),MASTER_DATA_NORMALIZED!DC60)</f>
        <v>#DIV/0!</v>
      </c>
      <c r="DD60" s="100" t="e">
        <f>IF(AND(MASTER_DATA_NORMALIZED!DD60=0,DD$22=$L$22),VLOOKUP(MASTER_DATA_PROCESSED!$C60,Backend!$Q$9:$T$52,3,FALSE),MASTER_DATA_NORMALIZED!DD60)</f>
        <v>#N/A</v>
      </c>
      <c r="DE60" s="100">
        <f>IF(AND(MASTER_DATA_NORMALIZED!DE60=0,DE$22=$L$22),VLOOKUP(MASTER_DATA_PROCESSED!$C60,Backend!$Q$9:$T$52,3,FALSE),MASTER_DATA_NORMALIZED!DE60)</f>
        <v>0</v>
      </c>
      <c r="DF60" s="100">
        <f>IF(AND(MASTER_DATA_NORMALIZED!DF60=0,DF$22=$L$22),VLOOKUP(MASTER_DATA_PROCESSED!$C60,Backend!$Q$9:$T$52,3,FALSE),MASTER_DATA_NORMALIZED!DF60)</f>
        <v>0</v>
      </c>
      <c r="DG60" s="100">
        <f>IF(AND(MASTER_DATA_NORMALIZED!DG60=0,DG$22=$L$22),VLOOKUP(MASTER_DATA_PROCESSED!$C60,Backend!$Q$9:$T$52,3,FALSE),MASTER_DATA_NORMALIZED!DG60)</f>
        <v>0</v>
      </c>
      <c r="DH60" s="100" t="e">
        <f>IF(AND(MASTER_DATA_NORMALIZED!DH60=0,DH$22=$L$22),VLOOKUP(MASTER_DATA_PROCESSED!$C60,Backend!$Q$9:$T$52,3,FALSE),MASTER_DATA_NORMALIZED!DH60)</f>
        <v>#N/A</v>
      </c>
      <c r="DI60" s="100">
        <f>IF(AND(MASTER_DATA_NORMALIZED!DI60=0,DI$22=$L$22),VLOOKUP(MASTER_DATA_PROCESSED!$C60,Backend!$Q$9:$T$52,3,FALSE),MASTER_DATA_NORMALIZED!DI60)</f>
        <v>0</v>
      </c>
      <c r="DJ60" s="100">
        <f>IF(AND(MASTER_DATA_NORMALIZED!DJ60=0,DJ$22=$L$22),VLOOKUP(MASTER_DATA_PROCESSED!$C60,Backend!$Q$9:$T$52,3,FALSE),MASTER_DATA_NORMALIZED!DJ60)</f>
        <v>0</v>
      </c>
      <c r="DK60" s="100">
        <f>IF(AND(MASTER_DATA_NORMALIZED!DK60=0,DK$22=$L$22),VLOOKUP(MASTER_DATA_PROCESSED!$C60,Backend!$Q$9:$T$52,3,FALSE),MASTER_DATA_NORMALIZED!DK60)</f>
        <v>0</v>
      </c>
      <c r="DL60" s="100" t="e">
        <f>IF(AND(MASTER_DATA_NORMALIZED!DL60=0,DL$22=$L$22),VLOOKUP(MASTER_DATA_PROCESSED!$C60,Backend!$Q$9:$T$52,3,FALSE),MASTER_DATA_NORMALIZED!DL60)</f>
        <v>#N/A</v>
      </c>
      <c r="DM60" s="100">
        <f>IF(AND(MASTER_DATA_NORMALIZED!DM60=0,DM$22=$L$22),VLOOKUP(MASTER_DATA_PROCESSED!$C60,Backend!$Q$9:$T$52,3,FALSE),MASTER_DATA_NORMALIZED!DM60)</f>
        <v>0</v>
      </c>
      <c r="DN60" s="100">
        <f>IF(AND(MASTER_DATA_NORMALIZED!DN60=0,DN$22=$L$22),VLOOKUP(MASTER_DATA_PROCESSED!$C60,Backend!$Q$9:$T$52,3,FALSE),MASTER_DATA_NORMALIZED!DN60)</f>
        <v>0</v>
      </c>
      <c r="DO60" s="100">
        <f>IF(AND(MASTER_DATA_NORMALIZED!DO60=0,DO$22=$L$22),VLOOKUP(MASTER_DATA_PROCESSED!$C60,Backend!$Q$9:$T$52,3,FALSE),MASTER_DATA_NORMALIZED!DO60)</f>
        <v>0</v>
      </c>
      <c r="DP60" s="100" t="e">
        <f>IF(AND(MASTER_DATA_NORMALIZED!DP60=0,DP$22=$L$22),VLOOKUP(MASTER_DATA_PROCESSED!$C60,Backend!$Q$9:$T$52,3,FALSE),MASTER_DATA_NORMALIZED!DP60)</f>
        <v>#N/A</v>
      </c>
      <c r="DQ60" s="100">
        <f>IF(AND(MASTER_DATA_NORMALIZED!DQ60=0,DQ$22=$L$22),VLOOKUP(MASTER_DATA_PROCESSED!$C60,Backend!$Q$9:$T$52,3,FALSE),MASTER_DATA_NORMALIZED!DQ60)</f>
        <v>0</v>
      </c>
      <c r="DR60" s="100">
        <f>IF(AND(MASTER_DATA_NORMALIZED!DR60=0,DR$22=$L$22),VLOOKUP(MASTER_DATA_PROCESSED!$C60,Backend!$Q$9:$T$52,3,FALSE),MASTER_DATA_NORMALIZED!DR60)</f>
        <v>0</v>
      </c>
      <c r="DS60" s="100">
        <f>IF(AND(MASTER_DATA_NORMALIZED!DS60=0,DS$22=$L$22),VLOOKUP(MASTER_DATA_PROCESSED!$C60,Backend!$Q$9:$T$52,3,FALSE),MASTER_DATA_NORMALIZED!DS60)</f>
        <v>0</v>
      </c>
      <c r="DT60" s="100" t="e">
        <f>IF(AND(MASTER_DATA_NORMALIZED!DT60=0,DT$22=$L$22),VLOOKUP(MASTER_DATA_PROCESSED!$C60,Backend!$Q$9:$T$52,3,FALSE),MASTER_DATA_NORMALIZED!DT60)</f>
        <v>#N/A</v>
      </c>
      <c r="DU60" s="100">
        <f>IF(AND(MASTER_DATA_NORMALIZED!DU60=0,DU$22=$L$22),VLOOKUP(MASTER_DATA_PROCESSED!$C60,Backend!$Q$9:$T$52,3,FALSE),MASTER_DATA_NORMALIZED!DU60)</f>
        <v>0</v>
      </c>
      <c r="DV60" s="100">
        <f>IF(AND(MASTER_DATA_NORMALIZED!DV60=0,DV$22=$L$22),VLOOKUP(MASTER_DATA_PROCESSED!$C60,Backend!$Q$9:$T$52,3,FALSE),MASTER_DATA_NORMALIZED!DV60)</f>
        <v>0</v>
      </c>
      <c r="DW60" s="100">
        <f>IF(AND(MASTER_DATA_NORMALIZED!DW60=0,DW$22=$L$22),VLOOKUP(MASTER_DATA_PROCESSED!$C60,Backend!$Q$9:$T$52,3,FALSE),MASTER_DATA_NORMALIZED!DW60)</f>
        <v>0</v>
      </c>
      <c r="DX60" s="100" t="e">
        <f>IF(AND(MASTER_DATA_NORMALIZED!DX60=0,DX$22=$L$22),VLOOKUP(MASTER_DATA_PROCESSED!$C60,Backend!$Q$9:$T$52,3,FALSE),MASTER_DATA_NORMALIZED!DX60)</f>
        <v>#N/A</v>
      </c>
      <c r="DY60" s="100">
        <f>IF(AND(MASTER_DATA_NORMALIZED!DY60=0,DY$22=$L$22),VLOOKUP(MASTER_DATA_PROCESSED!$C60,Backend!$Q$9:$T$52,3,FALSE),MASTER_DATA_NORMALIZED!DY60)</f>
        <v>0</v>
      </c>
      <c r="DZ60" s="100">
        <f>IF(AND(MASTER_DATA_NORMALIZED!DZ60=0,DZ$22=$L$22),VLOOKUP(MASTER_DATA_PROCESSED!$C60,Backend!$Q$9:$T$52,3,FALSE),MASTER_DATA_NORMALIZED!DZ60)</f>
        <v>0</v>
      </c>
      <c r="EA60" s="100">
        <f>IF(AND(MASTER_DATA_NORMALIZED!EA60=0,EA$22=$L$22),VLOOKUP(MASTER_DATA_PROCESSED!$C60,Backend!$Q$9:$T$52,3,FALSE),MASTER_DATA_NORMALIZED!EA60)</f>
        <v>0</v>
      </c>
      <c r="EB60" s="100" t="e">
        <f>IF(AND(MASTER_DATA_NORMALIZED!EB60=0,EB$22=$L$22),VLOOKUP(MASTER_DATA_PROCESSED!$C60,Backend!$Q$9:$T$52,3,FALSE),MASTER_DATA_NORMALIZED!EB60)</f>
        <v>#N/A</v>
      </c>
      <c r="EC60" s="100" t="e">
        <f>IF(AND(MASTER_DATA_NORMALIZED!EC60=0,EC$22=$L$22),VLOOKUP(MASTER_DATA_PROCESSED!$C60,Backend!$Q$9:$T$52,3,FALSE),MASTER_DATA_NORMALIZED!EC60)</f>
        <v>#DIV/0!</v>
      </c>
      <c r="ED60" s="100" t="e">
        <f>IF(AND(MASTER_DATA_NORMALIZED!ED60=0,ED$22=$L$22),VLOOKUP(MASTER_DATA_PROCESSED!$C60,Backend!$Q$9:$T$52,3,FALSE),MASTER_DATA_NORMALIZED!ED60)</f>
        <v>#DIV/0!</v>
      </c>
      <c r="EE60" s="100" t="e">
        <f>IF(AND(MASTER_DATA_NORMALIZED!EE60=0,EE$22=$L$22),VLOOKUP(MASTER_DATA_PROCESSED!$C60,Backend!$Q$9:$T$52,3,FALSE),MASTER_DATA_NORMALIZED!EE60)</f>
        <v>#DIV/0!</v>
      </c>
      <c r="EF60" s="100" t="e">
        <f>IF(AND(MASTER_DATA_NORMALIZED!EF60=0,EF$22=$L$22),VLOOKUP(MASTER_DATA_PROCESSED!$C60,Backend!$Q$9:$T$52,3,FALSE),MASTER_DATA_NORMALIZED!EF60)</f>
        <v>#VALUE!</v>
      </c>
      <c r="EG60" s="100">
        <f>IF(AND(MASTER_DATA_NORMALIZED!EG60=0,EG$22=$L$22),VLOOKUP(MASTER_DATA_PROCESSED!$C60,Backend!$Q$9:$T$52,3,FALSE),MASTER_DATA_NORMALIZED!EG60)</f>
        <v>0</v>
      </c>
      <c r="EH60" s="100">
        <f>IF(AND(MASTER_DATA_NORMALIZED!EH60=0,EH$22=$L$22),VLOOKUP(MASTER_DATA_PROCESSED!$C60,Backend!$Q$9:$T$52,3,FALSE),MASTER_DATA_NORMALIZED!EH60)</f>
        <v>0</v>
      </c>
      <c r="EI60" s="100">
        <f>IF(AND(MASTER_DATA_NORMALIZED!EI60=0,EI$22=$L$22),VLOOKUP(MASTER_DATA_PROCESSED!$C60,Backend!$Q$9:$T$52,3,FALSE),MASTER_DATA_NORMALIZED!EI60)</f>
        <v>0</v>
      </c>
      <c r="EJ60" s="100" t="e">
        <f>IF(AND(MASTER_DATA_NORMALIZED!EJ60=0,EJ$22=$L$22),VLOOKUP(MASTER_DATA_PROCESSED!$C60,Backend!$Q$9:$T$52,3,FALSE),MASTER_DATA_NORMALIZED!EJ60)</f>
        <v>#N/A</v>
      </c>
      <c r="EK60" s="100">
        <f>IF(AND(MASTER_DATA_NORMALIZED!EK60=0,EK$22=$L$22),VLOOKUP(MASTER_DATA_PROCESSED!$C60,Backend!$Q$9:$T$52,3,FALSE),MASTER_DATA_NORMALIZED!EK60)</f>
        <v>0</v>
      </c>
      <c r="EL60" s="100">
        <f>IF(AND(MASTER_DATA_NORMALIZED!EL60=0,EL$22=$L$22),VLOOKUP(MASTER_DATA_PROCESSED!$C60,Backend!$Q$9:$T$52,3,FALSE),MASTER_DATA_NORMALIZED!EL60)</f>
        <v>0</v>
      </c>
      <c r="EM60" s="100">
        <f>IF(AND(MASTER_DATA_NORMALIZED!EM60=0,EM$22=$L$22),VLOOKUP(MASTER_DATA_PROCESSED!$C60,Backend!$Q$9:$T$52,3,FALSE),MASTER_DATA_NORMALIZED!EM60)</f>
        <v>0</v>
      </c>
      <c r="EN60" s="100">
        <f>IF(AND(MASTER_DATA_NORMALIZED!EN60=0,EN$22=$L$22),VLOOKUP(MASTER_DATA_PROCESSED!$C60,Backend!$Q$9:$T$52,3,FALSE),MASTER_DATA_NORMALIZED!EN60)</f>
        <v>129.60623296928048</v>
      </c>
      <c r="EO60" s="100">
        <f>IF(AND(MASTER_DATA_NORMALIZED!EO60=0,EO$22=$L$22),VLOOKUP(MASTER_DATA_PROCESSED!$C60,Backend!$Q$9:$T$52,3,FALSE),MASTER_DATA_NORMALIZED!EO60)</f>
        <v>0</v>
      </c>
      <c r="EP60" s="100">
        <f>IF(AND(MASTER_DATA_NORMALIZED!EP60=0,EP$22=$L$22),VLOOKUP(MASTER_DATA_PROCESSED!$C60,Backend!$Q$9:$T$52,3,FALSE),MASTER_DATA_NORMALIZED!EP60)</f>
        <v>0</v>
      </c>
      <c r="EQ60" s="100">
        <f>IF(AND(MASTER_DATA_NORMALIZED!EQ60=0,EQ$22=$L$22),VLOOKUP(MASTER_DATA_PROCESSED!$C60,Backend!$Q$9:$T$52,3,FALSE),MASTER_DATA_NORMALIZED!EQ60)</f>
        <v>0</v>
      </c>
      <c r="ER60" s="100">
        <f>IF(AND(MASTER_DATA_NORMALIZED!ER60=0,ER$22=$L$22),VLOOKUP(MASTER_DATA_PROCESSED!$C60,Backend!$Q$9:$T$52,3,FALSE),MASTER_DATA_NORMALIZED!ER60)</f>
        <v>34.648349327614419</v>
      </c>
      <c r="ES60" s="100">
        <f>IF(AND(MASTER_DATA_NORMALIZED!ES60=0,ES$22=$L$22),VLOOKUP(MASTER_DATA_PROCESSED!$C60,Backend!$Q$9:$T$52,3,FALSE),MASTER_DATA_NORMALIZED!ES60)</f>
        <v>0</v>
      </c>
      <c r="ET60" s="100">
        <f>IF(AND(MASTER_DATA_NORMALIZED!ET60=0,ET$22=$L$22),VLOOKUP(MASTER_DATA_PROCESSED!$C60,Backend!$Q$9:$T$52,3,FALSE),MASTER_DATA_NORMALIZED!ET60)</f>
        <v>0</v>
      </c>
      <c r="EU60" s="100">
        <f>IF(AND(MASTER_DATA_NORMALIZED!EU60=0,EU$22=$L$22),VLOOKUP(MASTER_DATA_PROCESSED!$C60,Backend!$Q$9:$T$52,3,FALSE),MASTER_DATA_NORMALIZED!EU60)</f>
        <v>0</v>
      </c>
      <c r="EV60" s="100">
        <f>IF(AND(MASTER_DATA_NORMALIZED!EV60=0,EV$22=$L$22),VLOOKUP(MASTER_DATA_PROCESSED!$C60,Backend!$Q$9:$T$52,3,FALSE),MASTER_DATA_NORMALIZED!EV60)</f>
        <v>34.648349327614419</v>
      </c>
      <c r="EW60" s="100">
        <f>IF(AND(MASTER_DATA_NORMALIZED!EW60=0,EW$22=$L$22),VLOOKUP(MASTER_DATA_PROCESSED!$C60,Backend!$Q$9:$T$52,3,FALSE),MASTER_DATA_NORMALIZED!EW60)</f>
        <v>0</v>
      </c>
      <c r="EX60" s="100">
        <f>IF(AND(MASTER_DATA_NORMALIZED!EX60=0,EX$22=$L$22),VLOOKUP(MASTER_DATA_PROCESSED!$C60,Backend!$Q$9:$T$52,3,FALSE),MASTER_DATA_NORMALIZED!EX60)</f>
        <v>0</v>
      </c>
      <c r="EY60" s="100">
        <f>IF(AND(MASTER_DATA_NORMALIZED!EY60=0,EY$22=$L$22),VLOOKUP(MASTER_DATA_PROCESSED!$C60,Backend!$Q$9:$T$52,3,FALSE),MASTER_DATA_NORMALIZED!EY60)</f>
        <v>0</v>
      </c>
      <c r="EZ60" s="100">
        <f>IF(AND(MASTER_DATA_NORMALIZED!EZ60=0,EZ$22=$L$22),VLOOKUP(MASTER_DATA_PROCESSED!$C60,Backend!$Q$9:$T$52,3,FALSE),MASTER_DATA_NORMALIZED!EZ60)</f>
        <v>3.6830820910736368</v>
      </c>
      <c r="FA60" s="100">
        <f>IF(AND(MASTER_DATA_NORMALIZED!FA60=0,FA$22=$L$22),VLOOKUP(MASTER_DATA_PROCESSED!$C60,Backend!$Q$9:$T$52,3,FALSE),MASTER_DATA_NORMALIZED!FA60)</f>
        <v>0</v>
      </c>
      <c r="FB60" s="100">
        <f>IF(AND(MASTER_DATA_NORMALIZED!FB60=0,FB$22=$L$22),VLOOKUP(MASTER_DATA_PROCESSED!$C60,Backend!$Q$9:$T$52,3,FALSE),MASTER_DATA_NORMALIZED!FB60)</f>
        <v>0</v>
      </c>
      <c r="FC60" s="100">
        <f>IF(AND(MASTER_DATA_NORMALIZED!FC60=0,FC$22=$L$22),VLOOKUP(MASTER_DATA_PROCESSED!$C60,Backend!$Q$9:$T$52,3,FALSE),MASTER_DATA_NORMALIZED!FC60)</f>
        <v>0</v>
      </c>
      <c r="FD60" s="100">
        <f>IF(AND(MASTER_DATA_NORMALIZED!FD60=0,FD$22=$L$22),VLOOKUP(MASTER_DATA_PROCESSED!$C60,Backend!$Q$9:$T$52,3,FALSE),MASTER_DATA_NORMALIZED!FD60)</f>
        <v>3.5708020112815801</v>
      </c>
      <c r="FE60" s="100">
        <f>IF(AND(MASTER_DATA_NORMALIZED!FE60=0,FE$22=$L$22),VLOOKUP(MASTER_DATA_PROCESSED!$C60,Backend!$Q$9:$T$52,3,FALSE),MASTER_DATA_NORMALIZED!FE60)</f>
        <v>0</v>
      </c>
      <c r="FF60" s="100">
        <f>IF(AND(MASTER_DATA_NORMALIZED!FF60=0,FF$22=$L$22),VLOOKUP(MASTER_DATA_PROCESSED!$C60,Backend!$Q$9:$T$52,3,FALSE),MASTER_DATA_NORMALIZED!FF60)</f>
        <v>0</v>
      </c>
      <c r="FG60" s="100">
        <f>IF(AND(MASTER_DATA_NORMALIZED!FG60=0,FG$22=$L$22),VLOOKUP(MASTER_DATA_PROCESSED!$C60,Backend!$Q$9:$T$52,3,FALSE),MASTER_DATA_NORMALIZED!FG60)</f>
        <v>0</v>
      </c>
      <c r="FH60" s="100">
        <f>IF(AND(MASTER_DATA_NORMALIZED!FH60=0,FH$22=$L$22),VLOOKUP(MASTER_DATA_PROCESSED!$C60,Backend!$Q$9:$T$52,3,FALSE),MASTER_DATA_NORMALIZED!FH60)</f>
        <v>3.4688635177861604</v>
      </c>
      <c r="FI60" s="100">
        <f>IF(AND(MASTER_DATA_NORMALIZED!FI60=0,FI$22=$L$22),VLOOKUP(MASTER_DATA_PROCESSED!$C60,Backend!$Q$9:$T$52,3,FALSE),MASTER_DATA_NORMALIZED!FI60)</f>
        <v>0</v>
      </c>
      <c r="FJ60" s="100">
        <f>IF(AND(MASTER_DATA_NORMALIZED!FJ60=0,FJ$22=$L$22),VLOOKUP(MASTER_DATA_PROCESSED!$C60,Backend!$Q$9:$T$52,3,FALSE),MASTER_DATA_NORMALIZED!FJ60)</f>
        <v>0</v>
      </c>
      <c r="FK60" s="100">
        <f>IF(AND(MASTER_DATA_NORMALIZED!FK60=0,FK$22=$L$22),VLOOKUP(MASTER_DATA_PROCESSED!$C60,Backend!$Q$9:$T$52,3,FALSE),MASTER_DATA_NORMALIZED!FK60)</f>
        <v>0</v>
      </c>
      <c r="FL60" s="100">
        <f>IF(AND(MASTER_DATA_NORMALIZED!FL60=0,FL$22=$L$22),VLOOKUP(MASTER_DATA_PROCESSED!$C60,Backend!$Q$9:$T$52,3,FALSE),MASTER_DATA_NORMALIZED!FL60)</f>
        <v>6.9392044050432693</v>
      </c>
      <c r="FM60" s="100">
        <f>IF(AND(MASTER_DATA_NORMALIZED!FM60=0,FM$22=$L$22),VLOOKUP(MASTER_DATA_PROCESSED!$C60,Backend!$Q$9:$T$52,3,FALSE),MASTER_DATA_NORMALIZED!FM60)</f>
        <v>0</v>
      </c>
      <c r="FN60" s="100">
        <f>IF(AND(MASTER_DATA_NORMALIZED!FN60=0,FN$22=$L$22),VLOOKUP(MASTER_DATA_PROCESSED!$C60,Backend!$Q$9:$T$52,3,FALSE),MASTER_DATA_NORMALIZED!FN60)</f>
        <v>0</v>
      </c>
      <c r="FO60" s="100">
        <f>IF(AND(MASTER_DATA_NORMALIZED!FO60=0,FO$22=$L$22),VLOOKUP(MASTER_DATA_PROCESSED!$C60,Backend!$Q$9:$T$52,3,FALSE),MASTER_DATA_NORMALIZED!FO60)</f>
        <v>0</v>
      </c>
      <c r="FP60" s="100">
        <f>IF(AND(MASTER_DATA_NORMALIZED!FP60=0,FP$22=$L$22),VLOOKUP(MASTER_DATA_PROCESSED!$C60,Backend!$Q$9:$T$52,3,FALSE),MASTER_DATA_NORMALIZED!FP60)</f>
        <v>13.011654522298818</v>
      </c>
      <c r="FQ60" s="100">
        <f>IF(AND(MASTER_DATA_NORMALIZED!FQ60=0,FQ$22=$L$22),VLOOKUP(MASTER_DATA_PROCESSED!$C60,Backend!$Q$9:$T$52,3,FALSE),MASTER_DATA_NORMALIZED!FQ60)</f>
        <v>0</v>
      </c>
      <c r="FR60" s="100">
        <f>IF(AND(MASTER_DATA_NORMALIZED!FR60=0,FR$22=$L$22),VLOOKUP(MASTER_DATA_PROCESSED!$C60,Backend!$Q$9:$T$52,3,FALSE),MASTER_DATA_NORMALIZED!FR60)</f>
        <v>0</v>
      </c>
      <c r="FS60" s="100">
        <f>IF(AND(MASTER_DATA_NORMALIZED!FS60=0,FS$22=$L$22),VLOOKUP(MASTER_DATA_PROCESSED!$C60,Backend!$Q$9:$T$52,3,FALSE),MASTER_DATA_NORMALIZED!FS60)</f>
        <v>0</v>
      </c>
      <c r="FT60" s="100">
        <f>IF(AND(MASTER_DATA_NORMALIZED!FT60=0,FT$22=$L$22),VLOOKUP(MASTER_DATA_PROCESSED!$C60,Backend!$Q$9:$T$52,3,FALSE),MASTER_DATA_NORMALIZED!FT60)</f>
        <v>12.882962786562366</v>
      </c>
      <c r="FU60" s="100">
        <f>IF(AND(MASTER_DATA_NORMALIZED!FU60=0,FU$22=$L$22),VLOOKUP(MASTER_DATA_PROCESSED!$C60,Backend!$Q$9:$T$52,3,FALSE),MASTER_DATA_NORMALIZED!FU60)</f>
        <v>0</v>
      </c>
      <c r="FV60" s="100">
        <f>IF(AND(MASTER_DATA_NORMALIZED!FV60=0,FV$22=$L$22),VLOOKUP(MASTER_DATA_PROCESSED!$C60,Backend!$Q$9:$T$52,3,FALSE),MASTER_DATA_NORMALIZED!FV60)</f>
        <v>0</v>
      </c>
      <c r="FW60" s="100">
        <f>IF(AND(MASTER_DATA_NORMALIZED!FW60=0,FW$22=$L$22),VLOOKUP(MASTER_DATA_PROCESSED!$C60,Backend!$Q$9:$T$52,3,FALSE),MASTER_DATA_NORMALIZED!FW60)</f>
        <v>0</v>
      </c>
      <c r="FX60" s="100">
        <f>IF(AND(MASTER_DATA_NORMALIZED!FX60=0,FX$22=$L$22),VLOOKUP(MASTER_DATA_PROCESSED!$C60,Backend!$Q$9:$T$52,3,FALSE),MASTER_DATA_NORMALIZED!FX60)</f>
        <v>12.655004645954651</v>
      </c>
      <c r="FY60" s="100">
        <f>IF(AND(MASTER_DATA_NORMALIZED!FY60=0,FY$22=$L$22),VLOOKUP(MASTER_DATA_PROCESSED!$C60,Backend!$Q$9:$T$52,3,FALSE),MASTER_DATA_NORMALIZED!FY60)</f>
        <v>0</v>
      </c>
      <c r="FZ60" s="100">
        <f>IF(AND(MASTER_DATA_NORMALIZED!FZ60=0,FZ$22=$L$22),VLOOKUP(MASTER_DATA_PROCESSED!$C60,Backend!$Q$9:$T$52,3,FALSE),MASTER_DATA_NORMALIZED!FZ60)</f>
        <v>0</v>
      </c>
      <c r="GA60" s="100">
        <f>IF(AND(MASTER_DATA_NORMALIZED!GA60=0,GA$22=$L$22),VLOOKUP(MASTER_DATA_PROCESSED!$C60,Backend!$Q$9:$T$52,3,FALSE),MASTER_DATA_NORMALIZED!GA60)</f>
        <v>0</v>
      </c>
      <c r="GB60" s="100">
        <f>IF(AND(MASTER_DATA_NORMALIZED!GB60=0,GB$22=$L$22),VLOOKUP(MASTER_DATA_PROCESSED!$C60,Backend!$Q$9:$T$52,3,FALSE),MASTER_DATA_NORMALIZED!GB60)</f>
        <v>11.176532814817044</v>
      </c>
      <c r="GC60" s="100">
        <f>IF(AND(MASTER_DATA_NORMALIZED!GC60=0,GC$22=$L$22),VLOOKUP(MASTER_DATA_PROCESSED!$C60,Backend!$Q$9:$T$52,3,FALSE),MASTER_DATA_NORMALIZED!GC60)</f>
        <v>0</v>
      </c>
      <c r="GD60" s="100">
        <f>IF(AND(MASTER_DATA_NORMALIZED!GD60=0,GD$22=$L$22),VLOOKUP(MASTER_DATA_PROCESSED!$C60,Backend!$Q$9:$T$52,3,FALSE),MASTER_DATA_NORMALIZED!GD60)</f>
        <v>0</v>
      </c>
      <c r="GE60" s="100">
        <f>IF(AND(MASTER_DATA_NORMALIZED!GE60=0,GE$22=$L$22),VLOOKUP(MASTER_DATA_PROCESSED!$C60,Backend!$Q$9:$T$52,3,FALSE),MASTER_DATA_NORMALIZED!GE60)</f>
        <v>0</v>
      </c>
      <c r="GF60" s="100">
        <f>IF(AND(MASTER_DATA_NORMALIZED!GF60=0,GF$22=$L$22),VLOOKUP(MASTER_DATA_PROCESSED!$C60,Backend!$Q$9:$T$52,3,FALSE),MASTER_DATA_NORMALIZED!GF60)</f>
        <v>11.065883468830243</v>
      </c>
      <c r="GG60" s="100">
        <f>IF(AND(MASTER_DATA_NORMALIZED!GG60=0,GG$22=$L$22),VLOOKUP(MASTER_DATA_PROCESSED!$C60,Backend!$Q$9:$T$52,3,FALSE),MASTER_DATA_NORMALIZED!GG60)</f>
        <v>0</v>
      </c>
      <c r="GH60" s="100">
        <f>IF(AND(MASTER_DATA_NORMALIZED!GH60=0,GH$22=$L$22),VLOOKUP(MASTER_DATA_PROCESSED!$C60,Backend!$Q$9:$T$52,3,FALSE),MASTER_DATA_NORMALIZED!GH60)</f>
        <v>0</v>
      </c>
      <c r="GI60" s="100">
        <f>IF(AND(MASTER_DATA_NORMALIZED!GI60=0,GI$22=$L$22),VLOOKUP(MASTER_DATA_PROCESSED!$C60,Backend!$Q$9:$T$52,3,FALSE),MASTER_DATA_NORMALIZED!GI60)</f>
        <v>0</v>
      </c>
      <c r="GJ60" s="100">
        <f>IF(AND(MASTER_DATA_NORMALIZED!GJ60=0,GJ$22=$L$22),VLOOKUP(MASTER_DATA_PROCESSED!$C60,Backend!$Q$9:$T$52,3,FALSE),MASTER_DATA_NORMALIZED!GJ60)</f>
        <v>10.893440177072364</v>
      </c>
      <c r="GK60" s="100">
        <f>IF(AND(MASTER_DATA_NORMALIZED!GK60=0,GK$22=$L$22),VLOOKUP(MASTER_DATA_PROCESSED!$C60,Backend!$Q$9:$T$52,3,FALSE),MASTER_DATA_NORMALIZED!GK60)</f>
        <v>0</v>
      </c>
      <c r="GL60" s="100">
        <f>IF(AND(MASTER_DATA_NORMALIZED!GL60=0,GL$22=$L$22),VLOOKUP(MASTER_DATA_PROCESSED!$C60,Backend!$Q$9:$T$52,3,FALSE),MASTER_DATA_NORMALIZED!GL60)</f>
        <v>0</v>
      </c>
      <c r="GM60" s="100">
        <f>IF(AND(MASTER_DATA_NORMALIZED!GM60=0,GM$22=$L$22),VLOOKUP(MASTER_DATA_PROCESSED!$C60,Backend!$Q$9:$T$52,3,FALSE),MASTER_DATA_NORMALIZED!GM60)</f>
        <v>0</v>
      </c>
      <c r="GN60" s="100">
        <f>IF(AND(MASTER_DATA_NORMALIZED!GN60=0,GN$22=$L$22),VLOOKUP(MASTER_DATA_PROCESSED!$C60,Backend!$Q$9:$T$52,3,FALSE),MASTER_DATA_NORMALIZED!GN60)</f>
        <v>9.4652430653044188</v>
      </c>
      <c r="GO60" s="100">
        <f>IF(AND(MASTER_DATA_NORMALIZED!GO60=0,GO$22=$L$22),VLOOKUP(MASTER_DATA_PROCESSED!$C60,Backend!$Q$9:$T$52,3,FALSE),MASTER_DATA_NORMALIZED!GO60)</f>
        <v>0</v>
      </c>
      <c r="GP60" s="100">
        <f>IF(AND(MASTER_DATA_NORMALIZED!GP60=0,GP$22=$L$22),VLOOKUP(MASTER_DATA_PROCESSED!$C60,Backend!$Q$9:$T$52,3,FALSE),MASTER_DATA_NORMALIZED!GP60)</f>
        <v>0</v>
      </c>
      <c r="GQ60" s="100">
        <f>IF(AND(MASTER_DATA_NORMALIZED!GQ60=0,GQ$22=$L$22),VLOOKUP(MASTER_DATA_PROCESSED!$C60,Backend!$Q$9:$T$52,3,FALSE),MASTER_DATA_NORMALIZED!GQ60)</f>
        <v>0</v>
      </c>
      <c r="GR60" s="100">
        <f>IF(AND(MASTER_DATA_NORMALIZED!GR60=0,GR$22=$L$22),VLOOKUP(MASTER_DATA_PROCESSED!$C60,Backend!$Q$9:$T$52,3,FALSE),MASTER_DATA_NORMALIZED!GR60)</f>
        <v>9.3872607371455299</v>
      </c>
      <c r="GS60" s="100">
        <f>IF(AND(MASTER_DATA_NORMALIZED!GS60=0,GS$22=$L$22),VLOOKUP(MASTER_DATA_PROCESSED!$C60,Backend!$Q$9:$T$52,3,FALSE),MASTER_DATA_NORMALIZED!GS60)</f>
        <v>0</v>
      </c>
      <c r="GT60" s="100">
        <f>IF(AND(MASTER_DATA_NORMALIZED!GT60=0,GT$22=$L$22),VLOOKUP(MASTER_DATA_PROCESSED!$C60,Backend!$Q$9:$T$52,3,FALSE),MASTER_DATA_NORMALIZED!GT60)</f>
        <v>0</v>
      </c>
      <c r="GU60" s="100">
        <f>IF(AND(MASTER_DATA_NORMALIZED!GU60=0,GU$22=$L$22),VLOOKUP(MASTER_DATA_PROCESSED!$C60,Backend!$Q$9:$T$52,3,FALSE),MASTER_DATA_NORMALIZED!GU60)</f>
        <v>0</v>
      </c>
      <c r="GV60" s="100">
        <f>IF(AND(MASTER_DATA_NORMALIZED!GV60=0,GV$22=$L$22),VLOOKUP(MASTER_DATA_PROCESSED!$C60,Backend!$Q$9:$T$52,3,FALSE),MASTER_DATA_NORMALIZED!GV60)</f>
        <v>9.2660486475476969</v>
      </c>
      <c r="GW60" s="100" t="e">
        <f>IF(AND(MASTER_DATA_NORMALIZED!GW60=0,GW$22=$L$22),VLOOKUP(MASTER_DATA_PROCESSED!$C60,Backend!$Q$9:$T$52,3,FALSE),MASTER_DATA_NORMALIZED!GW60)</f>
        <v>#REF!</v>
      </c>
      <c r="GX60" s="100" t="e">
        <f>IF(AND(MASTER_DATA_NORMALIZED!GX60=0,GX$22=$L$22),VLOOKUP(MASTER_DATA_PROCESSED!$C60,Backend!$Q$9:$T$52,3,FALSE),MASTER_DATA_NORMALIZED!GX60)</f>
        <v>#REF!</v>
      </c>
      <c r="GY60" s="100" t="e">
        <f>IF(AND(MASTER_DATA_NORMALIZED!GY60=0,GY$22=$L$22),VLOOKUP(MASTER_DATA_PROCESSED!$C60,Backend!$Q$9:$T$52,3,FALSE),MASTER_DATA_NORMALIZED!GY60)</f>
        <v>#REF!</v>
      </c>
    </row>
    <row r="61" spans="2:207" s="27" customFormat="1" ht="14.25" hidden="1" outlineLevel="2" x14ac:dyDescent="0.25">
      <c r="B61" s="26">
        <f t="shared" si="5"/>
        <v>20</v>
      </c>
      <c r="C61" s="55">
        <f t="shared" si="0"/>
        <v>215.5</v>
      </c>
      <c r="D61" s="82"/>
      <c r="E61" s="55"/>
      <c r="F61" s="58"/>
      <c r="G61" s="83">
        <v>215.5</v>
      </c>
      <c r="H61" s="41" t="s">
        <v>61</v>
      </c>
      <c r="I61" s="100">
        <f>IF(AND(MASTER_DATA_NORMALIZED!I61=0,I$22=$L$22),VLOOKUP(MASTER_DATA_PROCESSED!$C61,Backend!$Q$9:$T$52,3,FALSE),MASTER_DATA_NORMALIZED!I61)</f>
        <v>0</v>
      </c>
      <c r="J61" s="100">
        <f>IF(AND(MASTER_DATA_NORMALIZED!J61=0,J$22=$L$22),VLOOKUP(MASTER_DATA_PROCESSED!$C61,Backend!$Q$9:$T$52,3,FALSE),MASTER_DATA_NORMALIZED!J61)</f>
        <v>0</v>
      </c>
      <c r="K61" s="100">
        <f>IF(AND(MASTER_DATA_NORMALIZED!K61=0,K$22=$L$22),VLOOKUP(MASTER_DATA_PROCESSED!$C61,Backend!$Q$9:$T$52,3,FALSE),MASTER_DATA_NORMALIZED!K61)</f>
        <v>0</v>
      </c>
      <c r="L61" s="100" t="e">
        <f>IF(AND(MASTER_DATA_NORMALIZED!L61=0,L$22=$L$22),VLOOKUP(MASTER_DATA_PROCESSED!$C61,Backend!$Q$9:$T$52,3,FALSE),MASTER_DATA_NORMALIZED!L61)</f>
        <v>#N/A</v>
      </c>
      <c r="M61" s="100">
        <f>IF(AND(MASTER_DATA_NORMALIZED!M61=0,M$22=$L$22),VLOOKUP(MASTER_DATA_PROCESSED!$C61,Backend!$Q$9:$T$52,3,FALSE),MASTER_DATA_NORMALIZED!M61)</f>
        <v>0</v>
      </c>
      <c r="N61" s="100">
        <f>IF(AND(MASTER_DATA_NORMALIZED!N61=0,N$22=$L$22),VLOOKUP(MASTER_DATA_PROCESSED!$C61,Backend!$Q$9:$T$52,3,FALSE),MASTER_DATA_NORMALIZED!N61)</f>
        <v>0</v>
      </c>
      <c r="O61" s="100">
        <f>IF(AND(MASTER_DATA_NORMALIZED!O61=0,O$22=$L$22),VLOOKUP(MASTER_DATA_PROCESSED!$C61,Backend!$Q$9:$T$52,3,FALSE),MASTER_DATA_NORMALIZED!O61)</f>
        <v>0</v>
      </c>
      <c r="P61" s="100" t="e">
        <f>IF(AND(MASTER_DATA_NORMALIZED!P61=0,P$22=$L$22),VLOOKUP(MASTER_DATA_PROCESSED!$C61,Backend!$Q$9:$T$52,3,FALSE),MASTER_DATA_NORMALIZED!P61)</f>
        <v>#N/A</v>
      </c>
      <c r="Q61" s="100">
        <f>IF(AND(MASTER_DATA_NORMALIZED!Q61=0,Q$22=$L$22),VLOOKUP(MASTER_DATA_PROCESSED!$C61,Backend!$Q$9:$T$52,3,FALSE),MASTER_DATA_NORMALIZED!Q61)</f>
        <v>0</v>
      </c>
      <c r="R61" s="100">
        <f>IF(AND(MASTER_DATA_NORMALIZED!R61=0,R$22=$L$22),VLOOKUP(MASTER_DATA_PROCESSED!$C61,Backend!$Q$9:$T$52,3,FALSE),MASTER_DATA_NORMALIZED!R61)</f>
        <v>0</v>
      </c>
      <c r="S61" s="100">
        <f>IF(AND(MASTER_DATA_NORMALIZED!S61=0,S$22=$L$22),VLOOKUP(MASTER_DATA_PROCESSED!$C61,Backend!$Q$9:$T$52,3,FALSE),MASTER_DATA_NORMALIZED!S61)</f>
        <v>0</v>
      </c>
      <c r="T61" s="100" t="e">
        <f>IF(AND(MASTER_DATA_NORMALIZED!T61=0,T$22=$L$22),VLOOKUP(MASTER_DATA_PROCESSED!$C61,Backend!$Q$9:$T$52,3,FALSE),MASTER_DATA_NORMALIZED!T61)</f>
        <v>#N/A</v>
      </c>
      <c r="U61" s="100">
        <f>IF(AND(MASTER_DATA_NORMALIZED!U61=0,U$22=$L$22),VLOOKUP(MASTER_DATA_PROCESSED!$C61,Backend!$Q$9:$T$52,3,FALSE),MASTER_DATA_NORMALIZED!U61)</f>
        <v>0</v>
      </c>
      <c r="V61" s="100">
        <f>IF(AND(MASTER_DATA_NORMALIZED!V61=0,V$22=$L$22),VLOOKUP(MASTER_DATA_PROCESSED!$C61,Backend!$Q$9:$T$52,3,FALSE),MASTER_DATA_NORMALIZED!V61)</f>
        <v>0</v>
      </c>
      <c r="W61" s="100">
        <f>IF(AND(MASTER_DATA_NORMALIZED!W61=0,W$22=$L$22),VLOOKUP(MASTER_DATA_PROCESSED!$C61,Backend!$Q$9:$T$52,3,FALSE),MASTER_DATA_NORMALIZED!W61)</f>
        <v>0</v>
      </c>
      <c r="X61" s="100" t="e">
        <f>IF(AND(MASTER_DATA_NORMALIZED!X61=0,X$22=$L$22),VLOOKUP(MASTER_DATA_PROCESSED!$C61,Backend!$Q$9:$T$52,3,FALSE),MASTER_DATA_NORMALIZED!X61)</f>
        <v>#N/A</v>
      </c>
      <c r="Y61" s="100">
        <f>IF(AND(MASTER_DATA_NORMALIZED!Y61=0,Y$22=$L$22),VLOOKUP(MASTER_DATA_PROCESSED!$C61,Backend!$Q$9:$T$52,3,FALSE),MASTER_DATA_NORMALIZED!Y61)</f>
        <v>0</v>
      </c>
      <c r="Z61" s="100">
        <f>IF(AND(MASTER_DATA_NORMALIZED!Z61=0,Z$22=$L$22),VLOOKUP(MASTER_DATA_PROCESSED!$C61,Backend!$Q$9:$T$52,3,FALSE),MASTER_DATA_NORMALIZED!Z61)</f>
        <v>0</v>
      </c>
      <c r="AA61" s="100">
        <f>IF(AND(MASTER_DATA_NORMALIZED!AA61=0,AA$22=$L$22),VLOOKUP(MASTER_DATA_PROCESSED!$C61,Backend!$Q$9:$T$52,3,FALSE),MASTER_DATA_NORMALIZED!AA61)</f>
        <v>0</v>
      </c>
      <c r="AB61" s="100" t="e">
        <f>IF(AND(MASTER_DATA_NORMALIZED!AB61=0,AB$22=$L$22),VLOOKUP(MASTER_DATA_PROCESSED!$C61,Backend!$Q$9:$T$52,3,FALSE),MASTER_DATA_NORMALIZED!AB61)</f>
        <v>#N/A</v>
      </c>
      <c r="AC61" s="100">
        <f>IF(AND(MASTER_DATA_NORMALIZED!AC61=0,AC$22=$L$22),VLOOKUP(MASTER_DATA_PROCESSED!$C61,Backend!$Q$9:$T$52,3,FALSE),MASTER_DATA_NORMALIZED!AC61)</f>
        <v>0</v>
      </c>
      <c r="AD61" s="100">
        <f>IF(AND(MASTER_DATA_NORMALIZED!AD61=0,AD$22=$L$22),VLOOKUP(MASTER_DATA_PROCESSED!$C61,Backend!$Q$9:$T$52,3,FALSE),MASTER_DATA_NORMALIZED!AD61)</f>
        <v>0</v>
      </c>
      <c r="AE61" s="100">
        <f>IF(AND(MASTER_DATA_NORMALIZED!AE61=0,AE$22=$L$22),VLOOKUP(MASTER_DATA_PROCESSED!$C61,Backend!$Q$9:$T$52,3,FALSE),MASTER_DATA_NORMALIZED!AE61)</f>
        <v>0</v>
      </c>
      <c r="AF61" s="100" t="e">
        <f>IF(AND(MASTER_DATA_NORMALIZED!AF61=0,AF$22=$L$22),VLOOKUP(MASTER_DATA_PROCESSED!$C61,Backend!$Q$9:$T$52,3,FALSE),MASTER_DATA_NORMALIZED!AF61)</f>
        <v>#N/A</v>
      </c>
      <c r="AG61" s="100">
        <f>IF(AND(MASTER_DATA_NORMALIZED!AG61=0,AG$22=$L$22),VLOOKUP(MASTER_DATA_PROCESSED!$C61,Backend!$Q$9:$T$52,3,FALSE),MASTER_DATA_NORMALIZED!AG61)</f>
        <v>0</v>
      </c>
      <c r="AH61" s="100">
        <f>IF(AND(MASTER_DATA_NORMALIZED!AH61=0,AH$22=$L$22),VLOOKUP(MASTER_DATA_PROCESSED!$C61,Backend!$Q$9:$T$52,3,FALSE),MASTER_DATA_NORMALIZED!AH61)</f>
        <v>0</v>
      </c>
      <c r="AI61" s="100">
        <f>IF(AND(MASTER_DATA_NORMALIZED!AI61=0,AI$22=$L$22),VLOOKUP(MASTER_DATA_PROCESSED!$C61,Backend!$Q$9:$T$52,3,FALSE),MASTER_DATA_NORMALIZED!AI61)</f>
        <v>0</v>
      </c>
      <c r="AJ61" s="100" t="e">
        <f>IF(AND(MASTER_DATA_NORMALIZED!AJ61=0,AJ$22=$L$22),VLOOKUP(MASTER_DATA_PROCESSED!$C61,Backend!$Q$9:$T$52,3,FALSE),MASTER_DATA_NORMALIZED!AJ61)</f>
        <v>#N/A</v>
      </c>
      <c r="AK61" s="100">
        <f>IF(AND(MASTER_DATA_NORMALIZED!AK61=0,AK$22=$L$22),VLOOKUP(MASTER_DATA_PROCESSED!$C61,Backend!$Q$9:$T$52,3,FALSE),MASTER_DATA_NORMALIZED!AK61)</f>
        <v>0</v>
      </c>
      <c r="AL61" s="100">
        <f>IF(AND(MASTER_DATA_NORMALIZED!AL61=0,AL$22=$L$22),VLOOKUP(MASTER_DATA_PROCESSED!$C61,Backend!$Q$9:$T$52,3,FALSE),MASTER_DATA_NORMALIZED!AL61)</f>
        <v>0</v>
      </c>
      <c r="AM61" s="100">
        <f>IF(AND(MASTER_DATA_NORMALIZED!AM61=0,AM$22=$L$22),VLOOKUP(MASTER_DATA_PROCESSED!$C61,Backend!$Q$9:$T$52,3,FALSE),MASTER_DATA_NORMALIZED!AM61)</f>
        <v>0</v>
      </c>
      <c r="AN61" s="100" t="e">
        <f>IF(AND(MASTER_DATA_NORMALIZED!AN61=0,AN$22=$L$22),VLOOKUP(MASTER_DATA_PROCESSED!$C61,Backend!$Q$9:$T$52,3,FALSE),MASTER_DATA_NORMALIZED!AN61)</f>
        <v>#N/A</v>
      </c>
      <c r="AO61" s="100">
        <f>IF(AND(MASTER_DATA_NORMALIZED!AO61=0,AO$22=$L$22),VLOOKUP(MASTER_DATA_PROCESSED!$C61,Backend!$Q$9:$T$52,3,FALSE),MASTER_DATA_NORMALIZED!AO61)</f>
        <v>0</v>
      </c>
      <c r="AP61" s="100">
        <f>IF(AND(MASTER_DATA_NORMALIZED!AP61=0,AP$22=$L$22),VLOOKUP(MASTER_DATA_PROCESSED!$C61,Backend!$Q$9:$T$52,3,FALSE),MASTER_DATA_NORMALIZED!AP61)</f>
        <v>0</v>
      </c>
      <c r="AQ61" s="100">
        <f>IF(AND(MASTER_DATA_NORMALIZED!AQ61=0,AQ$22=$L$22),VLOOKUP(MASTER_DATA_PROCESSED!$C61,Backend!$Q$9:$T$52,3,FALSE),MASTER_DATA_NORMALIZED!AQ61)</f>
        <v>0</v>
      </c>
      <c r="AR61" s="100" t="e">
        <f>IF(AND(MASTER_DATA_NORMALIZED!AR61=0,AR$22=$L$22),VLOOKUP(MASTER_DATA_PROCESSED!$C61,Backend!$Q$9:$T$52,3,FALSE),MASTER_DATA_NORMALIZED!AR61)</f>
        <v>#N/A</v>
      </c>
      <c r="AS61" s="100">
        <f>IF(AND(MASTER_DATA_NORMALIZED!AS61=0,AS$22=$L$22),VLOOKUP(MASTER_DATA_PROCESSED!$C61,Backend!$Q$9:$T$52,3,FALSE),MASTER_DATA_NORMALIZED!AS61)</f>
        <v>0</v>
      </c>
      <c r="AT61" s="100">
        <f>IF(AND(MASTER_DATA_NORMALIZED!AT61=0,AT$22=$L$22),VLOOKUP(MASTER_DATA_PROCESSED!$C61,Backend!$Q$9:$T$52,3,FALSE),MASTER_DATA_NORMALIZED!AT61)</f>
        <v>0</v>
      </c>
      <c r="AU61" s="100">
        <f>IF(AND(MASTER_DATA_NORMALIZED!AU61=0,AU$22=$L$22),VLOOKUP(MASTER_DATA_PROCESSED!$C61,Backend!$Q$9:$T$52,3,FALSE),MASTER_DATA_NORMALIZED!AU61)</f>
        <v>0</v>
      </c>
      <c r="AV61" s="100" t="e">
        <f>IF(AND(MASTER_DATA_NORMALIZED!AV61=0,AV$22=$L$22),VLOOKUP(MASTER_DATA_PROCESSED!$C61,Backend!$Q$9:$T$52,3,FALSE),MASTER_DATA_NORMALIZED!AV61)</f>
        <v>#N/A</v>
      </c>
      <c r="AW61" s="100">
        <f>IF(AND(MASTER_DATA_NORMALIZED!AW61=0,AW$22=$L$22),VLOOKUP(MASTER_DATA_PROCESSED!$C61,Backend!$Q$9:$T$52,3,FALSE),MASTER_DATA_NORMALIZED!AW61)</f>
        <v>0</v>
      </c>
      <c r="AX61" s="100">
        <f>IF(AND(MASTER_DATA_NORMALIZED!AX61=0,AX$22=$L$22),VLOOKUP(MASTER_DATA_PROCESSED!$C61,Backend!$Q$9:$T$52,3,FALSE),MASTER_DATA_NORMALIZED!AX61)</f>
        <v>0</v>
      </c>
      <c r="AY61" s="100">
        <f>IF(AND(MASTER_DATA_NORMALIZED!AY61=0,AY$22=$L$22),VLOOKUP(MASTER_DATA_PROCESSED!$C61,Backend!$Q$9:$T$52,3,FALSE),MASTER_DATA_NORMALIZED!AY61)</f>
        <v>0</v>
      </c>
      <c r="AZ61" s="100" t="e">
        <f>IF(AND(MASTER_DATA_NORMALIZED!AZ61=0,AZ$22=$L$22),VLOOKUP(MASTER_DATA_PROCESSED!$C61,Backend!$Q$9:$T$52,3,FALSE),MASTER_DATA_NORMALIZED!AZ61)</f>
        <v>#N/A</v>
      </c>
      <c r="BA61" s="100">
        <f>IF(AND(MASTER_DATA_NORMALIZED!BA61=0,BA$22=$L$22),VLOOKUP(MASTER_DATA_PROCESSED!$C61,Backend!$Q$9:$T$52,3,FALSE),MASTER_DATA_NORMALIZED!BA61)</f>
        <v>0</v>
      </c>
      <c r="BB61" s="100">
        <f>IF(AND(MASTER_DATA_NORMALIZED!BB61=0,BB$22=$L$22),VLOOKUP(MASTER_DATA_PROCESSED!$C61,Backend!$Q$9:$T$52,3,FALSE),MASTER_DATA_NORMALIZED!BB61)</f>
        <v>0</v>
      </c>
      <c r="BC61" s="100">
        <f>IF(AND(MASTER_DATA_NORMALIZED!BC61=0,BC$22=$L$22),VLOOKUP(MASTER_DATA_PROCESSED!$C61,Backend!$Q$9:$T$52,3,FALSE),MASTER_DATA_NORMALIZED!BC61)</f>
        <v>0</v>
      </c>
      <c r="BD61" s="100" t="e">
        <f>IF(AND(MASTER_DATA_NORMALIZED!BD61=0,BD$22=$L$22),VLOOKUP(MASTER_DATA_PROCESSED!$C61,Backend!$Q$9:$T$52,3,FALSE),MASTER_DATA_NORMALIZED!BD61)</f>
        <v>#N/A</v>
      </c>
      <c r="BE61" s="100">
        <f>IF(AND(MASTER_DATA_NORMALIZED!BE61=0,BE$22=$L$22),VLOOKUP(MASTER_DATA_PROCESSED!$C61,Backend!$Q$9:$T$52,3,FALSE),MASTER_DATA_NORMALIZED!BE61)</f>
        <v>0</v>
      </c>
      <c r="BF61" s="100">
        <f>IF(AND(MASTER_DATA_NORMALIZED!BF61=0,BF$22=$L$22),VLOOKUP(MASTER_DATA_PROCESSED!$C61,Backend!$Q$9:$T$52,3,FALSE),MASTER_DATA_NORMALIZED!BF61)</f>
        <v>0</v>
      </c>
      <c r="BG61" s="100">
        <f>IF(AND(MASTER_DATA_NORMALIZED!BG61=0,BG$22=$L$22),VLOOKUP(MASTER_DATA_PROCESSED!$C61,Backend!$Q$9:$T$52,3,FALSE),MASTER_DATA_NORMALIZED!BG61)</f>
        <v>0</v>
      </c>
      <c r="BH61" s="100" t="e">
        <f>IF(AND(MASTER_DATA_NORMALIZED!BH61=0,BH$22=$L$22),VLOOKUP(MASTER_DATA_PROCESSED!$C61,Backend!$Q$9:$T$52,3,FALSE),MASTER_DATA_NORMALIZED!BH61)</f>
        <v>#N/A</v>
      </c>
      <c r="BI61" s="100">
        <f>IF(AND(MASTER_DATA_NORMALIZED!BI61=0,BI$22=$L$22),VLOOKUP(MASTER_DATA_PROCESSED!$C61,Backend!$Q$9:$T$52,3,FALSE),MASTER_DATA_NORMALIZED!BI61)</f>
        <v>0</v>
      </c>
      <c r="BJ61" s="100">
        <f>IF(AND(MASTER_DATA_NORMALIZED!BJ61=0,BJ$22=$L$22),VLOOKUP(MASTER_DATA_PROCESSED!$C61,Backend!$Q$9:$T$52,3,FALSE),MASTER_DATA_NORMALIZED!BJ61)</f>
        <v>0</v>
      </c>
      <c r="BK61" s="100">
        <f>IF(AND(MASTER_DATA_NORMALIZED!BK61=0,BK$22=$L$22),VLOOKUP(MASTER_DATA_PROCESSED!$C61,Backend!$Q$9:$T$52,3,FALSE),MASTER_DATA_NORMALIZED!BK61)</f>
        <v>0</v>
      </c>
      <c r="BL61" s="100" t="e">
        <f>IF(AND(MASTER_DATA_NORMALIZED!BL61=0,BL$22=$L$22),VLOOKUP(MASTER_DATA_PROCESSED!$C61,Backend!$Q$9:$T$52,3,FALSE),MASTER_DATA_NORMALIZED!BL61)</f>
        <v>#N/A</v>
      </c>
      <c r="BM61" s="100">
        <f>IF(AND(MASTER_DATA_NORMALIZED!BM61=0,BM$22=$L$22),VLOOKUP(MASTER_DATA_PROCESSED!$C61,Backend!$Q$9:$T$52,3,FALSE),MASTER_DATA_NORMALIZED!BM61)</f>
        <v>0</v>
      </c>
      <c r="BN61" s="100">
        <f>IF(AND(MASTER_DATA_NORMALIZED!BN61=0,BN$22=$L$22),VLOOKUP(MASTER_DATA_PROCESSED!$C61,Backend!$Q$9:$T$52,3,FALSE),MASTER_DATA_NORMALIZED!BN61)</f>
        <v>0</v>
      </c>
      <c r="BO61" s="100">
        <f>IF(AND(MASTER_DATA_NORMALIZED!BO61=0,BO$22=$L$22),VLOOKUP(MASTER_DATA_PROCESSED!$C61,Backend!$Q$9:$T$52,3,FALSE),MASTER_DATA_NORMALIZED!BO61)</f>
        <v>0</v>
      </c>
      <c r="BP61" s="100" t="e">
        <f>IF(AND(MASTER_DATA_NORMALIZED!BP61=0,BP$22=$L$22),VLOOKUP(MASTER_DATA_PROCESSED!$C61,Backend!$Q$9:$T$52,3,FALSE),MASTER_DATA_NORMALIZED!BP61)</f>
        <v>#N/A</v>
      </c>
      <c r="BQ61" s="100">
        <f>IF(AND(MASTER_DATA_NORMALIZED!BQ61=0,BQ$22=$L$22),VLOOKUP(MASTER_DATA_PROCESSED!$C61,Backend!$Q$9:$T$52,3,FALSE),MASTER_DATA_NORMALIZED!BQ61)</f>
        <v>0</v>
      </c>
      <c r="BR61" s="100">
        <f>IF(AND(MASTER_DATA_NORMALIZED!BR61=0,BR$22=$L$22),VLOOKUP(MASTER_DATA_PROCESSED!$C61,Backend!$Q$9:$T$52,3,FALSE),MASTER_DATA_NORMALIZED!BR61)</f>
        <v>0</v>
      </c>
      <c r="BS61" s="100">
        <f>IF(AND(MASTER_DATA_NORMALIZED!BS61=0,BS$22=$L$22),VLOOKUP(MASTER_DATA_PROCESSED!$C61,Backend!$Q$9:$T$52,3,FALSE),MASTER_DATA_NORMALIZED!BS61)</f>
        <v>0</v>
      </c>
      <c r="BT61" s="100" t="e">
        <f>IF(AND(MASTER_DATA_NORMALIZED!BT61=0,BT$22=$L$22),VLOOKUP(MASTER_DATA_PROCESSED!$C61,Backend!$Q$9:$T$52,3,FALSE),MASTER_DATA_NORMALIZED!BT61)</f>
        <v>#N/A</v>
      </c>
      <c r="BU61" s="100">
        <f>IF(AND(MASTER_DATA_NORMALIZED!BU61=0,BU$22=$L$22),VLOOKUP(MASTER_DATA_PROCESSED!$C61,Backend!$Q$9:$T$52,3,FALSE),MASTER_DATA_NORMALIZED!BU61)</f>
        <v>0</v>
      </c>
      <c r="BV61" s="100">
        <f>IF(AND(MASTER_DATA_NORMALIZED!BV61=0,BV$22=$L$22),VLOOKUP(MASTER_DATA_PROCESSED!$C61,Backend!$Q$9:$T$52,3,FALSE),MASTER_DATA_NORMALIZED!BV61)</f>
        <v>0</v>
      </c>
      <c r="BW61" s="100">
        <f>IF(AND(MASTER_DATA_NORMALIZED!BW61=0,BW$22=$L$22),VLOOKUP(MASTER_DATA_PROCESSED!$C61,Backend!$Q$9:$T$52,3,FALSE),MASTER_DATA_NORMALIZED!BW61)</f>
        <v>0</v>
      </c>
      <c r="BX61" s="100" t="e">
        <f>IF(AND(MASTER_DATA_NORMALIZED!BX61=0,BX$22=$L$22),VLOOKUP(MASTER_DATA_PROCESSED!$C61,Backend!$Q$9:$T$52,3,FALSE),MASTER_DATA_NORMALIZED!BX61)</f>
        <v>#N/A</v>
      </c>
      <c r="BY61" s="100">
        <f>IF(AND(MASTER_DATA_NORMALIZED!BY61=0,BY$22=$L$22),VLOOKUP(MASTER_DATA_PROCESSED!$C61,Backend!$Q$9:$T$52,3,FALSE),MASTER_DATA_NORMALIZED!BY61)</f>
        <v>0</v>
      </c>
      <c r="BZ61" s="100">
        <f>IF(AND(MASTER_DATA_NORMALIZED!BZ61=0,BZ$22=$L$22),VLOOKUP(MASTER_DATA_PROCESSED!$C61,Backend!$Q$9:$T$52,3,FALSE),MASTER_DATA_NORMALIZED!BZ61)</f>
        <v>0</v>
      </c>
      <c r="CA61" s="100">
        <f>IF(AND(MASTER_DATA_NORMALIZED!CA61=0,CA$22=$L$22),VLOOKUP(MASTER_DATA_PROCESSED!$C61,Backend!$Q$9:$T$52,3,FALSE),MASTER_DATA_NORMALIZED!CA61)</f>
        <v>0</v>
      </c>
      <c r="CB61" s="100" t="e">
        <f>IF(AND(MASTER_DATA_NORMALIZED!CB61=0,CB$22=$L$22),VLOOKUP(MASTER_DATA_PROCESSED!$C61,Backend!$Q$9:$T$52,3,FALSE),MASTER_DATA_NORMALIZED!CB61)</f>
        <v>#N/A</v>
      </c>
      <c r="CC61" s="100">
        <f>IF(AND(MASTER_DATA_NORMALIZED!CC61=0,CC$22=$L$22),VLOOKUP(MASTER_DATA_PROCESSED!$C61,Backend!$Q$9:$T$52,3,FALSE),MASTER_DATA_NORMALIZED!CC61)</f>
        <v>0</v>
      </c>
      <c r="CD61" s="100">
        <f>IF(AND(MASTER_DATA_NORMALIZED!CD61=0,CD$22=$L$22),VLOOKUP(MASTER_DATA_PROCESSED!$C61,Backend!$Q$9:$T$52,3,FALSE),MASTER_DATA_NORMALIZED!CD61)</f>
        <v>0</v>
      </c>
      <c r="CE61" s="100">
        <f>IF(AND(MASTER_DATA_NORMALIZED!CE61=0,CE$22=$L$22),VLOOKUP(MASTER_DATA_PROCESSED!$C61,Backend!$Q$9:$T$52,3,FALSE),MASTER_DATA_NORMALIZED!CE61)</f>
        <v>0</v>
      </c>
      <c r="CF61" s="100" t="e">
        <f>IF(AND(MASTER_DATA_NORMALIZED!CF61=0,CF$22=$L$22),VLOOKUP(MASTER_DATA_PROCESSED!$C61,Backend!$Q$9:$T$52,3,FALSE),MASTER_DATA_NORMALIZED!CF61)</f>
        <v>#N/A</v>
      </c>
      <c r="CG61" s="100">
        <f>IF(AND(MASTER_DATA_NORMALIZED!CG61=0,CG$22=$L$22),VLOOKUP(MASTER_DATA_PROCESSED!$C61,Backend!$Q$9:$T$52,3,FALSE),MASTER_DATA_NORMALIZED!CG61)</f>
        <v>0</v>
      </c>
      <c r="CH61" s="100">
        <f>IF(AND(MASTER_DATA_NORMALIZED!CH61=0,CH$22=$L$22),VLOOKUP(MASTER_DATA_PROCESSED!$C61,Backend!$Q$9:$T$52,3,FALSE),MASTER_DATA_NORMALIZED!CH61)</f>
        <v>0</v>
      </c>
      <c r="CI61" s="100">
        <f>IF(AND(MASTER_DATA_NORMALIZED!CI61=0,CI$22=$L$22),VLOOKUP(MASTER_DATA_PROCESSED!$C61,Backend!$Q$9:$T$52,3,FALSE),MASTER_DATA_NORMALIZED!CI61)</f>
        <v>0</v>
      </c>
      <c r="CJ61" s="100" t="e">
        <f>IF(AND(MASTER_DATA_NORMALIZED!CJ61=0,CJ$22=$L$22),VLOOKUP(MASTER_DATA_PROCESSED!$C61,Backend!$Q$9:$T$52,3,FALSE),MASTER_DATA_NORMALIZED!CJ61)</f>
        <v>#N/A</v>
      </c>
      <c r="CK61" s="100">
        <f>IF(AND(MASTER_DATA_NORMALIZED!CK61=0,CK$22=$L$22),VLOOKUP(MASTER_DATA_PROCESSED!$C61,Backend!$Q$9:$T$52,3,FALSE),MASTER_DATA_NORMALIZED!CK61)</f>
        <v>0</v>
      </c>
      <c r="CL61" s="100">
        <f>IF(AND(MASTER_DATA_NORMALIZED!CL61=0,CL$22=$L$22),VLOOKUP(MASTER_DATA_PROCESSED!$C61,Backend!$Q$9:$T$52,3,FALSE),MASTER_DATA_NORMALIZED!CL61)</f>
        <v>0</v>
      </c>
      <c r="CM61" s="100">
        <f>IF(AND(MASTER_DATA_NORMALIZED!CM61=0,CM$22=$L$22),VLOOKUP(MASTER_DATA_PROCESSED!$C61,Backend!$Q$9:$T$52,3,FALSE),MASTER_DATA_NORMALIZED!CM61)</f>
        <v>0</v>
      </c>
      <c r="CN61" s="100" t="e">
        <f>IF(AND(MASTER_DATA_NORMALIZED!CN61=0,CN$22=$L$22),VLOOKUP(MASTER_DATA_PROCESSED!$C61,Backend!$Q$9:$T$52,3,FALSE),MASTER_DATA_NORMALIZED!CN61)</f>
        <v>#N/A</v>
      </c>
      <c r="CO61" s="100">
        <f>IF(AND(MASTER_DATA_NORMALIZED!CO61=0,CO$22=$L$22),VLOOKUP(MASTER_DATA_PROCESSED!$C61,Backend!$Q$9:$T$52,3,FALSE),MASTER_DATA_NORMALIZED!CO61)</f>
        <v>0</v>
      </c>
      <c r="CP61" s="100">
        <f>IF(AND(MASTER_DATA_NORMALIZED!CP61=0,CP$22=$L$22),VLOOKUP(MASTER_DATA_PROCESSED!$C61,Backend!$Q$9:$T$52,3,FALSE),MASTER_DATA_NORMALIZED!CP61)</f>
        <v>0</v>
      </c>
      <c r="CQ61" s="100">
        <f>IF(AND(MASTER_DATA_NORMALIZED!CQ61=0,CQ$22=$L$22),VLOOKUP(MASTER_DATA_PROCESSED!$C61,Backend!$Q$9:$T$52,3,FALSE),MASTER_DATA_NORMALIZED!CQ61)</f>
        <v>0</v>
      </c>
      <c r="CR61" s="100" t="e">
        <f>IF(AND(MASTER_DATA_NORMALIZED!CR61=0,CR$22=$L$22),VLOOKUP(MASTER_DATA_PROCESSED!$C61,Backend!$Q$9:$T$52,3,FALSE),MASTER_DATA_NORMALIZED!CR61)</f>
        <v>#N/A</v>
      </c>
      <c r="CS61" s="100">
        <f>IF(AND(MASTER_DATA_NORMALIZED!CS61=0,CS$22=$L$22),VLOOKUP(MASTER_DATA_PROCESSED!$C61,Backend!$Q$9:$T$52,3,FALSE),MASTER_DATA_NORMALIZED!CS61)</f>
        <v>0</v>
      </c>
      <c r="CT61" s="100">
        <f>IF(AND(MASTER_DATA_NORMALIZED!CT61=0,CT$22=$L$22),VLOOKUP(MASTER_DATA_PROCESSED!$C61,Backend!$Q$9:$T$52,3,FALSE),MASTER_DATA_NORMALIZED!CT61)</f>
        <v>0</v>
      </c>
      <c r="CU61" s="100">
        <f>IF(AND(MASTER_DATA_NORMALIZED!CU61=0,CU$22=$L$22),VLOOKUP(MASTER_DATA_PROCESSED!$C61,Backend!$Q$9:$T$52,3,FALSE),MASTER_DATA_NORMALIZED!CU61)</f>
        <v>0</v>
      </c>
      <c r="CV61" s="100" t="e">
        <f>IF(AND(MASTER_DATA_NORMALIZED!CV61=0,CV$22=$L$22),VLOOKUP(MASTER_DATA_PROCESSED!$C61,Backend!$Q$9:$T$52,3,FALSE),MASTER_DATA_NORMALIZED!CV61)</f>
        <v>#N/A</v>
      </c>
      <c r="CW61" s="100">
        <f>IF(AND(MASTER_DATA_NORMALIZED!CW61=0,CW$22=$L$22),VLOOKUP(MASTER_DATA_PROCESSED!$C61,Backend!$Q$9:$T$52,3,FALSE),MASTER_DATA_NORMALIZED!CW61)</f>
        <v>0</v>
      </c>
      <c r="CX61" s="100">
        <f>IF(AND(MASTER_DATA_NORMALIZED!CX61=0,CX$22=$L$22),VLOOKUP(MASTER_DATA_PROCESSED!$C61,Backend!$Q$9:$T$52,3,FALSE),MASTER_DATA_NORMALIZED!CX61)</f>
        <v>0</v>
      </c>
      <c r="CY61" s="100">
        <f>IF(AND(MASTER_DATA_NORMALIZED!CY61=0,CY$22=$L$22),VLOOKUP(MASTER_DATA_PROCESSED!$C61,Backend!$Q$9:$T$52,3,FALSE),MASTER_DATA_NORMALIZED!CY61)</f>
        <v>0</v>
      </c>
      <c r="CZ61" s="100" t="e">
        <f>IF(AND(MASTER_DATA_NORMALIZED!CZ61=0,CZ$22=$L$22),VLOOKUP(MASTER_DATA_PROCESSED!$C61,Backend!$Q$9:$T$52,3,FALSE),MASTER_DATA_NORMALIZED!CZ61)</f>
        <v>#N/A</v>
      </c>
      <c r="DA61" s="100" t="e">
        <f>IF(AND(MASTER_DATA_NORMALIZED!DA61=0,DA$22=$L$22),VLOOKUP(MASTER_DATA_PROCESSED!$C61,Backend!$Q$9:$T$52,3,FALSE),MASTER_DATA_NORMALIZED!DA61)</f>
        <v>#DIV/0!</v>
      </c>
      <c r="DB61" s="100" t="e">
        <f>IF(AND(MASTER_DATA_NORMALIZED!DB61=0,DB$22=$L$22),VLOOKUP(MASTER_DATA_PROCESSED!$C61,Backend!$Q$9:$T$52,3,FALSE),MASTER_DATA_NORMALIZED!DB61)</f>
        <v>#DIV/0!</v>
      </c>
      <c r="DC61" s="100" t="e">
        <f>IF(AND(MASTER_DATA_NORMALIZED!DC61=0,DC$22=$L$22),VLOOKUP(MASTER_DATA_PROCESSED!$C61,Backend!$Q$9:$T$52,3,FALSE),MASTER_DATA_NORMALIZED!DC61)</f>
        <v>#DIV/0!</v>
      </c>
      <c r="DD61" s="100" t="e">
        <f>IF(AND(MASTER_DATA_NORMALIZED!DD61=0,DD$22=$L$22),VLOOKUP(MASTER_DATA_PROCESSED!$C61,Backend!$Q$9:$T$52,3,FALSE),MASTER_DATA_NORMALIZED!DD61)</f>
        <v>#N/A</v>
      </c>
      <c r="DE61" s="100">
        <f>IF(AND(MASTER_DATA_NORMALIZED!DE61=0,DE$22=$L$22),VLOOKUP(MASTER_DATA_PROCESSED!$C61,Backend!$Q$9:$T$52,3,FALSE),MASTER_DATA_NORMALIZED!DE61)</f>
        <v>0</v>
      </c>
      <c r="DF61" s="100">
        <f>IF(AND(MASTER_DATA_NORMALIZED!DF61=0,DF$22=$L$22),VLOOKUP(MASTER_DATA_PROCESSED!$C61,Backend!$Q$9:$T$52,3,FALSE),MASTER_DATA_NORMALIZED!DF61)</f>
        <v>0</v>
      </c>
      <c r="DG61" s="100">
        <f>IF(AND(MASTER_DATA_NORMALIZED!DG61=0,DG$22=$L$22),VLOOKUP(MASTER_DATA_PROCESSED!$C61,Backend!$Q$9:$T$52,3,FALSE),MASTER_DATA_NORMALIZED!DG61)</f>
        <v>0</v>
      </c>
      <c r="DH61" s="100" t="e">
        <f>IF(AND(MASTER_DATA_NORMALIZED!DH61=0,DH$22=$L$22),VLOOKUP(MASTER_DATA_PROCESSED!$C61,Backend!$Q$9:$T$52,3,FALSE),MASTER_DATA_NORMALIZED!DH61)</f>
        <v>#N/A</v>
      </c>
      <c r="DI61" s="100">
        <f>IF(AND(MASTER_DATA_NORMALIZED!DI61=0,DI$22=$L$22),VLOOKUP(MASTER_DATA_PROCESSED!$C61,Backend!$Q$9:$T$52,3,FALSE),MASTER_DATA_NORMALIZED!DI61)</f>
        <v>0</v>
      </c>
      <c r="DJ61" s="100">
        <f>IF(AND(MASTER_DATA_NORMALIZED!DJ61=0,DJ$22=$L$22),VLOOKUP(MASTER_DATA_PROCESSED!$C61,Backend!$Q$9:$T$52,3,FALSE),MASTER_DATA_NORMALIZED!DJ61)</f>
        <v>0</v>
      </c>
      <c r="DK61" s="100">
        <f>IF(AND(MASTER_DATA_NORMALIZED!DK61=0,DK$22=$L$22),VLOOKUP(MASTER_DATA_PROCESSED!$C61,Backend!$Q$9:$T$52,3,FALSE),MASTER_DATA_NORMALIZED!DK61)</f>
        <v>0</v>
      </c>
      <c r="DL61" s="100" t="e">
        <f>IF(AND(MASTER_DATA_NORMALIZED!DL61=0,DL$22=$L$22),VLOOKUP(MASTER_DATA_PROCESSED!$C61,Backend!$Q$9:$T$52,3,FALSE),MASTER_DATA_NORMALIZED!DL61)</f>
        <v>#N/A</v>
      </c>
      <c r="DM61" s="100">
        <f>IF(AND(MASTER_DATA_NORMALIZED!DM61=0,DM$22=$L$22),VLOOKUP(MASTER_DATA_PROCESSED!$C61,Backend!$Q$9:$T$52,3,FALSE),MASTER_DATA_NORMALIZED!DM61)</f>
        <v>0</v>
      </c>
      <c r="DN61" s="100">
        <f>IF(AND(MASTER_DATA_NORMALIZED!DN61=0,DN$22=$L$22),VLOOKUP(MASTER_DATA_PROCESSED!$C61,Backend!$Q$9:$T$52,3,FALSE),MASTER_DATA_NORMALIZED!DN61)</f>
        <v>0</v>
      </c>
      <c r="DO61" s="100">
        <f>IF(AND(MASTER_DATA_NORMALIZED!DO61=0,DO$22=$L$22),VLOOKUP(MASTER_DATA_PROCESSED!$C61,Backend!$Q$9:$T$52,3,FALSE),MASTER_DATA_NORMALIZED!DO61)</f>
        <v>0</v>
      </c>
      <c r="DP61" s="100" t="e">
        <f>IF(AND(MASTER_DATA_NORMALIZED!DP61=0,DP$22=$L$22),VLOOKUP(MASTER_DATA_PROCESSED!$C61,Backend!$Q$9:$T$52,3,FALSE),MASTER_DATA_NORMALIZED!DP61)</f>
        <v>#N/A</v>
      </c>
      <c r="DQ61" s="100">
        <f>IF(AND(MASTER_DATA_NORMALIZED!DQ61=0,DQ$22=$L$22),VLOOKUP(MASTER_DATA_PROCESSED!$C61,Backend!$Q$9:$T$52,3,FALSE),MASTER_DATA_NORMALIZED!DQ61)</f>
        <v>0</v>
      </c>
      <c r="DR61" s="100">
        <f>IF(AND(MASTER_DATA_NORMALIZED!DR61=0,DR$22=$L$22),VLOOKUP(MASTER_DATA_PROCESSED!$C61,Backend!$Q$9:$T$52,3,FALSE),MASTER_DATA_NORMALIZED!DR61)</f>
        <v>0</v>
      </c>
      <c r="DS61" s="100">
        <f>IF(AND(MASTER_DATA_NORMALIZED!DS61=0,DS$22=$L$22),VLOOKUP(MASTER_DATA_PROCESSED!$C61,Backend!$Q$9:$T$52,3,FALSE),MASTER_DATA_NORMALIZED!DS61)</f>
        <v>0</v>
      </c>
      <c r="DT61" s="100" t="e">
        <f>IF(AND(MASTER_DATA_NORMALIZED!DT61=0,DT$22=$L$22),VLOOKUP(MASTER_DATA_PROCESSED!$C61,Backend!$Q$9:$T$52,3,FALSE),MASTER_DATA_NORMALIZED!DT61)</f>
        <v>#N/A</v>
      </c>
      <c r="DU61" s="100">
        <f>IF(AND(MASTER_DATA_NORMALIZED!DU61=0,DU$22=$L$22),VLOOKUP(MASTER_DATA_PROCESSED!$C61,Backend!$Q$9:$T$52,3,FALSE),MASTER_DATA_NORMALIZED!DU61)</f>
        <v>0</v>
      </c>
      <c r="DV61" s="100">
        <f>IF(AND(MASTER_DATA_NORMALIZED!DV61=0,DV$22=$L$22),VLOOKUP(MASTER_DATA_PROCESSED!$C61,Backend!$Q$9:$T$52,3,FALSE),MASTER_DATA_NORMALIZED!DV61)</f>
        <v>0</v>
      </c>
      <c r="DW61" s="100">
        <f>IF(AND(MASTER_DATA_NORMALIZED!DW61=0,DW$22=$L$22),VLOOKUP(MASTER_DATA_PROCESSED!$C61,Backend!$Q$9:$T$52,3,FALSE),MASTER_DATA_NORMALIZED!DW61)</f>
        <v>0</v>
      </c>
      <c r="DX61" s="100" t="e">
        <f>IF(AND(MASTER_DATA_NORMALIZED!DX61=0,DX$22=$L$22),VLOOKUP(MASTER_DATA_PROCESSED!$C61,Backend!$Q$9:$T$52,3,FALSE),MASTER_DATA_NORMALIZED!DX61)</f>
        <v>#N/A</v>
      </c>
      <c r="DY61" s="100">
        <f>IF(AND(MASTER_DATA_NORMALIZED!DY61=0,DY$22=$L$22),VLOOKUP(MASTER_DATA_PROCESSED!$C61,Backend!$Q$9:$T$52,3,FALSE),MASTER_DATA_NORMALIZED!DY61)</f>
        <v>0</v>
      </c>
      <c r="DZ61" s="100">
        <f>IF(AND(MASTER_DATA_NORMALIZED!DZ61=0,DZ$22=$L$22),VLOOKUP(MASTER_DATA_PROCESSED!$C61,Backend!$Q$9:$T$52,3,FALSE),MASTER_DATA_NORMALIZED!DZ61)</f>
        <v>0</v>
      </c>
      <c r="EA61" s="100">
        <f>IF(AND(MASTER_DATA_NORMALIZED!EA61=0,EA$22=$L$22),VLOOKUP(MASTER_DATA_PROCESSED!$C61,Backend!$Q$9:$T$52,3,FALSE),MASTER_DATA_NORMALIZED!EA61)</f>
        <v>0</v>
      </c>
      <c r="EB61" s="100" t="e">
        <f>IF(AND(MASTER_DATA_NORMALIZED!EB61=0,EB$22=$L$22),VLOOKUP(MASTER_DATA_PROCESSED!$C61,Backend!$Q$9:$T$52,3,FALSE),MASTER_DATA_NORMALIZED!EB61)</f>
        <v>#N/A</v>
      </c>
      <c r="EC61" s="100" t="e">
        <f>IF(AND(MASTER_DATA_NORMALIZED!EC61=0,EC$22=$L$22),VLOOKUP(MASTER_DATA_PROCESSED!$C61,Backend!$Q$9:$T$52,3,FALSE),MASTER_DATA_NORMALIZED!EC61)</f>
        <v>#DIV/0!</v>
      </c>
      <c r="ED61" s="100" t="e">
        <f>IF(AND(MASTER_DATA_NORMALIZED!ED61=0,ED$22=$L$22),VLOOKUP(MASTER_DATA_PROCESSED!$C61,Backend!$Q$9:$T$52,3,FALSE),MASTER_DATA_NORMALIZED!ED61)</f>
        <v>#DIV/0!</v>
      </c>
      <c r="EE61" s="100" t="e">
        <f>IF(AND(MASTER_DATA_NORMALIZED!EE61=0,EE$22=$L$22),VLOOKUP(MASTER_DATA_PROCESSED!$C61,Backend!$Q$9:$T$52,3,FALSE),MASTER_DATA_NORMALIZED!EE61)</f>
        <v>#DIV/0!</v>
      </c>
      <c r="EF61" s="100" t="e">
        <f>IF(AND(MASTER_DATA_NORMALIZED!EF61=0,EF$22=$L$22),VLOOKUP(MASTER_DATA_PROCESSED!$C61,Backend!$Q$9:$T$52,3,FALSE),MASTER_DATA_NORMALIZED!EF61)</f>
        <v>#VALUE!</v>
      </c>
      <c r="EG61" s="100">
        <f>IF(AND(MASTER_DATA_NORMALIZED!EG61=0,EG$22=$L$22),VLOOKUP(MASTER_DATA_PROCESSED!$C61,Backend!$Q$9:$T$52,3,FALSE),MASTER_DATA_NORMALIZED!EG61)</f>
        <v>0</v>
      </c>
      <c r="EH61" s="100">
        <f>IF(AND(MASTER_DATA_NORMALIZED!EH61=0,EH$22=$L$22),VLOOKUP(MASTER_DATA_PROCESSED!$C61,Backend!$Q$9:$T$52,3,FALSE),MASTER_DATA_NORMALIZED!EH61)</f>
        <v>0</v>
      </c>
      <c r="EI61" s="100">
        <f>IF(AND(MASTER_DATA_NORMALIZED!EI61=0,EI$22=$L$22),VLOOKUP(MASTER_DATA_PROCESSED!$C61,Backend!$Q$9:$T$52,3,FALSE),MASTER_DATA_NORMALIZED!EI61)</f>
        <v>0</v>
      </c>
      <c r="EJ61" s="100" t="e">
        <f>IF(AND(MASTER_DATA_NORMALIZED!EJ61=0,EJ$22=$L$22),VLOOKUP(MASTER_DATA_PROCESSED!$C61,Backend!$Q$9:$T$52,3,FALSE),MASTER_DATA_NORMALIZED!EJ61)</f>
        <v>#N/A</v>
      </c>
      <c r="EK61" s="100">
        <f>IF(AND(MASTER_DATA_NORMALIZED!EK61=0,EK$22=$L$22),VLOOKUP(MASTER_DATA_PROCESSED!$C61,Backend!$Q$9:$T$52,3,FALSE),MASTER_DATA_NORMALIZED!EK61)</f>
        <v>0</v>
      </c>
      <c r="EL61" s="100">
        <f>IF(AND(MASTER_DATA_NORMALIZED!EL61=0,EL$22=$L$22),VLOOKUP(MASTER_DATA_PROCESSED!$C61,Backend!$Q$9:$T$52,3,FALSE),MASTER_DATA_NORMALIZED!EL61)</f>
        <v>0</v>
      </c>
      <c r="EM61" s="100">
        <f>IF(AND(MASTER_DATA_NORMALIZED!EM61=0,EM$22=$L$22),VLOOKUP(MASTER_DATA_PROCESSED!$C61,Backend!$Q$9:$T$52,3,FALSE),MASTER_DATA_NORMALIZED!EM61)</f>
        <v>0</v>
      </c>
      <c r="EN61" s="100">
        <f>IF(AND(MASTER_DATA_NORMALIZED!EN61=0,EN$22=$L$22),VLOOKUP(MASTER_DATA_PROCESSED!$C61,Backend!$Q$9:$T$52,3,FALSE),MASTER_DATA_NORMALIZED!EN61)</f>
        <v>94.152656982845045</v>
      </c>
      <c r="EO61" s="100">
        <f>IF(AND(MASTER_DATA_NORMALIZED!EO61=0,EO$22=$L$22),VLOOKUP(MASTER_DATA_PROCESSED!$C61,Backend!$Q$9:$T$52,3,FALSE),MASTER_DATA_NORMALIZED!EO61)</f>
        <v>0</v>
      </c>
      <c r="EP61" s="100">
        <f>IF(AND(MASTER_DATA_NORMALIZED!EP61=0,EP$22=$L$22),VLOOKUP(MASTER_DATA_PROCESSED!$C61,Backend!$Q$9:$T$52,3,FALSE),MASTER_DATA_NORMALIZED!EP61)</f>
        <v>0</v>
      </c>
      <c r="EQ61" s="100">
        <f>IF(AND(MASTER_DATA_NORMALIZED!EQ61=0,EQ$22=$L$22),VLOOKUP(MASTER_DATA_PROCESSED!$C61,Backend!$Q$9:$T$52,3,FALSE),MASTER_DATA_NORMALIZED!EQ61)</f>
        <v>0</v>
      </c>
      <c r="ER61" s="100">
        <f>IF(AND(MASTER_DATA_NORMALIZED!ER61=0,ER$22=$L$22),VLOOKUP(MASTER_DATA_PROCESSED!$C61,Backend!$Q$9:$T$52,3,FALSE),MASTER_DATA_NORMALIZED!ER61)</f>
        <v>29.853552674685229</v>
      </c>
      <c r="ES61" s="100">
        <f>IF(AND(MASTER_DATA_NORMALIZED!ES61=0,ES$22=$L$22),VLOOKUP(MASTER_DATA_PROCESSED!$C61,Backend!$Q$9:$T$52,3,FALSE),MASTER_DATA_NORMALIZED!ES61)</f>
        <v>0</v>
      </c>
      <c r="ET61" s="100">
        <f>IF(AND(MASTER_DATA_NORMALIZED!ET61=0,ET$22=$L$22),VLOOKUP(MASTER_DATA_PROCESSED!$C61,Backend!$Q$9:$T$52,3,FALSE),MASTER_DATA_NORMALIZED!ET61)</f>
        <v>0</v>
      </c>
      <c r="EU61" s="100">
        <f>IF(AND(MASTER_DATA_NORMALIZED!EU61=0,EU$22=$L$22),VLOOKUP(MASTER_DATA_PROCESSED!$C61,Backend!$Q$9:$T$52,3,FALSE),MASTER_DATA_NORMALIZED!EU61)</f>
        <v>0</v>
      </c>
      <c r="EV61" s="100">
        <f>IF(AND(MASTER_DATA_NORMALIZED!EV61=0,EV$22=$L$22),VLOOKUP(MASTER_DATA_PROCESSED!$C61,Backend!$Q$9:$T$52,3,FALSE),MASTER_DATA_NORMALIZED!EV61)</f>
        <v>29.853552674685229</v>
      </c>
      <c r="EW61" s="100">
        <f>IF(AND(MASTER_DATA_NORMALIZED!EW61=0,EW$22=$L$22),VLOOKUP(MASTER_DATA_PROCESSED!$C61,Backend!$Q$9:$T$52,3,FALSE),MASTER_DATA_NORMALIZED!EW61)</f>
        <v>0</v>
      </c>
      <c r="EX61" s="100">
        <f>IF(AND(MASTER_DATA_NORMALIZED!EX61=0,EX$22=$L$22),VLOOKUP(MASTER_DATA_PROCESSED!$C61,Backend!$Q$9:$T$52,3,FALSE),MASTER_DATA_NORMALIZED!EX61)</f>
        <v>0</v>
      </c>
      <c r="EY61" s="100">
        <f>IF(AND(MASTER_DATA_NORMALIZED!EY61=0,EY$22=$L$22),VLOOKUP(MASTER_DATA_PROCESSED!$C61,Backend!$Q$9:$T$52,3,FALSE),MASTER_DATA_NORMALIZED!EY61)</f>
        <v>0</v>
      </c>
      <c r="EZ61" s="100" t="e">
        <f>IF(AND(MASTER_DATA_NORMALIZED!EZ61=0,EZ$22=$L$22),VLOOKUP(MASTER_DATA_PROCESSED!$C61,Backend!$Q$9:$T$52,3,FALSE),MASTER_DATA_NORMALIZED!EZ61)</f>
        <v>#N/A</v>
      </c>
      <c r="FA61" s="100">
        <f>IF(AND(MASTER_DATA_NORMALIZED!FA61=0,FA$22=$L$22),VLOOKUP(MASTER_DATA_PROCESSED!$C61,Backend!$Q$9:$T$52,3,FALSE),MASTER_DATA_NORMALIZED!FA61)</f>
        <v>0</v>
      </c>
      <c r="FB61" s="100">
        <f>IF(AND(MASTER_DATA_NORMALIZED!FB61=0,FB$22=$L$22),VLOOKUP(MASTER_DATA_PROCESSED!$C61,Backend!$Q$9:$T$52,3,FALSE),MASTER_DATA_NORMALIZED!FB61)</f>
        <v>0</v>
      </c>
      <c r="FC61" s="100">
        <f>IF(AND(MASTER_DATA_NORMALIZED!FC61=0,FC$22=$L$22),VLOOKUP(MASTER_DATA_PROCESSED!$C61,Backend!$Q$9:$T$52,3,FALSE),MASTER_DATA_NORMALIZED!FC61)</f>
        <v>0</v>
      </c>
      <c r="FD61" s="100" t="e">
        <f>IF(AND(MASTER_DATA_NORMALIZED!FD61=0,FD$22=$L$22),VLOOKUP(MASTER_DATA_PROCESSED!$C61,Backend!$Q$9:$T$52,3,FALSE),MASTER_DATA_NORMALIZED!FD61)</f>
        <v>#N/A</v>
      </c>
      <c r="FE61" s="100">
        <f>IF(AND(MASTER_DATA_NORMALIZED!FE61=0,FE$22=$L$22),VLOOKUP(MASTER_DATA_PROCESSED!$C61,Backend!$Q$9:$T$52,3,FALSE),MASTER_DATA_NORMALIZED!FE61)</f>
        <v>0</v>
      </c>
      <c r="FF61" s="100">
        <f>IF(AND(MASTER_DATA_NORMALIZED!FF61=0,FF$22=$L$22),VLOOKUP(MASTER_DATA_PROCESSED!$C61,Backend!$Q$9:$T$52,3,FALSE),MASTER_DATA_NORMALIZED!FF61)</f>
        <v>0</v>
      </c>
      <c r="FG61" s="100">
        <f>IF(AND(MASTER_DATA_NORMALIZED!FG61=0,FG$22=$L$22),VLOOKUP(MASTER_DATA_PROCESSED!$C61,Backend!$Q$9:$T$52,3,FALSE),MASTER_DATA_NORMALIZED!FG61)</f>
        <v>0</v>
      </c>
      <c r="FH61" s="100" t="e">
        <f>IF(AND(MASTER_DATA_NORMALIZED!FH61=0,FH$22=$L$22),VLOOKUP(MASTER_DATA_PROCESSED!$C61,Backend!$Q$9:$T$52,3,FALSE),MASTER_DATA_NORMALIZED!FH61)</f>
        <v>#N/A</v>
      </c>
      <c r="FI61" s="100">
        <f>IF(AND(MASTER_DATA_NORMALIZED!FI61=0,FI$22=$L$22),VLOOKUP(MASTER_DATA_PROCESSED!$C61,Backend!$Q$9:$T$52,3,FALSE),MASTER_DATA_NORMALIZED!FI61)</f>
        <v>0</v>
      </c>
      <c r="FJ61" s="100">
        <f>IF(AND(MASTER_DATA_NORMALIZED!FJ61=0,FJ$22=$L$22),VLOOKUP(MASTER_DATA_PROCESSED!$C61,Backend!$Q$9:$T$52,3,FALSE),MASTER_DATA_NORMALIZED!FJ61)</f>
        <v>0</v>
      </c>
      <c r="FK61" s="100">
        <f>IF(AND(MASTER_DATA_NORMALIZED!FK61=0,FK$22=$L$22),VLOOKUP(MASTER_DATA_PROCESSED!$C61,Backend!$Q$9:$T$52,3,FALSE),MASTER_DATA_NORMALIZED!FK61)</f>
        <v>0</v>
      </c>
      <c r="FL61" s="100" t="e">
        <f>IF(AND(MASTER_DATA_NORMALIZED!FL61=0,FL$22=$L$22),VLOOKUP(MASTER_DATA_PROCESSED!$C61,Backend!$Q$9:$T$52,3,FALSE),MASTER_DATA_NORMALIZED!FL61)</f>
        <v>#N/A</v>
      </c>
      <c r="FM61" s="100">
        <f>IF(AND(MASTER_DATA_NORMALIZED!FM61=0,FM$22=$L$22),VLOOKUP(MASTER_DATA_PROCESSED!$C61,Backend!$Q$9:$T$52,3,FALSE),MASTER_DATA_NORMALIZED!FM61)</f>
        <v>0</v>
      </c>
      <c r="FN61" s="100">
        <f>IF(AND(MASTER_DATA_NORMALIZED!FN61=0,FN$22=$L$22),VLOOKUP(MASTER_DATA_PROCESSED!$C61,Backend!$Q$9:$T$52,3,FALSE),MASTER_DATA_NORMALIZED!FN61)</f>
        <v>0</v>
      </c>
      <c r="FO61" s="100">
        <f>IF(AND(MASTER_DATA_NORMALIZED!FO61=0,FO$22=$L$22),VLOOKUP(MASTER_DATA_PROCESSED!$C61,Backend!$Q$9:$T$52,3,FALSE),MASTER_DATA_NORMALIZED!FO61)</f>
        <v>0</v>
      </c>
      <c r="FP61" s="100" t="e">
        <f>IF(AND(MASTER_DATA_NORMALIZED!FP61=0,FP$22=$L$22),VLOOKUP(MASTER_DATA_PROCESSED!$C61,Backend!$Q$9:$T$52,3,FALSE),MASTER_DATA_NORMALIZED!FP61)</f>
        <v>#N/A</v>
      </c>
      <c r="FQ61" s="100">
        <f>IF(AND(MASTER_DATA_NORMALIZED!FQ61=0,FQ$22=$L$22),VLOOKUP(MASTER_DATA_PROCESSED!$C61,Backend!$Q$9:$T$52,3,FALSE),MASTER_DATA_NORMALIZED!FQ61)</f>
        <v>0</v>
      </c>
      <c r="FR61" s="100">
        <f>IF(AND(MASTER_DATA_NORMALIZED!FR61=0,FR$22=$L$22),VLOOKUP(MASTER_DATA_PROCESSED!$C61,Backend!$Q$9:$T$52,3,FALSE),MASTER_DATA_NORMALIZED!FR61)</f>
        <v>0</v>
      </c>
      <c r="FS61" s="100">
        <f>IF(AND(MASTER_DATA_NORMALIZED!FS61=0,FS$22=$L$22),VLOOKUP(MASTER_DATA_PROCESSED!$C61,Backend!$Q$9:$T$52,3,FALSE),MASTER_DATA_NORMALIZED!FS61)</f>
        <v>0</v>
      </c>
      <c r="FT61" s="100" t="e">
        <f>IF(AND(MASTER_DATA_NORMALIZED!FT61=0,FT$22=$L$22),VLOOKUP(MASTER_DATA_PROCESSED!$C61,Backend!$Q$9:$T$52,3,FALSE),MASTER_DATA_NORMALIZED!FT61)</f>
        <v>#N/A</v>
      </c>
      <c r="FU61" s="100">
        <f>IF(AND(MASTER_DATA_NORMALIZED!FU61=0,FU$22=$L$22),VLOOKUP(MASTER_DATA_PROCESSED!$C61,Backend!$Q$9:$T$52,3,FALSE),MASTER_DATA_NORMALIZED!FU61)</f>
        <v>0</v>
      </c>
      <c r="FV61" s="100">
        <f>IF(AND(MASTER_DATA_NORMALIZED!FV61=0,FV$22=$L$22),VLOOKUP(MASTER_DATA_PROCESSED!$C61,Backend!$Q$9:$T$52,3,FALSE),MASTER_DATA_NORMALIZED!FV61)</f>
        <v>0</v>
      </c>
      <c r="FW61" s="100">
        <f>IF(AND(MASTER_DATA_NORMALIZED!FW61=0,FW$22=$L$22),VLOOKUP(MASTER_DATA_PROCESSED!$C61,Backend!$Q$9:$T$52,3,FALSE),MASTER_DATA_NORMALIZED!FW61)</f>
        <v>0</v>
      </c>
      <c r="FX61" s="100" t="e">
        <f>IF(AND(MASTER_DATA_NORMALIZED!FX61=0,FX$22=$L$22),VLOOKUP(MASTER_DATA_PROCESSED!$C61,Backend!$Q$9:$T$52,3,FALSE),MASTER_DATA_NORMALIZED!FX61)</f>
        <v>#N/A</v>
      </c>
      <c r="FY61" s="100">
        <f>IF(AND(MASTER_DATA_NORMALIZED!FY61=0,FY$22=$L$22),VLOOKUP(MASTER_DATA_PROCESSED!$C61,Backend!$Q$9:$T$52,3,FALSE),MASTER_DATA_NORMALIZED!FY61)</f>
        <v>0</v>
      </c>
      <c r="FZ61" s="100">
        <f>IF(AND(MASTER_DATA_NORMALIZED!FZ61=0,FZ$22=$L$22),VLOOKUP(MASTER_DATA_PROCESSED!$C61,Backend!$Q$9:$T$52,3,FALSE),MASTER_DATA_NORMALIZED!FZ61)</f>
        <v>0</v>
      </c>
      <c r="GA61" s="100">
        <f>IF(AND(MASTER_DATA_NORMALIZED!GA61=0,GA$22=$L$22),VLOOKUP(MASTER_DATA_PROCESSED!$C61,Backend!$Q$9:$T$52,3,FALSE),MASTER_DATA_NORMALIZED!GA61)</f>
        <v>0</v>
      </c>
      <c r="GB61" s="100" t="e">
        <f>IF(AND(MASTER_DATA_NORMALIZED!GB61=0,GB$22=$L$22),VLOOKUP(MASTER_DATA_PROCESSED!$C61,Backend!$Q$9:$T$52,3,FALSE),MASTER_DATA_NORMALIZED!GB61)</f>
        <v>#N/A</v>
      </c>
      <c r="GC61" s="100">
        <f>IF(AND(MASTER_DATA_NORMALIZED!GC61=0,GC$22=$L$22),VLOOKUP(MASTER_DATA_PROCESSED!$C61,Backend!$Q$9:$T$52,3,FALSE),MASTER_DATA_NORMALIZED!GC61)</f>
        <v>0</v>
      </c>
      <c r="GD61" s="100">
        <f>IF(AND(MASTER_DATA_NORMALIZED!GD61=0,GD$22=$L$22),VLOOKUP(MASTER_DATA_PROCESSED!$C61,Backend!$Q$9:$T$52,3,FALSE),MASTER_DATA_NORMALIZED!GD61)</f>
        <v>0</v>
      </c>
      <c r="GE61" s="100">
        <f>IF(AND(MASTER_DATA_NORMALIZED!GE61=0,GE$22=$L$22),VLOOKUP(MASTER_DATA_PROCESSED!$C61,Backend!$Q$9:$T$52,3,FALSE),MASTER_DATA_NORMALIZED!GE61)</f>
        <v>0</v>
      </c>
      <c r="GF61" s="100" t="e">
        <f>IF(AND(MASTER_DATA_NORMALIZED!GF61=0,GF$22=$L$22),VLOOKUP(MASTER_DATA_PROCESSED!$C61,Backend!$Q$9:$T$52,3,FALSE),MASTER_DATA_NORMALIZED!GF61)</f>
        <v>#N/A</v>
      </c>
      <c r="GG61" s="100">
        <f>IF(AND(MASTER_DATA_NORMALIZED!GG61=0,GG$22=$L$22),VLOOKUP(MASTER_DATA_PROCESSED!$C61,Backend!$Q$9:$T$52,3,FALSE),MASTER_DATA_NORMALIZED!GG61)</f>
        <v>0</v>
      </c>
      <c r="GH61" s="100">
        <f>IF(AND(MASTER_DATA_NORMALIZED!GH61=0,GH$22=$L$22),VLOOKUP(MASTER_DATA_PROCESSED!$C61,Backend!$Q$9:$T$52,3,FALSE),MASTER_DATA_NORMALIZED!GH61)</f>
        <v>0</v>
      </c>
      <c r="GI61" s="100">
        <f>IF(AND(MASTER_DATA_NORMALIZED!GI61=0,GI$22=$L$22),VLOOKUP(MASTER_DATA_PROCESSED!$C61,Backend!$Q$9:$T$52,3,FALSE),MASTER_DATA_NORMALIZED!GI61)</f>
        <v>0</v>
      </c>
      <c r="GJ61" s="100" t="e">
        <f>IF(AND(MASTER_DATA_NORMALIZED!GJ61=0,GJ$22=$L$22),VLOOKUP(MASTER_DATA_PROCESSED!$C61,Backend!$Q$9:$T$52,3,FALSE),MASTER_DATA_NORMALIZED!GJ61)</f>
        <v>#N/A</v>
      </c>
      <c r="GK61" s="100">
        <f>IF(AND(MASTER_DATA_NORMALIZED!GK61=0,GK$22=$L$22),VLOOKUP(MASTER_DATA_PROCESSED!$C61,Backend!$Q$9:$T$52,3,FALSE),MASTER_DATA_NORMALIZED!GK61)</f>
        <v>0</v>
      </c>
      <c r="GL61" s="100">
        <f>IF(AND(MASTER_DATA_NORMALIZED!GL61=0,GL$22=$L$22),VLOOKUP(MASTER_DATA_PROCESSED!$C61,Backend!$Q$9:$T$52,3,FALSE),MASTER_DATA_NORMALIZED!GL61)</f>
        <v>0</v>
      </c>
      <c r="GM61" s="100">
        <f>IF(AND(MASTER_DATA_NORMALIZED!GM61=0,GM$22=$L$22),VLOOKUP(MASTER_DATA_PROCESSED!$C61,Backend!$Q$9:$T$52,3,FALSE),MASTER_DATA_NORMALIZED!GM61)</f>
        <v>0</v>
      </c>
      <c r="GN61" s="100" t="e">
        <f>IF(AND(MASTER_DATA_NORMALIZED!GN61=0,GN$22=$L$22),VLOOKUP(MASTER_DATA_PROCESSED!$C61,Backend!$Q$9:$T$52,3,FALSE),MASTER_DATA_NORMALIZED!GN61)</f>
        <v>#N/A</v>
      </c>
      <c r="GO61" s="100">
        <f>IF(AND(MASTER_DATA_NORMALIZED!GO61=0,GO$22=$L$22),VLOOKUP(MASTER_DATA_PROCESSED!$C61,Backend!$Q$9:$T$52,3,FALSE),MASTER_DATA_NORMALIZED!GO61)</f>
        <v>0</v>
      </c>
      <c r="GP61" s="100">
        <f>IF(AND(MASTER_DATA_NORMALIZED!GP61=0,GP$22=$L$22),VLOOKUP(MASTER_DATA_PROCESSED!$C61,Backend!$Q$9:$T$52,3,FALSE),MASTER_DATA_NORMALIZED!GP61)</f>
        <v>0</v>
      </c>
      <c r="GQ61" s="100">
        <f>IF(AND(MASTER_DATA_NORMALIZED!GQ61=0,GQ$22=$L$22),VLOOKUP(MASTER_DATA_PROCESSED!$C61,Backend!$Q$9:$T$52,3,FALSE),MASTER_DATA_NORMALIZED!GQ61)</f>
        <v>0</v>
      </c>
      <c r="GR61" s="100" t="e">
        <f>IF(AND(MASTER_DATA_NORMALIZED!GR61=0,GR$22=$L$22),VLOOKUP(MASTER_DATA_PROCESSED!$C61,Backend!$Q$9:$T$52,3,FALSE),MASTER_DATA_NORMALIZED!GR61)</f>
        <v>#N/A</v>
      </c>
      <c r="GS61" s="100">
        <f>IF(AND(MASTER_DATA_NORMALIZED!GS61=0,GS$22=$L$22),VLOOKUP(MASTER_DATA_PROCESSED!$C61,Backend!$Q$9:$T$52,3,FALSE),MASTER_DATA_NORMALIZED!GS61)</f>
        <v>0</v>
      </c>
      <c r="GT61" s="100">
        <f>IF(AND(MASTER_DATA_NORMALIZED!GT61=0,GT$22=$L$22),VLOOKUP(MASTER_DATA_PROCESSED!$C61,Backend!$Q$9:$T$52,3,FALSE),MASTER_DATA_NORMALIZED!GT61)</f>
        <v>0</v>
      </c>
      <c r="GU61" s="100">
        <f>IF(AND(MASTER_DATA_NORMALIZED!GU61=0,GU$22=$L$22),VLOOKUP(MASTER_DATA_PROCESSED!$C61,Backend!$Q$9:$T$52,3,FALSE),MASTER_DATA_NORMALIZED!GU61)</f>
        <v>0</v>
      </c>
      <c r="GV61" s="100" t="e">
        <f>IF(AND(MASTER_DATA_NORMALIZED!GV61=0,GV$22=$L$22),VLOOKUP(MASTER_DATA_PROCESSED!$C61,Backend!$Q$9:$T$52,3,FALSE),MASTER_DATA_NORMALIZED!GV61)</f>
        <v>#N/A</v>
      </c>
      <c r="GW61" s="100" t="e">
        <f>IF(AND(MASTER_DATA_NORMALIZED!GW61=0,GW$22=$L$22),VLOOKUP(MASTER_DATA_PROCESSED!$C61,Backend!$Q$9:$T$52,3,FALSE),MASTER_DATA_NORMALIZED!GW61)</f>
        <v>#REF!</v>
      </c>
      <c r="GX61" s="100" t="e">
        <f>IF(AND(MASTER_DATA_NORMALIZED!GX61=0,GX$22=$L$22),VLOOKUP(MASTER_DATA_PROCESSED!$C61,Backend!$Q$9:$T$52,3,FALSE),MASTER_DATA_NORMALIZED!GX61)</f>
        <v>#REF!</v>
      </c>
      <c r="GY61" s="100" t="e">
        <f>IF(AND(MASTER_DATA_NORMALIZED!GY61=0,GY$22=$L$22),VLOOKUP(MASTER_DATA_PROCESSED!$C61,Backend!$Q$9:$T$52,3,FALSE),MASTER_DATA_NORMALIZED!GY61)</f>
        <v>#REF!</v>
      </c>
    </row>
    <row r="62" spans="2:207" hidden="1" outlineLevel="2" x14ac:dyDescent="0.3">
      <c r="B62" s="21">
        <f t="shared" si="5"/>
        <v>20</v>
      </c>
      <c r="C62" s="52">
        <f t="shared" si="0"/>
        <v>216</v>
      </c>
      <c r="D62" s="77"/>
      <c r="E62" s="52"/>
      <c r="F62" s="54">
        <v>216</v>
      </c>
      <c r="G62" s="78"/>
      <c r="H62" s="35" t="s">
        <v>62</v>
      </c>
      <c r="I62" s="97">
        <f>IF(AND(MASTER_DATA_NORMALIZED!I62=0,I$22=$L$22),VLOOKUP(MASTER_DATA_PROCESSED!$C62,Backend!$Q$9:$T$52,3,FALSE),MASTER_DATA_NORMALIZED!I62)</f>
        <v>0</v>
      </c>
      <c r="J62" s="97">
        <f>IF(AND(MASTER_DATA_NORMALIZED!J62=0,J$22=$L$22),VLOOKUP(MASTER_DATA_PROCESSED!$C62,Backend!$Q$9:$T$52,3,FALSE),MASTER_DATA_NORMALIZED!J62)</f>
        <v>0</v>
      </c>
      <c r="K62" s="97">
        <f>IF(AND(MASTER_DATA_NORMALIZED!K62=0,K$22=$L$22),VLOOKUP(MASTER_DATA_PROCESSED!$C62,Backend!$Q$9:$T$52,3,FALSE),MASTER_DATA_NORMALIZED!K62)</f>
        <v>0</v>
      </c>
      <c r="L62" s="97" t="e">
        <f>IF(AND(MASTER_DATA_NORMALIZED!L62=0,L$22=$L$22),VLOOKUP(MASTER_DATA_PROCESSED!$C62,Backend!$Q$9:$T$52,3,FALSE),MASTER_DATA_NORMALIZED!L62)</f>
        <v>#N/A</v>
      </c>
      <c r="M62" s="97">
        <f>IF(AND(MASTER_DATA_NORMALIZED!M62=0,M$22=$L$22),VLOOKUP(MASTER_DATA_PROCESSED!$C62,Backend!$Q$9:$T$52,3,FALSE),MASTER_DATA_NORMALIZED!M62)</f>
        <v>0</v>
      </c>
      <c r="N62" s="97">
        <f>IF(AND(MASTER_DATA_NORMALIZED!N62=0,N$22=$L$22),VLOOKUP(MASTER_DATA_PROCESSED!$C62,Backend!$Q$9:$T$52,3,FALSE),MASTER_DATA_NORMALIZED!N62)</f>
        <v>0</v>
      </c>
      <c r="O62" s="97">
        <f>IF(AND(MASTER_DATA_NORMALIZED!O62=0,O$22=$L$22),VLOOKUP(MASTER_DATA_PROCESSED!$C62,Backend!$Q$9:$T$52,3,FALSE),MASTER_DATA_NORMALIZED!O62)</f>
        <v>0</v>
      </c>
      <c r="P62" s="97" t="e">
        <f>IF(AND(MASTER_DATA_NORMALIZED!P62=0,P$22=$L$22),VLOOKUP(MASTER_DATA_PROCESSED!$C62,Backend!$Q$9:$T$52,3,FALSE),MASTER_DATA_NORMALIZED!P62)</f>
        <v>#N/A</v>
      </c>
      <c r="Q62" s="97">
        <f>IF(AND(MASTER_DATA_NORMALIZED!Q62=0,Q$22=$L$22),VLOOKUP(MASTER_DATA_PROCESSED!$C62,Backend!$Q$9:$T$52,3,FALSE),MASTER_DATA_NORMALIZED!Q62)</f>
        <v>0</v>
      </c>
      <c r="R62" s="97">
        <f>IF(AND(MASTER_DATA_NORMALIZED!R62=0,R$22=$L$22),VLOOKUP(MASTER_DATA_PROCESSED!$C62,Backend!$Q$9:$T$52,3,FALSE),MASTER_DATA_NORMALIZED!R62)</f>
        <v>0</v>
      </c>
      <c r="S62" s="97">
        <f>IF(AND(MASTER_DATA_NORMALIZED!S62=0,S$22=$L$22),VLOOKUP(MASTER_DATA_PROCESSED!$C62,Backend!$Q$9:$T$52,3,FALSE),MASTER_DATA_NORMALIZED!S62)</f>
        <v>0</v>
      </c>
      <c r="T62" s="97" t="e">
        <f>IF(AND(MASTER_DATA_NORMALIZED!T62=0,T$22=$L$22),VLOOKUP(MASTER_DATA_PROCESSED!$C62,Backend!$Q$9:$T$52,3,FALSE),MASTER_DATA_NORMALIZED!T62)</f>
        <v>#N/A</v>
      </c>
      <c r="U62" s="97">
        <f>IF(AND(MASTER_DATA_NORMALIZED!U62=0,U$22=$L$22),VLOOKUP(MASTER_DATA_PROCESSED!$C62,Backend!$Q$9:$T$52,3,FALSE),MASTER_DATA_NORMALIZED!U62)</f>
        <v>0</v>
      </c>
      <c r="V62" s="97">
        <f>IF(AND(MASTER_DATA_NORMALIZED!V62=0,V$22=$L$22),VLOOKUP(MASTER_DATA_PROCESSED!$C62,Backend!$Q$9:$T$52,3,FALSE),MASTER_DATA_NORMALIZED!V62)</f>
        <v>0</v>
      </c>
      <c r="W62" s="97">
        <f>IF(AND(MASTER_DATA_NORMALIZED!W62=0,W$22=$L$22),VLOOKUP(MASTER_DATA_PROCESSED!$C62,Backend!$Q$9:$T$52,3,FALSE),MASTER_DATA_NORMALIZED!W62)</f>
        <v>0</v>
      </c>
      <c r="X62" s="97" t="e">
        <f>IF(AND(MASTER_DATA_NORMALIZED!X62=0,X$22=$L$22),VLOOKUP(MASTER_DATA_PROCESSED!$C62,Backend!$Q$9:$T$52,3,FALSE),MASTER_DATA_NORMALIZED!X62)</f>
        <v>#N/A</v>
      </c>
      <c r="Y62" s="97">
        <f>IF(AND(MASTER_DATA_NORMALIZED!Y62=0,Y$22=$L$22),VLOOKUP(MASTER_DATA_PROCESSED!$C62,Backend!$Q$9:$T$52,3,FALSE),MASTER_DATA_NORMALIZED!Y62)</f>
        <v>0</v>
      </c>
      <c r="Z62" s="97">
        <f>IF(AND(MASTER_DATA_NORMALIZED!Z62=0,Z$22=$L$22),VLOOKUP(MASTER_DATA_PROCESSED!$C62,Backend!$Q$9:$T$52,3,FALSE),MASTER_DATA_NORMALIZED!Z62)</f>
        <v>0</v>
      </c>
      <c r="AA62" s="97">
        <f>IF(AND(MASTER_DATA_NORMALIZED!AA62=0,AA$22=$L$22),VLOOKUP(MASTER_DATA_PROCESSED!$C62,Backend!$Q$9:$T$52,3,FALSE),MASTER_DATA_NORMALIZED!AA62)</f>
        <v>0</v>
      </c>
      <c r="AB62" s="97" t="e">
        <f>IF(AND(MASTER_DATA_NORMALIZED!AB62=0,AB$22=$L$22),VLOOKUP(MASTER_DATA_PROCESSED!$C62,Backend!$Q$9:$T$52,3,FALSE),MASTER_DATA_NORMALIZED!AB62)</f>
        <v>#N/A</v>
      </c>
      <c r="AC62" s="97">
        <f>IF(AND(MASTER_DATA_NORMALIZED!AC62=0,AC$22=$L$22),VLOOKUP(MASTER_DATA_PROCESSED!$C62,Backend!$Q$9:$T$52,3,FALSE),MASTER_DATA_NORMALIZED!AC62)</f>
        <v>0</v>
      </c>
      <c r="AD62" s="97">
        <f>IF(AND(MASTER_DATA_NORMALIZED!AD62=0,AD$22=$L$22),VLOOKUP(MASTER_DATA_PROCESSED!$C62,Backend!$Q$9:$T$52,3,FALSE),MASTER_DATA_NORMALIZED!AD62)</f>
        <v>0</v>
      </c>
      <c r="AE62" s="97">
        <f>IF(AND(MASTER_DATA_NORMALIZED!AE62=0,AE$22=$L$22),VLOOKUP(MASTER_DATA_PROCESSED!$C62,Backend!$Q$9:$T$52,3,FALSE),MASTER_DATA_NORMALIZED!AE62)</f>
        <v>0</v>
      </c>
      <c r="AF62" s="97" t="e">
        <f>IF(AND(MASTER_DATA_NORMALIZED!AF62=0,AF$22=$L$22),VLOOKUP(MASTER_DATA_PROCESSED!$C62,Backend!$Q$9:$T$52,3,FALSE),MASTER_DATA_NORMALIZED!AF62)</f>
        <v>#N/A</v>
      </c>
      <c r="AG62" s="97">
        <f>IF(AND(MASTER_DATA_NORMALIZED!AG62=0,AG$22=$L$22),VLOOKUP(MASTER_DATA_PROCESSED!$C62,Backend!$Q$9:$T$52,3,FALSE),MASTER_DATA_NORMALIZED!AG62)</f>
        <v>0</v>
      </c>
      <c r="AH62" s="97">
        <f>IF(AND(MASTER_DATA_NORMALIZED!AH62=0,AH$22=$L$22),VLOOKUP(MASTER_DATA_PROCESSED!$C62,Backend!$Q$9:$T$52,3,FALSE),MASTER_DATA_NORMALIZED!AH62)</f>
        <v>0</v>
      </c>
      <c r="AI62" s="97">
        <f>IF(AND(MASTER_DATA_NORMALIZED!AI62=0,AI$22=$L$22),VLOOKUP(MASTER_DATA_PROCESSED!$C62,Backend!$Q$9:$T$52,3,FALSE),MASTER_DATA_NORMALIZED!AI62)</f>
        <v>0</v>
      </c>
      <c r="AJ62" s="97" t="e">
        <f>IF(AND(MASTER_DATA_NORMALIZED!AJ62=0,AJ$22=$L$22),VLOOKUP(MASTER_DATA_PROCESSED!$C62,Backend!$Q$9:$T$52,3,FALSE),MASTER_DATA_NORMALIZED!AJ62)</f>
        <v>#N/A</v>
      </c>
      <c r="AK62" s="97">
        <f>IF(AND(MASTER_DATA_NORMALIZED!AK62=0,AK$22=$L$22),VLOOKUP(MASTER_DATA_PROCESSED!$C62,Backend!$Q$9:$T$52,3,FALSE),MASTER_DATA_NORMALIZED!AK62)</f>
        <v>0</v>
      </c>
      <c r="AL62" s="97">
        <f>IF(AND(MASTER_DATA_NORMALIZED!AL62=0,AL$22=$L$22),VLOOKUP(MASTER_DATA_PROCESSED!$C62,Backend!$Q$9:$T$52,3,FALSE),MASTER_DATA_NORMALIZED!AL62)</f>
        <v>0</v>
      </c>
      <c r="AM62" s="97">
        <f>IF(AND(MASTER_DATA_NORMALIZED!AM62=0,AM$22=$L$22),VLOOKUP(MASTER_DATA_PROCESSED!$C62,Backend!$Q$9:$T$52,3,FALSE),MASTER_DATA_NORMALIZED!AM62)</f>
        <v>0</v>
      </c>
      <c r="AN62" s="97" t="e">
        <f>IF(AND(MASTER_DATA_NORMALIZED!AN62=0,AN$22=$L$22),VLOOKUP(MASTER_DATA_PROCESSED!$C62,Backend!$Q$9:$T$52,3,FALSE),MASTER_DATA_NORMALIZED!AN62)</f>
        <v>#N/A</v>
      </c>
      <c r="AO62" s="97">
        <f>IF(AND(MASTER_DATA_NORMALIZED!AO62=0,AO$22=$L$22),VLOOKUP(MASTER_DATA_PROCESSED!$C62,Backend!$Q$9:$T$52,3,FALSE),MASTER_DATA_NORMALIZED!AO62)</f>
        <v>0</v>
      </c>
      <c r="AP62" s="97">
        <f>IF(AND(MASTER_DATA_NORMALIZED!AP62=0,AP$22=$L$22),VLOOKUP(MASTER_DATA_PROCESSED!$C62,Backend!$Q$9:$T$52,3,FALSE),MASTER_DATA_NORMALIZED!AP62)</f>
        <v>0</v>
      </c>
      <c r="AQ62" s="97">
        <f>IF(AND(MASTER_DATA_NORMALIZED!AQ62=0,AQ$22=$L$22),VLOOKUP(MASTER_DATA_PROCESSED!$C62,Backend!$Q$9:$T$52,3,FALSE),MASTER_DATA_NORMALIZED!AQ62)</f>
        <v>0</v>
      </c>
      <c r="AR62" s="97" t="e">
        <f>IF(AND(MASTER_DATA_NORMALIZED!AR62=0,AR$22=$L$22),VLOOKUP(MASTER_DATA_PROCESSED!$C62,Backend!$Q$9:$T$52,3,FALSE),MASTER_DATA_NORMALIZED!AR62)</f>
        <v>#N/A</v>
      </c>
      <c r="AS62" s="97">
        <f>IF(AND(MASTER_DATA_NORMALIZED!AS62=0,AS$22=$L$22),VLOOKUP(MASTER_DATA_PROCESSED!$C62,Backend!$Q$9:$T$52,3,FALSE),MASTER_DATA_NORMALIZED!AS62)</f>
        <v>0</v>
      </c>
      <c r="AT62" s="97">
        <f>IF(AND(MASTER_DATA_NORMALIZED!AT62=0,AT$22=$L$22),VLOOKUP(MASTER_DATA_PROCESSED!$C62,Backend!$Q$9:$T$52,3,FALSE),MASTER_DATA_NORMALIZED!AT62)</f>
        <v>0</v>
      </c>
      <c r="AU62" s="97">
        <f>IF(AND(MASTER_DATA_NORMALIZED!AU62=0,AU$22=$L$22),VLOOKUP(MASTER_DATA_PROCESSED!$C62,Backend!$Q$9:$T$52,3,FALSE),MASTER_DATA_NORMALIZED!AU62)</f>
        <v>0</v>
      </c>
      <c r="AV62" s="97" t="e">
        <f>IF(AND(MASTER_DATA_NORMALIZED!AV62=0,AV$22=$L$22),VLOOKUP(MASTER_DATA_PROCESSED!$C62,Backend!$Q$9:$T$52,3,FALSE),MASTER_DATA_NORMALIZED!AV62)</f>
        <v>#N/A</v>
      </c>
      <c r="AW62" s="97">
        <f>IF(AND(MASTER_DATA_NORMALIZED!AW62=0,AW$22=$L$22),VLOOKUP(MASTER_DATA_PROCESSED!$C62,Backend!$Q$9:$T$52,3,FALSE),MASTER_DATA_NORMALIZED!AW62)</f>
        <v>0</v>
      </c>
      <c r="AX62" s="97">
        <f>IF(AND(MASTER_DATA_NORMALIZED!AX62=0,AX$22=$L$22),VLOOKUP(MASTER_DATA_PROCESSED!$C62,Backend!$Q$9:$T$52,3,FALSE),MASTER_DATA_NORMALIZED!AX62)</f>
        <v>0</v>
      </c>
      <c r="AY62" s="97">
        <f>IF(AND(MASTER_DATA_NORMALIZED!AY62=0,AY$22=$L$22),VLOOKUP(MASTER_DATA_PROCESSED!$C62,Backend!$Q$9:$T$52,3,FALSE),MASTER_DATA_NORMALIZED!AY62)</f>
        <v>0</v>
      </c>
      <c r="AZ62" s="97" t="e">
        <f>IF(AND(MASTER_DATA_NORMALIZED!AZ62=0,AZ$22=$L$22),VLOOKUP(MASTER_DATA_PROCESSED!$C62,Backend!$Q$9:$T$52,3,FALSE),MASTER_DATA_NORMALIZED!AZ62)</f>
        <v>#N/A</v>
      </c>
      <c r="BA62" s="97">
        <f>IF(AND(MASTER_DATA_NORMALIZED!BA62=0,BA$22=$L$22),VLOOKUP(MASTER_DATA_PROCESSED!$C62,Backend!$Q$9:$T$52,3,FALSE),MASTER_DATA_NORMALIZED!BA62)</f>
        <v>0</v>
      </c>
      <c r="BB62" s="97">
        <f>IF(AND(MASTER_DATA_NORMALIZED!BB62=0,BB$22=$L$22),VLOOKUP(MASTER_DATA_PROCESSED!$C62,Backend!$Q$9:$T$52,3,FALSE),MASTER_DATA_NORMALIZED!BB62)</f>
        <v>0</v>
      </c>
      <c r="BC62" s="97">
        <f>IF(AND(MASTER_DATA_NORMALIZED!BC62=0,BC$22=$L$22),VLOOKUP(MASTER_DATA_PROCESSED!$C62,Backend!$Q$9:$T$52,3,FALSE),MASTER_DATA_NORMALIZED!BC62)</f>
        <v>0</v>
      </c>
      <c r="BD62" s="97" t="e">
        <f>IF(AND(MASTER_DATA_NORMALIZED!BD62=0,BD$22=$L$22),VLOOKUP(MASTER_DATA_PROCESSED!$C62,Backend!$Q$9:$T$52,3,FALSE),MASTER_DATA_NORMALIZED!BD62)</f>
        <v>#N/A</v>
      </c>
      <c r="BE62" s="97">
        <f>IF(AND(MASTER_DATA_NORMALIZED!BE62=0,BE$22=$L$22),VLOOKUP(MASTER_DATA_PROCESSED!$C62,Backend!$Q$9:$T$52,3,FALSE),MASTER_DATA_NORMALIZED!BE62)</f>
        <v>0</v>
      </c>
      <c r="BF62" s="97">
        <f>IF(AND(MASTER_DATA_NORMALIZED!BF62=0,BF$22=$L$22),VLOOKUP(MASTER_DATA_PROCESSED!$C62,Backend!$Q$9:$T$52,3,FALSE),MASTER_DATA_NORMALIZED!BF62)</f>
        <v>0</v>
      </c>
      <c r="BG62" s="97">
        <f>IF(AND(MASTER_DATA_NORMALIZED!BG62=0,BG$22=$L$22),VLOOKUP(MASTER_DATA_PROCESSED!$C62,Backend!$Q$9:$T$52,3,FALSE),MASTER_DATA_NORMALIZED!BG62)</f>
        <v>0</v>
      </c>
      <c r="BH62" s="97" t="e">
        <f>IF(AND(MASTER_DATA_NORMALIZED!BH62=0,BH$22=$L$22),VLOOKUP(MASTER_DATA_PROCESSED!$C62,Backend!$Q$9:$T$52,3,FALSE),MASTER_DATA_NORMALIZED!BH62)</f>
        <v>#N/A</v>
      </c>
      <c r="BI62" s="97">
        <f>IF(AND(MASTER_DATA_NORMALIZED!BI62=0,BI$22=$L$22),VLOOKUP(MASTER_DATA_PROCESSED!$C62,Backend!$Q$9:$T$52,3,FALSE),MASTER_DATA_NORMALIZED!BI62)</f>
        <v>0</v>
      </c>
      <c r="BJ62" s="97">
        <f>IF(AND(MASTER_DATA_NORMALIZED!BJ62=0,BJ$22=$L$22),VLOOKUP(MASTER_DATA_PROCESSED!$C62,Backend!$Q$9:$T$52,3,FALSE),MASTER_DATA_NORMALIZED!BJ62)</f>
        <v>0</v>
      </c>
      <c r="BK62" s="97">
        <f>IF(AND(MASTER_DATA_NORMALIZED!BK62=0,BK$22=$L$22),VLOOKUP(MASTER_DATA_PROCESSED!$C62,Backend!$Q$9:$T$52,3,FALSE),MASTER_DATA_NORMALIZED!BK62)</f>
        <v>0</v>
      </c>
      <c r="BL62" s="97" t="e">
        <f>IF(AND(MASTER_DATA_NORMALIZED!BL62=0,BL$22=$L$22),VLOOKUP(MASTER_DATA_PROCESSED!$C62,Backend!$Q$9:$T$52,3,FALSE),MASTER_DATA_NORMALIZED!BL62)</f>
        <v>#N/A</v>
      </c>
      <c r="BM62" s="97">
        <f>IF(AND(MASTER_DATA_NORMALIZED!BM62=0,BM$22=$L$22),VLOOKUP(MASTER_DATA_PROCESSED!$C62,Backend!$Q$9:$T$52,3,FALSE),MASTER_DATA_NORMALIZED!BM62)</f>
        <v>0</v>
      </c>
      <c r="BN62" s="97">
        <f>IF(AND(MASTER_DATA_NORMALIZED!BN62=0,BN$22=$L$22),VLOOKUP(MASTER_DATA_PROCESSED!$C62,Backend!$Q$9:$T$52,3,FALSE),MASTER_DATA_NORMALIZED!BN62)</f>
        <v>0</v>
      </c>
      <c r="BO62" s="97">
        <f>IF(AND(MASTER_DATA_NORMALIZED!BO62=0,BO$22=$L$22),VLOOKUP(MASTER_DATA_PROCESSED!$C62,Backend!$Q$9:$T$52,3,FALSE),MASTER_DATA_NORMALIZED!BO62)</f>
        <v>0</v>
      </c>
      <c r="BP62" s="97">
        <f>IF(AND(MASTER_DATA_NORMALIZED!BP62=0,BP$22=$L$22),VLOOKUP(MASTER_DATA_PROCESSED!$C62,Backend!$Q$9:$T$52,3,FALSE),MASTER_DATA_NORMALIZED!BP62)</f>
        <v>36.535202688913813</v>
      </c>
      <c r="BQ62" s="97">
        <f>IF(AND(MASTER_DATA_NORMALIZED!BQ62=0,BQ$22=$L$22),VLOOKUP(MASTER_DATA_PROCESSED!$C62,Backend!$Q$9:$T$52,3,FALSE),MASTER_DATA_NORMALIZED!BQ62)</f>
        <v>0</v>
      </c>
      <c r="BR62" s="97">
        <f>IF(AND(MASTER_DATA_NORMALIZED!BR62=0,BR$22=$L$22),VLOOKUP(MASTER_DATA_PROCESSED!$C62,Backend!$Q$9:$T$52,3,FALSE),MASTER_DATA_NORMALIZED!BR62)</f>
        <v>0</v>
      </c>
      <c r="BS62" s="97">
        <f>IF(AND(MASTER_DATA_NORMALIZED!BS62=0,BS$22=$L$22),VLOOKUP(MASTER_DATA_PROCESSED!$C62,Backend!$Q$9:$T$52,3,FALSE),MASTER_DATA_NORMALIZED!BS62)</f>
        <v>0</v>
      </c>
      <c r="BT62" s="97">
        <f>IF(AND(MASTER_DATA_NORMALIZED!BT62=0,BT$22=$L$22),VLOOKUP(MASTER_DATA_PROCESSED!$C62,Backend!$Q$9:$T$52,3,FALSE),MASTER_DATA_NORMALIZED!BT62)</f>
        <v>24.540777373075773</v>
      </c>
      <c r="BU62" s="97">
        <f>IF(AND(MASTER_DATA_NORMALIZED!BU62=0,BU$22=$L$22),VLOOKUP(MASTER_DATA_PROCESSED!$C62,Backend!$Q$9:$T$52,3,FALSE),MASTER_DATA_NORMALIZED!BU62)</f>
        <v>0</v>
      </c>
      <c r="BV62" s="97">
        <f>IF(AND(MASTER_DATA_NORMALIZED!BV62=0,BV$22=$L$22),VLOOKUP(MASTER_DATA_PROCESSED!$C62,Backend!$Q$9:$T$52,3,FALSE),MASTER_DATA_NORMALIZED!BV62)</f>
        <v>0</v>
      </c>
      <c r="BW62" s="97">
        <f>IF(AND(MASTER_DATA_NORMALIZED!BW62=0,BW$22=$L$22),VLOOKUP(MASTER_DATA_PROCESSED!$C62,Backend!$Q$9:$T$52,3,FALSE),MASTER_DATA_NORMALIZED!BW62)</f>
        <v>0</v>
      </c>
      <c r="BX62" s="97">
        <f>IF(AND(MASTER_DATA_NORMALIZED!BX62=0,BX$22=$L$22),VLOOKUP(MASTER_DATA_PROCESSED!$C62,Backend!$Q$9:$T$52,3,FALSE),MASTER_DATA_NORMALIZED!BX62)</f>
        <v>32.327471980233533</v>
      </c>
      <c r="BY62" s="97">
        <f>IF(AND(MASTER_DATA_NORMALIZED!BY62=0,BY$22=$L$22),VLOOKUP(MASTER_DATA_PROCESSED!$C62,Backend!$Q$9:$T$52,3,FALSE),MASTER_DATA_NORMALIZED!BY62)</f>
        <v>0</v>
      </c>
      <c r="BZ62" s="97">
        <f>IF(AND(MASTER_DATA_NORMALIZED!BZ62=0,BZ$22=$L$22),VLOOKUP(MASTER_DATA_PROCESSED!$C62,Backend!$Q$9:$T$52,3,FALSE),MASTER_DATA_NORMALIZED!BZ62)</f>
        <v>0</v>
      </c>
      <c r="CA62" s="97">
        <f>IF(AND(MASTER_DATA_NORMALIZED!CA62=0,CA$22=$L$22),VLOOKUP(MASTER_DATA_PROCESSED!$C62,Backend!$Q$9:$T$52,3,FALSE),MASTER_DATA_NORMALIZED!CA62)</f>
        <v>0</v>
      </c>
      <c r="CB62" s="97">
        <f>IF(AND(MASTER_DATA_NORMALIZED!CB62=0,CB$22=$L$22),VLOOKUP(MASTER_DATA_PROCESSED!$C62,Backend!$Q$9:$T$52,3,FALSE),MASTER_DATA_NORMALIZED!CB62)</f>
        <v>23.738004763202188</v>
      </c>
      <c r="CC62" s="97">
        <f>IF(AND(MASTER_DATA_NORMALIZED!CC62=0,CC$22=$L$22),VLOOKUP(MASTER_DATA_PROCESSED!$C62,Backend!$Q$9:$T$52,3,FALSE),MASTER_DATA_NORMALIZED!CC62)</f>
        <v>0</v>
      </c>
      <c r="CD62" s="97">
        <f>IF(AND(MASTER_DATA_NORMALIZED!CD62=0,CD$22=$L$22),VLOOKUP(MASTER_DATA_PROCESSED!$C62,Backend!$Q$9:$T$52,3,FALSE),MASTER_DATA_NORMALIZED!CD62)</f>
        <v>0</v>
      </c>
      <c r="CE62" s="97">
        <f>IF(AND(MASTER_DATA_NORMALIZED!CE62=0,CE$22=$L$22),VLOOKUP(MASTER_DATA_PROCESSED!$C62,Backend!$Q$9:$T$52,3,FALSE),MASTER_DATA_NORMALIZED!CE62)</f>
        <v>0</v>
      </c>
      <c r="CF62" s="97">
        <f>IF(AND(MASTER_DATA_NORMALIZED!CF62=0,CF$22=$L$22),VLOOKUP(MASTER_DATA_PROCESSED!$C62,Backend!$Q$9:$T$52,3,FALSE),MASTER_DATA_NORMALIZED!CF62)</f>
        <v>28.154685551085105</v>
      </c>
      <c r="CG62" s="97">
        <f>IF(AND(MASTER_DATA_NORMALIZED!CG62=0,CG$22=$L$22),VLOOKUP(MASTER_DATA_PROCESSED!$C62,Backend!$Q$9:$T$52,3,FALSE),MASTER_DATA_NORMALIZED!CG62)</f>
        <v>0</v>
      </c>
      <c r="CH62" s="97">
        <f>IF(AND(MASTER_DATA_NORMALIZED!CH62=0,CH$22=$L$22),VLOOKUP(MASTER_DATA_PROCESSED!$C62,Backend!$Q$9:$T$52,3,FALSE),MASTER_DATA_NORMALIZED!CH62)</f>
        <v>0</v>
      </c>
      <c r="CI62" s="97">
        <f>IF(AND(MASTER_DATA_NORMALIZED!CI62=0,CI$22=$L$22),VLOOKUP(MASTER_DATA_PROCESSED!$C62,Backend!$Q$9:$T$52,3,FALSE),MASTER_DATA_NORMALIZED!CI62)</f>
        <v>0</v>
      </c>
      <c r="CJ62" s="97" t="e">
        <f>IF(AND(MASTER_DATA_NORMALIZED!CJ62=0,CJ$22=$L$22),VLOOKUP(MASTER_DATA_PROCESSED!$C62,Backend!$Q$9:$T$52,3,FALSE),MASTER_DATA_NORMALIZED!CJ62)</f>
        <v>#N/A</v>
      </c>
      <c r="CK62" s="97">
        <f>IF(AND(MASTER_DATA_NORMALIZED!CK62=0,CK$22=$L$22),VLOOKUP(MASTER_DATA_PROCESSED!$C62,Backend!$Q$9:$T$52,3,FALSE),MASTER_DATA_NORMALIZED!CK62)</f>
        <v>0</v>
      </c>
      <c r="CL62" s="97">
        <f>IF(AND(MASTER_DATA_NORMALIZED!CL62=0,CL$22=$L$22),VLOOKUP(MASTER_DATA_PROCESSED!$C62,Backend!$Q$9:$T$52,3,FALSE),MASTER_DATA_NORMALIZED!CL62)</f>
        <v>0</v>
      </c>
      <c r="CM62" s="97">
        <f>IF(AND(MASTER_DATA_NORMALIZED!CM62=0,CM$22=$L$22),VLOOKUP(MASTER_DATA_PROCESSED!$C62,Backend!$Q$9:$T$52,3,FALSE),MASTER_DATA_NORMALIZED!CM62)</f>
        <v>0</v>
      </c>
      <c r="CN62" s="97" t="e">
        <f>IF(AND(MASTER_DATA_NORMALIZED!CN62=0,CN$22=$L$22),VLOOKUP(MASTER_DATA_PROCESSED!$C62,Backend!$Q$9:$T$52,3,FALSE),MASTER_DATA_NORMALIZED!CN62)</f>
        <v>#N/A</v>
      </c>
      <c r="CO62" s="97">
        <f>IF(AND(MASTER_DATA_NORMALIZED!CO62=0,CO$22=$L$22),VLOOKUP(MASTER_DATA_PROCESSED!$C62,Backend!$Q$9:$T$52,3,FALSE),MASTER_DATA_NORMALIZED!CO62)</f>
        <v>0</v>
      </c>
      <c r="CP62" s="97">
        <f>IF(AND(MASTER_DATA_NORMALIZED!CP62=0,CP$22=$L$22),VLOOKUP(MASTER_DATA_PROCESSED!$C62,Backend!$Q$9:$T$52,3,FALSE),MASTER_DATA_NORMALIZED!CP62)</f>
        <v>0</v>
      </c>
      <c r="CQ62" s="97">
        <f>IF(AND(MASTER_DATA_NORMALIZED!CQ62=0,CQ$22=$L$22),VLOOKUP(MASTER_DATA_PROCESSED!$C62,Backend!$Q$9:$T$52,3,FALSE),MASTER_DATA_NORMALIZED!CQ62)</f>
        <v>0</v>
      </c>
      <c r="CR62" s="97" t="e">
        <f>IF(AND(MASTER_DATA_NORMALIZED!CR62=0,CR$22=$L$22),VLOOKUP(MASTER_DATA_PROCESSED!$C62,Backend!$Q$9:$T$52,3,FALSE),MASTER_DATA_NORMALIZED!CR62)</f>
        <v>#N/A</v>
      </c>
      <c r="CS62" s="97">
        <f>IF(AND(MASTER_DATA_NORMALIZED!CS62=0,CS$22=$L$22),VLOOKUP(MASTER_DATA_PROCESSED!$C62,Backend!$Q$9:$T$52,3,FALSE),MASTER_DATA_NORMALIZED!CS62)</f>
        <v>0</v>
      </c>
      <c r="CT62" s="97">
        <f>IF(AND(MASTER_DATA_NORMALIZED!CT62=0,CT$22=$L$22),VLOOKUP(MASTER_DATA_PROCESSED!$C62,Backend!$Q$9:$T$52,3,FALSE),MASTER_DATA_NORMALIZED!CT62)</f>
        <v>0</v>
      </c>
      <c r="CU62" s="97">
        <f>IF(AND(MASTER_DATA_NORMALIZED!CU62=0,CU$22=$L$22),VLOOKUP(MASTER_DATA_PROCESSED!$C62,Backend!$Q$9:$T$52,3,FALSE),MASTER_DATA_NORMALIZED!CU62)</f>
        <v>0</v>
      </c>
      <c r="CV62" s="97">
        <f>IF(AND(MASTER_DATA_NORMALIZED!CV62=0,CV$22=$L$22),VLOOKUP(MASTER_DATA_PROCESSED!$C62,Backend!$Q$9:$T$52,3,FALSE),MASTER_DATA_NORMALIZED!CV62)</f>
        <v>59.963459503160522</v>
      </c>
      <c r="CW62" s="97">
        <f>IF(AND(MASTER_DATA_NORMALIZED!CW62=0,CW$22=$L$22),VLOOKUP(MASTER_DATA_PROCESSED!$C62,Backend!$Q$9:$T$52,3,FALSE),MASTER_DATA_NORMALIZED!CW62)</f>
        <v>0</v>
      </c>
      <c r="CX62" s="97">
        <f>IF(AND(MASTER_DATA_NORMALIZED!CX62=0,CX$22=$L$22),VLOOKUP(MASTER_DATA_PROCESSED!$C62,Backend!$Q$9:$T$52,3,FALSE),MASTER_DATA_NORMALIZED!CX62)</f>
        <v>0</v>
      </c>
      <c r="CY62" s="97">
        <f>IF(AND(MASTER_DATA_NORMALIZED!CY62=0,CY$22=$L$22),VLOOKUP(MASTER_DATA_PROCESSED!$C62,Backend!$Q$9:$T$52,3,FALSE),MASTER_DATA_NORMALIZED!CY62)</f>
        <v>0</v>
      </c>
      <c r="CZ62" s="97">
        <f>IF(AND(MASTER_DATA_NORMALIZED!CZ62=0,CZ$22=$L$22),VLOOKUP(MASTER_DATA_PROCESSED!$C62,Backend!$Q$9:$T$52,3,FALSE),MASTER_DATA_NORMALIZED!CZ62)</f>
        <v>30.785088724625691</v>
      </c>
      <c r="DA62" s="97" t="e">
        <f>IF(AND(MASTER_DATA_NORMALIZED!DA62=0,DA$22=$L$22),VLOOKUP(MASTER_DATA_PROCESSED!$C62,Backend!$Q$9:$T$52,3,FALSE),MASTER_DATA_NORMALIZED!DA62)</f>
        <v>#DIV/0!</v>
      </c>
      <c r="DB62" s="97" t="e">
        <f>IF(AND(MASTER_DATA_NORMALIZED!DB62=0,DB$22=$L$22),VLOOKUP(MASTER_DATA_PROCESSED!$C62,Backend!$Q$9:$T$52,3,FALSE),MASTER_DATA_NORMALIZED!DB62)</f>
        <v>#DIV/0!</v>
      </c>
      <c r="DC62" s="97" t="e">
        <f>IF(AND(MASTER_DATA_NORMALIZED!DC62=0,DC$22=$L$22),VLOOKUP(MASTER_DATA_PROCESSED!$C62,Backend!$Q$9:$T$52,3,FALSE),MASTER_DATA_NORMALIZED!DC62)</f>
        <v>#DIV/0!</v>
      </c>
      <c r="DD62" s="97" t="e">
        <f>IF(AND(MASTER_DATA_NORMALIZED!DD62=0,DD$22=$L$22),VLOOKUP(MASTER_DATA_PROCESSED!$C62,Backend!$Q$9:$T$52,3,FALSE),MASTER_DATA_NORMALIZED!DD62)</f>
        <v>#N/A</v>
      </c>
      <c r="DE62" s="97">
        <f>IF(AND(MASTER_DATA_NORMALIZED!DE62=0,DE$22=$L$22),VLOOKUP(MASTER_DATA_PROCESSED!$C62,Backend!$Q$9:$T$52,3,FALSE),MASTER_DATA_NORMALIZED!DE62)</f>
        <v>0</v>
      </c>
      <c r="DF62" s="97">
        <f>IF(AND(MASTER_DATA_NORMALIZED!DF62=0,DF$22=$L$22),VLOOKUP(MASTER_DATA_PROCESSED!$C62,Backend!$Q$9:$T$52,3,FALSE),MASTER_DATA_NORMALIZED!DF62)</f>
        <v>0</v>
      </c>
      <c r="DG62" s="97">
        <f>IF(AND(MASTER_DATA_NORMALIZED!DG62=0,DG$22=$L$22),VLOOKUP(MASTER_DATA_PROCESSED!$C62,Backend!$Q$9:$T$52,3,FALSE),MASTER_DATA_NORMALIZED!DG62)</f>
        <v>0</v>
      </c>
      <c r="DH62" s="97" t="e">
        <f>IF(AND(MASTER_DATA_NORMALIZED!DH62=0,DH$22=$L$22),VLOOKUP(MASTER_DATA_PROCESSED!$C62,Backend!$Q$9:$T$52,3,FALSE),MASTER_DATA_NORMALIZED!DH62)</f>
        <v>#N/A</v>
      </c>
      <c r="DI62" s="97">
        <f>IF(AND(MASTER_DATA_NORMALIZED!DI62=0,DI$22=$L$22),VLOOKUP(MASTER_DATA_PROCESSED!$C62,Backend!$Q$9:$T$52,3,FALSE),MASTER_DATA_NORMALIZED!DI62)</f>
        <v>0</v>
      </c>
      <c r="DJ62" s="97">
        <f>IF(AND(MASTER_DATA_NORMALIZED!DJ62=0,DJ$22=$L$22),VLOOKUP(MASTER_DATA_PROCESSED!$C62,Backend!$Q$9:$T$52,3,FALSE),MASTER_DATA_NORMALIZED!DJ62)</f>
        <v>0</v>
      </c>
      <c r="DK62" s="97">
        <f>IF(AND(MASTER_DATA_NORMALIZED!DK62=0,DK$22=$L$22),VLOOKUP(MASTER_DATA_PROCESSED!$C62,Backend!$Q$9:$T$52,3,FALSE),MASTER_DATA_NORMALIZED!DK62)</f>
        <v>0</v>
      </c>
      <c r="DL62" s="97" t="e">
        <f>IF(AND(MASTER_DATA_NORMALIZED!DL62=0,DL$22=$L$22),VLOOKUP(MASTER_DATA_PROCESSED!$C62,Backend!$Q$9:$T$52,3,FALSE),MASTER_DATA_NORMALIZED!DL62)</f>
        <v>#N/A</v>
      </c>
      <c r="DM62" s="97">
        <f>IF(AND(MASTER_DATA_NORMALIZED!DM62=0,DM$22=$L$22),VLOOKUP(MASTER_DATA_PROCESSED!$C62,Backend!$Q$9:$T$52,3,FALSE),MASTER_DATA_NORMALIZED!DM62)</f>
        <v>0</v>
      </c>
      <c r="DN62" s="97">
        <f>IF(AND(MASTER_DATA_NORMALIZED!DN62=0,DN$22=$L$22),VLOOKUP(MASTER_DATA_PROCESSED!$C62,Backend!$Q$9:$T$52,3,FALSE),MASTER_DATA_NORMALIZED!DN62)</f>
        <v>0</v>
      </c>
      <c r="DO62" s="97">
        <f>IF(AND(MASTER_DATA_NORMALIZED!DO62=0,DO$22=$L$22),VLOOKUP(MASTER_DATA_PROCESSED!$C62,Backend!$Q$9:$T$52,3,FALSE),MASTER_DATA_NORMALIZED!DO62)</f>
        <v>0</v>
      </c>
      <c r="DP62" s="97" t="e">
        <f>IF(AND(MASTER_DATA_NORMALIZED!DP62=0,DP$22=$L$22),VLOOKUP(MASTER_DATA_PROCESSED!$C62,Backend!$Q$9:$T$52,3,FALSE),MASTER_DATA_NORMALIZED!DP62)</f>
        <v>#N/A</v>
      </c>
      <c r="DQ62" s="97">
        <f>IF(AND(MASTER_DATA_NORMALIZED!DQ62=0,DQ$22=$L$22),VLOOKUP(MASTER_DATA_PROCESSED!$C62,Backend!$Q$9:$T$52,3,FALSE),MASTER_DATA_NORMALIZED!DQ62)</f>
        <v>0</v>
      </c>
      <c r="DR62" s="97">
        <f>IF(AND(MASTER_DATA_NORMALIZED!DR62=0,DR$22=$L$22),VLOOKUP(MASTER_DATA_PROCESSED!$C62,Backend!$Q$9:$T$52,3,FALSE),MASTER_DATA_NORMALIZED!DR62)</f>
        <v>0</v>
      </c>
      <c r="DS62" s="97">
        <f>IF(AND(MASTER_DATA_NORMALIZED!DS62=0,DS$22=$L$22),VLOOKUP(MASTER_DATA_PROCESSED!$C62,Backend!$Q$9:$T$52,3,FALSE),MASTER_DATA_NORMALIZED!DS62)</f>
        <v>0</v>
      </c>
      <c r="DT62" s="97" t="e">
        <f>IF(AND(MASTER_DATA_NORMALIZED!DT62=0,DT$22=$L$22),VLOOKUP(MASTER_DATA_PROCESSED!$C62,Backend!$Q$9:$T$52,3,FALSE),MASTER_DATA_NORMALIZED!DT62)</f>
        <v>#N/A</v>
      </c>
      <c r="DU62" s="97">
        <f>IF(AND(MASTER_DATA_NORMALIZED!DU62=0,DU$22=$L$22),VLOOKUP(MASTER_DATA_PROCESSED!$C62,Backend!$Q$9:$T$52,3,FALSE),MASTER_DATA_NORMALIZED!DU62)</f>
        <v>0</v>
      </c>
      <c r="DV62" s="97">
        <f>IF(AND(MASTER_DATA_NORMALIZED!DV62=0,DV$22=$L$22),VLOOKUP(MASTER_DATA_PROCESSED!$C62,Backend!$Q$9:$T$52,3,FALSE),MASTER_DATA_NORMALIZED!DV62)</f>
        <v>0</v>
      </c>
      <c r="DW62" s="97">
        <f>IF(AND(MASTER_DATA_NORMALIZED!DW62=0,DW$22=$L$22),VLOOKUP(MASTER_DATA_PROCESSED!$C62,Backend!$Q$9:$T$52,3,FALSE),MASTER_DATA_NORMALIZED!DW62)</f>
        <v>0</v>
      </c>
      <c r="DX62" s="97" t="e">
        <f>IF(AND(MASTER_DATA_NORMALIZED!DX62=0,DX$22=$L$22),VLOOKUP(MASTER_DATA_PROCESSED!$C62,Backend!$Q$9:$T$52,3,FALSE),MASTER_DATA_NORMALIZED!DX62)</f>
        <v>#N/A</v>
      </c>
      <c r="DY62" s="97">
        <f>IF(AND(MASTER_DATA_NORMALIZED!DY62=0,DY$22=$L$22),VLOOKUP(MASTER_DATA_PROCESSED!$C62,Backend!$Q$9:$T$52,3,FALSE),MASTER_DATA_NORMALIZED!DY62)</f>
        <v>0</v>
      </c>
      <c r="DZ62" s="97">
        <f>IF(AND(MASTER_DATA_NORMALIZED!DZ62=0,DZ$22=$L$22),VLOOKUP(MASTER_DATA_PROCESSED!$C62,Backend!$Q$9:$T$52,3,FALSE),MASTER_DATA_NORMALIZED!DZ62)</f>
        <v>0</v>
      </c>
      <c r="EA62" s="97">
        <f>IF(AND(MASTER_DATA_NORMALIZED!EA62=0,EA$22=$L$22),VLOOKUP(MASTER_DATA_PROCESSED!$C62,Backend!$Q$9:$T$52,3,FALSE),MASTER_DATA_NORMALIZED!EA62)</f>
        <v>0</v>
      </c>
      <c r="EB62" s="97" t="e">
        <f>IF(AND(MASTER_DATA_NORMALIZED!EB62=0,EB$22=$L$22),VLOOKUP(MASTER_DATA_PROCESSED!$C62,Backend!$Q$9:$T$52,3,FALSE),MASTER_DATA_NORMALIZED!EB62)</f>
        <v>#N/A</v>
      </c>
      <c r="EC62" s="97" t="e">
        <f>IF(AND(MASTER_DATA_NORMALIZED!EC62=0,EC$22=$L$22),VLOOKUP(MASTER_DATA_PROCESSED!$C62,Backend!$Q$9:$T$52,3,FALSE),MASTER_DATA_NORMALIZED!EC62)</f>
        <v>#DIV/0!</v>
      </c>
      <c r="ED62" s="97" t="e">
        <f>IF(AND(MASTER_DATA_NORMALIZED!ED62=0,ED$22=$L$22),VLOOKUP(MASTER_DATA_PROCESSED!$C62,Backend!$Q$9:$T$52,3,FALSE),MASTER_DATA_NORMALIZED!ED62)</f>
        <v>#DIV/0!</v>
      </c>
      <c r="EE62" s="97" t="e">
        <f>IF(AND(MASTER_DATA_NORMALIZED!EE62=0,EE$22=$L$22),VLOOKUP(MASTER_DATA_PROCESSED!$C62,Backend!$Q$9:$T$52,3,FALSE),MASTER_DATA_NORMALIZED!EE62)</f>
        <v>#DIV/0!</v>
      </c>
      <c r="EF62" s="97" t="e">
        <f>IF(AND(MASTER_DATA_NORMALIZED!EF62=0,EF$22=$L$22),VLOOKUP(MASTER_DATA_PROCESSED!$C62,Backend!$Q$9:$T$52,3,FALSE),MASTER_DATA_NORMALIZED!EF62)</f>
        <v>#VALUE!</v>
      </c>
      <c r="EG62" s="97">
        <f>IF(AND(MASTER_DATA_NORMALIZED!EG62=0,EG$22=$L$22),VLOOKUP(MASTER_DATA_PROCESSED!$C62,Backend!$Q$9:$T$52,3,FALSE),MASTER_DATA_NORMALIZED!EG62)</f>
        <v>0</v>
      </c>
      <c r="EH62" s="97">
        <f>IF(AND(MASTER_DATA_NORMALIZED!EH62=0,EH$22=$L$22),VLOOKUP(MASTER_DATA_PROCESSED!$C62,Backend!$Q$9:$T$52,3,FALSE),MASTER_DATA_NORMALIZED!EH62)</f>
        <v>0</v>
      </c>
      <c r="EI62" s="97">
        <f>IF(AND(MASTER_DATA_NORMALIZED!EI62=0,EI$22=$L$22),VLOOKUP(MASTER_DATA_PROCESSED!$C62,Backend!$Q$9:$T$52,3,FALSE),MASTER_DATA_NORMALIZED!EI62)</f>
        <v>0</v>
      </c>
      <c r="EJ62" s="97" t="e">
        <f>IF(AND(MASTER_DATA_NORMALIZED!EJ62=0,EJ$22=$L$22),VLOOKUP(MASTER_DATA_PROCESSED!$C62,Backend!$Q$9:$T$52,3,FALSE),MASTER_DATA_NORMALIZED!EJ62)</f>
        <v>#N/A</v>
      </c>
      <c r="EK62" s="97">
        <f>IF(AND(MASTER_DATA_NORMALIZED!EK62=0,EK$22=$L$22),VLOOKUP(MASTER_DATA_PROCESSED!$C62,Backend!$Q$9:$T$52,3,FALSE),MASTER_DATA_NORMALIZED!EK62)</f>
        <v>0</v>
      </c>
      <c r="EL62" s="97">
        <f>IF(AND(MASTER_DATA_NORMALIZED!EL62=0,EL$22=$L$22),VLOOKUP(MASTER_DATA_PROCESSED!$C62,Backend!$Q$9:$T$52,3,FALSE),MASTER_DATA_NORMALIZED!EL62)</f>
        <v>0</v>
      </c>
      <c r="EM62" s="97">
        <f>IF(AND(MASTER_DATA_NORMALIZED!EM62=0,EM$22=$L$22),VLOOKUP(MASTER_DATA_PROCESSED!$C62,Backend!$Q$9:$T$52,3,FALSE),MASTER_DATA_NORMALIZED!EM62)</f>
        <v>0</v>
      </c>
      <c r="EN62" s="97" t="e">
        <f>IF(AND(MASTER_DATA_NORMALIZED!EN62=0,EN$22=$L$22),VLOOKUP(MASTER_DATA_PROCESSED!$C62,Backend!$Q$9:$T$52,3,FALSE),MASTER_DATA_NORMALIZED!EN62)</f>
        <v>#N/A</v>
      </c>
      <c r="EO62" s="97">
        <f>IF(AND(MASTER_DATA_NORMALIZED!EO62=0,EO$22=$L$22),VLOOKUP(MASTER_DATA_PROCESSED!$C62,Backend!$Q$9:$T$52,3,FALSE),MASTER_DATA_NORMALIZED!EO62)</f>
        <v>0</v>
      </c>
      <c r="EP62" s="97">
        <f>IF(AND(MASTER_DATA_NORMALIZED!EP62=0,EP$22=$L$22),VLOOKUP(MASTER_DATA_PROCESSED!$C62,Backend!$Q$9:$T$52,3,FALSE),MASTER_DATA_NORMALIZED!EP62)</f>
        <v>0</v>
      </c>
      <c r="EQ62" s="97">
        <f>IF(AND(MASTER_DATA_NORMALIZED!EQ62=0,EQ$22=$L$22),VLOOKUP(MASTER_DATA_PROCESSED!$C62,Backend!$Q$9:$T$52,3,FALSE),MASTER_DATA_NORMALIZED!EQ62)</f>
        <v>0</v>
      </c>
      <c r="ER62" s="97">
        <f>IF(AND(MASTER_DATA_NORMALIZED!ER62=0,ER$22=$L$22),VLOOKUP(MASTER_DATA_PROCESSED!$C62,Backend!$Q$9:$T$52,3,FALSE),MASTER_DATA_NORMALIZED!ER62)</f>
        <v>21.21672367851777</v>
      </c>
      <c r="ES62" s="97">
        <f>IF(AND(MASTER_DATA_NORMALIZED!ES62=0,ES$22=$L$22),VLOOKUP(MASTER_DATA_PROCESSED!$C62,Backend!$Q$9:$T$52,3,FALSE),MASTER_DATA_NORMALIZED!ES62)</f>
        <v>0</v>
      </c>
      <c r="ET62" s="97">
        <f>IF(AND(MASTER_DATA_NORMALIZED!ET62=0,ET$22=$L$22),VLOOKUP(MASTER_DATA_PROCESSED!$C62,Backend!$Q$9:$T$52,3,FALSE),MASTER_DATA_NORMALIZED!ET62)</f>
        <v>0</v>
      </c>
      <c r="EU62" s="97">
        <f>IF(AND(MASTER_DATA_NORMALIZED!EU62=0,EU$22=$L$22),VLOOKUP(MASTER_DATA_PROCESSED!$C62,Backend!$Q$9:$T$52,3,FALSE),MASTER_DATA_NORMALIZED!EU62)</f>
        <v>0</v>
      </c>
      <c r="EV62" s="97">
        <f>IF(AND(MASTER_DATA_NORMALIZED!EV62=0,EV$22=$L$22),VLOOKUP(MASTER_DATA_PROCESSED!$C62,Backend!$Q$9:$T$52,3,FALSE),MASTER_DATA_NORMALIZED!EV62)</f>
        <v>21.21672367851777</v>
      </c>
      <c r="EW62" s="97">
        <f>IF(AND(MASTER_DATA_NORMALIZED!EW62=0,EW$22=$L$22),VLOOKUP(MASTER_DATA_PROCESSED!$C62,Backend!$Q$9:$T$52,3,FALSE),MASTER_DATA_NORMALIZED!EW62)</f>
        <v>0</v>
      </c>
      <c r="EX62" s="97">
        <f>IF(AND(MASTER_DATA_NORMALIZED!EX62=0,EX$22=$L$22),VLOOKUP(MASTER_DATA_PROCESSED!$C62,Backend!$Q$9:$T$52,3,FALSE),MASTER_DATA_NORMALIZED!EX62)</f>
        <v>0</v>
      </c>
      <c r="EY62" s="97">
        <f>IF(AND(MASTER_DATA_NORMALIZED!EY62=0,EY$22=$L$22),VLOOKUP(MASTER_DATA_PROCESSED!$C62,Backend!$Q$9:$T$52,3,FALSE),MASTER_DATA_NORMALIZED!EY62)</f>
        <v>0</v>
      </c>
      <c r="EZ62" s="97">
        <f>IF(AND(MASTER_DATA_NORMALIZED!EZ62=0,EZ$22=$L$22),VLOOKUP(MASTER_DATA_PROCESSED!$C62,Backend!$Q$9:$T$52,3,FALSE),MASTER_DATA_NORMALIZED!EZ62)</f>
        <v>13.72180764616604</v>
      </c>
      <c r="FA62" s="97">
        <f>IF(AND(MASTER_DATA_NORMALIZED!FA62=0,FA$22=$L$22),VLOOKUP(MASTER_DATA_PROCESSED!$C62,Backend!$Q$9:$T$52,3,FALSE),MASTER_DATA_NORMALIZED!FA62)</f>
        <v>0</v>
      </c>
      <c r="FB62" s="97">
        <f>IF(AND(MASTER_DATA_NORMALIZED!FB62=0,FB$22=$L$22),VLOOKUP(MASTER_DATA_PROCESSED!$C62,Backend!$Q$9:$T$52,3,FALSE),MASTER_DATA_NORMALIZED!FB62)</f>
        <v>0</v>
      </c>
      <c r="FC62" s="97">
        <f>IF(AND(MASTER_DATA_NORMALIZED!FC62=0,FC$22=$L$22),VLOOKUP(MASTER_DATA_PROCESSED!$C62,Backend!$Q$9:$T$52,3,FALSE),MASTER_DATA_NORMALIZED!FC62)</f>
        <v>0</v>
      </c>
      <c r="FD62" s="97">
        <f>IF(AND(MASTER_DATA_NORMALIZED!FD62=0,FD$22=$L$22),VLOOKUP(MASTER_DATA_PROCESSED!$C62,Backend!$Q$9:$T$52,3,FALSE),MASTER_DATA_NORMALIZED!FD62)</f>
        <v>13.426333751976417</v>
      </c>
      <c r="FE62" s="97">
        <f>IF(AND(MASTER_DATA_NORMALIZED!FE62=0,FE$22=$L$22),VLOOKUP(MASTER_DATA_PROCESSED!$C62,Backend!$Q$9:$T$52,3,FALSE),MASTER_DATA_NORMALIZED!FE62)</f>
        <v>0</v>
      </c>
      <c r="FF62" s="97">
        <f>IF(AND(MASTER_DATA_NORMALIZED!FF62=0,FF$22=$L$22),VLOOKUP(MASTER_DATA_PROCESSED!$C62,Backend!$Q$9:$T$52,3,FALSE),MASTER_DATA_NORMALIZED!FF62)</f>
        <v>0</v>
      </c>
      <c r="FG62" s="97">
        <f>IF(AND(MASTER_DATA_NORMALIZED!FG62=0,FG$22=$L$22),VLOOKUP(MASTER_DATA_PROCESSED!$C62,Backend!$Q$9:$T$52,3,FALSE),MASTER_DATA_NORMALIZED!FG62)</f>
        <v>0</v>
      </c>
      <c r="FH62" s="97">
        <f>IF(AND(MASTER_DATA_NORMALIZED!FH62=0,FH$22=$L$22),VLOOKUP(MASTER_DATA_PROCESSED!$C62,Backend!$Q$9:$T$52,3,FALSE),MASTER_DATA_NORMALIZED!FH62)</f>
        <v>13.110176685193522</v>
      </c>
      <c r="FI62" s="97">
        <f>IF(AND(MASTER_DATA_NORMALIZED!FI62=0,FI$22=$L$22),VLOOKUP(MASTER_DATA_PROCESSED!$C62,Backend!$Q$9:$T$52,3,FALSE),MASTER_DATA_NORMALIZED!FI62)</f>
        <v>0</v>
      </c>
      <c r="FJ62" s="97">
        <f>IF(AND(MASTER_DATA_NORMALIZED!FJ62=0,FJ$22=$L$22),VLOOKUP(MASTER_DATA_PROCESSED!$C62,Backend!$Q$9:$T$52,3,FALSE),MASTER_DATA_NORMALIZED!FJ62)</f>
        <v>0</v>
      </c>
      <c r="FK62" s="97">
        <f>IF(AND(MASTER_DATA_NORMALIZED!FK62=0,FK$22=$L$22),VLOOKUP(MASTER_DATA_PROCESSED!$C62,Backend!$Q$9:$T$52,3,FALSE),MASTER_DATA_NORMALIZED!FK62)</f>
        <v>0</v>
      </c>
      <c r="FL62" s="97">
        <f>IF(AND(MASTER_DATA_NORMALIZED!FL62=0,FL$22=$L$22),VLOOKUP(MASTER_DATA_PROCESSED!$C62,Backend!$Q$9:$T$52,3,FALSE),MASTER_DATA_NORMALIZED!FL62)</f>
        <v>22.026101442365363</v>
      </c>
      <c r="FM62" s="97">
        <f>IF(AND(MASTER_DATA_NORMALIZED!FM62=0,FM$22=$L$22),VLOOKUP(MASTER_DATA_PROCESSED!$C62,Backend!$Q$9:$T$52,3,FALSE),MASTER_DATA_NORMALIZED!FM62)</f>
        <v>0</v>
      </c>
      <c r="FN62" s="97">
        <f>IF(AND(MASTER_DATA_NORMALIZED!FN62=0,FN$22=$L$22),VLOOKUP(MASTER_DATA_PROCESSED!$C62,Backend!$Q$9:$T$52,3,FALSE),MASTER_DATA_NORMALIZED!FN62)</f>
        <v>0</v>
      </c>
      <c r="FO62" s="97">
        <f>IF(AND(MASTER_DATA_NORMALIZED!FO62=0,FO$22=$L$22),VLOOKUP(MASTER_DATA_PROCESSED!$C62,Backend!$Q$9:$T$52,3,FALSE),MASTER_DATA_NORMALIZED!FO62)</f>
        <v>0</v>
      </c>
      <c r="FP62" s="97">
        <f>IF(AND(MASTER_DATA_NORMALIZED!FP62=0,FP$22=$L$22),VLOOKUP(MASTER_DATA_PROCESSED!$C62,Backend!$Q$9:$T$52,3,FALSE),MASTER_DATA_NORMALIZED!FP62)</f>
        <v>16.870430747326878</v>
      </c>
      <c r="FQ62" s="97">
        <f>IF(AND(MASTER_DATA_NORMALIZED!FQ62=0,FQ$22=$L$22),VLOOKUP(MASTER_DATA_PROCESSED!$C62,Backend!$Q$9:$T$52,3,FALSE),MASTER_DATA_NORMALIZED!FQ62)</f>
        <v>0</v>
      </c>
      <c r="FR62" s="97">
        <f>IF(AND(MASTER_DATA_NORMALIZED!FR62=0,FR$22=$L$22),VLOOKUP(MASTER_DATA_PROCESSED!$C62,Backend!$Q$9:$T$52,3,FALSE),MASTER_DATA_NORMALIZED!FR62)</f>
        <v>0</v>
      </c>
      <c r="FS62" s="97">
        <f>IF(AND(MASTER_DATA_NORMALIZED!FS62=0,FS$22=$L$22),VLOOKUP(MASTER_DATA_PROCESSED!$C62,Backend!$Q$9:$T$52,3,FALSE),MASTER_DATA_NORMALIZED!FS62)</f>
        <v>0</v>
      </c>
      <c r="FT62" s="97">
        <f>IF(AND(MASTER_DATA_NORMALIZED!FT62=0,FT$22=$L$22),VLOOKUP(MASTER_DATA_PROCESSED!$C62,Backend!$Q$9:$T$52,3,FALSE),MASTER_DATA_NORMALIZED!FT62)</f>
        <v>16.729637422366199</v>
      </c>
      <c r="FU62" s="97">
        <f>IF(AND(MASTER_DATA_NORMALIZED!FU62=0,FU$22=$L$22),VLOOKUP(MASTER_DATA_PROCESSED!$C62,Backend!$Q$9:$T$52,3,FALSE),MASTER_DATA_NORMALIZED!FU62)</f>
        <v>0</v>
      </c>
      <c r="FV62" s="97">
        <f>IF(AND(MASTER_DATA_NORMALIZED!FV62=0,FV$22=$L$22),VLOOKUP(MASTER_DATA_PROCESSED!$C62,Backend!$Q$9:$T$52,3,FALSE),MASTER_DATA_NORMALIZED!FV62)</f>
        <v>0</v>
      </c>
      <c r="FW62" s="97">
        <f>IF(AND(MASTER_DATA_NORMALIZED!FW62=0,FW$22=$L$22),VLOOKUP(MASTER_DATA_PROCESSED!$C62,Backend!$Q$9:$T$52,3,FALSE),MASTER_DATA_NORMALIZED!FW62)</f>
        <v>0</v>
      </c>
      <c r="FX62" s="97">
        <f>IF(AND(MASTER_DATA_NORMALIZED!FX62=0,FX$22=$L$22),VLOOKUP(MASTER_DATA_PROCESSED!$C62,Backend!$Q$9:$T$52,3,FALSE),MASTER_DATA_NORMALIZED!FX62)</f>
        <v>16.481954942819211</v>
      </c>
      <c r="FY62" s="97">
        <f>IF(AND(MASTER_DATA_NORMALIZED!FY62=0,FY$22=$L$22),VLOOKUP(MASTER_DATA_PROCESSED!$C62,Backend!$Q$9:$T$52,3,FALSE),MASTER_DATA_NORMALIZED!FY62)</f>
        <v>0</v>
      </c>
      <c r="FZ62" s="97">
        <f>IF(AND(MASTER_DATA_NORMALIZED!FZ62=0,FZ$22=$L$22),VLOOKUP(MASTER_DATA_PROCESSED!$C62,Backend!$Q$9:$T$52,3,FALSE),MASTER_DATA_NORMALIZED!FZ62)</f>
        <v>0</v>
      </c>
      <c r="GA62" s="97">
        <f>IF(AND(MASTER_DATA_NORMALIZED!GA62=0,GA$22=$L$22),VLOOKUP(MASTER_DATA_PROCESSED!$C62,Backend!$Q$9:$T$52,3,FALSE),MASTER_DATA_NORMALIZED!GA62)</f>
        <v>0</v>
      </c>
      <c r="GB62" s="97">
        <f>IF(AND(MASTER_DATA_NORMALIZED!GB62=0,GB$22=$L$22),VLOOKUP(MASTER_DATA_PROCESSED!$C62,Backend!$Q$9:$T$52,3,FALSE),MASTER_DATA_NORMALIZED!GB62)</f>
        <v>14.505221473818272</v>
      </c>
      <c r="GC62" s="97">
        <f>IF(AND(MASTER_DATA_NORMALIZED!GC62=0,GC$22=$L$22),VLOOKUP(MASTER_DATA_PROCESSED!$C62,Backend!$Q$9:$T$52,3,FALSE),MASTER_DATA_NORMALIZED!GC62)</f>
        <v>0</v>
      </c>
      <c r="GD62" s="97">
        <f>IF(AND(MASTER_DATA_NORMALIZED!GD62=0,GD$22=$L$22),VLOOKUP(MASTER_DATA_PROCESSED!$C62,Backend!$Q$9:$T$52,3,FALSE),MASTER_DATA_NORMALIZED!GD62)</f>
        <v>0</v>
      </c>
      <c r="GE62" s="97">
        <f>IF(AND(MASTER_DATA_NORMALIZED!GE62=0,GE$22=$L$22),VLOOKUP(MASTER_DATA_PROCESSED!$C62,Backend!$Q$9:$T$52,3,FALSE),MASTER_DATA_NORMALIZED!GE62)</f>
        <v>0</v>
      </c>
      <c r="GF62" s="97">
        <f>IF(AND(MASTER_DATA_NORMALIZED!GF62=0,GF$22=$L$22),VLOOKUP(MASTER_DATA_PROCESSED!$C62,Backend!$Q$9:$T$52,3,FALSE),MASTER_DATA_NORMALIZED!GF62)</f>
        <v>14.384167163399226</v>
      </c>
      <c r="GG62" s="97">
        <f>IF(AND(MASTER_DATA_NORMALIZED!GG62=0,GG$22=$L$22),VLOOKUP(MASTER_DATA_PROCESSED!$C62,Backend!$Q$9:$T$52,3,FALSE),MASTER_DATA_NORMALIZED!GG62)</f>
        <v>0</v>
      </c>
      <c r="GH62" s="97">
        <f>IF(AND(MASTER_DATA_NORMALIZED!GH62=0,GH$22=$L$22),VLOOKUP(MASTER_DATA_PROCESSED!$C62,Backend!$Q$9:$T$52,3,FALSE),MASTER_DATA_NORMALIZED!GH62)</f>
        <v>0</v>
      </c>
      <c r="GI62" s="97">
        <f>IF(AND(MASTER_DATA_NORMALIZED!GI62=0,GI$22=$L$22),VLOOKUP(MASTER_DATA_PROCESSED!$C62,Backend!$Q$9:$T$52,3,FALSE),MASTER_DATA_NORMALIZED!GI62)</f>
        <v>0</v>
      </c>
      <c r="GJ62" s="97">
        <f>IF(AND(MASTER_DATA_NORMALIZED!GJ62=0,GJ$22=$L$22),VLOOKUP(MASTER_DATA_PROCESSED!$C62,Backend!$Q$9:$T$52,3,FALSE),MASTER_DATA_NORMALIZED!GJ62)</f>
        <v>14.19712235778124</v>
      </c>
      <c r="GK62" s="97">
        <f>IF(AND(MASTER_DATA_NORMALIZED!GK62=0,GK$22=$L$22),VLOOKUP(MASTER_DATA_PROCESSED!$C62,Backend!$Q$9:$T$52,3,FALSE),MASTER_DATA_NORMALIZED!GK62)</f>
        <v>0</v>
      </c>
      <c r="GL62" s="97">
        <f>IF(AND(MASTER_DATA_NORMALIZED!GL62=0,GL$22=$L$22),VLOOKUP(MASTER_DATA_PROCESSED!$C62,Backend!$Q$9:$T$52,3,FALSE),MASTER_DATA_NORMALIZED!GL62)</f>
        <v>0</v>
      </c>
      <c r="GM62" s="97">
        <f>IF(AND(MASTER_DATA_NORMALIZED!GM62=0,GM$22=$L$22),VLOOKUP(MASTER_DATA_PROCESSED!$C62,Backend!$Q$9:$T$52,3,FALSE),MASTER_DATA_NORMALIZED!GM62)</f>
        <v>0</v>
      </c>
      <c r="GN62" s="97">
        <f>IF(AND(MASTER_DATA_NORMALIZED!GN62=0,GN$22=$L$22),VLOOKUP(MASTER_DATA_PROCESSED!$C62,Backend!$Q$9:$T$52,3,FALSE),MASTER_DATA_NORMALIZED!GN62)</f>
        <v>13.415189373941763</v>
      </c>
      <c r="GO62" s="97">
        <f>IF(AND(MASTER_DATA_NORMALIZED!GO62=0,GO$22=$L$22),VLOOKUP(MASTER_DATA_PROCESSED!$C62,Backend!$Q$9:$T$52,3,FALSE),MASTER_DATA_NORMALIZED!GO62)</f>
        <v>0</v>
      </c>
      <c r="GP62" s="97">
        <f>IF(AND(MASTER_DATA_NORMALIZED!GP62=0,GP$22=$L$22),VLOOKUP(MASTER_DATA_PROCESSED!$C62,Backend!$Q$9:$T$52,3,FALSE),MASTER_DATA_NORMALIZED!GP62)</f>
        <v>0</v>
      </c>
      <c r="GQ62" s="97">
        <f>IF(AND(MASTER_DATA_NORMALIZED!GQ62=0,GQ$22=$L$22),VLOOKUP(MASTER_DATA_PROCESSED!$C62,Backend!$Q$9:$T$52,3,FALSE),MASTER_DATA_NORMALIZED!GQ62)</f>
        <v>0</v>
      </c>
      <c r="GR62" s="97">
        <f>IF(AND(MASTER_DATA_NORMALIZED!GR62=0,GR$22=$L$22),VLOOKUP(MASTER_DATA_PROCESSED!$C62,Backend!$Q$9:$T$52,3,FALSE),MASTER_DATA_NORMALIZED!GR62)</f>
        <v>13.295241453945264</v>
      </c>
      <c r="GS62" s="97">
        <f>IF(AND(MASTER_DATA_NORMALIZED!GS62=0,GS$22=$L$22),VLOOKUP(MASTER_DATA_PROCESSED!$C62,Backend!$Q$9:$T$52,3,FALSE),MASTER_DATA_NORMALIZED!GS62)</f>
        <v>0</v>
      </c>
      <c r="GT62" s="97">
        <f>IF(AND(MASTER_DATA_NORMALIZED!GT62=0,GT$22=$L$22),VLOOKUP(MASTER_DATA_PROCESSED!$C62,Backend!$Q$9:$T$52,3,FALSE),MASTER_DATA_NORMALIZED!GT62)</f>
        <v>0</v>
      </c>
      <c r="GU62" s="97">
        <f>IF(AND(MASTER_DATA_NORMALIZED!GU62=0,GU$22=$L$22),VLOOKUP(MASTER_DATA_PROCESSED!$C62,Backend!$Q$9:$T$52,3,FALSE),MASTER_DATA_NORMALIZED!GU62)</f>
        <v>0</v>
      </c>
      <c r="GV62" s="97">
        <f>IF(AND(MASTER_DATA_NORMALIZED!GV62=0,GV$22=$L$22),VLOOKUP(MASTER_DATA_PROCESSED!$C62,Backend!$Q$9:$T$52,3,FALSE),MASTER_DATA_NORMALIZED!GV62)</f>
        <v>13.125240885857643</v>
      </c>
      <c r="GW62" s="97" t="e">
        <f>IF(AND(MASTER_DATA_NORMALIZED!GW62=0,GW$22=$L$22),VLOOKUP(MASTER_DATA_PROCESSED!$C62,Backend!$Q$9:$T$52,3,FALSE),MASTER_DATA_NORMALIZED!GW62)</f>
        <v>#REF!</v>
      </c>
      <c r="GX62" s="97" t="e">
        <f>IF(AND(MASTER_DATA_NORMALIZED!GX62=0,GX$22=$L$22),VLOOKUP(MASTER_DATA_PROCESSED!$C62,Backend!$Q$9:$T$52,3,FALSE),MASTER_DATA_NORMALIZED!GX62)</f>
        <v>#REF!</v>
      </c>
      <c r="GY62" s="97" t="e">
        <f>IF(AND(MASTER_DATA_NORMALIZED!GY62=0,GY$22=$L$22),VLOOKUP(MASTER_DATA_PROCESSED!$C62,Backend!$Q$9:$T$52,3,FALSE),MASTER_DATA_NORMALIZED!GY62)</f>
        <v>#REF!</v>
      </c>
    </row>
    <row r="63" spans="2:207" s="27" customFormat="1" ht="14.25" hidden="1" outlineLevel="2" x14ac:dyDescent="0.25">
      <c r="B63" s="26">
        <f t="shared" si="5"/>
        <v>20</v>
      </c>
      <c r="C63" s="55">
        <f t="shared" si="0"/>
        <v>216.1</v>
      </c>
      <c r="D63" s="82"/>
      <c r="E63" s="55"/>
      <c r="F63" s="55"/>
      <c r="G63" s="83">
        <v>216.1</v>
      </c>
      <c r="H63" s="41" t="s">
        <v>63</v>
      </c>
      <c r="I63" s="100">
        <f>IF(AND(MASTER_DATA_NORMALIZED!I63=0,I$22=$L$22),VLOOKUP(MASTER_DATA_PROCESSED!$C63,Backend!$Q$9:$T$52,3,FALSE),MASTER_DATA_NORMALIZED!I63)</f>
        <v>0</v>
      </c>
      <c r="J63" s="100">
        <f>IF(AND(MASTER_DATA_NORMALIZED!J63=0,J$22=$L$22),VLOOKUP(MASTER_DATA_PROCESSED!$C63,Backend!$Q$9:$T$52,3,FALSE),MASTER_DATA_NORMALIZED!J63)</f>
        <v>0</v>
      </c>
      <c r="K63" s="100">
        <f>IF(AND(MASTER_DATA_NORMALIZED!K63=0,K$22=$L$22),VLOOKUP(MASTER_DATA_PROCESSED!$C63,Backend!$Q$9:$T$52,3,FALSE),MASTER_DATA_NORMALIZED!K63)</f>
        <v>0</v>
      </c>
      <c r="L63" s="100" t="e">
        <f>IF(AND(MASTER_DATA_NORMALIZED!L63=0,L$22=$L$22),VLOOKUP(MASTER_DATA_PROCESSED!$C63,Backend!$Q$9:$T$52,3,FALSE),MASTER_DATA_NORMALIZED!L63)</f>
        <v>#N/A</v>
      </c>
      <c r="M63" s="100">
        <f>IF(AND(MASTER_DATA_NORMALIZED!M63=0,M$22=$L$22),VLOOKUP(MASTER_DATA_PROCESSED!$C63,Backend!$Q$9:$T$52,3,FALSE),MASTER_DATA_NORMALIZED!M63)</f>
        <v>0</v>
      </c>
      <c r="N63" s="100">
        <f>IF(AND(MASTER_DATA_NORMALIZED!N63=0,N$22=$L$22),VLOOKUP(MASTER_DATA_PROCESSED!$C63,Backend!$Q$9:$T$52,3,FALSE),MASTER_DATA_NORMALIZED!N63)</f>
        <v>0</v>
      </c>
      <c r="O63" s="100">
        <f>IF(AND(MASTER_DATA_NORMALIZED!O63=0,O$22=$L$22),VLOOKUP(MASTER_DATA_PROCESSED!$C63,Backend!$Q$9:$T$52,3,FALSE),MASTER_DATA_NORMALIZED!O63)</f>
        <v>0</v>
      </c>
      <c r="P63" s="100" t="e">
        <f>IF(AND(MASTER_DATA_NORMALIZED!P63=0,P$22=$L$22),VLOOKUP(MASTER_DATA_PROCESSED!$C63,Backend!$Q$9:$T$52,3,FALSE),MASTER_DATA_NORMALIZED!P63)</f>
        <v>#N/A</v>
      </c>
      <c r="Q63" s="100">
        <f>IF(AND(MASTER_DATA_NORMALIZED!Q63=0,Q$22=$L$22),VLOOKUP(MASTER_DATA_PROCESSED!$C63,Backend!$Q$9:$T$52,3,FALSE),MASTER_DATA_NORMALIZED!Q63)</f>
        <v>0</v>
      </c>
      <c r="R63" s="100">
        <f>IF(AND(MASTER_DATA_NORMALIZED!R63=0,R$22=$L$22),VLOOKUP(MASTER_DATA_PROCESSED!$C63,Backend!$Q$9:$T$52,3,FALSE),MASTER_DATA_NORMALIZED!R63)</f>
        <v>0</v>
      </c>
      <c r="S63" s="100">
        <f>IF(AND(MASTER_DATA_NORMALIZED!S63=0,S$22=$L$22),VLOOKUP(MASTER_DATA_PROCESSED!$C63,Backend!$Q$9:$T$52,3,FALSE),MASTER_DATA_NORMALIZED!S63)</f>
        <v>0</v>
      </c>
      <c r="T63" s="100" t="e">
        <f>IF(AND(MASTER_DATA_NORMALIZED!T63=0,T$22=$L$22),VLOOKUP(MASTER_DATA_PROCESSED!$C63,Backend!$Q$9:$T$52,3,FALSE),MASTER_DATA_NORMALIZED!T63)</f>
        <v>#N/A</v>
      </c>
      <c r="U63" s="100">
        <f>IF(AND(MASTER_DATA_NORMALIZED!U63=0,U$22=$L$22),VLOOKUP(MASTER_DATA_PROCESSED!$C63,Backend!$Q$9:$T$52,3,FALSE),MASTER_DATA_NORMALIZED!U63)</f>
        <v>0</v>
      </c>
      <c r="V63" s="100">
        <f>IF(AND(MASTER_DATA_NORMALIZED!V63=0,V$22=$L$22),VLOOKUP(MASTER_DATA_PROCESSED!$C63,Backend!$Q$9:$T$52,3,FALSE),MASTER_DATA_NORMALIZED!V63)</f>
        <v>0</v>
      </c>
      <c r="W63" s="100">
        <f>IF(AND(MASTER_DATA_NORMALIZED!W63=0,W$22=$L$22),VLOOKUP(MASTER_DATA_PROCESSED!$C63,Backend!$Q$9:$T$52,3,FALSE),MASTER_DATA_NORMALIZED!W63)</f>
        <v>0</v>
      </c>
      <c r="X63" s="100" t="e">
        <f>IF(AND(MASTER_DATA_NORMALIZED!X63=0,X$22=$L$22),VLOOKUP(MASTER_DATA_PROCESSED!$C63,Backend!$Q$9:$T$52,3,FALSE),MASTER_DATA_NORMALIZED!X63)</f>
        <v>#N/A</v>
      </c>
      <c r="Y63" s="100">
        <f>IF(AND(MASTER_DATA_NORMALIZED!Y63=0,Y$22=$L$22),VLOOKUP(MASTER_DATA_PROCESSED!$C63,Backend!$Q$9:$T$52,3,FALSE),MASTER_DATA_NORMALIZED!Y63)</f>
        <v>0</v>
      </c>
      <c r="Z63" s="100">
        <f>IF(AND(MASTER_DATA_NORMALIZED!Z63=0,Z$22=$L$22),VLOOKUP(MASTER_DATA_PROCESSED!$C63,Backend!$Q$9:$T$52,3,FALSE),MASTER_DATA_NORMALIZED!Z63)</f>
        <v>0</v>
      </c>
      <c r="AA63" s="100">
        <f>IF(AND(MASTER_DATA_NORMALIZED!AA63=0,AA$22=$L$22),VLOOKUP(MASTER_DATA_PROCESSED!$C63,Backend!$Q$9:$T$52,3,FALSE),MASTER_DATA_NORMALIZED!AA63)</f>
        <v>0</v>
      </c>
      <c r="AB63" s="100" t="e">
        <f>IF(AND(MASTER_DATA_NORMALIZED!AB63=0,AB$22=$L$22),VLOOKUP(MASTER_DATA_PROCESSED!$C63,Backend!$Q$9:$T$52,3,FALSE),MASTER_DATA_NORMALIZED!AB63)</f>
        <v>#N/A</v>
      </c>
      <c r="AC63" s="100">
        <f>IF(AND(MASTER_DATA_NORMALIZED!AC63=0,AC$22=$L$22),VLOOKUP(MASTER_DATA_PROCESSED!$C63,Backend!$Q$9:$T$52,3,FALSE),MASTER_DATA_NORMALIZED!AC63)</f>
        <v>0</v>
      </c>
      <c r="AD63" s="100">
        <f>IF(AND(MASTER_DATA_NORMALIZED!AD63=0,AD$22=$L$22),VLOOKUP(MASTER_DATA_PROCESSED!$C63,Backend!$Q$9:$T$52,3,FALSE),MASTER_DATA_NORMALIZED!AD63)</f>
        <v>0</v>
      </c>
      <c r="AE63" s="100">
        <f>IF(AND(MASTER_DATA_NORMALIZED!AE63=0,AE$22=$L$22),VLOOKUP(MASTER_DATA_PROCESSED!$C63,Backend!$Q$9:$T$52,3,FALSE),MASTER_DATA_NORMALIZED!AE63)</f>
        <v>0</v>
      </c>
      <c r="AF63" s="100" t="e">
        <f>IF(AND(MASTER_DATA_NORMALIZED!AF63=0,AF$22=$L$22),VLOOKUP(MASTER_DATA_PROCESSED!$C63,Backend!$Q$9:$T$52,3,FALSE),MASTER_DATA_NORMALIZED!AF63)</f>
        <v>#N/A</v>
      </c>
      <c r="AG63" s="100">
        <f>IF(AND(MASTER_DATA_NORMALIZED!AG63=0,AG$22=$L$22),VLOOKUP(MASTER_DATA_PROCESSED!$C63,Backend!$Q$9:$T$52,3,FALSE),MASTER_DATA_NORMALIZED!AG63)</f>
        <v>0</v>
      </c>
      <c r="AH63" s="100">
        <f>IF(AND(MASTER_DATA_NORMALIZED!AH63=0,AH$22=$L$22),VLOOKUP(MASTER_DATA_PROCESSED!$C63,Backend!$Q$9:$T$52,3,FALSE),MASTER_DATA_NORMALIZED!AH63)</f>
        <v>0</v>
      </c>
      <c r="AI63" s="100">
        <f>IF(AND(MASTER_DATA_NORMALIZED!AI63=0,AI$22=$L$22),VLOOKUP(MASTER_DATA_PROCESSED!$C63,Backend!$Q$9:$T$52,3,FALSE),MASTER_DATA_NORMALIZED!AI63)</f>
        <v>0</v>
      </c>
      <c r="AJ63" s="100" t="e">
        <f>IF(AND(MASTER_DATA_NORMALIZED!AJ63=0,AJ$22=$L$22),VLOOKUP(MASTER_DATA_PROCESSED!$C63,Backend!$Q$9:$T$52,3,FALSE),MASTER_DATA_NORMALIZED!AJ63)</f>
        <v>#N/A</v>
      </c>
      <c r="AK63" s="100">
        <f>IF(AND(MASTER_DATA_NORMALIZED!AK63=0,AK$22=$L$22),VLOOKUP(MASTER_DATA_PROCESSED!$C63,Backend!$Q$9:$T$52,3,FALSE),MASTER_DATA_NORMALIZED!AK63)</f>
        <v>0</v>
      </c>
      <c r="AL63" s="100">
        <f>IF(AND(MASTER_DATA_NORMALIZED!AL63=0,AL$22=$L$22),VLOOKUP(MASTER_DATA_PROCESSED!$C63,Backend!$Q$9:$T$52,3,FALSE),MASTER_DATA_NORMALIZED!AL63)</f>
        <v>0</v>
      </c>
      <c r="AM63" s="100">
        <f>IF(AND(MASTER_DATA_NORMALIZED!AM63=0,AM$22=$L$22),VLOOKUP(MASTER_DATA_PROCESSED!$C63,Backend!$Q$9:$T$52,3,FALSE),MASTER_DATA_NORMALIZED!AM63)</f>
        <v>0</v>
      </c>
      <c r="AN63" s="100" t="e">
        <f>IF(AND(MASTER_DATA_NORMALIZED!AN63=0,AN$22=$L$22),VLOOKUP(MASTER_DATA_PROCESSED!$C63,Backend!$Q$9:$T$52,3,FALSE),MASTER_DATA_NORMALIZED!AN63)</f>
        <v>#N/A</v>
      </c>
      <c r="AO63" s="100">
        <f>IF(AND(MASTER_DATA_NORMALIZED!AO63=0,AO$22=$L$22),VLOOKUP(MASTER_DATA_PROCESSED!$C63,Backend!$Q$9:$T$52,3,FALSE),MASTER_DATA_NORMALIZED!AO63)</f>
        <v>0</v>
      </c>
      <c r="AP63" s="100">
        <f>IF(AND(MASTER_DATA_NORMALIZED!AP63=0,AP$22=$L$22),VLOOKUP(MASTER_DATA_PROCESSED!$C63,Backend!$Q$9:$T$52,3,FALSE),MASTER_DATA_NORMALIZED!AP63)</f>
        <v>0</v>
      </c>
      <c r="AQ63" s="100">
        <f>IF(AND(MASTER_DATA_NORMALIZED!AQ63=0,AQ$22=$L$22),VLOOKUP(MASTER_DATA_PROCESSED!$C63,Backend!$Q$9:$T$52,3,FALSE),MASTER_DATA_NORMALIZED!AQ63)</f>
        <v>0</v>
      </c>
      <c r="AR63" s="100" t="e">
        <f>IF(AND(MASTER_DATA_NORMALIZED!AR63=0,AR$22=$L$22),VLOOKUP(MASTER_DATA_PROCESSED!$C63,Backend!$Q$9:$T$52,3,FALSE),MASTER_DATA_NORMALIZED!AR63)</f>
        <v>#N/A</v>
      </c>
      <c r="AS63" s="100">
        <f>IF(AND(MASTER_DATA_NORMALIZED!AS63=0,AS$22=$L$22),VLOOKUP(MASTER_DATA_PROCESSED!$C63,Backend!$Q$9:$T$52,3,FALSE),MASTER_DATA_NORMALIZED!AS63)</f>
        <v>0</v>
      </c>
      <c r="AT63" s="100">
        <f>IF(AND(MASTER_DATA_NORMALIZED!AT63=0,AT$22=$L$22),VLOOKUP(MASTER_DATA_PROCESSED!$C63,Backend!$Q$9:$T$52,3,FALSE),MASTER_DATA_NORMALIZED!AT63)</f>
        <v>0</v>
      </c>
      <c r="AU63" s="100">
        <f>IF(AND(MASTER_DATA_NORMALIZED!AU63=0,AU$22=$L$22),VLOOKUP(MASTER_DATA_PROCESSED!$C63,Backend!$Q$9:$T$52,3,FALSE),MASTER_DATA_NORMALIZED!AU63)</f>
        <v>0</v>
      </c>
      <c r="AV63" s="100" t="e">
        <f>IF(AND(MASTER_DATA_NORMALIZED!AV63=0,AV$22=$L$22),VLOOKUP(MASTER_DATA_PROCESSED!$C63,Backend!$Q$9:$T$52,3,FALSE),MASTER_DATA_NORMALIZED!AV63)</f>
        <v>#N/A</v>
      </c>
      <c r="AW63" s="100">
        <f>IF(AND(MASTER_DATA_NORMALIZED!AW63=0,AW$22=$L$22),VLOOKUP(MASTER_DATA_PROCESSED!$C63,Backend!$Q$9:$T$52,3,FALSE),MASTER_DATA_NORMALIZED!AW63)</f>
        <v>0</v>
      </c>
      <c r="AX63" s="100">
        <f>IF(AND(MASTER_DATA_NORMALIZED!AX63=0,AX$22=$L$22),VLOOKUP(MASTER_DATA_PROCESSED!$C63,Backend!$Q$9:$T$52,3,FALSE),MASTER_DATA_NORMALIZED!AX63)</f>
        <v>0</v>
      </c>
      <c r="AY63" s="100">
        <f>IF(AND(MASTER_DATA_NORMALIZED!AY63=0,AY$22=$L$22),VLOOKUP(MASTER_DATA_PROCESSED!$C63,Backend!$Q$9:$T$52,3,FALSE),MASTER_DATA_NORMALIZED!AY63)</f>
        <v>0</v>
      </c>
      <c r="AZ63" s="100" t="e">
        <f>IF(AND(MASTER_DATA_NORMALIZED!AZ63=0,AZ$22=$L$22),VLOOKUP(MASTER_DATA_PROCESSED!$C63,Backend!$Q$9:$T$52,3,FALSE),MASTER_DATA_NORMALIZED!AZ63)</f>
        <v>#N/A</v>
      </c>
      <c r="BA63" s="100">
        <f>IF(AND(MASTER_DATA_NORMALIZED!BA63=0,BA$22=$L$22),VLOOKUP(MASTER_DATA_PROCESSED!$C63,Backend!$Q$9:$T$52,3,FALSE),MASTER_DATA_NORMALIZED!BA63)</f>
        <v>0</v>
      </c>
      <c r="BB63" s="100">
        <f>IF(AND(MASTER_DATA_NORMALIZED!BB63=0,BB$22=$L$22),VLOOKUP(MASTER_DATA_PROCESSED!$C63,Backend!$Q$9:$T$52,3,FALSE),MASTER_DATA_NORMALIZED!BB63)</f>
        <v>0</v>
      </c>
      <c r="BC63" s="100">
        <f>IF(AND(MASTER_DATA_NORMALIZED!BC63=0,BC$22=$L$22),VLOOKUP(MASTER_DATA_PROCESSED!$C63,Backend!$Q$9:$T$52,3,FALSE),MASTER_DATA_NORMALIZED!BC63)</f>
        <v>0</v>
      </c>
      <c r="BD63" s="100" t="e">
        <f>IF(AND(MASTER_DATA_NORMALIZED!BD63=0,BD$22=$L$22),VLOOKUP(MASTER_DATA_PROCESSED!$C63,Backend!$Q$9:$T$52,3,FALSE),MASTER_DATA_NORMALIZED!BD63)</f>
        <v>#N/A</v>
      </c>
      <c r="BE63" s="100">
        <f>IF(AND(MASTER_DATA_NORMALIZED!BE63=0,BE$22=$L$22),VLOOKUP(MASTER_DATA_PROCESSED!$C63,Backend!$Q$9:$T$52,3,FALSE),MASTER_DATA_NORMALIZED!BE63)</f>
        <v>0</v>
      </c>
      <c r="BF63" s="100">
        <f>IF(AND(MASTER_DATA_NORMALIZED!BF63=0,BF$22=$L$22),VLOOKUP(MASTER_DATA_PROCESSED!$C63,Backend!$Q$9:$T$52,3,FALSE),MASTER_DATA_NORMALIZED!BF63)</f>
        <v>0</v>
      </c>
      <c r="BG63" s="100">
        <f>IF(AND(MASTER_DATA_NORMALIZED!BG63=0,BG$22=$L$22),VLOOKUP(MASTER_DATA_PROCESSED!$C63,Backend!$Q$9:$T$52,3,FALSE),MASTER_DATA_NORMALIZED!BG63)</f>
        <v>0</v>
      </c>
      <c r="BH63" s="100" t="e">
        <f>IF(AND(MASTER_DATA_NORMALIZED!BH63=0,BH$22=$L$22),VLOOKUP(MASTER_DATA_PROCESSED!$C63,Backend!$Q$9:$T$52,3,FALSE),MASTER_DATA_NORMALIZED!BH63)</f>
        <v>#N/A</v>
      </c>
      <c r="BI63" s="100">
        <f>IF(AND(MASTER_DATA_NORMALIZED!BI63=0,BI$22=$L$22),VLOOKUP(MASTER_DATA_PROCESSED!$C63,Backend!$Q$9:$T$52,3,FALSE),MASTER_DATA_NORMALIZED!BI63)</f>
        <v>0</v>
      </c>
      <c r="BJ63" s="100">
        <f>IF(AND(MASTER_DATA_NORMALIZED!BJ63=0,BJ$22=$L$22),VLOOKUP(MASTER_DATA_PROCESSED!$C63,Backend!$Q$9:$T$52,3,FALSE),MASTER_DATA_NORMALIZED!BJ63)</f>
        <v>0</v>
      </c>
      <c r="BK63" s="100">
        <f>IF(AND(MASTER_DATA_NORMALIZED!BK63=0,BK$22=$L$22),VLOOKUP(MASTER_DATA_PROCESSED!$C63,Backend!$Q$9:$T$52,3,FALSE),MASTER_DATA_NORMALIZED!BK63)</f>
        <v>0</v>
      </c>
      <c r="BL63" s="100" t="e">
        <f>IF(AND(MASTER_DATA_NORMALIZED!BL63=0,BL$22=$L$22),VLOOKUP(MASTER_DATA_PROCESSED!$C63,Backend!$Q$9:$T$52,3,FALSE),MASTER_DATA_NORMALIZED!BL63)</f>
        <v>#N/A</v>
      </c>
      <c r="BM63" s="100">
        <f>IF(AND(MASTER_DATA_NORMALIZED!BM63=0,BM$22=$L$22),VLOOKUP(MASTER_DATA_PROCESSED!$C63,Backend!$Q$9:$T$52,3,FALSE),MASTER_DATA_NORMALIZED!BM63)</f>
        <v>0</v>
      </c>
      <c r="BN63" s="100">
        <f>IF(AND(MASTER_DATA_NORMALIZED!BN63=0,BN$22=$L$22),VLOOKUP(MASTER_DATA_PROCESSED!$C63,Backend!$Q$9:$T$52,3,FALSE),MASTER_DATA_NORMALIZED!BN63)</f>
        <v>0</v>
      </c>
      <c r="BO63" s="100">
        <f>IF(AND(MASTER_DATA_NORMALIZED!BO63=0,BO$22=$L$22),VLOOKUP(MASTER_DATA_PROCESSED!$C63,Backend!$Q$9:$T$52,3,FALSE),MASTER_DATA_NORMALIZED!BO63)</f>
        <v>0</v>
      </c>
      <c r="BP63" s="100">
        <f>IF(AND(MASTER_DATA_NORMALIZED!BP63=0,BP$22=$L$22),VLOOKUP(MASTER_DATA_PROCESSED!$C63,Backend!$Q$9:$T$52,3,FALSE),MASTER_DATA_NORMALIZED!BP63)</f>
        <v>28.3888166504601</v>
      </c>
      <c r="BQ63" s="100">
        <f>IF(AND(MASTER_DATA_NORMALIZED!BQ63=0,BQ$22=$L$22),VLOOKUP(MASTER_DATA_PROCESSED!$C63,Backend!$Q$9:$T$52,3,FALSE),MASTER_DATA_NORMALIZED!BQ63)</f>
        <v>0</v>
      </c>
      <c r="BR63" s="100">
        <f>IF(AND(MASTER_DATA_NORMALIZED!BR63=0,BR$22=$L$22),VLOOKUP(MASTER_DATA_PROCESSED!$C63,Backend!$Q$9:$T$52,3,FALSE),MASTER_DATA_NORMALIZED!BR63)</f>
        <v>0</v>
      </c>
      <c r="BS63" s="100">
        <f>IF(AND(MASTER_DATA_NORMALIZED!BS63=0,BS$22=$L$22),VLOOKUP(MASTER_DATA_PROCESSED!$C63,Backend!$Q$9:$T$52,3,FALSE),MASTER_DATA_NORMALIZED!BS63)</f>
        <v>0</v>
      </c>
      <c r="BT63" s="100">
        <f>IF(AND(MASTER_DATA_NORMALIZED!BT63=0,BT$22=$L$22),VLOOKUP(MASTER_DATA_PROCESSED!$C63,Backend!$Q$9:$T$52,3,FALSE),MASTER_DATA_NORMALIZED!BT63)</f>
        <v>18.539578607024051</v>
      </c>
      <c r="BU63" s="100">
        <f>IF(AND(MASTER_DATA_NORMALIZED!BU63=0,BU$22=$L$22),VLOOKUP(MASTER_DATA_PROCESSED!$C63,Backend!$Q$9:$T$52,3,FALSE),MASTER_DATA_NORMALIZED!BU63)</f>
        <v>0</v>
      </c>
      <c r="BV63" s="100">
        <f>IF(AND(MASTER_DATA_NORMALIZED!BV63=0,BV$22=$L$22),VLOOKUP(MASTER_DATA_PROCESSED!$C63,Backend!$Q$9:$T$52,3,FALSE),MASTER_DATA_NORMALIZED!BV63)</f>
        <v>0</v>
      </c>
      <c r="BW63" s="100">
        <f>IF(AND(MASTER_DATA_NORMALIZED!BW63=0,BW$22=$L$22),VLOOKUP(MASTER_DATA_PROCESSED!$C63,Backend!$Q$9:$T$52,3,FALSE),MASTER_DATA_NORMALIZED!BW63)</f>
        <v>0</v>
      </c>
      <c r="BX63" s="100">
        <f>IF(AND(MASTER_DATA_NORMALIZED!BX63=0,BX$22=$L$22),VLOOKUP(MASTER_DATA_PROCESSED!$C63,Backend!$Q$9:$T$52,3,FALSE),MASTER_DATA_NORMALIZED!BX63)</f>
        <v>21.051425281477094</v>
      </c>
      <c r="BY63" s="100">
        <f>IF(AND(MASTER_DATA_NORMALIZED!BY63=0,BY$22=$L$22),VLOOKUP(MASTER_DATA_PROCESSED!$C63,Backend!$Q$9:$T$52,3,FALSE),MASTER_DATA_NORMALIZED!BY63)</f>
        <v>0</v>
      </c>
      <c r="BZ63" s="100">
        <f>IF(AND(MASTER_DATA_NORMALIZED!BZ63=0,BZ$22=$L$22),VLOOKUP(MASTER_DATA_PROCESSED!$C63,Backend!$Q$9:$T$52,3,FALSE),MASTER_DATA_NORMALIZED!BZ63)</f>
        <v>0</v>
      </c>
      <c r="CA63" s="100">
        <f>IF(AND(MASTER_DATA_NORMALIZED!CA63=0,CA$22=$L$22),VLOOKUP(MASTER_DATA_PROCESSED!$C63,Backend!$Q$9:$T$52,3,FALSE),MASTER_DATA_NORMALIZED!CA63)</f>
        <v>0</v>
      </c>
      <c r="CB63" s="100">
        <f>IF(AND(MASTER_DATA_NORMALIZED!CB63=0,CB$22=$L$22),VLOOKUP(MASTER_DATA_PROCESSED!$C63,Backend!$Q$9:$T$52,3,FALSE),MASTER_DATA_NORMALIZED!CB63)</f>
        <v>17.952131151165453</v>
      </c>
      <c r="CC63" s="100">
        <f>IF(AND(MASTER_DATA_NORMALIZED!CC63=0,CC$22=$L$22),VLOOKUP(MASTER_DATA_PROCESSED!$C63,Backend!$Q$9:$T$52,3,FALSE),MASTER_DATA_NORMALIZED!CC63)</f>
        <v>0</v>
      </c>
      <c r="CD63" s="100">
        <f>IF(AND(MASTER_DATA_NORMALIZED!CD63=0,CD$22=$L$22),VLOOKUP(MASTER_DATA_PROCESSED!$C63,Backend!$Q$9:$T$52,3,FALSE),MASTER_DATA_NORMALIZED!CD63)</f>
        <v>0</v>
      </c>
      <c r="CE63" s="100">
        <f>IF(AND(MASTER_DATA_NORMALIZED!CE63=0,CE$22=$L$22),VLOOKUP(MASTER_DATA_PROCESSED!$C63,Backend!$Q$9:$T$52,3,FALSE),MASTER_DATA_NORMALIZED!CE63)</f>
        <v>0</v>
      </c>
      <c r="CF63" s="100">
        <f>IF(AND(MASTER_DATA_NORMALIZED!CF63=0,CF$22=$L$22),VLOOKUP(MASTER_DATA_PROCESSED!$C63,Backend!$Q$9:$T$52,3,FALSE),MASTER_DATA_NORMALIZED!CF63)</f>
        <v>21.027674012665997</v>
      </c>
      <c r="CG63" s="100">
        <f>IF(AND(MASTER_DATA_NORMALIZED!CG63=0,CG$22=$L$22),VLOOKUP(MASTER_DATA_PROCESSED!$C63,Backend!$Q$9:$T$52,3,FALSE),MASTER_DATA_NORMALIZED!CG63)</f>
        <v>0</v>
      </c>
      <c r="CH63" s="100">
        <f>IF(AND(MASTER_DATA_NORMALIZED!CH63=0,CH$22=$L$22),VLOOKUP(MASTER_DATA_PROCESSED!$C63,Backend!$Q$9:$T$52,3,FALSE),MASTER_DATA_NORMALIZED!CH63)</f>
        <v>0</v>
      </c>
      <c r="CI63" s="100">
        <f>IF(AND(MASTER_DATA_NORMALIZED!CI63=0,CI$22=$L$22),VLOOKUP(MASTER_DATA_PROCESSED!$C63,Backend!$Q$9:$T$52,3,FALSE),MASTER_DATA_NORMALIZED!CI63)</f>
        <v>0</v>
      </c>
      <c r="CJ63" s="100" t="e">
        <f>IF(AND(MASTER_DATA_NORMALIZED!CJ63=0,CJ$22=$L$22),VLOOKUP(MASTER_DATA_PROCESSED!$C63,Backend!$Q$9:$T$52,3,FALSE),MASTER_DATA_NORMALIZED!CJ63)</f>
        <v>#N/A</v>
      </c>
      <c r="CK63" s="100">
        <f>IF(AND(MASTER_DATA_NORMALIZED!CK63=0,CK$22=$L$22),VLOOKUP(MASTER_DATA_PROCESSED!$C63,Backend!$Q$9:$T$52,3,FALSE),MASTER_DATA_NORMALIZED!CK63)</f>
        <v>0</v>
      </c>
      <c r="CL63" s="100">
        <f>IF(AND(MASTER_DATA_NORMALIZED!CL63=0,CL$22=$L$22),VLOOKUP(MASTER_DATA_PROCESSED!$C63,Backend!$Q$9:$T$52,3,FALSE),MASTER_DATA_NORMALIZED!CL63)</f>
        <v>0</v>
      </c>
      <c r="CM63" s="100">
        <f>IF(AND(MASTER_DATA_NORMALIZED!CM63=0,CM$22=$L$22),VLOOKUP(MASTER_DATA_PROCESSED!$C63,Backend!$Q$9:$T$52,3,FALSE),MASTER_DATA_NORMALIZED!CM63)</f>
        <v>0</v>
      </c>
      <c r="CN63" s="100" t="e">
        <f>IF(AND(MASTER_DATA_NORMALIZED!CN63=0,CN$22=$L$22),VLOOKUP(MASTER_DATA_PROCESSED!$C63,Backend!$Q$9:$T$52,3,FALSE),MASTER_DATA_NORMALIZED!CN63)</f>
        <v>#N/A</v>
      </c>
      <c r="CO63" s="100">
        <f>IF(AND(MASTER_DATA_NORMALIZED!CO63=0,CO$22=$L$22),VLOOKUP(MASTER_DATA_PROCESSED!$C63,Backend!$Q$9:$T$52,3,FALSE),MASTER_DATA_NORMALIZED!CO63)</f>
        <v>0</v>
      </c>
      <c r="CP63" s="100">
        <f>IF(AND(MASTER_DATA_NORMALIZED!CP63=0,CP$22=$L$22),VLOOKUP(MASTER_DATA_PROCESSED!$C63,Backend!$Q$9:$T$52,3,FALSE),MASTER_DATA_NORMALIZED!CP63)</f>
        <v>0</v>
      </c>
      <c r="CQ63" s="100">
        <f>IF(AND(MASTER_DATA_NORMALIZED!CQ63=0,CQ$22=$L$22),VLOOKUP(MASTER_DATA_PROCESSED!$C63,Backend!$Q$9:$T$52,3,FALSE),MASTER_DATA_NORMALIZED!CQ63)</f>
        <v>0</v>
      </c>
      <c r="CR63" s="100" t="e">
        <f>IF(AND(MASTER_DATA_NORMALIZED!CR63=0,CR$22=$L$22),VLOOKUP(MASTER_DATA_PROCESSED!$C63,Backend!$Q$9:$T$52,3,FALSE),MASTER_DATA_NORMALIZED!CR63)</f>
        <v>#N/A</v>
      </c>
      <c r="CS63" s="100">
        <f>IF(AND(MASTER_DATA_NORMALIZED!CS63=0,CS$22=$L$22),VLOOKUP(MASTER_DATA_PROCESSED!$C63,Backend!$Q$9:$T$52,3,FALSE),MASTER_DATA_NORMALIZED!CS63)</f>
        <v>0</v>
      </c>
      <c r="CT63" s="100">
        <f>IF(AND(MASTER_DATA_NORMALIZED!CT63=0,CT$22=$L$22),VLOOKUP(MASTER_DATA_PROCESSED!$C63,Backend!$Q$9:$T$52,3,FALSE),MASTER_DATA_NORMALIZED!CT63)</f>
        <v>0</v>
      </c>
      <c r="CU63" s="100">
        <f>IF(AND(MASTER_DATA_NORMALIZED!CU63=0,CU$22=$L$22),VLOOKUP(MASTER_DATA_PROCESSED!$C63,Backend!$Q$9:$T$52,3,FALSE),MASTER_DATA_NORMALIZED!CU63)</f>
        <v>0</v>
      </c>
      <c r="CV63" s="100">
        <f>IF(AND(MASTER_DATA_NORMALIZED!CV63=0,CV$22=$L$22),VLOOKUP(MASTER_DATA_PROCESSED!$C63,Backend!$Q$9:$T$52,3,FALSE),MASTER_DATA_NORMALIZED!CV63)</f>
        <v>44.683220783380989</v>
      </c>
      <c r="CW63" s="100">
        <f>IF(AND(MASTER_DATA_NORMALIZED!CW63=0,CW$22=$L$22),VLOOKUP(MASTER_DATA_PROCESSED!$C63,Backend!$Q$9:$T$52,3,FALSE),MASTER_DATA_NORMALIZED!CW63)</f>
        <v>0</v>
      </c>
      <c r="CX63" s="100">
        <f>IF(AND(MASTER_DATA_NORMALIZED!CX63=0,CX$22=$L$22),VLOOKUP(MASTER_DATA_PROCESSED!$C63,Backend!$Q$9:$T$52,3,FALSE),MASTER_DATA_NORMALIZED!CX63)</f>
        <v>0</v>
      </c>
      <c r="CY63" s="100">
        <f>IF(AND(MASTER_DATA_NORMALIZED!CY63=0,CY$22=$L$22),VLOOKUP(MASTER_DATA_PROCESSED!$C63,Backend!$Q$9:$T$52,3,FALSE),MASTER_DATA_NORMALIZED!CY63)</f>
        <v>0</v>
      </c>
      <c r="CZ63" s="100">
        <f>IF(AND(MASTER_DATA_NORMALIZED!CZ63=0,CZ$22=$L$22),VLOOKUP(MASTER_DATA_PROCESSED!$C63,Backend!$Q$9:$T$52,3,FALSE),MASTER_DATA_NORMALIZED!CZ63)</f>
        <v>20.69814466806201</v>
      </c>
      <c r="DA63" s="100" t="e">
        <f>IF(AND(MASTER_DATA_NORMALIZED!DA63=0,DA$22=$L$22),VLOOKUP(MASTER_DATA_PROCESSED!$C63,Backend!$Q$9:$T$52,3,FALSE),MASTER_DATA_NORMALIZED!DA63)</f>
        <v>#DIV/0!</v>
      </c>
      <c r="DB63" s="100" t="e">
        <f>IF(AND(MASTER_DATA_NORMALIZED!DB63=0,DB$22=$L$22),VLOOKUP(MASTER_DATA_PROCESSED!$C63,Backend!$Q$9:$T$52,3,FALSE),MASTER_DATA_NORMALIZED!DB63)</f>
        <v>#DIV/0!</v>
      </c>
      <c r="DC63" s="100" t="e">
        <f>IF(AND(MASTER_DATA_NORMALIZED!DC63=0,DC$22=$L$22),VLOOKUP(MASTER_DATA_PROCESSED!$C63,Backend!$Q$9:$T$52,3,FALSE),MASTER_DATA_NORMALIZED!DC63)</f>
        <v>#DIV/0!</v>
      </c>
      <c r="DD63" s="100" t="e">
        <f>IF(AND(MASTER_DATA_NORMALIZED!DD63=0,DD$22=$L$22),VLOOKUP(MASTER_DATA_PROCESSED!$C63,Backend!$Q$9:$T$52,3,FALSE),MASTER_DATA_NORMALIZED!DD63)</f>
        <v>#N/A</v>
      </c>
      <c r="DE63" s="100">
        <f>IF(AND(MASTER_DATA_NORMALIZED!DE63=0,DE$22=$L$22),VLOOKUP(MASTER_DATA_PROCESSED!$C63,Backend!$Q$9:$T$52,3,FALSE),MASTER_DATA_NORMALIZED!DE63)</f>
        <v>0</v>
      </c>
      <c r="DF63" s="100">
        <f>IF(AND(MASTER_DATA_NORMALIZED!DF63=0,DF$22=$L$22),VLOOKUP(MASTER_DATA_PROCESSED!$C63,Backend!$Q$9:$T$52,3,FALSE),MASTER_DATA_NORMALIZED!DF63)</f>
        <v>0</v>
      </c>
      <c r="DG63" s="100">
        <f>IF(AND(MASTER_DATA_NORMALIZED!DG63=0,DG$22=$L$22),VLOOKUP(MASTER_DATA_PROCESSED!$C63,Backend!$Q$9:$T$52,3,FALSE),MASTER_DATA_NORMALIZED!DG63)</f>
        <v>0</v>
      </c>
      <c r="DH63" s="100" t="e">
        <f>IF(AND(MASTER_DATA_NORMALIZED!DH63=0,DH$22=$L$22),VLOOKUP(MASTER_DATA_PROCESSED!$C63,Backend!$Q$9:$T$52,3,FALSE),MASTER_DATA_NORMALIZED!DH63)</f>
        <v>#N/A</v>
      </c>
      <c r="DI63" s="100">
        <f>IF(AND(MASTER_DATA_NORMALIZED!DI63=0,DI$22=$L$22),VLOOKUP(MASTER_DATA_PROCESSED!$C63,Backend!$Q$9:$T$52,3,FALSE),MASTER_DATA_NORMALIZED!DI63)</f>
        <v>0</v>
      </c>
      <c r="DJ63" s="100">
        <f>IF(AND(MASTER_DATA_NORMALIZED!DJ63=0,DJ$22=$L$22),VLOOKUP(MASTER_DATA_PROCESSED!$C63,Backend!$Q$9:$T$52,3,FALSE),MASTER_DATA_NORMALIZED!DJ63)</f>
        <v>0</v>
      </c>
      <c r="DK63" s="100">
        <f>IF(AND(MASTER_DATA_NORMALIZED!DK63=0,DK$22=$L$22),VLOOKUP(MASTER_DATA_PROCESSED!$C63,Backend!$Q$9:$T$52,3,FALSE),MASTER_DATA_NORMALIZED!DK63)</f>
        <v>0</v>
      </c>
      <c r="DL63" s="100" t="e">
        <f>IF(AND(MASTER_DATA_NORMALIZED!DL63=0,DL$22=$L$22),VLOOKUP(MASTER_DATA_PROCESSED!$C63,Backend!$Q$9:$T$52,3,FALSE),MASTER_DATA_NORMALIZED!DL63)</f>
        <v>#N/A</v>
      </c>
      <c r="DM63" s="100">
        <f>IF(AND(MASTER_DATA_NORMALIZED!DM63=0,DM$22=$L$22),VLOOKUP(MASTER_DATA_PROCESSED!$C63,Backend!$Q$9:$T$52,3,FALSE),MASTER_DATA_NORMALIZED!DM63)</f>
        <v>0</v>
      </c>
      <c r="DN63" s="100">
        <f>IF(AND(MASTER_DATA_NORMALIZED!DN63=0,DN$22=$L$22),VLOOKUP(MASTER_DATA_PROCESSED!$C63,Backend!$Q$9:$T$52,3,FALSE),MASTER_DATA_NORMALIZED!DN63)</f>
        <v>0</v>
      </c>
      <c r="DO63" s="100">
        <f>IF(AND(MASTER_DATA_NORMALIZED!DO63=0,DO$22=$L$22),VLOOKUP(MASTER_DATA_PROCESSED!$C63,Backend!$Q$9:$T$52,3,FALSE),MASTER_DATA_NORMALIZED!DO63)</f>
        <v>0</v>
      </c>
      <c r="DP63" s="100" t="e">
        <f>IF(AND(MASTER_DATA_NORMALIZED!DP63=0,DP$22=$L$22),VLOOKUP(MASTER_DATA_PROCESSED!$C63,Backend!$Q$9:$T$52,3,FALSE),MASTER_DATA_NORMALIZED!DP63)</f>
        <v>#N/A</v>
      </c>
      <c r="DQ63" s="100">
        <f>IF(AND(MASTER_DATA_NORMALIZED!DQ63=0,DQ$22=$L$22),VLOOKUP(MASTER_DATA_PROCESSED!$C63,Backend!$Q$9:$T$52,3,FALSE),MASTER_DATA_NORMALIZED!DQ63)</f>
        <v>0</v>
      </c>
      <c r="DR63" s="100">
        <f>IF(AND(MASTER_DATA_NORMALIZED!DR63=0,DR$22=$L$22),VLOOKUP(MASTER_DATA_PROCESSED!$C63,Backend!$Q$9:$T$52,3,FALSE),MASTER_DATA_NORMALIZED!DR63)</f>
        <v>0</v>
      </c>
      <c r="DS63" s="100">
        <f>IF(AND(MASTER_DATA_NORMALIZED!DS63=0,DS$22=$L$22),VLOOKUP(MASTER_DATA_PROCESSED!$C63,Backend!$Q$9:$T$52,3,FALSE),MASTER_DATA_NORMALIZED!DS63)</f>
        <v>0</v>
      </c>
      <c r="DT63" s="100" t="e">
        <f>IF(AND(MASTER_DATA_NORMALIZED!DT63=0,DT$22=$L$22),VLOOKUP(MASTER_DATA_PROCESSED!$C63,Backend!$Q$9:$T$52,3,FALSE),MASTER_DATA_NORMALIZED!DT63)</f>
        <v>#N/A</v>
      </c>
      <c r="DU63" s="100">
        <f>IF(AND(MASTER_DATA_NORMALIZED!DU63=0,DU$22=$L$22),VLOOKUP(MASTER_DATA_PROCESSED!$C63,Backend!$Q$9:$T$52,3,FALSE),MASTER_DATA_NORMALIZED!DU63)</f>
        <v>0</v>
      </c>
      <c r="DV63" s="100">
        <f>IF(AND(MASTER_DATA_NORMALIZED!DV63=0,DV$22=$L$22),VLOOKUP(MASTER_DATA_PROCESSED!$C63,Backend!$Q$9:$T$52,3,FALSE),MASTER_DATA_NORMALIZED!DV63)</f>
        <v>0</v>
      </c>
      <c r="DW63" s="100">
        <f>IF(AND(MASTER_DATA_NORMALIZED!DW63=0,DW$22=$L$22),VLOOKUP(MASTER_DATA_PROCESSED!$C63,Backend!$Q$9:$T$52,3,FALSE),MASTER_DATA_NORMALIZED!DW63)</f>
        <v>0</v>
      </c>
      <c r="DX63" s="100" t="e">
        <f>IF(AND(MASTER_DATA_NORMALIZED!DX63=0,DX$22=$L$22),VLOOKUP(MASTER_DATA_PROCESSED!$C63,Backend!$Q$9:$T$52,3,FALSE),MASTER_DATA_NORMALIZED!DX63)</f>
        <v>#N/A</v>
      </c>
      <c r="DY63" s="100">
        <f>IF(AND(MASTER_DATA_NORMALIZED!DY63=0,DY$22=$L$22),VLOOKUP(MASTER_DATA_PROCESSED!$C63,Backend!$Q$9:$T$52,3,FALSE),MASTER_DATA_NORMALIZED!DY63)</f>
        <v>0</v>
      </c>
      <c r="DZ63" s="100">
        <f>IF(AND(MASTER_DATA_NORMALIZED!DZ63=0,DZ$22=$L$22),VLOOKUP(MASTER_DATA_PROCESSED!$C63,Backend!$Q$9:$T$52,3,FALSE),MASTER_DATA_NORMALIZED!DZ63)</f>
        <v>0</v>
      </c>
      <c r="EA63" s="100">
        <f>IF(AND(MASTER_DATA_NORMALIZED!EA63=0,EA$22=$L$22),VLOOKUP(MASTER_DATA_PROCESSED!$C63,Backend!$Q$9:$T$52,3,FALSE),MASTER_DATA_NORMALIZED!EA63)</f>
        <v>0</v>
      </c>
      <c r="EB63" s="100" t="e">
        <f>IF(AND(MASTER_DATA_NORMALIZED!EB63=0,EB$22=$L$22),VLOOKUP(MASTER_DATA_PROCESSED!$C63,Backend!$Q$9:$T$52,3,FALSE),MASTER_DATA_NORMALIZED!EB63)</f>
        <v>#N/A</v>
      </c>
      <c r="EC63" s="100" t="e">
        <f>IF(AND(MASTER_DATA_NORMALIZED!EC63=0,EC$22=$L$22),VLOOKUP(MASTER_DATA_PROCESSED!$C63,Backend!$Q$9:$T$52,3,FALSE),MASTER_DATA_NORMALIZED!EC63)</f>
        <v>#DIV/0!</v>
      </c>
      <c r="ED63" s="100" t="e">
        <f>IF(AND(MASTER_DATA_NORMALIZED!ED63=0,ED$22=$L$22),VLOOKUP(MASTER_DATA_PROCESSED!$C63,Backend!$Q$9:$T$52,3,FALSE),MASTER_DATA_NORMALIZED!ED63)</f>
        <v>#DIV/0!</v>
      </c>
      <c r="EE63" s="100" t="e">
        <f>IF(AND(MASTER_DATA_NORMALIZED!EE63=0,EE$22=$L$22),VLOOKUP(MASTER_DATA_PROCESSED!$C63,Backend!$Q$9:$T$52,3,FALSE),MASTER_DATA_NORMALIZED!EE63)</f>
        <v>#DIV/0!</v>
      </c>
      <c r="EF63" s="100" t="e">
        <f>IF(AND(MASTER_DATA_NORMALIZED!EF63=0,EF$22=$L$22),VLOOKUP(MASTER_DATA_PROCESSED!$C63,Backend!$Q$9:$T$52,3,FALSE),MASTER_DATA_NORMALIZED!EF63)</f>
        <v>#VALUE!</v>
      </c>
      <c r="EG63" s="100">
        <f>IF(AND(MASTER_DATA_NORMALIZED!EG63=0,EG$22=$L$22),VLOOKUP(MASTER_DATA_PROCESSED!$C63,Backend!$Q$9:$T$52,3,FALSE),MASTER_DATA_NORMALIZED!EG63)</f>
        <v>0</v>
      </c>
      <c r="EH63" s="100">
        <f>IF(AND(MASTER_DATA_NORMALIZED!EH63=0,EH$22=$L$22),VLOOKUP(MASTER_DATA_PROCESSED!$C63,Backend!$Q$9:$T$52,3,FALSE),MASTER_DATA_NORMALIZED!EH63)</f>
        <v>0</v>
      </c>
      <c r="EI63" s="100">
        <f>IF(AND(MASTER_DATA_NORMALIZED!EI63=0,EI$22=$L$22),VLOOKUP(MASTER_DATA_PROCESSED!$C63,Backend!$Q$9:$T$52,3,FALSE),MASTER_DATA_NORMALIZED!EI63)</f>
        <v>0</v>
      </c>
      <c r="EJ63" s="100" t="e">
        <f>IF(AND(MASTER_DATA_NORMALIZED!EJ63=0,EJ$22=$L$22),VLOOKUP(MASTER_DATA_PROCESSED!$C63,Backend!$Q$9:$T$52,3,FALSE),MASTER_DATA_NORMALIZED!EJ63)</f>
        <v>#N/A</v>
      </c>
      <c r="EK63" s="100">
        <f>IF(AND(MASTER_DATA_NORMALIZED!EK63=0,EK$22=$L$22),VLOOKUP(MASTER_DATA_PROCESSED!$C63,Backend!$Q$9:$T$52,3,FALSE),MASTER_DATA_NORMALIZED!EK63)</f>
        <v>0</v>
      </c>
      <c r="EL63" s="100">
        <f>IF(AND(MASTER_DATA_NORMALIZED!EL63=0,EL$22=$L$22),VLOOKUP(MASTER_DATA_PROCESSED!$C63,Backend!$Q$9:$T$52,3,FALSE),MASTER_DATA_NORMALIZED!EL63)</f>
        <v>0</v>
      </c>
      <c r="EM63" s="100">
        <f>IF(AND(MASTER_DATA_NORMALIZED!EM63=0,EM$22=$L$22),VLOOKUP(MASTER_DATA_PROCESSED!$C63,Backend!$Q$9:$T$52,3,FALSE),MASTER_DATA_NORMALIZED!EM63)</f>
        <v>0</v>
      </c>
      <c r="EN63" s="100" t="e">
        <f>IF(AND(MASTER_DATA_NORMALIZED!EN63=0,EN$22=$L$22),VLOOKUP(MASTER_DATA_PROCESSED!$C63,Backend!$Q$9:$T$52,3,FALSE),MASTER_DATA_NORMALIZED!EN63)</f>
        <v>#N/A</v>
      </c>
      <c r="EO63" s="100">
        <f>IF(AND(MASTER_DATA_NORMALIZED!EO63=0,EO$22=$L$22),VLOOKUP(MASTER_DATA_PROCESSED!$C63,Backend!$Q$9:$T$52,3,FALSE),MASTER_DATA_NORMALIZED!EO63)</f>
        <v>0</v>
      </c>
      <c r="EP63" s="100">
        <f>IF(AND(MASTER_DATA_NORMALIZED!EP63=0,EP$22=$L$22),VLOOKUP(MASTER_DATA_PROCESSED!$C63,Backend!$Q$9:$T$52,3,FALSE),MASTER_DATA_NORMALIZED!EP63)</f>
        <v>0</v>
      </c>
      <c r="EQ63" s="100">
        <f>IF(AND(MASTER_DATA_NORMALIZED!EQ63=0,EQ$22=$L$22),VLOOKUP(MASTER_DATA_PROCESSED!$C63,Backend!$Q$9:$T$52,3,FALSE),MASTER_DATA_NORMALIZED!EQ63)</f>
        <v>0</v>
      </c>
      <c r="ER63" s="100">
        <f>IF(AND(MASTER_DATA_NORMALIZED!ER63=0,ER$22=$L$22),VLOOKUP(MASTER_DATA_PROCESSED!$C63,Backend!$Q$9:$T$52,3,FALSE),MASTER_DATA_NORMALIZED!ER63)</f>
        <v>16.028388654834789</v>
      </c>
      <c r="ES63" s="100">
        <f>IF(AND(MASTER_DATA_NORMALIZED!ES63=0,ES$22=$L$22),VLOOKUP(MASTER_DATA_PROCESSED!$C63,Backend!$Q$9:$T$52,3,FALSE),MASTER_DATA_NORMALIZED!ES63)</f>
        <v>0</v>
      </c>
      <c r="ET63" s="100">
        <f>IF(AND(MASTER_DATA_NORMALIZED!ET63=0,ET$22=$L$22),VLOOKUP(MASTER_DATA_PROCESSED!$C63,Backend!$Q$9:$T$52,3,FALSE),MASTER_DATA_NORMALIZED!ET63)</f>
        <v>0</v>
      </c>
      <c r="EU63" s="100">
        <f>IF(AND(MASTER_DATA_NORMALIZED!EU63=0,EU$22=$L$22),VLOOKUP(MASTER_DATA_PROCESSED!$C63,Backend!$Q$9:$T$52,3,FALSE),MASTER_DATA_NORMALIZED!EU63)</f>
        <v>0</v>
      </c>
      <c r="EV63" s="100">
        <f>IF(AND(MASTER_DATA_NORMALIZED!EV63=0,EV$22=$L$22),VLOOKUP(MASTER_DATA_PROCESSED!$C63,Backend!$Q$9:$T$52,3,FALSE),MASTER_DATA_NORMALIZED!EV63)</f>
        <v>16.028388654834789</v>
      </c>
      <c r="EW63" s="100">
        <f>IF(AND(MASTER_DATA_NORMALIZED!EW63=0,EW$22=$L$22),VLOOKUP(MASTER_DATA_PROCESSED!$C63,Backend!$Q$9:$T$52,3,FALSE),MASTER_DATA_NORMALIZED!EW63)</f>
        <v>0</v>
      </c>
      <c r="EX63" s="100">
        <f>IF(AND(MASTER_DATA_NORMALIZED!EX63=0,EX$22=$L$22),VLOOKUP(MASTER_DATA_PROCESSED!$C63,Backend!$Q$9:$T$52,3,FALSE),MASTER_DATA_NORMALIZED!EX63)</f>
        <v>0</v>
      </c>
      <c r="EY63" s="100">
        <f>IF(AND(MASTER_DATA_NORMALIZED!EY63=0,EY$22=$L$22),VLOOKUP(MASTER_DATA_PROCESSED!$C63,Backend!$Q$9:$T$52,3,FALSE),MASTER_DATA_NORMALIZED!EY63)</f>
        <v>0</v>
      </c>
      <c r="EZ63" s="100" t="e">
        <f>IF(AND(MASTER_DATA_NORMALIZED!EZ63=0,EZ$22=$L$22),VLOOKUP(MASTER_DATA_PROCESSED!$C63,Backend!$Q$9:$T$52,3,FALSE),MASTER_DATA_NORMALIZED!EZ63)</f>
        <v>#N/A</v>
      </c>
      <c r="FA63" s="100">
        <f>IF(AND(MASTER_DATA_NORMALIZED!FA63=0,FA$22=$L$22),VLOOKUP(MASTER_DATA_PROCESSED!$C63,Backend!$Q$9:$T$52,3,FALSE),MASTER_DATA_NORMALIZED!FA63)</f>
        <v>0</v>
      </c>
      <c r="FB63" s="100">
        <f>IF(AND(MASTER_DATA_NORMALIZED!FB63=0,FB$22=$L$22),VLOOKUP(MASTER_DATA_PROCESSED!$C63,Backend!$Q$9:$T$52,3,FALSE),MASTER_DATA_NORMALIZED!FB63)</f>
        <v>0</v>
      </c>
      <c r="FC63" s="100">
        <f>IF(AND(MASTER_DATA_NORMALIZED!FC63=0,FC$22=$L$22),VLOOKUP(MASTER_DATA_PROCESSED!$C63,Backend!$Q$9:$T$52,3,FALSE),MASTER_DATA_NORMALIZED!FC63)</f>
        <v>0</v>
      </c>
      <c r="FD63" s="100" t="e">
        <f>IF(AND(MASTER_DATA_NORMALIZED!FD63=0,FD$22=$L$22),VLOOKUP(MASTER_DATA_PROCESSED!$C63,Backend!$Q$9:$T$52,3,FALSE),MASTER_DATA_NORMALIZED!FD63)</f>
        <v>#N/A</v>
      </c>
      <c r="FE63" s="100">
        <f>IF(AND(MASTER_DATA_NORMALIZED!FE63=0,FE$22=$L$22),VLOOKUP(MASTER_DATA_PROCESSED!$C63,Backend!$Q$9:$T$52,3,FALSE),MASTER_DATA_NORMALIZED!FE63)</f>
        <v>0</v>
      </c>
      <c r="FF63" s="100">
        <f>IF(AND(MASTER_DATA_NORMALIZED!FF63=0,FF$22=$L$22),VLOOKUP(MASTER_DATA_PROCESSED!$C63,Backend!$Q$9:$T$52,3,FALSE),MASTER_DATA_NORMALIZED!FF63)</f>
        <v>0</v>
      </c>
      <c r="FG63" s="100">
        <f>IF(AND(MASTER_DATA_NORMALIZED!FG63=0,FG$22=$L$22),VLOOKUP(MASTER_DATA_PROCESSED!$C63,Backend!$Q$9:$T$52,3,FALSE),MASTER_DATA_NORMALIZED!FG63)</f>
        <v>0</v>
      </c>
      <c r="FH63" s="100" t="e">
        <f>IF(AND(MASTER_DATA_NORMALIZED!FH63=0,FH$22=$L$22),VLOOKUP(MASTER_DATA_PROCESSED!$C63,Backend!$Q$9:$T$52,3,FALSE),MASTER_DATA_NORMALIZED!FH63)</f>
        <v>#N/A</v>
      </c>
      <c r="FI63" s="100">
        <f>IF(AND(MASTER_DATA_NORMALIZED!FI63=0,FI$22=$L$22),VLOOKUP(MASTER_DATA_PROCESSED!$C63,Backend!$Q$9:$T$52,3,FALSE),MASTER_DATA_NORMALIZED!FI63)</f>
        <v>0</v>
      </c>
      <c r="FJ63" s="100">
        <f>IF(AND(MASTER_DATA_NORMALIZED!FJ63=0,FJ$22=$L$22),VLOOKUP(MASTER_DATA_PROCESSED!$C63,Backend!$Q$9:$T$52,3,FALSE),MASTER_DATA_NORMALIZED!FJ63)</f>
        <v>0</v>
      </c>
      <c r="FK63" s="100">
        <f>IF(AND(MASTER_DATA_NORMALIZED!FK63=0,FK$22=$L$22),VLOOKUP(MASTER_DATA_PROCESSED!$C63,Backend!$Q$9:$T$52,3,FALSE),MASTER_DATA_NORMALIZED!FK63)</f>
        <v>0</v>
      </c>
      <c r="FL63" s="100" t="e">
        <f>IF(AND(MASTER_DATA_NORMALIZED!FL63=0,FL$22=$L$22),VLOOKUP(MASTER_DATA_PROCESSED!$C63,Backend!$Q$9:$T$52,3,FALSE),MASTER_DATA_NORMALIZED!FL63)</f>
        <v>#N/A</v>
      </c>
      <c r="FM63" s="100">
        <f>IF(AND(MASTER_DATA_NORMALIZED!FM63=0,FM$22=$L$22),VLOOKUP(MASTER_DATA_PROCESSED!$C63,Backend!$Q$9:$T$52,3,FALSE),MASTER_DATA_NORMALIZED!FM63)</f>
        <v>0</v>
      </c>
      <c r="FN63" s="100">
        <f>IF(AND(MASTER_DATA_NORMALIZED!FN63=0,FN$22=$L$22),VLOOKUP(MASTER_DATA_PROCESSED!$C63,Backend!$Q$9:$T$52,3,FALSE),MASTER_DATA_NORMALIZED!FN63)</f>
        <v>0</v>
      </c>
      <c r="FO63" s="100">
        <f>IF(AND(MASTER_DATA_NORMALIZED!FO63=0,FO$22=$L$22),VLOOKUP(MASTER_DATA_PROCESSED!$C63,Backend!$Q$9:$T$52,3,FALSE),MASTER_DATA_NORMALIZED!FO63)</f>
        <v>0</v>
      </c>
      <c r="FP63" s="100" t="e">
        <f>IF(AND(MASTER_DATA_NORMALIZED!FP63=0,FP$22=$L$22),VLOOKUP(MASTER_DATA_PROCESSED!$C63,Backend!$Q$9:$T$52,3,FALSE),MASTER_DATA_NORMALIZED!FP63)</f>
        <v>#N/A</v>
      </c>
      <c r="FQ63" s="100">
        <f>IF(AND(MASTER_DATA_NORMALIZED!FQ63=0,FQ$22=$L$22),VLOOKUP(MASTER_DATA_PROCESSED!$C63,Backend!$Q$9:$T$52,3,FALSE),MASTER_DATA_NORMALIZED!FQ63)</f>
        <v>0</v>
      </c>
      <c r="FR63" s="100">
        <f>IF(AND(MASTER_DATA_NORMALIZED!FR63=0,FR$22=$L$22),VLOOKUP(MASTER_DATA_PROCESSED!$C63,Backend!$Q$9:$T$52,3,FALSE),MASTER_DATA_NORMALIZED!FR63)</f>
        <v>0</v>
      </c>
      <c r="FS63" s="100">
        <f>IF(AND(MASTER_DATA_NORMALIZED!FS63=0,FS$22=$L$22),VLOOKUP(MASTER_DATA_PROCESSED!$C63,Backend!$Q$9:$T$52,3,FALSE),MASTER_DATA_NORMALIZED!FS63)</f>
        <v>0</v>
      </c>
      <c r="FT63" s="100" t="e">
        <f>IF(AND(MASTER_DATA_NORMALIZED!FT63=0,FT$22=$L$22),VLOOKUP(MASTER_DATA_PROCESSED!$C63,Backend!$Q$9:$T$52,3,FALSE),MASTER_DATA_NORMALIZED!FT63)</f>
        <v>#N/A</v>
      </c>
      <c r="FU63" s="100">
        <f>IF(AND(MASTER_DATA_NORMALIZED!FU63=0,FU$22=$L$22),VLOOKUP(MASTER_DATA_PROCESSED!$C63,Backend!$Q$9:$T$52,3,FALSE),MASTER_DATA_NORMALIZED!FU63)</f>
        <v>0</v>
      </c>
      <c r="FV63" s="100">
        <f>IF(AND(MASTER_DATA_NORMALIZED!FV63=0,FV$22=$L$22),VLOOKUP(MASTER_DATA_PROCESSED!$C63,Backend!$Q$9:$T$52,3,FALSE),MASTER_DATA_NORMALIZED!FV63)</f>
        <v>0</v>
      </c>
      <c r="FW63" s="100">
        <f>IF(AND(MASTER_DATA_NORMALIZED!FW63=0,FW$22=$L$22),VLOOKUP(MASTER_DATA_PROCESSED!$C63,Backend!$Q$9:$T$52,3,FALSE),MASTER_DATA_NORMALIZED!FW63)</f>
        <v>0</v>
      </c>
      <c r="FX63" s="100" t="e">
        <f>IF(AND(MASTER_DATA_NORMALIZED!FX63=0,FX$22=$L$22),VLOOKUP(MASTER_DATA_PROCESSED!$C63,Backend!$Q$9:$T$52,3,FALSE),MASTER_DATA_NORMALIZED!FX63)</f>
        <v>#N/A</v>
      </c>
      <c r="FY63" s="100">
        <f>IF(AND(MASTER_DATA_NORMALIZED!FY63=0,FY$22=$L$22),VLOOKUP(MASTER_DATA_PROCESSED!$C63,Backend!$Q$9:$T$52,3,FALSE),MASTER_DATA_NORMALIZED!FY63)</f>
        <v>0</v>
      </c>
      <c r="FZ63" s="100">
        <f>IF(AND(MASTER_DATA_NORMALIZED!FZ63=0,FZ$22=$L$22),VLOOKUP(MASTER_DATA_PROCESSED!$C63,Backend!$Q$9:$T$52,3,FALSE),MASTER_DATA_NORMALIZED!FZ63)</f>
        <v>0</v>
      </c>
      <c r="GA63" s="100">
        <f>IF(AND(MASTER_DATA_NORMALIZED!GA63=0,GA$22=$L$22),VLOOKUP(MASTER_DATA_PROCESSED!$C63,Backend!$Q$9:$T$52,3,FALSE),MASTER_DATA_NORMALIZED!GA63)</f>
        <v>0</v>
      </c>
      <c r="GB63" s="100" t="e">
        <f>IF(AND(MASTER_DATA_NORMALIZED!GB63=0,GB$22=$L$22),VLOOKUP(MASTER_DATA_PROCESSED!$C63,Backend!$Q$9:$T$52,3,FALSE),MASTER_DATA_NORMALIZED!GB63)</f>
        <v>#N/A</v>
      </c>
      <c r="GC63" s="100">
        <f>IF(AND(MASTER_DATA_NORMALIZED!GC63=0,GC$22=$L$22),VLOOKUP(MASTER_DATA_PROCESSED!$C63,Backend!$Q$9:$T$52,3,FALSE),MASTER_DATA_NORMALIZED!GC63)</f>
        <v>0</v>
      </c>
      <c r="GD63" s="100">
        <f>IF(AND(MASTER_DATA_NORMALIZED!GD63=0,GD$22=$L$22),VLOOKUP(MASTER_DATA_PROCESSED!$C63,Backend!$Q$9:$T$52,3,FALSE),MASTER_DATA_NORMALIZED!GD63)</f>
        <v>0</v>
      </c>
      <c r="GE63" s="100">
        <f>IF(AND(MASTER_DATA_NORMALIZED!GE63=0,GE$22=$L$22),VLOOKUP(MASTER_DATA_PROCESSED!$C63,Backend!$Q$9:$T$52,3,FALSE),MASTER_DATA_NORMALIZED!GE63)</f>
        <v>0</v>
      </c>
      <c r="GF63" s="100" t="e">
        <f>IF(AND(MASTER_DATA_NORMALIZED!GF63=0,GF$22=$L$22),VLOOKUP(MASTER_DATA_PROCESSED!$C63,Backend!$Q$9:$T$52,3,FALSE),MASTER_DATA_NORMALIZED!GF63)</f>
        <v>#N/A</v>
      </c>
      <c r="GG63" s="100">
        <f>IF(AND(MASTER_DATA_NORMALIZED!GG63=0,GG$22=$L$22),VLOOKUP(MASTER_DATA_PROCESSED!$C63,Backend!$Q$9:$T$52,3,FALSE),MASTER_DATA_NORMALIZED!GG63)</f>
        <v>0</v>
      </c>
      <c r="GH63" s="100">
        <f>IF(AND(MASTER_DATA_NORMALIZED!GH63=0,GH$22=$L$22),VLOOKUP(MASTER_DATA_PROCESSED!$C63,Backend!$Q$9:$T$52,3,FALSE),MASTER_DATA_NORMALIZED!GH63)</f>
        <v>0</v>
      </c>
      <c r="GI63" s="100">
        <f>IF(AND(MASTER_DATA_NORMALIZED!GI63=0,GI$22=$L$22),VLOOKUP(MASTER_DATA_PROCESSED!$C63,Backend!$Q$9:$T$52,3,FALSE),MASTER_DATA_NORMALIZED!GI63)</f>
        <v>0</v>
      </c>
      <c r="GJ63" s="100" t="e">
        <f>IF(AND(MASTER_DATA_NORMALIZED!GJ63=0,GJ$22=$L$22),VLOOKUP(MASTER_DATA_PROCESSED!$C63,Backend!$Q$9:$T$52,3,FALSE),MASTER_DATA_NORMALIZED!GJ63)</f>
        <v>#N/A</v>
      </c>
      <c r="GK63" s="100">
        <f>IF(AND(MASTER_DATA_NORMALIZED!GK63=0,GK$22=$L$22),VLOOKUP(MASTER_DATA_PROCESSED!$C63,Backend!$Q$9:$T$52,3,FALSE),MASTER_DATA_NORMALIZED!GK63)</f>
        <v>0</v>
      </c>
      <c r="GL63" s="100">
        <f>IF(AND(MASTER_DATA_NORMALIZED!GL63=0,GL$22=$L$22),VLOOKUP(MASTER_DATA_PROCESSED!$C63,Backend!$Q$9:$T$52,3,FALSE),MASTER_DATA_NORMALIZED!GL63)</f>
        <v>0</v>
      </c>
      <c r="GM63" s="100">
        <f>IF(AND(MASTER_DATA_NORMALIZED!GM63=0,GM$22=$L$22),VLOOKUP(MASTER_DATA_PROCESSED!$C63,Backend!$Q$9:$T$52,3,FALSE),MASTER_DATA_NORMALIZED!GM63)</f>
        <v>0</v>
      </c>
      <c r="GN63" s="100" t="e">
        <f>IF(AND(MASTER_DATA_NORMALIZED!GN63=0,GN$22=$L$22),VLOOKUP(MASTER_DATA_PROCESSED!$C63,Backend!$Q$9:$T$52,3,FALSE),MASTER_DATA_NORMALIZED!GN63)</f>
        <v>#N/A</v>
      </c>
      <c r="GO63" s="100">
        <f>IF(AND(MASTER_DATA_NORMALIZED!GO63=0,GO$22=$L$22),VLOOKUP(MASTER_DATA_PROCESSED!$C63,Backend!$Q$9:$T$52,3,FALSE),MASTER_DATA_NORMALIZED!GO63)</f>
        <v>0</v>
      </c>
      <c r="GP63" s="100">
        <f>IF(AND(MASTER_DATA_NORMALIZED!GP63=0,GP$22=$L$22),VLOOKUP(MASTER_DATA_PROCESSED!$C63,Backend!$Q$9:$T$52,3,FALSE),MASTER_DATA_NORMALIZED!GP63)</f>
        <v>0</v>
      </c>
      <c r="GQ63" s="100">
        <f>IF(AND(MASTER_DATA_NORMALIZED!GQ63=0,GQ$22=$L$22),VLOOKUP(MASTER_DATA_PROCESSED!$C63,Backend!$Q$9:$T$52,3,FALSE),MASTER_DATA_NORMALIZED!GQ63)</f>
        <v>0</v>
      </c>
      <c r="GR63" s="100" t="e">
        <f>IF(AND(MASTER_DATA_NORMALIZED!GR63=0,GR$22=$L$22),VLOOKUP(MASTER_DATA_PROCESSED!$C63,Backend!$Q$9:$T$52,3,FALSE),MASTER_DATA_NORMALIZED!GR63)</f>
        <v>#N/A</v>
      </c>
      <c r="GS63" s="100">
        <f>IF(AND(MASTER_DATA_NORMALIZED!GS63=0,GS$22=$L$22),VLOOKUP(MASTER_DATA_PROCESSED!$C63,Backend!$Q$9:$T$52,3,FALSE),MASTER_DATA_NORMALIZED!GS63)</f>
        <v>0</v>
      </c>
      <c r="GT63" s="100">
        <f>IF(AND(MASTER_DATA_NORMALIZED!GT63=0,GT$22=$L$22),VLOOKUP(MASTER_DATA_PROCESSED!$C63,Backend!$Q$9:$T$52,3,FALSE),MASTER_DATA_NORMALIZED!GT63)</f>
        <v>0</v>
      </c>
      <c r="GU63" s="100">
        <f>IF(AND(MASTER_DATA_NORMALIZED!GU63=0,GU$22=$L$22),VLOOKUP(MASTER_DATA_PROCESSED!$C63,Backend!$Q$9:$T$52,3,FALSE),MASTER_DATA_NORMALIZED!GU63)</f>
        <v>0</v>
      </c>
      <c r="GV63" s="100" t="e">
        <f>IF(AND(MASTER_DATA_NORMALIZED!GV63=0,GV$22=$L$22),VLOOKUP(MASTER_DATA_PROCESSED!$C63,Backend!$Q$9:$T$52,3,FALSE),MASTER_DATA_NORMALIZED!GV63)</f>
        <v>#N/A</v>
      </c>
      <c r="GW63" s="100" t="e">
        <f>IF(AND(MASTER_DATA_NORMALIZED!GW63=0,GW$22=$L$22),VLOOKUP(MASTER_DATA_PROCESSED!$C63,Backend!$Q$9:$T$52,3,FALSE),MASTER_DATA_NORMALIZED!GW63)</f>
        <v>#REF!</v>
      </c>
      <c r="GX63" s="100" t="e">
        <f>IF(AND(MASTER_DATA_NORMALIZED!GX63=0,GX$22=$L$22),VLOOKUP(MASTER_DATA_PROCESSED!$C63,Backend!$Q$9:$T$52,3,FALSE),MASTER_DATA_NORMALIZED!GX63)</f>
        <v>#REF!</v>
      </c>
      <c r="GY63" s="100" t="e">
        <f>IF(AND(MASTER_DATA_NORMALIZED!GY63=0,GY$22=$L$22),VLOOKUP(MASTER_DATA_PROCESSED!$C63,Backend!$Q$9:$T$52,3,FALSE),MASTER_DATA_NORMALIZED!GY63)</f>
        <v>#REF!</v>
      </c>
    </row>
    <row r="64" spans="2:207" s="27" customFormat="1" ht="14.25" hidden="1" outlineLevel="2" x14ac:dyDescent="0.25">
      <c r="B64" s="26">
        <f t="shared" si="5"/>
        <v>20</v>
      </c>
      <c r="C64" s="55">
        <f t="shared" si="0"/>
        <v>216.2</v>
      </c>
      <c r="D64" s="82"/>
      <c r="E64" s="55"/>
      <c r="F64" s="55"/>
      <c r="G64" s="83">
        <v>216.2</v>
      </c>
      <c r="H64" s="41" t="s">
        <v>64</v>
      </c>
      <c r="I64" s="100">
        <f>IF(AND(MASTER_DATA_NORMALIZED!I64=0,I$22=$L$22),VLOOKUP(MASTER_DATA_PROCESSED!$C64,Backend!$Q$9:$T$52,3,FALSE),MASTER_DATA_NORMALIZED!I64)</f>
        <v>0</v>
      </c>
      <c r="J64" s="100">
        <f>IF(AND(MASTER_DATA_NORMALIZED!J64=0,J$22=$L$22),VLOOKUP(MASTER_DATA_PROCESSED!$C64,Backend!$Q$9:$T$52,3,FALSE),MASTER_DATA_NORMALIZED!J64)</f>
        <v>0</v>
      </c>
      <c r="K64" s="100">
        <f>IF(AND(MASTER_DATA_NORMALIZED!K64=0,K$22=$L$22),VLOOKUP(MASTER_DATA_PROCESSED!$C64,Backend!$Q$9:$T$52,3,FALSE),MASTER_DATA_NORMALIZED!K64)</f>
        <v>0</v>
      </c>
      <c r="L64" s="100" t="e">
        <f>IF(AND(MASTER_DATA_NORMALIZED!L64=0,L$22=$L$22),VLOOKUP(MASTER_DATA_PROCESSED!$C64,Backend!$Q$9:$T$52,3,FALSE),MASTER_DATA_NORMALIZED!L64)</f>
        <v>#N/A</v>
      </c>
      <c r="M64" s="100">
        <f>IF(AND(MASTER_DATA_NORMALIZED!M64=0,M$22=$L$22),VLOOKUP(MASTER_DATA_PROCESSED!$C64,Backend!$Q$9:$T$52,3,FALSE),MASTER_DATA_NORMALIZED!M64)</f>
        <v>0</v>
      </c>
      <c r="N64" s="100">
        <f>IF(AND(MASTER_DATA_NORMALIZED!N64=0,N$22=$L$22),VLOOKUP(MASTER_DATA_PROCESSED!$C64,Backend!$Q$9:$T$52,3,FALSE),MASTER_DATA_NORMALIZED!N64)</f>
        <v>0</v>
      </c>
      <c r="O64" s="100">
        <f>IF(AND(MASTER_DATA_NORMALIZED!O64=0,O$22=$L$22),VLOOKUP(MASTER_DATA_PROCESSED!$C64,Backend!$Q$9:$T$52,3,FALSE),MASTER_DATA_NORMALIZED!O64)</f>
        <v>0</v>
      </c>
      <c r="P64" s="100" t="e">
        <f>IF(AND(MASTER_DATA_NORMALIZED!P64=0,P$22=$L$22),VLOOKUP(MASTER_DATA_PROCESSED!$C64,Backend!$Q$9:$T$52,3,FALSE),MASTER_DATA_NORMALIZED!P64)</f>
        <v>#N/A</v>
      </c>
      <c r="Q64" s="100">
        <f>IF(AND(MASTER_DATA_NORMALIZED!Q64=0,Q$22=$L$22),VLOOKUP(MASTER_DATA_PROCESSED!$C64,Backend!$Q$9:$T$52,3,FALSE),MASTER_DATA_NORMALIZED!Q64)</f>
        <v>0</v>
      </c>
      <c r="R64" s="100">
        <f>IF(AND(MASTER_DATA_NORMALIZED!R64=0,R$22=$L$22),VLOOKUP(MASTER_DATA_PROCESSED!$C64,Backend!$Q$9:$T$52,3,FALSE),MASTER_DATA_NORMALIZED!R64)</f>
        <v>0</v>
      </c>
      <c r="S64" s="100">
        <f>IF(AND(MASTER_DATA_NORMALIZED!S64=0,S$22=$L$22),VLOOKUP(MASTER_DATA_PROCESSED!$C64,Backend!$Q$9:$T$52,3,FALSE),MASTER_DATA_NORMALIZED!S64)</f>
        <v>0</v>
      </c>
      <c r="T64" s="100" t="e">
        <f>IF(AND(MASTER_DATA_NORMALIZED!T64=0,T$22=$L$22),VLOOKUP(MASTER_DATA_PROCESSED!$C64,Backend!$Q$9:$T$52,3,FALSE),MASTER_DATA_NORMALIZED!T64)</f>
        <v>#N/A</v>
      </c>
      <c r="U64" s="100">
        <f>IF(AND(MASTER_DATA_NORMALIZED!U64=0,U$22=$L$22),VLOOKUP(MASTER_DATA_PROCESSED!$C64,Backend!$Q$9:$T$52,3,FALSE),MASTER_DATA_NORMALIZED!U64)</f>
        <v>0</v>
      </c>
      <c r="V64" s="100">
        <f>IF(AND(MASTER_DATA_NORMALIZED!V64=0,V$22=$L$22),VLOOKUP(MASTER_DATA_PROCESSED!$C64,Backend!$Q$9:$T$52,3,FALSE),MASTER_DATA_NORMALIZED!V64)</f>
        <v>0</v>
      </c>
      <c r="W64" s="100">
        <f>IF(AND(MASTER_DATA_NORMALIZED!W64=0,W$22=$L$22),VLOOKUP(MASTER_DATA_PROCESSED!$C64,Backend!$Q$9:$T$52,3,FALSE),MASTER_DATA_NORMALIZED!W64)</f>
        <v>0</v>
      </c>
      <c r="X64" s="100" t="e">
        <f>IF(AND(MASTER_DATA_NORMALIZED!X64=0,X$22=$L$22),VLOOKUP(MASTER_DATA_PROCESSED!$C64,Backend!$Q$9:$T$52,3,FALSE),MASTER_DATA_NORMALIZED!X64)</f>
        <v>#N/A</v>
      </c>
      <c r="Y64" s="100">
        <f>IF(AND(MASTER_DATA_NORMALIZED!Y64=0,Y$22=$L$22),VLOOKUP(MASTER_DATA_PROCESSED!$C64,Backend!$Q$9:$T$52,3,FALSE),MASTER_DATA_NORMALIZED!Y64)</f>
        <v>0</v>
      </c>
      <c r="Z64" s="100">
        <f>IF(AND(MASTER_DATA_NORMALIZED!Z64=0,Z$22=$L$22),VLOOKUP(MASTER_DATA_PROCESSED!$C64,Backend!$Q$9:$T$52,3,FALSE),MASTER_DATA_NORMALIZED!Z64)</f>
        <v>0</v>
      </c>
      <c r="AA64" s="100">
        <f>IF(AND(MASTER_DATA_NORMALIZED!AA64=0,AA$22=$L$22),VLOOKUP(MASTER_DATA_PROCESSED!$C64,Backend!$Q$9:$T$52,3,FALSE),MASTER_DATA_NORMALIZED!AA64)</f>
        <v>0</v>
      </c>
      <c r="AB64" s="100" t="e">
        <f>IF(AND(MASTER_DATA_NORMALIZED!AB64=0,AB$22=$L$22),VLOOKUP(MASTER_DATA_PROCESSED!$C64,Backend!$Q$9:$T$52,3,FALSE),MASTER_DATA_NORMALIZED!AB64)</f>
        <v>#N/A</v>
      </c>
      <c r="AC64" s="100">
        <f>IF(AND(MASTER_DATA_NORMALIZED!AC64=0,AC$22=$L$22),VLOOKUP(MASTER_DATA_PROCESSED!$C64,Backend!$Q$9:$T$52,3,FALSE),MASTER_DATA_NORMALIZED!AC64)</f>
        <v>0</v>
      </c>
      <c r="AD64" s="100">
        <f>IF(AND(MASTER_DATA_NORMALIZED!AD64=0,AD$22=$L$22),VLOOKUP(MASTER_DATA_PROCESSED!$C64,Backend!$Q$9:$T$52,3,FALSE),MASTER_DATA_NORMALIZED!AD64)</f>
        <v>0</v>
      </c>
      <c r="AE64" s="100">
        <f>IF(AND(MASTER_DATA_NORMALIZED!AE64=0,AE$22=$L$22),VLOOKUP(MASTER_DATA_PROCESSED!$C64,Backend!$Q$9:$T$52,3,FALSE),MASTER_DATA_NORMALIZED!AE64)</f>
        <v>0</v>
      </c>
      <c r="AF64" s="100" t="e">
        <f>IF(AND(MASTER_DATA_NORMALIZED!AF64=0,AF$22=$L$22),VLOOKUP(MASTER_DATA_PROCESSED!$C64,Backend!$Q$9:$T$52,3,FALSE),MASTER_DATA_NORMALIZED!AF64)</f>
        <v>#N/A</v>
      </c>
      <c r="AG64" s="100">
        <f>IF(AND(MASTER_DATA_NORMALIZED!AG64=0,AG$22=$L$22),VLOOKUP(MASTER_DATA_PROCESSED!$C64,Backend!$Q$9:$T$52,3,FALSE),MASTER_DATA_NORMALIZED!AG64)</f>
        <v>0</v>
      </c>
      <c r="AH64" s="100">
        <f>IF(AND(MASTER_DATA_NORMALIZED!AH64=0,AH$22=$L$22),VLOOKUP(MASTER_DATA_PROCESSED!$C64,Backend!$Q$9:$T$52,3,FALSE),MASTER_DATA_NORMALIZED!AH64)</f>
        <v>0</v>
      </c>
      <c r="AI64" s="100">
        <f>IF(AND(MASTER_DATA_NORMALIZED!AI64=0,AI$22=$L$22),VLOOKUP(MASTER_DATA_PROCESSED!$C64,Backend!$Q$9:$T$52,3,FALSE),MASTER_DATA_NORMALIZED!AI64)</f>
        <v>0</v>
      </c>
      <c r="AJ64" s="100" t="e">
        <f>IF(AND(MASTER_DATA_NORMALIZED!AJ64=0,AJ$22=$L$22),VLOOKUP(MASTER_DATA_PROCESSED!$C64,Backend!$Q$9:$T$52,3,FALSE),MASTER_DATA_NORMALIZED!AJ64)</f>
        <v>#N/A</v>
      </c>
      <c r="AK64" s="100">
        <f>IF(AND(MASTER_DATA_NORMALIZED!AK64=0,AK$22=$L$22),VLOOKUP(MASTER_DATA_PROCESSED!$C64,Backend!$Q$9:$T$52,3,FALSE),MASTER_DATA_NORMALIZED!AK64)</f>
        <v>0</v>
      </c>
      <c r="AL64" s="100">
        <f>IF(AND(MASTER_DATA_NORMALIZED!AL64=0,AL$22=$L$22),VLOOKUP(MASTER_DATA_PROCESSED!$C64,Backend!$Q$9:$T$52,3,FALSE),MASTER_DATA_NORMALIZED!AL64)</f>
        <v>0</v>
      </c>
      <c r="AM64" s="100">
        <f>IF(AND(MASTER_DATA_NORMALIZED!AM64=0,AM$22=$L$22),VLOOKUP(MASTER_DATA_PROCESSED!$C64,Backend!$Q$9:$T$52,3,FALSE),MASTER_DATA_NORMALIZED!AM64)</f>
        <v>0</v>
      </c>
      <c r="AN64" s="100" t="e">
        <f>IF(AND(MASTER_DATA_NORMALIZED!AN64=0,AN$22=$L$22),VLOOKUP(MASTER_DATA_PROCESSED!$C64,Backend!$Q$9:$T$52,3,FALSE),MASTER_DATA_NORMALIZED!AN64)</f>
        <v>#N/A</v>
      </c>
      <c r="AO64" s="100">
        <f>IF(AND(MASTER_DATA_NORMALIZED!AO64=0,AO$22=$L$22),VLOOKUP(MASTER_DATA_PROCESSED!$C64,Backend!$Q$9:$T$52,3,FALSE),MASTER_DATA_NORMALIZED!AO64)</f>
        <v>0</v>
      </c>
      <c r="AP64" s="100">
        <f>IF(AND(MASTER_DATA_NORMALIZED!AP64=0,AP$22=$L$22),VLOOKUP(MASTER_DATA_PROCESSED!$C64,Backend!$Q$9:$T$52,3,FALSE),MASTER_DATA_NORMALIZED!AP64)</f>
        <v>0</v>
      </c>
      <c r="AQ64" s="100">
        <f>IF(AND(MASTER_DATA_NORMALIZED!AQ64=0,AQ$22=$L$22),VLOOKUP(MASTER_DATA_PROCESSED!$C64,Backend!$Q$9:$T$52,3,FALSE),MASTER_DATA_NORMALIZED!AQ64)</f>
        <v>0</v>
      </c>
      <c r="AR64" s="100" t="e">
        <f>IF(AND(MASTER_DATA_NORMALIZED!AR64=0,AR$22=$L$22),VLOOKUP(MASTER_DATA_PROCESSED!$C64,Backend!$Q$9:$T$52,3,FALSE),MASTER_DATA_NORMALIZED!AR64)</f>
        <v>#N/A</v>
      </c>
      <c r="AS64" s="100">
        <f>IF(AND(MASTER_DATA_NORMALIZED!AS64=0,AS$22=$L$22),VLOOKUP(MASTER_DATA_PROCESSED!$C64,Backend!$Q$9:$T$52,3,FALSE),MASTER_DATA_NORMALIZED!AS64)</f>
        <v>0</v>
      </c>
      <c r="AT64" s="100">
        <f>IF(AND(MASTER_DATA_NORMALIZED!AT64=0,AT$22=$L$22),VLOOKUP(MASTER_DATA_PROCESSED!$C64,Backend!$Q$9:$T$52,3,FALSE),MASTER_DATA_NORMALIZED!AT64)</f>
        <v>0</v>
      </c>
      <c r="AU64" s="100">
        <f>IF(AND(MASTER_DATA_NORMALIZED!AU64=0,AU$22=$L$22),VLOOKUP(MASTER_DATA_PROCESSED!$C64,Backend!$Q$9:$T$52,3,FALSE),MASTER_DATA_NORMALIZED!AU64)</f>
        <v>0</v>
      </c>
      <c r="AV64" s="100" t="e">
        <f>IF(AND(MASTER_DATA_NORMALIZED!AV64=0,AV$22=$L$22),VLOOKUP(MASTER_DATA_PROCESSED!$C64,Backend!$Q$9:$T$52,3,FALSE),MASTER_DATA_NORMALIZED!AV64)</f>
        <v>#N/A</v>
      </c>
      <c r="AW64" s="100">
        <f>IF(AND(MASTER_DATA_NORMALIZED!AW64=0,AW$22=$L$22),VLOOKUP(MASTER_DATA_PROCESSED!$C64,Backend!$Q$9:$T$52,3,FALSE),MASTER_DATA_NORMALIZED!AW64)</f>
        <v>0</v>
      </c>
      <c r="AX64" s="100">
        <f>IF(AND(MASTER_DATA_NORMALIZED!AX64=0,AX$22=$L$22),VLOOKUP(MASTER_DATA_PROCESSED!$C64,Backend!$Q$9:$T$52,3,FALSE),MASTER_DATA_NORMALIZED!AX64)</f>
        <v>0</v>
      </c>
      <c r="AY64" s="100">
        <f>IF(AND(MASTER_DATA_NORMALIZED!AY64=0,AY$22=$L$22),VLOOKUP(MASTER_DATA_PROCESSED!$C64,Backend!$Q$9:$T$52,3,FALSE),MASTER_DATA_NORMALIZED!AY64)</f>
        <v>0</v>
      </c>
      <c r="AZ64" s="100" t="e">
        <f>IF(AND(MASTER_DATA_NORMALIZED!AZ64=0,AZ$22=$L$22),VLOOKUP(MASTER_DATA_PROCESSED!$C64,Backend!$Q$9:$T$52,3,FALSE),MASTER_DATA_NORMALIZED!AZ64)</f>
        <v>#N/A</v>
      </c>
      <c r="BA64" s="100">
        <f>IF(AND(MASTER_DATA_NORMALIZED!BA64=0,BA$22=$L$22),VLOOKUP(MASTER_DATA_PROCESSED!$C64,Backend!$Q$9:$T$52,3,FALSE),MASTER_DATA_NORMALIZED!BA64)</f>
        <v>0</v>
      </c>
      <c r="BB64" s="100">
        <f>IF(AND(MASTER_DATA_NORMALIZED!BB64=0,BB$22=$L$22),VLOOKUP(MASTER_DATA_PROCESSED!$C64,Backend!$Q$9:$T$52,3,FALSE),MASTER_DATA_NORMALIZED!BB64)</f>
        <v>0</v>
      </c>
      <c r="BC64" s="100">
        <f>IF(AND(MASTER_DATA_NORMALIZED!BC64=0,BC$22=$L$22),VLOOKUP(MASTER_DATA_PROCESSED!$C64,Backend!$Q$9:$T$52,3,FALSE),MASTER_DATA_NORMALIZED!BC64)</f>
        <v>0</v>
      </c>
      <c r="BD64" s="100" t="e">
        <f>IF(AND(MASTER_DATA_NORMALIZED!BD64=0,BD$22=$L$22),VLOOKUP(MASTER_DATA_PROCESSED!$C64,Backend!$Q$9:$T$52,3,FALSE),MASTER_DATA_NORMALIZED!BD64)</f>
        <v>#N/A</v>
      </c>
      <c r="BE64" s="100">
        <f>IF(AND(MASTER_DATA_NORMALIZED!BE64=0,BE$22=$L$22),VLOOKUP(MASTER_DATA_PROCESSED!$C64,Backend!$Q$9:$T$52,3,FALSE),MASTER_DATA_NORMALIZED!BE64)</f>
        <v>0</v>
      </c>
      <c r="BF64" s="100">
        <f>IF(AND(MASTER_DATA_NORMALIZED!BF64=0,BF$22=$L$22),VLOOKUP(MASTER_DATA_PROCESSED!$C64,Backend!$Q$9:$T$52,3,FALSE),MASTER_DATA_NORMALIZED!BF64)</f>
        <v>0</v>
      </c>
      <c r="BG64" s="100">
        <f>IF(AND(MASTER_DATA_NORMALIZED!BG64=0,BG$22=$L$22),VLOOKUP(MASTER_DATA_PROCESSED!$C64,Backend!$Q$9:$T$52,3,FALSE),MASTER_DATA_NORMALIZED!BG64)</f>
        <v>0</v>
      </c>
      <c r="BH64" s="100" t="e">
        <f>IF(AND(MASTER_DATA_NORMALIZED!BH64=0,BH$22=$L$22),VLOOKUP(MASTER_DATA_PROCESSED!$C64,Backend!$Q$9:$T$52,3,FALSE),MASTER_DATA_NORMALIZED!BH64)</f>
        <v>#N/A</v>
      </c>
      <c r="BI64" s="100">
        <f>IF(AND(MASTER_DATA_NORMALIZED!BI64=0,BI$22=$L$22),VLOOKUP(MASTER_DATA_PROCESSED!$C64,Backend!$Q$9:$T$52,3,FALSE),MASTER_DATA_NORMALIZED!BI64)</f>
        <v>0</v>
      </c>
      <c r="BJ64" s="100">
        <f>IF(AND(MASTER_DATA_NORMALIZED!BJ64=0,BJ$22=$L$22),VLOOKUP(MASTER_DATA_PROCESSED!$C64,Backend!$Q$9:$T$52,3,FALSE),MASTER_DATA_NORMALIZED!BJ64)</f>
        <v>0</v>
      </c>
      <c r="BK64" s="100">
        <f>IF(AND(MASTER_DATA_NORMALIZED!BK64=0,BK$22=$L$22),VLOOKUP(MASTER_DATA_PROCESSED!$C64,Backend!$Q$9:$T$52,3,FALSE),MASTER_DATA_NORMALIZED!BK64)</f>
        <v>0</v>
      </c>
      <c r="BL64" s="100" t="e">
        <f>IF(AND(MASTER_DATA_NORMALIZED!BL64=0,BL$22=$L$22),VLOOKUP(MASTER_DATA_PROCESSED!$C64,Backend!$Q$9:$T$52,3,FALSE),MASTER_DATA_NORMALIZED!BL64)</f>
        <v>#N/A</v>
      </c>
      <c r="BM64" s="100">
        <f>IF(AND(MASTER_DATA_NORMALIZED!BM64=0,BM$22=$L$22),VLOOKUP(MASTER_DATA_PROCESSED!$C64,Backend!$Q$9:$T$52,3,FALSE),MASTER_DATA_NORMALIZED!BM64)</f>
        <v>0</v>
      </c>
      <c r="BN64" s="100">
        <f>IF(AND(MASTER_DATA_NORMALIZED!BN64=0,BN$22=$L$22),VLOOKUP(MASTER_DATA_PROCESSED!$C64,Backend!$Q$9:$T$52,3,FALSE),MASTER_DATA_NORMALIZED!BN64)</f>
        <v>0</v>
      </c>
      <c r="BO64" s="100">
        <f>IF(AND(MASTER_DATA_NORMALIZED!BO64=0,BO$22=$L$22),VLOOKUP(MASTER_DATA_PROCESSED!$C64,Backend!$Q$9:$T$52,3,FALSE),MASTER_DATA_NORMALIZED!BO64)</f>
        <v>0</v>
      </c>
      <c r="BP64" s="100">
        <f>IF(AND(MASTER_DATA_NORMALIZED!BP64=0,BP$22=$L$22),VLOOKUP(MASTER_DATA_PROCESSED!$C64,Backend!$Q$9:$T$52,3,FALSE),MASTER_DATA_NORMALIZED!BP64)</f>
        <v>5.3409079037709395</v>
      </c>
      <c r="BQ64" s="100">
        <f>IF(AND(MASTER_DATA_NORMALIZED!BQ64=0,BQ$22=$L$22),VLOOKUP(MASTER_DATA_PROCESSED!$C64,Backend!$Q$9:$T$52,3,FALSE),MASTER_DATA_NORMALIZED!BQ64)</f>
        <v>0</v>
      </c>
      <c r="BR64" s="100">
        <f>IF(AND(MASTER_DATA_NORMALIZED!BR64=0,BR$22=$L$22),VLOOKUP(MASTER_DATA_PROCESSED!$C64,Backend!$Q$9:$T$52,3,FALSE),MASTER_DATA_NORMALIZED!BR64)</f>
        <v>0</v>
      </c>
      <c r="BS64" s="100">
        <f>IF(AND(MASTER_DATA_NORMALIZED!BS64=0,BS$22=$L$22),VLOOKUP(MASTER_DATA_PROCESSED!$C64,Backend!$Q$9:$T$52,3,FALSE),MASTER_DATA_NORMALIZED!BS64)</f>
        <v>0</v>
      </c>
      <c r="BT64" s="100">
        <f>IF(AND(MASTER_DATA_NORMALIZED!BT64=0,BT$22=$L$22),VLOOKUP(MASTER_DATA_PROCESSED!$C64,Backend!$Q$9:$T$52,3,FALSE),MASTER_DATA_NORMALIZED!BT64)</f>
        <v>3.7990902042474528</v>
      </c>
      <c r="BU64" s="100">
        <f>IF(AND(MASTER_DATA_NORMALIZED!BU64=0,BU$22=$L$22),VLOOKUP(MASTER_DATA_PROCESSED!$C64,Backend!$Q$9:$T$52,3,FALSE),MASTER_DATA_NORMALIZED!BU64)</f>
        <v>0</v>
      </c>
      <c r="BV64" s="100">
        <f>IF(AND(MASTER_DATA_NORMALIZED!BV64=0,BV$22=$L$22),VLOOKUP(MASTER_DATA_PROCESSED!$C64,Backend!$Q$9:$T$52,3,FALSE),MASTER_DATA_NORMALIZED!BV64)</f>
        <v>0</v>
      </c>
      <c r="BW64" s="100">
        <f>IF(AND(MASTER_DATA_NORMALIZED!BW64=0,BW$22=$L$22),VLOOKUP(MASTER_DATA_PROCESSED!$C64,Backend!$Q$9:$T$52,3,FALSE),MASTER_DATA_NORMALIZED!BW64)</f>
        <v>0</v>
      </c>
      <c r="BX64" s="100">
        <f>IF(AND(MASTER_DATA_NORMALIZED!BX64=0,BX$22=$L$22),VLOOKUP(MASTER_DATA_PROCESSED!$C64,Backend!$Q$9:$T$52,3,FALSE),MASTER_DATA_NORMALIZED!BX64)</f>
        <v>7.1336655903817539</v>
      </c>
      <c r="BY64" s="100">
        <f>IF(AND(MASTER_DATA_NORMALIZED!BY64=0,BY$22=$L$22),VLOOKUP(MASTER_DATA_PROCESSED!$C64,Backend!$Q$9:$T$52,3,FALSE),MASTER_DATA_NORMALIZED!BY64)</f>
        <v>0</v>
      </c>
      <c r="BZ64" s="100">
        <f>IF(AND(MASTER_DATA_NORMALIZED!BZ64=0,BZ$22=$L$22),VLOOKUP(MASTER_DATA_PROCESSED!$C64,Backend!$Q$9:$T$52,3,FALSE),MASTER_DATA_NORMALIZED!BZ64)</f>
        <v>0</v>
      </c>
      <c r="CA64" s="100">
        <f>IF(AND(MASTER_DATA_NORMALIZED!CA64=0,CA$22=$L$22),VLOOKUP(MASTER_DATA_PROCESSED!$C64,Backend!$Q$9:$T$52,3,FALSE),MASTER_DATA_NORMALIZED!CA64)</f>
        <v>0</v>
      </c>
      <c r="CB64" s="100">
        <f>IF(AND(MASTER_DATA_NORMALIZED!CB64=0,CB$22=$L$22),VLOOKUP(MASTER_DATA_PROCESSED!$C64,Backend!$Q$9:$T$52,3,FALSE),MASTER_DATA_NORMALIZED!CB64)</f>
        <v>3.6603686202395886</v>
      </c>
      <c r="CC64" s="100">
        <f>IF(AND(MASTER_DATA_NORMALIZED!CC64=0,CC$22=$L$22),VLOOKUP(MASTER_DATA_PROCESSED!$C64,Backend!$Q$9:$T$52,3,FALSE),MASTER_DATA_NORMALIZED!CC64)</f>
        <v>0</v>
      </c>
      <c r="CD64" s="100">
        <f>IF(AND(MASTER_DATA_NORMALIZED!CD64=0,CD$22=$L$22),VLOOKUP(MASTER_DATA_PROCESSED!$C64,Backend!$Q$9:$T$52,3,FALSE),MASTER_DATA_NORMALIZED!CD64)</f>
        <v>0</v>
      </c>
      <c r="CE64" s="100">
        <f>IF(AND(MASTER_DATA_NORMALIZED!CE64=0,CE$22=$L$22),VLOOKUP(MASTER_DATA_PROCESSED!$C64,Backend!$Q$9:$T$52,3,FALSE),MASTER_DATA_NORMALIZED!CE64)</f>
        <v>0</v>
      </c>
      <c r="CF64" s="100">
        <f>IF(AND(MASTER_DATA_NORMALIZED!CF64=0,CF$22=$L$22),VLOOKUP(MASTER_DATA_PROCESSED!$C64,Backend!$Q$9:$T$52,3,FALSE),MASTER_DATA_NORMALIZED!CF64)</f>
        <v>7.1270115384191106</v>
      </c>
      <c r="CG64" s="100">
        <f>IF(AND(MASTER_DATA_NORMALIZED!CG64=0,CG$22=$L$22),VLOOKUP(MASTER_DATA_PROCESSED!$C64,Backend!$Q$9:$T$52,3,FALSE),MASTER_DATA_NORMALIZED!CG64)</f>
        <v>0</v>
      </c>
      <c r="CH64" s="100">
        <f>IF(AND(MASTER_DATA_NORMALIZED!CH64=0,CH$22=$L$22),VLOOKUP(MASTER_DATA_PROCESSED!$C64,Backend!$Q$9:$T$52,3,FALSE),MASTER_DATA_NORMALIZED!CH64)</f>
        <v>0</v>
      </c>
      <c r="CI64" s="100">
        <f>IF(AND(MASTER_DATA_NORMALIZED!CI64=0,CI$22=$L$22),VLOOKUP(MASTER_DATA_PROCESSED!$C64,Backend!$Q$9:$T$52,3,FALSE),MASTER_DATA_NORMALIZED!CI64)</f>
        <v>0</v>
      </c>
      <c r="CJ64" s="100" t="e">
        <f>IF(AND(MASTER_DATA_NORMALIZED!CJ64=0,CJ$22=$L$22),VLOOKUP(MASTER_DATA_PROCESSED!$C64,Backend!$Q$9:$T$52,3,FALSE),MASTER_DATA_NORMALIZED!CJ64)</f>
        <v>#N/A</v>
      </c>
      <c r="CK64" s="100">
        <f>IF(AND(MASTER_DATA_NORMALIZED!CK64=0,CK$22=$L$22),VLOOKUP(MASTER_DATA_PROCESSED!$C64,Backend!$Q$9:$T$52,3,FALSE),MASTER_DATA_NORMALIZED!CK64)</f>
        <v>0</v>
      </c>
      <c r="CL64" s="100">
        <f>IF(AND(MASTER_DATA_NORMALIZED!CL64=0,CL$22=$L$22),VLOOKUP(MASTER_DATA_PROCESSED!$C64,Backend!$Q$9:$T$52,3,FALSE),MASTER_DATA_NORMALIZED!CL64)</f>
        <v>0</v>
      </c>
      <c r="CM64" s="100">
        <f>IF(AND(MASTER_DATA_NORMALIZED!CM64=0,CM$22=$L$22),VLOOKUP(MASTER_DATA_PROCESSED!$C64,Backend!$Q$9:$T$52,3,FALSE),MASTER_DATA_NORMALIZED!CM64)</f>
        <v>0</v>
      </c>
      <c r="CN64" s="100" t="e">
        <f>IF(AND(MASTER_DATA_NORMALIZED!CN64=0,CN$22=$L$22),VLOOKUP(MASTER_DATA_PROCESSED!$C64,Backend!$Q$9:$T$52,3,FALSE),MASTER_DATA_NORMALIZED!CN64)</f>
        <v>#N/A</v>
      </c>
      <c r="CO64" s="100">
        <f>IF(AND(MASTER_DATA_NORMALIZED!CO64=0,CO$22=$L$22),VLOOKUP(MASTER_DATA_PROCESSED!$C64,Backend!$Q$9:$T$52,3,FALSE),MASTER_DATA_NORMALIZED!CO64)</f>
        <v>0</v>
      </c>
      <c r="CP64" s="100">
        <f>IF(AND(MASTER_DATA_NORMALIZED!CP64=0,CP$22=$L$22),VLOOKUP(MASTER_DATA_PROCESSED!$C64,Backend!$Q$9:$T$52,3,FALSE),MASTER_DATA_NORMALIZED!CP64)</f>
        <v>0</v>
      </c>
      <c r="CQ64" s="100">
        <f>IF(AND(MASTER_DATA_NORMALIZED!CQ64=0,CQ$22=$L$22),VLOOKUP(MASTER_DATA_PROCESSED!$C64,Backend!$Q$9:$T$52,3,FALSE),MASTER_DATA_NORMALIZED!CQ64)</f>
        <v>0</v>
      </c>
      <c r="CR64" s="100" t="e">
        <f>IF(AND(MASTER_DATA_NORMALIZED!CR64=0,CR$22=$L$22),VLOOKUP(MASTER_DATA_PROCESSED!$C64,Backend!$Q$9:$T$52,3,FALSE),MASTER_DATA_NORMALIZED!CR64)</f>
        <v>#N/A</v>
      </c>
      <c r="CS64" s="100">
        <f>IF(AND(MASTER_DATA_NORMALIZED!CS64=0,CS$22=$L$22),VLOOKUP(MASTER_DATA_PROCESSED!$C64,Backend!$Q$9:$T$52,3,FALSE),MASTER_DATA_NORMALIZED!CS64)</f>
        <v>0</v>
      </c>
      <c r="CT64" s="100">
        <f>IF(AND(MASTER_DATA_NORMALIZED!CT64=0,CT$22=$L$22),VLOOKUP(MASTER_DATA_PROCESSED!$C64,Backend!$Q$9:$T$52,3,FALSE),MASTER_DATA_NORMALIZED!CT64)</f>
        <v>0</v>
      </c>
      <c r="CU64" s="100">
        <f>IF(AND(MASTER_DATA_NORMALIZED!CU64=0,CU$22=$L$22),VLOOKUP(MASTER_DATA_PROCESSED!$C64,Backend!$Q$9:$T$52,3,FALSE),MASTER_DATA_NORMALIZED!CU64)</f>
        <v>0</v>
      </c>
      <c r="CV64" s="100">
        <f>IF(AND(MASTER_DATA_NORMALIZED!CV64=0,CV$22=$L$22),VLOOKUP(MASTER_DATA_PROCESSED!$C64,Backend!$Q$9:$T$52,3,FALSE),MASTER_DATA_NORMALIZED!CV64)</f>
        <v>10.085866204646955</v>
      </c>
      <c r="CW64" s="100">
        <f>IF(AND(MASTER_DATA_NORMALIZED!CW64=0,CW$22=$L$22),VLOOKUP(MASTER_DATA_PROCESSED!$C64,Backend!$Q$9:$T$52,3,FALSE),MASTER_DATA_NORMALIZED!CW64)</f>
        <v>0</v>
      </c>
      <c r="CX64" s="100">
        <f>IF(AND(MASTER_DATA_NORMALIZED!CX64=0,CX$22=$L$22),VLOOKUP(MASTER_DATA_PROCESSED!$C64,Backend!$Q$9:$T$52,3,FALSE),MASTER_DATA_NORMALIZED!CX64)</f>
        <v>0</v>
      </c>
      <c r="CY64" s="100">
        <f>IF(AND(MASTER_DATA_NORMALIZED!CY64=0,CY$22=$L$22),VLOOKUP(MASTER_DATA_PROCESSED!$C64,Backend!$Q$9:$T$52,3,FALSE),MASTER_DATA_NORMALIZED!CY64)</f>
        <v>0</v>
      </c>
      <c r="CZ64" s="100">
        <f>IF(AND(MASTER_DATA_NORMALIZED!CZ64=0,CZ$22=$L$22),VLOOKUP(MASTER_DATA_PROCESSED!$C64,Backend!$Q$9:$T$52,3,FALSE),MASTER_DATA_NORMALIZED!CZ64)</f>
        <v>6.6579820361261257</v>
      </c>
      <c r="DA64" s="100" t="e">
        <f>IF(AND(MASTER_DATA_NORMALIZED!DA64=0,DA$22=$L$22),VLOOKUP(MASTER_DATA_PROCESSED!$C64,Backend!$Q$9:$T$52,3,FALSE),MASTER_DATA_NORMALIZED!DA64)</f>
        <v>#DIV/0!</v>
      </c>
      <c r="DB64" s="100" t="e">
        <f>IF(AND(MASTER_DATA_NORMALIZED!DB64=0,DB$22=$L$22),VLOOKUP(MASTER_DATA_PROCESSED!$C64,Backend!$Q$9:$T$52,3,FALSE),MASTER_DATA_NORMALIZED!DB64)</f>
        <v>#DIV/0!</v>
      </c>
      <c r="DC64" s="100" t="e">
        <f>IF(AND(MASTER_DATA_NORMALIZED!DC64=0,DC$22=$L$22),VLOOKUP(MASTER_DATA_PROCESSED!$C64,Backend!$Q$9:$T$52,3,FALSE),MASTER_DATA_NORMALIZED!DC64)</f>
        <v>#DIV/0!</v>
      </c>
      <c r="DD64" s="100" t="e">
        <f>IF(AND(MASTER_DATA_NORMALIZED!DD64=0,DD$22=$L$22),VLOOKUP(MASTER_DATA_PROCESSED!$C64,Backend!$Q$9:$T$52,3,FALSE),MASTER_DATA_NORMALIZED!DD64)</f>
        <v>#N/A</v>
      </c>
      <c r="DE64" s="100">
        <f>IF(AND(MASTER_DATA_NORMALIZED!DE64=0,DE$22=$L$22),VLOOKUP(MASTER_DATA_PROCESSED!$C64,Backend!$Q$9:$T$52,3,FALSE),MASTER_DATA_NORMALIZED!DE64)</f>
        <v>0</v>
      </c>
      <c r="DF64" s="100">
        <f>IF(AND(MASTER_DATA_NORMALIZED!DF64=0,DF$22=$L$22),VLOOKUP(MASTER_DATA_PROCESSED!$C64,Backend!$Q$9:$T$52,3,FALSE),MASTER_DATA_NORMALIZED!DF64)</f>
        <v>0</v>
      </c>
      <c r="DG64" s="100">
        <f>IF(AND(MASTER_DATA_NORMALIZED!DG64=0,DG$22=$L$22),VLOOKUP(MASTER_DATA_PROCESSED!$C64,Backend!$Q$9:$T$52,3,FALSE),MASTER_DATA_NORMALIZED!DG64)</f>
        <v>0</v>
      </c>
      <c r="DH64" s="100" t="e">
        <f>IF(AND(MASTER_DATA_NORMALIZED!DH64=0,DH$22=$L$22),VLOOKUP(MASTER_DATA_PROCESSED!$C64,Backend!$Q$9:$T$52,3,FALSE),MASTER_DATA_NORMALIZED!DH64)</f>
        <v>#N/A</v>
      </c>
      <c r="DI64" s="100">
        <f>IF(AND(MASTER_DATA_NORMALIZED!DI64=0,DI$22=$L$22),VLOOKUP(MASTER_DATA_PROCESSED!$C64,Backend!$Q$9:$T$52,3,FALSE),MASTER_DATA_NORMALIZED!DI64)</f>
        <v>0</v>
      </c>
      <c r="DJ64" s="100">
        <f>IF(AND(MASTER_DATA_NORMALIZED!DJ64=0,DJ$22=$L$22),VLOOKUP(MASTER_DATA_PROCESSED!$C64,Backend!$Q$9:$T$52,3,FALSE),MASTER_DATA_NORMALIZED!DJ64)</f>
        <v>0</v>
      </c>
      <c r="DK64" s="100">
        <f>IF(AND(MASTER_DATA_NORMALIZED!DK64=0,DK$22=$L$22),VLOOKUP(MASTER_DATA_PROCESSED!$C64,Backend!$Q$9:$T$52,3,FALSE),MASTER_DATA_NORMALIZED!DK64)</f>
        <v>0</v>
      </c>
      <c r="DL64" s="100" t="e">
        <f>IF(AND(MASTER_DATA_NORMALIZED!DL64=0,DL$22=$L$22),VLOOKUP(MASTER_DATA_PROCESSED!$C64,Backend!$Q$9:$T$52,3,FALSE),MASTER_DATA_NORMALIZED!DL64)</f>
        <v>#N/A</v>
      </c>
      <c r="DM64" s="100">
        <f>IF(AND(MASTER_DATA_NORMALIZED!DM64=0,DM$22=$L$22),VLOOKUP(MASTER_DATA_PROCESSED!$C64,Backend!$Q$9:$T$52,3,FALSE),MASTER_DATA_NORMALIZED!DM64)</f>
        <v>0</v>
      </c>
      <c r="DN64" s="100">
        <f>IF(AND(MASTER_DATA_NORMALIZED!DN64=0,DN$22=$L$22),VLOOKUP(MASTER_DATA_PROCESSED!$C64,Backend!$Q$9:$T$52,3,FALSE),MASTER_DATA_NORMALIZED!DN64)</f>
        <v>0</v>
      </c>
      <c r="DO64" s="100">
        <f>IF(AND(MASTER_DATA_NORMALIZED!DO64=0,DO$22=$L$22),VLOOKUP(MASTER_DATA_PROCESSED!$C64,Backend!$Q$9:$T$52,3,FALSE),MASTER_DATA_NORMALIZED!DO64)</f>
        <v>0</v>
      </c>
      <c r="DP64" s="100" t="e">
        <f>IF(AND(MASTER_DATA_NORMALIZED!DP64=0,DP$22=$L$22),VLOOKUP(MASTER_DATA_PROCESSED!$C64,Backend!$Q$9:$T$52,3,FALSE),MASTER_DATA_NORMALIZED!DP64)</f>
        <v>#N/A</v>
      </c>
      <c r="DQ64" s="100">
        <f>IF(AND(MASTER_DATA_NORMALIZED!DQ64=0,DQ$22=$L$22),VLOOKUP(MASTER_DATA_PROCESSED!$C64,Backend!$Q$9:$T$52,3,FALSE),MASTER_DATA_NORMALIZED!DQ64)</f>
        <v>0</v>
      </c>
      <c r="DR64" s="100">
        <f>IF(AND(MASTER_DATA_NORMALIZED!DR64=0,DR$22=$L$22),VLOOKUP(MASTER_DATA_PROCESSED!$C64,Backend!$Q$9:$T$52,3,FALSE),MASTER_DATA_NORMALIZED!DR64)</f>
        <v>0</v>
      </c>
      <c r="DS64" s="100">
        <f>IF(AND(MASTER_DATA_NORMALIZED!DS64=0,DS$22=$L$22),VLOOKUP(MASTER_DATA_PROCESSED!$C64,Backend!$Q$9:$T$52,3,FALSE),MASTER_DATA_NORMALIZED!DS64)</f>
        <v>0</v>
      </c>
      <c r="DT64" s="100" t="e">
        <f>IF(AND(MASTER_DATA_NORMALIZED!DT64=0,DT$22=$L$22),VLOOKUP(MASTER_DATA_PROCESSED!$C64,Backend!$Q$9:$T$52,3,FALSE),MASTER_DATA_NORMALIZED!DT64)</f>
        <v>#N/A</v>
      </c>
      <c r="DU64" s="100">
        <f>IF(AND(MASTER_DATA_NORMALIZED!DU64=0,DU$22=$L$22),VLOOKUP(MASTER_DATA_PROCESSED!$C64,Backend!$Q$9:$T$52,3,FALSE),MASTER_DATA_NORMALIZED!DU64)</f>
        <v>0</v>
      </c>
      <c r="DV64" s="100">
        <f>IF(AND(MASTER_DATA_NORMALIZED!DV64=0,DV$22=$L$22),VLOOKUP(MASTER_DATA_PROCESSED!$C64,Backend!$Q$9:$T$52,3,FALSE),MASTER_DATA_NORMALIZED!DV64)</f>
        <v>0</v>
      </c>
      <c r="DW64" s="100">
        <f>IF(AND(MASTER_DATA_NORMALIZED!DW64=0,DW$22=$L$22),VLOOKUP(MASTER_DATA_PROCESSED!$C64,Backend!$Q$9:$T$52,3,FALSE),MASTER_DATA_NORMALIZED!DW64)</f>
        <v>0</v>
      </c>
      <c r="DX64" s="100" t="e">
        <f>IF(AND(MASTER_DATA_NORMALIZED!DX64=0,DX$22=$L$22),VLOOKUP(MASTER_DATA_PROCESSED!$C64,Backend!$Q$9:$T$52,3,FALSE),MASTER_DATA_NORMALIZED!DX64)</f>
        <v>#N/A</v>
      </c>
      <c r="DY64" s="100">
        <f>IF(AND(MASTER_DATA_NORMALIZED!DY64=0,DY$22=$L$22),VLOOKUP(MASTER_DATA_PROCESSED!$C64,Backend!$Q$9:$T$52,3,FALSE),MASTER_DATA_NORMALIZED!DY64)</f>
        <v>0</v>
      </c>
      <c r="DZ64" s="100">
        <f>IF(AND(MASTER_DATA_NORMALIZED!DZ64=0,DZ$22=$L$22),VLOOKUP(MASTER_DATA_PROCESSED!$C64,Backend!$Q$9:$T$52,3,FALSE),MASTER_DATA_NORMALIZED!DZ64)</f>
        <v>0</v>
      </c>
      <c r="EA64" s="100">
        <f>IF(AND(MASTER_DATA_NORMALIZED!EA64=0,EA$22=$L$22),VLOOKUP(MASTER_DATA_PROCESSED!$C64,Backend!$Q$9:$T$52,3,FALSE),MASTER_DATA_NORMALIZED!EA64)</f>
        <v>0</v>
      </c>
      <c r="EB64" s="100" t="e">
        <f>IF(AND(MASTER_DATA_NORMALIZED!EB64=0,EB$22=$L$22),VLOOKUP(MASTER_DATA_PROCESSED!$C64,Backend!$Q$9:$T$52,3,FALSE),MASTER_DATA_NORMALIZED!EB64)</f>
        <v>#N/A</v>
      </c>
      <c r="EC64" s="100" t="e">
        <f>IF(AND(MASTER_DATA_NORMALIZED!EC64=0,EC$22=$L$22),VLOOKUP(MASTER_DATA_PROCESSED!$C64,Backend!$Q$9:$T$52,3,FALSE),MASTER_DATA_NORMALIZED!EC64)</f>
        <v>#DIV/0!</v>
      </c>
      <c r="ED64" s="100" t="e">
        <f>IF(AND(MASTER_DATA_NORMALIZED!ED64=0,ED$22=$L$22),VLOOKUP(MASTER_DATA_PROCESSED!$C64,Backend!$Q$9:$T$52,3,FALSE),MASTER_DATA_NORMALIZED!ED64)</f>
        <v>#DIV/0!</v>
      </c>
      <c r="EE64" s="100" t="e">
        <f>IF(AND(MASTER_DATA_NORMALIZED!EE64=0,EE$22=$L$22),VLOOKUP(MASTER_DATA_PROCESSED!$C64,Backend!$Q$9:$T$52,3,FALSE),MASTER_DATA_NORMALIZED!EE64)</f>
        <v>#DIV/0!</v>
      </c>
      <c r="EF64" s="100" t="e">
        <f>IF(AND(MASTER_DATA_NORMALIZED!EF64=0,EF$22=$L$22),VLOOKUP(MASTER_DATA_PROCESSED!$C64,Backend!$Q$9:$T$52,3,FALSE),MASTER_DATA_NORMALIZED!EF64)</f>
        <v>#VALUE!</v>
      </c>
      <c r="EG64" s="100">
        <f>IF(AND(MASTER_DATA_NORMALIZED!EG64=0,EG$22=$L$22),VLOOKUP(MASTER_DATA_PROCESSED!$C64,Backend!$Q$9:$T$52,3,FALSE),MASTER_DATA_NORMALIZED!EG64)</f>
        <v>0</v>
      </c>
      <c r="EH64" s="100">
        <f>IF(AND(MASTER_DATA_NORMALIZED!EH64=0,EH$22=$L$22),VLOOKUP(MASTER_DATA_PROCESSED!$C64,Backend!$Q$9:$T$52,3,FALSE),MASTER_DATA_NORMALIZED!EH64)</f>
        <v>0</v>
      </c>
      <c r="EI64" s="100">
        <f>IF(AND(MASTER_DATA_NORMALIZED!EI64=0,EI$22=$L$22),VLOOKUP(MASTER_DATA_PROCESSED!$C64,Backend!$Q$9:$T$52,3,FALSE),MASTER_DATA_NORMALIZED!EI64)</f>
        <v>0</v>
      </c>
      <c r="EJ64" s="100" t="e">
        <f>IF(AND(MASTER_DATA_NORMALIZED!EJ64=0,EJ$22=$L$22),VLOOKUP(MASTER_DATA_PROCESSED!$C64,Backend!$Q$9:$T$52,3,FALSE),MASTER_DATA_NORMALIZED!EJ64)</f>
        <v>#N/A</v>
      </c>
      <c r="EK64" s="100">
        <f>IF(AND(MASTER_DATA_NORMALIZED!EK64=0,EK$22=$L$22),VLOOKUP(MASTER_DATA_PROCESSED!$C64,Backend!$Q$9:$T$52,3,FALSE),MASTER_DATA_NORMALIZED!EK64)</f>
        <v>0</v>
      </c>
      <c r="EL64" s="100">
        <f>IF(AND(MASTER_DATA_NORMALIZED!EL64=0,EL$22=$L$22),VLOOKUP(MASTER_DATA_PROCESSED!$C64,Backend!$Q$9:$T$52,3,FALSE),MASTER_DATA_NORMALIZED!EL64)</f>
        <v>0</v>
      </c>
      <c r="EM64" s="100">
        <f>IF(AND(MASTER_DATA_NORMALIZED!EM64=0,EM$22=$L$22),VLOOKUP(MASTER_DATA_PROCESSED!$C64,Backend!$Q$9:$T$52,3,FALSE),MASTER_DATA_NORMALIZED!EM64)</f>
        <v>0</v>
      </c>
      <c r="EN64" s="100" t="e">
        <f>IF(AND(MASTER_DATA_NORMALIZED!EN64=0,EN$22=$L$22),VLOOKUP(MASTER_DATA_PROCESSED!$C64,Backend!$Q$9:$T$52,3,FALSE),MASTER_DATA_NORMALIZED!EN64)</f>
        <v>#N/A</v>
      </c>
      <c r="EO64" s="100">
        <f>IF(AND(MASTER_DATA_NORMALIZED!EO64=0,EO$22=$L$22),VLOOKUP(MASTER_DATA_PROCESSED!$C64,Backend!$Q$9:$T$52,3,FALSE),MASTER_DATA_NORMALIZED!EO64)</f>
        <v>0</v>
      </c>
      <c r="EP64" s="100">
        <f>IF(AND(MASTER_DATA_NORMALIZED!EP64=0,EP$22=$L$22),VLOOKUP(MASTER_DATA_PROCESSED!$C64,Backend!$Q$9:$T$52,3,FALSE),MASTER_DATA_NORMALIZED!EP64)</f>
        <v>0</v>
      </c>
      <c r="EQ64" s="100">
        <f>IF(AND(MASTER_DATA_NORMALIZED!EQ64=0,EQ$22=$L$22),VLOOKUP(MASTER_DATA_PROCESSED!$C64,Backend!$Q$9:$T$52,3,FALSE),MASTER_DATA_NORMALIZED!EQ64)</f>
        <v>0</v>
      </c>
      <c r="ER64" s="100">
        <f>IF(AND(MASTER_DATA_NORMALIZED!ER64=0,ER$22=$L$22),VLOOKUP(MASTER_DATA_PROCESSED!$C64,Backend!$Q$9:$T$52,3,FALSE),MASTER_DATA_NORMALIZED!ER64)</f>
        <v>3.2845025691085596</v>
      </c>
      <c r="ES64" s="100">
        <f>IF(AND(MASTER_DATA_NORMALIZED!ES64=0,ES$22=$L$22),VLOOKUP(MASTER_DATA_PROCESSED!$C64,Backend!$Q$9:$T$52,3,FALSE),MASTER_DATA_NORMALIZED!ES64)</f>
        <v>0</v>
      </c>
      <c r="ET64" s="100">
        <f>IF(AND(MASTER_DATA_NORMALIZED!ET64=0,ET$22=$L$22),VLOOKUP(MASTER_DATA_PROCESSED!$C64,Backend!$Q$9:$T$52,3,FALSE),MASTER_DATA_NORMALIZED!ET64)</f>
        <v>0</v>
      </c>
      <c r="EU64" s="100">
        <f>IF(AND(MASTER_DATA_NORMALIZED!EU64=0,EU$22=$L$22),VLOOKUP(MASTER_DATA_PROCESSED!$C64,Backend!$Q$9:$T$52,3,FALSE),MASTER_DATA_NORMALIZED!EU64)</f>
        <v>0</v>
      </c>
      <c r="EV64" s="100">
        <f>IF(AND(MASTER_DATA_NORMALIZED!EV64=0,EV$22=$L$22),VLOOKUP(MASTER_DATA_PROCESSED!$C64,Backend!$Q$9:$T$52,3,FALSE),MASTER_DATA_NORMALIZED!EV64)</f>
        <v>3.2845025691085596</v>
      </c>
      <c r="EW64" s="100">
        <f>IF(AND(MASTER_DATA_NORMALIZED!EW64=0,EW$22=$L$22),VLOOKUP(MASTER_DATA_PROCESSED!$C64,Backend!$Q$9:$T$52,3,FALSE),MASTER_DATA_NORMALIZED!EW64)</f>
        <v>0</v>
      </c>
      <c r="EX64" s="100">
        <f>IF(AND(MASTER_DATA_NORMALIZED!EX64=0,EX$22=$L$22),VLOOKUP(MASTER_DATA_PROCESSED!$C64,Backend!$Q$9:$T$52,3,FALSE),MASTER_DATA_NORMALIZED!EX64)</f>
        <v>0</v>
      </c>
      <c r="EY64" s="100">
        <f>IF(AND(MASTER_DATA_NORMALIZED!EY64=0,EY$22=$L$22),VLOOKUP(MASTER_DATA_PROCESSED!$C64,Backend!$Q$9:$T$52,3,FALSE),MASTER_DATA_NORMALIZED!EY64)</f>
        <v>0</v>
      </c>
      <c r="EZ64" s="100">
        <f>IF(AND(MASTER_DATA_NORMALIZED!EZ64=0,EZ$22=$L$22),VLOOKUP(MASTER_DATA_PROCESSED!$C64,Backend!$Q$9:$T$52,3,FALSE),MASTER_DATA_NORMALIZED!EZ64)</f>
        <v>8.1255320902146003E-2</v>
      </c>
      <c r="FA64" s="100">
        <f>IF(AND(MASTER_DATA_NORMALIZED!FA64=0,FA$22=$L$22),VLOOKUP(MASTER_DATA_PROCESSED!$C64,Backend!$Q$9:$T$52,3,FALSE),MASTER_DATA_NORMALIZED!FA64)</f>
        <v>0</v>
      </c>
      <c r="FB64" s="100">
        <f>IF(AND(MASTER_DATA_NORMALIZED!FB64=0,FB$22=$L$22),VLOOKUP(MASTER_DATA_PROCESSED!$C64,Backend!$Q$9:$T$52,3,FALSE),MASTER_DATA_NORMALIZED!FB64)</f>
        <v>0</v>
      </c>
      <c r="FC64" s="100">
        <f>IF(AND(MASTER_DATA_NORMALIZED!FC64=0,FC$22=$L$22),VLOOKUP(MASTER_DATA_PROCESSED!$C64,Backend!$Q$9:$T$52,3,FALSE),MASTER_DATA_NORMALIZED!FC64)</f>
        <v>0</v>
      </c>
      <c r="FD64" s="100">
        <f>IF(AND(MASTER_DATA_NORMALIZED!FD64=0,FD$22=$L$22),VLOOKUP(MASTER_DATA_PROCESSED!$C64,Backend!$Q$9:$T$52,3,FALSE),MASTER_DATA_NORMALIZED!FD64)</f>
        <v>7.977795143119791E-2</v>
      </c>
      <c r="FE64" s="100">
        <f>IF(AND(MASTER_DATA_NORMALIZED!FE64=0,FE$22=$L$22),VLOOKUP(MASTER_DATA_PROCESSED!$C64,Backend!$Q$9:$T$52,3,FALSE),MASTER_DATA_NORMALIZED!FE64)</f>
        <v>0</v>
      </c>
      <c r="FF64" s="100">
        <f>IF(AND(MASTER_DATA_NORMALIZED!FF64=0,FF$22=$L$22),VLOOKUP(MASTER_DATA_PROCESSED!$C64,Backend!$Q$9:$T$52,3,FALSE),MASTER_DATA_NORMALIZED!FF64)</f>
        <v>0</v>
      </c>
      <c r="FG64" s="100">
        <f>IF(AND(MASTER_DATA_NORMALIZED!FG64=0,FG$22=$L$22),VLOOKUP(MASTER_DATA_PROCESSED!$C64,Backend!$Q$9:$T$52,3,FALSE),MASTER_DATA_NORMALIZED!FG64)</f>
        <v>0</v>
      </c>
      <c r="FH64" s="100">
        <f>IF(AND(MASTER_DATA_NORMALIZED!FH64=0,FH$22=$L$22),VLOOKUP(MASTER_DATA_PROCESSED!$C64,Backend!$Q$9:$T$52,3,FALSE),MASTER_DATA_NORMALIZED!FH64)</f>
        <v>7.830058196024979E-2</v>
      </c>
      <c r="FI64" s="100">
        <f>IF(AND(MASTER_DATA_NORMALIZED!FI64=0,FI$22=$L$22),VLOOKUP(MASTER_DATA_PROCESSED!$C64,Backend!$Q$9:$T$52,3,FALSE),MASTER_DATA_NORMALIZED!FI64)</f>
        <v>0</v>
      </c>
      <c r="FJ64" s="100">
        <f>IF(AND(MASTER_DATA_NORMALIZED!FJ64=0,FJ$22=$L$22),VLOOKUP(MASTER_DATA_PROCESSED!$C64,Backend!$Q$9:$T$52,3,FALSE),MASTER_DATA_NORMALIZED!FJ64)</f>
        <v>0</v>
      </c>
      <c r="FK64" s="100">
        <f>IF(AND(MASTER_DATA_NORMALIZED!FK64=0,FK$22=$L$22),VLOOKUP(MASTER_DATA_PROCESSED!$C64,Backend!$Q$9:$T$52,3,FALSE),MASTER_DATA_NORMALIZED!FK64)</f>
        <v>0</v>
      </c>
      <c r="FL64" s="100">
        <f>IF(AND(MASTER_DATA_NORMALIZED!FL64=0,FL$22=$L$22),VLOOKUP(MASTER_DATA_PROCESSED!$C64,Backend!$Q$9:$T$52,3,FALSE),MASTER_DATA_NORMALIZED!FL64)</f>
        <v>0.15660116392049958</v>
      </c>
      <c r="FM64" s="100">
        <f>IF(AND(MASTER_DATA_NORMALIZED!FM64=0,FM$22=$L$22),VLOOKUP(MASTER_DATA_PROCESSED!$C64,Backend!$Q$9:$T$52,3,FALSE),MASTER_DATA_NORMALIZED!FM64)</f>
        <v>0</v>
      </c>
      <c r="FN64" s="100">
        <f>IF(AND(MASTER_DATA_NORMALIZED!FN64=0,FN$22=$L$22),VLOOKUP(MASTER_DATA_PROCESSED!$C64,Backend!$Q$9:$T$52,3,FALSE),MASTER_DATA_NORMALIZED!FN64)</f>
        <v>0</v>
      </c>
      <c r="FO64" s="100">
        <f>IF(AND(MASTER_DATA_NORMALIZED!FO64=0,FO$22=$L$22),VLOOKUP(MASTER_DATA_PROCESSED!$C64,Backend!$Q$9:$T$52,3,FALSE),MASTER_DATA_NORMALIZED!FO64)</f>
        <v>0</v>
      </c>
      <c r="FP64" s="100" t="e">
        <f>IF(AND(MASTER_DATA_NORMALIZED!FP64=0,FP$22=$L$22),VLOOKUP(MASTER_DATA_PROCESSED!$C64,Backend!$Q$9:$T$52,3,FALSE),MASTER_DATA_NORMALIZED!FP64)</f>
        <v>#N/A</v>
      </c>
      <c r="FQ64" s="100">
        <f>IF(AND(MASTER_DATA_NORMALIZED!FQ64=0,FQ$22=$L$22),VLOOKUP(MASTER_DATA_PROCESSED!$C64,Backend!$Q$9:$T$52,3,FALSE),MASTER_DATA_NORMALIZED!FQ64)</f>
        <v>0</v>
      </c>
      <c r="FR64" s="100">
        <f>IF(AND(MASTER_DATA_NORMALIZED!FR64=0,FR$22=$L$22),VLOOKUP(MASTER_DATA_PROCESSED!$C64,Backend!$Q$9:$T$52,3,FALSE),MASTER_DATA_NORMALIZED!FR64)</f>
        <v>0</v>
      </c>
      <c r="FS64" s="100">
        <f>IF(AND(MASTER_DATA_NORMALIZED!FS64=0,FS$22=$L$22),VLOOKUP(MASTER_DATA_PROCESSED!$C64,Backend!$Q$9:$T$52,3,FALSE),MASTER_DATA_NORMALIZED!FS64)</f>
        <v>0</v>
      </c>
      <c r="FT64" s="100" t="e">
        <f>IF(AND(MASTER_DATA_NORMALIZED!FT64=0,FT$22=$L$22),VLOOKUP(MASTER_DATA_PROCESSED!$C64,Backend!$Q$9:$T$52,3,FALSE),MASTER_DATA_NORMALIZED!FT64)</f>
        <v>#N/A</v>
      </c>
      <c r="FU64" s="100">
        <f>IF(AND(MASTER_DATA_NORMALIZED!FU64=0,FU$22=$L$22),VLOOKUP(MASTER_DATA_PROCESSED!$C64,Backend!$Q$9:$T$52,3,FALSE),MASTER_DATA_NORMALIZED!FU64)</f>
        <v>0</v>
      </c>
      <c r="FV64" s="100">
        <f>IF(AND(MASTER_DATA_NORMALIZED!FV64=0,FV$22=$L$22),VLOOKUP(MASTER_DATA_PROCESSED!$C64,Backend!$Q$9:$T$52,3,FALSE),MASTER_DATA_NORMALIZED!FV64)</f>
        <v>0</v>
      </c>
      <c r="FW64" s="100">
        <f>IF(AND(MASTER_DATA_NORMALIZED!FW64=0,FW$22=$L$22),VLOOKUP(MASTER_DATA_PROCESSED!$C64,Backend!$Q$9:$T$52,3,FALSE),MASTER_DATA_NORMALIZED!FW64)</f>
        <v>0</v>
      </c>
      <c r="FX64" s="100" t="e">
        <f>IF(AND(MASTER_DATA_NORMALIZED!FX64=0,FX$22=$L$22),VLOOKUP(MASTER_DATA_PROCESSED!$C64,Backend!$Q$9:$T$52,3,FALSE),MASTER_DATA_NORMALIZED!FX64)</f>
        <v>#N/A</v>
      </c>
      <c r="FY64" s="100">
        <f>IF(AND(MASTER_DATA_NORMALIZED!FY64=0,FY$22=$L$22),VLOOKUP(MASTER_DATA_PROCESSED!$C64,Backend!$Q$9:$T$52,3,FALSE),MASTER_DATA_NORMALIZED!FY64)</f>
        <v>0</v>
      </c>
      <c r="FZ64" s="100">
        <f>IF(AND(MASTER_DATA_NORMALIZED!FZ64=0,FZ$22=$L$22),VLOOKUP(MASTER_DATA_PROCESSED!$C64,Backend!$Q$9:$T$52,3,FALSE),MASTER_DATA_NORMALIZED!FZ64)</f>
        <v>0</v>
      </c>
      <c r="GA64" s="100">
        <f>IF(AND(MASTER_DATA_NORMALIZED!GA64=0,GA$22=$L$22),VLOOKUP(MASTER_DATA_PROCESSED!$C64,Backend!$Q$9:$T$52,3,FALSE),MASTER_DATA_NORMALIZED!GA64)</f>
        <v>0</v>
      </c>
      <c r="GB64" s="100" t="e">
        <f>IF(AND(MASTER_DATA_NORMALIZED!GB64=0,GB$22=$L$22),VLOOKUP(MASTER_DATA_PROCESSED!$C64,Backend!$Q$9:$T$52,3,FALSE),MASTER_DATA_NORMALIZED!GB64)</f>
        <v>#N/A</v>
      </c>
      <c r="GC64" s="100">
        <f>IF(AND(MASTER_DATA_NORMALIZED!GC64=0,GC$22=$L$22),VLOOKUP(MASTER_DATA_PROCESSED!$C64,Backend!$Q$9:$T$52,3,FALSE),MASTER_DATA_NORMALIZED!GC64)</f>
        <v>0</v>
      </c>
      <c r="GD64" s="100">
        <f>IF(AND(MASTER_DATA_NORMALIZED!GD64=0,GD$22=$L$22),VLOOKUP(MASTER_DATA_PROCESSED!$C64,Backend!$Q$9:$T$52,3,FALSE),MASTER_DATA_NORMALIZED!GD64)</f>
        <v>0</v>
      </c>
      <c r="GE64" s="100">
        <f>IF(AND(MASTER_DATA_NORMALIZED!GE64=0,GE$22=$L$22),VLOOKUP(MASTER_DATA_PROCESSED!$C64,Backend!$Q$9:$T$52,3,FALSE),MASTER_DATA_NORMALIZED!GE64)</f>
        <v>0</v>
      </c>
      <c r="GF64" s="100" t="e">
        <f>IF(AND(MASTER_DATA_NORMALIZED!GF64=0,GF$22=$L$22),VLOOKUP(MASTER_DATA_PROCESSED!$C64,Backend!$Q$9:$T$52,3,FALSE),MASTER_DATA_NORMALIZED!GF64)</f>
        <v>#N/A</v>
      </c>
      <c r="GG64" s="100">
        <f>IF(AND(MASTER_DATA_NORMALIZED!GG64=0,GG$22=$L$22),VLOOKUP(MASTER_DATA_PROCESSED!$C64,Backend!$Q$9:$T$52,3,FALSE),MASTER_DATA_NORMALIZED!GG64)</f>
        <v>0</v>
      </c>
      <c r="GH64" s="100">
        <f>IF(AND(MASTER_DATA_NORMALIZED!GH64=0,GH$22=$L$22),VLOOKUP(MASTER_DATA_PROCESSED!$C64,Backend!$Q$9:$T$52,3,FALSE),MASTER_DATA_NORMALIZED!GH64)</f>
        <v>0</v>
      </c>
      <c r="GI64" s="100">
        <f>IF(AND(MASTER_DATA_NORMALIZED!GI64=0,GI$22=$L$22),VLOOKUP(MASTER_DATA_PROCESSED!$C64,Backend!$Q$9:$T$52,3,FALSE),MASTER_DATA_NORMALIZED!GI64)</f>
        <v>0</v>
      </c>
      <c r="GJ64" s="100" t="e">
        <f>IF(AND(MASTER_DATA_NORMALIZED!GJ64=0,GJ$22=$L$22),VLOOKUP(MASTER_DATA_PROCESSED!$C64,Backend!$Q$9:$T$52,3,FALSE),MASTER_DATA_NORMALIZED!GJ64)</f>
        <v>#N/A</v>
      </c>
      <c r="GK64" s="100">
        <f>IF(AND(MASTER_DATA_NORMALIZED!GK64=0,GK$22=$L$22),VLOOKUP(MASTER_DATA_PROCESSED!$C64,Backend!$Q$9:$T$52,3,FALSE),MASTER_DATA_NORMALIZED!GK64)</f>
        <v>0</v>
      </c>
      <c r="GL64" s="100">
        <f>IF(AND(MASTER_DATA_NORMALIZED!GL64=0,GL$22=$L$22),VLOOKUP(MASTER_DATA_PROCESSED!$C64,Backend!$Q$9:$T$52,3,FALSE),MASTER_DATA_NORMALIZED!GL64)</f>
        <v>0</v>
      </c>
      <c r="GM64" s="100">
        <f>IF(AND(MASTER_DATA_NORMALIZED!GM64=0,GM$22=$L$22),VLOOKUP(MASTER_DATA_PROCESSED!$C64,Backend!$Q$9:$T$52,3,FALSE),MASTER_DATA_NORMALIZED!GM64)</f>
        <v>0</v>
      </c>
      <c r="GN64" s="100" t="e">
        <f>IF(AND(MASTER_DATA_NORMALIZED!GN64=0,GN$22=$L$22),VLOOKUP(MASTER_DATA_PROCESSED!$C64,Backend!$Q$9:$T$52,3,FALSE),MASTER_DATA_NORMALIZED!GN64)</f>
        <v>#N/A</v>
      </c>
      <c r="GO64" s="100">
        <f>IF(AND(MASTER_DATA_NORMALIZED!GO64=0,GO$22=$L$22),VLOOKUP(MASTER_DATA_PROCESSED!$C64,Backend!$Q$9:$T$52,3,FALSE),MASTER_DATA_NORMALIZED!GO64)</f>
        <v>0</v>
      </c>
      <c r="GP64" s="100">
        <f>IF(AND(MASTER_DATA_NORMALIZED!GP64=0,GP$22=$L$22),VLOOKUP(MASTER_DATA_PROCESSED!$C64,Backend!$Q$9:$T$52,3,FALSE),MASTER_DATA_NORMALIZED!GP64)</f>
        <v>0</v>
      </c>
      <c r="GQ64" s="100">
        <f>IF(AND(MASTER_DATA_NORMALIZED!GQ64=0,GQ$22=$L$22),VLOOKUP(MASTER_DATA_PROCESSED!$C64,Backend!$Q$9:$T$52,3,FALSE),MASTER_DATA_NORMALIZED!GQ64)</f>
        <v>0</v>
      </c>
      <c r="GR64" s="100" t="e">
        <f>IF(AND(MASTER_DATA_NORMALIZED!GR64=0,GR$22=$L$22),VLOOKUP(MASTER_DATA_PROCESSED!$C64,Backend!$Q$9:$T$52,3,FALSE),MASTER_DATA_NORMALIZED!GR64)</f>
        <v>#N/A</v>
      </c>
      <c r="GS64" s="100">
        <f>IF(AND(MASTER_DATA_NORMALIZED!GS64=0,GS$22=$L$22),VLOOKUP(MASTER_DATA_PROCESSED!$C64,Backend!$Q$9:$T$52,3,FALSE),MASTER_DATA_NORMALIZED!GS64)</f>
        <v>0</v>
      </c>
      <c r="GT64" s="100">
        <f>IF(AND(MASTER_DATA_NORMALIZED!GT64=0,GT$22=$L$22),VLOOKUP(MASTER_DATA_PROCESSED!$C64,Backend!$Q$9:$T$52,3,FALSE),MASTER_DATA_NORMALIZED!GT64)</f>
        <v>0</v>
      </c>
      <c r="GU64" s="100">
        <f>IF(AND(MASTER_DATA_NORMALIZED!GU64=0,GU$22=$L$22),VLOOKUP(MASTER_DATA_PROCESSED!$C64,Backend!$Q$9:$T$52,3,FALSE),MASTER_DATA_NORMALIZED!GU64)</f>
        <v>0</v>
      </c>
      <c r="GV64" s="100" t="e">
        <f>IF(AND(MASTER_DATA_NORMALIZED!GV64=0,GV$22=$L$22),VLOOKUP(MASTER_DATA_PROCESSED!$C64,Backend!$Q$9:$T$52,3,FALSE),MASTER_DATA_NORMALIZED!GV64)</f>
        <v>#N/A</v>
      </c>
      <c r="GW64" s="100" t="e">
        <f>IF(AND(MASTER_DATA_NORMALIZED!GW64=0,GW$22=$L$22),VLOOKUP(MASTER_DATA_PROCESSED!$C64,Backend!$Q$9:$T$52,3,FALSE),MASTER_DATA_NORMALIZED!GW64)</f>
        <v>#REF!</v>
      </c>
      <c r="GX64" s="100" t="e">
        <f>IF(AND(MASTER_DATA_NORMALIZED!GX64=0,GX$22=$L$22),VLOOKUP(MASTER_DATA_PROCESSED!$C64,Backend!$Q$9:$T$52,3,FALSE),MASTER_DATA_NORMALIZED!GX64)</f>
        <v>#REF!</v>
      </c>
      <c r="GY64" s="100" t="e">
        <f>IF(AND(MASTER_DATA_NORMALIZED!GY64=0,GY$22=$L$22),VLOOKUP(MASTER_DATA_PROCESSED!$C64,Backend!$Q$9:$T$52,3,FALSE),MASTER_DATA_NORMALIZED!GY64)</f>
        <v>#REF!</v>
      </c>
    </row>
    <row r="65" spans="2:207" s="27" customFormat="1" ht="14.25" hidden="1" outlineLevel="2" x14ac:dyDescent="0.25">
      <c r="B65" s="26">
        <f t="shared" si="5"/>
        <v>20</v>
      </c>
      <c r="C65" s="55">
        <f t="shared" si="0"/>
        <v>216.3</v>
      </c>
      <c r="D65" s="82"/>
      <c r="E65" s="55"/>
      <c r="F65" s="55"/>
      <c r="G65" s="83">
        <v>216.3</v>
      </c>
      <c r="H65" s="41" t="s">
        <v>65</v>
      </c>
      <c r="I65" s="100">
        <f>IF(AND(MASTER_DATA_NORMALIZED!I65=0,I$22=$L$22),VLOOKUP(MASTER_DATA_PROCESSED!$C65,Backend!$Q$9:$T$52,3,FALSE),MASTER_DATA_NORMALIZED!I65)</f>
        <v>0</v>
      </c>
      <c r="J65" s="100">
        <f>IF(AND(MASTER_DATA_NORMALIZED!J65=0,J$22=$L$22),VLOOKUP(MASTER_DATA_PROCESSED!$C65,Backend!$Q$9:$T$52,3,FALSE),MASTER_DATA_NORMALIZED!J65)</f>
        <v>0</v>
      </c>
      <c r="K65" s="100">
        <f>IF(AND(MASTER_DATA_NORMALIZED!K65=0,K$22=$L$22),VLOOKUP(MASTER_DATA_PROCESSED!$C65,Backend!$Q$9:$T$52,3,FALSE),MASTER_DATA_NORMALIZED!K65)</f>
        <v>0</v>
      </c>
      <c r="L65" s="100" t="e">
        <f>IF(AND(MASTER_DATA_NORMALIZED!L65=0,L$22=$L$22),VLOOKUP(MASTER_DATA_PROCESSED!$C65,Backend!$Q$9:$T$52,3,FALSE),MASTER_DATA_NORMALIZED!L65)</f>
        <v>#N/A</v>
      </c>
      <c r="M65" s="100">
        <f>IF(AND(MASTER_DATA_NORMALIZED!M65=0,M$22=$L$22),VLOOKUP(MASTER_DATA_PROCESSED!$C65,Backend!$Q$9:$T$52,3,FALSE),MASTER_DATA_NORMALIZED!M65)</f>
        <v>0</v>
      </c>
      <c r="N65" s="100">
        <f>IF(AND(MASTER_DATA_NORMALIZED!N65=0,N$22=$L$22),VLOOKUP(MASTER_DATA_PROCESSED!$C65,Backend!$Q$9:$T$52,3,FALSE),MASTER_DATA_NORMALIZED!N65)</f>
        <v>0</v>
      </c>
      <c r="O65" s="100">
        <f>IF(AND(MASTER_DATA_NORMALIZED!O65=0,O$22=$L$22),VLOOKUP(MASTER_DATA_PROCESSED!$C65,Backend!$Q$9:$T$52,3,FALSE),MASTER_DATA_NORMALIZED!O65)</f>
        <v>0</v>
      </c>
      <c r="P65" s="100" t="e">
        <f>IF(AND(MASTER_DATA_NORMALIZED!P65=0,P$22=$L$22),VLOOKUP(MASTER_DATA_PROCESSED!$C65,Backend!$Q$9:$T$52,3,FALSE),MASTER_DATA_NORMALIZED!P65)</f>
        <v>#N/A</v>
      </c>
      <c r="Q65" s="100">
        <f>IF(AND(MASTER_DATA_NORMALIZED!Q65=0,Q$22=$L$22),VLOOKUP(MASTER_DATA_PROCESSED!$C65,Backend!$Q$9:$T$52,3,FALSE),MASTER_DATA_NORMALIZED!Q65)</f>
        <v>0</v>
      </c>
      <c r="R65" s="100">
        <f>IF(AND(MASTER_DATA_NORMALIZED!R65=0,R$22=$L$22),VLOOKUP(MASTER_DATA_PROCESSED!$C65,Backend!$Q$9:$T$52,3,FALSE),MASTER_DATA_NORMALIZED!R65)</f>
        <v>0</v>
      </c>
      <c r="S65" s="100">
        <f>IF(AND(MASTER_DATA_NORMALIZED!S65=0,S$22=$L$22),VLOOKUP(MASTER_DATA_PROCESSED!$C65,Backend!$Q$9:$T$52,3,FALSE),MASTER_DATA_NORMALIZED!S65)</f>
        <v>0</v>
      </c>
      <c r="T65" s="100" t="e">
        <f>IF(AND(MASTER_DATA_NORMALIZED!T65=0,T$22=$L$22),VLOOKUP(MASTER_DATA_PROCESSED!$C65,Backend!$Q$9:$T$52,3,FALSE),MASTER_DATA_NORMALIZED!T65)</f>
        <v>#N/A</v>
      </c>
      <c r="U65" s="100">
        <f>IF(AND(MASTER_DATA_NORMALIZED!U65=0,U$22=$L$22),VLOOKUP(MASTER_DATA_PROCESSED!$C65,Backend!$Q$9:$T$52,3,FALSE),MASTER_DATA_NORMALIZED!U65)</f>
        <v>0</v>
      </c>
      <c r="V65" s="100">
        <f>IF(AND(MASTER_DATA_NORMALIZED!V65=0,V$22=$L$22),VLOOKUP(MASTER_DATA_PROCESSED!$C65,Backend!$Q$9:$T$52,3,FALSE),MASTER_DATA_NORMALIZED!V65)</f>
        <v>0</v>
      </c>
      <c r="W65" s="100">
        <f>IF(AND(MASTER_DATA_NORMALIZED!W65=0,W$22=$L$22),VLOOKUP(MASTER_DATA_PROCESSED!$C65,Backend!$Q$9:$T$52,3,FALSE),MASTER_DATA_NORMALIZED!W65)</f>
        <v>0</v>
      </c>
      <c r="X65" s="100" t="e">
        <f>IF(AND(MASTER_DATA_NORMALIZED!X65=0,X$22=$L$22),VLOOKUP(MASTER_DATA_PROCESSED!$C65,Backend!$Q$9:$T$52,3,FALSE),MASTER_DATA_NORMALIZED!X65)</f>
        <v>#N/A</v>
      </c>
      <c r="Y65" s="100">
        <f>IF(AND(MASTER_DATA_NORMALIZED!Y65=0,Y$22=$L$22),VLOOKUP(MASTER_DATA_PROCESSED!$C65,Backend!$Q$9:$T$52,3,FALSE),MASTER_DATA_NORMALIZED!Y65)</f>
        <v>0</v>
      </c>
      <c r="Z65" s="100">
        <f>IF(AND(MASTER_DATA_NORMALIZED!Z65=0,Z$22=$L$22),VLOOKUP(MASTER_DATA_PROCESSED!$C65,Backend!$Q$9:$T$52,3,FALSE),MASTER_DATA_NORMALIZED!Z65)</f>
        <v>0</v>
      </c>
      <c r="AA65" s="100">
        <f>IF(AND(MASTER_DATA_NORMALIZED!AA65=0,AA$22=$L$22),VLOOKUP(MASTER_DATA_PROCESSED!$C65,Backend!$Q$9:$T$52,3,FALSE),MASTER_DATA_NORMALIZED!AA65)</f>
        <v>0</v>
      </c>
      <c r="AB65" s="100" t="e">
        <f>IF(AND(MASTER_DATA_NORMALIZED!AB65=0,AB$22=$L$22),VLOOKUP(MASTER_DATA_PROCESSED!$C65,Backend!$Q$9:$T$52,3,FALSE),MASTER_DATA_NORMALIZED!AB65)</f>
        <v>#N/A</v>
      </c>
      <c r="AC65" s="100">
        <f>IF(AND(MASTER_DATA_NORMALIZED!AC65=0,AC$22=$L$22),VLOOKUP(MASTER_DATA_PROCESSED!$C65,Backend!$Q$9:$T$52,3,FALSE),MASTER_DATA_NORMALIZED!AC65)</f>
        <v>0</v>
      </c>
      <c r="AD65" s="100">
        <f>IF(AND(MASTER_DATA_NORMALIZED!AD65=0,AD$22=$L$22),VLOOKUP(MASTER_DATA_PROCESSED!$C65,Backend!$Q$9:$T$52,3,FALSE),MASTER_DATA_NORMALIZED!AD65)</f>
        <v>0</v>
      </c>
      <c r="AE65" s="100">
        <f>IF(AND(MASTER_DATA_NORMALIZED!AE65=0,AE$22=$L$22),VLOOKUP(MASTER_DATA_PROCESSED!$C65,Backend!$Q$9:$T$52,3,FALSE),MASTER_DATA_NORMALIZED!AE65)</f>
        <v>0</v>
      </c>
      <c r="AF65" s="100" t="e">
        <f>IF(AND(MASTER_DATA_NORMALIZED!AF65=0,AF$22=$L$22),VLOOKUP(MASTER_DATA_PROCESSED!$C65,Backend!$Q$9:$T$52,3,FALSE),MASTER_DATA_NORMALIZED!AF65)</f>
        <v>#N/A</v>
      </c>
      <c r="AG65" s="100">
        <f>IF(AND(MASTER_DATA_NORMALIZED!AG65=0,AG$22=$L$22),VLOOKUP(MASTER_DATA_PROCESSED!$C65,Backend!$Q$9:$T$52,3,FALSE),MASTER_DATA_NORMALIZED!AG65)</f>
        <v>0</v>
      </c>
      <c r="AH65" s="100">
        <f>IF(AND(MASTER_DATA_NORMALIZED!AH65=0,AH$22=$L$22),VLOOKUP(MASTER_DATA_PROCESSED!$C65,Backend!$Q$9:$T$52,3,FALSE),MASTER_DATA_NORMALIZED!AH65)</f>
        <v>0</v>
      </c>
      <c r="AI65" s="100">
        <f>IF(AND(MASTER_DATA_NORMALIZED!AI65=0,AI$22=$L$22),VLOOKUP(MASTER_DATA_PROCESSED!$C65,Backend!$Q$9:$T$52,3,FALSE),MASTER_DATA_NORMALIZED!AI65)</f>
        <v>0</v>
      </c>
      <c r="AJ65" s="100" t="e">
        <f>IF(AND(MASTER_DATA_NORMALIZED!AJ65=0,AJ$22=$L$22),VLOOKUP(MASTER_DATA_PROCESSED!$C65,Backend!$Q$9:$T$52,3,FALSE),MASTER_DATA_NORMALIZED!AJ65)</f>
        <v>#N/A</v>
      </c>
      <c r="AK65" s="100">
        <f>IF(AND(MASTER_DATA_NORMALIZED!AK65=0,AK$22=$L$22),VLOOKUP(MASTER_DATA_PROCESSED!$C65,Backend!$Q$9:$T$52,3,FALSE),MASTER_DATA_NORMALIZED!AK65)</f>
        <v>0</v>
      </c>
      <c r="AL65" s="100">
        <f>IF(AND(MASTER_DATA_NORMALIZED!AL65=0,AL$22=$L$22),VLOOKUP(MASTER_DATA_PROCESSED!$C65,Backend!$Q$9:$T$52,3,FALSE),MASTER_DATA_NORMALIZED!AL65)</f>
        <v>0</v>
      </c>
      <c r="AM65" s="100">
        <f>IF(AND(MASTER_DATA_NORMALIZED!AM65=0,AM$22=$L$22),VLOOKUP(MASTER_DATA_PROCESSED!$C65,Backend!$Q$9:$T$52,3,FALSE),MASTER_DATA_NORMALIZED!AM65)</f>
        <v>0</v>
      </c>
      <c r="AN65" s="100" t="e">
        <f>IF(AND(MASTER_DATA_NORMALIZED!AN65=0,AN$22=$L$22),VLOOKUP(MASTER_DATA_PROCESSED!$C65,Backend!$Q$9:$T$52,3,FALSE),MASTER_DATA_NORMALIZED!AN65)</f>
        <v>#N/A</v>
      </c>
      <c r="AO65" s="100">
        <f>IF(AND(MASTER_DATA_NORMALIZED!AO65=0,AO$22=$L$22),VLOOKUP(MASTER_DATA_PROCESSED!$C65,Backend!$Q$9:$T$52,3,FALSE),MASTER_DATA_NORMALIZED!AO65)</f>
        <v>0</v>
      </c>
      <c r="AP65" s="100">
        <f>IF(AND(MASTER_DATA_NORMALIZED!AP65=0,AP$22=$L$22),VLOOKUP(MASTER_DATA_PROCESSED!$C65,Backend!$Q$9:$T$52,3,FALSE),MASTER_DATA_NORMALIZED!AP65)</f>
        <v>0</v>
      </c>
      <c r="AQ65" s="100">
        <f>IF(AND(MASTER_DATA_NORMALIZED!AQ65=0,AQ$22=$L$22),VLOOKUP(MASTER_DATA_PROCESSED!$C65,Backend!$Q$9:$T$52,3,FALSE),MASTER_DATA_NORMALIZED!AQ65)</f>
        <v>0</v>
      </c>
      <c r="AR65" s="100" t="e">
        <f>IF(AND(MASTER_DATA_NORMALIZED!AR65=0,AR$22=$L$22),VLOOKUP(MASTER_DATA_PROCESSED!$C65,Backend!$Q$9:$T$52,3,FALSE),MASTER_DATA_NORMALIZED!AR65)</f>
        <v>#N/A</v>
      </c>
      <c r="AS65" s="100">
        <f>IF(AND(MASTER_DATA_NORMALIZED!AS65=0,AS$22=$L$22),VLOOKUP(MASTER_DATA_PROCESSED!$C65,Backend!$Q$9:$T$52,3,FALSE),MASTER_DATA_NORMALIZED!AS65)</f>
        <v>0</v>
      </c>
      <c r="AT65" s="100">
        <f>IF(AND(MASTER_DATA_NORMALIZED!AT65=0,AT$22=$L$22),VLOOKUP(MASTER_DATA_PROCESSED!$C65,Backend!$Q$9:$T$52,3,FALSE),MASTER_DATA_NORMALIZED!AT65)</f>
        <v>0</v>
      </c>
      <c r="AU65" s="100">
        <f>IF(AND(MASTER_DATA_NORMALIZED!AU65=0,AU$22=$L$22),VLOOKUP(MASTER_DATA_PROCESSED!$C65,Backend!$Q$9:$T$52,3,FALSE),MASTER_DATA_NORMALIZED!AU65)</f>
        <v>0</v>
      </c>
      <c r="AV65" s="100" t="e">
        <f>IF(AND(MASTER_DATA_NORMALIZED!AV65=0,AV$22=$L$22),VLOOKUP(MASTER_DATA_PROCESSED!$C65,Backend!$Q$9:$T$52,3,FALSE),MASTER_DATA_NORMALIZED!AV65)</f>
        <v>#N/A</v>
      </c>
      <c r="AW65" s="100">
        <f>IF(AND(MASTER_DATA_NORMALIZED!AW65=0,AW$22=$L$22),VLOOKUP(MASTER_DATA_PROCESSED!$C65,Backend!$Q$9:$T$52,3,FALSE),MASTER_DATA_NORMALIZED!AW65)</f>
        <v>0</v>
      </c>
      <c r="AX65" s="100">
        <f>IF(AND(MASTER_DATA_NORMALIZED!AX65=0,AX$22=$L$22),VLOOKUP(MASTER_DATA_PROCESSED!$C65,Backend!$Q$9:$T$52,3,FALSE),MASTER_DATA_NORMALIZED!AX65)</f>
        <v>0</v>
      </c>
      <c r="AY65" s="100">
        <f>IF(AND(MASTER_DATA_NORMALIZED!AY65=0,AY$22=$L$22),VLOOKUP(MASTER_DATA_PROCESSED!$C65,Backend!$Q$9:$T$52,3,FALSE),MASTER_DATA_NORMALIZED!AY65)</f>
        <v>0</v>
      </c>
      <c r="AZ65" s="100" t="e">
        <f>IF(AND(MASTER_DATA_NORMALIZED!AZ65=0,AZ$22=$L$22),VLOOKUP(MASTER_DATA_PROCESSED!$C65,Backend!$Q$9:$T$52,3,FALSE),MASTER_DATA_NORMALIZED!AZ65)</f>
        <v>#N/A</v>
      </c>
      <c r="BA65" s="100">
        <f>IF(AND(MASTER_DATA_NORMALIZED!BA65=0,BA$22=$L$22),VLOOKUP(MASTER_DATA_PROCESSED!$C65,Backend!$Q$9:$T$52,3,FALSE),MASTER_DATA_NORMALIZED!BA65)</f>
        <v>0</v>
      </c>
      <c r="BB65" s="100">
        <f>IF(AND(MASTER_DATA_NORMALIZED!BB65=0,BB$22=$L$22),VLOOKUP(MASTER_DATA_PROCESSED!$C65,Backend!$Q$9:$T$52,3,FALSE),MASTER_DATA_NORMALIZED!BB65)</f>
        <v>0</v>
      </c>
      <c r="BC65" s="100">
        <f>IF(AND(MASTER_DATA_NORMALIZED!BC65=0,BC$22=$L$22),VLOOKUP(MASTER_DATA_PROCESSED!$C65,Backend!$Q$9:$T$52,3,FALSE),MASTER_DATA_NORMALIZED!BC65)</f>
        <v>0</v>
      </c>
      <c r="BD65" s="100" t="e">
        <f>IF(AND(MASTER_DATA_NORMALIZED!BD65=0,BD$22=$L$22),VLOOKUP(MASTER_DATA_PROCESSED!$C65,Backend!$Q$9:$T$52,3,FALSE),MASTER_DATA_NORMALIZED!BD65)</f>
        <v>#N/A</v>
      </c>
      <c r="BE65" s="100">
        <f>IF(AND(MASTER_DATA_NORMALIZED!BE65=0,BE$22=$L$22),VLOOKUP(MASTER_DATA_PROCESSED!$C65,Backend!$Q$9:$T$52,3,FALSE),MASTER_DATA_NORMALIZED!BE65)</f>
        <v>0</v>
      </c>
      <c r="BF65" s="100">
        <f>IF(AND(MASTER_DATA_NORMALIZED!BF65=0,BF$22=$L$22),VLOOKUP(MASTER_DATA_PROCESSED!$C65,Backend!$Q$9:$T$52,3,FALSE),MASTER_DATA_NORMALIZED!BF65)</f>
        <v>0</v>
      </c>
      <c r="BG65" s="100">
        <f>IF(AND(MASTER_DATA_NORMALIZED!BG65=0,BG$22=$L$22),VLOOKUP(MASTER_DATA_PROCESSED!$C65,Backend!$Q$9:$T$52,3,FALSE),MASTER_DATA_NORMALIZED!BG65)</f>
        <v>0</v>
      </c>
      <c r="BH65" s="100" t="e">
        <f>IF(AND(MASTER_DATA_NORMALIZED!BH65=0,BH$22=$L$22),VLOOKUP(MASTER_DATA_PROCESSED!$C65,Backend!$Q$9:$T$52,3,FALSE),MASTER_DATA_NORMALIZED!BH65)</f>
        <v>#N/A</v>
      </c>
      <c r="BI65" s="100">
        <f>IF(AND(MASTER_DATA_NORMALIZED!BI65=0,BI$22=$L$22),VLOOKUP(MASTER_DATA_PROCESSED!$C65,Backend!$Q$9:$T$52,3,FALSE),MASTER_DATA_NORMALIZED!BI65)</f>
        <v>0</v>
      </c>
      <c r="BJ65" s="100">
        <f>IF(AND(MASTER_DATA_NORMALIZED!BJ65=0,BJ$22=$L$22),VLOOKUP(MASTER_DATA_PROCESSED!$C65,Backend!$Q$9:$T$52,3,FALSE),MASTER_DATA_NORMALIZED!BJ65)</f>
        <v>0</v>
      </c>
      <c r="BK65" s="100">
        <f>IF(AND(MASTER_DATA_NORMALIZED!BK65=0,BK$22=$L$22),VLOOKUP(MASTER_DATA_PROCESSED!$C65,Backend!$Q$9:$T$52,3,FALSE),MASTER_DATA_NORMALIZED!BK65)</f>
        <v>0</v>
      </c>
      <c r="BL65" s="100" t="e">
        <f>IF(AND(MASTER_DATA_NORMALIZED!BL65=0,BL$22=$L$22),VLOOKUP(MASTER_DATA_PROCESSED!$C65,Backend!$Q$9:$T$52,3,FALSE),MASTER_DATA_NORMALIZED!BL65)</f>
        <v>#N/A</v>
      </c>
      <c r="BM65" s="100">
        <f>IF(AND(MASTER_DATA_NORMALIZED!BM65=0,BM$22=$L$22),VLOOKUP(MASTER_DATA_PROCESSED!$C65,Backend!$Q$9:$T$52,3,FALSE),MASTER_DATA_NORMALIZED!BM65)</f>
        <v>0</v>
      </c>
      <c r="BN65" s="100">
        <f>IF(AND(MASTER_DATA_NORMALIZED!BN65=0,BN$22=$L$22),VLOOKUP(MASTER_DATA_PROCESSED!$C65,Backend!$Q$9:$T$52,3,FALSE),MASTER_DATA_NORMALIZED!BN65)</f>
        <v>0</v>
      </c>
      <c r="BO65" s="100">
        <f>IF(AND(MASTER_DATA_NORMALIZED!BO65=0,BO$22=$L$22),VLOOKUP(MASTER_DATA_PROCESSED!$C65,Backend!$Q$9:$T$52,3,FALSE),MASTER_DATA_NORMALIZED!BO65)</f>
        <v>0</v>
      </c>
      <c r="BP65" s="100" t="e">
        <f>IF(AND(MASTER_DATA_NORMALIZED!BP65=0,BP$22=$L$22),VLOOKUP(MASTER_DATA_PROCESSED!$C65,Backend!$Q$9:$T$52,3,FALSE),MASTER_DATA_NORMALIZED!BP65)</f>
        <v>#N/A</v>
      </c>
      <c r="BQ65" s="100">
        <f>IF(AND(MASTER_DATA_NORMALIZED!BQ65=0,BQ$22=$L$22),VLOOKUP(MASTER_DATA_PROCESSED!$C65,Backend!$Q$9:$T$52,3,FALSE),MASTER_DATA_NORMALIZED!BQ65)</f>
        <v>0</v>
      </c>
      <c r="BR65" s="100">
        <f>IF(AND(MASTER_DATA_NORMALIZED!BR65=0,BR$22=$L$22),VLOOKUP(MASTER_DATA_PROCESSED!$C65,Backend!$Q$9:$T$52,3,FALSE),MASTER_DATA_NORMALIZED!BR65)</f>
        <v>0</v>
      </c>
      <c r="BS65" s="100">
        <f>IF(AND(MASTER_DATA_NORMALIZED!BS65=0,BS$22=$L$22),VLOOKUP(MASTER_DATA_PROCESSED!$C65,Backend!$Q$9:$T$52,3,FALSE),MASTER_DATA_NORMALIZED!BS65)</f>
        <v>0</v>
      </c>
      <c r="BT65" s="100" t="e">
        <f>IF(AND(MASTER_DATA_NORMALIZED!BT65=0,BT$22=$L$22),VLOOKUP(MASTER_DATA_PROCESSED!$C65,Backend!$Q$9:$T$52,3,FALSE),MASTER_DATA_NORMALIZED!BT65)</f>
        <v>#N/A</v>
      </c>
      <c r="BU65" s="100">
        <f>IF(AND(MASTER_DATA_NORMALIZED!BU65=0,BU$22=$L$22),VLOOKUP(MASTER_DATA_PROCESSED!$C65,Backend!$Q$9:$T$52,3,FALSE),MASTER_DATA_NORMALIZED!BU65)</f>
        <v>0</v>
      </c>
      <c r="BV65" s="100">
        <f>IF(AND(MASTER_DATA_NORMALIZED!BV65=0,BV$22=$L$22),VLOOKUP(MASTER_DATA_PROCESSED!$C65,Backend!$Q$9:$T$52,3,FALSE),MASTER_DATA_NORMALIZED!BV65)</f>
        <v>0</v>
      </c>
      <c r="BW65" s="100">
        <f>IF(AND(MASTER_DATA_NORMALIZED!BW65=0,BW$22=$L$22),VLOOKUP(MASTER_DATA_PROCESSED!$C65,Backend!$Q$9:$T$52,3,FALSE),MASTER_DATA_NORMALIZED!BW65)</f>
        <v>0</v>
      </c>
      <c r="BX65" s="100" t="e">
        <f>IF(AND(MASTER_DATA_NORMALIZED!BX65=0,BX$22=$L$22),VLOOKUP(MASTER_DATA_PROCESSED!$C65,Backend!$Q$9:$T$52,3,FALSE),MASTER_DATA_NORMALIZED!BX65)</f>
        <v>#N/A</v>
      </c>
      <c r="BY65" s="100">
        <f>IF(AND(MASTER_DATA_NORMALIZED!BY65=0,BY$22=$L$22),VLOOKUP(MASTER_DATA_PROCESSED!$C65,Backend!$Q$9:$T$52,3,FALSE),MASTER_DATA_NORMALIZED!BY65)</f>
        <v>0</v>
      </c>
      <c r="BZ65" s="100">
        <f>IF(AND(MASTER_DATA_NORMALIZED!BZ65=0,BZ$22=$L$22),VLOOKUP(MASTER_DATA_PROCESSED!$C65,Backend!$Q$9:$T$52,3,FALSE),MASTER_DATA_NORMALIZED!BZ65)</f>
        <v>0</v>
      </c>
      <c r="CA65" s="100">
        <f>IF(AND(MASTER_DATA_NORMALIZED!CA65=0,CA$22=$L$22),VLOOKUP(MASTER_DATA_PROCESSED!$C65,Backend!$Q$9:$T$52,3,FALSE),MASTER_DATA_NORMALIZED!CA65)</f>
        <v>0</v>
      </c>
      <c r="CB65" s="100" t="e">
        <f>IF(AND(MASTER_DATA_NORMALIZED!CB65=0,CB$22=$L$22),VLOOKUP(MASTER_DATA_PROCESSED!$C65,Backend!$Q$9:$T$52,3,FALSE),MASTER_DATA_NORMALIZED!CB65)</f>
        <v>#N/A</v>
      </c>
      <c r="CC65" s="100">
        <f>IF(AND(MASTER_DATA_NORMALIZED!CC65=0,CC$22=$L$22),VLOOKUP(MASTER_DATA_PROCESSED!$C65,Backend!$Q$9:$T$52,3,FALSE),MASTER_DATA_NORMALIZED!CC65)</f>
        <v>0</v>
      </c>
      <c r="CD65" s="100">
        <f>IF(AND(MASTER_DATA_NORMALIZED!CD65=0,CD$22=$L$22),VLOOKUP(MASTER_DATA_PROCESSED!$C65,Backend!$Q$9:$T$52,3,FALSE),MASTER_DATA_NORMALIZED!CD65)</f>
        <v>0</v>
      </c>
      <c r="CE65" s="100">
        <f>IF(AND(MASTER_DATA_NORMALIZED!CE65=0,CE$22=$L$22),VLOOKUP(MASTER_DATA_PROCESSED!$C65,Backend!$Q$9:$T$52,3,FALSE),MASTER_DATA_NORMALIZED!CE65)</f>
        <v>0</v>
      </c>
      <c r="CF65" s="100" t="e">
        <f>IF(AND(MASTER_DATA_NORMALIZED!CF65=0,CF$22=$L$22),VLOOKUP(MASTER_DATA_PROCESSED!$C65,Backend!$Q$9:$T$52,3,FALSE),MASTER_DATA_NORMALIZED!CF65)</f>
        <v>#N/A</v>
      </c>
      <c r="CG65" s="100">
        <f>IF(AND(MASTER_DATA_NORMALIZED!CG65=0,CG$22=$L$22),VLOOKUP(MASTER_DATA_PROCESSED!$C65,Backend!$Q$9:$T$52,3,FALSE),MASTER_DATA_NORMALIZED!CG65)</f>
        <v>0</v>
      </c>
      <c r="CH65" s="100">
        <f>IF(AND(MASTER_DATA_NORMALIZED!CH65=0,CH$22=$L$22),VLOOKUP(MASTER_DATA_PROCESSED!$C65,Backend!$Q$9:$T$52,3,FALSE),MASTER_DATA_NORMALIZED!CH65)</f>
        <v>0</v>
      </c>
      <c r="CI65" s="100">
        <f>IF(AND(MASTER_DATA_NORMALIZED!CI65=0,CI$22=$L$22),VLOOKUP(MASTER_DATA_PROCESSED!$C65,Backend!$Q$9:$T$52,3,FALSE),MASTER_DATA_NORMALIZED!CI65)</f>
        <v>0</v>
      </c>
      <c r="CJ65" s="100" t="e">
        <f>IF(AND(MASTER_DATA_NORMALIZED!CJ65=0,CJ$22=$L$22),VLOOKUP(MASTER_DATA_PROCESSED!$C65,Backend!$Q$9:$T$52,3,FALSE),MASTER_DATA_NORMALIZED!CJ65)</f>
        <v>#N/A</v>
      </c>
      <c r="CK65" s="100">
        <f>IF(AND(MASTER_DATA_NORMALIZED!CK65=0,CK$22=$L$22),VLOOKUP(MASTER_DATA_PROCESSED!$C65,Backend!$Q$9:$T$52,3,FALSE),MASTER_DATA_NORMALIZED!CK65)</f>
        <v>0</v>
      </c>
      <c r="CL65" s="100">
        <f>IF(AND(MASTER_DATA_NORMALIZED!CL65=0,CL$22=$L$22),VLOOKUP(MASTER_DATA_PROCESSED!$C65,Backend!$Q$9:$T$52,3,FALSE),MASTER_DATA_NORMALIZED!CL65)</f>
        <v>0</v>
      </c>
      <c r="CM65" s="100">
        <f>IF(AND(MASTER_DATA_NORMALIZED!CM65=0,CM$22=$L$22),VLOOKUP(MASTER_DATA_PROCESSED!$C65,Backend!$Q$9:$T$52,3,FALSE),MASTER_DATA_NORMALIZED!CM65)</f>
        <v>0</v>
      </c>
      <c r="CN65" s="100" t="e">
        <f>IF(AND(MASTER_DATA_NORMALIZED!CN65=0,CN$22=$L$22),VLOOKUP(MASTER_DATA_PROCESSED!$C65,Backend!$Q$9:$T$52,3,FALSE),MASTER_DATA_NORMALIZED!CN65)</f>
        <v>#N/A</v>
      </c>
      <c r="CO65" s="100">
        <f>IF(AND(MASTER_DATA_NORMALIZED!CO65=0,CO$22=$L$22),VLOOKUP(MASTER_DATA_PROCESSED!$C65,Backend!$Q$9:$T$52,3,FALSE),MASTER_DATA_NORMALIZED!CO65)</f>
        <v>0</v>
      </c>
      <c r="CP65" s="100">
        <f>IF(AND(MASTER_DATA_NORMALIZED!CP65=0,CP$22=$L$22),VLOOKUP(MASTER_DATA_PROCESSED!$C65,Backend!$Q$9:$T$52,3,FALSE),MASTER_DATA_NORMALIZED!CP65)</f>
        <v>0</v>
      </c>
      <c r="CQ65" s="100">
        <f>IF(AND(MASTER_DATA_NORMALIZED!CQ65=0,CQ$22=$L$22),VLOOKUP(MASTER_DATA_PROCESSED!$C65,Backend!$Q$9:$T$52,3,FALSE),MASTER_DATA_NORMALIZED!CQ65)</f>
        <v>0</v>
      </c>
      <c r="CR65" s="100" t="e">
        <f>IF(AND(MASTER_DATA_NORMALIZED!CR65=0,CR$22=$L$22),VLOOKUP(MASTER_DATA_PROCESSED!$C65,Backend!$Q$9:$T$52,3,FALSE),MASTER_DATA_NORMALIZED!CR65)</f>
        <v>#N/A</v>
      </c>
      <c r="CS65" s="100">
        <f>IF(AND(MASTER_DATA_NORMALIZED!CS65=0,CS$22=$L$22),VLOOKUP(MASTER_DATA_PROCESSED!$C65,Backend!$Q$9:$T$52,3,FALSE),MASTER_DATA_NORMALIZED!CS65)</f>
        <v>0</v>
      </c>
      <c r="CT65" s="100">
        <f>IF(AND(MASTER_DATA_NORMALIZED!CT65=0,CT$22=$L$22),VLOOKUP(MASTER_DATA_PROCESSED!$C65,Backend!$Q$9:$T$52,3,FALSE),MASTER_DATA_NORMALIZED!CT65)</f>
        <v>0</v>
      </c>
      <c r="CU65" s="100">
        <f>IF(AND(MASTER_DATA_NORMALIZED!CU65=0,CU$22=$L$22),VLOOKUP(MASTER_DATA_PROCESSED!$C65,Backend!$Q$9:$T$52,3,FALSE),MASTER_DATA_NORMALIZED!CU65)</f>
        <v>0</v>
      </c>
      <c r="CV65" s="100" t="e">
        <f>IF(AND(MASTER_DATA_NORMALIZED!CV65=0,CV$22=$L$22),VLOOKUP(MASTER_DATA_PROCESSED!$C65,Backend!$Q$9:$T$52,3,FALSE),MASTER_DATA_NORMALIZED!CV65)</f>
        <v>#N/A</v>
      </c>
      <c r="CW65" s="100">
        <f>IF(AND(MASTER_DATA_NORMALIZED!CW65=0,CW$22=$L$22),VLOOKUP(MASTER_DATA_PROCESSED!$C65,Backend!$Q$9:$T$52,3,FALSE),MASTER_DATA_NORMALIZED!CW65)</f>
        <v>0</v>
      </c>
      <c r="CX65" s="100">
        <f>IF(AND(MASTER_DATA_NORMALIZED!CX65=0,CX$22=$L$22),VLOOKUP(MASTER_DATA_PROCESSED!$C65,Backend!$Q$9:$T$52,3,FALSE),MASTER_DATA_NORMALIZED!CX65)</f>
        <v>0</v>
      </c>
      <c r="CY65" s="100">
        <f>IF(AND(MASTER_DATA_NORMALIZED!CY65=0,CY$22=$L$22),VLOOKUP(MASTER_DATA_PROCESSED!$C65,Backend!$Q$9:$T$52,3,FALSE),MASTER_DATA_NORMALIZED!CY65)</f>
        <v>0</v>
      </c>
      <c r="CZ65" s="100" t="e">
        <f>IF(AND(MASTER_DATA_NORMALIZED!CZ65=0,CZ$22=$L$22),VLOOKUP(MASTER_DATA_PROCESSED!$C65,Backend!$Q$9:$T$52,3,FALSE),MASTER_DATA_NORMALIZED!CZ65)</f>
        <v>#N/A</v>
      </c>
      <c r="DA65" s="100" t="e">
        <f>IF(AND(MASTER_DATA_NORMALIZED!DA65=0,DA$22=$L$22),VLOOKUP(MASTER_DATA_PROCESSED!$C65,Backend!$Q$9:$T$52,3,FALSE),MASTER_DATA_NORMALIZED!DA65)</f>
        <v>#DIV/0!</v>
      </c>
      <c r="DB65" s="100" t="e">
        <f>IF(AND(MASTER_DATA_NORMALIZED!DB65=0,DB$22=$L$22),VLOOKUP(MASTER_DATA_PROCESSED!$C65,Backend!$Q$9:$T$52,3,FALSE),MASTER_DATA_NORMALIZED!DB65)</f>
        <v>#DIV/0!</v>
      </c>
      <c r="DC65" s="100" t="e">
        <f>IF(AND(MASTER_DATA_NORMALIZED!DC65=0,DC$22=$L$22),VLOOKUP(MASTER_DATA_PROCESSED!$C65,Backend!$Q$9:$T$52,3,FALSE),MASTER_DATA_NORMALIZED!DC65)</f>
        <v>#DIV/0!</v>
      </c>
      <c r="DD65" s="100" t="e">
        <f>IF(AND(MASTER_DATA_NORMALIZED!DD65=0,DD$22=$L$22),VLOOKUP(MASTER_DATA_PROCESSED!$C65,Backend!$Q$9:$T$52,3,FALSE),MASTER_DATA_NORMALIZED!DD65)</f>
        <v>#N/A</v>
      </c>
      <c r="DE65" s="100">
        <f>IF(AND(MASTER_DATA_NORMALIZED!DE65=0,DE$22=$L$22),VLOOKUP(MASTER_DATA_PROCESSED!$C65,Backend!$Q$9:$T$52,3,FALSE),MASTER_DATA_NORMALIZED!DE65)</f>
        <v>0</v>
      </c>
      <c r="DF65" s="100">
        <f>IF(AND(MASTER_DATA_NORMALIZED!DF65=0,DF$22=$L$22),VLOOKUP(MASTER_DATA_PROCESSED!$C65,Backend!$Q$9:$T$52,3,FALSE),MASTER_DATA_NORMALIZED!DF65)</f>
        <v>0</v>
      </c>
      <c r="DG65" s="100">
        <f>IF(AND(MASTER_DATA_NORMALIZED!DG65=0,DG$22=$L$22),VLOOKUP(MASTER_DATA_PROCESSED!$C65,Backend!$Q$9:$T$52,3,FALSE),MASTER_DATA_NORMALIZED!DG65)</f>
        <v>0</v>
      </c>
      <c r="DH65" s="100" t="e">
        <f>IF(AND(MASTER_DATA_NORMALIZED!DH65=0,DH$22=$L$22),VLOOKUP(MASTER_DATA_PROCESSED!$C65,Backend!$Q$9:$T$52,3,FALSE),MASTER_DATA_NORMALIZED!DH65)</f>
        <v>#N/A</v>
      </c>
      <c r="DI65" s="100">
        <f>IF(AND(MASTER_DATA_NORMALIZED!DI65=0,DI$22=$L$22),VLOOKUP(MASTER_DATA_PROCESSED!$C65,Backend!$Q$9:$T$52,3,FALSE),MASTER_DATA_NORMALIZED!DI65)</f>
        <v>0</v>
      </c>
      <c r="DJ65" s="100">
        <f>IF(AND(MASTER_DATA_NORMALIZED!DJ65=0,DJ$22=$L$22),VLOOKUP(MASTER_DATA_PROCESSED!$C65,Backend!$Q$9:$T$52,3,FALSE),MASTER_DATA_NORMALIZED!DJ65)</f>
        <v>0</v>
      </c>
      <c r="DK65" s="100">
        <f>IF(AND(MASTER_DATA_NORMALIZED!DK65=0,DK$22=$L$22),VLOOKUP(MASTER_DATA_PROCESSED!$C65,Backend!$Q$9:$T$52,3,FALSE),MASTER_DATA_NORMALIZED!DK65)</f>
        <v>0</v>
      </c>
      <c r="DL65" s="100" t="e">
        <f>IF(AND(MASTER_DATA_NORMALIZED!DL65=0,DL$22=$L$22),VLOOKUP(MASTER_DATA_PROCESSED!$C65,Backend!$Q$9:$T$52,3,FALSE),MASTER_DATA_NORMALIZED!DL65)</f>
        <v>#N/A</v>
      </c>
      <c r="DM65" s="100">
        <f>IF(AND(MASTER_DATA_NORMALIZED!DM65=0,DM$22=$L$22),VLOOKUP(MASTER_DATA_PROCESSED!$C65,Backend!$Q$9:$T$52,3,FALSE),MASTER_DATA_NORMALIZED!DM65)</f>
        <v>0</v>
      </c>
      <c r="DN65" s="100">
        <f>IF(AND(MASTER_DATA_NORMALIZED!DN65=0,DN$22=$L$22),VLOOKUP(MASTER_DATA_PROCESSED!$C65,Backend!$Q$9:$T$52,3,FALSE),MASTER_DATA_NORMALIZED!DN65)</f>
        <v>0</v>
      </c>
      <c r="DO65" s="100">
        <f>IF(AND(MASTER_DATA_NORMALIZED!DO65=0,DO$22=$L$22),VLOOKUP(MASTER_DATA_PROCESSED!$C65,Backend!$Q$9:$T$52,3,FALSE),MASTER_DATA_NORMALIZED!DO65)</f>
        <v>0</v>
      </c>
      <c r="DP65" s="100" t="e">
        <f>IF(AND(MASTER_DATA_NORMALIZED!DP65=0,DP$22=$L$22),VLOOKUP(MASTER_DATA_PROCESSED!$C65,Backend!$Q$9:$T$52,3,FALSE),MASTER_DATA_NORMALIZED!DP65)</f>
        <v>#N/A</v>
      </c>
      <c r="DQ65" s="100">
        <f>IF(AND(MASTER_DATA_NORMALIZED!DQ65=0,DQ$22=$L$22),VLOOKUP(MASTER_DATA_PROCESSED!$C65,Backend!$Q$9:$T$52,3,FALSE),MASTER_DATA_NORMALIZED!DQ65)</f>
        <v>0</v>
      </c>
      <c r="DR65" s="100">
        <f>IF(AND(MASTER_DATA_NORMALIZED!DR65=0,DR$22=$L$22),VLOOKUP(MASTER_DATA_PROCESSED!$C65,Backend!$Q$9:$T$52,3,FALSE),MASTER_DATA_NORMALIZED!DR65)</f>
        <v>0</v>
      </c>
      <c r="DS65" s="100">
        <f>IF(AND(MASTER_DATA_NORMALIZED!DS65=0,DS$22=$L$22),VLOOKUP(MASTER_DATA_PROCESSED!$C65,Backend!$Q$9:$T$52,3,FALSE),MASTER_DATA_NORMALIZED!DS65)</f>
        <v>0</v>
      </c>
      <c r="DT65" s="100" t="e">
        <f>IF(AND(MASTER_DATA_NORMALIZED!DT65=0,DT$22=$L$22),VLOOKUP(MASTER_DATA_PROCESSED!$C65,Backend!$Q$9:$T$52,3,FALSE),MASTER_DATA_NORMALIZED!DT65)</f>
        <v>#N/A</v>
      </c>
      <c r="DU65" s="100">
        <f>IF(AND(MASTER_DATA_NORMALIZED!DU65=0,DU$22=$L$22),VLOOKUP(MASTER_DATA_PROCESSED!$C65,Backend!$Q$9:$T$52,3,FALSE),MASTER_DATA_NORMALIZED!DU65)</f>
        <v>0</v>
      </c>
      <c r="DV65" s="100">
        <f>IF(AND(MASTER_DATA_NORMALIZED!DV65=0,DV$22=$L$22),VLOOKUP(MASTER_DATA_PROCESSED!$C65,Backend!$Q$9:$T$52,3,FALSE),MASTER_DATA_NORMALIZED!DV65)</f>
        <v>0</v>
      </c>
      <c r="DW65" s="100">
        <f>IF(AND(MASTER_DATA_NORMALIZED!DW65=0,DW$22=$L$22),VLOOKUP(MASTER_DATA_PROCESSED!$C65,Backend!$Q$9:$T$52,3,FALSE),MASTER_DATA_NORMALIZED!DW65)</f>
        <v>0</v>
      </c>
      <c r="DX65" s="100" t="e">
        <f>IF(AND(MASTER_DATA_NORMALIZED!DX65=0,DX$22=$L$22),VLOOKUP(MASTER_DATA_PROCESSED!$C65,Backend!$Q$9:$T$52,3,FALSE),MASTER_DATA_NORMALIZED!DX65)</f>
        <v>#N/A</v>
      </c>
      <c r="DY65" s="100">
        <f>IF(AND(MASTER_DATA_NORMALIZED!DY65=0,DY$22=$L$22),VLOOKUP(MASTER_DATA_PROCESSED!$C65,Backend!$Q$9:$T$52,3,FALSE),MASTER_DATA_NORMALIZED!DY65)</f>
        <v>0</v>
      </c>
      <c r="DZ65" s="100">
        <f>IF(AND(MASTER_DATA_NORMALIZED!DZ65=0,DZ$22=$L$22),VLOOKUP(MASTER_DATA_PROCESSED!$C65,Backend!$Q$9:$T$52,3,FALSE),MASTER_DATA_NORMALIZED!DZ65)</f>
        <v>0</v>
      </c>
      <c r="EA65" s="100">
        <f>IF(AND(MASTER_DATA_NORMALIZED!EA65=0,EA$22=$L$22),VLOOKUP(MASTER_DATA_PROCESSED!$C65,Backend!$Q$9:$T$52,3,FALSE),MASTER_DATA_NORMALIZED!EA65)</f>
        <v>0</v>
      </c>
      <c r="EB65" s="100" t="e">
        <f>IF(AND(MASTER_DATA_NORMALIZED!EB65=0,EB$22=$L$22),VLOOKUP(MASTER_DATA_PROCESSED!$C65,Backend!$Q$9:$T$52,3,FALSE),MASTER_DATA_NORMALIZED!EB65)</f>
        <v>#N/A</v>
      </c>
      <c r="EC65" s="100" t="e">
        <f>IF(AND(MASTER_DATA_NORMALIZED!EC65=0,EC$22=$L$22),VLOOKUP(MASTER_DATA_PROCESSED!$C65,Backend!$Q$9:$T$52,3,FALSE),MASTER_DATA_NORMALIZED!EC65)</f>
        <v>#DIV/0!</v>
      </c>
      <c r="ED65" s="100" t="e">
        <f>IF(AND(MASTER_DATA_NORMALIZED!ED65=0,ED$22=$L$22),VLOOKUP(MASTER_DATA_PROCESSED!$C65,Backend!$Q$9:$T$52,3,FALSE),MASTER_DATA_NORMALIZED!ED65)</f>
        <v>#DIV/0!</v>
      </c>
      <c r="EE65" s="100" t="e">
        <f>IF(AND(MASTER_DATA_NORMALIZED!EE65=0,EE$22=$L$22),VLOOKUP(MASTER_DATA_PROCESSED!$C65,Backend!$Q$9:$T$52,3,FALSE),MASTER_DATA_NORMALIZED!EE65)</f>
        <v>#DIV/0!</v>
      </c>
      <c r="EF65" s="100" t="e">
        <f>IF(AND(MASTER_DATA_NORMALIZED!EF65=0,EF$22=$L$22),VLOOKUP(MASTER_DATA_PROCESSED!$C65,Backend!$Q$9:$T$52,3,FALSE),MASTER_DATA_NORMALIZED!EF65)</f>
        <v>#VALUE!</v>
      </c>
      <c r="EG65" s="100">
        <f>IF(AND(MASTER_DATA_NORMALIZED!EG65=0,EG$22=$L$22),VLOOKUP(MASTER_DATA_PROCESSED!$C65,Backend!$Q$9:$T$52,3,FALSE),MASTER_DATA_NORMALIZED!EG65)</f>
        <v>0</v>
      </c>
      <c r="EH65" s="100">
        <f>IF(AND(MASTER_DATA_NORMALIZED!EH65=0,EH$22=$L$22),VLOOKUP(MASTER_DATA_PROCESSED!$C65,Backend!$Q$9:$T$52,3,FALSE),MASTER_DATA_NORMALIZED!EH65)</f>
        <v>0</v>
      </c>
      <c r="EI65" s="100">
        <f>IF(AND(MASTER_DATA_NORMALIZED!EI65=0,EI$22=$L$22),VLOOKUP(MASTER_DATA_PROCESSED!$C65,Backend!$Q$9:$T$52,3,FALSE),MASTER_DATA_NORMALIZED!EI65)</f>
        <v>0</v>
      </c>
      <c r="EJ65" s="100" t="e">
        <f>IF(AND(MASTER_DATA_NORMALIZED!EJ65=0,EJ$22=$L$22),VLOOKUP(MASTER_DATA_PROCESSED!$C65,Backend!$Q$9:$T$52,3,FALSE),MASTER_DATA_NORMALIZED!EJ65)</f>
        <v>#N/A</v>
      </c>
      <c r="EK65" s="100">
        <f>IF(AND(MASTER_DATA_NORMALIZED!EK65=0,EK$22=$L$22),VLOOKUP(MASTER_DATA_PROCESSED!$C65,Backend!$Q$9:$T$52,3,FALSE),MASTER_DATA_NORMALIZED!EK65)</f>
        <v>0</v>
      </c>
      <c r="EL65" s="100">
        <f>IF(AND(MASTER_DATA_NORMALIZED!EL65=0,EL$22=$L$22),VLOOKUP(MASTER_DATA_PROCESSED!$C65,Backend!$Q$9:$T$52,3,FALSE),MASTER_DATA_NORMALIZED!EL65)</f>
        <v>0</v>
      </c>
      <c r="EM65" s="100">
        <f>IF(AND(MASTER_DATA_NORMALIZED!EM65=0,EM$22=$L$22),VLOOKUP(MASTER_DATA_PROCESSED!$C65,Backend!$Q$9:$T$52,3,FALSE),MASTER_DATA_NORMALIZED!EM65)</f>
        <v>0</v>
      </c>
      <c r="EN65" s="100" t="e">
        <f>IF(AND(MASTER_DATA_NORMALIZED!EN65=0,EN$22=$L$22),VLOOKUP(MASTER_DATA_PROCESSED!$C65,Backend!$Q$9:$T$52,3,FALSE),MASTER_DATA_NORMALIZED!EN65)</f>
        <v>#N/A</v>
      </c>
      <c r="EO65" s="100">
        <f>IF(AND(MASTER_DATA_NORMALIZED!EO65=0,EO$22=$L$22),VLOOKUP(MASTER_DATA_PROCESSED!$C65,Backend!$Q$9:$T$52,3,FALSE),MASTER_DATA_NORMALIZED!EO65)</f>
        <v>0</v>
      </c>
      <c r="EP65" s="100">
        <f>IF(AND(MASTER_DATA_NORMALIZED!EP65=0,EP$22=$L$22),VLOOKUP(MASTER_DATA_PROCESSED!$C65,Backend!$Q$9:$T$52,3,FALSE),MASTER_DATA_NORMALIZED!EP65)</f>
        <v>0</v>
      </c>
      <c r="EQ65" s="100">
        <f>IF(AND(MASTER_DATA_NORMALIZED!EQ65=0,EQ$22=$L$22),VLOOKUP(MASTER_DATA_PROCESSED!$C65,Backend!$Q$9:$T$52,3,FALSE),MASTER_DATA_NORMALIZED!EQ65)</f>
        <v>0</v>
      </c>
      <c r="ER65" s="100" t="e">
        <f>IF(AND(MASTER_DATA_NORMALIZED!ER65=0,ER$22=$L$22),VLOOKUP(MASTER_DATA_PROCESSED!$C65,Backend!$Q$9:$T$52,3,FALSE),MASTER_DATA_NORMALIZED!ER65)</f>
        <v>#N/A</v>
      </c>
      <c r="ES65" s="100">
        <f>IF(AND(MASTER_DATA_NORMALIZED!ES65=0,ES$22=$L$22),VLOOKUP(MASTER_DATA_PROCESSED!$C65,Backend!$Q$9:$T$52,3,FALSE),MASTER_DATA_NORMALIZED!ES65)</f>
        <v>0</v>
      </c>
      <c r="ET65" s="100">
        <f>IF(AND(MASTER_DATA_NORMALIZED!ET65=0,ET$22=$L$22),VLOOKUP(MASTER_DATA_PROCESSED!$C65,Backend!$Q$9:$T$52,3,FALSE),MASTER_DATA_NORMALIZED!ET65)</f>
        <v>0</v>
      </c>
      <c r="EU65" s="100">
        <f>IF(AND(MASTER_DATA_NORMALIZED!EU65=0,EU$22=$L$22),VLOOKUP(MASTER_DATA_PROCESSED!$C65,Backend!$Q$9:$T$52,3,FALSE),MASTER_DATA_NORMALIZED!EU65)</f>
        <v>0</v>
      </c>
      <c r="EV65" s="100" t="e">
        <f>IF(AND(MASTER_DATA_NORMALIZED!EV65=0,EV$22=$L$22),VLOOKUP(MASTER_DATA_PROCESSED!$C65,Backend!$Q$9:$T$52,3,FALSE),MASTER_DATA_NORMALIZED!EV65)</f>
        <v>#N/A</v>
      </c>
      <c r="EW65" s="100">
        <f>IF(AND(MASTER_DATA_NORMALIZED!EW65=0,EW$22=$L$22),VLOOKUP(MASTER_DATA_PROCESSED!$C65,Backend!$Q$9:$T$52,3,FALSE),MASTER_DATA_NORMALIZED!EW65)</f>
        <v>0</v>
      </c>
      <c r="EX65" s="100">
        <f>IF(AND(MASTER_DATA_NORMALIZED!EX65=0,EX$22=$L$22),VLOOKUP(MASTER_DATA_PROCESSED!$C65,Backend!$Q$9:$T$52,3,FALSE),MASTER_DATA_NORMALIZED!EX65)</f>
        <v>0</v>
      </c>
      <c r="EY65" s="100">
        <f>IF(AND(MASTER_DATA_NORMALIZED!EY65=0,EY$22=$L$22),VLOOKUP(MASTER_DATA_PROCESSED!$C65,Backend!$Q$9:$T$52,3,FALSE),MASTER_DATA_NORMALIZED!EY65)</f>
        <v>0</v>
      </c>
      <c r="EZ65" s="100" t="e">
        <f>IF(AND(MASTER_DATA_NORMALIZED!EZ65=0,EZ$22=$L$22),VLOOKUP(MASTER_DATA_PROCESSED!$C65,Backend!$Q$9:$T$52,3,FALSE),MASTER_DATA_NORMALIZED!EZ65)</f>
        <v>#N/A</v>
      </c>
      <c r="FA65" s="100">
        <f>IF(AND(MASTER_DATA_NORMALIZED!FA65=0,FA$22=$L$22),VLOOKUP(MASTER_DATA_PROCESSED!$C65,Backend!$Q$9:$T$52,3,FALSE),MASTER_DATA_NORMALIZED!FA65)</f>
        <v>0</v>
      </c>
      <c r="FB65" s="100">
        <f>IF(AND(MASTER_DATA_NORMALIZED!FB65=0,FB$22=$L$22),VLOOKUP(MASTER_DATA_PROCESSED!$C65,Backend!$Q$9:$T$52,3,FALSE),MASTER_DATA_NORMALIZED!FB65)</f>
        <v>0</v>
      </c>
      <c r="FC65" s="100">
        <f>IF(AND(MASTER_DATA_NORMALIZED!FC65=0,FC$22=$L$22),VLOOKUP(MASTER_DATA_PROCESSED!$C65,Backend!$Q$9:$T$52,3,FALSE),MASTER_DATA_NORMALIZED!FC65)</f>
        <v>0</v>
      </c>
      <c r="FD65" s="100" t="e">
        <f>IF(AND(MASTER_DATA_NORMALIZED!FD65=0,FD$22=$L$22),VLOOKUP(MASTER_DATA_PROCESSED!$C65,Backend!$Q$9:$T$52,3,FALSE),MASTER_DATA_NORMALIZED!FD65)</f>
        <v>#N/A</v>
      </c>
      <c r="FE65" s="100">
        <f>IF(AND(MASTER_DATA_NORMALIZED!FE65=0,FE$22=$L$22),VLOOKUP(MASTER_DATA_PROCESSED!$C65,Backend!$Q$9:$T$52,3,FALSE),MASTER_DATA_NORMALIZED!FE65)</f>
        <v>0</v>
      </c>
      <c r="FF65" s="100">
        <f>IF(AND(MASTER_DATA_NORMALIZED!FF65=0,FF$22=$L$22),VLOOKUP(MASTER_DATA_PROCESSED!$C65,Backend!$Q$9:$T$52,3,FALSE),MASTER_DATA_NORMALIZED!FF65)</f>
        <v>0</v>
      </c>
      <c r="FG65" s="100">
        <f>IF(AND(MASTER_DATA_NORMALIZED!FG65=0,FG$22=$L$22),VLOOKUP(MASTER_DATA_PROCESSED!$C65,Backend!$Q$9:$T$52,3,FALSE),MASTER_DATA_NORMALIZED!FG65)</f>
        <v>0</v>
      </c>
      <c r="FH65" s="100" t="e">
        <f>IF(AND(MASTER_DATA_NORMALIZED!FH65=0,FH$22=$L$22),VLOOKUP(MASTER_DATA_PROCESSED!$C65,Backend!$Q$9:$T$52,3,FALSE),MASTER_DATA_NORMALIZED!FH65)</f>
        <v>#N/A</v>
      </c>
      <c r="FI65" s="100">
        <f>IF(AND(MASTER_DATA_NORMALIZED!FI65=0,FI$22=$L$22),VLOOKUP(MASTER_DATA_PROCESSED!$C65,Backend!$Q$9:$T$52,3,FALSE),MASTER_DATA_NORMALIZED!FI65)</f>
        <v>0</v>
      </c>
      <c r="FJ65" s="100">
        <f>IF(AND(MASTER_DATA_NORMALIZED!FJ65=0,FJ$22=$L$22),VLOOKUP(MASTER_DATA_PROCESSED!$C65,Backend!$Q$9:$T$52,3,FALSE),MASTER_DATA_NORMALIZED!FJ65)</f>
        <v>0</v>
      </c>
      <c r="FK65" s="100">
        <f>IF(AND(MASTER_DATA_NORMALIZED!FK65=0,FK$22=$L$22),VLOOKUP(MASTER_DATA_PROCESSED!$C65,Backend!$Q$9:$T$52,3,FALSE),MASTER_DATA_NORMALIZED!FK65)</f>
        <v>0</v>
      </c>
      <c r="FL65" s="100" t="e">
        <f>IF(AND(MASTER_DATA_NORMALIZED!FL65=0,FL$22=$L$22),VLOOKUP(MASTER_DATA_PROCESSED!$C65,Backend!$Q$9:$T$52,3,FALSE),MASTER_DATA_NORMALIZED!FL65)</f>
        <v>#N/A</v>
      </c>
      <c r="FM65" s="100">
        <f>IF(AND(MASTER_DATA_NORMALIZED!FM65=0,FM$22=$L$22),VLOOKUP(MASTER_DATA_PROCESSED!$C65,Backend!$Q$9:$T$52,3,FALSE),MASTER_DATA_NORMALIZED!FM65)</f>
        <v>0</v>
      </c>
      <c r="FN65" s="100">
        <f>IF(AND(MASTER_DATA_NORMALIZED!FN65=0,FN$22=$L$22),VLOOKUP(MASTER_DATA_PROCESSED!$C65,Backend!$Q$9:$T$52,3,FALSE),MASTER_DATA_NORMALIZED!FN65)</f>
        <v>0</v>
      </c>
      <c r="FO65" s="100">
        <f>IF(AND(MASTER_DATA_NORMALIZED!FO65=0,FO$22=$L$22),VLOOKUP(MASTER_DATA_PROCESSED!$C65,Backend!$Q$9:$T$52,3,FALSE),MASTER_DATA_NORMALIZED!FO65)</f>
        <v>0</v>
      </c>
      <c r="FP65" s="100" t="e">
        <f>IF(AND(MASTER_DATA_NORMALIZED!FP65=0,FP$22=$L$22),VLOOKUP(MASTER_DATA_PROCESSED!$C65,Backend!$Q$9:$T$52,3,FALSE),MASTER_DATA_NORMALIZED!FP65)</f>
        <v>#N/A</v>
      </c>
      <c r="FQ65" s="100">
        <f>IF(AND(MASTER_DATA_NORMALIZED!FQ65=0,FQ$22=$L$22),VLOOKUP(MASTER_DATA_PROCESSED!$C65,Backend!$Q$9:$T$52,3,FALSE),MASTER_DATA_NORMALIZED!FQ65)</f>
        <v>0</v>
      </c>
      <c r="FR65" s="100">
        <f>IF(AND(MASTER_DATA_NORMALIZED!FR65=0,FR$22=$L$22),VLOOKUP(MASTER_DATA_PROCESSED!$C65,Backend!$Q$9:$T$52,3,FALSE),MASTER_DATA_NORMALIZED!FR65)</f>
        <v>0</v>
      </c>
      <c r="FS65" s="100">
        <f>IF(AND(MASTER_DATA_NORMALIZED!FS65=0,FS$22=$L$22),VLOOKUP(MASTER_DATA_PROCESSED!$C65,Backend!$Q$9:$T$52,3,FALSE),MASTER_DATA_NORMALIZED!FS65)</f>
        <v>0</v>
      </c>
      <c r="FT65" s="100" t="e">
        <f>IF(AND(MASTER_DATA_NORMALIZED!FT65=0,FT$22=$L$22),VLOOKUP(MASTER_DATA_PROCESSED!$C65,Backend!$Q$9:$T$52,3,FALSE),MASTER_DATA_NORMALIZED!FT65)</f>
        <v>#N/A</v>
      </c>
      <c r="FU65" s="100">
        <f>IF(AND(MASTER_DATA_NORMALIZED!FU65=0,FU$22=$L$22),VLOOKUP(MASTER_DATA_PROCESSED!$C65,Backend!$Q$9:$T$52,3,FALSE),MASTER_DATA_NORMALIZED!FU65)</f>
        <v>0</v>
      </c>
      <c r="FV65" s="100">
        <f>IF(AND(MASTER_DATA_NORMALIZED!FV65=0,FV$22=$L$22),VLOOKUP(MASTER_DATA_PROCESSED!$C65,Backend!$Q$9:$T$52,3,FALSE),MASTER_DATA_NORMALIZED!FV65)</f>
        <v>0</v>
      </c>
      <c r="FW65" s="100">
        <f>IF(AND(MASTER_DATA_NORMALIZED!FW65=0,FW$22=$L$22),VLOOKUP(MASTER_DATA_PROCESSED!$C65,Backend!$Q$9:$T$52,3,FALSE),MASTER_DATA_NORMALIZED!FW65)</f>
        <v>0</v>
      </c>
      <c r="FX65" s="100" t="e">
        <f>IF(AND(MASTER_DATA_NORMALIZED!FX65=0,FX$22=$L$22),VLOOKUP(MASTER_DATA_PROCESSED!$C65,Backend!$Q$9:$T$52,3,FALSE),MASTER_DATA_NORMALIZED!FX65)</f>
        <v>#N/A</v>
      </c>
      <c r="FY65" s="100">
        <f>IF(AND(MASTER_DATA_NORMALIZED!FY65=0,FY$22=$L$22),VLOOKUP(MASTER_DATA_PROCESSED!$C65,Backend!$Q$9:$T$52,3,FALSE),MASTER_DATA_NORMALIZED!FY65)</f>
        <v>0</v>
      </c>
      <c r="FZ65" s="100">
        <f>IF(AND(MASTER_DATA_NORMALIZED!FZ65=0,FZ$22=$L$22),VLOOKUP(MASTER_DATA_PROCESSED!$C65,Backend!$Q$9:$T$52,3,FALSE),MASTER_DATA_NORMALIZED!FZ65)</f>
        <v>0</v>
      </c>
      <c r="GA65" s="100">
        <f>IF(AND(MASTER_DATA_NORMALIZED!GA65=0,GA$22=$L$22),VLOOKUP(MASTER_DATA_PROCESSED!$C65,Backend!$Q$9:$T$52,3,FALSE),MASTER_DATA_NORMALIZED!GA65)</f>
        <v>0</v>
      </c>
      <c r="GB65" s="100" t="e">
        <f>IF(AND(MASTER_DATA_NORMALIZED!GB65=0,GB$22=$L$22),VLOOKUP(MASTER_DATA_PROCESSED!$C65,Backend!$Q$9:$T$52,3,FALSE),MASTER_DATA_NORMALIZED!GB65)</f>
        <v>#N/A</v>
      </c>
      <c r="GC65" s="100">
        <f>IF(AND(MASTER_DATA_NORMALIZED!GC65=0,GC$22=$L$22),VLOOKUP(MASTER_DATA_PROCESSED!$C65,Backend!$Q$9:$T$52,3,FALSE),MASTER_DATA_NORMALIZED!GC65)</f>
        <v>0</v>
      </c>
      <c r="GD65" s="100">
        <f>IF(AND(MASTER_DATA_NORMALIZED!GD65=0,GD$22=$L$22),VLOOKUP(MASTER_DATA_PROCESSED!$C65,Backend!$Q$9:$T$52,3,FALSE),MASTER_DATA_NORMALIZED!GD65)</f>
        <v>0</v>
      </c>
      <c r="GE65" s="100">
        <f>IF(AND(MASTER_DATA_NORMALIZED!GE65=0,GE$22=$L$22),VLOOKUP(MASTER_DATA_PROCESSED!$C65,Backend!$Q$9:$T$52,3,FALSE),MASTER_DATA_NORMALIZED!GE65)</f>
        <v>0</v>
      </c>
      <c r="GF65" s="100" t="e">
        <f>IF(AND(MASTER_DATA_NORMALIZED!GF65=0,GF$22=$L$22),VLOOKUP(MASTER_DATA_PROCESSED!$C65,Backend!$Q$9:$T$52,3,FALSE),MASTER_DATA_NORMALIZED!GF65)</f>
        <v>#N/A</v>
      </c>
      <c r="GG65" s="100">
        <f>IF(AND(MASTER_DATA_NORMALIZED!GG65=0,GG$22=$L$22),VLOOKUP(MASTER_DATA_PROCESSED!$C65,Backend!$Q$9:$T$52,3,FALSE),MASTER_DATA_NORMALIZED!GG65)</f>
        <v>0</v>
      </c>
      <c r="GH65" s="100">
        <f>IF(AND(MASTER_DATA_NORMALIZED!GH65=0,GH$22=$L$22),VLOOKUP(MASTER_DATA_PROCESSED!$C65,Backend!$Q$9:$T$52,3,FALSE),MASTER_DATA_NORMALIZED!GH65)</f>
        <v>0</v>
      </c>
      <c r="GI65" s="100">
        <f>IF(AND(MASTER_DATA_NORMALIZED!GI65=0,GI$22=$L$22),VLOOKUP(MASTER_DATA_PROCESSED!$C65,Backend!$Q$9:$T$52,3,FALSE),MASTER_DATA_NORMALIZED!GI65)</f>
        <v>0</v>
      </c>
      <c r="GJ65" s="100" t="e">
        <f>IF(AND(MASTER_DATA_NORMALIZED!GJ65=0,GJ$22=$L$22),VLOOKUP(MASTER_DATA_PROCESSED!$C65,Backend!$Q$9:$T$52,3,FALSE),MASTER_DATA_NORMALIZED!GJ65)</f>
        <v>#N/A</v>
      </c>
      <c r="GK65" s="100">
        <f>IF(AND(MASTER_DATA_NORMALIZED!GK65=0,GK$22=$L$22),VLOOKUP(MASTER_DATA_PROCESSED!$C65,Backend!$Q$9:$T$52,3,FALSE),MASTER_DATA_NORMALIZED!GK65)</f>
        <v>0</v>
      </c>
      <c r="GL65" s="100">
        <f>IF(AND(MASTER_DATA_NORMALIZED!GL65=0,GL$22=$L$22),VLOOKUP(MASTER_DATA_PROCESSED!$C65,Backend!$Q$9:$T$52,3,FALSE),MASTER_DATA_NORMALIZED!GL65)</f>
        <v>0</v>
      </c>
      <c r="GM65" s="100">
        <f>IF(AND(MASTER_DATA_NORMALIZED!GM65=0,GM$22=$L$22),VLOOKUP(MASTER_DATA_PROCESSED!$C65,Backend!$Q$9:$T$52,3,FALSE),MASTER_DATA_NORMALIZED!GM65)</f>
        <v>0</v>
      </c>
      <c r="GN65" s="100" t="e">
        <f>IF(AND(MASTER_DATA_NORMALIZED!GN65=0,GN$22=$L$22),VLOOKUP(MASTER_DATA_PROCESSED!$C65,Backend!$Q$9:$T$52,3,FALSE),MASTER_DATA_NORMALIZED!GN65)</f>
        <v>#N/A</v>
      </c>
      <c r="GO65" s="100">
        <f>IF(AND(MASTER_DATA_NORMALIZED!GO65=0,GO$22=$L$22),VLOOKUP(MASTER_DATA_PROCESSED!$C65,Backend!$Q$9:$T$52,3,FALSE),MASTER_DATA_NORMALIZED!GO65)</f>
        <v>0</v>
      </c>
      <c r="GP65" s="100">
        <f>IF(AND(MASTER_DATA_NORMALIZED!GP65=0,GP$22=$L$22),VLOOKUP(MASTER_DATA_PROCESSED!$C65,Backend!$Q$9:$T$52,3,FALSE),MASTER_DATA_NORMALIZED!GP65)</f>
        <v>0</v>
      </c>
      <c r="GQ65" s="100">
        <f>IF(AND(MASTER_DATA_NORMALIZED!GQ65=0,GQ$22=$L$22),VLOOKUP(MASTER_DATA_PROCESSED!$C65,Backend!$Q$9:$T$52,3,FALSE),MASTER_DATA_NORMALIZED!GQ65)</f>
        <v>0</v>
      </c>
      <c r="GR65" s="100" t="e">
        <f>IF(AND(MASTER_DATA_NORMALIZED!GR65=0,GR$22=$L$22),VLOOKUP(MASTER_DATA_PROCESSED!$C65,Backend!$Q$9:$T$52,3,FALSE),MASTER_DATA_NORMALIZED!GR65)</f>
        <v>#N/A</v>
      </c>
      <c r="GS65" s="100">
        <f>IF(AND(MASTER_DATA_NORMALIZED!GS65=0,GS$22=$L$22),VLOOKUP(MASTER_DATA_PROCESSED!$C65,Backend!$Q$9:$T$52,3,FALSE),MASTER_DATA_NORMALIZED!GS65)</f>
        <v>0</v>
      </c>
      <c r="GT65" s="100">
        <f>IF(AND(MASTER_DATA_NORMALIZED!GT65=0,GT$22=$L$22),VLOOKUP(MASTER_DATA_PROCESSED!$C65,Backend!$Q$9:$T$52,3,FALSE),MASTER_DATA_NORMALIZED!GT65)</f>
        <v>0</v>
      </c>
      <c r="GU65" s="100">
        <f>IF(AND(MASTER_DATA_NORMALIZED!GU65=0,GU$22=$L$22),VLOOKUP(MASTER_DATA_PROCESSED!$C65,Backend!$Q$9:$T$52,3,FALSE),MASTER_DATA_NORMALIZED!GU65)</f>
        <v>0</v>
      </c>
      <c r="GV65" s="100" t="e">
        <f>IF(AND(MASTER_DATA_NORMALIZED!GV65=0,GV$22=$L$22),VLOOKUP(MASTER_DATA_PROCESSED!$C65,Backend!$Q$9:$T$52,3,FALSE),MASTER_DATA_NORMALIZED!GV65)</f>
        <v>#N/A</v>
      </c>
      <c r="GW65" s="100" t="e">
        <f>IF(AND(MASTER_DATA_NORMALIZED!GW65=0,GW$22=$L$22),VLOOKUP(MASTER_DATA_PROCESSED!$C65,Backend!$Q$9:$T$52,3,FALSE),MASTER_DATA_NORMALIZED!GW65)</f>
        <v>#REF!</v>
      </c>
      <c r="GX65" s="100" t="e">
        <f>IF(AND(MASTER_DATA_NORMALIZED!GX65=0,GX$22=$L$22),VLOOKUP(MASTER_DATA_PROCESSED!$C65,Backend!$Q$9:$T$52,3,FALSE),MASTER_DATA_NORMALIZED!GX65)</f>
        <v>#REF!</v>
      </c>
      <c r="GY65" s="100" t="e">
        <f>IF(AND(MASTER_DATA_NORMALIZED!GY65=0,GY$22=$L$22),VLOOKUP(MASTER_DATA_PROCESSED!$C65,Backend!$Q$9:$T$52,3,FALSE),MASTER_DATA_NORMALIZED!GY65)</f>
        <v>#REF!</v>
      </c>
    </row>
    <row r="66" spans="2:207" s="27" customFormat="1" ht="14.25" hidden="1" outlineLevel="2" x14ac:dyDescent="0.25">
      <c r="B66" s="26">
        <f t="shared" si="5"/>
        <v>20</v>
      </c>
      <c r="C66" s="55">
        <f t="shared" si="0"/>
        <v>216.4</v>
      </c>
      <c r="D66" s="82"/>
      <c r="E66" s="55"/>
      <c r="F66" s="55"/>
      <c r="G66" s="83">
        <v>216.4</v>
      </c>
      <c r="H66" s="41" t="s">
        <v>66</v>
      </c>
      <c r="I66" s="100">
        <f>IF(AND(MASTER_DATA_NORMALIZED!I66=0,I$22=$L$22),VLOOKUP(MASTER_DATA_PROCESSED!$C66,Backend!$Q$9:$T$52,3,FALSE),MASTER_DATA_NORMALIZED!I66)</f>
        <v>0</v>
      </c>
      <c r="J66" s="100">
        <f>IF(AND(MASTER_DATA_NORMALIZED!J66=0,J$22=$L$22),VLOOKUP(MASTER_DATA_PROCESSED!$C66,Backend!$Q$9:$T$52,3,FALSE),MASTER_DATA_NORMALIZED!J66)</f>
        <v>0</v>
      </c>
      <c r="K66" s="100">
        <f>IF(AND(MASTER_DATA_NORMALIZED!K66=0,K$22=$L$22),VLOOKUP(MASTER_DATA_PROCESSED!$C66,Backend!$Q$9:$T$52,3,FALSE),MASTER_DATA_NORMALIZED!K66)</f>
        <v>0</v>
      </c>
      <c r="L66" s="100" t="e">
        <f>IF(AND(MASTER_DATA_NORMALIZED!L66=0,L$22=$L$22),VLOOKUP(MASTER_DATA_PROCESSED!$C66,Backend!$Q$9:$T$52,3,FALSE),MASTER_DATA_NORMALIZED!L66)</f>
        <v>#N/A</v>
      </c>
      <c r="M66" s="100">
        <f>IF(AND(MASTER_DATA_NORMALIZED!M66=0,M$22=$L$22),VLOOKUP(MASTER_DATA_PROCESSED!$C66,Backend!$Q$9:$T$52,3,FALSE),MASTER_DATA_NORMALIZED!M66)</f>
        <v>0</v>
      </c>
      <c r="N66" s="100">
        <f>IF(AND(MASTER_DATA_NORMALIZED!N66=0,N$22=$L$22),VLOOKUP(MASTER_DATA_PROCESSED!$C66,Backend!$Q$9:$T$52,3,FALSE),MASTER_DATA_NORMALIZED!N66)</f>
        <v>0</v>
      </c>
      <c r="O66" s="100">
        <f>IF(AND(MASTER_DATA_NORMALIZED!O66=0,O$22=$L$22),VLOOKUP(MASTER_DATA_PROCESSED!$C66,Backend!$Q$9:$T$52,3,FALSE),MASTER_DATA_NORMALIZED!O66)</f>
        <v>0</v>
      </c>
      <c r="P66" s="100" t="e">
        <f>IF(AND(MASTER_DATA_NORMALIZED!P66=0,P$22=$L$22),VLOOKUP(MASTER_DATA_PROCESSED!$C66,Backend!$Q$9:$T$52,3,FALSE),MASTER_DATA_NORMALIZED!P66)</f>
        <v>#N/A</v>
      </c>
      <c r="Q66" s="100">
        <f>IF(AND(MASTER_DATA_NORMALIZED!Q66=0,Q$22=$L$22),VLOOKUP(MASTER_DATA_PROCESSED!$C66,Backend!$Q$9:$T$52,3,FALSE),MASTER_DATA_NORMALIZED!Q66)</f>
        <v>0</v>
      </c>
      <c r="R66" s="100">
        <f>IF(AND(MASTER_DATA_NORMALIZED!R66=0,R$22=$L$22),VLOOKUP(MASTER_DATA_PROCESSED!$C66,Backend!$Q$9:$T$52,3,FALSE),MASTER_DATA_NORMALIZED!R66)</f>
        <v>0</v>
      </c>
      <c r="S66" s="100">
        <f>IF(AND(MASTER_DATA_NORMALIZED!S66=0,S$22=$L$22),VLOOKUP(MASTER_DATA_PROCESSED!$C66,Backend!$Q$9:$T$52,3,FALSE),MASTER_DATA_NORMALIZED!S66)</f>
        <v>0</v>
      </c>
      <c r="T66" s="100" t="e">
        <f>IF(AND(MASTER_DATA_NORMALIZED!T66=0,T$22=$L$22),VLOOKUP(MASTER_DATA_PROCESSED!$C66,Backend!$Q$9:$T$52,3,FALSE),MASTER_DATA_NORMALIZED!T66)</f>
        <v>#N/A</v>
      </c>
      <c r="U66" s="100">
        <f>IF(AND(MASTER_DATA_NORMALIZED!U66=0,U$22=$L$22),VLOOKUP(MASTER_DATA_PROCESSED!$C66,Backend!$Q$9:$T$52,3,FALSE),MASTER_DATA_NORMALIZED!U66)</f>
        <v>0</v>
      </c>
      <c r="V66" s="100">
        <f>IF(AND(MASTER_DATA_NORMALIZED!V66=0,V$22=$L$22),VLOOKUP(MASTER_DATA_PROCESSED!$C66,Backend!$Q$9:$T$52,3,FALSE),MASTER_DATA_NORMALIZED!V66)</f>
        <v>0</v>
      </c>
      <c r="W66" s="100">
        <f>IF(AND(MASTER_DATA_NORMALIZED!W66=0,W$22=$L$22),VLOOKUP(MASTER_DATA_PROCESSED!$C66,Backend!$Q$9:$T$52,3,FALSE),MASTER_DATA_NORMALIZED!W66)</f>
        <v>0</v>
      </c>
      <c r="X66" s="100" t="e">
        <f>IF(AND(MASTER_DATA_NORMALIZED!X66=0,X$22=$L$22),VLOOKUP(MASTER_DATA_PROCESSED!$C66,Backend!$Q$9:$T$52,3,FALSE),MASTER_DATA_NORMALIZED!X66)</f>
        <v>#N/A</v>
      </c>
      <c r="Y66" s="100">
        <f>IF(AND(MASTER_DATA_NORMALIZED!Y66=0,Y$22=$L$22),VLOOKUP(MASTER_DATA_PROCESSED!$C66,Backend!$Q$9:$T$52,3,FALSE),MASTER_DATA_NORMALIZED!Y66)</f>
        <v>0</v>
      </c>
      <c r="Z66" s="100">
        <f>IF(AND(MASTER_DATA_NORMALIZED!Z66=0,Z$22=$L$22),VLOOKUP(MASTER_DATA_PROCESSED!$C66,Backend!$Q$9:$T$52,3,FALSE),MASTER_DATA_NORMALIZED!Z66)</f>
        <v>0</v>
      </c>
      <c r="AA66" s="100">
        <f>IF(AND(MASTER_DATA_NORMALIZED!AA66=0,AA$22=$L$22),VLOOKUP(MASTER_DATA_PROCESSED!$C66,Backend!$Q$9:$T$52,3,FALSE),MASTER_DATA_NORMALIZED!AA66)</f>
        <v>0</v>
      </c>
      <c r="AB66" s="100" t="e">
        <f>IF(AND(MASTER_DATA_NORMALIZED!AB66=0,AB$22=$L$22),VLOOKUP(MASTER_DATA_PROCESSED!$C66,Backend!$Q$9:$T$52,3,FALSE),MASTER_DATA_NORMALIZED!AB66)</f>
        <v>#N/A</v>
      </c>
      <c r="AC66" s="100">
        <f>IF(AND(MASTER_DATA_NORMALIZED!AC66=0,AC$22=$L$22),VLOOKUP(MASTER_DATA_PROCESSED!$C66,Backend!$Q$9:$T$52,3,FALSE),MASTER_DATA_NORMALIZED!AC66)</f>
        <v>0</v>
      </c>
      <c r="AD66" s="100">
        <f>IF(AND(MASTER_DATA_NORMALIZED!AD66=0,AD$22=$L$22),VLOOKUP(MASTER_DATA_PROCESSED!$C66,Backend!$Q$9:$T$52,3,FALSE),MASTER_DATA_NORMALIZED!AD66)</f>
        <v>0</v>
      </c>
      <c r="AE66" s="100">
        <f>IF(AND(MASTER_DATA_NORMALIZED!AE66=0,AE$22=$L$22),VLOOKUP(MASTER_DATA_PROCESSED!$C66,Backend!$Q$9:$T$52,3,FALSE),MASTER_DATA_NORMALIZED!AE66)</f>
        <v>0</v>
      </c>
      <c r="AF66" s="100" t="e">
        <f>IF(AND(MASTER_DATA_NORMALIZED!AF66=0,AF$22=$L$22),VLOOKUP(MASTER_DATA_PROCESSED!$C66,Backend!$Q$9:$T$52,3,FALSE),MASTER_DATA_NORMALIZED!AF66)</f>
        <v>#N/A</v>
      </c>
      <c r="AG66" s="100">
        <f>IF(AND(MASTER_DATA_NORMALIZED!AG66=0,AG$22=$L$22),VLOOKUP(MASTER_DATA_PROCESSED!$C66,Backend!$Q$9:$T$52,3,FALSE),MASTER_DATA_NORMALIZED!AG66)</f>
        <v>0</v>
      </c>
      <c r="AH66" s="100">
        <f>IF(AND(MASTER_DATA_NORMALIZED!AH66=0,AH$22=$L$22),VLOOKUP(MASTER_DATA_PROCESSED!$C66,Backend!$Q$9:$T$52,3,FALSE),MASTER_DATA_NORMALIZED!AH66)</f>
        <v>0</v>
      </c>
      <c r="AI66" s="100">
        <f>IF(AND(MASTER_DATA_NORMALIZED!AI66=0,AI$22=$L$22),VLOOKUP(MASTER_DATA_PROCESSED!$C66,Backend!$Q$9:$T$52,3,FALSE),MASTER_DATA_NORMALIZED!AI66)</f>
        <v>0</v>
      </c>
      <c r="AJ66" s="100" t="e">
        <f>IF(AND(MASTER_DATA_NORMALIZED!AJ66=0,AJ$22=$L$22),VLOOKUP(MASTER_DATA_PROCESSED!$C66,Backend!$Q$9:$T$52,3,FALSE),MASTER_DATA_NORMALIZED!AJ66)</f>
        <v>#N/A</v>
      </c>
      <c r="AK66" s="100">
        <f>IF(AND(MASTER_DATA_NORMALIZED!AK66=0,AK$22=$L$22),VLOOKUP(MASTER_DATA_PROCESSED!$C66,Backend!$Q$9:$T$52,3,FALSE),MASTER_DATA_NORMALIZED!AK66)</f>
        <v>0</v>
      </c>
      <c r="AL66" s="100">
        <f>IF(AND(MASTER_DATA_NORMALIZED!AL66=0,AL$22=$L$22),VLOOKUP(MASTER_DATA_PROCESSED!$C66,Backend!$Q$9:$T$52,3,FALSE),MASTER_DATA_NORMALIZED!AL66)</f>
        <v>0</v>
      </c>
      <c r="AM66" s="100">
        <f>IF(AND(MASTER_DATA_NORMALIZED!AM66=0,AM$22=$L$22),VLOOKUP(MASTER_DATA_PROCESSED!$C66,Backend!$Q$9:$T$52,3,FALSE),MASTER_DATA_NORMALIZED!AM66)</f>
        <v>0</v>
      </c>
      <c r="AN66" s="100" t="e">
        <f>IF(AND(MASTER_DATA_NORMALIZED!AN66=0,AN$22=$L$22),VLOOKUP(MASTER_DATA_PROCESSED!$C66,Backend!$Q$9:$T$52,3,FALSE),MASTER_DATA_NORMALIZED!AN66)</f>
        <v>#N/A</v>
      </c>
      <c r="AO66" s="100">
        <f>IF(AND(MASTER_DATA_NORMALIZED!AO66=0,AO$22=$L$22),VLOOKUP(MASTER_DATA_PROCESSED!$C66,Backend!$Q$9:$T$52,3,FALSE),MASTER_DATA_NORMALIZED!AO66)</f>
        <v>0</v>
      </c>
      <c r="AP66" s="100">
        <f>IF(AND(MASTER_DATA_NORMALIZED!AP66=0,AP$22=$L$22),VLOOKUP(MASTER_DATA_PROCESSED!$C66,Backend!$Q$9:$T$52,3,FALSE),MASTER_DATA_NORMALIZED!AP66)</f>
        <v>0</v>
      </c>
      <c r="AQ66" s="100">
        <f>IF(AND(MASTER_DATA_NORMALIZED!AQ66=0,AQ$22=$L$22),VLOOKUP(MASTER_DATA_PROCESSED!$C66,Backend!$Q$9:$T$52,3,FALSE),MASTER_DATA_NORMALIZED!AQ66)</f>
        <v>0</v>
      </c>
      <c r="AR66" s="100" t="e">
        <f>IF(AND(MASTER_DATA_NORMALIZED!AR66=0,AR$22=$L$22),VLOOKUP(MASTER_DATA_PROCESSED!$C66,Backend!$Q$9:$T$52,3,FALSE),MASTER_DATA_NORMALIZED!AR66)</f>
        <v>#N/A</v>
      </c>
      <c r="AS66" s="100">
        <f>IF(AND(MASTER_DATA_NORMALIZED!AS66=0,AS$22=$L$22),VLOOKUP(MASTER_DATA_PROCESSED!$C66,Backend!$Q$9:$T$52,3,FALSE),MASTER_DATA_NORMALIZED!AS66)</f>
        <v>0</v>
      </c>
      <c r="AT66" s="100">
        <f>IF(AND(MASTER_DATA_NORMALIZED!AT66=0,AT$22=$L$22),VLOOKUP(MASTER_DATA_PROCESSED!$C66,Backend!$Q$9:$T$52,3,FALSE),MASTER_DATA_NORMALIZED!AT66)</f>
        <v>0</v>
      </c>
      <c r="AU66" s="100">
        <f>IF(AND(MASTER_DATA_NORMALIZED!AU66=0,AU$22=$L$22),VLOOKUP(MASTER_DATA_PROCESSED!$C66,Backend!$Q$9:$T$52,3,FALSE),MASTER_DATA_NORMALIZED!AU66)</f>
        <v>0</v>
      </c>
      <c r="AV66" s="100" t="e">
        <f>IF(AND(MASTER_DATA_NORMALIZED!AV66=0,AV$22=$L$22),VLOOKUP(MASTER_DATA_PROCESSED!$C66,Backend!$Q$9:$T$52,3,FALSE),MASTER_DATA_NORMALIZED!AV66)</f>
        <v>#N/A</v>
      </c>
      <c r="AW66" s="100">
        <f>IF(AND(MASTER_DATA_NORMALIZED!AW66=0,AW$22=$L$22),VLOOKUP(MASTER_DATA_PROCESSED!$C66,Backend!$Q$9:$T$52,3,FALSE),MASTER_DATA_NORMALIZED!AW66)</f>
        <v>0</v>
      </c>
      <c r="AX66" s="100">
        <f>IF(AND(MASTER_DATA_NORMALIZED!AX66=0,AX$22=$L$22),VLOOKUP(MASTER_DATA_PROCESSED!$C66,Backend!$Q$9:$T$52,3,FALSE),MASTER_DATA_NORMALIZED!AX66)</f>
        <v>0</v>
      </c>
      <c r="AY66" s="100">
        <f>IF(AND(MASTER_DATA_NORMALIZED!AY66=0,AY$22=$L$22),VLOOKUP(MASTER_DATA_PROCESSED!$C66,Backend!$Q$9:$T$52,3,FALSE),MASTER_DATA_NORMALIZED!AY66)</f>
        <v>0</v>
      </c>
      <c r="AZ66" s="100" t="e">
        <f>IF(AND(MASTER_DATA_NORMALIZED!AZ66=0,AZ$22=$L$22),VLOOKUP(MASTER_DATA_PROCESSED!$C66,Backend!$Q$9:$T$52,3,FALSE),MASTER_DATA_NORMALIZED!AZ66)</f>
        <v>#N/A</v>
      </c>
      <c r="BA66" s="100">
        <f>IF(AND(MASTER_DATA_NORMALIZED!BA66=0,BA$22=$L$22),VLOOKUP(MASTER_DATA_PROCESSED!$C66,Backend!$Q$9:$T$52,3,FALSE),MASTER_DATA_NORMALIZED!BA66)</f>
        <v>0</v>
      </c>
      <c r="BB66" s="100">
        <f>IF(AND(MASTER_DATA_NORMALIZED!BB66=0,BB$22=$L$22),VLOOKUP(MASTER_DATA_PROCESSED!$C66,Backend!$Q$9:$T$52,3,FALSE),MASTER_DATA_NORMALIZED!BB66)</f>
        <v>0</v>
      </c>
      <c r="BC66" s="100">
        <f>IF(AND(MASTER_DATA_NORMALIZED!BC66=0,BC$22=$L$22),VLOOKUP(MASTER_DATA_PROCESSED!$C66,Backend!$Q$9:$T$52,3,FALSE),MASTER_DATA_NORMALIZED!BC66)</f>
        <v>0</v>
      </c>
      <c r="BD66" s="100" t="e">
        <f>IF(AND(MASTER_DATA_NORMALIZED!BD66=0,BD$22=$L$22),VLOOKUP(MASTER_DATA_PROCESSED!$C66,Backend!$Q$9:$T$52,3,FALSE),MASTER_DATA_NORMALIZED!BD66)</f>
        <v>#N/A</v>
      </c>
      <c r="BE66" s="100">
        <f>IF(AND(MASTER_DATA_NORMALIZED!BE66=0,BE$22=$L$22),VLOOKUP(MASTER_DATA_PROCESSED!$C66,Backend!$Q$9:$T$52,3,FALSE),MASTER_DATA_NORMALIZED!BE66)</f>
        <v>0</v>
      </c>
      <c r="BF66" s="100">
        <f>IF(AND(MASTER_DATA_NORMALIZED!BF66=0,BF$22=$L$22),VLOOKUP(MASTER_DATA_PROCESSED!$C66,Backend!$Q$9:$T$52,3,FALSE),MASTER_DATA_NORMALIZED!BF66)</f>
        <v>0</v>
      </c>
      <c r="BG66" s="100">
        <f>IF(AND(MASTER_DATA_NORMALIZED!BG66=0,BG$22=$L$22),VLOOKUP(MASTER_DATA_PROCESSED!$C66,Backend!$Q$9:$T$52,3,FALSE),MASTER_DATA_NORMALIZED!BG66)</f>
        <v>0</v>
      </c>
      <c r="BH66" s="100" t="e">
        <f>IF(AND(MASTER_DATA_NORMALIZED!BH66=0,BH$22=$L$22),VLOOKUP(MASTER_DATA_PROCESSED!$C66,Backend!$Q$9:$T$52,3,FALSE),MASTER_DATA_NORMALIZED!BH66)</f>
        <v>#N/A</v>
      </c>
      <c r="BI66" s="100">
        <f>IF(AND(MASTER_DATA_NORMALIZED!BI66=0,BI$22=$L$22),VLOOKUP(MASTER_DATA_PROCESSED!$C66,Backend!$Q$9:$T$52,3,FALSE),MASTER_DATA_NORMALIZED!BI66)</f>
        <v>0</v>
      </c>
      <c r="BJ66" s="100">
        <f>IF(AND(MASTER_DATA_NORMALIZED!BJ66=0,BJ$22=$L$22),VLOOKUP(MASTER_DATA_PROCESSED!$C66,Backend!$Q$9:$T$52,3,FALSE),MASTER_DATA_NORMALIZED!BJ66)</f>
        <v>0</v>
      </c>
      <c r="BK66" s="100">
        <f>IF(AND(MASTER_DATA_NORMALIZED!BK66=0,BK$22=$L$22),VLOOKUP(MASTER_DATA_PROCESSED!$C66,Backend!$Q$9:$T$52,3,FALSE),MASTER_DATA_NORMALIZED!BK66)</f>
        <v>0</v>
      </c>
      <c r="BL66" s="100" t="e">
        <f>IF(AND(MASTER_DATA_NORMALIZED!BL66=0,BL$22=$L$22),VLOOKUP(MASTER_DATA_PROCESSED!$C66,Backend!$Q$9:$T$52,3,FALSE),MASTER_DATA_NORMALIZED!BL66)</f>
        <v>#N/A</v>
      </c>
      <c r="BM66" s="100">
        <f>IF(AND(MASTER_DATA_NORMALIZED!BM66=0,BM$22=$L$22),VLOOKUP(MASTER_DATA_PROCESSED!$C66,Backend!$Q$9:$T$52,3,FALSE),MASTER_DATA_NORMALIZED!BM66)</f>
        <v>0</v>
      </c>
      <c r="BN66" s="100">
        <f>IF(AND(MASTER_DATA_NORMALIZED!BN66=0,BN$22=$L$22),VLOOKUP(MASTER_DATA_PROCESSED!$C66,Backend!$Q$9:$T$52,3,FALSE),MASTER_DATA_NORMALIZED!BN66)</f>
        <v>0</v>
      </c>
      <c r="BO66" s="100">
        <f>IF(AND(MASTER_DATA_NORMALIZED!BO66=0,BO$22=$L$22),VLOOKUP(MASTER_DATA_PROCESSED!$C66,Backend!$Q$9:$T$52,3,FALSE),MASTER_DATA_NORMALIZED!BO66)</f>
        <v>0</v>
      </c>
      <c r="BP66" s="100">
        <f>IF(AND(MASTER_DATA_NORMALIZED!BP66=0,BP$22=$L$22),VLOOKUP(MASTER_DATA_PROCESSED!$C66,Backend!$Q$9:$T$52,3,FALSE),MASTER_DATA_NORMALIZED!BP66)</f>
        <v>2.8054781346827724</v>
      </c>
      <c r="BQ66" s="100">
        <f>IF(AND(MASTER_DATA_NORMALIZED!BQ66=0,BQ$22=$L$22),VLOOKUP(MASTER_DATA_PROCESSED!$C66,Backend!$Q$9:$T$52,3,FALSE),MASTER_DATA_NORMALIZED!BQ66)</f>
        <v>0</v>
      </c>
      <c r="BR66" s="100">
        <f>IF(AND(MASTER_DATA_NORMALIZED!BR66=0,BR$22=$L$22),VLOOKUP(MASTER_DATA_PROCESSED!$C66,Backend!$Q$9:$T$52,3,FALSE),MASTER_DATA_NORMALIZED!BR66)</f>
        <v>0</v>
      </c>
      <c r="BS66" s="100">
        <f>IF(AND(MASTER_DATA_NORMALIZED!BS66=0,BS$22=$L$22),VLOOKUP(MASTER_DATA_PROCESSED!$C66,Backend!$Q$9:$T$52,3,FALSE),MASTER_DATA_NORMALIZED!BS66)</f>
        <v>0</v>
      </c>
      <c r="BT66" s="100">
        <f>IF(AND(MASTER_DATA_NORMALIZED!BT66=0,BT$22=$L$22),VLOOKUP(MASTER_DATA_PROCESSED!$C66,Backend!$Q$9:$T$52,3,FALSE),MASTER_DATA_NORMALIZED!BT66)</f>
        <v>2.2021085618042666</v>
      </c>
      <c r="BU66" s="100">
        <f>IF(AND(MASTER_DATA_NORMALIZED!BU66=0,BU$22=$L$22),VLOOKUP(MASTER_DATA_PROCESSED!$C66,Backend!$Q$9:$T$52,3,FALSE),MASTER_DATA_NORMALIZED!BU66)</f>
        <v>0</v>
      </c>
      <c r="BV66" s="100">
        <f>IF(AND(MASTER_DATA_NORMALIZED!BV66=0,BV$22=$L$22),VLOOKUP(MASTER_DATA_PROCESSED!$C66,Backend!$Q$9:$T$52,3,FALSE),MASTER_DATA_NORMALIZED!BV66)</f>
        <v>0</v>
      </c>
      <c r="BW66" s="100">
        <f>IF(AND(MASTER_DATA_NORMALIZED!BW66=0,BW$22=$L$22),VLOOKUP(MASTER_DATA_PROCESSED!$C66,Backend!$Q$9:$T$52,3,FALSE),MASTER_DATA_NORMALIZED!BW66)</f>
        <v>0</v>
      </c>
      <c r="BX66" s="100">
        <f>IF(AND(MASTER_DATA_NORMALIZED!BX66=0,BX$22=$L$22),VLOOKUP(MASTER_DATA_PROCESSED!$C66,Backend!$Q$9:$T$52,3,FALSE),MASTER_DATA_NORMALIZED!BX66)</f>
        <v>4.1423811083746829</v>
      </c>
      <c r="BY66" s="100">
        <f>IF(AND(MASTER_DATA_NORMALIZED!BY66=0,BY$22=$L$22),VLOOKUP(MASTER_DATA_PROCESSED!$C66,Backend!$Q$9:$T$52,3,FALSE),MASTER_DATA_NORMALIZED!BY66)</f>
        <v>0</v>
      </c>
      <c r="BZ66" s="100">
        <f>IF(AND(MASTER_DATA_NORMALIZED!BZ66=0,BZ$22=$L$22),VLOOKUP(MASTER_DATA_PROCESSED!$C66,Backend!$Q$9:$T$52,3,FALSE),MASTER_DATA_NORMALIZED!BZ66)</f>
        <v>0</v>
      </c>
      <c r="CA66" s="100">
        <f>IF(AND(MASTER_DATA_NORMALIZED!CA66=0,CA$22=$L$22),VLOOKUP(MASTER_DATA_PROCESSED!$C66,Backend!$Q$9:$T$52,3,FALSE),MASTER_DATA_NORMALIZED!CA66)</f>
        <v>0</v>
      </c>
      <c r="CB66" s="100">
        <f>IF(AND(MASTER_DATA_NORMALIZED!CB66=0,CB$22=$L$22),VLOOKUP(MASTER_DATA_PROCESSED!$C66,Backend!$Q$9:$T$52,3,FALSE),MASTER_DATA_NORMALIZED!CB66)</f>
        <v>2.1255049917971496</v>
      </c>
      <c r="CC66" s="100">
        <f>IF(AND(MASTER_DATA_NORMALIZED!CC66=0,CC$22=$L$22),VLOOKUP(MASTER_DATA_PROCESSED!$C66,Backend!$Q$9:$T$52,3,FALSE),MASTER_DATA_NORMALIZED!CC66)</f>
        <v>0</v>
      </c>
      <c r="CD66" s="100">
        <f>IF(AND(MASTER_DATA_NORMALIZED!CD66=0,CD$22=$L$22),VLOOKUP(MASTER_DATA_PROCESSED!$C66,Backend!$Q$9:$T$52,3,FALSE),MASTER_DATA_NORMALIZED!CD66)</f>
        <v>0</v>
      </c>
      <c r="CE66" s="100">
        <f>IF(AND(MASTER_DATA_NORMALIZED!CE66=0,CE$22=$L$22),VLOOKUP(MASTER_DATA_PROCESSED!$C66,Backend!$Q$9:$T$52,3,FALSE),MASTER_DATA_NORMALIZED!CE66)</f>
        <v>0</v>
      </c>
      <c r="CF66" s="100" t="e">
        <f>IF(AND(MASTER_DATA_NORMALIZED!CF66=0,CF$22=$L$22),VLOOKUP(MASTER_DATA_PROCESSED!$C66,Backend!$Q$9:$T$52,3,FALSE),MASTER_DATA_NORMALIZED!CF66)</f>
        <v>#N/A</v>
      </c>
      <c r="CG66" s="100">
        <f>IF(AND(MASTER_DATA_NORMALIZED!CG66=0,CG$22=$L$22),VLOOKUP(MASTER_DATA_PROCESSED!$C66,Backend!$Q$9:$T$52,3,FALSE),MASTER_DATA_NORMALIZED!CG66)</f>
        <v>0</v>
      </c>
      <c r="CH66" s="100">
        <f>IF(AND(MASTER_DATA_NORMALIZED!CH66=0,CH$22=$L$22),VLOOKUP(MASTER_DATA_PROCESSED!$C66,Backend!$Q$9:$T$52,3,FALSE),MASTER_DATA_NORMALIZED!CH66)</f>
        <v>0</v>
      </c>
      <c r="CI66" s="100">
        <f>IF(AND(MASTER_DATA_NORMALIZED!CI66=0,CI$22=$L$22),VLOOKUP(MASTER_DATA_PROCESSED!$C66,Backend!$Q$9:$T$52,3,FALSE),MASTER_DATA_NORMALIZED!CI66)</f>
        <v>0</v>
      </c>
      <c r="CJ66" s="100" t="e">
        <f>IF(AND(MASTER_DATA_NORMALIZED!CJ66=0,CJ$22=$L$22),VLOOKUP(MASTER_DATA_PROCESSED!$C66,Backend!$Q$9:$T$52,3,FALSE),MASTER_DATA_NORMALIZED!CJ66)</f>
        <v>#N/A</v>
      </c>
      <c r="CK66" s="100">
        <f>IF(AND(MASTER_DATA_NORMALIZED!CK66=0,CK$22=$L$22),VLOOKUP(MASTER_DATA_PROCESSED!$C66,Backend!$Q$9:$T$52,3,FALSE),MASTER_DATA_NORMALIZED!CK66)</f>
        <v>0</v>
      </c>
      <c r="CL66" s="100">
        <f>IF(AND(MASTER_DATA_NORMALIZED!CL66=0,CL$22=$L$22),VLOOKUP(MASTER_DATA_PROCESSED!$C66,Backend!$Q$9:$T$52,3,FALSE),MASTER_DATA_NORMALIZED!CL66)</f>
        <v>0</v>
      </c>
      <c r="CM66" s="100">
        <f>IF(AND(MASTER_DATA_NORMALIZED!CM66=0,CM$22=$L$22),VLOOKUP(MASTER_DATA_PROCESSED!$C66,Backend!$Q$9:$T$52,3,FALSE),MASTER_DATA_NORMALIZED!CM66)</f>
        <v>0</v>
      </c>
      <c r="CN66" s="100" t="e">
        <f>IF(AND(MASTER_DATA_NORMALIZED!CN66=0,CN$22=$L$22),VLOOKUP(MASTER_DATA_PROCESSED!$C66,Backend!$Q$9:$T$52,3,FALSE),MASTER_DATA_NORMALIZED!CN66)</f>
        <v>#N/A</v>
      </c>
      <c r="CO66" s="100">
        <f>IF(AND(MASTER_DATA_NORMALIZED!CO66=0,CO$22=$L$22),VLOOKUP(MASTER_DATA_PROCESSED!$C66,Backend!$Q$9:$T$52,3,FALSE),MASTER_DATA_NORMALIZED!CO66)</f>
        <v>0</v>
      </c>
      <c r="CP66" s="100">
        <f>IF(AND(MASTER_DATA_NORMALIZED!CP66=0,CP$22=$L$22),VLOOKUP(MASTER_DATA_PROCESSED!$C66,Backend!$Q$9:$T$52,3,FALSE),MASTER_DATA_NORMALIZED!CP66)</f>
        <v>0</v>
      </c>
      <c r="CQ66" s="100">
        <f>IF(AND(MASTER_DATA_NORMALIZED!CQ66=0,CQ$22=$L$22),VLOOKUP(MASTER_DATA_PROCESSED!$C66,Backend!$Q$9:$T$52,3,FALSE),MASTER_DATA_NORMALIZED!CQ66)</f>
        <v>0</v>
      </c>
      <c r="CR66" s="100" t="e">
        <f>IF(AND(MASTER_DATA_NORMALIZED!CR66=0,CR$22=$L$22),VLOOKUP(MASTER_DATA_PROCESSED!$C66,Backend!$Q$9:$T$52,3,FALSE),MASTER_DATA_NORMALIZED!CR66)</f>
        <v>#N/A</v>
      </c>
      <c r="CS66" s="100">
        <f>IF(AND(MASTER_DATA_NORMALIZED!CS66=0,CS$22=$L$22),VLOOKUP(MASTER_DATA_PROCESSED!$C66,Backend!$Q$9:$T$52,3,FALSE),MASTER_DATA_NORMALIZED!CS66)</f>
        <v>0</v>
      </c>
      <c r="CT66" s="100">
        <f>IF(AND(MASTER_DATA_NORMALIZED!CT66=0,CT$22=$L$22),VLOOKUP(MASTER_DATA_PROCESSED!$C66,Backend!$Q$9:$T$52,3,FALSE),MASTER_DATA_NORMALIZED!CT66)</f>
        <v>0</v>
      </c>
      <c r="CU66" s="100">
        <f>IF(AND(MASTER_DATA_NORMALIZED!CU66=0,CU$22=$L$22),VLOOKUP(MASTER_DATA_PROCESSED!$C66,Backend!$Q$9:$T$52,3,FALSE),MASTER_DATA_NORMALIZED!CU66)</f>
        <v>0</v>
      </c>
      <c r="CV66" s="100">
        <f>IF(AND(MASTER_DATA_NORMALIZED!CV66=0,CV$22=$L$22),VLOOKUP(MASTER_DATA_PROCESSED!$C66,Backend!$Q$9:$T$52,3,FALSE),MASTER_DATA_NORMALIZED!CV66)</f>
        <v>5.1943725151325726</v>
      </c>
      <c r="CW66" s="100">
        <f>IF(AND(MASTER_DATA_NORMALIZED!CW66=0,CW$22=$L$22),VLOOKUP(MASTER_DATA_PROCESSED!$C66,Backend!$Q$9:$T$52,3,FALSE),MASTER_DATA_NORMALIZED!CW66)</f>
        <v>0</v>
      </c>
      <c r="CX66" s="100">
        <f>IF(AND(MASTER_DATA_NORMALIZED!CX66=0,CX$22=$L$22),VLOOKUP(MASTER_DATA_PROCESSED!$C66,Backend!$Q$9:$T$52,3,FALSE),MASTER_DATA_NORMALIZED!CX66)</f>
        <v>0</v>
      </c>
      <c r="CY66" s="100">
        <f>IF(AND(MASTER_DATA_NORMALIZED!CY66=0,CY$22=$L$22),VLOOKUP(MASTER_DATA_PROCESSED!$C66,Backend!$Q$9:$T$52,3,FALSE),MASTER_DATA_NORMALIZED!CY66)</f>
        <v>0</v>
      </c>
      <c r="CZ66" s="100">
        <f>IF(AND(MASTER_DATA_NORMALIZED!CZ66=0,CZ$22=$L$22),VLOOKUP(MASTER_DATA_PROCESSED!$C66,Backend!$Q$9:$T$52,3,FALSE),MASTER_DATA_NORMALIZED!CZ66)</f>
        <v>3.4289620204375542</v>
      </c>
      <c r="DA66" s="100" t="e">
        <f>IF(AND(MASTER_DATA_NORMALIZED!DA66=0,DA$22=$L$22),VLOOKUP(MASTER_DATA_PROCESSED!$C66,Backend!$Q$9:$T$52,3,FALSE),MASTER_DATA_NORMALIZED!DA66)</f>
        <v>#DIV/0!</v>
      </c>
      <c r="DB66" s="100" t="e">
        <f>IF(AND(MASTER_DATA_NORMALIZED!DB66=0,DB$22=$L$22),VLOOKUP(MASTER_DATA_PROCESSED!$C66,Backend!$Q$9:$T$52,3,FALSE),MASTER_DATA_NORMALIZED!DB66)</f>
        <v>#DIV/0!</v>
      </c>
      <c r="DC66" s="100" t="e">
        <f>IF(AND(MASTER_DATA_NORMALIZED!DC66=0,DC$22=$L$22),VLOOKUP(MASTER_DATA_PROCESSED!$C66,Backend!$Q$9:$T$52,3,FALSE),MASTER_DATA_NORMALIZED!DC66)</f>
        <v>#DIV/0!</v>
      </c>
      <c r="DD66" s="100" t="e">
        <f>IF(AND(MASTER_DATA_NORMALIZED!DD66=0,DD$22=$L$22),VLOOKUP(MASTER_DATA_PROCESSED!$C66,Backend!$Q$9:$T$52,3,FALSE),MASTER_DATA_NORMALIZED!DD66)</f>
        <v>#N/A</v>
      </c>
      <c r="DE66" s="100">
        <f>IF(AND(MASTER_DATA_NORMALIZED!DE66=0,DE$22=$L$22),VLOOKUP(MASTER_DATA_PROCESSED!$C66,Backend!$Q$9:$T$52,3,FALSE),MASTER_DATA_NORMALIZED!DE66)</f>
        <v>0</v>
      </c>
      <c r="DF66" s="100">
        <f>IF(AND(MASTER_DATA_NORMALIZED!DF66=0,DF$22=$L$22),VLOOKUP(MASTER_DATA_PROCESSED!$C66,Backend!$Q$9:$T$52,3,FALSE),MASTER_DATA_NORMALIZED!DF66)</f>
        <v>0</v>
      </c>
      <c r="DG66" s="100">
        <f>IF(AND(MASTER_DATA_NORMALIZED!DG66=0,DG$22=$L$22),VLOOKUP(MASTER_DATA_PROCESSED!$C66,Backend!$Q$9:$T$52,3,FALSE),MASTER_DATA_NORMALIZED!DG66)</f>
        <v>0</v>
      </c>
      <c r="DH66" s="100" t="e">
        <f>IF(AND(MASTER_DATA_NORMALIZED!DH66=0,DH$22=$L$22),VLOOKUP(MASTER_DATA_PROCESSED!$C66,Backend!$Q$9:$T$52,3,FALSE),MASTER_DATA_NORMALIZED!DH66)</f>
        <v>#N/A</v>
      </c>
      <c r="DI66" s="100">
        <f>IF(AND(MASTER_DATA_NORMALIZED!DI66=0,DI$22=$L$22),VLOOKUP(MASTER_DATA_PROCESSED!$C66,Backend!$Q$9:$T$52,3,FALSE),MASTER_DATA_NORMALIZED!DI66)</f>
        <v>0</v>
      </c>
      <c r="DJ66" s="100">
        <f>IF(AND(MASTER_DATA_NORMALIZED!DJ66=0,DJ$22=$L$22),VLOOKUP(MASTER_DATA_PROCESSED!$C66,Backend!$Q$9:$T$52,3,FALSE),MASTER_DATA_NORMALIZED!DJ66)</f>
        <v>0</v>
      </c>
      <c r="DK66" s="100">
        <f>IF(AND(MASTER_DATA_NORMALIZED!DK66=0,DK$22=$L$22),VLOOKUP(MASTER_DATA_PROCESSED!$C66,Backend!$Q$9:$T$52,3,FALSE),MASTER_DATA_NORMALIZED!DK66)</f>
        <v>0</v>
      </c>
      <c r="DL66" s="100" t="e">
        <f>IF(AND(MASTER_DATA_NORMALIZED!DL66=0,DL$22=$L$22),VLOOKUP(MASTER_DATA_PROCESSED!$C66,Backend!$Q$9:$T$52,3,FALSE),MASTER_DATA_NORMALIZED!DL66)</f>
        <v>#N/A</v>
      </c>
      <c r="DM66" s="100">
        <f>IF(AND(MASTER_DATA_NORMALIZED!DM66=0,DM$22=$L$22),VLOOKUP(MASTER_DATA_PROCESSED!$C66,Backend!$Q$9:$T$52,3,FALSE),MASTER_DATA_NORMALIZED!DM66)</f>
        <v>0</v>
      </c>
      <c r="DN66" s="100">
        <f>IF(AND(MASTER_DATA_NORMALIZED!DN66=0,DN$22=$L$22),VLOOKUP(MASTER_DATA_PROCESSED!$C66,Backend!$Q$9:$T$52,3,FALSE),MASTER_DATA_NORMALIZED!DN66)</f>
        <v>0</v>
      </c>
      <c r="DO66" s="100">
        <f>IF(AND(MASTER_DATA_NORMALIZED!DO66=0,DO$22=$L$22),VLOOKUP(MASTER_DATA_PROCESSED!$C66,Backend!$Q$9:$T$52,3,FALSE),MASTER_DATA_NORMALIZED!DO66)</f>
        <v>0</v>
      </c>
      <c r="DP66" s="100" t="e">
        <f>IF(AND(MASTER_DATA_NORMALIZED!DP66=0,DP$22=$L$22),VLOOKUP(MASTER_DATA_PROCESSED!$C66,Backend!$Q$9:$T$52,3,FALSE),MASTER_DATA_NORMALIZED!DP66)</f>
        <v>#N/A</v>
      </c>
      <c r="DQ66" s="100">
        <f>IF(AND(MASTER_DATA_NORMALIZED!DQ66=0,DQ$22=$L$22),VLOOKUP(MASTER_DATA_PROCESSED!$C66,Backend!$Q$9:$T$52,3,FALSE),MASTER_DATA_NORMALIZED!DQ66)</f>
        <v>0</v>
      </c>
      <c r="DR66" s="100">
        <f>IF(AND(MASTER_DATA_NORMALIZED!DR66=0,DR$22=$L$22),VLOOKUP(MASTER_DATA_PROCESSED!$C66,Backend!$Q$9:$T$52,3,FALSE),MASTER_DATA_NORMALIZED!DR66)</f>
        <v>0</v>
      </c>
      <c r="DS66" s="100">
        <f>IF(AND(MASTER_DATA_NORMALIZED!DS66=0,DS$22=$L$22),VLOOKUP(MASTER_DATA_PROCESSED!$C66,Backend!$Q$9:$T$52,3,FALSE),MASTER_DATA_NORMALIZED!DS66)</f>
        <v>0</v>
      </c>
      <c r="DT66" s="100" t="e">
        <f>IF(AND(MASTER_DATA_NORMALIZED!DT66=0,DT$22=$L$22),VLOOKUP(MASTER_DATA_PROCESSED!$C66,Backend!$Q$9:$T$52,3,FALSE),MASTER_DATA_NORMALIZED!DT66)</f>
        <v>#N/A</v>
      </c>
      <c r="DU66" s="100">
        <f>IF(AND(MASTER_DATA_NORMALIZED!DU66=0,DU$22=$L$22),VLOOKUP(MASTER_DATA_PROCESSED!$C66,Backend!$Q$9:$T$52,3,FALSE),MASTER_DATA_NORMALIZED!DU66)</f>
        <v>0</v>
      </c>
      <c r="DV66" s="100">
        <f>IF(AND(MASTER_DATA_NORMALIZED!DV66=0,DV$22=$L$22),VLOOKUP(MASTER_DATA_PROCESSED!$C66,Backend!$Q$9:$T$52,3,FALSE),MASTER_DATA_NORMALIZED!DV66)</f>
        <v>0</v>
      </c>
      <c r="DW66" s="100">
        <f>IF(AND(MASTER_DATA_NORMALIZED!DW66=0,DW$22=$L$22),VLOOKUP(MASTER_DATA_PROCESSED!$C66,Backend!$Q$9:$T$52,3,FALSE),MASTER_DATA_NORMALIZED!DW66)</f>
        <v>0</v>
      </c>
      <c r="DX66" s="100" t="e">
        <f>IF(AND(MASTER_DATA_NORMALIZED!DX66=0,DX$22=$L$22),VLOOKUP(MASTER_DATA_PROCESSED!$C66,Backend!$Q$9:$T$52,3,FALSE),MASTER_DATA_NORMALIZED!DX66)</f>
        <v>#N/A</v>
      </c>
      <c r="DY66" s="100">
        <f>IF(AND(MASTER_DATA_NORMALIZED!DY66=0,DY$22=$L$22),VLOOKUP(MASTER_DATA_PROCESSED!$C66,Backend!$Q$9:$T$52,3,FALSE),MASTER_DATA_NORMALIZED!DY66)</f>
        <v>0</v>
      </c>
      <c r="DZ66" s="100">
        <f>IF(AND(MASTER_DATA_NORMALIZED!DZ66=0,DZ$22=$L$22),VLOOKUP(MASTER_DATA_PROCESSED!$C66,Backend!$Q$9:$T$52,3,FALSE),MASTER_DATA_NORMALIZED!DZ66)</f>
        <v>0</v>
      </c>
      <c r="EA66" s="100">
        <f>IF(AND(MASTER_DATA_NORMALIZED!EA66=0,EA$22=$L$22),VLOOKUP(MASTER_DATA_PROCESSED!$C66,Backend!$Q$9:$T$52,3,FALSE),MASTER_DATA_NORMALIZED!EA66)</f>
        <v>0</v>
      </c>
      <c r="EB66" s="100" t="e">
        <f>IF(AND(MASTER_DATA_NORMALIZED!EB66=0,EB$22=$L$22),VLOOKUP(MASTER_DATA_PROCESSED!$C66,Backend!$Q$9:$T$52,3,FALSE),MASTER_DATA_NORMALIZED!EB66)</f>
        <v>#N/A</v>
      </c>
      <c r="EC66" s="100" t="e">
        <f>IF(AND(MASTER_DATA_NORMALIZED!EC66=0,EC$22=$L$22),VLOOKUP(MASTER_DATA_PROCESSED!$C66,Backend!$Q$9:$T$52,3,FALSE),MASTER_DATA_NORMALIZED!EC66)</f>
        <v>#DIV/0!</v>
      </c>
      <c r="ED66" s="100" t="e">
        <f>IF(AND(MASTER_DATA_NORMALIZED!ED66=0,ED$22=$L$22),VLOOKUP(MASTER_DATA_PROCESSED!$C66,Backend!$Q$9:$T$52,3,FALSE),MASTER_DATA_NORMALIZED!ED66)</f>
        <v>#DIV/0!</v>
      </c>
      <c r="EE66" s="100" t="e">
        <f>IF(AND(MASTER_DATA_NORMALIZED!EE66=0,EE$22=$L$22),VLOOKUP(MASTER_DATA_PROCESSED!$C66,Backend!$Q$9:$T$52,3,FALSE),MASTER_DATA_NORMALIZED!EE66)</f>
        <v>#DIV/0!</v>
      </c>
      <c r="EF66" s="100" t="e">
        <f>IF(AND(MASTER_DATA_NORMALIZED!EF66=0,EF$22=$L$22),VLOOKUP(MASTER_DATA_PROCESSED!$C66,Backend!$Q$9:$T$52,3,FALSE),MASTER_DATA_NORMALIZED!EF66)</f>
        <v>#VALUE!</v>
      </c>
      <c r="EG66" s="100">
        <f>IF(AND(MASTER_DATA_NORMALIZED!EG66=0,EG$22=$L$22),VLOOKUP(MASTER_DATA_PROCESSED!$C66,Backend!$Q$9:$T$52,3,FALSE),MASTER_DATA_NORMALIZED!EG66)</f>
        <v>0</v>
      </c>
      <c r="EH66" s="100">
        <f>IF(AND(MASTER_DATA_NORMALIZED!EH66=0,EH$22=$L$22),VLOOKUP(MASTER_DATA_PROCESSED!$C66,Backend!$Q$9:$T$52,3,FALSE),MASTER_DATA_NORMALIZED!EH66)</f>
        <v>0</v>
      </c>
      <c r="EI66" s="100">
        <f>IF(AND(MASTER_DATA_NORMALIZED!EI66=0,EI$22=$L$22),VLOOKUP(MASTER_DATA_PROCESSED!$C66,Backend!$Q$9:$T$52,3,FALSE),MASTER_DATA_NORMALIZED!EI66)</f>
        <v>0</v>
      </c>
      <c r="EJ66" s="100" t="e">
        <f>IF(AND(MASTER_DATA_NORMALIZED!EJ66=0,EJ$22=$L$22),VLOOKUP(MASTER_DATA_PROCESSED!$C66,Backend!$Q$9:$T$52,3,FALSE),MASTER_DATA_NORMALIZED!EJ66)</f>
        <v>#N/A</v>
      </c>
      <c r="EK66" s="100">
        <f>IF(AND(MASTER_DATA_NORMALIZED!EK66=0,EK$22=$L$22),VLOOKUP(MASTER_DATA_PROCESSED!$C66,Backend!$Q$9:$T$52,3,FALSE),MASTER_DATA_NORMALIZED!EK66)</f>
        <v>0</v>
      </c>
      <c r="EL66" s="100">
        <f>IF(AND(MASTER_DATA_NORMALIZED!EL66=0,EL$22=$L$22),VLOOKUP(MASTER_DATA_PROCESSED!$C66,Backend!$Q$9:$T$52,3,FALSE),MASTER_DATA_NORMALIZED!EL66)</f>
        <v>0</v>
      </c>
      <c r="EM66" s="100">
        <f>IF(AND(MASTER_DATA_NORMALIZED!EM66=0,EM$22=$L$22),VLOOKUP(MASTER_DATA_PROCESSED!$C66,Backend!$Q$9:$T$52,3,FALSE),MASTER_DATA_NORMALIZED!EM66)</f>
        <v>0</v>
      </c>
      <c r="EN66" s="100" t="e">
        <f>IF(AND(MASTER_DATA_NORMALIZED!EN66=0,EN$22=$L$22),VLOOKUP(MASTER_DATA_PROCESSED!$C66,Backend!$Q$9:$T$52,3,FALSE),MASTER_DATA_NORMALIZED!EN66)</f>
        <v>#N/A</v>
      </c>
      <c r="EO66" s="100">
        <f>IF(AND(MASTER_DATA_NORMALIZED!EO66=0,EO$22=$L$22),VLOOKUP(MASTER_DATA_PROCESSED!$C66,Backend!$Q$9:$T$52,3,FALSE),MASTER_DATA_NORMALIZED!EO66)</f>
        <v>0</v>
      </c>
      <c r="EP66" s="100">
        <f>IF(AND(MASTER_DATA_NORMALIZED!EP66=0,EP$22=$L$22),VLOOKUP(MASTER_DATA_PROCESSED!$C66,Backend!$Q$9:$T$52,3,FALSE),MASTER_DATA_NORMALIZED!EP66)</f>
        <v>0</v>
      </c>
      <c r="EQ66" s="100">
        <f>IF(AND(MASTER_DATA_NORMALIZED!EQ66=0,EQ$22=$L$22),VLOOKUP(MASTER_DATA_PROCESSED!$C66,Backend!$Q$9:$T$52,3,FALSE),MASTER_DATA_NORMALIZED!EQ66)</f>
        <v>0</v>
      </c>
      <c r="ER66" s="100">
        <f>IF(AND(MASTER_DATA_NORMALIZED!ER66=0,ER$22=$L$22),VLOOKUP(MASTER_DATA_PROCESSED!$C66,Backend!$Q$9:$T$52,3,FALSE),MASTER_DATA_NORMALIZED!ER66)</f>
        <v>1.9038324545744216</v>
      </c>
      <c r="ES66" s="100">
        <f>IF(AND(MASTER_DATA_NORMALIZED!ES66=0,ES$22=$L$22),VLOOKUP(MASTER_DATA_PROCESSED!$C66,Backend!$Q$9:$T$52,3,FALSE),MASTER_DATA_NORMALIZED!ES66)</f>
        <v>0</v>
      </c>
      <c r="ET66" s="100">
        <f>IF(AND(MASTER_DATA_NORMALIZED!ET66=0,ET$22=$L$22),VLOOKUP(MASTER_DATA_PROCESSED!$C66,Backend!$Q$9:$T$52,3,FALSE),MASTER_DATA_NORMALIZED!ET66)</f>
        <v>0</v>
      </c>
      <c r="EU66" s="100">
        <f>IF(AND(MASTER_DATA_NORMALIZED!EU66=0,EU$22=$L$22),VLOOKUP(MASTER_DATA_PROCESSED!$C66,Backend!$Q$9:$T$52,3,FALSE),MASTER_DATA_NORMALIZED!EU66)</f>
        <v>0</v>
      </c>
      <c r="EV66" s="100">
        <f>IF(AND(MASTER_DATA_NORMALIZED!EV66=0,EV$22=$L$22),VLOOKUP(MASTER_DATA_PROCESSED!$C66,Backend!$Q$9:$T$52,3,FALSE),MASTER_DATA_NORMALIZED!EV66)</f>
        <v>1.9038324545744216</v>
      </c>
      <c r="EW66" s="100">
        <f>IF(AND(MASTER_DATA_NORMALIZED!EW66=0,EW$22=$L$22),VLOOKUP(MASTER_DATA_PROCESSED!$C66,Backend!$Q$9:$T$52,3,FALSE),MASTER_DATA_NORMALIZED!EW66)</f>
        <v>0</v>
      </c>
      <c r="EX66" s="100">
        <f>IF(AND(MASTER_DATA_NORMALIZED!EX66=0,EX$22=$L$22),VLOOKUP(MASTER_DATA_PROCESSED!$C66,Backend!$Q$9:$T$52,3,FALSE),MASTER_DATA_NORMALIZED!EX66)</f>
        <v>0</v>
      </c>
      <c r="EY66" s="100">
        <f>IF(AND(MASTER_DATA_NORMALIZED!EY66=0,EY$22=$L$22),VLOOKUP(MASTER_DATA_PROCESSED!$C66,Backend!$Q$9:$T$52,3,FALSE),MASTER_DATA_NORMALIZED!EY66)</f>
        <v>0</v>
      </c>
      <c r="EZ66" s="100">
        <f>IF(AND(MASTER_DATA_NORMALIZED!EZ66=0,EZ$22=$L$22),VLOOKUP(MASTER_DATA_PROCESSED!$C66,Backend!$Q$9:$T$52,3,FALSE),MASTER_DATA_NORMALIZED!EZ66)</f>
        <v>10.734566575908962</v>
      </c>
      <c r="FA66" s="100">
        <f>IF(AND(MASTER_DATA_NORMALIZED!FA66=0,FA$22=$L$22),VLOOKUP(MASTER_DATA_PROCESSED!$C66,Backend!$Q$9:$T$52,3,FALSE),MASTER_DATA_NORMALIZED!FA66)</f>
        <v>0</v>
      </c>
      <c r="FB66" s="100">
        <f>IF(AND(MASTER_DATA_NORMALIZED!FB66=0,FB$22=$L$22),VLOOKUP(MASTER_DATA_PROCESSED!$C66,Backend!$Q$9:$T$52,3,FALSE),MASTER_DATA_NORMALIZED!FB66)</f>
        <v>0</v>
      </c>
      <c r="FC66" s="100">
        <f>IF(AND(MASTER_DATA_NORMALIZED!FC66=0,FC$22=$L$22),VLOOKUP(MASTER_DATA_PROCESSED!$C66,Backend!$Q$9:$T$52,3,FALSE),MASTER_DATA_NORMALIZED!FC66)</f>
        <v>0</v>
      </c>
      <c r="FD66" s="100">
        <f>IF(AND(MASTER_DATA_NORMALIZED!FD66=0,FD$22=$L$22),VLOOKUP(MASTER_DATA_PROCESSED!$C66,Backend!$Q$9:$T$52,3,FALSE),MASTER_DATA_NORMALIZED!FD66)</f>
        <v>10.470117440609251</v>
      </c>
      <c r="FE66" s="100">
        <f>IF(AND(MASTER_DATA_NORMALIZED!FE66=0,FE$22=$L$22),VLOOKUP(MASTER_DATA_PROCESSED!$C66,Backend!$Q$9:$T$52,3,FALSE),MASTER_DATA_NORMALIZED!FE66)</f>
        <v>0</v>
      </c>
      <c r="FF66" s="100">
        <f>IF(AND(MASTER_DATA_NORMALIZED!FF66=0,FF$22=$L$22),VLOOKUP(MASTER_DATA_PROCESSED!$C66,Backend!$Q$9:$T$52,3,FALSE),MASTER_DATA_NORMALIZED!FF66)</f>
        <v>0</v>
      </c>
      <c r="FG66" s="100">
        <f>IF(AND(MASTER_DATA_NORMALIZED!FG66=0,FG$22=$L$22),VLOOKUP(MASTER_DATA_PROCESSED!$C66,Backend!$Q$9:$T$52,3,FALSE),MASTER_DATA_NORMALIZED!FG66)</f>
        <v>0</v>
      </c>
      <c r="FH66" s="100">
        <f>IF(AND(MASTER_DATA_NORMALIZED!FH66=0,FH$22=$L$22),VLOOKUP(MASTER_DATA_PROCESSED!$C66,Backend!$Q$9:$T$52,3,FALSE),MASTER_DATA_NORMALIZED!FH66)</f>
        <v>10.230783586315658</v>
      </c>
      <c r="FI66" s="100">
        <f>IF(AND(MASTER_DATA_NORMALIZED!FI66=0,FI$22=$L$22),VLOOKUP(MASTER_DATA_PROCESSED!$C66,Backend!$Q$9:$T$52,3,FALSE),MASTER_DATA_NORMALIZED!FI66)</f>
        <v>0</v>
      </c>
      <c r="FJ66" s="100">
        <f>IF(AND(MASTER_DATA_NORMALIZED!FJ66=0,FJ$22=$L$22),VLOOKUP(MASTER_DATA_PROCESSED!$C66,Backend!$Q$9:$T$52,3,FALSE),MASTER_DATA_NORMALIZED!FJ66)</f>
        <v>0</v>
      </c>
      <c r="FK66" s="100">
        <f>IF(AND(MASTER_DATA_NORMALIZED!FK66=0,FK$22=$L$22),VLOOKUP(MASTER_DATA_PROCESSED!$C66,Backend!$Q$9:$T$52,3,FALSE),MASTER_DATA_NORMALIZED!FK66)</f>
        <v>0</v>
      </c>
      <c r="FL66" s="100">
        <f>IF(AND(MASTER_DATA_NORMALIZED!FL66=0,FL$22=$L$22),VLOOKUP(MASTER_DATA_PROCESSED!$C66,Backend!$Q$9:$T$52,3,FALSE),MASTER_DATA_NORMALIZED!FL66)</f>
        <v>16.268792614080581</v>
      </c>
      <c r="FM66" s="100">
        <f>IF(AND(MASTER_DATA_NORMALIZED!FM66=0,FM$22=$L$22),VLOOKUP(MASTER_DATA_PROCESSED!$C66,Backend!$Q$9:$T$52,3,FALSE),MASTER_DATA_NORMALIZED!FM66)</f>
        <v>0</v>
      </c>
      <c r="FN66" s="100">
        <f>IF(AND(MASTER_DATA_NORMALIZED!FN66=0,FN$22=$L$22),VLOOKUP(MASTER_DATA_PROCESSED!$C66,Backend!$Q$9:$T$52,3,FALSE),MASTER_DATA_NORMALIZED!FN66)</f>
        <v>0</v>
      </c>
      <c r="FO66" s="100">
        <f>IF(AND(MASTER_DATA_NORMALIZED!FO66=0,FO$22=$L$22),VLOOKUP(MASTER_DATA_PROCESSED!$C66,Backend!$Q$9:$T$52,3,FALSE),MASTER_DATA_NORMALIZED!FO66)</f>
        <v>0</v>
      </c>
      <c r="FP66" s="100">
        <f>IF(AND(MASTER_DATA_NORMALIZED!FP66=0,FP$22=$L$22),VLOOKUP(MASTER_DATA_PROCESSED!$C66,Backend!$Q$9:$T$52,3,FALSE),MASTER_DATA_NORMALIZED!FP66)</f>
        <v>16.870430747326878</v>
      </c>
      <c r="FQ66" s="100">
        <f>IF(AND(MASTER_DATA_NORMALIZED!FQ66=0,FQ$22=$L$22),VLOOKUP(MASTER_DATA_PROCESSED!$C66,Backend!$Q$9:$T$52,3,FALSE),MASTER_DATA_NORMALIZED!FQ66)</f>
        <v>0</v>
      </c>
      <c r="FR66" s="100">
        <f>IF(AND(MASTER_DATA_NORMALIZED!FR66=0,FR$22=$L$22),VLOOKUP(MASTER_DATA_PROCESSED!$C66,Backend!$Q$9:$T$52,3,FALSE),MASTER_DATA_NORMALIZED!FR66)</f>
        <v>0</v>
      </c>
      <c r="FS66" s="100">
        <f>IF(AND(MASTER_DATA_NORMALIZED!FS66=0,FS$22=$L$22),VLOOKUP(MASTER_DATA_PROCESSED!$C66,Backend!$Q$9:$T$52,3,FALSE),MASTER_DATA_NORMALIZED!FS66)</f>
        <v>0</v>
      </c>
      <c r="FT66" s="100">
        <f>IF(AND(MASTER_DATA_NORMALIZED!FT66=0,FT$22=$L$22),VLOOKUP(MASTER_DATA_PROCESSED!$C66,Backend!$Q$9:$T$52,3,FALSE),MASTER_DATA_NORMALIZED!FT66)</f>
        <v>16.729637422366199</v>
      </c>
      <c r="FU66" s="100">
        <f>IF(AND(MASTER_DATA_NORMALIZED!FU66=0,FU$22=$L$22),VLOOKUP(MASTER_DATA_PROCESSED!$C66,Backend!$Q$9:$T$52,3,FALSE),MASTER_DATA_NORMALIZED!FU66)</f>
        <v>0</v>
      </c>
      <c r="FV66" s="100">
        <f>IF(AND(MASTER_DATA_NORMALIZED!FV66=0,FV$22=$L$22),VLOOKUP(MASTER_DATA_PROCESSED!$C66,Backend!$Q$9:$T$52,3,FALSE),MASTER_DATA_NORMALIZED!FV66)</f>
        <v>0</v>
      </c>
      <c r="FW66" s="100">
        <f>IF(AND(MASTER_DATA_NORMALIZED!FW66=0,FW$22=$L$22),VLOOKUP(MASTER_DATA_PROCESSED!$C66,Backend!$Q$9:$T$52,3,FALSE),MASTER_DATA_NORMALIZED!FW66)</f>
        <v>0</v>
      </c>
      <c r="FX66" s="100">
        <f>IF(AND(MASTER_DATA_NORMALIZED!FX66=0,FX$22=$L$22),VLOOKUP(MASTER_DATA_PROCESSED!$C66,Backend!$Q$9:$T$52,3,FALSE),MASTER_DATA_NORMALIZED!FX66)</f>
        <v>16.481954942819211</v>
      </c>
      <c r="FY66" s="100">
        <f>IF(AND(MASTER_DATA_NORMALIZED!FY66=0,FY$22=$L$22),VLOOKUP(MASTER_DATA_PROCESSED!$C66,Backend!$Q$9:$T$52,3,FALSE),MASTER_DATA_NORMALIZED!FY66)</f>
        <v>0</v>
      </c>
      <c r="FZ66" s="100">
        <f>IF(AND(MASTER_DATA_NORMALIZED!FZ66=0,FZ$22=$L$22),VLOOKUP(MASTER_DATA_PROCESSED!$C66,Backend!$Q$9:$T$52,3,FALSE),MASTER_DATA_NORMALIZED!FZ66)</f>
        <v>0</v>
      </c>
      <c r="GA66" s="100">
        <f>IF(AND(MASTER_DATA_NORMALIZED!GA66=0,GA$22=$L$22),VLOOKUP(MASTER_DATA_PROCESSED!$C66,Backend!$Q$9:$T$52,3,FALSE),MASTER_DATA_NORMALIZED!GA66)</f>
        <v>0</v>
      </c>
      <c r="GB66" s="100">
        <f>IF(AND(MASTER_DATA_NORMALIZED!GB66=0,GB$22=$L$22),VLOOKUP(MASTER_DATA_PROCESSED!$C66,Backend!$Q$9:$T$52,3,FALSE),MASTER_DATA_NORMALIZED!GB66)</f>
        <v>14.505221473818272</v>
      </c>
      <c r="GC66" s="100">
        <f>IF(AND(MASTER_DATA_NORMALIZED!GC66=0,GC$22=$L$22),VLOOKUP(MASTER_DATA_PROCESSED!$C66,Backend!$Q$9:$T$52,3,FALSE),MASTER_DATA_NORMALIZED!GC66)</f>
        <v>0</v>
      </c>
      <c r="GD66" s="100">
        <f>IF(AND(MASTER_DATA_NORMALIZED!GD66=0,GD$22=$L$22),VLOOKUP(MASTER_DATA_PROCESSED!$C66,Backend!$Q$9:$T$52,3,FALSE),MASTER_DATA_NORMALIZED!GD66)</f>
        <v>0</v>
      </c>
      <c r="GE66" s="100">
        <f>IF(AND(MASTER_DATA_NORMALIZED!GE66=0,GE$22=$L$22),VLOOKUP(MASTER_DATA_PROCESSED!$C66,Backend!$Q$9:$T$52,3,FALSE),MASTER_DATA_NORMALIZED!GE66)</f>
        <v>0</v>
      </c>
      <c r="GF66" s="100">
        <f>IF(AND(MASTER_DATA_NORMALIZED!GF66=0,GF$22=$L$22),VLOOKUP(MASTER_DATA_PROCESSED!$C66,Backend!$Q$9:$T$52,3,FALSE),MASTER_DATA_NORMALIZED!GF66)</f>
        <v>14.384167163399226</v>
      </c>
      <c r="GG66" s="100">
        <f>IF(AND(MASTER_DATA_NORMALIZED!GG66=0,GG$22=$L$22),VLOOKUP(MASTER_DATA_PROCESSED!$C66,Backend!$Q$9:$T$52,3,FALSE),MASTER_DATA_NORMALIZED!GG66)</f>
        <v>0</v>
      </c>
      <c r="GH66" s="100">
        <f>IF(AND(MASTER_DATA_NORMALIZED!GH66=0,GH$22=$L$22),VLOOKUP(MASTER_DATA_PROCESSED!$C66,Backend!$Q$9:$T$52,3,FALSE),MASTER_DATA_NORMALIZED!GH66)</f>
        <v>0</v>
      </c>
      <c r="GI66" s="100">
        <f>IF(AND(MASTER_DATA_NORMALIZED!GI66=0,GI$22=$L$22),VLOOKUP(MASTER_DATA_PROCESSED!$C66,Backend!$Q$9:$T$52,3,FALSE),MASTER_DATA_NORMALIZED!GI66)</f>
        <v>0</v>
      </c>
      <c r="GJ66" s="100">
        <f>IF(AND(MASTER_DATA_NORMALIZED!GJ66=0,GJ$22=$L$22),VLOOKUP(MASTER_DATA_PROCESSED!$C66,Backend!$Q$9:$T$52,3,FALSE),MASTER_DATA_NORMALIZED!GJ66)</f>
        <v>14.19712235778124</v>
      </c>
      <c r="GK66" s="100">
        <f>IF(AND(MASTER_DATA_NORMALIZED!GK66=0,GK$22=$L$22),VLOOKUP(MASTER_DATA_PROCESSED!$C66,Backend!$Q$9:$T$52,3,FALSE),MASTER_DATA_NORMALIZED!GK66)</f>
        <v>0</v>
      </c>
      <c r="GL66" s="100">
        <f>IF(AND(MASTER_DATA_NORMALIZED!GL66=0,GL$22=$L$22),VLOOKUP(MASTER_DATA_PROCESSED!$C66,Backend!$Q$9:$T$52,3,FALSE),MASTER_DATA_NORMALIZED!GL66)</f>
        <v>0</v>
      </c>
      <c r="GM66" s="100">
        <f>IF(AND(MASTER_DATA_NORMALIZED!GM66=0,GM$22=$L$22),VLOOKUP(MASTER_DATA_PROCESSED!$C66,Backend!$Q$9:$T$52,3,FALSE),MASTER_DATA_NORMALIZED!GM66)</f>
        <v>0</v>
      </c>
      <c r="GN66" s="100">
        <f>IF(AND(MASTER_DATA_NORMALIZED!GN66=0,GN$22=$L$22),VLOOKUP(MASTER_DATA_PROCESSED!$C66,Backend!$Q$9:$T$52,3,FALSE),MASTER_DATA_NORMALIZED!GN66)</f>
        <v>13.415189373941763</v>
      </c>
      <c r="GO66" s="100">
        <f>IF(AND(MASTER_DATA_NORMALIZED!GO66=0,GO$22=$L$22),VLOOKUP(MASTER_DATA_PROCESSED!$C66,Backend!$Q$9:$T$52,3,FALSE),MASTER_DATA_NORMALIZED!GO66)</f>
        <v>0</v>
      </c>
      <c r="GP66" s="100">
        <f>IF(AND(MASTER_DATA_NORMALIZED!GP66=0,GP$22=$L$22),VLOOKUP(MASTER_DATA_PROCESSED!$C66,Backend!$Q$9:$T$52,3,FALSE),MASTER_DATA_NORMALIZED!GP66)</f>
        <v>0</v>
      </c>
      <c r="GQ66" s="100">
        <f>IF(AND(MASTER_DATA_NORMALIZED!GQ66=0,GQ$22=$L$22),VLOOKUP(MASTER_DATA_PROCESSED!$C66,Backend!$Q$9:$T$52,3,FALSE),MASTER_DATA_NORMALIZED!GQ66)</f>
        <v>0</v>
      </c>
      <c r="GR66" s="100">
        <f>IF(AND(MASTER_DATA_NORMALIZED!GR66=0,GR$22=$L$22),VLOOKUP(MASTER_DATA_PROCESSED!$C66,Backend!$Q$9:$T$52,3,FALSE),MASTER_DATA_NORMALIZED!GR66)</f>
        <v>13.295241453945264</v>
      </c>
      <c r="GS66" s="100">
        <f>IF(AND(MASTER_DATA_NORMALIZED!GS66=0,GS$22=$L$22),VLOOKUP(MASTER_DATA_PROCESSED!$C66,Backend!$Q$9:$T$52,3,FALSE),MASTER_DATA_NORMALIZED!GS66)</f>
        <v>0</v>
      </c>
      <c r="GT66" s="100">
        <f>IF(AND(MASTER_DATA_NORMALIZED!GT66=0,GT$22=$L$22),VLOOKUP(MASTER_DATA_PROCESSED!$C66,Backend!$Q$9:$T$52,3,FALSE),MASTER_DATA_NORMALIZED!GT66)</f>
        <v>0</v>
      </c>
      <c r="GU66" s="100">
        <f>IF(AND(MASTER_DATA_NORMALIZED!GU66=0,GU$22=$L$22),VLOOKUP(MASTER_DATA_PROCESSED!$C66,Backend!$Q$9:$T$52,3,FALSE),MASTER_DATA_NORMALIZED!GU66)</f>
        <v>0</v>
      </c>
      <c r="GV66" s="100">
        <f>IF(AND(MASTER_DATA_NORMALIZED!GV66=0,GV$22=$L$22),VLOOKUP(MASTER_DATA_PROCESSED!$C66,Backend!$Q$9:$T$52,3,FALSE),MASTER_DATA_NORMALIZED!GV66)</f>
        <v>13.125240885857643</v>
      </c>
      <c r="GW66" s="100" t="e">
        <f>IF(AND(MASTER_DATA_NORMALIZED!GW66=0,GW$22=$L$22),VLOOKUP(MASTER_DATA_PROCESSED!$C66,Backend!$Q$9:$T$52,3,FALSE),MASTER_DATA_NORMALIZED!GW66)</f>
        <v>#REF!</v>
      </c>
      <c r="GX66" s="100" t="e">
        <f>IF(AND(MASTER_DATA_NORMALIZED!GX66=0,GX$22=$L$22),VLOOKUP(MASTER_DATA_PROCESSED!$C66,Backend!$Q$9:$T$52,3,FALSE),MASTER_DATA_NORMALIZED!GX66)</f>
        <v>#REF!</v>
      </c>
      <c r="GY66" s="100" t="e">
        <f>IF(AND(MASTER_DATA_NORMALIZED!GY66=0,GY$22=$L$22),VLOOKUP(MASTER_DATA_PROCESSED!$C66,Backend!$Q$9:$T$52,3,FALSE),MASTER_DATA_NORMALIZED!GY66)</f>
        <v>#REF!</v>
      </c>
    </row>
    <row r="67" spans="2:207" hidden="1" outlineLevel="2" x14ac:dyDescent="0.3">
      <c r="B67" s="21">
        <f t="shared" si="5"/>
        <v>20</v>
      </c>
      <c r="C67" s="52">
        <f t="shared" si="0"/>
        <v>217</v>
      </c>
      <c r="D67" s="77"/>
      <c r="E67" s="21"/>
      <c r="F67" s="54">
        <v>217</v>
      </c>
      <c r="G67" s="84"/>
      <c r="H67" s="35" t="s">
        <v>67</v>
      </c>
      <c r="I67" s="97">
        <f>IF(AND(MASTER_DATA_NORMALIZED!I67=0,I$22=$L$22),VLOOKUP(MASTER_DATA_PROCESSED!$C67,Backend!$Q$9:$T$52,3,FALSE),MASTER_DATA_NORMALIZED!I67)</f>
        <v>0</v>
      </c>
      <c r="J67" s="97">
        <f>IF(AND(MASTER_DATA_NORMALIZED!J67=0,J$22=$L$22),VLOOKUP(MASTER_DATA_PROCESSED!$C67,Backend!$Q$9:$T$52,3,FALSE),MASTER_DATA_NORMALIZED!J67)</f>
        <v>0</v>
      </c>
      <c r="K67" s="97">
        <f>IF(AND(MASTER_DATA_NORMALIZED!K67=0,K$22=$L$22),VLOOKUP(MASTER_DATA_PROCESSED!$C67,Backend!$Q$9:$T$52,3,FALSE),MASTER_DATA_NORMALIZED!K67)</f>
        <v>0</v>
      </c>
      <c r="L67" s="97" t="e">
        <f>IF(AND(MASTER_DATA_NORMALIZED!L67=0,L$22=$L$22),VLOOKUP(MASTER_DATA_PROCESSED!$C67,Backend!$Q$9:$T$52,3,FALSE),MASTER_DATA_NORMALIZED!L67)</f>
        <v>#N/A</v>
      </c>
      <c r="M67" s="97">
        <f>IF(AND(MASTER_DATA_NORMALIZED!M67=0,M$22=$L$22),VLOOKUP(MASTER_DATA_PROCESSED!$C67,Backend!$Q$9:$T$52,3,FALSE),MASTER_DATA_NORMALIZED!M67)</f>
        <v>0</v>
      </c>
      <c r="N67" s="97">
        <f>IF(AND(MASTER_DATA_NORMALIZED!N67=0,N$22=$L$22),VLOOKUP(MASTER_DATA_PROCESSED!$C67,Backend!$Q$9:$T$52,3,FALSE),MASTER_DATA_NORMALIZED!N67)</f>
        <v>0</v>
      </c>
      <c r="O67" s="97">
        <f>IF(AND(MASTER_DATA_NORMALIZED!O67=0,O$22=$L$22),VLOOKUP(MASTER_DATA_PROCESSED!$C67,Backend!$Q$9:$T$52,3,FALSE),MASTER_DATA_NORMALIZED!O67)</f>
        <v>0</v>
      </c>
      <c r="P67" s="97" t="e">
        <f>IF(AND(MASTER_DATA_NORMALIZED!P67=0,P$22=$L$22),VLOOKUP(MASTER_DATA_PROCESSED!$C67,Backend!$Q$9:$T$52,3,FALSE),MASTER_DATA_NORMALIZED!P67)</f>
        <v>#N/A</v>
      </c>
      <c r="Q67" s="97">
        <f>IF(AND(MASTER_DATA_NORMALIZED!Q67=0,Q$22=$L$22),VLOOKUP(MASTER_DATA_PROCESSED!$C67,Backend!$Q$9:$T$52,3,FALSE),MASTER_DATA_NORMALIZED!Q67)</f>
        <v>0</v>
      </c>
      <c r="R67" s="97">
        <f>IF(AND(MASTER_DATA_NORMALIZED!R67=0,R$22=$L$22),VLOOKUP(MASTER_DATA_PROCESSED!$C67,Backend!$Q$9:$T$52,3,FALSE),MASTER_DATA_NORMALIZED!R67)</f>
        <v>0</v>
      </c>
      <c r="S67" s="97">
        <f>IF(AND(MASTER_DATA_NORMALIZED!S67=0,S$22=$L$22),VLOOKUP(MASTER_DATA_PROCESSED!$C67,Backend!$Q$9:$T$52,3,FALSE),MASTER_DATA_NORMALIZED!S67)</f>
        <v>0</v>
      </c>
      <c r="T67" s="97" t="e">
        <f>IF(AND(MASTER_DATA_NORMALIZED!T67=0,T$22=$L$22),VLOOKUP(MASTER_DATA_PROCESSED!$C67,Backend!$Q$9:$T$52,3,FALSE),MASTER_DATA_NORMALIZED!T67)</f>
        <v>#N/A</v>
      </c>
      <c r="U67" s="97">
        <f>IF(AND(MASTER_DATA_NORMALIZED!U67=0,U$22=$L$22),VLOOKUP(MASTER_DATA_PROCESSED!$C67,Backend!$Q$9:$T$52,3,FALSE),MASTER_DATA_NORMALIZED!U67)</f>
        <v>0</v>
      </c>
      <c r="V67" s="97">
        <f>IF(AND(MASTER_DATA_NORMALIZED!V67=0,V$22=$L$22),VLOOKUP(MASTER_DATA_PROCESSED!$C67,Backend!$Q$9:$T$52,3,FALSE),MASTER_DATA_NORMALIZED!V67)</f>
        <v>0</v>
      </c>
      <c r="W67" s="97">
        <f>IF(AND(MASTER_DATA_NORMALIZED!W67=0,W$22=$L$22),VLOOKUP(MASTER_DATA_PROCESSED!$C67,Backend!$Q$9:$T$52,3,FALSE),MASTER_DATA_NORMALIZED!W67)</f>
        <v>0</v>
      </c>
      <c r="X67" s="97" t="e">
        <f>IF(AND(MASTER_DATA_NORMALIZED!X67=0,X$22=$L$22),VLOOKUP(MASTER_DATA_PROCESSED!$C67,Backend!$Q$9:$T$52,3,FALSE),MASTER_DATA_NORMALIZED!X67)</f>
        <v>#N/A</v>
      </c>
      <c r="Y67" s="97">
        <f>IF(AND(MASTER_DATA_NORMALIZED!Y67=0,Y$22=$L$22),VLOOKUP(MASTER_DATA_PROCESSED!$C67,Backend!$Q$9:$T$52,3,FALSE),MASTER_DATA_NORMALIZED!Y67)</f>
        <v>0</v>
      </c>
      <c r="Z67" s="97">
        <f>IF(AND(MASTER_DATA_NORMALIZED!Z67=0,Z$22=$L$22),VLOOKUP(MASTER_DATA_PROCESSED!$C67,Backend!$Q$9:$T$52,3,FALSE),MASTER_DATA_NORMALIZED!Z67)</f>
        <v>0</v>
      </c>
      <c r="AA67" s="97">
        <f>IF(AND(MASTER_DATA_NORMALIZED!AA67=0,AA$22=$L$22),VLOOKUP(MASTER_DATA_PROCESSED!$C67,Backend!$Q$9:$T$52,3,FALSE),MASTER_DATA_NORMALIZED!AA67)</f>
        <v>0</v>
      </c>
      <c r="AB67" s="97" t="e">
        <f>IF(AND(MASTER_DATA_NORMALIZED!AB67=0,AB$22=$L$22),VLOOKUP(MASTER_DATA_PROCESSED!$C67,Backend!$Q$9:$T$52,3,FALSE),MASTER_DATA_NORMALIZED!AB67)</f>
        <v>#N/A</v>
      </c>
      <c r="AC67" s="97">
        <f>IF(AND(MASTER_DATA_NORMALIZED!AC67=0,AC$22=$L$22),VLOOKUP(MASTER_DATA_PROCESSED!$C67,Backend!$Q$9:$T$52,3,FALSE),MASTER_DATA_NORMALIZED!AC67)</f>
        <v>0</v>
      </c>
      <c r="AD67" s="97">
        <f>IF(AND(MASTER_DATA_NORMALIZED!AD67=0,AD$22=$L$22),VLOOKUP(MASTER_DATA_PROCESSED!$C67,Backend!$Q$9:$T$52,3,FALSE),MASTER_DATA_NORMALIZED!AD67)</f>
        <v>0</v>
      </c>
      <c r="AE67" s="97">
        <f>IF(AND(MASTER_DATA_NORMALIZED!AE67=0,AE$22=$L$22),VLOOKUP(MASTER_DATA_PROCESSED!$C67,Backend!$Q$9:$T$52,3,FALSE),MASTER_DATA_NORMALIZED!AE67)</f>
        <v>0</v>
      </c>
      <c r="AF67" s="97" t="e">
        <f>IF(AND(MASTER_DATA_NORMALIZED!AF67=0,AF$22=$L$22),VLOOKUP(MASTER_DATA_PROCESSED!$C67,Backend!$Q$9:$T$52,3,FALSE),MASTER_DATA_NORMALIZED!AF67)</f>
        <v>#N/A</v>
      </c>
      <c r="AG67" s="97">
        <f>IF(AND(MASTER_DATA_NORMALIZED!AG67=0,AG$22=$L$22),VLOOKUP(MASTER_DATA_PROCESSED!$C67,Backend!$Q$9:$T$52,3,FALSE),MASTER_DATA_NORMALIZED!AG67)</f>
        <v>0</v>
      </c>
      <c r="AH67" s="97">
        <f>IF(AND(MASTER_DATA_NORMALIZED!AH67=0,AH$22=$L$22),VLOOKUP(MASTER_DATA_PROCESSED!$C67,Backend!$Q$9:$T$52,3,FALSE),MASTER_DATA_NORMALIZED!AH67)</f>
        <v>0</v>
      </c>
      <c r="AI67" s="97">
        <f>IF(AND(MASTER_DATA_NORMALIZED!AI67=0,AI$22=$L$22),VLOOKUP(MASTER_DATA_PROCESSED!$C67,Backend!$Q$9:$T$52,3,FALSE),MASTER_DATA_NORMALIZED!AI67)</f>
        <v>0</v>
      </c>
      <c r="AJ67" s="97" t="e">
        <f>IF(AND(MASTER_DATA_NORMALIZED!AJ67=0,AJ$22=$L$22),VLOOKUP(MASTER_DATA_PROCESSED!$C67,Backend!$Q$9:$T$52,3,FALSE),MASTER_DATA_NORMALIZED!AJ67)</f>
        <v>#N/A</v>
      </c>
      <c r="AK67" s="97">
        <f>IF(AND(MASTER_DATA_NORMALIZED!AK67=0,AK$22=$L$22),VLOOKUP(MASTER_DATA_PROCESSED!$C67,Backend!$Q$9:$T$52,3,FALSE),MASTER_DATA_NORMALIZED!AK67)</f>
        <v>0</v>
      </c>
      <c r="AL67" s="97">
        <f>IF(AND(MASTER_DATA_NORMALIZED!AL67=0,AL$22=$L$22),VLOOKUP(MASTER_DATA_PROCESSED!$C67,Backend!$Q$9:$T$52,3,FALSE),MASTER_DATA_NORMALIZED!AL67)</f>
        <v>0</v>
      </c>
      <c r="AM67" s="97">
        <f>IF(AND(MASTER_DATA_NORMALIZED!AM67=0,AM$22=$L$22),VLOOKUP(MASTER_DATA_PROCESSED!$C67,Backend!$Q$9:$T$52,3,FALSE),MASTER_DATA_NORMALIZED!AM67)</f>
        <v>0</v>
      </c>
      <c r="AN67" s="97" t="e">
        <f>IF(AND(MASTER_DATA_NORMALIZED!AN67=0,AN$22=$L$22),VLOOKUP(MASTER_DATA_PROCESSED!$C67,Backend!$Q$9:$T$52,3,FALSE),MASTER_DATA_NORMALIZED!AN67)</f>
        <v>#N/A</v>
      </c>
      <c r="AO67" s="97">
        <f>IF(AND(MASTER_DATA_NORMALIZED!AO67=0,AO$22=$L$22),VLOOKUP(MASTER_DATA_PROCESSED!$C67,Backend!$Q$9:$T$52,3,FALSE),MASTER_DATA_NORMALIZED!AO67)</f>
        <v>0</v>
      </c>
      <c r="AP67" s="97">
        <f>IF(AND(MASTER_DATA_NORMALIZED!AP67=0,AP$22=$L$22),VLOOKUP(MASTER_DATA_PROCESSED!$C67,Backend!$Q$9:$T$52,3,FALSE),MASTER_DATA_NORMALIZED!AP67)</f>
        <v>0</v>
      </c>
      <c r="AQ67" s="97">
        <f>IF(AND(MASTER_DATA_NORMALIZED!AQ67=0,AQ$22=$L$22),VLOOKUP(MASTER_DATA_PROCESSED!$C67,Backend!$Q$9:$T$52,3,FALSE),MASTER_DATA_NORMALIZED!AQ67)</f>
        <v>0</v>
      </c>
      <c r="AR67" s="97" t="e">
        <f>IF(AND(MASTER_DATA_NORMALIZED!AR67=0,AR$22=$L$22),VLOOKUP(MASTER_DATA_PROCESSED!$C67,Backend!$Q$9:$T$52,3,FALSE),MASTER_DATA_NORMALIZED!AR67)</f>
        <v>#N/A</v>
      </c>
      <c r="AS67" s="97">
        <f>IF(AND(MASTER_DATA_NORMALIZED!AS67=0,AS$22=$L$22),VLOOKUP(MASTER_DATA_PROCESSED!$C67,Backend!$Q$9:$T$52,3,FALSE),MASTER_DATA_NORMALIZED!AS67)</f>
        <v>0</v>
      </c>
      <c r="AT67" s="97">
        <f>IF(AND(MASTER_DATA_NORMALIZED!AT67=0,AT$22=$L$22),VLOOKUP(MASTER_DATA_PROCESSED!$C67,Backend!$Q$9:$T$52,3,FALSE),MASTER_DATA_NORMALIZED!AT67)</f>
        <v>0</v>
      </c>
      <c r="AU67" s="97">
        <f>IF(AND(MASTER_DATA_NORMALIZED!AU67=0,AU$22=$L$22),VLOOKUP(MASTER_DATA_PROCESSED!$C67,Backend!$Q$9:$T$52,3,FALSE),MASTER_DATA_NORMALIZED!AU67)</f>
        <v>0</v>
      </c>
      <c r="AV67" s="97" t="e">
        <f>IF(AND(MASTER_DATA_NORMALIZED!AV67=0,AV$22=$L$22),VLOOKUP(MASTER_DATA_PROCESSED!$C67,Backend!$Q$9:$T$52,3,FALSE),MASTER_DATA_NORMALIZED!AV67)</f>
        <v>#N/A</v>
      </c>
      <c r="AW67" s="97">
        <f>IF(AND(MASTER_DATA_NORMALIZED!AW67=0,AW$22=$L$22),VLOOKUP(MASTER_DATA_PROCESSED!$C67,Backend!$Q$9:$T$52,3,FALSE),MASTER_DATA_NORMALIZED!AW67)</f>
        <v>0</v>
      </c>
      <c r="AX67" s="97">
        <f>IF(AND(MASTER_DATA_NORMALIZED!AX67=0,AX$22=$L$22),VLOOKUP(MASTER_DATA_PROCESSED!$C67,Backend!$Q$9:$T$52,3,FALSE),MASTER_DATA_NORMALIZED!AX67)</f>
        <v>0</v>
      </c>
      <c r="AY67" s="97">
        <f>IF(AND(MASTER_DATA_NORMALIZED!AY67=0,AY$22=$L$22),VLOOKUP(MASTER_DATA_PROCESSED!$C67,Backend!$Q$9:$T$52,3,FALSE),MASTER_DATA_NORMALIZED!AY67)</f>
        <v>0</v>
      </c>
      <c r="AZ67" s="97" t="e">
        <f>IF(AND(MASTER_DATA_NORMALIZED!AZ67=0,AZ$22=$L$22),VLOOKUP(MASTER_DATA_PROCESSED!$C67,Backend!$Q$9:$T$52,3,FALSE),MASTER_DATA_NORMALIZED!AZ67)</f>
        <v>#N/A</v>
      </c>
      <c r="BA67" s="97">
        <f>IF(AND(MASTER_DATA_NORMALIZED!BA67=0,BA$22=$L$22),VLOOKUP(MASTER_DATA_PROCESSED!$C67,Backend!$Q$9:$T$52,3,FALSE),MASTER_DATA_NORMALIZED!BA67)</f>
        <v>0</v>
      </c>
      <c r="BB67" s="97">
        <f>IF(AND(MASTER_DATA_NORMALIZED!BB67=0,BB$22=$L$22),VLOOKUP(MASTER_DATA_PROCESSED!$C67,Backend!$Q$9:$T$52,3,FALSE),MASTER_DATA_NORMALIZED!BB67)</f>
        <v>0</v>
      </c>
      <c r="BC67" s="97">
        <f>IF(AND(MASTER_DATA_NORMALIZED!BC67=0,BC$22=$L$22),VLOOKUP(MASTER_DATA_PROCESSED!$C67,Backend!$Q$9:$T$52,3,FALSE),MASTER_DATA_NORMALIZED!BC67)</f>
        <v>0</v>
      </c>
      <c r="BD67" s="97" t="e">
        <f>IF(AND(MASTER_DATA_NORMALIZED!BD67=0,BD$22=$L$22),VLOOKUP(MASTER_DATA_PROCESSED!$C67,Backend!$Q$9:$T$52,3,FALSE),MASTER_DATA_NORMALIZED!BD67)</f>
        <v>#N/A</v>
      </c>
      <c r="BE67" s="97">
        <f>IF(AND(MASTER_DATA_NORMALIZED!BE67=0,BE$22=$L$22),VLOOKUP(MASTER_DATA_PROCESSED!$C67,Backend!$Q$9:$T$52,3,FALSE),MASTER_DATA_NORMALIZED!BE67)</f>
        <v>0</v>
      </c>
      <c r="BF67" s="97">
        <f>IF(AND(MASTER_DATA_NORMALIZED!BF67=0,BF$22=$L$22),VLOOKUP(MASTER_DATA_PROCESSED!$C67,Backend!$Q$9:$T$52,3,FALSE),MASTER_DATA_NORMALIZED!BF67)</f>
        <v>0</v>
      </c>
      <c r="BG67" s="97">
        <f>IF(AND(MASTER_DATA_NORMALIZED!BG67=0,BG$22=$L$22),VLOOKUP(MASTER_DATA_PROCESSED!$C67,Backend!$Q$9:$T$52,3,FALSE),MASTER_DATA_NORMALIZED!BG67)</f>
        <v>0</v>
      </c>
      <c r="BH67" s="97" t="e">
        <f>IF(AND(MASTER_DATA_NORMALIZED!BH67=0,BH$22=$L$22),VLOOKUP(MASTER_DATA_PROCESSED!$C67,Backend!$Q$9:$T$52,3,FALSE),MASTER_DATA_NORMALIZED!BH67)</f>
        <v>#N/A</v>
      </c>
      <c r="BI67" s="97">
        <f>IF(AND(MASTER_DATA_NORMALIZED!BI67=0,BI$22=$L$22),VLOOKUP(MASTER_DATA_PROCESSED!$C67,Backend!$Q$9:$T$52,3,FALSE),MASTER_DATA_NORMALIZED!BI67)</f>
        <v>0</v>
      </c>
      <c r="BJ67" s="97">
        <f>IF(AND(MASTER_DATA_NORMALIZED!BJ67=0,BJ$22=$L$22),VLOOKUP(MASTER_DATA_PROCESSED!$C67,Backend!$Q$9:$T$52,3,FALSE),MASTER_DATA_NORMALIZED!BJ67)</f>
        <v>0</v>
      </c>
      <c r="BK67" s="97">
        <f>IF(AND(MASTER_DATA_NORMALIZED!BK67=0,BK$22=$L$22),VLOOKUP(MASTER_DATA_PROCESSED!$C67,Backend!$Q$9:$T$52,3,FALSE),MASTER_DATA_NORMALIZED!BK67)</f>
        <v>0</v>
      </c>
      <c r="BL67" s="97" t="e">
        <f>IF(AND(MASTER_DATA_NORMALIZED!BL67=0,BL$22=$L$22),VLOOKUP(MASTER_DATA_PROCESSED!$C67,Backend!$Q$9:$T$52,3,FALSE),MASTER_DATA_NORMALIZED!BL67)</f>
        <v>#N/A</v>
      </c>
      <c r="BM67" s="97">
        <f>IF(AND(MASTER_DATA_NORMALIZED!BM67=0,BM$22=$L$22),VLOOKUP(MASTER_DATA_PROCESSED!$C67,Backend!$Q$9:$T$52,3,FALSE),MASTER_DATA_NORMALIZED!BM67)</f>
        <v>0</v>
      </c>
      <c r="BN67" s="97">
        <f>IF(AND(MASTER_DATA_NORMALIZED!BN67=0,BN$22=$L$22),VLOOKUP(MASTER_DATA_PROCESSED!$C67,Backend!$Q$9:$T$52,3,FALSE),MASTER_DATA_NORMALIZED!BN67)</f>
        <v>0</v>
      </c>
      <c r="BO67" s="97">
        <f>IF(AND(MASTER_DATA_NORMALIZED!BO67=0,BO$22=$L$22),VLOOKUP(MASTER_DATA_PROCESSED!$C67,Backend!$Q$9:$T$52,3,FALSE),MASTER_DATA_NORMALIZED!BO67)</f>
        <v>0</v>
      </c>
      <c r="BP67" s="97" t="e">
        <f>IF(AND(MASTER_DATA_NORMALIZED!BP67=0,BP$22=$L$22),VLOOKUP(MASTER_DATA_PROCESSED!$C67,Backend!$Q$9:$T$52,3,FALSE),MASTER_DATA_NORMALIZED!BP67)</f>
        <v>#N/A</v>
      </c>
      <c r="BQ67" s="97">
        <f>IF(AND(MASTER_DATA_NORMALIZED!BQ67=0,BQ$22=$L$22),VLOOKUP(MASTER_DATA_PROCESSED!$C67,Backend!$Q$9:$T$52,3,FALSE),MASTER_DATA_NORMALIZED!BQ67)</f>
        <v>0</v>
      </c>
      <c r="BR67" s="97">
        <f>IF(AND(MASTER_DATA_NORMALIZED!BR67=0,BR$22=$L$22),VLOOKUP(MASTER_DATA_PROCESSED!$C67,Backend!$Q$9:$T$52,3,FALSE),MASTER_DATA_NORMALIZED!BR67)</f>
        <v>0</v>
      </c>
      <c r="BS67" s="97">
        <f>IF(AND(MASTER_DATA_NORMALIZED!BS67=0,BS$22=$L$22),VLOOKUP(MASTER_DATA_PROCESSED!$C67,Backend!$Q$9:$T$52,3,FALSE),MASTER_DATA_NORMALIZED!BS67)</f>
        <v>0</v>
      </c>
      <c r="BT67" s="97" t="e">
        <f>IF(AND(MASTER_DATA_NORMALIZED!BT67=0,BT$22=$L$22),VLOOKUP(MASTER_DATA_PROCESSED!$C67,Backend!$Q$9:$T$52,3,FALSE),MASTER_DATA_NORMALIZED!BT67)</f>
        <v>#N/A</v>
      </c>
      <c r="BU67" s="97">
        <f>IF(AND(MASTER_DATA_NORMALIZED!BU67=0,BU$22=$L$22),VLOOKUP(MASTER_DATA_PROCESSED!$C67,Backend!$Q$9:$T$52,3,FALSE),MASTER_DATA_NORMALIZED!BU67)</f>
        <v>0</v>
      </c>
      <c r="BV67" s="97">
        <f>IF(AND(MASTER_DATA_NORMALIZED!BV67=0,BV$22=$L$22),VLOOKUP(MASTER_DATA_PROCESSED!$C67,Backend!$Q$9:$T$52,3,FALSE),MASTER_DATA_NORMALIZED!BV67)</f>
        <v>0</v>
      </c>
      <c r="BW67" s="97">
        <f>IF(AND(MASTER_DATA_NORMALIZED!BW67=0,BW$22=$L$22),VLOOKUP(MASTER_DATA_PROCESSED!$C67,Backend!$Q$9:$T$52,3,FALSE),MASTER_DATA_NORMALIZED!BW67)</f>
        <v>0</v>
      </c>
      <c r="BX67" s="97" t="e">
        <f>IF(AND(MASTER_DATA_NORMALIZED!BX67=0,BX$22=$L$22),VLOOKUP(MASTER_DATA_PROCESSED!$C67,Backend!$Q$9:$T$52,3,FALSE),MASTER_DATA_NORMALIZED!BX67)</f>
        <v>#N/A</v>
      </c>
      <c r="BY67" s="97">
        <f>IF(AND(MASTER_DATA_NORMALIZED!BY67=0,BY$22=$L$22),VLOOKUP(MASTER_DATA_PROCESSED!$C67,Backend!$Q$9:$T$52,3,FALSE),MASTER_DATA_NORMALIZED!BY67)</f>
        <v>0</v>
      </c>
      <c r="BZ67" s="97">
        <f>IF(AND(MASTER_DATA_NORMALIZED!BZ67=0,BZ$22=$L$22),VLOOKUP(MASTER_DATA_PROCESSED!$C67,Backend!$Q$9:$T$52,3,FALSE),MASTER_DATA_NORMALIZED!BZ67)</f>
        <v>0</v>
      </c>
      <c r="CA67" s="97">
        <f>IF(AND(MASTER_DATA_NORMALIZED!CA67=0,CA$22=$L$22),VLOOKUP(MASTER_DATA_PROCESSED!$C67,Backend!$Q$9:$T$52,3,FALSE),MASTER_DATA_NORMALIZED!CA67)</f>
        <v>0</v>
      </c>
      <c r="CB67" s="97" t="e">
        <f>IF(AND(MASTER_DATA_NORMALIZED!CB67=0,CB$22=$L$22),VLOOKUP(MASTER_DATA_PROCESSED!$C67,Backend!$Q$9:$T$52,3,FALSE),MASTER_DATA_NORMALIZED!CB67)</f>
        <v>#N/A</v>
      </c>
      <c r="CC67" s="97">
        <f>IF(AND(MASTER_DATA_NORMALIZED!CC67=0,CC$22=$L$22),VLOOKUP(MASTER_DATA_PROCESSED!$C67,Backend!$Q$9:$T$52,3,FALSE),MASTER_DATA_NORMALIZED!CC67)</f>
        <v>0</v>
      </c>
      <c r="CD67" s="97">
        <f>IF(AND(MASTER_DATA_NORMALIZED!CD67=0,CD$22=$L$22),VLOOKUP(MASTER_DATA_PROCESSED!$C67,Backend!$Q$9:$T$52,3,FALSE),MASTER_DATA_NORMALIZED!CD67)</f>
        <v>0</v>
      </c>
      <c r="CE67" s="97">
        <f>IF(AND(MASTER_DATA_NORMALIZED!CE67=0,CE$22=$L$22),VLOOKUP(MASTER_DATA_PROCESSED!$C67,Backend!$Q$9:$T$52,3,FALSE),MASTER_DATA_NORMALIZED!CE67)</f>
        <v>0</v>
      </c>
      <c r="CF67" s="97" t="e">
        <f>IF(AND(MASTER_DATA_NORMALIZED!CF67=0,CF$22=$L$22),VLOOKUP(MASTER_DATA_PROCESSED!$C67,Backend!$Q$9:$T$52,3,FALSE),MASTER_DATA_NORMALIZED!CF67)</f>
        <v>#N/A</v>
      </c>
      <c r="CG67" s="97">
        <f>IF(AND(MASTER_DATA_NORMALIZED!CG67=0,CG$22=$L$22),VLOOKUP(MASTER_DATA_PROCESSED!$C67,Backend!$Q$9:$T$52,3,FALSE),MASTER_DATA_NORMALIZED!CG67)</f>
        <v>0</v>
      </c>
      <c r="CH67" s="97">
        <f>IF(AND(MASTER_DATA_NORMALIZED!CH67=0,CH$22=$L$22),VLOOKUP(MASTER_DATA_PROCESSED!$C67,Backend!$Q$9:$T$52,3,FALSE),MASTER_DATA_NORMALIZED!CH67)</f>
        <v>0</v>
      </c>
      <c r="CI67" s="97">
        <f>IF(AND(MASTER_DATA_NORMALIZED!CI67=0,CI$22=$L$22),VLOOKUP(MASTER_DATA_PROCESSED!$C67,Backend!$Q$9:$T$52,3,FALSE),MASTER_DATA_NORMALIZED!CI67)</f>
        <v>0</v>
      </c>
      <c r="CJ67" s="97" t="e">
        <f>IF(AND(MASTER_DATA_NORMALIZED!CJ67=0,CJ$22=$L$22),VLOOKUP(MASTER_DATA_PROCESSED!$C67,Backend!$Q$9:$T$52,3,FALSE),MASTER_DATA_NORMALIZED!CJ67)</f>
        <v>#N/A</v>
      </c>
      <c r="CK67" s="97">
        <f>IF(AND(MASTER_DATA_NORMALIZED!CK67=0,CK$22=$L$22),VLOOKUP(MASTER_DATA_PROCESSED!$C67,Backend!$Q$9:$T$52,3,FALSE),MASTER_DATA_NORMALIZED!CK67)</f>
        <v>0</v>
      </c>
      <c r="CL67" s="97">
        <f>IF(AND(MASTER_DATA_NORMALIZED!CL67=0,CL$22=$L$22),VLOOKUP(MASTER_DATA_PROCESSED!$C67,Backend!$Q$9:$T$52,3,FALSE),MASTER_DATA_NORMALIZED!CL67)</f>
        <v>0</v>
      </c>
      <c r="CM67" s="97">
        <f>IF(AND(MASTER_DATA_NORMALIZED!CM67=0,CM$22=$L$22),VLOOKUP(MASTER_DATA_PROCESSED!$C67,Backend!$Q$9:$T$52,3,FALSE),MASTER_DATA_NORMALIZED!CM67)</f>
        <v>0</v>
      </c>
      <c r="CN67" s="97" t="e">
        <f>IF(AND(MASTER_DATA_NORMALIZED!CN67=0,CN$22=$L$22),VLOOKUP(MASTER_DATA_PROCESSED!$C67,Backend!$Q$9:$T$52,3,FALSE),MASTER_DATA_NORMALIZED!CN67)</f>
        <v>#N/A</v>
      </c>
      <c r="CO67" s="97">
        <f>IF(AND(MASTER_DATA_NORMALIZED!CO67=0,CO$22=$L$22),VLOOKUP(MASTER_DATA_PROCESSED!$C67,Backend!$Q$9:$T$52,3,FALSE),MASTER_DATA_NORMALIZED!CO67)</f>
        <v>0</v>
      </c>
      <c r="CP67" s="97">
        <f>IF(AND(MASTER_DATA_NORMALIZED!CP67=0,CP$22=$L$22),VLOOKUP(MASTER_DATA_PROCESSED!$C67,Backend!$Q$9:$T$52,3,FALSE),MASTER_DATA_NORMALIZED!CP67)</f>
        <v>0</v>
      </c>
      <c r="CQ67" s="97">
        <f>IF(AND(MASTER_DATA_NORMALIZED!CQ67=0,CQ$22=$L$22),VLOOKUP(MASTER_DATA_PROCESSED!$C67,Backend!$Q$9:$T$52,3,FALSE),MASTER_DATA_NORMALIZED!CQ67)</f>
        <v>0</v>
      </c>
      <c r="CR67" s="97" t="e">
        <f>IF(AND(MASTER_DATA_NORMALIZED!CR67=0,CR$22=$L$22),VLOOKUP(MASTER_DATA_PROCESSED!$C67,Backend!$Q$9:$T$52,3,FALSE),MASTER_DATA_NORMALIZED!CR67)</f>
        <v>#N/A</v>
      </c>
      <c r="CS67" s="97">
        <f>IF(AND(MASTER_DATA_NORMALIZED!CS67=0,CS$22=$L$22),VLOOKUP(MASTER_DATA_PROCESSED!$C67,Backend!$Q$9:$T$52,3,FALSE),MASTER_DATA_NORMALIZED!CS67)</f>
        <v>0</v>
      </c>
      <c r="CT67" s="97">
        <f>IF(AND(MASTER_DATA_NORMALIZED!CT67=0,CT$22=$L$22),VLOOKUP(MASTER_DATA_PROCESSED!$C67,Backend!$Q$9:$T$52,3,FALSE),MASTER_DATA_NORMALIZED!CT67)</f>
        <v>0</v>
      </c>
      <c r="CU67" s="97">
        <f>IF(AND(MASTER_DATA_NORMALIZED!CU67=0,CU$22=$L$22),VLOOKUP(MASTER_DATA_PROCESSED!$C67,Backend!$Q$9:$T$52,3,FALSE),MASTER_DATA_NORMALIZED!CU67)</f>
        <v>0</v>
      </c>
      <c r="CV67" s="97" t="e">
        <f>IF(AND(MASTER_DATA_NORMALIZED!CV67=0,CV$22=$L$22),VLOOKUP(MASTER_DATA_PROCESSED!$C67,Backend!$Q$9:$T$52,3,FALSE),MASTER_DATA_NORMALIZED!CV67)</f>
        <v>#N/A</v>
      </c>
      <c r="CW67" s="97">
        <f>IF(AND(MASTER_DATA_NORMALIZED!CW67=0,CW$22=$L$22),VLOOKUP(MASTER_DATA_PROCESSED!$C67,Backend!$Q$9:$T$52,3,FALSE),MASTER_DATA_NORMALIZED!CW67)</f>
        <v>0</v>
      </c>
      <c r="CX67" s="97">
        <f>IF(AND(MASTER_DATA_NORMALIZED!CX67=0,CX$22=$L$22),VLOOKUP(MASTER_DATA_PROCESSED!$C67,Backend!$Q$9:$T$52,3,FALSE),MASTER_DATA_NORMALIZED!CX67)</f>
        <v>0</v>
      </c>
      <c r="CY67" s="97">
        <f>IF(AND(MASTER_DATA_NORMALIZED!CY67=0,CY$22=$L$22),VLOOKUP(MASTER_DATA_PROCESSED!$C67,Backend!$Q$9:$T$52,3,FALSE),MASTER_DATA_NORMALIZED!CY67)</f>
        <v>0</v>
      </c>
      <c r="CZ67" s="97" t="e">
        <f>IF(AND(MASTER_DATA_NORMALIZED!CZ67=0,CZ$22=$L$22),VLOOKUP(MASTER_DATA_PROCESSED!$C67,Backend!$Q$9:$T$52,3,FALSE),MASTER_DATA_NORMALIZED!CZ67)</f>
        <v>#N/A</v>
      </c>
      <c r="DA67" s="97" t="e">
        <f>IF(AND(MASTER_DATA_NORMALIZED!DA67=0,DA$22=$L$22),VLOOKUP(MASTER_DATA_PROCESSED!$C67,Backend!$Q$9:$T$52,3,FALSE),MASTER_DATA_NORMALIZED!DA67)</f>
        <v>#DIV/0!</v>
      </c>
      <c r="DB67" s="97" t="e">
        <f>IF(AND(MASTER_DATA_NORMALIZED!DB67=0,DB$22=$L$22),VLOOKUP(MASTER_DATA_PROCESSED!$C67,Backend!$Q$9:$T$52,3,FALSE),MASTER_DATA_NORMALIZED!DB67)</f>
        <v>#DIV/0!</v>
      </c>
      <c r="DC67" s="97" t="e">
        <f>IF(AND(MASTER_DATA_NORMALIZED!DC67=0,DC$22=$L$22),VLOOKUP(MASTER_DATA_PROCESSED!$C67,Backend!$Q$9:$T$52,3,FALSE),MASTER_DATA_NORMALIZED!DC67)</f>
        <v>#DIV/0!</v>
      </c>
      <c r="DD67" s="97" t="e">
        <f>IF(AND(MASTER_DATA_NORMALIZED!DD67=0,DD$22=$L$22),VLOOKUP(MASTER_DATA_PROCESSED!$C67,Backend!$Q$9:$T$52,3,FALSE),MASTER_DATA_NORMALIZED!DD67)</f>
        <v>#N/A</v>
      </c>
      <c r="DE67" s="97">
        <f>IF(AND(MASTER_DATA_NORMALIZED!DE67=0,DE$22=$L$22),VLOOKUP(MASTER_DATA_PROCESSED!$C67,Backend!$Q$9:$T$52,3,FALSE),MASTER_DATA_NORMALIZED!DE67)</f>
        <v>0</v>
      </c>
      <c r="DF67" s="97">
        <f>IF(AND(MASTER_DATA_NORMALIZED!DF67=0,DF$22=$L$22),VLOOKUP(MASTER_DATA_PROCESSED!$C67,Backend!$Q$9:$T$52,3,FALSE),MASTER_DATA_NORMALIZED!DF67)</f>
        <v>0</v>
      </c>
      <c r="DG67" s="97">
        <f>IF(AND(MASTER_DATA_NORMALIZED!DG67=0,DG$22=$L$22),VLOOKUP(MASTER_DATA_PROCESSED!$C67,Backend!$Q$9:$T$52,3,FALSE),MASTER_DATA_NORMALIZED!DG67)</f>
        <v>0</v>
      </c>
      <c r="DH67" s="97" t="e">
        <f>IF(AND(MASTER_DATA_NORMALIZED!DH67=0,DH$22=$L$22),VLOOKUP(MASTER_DATA_PROCESSED!$C67,Backend!$Q$9:$T$52,3,FALSE),MASTER_DATA_NORMALIZED!DH67)</f>
        <v>#N/A</v>
      </c>
      <c r="DI67" s="97">
        <f>IF(AND(MASTER_DATA_NORMALIZED!DI67=0,DI$22=$L$22),VLOOKUP(MASTER_DATA_PROCESSED!$C67,Backend!$Q$9:$T$52,3,FALSE),MASTER_DATA_NORMALIZED!DI67)</f>
        <v>0</v>
      </c>
      <c r="DJ67" s="97">
        <f>IF(AND(MASTER_DATA_NORMALIZED!DJ67=0,DJ$22=$L$22),VLOOKUP(MASTER_DATA_PROCESSED!$C67,Backend!$Q$9:$T$52,3,FALSE),MASTER_DATA_NORMALIZED!DJ67)</f>
        <v>0</v>
      </c>
      <c r="DK67" s="97">
        <f>IF(AND(MASTER_DATA_NORMALIZED!DK67=0,DK$22=$L$22),VLOOKUP(MASTER_DATA_PROCESSED!$C67,Backend!$Q$9:$T$52,3,FALSE),MASTER_DATA_NORMALIZED!DK67)</f>
        <v>0</v>
      </c>
      <c r="DL67" s="97" t="e">
        <f>IF(AND(MASTER_DATA_NORMALIZED!DL67=0,DL$22=$L$22),VLOOKUP(MASTER_DATA_PROCESSED!$C67,Backend!$Q$9:$T$52,3,FALSE),MASTER_DATA_NORMALIZED!DL67)</f>
        <v>#N/A</v>
      </c>
      <c r="DM67" s="97">
        <f>IF(AND(MASTER_DATA_NORMALIZED!DM67=0,DM$22=$L$22),VLOOKUP(MASTER_DATA_PROCESSED!$C67,Backend!$Q$9:$T$52,3,FALSE),MASTER_DATA_NORMALIZED!DM67)</f>
        <v>0</v>
      </c>
      <c r="DN67" s="97">
        <f>IF(AND(MASTER_DATA_NORMALIZED!DN67=0,DN$22=$L$22),VLOOKUP(MASTER_DATA_PROCESSED!$C67,Backend!$Q$9:$T$52,3,FALSE),MASTER_DATA_NORMALIZED!DN67)</f>
        <v>0</v>
      </c>
      <c r="DO67" s="97">
        <f>IF(AND(MASTER_DATA_NORMALIZED!DO67=0,DO$22=$L$22),VLOOKUP(MASTER_DATA_PROCESSED!$C67,Backend!$Q$9:$T$52,3,FALSE),MASTER_DATA_NORMALIZED!DO67)</f>
        <v>0</v>
      </c>
      <c r="DP67" s="97" t="e">
        <f>IF(AND(MASTER_DATA_NORMALIZED!DP67=0,DP$22=$L$22),VLOOKUP(MASTER_DATA_PROCESSED!$C67,Backend!$Q$9:$T$52,3,FALSE),MASTER_DATA_NORMALIZED!DP67)</f>
        <v>#N/A</v>
      </c>
      <c r="DQ67" s="97">
        <f>IF(AND(MASTER_DATA_NORMALIZED!DQ67=0,DQ$22=$L$22),VLOOKUP(MASTER_DATA_PROCESSED!$C67,Backend!$Q$9:$T$52,3,FALSE),MASTER_DATA_NORMALIZED!DQ67)</f>
        <v>0</v>
      </c>
      <c r="DR67" s="97">
        <f>IF(AND(MASTER_DATA_NORMALIZED!DR67=0,DR$22=$L$22),VLOOKUP(MASTER_DATA_PROCESSED!$C67,Backend!$Q$9:$T$52,3,FALSE),MASTER_DATA_NORMALIZED!DR67)</f>
        <v>0</v>
      </c>
      <c r="DS67" s="97">
        <f>IF(AND(MASTER_DATA_NORMALIZED!DS67=0,DS$22=$L$22),VLOOKUP(MASTER_DATA_PROCESSED!$C67,Backend!$Q$9:$T$52,3,FALSE),MASTER_DATA_NORMALIZED!DS67)</f>
        <v>0</v>
      </c>
      <c r="DT67" s="97" t="e">
        <f>IF(AND(MASTER_DATA_NORMALIZED!DT67=0,DT$22=$L$22),VLOOKUP(MASTER_DATA_PROCESSED!$C67,Backend!$Q$9:$T$52,3,FALSE),MASTER_DATA_NORMALIZED!DT67)</f>
        <v>#N/A</v>
      </c>
      <c r="DU67" s="97">
        <f>IF(AND(MASTER_DATA_NORMALIZED!DU67=0,DU$22=$L$22),VLOOKUP(MASTER_DATA_PROCESSED!$C67,Backend!$Q$9:$T$52,3,FALSE),MASTER_DATA_NORMALIZED!DU67)</f>
        <v>0</v>
      </c>
      <c r="DV67" s="97">
        <f>IF(AND(MASTER_DATA_NORMALIZED!DV67=0,DV$22=$L$22),VLOOKUP(MASTER_DATA_PROCESSED!$C67,Backend!$Q$9:$T$52,3,FALSE),MASTER_DATA_NORMALIZED!DV67)</f>
        <v>0</v>
      </c>
      <c r="DW67" s="97">
        <f>IF(AND(MASTER_DATA_NORMALIZED!DW67=0,DW$22=$L$22),VLOOKUP(MASTER_DATA_PROCESSED!$C67,Backend!$Q$9:$T$52,3,FALSE),MASTER_DATA_NORMALIZED!DW67)</f>
        <v>0</v>
      </c>
      <c r="DX67" s="97" t="e">
        <f>IF(AND(MASTER_DATA_NORMALIZED!DX67=0,DX$22=$L$22),VLOOKUP(MASTER_DATA_PROCESSED!$C67,Backend!$Q$9:$T$52,3,FALSE),MASTER_DATA_NORMALIZED!DX67)</f>
        <v>#N/A</v>
      </c>
      <c r="DY67" s="97">
        <f>IF(AND(MASTER_DATA_NORMALIZED!DY67=0,DY$22=$L$22),VLOOKUP(MASTER_DATA_PROCESSED!$C67,Backend!$Q$9:$T$52,3,FALSE),MASTER_DATA_NORMALIZED!DY67)</f>
        <v>0</v>
      </c>
      <c r="DZ67" s="97">
        <f>IF(AND(MASTER_DATA_NORMALIZED!DZ67=0,DZ$22=$L$22),VLOOKUP(MASTER_DATA_PROCESSED!$C67,Backend!$Q$9:$T$52,3,FALSE),MASTER_DATA_NORMALIZED!DZ67)</f>
        <v>0</v>
      </c>
      <c r="EA67" s="97">
        <f>IF(AND(MASTER_DATA_NORMALIZED!EA67=0,EA$22=$L$22),VLOOKUP(MASTER_DATA_PROCESSED!$C67,Backend!$Q$9:$T$52,3,FALSE),MASTER_DATA_NORMALIZED!EA67)</f>
        <v>0</v>
      </c>
      <c r="EB67" s="97" t="e">
        <f>IF(AND(MASTER_DATA_NORMALIZED!EB67=0,EB$22=$L$22),VLOOKUP(MASTER_DATA_PROCESSED!$C67,Backend!$Q$9:$T$52,3,FALSE),MASTER_DATA_NORMALIZED!EB67)</f>
        <v>#N/A</v>
      </c>
      <c r="EC67" s="97" t="e">
        <f>IF(AND(MASTER_DATA_NORMALIZED!EC67=0,EC$22=$L$22),VLOOKUP(MASTER_DATA_PROCESSED!$C67,Backend!$Q$9:$T$52,3,FALSE),MASTER_DATA_NORMALIZED!EC67)</f>
        <v>#DIV/0!</v>
      </c>
      <c r="ED67" s="97" t="e">
        <f>IF(AND(MASTER_DATA_NORMALIZED!ED67=0,ED$22=$L$22),VLOOKUP(MASTER_DATA_PROCESSED!$C67,Backend!$Q$9:$T$52,3,FALSE),MASTER_DATA_NORMALIZED!ED67)</f>
        <v>#DIV/0!</v>
      </c>
      <c r="EE67" s="97" t="e">
        <f>IF(AND(MASTER_DATA_NORMALIZED!EE67=0,EE$22=$L$22),VLOOKUP(MASTER_DATA_PROCESSED!$C67,Backend!$Q$9:$T$52,3,FALSE),MASTER_DATA_NORMALIZED!EE67)</f>
        <v>#DIV/0!</v>
      </c>
      <c r="EF67" s="97" t="e">
        <f>IF(AND(MASTER_DATA_NORMALIZED!EF67=0,EF$22=$L$22),VLOOKUP(MASTER_DATA_PROCESSED!$C67,Backend!$Q$9:$T$52,3,FALSE),MASTER_DATA_NORMALIZED!EF67)</f>
        <v>#VALUE!</v>
      </c>
      <c r="EG67" s="97">
        <f>IF(AND(MASTER_DATA_NORMALIZED!EG67=0,EG$22=$L$22),VLOOKUP(MASTER_DATA_PROCESSED!$C67,Backend!$Q$9:$T$52,3,FALSE),MASTER_DATA_NORMALIZED!EG67)</f>
        <v>0</v>
      </c>
      <c r="EH67" s="97">
        <f>IF(AND(MASTER_DATA_NORMALIZED!EH67=0,EH$22=$L$22),VLOOKUP(MASTER_DATA_PROCESSED!$C67,Backend!$Q$9:$T$52,3,FALSE),MASTER_DATA_NORMALIZED!EH67)</f>
        <v>0</v>
      </c>
      <c r="EI67" s="97">
        <f>IF(AND(MASTER_DATA_NORMALIZED!EI67=0,EI$22=$L$22),VLOOKUP(MASTER_DATA_PROCESSED!$C67,Backend!$Q$9:$T$52,3,FALSE),MASTER_DATA_NORMALIZED!EI67)</f>
        <v>0</v>
      </c>
      <c r="EJ67" s="97" t="e">
        <f>IF(AND(MASTER_DATA_NORMALIZED!EJ67=0,EJ$22=$L$22),VLOOKUP(MASTER_DATA_PROCESSED!$C67,Backend!$Q$9:$T$52,3,FALSE),MASTER_DATA_NORMALIZED!EJ67)</f>
        <v>#N/A</v>
      </c>
      <c r="EK67" s="97">
        <f>IF(AND(MASTER_DATA_NORMALIZED!EK67=0,EK$22=$L$22),VLOOKUP(MASTER_DATA_PROCESSED!$C67,Backend!$Q$9:$T$52,3,FALSE),MASTER_DATA_NORMALIZED!EK67)</f>
        <v>0</v>
      </c>
      <c r="EL67" s="97">
        <f>IF(AND(MASTER_DATA_NORMALIZED!EL67=0,EL$22=$L$22),VLOOKUP(MASTER_DATA_PROCESSED!$C67,Backend!$Q$9:$T$52,3,FALSE),MASTER_DATA_NORMALIZED!EL67)</f>
        <v>0</v>
      </c>
      <c r="EM67" s="97">
        <f>IF(AND(MASTER_DATA_NORMALIZED!EM67=0,EM$22=$L$22),VLOOKUP(MASTER_DATA_PROCESSED!$C67,Backend!$Q$9:$T$52,3,FALSE),MASTER_DATA_NORMALIZED!EM67)</f>
        <v>0</v>
      </c>
      <c r="EN67" s="97" t="e">
        <f>IF(AND(MASTER_DATA_NORMALIZED!EN67=0,EN$22=$L$22),VLOOKUP(MASTER_DATA_PROCESSED!$C67,Backend!$Q$9:$T$52,3,FALSE),MASTER_DATA_NORMALIZED!EN67)</f>
        <v>#N/A</v>
      </c>
      <c r="EO67" s="97">
        <f>IF(AND(MASTER_DATA_NORMALIZED!EO67=0,EO$22=$L$22),VLOOKUP(MASTER_DATA_PROCESSED!$C67,Backend!$Q$9:$T$52,3,FALSE),MASTER_DATA_NORMALIZED!EO67)</f>
        <v>0</v>
      </c>
      <c r="EP67" s="97">
        <f>IF(AND(MASTER_DATA_NORMALIZED!EP67=0,EP$22=$L$22),VLOOKUP(MASTER_DATA_PROCESSED!$C67,Backend!$Q$9:$T$52,3,FALSE),MASTER_DATA_NORMALIZED!EP67)</f>
        <v>0</v>
      </c>
      <c r="EQ67" s="97">
        <f>IF(AND(MASTER_DATA_NORMALIZED!EQ67=0,EQ$22=$L$22),VLOOKUP(MASTER_DATA_PROCESSED!$C67,Backend!$Q$9:$T$52,3,FALSE),MASTER_DATA_NORMALIZED!EQ67)</f>
        <v>0</v>
      </c>
      <c r="ER67" s="97" t="e">
        <f>IF(AND(MASTER_DATA_NORMALIZED!ER67=0,ER$22=$L$22),VLOOKUP(MASTER_DATA_PROCESSED!$C67,Backend!$Q$9:$T$52,3,FALSE),MASTER_DATA_NORMALIZED!ER67)</f>
        <v>#N/A</v>
      </c>
      <c r="ES67" s="97">
        <f>IF(AND(MASTER_DATA_NORMALIZED!ES67=0,ES$22=$L$22),VLOOKUP(MASTER_DATA_PROCESSED!$C67,Backend!$Q$9:$T$52,3,FALSE),MASTER_DATA_NORMALIZED!ES67)</f>
        <v>0</v>
      </c>
      <c r="ET67" s="97">
        <f>IF(AND(MASTER_DATA_NORMALIZED!ET67=0,ET$22=$L$22),VLOOKUP(MASTER_DATA_PROCESSED!$C67,Backend!$Q$9:$T$52,3,FALSE),MASTER_DATA_NORMALIZED!ET67)</f>
        <v>0</v>
      </c>
      <c r="EU67" s="97">
        <f>IF(AND(MASTER_DATA_NORMALIZED!EU67=0,EU$22=$L$22),VLOOKUP(MASTER_DATA_PROCESSED!$C67,Backend!$Q$9:$T$52,3,FALSE),MASTER_DATA_NORMALIZED!EU67)</f>
        <v>0</v>
      </c>
      <c r="EV67" s="97" t="e">
        <f>IF(AND(MASTER_DATA_NORMALIZED!EV67=0,EV$22=$L$22),VLOOKUP(MASTER_DATA_PROCESSED!$C67,Backend!$Q$9:$T$52,3,FALSE),MASTER_DATA_NORMALIZED!EV67)</f>
        <v>#N/A</v>
      </c>
      <c r="EW67" s="97">
        <f>IF(AND(MASTER_DATA_NORMALIZED!EW67=0,EW$22=$L$22),VLOOKUP(MASTER_DATA_PROCESSED!$C67,Backend!$Q$9:$T$52,3,FALSE),MASTER_DATA_NORMALIZED!EW67)</f>
        <v>0</v>
      </c>
      <c r="EX67" s="97">
        <f>IF(AND(MASTER_DATA_NORMALIZED!EX67=0,EX$22=$L$22),VLOOKUP(MASTER_DATA_PROCESSED!$C67,Backend!$Q$9:$T$52,3,FALSE),MASTER_DATA_NORMALIZED!EX67)</f>
        <v>0</v>
      </c>
      <c r="EY67" s="97">
        <f>IF(AND(MASTER_DATA_NORMALIZED!EY67=0,EY$22=$L$22),VLOOKUP(MASTER_DATA_PROCESSED!$C67,Backend!$Q$9:$T$52,3,FALSE),MASTER_DATA_NORMALIZED!EY67)</f>
        <v>0</v>
      </c>
      <c r="EZ67" s="97" t="e">
        <f>IF(AND(MASTER_DATA_NORMALIZED!EZ67=0,EZ$22=$L$22),VLOOKUP(MASTER_DATA_PROCESSED!$C67,Backend!$Q$9:$T$52,3,FALSE),MASTER_DATA_NORMALIZED!EZ67)</f>
        <v>#N/A</v>
      </c>
      <c r="FA67" s="97">
        <f>IF(AND(MASTER_DATA_NORMALIZED!FA67=0,FA$22=$L$22),VLOOKUP(MASTER_DATA_PROCESSED!$C67,Backend!$Q$9:$T$52,3,FALSE),MASTER_DATA_NORMALIZED!FA67)</f>
        <v>0</v>
      </c>
      <c r="FB67" s="97">
        <f>IF(AND(MASTER_DATA_NORMALIZED!FB67=0,FB$22=$L$22),VLOOKUP(MASTER_DATA_PROCESSED!$C67,Backend!$Q$9:$T$52,3,FALSE),MASTER_DATA_NORMALIZED!FB67)</f>
        <v>0</v>
      </c>
      <c r="FC67" s="97">
        <f>IF(AND(MASTER_DATA_NORMALIZED!FC67=0,FC$22=$L$22),VLOOKUP(MASTER_DATA_PROCESSED!$C67,Backend!$Q$9:$T$52,3,FALSE),MASTER_DATA_NORMALIZED!FC67)</f>
        <v>0</v>
      </c>
      <c r="FD67" s="97" t="e">
        <f>IF(AND(MASTER_DATA_NORMALIZED!FD67=0,FD$22=$L$22),VLOOKUP(MASTER_DATA_PROCESSED!$C67,Backend!$Q$9:$T$52,3,FALSE),MASTER_DATA_NORMALIZED!FD67)</f>
        <v>#N/A</v>
      </c>
      <c r="FE67" s="97">
        <f>IF(AND(MASTER_DATA_NORMALIZED!FE67=0,FE$22=$L$22),VLOOKUP(MASTER_DATA_PROCESSED!$C67,Backend!$Q$9:$T$52,3,FALSE),MASTER_DATA_NORMALIZED!FE67)</f>
        <v>0</v>
      </c>
      <c r="FF67" s="97">
        <f>IF(AND(MASTER_DATA_NORMALIZED!FF67=0,FF$22=$L$22),VLOOKUP(MASTER_DATA_PROCESSED!$C67,Backend!$Q$9:$T$52,3,FALSE),MASTER_DATA_NORMALIZED!FF67)</f>
        <v>0</v>
      </c>
      <c r="FG67" s="97">
        <f>IF(AND(MASTER_DATA_NORMALIZED!FG67=0,FG$22=$L$22),VLOOKUP(MASTER_DATA_PROCESSED!$C67,Backend!$Q$9:$T$52,3,FALSE),MASTER_DATA_NORMALIZED!FG67)</f>
        <v>0</v>
      </c>
      <c r="FH67" s="97" t="e">
        <f>IF(AND(MASTER_DATA_NORMALIZED!FH67=0,FH$22=$L$22),VLOOKUP(MASTER_DATA_PROCESSED!$C67,Backend!$Q$9:$T$52,3,FALSE),MASTER_DATA_NORMALIZED!FH67)</f>
        <v>#N/A</v>
      </c>
      <c r="FI67" s="97">
        <f>IF(AND(MASTER_DATA_NORMALIZED!FI67=0,FI$22=$L$22),VLOOKUP(MASTER_DATA_PROCESSED!$C67,Backend!$Q$9:$T$52,3,FALSE),MASTER_DATA_NORMALIZED!FI67)</f>
        <v>0</v>
      </c>
      <c r="FJ67" s="97">
        <f>IF(AND(MASTER_DATA_NORMALIZED!FJ67=0,FJ$22=$L$22),VLOOKUP(MASTER_DATA_PROCESSED!$C67,Backend!$Q$9:$T$52,3,FALSE),MASTER_DATA_NORMALIZED!FJ67)</f>
        <v>0</v>
      </c>
      <c r="FK67" s="97">
        <f>IF(AND(MASTER_DATA_NORMALIZED!FK67=0,FK$22=$L$22),VLOOKUP(MASTER_DATA_PROCESSED!$C67,Backend!$Q$9:$T$52,3,FALSE),MASTER_DATA_NORMALIZED!FK67)</f>
        <v>0</v>
      </c>
      <c r="FL67" s="97" t="e">
        <f>IF(AND(MASTER_DATA_NORMALIZED!FL67=0,FL$22=$L$22),VLOOKUP(MASTER_DATA_PROCESSED!$C67,Backend!$Q$9:$T$52,3,FALSE),MASTER_DATA_NORMALIZED!FL67)</f>
        <v>#N/A</v>
      </c>
      <c r="FM67" s="97">
        <f>IF(AND(MASTER_DATA_NORMALIZED!FM67=0,FM$22=$L$22),VLOOKUP(MASTER_DATA_PROCESSED!$C67,Backend!$Q$9:$T$52,3,FALSE),MASTER_DATA_NORMALIZED!FM67)</f>
        <v>0</v>
      </c>
      <c r="FN67" s="97">
        <f>IF(AND(MASTER_DATA_NORMALIZED!FN67=0,FN$22=$L$22),VLOOKUP(MASTER_DATA_PROCESSED!$C67,Backend!$Q$9:$T$52,3,FALSE),MASTER_DATA_NORMALIZED!FN67)</f>
        <v>0</v>
      </c>
      <c r="FO67" s="97">
        <f>IF(AND(MASTER_DATA_NORMALIZED!FO67=0,FO$22=$L$22),VLOOKUP(MASTER_DATA_PROCESSED!$C67,Backend!$Q$9:$T$52,3,FALSE),MASTER_DATA_NORMALIZED!FO67)</f>
        <v>0</v>
      </c>
      <c r="FP67" s="97" t="e">
        <f>IF(AND(MASTER_DATA_NORMALIZED!FP67=0,FP$22=$L$22),VLOOKUP(MASTER_DATA_PROCESSED!$C67,Backend!$Q$9:$T$52,3,FALSE),MASTER_DATA_NORMALIZED!FP67)</f>
        <v>#N/A</v>
      </c>
      <c r="FQ67" s="97">
        <f>IF(AND(MASTER_DATA_NORMALIZED!FQ67=0,FQ$22=$L$22),VLOOKUP(MASTER_DATA_PROCESSED!$C67,Backend!$Q$9:$T$52,3,FALSE),MASTER_DATA_NORMALIZED!FQ67)</f>
        <v>0</v>
      </c>
      <c r="FR67" s="97">
        <f>IF(AND(MASTER_DATA_NORMALIZED!FR67=0,FR$22=$L$22),VLOOKUP(MASTER_DATA_PROCESSED!$C67,Backend!$Q$9:$T$52,3,FALSE),MASTER_DATA_NORMALIZED!FR67)</f>
        <v>0</v>
      </c>
      <c r="FS67" s="97">
        <f>IF(AND(MASTER_DATA_NORMALIZED!FS67=0,FS$22=$L$22),VLOOKUP(MASTER_DATA_PROCESSED!$C67,Backend!$Q$9:$T$52,3,FALSE),MASTER_DATA_NORMALIZED!FS67)</f>
        <v>0</v>
      </c>
      <c r="FT67" s="97" t="e">
        <f>IF(AND(MASTER_DATA_NORMALIZED!FT67=0,FT$22=$L$22),VLOOKUP(MASTER_DATA_PROCESSED!$C67,Backend!$Q$9:$T$52,3,FALSE),MASTER_DATA_NORMALIZED!FT67)</f>
        <v>#N/A</v>
      </c>
      <c r="FU67" s="97">
        <f>IF(AND(MASTER_DATA_NORMALIZED!FU67=0,FU$22=$L$22),VLOOKUP(MASTER_DATA_PROCESSED!$C67,Backend!$Q$9:$T$52,3,FALSE),MASTER_DATA_NORMALIZED!FU67)</f>
        <v>0</v>
      </c>
      <c r="FV67" s="97">
        <f>IF(AND(MASTER_DATA_NORMALIZED!FV67=0,FV$22=$L$22),VLOOKUP(MASTER_DATA_PROCESSED!$C67,Backend!$Q$9:$T$52,3,FALSE),MASTER_DATA_NORMALIZED!FV67)</f>
        <v>0</v>
      </c>
      <c r="FW67" s="97">
        <f>IF(AND(MASTER_DATA_NORMALIZED!FW67=0,FW$22=$L$22),VLOOKUP(MASTER_DATA_PROCESSED!$C67,Backend!$Q$9:$T$52,3,FALSE),MASTER_DATA_NORMALIZED!FW67)</f>
        <v>0</v>
      </c>
      <c r="FX67" s="97" t="e">
        <f>IF(AND(MASTER_DATA_NORMALIZED!FX67=0,FX$22=$L$22),VLOOKUP(MASTER_DATA_PROCESSED!$C67,Backend!$Q$9:$T$52,3,FALSE),MASTER_DATA_NORMALIZED!FX67)</f>
        <v>#N/A</v>
      </c>
      <c r="FY67" s="97">
        <f>IF(AND(MASTER_DATA_NORMALIZED!FY67=0,FY$22=$L$22),VLOOKUP(MASTER_DATA_PROCESSED!$C67,Backend!$Q$9:$T$52,3,FALSE),MASTER_DATA_NORMALIZED!FY67)</f>
        <v>0</v>
      </c>
      <c r="FZ67" s="97">
        <f>IF(AND(MASTER_DATA_NORMALIZED!FZ67=0,FZ$22=$L$22),VLOOKUP(MASTER_DATA_PROCESSED!$C67,Backend!$Q$9:$T$52,3,FALSE),MASTER_DATA_NORMALIZED!FZ67)</f>
        <v>0</v>
      </c>
      <c r="GA67" s="97">
        <f>IF(AND(MASTER_DATA_NORMALIZED!GA67=0,GA$22=$L$22),VLOOKUP(MASTER_DATA_PROCESSED!$C67,Backend!$Q$9:$T$52,3,FALSE),MASTER_DATA_NORMALIZED!GA67)</f>
        <v>0</v>
      </c>
      <c r="GB67" s="97" t="e">
        <f>IF(AND(MASTER_DATA_NORMALIZED!GB67=0,GB$22=$L$22),VLOOKUP(MASTER_DATA_PROCESSED!$C67,Backend!$Q$9:$T$52,3,FALSE),MASTER_DATA_NORMALIZED!GB67)</f>
        <v>#N/A</v>
      </c>
      <c r="GC67" s="97">
        <f>IF(AND(MASTER_DATA_NORMALIZED!GC67=0,GC$22=$L$22),VLOOKUP(MASTER_DATA_PROCESSED!$C67,Backend!$Q$9:$T$52,3,FALSE),MASTER_DATA_NORMALIZED!GC67)</f>
        <v>0</v>
      </c>
      <c r="GD67" s="97">
        <f>IF(AND(MASTER_DATA_NORMALIZED!GD67=0,GD$22=$L$22),VLOOKUP(MASTER_DATA_PROCESSED!$C67,Backend!$Q$9:$T$52,3,FALSE),MASTER_DATA_NORMALIZED!GD67)</f>
        <v>0</v>
      </c>
      <c r="GE67" s="97">
        <f>IF(AND(MASTER_DATA_NORMALIZED!GE67=0,GE$22=$L$22),VLOOKUP(MASTER_DATA_PROCESSED!$C67,Backend!$Q$9:$T$52,3,FALSE),MASTER_DATA_NORMALIZED!GE67)</f>
        <v>0</v>
      </c>
      <c r="GF67" s="97" t="e">
        <f>IF(AND(MASTER_DATA_NORMALIZED!GF67=0,GF$22=$L$22),VLOOKUP(MASTER_DATA_PROCESSED!$C67,Backend!$Q$9:$T$52,3,FALSE),MASTER_DATA_NORMALIZED!GF67)</f>
        <v>#N/A</v>
      </c>
      <c r="GG67" s="97">
        <f>IF(AND(MASTER_DATA_NORMALIZED!GG67=0,GG$22=$L$22),VLOOKUP(MASTER_DATA_PROCESSED!$C67,Backend!$Q$9:$T$52,3,FALSE),MASTER_DATA_NORMALIZED!GG67)</f>
        <v>0</v>
      </c>
      <c r="GH67" s="97">
        <f>IF(AND(MASTER_DATA_NORMALIZED!GH67=0,GH$22=$L$22),VLOOKUP(MASTER_DATA_PROCESSED!$C67,Backend!$Q$9:$T$52,3,FALSE),MASTER_DATA_NORMALIZED!GH67)</f>
        <v>0</v>
      </c>
      <c r="GI67" s="97">
        <f>IF(AND(MASTER_DATA_NORMALIZED!GI67=0,GI$22=$L$22),VLOOKUP(MASTER_DATA_PROCESSED!$C67,Backend!$Q$9:$T$52,3,FALSE),MASTER_DATA_NORMALIZED!GI67)</f>
        <v>0</v>
      </c>
      <c r="GJ67" s="97" t="e">
        <f>IF(AND(MASTER_DATA_NORMALIZED!GJ67=0,GJ$22=$L$22),VLOOKUP(MASTER_DATA_PROCESSED!$C67,Backend!$Q$9:$T$52,3,FALSE),MASTER_DATA_NORMALIZED!GJ67)</f>
        <v>#N/A</v>
      </c>
      <c r="GK67" s="97">
        <f>IF(AND(MASTER_DATA_NORMALIZED!GK67=0,GK$22=$L$22),VLOOKUP(MASTER_DATA_PROCESSED!$C67,Backend!$Q$9:$T$52,3,FALSE),MASTER_DATA_NORMALIZED!GK67)</f>
        <v>0</v>
      </c>
      <c r="GL67" s="97">
        <f>IF(AND(MASTER_DATA_NORMALIZED!GL67=0,GL$22=$L$22),VLOOKUP(MASTER_DATA_PROCESSED!$C67,Backend!$Q$9:$T$52,3,FALSE),MASTER_DATA_NORMALIZED!GL67)</f>
        <v>0</v>
      </c>
      <c r="GM67" s="97">
        <f>IF(AND(MASTER_DATA_NORMALIZED!GM67=0,GM$22=$L$22),VLOOKUP(MASTER_DATA_PROCESSED!$C67,Backend!$Q$9:$T$52,3,FALSE),MASTER_DATA_NORMALIZED!GM67)</f>
        <v>0</v>
      </c>
      <c r="GN67" s="97" t="e">
        <f>IF(AND(MASTER_DATA_NORMALIZED!GN67=0,GN$22=$L$22),VLOOKUP(MASTER_DATA_PROCESSED!$C67,Backend!$Q$9:$T$52,3,FALSE),MASTER_DATA_NORMALIZED!GN67)</f>
        <v>#N/A</v>
      </c>
      <c r="GO67" s="97">
        <f>IF(AND(MASTER_DATA_NORMALIZED!GO67=0,GO$22=$L$22),VLOOKUP(MASTER_DATA_PROCESSED!$C67,Backend!$Q$9:$T$52,3,FALSE),MASTER_DATA_NORMALIZED!GO67)</f>
        <v>0</v>
      </c>
      <c r="GP67" s="97">
        <f>IF(AND(MASTER_DATA_NORMALIZED!GP67=0,GP$22=$L$22),VLOOKUP(MASTER_DATA_PROCESSED!$C67,Backend!$Q$9:$T$52,3,FALSE),MASTER_DATA_NORMALIZED!GP67)</f>
        <v>0</v>
      </c>
      <c r="GQ67" s="97">
        <f>IF(AND(MASTER_DATA_NORMALIZED!GQ67=0,GQ$22=$L$22),VLOOKUP(MASTER_DATA_PROCESSED!$C67,Backend!$Q$9:$T$52,3,FALSE),MASTER_DATA_NORMALIZED!GQ67)</f>
        <v>0</v>
      </c>
      <c r="GR67" s="97" t="e">
        <f>IF(AND(MASTER_DATA_NORMALIZED!GR67=0,GR$22=$L$22),VLOOKUP(MASTER_DATA_PROCESSED!$C67,Backend!$Q$9:$T$52,3,FALSE),MASTER_DATA_NORMALIZED!GR67)</f>
        <v>#N/A</v>
      </c>
      <c r="GS67" s="97">
        <f>IF(AND(MASTER_DATA_NORMALIZED!GS67=0,GS$22=$L$22),VLOOKUP(MASTER_DATA_PROCESSED!$C67,Backend!$Q$9:$T$52,3,FALSE),MASTER_DATA_NORMALIZED!GS67)</f>
        <v>0</v>
      </c>
      <c r="GT67" s="97">
        <f>IF(AND(MASTER_DATA_NORMALIZED!GT67=0,GT$22=$L$22),VLOOKUP(MASTER_DATA_PROCESSED!$C67,Backend!$Q$9:$T$52,3,FALSE),MASTER_DATA_NORMALIZED!GT67)</f>
        <v>0</v>
      </c>
      <c r="GU67" s="97">
        <f>IF(AND(MASTER_DATA_NORMALIZED!GU67=0,GU$22=$L$22),VLOOKUP(MASTER_DATA_PROCESSED!$C67,Backend!$Q$9:$T$52,3,FALSE),MASTER_DATA_NORMALIZED!GU67)</f>
        <v>0</v>
      </c>
      <c r="GV67" s="97" t="e">
        <f>IF(AND(MASTER_DATA_NORMALIZED!GV67=0,GV$22=$L$22),VLOOKUP(MASTER_DATA_PROCESSED!$C67,Backend!$Q$9:$T$52,3,FALSE),MASTER_DATA_NORMALIZED!GV67)</f>
        <v>#N/A</v>
      </c>
      <c r="GW67" s="97" t="e">
        <f>IF(AND(MASTER_DATA_NORMALIZED!GW67=0,GW$22=$L$22),VLOOKUP(MASTER_DATA_PROCESSED!$C67,Backend!$Q$9:$T$52,3,FALSE),MASTER_DATA_NORMALIZED!GW67)</f>
        <v>#REF!</v>
      </c>
      <c r="GX67" s="97" t="e">
        <f>IF(AND(MASTER_DATA_NORMALIZED!GX67=0,GX$22=$L$22),VLOOKUP(MASTER_DATA_PROCESSED!$C67,Backend!$Q$9:$T$52,3,FALSE),MASTER_DATA_NORMALIZED!GX67)</f>
        <v>#REF!</v>
      </c>
      <c r="GY67" s="97" t="e">
        <f>IF(AND(MASTER_DATA_NORMALIZED!GY67=0,GY$22=$L$22),VLOOKUP(MASTER_DATA_PROCESSED!$C67,Backend!$Q$9:$T$52,3,FALSE),MASTER_DATA_NORMALIZED!GY67)</f>
        <v>#REF!</v>
      </c>
    </row>
    <row r="68" spans="2:207" s="27" customFormat="1" ht="14.25" hidden="1" outlineLevel="2" x14ac:dyDescent="0.25">
      <c r="B68" s="26">
        <f t="shared" si="5"/>
        <v>20</v>
      </c>
      <c r="C68" s="55">
        <f t="shared" si="0"/>
        <v>217.1</v>
      </c>
      <c r="D68" s="82"/>
      <c r="E68" s="55"/>
      <c r="F68" s="55"/>
      <c r="G68" s="83">
        <v>217.1</v>
      </c>
      <c r="H68" s="41" t="s">
        <v>68</v>
      </c>
      <c r="I68" s="100">
        <f>IF(AND(MASTER_DATA_NORMALIZED!I68=0,I$22=$L$22),VLOOKUP(MASTER_DATA_PROCESSED!$C68,Backend!$Q$9:$T$52,3,FALSE),MASTER_DATA_NORMALIZED!I68)</f>
        <v>0</v>
      </c>
      <c r="J68" s="100">
        <f>IF(AND(MASTER_DATA_NORMALIZED!J68=0,J$22=$L$22),VLOOKUP(MASTER_DATA_PROCESSED!$C68,Backend!$Q$9:$T$52,3,FALSE),MASTER_DATA_NORMALIZED!J68)</f>
        <v>0</v>
      </c>
      <c r="K68" s="100">
        <f>IF(AND(MASTER_DATA_NORMALIZED!K68=0,K$22=$L$22),VLOOKUP(MASTER_DATA_PROCESSED!$C68,Backend!$Q$9:$T$52,3,FALSE),MASTER_DATA_NORMALIZED!K68)</f>
        <v>0</v>
      </c>
      <c r="L68" s="100" t="e">
        <f>IF(AND(MASTER_DATA_NORMALIZED!L68=0,L$22=$L$22),VLOOKUP(MASTER_DATA_PROCESSED!$C68,Backend!$Q$9:$T$52,3,FALSE),MASTER_DATA_NORMALIZED!L68)</f>
        <v>#N/A</v>
      </c>
      <c r="M68" s="100">
        <f>IF(AND(MASTER_DATA_NORMALIZED!M68=0,M$22=$L$22),VLOOKUP(MASTER_DATA_PROCESSED!$C68,Backend!$Q$9:$T$52,3,FALSE),MASTER_DATA_NORMALIZED!M68)</f>
        <v>0</v>
      </c>
      <c r="N68" s="100">
        <f>IF(AND(MASTER_DATA_NORMALIZED!N68=0,N$22=$L$22),VLOOKUP(MASTER_DATA_PROCESSED!$C68,Backend!$Q$9:$T$52,3,FALSE),MASTER_DATA_NORMALIZED!N68)</f>
        <v>0</v>
      </c>
      <c r="O68" s="100">
        <f>IF(AND(MASTER_DATA_NORMALIZED!O68=0,O$22=$L$22),VLOOKUP(MASTER_DATA_PROCESSED!$C68,Backend!$Q$9:$T$52,3,FALSE),MASTER_DATA_NORMALIZED!O68)</f>
        <v>0</v>
      </c>
      <c r="P68" s="100" t="e">
        <f>IF(AND(MASTER_DATA_NORMALIZED!P68=0,P$22=$L$22),VLOOKUP(MASTER_DATA_PROCESSED!$C68,Backend!$Q$9:$T$52,3,FALSE),MASTER_DATA_NORMALIZED!P68)</f>
        <v>#N/A</v>
      </c>
      <c r="Q68" s="100">
        <f>IF(AND(MASTER_DATA_NORMALIZED!Q68=0,Q$22=$L$22),VLOOKUP(MASTER_DATA_PROCESSED!$C68,Backend!$Q$9:$T$52,3,FALSE),MASTER_DATA_NORMALIZED!Q68)</f>
        <v>0</v>
      </c>
      <c r="R68" s="100">
        <f>IF(AND(MASTER_DATA_NORMALIZED!R68=0,R$22=$L$22),VLOOKUP(MASTER_DATA_PROCESSED!$C68,Backend!$Q$9:$T$52,3,FALSE),MASTER_DATA_NORMALIZED!R68)</f>
        <v>0</v>
      </c>
      <c r="S68" s="100">
        <f>IF(AND(MASTER_DATA_NORMALIZED!S68=0,S$22=$L$22),VLOOKUP(MASTER_DATA_PROCESSED!$C68,Backend!$Q$9:$T$52,3,FALSE),MASTER_DATA_NORMALIZED!S68)</f>
        <v>0</v>
      </c>
      <c r="T68" s="100" t="e">
        <f>IF(AND(MASTER_DATA_NORMALIZED!T68=0,T$22=$L$22),VLOOKUP(MASTER_DATA_PROCESSED!$C68,Backend!$Q$9:$T$52,3,FALSE),MASTER_DATA_NORMALIZED!T68)</f>
        <v>#N/A</v>
      </c>
      <c r="U68" s="100">
        <f>IF(AND(MASTER_DATA_NORMALIZED!U68=0,U$22=$L$22),VLOOKUP(MASTER_DATA_PROCESSED!$C68,Backend!$Q$9:$T$52,3,FALSE),MASTER_DATA_NORMALIZED!U68)</f>
        <v>0</v>
      </c>
      <c r="V68" s="100">
        <f>IF(AND(MASTER_DATA_NORMALIZED!V68=0,V$22=$L$22),VLOOKUP(MASTER_DATA_PROCESSED!$C68,Backend!$Q$9:$T$52,3,FALSE),MASTER_DATA_NORMALIZED!V68)</f>
        <v>0</v>
      </c>
      <c r="W68" s="100">
        <f>IF(AND(MASTER_DATA_NORMALIZED!W68=0,W$22=$L$22),VLOOKUP(MASTER_DATA_PROCESSED!$C68,Backend!$Q$9:$T$52,3,FALSE),MASTER_DATA_NORMALIZED!W68)</f>
        <v>0</v>
      </c>
      <c r="X68" s="100" t="e">
        <f>IF(AND(MASTER_DATA_NORMALIZED!X68=0,X$22=$L$22),VLOOKUP(MASTER_DATA_PROCESSED!$C68,Backend!$Q$9:$T$52,3,FALSE),MASTER_DATA_NORMALIZED!X68)</f>
        <v>#N/A</v>
      </c>
      <c r="Y68" s="100">
        <f>IF(AND(MASTER_DATA_NORMALIZED!Y68=0,Y$22=$L$22),VLOOKUP(MASTER_DATA_PROCESSED!$C68,Backend!$Q$9:$T$52,3,FALSE),MASTER_DATA_NORMALIZED!Y68)</f>
        <v>0</v>
      </c>
      <c r="Z68" s="100">
        <f>IF(AND(MASTER_DATA_NORMALIZED!Z68=0,Z$22=$L$22),VLOOKUP(MASTER_DATA_PROCESSED!$C68,Backend!$Q$9:$T$52,3,FALSE),MASTER_DATA_NORMALIZED!Z68)</f>
        <v>0</v>
      </c>
      <c r="AA68" s="100">
        <f>IF(AND(MASTER_DATA_NORMALIZED!AA68=0,AA$22=$L$22),VLOOKUP(MASTER_DATA_PROCESSED!$C68,Backend!$Q$9:$T$52,3,FALSE),MASTER_DATA_NORMALIZED!AA68)</f>
        <v>0</v>
      </c>
      <c r="AB68" s="100" t="e">
        <f>IF(AND(MASTER_DATA_NORMALIZED!AB68=0,AB$22=$L$22),VLOOKUP(MASTER_DATA_PROCESSED!$C68,Backend!$Q$9:$T$52,3,FALSE),MASTER_DATA_NORMALIZED!AB68)</f>
        <v>#N/A</v>
      </c>
      <c r="AC68" s="100">
        <f>IF(AND(MASTER_DATA_NORMALIZED!AC68=0,AC$22=$L$22),VLOOKUP(MASTER_DATA_PROCESSED!$C68,Backend!$Q$9:$T$52,3,FALSE),MASTER_DATA_NORMALIZED!AC68)</f>
        <v>0</v>
      </c>
      <c r="AD68" s="100">
        <f>IF(AND(MASTER_DATA_NORMALIZED!AD68=0,AD$22=$L$22),VLOOKUP(MASTER_DATA_PROCESSED!$C68,Backend!$Q$9:$T$52,3,FALSE),MASTER_DATA_NORMALIZED!AD68)</f>
        <v>0</v>
      </c>
      <c r="AE68" s="100">
        <f>IF(AND(MASTER_DATA_NORMALIZED!AE68=0,AE$22=$L$22),VLOOKUP(MASTER_DATA_PROCESSED!$C68,Backend!$Q$9:$T$52,3,FALSE),MASTER_DATA_NORMALIZED!AE68)</f>
        <v>0</v>
      </c>
      <c r="AF68" s="100" t="e">
        <f>IF(AND(MASTER_DATA_NORMALIZED!AF68=0,AF$22=$L$22),VLOOKUP(MASTER_DATA_PROCESSED!$C68,Backend!$Q$9:$T$52,3,FALSE),MASTER_DATA_NORMALIZED!AF68)</f>
        <v>#N/A</v>
      </c>
      <c r="AG68" s="100">
        <f>IF(AND(MASTER_DATA_NORMALIZED!AG68=0,AG$22=$L$22),VLOOKUP(MASTER_DATA_PROCESSED!$C68,Backend!$Q$9:$T$52,3,FALSE),MASTER_DATA_NORMALIZED!AG68)</f>
        <v>0</v>
      </c>
      <c r="AH68" s="100">
        <f>IF(AND(MASTER_DATA_NORMALIZED!AH68=0,AH$22=$L$22),VLOOKUP(MASTER_DATA_PROCESSED!$C68,Backend!$Q$9:$T$52,3,FALSE),MASTER_DATA_NORMALIZED!AH68)</f>
        <v>0</v>
      </c>
      <c r="AI68" s="100">
        <f>IF(AND(MASTER_DATA_NORMALIZED!AI68=0,AI$22=$L$22),VLOOKUP(MASTER_DATA_PROCESSED!$C68,Backend!$Q$9:$T$52,3,FALSE),MASTER_DATA_NORMALIZED!AI68)</f>
        <v>0</v>
      </c>
      <c r="AJ68" s="100" t="e">
        <f>IF(AND(MASTER_DATA_NORMALIZED!AJ68=0,AJ$22=$L$22),VLOOKUP(MASTER_DATA_PROCESSED!$C68,Backend!$Q$9:$T$52,3,FALSE),MASTER_DATA_NORMALIZED!AJ68)</f>
        <v>#N/A</v>
      </c>
      <c r="AK68" s="100">
        <f>IF(AND(MASTER_DATA_NORMALIZED!AK68=0,AK$22=$L$22),VLOOKUP(MASTER_DATA_PROCESSED!$C68,Backend!$Q$9:$T$52,3,FALSE),MASTER_DATA_NORMALIZED!AK68)</f>
        <v>0</v>
      </c>
      <c r="AL68" s="100">
        <f>IF(AND(MASTER_DATA_NORMALIZED!AL68=0,AL$22=$L$22),VLOOKUP(MASTER_DATA_PROCESSED!$C68,Backend!$Q$9:$T$52,3,FALSE),MASTER_DATA_NORMALIZED!AL68)</f>
        <v>0</v>
      </c>
      <c r="AM68" s="100">
        <f>IF(AND(MASTER_DATA_NORMALIZED!AM68=0,AM$22=$L$22),VLOOKUP(MASTER_DATA_PROCESSED!$C68,Backend!$Q$9:$T$52,3,FALSE),MASTER_DATA_NORMALIZED!AM68)</f>
        <v>0</v>
      </c>
      <c r="AN68" s="100" t="e">
        <f>IF(AND(MASTER_DATA_NORMALIZED!AN68=0,AN$22=$L$22),VLOOKUP(MASTER_DATA_PROCESSED!$C68,Backend!$Q$9:$T$52,3,FALSE),MASTER_DATA_NORMALIZED!AN68)</f>
        <v>#N/A</v>
      </c>
      <c r="AO68" s="100">
        <f>IF(AND(MASTER_DATA_NORMALIZED!AO68=0,AO$22=$L$22),VLOOKUP(MASTER_DATA_PROCESSED!$C68,Backend!$Q$9:$T$52,3,FALSE),MASTER_DATA_NORMALIZED!AO68)</f>
        <v>0</v>
      </c>
      <c r="AP68" s="100">
        <f>IF(AND(MASTER_DATA_NORMALIZED!AP68=0,AP$22=$L$22),VLOOKUP(MASTER_DATA_PROCESSED!$C68,Backend!$Q$9:$T$52,3,FALSE),MASTER_DATA_NORMALIZED!AP68)</f>
        <v>0</v>
      </c>
      <c r="AQ68" s="100">
        <f>IF(AND(MASTER_DATA_NORMALIZED!AQ68=0,AQ$22=$L$22),VLOOKUP(MASTER_DATA_PROCESSED!$C68,Backend!$Q$9:$T$52,3,FALSE),MASTER_DATA_NORMALIZED!AQ68)</f>
        <v>0</v>
      </c>
      <c r="AR68" s="100" t="e">
        <f>IF(AND(MASTER_DATA_NORMALIZED!AR68=0,AR$22=$L$22),VLOOKUP(MASTER_DATA_PROCESSED!$C68,Backend!$Q$9:$T$52,3,FALSE),MASTER_DATA_NORMALIZED!AR68)</f>
        <v>#N/A</v>
      </c>
      <c r="AS68" s="100">
        <f>IF(AND(MASTER_DATA_NORMALIZED!AS68=0,AS$22=$L$22),VLOOKUP(MASTER_DATA_PROCESSED!$C68,Backend!$Q$9:$T$52,3,FALSE),MASTER_DATA_NORMALIZED!AS68)</f>
        <v>0</v>
      </c>
      <c r="AT68" s="100">
        <f>IF(AND(MASTER_DATA_NORMALIZED!AT68=0,AT$22=$L$22),VLOOKUP(MASTER_DATA_PROCESSED!$C68,Backend!$Q$9:$T$52,3,FALSE),MASTER_DATA_NORMALIZED!AT68)</f>
        <v>0</v>
      </c>
      <c r="AU68" s="100">
        <f>IF(AND(MASTER_DATA_NORMALIZED!AU68=0,AU$22=$L$22),VLOOKUP(MASTER_DATA_PROCESSED!$C68,Backend!$Q$9:$T$52,3,FALSE),MASTER_DATA_NORMALIZED!AU68)</f>
        <v>0</v>
      </c>
      <c r="AV68" s="100" t="e">
        <f>IF(AND(MASTER_DATA_NORMALIZED!AV68=0,AV$22=$L$22),VLOOKUP(MASTER_DATA_PROCESSED!$C68,Backend!$Q$9:$T$52,3,FALSE),MASTER_DATA_NORMALIZED!AV68)</f>
        <v>#N/A</v>
      </c>
      <c r="AW68" s="100">
        <f>IF(AND(MASTER_DATA_NORMALIZED!AW68=0,AW$22=$L$22),VLOOKUP(MASTER_DATA_PROCESSED!$C68,Backend!$Q$9:$T$52,3,FALSE),MASTER_DATA_NORMALIZED!AW68)</f>
        <v>0</v>
      </c>
      <c r="AX68" s="100">
        <f>IF(AND(MASTER_DATA_NORMALIZED!AX68=0,AX$22=$L$22),VLOOKUP(MASTER_DATA_PROCESSED!$C68,Backend!$Q$9:$T$52,3,FALSE),MASTER_DATA_NORMALIZED!AX68)</f>
        <v>0</v>
      </c>
      <c r="AY68" s="100">
        <f>IF(AND(MASTER_DATA_NORMALIZED!AY68=0,AY$22=$L$22),VLOOKUP(MASTER_DATA_PROCESSED!$C68,Backend!$Q$9:$T$52,3,FALSE),MASTER_DATA_NORMALIZED!AY68)</f>
        <v>0</v>
      </c>
      <c r="AZ68" s="100" t="e">
        <f>IF(AND(MASTER_DATA_NORMALIZED!AZ68=0,AZ$22=$L$22),VLOOKUP(MASTER_DATA_PROCESSED!$C68,Backend!$Q$9:$T$52,3,FALSE),MASTER_DATA_NORMALIZED!AZ68)</f>
        <v>#N/A</v>
      </c>
      <c r="BA68" s="100">
        <f>IF(AND(MASTER_DATA_NORMALIZED!BA68=0,BA$22=$L$22),VLOOKUP(MASTER_DATA_PROCESSED!$C68,Backend!$Q$9:$T$52,3,FALSE),MASTER_DATA_NORMALIZED!BA68)</f>
        <v>0</v>
      </c>
      <c r="BB68" s="100">
        <f>IF(AND(MASTER_DATA_NORMALIZED!BB68=0,BB$22=$L$22),VLOOKUP(MASTER_DATA_PROCESSED!$C68,Backend!$Q$9:$T$52,3,FALSE),MASTER_DATA_NORMALIZED!BB68)</f>
        <v>0</v>
      </c>
      <c r="BC68" s="100">
        <f>IF(AND(MASTER_DATA_NORMALIZED!BC68=0,BC$22=$L$22),VLOOKUP(MASTER_DATA_PROCESSED!$C68,Backend!$Q$9:$T$52,3,FALSE),MASTER_DATA_NORMALIZED!BC68)</f>
        <v>0</v>
      </c>
      <c r="BD68" s="100" t="e">
        <f>IF(AND(MASTER_DATA_NORMALIZED!BD68=0,BD$22=$L$22),VLOOKUP(MASTER_DATA_PROCESSED!$C68,Backend!$Q$9:$T$52,3,FALSE),MASTER_DATA_NORMALIZED!BD68)</f>
        <v>#N/A</v>
      </c>
      <c r="BE68" s="100">
        <f>IF(AND(MASTER_DATA_NORMALIZED!BE68=0,BE$22=$L$22),VLOOKUP(MASTER_DATA_PROCESSED!$C68,Backend!$Q$9:$T$52,3,FALSE),MASTER_DATA_NORMALIZED!BE68)</f>
        <v>0</v>
      </c>
      <c r="BF68" s="100">
        <f>IF(AND(MASTER_DATA_NORMALIZED!BF68=0,BF$22=$L$22),VLOOKUP(MASTER_DATA_PROCESSED!$C68,Backend!$Q$9:$T$52,3,FALSE),MASTER_DATA_NORMALIZED!BF68)</f>
        <v>0</v>
      </c>
      <c r="BG68" s="100">
        <f>IF(AND(MASTER_DATA_NORMALIZED!BG68=0,BG$22=$L$22),VLOOKUP(MASTER_DATA_PROCESSED!$C68,Backend!$Q$9:$T$52,3,FALSE),MASTER_DATA_NORMALIZED!BG68)</f>
        <v>0</v>
      </c>
      <c r="BH68" s="100" t="e">
        <f>IF(AND(MASTER_DATA_NORMALIZED!BH68=0,BH$22=$L$22),VLOOKUP(MASTER_DATA_PROCESSED!$C68,Backend!$Q$9:$T$52,3,FALSE),MASTER_DATA_NORMALIZED!BH68)</f>
        <v>#N/A</v>
      </c>
      <c r="BI68" s="100">
        <f>IF(AND(MASTER_DATA_NORMALIZED!BI68=0,BI$22=$L$22),VLOOKUP(MASTER_DATA_PROCESSED!$C68,Backend!$Q$9:$T$52,3,FALSE),MASTER_DATA_NORMALIZED!BI68)</f>
        <v>0</v>
      </c>
      <c r="BJ68" s="100">
        <f>IF(AND(MASTER_DATA_NORMALIZED!BJ68=0,BJ$22=$L$22),VLOOKUP(MASTER_DATA_PROCESSED!$C68,Backend!$Q$9:$T$52,3,FALSE),MASTER_DATA_NORMALIZED!BJ68)</f>
        <v>0</v>
      </c>
      <c r="BK68" s="100">
        <f>IF(AND(MASTER_DATA_NORMALIZED!BK68=0,BK$22=$L$22),VLOOKUP(MASTER_DATA_PROCESSED!$C68,Backend!$Q$9:$T$52,3,FALSE),MASTER_DATA_NORMALIZED!BK68)</f>
        <v>0</v>
      </c>
      <c r="BL68" s="100" t="e">
        <f>IF(AND(MASTER_DATA_NORMALIZED!BL68=0,BL$22=$L$22),VLOOKUP(MASTER_DATA_PROCESSED!$C68,Backend!$Q$9:$T$52,3,FALSE),MASTER_DATA_NORMALIZED!BL68)</f>
        <v>#N/A</v>
      </c>
      <c r="BM68" s="100">
        <f>IF(AND(MASTER_DATA_NORMALIZED!BM68=0,BM$22=$L$22),VLOOKUP(MASTER_DATA_PROCESSED!$C68,Backend!$Q$9:$T$52,3,FALSE),MASTER_DATA_NORMALIZED!BM68)</f>
        <v>0</v>
      </c>
      <c r="BN68" s="100">
        <f>IF(AND(MASTER_DATA_NORMALIZED!BN68=0,BN$22=$L$22),VLOOKUP(MASTER_DATA_PROCESSED!$C68,Backend!$Q$9:$T$52,3,FALSE),MASTER_DATA_NORMALIZED!BN68)</f>
        <v>0</v>
      </c>
      <c r="BO68" s="100">
        <f>IF(AND(MASTER_DATA_NORMALIZED!BO68=0,BO$22=$L$22),VLOOKUP(MASTER_DATA_PROCESSED!$C68,Backend!$Q$9:$T$52,3,FALSE),MASTER_DATA_NORMALIZED!BO68)</f>
        <v>0</v>
      </c>
      <c r="BP68" s="100" t="e">
        <f>IF(AND(MASTER_DATA_NORMALIZED!BP68=0,BP$22=$L$22),VLOOKUP(MASTER_DATA_PROCESSED!$C68,Backend!$Q$9:$T$52,3,FALSE),MASTER_DATA_NORMALIZED!BP68)</f>
        <v>#N/A</v>
      </c>
      <c r="BQ68" s="100">
        <f>IF(AND(MASTER_DATA_NORMALIZED!BQ68=0,BQ$22=$L$22),VLOOKUP(MASTER_DATA_PROCESSED!$C68,Backend!$Q$9:$T$52,3,FALSE),MASTER_DATA_NORMALIZED!BQ68)</f>
        <v>0</v>
      </c>
      <c r="BR68" s="100">
        <f>IF(AND(MASTER_DATA_NORMALIZED!BR68=0,BR$22=$L$22),VLOOKUP(MASTER_DATA_PROCESSED!$C68,Backend!$Q$9:$T$52,3,FALSE),MASTER_DATA_NORMALIZED!BR68)</f>
        <v>0</v>
      </c>
      <c r="BS68" s="100">
        <f>IF(AND(MASTER_DATA_NORMALIZED!BS68=0,BS$22=$L$22),VLOOKUP(MASTER_DATA_PROCESSED!$C68,Backend!$Q$9:$T$52,3,FALSE),MASTER_DATA_NORMALIZED!BS68)</f>
        <v>0</v>
      </c>
      <c r="BT68" s="100" t="e">
        <f>IF(AND(MASTER_DATA_NORMALIZED!BT68=0,BT$22=$L$22),VLOOKUP(MASTER_DATA_PROCESSED!$C68,Backend!$Q$9:$T$52,3,FALSE),MASTER_DATA_NORMALIZED!BT68)</f>
        <v>#N/A</v>
      </c>
      <c r="BU68" s="100">
        <f>IF(AND(MASTER_DATA_NORMALIZED!BU68=0,BU$22=$L$22),VLOOKUP(MASTER_DATA_PROCESSED!$C68,Backend!$Q$9:$T$52,3,FALSE),MASTER_DATA_NORMALIZED!BU68)</f>
        <v>0</v>
      </c>
      <c r="BV68" s="100">
        <f>IF(AND(MASTER_DATA_NORMALIZED!BV68=0,BV$22=$L$22),VLOOKUP(MASTER_DATA_PROCESSED!$C68,Backend!$Q$9:$T$52,3,FALSE),MASTER_DATA_NORMALIZED!BV68)</f>
        <v>0</v>
      </c>
      <c r="BW68" s="100">
        <f>IF(AND(MASTER_DATA_NORMALIZED!BW68=0,BW$22=$L$22),VLOOKUP(MASTER_DATA_PROCESSED!$C68,Backend!$Q$9:$T$52,3,FALSE),MASTER_DATA_NORMALIZED!BW68)</f>
        <v>0</v>
      </c>
      <c r="BX68" s="100" t="e">
        <f>IF(AND(MASTER_DATA_NORMALIZED!BX68=0,BX$22=$L$22),VLOOKUP(MASTER_DATA_PROCESSED!$C68,Backend!$Q$9:$T$52,3,FALSE),MASTER_DATA_NORMALIZED!BX68)</f>
        <v>#N/A</v>
      </c>
      <c r="BY68" s="100">
        <f>IF(AND(MASTER_DATA_NORMALIZED!BY68=0,BY$22=$L$22),VLOOKUP(MASTER_DATA_PROCESSED!$C68,Backend!$Q$9:$T$52,3,FALSE),MASTER_DATA_NORMALIZED!BY68)</f>
        <v>0</v>
      </c>
      <c r="BZ68" s="100">
        <f>IF(AND(MASTER_DATA_NORMALIZED!BZ68=0,BZ$22=$L$22),VLOOKUP(MASTER_DATA_PROCESSED!$C68,Backend!$Q$9:$T$52,3,FALSE),MASTER_DATA_NORMALIZED!BZ68)</f>
        <v>0</v>
      </c>
      <c r="CA68" s="100">
        <f>IF(AND(MASTER_DATA_NORMALIZED!CA68=0,CA$22=$L$22),VLOOKUP(MASTER_DATA_PROCESSED!$C68,Backend!$Q$9:$T$52,3,FALSE),MASTER_DATA_NORMALIZED!CA68)</f>
        <v>0</v>
      </c>
      <c r="CB68" s="100" t="e">
        <f>IF(AND(MASTER_DATA_NORMALIZED!CB68=0,CB$22=$L$22),VLOOKUP(MASTER_DATA_PROCESSED!$C68,Backend!$Q$9:$T$52,3,FALSE),MASTER_DATA_NORMALIZED!CB68)</f>
        <v>#N/A</v>
      </c>
      <c r="CC68" s="100">
        <f>IF(AND(MASTER_DATA_NORMALIZED!CC68=0,CC$22=$L$22),VLOOKUP(MASTER_DATA_PROCESSED!$C68,Backend!$Q$9:$T$52,3,FALSE),MASTER_DATA_NORMALIZED!CC68)</f>
        <v>0</v>
      </c>
      <c r="CD68" s="100">
        <f>IF(AND(MASTER_DATA_NORMALIZED!CD68=0,CD$22=$L$22),VLOOKUP(MASTER_DATA_PROCESSED!$C68,Backend!$Q$9:$T$52,3,FALSE),MASTER_DATA_NORMALIZED!CD68)</f>
        <v>0</v>
      </c>
      <c r="CE68" s="100">
        <f>IF(AND(MASTER_DATA_NORMALIZED!CE68=0,CE$22=$L$22),VLOOKUP(MASTER_DATA_PROCESSED!$C68,Backend!$Q$9:$T$52,3,FALSE),MASTER_DATA_NORMALIZED!CE68)</f>
        <v>0</v>
      </c>
      <c r="CF68" s="100" t="e">
        <f>IF(AND(MASTER_DATA_NORMALIZED!CF68=0,CF$22=$L$22),VLOOKUP(MASTER_DATA_PROCESSED!$C68,Backend!$Q$9:$T$52,3,FALSE),MASTER_DATA_NORMALIZED!CF68)</f>
        <v>#N/A</v>
      </c>
      <c r="CG68" s="100">
        <f>IF(AND(MASTER_DATA_NORMALIZED!CG68=0,CG$22=$L$22),VLOOKUP(MASTER_DATA_PROCESSED!$C68,Backend!$Q$9:$T$52,3,FALSE),MASTER_DATA_NORMALIZED!CG68)</f>
        <v>0</v>
      </c>
      <c r="CH68" s="100">
        <f>IF(AND(MASTER_DATA_NORMALIZED!CH68=0,CH$22=$L$22),VLOOKUP(MASTER_DATA_PROCESSED!$C68,Backend!$Q$9:$T$52,3,FALSE),MASTER_DATA_NORMALIZED!CH68)</f>
        <v>0</v>
      </c>
      <c r="CI68" s="100">
        <f>IF(AND(MASTER_DATA_NORMALIZED!CI68=0,CI$22=$L$22),VLOOKUP(MASTER_DATA_PROCESSED!$C68,Backend!$Q$9:$T$52,3,FALSE),MASTER_DATA_NORMALIZED!CI68)</f>
        <v>0</v>
      </c>
      <c r="CJ68" s="100" t="e">
        <f>IF(AND(MASTER_DATA_NORMALIZED!CJ68=0,CJ$22=$L$22),VLOOKUP(MASTER_DATA_PROCESSED!$C68,Backend!$Q$9:$T$52,3,FALSE),MASTER_DATA_NORMALIZED!CJ68)</f>
        <v>#N/A</v>
      </c>
      <c r="CK68" s="100">
        <f>IF(AND(MASTER_DATA_NORMALIZED!CK68=0,CK$22=$L$22),VLOOKUP(MASTER_DATA_PROCESSED!$C68,Backend!$Q$9:$T$52,3,FALSE),MASTER_DATA_NORMALIZED!CK68)</f>
        <v>0</v>
      </c>
      <c r="CL68" s="100">
        <f>IF(AND(MASTER_DATA_NORMALIZED!CL68=0,CL$22=$L$22),VLOOKUP(MASTER_DATA_PROCESSED!$C68,Backend!$Q$9:$T$52,3,FALSE),MASTER_DATA_NORMALIZED!CL68)</f>
        <v>0</v>
      </c>
      <c r="CM68" s="100">
        <f>IF(AND(MASTER_DATA_NORMALIZED!CM68=0,CM$22=$L$22),VLOOKUP(MASTER_DATA_PROCESSED!$C68,Backend!$Q$9:$T$52,3,FALSE),MASTER_DATA_NORMALIZED!CM68)</f>
        <v>0</v>
      </c>
      <c r="CN68" s="100" t="e">
        <f>IF(AND(MASTER_DATA_NORMALIZED!CN68=0,CN$22=$L$22),VLOOKUP(MASTER_DATA_PROCESSED!$C68,Backend!$Q$9:$T$52,3,FALSE),MASTER_DATA_NORMALIZED!CN68)</f>
        <v>#N/A</v>
      </c>
      <c r="CO68" s="100">
        <f>IF(AND(MASTER_DATA_NORMALIZED!CO68=0,CO$22=$L$22),VLOOKUP(MASTER_DATA_PROCESSED!$C68,Backend!$Q$9:$T$52,3,FALSE),MASTER_DATA_NORMALIZED!CO68)</f>
        <v>0</v>
      </c>
      <c r="CP68" s="100">
        <f>IF(AND(MASTER_DATA_NORMALIZED!CP68=0,CP$22=$L$22),VLOOKUP(MASTER_DATA_PROCESSED!$C68,Backend!$Q$9:$T$52,3,FALSE),MASTER_DATA_NORMALIZED!CP68)</f>
        <v>0</v>
      </c>
      <c r="CQ68" s="100">
        <f>IF(AND(MASTER_DATA_NORMALIZED!CQ68=0,CQ$22=$L$22),VLOOKUP(MASTER_DATA_PROCESSED!$C68,Backend!$Q$9:$T$52,3,FALSE),MASTER_DATA_NORMALIZED!CQ68)</f>
        <v>0</v>
      </c>
      <c r="CR68" s="100" t="e">
        <f>IF(AND(MASTER_DATA_NORMALIZED!CR68=0,CR$22=$L$22),VLOOKUP(MASTER_DATA_PROCESSED!$C68,Backend!$Q$9:$T$52,3,FALSE),MASTER_DATA_NORMALIZED!CR68)</f>
        <v>#N/A</v>
      </c>
      <c r="CS68" s="100">
        <f>IF(AND(MASTER_DATA_NORMALIZED!CS68=0,CS$22=$L$22),VLOOKUP(MASTER_DATA_PROCESSED!$C68,Backend!$Q$9:$T$52,3,FALSE),MASTER_DATA_NORMALIZED!CS68)</f>
        <v>0</v>
      </c>
      <c r="CT68" s="100">
        <f>IF(AND(MASTER_DATA_NORMALIZED!CT68=0,CT$22=$L$22),VLOOKUP(MASTER_DATA_PROCESSED!$C68,Backend!$Q$9:$T$52,3,FALSE),MASTER_DATA_NORMALIZED!CT68)</f>
        <v>0</v>
      </c>
      <c r="CU68" s="100">
        <f>IF(AND(MASTER_DATA_NORMALIZED!CU68=0,CU$22=$L$22),VLOOKUP(MASTER_DATA_PROCESSED!$C68,Backend!$Q$9:$T$52,3,FALSE),MASTER_DATA_NORMALIZED!CU68)</f>
        <v>0</v>
      </c>
      <c r="CV68" s="100" t="e">
        <f>IF(AND(MASTER_DATA_NORMALIZED!CV68=0,CV$22=$L$22),VLOOKUP(MASTER_DATA_PROCESSED!$C68,Backend!$Q$9:$T$52,3,FALSE),MASTER_DATA_NORMALIZED!CV68)</f>
        <v>#N/A</v>
      </c>
      <c r="CW68" s="100">
        <f>IF(AND(MASTER_DATA_NORMALIZED!CW68=0,CW$22=$L$22),VLOOKUP(MASTER_DATA_PROCESSED!$C68,Backend!$Q$9:$T$52,3,FALSE),MASTER_DATA_NORMALIZED!CW68)</f>
        <v>0</v>
      </c>
      <c r="CX68" s="100">
        <f>IF(AND(MASTER_DATA_NORMALIZED!CX68=0,CX$22=$L$22),VLOOKUP(MASTER_DATA_PROCESSED!$C68,Backend!$Q$9:$T$52,3,FALSE),MASTER_DATA_NORMALIZED!CX68)</f>
        <v>0</v>
      </c>
      <c r="CY68" s="100">
        <f>IF(AND(MASTER_DATA_NORMALIZED!CY68=0,CY$22=$L$22),VLOOKUP(MASTER_DATA_PROCESSED!$C68,Backend!$Q$9:$T$52,3,FALSE),MASTER_DATA_NORMALIZED!CY68)</f>
        <v>0</v>
      </c>
      <c r="CZ68" s="100" t="e">
        <f>IF(AND(MASTER_DATA_NORMALIZED!CZ68=0,CZ$22=$L$22),VLOOKUP(MASTER_DATA_PROCESSED!$C68,Backend!$Q$9:$T$52,3,FALSE),MASTER_DATA_NORMALIZED!CZ68)</f>
        <v>#N/A</v>
      </c>
      <c r="DA68" s="100" t="e">
        <f>IF(AND(MASTER_DATA_NORMALIZED!DA68=0,DA$22=$L$22),VLOOKUP(MASTER_DATA_PROCESSED!$C68,Backend!$Q$9:$T$52,3,FALSE),MASTER_DATA_NORMALIZED!DA68)</f>
        <v>#DIV/0!</v>
      </c>
      <c r="DB68" s="100" t="e">
        <f>IF(AND(MASTER_DATA_NORMALIZED!DB68=0,DB$22=$L$22),VLOOKUP(MASTER_DATA_PROCESSED!$C68,Backend!$Q$9:$T$52,3,FALSE),MASTER_DATA_NORMALIZED!DB68)</f>
        <v>#DIV/0!</v>
      </c>
      <c r="DC68" s="100" t="e">
        <f>IF(AND(MASTER_DATA_NORMALIZED!DC68=0,DC$22=$L$22),VLOOKUP(MASTER_DATA_PROCESSED!$C68,Backend!$Q$9:$T$52,3,FALSE),MASTER_DATA_NORMALIZED!DC68)</f>
        <v>#DIV/0!</v>
      </c>
      <c r="DD68" s="100" t="e">
        <f>IF(AND(MASTER_DATA_NORMALIZED!DD68=0,DD$22=$L$22),VLOOKUP(MASTER_DATA_PROCESSED!$C68,Backend!$Q$9:$T$52,3,FALSE),MASTER_DATA_NORMALIZED!DD68)</f>
        <v>#N/A</v>
      </c>
      <c r="DE68" s="100">
        <f>IF(AND(MASTER_DATA_NORMALIZED!DE68=0,DE$22=$L$22),VLOOKUP(MASTER_DATA_PROCESSED!$C68,Backend!$Q$9:$T$52,3,FALSE),MASTER_DATA_NORMALIZED!DE68)</f>
        <v>0</v>
      </c>
      <c r="DF68" s="100">
        <f>IF(AND(MASTER_DATA_NORMALIZED!DF68=0,DF$22=$L$22),VLOOKUP(MASTER_DATA_PROCESSED!$C68,Backend!$Q$9:$T$52,3,FALSE),MASTER_DATA_NORMALIZED!DF68)</f>
        <v>0</v>
      </c>
      <c r="DG68" s="100">
        <f>IF(AND(MASTER_DATA_NORMALIZED!DG68=0,DG$22=$L$22),VLOOKUP(MASTER_DATA_PROCESSED!$C68,Backend!$Q$9:$T$52,3,FALSE),MASTER_DATA_NORMALIZED!DG68)</f>
        <v>0</v>
      </c>
      <c r="DH68" s="100" t="e">
        <f>IF(AND(MASTER_DATA_NORMALIZED!DH68=0,DH$22=$L$22),VLOOKUP(MASTER_DATA_PROCESSED!$C68,Backend!$Q$9:$T$52,3,FALSE),MASTER_DATA_NORMALIZED!DH68)</f>
        <v>#N/A</v>
      </c>
      <c r="DI68" s="100">
        <f>IF(AND(MASTER_DATA_NORMALIZED!DI68=0,DI$22=$L$22),VLOOKUP(MASTER_DATA_PROCESSED!$C68,Backend!$Q$9:$T$52,3,FALSE),MASTER_DATA_NORMALIZED!DI68)</f>
        <v>0</v>
      </c>
      <c r="DJ68" s="100">
        <f>IF(AND(MASTER_DATA_NORMALIZED!DJ68=0,DJ$22=$L$22),VLOOKUP(MASTER_DATA_PROCESSED!$C68,Backend!$Q$9:$T$52,3,FALSE),MASTER_DATA_NORMALIZED!DJ68)</f>
        <v>0</v>
      </c>
      <c r="DK68" s="100">
        <f>IF(AND(MASTER_DATA_NORMALIZED!DK68=0,DK$22=$L$22),VLOOKUP(MASTER_DATA_PROCESSED!$C68,Backend!$Q$9:$T$52,3,FALSE),MASTER_DATA_NORMALIZED!DK68)</f>
        <v>0</v>
      </c>
      <c r="DL68" s="100" t="e">
        <f>IF(AND(MASTER_DATA_NORMALIZED!DL68=0,DL$22=$L$22),VLOOKUP(MASTER_DATA_PROCESSED!$C68,Backend!$Q$9:$T$52,3,FALSE),MASTER_DATA_NORMALIZED!DL68)</f>
        <v>#N/A</v>
      </c>
      <c r="DM68" s="100">
        <f>IF(AND(MASTER_DATA_NORMALIZED!DM68=0,DM$22=$L$22),VLOOKUP(MASTER_DATA_PROCESSED!$C68,Backend!$Q$9:$T$52,3,FALSE),MASTER_DATA_NORMALIZED!DM68)</f>
        <v>0</v>
      </c>
      <c r="DN68" s="100">
        <f>IF(AND(MASTER_DATA_NORMALIZED!DN68=0,DN$22=$L$22),VLOOKUP(MASTER_DATA_PROCESSED!$C68,Backend!$Q$9:$T$52,3,FALSE),MASTER_DATA_NORMALIZED!DN68)</f>
        <v>0</v>
      </c>
      <c r="DO68" s="100">
        <f>IF(AND(MASTER_DATA_NORMALIZED!DO68=0,DO$22=$L$22),VLOOKUP(MASTER_DATA_PROCESSED!$C68,Backend!$Q$9:$T$52,3,FALSE),MASTER_DATA_NORMALIZED!DO68)</f>
        <v>0</v>
      </c>
      <c r="DP68" s="100" t="e">
        <f>IF(AND(MASTER_DATA_NORMALIZED!DP68=0,DP$22=$L$22),VLOOKUP(MASTER_DATA_PROCESSED!$C68,Backend!$Q$9:$T$52,3,FALSE),MASTER_DATA_NORMALIZED!DP68)</f>
        <v>#N/A</v>
      </c>
      <c r="DQ68" s="100">
        <f>IF(AND(MASTER_DATA_NORMALIZED!DQ68=0,DQ$22=$L$22),VLOOKUP(MASTER_DATA_PROCESSED!$C68,Backend!$Q$9:$T$52,3,FALSE),MASTER_DATA_NORMALIZED!DQ68)</f>
        <v>0</v>
      </c>
      <c r="DR68" s="100">
        <f>IF(AND(MASTER_DATA_NORMALIZED!DR68=0,DR$22=$L$22),VLOOKUP(MASTER_DATA_PROCESSED!$C68,Backend!$Q$9:$T$52,3,FALSE),MASTER_DATA_NORMALIZED!DR68)</f>
        <v>0</v>
      </c>
      <c r="DS68" s="100">
        <f>IF(AND(MASTER_DATA_NORMALIZED!DS68=0,DS$22=$L$22),VLOOKUP(MASTER_DATA_PROCESSED!$C68,Backend!$Q$9:$T$52,3,FALSE),MASTER_DATA_NORMALIZED!DS68)</f>
        <v>0</v>
      </c>
      <c r="DT68" s="100" t="e">
        <f>IF(AND(MASTER_DATA_NORMALIZED!DT68=0,DT$22=$L$22),VLOOKUP(MASTER_DATA_PROCESSED!$C68,Backend!$Q$9:$T$52,3,FALSE),MASTER_DATA_NORMALIZED!DT68)</f>
        <v>#N/A</v>
      </c>
      <c r="DU68" s="100">
        <f>IF(AND(MASTER_DATA_NORMALIZED!DU68=0,DU$22=$L$22),VLOOKUP(MASTER_DATA_PROCESSED!$C68,Backend!$Q$9:$T$52,3,FALSE),MASTER_DATA_NORMALIZED!DU68)</f>
        <v>0</v>
      </c>
      <c r="DV68" s="100">
        <f>IF(AND(MASTER_DATA_NORMALIZED!DV68=0,DV$22=$L$22),VLOOKUP(MASTER_DATA_PROCESSED!$C68,Backend!$Q$9:$T$52,3,FALSE),MASTER_DATA_NORMALIZED!DV68)</f>
        <v>0</v>
      </c>
      <c r="DW68" s="100">
        <f>IF(AND(MASTER_DATA_NORMALIZED!DW68=0,DW$22=$L$22),VLOOKUP(MASTER_DATA_PROCESSED!$C68,Backend!$Q$9:$T$52,3,FALSE),MASTER_DATA_NORMALIZED!DW68)</f>
        <v>0</v>
      </c>
      <c r="DX68" s="100" t="e">
        <f>IF(AND(MASTER_DATA_NORMALIZED!DX68=0,DX$22=$L$22),VLOOKUP(MASTER_DATA_PROCESSED!$C68,Backend!$Q$9:$T$52,3,FALSE),MASTER_DATA_NORMALIZED!DX68)</f>
        <v>#N/A</v>
      </c>
      <c r="DY68" s="100">
        <f>IF(AND(MASTER_DATA_NORMALIZED!DY68=0,DY$22=$L$22),VLOOKUP(MASTER_DATA_PROCESSED!$C68,Backend!$Q$9:$T$52,3,FALSE),MASTER_DATA_NORMALIZED!DY68)</f>
        <v>0</v>
      </c>
      <c r="DZ68" s="100">
        <f>IF(AND(MASTER_DATA_NORMALIZED!DZ68=0,DZ$22=$L$22),VLOOKUP(MASTER_DATA_PROCESSED!$C68,Backend!$Q$9:$T$52,3,FALSE),MASTER_DATA_NORMALIZED!DZ68)</f>
        <v>0</v>
      </c>
      <c r="EA68" s="100">
        <f>IF(AND(MASTER_DATA_NORMALIZED!EA68=0,EA$22=$L$22),VLOOKUP(MASTER_DATA_PROCESSED!$C68,Backend!$Q$9:$T$52,3,FALSE),MASTER_DATA_NORMALIZED!EA68)</f>
        <v>0</v>
      </c>
      <c r="EB68" s="100" t="e">
        <f>IF(AND(MASTER_DATA_NORMALIZED!EB68=0,EB$22=$L$22),VLOOKUP(MASTER_DATA_PROCESSED!$C68,Backend!$Q$9:$T$52,3,FALSE),MASTER_DATA_NORMALIZED!EB68)</f>
        <v>#N/A</v>
      </c>
      <c r="EC68" s="100" t="e">
        <f>IF(AND(MASTER_DATA_NORMALIZED!EC68=0,EC$22=$L$22),VLOOKUP(MASTER_DATA_PROCESSED!$C68,Backend!$Q$9:$T$52,3,FALSE),MASTER_DATA_NORMALIZED!EC68)</f>
        <v>#DIV/0!</v>
      </c>
      <c r="ED68" s="100" t="e">
        <f>IF(AND(MASTER_DATA_NORMALIZED!ED68=0,ED$22=$L$22),VLOOKUP(MASTER_DATA_PROCESSED!$C68,Backend!$Q$9:$T$52,3,FALSE),MASTER_DATA_NORMALIZED!ED68)</f>
        <v>#DIV/0!</v>
      </c>
      <c r="EE68" s="100" t="e">
        <f>IF(AND(MASTER_DATA_NORMALIZED!EE68=0,EE$22=$L$22),VLOOKUP(MASTER_DATA_PROCESSED!$C68,Backend!$Q$9:$T$52,3,FALSE),MASTER_DATA_NORMALIZED!EE68)</f>
        <v>#DIV/0!</v>
      </c>
      <c r="EF68" s="100" t="e">
        <f>IF(AND(MASTER_DATA_NORMALIZED!EF68=0,EF$22=$L$22),VLOOKUP(MASTER_DATA_PROCESSED!$C68,Backend!$Q$9:$T$52,3,FALSE),MASTER_DATA_NORMALIZED!EF68)</f>
        <v>#VALUE!</v>
      </c>
      <c r="EG68" s="100">
        <f>IF(AND(MASTER_DATA_NORMALIZED!EG68=0,EG$22=$L$22),VLOOKUP(MASTER_DATA_PROCESSED!$C68,Backend!$Q$9:$T$52,3,FALSE),MASTER_DATA_NORMALIZED!EG68)</f>
        <v>0</v>
      </c>
      <c r="EH68" s="100">
        <f>IF(AND(MASTER_DATA_NORMALIZED!EH68=0,EH$22=$L$22),VLOOKUP(MASTER_DATA_PROCESSED!$C68,Backend!$Q$9:$T$52,3,FALSE),MASTER_DATA_NORMALIZED!EH68)</f>
        <v>0</v>
      </c>
      <c r="EI68" s="100">
        <f>IF(AND(MASTER_DATA_NORMALIZED!EI68=0,EI$22=$L$22),VLOOKUP(MASTER_DATA_PROCESSED!$C68,Backend!$Q$9:$T$52,3,FALSE),MASTER_DATA_NORMALIZED!EI68)</f>
        <v>0</v>
      </c>
      <c r="EJ68" s="100" t="e">
        <f>IF(AND(MASTER_DATA_NORMALIZED!EJ68=0,EJ$22=$L$22),VLOOKUP(MASTER_DATA_PROCESSED!$C68,Backend!$Q$9:$T$52,3,FALSE),MASTER_DATA_NORMALIZED!EJ68)</f>
        <v>#N/A</v>
      </c>
      <c r="EK68" s="100">
        <f>IF(AND(MASTER_DATA_NORMALIZED!EK68=0,EK$22=$L$22),VLOOKUP(MASTER_DATA_PROCESSED!$C68,Backend!$Q$9:$T$52,3,FALSE),MASTER_DATA_NORMALIZED!EK68)</f>
        <v>0</v>
      </c>
      <c r="EL68" s="100">
        <f>IF(AND(MASTER_DATA_NORMALIZED!EL68=0,EL$22=$L$22),VLOOKUP(MASTER_DATA_PROCESSED!$C68,Backend!$Q$9:$T$52,3,FALSE),MASTER_DATA_NORMALIZED!EL68)</f>
        <v>0</v>
      </c>
      <c r="EM68" s="100">
        <f>IF(AND(MASTER_DATA_NORMALIZED!EM68=0,EM$22=$L$22),VLOOKUP(MASTER_DATA_PROCESSED!$C68,Backend!$Q$9:$T$52,3,FALSE),MASTER_DATA_NORMALIZED!EM68)</f>
        <v>0</v>
      </c>
      <c r="EN68" s="100" t="e">
        <f>IF(AND(MASTER_DATA_NORMALIZED!EN68=0,EN$22=$L$22),VLOOKUP(MASTER_DATA_PROCESSED!$C68,Backend!$Q$9:$T$52,3,FALSE),MASTER_DATA_NORMALIZED!EN68)</f>
        <v>#N/A</v>
      </c>
      <c r="EO68" s="100">
        <f>IF(AND(MASTER_DATA_NORMALIZED!EO68=0,EO$22=$L$22),VLOOKUP(MASTER_DATA_PROCESSED!$C68,Backend!$Q$9:$T$52,3,FALSE),MASTER_DATA_NORMALIZED!EO68)</f>
        <v>0</v>
      </c>
      <c r="EP68" s="100">
        <f>IF(AND(MASTER_DATA_NORMALIZED!EP68=0,EP$22=$L$22),VLOOKUP(MASTER_DATA_PROCESSED!$C68,Backend!$Q$9:$T$52,3,FALSE),MASTER_DATA_NORMALIZED!EP68)</f>
        <v>0</v>
      </c>
      <c r="EQ68" s="100">
        <f>IF(AND(MASTER_DATA_NORMALIZED!EQ68=0,EQ$22=$L$22),VLOOKUP(MASTER_DATA_PROCESSED!$C68,Backend!$Q$9:$T$52,3,FALSE),MASTER_DATA_NORMALIZED!EQ68)</f>
        <v>0</v>
      </c>
      <c r="ER68" s="100" t="e">
        <f>IF(AND(MASTER_DATA_NORMALIZED!ER68=0,ER$22=$L$22),VLOOKUP(MASTER_DATA_PROCESSED!$C68,Backend!$Q$9:$T$52,3,FALSE),MASTER_DATA_NORMALIZED!ER68)</f>
        <v>#N/A</v>
      </c>
      <c r="ES68" s="100">
        <f>IF(AND(MASTER_DATA_NORMALIZED!ES68=0,ES$22=$L$22),VLOOKUP(MASTER_DATA_PROCESSED!$C68,Backend!$Q$9:$T$52,3,FALSE),MASTER_DATA_NORMALIZED!ES68)</f>
        <v>0</v>
      </c>
      <c r="ET68" s="100">
        <f>IF(AND(MASTER_DATA_NORMALIZED!ET68=0,ET$22=$L$22),VLOOKUP(MASTER_DATA_PROCESSED!$C68,Backend!$Q$9:$T$52,3,FALSE),MASTER_DATA_NORMALIZED!ET68)</f>
        <v>0</v>
      </c>
      <c r="EU68" s="100">
        <f>IF(AND(MASTER_DATA_NORMALIZED!EU68=0,EU$22=$L$22),VLOOKUP(MASTER_DATA_PROCESSED!$C68,Backend!$Q$9:$T$52,3,FALSE),MASTER_DATA_NORMALIZED!EU68)</f>
        <v>0</v>
      </c>
      <c r="EV68" s="100" t="e">
        <f>IF(AND(MASTER_DATA_NORMALIZED!EV68=0,EV$22=$L$22),VLOOKUP(MASTER_DATA_PROCESSED!$C68,Backend!$Q$9:$T$52,3,FALSE),MASTER_DATA_NORMALIZED!EV68)</f>
        <v>#N/A</v>
      </c>
      <c r="EW68" s="100">
        <f>IF(AND(MASTER_DATA_NORMALIZED!EW68=0,EW$22=$L$22),VLOOKUP(MASTER_DATA_PROCESSED!$C68,Backend!$Q$9:$T$52,3,FALSE),MASTER_DATA_NORMALIZED!EW68)</f>
        <v>0</v>
      </c>
      <c r="EX68" s="100">
        <f>IF(AND(MASTER_DATA_NORMALIZED!EX68=0,EX$22=$L$22),VLOOKUP(MASTER_DATA_PROCESSED!$C68,Backend!$Q$9:$T$52,3,FALSE),MASTER_DATA_NORMALIZED!EX68)</f>
        <v>0</v>
      </c>
      <c r="EY68" s="100">
        <f>IF(AND(MASTER_DATA_NORMALIZED!EY68=0,EY$22=$L$22),VLOOKUP(MASTER_DATA_PROCESSED!$C68,Backend!$Q$9:$T$52,3,FALSE),MASTER_DATA_NORMALIZED!EY68)</f>
        <v>0</v>
      </c>
      <c r="EZ68" s="100" t="e">
        <f>IF(AND(MASTER_DATA_NORMALIZED!EZ68=0,EZ$22=$L$22),VLOOKUP(MASTER_DATA_PROCESSED!$C68,Backend!$Q$9:$T$52,3,FALSE),MASTER_DATA_NORMALIZED!EZ68)</f>
        <v>#N/A</v>
      </c>
      <c r="FA68" s="100">
        <f>IF(AND(MASTER_DATA_NORMALIZED!FA68=0,FA$22=$L$22),VLOOKUP(MASTER_DATA_PROCESSED!$C68,Backend!$Q$9:$T$52,3,FALSE),MASTER_DATA_NORMALIZED!FA68)</f>
        <v>0</v>
      </c>
      <c r="FB68" s="100">
        <f>IF(AND(MASTER_DATA_NORMALIZED!FB68=0,FB$22=$L$22),VLOOKUP(MASTER_DATA_PROCESSED!$C68,Backend!$Q$9:$T$52,3,FALSE),MASTER_DATA_NORMALIZED!FB68)</f>
        <v>0</v>
      </c>
      <c r="FC68" s="100">
        <f>IF(AND(MASTER_DATA_NORMALIZED!FC68=0,FC$22=$L$22),VLOOKUP(MASTER_DATA_PROCESSED!$C68,Backend!$Q$9:$T$52,3,FALSE),MASTER_DATA_NORMALIZED!FC68)</f>
        <v>0</v>
      </c>
      <c r="FD68" s="100" t="e">
        <f>IF(AND(MASTER_DATA_NORMALIZED!FD68=0,FD$22=$L$22),VLOOKUP(MASTER_DATA_PROCESSED!$C68,Backend!$Q$9:$T$52,3,FALSE),MASTER_DATA_NORMALIZED!FD68)</f>
        <v>#N/A</v>
      </c>
      <c r="FE68" s="100">
        <f>IF(AND(MASTER_DATA_NORMALIZED!FE68=0,FE$22=$L$22),VLOOKUP(MASTER_DATA_PROCESSED!$C68,Backend!$Q$9:$T$52,3,FALSE),MASTER_DATA_NORMALIZED!FE68)</f>
        <v>0</v>
      </c>
      <c r="FF68" s="100">
        <f>IF(AND(MASTER_DATA_NORMALIZED!FF68=0,FF$22=$L$22),VLOOKUP(MASTER_DATA_PROCESSED!$C68,Backend!$Q$9:$T$52,3,FALSE),MASTER_DATA_NORMALIZED!FF68)</f>
        <v>0</v>
      </c>
      <c r="FG68" s="100">
        <f>IF(AND(MASTER_DATA_NORMALIZED!FG68=0,FG$22=$L$22),VLOOKUP(MASTER_DATA_PROCESSED!$C68,Backend!$Q$9:$T$52,3,FALSE),MASTER_DATA_NORMALIZED!FG68)</f>
        <v>0</v>
      </c>
      <c r="FH68" s="100" t="e">
        <f>IF(AND(MASTER_DATA_NORMALIZED!FH68=0,FH$22=$L$22),VLOOKUP(MASTER_DATA_PROCESSED!$C68,Backend!$Q$9:$T$52,3,FALSE),MASTER_DATA_NORMALIZED!FH68)</f>
        <v>#N/A</v>
      </c>
      <c r="FI68" s="100">
        <f>IF(AND(MASTER_DATA_NORMALIZED!FI68=0,FI$22=$L$22),VLOOKUP(MASTER_DATA_PROCESSED!$C68,Backend!$Q$9:$T$52,3,FALSE),MASTER_DATA_NORMALIZED!FI68)</f>
        <v>0</v>
      </c>
      <c r="FJ68" s="100">
        <f>IF(AND(MASTER_DATA_NORMALIZED!FJ68=0,FJ$22=$L$22),VLOOKUP(MASTER_DATA_PROCESSED!$C68,Backend!$Q$9:$T$52,3,FALSE),MASTER_DATA_NORMALIZED!FJ68)</f>
        <v>0</v>
      </c>
      <c r="FK68" s="100">
        <f>IF(AND(MASTER_DATA_NORMALIZED!FK68=0,FK$22=$L$22),VLOOKUP(MASTER_DATA_PROCESSED!$C68,Backend!$Q$9:$T$52,3,FALSE),MASTER_DATA_NORMALIZED!FK68)</f>
        <v>0</v>
      </c>
      <c r="FL68" s="100" t="e">
        <f>IF(AND(MASTER_DATA_NORMALIZED!FL68=0,FL$22=$L$22),VLOOKUP(MASTER_DATA_PROCESSED!$C68,Backend!$Q$9:$T$52,3,FALSE),MASTER_DATA_NORMALIZED!FL68)</f>
        <v>#N/A</v>
      </c>
      <c r="FM68" s="100">
        <f>IF(AND(MASTER_DATA_NORMALIZED!FM68=0,FM$22=$L$22),VLOOKUP(MASTER_DATA_PROCESSED!$C68,Backend!$Q$9:$T$52,3,FALSE),MASTER_DATA_NORMALIZED!FM68)</f>
        <v>0</v>
      </c>
      <c r="FN68" s="100">
        <f>IF(AND(MASTER_DATA_NORMALIZED!FN68=0,FN$22=$L$22),VLOOKUP(MASTER_DATA_PROCESSED!$C68,Backend!$Q$9:$T$52,3,FALSE),MASTER_DATA_NORMALIZED!FN68)</f>
        <v>0</v>
      </c>
      <c r="FO68" s="100">
        <f>IF(AND(MASTER_DATA_NORMALIZED!FO68=0,FO$22=$L$22),VLOOKUP(MASTER_DATA_PROCESSED!$C68,Backend!$Q$9:$T$52,3,FALSE),MASTER_DATA_NORMALIZED!FO68)</f>
        <v>0</v>
      </c>
      <c r="FP68" s="100" t="e">
        <f>IF(AND(MASTER_DATA_NORMALIZED!FP68=0,FP$22=$L$22),VLOOKUP(MASTER_DATA_PROCESSED!$C68,Backend!$Q$9:$T$52,3,FALSE),MASTER_DATA_NORMALIZED!FP68)</f>
        <v>#N/A</v>
      </c>
      <c r="FQ68" s="100">
        <f>IF(AND(MASTER_DATA_NORMALIZED!FQ68=0,FQ$22=$L$22),VLOOKUP(MASTER_DATA_PROCESSED!$C68,Backend!$Q$9:$T$52,3,FALSE),MASTER_DATA_NORMALIZED!FQ68)</f>
        <v>0</v>
      </c>
      <c r="FR68" s="100">
        <f>IF(AND(MASTER_DATA_NORMALIZED!FR68=0,FR$22=$L$22),VLOOKUP(MASTER_DATA_PROCESSED!$C68,Backend!$Q$9:$T$52,3,FALSE),MASTER_DATA_NORMALIZED!FR68)</f>
        <v>0</v>
      </c>
      <c r="FS68" s="100">
        <f>IF(AND(MASTER_DATA_NORMALIZED!FS68=0,FS$22=$L$22),VLOOKUP(MASTER_DATA_PROCESSED!$C68,Backend!$Q$9:$T$52,3,FALSE),MASTER_DATA_NORMALIZED!FS68)</f>
        <v>0</v>
      </c>
      <c r="FT68" s="100" t="e">
        <f>IF(AND(MASTER_DATA_NORMALIZED!FT68=0,FT$22=$L$22),VLOOKUP(MASTER_DATA_PROCESSED!$C68,Backend!$Q$9:$T$52,3,FALSE),MASTER_DATA_NORMALIZED!FT68)</f>
        <v>#N/A</v>
      </c>
      <c r="FU68" s="100">
        <f>IF(AND(MASTER_DATA_NORMALIZED!FU68=0,FU$22=$L$22),VLOOKUP(MASTER_DATA_PROCESSED!$C68,Backend!$Q$9:$T$52,3,FALSE),MASTER_DATA_NORMALIZED!FU68)</f>
        <v>0</v>
      </c>
      <c r="FV68" s="100">
        <f>IF(AND(MASTER_DATA_NORMALIZED!FV68=0,FV$22=$L$22),VLOOKUP(MASTER_DATA_PROCESSED!$C68,Backend!$Q$9:$T$52,3,FALSE),MASTER_DATA_NORMALIZED!FV68)</f>
        <v>0</v>
      </c>
      <c r="FW68" s="100">
        <f>IF(AND(MASTER_DATA_NORMALIZED!FW68=0,FW$22=$L$22),VLOOKUP(MASTER_DATA_PROCESSED!$C68,Backend!$Q$9:$T$52,3,FALSE),MASTER_DATA_NORMALIZED!FW68)</f>
        <v>0</v>
      </c>
      <c r="FX68" s="100" t="e">
        <f>IF(AND(MASTER_DATA_NORMALIZED!FX68=0,FX$22=$L$22),VLOOKUP(MASTER_DATA_PROCESSED!$C68,Backend!$Q$9:$T$52,3,FALSE),MASTER_DATA_NORMALIZED!FX68)</f>
        <v>#N/A</v>
      </c>
      <c r="FY68" s="100">
        <f>IF(AND(MASTER_DATA_NORMALIZED!FY68=0,FY$22=$L$22),VLOOKUP(MASTER_DATA_PROCESSED!$C68,Backend!$Q$9:$T$52,3,FALSE),MASTER_DATA_NORMALIZED!FY68)</f>
        <v>0</v>
      </c>
      <c r="FZ68" s="100">
        <f>IF(AND(MASTER_DATA_NORMALIZED!FZ68=0,FZ$22=$L$22),VLOOKUP(MASTER_DATA_PROCESSED!$C68,Backend!$Q$9:$T$52,3,FALSE),MASTER_DATA_NORMALIZED!FZ68)</f>
        <v>0</v>
      </c>
      <c r="GA68" s="100">
        <f>IF(AND(MASTER_DATA_NORMALIZED!GA68=0,GA$22=$L$22),VLOOKUP(MASTER_DATA_PROCESSED!$C68,Backend!$Q$9:$T$52,3,FALSE),MASTER_DATA_NORMALIZED!GA68)</f>
        <v>0</v>
      </c>
      <c r="GB68" s="100" t="e">
        <f>IF(AND(MASTER_DATA_NORMALIZED!GB68=0,GB$22=$L$22),VLOOKUP(MASTER_DATA_PROCESSED!$C68,Backend!$Q$9:$T$52,3,FALSE),MASTER_DATA_NORMALIZED!GB68)</f>
        <v>#N/A</v>
      </c>
      <c r="GC68" s="100">
        <f>IF(AND(MASTER_DATA_NORMALIZED!GC68=0,GC$22=$L$22),VLOOKUP(MASTER_DATA_PROCESSED!$C68,Backend!$Q$9:$T$52,3,FALSE),MASTER_DATA_NORMALIZED!GC68)</f>
        <v>0</v>
      </c>
      <c r="GD68" s="100">
        <f>IF(AND(MASTER_DATA_NORMALIZED!GD68=0,GD$22=$L$22),VLOOKUP(MASTER_DATA_PROCESSED!$C68,Backend!$Q$9:$T$52,3,FALSE),MASTER_DATA_NORMALIZED!GD68)</f>
        <v>0</v>
      </c>
      <c r="GE68" s="100">
        <f>IF(AND(MASTER_DATA_NORMALIZED!GE68=0,GE$22=$L$22),VLOOKUP(MASTER_DATA_PROCESSED!$C68,Backend!$Q$9:$T$52,3,FALSE),MASTER_DATA_NORMALIZED!GE68)</f>
        <v>0</v>
      </c>
      <c r="GF68" s="100" t="e">
        <f>IF(AND(MASTER_DATA_NORMALIZED!GF68=0,GF$22=$L$22),VLOOKUP(MASTER_DATA_PROCESSED!$C68,Backend!$Q$9:$T$52,3,FALSE),MASTER_DATA_NORMALIZED!GF68)</f>
        <v>#N/A</v>
      </c>
      <c r="GG68" s="100">
        <f>IF(AND(MASTER_DATA_NORMALIZED!GG68=0,GG$22=$L$22),VLOOKUP(MASTER_DATA_PROCESSED!$C68,Backend!$Q$9:$T$52,3,FALSE),MASTER_DATA_NORMALIZED!GG68)</f>
        <v>0</v>
      </c>
      <c r="GH68" s="100">
        <f>IF(AND(MASTER_DATA_NORMALIZED!GH68=0,GH$22=$L$22),VLOOKUP(MASTER_DATA_PROCESSED!$C68,Backend!$Q$9:$T$52,3,FALSE),MASTER_DATA_NORMALIZED!GH68)</f>
        <v>0</v>
      </c>
      <c r="GI68" s="100">
        <f>IF(AND(MASTER_DATA_NORMALIZED!GI68=0,GI$22=$L$22),VLOOKUP(MASTER_DATA_PROCESSED!$C68,Backend!$Q$9:$T$52,3,FALSE),MASTER_DATA_NORMALIZED!GI68)</f>
        <v>0</v>
      </c>
      <c r="GJ68" s="100" t="e">
        <f>IF(AND(MASTER_DATA_NORMALIZED!GJ68=0,GJ$22=$L$22),VLOOKUP(MASTER_DATA_PROCESSED!$C68,Backend!$Q$9:$T$52,3,FALSE),MASTER_DATA_NORMALIZED!GJ68)</f>
        <v>#N/A</v>
      </c>
      <c r="GK68" s="100">
        <f>IF(AND(MASTER_DATA_NORMALIZED!GK68=0,GK$22=$L$22),VLOOKUP(MASTER_DATA_PROCESSED!$C68,Backend!$Q$9:$T$52,3,FALSE),MASTER_DATA_NORMALIZED!GK68)</f>
        <v>0</v>
      </c>
      <c r="GL68" s="100">
        <f>IF(AND(MASTER_DATA_NORMALIZED!GL68=0,GL$22=$L$22),VLOOKUP(MASTER_DATA_PROCESSED!$C68,Backend!$Q$9:$T$52,3,FALSE),MASTER_DATA_NORMALIZED!GL68)</f>
        <v>0</v>
      </c>
      <c r="GM68" s="100">
        <f>IF(AND(MASTER_DATA_NORMALIZED!GM68=0,GM$22=$L$22),VLOOKUP(MASTER_DATA_PROCESSED!$C68,Backend!$Q$9:$T$52,3,FALSE),MASTER_DATA_NORMALIZED!GM68)</f>
        <v>0</v>
      </c>
      <c r="GN68" s="100" t="e">
        <f>IF(AND(MASTER_DATA_NORMALIZED!GN68=0,GN$22=$L$22),VLOOKUP(MASTER_DATA_PROCESSED!$C68,Backend!$Q$9:$T$52,3,FALSE),MASTER_DATA_NORMALIZED!GN68)</f>
        <v>#N/A</v>
      </c>
      <c r="GO68" s="100">
        <f>IF(AND(MASTER_DATA_NORMALIZED!GO68=0,GO$22=$L$22),VLOOKUP(MASTER_DATA_PROCESSED!$C68,Backend!$Q$9:$T$52,3,FALSE),MASTER_DATA_NORMALIZED!GO68)</f>
        <v>0</v>
      </c>
      <c r="GP68" s="100">
        <f>IF(AND(MASTER_DATA_NORMALIZED!GP68=0,GP$22=$L$22),VLOOKUP(MASTER_DATA_PROCESSED!$C68,Backend!$Q$9:$T$52,3,FALSE),MASTER_DATA_NORMALIZED!GP68)</f>
        <v>0</v>
      </c>
      <c r="GQ68" s="100">
        <f>IF(AND(MASTER_DATA_NORMALIZED!GQ68=0,GQ$22=$L$22),VLOOKUP(MASTER_DATA_PROCESSED!$C68,Backend!$Q$9:$T$52,3,FALSE),MASTER_DATA_NORMALIZED!GQ68)</f>
        <v>0</v>
      </c>
      <c r="GR68" s="100" t="e">
        <f>IF(AND(MASTER_DATA_NORMALIZED!GR68=0,GR$22=$L$22),VLOOKUP(MASTER_DATA_PROCESSED!$C68,Backend!$Q$9:$T$52,3,FALSE),MASTER_DATA_NORMALIZED!GR68)</f>
        <v>#N/A</v>
      </c>
      <c r="GS68" s="100">
        <f>IF(AND(MASTER_DATA_NORMALIZED!GS68=0,GS$22=$L$22),VLOOKUP(MASTER_DATA_PROCESSED!$C68,Backend!$Q$9:$T$52,3,FALSE),MASTER_DATA_NORMALIZED!GS68)</f>
        <v>0</v>
      </c>
      <c r="GT68" s="100">
        <f>IF(AND(MASTER_DATA_NORMALIZED!GT68=0,GT$22=$L$22),VLOOKUP(MASTER_DATA_PROCESSED!$C68,Backend!$Q$9:$T$52,3,FALSE),MASTER_DATA_NORMALIZED!GT68)</f>
        <v>0</v>
      </c>
      <c r="GU68" s="100">
        <f>IF(AND(MASTER_DATA_NORMALIZED!GU68=0,GU$22=$L$22),VLOOKUP(MASTER_DATA_PROCESSED!$C68,Backend!$Q$9:$T$52,3,FALSE),MASTER_DATA_NORMALIZED!GU68)</f>
        <v>0</v>
      </c>
      <c r="GV68" s="100" t="e">
        <f>IF(AND(MASTER_DATA_NORMALIZED!GV68=0,GV$22=$L$22),VLOOKUP(MASTER_DATA_PROCESSED!$C68,Backend!$Q$9:$T$52,3,FALSE),MASTER_DATA_NORMALIZED!GV68)</f>
        <v>#N/A</v>
      </c>
      <c r="GW68" s="100" t="e">
        <f>IF(AND(MASTER_DATA_NORMALIZED!GW68=0,GW$22=$L$22),VLOOKUP(MASTER_DATA_PROCESSED!$C68,Backend!$Q$9:$T$52,3,FALSE),MASTER_DATA_NORMALIZED!GW68)</f>
        <v>#REF!</v>
      </c>
      <c r="GX68" s="100" t="e">
        <f>IF(AND(MASTER_DATA_NORMALIZED!GX68=0,GX$22=$L$22),VLOOKUP(MASTER_DATA_PROCESSED!$C68,Backend!$Q$9:$T$52,3,FALSE),MASTER_DATA_NORMALIZED!GX68)</f>
        <v>#REF!</v>
      </c>
      <c r="GY68" s="100" t="e">
        <f>IF(AND(MASTER_DATA_NORMALIZED!GY68=0,GY$22=$L$22),VLOOKUP(MASTER_DATA_PROCESSED!$C68,Backend!$Q$9:$T$52,3,FALSE),MASTER_DATA_NORMALIZED!GY68)</f>
        <v>#REF!</v>
      </c>
    </row>
    <row r="69" spans="2:207" s="27" customFormat="1" ht="14.25" hidden="1" outlineLevel="2" x14ac:dyDescent="0.25">
      <c r="B69" s="26">
        <f t="shared" si="5"/>
        <v>20</v>
      </c>
      <c r="C69" s="55">
        <f t="shared" si="0"/>
        <v>217.2</v>
      </c>
      <c r="D69" s="82"/>
      <c r="E69" s="55"/>
      <c r="F69" s="55"/>
      <c r="G69" s="83">
        <v>217.2</v>
      </c>
      <c r="H69" s="41" t="s">
        <v>69</v>
      </c>
      <c r="I69" s="100">
        <f>IF(AND(MASTER_DATA_NORMALIZED!I69=0,I$22=$L$22),VLOOKUP(MASTER_DATA_PROCESSED!$C69,Backend!$Q$9:$T$52,3,FALSE),MASTER_DATA_NORMALIZED!I69)</f>
        <v>0</v>
      </c>
      <c r="J69" s="100">
        <f>IF(AND(MASTER_DATA_NORMALIZED!J69=0,J$22=$L$22),VLOOKUP(MASTER_DATA_PROCESSED!$C69,Backend!$Q$9:$T$52,3,FALSE),MASTER_DATA_NORMALIZED!J69)</f>
        <v>0</v>
      </c>
      <c r="K69" s="100">
        <f>IF(AND(MASTER_DATA_NORMALIZED!K69=0,K$22=$L$22),VLOOKUP(MASTER_DATA_PROCESSED!$C69,Backend!$Q$9:$T$52,3,FALSE),MASTER_DATA_NORMALIZED!K69)</f>
        <v>0</v>
      </c>
      <c r="L69" s="100" t="e">
        <f>IF(AND(MASTER_DATA_NORMALIZED!L69=0,L$22=$L$22),VLOOKUP(MASTER_DATA_PROCESSED!$C69,Backend!$Q$9:$T$52,3,FALSE),MASTER_DATA_NORMALIZED!L69)</f>
        <v>#N/A</v>
      </c>
      <c r="M69" s="100">
        <f>IF(AND(MASTER_DATA_NORMALIZED!M69=0,M$22=$L$22),VLOOKUP(MASTER_DATA_PROCESSED!$C69,Backend!$Q$9:$T$52,3,FALSE),MASTER_DATA_NORMALIZED!M69)</f>
        <v>0</v>
      </c>
      <c r="N69" s="100">
        <f>IF(AND(MASTER_DATA_NORMALIZED!N69=0,N$22=$L$22),VLOOKUP(MASTER_DATA_PROCESSED!$C69,Backend!$Q$9:$T$52,3,FALSE),MASTER_DATA_NORMALIZED!N69)</f>
        <v>0</v>
      </c>
      <c r="O69" s="100">
        <f>IF(AND(MASTER_DATA_NORMALIZED!O69=0,O$22=$L$22),VLOOKUP(MASTER_DATA_PROCESSED!$C69,Backend!$Q$9:$T$52,3,FALSE),MASTER_DATA_NORMALIZED!O69)</f>
        <v>0</v>
      </c>
      <c r="P69" s="100" t="e">
        <f>IF(AND(MASTER_DATA_NORMALIZED!P69=0,P$22=$L$22),VLOOKUP(MASTER_DATA_PROCESSED!$C69,Backend!$Q$9:$T$52,3,FALSE),MASTER_DATA_NORMALIZED!P69)</f>
        <v>#N/A</v>
      </c>
      <c r="Q69" s="100">
        <f>IF(AND(MASTER_DATA_NORMALIZED!Q69=0,Q$22=$L$22),VLOOKUP(MASTER_DATA_PROCESSED!$C69,Backend!$Q$9:$T$52,3,FALSE),MASTER_DATA_NORMALIZED!Q69)</f>
        <v>0</v>
      </c>
      <c r="R69" s="100">
        <f>IF(AND(MASTER_DATA_NORMALIZED!R69=0,R$22=$L$22),VLOOKUP(MASTER_DATA_PROCESSED!$C69,Backend!$Q$9:$T$52,3,FALSE),MASTER_DATA_NORMALIZED!R69)</f>
        <v>0</v>
      </c>
      <c r="S69" s="100">
        <f>IF(AND(MASTER_DATA_NORMALIZED!S69=0,S$22=$L$22),VLOOKUP(MASTER_DATA_PROCESSED!$C69,Backend!$Q$9:$T$52,3,FALSE),MASTER_DATA_NORMALIZED!S69)</f>
        <v>0</v>
      </c>
      <c r="T69" s="100" t="e">
        <f>IF(AND(MASTER_DATA_NORMALIZED!T69=0,T$22=$L$22),VLOOKUP(MASTER_DATA_PROCESSED!$C69,Backend!$Q$9:$T$52,3,FALSE),MASTER_DATA_NORMALIZED!T69)</f>
        <v>#N/A</v>
      </c>
      <c r="U69" s="100">
        <f>IF(AND(MASTER_DATA_NORMALIZED!U69=0,U$22=$L$22),VLOOKUP(MASTER_DATA_PROCESSED!$C69,Backend!$Q$9:$T$52,3,FALSE),MASTER_DATA_NORMALIZED!U69)</f>
        <v>0</v>
      </c>
      <c r="V69" s="100">
        <f>IF(AND(MASTER_DATA_NORMALIZED!V69=0,V$22=$L$22),VLOOKUP(MASTER_DATA_PROCESSED!$C69,Backend!$Q$9:$T$52,3,FALSE),MASTER_DATA_NORMALIZED!V69)</f>
        <v>0</v>
      </c>
      <c r="W69" s="100">
        <f>IF(AND(MASTER_DATA_NORMALIZED!W69=0,W$22=$L$22),VLOOKUP(MASTER_DATA_PROCESSED!$C69,Backend!$Q$9:$T$52,3,FALSE),MASTER_DATA_NORMALIZED!W69)</f>
        <v>0</v>
      </c>
      <c r="X69" s="100" t="e">
        <f>IF(AND(MASTER_DATA_NORMALIZED!X69=0,X$22=$L$22),VLOOKUP(MASTER_DATA_PROCESSED!$C69,Backend!$Q$9:$T$52,3,FALSE),MASTER_DATA_NORMALIZED!X69)</f>
        <v>#N/A</v>
      </c>
      <c r="Y69" s="100">
        <f>IF(AND(MASTER_DATA_NORMALIZED!Y69=0,Y$22=$L$22),VLOOKUP(MASTER_DATA_PROCESSED!$C69,Backend!$Q$9:$T$52,3,FALSE),MASTER_DATA_NORMALIZED!Y69)</f>
        <v>0</v>
      </c>
      <c r="Z69" s="100">
        <f>IF(AND(MASTER_DATA_NORMALIZED!Z69=0,Z$22=$L$22),VLOOKUP(MASTER_DATA_PROCESSED!$C69,Backend!$Q$9:$T$52,3,FALSE),MASTER_DATA_NORMALIZED!Z69)</f>
        <v>0</v>
      </c>
      <c r="AA69" s="100">
        <f>IF(AND(MASTER_DATA_NORMALIZED!AA69=0,AA$22=$L$22),VLOOKUP(MASTER_DATA_PROCESSED!$C69,Backend!$Q$9:$T$52,3,FALSE),MASTER_DATA_NORMALIZED!AA69)</f>
        <v>0</v>
      </c>
      <c r="AB69" s="100" t="e">
        <f>IF(AND(MASTER_DATA_NORMALIZED!AB69=0,AB$22=$L$22),VLOOKUP(MASTER_DATA_PROCESSED!$C69,Backend!$Q$9:$T$52,3,FALSE),MASTER_DATA_NORMALIZED!AB69)</f>
        <v>#N/A</v>
      </c>
      <c r="AC69" s="100">
        <f>IF(AND(MASTER_DATA_NORMALIZED!AC69=0,AC$22=$L$22),VLOOKUP(MASTER_DATA_PROCESSED!$C69,Backend!$Q$9:$T$52,3,FALSE),MASTER_DATA_NORMALIZED!AC69)</f>
        <v>0</v>
      </c>
      <c r="AD69" s="100">
        <f>IF(AND(MASTER_DATA_NORMALIZED!AD69=0,AD$22=$L$22),VLOOKUP(MASTER_DATA_PROCESSED!$C69,Backend!$Q$9:$T$52,3,FALSE),MASTER_DATA_NORMALIZED!AD69)</f>
        <v>0</v>
      </c>
      <c r="AE69" s="100">
        <f>IF(AND(MASTER_DATA_NORMALIZED!AE69=0,AE$22=$L$22),VLOOKUP(MASTER_DATA_PROCESSED!$C69,Backend!$Q$9:$T$52,3,FALSE),MASTER_DATA_NORMALIZED!AE69)</f>
        <v>0</v>
      </c>
      <c r="AF69" s="100" t="e">
        <f>IF(AND(MASTER_DATA_NORMALIZED!AF69=0,AF$22=$L$22),VLOOKUP(MASTER_DATA_PROCESSED!$C69,Backend!$Q$9:$T$52,3,FALSE),MASTER_DATA_NORMALIZED!AF69)</f>
        <v>#N/A</v>
      </c>
      <c r="AG69" s="100">
        <f>IF(AND(MASTER_DATA_NORMALIZED!AG69=0,AG$22=$L$22),VLOOKUP(MASTER_DATA_PROCESSED!$C69,Backend!$Q$9:$T$52,3,FALSE),MASTER_DATA_NORMALIZED!AG69)</f>
        <v>0</v>
      </c>
      <c r="AH69" s="100">
        <f>IF(AND(MASTER_DATA_NORMALIZED!AH69=0,AH$22=$L$22),VLOOKUP(MASTER_DATA_PROCESSED!$C69,Backend!$Q$9:$T$52,3,FALSE),MASTER_DATA_NORMALIZED!AH69)</f>
        <v>0</v>
      </c>
      <c r="AI69" s="100">
        <f>IF(AND(MASTER_DATA_NORMALIZED!AI69=0,AI$22=$L$22),VLOOKUP(MASTER_DATA_PROCESSED!$C69,Backend!$Q$9:$T$52,3,FALSE),MASTER_DATA_NORMALIZED!AI69)</f>
        <v>0</v>
      </c>
      <c r="AJ69" s="100" t="e">
        <f>IF(AND(MASTER_DATA_NORMALIZED!AJ69=0,AJ$22=$L$22),VLOOKUP(MASTER_DATA_PROCESSED!$C69,Backend!$Q$9:$T$52,3,FALSE),MASTER_DATA_NORMALIZED!AJ69)</f>
        <v>#N/A</v>
      </c>
      <c r="AK69" s="100">
        <f>IF(AND(MASTER_DATA_NORMALIZED!AK69=0,AK$22=$L$22),VLOOKUP(MASTER_DATA_PROCESSED!$C69,Backend!$Q$9:$T$52,3,FALSE),MASTER_DATA_NORMALIZED!AK69)</f>
        <v>0</v>
      </c>
      <c r="AL69" s="100">
        <f>IF(AND(MASTER_DATA_NORMALIZED!AL69=0,AL$22=$L$22),VLOOKUP(MASTER_DATA_PROCESSED!$C69,Backend!$Q$9:$T$52,3,FALSE),MASTER_DATA_NORMALIZED!AL69)</f>
        <v>0</v>
      </c>
      <c r="AM69" s="100">
        <f>IF(AND(MASTER_DATA_NORMALIZED!AM69=0,AM$22=$L$22),VLOOKUP(MASTER_DATA_PROCESSED!$C69,Backend!$Q$9:$T$52,3,FALSE),MASTER_DATA_NORMALIZED!AM69)</f>
        <v>0</v>
      </c>
      <c r="AN69" s="100" t="e">
        <f>IF(AND(MASTER_DATA_NORMALIZED!AN69=0,AN$22=$L$22),VLOOKUP(MASTER_DATA_PROCESSED!$C69,Backend!$Q$9:$T$52,3,FALSE),MASTER_DATA_NORMALIZED!AN69)</f>
        <v>#N/A</v>
      </c>
      <c r="AO69" s="100">
        <f>IF(AND(MASTER_DATA_NORMALIZED!AO69=0,AO$22=$L$22),VLOOKUP(MASTER_DATA_PROCESSED!$C69,Backend!$Q$9:$T$52,3,FALSE),MASTER_DATA_NORMALIZED!AO69)</f>
        <v>0</v>
      </c>
      <c r="AP69" s="100">
        <f>IF(AND(MASTER_DATA_NORMALIZED!AP69=0,AP$22=$L$22),VLOOKUP(MASTER_DATA_PROCESSED!$C69,Backend!$Q$9:$T$52,3,FALSE),MASTER_DATA_NORMALIZED!AP69)</f>
        <v>0</v>
      </c>
      <c r="AQ69" s="100">
        <f>IF(AND(MASTER_DATA_NORMALIZED!AQ69=0,AQ$22=$L$22),VLOOKUP(MASTER_DATA_PROCESSED!$C69,Backend!$Q$9:$T$52,3,FALSE),MASTER_DATA_NORMALIZED!AQ69)</f>
        <v>0</v>
      </c>
      <c r="AR69" s="100" t="e">
        <f>IF(AND(MASTER_DATA_NORMALIZED!AR69=0,AR$22=$L$22),VLOOKUP(MASTER_DATA_PROCESSED!$C69,Backend!$Q$9:$T$52,3,FALSE),MASTER_DATA_NORMALIZED!AR69)</f>
        <v>#N/A</v>
      </c>
      <c r="AS69" s="100">
        <f>IF(AND(MASTER_DATA_NORMALIZED!AS69=0,AS$22=$L$22),VLOOKUP(MASTER_DATA_PROCESSED!$C69,Backend!$Q$9:$T$52,3,FALSE),MASTER_DATA_NORMALIZED!AS69)</f>
        <v>0</v>
      </c>
      <c r="AT69" s="100">
        <f>IF(AND(MASTER_DATA_NORMALIZED!AT69=0,AT$22=$L$22),VLOOKUP(MASTER_DATA_PROCESSED!$C69,Backend!$Q$9:$T$52,3,FALSE),MASTER_DATA_NORMALIZED!AT69)</f>
        <v>0</v>
      </c>
      <c r="AU69" s="100">
        <f>IF(AND(MASTER_DATA_NORMALIZED!AU69=0,AU$22=$L$22),VLOOKUP(MASTER_DATA_PROCESSED!$C69,Backend!$Q$9:$T$52,3,FALSE),MASTER_DATA_NORMALIZED!AU69)</f>
        <v>0</v>
      </c>
      <c r="AV69" s="100" t="e">
        <f>IF(AND(MASTER_DATA_NORMALIZED!AV69=0,AV$22=$L$22),VLOOKUP(MASTER_DATA_PROCESSED!$C69,Backend!$Q$9:$T$52,3,FALSE),MASTER_DATA_NORMALIZED!AV69)</f>
        <v>#N/A</v>
      </c>
      <c r="AW69" s="100">
        <f>IF(AND(MASTER_DATA_NORMALIZED!AW69=0,AW$22=$L$22),VLOOKUP(MASTER_DATA_PROCESSED!$C69,Backend!$Q$9:$T$52,3,FALSE),MASTER_DATA_NORMALIZED!AW69)</f>
        <v>0</v>
      </c>
      <c r="AX69" s="100">
        <f>IF(AND(MASTER_DATA_NORMALIZED!AX69=0,AX$22=$L$22),VLOOKUP(MASTER_DATA_PROCESSED!$C69,Backend!$Q$9:$T$52,3,FALSE),MASTER_DATA_NORMALIZED!AX69)</f>
        <v>0</v>
      </c>
      <c r="AY69" s="100">
        <f>IF(AND(MASTER_DATA_NORMALIZED!AY69=0,AY$22=$L$22),VLOOKUP(MASTER_DATA_PROCESSED!$C69,Backend!$Q$9:$T$52,3,FALSE),MASTER_DATA_NORMALIZED!AY69)</f>
        <v>0</v>
      </c>
      <c r="AZ69" s="100" t="e">
        <f>IF(AND(MASTER_DATA_NORMALIZED!AZ69=0,AZ$22=$L$22),VLOOKUP(MASTER_DATA_PROCESSED!$C69,Backend!$Q$9:$T$52,3,FALSE),MASTER_DATA_NORMALIZED!AZ69)</f>
        <v>#N/A</v>
      </c>
      <c r="BA69" s="100">
        <f>IF(AND(MASTER_DATA_NORMALIZED!BA69=0,BA$22=$L$22),VLOOKUP(MASTER_DATA_PROCESSED!$C69,Backend!$Q$9:$T$52,3,FALSE),MASTER_DATA_NORMALIZED!BA69)</f>
        <v>0</v>
      </c>
      <c r="BB69" s="100">
        <f>IF(AND(MASTER_DATA_NORMALIZED!BB69=0,BB$22=$L$22),VLOOKUP(MASTER_DATA_PROCESSED!$C69,Backend!$Q$9:$T$52,3,FALSE),MASTER_DATA_NORMALIZED!BB69)</f>
        <v>0</v>
      </c>
      <c r="BC69" s="100">
        <f>IF(AND(MASTER_DATA_NORMALIZED!BC69=0,BC$22=$L$22),VLOOKUP(MASTER_DATA_PROCESSED!$C69,Backend!$Q$9:$T$52,3,FALSE),MASTER_DATA_NORMALIZED!BC69)</f>
        <v>0</v>
      </c>
      <c r="BD69" s="100" t="e">
        <f>IF(AND(MASTER_DATA_NORMALIZED!BD69=0,BD$22=$L$22),VLOOKUP(MASTER_DATA_PROCESSED!$C69,Backend!$Q$9:$T$52,3,FALSE),MASTER_DATA_NORMALIZED!BD69)</f>
        <v>#N/A</v>
      </c>
      <c r="BE69" s="100">
        <f>IF(AND(MASTER_DATA_NORMALIZED!BE69=0,BE$22=$L$22),VLOOKUP(MASTER_DATA_PROCESSED!$C69,Backend!$Q$9:$T$52,3,FALSE),MASTER_DATA_NORMALIZED!BE69)</f>
        <v>0</v>
      </c>
      <c r="BF69" s="100">
        <f>IF(AND(MASTER_DATA_NORMALIZED!BF69=0,BF$22=$L$22),VLOOKUP(MASTER_DATA_PROCESSED!$C69,Backend!$Q$9:$T$52,3,FALSE),MASTER_DATA_NORMALIZED!BF69)</f>
        <v>0</v>
      </c>
      <c r="BG69" s="100">
        <f>IF(AND(MASTER_DATA_NORMALIZED!BG69=0,BG$22=$L$22),VLOOKUP(MASTER_DATA_PROCESSED!$C69,Backend!$Q$9:$T$52,3,FALSE),MASTER_DATA_NORMALIZED!BG69)</f>
        <v>0</v>
      </c>
      <c r="BH69" s="100" t="e">
        <f>IF(AND(MASTER_DATA_NORMALIZED!BH69=0,BH$22=$L$22),VLOOKUP(MASTER_DATA_PROCESSED!$C69,Backend!$Q$9:$T$52,3,FALSE),MASTER_DATA_NORMALIZED!BH69)</f>
        <v>#N/A</v>
      </c>
      <c r="BI69" s="100">
        <f>IF(AND(MASTER_DATA_NORMALIZED!BI69=0,BI$22=$L$22),VLOOKUP(MASTER_DATA_PROCESSED!$C69,Backend!$Q$9:$T$52,3,FALSE),MASTER_DATA_NORMALIZED!BI69)</f>
        <v>0</v>
      </c>
      <c r="BJ69" s="100">
        <f>IF(AND(MASTER_DATA_NORMALIZED!BJ69=0,BJ$22=$L$22),VLOOKUP(MASTER_DATA_PROCESSED!$C69,Backend!$Q$9:$T$52,3,FALSE),MASTER_DATA_NORMALIZED!BJ69)</f>
        <v>0</v>
      </c>
      <c r="BK69" s="100">
        <f>IF(AND(MASTER_DATA_NORMALIZED!BK69=0,BK$22=$L$22),VLOOKUP(MASTER_DATA_PROCESSED!$C69,Backend!$Q$9:$T$52,3,FALSE),MASTER_DATA_NORMALIZED!BK69)</f>
        <v>0</v>
      </c>
      <c r="BL69" s="100" t="e">
        <f>IF(AND(MASTER_DATA_NORMALIZED!BL69=0,BL$22=$L$22),VLOOKUP(MASTER_DATA_PROCESSED!$C69,Backend!$Q$9:$T$52,3,FALSE),MASTER_DATA_NORMALIZED!BL69)</f>
        <v>#N/A</v>
      </c>
      <c r="BM69" s="100">
        <f>IF(AND(MASTER_DATA_NORMALIZED!BM69=0,BM$22=$L$22),VLOOKUP(MASTER_DATA_PROCESSED!$C69,Backend!$Q$9:$T$52,3,FALSE),MASTER_DATA_NORMALIZED!BM69)</f>
        <v>0</v>
      </c>
      <c r="BN69" s="100">
        <f>IF(AND(MASTER_DATA_NORMALIZED!BN69=0,BN$22=$L$22),VLOOKUP(MASTER_DATA_PROCESSED!$C69,Backend!$Q$9:$T$52,3,FALSE),MASTER_DATA_NORMALIZED!BN69)</f>
        <v>0</v>
      </c>
      <c r="BO69" s="100">
        <f>IF(AND(MASTER_DATA_NORMALIZED!BO69=0,BO$22=$L$22),VLOOKUP(MASTER_DATA_PROCESSED!$C69,Backend!$Q$9:$T$52,3,FALSE),MASTER_DATA_NORMALIZED!BO69)</f>
        <v>0</v>
      </c>
      <c r="BP69" s="100" t="e">
        <f>IF(AND(MASTER_DATA_NORMALIZED!BP69=0,BP$22=$L$22),VLOOKUP(MASTER_DATA_PROCESSED!$C69,Backend!$Q$9:$T$52,3,FALSE),MASTER_DATA_NORMALIZED!BP69)</f>
        <v>#N/A</v>
      </c>
      <c r="BQ69" s="100">
        <f>IF(AND(MASTER_DATA_NORMALIZED!BQ69=0,BQ$22=$L$22),VLOOKUP(MASTER_DATA_PROCESSED!$C69,Backend!$Q$9:$T$52,3,FALSE),MASTER_DATA_NORMALIZED!BQ69)</f>
        <v>0</v>
      </c>
      <c r="BR69" s="100">
        <f>IF(AND(MASTER_DATA_NORMALIZED!BR69=0,BR$22=$L$22),VLOOKUP(MASTER_DATA_PROCESSED!$C69,Backend!$Q$9:$T$52,3,FALSE),MASTER_DATA_NORMALIZED!BR69)</f>
        <v>0</v>
      </c>
      <c r="BS69" s="100">
        <f>IF(AND(MASTER_DATA_NORMALIZED!BS69=0,BS$22=$L$22),VLOOKUP(MASTER_DATA_PROCESSED!$C69,Backend!$Q$9:$T$52,3,FALSE),MASTER_DATA_NORMALIZED!BS69)</f>
        <v>0</v>
      </c>
      <c r="BT69" s="100" t="e">
        <f>IF(AND(MASTER_DATA_NORMALIZED!BT69=0,BT$22=$L$22),VLOOKUP(MASTER_DATA_PROCESSED!$C69,Backend!$Q$9:$T$52,3,FALSE),MASTER_DATA_NORMALIZED!BT69)</f>
        <v>#N/A</v>
      </c>
      <c r="BU69" s="100">
        <f>IF(AND(MASTER_DATA_NORMALIZED!BU69=0,BU$22=$L$22),VLOOKUP(MASTER_DATA_PROCESSED!$C69,Backend!$Q$9:$T$52,3,FALSE),MASTER_DATA_NORMALIZED!BU69)</f>
        <v>0</v>
      </c>
      <c r="BV69" s="100">
        <f>IF(AND(MASTER_DATA_NORMALIZED!BV69=0,BV$22=$L$22),VLOOKUP(MASTER_DATA_PROCESSED!$C69,Backend!$Q$9:$T$52,3,FALSE),MASTER_DATA_NORMALIZED!BV69)</f>
        <v>0</v>
      </c>
      <c r="BW69" s="100">
        <f>IF(AND(MASTER_DATA_NORMALIZED!BW69=0,BW$22=$L$22),VLOOKUP(MASTER_DATA_PROCESSED!$C69,Backend!$Q$9:$T$52,3,FALSE),MASTER_DATA_NORMALIZED!BW69)</f>
        <v>0</v>
      </c>
      <c r="BX69" s="100" t="e">
        <f>IF(AND(MASTER_DATA_NORMALIZED!BX69=0,BX$22=$L$22),VLOOKUP(MASTER_DATA_PROCESSED!$C69,Backend!$Q$9:$T$52,3,FALSE),MASTER_DATA_NORMALIZED!BX69)</f>
        <v>#N/A</v>
      </c>
      <c r="BY69" s="100">
        <f>IF(AND(MASTER_DATA_NORMALIZED!BY69=0,BY$22=$L$22),VLOOKUP(MASTER_DATA_PROCESSED!$C69,Backend!$Q$9:$T$52,3,FALSE),MASTER_DATA_NORMALIZED!BY69)</f>
        <v>0</v>
      </c>
      <c r="BZ69" s="100">
        <f>IF(AND(MASTER_DATA_NORMALIZED!BZ69=0,BZ$22=$L$22),VLOOKUP(MASTER_DATA_PROCESSED!$C69,Backend!$Q$9:$T$52,3,FALSE),MASTER_DATA_NORMALIZED!BZ69)</f>
        <v>0</v>
      </c>
      <c r="CA69" s="100">
        <f>IF(AND(MASTER_DATA_NORMALIZED!CA69=0,CA$22=$L$22),VLOOKUP(MASTER_DATA_PROCESSED!$C69,Backend!$Q$9:$T$52,3,FALSE),MASTER_DATA_NORMALIZED!CA69)</f>
        <v>0</v>
      </c>
      <c r="CB69" s="100" t="e">
        <f>IF(AND(MASTER_DATA_NORMALIZED!CB69=0,CB$22=$L$22),VLOOKUP(MASTER_DATA_PROCESSED!$C69,Backend!$Q$9:$T$52,3,FALSE),MASTER_DATA_NORMALIZED!CB69)</f>
        <v>#N/A</v>
      </c>
      <c r="CC69" s="100">
        <f>IF(AND(MASTER_DATA_NORMALIZED!CC69=0,CC$22=$L$22),VLOOKUP(MASTER_DATA_PROCESSED!$C69,Backend!$Q$9:$T$52,3,FALSE),MASTER_DATA_NORMALIZED!CC69)</f>
        <v>0</v>
      </c>
      <c r="CD69" s="100">
        <f>IF(AND(MASTER_DATA_NORMALIZED!CD69=0,CD$22=$L$22),VLOOKUP(MASTER_DATA_PROCESSED!$C69,Backend!$Q$9:$T$52,3,FALSE),MASTER_DATA_NORMALIZED!CD69)</f>
        <v>0</v>
      </c>
      <c r="CE69" s="100">
        <f>IF(AND(MASTER_DATA_NORMALIZED!CE69=0,CE$22=$L$22),VLOOKUP(MASTER_DATA_PROCESSED!$C69,Backend!$Q$9:$T$52,3,FALSE),MASTER_DATA_NORMALIZED!CE69)</f>
        <v>0</v>
      </c>
      <c r="CF69" s="100" t="e">
        <f>IF(AND(MASTER_DATA_NORMALIZED!CF69=0,CF$22=$L$22),VLOOKUP(MASTER_DATA_PROCESSED!$C69,Backend!$Q$9:$T$52,3,FALSE),MASTER_DATA_NORMALIZED!CF69)</f>
        <v>#N/A</v>
      </c>
      <c r="CG69" s="100">
        <f>IF(AND(MASTER_DATA_NORMALIZED!CG69=0,CG$22=$L$22),VLOOKUP(MASTER_DATA_PROCESSED!$C69,Backend!$Q$9:$T$52,3,FALSE),MASTER_DATA_NORMALIZED!CG69)</f>
        <v>0</v>
      </c>
      <c r="CH69" s="100">
        <f>IF(AND(MASTER_DATA_NORMALIZED!CH69=0,CH$22=$L$22),VLOOKUP(MASTER_DATA_PROCESSED!$C69,Backend!$Q$9:$T$52,3,FALSE),MASTER_DATA_NORMALIZED!CH69)</f>
        <v>0</v>
      </c>
      <c r="CI69" s="100">
        <f>IF(AND(MASTER_DATA_NORMALIZED!CI69=0,CI$22=$L$22),VLOOKUP(MASTER_DATA_PROCESSED!$C69,Backend!$Q$9:$T$52,3,FALSE),MASTER_DATA_NORMALIZED!CI69)</f>
        <v>0</v>
      </c>
      <c r="CJ69" s="100" t="e">
        <f>IF(AND(MASTER_DATA_NORMALIZED!CJ69=0,CJ$22=$L$22),VLOOKUP(MASTER_DATA_PROCESSED!$C69,Backend!$Q$9:$T$52,3,FALSE),MASTER_DATA_NORMALIZED!CJ69)</f>
        <v>#N/A</v>
      </c>
      <c r="CK69" s="100">
        <f>IF(AND(MASTER_DATA_NORMALIZED!CK69=0,CK$22=$L$22),VLOOKUP(MASTER_DATA_PROCESSED!$C69,Backend!$Q$9:$T$52,3,FALSE),MASTER_DATA_NORMALIZED!CK69)</f>
        <v>0</v>
      </c>
      <c r="CL69" s="100">
        <f>IF(AND(MASTER_DATA_NORMALIZED!CL69=0,CL$22=$L$22),VLOOKUP(MASTER_DATA_PROCESSED!$C69,Backend!$Q$9:$T$52,3,FALSE),MASTER_DATA_NORMALIZED!CL69)</f>
        <v>0</v>
      </c>
      <c r="CM69" s="100">
        <f>IF(AND(MASTER_DATA_NORMALIZED!CM69=0,CM$22=$L$22),VLOOKUP(MASTER_DATA_PROCESSED!$C69,Backend!$Q$9:$T$52,3,FALSE),MASTER_DATA_NORMALIZED!CM69)</f>
        <v>0</v>
      </c>
      <c r="CN69" s="100" t="e">
        <f>IF(AND(MASTER_DATA_NORMALIZED!CN69=0,CN$22=$L$22),VLOOKUP(MASTER_DATA_PROCESSED!$C69,Backend!$Q$9:$T$52,3,FALSE),MASTER_DATA_NORMALIZED!CN69)</f>
        <v>#N/A</v>
      </c>
      <c r="CO69" s="100">
        <f>IF(AND(MASTER_DATA_NORMALIZED!CO69=0,CO$22=$L$22),VLOOKUP(MASTER_DATA_PROCESSED!$C69,Backend!$Q$9:$T$52,3,FALSE),MASTER_DATA_NORMALIZED!CO69)</f>
        <v>0</v>
      </c>
      <c r="CP69" s="100">
        <f>IF(AND(MASTER_DATA_NORMALIZED!CP69=0,CP$22=$L$22),VLOOKUP(MASTER_DATA_PROCESSED!$C69,Backend!$Q$9:$T$52,3,FALSE),MASTER_DATA_NORMALIZED!CP69)</f>
        <v>0</v>
      </c>
      <c r="CQ69" s="100">
        <f>IF(AND(MASTER_DATA_NORMALIZED!CQ69=0,CQ$22=$L$22),VLOOKUP(MASTER_DATA_PROCESSED!$C69,Backend!$Q$9:$T$52,3,FALSE),MASTER_DATA_NORMALIZED!CQ69)</f>
        <v>0</v>
      </c>
      <c r="CR69" s="100" t="e">
        <f>IF(AND(MASTER_DATA_NORMALIZED!CR69=0,CR$22=$L$22),VLOOKUP(MASTER_DATA_PROCESSED!$C69,Backend!$Q$9:$T$52,3,FALSE),MASTER_DATA_NORMALIZED!CR69)</f>
        <v>#N/A</v>
      </c>
      <c r="CS69" s="100">
        <f>IF(AND(MASTER_DATA_NORMALIZED!CS69=0,CS$22=$L$22),VLOOKUP(MASTER_DATA_PROCESSED!$C69,Backend!$Q$9:$T$52,3,FALSE),MASTER_DATA_NORMALIZED!CS69)</f>
        <v>0</v>
      </c>
      <c r="CT69" s="100">
        <f>IF(AND(MASTER_DATA_NORMALIZED!CT69=0,CT$22=$L$22),VLOOKUP(MASTER_DATA_PROCESSED!$C69,Backend!$Q$9:$T$52,3,FALSE),MASTER_DATA_NORMALIZED!CT69)</f>
        <v>0</v>
      </c>
      <c r="CU69" s="100">
        <f>IF(AND(MASTER_DATA_NORMALIZED!CU69=0,CU$22=$L$22),VLOOKUP(MASTER_DATA_PROCESSED!$C69,Backend!$Q$9:$T$52,3,FALSE),MASTER_DATA_NORMALIZED!CU69)</f>
        <v>0</v>
      </c>
      <c r="CV69" s="100" t="e">
        <f>IF(AND(MASTER_DATA_NORMALIZED!CV69=0,CV$22=$L$22),VLOOKUP(MASTER_DATA_PROCESSED!$C69,Backend!$Q$9:$T$52,3,FALSE),MASTER_DATA_NORMALIZED!CV69)</f>
        <v>#N/A</v>
      </c>
      <c r="CW69" s="100">
        <f>IF(AND(MASTER_DATA_NORMALIZED!CW69=0,CW$22=$L$22),VLOOKUP(MASTER_DATA_PROCESSED!$C69,Backend!$Q$9:$T$52,3,FALSE),MASTER_DATA_NORMALIZED!CW69)</f>
        <v>0</v>
      </c>
      <c r="CX69" s="100">
        <f>IF(AND(MASTER_DATA_NORMALIZED!CX69=0,CX$22=$L$22),VLOOKUP(MASTER_DATA_PROCESSED!$C69,Backend!$Q$9:$T$52,3,FALSE),MASTER_DATA_NORMALIZED!CX69)</f>
        <v>0</v>
      </c>
      <c r="CY69" s="100">
        <f>IF(AND(MASTER_DATA_NORMALIZED!CY69=0,CY$22=$L$22),VLOOKUP(MASTER_DATA_PROCESSED!$C69,Backend!$Q$9:$T$52,3,FALSE),MASTER_DATA_NORMALIZED!CY69)</f>
        <v>0</v>
      </c>
      <c r="CZ69" s="100" t="e">
        <f>IF(AND(MASTER_DATA_NORMALIZED!CZ69=0,CZ$22=$L$22),VLOOKUP(MASTER_DATA_PROCESSED!$C69,Backend!$Q$9:$T$52,3,FALSE),MASTER_DATA_NORMALIZED!CZ69)</f>
        <v>#N/A</v>
      </c>
      <c r="DA69" s="100" t="e">
        <f>IF(AND(MASTER_DATA_NORMALIZED!DA69=0,DA$22=$L$22),VLOOKUP(MASTER_DATA_PROCESSED!$C69,Backend!$Q$9:$T$52,3,FALSE),MASTER_DATA_NORMALIZED!DA69)</f>
        <v>#DIV/0!</v>
      </c>
      <c r="DB69" s="100" t="e">
        <f>IF(AND(MASTER_DATA_NORMALIZED!DB69=0,DB$22=$L$22),VLOOKUP(MASTER_DATA_PROCESSED!$C69,Backend!$Q$9:$T$52,3,FALSE),MASTER_DATA_NORMALIZED!DB69)</f>
        <v>#DIV/0!</v>
      </c>
      <c r="DC69" s="100" t="e">
        <f>IF(AND(MASTER_DATA_NORMALIZED!DC69=0,DC$22=$L$22),VLOOKUP(MASTER_DATA_PROCESSED!$C69,Backend!$Q$9:$T$52,3,FALSE),MASTER_DATA_NORMALIZED!DC69)</f>
        <v>#DIV/0!</v>
      </c>
      <c r="DD69" s="100" t="e">
        <f>IF(AND(MASTER_DATA_NORMALIZED!DD69=0,DD$22=$L$22),VLOOKUP(MASTER_DATA_PROCESSED!$C69,Backend!$Q$9:$T$52,3,FALSE),MASTER_DATA_NORMALIZED!DD69)</f>
        <v>#N/A</v>
      </c>
      <c r="DE69" s="100">
        <f>IF(AND(MASTER_DATA_NORMALIZED!DE69=0,DE$22=$L$22),VLOOKUP(MASTER_DATA_PROCESSED!$C69,Backend!$Q$9:$T$52,3,FALSE),MASTER_DATA_NORMALIZED!DE69)</f>
        <v>0</v>
      </c>
      <c r="DF69" s="100">
        <f>IF(AND(MASTER_DATA_NORMALIZED!DF69=0,DF$22=$L$22),VLOOKUP(MASTER_DATA_PROCESSED!$C69,Backend!$Q$9:$T$52,3,FALSE),MASTER_DATA_NORMALIZED!DF69)</f>
        <v>0</v>
      </c>
      <c r="DG69" s="100">
        <f>IF(AND(MASTER_DATA_NORMALIZED!DG69=0,DG$22=$L$22),VLOOKUP(MASTER_DATA_PROCESSED!$C69,Backend!$Q$9:$T$52,3,FALSE),MASTER_DATA_NORMALIZED!DG69)</f>
        <v>0</v>
      </c>
      <c r="DH69" s="100" t="e">
        <f>IF(AND(MASTER_DATA_NORMALIZED!DH69=0,DH$22=$L$22),VLOOKUP(MASTER_DATA_PROCESSED!$C69,Backend!$Q$9:$T$52,3,FALSE),MASTER_DATA_NORMALIZED!DH69)</f>
        <v>#N/A</v>
      </c>
      <c r="DI69" s="100">
        <f>IF(AND(MASTER_DATA_NORMALIZED!DI69=0,DI$22=$L$22),VLOOKUP(MASTER_DATA_PROCESSED!$C69,Backend!$Q$9:$T$52,3,FALSE),MASTER_DATA_NORMALIZED!DI69)</f>
        <v>0</v>
      </c>
      <c r="DJ69" s="100">
        <f>IF(AND(MASTER_DATA_NORMALIZED!DJ69=0,DJ$22=$L$22),VLOOKUP(MASTER_DATA_PROCESSED!$C69,Backend!$Q$9:$T$52,3,FALSE),MASTER_DATA_NORMALIZED!DJ69)</f>
        <v>0</v>
      </c>
      <c r="DK69" s="100">
        <f>IF(AND(MASTER_DATA_NORMALIZED!DK69=0,DK$22=$L$22),VLOOKUP(MASTER_DATA_PROCESSED!$C69,Backend!$Q$9:$T$52,3,FALSE),MASTER_DATA_NORMALIZED!DK69)</f>
        <v>0</v>
      </c>
      <c r="DL69" s="100" t="e">
        <f>IF(AND(MASTER_DATA_NORMALIZED!DL69=0,DL$22=$L$22),VLOOKUP(MASTER_DATA_PROCESSED!$C69,Backend!$Q$9:$T$52,3,FALSE),MASTER_DATA_NORMALIZED!DL69)</f>
        <v>#N/A</v>
      </c>
      <c r="DM69" s="100">
        <f>IF(AND(MASTER_DATA_NORMALIZED!DM69=0,DM$22=$L$22),VLOOKUP(MASTER_DATA_PROCESSED!$C69,Backend!$Q$9:$T$52,3,FALSE),MASTER_DATA_NORMALIZED!DM69)</f>
        <v>0</v>
      </c>
      <c r="DN69" s="100">
        <f>IF(AND(MASTER_DATA_NORMALIZED!DN69=0,DN$22=$L$22),VLOOKUP(MASTER_DATA_PROCESSED!$C69,Backend!$Q$9:$T$52,3,FALSE),MASTER_DATA_NORMALIZED!DN69)</f>
        <v>0</v>
      </c>
      <c r="DO69" s="100">
        <f>IF(AND(MASTER_DATA_NORMALIZED!DO69=0,DO$22=$L$22),VLOOKUP(MASTER_DATA_PROCESSED!$C69,Backend!$Q$9:$T$52,3,FALSE),MASTER_DATA_NORMALIZED!DO69)</f>
        <v>0</v>
      </c>
      <c r="DP69" s="100" t="e">
        <f>IF(AND(MASTER_DATA_NORMALIZED!DP69=0,DP$22=$L$22),VLOOKUP(MASTER_DATA_PROCESSED!$C69,Backend!$Q$9:$T$52,3,FALSE),MASTER_DATA_NORMALIZED!DP69)</f>
        <v>#N/A</v>
      </c>
      <c r="DQ69" s="100">
        <f>IF(AND(MASTER_DATA_NORMALIZED!DQ69=0,DQ$22=$L$22),VLOOKUP(MASTER_DATA_PROCESSED!$C69,Backend!$Q$9:$T$52,3,FALSE),MASTER_DATA_NORMALIZED!DQ69)</f>
        <v>0</v>
      </c>
      <c r="DR69" s="100">
        <f>IF(AND(MASTER_DATA_NORMALIZED!DR69=0,DR$22=$L$22),VLOOKUP(MASTER_DATA_PROCESSED!$C69,Backend!$Q$9:$T$52,3,FALSE),MASTER_DATA_NORMALIZED!DR69)</f>
        <v>0</v>
      </c>
      <c r="DS69" s="100">
        <f>IF(AND(MASTER_DATA_NORMALIZED!DS69=0,DS$22=$L$22),VLOOKUP(MASTER_DATA_PROCESSED!$C69,Backend!$Q$9:$T$52,3,FALSE),MASTER_DATA_NORMALIZED!DS69)</f>
        <v>0</v>
      </c>
      <c r="DT69" s="100" t="e">
        <f>IF(AND(MASTER_DATA_NORMALIZED!DT69=0,DT$22=$L$22),VLOOKUP(MASTER_DATA_PROCESSED!$C69,Backend!$Q$9:$T$52,3,FALSE),MASTER_DATA_NORMALIZED!DT69)</f>
        <v>#N/A</v>
      </c>
      <c r="DU69" s="100">
        <f>IF(AND(MASTER_DATA_NORMALIZED!DU69=0,DU$22=$L$22),VLOOKUP(MASTER_DATA_PROCESSED!$C69,Backend!$Q$9:$T$52,3,FALSE),MASTER_DATA_NORMALIZED!DU69)</f>
        <v>0</v>
      </c>
      <c r="DV69" s="100">
        <f>IF(AND(MASTER_DATA_NORMALIZED!DV69=0,DV$22=$L$22),VLOOKUP(MASTER_DATA_PROCESSED!$C69,Backend!$Q$9:$T$52,3,FALSE),MASTER_DATA_NORMALIZED!DV69)</f>
        <v>0</v>
      </c>
      <c r="DW69" s="100">
        <f>IF(AND(MASTER_DATA_NORMALIZED!DW69=0,DW$22=$L$22),VLOOKUP(MASTER_DATA_PROCESSED!$C69,Backend!$Q$9:$T$52,3,FALSE),MASTER_DATA_NORMALIZED!DW69)</f>
        <v>0</v>
      </c>
      <c r="DX69" s="100" t="e">
        <f>IF(AND(MASTER_DATA_NORMALIZED!DX69=0,DX$22=$L$22),VLOOKUP(MASTER_DATA_PROCESSED!$C69,Backend!$Q$9:$T$52,3,FALSE),MASTER_DATA_NORMALIZED!DX69)</f>
        <v>#N/A</v>
      </c>
      <c r="DY69" s="100">
        <f>IF(AND(MASTER_DATA_NORMALIZED!DY69=0,DY$22=$L$22),VLOOKUP(MASTER_DATA_PROCESSED!$C69,Backend!$Q$9:$T$52,3,FALSE),MASTER_DATA_NORMALIZED!DY69)</f>
        <v>0</v>
      </c>
      <c r="DZ69" s="100">
        <f>IF(AND(MASTER_DATA_NORMALIZED!DZ69=0,DZ$22=$L$22),VLOOKUP(MASTER_DATA_PROCESSED!$C69,Backend!$Q$9:$T$52,3,FALSE),MASTER_DATA_NORMALIZED!DZ69)</f>
        <v>0</v>
      </c>
      <c r="EA69" s="100">
        <f>IF(AND(MASTER_DATA_NORMALIZED!EA69=0,EA$22=$L$22),VLOOKUP(MASTER_DATA_PROCESSED!$C69,Backend!$Q$9:$T$52,3,FALSE),MASTER_DATA_NORMALIZED!EA69)</f>
        <v>0</v>
      </c>
      <c r="EB69" s="100" t="e">
        <f>IF(AND(MASTER_DATA_NORMALIZED!EB69=0,EB$22=$L$22),VLOOKUP(MASTER_DATA_PROCESSED!$C69,Backend!$Q$9:$T$52,3,FALSE),MASTER_DATA_NORMALIZED!EB69)</f>
        <v>#N/A</v>
      </c>
      <c r="EC69" s="100" t="e">
        <f>IF(AND(MASTER_DATA_NORMALIZED!EC69=0,EC$22=$L$22),VLOOKUP(MASTER_DATA_PROCESSED!$C69,Backend!$Q$9:$T$52,3,FALSE),MASTER_DATA_NORMALIZED!EC69)</f>
        <v>#DIV/0!</v>
      </c>
      <c r="ED69" s="100" t="e">
        <f>IF(AND(MASTER_DATA_NORMALIZED!ED69=0,ED$22=$L$22),VLOOKUP(MASTER_DATA_PROCESSED!$C69,Backend!$Q$9:$T$52,3,FALSE),MASTER_DATA_NORMALIZED!ED69)</f>
        <v>#DIV/0!</v>
      </c>
      <c r="EE69" s="100" t="e">
        <f>IF(AND(MASTER_DATA_NORMALIZED!EE69=0,EE$22=$L$22),VLOOKUP(MASTER_DATA_PROCESSED!$C69,Backend!$Q$9:$T$52,3,FALSE),MASTER_DATA_NORMALIZED!EE69)</f>
        <v>#DIV/0!</v>
      </c>
      <c r="EF69" s="100" t="e">
        <f>IF(AND(MASTER_DATA_NORMALIZED!EF69=0,EF$22=$L$22),VLOOKUP(MASTER_DATA_PROCESSED!$C69,Backend!$Q$9:$T$52,3,FALSE),MASTER_DATA_NORMALIZED!EF69)</f>
        <v>#VALUE!</v>
      </c>
      <c r="EG69" s="100">
        <f>IF(AND(MASTER_DATA_NORMALIZED!EG69=0,EG$22=$L$22),VLOOKUP(MASTER_DATA_PROCESSED!$C69,Backend!$Q$9:$T$52,3,FALSE),MASTER_DATA_NORMALIZED!EG69)</f>
        <v>0</v>
      </c>
      <c r="EH69" s="100">
        <f>IF(AND(MASTER_DATA_NORMALIZED!EH69=0,EH$22=$L$22),VLOOKUP(MASTER_DATA_PROCESSED!$C69,Backend!$Q$9:$T$52,3,FALSE),MASTER_DATA_NORMALIZED!EH69)</f>
        <v>0</v>
      </c>
      <c r="EI69" s="100">
        <f>IF(AND(MASTER_DATA_NORMALIZED!EI69=0,EI$22=$L$22),VLOOKUP(MASTER_DATA_PROCESSED!$C69,Backend!$Q$9:$T$52,3,FALSE),MASTER_DATA_NORMALIZED!EI69)</f>
        <v>0</v>
      </c>
      <c r="EJ69" s="100" t="e">
        <f>IF(AND(MASTER_DATA_NORMALIZED!EJ69=0,EJ$22=$L$22),VLOOKUP(MASTER_DATA_PROCESSED!$C69,Backend!$Q$9:$T$52,3,FALSE),MASTER_DATA_NORMALIZED!EJ69)</f>
        <v>#N/A</v>
      </c>
      <c r="EK69" s="100">
        <f>IF(AND(MASTER_DATA_NORMALIZED!EK69=0,EK$22=$L$22),VLOOKUP(MASTER_DATA_PROCESSED!$C69,Backend!$Q$9:$T$52,3,FALSE),MASTER_DATA_NORMALIZED!EK69)</f>
        <v>0</v>
      </c>
      <c r="EL69" s="100">
        <f>IF(AND(MASTER_DATA_NORMALIZED!EL69=0,EL$22=$L$22),VLOOKUP(MASTER_DATA_PROCESSED!$C69,Backend!$Q$9:$T$52,3,FALSE),MASTER_DATA_NORMALIZED!EL69)</f>
        <v>0</v>
      </c>
      <c r="EM69" s="100">
        <f>IF(AND(MASTER_DATA_NORMALIZED!EM69=0,EM$22=$L$22),VLOOKUP(MASTER_DATA_PROCESSED!$C69,Backend!$Q$9:$T$52,3,FALSE),MASTER_DATA_NORMALIZED!EM69)</f>
        <v>0</v>
      </c>
      <c r="EN69" s="100" t="e">
        <f>IF(AND(MASTER_DATA_NORMALIZED!EN69=0,EN$22=$L$22),VLOOKUP(MASTER_DATA_PROCESSED!$C69,Backend!$Q$9:$T$52,3,FALSE),MASTER_DATA_NORMALIZED!EN69)</f>
        <v>#N/A</v>
      </c>
      <c r="EO69" s="100">
        <f>IF(AND(MASTER_DATA_NORMALIZED!EO69=0,EO$22=$L$22),VLOOKUP(MASTER_DATA_PROCESSED!$C69,Backend!$Q$9:$T$52,3,FALSE),MASTER_DATA_NORMALIZED!EO69)</f>
        <v>0</v>
      </c>
      <c r="EP69" s="100">
        <f>IF(AND(MASTER_DATA_NORMALIZED!EP69=0,EP$22=$L$22),VLOOKUP(MASTER_DATA_PROCESSED!$C69,Backend!$Q$9:$T$52,3,FALSE),MASTER_DATA_NORMALIZED!EP69)</f>
        <v>0</v>
      </c>
      <c r="EQ69" s="100">
        <f>IF(AND(MASTER_DATA_NORMALIZED!EQ69=0,EQ$22=$L$22),VLOOKUP(MASTER_DATA_PROCESSED!$C69,Backend!$Q$9:$T$52,3,FALSE),MASTER_DATA_NORMALIZED!EQ69)</f>
        <v>0</v>
      </c>
      <c r="ER69" s="100" t="e">
        <f>IF(AND(MASTER_DATA_NORMALIZED!ER69=0,ER$22=$L$22),VLOOKUP(MASTER_DATA_PROCESSED!$C69,Backend!$Q$9:$T$52,3,FALSE),MASTER_DATA_NORMALIZED!ER69)</f>
        <v>#N/A</v>
      </c>
      <c r="ES69" s="100">
        <f>IF(AND(MASTER_DATA_NORMALIZED!ES69=0,ES$22=$L$22),VLOOKUP(MASTER_DATA_PROCESSED!$C69,Backend!$Q$9:$T$52,3,FALSE),MASTER_DATA_NORMALIZED!ES69)</f>
        <v>0</v>
      </c>
      <c r="ET69" s="100">
        <f>IF(AND(MASTER_DATA_NORMALIZED!ET69=0,ET$22=$L$22),VLOOKUP(MASTER_DATA_PROCESSED!$C69,Backend!$Q$9:$T$52,3,FALSE),MASTER_DATA_NORMALIZED!ET69)</f>
        <v>0</v>
      </c>
      <c r="EU69" s="100">
        <f>IF(AND(MASTER_DATA_NORMALIZED!EU69=0,EU$22=$L$22),VLOOKUP(MASTER_DATA_PROCESSED!$C69,Backend!$Q$9:$T$52,3,FALSE),MASTER_DATA_NORMALIZED!EU69)</f>
        <v>0</v>
      </c>
      <c r="EV69" s="100" t="e">
        <f>IF(AND(MASTER_DATA_NORMALIZED!EV69=0,EV$22=$L$22),VLOOKUP(MASTER_DATA_PROCESSED!$C69,Backend!$Q$9:$T$52,3,FALSE),MASTER_DATA_NORMALIZED!EV69)</f>
        <v>#N/A</v>
      </c>
      <c r="EW69" s="100">
        <f>IF(AND(MASTER_DATA_NORMALIZED!EW69=0,EW$22=$L$22),VLOOKUP(MASTER_DATA_PROCESSED!$C69,Backend!$Q$9:$T$52,3,FALSE),MASTER_DATA_NORMALIZED!EW69)</f>
        <v>0</v>
      </c>
      <c r="EX69" s="100">
        <f>IF(AND(MASTER_DATA_NORMALIZED!EX69=0,EX$22=$L$22),VLOOKUP(MASTER_DATA_PROCESSED!$C69,Backend!$Q$9:$T$52,3,FALSE),MASTER_DATA_NORMALIZED!EX69)</f>
        <v>0</v>
      </c>
      <c r="EY69" s="100">
        <f>IF(AND(MASTER_DATA_NORMALIZED!EY69=0,EY$22=$L$22),VLOOKUP(MASTER_DATA_PROCESSED!$C69,Backend!$Q$9:$T$52,3,FALSE),MASTER_DATA_NORMALIZED!EY69)</f>
        <v>0</v>
      </c>
      <c r="EZ69" s="100" t="e">
        <f>IF(AND(MASTER_DATA_NORMALIZED!EZ69=0,EZ$22=$L$22),VLOOKUP(MASTER_DATA_PROCESSED!$C69,Backend!$Q$9:$T$52,3,FALSE),MASTER_DATA_NORMALIZED!EZ69)</f>
        <v>#N/A</v>
      </c>
      <c r="FA69" s="100">
        <f>IF(AND(MASTER_DATA_NORMALIZED!FA69=0,FA$22=$L$22),VLOOKUP(MASTER_DATA_PROCESSED!$C69,Backend!$Q$9:$T$52,3,FALSE),MASTER_DATA_NORMALIZED!FA69)</f>
        <v>0</v>
      </c>
      <c r="FB69" s="100">
        <f>IF(AND(MASTER_DATA_NORMALIZED!FB69=0,FB$22=$L$22),VLOOKUP(MASTER_DATA_PROCESSED!$C69,Backend!$Q$9:$T$52,3,FALSE),MASTER_DATA_NORMALIZED!FB69)</f>
        <v>0</v>
      </c>
      <c r="FC69" s="100">
        <f>IF(AND(MASTER_DATA_NORMALIZED!FC69=0,FC$22=$L$22),VLOOKUP(MASTER_DATA_PROCESSED!$C69,Backend!$Q$9:$T$52,3,FALSE),MASTER_DATA_NORMALIZED!FC69)</f>
        <v>0</v>
      </c>
      <c r="FD69" s="100" t="e">
        <f>IF(AND(MASTER_DATA_NORMALIZED!FD69=0,FD$22=$L$22),VLOOKUP(MASTER_DATA_PROCESSED!$C69,Backend!$Q$9:$T$52,3,FALSE),MASTER_DATA_NORMALIZED!FD69)</f>
        <v>#N/A</v>
      </c>
      <c r="FE69" s="100">
        <f>IF(AND(MASTER_DATA_NORMALIZED!FE69=0,FE$22=$L$22),VLOOKUP(MASTER_DATA_PROCESSED!$C69,Backend!$Q$9:$T$52,3,FALSE),MASTER_DATA_NORMALIZED!FE69)</f>
        <v>0</v>
      </c>
      <c r="FF69" s="100">
        <f>IF(AND(MASTER_DATA_NORMALIZED!FF69=0,FF$22=$L$22),VLOOKUP(MASTER_DATA_PROCESSED!$C69,Backend!$Q$9:$T$52,3,FALSE),MASTER_DATA_NORMALIZED!FF69)</f>
        <v>0</v>
      </c>
      <c r="FG69" s="100">
        <f>IF(AND(MASTER_DATA_NORMALIZED!FG69=0,FG$22=$L$22),VLOOKUP(MASTER_DATA_PROCESSED!$C69,Backend!$Q$9:$T$52,3,FALSE),MASTER_DATA_NORMALIZED!FG69)</f>
        <v>0</v>
      </c>
      <c r="FH69" s="100" t="e">
        <f>IF(AND(MASTER_DATA_NORMALIZED!FH69=0,FH$22=$L$22),VLOOKUP(MASTER_DATA_PROCESSED!$C69,Backend!$Q$9:$T$52,3,FALSE),MASTER_DATA_NORMALIZED!FH69)</f>
        <v>#N/A</v>
      </c>
      <c r="FI69" s="100">
        <f>IF(AND(MASTER_DATA_NORMALIZED!FI69=0,FI$22=$L$22),VLOOKUP(MASTER_DATA_PROCESSED!$C69,Backend!$Q$9:$T$52,3,FALSE),MASTER_DATA_NORMALIZED!FI69)</f>
        <v>0</v>
      </c>
      <c r="FJ69" s="100">
        <f>IF(AND(MASTER_DATA_NORMALIZED!FJ69=0,FJ$22=$L$22),VLOOKUP(MASTER_DATA_PROCESSED!$C69,Backend!$Q$9:$T$52,3,FALSE),MASTER_DATA_NORMALIZED!FJ69)</f>
        <v>0</v>
      </c>
      <c r="FK69" s="100">
        <f>IF(AND(MASTER_DATA_NORMALIZED!FK69=0,FK$22=$L$22),VLOOKUP(MASTER_DATA_PROCESSED!$C69,Backend!$Q$9:$T$52,3,FALSE),MASTER_DATA_NORMALIZED!FK69)</f>
        <v>0</v>
      </c>
      <c r="FL69" s="100" t="e">
        <f>IF(AND(MASTER_DATA_NORMALIZED!FL69=0,FL$22=$L$22),VLOOKUP(MASTER_DATA_PROCESSED!$C69,Backend!$Q$9:$T$52,3,FALSE),MASTER_DATA_NORMALIZED!FL69)</f>
        <v>#N/A</v>
      </c>
      <c r="FM69" s="100">
        <f>IF(AND(MASTER_DATA_NORMALIZED!FM69=0,FM$22=$L$22),VLOOKUP(MASTER_DATA_PROCESSED!$C69,Backend!$Q$9:$T$52,3,FALSE),MASTER_DATA_NORMALIZED!FM69)</f>
        <v>0</v>
      </c>
      <c r="FN69" s="100">
        <f>IF(AND(MASTER_DATA_NORMALIZED!FN69=0,FN$22=$L$22),VLOOKUP(MASTER_DATA_PROCESSED!$C69,Backend!$Q$9:$T$52,3,FALSE),MASTER_DATA_NORMALIZED!FN69)</f>
        <v>0</v>
      </c>
      <c r="FO69" s="100">
        <f>IF(AND(MASTER_DATA_NORMALIZED!FO69=0,FO$22=$L$22),VLOOKUP(MASTER_DATA_PROCESSED!$C69,Backend!$Q$9:$T$52,3,FALSE),MASTER_DATA_NORMALIZED!FO69)</f>
        <v>0</v>
      </c>
      <c r="FP69" s="100" t="e">
        <f>IF(AND(MASTER_DATA_NORMALIZED!FP69=0,FP$22=$L$22),VLOOKUP(MASTER_DATA_PROCESSED!$C69,Backend!$Q$9:$T$52,3,FALSE),MASTER_DATA_NORMALIZED!FP69)</f>
        <v>#N/A</v>
      </c>
      <c r="FQ69" s="100">
        <f>IF(AND(MASTER_DATA_NORMALIZED!FQ69=0,FQ$22=$L$22),VLOOKUP(MASTER_DATA_PROCESSED!$C69,Backend!$Q$9:$T$52,3,FALSE),MASTER_DATA_NORMALIZED!FQ69)</f>
        <v>0</v>
      </c>
      <c r="FR69" s="100">
        <f>IF(AND(MASTER_DATA_NORMALIZED!FR69=0,FR$22=$L$22),VLOOKUP(MASTER_DATA_PROCESSED!$C69,Backend!$Q$9:$T$52,3,FALSE),MASTER_DATA_NORMALIZED!FR69)</f>
        <v>0</v>
      </c>
      <c r="FS69" s="100">
        <f>IF(AND(MASTER_DATA_NORMALIZED!FS69=0,FS$22=$L$22),VLOOKUP(MASTER_DATA_PROCESSED!$C69,Backend!$Q$9:$T$52,3,FALSE),MASTER_DATA_NORMALIZED!FS69)</f>
        <v>0</v>
      </c>
      <c r="FT69" s="100" t="e">
        <f>IF(AND(MASTER_DATA_NORMALIZED!FT69=0,FT$22=$L$22),VLOOKUP(MASTER_DATA_PROCESSED!$C69,Backend!$Q$9:$T$52,3,FALSE),MASTER_DATA_NORMALIZED!FT69)</f>
        <v>#N/A</v>
      </c>
      <c r="FU69" s="100">
        <f>IF(AND(MASTER_DATA_NORMALIZED!FU69=0,FU$22=$L$22),VLOOKUP(MASTER_DATA_PROCESSED!$C69,Backend!$Q$9:$T$52,3,FALSE),MASTER_DATA_NORMALIZED!FU69)</f>
        <v>0</v>
      </c>
      <c r="FV69" s="100">
        <f>IF(AND(MASTER_DATA_NORMALIZED!FV69=0,FV$22=$L$22),VLOOKUP(MASTER_DATA_PROCESSED!$C69,Backend!$Q$9:$T$52,3,FALSE),MASTER_DATA_NORMALIZED!FV69)</f>
        <v>0</v>
      </c>
      <c r="FW69" s="100">
        <f>IF(AND(MASTER_DATA_NORMALIZED!FW69=0,FW$22=$L$22),VLOOKUP(MASTER_DATA_PROCESSED!$C69,Backend!$Q$9:$T$52,3,FALSE),MASTER_DATA_NORMALIZED!FW69)</f>
        <v>0</v>
      </c>
      <c r="FX69" s="100" t="e">
        <f>IF(AND(MASTER_DATA_NORMALIZED!FX69=0,FX$22=$L$22),VLOOKUP(MASTER_DATA_PROCESSED!$C69,Backend!$Q$9:$T$52,3,FALSE),MASTER_DATA_NORMALIZED!FX69)</f>
        <v>#N/A</v>
      </c>
      <c r="FY69" s="100">
        <f>IF(AND(MASTER_DATA_NORMALIZED!FY69=0,FY$22=$L$22),VLOOKUP(MASTER_DATA_PROCESSED!$C69,Backend!$Q$9:$T$52,3,FALSE),MASTER_DATA_NORMALIZED!FY69)</f>
        <v>0</v>
      </c>
      <c r="FZ69" s="100">
        <f>IF(AND(MASTER_DATA_NORMALIZED!FZ69=0,FZ$22=$L$22),VLOOKUP(MASTER_DATA_PROCESSED!$C69,Backend!$Q$9:$T$52,3,FALSE),MASTER_DATA_NORMALIZED!FZ69)</f>
        <v>0</v>
      </c>
      <c r="GA69" s="100">
        <f>IF(AND(MASTER_DATA_NORMALIZED!GA69=0,GA$22=$L$22),VLOOKUP(MASTER_DATA_PROCESSED!$C69,Backend!$Q$9:$T$52,3,FALSE),MASTER_DATA_NORMALIZED!GA69)</f>
        <v>0</v>
      </c>
      <c r="GB69" s="100" t="e">
        <f>IF(AND(MASTER_DATA_NORMALIZED!GB69=0,GB$22=$L$22),VLOOKUP(MASTER_DATA_PROCESSED!$C69,Backend!$Q$9:$T$52,3,FALSE),MASTER_DATA_NORMALIZED!GB69)</f>
        <v>#N/A</v>
      </c>
      <c r="GC69" s="100">
        <f>IF(AND(MASTER_DATA_NORMALIZED!GC69=0,GC$22=$L$22),VLOOKUP(MASTER_DATA_PROCESSED!$C69,Backend!$Q$9:$T$52,3,FALSE),MASTER_DATA_NORMALIZED!GC69)</f>
        <v>0</v>
      </c>
      <c r="GD69" s="100">
        <f>IF(AND(MASTER_DATA_NORMALIZED!GD69=0,GD$22=$L$22),VLOOKUP(MASTER_DATA_PROCESSED!$C69,Backend!$Q$9:$T$52,3,FALSE),MASTER_DATA_NORMALIZED!GD69)</f>
        <v>0</v>
      </c>
      <c r="GE69" s="100">
        <f>IF(AND(MASTER_DATA_NORMALIZED!GE69=0,GE$22=$L$22),VLOOKUP(MASTER_DATA_PROCESSED!$C69,Backend!$Q$9:$T$52,3,FALSE),MASTER_DATA_NORMALIZED!GE69)</f>
        <v>0</v>
      </c>
      <c r="GF69" s="100" t="e">
        <f>IF(AND(MASTER_DATA_NORMALIZED!GF69=0,GF$22=$L$22),VLOOKUP(MASTER_DATA_PROCESSED!$C69,Backend!$Q$9:$T$52,3,FALSE),MASTER_DATA_NORMALIZED!GF69)</f>
        <v>#N/A</v>
      </c>
      <c r="GG69" s="100">
        <f>IF(AND(MASTER_DATA_NORMALIZED!GG69=0,GG$22=$L$22),VLOOKUP(MASTER_DATA_PROCESSED!$C69,Backend!$Q$9:$T$52,3,FALSE),MASTER_DATA_NORMALIZED!GG69)</f>
        <v>0</v>
      </c>
      <c r="GH69" s="100">
        <f>IF(AND(MASTER_DATA_NORMALIZED!GH69=0,GH$22=$L$22),VLOOKUP(MASTER_DATA_PROCESSED!$C69,Backend!$Q$9:$T$52,3,FALSE),MASTER_DATA_NORMALIZED!GH69)</f>
        <v>0</v>
      </c>
      <c r="GI69" s="100">
        <f>IF(AND(MASTER_DATA_NORMALIZED!GI69=0,GI$22=$L$22),VLOOKUP(MASTER_DATA_PROCESSED!$C69,Backend!$Q$9:$T$52,3,FALSE),MASTER_DATA_NORMALIZED!GI69)</f>
        <v>0</v>
      </c>
      <c r="GJ69" s="100" t="e">
        <f>IF(AND(MASTER_DATA_NORMALIZED!GJ69=0,GJ$22=$L$22),VLOOKUP(MASTER_DATA_PROCESSED!$C69,Backend!$Q$9:$T$52,3,FALSE),MASTER_DATA_NORMALIZED!GJ69)</f>
        <v>#N/A</v>
      </c>
      <c r="GK69" s="100">
        <f>IF(AND(MASTER_DATA_NORMALIZED!GK69=0,GK$22=$L$22),VLOOKUP(MASTER_DATA_PROCESSED!$C69,Backend!$Q$9:$T$52,3,FALSE),MASTER_DATA_NORMALIZED!GK69)</f>
        <v>0</v>
      </c>
      <c r="GL69" s="100">
        <f>IF(AND(MASTER_DATA_NORMALIZED!GL69=0,GL$22=$L$22),VLOOKUP(MASTER_DATA_PROCESSED!$C69,Backend!$Q$9:$T$52,3,FALSE),MASTER_DATA_NORMALIZED!GL69)</f>
        <v>0</v>
      </c>
      <c r="GM69" s="100">
        <f>IF(AND(MASTER_DATA_NORMALIZED!GM69=0,GM$22=$L$22),VLOOKUP(MASTER_DATA_PROCESSED!$C69,Backend!$Q$9:$T$52,3,FALSE),MASTER_DATA_NORMALIZED!GM69)</f>
        <v>0</v>
      </c>
      <c r="GN69" s="100" t="e">
        <f>IF(AND(MASTER_DATA_NORMALIZED!GN69=0,GN$22=$L$22),VLOOKUP(MASTER_DATA_PROCESSED!$C69,Backend!$Q$9:$T$52,3,FALSE),MASTER_DATA_NORMALIZED!GN69)</f>
        <v>#N/A</v>
      </c>
      <c r="GO69" s="100">
        <f>IF(AND(MASTER_DATA_NORMALIZED!GO69=0,GO$22=$L$22),VLOOKUP(MASTER_DATA_PROCESSED!$C69,Backend!$Q$9:$T$52,3,FALSE),MASTER_DATA_NORMALIZED!GO69)</f>
        <v>0</v>
      </c>
      <c r="GP69" s="100">
        <f>IF(AND(MASTER_DATA_NORMALIZED!GP69=0,GP$22=$L$22),VLOOKUP(MASTER_DATA_PROCESSED!$C69,Backend!$Q$9:$T$52,3,FALSE),MASTER_DATA_NORMALIZED!GP69)</f>
        <v>0</v>
      </c>
      <c r="GQ69" s="100">
        <f>IF(AND(MASTER_DATA_NORMALIZED!GQ69=0,GQ$22=$L$22),VLOOKUP(MASTER_DATA_PROCESSED!$C69,Backend!$Q$9:$T$52,3,FALSE),MASTER_DATA_NORMALIZED!GQ69)</f>
        <v>0</v>
      </c>
      <c r="GR69" s="100" t="e">
        <f>IF(AND(MASTER_DATA_NORMALIZED!GR69=0,GR$22=$L$22),VLOOKUP(MASTER_DATA_PROCESSED!$C69,Backend!$Q$9:$T$52,3,FALSE),MASTER_DATA_NORMALIZED!GR69)</f>
        <v>#N/A</v>
      </c>
      <c r="GS69" s="100">
        <f>IF(AND(MASTER_DATA_NORMALIZED!GS69=0,GS$22=$L$22),VLOOKUP(MASTER_DATA_PROCESSED!$C69,Backend!$Q$9:$T$52,3,FALSE),MASTER_DATA_NORMALIZED!GS69)</f>
        <v>0</v>
      </c>
      <c r="GT69" s="100">
        <f>IF(AND(MASTER_DATA_NORMALIZED!GT69=0,GT$22=$L$22),VLOOKUP(MASTER_DATA_PROCESSED!$C69,Backend!$Q$9:$T$52,3,FALSE),MASTER_DATA_NORMALIZED!GT69)</f>
        <v>0</v>
      </c>
      <c r="GU69" s="100">
        <f>IF(AND(MASTER_DATA_NORMALIZED!GU69=0,GU$22=$L$22),VLOOKUP(MASTER_DATA_PROCESSED!$C69,Backend!$Q$9:$T$52,3,FALSE),MASTER_DATA_NORMALIZED!GU69)</f>
        <v>0</v>
      </c>
      <c r="GV69" s="100" t="e">
        <f>IF(AND(MASTER_DATA_NORMALIZED!GV69=0,GV$22=$L$22),VLOOKUP(MASTER_DATA_PROCESSED!$C69,Backend!$Q$9:$T$52,3,FALSE),MASTER_DATA_NORMALIZED!GV69)</f>
        <v>#N/A</v>
      </c>
      <c r="GW69" s="100" t="e">
        <f>IF(AND(MASTER_DATA_NORMALIZED!GW69=0,GW$22=$L$22),VLOOKUP(MASTER_DATA_PROCESSED!$C69,Backend!$Q$9:$T$52,3,FALSE),MASTER_DATA_NORMALIZED!GW69)</f>
        <v>#REF!</v>
      </c>
      <c r="GX69" s="100" t="e">
        <f>IF(AND(MASTER_DATA_NORMALIZED!GX69=0,GX$22=$L$22),VLOOKUP(MASTER_DATA_PROCESSED!$C69,Backend!$Q$9:$T$52,3,FALSE),MASTER_DATA_NORMALIZED!GX69)</f>
        <v>#REF!</v>
      </c>
      <c r="GY69" s="100" t="e">
        <f>IF(AND(MASTER_DATA_NORMALIZED!GY69=0,GY$22=$L$22),VLOOKUP(MASTER_DATA_PROCESSED!$C69,Backend!$Q$9:$T$52,3,FALSE),MASTER_DATA_NORMALIZED!GY69)</f>
        <v>#REF!</v>
      </c>
    </row>
    <row r="70" spans="2:207" s="27" customFormat="1" ht="14.25" hidden="1" outlineLevel="2" x14ac:dyDescent="0.25">
      <c r="B70" s="26">
        <f t="shared" si="5"/>
        <v>20</v>
      </c>
      <c r="C70" s="56">
        <f t="shared" si="0"/>
        <v>217.3</v>
      </c>
      <c r="D70" s="82"/>
      <c r="E70" s="55"/>
      <c r="F70" s="55"/>
      <c r="G70" s="85">
        <v>217.3</v>
      </c>
      <c r="H70" s="41" t="s">
        <v>70</v>
      </c>
      <c r="I70" s="100">
        <f>IF(AND(MASTER_DATA_NORMALIZED!I70=0,I$22=$L$22),VLOOKUP(MASTER_DATA_PROCESSED!$C70,Backend!$Q$9:$T$52,3,FALSE),MASTER_DATA_NORMALIZED!I70)</f>
        <v>0</v>
      </c>
      <c r="J70" s="100">
        <f>IF(AND(MASTER_DATA_NORMALIZED!J70=0,J$22=$L$22),VLOOKUP(MASTER_DATA_PROCESSED!$C70,Backend!$Q$9:$T$52,3,FALSE),MASTER_DATA_NORMALIZED!J70)</f>
        <v>0</v>
      </c>
      <c r="K70" s="100">
        <f>IF(AND(MASTER_DATA_NORMALIZED!K70=0,K$22=$L$22),VLOOKUP(MASTER_DATA_PROCESSED!$C70,Backend!$Q$9:$T$52,3,FALSE),MASTER_DATA_NORMALIZED!K70)</f>
        <v>0</v>
      </c>
      <c r="L70" s="100" t="e">
        <f>IF(AND(MASTER_DATA_NORMALIZED!L70=0,L$22=$L$22),VLOOKUP(MASTER_DATA_PROCESSED!$C70,Backend!$Q$9:$T$52,3,FALSE),MASTER_DATA_NORMALIZED!L70)</f>
        <v>#N/A</v>
      </c>
      <c r="M70" s="100">
        <f>IF(AND(MASTER_DATA_NORMALIZED!M70=0,M$22=$L$22),VLOOKUP(MASTER_DATA_PROCESSED!$C70,Backend!$Q$9:$T$52,3,FALSE),MASTER_DATA_NORMALIZED!M70)</f>
        <v>0</v>
      </c>
      <c r="N70" s="100">
        <f>IF(AND(MASTER_DATA_NORMALIZED!N70=0,N$22=$L$22),VLOOKUP(MASTER_DATA_PROCESSED!$C70,Backend!$Q$9:$T$52,3,FALSE),MASTER_DATA_NORMALIZED!N70)</f>
        <v>0</v>
      </c>
      <c r="O70" s="100">
        <f>IF(AND(MASTER_DATA_NORMALIZED!O70=0,O$22=$L$22),VLOOKUP(MASTER_DATA_PROCESSED!$C70,Backend!$Q$9:$T$52,3,FALSE),MASTER_DATA_NORMALIZED!O70)</f>
        <v>0</v>
      </c>
      <c r="P70" s="100" t="e">
        <f>IF(AND(MASTER_DATA_NORMALIZED!P70=0,P$22=$L$22),VLOOKUP(MASTER_DATA_PROCESSED!$C70,Backend!$Q$9:$T$52,3,FALSE),MASTER_DATA_NORMALIZED!P70)</f>
        <v>#N/A</v>
      </c>
      <c r="Q70" s="100">
        <f>IF(AND(MASTER_DATA_NORMALIZED!Q70=0,Q$22=$L$22),VLOOKUP(MASTER_DATA_PROCESSED!$C70,Backend!$Q$9:$T$52,3,FALSE),MASTER_DATA_NORMALIZED!Q70)</f>
        <v>0</v>
      </c>
      <c r="R70" s="100">
        <f>IF(AND(MASTER_DATA_NORMALIZED!R70=0,R$22=$L$22),VLOOKUP(MASTER_DATA_PROCESSED!$C70,Backend!$Q$9:$T$52,3,FALSE),MASTER_DATA_NORMALIZED!R70)</f>
        <v>0</v>
      </c>
      <c r="S70" s="100">
        <f>IF(AND(MASTER_DATA_NORMALIZED!S70=0,S$22=$L$22),VLOOKUP(MASTER_DATA_PROCESSED!$C70,Backend!$Q$9:$T$52,3,FALSE),MASTER_DATA_NORMALIZED!S70)</f>
        <v>0</v>
      </c>
      <c r="T70" s="100" t="e">
        <f>IF(AND(MASTER_DATA_NORMALIZED!T70=0,T$22=$L$22),VLOOKUP(MASTER_DATA_PROCESSED!$C70,Backend!$Q$9:$T$52,3,FALSE),MASTER_DATA_NORMALIZED!T70)</f>
        <v>#N/A</v>
      </c>
      <c r="U70" s="100">
        <f>IF(AND(MASTER_DATA_NORMALIZED!U70=0,U$22=$L$22),VLOOKUP(MASTER_DATA_PROCESSED!$C70,Backend!$Q$9:$T$52,3,FALSE),MASTER_DATA_NORMALIZED!U70)</f>
        <v>0</v>
      </c>
      <c r="V70" s="100">
        <f>IF(AND(MASTER_DATA_NORMALIZED!V70=0,V$22=$L$22),VLOOKUP(MASTER_DATA_PROCESSED!$C70,Backend!$Q$9:$T$52,3,FALSE),MASTER_DATA_NORMALIZED!V70)</f>
        <v>0</v>
      </c>
      <c r="W70" s="100">
        <f>IF(AND(MASTER_DATA_NORMALIZED!W70=0,W$22=$L$22),VLOOKUP(MASTER_DATA_PROCESSED!$C70,Backend!$Q$9:$T$52,3,FALSE),MASTER_DATA_NORMALIZED!W70)</f>
        <v>0</v>
      </c>
      <c r="X70" s="100" t="e">
        <f>IF(AND(MASTER_DATA_NORMALIZED!X70=0,X$22=$L$22),VLOOKUP(MASTER_DATA_PROCESSED!$C70,Backend!$Q$9:$T$52,3,FALSE),MASTER_DATA_NORMALIZED!X70)</f>
        <v>#N/A</v>
      </c>
      <c r="Y70" s="100">
        <f>IF(AND(MASTER_DATA_NORMALIZED!Y70=0,Y$22=$L$22),VLOOKUP(MASTER_DATA_PROCESSED!$C70,Backend!$Q$9:$T$52,3,FALSE),MASTER_DATA_NORMALIZED!Y70)</f>
        <v>0</v>
      </c>
      <c r="Z70" s="100">
        <f>IF(AND(MASTER_DATA_NORMALIZED!Z70=0,Z$22=$L$22),VLOOKUP(MASTER_DATA_PROCESSED!$C70,Backend!$Q$9:$T$52,3,FALSE),MASTER_DATA_NORMALIZED!Z70)</f>
        <v>0</v>
      </c>
      <c r="AA70" s="100">
        <f>IF(AND(MASTER_DATA_NORMALIZED!AA70=0,AA$22=$L$22),VLOOKUP(MASTER_DATA_PROCESSED!$C70,Backend!$Q$9:$T$52,3,FALSE),MASTER_DATA_NORMALIZED!AA70)</f>
        <v>0</v>
      </c>
      <c r="AB70" s="100" t="e">
        <f>IF(AND(MASTER_DATA_NORMALIZED!AB70=0,AB$22=$L$22),VLOOKUP(MASTER_DATA_PROCESSED!$C70,Backend!$Q$9:$T$52,3,FALSE),MASTER_DATA_NORMALIZED!AB70)</f>
        <v>#N/A</v>
      </c>
      <c r="AC70" s="100">
        <f>IF(AND(MASTER_DATA_NORMALIZED!AC70=0,AC$22=$L$22),VLOOKUP(MASTER_DATA_PROCESSED!$C70,Backend!$Q$9:$T$52,3,FALSE),MASTER_DATA_NORMALIZED!AC70)</f>
        <v>0</v>
      </c>
      <c r="AD70" s="100">
        <f>IF(AND(MASTER_DATA_NORMALIZED!AD70=0,AD$22=$L$22),VLOOKUP(MASTER_DATA_PROCESSED!$C70,Backend!$Q$9:$T$52,3,FALSE),MASTER_DATA_NORMALIZED!AD70)</f>
        <v>0</v>
      </c>
      <c r="AE70" s="100">
        <f>IF(AND(MASTER_DATA_NORMALIZED!AE70=0,AE$22=$L$22),VLOOKUP(MASTER_DATA_PROCESSED!$C70,Backend!$Q$9:$T$52,3,FALSE),MASTER_DATA_NORMALIZED!AE70)</f>
        <v>0</v>
      </c>
      <c r="AF70" s="100" t="e">
        <f>IF(AND(MASTER_DATA_NORMALIZED!AF70=0,AF$22=$L$22),VLOOKUP(MASTER_DATA_PROCESSED!$C70,Backend!$Q$9:$T$52,3,FALSE),MASTER_DATA_NORMALIZED!AF70)</f>
        <v>#N/A</v>
      </c>
      <c r="AG70" s="100">
        <f>IF(AND(MASTER_DATA_NORMALIZED!AG70=0,AG$22=$L$22),VLOOKUP(MASTER_DATA_PROCESSED!$C70,Backend!$Q$9:$T$52,3,FALSE),MASTER_DATA_NORMALIZED!AG70)</f>
        <v>0</v>
      </c>
      <c r="AH70" s="100">
        <f>IF(AND(MASTER_DATA_NORMALIZED!AH70=0,AH$22=$L$22),VLOOKUP(MASTER_DATA_PROCESSED!$C70,Backend!$Q$9:$T$52,3,FALSE),MASTER_DATA_NORMALIZED!AH70)</f>
        <v>0</v>
      </c>
      <c r="AI70" s="100">
        <f>IF(AND(MASTER_DATA_NORMALIZED!AI70=0,AI$22=$L$22),VLOOKUP(MASTER_DATA_PROCESSED!$C70,Backend!$Q$9:$T$52,3,FALSE),MASTER_DATA_NORMALIZED!AI70)</f>
        <v>0</v>
      </c>
      <c r="AJ70" s="100" t="e">
        <f>IF(AND(MASTER_DATA_NORMALIZED!AJ70=0,AJ$22=$L$22),VLOOKUP(MASTER_DATA_PROCESSED!$C70,Backend!$Q$9:$T$52,3,FALSE),MASTER_DATA_NORMALIZED!AJ70)</f>
        <v>#N/A</v>
      </c>
      <c r="AK70" s="100">
        <f>IF(AND(MASTER_DATA_NORMALIZED!AK70=0,AK$22=$L$22),VLOOKUP(MASTER_DATA_PROCESSED!$C70,Backend!$Q$9:$T$52,3,FALSE),MASTER_DATA_NORMALIZED!AK70)</f>
        <v>0</v>
      </c>
      <c r="AL70" s="100">
        <f>IF(AND(MASTER_DATA_NORMALIZED!AL70=0,AL$22=$L$22),VLOOKUP(MASTER_DATA_PROCESSED!$C70,Backend!$Q$9:$T$52,3,FALSE),MASTER_DATA_NORMALIZED!AL70)</f>
        <v>0</v>
      </c>
      <c r="AM70" s="100">
        <f>IF(AND(MASTER_DATA_NORMALIZED!AM70=0,AM$22=$L$22),VLOOKUP(MASTER_DATA_PROCESSED!$C70,Backend!$Q$9:$T$52,3,FALSE),MASTER_DATA_NORMALIZED!AM70)</f>
        <v>0</v>
      </c>
      <c r="AN70" s="100" t="e">
        <f>IF(AND(MASTER_DATA_NORMALIZED!AN70=0,AN$22=$L$22),VLOOKUP(MASTER_DATA_PROCESSED!$C70,Backend!$Q$9:$T$52,3,FALSE),MASTER_DATA_NORMALIZED!AN70)</f>
        <v>#N/A</v>
      </c>
      <c r="AO70" s="100">
        <f>IF(AND(MASTER_DATA_NORMALIZED!AO70=0,AO$22=$L$22),VLOOKUP(MASTER_DATA_PROCESSED!$C70,Backend!$Q$9:$T$52,3,FALSE),MASTER_DATA_NORMALIZED!AO70)</f>
        <v>0</v>
      </c>
      <c r="AP70" s="100">
        <f>IF(AND(MASTER_DATA_NORMALIZED!AP70=0,AP$22=$L$22),VLOOKUP(MASTER_DATA_PROCESSED!$C70,Backend!$Q$9:$T$52,3,FALSE),MASTER_DATA_NORMALIZED!AP70)</f>
        <v>0</v>
      </c>
      <c r="AQ70" s="100">
        <f>IF(AND(MASTER_DATA_NORMALIZED!AQ70=0,AQ$22=$L$22),VLOOKUP(MASTER_DATA_PROCESSED!$C70,Backend!$Q$9:$T$52,3,FALSE),MASTER_DATA_NORMALIZED!AQ70)</f>
        <v>0</v>
      </c>
      <c r="AR70" s="100" t="e">
        <f>IF(AND(MASTER_DATA_NORMALIZED!AR70=0,AR$22=$L$22),VLOOKUP(MASTER_DATA_PROCESSED!$C70,Backend!$Q$9:$T$52,3,FALSE),MASTER_DATA_NORMALIZED!AR70)</f>
        <v>#N/A</v>
      </c>
      <c r="AS70" s="100">
        <f>IF(AND(MASTER_DATA_NORMALIZED!AS70=0,AS$22=$L$22),VLOOKUP(MASTER_DATA_PROCESSED!$C70,Backend!$Q$9:$T$52,3,FALSE),MASTER_DATA_NORMALIZED!AS70)</f>
        <v>0</v>
      </c>
      <c r="AT70" s="100">
        <f>IF(AND(MASTER_DATA_NORMALIZED!AT70=0,AT$22=$L$22),VLOOKUP(MASTER_DATA_PROCESSED!$C70,Backend!$Q$9:$T$52,3,FALSE),MASTER_DATA_NORMALIZED!AT70)</f>
        <v>0</v>
      </c>
      <c r="AU70" s="100">
        <f>IF(AND(MASTER_DATA_NORMALIZED!AU70=0,AU$22=$L$22),VLOOKUP(MASTER_DATA_PROCESSED!$C70,Backend!$Q$9:$T$52,3,FALSE),MASTER_DATA_NORMALIZED!AU70)</f>
        <v>0</v>
      </c>
      <c r="AV70" s="100" t="e">
        <f>IF(AND(MASTER_DATA_NORMALIZED!AV70=0,AV$22=$L$22),VLOOKUP(MASTER_DATA_PROCESSED!$C70,Backend!$Q$9:$T$52,3,FALSE),MASTER_DATA_NORMALIZED!AV70)</f>
        <v>#N/A</v>
      </c>
      <c r="AW70" s="100">
        <f>IF(AND(MASTER_DATA_NORMALIZED!AW70=0,AW$22=$L$22),VLOOKUP(MASTER_DATA_PROCESSED!$C70,Backend!$Q$9:$T$52,3,FALSE),MASTER_DATA_NORMALIZED!AW70)</f>
        <v>0</v>
      </c>
      <c r="AX70" s="100">
        <f>IF(AND(MASTER_DATA_NORMALIZED!AX70=0,AX$22=$L$22),VLOOKUP(MASTER_DATA_PROCESSED!$C70,Backend!$Q$9:$T$52,3,FALSE),MASTER_DATA_NORMALIZED!AX70)</f>
        <v>0</v>
      </c>
      <c r="AY70" s="100">
        <f>IF(AND(MASTER_DATA_NORMALIZED!AY70=0,AY$22=$L$22),VLOOKUP(MASTER_DATA_PROCESSED!$C70,Backend!$Q$9:$T$52,3,FALSE),MASTER_DATA_NORMALIZED!AY70)</f>
        <v>0</v>
      </c>
      <c r="AZ70" s="100" t="e">
        <f>IF(AND(MASTER_DATA_NORMALIZED!AZ70=0,AZ$22=$L$22),VLOOKUP(MASTER_DATA_PROCESSED!$C70,Backend!$Q$9:$T$52,3,FALSE),MASTER_DATA_NORMALIZED!AZ70)</f>
        <v>#N/A</v>
      </c>
      <c r="BA70" s="100">
        <f>IF(AND(MASTER_DATA_NORMALIZED!BA70=0,BA$22=$L$22),VLOOKUP(MASTER_DATA_PROCESSED!$C70,Backend!$Q$9:$T$52,3,FALSE),MASTER_DATA_NORMALIZED!BA70)</f>
        <v>0</v>
      </c>
      <c r="BB70" s="100">
        <f>IF(AND(MASTER_DATA_NORMALIZED!BB70=0,BB$22=$L$22),VLOOKUP(MASTER_DATA_PROCESSED!$C70,Backend!$Q$9:$T$52,3,FALSE),MASTER_DATA_NORMALIZED!BB70)</f>
        <v>0</v>
      </c>
      <c r="BC70" s="100">
        <f>IF(AND(MASTER_DATA_NORMALIZED!BC70=0,BC$22=$L$22),VLOOKUP(MASTER_DATA_PROCESSED!$C70,Backend!$Q$9:$T$52,3,FALSE),MASTER_DATA_NORMALIZED!BC70)</f>
        <v>0</v>
      </c>
      <c r="BD70" s="100" t="e">
        <f>IF(AND(MASTER_DATA_NORMALIZED!BD70=0,BD$22=$L$22),VLOOKUP(MASTER_DATA_PROCESSED!$C70,Backend!$Q$9:$T$52,3,FALSE),MASTER_DATA_NORMALIZED!BD70)</f>
        <v>#N/A</v>
      </c>
      <c r="BE70" s="100">
        <f>IF(AND(MASTER_DATA_NORMALIZED!BE70=0,BE$22=$L$22),VLOOKUP(MASTER_DATA_PROCESSED!$C70,Backend!$Q$9:$T$52,3,FALSE),MASTER_DATA_NORMALIZED!BE70)</f>
        <v>0</v>
      </c>
      <c r="BF70" s="100">
        <f>IF(AND(MASTER_DATA_NORMALIZED!BF70=0,BF$22=$L$22),VLOOKUP(MASTER_DATA_PROCESSED!$C70,Backend!$Q$9:$T$52,3,FALSE),MASTER_DATA_NORMALIZED!BF70)</f>
        <v>0</v>
      </c>
      <c r="BG70" s="100">
        <f>IF(AND(MASTER_DATA_NORMALIZED!BG70=0,BG$22=$L$22),VLOOKUP(MASTER_DATA_PROCESSED!$C70,Backend!$Q$9:$T$52,3,FALSE),MASTER_DATA_NORMALIZED!BG70)</f>
        <v>0</v>
      </c>
      <c r="BH70" s="100" t="e">
        <f>IF(AND(MASTER_DATA_NORMALIZED!BH70=0,BH$22=$L$22),VLOOKUP(MASTER_DATA_PROCESSED!$C70,Backend!$Q$9:$T$52,3,FALSE),MASTER_DATA_NORMALIZED!BH70)</f>
        <v>#N/A</v>
      </c>
      <c r="BI70" s="100">
        <f>IF(AND(MASTER_DATA_NORMALIZED!BI70=0,BI$22=$L$22),VLOOKUP(MASTER_DATA_PROCESSED!$C70,Backend!$Q$9:$T$52,3,FALSE),MASTER_DATA_NORMALIZED!BI70)</f>
        <v>0</v>
      </c>
      <c r="BJ70" s="100">
        <f>IF(AND(MASTER_DATA_NORMALIZED!BJ70=0,BJ$22=$L$22),VLOOKUP(MASTER_DATA_PROCESSED!$C70,Backend!$Q$9:$T$52,3,FALSE),MASTER_DATA_NORMALIZED!BJ70)</f>
        <v>0</v>
      </c>
      <c r="BK70" s="100">
        <f>IF(AND(MASTER_DATA_NORMALIZED!BK70=0,BK$22=$L$22),VLOOKUP(MASTER_DATA_PROCESSED!$C70,Backend!$Q$9:$T$52,3,FALSE),MASTER_DATA_NORMALIZED!BK70)</f>
        <v>0</v>
      </c>
      <c r="BL70" s="100" t="e">
        <f>IF(AND(MASTER_DATA_NORMALIZED!BL70=0,BL$22=$L$22),VLOOKUP(MASTER_DATA_PROCESSED!$C70,Backend!$Q$9:$T$52,3,FALSE),MASTER_DATA_NORMALIZED!BL70)</f>
        <v>#N/A</v>
      </c>
      <c r="BM70" s="100">
        <f>IF(AND(MASTER_DATA_NORMALIZED!BM70=0,BM$22=$L$22),VLOOKUP(MASTER_DATA_PROCESSED!$C70,Backend!$Q$9:$T$52,3,FALSE),MASTER_DATA_NORMALIZED!BM70)</f>
        <v>0</v>
      </c>
      <c r="BN70" s="100">
        <f>IF(AND(MASTER_DATA_NORMALIZED!BN70=0,BN$22=$L$22),VLOOKUP(MASTER_DATA_PROCESSED!$C70,Backend!$Q$9:$T$52,3,FALSE),MASTER_DATA_NORMALIZED!BN70)</f>
        <v>0</v>
      </c>
      <c r="BO70" s="100">
        <f>IF(AND(MASTER_DATA_NORMALIZED!BO70=0,BO$22=$L$22),VLOOKUP(MASTER_DATA_PROCESSED!$C70,Backend!$Q$9:$T$52,3,FALSE),MASTER_DATA_NORMALIZED!BO70)</f>
        <v>0</v>
      </c>
      <c r="BP70" s="100" t="e">
        <f>IF(AND(MASTER_DATA_NORMALIZED!BP70=0,BP$22=$L$22),VLOOKUP(MASTER_DATA_PROCESSED!$C70,Backend!$Q$9:$T$52,3,FALSE),MASTER_DATA_NORMALIZED!BP70)</f>
        <v>#N/A</v>
      </c>
      <c r="BQ70" s="100">
        <f>IF(AND(MASTER_DATA_NORMALIZED!BQ70=0,BQ$22=$L$22),VLOOKUP(MASTER_DATA_PROCESSED!$C70,Backend!$Q$9:$T$52,3,FALSE),MASTER_DATA_NORMALIZED!BQ70)</f>
        <v>0</v>
      </c>
      <c r="BR70" s="100">
        <f>IF(AND(MASTER_DATA_NORMALIZED!BR70=0,BR$22=$L$22),VLOOKUP(MASTER_DATA_PROCESSED!$C70,Backend!$Q$9:$T$52,3,FALSE),MASTER_DATA_NORMALIZED!BR70)</f>
        <v>0</v>
      </c>
      <c r="BS70" s="100">
        <f>IF(AND(MASTER_DATA_NORMALIZED!BS70=0,BS$22=$L$22),VLOOKUP(MASTER_DATA_PROCESSED!$C70,Backend!$Q$9:$T$52,3,FALSE),MASTER_DATA_NORMALIZED!BS70)</f>
        <v>0</v>
      </c>
      <c r="BT70" s="100" t="e">
        <f>IF(AND(MASTER_DATA_NORMALIZED!BT70=0,BT$22=$L$22),VLOOKUP(MASTER_DATA_PROCESSED!$C70,Backend!$Q$9:$T$52,3,FALSE),MASTER_DATA_NORMALIZED!BT70)</f>
        <v>#N/A</v>
      </c>
      <c r="BU70" s="100">
        <f>IF(AND(MASTER_DATA_NORMALIZED!BU70=0,BU$22=$L$22),VLOOKUP(MASTER_DATA_PROCESSED!$C70,Backend!$Q$9:$T$52,3,FALSE),MASTER_DATA_NORMALIZED!BU70)</f>
        <v>0</v>
      </c>
      <c r="BV70" s="100">
        <f>IF(AND(MASTER_DATA_NORMALIZED!BV70=0,BV$22=$L$22),VLOOKUP(MASTER_DATA_PROCESSED!$C70,Backend!$Q$9:$T$52,3,FALSE),MASTER_DATA_NORMALIZED!BV70)</f>
        <v>0</v>
      </c>
      <c r="BW70" s="100">
        <f>IF(AND(MASTER_DATA_NORMALIZED!BW70=0,BW$22=$L$22),VLOOKUP(MASTER_DATA_PROCESSED!$C70,Backend!$Q$9:$T$52,3,FALSE),MASTER_DATA_NORMALIZED!BW70)</f>
        <v>0</v>
      </c>
      <c r="BX70" s="100" t="e">
        <f>IF(AND(MASTER_DATA_NORMALIZED!BX70=0,BX$22=$L$22),VLOOKUP(MASTER_DATA_PROCESSED!$C70,Backend!$Q$9:$T$52,3,FALSE),MASTER_DATA_NORMALIZED!BX70)</f>
        <v>#N/A</v>
      </c>
      <c r="BY70" s="100">
        <f>IF(AND(MASTER_DATA_NORMALIZED!BY70=0,BY$22=$L$22),VLOOKUP(MASTER_DATA_PROCESSED!$C70,Backend!$Q$9:$T$52,3,FALSE),MASTER_DATA_NORMALIZED!BY70)</f>
        <v>0</v>
      </c>
      <c r="BZ70" s="100">
        <f>IF(AND(MASTER_DATA_NORMALIZED!BZ70=0,BZ$22=$L$22),VLOOKUP(MASTER_DATA_PROCESSED!$C70,Backend!$Q$9:$T$52,3,FALSE),MASTER_DATA_NORMALIZED!BZ70)</f>
        <v>0</v>
      </c>
      <c r="CA70" s="100">
        <f>IF(AND(MASTER_DATA_NORMALIZED!CA70=0,CA$22=$L$22),VLOOKUP(MASTER_DATA_PROCESSED!$C70,Backend!$Q$9:$T$52,3,FALSE),MASTER_DATA_NORMALIZED!CA70)</f>
        <v>0</v>
      </c>
      <c r="CB70" s="100" t="e">
        <f>IF(AND(MASTER_DATA_NORMALIZED!CB70=0,CB$22=$L$22),VLOOKUP(MASTER_DATA_PROCESSED!$C70,Backend!$Q$9:$T$52,3,FALSE),MASTER_DATA_NORMALIZED!CB70)</f>
        <v>#N/A</v>
      </c>
      <c r="CC70" s="100">
        <f>IF(AND(MASTER_DATA_NORMALIZED!CC70=0,CC$22=$L$22),VLOOKUP(MASTER_DATA_PROCESSED!$C70,Backend!$Q$9:$T$52,3,FALSE),MASTER_DATA_NORMALIZED!CC70)</f>
        <v>0</v>
      </c>
      <c r="CD70" s="100">
        <f>IF(AND(MASTER_DATA_NORMALIZED!CD70=0,CD$22=$L$22),VLOOKUP(MASTER_DATA_PROCESSED!$C70,Backend!$Q$9:$T$52,3,FALSE),MASTER_DATA_NORMALIZED!CD70)</f>
        <v>0</v>
      </c>
      <c r="CE70" s="100">
        <f>IF(AND(MASTER_DATA_NORMALIZED!CE70=0,CE$22=$L$22),VLOOKUP(MASTER_DATA_PROCESSED!$C70,Backend!$Q$9:$T$52,3,FALSE),MASTER_DATA_NORMALIZED!CE70)</f>
        <v>0</v>
      </c>
      <c r="CF70" s="100" t="e">
        <f>IF(AND(MASTER_DATA_NORMALIZED!CF70=0,CF$22=$L$22),VLOOKUP(MASTER_DATA_PROCESSED!$C70,Backend!$Q$9:$T$52,3,FALSE),MASTER_DATA_NORMALIZED!CF70)</f>
        <v>#N/A</v>
      </c>
      <c r="CG70" s="100">
        <f>IF(AND(MASTER_DATA_NORMALIZED!CG70=0,CG$22=$L$22),VLOOKUP(MASTER_DATA_PROCESSED!$C70,Backend!$Q$9:$T$52,3,FALSE),MASTER_DATA_NORMALIZED!CG70)</f>
        <v>0</v>
      </c>
      <c r="CH70" s="100">
        <f>IF(AND(MASTER_DATA_NORMALIZED!CH70=0,CH$22=$L$22),VLOOKUP(MASTER_DATA_PROCESSED!$C70,Backend!$Q$9:$T$52,3,FALSE),MASTER_DATA_NORMALIZED!CH70)</f>
        <v>0</v>
      </c>
      <c r="CI70" s="100">
        <f>IF(AND(MASTER_DATA_NORMALIZED!CI70=0,CI$22=$L$22),VLOOKUP(MASTER_DATA_PROCESSED!$C70,Backend!$Q$9:$T$52,3,FALSE),MASTER_DATA_NORMALIZED!CI70)</f>
        <v>0</v>
      </c>
      <c r="CJ70" s="100" t="e">
        <f>IF(AND(MASTER_DATA_NORMALIZED!CJ70=0,CJ$22=$L$22),VLOOKUP(MASTER_DATA_PROCESSED!$C70,Backend!$Q$9:$T$52,3,FALSE),MASTER_DATA_NORMALIZED!CJ70)</f>
        <v>#N/A</v>
      </c>
      <c r="CK70" s="100">
        <f>IF(AND(MASTER_DATA_NORMALIZED!CK70=0,CK$22=$L$22),VLOOKUP(MASTER_DATA_PROCESSED!$C70,Backend!$Q$9:$T$52,3,FALSE),MASTER_DATA_NORMALIZED!CK70)</f>
        <v>0</v>
      </c>
      <c r="CL70" s="100">
        <f>IF(AND(MASTER_DATA_NORMALIZED!CL70=0,CL$22=$L$22),VLOOKUP(MASTER_DATA_PROCESSED!$C70,Backend!$Q$9:$T$52,3,FALSE),MASTER_DATA_NORMALIZED!CL70)</f>
        <v>0</v>
      </c>
      <c r="CM70" s="100">
        <f>IF(AND(MASTER_DATA_NORMALIZED!CM70=0,CM$22=$L$22),VLOOKUP(MASTER_DATA_PROCESSED!$C70,Backend!$Q$9:$T$52,3,FALSE),MASTER_DATA_NORMALIZED!CM70)</f>
        <v>0</v>
      </c>
      <c r="CN70" s="100" t="e">
        <f>IF(AND(MASTER_DATA_NORMALIZED!CN70=0,CN$22=$L$22),VLOOKUP(MASTER_DATA_PROCESSED!$C70,Backend!$Q$9:$T$52,3,FALSE),MASTER_DATA_NORMALIZED!CN70)</f>
        <v>#N/A</v>
      </c>
      <c r="CO70" s="100">
        <f>IF(AND(MASTER_DATA_NORMALIZED!CO70=0,CO$22=$L$22),VLOOKUP(MASTER_DATA_PROCESSED!$C70,Backend!$Q$9:$T$52,3,FALSE),MASTER_DATA_NORMALIZED!CO70)</f>
        <v>0</v>
      </c>
      <c r="CP70" s="100">
        <f>IF(AND(MASTER_DATA_NORMALIZED!CP70=0,CP$22=$L$22),VLOOKUP(MASTER_DATA_PROCESSED!$C70,Backend!$Q$9:$T$52,3,FALSE),MASTER_DATA_NORMALIZED!CP70)</f>
        <v>0</v>
      </c>
      <c r="CQ70" s="100">
        <f>IF(AND(MASTER_DATA_NORMALIZED!CQ70=0,CQ$22=$L$22),VLOOKUP(MASTER_DATA_PROCESSED!$C70,Backend!$Q$9:$T$52,3,FALSE),MASTER_DATA_NORMALIZED!CQ70)</f>
        <v>0</v>
      </c>
      <c r="CR70" s="100" t="e">
        <f>IF(AND(MASTER_DATA_NORMALIZED!CR70=0,CR$22=$L$22),VLOOKUP(MASTER_DATA_PROCESSED!$C70,Backend!$Q$9:$T$52,3,FALSE),MASTER_DATA_NORMALIZED!CR70)</f>
        <v>#N/A</v>
      </c>
      <c r="CS70" s="100">
        <f>IF(AND(MASTER_DATA_NORMALIZED!CS70=0,CS$22=$L$22),VLOOKUP(MASTER_DATA_PROCESSED!$C70,Backend!$Q$9:$T$52,3,FALSE),MASTER_DATA_NORMALIZED!CS70)</f>
        <v>0</v>
      </c>
      <c r="CT70" s="100">
        <f>IF(AND(MASTER_DATA_NORMALIZED!CT70=0,CT$22=$L$22),VLOOKUP(MASTER_DATA_PROCESSED!$C70,Backend!$Q$9:$T$52,3,FALSE),MASTER_DATA_NORMALIZED!CT70)</f>
        <v>0</v>
      </c>
      <c r="CU70" s="100">
        <f>IF(AND(MASTER_DATA_NORMALIZED!CU70=0,CU$22=$L$22),VLOOKUP(MASTER_DATA_PROCESSED!$C70,Backend!$Q$9:$T$52,3,FALSE),MASTER_DATA_NORMALIZED!CU70)</f>
        <v>0</v>
      </c>
      <c r="CV70" s="100" t="e">
        <f>IF(AND(MASTER_DATA_NORMALIZED!CV70=0,CV$22=$L$22),VLOOKUP(MASTER_DATA_PROCESSED!$C70,Backend!$Q$9:$T$52,3,FALSE),MASTER_DATA_NORMALIZED!CV70)</f>
        <v>#N/A</v>
      </c>
      <c r="CW70" s="100">
        <f>IF(AND(MASTER_DATA_NORMALIZED!CW70=0,CW$22=$L$22),VLOOKUP(MASTER_DATA_PROCESSED!$C70,Backend!$Q$9:$T$52,3,FALSE),MASTER_DATA_NORMALIZED!CW70)</f>
        <v>0</v>
      </c>
      <c r="CX70" s="100">
        <f>IF(AND(MASTER_DATA_NORMALIZED!CX70=0,CX$22=$L$22),VLOOKUP(MASTER_DATA_PROCESSED!$C70,Backend!$Q$9:$T$52,3,FALSE),MASTER_DATA_NORMALIZED!CX70)</f>
        <v>0</v>
      </c>
      <c r="CY70" s="100">
        <f>IF(AND(MASTER_DATA_NORMALIZED!CY70=0,CY$22=$L$22),VLOOKUP(MASTER_DATA_PROCESSED!$C70,Backend!$Q$9:$T$52,3,FALSE),MASTER_DATA_NORMALIZED!CY70)</f>
        <v>0</v>
      </c>
      <c r="CZ70" s="100" t="e">
        <f>IF(AND(MASTER_DATA_NORMALIZED!CZ70=0,CZ$22=$L$22),VLOOKUP(MASTER_DATA_PROCESSED!$C70,Backend!$Q$9:$T$52,3,FALSE),MASTER_DATA_NORMALIZED!CZ70)</f>
        <v>#N/A</v>
      </c>
      <c r="DA70" s="100" t="e">
        <f>IF(AND(MASTER_DATA_NORMALIZED!DA70=0,DA$22=$L$22),VLOOKUP(MASTER_DATA_PROCESSED!$C70,Backend!$Q$9:$T$52,3,FALSE),MASTER_DATA_NORMALIZED!DA70)</f>
        <v>#DIV/0!</v>
      </c>
      <c r="DB70" s="100" t="e">
        <f>IF(AND(MASTER_DATA_NORMALIZED!DB70=0,DB$22=$L$22),VLOOKUP(MASTER_DATA_PROCESSED!$C70,Backend!$Q$9:$T$52,3,FALSE),MASTER_DATA_NORMALIZED!DB70)</f>
        <v>#DIV/0!</v>
      </c>
      <c r="DC70" s="100" t="e">
        <f>IF(AND(MASTER_DATA_NORMALIZED!DC70=0,DC$22=$L$22),VLOOKUP(MASTER_DATA_PROCESSED!$C70,Backend!$Q$9:$T$52,3,FALSE),MASTER_DATA_NORMALIZED!DC70)</f>
        <v>#DIV/0!</v>
      </c>
      <c r="DD70" s="100" t="e">
        <f>IF(AND(MASTER_DATA_NORMALIZED!DD70=0,DD$22=$L$22),VLOOKUP(MASTER_DATA_PROCESSED!$C70,Backend!$Q$9:$T$52,3,FALSE),MASTER_DATA_NORMALIZED!DD70)</f>
        <v>#N/A</v>
      </c>
      <c r="DE70" s="100">
        <f>IF(AND(MASTER_DATA_NORMALIZED!DE70=0,DE$22=$L$22),VLOOKUP(MASTER_DATA_PROCESSED!$C70,Backend!$Q$9:$T$52,3,FALSE),MASTER_DATA_NORMALIZED!DE70)</f>
        <v>0</v>
      </c>
      <c r="DF70" s="100">
        <f>IF(AND(MASTER_DATA_NORMALIZED!DF70=0,DF$22=$L$22),VLOOKUP(MASTER_DATA_PROCESSED!$C70,Backend!$Q$9:$T$52,3,FALSE),MASTER_DATA_NORMALIZED!DF70)</f>
        <v>0</v>
      </c>
      <c r="DG70" s="100">
        <f>IF(AND(MASTER_DATA_NORMALIZED!DG70=0,DG$22=$L$22),VLOOKUP(MASTER_DATA_PROCESSED!$C70,Backend!$Q$9:$T$52,3,FALSE),MASTER_DATA_NORMALIZED!DG70)</f>
        <v>0</v>
      </c>
      <c r="DH70" s="100" t="e">
        <f>IF(AND(MASTER_DATA_NORMALIZED!DH70=0,DH$22=$L$22),VLOOKUP(MASTER_DATA_PROCESSED!$C70,Backend!$Q$9:$T$52,3,FALSE),MASTER_DATA_NORMALIZED!DH70)</f>
        <v>#N/A</v>
      </c>
      <c r="DI70" s="100">
        <f>IF(AND(MASTER_DATA_NORMALIZED!DI70=0,DI$22=$L$22),VLOOKUP(MASTER_DATA_PROCESSED!$C70,Backend!$Q$9:$T$52,3,FALSE),MASTER_DATA_NORMALIZED!DI70)</f>
        <v>0</v>
      </c>
      <c r="DJ70" s="100">
        <f>IF(AND(MASTER_DATA_NORMALIZED!DJ70=0,DJ$22=$L$22),VLOOKUP(MASTER_DATA_PROCESSED!$C70,Backend!$Q$9:$T$52,3,FALSE),MASTER_DATA_NORMALIZED!DJ70)</f>
        <v>0</v>
      </c>
      <c r="DK70" s="100">
        <f>IF(AND(MASTER_DATA_NORMALIZED!DK70=0,DK$22=$L$22),VLOOKUP(MASTER_DATA_PROCESSED!$C70,Backend!$Q$9:$T$52,3,FALSE),MASTER_DATA_NORMALIZED!DK70)</f>
        <v>0</v>
      </c>
      <c r="DL70" s="100" t="e">
        <f>IF(AND(MASTER_DATA_NORMALIZED!DL70=0,DL$22=$L$22),VLOOKUP(MASTER_DATA_PROCESSED!$C70,Backend!$Q$9:$T$52,3,FALSE),MASTER_DATA_NORMALIZED!DL70)</f>
        <v>#N/A</v>
      </c>
      <c r="DM70" s="100">
        <f>IF(AND(MASTER_DATA_NORMALIZED!DM70=0,DM$22=$L$22),VLOOKUP(MASTER_DATA_PROCESSED!$C70,Backend!$Q$9:$T$52,3,FALSE),MASTER_DATA_NORMALIZED!DM70)</f>
        <v>0</v>
      </c>
      <c r="DN70" s="100">
        <f>IF(AND(MASTER_DATA_NORMALIZED!DN70=0,DN$22=$L$22),VLOOKUP(MASTER_DATA_PROCESSED!$C70,Backend!$Q$9:$T$52,3,FALSE),MASTER_DATA_NORMALIZED!DN70)</f>
        <v>0</v>
      </c>
      <c r="DO70" s="100">
        <f>IF(AND(MASTER_DATA_NORMALIZED!DO70=0,DO$22=$L$22),VLOOKUP(MASTER_DATA_PROCESSED!$C70,Backend!$Q$9:$T$52,3,FALSE),MASTER_DATA_NORMALIZED!DO70)</f>
        <v>0</v>
      </c>
      <c r="DP70" s="100" t="e">
        <f>IF(AND(MASTER_DATA_NORMALIZED!DP70=0,DP$22=$L$22),VLOOKUP(MASTER_DATA_PROCESSED!$C70,Backend!$Q$9:$T$52,3,FALSE),MASTER_DATA_NORMALIZED!DP70)</f>
        <v>#N/A</v>
      </c>
      <c r="DQ70" s="100">
        <f>IF(AND(MASTER_DATA_NORMALIZED!DQ70=0,DQ$22=$L$22),VLOOKUP(MASTER_DATA_PROCESSED!$C70,Backend!$Q$9:$T$52,3,FALSE),MASTER_DATA_NORMALIZED!DQ70)</f>
        <v>0</v>
      </c>
      <c r="DR70" s="100">
        <f>IF(AND(MASTER_DATA_NORMALIZED!DR70=0,DR$22=$L$22),VLOOKUP(MASTER_DATA_PROCESSED!$C70,Backend!$Q$9:$T$52,3,FALSE),MASTER_DATA_NORMALIZED!DR70)</f>
        <v>0</v>
      </c>
      <c r="DS70" s="100">
        <f>IF(AND(MASTER_DATA_NORMALIZED!DS70=0,DS$22=$L$22),VLOOKUP(MASTER_DATA_PROCESSED!$C70,Backend!$Q$9:$T$52,3,FALSE),MASTER_DATA_NORMALIZED!DS70)</f>
        <v>0</v>
      </c>
      <c r="DT70" s="100" t="e">
        <f>IF(AND(MASTER_DATA_NORMALIZED!DT70=0,DT$22=$L$22),VLOOKUP(MASTER_DATA_PROCESSED!$C70,Backend!$Q$9:$T$52,3,FALSE),MASTER_DATA_NORMALIZED!DT70)</f>
        <v>#N/A</v>
      </c>
      <c r="DU70" s="100">
        <f>IF(AND(MASTER_DATA_NORMALIZED!DU70=0,DU$22=$L$22),VLOOKUP(MASTER_DATA_PROCESSED!$C70,Backend!$Q$9:$T$52,3,FALSE),MASTER_DATA_NORMALIZED!DU70)</f>
        <v>0</v>
      </c>
      <c r="DV70" s="100">
        <f>IF(AND(MASTER_DATA_NORMALIZED!DV70=0,DV$22=$L$22),VLOOKUP(MASTER_DATA_PROCESSED!$C70,Backend!$Q$9:$T$52,3,FALSE),MASTER_DATA_NORMALIZED!DV70)</f>
        <v>0</v>
      </c>
      <c r="DW70" s="100">
        <f>IF(AND(MASTER_DATA_NORMALIZED!DW70=0,DW$22=$L$22),VLOOKUP(MASTER_DATA_PROCESSED!$C70,Backend!$Q$9:$T$52,3,FALSE),MASTER_DATA_NORMALIZED!DW70)</f>
        <v>0</v>
      </c>
      <c r="DX70" s="100" t="e">
        <f>IF(AND(MASTER_DATA_NORMALIZED!DX70=0,DX$22=$L$22),VLOOKUP(MASTER_DATA_PROCESSED!$C70,Backend!$Q$9:$T$52,3,FALSE),MASTER_DATA_NORMALIZED!DX70)</f>
        <v>#N/A</v>
      </c>
      <c r="DY70" s="100">
        <f>IF(AND(MASTER_DATA_NORMALIZED!DY70=0,DY$22=$L$22),VLOOKUP(MASTER_DATA_PROCESSED!$C70,Backend!$Q$9:$T$52,3,FALSE),MASTER_DATA_NORMALIZED!DY70)</f>
        <v>0</v>
      </c>
      <c r="DZ70" s="100">
        <f>IF(AND(MASTER_DATA_NORMALIZED!DZ70=0,DZ$22=$L$22),VLOOKUP(MASTER_DATA_PROCESSED!$C70,Backend!$Q$9:$T$52,3,FALSE),MASTER_DATA_NORMALIZED!DZ70)</f>
        <v>0</v>
      </c>
      <c r="EA70" s="100">
        <f>IF(AND(MASTER_DATA_NORMALIZED!EA70=0,EA$22=$L$22),VLOOKUP(MASTER_DATA_PROCESSED!$C70,Backend!$Q$9:$T$52,3,FALSE),MASTER_DATA_NORMALIZED!EA70)</f>
        <v>0</v>
      </c>
      <c r="EB70" s="100" t="e">
        <f>IF(AND(MASTER_DATA_NORMALIZED!EB70=0,EB$22=$L$22),VLOOKUP(MASTER_DATA_PROCESSED!$C70,Backend!$Q$9:$T$52,3,FALSE),MASTER_DATA_NORMALIZED!EB70)</f>
        <v>#N/A</v>
      </c>
      <c r="EC70" s="100" t="e">
        <f>IF(AND(MASTER_DATA_NORMALIZED!EC70=0,EC$22=$L$22),VLOOKUP(MASTER_DATA_PROCESSED!$C70,Backend!$Q$9:$T$52,3,FALSE),MASTER_DATA_NORMALIZED!EC70)</f>
        <v>#DIV/0!</v>
      </c>
      <c r="ED70" s="100" t="e">
        <f>IF(AND(MASTER_DATA_NORMALIZED!ED70=0,ED$22=$L$22),VLOOKUP(MASTER_DATA_PROCESSED!$C70,Backend!$Q$9:$T$52,3,FALSE),MASTER_DATA_NORMALIZED!ED70)</f>
        <v>#DIV/0!</v>
      </c>
      <c r="EE70" s="100" t="e">
        <f>IF(AND(MASTER_DATA_NORMALIZED!EE70=0,EE$22=$L$22),VLOOKUP(MASTER_DATA_PROCESSED!$C70,Backend!$Q$9:$T$52,3,FALSE),MASTER_DATA_NORMALIZED!EE70)</f>
        <v>#DIV/0!</v>
      </c>
      <c r="EF70" s="100" t="e">
        <f>IF(AND(MASTER_DATA_NORMALIZED!EF70=0,EF$22=$L$22),VLOOKUP(MASTER_DATA_PROCESSED!$C70,Backend!$Q$9:$T$52,3,FALSE),MASTER_DATA_NORMALIZED!EF70)</f>
        <v>#VALUE!</v>
      </c>
      <c r="EG70" s="100">
        <f>IF(AND(MASTER_DATA_NORMALIZED!EG70=0,EG$22=$L$22),VLOOKUP(MASTER_DATA_PROCESSED!$C70,Backend!$Q$9:$T$52,3,FALSE),MASTER_DATA_NORMALIZED!EG70)</f>
        <v>0</v>
      </c>
      <c r="EH70" s="100">
        <f>IF(AND(MASTER_DATA_NORMALIZED!EH70=0,EH$22=$L$22),VLOOKUP(MASTER_DATA_PROCESSED!$C70,Backend!$Q$9:$T$52,3,FALSE),MASTER_DATA_NORMALIZED!EH70)</f>
        <v>0</v>
      </c>
      <c r="EI70" s="100">
        <f>IF(AND(MASTER_DATA_NORMALIZED!EI70=0,EI$22=$L$22),VLOOKUP(MASTER_DATA_PROCESSED!$C70,Backend!$Q$9:$T$52,3,FALSE),MASTER_DATA_NORMALIZED!EI70)</f>
        <v>0</v>
      </c>
      <c r="EJ70" s="100" t="e">
        <f>IF(AND(MASTER_DATA_NORMALIZED!EJ70=0,EJ$22=$L$22),VLOOKUP(MASTER_DATA_PROCESSED!$C70,Backend!$Q$9:$T$52,3,FALSE),MASTER_DATA_NORMALIZED!EJ70)</f>
        <v>#N/A</v>
      </c>
      <c r="EK70" s="100">
        <f>IF(AND(MASTER_DATA_NORMALIZED!EK70=0,EK$22=$L$22),VLOOKUP(MASTER_DATA_PROCESSED!$C70,Backend!$Q$9:$T$52,3,FALSE),MASTER_DATA_NORMALIZED!EK70)</f>
        <v>0</v>
      </c>
      <c r="EL70" s="100">
        <f>IF(AND(MASTER_DATA_NORMALIZED!EL70=0,EL$22=$L$22),VLOOKUP(MASTER_DATA_PROCESSED!$C70,Backend!$Q$9:$T$52,3,FALSE),MASTER_DATA_NORMALIZED!EL70)</f>
        <v>0</v>
      </c>
      <c r="EM70" s="100">
        <f>IF(AND(MASTER_DATA_NORMALIZED!EM70=0,EM$22=$L$22),VLOOKUP(MASTER_DATA_PROCESSED!$C70,Backend!$Q$9:$T$52,3,FALSE),MASTER_DATA_NORMALIZED!EM70)</f>
        <v>0</v>
      </c>
      <c r="EN70" s="100" t="e">
        <f>IF(AND(MASTER_DATA_NORMALIZED!EN70=0,EN$22=$L$22),VLOOKUP(MASTER_DATA_PROCESSED!$C70,Backend!$Q$9:$T$52,3,FALSE),MASTER_DATA_NORMALIZED!EN70)</f>
        <v>#N/A</v>
      </c>
      <c r="EO70" s="100">
        <f>IF(AND(MASTER_DATA_NORMALIZED!EO70=0,EO$22=$L$22),VLOOKUP(MASTER_DATA_PROCESSED!$C70,Backend!$Q$9:$T$52,3,FALSE),MASTER_DATA_NORMALIZED!EO70)</f>
        <v>0</v>
      </c>
      <c r="EP70" s="100">
        <f>IF(AND(MASTER_DATA_NORMALIZED!EP70=0,EP$22=$L$22),VLOOKUP(MASTER_DATA_PROCESSED!$C70,Backend!$Q$9:$T$52,3,FALSE),MASTER_DATA_NORMALIZED!EP70)</f>
        <v>0</v>
      </c>
      <c r="EQ70" s="100">
        <f>IF(AND(MASTER_DATA_NORMALIZED!EQ70=0,EQ$22=$L$22),VLOOKUP(MASTER_DATA_PROCESSED!$C70,Backend!$Q$9:$T$52,3,FALSE),MASTER_DATA_NORMALIZED!EQ70)</f>
        <v>0</v>
      </c>
      <c r="ER70" s="100" t="e">
        <f>IF(AND(MASTER_DATA_NORMALIZED!ER70=0,ER$22=$L$22),VLOOKUP(MASTER_DATA_PROCESSED!$C70,Backend!$Q$9:$T$52,3,FALSE),MASTER_DATA_NORMALIZED!ER70)</f>
        <v>#N/A</v>
      </c>
      <c r="ES70" s="100">
        <f>IF(AND(MASTER_DATA_NORMALIZED!ES70=0,ES$22=$L$22),VLOOKUP(MASTER_DATA_PROCESSED!$C70,Backend!$Q$9:$T$52,3,FALSE),MASTER_DATA_NORMALIZED!ES70)</f>
        <v>0</v>
      </c>
      <c r="ET70" s="100">
        <f>IF(AND(MASTER_DATA_NORMALIZED!ET70=0,ET$22=$L$22),VLOOKUP(MASTER_DATA_PROCESSED!$C70,Backend!$Q$9:$T$52,3,FALSE),MASTER_DATA_NORMALIZED!ET70)</f>
        <v>0</v>
      </c>
      <c r="EU70" s="100">
        <f>IF(AND(MASTER_DATA_NORMALIZED!EU70=0,EU$22=$L$22),VLOOKUP(MASTER_DATA_PROCESSED!$C70,Backend!$Q$9:$T$52,3,FALSE),MASTER_DATA_NORMALIZED!EU70)</f>
        <v>0</v>
      </c>
      <c r="EV70" s="100" t="e">
        <f>IF(AND(MASTER_DATA_NORMALIZED!EV70=0,EV$22=$L$22),VLOOKUP(MASTER_DATA_PROCESSED!$C70,Backend!$Q$9:$T$52,3,FALSE),MASTER_DATA_NORMALIZED!EV70)</f>
        <v>#N/A</v>
      </c>
      <c r="EW70" s="100">
        <f>IF(AND(MASTER_DATA_NORMALIZED!EW70=0,EW$22=$L$22),VLOOKUP(MASTER_DATA_PROCESSED!$C70,Backend!$Q$9:$T$52,3,FALSE),MASTER_DATA_NORMALIZED!EW70)</f>
        <v>0</v>
      </c>
      <c r="EX70" s="100">
        <f>IF(AND(MASTER_DATA_NORMALIZED!EX70=0,EX$22=$L$22),VLOOKUP(MASTER_DATA_PROCESSED!$C70,Backend!$Q$9:$T$52,3,FALSE),MASTER_DATA_NORMALIZED!EX70)</f>
        <v>0</v>
      </c>
      <c r="EY70" s="100">
        <f>IF(AND(MASTER_DATA_NORMALIZED!EY70=0,EY$22=$L$22),VLOOKUP(MASTER_DATA_PROCESSED!$C70,Backend!$Q$9:$T$52,3,FALSE),MASTER_DATA_NORMALIZED!EY70)</f>
        <v>0</v>
      </c>
      <c r="EZ70" s="100" t="e">
        <f>IF(AND(MASTER_DATA_NORMALIZED!EZ70=0,EZ$22=$L$22),VLOOKUP(MASTER_DATA_PROCESSED!$C70,Backend!$Q$9:$T$52,3,FALSE),MASTER_DATA_NORMALIZED!EZ70)</f>
        <v>#N/A</v>
      </c>
      <c r="FA70" s="100">
        <f>IF(AND(MASTER_DATA_NORMALIZED!FA70=0,FA$22=$L$22),VLOOKUP(MASTER_DATA_PROCESSED!$C70,Backend!$Q$9:$T$52,3,FALSE),MASTER_DATA_NORMALIZED!FA70)</f>
        <v>0</v>
      </c>
      <c r="FB70" s="100">
        <f>IF(AND(MASTER_DATA_NORMALIZED!FB70=0,FB$22=$L$22),VLOOKUP(MASTER_DATA_PROCESSED!$C70,Backend!$Q$9:$T$52,3,FALSE),MASTER_DATA_NORMALIZED!FB70)</f>
        <v>0</v>
      </c>
      <c r="FC70" s="100">
        <f>IF(AND(MASTER_DATA_NORMALIZED!FC70=0,FC$22=$L$22),VLOOKUP(MASTER_DATA_PROCESSED!$C70,Backend!$Q$9:$T$52,3,FALSE),MASTER_DATA_NORMALIZED!FC70)</f>
        <v>0</v>
      </c>
      <c r="FD70" s="100" t="e">
        <f>IF(AND(MASTER_DATA_NORMALIZED!FD70=0,FD$22=$L$22),VLOOKUP(MASTER_DATA_PROCESSED!$C70,Backend!$Q$9:$T$52,3,FALSE),MASTER_DATA_NORMALIZED!FD70)</f>
        <v>#N/A</v>
      </c>
      <c r="FE70" s="100">
        <f>IF(AND(MASTER_DATA_NORMALIZED!FE70=0,FE$22=$L$22),VLOOKUP(MASTER_DATA_PROCESSED!$C70,Backend!$Q$9:$T$52,3,FALSE),MASTER_DATA_NORMALIZED!FE70)</f>
        <v>0</v>
      </c>
      <c r="FF70" s="100">
        <f>IF(AND(MASTER_DATA_NORMALIZED!FF70=0,FF$22=$L$22),VLOOKUP(MASTER_DATA_PROCESSED!$C70,Backend!$Q$9:$T$52,3,FALSE),MASTER_DATA_NORMALIZED!FF70)</f>
        <v>0</v>
      </c>
      <c r="FG70" s="100">
        <f>IF(AND(MASTER_DATA_NORMALIZED!FG70=0,FG$22=$L$22),VLOOKUP(MASTER_DATA_PROCESSED!$C70,Backend!$Q$9:$T$52,3,FALSE),MASTER_DATA_NORMALIZED!FG70)</f>
        <v>0</v>
      </c>
      <c r="FH70" s="100" t="e">
        <f>IF(AND(MASTER_DATA_NORMALIZED!FH70=0,FH$22=$L$22),VLOOKUP(MASTER_DATA_PROCESSED!$C70,Backend!$Q$9:$T$52,3,FALSE),MASTER_DATA_NORMALIZED!FH70)</f>
        <v>#N/A</v>
      </c>
      <c r="FI70" s="100">
        <f>IF(AND(MASTER_DATA_NORMALIZED!FI70=0,FI$22=$L$22),VLOOKUP(MASTER_DATA_PROCESSED!$C70,Backend!$Q$9:$T$52,3,FALSE),MASTER_DATA_NORMALIZED!FI70)</f>
        <v>0</v>
      </c>
      <c r="FJ70" s="100">
        <f>IF(AND(MASTER_DATA_NORMALIZED!FJ70=0,FJ$22=$L$22),VLOOKUP(MASTER_DATA_PROCESSED!$C70,Backend!$Q$9:$T$52,3,FALSE),MASTER_DATA_NORMALIZED!FJ70)</f>
        <v>0</v>
      </c>
      <c r="FK70" s="100">
        <f>IF(AND(MASTER_DATA_NORMALIZED!FK70=0,FK$22=$L$22),VLOOKUP(MASTER_DATA_PROCESSED!$C70,Backend!$Q$9:$T$52,3,FALSE),MASTER_DATA_NORMALIZED!FK70)</f>
        <v>0</v>
      </c>
      <c r="FL70" s="100" t="e">
        <f>IF(AND(MASTER_DATA_NORMALIZED!FL70=0,FL$22=$L$22),VLOOKUP(MASTER_DATA_PROCESSED!$C70,Backend!$Q$9:$T$52,3,FALSE),MASTER_DATA_NORMALIZED!FL70)</f>
        <v>#N/A</v>
      </c>
      <c r="FM70" s="100">
        <f>IF(AND(MASTER_DATA_NORMALIZED!FM70=0,FM$22=$L$22),VLOOKUP(MASTER_DATA_PROCESSED!$C70,Backend!$Q$9:$T$52,3,FALSE),MASTER_DATA_NORMALIZED!FM70)</f>
        <v>0</v>
      </c>
      <c r="FN70" s="100">
        <f>IF(AND(MASTER_DATA_NORMALIZED!FN70=0,FN$22=$L$22),VLOOKUP(MASTER_DATA_PROCESSED!$C70,Backend!$Q$9:$T$52,3,FALSE),MASTER_DATA_NORMALIZED!FN70)</f>
        <v>0</v>
      </c>
      <c r="FO70" s="100">
        <f>IF(AND(MASTER_DATA_NORMALIZED!FO70=0,FO$22=$L$22),VLOOKUP(MASTER_DATA_PROCESSED!$C70,Backend!$Q$9:$T$52,3,FALSE),MASTER_DATA_NORMALIZED!FO70)</f>
        <v>0</v>
      </c>
      <c r="FP70" s="100" t="e">
        <f>IF(AND(MASTER_DATA_NORMALIZED!FP70=0,FP$22=$L$22),VLOOKUP(MASTER_DATA_PROCESSED!$C70,Backend!$Q$9:$T$52,3,FALSE),MASTER_DATA_NORMALIZED!FP70)</f>
        <v>#N/A</v>
      </c>
      <c r="FQ70" s="100">
        <f>IF(AND(MASTER_DATA_NORMALIZED!FQ70=0,FQ$22=$L$22),VLOOKUP(MASTER_DATA_PROCESSED!$C70,Backend!$Q$9:$T$52,3,FALSE),MASTER_DATA_NORMALIZED!FQ70)</f>
        <v>0</v>
      </c>
      <c r="FR70" s="100">
        <f>IF(AND(MASTER_DATA_NORMALIZED!FR70=0,FR$22=$L$22),VLOOKUP(MASTER_DATA_PROCESSED!$C70,Backend!$Q$9:$T$52,3,FALSE),MASTER_DATA_NORMALIZED!FR70)</f>
        <v>0</v>
      </c>
      <c r="FS70" s="100">
        <f>IF(AND(MASTER_DATA_NORMALIZED!FS70=0,FS$22=$L$22),VLOOKUP(MASTER_DATA_PROCESSED!$C70,Backend!$Q$9:$T$52,3,FALSE),MASTER_DATA_NORMALIZED!FS70)</f>
        <v>0</v>
      </c>
      <c r="FT70" s="100" t="e">
        <f>IF(AND(MASTER_DATA_NORMALIZED!FT70=0,FT$22=$L$22),VLOOKUP(MASTER_DATA_PROCESSED!$C70,Backend!$Q$9:$T$52,3,FALSE),MASTER_DATA_NORMALIZED!FT70)</f>
        <v>#N/A</v>
      </c>
      <c r="FU70" s="100">
        <f>IF(AND(MASTER_DATA_NORMALIZED!FU70=0,FU$22=$L$22),VLOOKUP(MASTER_DATA_PROCESSED!$C70,Backend!$Q$9:$T$52,3,FALSE),MASTER_DATA_NORMALIZED!FU70)</f>
        <v>0</v>
      </c>
      <c r="FV70" s="100">
        <f>IF(AND(MASTER_DATA_NORMALIZED!FV70=0,FV$22=$L$22),VLOOKUP(MASTER_DATA_PROCESSED!$C70,Backend!$Q$9:$T$52,3,FALSE),MASTER_DATA_NORMALIZED!FV70)</f>
        <v>0</v>
      </c>
      <c r="FW70" s="100">
        <f>IF(AND(MASTER_DATA_NORMALIZED!FW70=0,FW$22=$L$22),VLOOKUP(MASTER_DATA_PROCESSED!$C70,Backend!$Q$9:$T$52,3,FALSE),MASTER_DATA_NORMALIZED!FW70)</f>
        <v>0</v>
      </c>
      <c r="FX70" s="100" t="e">
        <f>IF(AND(MASTER_DATA_NORMALIZED!FX70=0,FX$22=$L$22),VLOOKUP(MASTER_DATA_PROCESSED!$C70,Backend!$Q$9:$T$52,3,FALSE),MASTER_DATA_NORMALIZED!FX70)</f>
        <v>#N/A</v>
      </c>
      <c r="FY70" s="100">
        <f>IF(AND(MASTER_DATA_NORMALIZED!FY70=0,FY$22=$L$22),VLOOKUP(MASTER_DATA_PROCESSED!$C70,Backend!$Q$9:$T$52,3,FALSE),MASTER_DATA_NORMALIZED!FY70)</f>
        <v>0</v>
      </c>
      <c r="FZ70" s="100">
        <f>IF(AND(MASTER_DATA_NORMALIZED!FZ70=0,FZ$22=$L$22),VLOOKUP(MASTER_DATA_PROCESSED!$C70,Backend!$Q$9:$T$52,3,FALSE),MASTER_DATA_NORMALIZED!FZ70)</f>
        <v>0</v>
      </c>
      <c r="GA70" s="100">
        <f>IF(AND(MASTER_DATA_NORMALIZED!GA70=0,GA$22=$L$22),VLOOKUP(MASTER_DATA_PROCESSED!$C70,Backend!$Q$9:$T$52,3,FALSE),MASTER_DATA_NORMALIZED!GA70)</f>
        <v>0</v>
      </c>
      <c r="GB70" s="100" t="e">
        <f>IF(AND(MASTER_DATA_NORMALIZED!GB70=0,GB$22=$L$22),VLOOKUP(MASTER_DATA_PROCESSED!$C70,Backend!$Q$9:$T$52,3,FALSE),MASTER_DATA_NORMALIZED!GB70)</f>
        <v>#N/A</v>
      </c>
      <c r="GC70" s="100">
        <f>IF(AND(MASTER_DATA_NORMALIZED!GC70=0,GC$22=$L$22),VLOOKUP(MASTER_DATA_PROCESSED!$C70,Backend!$Q$9:$T$52,3,FALSE),MASTER_DATA_NORMALIZED!GC70)</f>
        <v>0</v>
      </c>
      <c r="GD70" s="100">
        <f>IF(AND(MASTER_DATA_NORMALIZED!GD70=0,GD$22=$L$22),VLOOKUP(MASTER_DATA_PROCESSED!$C70,Backend!$Q$9:$T$52,3,FALSE),MASTER_DATA_NORMALIZED!GD70)</f>
        <v>0</v>
      </c>
      <c r="GE70" s="100">
        <f>IF(AND(MASTER_DATA_NORMALIZED!GE70=0,GE$22=$L$22),VLOOKUP(MASTER_DATA_PROCESSED!$C70,Backend!$Q$9:$T$52,3,FALSE),MASTER_DATA_NORMALIZED!GE70)</f>
        <v>0</v>
      </c>
      <c r="GF70" s="100" t="e">
        <f>IF(AND(MASTER_DATA_NORMALIZED!GF70=0,GF$22=$L$22),VLOOKUP(MASTER_DATA_PROCESSED!$C70,Backend!$Q$9:$T$52,3,FALSE),MASTER_DATA_NORMALIZED!GF70)</f>
        <v>#N/A</v>
      </c>
      <c r="GG70" s="100">
        <f>IF(AND(MASTER_DATA_NORMALIZED!GG70=0,GG$22=$L$22),VLOOKUP(MASTER_DATA_PROCESSED!$C70,Backend!$Q$9:$T$52,3,FALSE),MASTER_DATA_NORMALIZED!GG70)</f>
        <v>0</v>
      </c>
      <c r="GH70" s="100">
        <f>IF(AND(MASTER_DATA_NORMALIZED!GH70=0,GH$22=$L$22),VLOOKUP(MASTER_DATA_PROCESSED!$C70,Backend!$Q$9:$T$52,3,FALSE),MASTER_DATA_NORMALIZED!GH70)</f>
        <v>0</v>
      </c>
      <c r="GI70" s="100">
        <f>IF(AND(MASTER_DATA_NORMALIZED!GI70=0,GI$22=$L$22),VLOOKUP(MASTER_DATA_PROCESSED!$C70,Backend!$Q$9:$T$52,3,FALSE),MASTER_DATA_NORMALIZED!GI70)</f>
        <v>0</v>
      </c>
      <c r="GJ70" s="100" t="e">
        <f>IF(AND(MASTER_DATA_NORMALIZED!GJ70=0,GJ$22=$L$22),VLOOKUP(MASTER_DATA_PROCESSED!$C70,Backend!$Q$9:$T$52,3,FALSE),MASTER_DATA_NORMALIZED!GJ70)</f>
        <v>#N/A</v>
      </c>
      <c r="GK70" s="100">
        <f>IF(AND(MASTER_DATA_NORMALIZED!GK70=0,GK$22=$L$22),VLOOKUP(MASTER_DATA_PROCESSED!$C70,Backend!$Q$9:$T$52,3,FALSE),MASTER_DATA_NORMALIZED!GK70)</f>
        <v>0</v>
      </c>
      <c r="GL70" s="100">
        <f>IF(AND(MASTER_DATA_NORMALIZED!GL70=0,GL$22=$L$22),VLOOKUP(MASTER_DATA_PROCESSED!$C70,Backend!$Q$9:$T$52,3,FALSE),MASTER_DATA_NORMALIZED!GL70)</f>
        <v>0</v>
      </c>
      <c r="GM70" s="100">
        <f>IF(AND(MASTER_DATA_NORMALIZED!GM70=0,GM$22=$L$22),VLOOKUP(MASTER_DATA_PROCESSED!$C70,Backend!$Q$9:$T$52,3,FALSE),MASTER_DATA_NORMALIZED!GM70)</f>
        <v>0</v>
      </c>
      <c r="GN70" s="100" t="e">
        <f>IF(AND(MASTER_DATA_NORMALIZED!GN70=0,GN$22=$L$22),VLOOKUP(MASTER_DATA_PROCESSED!$C70,Backend!$Q$9:$T$52,3,FALSE),MASTER_DATA_NORMALIZED!GN70)</f>
        <v>#N/A</v>
      </c>
      <c r="GO70" s="100">
        <f>IF(AND(MASTER_DATA_NORMALIZED!GO70=0,GO$22=$L$22),VLOOKUP(MASTER_DATA_PROCESSED!$C70,Backend!$Q$9:$T$52,3,FALSE),MASTER_DATA_NORMALIZED!GO70)</f>
        <v>0</v>
      </c>
      <c r="GP70" s="100">
        <f>IF(AND(MASTER_DATA_NORMALIZED!GP70=0,GP$22=$L$22),VLOOKUP(MASTER_DATA_PROCESSED!$C70,Backend!$Q$9:$T$52,3,FALSE),MASTER_DATA_NORMALIZED!GP70)</f>
        <v>0</v>
      </c>
      <c r="GQ70" s="100">
        <f>IF(AND(MASTER_DATA_NORMALIZED!GQ70=0,GQ$22=$L$22),VLOOKUP(MASTER_DATA_PROCESSED!$C70,Backend!$Q$9:$T$52,3,FALSE),MASTER_DATA_NORMALIZED!GQ70)</f>
        <v>0</v>
      </c>
      <c r="GR70" s="100" t="e">
        <f>IF(AND(MASTER_DATA_NORMALIZED!GR70=0,GR$22=$L$22),VLOOKUP(MASTER_DATA_PROCESSED!$C70,Backend!$Q$9:$T$52,3,FALSE),MASTER_DATA_NORMALIZED!GR70)</f>
        <v>#N/A</v>
      </c>
      <c r="GS70" s="100">
        <f>IF(AND(MASTER_DATA_NORMALIZED!GS70=0,GS$22=$L$22),VLOOKUP(MASTER_DATA_PROCESSED!$C70,Backend!$Q$9:$T$52,3,FALSE),MASTER_DATA_NORMALIZED!GS70)</f>
        <v>0</v>
      </c>
      <c r="GT70" s="100">
        <f>IF(AND(MASTER_DATA_NORMALIZED!GT70=0,GT$22=$L$22),VLOOKUP(MASTER_DATA_PROCESSED!$C70,Backend!$Q$9:$T$52,3,FALSE),MASTER_DATA_NORMALIZED!GT70)</f>
        <v>0</v>
      </c>
      <c r="GU70" s="100">
        <f>IF(AND(MASTER_DATA_NORMALIZED!GU70=0,GU$22=$L$22),VLOOKUP(MASTER_DATA_PROCESSED!$C70,Backend!$Q$9:$T$52,3,FALSE),MASTER_DATA_NORMALIZED!GU70)</f>
        <v>0</v>
      </c>
      <c r="GV70" s="100" t="e">
        <f>IF(AND(MASTER_DATA_NORMALIZED!GV70=0,GV$22=$L$22),VLOOKUP(MASTER_DATA_PROCESSED!$C70,Backend!$Q$9:$T$52,3,FALSE),MASTER_DATA_NORMALIZED!GV70)</f>
        <v>#N/A</v>
      </c>
      <c r="GW70" s="100" t="e">
        <f>IF(AND(MASTER_DATA_NORMALIZED!GW70=0,GW$22=$L$22),VLOOKUP(MASTER_DATA_PROCESSED!$C70,Backend!$Q$9:$T$52,3,FALSE),MASTER_DATA_NORMALIZED!GW70)</f>
        <v>#REF!</v>
      </c>
      <c r="GX70" s="100" t="e">
        <f>IF(AND(MASTER_DATA_NORMALIZED!GX70=0,GX$22=$L$22),VLOOKUP(MASTER_DATA_PROCESSED!$C70,Backend!$Q$9:$T$52,3,FALSE),MASTER_DATA_NORMALIZED!GX70)</f>
        <v>#REF!</v>
      </c>
      <c r="GY70" s="100" t="e">
        <f>IF(AND(MASTER_DATA_NORMALIZED!GY70=0,GY$22=$L$22),VLOOKUP(MASTER_DATA_PROCESSED!$C70,Backend!$Q$9:$T$52,3,FALSE),MASTER_DATA_NORMALIZED!GY70)</f>
        <v>#REF!</v>
      </c>
    </row>
    <row r="71" spans="2:207" s="27" customFormat="1" ht="14.25" hidden="1" outlineLevel="2" x14ac:dyDescent="0.25">
      <c r="B71" s="26">
        <f t="shared" si="5"/>
        <v>20</v>
      </c>
      <c r="C71" s="56">
        <f t="shared" si="0"/>
        <v>217.4</v>
      </c>
      <c r="D71" s="82"/>
      <c r="E71" s="26"/>
      <c r="F71" s="26"/>
      <c r="G71" s="85">
        <v>217.4</v>
      </c>
      <c r="H71" s="27" t="s">
        <v>71</v>
      </c>
      <c r="I71" s="100">
        <f>IF(AND(MASTER_DATA_NORMALIZED!I71=0,I$22=$L$22),VLOOKUP(MASTER_DATA_PROCESSED!$C71,Backend!$Q$9:$T$52,3,FALSE),MASTER_DATA_NORMALIZED!I71)</f>
        <v>0</v>
      </c>
      <c r="J71" s="100">
        <f>IF(AND(MASTER_DATA_NORMALIZED!J71=0,J$22=$L$22),VLOOKUP(MASTER_DATA_PROCESSED!$C71,Backend!$Q$9:$T$52,3,FALSE),MASTER_DATA_NORMALIZED!J71)</f>
        <v>0</v>
      </c>
      <c r="K71" s="100">
        <f>IF(AND(MASTER_DATA_NORMALIZED!K71=0,K$22=$L$22),VLOOKUP(MASTER_DATA_PROCESSED!$C71,Backend!$Q$9:$T$52,3,FALSE),MASTER_DATA_NORMALIZED!K71)</f>
        <v>0</v>
      </c>
      <c r="L71" s="100" t="e">
        <f>IF(AND(MASTER_DATA_NORMALIZED!L71=0,L$22=$L$22),VLOOKUP(MASTER_DATA_PROCESSED!$C71,Backend!$Q$9:$T$52,3,FALSE),MASTER_DATA_NORMALIZED!L71)</f>
        <v>#N/A</v>
      </c>
      <c r="M71" s="100">
        <f>IF(AND(MASTER_DATA_NORMALIZED!M71=0,M$22=$L$22),VLOOKUP(MASTER_DATA_PROCESSED!$C71,Backend!$Q$9:$T$52,3,FALSE),MASTER_DATA_NORMALIZED!M71)</f>
        <v>0</v>
      </c>
      <c r="N71" s="100">
        <f>IF(AND(MASTER_DATA_NORMALIZED!N71=0,N$22=$L$22),VLOOKUP(MASTER_DATA_PROCESSED!$C71,Backend!$Q$9:$T$52,3,FALSE),MASTER_DATA_NORMALIZED!N71)</f>
        <v>0</v>
      </c>
      <c r="O71" s="100">
        <f>IF(AND(MASTER_DATA_NORMALIZED!O71=0,O$22=$L$22),VLOOKUP(MASTER_DATA_PROCESSED!$C71,Backend!$Q$9:$T$52,3,FALSE),MASTER_DATA_NORMALIZED!O71)</f>
        <v>0</v>
      </c>
      <c r="P71" s="100" t="e">
        <f>IF(AND(MASTER_DATA_NORMALIZED!P71=0,P$22=$L$22),VLOOKUP(MASTER_DATA_PROCESSED!$C71,Backend!$Q$9:$T$52,3,FALSE),MASTER_DATA_NORMALIZED!P71)</f>
        <v>#N/A</v>
      </c>
      <c r="Q71" s="100">
        <f>IF(AND(MASTER_DATA_NORMALIZED!Q71=0,Q$22=$L$22),VLOOKUP(MASTER_DATA_PROCESSED!$C71,Backend!$Q$9:$T$52,3,FALSE),MASTER_DATA_NORMALIZED!Q71)</f>
        <v>0</v>
      </c>
      <c r="R71" s="100">
        <f>IF(AND(MASTER_DATA_NORMALIZED!R71=0,R$22=$L$22),VLOOKUP(MASTER_DATA_PROCESSED!$C71,Backend!$Q$9:$T$52,3,FALSE),MASTER_DATA_NORMALIZED!R71)</f>
        <v>0</v>
      </c>
      <c r="S71" s="100">
        <f>IF(AND(MASTER_DATA_NORMALIZED!S71=0,S$22=$L$22),VLOOKUP(MASTER_DATA_PROCESSED!$C71,Backend!$Q$9:$T$52,3,FALSE),MASTER_DATA_NORMALIZED!S71)</f>
        <v>0</v>
      </c>
      <c r="T71" s="100" t="e">
        <f>IF(AND(MASTER_DATA_NORMALIZED!T71=0,T$22=$L$22),VLOOKUP(MASTER_DATA_PROCESSED!$C71,Backend!$Q$9:$T$52,3,FALSE),MASTER_DATA_NORMALIZED!T71)</f>
        <v>#N/A</v>
      </c>
      <c r="U71" s="100">
        <f>IF(AND(MASTER_DATA_NORMALIZED!U71=0,U$22=$L$22),VLOOKUP(MASTER_DATA_PROCESSED!$C71,Backend!$Q$9:$T$52,3,FALSE),MASTER_DATA_NORMALIZED!U71)</f>
        <v>0</v>
      </c>
      <c r="V71" s="100">
        <f>IF(AND(MASTER_DATA_NORMALIZED!V71=0,V$22=$L$22),VLOOKUP(MASTER_DATA_PROCESSED!$C71,Backend!$Q$9:$T$52,3,FALSE),MASTER_DATA_NORMALIZED!V71)</f>
        <v>0</v>
      </c>
      <c r="W71" s="100">
        <f>IF(AND(MASTER_DATA_NORMALIZED!W71=0,W$22=$L$22),VLOOKUP(MASTER_DATA_PROCESSED!$C71,Backend!$Q$9:$T$52,3,FALSE),MASTER_DATA_NORMALIZED!W71)</f>
        <v>0</v>
      </c>
      <c r="X71" s="100" t="e">
        <f>IF(AND(MASTER_DATA_NORMALIZED!X71=0,X$22=$L$22),VLOOKUP(MASTER_DATA_PROCESSED!$C71,Backend!$Q$9:$T$52,3,FALSE),MASTER_DATA_NORMALIZED!X71)</f>
        <v>#N/A</v>
      </c>
      <c r="Y71" s="100">
        <f>IF(AND(MASTER_DATA_NORMALIZED!Y71=0,Y$22=$L$22),VLOOKUP(MASTER_DATA_PROCESSED!$C71,Backend!$Q$9:$T$52,3,FALSE),MASTER_DATA_NORMALIZED!Y71)</f>
        <v>0</v>
      </c>
      <c r="Z71" s="100">
        <f>IF(AND(MASTER_DATA_NORMALIZED!Z71=0,Z$22=$L$22),VLOOKUP(MASTER_DATA_PROCESSED!$C71,Backend!$Q$9:$T$52,3,FALSE),MASTER_DATA_NORMALIZED!Z71)</f>
        <v>0</v>
      </c>
      <c r="AA71" s="100">
        <f>IF(AND(MASTER_DATA_NORMALIZED!AA71=0,AA$22=$L$22),VLOOKUP(MASTER_DATA_PROCESSED!$C71,Backend!$Q$9:$T$52,3,FALSE),MASTER_DATA_NORMALIZED!AA71)</f>
        <v>0</v>
      </c>
      <c r="AB71" s="100" t="e">
        <f>IF(AND(MASTER_DATA_NORMALIZED!AB71=0,AB$22=$L$22),VLOOKUP(MASTER_DATA_PROCESSED!$C71,Backend!$Q$9:$T$52,3,FALSE),MASTER_DATA_NORMALIZED!AB71)</f>
        <v>#N/A</v>
      </c>
      <c r="AC71" s="100">
        <f>IF(AND(MASTER_DATA_NORMALIZED!AC71=0,AC$22=$L$22),VLOOKUP(MASTER_DATA_PROCESSED!$C71,Backend!$Q$9:$T$52,3,FALSE),MASTER_DATA_NORMALIZED!AC71)</f>
        <v>0</v>
      </c>
      <c r="AD71" s="100">
        <f>IF(AND(MASTER_DATA_NORMALIZED!AD71=0,AD$22=$L$22),VLOOKUP(MASTER_DATA_PROCESSED!$C71,Backend!$Q$9:$T$52,3,FALSE),MASTER_DATA_NORMALIZED!AD71)</f>
        <v>0</v>
      </c>
      <c r="AE71" s="100">
        <f>IF(AND(MASTER_DATA_NORMALIZED!AE71=0,AE$22=$L$22),VLOOKUP(MASTER_DATA_PROCESSED!$C71,Backend!$Q$9:$T$52,3,FALSE),MASTER_DATA_NORMALIZED!AE71)</f>
        <v>0</v>
      </c>
      <c r="AF71" s="100" t="e">
        <f>IF(AND(MASTER_DATA_NORMALIZED!AF71=0,AF$22=$L$22),VLOOKUP(MASTER_DATA_PROCESSED!$C71,Backend!$Q$9:$T$52,3,FALSE),MASTER_DATA_NORMALIZED!AF71)</f>
        <v>#N/A</v>
      </c>
      <c r="AG71" s="100">
        <f>IF(AND(MASTER_DATA_NORMALIZED!AG71=0,AG$22=$L$22),VLOOKUP(MASTER_DATA_PROCESSED!$C71,Backend!$Q$9:$T$52,3,FALSE),MASTER_DATA_NORMALIZED!AG71)</f>
        <v>0</v>
      </c>
      <c r="AH71" s="100">
        <f>IF(AND(MASTER_DATA_NORMALIZED!AH71=0,AH$22=$L$22),VLOOKUP(MASTER_DATA_PROCESSED!$C71,Backend!$Q$9:$T$52,3,FALSE),MASTER_DATA_NORMALIZED!AH71)</f>
        <v>0</v>
      </c>
      <c r="AI71" s="100">
        <f>IF(AND(MASTER_DATA_NORMALIZED!AI71=0,AI$22=$L$22),VLOOKUP(MASTER_DATA_PROCESSED!$C71,Backend!$Q$9:$T$52,3,FALSE),MASTER_DATA_NORMALIZED!AI71)</f>
        <v>0</v>
      </c>
      <c r="AJ71" s="100" t="e">
        <f>IF(AND(MASTER_DATA_NORMALIZED!AJ71=0,AJ$22=$L$22),VLOOKUP(MASTER_DATA_PROCESSED!$C71,Backend!$Q$9:$T$52,3,FALSE),MASTER_DATA_NORMALIZED!AJ71)</f>
        <v>#N/A</v>
      </c>
      <c r="AK71" s="100">
        <f>IF(AND(MASTER_DATA_NORMALIZED!AK71=0,AK$22=$L$22),VLOOKUP(MASTER_DATA_PROCESSED!$C71,Backend!$Q$9:$T$52,3,FALSE),MASTER_DATA_NORMALIZED!AK71)</f>
        <v>0</v>
      </c>
      <c r="AL71" s="100">
        <f>IF(AND(MASTER_DATA_NORMALIZED!AL71=0,AL$22=$L$22),VLOOKUP(MASTER_DATA_PROCESSED!$C71,Backend!$Q$9:$T$52,3,FALSE),MASTER_DATA_NORMALIZED!AL71)</f>
        <v>0</v>
      </c>
      <c r="AM71" s="100">
        <f>IF(AND(MASTER_DATA_NORMALIZED!AM71=0,AM$22=$L$22),VLOOKUP(MASTER_DATA_PROCESSED!$C71,Backend!$Q$9:$T$52,3,FALSE),MASTER_DATA_NORMALIZED!AM71)</f>
        <v>0</v>
      </c>
      <c r="AN71" s="100" t="e">
        <f>IF(AND(MASTER_DATA_NORMALIZED!AN71=0,AN$22=$L$22),VLOOKUP(MASTER_DATA_PROCESSED!$C71,Backend!$Q$9:$T$52,3,FALSE),MASTER_DATA_NORMALIZED!AN71)</f>
        <v>#N/A</v>
      </c>
      <c r="AO71" s="100">
        <f>IF(AND(MASTER_DATA_NORMALIZED!AO71=0,AO$22=$L$22),VLOOKUP(MASTER_DATA_PROCESSED!$C71,Backend!$Q$9:$T$52,3,FALSE),MASTER_DATA_NORMALIZED!AO71)</f>
        <v>0</v>
      </c>
      <c r="AP71" s="100">
        <f>IF(AND(MASTER_DATA_NORMALIZED!AP71=0,AP$22=$L$22),VLOOKUP(MASTER_DATA_PROCESSED!$C71,Backend!$Q$9:$T$52,3,FALSE),MASTER_DATA_NORMALIZED!AP71)</f>
        <v>0</v>
      </c>
      <c r="AQ71" s="100">
        <f>IF(AND(MASTER_DATA_NORMALIZED!AQ71=0,AQ$22=$L$22),VLOOKUP(MASTER_DATA_PROCESSED!$C71,Backend!$Q$9:$T$52,3,FALSE),MASTER_DATA_NORMALIZED!AQ71)</f>
        <v>0</v>
      </c>
      <c r="AR71" s="100" t="e">
        <f>IF(AND(MASTER_DATA_NORMALIZED!AR71=0,AR$22=$L$22),VLOOKUP(MASTER_DATA_PROCESSED!$C71,Backend!$Q$9:$T$52,3,FALSE),MASTER_DATA_NORMALIZED!AR71)</f>
        <v>#N/A</v>
      </c>
      <c r="AS71" s="100">
        <f>IF(AND(MASTER_DATA_NORMALIZED!AS71=0,AS$22=$L$22),VLOOKUP(MASTER_DATA_PROCESSED!$C71,Backend!$Q$9:$T$52,3,FALSE),MASTER_DATA_NORMALIZED!AS71)</f>
        <v>0</v>
      </c>
      <c r="AT71" s="100">
        <f>IF(AND(MASTER_DATA_NORMALIZED!AT71=0,AT$22=$L$22),VLOOKUP(MASTER_DATA_PROCESSED!$C71,Backend!$Q$9:$T$52,3,FALSE),MASTER_DATA_NORMALIZED!AT71)</f>
        <v>0</v>
      </c>
      <c r="AU71" s="100">
        <f>IF(AND(MASTER_DATA_NORMALIZED!AU71=0,AU$22=$L$22),VLOOKUP(MASTER_DATA_PROCESSED!$C71,Backend!$Q$9:$T$52,3,FALSE),MASTER_DATA_NORMALIZED!AU71)</f>
        <v>0</v>
      </c>
      <c r="AV71" s="100" t="e">
        <f>IF(AND(MASTER_DATA_NORMALIZED!AV71=0,AV$22=$L$22),VLOOKUP(MASTER_DATA_PROCESSED!$C71,Backend!$Q$9:$T$52,3,FALSE),MASTER_DATA_NORMALIZED!AV71)</f>
        <v>#N/A</v>
      </c>
      <c r="AW71" s="100">
        <f>IF(AND(MASTER_DATA_NORMALIZED!AW71=0,AW$22=$L$22),VLOOKUP(MASTER_DATA_PROCESSED!$C71,Backend!$Q$9:$T$52,3,FALSE),MASTER_DATA_NORMALIZED!AW71)</f>
        <v>0</v>
      </c>
      <c r="AX71" s="100">
        <f>IF(AND(MASTER_DATA_NORMALIZED!AX71=0,AX$22=$L$22),VLOOKUP(MASTER_DATA_PROCESSED!$C71,Backend!$Q$9:$T$52,3,FALSE),MASTER_DATA_NORMALIZED!AX71)</f>
        <v>0</v>
      </c>
      <c r="AY71" s="100">
        <f>IF(AND(MASTER_DATA_NORMALIZED!AY71=0,AY$22=$L$22),VLOOKUP(MASTER_DATA_PROCESSED!$C71,Backend!$Q$9:$T$52,3,FALSE),MASTER_DATA_NORMALIZED!AY71)</f>
        <v>0</v>
      </c>
      <c r="AZ71" s="100" t="e">
        <f>IF(AND(MASTER_DATA_NORMALIZED!AZ71=0,AZ$22=$L$22),VLOOKUP(MASTER_DATA_PROCESSED!$C71,Backend!$Q$9:$T$52,3,FALSE),MASTER_DATA_NORMALIZED!AZ71)</f>
        <v>#N/A</v>
      </c>
      <c r="BA71" s="100">
        <f>IF(AND(MASTER_DATA_NORMALIZED!BA71=0,BA$22=$L$22),VLOOKUP(MASTER_DATA_PROCESSED!$C71,Backend!$Q$9:$T$52,3,FALSE),MASTER_DATA_NORMALIZED!BA71)</f>
        <v>0</v>
      </c>
      <c r="BB71" s="100">
        <f>IF(AND(MASTER_DATA_NORMALIZED!BB71=0,BB$22=$L$22),VLOOKUP(MASTER_DATA_PROCESSED!$C71,Backend!$Q$9:$T$52,3,FALSE),MASTER_DATA_NORMALIZED!BB71)</f>
        <v>0</v>
      </c>
      <c r="BC71" s="100">
        <f>IF(AND(MASTER_DATA_NORMALIZED!BC71=0,BC$22=$L$22),VLOOKUP(MASTER_DATA_PROCESSED!$C71,Backend!$Q$9:$T$52,3,FALSE),MASTER_DATA_NORMALIZED!BC71)</f>
        <v>0</v>
      </c>
      <c r="BD71" s="100" t="e">
        <f>IF(AND(MASTER_DATA_NORMALIZED!BD71=0,BD$22=$L$22),VLOOKUP(MASTER_DATA_PROCESSED!$C71,Backend!$Q$9:$T$52,3,FALSE),MASTER_DATA_NORMALIZED!BD71)</f>
        <v>#N/A</v>
      </c>
      <c r="BE71" s="100">
        <f>IF(AND(MASTER_DATA_NORMALIZED!BE71=0,BE$22=$L$22),VLOOKUP(MASTER_DATA_PROCESSED!$C71,Backend!$Q$9:$T$52,3,FALSE),MASTER_DATA_NORMALIZED!BE71)</f>
        <v>0</v>
      </c>
      <c r="BF71" s="100">
        <f>IF(AND(MASTER_DATA_NORMALIZED!BF71=0,BF$22=$L$22),VLOOKUP(MASTER_DATA_PROCESSED!$C71,Backend!$Q$9:$T$52,3,FALSE),MASTER_DATA_NORMALIZED!BF71)</f>
        <v>0</v>
      </c>
      <c r="BG71" s="100">
        <f>IF(AND(MASTER_DATA_NORMALIZED!BG71=0,BG$22=$L$22),VLOOKUP(MASTER_DATA_PROCESSED!$C71,Backend!$Q$9:$T$52,3,FALSE),MASTER_DATA_NORMALIZED!BG71)</f>
        <v>0</v>
      </c>
      <c r="BH71" s="100" t="e">
        <f>IF(AND(MASTER_DATA_NORMALIZED!BH71=0,BH$22=$L$22),VLOOKUP(MASTER_DATA_PROCESSED!$C71,Backend!$Q$9:$T$52,3,FALSE),MASTER_DATA_NORMALIZED!BH71)</f>
        <v>#N/A</v>
      </c>
      <c r="BI71" s="100">
        <f>IF(AND(MASTER_DATA_NORMALIZED!BI71=0,BI$22=$L$22),VLOOKUP(MASTER_DATA_PROCESSED!$C71,Backend!$Q$9:$T$52,3,FALSE),MASTER_DATA_NORMALIZED!BI71)</f>
        <v>0</v>
      </c>
      <c r="BJ71" s="100">
        <f>IF(AND(MASTER_DATA_NORMALIZED!BJ71=0,BJ$22=$L$22),VLOOKUP(MASTER_DATA_PROCESSED!$C71,Backend!$Q$9:$T$52,3,FALSE),MASTER_DATA_NORMALIZED!BJ71)</f>
        <v>0</v>
      </c>
      <c r="BK71" s="100">
        <f>IF(AND(MASTER_DATA_NORMALIZED!BK71=0,BK$22=$L$22),VLOOKUP(MASTER_DATA_PROCESSED!$C71,Backend!$Q$9:$T$52,3,FALSE),MASTER_DATA_NORMALIZED!BK71)</f>
        <v>0</v>
      </c>
      <c r="BL71" s="100" t="e">
        <f>IF(AND(MASTER_DATA_NORMALIZED!BL71=0,BL$22=$L$22),VLOOKUP(MASTER_DATA_PROCESSED!$C71,Backend!$Q$9:$T$52,3,FALSE),MASTER_DATA_NORMALIZED!BL71)</f>
        <v>#N/A</v>
      </c>
      <c r="BM71" s="100">
        <f>IF(AND(MASTER_DATA_NORMALIZED!BM71=0,BM$22=$L$22),VLOOKUP(MASTER_DATA_PROCESSED!$C71,Backend!$Q$9:$T$52,3,FALSE),MASTER_DATA_NORMALIZED!BM71)</f>
        <v>0</v>
      </c>
      <c r="BN71" s="100">
        <f>IF(AND(MASTER_DATA_NORMALIZED!BN71=0,BN$22=$L$22),VLOOKUP(MASTER_DATA_PROCESSED!$C71,Backend!$Q$9:$T$52,3,FALSE),MASTER_DATA_NORMALIZED!BN71)</f>
        <v>0</v>
      </c>
      <c r="BO71" s="100">
        <f>IF(AND(MASTER_DATA_NORMALIZED!BO71=0,BO$22=$L$22),VLOOKUP(MASTER_DATA_PROCESSED!$C71,Backend!$Q$9:$T$52,3,FALSE),MASTER_DATA_NORMALIZED!BO71)</f>
        <v>0</v>
      </c>
      <c r="BP71" s="100" t="e">
        <f>IF(AND(MASTER_DATA_NORMALIZED!BP71=0,BP$22=$L$22),VLOOKUP(MASTER_DATA_PROCESSED!$C71,Backend!$Q$9:$T$52,3,FALSE),MASTER_DATA_NORMALIZED!BP71)</f>
        <v>#N/A</v>
      </c>
      <c r="BQ71" s="100">
        <f>IF(AND(MASTER_DATA_NORMALIZED!BQ71=0,BQ$22=$L$22),VLOOKUP(MASTER_DATA_PROCESSED!$C71,Backend!$Q$9:$T$52,3,FALSE),MASTER_DATA_NORMALIZED!BQ71)</f>
        <v>0</v>
      </c>
      <c r="BR71" s="100">
        <f>IF(AND(MASTER_DATA_NORMALIZED!BR71=0,BR$22=$L$22),VLOOKUP(MASTER_DATA_PROCESSED!$C71,Backend!$Q$9:$T$52,3,FALSE),MASTER_DATA_NORMALIZED!BR71)</f>
        <v>0</v>
      </c>
      <c r="BS71" s="100">
        <f>IF(AND(MASTER_DATA_NORMALIZED!BS71=0,BS$22=$L$22),VLOOKUP(MASTER_DATA_PROCESSED!$C71,Backend!$Q$9:$T$52,3,FALSE),MASTER_DATA_NORMALIZED!BS71)</f>
        <v>0</v>
      </c>
      <c r="BT71" s="100" t="e">
        <f>IF(AND(MASTER_DATA_NORMALIZED!BT71=0,BT$22=$L$22),VLOOKUP(MASTER_DATA_PROCESSED!$C71,Backend!$Q$9:$T$52,3,FALSE),MASTER_DATA_NORMALIZED!BT71)</f>
        <v>#N/A</v>
      </c>
      <c r="BU71" s="100">
        <f>IF(AND(MASTER_DATA_NORMALIZED!BU71=0,BU$22=$L$22),VLOOKUP(MASTER_DATA_PROCESSED!$C71,Backend!$Q$9:$T$52,3,FALSE),MASTER_DATA_NORMALIZED!BU71)</f>
        <v>0</v>
      </c>
      <c r="BV71" s="100">
        <f>IF(AND(MASTER_DATA_NORMALIZED!BV71=0,BV$22=$L$22),VLOOKUP(MASTER_DATA_PROCESSED!$C71,Backend!$Q$9:$T$52,3,FALSE),MASTER_DATA_NORMALIZED!BV71)</f>
        <v>0</v>
      </c>
      <c r="BW71" s="100">
        <f>IF(AND(MASTER_DATA_NORMALIZED!BW71=0,BW$22=$L$22),VLOOKUP(MASTER_DATA_PROCESSED!$C71,Backend!$Q$9:$T$52,3,FALSE),MASTER_DATA_NORMALIZED!BW71)</f>
        <v>0</v>
      </c>
      <c r="BX71" s="100" t="e">
        <f>IF(AND(MASTER_DATA_NORMALIZED!BX71=0,BX$22=$L$22),VLOOKUP(MASTER_DATA_PROCESSED!$C71,Backend!$Q$9:$T$52,3,FALSE),MASTER_DATA_NORMALIZED!BX71)</f>
        <v>#N/A</v>
      </c>
      <c r="BY71" s="100">
        <f>IF(AND(MASTER_DATA_NORMALIZED!BY71=0,BY$22=$L$22),VLOOKUP(MASTER_DATA_PROCESSED!$C71,Backend!$Q$9:$T$52,3,FALSE),MASTER_DATA_NORMALIZED!BY71)</f>
        <v>0</v>
      </c>
      <c r="BZ71" s="100">
        <f>IF(AND(MASTER_DATA_NORMALIZED!BZ71=0,BZ$22=$L$22),VLOOKUP(MASTER_DATA_PROCESSED!$C71,Backend!$Q$9:$T$52,3,FALSE),MASTER_DATA_NORMALIZED!BZ71)</f>
        <v>0</v>
      </c>
      <c r="CA71" s="100">
        <f>IF(AND(MASTER_DATA_NORMALIZED!CA71=0,CA$22=$L$22),VLOOKUP(MASTER_DATA_PROCESSED!$C71,Backend!$Q$9:$T$52,3,FALSE),MASTER_DATA_NORMALIZED!CA71)</f>
        <v>0</v>
      </c>
      <c r="CB71" s="100" t="e">
        <f>IF(AND(MASTER_DATA_NORMALIZED!CB71=0,CB$22=$L$22),VLOOKUP(MASTER_DATA_PROCESSED!$C71,Backend!$Q$9:$T$52,3,FALSE),MASTER_DATA_NORMALIZED!CB71)</f>
        <v>#N/A</v>
      </c>
      <c r="CC71" s="100">
        <f>IF(AND(MASTER_DATA_NORMALIZED!CC71=0,CC$22=$L$22),VLOOKUP(MASTER_DATA_PROCESSED!$C71,Backend!$Q$9:$T$52,3,FALSE),MASTER_DATA_NORMALIZED!CC71)</f>
        <v>0</v>
      </c>
      <c r="CD71" s="100">
        <f>IF(AND(MASTER_DATA_NORMALIZED!CD71=0,CD$22=$L$22),VLOOKUP(MASTER_DATA_PROCESSED!$C71,Backend!$Q$9:$T$52,3,FALSE),MASTER_DATA_NORMALIZED!CD71)</f>
        <v>0</v>
      </c>
      <c r="CE71" s="100">
        <f>IF(AND(MASTER_DATA_NORMALIZED!CE71=0,CE$22=$L$22),VLOOKUP(MASTER_DATA_PROCESSED!$C71,Backend!$Q$9:$T$52,3,FALSE),MASTER_DATA_NORMALIZED!CE71)</f>
        <v>0</v>
      </c>
      <c r="CF71" s="100" t="e">
        <f>IF(AND(MASTER_DATA_NORMALIZED!CF71=0,CF$22=$L$22),VLOOKUP(MASTER_DATA_PROCESSED!$C71,Backend!$Q$9:$T$52,3,FALSE),MASTER_DATA_NORMALIZED!CF71)</f>
        <v>#N/A</v>
      </c>
      <c r="CG71" s="100">
        <f>IF(AND(MASTER_DATA_NORMALIZED!CG71=0,CG$22=$L$22),VLOOKUP(MASTER_DATA_PROCESSED!$C71,Backend!$Q$9:$T$52,3,FALSE),MASTER_DATA_NORMALIZED!CG71)</f>
        <v>0</v>
      </c>
      <c r="CH71" s="100">
        <f>IF(AND(MASTER_DATA_NORMALIZED!CH71=0,CH$22=$L$22),VLOOKUP(MASTER_DATA_PROCESSED!$C71,Backend!$Q$9:$T$52,3,FALSE),MASTER_DATA_NORMALIZED!CH71)</f>
        <v>0</v>
      </c>
      <c r="CI71" s="100">
        <f>IF(AND(MASTER_DATA_NORMALIZED!CI71=0,CI$22=$L$22),VLOOKUP(MASTER_DATA_PROCESSED!$C71,Backend!$Q$9:$T$52,3,FALSE),MASTER_DATA_NORMALIZED!CI71)</f>
        <v>0</v>
      </c>
      <c r="CJ71" s="100" t="e">
        <f>IF(AND(MASTER_DATA_NORMALIZED!CJ71=0,CJ$22=$L$22),VLOOKUP(MASTER_DATA_PROCESSED!$C71,Backend!$Q$9:$T$52,3,FALSE),MASTER_DATA_NORMALIZED!CJ71)</f>
        <v>#N/A</v>
      </c>
      <c r="CK71" s="100">
        <f>IF(AND(MASTER_DATA_NORMALIZED!CK71=0,CK$22=$L$22),VLOOKUP(MASTER_DATA_PROCESSED!$C71,Backend!$Q$9:$T$52,3,FALSE),MASTER_DATA_NORMALIZED!CK71)</f>
        <v>0</v>
      </c>
      <c r="CL71" s="100">
        <f>IF(AND(MASTER_DATA_NORMALIZED!CL71=0,CL$22=$L$22),VLOOKUP(MASTER_DATA_PROCESSED!$C71,Backend!$Q$9:$T$52,3,FALSE),MASTER_DATA_NORMALIZED!CL71)</f>
        <v>0</v>
      </c>
      <c r="CM71" s="100">
        <f>IF(AND(MASTER_DATA_NORMALIZED!CM71=0,CM$22=$L$22),VLOOKUP(MASTER_DATA_PROCESSED!$C71,Backend!$Q$9:$T$52,3,FALSE),MASTER_DATA_NORMALIZED!CM71)</f>
        <v>0</v>
      </c>
      <c r="CN71" s="100" t="e">
        <f>IF(AND(MASTER_DATA_NORMALIZED!CN71=0,CN$22=$L$22),VLOOKUP(MASTER_DATA_PROCESSED!$C71,Backend!$Q$9:$T$52,3,FALSE),MASTER_DATA_NORMALIZED!CN71)</f>
        <v>#N/A</v>
      </c>
      <c r="CO71" s="100">
        <f>IF(AND(MASTER_DATA_NORMALIZED!CO71=0,CO$22=$L$22),VLOOKUP(MASTER_DATA_PROCESSED!$C71,Backend!$Q$9:$T$52,3,FALSE),MASTER_DATA_NORMALIZED!CO71)</f>
        <v>0</v>
      </c>
      <c r="CP71" s="100">
        <f>IF(AND(MASTER_DATA_NORMALIZED!CP71=0,CP$22=$L$22),VLOOKUP(MASTER_DATA_PROCESSED!$C71,Backend!$Q$9:$T$52,3,FALSE),MASTER_DATA_NORMALIZED!CP71)</f>
        <v>0</v>
      </c>
      <c r="CQ71" s="100">
        <f>IF(AND(MASTER_DATA_NORMALIZED!CQ71=0,CQ$22=$L$22),VLOOKUP(MASTER_DATA_PROCESSED!$C71,Backend!$Q$9:$T$52,3,FALSE),MASTER_DATA_NORMALIZED!CQ71)</f>
        <v>0</v>
      </c>
      <c r="CR71" s="100" t="e">
        <f>IF(AND(MASTER_DATA_NORMALIZED!CR71=0,CR$22=$L$22),VLOOKUP(MASTER_DATA_PROCESSED!$C71,Backend!$Q$9:$T$52,3,FALSE),MASTER_DATA_NORMALIZED!CR71)</f>
        <v>#N/A</v>
      </c>
      <c r="CS71" s="100">
        <f>IF(AND(MASTER_DATA_NORMALIZED!CS71=0,CS$22=$L$22),VLOOKUP(MASTER_DATA_PROCESSED!$C71,Backend!$Q$9:$T$52,3,FALSE),MASTER_DATA_NORMALIZED!CS71)</f>
        <v>0</v>
      </c>
      <c r="CT71" s="100">
        <f>IF(AND(MASTER_DATA_NORMALIZED!CT71=0,CT$22=$L$22),VLOOKUP(MASTER_DATA_PROCESSED!$C71,Backend!$Q$9:$T$52,3,FALSE),MASTER_DATA_NORMALIZED!CT71)</f>
        <v>0</v>
      </c>
      <c r="CU71" s="100">
        <f>IF(AND(MASTER_DATA_NORMALIZED!CU71=0,CU$22=$L$22),VLOOKUP(MASTER_DATA_PROCESSED!$C71,Backend!$Q$9:$T$52,3,FALSE),MASTER_DATA_NORMALIZED!CU71)</f>
        <v>0</v>
      </c>
      <c r="CV71" s="100" t="e">
        <f>IF(AND(MASTER_DATA_NORMALIZED!CV71=0,CV$22=$L$22),VLOOKUP(MASTER_DATA_PROCESSED!$C71,Backend!$Q$9:$T$52,3,FALSE),MASTER_DATA_NORMALIZED!CV71)</f>
        <v>#N/A</v>
      </c>
      <c r="CW71" s="100">
        <f>IF(AND(MASTER_DATA_NORMALIZED!CW71=0,CW$22=$L$22),VLOOKUP(MASTER_DATA_PROCESSED!$C71,Backend!$Q$9:$T$52,3,FALSE),MASTER_DATA_NORMALIZED!CW71)</f>
        <v>0</v>
      </c>
      <c r="CX71" s="100">
        <f>IF(AND(MASTER_DATA_NORMALIZED!CX71=0,CX$22=$L$22),VLOOKUP(MASTER_DATA_PROCESSED!$C71,Backend!$Q$9:$T$52,3,FALSE),MASTER_DATA_NORMALIZED!CX71)</f>
        <v>0</v>
      </c>
      <c r="CY71" s="100">
        <f>IF(AND(MASTER_DATA_NORMALIZED!CY71=0,CY$22=$L$22),VLOOKUP(MASTER_DATA_PROCESSED!$C71,Backend!$Q$9:$T$52,3,FALSE),MASTER_DATA_NORMALIZED!CY71)</f>
        <v>0</v>
      </c>
      <c r="CZ71" s="100" t="e">
        <f>IF(AND(MASTER_DATA_NORMALIZED!CZ71=0,CZ$22=$L$22),VLOOKUP(MASTER_DATA_PROCESSED!$C71,Backend!$Q$9:$T$52,3,FALSE),MASTER_DATA_NORMALIZED!CZ71)</f>
        <v>#N/A</v>
      </c>
      <c r="DA71" s="100" t="e">
        <f>IF(AND(MASTER_DATA_NORMALIZED!DA71=0,DA$22=$L$22),VLOOKUP(MASTER_DATA_PROCESSED!$C71,Backend!$Q$9:$T$52,3,FALSE),MASTER_DATA_NORMALIZED!DA71)</f>
        <v>#DIV/0!</v>
      </c>
      <c r="DB71" s="100" t="e">
        <f>IF(AND(MASTER_DATA_NORMALIZED!DB71=0,DB$22=$L$22),VLOOKUP(MASTER_DATA_PROCESSED!$C71,Backend!$Q$9:$T$52,3,FALSE),MASTER_DATA_NORMALIZED!DB71)</f>
        <v>#DIV/0!</v>
      </c>
      <c r="DC71" s="100" t="e">
        <f>IF(AND(MASTER_DATA_NORMALIZED!DC71=0,DC$22=$L$22),VLOOKUP(MASTER_DATA_PROCESSED!$C71,Backend!$Q$9:$T$52,3,FALSE),MASTER_DATA_NORMALIZED!DC71)</f>
        <v>#DIV/0!</v>
      </c>
      <c r="DD71" s="100" t="e">
        <f>IF(AND(MASTER_DATA_NORMALIZED!DD71=0,DD$22=$L$22),VLOOKUP(MASTER_DATA_PROCESSED!$C71,Backend!$Q$9:$T$52,3,FALSE),MASTER_DATA_NORMALIZED!DD71)</f>
        <v>#N/A</v>
      </c>
      <c r="DE71" s="100">
        <f>IF(AND(MASTER_DATA_NORMALIZED!DE71=0,DE$22=$L$22),VLOOKUP(MASTER_DATA_PROCESSED!$C71,Backend!$Q$9:$T$52,3,FALSE),MASTER_DATA_NORMALIZED!DE71)</f>
        <v>0</v>
      </c>
      <c r="DF71" s="100">
        <f>IF(AND(MASTER_DATA_NORMALIZED!DF71=0,DF$22=$L$22),VLOOKUP(MASTER_DATA_PROCESSED!$C71,Backend!$Q$9:$T$52,3,FALSE),MASTER_DATA_NORMALIZED!DF71)</f>
        <v>0</v>
      </c>
      <c r="DG71" s="100">
        <f>IF(AND(MASTER_DATA_NORMALIZED!DG71=0,DG$22=$L$22),VLOOKUP(MASTER_DATA_PROCESSED!$C71,Backend!$Q$9:$T$52,3,FALSE),MASTER_DATA_NORMALIZED!DG71)</f>
        <v>0</v>
      </c>
      <c r="DH71" s="100" t="e">
        <f>IF(AND(MASTER_DATA_NORMALIZED!DH71=0,DH$22=$L$22),VLOOKUP(MASTER_DATA_PROCESSED!$C71,Backend!$Q$9:$T$52,3,FALSE),MASTER_DATA_NORMALIZED!DH71)</f>
        <v>#N/A</v>
      </c>
      <c r="DI71" s="100">
        <f>IF(AND(MASTER_DATA_NORMALIZED!DI71=0,DI$22=$L$22),VLOOKUP(MASTER_DATA_PROCESSED!$C71,Backend!$Q$9:$T$52,3,FALSE),MASTER_DATA_NORMALIZED!DI71)</f>
        <v>0</v>
      </c>
      <c r="DJ71" s="100">
        <f>IF(AND(MASTER_DATA_NORMALIZED!DJ71=0,DJ$22=$L$22),VLOOKUP(MASTER_DATA_PROCESSED!$C71,Backend!$Q$9:$T$52,3,FALSE),MASTER_DATA_NORMALIZED!DJ71)</f>
        <v>0</v>
      </c>
      <c r="DK71" s="100">
        <f>IF(AND(MASTER_DATA_NORMALIZED!DK71=0,DK$22=$L$22),VLOOKUP(MASTER_DATA_PROCESSED!$C71,Backend!$Q$9:$T$52,3,FALSE),MASTER_DATA_NORMALIZED!DK71)</f>
        <v>0</v>
      </c>
      <c r="DL71" s="100" t="e">
        <f>IF(AND(MASTER_DATA_NORMALIZED!DL71=0,DL$22=$L$22),VLOOKUP(MASTER_DATA_PROCESSED!$C71,Backend!$Q$9:$T$52,3,FALSE),MASTER_DATA_NORMALIZED!DL71)</f>
        <v>#N/A</v>
      </c>
      <c r="DM71" s="100">
        <f>IF(AND(MASTER_DATA_NORMALIZED!DM71=0,DM$22=$L$22),VLOOKUP(MASTER_DATA_PROCESSED!$C71,Backend!$Q$9:$T$52,3,FALSE),MASTER_DATA_NORMALIZED!DM71)</f>
        <v>0</v>
      </c>
      <c r="DN71" s="100">
        <f>IF(AND(MASTER_DATA_NORMALIZED!DN71=0,DN$22=$L$22),VLOOKUP(MASTER_DATA_PROCESSED!$C71,Backend!$Q$9:$T$52,3,FALSE),MASTER_DATA_NORMALIZED!DN71)</f>
        <v>0</v>
      </c>
      <c r="DO71" s="100">
        <f>IF(AND(MASTER_DATA_NORMALIZED!DO71=0,DO$22=$L$22),VLOOKUP(MASTER_DATA_PROCESSED!$C71,Backend!$Q$9:$T$52,3,FALSE),MASTER_DATA_NORMALIZED!DO71)</f>
        <v>0</v>
      </c>
      <c r="DP71" s="100" t="e">
        <f>IF(AND(MASTER_DATA_NORMALIZED!DP71=0,DP$22=$L$22),VLOOKUP(MASTER_DATA_PROCESSED!$C71,Backend!$Q$9:$T$52,3,FALSE),MASTER_DATA_NORMALIZED!DP71)</f>
        <v>#N/A</v>
      </c>
      <c r="DQ71" s="100">
        <f>IF(AND(MASTER_DATA_NORMALIZED!DQ71=0,DQ$22=$L$22),VLOOKUP(MASTER_DATA_PROCESSED!$C71,Backend!$Q$9:$T$52,3,FALSE),MASTER_DATA_NORMALIZED!DQ71)</f>
        <v>0</v>
      </c>
      <c r="DR71" s="100">
        <f>IF(AND(MASTER_DATA_NORMALIZED!DR71=0,DR$22=$L$22),VLOOKUP(MASTER_DATA_PROCESSED!$C71,Backend!$Q$9:$T$52,3,FALSE),MASTER_DATA_NORMALIZED!DR71)</f>
        <v>0</v>
      </c>
      <c r="DS71" s="100">
        <f>IF(AND(MASTER_DATA_NORMALIZED!DS71=0,DS$22=$L$22),VLOOKUP(MASTER_DATA_PROCESSED!$C71,Backend!$Q$9:$T$52,3,FALSE),MASTER_DATA_NORMALIZED!DS71)</f>
        <v>0</v>
      </c>
      <c r="DT71" s="100" t="e">
        <f>IF(AND(MASTER_DATA_NORMALIZED!DT71=0,DT$22=$L$22),VLOOKUP(MASTER_DATA_PROCESSED!$C71,Backend!$Q$9:$T$52,3,FALSE),MASTER_DATA_NORMALIZED!DT71)</f>
        <v>#N/A</v>
      </c>
      <c r="DU71" s="100">
        <f>IF(AND(MASTER_DATA_NORMALIZED!DU71=0,DU$22=$L$22),VLOOKUP(MASTER_DATA_PROCESSED!$C71,Backend!$Q$9:$T$52,3,FALSE),MASTER_DATA_NORMALIZED!DU71)</f>
        <v>0</v>
      </c>
      <c r="DV71" s="100">
        <f>IF(AND(MASTER_DATA_NORMALIZED!DV71=0,DV$22=$L$22),VLOOKUP(MASTER_DATA_PROCESSED!$C71,Backend!$Q$9:$T$52,3,FALSE),MASTER_DATA_NORMALIZED!DV71)</f>
        <v>0</v>
      </c>
      <c r="DW71" s="100">
        <f>IF(AND(MASTER_DATA_NORMALIZED!DW71=0,DW$22=$L$22),VLOOKUP(MASTER_DATA_PROCESSED!$C71,Backend!$Q$9:$T$52,3,FALSE),MASTER_DATA_NORMALIZED!DW71)</f>
        <v>0</v>
      </c>
      <c r="DX71" s="100" t="e">
        <f>IF(AND(MASTER_DATA_NORMALIZED!DX71=0,DX$22=$L$22),VLOOKUP(MASTER_DATA_PROCESSED!$C71,Backend!$Q$9:$T$52,3,FALSE),MASTER_DATA_NORMALIZED!DX71)</f>
        <v>#N/A</v>
      </c>
      <c r="DY71" s="100">
        <f>IF(AND(MASTER_DATA_NORMALIZED!DY71=0,DY$22=$L$22),VLOOKUP(MASTER_DATA_PROCESSED!$C71,Backend!$Q$9:$T$52,3,FALSE),MASTER_DATA_NORMALIZED!DY71)</f>
        <v>0</v>
      </c>
      <c r="DZ71" s="100">
        <f>IF(AND(MASTER_DATA_NORMALIZED!DZ71=0,DZ$22=$L$22),VLOOKUP(MASTER_DATA_PROCESSED!$C71,Backend!$Q$9:$T$52,3,FALSE),MASTER_DATA_NORMALIZED!DZ71)</f>
        <v>0</v>
      </c>
      <c r="EA71" s="100">
        <f>IF(AND(MASTER_DATA_NORMALIZED!EA71=0,EA$22=$L$22),VLOOKUP(MASTER_DATA_PROCESSED!$C71,Backend!$Q$9:$T$52,3,FALSE),MASTER_DATA_NORMALIZED!EA71)</f>
        <v>0</v>
      </c>
      <c r="EB71" s="100" t="e">
        <f>IF(AND(MASTER_DATA_NORMALIZED!EB71=0,EB$22=$L$22),VLOOKUP(MASTER_DATA_PROCESSED!$C71,Backend!$Q$9:$T$52,3,FALSE),MASTER_DATA_NORMALIZED!EB71)</f>
        <v>#N/A</v>
      </c>
      <c r="EC71" s="100" t="e">
        <f>IF(AND(MASTER_DATA_NORMALIZED!EC71=0,EC$22=$L$22),VLOOKUP(MASTER_DATA_PROCESSED!$C71,Backend!$Q$9:$T$52,3,FALSE),MASTER_DATA_NORMALIZED!EC71)</f>
        <v>#DIV/0!</v>
      </c>
      <c r="ED71" s="100" t="e">
        <f>IF(AND(MASTER_DATA_NORMALIZED!ED71=0,ED$22=$L$22),VLOOKUP(MASTER_DATA_PROCESSED!$C71,Backend!$Q$9:$T$52,3,FALSE),MASTER_DATA_NORMALIZED!ED71)</f>
        <v>#DIV/0!</v>
      </c>
      <c r="EE71" s="100" t="e">
        <f>IF(AND(MASTER_DATA_NORMALIZED!EE71=0,EE$22=$L$22),VLOOKUP(MASTER_DATA_PROCESSED!$C71,Backend!$Q$9:$T$52,3,FALSE),MASTER_DATA_NORMALIZED!EE71)</f>
        <v>#DIV/0!</v>
      </c>
      <c r="EF71" s="100" t="e">
        <f>IF(AND(MASTER_DATA_NORMALIZED!EF71=0,EF$22=$L$22),VLOOKUP(MASTER_DATA_PROCESSED!$C71,Backend!$Q$9:$T$52,3,FALSE),MASTER_DATA_NORMALIZED!EF71)</f>
        <v>#VALUE!</v>
      </c>
      <c r="EG71" s="100">
        <f>IF(AND(MASTER_DATA_NORMALIZED!EG71=0,EG$22=$L$22),VLOOKUP(MASTER_DATA_PROCESSED!$C71,Backend!$Q$9:$T$52,3,FALSE),MASTER_DATA_NORMALIZED!EG71)</f>
        <v>0</v>
      </c>
      <c r="EH71" s="100">
        <f>IF(AND(MASTER_DATA_NORMALIZED!EH71=0,EH$22=$L$22),VLOOKUP(MASTER_DATA_PROCESSED!$C71,Backend!$Q$9:$T$52,3,FALSE),MASTER_DATA_NORMALIZED!EH71)</f>
        <v>0</v>
      </c>
      <c r="EI71" s="100">
        <f>IF(AND(MASTER_DATA_NORMALIZED!EI71=0,EI$22=$L$22),VLOOKUP(MASTER_DATA_PROCESSED!$C71,Backend!$Q$9:$T$52,3,FALSE),MASTER_DATA_NORMALIZED!EI71)</f>
        <v>0</v>
      </c>
      <c r="EJ71" s="100" t="e">
        <f>IF(AND(MASTER_DATA_NORMALIZED!EJ71=0,EJ$22=$L$22),VLOOKUP(MASTER_DATA_PROCESSED!$C71,Backend!$Q$9:$T$52,3,FALSE),MASTER_DATA_NORMALIZED!EJ71)</f>
        <v>#N/A</v>
      </c>
      <c r="EK71" s="100">
        <f>IF(AND(MASTER_DATA_NORMALIZED!EK71=0,EK$22=$L$22),VLOOKUP(MASTER_DATA_PROCESSED!$C71,Backend!$Q$9:$T$52,3,FALSE),MASTER_DATA_NORMALIZED!EK71)</f>
        <v>0</v>
      </c>
      <c r="EL71" s="100">
        <f>IF(AND(MASTER_DATA_NORMALIZED!EL71=0,EL$22=$L$22),VLOOKUP(MASTER_DATA_PROCESSED!$C71,Backend!$Q$9:$T$52,3,FALSE),MASTER_DATA_NORMALIZED!EL71)</f>
        <v>0</v>
      </c>
      <c r="EM71" s="100">
        <f>IF(AND(MASTER_DATA_NORMALIZED!EM71=0,EM$22=$L$22),VLOOKUP(MASTER_DATA_PROCESSED!$C71,Backend!$Q$9:$T$52,3,FALSE),MASTER_DATA_NORMALIZED!EM71)</f>
        <v>0</v>
      </c>
      <c r="EN71" s="100" t="e">
        <f>IF(AND(MASTER_DATA_NORMALIZED!EN71=0,EN$22=$L$22),VLOOKUP(MASTER_DATA_PROCESSED!$C71,Backend!$Q$9:$T$52,3,FALSE),MASTER_DATA_NORMALIZED!EN71)</f>
        <v>#N/A</v>
      </c>
      <c r="EO71" s="100">
        <f>IF(AND(MASTER_DATA_NORMALIZED!EO71=0,EO$22=$L$22),VLOOKUP(MASTER_DATA_PROCESSED!$C71,Backend!$Q$9:$T$52,3,FALSE),MASTER_DATA_NORMALIZED!EO71)</f>
        <v>0</v>
      </c>
      <c r="EP71" s="100">
        <f>IF(AND(MASTER_DATA_NORMALIZED!EP71=0,EP$22=$L$22),VLOOKUP(MASTER_DATA_PROCESSED!$C71,Backend!$Q$9:$T$52,3,FALSE),MASTER_DATA_NORMALIZED!EP71)</f>
        <v>0</v>
      </c>
      <c r="EQ71" s="100">
        <f>IF(AND(MASTER_DATA_NORMALIZED!EQ71=0,EQ$22=$L$22),VLOOKUP(MASTER_DATA_PROCESSED!$C71,Backend!$Q$9:$T$52,3,FALSE),MASTER_DATA_NORMALIZED!EQ71)</f>
        <v>0</v>
      </c>
      <c r="ER71" s="100" t="e">
        <f>IF(AND(MASTER_DATA_NORMALIZED!ER71=0,ER$22=$L$22),VLOOKUP(MASTER_DATA_PROCESSED!$C71,Backend!$Q$9:$T$52,3,FALSE),MASTER_DATA_NORMALIZED!ER71)</f>
        <v>#N/A</v>
      </c>
      <c r="ES71" s="100">
        <f>IF(AND(MASTER_DATA_NORMALIZED!ES71=0,ES$22=$L$22),VLOOKUP(MASTER_DATA_PROCESSED!$C71,Backend!$Q$9:$T$52,3,FALSE),MASTER_DATA_NORMALIZED!ES71)</f>
        <v>0</v>
      </c>
      <c r="ET71" s="100">
        <f>IF(AND(MASTER_DATA_NORMALIZED!ET71=0,ET$22=$L$22),VLOOKUP(MASTER_DATA_PROCESSED!$C71,Backend!$Q$9:$T$52,3,FALSE),MASTER_DATA_NORMALIZED!ET71)</f>
        <v>0</v>
      </c>
      <c r="EU71" s="100">
        <f>IF(AND(MASTER_DATA_NORMALIZED!EU71=0,EU$22=$L$22),VLOOKUP(MASTER_DATA_PROCESSED!$C71,Backend!$Q$9:$T$52,3,FALSE),MASTER_DATA_NORMALIZED!EU71)</f>
        <v>0</v>
      </c>
      <c r="EV71" s="100" t="e">
        <f>IF(AND(MASTER_DATA_NORMALIZED!EV71=0,EV$22=$L$22),VLOOKUP(MASTER_DATA_PROCESSED!$C71,Backend!$Q$9:$T$52,3,FALSE),MASTER_DATA_NORMALIZED!EV71)</f>
        <v>#N/A</v>
      </c>
      <c r="EW71" s="100">
        <f>IF(AND(MASTER_DATA_NORMALIZED!EW71=0,EW$22=$L$22),VLOOKUP(MASTER_DATA_PROCESSED!$C71,Backend!$Q$9:$T$52,3,FALSE),MASTER_DATA_NORMALIZED!EW71)</f>
        <v>0</v>
      </c>
      <c r="EX71" s="100">
        <f>IF(AND(MASTER_DATA_NORMALIZED!EX71=0,EX$22=$L$22),VLOOKUP(MASTER_DATA_PROCESSED!$C71,Backend!$Q$9:$T$52,3,FALSE),MASTER_DATA_NORMALIZED!EX71)</f>
        <v>0</v>
      </c>
      <c r="EY71" s="100">
        <f>IF(AND(MASTER_DATA_NORMALIZED!EY71=0,EY$22=$L$22),VLOOKUP(MASTER_DATA_PROCESSED!$C71,Backend!$Q$9:$T$52,3,FALSE),MASTER_DATA_NORMALIZED!EY71)</f>
        <v>0</v>
      </c>
      <c r="EZ71" s="100" t="e">
        <f>IF(AND(MASTER_DATA_NORMALIZED!EZ71=0,EZ$22=$L$22),VLOOKUP(MASTER_DATA_PROCESSED!$C71,Backend!$Q$9:$T$52,3,FALSE),MASTER_DATA_NORMALIZED!EZ71)</f>
        <v>#N/A</v>
      </c>
      <c r="FA71" s="100">
        <f>IF(AND(MASTER_DATA_NORMALIZED!FA71=0,FA$22=$L$22),VLOOKUP(MASTER_DATA_PROCESSED!$C71,Backend!$Q$9:$T$52,3,FALSE),MASTER_DATA_NORMALIZED!FA71)</f>
        <v>0</v>
      </c>
      <c r="FB71" s="100">
        <f>IF(AND(MASTER_DATA_NORMALIZED!FB71=0,FB$22=$L$22),VLOOKUP(MASTER_DATA_PROCESSED!$C71,Backend!$Q$9:$T$52,3,FALSE),MASTER_DATA_NORMALIZED!FB71)</f>
        <v>0</v>
      </c>
      <c r="FC71" s="100">
        <f>IF(AND(MASTER_DATA_NORMALIZED!FC71=0,FC$22=$L$22),VLOOKUP(MASTER_DATA_PROCESSED!$C71,Backend!$Q$9:$T$52,3,FALSE),MASTER_DATA_NORMALIZED!FC71)</f>
        <v>0</v>
      </c>
      <c r="FD71" s="100" t="e">
        <f>IF(AND(MASTER_DATA_NORMALIZED!FD71=0,FD$22=$L$22),VLOOKUP(MASTER_DATA_PROCESSED!$C71,Backend!$Q$9:$T$52,3,FALSE),MASTER_DATA_NORMALIZED!FD71)</f>
        <v>#N/A</v>
      </c>
      <c r="FE71" s="100">
        <f>IF(AND(MASTER_DATA_NORMALIZED!FE71=0,FE$22=$L$22),VLOOKUP(MASTER_DATA_PROCESSED!$C71,Backend!$Q$9:$T$52,3,FALSE),MASTER_DATA_NORMALIZED!FE71)</f>
        <v>0</v>
      </c>
      <c r="FF71" s="100">
        <f>IF(AND(MASTER_DATA_NORMALIZED!FF71=0,FF$22=$L$22),VLOOKUP(MASTER_DATA_PROCESSED!$C71,Backend!$Q$9:$T$52,3,FALSE),MASTER_DATA_NORMALIZED!FF71)</f>
        <v>0</v>
      </c>
      <c r="FG71" s="100">
        <f>IF(AND(MASTER_DATA_NORMALIZED!FG71=0,FG$22=$L$22),VLOOKUP(MASTER_DATA_PROCESSED!$C71,Backend!$Q$9:$T$52,3,FALSE),MASTER_DATA_NORMALIZED!FG71)</f>
        <v>0</v>
      </c>
      <c r="FH71" s="100" t="e">
        <f>IF(AND(MASTER_DATA_NORMALIZED!FH71=0,FH$22=$L$22),VLOOKUP(MASTER_DATA_PROCESSED!$C71,Backend!$Q$9:$T$52,3,FALSE),MASTER_DATA_NORMALIZED!FH71)</f>
        <v>#N/A</v>
      </c>
      <c r="FI71" s="100">
        <f>IF(AND(MASTER_DATA_NORMALIZED!FI71=0,FI$22=$L$22),VLOOKUP(MASTER_DATA_PROCESSED!$C71,Backend!$Q$9:$T$52,3,FALSE),MASTER_DATA_NORMALIZED!FI71)</f>
        <v>0</v>
      </c>
      <c r="FJ71" s="100">
        <f>IF(AND(MASTER_DATA_NORMALIZED!FJ71=0,FJ$22=$L$22),VLOOKUP(MASTER_DATA_PROCESSED!$C71,Backend!$Q$9:$T$52,3,FALSE),MASTER_DATA_NORMALIZED!FJ71)</f>
        <v>0</v>
      </c>
      <c r="FK71" s="100">
        <f>IF(AND(MASTER_DATA_NORMALIZED!FK71=0,FK$22=$L$22),VLOOKUP(MASTER_DATA_PROCESSED!$C71,Backend!$Q$9:$T$52,3,FALSE),MASTER_DATA_NORMALIZED!FK71)</f>
        <v>0</v>
      </c>
      <c r="FL71" s="100" t="e">
        <f>IF(AND(MASTER_DATA_NORMALIZED!FL71=0,FL$22=$L$22),VLOOKUP(MASTER_DATA_PROCESSED!$C71,Backend!$Q$9:$T$52,3,FALSE),MASTER_DATA_NORMALIZED!FL71)</f>
        <v>#N/A</v>
      </c>
      <c r="FM71" s="100">
        <f>IF(AND(MASTER_DATA_NORMALIZED!FM71=0,FM$22=$L$22),VLOOKUP(MASTER_DATA_PROCESSED!$C71,Backend!$Q$9:$T$52,3,FALSE),MASTER_DATA_NORMALIZED!FM71)</f>
        <v>0</v>
      </c>
      <c r="FN71" s="100">
        <f>IF(AND(MASTER_DATA_NORMALIZED!FN71=0,FN$22=$L$22),VLOOKUP(MASTER_DATA_PROCESSED!$C71,Backend!$Q$9:$T$52,3,FALSE),MASTER_DATA_NORMALIZED!FN71)</f>
        <v>0</v>
      </c>
      <c r="FO71" s="100">
        <f>IF(AND(MASTER_DATA_NORMALIZED!FO71=0,FO$22=$L$22),VLOOKUP(MASTER_DATA_PROCESSED!$C71,Backend!$Q$9:$T$52,3,FALSE),MASTER_DATA_NORMALIZED!FO71)</f>
        <v>0</v>
      </c>
      <c r="FP71" s="100" t="e">
        <f>IF(AND(MASTER_DATA_NORMALIZED!FP71=0,FP$22=$L$22),VLOOKUP(MASTER_DATA_PROCESSED!$C71,Backend!$Q$9:$T$52,3,FALSE),MASTER_DATA_NORMALIZED!FP71)</f>
        <v>#N/A</v>
      </c>
      <c r="FQ71" s="100">
        <f>IF(AND(MASTER_DATA_NORMALIZED!FQ71=0,FQ$22=$L$22),VLOOKUP(MASTER_DATA_PROCESSED!$C71,Backend!$Q$9:$T$52,3,FALSE),MASTER_DATA_NORMALIZED!FQ71)</f>
        <v>0</v>
      </c>
      <c r="FR71" s="100">
        <f>IF(AND(MASTER_DATA_NORMALIZED!FR71=0,FR$22=$L$22),VLOOKUP(MASTER_DATA_PROCESSED!$C71,Backend!$Q$9:$T$52,3,FALSE),MASTER_DATA_NORMALIZED!FR71)</f>
        <v>0</v>
      </c>
      <c r="FS71" s="100">
        <f>IF(AND(MASTER_DATA_NORMALIZED!FS71=0,FS$22=$L$22),VLOOKUP(MASTER_DATA_PROCESSED!$C71,Backend!$Q$9:$T$52,3,FALSE),MASTER_DATA_NORMALIZED!FS71)</f>
        <v>0</v>
      </c>
      <c r="FT71" s="100" t="e">
        <f>IF(AND(MASTER_DATA_NORMALIZED!FT71=0,FT$22=$L$22),VLOOKUP(MASTER_DATA_PROCESSED!$C71,Backend!$Q$9:$T$52,3,FALSE),MASTER_DATA_NORMALIZED!FT71)</f>
        <v>#N/A</v>
      </c>
      <c r="FU71" s="100">
        <f>IF(AND(MASTER_DATA_NORMALIZED!FU71=0,FU$22=$L$22),VLOOKUP(MASTER_DATA_PROCESSED!$C71,Backend!$Q$9:$T$52,3,FALSE),MASTER_DATA_NORMALIZED!FU71)</f>
        <v>0</v>
      </c>
      <c r="FV71" s="100">
        <f>IF(AND(MASTER_DATA_NORMALIZED!FV71=0,FV$22=$L$22),VLOOKUP(MASTER_DATA_PROCESSED!$C71,Backend!$Q$9:$T$52,3,FALSE),MASTER_DATA_NORMALIZED!FV71)</f>
        <v>0</v>
      </c>
      <c r="FW71" s="100">
        <f>IF(AND(MASTER_DATA_NORMALIZED!FW71=0,FW$22=$L$22),VLOOKUP(MASTER_DATA_PROCESSED!$C71,Backend!$Q$9:$T$52,3,FALSE),MASTER_DATA_NORMALIZED!FW71)</f>
        <v>0</v>
      </c>
      <c r="FX71" s="100" t="e">
        <f>IF(AND(MASTER_DATA_NORMALIZED!FX71=0,FX$22=$L$22),VLOOKUP(MASTER_DATA_PROCESSED!$C71,Backend!$Q$9:$T$52,3,FALSE),MASTER_DATA_NORMALIZED!FX71)</f>
        <v>#N/A</v>
      </c>
      <c r="FY71" s="100">
        <f>IF(AND(MASTER_DATA_NORMALIZED!FY71=0,FY$22=$L$22),VLOOKUP(MASTER_DATA_PROCESSED!$C71,Backend!$Q$9:$T$52,3,FALSE),MASTER_DATA_NORMALIZED!FY71)</f>
        <v>0</v>
      </c>
      <c r="FZ71" s="100">
        <f>IF(AND(MASTER_DATA_NORMALIZED!FZ71=0,FZ$22=$L$22),VLOOKUP(MASTER_DATA_PROCESSED!$C71,Backend!$Q$9:$T$52,3,FALSE),MASTER_DATA_NORMALIZED!FZ71)</f>
        <v>0</v>
      </c>
      <c r="GA71" s="100">
        <f>IF(AND(MASTER_DATA_NORMALIZED!GA71=0,GA$22=$L$22),VLOOKUP(MASTER_DATA_PROCESSED!$C71,Backend!$Q$9:$T$52,3,FALSE),MASTER_DATA_NORMALIZED!GA71)</f>
        <v>0</v>
      </c>
      <c r="GB71" s="100" t="e">
        <f>IF(AND(MASTER_DATA_NORMALIZED!GB71=0,GB$22=$L$22),VLOOKUP(MASTER_DATA_PROCESSED!$C71,Backend!$Q$9:$T$52,3,FALSE),MASTER_DATA_NORMALIZED!GB71)</f>
        <v>#N/A</v>
      </c>
      <c r="GC71" s="100">
        <f>IF(AND(MASTER_DATA_NORMALIZED!GC71=0,GC$22=$L$22),VLOOKUP(MASTER_DATA_PROCESSED!$C71,Backend!$Q$9:$T$52,3,FALSE),MASTER_DATA_NORMALIZED!GC71)</f>
        <v>0</v>
      </c>
      <c r="GD71" s="100">
        <f>IF(AND(MASTER_DATA_NORMALIZED!GD71=0,GD$22=$L$22),VLOOKUP(MASTER_DATA_PROCESSED!$C71,Backend!$Q$9:$T$52,3,FALSE),MASTER_DATA_NORMALIZED!GD71)</f>
        <v>0</v>
      </c>
      <c r="GE71" s="100">
        <f>IF(AND(MASTER_DATA_NORMALIZED!GE71=0,GE$22=$L$22),VLOOKUP(MASTER_DATA_PROCESSED!$C71,Backend!$Q$9:$T$52,3,FALSE),MASTER_DATA_NORMALIZED!GE71)</f>
        <v>0</v>
      </c>
      <c r="GF71" s="100" t="e">
        <f>IF(AND(MASTER_DATA_NORMALIZED!GF71=0,GF$22=$L$22),VLOOKUP(MASTER_DATA_PROCESSED!$C71,Backend!$Q$9:$T$52,3,FALSE),MASTER_DATA_NORMALIZED!GF71)</f>
        <v>#N/A</v>
      </c>
      <c r="GG71" s="100">
        <f>IF(AND(MASTER_DATA_NORMALIZED!GG71=0,GG$22=$L$22),VLOOKUP(MASTER_DATA_PROCESSED!$C71,Backend!$Q$9:$T$52,3,FALSE),MASTER_DATA_NORMALIZED!GG71)</f>
        <v>0</v>
      </c>
      <c r="GH71" s="100">
        <f>IF(AND(MASTER_DATA_NORMALIZED!GH71=0,GH$22=$L$22),VLOOKUP(MASTER_DATA_PROCESSED!$C71,Backend!$Q$9:$T$52,3,FALSE),MASTER_DATA_NORMALIZED!GH71)</f>
        <v>0</v>
      </c>
      <c r="GI71" s="100">
        <f>IF(AND(MASTER_DATA_NORMALIZED!GI71=0,GI$22=$L$22),VLOOKUP(MASTER_DATA_PROCESSED!$C71,Backend!$Q$9:$T$52,3,FALSE),MASTER_DATA_NORMALIZED!GI71)</f>
        <v>0</v>
      </c>
      <c r="GJ71" s="100" t="e">
        <f>IF(AND(MASTER_DATA_NORMALIZED!GJ71=0,GJ$22=$L$22),VLOOKUP(MASTER_DATA_PROCESSED!$C71,Backend!$Q$9:$T$52,3,FALSE),MASTER_DATA_NORMALIZED!GJ71)</f>
        <v>#N/A</v>
      </c>
      <c r="GK71" s="100">
        <f>IF(AND(MASTER_DATA_NORMALIZED!GK71=0,GK$22=$L$22),VLOOKUP(MASTER_DATA_PROCESSED!$C71,Backend!$Q$9:$T$52,3,FALSE),MASTER_DATA_NORMALIZED!GK71)</f>
        <v>0</v>
      </c>
      <c r="GL71" s="100">
        <f>IF(AND(MASTER_DATA_NORMALIZED!GL71=0,GL$22=$L$22),VLOOKUP(MASTER_DATA_PROCESSED!$C71,Backend!$Q$9:$T$52,3,FALSE),MASTER_DATA_NORMALIZED!GL71)</f>
        <v>0</v>
      </c>
      <c r="GM71" s="100">
        <f>IF(AND(MASTER_DATA_NORMALIZED!GM71=0,GM$22=$L$22),VLOOKUP(MASTER_DATA_PROCESSED!$C71,Backend!$Q$9:$T$52,3,FALSE),MASTER_DATA_NORMALIZED!GM71)</f>
        <v>0</v>
      </c>
      <c r="GN71" s="100" t="e">
        <f>IF(AND(MASTER_DATA_NORMALIZED!GN71=0,GN$22=$L$22),VLOOKUP(MASTER_DATA_PROCESSED!$C71,Backend!$Q$9:$T$52,3,FALSE),MASTER_DATA_NORMALIZED!GN71)</f>
        <v>#N/A</v>
      </c>
      <c r="GO71" s="100">
        <f>IF(AND(MASTER_DATA_NORMALIZED!GO71=0,GO$22=$L$22),VLOOKUP(MASTER_DATA_PROCESSED!$C71,Backend!$Q$9:$T$52,3,FALSE),MASTER_DATA_NORMALIZED!GO71)</f>
        <v>0</v>
      </c>
      <c r="GP71" s="100">
        <f>IF(AND(MASTER_DATA_NORMALIZED!GP71=0,GP$22=$L$22),VLOOKUP(MASTER_DATA_PROCESSED!$C71,Backend!$Q$9:$T$52,3,FALSE),MASTER_DATA_NORMALIZED!GP71)</f>
        <v>0</v>
      </c>
      <c r="GQ71" s="100">
        <f>IF(AND(MASTER_DATA_NORMALIZED!GQ71=0,GQ$22=$L$22),VLOOKUP(MASTER_DATA_PROCESSED!$C71,Backend!$Q$9:$T$52,3,FALSE),MASTER_DATA_NORMALIZED!GQ71)</f>
        <v>0</v>
      </c>
      <c r="GR71" s="100" t="e">
        <f>IF(AND(MASTER_DATA_NORMALIZED!GR71=0,GR$22=$L$22),VLOOKUP(MASTER_DATA_PROCESSED!$C71,Backend!$Q$9:$T$52,3,FALSE),MASTER_DATA_NORMALIZED!GR71)</f>
        <v>#N/A</v>
      </c>
      <c r="GS71" s="100">
        <f>IF(AND(MASTER_DATA_NORMALIZED!GS71=0,GS$22=$L$22),VLOOKUP(MASTER_DATA_PROCESSED!$C71,Backend!$Q$9:$T$52,3,FALSE),MASTER_DATA_NORMALIZED!GS71)</f>
        <v>0</v>
      </c>
      <c r="GT71" s="100">
        <f>IF(AND(MASTER_DATA_NORMALIZED!GT71=0,GT$22=$L$22),VLOOKUP(MASTER_DATA_PROCESSED!$C71,Backend!$Q$9:$T$52,3,FALSE),MASTER_DATA_NORMALIZED!GT71)</f>
        <v>0</v>
      </c>
      <c r="GU71" s="100">
        <f>IF(AND(MASTER_DATA_NORMALIZED!GU71=0,GU$22=$L$22),VLOOKUP(MASTER_DATA_PROCESSED!$C71,Backend!$Q$9:$T$52,3,FALSE),MASTER_DATA_NORMALIZED!GU71)</f>
        <v>0</v>
      </c>
      <c r="GV71" s="100" t="e">
        <f>IF(AND(MASTER_DATA_NORMALIZED!GV71=0,GV$22=$L$22),VLOOKUP(MASTER_DATA_PROCESSED!$C71,Backend!$Q$9:$T$52,3,FALSE),MASTER_DATA_NORMALIZED!GV71)</f>
        <v>#N/A</v>
      </c>
      <c r="GW71" s="100" t="e">
        <f>IF(AND(MASTER_DATA_NORMALIZED!GW71=0,GW$22=$L$22),VLOOKUP(MASTER_DATA_PROCESSED!$C71,Backend!$Q$9:$T$52,3,FALSE),MASTER_DATA_NORMALIZED!GW71)</f>
        <v>#REF!</v>
      </c>
      <c r="GX71" s="100" t="e">
        <f>IF(AND(MASTER_DATA_NORMALIZED!GX71=0,GX$22=$L$22),VLOOKUP(MASTER_DATA_PROCESSED!$C71,Backend!$Q$9:$T$52,3,FALSE),MASTER_DATA_NORMALIZED!GX71)</f>
        <v>#REF!</v>
      </c>
      <c r="GY71" s="100" t="e">
        <f>IF(AND(MASTER_DATA_NORMALIZED!GY71=0,GY$22=$L$22),VLOOKUP(MASTER_DATA_PROCESSED!$C71,Backend!$Q$9:$T$52,3,FALSE),MASTER_DATA_NORMALIZED!GY71)</f>
        <v>#REF!</v>
      </c>
    </row>
    <row r="72" spans="2:207" s="25" customFormat="1" ht="17.25" hidden="1" outlineLevel="1" x14ac:dyDescent="0.3">
      <c r="B72" s="183">
        <f t="shared" si="5"/>
        <v>20</v>
      </c>
      <c r="C72" s="51">
        <f t="shared" si="0"/>
        <v>22</v>
      </c>
      <c r="D72" s="75"/>
      <c r="E72" s="51">
        <v>22</v>
      </c>
      <c r="F72" s="51"/>
      <c r="G72" s="76"/>
      <c r="H72" s="34" t="s">
        <v>76</v>
      </c>
      <c r="I72" s="95">
        <f>IF(AND(MASTER_DATA_NORMALIZED!I72=0,I$22=$L$22),VLOOKUP(MASTER_DATA_PROCESSED!$C72,Backend!$Q$9:$T$52,3,FALSE),MASTER_DATA_NORMALIZED!I72)</f>
        <v>0</v>
      </c>
      <c r="J72" s="95">
        <f>IF(AND(MASTER_DATA_NORMALIZED!J72=0,J$22=$L$22),VLOOKUP(MASTER_DATA_PROCESSED!$C72,Backend!$Q$9:$T$52,3,FALSE),MASTER_DATA_NORMALIZED!J72)</f>
        <v>0</v>
      </c>
      <c r="K72" s="95">
        <f>IF(AND(MASTER_DATA_NORMALIZED!K72=0,K$22=$L$22),VLOOKUP(MASTER_DATA_PROCESSED!$C72,Backend!$Q$9:$T$52,3,FALSE),MASTER_DATA_NORMALIZED!K72)</f>
        <v>0</v>
      </c>
      <c r="L72" s="95">
        <f>IF(AND(MASTER_DATA_NORMALIZED!L72=0,L$22=$L$22),VLOOKUP(MASTER_DATA_PROCESSED!$C72,Backend!$Q$9:$T$52,3,FALSE),MASTER_DATA_NORMALIZED!L72)</f>
        <v>1195.9983404133236</v>
      </c>
      <c r="M72" s="95">
        <f>IF(AND(MASTER_DATA_NORMALIZED!M72=0,M$22=$L$22),VLOOKUP(MASTER_DATA_PROCESSED!$C72,Backend!$Q$9:$T$52,3,FALSE),MASTER_DATA_NORMALIZED!M72)</f>
        <v>0</v>
      </c>
      <c r="N72" s="95">
        <f>IF(AND(MASTER_DATA_NORMALIZED!N72=0,N$22=$L$22),VLOOKUP(MASTER_DATA_PROCESSED!$C72,Backend!$Q$9:$T$52,3,FALSE),MASTER_DATA_NORMALIZED!N72)</f>
        <v>0</v>
      </c>
      <c r="O72" s="95">
        <f>IF(AND(MASTER_DATA_NORMALIZED!O72=0,O$22=$L$22),VLOOKUP(MASTER_DATA_PROCESSED!$C72,Backend!$Q$9:$T$52,3,FALSE),MASTER_DATA_NORMALIZED!O72)</f>
        <v>0</v>
      </c>
      <c r="P72" s="95">
        <f>IF(AND(MASTER_DATA_NORMALIZED!P72=0,P$22=$L$22),VLOOKUP(MASTER_DATA_PROCESSED!$C72,Backend!$Q$9:$T$52,3,FALSE),MASTER_DATA_NORMALIZED!P72)</f>
        <v>879.7201448647013</v>
      </c>
      <c r="Q72" s="95">
        <f>IF(AND(MASTER_DATA_NORMALIZED!Q72=0,Q$22=$L$22),VLOOKUP(MASTER_DATA_PROCESSED!$C72,Backend!$Q$9:$T$52,3,FALSE),MASTER_DATA_NORMALIZED!Q72)</f>
        <v>0</v>
      </c>
      <c r="R72" s="95">
        <f>IF(AND(MASTER_DATA_NORMALIZED!R72=0,R$22=$L$22),VLOOKUP(MASTER_DATA_PROCESSED!$C72,Backend!$Q$9:$T$52,3,FALSE),MASTER_DATA_NORMALIZED!R72)</f>
        <v>0</v>
      </c>
      <c r="S72" s="95">
        <f>IF(AND(MASTER_DATA_NORMALIZED!S72=0,S$22=$L$22),VLOOKUP(MASTER_DATA_PROCESSED!$C72,Backend!$Q$9:$T$52,3,FALSE),MASTER_DATA_NORMALIZED!S72)</f>
        <v>0</v>
      </c>
      <c r="T72" s="95">
        <f>IF(AND(MASTER_DATA_NORMALIZED!T72=0,T$22=$L$22),VLOOKUP(MASTER_DATA_PROCESSED!$C72,Backend!$Q$9:$T$52,3,FALSE),MASTER_DATA_NORMALIZED!T72)</f>
        <v>1665.2719860948534</v>
      </c>
      <c r="U72" s="95">
        <f>IF(AND(MASTER_DATA_NORMALIZED!U72=0,U$22=$L$22),VLOOKUP(MASTER_DATA_PROCESSED!$C72,Backend!$Q$9:$T$52,3,FALSE),MASTER_DATA_NORMALIZED!U72)</f>
        <v>0</v>
      </c>
      <c r="V72" s="95">
        <f>IF(AND(MASTER_DATA_NORMALIZED!V72=0,V$22=$L$22),VLOOKUP(MASTER_DATA_PROCESSED!$C72,Backend!$Q$9:$T$52,3,FALSE),MASTER_DATA_NORMALIZED!V72)</f>
        <v>0</v>
      </c>
      <c r="W72" s="95">
        <f>IF(AND(MASTER_DATA_NORMALIZED!W72=0,W$22=$L$22),VLOOKUP(MASTER_DATA_PROCESSED!$C72,Backend!$Q$9:$T$52,3,FALSE),MASTER_DATA_NORMALIZED!W72)</f>
        <v>0</v>
      </c>
      <c r="X72" s="95">
        <f>IF(AND(MASTER_DATA_NORMALIZED!X72=0,X$22=$L$22),VLOOKUP(MASTER_DATA_PROCESSED!$C72,Backend!$Q$9:$T$52,3,FALSE),MASTER_DATA_NORMALIZED!X72)</f>
        <v>1240.8912977051309</v>
      </c>
      <c r="Y72" s="95">
        <f>IF(AND(MASTER_DATA_NORMALIZED!Y72=0,Y$22=$L$22),VLOOKUP(MASTER_DATA_PROCESSED!$C72,Backend!$Q$9:$T$52,3,FALSE),MASTER_DATA_NORMALIZED!Y72)</f>
        <v>0</v>
      </c>
      <c r="Z72" s="95">
        <f>IF(AND(MASTER_DATA_NORMALIZED!Z72=0,Z$22=$L$22),VLOOKUP(MASTER_DATA_PROCESSED!$C72,Backend!$Q$9:$T$52,3,FALSE),MASTER_DATA_NORMALIZED!Z72)</f>
        <v>0</v>
      </c>
      <c r="AA72" s="95">
        <f>IF(AND(MASTER_DATA_NORMALIZED!AA72=0,AA$22=$L$22),VLOOKUP(MASTER_DATA_PROCESSED!$C72,Backend!$Q$9:$T$52,3,FALSE),MASTER_DATA_NORMALIZED!AA72)</f>
        <v>0</v>
      </c>
      <c r="AB72" s="95">
        <f>IF(AND(MASTER_DATA_NORMALIZED!AB72=0,AB$22=$L$22),VLOOKUP(MASTER_DATA_PROCESSED!$C72,Backend!$Q$9:$T$52,3,FALSE),MASTER_DATA_NORMALIZED!AB72)</f>
        <v>1445.2922644910504</v>
      </c>
      <c r="AC72" s="95">
        <f>IF(AND(MASTER_DATA_NORMALIZED!AC72=0,AC$22=$L$22),VLOOKUP(MASTER_DATA_PROCESSED!$C72,Backend!$Q$9:$T$52,3,FALSE),MASTER_DATA_NORMALIZED!AC72)</f>
        <v>0</v>
      </c>
      <c r="AD72" s="95">
        <f>IF(AND(MASTER_DATA_NORMALIZED!AD72=0,AD$22=$L$22),VLOOKUP(MASTER_DATA_PROCESSED!$C72,Backend!$Q$9:$T$52,3,FALSE),MASTER_DATA_NORMALIZED!AD72)</f>
        <v>0</v>
      </c>
      <c r="AE72" s="95">
        <f>IF(AND(MASTER_DATA_NORMALIZED!AE72=0,AE$22=$L$22),VLOOKUP(MASTER_DATA_PROCESSED!$C72,Backend!$Q$9:$T$52,3,FALSE),MASTER_DATA_NORMALIZED!AE72)</f>
        <v>0</v>
      </c>
      <c r="AF72" s="95">
        <f>IF(AND(MASTER_DATA_NORMALIZED!AF72=0,AF$22=$L$22),VLOOKUP(MASTER_DATA_PROCESSED!$C72,Backend!$Q$9:$T$52,3,FALSE),MASTER_DATA_NORMALIZED!AF72)</f>
        <v>1065.1374091889493</v>
      </c>
      <c r="AG72" s="95">
        <f>IF(AND(MASTER_DATA_NORMALIZED!AG72=0,AG$22=$L$22),VLOOKUP(MASTER_DATA_PROCESSED!$C72,Backend!$Q$9:$T$52,3,FALSE),MASTER_DATA_NORMALIZED!AG72)</f>
        <v>0</v>
      </c>
      <c r="AH72" s="95">
        <f>IF(AND(MASTER_DATA_NORMALIZED!AH72=0,AH$22=$L$22),VLOOKUP(MASTER_DATA_PROCESSED!$C72,Backend!$Q$9:$T$52,3,FALSE),MASTER_DATA_NORMALIZED!AH72)</f>
        <v>0</v>
      </c>
      <c r="AI72" s="95">
        <f>IF(AND(MASTER_DATA_NORMALIZED!AI72=0,AI$22=$L$22),VLOOKUP(MASTER_DATA_PROCESSED!$C72,Backend!$Q$9:$T$52,3,FALSE),MASTER_DATA_NORMALIZED!AI72)</f>
        <v>0</v>
      </c>
      <c r="AJ72" s="95">
        <f>IF(AND(MASTER_DATA_NORMALIZED!AJ72=0,AJ$22=$L$22),VLOOKUP(MASTER_DATA_PROCESSED!$C72,Backend!$Q$9:$T$52,3,FALSE),MASTER_DATA_NORMALIZED!AJ72)</f>
        <v>2078.7251732506184</v>
      </c>
      <c r="AK72" s="95">
        <f>IF(AND(MASTER_DATA_NORMALIZED!AK72=0,AK$22=$L$22),VLOOKUP(MASTER_DATA_PROCESSED!$C72,Backend!$Q$9:$T$52,3,FALSE),MASTER_DATA_NORMALIZED!AK72)</f>
        <v>0</v>
      </c>
      <c r="AL72" s="95">
        <f>IF(AND(MASTER_DATA_NORMALIZED!AL72=0,AL$22=$L$22),VLOOKUP(MASTER_DATA_PROCESSED!$C72,Backend!$Q$9:$T$52,3,FALSE),MASTER_DATA_NORMALIZED!AL72)</f>
        <v>0</v>
      </c>
      <c r="AM72" s="95">
        <f>IF(AND(MASTER_DATA_NORMALIZED!AM72=0,AM$22=$L$22),VLOOKUP(MASTER_DATA_PROCESSED!$C72,Backend!$Q$9:$T$52,3,FALSE),MASTER_DATA_NORMALIZED!AM72)</f>
        <v>0</v>
      </c>
      <c r="AN72" s="95">
        <f>IF(AND(MASTER_DATA_NORMALIZED!AN72=0,AN$22=$L$22),VLOOKUP(MASTER_DATA_PROCESSED!$C72,Backend!$Q$9:$T$52,3,FALSE),MASTER_DATA_NORMALIZED!AN72)</f>
        <v>1551.5539637870904</v>
      </c>
      <c r="AO72" s="95">
        <f>IF(AND(MASTER_DATA_NORMALIZED!AO72=0,AO$22=$L$22),VLOOKUP(MASTER_DATA_PROCESSED!$C72,Backend!$Q$9:$T$52,3,FALSE),MASTER_DATA_NORMALIZED!AO72)</f>
        <v>0</v>
      </c>
      <c r="AP72" s="95">
        <f>IF(AND(MASTER_DATA_NORMALIZED!AP72=0,AP$22=$L$22),VLOOKUP(MASTER_DATA_PROCESSED!$C72,Backend!$Q$9:$T$52,3,FALSE),MASTER_DATA_NORMALIZED!AP72)</f>
        <v>0</v>
      </c>
      <c r="AQ72" s="95">
        <f>IF(AND(MASTER_DATA_NORMALIZED!AQ72=0,AQ$22=$L$22),VLOOKUP(MASTER_DATA_PROCESSED!$C72,Backend!$Q$9:$T$52,3,FALSE),MASTER_DATA_NORMALIZED!AQ72)</f>
        <v>0</v>
      </c>
      <c r="AR72" s="95">
        <f>IF(AND(MASTER_DATA_NORMALIZED!AR72=0,AR$22=$L$22),VLOOKUP(MASTER_DATA_PROCESSED!$C72,Backend!$Q$9:$T$52,3,FALSE),MASTER_DATA_NORMALIZED!AR72)</f>
        <v>1484.7325175108424</v>
      </c>
      <c r="AS72" s="95">
        <f>IF(AND(MASTER_DATA_NORMALIZED!AS72=0,AS$22=$L$22),VLOOKUP(MASTER_DATA_PROCESSED!$C72,Backend!$Q$9:$T$52,3,FALSE),MASTER_DATA_NORMALIZED!AS72)</f>
        <v>0</v>
      </c>
      <c r="AT72" s="95">
        <f>IF(AND(MASTER_DATA_NORMALIZED!AT72=0,AT$22=$L$22),VLOOKUP(MASTER_DATA_PROCESSED!$C72,Backend!$Q$9:$T$52,3,FALSE),MASTER_DATA_NORMALIZED!AT72)</f>
        <v>0</v>
      </c>
      <c r="AU72" s="95">
        <f>IF(AND(MASTER_DATA_NORMALIZED!AU72=0,AU$22=$L$22),VLOOKUP(MASTER_DATA_PROCESSED!$C72,Backend!$Q$9:$T$52,3,FALSE),MASTER_DATA_NORMALIZED!AU72)</f>
        <v>0</v>
      </c>
      <c r="AV72" s="95">
        <f>IF(AND(MASTER_DATA_NORMALIZED!AV72=0,AV$22=$L$22),VLOOKUP(MASTER_DATA_PROCESSED!$C72,Backend!$Q$9:$T$52,3,FALSE),MASTER_DATA_NORMALIZED!AV72)</f>
        <v>855.0210606677224</v>
      </c>
      <c r="AW72" s="95">
        <f>IF(AND(MASTER_DATA_NORMALIZED!AW72=0,AW$22=$L$22),VLOOKUP(MASTER_DATA_PROCESSED!$C72,Backend!$Q$9:$T$52,3,FALSE),MASTER_DATA_NORMALIZED!AW72)</f>
        <v>0</v>
      </c>
      <c r="AX72" s="95">
        <f>IF(AND(MASTER_DATA_NORMALIZED!AX72=0,AX$22=$L$22),VLOOKUP(MASTER_DATA_PROCESSED!$C72,Backend!$Q$9:$T$52,3,FALSE),MASTER_DATA_NORMALIZED!AX72)</f>
        <v>0</v>
      </c>
      <c r="AY72" s="95">
        <f>IF(AND(MASTER_DATA_NORMALIZED!AY72=0,AY$22=$L$22),VLOOKUP(MASTER_DATA_PROCESSED!$C72,Backend!$Q$9:$T$52,3,FALSE),MASTER_DATA_NORMALIZED!AY72)</f>
        <v>0</v>
      </c>
      <c r="AZ72" s="95">
        <f>IF(AND(MASTER_DATA_NORMALIZED!AZ72=0,AZ$22=$L$22),VLOOKUP(MASTER_DATA_PROCESSED!$C72,Backend!$Q$9:$T$52,3,FALSE),MASTER_DATA_NORMALIZED!AZ72)</f>
        <v>3836.0404343470791</v>
      </c>
      <c r="BA72" s="95">
        <f>IF(AND(MASTER_DATA_NORMALIZED!BA72=0,BA$22=$L$22),VLOOKUP(MASTER_DATA_PROCESSED!$C72,Backend!$Q$9:$T$52,3,FALSE),MASTER_DATA_NORMALIZED!BA72)</f>
        <v>0</v>
      </c>
      <c r="BB72" s="95">
        <f>IF(AND(MASTER_DATA_NORMALIZED!BB72=0,BB$22=$L$22),VLOOKUP(MASTER_DATA_PROCESSED!$C72,Backend!$Q$9:$T$52,3,FALSE),MASTER_DATA_NORMALIZED!BB72)</f>
        <v>0</v>
      </c>
      <c r="BC72" s="95">
        <f>IF(AND(MASTER_DATA_NORMALIZED!BC72=0,BC$22=$L$22),VLOOKUP(MASTER_DATA_PROCESSED!$C72,Backend!$Q$9:$T$52,3,FALSE),MASTER_DATA_NORMALIZED!BC72)</f>
        <v>0</v>
      </c>
      <c r="BD72" s="95">
        <f>IF(AND(MASTER_DATA_NORMALIZED!BD72=0,BD$22=$L$22),VLOOKUP(MASTER_DATA_PROCESSED!$C72,Backend!$Q$9:$T$52,3,FALSE),MASTER_DATA_NORMALIZED!BD72)</f>
        <v>1825.5855079121641</v>
      </c>
      <c r="BE72" s="95">
        <f>IF(AND(MASTER_DATA_NORMALIZED!BE72=0,BE$22=$L$22),VLOOKUP(MASTER_DATA_PROCESSED!$C72,Backend!$Q$9:$T$52,3,FALSE),MASTER_DATA_NORMALIZED!BE72)</f>
        <v>0</v>
      </c>
      <c r="BF72" s="95">
        <f>IF(AND(MASTER_DATA_NORMALIZED!BF72=0,BF$22=$L$22),VLOOKUP(MASTER_DATA_PROCESSED!$C72,Backend!$Q$9:$T$52,3,FALSE),MASTER_DATA_NORMALIZED!BF72)</f>
        <v>0</v>
      </c>
      <c r="BG72" s="95">
        <f>IF(AND(MASTER_DATA_NORMALIZED!BG72=0,BG$22=$L$22),VLOOKUP(MASTER_DATA_PROCESSED!$C72,Backend!$Q$9:$T$52,3,FALSE),MASTER_DATA_NORMALIZED!BG72)</f>
        <v>0</v>
      </c>
      <c r="BH72" s="95">
        <f>IF(AND(MASTER_DATA_NORMALIZED!BH72=0,BH$22=$L$22),VLOOKUP(MASTER_DATA_PROCESSED!$C72,Backend!$Q$9:$T$52,3,FALSE),MASTER_DATA_NORMALIZED!BH72)</f>
        <v>4456.6734822448852</v>
      </c>
      <c r="BI72" s="95">
        <f>IF(AND(MASTER_DATA_NORMALIZED!BI72=0,BI$22=$L$22),VLOOKUP(MASTER_DATA_PROCESSED!$C72,Backend!$Q$9:$T$52,3,FALSE),MASTER_DATA_NORMALIZED!BI72)</f>
        <v>0</v>
      </c>
      <c r="BJ72" s="95">
        <f>IF(AND(MASTER_DATA_NORMALIZED!BJ72=0,BJ$22=$L$22),VLOOKUP(MASTER_DATA_PROCESSED!$C72,Backend!$Q$9:$T$52,3,FALSE),MASTER_DATA_NORMALIZED!BJ72)</f>
        <v>0</v>
      </c>
      <c r="BK72" s="95">
        <f>IF(AND(MASTER_DATA_NORMALIZED!BK72=0,BK$22=$L$22),VLOOKUP(MASTER_DATA_PROCESSED!$C72,Backend!$Q$9:$T$52,3,FALSE),MASTER_DATA_NORMALIZED!BK72)</f>
        <v>0</v>
      </c>
      <c r="BL72" s="95">
        <f>IF(AND(MASTER_DATA_NORMALIZED!BL72=0,BL$22=$L$22),VLOOKUP(MASTER_DATA_PROCESSED!$C72,Backend!$Q$9:$T$52,3,FALSE),MASTER_DATA_NORMALIZED!BL72)</f>
        <v>2042.6420126955727</v>
      </c>
      <c r="BM72" s="95">
        <f>IF(AND(MASTER_DATA_NORMALIZED!BM72=0,BM$22=$L$22),VLOOKUP(MASTER_DATA_PROCESSED!$C72,Backend!$Q$9:$T$52,3,FALSE),MASTER_DATA_NORMALIZED!BM72)</f>
        <v>0</v>
      </c>
      <c r="BN72" s="95">
        <f>IF(AND(MASTER_DATA_NORMALIZED!BN72=0,BN$22=$L$22),VLOOKUP(MASTER_DATA_PROCESSED!$C72,Backend!$Q$9:$T$52,3,FALSE),MASTER_DATA_NORMALIZED!BN72)</f>
        <v>0</v>
      </c>
      <c r="BO72" s="95">
        <f>IF(AND(MASTER_DATA_NORMALIZED!BO72=0,BO$22=$L$22),VLOOKUP(MASTER_DATA_PROCESSED!$C72,Backend!$Q$9:$T$52,3,FALSE),MASTER_DATA_NORMALIZED!BO72)</f>
        <v>0</v>
      </c>
      <c r="BP72" s="95">
        <f>IF(AND(MASTER_DATA_NORMALIZED!BP72=0,BP$22=$L$22),VLOOKUP(MASTER_DATA_PROCESSED!$C72,Backend!$Q$9:$T$52,3,FALSE),MASTER_DATA_NORMALIZED!BP72)</f>
        <v>1033.8792764532286</v>
      </c>
      <c r="BQ72" s="95">
        <f>IF(AND(MASTER_DATA_NORMALIZED!BQ72=0,BQ$22=$L$22),VLOOKUP(MASTER_DATA_PROCESSED!$C72,Backend!$Q$9:$T$52,3,FALSE),MASTER_DATA_NORMALIZED!BQ72)</f>
        <v>0</v>
      </c>
      <c r="BR72" s="95">
        <f>IF(AND(MASTER_DATA_NORMALIZED!BR72=0,BR$22=$L$22),VLOOKUP(MASTER_DATA_PROCESSED!$C72,Backend!$Q$9:$T$52,3,FALSE),MASTER_DATA_NORMALIZED!BR72)</f>
        <v>0</v>
      </c>
      <c r="BS72" s="95">
        <f>IF(AND(MASTER_DATA_NORMALIZED!BS72=0,BS$22=$L$22),VLOOKUP(MASTER_DATA_PROCESSED!$C72,Backend!$Q$9:$T$52,3,FALSE),MASTER_DATA_NORMALIZED!BS72)</f>
        <v>0</v>
      </c>
      <c r="BT72" s="95">
        <f>IF(AND(MASTER_DATA_NORMALIZED!BT72=0,BT$22=$L$22),VLOOKUP(MASTER_DATA_PROCESSED!$C72,Backend!$Q$9:$T$52,3,FALSE),MASTER_DATA_NORMALIZED!BT72)</f>
        <v>845.33437290667382</v>
      </c>
      <c r="BU72" s="95">
        <f>IF(AND(MASTER_DATA_NORMALIZED!BU72=0,BU$22=$L$22),VLOOKUP(MASTER_DATA_PROCESSED!$C72,Backend!$Q$9:$T$52,3,FALSE),MASTER_DATA_NORMALIZED!BU72)</f>
        <v>0</v>
      </c>
      <c r="BV72" s="95">
        <f>IF(AND(MASTER_DATA_NORMALIZED!BV72=0,BV$22=$L$22),VLOOKUP(MASTER_DATA_PROCESSED!$C72,Backend!$Q$9:$T$52,3,FALSE),MASTER_DATA_NORMALIZED!BV72)</f>
        <v>0</v>
      </c>
      <c r="BW72" s="95">
        <f>IF(AND(MASTER_DATA_NORMALIZED!BW72=0,BW$22=$L$22),VLOOKUP(MASTER_DATA_PROCESSED!$C72,Backend!$Q$9:$T$52,3,FALSE),MASTER_DATA_NORMALIZED!BW72)</f>
        <v>0</v>
      </c>
      <c r="BX72" s="95">
        <f>IF(AND(MASTER_DATA_NORMALIZED!BX72=0,BX$22=$L$22),VLOOKUP(MASTER_DATA_PROCESSED!$C72,Backend!$Q$9:$T$52,3,FALSE),MASTER_DATA_NORMALIZED!BX72)</f>
        <v>1108.7294512012857</v>
      </c>
      <c r="BY72" s="95">
        <f>IF(AND(MASTER_DATA_NORMALIZED!BY72=0,BY$22=$L$22),VLOOKUP(MASTER_DATA_PROCESSED!$C72,Backend!$Q$9:$T$52,3,FALSE),MASTER_DATA_NORMALIZED!BY72)</f>
        <v>0</v>
      </c>
      <c r="BZ72" s="95">
        <f>IF(AND(MASTER_DATA_NORMALIZED!BZ72=0,BZ$22=$L$22),VLOOKUP(MASTER_DATA_PROCESSED!$C72,Backend!$Q$9:$T$52,3,FALSE),MASTER_DATA_NORMALIZED!BZ72)</f>
        <v>0</v>
      </c>
      <c r="CA72" s="95">
        <f>IF(AND(MASTER_DATA_NORMALIZED!CA72=0,CA$22=$L$22),VLOOKUP(MASTER_DATA_PROCESSED!$C72,Backend!$Q$9:$T$52,3,FALSE),MASTER_DATA_NORMALIZED!CA72)</f>
        <v>0</v>
      </c>
      <c r="CB72" s="95">
        <f>IF(AND(MASTER_DATA_NORMALIZED!CB72=0,CB$22=$L$22),VLOOKUP(MASTER_DATA_PROCESSED!$C72,Backend!$Q$9:$T$52,3,FALSE),MASTER_DATA_NORMALIZED!CB72)</f>
        <v>324.84098120253498</v>
      </c>
      <c r="CC72" s="95">
        <f>IF(AND(MASTER_DATA_NORMALIZED!CC72=0,CC$22=$L$22),VLOOKUP(MASTER_DATA_PROCESSED!$C72,Backend!$Q$9:$T$52,3,FALSE),MASTER_DATA_NORMALIZED!CC72)</f>
        <v>0</v>
      </c>
      <c r="CD72" s="95">
        <f>IF(AND(MASTER_DATA_NORMALIZED!CD72=0,CD$22=$L$22),VLOOKUP(MASTER_DATA_PROCESSED!$C72,Backend!$Q$9:$T$52,3,FALSE),MASTER_DATA_NORMALIZED!CD72)</f>
        <v>0</v>
      </c>
      <c r="CE72" s="95">
        <f>IF(AND(MASTER_DATA_NORMALIZED!CE72=0,CE$22=$L$22),VLOOKUP(MASTER_DATA_PROCESSED!$C72,Backend!$Q$9:$T$52,3,FALSE),MASTER_DATA_NORMALIZED!CE72)</f>
        <v>0</v>
      </c>
      <c r="CF72" s="95">
        <f>IF(AND(MASTER_DATA_NORMALIZED!CF72=0,CF$22=$L$22),VLOOKUP(MASTER_DATA_PROCESSED!$C72,Backend!$Q$9:$T$52,3,FALSE),MASTER_DATA_NORMALIZED!CF72)</f>
        <v>980.15707578481215</v>
      </c>
      <c r="CG72" s="95">
        <f>IF(AND(MASTER_DATA_NORMALIZED!CG72=0,CG$22=$L$22),VLOOKUP(MASTER_DATA_PROCESSED!$C72,Backend!$Q$9:$T$52,3,FALSE),MASTER_DATA_NORMALIZED!CG72)</f>
        <v>0</v>
      </c>
      <c r="CH72" s="95">
        <f>IF(AND(MASTER_DATA_NORMALIZED!CH72=0,CH$22=$L$22),VLOOKUP(MASTER_DATA_PROCESSED!$C72,Backend!$Q$9:$T$52,3,FALSE),MASTER_DATA_NORMALIZED!CH72)</f>
        <v>0</v>
      </c>
      <c r="CI72" s="95">
        <f>IF(AND(MASTER_DATA_NORMALIZED!CI72=0,CI$22=$L$22),VLOOKUP(MASTER_DATA_PROCESSED!$C72,Backend!$Q$9:$T$52,3,FALSE),MASTER_DATA_NORMALIZED!CI72)</f>
        <v>0</v>
      </c>
      <c r="CJ72" s="95">
        <f>IF(AND(MASTER_DATA_NORMALIZED!CJ72=0,CJ$22=$L$22),VLOOKUP(MASTER_DATA_PROCESSED!$C72,Backend!$Q$9:$T$52,3,FALSE),MASTER_DATA_NORMALIZED!CJ72)</f>
        <v>1652.4717004389386</v>
      </c>
      <c r="CK72" s="95">
        <f>IF(AND(MASTER_DATA_NORMALIZED!CK72=0,CK$22=$L$22),VLOOKUP(MASTER_DATA_PROCESSED!$C72,Backend!$Q$9:$T$52,3,FALSE),MASTER_DATA_NORMALIZED!CK72)</f>
        <v>0</v>
      </c>
      <c r="CL72" s="95">
        <f>IF(AND(MASTER_DATA_NORMALIZED!CL72=0,CL$22=$L$22),VLOOKUP(MASTER_DATA_PROCESSED!$C72,Backend!$Q$9:$T$52,3,FALSE),MASTER_DATA_NORMALIZED!CL72)</f>
        <v>0</v>
      </c>
      <c r="CM72" s="95">
        <f>IF(AND(MASTER_DATA_NORMALIZED!CM72=0,CM$22=$L$22),VLOOKUP(MASTER_DATA_PROCESSED!$C72,Backend!$Q$9:$T$52,3,FALSE),MASTER_DATA_NORMALIZED!CM72)</f>
        <v>0</v>
      </c>
      <c r="CN72" s="95">
        <f>IF(AND(MASTER_DATA_NORMALIZED!CN72=0,CN$22=$L$22),VLOOKUP(MASTER_DATA_PROCESSED!$C72,Backend!$Q$9:$T$52,3,FALSE),MASTER_DATA_NORMALIZED!CN72)</f>
        <v>3868.2781536658122</v>
      </c>
      <c r="CO72" s="95">
        <f>IF(AND(MASTER_DATA_NORMALIZED!CO72=0,CO$22=$L$22),VLOOKUP(MASTER_DATA_PROCESSED!$C72,Backend!$Q$9:$T$52,3,FALSE),MASTER_DATA_NORMALIZED!CO72)</f>
        <v>0</v>
      </c>
      <c r="CP72" s="95">
        <f>IF(AND(MASTER_DATA_NORMALIZED!CP72=0,CP$22=$L$22),VLOOKUP(MASTER_DATA_PROCESSED!$C72,Backend!$Q$9:$T$52,3,FALSE),MASTER_DATA_NORMALIZED!CP72)</f>
        <v>0</v>
      </c>
      <c r="CQ72" s="95">
        <f>IF(AND(MASTER_DATA_NORMALIZED!CQ72=0,CQ$22=$L$22),VLOOKUP(MASTER_DATA_PROCESSED!$C72,Backend!$Q$9:$T$52,3,FALSE),MASTER_DATA_NORMALIZED!CQ72)</f>
        <v>0</v>
      </c>
      <c r="CR72" s="95">
        <f>IF(AND(MASTER_DATA_NORMALIZED!CR72=0,CR$22=$L$22),VLOOKUP(MASTER_DATA_PROCESSED!$C72,Backend!$Q$9:$T$52,3,FALSE),MASTER_DATA_NORMALIZED!CR72)</f>
        <v>4607.8823150874805</v>
      </c>
      <c r="CS72" s="95">
        <f>IF(AND(MASTER_DATA_NORMALIZED!CS72=0,CS$22=$L$22),VLOOKUP(MASTER_DATA_PROCESSED!$C72,Backend!$Q$9:$T$52,3,FALSE),MASTER_DATA_NORMALIZED!CS72)</f>
        <v>0</v>
      </c>
      <c r="CT72" s="95">
        <f>IF(AND(MASTER_DATA_NORMALIZED!CT72=0,CT$22=$L$22),VLOOKUP(MASTER_DATA_PROCESSED!$C72,Backend!$Q$9:$T$52,3,FALSE),MASTER_DATA_NORMALIZED!CT72)</f>
        <v>0</v>
      </c>
      <c r="CU72" s="95">
        <f>IF(AND(MASTER_DATA_NORMALIZED!CU72=0,CU$22=$L$22),VLOOKUP(MASTER_DATA_PROCESSED!$C72,Backend!$Q$9:$T$52,3,FALSE),MASTER_DATA_NORMALIZED!CU72)</f>
        <v>0</v>
      </c>
      <c r="CV72" s="95">
        <f>IF(AND(MASTER_DATA_NORMALIZED!CV72=0,CV$22=$L$22),VLOOKUP(MASTER_DATA_PROCESSED!$C72,Backend!$Q$9:$T$52,3,FALSE),MASTER_DATA_NORMALIZED!CV72)</f>
        <v>556.26038445175925</v>
      </c>
      <c r="CW72" s="95">
        <f>IF(AND(MASTER_DATA_NORMALIZED!CW72=0,CW$22=$L$22),VLOOKUP(MASTER_DATA_PROCESSED!$C72,Backend!$Q$9:$T$52,3,FALSE),MASTER_DATA_NORMALIZED!CW72)</f>
        <v>0</v>
      </c>
      <c r="CX72" s="95">
        <f>IF(AND(MASTER_DATA_NORMALIZED!CX72=0,CX$22=$L$22),VLOOKUP(MASTER_DATA_PROCESSED!$C72,Backend!$Q$9:$T$52,3,FALSE),MASTER_DATA_NORMALIZED!CX72)</f>
        <v>0</v>
      </c>
      <c r="CY72" s="95">
        <f>IF(AND(MASTER_DATA_NORMALIZED!CY72=0,CY$22=$L$22),VLOOKUP(MASTER_DATA_PROCESSED!$C72,Backend!$Q$9:$T$52,3,FALSE),MASTER_DATA_NORMALIZED!CY72)</f>
        <v>0</v>
      </c>
      <c r="CZ72" s="95">
        <f>IF(AND(MASTER_DATA_NORMALIZED!CZ72=0,CZ$22=$L$22),VLOOKUP(MASTER_DATA_PROCESSED!$C72,Backend!$Q$9:$T$52,3,FALSE),MASTER_DATA_NORMALIZED!CZ72)</f>
        <v>626.97538231775047</v>
      </c>
      <c r="DA72" s="95" t="e">
        <f>IF(AND(MASTER_DATA_NORMALIZED!DA72=0,DA$22=$L$22),VLOOKUP(MASTER_DATA_PROCESSED!$C72,Backend!$Q$9:$T$52,3,FALSE),MASTER_DATA_NORMALIZED!DA72)</f>
        <v>#DIV/0!</v>
      </c>
      <c r="DB72" s="95" t="e">
        <f>IF(AND(MASTER_DATA_NORMALIZED!DB72=0,DB$22=$L$22),VLOOKUP(MASTER_DATA_PROCESSED!$C72,Backend!$Q$9:$T$52,3,FALSE),MASTER_DATA_NORMALIZED!DB72)</f>
        <v>#DIV/0!</v>
      </c>
      <c r="DC72" s="95" t="e">
        <f>IF(AND(MASTER_DATA_NORMALIZED!DC72=0,DC$22=$L$22),VLOOKUP(MASTER_DATA_PROCESSED!$C72,Backend!$Q$9:$T$52,3,FALSE),MASTER_DATA_NORMALIZED!DC72)</f>
        <v>#DIV/0!</v>
      </c>
      <c r="DD72" s="95" t="e">
        <f>IF(AND(MASTER_DATA_NORMALIZED!DD72=0,DD$22=$L$22),VLOOKUP(MASTER_DATA_PROCESSED!$C72,Backend!$Q$9:$T$52,3,FALSE),MASTER_DATA_NORMALIZED!DD72)</f>
        <v>#N/A</v>
      </c>
      <c r="DE72" s="95">
        <f>IF(AND(MASTER_DATA_NORMALIZED!DE72=0,DE$22=$L$22),VLOOKUP(MASTER_DATA_PROCESSED!$C72,Backend!$Q$9:$T$52,3,FALSE),MASTER_DATA_NORMALIZED!DE72)</f>
        <v>0</v>
      </c>
      <c r="DF72" s="95">
        <f>IF(AND(MASTER_DATA_NORMALIZED!DF72=0,DF$22=$L$22),VLOOKUP(MASTER_DATA_PROCESSED!$C72,Backend!$Q$9:$T$52,3,FALSE),MASTER_DATA_NORMALIZED!DF72)</f>
        <v>0</v>
      </c>
      <c r="DG72" s="95">
        <f>IF(AND(MASTER_DATA_NORMALIZED!DG72=0,DG$22=$L$22),VLOOKUP(MASTER_DATA_PROCESSED!$C72,Backend!$Q$9:$T$52,3,FALSE),MASTER_DATA_NORMALIZED!DG72)</f>
        <v>0</v>
      </c>
      <c r="DH72" s="95">
        <f>IF(AND(MASTER_DATA_NORMALIZED!DH72=0,DH$22=$L$22),VLOOKUP(MASTER_DATA_PROCESSED!$C72,Backend!$Q$9:$T$52,3,FALSE),MASTER_DATA_NORMALIZED!DH72)</f>
        <v>595.53696212939849</v>
      </c>
      <c r="DI72" s="95">
        <f>IF(AND(MASTER_DATA_NORMALIZED!DI72=0,DI$22=$L$22),VLOOKUP(MASTER_DATA_PROCESSED!$C72,Backend!$Q$9:$T$52,3,FALSE),MASTER_DATA_NORMALIZED!DI72)</f>
        <v>0</v>
      </c>
      <c r="DJ72" s="95">
        <f>IF(AND(MASTER_DATA_NORMALIZED!DJ72=0,DJ$22=$L$22),VLOOKUP(MASTER_DATA_PROCESSED!$C72,Backend!$Q$9:$T$52,3,FALSE),MASTER_DATA_NORMALIZED!DJ72)</f>
        <v>0</v>
      </c>
      <c r="DK72" s="95">
        <f>IF(AND(MASTER_DATA_NORMALIZED!DK72=0,DK$22=$L$22),VLOOKUP(MASTER_DATA_PROCESSED!$C72,Backend!$Q$9:$T$52,3,FALSE),MASTER_DATA_NORMALIZED!DK72)</f>
        <v>0</v>
      </c>
      <c r="DL72" s="95">
        <f>IF(AND(MASTER_DATA_NORMALIZED!DL72=0,DL$22=$L$22),VLOOKUP(MASTER_DATA_PROCESSED!$C72,Backend!$Q$9:$T$52,3,FALSE),MASTER_DATA_NORMALIZED!DL72)</f>
        <v>516.5794433887562</v>
      </c>
      <c r="DM72" s="95">
        <f>IF(AND(MASTER_DATA_NORMALIZED!DM72=0,DM$22=$L$22),VLOOKUP(MASTER_DATA_PROCESSED!$C72,Backend!$Q$9:$T$52,3,FALSE),MASTER_DATA_NORMALIZED!DM72)</f>
        <v>0</v>
      </c>
      <c r="DN72" s="95">
        <f>IF(AND(MASTER_DATA_NORMALIZED!DN72=0,DN$22=$L$22),VLOOKUP(MASTER_DATA_PROCESSED!$C72,Backend!$Q$9:$T$52,3,FALSE),MASTER_DATA_NORMALIZED!DN72)</f>
        <v>0</v>
      </c>
      <c r="DO72" s="95">
        <f>IF(AND(MASTER_DATA_NORMALIZED!DO72=0,DO$22=$L$22),VLOOKUP(MASTER_DATA_PROCESSED!$C72,Backend!$Q$9:$T$52,3,FALSE),MASTER_DATA_NORMALIZED!DO72)</f>
        <v>0</v>
      </c>
      <c r="DP72" s="95">
        <f>IF(AND(MASTER_DATA_NORMALIZED!DP72=0,DP$22=$L$22),VLOOKUP(MASTER_DATA_PROCESSED!$C72,Backend!$Q$9:$T$52,3,FALSE),MASTER_DATA_NORMALIZED!DP72)</f>
        <v>460.43086931116147</v>
      </c>
      <c r="DQ72" s="95">
        <f>IF(AND(MASTER_DATA_NORMALIZED!DQ72=0,DQ$22=$L$22),VLOOKUP(MASTER_DATA_PROCESSED!$C72,Backend!$Q$9:$T$52,3,FALSE),MASTER_DATA_NORMALIZED!DQ72)</f>
        <v>0</v>
      </c>
      <c r="DR72" s="95">
        <f>IF(AND(MASTER_DATA_NORMALIZED!DR72=0,DR$22=$L$22),VLOOKUP(MASTER_DATA_PROCESSED!$C72,Backend!$Q$9:$T$52,3,FALSE),MASTER_DATA_NORMALIZED!DR72)</f>
        <v>0</v>
      </c>
      <c r="DS72" s="95">
        <f>IF(AND(MASTER_DATA_NORMALIZED!DS72=0,DS$22=$L$22),VLOOKUP(MASTER_DATA_PROCESSED!$C72,Backend!$Q$9:$T$52,3,FALSE),MASTER_DATA_NORMALIZED!DS72)</f>
        <v>0</v>
      </c>
      <c r="DT72" s="95">
        <f>IF(AND(MASTER_DATA_NORMALIZED!DT72=0,DT$22=$L$22),VLOOKUP(MASTER_DATA_PROCESSED!$C72,Backend!$Q$9:$T$52,3,FALSE),MASTER_DATA_NORMALIZED!DT72)</f>
        <v>437.59707738241286</v>
      </c>
      <c r="DU72" s="95">
        <f>IF(AND(MASTER_DATA_NORMALIZED!DU72=0,DU$22=$L$22),VLOOKUP(MASTER_DATA_PROCESSED!$C72,Backend!$Q$9:$T$52,3,FALSE),MASTER_DATA_NORMALIZED!DU72)</f>
        <v>0</v>
      </c>
      <c r="DV72" s="95">
        <f>IF(AND(MASTER_DATA_NORMALIZED!DV72=0,DV$22=$L$22),VLOOKUP(MASTER_DATA_PROCESSED!$C72,Backend!$Q$9:$T$52,3,FALSE),MASTER_DATA_NORMALIZED!DV72)</f>
        <v>0</v>
      </c>
      <c r="DW72" s="95">
        <f>IF(AND(MASTER_DATA_NORMALIZED!DW72=0,DW$22=$L$22),VLOOKUP(MASTER_DATA_PROCESSED!$C72,Backend!$Q$9:$T$52,3,FALSE),MASTER_DATA_NORMALIZED!DW72)</f>
        <v>0</v>
      </c>
      <c r="DX72" s="95">
        <f>IF(AND(MASTER_DATA_NORMALIZED!DX72=0,DX$22=$L$22),VLOOKUP(MASTER_DATA_PROCESSED!$C72,Backend!$Q$9:$T$52,3,FALSE),MASTER_DATA_NORMALIZED!DX72)</f>
        <v>418.75837919041021</v>
      </c>
      <c r="DY72" s="95">
        <f>IF(AND(MASTER_DATA_NORMALIZED!DY72=0,DY$22=$L$22),VLOOKUP(MASTER_DATA_PROCESSED!$C72,Backend!$Q$9:$T$52,3,FALSE),MASTER_DATA_NORMALIZED!DY72)</f>
        <v>0</v>
      </c>
      <c r="DZ72" s="95">
        <f>IF(AND(MASTER_DATA_NORMALIZED!DZ72=0,DZ$22=$L$22),VLOOKUP(MASTER_DATA_PROCESSED!$C72,Backend!$Q$9:$T$52,3,FALSE),MASTER_DATA_NORMALIZED!DZ72)</f>
        <v>0</v>
      </c>
      <c r="EA72" s="95">
        <f>IF(AND(MASTER_DATA_NORMALIZED!EA72=0,EA$22=$L$22),VLOOKUP(MASTER_DATA_PROCESSED!$C72,Backend!$Q$9:$T$52,3,FALSE),MASTER_DATA_NORMALIZED!EA72)</f>
        <v>0</v>
      </c>
      <c r="EB72" s="95">
        <f>IF(AND(MASTER_DATA_NORMALIZED!EB72=0,EB$22=$L$22),VLOOKUP(MASTER_DATA_PROCESSED!$C72,Backend!$Q$9:$T$52,3,FALSE),MASTER_DATA_NORMALIZED!EB72)</f>
        <v>413.31774384215367</v>
      </c>
      <c r="EC72" s="95" t="e">
        <f>IF(AND(MASTER_DATA_NORMALIZED!EC72=0,EC$22=$L$22),VLOOKUP(MASTER_DATA_PROCESSED!$C72,Backend!$Q$9:$T$52,3,FALSE),MASTER_DATA_NORMALIZED!EC72)</f>
        <v>#DIV/0!</v>
      </c>
      <c r="ED72" s="95" t="e">
        <f>IF(AND(MASTER_DATA_NORMALIZED!ED72=0,ED$22=$L$22),VLOOKUP(MASTER_DATA_PROCESSED!$C72,Backend!$Q$9:$T$52,3,FALSE),MASTER_DATA_NORMALIZED!ED72)</f>
        <v>#DIV/0!</v>
      </c>
      <c r="EE72" s="95" t="e">
        <f>IF(AND(MASTER_DATA_NORMALIZED!EE72=0,EE$22=$L$22),VLOOKUP(MASTER_DATA_PROCESSED!$C72,Backend!$Q$9:$T$52,3,FALSE),MASTER_DATA_NORMALIZED!EE72)</f>
        <v>#DIV/0!</v>
      </c>
      <c r="EF72" s="95" t="e">
        <f>IF(AND(MASTER_DATA_NORMALIZED!EF72=0,EF$22=$L$22),VLOOKUP(MASTER_DATA_PROCESSED!$C72,Backend!$Q$9:$T$52,3,FALSE),MASTER_DATA_NORMALIZED!EF72)</f>
        <v>#VALUE!</v>
      </c>
      <c r="EG72" s="95">
        <f>IF(AND(MASTER_DATA_NORMALIZED!EG72=0,EG$22=$L$22),VLOOKUP(MASTER_DATA_PROCESSED!$C72,Backend!$Q$9:$T$52,3,FALSE),MASTER_DATA_NORMALIZED!EG72)</f>
        <v>0</v>
      </c>
      <c r="EH72" s="95">
        <f>IF(AND(MASTER_DATA_NORMALIZED!EH72=0,EH$22=$L$22),VLOOKUP(MASTER_DATA_PROCESSED!$C72,Backend!$Q$9:$T$52,3,FALSE),MASTER_DATA_NORMALIZED!EH72)</f>
        <v>0</v>
      </c>
      <c r="EI72" s="95">
        <f>IF(AND(MASTER_DATA_NORMALIZED!EI72=0,EI$22=$L$22),VLOOKUP(MASTER_DATA_PROCESSED!$C72,Backend!$Q$9:$T$52,3,FALSE),MASTER_DATA_NORMALIZED!EI72)</f>
        <v>0</v>
      </c>
      <c r="EJ72" s="95">
        <f>IF(AND(MASTER_DATA_NORMALIZED!EJ72=0,EJ$22=$L$22),VLOOKUP(MASTER_DATA_PROCESSED!$C72,Backend!$Q$9:$T$52,3,FALSE),MASTER_DATA_NORMALIZED!EJ72)</f>
        <v>1597.8122237280941</v>
      </c>
      <c r="EK72" s="95">
        <f>IF(AND(MASTER_DATA_NORMALIZED!EK72=0,EK$22=$L$22),VLOOKUP(MASTER_DATA_PROCESSED!$C72,Backend!$Q$9:$T$52,3,FALSE),MASTER_DATA_NORMALIZED!EK72)</f>
        <v>0</v>
      </c>
      <c r="EL72" s="95">
        <f>IF(AND(MASTER_DATA_NORMALIZED!EL72=0,EL$22=$L$22),VLOOKUP(MASTER_DATA_PROCESSED!$C72,Backend!$Q$9:$T$52,3,FALSE),MASTER_DATA_NORMALIZED!EL72)</f>
        <v>0</v>
      </c>
      <c r="EM72" s="95">
        <f>IF(AND(MASTER_DATA_NORMALIZED!EM72=0,EM$22=$L$22),VLOOKUP(MASTER_DATA_PROCESSED!$C72,Backend!$Q$9:$T$52,3,FALSE),MASTER_DATA_NORMALIZED!EM72)</f>
        <v>0</v>
      </c>
      <c r="EN72" s="95">
        <f>IF(AND(MASTER_DATA_NORMALIZED!EN72=0,EN$22=$L$22),VLOOKUP(MASTER_DATA_PROCESSED!$C72,Backend!$Q$9:$T$52,3,FALSE),MASTER_DATA_NORMALIZED!EN72)</f>
        <v>1866.597328916027</v>
      </c>
      <c r="EO72" s="95">
        <f>IF(AND(MASTER_DATA_NORMALIZED!EO72=0,EO$22=$L$22),VLOOKUP(MASTER_DATA_PROCESSED!$C72,Backend!$Q$9:$T$52,3,FALSE),MASTER_DATA_NORMALIZED!EO72)</f>
        <v>0</v>
      </c>
      <c r="EP72" s="95">
        <f>IF(AND(MASTER_DATA_NORMALIZED!EP72=0,EP$22=$L$22),VLOOKUP(MASTER_DATA_PROCESSED!$C72,Backend!$Q$9:$T$52,3,FALSE),MASTER_DATA_NORMALIZED!EP72)</f>
        <v>0</v>
      </c>
      <c r="EQ72" s="95">
        <f>IF(AND(MASTER_DATA_NORMALIZED!EQ72=0,EQ$22=$L$22),VLOOKUP(MASTER_DATA_PROCESSED!$C72,Backend!$Q$9:$T$52,3,FALSE),MASTER_DATA_NORMALIZED!EQ72)</f>
        <v>0</v>
      </c>
      <c r="ER72" s="95">
        <f>IF(AND(MASTER_DATA_NORMALIZED!ER72=0,ER$22=$L$22),VLOOKUP(MASTER_DATA_PROCESSED!$C72,Backend!$Q$9:$T$52,3,FALSE),MASTER_DATA_NORMALIZED!ER72)</f>
        <v>821.96358487096722</v>
      </c>
      <c r="ES72" s="95">
        <f>IF(AND(MASTER_DATA_NORMALIZED!ES72=0,ES$22=$L$22),VLOOKUP(MASTER_DATA_PROCESSED!$C72,Backend!$Q$9:$T$52,3,FALSE),MASTER_DATA_NORMALIZED!ES72)</f>
        <v>0</v>
      </c>
      <c r="ET72" s="95">
        <f>IF(AND(MASTER_DATA_NORMALIZED!ET72=0,ET$22=$L$22),VLOOKUP(MASTER_DATA_PROCESSED!$C72,Backend!$Q$9:$T$52,3,FALSE),MASTER_DATA_NORMALIZED!ET72)</f>
        <v>0</v>
      </c>
      <c r="EU72" s="95">
        <f>IF(AND(MASTER_DATA_NORMALIZED!EU72=0,EU$22=$L$22),VLOOKUP(MASTER_DATA_PROCESSED!$C72,Backend!$Q$9:$T$52,3,FALSE),MASTER_DATA_NORMALIZED!EU72)</f>
        <v>0</v>
      </c>
      <c r="EV72" s="95">
        <f>IF(AND(MASTER_DATA_NORMALIZED!EV72=0,EV$22=$L$22),VLOOKUP(MASTER_DATA_PROCESSED!$C72,Backend!$Q$9:$T$52,3,FALSE),MASTER_DATA_NORMALIZED!EV72)</f>
        <v>821.96358487096722</v>
      </c>
      <c r="EW72" s="95">
        <f>IF(AND(MASTER_DATA_NORMALIZED!EW72=0,EW$22=$L$22),VLOOKUP(MASTER_DATA_PROCESSED!$C72,Backend!$Q$9:$T$52,3,FALSE),MASTER_DATA_NORMALIZED!EW72)</f>
        <v>0</v>
      </c>
      <c r="EX72" s="95">
        <f>IF(AND(MASTER_DATA_NORMALIZED!EX72=0,EX$22=$L$22),VLOOKUP(MASTER_DATA_PROCESSED!$C72,Backend!$Q$9:$T$52,3,FALSE),MASTER_DATA_NORMALIZED!EX72)</f>
        <v>0</v>
      </c>
      <c r="EY72" s="95">
        <f>IF(AND(MASTER_DATA_NORMALIZED!EY72=0,EY$22=$L$22),VLOOKUP(MASTER_DATA_PROCESSED!$C72,Backend!$Q$9:$T$52,3,FALSE),MASTER_DATA_NORMALIZED!EY72)</f>
        <v>0</v>
      </c>
      <c r="EZ72" s="95">
        <f>IF(AND(MASTER_DATA_NORMALIZED!EZ72=0,EZ$22=$L$22),VLOOKUP(MASTER_DATA_PROCESSED!$C72,Backend!$Q$9:$T$52,3,FALSE),MASTER_DATA_NORMALIZED!EZ72)</f>
        <v>438.6575885749707</v>
      </c>
      <c r="FA72" s="95">
        <f>IF(AND(MASTER_DATA_NORMALIZED!FA72=0,FA$22=$L$22),VLOOKUP(MASTER_DATA_PROCESSED!$C72,Backend!$Q$9:$T$52,3,FALSE),MASTER_DATA_NORMALIZED!FA72)</f>
        <v>0</v>
      </c>
      <c r="FB72" s="95">
        <f>IF(AND(MASTER_DATA_NORMALIZED!FB72=0,FB$22=$L$22),VLOOKUP(MASTER_DATA_PROCESSED!$C72,Backend!$Q$9:$T$52,3,FALSE),MASTER_DATA_NORMALIZED!FB72)</f>
        <v>0</v>
      </c>
      <c r="FC72" s="95">
        <f>IF(AND(MASTER_DATA_NORMALIZED!FC72=0,FC$22=$L$22),VLOOKUP(MASTER_DATA_PROCESSED!$C72,Backend!$Q$9:$T$52,3,FALSE),MASTER_DATA_NORMALIZED!FC72)</f>
        <v>0</v>
      </c>
      <c r="FD72" s="95">
        <f>IF(AND(MASTER_DATA_NORMALIZED!FD72=0,FD$22=$L$22),VLOOKUP(MASTER_DATA_PROCESSED!$C72,Backend!$Q$9:$T$52,3,FALSE),MASTER_DATA_NORMALIZED!FD72)</f>
        <v>387.83460140488478</v>
      </c>
      <c r="FE72" s="95">
        <f>IF(AND(MASTER_DATA_NORMALIZED!FE72=0,FE$22=$L$22),VLOOKUP(MASTER_DATA_PROCESSED!$C72,Backend!$Q$9:$T$52,3,FALSE),MASTER_DATA_NORMALIZED!FE72)</f>
        <v>0</v>
      </c>
      <c r="FF72" s="95">
        <f>IF(AND(MASTER_DATA_NORMALIZED!FF72=0,FF$22=$L$22),VLOOKUP(MASTER_DATA_PROCESSED!$C72,Backend!$Q$9:$T$52,3,FALSE),MASTER_DATA_NORMALIZED!FF72)</f>
        <v>0</v>
      </c>
      <c r="FG72" s="95">
        <f>IF(AND(MASTER_DATA_NORMALIZED!FG72=0,FG$22=$L$22),VLOOKUP(MASTER_DATA_PROCESSED!$C72,Backend!$Q$9:$T$52,3,FALSE),MASTER_DATA_NORMALIZED!FG72)</f>
        <v>0</v>
      </c>
      <c r="FH72" s="95">
        <f>IF(AND(MASTER_DATA_NORMALIZED!FH72=0,FH$22=$L$22),VLOOKUP(MASTER_DATA_PROCESSED!$C72,Backend!$Q$9:$T$52,3,FALSE),MASTER_DATA_NORMALIZED!FH72)</f>
        <v>350.05383192432879</v>
      </c>
      <c r="FI72" s="95">
        <f>IF(AND(MASTER_DATA_NORMALIZED!FI72=0,FI$22=$L$22),VLOOKUP(MASTER_DATA_PROCESSED!$C72,Backend!$Q$9:$T$52,3,FALSE),MASTER_DATA_NORMALIZED!FI72)</f>
        <v>0</v>
      </c>
      <c r="FJ72" s="95">
        <f>IF(AND(MASTER_DATA_NORMALIZED!FJ72=0,FJ$22=$L$22),VLOOKUP(MASTER_DATA_PROCESSED!$C72,Backend!$Q$9:$T$52,3,FALSE),MASTER_DATA_NORMALIZED!FJ72)</f>
        <v>0</v>
      </c>
      <c r="FK72" s="95">
        <f>IF(AND(MASTER_DATA_NORMALIZED!FK72=0,FK$22=$L$22),VLOOKUP(MASTER_DATA_PROCESSED!$C72,Backend!$Q$9:$T$52,3,FALSE),MASTER_DATA_NORMALIZED!FK72)</f>
        <v>0</v>
      </c>
      <c r="FL72" s="95">
        <f>IF(AND(MASTER_DATA_NORMALIZED!FL72=0,FL$22=$L$22),VLOOKUP(MASTER_DATA_PROCESSED!$C72,Backend!$Q$9:$T$52,3,FALSE),MASTER_DATA_NORMALIZED!FL72)</f>
        <v>661.69753497347779</v>
      </c>
      <c r="FM72" s="95">
        <f>IF(AND(MASTER_DATA_NORMALIZED!FM72=0,FM$22=$L$22),VLOOKUP(MASTER_DATA_PROCESSED!$C72,Backend!$Q$9:$T$52,3,FALSE),MASTER_DATA_NORMALIZED!FM72)</f>
        <v>0</v>
      </c>
      <c r="FN72" s="95">
        <f>IF(AND(MASTER_DATA_NORMALIZED!FN72=0,FN$22=$L$22),VLOOKUP(MASTER_DATA_PROCESSED!$C72,Backend!$Q$9:$T$52,3,FALSE),MASTER_DATA_NORMALIZED!FN72)</f>
        <v>0</v>
      </c>
      <c r="FO72" s="95">
        <f>IF(AND(MASTER_DATA_NORMALIZED!FO72=0,FO$22=$L$22),VLOOKUP(MASTER_DATA_PROCESSED!$C72,Backend!$Q$9:$T$52,3,FALSE),MASTER_DATA_NORMALIZED!FO72)</f>
        <v>0</v>
      </c>
      <c r="FP72" s="95">
        <f>IF(AND(MASTER_DATA_NORMALIZED!FP72=0,FP$22=$L$22),VLOOKUP(MASTER_DATA_PROCESSED!$C72,Backend!$Q$9:$T$52,3,FALSE),MASTER_DATA_NORMALIZED!FP72)</f>
        <v>1762.1128658220414</v>
      </c>
      <c r="FQ72" s="95">
        <f>IF(AND(MASTER_DATA_NORMALIZED!FQ72=0,FQ$22=$L$22),VLOOKUP(MASTER_DATA_PROCESSED!$C72,Backend!$Q$9:$T$52,3,FALSE),MASTER_DATA_NORMALIZED!FQ72)</f>
        <v>0</v>
      </c>
      <c r="FR72" s="95">
        <f>IF(AND(MASTER_DATA_NORMALIZED!FR72=0,FR$22=$L$22),VLOOKUP(MASTER_DATA_PROCESSED!$C72,Backend!$Q$9:$T$52,3,FALSE),MASTER_DATA_NORMALIZED!FR72)</f>
        <v>0</v>
      </c>
      <c r="FS72" s="95">
        <f>IF(AND(MASTER_DATA_NORMALIZED!FS72=0,FS$22=$L$22),VLOOKUP(MASTER_DATA_PROCESSED!$C72,Backend!$Q$9:$T$52,3,FALSE),MASTER_DATA_NORMALIZED!FS72)</f>
        <v>0</v>
      </c>
      <c r="FT72" s="95">
        <f>IF(AND(MASTER_DATA_NORMALIZED!FT72=0,FT$22=$L$22),VLOOKUP(MASTER_DATA_PROCESSED!$C72,Backend!$Q$9:$T$52,3,FALSE),MASTER_DATA_NORMALIZED!FT72)</f>
        <v>1557.0414737490596</v>
      </c>
      <c r="FU72" s="95">
        <f>IF(AND(MASTER_DATA_NORMALIZED!FU72=0,FU$22=$L$22),VLOOKUP(MASTER_DATA_PROCESSED!$C72,Backend!$Q$9:$T$52,3,FALSE),MASTER_DATA_NORMALIZED!FU72)</f>
        <v>0</v>
      </c>
      <c r="FV72" s="95">
        <f>IF(AND(MASTER_DATA_NORMALIZED!FV72=0,FV$22=$L$22),VLOOKUP(MASTER_DATA_PROCESSED!$C72,Backend!$Q$9:$T$52,3,FALSE),MASTER_DATA_NORMALIZED!FV72)</f>
        <v>0</v>
      </c>
      <c r="FW72" s="95">
        <f>IF(AND(MASTER_DATA_NORMALIZED!FW72=0,FW$22=$L$22),VLOOKUP(MASTER_DATA_PROCESSED!$C72,Backend!$Q$9:$T$52,3,FALSE),MASTER_DATA_NORMALIZED!FW72)</f>
        <v>0</v>
      </c>
      <c r="FX72" s="95">
        <f>IF(AND(MASTER_DATA_NORMALIZED!FX72=0,FX$22=$L$22),VLOOKUP(MASTER_DATA_PROCESSED!$C72,Backend!$Q$9:$T$52,3,FALSE),MASTER_DATA_NORMALIZED!FX72)</f>
        <v>1423.4967390572106</v>
      </c>
      <c r="FY72" s="95">
        <f>IF(AND(MASTER_DATA_NORMALIZED!FY72=0,FY$22=$L$22),VLOOKUP(MASTER_DATA_PROCESSED!$C72,Backend!$Q$9:$T$52,3,FALSE),MASTER_DATA_NORMALIZED!FY72)</f>
        <v>0</v>
      </c>
      <c r="FZ72" s="95">
        <f>IF(AND(MASTER_DATA_NORMALIZED!FZ72=0,FZ$22=$L$22),VLOOKUP(MASTER_DATA_PROCESSED!$C72,Backend!$Q$9:$T$52,3,FALSE),MASTER_DATA_NORMALIZED!FZ72)</f>
        <v>0</v>
      </c>
      <c r="GA72" s="95">
        <f>IF(AND(MASTER_DATA_NORMALIZED!GA72=0,GA$22=$L$22),VLOOKUP(MASTER_DATA_PROCESSED!$C72,Backend!$Q$9:$T$52,3,FALSE),MASTER_DATA_NORMALIZED!GA72)</f>
        <v>0</v>
      </c>
      <c r="GB72" s="95">
        <f>IF(AND(MASTER_DATA_NORMALIZED!GB72=0,GB$22=$L$22),VLOOKUP(MASTER_DATA_PROCESSED!$C72,Backend!$Q$9:$T$52,3,FALSE),MASTER_DATA_NORMALIZED!GB72)</f>
        <v>1401.5575912308734</v>
      </c>
      <c r="GC72" s="95">
        <f>IF(AND(MASTER_DATA_NORMALIZED!GC72=0,GC$22=$L$22),VLOOKUP(MASTER_DATA_PROCESSED!$C72,Backend!$Q$9:$T$52,3,FALSE),MASTER_DATA_NORMALIZED!GC72)</f>
        <v>0</v>
      </c>
      <c r="GD72" s="95">
        <f>IF(AND(MASTER_DATA_NORMALIZED!GD72=0,GD$22=$L$22),VLOOKUP(MASTER_DATA_PROCESSED!$C72,Backend!$Q$9:$T$52,3,FALSE),MASTER_DATA_NORMALIZED!GD72)</f>
        <v>0</v>
      </c>
      <c r="GE72" s="95">
        <f>IF(AND(MASTER_DATA_NORMALIZED!GE72=0,GE$22=$L$22),VLOOKUP(MASTER_DATA_PROCESSED!$C72,Backend!$Q$9:$T$52,3,FALSE),MASTER_DATA_NORMALIZED!GE72)</f>
        <v>0</v>
      </c>
      <c r="GF72" s="95">
        <f>IF(AND(MASTER_DATA_NORMALIZED!GF72=0,GF$22=$L$22),VLOOKUP(MASTER_DATA_PROCESSED!$C72,Backend!$Q$9:$T$52,3,FALSE),MASTER_DATA_NORMALIZED!GF72)</f>
        <v>1656.8874491932447</v>
      </c>
      <c r="GG72" s="95">
        <f>IF(AND(MASTER_DATA_NORMALIZED!GG72=0,GG$22=$L$22),VLOOKUP(MASTER_DATA_PROCESSED!$C72,Backend!$Q$9:$T$52,3,FALSE),MASTER_DATA_NORMALIZED!GG72)</f>
        <v>0</v>
      </c>
      <c r="GH72" s="95">
        <f>IF(AND(MASTER_DATA_NORMALIZED!GH72=0,GH$22=$L$22),VLOOKUP(MASTER_DATA_PROCESSED!$C72,Backend!$Q$9:$T$52,3,FALSE),MASTER_DATA_NORMALIZED!GH72)</f>
        <v>0</v>
      </c>
      <c r="GI72" s="95">
        <f>IF(AND(MASTER_DATA_NORMALIZED!GI72=0,GI$22=$L$22),VLOOKUP(MASTER_DATA_PROCESSED!$C72,Backend!$Q$9:$T$52,3,FALSE),MASTER_DATA_NORMALIZED!GI72)</f>
        <v>0</v>
      </c>
      <c r="GJ72" s="95">
        <f>IF(AND(MASTER_DATA_NORMALIZED!GJ72=0,GJ$22=$L$22),VLOOKUP(MASTER_DATA_PROCESSED!$C72,Backend!$Q$9:$T$52,3,FALSE),MASTER_DATA_NORMALIZED!GJ72)</f>
        <v>1528.4441825702722</v>
      </c>
      <c r="GK72" s="95">
        <f>IF(AND(MASTER_DATA_NORMALIZED!GK72=0,GK$22=$L$22),VLOOKUP(MASTER_DATA_PROCESSED!$C72,Backend!$Q$9:$T$52,3,FALSE),MASTER_DATA_NORMALIZED!GK72)</f>
        <v>0</v>
      </c>
      <c r="GL72" s="95">
        <f>IF(AND(MASTER_DATA_NORMALIZED!GL72=0,GL$22=$L$22),VLOOKUP(MASTER_DATA_PROCESSED!$C72,Backend!$Q$9:$T$52,3,FALSE),MASTER_DATA_NORMALIZED!GL72)</f>
        <v>0</v>
      </c>
      <c r="GM72" s="95">
        <f>IF(AND(MASTER_DATA_NORMALIZED!GM72=0,GM$22=$L$22),VLOOKUP(MASTER_DATA_PROCESSED!$C72,Backend!$Q$9:$T$52,3,FALSE),MASTER_DATA_NORMALIZED!GM72)</f>
        <v>0</v>
      </c>
      <c r="GN72" s="95">
        <f>IF(AND(MASTER_DATA_NORMALIZED!GN72=0,GN$22=$L$22),VLOOKUP(MASTER_DATA_PROCESSED!$C72,Backend!$Q$9:$T$52,3,FALSE),MASTER_DATA_NORMALIZED!GN72)</f>
        <v>1508.3558545192147</v>
      </c>
      <c r="GO72" s="95">
        <f>IF(AND(MASTER_DATA_NORMALIZED!GO72=0,GO$22=$L$22),VLOOKUP(MASTER_DATA_PROCESSED!$C72,Backend!$Q$9:$T$52,3,FALSE),MASTER_DATA_NORMALIZED!GO72)</f>
        <v>0</v>
      </c>
      <c r="GP72" s="95">
        <f>IF(AND(MASTER_DATA_NORMALIZED!GP72=0,GP$22=$L$22),VLOOKUP(MASTER_DATA_PROCESSED!$C72,Backend!$Q$9:$T$52,3,FALSE),MASTER_DATA_NORMALIZED!GP72)</f>
        <v>0</v>
      </c>
      <c r="GQ72" s="95">
        <f>IF(AND(MASTER_DATA_NORMALIZED!GQ72=0,GQ$22=$L$22),VLOOKUP(MASTER_DATA_PROCESSED!$C72,Backend!$Q$9:$T$52,3,FALSE),MASTER_DATA_NORMALIZED!GQ72)</f>
        <v>0</v>
      </c>
      <c r="GR72" s="95">
        <f>IF(AND(MASTER_DATA_NORMALIZED!GR72=0,GR$22=$L$22),VLOOKUP(MASTER_DATA_PROCESSED!$C72,Backend!$Q$9:$T$52,3,FALSE),MASTER_DATA_NORMALIZED!GR72)</f>
        <v>1340.4073754437586</v>
      </c>
      <c r="GS72" s="95">
        <f>IF(AND(MASTER_DATA_NORMALIZED!GS72=0,GS$22=$L$22),VLOOKUP(MASTER_DATA_PROCESSED!$C72,Backend!$Q$9:$T$52,3,FALSE),MASTER_DATA_NORMALIZED!GS72)</f>
        <v>0</v>
      </c>
      <c r="GT72" s="95">
        <f>IF(AND(MASTER_DATA_NORMALIZED!GT72=0,GT$22=$L$22),VLOOKUP(MASTER_DATA_PROCESSED!$C72,Backend!$Q$9:$T$52,3,FALSE),MASTER_DATA_NORMALIZED!GT72)</f>
        <v>0</v>
      </c>
      <c r="GU72" s="95">
        <f>IF(AND(MASTER_DATA_NORMALIZED!GU72=0,GU$22=$L$22),VLOOKUP(MASTER_DATA_PROCESSED!$C72,Backend!$Q$9:$T$52,3,FALSE),MASTER_DATA_NORMALIZED!GU72)</f>
        <v>0</v>
      </c>
      <c r="GV72" s="95">
        <f>IF(AND(MASTER_DATA_NORMALIZED!GV72=0,GV$22=$L$22),VLOOKUP(MASTER_DATA_PROCESSED!$C72,Backend!$Q$9:$T$52,3,FALSE),MASTER_DATA_NORMALIZED!GV72)</f>
        <v>1237.2936580432545</v>
      </c>
      <c r="GW72" s="95" t="e">
        <f>IF(AND(MASTER_DATA_NORMALIZED!GW72=0,GW$22=$L$22),VLOOKUP(MASTER_DATA_PROCESSED!$C72,Backend!$Q$9:$T$52,3,FALSE),MASTER_DATA_NORMALIZED!GW72)</f>
        <v>#REF!</v>
      </c>
      <c r="GX72" s="95" t="e">
        <f>IF(AND(MASTER_DATA_NORMALIZED!GX72=0,GX$22=$L$22),VLOOKUP(MASTER_DATA_PROCESSED!$C72,Backend!$Q$9:$T$52,3,FALSE),MASTER_DATA_NORMALIZED!GX72)</f>
        <v>#REF!</v>
      </c>
      <c r="GY72" s="95" t="e">
        <f>IF(AND(MASTER_DATA_NORMALIZED!GY72=0,GY$22=$L$22),VLOOKUP(MASTER_DATA_PROCESSED!$C72,Backend!$Q$9:$T$52,3,FALSE),MASTER_DATA_NORMALIZED!GY72)</f>
        <v>#REF!</v>
      </c>
    </row>
    <row r="73" spans="2:207" ht="17.25" hidden="1" outlineLevel="2" x14ac:dyDescent="0.3">
      <c r="B73" s="21">
        <f t="shared" si="5"/>
        <v>20</v>
      </c>
      <c r="C73" s="52">
        <f t="shared" si="0"/>
        <v>221</v>
      </c>
      <c r="D73" s="77"/>
      <c r="E73" s="52"/>
      <c r="F73" s="52">
        <v>221</v>
      </c>
      <c r="G73" s="78"/>
      <c r="H73" s="34" t="s">
        <v>77</v>
      </c>
      <c r="I73" s="95">
        <f>IF(AND(MASTER_DATA_NORMALIZED!I73=0,I$22=$L$22),VLOOKUP(MASTER_DATA_PROCESSED!$C73,Backend!$Q$9:$T$52,3,FALSE),MASTER_DATA_NORMALIZED!I73)</f>
        <v>0</v>
      </c>
      <c r="J73" s="95">
        <f>IF(AND(MASTER_DATA_NORMALIZED!J73=0,J$22=$L$22),VLOOKUP(MASTER_DATA_PROCESSED!$C73,Backend!$Q$9:$T$52,3,FALSE),MASTER_DATA_NORMALIZED!J73)</f>
        <v>0</v>
      </c>
      <c r="K73" s="95">
        <f>IF(AND(MASTER_DATA_NORMALIZED!K73=0,K$22=$L$22),VLOOKUP(MASTER_DATA_PROCESSED!$C73,Backend!$Q$9:$T$52,3,FALSE),MASTER_DATA_NORMALIZED!K73)</f>
        <v>0</v>
      </c>
      <c r="L73" s="95">
        <f>IF(AND(MASTER_DATA_NORMALIZED!L73=0,L$22=$L$22),VLOOKUP(MASTER_DATA_PROCESSED!$C73,Backend!$Q$9:$T$52,3,FALSE),MASTER_DATA_NORMALIZED!L73)</f>
        <v>706.85244903106206</v>
      </c>
      <c r="M73" s="95">
        <f>IF(AND(MASTER_DATA_NORMALIZED!M73=0,M$22=$L$22),VLOOKUP(MASTER_DATA_PROCESSED!$C73,Backend!$Q$9:$T$52,3,FALSE),MASTER_DATA_NORMALIZED!M73)</f>
        <v>0</v>
      </c>
      <c r="N73" s="95">
        <f>IF(AND(MASTER_DATA_NORMALIZED!N73=0,N$22=$L$22),VLOOKUP(MASTER_DATA_PROCESSED!$C73,Backend!$Q$9:$T$52,3,FALSE),MASTER_DATA_NORMALIZED!N73)</f>
        <v>0</v>
      </c>
      <c r="O73" s="95">
        <f>IF(AND(MASTER_DATA_NORMALIZED!O73=0,O$22=$L$22),VLOOKUP(MASTER_DATA_PROCESSED!$C73,Backend!$Q$9:$T$52,3,FALSE),MASTER_DATA_NORMALIZED!O73)</f>
        <v>0</v>
      </c>
      <c r="P73" s="95">
        <f>IF(AND(MASTER_DATA_NORMALIZED!P73=0,P$22=$L$22),VLOOKUP(MASTER_DATA_PROCESSED!$C73,Backend!$Q$9:$T$52,3,FALSE),MASTER_DATA_NORMALIZED!P73)</f>
        <v>509.27066795723835</v>
      </c>
      <c r="Q73" s="95">
        <f>IF(AND(MASTER_DATA_NORMALIZED!Q73=0,Q$22=$L$22),VLOOKUP(MASTER_DATA_PROCESSED!$C73,Backend!$Q$9:$T$52,3,FALSE),MASTER_DATA_NORMALIZED!Q73)</f>
        <v>0</v>
      </c>
      <c r="R73" s="95">
        <f>IF(AND(MASTER_DATA_NORMALIZED!R73=0,R$22=$L$22),VLOOKUP(MASTER_DATA_PROCESSED!$C73,Backend!$Q$9:$T$52,3,FALSE),MASTER_DATA_NORMALIZED!R73)</f>
        <v>0</v>
      </c>
      <c r="S73" s="95">
        <f>IF(AND(MASTER_DATA_NORMALIZED!S73=0,S$22=$L$22),VLOOKUP(MASTER_DATA_PROCESSED!$C73,Backend!$Q$9:$T$52,3,FALSE),MASTER_DATA_NORMALIZED!S73)</f>
        <v>0</v>
      </c>
      <c r="T73" s="95">
        <f>IF(AND(MASTER_DATA_NORMALIZED!T73=0,T$22=$L$22),VLOOKUP(MASTER_DATA_PROCESSED!$C73,Backend!$Q$9:$T$52,3,FALSE),MASTER_DATA_NORMALIZED!T73)</f>
        <v>871.21479405862419</v>
      </c>
      <c r="U73" s="95">
        <f>IF(AND(MASTER_DATA_NORMALIZED!U73=0,U$22=$L$22),VLOOKUP(MASTER_DATA_PROCESSED!$C73,Backend!$Q$9:$T$52,3,FALSE),MASTER_DATA_NORMALIZED!U73)</f>
        <v>0</v>
      </c>
      <c r="V73" s="95">
        <f>IF(AND(MASTER_DATA_NORMALIZED!V73=0,V$22=$L$22),VLOOKUP(MASTER_DATA_PROCESSED!$C73,Backend!$Q$9:$T$52,3,FALSE),MASTER_DATA_NORMALIZED!V73)</f>
        <v>0</v>
      </c>
      <c r="W73" s="95">
        <f>IF(AND(MASTER_DATA_NORMALIZED!W73=0,W$22=$L$22),VLOOKUP(MASTER_DATA_PROCESSED!$C73,Backend!$Q$9:$T$52,3,FALSE),MASTER_DATA_NORMALIZED!W73)</f>
        <v>0</v>
      </c>
      <c r="X73" s="95">
        <f>IF(AND(MASTER_DATA_NORMALIZED!X73=0,X$22=$L$22),VLOOKUP(MASTER_DATA_PROCESSED!$C73,Backend!$Q$9:$T$52,3,FALSE),MASTER_DATA_NORMALIZED!X73)</f>
        <v>627.29407989538061</v>
      </c>
      <c r="Y73" s="95">
        <f>IF(AND(MASTER_DATA_NORMALIZED!Y73=0,Y$22=$L$22),VLOOKUP(MASTER_DATA_PROCESSED!$C73,Backend!$Q$9:$T$52,3,FALSE),MASTER_DATA_NORMALIZED!Y73)</f>
        <v>0</v>
      </c>
      <c r="Z73" s="95">
        <f>IF(AND(MASTER_DATA_NORMALIZED!Z73=0,Z$22=$L$22),VLOOKUP(MASTER_DATA_PROCESSED!$C73,Backend!$Q$9:$T$52,3,FALSE),MASTER_DATA_NORMALIZED!Z73)</f>
        <v>0</v>
      </c>
      <c r="AA73" s="95">
        <f>IF(AND(MASTER_DATA_NORMALIZED!AA73=0,AA$22=$L$22),VLOOKUP(MASTER_DATA_PROCESSED!$C73,Backend!$Q$9:$T$52,3,FALSE),MASTER_DATA_NORMALIZED!AA73)</f>
        <v>0</v>
      </c>
      <c r="AB73" s="95">
        <f>IF(AND(MASTER_DATA_NORMALIZED!AB73=0,AB$22=$L$22),VLOOKUP(MASTER_DATA_PROCESSED!$C73,Backend!$Q$9:$T$52,3,FALSE),MASTER_DATA_NORMALIZED!AB73)</f>
        <v>822.70190101655612</v>
      </c>
      <c r="AC73" s="95">
        <f>IF(AND(MASTER_DATA_NORMALIZED!AC73=0,AC$22=$L$22),VLOOKUP(MASTER_DATA_PROCESSED!$C73,Backend!$Q$9:$T$52,3,FALSE),MASTER_DATA_NORMALIZED!AC73)</f>
        <v>0</v>
      </c>
      <c r="AD73" s="95">
        <f>IF(AND(MASTER_DATA_NORMALIZED!AD73=0,AD$22=$L$22),VLOOKUP(MASTER_DATA_PROCESSED!$C73,Backend!$Q$9:$T$52,3,FALSE),MASTER_DATA_NORMALIZED!AD73)</f>
        <v>0</v>
      </c>
      <c r="AE73" s="95">
        <f>IF(AND(MASTER_DATA_NORMALIZED!AE73=0,AE$22=$L$22),VLOOKUP(MASTER_DATA_PROCESSED!$C73,Backend!$Q$9:$T$52,3,FALSE),MASTER_DATA_NORMALIZED!AE73)</f>
        <v>0</v>
      </c>
      <c r="AF73" s="95">
        <f>IF(AND(MASTER_DATA_NORMALIZED!AF73=0,AF$22=$L$22),VLOOKUP(MASTER_DATA_PROCESSED!$C73,Backend!$Q$9:$T$52,3,FALSE),MASTER_DATA_NORMALIZED!AF73)</f>
        <v>593.13002661439282</v>
      </c>
      <c r="AG73" s="95">
        <f>IF(AND(MASTER_DATA_NORMALIZED!AG73=0,AG$22=$L$22),VLOOKUP(MASTER_DATA_PROCESSED!$C73,Backend!$Q$9:$T$52,3,FALSE),MASTER_DATA_NORMALIZED!AG73)</f>
        <v>0</v>
      </c>
      <c r="AH73" s="95">
        <f>IF(AND(MASTER_DATA_NORMALIZED!AH73=0,AH$22=$L$22),VLOOKUP(MASTER_DATA_PROCESSED!$C73,Backend!$Q$9:$T$52,3,FALSE),MASTER_DATA_NORMALIZED!AH73)</f>
        <v>0</v>
      </c>
      <c r="AI73" s="95">
        <f>IF(AND(MASTER_DATA_NORMALIZED!AI73=0,AI$22=$L$22),VLOOKUP(MASTER_DATA_PROCESSED!$C73,Backend!$Q$9:$T$52,3,FALSE),MASTER_DATA_NORMALIZED!AI73)</f>
        <v>0</v>
      </c>
      <c r="AJ73" s="95">
        <f>IF(AND(MASTER_DATA_NORMALIZED!AJ73=0,AJ$22=$L$22),VLOOKUP(MASTER_DATA_PROCESSED!$C73,Backend!$Q$9:$T$52,3,FALSE),MASTER_DATA_NORMALIZED!AJ73)</f>
        <v>1063.6156484471844</v>
      </c>
      <c r="AK73" s="95">
        <f>IF(AND(MASTER_DATA_NORMALIZED!AK73=0,AK$22=$L$22),VLOOKUP(MASTER_DATA_PROCESSED!$C73,Backend!$Q$9:$T$52,3,FALSE),MASTER_DATA_NORMALIZED!AK73)</f>
        <v>0</v>
      </c>
      <c r="AL73" s="95">
        <f>IF(AND(MASTER_DATA_NORMALIZED!AL73=0,AL$22=$L$22),VLOOKUP(MASTER_DATA_PROCESSED!$C73,Backend!$Q$9:$T$52,3,FALSE),MASTER_DATA_NORMALIZED!AL73)</f>
        <v>0</v>
      </c>
      <c r="AM73" s="95">
        <f>IF(AND(MASTER_DATA_NORMALIZED!AM73=0,AM$22=$L$22),VLOOKUP(MASTER_DATA_PROCESSED!$C73,Backend!$Q$9:$T$52,3,FALSE),MASTER_DATA_NORMALIZED!AM73)</f>
        <v>0</v>
      </c>
      <c r="AN73" s="95">
        <f>IF(AND(MASTER_DATA_NORMALIZED!AN73=0,AN$22=$L$22),VLOOKUP(MASTER_DATA_PROCESSED!$C73,Backend!$Q$9:$T$52,3,FALSE),MASTER_DATA_NORMALIZED!AN73)</f>
        <v>765.8974258278696</v>
      </c>
      <c r="AO73" s="95">
        <f>IF(AND(MASTER_DATA_NORMALIZED!AO73=0,AO$22=$L$22),VLOOKUP(MASTER_DATA_PROCESSED!$C73,Backend!$Q$9:$T$52,3,FALSE),MASTER_DATA_NORMALIZED!AO73)</f>
        <v>0</v>
      </c>
      <c r="AP73" s="95">
        <f>IF(AND(MASTER_DATA_NORMALIZED!AP73=0,AP$22=$L$22),VLOOKUP(MASTER_DATA_PROCESSED!$C73,Backend!$Q$9:$T$52,3,FALSE),MASTER_DATA_NORMALIZED!AP73)</f>
        <v>0</v>
      </c>
      <c r="AQ73" s="95">
        <f>IF(AND(MASTER_DATA_NORMALIZED!AQ73=0,AQ$22=$L$22),VLOOKUP(MASTER_DATA_PROCESSED!$C73,Backend!$Q$9:$T$52,3,FALSE),MASTER_DATA_NORMALIZED!AQ73)</f>
        <v>0</v>
      </c>
      <c r="AR73" s="95" t="e">
        <f>IF(AND(MASTER_DATA_NORMALIZED!AR73=0,AR$22=$L$22),VLOOKUP(MASTER_DATA_PROCESSED!$C73,Backend!$Q$9:$T$52,3,FALSE),MASTER_DATA_NORMALIZED!AR73)</f>
        <v>#N/A</v>
      </c>
      <c r="AS73" s="95">
        <f>IF(AND(MASTER_DATA_NORMALIZED!AS73=0,AS$22=$L$22),VLOOKUP(MASTER_DATA_PROCESSED!$C73,Backend!$Q$9:$T$52,3,FALSE),MASTER_DATA_NORMALIZED!AS73)</f>
        <v>0</v>
      </c>
      <c r="AT73" s="95">
        <f>IF(AND(MASTER_DATA_NORMALIZED!AT73=0,AT$22=$L$22),VLOOKUP(MASTER_DATA_PROCESSED!$C73,Backend!$Q$9:$T$52,3,FALSE),MASTER_DATA_NORMALIZED!AT73)</f>
        <v>0</v>
      </c>
      <c r="AU73" s="95">
        <f>IF(AND(MASTER_DATA_NORMALIZED!AU73=0,AU$22=$L$22),VLOOKUP(MASTER_DATA_PROCESSED!$C73,Backend!$Q$9:$T$52,3,FALSE),MASTER_DATA_NORMALIZED!AU73)</f>
        <v>0</v>
      </c>
      <c r="AV73" s="95" t="e">
        <f>IF(AND(MASTER_DATA_NORMALIZED!AV73=0,AV$22=$L$22),VLOOKUP(MASTER_DATA_PROCESSED!$C73,Backend!$Q$9:$T$52,3,FALSE),MASTER_DATA_NORMALIZED!AV73)</f>
        <v>#N/A</v>
      </c>
      <c r="AW73" s="95">
        <f>IF(AND(MASTER_DATA_NORMALIZED!AW73=0,AW$22=$L$22),VLOOKUP(MASTER_DATA_PROCESSED!$C73,Backend!$Q$9:$T$52,3,FALSE),MASTER_DATA_NORMALIZED!AW73)</f>
        <v>0</v>
      </c>
      <c r="AX73" s="95">
        <f>IF(AND(MASTER_DATA_NORMALIZED!AX73=0,AX$22=$L$22),VLOOKUP(MASTER_DATA_PROCESSED!$C73,Backend!$Q$9:$T$52,3,FALSE),MASTER_DATA_NORMALIZED!AX73)</f>
        <v>0</v>
      </c>
      <c r="AY73" s="95">
        <f>IF(AND(MASTER_DATA_NORMALIZED!AY73=0,AY$22=$L$22),VLOOKUP(MASTER_DATA_PROCESSED!$C73,Backend!$Q$9:$T$52,3,FALSE),MASTER_DATA_NORMALIZED!AY73)</f>
        <v>0</v>
      </c>
      <c r="AZ73" s="95" t="e">
        <f>IF(AND(MASTER_DATA_NORMALIZED!AZ73=0,AZ$22=$L$22),VLOOKUP(MASTER_DATA_PROCESSED!$C73,Backend!$Q$9:$T$52,3,FALSE),MASTER_DATA_NORMALIZED!AZ73)</f>
        <v>#N/A</v>
      </c>
      <c r="BA73" s="95">
        <f>IF(AND(MASTER_DATA_NORMALIZED!BA73=0,BA$22=$L$22),VLOOKUP(MASTER_DATA_PROCESSED!$C73,Backend!$Q$9:$T$52,3,FALSE),MASTER_DATA_NORMALIZED!BA73)</f>
        <v>0</v>
      </c>
      <c r="BB73" s="95">
        <f>IF(AND(MASTER_DATA_NORMALIZED!BB73=0,BB$22=$L$22),VLOOKUP(MASTER_DATA_PROCESSED!$C73,Backend!$Q$9:$T$52,3,FALSE),MASTER_DATA_NORMALIZED!BB73)</f>
        <v>0</v>
      </c>
      <c r="BC73" s="95">
        <f>IF(AND(MASTER_DATA_NORMALIZED!BC73=0,BC$22=$L$22),VLOOKUP(MASTER_DATA_PROCESSED!$C73,Backend!$Q$9:$T$52,3,FALSE),MASTER_DATA_NORMALIZED!BC73)</f>
        <v>0</v>
      </c>
      <c r="BD73" s="95" t="e">
        <f>IF(AND(MASTER_DATA_NORMALIZED!BD73=0,BD$22=$L$22),VLOOKUP(MASTER_DATA_PROCESSED!$C73,Backend!$Q$9:$T$52,3,FALSE),MASTER_DATA_NORMALIZED!BD73)</f>
        <v>#N/A</v>
      </c>
      <c r="BE73" s="95">
        <f>IF(AND(MASTER_DATA_NORMALIZED!BE73=0,BE$22=$L$22),VLOOKUP(MASTER_DATA_PROCESSED!$C73,Backend!$Q$9:$T$52,3,FALSE),MASTER_DATA_NORMALIZED!BE73)</f>
        <v>0</v>
      </c>
      <c r="BF73" s="95">
        <f>IF(AND(MASTER_DATA_NORMALIZED!BF73=0,BF$22=$L$22),VLOOKUP(MASTER_DATA_PROCESSED!$C73,Backend!$Q$9:$T$52,3,FALSE),MASTER_DATA_NORMALIZED!BF73)</f>
        <v>0</v>
      </c>
      <c r="BG73" s="95">
        <f>IF(AND(MASTER_DATA_NORMALIZED!BG73=0,BG$22=$L$22),VLOOKUP(MASTER_DATA_PROCESSED!$C73,Backend!$Q$9:$T$52,3,FALSE),MASTER_DATA_NORMALIZED!BG73)</f>
        <v>0</v>
      </c>
      <c r="BH73" s="95" t="e">
        <f>IF(AND(MASTER_DATA_NORMALIZED!BH73=0,BH$22=$L$22),VLOOKUP(MASTER_DATA_PROCESSED!$C73,Backend!$Q$9:$T$52,3,FALSE),MASTER_DATA_NORMALIZED!BH73)</f>
        <v>#N/A</v>
      </c>
      <c r="BI73" s="95">
        <f>IF(AND(MASTER_DATA_NORMALIZED!BI73=0,BI$22=$L$22),VLOOKUP(MASTER_DATA_PROCESSED!$C73,Backend!$Q$9:$T$52,3,FALSE),MASTER_DATA_NORMALIZED!BI73)</f>
        <v>0</v>
      </c>
      <c r="BJ73" s="95">
        <f>IF(AND(MASTER_DATA_NORMALIZED!BJ73=0,BJ$22=$L$22),VLOOKUP(MASTER_DATA_PROCESSED!$C73,Backend!$Q$9:$T$52,3,FALSE),MASTER_DATA_NORMALIZED!BJ73)</f>
        <v>0</v>
      </c>
      <c r="BK73" s="95">
        <f>IF(AND(MASTER_DATA_NORMALIZED!BK73=0,BK$22=$L$22),VLOOKUP(MASTER_DATA_PROCESSED!$C73,Backend!$Q$9:$T$52,3,FALSE),MASTER_DATA_NORMALIZED!BK73)</f>
        <v>0</v>
      </c>
      <c r="BL73" s="95" t="e">
        <f>IF(AND(MASTER_DATA_NORMALIZED!BL73=0,BL$22=$L$22),VLOOKUP(MASTER_DATA_PROCESSED!$C73,Backend!$Q$9:$T$52,3,FALSE),MASTER_DATA_NORMALIZED!BL73)</f>
        <v>#N/A</v>
      </c>
      <c r="BM73" s="95">
        <f>IF(AND(MASTER_DATA_NORMALIZED!BM73=0,BM$22=$L$22),VLOOKUP(MASTER_DATA_PROCESSED!$C73,Backend!$Q$9:$T$52,3,FALSE),MASTER_DATA_NORMALIZED!BM73)</f>
        <v>0</v>
      </c>
      <c r="BN73" s="95">
        <f>IF(AND(MASTER_DATA_NORMALIZED!BN73=0,BN$22=$L$22),VLOOKUP(MASTER_DATA_PROCESSED!$C73,Backend!$Q$9:$T$52,3,FALSE),MASTER_DATA_NORMALIZED!BN73)</f>
        <v>0</v>
      </c>
      <c r="BO73" s="95">
        <f>IF(AND(MASTER_DATA_NORMALIZED!BO73=0,BO$22=$L$22),VLOOKUP(MASTER_DATA_PROCESSED!$C73,Backend!$Q$9:$T$52,3,FALSE),MASTER_DATA_NORMALIZED!BO73)</f>
        <v>0</v>
      </c>
      <c r="BP73" s="95">
        <f>IF(AND(MASTER_DATA_NORMALIZED!BP73=0,BP$22=$L$22),VLOOKUP(MASTER_DATA_PROCESSED!$C73,Backend!$Q$9:$T$52,3,FALSE),MASTER_DATA_NORMALIZED!BP73)</f>
        <v>531.47664264334185</v>
      </c>
      <c r="BQ73" s="95">
        <f>IF(AND(MASTER_DATA_NORMALIZED!BQ73=0,BQ$22=$L$22),VLOOKUP(MASTER_DATA_PROCESSED!$C73,Backend!$Q$9:$T$52,3,FALSE),MASTER_DATA_NORMALIZED!BQ73)</f>
        <v>0</v>
      </c>
      <c r="BR73" s="95">
        <f>IF(AND(MASTER_DATA_NORMALIZED!BR73=0,BR$22=$L$22),VLOOKUP(MASTER_DATA_PROCESSED!$C73,Backend!$Q$9:$T$52,3,FALSE),MASTER_DATA_NORMALIZED!BR73)</f>
        <v>0</v>
      </c>
      <c r="BS73" s="95">
        <f>IF(AND(MASTER_DATA_NORMALIZED!BS73=0,BS$22=$L$22),VLOOKUP(MASTER_DATA_PROCESSED!$C73,Backend!$Q$9:$T$52,3,FALSE),MASTER_DATA_NORMALIZED!BS73)</f>
        <v>0</v>
      </c>
      <c r="BT73" s="95">
        <f>IF(AND(MASTER_DATA_NORMALIZED!BT73=0,BT$22=$L$22),VLOOKUP(MASTER_DATA_PROCESSED!$C73,Backend!$Q$9:$T$52,3,FALSE),MASTER_DATA_NORMALIZED!BT73)</f>
        <v>529.59415635457401</v>
      </c>
      <c r="BU73" s="95">
        <f>IF(AND(MASTER_DATA_NORMALIZED!BU73=0,BU$22=$L$22),VLOOKUP(MASTER_DATA_PROCESSED!$C73,Backend!$Q$9:$T$52,3,FALSE),MASTER_DATA_NORMALIZED!BU73)</f>
        <v>0</v>
      </c>
      <c r="BV73" s="95">
        <f>IF(AND(MASTER_DATA_NORMALIZED!BV73=0,BV$22=$L$22),VLOOKUP(MASTER_DATA_PROCESSED!$C73,Backend!$Q$9:$T$52,3,FALSE),MASTER_DATA_NORMALIZED!BV73)</f>
        <v>0</v>
      </c>
      <c r="BW73" s="95">
        <f>IF(AND(MASTER_DATA_NORMALIZED!BW73=0,BW$22=$L$22),VLOOKUP(MASTER_DATA_PROCESSED!$C73,Backend!$Q$9:$T$52,3,FALSE),MASTER_DATA_NORMALIZED!BW73)</f>
        <v>0</v>
      </c>
      <c r="BX73" s="95">
        <f>IF(AND(MASTER_DATA_NORMALIZED!BX73=0,BX$22=$L$22),VLOOKUP(MASTER_DATA_PROCESSED!$C73,Backend!$Q$9:$T$52,3,FALSE),MASTER_DATA_NORMALIZED!BX73)</f>
        <v>750.66826647581934</v>
      </c>
      <c r="BY73" s="95">
        <f>IF(AND(MASTER_DATA_NORMALIZED!BY73=0,BY$22=$L$22),VLOOKUP(MASTER_DATA_PROCESSED!$C73,Backend!$Q$9:$T$52,3,FALSE),MASTER_DATA_NORMALIZED!BY73)</f>
        <v>0</v>
      </c>
      <c r="BZ73" s="95">
        <f>IF(AND(MASTER_DATA_NORMALIZED!BZ73=0,BZ$22=$L$22),VLOOKUP(MASTER_DATA_PROCESSED!$C73,Backend!$Q$9:$T$52,3,FALSE),MASTER_DATA_NORMALIZED!BZ73)</f>
        <v>0</v>
      </c>
      <c r="CA73" s="95">
        <f>IF(AND(MASTER_DATA_NORMALIZED!CA73=0,CA$22=$L$22),VLOOKUP(MASTER_DATA_PROCESSED!$C73,Backend!$Q$9:$T$52,3,FALSE),MASTER_DATA_NORMALIZED!CA73)</f>
        <v>0</v>
      </c>
      <c r="CB73" s="95">
        <f>IF(AND(MASTER_DATA_NORMALIZED!CB73=0,CB$22=$L$22),VLOOKUP(MASTER_DATA_PROCESSED!$C73,Backend!$Q$9:$T$52,3,FALSE),MASTER_DATA_NORMALIZED!CB73)</f>
        <v>28.743750430040816</v>
      </c>
      <c r="CC73" s="95">
        <f>IF(AND(MASTER_DATA_NORMALIZED!CC73=0,CC$22=$L$22),VLOOKUP(MASTER_DATA_PROCESSED!$C73,Backend!$Q$9:$T$52,3,FALSE),MASTER_DATA_NORMALIZED!CC73)</f>
        <v>0</v>
      </c>
      <c r="CD73" s="95">
        <f>IF(AND(MASTER_DATA_NORMALIZED!CD73=0,CD$22=$L$22),VLOOKUP(MASTER_DATA_PROCESSED!$C73,Backend!$Q$9:$T$52,3,FALSE),MASTER_DATA_NORMALIZED!CD73)</f>
        <v>0</v>
      </c>
      <c r="CE73" s="95">
        <f>IF(AND(MASTER_DATA_NORMALIZED!CE73=0,CE$22=$L$22),VLOOKUP(MASTER_DATA_PROCESSED!$C73,Backend!$Q$9:$T$52,3,FALSE),MASTER_DATA_NORMALIZED!CE73)</f>
        <v>0</v>
      </c>
      <c r="CF73" s="95">
        <f>IF(AND(MASTER_DATA_NORMALIZED!CF73=0,CF$22=$L$22),VLOOKUP(MASTER_DATA_PROCESSED!$C73,Backend!$Q$9:$T$52,3,FALSE),MASTER_DATA_NORMALIZED!CF73)</f>
        <v>697.66973743937183</v>
      </c>
      <c r="CG73" s="95">
        <f>IF(AND(MASTER_DATA_NORMALIZED!CG73=0,CG$22=$L$22),VLOOKUP(MASTER_DATA_PROCESSED!$C73,Backend!$Q$9:$T$52,3,FALSE),MASTER_DATA_NORMALIZED!CG73)</f>
        <v>0</v>
      </c>
      <c r="CH73" s="95">
        <f>IF(AND(MASTER_DATA_NORMALIZED!CH73=0,CH$22=$L$22),VLOOKUP(MASTER_DATA_PROCESSED!$C73,Backend!$Q$9:$T$52,3,FALSE),MASTER_DATA_NORMALIZED!CH73)</f>
        <v>0</v>
      </c>
      <c r="CI73" s="95">
        <f>IF(AND(MASTER_DATA_NORMALIZED!CI73=0,CI$22=$L$22),VLOOKUP(MASTER_DATA_PROCESSED!$C73,Backend!$Q$9:$T$52,3,FALSE),MASTER_DATA_NORMALIZED!CI73)</f>
        <v>0</v>
      </c>
      <c r="CJ73" s="95" t="e">
        <f>IF(AND(MASTER_DATA_NORMALIZED!CJ73=0,CJ$22=$L$22),VLOOKUP(MASTER_DATA_PROCESSED!$C73,Backend!$Q$9:$T$52,3,FALSE),MASTER_DATA_NORMALIZED!CJ73)</f>
        <v>#N/A</v>
      </c>
      <c r="CK73" s="95">
        <f>IF(AND(MASTER_DATA_NORMALIZED!CK73=0,CK$22=$L$22),VLOOKUP(MASTER_DATA_PROCESSED!$C73,Backend!$Q$9:$T$52,3,FALSE),MASTER_DATA_NORMALIZED!CK73)</f>
        <v>0</v>
      </c>
      <c r="CL73" s="95">
        <f>IF(AND(MASTER_DATA_NORMALIZED!CL73=0,CL$22=$L$22),VLOOKUP(MASTER_DATA_PROCESSED!$C73,Backend!$Q$9:$T$52,3,FALSE),MASTER_DATA_NORMALIZED!CL73)</f>
        <v>0</v>
      </c>
      <c r="CM73" s="95">
        <f>IF(AND(MASTER_DATA_NORMALIZED!CM73=0,CM$22=$L$22),VLOOKUP(MASTER_DATA_PROCESSED!$C73,Backend!$Q$9:$T$52,3,FALSE),MASTER_DATA_NORMALIZED!CM73)</f>
        <v>0</v>
      </c>
      <c r="CN73" s="95" t="e">
        <f>IF(AND(MASTER_DATA_NORMALIZED!CN73=0,CN$22=$L$22),VLOOKUP(MASTER_DATA_PROCESSED!$C73,Backend!$Q$9:$T$52,3,FALSE),MASTER_DATA_NORMALIZED!CN73)</f>
        <v>#N/A</v>
      </c>
      <c r="CO73" s="95">
        <f>IF(AND(MASTER_DATA_NORMALIZED!CO73=0,CO$22=$L$22),VLOOKUP(MASTER_DATA_PROCESSED!$C73,Backend!$Q$9:$T$52,3,FALSE),MASTER_DATA_NORMALIZED!CO73)</f>
        <v>0</v>
      </c>
      <c r="CP73" s="95">
        <f>IF(AND(MASTER_DATA_NORMALIZED!CP73=0,CP$22=$L$22),VLOOKUP(MASTER_DATA_PROCESSED!$C73,Backend!$Q$9:$T$52,3,FALSE),MASTER_DATA_NORMALIZED!CP73)</f>
        <v>0</v>
      </c>
      <c r="CQ73" s="95">
        <f>IF(AND(MASTER_DATA_NORMALIZED!CQ73=0,CQ$22=$L$22),VLOOKUP(MASTER_DATA_PROCESSED!$C73,Backend!$Q$9:$T$52,3,FALSE),MASTER_DATA_NORMALIZED!CQ73)</f>
        <v>0</v>
      </c>
      <c r="CR73" s="95" t="e">
        <f>IF(AND(MASTER_DATA_NORMALIZED!CR73=0,CR$22=$L$22),VLOOKUP(MASTER_DATA_PROCESSED!$C73,Backend!$Q$9:$T$52,3,FALSE),MASTER_DATA_NORMALIZED!CR73)</f>
        <v>#N/A</v>
      </c>
      <c r="CS73" s="95">
        <f>IF(AND(MASTER_DATA_NORMALIZED!CS73=0,CS$22=$L$22),VLOOKUP(MASTER_DATA_PROCESSED!$C73,Backend!$Q$9:$T$52,3,FALSE),MASTER_DATA_NORMALIZED!CS73)</f>
        <v>0</v>
      </c>
      <c r="CT73" s="95">
        <f>IF(AND(MASTER_DATA_NORMALIZED!CT73=0,CT$22=$L$22),VLOOKUP(MASTER_DATA_PROCESSED!$C73,Backend!$Q$9:$T$52,3,FALSE),MASTER_DATA_NORMALIZED!CT73)</f>
        <v>0</v>
      </c>
      <c r="CU73" s="95">
        <f>IF(AND(MASTER_DATA_NORMALIZED!CU73=0,CU$22=$L$22),VLOOKUP(MASTER_DATA_PROCESSED!$C73,Backend!$Q$9:$T$52,3,FALSE),MASTER_DATA_NORMALIZED!CU73)</f>
        <v>0</v>
      </c>
      <c r="CV73" s="95">
        <f>IF(AND(MASTER_DATA_NORMALIZED!CV73=0,CV$22=$L$22),VLOOKUP(MASTER_DATA_PROCESSED!$C73,Backend!$Q$9:$T$52,3,FALSE),MASTER_DATA_NORMALIZED!CV73)</f>
        <v>295.72581024757693</v>
      </c>
      <c r="CW73" s="95">
        <f>IF(AND(MASTER_DATA_NORMALIZED!CW73=0,CW$22=$L$22),VLOOKUP(MASTER_DATA_PROCESSED!$C73,Backend!$Q$9:$T$52,3,FALSE),MASTER_DATA_NORMALIZED!CW73)</f>
        <v>0</v>
      </c>
      <c r="CX73" s="95">
        <f>IF(AND(MASTER_DATA_NORMALIZED!CX73=0,CX$22=$L$22),VLOOKUP(MASTER_DATA_PROCESSED!$C73,Backend!$Q$9:$T$52,3,FALSE),MASTER_DATA_NORMALIZED!CX73)</f>
        <v>0</v>
      </c>
      <c r="CY73" s="95">
        <f>IF(AND(MASTER_DATA_NORMALIZED!CY73=0,CY$22=$L$22),VLOOKUP(MASTER_DATA_PROCESSED!$C73,Backend!$Q$9:$T$52,3,FALSE),MASTER_DATA_NORMALIZED!CY73)</f>
        <v>0</v>
      </c>
      <c r="CZ73" s="95">
        <f>IF(AND(MASTER_DATA_NORMALIZED!CZ73=0,CZ$22=$L$22),VLOOKUP(MASTER_DATA_PROCESSED!$C73,Backend!$Q$9:$T$52,3,FALSE),MASTER_DATA_NORMALIZED!CZ73)</f>
        <v>314.91595231826841</v>
      </c>
      <c r="DA73" s="95" t="e">
        <f>IF(AND(MASTER_DATA_NORMALIZED!DA73=0,DA$22=$L$22),VLOOKUP(MASTER_DATA_PROCESSED!$C73,Backend!$Q$9:$T$52,3,FALSE),MASTER_DATA_NORMALIZED!DA73)</f>
        <v>#DIV/0!</v>
      </c>
      <c r="DB73" s="95" t="e">
        <f>IF(AND(MASTER_DATA_NORMALIZED!DB73=0,DB$22=$L$22),VLOOKUP(MASTER_DATA_PROCESSED!$C73,Backend!$Q$9:$T$52,3,FALSE),MASTER_DATA_NORMALIZED!DB73)</f>
        <v>#DIV/0!</v>
      </c>
      <c r="DC73" s="95" t="e">
        <f>IF(AND(MASTER_DATA_NORMALIZED!DC73=0,DC$22=$L$22),VLOOKUP(MASTER_DATA_PROCESSED!$C73,Backend!$Q$9:$T$52,3,FALSE),MASTER_DATA_NORMALIZED!DC73)</f>
        <v>#DIV/0!</v>
      </c>
      <c r="DD73" s="95" t="e">
        <f>IF(AND(MASTER_DATA_NORMALIZED!DD73=0,DD$22=$L$22),VLOOKUP(MASTER_DATA_PROCESSED!$C73,Backend!$Q$9:$T$52,3,FALSE),MASTER_DATA_NORMALIZED!DD73)</f>
        <v>#N/A</v>
      </c>
      <c r="DE73" s="95">
        <f>IF(AND(MASTER_DATA_NORMALIZED!DE73=0,DE$22=$L$22),VLOOKUP(MASTER_DATA_PROCESSED!$C73,Backend!$Q$9:$T$52,3,FALSE),MASTER_DATA_NORMALIZED!DE73)</f>
        <v>0</v>
      </c>
      <c r="DF73" s="95">
        <f>IF(AND(MASTER_DATA_NORMALIZED!DF73=0,DF$22=$L$22),VLOOKUP(MASTER_DATA_PROCESSED!$C73,Backend!$Q$9:$T$52,3,FALSE),MASTER_DATA_NORMALIZED!DF73)</f>
        <v>0</v>
      </c>
      <c r="DG73" s="95">
        <f>IF(AND(MASTER_DATA_NORMALIZED!DG73=0,DG$22=$L$22),VLOOKUP(MASTER_DATA_PROCESSED!$C73,Backend!$Q$9:$T$52,3,FALSE),MASTER_DATA_NORMALIZED!DG73)</f>
        <v>0</v>
      </c>
      <c r="DH73" s="95" t="e">
        <f>IF(AND(MASTER_DATA_NORMALIZED!DH73=0,DH$22=$L$22),VLOOKUP(MASTER_DATA_PROCESSED!$C73,Backend!$Q$9:$T$52,3,FALSE),MASTER_DATA_NORMALIZED!DH73)</f>
        <v>#N/A</v>
      </c>
      <c r="DI73" s="95">
        <f>IF(AND(MASTER_DATA_NORMALIZED!DI73=0,DI$22=$L$22),VLOOKUP(MASTER_DATA_PROCESSED!$C73,Backend!$Q$9:$T$52,3,FALSE),MASTER_DATA_NORMALIZED!DI73)</f>
        <v>0</v>
      </c>
      <c r="DJ73" s="95">
        <f>IF(AND(MASTER_DATA_NORMALIZED!DJ73=0,DJ$22=$L$22),VLOOKUP(MASTER_DATA_PROCESSED!$C73,Backend!$Q$9:$T$52,3,FALSE),MASTER_DATA_NORMALIZED!DJ73)</f>
        <v>0</v>
      </c>
      <c r="DK73" s="95">
        <f>IF(AND(MASTER_DATA_NORMALIZED!DK73=0,DK$22=$L$22),VLOOKUP(MASTER_DATA_PROCESSED!$C73,Backend!$Q$9:$T$52,3,FALSE),MASTER_DATA_NORMALIZED!DK73)</f>
        <v>0</v>
      </c>
      <c r="DL73" s="95" t="e">
        <f>IF(AND(MASTER_DATA_NORMALIZED!DL73=0,DL$22=$L$22),VLOOKUP(MASTER_DATA_PROCESSED!$C73,Backend!$Q$9:$T$52,3,FALSE),MASTER_DATA_NORMALIZED!DL73)</f>
        <v>#N/A</v>
      </c>
      <c r="DM73" s="95">
        <f>IF(AND(MASTER_DATA_NORMALIZED!DM73=0,DM$22=$L$22),VLOOKUP(MASTER_DATA_PROCESSED!$C73,Backend!$Q$9:$T$52,3,FALSE),MASTER_DATA_NORMALIZED!DM73)</f>
        <v>0</v>
      </c>
      <c r="DN73" s="95">
        <f>IF(AND(MASTER_DATA_NORMALIZED!DN73=0,DN$22=$L$22),VLOOKUP(MASTER_DATA_PROCESSED!$C73,Backend!$Q$9:$T$52,3,FALSE),MASTER_DATA_NORMALIZED!DN73)</f>
        <v>0</v>
      </c>
      <c r="DO73" s="95">
        <f>IF(AND(MASTER_DATA_NORMALIZED!DO73=0,DO$22=$L$22),VLOOKUP(MASTER_DATA_PROCESSED!$C73,Backend!$Q$9:$T$52,3,FALSE),MASTER_DATA_NORMALIZED!DO73)</f>
        <v>0</v>
      </c>
      <c r="DP73" s="95" t="e">
        <f>IF(AND(MASTER_DATA_NORMALIZED!DP73=0,DP$22=$L$22),VLOOKUP(MASTER_DATA_PROCESSED!$C73,Backend!$Q$9:$T$52,3,FALSE),MASTER_DATA_NORMALIZED!DP73)</f>
        <v>#N/A</v>
      </c>
      <c r="DQ73" s="95">
        <f>IF(AND(MASTER_DATA_NORMALIZED!DQ73=0,DQ$22=$L$22),VLOOKUP(MASTER_DATA_PROCESSED!$C73,Backend!$Q$9:$T$52,3,FALSE),MASTER_DATA_NORMALIZED!DQ73)</f>
        <v>0</v>
      </c>
      <c r="DR73" s="95">
        <f>IF(AND(MASTER_DATA_NORMALIZED!DR73=0,DR$22=$L$22),VLOOKUP(MASTER_DATA_PROCESSED!$C73,Backend!$Q$9:$T$52,3,FALSE),MASTER_DATA_NORMALIZED!DR73)</f>
        <v>0</v>
      </c>
      <c r="DS73" s="95">
        <f>IF(AND(MASTER_DATA_NORMALIZED!DS73=0,DS$22=$L$22),VLOOKUP(MASTER_DATA_PROCESSED!$C73,Backend!$Q$9:$T$52,3,FALSE),MASTER_DATA_NORMALIZED!DS73)</f>
        <v>0</v>
      </c>
      <c r="DT73" s="95" t="e">
        <f>IF(AND(MASTER_DATA_NORMALIZED!DT73=0,DT$22=$L$22),VLOOKUP(MASTER_DATA_PROCESSED!$C73,Backend!$Q$9:$T$52,3,FALSE),MASTER_DATA_NORMALIZED!DT73)</f>
        <v>#N/A</v>
      </c>
      <c r="DU73" s="95">
        <f>IF(AND(MASTER_DATA_NORMALIZED!DU73=0,DU$22=$L$22),VLOOKUP(MASTER_DATA_PROCESSED!$C73,Backend!$Q$9:$T$52,3,FALSE),MASTER_DATA_NORMALIZED!DU73)</f>
        <v>0</v>
      </c>
      <c r="DV73" s="95">
        <f>IF(AND(MASTER_DATA_NORMALIZED!DV73=0,DV$22=$L$22),VLOOKUP(MASTER_DATA_PROCESSED!$C73,Backend!$Q$9:$T$52,3,FALSE),MASTER_DATA_NORMALIZED!DV73)</f>
        <v>0</v>
      </c>
      <c r="DW73" s="95">
        <f>IF(AND(MASTER_DATA_NORMALIZED!DW73=0,DW$22=$L$22),VLOOKUP(MASTER_DATA_PROCESSED!$C73,Backend!$Q$9:$T$52,3,FALSE),MASTER_DATA_NORMALIZED!DW73)</f>
        <v>0</v>
      </c>
      <c r="DX73" s="95" t="e">
        <f>IF(AND(MASTER_DATA_NORMALIZED!DX73=0,DX$22=$L$22),VLOOKUP(MASTER_DATA_PROCESSED!$C73,Backend!$Q$9:$T$52,3,FALSE),MASTER_DATA_NORMALIZED!DX73)</f>
        <v>#N/A</v>
      </c>
      <c r="DY73" s="95">
        <f>IF(AND(MASTER_DATA_NORMALIZED!DY73=0,DY$22=$L$22),VLOOKUP(MASTER_DATA_PROCESSED!$C73,Backend!$Q$9:$T$52,3,FALSE),MASTER_DATA_NORMALIZED!DY73)</f>
        <v>0</v>
      </c>
      <c r="DZ73" s="95">
        <f>IF(AND(MASTER_DATA_NORMALIZED!DZ73=0,DZ$22=$L$22),VLOOKUP(MASTER_DATA_PROCESSED!$C73,Backend!$Q$9:$T$52,3,FALSE),MASTER_DATA_NORMALIZED!DZ73)</f>
        <v>0</v>
      </c>
      <c r="EA73" s="95">
        <f>IF(AND(MASTER_DATA_NORMALIZED!EA73=0,EA$22=$L$22),VLOOKUP(MASTER_DATA_PROCESSED!$C73,Backend!$Q$9:$T$52,3,FALSE),MASTER_DATA_NORMALIZED!EA73)</f>
        <v>0</v>
      </c>
      <c r="EB73" s="95" t="e">
        <f>IF(AND(MASTER_DATA_NORMALIZED!EB73=0,EB$22=$L$22),VLOOKUP(MASTER_DATA_PROCESSED!$C73,Backend!$Q$9:$T$52,3,FALSE),MASTER_DATA_NORMALIZED!EB73)</f>
        <v>#N/A</v>
      </c>
      <c r="EC73" s="95" t="e">
        <f>IF(AND(MASTER_DATA_NORMALIZED!EC73=0,EC$22=$L$22),VLOOKUP(MASTER_DATA_PROCESSED!$C73,Backend!$Q$9:$T$52,3,FALSE),MASTER_DATA_NORMALIZED!EC73)</f>
        <v>#DIV/0!</v>
      </c>
      <c r="ED73" s="95" t="e">
        <f>IF(AND(MASTER_DATA_NORMALIZED!ED73=0,ED$22=$L$22),VLOOKUP(MASTER_DATA_PROCESSED!$C73,Backend!$Q$9:$T$52,3,FALSE),MASTER_DATA_NORMALIZED!ED73)</f>
        <v>#DIV/0!</v>
      </c>
      <c r="EE73" s="95" t="e">
        <f>IF(AND(MASTER_DATA_NORMALIZED!EE73=0,EE$22=$L$22),VLOOKUP(MASTER_DATA_PROCESSED!$C73,Backend!$Q$9:$T$52,3,FALSE),MASTER_DATA_NORMALIZED!EE73)</f>
        <v>#DIV/0!</v>
      </c>
      <c r="EF73" s="95" t="e">
        <f>IF(AND(MASTER_DATA_NORMALIZED!EF73=0,EF$22=$L$22),VLOOKUP(MASTER_DATA_PROCESSED!$C73,Backend!$Q$9:$T$52,3,FALSE),MASTER_DATA_NORMALIZED!EF73)</f>
        <v>#VALUE!</v>
      </c>
      <c r="EG73" s="95">
        <f>IF(AND(MASTER_DATA_NORMALIZED!EG73=0,EG$22=$L$22),VLOOKUP(MASTER_DATA_PROCESSED!$C73,Backend!$Q$9:$T$52,3,FALSE),MASTER_DATA_NORMALIZED!EG73)</f>
        <v>0</v>
      </c>
      <c r="EH73" s="95">
        <f>IF(AND(MASTER_DATA_NORMALIZED!EH73=0,EH$22=$L$22),VLOOKUP(MASTER_DATA_PROCESSED!$C73,Backend!$Q$9:$T$52,3,FALSE),MASTER_DATA_NORMALIZED!EH73)</f>
        <v>0</v>
      </c>
      <c r="EI73" s="95">
        <f>IF(AND(MASTER_DATA_NORMALIZED!EI73=0,EI$22=$L$22),VLOOKUP(MASTER_DATA_PROCESSED!$C73,Backend!$Q$9:$T$52,3,FALSE),MASTER_DATA_NORMALIZED!EI73)</f>
        <v>0</v>
      </c>
      <c r="EJ73" s="95" t="e">
        <f>IF(AND(MASTER_DATA_NORMALIZED!EJ73=0,EJ$22=$L$22),VLOOKUP(MASTER_DATA_PROCESSED!$C73,Backend!$Q$9:$T$52,3,FALSE),MASTER_DATA_NORMALIZED!EJ73)</f>
        <v>#N/A</v>
      </c>
      <c r="EK73" s="95">
        <f>IF(AND(MASTER_DATA_NORMALIZED!EK73=0,EK$22=$L$22),VLOOKUP(MASTER_DATA_PROCESSED!$C73,Backend!$Q$9:$T$52,3,FALSE),MASTER_DATA_NORMALIZED!EK73)</f>
        <v>0</v>
      </c>
      <c r="EL73" s="95">
        <f>IF(AND(MASTER_DATA_NORMALIZED!EL73=0,EL$22=$L$22),VLOOKUP(MASTER_DATA_PROCESSED!$C73,Backend!$Q$9:$T$52,3,FALSE),MASTER_DATA_NORMALIZED!EL73)</f>
        <v>0</v>
      </c>
      <c r="EM73" s="95">
        <f>IF(AND(MASTER_DATA_NORMALIZED!EM73=0,EM$22=$L$22),VLOOKUP(MASTER_DATA_PROCESSED!$C73,Backend!$Q$9:$T$52,3,FALSE),MASTER_DATA_NORMALIZED!EM73)</f>
        <v>0</v>
      </c>
      <c r="EN73" s="95">
        <f>IF(AND(MASTER_DATA_NORMALIZED!EN73=0,EN$22=$L$22),VLOOKUP(MASTER_DATA_PROCESSED!$C73,Backend!$Q$9:$T$52,3,FALSE),MASTER_DATA_NORMALIZED!EN73)</f>
        <v>864.29797836365856</v>
      </c>
      <c r="EO73" s="95">
        <f>IF(AND(MASTER_DATA_NORMALIZED!EO73=0,EO$22=$L$22),VLOOKUP(MASTER_DATA_PROCESSED!$C73,Backend!$Q$9:$T$52,3,FALSE),MASTER_DATA_NORMALIZED!EO73)</f>
        <v>0</v>
      </c>
      <c r="EP73" s="95">
        <f>IF(AND(MASTER_DATA_NORMALIZED!EP73=0,EP$22=$L$22),VLOOKUP(MASTER_DATA_PROCESSED!$C73,Backend!$Q$9:$T$52,3,FALSE),MASTER_DATA_NORMALIZED!EP73)</f>
        <v>0</v>
      </c>
      <c r="EQ73" s="95">
        <f>IF(AND(MASTER_DATA_NORMALIZED!EQ73=0,EQ$22=$L$22),VLOOKUP(MASTER_DATA_PROCESSED!$C73,Backend!$Q$9:$T$52,3,FALSE),MASTER_DATA_NORMALIZED!EQ73)</f>
        <v>0</v>
      </c>
      <c r="ER73" s="95">
        <f>IF(AND(MASTER_DATA_NORMALIZED!ER73=0,ER$22=$L$22),VLOOKUP(MASTER_DATA_PROCESSED!$C73,Backend!$Q$9:$T$52,3,FALSE),MASTER_DATA_NORMALIZED!ER73)</f>
        <v>198.36176154094119</v>
      </c>
      <c r="ES73" s="95">
        <f>IF(AND(MASTER_DATA_NORMALIZED!ES73=0,ES$22=$L$22),VLOOKUP(MASTER_DATA_PROCESSED!$C73,Backend!$Q$9:$T$52,3,FALSE),MASTER_DATA_NORMALIZED!ES73)</f>
        <v>0</v>
      </c>
      <c r="ET73" s="95">
        <f>IF(AND(MASTER_DATA_NORMALIZED!ET73=0,ET$22=$L$22),VLOOKUP(MASTER_DATA_PROCESSED!$C73,Backend!$Q$9:$T$52,3,FALSE),MASTER_DATA_NORMALIZED!ET73)</f>
        <v>0</v>
      </c>
      <c r="EU73" s="95">
        <f>IF(AND(MASTER_DATA_NORMALIZED!EU73=0,EU$22=$L$22),VLOOKUP(MASTER_DATA_PROCESSED!$C73,Backend!$Q$9:$T$52,3,FALSE),MASTER_DATA_NORMALIZED!EU73)</f>
        <v>0</v>
      </c>
      <c r="EV73" s="95">
        <f>IF(AND(MASTER_DATA_NORMALIZED!EV73=0,EV$22=$L$22),VLOOKUP(MASTER_DATA_PROCESSED!$C73,Backend!$Q$9:$T$52,3,FALSE),MASTER_DATA_NORMALIZED!EV73)</f>
        <v>198.36176154094119</v>
      </c>
      <c r="EW73" s="95">
        <f>IF(AND(MASTER_DATA_NORMALIZED!EW73=0,EW$22=$L$22),VLOOKUP(MASTER_DATA_PROCESSED!$C73,Backend!$Q$9:$T$52,3,FALSE),MASTER_DATA_NORMALIZED!EW73)</f>
        <v>0</v>
      </c>
      <c r="EX73" s="95">
        <f>IF(AND(MASTER_DATA_NORMALIZED!EX73=0,EX$22=$L$22),VLOOKUP(MASTER_DATA_PROCESSED!$C73,Backend!$Q$9:$T$52,3,FALSE),MASTER_DATA_NORMALIZED!EX73)</f>
        <v>0</v>
      </c>
      <c r="EY73" s="95">
        <f>IF(AND(MASTER_DATA_NORMALIZED!EY73=0,EY$22=$L$22),VLOOKUP(MASTER_DATA_PROCESSED!$C73,Backend!$Q$9:$T$52,3,FALSE),MASTER_DATA_NORMALIZED!EY73)</f>
        <v>0</v>
      </c>
      <c r="EZ73" s="95">
        <f>IF(AND(MASTER_DATA_NORMALIZED!EZ73=0,EZ$22=$L$22),VLOOKUP(MASTER_DATA_PROCESSED!$C73,Backend!$Q$9:$T$52,3,FALSE),MASTER_DATA_NORMALIZED!EZ73)</f>
        <v>231.35605915047393</v>
      </c>
      <c r="FA73" s="95">
        <f>IF(AND(MASTER_DATA_NORMALIZED!FA73=0,FA$22=$L$22),VLOOKUP(MASTER_DATA_PROCESSED!$C73,Backend!$Q$9:$T$52,3,FALSE),MASTER_DATA_NORMALIZED!FA73)</f>
        <v>0</v>
      </c>
      <c r="FB73" s="95">
        <f>IF(AND(MASTER_DATA_NORMALIZED!FB73=0,FB$22=$L$22),VLOOKUP(MASTER_DATA_PROCESSED!$C73,Backend!$Q$9:$T$52,3,FALSE),MASTER_DATA_NORMALIZED!FB73)</f>
        <v>0</v>
      </c>
      <c r="FC73" s="95">
        <f>IF(AND(MASTER_DATA_NORMALIZED!FC73=0,FC$22=$L$22),VLOOKUP(MASTER_DATA_PROCESSED!$C73,Backend!$Q$9:$T$52,3,FALSE),MASTER_DATA_NORMALIZED!FC73)</f>
        <v>0</v>
      </c>
      <c r="FD73" s="95">
        <f>IF(AND(MASTER_DATA_NORMALIZED!FD73=0,FD$22=$L$22),VLOOKUP(MASTER_DATA_PROCESSED!$C73,Backend!$Q$9:$T$52,3,FALSE),MASTER_DATA_NORMALIZED!FD73)</f>
        <v>200.09344377574098</v>
      </c>
      <c r="FE73" s="95">
        <f>IF(AND(MASTER_DATA_NORMALIZED!FE73=0,FE$22=$L$22),VLOOKUP(MASTER_DATA_PROCESSED!$C73,Backend!$Q$9:$T$52,3,FALSE),MASTER_DATA_NORMALIZED!FE73)</f>
        <v>0</v>
      </c>
      <c r="FF73" s="95">
        <f>IF(AND(MASTER_DATA_NORMALIZED!FF73=0,FF$22=$L$22),VLOOKUP(MASTER_DATA_PROCESSED!$C73,Backend!$Q$9:$T$52,3,FALSE),MASTER_DATA_NORMALIZED!FF73)</f>
        <v>0</v>
      </c>
      <c r="FG73" s="95">
        <f>IF(AND(MASTER_DATA_NORMALIZED!FG73=0,FG$22=$L$22),VLOOKUP(MASTER_DATA_PROCESSED!$C73,Backend!$Q$9:$T$52,3,FALSE),MASTER_DATA_NORMALIZED!FG73)</f>
        <v>0</v>
      </c>
      <c r="FH73" s="95">
        <f>IF(AND(MASTER_DATA_NORMALIZED!FH73=0,FH$22=$L$22),VLOOKUP(MASTER_DATA_PROCESSED!$C73,Backend!$Q$9:$T$52,3,FALSE),MASTER_DATA_NORMALIZED!FH73)</f>
        <v>180.12236326746444</v>
      </c>
      <c r="FI73" s="95">
        <f>IF(AND(MASTER_DATA_NORMALIZED!FI73=0,FI$22=$L$22),VLOOKUP(MASTER_DATA_PROCESSED!$C73,Backend!$Q$9:$T$52,3,FALSE),MASTER_DATA_NORMALIZED!FI73)</f>
        <v>0</v>
      </c>
      <c r="FJ73" s="95">
        <f>IF(AND(MASTER_DATA_NORMALIZED!FJ73=0,FJ$22=$L$22),VLOOKUP(MASTER_DATA_PROCESSED!$C73,Backend!$Q$9:$T$52,3,FALSE),MASTER_DATA_NORMALIZED!FJ73)</f>
        <v>0</v>
      </c>
      <c r="FK73" s="95">
        <f>IF(AND(MASTER_DATA_NORMALIZED!FK73=0,FK$22=$L$22),VLOOKUP(MASTER_DATA_PROCESSED!$C73,Backend!$Q$9:$T$52,3,FALSE),MASTER_DATA_NORMALIZED!FK73)</f>
        <v>0</v>
      </c>
      <c r="FL73" s="95">
        <f>IF(AND(MASTER_DATA_NORMALIZED!FL73=0,FL$22=$L$22),VLOOKUP(MASTER_DATA_PROCESSED!$C73,Backend!$Q$9:$T$52,3,FALSE),MASTER_DATA_NORMALIZED!FL73)</f>
        <v>360.24472653492887</v>
      </c>
      <c r="FM73" s="95">
        <f>IF(AND(MASTER_DATA_NORMALIZED!FM73=0,FM$22=$L$22),VLOOKUP(MASTER_DATA_PROCESSED!$C73,Backend!$Q$9:$T$52,3,FALSE),MASTER_DATA_NORMALIZED!FM73)</f>
        <v>0</v>
      </c>
      <c r="FN73" s="95">
        <f>IF(AND(MASTER_DATA_NORMALIZED!FN73=0,FN$22=$L$22),VLOOKUP(MASTER_DATA_PROCESSED!$C73,Backend!$Q$9:$T$52,3,FALSE),MASTER_DATA_NORMALIZED!FN73)</f>
        <v>0</v>
      </c>
      <c r="FO73" s="95">
        <f>IF(AND(MASTER_DATA_NORMALIZED!FO73=0,FO$22=$L$22),VLOOKUP(MASTER_DATA_PROCESSED!$C73,Backend!$Q$9:$T$52,3,FALSE),MASTER_DATA_NORMALIZED!FO73)</f>
        <v>0</v>
      </c>
      <c r="FP73" s="95">
        <f>IF(AND(MASTER_DATA_NORMALIZED!FP73=0,FP$22=$L$22),VLOOKUP(MASTER_DATA_PROCESSED!$C73,Backend!$Q$9:$T$52,3,FALSE),MASTER_DATA_NORMALIZED!FP73)</f>
        <v>1073.4169562013922</v>
      </c>
      <c r="FQ73" s="95">
        <f>IF(AND(MASTER_DATA_NORMALIZED!FQ73=0,FQ$22=$L$22),VLOOKUP(MASTER_DATA_PROCESSED!$C73,Backend!$Q$9:$T$52,3,FALSE),MASTER_DATA_NORMALIZED!FQ73)</f>
        <v>0</v>
      </c>
      <c r="FR73" s="95">
        <f>IF(AND(MASTER_DATA_NORMALIZED!FR73=0,FR$22=$L$22),VLOOKUP(MASTER_DATA_PROCESSED!$C73,Backend!$Q$9:$T$52,3,FALSE),MASTER_DATA_NORMALIZED!FR73)</f>
        <v>0</v>
      </c>
      <c r="FS73" s="95">
        <f>IF(AND(MASTER_DATA_NORMALIZED!FS73=0,FS$22=$L$22),VLOOKUP(MASTER_DATA_PROCESSED!$C73,Backend!$Q$9:$T$52,3,FALSE),MASTER_DATA_NORMALIZED!FS73)</f>
        <v>0</v>
      </c>
      <c r="FT73" s="95">
        <f>IF(AND(MASTER_DATA_NORMALIZED!FT73=0,FT$22=$L$22),VLOOKUP(MASTER_DATA_PROCESSED!$C73,Backend!$Q$9:$T$52,3,FALSE),MASTER_DATA_NORMALIZED!FT73)</f>
        <v>956.92599645337452</v>
      </c>
      <c r="FU73" s="95">
        <f>IF(AND(MASTER_DATA_NORMALIZED!FU73=0,FU$22=$L$22),VLOOKUP(MASTER_DATA_PROCESSED!$C73,Backend!$Q$9:$T$52,3,FALSE),MASTER_DATA_NORMALIZED!FU73)</f>
        <v>0</v>
      </c>
      <c r="FV73" s="95">
        <f>IF(AND(MASTER_DATA_NORMALIZED!FV73=0,FV$22=$L$22),VLOOKUP(MASTER_DATA_PROCESSED!$C73,Backend!$Q$9:$T$52,3,FALSE),MASTER_DATA_NORMALIZED!FV73)</f>
        <v>0</v>
      </c>
      <c r="FW73" s="95">
        <f>IF(AND(MASTER_DATA_NORMALIZED!FW73=0,FW$22=$L$22),VLOOKUP(MASTER_DATA_PROCESSED!$C73,Backend!$Q$9:$T$52,3,FALSE),MASTER_DATA_NORMALIZED!FW73)</f>
        <v>0</v>
      </c>
      <c r="FX73" s="95">
        <f>IF(AND(MASTER_DATA_NORMALIZED!FX73=0,FX$22=$L$22),VLOOKUP(MASTER_DATA_PROCESSED!$C73,Backend!$Q$9:$T$52,3,FALSE),MASTER_DATA_NORMALIZED!FX73)</f>
        <v>877.74504027516934</v>
      </c>
      <c r="FY73" s="95">
        <f>IF(AND(MASTER_DATA_NORMALIZED!FY73=0,FY$22=$L$22),VLOOKUP(MASTER_DATA_PROCESSED!$C73,Backend!$Q$9:$T$52,3,FALSE),MASTER_DATA_NORMALIZED!FY73)</f>
        <v>0</v>
      </c>
      <c r="FZ73" s="95">
        <f>IF(AND(MASTER_DATA_NORMALIZED!FZ73=0,FZ$22=$L$22),VLOOKUP(MASTER_DATA_PROCESSED!$C73,Backend!$Q$9:$T$52,3,FALSE),MASTER_DATA_NORMALIZED!FZ73)</f>
        <v>0</v>
      </c>
      <c r="GA73" s="95">
        <f>IF(AND(MASTER_DATA_NORMALIZED!GA73=0,GA$22=$L$22),VLOOKUP(MASTER_DATA_PROCESSED!$C73,Backend!$Q$9:$T$52,3,FALSE),MASTER_DATA_NORMALIZED!GA73)</f>
        <v>0</v>
      </c>
      <c r="GB73" s="95">
        <f>IF(AND(MASTER_DATA_NORMALIZED!GB73=0,GB$22=$L$22),VLOOKUP(MASTER_DATA_PROCESSED!$C73,Backend!$Q$9:$T$52,3,FALSE),MASTER_DATA_NORMALIZED!GB73)</f>
        <v>528.41390140059912</v>
      </c>
      <c r="GC73" s="95">
        <f>IF(AND(MASTER_DATA_NORMALIZED!GC73=0,GC$22=$L$22),VLOOKUP(MASTER_DATA_PROCESSED!$C73,Backend!$Q$9:$T$52,3,FALSE),MASTER_DATA_NORMALIZED!GC73)</f>
        <v>0</v>
      </c>
      <c r="GD73" s="95">
        <f>IF(AND(MASTER_DATA_NORMALIZED!GD73=0,GD$22=$L$22),VLOOKUP(MASTER_DATA_PROCESSED!$C73,Backend!$Q$9:$T$52,3,FALSE),MASTER_DATA_NORMALIZED!GD73)</f>
        <v>0</v>
      </c>
      <c r="GE73" s="95">
        <f>IF(AND(MASTER_DATA_NORMALIZED!GE73=0,GE$22=$L$22),VLOOKUP(MASTER_DATA_PROCESSED!$C73,Backend!$Q$9:$T$52,3,FALSE),MASTER_DATA_NORMALIZED!GE73)</f>
        <v>0</v>
      </c>
      <c r="GF73" s="95">
        <f>IF(AND(MASTER_DATA_NORMALIZED!GF73=0,GF$22=$L$22),VLOOKUP(MASTER_DATA_PROCESSED!$C73,Backend!$Q$9:$T$52,3,FALSE),MASTER_DATA_NORMALIZED!GF73)</f>
        <v>895.47450429184653</v>
      </c>
      <c r="GG73" s="95">
        <f>IF(AND(MASTER_DATA_NORMALIZED!GG73=0,GG$22=$L$22),VLOOKUP(MASTER_DATA_PROCESSED!$C73,Backend!$Q$9:$T$52,3,FALSE),MASTER_DATA_NORMALIZED!GG73)</f>
        <v>0</v>
      </c>
      <c r="GH73" s="95">
        <f>IF(AND(MASTER_DATA_NORMALIZED!GH73=0,GH$22=$L$22),VLOOKUP(MASTER_DATA_PROCESSED!$C73,Backend!$Q$9:$T$52,3,FALSE),MASTER_DATA_NORMALIZED!GH73)</f>
        <v>0</v>
      </c>
      <c r="GI73" s="95">
        <f>IF(AND(MASTER_DATA_NORMALIZED!GI73=0,GI$22=$L$22),VLOOKUP(MASTER_DATA_PROCESSED!$C73,Backend!$Q$9:$T$52,3,FALSE),MASTER_DATA_NORMALIZED!GI73)</f>
        <v>0</v>
      </c>
      <c r="GJ73" s="95">
        <f>IF(AND(MASTER_DATA_NORMALIZED!GJ73=0,GJ$22=$L$22),VLOOKUP(MASTER_DATA_PROCESSED!$C73,Backend!$Q$9:$T$52,3,FALSE),MASTER_DATA_NORMALIZED!GJ73)</f>
        <v>832.31561696128585</v>
      </c>
      <c r="GK73" s="95">
        <f>IF(AND(MASTER_DATA_NORMALIZED!GK73=0,GK$22=$L$22),VLOOKUP(MASTER_DATA_PROCESSED!$C73,Backend!$Q$9:$T$52,3,FALSE),MASTER_DATA_NORMALIZED!GK73)</f>
        <v>0</v>
      </c>
      <c r="GL73" s="95">
        <f>IF(AND(MASTER_DATA_NORMALIZED!GL73=0,GL$22=$L$22),VLOOKUP(MASTER_DATA_PROCESSED!$C73,Backend!$Q$9:$T$52,3,FALSE),MASTER_DATA_NORMALIZED!GL73)</f>
        <v>0</v>
      </c>
      <c r="GM73" s="95">
        <f>IF(AND(MASTER_DATA_NORMALIZED!GM73=0,GM$22=$L$22),VLOOKUP(MASTER_DATA_PROCESSED!$C73,Backend!$Q$9:$T$52,3,FALSE),MASTER_DATA_NORMALIZED!GM73)</f>
        <v>0</v>
      </c>
      <c r="GN73" s="95">
        <f>IF(AND(MASTER_DATA_NORMALIZED!GN73=0,GN$22=$L$22),VLOOKUP(MASTER_DATA_PROCESSED!$C73,Backend!$Q$9:$T$52,3,FALSE),MASTER_DATA_NORMALIZED!GN73)</f>
        <v>935.25678404404994</v>
      </c>
      <c r="GO73" s="95">
        <f>IF(AND(MASTER_DATA_NORMALIZED!GO73=0,GO$22=$L$22),VLOOKUP(MASTER_DATA_PROCESSED!$C73,Backend!$Q$9:$T$52,3,FALSE),MASTER_DATA_NORMALIZED!GO73)</f>
        <v>0</v>
      </c>
      <c r="GP73" s="95">
        <f>IF(AND(MASTER_DATA_NORMALIZED!GP73=0,GP$22=$L$22),VLOOKUP(MASTER_DATA_PROCESSED!$C73,Backend!$Q$9:$T$52,3,FALSE),MASTER_DATA_NORMALIZED!GP73)</f>
        <v>0</v>
      </c>
      <c r="GQ73" s="95">
        <f>IF(AND(MASTER_DATA_NORMALIZED!GQ73=0,GQ$22=$L$22),VLOOKUP(MASTER_DATA_PROCESSED!$C73,Backend!$Q$9:$T$52,3,FALSE),MASTER_DATA_NORMALIZED!GQ73)</f>
        <v>0</v>
      </c>
      <c r="GR73" s="95">
        <f>IF(AND(MASTER_DATA_NORMALIZED!GR73=0,GR$22=$L$22),VLOOKUP(MASTER_DATA_PROCESSED!$C73,Backend!$Q$9:$T$52,3,FALSE),MASTER_DATA_NORMALIZED!GR73)</f>
        <v>839.40073690870906</v>
      </c>
      <c r="GS73" s="95">
        <f>IF(AND(MASTER_DATA_NORMALIZED!GS73=0,GS$22=$L$22),VLOOKUP(MASTER_DATA_PROCESSED!$C73,Backend!$Q$9:$T$52,3,FALSE),MASTER_DATA_NORMALIZED!GS73)</f>
        <v>0</v>
      </c>
      <c r="GT73" s="95">
        <f>IF(AND(MASTER_DATA_NORMALIZED!GT73=0,GT$22=$L$22),VLOOKUP(MASTER_DATA_PROCESSED!$C73,Backend!$Q$9:$T$52,3,FALSE),MASTER_DATA_NORMALIZED!GT73)</f>
        <v>0</v>
      </c>
      <c r="GU73" s="95">
        <f>IF(AND(MASTER_DATA_NORMALIZED!GU73=0,GU$22=$L$22),VLOOKUP(MASTER_DATA_PROCESSED!$C73,Backend!$Q$9:$T$52,3,FALSE),MASTER_DATA_NORMALIZED!GU73)</f>
        <v>0</v>
      </c>
      <c r="GV73" s="95">
        <f>IF(AND(MASTER_DATA_NORMALIZED!GV73=0,GV$22=$L$22),VLOOKUP(MASTER_DATA_PROCESSED!$C73,Backend!$Q$9:$T$52,3,FALSE),MASTER_DATA_NORMALIZED!GV73)</f>
        <v>779.98658024349152</v>
      </c>
      <c r="GW73" s="95" t="e">
        <f>IF(AND(MASTER_DATA_NORMALIZED!GW73=0,GW$22=$L$22),VLOOKUP(MASTER_DATA_PROCESSED!$C73,Backend!$Q$9:$T$52,3,FALSE),MASTER_DATA_NORMALIZED!GW73)</f>
        <v>#REF!</v>
      </c>
      <c r="GX73" s="95" t="e">
        <f>IF(AND(MASTER_DATA_NORMALIZED!GX73=0,GX$22=$L$22),VLOOKUP(MASTER_DATA_PROCESSED!$C73,Backend!$Q$9:$T$52,3,FALSE),MASTER_DATA_NORMALIZED!GX73)</f>
        <v>#REF!</v>
      </c>
      <c r="GY73" s="95" t="e">
        <f>IF(AND(MASTER_DATA_NORMALIZED!GY73=0,GY$22=$L$22),VLOOKUP(MASTER_DATA_PROCESSED!$C73,Backend!$Q$9:$T$52,3,FALSE),MASTER_DATA_NORMALIZED!GY73)</f>
        <v>#REF!</v>
      </c>
    </row>
    <row r="74" spans="2:207" s="27" customFormat="1" ht="14.25" hidden="1" outlineLevel="2" x14ac:dyDescent="0.25">
      <c r="B74" s="26">
        <f t="shared" si="5"/>
        <v>20</v>
      </c>
      <c r="C74" s="59">
        <f t="shared" si="0"/>
        <v>221.11</v>
      </c>
      <c r="D74" s="82"/>
      <c r="E74" s="55"/>
      <c r="F74" s="55"/>
      <c r="G74" s="86">
        <v>221.11</v>
      </c>
      <c r="H74" s="40" t="s">
        <v>78</v>
      </c>
      <c r="I74" s="99">
        <f>IF(AND(MASTER_DATA_NORMALIZED!I74=0,I$22=$L$22),VLOOKUP(MASTER_DATA_PROCESSED!$C74,Backend!$Q$9:$T$52,3,FALSE),MASTER_DATA_NORMALIZED!I74)</f>
        <v>0</v>
      </c>
      <c r="J74" s="99">
        <f>IF(AND(MASTER_DATA_NORMALIZED!J74=0,J$22=$L$22),VLOOKUP(MASTER_DATA_PROCESSED!$C74,Backend!$Q$9:$T$52,3,FALSE),MASTER_DATA_NORMALIZED!J74)</f>
        <v>0</v>
      </c>
      <c r="K74" s="99">
        <f>IF(AND(MASTER_DATA_NORMALIZED!K74=0,K$22=$L$22),VLOOKUP(MASTER_DATA_PROCESSED!$C74,Backend!$Q$9:$T$52,3,FALSE),MASTER_DATA_NORMALIZED!K74)</f>
        <v>0</v>
      </c>
      <c r="L74" s="99" t="e">
        <f>IF(AND(MASTER_DATA_NORMALIZED!L74=0,L$22=$L$22),VLOOKUP(MASTER_DATA_PROCESSED!$C74,Backend!$Q$9:$T$52,3,FALSE),MASTER_DATA_NORMALIZED!L74)</f>
        <v>#N/A</v>
      </c>
      <c r="M74" s="99">
        <f>IF(AND(MASTER_DATA_NORMALIZED!M74=0,M$22=$L$22),VLOOKUP(MASTER_DATA_PROCESSED!$C74,Backend!$Q$9:$T$52,3,FALSE),MASTER_DATA_NORMALIZED!M74)</f>
        <v>0</v>
      </c>
      <c r="N74" s="99">
        <f>IF(AND(MASTER_DATA_NORMALIZED!N74=0,N$22=$L$22),VLOOKUP(MASTER_DATA_PROCESSED!$C74,Backend!$Q$9:$T$52,3,FALSE),MASTER_DATA_NORMALIZED!N74)</f>
        <v>0</v>
      </c>
      <c r="O74" s="99">
        <f>IF(AND(MASTER_DATA_NORMALIZED!O74=0,O$22=$L$22),VLOOKUP(MASTER_DATA_PROCESSED!$C74,Backend!$Q$9:$T$52,3,FALSE),MASTER_DATA_NORMALIZED!O74)</f>
        <v>0</v>
      </c>
      <c r="P74" s="99" t="e">
        <f>IF(AND(MASTER_DATA_NORMALIZED!P74=0,P$22=$L$22),VLOOKUP(MASTER_DATA_PROCESSED!$C74,Backend!$Q$9:$T$52,3,FALSE),MASTER_DATA_NORMALIZED!P74)</f>
        <v>#N/A</v>
      </c>
      <c r="Q74" s="99">
        <f>IF(AND(MASTER_DATA_NORMALIZED!Q74=0,Q$22=$L$22),VLOOKUP(MASTER_DATA_PROCESSED!$C74,Backend!$Q$9:$T$52,3,FALSE),MASTER_DATA_NORMALIZED!Q74)</f>
        <v>0</v>
      </c>
      <c r="R74" s="99">
        <f>IF(AND(MASTER_DATA_NORMALIZED!R74=0,R$22=$L$22),VLOOKUP(MASTER_DATA_PROCESSED!$C74,Backend!$Q$9:$T$52,3,FALSE),MASTER_DATA_NORMALIZED!R74)</f>
        <v>0</v>
      </c>
      <c r="S74" s="99">
        <f>IF(AND(MASTER_DATA_NORMALIZED!S74=0,S$22=$L$22),VLOOKUP(MASTER_DATA_PROCESSED!$C74,Backend!$Q$9:$T$52,3,FALSE),MASTER_DATA_NORMALIZED!S74)</f>
        <v>0</v>
      </c>
      <c r="T74" s="99" t="e">
        <f>IF(AND(MASTER_DATA_NORMALIZED!T74=0,T$22=$L$22),VLOOKUP(MASTER_DATA_PROCESSED!$C74,Backend!$Q$9:$T$52,3,FALSE),MASTER_DATA_NORMALIZED!T74)</f>
        <v>#N/A</v>
      </c>
      <c r="U74" s="99">
        <f>IF(AND(MASTER_DATA_NORMALIZED!U74=0,U$22=$L$22),VLOOKUP(MASTER_DATA_PROCESSED!$C74,Backend!$Q$9:$T$52,3,FALSE),MASTER_DATA_NORMALIZED!U74)</f>
        <v>0</v>
      </c>
      <c r="V74" s="99">
        <f>IF(AND(MASTER_DATA_NORMALIZED!V74=0,V$22=$L$22),VLOOKUP(MASTER_DATA_PROCESSED!$C74,Backend!$Q$9:$T$52,3,FALSE),MASTER_DATA_NORMALIZED!V74)</f>
        <v>0</v>
      </c>
      <c r="W74" s="99">
        <f>IF(AND(MASTER_DATA_NORMALIZED!W74=0,W$22=$L$22),VLOOKUP(MASTER_DATA_PROCESSED!$C74,Backend!$Q$9:$T$52,3,FALSE),MASTER_DATA_NORMALIZED!W74)</f>
        <v>0</v>
      </c>
      <c r="X74" s="99" t="e">
        <f>IF(AND(MASTER_DATA_NORMALIZED!X74=0,X$22=$L$22),VLOOKUP(MASTER_DATA_PROCESSED!$C74,Backend!$Q$9:$T$52,3,FALSE),MASTER_DATA_NORMALIZED!X74)</f>
        <v>#N/A</v>
      </c>
      <c r="Y74" s="99">
        <f>IF(AND(MASTER_DATA_NORMALIZED!Y74=0,Y$22=$L$22),VLOOKUP(MASTER_DATA_PROCESSED!$C74,Backend!$Q$9:$T$52,3,FALSE),MASTER_DATA_NORMALIZED!Y74)</f>
        <v>0</v>
      </c>
      <c r="Z74" s="99">
        <f>IF(AND(MASTER_DATA_NORMALIZED!Z74=0,Z$22=$L$22),VLOOKUP(MASTER_DATA_PROCESSED!$C74,Backend!$Q$9:$T$52,3,FALSE),MASTER_DATA_NORMALIZED!Z74)</f>
        <v>0</v>
      </c>
      <c r="AA74" s="99">
        <f>IF(AND(MASTER_DATA_NORMALIZED!AA74=0,AA$22=$L$22),VLOOKUP(MASTER_DATA_PROCESSED!$C74,Backend!$Q$9:$T$52,3,FALSE),MASTER_DATA_NORMALIZED!AA74)</f>
        <v>0</v>
      </c>
      <c r="AB74" s="99" t="e">
        <f>IF(AND(MASTER_DATA_NORMALIZED!AB74=0,AB$22=$L$22),VLOOKUP(MASTER_DATA_PROCESSED!$C74,Backend!$Q$9:$T$52,3,FALSE),MASTER_DATA_NORMALIZED!AB74)</f>
        <v>#N/A</v>
      </c>
      <c r="AC74" s="99">
        <f>IF(AND(MASTER_DATA_NORMALIZED!AC74=0,AC$22=$L$22),VLOOKUP(MASTER_DATA_PROCESSED!$C74,Backend!$Q$9:$T$52,3,FALSE),MASTER_DATA_NORMALIZED!AC74)</f>
        <v>0</v>
      </c>
      <c r="AD74" s="99">
        <f>IF(AND(MASTER_DATA_NORMALIZED!AD74=0,AD$22=$L$22),VLOOKUP(MASTER_DATA_PROCESSED!$C74,Backend!$Q$9:$T$52,3,FALSE),MASTER_DATA_NORMALIZED!AD74)</f>
        <v>0</v>
      </c>
      <c r="AE74" s="99">
        <f>IF(AND(MASTER_DATA_NORMALIZED!AE74=0,AE$22=$L$22),VLOOKUP(MASTER_DATA_PROCESSED!$C74,Backend!$Q$9:$T$52,3,FALSE),MASTER_DATA_NORMALIZED!AE74)</f>
        <v>0</v>
      </c>
      <c r="AF74" s="99" t="e">
        <f>IF(AND(MASTER_DATA_NORMALIZED!AF74=0,AF$22=$L$22),VLOOKUP(MASTER_DATA_PROCESSED!$C74,Backend!$Q$9:$T$52,3,FALSE),MASTER_DATA_NORMALIZED!AF74)</f>
        <v>#N/A</v>
      </c>
      <c r="AG74" s="99">
        <f>IF(AND(MASTER_DATA_NORMALIZED!AG74=0,AG$22=$L$22),VLOOKUP(MASTER_DATA_PROCESSED!$C74,Backend!$Q$9:$T$52,3,FALSE),MASTER_DATA_NORMALIZED!AG74)</f>
        <v>0</v>
      </c>
      <c r="AH74" s="99">
        <f>IF(AND(MASTER_DATA_NORMALIZED!AH74=0,AH$22=$L$22),VLOOKUP(MASTER_DATA_PROCESSED!$C74,Backend!$Q$9:$T$52,3,FALSE),MASTER_DATA_NORMALIZED!AH74)</f>
        <v>0</v>
      </c>
      <c r="AI74" s="99">
        <f>IF(AND(MASTER_DATA_NORMALIZED!AI74=0,AI$22=$L$22),VLOOKUP(MASTER_DATA_PROCESSED!$C74,Backend!$Q$9:$T$52,3,FALSE),MASTER_DATA_NORMALIZED!AI74)</f>
        <v>0</v>
      </c>
      <c r="AJ74" s="99" t="e">
        <f>IF(AND(MASTER_DATA_NORMALIZED!AJ74=0,AJ$22=$L$22),VLOOKUP(MASTER_DATA_PROCESSED!$C74,Backend!$Q$9:$T$52,3,FALSE),MASTER_DATA_NORMALIZED!AJ74)</f>
        <v>#N/A</v>
      </c>
      <c r="AK74" s="99">
        <f>IF(AND(MASTER_DATA_NORMALIZED!AK74=0,AK$22=$L$22),VLOOKUP(MASTER_DATA_PROCESSED!$C74,Backend!$Q$9:$T$52,3,FALSE),MASTER_DATA_NORMALIZED!AK74)</f>
        <v>0</v>
      </c>
      <c r="AL74" s="99">
        <f>IF(AND(MASTER_DATA_NORMALIZED!AL74=0,AL$22=$L$22),VLOOKUP(MASTER_DATA_PROCESSED!$C74,Backend!$Q$9:$T$52,3,FALSE),MASTER_DATA_NORMALIZED!AL74)</f>
        <v>0</v>
      </c>
      <c r="AM74" s="99">
        <f>IF(AND(MASTER_DATA_NORMALIZED!AM74=0,AM$22=$L$22),VLOOKUP(MASTER_DATA_PROCESSED!$C74,Backend!$Q$9:$T$52,3,FALSE),MASTER_DATA_NORMALIZED!AM74)</f>
        <v>0</v>
      </c>
      <c r="AN74" s="99" t="e">
        <f>IF(AND(MASTER_DATA_NORMALIZED!AN74=0,AN$22=$L$22),VLOOKUP(MASTER_DATA_PROCESSED!$C74,Backend!$Q$9:$T$52,3,FALSE),MASTER_DATA_NORMALIZED!AN74)</f>
        <v>#N/A</v>
      </c>
      <c r="AO74" s="99">
        <f>IF(AND(MASTER_DATA_NORMALIZED!AO74=0,AO$22=$L$22),VLOOKUP(MASTER_DATA_PROCESSED!$C74,Backend!$Q$9:$T$52,3,FALSE),MASTER_DATA_NORMALIZED!AO74)</f>
        <v>0</v>
      </c>
      <c r="AP74" s="99">
        <f>IF(AND(MASTER_DATA_NORMALIZED!AP74=0,AP$22=$L$22),VLOOKUP(MASTER_DATA_PROCESSED!$C74,Backend!$Q$9:$T$52,3,FALSE),MASTER_DATA_NORMALIZED!AP74)</f>
        <v>0</v>
      </c>
      <c r="AQ74" s="99">
        <f>IF(AND(MASTER_DATA_NORMALIZED!AQ74=0,AQ$22=$L$22),VLOOKUP(MASTER_DATA_PROCESSED!$C74,Backend!$Q$9:$T$52,3,FALSE),MASTER_DATA_NORMALIZED!AQ74)</f>
        <v>0</v>
      </c>
      <c r="AR74" s="99" t="e">
        <f>IF(AND(MASTER_DATA_NORMALIZED!AR74=0,AR$22=$L$22),VLOOKUP(MASTER_DATA_PROCESSED!$C74,Backend!$Q$9:$T$52,3,FALSE),MASTER_DATA_NORMALIZED!AR74)</f>
        <v>#N/A</v>
      </c>
      <c r="AS74" s="99">
        <f>IF(AND(MASTER_DATA_NORMALIZED!AS74=0,AS$22=$L$22),VLOOKUP(MASTER_DATA_PROCESSED!$C74,Backend!$Q$9:$T$52,3,FALSE),MASTER_DATA_NORMALIZED!AS74)</f>
        <v>0</v>
      </c>
      <c r="AT74" s="99">
        <f>IF(AND(MASTER_DATA_NORMALIZED!AT74=0,AT$22=$L$22),VLOOKUP(MASTER_DATA_PROCESSED!$C74,Backend!$Q$9:$T$52,3,FALSE),MASTER_DATA_NORMALIZED!AT74)</f>
        <v>0</v>
      </c>
      <c r="AU74" s="99">
        <f>IF(AND(MASTER_DATA_NORMALIZED!AU74=0,AU$22=$L$22),VLOOKUP(MASTER_DATA_PROCESSED!$C74,Backend!$Q$9:$T$52,3,FALSE),MASTER_DATA_NORMALIZED!AU74)</f>
        <v>0</v>
      </c>
      <c r="AV74" s="99" t="e">
        <f>IF(AND(MASTER_DATA_NORMALIZED!AV74=0,AV$22=$L$22),VLOOKUP(MASTER_DATA_PROCESSED!$C74,Backend!$Q$9:$T$52,3,FALSE),MASTER_DATA_NORMALIZED!AV74)</f>
        <v>#N/A</v>
      </c>
      <c r="AW74" s="99">
        <f>IF(AND(MASTER_DATA_NORMALIZED!AW74=0,AW$22=$L$22),VLOOKUP(MASTER_DATA_PROCESSED!$C74,Backend!$Q$9:$T$52,3,FALSE),MASTER_DATA_NORMALIZED!AW74)</f>
        <v>0</v>
      </c>
      <c r="AX74" s="99">
        <f>IF(AND(MASTER_DATA_NORMALIZED!AX74=0,AX$22=$L$22),VLOOKUP(MASTER_DATA_PROCESSED!$C74,Backend!$Q$9:$T$52,3,FALSE),MASTER_DATA_NORMALIZED!AX74)</f>
        <v>0</v>
      </c>
      <c r="AY74" s="99">
        <f>IF(AND(MASTER_DATA_NORMALIZED!AY74=0,AY$22=$L$22),VLOOKUP(MASTER_DATA_PROCESSED!$C74,Backend!$Q$9:$T$52,3,FALSE),MASTER_DATA_NORMALIZED!AY74)</f>
        <v>0</v>
      </c>
      <c r="AZ74" s="99" t="e">
        <f>IF(AND(MASTER_DATA_NORMALIZED!AZ74=0,AZ$22=$L$22),VLOOKUP(MASTER_DATA_PROCESSED!$C74,Backend!$Q$9:$T$52,3,FALSE),MASTER_DATA_NORMALIZED!AZ74)</f>
        <v>#N/A</v>
      </c>
      <c r="BA74" s="99">
        <f>IF(AND(MASTER_DATA_NORMALIZED!BA74=0,BA$22=$L$22),VLOOKUP(MASTER_DATA_PROCESSED!$C74,Backend!$Q$9:$T$52,3,FALSE),MASTER_DATA_NORMALIZED!BA74)</f>
        <v>0</v>
      </c>
      <c r="BB74" s="99">
        <f>IF(AND(MASTER_DATA_NORMALIZED!BB74=0,BB$22=$L$22),VLOOKUP(MASTER_DATA_PROCESSED!$C74,Backend!$Q$9:$T$52,3,FALSE),MASTER_DATA_NORMALIZED!BB74)</f>
        <v>0</v>
      </c>
      <c r="BC74" s="99">
        <f>IF(AND(MASTER_DATA_NORMALIZED!BC74=0,BC$22=$L$22),VLOOKUP(MASTER_DATA_PROCESSED!$C74,Backend!$Q$9:$T$52,3,FALSE),MASTER_DATA_NORMALIZED!BC74)</f>
        <v>0</v>
      </c>
      <c r="BD74" s="99" t="e">
        <f>IF(AND(MASTER_DATA_NORMALIZED!BD74=0,BD$22=$L$22),VLOOKUP(MASTER_DATA_PROCESSED!$C74,Backend!$Q$9:$T$52,3,FALSE),MASTER_DATA_NORMALIZED!BD74)</f>
        <v>#N/A</v>
      </c>
      <c r="BE74" s="99">
        <f>IF(AND(MASTER_DATA_NORMALIZED!BE74=0,BE$22=$L$22),VLOOKUP(MASTER_DATA_PROCESSED!$C74,Backend!$Q$9:$T$52,3,FALSE),MASTER_DATA_NORMALIZED!BE74)</f>
        <v>0</v>
      </c>
      <c r="BF74" s="99">
        <f>IF(AND(MASTER_DATA_NORMALIZED!BF74=0,BF$22=$L$22),VLOOKUP(MASTER_DATA_PROCESSED!$C74,Backend!$Q$9:$T$52,3,FALSE),MASTER_DATA_NORMALIZED!BF74)</f>
        <v>0</v>
      </c>
      <c r="BG74" s="99">
        <f>IF(AND(MASTER_DATA_NORMALIZED!BG74=0,BG$22=$L$22),VLOOKUP(MASTER_DATA_PROCESSED!$C74,Backend!$Q$9:$T$52,3,FALSE),MASTER_DATA_NORMALIZED!BG74)</f>
        <v>0</v>
      </c>
      <c r="BH74" s="99" t="e">
        <f>IF(AND(MASTER_DATA_NORMALIZED!BH74=0,BH$22=$L$22),VLOOKUP(MASTER_DATA_PROCESSED!$C74,Backend!$Q$9:$T$52,3,FALSE),MASTER_DATA_NORMALIZED!BH74)</f>
        <v>#N/A</v>
      </c>
      <c r="BI74" s="99">
        <f>IF(AND(MASTER_DATA_NORMALIZED!BI74=0,BI$22=$L$22),VLOOKUP(MASTER_DATA_PROCESSED!$C74,Backend!$Q$9:$T$52,3,FALSE),MASTER_DATA_NORMALIZED!BI74)</f>
        <v>0</v>
      </c>
      <c r="BJ74" s="99">
        <f>IF(AND(MASTER_DATA_NORMALIZED!BJ74=0,BJ$22=$L$22),VLOOKUP(MASTER_DATA_PROCESSED!$C74,Backend!$Q$9:$T$52,3,FALSE),MASTER_DATA_NORMALIZED!BJ74)</f>
        <v>0</v>
      </c>
      <c r="BK74" s="99">
        <f>IF(AND(MASTER_DATA_NORMALIZED!BK74=0,BK$22=$L$22),VLOOKUP(MASTER_DATA_PROCESSED!$C74,Backend!$Q$9:$T$52,3,FALSE),MASTER_DATA_NORMALIZED!BK74)</f>
        <v>0</v>
      </c>
      <c r="BL74" s="99" t="e">
        <f>IF(AND(MASTER_DATA_NORMALIZED!BL74=0,BL$22=$L$22),VLOOKUP(MASTER_DATA_PROCESSED!$C74,Backend!$Q$9:$T$52,3,FALSE),MASTER_DATA_NORMALIZED!BL74)</f>
        <v>#N/A</v>
      </c>
      <c r="BM74" s="99">
        <f>IF(AND(MASTER_DATA_NORMALIZED!BM74=0,BM$22=$L$22),VLOOKUP(MASTER_DATA_PROCESSED!$C74,Backend!$Q$9:$T$52,3,FALSE),MASTER_DATA_NORMALIZED!BM74)</f>
        <v>0</v>
      </c>
      <c r="BN74" s="99">
        <f>IF(AND(MASTER_DATA_NORMALIZED!BN74=0,BN$22=$L$22),VLOOKUP(MASTER_DATA_PROCESSED!$C74,Backend!$Q$9:$T$52,3,FALSE),MASTER_DATA_NORMALIZED!BN74)</f>
        <v>0</v>
      </c>
      <c r="BO74" s="99">
        <f>IF(AND(MASTER_DATA_NORMALIZED!BO74=0,BO$22=$L$22),VLOOKUP(MASTER_DATA_PROCESSED!$C74,Backend!$Q$9:$T$52,3,FALSE),MASTER_DATA_NORMALIZED!BO74)</f>
        <v>0</v>
      </c>
      <c r="BP74" s="99" t="e">
        <f>IF(AND(MASTER_DATA_NORMALIZED!BP74=0,BP$22=$L$22),VLOOKUP(MASTER_DATA_PROCESSED!$C74,Backend!$Q$9:$T$52,3,FALSE),MASTER_DATA_NORMALIZED!BP74)</f>
        <v>#N/A</v>
      </c>
      <c r="BQ74" s="99">
        <f>IF(AND(MASTER_DATA_NORMALIZED!BQ74=0,BQ$22=$L$22),VLOOKUP(MASTER_DATA_PROCESSED!$C74,Backend!$Q$9:$T$52,3,FALSE),MASTER_DATA_NORMALIZED!BQ74)</f>
        <v>0</v>
      </c>
      <c r="BR74" s="99">
        <f>IF(AND(MASTER_DATA_NORMALIZED!BR74=0,BR$22=$L$22),VLOOKUP(MASTER_DATA_PROCESSED!$C74,Backend!$Q$9:$T$52,3,FALSE),MASTER_DATA_NORMALIZED!BR74)</f>
        <v>0</v>
      </c>
      <c r="BS74" s="99">
        <f>IF(AND(MASTER_DATA_NORMALIZED!BS74=0,BS$22=$L$22),VLOOKUP(MASTER_DATA_PROCESSED!$C74,Backend!$Q$9:$T$52,3,FALSE),MASTER_DATA_NORMALIZED!BS74)</f>
        <v>0</v>
      </c>
      <c r="BT74" s="99" t="e">
        <f>IF(AND(MASTER_DATA_NORMALIZED!BT74=0,BT$22=$L$22),VLOOKUP(MASTER_DATA_PROCESSED!$C74,Backend!$Q$9:$T$52,3,FALSE),MASTER_DATA_NORMALIZED!BT74)</f>
        <v>#N/A</v>
      </c>
      <c r="BU74" s="99">
        <f>IF(AND(MASTER_DATA_NORMALIZED!BU74=0,BU$22=$L$22),VLOOKUP(MASTER_DATA_PROCESSED!$C74,Backend!$Q$9:$T$52,3,FALSE),MASTER_DATA_NORMALIZED!BU74)</f>
        <v>0</v>
      </c>
      <c r="BV74" s="99">
        <f>IF(AND(MASTER_DATA_NORMALIZED!BV74=0,BV$22=$L$22),VLOOKUP(MASTER_DATA_PROCESSED!$C74,Backend!$Q$9:$T$52,3,FALSE),MASTER_DATA_NORMALIZED!BV74)</f>
        <v>0</v>
      </c>
      <c r="BW74" s="99">
        <f>IF(AND(MASTER_DATA_NORMALIZED!BW74=0,BW$22=$L$22),VLOOKUP(MASTER_DATA_PROCESSED!$C74,Backend!$Q$9:$T$52,3,FALSE),MASTER_DATA_NORMALIZED!BW74)</f>
        <v>0</v>
      </c>
      <c r="BX74" s="99" t="e">
        <f>IF(AND(MASTER_DATA_NORMALIZED!BX74=0,BX$22=$L$22),VLOOKUP(MASTER_DATA_PROCESSED!$C74,Backend!$Q$9:$T$52,3,FALSE),MASTER_DATA_NORMALIZED!BX74)</f>
        <v>#N/A</v>
      </c>
      <c r="BY74" s="99">
        <f>IF(AND(MASTER_DATA_NORMALIZED!BY74=0,BY$22=$L$22),VLOOKUP(MASTER_DATA_PROCESSED!$C74,Backend!$Q$9:$T$52,3,FALSE),MASTER_DATA_NORMALIZED!BY74)</f>
        <v>0</v>
      </c>
      <c r="BZ74" s="99">
        <f>IF(AND(MASTER_DATA_NORMALIZED!BZ74=0,BZ$22=$L$22),VLOOKUP(MASTER_DATA_PROCESSED!$C74,Backend!$Q$9:$T$52,3,FALSE),MASTER_DATA_NORMALIZED!BZ74)</f>
        <v>0</v>
      </c>
      <c r="CA74" s="99">
        <f>IF(AND(MASTER_DATA_NORMALIZED!CA74=0,CA$22=$L$22),VLOOKUP(MASTER_DATA_PROCESSED!$C74,Backend!$Q$9:$T$52,3,FALSE),MASTER_DATA_NORMALIZED!CA74)</f>
        <v>0</v>
      </c>
      <c r="CB74" s="99" t="e">
        <f>IF(AND(MASTER_DATA_NORMALIZED!CB74=0,CB$22=$L$22),VLOOKUP(MASTER_DATA_PROCESSED!$C74,Backend!$Q$9:$T$52,3,FALSE),MASTER_DATA_NORMALIZED!CB74)</f>
        <v>#N/A</v>
      </c>
      <c r="CC74" s="99">
        <f>IF(AND(MASTER_DATA_NORMALIZED!CC74=0,CC$22=$L$22),VLOOKUP(MASTER_DATA_PROCESSED!$C74,Backend!$Q$9:$T$52,3,FALSE),MASTER_DATA_NORMALIZED!CC74)</f>
        <v>0</v>
      </c>
      <c r="CD74" s="99">
        <f>IF(AND(MASTER_DATA_NORMALIZED!CD74=0,CD$22=$L$22),VLOOKUP(MASTER_DATA_PROCESSED!$C74,Backend!$Q$9:$T$52,3,FALSE),MASTER_DATA_NORMALIZED!CD74)</f>
        <v>0</v>
      </c>
      <c r="CE74" s="99">
        <f>IF(AND(MASTER_DATA_NORMALIZED!CE74=0,CE$22=$L$22),VLOOKUP(MASTER_DATA_PROCESSED!$C74,Backend!$Q$9:$T$52,3,FALSE),MASTER_DATA_NORMALIZED!CE74)</f>
        <v>0</v>
      </c>
      <c r="CF74" s="99" t="e">
        <f>IF(AND(MASTER_DATA_NORMALIZED!CF74=0,CF$22=$L$22),VLOOKUP(MASTER_DATA_PROCESSED!$C74,Backend!$Q$9:$T$52,3,FALSE),MASTER_DATA_NORMALIZED!CF74)</f>
        <v>#N/A</v>
      </c>
      <c r="CG74" s="99">
        <f>IF(AND(MASTER_DATA_NORMALIZED!CG74=0,CG$22=$L$22),VLOOKUP(MASTER_DATA_PROCESSED!$C74,Backend!$Q$9:$T$52,3,FALSE),MASTER_DATA_NORMALIZED!CG74)</f>
        <v>0</v>
      </c>
      <c r="CH74" s="99">
        <f>IF(AND(MASTER_DATA_NORMALIZED!CH74=0,CH$22=$L$22),VLOOKUP(MASTER_DATA_PROCESSED!$C74,Backend!$Q$9:$T$52,3,FALSE),MASTER_DATA_NORMALIZED!CH74)</f>
        <v>0</v>
      </c>
      <c r="CI74" s="99">
        <f>IF(AND(MASTER_DATA_NORMALIZED!CI74=0,CI$22=$L$22),VLOOKUP(MASTER_DATA_PROCESSED!$C74,Backend!$Q$9:$T$52,3,FALSE),MASTER_DATA_NORMALIZED!CI74)</f>
        <v>0</v>
      </c>
      <c r="CJ74" s="99" t="e">
        <f>IF(AND(MASTER_DATA_NORMALIZED!CJ74=0,CJ$22=$L$22),VLOOKUP(MASTER_DATA_PROCESSED!$C74,Backend!$Q$9:$T$52,3,FALSE),MASTER_DATA_NORMALIZED!CJ74)</f>
        <v>#N/A</v>
      </c>
      <c r="CK74" s="99">
        <f>IF(AND(MASTER_DATA_NORMALIZED!CK74=0,CK$22=$L$22),VLOOKUP(MASTER_DATA_PROCESSED!$C74,Backend!$Q$9:$T$52,3,FALSE),MASTER_DATA_NORMALIZED!CK74)</f>
        <v>0</v>
      </c>
      <c r="CL74" s="99">
        <f>IF(AND(MASTER_DATA_NORMALIZED!CL74=0,CL$22=$L$22),VLOOKUP(MASTER_DATA_PROCESSED!$C74,Backend!$Q$9:$T$52,3,FALSE),MASTER_DATA_NORMALIZED!CL74)</f>
        <v>0</v>
      </c>
      <c r="CM74" s="99">
        <f>IF(AND(MASTER_DATA_NORMALIZED!CM74=0,CM$22=$L$22),VLOOKUP(MASTER_DATA_PROCESSED!$C74,Backend!$Q$9:$T$52,3,FALSE),MASTER_DATA_NORMALIZED!CM74)</f>
        <v>0</v>
      </c>
      <c r="CN74" s="99" t="e">
        <f>IF(AND(MASTER_DATA_NORMALIZED!CN74=0,CN$22=$L$22),VLOOKUP(MASTER_DATA_PROCESSED!$C74,Backend!$Q$9:$T$52,3,FALSE),MASTER_DATA_NORMALIZED!CN74)</f>
        <v>#N/A</v>
      </c>
      <c r="CO74" s="99">
        <f>IF(AND(MASTER_DATA_NORMALIZED!CO74=0,CO$22=$L$22),VLOOKUP(MASTER_DATA_PROCESSED!$C74,Backend!$Q$9:$T$52,3,FALSE),MASTER_DATA_NORMALIZED!CO74)</f>
        <v>0</v>
      </c>
      <c r="CP74" s="99">
        <f>IF(AND(MASTER_DATA_NORMALIZED!CP74=0,CP$22=$L$22),VLOOKUP(MASTER_DATA_PROCESSED!$C74,Backend!$Q$9:$T$52,3,FALSE),MASTER_DATA_NORMALIZED!CP74)</f>
        <v>0</v>
      </c>
      <c r="CQ74" s="99">
        <f>IF(AND(MASTER_DATA_NORMALIZED!CQ74=0,CQ$22=$L$22),VLOOKUP(MASTER_DATA_PROCESSED!$C74,Backend!$Q$9:$T$52,3,FALSE),MASTER_DATA_NORMALIZED!CQ74)</f>
        <v>0</v>
      </c>
      <c r="CR74" s="99" t="e">
        <f>IF(AND(MASTER_DATA_NORMALIZED!CR74=0,CR$22=$L$22),VLOOKUP(MASTER_DATA_PROCESSED!$C74,Backend!$Q$9:$T$52,3,FALSE),MASTER_DATA_NORMALIZED!CR74)</f>
        <v>#N/A</v>
      </c>
      <c r="CS74" s="99">
        <f>IF(AND(MASTER_DATA_NORMALIZED!CS74=0,CS$22=$L$22),VLOOKUP(MASTER_DATA_PROCESSED!$C74,Backend!$Q$9:$T$52,3,FALSE),MASTER_DATA_NORMALIZED!CS74)</f>
        <v>0</v>
      </c>
      <c r="CT74" s="99">
        <f>IF(AND(MASTER_DATA_NORMALIZED!CT74=0,CT$22=$L$22),VLOOKUP(MASTER_DATA_PROCESSED!$C74,Backend!$Q$9:$T$52,3,FALSE),MASTER_DATA_NORMALIZED!CT74)</f>
        <v>0</v>
      </c>
      <c r="CU74" s="99">
        <f>IF(AND(MASTER_DATA_NORMALIZED!CU74=0,CU$22=$L$22),VLOOKUP(MASTER_DATA_PROCESSED!$C74,Backend!$Q$9:$T$52,3,FALSE),MASTER_DATA_NORMALIZED!CU74)</f>
        <v>0</v>
      </c>
      <c r="CV74" s="99" t="e">
        <f>IF(AND(MASTER_DATA_NORMALIZED!CV74=0,CV$22=$L$22),VLOOKUP(MASTER_DATA_PROCESSED!$C74,Backend!$Q$9:$T$52,3,FALSE),MASTER_DATA_NORMALIZED!CV74)</f>
        <v>#N/A</v>
      </c>
      <c r="CW74" s="99">
        <f>IF(AND(MASTER_DATA_NORMALIZED!CW74=0,CW$22=$L$22),VLOOKUP(MASTER_DATA_PROCESSED!$C74,Backend!$Q$9:$T$52,3,FALSE),MASTER_DATA_NORMALIZED!CW74)</f>
        <v>0</v>
      </c>
      <c r="CX74" s="99">
        <f>IF(AND(MASTER_DATA_NORMALIZED!CX74=0,CX$22=$L$22),VLOOKUP(MASTER_DATA_PROCESSED!$C74,Backend!$Q$9:$T$52,3,FALSE),MASTER_DATA_NORMALIZED!CX74)</f>
        <v>0</v>
      </c>
      <c r="CY74" s="99">
        <f>IF(AND(MASTER_DATA_NORMALIZED!CY74=0,CY$22=$L$22),VLOOKUP(MASTER_DATA_PROCESSED!$C74,Backend!$Q$9:$T$52,3,FALSE),MASTER_DATA_NORMALIZED!CY74)</f>
        <v>0</v>
      </c>
      <c r="CZ74" s="99" t="e">
        <f>IF(AND(MASTER_DATA_NORMALIZED!CZ74=0,CZ$22=$L$22),VLOOKUP(MASTER_DATA_PROCESSED!$C74,Backend!$Q$9:$T$52,3,FALSE),MASTER_DATA_NORMALIZED!CZ74)</f>
        <v>#N/A</v>
      </c>
      <c r="DA74" s="99" t="e">
        <f>IF(AND(MASTER_DATA_NORMALIZED!DA74=0,DA$22=$L$22),VLOOKUP(MASTER_DATA_PROCESSED!$C74,Backend!$Q$9:$T$52,3,FALSE),MASTER_DATA_NORMALIZED!DA74)</f>
        <v>#DIV/0!</v>
      </c>
      <c r="DB74" s="99" t="e">
        <f>IF(AND(MASTER_DATA_NORMALIZED!DB74=0,DB$22=$L$22),VLOOKUP(MASTER_DATA_PROCESSED!$C74,Backend!$Q$9:$T$52,3,FALSE),MASTER_DATA_NORMALIZED!DB74)</f>
        <v>#DIV/0!</v>
      </c>
      <c r="DC74" s="99" t="e">
        <f>IF(AND(MASTER_DATA_NORMALIZED!DC74=0,DC$22=$L$22),VLOOKUP(MASTER_DATA_PROCESSED!$C74,Backend!$Q$9:$T$52,3,FALSE),MASTER_DATA_NORMALIZED!DC74)</f>
        <v>#DIV/0!</v>
      </c>
      <c r="DD74" s="99" t="e">
        <f>IF(AND(MASTER_DATA_NORMALIZED!DD74=0,DD$22=$L$22),VLOOKUP(MASTER_DATA_PROCESSED!$C74,Backend!$Q$9:$T$52,3,FALSE),MASTER_DATA_NORMALIZED!DD74)</f>
        <v>#N/A</v>
      </c>
      <c r="DE74" s="99">
        <f>IF(AND(MASTER_DATA_NORMALIZED!DE74=0,DE$22=$L$22),VLOOKUP(MASTER_DATA_PROCESSED!$C74,Backend!$Q$9:$T$52,3,FALSE),MASTER_DATA_NORMALIZED!DE74)</f>
        <v>0</v>
      </c>
      <c r="DF74" s="99">
        <f>IF(AND(MASTER_DATA_NORMALIZED!DF74=0,DF$22=$L$22),VLOOKUP(MASTER_DATA_PROCESSED!$C74,Backend!$Q$9:$T$52,3,FALSE),MASTER_DATA_NORMALIZED!DF74)</f>
        <v>0</v>
      </c>
      <c r="DG74" s="99">
        <f>IF(AND(MASTER_DATA_NORMALIZED!DG74=0,DG$22=$L$22),VLOOKUP(MASTER_DATA_PROCESSED!$C74,Backend!$Q$9:$T$52,3,FALSE),MASTER_DATA_NORMALIZED!DG74)</f>
        <v>0</v>
      </c>
      <c r="DH74" s="99" t="e">
        <f>IF(AND(MASTER_DATA_NORMALIZED!DH74=0,DH$22=$L$22),VLOOKUP(MASTER_DATA_PROCESSED!$C74,Backend!$Q$9:$T$52,3,FALSE),MASTER_DATA_NORMALIZED!DH74)</f>
        <v>#N/A</v>
      </c>
      <c r="DI74" s="99">
        <f>IF(AND(MASTER_DATA_NORMALIZED!DI74=0,DI$22=$L$22),VLOOKUP(MASTER_DATA_PROCESSED!$C74,Backend!$Q$9:$T$52,3,FALSE),MASTER_DATA_NORMALIZED!DI74)</f>
        <v>0</v>
      </c>
      <c r="DJ74" s="99">
        <f>IF(AND(MASTER_DATA_NORMALIZED!DJ74=0,DJ$22=$L$22),VLOOKUP(MASTER_DATA_PROCESSED!$C74,Backend!$Q$9:$T$52,3,FALSE),MASTER_DATA_NORMALIZED!DJ74)</f>
        <v>0</v>
      </c>
      <c r="DK74" s="99">
        <f>IF(AND(MASTER_DATA_NORMALIZED!DK74=0,DK$22=$L$22),VLOOKUP(MASTER_DATA_PROCESSED!$C74,Backend!$Q$9:$T$52,3,FALSE),MASTER_DATA_NORMALIZED!DK74)</f>
        <v>0</v>
      </c>
      <c r="DL74" s="99" t="e">
        <f>IF(AND(MASTER_DATA_NORMALIZED!DL74=0,DL$22=$L$22),VLOOKUP(MASTER_DATA_PROCESSED!$C74,Backend!$Q$9:$T$52,3,FALSE),MASTER_DATA_NORMALIZED!DL74)</f>
        <v>#N/A</v>
      </c>
      <c r="DM74" s="99">
        <f>IF(AND(MASTER_DATA_NORMALIZED!DM74=0,DM$22=$L$22),VLOOKUP(MASTER_DATA_PROCESSED!$C74,Backend!$Q$9:$T$52,3,FALSE),MASTER_DATA_NORMALIZED!DM74)</f>
        <v>0</v>
      </c>
      <c r="DN74" s="99">
        <f>IF(AND(MASTER_DATA_NORMALIZED!DN74=0,DN$22=$L$22),VLOOKUP(MASTER_DATA_PROCESSED!$C74,Backend!$Q$9:$T$52,3,FALSE),MASTER_DATA_NORMALIZED!DN74)</f>
        <v>0</v>
      </c>
      <c r="DO74" s="99">
        <f>IF(AND(MASTER_DATA_NORMALIZED!DO74=0,DO$22=$L$22),VLOOKUP(MASTER_DATA_PROCESSED!$C74,Backend!$Q$9:$T$52,3,FALSE),MASTER_DATA_NORMALIZED!DO74)</f>
        <v>0</v>
      </c>
      <c r="DP74" s="99" t="e">
        <f>IF(AND(MASTER_DATA_NORMALIZED!DP74=0,DP$22=$L$22),VLOOKUP(MASTER_DATA_PROCESSED!$C74,Backend!$Q$9:$T$52,3,FALSE),MASTER_DATA_NORMALIZED!DP74)</f>
        <v>#N/A</v>
      </c>
      <c r="DQ74" s="99">
        <f>IF(AND(MASTER_DATA_NORMALIZED!DQ74=0,DQ$22=$L$22),VLOOKUP(MASTER_DATA_PROCESSED!$C74,Backend!$Q$9:$T$52,3,FALSE),MASTER_DATA_NORMALIZED!DQ74)</f>
        <v>0</v>
      </c>
      <c r="DR74" s="99">
        <f>IF(AND(MASTER_DATA_NORMALIZED!DR74=0,DR$22=$L$22),VLOOKUP(MASTER_DATA_PROCESSED!$C74,Backend!$Q$9:$T$52,3,FALSE),MASTER_DATA_NORMALIZED!DR74)</f>
        <v>0</v>
      </c>
      <c r="DS74" s="99">
        <f>IF(AND(MASTER_DATA_NORMALIZED!DS74=0,DS$22=$L$22),VLOOKUP(MASTER_DATA_PROCESSED!$C74,Backend!$Q$9:$T$52,3,FALSE),MASTER_DATA_NORMALIZED!DS74)</f>
        <v>0</v>
      </c>
      <c r="DT74" s="99" t="e">
        <f>IF(AND(MASTER_DATA_NORMALIZED!DT74=0,DT$22=$L$22),VLOOKUP(MASTER_DATA_PROCESSED!$C74,Backend!$Q$9:$T$52,3,FALSE),MASTER_DATA_NORMALIZED!DT74)</f>
        <v>#N/A</v>
      </c>
      <c r="DU74" s="99">
        <f>IF(AND(MASTER_DATA_NORMALIZED!DU74=0,DU$22=$L$22),VLOOKUP(MASTER_DATA_PROCESSED!$C74,Backend!$Q$9:$T$52,3,FALSE),MASTER_DATA_NORMALIZED!DU74)</f>
        <v>0</v>
      </c>
      <c r="DV74" s="99">
        <f>IF(AND(MASTER_DATA_NORMALIZED!DV74=0,DV$22=$L$22),VLOOKUP(MASTER_DATA_PROCESSED!$C74,Backend!$Q$9:$T$52,3,FALSE),MASTER_DATA_NORMALIZED!DV74)</f>
        <v>0</v>
      </c>
      <c r="DW74" s="99">
        <f>IF(AND(MASTER_DATA_NORMALIZED!DW74=0,DW$22=$L$22),VLOOKUP(MASTER_DATA_PROCESSED!$C74,Backend!$Q$9:$T$52,3,FALSE),MASTER_DATA_NORMALIZED!DW74)</f>
        <v>0</v>
      </c>
      <c r="DX74" s="99" t="e">
        <f>IF(AND(MASTER_DATA_NORMALIZED!DX74=0,DX$22=$L$22),VLOOKUP(MASTER_DATA_PROCESSED!$C74,Backend!$Q$9:$T$52,3,FALSE),MASTER_DATA_NORMALIZED!DX74)</f>
        <v>#N/A</v>
      </c>
      <c r="DY74" s="99">
        <f>IF(AND(MASTER_DATA_NORMALIZED!DY74=0,DY$22=$L$22),VLOOKUP(MASTER_DATA_PROCESSED!$C74,Backend!$Q$9:$T$52,3,FALSE),MASTER_DATA_NORMALIZED!DY74)</f>
        <v>0</v>
      </c>
      <c r="DZ74" s="99">
        <f>IF(AND(MASTER_DATA_NORMALIZED!DZ74=0,DZ$22=$L$22),VLOOKUP(MASTER_DATA_PROCESSED!$C74,Backend!$Q$9:$T$52,3,FALSE),MASTER_DATA_NORMALIZED!DZ74)</f>
        <v>0</v>
      </c>
      <c r="EA74" s="99">
        <f>IF(AND(MASTER_DATA_NORMALIZED!EA74=0,EA$22=$L$22),VLOOKUP(MASTER_DATA_PROCESSED!$C74,Backend!$Q$9:$T$52,3,FALSE),MASTER_DATA_NORMALIZED!EA74)</f>
        <v>0</v>
      </c>
      <c r="EB74" s="99" t="e">
        <f>IF(AND(MASTER_DATA_NORMALIZED!EB74=0,EB$22=$L$22),VLOOKUP(MASTER_DATA_PROCESSED!$C74,Backend!$Q$9:$T$52,3,FALSE),MASTER_DATA_NORMALIZED!EB74)</f>
        <v>#N/A</v>
      </c>
      <c r="EC74" s="99" t="e">
        <f>IF(AND(MASTER_DATA_NORMALIZED!EC74=0,EC$22=$L$22),VLOOKUP(MASTER_DATA_PROCESSED!$C74,Backend!$Q$9:$T$52,3,FALSE),MASTER_DATA_NORMALIZED!EC74)</f>
        <v>#DIV/0!</v>
      </c>
      <c r="ED74" s="99" t="e">
        <f>IF(AND(MASTER_DATA_NORMALIZED!ED74=0,ED$22=$L$22),VLOOKUP(MASTER_DATA_PROCESSED!$C74,Backend!$Q$9:$T$52,3,FALSE),MASTER_DATA_NORMALIZED!ED74)</f>
        <v>#DIV/0!</v>
      </c>
      <c r="EE74" s="99" t="e">
        <f>IF(AND(MASTER_DATA_NORMALIZED!EE74=0,EE$22=$L$22),VLOOKUP(MASTER_DATA_PROCESSED!$C74,Backend!$Q$9:$T$52,3,FALSE),MASTER_DATA_NORMALIZED!EE74)</f>
        <v>#DIV/0!</v>
      </c>
      <c r="EF74" s="99" t="e">
        <f>IF(AND(MASTER_DATA_NORMALIZED!EF74=0,EF$22=$L$22),VLOOKUP(MASTER_DATA_PROCESSED!$C74,Backend!$Q$9:$T$52,3,FALSE),MASTER_DATA_NORMALIZED!EF74)</f>
        <v>#VALUE!</v>
      </c>
      <c r="EG74" s="99">
        <f>IF(AND(MASTER_DATA_NORMALIZED!EG74=0,EG$22=$L$22),VLOOKUP(MASTER_DATA_PROCESSED!$C74,Backend!$Q$9:$T$52,3,FALSE),MASTER_DATA_NORMALIZED!EG74)</f>
        <v>0</v>
      </c>
      <c r="EH74" s="99">
        <f>IF(AND(MASTER_DATA_NORMALIZED!EH74=0,EH$22=$L$22),VLOOKUP(MASTER_DATA_PROCESSED!$C74,Backend!$Q$9:$T$52,3,FALSE),MASTER_DATA_NORMALIZED!EH74)</f>
        <v>0</v>
      </c>
      <c r="EI74" s="99">
        <f>IF(AND(MASTER_DATA_NORMALIZED!EI74=0,EI$22=$L$22),VLOOKUP(MASTER_DATA_PROCESSED!$C74,Backend!$Q$9:$T$52,3,FALSE),MASTER_DATA_NORMALIZED!EI74)</f>
        <v>0</v>
      </c>
      <c r="EJ74" s="99" t="e">
        <f>IF(AND(MASTER_DATA_NORMALIZED!EJ74=0,EJ$22=$L$22),VLOOKUP(MASTER_DATA_PROCESSED!$C74,Backend!$Q$9:$T$52,3,FALSE),MASTER_DATA_NORMALIZED!EJ74)</f>
        <v>#N/A</v>
      </c>
      <c r="EK74" s="99">
        <f>IF(AND(MASTER_DATA_NORMALIZED!EK74=0,EK$22=$L$22),VLOOKUP(MASTER_DATA_PROCESSED!$C74,Backend!$Q$9:$T$52,3,FALSE),MASTER_DATA_NORMALIZED!EK74)</f>
        <v>0</v>
      </c>
      <c r="EL74" s="99">
        <f>IF(AND(MASTER_DATA_NORMALIZED!EL74=0,EL$22=$L$22),VLOOKUP(MASTER_DATA_PROCESSED!$C74,Backend!$Q$9:$T$52,3,FALSE),MASTER_DATA_NORMALIZED!EL74)</f>
        <v>0</v>
      </c>
      <c r="EM74" s="99">
        <f>IF(AND(MASTER_DATA_NORMALIZED!EM74=0,EM$22=$L$22),VLOOKUP(MASTER_DATA_PROCESSED!$C74,Backend!$Q$9:$T$52,3,FALSE),MASTER_DATA_NORMALIZED!EM74)</f>
        <v>0</v>
      </c>
      <c r="EN74" s="99">
        <f>IF(AND(MASTER_DATA_NORMALIZED!EN74=0,EN$22=$L$22),VLOOKUP(MASTER_DATA_PROCESSED!$C74,Backend!$Q$9:$T$52,3,FALSE),MASTER_DATA_NORMALIZED!EN74)</f>
        <v>54.351000922601493</v>
      </c>
      <c r="EO74" s="99">
        <f>IF(AND(MASTER_DATA_NORMALIZED!EO74=0,EO$22=$L$22),VLOOKUP(MASTER_DATA_PROCESSED!$C74,Backend!$Q$9:$T$52,3,FALSE),MASTER_DATA_NORMALIZED!EO74)</f>
        <v>0</v>
      </c>
      <c r="EP74" s="99">
        <f>IF(AND(MASTER_DATA_NORMALIZED!EP74=0,EP$22=$L$22),VLOOKUP(MASTER_DATA_PROCESSED!$C74,Backend!$Q$9:$T$52,3,FALSE),MASTER_DATA_NORMALIZED!EP74)</f>
        <v>0</v>
      </c>
      <c r="EQ74" s="99">
        <f>IF(AND(MASTER_DATA_NORMALIZED!EQ74=0,EQ$22=$L$22),VLOOKUP(MASTER_DATA_PROCESSED!$C74,Backend!$Q$9:$T$52,3,FALSE),MASTER_DATA_NORMALIZED!EQ74)</f>
        <v>0</v>
      </c>
      <c r="ER74" s="99" t="e">
        <f>IF(AND(MASTER_DATA_NORMALIZED!ER74=0,ER$22=$L$22),VLOOKUP(MASTER_DATA_PROCESSED!$C74,Backend!$Q$9:$T$52,3,FALSE),MASTER_DATA_NORMALIZED!ER74)</f>
        <v>#N/A</v>
      </c>
      <c r="ES74" s="99">
        <f>IF(AND(MASTER_DATA_NORMALIZED!ES74=0,ES$22=$L$22),VLOOKUP(MASTER_DATA_PROCESSED!$C74,Backend!$Q$9:$T$52,3,FALSE),MASTER_DATA_NORMALIZED!ES74)</f>
        <v>0</v>
      </c>
      <c r="ET74" s="99">
        <f>IF(AND(MASTER_DATA_NORMALIZED!ET74=0,ET$22=$L$22),VLOOKUP(MASTER_DATA_PROCESSED!$C74,Backend!$Q$9:$T$52,3,FALSE),MASTER_DATA_NORMALIZED!ET74)</f>
        <v>0</v>
      </c>
      <c r="EU74" s="99">
        <f>IF(AND(MASTER_DATA_NORMALIZED!EU74=0,EU$22=$L$22),VLOOKUP(MASTER_DATA_PROCESSED!$C74,Backend!$Q$9:$T$52,3,FALSE),MASTER_DATA_NORMALIZED!EU74)</f>
        <v>0</v>
      </c>
      <c r="EV74" s="99" t="e">
        <f>IF(AND(MASTER_DATA_NORMALIZED!EV74=0,EV$22=$L$22),VLOOKUP(MASTER_DATA_PROCESSED!$C74,Backend!$Q$9:$T$52,3,FALSE),MASTER_DATA_NORMALIZED!EV74)</f>
        <v>#N/A</v>
      </c>
      <c r="EW74" s="99">
        <f>IF(AND(MASTER_DATA_NORMALIZED!EW74=0,EW$22=$L$22),VLOOKUP(MASTER_DATA_PROCESSED!$C74,Backend!$Q$9:$T$52,3,FALSE),MASTER_DATA_NORMALIZED!EW74)</f>
        <v>0</v>
      </c>
      <c r="EX74" s="99">
        <f>IF(AND(MASTER_DATA_NORMALIZED!EX74=0,EX$22=$L$22),VLOOKUP(MASTER_DATA_PROCESSED!$C74,Backend!$Q$9:$T$52,3,FALSE),MASTER_DATA_NORMALIZED!EX74)</f>
        <v>0</v>
      </c>
      <c r="EY74" s="99">
        <f>IF(AND(MASTER_DATA_NORMALIZED!EY74=0,EY$22=$L$22),VLOOKUP(MASTER_DATA_PROCESSED!$C74,Backend!$Q$9:$T$52,3,FALSE),MASTER_DATA_NORMALIZED!EY74)</f>
        <v>0</v>
      </c>
      <c r="EZ74" s="99">
        <f>IF(AND(MASTER_DATA_NORMALIZED!EZ74=0,EZ$22=$L$22),VLOOKUP(MASTER_DATA_PROCESSED!$C74,Backend!$Q$9:$T$52,3,FALSE),MASTER_DATA_NORMALIZED!EZ74)</f>
        <v>113.73528872094019</v>
      </c>
      <c r="FA74" s="99">
        <f>IF(AND(MASTER_DATA_NORMALIZED!FA74=0,FA$22=$L$22),VLOOKUP(MASTER_DATA_PROCESSED!$C74,Backend!$Q$9:$T$52,3,FALSE),MASTER_DATA_NORMALIZED!FA74)</f>
        <v>0</v>
      </c>
      <c r="FB74" s="99">
        <f>IF(AND(MASTER_DATA_NORMALIZED!FB74=0,FB$22=$L$22),VLOOKUP(MASTER_DATA_PROCESSED!$C74,Backend!$Q$9:$T$52,3,FALSE),MASTER_DATA_NORMALIZED!FB74)</f>
        <v>0</v>
      </c>
      <c r="FC74" s="99">
        <f>IF(AND(MASTER_DATA_NORMALIZED!FC74=0,FC$22=$L$22),VLOOKUP(MASTER_DATA_PROCESSED!$C74,Backend!$Q$9:$T$52,3,FALSE),MASTER_DATA_NORMALIZED!FC74)</f>
        <v>0</v>
      </c>
      <c r="FD74" s="99">
        <f>IF(AND(MASTER_DATA_NORMALIZED!FD74=0,FD$22=$L$22),VLOOKUP(MASTER_DATA_PROCESSED!$C74,Backend!$Q$9:$T$52,3,FALSE),MASTER_DATA_NORMALIZED!FD74)</f>
        <v>100.98706755612895</v>
      </c>
      <c r="FE74" s="99">
        <f>IF(AND(MASTER_DATA_NORMALIZED!FE74=0,FE$22=$L$22),VLOOKUP(MASTER_DATA_PROCESSED!$C74,Backend!$Q$9:$T$52,3,FALSE),MASTER_DATA_NORMALIZED!FE74)</f>
        <v>0</v>
      </c>
      <c r="FF74" s="99">
        <f>IF(AND(MASTER_DATA_NORMALIZED!FF74=0,FF$22=$L$22),VLOOKUP(MASTER_DATA_PROCESSED!$C74,Backend!$Q$9:$T$52,3,FALSE),MASTER_DATA_NORMALIZED!FF74)</f>
        <v>0</v>
      </c>
      <c r="FG74" s="99">
        <f>IF(AND(MASTER_DATA_NORMALIZED!FG74=0,FG$22=$L$22),VLOOKUP(MASTER_DATA_PROCESSED!$C74,Backend!$Q$9:$T$52,3,FALSE),MASTER_DATA_NORMALIZED!FG74)</f>
        <v>0</v>
      </c>
      <c r="FH74" s="99">
        <f>IF(AND(MASTER_DATA_NORMALIZED!FH74=0,FH$22=$L$22),VLOOKUP(MASTER_DATA_PROCESSED!$C74,Backend!$Q$9:$T$52,3,FALSE),MASTER_DATA_NORMALIZED!FH74)</f>
        <v>91.005959410403534</v>
      </c>
      <c r="FI74" s="99">
        <f>IF(AND(MASTER_DATA_NORMALIZED!FI74=0,FI$22=$L$22),VLOOKUP(MASTER_DATA_PROCESSED!$C74,Backend!$Q$9:$T$52,3,FALSE),MASTER_DATA_NORMALIZED!FI74)</f>
        <v>0</v>
      </c>
      <c r="FJ74" s="99">
        <f>IF(AND(MASTER_DATA_NORMALIZED!FJ74=0,FJ$22=$L$22),VLOOKUP(MASTER_DATA_PROCESSED!$C74,Backend!$Q$9:$T$52,3,FALSE),MASTER_DATA_NORMALIZED!FJ74)</f>
        <v>0</v>
      </c>
      <c r="FK74" s="99">
        <f>IF(AND(MASTER_DATA_NORMALIZED!FK74=0,FK$22=$L$22),VLOOKUP(MASTER_DATA_PROCESSED!$C74,Backend!$Q$9:$T$52,3,FALSE),MASTER_DATA_NORMALIZED!FK74)</f>
        <v>0</v>
      </c>
      <c r="FL74" s="99">
        <f>IF(AND(MASTER_DATA_NORMALIZED!FL74=0,FL$22=$L$22),VLOOKUP(MASTER_DATA_PROCESSED!$C74,Backend!$Q$9:$T$52,3,FALSE),MASTER_DATA_NORMALIZED!FL74)</f>
        <v>182.013396190278</v>
      </c>
      <c r="FM74" s="99">
        <f>IF(AND(MASTER_DATA_NORMALIZED!FM74=0,FM$22=$L$22),VLOOKUP(MASTER_DATA_PROCESSED!$C74,Backend!$Q$9:$T$52,3,FALSE),MASTER_DATA_NORMALIZED!FM74)</f>
        <v>0</v>
      </c>
      <c r="FN74" s="99">
        <f>IF(AND(MASTER_DATA_NORMALIZED!FN74=0,FN$22=$L$22),VLOOKUP(MASTER_DATA_PROCESSED!$C74,Backend!$Q$9:$T$52,3,FALSE),MASTER_DATA_NORMALIZED!FN74)</f>
        <v>0</v>
      </c>
      <c r="FO74" s="99">
        <f>IF(AND(MASTER_DATA_NORMALIZED!FO74=0,FO$22=$L$22),VLOOKUP(MASTER_DATA_PROCESSED!$C74,Backend!$Q$9:$T$52,3,FALSE),MASTER_DATA_NORMALIZED!FO74)</f>
        <v>0</v>
      </c>
      <c r="FP74" s="99">
        <f>IF(AND(MASTER_DATA_NORMALIZED!FP74=0,FP$22=$L$22),VLOOKUP(MASTER_DATA_PROCESSED!$C74,Backend!$Q$9:$T$52,3,FALSE),MASTER_DATA_NORMALIZED!FP74)</f>
        <v>519.57300700046619</v>
      </c>
      <c r="FQ74" s="99">
        <f>IF(AND(MASTER_DATA_NORMALIZED!FQ74=0,FQ$22=$L$22),VLOOKUP(MASTER_DATA_PROCESSED!$C74,Backend!$Q$9:$T$52,3,FALSE),MASTER_DATA_NORMALIZED!FQ74)</f>
        <v>0</v>
      </c>
      <c r="FR74" s="99">
        <f>IF(AND(MASTER_DATA_NORMALIZED!FR74=0,FR$22=$L$22),VLOOKUP(MASTER_DATA_PROCESSED!$C74,Backend!$Q$9:$T$52,3,FALSE),MASTER_DATA_NORMALIZED!FR74)</f>
        <v>0</v>
      </c>
      <c r="FS74" s="99">
        <f>IF(AND(MASTER_DATA_NORMALIZED!FS74=0,FS$22=$L$22),VLOOKUP(MASTER_DATA_PROCESSED!$C74,Backend!$Q$9:$T$52,3,FALSE),MASTER_DATA_NORMALIZED!FS74)</f>
        <v>0</v>
      </c>
      <c r="FT74" s="99">
        <f>IF(AND(MASTER_DATA_NORMALIZED!FT74=0,FT$22=$L$22),VLOOKUP(MASTER_DATA_PROCESSED!$C74,Backend!$Q$9:$T$52,3,FALSE),MASTER_DATA_NORMALIZED!FT74)</f>
        <v>481.71446884419402</v>
      </c>
      <c r="FU74" s="99">
        <f>IF(AND(MASTER_DATA_NORMALIZED!FU74=0,FU$22=$L$22),VLOOKUP(MASTER_DATA_PROCESSED!$C74,Backend!$Q$9:$T$52,3,FALSE),MASTER_DATA_NORMALIZED!FU74)</f>
        <v>0</v>
      </c>
      <c r="FV74" s="99">
        <f>IF(AND(MASTER_DATA_NORMALIZED!FV74=0,FV$22=$L$22),VLOOKUP(MASTER_DATA_PROCESSED!$C74,Backend!$Q$9:$T$52,3,FALSE),MASTER_DATA_NORMALIZED!FV74)</f>
        <v>0</v>
      </c>
      <c r="FW74" s="99">
        <f>IF(AND(MASTER_DATA_NORMALIZED!FW74=0,FW$22=$L$22),VLOOKUP(MASTER_DATA_PROCESSED!$C74,Backend!$Q$9:$T$52,3,FALSE),MASTER_DATA_NORMALIZED!FW74)</f>
        <v>0</v>
      </c>
      <c r="FX74" s="99">
        <f>IF(AND(MASTER_DATA_NORMALIZED!FX74=0,FX$22=$L$22),VLOOKUP(MASTER_DATA_PROCESSED!$C74,Backend!$Q$9:$T$52,3,FALSE),MASTER_DATA_NORMALIZED!FX74)</f>
        <v>458.13134988748055</v>
      </c>
      <c r="FY74" s="99">
        <f>IF(AND(MASTER_DATA_NORMALIZED!FY74=0,FY$22=$L$22),VLOOKUP(MASTER_DATA_PROCESSED!$C74,Backend!$Q$9:$T$52,3,FALSE),MASTER_DATA_NORMALIZED!FY74)</f>
        <v>0</v>
      </c>
      <c r="FZ74" s="99">
        <f>IF(AND(MASTER_DATA_NORMALIZED!FZ74=0,FZ$22=$L$22),VLOOKUP(MASTER_DATA_PROCESSED!$C74,Backend!$Q$9:$T$52,3,FALSE),MASTER_DATA_NORMALIZED!FZ74)</f>
        <v>0</v>
      </c>
      <c r="GA74" s="99">
        <f>IF(AND(MASTER_DATA_NORMALIZED!GA74=0,GA$22=$L$22),VLOOKUP(MASTER_DATA_PROCESSED!$C74,Backend!$Q$9:$T$52,3,FALSE),MASTER_DATA_NORMALIZED!GA74)</f>
        <v>0</v>
      </c>
      <c r="GB74" s="99">
        <f>IF(AND(MASTER_DATA_NORMALIZED!GB74=0,GB$22=$L$22),VLOOKUP(MASTER_DATA_PROCESSED!$C74,Backend!$Q$9:$T$52,3,FALSE),MASTER_DATA_NORMALIZED!GB74)</f>
        <v>52.21804277463653</v>
      </c>
      <c r="GC74" s="99">
        <f>IF(AND(MASTER_DATA_NORMALIZED!GC74=0,GC$22=$L$22),VLOOKUP(MASTER_DATA_PROCESSED!$C74,Backend!$Q$9:$T$52,3,FALSE),MASTER_DATA_NORMALIZED!GC74)</f>
        <v>0</v>
      </c>
      <c r="GD74" s="99">
        <f>IF(AND(MASTER_DATA_NORMALIZED!GD74=0,GD$22=$L$22),VLOOKUP(MASTER_DATA_PROCESSED!$C74,Backend!$Q$9:$T$52,3,FALSE),MASTER_DATA_NORMALIZED!GD74)</f>
        <v>0</v>
      </c>
      <c r="GE74" s="99">
        <f>IF(AND(MASTER_DATA_NORMALIZED!GE74=0,GE$22=$L$22),VLOOKUP(MASTER_DATA_PROCESSED!$C74,Backend!$Q$9:$T$52,3,FALSE),MASTER_DATA_NORMALIZED!GE74)</f>
        <v>0</v>
      </c>
      <c r="GF74" s="99">
        <f>IF(AND(MASTER_DATA_NORMALIZED!GF74=0,GF$22=$L$22),VLOOKUP(MASTER_DATA_PROCESSED!$C74,Backend!$Q$9:$T$52,3,FALSE),MASTER_DATA_NORMALIZED!GF74)</f>
        <v>486.8869253425139</v>
      </c>
      <c r="GG74" s="99">
        <f>IF(AND(MASTER_DATA_NORMALIZED!GG74=0,GG$22=$L$22),VLOOKUP(MASTER_DATA_PROCESSED!$C74,Backend!$Q$9:$T$52,3,FALSE),MASTER_DATA_NORMALIZED!GG74)</f>
        <v>0</v>
      </c>
      <c r="GH74" s="99">
        <f>IF(AND(MASTER_DATA_NORMALIZED!GH74=0,GH$22=$L$22),VLOOKUP(MASTER_DATA_PROCESSED!$C74,Backend!$Q$9:$T$52,3,FALSE),MASTER_DATA_NORMALIZED!GH74)</f>
        <v>0</v>
      </c>
      <c r="GI74" s="99">
        <f>IF(AND(MASTER_DATA_NORMALIZED!GI74=0,GI$22=$L$22),VLOOKUP(MASTER_DATA_PROCESSED!$C74,Backend!$Q$9:$T$52,3,FALSE),MASTER_DATA_NORMALIZED!GI74)</f>
        <v>0</v>
      </c>
      <c r="GJ74" s="99">
        <f>IF(AND(MASTER_DATA_NORMALIZED!GJ74=0,GJ$22=$L$22),VLOOKUP(MASTER_DATA_PROCESSED!$C74,Backend!$Q$9:$T$52,3,FALSE),MASTER_DATA_NORMALIZED!GJ74)</f>
        <v>466.28998358919159</v>
      </c>
      <c r="GK74" s="99">
        <f>IF(AND(MASTER_DATA_NORMALIZED!GK74=0,GK$22=$L$22),VLOOKUP(MASTER_DATA_PROCESSED!$C74,Backend!$Q$9:$T$52,3,FALSE),MASTER_DATA_NORMALIZED!GK74)</f>
        <v>0</v>
      </c>
      <c r="GL74" s="99">
        <f>IF(AND(MASTER_DATA_NORMALIZED!GL74=0,GL$22=$L$22),VLOOKUP(MASTER_DATA_PROCESSED!$C74,Backend!$Q$9:$T$52,3,FALSE),MASTER_DATA_NORMALIZED!GL74)</f>
        <v>0</v>
      </c>
      <c r="GM74" s="99">
        <f>IF(AND(MASTER_DATA_NORMALIZED!GM74=0,GM$22=$L$22),VLOOKUP(MASTER_DATA_PROCESSED!$C74,Backend!$Q$9:$T$52,3,FALSE),MASTER_DATA_NORMALIZED!GM74)</f>
        <v>0</v>
      </c>
      <c r="GN74" s="99">
        <f>IF(AND(MASTER_DATA_NORMALIZED!GN74=0,GN$22=$L$22),VLOOKUP(MASTER_DATA_PROCESSED!$C74,Backend!$Q$9:$T$52,3,FALSE),MASTER_DATA_NORMALIZED!GN74)</f>
        <v>493.5837552149062</v>
      </c>
      <c r="GO74" s="99">
        <f>IF(AND(MASTER_DATA_NORMALIZED!GO74=0,GO$22=$L$22),VLOOKUP(MASTER_DATA_PROCESSED!$C74,Backend!$Q$9:$T$52,3,FALSE),MASTER_DATA_NORMALIZED!GO74)</f>
        <v>0</v>
      </c>
      <c r="GP74" s="99">
        <f>IF(AND(MASTER_DATA_NORMALIZED!GP74=0,GP$22=$L$22),VLOOKUP(MASTER_DATA_PROCESSED!$C74,Backend!$Q$9:$T$52,3,FALSE),MASTER_DATA_NORMALIZED!GP74)</f>
        <v>0</v>
      </c>
      <c r="GQ74" s="99">
        <f>IF(AND(MASTER_DATA_NORMALIZED!GQ74=0,GQ$22=$L$22),VLOOKUP(MASTER_DATA_PROCESSED!$C74,Backend!$Q$9:$T$52,3,FALSE),MASTER_DATA_NORMALIZED!GQ74)</f>
        <v>0</v>
      </c>
      <c r="GR74" s="99">
        <f>IF(AND(MASTER_DATA_NORMALIZED!GR74=0,GR$22=$L$22),VLOOKUP(MASTER_DATA_PROCESSED!$C74,Backend!$Q$9:$T$52,3,FALSE),MASTER_DATA_NORMALIZED!GR74)</f>
        <v>460.43458197986894</v>
      </c>
      <c r="GS74" s="99">
        <f>IF(AND(MASTER_DATA_NORMALIZED!GS74=0,GS$22=$L$22),VLOOKUP(MASTER_DATA_PROCESSED!$C74,Backend!$Q$9:$T$52,3,FALSE),MASTER_DATA_NORMALIZED!GS74)</f>
        <v>0</v>
      </c>
      <c r="GT74" s="99">
        <f>IF(AND(MASTER_DATA_NORMALIZED!GT74=0,GT$22=$L$22),VLOOKUP(MASTER_DATA_PROCESSED!$C74,Backend!$Q$9:$T$52,3,FALSE),MASTER_DATA_NORMALIZED!GT74)</f>
        <v>0</v>
      </c>
      <c r="GU74" s="99">
        <f>IF(AND(MASTER_DATA_NORMALIZED!GU74=0,GU$22=$L$22),VLOOKUP(MASTER_DATA_PROCESSED!$C74,Backend!$Q$9:$T$52,3,FALSE),MASTER_DATA_NORMALIZED!GU74)</f>
        <v>0</v>
      </c>
      <c r="GV74" s="99">
        <f>IF(AND(MASTER_DATA_NORMALIZED!GV74=0,GV$22=$L$22),VLOOKUP(MASTER_DATA_PROCESSED!$C74,Backend!$Q$9:$T$52,3,FALSE),MASTER_DATA_NORMALIZED!GV74)</f>
        <v>440.49675228272292</v>
      </c>
      <c r="GW74" s="99" t="e">
        <f>IF(AND(MASTER_DATA_NORMALIZED!GW74=0,GW$22=$L$22),VLOOKUP(MASTER_DATA_PROCESSED!$C74,Backend!$Q$9:$T$52,3,FALSE),MASTER_DATA_NORMALIZED!GW74)</f>
        <v>#REF!</v>
      </c>
      <c r="GX74" s="99" t="e">
        <f>IF(AND(MASTER_DATA_NORMALIZED!GX74=0,GX$22=$L$22),VLOOKUP(MASTER_DATA_PROCESSED!$C74,Backend!$Q$9:$T$52,3,FALSE),MASTER_DATA_NORMALIZED!GX74)</f>
        <v>#REF!</v>
      </c>
      <c r="GY74" s="99" t="e">
        <f>IF(AND(MASTER_DATA_NORMALIZED!GY74=0,GY$22=$L$22),VLOOKUP(MASTER_DATA_PROCESSED!$C74,Backend!$Q$9:$T$52,3,FALSE),MASTER_DATA_NORMALIZED!GY74)</f>
        <v>#REF!</v>
      </c>
    </row>
    <row r="75" spans="2:207" s="27" customFormat="1" ht="14.25" hidden="1" outlineLevel="2" x14ac:dyDescent="0.25">
      <c r="B75" s="26">
        <f t="shared" si="5"/>
        <v>20</v>
      </c>
      <c r="C75" s="59">
        <f t="shared" si="0"/>
        <v>221.12</v>
      </c>
      <c r="D75" s="82"/>
      <c r="E75" s="55"/>
      <c r="F75" s="60"/>
      <c r="G75" s="86">
        <v>221.12</v>
      </c>
      <c r="H75" s="42" t="s">
        <v>79</v>
      </c>
      <c r="I75" s="99">
        <f>IF(AND(MASTER_DATA_NORMALIZED!I75=0,I$22=$L$22),VLOOKUP(MASTER_DATA_PROCESSED!$C75,Backend!$Q$9:$T$52,3,FALSE),MASTER_DATA_NORMALIZED!I75)</f>
        <v>0</v>
      </c>
      <c r="J75" s="99">
        <f>IF(AND(MASTER_DATA_NORMALIZED!J75=0,J$22=$L$22),VLOOKUP(MASTER_DATA_PROCESSED!$C75,Backend!$Q$9:$T$52,3,FALSE),MASTER_DATA_NORMALIZED!J75)</f>
        <v>0</v>
      </c>
      <c r="K75" s="99">
        <f>IF(AND(MASTER_DATA_NORMALIZED!K75=0,K$22=$L$22),VLOOKUP(MASTER_DATA_PROCESSED!$C75,Backend!$Q$9:$T$52,3,FALSE),MASTER_DATA_NORMALIZED!K75)</f>
        <v>0</v>
      </c>
      <c r="L75" s="99">
        <f>IF(AND(MASTER_DATA_NORMALIZED!L75=0,L$22=$L$22),VLOOKUP(MASTER_DATA_PROCESSED!$C75,Backend!$Q$9:$T$52,3,FALSE),MASTER_DATA_NORMALIZED!L75)</f>
        <v>447.18103733267134</v>
      </c>
      <c r="M75" s="99">
        <f>IF(AND(MASTER_DATA_NORMALIZED!M75=0,M$22=$L$22),VLOOKUP(MASTER_DATA_PROCESSED!$C75,Backend!$Q$9:$T$52,3,FALSE),MASTER_DATA_NORMALIZED!M75)</f>
        <v>0</v>
      </c>
      <c r="N75" s="99">
        <f>IF(AND(MASTER_DATA_NORMALIZED!N75=0,N$22=$L$22),VLOOKUP(MASTER_DATA_PROCESSED!$C75,Backend!$Q$9:$T$52,3,FALSE),MASTER_DATA_NORMALIZED!N75)</f>
        <v>0</v>
      </c>
      <c r="O75" s="99">
        <f>IF(AND(MASTER_DATA_NORMALIZED!O75=0,O$22=$L$22),VLOOKUP(MASTER_DATA_PROCESSED!$C75,Backend!$Q$9:$T$52,3,FALSE),MASTER_DATA_NORMALIZED!O75)</f>
        <v>0</v>
      </c>
      <c r="P75" s="99">
        <f>IF(AND(MASTER_DATA_NORMALIZED!P75=0,P$22=$L$22),VLOOKUP(MASTER_DATA_PROCESSED!$C75,Backend!$Q$9:$T$52,3,FALSE),MASTER_DATA_NORMALIZED!P75)</f>
        <v>322.07756932709106</v>
      </c>
      <c r="Q75" s="99">
        <f>IF(AND(MASTER_DATA_NORMALIZED!Q75=0,Q$22=$L$22),VLOOKUP(MASTER_DATA_PROCESSED!$C75,Backend!$Q$9:$T$52,3,FALSE),MASTER_DATA_NORMALIZED!Q75)</f>
        <v>0</v>
      </c>
      <c r="R75" s="99">
        <f>IF(AND(MASTER_DATA_NORMALIZED!R75=0,R$22=$L$22),VLOOKUP(MASTER_DATA_PROCESSED!$C75,Backend!$Q$9:$T$52,3,FALSE),MASTER_DATA_NORMALIZED!R75)</f>
        <v>0</v>
      </c>
      <c r="S75" s="99">
        <f>IF(AND(MASTER_DATA_NORMALIZED!S75=0,S$22=$L$22),VLOOKUP(MASTER_DATA_PROCESSED!$C75,Backend!$Q$9:$T$52,3,FALSE),MASTER_DATA_NORMALIZED!S75)</f>
        <v>0</v>
      </c>
      <c r="T75" s="99">
        <f>IF(AND(MASTER_DATA_NORMALIZED!T75=0,T$22=$L$22),VLOOKUP(MASTER_DATA_PROCESSED!$C75,Backend!$Q$9:$T$52,3,FALSE),MASTER_DATA_NORMALIZED!T75)</f>
        <v>526.22594760597372</v>
      </c>
      <c r="U75" s="99">
        <f>IF(AND(MASTER_DATA_NORMALIZED!U75=0,U$22=$L$22),VLOOKUP(MASTER_DATA_PROCESSED!$C75,Backend!$Q$9:$T$52,3,FALSE),MASTER_DATA_NORMALIZED!U75)</f>
        <v>0</v>
      </c>
      <c r="V75" s="99">
        <f>IF(AND(MASTER_DATA_NORMALIZED!V75=0,V$22=$L$22),VLOOKUP(MASTER_DATA_PROCESSED!$C75,Backend!$Q$9:$T$52,3,FALSE),MASTER_DATA_NORMALIZED!V75)</f>
        <v>0</v>
      </c>
      <c r="W75" s="99">
        <f>IF(AND(MASTER_DATA_NORMALIZED!W75=0,W$22=$L$22),VLOOKUP(MASTER_DATA_PROCESSED!$C75,Backend!$Q$9:$T$52,3,FALSE),MASTER_DATA_NORMALIZED!W75)</f>
        <v>0</v>
      </c>
      <c r="X75" s="99">
        <f>IF(AND(MASTER_DATA_NORMALIZED!X75=0,X$22=$L$22),VLOOKUP(MASTER_DATA_PROCESSED!$C75,Backend!$Q$9:$T$52,3,FALSE),MASTER_DATA_NORMALIZED!X75)</f>
        <v>379.02978130173943</v>
      </c>
      <c r="Y75" s="99">
        <f>IF(AND(MASTER_DATA_NORMALIZED!Y75=0,Y$22=$L$22),VLOOKUP(MASTER_DATA_PROCESSED!$C75,Backend!$Q$9:$T$52,3,FALSE),MASTER_DATA_NORMALIZED!Y75)</f>
        <v>0</v>
      </c>
      <c r="Z75" s="99">
        <f>IF(AND(MASTER_DATA_NORMALIZED!Z75=0,Z$22=$L$22),VLOOKUP(MASTER_DATA_PROCESSED!$C75,Backend!$Q$9:$T$52,3,FALSE),MASTER_DATA_NORMALIZED!Z75)</f>
        <v>0</v>
      </c>
      <c r="AA75" s="99">
        <f>IF(AND(MASTER_DATA_NORMALIZED!AA75=0,AA$22=$L$22),VLOOKUP(MASTER_DATA_PROCESSED!$C75,Backend!$Q$9:$T$52,3,FALSE),MASTER_DATA_NORMALIZED!AA75)</f>
        <v>0</v>
      </c>
      <c r="AB75" s="99">
        <f>IF(AND(MASTER_DATA_NORMALIZED!AB75=0,AB$22=$L$22),VLOOKUP(MASTER_DATA_PROCESSED!$C75,Backend!$Q$9:$T$52,3,FALSE),MASTER_DATA_NORMALIZED!AB75)</f>
        <v>529.28740799504442</v>
      </c>
      <c r="AC75" s="99">
        <f>IF(AND(MASTER_DATA_NORMALIZED!AC75=0,AC$22=$L$22),VLOOKUP(MASTER_DATA_PROCESSED!$C75,Backend!$Q$9:$T$52,3,FALSE),MASTER_DATA_NORMALIZED!AC75)</f>
        <v>0</v>
      </c>
      <c r="AD75" s="99">
        <f>IF(AND(MASTER_DATA_NORMALIZED!AD75=0,AD$22=$L$22),VLOOKUP(MASTER_DATA_PROCESSED!$C75,Backend!$Q$9:$T$52,3,FALSE),MASTER_DATA_NORMALIZED!AD75)</f>
        <v>0</v>
      </c>
      <c r="AE75" s="99">
        <f>IF(AND(MASTER_DATA_NORMALIZED!AE75=0,AE$22=$L$22),VLOOKUP(MASTER_DATA_PROCESSED!$C75,Backend!$Q$9:$T$52,3,FALSE),MASTER_DATA_NORMALIZED!AE75)</f>
        <v>0</v>
      </c>
      <c r="AF75" s="99">
        <f>IF(AND(MASTER_DATA_NORMALIZED!AF75=0,AF$22=$L$22),VLOOKUP(MASTER_DATA_PROCESSED!$C75,Backend!$Q$9:$T$52,3,FALSE),MASTER_DATA_NORMALIZED!AF75)</f>
        <v>381.36750839319484</v>
      </c>
      <c r="AG75" s="99">
        <f>IF(AND(MASTER_DATA_NORMALIZED!AG75=0,AG$22=$L$22),VLOOKUP(MASTER_DATA_PROCESSED!$C75,Backend!$Q$9:$T$52,3,FALSE),MASTER_DATA_NORMALIZED!AG75)</f>
        <v>0</v>
      </c>
      <c r="AH75" s="99">
        <f>IF(AND(MASTER_DATA_NORMALIZED!AH75=0,AH$22=$L$22),VLOOKUP(MASTER_DATA_PROCESSED!$C75,Backend!$Q$9:$T$52,3,FALSE),MASTER_DATA_NORMALIZED!AH75)</f>
        <v>0</v>
      </c>
      <c r="AI75" s="99">
        <f>IF(AND(MASTER_DATA_NORMALIZED!AI75=0,AI$22=$L$22),VLOOKUP(MASTER_DATA_PROCESSED!$C75,Backend!$Q$9:$T$52,3,FALSE),MASTER_DATA_NORMALIZED!AI75)</f>
        <v>0</v>
      </c>
      <c r="AJ75" s="99">
        <f>IF(AND(MASTER_DATA_NORMALIZED!AJ75=0,AJ$22=$L$22),VLOOKUP(MASTER_DATA_PROCESSED!$C75,Backend!$Q$9:$T$52,3,FALSE),MASTER_DATA_NORMALIZED!AJ75)</f>
        <v>622.68547352085466</v>
      </c>
      <c r="AK75" s="99">
        <f>IF(AND(MASTER_DATA_NORMALIZED!AK75=0,AK$22=$L$22),VLOOKUP(MASTER_DATA_PROCESSED!$C75,Backend!$Q$9:$T$52,3,FALSE),MASTER_DATA_NORMALIZED!AK75)</f>
        <v>0</v>
      </c>
      <c r="AL75" s="99">
        <f>IF(AND(MASTER_DATA_NORMALIZED!AL75=0,AL$22=$L$22),VLOOKUP(MASTER_DATA_PROCESSED!$C75,Backend!$Q$9:$T$52,3,FALSE),MASTER_DATA_NORMALIZED!AL75)</f>
        <v>0</v>
      </c>
      <c r="AM75" s="99">
        <f>IF(AND(MASTER_DATA_NORMALIZED!AM75=0,AM$22=$L$22),VLOOKUP(MASTER_DATA_PROCESSED!$C75,Backend!$Q$9:$T$52,3,FALSE),MASTER_DATA_NORMALIZED!AM75)</f>
        <v>0</v>
      </c>
      <c r="AN75" s="99">
        <f>IF(AND(MASTER_DATA_NORMALIZED!AN75=0,AN$22=$L$22),VLOOKUP(MASTER_DATA_PROCESSED!$C75,Backend!$Q$9:$T$52,3,FALSE),MASTER_DATA_NORMALIZED!AN75)</f>
        <v>448.72919872787412</v>
      </c>
      <c r="AO75" s="99">
        <f>IF(AND(MASTER_DATA_NORMALIZED!AO75=0,AO$22=$L$22),VLOOKUP(MASTER_DATA_PROCESSED!$C75,Backend!$Q$9:$T$52,3,FALSE),MASTER_DATA_NORMALIZED!AO75)</f>
        <v>0</v>
      </c>
      <c r="AP75" s="99">
        <f>IF(AND(MASTER_DATA_NORMALIZED!AP75=0,AP$22=$L$22),VLOOKUP(MASTER_DATA_PROCESSED!$C75,Backend!$Q$9:$T$52,3,FALSE),MASTER_DATA_NORMALIZED!AP75)</f>
        <v>0</v>
      </c>
      <c r="AQ75" s="99">
        <f>IF(AND(MASTER_DATA_NORMALIZED!AQ75=0,AQ$22=$L$22),VLOOKUP(MASTER_DATA_PROCESSED!$C75,Backend!$Q$9:$T$52,3,FALSE),MASTER_DATA_NORMALIZED!AQ75)</f>
        <v>0</v>
      </c>
      <c r="AR75" s="99" t="e">
        <f>IF(AND(MASTER_DATA_NORMALIZED!AR75=0,AR$22=$L$22),VLOOKUP(MASTER_DATA_PROCESSED!$C75,Backend!$Q$9:$T$52,3,FALSE),MASTER_DATA_NORMALIZED!AR75)</f>
        <v>#N/A</v>
      </c>
      <c r="AS75" s="99">
        <f>IF(AND(MASTER_DATA_NORMALIZED!AS75=0,AS$22=$L$22),VLOOKUP(MASTER_DATA_PROCESSED!$C75,Backend!$Q$9:$T$52,3,FALSE),MASTER_DATA_NORMALIZED!AS75)</f>
        <v>0</v>
      </c>
      <c r="AT75" s="99">
        <f>IF(AND(MASTER_DATA_NORMALIZED!AT75=0,AT$22=$L$22),VLOOKUP(MASTER_DATA_PROCESSED!$C75,Backend!$Q$9:$T$52,3,FALSE),MASTER_DATA_NORMALIZED!AT75)</f>
        <v>0</v>
      </c>
      <c r="AU75" s="99">
        <f>IF(AND(MASTER_DATA_NORMALIZED!AU75=0,AU$22=$L$22),VLOOKUP(MASTER_DATA_PROCESSED!$C75,Backend!$Q$9:$T$52,3,FALSE),MASTER_DATA_NORMALIZED!AU75)</f>
        <v>0</v>
      </c>
      <c r="AV75" s="99" t="e">
        <f>IF(AND(MASTER_DATA_NORMALIZED!AV75=0,AV$22=$L$22),VLOOKUP(MASTER_DATA_PROCESSED!$C75,Backend!$Q$9:$T$52,3,FALSE),MASTER_DATA_NORMALIZED!AV75)</f>
        <v>#N/A</v>
      </c>
      <c r="AW75" s="99">
        <f>IF(AND(MASTER_DATA_NORMALIZED!AW75=0,AW$22=$L$22),VLOOKUP(MASTER_DATA_PROCESSED!$C75,Backend!$Q$9:$T$52,3,FALSE),MASTER_DATA_NORMALIZED!AW75)</f>
        <v>0</v>
      </c>
      <c r="AX75" s="99">
        <f>IF(AND(MASTER_DATA_NORMALIZED!AX75=0,AX$22=$L$22),VLOOKUP(MASTER_DATA_PROCESSED!$C75,Backend!$Q$9:$T$52,3,FALSE),MASTER_DATA_NORMALIZED!AX75)</f>
        <v>0</v>
      </c>
      <c r="AY75" s="99">
        <f>IF(AND(MASTER_DATA_NORMALIZED!AY75=0,AY$22=$L$22),VLOOKUP(MASTER_DATA_PROCESSED!$C75,Backend!$Q$9:$T$52,3,FALSE),MASTER_DATA_NORMALIZED!AY75)</f>
        <v>0</v>
      </c>
      <c r="AZ75" s="99" t="e">
        <f>IF(AND(MASTER_DATA_NORMALIZED!AZ75=0,AZ$22=$L$22),VLOOKUP(MASTER_DATA_PROCESSED!$C75,Backend!$Q$9:$T$52,3,FALSE),MASTER_DATA_NORMALIZED!AZ75)</f>
        <v>#N/A</v>
      </c>
      <c r="BA75" s="99">
        <f>IF(AND(MASTER_DATA_NORMALIZED!BA75=0,BA$22=$L$22),VLOOKUP(MASTER_DATA_PROCESSED!$C75,Backend!$Q$9:$T$52,3,FALSE),MASTER_DATA_NORMALIZED!BA75)</f>
        <v>0</v>
      </c>
      <c r="BB75" s="99">
        <f>IF(AND(MASTER_DATA_NORMALIZED!BB75=0,BB$22=$L$22),VLOOKUP(MASTER_DATA_PROCESSED!$C75,Backend!$Q$9:$T$52,3,FALSE),MASTER_DATA_NORMALIZED!BB75)</f>
        <v>0</v>
      </c>
      <c r="BC75" s="99">
        <f>IF(AND(MASTER_DATA_NORMALIZED!BC75=0,BC$22=$L$22),VLOOKUP(MASTER_DATA_PROCESSED!$C75,Backend!$Q$9:$T$52,3,FALSE),MASTER_DATA_NORMALIZED!BC75)</f>
        <v>0</v>
      </c>
      <c r="BD75" s="99" t="e">
        <f>IF(AND(MASTER_DATA_NORMALIZED!BD75=0,BD$22=$L$22),VLOOKUP(MASTER_DATA_PROCESSED!$C75,Backend!$Q$9:$T$52,3,FALSE),MASTER_DATA_NORMALIZED!BD75)</f>
        <v>#N/A</v>
      </c>
      <c r="BE75" s="99">
        <f>IF(AND(MASTER_DATA_NORMALIZED!BE75=0,BE$22=$L$22),VLOOKUP(MASTER_DATA_PROCESSED!$C75,Backend!$Q$9:$T$52,3,FALSE),MASTER_DATA_NORMALIZED!BE75)</f>
        <v>0</v>
      </c>
      <c r="BF75" s="99">
        <f>IF(AND(MASTER_DATA_NORMALIZED!BF75=0,BF$22=$L$22),VLOOKUP(MASTER_DATA_PROCESSED!$C75,Backend!$Q$9:$T$52,3,FALSE),MASTER_DATA_NORMALIZED!BF75)</f>
        <v>0</v>
      </c>
      <c r="BG75" s="99">
        <f>IF(AND(MASTER_DATA_NORMALIZED!BG75=0,BG$22=$L$22),VLOOKUP(MASTER_DATA_PROCESSED!$C75,Backend!$Q$9:$T$52,3,FALSE),MASTER_DATA_NORMALIZED!BG75)</f>
        <v>0</v>
      </c>
      <c r="BH75" s="99" t="e">
        <f>IF(AND(MASTER_DATA_NORMALIZED!BH75=0,BH$22=$L$22),VLOOKUP(MASTER_DATA_PROCESSED!$C75,Backend!$Q$9:$T$52,3,FALSE),MASTER_DATA_NORMALIZED!BH75)</f>
        <v>#N/A</v>
      </c>
      <c r="BI75" s="99">
        <f>IF(AND(MASTER_DATA_NORMALIZED!BI75=0,BI$22=$L$22),VLOOKUP(MASTER_DATA_PROCESSED!$C75,Backend!$Q$9:$T$52,3,FALSE),MASTER_DATA_NORMALIZED!BI75)</f>
        <v>0</v>
      </c>
      <c r="BJ75" s="99">
        <f>IF(AND(MASTER_DATA_NORMALIZED!BJ75=0,BJ$22=$L$22),VLOOKUP(MASTER_DATA_PROCESSED!$C75,Backend!$Q$9:$T$52,3,FALSE),MASTER_DATA_NORMALIZED!BJ75)</f>
        <v>0</v>
      </c>
      <c r="BK75" s="99">
        <f>IF(AND(MASTER_DATA_NORMALIZED!BK75=0,BK$22=$L$22),VLOOKUP(MASTER_DATA_PROCESSED!$C75,Backend!$Q$9:$T$52,3,FALSE),MASTER_DATA_NORMALIZED!BK75)</f>
        <v>0</v>
      </c>
      <c r="BL75" s="99" t="e">
        <f>IF(AND(MASTER_DATA_NORMALIZED!BL75=0,BL$22=$L$22),VLOOKUP(MASTER_DATA_PROCESSED!$C75,Backend!$Q$9:$T$52,3,FALSE),MASTER_DATA_NORMALIZED!BL75)</f>
        <v>#N/A</v>
      </c>
      <c r="BM75" s="99">
        <f>IF(AND(MASTER_DATA_NORMALIZED!BM75=0,BM$22=$L$22),VLOOKUP(MASTER_DATA_PROCESSED!$C75,Backend!$Q$9:$T$52,3,FALSE),MASTER_DATA_NORMALIZED!BM75)</f>
        <v>0</v>
      </c>
      <c r="BN75" s="99">
        <f>IF(AND(MASTER_DATA_NORMALIZED!BN75=0,BN$22=$L$22),VLOOKUP(MASTER_DATA_PROCESSED!$C75,Backend!$Q$9:$T$52,3,FALSE),MASTER_DATA_NORMALIZED!BN75)</f>
        <v>0</v>
      </c>
      <c r="BO75" s="99">
        <f>IF(AND(MASTER_DATA_NORMALIZED!BO75=0,BO$22=$L$22),VLOOKUP(MASTER_DATA_PROCESSED!$C75,Backend!$Q$9:$T$52,3,FALSE),MASTER_DATA_NORMALIZED!BO75)</f>
        <v>0</v>
      </c>
      <c r="BP75" s="99" t="e">
        <f>IF(AND(MASTER_DATA_NORMALIZED!BP75=0,BP$22=$L$22),VLOOKUP(MASTER_DATA_PROCESSED!$C75,Backend!$Q$9:$T$52,3,FALSE),MASTER_DATA_NORMALIZED!BP75)</f>
        <v>#N/A</v>
      </c>
      <c r="BQ75" s="99">
        <f>IF(AND(MASTER_DATA_NORMALIZED!BQ75=0,BQ$22=$L$22),VLOOKUP(MASTER_DATA_PROCESSED!$C75,Backend!$Q$9:$T$52,3,FALSE),MASTER_DATA_NORMALIZED!BQ75)</f>
        <v>0</v>
      </c>
      <c r="BR75" s="99">
        <f>IF(AND(MASTER_DATA_NORMALIZED!BR75=0,BR$22=$L$22),VLOOKUP(MASTER_DATA_PROCESSED!$C75,Backend!$Q$9:$T$52,3,FALSE),MASTER_DATA_NORMALIZED!BR75)</f>
        <v>0</v>
      </c>
      <c r="BS75" s="99">
        <f>IF(AND(MASTER_DATA_NORMALIZED!BS75=0,BS$22=$L$22),VLOOKUP(MASTER_DATA_PROCESSED!$C75,Backend!$Q$9:$T$52,3,FALSE),MASTER_DATA_NORMALIZED!BS75)</f>
        <v>0</v>
      </c>
      <c r="BT75" s="99" t="e">
        <f>IF(AND(MASTER_DATA_NORMALIZED!BT75=0,BT$22=$L$22),VLOOKUP(MASTER_DATA_PROCESSED!$C75,Backend!$Q$9:$T$52,3,FALSE),MASTER_DATA_NORMALIZED!BT75)</f>
        <v>#N/A</v>
      </c>
      <c r="BU75" s="99">
        <f>IF(AND(MASTER_DATA_NORMALIZED!BU75=0,BU$22=$L$22),VLOOKUP(MASTER_DATA_PROCESSED!$C75,Backend!$Q$9:$T$52,3,FALSE),MASTER_DATA_NORMALIZED!BU75)</f>
        <v>0</v>
      </c>
      <c r="BV75" s="99">
        <f>IF(AND(MASTER_DATA_NORMALIZED!BV75=0,BV$22=$L$22),VLOOKUP(MASTER_DATA_PROCESSED!$C75,Backend!$Q$9:$T$52,3,FALSE),MASTER_DATA_NORMALIZED!BV75)</f>
        <v>0</v>
      </c>
      <c r="BW75" s="99">
        <f>IF(AND(MASTER_DATA_NORMALIZED!BW75=0,BW$22=$L$22),VLOOKUP(MASTER_DATA_PROCESSED!$C75,Backend!$Q$9:$T$52,3,FALSE),MASTER_DATA_NORMALIZED!BW75)</f>
        <v>0</v>
      </c>
      <c r="BX75" s="99" t="e">
        <f>IF(AND(MASTER_DATA_NORMALIZED!BX75=0,BX$22=$L$22),VLOOKUP(MASTER_DATA_PROCESSED!$C75,Backend!$Q$9:$T$52,3,FALSE),MASTER_DATA_NORMALIZED!BX75)</f>
        <v>#N/A</v>
      </c>
      <c r="BY75" s="99">
        <f>IF(AND(MASTER_DATA_NORMALIZED!BY75=0,BY$22=$L$22),VLOOKUP(MASTER_DATA_PROCESSED!$C75,Backend!$Q$9:$T$52,3,FALSE),MASTER_DATA_NORMALIZED!BY75)</f>
        <v>0</v>
      </c>
      <c r="BZ75" s="99">
        <f>IF(AND(MASTER_DATA_NORMALIZED!BZ75=0,BZ$22=$L$22),VLOOKUP(MASTER_DATA_PROCESSED!$C75,Backend!$Q$9:$T$52,3,FALSE),MASTER_DATA_NORMALIZED!BZ75)</f>
        <v>0</v>
      </c>
      <c r="CA75" s="99">
        <f>IF(AND(MASTER_DATA_NORMALIZED!CA75=0,CA$22=$L$22),VLOOKUP(MASTER_DATA_PROCESSED!$C75,Backend!$Q$9:$T$52,3,FALSE),MASTER_DATA_NORMALIZED!CA75)</f>
        <v>0</v>
      </c>
      <c r="CB75" s="99" t="e">
        <f>IF(AND(MASTER_DATA_NORMALIZED!CB75=0,CB$22=$L$22),VLOOKUP(MASTER_DATA_PROCESSED!$C75,Backend!$Q$9:$T$52,3,FALSE),MASTER_DATA_NORMALIZED!CB75)</f>
        <v>#N/A</v>
      </c>
      <c r="CC75" s="99">
        <f>IF(AND(MASTER_DATA_NORMALIZED!CC75=0,CC$22=$L$22),VLOOKUP(MASTER_DATA_PROCESSED!$C75,Backend!$Q$9:$T$52,3,FALSE),MASTER_DATA_NORMALIZED!CC75)</f>
        <v>0</v>
      </c>
      <c r="CD75" s="99">
        <f>IF(AND(MASTER_DATA_NORMALIZED!CD75=0,CD$22=$L$22),VLOOKUP(MASTER_DATA_PROCESSED!$C75,Backend!$Q$9:$T$52,3,FALSE),MASTER_DATA_NORMALIZED!CD75)</f>
        <v>0</v>
      </c>
      <c r="CE75" s="99">
        <f>IF(AND(MASTER_DATA_NORMALIZED!CE75=0,CE$22=$L$22),VLOOKUP(MASTER_DATA_PROCESSED!$C75,Backend!$Q$9:$T$52,3,FALSE),MASTER_DATA_NORMALIZED!CE75)</f>
        <v>0</v>
      </c>
      <c r="CF75" s="99" t="e">
        <f>IF(AND(MASTER_DATA_NORMALIZED!CF75=0,CF$22=$L$22),VLOOKUP(MASTER_DATA_PROCESSED!$C75,Backend!$Q$9:$T$52,3,FALSE),MASTER_DATA_NORMALIZED!CF75)</f>
        <v>#N/A</v>
      </c>
      <c r="CG75" s="99">
        <f>IF(AND(MASTER_DATA_NORMALIZED!CG75=0,CG$22=$L$22),VLOOKUP(MASTER_DATA_PROCESSED!$C75,Backend!$Q$9:$T$52,3,FALSE),MASTER_DATA_NORMALIZED!CG75)</f>
        <v>0</v>
      </c>
      <c r="CH75" s="99">
        <f>IF(AND(MASTER_DATA_NORMALIZED!CH75=0,CH$22=$L$22),VLOOKUP(MASTER_DATA_PROCESSED!$C75,Backend!$Q$9:$T$52,3,FALSE),MASTER_DATA_NORMALIZED!CH75)</f>
        <v>0</v>
      </c>
      <c r="CI75" s="99">
        <f>IF(AND(MASTER_DATA_NORMALIZED!CI75=0,CI$22=$L$22),VLOOKUP(MASTER_DATA_PROCESSED!$C75,Backend!$Q$9:$T$52,3,FALSE),MASTER_DATA_NORMALIZED!CI75)</f>
        <v>0</v>
      </c>
      <c r="CJ75" s="99" t="e">
        <f>IF(AND(MASTER_DATA_NORMALIZED!CJ75=0,CJ$22=$L$22),VLOOKUP(MASTER_DATA_PROCESSED!$C75,Backend!$Q$9:$T$52,3,FALSE),MASTER_DATA_NORMALIZED!CJ75)</f>
        <v>#N/A</v>
      </c>
      <c r="CK75" s="99">
        <f>IF(AND(MASTER_DATA_NORMALIZED!CK75=0,CK$22=$L$22),VLOOKUP(MASTER_DATA_PROCESSED!$C75,Backend!$Q$9:$T$52,3,FALSE),MASTER_DATA_NORMALIZED!CK75)</f>
        <v>0</v>
      </c>
      <c r="CL75" s="99">
        <f>IF(AND(MASTER_DATA_NORMALIZED!CL75=0,CL$22=$L$22),VLOOKUP(MASTER_DATA_PROCESSED!$C75,Backend!$Q$9:$T$52,3,FALSE),MASTER_DATA_NORMALIZED!CL75)</f>
        <v>0</v>
      </c>
      <c r="CM75" s="99">
        <f>IF(AND(MASTER_DATA_NORMALIZED!CM75=0,CM$22=$L$22),VLOOKUP(MASTER_DATA_PROCESSED!$C75,Backend!$Q$9:$T$52,3,FALSE),MASTER_DATA_NORMALIZED!CM75)</f>
        <v>0</v>
      </c>
      <c r="CN75" s="99" t="e">
        <f>IF(AND(MASTER_DATA_NORMALIZED!CN75=0,CN$22=$L$22),VLOOKUP(MASTER_DATA_PROCESSED!$C75,Backend!$Q$9:$T$52,3,FALSE),MASTER_DATA_NORMALIZED!CN75)</f>
        <v>#N/A</v>
      </c>
      <c r="CO75" s="99">
        <f>IF(AND(MASTER_DATA_NORMALIZED!CO75=0,CO$22=$L$22),VLOOKUP(MASTER_DATA_PROCESSED!$C75,Backend!$Q$9:$T$52,3,FALSE),MASTER_DATA_NORMALIZED!CO75)</f>
        <v>0</v>
      </c>
      <c r="CP75" s="99">
        <f>IF(AND(MASTER_DATA_NORMALIZED!CP75=0,CP$22=$L$22),VLOOKUP(MASTER_DATA_PROCESSED!$C75,Backend!$Q$9:$T$52,3,FALSE),MASTER_DATA_NORMALIZED!CP75)</f>
        <v>0</v>
      </c>
      <c r="CQ75" s="99">
        <f>IF(AND(MASTER_DATA_NORMALIZED!CQ75=0,CQ$22=$L$22),VLOOKUP(MASTER_DATA_PROCESSED!$C75,Backend!$Q$9:$T$52,3,FALSE),MASTER_DATA_NORMALIZED!CQ75)</f>
        <v>0</v>
      </c>
      <c r="CR75" s="99" t="e">
        <f>IF(AND(MASTER_DATA_NORMALIZED!CR75=0,CR$22=$L$22),VLOOKUP(MASTER_DATA_PROCESSED!$C75,Backend!$Q$9:$T$52,3,FALSE),MASTER_DATA_NORMALIZED!CR75)</f>
        <v>#N/A</v>
      </c>
      <c r="CS75" s="99">
        <f>IF(AND(MASTER_DATA_NORMALIZED!CS75=0,CS$22=$L$22),VLOOKUP(MASTER_DATA_PROCESSED!$C75,Backend!$Q$9:$T$52,3,FALSE),MASTER_DATA_NORMALIZED!CS75)</f>
        <v>0</v>
      </c>
      <c r="CT75" s="99">
        <f>IF(AND(MASTER_DATA_NORMALIZED!CT75=0,CT$22=$L$22),VLOOKUP(MASTER_DATA_PROCESSED!$C75,Backend!$Q$9:$T$52,3,FALSE),MASTER_DATA_NORMALIZED!CT75)</f>
        <v>0</v>
      </c>
      <c r="CU75" s="99">
        <f>IF(AND(MASTER_DATA_NORMALIZED!CU75=0,CU$22=$L$22),VLOOKUP(MASTER_DATA_PROCESSED!$C75,Backend!$Q$9:$T$52,3,FALSE),MASTER_DATA_NORMALIZED!CU75)</f>
        <v>0</v>
      </c>
      <c r="CV75" s="99" t="e">
        <f>IF(AND(MASTER_DATA_NORMALIZED!CV75=0,CV$22=$L$22),VLOOKUP(MASTER_DATA_PROCESSED!$C75,Backend!$Q$9:$T$52,3,FALSE),MASTER_DATA_NORMALIZED!CV75)</f>
        <v>#N/A</v>
      </c>
      <c r="CW75" s="99">
        <f>IF(AND(MASTER_DATA_NORMALIZED!CW75=0,CW$22=$L$22),VLOOKUP(MASTER_DATA_PROCESSED!$C75,Backend!$Q$9:$T$52,3,FALSE),MASTER_DATA_NORMALIZED!CW75)</f>
        <v>0</v>
      </c>
      <c r="CX75" s="99">
        <f>IF(AND(MASTER_DATA_NORMALIZED!CX75=0,CX$22=$L$22),VLOOKUP(MASTER_DATA_PROCESSED!$C75,Backend!$Q$9:$T$52,3,FALSE),MASTER_DATA_NORMALIZED!CX75)</f>
        <v>0</v>
      </c>
      <c r="CY75" s="99">
        <f>IF(AND(MASTER_DATA_NORMALIZED!CY75=0,CY$22=$L$22),VLOOKUP(MASTER_DATA_PROCESSED!$C75,Backend!$Q$9:$T$52,3,FALSE),MASTER_DATA_NORMALIZED!CY75)</f>
        <v>0</v>
      </c>
      <c r="CZ75" s="99" t="e">
        <f>IF(AND(MASTER_DATA_NORMALIZED!CZ75=0,CZ$22=$L$22),VLOOKUP(MASTER_DATA_PROCESSED!$C75,Backend!$Q$9:$T$52,3,FALSE),MASTER_DATA_NORMALIZED!CZ75)</f>
        <v>#N/A</v>
      </c>
      <c r="DA75" s="99" t="e">
        <f>IF(AND(MASTER_DATA_NORMALIZED!DA75=0,DA$22=$L$22),VLOOKUP(MASTER_DATA_PROCESSED!$C75,Backend!$Q$9:$T$52,3,FALSE),MASTER_DATA_NORMALIZED!DA75)</f>
        <v>#DIV/0!</v>
      </c>
      <c r="DB75" s="99" t="e">
        <f>IF(AND(MASTER_DATA_NORMALIZED!DB75=0,DB$22=$L$22),VLOOKUP(MASTER_DATA_PROCESSED!$C75,Backend!$Q$9:$T$52,3,FALSE),MASTER_DATA_NORMALIZED!DB75)</f>
        <v>#DIV/0!</v>
      </c>
      <c r="DC75" s="99" t="e">
        <f>IF(AND(MASTER_DATA_NORMALIZED!DC75=0,DC$22=$L$22),VLOOKUP(MASTER_DATA_PROCESSED!$C75,Backend!$Q$9:$T$52,3,FALSE),MASTER_DATA_NORMALIZED!DC75)</f>
        <v>#DIV/0!</v>
      </c>
      <c r="DD75" s="99" t="e">
        <f>IF(AND(MASTER_DATA_NORMALIZED!DD75=0,DD$22=$L$22),VLOOKUP(MASTER_DATA_PROCESSED!$C75,Backend!$Q$9:$T$52,3,FALSE),MASTER_DATA_NORMALIZED!DD75)</f>
        <v>#N/A</v>
      </c>
      <c r="DE75" s="99">
        <f>IF(AND(MASTER_DATA_NORMALIZED!DE75=0,DE$22=$L$22),VLOOKUP(MASTER_DATA_PROCESSED!$C75,Backend!$Q$9:$T$52,3,FALSE),MASTER_DATA_NORMALIZED!DE75)</f>
        <v>0</v>
      </c>
      <c r="DF75" s="99">
        <f>IF(AND(MASTER_DATA_NORMALIZED!DF75=0,DF$22=$L$22),VLOOKUP(MASTER_DATA_PROCESSED!$C75,Backend!$Q$9:$T$52,3,FALSE),MASTER_DATA_NORMALIZED!DF75)</f>
        <v>0</v>
      </c>
      <c r="DG75" s="99">
        <f>IF(AND(MASTER_DATA_NORMALIZED!DG75=0,DG$22=$L$22),VLOOKUP(MASTER_DATA_PROCESSED!$C75,Backend!$Q$9:$T$52,3,FALSE),MASTER_DATA_NORMALIZED!DG75)</f>
        <v>0</v>
      </c>
      <c r="DH75" s="99" t="e">
        <f>IF(AND(MASTER_DATA_NORMALIZED!DH75=0,DH$22=$L$22),VLOOKUP(MASTER_DATA_PROCESSED!$C75,Backend!$Q$9:$T$52,3,FALSE),MASTER_DATA_NORMALIZED!DH75)</f>
        <v>#N/A</v>
      </c>
      <c r="DI75" s="99">
        <f>IF(AND(MASTER_DATA_NORMALIZED!DI75=0,DI$22=$L$22),VLOOKUP(MASTER_DATA_PROCESSED!$C75,Backend!$Q$9:$T$52,3,FALSE),MASTER_DATA_NORMALIZED!DI75)</f>
        <v>0</v>
      </c>
      <c r="DJ75" s="99">
        <f>IF(AND(MASTER_DATA_NORMALIZED!DJ75=0,DJ$22=$L$22),VLOOKUP(MASTER_DATA_PROCESSED!$C75,Backend!$Q$9:$T$52,3,FALSE),MASTER_DATA_NORMALIZED!DJ75)</f>
        <v>0</v>
      </c>
      <c r="DK75" s="99">
        <f>IF(AND(MASTER_DATA_NORMALIZED!DK75=0,DK$22=$L$22),VLOOKUP(MASTER_DATA_PROCESSED!$C75,Backend!$Q$9:$T$52,3,FALSE),MASTER_DATA_NORMALIZED!DK75)</f>
        <v>0</v>
      </c>
      <c r="DL75" s="99" t="e">
        <f>IF(AND(MASTER_DATA_NORMALIZED!DL75=0,DL$22=$L$22),VLOOKUP(MASTER_DATA_PROCESSED!$C75,Backend!$Q$9:$T$52,3,FALSE),MASTER_DATA_NORMALIZED!DL75)</f>
        <v>#N/A</v>
      </c>
      <c r="DM75" s="99">
        <f>IF(AND(MASTER_DATA_NORMALIZED!DM75=0,DM$22=$L$22),VLOOKUP(MASTER_DATA_PROCESSED!$C75,Backend!$Q$9:$T$52,3,FALSE),MASTER_DATA_NORMALIZED!DM75)</f>
        <v>0</v>
      </c>
      <c r="DN75" s="99">
        <f>IF(AND(MASTER_DATA_NORMALIZED!DN75=0,DN$22=$L$22),VLOOKUP(MASTER_DATA_PROCESSED!$C75,Backend!$Q$9:$T$52,3,FALSE),MASTER_DATA_NORMALIZED!DN75)</f>
        <v>0</v>
      </c>
      <c r="DO75" s="99">
        <f>IF(AND(MASTER_DATA_NORMALIZED!DO75=0,DO$22=$L$22),VLOOKUP(MASTER_DATA_PROCESSED!$C75,Backend!$Q$9:$T$52,3,FALSE),MASTER_DATA_NORMALIZED!DO75)</f>
        <v>0</v>
      </c>
      <c r="DP75" s="99" t="e">
        <f>IF(AND(MASTER_DATA_NORMALIZED!DP75=0,DP$22=$L$22),VLOOKUP(MASTER_DATA_PROCESSED!$C75,Backend!$Q$9:$T$52,3,FALSE),MASTER_DATA_NORMALIZED!DP75)</f>
        <v>#N/A</v>
      </c>
      <c r="DQ75" s="99">
        <f>IF(AND(MASTER_DATA_NORMALIZED!DQ75=0,DQ$22=$L$22),VLOOKUP(MASTER_DATA_PROCESSED!$C75,Backend!$Q$9:$T$52,3,FALSE),MASTER_DATA_NORMALIZED!DQ75)</f>
        <v>0</v>
      </c>
      <c r="DR75" s="99">
        <f>IF(AND(MASTER_DATA_NORMALIZED!DR75=0,DR$22=$L$22),VLOOKUP(MASTER_DATA_PROCESSED!$C75,Backend!$Q$9:$T$52,3,FALSE),MASTER_DATA_NORMALIZED!DR75)</f>
        <v>0</v>
      </c>
      <c r="DS75" s="99">
        <f>IF(AND(MASTER_DATA_NORMALIZED!DS75=0,DS$22=$L$22),VLOOKUP(MASTER_DATA_PROCESSED!$C75,Backend!$Q$9:$T$52,3,FALSE),MASTER_DATA_NORMALIZED!DS75)</f>
        <v>0</v>
      </c>
      <c r="DT75" s="99" t="e">
        <f>IF(AND(MASTER_DATA_NORMALIZED!DT75=0,DT$22=$L$22),VLOOKUP(MASTER_DATA_PROCESSED!$C75,Backend!$Q$9:$T$52,3,FALSE),MASTER_DATA_NORMALIZED!DT75)</f>
        <v>#N/A</v>
      </c>
      <c r="DU75" s="99">
        <f>IF(AND(MASTER_DATA_NORMALIZED!DU75=0,DU$22=$L$22),VLOOKUP(MASTER_DATA_PROCESSED!$C75,Backend!$Q$9:$T$52,3,FALSE),MASTER_DATA_NORMALIZED!DU75)</f>
        <v>0</v>
      </c>
      <c r="DV75" s="99">
        <f>IF(AND(MASTER_DATA_NORMALIZED!DV75=0,DV$22=$L$22),VLOOKUP(MASTER_DATA_PROCESSED!$C75,Backend!$Q$9:$T$52,3,FALSE),MASTER_DATA_NORMALIZED!DV75)</f>
        <v>0</v>
      </c>
      <c r="DW75" s="99">
        <f>IF(AND(MASTER_DATA_NORMALIZED!DW75=0,DW$22=$L$22),VLOOKUP(MASTER_DATA_PROCESSED!$C75,Backend!$Q$9:$T$52,3,FALSE),MASTER_DATA_NORMALIZED!DW75)</f>
        <v>0</v>
      </c>
      <c r="DX75" s="99" t="e">
        <f>IF(AND(MASTER_DATA_NORMALIZED!DX75=0,DX$22=$L$22),VLOOKUP(MASTER_DATA_PROCESSED!$C75,Backend!$Q$9:$T$52,3,FALSE),MASTER_DATA_NORMALIZED!DX75)</f>
        <v>#N/A</v>
      </c>
      <c r="DY75" s="99">
        <f>IF(AND(MASTER_DATA_NORMALIZED!DY75=0,DY$22=$L$22),VLOOKUP(MASTER_DATA_PROCESSED!$C75,Backend!$Q$9:$T$52,3,FALSE),MASTER_DATA_NORMALIZED!DY75)</f>
        <v>0</v>
      </c>
      <c r="DZ75" s="99">
        <f>IF(AND(MASTER_DATA_NORMALIZED!DZ75=0,DZ$22=$L$22),VLOOKUP(MASTER_DATA_PROCESSED!$C75,Backend!$Q$9:$T$52,3,FALSE),MASTER_DATA_NORMALIZED!DZ75)</f>
        <v>0</v>
      </c>
      <c r="EA75" s="99">
        <f>IF(AND(MASTER_DATA_NORMALIZED!EA75=0,EA$22=$L$22),VLOOKUP(MASTER_DATA_PROCESSED!$C75,Backend!$Q$9:$T$52,3,FALSE),MASTER_DATA_NORMALIZED!EA75)</f>
        <v>0</v>
      </c>
      <c r="EB75" s="99" t="e">
        <f>IF(AND(MASTER_DATA_NORMALIZED!EB75=0,EB$22=$L$22),VLOOKUP(MASTER_DATA_PROCESSED!$C75,Backend!$Q$9:$T$52,3,FALSE),MASTER_DATA_NORMALIZED!EB75)</f>
        <v>#N/A</v>
      </c>
      <c r="EC75" s="99" t="e">
        <f>IF(AND(MASTER_DATA_NORMALIZED!EC75=0,EC$22=$L$22),VLOOKUP(MASTER_DATA_PROCESSED!$C75,Backend!$Q$9:$T$52,3,FALSE),MASTER_DATA_NORMALIZED!EC75)</f>
        <v>#DIV/0!</v>
      </c>
      <c r="ED75" s="99" t="e">
        <f>IF(AND(MASTER_DATA_NORMALIZED!ED75=0,ED$22=$L$22),VLOOKUP(MASTER_DATA_PROCESSED!$C75,Backend!$Q$9:$T$52,3,FALSE),MASTER_DATA_NORMALIZED!ED75)</f>
        <v>#DIV/0!</v>
      </c>
      <c r="EE75" s="99" t="e">
        <f>IF(AND(MASTER_DATA_NORMALIZED!EE75=0,EE$22=$L$22),VLOOKUP(MASTER_DATA_PROCESSED!$C75,Backend!$Q$9:$T$52,3,FALSE),MASTER_DATA_NORMALIZED!EE75)</f>
        <v>#DIV/0!</v>
      </c>
      <c r="EF75" s="99" t="e">
        <f>IF(AND(MASTER_DATA_NORMALIZED!EF75=0,EF$22=$L$22),VLOOKUP(MASTER_DATA_PROCESSED!$C75,Backend!$Q$9:$T$52,3,FALSE),MASTER_DATA_NORMALIZED!EF75)</f>
        <v>#VALUE!</v>
      </c>
      <c r="EG75" s="99">
        <f>IF(AND(MASTER_DATA_NORMALIZED!EG75=0,EG$22=$L$22),VLOOKUP(MASTER_DATA_PROCESSED!$C75,Backend!$Q$9:$T$52,3,FALSE),MASTER_DATA_NORMALIZED!EG75)</f>
        <v>0</v>
      </c>
      <c r="EH75" s="99">
        <f>IF(AND(MASTER_DATA_NORMALIZED!EH75=0,EH$22=$L$22),VLOOKUP(MASTER_DATA_PROCESSED!$C75,Backend!$Q$9:$T$52,3,FALSE),MASTER_DATA_NORMALIZED!EH75)</f>
        <v>0</v>
      </c>
      <c r="EI75" s="99">
        <f>IF(AND(MASTER_DATA_NORMALIZED!EI75=0,EI$22=$L$22),VLOOKUP(MASTER_DATA_PROCESSED!$C75,Backend!$Q$9:$T$52,3,FALSE),MASTER_DATA_NORMALIZED!EI75)</f>
        <v>0</v>
      </c>
      <c r="EJ75" s="99" t="e">
        <f>IF(AND(MASTER_DATA_NORMALIZED!EJ75=0,EJ$22=$L$22),VLOOKUP(MASTER_DATA_PROCESSED!$C75,Backend!$Q$9:$T$52,3,FALSE),MASTER_DATA_NORMALIZED!EJ75)</f>
        <v>#N/A</v>
      </c>
      <c r="EK75" s="99">
        <f>IF(AND(MASTER_DATA_NORMALIZED!EK75=0,EK$22=$L$22),VLOOKUP(MASTER_DATA_PROCESSED!$C75,Backend!$Q$9:$T$52,3,FALSE),MASTER_DATA_NORMALIZED!EK75)</f>
        <v>0</v>
      </c>
      <c r="EL75" s="99">
        <f>IF(AND(MASTER_DATA_NORMALIZED!EL75=0,EL$22=$L$22),VLOOKUP(MASTER_DATA_PROCESSED!$C75,Backend!$Q$9:$T$52,3,FALSE),MASTER_DATA_NORMALIZED!EL75)</f>
        <v>0</v>
      </c>
      <c r="EM75" s="99">
        <f>IF(AND(MASTER_DATA_NORMALIZED!EM75=0,EM$22=$L$22),VLOOKUP(MASTER_DATA_PROCESSED!$C75,Backend!$Q$9:$T$52,3,FALSE),MASTER_DATA_NORMALIZED!EM75)</f>
        <v>0</v>
      </c>
      <c r="EN75" s="99" t="e">
        <f>IF(AND(MASTER_DATA_NORMALIZED!EN75=0,EN$22=$L$22),VLOOKUP(MASTER_DATA_PROCESSED!$C75,Backend!$Q$9:$T$52,3,FALSE),MASTER_DATA_NORMALIZED!EN75)</f>
        <v>#N/A</v>
      </c>
      <c r="EO75" s="99">
        <f>IF(AND(MASTER_DATA_NORMALIZED!EO75=0,EO$22=$L$22),VLOOKUP(MASTER_DATA_PROCESSED!$C75,Backend!$Q$9:$T$52,3,FALSE),MASTER_DATA_NORMALIZED!EO75)</f>
        <v>0</v>
      </c>
      <c r="EP75" s="99">
        <f>IF(AND(MASTER_DATA_NORMALIZED!EP75=0,EP$22=$L$22),VLOOKUP(MASTER_DATA_PROCESSED!$C75,Backend!$Q$9:$T$52,3,FALSE),MASTER_DATA_NORMALIZED!EP75)</f>
        <v>0</v>
      </c>
      <c r="EQ75" s="99">
        <f>IF(AND(MASTER_DATA_NORMALIZED!EQ75=0,EQ$22=$L$22),VLOOKUP(MASTER_DATA_PROCESSED!$C75,Backend!$Q$9:$T$52,3,FALSE),MASTER_DATA_NORMALIZED!EQ75)</f>
        <v>0</v>
      </c>
      <c r="ER75" s="99" t="e">
        <f>IF(AND(MASTER_DATA_NORMALIZED!ER75=0,ER$22=$L$22),VLOOKUP(MASTER_DATA_PROCESSED!$C75,Backend!$Q$9:$T$52,3,FALSE),MASTER_DATA_NORMALIZED!ER75)</f>
        <v>#N/A</v>
      </c>
      <c r="ES75" s="99">
        <f>IF(AND(MASTER_DATA_NORMALIZED!ES75=0,ES$22=$L$22),VLOOKUP(MASTER_DATA_PROCESSED!$C75,Backend!$Q$9:$T$52,3,FALSE),MASTER_DATA_NORMALIZED!ES75)</f>
        <v>0</v>
      </c>
      <c r="ET75" s="99">
        <f>IF(AND(MASTER_DATA_NORMALIZED!ET75=0,ET$22=$L$22),VLOOKUP(MASTER_DATA_PROCESSED!$C75,Backend!$Q$9:$T$52,3,FALSE),MASTER_DATA_NORMALIZED!ET75)</f>
        <v>0</v>
      </c>
      <c r="EU75" s="99">
        <f>IF(AND(MASTER_DATA_NORMALIZED!EU75=0,EU$22=$L$22),VLOOKUP(MASTER_DATA_PROCESSED!$C75,Backend!$Q$9:$T$52,3,FALSE),MASTER_DATA_NORMALIZED!EU75)</f>
        <v>0</v>
      </c>
      <c r="EV75" s="99" t="e">
        <f>IF(AND(MASTER_DATA_NORMALIZED!EV75=0,EV$22=$L$22),VLOOKUP(MASTER_DATA_PROCESSED!$C75,Backend!$Q$9:$T$52,3,FALSE),MASTER_DATA_NORMALIZED!EV75)</f>
        <v>#N/A</v>
      </c>
      <c r="EW75" s="99">
        <f>IF(AND(MASTER_DATA_NORMALIZED!EW75=0,EW$22=$L$22),VLOOKUP(MASTER_DATA_PROCESSED!$C75,Backend!$Q$9:$T$52,3,FALSE),MASTER_DATA_NORMALIZED!EW75)</f>
        <v>0</v>
      </c>
      <c r="EX75" s="99">
        <f>IF(AND(MASTER_DATA_NORMALIZED!EX75=0,EX$22=$L$22),VLOOKUP(MASTER_DATA_PROCESSED!$C75,Backend!$Q$9:$T$52,3,FALSE),MASTER_DATA_NORMALIZED!EX75)</f>
        <v>0</v>
      </c>
      <c r="EY75" s="99">
        <f>IF(AND(MASTER_DATA_NORMALIZED!EY75=0,EY$22=$L$22),VLOOKUP(MASTER_DATA_PROCESSED!$C75,Backend!$Q$9:$T$52,3,FALSE),MASTER_DATA_NORMALIZED!EY75)</f>
        <v>0</v>
      </c>
      <c r="EZ75" s="99" t="e">
        <f>IF(AND(MASTER_DATA_NORMALIZED!EZ75=0,EZ$22=$L$22),VLOOKUP(MASTER_DATA_PROCESSED!$C75,Backend!$Q$9:$T$52,3,FALSE),MASTER_DATA_NORMALIZED!EZ75)</f>
        <v>#N/A</v>
      </c>
      <c r="FA75" s="99">
        <f>IF(AND(MASTER_DATA_NORMALIZED!FA75=0,FA$22=$L$22),VLOOKUP(MASTER_DATA_PROCESSED!$C75,Backend!$Q$9:$T$52,3,FALSE),MASTER_DATA_NORMALIZED!FA75)</f>
        <v>0</v>
      </c>
      <c r="FB75" s="99">
        <f>IF(AND(MASTER_DATA_NORMALIZED!FB75=0,FB$22=$L$22),VLOOKUP(MASTER_DATA_PROCESSED!$C75,Backend!$Q$9:$T$52,3,FALSE),MASTER_DATA_NORMALIZED!FB75)</f>
        <v>0</v>
      </c>
      <c r="FC75" s="99">
        <f>IF(AND(MASTER_DATA_NORMALIZED!FC75=0,FC$22=$L$22),VLOOKUP(MASTER_DATA_PROCESSED!$C75,Backend!$Q$9:$T$52,3,FALSE),MASTER_DATA_NORMALIZED!FC75)</f>
        <v>0</v>
      </c>
      <c r="FD75" s="99" t="e">
        <f>IF(AND(MASTER_DATA_NORMALIZED!FD75=0,FD$22=$L$22),VLOOKUP(MASTER_DATA_PROCESSED!$C75,Backend!$Q$9:$T$52,3,FALSE),MASTER_DATA_NORMALIZED!FD75)</f>
        <v>#N/A</v>
      </c>
      <c r="FE75" s="99">
        <f>IF(AND(MASTER_DATA_NORMALIZED!FE75=0,FE$22=$L$22),VLOOKUP(MASTER_DATA_PROCESSED!$C75,Backend!$Q$9:$T$52,3,FALSE),MASTER_DATA_NORMALIZED!FE75)</f>
        <v>0</v>
      </c>
      <c r="FF75" s="99">
        <f>IF(AND(MASTER_DATA_NORMALIZED!FF75=0,FF$22=$L$22),VLOOKUP(MASTER_DATA_PROCESSED!$C75,Backend!$Q$9:$T$52,3,FALSE),MASTER_DATA_NORMALIZED!FF75)</f>
        <v>0</v>
      </c>
      <c r="FG75" s="99">
        <f>IF(AND(MASTER_DATA_NORMALIZED!FG75=0,FG$22=$L$22),VLOOKUP(MASTER_DATA_PROCESSED!$C75,Backend!$Q$9:$T$52,3,FALSE),MASTER_DATA_NORMALIZED!FG75)</f>
        <v>0</v>
      </c>
      <c r="FH75" s="99" t="e">
        <f>IF(AND(MASTER_DATA_NORMALIZED!FH75=0,FH$22=$L$22),VLOOKUP(MASTER_DATA_PROCESSED!$C75,Backend!$Q$9:$T$52,3,FALSE),MASTER_DATA_NORMALIZED!FH75)</f>
        <v>#N/A</v>
      </c>
      <c r="FI75" s="99">
        <f>IF(AND(MASTER_DATA_NORMALIZED!FI75=0,FI$22=$L$22),VLOOKUP(MASTER_DATA_PROCESSED!$C75,Backend!$Q$9:$T$52,3,FALSE),MASTER_DATA_NORMALIZED!FI75)</f>
        <v>0</v>
      </c>
      <c r="FJ75" s="99">
        <f>IF(AND(MASTER_DATA_NORMALIZED!FJ75=0,FJ$22=$L$22),VLOOKUP(MASTER_DATA_PROCESSED!$C75,Backend!$Q$9:$T$52,3,FALSE),MASTER_DATA_NORMALIZED!FJ75)</f>
        <v>0</v>
      </c>
      <c r="FK75" s="99">
        <f>IF(AND(MASTER_DATA_NORMALIZED!FK75=0,FK$22=$L$22),VLOOKUP(MASTER_DATA_PROCESSED!$C75,Backend!$Q$9:$T$52,3,FALSE),MASTER_DATA_NORMALIZED!FK75)</f>
        <v>0</v>
      </c>
      <c r="FL75" s="99" t="e">
        <f>IF(AND(MASTER_DATA_NORMALIZED!FL75=0,FL$22=$L$22),VLOOKUP(MASTER_DATA_PROCESSED!$C75,Backend!$Q$9:$T$52,3,FALSE),MASTER_DATA_NORMALIZED!FL75)</f>
        <v>#N/A</v>
      </c>
      <c r="FM75" s="99">
        <f>IF(AND(MASTER_DATA_NORMALIZED!FM75=0,FM$22=$L$22),VLOOKUP(MASTER_DATA_PROCESSED!$C75,Backend!$Q$9:$T$52,3,FALSE),MASTER_DATA_NORMALIZED!FM75)</f>
        <v>0</v>
      </c>
      <c r="FN75" s="99">
        <f>IF(AND(MASTER_DATA_NORMALIZED!FN75=0,FN$22=$L$22),VLOOKUP(MASTER_DATA_PROCESSED!$C75,Backend!$Q$9:$T$52,3,FALSE),MASTER_DATA_NORMALIZED!FN75)</f>
        <v>0</v>
      </c>
      <c r="FO75" s="99">
        <f>IF(AND(MASTER_DATA_NORMALIZED!FO75=0,FO$22=$L$22),VLOOKUP(MASTER_DATA_PROCESSED!$C75,Backend!$Q$9:$T$52,3,FALSE),MASTER_DATA_NORMALIZED!FO75)</f>
        <v>0</v>
      </c>
      <c r="FP75" s="99" t="e">
        <f>IF(AND(MASTER_DATA_NORMALIZED!FP75=0,FP$22=$L$22),VLOOKUP(MASTER_DATA_PROCESSED!$C75,Backend!$Q$9:$T$52,3,FALSE),MASTER_DATA_NORMALIZED!FP75)</f>
        <v>#N/A</v>
      </c>
      <c r="FQ75" s="99">
        <f>IF(AND(MASTER_DATA_NORMALIZED!FQ75=0,FQ$22=$L$22),VLOOKUP(MASTER_DATA_PROCESSED!$C75,Backend!$Q$9:$T$52,3,FALSE),MASTER_DATA_NORMALIZED!FQ75)</f>
        <v>0</v>
      </c>
      <c r="FR75" s="99">
        <f>IF(AND(MASTER_DATA_NORMALIZED!FR75=0,FR$22=$L$22),VLOOKUP(MASTER_DATA_PROCESSED!$C75,Backend!$Q$9:$T$52,3,FALSE),MASTER_DATA_NORMALIZED!FR75)</f>
        <v>0</v>
      </c>
      <c r="FS75" s="99">
        <f>IF(AND(MASTER_DATA_NORMALIZED!FS75=0,FS$22=$L$22),VLOOKUP(MASTER_DATA_PROCESSED!$C75,Backend!$Q$9:$T$52,3,FALSE),MASTER_DATA_NORMALIZED!FS75)</f>
        <v>0</v>
      </c>
      <c r="FT75" s="99" t="e">
        <f>IF(AND(MASTER_DATA_NORMALIZED!FT75=0,FT$22=$L$22),VLOOKUP(MASTER_DATA_PROCESSED!$C75,Backend!$Q$9:$T$52,3,FALSE),MASTER_DATA_NORMALIZED!FT75)</f>
        <v>#N/A</v>
      </c>
      <c r="FU75" s="99">
        <f>IF(AND(MASTER_DATA_NORMALIZED!FU75=0,FU$22=$L$22),VLOOKUP(MASTER_DATA_PROCESSED!$C75,Backend!$Q$9:$T$52,3,FALSE),MASTER_DATA_NORMALIZED!FU75)</f>
        <v>0</v>
      </c>
      <c r="FV75" s="99">
        <f>IF(AND(MASTER_DATA_NORMALIZED!FV75=0,FV$22=$L$22),VLOOKUP(MASTER_DATA_PROCESSED!$C75,Backend!$Q$9:$T$52,3,FALSE),MASTER_DATA_NORMALIZED!FV75)</f>
        <v>0</v>
      </c>
      <c r="FW75" s="99">
        <f>IF(AND(MASTER_DATA_NORMALIZED!FW75=0,FW$22=$L$22),VLOOKUP(MASTER_DATA_PROCESSED!$C75,Backend!$Q$9:$T$52,3,FALSE),MASTER_DATA_NORMALIZED!FW75)</f>
        <v>0</v>
      </c>
      <c r="FX75" s="99" t="e">
        <f>IF(AND(MASTER_DATA_NORMALIZED!FX75=0,FX$22=$L$22),VLOOKUP(MASTER_DATA_PROCESSED!$C75,Backend!$Q$9:$T$52,3,FALSE),MASTER_DATA_NORMALIZED!FX75)</f>
        <v>#N/A</v>
      </c>
      <c r="FY75" s="99">
        <f>IF(AND(MASTER_DATA_NORMALIZED!FY75=0,FY$22=$L$22),VLOOKUP(MASTER_DATA_PROCESSED!$C75,Backend!$Q$9:$T$52,3,FALSE),MASTER_DATA_NORMALIZED!FY75)</f>
        <v>0</v>
      </c>
      <c r="FZ75" s="99">
        <f>IF(AND(MASTER_DATA_NORMALIZED!FZ75=0,FZ$22=$L$22),VLOOKUP(MASTER_DATA_PROCESSED!$C75,Backend!$Q$9:$T$52,3,FALSE),MASTER_DATA_NORMALIZED!FZ75)</f>
        <v>0</v>
      </c>
      <c r="GA75" s="99">
        <f>IF(AND(MASTER_DATA_NORMALIZED!GA75=0,GA$22=$L$22),VLOOKUP(MASTER_DATA_PROCESSED!$C75,Backend!$Q$9:$T$52,3,FALSE),MASTER_DATA_NORMALIZED!GA75)</f>
        <v>0</v>
      </c>
      <c r="GB75" s="99" t="e">
        <f>IF(AND(MASTER_DATA_NORMALIZED!GB75=0,GB$22=$L$22),VLOOKUP(MASTER_DATA_PROCESSED!$C75,Backend!$Q$9:$T$52,3,FALSE),MASTER_DATA_NORMALIZED!GB75)</f>
        <v>#N/A</v>
      </c>
      <c r="GC75" s="99">
        <f>IF(AND(MASTER_DATA_NORMALIZED!GC75=0,GC$22=$L$22),VLOOKUP(MASTER_DATA_PROCESSED!$C75,Backend!$Q$9:$T$52,3,FALSE),MASTER_DATA_NORMALIZED!GC75)</f>
        <v>0</v>
      </c>
      <c r="GD75" s="99">
        <f>IF(AND(MASTER_DATA_NORMALIZED!GD75=0,GD$22=$L$22),VLOOKUP(MASTER_DATA_PROCESSED!$C75,Backend!$Q$9:$T$52,3,FALSE),MASTER_DATA_NORMALIZED!GD75)</f>
        <v>0</v>
      </c>
      <c r="GE75" s="99">
        <f>IF(AND(MASTER_DATA_NORMALIZED!GE75=0,GE$22=$L$22),VLOOKUP(MASTER_DATA_PROCESSED!$C75,Backend!$Q$9:$T$52,3,FALSE),MASTER_DATA_NORMALIZED!GE75)</f>
        <v>0</v>
      </c>
      <c r="GF75" s="99" t="e">
        <f>IF(AND(MASTER_DATA_NORMALIZED!GF75=0,GF$22=$L$22),VLOOKUP(MASTER_DATA_PROCESSED!$C75,Backend!$Q$9:$T$52,3,FALSE),MASTER_DATA_NORMALIZED!GF75)</f>
        <v>#N/A</v>
      </c>
      <c r="GG75" s="99">
        <f>IF(AND(MASTER_DATA_NORMALIZED!GG75=0,GG$22=$L$22),VLOOKUP(MASTER_DATA_PROCESSED!$C75,Backend!$Q$9:$T$52,3,FALSE),MASTER_DATA_NORMALIZED!GG75)</f>
        <v>0</v>
      </c>
      <c r="GH75" s="99">
        <f>IF(AND(MASTER_DATA_NORMALIZED!GH75=0,GH$22=$L$22),VLOOKUP(MASTER_DATA_PROCESSED!$C75,Backend!$Q$9:$T$52,3,FALSE),MASTER_DATA_NORMALIZED!GH75)</f>
        <v>0</v>
      </c>
      <c r="GI75" s="99">
        <f>IF(AND(MASTER_DATA_NORMALIZED!GI75=0,GI$22=$L$22),VLOOKUP(MASTER_DATA_PROCESSED!$C75,Backend!$Q$9:$T$52,3,FALSE),MASTER_DATA_NORMALIZED!GI75)</f>
        <v>0</v>
      </c>
      <c r="GJ75" s="99" t="e">
        <f>IF(AND(MASTER_DATA_NORMALIZED!GJ75=0,GJ$22=$L$22),VLOOKUP(MASTER_DATA_PROCESSED!$C75,Backend!$Q$9:$T$52,3,FALSE),MASTER_DATA_NORMALIZED!GJ75)</f>
        <v>#N/A</v>
      </c>
      <c r="GK75" s="99">
        <f>IF(AND(MASTER_DATA_NORMALIZED!GK75=0,GK$22=$L$22),VLOOKUP(MASTER_DATA_PROCESSED!$C75,Backend!$Q$9:$T$52,3,FALSE),MASTER_DATA_NORMALIZED!GK75)</f>
        <v>0</v>
      </c>
      <c r="GL75" s="99">
        <f>IF(AND(MASTER_DATA_NORMALIZED!GL75=0,GL$22=$L$22),VLOOKUP(MASTER_DATA_PROCESSED!$C75,Backend!$Q$9:$T$52,3,FALSE),MASTER_DATA_NORMALIZED!GL75)</f>
        <v>0</v>
      </c>
      <c r="GM75" s="99">
        <f>IF(AND(MASTER_DATA_NORMALIZED!GM75=0,GM$22=$L$22),VLOOKUP(MASTER_DATA_PROCESSED!$C75,Backend!$Q$9:$T$52,3,FALSE),MASTER_DATA_NORMALIZED!GM75)</f>
        <v>0</v>
      </c>
      <c r="GN75" s="99" t="e">
        <f>IF(AND(MASTER_DATA_NORMALIZED!GN75=0,GN$22=$L$22),VLOOKUP(MASTER_DATA_PROCESSED!$C75,Backend!$Q$9:$T$52,3,FALSE),MASTER_DATA_NORMALIZED!GN75)</f>
        <v>#N/A</v>
      </c>
      <c r="GO75" s="99">
        <f>IF(AND(MASTER_DATA_NORMALIZED!GO75=0,GO$22=$L$22),VLOOKUP(MASTER_DATA_PROCESSED!$C75,Backend!$Q$9:$T$52,3,FALSE),MASTER_DATA_NORMALIZED!GO75)</f>
        <v>0</v>
      </c>
      <c r="GP75" s="99">
        <f>IF(AND(MASTER_DATA_NORMALIZED!GP75=0,GP$22=$L$22),VLOOKUP(MASTER_DATA_PROCESSED!$C75,Backend!$Q$9:$T$52,3,FALSE),MASTER_DATA_NORMALIZED!GP75)</f>
        <v>0</v>
      </c>
      <c r="GQ75" s="99">
        <f>IF(AND(MASTER_DATA_NORMALIZED!GQ75=0,GQ$22=$L$22),VLOOKUP(MASTER_DATA_PROCESSED!$C75,Backend!$Q$9:$T$52,3,FALSE),MASTER_DATA_NORMALIZED!GQ75)</f>
        <v>0</v>
      </c>
      <c r="GR75" s="99" t="e">
        <f>IF(AND(MASTER_DATA_NORMALIZED!GR75=0,GR$22=$L$22),VLOOKUP(MASTER_DATA_PROCESSED!$C75,Backend!$Q$9:$T$52,3,FALSE),MASTER_DATA_NORMALIZED!GR75)</f>
        <v>#N/A</v>
      </c>
      <c r="GS75" s="99">
        <f>IF(AND(MASTER_DATA_NORMALIZED!GS75=0,GS$22=$L$22),VLOOKUP(MASTER_DATA_PROCESSED!$C75,Backend!$Q$9:$T$52,3,FALSE),MASTER_DATA_NORMALIZED!GS75)</f>
        <v>0</v>
      </c>
      <c r="GT75" s="99">
        <f>IF(AND(MASTER_DATA_NORMALIZED!GT75=0,GT$22=$L$22),VLOOKUP(MASTER_DATA_PROCESSED!$C75,Backend!$Q$9:$T$52,3,FALSE),MASTER_DATA_NORMALIZED!GT75)</f>
        <v>0</v>
      </c>
      <c r="GU75" s="99">
        <f>IF(AND(MASTER_DATA_NORMALIZED!GU75=0,GU$22=$L$22),VLOOKUP(MASTER_DATA_PROCESSED!$C75,Backend!$Q$9:$T$52,3,FALSE),MASTER_DATA_NORMALIZED!GU75)</f>
        <v>0</v>
      </c>
      <c r="GV75" s="99" t="e">
        <f>IF(AND(MASTER_DATA_NORMALIZED!GV75=0,GV$22=$L$22),VLOOKUP(MASTER_DATA_PROCESSED!$C75,Backend!$Q$9:$T$52,3,FALSE),MASTER_DATA_NORMALIZED!GV75)</f>
        <v>#N/A</v>
      </c>
      <c r="GW75" s="99" t="e">
        <f>IF(AND(MASTER_DATA_NORMALIZED!GW75=0,GW$22=$L$22),VLOOKUP(MASTER_DATA_PROCESSED!$C75,Backend!$Q$9:$T$52,3,FALSE),MASTER_DATA_NORMALIZED!GW75)</f>
        <v>#REF!</v>
      </c>
      <c r="GX75" s="99" t="e">
        <f>IF(AND(MASTER_DATA_NORMALIZED!GX75=0,GX$22=$L$22),VLOOKUP(MASTER_DATA_PROCESSED!$C75,Backend!$Q$9:$T$52,3,FALSE),MASTER_DATA_NORMALIZED!GX75)</f>
        <v>#REF!</v>
      </c>
      <c r="GY75" s="99" t="e">
        <f>IF(AND(MASTER_DATA_NORMALIZED!GY75=0,GY$22=$L$22),VLOOKUP(MASTER_DATA_PROCESSED!$C75,Backend!$Q$9:$T$52,3,FALSE),MASTER_DATA_NORMALIZED!GY75)</f>
        <v>#REF!</v>
      </c>
    </row>
    <row r="76" spans="2:207" s="27" customFormat="1" ht="14.25" hidden="1" outlineLevel="2" x14ac:dyDescent="0.25">
      <c r="B76" s="26">
        <f t="shared" si="5"/>
        <v>20</v>
      </c>
      <c r="C76" s="59">
        <f t="shared" si="0"/>
        <v>221.13</v>
      </c>
      <c r="D76" s="82"/>
      <c r="E76" s="55"/>
      <c r="F76" s="60"/>
      <c r="G76" s="86">
        <v>221.13</v>
      </c>
      <c r="H76" s="42" t="s">
        <v>80</v>
      </c>
      <c r="I76" s="99">
        <f>IF(AND(MASTER_DATA_NORMALIZED!I76=0,I$22=$L$22),VLOOKUP(MASTER_DATA_PROCESSED!$C76,Backend!$Q$9:$T$52,3,FALSE),MASTER_DATA_NORMALIZED!I76)</f>
        <v>0</v>
      </c>
      <c r="J76" s="99">
        <f>IF(AND(MASTER_DATA_NORMALIZED!J76=0,J$22=$L$22),VLOOKUP(MASTER_DATA_PROCESSED!$C76,Backend!$Q$9:$T$52,3,FALSE),MASTER_DATA_NORMALIZED!J76)</f>
        <v>0</v>
      </c>
      <c r="K76" s="99">
        <f>IF(AND(MASTER_DATA_NORMALIZED!K76=0,K$22=$L$22),VLOOKUP(MASTER_DATA_PROCESSED!$C76,Backend!$Q$9:$T$52,3,FALSE),MASTER_DATA_NORMALIZED!K76)</f>
        <v>0</v>
      </c>
      <c r="L76" s="99">
        <f>IF(AND(MASTER_DATA_NORMALIZED!L76=0,L$22=$L$22),VLOOKUP(MASTER_DATA_PROCESSED!$C76,Backend!$Q$9:$T$52,3,FALSE),MASTER_DATA_NORMALIZED!L76)</f>
        <v>169.35816098584658</v>
      </c>
      <c r="M76" s="99">
        <f>IF(AND(MASTER_DATA_NORMALIZED!M76=0,M$22=$L$22),VLOOKUP(MASTER_DATA_PROCESSED!$C76,Backend!$Q$9:$T$52,3,FALSE),MASTER_DATA_NORMALIZED!M76)</f>
        <v>0</v>
      </c>
      <c r="N76" s="99">
        <f>IF(AND(MASTER_DATA_NORMALIZED!N76=0,N$22=$L$22),VLOOKUP(MASTER_DATA_PROCESSED!$C76,Backend!$Q$9:$T$52,3,FALSE),MASTER_DATA_NORMALIZED!N76)</f>
        <v>0</v>
      </c>
      <c r="O76" s="99">
        <f>IF(AND(MASTER_DATA_NORMALIZED!O76=0,O$22=$L$22),VLOOKUP(MASTER_DATA_PROCESSED!$C76,Backend!$Q$9:$T$52,3,FALSE),MASTER_DATA_NORMALIZED!O76)</f>
        <v>0</v>
      </c>
      <c r="P76" s="99">
        <f>IF(AND(MASTER_DATA_NORMALIZED!P76=0,P$22=$L$22),VLOOKUP(MASTER_DATA_PROCESSED!$C76,Backend!$Q$9:$T$52,3,FALSE),MASTER_DATA_NORMALIZED!P76)</f>
        <v>123.0761646760551</v>
      </c>
      <c r="Q76" s="99">
        <f>IF(AND(MASTER_DATA_NORMALIZED!Q76=0,Q$22=$L$22),VLOOKUP(MASTER_DATA_PROCESSED!$C76,Backend!$Q$9:$T$52,3,FALSE),MASTER_DATA_NORMALIZED!Q76)</f>
        <v>0</v>
      </c>
      <c r="R76" s="99">
        <f>IF(AND(MASTER_DATA_NORMALIZED!R76=0,R$22=$L$22),VLOOKUP(MASTER_DATA_PROCESSED!$C76,Backend!$Q$9:$T$52,3,FALSE),MASTER_DATA_NORMALIZED!R76)</f>
        <v>0</v>
      </c>
      <c r="S76" s="99">
        <f>IF(AND(MASTER_DATA_NORMALIZED!S76=0,S$22=$L$22),VLOOKUP(MASTER_DATA_PROCESSED!$C76,Backend!$Q$9:$T$52,3,FALSE),MASTER_DATA_NORMALIZED!S76)</f>
        <v>0</v>
      </c>
      <c r="T76" s="99">
        <f>IF(AND(MASTER_DATA_NORMALIZED!T76=0,T$22=$L$22),VLOOKUP(MASTER_DATA_PROCESSED!$C76,Backend!$Q$9:$T$52,3,FALSE),MASTER_DATA_NORMALIZED!T76)</f>
        <v>198.61143887491286</v>
      </c>
      <c r="U76" s="99">
        <f>IF(AND(MASTER_DATA_NORMALIZED!U76=0,U$22=$L$22),VLOOKUP(MASTER_DATA_PROCESSED!$C76,Backend!$Q$9:$T$52,3,FALSE),MASTER_DATA_NORMALIZED!U76)</f>
        <v>0</v>
      </c>
      <c r="V76" s="99">
        <f>IF(AND(MASTER_DATA_NORMALIZED!V76=0,V$22=$L$22),VLOOKUP(MASTER_DATA_PROCESSED!$C76,Backend!$Q$9:$T$52,3,FALSE),MASTER_DATA_NORMALIZED!V76)</f>
        <v>0</v>
      </c>
      <c r="W76" s="99">
        <f>IF(AND(MASTER_DATA_NORMALIZED!W76=0,W$22=$L$22),VLOOKUP(MASTER_DATA_PROCESSED!$C76,Backend!$Q$9:$T$52,3,FALSE),MASTER_DATA_NORMALIZED!W76)</f>
        <v>0</v>
      </c>
      <c r="X76" s="99">
        <f>IF(AND(MASTER_DATA_NORMALIZED!X76=0,X$22=$L$22),VLOOKUP(MASTER_DATA_PROCESSED!$C76,Backend!$Q$9:$T$52,3,FALSE),MASTER_DATA_NORMALIZED!X76)</f>
        <v>144.33744939477143</v>
      </c>
      <c r="Y76" s="99">
        <f>IF(AND(MASTER_DATA_NORMALIZED!Y76=0,Y$22=$L$22),VLOOKUP(MASTER_DATA_PROCESSED!$C76,Backend!$Q$9:$T$52,3,FALSE),MASTER_DATA_NORMALIZED!Y76)</f>
        <v>0</v>
      </c>
      <c r="Z76" s="99">
        <f>IF(AND(MASTER_DATA_NORMALIZED!Z76=0,Z$22=$L$22),VLOOKUP(MASTER_DATA_PROCESSED!$C76,Backend!$Q$9:$T$52,3,FALSE),MASTER_DATA_NORMALIZED!Z76)</f>
        <v>0</v>
      </c>
      <c r="AA76" s="99">
        <f>IF(AND(MASTER_DATA_NORMALIZED!AA76=0,AA$22=$L$22),VLOOKUP(MASTER_DATA_PROCESSED!$C76,Backend!$Q$9:$T$52,3,FALSE),MASTER_DATA_NORMALIZED!AA76)</f>
        <v>0</v>
      </c>
      <c r="AB76" s="99">
        <f>IF(AND(MASTER_DATA_NORMALIZED!AB76=0,AB$22=$L$22),VLOOKUP(MASTER_DATA_PROCESSED!$C76,Backend!$Q$9:$T$52,3,FALSE),MASTER_DATA_NORMALIZED!AB76)</f>
        <v>204.96214990643679</v>
      </c>
      <c r="AC76" s="99">
        <f>IF(AND(MASTER_DATA_NORMALIZED!AC76=0,AC$22=$L$22),VLOOKUP(MASTER_DATA_PROCESSED!$C76,Backend!$Q$9:$T$52,3,FALSE),MASTER_DATA_NORMALIZED!AC76)</f>
        <v>0</v>
      </c>
      <c r="AD76" s="99">
        <f>IF(AND(MASTER_DATA_NORMALIZED!AD76=0,AD$22=$L$22),VLOOKUP(MASTER_DATA_PROCESSED!$C76,Backend!$Q$9:$T$52,3,FALSE),MASTER_DATA_NORMALIZED!AD76)</f>
        <v>0</v>
      </c>
      <c r="AE76" s="99">
        <f>IF(AND(MASTER_DATA_NORMALIZED!AE76=0,AE$22=$L$22),VLOOKUP(MASTER_DATA_PROCESSED!$C76,Backend!$Q$9:$T$52,3,FALSE),MASTER_DATA_NORMALIZED!AE76)</f>
        <v>0</v>
      </c>
      <c r="AF76" s="99">
        <f>IF(AND(MASTER_DATA_NORMALIZED!AF76=0,AF$22=$L$22),VLOOKUP(MASTER_DATA_PROCESSED!$C76,Backend!$Q$9:$T$52,3,FALSE),MASTER_DATA_NORMALIZED!AF76)</f>
        <v>148.98988762340289</v>
      </c>
      <c r="AG76" s="99">
        <f>IF(AND(MASTER_DATA_NORMALIZED!AG76=0,AG$22=$L$22),VLOOKUP(MASTER_DATA_PROCESSED!$C76,Backend!$Q$9:$T$52,3,FALSE),MASTER_DATA_NORMALIZED!AG76)</f>
        <v>0</v>
      </c>
      <c r="AH76" s="99">
        <f>IF(AND(MASTER_DATA_NORMALIZED!AH76=0,AH$22=$L$22),VLOOKUP(MASTER_DATA_PROCESSED!$C76,Backend!$Q$9:$T$52,3,FALSE),MASTER_DATA_NORMALIZED!AH76)</f>
        <v>0</v>
      </c>
      <c r="AI76" s="99">
        <f>IF(AND(MASTER_DATA_NORMALIZED!AI76=0,AI$22=$L$22),VLOOKUP(MASTER_DATA_PROCESSED!$C76,Backend!$Q$9:$T$52,3,FALSE),MASTER_DATA_NORMALIZED!AI76)</f>
        <v>0</v>
      </c>
      <c r="AJ76" s="99">
        <f>IF(AND(MASTER_DATA_NORMALIZED!AJ76=0,AJ$22=$L$22),VLOOKUP(MASTER_DATA_PROCESSED!$C76,Backend!$Q$9:$T$52,3,FALSE),MASTER_DATA_NORMALIZED!AJ76)</f>
        <v>240.34308715246672</v>
      </c>
      <c r="AK76" s="99">
        <f>IF(AND(MASTER_DATA_NORMALIZED!AK76=0,AK$22=$L$22),VLOOKUP(MASTER_DATA_PROCESSED!$C76,Backend!$Q$9:$T$52,3,FALSE),MASTER_DATA_NORMALIZED!AK76)</f>
        <v>0</v>
      </c>
      <c r="AL76" s="99">
        <f>IF(AND(MASTER_DATA_NORMALIZED!AL76=0,AL$22=$L$22),VLOOKUP(MASTER_DATA_PROCESSED!$C76,Backend!$Q$9:$T$52,3,FALSE),MASTER_DATA_NORMALIZED!AL76)</f>
        <v>0</v>
      </c>
      <c r="AM76" s="99">
        <f>IF(AND(MASTER_DATA_NORMALIZED!AM76=0,AM$22=$L$22),VLOOKUP(MASTER_DATA_PROCESSED!$C76,Backend!$Q$9:$T$52,3,FALSE),MASTER_DATA_NORMALIZED!AM76)</f>
        <v>0</v>
      </c>
      <c r="AN76" s="99">
        <f>IF(AND(MASTER_DATA_NORMALIZED!AN76=0,AN$22=$L$22),VLOOKUP(MASTER_DATA_PROCESSED!$C76,Backend!$Q$9:$T$52,3,FALSE),MASTER_DATA_NORMALIZED!AN76)</f>
        <v>174.7171551638628</v>
      </c>
      <c r="AO76" s="99">
        <f>IF(AND(MASTER_DATA_NORMALIZED!AO76=0,AO$22=$L$22),VLOOKUP(MASTER_DATA_PROCESSED!$C76,Backend!$Q$9:$T$52,3,FALSE),MASTER_DATA_NORMALIZED!AO76)</f>
        <v>0</v>
      </c>
      <c r="AP76" s="99">
        <f>IF(AND(MASTER_DATA_NORMALIZED!AP76=0,AP$22=$L$22),VLOOKUP(MASTER_DATA_PROCESSED!$C76,Backend!$Q$9:$T$52,3,FALSE),MASTER_DATA_NORMALIZED!AP76)</f>
        <v>0</v>
      </c>
      <c r="AQ76" s="99">
        <f>IF(AND(MASTER_DATA_NORMALIZED!AQ76=0,AQ$22=$L$22),VLOOKUP(MASTER_DATA_PROCESSED!$C76,Backend!$Q$9:$T$52,3,FALSE),MASTER_DATA_NORMALIZED!AQ76)</f>
        <v>0</v>
      </c>
      <c r="AR76" s="99" t="e">
        <f>IF(AND(MASTER_DATA_NORMALIZED!AR76=0,AR$22=$L$22),VLOOKUP(MASTER_DATA_PROCESSED!$C76,Backend!$Q$9:$T$52,3,FALSE),MASTER_DATA_NORMALIZED!AR76)</f>
        <v>#N/A</v>
      </c>
      <c r="AS76" s="99">
        <f>IF(AND(MASTER_DATA_NORMALIZED!AS76=0,AS$22=$L$22),VLOOKUP(MASTER_DATA_PROCESSED!$C76,Backend!$Q$9:$T$52,3,FALSE),MASTER_DATA_NORMALIZED!AS76)</f>
        <v>0</v>
      </c>
      <c r="AT76" s="99">
        <f>IF(AND(MASTER_DATA_NORMALIZED!AT76=0,AT$22=$L$22),VLOOKUP(MASTER_DATA_PROCESSED!$C76,Backend!$Q$9:$T$52,3,FALSE),MASTER_DATA_NORMALIZED!AT76)</f>
        <v>0</v>
      </c>
      <c r="AU76" s="99">
        <f>IF(AND(MASTER_DATA_NORMALIZED!AU76=0,AU$22=$L$22),VLOOKUP(MASTER_DATA_PROCESSED!$C76,Backend!$Q$9:$T$52,3,FALSE),MASTER_DATA_NORMALIZED!AU76)</f>
        <v>0</v>
      </c>
      <c r="AV76" s="99" t="e">
        <f>IF(AND(MASTER_DATA_NORMALIZED!AV76=0,AV$22=$L$22),VLOOKUP(MASTER_DATA_PROCESSED!$C76,Backend!$Q$9:$T$52,3,FALSE),MASTER_DATA_NORMALIZED!AV76)</f>
        <v>#N/A</v>
      </c>
      <c r="AW76" s="99">
        <f>IF(AND(MASTER_DATA_NORMALIZED!AW76=0,AW$22=$L$22),VLOOKUP(MASTER_DATA_PROCESSED!$C76,Backend!$Q$9:$T$52,3,FALSE),MASTER_DATA_NORMALIZED!AW76)</f>
        <v>0</v>
      </c>
      <c r="AX76" s="99">
        <f>IF(AND(MASTER_DATA_NORMALIZED!AX76=0,AX$22=$L$22),VLOOKUP(MASTER_DATA_PROCESSED!$C76,Backend!$Q$9:$T$52,3,FALSE),MASTER_DATA_NORMALIZED!AX76)</f>
        <v>0</v>
      </c>
      <c r="AY76" s="99">
        <f>IF(AND(MASTER_DATA_NORMALIZED!AY76=0,AY$22=$L$22),VLOOKUP(MASTER_DATA_PROCESSED!$C76,Backend!$Q$9:$T$52,3,FALSE),MASTER_DATA_NORMALIZED!AY76)</f>
        <v>0</v>
      </c>
      <c r="AZ76" s="99" t="e">
        <f>IF(AND(MASTER_DATA_NORMALIZED!AZ76=0,AZ$22=$L$22),VLOOKUP(MASTER_DATA_PROCESSED!$C76,Backend!$Q$9:$T$52,3,FALSE),MASTER_DATA_NORMALIZED!AZ76)</f>
        <v>#N/A</v>
      </c>
      <c r="BA76" s="99">
        <f>IF(AND(MASTER_DATA_NORMALIZED!BA76=0,BA$22=$L$22),VLOOKUP(MASTER_DATA_PROCESSED!$C76,Backend!$Q$9:$T$52,3,FALSE),MASTER_DATA_NORMALIZED!BA76)</f>
        <v>0</v>
      </c>
      <c r="BB76" s="99">
        <f>IF(AND(MASTER_DATA_NORMALIZED!BB76=0,BB$22=$L$22),VLOOKUP(MASTER_DATA_PROCESSED!$C76,Backend!$Q$9:$T$52,3,FALSE),MASTER_DATA_NORMALIZED!BB76)</f>
        <v>0</v>
      </c>
      <c r="BC76" s="99">
        <f>IF(AND(MASTER_DATA_NORMALIZED!BC76=0,BC$22=$L$22),VLOOKUP(MASTER_DATA_PROCESSED!$C76,Backend!$Q$9:$T$52,3,FALSE),MASTER_DATA_NORMALIZED!BC76)</f>
        <v>0</v>
      </c>
      <c r="BD76" s="99" t="e">
        <f>IF(AND(MASTER_DATA_NORMALIZED!BD76=0,BD$22=$L$22),VLOOKUP(MASTER_DATA_PROCESSED!$C76,Backend!$Q$9:$T$52,3,FALSE),MASTER_DATA_NORMALIZED!BD76)</f>
        <v>#N/A</v>
      </c>
      <c r="BE76" s="99">
        <f>IF(AND(MASTER_DATA_NORMALIZED!BE76=0,BE$22=$L$22),VLOOKUP(MASTER_DATA_PROCESSED!$C76,Backend!$Q$9:$T$52,3,FALSE),MASTER_DATA_NORMALIZED!BE76)</f>
        <v>0</v>
      </c>
      <c r="BF76" s="99">
        <f>IF(AND(MASTER_DATA_NORMALIZED!BF76=0,BF$22=$L$22),VLOOKUP(MASTER_DATA_PROCESSED!$C76,Backend!$Q$9:$T$52,3,FALSE),MASTER_DATA_NORMALIZED!BF76)</f>
        <v>0</v>
      </c>
      <c r="BG76" s="99">
        <f>IF(AND(MASTER_DATA_NORMALIZED!BG76=0,BG$22=$L$22),VLOOKUP(MASTER_DATA_PROCESSED!$C76,Backend!$Q$9:$T$52,3,FALSE),MASTER_DATA_NORMALIZED!BG76)</f>
        <v>0</v>
      </c>
      <c r="BH76" s="99" t="e">
        <f>IF(AND(MASTER_DATA_NORMALIZED!BH76=0,BH$22=$L$22),VLOOKUP(MASTER_DATA_PROCESSED!$C76,Backend!$Q$9:$T$52,3,FALSE),MASTER_DATA_NORMALIZED!BH76)</f>
        <v>#N/A</v>
      </c>
      <c r="BI76" s="99">
        <f>IF(AND(MASTER_DATA_NORMALIZED!BI76=0,BI$22=$L$22),VLOOKUP(MASTER_DATA_PROCESSED!$C76,Backend!$Q$9:$T$52,3,FALSE),MASTER_DATA_NORMALIZED!BI76)</f>
        <v>0</v>
      </c>
      <c r="BJ76" s="99">
        <f>IF(AND(MASTER_DATA_NORMALIZED!BJ76=0,BJ$22=$L$22),VLOOKUP(MASTER_DATA_PROCESSED!$C76,Backend!$Q$9:$T$52,3,FALSE),MASTER_DATA_NORMALIZED!BJ76)</f>
        <v>0</v>
      </c>
      <c r="BK76" s="99">
        <f>IF(AND(MASTER_DATA_NORMALIZED!BK76=0,BK$22=$L$22),VLOOKUP(MASTER_DATA_PROCESSED!$C76,Backend!$Q$9:$T$52,3,FALSE),MASTER_DATA_NORMALIZED!BK76)</f>
        <v>0</v>
      </c>
      <c r="BL76" s="99" t="e">
        <f>IF(AND(MASTER_DATA_NORMALIZED!BL76=0,BL$22=$L$22),VLOOKUP(MASTER_DATA_PROCESSED!$C76,Backend!$Q$9:$T$52,3,FALSE),MASTER_DATA_NORMALIZED!BL76)</f>
        <v>#N/A</v>
      </c>
      <c r="BM76" s="99">
        <f>IF(AND(MASTER_DATA_NORMALIZED!BM76=0,BM$22=$L$22),VLOOKUP(MASTER_DATA_PROCESSED!$C76,Backend!$Q$9:$T$52,3,FALSE),MASTER_DATA_NORMALIZED!BM76)</f>
        <v>0</v>
      </c>
      <c r="BN76" s="99">
        <f>IF(AND(MASTER_DATA_NORMALIZED!BN76=0,BN$22=$L$22),VLOOKUP(MASTER_DATA_PROCESSED!$C76,Backend!$Q$9:$T$52,3,FALSE),MASTER_DATA_NORMALIZED!BN76)</f>
        <v>0</v>
      </c>
      <c r="BO76" s="99">
        <f>IF(AND(MASTER_DATA_NORMALIZED!BO76=0,BO$22=$L$22),VLOOKUP(MASTER_DATA_PROCESSED!$C76,Backend!$Q$9:$T$52,3,FALSE),MASTER_DATA_NORMALIZED!BO76)</f>
        <v>0</v>
      </c>
      <c r="BP76" s="99" t="e">
        <f>IF(AND(MASTER_DATA_NORMALIZED!BP76=0,BP$22=$L$22),VLOOKUP(MASTER_DATA_PROCESSED!$C76,Backend!$Q$9:$T$52,3,FALSE),MASTER_DATA_NORMALIZED!BP76)</f>
        <v>#N/A</v>
      </c>
      <c r="BQ76" s="99">
        <f>IF(AND(MASTER_DATA_NORMALIZED!BQ76=0,BQ$22=$L$22),VLOOKUP(MASTER_DATA_PROCESSED!$C76,Backend!$Q$9:$T$52,3,FALSE),MASTER_DATA_NORMALIZED!BQ76)</f>
        <v>0</v>
      </c>
      <c r="BR76" s="99">
        <f>IF(AND(MASTER_DATA_NORMALIZED!BR76=0,BR$22=$L$22),VLOOKUP(MASTER_DATA_PROCESSED!$C76,Backend!$Q$9:$T$52,3,FALSE),MASTER_DATA_NORMALIZED!BR76)</f>
        <v>0</v>
      </c>
      <c r="BS76" s="99">
        <f>IF(AND(MASTER_DATA_NORMALIZED!BS76=0,BS$22=$L$22),VLOOKUP(MASTER_DATA_PROCESSED!$C76,Backend!$Q$9:$T$52,3,FALSE),MASTER_DATA_NORMALIZED!BS76)</f>
        <v>0</v>
      </c>
      <c r="BT76" s="99" t="e">
        <f>IF(AND(MASTER_DATA_NORMALIZED!BT76=0,BT$22=$L$22),VLOOKUP(MASTER_DATA_PROCESSED!$C76,Backend!$Q$9:$T$52,3,FALSE),MASTER_DATA_NORMALIZED!BT76)</f>
        <v>#N/A</v>
      </c>
      <c r="BU76" s="99">
        <f>IF(AND(MASTER_DATA_NORMALIZED!BU76=0,BU$22=$L$22),VLOOKUP(MASTER_DATA_PROCESSED!$C76,Backend!$Q$9:$T$52,3,FALSE),MASTER_DATA_NORMALIZED!BU76)</f>
        <v>0</v>
      </c>
      <c r="BV76" s="99">
        <f>IF(AND(MASTER_DATA_NORMALIZED!BV76=0,BV$22=$L$22),VLOOKUP(MASTER_DATA_PROCESSED!$C76,Backend!$Q$9:$T$52,3,FALSE),MASTER_DATA_NORMALIZED!BV76)</f>
        <v>0</v>
      </c>
      <c r="BW76" s="99">
        <f>IF(AND(MASTER_DATA_NORMALIZED!BW76=0,BW$22=$L$22),VLOOKUP(MASTER_DATA_PROCESSED!$C76,Backend!$Q$9:$T$52,3,FALSE),MASTER_DATA_NORMALIZED!BW76)</f>
        <v>0</v>
      </c>
      <c r="BX76" s="99" t="e">
        <f>IF(AND(MASTER_DATA_NORMALIZED!BX76=0,BX$22=$L$22),VLOOKUP(MASTER_DATA_PROCESSED!$C76,Backend!$Q$9:$T$52,3,FALSE),MASTER_DATA_NORMALIZED!BX76)</f>
        <v>#N/A</v>
      </c>
      <c r="BY76" s="99">
        <f>IF(AND(MASTER_DATA_NORMALIZED!BY76=0,BY$22=$L$22),VLOOKUP(MASTER_DATA_PROCESSED!$C76,Backend!$Q$9:$T$52,3,FALSE),MASTER_DATA_NORMALIZED!BY76)</f>
        <v>0</v>
      </c>
      <c r="BZ76" s="99">
        <f>IF(AND(MASTER_DATA_NORMALIZED!BZ76=0,BZ$22=$L$22),VLOOKUP(MASTER_DATA_PROCESSED!$C76,Backend!$Q$9:$T$52,3,FALSE),MASTER_DATA_NORMALIZED!BZ76)</f>
        <v>0</v>
      </c>
      <c r="CA76" s="99">
        <f>IF(AND(MASTER_DATA_NORMALIZED!CA76=0,CA$22=$L$22),VLOOKUP(MASTER_DATA_PROCESSED!$C76,Backend!$Q$9:$T$52,3,FALSE),MASTER_DATA_NORMALIZED!CA76)</f>
        <v>0</v>
      </c>
      <c r="CB76" s="99" t="e">
        <f>IF(AND(MASTER_DATA_NORMALIZED!CB76=0,CB$22=$L$22),VLOOKUP(MASTER_DATA_PROCESSED!$C76,Backend!$Q$9:$T$52,3,FALSE),MASTER_DATA_NORMALIZED!CB76)</f>
        <v>#N/A</v>
      </c>
      <c r="CC76" s="99">
        <f>IF(AND(MASTER_DATA_NORMALIZED!CC76=0,CC$22=$L$22),VLOOKUP(MASTER_DATA_PROCESSED!$C76,Backend!$Q$9:$T$52,3,FALSE),MASTER_DATA_NORMALIZED!CC76)</f>
        <v>0</v>
      </c>
      <c r="CD76" s="99">
        <f>IF(AND(MASTER_DATA_NORMALIZED!CD76=0,CD$22=$L$22),VLOOKUP(MASTER_DATA_PROCESSED!$C76,Backend!$Q$9:$T$52,3,FALSE),MASTER_DATA_NORMALIZED!CD76)</f>
        <v>0</v>
      </c>
      <c r="CE76" s="99">
        <f>IF(AND(MASTER_DATA_NORMALIZED!CE76=0,CE$22=$L$22),VLOOKUP(MASTER_DATA_PROCESSED!$C76,Backend!$Q$9:$T$52,3,FALSE),MASTER_DATA_NORMALIZED!CE76)</f>
        <v>0</v>
      </c>
      <c r="CF76" s="99" t="e">
        <f>IF(AND(MASTER_DATA_NORMALIZED!CF76=0,CF$22=$L$22),VLOOKUP(MASTER_DATA_PROCESSED!$C76,Backend!$Q$9:$T$52,3,FALSE),MASTER_DATA_NORMALIZED!CF76)</f>
        <v>#N/A</v>
      </c>
      <c r="CG76" s="99">
        <f>IF(AND(MASTER_DATA_NORMALIZED!CG76=0,CG$22=$L$22),VLOOKUP(MASTER_DATA_PROCESSED!$C76,Backend!$Q$9:$T$52,3,FALSE),MASTER_DATA_NORMALIZED!CG76)</f>
        <v>0</v>
      </c>
      <c r="CH76" s="99">
        <f>IF(AND(MASTER_DATA_NORMALIZED!CH76=0,CH$22=$L$22),VLOOKUP(MASTER_DATA_PROCESSED!$C76,Backend!$Q$9:$T$52,3,FALSE),MASTER_DATA_NORMALIZED!CH76)</f>
        <v>0</v>
      </c>
      <c r="CI76" s="99">
        <f>IF(AND(MASTER_DATA_NORMALIZED!CI76=0,CI$22=$L$22),VLOOKUP(MASTER_DATA_PROCESSED!$C76,Backend!$Q$9:$T$52,3,FALSE),MASTER_DATA_NORMALIZED!CI76)</f>
        <v>0</v>
      </c>
      <c r="CJ76" s="99" t="e">
        <f>IF(AND(MASTER_DATA_NORMALIZED!CJ76=0,CJ$22=$L$22),VLOOKUP(MASTER_DATA_PROCESSED!$C76,Backend!$Q$9:$T$52,3,FALSE),MASTER_DATA_NORMALIZED!CJ76)</f>
        <v>#N/A</v>
      </c>
      <c r="CK76" s="99">
        <f>IF(AND(MASTER_DATA_NORMALIZED!CK76=0,CK$22=$L$22),VLOOKUP(MASTER_DATA_PROCESSED!$C76,Backend!$Q$9:$T$52,3,FALSE),MASTER_DATA_NORMALIZED!CK76)</f>
        <v>0</v>
      </c>
      <c r="CL76" s="99">
        <f>IF(AND(MASTER_DATA_NORMALIZED!CL76=0,CL$22=$L$22),VLOOKUP(MASTER_DATA_PROCESSED!$C76,Backend!$Q$9:$T$52,3,FALSE),MASTER_DATA_NORMALIZED!CL76)</f>
        <v>0</v>
      </c>
      <c r="CM76" s="99">
        <f>IF(AND(MASTER_DATA_NORMALIZED!CM76=0,CM$22=$L$22),VLOOKUP(MASTER_DATA_PROCESSED!$C76,Backend!$Q$9:$T$52,3,FALSE),MASTER_DATA_NORMALIZED!CM76)</f>
        <v>0</v>
      </c>
      <c r="CN76" s="99" t="e">
        <f>IF(AND(MASTER_DATA_NORMALIZED!CN76=0,CN$22=$L$22),VLOOKUP(MASTER_DATA_PROCESSED!$C76,Backend!$Q$9:$T$52,3,FALSE),MASTER_DATA_NORMALIZED!CN76)</f>
        <v>#N/A</v>
      </c>
      <c r="CO76" s="99">
        <f>IF(AND(MASTER_DATA_NORMALIZED!CO76=0,CO$22=$L$22),VLOOKUP(MASTER_DATA_PROCESSED!$C76,Backend!$Q$9:$T$52,3,FALSE),MASTER_DATA_NORMALIZED!CO76)</f>
        <v>0</v>
      </c>
      <c r="CP76" s="99">
        <f>IF(AND(MASTER_DATA_NORMALIZED!CP76=0,CP$22=$L$22),VLOOKUP(MASTER_DATA_PROCESSED!$C76,Backend!$Q$9:$T$52,3,FALSE),MASTER_DATA_NORMALIZED!CP76)</f>
        <v>0</v>
      </c>
      <c r="CQ76" s="99">
        <f>IF(AND(MASTER_DATA_NORMALIZED!CQ76=0,CQ$22=$L$22),VLOOKUP(MASTER_DATA_PROCESSED!$C76,Backend!$Q$9:$T$52,3,FALSE),MASTER_DATA_NORMALIZED!CQ76)</f>
        <v>0</v>
      </c>
      <c r="CR76" s="99" t="e">
        <f>IF(AND(MASTER_DATA_NORMALIZED!CR76=0,CR$22=$L$22),VLOOKUP(MASTER_DATA_PROCESSED!$C76,Backend!$Q$9:$T$52,3,FALSE),MASTER_DATA_NORMALIZED!CR76)</f>
        <v>#N/A</v>
      </c>
      <c r="CS76" s="99">
        <f>IF(AND(MASTER_DATA_NORMALIZED!CS76=0,CS$22=$L$22),VLOOKUP(MASTER_DATA_PROCESSED!$C76,Backend!$Q$9:$T$52,3,FALSE),MASTER_DATA_NORMALIZED!CS76)</f>
        <v>0</v>
      </c>
      <c r="CT76" s="99">
        <f>IF(AND(MASTER_DATA_NORMALIZED!CT76=0,CT$22=$L$22),VLOOKUP(MASTER_DATA_PROCESSED!$C76,Backend!$Q$9:$T$52,3,FALSE),MASTER_DATA_NORMALIZED!CT76)</f>
        <v>0</v>
      </c>
      <c r="CU76" s="99">
        <f>IF(AND(MASTER_DATA_NORMALIZED!CU76=0,CU$22=$L$22),VLOOKUP(MASTER_DATA_PROCESSED!$C76,Backend!$Q$9:$T$52,3,FALSE),MASTER_DATA_NORMALIZED!CU76)</f>
        <v>0</v>
      </c>
      <c r="CV76" s="99" t="e">
        <f>IF(AND(MASTER_DATA_NORMALIZED!CV76=0,CV$22=$L$22),VLOOKUP(MASTER_DATA_PROCESSED!$C76,Backend!$Q$9:$T$52,3,FALSE),MASTER_DATA_NORMALIZED!CV76)</f>
        <v>#N/A</v>
      </c>
      <c r="CW76" s="99">
        <f>IF(AND(MASTER_DATA_NORMALIZED!CW76=0,CW$22=$L$22),VLOOKUP(MASTER_DATA_PROCESSED!$C76,Backend!$Q$9:$T$52,3,FALSE),MASTER_DATA_NORMALIZED!CW76)</f>
        <v>0</v>
      </c>
      <c r="CX76" s="99">
        <f>IF(AND(MASTER_DATA_NORMALIZED!CX76=0,CX$22=$L$22),VLOOKUP(MASTER_DATA_PROCESSED!$C76,Backend!$Q$9:$T$52,3,FALSE),MASTER_DATA_NORMALIZED!CX76)</f>
        <v>0</v>
      </c>
      <c r="CY76" s="99">
        <f>IF(AND(MASTER_DATA_NORMALIZED!CY76=0,CY$22=$L$22),VLOOKUP(MASTER_DATA_PROCESSED!$C76,Backend!$Q$9:$T$52,3,FALSE),MASTER_DATA_NORMALIZED!CY76)</f>
        <v>0</v>
      </c>
      <c r="CZ76" s="99" t="e">
        <f>IF(AND(MASTER_DATA_NORMALIZED!CZ76=0,CZ$22=$L$22),VLOOKUP(MASTER_DATA_PROCESSED!$C76,Backend!$Q$9:$T$52,3,FALSE),MASTER_DATA_NORMALIZED!CZ76)</f>
        <v>#N/A</v>
      </c>
      <c r="DA76" s="99" t="e">
        <f>IF(AND(MASTER_DATA_NORMALIZED!DA76=0,DA$22=$L$22),VLOOKUP(MASTER_DATA_PROCESSED!$C76,Backend!$Q$9:$T$52,3,FALSE),MASTER_DATA_NORMALIZED!DA76)</f>
        <v>#DIV/0!</v>
      </c>
      <c r="DB76" s="99" t="e">
        <f>IF(AND(MASTER_DATA_NORMALIZED!DB76=0,DB$22=$L$22),VLOOKUP(MASTER_DATA_PROCESSED!$C76,Backend!$Q$9:$T$52,3,FALSE),MASTER_DATA_NORMALIZED!DB76)</f>
        <v>#DIV/0!</v>
      </c>
      <c r="DC76" s="99" t="e">
        <f>IF(AND(MASTER_DATA_NORMALIZED!DC76=0,DC$22=$L$22),VLOOKUP(MASTER_DATA_PROCESSED!$C76,Backend!$Q$9:$T$52,3,FALSE),MASTER_DATA_NORMALIZED!DC76)</f>
        <v>#DIV/0!</v>
      </c>
      <c r="DD76" s="99" t="e">
        <f>IF(AND(MASTER_DATA_NORMALIZED!DD76=0,DD$22=$L$22),VLOOKUP(MASTER_DATA_PROCESSED!$C76,Backend!$Q$9:$T$52,3,FALSE),MASTER_DATA_NORMALIZED!DD76)</f>
        <v>#N/A</v>
      </c>
      <c r="DE76" s="99">
        <f>IF(AND(MASTER_DATA_NORMALIZED!DE76=0,DE$22=$L$22),VLOOKUP(MASTER_DATA_PROCESSED!$C76,Backend!$Q$9:$T$52,3,FALSE),MASTER_DATA_NORMALIZED!DE76)</f>
        <v>0</v>
      </c>
      <c r="DF76" s="99">
        <f>IF(AND(MASTER_DATA_NORMALIZED!DF76=0,DF$22=$L$22),VLOOKUP(MASTER_DATA_PROCESSED!$C76,Backend!$Q$9:$T$52,3,FALSE),MASTER_DATA_NORMALIZED!DF76)</f>
        <v>0</v>
      </c>
      <c r="DG76" s="99">
        <f>IF(AND(MASTER_DATA_NORMALIZED!DG76=0,DG$22=$L$22),VLOOKUP(MASTER_DATA_PROCESSED!$C76,Backend!$Q$9:$T$52,3,FALSE),MASTER_DATA_NORMALIZED!DG76)</f>
        <v>0</v>
      </c>
      <c r="DH76" s="99" t="e">
        <f>IF(AND(MASTER_DATA_NORMALIZED!DH76=0,DH$22=$L$22),VLOOKUP(MASTER_DATA_PROCESSED!$C76,Backend!$Q$9:$T$52,3,FALSE),MASTER_DATA_NORMALIZED!DH76)</f>
        <v>#N/A</v>
      </c>
      <c r="DI76" s="99">
        <f>IF(AND(MASTER_DATA_NORMALIZED!DI76=0,DI$22=$L$22),VLOOKUP(MASTER_DATA_PROCESSED!$C76,Backend!$Q$9:$T$52,3,FALSE),MASTER_DATA_NORMALIZED!DI76)</f>
        <v>0</v>
      </c>
      <c r="DJ76" s="99">
        <f>IF(AND(MASTER_DATA_NORMALIZED!DJ76=0,DJ$22=$L$22),VLOOKUP(MASTER_DATA_PROCESSED!$C76,Backend!$Q$9:$T$52,3,FALSE),MASTER_DATA_NORMALIZED!DJ76)</f>
        <v>0</v>
      </c>
      <c r="DK76" s="99">
        <f>IF(AND(MASTER_DATA_NORMALIZED!DK76=0,DK$22=$L$22),VLOOKUP(MASTER_DATA_PROCESSED!$C76,Backend!$Q$9:$T$52,3,FALSE),MASTER_DATA_NORMALIZED!DK76)</f>
        <v>0</v>
      </c>
      <c r="DL76" s="99" t="e">
        <f>IF(AND(MASTER_DATA_NORMALIZED!DL76=0,DL$22=$L$22),VLOOKUP(MASTER_DATA_PROCESSED!$C76,Backend!$Q$9:$T$52,3,FALSE),MASTER_DATA_NORMALIZED!DL76)</f>
        <v>#N/A</v>
      </c>
      <c r="DM76" s="99">
        <f>IF(AND(MASTER_DATA_NORMALIZED!DM76=0,DM$22=$L$22),VLOOKUP(MASTER_DATA_PROCESSED!$C76,Backend!$Q$9:$T$52,3,FALSE),MASTER_DATA_NORMALIZED!DM76)</f>
        <v>0</v>
      </c>
      <c r="DN76" s="99">
        <f>IF(AND(MASTER_DATA_NORMALIZED!DN76=0,DN$22=$L$22),VLOOKUP(MASTER_DATA_PROCESSED!$C76,Backend!$Q$9:$T$52,3,FALSE),MASTER_DATA_NORMALIZED!DN76)</f>
        <v>0</v>
      </c>
      <c r="DO76" s="99">
        <f>IF(AND(MASTER_DATA_NORMALIZED!DO76=0,DO$22=$L$22),VLOOKUP(MASTER_DATA_PROCESSED!$C76,Backend!$Q$9:$T$52,3,FALSE),MASTER_DATA_NORMALIZED!DO76)</f>
        <v>0</v>
      </c>
      <c r="DP76" s="99" t="e">
        <f>IF(AND(MASTER_DATA_NORMALIZED!DP76=0,DP$22=$L$22),VLOOKUP(MASTER_DATA_PROCESSED!$C76,Backend!$Q$9:$T$52,3,FALSE),MASTER_DATA_NORMALIZED!DP76)</f>
        <v>#N/A</v>
      </c>
      <c r="DQ76" s="99">
        <f>IF(AND(MASTER_DATA_NORMALIZED!DQ76=0,DQ$22=$L$22),VLOOKUP(MASTER_DATA_PROCESSED!$C76,Backend!$Q$9:$T$52,3,FALSE),MASTER_DATA_NORMALIZED!DQ76)</f>
        <v>0</v>
      </c>
      <c r="DR76" s="99">
        <f>IF(AND(MASTER_DATA_NORMALIZED!DR76=0,DR$22=$L$22),VLOOKUP(MASTER_DATA_PROCESSED!$C76,Backend!$Q$9:$T$52,3,FALSE),MASTER_DATA_NORMALIZED!DR76)</f>
        <v>0</v>
      </c>
      <c r="DS76" s="99">
        <f>IF(AND(MASTER_DATA_NORMALIZED!DS76=0,DS$22=$L$22),VLOOKUP(MASTER_DATA_PROCESSED!$C76,Backend!$Q$9:$T$52,3,FALSE),MASTER_DATA_NORMALIZED!DS76)</f>
        <v>0</v>
      </c>
      <c r="DT76" s="99" t="e">
        <f>IF(AND(MASTER_DATA_NORMALIZED!DT76=0,DT$22=$L$22),VLOOKUP(MASTER_DATA_PROCESSED!$C76,Backend!$Q$9:$T$52,3,FALSE),MASTER_DATA_NORMALIZED!DT76)</f>
        <v>#N/A</v>
      </c>
      <c r="DU76" s="99">
        <f>IF(AND(MASTER_DATA_NORMALIZED!DU76=0,DU$22=$L$22),VLOOKUP(MASTER_DATA_PROCESSED!$C76,Backend!$Q$9:$T$52,3,FALSE),MASTER_DATA_NORMALIZED!DU76)</f>
        <v>0</v>
      </c>
      <c r="DV76" s="99">
        <f>IF(AND(MASTER_DATA_NORMALIZED!DV76=0,DV$22=$L$22),VLOOKUP(MASTER_DATA_PROCESSED!$C76,Backend!$Q$9:$T$52,3,FALSE),MASTER_DATA_NORMALIZED!DV76)</f>
        <v>0</v>
      </c>
      <c r="DW76" s="99">
        <f>IF(AND(MASTER_DATA_NORMALIZED!DW76=0,DW$22=$L$22),VLOOKUP(MASTER_DATA_PROCESSED!$C76,Backend!$Q$9:$T$52,3,FALSE),MASTER_DATA_NORMALIZED!DW76)</f>
        <v>0</v>
      </c>
      <c r="DX76" s="99" t="e">
        <f>IF(AND(MASTER_DATA_NORMALIZED!DX76=0,DX$22=$L$22),VLOOKUP(MASTER_DATA_PROCESSED!$C76,Backend!$Q$9:$T$52,3,FALSE),MASTER_DATA_NORMALIZED!DX76)</f>
        <v>#N/A</v>
      </c>
      <c r="DY76" s="99">
        <f>IF(AND(MASTER_DATA_NORMALIZED!DY76=0,DY$22=$L$22),VLOOKUP(MASTER_DATA_PROCESSED!$C76,Backend!$Q$9:$T$52,3,FALSE),MASTER_DATA_NORMALIZED!DY76)</f>
        <v>0</v>
      </c>
      <c r="DZ76" s="99">
        <f>IF(AND(MASTER_DATA_NORMALIZED!DZ76=0,DZ$22=$L$22),VLOOKUP(MASTER_DATA_PROCESSED!$C76,Backend!$Q$9:$T$52,3,FALSE),MASTER_DATA_NORMALIZED!DZ76)</f>
        <v>0</v>
      </c>
      <c r="EA76" s="99">
        <f>IF(AND(MASTER_DATA_NORMALIZED!EA76=0,EA$22=$L$22),VLOOKUP(MASTER_DATA_PROCESSED!$C76,Backend!$Q$9:$T$52,3,FALSE),MASTER_DATA_NORMALIZED!EA76)</f>
        <v>0</v>
      </c>
      <c r="EB76" s="99" t="e">
        <f>IF(AND(MASTER_DATA_NORMALIZED!EB76=0,EB$22=$L$22),VLOOKUP(MASTER_DATA_PROCESSED!$C76,Backend!$Q$9:$T$52,3,FALSE),MASTER_DATA_NORMALIZED!EB76)</f>
        <v>#N/A</v>
      </c>
      <c r="EC76" s="99" t="e">
        <f>IF(AND(MASTER_DATA_NORMALIZED!EC76=0,EC$22=$L$22),VLOOKUP(MASTER_DATA_PROCESSED!$C76,Backend!$Q$9:$T$52,3,FALSE),MASTER_DATA_NORMALIZED!EC76)</f>
        <v>#DIV/0!</v>
      </c>
      <c r="ED76" s="99" t="e">
        <f>IF(AND(MASTER_DATA_NORMALIZED!ED76=0,ED$22=$L$22),VLOOKUP(MASTER_DATA_PROCESSED!$C76,Backend!$Q$9:$T$52,3,FALSE),MASTER_DATA_NORMALIZED!ED76)</f>
        <v>#DIV/0!</v>
      </c>
      <c r="EE76" s="99" t="e">
        <f>IF(AND(MASTER_DATA_NORMALIZED!EE76=0,EE$22=$L$22),VLOOKUP(MASTER_DATA_PROCESSED!$C76,Backend!$Q$9:$T$52,3,FALSE),MASTER_DATA_NORMALIZED!EE76)</f>
        <v>#DIV/0!</v>
      </c>
      <c r="EF76" s="99" t="e">
        <f>IF(AND(MASTER_DATA_NORMALIZED!EF76=0,EF$22=$L$22),VLOOKUP(MASTER_DATA_PROCESSED!$C76,Backend!$Q$9:$T$52,3,FALSE),MASTER_DATA_NORMALIZED!EF76)</f>
        <v>#VALUE!</v>
      </c>
      <c r="EG76" s="99">
        <f>IF(AND(MASTER_DATA_NORMALIZED!EG76=0,EG$22=$L$22),VLOOKUP(MASTER_DATA_PROCESSED!$C76,Backend!$Q$9:$T$52,3,FALSE),MASTER_DATA_NORMALIZED!EG76)</f>
        <v>0</v>
      </c>
      <c r="EH76" s="99">
        <f>IF(AND(MASTER_DATA_NORMALIZED!EH76=0,EH$22=$L$22),VLOOKUP(MASTER_DATA_PROCESSED!$C76,Backend!$Q$9:$T$52,3,FALSE),MASTER_DATA_NORMALIZED!EH76)</f>
        <v>0</v>
      </c>
      <c r="EI76" s="99">
        <f>IF(AND(MASTER_DATA_NORMALIZED!EI76=0,EI$22=$L$22),VLOOKUP(MASTER_DATA_PROCESSED!$C76,Backend!$Q$9:$T$52,3,FALSE),MASTER_DATA_NORMALIZED!EI76)</f>
        <v>0</v>
      </c>
      <c r="EJ76" s="99" t="e">
        <f>IF(AND(MASTER_DATA_NORMALIZED!EJ76=0,EJ$22=$L$22),VLOOKUP(MASTER_DATA_PROCESSED!$C76,Backend!$Q$9:$T$52,3,FALSE),MASTER_DATA_NORMALIZED!EJ76)</f>
        <v>#N/A</v>
      </c>
      <c r="EK76" s="99">
        <f>IF(AND(MASTER_DATA_NORMALIZED!EK76=0,EK$22=$L$22),VLOOKUP(MASTER_DATA_PROCESSED!$C76,Backend!$Q$9:$T$52,3,FALSE),MASTER_DATA_NORMALIZED!EK76)</f>
        <v>0</v>
      </c>
      <c r="EL76" s="99">
        <f>IF(AND(MASTER_DATA_NORMALIZED!EL76=0,EL$22=$L$22),VLOOKUP(MASTER_DATA_PROCESSED!$C76,Backend!$Q$9:$T$52,3,FALSE),MASTER_DATA_NORMALIZED!EL76)</f>
        <v>0</v>
      </c>
      <c r="EM76" s="99">
        <f>IF(AND(MASTER_DATA_NORMALIZED!EM76=0,EM$22=$L$22),VLOOKUP(MASTER_DATA_PROCESSED!$C76,Backend!$Q$9:$T$52,3,FALSE),MASTER_DATA_NORMALIZED!EM76)</f>
        <v>0</v>
      </c>
      <c r="EN76" s="99">
        <f>IF(AND(MASTER_DATA_NORMALIZED!EN76=0,EN$22=$L$22),VLOOKUP(MASTER_DATA_PROCESSED!$C76,Backend!$Q$9:$T$52,3,FALSE),MASTER_DATA_NORMALIZED!EN76)</f>
        <v>760.64643875803267</v>
      </c>
      <c r="EO76" s="99">
        <f>IF(AND(MASTER_DATA_NORMALIZED!EO76=0,EO$22=$L$22),VLOOKUP(MASTER_DATA_PROCESSED!$C76,Backend!$Q$9:$T$52,3,FALSE),MASTER_DATA_NORMALIZED!EO76)</f>
        <v>0</v>
      </c>
      <c r="EP76" s="99">
        <f>IF(AND(MASTER_DATA_NORMALIZED!EP76=0,EP$22=$L$22),VLOOKUP(MASTER_DATA_PROCESSED!$C76,Backend!$Q$9:$T$52,3,FALSE),MASTER_DATA_NORMALIZED!EP76)</f>
        <v>0</v>
      </c>
      <c r="EQ76" s="99">
        <f>IF(AND(MASTER_DATA_NORMALIZED!EQ76=0,EQ$22=$L$22),VLOOKUP(MASTER_DATA_PROCESSED!$C76,Backend!$Q$9:$T$52,3,FALSE),MASTER_DATA_NORMALIZED!EQ76)</f>
        <v>0</v>
      </c>
      <c r="ER76" s="99" t="e">
        <f>IF(AND(MASTER_DATA_NORMALIZED!ER76=0,ER$22=$L$22),VLOOKUP(MASTER_DATA_PROCESSED!$C76,Backend!$Q$9:$T$52,3,FALSE),MASTER_DATA_NORMALIZED!ER76)</f>
        <v>#N/A</v>
      </c>
      <c r="ES76" s="99">
        <f>IF(AND(MASTER_DATA_NORMALIZED!ES76=0,ES$22=$L$22),VLOOKUP(MASTER_DATA_PROCESSED!$C76,Backend!$Q$9:$T$52,3,FALSE),MASTER_DATA_NORMALIZED!ES76)</f>
        <v>0</v>
      </c>
      <c r="ET76" s="99">
        <f>IF(AND(MASTER_DATA_NORMALIZED!ET76=0,ET$22=$L$22),VLOOKUP(MASTER_DATA_PROCESSED!$C76,Backend!$Q$9:$T$52,3,FALSE),MASTER_DATA_NORMALIZED!ET76)</f>
        <v>0</v>
      </c>
      <c r="EU76" s="99">
        <f>IF(AND(MASTER_DATA_NORMALIZED!EU76=0,EU$22=$L$22),VLOOKUP(MASTER_DATA_PROCESSED!$C76,Backend!$Q$9:$T$52,3,FALSE),MASTER_DATA_NORMALIZED!EU76)</f>
        <v>0</v>
      </c>
      <c r="EV76" s="99" t="e">
        <f>IF(AND(MASTER_DATA_NORMALIZED!EV76=0,EV$22=$L$22),VLOOKUP(MASTER_DATA_PROCESSED!$C76,Backend!$Q$9:$T$52,3,FALSE),MASTER_DATA_NORMALIZED!EV76)</f>
        <v>#N/A</v>
      </c>
      <c r="EW76" s="99">
        <f>IF(AND(MASTER_DATA_NORMALIZED!EW76=0,EW$22=$L$22),VLOOKUP(MASTER_DATA_PROCESSED!$C76,Backend!$Q$9:$T$52,3,FALSE),MASTER_DATA_NORMALIZED!EW76)</f>
        <v>0</v>
      </c>
      <c r="EX76" s="99">
        <f>IF(AND(MASTER_DATA_NORMALIZED!EX76=0,EX$22=$L$22),VLOOKUP(MASTER_DATA_PROCESSED!$C76,Backend!$Q$9:$T$52,3,FALSE),MASTER_DATA_NORMALIZED!EX76)</f>
        <v>0</v>
      </c>
      <c r="EY76" s="99">
        <f>IF(AND(MASTER_DATA_NORMALIZED!EY76=0,EY$22=$L$22),VLOOKUP(MASTER_DATA_PROCESSED!$C76,Backend!$Q$9:$T$52,3,FALSE),MASTER_DATA_NORMALIZED!EY76)</f>
        <v>0</v>
      </c>
      <c r="EZ76" s="99" t="e">
        <f>IF(AND(MASTER_DATA_NORMALIZED!EZ76=0,EZ$22=$L$22),VLOOKUP(MASTER_DATA_PROCESSED!$C76,Backend!$Q$9:$T$52,3,FALSE),MASTER_DATA_NORMALIZED!EZ76)</f>
        <v>#N/A</v>
      </c>
      <c r="FA76" s="99">
        <f>IF(AND(MASTER_DATA_NORMALIZED!FA76=0,FA$22=$L$22),VLOOKUP(MASTER_DATA_PROCESSED!$C76,Backend!$Q$9:$T$52,3,FALSE),MASTER_DATA_NORMALIZED!FA76)</f>
        <v>0</v>
      </c>
      <c r="FB76" s="99">
        <f>IF(AND(MASTER_DATA_NORMALIZED!FB76=0,FB$22=$L$22),VLOOKUP(MASTER_DATA_PROCESSED!$C76,Backend!$Q$9:$T$52,3,FALSE),MASTER_DATA_NORMALIZED!FB76)</f>
        <v>0</v>
      </c>
      <c r="FC76" s="99">
        <f>IF(AND(MASTER_DATA_NORMALIZED!FC76=0,FC$22=$L$22),VLOOKUP(MASTER_DATA_PROCESSED!$C76,Backend!$Q$9:$T$52,3,FALSE),MASTER_DATA_NORMALIZED!FC76)</f>
        <v>0</v>
      </c>
      <c r="FD76" s="99" t="e">
        <f>IF(AND(MASTER_DATA_NORMALIZED!FD76=0,FD$22=$L$22),VLOOKUP(MASTER_DATA_PROCESSED!$C76,Backend!$Q$9:$T$52,3,FALSE),MASTER_DATA_NORMALIZED!FD76)</f>
        <v>#N/A</v>
      </c>
      <c r="FE76" s="99">
        <f>IF(AND(MASTER_DATA_NORMALIZED!FE76=0,FE$22=$L$22),VLOOKUP(MASTER_DATA_PROCESSED!$C76,Backend!$Q$9:$T$52,3,FALSE),MASTER_DATA_NORMALIZED!FE76)</f>
        <v>0</v>
      </c>
      <c r="FF76" s="99">
        <f>IF(AND(MASTER_DATA_NORMALIZED!FF76=0,FF$22=$L$22),VLOOKUP(MASTER_DATA_PROCESSED!$C76,Backend!$Q$9:$T$52,3,FALSE),MASTER_DATA_NORMALIZED!FF76)</f>
        <v>0</v>
      </c>
      <c r="FG76" s="99">
        <f>IF(AND(MASTER_DATA_NORMALIZED!FG76=0,FG$22=$L$22),VLOOKUP(MASTER_DATA_PROCESSED!$C76,Backend!$Q$9:$T$52,3,FALSE),MASTER_DATA_NORMALIZED!FG76)</f>
        <v>0</v>
      </c>
      <c r="FH76" s="99" t="e">
        <f>IF(AND(MASTER_DATA_NORMALIZED!FH76=0,FH$22=$L$22),VLOOKUP(MASTER_DATA_PROCESSED!$C76,Backend!$Q$9:$T$52,3,FALSE),MASTER_DATA_NORMALIZED!FH76)</f>
        <v>#N/A</v>
      </c>
      <c r="FI76" s="99">
        <f>IF(AND(MASTER_DATA_NORMALIZED!FI76=0,FI$22=$L$22),VLOOKUP(MASTER_DATA_PROCESSED!$C76,Backend!$Q$9:$T$52,3,FALSE),MASTER_DATA_NORMALIZED!FI76)</f>
        <v>0</v>
      </c>
      <c r="FJ76" s="99">
        <f>IF(AND(MASTER_DATA_NORMALIZED!FJ76=0,FJ$22=$L$22),VLOOKUP(MASTER_DATA_PROCESSED!$C76,Backend!$Q$9:$T$52,3,FALSE),MASTER_DATA_NORMALIZED!FJ76)</f>
        <v>0</v>
      </c>
      <c r="FK76" s="99">
        <f>IF(AND(MASTER_DATA_NORMALIZED!FK76=0,FK$22=$L$22),VLOOKUP(MASTER_DATA_PROCESSED!$C76,Backend!$Q$9:$T$52,3,FALSE),MASTER_DATA_NORMALIZED!FK76)</f>
        <v>0</v>
      </c>
      <c r="FL76" s="99" t="e">
        <f>IF(AND(MASTER_DATA_NORMALIZED!FL76=0,FL$22=$L$22),VLOOKUP(MASTER_DATA_PROCESSED!$C76,Backend!$Q$9:$T$52,3,FALSE),MASTER_DATA_NORMALIZED!FL76)</f>
        <v>#N/A</v>
      </c>
      <c r="FM76" s="99">
        <f>IF(AND(MASTER_DATA_NORMALIZED!FM76=0,FM$22=$L$22),VLOOKUP(MASTER_DATA_PROCESSED!$C76,Backend!$Q$9:$T$52,3,FALSE),MASTER_DATA_NORMALIZED!FM76)</f>
        <v>0</v>
      </c>
      <c r="FN76" s="99">
        <f>IF(AND(MASTER_DATA_NORMALIZED!FN76=0,FN$22=$L$22),VLOOKUP(MASTER_DATA_PROCESSED!$C76,Backend!$Q$9:$T$52,3,FALSE),MASTER_DATA_NORMALIZED!FN76)</f>
        <v>0</v>
      </c>
      <c r="FO76" s="99">
        <f>IF(AND(MASTER_DATA_NORMALIZED!FO76=0,FO$22=$L$22),VLOOKUP(MASTER_DATA_PROCESSED!$C76,Backend!$Q$9:$T$52,3,FALSE),MASTER_DATA_NORMALIZED!FO76)</f>
        <v>0</v>
      </c>
      <c r="FP76" s="99" t="e">
        <f>IF(AND(MASTER_DATA_NORMALIZED!FP76=0,FP$22=$L$22),VLOOKUP(MASTER_DATA_PROCESSED!$C76,Backend!$Q$9:$T$52,3,FALSE),MASTER_DATA_NORMALIZED!FP76)</f>
        <v>#N/A</v>
      </c>
      <c r="FQ76" s="99">
        <f>IF(AND(MASTER_DATA_NORMALIZED!FQ76=0,FQ$22=$L$22),VLOOKUP(MASTER_DATA_PROCESSED!$C76,Backend!$Q$9:$T$52,3,FALSE),MASTER_DATA_NORMALIZED!FQ76)</f>
        <v>0</v>
      </c>
      <c r="FR76" s="99">
        <f>IF(AND(MASTER_DATA_NORMALIZED!FR76=0,FR$22=$L$22),VLOOKUP(MASTER_DATA_PROCESSED!$C76,Backend!$Q$9:$T$52,3,FALSE),MASTER_DATA_NORMALIZED!FR76)</f>
        <v>0</v>
      </c>
      <c r="FS76" s="99">
        <f>IF(AND(MASTER_DATA_NORMALIZED!FS76=0,FS$22=$L$22),VLOOKUP(MASTER_DATA_PROCESSED!$C76,Backend!$Q$9:$T$52,3,FALSE),MASTER_DATA_NORMALIZED!FS76)</f>
        <v>0</v>
      </c>
      <c r="FT76" s="99" t="e">
        <f>IF(AND(MASTER_DATA_NORMALIZED!FT76=0,FT$22=$L$22),VLOOKUP(MASTER_DATA_PROCESSED!$C76,Backend!$Q$9:$T$52,3,FALSE),MASTER_DATA_NORMALIZED!FT76)</f>
        <v>#N/A</v>
      </c>
      <c r="FU76" s="99">
        <f>IF(AND(MASTER_DATA_NORMALIZED!FU76=0,FU$22=$L$22),VLOOKUP(MASTER_DATA_PROCESSED!$C76,Backend!$Q$9:$T$52,3,FALSE),MASTER_DATA_NORMALIZED!FU76)</f>
        <v>0</v>
      </c>
      <c r="FV76" s="99">
        <f>IF(AND(MASTER_DATA_NORMALIZED!FV76=0,FV$22=$L$22),VLOOKUP(MASTER_DATA_PROCESSED!$C76,Backend!$Q$9:$T$52,3,FALSE),MASTER_DATA_NORMALIZED!FV76)</f>
        <v>0</v>
      </c>
      <c r="FW76" s="99">
        <f>IF(AND(MASTER_DATA_NORMALIZED!FW76=0,FW$22=$L$22),VLOOKUP(MASTER_DATA_PROCESSED!$C76,Backend!$Q$9:$T$52,3,FALSE),MASTER_DATA_NORMALIZED!FW76)</f>
        <v>0</v>
      </c>
      <c r="FX76" s="99" t="e">
        <f>IF(AND(MASTER_DATA_NORMALIZED!FX76=0,FX$22=$L$22),VLOOKUP(MASTER_DATA_PROCESSED!$C76,Backend!$Q$9:$T$52,3,FALSE),MASTER_DATA_NORMALIZED!FX76)</f>
        <v>#N/A</v>
      </c>
      <c r="FY76" s="99">
        <f>IF(AND(MASTER_DATA_NORMALIZED!FY76=0,FY$22=$L$22),VLOOKUP(MASTER_DATA_PROCESSED!$C76,Backend!$Q$9:$T$52,3,FALSE),MASTER_DATA_NORMALIZED!FY76)</f>
        <v>0</v>
      </c>
      <c r="FZ76" s="99">
        <f>IF(AND(MASTER_DATA_NORMALIZED!FZ76=0,FZ$22=$L$22),VLOOKUP(MASTER_DATA_PROCESSED!$C76,Backend!$Q$9:$T$52,3,FALSE),MASTER_DATA_NORMALIZED!FZ76)</f>
        <v>0</v>
      </c>
      <c r="GA76" s="99">
        <f>IF(AND(MASTER_DATA_NORMALIZED!GA76=0,GA$22=$L$22),VLOOKUP(MASTER_DATA_PROCESSED!$C76,Backend!$Q$9:$T$52,3,FALSE),MASTER_DATA_NORMALIZED!GA76)</f>
        <v>0</v>
      </c>
      <c r="GB76" s="99" t="e">
        <f>IF(AND(MASTER_DATA_NORMALIZED!GB76=0,GB$22=$L$22),VLOOKUP(MASTER_DATA_PROCESSED!$C76,Backend!$Q$9:$T$52,3,FALSE),MASTER_DATA_NORMALIZED!GB76)</f>
        <v>#N/A</v>
      </c>
      <c r="GC76" s="99">
        <f>IF(AND(MASTER_DATA_NORMALIZED!GC76=0,GC$22=$L$22),VLOOKUP(MASTER_DATA_PROCESSED!$C76,Backend!$Q$9:$T$52,3,FALSE),MASTER_DATA_NORMALIZED!GC76)</f>
        <v>0</v>
      </c>
      <c r="GD76" s="99">
        <f>IF(AND(MASTER_DATA_NORMALIZED!GD76=0,GD$22=$L$22),VLOOKUP(MASTER_DATA_PROCESSED!$C76,Backend!$Q$9:$T$52,3,FALSE),MASTER_DATA_NORMALIZED!GD76)</f>
        <v>0</v>
      </c>
      <c r="GE76" s="99">
        <f>IF(AND(MASTER_DATA_NORMALIZED!GE76=0,GE$22=$L$22),VLOOKUP(MASTER_DATA_PROCESSED!$C76,Backend!$Q$9:$T$52,3,FALSE),MASTER_DATA_NORMALIZED!GE76)</f>
        <v>0</v>
      </c>
      <c r="GF76" s="99" t="e">
        <f>IF(AND(MASTER_DATA_NORMALIZED!GF76=0,GF$22=$L$22),VLOOKUP(MASTER_DATA_PROCESSED!$C76,Backend!$Q$9:$T$52,3,FALSE),MASTER_DATA_NORMALIZED!GF76)</f>
        <v>#N/A</v>
      </c>
      <c r="GG76" s="99">
        <f>IF(AND(MASTER_DATA_NORMALIZED!GG76=0,GG$22=$L$22),VLOOKUP(MASTER_DATA_PROCESSED!$C76,Backend!$Q$9:$T$52,3,FALSE),MASTER_DATA_NORMALIZED!GG76)</f>
        <v>0</v>
      </c>
      <c r="GH76" s="99">
        <f>IF(AND(MASTER_DATA_NORMALIZED!GH76=0,GH$22=$L$22),VLOOKUP(MASTER_DATA_PROCESSED!$C76,Backend!$Q$9:$T$52,3,FALSE),MASTER_DATA_NORMALIZED!GH76)</f>
        <v>0</v>
      </c>
      <c r="GI76" s="99">
        <f>IF(AND(MASTER_DATA_NORMALIZED!GI76=0,GI$22=$L$22),VLOOKUP(MASTER_DATA_PROCESSED!$C76,Backend!$Q$9:$T$52,3,FALSE),MASTER_DATA_NORMALIZED!GI76)</f>
        <v>0</v>
      </c>
      <c r="GJ76" s="99" t="e">
        <f>IF(AND(MASTER_DATA_NORMALIZED!GJ76=0,GJ$22=$L$22),VLOOKUP(MASTER_DATA_PROCESSED!$C76,Backend!$Q$9:$T$52,3,FALSE),MASTER_DATA_NORMALIZED!GJ76)</f>
        <v>#N/A</v>
      </c>
      <c r="GK76" s="99">
        <f>IF(AND(MASTER_DATA_NORMALIZED!GK76=0,GK$22=$L$22),VLOOKUP(MASTER_DATA_PROCESSED!$C76,Backend!$Q$9:$T$52,3,FALSE),MASTER_DATA_NORMALIZED!GK76)</f>
        <v>0</v>
      </c>
      <c r="GL76" s="99">
        <f>IF(AND(MASTER_DATA_NORMALIZED!GL76=0,GL$22=$L$22),VLOOKUP(MASTER_DATA_PROCESSED!$C76,Backend!$Q$9:$T$52,3,FALSE),MASTER_DATA_NORMALIZED!GL76)</f>
        <v>0</v>
      </c>
      <c r="GM76" s="99">
        <f>IF(AND(MASTER_DATA_NORMALIZED!GM76=0,GM$22=$L$22),VLOOKUP(MASTER_DATA_PROCESSED!$C76,Backend!$Q$9:$T$52,3,FALSE),MASTER_DATA_NORMALIZED!GM76)</f>
        <v>0</v>
      </c>
      <c r="GN76" s="99" t="e">
        <f>IF(AND(MASTER_DATA_NORMALIZED!GN76=0,GN$22=$L$22),VLOOKUP(MASTER_DATA_PROCESSED!$C76,Backend!$Q$9:$T$52,3,FALSE),MASTER_DATA_NORMALIZED!GN76)</f>
        <v>#N/A</v>
      </c>
      <c r="GO76" s="99">
        <f>IF(AND(MASTER_DATA_NORMALIZED!GO76=0,GO$22=$L$22),VLOOKUP(MASTER_DATA_PROCESSED!$C76,Backend!$Q$9:$T$52,3,FALSE),MASTER_DATA_NORMALIZED!GO76)</f>
        <v>0</v>
      </c>
      <c r="GP76" s="99">
        <f>IF(AND(MASTER_DATA_NORMALIZED!GP76=0,GP$22=$L$22),VLOOKUP(MASTER_DATA_PROCESSED!$C76,Backend!$Q$9:$T$52,3,FALSE),MASTER_DATA_NORMALIZED!GP76)</f>
        <v>0</v>
      </c>
      <c r="GQ76" s="99">
        <f>IF(AND(MASTER_DATA_NORMALIZED!GQ76=0,GQ$22=$L$22),VLOOKUP(MASTER_DATA_PROCESSED!$C76,Backend!$Q$9:$T$52,3,FALSE),MASTER_DATA_NORMALIZED!GQ76)</f>
        <v>0</v>
      </c>
      <c r="GR76" s="99" t="e">
        <f>IF(AND(MASTER_DATA_NORMALIZED!GR76=0,GR$22=$L$22),VLOOKUP(MASTER_DATA_PROCESSED!$C76,Backend!$Q$9:$T$52,3,FALSE),MASTER_DATA_NORMALIZED!GR76)</f>
        <v>#N/A</v>
      </c>
      <c r="GS76" s="99">
        <f>IF(AND(MASTER_DATA_NORMALIZED!GS76=0,GS$22=$L$22),VLOOKUP(MASTER_DATA_PROCESSED!$C76,Backend!$Q$9:$T$52,3,FALSE),MASTER_DATA_NORMALIZED!GS76)</f>
        <v>0</v>
      </c>
      <c r="GT76" s="99">
        <f>IF(AND(MASTER_DATA_NORMALIZED!GT76=0,GT$22=$L$22),VLOOKUP(MASTER_DATA_PROCESSED!$C76,Backend!$Q$9:$T$52,3,FALSE),MASTER_DATA_NORMALIZED!GT76)</f>
        <v>0</v>
      </c>
      <c r="GU76" s="99">
        <f>IF(AND(MASTER_DATA_NORMALIZED!GU76=0,GU$22=$L$22),VLOOKUP(MASTER_DATA_PROCESSED!$C76,Backend!$Q$9:$T$52,3,FALSE),MASTER_DATA_NORMALIZED!GU76)</f>
        <v>0</v>
      </c>
      <c r="GV76" s="99" t="e">
        <f>IF(AND(MASTER_DATA_NORMALIZED!GV76=0,GV$22=$L$22),VLOOKUP(MASTER_DATA_PROCESSED!$C76,Backend!$Q$9:$T$52,3,FALSE),MASTER_DATA_NORMALIZED!GV76)</f>
        <v>#N/A</v>
      </c>
      <c r="GW76" s="99" t="e">
        <f>IF(AND(MASTER_DATA_NORMALIZED!GW76=0,GW$22=$L$22),VLOOKUP(MASTER_DATA_PROCESSED!$C76,Backend!$Q$9:$T$52,3,FALSE),MASTER_DATA_NORMALIZED!GW76)</f>
        <v>#REF!</v>
      </c>
      <c r="GX76" s="99" t="e">
        <f>IF(AND(MASTER_DATA_NORMALIZED!GX76=0,GX$22=$L$22),VLOOKUP(MASTER_DATA_PROCESSED!$C76,Backend!$Q$9:$T$52,3,FALSE),MASTER_DATA_NORMALIZED!GX76)</f>
        <v>#REF!</v>
      </c>
      <c r="GY76" s="99" t="e">
        <f>IF(AND(MASTER_DATA_NORMALIZED!GY76=0,GY$22=$L$22),VLOOKUP(MASTER_DATA_PROCESSED!$C76,Backend!$Q$9:$T$52,3,FALSE),MASTER_DATA_NORMALIZED!GY76)</f>
        <v>#REF!</v>
      </c>
    </row>
    <row r="77" spans="2:207" s="27" customFormat="1" ht="14.25" hidden="1" outlineLevel="2" x14ac:dyDescent="0.25">
      <c r="B77" s="26">
        <f t="shared" si="5"/>
        <v>20</v>
      </c>
      <c r="C77" s="59">
        <f t="shared" si="0"/>
        <v>221.21</v>
      </c>
      <c r="D77" s="82"/>
      <c r="E77" s="55"/>
      <c r="F77" s="60"/>
      <c r="G77" s="86">
        <v>221.21</v>
      </c>
      <c r="H77" s="42" t="s">
        <v>81</v>
      </c>
      <c r="I77" s="99">
        <f>IF(AND(MASTER_DATA_NORMALIZED!I77=0,I$22=$L$22),VLOOKUP(MASTER_DATA_PROCESSED!$C77,Backend!$Q$9:$T$52,3,FALSE),MASTER_DATA_NORMALIZED!I77)</f>
        <v>0</v>
      </c>
      <c r="J77" s="99">
        <f>IF(AND(MASTER_DATA_NORMALIZED!J77=0,J$22=$L$22),VLOOKUP(MASTER_DATA_PROCESSED!$C77,Backend!$Q$9:$T$52,3,FALSE),MASTER_DATA_NORMALIZED!J77)</f>
        <v>0</v>
      </c>
      <c r="K77" s="99">
        <f>IF(AND(MASTER_DATA_NORMALIZED!K77=0,K$22=$L$22),VLOOKUP(MASTER_DATA_PROCESSED!$C77,Backend!$Q$9:$T$52,3,FALSE),MASTER_DATA_NORMALIZED!K77)</f>
        <v>0</v>
      </c>
      <c r="L77" s="99" t="e">
        <f>IF(AND(MASTER_DATA_NORMALIZED!L77=0,L$22=$L$22),VLOOKUP(MASTER_DATA_PROCESSED!$C77,Backend!$Q$9:$T$52,3,FALSE),MASTER_DATA_NORMALIZED!L77)</f>
        <v>#N/A</v>
      </c>
      <c r="M77" s="99">
        <f>IF(AND(MASTER_DATA_NORMALIZED!M77=0,M$22=$L$22),VLOOKUP(MASTER_DATA_PROCESSED!$C77,Backend!$Q$9:$T$52,3,FALSE),MASTER_DATA_NORMALIZED!M77)</f>
        <v>0</v>
      </c>
      <c r="N77" s="99">
        <f>IF(AND(MASTER_DATA_NORMALIZED!N77=0,N$22=$L$22),VLOOKUP(MASTER_DATA_PROCESSED!$C77,Backend!$Q$9:$T$52,3,FALSE),MASTER_DATA_NORMALIZED!N77)</f>
        <v>0</v>
      </c>
      <c r="O77" s="99">
        <f>IF(AND(MASTER_DATA_NORMALIZED!O77=0,O$22=$L$22),VLOOKUP(MASTER_DATA_PROCESSED!$C77,Backend!$Q$9:$T$52,3,FALSE),MASTER_DATA_NORMALIZED!O77)</f>
        <v>0</v>
      </c>
      <c r="P77" s="99" t="e">
        <f>IF(AND(MASTER_DATA_NORMALIZED!P77=0,P$22=$L$22),VLOOKUP(MASTER_DATA_PROCESSED!$C77,Backend!$Q$9:$T$52,3,FALSE),MASTER_DATA_NORMALIZED!P77)</f>
        <v>#N/A</v>
      </c>
      <c r="Q77" s="99">
        <f>IF(AND(MASTER_DATA_NORMALIZED!Q77=0,Q$22=$L$22),VLOOKUP(MASTER_DATA_PROCESSED!$C77,Backend!$Q$9:$T$52,3,FALSE),MASTER_DATA_NORMALIZED!Q77)</f>
        <v>0</v>
      </c>
      <c r="R77" s="99">
        <f>IF(AND(MASTER_DATA_NORMALIZED!R77=0,R$22=$L$22),VLOOKUP(MASTER_DATA_PROCESSED!$C77,Backend!$Q$9:$T$52,3,FALSE),MASTER_DATA_NORMALIZED!R77)</f>
        <v>0</v>
      </c>
      <c r="S77" s="99">
        <f>IF(AND(MASTER_DATA_NORMALIZED!S77=0,S$22=$L$22),VLOOKUP(MASTER_DATA_PROCESSED!$C77,Backend!$Q$9:$T$52,3,FALSE),MASTER_DATA_NORMALIZED!S77)</f>
        <v>0</v>
      </c>
      <c r="T77" s="99" t="e">
        <f>IF(AND(MASTER_DATA_NORMALIZED!T77=0,T$22=$L$22),VLOOKUP(MASTER_DATA_PROCESSED!$C77,Backend!$Q$9:$T$52,3,FALSE),MASTER_DATA_NORMALIZED!T77)</f>
        <v>#N/A</v>
      </c>
      <c r="U77" s="99">
        <f>IF(AND(MASTER_DATA_NORMALIZED!U77=0,U$22=$L$22),VLOOKUP(MASTER_DATA_PROCESSED!$C77,Backend!$Q$9:$T$52,3,FALSE),MASTER_DATA_NORMALIZED!U77)</f>
        <v>0</v>
      </c>
      <c r="V77" s="99">
        <f>IF(AND(MASTER_DATA_NORMALIZED!V77=0,V$22=$L$22),VLOOKUP(MASTER_DATA_PROCESSED!$C77,Backend!$Q$9:$T$52,3,FALSE),MASTER_DATA_NORMALIZED!V77)</f>
        <v>0</v>
      </c>
      <c r="W77" s="99">
        <f>IF(AND(MASTER_DATA_NORMALIZED!W77=0,W$22=$L$22),VLOOKUP(MASTER_DATA_PROCESSED!$C77,Backend!$Q$9:$T$52,3,FALSE),MASTER_DATA_NORMALIZED!W77)</f>
        <v>0</v>
      </c>
      <c r="X77" s="99" t="e">
        <f>IF(AND(MASTER_DATA_NORMALIZED!X77=0,X$22=$L$22),VLOOKUP(MASTER_DATA_PROCESSED!$C77,Backend!$Q$9:$T$52,3,FALSE),MASTER_DATA_NORMALIZED!X77)</f>
        <v>#N/A</v>
      </c>
      <c r="Y77" s="99">
        <f>IF(AND(MASTER_DATA_NORMALIZED!Y77=0,Y$22=$L$22),VLOOKUP(MASTER_DATA_PROCESSED!$C77,Backend!$Q$9:$T$52,3,FALSE),MASTER_DATA_NORMALIZED!Y77)</f>
        <v>0</v>
      </c>
      <c r="Z77" s="99">
        <f>IF(AND(MASTER_DATA_NORMALIZED!Z77=0,Z$22=$L$22),VLOOKUP(MASTER_DATA_PROCESSED!$C77,Backend!$Q$9:$T$52,3,FALSE),MASTER_DATA_NORMALIZED!Z77)</f>
        <v>0</v>
      </c>
      <c r="AA77" s="99">
        <f>IF(AND(MASTER_DATA_NORMALIZED!AA77=0,AA$22=$L$22),VLOOKUP(MASTER_DATA_PROCESSED!$C77,Backend!$Q$9:$T$52,3,FALSE),MASTER_DATA_NORMALIZED!AA77)</f>
        <v>0</v>
      </c>
      <c r="AB77" s="99" t="e">
        <f>IF(AND(MASTER_DATA_NORMALIZED!AB77=0,AB$22=$L$22),VLOOKUP(MASTER_DATA_PROCESSED!$C77,Backend!$Q$9:$T$52,3,FALSE),MASTER_DATA_NORMALIZED!AB77)</f>
        <v>#N/A</v>
      </c>
      <c r="AC77" s="99">
        <f>IF(AND(MASTER_DATA_NORMALIZED!AC77=0,AC$22=$L$22),VLOOKUP(MASTER_DATA_PROCESSED!$C77,Backend!$Q$9:$T$52,3,FALSE),MASTER_DATA_NORMALIZED!AC77)</f>
        <v>0</v>
      </c>
      <c r="AD77" s="99">
        <f>IF(AND(MASTER_DATA_NORMALIZED!AD77=0,AD$22=$L$22),VLOOKUP(MASTER_DATA_PROCESSED!$C77,Backend!$Q$9:$T$52,3,FALSE),MASTER_DATA_NORMALIZED!AD77)</f>
        <v>0</v>
      </c>
      <c r="AE77" s="99">
        <f>IF(AND(MASTER_DATA_NORMALIZED!AE77=0,AE$22=$L$22),VLOOKUP(MASTER_DATA_PROCESSED!$C77,Backend!$Q$9:$T$52,3,FALSE),MASTER_DATA_NORMALIZED!AE77)</f>
        <v>0</v>
      </c>
      <c r="AF77" s="99" t="e">
        <f>IF(AND(MASTER_DATA_NORMALIZED!AF77=0,AF$22=$L$22),VLOOKUP(MASTER_DATA_PROCESSED!$C77,Backend!$Q$9:$T$52,3,FALSE),MASTER_DATA_NORMALIZED!AF77)</f>
        <v>#N/A</v>
      </c>
      <c r="AG77" s="99">
        <f>IF(AND(MASTER_DATA_NORMALIZED!AG77=0,AG$22=$L$22),VLOOKUP(MASTER_DATA_PROCESSED!$C77,Backend!$Q$9:$T$52,3,FALSE),MASTER_DATA_NORMALIZED!AG77)</f>
        <v>0</v>
      </c>
      <c r="AH77" s="99">
        <f>IF(AND(MASTER_DATA_NORMALIZED!AH77=0,AH$22=$L$22),VLOOKUP(MASTER_DATA_PROCESSED!$C77,Backend!$Q$9:$T$52,3,FALSE),MASTER_DATA_NORMALIZED!AH77)</f>
        <v>0</v>
      </c>
      <c r="AI77" s="99">
        <f>IF(AND(MASTER_DATA_NORMALIZED!AI77=0,AI$22=$L$22),VLOOKUP(MASTER_DATA_PROCESSED!$C77,Backend!$Q$9:$T$52,3,FALSE),MASTER_DATA_NORMALIZED!AI77)</f>
        <v>0</v>
      </c>
      <c r="AJ77" s="99" t="e">
        <f>IF(AND(MASTER_DATA_NORMALIZED!AJ77=0,AJ$22=$L$22),VLOOKUP(MASTER_DATA_PROCESSED!$C77,Backend!$Q$9:$T$52,3,FALSE),MASTER_DATA_NORMALIZED!AJ77)</f>
        <v>#N/A</v>
      </c>
      <c r="AK77" s="99">
        <f>IF(AND(MASTER_DATA_NORMALIZED!AK77=0,AK$22=$L$22),VLOOKUP(MASTER_DATA_PROCESSED!$C77,Backend!$Q$9:$T$52,3,FALSE),MASTER_DATA_NORMALIZED!AK77)</f>
        <v>0</v>
      </c>
      <c r="AL77" s="99">
        <f>IF(AND(MASTER_DATA_NORMALIZED!AL77=0,AL$22=$L$22),VLOOKUP(MASTER_DATA_PROCESSED!$C77,Backend!$Q$9:$T$52,3,FALSE),MASTER_DATA_NORMALIZED!AL77)</f>
        <v>0</v>
      </c>
      <c r="AM77" s="99">
        <f>IF(AND(MASTER_DATA_NORMALIZED!AM77=0,AM$22=$L$22),VLOOKUP(MASTER_DATA_PROCESSED!$C77,Backend!$Q$9:$T$52,3,FALSE),MASTER_DATA_NORMALIZED!AM77)</f>
        <v>0</v>
      </c>
      <c r="AN77" s="99" t="e">
        <f>IF(AND(MASTER_DATA_NORMALIZED!AN77=0,AN$22=$L$22),VLOOKUP(MASTER_DATA_PROCESSED!$C77,Backend!$Q$9:$T$52,3,FALSE),MASTER_DATA_NORMALIZED!AN77)</f>
        <v>#N/A</v>
      </c>
      <c r="AO77" s="99">
        <f>IF(AND(MASTER_DATA_NORMALIZED!AO77=0,AO$22=$L$22),VLOOKUP(MASTER_DATA_PROCESSED!$C77,Backend!$Q$9:$T$52,3,FALSE),MASTER_DATA_NORMALIZED!AO77)</f>
        <v>0</v>
      </c>
      <c r="AP77" s="99">
        <f>IF(AND(MASTER_DATA_NORMALIZED!AP77=0,AP$22=$L$22),VLOOKUP(MASTER_DATA_PROCESSED!$C77,Backend!$Q$9:$T$52,3,FALSE),MASTER_DATA_NORMALIZED!AP77)</f>
        <v>0</v>
      </c>
      <c r="AQ77" s="99">
        <f>IF(AND(MASTER_DATA_NORMALIZED!AQ77=0,AQ$22=$L$22),VLOOKUP(MASTER_DATA_PROCESSED!$C77,Backend!$Q$9:$T$52,3,FALSE),MASTER_DATA_NORMALIZED!AQ77)</f>
        <v>0</v>
      </c>
      <c r="AR77" s="99" t="e">
        <f>IF(AND(MASTER_DATA_NORMALIZED!AR77=0,AR$22=$L$22),VLOOKUP(MASTER_DATA_PROCESSED!$C77,Backend!$Q$9:$T$52,3,FALSE),MASTER_DATA_NORMALIZED!AR77)</f>
        <v>#N/A</v>
      </c>
      <c r="AS77" s="99">
        <f>IF(AND(MASTER_DATA_NORMALIZED!AS77=0,AS$22=$L$22),VLOOKUP(MASTER_DATA_PROCESSED!$C77,Backend!$Q$9:$T$52,3,FALSE),MASTER_DATA_NORMALIZED!AS77)</f>
        <v>0</v>
      </c>
      <c r="AT77" s="99">
        <f>IF(AND(MASTER_DATA_NORMALIZED!AT77=0,AT$22=$L$22),VLOOKUP(MASTER_DATA_PROCESSED!$C77,Backend!$Q$9:$T$52,3,FALSE),MASTER_DATA_NORMALIZED!AT77)</f>
        <v>0</v>
      </c>
      <c r="AU77" s="99">
        <f>IF(AND(MASTER_DATA_NORMALIZED!AU77=0,AU$22=$L$22),VLOOKUP(MASTER_DATA_PROCESSED!$C77,Backend!$Q$9:$T$52,3,FALSE),MASTER_DATA_NORMALIZED!AU77)</f>
        <v>0</v>
      </c>
      <c r="AV77" s="99" t="e">
        <f>IF(AND(MASTER_DATA_NORMALIZED!AV77=0,AV$22=$L$22),VLOOKUP(MASTER_DATA_PROCESSED!$C77,Backend!$Q$9:$T$52,3,FALSE),MASTER_DATA_NORMALIZED!AV77)</f>
        <v>#N/A</v>
      </c>
      <c r="AW77" s="99">
        <f>IF(AND(MASTER_DATA_NORMALIZED!AW77=0,AW$22=$L$22),VLOOKUP(MASTER_DATA_PROCESSED!$C77,Backend!$Q$9:$T$52,3,FALSE),MASTER_DATA_NORMALIZED!AW77)</f>
        <v>0</v>
      </c>
      <c r="AX77" s="99">
        <f>IF(AND(MASTER_DATA_NORMALIZED!AX77=0,AX$22=$L$22),VLOOKUP(MASTER_DATA_PROCESSED!$C77,Backend!$Q$9:$T$52,3,FALSE),MASTER_DATA_NORMALIZED!AX77)</f>
        <v>0</v>
      </c>
      <c r="AY77" s="99">
        <f>IF(AND(MASTER_DATA_NORMALIZED!AY77=0,AY$22=$L$22),VLOOKUP(MASTER_DATA_PROCESSED!$C77,Backend!$Q$9:$T$52,3,FALSE),MASTER_DATA_NORMALIZED!AY77)</f>
        <v>0</v>
      </c>
      <c r="AZ77" s="99" t="e">
        <f>IF(AND(MASTER_DATA_NORMALIZED!AZ77=0,AZ$22=$L$22),VLOOKUP(MASTER_DATA_PROCESSED!$C77,Backend!$Q$9:$T$52,3,FALSE),MASTER_DATA_NORMALIZED!AZ77)</f>
        <v>#N/A</v>
      </c>
      <c r="BA77" s="99">
        <f>IF(AND(MASTER_DATA_NORMALIZED!BA77=0,BA$22=$L$22),VLOOKUP(MASTER_DATA_PROCESSED!$C77,Backend!$Q$9:$T$52,3,FALSE),MASTER_DATA_NORMALIZED!BA77)</f>
        <v>0</v>
      </c>
      <c r="BB77" s="99">
        <f>IF(AND(MASTER_DATA_NORMALIZED!BB77=0,BB$22=$L$22),VLOOKUP(MASTER_DATA_PROCESSED!$C77,Backend!$Q$9:$T$52,3,FALSE),MASTER_DATA_NORMALIZED!BB77)</f>
        <v>0</v>
      </c>
      <c r="BC77" s="99">
        <f>IF(AND(MASTER_DATA_NORMALIZED!BC77=0,BC$22=$L$22),VLOOKUP(MASTER_DATA_PROCESSED!$C77,Backend!$Q$9:$T$52,3,FALSE),MASTER_DATA_NORMALIZED!BC77)</f>
        <v>0</v>
      </c>
      <c r="BD77" s="99" t="e">
        <f>IF(AND(MASTER_DATA_NORMALIZED!BD77=0,BD$22=$L$22),VLOOKUP(MASTER_DATA_PROCESSED!$C77,Backend!$Q$9:$T$52,3,FALSE),MASTER_DATA_NORMALIZED!BD77)</f>
        <v>#N/A</v>
      </c>
      <c r="BE77" s="99">
        <f>IF(AND(MASTER_DATA_NORMALIZED!BE77=0,BE$22=$L$22),VLOOKUP(MASTER_DATA_PROCESSED!$C77,Backend!$Q$9:$T$52,3,FALSE),MASTER_DATA_NORMALIZED!BE77)</f>
        <v>0</v>
      </c>
      <c r="BF77" s="99">
        <f>IF(AND(MASTER_DATA_NORMALIZED!BF77=0,BF$22=$L$22),VLOOKUP(MASTER_DATA_PROCESSED!$C77,Backend!$Q$9:$T$52,3,FALSE),MASTER_DATA_NORMALIZED!BF77)</f>
        <v>0</v>
      </c>
      <c r="BG77" s="99">
        <f>IF(AND(MASTER_DATA_NORMALIZED!BG77=0,BG$22=$L$22),VLOOKUP(MASTER_DATA_PROCESSED!$C77,Backend!$Q$9:$T$52,3,FALSE),MASTER_DATA_NORMALIZED!BG77)</f>
        <v>0</v>
      </c>
      <c r="BH77" s="99" t="e">
        <f>IF(AND(MASTER_DATA_NORMALIZED!BH77=0,BH$22=$L$22),VLOOKUP(MASTER_DATA_PROCESSED!$C77,Backend!$Q$9:$T$52,3,FALSE),MASTER_DATA_NORMALIZED!BH77)</f>
        <v>#N/A</v>
      </c>
      <c r="BI77" s="99">
        <f>IF(AND(MASTER_DATA_NORMALIZED!BI77=0,BI$22=$L$22),VLOOKUP(MASTER_DATA_PROCESSED!$C77,Backend!$Q$9:$T$52,3,FALSE),MASTER_DATA_NORMALIZED!BI77)</f>
        <v>0</v>
      </c>
      <c r="BJ77" s="99">
        <f>IF(AND(MASTER_DATA_NORMALIZED!BJ77=0,BJ$22=$L$22),VLOOKUP(MASTER_DATA_PROCESSED!$C77,Backend!$Q$9:$T$52,3,FALSE),MASTER_DATA_NORMALIZED!BJ77)</f>
        <v>0</v>
      </c>
      <c r="BK77" s="99">
        <f>IF(AND(MASTER_DATA_NORMALIZED!BK77=0,BK$22=$L$22),VLOOKUP(MASTER_DATA_PROCESSED!$C77,Backend!$Q$9:$T$52,3,FALSE),MASTER_DATA_NORMALIZED!BK77)</f>
        <v>0</v>
      </c>
      <c r="BL77" s="99" t="e">
        <f>IF(AND(MASTER_DATA_NORMALIZED!BL77=0,BL$22=$L$22),VLOOKUP(MASTER_DATA_PROCESSED!$C77,Backend!$Q$9:$T$52,3,FALSE),MASTER_DATA_NORMALIZED!BL77)</f>
        <v>#N/A</v>
      </c>
      <c r="BM77" s="99">
        <f>IF(AND(MASTER_DATA_NORMALIZED!BM77=0,BM$22=$L$22),VLOOKUP(MASTER_DATA_PROCESSED!$C77,Backend!$Q$9:$T$52,3,FALSE),MASTER_DATA_NORMALIZED!BM77)</f>
        <v>0</v>
      </c>
      <c r="BN77" s="99">
        <f>IF(AND(MASTER_DATA_NORMALIZED!BN77=0,BN$22=$L$22),VLOOKUP(MASTER_DATA_PROCESSED!$C77,Backend!$Q$9:$T$52,3,FALSE),MASTER_DATA_NORMALIZED!BN77)</f>
        <v>0</v>
      </c>
      <c r="BO77" s="99">
        <f>IF(AND(MASTER_DATA_NORMALIZED!BO77=0,BO$22=$L$22),VLOOKUP(MASTER_DATA_PROCESSED!$C77,Backend!$Q$9:$T$52,3,FALSE),MASTER_DATA_NORMALIZED!BO77)</f>
        <v>0</v>
      </c>
      <c r="BP77" s="99" t="e">
        <f>IF(AND(MASTER_DATA_NORMALIZED!BP77=0,BP$22=$L$22),VLOOKUP(MASTER_DATA_PROCESSED!$C77,Backend!$Q$9:$T$52,3,FALSE),MASTER_DATA_NORMALIZED!BP77)</f>
        <v>#N/A</v>
      </c>
      <c r="BQ77" s="99">
        <f>IF(AND(MASTER_DATA_NORMALIZED!BQ77=0,BQ$22=$L$22),VLOOKUP(MASTER_DATA_PROCESSED!$C77,Backend!$Q$9:$T$52,3,FALSE),MASTER_DATA_NORMALIZED!BQ77)</f>
        <v>0</v>
      </c>
      <c r="BR77" s="99">
        <f>IF(AND(MASTER_DATA_NORMALIZED!BR77=0,BR$22=$L$22),VLOOKUP(MASTER_DATA_PROCESSED!$C77,Backend!$Q$9:$T$52,3,FALSE),MASTER_DATA_NORMALIZED!BR77)</f>
        <v>0</v>
      </c>
      <c r="BS77" s="99">
        <f>IF(AND(MASTER_DATA_NORMALIZED!BS77=0,BS$22=$L$22),VLOOKUP(MASTER_DATA_PROCESSED!$C77,Backend!$Q$9:$T$52,3,FALSE),MASTER_DATA_NORMALIZED!BS77)</f>
        <v>0</v>
      </c>
      <c r="BT77" s="99" t="e">
        <f>IF(AND(MASTER_DATA_NORMALIZED!BT77=0,BT$22=$L$22),VLOOKUP(MASTER_DATA_PROCESSED!$C77,Backend!$Q$9:$T$52,3,FALSE),MASTER_DATA_NORMALIZED!BT77)</f>
        <v>#N/A</v>
      </c>
      <c r="BU77" s="99">
        <f>IF(AND(MASTER_DATA_NORMALIZED!BU77=0,BU$22=$L$22),VLOOKUP(MASTER_DATA_PROCESSED!$C77,Backend!$Q$9:$T$52,3,FALSE),MASTER_DATA_NORMALIZED!BU77)</f>
        <v>0</v>
      </c>
      <c r="BV77" s="99">
        <f>IF(AND(MASTER_DATA_NORMALIZED!BV77=0,BV$22=$L$22),VLOOKUP(MASTER_DATA_PROCESSED!$C77,Backend!$Q$9:$T$52,3,FALSE),MASTER_DATA_NORMALIZED!BV77)</f>
        <v>0</v>
      </c>
      <c r="BW77" s="99">
        <f>IF(AND(MASTER_DATA_NORMALIZED!BW77=0,BW$22=$L$22),VLOOKUP(MASTER_DATA_PROCESSED!$C77,Backend!$Q$9:$T$52,3,FALSE),MASTER_DATA_NORMALIZED!BW77)</f>
        <v>0</v>
      </c>
      <c r="BX77" s="99" t="e">
        <f>IF(AND(MASTER_DATA_NORMALIZED!BX77=0,BX$22=$L$22),VLOOKUP(MASTER_DATA_PROCESSED!$C77,Backend!$Q$9:$T$52,3,FALSE),MASTER_DATA_NORMALIZED!BX77)</f>
        <v>#N/A</v>
      </c>
      <c r="BY77" s="99">
        <f>IF(AND(MASTER_DATA_NORMALIZED!BY77=0,BY$22=$L$22),VLOOKUP(MASTER_DATA_PROCESSED!$C77,Backend!$Q$9:$T$52,3,FALSE),MASTER_DATA_NORMALIZED!BY77)</f>
        <v>0</v>
      </c>
      <c r="BZ77" s="99">
        <f>IF(AND(MASTER_DATA_NORMALIZED!BZ77=0,BZ$22=$L$22),VLOOKUP(MASTER_DATA_PROCESSED!$C77,Backend!$Q$9:$T$52,3,FALSE),MASTER_DATA_NORMALIZED!BZ77)</f>
        <v>0</v>
      </c>
      <c r="CA77" s="99">
        <f>IF(AND(MASTER_DATA_NORMALIZED!CA77=0,CA$22=$L$22),VLOOKUP(MASTER_DATA_PROCESSED!$C77,Backend!$Q$9:$T$52,3,FALSE),MASTER_DATA_NORMALIZED!CA77)</f>
        <v>0</v>
      </c>
      <c r="CB77" s="99" t="e">
        <f>IF(AND(MASTER_DATA_NORMALIZED!CB77=0,CB$22=$L$22),VLOOKUP(MASTER_DATA_PROCESSED!$C77,Backend!$Q$9:$T$52,3,FALSE),MASTER_DATA_NORMALIZED!CB77)</f>
        <v>#N/A</v>
      </c>
      <c r="CC77" s="99">
        <f>IF(AND(MASTER_DATA_NORMALIZED!CC77=0,CC$22=$L$22),VLOOKUP(MASTER_DATA_PROCESSED!$C77,Backend!$Q$9:$T$52,3,FALSE),MASTER_DATA_NORMALIZED!CC77)</f>
        <v>0</v>
      </c>
      <c r="CD77" s="99">
        <f>IF(AND(MASTER_DATA_NORMALIZED!CD77=0,CD$22=$L$22),VLOOKUP(MASTER_DATA_PROCESSED!$C77,Backend!$Q$9:$T$52,3,FALSE),MASTER_DATA_NORMALIZED!CD77)</f>
        <v>0</v>
      </c>
      <c r="CE77" s="99">
        <f>IF(AND(MASTER_DATA_NORMALIZED!CE77=0,CE$22=$L$22),VLOOKUP(MASTER_DATA_PROCESSED!$C77,Backend!$Q$9:$T$52,3,FALSE),MASTER_DATA_NORMALIZED!CE77)</f>
        <v>0</v>
      </c>
      <c r="CF77" s="99" t="e">
        <f>IF(AND(MASTER_DATA_NORMALIZED!CF77=0,CF$22=$L$22),VLOOKUP(MASTER_DATA_PROCESSED!$C77,Backend!$Q$9:$T$52,3,FALSE),MASTER_DATA_NORMALIZED!CF77)</f>
        <v>#N/A</v>
      </c>
      <c r="CG77" s="99">
        <f>IF(AND(MASTER_DATA_NORMALIZED!CG77=0,CG$22=$L$22),VLOOKUP(MASTER_DATA_PROCESSED!$C77,Backend!$Q$9:$T$52,3,FALSE),MASTER_DATA_NORMALIZED!CG77)</f>
        <v>0</v>
      </c>
      <c r="CH77" s="99">
        <f>IF(AND(MASTER_DATA_NORMALIZED!CH77=0,CH$22=$L$22),VLOOKUP(MASTER_DATA_PROCESSED!$C77,Backend!$Q$9:$T$52,3,FALSE),MASTER_DATA_NORMALIZED!CH77)</f>
        <v>0</v>
      </c>
      <c r="CI77" s="99">
        <f>IF(AND(MASTER_DATA_NORMALIZED!CI77=0,CI$22=$L$22),VLOOKUP(MASTER_DATA_PROCESSED!$C77,Backend!$Q$9:$T$52,3,FALSE),MASTER_DATA_NORMALIZED!CI77)</f>
        <v>0</v>
      </c>
      <c r="CJ77" s="99" t="e">
        <f>IF(AND(MASTER_DATA_NORMALIZED!CJ77=0,CJ$22=$L$22),VLOOKUP(MASTER_DATA_PROCESSED!$C77,Backend!$Q$9:$T$52,3,FALSE),MASTER_DATA_NORMALIZED!CJ77)</f>
        <v>#N/A</v>
      </c>
      <c r="CK77" s="99">
        <f>IF(AND(MASTER_DATA_NORMALIZED!CK77=0,CK$22=$L$22),VLOOKUP(MASTER_DATA_PROCESSED!$C77,Backend!$Q$9:$T$52,3,FALSE),MASTER_DATA_NORMALIZED!CK77)</f>
        <v>0</v>
      </c>
      <c r="CL77" s="99">
        <f>IF(AND(MASTER_DATA_NORMALIZED!CL77=0,CL$22=$L$22),VLOOKUP(MASTER_DATA_PROCESSED!$C77,Backend!$Q$9:$T$52,3,FALSE),MASTER_DATA_NORMALIZED!CL77)</f>
        <v>0</v>
      </c>
      <c r="CM77" s="99">
        <f>IF(AND(MASTER_DATA_NORMALIZED!CM77=0,CM$22=$L$22),VLOOKUP(MASTER_DATA_PROCESSED!$C77,Backend!$Q$9:$T$52,3,FALSE),MASTER_DATA_NORMALIZED!CM77)</f>
        <v>0</v>
      </c>
      <c r="CN77" s="99" t="e">
        <f>IF(AND(MASTER_DATA_NORMALIZED!CN77=0,CN$22=$L$22),VLOOKUP(MASTER_DATA_PROCESSED!$C77,Backend!$Q$9:$T$52,3,FALSE),MASTER_DATA_NORMALIZED!CN77)</f>
        <v>#N/A</v>
      </c>
      <c r="CO77" s="99">
        <f>IF(AND(MASTER_DATA_NORMALIZED!CO77=0,CO$22=$L$22),VLOOKUP(MASTER_DATA_PROCESSED!$C77,Backend!$Q$9:$T$52,3,FALSE),MASTER_DATA_NORMALIZED!CO77)</f>
        <v>0</v>
      </c>
      <c r="CP77" s="99">
        <f>IF(AND(MASTER_DATA_NORMALIZED!CP77=0,CP$22=$L$22),VLOOKUP(MASTER_DATA_PROCESSED!$C77,Backend!$Q$9:$T$52,3,FALSE),MASTER_DATA_NORMALIZED!CP77)</f>
        <v>0</v>
      </c>
      <c r="CQ77" s="99">
        <f>IF(AND(MASTER_DATA_NORMALIZED!CQ77=0,CQ$22=$L$22),VLOOKUP(MASTER_DATA_PROCESSED!$C77,Backend!$Q$9:$T$52,3,FALSE),MASTER_DATA_NORMALIZED!CQ77)</f>
        <v>0</v>
      </c>
      <c r="CR77" s="99" t="e">
        <f>IF(AND(MASTER_DATA_NORMALIZED!CR77=0,CR$22=$L$22),VLOOKUP(MASTER_DATA_PROCESSED!$C77,Backend!$Q$9:$T$52,3,FALSE),MASTER_DATA_NORMALIZED!CR77)</f>
        <v>#N/A</v>
      </c>
      <c r="CS77" s="99">
        <f>IF(AND(MASTER_DATA_NORMALIZED!CS77=0,CS$22=$L$22),VLOOKUP(MASTER_DATA_PROCESSED!$C77,Backend!$Q$9:$T$52,3,FALSE),MASTER_DATA_NORMALIZED!CS77)</f>
        <v>0</v>
      </c>
      <c r="CT77" s="99">
        <f>IF(AND(MASTER_DATA_NORMALIZED!CT77=0,CT$22=$L$22),VLOOKUP(MASTER_DATA_PROCESSED!$C77,Backend!$Q$9:$T$52,3,FALSE),MASTER_DATA_NORMALIZED!CT77)</f>
        <v>0</v>
      </c>
      <c r="CU77" s="99">
        <f>IF(AND(MASTER_DATA_NORMALIZED!CU77=0,CU$22=$L$22),VLOOKUP(MASTER_DATA_PROCESSED!$C77,Backend!$Q$9:$T$52,3,FALSE),MASTER_DATA_NORMALIZED!CU77)</f>
        <v>0</v>
      </c>
      <c r="CV77" s="99" t="e">
        <f>IF(AND(MASTER_DATA_NORMALIZED!CV77=0,CV$22=$L$22),VLOOKUP(MASTER_DATA_PROCESSED!$C77,Backend!$Q$9:$T$52,3,FALSE),MASTER_DATA_NORMALIZED!CV77)</f>
        <v>#N/A</v>
      </c>
      <c r="CW77" s="99">
        <f>IF(AND(MASTER_DATA_NORMALIZED!CW77=0,CW$22=$L$22),VLOOKUP(MASTER_DATA_PROCESSED!$C77,Backend!$Q$9:$T$52,3,FALSE),MASTER_DATA_NORMALIZED!CW77)</f>
        <v>0</v>
      </c>
      <c r="CX77" s="99">
        <f>IF(AND(MASTER_DATA_NORMALIZED!CX77=0,CX$22=$L$22),VLOOKUP(MASTER_DATA_PROCESSED!$C77,Backend!$Q$9:$T$52,3,FALSE),MASTER_DATA_NORMALIZED!CX77)</f>
        <v>0</v>
      </c>
      <c r="CY77" s="99">
        <f>IF(AND(MASTER_DATA_NORMALIZED!CY77=0,CY$22=$L$22),VLOOKUP(MASTER_DATA_PROCESSED!$C77,Backend!$Q$9:$T$52,3,FALSE),MASTER_DATA_NORMALIZED!CY77)</f>
        <v>0</v>
      </c>
      <c r="CZ77" s="99" t="e">
        <f>IF(AND(MASTER_DATA_NORMALIZED!CZ77=0,CZ$22=$L$22),VLOOKUP(MASTER_DATA_PROCESSED!$C77,Backend!$Q$9:$T$52,3,FALSE),MASTER_DATA_NORMALIZED!CZ77)</f>
        <v>#N/A</v>
      </c>
      <c r="DA77" s="99" t="e">
        <f>IF(AND(MASTER_DATA_NORMALIZED!DA77=0,DA$22=$L$22),VLOOKUP(MASTER_DATA_PROCESSED!$C77,Backend!$Q$9:$T$52,3,FALSE),MASTER_DATA_NORMALIZED!DA77)</f>
        <v>#DIV/0!</v>
      </c>
      <c r="DB77" s="99" t="e">
        <f>IF(AND(MASTER_DATA_NORMALIZED!DB77=0,DB$22=$L$22),VLOOKUP(MASTER_DATA_PROCESSED!$C77,Backend!$Q$9:$T$52,3,FALSE),MASTER_DATA_NORMALIZED!DB77)</f>
        <v>#DIV/0!</v>
      </c>
      <c r="DC77" s="99" t="e">
        <f>IF(AND(MASTER_DATA_NORMALIZED!DC77=0,DC$22=$L$22),VLOOKUP(MASTER_DATA_PROCESSED!$C77,Backend!$Q$9:$T$52,3,FALSE),MASTER_DATA_NORMALIZED!DC77)</f>
        <v>#DIV/0!</v>
      </c>
      <c r="DD77" s="99" t="e">
        <f>IF(AND(MASTER_DATA_NORMALIZED!DD77=0,DD$22=$L$22),VLOOKUP(MASTER_DATA_PROCESSED!$C77,Backend!$Q$9:$T$52,3,FALSE),MASTER_DATA_NORMALIZED!DD77)</f>
        <v>#N/A</v>
      </c>
      <c r="DE77" s="99">
        <f>IF(AND(MASTER_DATA_NORMALIZED!DE77=0,DE$22=$L$22),VLOOKUP(MASTER_DATA_PROCESSED!$C77,Backend!$Q$9:$T$52,3,FALSE),MASTER_DATA_NORMALIZED!DE77)</f>
        <v>0</v>
      </c>
      <c r="DF77" s="99">
        <f>IF(AND(MASTER_DATA_NORMALIZED!DF77=0,DF$22=$L$22),VLOOKUP(MASTER_DATA_PROCESSED!$C77,Backend!$Q$9:$T$52,3,FALSE),MASTER_DATA_NORMALIZED!DF77)</f>
        <v>0</v>
      </c>
      <c r="DG77" s="99">
        <f>IF(AND(MASTER_DATA_NORMALIZED!DG77=0,DG$22=$L$22),VLOOKUP(MASTER_DATA_PROCESSED!$C77,Backend!$Q$9:$T$52,3,FALSE),MASTER_DATA_NORMALIZED!DG77)</f>
        <v>0</v>
      </c>
      <c r="DH77" s="99" t="e">
        <f>IF(AND(MASTER_DATA_NORMALIZED!DH77=0,DH$22=$L$22),VLOOKUP(MASTER_DATA_PROCESSED!$C77,Backend!$Q$9:$T$52,3,FALSE),MASTER_DATA_NORMALIZED!DH77)</f>
        <v>#N/A</v>
      </c>
      <c r="DI77" s="99">
        <f>IF(AND(MASTER_DATA_NORMALIZED!DI77=0,DI$22=$L$22),VLOOKUP(MASTER_DATA_PROCESSED!$C77,Backend!$Q$9:$T$52,3,FALSE),MASTER_DATA_NORMALIZED!DI77)</f>
        <v>0</v>
      </c>
      <c r="DJ77" s="99">
        <f>IF(AND(MASTER_DATA_NORMALIZED!DJ77=0,DJ$22=$L$22),VLOOKUP(MASTER_DATA_PROCESSED!$C77,Backend!$Q$9:$T$52,3,FALSE),MASTER_DATA_NORMALIZED!DJ77)</f>
        <v>0</v>
      </c>
      <c r="DK77" s="99">
        <f>IF(AND(MASTER_DATA_NORMALIZED!DK77=0,DK$22=$L$22),VLOOKUP(MASTER_DATA_PROCESSED!$C77,Backend!$Q$9:$T$52,3,FALSE),MASTER_DATA_NORMALIZED!DK77)</f>
        <v>0</v>
      </c>
      <c r="DL77" s="99" t="e">
        <f>IF(AND(MASTER_DATA_NORMALIZED!DL77=0,DL$22=$L$22),VLOOKUP(MASTER_DATA_PROCESSED!$C77,Backend!$Q$9:$T$52,3,FALSE),MASTER_DATA_NORMALIZED!DL77)</f>
        <v>#N/A</v>
      </c>
      <c r="DM77" s="99">
        <f>IF(AND(MASTER_DATA_NORMALIZED!DM77=0,DM$22=$L$22),VLOOKUP(MASTER_DATA_PROCESSED!$C77,Backend!$Q$9:$T$52,3,FALSE),MASTER_DATA_NORMALIZED!DM77)</f>
        <v>0</v>
      </c>
      <c r="DN77" s="99">
        <f>IF(AND(MASTER_DATA_NORMALIZED!DN77=0,DN$22=$L$22),VLOOKUP(MASTER_DATA_PROCESSED!$C77,Backend!$Q$9:$T$52,3,FALSE),MASTER_DATA_NORMALIZED!DN77)</f>
        <v>0</v>
      </c>
      <c r="DO77" s="99">
        <f>IF(AND(MASTER_DATA_NORMALIZED!DO77=0,DO$22=$L$22),VLOOKUP(MASTER_DATA_PROCESSED!$C77,Backend!$Q$9:$T$52,3,FALSE),MASTER_DATA_NORMALIZED!DO77)</f>
        <v>0</v>
      </c>
      <c r="DP77" s="99" t="e">
        <f>IF(AND(MASTER_DATA_NORMALIZED!DP77=0,DP$22=$L$22),VLOOKUP(MASTER_DATA_PROCESSED!$C77,Backend!$Q$9:$T$52,3,FALSE),MASTER_DATA_NORMALIZED!DP77)</f>
        <v>#N/A</v>
      </c>
      <c r="DQ77" s="99">
        <f>IF(AND(MASTER_DATA_NORMALIZED!DQ77=0,DQ$22=$L$22),VLOOKUP(MASTER_DATA_PROCESSED!$C77,Backend!$Q$9:$T$52,3,FALSE),MASTER_DATA_NORMALIZED!DQ77)</f>
        <v>0</v>
      </c>
      <c r="DR77" s="99">
        <f>IF(AND(MASTER_DATA_NORMALIZED!DR77=0,DR$22=$L$22),VLOOKUP(MASTER_DATA_PROCESSED!$C77,Backend!$Q$9:$T$52,3,FALSE),MASTER_DATA_NORMALIZED!DR77)</f>
        <v>0</v>
      </c>
      <c r="DS77" s="99">
        <f>IF(AND(MASTER_DATA_NORMALIZED!DS77=0,DS$22=$L$22),VLOOKUP(MASTER_DATA_PROCESSED!$C77,Backend!$Q$9:$T$52,3,FALSE),MASTER_DATA_NORMALIZED!DS77)</f>
        <v>0</v>
      </c>
      <c r="DT77" s="99" t="e">
        <f>IF(AND(MASTER_DATA_NORMALIZED!DT77=0,DT$22=$L$22),VLOOKUP(MASTER_DATA_PROCESSED!$C77,Backend!$Q$9:$T$52,3,FALSE),MASTER_DATA_NORMALIZED!DT77)</f>
        <v>#N/A</v>
      </c>
      <c r="DU77" s="99">
        <f>IF(AND(MASTER_DATA_NORMALIZED!DU77=0,DU$22=$L$22),VLOOKUP(MASTER_DATA_PROCESSED!$C77,Backend!$Q$9:$T$52,3,FALSE),MASTER_DATA_NORMALIZED!DU77)</f>
        <v>0</v>
      </c>
      <c r="DV77" s="99">
        <f>IF(AND(MASTER_DATA_NORMALIZED!DV77=0,DV$22=$L$22),VLOOKUP(MASTER_DATA_PROCESSED!$C77,Backend!$Q$9:$T$52,3,FALSE),MASTER_DATA_NORMALIZED!DV77)</f>
        <v>0</v>
      </c>
      <c r="DW77" s="99">
        <f>IF(AND(MASTER_DATA_NORMALIZED!DW77=0,DW$22=$L$22),VLOOKUP(MASTER_DATA_PROCESSED!$C77,Backend!$Q$9:$T$52,3,FALSE),MASTER_DATA_NORMALIZED!DW77)</f>
        <v>0</v>
      </c>
      <c r="DX77" s="99" t="e">
        <f>IF(AND(MASTER_DATA_NORMALIZED!DX77=0,DX$22=$L$22),VLOOKUP(MASTER_DATA_PROCESSED!$C77,Backend!$Q$9:$T$52,3,FALSE),MASTER_DATA_NORMALIZED!DX77)</f>
        <v>#N/A</v>
      </c>
      <c r="DY77" s="99">
        <f>IF(AND(MASTER_DATA_NORMALIZED!DY77=0,DY$22=$L$22),VLOOKUP(MASTER_DATA_PROCESSED!$C77,Backend!$Q$9:$T$52,3,FALSE),MASTER_DATA_NORMALIZED!DY77)</f>
        <v>0</v>
      </c>
      <c r="DZ77" s="99">
        <f>IF(AND(MASTER_DATA_NORMALIZED!DZ77=0,DZ$22=$L$22),VLOOKUP(MASTER_DATA_PROCESSED!$C77,Backend!$Q$9:$T$52,3,FALSE),MASTER_DATA_NORMALIZED!DZ77)</f>
        <v>0</v>
      </c>
      <c r="EA77" s="99">
        <f>IF(AND(MASTER_DATA_NORMALIZED!EA77=0,EA$22=$L$22),VLOOKUP(MASTER_DATA_PROCESSED!$C77,Backend!$Q$9:$T$52,3,FALSE),MASTER_DATA_NORMALIZED!EA77)</f>
        <v>0</v>
      </c>
      <c r="EB77" s="99" t="e">
        <f>IF(AND(MASTER_DATA_NORMALIZED!EB77=0,EB$22=$L$22),VLOOKUP(MASTER_DATA_PROCESSED!$C77,Backend!$Q$9:$T$52,3,FALSE),MASTER_DATA_NORMALIZED!EB77)</f>
        <v>#N/A</v>
      </c>
      <c r="EC77" s="99" t="e">
        <f>IF(AND(MASTER_DATA_NORMALIZED!EC77=0,EC$22=$L$22),VLOOKUP(MASTER_DATA_PROCESSED!$C77,Backend!$Q$9:$T$52,3,FALSE),MASTER_DATA_NORMALIZED!EC77)</f>
        <v>#DIV/0!</v>
      </c>
      <c r="ED77" s="99" t="e">
        <f>IF(AND(MASTER_DATA_NORMALIZED!ED77=0,ED$22=$L$22),VLOOKUP(MASTER_DATA_PROCESSED!$C77,Backend!$Q$9:$T$52,3,FALSE),MASTER_DATA_NORMALIZED!ED77)</f>
        <v>#DIV/0!</v>
      </c>
      <c r="EE77" s="99" t="e">
        <f>IF(AND(MASTER_DATA_NORMALIZED!EE77=0,EE$22=$L$22),VLOOKUP(MASTER_DATA_PROCESSED!$C77,Backend!$Q$9:$T$52,3,FALSE),MASTER_DATA_NORMALIZED!EE77)</f>
        <v>#DIV/0!</v>
      </c>
      <c r="EF77" s="99" t="e">
        <f>IF(AND(MASTER_DATA_NORMALIZED!EF77=0,EF$22=$L$22),VLOOKUP(MASTER_DATA_PROCESSED!$C77,Backend!$Q$9:$T$52,3,FALSE),MASTER_DATA_NORMALIZED!EF77)</f>
        <v>#VALUE!</v>
      </c>
      <c r="EG77" s="99">
        <f>IF(AND(MASTER_DATA_NORMALIZED!EG77=0,EG$22=$L$22),VLOOKUP(MASTER_DATA_PROCESSED!$C77,Backend!$Q$9:$T$52,3,FALSE),MASTER_DATA_NORMALIZED!EG77)</f>
        <v>0</v>
      </c>
      <c r="EH77" s="99">
        <f>IF(AND(MASTER_DATA_NORMALIZED!EH77=0,EH$22=$L$22),VLOOKUP(MASTER_DATA_PROCESSED!$C77,Backend!$Q$9:$T$52,3,FALSE),MASTER_DATA_NORMALIZED!EH77)</f>
        <v>0</v>
      </c>
      <c r="EI77" s="99">
        <f>IF(AND(MASTER_DATA_NORMALIZED!EI77=0,EI$22=$L$22),VLOOKUP(MASTER_DATA_PROCESSED!$C77,Backend!$Q$9:$T$52,3,FALSE),MASTER_DATA_NORMALIZED!EI77)</f>
        <v>0</v>
      </c>
      <c r="EJ77" s="99" t="e">
        <f>IF(AND(MASTER_DATA_NORMALIZED!EJ77=0,EJ$22=$L$22),VLOOKUP(MASTER_DATA_PROCESSED!$C77,Backend!$Q$9:$T$52,3,FALSE),MASTER_DATA_NORMALIZED!EJ77)</f>
        <v>#N/A</v>
      </c>
      <c r="EK77" s="99">
        <f>IF(AND(MASTER_DATA_NORMALIZED!EK77=0,EK$22=$L$22),VLOOKUP(MASTER_DATA_PROCESSED!$C77,Backend!$Q$9:$T$52,3,FALSE),MASTER_DATA_NORMALIZED!EK77)</f>
        <v>0</v>
      </c>
      <c r="EL77" s="99">
        <f>IF(AND(MASTER_DATA_NORMALIZED!EL77=0,EL$22=$L$22),VLOOKUP(MASTER_DATA_PROCESSED!$C77,Backend!$Q$9:$T$52,3,FALSE),MASTER_DATA_NORMALIZED!EL77)</f>
        <v>0</v>
      </c>
      <c r="EM77" s="99">
        <f>IF(AND(MASTER_DATA_NORMALIZED!EM77=0,EM$22=$L$22),VLOOKUP(MASTER_DATA_PROCESSED!$C77,Backend!$Q$9:$T$52,3,FALSE),MASTER_DATA_NORMALIZED!EM77)</f>
        <v>0</v>
      </c>
      <c r="EN77" s="99">
        <f>IF(AND(MASTER_DATA_NORMALIZED!EN77=0,EN$22=$L$22),VLOOKUP(MASTER_DATA_PROCESSED!$C77,Backend!$Q$9:$T$52,3,FALSE),MASTER_DATA_NORMALIZED!EN77)</f>
        <v>49.300538683024371</v>
      </c>
      <c r="EO77" s="99">
        <f>IF(AND(MASTER_DATA_NORMALIZED!EO77=0,EO$22=$L$22),VLOOKUP(MASTER_DATA_PROCESSED!$C77,Backend!$Q$9:$T$52,3,FALSE),MASTER_DATA_NORMALIZED!EO77)</f>
        <v>0</v>
      </c>
      <c r="EP77" s="99">
        <f>IF(AND(MASTER_DATA_NORMALIZED!EP77=0,EP$22=$L$22),VLOOKUP(MASTER_DATA_PROCESSED!$C77,Backend!$Q$9:$T$52,3,FALSE),MASTER_DATA_NORMALIZED!EP77)</f>
        <v>0</v>
      </c>
      <c r="EQ77" s="99">
        <f>IF(AND(MASTER_DATA_NORMALIZED!EQ77=0,EQ$22=$L$22),VLOOKUP(MASTER_DATA_PROCESSED!$C77,Backend!$Q$9:$T$52,3,FALSE),MASTER_DATA_NORMALIZED!EQ77)</f>
        <v>0</v>
      </c>
      <c r="ER77" s="99" t="e">
        <f>IF(AND(MASTER_DATA_NORMALIZED!ER77=0,ER$22=$L$22),VLOOKUP(MASTER_DATA_PROCESSED!$C77,Backend!$Q$9:$T$52,3,FALSE),MASTER_DATA_NORMALIZED!ER77)</f>
        <v>#N/A</v>
      </c>
      <c r="ES77" s="99">
        <f>IF(AND(MASTER_DATA_NORMALIZED!ES77=0,ES$22=$L$22),VLOOKUP(MASTER_DATA_PROCESSED!$C77,Backend!$Q$9:$T$52,3,FALSE),MASTER_DATA_NORMALIZED!ES77)</f>
        <v>0</v>
      </c>
      <c r="ET77" s="99">
        <f>IF(AND(MASTER_DATA_NORMALIZED!ET77=0,ET$22=$L$22),VLOOKUP(MASTER_DATA_PROCESSED!$C77,Backend!$Q$9:$T$52,3,FALSE),MASTER_DATA_NORMALIZED!ET77)</f>
        <v>0</v>
      </c>
      <c r="EU77" s="99">
        <f>IF(AND(MASTER_DATA_NORMALIZED!EU77=0,EU$22=$L$22),VLOOKUP(MASTER_DATA_PROCESSED!$C77,Backend!$Q$9:$T$52,3,FALSE),MASTER_DATA_NORMALIZED!EU77)</f>
        <v>0</v>
      </c>
      <c r="EV77" s="99" t="e">
        <f>IF(AND(MASTER_DATA_NORMALIZED!EV77=0,EV$22=$L$22),VLOOKUP(MASTER_DATA_PROCESSED!$C77,Backend!$Q$9:$T$52,3,FALSE),MASTER_DATA_NORMALIZED!EV77)</f>
        <v>#N/A</v>
      </c>
      <c r="EW77" s="99">
        <f>IF(AND(MASTER_DATA_NORMALIZED!EW77=0,EW$22=$L$22),VLOOKUP(MASTER_DATA_PROCESSED!$C77,Backend!$Q$9:$T$52,3,FALSE),MASTER_DATA_NORMALIZED!EW77)</f>
        <v>0</v>
      </c>
      <c r="EX77" s="99">
        <f>IF(AND(MASTER_DATA_NORMALIZED!EX77=0,EX$22=$L$22),VLOOKUP(MASTER_DATA_PROCESSED!$C77,Backend!$Q$9:$T$52,3,FALSE),MASTER_DATA_NORMALIZED!EX77)</f>
        <v>0</v>
      </c>
      <c r="EY77" s="99">
        <f>IF(AND(MASTER_DATA_NORMALIZED!EY77=0,EY$22=$L$22),VLOOKUP(MASTER_DATA_PROCESSED!$C77,Backend!$Q$9:$T$52,3,FALSE),MASTER_DATA_NORMALIZED!EY77)</f>
        <v>0</v>
      </c>
      <c r="EZ77" s="99" t="e">
        <f>IF(AND(MASTER_DATA_NORMALIZED!EZ77=0,EZ$22=$L$22),VLOOKUP(MASTER_DATA_PROCESSED!$C77,Backend!$Q$9:$T$52,3,FALSE),MASTER_DATA_NORMALIZED!EZ77)</f>
        <v>#N/A</v>
      </c>
      <c r="FA77" s="99">
        <f>IF(AND(MASTER_DATA_NORMALIZED!FA77=0,FA$22=$L$22),VLOOKUP(MASTER_DATA_PROCESSED!$C77,Backend!$Q$9:$T$52,3,FALSE),MASTER_DATA_NORMALIZED!FA77)</f>
        <v>0</v>
      </c>
      <c r="FB77" s="99">
        <f>IF(AND(MASTER_DATA_NORMALIZED!FB77=0,FB$22=$L$22),VLOOKUP(MASTER_DATA_PROCESSED!$C77,Backend!$Q$9:$T$52,3,FALSE),MASTER_DATA_NORMALIZED!FB77)</f>
        <v>0</v>
      </c>
      <c r="FC77" s="99">
        <f>IF(AND(MASTER_DATA_NORMALIZED!FC77=0,FC$22=$L$22),VLOOKUP(MASTER_DATA_PROCESSED!$C77,Backend!$Q$9:$T$52,3,FALSE),MASTER_DATA_NORMALIZED!FC77)</f>
        <v>0</v>
      </c>
      <c r="FD77" s="99" t="e">
        <f>IF(AND(MASTER_DATA_NORMALIZED!FD77=0,FD$22=$L$22),VLOOKUP(MASTER_DATA_PROCESSED!$C77,Backend!$Q$9:$T$52,3,FALSE),MASTER_DATA_NORMALIZED!FD77)</f>
        <v>#N/A</v>
      </c>
      <c r="FE77" s="99">
        <f>IF(AND(MASTER_DATA_NORMALIZED!FE77=0,FE$22=$L$22),VLOOKUP(MASTER_DATA_PROCESSED!$C77,Backend!$Q$9:$T$52,3,FALSE),MASTER_DATA_NORMALIZED!FE77)</f>
        <v>0</v>
      </c>
      <c r="FF77" s="99">
        <f>IF(AND(MASTER_DATA_NORMALIZED!FF77=0,FF$22=$L$22),VLOOKUP(MASTER_DATA_PROCESSED!$C77,Backend!$Q$9:$T$52,3,FALSE),MASTER_DATA_NORMALIZED!FF77)</f>
        <v>0</v>
      </c>
      <c r="FG77" s="99">
        <f>IF(AND(MASTER_DATA_NORMALIZED!FG77=0,FG$22=$L$22),VLOOKUP(MASTER_DATA_PROCESSED!$C77,Backend!$Q$9:$T$52,3,FALSE),MASTER_DATA_NORMALIZED!FG77)</f>
        <v>0</v>
      </c>
      <c r="FH77" s="99" t="e">
        <f>IF(AND(MASTER_DATA_NORMALIZED!FH77=0,FH$22=$L$22),VLOOKUP(MASTER_DATA_PROCESSED!$C77,Backend!$Q$9:$T$52,3,FALSE),MASTER_DATA_NORMALIZED!FH77)</f>
        <v>#N/A</v>
      </c>
      <c r="FI77" s="99">
        <f>IF(AND(MASTER_DATA_NORMALIZED!FI77=0,FI$22=$L$22),VLOOKUP(MASTER_DATA_PROCESSED!$C77,Backend!$Q$9:$T$52,3,FALSE),MASTER_DATA_NORMALIZED!FI77)</f>
        <v>0</v>
      </c>
      <c r="FJ77" s="99">
        <f>IF(AND(MASTER_DATA_NORMALIZED!FJ77=0,FJ$22=$L$22),VLOOKUP(MASTER_DATA_PROCESSED!$C77,Backend!$Q$9:$T$52,3,FALSE),MASTER_DATA_NORMALIZED!FJ77)</f>
        <v>0</v>
      </c>
      <c r="FK77" s="99">
        <f>IF(AND(MASTER_DATA_NORMALIZED!FK77=0,FK$22=$L$22),VLOOKUP(MASTER_DATA_PROCESSED!$C77,Backend!$Q$9:$T$52,3,FALSE),MASTER_DATA_NORMALIZED!FK77)</f>
        <v>0</v>
      </c>
      <c r="FL77" s="99" t="e">
        <f>IF(AND(MASTER_DATA_NORMALIZED!FL77=0,FL$22=$L$22),VLOOKUP(MASTER_DATA_PROCESSED!$C77,Backend!$Q$9:$T$52,3,FALSE),MASTER_DATA_NORMALIZED!FL77)</f>
        <v>#N/A</v>
      </c>
      <c r="FM77" s="99">
        <f>IF(AND(MASTER_DATA_NORMALIZED!FM77=0,FM$22=$L$22),VLOOKUP(MASTER_DATA_PROCESSED!$C77,Backend!$Q$9:$T$52,3,FALSE),MASTER_DATA_NORMALIZED!FM77)</f>
        <v>0</v>
      </c>
      <c r="FN77" s="99">
        <f>IF(AND(MASTER_DATA_NORMALIZED!FN77=0,FN$22=$L$22),VLOOKUP(MASTER_DATA_PROCESSED!$C77,Backend!$Q$9:$T$52,3,FALSE),MASTER_DATA_NORMALIZED!FN77)</f>
        <v>0</v>
      </c>
      <c r="FO77" s="99">
        <f>IF(AND(MASTER_DATA_NORMALIZED!FO77=0,FO$22=$L$22),VLOOKUP(MASTER_DATA_PROCESSED!$C77,Backend!$Q$9:$T$52,3,FALSE),MASTER_DATA_NORMALIZED!FO77)</f>
        <v>0</v>
      </c>
      <c r="FP77" s="99" t="e">
        <f>IF(AND(MASTER_DATA_NORMALIZED!FP77=0,FP$22=$L$22),VLOOKUP(MASTER_DATA_PROCESSED!$C77,Backend!$Q$9:$T$52,3,FALSE),MASTER_DATA_NORMALIZED!FP77)</f>
        <v>#N/A</v>
      </c>
      <c r="FQ77" s="99">
        <f>IF(AND(MASTER_DATA_NORMALIZED!FQ77=0,FQ$22=$L$22),VLOOKUP(MASTER_DATA_PROCESSED!$C77,Backend!$Q$9:$T$52,3,FALSE),MASTER_DATA_NORMALIZED!FQ77)</f>
        <v>0</v>
      </c>
      <c r="FR77" s="99">
        <f>IF(AND(MASTER_DATA_NORMALIZED!FR77=0,FR$22=$L$22),VLOOKUP(MASTER_DATA_PROCESSED!$C77,Backend!$Q$9:$T$52,3,FALSE),MASTER_DATA_NORMALIZED!FR77)</f>
        <v>0</v>
      </c>
      <c r="FS77" s="99">
        <f>IF(AND(MASTER_DATA_NORMALIZED!FS77=0,FS$22=$L$22),VLOOKUP(MASTER_DATA_PROCESSED!$C77,Backend!$Q$9:$T$52,3,FALSE),MASTER_DATA_NORMALIZED!FS77)</f>
        <v>0</v>
      </c>
      <c r="FT77" s="99" t="e">
        <f>IF(AND(MASTER_DATA_NORMALIZED!FT77=0,FT$22=$L$22),VLOOKUP(MASTER_DATA_PROCESSED!$C77,Backend!$Q$9:$T$52,3,FALSE),MASTER_DATA_NORMALIZED!FT77)</f>
        <v>#N/A</v>
      </c>
      <c r="FU77" s="99">
        <f>IF(AND(MASTER_DATA_NORMALIZED!FU77=0,FU$22=$L$22),VLOOKUP(MASTER_DATA_PROCESSED!$C77,Backend!$Q$9:$T$52,3,FALSE),MASTER_DATA_NORMALIZED!FU77)</f>
        <v>0</v>
      </c>
      <c r="FV77" s="99">
        <f>IF(AND(MASTER_DATA_NORMALIZED!FV77=0,FV$22=$L$22),VLOOKUP(MASTER_DATA_PROCESSED!$C77,Backend!$Q$9:$T$52,3,FALSE),MASTER_DATA_NORMALIZED!FV77)</f>
        <v>0</v>
      </c>
      <c r="FW77" s="99">
        <f>IF(AND(MASTER_DATA_NORMALIZED!FW77=0,FW$22=$L$22),VLOOKUP(MASTER_DATA_PROCESSED!$C77,Backend!$Q$9:$T$52,3,FALSE),MASTER_DATA_NORMALIZED!FW77)</f>
        <v>0</v>
      </c>
      <c r="FX77" s="99" t="e">
        <f>IF(AND(MASTER_DATA_NORMALIZED!FX77=0,FX$22=$L$22),VLOOKUP(MASTER_DATA_PROCESSED!$C77,Backend!$Q$9:$T$52,3,FALSE),MASTER_DATA_NORMALIZED!FX77)</f>
        <v>#N/A</v>
      </c>
      <c r="FY77" s="99">
        <f>IF(AND(MASTER_DATA_NORMALIZED!FY77=0,FY$22=$L$22),VLOOKUP(MASTER_DATA_PROCESSED!$C77,Backend!$Q$9:$T$52,3,FALSE),MASTER_DATA_NORMALIZED!FY77)</f>
        <v>0</v>
      </c>
      <c r="FZ77" s="99">
        <f>IF(AND(MASTER_DATA_NORMALIZED!FZ77=0,FZ$22=$L$22),VLOOKUP(MASTER_DATA_PROCESSED!$C77,Backend!$Q$9:$T$52,3,FALSE),MASTER_DATA_NORMALIZED!FZ77)</f>
        <v>0</v>
      </c>
      <c r="GA77" s="99">
        <f>IF(AND(MASTER_DATA_NORMALIZED!GA77=0,GA$22=$L$22),VLOOKUP(MASTER_DATA_PROCESSED!$C77,Backend!$Q$9:$T$52,3,FALSE),MASTER_DATA_NORMALIZED!GA77)</f>
        <v>0</v>
      </c>
      <c r="GB77" s="99" t="e">
        <f>IF(AND(MASTER_DATA_NORMALIZED!GB77=0,GB$22=$L$22),VLOOKUP(MASTER_DATA_PROCESSED!$C77,Backend!$Q$9:$T$52,3,FALSE),MASTER_DATA_NORMALIZED!GB77)</f>
        <v>#N/A</v>
      </c>
      <c r="GC77" s="99">
        <f>IF(AND(MASTER_DATA_NORMALIZED!GC77=0,GC$22=$L$22),VLOOKUP(MASTER_DATA_PROCESSED!$C77,Backend!$Q$9:$T$52,3,FALSE),MASTER_DATA_NORMALIZED!GC77)</f>
        <v>0</v>
      </c>
      <c r="GD77" s="99">
        <f>IF(AND(MASTER_DATA_NORMALIZED!GD77=0,GD$22=$L$22),VLOOKUP(MASTER_DATA_PROCESSED!$C77,Backend!$Q$9:$T$52,3,FALSE),MASTER_DATA_NORMALIZED!GD77)</f>
        <v>0</v>
      </c>
      <c r="GE77" s="99">
        <f>IF(AND(MASTER_DATA_NORMALIZED!GE77=0,GE$22=$L$22),VLOOKUP(MASTER_DATA_PROCESSED!$C77,Backend!$Q$9:$T$52,3,FALSE),MASTER_DATA_NORMALIZED!GE77)</f>
        <v>0</v>
      </c>
      <c r="GF77" s="99" t="e">
        <f>IF(AND(MASTER_DATA_NORMALIZED!GF77=0,GF$22=$L$22),VLOOKUP(MASTER_DATA_PROCESSED!$C77,Backend!$Q$9:$T$52,3,FALSE),MASTER_DATA_NORMALIZED!GF77)</f>
        <v>#N/A</v>
      </c>
      <c r="GG77" s="99">
        <f>IF(AND(MASTER_DATA_NORMALIZED!GG77=0,GG$22=$L$22),VLOOKUP(MASTER_DATA_PROCESSED!$C77,Backend!$Q$9:$T$52,3,FALSE),MASTER_DATA_NORMALIZED!GG77)</f>
        <v>0</v>
      </c>
      <c r="GH77" s="99">
        <f>IF(AND(MASTER_DATA_NORMALIZED!GH77=0,GH$22=$L$22),VLOOKUP(MASTER_DATA_PROCESSED!$C77,Backend!$Q$9:$T$52,3,FALSE),MASTER_DATA_NORMALIZED!GH77)</f>
        <v>0</v>
      </c>
      <c r="GI77" s="99">
        <f>IF(AND(MASTER_DATA_NORMALIZED!GI77=0,GI$22=$L$22),VLOOKUP(MASTER_DATA_PROCESSED!$C77,Backend!$Q$9:$T$52,3,FALSE),MASTER_DATA_NORMALIZED!GI77)</f>
        <v>0</v>
      </c>
      <c r="GJ77" s="99" t="e">
        <f>IF(AND(MASTER_DATA_NORMALIZED!GJ77=0,GJ$22=$L$22),VLOOKUP(MASTER_DATA_PROCESSED!$C77,Backend!$Q$9:$T$52,3,FALSE),MASTER_DATA_NORMALIZED!GJ77)</f>
        <v>#N/A</v>
      </c>
      <c r="GK77" s="99">
        <f>IF(AND(MASTER_DATA_NORMALIZED!GK77=0,GK$22=$L$22),VLOOKUP(MASTER_DATA_PROCESSED!$C77,Backend!$Q$9:$T$52,3,FALSE),MASTER_DATA_NORMALIZED!GK77)</f>
        <v>0</v>
      </c>
      <c r="GL77" s="99">
        <f>IF(AND(MASTER_DATA_NORMALIZED!GL77=0,GL$22=$L$22),VLOOKUP(MASTER_DATA_PROCESSED!$C77,Backend!$Q$9:$T$52,3,FALSE),MASTER_DATA_NORMALIZED!GL77)</f>
        <v>0</v>
      </c>
      <c r="GM77" s="99">
        <f>IF(AND(MASTER_DATA_NORMALIZED!GM77=0,GM$22=$L$22),VLOOKUP(MASTER_DATA_PROCESSED!$C77,Backend!$Q$9:$T$52,3,FALSE),MASTER_DATA_NORMALIZED!GM77)</f>
        <v>0</v>
      </c>
      <c r="GN77" s="99" t="e">
        <f>IF(AND(MASTER_DATA_NORMALIZED!GN77=0,GN$22=$L$22),VLOOKUP(MASTER_DATA_PROCESSED!$C77,Backend!$Q$9:$T$52,3,FALSE),MASTER_DATA_NORMALIZED!GN77)</f>
        <v>#N/A</v>
      </c>
      <c r="GO77" s="99">
        <f>IF(AND(MASTER_DATA_NORMALIZED!GO77=0,GO$22=$L$22),VLOOKUP(MASTER_DATA_PROCESSED!$C77,Backend!$Q$9:$T$52,3,FALSE),MASTER_DATA_NORMALIZED!GO77)</f>
        <v>0</v>
      </c>
      <c r="GP77" s="99">
        <f>IF(AND(MASTER_DATA_NORMALIZED!GP77=0,GP$22=$L$22),VLOOKUP(MASTER_DATA_PROCESSED!$C77,Backend!$Q$9:$T$52,3,FALSE),MASTER_DATA_NORMALIZED!GP77)</f>
        <v>0</v>
      </c>
      <c r="GQ77" s="99">
        <f>IF(AND(MASTER_DATA_NORMALIZED!GQ77=0,GQ$22=$L$22),VLOOKUP(MASTER_DATA_PROCESSED!$C77,Backend!$Q$9:$T$52,3,FALSE),MASTER_DATA_NORMALIZED!GQ77)</f>
        <v>0</v>
      </c>
      <c r="GR77" s="99" t="e">
        <f>IF(AND(MASTER_DATA_NORMALIZED!GR77=0,GR$22=$L$22),VLOOKUP(MASTER_DATA_PROCESSED!$C77,Backend!$Q$9:$T$52,3,FALSE),MASTER_DATA_NORMALIZED!GR77)</f>
        <v>#N/A</v>
      </c>
      <c r="GS77" s="99">
        <f>IF(AND(MASTER_DATA_NORMALIZED!GS77=0,GS$22=$L$22),VLOOKUP(MASTER_DATA_PROCESSED!$C77,Backend!$Q$9:$T$52,3,FALSE),MASTER_DATA_NORMALIZED!GS77)</f>
        <v>0</v>
      </c>
      <c r="GT77" s="99">
        <f>IF(AND(MASTER_DATA_NORMALIZED!GT77=0,GT$22=$L$22),VLOOKUP(MASTER_DATA_PROCESSED!$C77,Backend!$Q$9:$T$52,3,FALSE),MASTER_DATA_NORMALIZED!GT77)</f>
        <v>0</v>
      </c>
      <c r="GU77" s="99">
        <f>IF(AND(MASTER_DATA_NORMALIZED!GU77=0,GU$22=$L$22),VLOOKUP(MASTER_DATA_PROCESSED!$C77,Backend!$Q$9:$T$52,3,FALSE),MASTER_DATA_NORMALIZED!GU77)</f>
        <v>0</v>
      </c>
      <c r="GV77" s="99" t="e">
        <f>IF(AND(MASTER_DATA_NORMALIZED!GV77=0,GV$22=$L$22),VLOOKUP(MASTER_DATA_PROCESSED!$C77,Backend!$Q$9:$T$52,3,FALSE),MASTER_DATA_NORMALIZED!GV77)</f>
        <v>#N/A</v>
      </c>
      <c r="GW77" s="99" t="e">
        <f>IF(AND(MASTER_DATA_NORMALIZED!GW77=0,GW$22=$L$22),VLOOKUP(MASTER_DATA_PROCESSED!$C77,Backend!$Q$9:$T$52,3,FALSE),MASTER_DATA_NORMALIZED!GW77)</f>
        <v>#REF!</v>
      </c>
      <c r="GX77" s="99" t="e">
        <f>IF(AND(MASTER_DATA_NORMALIZED!GX77=0,GX$22=$L$22),VLOOKUP(MASTER_DATA_PROCESSED!$C77,Backend!$Q$9:$T$52,3,FALSE),MASTER_DATA_NORMALIZED!GX77)</f>
        <v>#REF!</v>
      </c>
      <c r="GY77" s="99" t="e">
        <f>IF(AND(MASTER_DATA_NORMALIZED!GY77=0,GY$22=$L$22),VLOOKUP(MASTER_DATA_PROCESSED!$C77,Backend!$Q$9:$T$52,3,FALSE),MASTER_DATA_NORMALIZED!GY77)</f>
        <v>#REF!</v>
      </c>
    </row>
    <row r="78" spans="2:207" s="27" customFormat="1" ht="14.25" hidden="1" outlineLevel="2" x14ac:dyDescent="0.25">
      <c r="B78" s="26">
        <f t="shared" si="5"/>
        <v>20</v>
      </c>
      <c r="C78" s="59">
        <f t="shared" si="0"/>
        <v>221.31</v>
      </c>
      <c r="D78" s="82"/>
      <c r="E78" s="55"/>
      <c r="F78" s="60"/>
      <c r="G78" s="86">
        <v>221.31</v>
      </c>
      <c r="H78" s="42" t="s">
        <v>82</v>
      </c>
      <c r="I78" s="99">
        <f>IF(AND(MASTER_DATA_NORMALIZED!I78=0,I$22=$L$22),VLOOKUP(MASTER_DATA_PROCESSED!$C78,Backend!$Q$9:$T$52,3,FALSE),MASTER_DATA_NORMALIZED!I78)</f>
        <v>0</v>
      </c>
      <c r="J78" s="99">
        <f>IF(AND(MASTER_DATA_NORMALIZED!J78=0,J$22=$L$22),VLOOKUP(MASTER_DATA_PROCESSED!$C78,Backend!$Q$9:$T$52,3,FALSE),MASTER_DATA_NORMALIZED!J78)</f>
        <v>0</v>
      </c>
      <c r="K78" s="99">
        <f>IF(AND(MASTER_DATA_NORMALIZED!K78=0,K$22=$L$22),VLOOKUP(MASTER_DATA_PROCESSED!$C78,Backend!$Q$9:$T$52,3,FALSE),MASTER_DATA_NORMALIZED!K78)</f>
        <v>0</v>
      </c>
      <c r="L78" s="99" t="e">
        <f>IF(AND(MASTER_DATA_NORMALIZED!L78=0,L$22=$L$22),VLOOKUP(MASTER_DATA_PROCESSED!$C78,Backend!$Q$9:$T$52,3,FALSE),MASTER_DATA_NORMALIZED!L78)</f>
        <v>#N/A</v>
      </c>
      <c r="M78" s="99">
        <f>IF(AND(MASTER_DATA_NORMALIZED!M78=0,M$22=$L$22),VLOOKUP(MASTER_DATA_PROCESSED!$C78,Backend!$Q$9:$T$52,3,FALSE),MASTER_DATA_NORMALIZED!M78)</f>
        <v>0</v>
      </c>
      <c r="N78" s="99">
        <f>IF(AND(MASTER_DATA_NORMALIZED!N78=0,N$22=$L$22),VLOOKUP(MASTER_DATA_PROCESSED!$C78,Backend!$Q$9:$T$52,3,FALSE),MASTER_DATA_NORMALIZED!N78)</f>
        <v>0</v>
      </c>
      <c r="O78" s="99">
        <f>IF(AND(MASTER_DATA_NORMALIZED!O78=0,O$22=$L$22),VLOOKUP(MASTER_DATA_PROCESSED!$C78,Backend!$Q$9:$T$52,3,FALSE),MASTER_DATA_NORMALIZED!O78)</f>
        <v>0</v>
      </c>
      <c r="P78" s="99" t="e">
        <f>IF(AND(MASTER_DATA_NORMALIZED!P78=0,P$22=$L$22),VLOOKUP(MASTER_DATA_PROCESSED!$C78,Backend!$Q$9:$T$52,3,FALSE),MASTER_DATA_NORMALIZED!P78)</f>
        <v>#N/A</v>
      </c>
      <c r="Q78" s="99">
        <f>IF(AND(MASTER_DATA_NORMALIZED!Q78=0,Q$22=$L$22),VLOOKUP(MASTER_DATA_PROCESSED!$C78,Backend!$Q$9:$T$52,3,FALSE),MASTER_DATA_NORMALIZED!Q78)</f>
        <v>0</v>
      </c>
      <c r="R78" s="99">
        <f>IF(AND(MASTER_DATA_NORMALIZED!R78=0,R$22=$L$22),VLOOKUP(MASTER_DATA_PROCESSED!$C78,Backend!$Q$9:$T$52,3,FALSE),MASTER_DATA_NORMALIZED!R78)</f>
        <v>0</v>
      </c>
      <c r="S78" s="99">
        <f>IF(AND(MASTER_DATA_NORMALIZED!S78=0,S$22=$L$22),VLOOKUP(MASTER_DATA_PROCESSED!$C78,Backend!$Q$9:$T$52,3,FALSE),MASTER_DATA_NORMALIZED!S78)</f>
        <v>0</v>
      </c>
      <c r="T78" s="99" t="e">
        <f>IF(AND(MASTER_DATA_NORMALIZED!T78=0,T$22=$L$22),VLOOKUP(MASTER_DATA_PROCESSED!$C78,Backend!$Q$9:$T$52,3,FALSE),MASTER_DATA_NORMALIZED!T78)</f>
        <v>#N/A</v>
      </c>
      <c r="U78" s="99">
        <f>IF(AND(MASTER_DATA_NORMALIZED!U78=0,U$22=$L$22),VLOOKUP(MASTER_DATA_PROCESSED!$C78,Backend!$Q$9:$T$52,3,FALSE),MASTER_DATA_NORMALIZED!U78)</f>
        <v>0</v>
      </c>
      <c r="V78" s="99">
        <f>IF(AND(MASTER_DATA_NORMALIZED!V78=0,V$22=$L$22),VLOOKUP(MASTER_DATA_PROCESSED!$C78,Backend!$Q$9:$T$52,3,FALSE),MASTER_DATA_NORMALIZED!V78)</f>
        <v>0</v>
      </c>
      <c r="W78" s="99">
        <f>IF(AND(MASTER_DATA_NORMALIZED!W78=0,W$22=$L$22),VLOOKUP(MASTER_DATA_PROCESSED!$C78,Backend!$Q$9:$T$52,3,FALSE),MASTER_DATA_NORMALIZED!W78)</f>
        <v>0</v>
      </c>
      <c r="X78" s="99" t="e">
        <f>IF(AND(MASTER_DATA_NORMALIZED!X78=0,X$22=$L$22),VLOOKUP(MASTER_DATA_PROCESSED!$C78,Backend!$Q$9:$T$52,3,FALSE),MASTER_DATA_NORMALIZED!X78)</f>
        <v>#N/A</v>
      </c>
      <c r="Y78" s="99">
        <f>IF(AND(MASTER_DATA_NORMALIZED!Y78=0,Y$22=$L$22),VLOOKUP(MASTER_DATA_PROCESSED!$C78,Backend!$Q$9:$T$52,3,FALSE),MASTER_DATA_NORMALIZED!Y78)</f>
        <v>0</v>
      </c>
      <c r="Z78" s="99">
        <f>IF(AND(MASTER_DATA_NORMALIZED!Z78=0,Z$22=$L$22),VLOOKUP(MASTER_DATA_PROCESSED!$C78,Backend!$Q$9:$T$52,3,FALSE),MASTER_DATA_NORMALIZED!Z78)</f>
        <v>0</v>
      </c>
      <c r="AA78" s="99">
        <f>IF(AND(MASTER_DATA_NORMALIZED!AA78=0,AA$22=$L$22),VLOOKUP(MASTER_DATA_PROCESSED!$C78,Backend!$Q$9:$T$52,3,FALSE),MASTER_DATA_NORMALIZED!AA78)</f>
        <v>0</v>
      </c>
      <c r="AB78" s="99" t="e">
        <f>IF(AND(MASTER_DATA_NORMALIZED!AB78=0,AB$22=$L$22),VLOOKUP(MASTER_DATA_PROCESSED!$C78,Backend!$Q$9:$T$52,3,FALSE),MASTER_DATA_NORMALIZED!AB78)</f>
        <v>#N/A</v>
      </c>
      <c r="AC78" s="99">
        <f>IF(AND(MASTER_DATA_NORMALIZED!AC78=0,AC$22=$L$22),VLOOKUP(MASTER_DATA_PROCESSED!$C78,Backend!$Q$9:$T$52,3,FALSE),MASTER_DATA_NORMALIZED!AC78)</f>
        <v>0</v>
      </c>
      <c r="AD78" s="99">
        <f>IF(AND(MASTER_DATA_NORMALIZED!AD78=0,AD$22=$L$22),VLOOKUP(MASTER_DATA_PROCESSED!$C78,Backend!$Q$9:$T$52,3,FALSE),MASTER_DATA_NORMALIZED!AD78)</f>
        <v>0</v>
      </c>
      <c r="AE78" s="99">
        <f>IF(AND(MASTER_DATA_NORMALIZED!AE78=0,AE$22=$L$22),VLOOKUP(MASTER_DATA_PROCESSED!$C78,Backend!$Q$9:$T$52,3,FALSE),MASTER_DATA_NORMALIZED!AE78)</f>
        <v>0</v>
      </c>
      <c r="AF78" s="99" t="e">
        <f>IF(AND(MASTER_DATA_NORMALIZED!AF78=0,AF$22=$L$22),VLOOKUP(MASTER_DATA_PROCESSED!$C78,Backend!$Q$9:$T$52,3,FALSE),MASTER_DATA_NORMALIZED!AF78)</f>
        <v>#N/A</v>
      </c>
      <c r="AG78" s="99">
        <f>IF(AND(MASTER_DATA_NORMALIZED!AG78=0,AG$22=$L$22),VLOOKUP(MASTER_DATA_PROCESSED!$C78,Backend!$Q$9:$T$52,3,FALSE),MASTER_DATA_NORMALIZED!AG78)</f>
        <v>0</v>
      </c>
      <c r="AH78" s="99">
        <f>IF(AND(MASTER_DATA_NORMALIZED!AH78=0,AH$22=$L$22),VLOOKUP(MASTER_DATA_PROCESSED!$C78,Backend!$Q$9:$T$52,3,FALSE),MASTER_DATA_NORMALIZED!AH78)</f>
        <v>0</v>
      </c>
      <c r="AI78" s="99">
        <f>IF(AND(MASTER_DATA_NORMALIZED!AI78=0,AI$22=$L$22),VLOOKUP(MASTER_DATA_PROCESSED!$C78,Backend!$Q$9:$T$52,3,FALSE),MASTER_DATA_NORMALIZED!AI78)</f>
        <v>0</v>
      </c>
      <c r="AJ78" s="99" t="e">
        <f>IF(AND(MASTER_DATA_NORMALIZED!AJ78=0,AJ$22=$L$22),VLOOKUP(MASTER_DATA_PROCESSED!$C78,Backend!$Q$9:$T$52,3,FALSE),MASTER_DATA_NORMALIZED!AJ78)</f>
        <v>#N/A</v>
      </c>
      <c r="AK78" s="99">
        <f>IF(AND(MASTER_DATA_NORMALIZED!AK78=0,AK$22=$L$22),VLOOKUP(MASTER_DATA_PROCESSED!$C78,Backend!$Q$9:$T$52,3,FALSE),MASTER_DATA_NORMALIZED!AK78)</f>
        <v>0</v>
      </c>
      <c r="AL78" s="99">
        <f>IF(AND(MASTER_DATA_NORMALIZED!AL78=0,AL$22=$L$22),VLOOKUP(MASTER_DATA_PROCESSED!$C78,Backend!$Q$9:$T$52,3,FALSE),MASTER_DATA_NORMALIZED!AL78)</f>
        <v>0</v>
      </c>
      <c r="AM78" s="99">
        <f>IF(AND(MASTER_DATA_NORMALIZED!AM78=0,AM$22=$L$22),VLOOKUP(MASTER_DATA_PROCESSED!$C78,Backend!$Q$9:$T$52,3,FALSE),MASTER_DATA_NORMALIZED!AM78)</f>
        <v>0</v>
      </c>
      <c r="AN78" s="99" t="e">
        <f>IF(AND(MASTER_DATA_NORMALIZED!AN78=0,AN$22=$L$22),VLOOKUP(MASTER_DATA_PROCESSED!$C78,Backend!$Q$9:$T$52,3,FALSE),MASTER_DATA_NORMALIZED!AN78)</f>
        <v>#N/A</v>
      </c>
      <c r="AO78" s="99">
        <f>IF(AND(MASTER_DATA_NORMALIZED!AO78=0,AO$22=$L$22),VLOOKUP(MASTER_DATA_PROCESSED!$C78,Backend!$Q$9:$T$52,3,FALSE),MASTER_DATA_NORMALIZED!AO78)</f>
        <v>0</v>
      </c>
      <c r="AP78" s="99">
        <f>IF(AND(MASTER_DATA_NORMALIZED!AP78=0,AP$22=$L$22),VLOOKUP(MASTER_DATA_PROCESSED!$C78,Backend!$Q$9:$T$52,3,FALSE),MASTER_DATA_NORMALIZED!AP78)</f>
        <v>0</v>
      </c>
      <c r="AQ78" s="99">
        <f>IF(AND(MASTER_DATA_NORMALIZED!AQ78=0,AQ$22=$L$22),VLOOKUP(MASTER_DATA_PROCESSED!$C78,Backend!$Q$9:$T$52,3,FALSE),MASTER_DATA_NORMALIZED!AQ78)</f>
        <v>0</v>
      </c>
      <c r="AR78" s="99" t="e">
        <f>IF(AND(MASTER_DATA_NORMALIZED!AR78=0,AR$22=$L$22),VLOOKUP(MASTER_DATA_PROCESSED!$C78,Backend!$Q$9:$T$52,3,FALSE),MASTER_DATA_NORMALIZED!AR78)</f>
        <v>#N/A</v>
      </c>
      <c r="AS78" s="99">
        <f>IF(AND(MASTER_DATA_NORMALIZED!AS78=0,AS$22=$L$22),VLOOKUP(MASTER_DATA_PROCESSED!$C78,Backend!$Q$9:$T$52,3,FALSE),MASTER_DATA_NORMALIZED!AS78)</f>
        <v>0</v>
      </c>
      <c r="AT78" s="99">
        <f>IF(AND(MASTER_DATA_NORMALIZED!AT78=0,AT$22=$L$22),VLOOKUP(MASTER_DATA_PROCESSED!$C78,Backend!$Q$9:$T$52,3,FALSE),MASTER_DATA_NORMALIZED!AT78)</f>
        <v>0</v>
      </c>
      <c r="AU78" s="99">
        <f>IF(AND(MASTER_DATA_NORMALIZED!AU78=0,AU$22=$L$22),VLOOKUP(MASTER_DATA_PROCESSED!$C78,Backend!$Q$9:$T$52,3,FALSE),MASTER_DATA_NORMALIZED!AU78)</f>
        <v>0</v>
      </c>
      <c r="AV78" s="99" t="e">
        <f>IF(AND(MASTER_DATA_NORMALIZED!AV78=0,AV$22=$L$22),VLOOKUP(MASTER_DATA_PROCESSED!$C78,Backend!$Q$9:$T$52,3,FALSE),MASTER_DATA_NORMALIZED!AV78)</f>
        <v>#N/A</v>
      </c>
      <c r="AW78" s="99">
        <f>IF(AND(MASTER_DATA_NORMALIZED!AW78=0,AW$22=$L$22),VLOOKUP(MASTER_DATA_PROCESSED!$C78,Backend!$Q$9:$T$52,3,FALSE),MASTER_DATA_NORMALIZED!AW78)</f>
        <v>0</v>
      </c>
      <c r="AX78" s="99">
        <f>IF(AND(MASTER_DATA_NORMALIZED!AX78=0,AX$22=$L$22),VLOOKUP(MASTER_DATA_PROCESSED!$C78,Backend!$Q$9:$T$52,3,FALSE),MASTER_DATA_NORMALIZED!AX78)</f>
        <v>0</v>
      </c>
      <c r="AY78" s="99">
        <f>IF(AND(MASTER_DATA_NORMALIZED!AY78=0,AY$22=$L$22),VLOOKUP(MASTER_DATA_PROCESSED!$C78,Backend!$Q$9:$T$52,3,FALSE),MASTER_DATA_NORMALIZED!AY78)</f>
        <v>0</v>
      </c>
      <c r="AZ78" s="99" t="e">
        <f>IF(AND(MASTER_DATA_NORMALIZED!AZ78=0,AZ$22=$L$22),VLOOKUP(MASTER_DATA_PROCESSED!$C78,Backend!$Q$9:$T$52,3,FALSE),MASTER_DATA_NORMALIZED!AZ78)</f>
        <v>#N/A</v>
      </c>
      <c r="BA78" s="99">
        <f>IF(AND(MASTER_DATA_NORMALIZED!BA78=0,BA$22=$L$22),VLOOKUP(MASTER_DATA_PROCESSED!$C78,Backend!$Q$9:$T$52,3,FALSE),MASTER_DATA_NORMALIZED!BA78)</f>
        <v>0</v>
      </c>
      <c r="BB78" s="99">
        <f>IF(AND(MASTER_DATA_NORMALIZED!BB78=0,BB$22=$L$22),VLOOKUP(MASTER_DATA_PROCESSED!$C78,Backend!$Q$9:$T$52,3,FALSE),MASTER_DATA_NORMALIZED!BB78)</f>
        <v>0</v>
      </c>
      <c r="BC78" s="99">
        <f>IF(AND(MASTER_DATA_NORMALIZED!BC78=0,BC$22=$L$22),VLOOKUP(MASTER_DATA_PROCESSED!$C78,Backend!$Q$9:$T$52,3,FALSE),MASTER_DATA_NORMALIZED!BC78)</f>
        <v>0</v>
      </c>
      <c r="BD78" s="99" t="e">
        <f>IF(AND(MASTER_DATA_NORMALIZED!BD78=0,BD$22=$L$22),VLOOKUP(MASTER_DATA_PROCESSED!$C78,Backend!$Q$9:$T$52,3,FALSE),MASTER_DATA_NORMALIZED!BD78)</f>
        <v>#N/A</v>
      </c>
      <c r="BE78" s="99">
        <f>IF(AND(MASTER_DATA_NORMALIZED!BE78=0,BE$22=$L$22),VLOOKUP(MASTER_DATA_PROCESSED!$C78,Backend!$Q$9:$T$52,3,FALSE),MASTER_DATA_NORMALIZED!BE78)</f>
        <v>0</v>
      </c>
      <c r="BF78" s="99">
        <f>IF(AND(MASTER_DATA_NORMALIZED!BF78=0,BF$22=$L$22),VLOOKUP(MASTER_DATA_PROCESSED!$C78,Backend!$Q$9:$T$52,3,FALSE),MASTER_DATA_NORMALIZED!BF78)</f>
        <v>0</v>
      </c>
      <c r="BG78" s="99">
        <f>IF(AND(MASTER_DATA_NORMALIZED!BG78=0,BG$22=$L$22),VLOOKUP(MASTER_DATA_PROCESSED!$C78,Backend!$Q$9:$T$52,3,FALSE),MASTER_DATA_NORMALIZED!BG78)</f>
        <v>0</v>
      </c>
      <c r="BH78" s="99" t="e">
        <f>IF(AND(MASTER_DATA_NORMALIZED!BH78=0,BH$22=$L$22),VLOOKUP(MASTER_DATA_PROCESSED!$C78,Backend!$Q$9:$T$52,3,FALSE),MASTER_DATA_NORMALIZED!BH78)</f>
        <v>#N/A</v>
      </c>
      <c r="BI78" s="99">
        <f>IF(AND(MASTER_DATA_NORMALIZED!BI78=0,BI$22=$L$22),VLOOKUP(MASTER_DATA_PROCESSED!$C78,Backend!$Q$9:$T$52,3,FALSE),MASTER_DATA_NORMALIZED!BI78)</f>
        <v>0</v>
      </c>
      <c r="BJ78" s="99">
        <f>IF(AND(MASTER_DATA_NORMALIZED!BJ78=0,BJ$22=$L$22),VLOOKUP(MASTER_DATA_PROCESSED!$C78,Backend!$Q$9:$T$52,3,FALSE),MASTER_DATA_NORMALIZED!BJ78)</f>
        <v>0</v>
      </c>
      <c r="BK78" s="99">
        <f>IF(AND(MASTER_DATA_NORMALIZED!BK78=0,BK$22=$L$22),VLOOKUP(MASTER_DATA_PROCESSED!$C78,Backend!$Q$9:$T$52,3,FALSE),MASTER_DATA_NORMALIZED!BK78)</f>
        <v>0</v>
      </c>
      <c r="BL78" s="99" t="e">
        <f>IF(AND(MASTER_DATA_NORMALIZED!BL78=0,BL$22=$L$22),VLOOKUP(MASTER_DATA_PROCESSED!$C78,Backend!$Q$9:$T$52,3,FALSE),MASTER_DATA_NORMALIZED!BL78)</f>
        <v>#N/A</v>
      </c>
      <c r="BM78" s="99">
        <f>IF(AND(MASTER_DATA_NORMALIZED!BM78=0,BM$22=$L$22),VLOOKUP(MASTER_DATA_PROCESSED!$C78,Backend!$Q$9:$T$52,3,FALSE),MASTER_DATA_NORMALIZED!BM78)</f>
        <v>0</v>
      </c>
      <c r="BN78" s="99">
        <f>IF(AND(MASTER_DATA_NORMALIZED!BN78=0,BN$22=$L$22),VLOOKUP(MASTER_DATA_PROCESSED!$C78,Backend!$Q$9:$T$52,3,FALSE),MASTER_DATA_NORMALIZED!BN78)</f>
        <v>0</v>
      </c>
      <c r="BO78" s="99">
        <f>IF(AND(MASTER_DATA_NORMALIZED!BO78=0,BO$22=$L$22),VLOOKUP(MASTER_DATA_PROCESSED!$C78,Backend!$Q$9:$T$52,3,FALSE),MASTER_DATA_NORMALIZED!BO78)</f>
        <v>0</v>
      </c>
      <c r="BP78" s="99" t="e">
        <f>IF(AND(MASTER_DATA_NORMALIZED!BP78=0,BP$22=$L$22),VLOOKUP(MASTER_DATA_PROCESSED!$C78,Backend!$Q$9:$T$52,3,FALSE),MASTER_DATA_NORMALIZED!BP78)</f>
        <v>#N/A</v>
      </c>
      <c r="BQ78" s="99">
        <f>IF(AND(MASTER_DATA_NORMALIZED!BQ78=0,BQ$22=$L$22),VLOOKUP(MASTER_DATA_PROCESSED!$C78,Backend!$Q$9:$T$52,3,FALSE),MASTER_DATA_NORMALIZED!BQ78)</f>
        <v>0</v>
      </c>
      <c r="BR78" s="99">
        <f>IF(AND(MASTER_DATA_NORMALIZED!BR78=0,BR$22=$L$22),VLOOKUP(MASTER_DATA_PROCESSED!$C78,Backend!$Q$9:$T$52,3,FALSE),MASTER_DATA_NORMALIZED!BR78)</f>
        <v>0</v>
      </c>
      <c r="BS78" s="99">
        <f>IF(AND(MASTER_DATA_NORMALIZED!BS78=0,BS$22=$L$22),VLOOKUP(MASTER_DATA_PROCESSED!$C78,Backend!$Q$9:$T$52,3,FALSE),MASTER_DATA_NORMALIZED!BS78)</f>
        <v>0</v>
      </c>
      <c r="BT78" s="99" t="e">
        <f>IF(AND(MASTER_DATA_NORMALIZED!BT78=0,BT$22=$L$22),VLOOKUP(MASTER_DATA_PROCESSED!$C78,Backend!$Q$9:$T$52,3,FALSE),MASTER_DATA_NORMALIZED!BT78)</f>
        <v>#N/A</v>
      </c>
      <c r="BU78" s="99">
        <f>IF(AND(MASTER_DATA_NORMALIZED!BU78=0,BU$22=$L$22),VLOOKUP(MASTER_DATA_PROCESSED!$C78,Backend!$Q$9:$T$52,3,FALSE),MASTER_DATA_NORMALIZED!BU78)</f>
        <v>0</v>
      </c>
      <c r="BV78" s="99">
        <f>IF(AND(MASTER_DATA_NORMALIZED!BV78=0,BV$22=$L$22),VLOOKUP(MASTER_DATA_PROCESSED!$C78,Backend!$Q$9:$T$52,3,FALSE),MASTER_DATA_NORMALIZED!BV78)</f>
        <v>0</v>
      </c>
      <c r="BW78" s="99">
        <f>IF(AND(MASTER_DATA_NORMALIZED!BW78=0,BW$22=$L$22),VLOOKUP(MASTER_DATA_PROCESSED!$C78,Backend!$Q$9:$T$52,3,FALSE),MASTER_DATA_NORMALIZED!BW78)</f>
        <v>0</v>
      </c>
      <c r="BX78" s="99" t="e">
        <f>IF(AND(MASTER_DATA_NORMALIZED!BX78=0,BX$22=$L$22),VLOOKUP(MASTER_DATA_PROCESSED!$C78,Backend!$Q$9:$T$52,3,FALSE),MASTER_DATA_NORMALIZED!BX78)</f>
        <v>#N/A</v>
      </c>
      <c r="BY78" s="99">
        <f>IF(AND(MASTER_DATA_NORMALIZED!BY78=0,BY$22=$L$22),VLOOKUP(MASTER_DATA_PROCESSED!$C78,Backend!$Q$9:$T$52,3,FALSE),MASTER_DATA_NORMALIZED!BY78)</f>
        <v>0</v>
      </c>
      <c r="BZ78" s="99">
        <f>IF(AND(MASTER_DATA_NORMALIZED!BZ78=0,BZ$22=$L$22),VLOOKUP(MASTER_DATA_PROCESSED!$C78,Backend!$Q$9:$T$52,3,FALSE),MASTER_DATA_NORMALIZED!BZ78)</f>
        <v>0</v>
      </c>
      <c r="CA78" s="99">
        <f>IF(AND(MASTER_DATA_NORMALIZED!CA78=0,CA$22=$L$22),VLOOKUP(MASTER_DATA_PROCESSED!$C78,Backend!$Q$9:$T$52,3,FALSE),MASTER_DATA_NORMALIZED!CA78)</f>
        <v>0</v>
      </c>
      <c r="CB78" s="99" t="e">
        <f>IF(AND(MASTER_DATA_NORMALIZED!CB78=0,CB$22=$L$22),VLOOKUP(MASTER_DATA_PROCESSED!$C78,Backend!$Q$9:$T$52,3,FALSE),MASTER_DATA_NORMALIZED!CB78)</f>
        <v>#N/A</v>
      </c>
      <c r="CC78" s="99">
        <f>IF(AND(MASTER_DATA_NORMALIZED!CC78=0,CC$22=$L$22),VLOOKUP(MASTER_DATA_PROCESSED!$C78,Backend!$Q$9:$T$52,3,FALSE),MASTER_DATA_NORMALIZED!CC78)</f>
        <v>0</v>
      </c>
      <c r="CD78" s="99">
        <f>IF(AND(MASTER_DATA_NORMALIZED!CD78=0,CD$22=$L$22),VLOOKUP(MASTER_DATA_PROCESSED!$C78,Backend!$Q$9:$T$52,3,FALSE),MASTER_DATA_NORMALIZED!CD78)</f>
        <v>0</v>
      </c>
      <c r="CE78" s="99">
        <f>IF(AND(MASTER_DATA_NORMALIZED!CE78=0,CE$22=$L$22),VLOOKUP(MASTER_DATA_PROCESSED!$C78,Backend!$Q$9:$T$52,3,FALSE),MASTER_DATA_NORMALIZED!CE78)</f>
        <v>0</v>
      </c>
      <c r="CF78" s="99" t="e">
        <f>IF(AND(MASTER_DATA_NORMALIZED!CF78=0,CF$22=$L$22),VLOOKUP(MASTER_DATA_PROCESSED!$C78,Backend!$Q$9:$T$52,3,FALSE),MASTER_DATA_NORMALIZED!CF78)</f>
        <v>#N/A</v>
      </c>
      <c r="CG78" s="99">
        <f>IF(AND(MASTER_DATA_NORMALIZED!CG78=0,CG$22=$L$22),VLOOKUP(MASTER_DATA_PROCESSED!$C78,Backend!$Q$9:$T$52,3,FALSE),MASTER_DATA_NORMALIZED!CG78)</f>
        <v>0</v>
      </c>
      <c r="CH78" s="99">
        <f>IF(AND(MASTER_DATA_NORMALIZED!CH78=0,CH$22=$L$22),VLOOKUP(MASTER_DATA_PROCESSED!$C78,Backend!$Q$9:$T$52,3,FALSE),MASTER_DATA_NORMALIZED!CH78)</f>
        <v>0</v>
      </c>
      <c r="CI78" s="99">
        <f>IF(AND(MASTER_DATA_NORMALIZED!CI78=0,CI$22=$L$22),VLOOKUP(MASTER_DATA_PROCESSED!$C78,Backend!$Q$9:$T$52,3,FALSE),MASTER_DATA_NORMALIZED!CI78)</f>
        <v>0</v>
      </c>
      <c r="CJ78" s="99" t="e">
        <f>IF(AND(MASTER_DATA_NORMALIZED!CJ78=0,CJ$22=$L$22),VLOOKUP(MASTER_DATA_PROCESSED!$C78,Backend!$Q$9:$T$52,3,FALSE),MASTER_DATA_NORMALIZED!CJ78)</f>
        <v>#N/A</v>
      </c>
      <c r="CK78" s="99">
        <f>IF(AND(MASTER_DATA_NORMALIZED!CK78=0,CK$22=$L$22),VLOOKUP(MASTER_DATA_PROCESSED!$C78,Backend!$Q$9:$T$52,3,FALSE),MASTER_DATA_NORMALIZED!CK78)</f>
        <v>0</v>
      </c>
      <c r="CL78" s="99">
        <f>IF(AND(MASTER_DATA_NORMALIZED!CL78=0,CL$22=$L$22),VLOOKUP(MASTER_DATA_PROCESSED!$C78,Backend!$Q$9:$T$52,3,FALSE),MASTER_DATA_NORMALIZED!CL78)</f>
        <v>0</v>
      </c>
      <c r="CM78" s="99">
        <f>IF(AND(MASTER_DATA_NORMALIZED!CM78=0,CM$22=$L$22),VLOOKUP(MASTER_DATA_PROCESSED!$C78,Backend!$Q$9:$T$52,3,FALSE),MASTER_DATA_NORMALIZED!CM78)</f>
        <v>0</v>
      </c>
      <c r="CN78" s="99" t="e">
        <f>IF(AND(MASTER_DATA_NORMALIZED!CN78=0,CN$22=$L$22),VLOOKUP(MASTER_DATA_PROCESSED!$C78,Backend!$Q$9:$T$52,3,FALSE),MASTER_DATA_NORMALIZED!CN78)</f>
        <v>#N/A</v>
      </c>
      <c r="CO78" s="99">
        <f>IF(AND(MASTER_DATA_NORMALIZED!CO78=0,CO$22=$L$22),VLOOKUP(MASTER_DATA_PROCESSED!$C78,Backend!$Q$9:$T$52,3,FALSE),MASTER_DATA_NORMALIZED!CO78)</f>
        <v>0</v>
      </c>
      <c r="CP78" s="99">
        <f>IF(AND(MASTER_DATA_NORMALIZED!CP78=0,CP$22=$L$22),VLOOKUP(MASTER_DATA_PROCESSED!$C78,Backend!$Q$9:$T$52,3,FALSE),MASTER_DATA_NORMALIZED!CP78)</f>
        <v>0</v>
      </c>
      <c r="CQ78" s="99">
        <f>IF(AND(MASTER_DATA_NORMALIZED!CQ78=0,CQ$22=$L$22),VLOOKUP(MASTER_DATA_PROCESSED!$C78,Backend!$Q$9:$T$52,3,FALSE),MASTER_DATA_NORMALIZED!CQ78)</f>
        <v>0</v>
      </c>
      <c r="CR78" s="99" t="e">
        <f>IF(AND(MASTER_DATA_NORMALIZED!CR78=0,CR$22=$L$22),VLOOKUP(MASTER_DATA_PROCESSED!$C78,Backend!$Q$9:$T$52,3,FALSE),MASTER_DATA_NORMALIZED!CR78)</f>
        <v>#N/A</v>
      </c>
      <c r="CS78" s="99">
        <f>IF(AND(MASTER_DATA_NORMALIZED!CS78=0,CS$22=$L$22),VLOOKUP(MASTER_DATA_PROCESSED!$C78,Backend!$Q$9:$T$52,3,FALSE),MASTER_DATA_NORMALIZED!CS78)</f>
        <v>0</v>
      </c>
      <c r="CT78" s="99">
        <f>IF(AND(MASTER_DATA_NORMALIZED!CT78=0,CT$22=$L$22),VLOOKUP(MASTER_DATA_PROCESSED!$C78,Backend!$Q$9:$T$52,3,FALSE),MASTER_DATA_NORMALIZED!CT78)</f>
        <v>0</v>
      </c>
      <c r="CU78" s="99">
        <f>IF(AND(MASTER_DATA_NORMALIZED!CU78=0,CU$22=$L$22),VLOOKUP(MASTER_DATA_PROCESSED!$C78,Backend!$Q$9:$T$52,3,FALSE),MASTER_DATA_NORMALIZED!CU78)</f>
        <v>0</v>
      </c>
      <c r="CV78" s="99" t="e">
        <f>IF(AND(MASTER_DATA_NORMALIZED!CV78=0,CV$22=$L$22),VLOOKUP(MASTER_DATA_PROCESSED!$C78,Backend!$Q$9:$T$52,3,FALSE),MASTER_DATA_NORMALIZED!CV78)</f>
        <v>#N/A</v>
      </c>
      <c r="CW78" s="99">
        <f>IF(AND(MASTER_DATA_NORMALIZED!CW78=0,CW$22=$L$22),VLOOKUP(MASTER_DATA_PROCESSED!$C78,Backend!$Q$9:$T$52,3,FALSE),MASTER_DATA_NORMALIZED!CW78)</f>
        <v>0</v>
      </c>
      <c r="CX78" s="99">
        <f>IF(AND(MASTER_DATA_NORMALIZED!CX78=0,CX$22=$L$22),VLOOKUP(MASTER_DATA_PROCESSED!$C78,Backend!$Q$9:$T$52,3,FALSE),MASTER_DATA_NORMALIZED!CX78)</f>
        <v>0</v>
      </c>
      <c r="CY78" s="99">
        <f>IF(AND(MASTER_DATA_NORMALIZED!CY78=0,CY$22=$L$22),VLOOKUP(MASTER_DATA_PROCESSED!$C78,Backend!$Q$9:$T$52,3,FALSE),MASTER_DATA_NORMALIZED!CY78)</f>
        <v>0</v>
      </c>
      <c r="CZ78" s="99" t="e">
        <f>IF(AND(MASTER_DATA_NORMALIZED!CZ78=0,CZ$22=$L$22),VLOOKUP(MASTER_DATA_PROCESSED!$C78,Backend!$Q$9:$T$52,3,FALSE),MASTER_DATA_NORMALIZED!CZ78)</f>
        <v>#N/A</v>
      </c>
      <c r="DA78" s="99" t="e">
        <f>IF(AND(MASTER_DATA_NORMALIZED!DA78=0,DA$22=$L$22),VLOOKUP(MASTER_DATA_PROCESSED!$C78,Backend!$Q$9:$T$52,3,FALSE),MASTER_DATA_NORMALIZED!DA78)</f>
        <v>#DIV/0!</v>
      </c>
      <c r="DB78" s="99" t="e">
        <f>IF(AND(MASTER_DATA_NORMALIZED!DB78=0,DB$22=$L$22),VLOOKUP(MASTER_DATA_PROCESSED!$C78,Backend!$Q$9:$T$52,3,FALSE),MASTER_DATA_NORMALIZED!DB78)</f>
        <v>#DIV/0!</v>
      </c>
      <c r="DC78" s="99" t="e">
        <f>IF(AND(MASTER_DATA_NORMALIZED!DC78=0,DC$22=$L$22),VLOOKUP(MASTER_DATA_PROCESSED!$C78,Backend!$Q$9:$T$52,3,FALSE),MASTER_DATA_NORMALIZED!DC78)</f>
        <v>#DIV/0!</v>
      </c>
      <c r="DD78" s="99" t="e">
        <f>IF(AND(MASTER_DATA_NORMALIZED!DD78=0,DD$22=$L$22),VLOOKUP(MASTER_DATA_PROCESSED!$C78,Backend!$Q$9:$T$52,3,FALSE),MASTER_DATA_NORMALIZED!DD78)</f>
        <v>#N/A</v>
      </c>
      <c r="DE78" s="99">
        <f>IF(AND(MASTER_DATA_NORMALIZED!DE78=0,DE$22=$L$22),VLOOKUP(MASTER_DATA_PROCESSED!$C78,Backend!$Q$9:$T$52,3,FALSE),MASTER_DATA_NORMALIZED!DE78)</f>
        <v>0</v>
      </c>
      <c r="DF78" s="99">
        <f>IF(AND(MASTER_DATA_NORMALIZED!DF78=0,DF$22=$L$22),VLOOKUP(MASTER_DATA_PROCESSED!$C78,Backend!$Q$9:$T$52,3,FALSE),MASTER_DATA_NORMALIZED!DF78)</f>
        <v>0</v>
      </c>
      <c r="DG78" s="99">
        <f>IF(AND(MASTER_DATA_NORMALIZED!DG78=0,DG$22=$L$22),VLOOKUP(MASTER_DATA_PROCESSED!$C78,Backend!$Q$9:$T$52,3,FALSE),MASTER_DATA_NORMALIZED!DG78)</f>
        <v>0</v>
      </c>
      <c r="DH78" s="99" t="e">
        <f>IF(AND(MASTER_DATA_NORMALIZED!DH78=0,DH$22=$L$22),VLOOKUP(MASTER_DATA_PROCESSED!$C78,Backend!$Q$9:$T$52,3,FALSE),MASTER_DATA_NORMALIZED!DH78)</f>
        <v>#N/A</v>
      </c>
      <c r="DI78" s="99">
        <f>IF(AND(MASTER_DATA_NORMALIZED!DI78=0,DI$22=$L$22),VLOOKUP(MASTER_DATA_PROCESSED!$C78,Backend!$Q$9:$T$52,3,FALSE),MASTER_DATA_NORMALIZED!DI78)</f>
        <v>0</v>
      </c>
      <c r="DJ78" s="99">
        <f>IF(AND(MASTER_DATA_NORMALIZED!DJ78=0,DJ$22=$L$22),VLOOKUP(MASTER_DATA_PROCESSED!$C78,Backend!$Q$9:$T$52,3,FALSE),MASTER_DATA_NORMALIZED!DJ78)</f>
        <v>0</v>
      </c>
      <c r="DK78" s="99">
        <f>IF(AND(MASTER_DATA_NORMALIZED!DK78=0,DK$22=$L$22),VLOOKUP(MASTER_DATA_PROCESSED!$C78,Backend!$Q$9:$T$52,3,FALSE),MASTER_DATA_NORMALIZED!DK78)</f>
        <v>0</v>
      </c>
      <c r="DL78" s="99" t="e">
        <f>IF(AND(MASTER_DATA_NORMALIZED!DL78=0,DL$22=$L$22),VLOOKUP(MASTER_DATA_PROCESSED!$C78,Backend!$Q$9:$T$52,3,FALSE),MASTER_DATA_NORMALIZED!DL78)</f>
        <v>#N/A</v>
      </c>
      <c r="DM78" s="99">
        <f>IF(AND(MASTER_DATA_NORMALIZED!DM78=0,DM$22=$L$22),VLOOKUP(MASTER_DATA_PROCESSED!$C78,Backend!$Q$9:$T$52,3,FALSE),MASTER_DATA_NORMALIZED!DM78)</f>
        <v>0</v>
      </c>
      <c r="DN78" s="99">
        <f>IF(AND(MASTER_DATA_NORMALIZED!DN78=0,DN$22=$L$22),VLOOKUP(MASTER_DATA_PROCESSED!$C78,Backend!$Q$9:$T$52,3,FALSE),MASTER_DATA_NORMALIZED!DN78)</f>
        <v>0</v>
      </c>
      <c r="DO78" s="99">
        <f>IF(AND(MASTER_DATA_NORMALIZED!DO78=0,DO$22=$L$22),VLOOKUP(MASTER_DATA_PROCESSED!$C78,Backend!$Q$9:$T$52,3,FALSE),MASTER_DATA_NORMALIZED!DO78)</f>
        <v>0</v>
      </c>
      <c r="DP78" s="99" t="e">
        <f>IF(AND(MASTER_DATA_NORMALIZED!DP78=0,DP$22=$L$22),VLOOKUP(MASTER_DATA_PROCESSED!$C78,Backend!$Q$9:$T$52,3,FALSE),MASTER_DATA_NORMALIZED!DP78)</f>
        <v>#N/A</v>
      </c>
      <c r="DQ78" s="99">
        <f>IF(AND(MASTER_DATA_NORMALIZED!DQ78=0,DQ$22=$L$22),VLOOKUP(MASTER_DATA_PROCESSED!$C78,Backend!$Q$9:$T$52,3,FALSE),MASTER_DATA_NORMALIZED!DQ78)</f>
        <v>0</v>
      </c>
      <c r="DR78" s="99">
        <f>IF(AND(MASTER_DATA_NORMALIZED!DR78=0,DR$22=$L$22),VLOOKUP(MASTER_DATA_PROCESSED!$C78,Backend!$Q$9:$T$52,3,FALSE),MASTER_DATA_NORMALIZED!DR78)</f>
        <v>0</v>
      </c>
      <c r="DS78" s="99">
        <f>IF(AND(MASTER_DATA_NORMALIZED!DS78=0,DS$22=$L$22),VLOOKUP(MASTER_DATA_PROCESSED!$C78,Backend!$Q$9:$T$52,3,FALSE),MASTER_DATA_NORMALIZED!DS78)</f>
        <v>0</v>
      </c>
      <c r="DT78" s="99" t="e">
        <f>IF(AND(MASTER_DATA_NORMALIZED!DT78=0,DT$22=$L$22),VLOOKUP(MASTER_DATA_PROCESSED!$C78,Backend!$Q$9:$T$52,3,FALSE),MASTER_DATA_NORMALIZED!DT78)</f>
        <v>#N/A</v>
      </c>
      <c r="DU78" s="99">
        <f>IF(AND(MASTER_DATA_NORMALIZED!DU78=0,DU$22=$L$22),VLOOKUP(MASTER_DATA_PROCESSED!$C78,Backend!$Q$9:$T$52,3,FALSE),MASTER_DATA_NORMALIZED!DU78)</f>
        <v>0</v>
      </c>
      <c r="DV78" s="99">
        <f>IF(AND(MASTER_DATA_NORMALIZED!DV78=0,DV$22=$L$22),VLOOKUP(MASTER_DATA_PROCESSED!$C78,Backend!$Q$9:$T$52,3,FALSE),MASTER_DATA_NORMALIZED!DV78)</f>
        <v>0</v>
      </c>
      <c r="DW78" s="99">
        <f>IF(AND(MASTER_DATA_NORMALIZED!DW78=0,DW$22=$L$22),VLOOKUP(MASTER_DATA_PROCESSED!$C78,Backend!$Q$9:$T$52,3,FALSE),MASTER_DATA_NORMALIZED!DW78)</f>
        <v>0</v>
      </c>
      <c r="DX78" s="99" t="e">
        <f>IF(AND(MASTER_DATA_NORMALIZED!DX78=0,DX$22=$L$22),VLOOKUP(MASTER_DATA_PROCESSED!$C78,Backend!$Q$9:$T$52,3,FALSE),MASTER_DATA_NORMALIZED!DX78)</f>
        <v>#N/A</v>
      </c>
      <c r="DY78" s="99">
        <f>IF(AND(MASTER_DATA_NORMALIZED!DY78=0,DY$22=$L$22),VLOOKUP(MASTER_DATA_PROCESSED!$C78,Backend!$Q$9:$T$52,3,FALSE),MASTER_DATA_NORMALIZED!DY78)</f>
        <v>0</v>
      </c>
      <c r="DZ78" s="99">
        <f>IF(AND(MASTER_DATA_NORMALIZED!DZ78=0,DZ$22=$L$22),VLOOKUP(MASTER_DATA_PROCESSED!$C78,Backend!$Q$9:$T$52,3,FALSE),MASTER_DATA_NORMALIZED!DZ78)</f>
        <v>0</v>
      </c>
      <c r="EA78" s="99">
        <f>IF(AND(MASTER_DATA_NORMALIZED!EA78=0,EA$22=$L$22),VLOOKUP(MASTER_DATA_PROCESSED!$C78,Backend!$Q$9:$T$52,3,FALSE),MASTER_DATA_NORMALIZED!EA78)</f>
        <v>0</v>
      </c>
      <c r="EB78" s="99" t="e">
        <f>IF(AND(MASTER_DATA_NORMALIZED!EB78=0,EB$22=$L$22),VLOOKUP(MASTER_DATA_PROCESSED!$C78,Backend!$Q$9:$T$52,3,FALSE),MASTER_DATA_NORMALIZED!EB78)</f>
        <v>#N/A</v>
      </c>
      <c r="EC78" s="99" t="e">
        <f>IF(AND(MASTER_DATA_NORMALIZED!EC78=0,EC$22=$L$22),VLOOKUP(MASTER_DATA_PROCESSED!$C78,Backend!$Q$9:$T$52,3,FALSE),MASTER_DATA_NORMALIZED!EC78)</f>
        <v>#DIV/0!</v>
      </c>
      <c r="ED78" s="99" t="e">
        <f>IF(AND(MASTER_DATA_NORMALIZED!ED78=0,ED$22=$L$22),VLOOKUP(MASTER_DATA_PROCESSED!$C78,Backend!$Q$9:$T$52,3,FALSE),MASTER_DATA_NORMALIZED!ED78)</f>
        <v>#DIV/0!</v>
      </c>
      <c r="EE78" s="99" t="e">
        <f>IF(AND(MASTER_DATA_NORMALIZED!EE78=0,EE$22=$L$22),VLOOKUP(MASTER_DATA_PROCESSED!$C78,Backend!$Q$9:$T$52,3,FALSE),MASTER_DATA_NORMALIZED!EE78)</f>
        <v>#DIV/0!</v>
      </c>
      <c r="EF78" s="99" t="e">
        <f>IF(AND(MASTER_DATA_NORMALIZED!EF78=0,EF$22=$L$22),VLOOKUP(MASTER_DATA_PROCESSED!$C78,Backend!$Q$9:$T$52,3,FALSE),MASTER_DATA_NORMALIZED!EF78)</f>
        <v>#VALUE!</v>
      </c>
      <c r="EG78" s="99">
        <f>IF(AND(MASTER_DATA_NORMALIZED!EG78=0,EG$22=$L$22),VLOOKUP(MASTER_DATA_PROCESSED!$C78,Backend!$Q$9:$T$52,3,FALSE),MASTER_DATA_NORMALIZED!EG78)</f>
        <v>0</v>
      </c>
      <c r="EH78" s="99">
        <f>IF(AND(MASTER_DATA_NORMALIZED!EH78=0,EH$22=$L$22),VLOOKUP(MASTER_DATA_PROCESSED!$C78,Backend!$Q$9:$T$52,3,FALSE),MASTER_DATA_NORMALIZED!EH78)</f>
        <v>0</v>
      </c>
      <c r="EI78" s="99">
        <f>IF(AND(MASTER_DATA_NORMALIZED!EI78=0,EI$22=$L$22),VLOOKUP(MASTER_DATA_PROCESSED!$C78,Backend!$Q$9:$T$52,3,FALSE),MASTER_DATA_NORMALIZED!EI78)</f>
        <v>0</v>
      </c>
      <c r="EJ78" s="99" t="e">
        <f>IF(AND(MASTER_DATA_NORMALIZED!EJ78=0,EJ$22=$L$22),VLOOKUP(MASTER_DATA_PROCESSED!$C78,Backend!$Q$9:$T$52,3,FALSE),MASTER_DATA_NORMALIZED!EJ78)</f>
        <v>#N/A</v>
      </c>
      <c r="EK78" s="99">
        <f>IF(AND(MASTER_DATA_NORMALIZED!EK78=0,EK$22=$L$22),VLOOKUP(MASTER_DATA_PROCESSED!$C78,Backend!$Q$9:$T$52,3,FALSE),MASTER_DATA_NORMALIZED!EK78)</f>
        <v>0</v>
      </c>
      <c r="EL78" s="99">
        <f>IF(AND(MASTER_DATA_NORMALIZED!EL78=0,EL$22=$L$22),VLOOKUP(MASTER_DATA_PROCESSED!$C78,Backend!$Q$9:$T$52,3,FALSE),MASTER_DATA_NORMALIZED!EL78)</f>
        <v>0</v>
      </c>
      <c r="EM78" s="99">
        <f>IF(AND(MASTER_DATA_NORMALIZED!EM78=0,EM$22=$L$22),VLOOKUP(MASTER_DATA_PROCESSED!$C78,Backend!$Q$9:$T$52,3,FALSE),MASTER_DATA_NORMALIZED!EM78)</f>
        <v>0</v>
      </c>
      <c r="EN78" s="99" t="e">
        <f>IF(AND(MASTER_DATA_NORMALIZED!EN78=0,EN$22=$L$22),VLOOKUP(MASTER_DATA_PROCESSED!$C78,Backend!$Q$9:$T$52,3,FALSE),MASTER_DATA_NORMALIZED!EN78)</f>
        <v>#N/A</v>
      </c>
      <c r="EO78" s="99">
        <f>IF(AND(MASTER_DATA_NORMALIZED!EO78=0,EO$22=$L$22),VLOOKUP(MASTER_DATA_PROCESSED!$C78,Backend!$Q$9:$T$52,3,FALSE),MASTER_DATA_NORMALIZED!EO78)</f>
        <v>0</v>
      </c>
      <c r="EP78" s="99">
        <f>IF(AND(MASTER_DATA_NORMALIZED!EP78=0,EP$22=$L$22),VLOOKUP(MASTER_DATA_PROCESSED!$C78,Backend!$Q$9:$T$52,3,FALSE),MASTER_DATA_NORMALIZED!EP78)</f>
        <v>0</v>
      </c>
      <c r="EQ78" s="99">
        <f>IF(AND(MASTER_DATA_NORMALIZED!EQ78=0,EQ$22=$L$22),VLOOKUP(MASTER_DATA_PROCESSED!$C78,Backend!$Q$9:$T$52,3,FALSE),MASTER_DATA_NORMALIZED!EQ78)</f>
        <v>0</v>
      </c>
      <c r="ER78" s="99" t="e">
        <f>IF(AND(MASTER_DATA_NORMALIZED!ER78=0,ER$22=$L$22),VLOOKUP(MASTER_DATA_PROCESSED!$C78,Backend!$Q$9:$T$52,3,FALSE),MASTER_DATA_NORMALIZED!ER78)</f>
        <v>#N/A</v>
      </c>
      <c r="ES78" s="99">
        <f>IF(AND(MASTER_DATA_NORMALIZED!ES78=0,ES$22=$L$22),VLOOKUP(MASTER_DATA_PROCESSED!$C78,Backend!$Q$9:$T$52,3,FALSE),MASTER_DATA_NORMALIZED!ES78)</f>
        <v>0</v>
      </c>
      <c r="ET78" s="99">
        <f>IF(AND(MASTER_DATA_NORMALIZED!ET78=0,ET$22=$L$22),VLOOKUP(MASTER_DATA_PROCESSED!$C78,Backend!$Q$9:$T$52,3,FALSE),MASTER_DATA_NORMALIZED!ET78)</f>
        <v>0</v>
      </c>
      <c r="EU78" s="99">
        <f>IF(AND(MASTER_DATA_NORMALIZED!EU78=0,EU$22=$L$22),VLOOKUP(MASTER_DATA_PROCESSED!$C78,Backend!$Q$9:$T$52,3,FALSE),MASTER_DATA_NORMALIZED!EU78)</f>
        <v>0</v>
      </c>
      <c r="EV78" s="99" t="e">
        <f>IF(AND(MASTER_DATA_NORMALIZED!EV78=0,EV$22=$L$22),VLOOKUP(MASTER_DATA_PROCESSED!$C78,Backend!$Q$9:$T$52,3,FALSE),MASTER_DATA_NORMALIZED!EV78)</f>
        <v>#N/A</v>
      </c>
      <c r="EW78" s="99">
        <f>IF(AND(MASTER_DATA_NORMALIZED!EW78=0,EW$22=$L$22),VLOOKUP(MASTER_DATA_PROCESSED!$C78,Backend!$Q$9:$T$52,3,FALSE),MASTER_DATA_NORMALIZED!EW78)</f>
        <v>0</v>
      </c>
      <c r="EX78" s="99">
        <f>IF(AND(MASTER_DATA_NORMALIZED!EX78=0,EX$22=$L$22),VLOOKUP(MASTER_DATA_PROCESSED!$C78,Backend!$Q$9:$T$52,3,FALSE),MASTER_DATA_NORMALIZED!EX78)</f>
        <v>0</v>
      </c>
      <c r="EY78" s="99">
        <f>IF(AND(MASTER_DATA_NORMALIZED!EY78=0,EY$22=$L$22),VLOOKUP(MASTER_DATA_PROCESSED!$C78,Backend!$Q$9:$T$52,3,FALSE),MASTER_DATA_NORMALIZED!EY78)</f>
        <v>0</v>
      </c>
      <c r="EZ78" s="99" t="e">
        <f>IF(AND(MASTER_DATA_NORMALIZED!EZ78=0,EZ$22=$L$22),VLOOKUP(MASTER_DATA_PROCESSED!$C78,Backend!$Q$9:$T$52,3,FALSE),MASTER_DATA_NORMALIZED!EZ78)</f>
        <v>#N/A</v>
      </c>
      <c r="FA78" s="99">
        <f>IF(AND(MASTER_DATA_NORMALIZED!FA78=0,FA$22=$L$22),VLOOKUP(MASTER_DATA_PROCESSED!$C78,Backend!$Q$9:$T$52,3,FALSE),MASTER_DATA_NORMALIZED!FA78)</f>
        <v>0</v>
      </c>
      <c r="FB78" s="99">
        <f>IF(AND(MASTER_DATA_NORMALIZED!FB78=0,FB$22=$L$22),VLOOKUP(MASTER_DATA_PROCESSED!$C78,Backend!$Q$9:$T$52,3,FALSE),MASTER_DATA_NORMALIZED!FB78)</f>
        <v>0</v>
      </c>
      <c r="FC78" s="99">
        <f>IF(AND(MASTER_DATA_NORMALIZED!FC78=0,FC$22=$L$22),VLOOKUP(MASTER_DATA_PROCESSED!$C78,Backend!$Q$9:$T$52,3,FALSE),MASTER_DATA_NORMALIZED!FC78)</f>
        <v>0</v>
      </c>
      <c r="FD78" s="99" t="e">
        <f>IF(AND(MASTER_DATA_NORMALIZED!FD78=0,FD$22=$L$22),VLOOKUP(MASTER_DATA_PROCESSED!$C78,Backend!$Q$9:$T$52,3,FALSE),MASTER_DATA_NORMALIZED!FD78)</f>
        <v>#N/A</v>
      </c>
      <c r="FE78" s="99">
        <f>IF(AND(MASTER_DATA_NORMALIZED!FE78=0,FE$22=$L$22),VLOOKUP(MASTER_DATA_PROCESSED!$C78,Backend!$Q$9:$T$52,3,FALSE),MASTER_DATA_NORMALIZED!FE78)</f>
        <v>0</v>
      </c>
      <c r="FF78" s="99">
        <f>IF(AND(MASTER_DATA_NORMALIZED!FF78=0,FF$22=$L$22),VLOOKUP(MASTER_DATA_PROCESSED!$C78,Backend!$Q$9:$T$52,3,FALSE),MASTER_DATA_NORMALIZED!FF78)</f>
        <v>0</v>
      </c>
      <c r="FG78" s="99">
        <f>IF(AND(MASTER_DATA_NORMALIZED!FG78=0,FG$22=$L$22),VLOOKUP(MASTER_DATA_PROCESSED!$C78,Backend!$Q$9:$T$52,3,FALSE),MASTER_DATA_NORMALIZED!FG78)</f>
        <v>0</v>
      </c>
      <c r="FH78" s="99" t="e">
        <f>IF(AND(MASTER_DATA_NORMALIZED!FH78=0,FH$22=$L$22),VLOOKUP(MASTER_DATA_PROCESSED!$C78,Backend!$Q$9:$T$52,3,FALSE),MASTER_DATA_NORMALIZED!FH78)</f>
        <v>#N/A</v>
      </c>
      <c r="FI78" s="99">
        <f>IF(AND(MASTER_DATA_NORMALIZED!FI78=0,FI$22=$L$22),VLOOKUP(MASTER_DATA_PROCESSED!$C78,Backend!$Q$9:$T$52,3,FALSE),MASTER_DATA_NORMALIZED!FI78)</f>
        <v>0</v>
      </c>
      <c r="FJ78" s="99">
        <f>IF(AND(MASTER_DATA_NORMALIZED!FJ78=0,FJ$22=$L$22),VLOOKUP(MASTER_DATA_PROCESSED!$C78,Backend!$Q$9:$T$52,3,FALSE),MASTER_DATA_NORMALIZED!FJ78)</f>
        <v>0</v>
      </c>
      <c r="FK78" s="99">
        <f>IF(AND(MASTER_DATA_NORMALIZED!FK78=0,FK$22=$L$22),VLOOKUP(MASTER_DATA_PROCESSED!$C78,Backend!$Q$9:$T$52,3,FALSE),MASTER_DATA_NORMALIZED!FK78)</f>
        <v>0</v>
      </c>
      <c r="FL78" s="99" t="e">
        <f>IF(AND(MASTER_DATA_NORMALIZED!FL78=0,FL$22=$L$22),VLOOKUP(MASTER_DATA_PROCESSED!$C78,Backend!$Q$9:$T$52,3,FALSE),MASTER_DATA_NORMALIZED!FL78)</f>
        <v>#N/A</v>
      </c>
      <c r="FM78" s="99">
        <f>IF(AND(MASTER_DATA_NORMALIZED!FM78=0,FM$22=$L$22),VLOOKUP(MASTER_DATA_PROCESSED!$C78,Backend!$Q$9:$T$52,3,FALSE),MASTER_DATA_NORMALIZED!FM78)</f>
        <v>0</v>
      </c>
      <c r="FN78" s="99">
        <f>IF(AND(MASTER_DATA_NORMALIZED!FN78=0,FN$22=$L$22),VLOOKUP(MASTER_DATA_PROCESSED!$C78,Backend!$Q$9:$T$52,3,FALSE),MASTER_DATA_NORMALIZED!FN78)</f>
        <v>0</v>
      </c>
      <c r="FO78" s="99">
        <f>IF(AND(MASTER_DATA_NORMALIZED!FO78=0,FO$22=$L$22),VLOOKUP(MASTER_DATA_PROCESSED!$C78,Backend!$Q$9:$T$52,3,FALSE),MASTER_DATA_NORMALIZED!FO78)</f>
        <v>0</v>
      </c>
      <c r="FP78" s="99" t="e">
        <f>IF(AND(MASTER_DATA_NORMALIZED!FP78=0,FP$22=$L$22),VLOOKUP(MASTER_DATA_PROCESSED!$C78,Backend!$Q$9:$T$52,3,FALSE),MASTER_DATA_NORMALIZED!FP78)</f>
        <v>#N/A</v>
      </c>
      <c r="FQ78" s="99">
        <f>IF(AND(MASTER_DATA_NORMALIZED!FQ78=0,FQ$22=$L$22),VLOOKUP(MASTER_DATA_PROCESSED!$C78,Backend!$Q$9:$T$52,3,FALSE),MASTER_DATA_NORMALIZED!FQ78)</f>
        <v>0</v>
      </c>
      <c r="FR78" s="99">
        <f>IF(AND(MASTER_DATA_NORMALIZED!FR78=0,FR$22=$L$22),VLOOKUP(MASTER_DATA_PROCESSED!$C78,Backend!$Q$9:$T$52,3,FALSE),MASTER_DATA_NORMALIZED!FR78)</f>
        <v>0</v>
      </c>
      <c r="FS78" s="99">
        <f>IF(AND(MASTER_DATA_NORMALIZED!FS78=0,FS$22=$L$22),VLOOKUP(MASTER_DATA_PROCESSED!$C78,Backend!$Q$9:$T$52,3,FALSE),MASTER_DATA_NORMALIZED!FS78)</f>
        <v>0</v>
      </c>
      <c r="FT78" s="99" t="e">
        <f>IF(AND(MASTER_DATA_NORMALIZED!FT78=0,FT$22=$L$22),VLOOKUP(MASTER_DATA_PROCESSED!$C78,Backend!$Q$9:$T$52,3,FALSE),MASTER_DATA_NORMALIZED!FT78)</f>
        <v>#N/A</v>
      </c>
      <c r="FU78" s="99">
        <f>IF(AND(MASTER_DATA_NORMALIZED!FU78=0,FU$22=$L$22),VLOOKUP(MASTER_DATA_PROCESSED!$C78,Backend!$Q$9:$T$52,3,FALSE),MASTER_DATA_NORMALIZED!FU78)</f>
        <v>0</v>
      </c>
      <c r="FV78" s="99">
        <f>IF(AND(MASTER_DATA_NORMALIZED!FV78=0,FV$22=$L$22),VLOOKUP(MASTER_DATA_PROCESSED!$C78,Backend!$Q$9:$T$52,3,FALSE),MASTER_DATA_NORMALIZED!FV78)</f>
        <v>0</v>
      </c>
      <c r="FW78" s="99">
        <f>IF(AND(MASTER_DATA_NORMALIZED!FW78=0,FW$22=$L$22),VLOOKUP(MASTER_DATA_PROCESSED!$C78,Backend!$Q$9:$T$52,3,FALSE),MASTER_DATA_NORMALIZED!FW78)</f>
        <v>0</v>
      </c>
      <c r="FX78" s="99" t="e">
        <f>IF(AND(MASTER_DATA_NORMALIZED!FX78=0,FX$22=$L$22),VLOOKUP(MASTER_DATA_PROCESSED!$C78,Backend!$Q$9:$T$52,3,FALSE),MASTER_DATA_NORMALIZED!FX78)</f>
        <v>#N/A</v>
      </c>
      <c r="FY78" s="99">
        <f>IF(AND(MASTER_DATA_NORMALIZED!FY78=0,FY$22=$L$22),VLOOKUP(MASTER_DATA_PROCESSED!$C78,Backend!$Q$9:$T$52,3,FALSE),MASTER_DATA_NORMALIZED!FY78)</f>
        <v>0</v>
      </c>
      <c r="FZ78" s="99">
        <f>IF(AND(MASTER_DATA_NORMALIZED!FZ78=0,FZ$22=$L$22),VLOOKUP(MASTER_DATA_PROCESSED!$C78,Backend!$Q$9:$T$52,3,FALSE),MASTER_DATA_NORMALIZED!FZ78)</f>
        <v>0</v>
      </c>
      <c r="GA78" s="99">
        <f>IF(AND(MASTER_DATA_NORMALIZED!GA78=0,GA$22=$L$22),VLOOKUP(MASTER_DATA_PROCESSED!$C78,Backend!$Q$9:$T$52,3,FALSE),MASTER_DATA_NORMALIZED!GA78)</f>
        <v>0</v>
      </c>
      <c r="GB78" s="99" t="e">
        <f>IF(AND(MASTER_DATA_NORMALIZED!GB78=0,GB$22=$L$22),VLOOKUP(MASTER_DATA_PROCESSED!$C78,Backend!$Q$9:$T$52,3,FALSE),MASTER_DATA_NORMALIZED!GB78)</f>
        <v>#N/A</v>
      </c>
      <c r="GC78" s="99">
        <f>IF(AND(MASTER_DATA_NORMALIZED!GC78=0,GC$22=$L$22),VLOOKUP(MASTER_DATA_PROCESSED!$C78,Backend!$Q$9:$T$52,3,FALSE),MASTER_DATA_NORMALIZED!GC78)</f>
        <v>0</v>
      </c>
      <c r="GD78" s="99">
        <f>IF(AND(MASTER_DATA_NORMALIZED!GD78=0,GD$22=$L$22),VLOOKUP(MASTER_DATA_PROCESSED!$C78,Backend!$Q$9:$T$52,3,FALSE),MASTER_DATA_NORMALIZED!GD78)</f>
        <v>0</v>
      </c>
      <c r="GE78" s="99">
        <f>IF(AND(MASTER_DATA_NORMALIZED!GE78=0,GE$22=$L$22),VLOOKUP(MASTER_DATA_PROCESSED!$C78,Backend!$Q$9:$T$52,3,FALSE),MASTER_DATA_NORMALIZED!GE78)</f>
        <v>0</v>
      </c>
      <c r="GF78" s="99" t="e">
        <f>IF(AND(MASTER_DATA_NORMALIZED!GF78=0,GF$22=$L$22),VLOOKUP(MASTER_DATA_PROCESSED!$C78,Backend!$Q$9:$T$52,3,FALSE),MASTER_DATA_NORMALIZED!GF78)</f>
        <v>#N/A</v>
      </c>
      <c r="GG78" s="99">
        <f>IF(AND(MASTER_DATA_NORMALIZED!GG78=0,GG$22=$L$22),VLOOKUP(MASTER_DATA_PROCESSED!$C78,Backend!$Q$9:$T$52,3,FALSE),MASTER_DATA_NORMALIZED!GG78)</f>
        <v>0</v>
      </c>
      <c r="GH78" s="99">
        <f>IF(AND(MASTER_DATA_NORMALIZED!GH78=0,GH$22=$L$22),VLOOKUP(MASTER_DATA_PROCESSED!$C78,Backend!$Q$9:$T$52,3,FALSE),MASTER_DATA_NORMALIZED!GH78)</f>
        <v>0</v>
      </c>
      <c r="GI78" s="99">
        <f>IF(AND(MASTER_DATA_NORMALIZED!GI78=0,GI$22=$L$22),VLOOKUP(MASTER_DATA_PROCESSED!$C78,Backend!$Q$9:$T$52,3,FALSE),MASTER_DATA_NORMALIZED!GI78)</f>
        <v>0</v>
      </c>
      <c r="GJ78" s="99" t="e">
        <f>IF(AND(MASTER_DATA_NORMALIZED!GJ78=0,GJ$22=$L$22),VLOOKUP(MASTER_DATA_PROCESSED!$C78,Backend!$Q$9:$T$52,3,FALSE),MASTER_DATA_NORMALIZED!GJ78)</f>
        <v>#N/A</v>
      </c>
      <c r="GK78" s="99">
        <f>IF(AND(MASTER_DATA_NORMALIZED!GK78=0,GK$22=$L$22),VLOOKUP(MASTER_DATA_PROCESSED!$C78,Backend!$Q$9:$T$52,3,FALSE),MASTER_DATA_NORMALIZED!GK78)</f>
        <v>0</v>
      </c>
      <c r="GL78" s="99">
        <f>IF(AND(MASTER_DATA_NORMALIZED!GL78=0,GL$22=$L$22),VLOOKUP(MASTER_DATA_PROCESSED!$C78,Backend!$Q$9:$T$52,3,FALSE),MASTER_DATA_NORMALIZED!GL78)</f>
        <v>0</v>
      </c>
      <c r="GM78" s="99">
        <f>IF(AND(MASTER_DATA_NORMALIZED!GM78=0,GM$22=$L$22),VLOOKUP(MASTER_DATA_PROCESSED!$C78,Backend!$Q$9:$T$52,3,FALSE),MASTER_DATA_NORMALIZED!GM78)</f>
        <v>0</v>
      </c>
      <c r="GN78" s="99" t="e">
        <f>IF(AND(MASTER_DATA_NORMALIZED!GN78=0,GN$22=$L$22),VLOOKUP(MASTER_DATA_PROCESSED!$C78,Backend!$Q$9:$T$52,3,FALSE),MASTER_DATA_NORMALIZED!GN78)</f>
        <v>#N/A</v>
      </c>
      <c r="GO78" s="99">
        <f>IF(AND(MASTER_DATA_NORMALIZED!GO78=0,GO$22=$L$22),VLOOKUP(MASTER_DATA_PROCESSED!$C78,Backend!$Q$9:$T$52,3,FALSE),MASTER_DATA_NORMALIZED!GO78)</f>
        <v>0</v>
      </c>
      <c r="GP78" s="99">
        <f>IF(AND(MASTER_DATA_NORMALIZED!GP78=0,GP$22=$L$22),VLOOKUP(MASTER_DATA_PROCESSED!$C78,Backend!$Q$9:$T$52,3,FALSE),MASTER_DATA_NORMALIZED!GP78)</f>
        <v>0</v>
      </c>
      <c r="GQ78" s="99">
        <f>IF(AND(MASTER_DATA_NORMALIZED!GQ78=0,GQ$22=$L$22),VLOOKUP(MASTER_DATA_PROCESSED!$C78,Backend!$Q$9:$T$52,3,FALSE),MASTER_DATA_NORMALIZED!GQ78)</f>
        <v>0</v>
      </c>
      <c r="GR78" s="99" t="e">
        <f>IF(AND(MASTER_DATA_NORMALIZED!GR78=0,GR$22=$L$22),VLOOKUP(MASTER_DATA_PROCESSED!$C78,Backend!$Q$9:$T$52,3,FALSE),MASTER_DATA_NORMALIZED!GR78)</f>
        <v>#N/A</v>
      </c>
      <c r="GS78" s="99">
        <f>IF(AND(MASTER_DATA_NORMALIZED!GS78=0,GS$22=$L$22),VLOOKUP(MASTER_DATA_PROCESSED!$C78,Backend!$Q$9:$T$52,3,FALSE),MASTER_DATA_NORMALIZED!GS78)</f>
        <v>0</v>
      </c>
      <c r="GT78" s="99">
        <f>IF(AND(MASTER_DATA_NORMALIZED!GT78=0,GT$22=$L$22),VLOOKUP(MASTER_DATA_PROCESSED!$C78,Backend!$Q$9:$T$52,3,FALSE),MASTER_DATA_NORMALIZED!GT78)</f>
        <v>0</v>
      </c>
      <c r="GU78" s="99">
        <f>IF(AND(MASTER_DATA_NORMALIZED!GU78=0,GU$22=$L$22),VLOOKUP(MASTER_DATA_PROCESSED!$C78,Backend!$Q$9:$T$52,3,FALSE),MASTER_DATA_NORMALIZED!GU78)</f>
        <v>0</v>
      </c>
      <c r="GV78" s="99" t="e">
        <f>IF(AND(MASTER_DATA_NORMALIZED!GV78=0,GV$22=$L$22),VLOOKUP(MASTER_DATA_PROCESSED!$C78,Backend!$Q$9:$T$52,3,FALSE),MASTER_DATA_NORMALIZED!GV78)</f>
        <v>#N/A</v>
      </c>
      <c r="GW78" s="99" t="e">
        <f>IF(AND(MASTER_DATA_NORMALIZED!GW78=0,GW$22=$L$22),VLOOKUP(MASTER_DATA_PROCESSED!$C78,Backend!$Q$9:$T$52,3,FALSE),MASTER_DATA_NORMALIZED!GW78)</f>
        <v>#REF!</v>
      </c>
      <c r="GX78" s="99" t="e">
        <f>IF(AND(MASTER_DATA_NORMALIZED!GX78=0,GX$22=$L$22),VLOOKUP(MASTER_DATA_PROCESSED!$C78,Backend!$Q$9:$T$52,3,FALSE),MASTER_DATA_NORMALIZED!GX78)</f>
        <v>#REF!</v>
      </c>
      <c r="GY78" s="99" t="e">
        <f>IF(AND(MASTER_DATA_NORMALIZED!GY78=0,GY$22=$L$22),VLOOKUP(MASTER_DATA_PROCESSED!$C78,Backend!$Q$9:$T$52,3,FALSE),MASTER_DATA_NORMALIZED!GY78)</f>
        <v>#REF!</v>
      </c>
    </row>
    <row r="79" spans="2:207" s="27" customFormat="1" ht="14.25" hidden="1" outlineLevel="2" x14ac:dyDescent="0.25">
      <c r="B79" s="26">
        <f t="shared" si="5"/>
        <v>20</v>
      </c>
      <c r="C79" s="59">
        <f t="shared" si="0"/>
        <v>221.32</v>
      </c>
      <c r="D79" s="82"/>
      <c r="E79" s="55"/>
      <c r="F79" s="60"/>
      <c r="G79" s="86">
        <v>221.32</v>
      </c>
      <c r="H79" s="42" t="s">
        <v>83</v>
      </c>
      <c r="I79" s="99">
        <f>IF(AND(MASTER_DATA_NORMALIZED!I79=0,I$22=$L$22),VLOOKUP(MASTER_DATA_PROCESSED!$C79,Backend!$Q$9:$T$52,3,FALSE),MASTER_DATA_NORMALIZED!I79)</f>
        <v>0</v>
      </c>
      <c r="J79" s="99">
        <f>IF(AND(MASTER_DATA_NORMALIZED!J79=0,J$22=$L$22),VLOOKUP(MASTER_DATA_PROCESSED!$C79,Backend!$Q$9:$T$52,3,FALSE),MASTER_DATA_NORMALIZED!J79)</f>
        <v>0</v>
      </c>
      <c r="K79" s="99">
        <f>IF(AND(MASTER_DATA_NORMALIZED!K79=0,K$22=$L$22),VLOOKUP(MASTER_DATA_PROCESSED!$C79,Backend!$Q$9:$T$52,3,FALSE),MASTER_DATA_NORMALIZED!K79)</f>
        <v>0</v>
      </c>
      <c r="L79" s="99" t="e">
        <f>IF(AND(MASTER_DATA_NORMALIZED!L79=0,L$22=$L$22),VLOOKUP(MASTER_DATA_PROCESSED!$C79,Backend!$Q$9:$T$52,3,FALSE),MASTER_DATA_NORMALIZED!L79)</f>
        <v>#N/A</v>
      </c>
      <c r="M79" s="99">
        <f>IF(AND(MASTER_DATA_NORMALIZED!M79=0,M$22=$L$22),VLOOKUP(MASTER_DATA_PROCESSED!$C79,Backend!$Q$9:$T$52,3,FALSE),MASTER_DATA_NORMALIZED!M79)</f>
        <v>0</v>
      </c>
      <c r="N79" s="99">
        <f>IF(AND(MASTER_DATA_NORMALIZED!N79=0,N$22=$L$22),VLOOKUP(MASTER_DATA_PROCESSED!$C79,Backend!$Q$9:$T$52,3,FALSE),MASTER_DATA_NORMALIZED!N79)</f>
        <v>0</v>
      </c>
      <c r="O79" s="99">
        <f>IF(AND(MASTER_DATA_NORMALIZED!O79=0,O$22=$L$22),VLOOKUP(MASTER_DATA_PROCESSED!$C79,Backend!$Q$9:$T$52,3,FALSE),MASTER_DATA_NORMALIZED!O79)</f>
        <v>0</v>
      </c>
      <c r="P79" s="99" t="e">
        <f>IF(AND(MASTER_DATA_NORMALIZED!P79=0,P$22=$L$22),VLOOKUP(MASTER_DATA_PROCESSED!$C79,Backend!$Q$9:$T$52,3,FALSE),MASTER_DATA_NORMALIZED!P79)</f>
        <v>#N/A</v>
      </c>
      <c r="Q79" s="99">
        <f>IF(AND(MASTER_DATA_NORMALIZED!Q79=0,Q$22=$L$22),VLOOKUP(MASTER_DATA_PROCESSED!$C79,Backend!$Q$9:$T$52,3,FALSE),MASTER_DATA_NORMALIZED!Q79)</f>
        <v>0</v>
      </c>
      <c r="R79" s="99">
        <f>IF(AND(MASTER_DATA_NORMALIZED!R79=0,R$22=$L$22),VLOOKUP(MASTER_DATA_PROCESSED!$C79,Backend!$Q$9:$T$52,3,FALSE),MASTER_DATA_NORMALIZED!R79)</f>
        <v>0</v>
      </c>
      <c r="S79" s="99">
        <f>IF(AND(MASTER_DATA_NORMALIZED!S79=0,S$22=$L$22),VLOOKUP(MASTER_DATA_PROCESSED!$C79,Backend!$Q$9:$T$52,3,FALSE),MASTER_DATA_NORMALIZED!S79)</f>
        <v>0</v>
      </c>
      <c r="T79" s="99" t="e">
        <f>IF(AND(MASTER_DATA_NORMALIZED!T79=0,T$22=$L$22),VLOOKUP(MASTER_DATA_PROCESSED!$C79,Backend!$Q$9:$T$52,3,FALSE),MASTER_DATA_NORMALIZED!T79)</f>
        <v>#N/A</v>
      </c>
      <c r="U79" s="99">
        <f>IF(AND(MASTER_DATA_NORMALIZED!U79=0,U$22=$L$22),VLOOKUP(MASTER_DATA_PROCESSED!$C79,Backend!$Q$9:$T$52,3,FALSE),MASTER_DATA_NORMALIZED!U79)</f>
        <v>0</v>
      </c>
      <c r="V79" s="99">
        <f>IF(AND(MASTER_DATA_NORMALIZED!V79=0,V$22=$L$22),VLOOKUP(MASTER_DATA_PROCESSED!$C79,Backend!$Q$9:$T$52,3,FALSE),MASTER_DATA_NORMALIZED!V79)</f>
        <v>0</v>
      </c>
      <c r="W79" s="99">
        <f>IF(AND(MASTER_DATA_NORMALIZED!W79=0,W$22=$L$22),VLOOKUP(MASTER_DATA_PROCESSED!$C79,Backend!$Q$9:$T$52,3,FALSE),MASTER_DATA_NORMALIZED!W79)</f>
        <v>0</v>
      </c>
      <c r="X79" s="99" t="e">
        <f>IF(AND(MASTER_DATA_NORMALIZED!X79=0,X$22=$L$22),VLOOKUP(MASTER_DATA_PROCESSED!$C79,Backend!$Q$9:$T$52,3,FALSE),MASTER_DATA_NORMALIZED!X79)</f>
        <v>#N/A</v>
      </c>
      <c r="Y79" s="99">
        <f>IF(AND(MASTER_DATA_NORMALIZED!Y79=0,Y$22=$L$22),VLOOKUP(MASTER_DATA_PROCESSED!$C79,Backend!$Q$9:$T$52,3,FALSE),MASTER_DATA_NORMALIZED!Y79)</f>
        <v>0</v>
      </c>
      <c r="Z79" s="99">
        <f>IF(AND(MASTER_DATA_NORMALIZED!Z79=0,Z$22=$L$22),VLOOKUP(MASTER_DATA_PROCESSED!$C79,Backend!$Q$9:$T$52,3,FALSE),MASTER_DATA_NORMALIZED!Z79)</f>
        <v>0</v>
      </c>
      <c r="AA79" s="99">
        <f>IF(AND(MASTER_DATA_NORMALIZED!AA79=0,AA$22=$L$22),VLOOKUP(MASTER_DATA_PROCESSED!$C79,Backend!$Q$9:$T$52,3,FALSE),MASTER_DATA_NORMALIZED!AA79)</f>
        <v>0</v>
      </c>
      <c r="AB79" s="99" t="e">
        <f>IF(AND(MASTER_DATA_NORMALIZED!AB79=0,AB$22=$L$22),VLOOKUP(MASTER_DATA_PROCESSED!$C79,Backend!$Q$9:$T$52,3,FALSE),MASTER_DATA_NORMALIZED!AB79)</f>
        <v>#N/A</v>
      </c>
      <c r="AC79" s="99">
        <f>IF(AND(MASTER_DATA_NORMALIZED!AC79=0,AC$22=$L$22),VLOOKUP(MASTER_DATA_PROCESSED!$C79,Backend!$Q$9:$T$52,3,FALSE),MASTER_DATA_NORMALIZED!AC79)</f>
        <v>0</v>
      </c>
      <c r="AD79" s="99">
        <f>IF(AND(MASTER_DATA_NORMALIZED!AD79=0,AD$22=$L$22),VLOOKUP(MASTER_DATA_PROCESSED!$C79,Backend!$Q$9:$T$52,3,FALSE),MASTER_DATA_NORMALIZED!AD79)</f>
        <v>0</v>
      </c>
      <c r="AE79" s="99">
        <f>IF(AND(MASTER_DATA_NORMALIZED!AE79=0,AE$22=$L$22),VLOOKUP(MASTER_DATA_PROCESSED!$C79,Backend!$Q$9:$T$52,3,FALSE),MASTER_DATA_NORMALIZED!AE79)</f>
        <v>0</v>
      </c>
      <c r="AF79" s="99" t="e">
        <f>IF(AND(MASTER_DATA_NORMALIZED!AF79=0,AF$22=$L$22),VLOOKUP(MASTER_DATA_PROCESSED!$C79,Backend!$Q$9:$T$52,3,FALSE),MASTER_DATA_NORMALIZED!AF79)</f>
        <v>#N/A</v>
      </c>
      <c r="AG79" s="99">
        <f>IF(AND(MASTER_DATA_NORMALIZED!AG79=0,AG$22=$L$22),VLOOKUP(MASTER_DATA_PROCESSED!$C79,Backend!$Q$9:$T$52,3,FALSE),MASTER_DATA_NORMALIZED!AG79)</f>
        <v>0</v>
      </c>
      <c r="AH79" s="99">
        <f>IF(AND(MASTER_DATA_NORMALIZED!AH79=0,AH$22=$L$22),VLOOKUP(MASTER_DATA_PROCESSED!$C79,Backend!$Q$9:$T$52,3,FALSE),MASTER_DATA_NORMALIZED!AH79)</f>
        <v>0</v>
      </c>
      <c r="AI79" s="99">
        <f>IF(AND(MASTER_DATA_NORMALIZED!AI79=0,AI$22=$L$22),VLOOKUP(MASTER_DATA_PROCESSED!$C79,Backend!$Q$9:$T$52,3,FALSE),MASTER_DATA_NORMALIZED!AI79)</f>
        <v>0</v>
      </c>
      <c r="AJ79" s="99" t="e">
        <f>IF(AND(MASTER_DATA_NORMALIZED!AJ79=0,AJ$22=$L$22),VLOOKUP(MASTER_DATA_PROCESSED!$C79,Backend!$Q$9:$T$52,3,FALSE),MASTER_DATA_NORMALIZED!AJ79)</f>
        <v>#N/A</v>
      </c>
      <c r="AK79" s="99">
        <f>IF(AND(MASTER_DATA_NORMALIZED!AK79=0,AK$22=$L$22),VLOOKUP(MASTER_DATA_PROCESSED!$C79,Backend!$Q$9:$T$52,3,FALSE),MASTER_DATA_NORMALIZED!AK79)</f>
        <v>0</v>
      </c>
      <c r="AL79" s="99">
        <f>IF(AND(MASTER_DATA_NORMALIZED!AL79=0,AL$22=$L$22),VLOOKUP(MASTER_DATA_PROCESSED!$C79,Backend!$Q$9:$T$52,3,FALSE),MASTER_DATA_NORMALIZED!AL79)</f>
        <v>0</v>
      </c>
      <c r="AM79" s="99">
        <f>IF(AND(MASTER_DATA_NORMALIZED!AM79=0,AM$22=$L$22),VLOOKUP(MASTER_DATA_PROCESSED!$C79,Backend!$Q$9:$T$52,3,FALSE),MASTER_DATA_NORMALIZED!AM79)</f>
        <v>0</v>
      </c>
      <c r="AN79" s="99" t="e">
        <f>IF(AND(MASTER_DATA_NORMALIZED!AN79=0,AN$22=$L$22),VLOOKUP(MASTER_DATA_PROCESSED!$C79,Backend!$Q$9:$T$52,3,FALSE),MASTER_DATA_NORMALIZED!AN79)</f>
        <v>#N/A</v>
      </c>
      <c r="AO79" s="99">
        <f>IF(AND(MASTER_DATA_NORMALIZED!AO79=0,AO$22=$L$22),VLOOKUP(MASTER_DATA_PROCESSED!$C79,Backend!$Q$9:$T$52,3,FALSE),MASTER_DATA_NORMALIZED!AO79)</f>
        <v>0</v>
      </c>
      <c r="AP79" s="99">
        <f>IF(AND(MASTER_DATA_NORMALIZED!AP79=0,AP$22=$L$22),VLOOKUP(MASTER_DATA_PROCESSED!$C79,Backend!$Q$9:$T$52,3,FALSE),MASTER_DATA_NORMALIZED!AP79)</f>
        <v>0</v>
      </c>
      <c r="AQ79" s="99">
        <f>IF(AND(MASTER_DATA_NORMALIZED!AQ79=0,AQ$22=$L$22),VLOOKUP(MASTER_DATA_PROCESSED!$C79,Backend!$Q$9:$T$52,3,FALSE),MASTER_DATA_NORMALIZED!AQ79)</f>
        <v>0</v>
      </c>
      <c r="AR79" s="99" t="e">
        <f>IF(AND(MASTER_DATA_NORMALIZED!AR79=0,AR$22=$L$22),VLOOKUP(MASTER_DATA_PROCESSED!$C79,Backend!$Q$9:$T$52,3,FALSE),MASTER_DATA_NORMALIZED!AR79)</f>
        <v>#N/A</v>
      </c>
      <c r="AS79" s="99">
        <f>IF(AND(MASTER_DATA_NORMALIZED!AS79=0,AS$22=$L$22),VLOOKUP(MASTER_DATA_PROCESSED!$C79,Backend!$Q$9:$T$52,3,FALSE),MASTER_DATA_NORMALIZED!AS79)</f>
        <v>0</v>
      </c>
      <c r="AT79" s="99">
        <f>IF(AND(MASTER_DATA_NORMALIZED!AT79=0,AT$22=$L$22),VLOOKUP(MASTER_DATA_PROCESSED!$C79,Backend!$Q$9:$T$52,3,FALSE),MASTER_DATA_NORMALIZED!AT79)</f>
        <v>0</v>
      </c>
      <c r="AU79" s="99">
        <f>IF(AND(MASTER_DATA_NORMALIZED!AU79=0,AU$22=$L$22),VLOOKUP(MASTER_DATA_PROCESSED!$C79,Backend!$Q$9:$T$52,3,FALSE),MASTER_DATA_NORMALIZED!AU79)</f>
        <v>0</v>
      </c>
      <c r="AV79" s="99" t="e">
        <f>IF(AND(MASTER_DATA_NORMALIZED!AV79=0,AV$22=$L$22),VLOOKUP(MASTER_DATA_PROCESSED!$C79,Backend!$Q$9:$T$52,3,FALSE),MASTER_DATA_NORMALIZED!AV79)</f>
        <v>#N/A</v>
      </c>
      <c r="AW79" s="99">
        <f>IF(AND(MASTER_DATA_NORMALIZED!AW79=0,AW$22=$L$22),VLOOKUP(MASTER_DATA_PROCESSED!$C79,Backend!$Q$9:$T$52,3,FALSE),MASTER_DATA_NORMALIZED!AW79)</f>
        <v>0</v>
      </c>
      <c r="AX79" s="99">
        <f>IF(AND(MASTER_DATA_NORMALIZED!AX79=0,AX$22=$L$22),VLOOKUP(MASTER_DATA_PROCESSED!$C79,Backend!$Q$9:$T$52,3,FALSE),MASTER_DATA_NORMALIZED!AX79)</f>
        <v>0</v>
      </c>
      <c r="AY79" s="99">
        <f>IF(AND(MASTER_DATA_NORMALIZED!AY79=0,AY$22=$L$22),VLOOKUP(MASTER_DATA_PROCESSED!$C79,Backend!$Q$9:$T$52,3,FALSE),MASTER_DATA_NORMALIZED!AY79)</f>
        <v>0</v>
      </c>
      <c r="AZ79" s="99" t="e">
        <f>IF(AND(MASTER_DATA_NORMALIZED!AZ79=0,AZ$22=$L$22),VLOOKUP(MASTER_DATA_PROCESSED!$C79,Backend!$Q$9:$T$52,3,FALSE),MASTER_DATA_NORMALIZED!AZ79)</f>
        <v>#N/A</v>
      </c>
      <c r="BA79" s="99">
        <f>IF(AND(MASTER_DATA_NORMALIZED!BA79=0,BA$22=$L$22),VLOOKUP(MASTER_DATA_PROCESSED!$C79,Backend!$Q$9:$T$52,3,FALSE),MASTER_DATA_NORMALIZED!BA79)</f>
        <v>0</v>
      </c>
      <c r="BB79" s="99">
        <f>IF(AND(MASTER_DATA_NORMALIZED!BB79=0,BB$22=$L$22),VLOOKUP(MASTER_DATA_PROCESSED!$C79,Backend!$Q$9:$T$52,3,FALSE),MASTER_DATA_NORMALIZED!BB79)</f>
        <v>0</v>
      </c>
      <c r="BC79" s="99">
        <f>IF(AND(MASTER_DATA_NORMALIZED!BC79=0,BC$22=$L$22),VLOOKUP(MASTER_DATA_PROCESSED!$C79,Backend!$Q$9:$T$52,3,FALSE),MASTER_DATA_NORMALIZED!BC79)</f>
        <v>0</v>
      </c>
      <c r="BD79" s="99" t="e">
        <f>IF(AND(MASTER_DATA_NORMALIZED!BD79=0,BD$22=$L$22),VLOOKUP(MASTER_DATA_PROCESSED!$C79,Backend!$Q$9:$T$52,3,FALSE),MASTER_DATA_NORMALIZED!BD79)</f>
        <v>#N/A</v>
      </c>
      <c r="BE79" s="99">
        <f>IF(AND(MASTER_DATA_NORMALIZED!BE79=0,BE$22=$L$22),VLOOKUP(MASTER_DATA_PROCESSED!$C79,Backend!$Q$9:$T$52,3,FALSE),MASTER_DATA_NORMALIZED!BE79)</f>
        <v>0</v>
      </c>
      <c r="BF79" s="99">
        <f>IF(AND(MASTER_DATA_NORMALIZED!BF79=0,BF$22=$L$22),VLOOKUP(MASTER_DATA_PROCESSED!$C79,Backend!$Q$9:$T$52,3,FALSE),MASTER_DATA_NORMALIZED!BF79)</f>
        <v>0</v>
      </c>
      <c r="BG79" s="99">
        <f>IF(AND(MASTER_DATA_NORMALIZED!BG79=0,BG$22=$L$22),VLOOKUP(MASTER_DATA_PROCESSED!$C79,Backend!$Q$9:$T$52,3,FALSE),MASTER_DATA_NORMALIZED!BG79)</f>
        <v>0</v>
      </c>
      <c r="BH79" s="99" t="e">
        <f>IF(AND(MASTER_DATA_NORMALIZED!BH79=0,BH$22=$L$22),VLOOKUP(MASTER_DATA_PROCESSED!$C79,Backend!$Q$9:$T$52,3,FALSE),MASTER_DATA_NORMALIZED!BH79)</f>
        <v>#N/A</v>
      </c>
      <c r="BI79" s="99">
        <f>IF(AND(MASTER_DATA_NORMALIZED!BI79=0,BI$22=$L$22),VLOOKUP(MASTER_DATA_PROCESSED!$C79,Backend!$Q$9:$T$52,3,FALSE),MASTER_DATA_NORMALIZED!BI79)</f>
        <v>0</v>
      </c>
      <c r="BJ79" s="99">
        <f>IF(AND(MASTER_DATA_NORMALIZED!BJ79=0,BJ$22=$L$22),VLOOKUP(MASTER_DATA_PROCESSED!$C79,Backend!$Q$9:$T$52,3,FALSE),MASTER_DATA_NORMALIZED!BJ79)</f>
        <v>0</v>
      </c>
      <c r="BK79" s="99">
        <f>IF(AND(MASTER_DATA_NORMALIZED!BK79=0,BK$22=$L$22),VLOOKUP(MASTER_DATA_PROCESSED!$C79,Backend!$Q$9:$T$52,3,FALSE),MASTER_DATA_NORMALIZED!BK79)</f>
        <v>0</v>
      </c>
      <c r="BL79" s="99" t="e">
        <f>IF(AND(MASTER_DATA_NORMALIZED!BL79=0,BL$22=$L$22),VLOOKUP(MASTER_DATA_PROCESSED!$C79,Backend!$Q$9:$T$52,3,FALSE),MASTER_DATA_NORMALIZED!BL79)</f>
        <v>#N/A</v>
      </c>
      <c r="BM79" s="99">
        <f>IF(AND(MASTER_DATA_NORMALIZED!BM79=0,BM$22=$L$22),VLOOKUP(MASTER_DATA_PROCESSED!$C79,Backend!$Q$9:$T$52,3,FALSE),MASTER_DATA_NORMALIZED!BM79)</f>
        <v>0</v>
      </c>
      <c r="BN79" s="99">
        <f>IF(AND(MASTER_DATA_NORMALIZED!BN79=0,BN$22=$L$22),VLOOKUP(MASTER_DATA_PROCESSED!$C79,Backend!$Q$9:$T$52,3,FALSE),MASTER_DATA_NORMALIZED!BN79)</f>
        <v>0</v>
      </c>
      <c r="BO79" s="99">
        <f>IF(AND(MASTER_DATA_NORMALIZED!BO79=0,BO$22=$L$22),VLOOKUP(MASTER_DATA_PROCESSED!$C79,Backend!$Q$9:$T$52,3,FALSE),MASTER_DATA_NORMALIZED!BO79)</f>
        <v>0</v>
      </c>
      <c r="BP79" s="99" t="e">
        <f>IF(AND(MASTER_DATA_NORMALIZED!BP79=0,BP$22=$L$22),VLOOKUP(MASTER_DATA_PROCESSED!$C79,Backend!$Q$9:$T$52,3,FALSE),MASTER_DATA_NORMALIZED!BP79)</f>
        <v>#N/A</v>
      </c>
      <c r="BQ79" s="99">
        <f>IF(AND(MASTER_DATA_NORMALIZED!BQ79=0,BQ$22=$L$22),VLOOKUP(MASTER_DATA_PROCESSED!$C79,Backend!$Q$9:$T$52,3,FALSE),MASTER_DATA_NORMALIZED!BQ79)</f>
        <v>0</v>
      </c>
      <c r="BR79" s="99">
        <f>IF(AND(MASTER_DATA_NORMALIZED!BR79=0,BR$22=$L$22),VLOOKUP(MASTER_DATA_PROCESSED!$C79,Backend!$Q$9:$T$52,3,FALSE),MASTER_DATA_NORMALIZED!BR79)</f>
        <v>0</v>
      </c>
      <c r="BS79" s="99">
        <f>IF(AND(MASTER_DATA_NORMALIZED!BS79=0,BS$22=$L$22),VLOOKUP(MASTER_DATA_PROCESSED!$C79,Backend!$Q$9:$T$52,3,FALSE),MASTER_DATA_NORMALIZED!BS79)</f>
        <v>0</v>
      </c>
      <c r="BT79" s="99" t="e">
        <f>IF(AND(MASTER_DATA_NORMALIZED!BT79=0,BT$22=$L$22),VLOOKUP(MASTER_DATA_PROCESSED!$C79,Backend!$Q$9:$T$52,3,FALSE),MASTER_DATA_NORMALIZED!BT79)</f>
        <v>#N/A</v>
      </c>
      <c r="BU79" s="99">
        <f>IF(AND(MASTER_DATA_NORMALIZED!BU79=0,BU$22=$L$22),VLOOKUP(MASTER_DATA_PROCESSED!$C79,Backend!$Q$9:$T$52,3,FALSE),MASTER_DATA_NORMALIZED!BU79)</f>
        <v>0</v>
      </c>
      <c r="BV79" s="99">
        <f>IF(AND(MASTER_DATA_NORMALIZED!BV79=0,BV$22=$L$22),VLOOKUP(MASTER_DATA_PROCESSED!$C79,Backend!$Q$9:$T$52,3,FALSE),MASTER_DATA_NORMALIZED!BV79)</f>
        <v>0</v>
      </c>
      <c r="BW79" s="99">
        <f>IF(AND(MASTER_DATA_NORMALIZED!BW79=0,BW$22=$L$22),VLOOKUP(MASTER_DATA_PROCESSED!$C79,Backend!$Q$9:$T$52,3,FALSE),MASTER_DATA_NORMALIZED!BW79)</f>
        <v>0</v>
      </c>
      <c r="BX79" s="99" t="e">
        <f>IF(AND(MASTER_DATA_NORMALIZED!BX79=0,BX$22=$L$22),VLOOKUP(MASTER_DATA_PROCESSED!$C79,Backend!$Q$9:$T$52,3,FALSE),MASTER_DATA_NORMALIZED!BX79)</f>
        <v>#N/A</v>
      </c>
      <c r="BY79" s="99">
        <f>IF(AND(MASTER_DATA_NORMALIZED!BY79=0,BY$22=$L$22),VLOOKUP(MASTER_DATA_PROCESSED!$C79,Backend!$Q$9:$T$52,3,FALSE),MASTER_DATA_NORMALIZED!BY79)</f>
        <v>0</v>
      </c>
      <c r="BZ79" s="99">
        <f>IF(AND(MASTER_DATA_NORMALIZED!BZ79=0,BZ$22=$L$22),VLOOKUP(MASTER_DATA_PROCESSED!$C79,Backend!$Q$9:$T$52,3,FALSE),MASTER_DATA_NORMALIZED!BZ79)</f>
        <v>0</v>
      </c>
      <c r="CA79" s="99">
        <f>IF(AND(MASTER_DATA_NORMALIZED!CA79=0,CA$22=$L$22),VLOOKUP(MASTER_DATA_PROCESSED!$C79,Backend!$Q$9:$T$52,3,FALSE),MASTER_DATA_NORMALIZED!CA79)</f>
        <v>0</v>
      </c>
      <c r="CB79" s="99" t="e">
        <f>IF(AND(MASTER_DATA_NORMALIZED!CB79=0,CB$22=$L$22),VLOOKUP(MASTER_DATA_PROCESSED!$C79,Backend!$Q$9:$T$52,3,FALSE),MASTER_DATA_NORMALIZED!CB79)</f>
        <v>#N/A</v>
      </c>
      <c r="CC79" s="99">
        <f>IF(AND(MASTER_DATA_NORMALIZED!CC79=0,CC$22=$L$22),VLOOKUP(MASTER_DATA_PROCESSED!$C79,Backend!$Q$9:$T$52,3,FALSE),MASTER_DATA_NORMALIZED!CC79)</f>
        <v>0</v>
      </c>
      <c r="CD79" s="99">
        <f>IF(AND(MASTER_DATA_NORMALIZED!CD79=0,CD$22=$L$22),VLOOKUP(MASTER_DATA_PROCESSED!$C79,Backend!$Q$9:$T$52,3,FALSE),MASTER_DATA_NORMALIZED!CD79)</f>
        <v>0</v>
      </c>
      <c r="CE79" s="99">
        <f>IF(AND(MASTER_DATA_NORMALIZED!CE79=0,CE$22=$L$22),VLOOKUP(MASTER_DATA_PROCESSED!$C79,Backend!$Q$9:$T$52,3,FALSE),MASTER_DATA_NORMALIZED!CE79)</f>
        <v>0</v>
      </c>
      <c r="CF79" s="99" t="e">
        <f>IF(AND(MASTER_DATA_NORMALIZED!CF79=0,CF$22=$L$22),VLOOKUP(MASTER_DATA_PROCESSED!$C79,Backend!$Q$9:$T$52,3,FALSE),MASTER_DATA_NORMALIZED!CF79)</f>
        <v>#N/A</v>
      </c>
      <c r="CG79" s="99">
        <f>IF(AND(MASTER_DATA_NORMALIZED!CG79=0,CG$22=$L$22),VLOOKUP(MASTER_DATA_PROCESSED!$C79,Backend!$Q$9:$T$52,3,FALSE),MASTER_DATA_NORMALIZED!CG79)</f>
        <v>0</v>
      </c>
      <c r="CH79" s="99">
        <f>IF(AND(MASTER_DATA_NORMALIZED!CH79=0,CH$22=$L$22),VLOOKUP(MASTER_DATA_PROCESSED!$C79,Backend!$Q$9:$T$52,3,FALSE),MASTER_DATA_NORMALIZED!CH79)</f>
        <v>0</v>
      </c>
      <c r="CI79" s="99">
        <f>IF(AND(MASTER_DATA_NORMALIZED!CI79=0,CI$22=$L$22),VLOOKUP(MASTER_DATA_PROCESSED!$C79,Backend!$Q$9:$T$52,3,FALSE),MASTER_DATA_NORMALIZED!CI79)</f>
        <v>0</v>
      </c>
      <c r="CJ79" s="99" t="e">
        <f>IF(AND(MASTER_DATA_NORMALIZED!CJ79=0,CJ$22=$L$22),VLOOKUP(MASTER_DATA_PROCESSED!$C79,Backend!$Q$9:$T$52,3,FALSE),MASTER_DATA_NORMALIZED!CJ79)</f>
        <v>#N/A</v>
      </c>
      <c r="CK79" s="99">
        <f>IF(AND(MASTER_DATA_NORMALIZED!CK79=0,CK$22=$L$22),VLOOKUP(MASTER_DATA_PROCESSED!$C79,Backend!$Q$9:$T$52,3,FALSE),MASTER_DATA_NORMALIZED!CK79)</f>
        <v>0</v>
      </c>
      <c r="CL79" s="99">
        <f>IF(AND(MASTER_DATA_NORMALIZED!CL79=0,CL$22=$L$22),VLOOKUP(MASTER_DATA_PROCESSED!$C79,Backend!$Q$9:$T$52,3,FALSE),MASTER_DATA_NORMALIZED!CL79)</f>
        <v>0</v>
      </c>
      <c r="CM79" s="99">
        <f>IF(AND(MASTER_DATA_NORMALIZED!CM79=0,CM$22=$L$22),VLOOKUP(MASTER_DATA_PROCESSED!$C79,Backend!$Q$9:$T$52,3,FALSE),MASTER_DATA_NORMALIZED!CM79)</f>
        <v>0</v>
      </c>
      <c r="CN79" s="99" t="e">
        <f>IF(AND(MASTER_DATA_NORMALIZED!CN79=0,CN$22=$L$22),VLOOKUP(MASTER_DATA_PROCESSED!$C79,Backend!$Q$9:$T$52,3,FALSE),MASTER_DATA_NORMALIZED!CN79)</f>
        <v>#N/A</v>
      </c>
      <c r="CO79" s="99">
        <f>IF(AND(MASTER_DATA_NORMALIZED!CO79=0,CO$22=$L$22),VLOOKUP(MASTER_DATA_PROCESSED!$C79,Backend!$Q$9:$T$52,3,FALSE),MASTER_DATA_NORMALIZED!CO79)</f>
        <v>0</v>
      </c>
      <c r="CP79" s="99">
        <f>IF(AND(MASTER_DATA_NORMALIZED!CP79=0,CP$22=$L$22),VLOOKUP(MASTER_DATA_PROCESSED!$C79,Backend!$Q$9:$T$52,3,FALSE),MASTER_DATA_NORMALIZED!CP79)</f>
        <v>0</v>
      </c>
      <c r="CQ79" s="99">
        <f>IF(AND(MASTER_DATA_NORMALIZED!CQ79=0,CQ$22=$L$22),VLOOKUP(MASTER_DATA_PROCESSED!$C79,Backend!$Q$9:$T$52,3,FALSE),MASTER_DATA_NORMALIZED!CQ79)</f>
        <v>0</v>
      </c>
      <c r="CR79" s="99" t="e">
        <f>IF(AND(MASTER_DATA_NORMALIZED!CR79=0,CR$22=$L$22),VLOOKUP(MASTER_DATA_PROCESSED!$C79,Backend!$Q$9:$T$52,3,FALSE),MASTER_DATA_NORMALIZED!CR79)</f>
        <v>#N/A</v>
      </c>
      <c r="CS79" s="99">
        <f>IF(AND(MASTER_DATA_NORMALIZED!CS79=0,CS$22=$L$22),VLOOKUP(MASTER_DATA_PROCESSED!$C79,Backend!$Q$9:$T$52,3,FALSE),MASTER_DATA_NORMALIZED!CS79)</f>
        <v>0</v>
      </c>
      <c r="CT79" s="99">
        <f>IF(AND(MASTER_DATA_NORMALIZED!CT79=0,CT$22=$L$22),VLOOKUP(MASTER_DATA_PROCESSED!$C79,Backend!$Q$9:$T$52,3,FALSE),MASTER_DATA_NORMALIZED!CT79)</f>
        <v>0</v>
      </c>
      <c r="CU79" s="99">
        <f>IF(AND(MASTER_DATA_NORMALIZED!CU79=0,CU$22=$L$22),VLOOKUP(MASTER_DATA_PROCESSED!$C79,Backend!$Q$9:$T$52,3,FALSE),MASTER_DATA_NORMALIZED!CU79)</f>
        <v>0</v>
      </c>
      <c r="CV79" s="99" t="e">
        <f>IF(AND(MASTER_DATA_NORMALIZED!CV79=0,CV$22=$L$22),VLOOKUP(MASTER_DATA_PROCESSED!$C79,Backend!$Q$9:$T$52,3,FALSE),MASTER_DATA_NORMALIZED!CV79)</f>
        <v>#N/A</v>
      </c>
      <c r="CW79" s="99">
        <f>IF(AND(MASTER_DATA_NORMALIZED!CW79=0,CW$22=$L$22),VLOOKUP(MASTER_DATA_PROCESSED!$C79,Backend!$Q$9:$T$52,3,FALSE),MASTER_DATA_NORMALIZED!CW79)</f>
        <v>0</v>
      </c>
      <c r="CX79" s="99">
        <f>IF(AND(MASTER_DATA_NORMALIZED!CX79=0,CX$22=$L$22),VLOOKUP(MASTER_DATA_PROCESSED!$C79,Backend!$Q$9:$T$52,3,FALSE),MASTER_DATA_NORMALIZED!CX79)</f>
        <v>0</v>
      </c>
      <c r="CY79" s="99">
        <f>IF(AND(MASTER_DATA_NORMALIZED!CY79=0,CY$22=$L$22),VLOOKUP(MASTER_DATA_PROCESSED!$C79,Backend!$Q$9:$T$52,3,FALSE),MASTER_DATA_NORMALIZED!CY79)</f>
        <v>0</v>
      </c>
      <c r="CZ79" s="99" t="e">
        <f>IF(AND(MASTER_DATA_NORMALIZED!CZ79=0,CZ$22=$L$22),VLOOKUP(MASTER_DATA_PROCESSED!$C79,Backend!$Q$9:$T$52,3,FALSE),MASTER_DATA_NORMALIZED!CZ79)</f>
        <v>#N/A</v>
      </c>
      <c r="DA79" s="99" t="e">
        <f>IF(AND(MASTER_DATA_NORMALIZED!DA79=0,DA$22=$L$22),VLOOKUP(MASTER_DATA_PROCESSED!$C79,Backend!$Q$9:$T$52,3,FALSE),MASTER_DATA_NORMALIZED!DA79)</f>
        <v>#DIV/0!</v>
      </c>
      <c r="DB79" s="99" t="e">
        <f>IF(AND(MASTER_DATA_NORMALIZED!DB79=0,DB$22=$L$22),VLOOKUP(MASTER_DATA_PROCESSED!$C79,Backend!$Q$9:$T$52,3,FALSE),MASTER_DATA_NORMALIZED!DB79)</f>
        <v>#DIV/0!</v>
      </c>
      <c r="DC79" s="99" t="e">
        <f>IF(AND(MASTER_DATA_NORMALIZED!DC79=0,DC$22=$L$22),VLOOKUP(MASTER_DATA_PROCESSED!$C79,Backend!$Q$9:$T$52,3,FALSE),MASTER_DATA_NORMALIZED!DC79)</f>
        <v>#DIV/0!</v>
      </c>
      <c r="DD79" s="99" t="e">
        <f>IF(AND(MASTER_DATA_NORMALIZED!DD79=0,DD$22=$L$22),VLOOKUP(MASTER_DATA_PROCESSED!$C79,Backend!$Q$9:$T$52,3,FALSE),MASTER_DATA_NORMALIZED!DD79)</f>
        <v>#N/A</v>
      </c>
      <c r="DE79" s="99">
        <f>IF(AND(MASTER_DATA_NORMALIZED!DE79=0,DE$22=$L$22),VLOOKUP(MASTER_DATA_PROCESSED!$C79,Backend!$Q$9:$T$52,3,FALSE),MASTER_DATA_NORMALIZED!DE79)</f>
        <v>0</v>
      </c>
      <c r="DF79" s="99">
        <f>IF(AND(MASTER_DATA_NORMALIZED!DF79=0,DF$22=$L$22),VLOOKUP(MASTER_DATA_PROCESSED!$C79,Backend!$Q$9:$T$52,3,FALSE),MASTER_DATA_NORMALIZED!DF79)</f>
        <v>0</v>
      </c>
      <c r="DG79" s="99">
        <f>IF(AND(MASTER_DATA_NORMALIZED!DG79=0,DG$22=$L$22),VLOOKUP(MASTER_DATA_PROCESSED!$C79,Backend!$Q$9:$T$52,3,FALSE),MASTER_DATA_NORMALIZED!DG79)</f>
        <v>0</v>
      </c>
      <c r="DH79" s="99" t="e">
        <f>IF(AND(MASTER_DATA_NORMALIZED!DH79=0,DH$22=$L$22),VLOOKUP(MASTER_DATA_PROCESSED!$C79,Backend!$Q$9:$T$52,3,FALSE),MASTER_DATA_NORMALIZED!DH79)</f>
        <v>#N/A</v>
      </c>
      <c r="DI79" s="99">
        <f>IF(AND(MASTER_DATA_NORMALIZED!DI79=0,DI$22=$L$22),VLOOKUP(MASTER_DATA_PROCESSED!$C79,Backend!$Q$9:$T$52,3,FALSE),MASTER_DATA_NORMALIZED!DI79)</f>
        <v>0</v>
      </c>
      <c r="DJ79" s="99">
        <f>IF(AND(MASTER_DATA_NORMALIZED!DJ79=0,DJ$22=$L$22),VLOOKUP(MASTER_DATA_PROCESSED!$C79,Backend!$Q$9:$T$52,3,FALSE),MASTER_DATA_NORMALIZED!DJ79)</f>
        <v>0</v>
      </c>
      <c r="DK79" s="99">
        <f>IF(AND(MASTER_DATA_NORMALIZED!DK79=0,DK$22=$L$22),VLOOKUP(MASTER_DATA_PROCESSED!$C79,Backend!$Q$9:$T$52,3,FALSE),MASTER_DATA_NORMALIZED!DK79)</f>
        <v>0</v>
      </c>
      <c r="DL79" s="99" t="e">
        <f>IF(AND(MASTER_DATA_NORMALIZED!DL79=0,DL$22=$L$22),VLOOKUP(MASTER_DATA_PROCESSED!$C79,Backend!$Q$9:$T$52,3,FALSE),MASTER_DATA_NORMALIZED!DL79)</f>
        <v>#N/A</v>
      </c>
      <c r="DM79" s="99">
        <f>IF(AND(MASTER_DATA_NORMALIZED!DM79=0,DM$22=$L$22),VLOOKUP(MASTER_DATA_PROCESSED!$C79,Backend!$Q$9:$T$52,3,FALSE),MASTER_DATA_NORMALIZED!DM79)</f>
        <v>0</v>
      </c>
      <c r="DN79" s="99">
        <f>IF(AND(MASTER_DATA_NORMALIZED!DN79=0,DN$22=$L$22),VLOOKUP(MASTER_DATA_PROCESSED!$C79,Backend!$Q$9:$T$52,3,FALSE),MASTER_DATA_NORMALIZED!DN79)</f>
        <v>0</v>
      </c>
      <c r="DO79" s="99">
        <f>IF(AND(MASTER_DATA_NORMALIZED!DO79=0,DO$22=$L$22),VLOOKUP(MASTER_DATA_PROCESSED!$C79,Backend!$Q$9:$T$52,3,FALSE),MASTER_DATA_NORMALIZED!DO79)</f>
        <v>0</v>
      </c>
      <c r="DP79" s="99" t="e">
        <f>IF(AND(MASTER_DATA_NORMALIZED!DP79=0,DP$22=$L$22),VLOOKUP(MASTER_DATA_PROCESSED!$C79,Backend!$Q$9:$T$52,3,FALSE),MASTER_DATA_NORMALIZED!DP79)</f>
        <v>#N/A</v>
      </c>
      <c r="DQ79" s="99">
        <f>IF(AND(MASTER_DATA_NORMALIZED!DQ79=0,DQ$22=$L$22),VLOOKUP(MASTER_DATA_PROCESSED!$C79,Backend!$Q$9:$T$52,3,FALSE),MASTER_DATA_NORMALIZED!DQ79)</f>
        <v>0</v>
      </c>
      <c r="DR79" s="99">
        <f>IF(AND(MASTER_DATA_NORMALIZED!DR79=0,DR$22=$L$22),VLOOKUP(MASTER_DATA_PROCESSED!$C79,Backend!$Q$9:$T$52,3,FALSE),MASTER_DATA_NORMALIZED!DR79)</f>
        <v>0</v>
      </c>
      <c r="DS79" s="99">
        <f>IF(AND(MASTER_DATA_NORMALIZED!DS79=0,DS$22=$L$22),VLOOKUP(MASTER_DATA_PROCESSED!$C79,Backend!$Q$9:$T$52,3,FALSE),MASTER_DATA_NORMALIZED!DS79)</f>
        <v>0</v>
      </c>
      <c r="DT79" s="99" t="e">
        <f>IF(AND(MASTER_DATA_NORMALIZED!DT79=0,DT$22=$L$22),VLOOKUP(MASTER_DATA_PROCESSED!$C79,Backend!$Q$9:$T$52,3,FALSE),MASTER_DATA_NORMALIZED!DT79)</f>
        <v>#N/A</v>
      </c>
      <c r="DU79" s="99">
        <f>IF(AND(MASTER_DATA_NORMALIZED!DU79=0,DU$22=$L$22),VLOOKUP(MASTER_DATA_PROCESSED!$C79,Backend!$Q$9:$T$52,3,FALSE),MASTER_DATA_NORMALIZED!DU79)</f>
        <v>0</v>
      </c>
      <c r="DV79" s="99">
        <f>IF(AND(MASTER_DATA_NORMALIZED!DV79=0,DV$22=$L$22),VLOOKUP(MASTER_DATA_PROCESSED!$C79,Backend!$Q$9:$T$52,3,FALSE),MASTER_DATA_NORMALIZED!DV79)</f>
        <v>0</v>
      </c>
      <c r="DW79" s="99">
        <f>IF(AND(MASTER_DATA_NORMALIZED!DW79=0,DW$22=$L$22),VLOOKUP(MASTER_DATA_PROCESSED!$C79,Backend!$Q$9:$T$52,3,FALSE),MASTER_DATA_NORMALIZED!DW79)</f>
        <v>0</v>
      </c>
      <c r="DX79" s="99" t="e">
        <f>IF(AND(MASTER_DATA_NORMALIZED!DX79=0,DX$22=$L$22),VLOOKUP(MASTER_DATA_PROCESSED!$C79,Backend!$Q$9:$T$52,3,FALSE),MASTER_DATA_NORMALIZED!DX79)</f>
        <v>#N/A</v>
      </c>
      <c r="DY79" s="99">
        <f>IF(AND(MASTER_DATA_NORMALIZED!DY79=0,DY$22=$L$22),VLOOKUP(MASTER_DATA_PROCESSED!$C79,Backend!$Q$9:$T$52,3,FALSE),MASTER_DATA_NORMALIZED!DY79)</f>
        <v>0</v>
      </c>
      <c r="DZ79" s="99">
        <f>IF(AND(MASTER_DATA_NORMALIZED!DZ79=0,DZ$22=$L$22),VLOOKUP(MASTER_DATA_PROCESSED!$C79,Backend!$Q$9:$T$52,3,FALSE),MASTER_DATA_NORMALIZED!DZ79)</f>
        <v>0</v>
      </c>
      <c r="EA79" s="99">
        <f>IF(AND(MASTER_DATA_NORMALIZED!EA79=0,EA$22=$L$22),VLOOKUP(MASTER_DATA_PROCESSED!$C79,Backend!$Q$9:$T$52,3,FALSE),MASTER_DATA_NORMALIZED!EA79)</f>
        <v>0</v>
      </c>
      <c r="EB79" s="99" t="e">
        <f>IF(AND(MASTER_DATA_NORMALIZED!EB79=0,EB$22=$L$22),VLOOKUP(MASTER_DATA_PROCESSED!$C79,Backend!$Q$9:$T$52,3,FALSE),MASTER_DATA_NORMALIZED!EB79)</f>
        <v>#N/A</v>
      </c>
      <c r="EC79" s="99" t="e">
        <f>IF(AND(MASTER_DATA_NORMALIZED!EC79=0,EC$22=$L$22),VLOOKUP(MASTER_DATA_PROCESSED!$C79,Backend!$Q$9:$T$52,3,FALSE),MASTER_DATA_NORMALIZED!EC79)</f>
        <v>#DIV/0!</v>
      </c>
      <c r="ED79" s="99" t="e">
        <f>IF(AND(MASTER_DATA_NORMALIZED!ED79=0,ED$22=$L$22),VLOOKUP(MASTER_DATA_PROCESSED!$C79,Backend!$Q$9:$T$52,3,FALSE),MASTER_DATA_NORMALIZED!ED79)</f>
        <v>#DIV/0!</v>
      </c>
      <c r="EE79" s="99" t="e">
        <f>IF(AND(MASTER_DATA_NORMALIZED!EE79=0,EE$22=$L$22),VLOOKUP(MASTER_DATA_PROCESSED!$C79,Backend!$Q$9:$T$52,3,FALSE),MASTER_DATA_NORMALIZED!EE79)</f>
        <v>#DIV/0!</v>
      </c>
      <c r="EF79" s="99" t="e">
        <f>IF(AND(MASTER_DATA_NORMALIZED!EF79=0,EF$22=$L$22),VLOOKUP(MASTER_DATA_PROCESSED!$C79,Backend!$Q$9:$T$52,3,FALSE),MASTER_DATA_NORMALIZED!EF79)</f>
        <v>#VALUE!</v>
      </c>
      <c r="EG79" s="99">
        <f>IF(AND(MASTER_DATA_NORMALIZED!EG79=0,EG$22=$L$22),VLOOKUP(MASTER_DATA_PROCESSED!$C79,Backend!$Q$9:$T$52,3,FALSE),MASTER_DATA_NORMALIZED!EG79)</f>
        <v>0</v>
      </c>
      <c r="EH79" s="99">
        <f>IF(AND(MASTER_DATA_NORMALIZED!EH79=0,EH$22=$L$22),VLOOKUP(MASTER_DATA_PROCESSED!$C79,Backend!$Q$9:$T$52,3,FALSE),MASTER_DATA_NORMALIZED!EH79)</f>
        <v>0</v>
      </c>
      <c r="EI79" s="99">
        <f>IF(AND(MASTER_DATA_NORMALIZED!EI79=0,EI$22=$L$22),VLOOKUP(MASTER_DATA_PROCESSED!$C79,Backend!$Q$9:$T$52,3,FALSE),MASTER_DATA_NORMALIZED!EI79)</f>
        <v>0</v>
      </c>
      <c r="EJ79" s="99" t="e">
        <f>IF(AND(MASTER_DATA_NORMALIZED!EJ79=0,EJ$22=$L$22),VLOOKUP(MASTER_DATA_PROCESSED!$C79,Backend!$Q$9:$T$52,3,FALSE),MASTER_DATA_NORMALIZED!EJ79)</f>
        <v>#N/A</v>
      </c>
      <c r="EK79" s="99">
        <f>IF(AND(MASTER_DATA_NORMALIZED!EK79=0,EK$22=$L$22),VLOOKUP(MASTER_DATA_PROCESSED!$C79,Backend!$Q$9:$T$52,3,FALSE),MASTER_DATA_NORMALIZED!EK79)</f>
        <v>0</v>
      </c>
      <c r="EL79" s="99">
        <f>IF(AND(MASTER_DATA_NORMALIZED!EL79=0,EL$22=$L$22),VLOOKUP(MASTER_DATA_PROCESSED!$C79,Backend!$Q$9:$T$52,3,FALSE),MASTER_DATA_NORMALIZED!EL79)</f>
        <v>0</v>
      </c>
      <c r="EM79" s="99">
        <f>IF(AND(MASTER_DATA_NORMALIZED!EM79=0,EM$22=$L$22),VLOOKUP(MASTER_DATA_PROCESSED!$C79,Backend!$Q$9:$T$52,3,FALSE),MASTER_DATA_NORMALIZED!EM79)</f>
        <v>0</v>
      </c>
      <c r="EN79" s="99" t="e">
        <f>IF(AND(MASTER_DATA_NORMALIZED!EN79=0,EN$22=$L$22),VLOOKUP(MASTER_DATA_PROCESSED!$C79,Backend!$Q$9:$T$52,3,FALSE),MASTER_DATA_NORMALIZED!EN79)</f>
        <v>#N/A</v>
      </c>
      <c r="EO79" s="99">
        <f>IF(AND(MASTER_DATA_NORMALIZED!EO79=0,EO$22=$L$22),VLOOKUP(MASTER_DATA_PROCESSED!$C79,Backend!$Q$9:$T$52,3,FALSE),MASTER_DATA_NORMALIZED!EO79)</f>
        <v>0</v>
      </c>
      <c r="EP79" s="99">
        <f>IF(AND(MASTER_DATA_NORMALIZED!EP79=0,EP$22=$L$22),VLOOKUP(MASTER_DATA_PROCESSED!$C79,Backend!$Q$9:$T$52,3,FALSE),MASTER_DATA_NORMALIZED!EP79)</f>
        <v>0</v>
      </c>
      <c r="EQ79" s="99">
        <f>IF(AND(MASTER_DATA_NORMALIZED!EQ79=0,EQ$22=$L$22),VLOOKUP(MASTER_DATA_PROCESSED!$C79,Backend!$Q$9:$T$52,3,FALSE),MASTER_DATA_NORMALIZED!EQ79)</f>
        <v>0</v>
      </c>
      <c r="ER79" s="99" t="e">
        <f>IF(AND(MASTER_DATA_NORMALIZED!ER79=0,ER$22=$L$22),VLOOKUP(MASTER_DATA_PROCESSED!$C79,Backend!$Q$9:$T$52,3,FALSE),MASTER_DATA_NORMALIZED!ER79)</f>
        <v>#N/A</v>
      </c>
      <c r="ES79" s="99">
        <f>IF(AND(MASTER_DATA_NORMALIZED!ES79=0,ES$22=$L$22),VLOOKUP(MASTER_DATA_PROCESSED!$C79,Backend!$Q$9:$T$52,3,FALSE),MASTER_DATA_NORMALIZED!ES79)</f>
        <v>0</v>
      </c>
      <c r="ET79" s="99">
        <f>IF(AND(MASTER_DATA_NORMALIZED!ET79=0,ET$22=$L$22),VLOOKUP(MASTER_DATA_PROCESSED!$C79,Backend!$Q$9:$T$52,3,FALSE),MASTER_DATA_NORMALIZED!ET79)</f>
        <v>0</v>
      </c>
      <c r="EU79" s="99">
        <f>IF(AND(MASTER_DATA_NORMALIZED!EU79=0,EU$22=$L$22),VLOOKUP(MASTER_DATA_PROCESSED!$C79,Backend!$Q$9:$T$52,3,FALSE),MASTER_DATA_NORMALIZED!EU79)</f>
        <v>0</v>
      </c>
      <c r="EV79" s="99" t="e">
        <f>IF(AND(MASTER_DATA_NORMALIZED!EV79=0,EV$22=$L$22),VLOOKUP(MASTER_DATA_PROCESSED!$C79,Backend!$Q$9:$T$52,3,FALSE),MASTER_DATA_NORMALIZED!EV79)</f>
        <v>#N/A</v>
      </c>
      <c r="EW79" s="99">
        <f>IF(AND(MASTER_DATA_NORMALIZED!EW79=0,EW$22=$L$22),VLOOKUP(MASTER_DATA_PROCESSED!$C79,Backend!$Q$9:$T$52,3,FALSE),MASTER_DATA_NORMALIZED!EW79)</f>
        <v>0</v>
      </c>
      <c r="EX79" s="99">
        <f>IF(AND(MASTER_DATA_NORMALIZED!EX79=0,EX$22=$L$22),VLOOKUP(MASTER_DATA_PROCESSED!$C79,Backend!$Q$9:$T$52,3,FALSE),MASTER_DATA_NORMALIZED!EX79)</f>
        <v>0</v>
      </c>
      <c r="EY79" s="99">
        <f>IF(AND(MASTER_DATA_NORMALIZED!EY79=0,EY$22=$L$22),VLOOKUP(MASTER_DATA_PROCESSED!$C79,Backend!$Q$9:$T$52,3,FALSE),MASTER_DATA_NORMALIZED!EY79)</f>
        <v>0</v>
      </c>
      <c r="EZ79" s="99" t="e">
        <f>IF(AND(MASTER_DATA_NORMALIZED!EZ79=0,EZ$22=$L$22),VLOOKUP(MASTER_DATA_PROCESSED!$C79,Backend!$Q$9:$T$52,3,FALSE),MASTER_DATA_NORMALIZED!EZ79)</f>
        <v>#N/A</v>
      </c>
      <c r="FA79" s="99">
        <f>IF(AND(MASTER_DATA_NORMALIZED!FA79=0,FA$22=$L$22),VLOOKUP(MASTER_DATA_PROCESSED!$C79,Backend!$Q$9:$T$52,3,FALSE),MASTER_DATA_NORMALIZED!FA79)</f>
        <v>0</v>
      </c>
      <c r="FB79" s="99">
        <f>IF(AND(MASTER_DATA_NORMALIZED!FB79=0,FB$22=$L$22),VLOOKUP(MASTER_DATA_PROCESSED!$C79,Backend!$Q$9:$T$52,3,FALSE),MASTER_DATA_NORMALIZED!FB79)</f>
        <v>0</v>
      </c>
      <c r="FC79" s="99">
        <f>IF(AND(MASTER_DATA_NORMALIZED!FC79=0,FC$22=$L$22),VLOOKUP(MASTER_DATA_PROCESSED!$C79,Backend!$Q$9:$T$52,3,FALSE),MASTER_DATA_NORMALIZED!FC79)</f>
        <v>0</v>
      </c>
      <c r="FD79" s="99" t="e">
        <f>IF(AND(MASTER_DATA_NORMALIZED!FD79=0,FD$22=$L$22),VLOOKUP(MASTER_DATA_PROCESSED!$C79,Backend!$Q$9:$T$52,3,FALSE),MASTER_DATA_NORMALIZED!FD79)</f>
        <v>#N/A</v>
      </c>
      <c r="FE79" s="99">
        <f>IF(AND(MASTER_DATA_NORMALIZED!FE79=0,FE$22=$L$22),VLOOKUP(MASTER_DATA_PROCESSED!$C79,Backend!$Q$9:$T$52,3,FALSE),MASTER_DATA_NORMALIZED!FE79)</f>
        <v>0</v>
      </c>
      <c r="FF79" s="99">
        <f>IF(AND(MASTER_DATA_NORMALIZED!FF79=0,FF$22=$L$22),VLOOKUP(MASTER_DATA_PROCESSED!$C79,Backend!$Q$9:$T$52,3,FALSE),MASTER_DATA_NORMALIZED!FF79)</f>
        <v>0</v>
      </c>
      <c r="FG79" s="99">
        <f>IF(AND(MASTER_DATA_NORMALIZED!FG79=0,FG$22=$L$22),VLOOKUP(MASTER_DATA_PROCESSED!$C79,Backend!$Q$9:$T$52,3,FALSE),MASTER_DATA_NORMALIZED!FG79)</f>
        <v>0</v>
      </c>
      <c r="FH79" s="99" t="e">
        <f>IF(AND(MASTER_DATA_NORMALIZED!FH79=0,FH$22=$L$22),VLOOKUP(MASTER_DATA_PROCESSED!$C79,Backend!$Q$9:$T$52,3,FALSE),MASTER_DATA_NORMALIZED!FH79)</f>
        <v>#N/A</v>
      </c>
      <c r="FI79" s="99">
        <f>IF(AND(MASTER_DATA_NORMALIZED!FI79=0,FI$22=$L$22),VLOOKUP(MASTER_DATA_PROCESSED!$C79,Backend!$Q$9:$T$52,3,FALSE),MASTER_DATA_NORMALIZED!FI79)</f>
        <v>0</v>
      </c>
      <c r="FJ79" s="99">
        <f>IF(AND(MASTER_DATA_NORMALIZED!FJ79=0,FJ$22=$L$22),VLOOKUP(MASTER_DATA_PROCESSED!$C79,Backend!$Q$9:$T$52,3,FALSE),MASTER_DATA_NORMALIZED!FJ79)</f>
        <v>0</v>
      </c>
      <c r="FK79" s="99">
        <f>IF(AND(MASTER_DATA_NORMALIZED!FK79=0,FK$22=$L$22),VLOOKUP(MASTER_DATA_PROCESSED!$C79,Backend!$Q$9:$T$52,3,FALSE),MASTER_DATA_NORMALIZED!FK79)</f>
        <v>0</v>
      </c>
      <c r="FL79" s="99" t="e">
        <f>IF(AND(MASTER_DATA_NORMALIZED!FL79=0,FL$22=$L$22),VLOOKUP(MASTER_DATA_PROCESSED!$C79,Backend!$Q$9:$T$52,3,FALSE),MASTER_DATA_NORMALIZED!FL79)</f>
        <v>#N/A</v>
      </c>
      <c r="FM79" s="99">
        <f>IF(AND(MASTER_DATA_NORMALIZED!FM79=0,FM$22=$L$22),VLOOKUP(MASTER_DATA_PROCESSED!$C79,Backend!$Q$9:$T$52,3,FALSE),MASTER_DATA_NORMALIZED!FM79)</f>
        <v>0</v>
      </c>
      <c r="FN79" s="99">
        <f>IF(AND(MASTER_DATA_NORMALIZED!FN79=0,FN$22=$L$22),VLOOKUP(MASTER_DATA_PROCESSED!$C79,Backend!$Q$9:$T$52,3,FALSE),MASTER_DATA_NORMALIZED!FN79)</f>
        <v>0</v>
      </c>
      <c r="FO79" s="99">
        <f>IF(AND(MASTER_DATA_NORMALIZED!FO79=0,FO$22=$L$22),VLOOKUP(MASTER_DATA_PROCESSED!$C79,Backend!$Q$9:$T$52,3,FALSE),MASTER_DATA_NORMALIZED!FO79)</f>
        <v>0</v>
      </c>
      <c r="FP79" s="99" t="e">
        <f>IF(AND(MASTER_DATA_NORMALIZED!FP79=0,FP$22=$L$22),VLOOKUP(MASTER_DATA_PROCESSED!$C79,Backend!$Q$9:$T$52,3,FALSE),MASTER_DATA_NORMALIZED!FP79)</f>
        <v>#N/A</v>
      </c>
      <c r="FQ79" s="99">
        <f>IF(AND(MASTER_DATA_NORMALIZED!FQ79=0,FQ$22=$L$22),VLOOKUP(MASTER_DATA_PROCESSED!$C79,Backend!$Q$9:$T$52,3,FALSE),MASTER_DATA_NORMALIZED!FQ79)</f>
        <v>0</v>
      </c>
      <c r="FR79" s="99">
        <f>IF(AND(MASTER_DATA_NORMALIZED!FR79=0,FR$22=$L$22),VLOOKUP(MASTER_DATA_PROCESSED!$C79,Backend!$Q$9:$T$52,3,FALSE),MASTER_DATA_NORMALIZED!FR79)</f>
        <v>0</v>
      </c>
      <c r="FS79" s="99">
        <f>IF(AND(MASTER_DATA_NORMALIZED!FS79=0,FS$22=$L$22),VLOOKUP(MASTER_DATA_PROCESSED!$C79,Backend!$Q$9:$T$52,3,FALSE),MASTER_DATA_NORMALIZED!FS79)</f>
        <v>0</v>
      </c>
      <c r="FT79" s="99" t="e">
        <f>IF(AND(MASTER_DATA_NORMALIZED!FT79=0,FT$22=$L$22),VLOOKUP(MASTER_DATA_PROCESSED!$C79,Backend!$Q$9:$T$52,3,FALSE),MASTER_DATA_NORMALIZED!FT79)</f>
        <v>#N/A</v>
      </c>
      <c r="FU79" s="99">
        <f>IF(AND(MASTER_DATA_NORMALIZED!FU79=0,FU$22=$L$22),VLOOKUP(MASTER_DATA_PROCESSED!$C79,Backend!$Q$9:$T$52,3,FALSE),MASTER_DATA_NORMALIZED!FU79)</f>
        <v>0</v>
      </c>
      <c r="FV79" s="99">
        <f>IF(AND(MASTER_DATA_NORMALIZED!FV79=0,FV$22=$L$22),VLOOKUP(MASTER_DATA_PROCESSED!$C79,Backend!$Q$9:$T$52,3,FALSE),MASTER_DATA_NORMALIZED!FV79)</f>
        <v>0</v>
      </c>
      <c r="FW79" s="99">
        <f>IF(AND(MASTER_DATA_NORMALIZED!FW79=0,FW$22=$L$22),VLOOKUP(MASTER_DATA_PROCESSED!$C79,Backend!$Q$9:$T$52,3,FALSE),MASTER_DATA_NORMALIZED!FW79)</f>
        <v>0</v>
      </c>
      <c r="FX79" s="99" t="e">
        <f>IF(AND(MASTER_DATA_NORMALIZED!FX79=0,FX$22=$L$22),VLOOKUP(MASTER_DATA_PROCESSED!$C79,Backend!$Q$9:$T$52,3,FALSE),MASTER_DATA_NORMALIZED!FX79)</f>
        <v>#N/A</v>
      </c>
      <c r="FY79" s="99">
        <f>IF(AND(MASTER_DATA_NORMALIZED!FY79=0,FY$22=$L$22),VLOOKUP(MASTER_DATA_PROCESSED!$C79,Backend!$Q$9:$T$52,3,FALSE),MASTER_DATA_NORMALIZED!FY79)</f>
        <v>0</v>
      </c>
      <c r="FZ79" s="99">
        <f>IF(AND(MASTER_DATA_NORMALIZED!FZ79=0,FZ$22=$L$22),VLOOKUP(MASTER_DATA_PROCESSED!$C79,Backend!$Q$9:$T$52,3,FALSE),MASTER_DATA_NORMALIZED!FZ79)</f>
        <v>0</v>
      </c>
      <c r="GA79" s="99">
        <f>IF(AND(MASTER_DATA_NORMALIZED!GA79=0,GA$22=$L$22),VLOOKUP(MASTER_DATA_PROCESSED!$C79,Backend!$Q$9:$T$52,3,FALSE),MASTER_DATA_NORMALIZED!GA79)</f>
        <v>0</v>
      </c>
      <c r="GB79" s="99" t="e">
        <f>IF(AND(MASTER_DATA_NORMALIZED!GB79=0,GB$22=$L$22),VLOOKUP(MASTER_DATA_PROCESSED!$C79,Backend!$Q$9:$T$52,3,FALSE),MASTER_DATA_NORMALIZED!GB79)</f>
        <v>#N/A</v>
      </c>
      <c r="GC79" s="99">
        <f>IF(AND(MASTER_DATA_NORMALIZED!GC79=0,GC$22=$L$22),VLOOKUP(MASTER_DATA_PROCESSED!$C79,Backend!$Q$9:$T$52,3,FALSE),MASTER_DATA_NORMALIZED!GC79)</f>
        <v>0</v>
      </c>
      <c r="GD79" s="99">
        <f>IF(AND(MASTER_DATA_NORMALIZED!GD79=0,GD$22=$L$22),VLOOKUP(MASTER_DATA_PROCESSED!$C79,Backend!$Q$9:$T$52,3,FALSE),MASTER_DATA_NORMALIZED!GD79)</f>
        <v>0</v>
      </c>
      <c r="GE79" s="99">
        <f>IF(AND(MASTER_DATA_NORMALIZED!GE79=0,GE$22=$L$22),VLOOKUP(MASTER_DATA_PROCESSED!$C79,Backend!$Q$9:$T$52,3,FALSE),MASTER_DATA_NORMALIZED!GE79)</f>
        <v>0</v>
      </c>
      <c r="GF79" s="99" t="e">
        <f>IF(AND(MASTER_DATA_NORMALIZED!GF79=0,GF$22=$L$22),VLOOKUP(MASTER_DATA_PROCESSED!$C79,Backend!$Q$9:$T$52,3,FALSE),MASTER_DATA_NORMALIZED!GF79)</f>
        <v>#N/A</v>
      </c>
      <c r="GG79" s="99">
        <f>IF(AND(MASTER_DATA_NORMALIZED!GG79=0,GG$22=$L$22),VLOOKUP(MASTER_DATA_PROCESSED!$C79,Backend!$Q$9:$T$52,3,FALSE),MASTER_DATA_NORMALIZED!GG79)</f>
        <v>0</v>
      </c>
      <c r="GH79" s="99">
        <f>IF(AND(MASTER_DATA_NORMALIZED!GH79=0,GH$22=$L$22),VLOOKUP(MASTER_DATA_PROCESSED!$C79,Backend!$Q$9:$T$52,3,FALSE),MASTER_DATA_NORMALIZED!GH79)</f>
        <v>0</v>
      </c>
      <c r="GI79" s="99">
        <f>IF(AND(MASTER_DATA_NORMALIZED!GI79=0,GI$22=$L$22),VLOOKUP(MASTER_DATA_PROCESSED!$C79,Backend!$Q$9:$T$52,3,FALSE),MASTER_DATA_NORMALIZED!GI79)</f>
        <v>0</v>
      </c>
      <c r="GJ79" s="99" t="e">
        <f>IF(AND(MASTER_DATA_NORMALIZED!GJ79=0,GJ$22=$L$22),VLOOKUP(MASTER_DATA_PROCESSED!$C79,Backend!$Q$9:$T$52,3,FALSE),MASTER_DATA_NORMALIZED!GJ79)</f>
        <v>#N/A</v>
      </c>
      <c r="GK79" s="99">
        <f>IF(AND(MASTER_DATA_NORMALIZED!GK79=0,GK$22=$L$22),VLOOKUP(MASTER_DATA_PROCESSED!$C79,Backend!$Q$9:$T$52,3,FALSE),MASTER_DATA_NORMALIZED!GK79)</f>
        <v>0</v>
      </c>
      <c r="GL79" s="99">
        <f>IF(AND(MASTER_DATA_NORMALIZED!GL79=0,GL$22=$L$22),VLOOKUP(MASTER_DATA_PROCESSED!$C79,Backend!$Q$9:$T$52,3,FALSE),MASTER_DATA_NORMALIZED!GL79)</f>
        <v>0</v>
      </c>
      <c r="GM79" s="99">
        <f>IF(AND(MASTER_DATA_NORMALIZED!GM79=0,GM$22=$L$22),VLOOKUP(MASTER_DATA_PROCESSED!$C79,Backend!$Q$9:$T$52,3,FALSE),MASTER_DATA_NORMALIZED!GM79)</f>
        <v>0</v>
      </c>
      <c r="GN79" s="99" t="e">
        <f>IF(AND(MASTER_DATA_NORMALIZED!GN79=0,GN$22=$L$22),VLOOKUP(MASTER_DATA_PROCESSED!$C79,Backend!$Q$9:$T$52,3,FALSE),MASTER_DATA_NORMALIZED!GN79)</f>
        <v>#N/A</v>
      </c>
      <c r="GO79" s="99">
        <f>IF(AND(MASTER_DATA_NORMALIZED!GO79=0,GO$22=$L$22),VLOOKUP(MASTER_DATA_PROCESSED!$C79,Backend!$Q$9:$T$52,3,FALSE),MASTER_DATA_NORMALIZED!GO79)</f>
        <v>0</v>
      </c>
      <c r="GP79" s="99">
        <f>IF(AND(MASTER_DATA_NORMALIZED!GP79=0,GP$22=$L$22),VLOOKUP(MASTER_DATA_PROCESSED!$C79,Backend!$Q$9:$T$52,3,FALSE),MASTER_DATA_NORMALIZED!GP79)</f>
        <v>0</v>
      </c>
      <c r="GQ79" s="99">
        <f>IF(AND(MASTER_DATA_NORMALIZED!GQ79=0,GQ$22=$L$22),VLOOKUP(MASTER_DATA_PROCESSED!$C79,Backend!$Q$9:$T$52,3,FALSE),MASTER_DATA_NORMALIZED!GQ79)</f>
        <v>0</v>
      </c>
      <c r="GR79" s="99" t="e">
        <f>IF(AND(MASTER_DATA_NORMALIZED!GR79=0,GR$22=$L$22),VLOOKUP(MASTER_DATA_PROCESSED!$C79,Backend!$Q$9:$T$52,3,FALSE),MASTER_DATA_NORMALIZED!GR79)</f>
        <v>#N/A</v>
      </c>
      <c r="GS79" s="99">
        <f>IF(AND(MASTER_DATA_NORMALIZED!GS79=0,GS$22=$L$22),VLOOKUP(MASTER_DATA_PROCESSED!$C79,Backend!$Q$9:$T$52,3,FALSE),MASTER_DATA_NORMALIZED!GS79)</f>
        <v>0</v>
      </c>
      <c r="GT79" s="99">
        <f>IF(AND(MASTER_DATA_NORMALIZED!GT79=0,GT$22=$L$22),VLOOKUP(MASTER_DATA_PROCESSED!$C79,Backend!$Q$9:$T$52,3,FALSE),MASTER_DATA_NORMALIZED!GT79)</f>
        <v>0</v>
      </c>
      <c r="GU79" s="99">
        <f>IF(AND(MASTER_DATA_NORMALIZED!GU79=0,GU$22=$L$22),VLOOKUP(MASTER_DATA_PROCESSED!$C79,Backend!$Q$9:$T$52,3,FALSE),MASTER_DATA_NORMALIZED!GU79)</f>
        <v>0</v>
      </c>
      <c r="GV79" s="99" t="e">
        <f>IF(AND(MASTER_DATA_NORMALIZED!GV79=0,GV$22=$L$22),VLOOKUP(MASTER_DATA_PROCESSED!$C79,Backend!$Q$9:$T$52,3,FALSE),MASTER_DATA_NORMALIZED!GV79)</f>
        <v>#N/A</v>
      </c>
      <c r="GW79" s="99" t="e">
        <f>IF(AND(MASTER_DATA_NORMALIZED!GW79=0,GW$22=$L$22),VLOOKUP(MASTER_DATA_PROCESSED!$C79,Backend!$Q$9:$T$52,3,FALSE),MASTER_DATA_NORMALIZED!GW79)</f>
        <v>#REF!</v>
      </c>
      <c r="GX79" s="99" t="e">
        <f>IF(AND(MASTER_DATA_NORMALIZED!GX79=0,GX$22=$L$22),VLOOKUP(MASTER_DATA_PROCESSED!$C79,Backend!$Q$9:$T$52,3,FALSE),MASTER_DATA_NORMALIZED!GX79)</f>
        <v>#REF!</v>
      </c>
      <c r="GY79" s="99" t="e">
        <f>IF(AND(MASTER_DATA_NORMALIZED!GY79=0,GY$22=$L$22),VLOOKUP(MASTER_DATA_PROCESSED!$C79,Backend!$Q$9:$T$52,3,FALSE),MASTER_DATA_NORMALIZED!GY79)</f>
        <v>#REF!</v>
      </c>
    </row>
    <row r="80" spans="2:207" s="27" customFormat="1" ht="14.25" hidden="1" outlineLevel="2" x14ac:dyDescent="0.25">
      <c r="B80" s="26">
        <f t="shared" si="5"/>
        <v>20</v>
      </c>
      <c r="C80" s="59">
        <f t="shared" si="0"/>
        <v>221.33</v>
      </c>
      <c r="D80" s="82"/>
      <c r="E80" s="55"/>
      <c r="F80" s="60"/>
      <c r="G80" s="86">
        <v>221.33</v>
      </c>
      <c r="H80" s="42" t="s">
        <v>84</v>
      </c>
      <c r="I80" s="99">
        <f>IF(AND(MASTER_DATA_NORMALIZED!I80=0,I$22=$L$22),VLOOKUP(MASTER_DATA_PROCESSED!$C80,Backend!$Q$9:$T$52,3,FALSE),MASTER_DATA_NORMALIZED!I80)</f>
        <v>0</v>
      </c>
      <c r="J80" s="99">
        <f>IF(AND(MASTER_DATA_NORMALIZED!J80=0,J$22=$L$22),VLOOKUP(MASTER_DATA_PROCESSED!$C80,Backend!$Q$9:$T$52,3,FALSE),MASTER_DATA_NORMALIZED!J80)</f>
        <v>0</v>
      </c>
      <c r="K80" s="99">
        <f>IF(AND(MASTER_DATA_NORMALIZED!K80=0,K$22=$L$22),VLOOKUP(MASTER_DATA_PROCESSED!$C80,Backend!$Q$9:$T$52,3,FALSE),MASTER_DATA_NORMALIZED!K80)</f>
        <v>0</v>
      </c>
      <c r="L80" s="99">
        <f>IF(AND(MASTER_DATA_NORMALIZED!L80=0,L$22=$L$22),VLOOKUP(MASTER_DATA_PROCESSED!$C80,Backend!$Q$9:$T$52,3,FALSE),MASTER_DATA_NORMALIZED!L80)</f>
        <v>90.313250712544217</v>
      </c>
      <c r="M80" s="99">
        <f>IF(AND(MASTER_DATA_NORMALIZED!M80=0,M$22=$L$22),VLOOKUP(MASTER_DATA_PROCESSED!$C80,Backend!$Q$9:$T$52,3,FALSE),MASTER_DATA_NORMALIZED!M80)</f>
        <v>0</v>
      </c>
      <c r="N80" s="99">
        <f>IF(AND(MASTER_DATA_NORMALIZED!N80=0,N$22=$L$22),VLOOKUP(MASTER_DATA_PROCESSED!$C80,Backend!$Q$9:$T$52,3,FALSE),MASTER_DATA_NORMALIZED!N80)</f>
        <v>0</v>
      </c>
      <c r="O80" s="99">
        <f>IF(AND(MASTER_DATA_NORMALIZED!O80=0,O$22=$L$22),VLOOKUP(MASTER_DATA_PROCESSED!$C80,Backend!$Q$9:$T$52,3,FALSE),MASTER_DATA_NORMALIZED!O80)</f>
        <v>0</v>
      </c>
      <c r="P80" s="99">
        <f>IF(AND(MASTER_DATA_NORMALIZED!P80=0,P$22=$L$22),VLOOKUP(MASTER_DATA_PROCESSED!$C80,Backend!$Q$9:$T$52,3,FALSE),MASTER_DATA_NORMALIZED!P80)</f>
        <v>64.116933954092175</v>
      </c>
      <c r="Q80" s="99">
        <f>IF(AND(MASTER_DATA_NORMALIZED!Q80=0,Q$22=$L$22),VLOOKUP(MASTER_DATA_PROCESSED!$C80,Backend!$Q$9:$T$52,3,FALSE),MASTER_DATA_NORMALIZED!Q80)</f>
        <v>0</v>
      </c>
      <c r="R80" s="99">
        <f>IF(AND(MASTER_DATA_NORMALIZED!R80=0,R$22=$L$22),VLOOKUP(MASTER_DATA_PROCESSED!$C80,Backend!$Q$9:$T$52,3,FALSE),MASTER_DATA_NORMALIZED!R80)</f>
        <v>0</v>
      </c>
      <c r="S80" s="99">
        <f>IF(AND(MASTER_DATA_NORMALIZED!S80=0,S$22=$L$22),VLOOKUP(MASTER_DATA_PROCESSED!$C80,Backend!$Q$9:$T$52,3,FALSE),MASTER_DATA_NORMALIZED!S80)</f>
        <v>0</v>
      </c>
      <c r="T80" s="99">
        <f>IF(AND(MASTER_DATA_NORMALIZED!T80=0,T$22=$L$22),VLOOKUP(MASTER_DATA_PROCESSED!$C80,Backend!$Q$9:$T$52,3,FALSE),MASTER_DATA_NORMALIZED!T80)</f>
        <v>146.37740757773761</v>
      </c>
      <c r="U80" s="99">
        <f>IF(AND(MASTER_DATA_NORMALIZED!U80=0,U$22=$L$22),VLOOKUP(MASTER_DATA_PROCESSED!$C80,Backend!$Q$9:$T$52,3,FALSE),MASTER_DATA_NORMALIZED!U80)</f>
        <v>0</v>
      </c>
      <c r="V80" s="99">
        <f>IF(AND(MASTER_DATA_NORMALIZED!V80=0,V$22=$L$22),VLOOKUP(MASTER_DATA_PROCESSED!$C80,Backend!$Q$9:$T$52,3,FALSE),MASTER_DATA_NORMALIZED!V80)</f>
        <v>0</v>
      </c>
      <c r="W80" s="99">
        <f>IF(AND(MASTER_DATA_NORMALIZED!W80=0,W$22=$L$22),VLOOKUP(MASTER_DATA_PROCESSED!$C80,Backend!$Q$9:$T$52,3,FALSE),MASTER_DATA_NORMALIZED!W80)</f>
        <v>0</v>
      </c>
      <c r="X80" s="99">
        <f>IF(AND(MASTER_DATA_NORMALIZED!X80=0,X$22=$L$22),VLOOKUP(MASTER_DATA_PROCESSED!$C80,Backend!$Q$9:$T$52,3,FALSE),MASTER_DATA_NORMALIZED!X80)</f>
        <v>103.92684919886965</v>
      </c>
      <c r="Y80" s="99">
        <f>IF(AND(MASTER_DATA_NORMALIZED!Y80=0,Y$22=$L$22),VLOOKUP(MASTER_DATA_PROCESSED!$C80,Backend!$Q$9:$T$52,3,FALSE),MASTER_DATA_NORMALIZED!Y80)</f>
        <v>0</v>
      </c>
      <c r="Z80" s="99">
        <f>IF(AND(MASTER_DATA_NORMALIZED!Z80=0,Z$22=$L$22),VLOOKUP(MASTER_DATA_PROCESSED!$C80,Backend!$Q$9:$T$52,3,FALSE),MASTER_DATA_NORMALIZED!Z80)</f>
        <v>0</v>
      </c>
      <c r="AA80" s="99">
        <f>IF(AND(MASTER_DATA_NORMALIZED!AA80=0,AA$22=$L$22),VLOOKUP(MASTER_DATA_PROCESSED!$C80,Backend!$Q$9:$T$52,3,FALSE),MASTER_DATA_NORMALIZED!AA80)</f>
        <v>0</v>
      </c>
      <c r="AB80" s="99">
        <f>IF(AND(MASTER_DATA_NORMALIZED!AB80=0,AB$22=$L$22),VLOOKUP(MASTER_DATA_PROCESSED!$C80,Backend!$Q$9:$T$52,3,FALSE),MASTER_DATA_NORMALIZED!AB80)</f>
        <v>88.452343115074811</v>
      </c>
      <c r="AC80" s="99">
        <f>IF(AND(MASTER_DATA_NORMALIZED!AC80=0,AC$22=$L$22),VLOOKUP(MASTER_DATA_PROCESSED!$C80,Backend!$Q$9:$T$52,3,FALSE),MASTER_DATA_NORMALIZED!AC80)</f>
        <v>0</v>
      </c>
      <c r="AD80" s="99">
        <f>IF(AND(MASTER_DATA_NORMALIZED!AD80=0,AD$22=$L$22),VLOOKUP(MASTER_DATA_PROCESSED!$C80,Backend!$Q$9:$T$52,3,FALSE),MASTER_DATA_NORMALIZED!AD80)</f>
        <v>0</v>
      </c>
      <c r="AE80" s="99">
        <f>IF(AND(MASTER_DATA_NORMALIZED!AE80=0,AE$22=$L$22),VLOOKUP(MASTER_DATA_PROCESSED!$C80,Backend!$Q$9:$T$52,3,FALSE),MASTER_DATA_NORMALIZED!AE80)</f>
        <v>0</v>
      </c>
      <c r="AF80" s="99">
        <f>IF(AND(MASTER_DATA_NORMALIZED!AF80=0,AF$22=$L$22),VLOOKUP(MASTER_DATA_PROCESSED!$C80,Backend!$Q$9:$T$52,3,FALSE),MASTER_DATA_NORMALIZED!AF80)</f>
        <v>62.772630597795029</v>
      </c>
      <c r="AG80" s="99">
        <f>IF(AND(MASTER_DATA_NORMALIZED!AG80=0,AG$22=$L$22),VLOOKUP(MASTER_DATA_PROCESSED!$C80,Backend!$Q$9:$T$52,3,FALSE),MASTER_DATA_NORMALIZED!AG80)</f>
        <v>0</v>
      </c>
      <c r="AH80" s="99">
        <f>IF(AND(MASTER_DATA_NORMALIZED!AH80=0,AH$22=$L$22),VLOOKUP(MASTER_DATA_PROCESSED!$C80,Backend!$Q$9:$T$52,3,FALSE),MASTER_DATA_NORMALIZED!AH80)</f>
        <v>0</v>
      </c>
      <c r="AI80" s="99">
        <f>IF(AND(MASTER_DATA_NORMALIZED!AI80=0,AI$22=$L$22),VLOOKUP(MASTER_DATA_PROCESSED!$C80,Backend!$Q$9:$T$52,3,FALSE),MASTER_DATA_NORMALIZED!AI80)</f>
        <v>0</v>
      </c>
      <c r="AJ80" s="99">
        <f>IF(AND(MASTER_DATA_NORMALIZED!AJ80=0,AJ$22=$L$22),VLOOKUP(MASTER_DATA_PROCESSED!$C80,Backend!$Q$9:$T$52,3,FALSE),MASTER_DATA_NORMALIZED!AJ80)</f>
        <v>200.5870877738632</v>
      </c>
      <c r="AK80" s="99">
        <f>IF(AND(MASTER_DATA_NORMALIZED!AK80=0,AK$22=$L$22),VLOOKUP(MASTER_DATA_PROCESSED!$C80,Backend!$Q$9:$T$52,3,FALSE),MASTER_DATA_NORMALIZED!AK80)</f>
        <v>0</v>
      </c>
      <c r="AL80" s="99">
        <f>IF(AND(MASTER_DATA_NORMALIZED!AL80=0,AL$22=$L$22),VLOOKUP(MASTER_DATA_PROCESSED!$C80,Backend!$Q$9:$T$52,3,FALSE),MASTER_DATA_NORMALIZED!AL80)</f>
        <v>0</v>
      </c>
      <c r="AM80" s="99">
        <f>IF(AND(MASTER_DATA_NORMALIZED!AM80=0,AM$22=$L$22),VLOOKUP(MASTER_DATA_PROCESSED!$C80,Backend!$Q$9:$T$52,3,FALSE),MASTER_DATA_NORMALIZED!AM80)</f>
        <v>0</v>
      </c>
      <c r="AN80" s="99">
        <f>IF(AND(MASTER_DATA_NORMALIZED!AN80=0,AN$22=$L$22),VLOOKUP(MASTER_DATA_PROCESSED!$C80,Backend!$Q$9:$T$52,3,FALSE),MASTER_DATA_NORMALIZED!AN80)</f>
        <v>142.45107193613256</v>
      </c>
      <c r="AO80" s="99">
        <f>IF(AND(MASTER_DATA_NORMALIZED!AO80=0,AO$22=$L$22),VLOOKUP(MASTER_DATA_PROCESSED!$C80,Backend!$Q$9:$T$52,3,FALSE),MASTER_DATA_NORMALIZED!AO80)</f>
        <v>0</v>
      </c>
      <c r="AP80" s="99">
        <f>IF(AND(MASTER_DATA_NORMALIZED!AP80=0,AP$22=$L$22),VLOOKUP(MASTER_DATA_PROCESSED!$C80,Backend!$Q$9:$T$52,3,FALSE),MASTER_DATA_NORMALIZED!AP80)</f>
        <v>0</v>
      </c>
      <c r="AQ80" s="99">
        <f>IF(AND(MASTER_DATA_NORMALIZED!AQ80=0,AQ$22=$L$22),VLOOKUP(MASTER_DATA_PROCESSED!$C80,Backend!$Q$9:$T$52,3,FALSE),MASTER_DATA_NORMALIZED!AQ80)</f>
        <v>0</v>
      </c>
      <c r="AR80" s="99" t="e">
        <f>IF(AND(MASTER_DATA_NORMALIZED!AR80=0,AR$22=$L$22),VLOOKUP(MASTER_DATA_PROCESSED!$C80,Backend!$Q$9:$T$52,3,FALSE),MASTER_DATA_NORMALIZED!AR80)</f>
        <v>#N/A</v>
      </c>
      <c r="AS80" s="99">
        <f>IF(AND(MASTER_DATA_NORMALIZED!AS80=0,AS$22=$L$22),VLOOKUP(MASTER_DATA_PROCESSED!$C80,Backend!$Q$9:$T$52,3,FALSE),MASTER_DATA_NORMALIZED!AS80)</f>
        <v>0</v>
      </c>
      <c r="AT80" s="99">
        <f>IF(AND(MASTER_DATA_NORMALIZED!AT80=0,AT$22=$L$22),VLOOKUP(MASTER_DATA_PROCESSED!$C80,Backend!$Q$9:$T$52,3,FALSE),MASTER_DATA_NORMALIZED!AT80)</f>
        <v>0</v>
      </c>
      <c r="AU80" s="99">
        <f>IF(AND(MASTER_DATA_NORMALIZED!AU80=0,AU$22=$L$22),VLOOKUP(MASTER_DATA_PROCESSED!$C80,Backend!$Q$9:$T$52,3,FALSE),MASTER_DATA_NORMALIZED!AU80)</f>
        <v>0</v>
      </c>
      <c r="AV80" s="99" t="e">
        <f>IF(AND(MASTER_DATA_NORMALIZED!AV80=0,AV$22=$L$22),VLOOKUP(MASTER_DATA_PROCESSED!$C80,Backend!$Q$9:$T$52,3,FALSE),MASTER_DATA_NORMALIZED!AV80)</f>
        <v>#N/A</v>
      </c>
      <c r="AW80" s="99">
        <f>IF(AND(MASTER_DATA_NORMALIZED!AW80=0,AW$22=$L$22),VLOOKUP(MASTER_DATA_PROCESSED!$C80,Backend!$Q$9:$T$52,3,FALSE),MASTER_DATA_NORMALIZED!AW80)</f>
        <v>0</v>
      </c>
      <c r="AX80" s="99">
        <f>IF(AND(MASTER_DATA_NORMALIZED!AX80=0,AX$22=$L$22),VLOOKUP(MASTER_DATA_PROCESSED!$C80,Backend!$Q$9:$T$52,3,FALSE),MASTER_DATA_NORMALIZED!AX80)</f>
        <v>0</v>
      </c>
      <c r="AY80" s="99">
        <f>IF(AND(MASTER_DATA_NORMALIZED!AY80=0,AY$22=$L$22),VLOOKUP(MASTER_DATA_PROCESSED!$C80,Backend!$Q$9:$T$52,3,FALSE),MASTER_DATA_NORMALIZED!AY80)</f>
        <v>0</v>
      </c>
      <c r="AZ80" s="99" t="e">
        <f>IF(AND(MASTER_DATA_NORMALIZED!AZ80=0,AZ$22=$L$22),VLOOKUP(MASTER_DATA_PROCESSED!$C80,Backend!$Q$9:$T$52,3,FALSE),MASTER_DATA_NORMALIZED!AZ80)</f>
        <v>#N/A</v>
      </c>
      <c r="BA80" s="99">
        <f>IF(AND(MASTER_DATA_NORMALIZED!BA80=0,BA$22=$L$22),VLOOKUP(MASTER_DATA_PROCESSED!$C80,Backend!$Q$9:$T$52,3,FALSE),MASTER_DATA_NORMALIZED!BA80)</f>
        <v>0</v>
      </c>
      <c r="BB80" s="99">
        <f>IF(AND(MASTER_DATA_NORMALIZED!BB80=0,BB$22=$L$22),VLOOKUP(MASTER_DATA_PROCESSED!$C80,Backend!$Q$9:$T$52,3,FALSE),MASTER_DATA_NORMALIZED!BB80)</f>
        <v>0</v>
      </c>
      <c r="BC80" s="99">
        <f>IF(AND(MASTER_DATA_NORMALIZED!BC80=0,BC$22=$L$22),VLOOKUP(MASTER_DATA_PROCESSED!$C80,Backend!$Q$9:$T$52,3,FALSE),MASTER_DATA_NORMALIZED!BC80)</f>
        <v>0</v>
      </c>
      <c r="BD80" s="99" t="e">
        <f>IF(AND(MASTER_DATA_NORMALIZED!BD80=0,BD$22=$L$22),VLOOKUP(MASTER_DATA_PROCESSED!$C80,Backend!$Q$9:$T$52,3,FALSE),MASTER_DATA_NORMALIZED!BD80)</f>
        <v>#N/A</v>
      </c>
      <c r="BE80" s="99">
        <f>IF(AND(MASTER_DATA_NORMALIZED!BE80=0,BE$22=$L$22),VLOOKUP(MASTER_DATA_PROCESSED!$C80,Backend!$Q$9:$T$52,3,FALSE),MASTER_DATA_NORMALIZED!BE80)</f>
        <v>0</v>
      </c>
      <c r="BF80" s="99">
        <f>IF(AND(MASTER_DATA_NORMALIZED!BF80=0,BF$22=$L$22),VLOOKUP(MASTER_DATA_PROCESSED!$C80,Backend!$Q$9:$T$52,3,FALSE),MASTER_DATA_NORMALIZED!BF80)</f>
        <v>0</v>
      </c>
      <c r="BG80" s="99">
        <f>IF(AND(MASTER_DATA_NORMALIZED!BG80=0,BG$22=$L$22),VLOOKUP(MASTER_DATA_PROCESSED!$C80,Backend!$Q$9:$T$52,3,FALSE),MASTER_DATA_NORMALIZED!BG80)</f>
        <v>0</v>
      </c>
      <c r="BH80" s="99" t="e">
        <f>IF(AND(MASTER_DATA_NORMALIZED!BH80=0,BH$22=$L$22),VLOOKUP(MASTER_DATA_PROCESSED!$C80,Backend!$Q$9:$T$52,3,FALSE),MASTER_DATA_NORMALIZED!BH80)</f>
        <v>#N/A</v>
      </c>
      <c r="BI80" s="99">
        <f>IF(AND(MASTER_DATA_NORMALIZED!BI80=0,BI$22=$L$22),VLOOKUP(MASTER_DATA_PROCESSED!$C80,Backend!$Q$9:$T$52,3,FALSE),MASTER_DATA_NORMALIZED!BI80)</f>
        <v>0</v>
      </c>
      <c r="BJ80" s="99">
        <f>IF(AND(MASTER_DATA_NORMALIZED!BJ80=0,BJ$22=$L$22),VLOOKUP(MASTER_DATA_PROCESSED!$C80,Backend!$Q$9:$T$52,3,FALSE),MASTER_DATA_NORMALIZED!BJ80)</f>
        <v>0</v>
      </c>
      <c r="BK80" s="99">
        <f>IF(AND(MASTER_DATA_NORMALIZED!BK80=0,BK$22=$L$22),VLOOKUP(MASTER_DATA_PROCESSED!$C80,Backend!$Q$9:$T$52,3,FALSE),MASTER_DATA_NORMALIZED!BK80)</f>
        <v>0</v>
      </c>
      <c r="BL80" s="99" t="e">
        <f>IF(AND(MASTER_DATA_NORMALIZED!BL80=0,BL$22=$L$22),VLOOKUP(MASTER_DATA_PROCESSED!$C80,Backend!$Q$9:$T$52,3,FALSE),MASTER_DATA_NORMALIZED!BL80)</f>
        <v>#N/A</v>
      </c>
      <c r="BM80" s="99">
        <f>IF(AND(MASTER_DATA_NORMALIZED!BM80=0,BM$22=$L$22),VLOOKUP(MASTER_DATA_PROCESSED!$C80,Backend!$Q$9:$T$52,3,FALSE),MASTER_DATA_NORMALIZED!BM80)</f>
        <v>0</v>
      </c>
      <c r="BN80" s="99">
        <f>IF(AND(MASTER_DATA_NORMALIZED!BN80=0,BN$22=$L$22),VLOOKUP(MASTER_DATA_PROCESSED!$C80,Backend!$Q$9:$T$52,3,FALSE),MASTER_DATA_NORMALIZED!BN80)</f>
        <v>0</v>
      </c>
      <c r="BO80" s="99">
        <f>IF(AND(MASTER_DATA_NORMALIZED!BO80=0,BO$22=$L$22),VLOOKUP(MASTER_DATA_PROCESSED!$C80,Backend!$Q$9:$T$52,3,FALSE),MASTER_DATA_NORMALIZED!BO80)</f>
        <v>0</v>
      </c>
      <c r="BP80" s="99" t="e">
        <f>IF(AND(MASTER_DATA_NORMALIZED!BP80=0,BP$22=$L$22),VLOOKUP(MASTER_DATA_PROCESSED!$C80,Backend!$Q$9:$T$52,3,FALSE),MASTER_DATA_NORMALIZED!BP80)</f>
        <v>#N/A</v>
      </c>
      <c r="BQ80" s="99">
        <f>IF(AND(MASTER_DATA_NORMALIZED!BQ80=0,BQ$22=$L$22),VLOOKUP(MASTER_DATA_PROCESSED!$C80,Backend!$Q$9:$T$52,3,FALSE),MASTER_DATA_NORMALIZED!BQ80)</f>
        <v>0</v>
      </c>
      <c r="BR80" s="99">
        <f>IF(AND(MASTER_DATA_NORMALIZED!BR80=0,BR$22=$L$22),VLOOKUP(MASTER_DATA_PROCESSED!$C80,Backend!$Q$9:$T$52,3,FALSE),MASTER_DATA_NORMALIZED!BR80)</f>
        <v>0</v>
      </c>
      <c r="BS80" s="99">
        <f>IF(AND(MASTER_DATA_NORMALIZED!BS80=0,BS$22=$L$22),VLOOKUP(MASTER_DATA_PROCESSED!$C80,Backend!$Q$9:$T$52,3,FALSE),MASTER_DATA_NORMALIZED!BS80)</f>
        <v>0</v>
      </c>
      <c r="BT80" s="99" t="e">
        <f>IF(AND(MASTER_DATA_NORMALIZED!BT80=0,BT$22=$L$22),VLOOKUP(MASTER_DATA_PROCESSED!$C80,Backend!$Q$9:$T$52,3,FALSE),MASTER_DATA_NORMALIZED!BT80)</f>
        <v>#N/A</v>
      </c>
      <c r="BU80" s="99">
        <f>IF(AND(MASTER_DATA_NORMALIZED!BU80=0,BU$22=$L$22),VLOOKUP(MASTER_DATA_PROCESSED!$C80,Backend!$Q$9:$T$52,3,FALSE),MASTER_DATA_NORMALIZED!BU80)</f>
        <v>0</v>
      </c>
      <c r="BV80" s="99">
        <f>IF(AND(MASTER_DATA_NORMALIZED!BV80=0,BV$22=$L$22),VLOOKUP(MASTER_DATA_PROCESSED!$C80,Backend!$Q$9:$T$52,3,FALSE),MASTER_DATA_NORMALIZED!BV80)</f>
        <v>0</v>
      </c>
      <c r="BW80" s="99">
        <f>IF(AND(MASTER_DATA_NORMALIZED!BW80=0,BW$22=$L$22),VLOOKUP(MASTER_DATA_PROCESSED!$C80,Backend!$Q$9:$T$52,3,FALSE),MASTER_DATA_NORMALIZED!BW80)</f>
        <v>0</v>
      </c>
      <c r="BX80" s="99" t="e">
        <f>IF(AND(MASTER_DATA_NORMALIZED!BX80=0,BX$22=$L$22),VLOOKUP(MASTER_DATA_PROCESSED!$C80,Backend!$Q$9:$T$52,3,FALSE),MASTER_DATA_NORMALIZED!BX80)</f>
        <v>#N/A</v>
      </c>
      <c r="BY80" s="99">
        <f>IF(AND(MASTER_DATA_NORMALIZED!BY80=0,BY$22=$L$22),VLOOKUP(MASTER_DATA_PROCESSED!$C80,Backend!$Q$9:$T$52,3,FALSE),MASTER_DATA_NORMALIZED!BY80)</f>
        <v>0</v>
      </c>
      <c r="BZ80" s="99">
        <f>IF(AND(MASTER_DATA_NORMALIZED!BZ80=0,BZ$22=$L$22),VLOOKUP(MASTER_DATA_PROCESSED!$C80,Backend!$Q$9:$T$52,3,FALSE),MASTER_DATA_NORMALIZED!BZ80)</f>
        <v>0</v>
      </c>
      <c r="CA80" s="99">
        <f>IF(AND(MASTER_DATA_NORMALIZED!CA80=0,CA$22=$L$22),VLOOKUP(MASTER_DATA_PROCESSED!$C80,Backend!$Q$9:$T$52,3,FALSE),MASTER_DATA_NORMALIZED!CA80)</f>
        <v>0</v>
      </c>
      <c r="CB80" s="99" t="e">
        <f>IF(AND(MASTER_DATA_NORMALIZED!CB80=0,CB$22=$L$22),VLOOKUP(MASTER_DATA_PROCESSED!$C80,Backend!$Q$9:$T$52,3,FALSE),MASTER_DATA_NORMALIZED!CB80)</f>
        <v>#N/A</v>
      </c>
      <c r="CC80" s="99">
        <f>IF(AND(MASTER_DATA_NORMALIZED!CC80=0,CC$22=$L$22),VLOOKUP(MASTER_DATA_PROCESSED!$C80,Backend!$Q$9:$T$52,3,FALSE),MASTER_DATA_NORMALIZED!CC80)</f>
        <v>0</v>
      </c>
      <c r="CD80" s="99">
        <f>IF(AND(MASTER_DATA_NORMALIZED!CD80=0,CD$22=$L$22),VLOOKUP(MASTER_DATA_PROCESSED!$C80,Backend!$Q$9:$T$52,3,FALSE),MASTER_DATA_NORMALIZED!CD80)</f>
        <v>0</v>
      </c>
      <c r="CE80" s="99">
        <f>IF(AND(MASTER_DATA_NORMALIZED!CE80=0,CE$22=$L$22),VLOOKUP(MASTER_DATA_PROCESSED!$C80,Backend!$Q$9:$T$52,3,FALSE),MASTER_DATA_NORMALIZED!CE80)</f>
        <v>0</v>
      </c>
      <c r="CF80" s="99" t="e">
        <f>IF(AND(MASTER_DATA_NORMALIZED!CF80=0,CF$22=$L$22),VLOOKUP(MASTER_DATA_PROCESSED!$C80,Backend!$Q$9:$T$52,3,FALSE),MASTER_DATA_NORMALIZED!CF80)</f>
        <v>#N/A</v>
      </c>
      <c r="CG80" s="99">
        <f>IF(AND(MASTER_DATA_NORMALIZED!CG80=0,CG$22=$L$22),VLOOKUP(MASTER_DATA_PROCESSED!$C80,Backend!$Q$9:$T$52,3,FALSE),MASTER_DATA_NORMALIZED!CG80)</f>
        <v>0</v>
      </c>
      <c r="CH80" s="99">
        <f>IF(AND(MASTER_DATA_NORMALIZED!CH80=0,CH$22=$L$22),VLOOKUP(MASTER_DATA_PROCESSED!$C80,Backend!$Q$9:$T$52,3,FALSE),MASTER_DATA_NORMALIZED!CH80)</f>
        <v>0</v>
      </c>
      <c r="CI80" s="99">
        <f>IF(AND(MASTER_DATA_NORMALIZED!CI80=0,CI$22=$L$22),VLOOKUP(MASTER_DATA_PROCESSED!$C80,Backend!$Q$9:$T$52,3,FALSE),MASTER_DATA_NORMALIZED!CI80)</f>
        <v>0</v>
      </c>
      <c r="CJ80" s="99" t="e">
        <f>IF(AND(MASTER_DATA_NORMALIZED!CJ80=0,CJ$22=$L$22),VLOOKUP(MASTER_DATA_PROCESSED!$C80,Backend!$Q$9:$T$52,3,FALSE),MASTER_DATA_NORMALIZED!CJ80)</f>
        <v>#N/A</v>
      </c>
      <c r="CK80" s="99">
        <f>IF(AND(MASTER_DATA_NORMALIZED!CK80=0,CK$22=$L$22),VLOOKUP(MASTER_DATA_PROCESSED!$C80,Backend!$Q$9:$T$52,3,FALSE),MASTER_DATA_NORMALIZED!CK80)</f>
        <v>0</v>
      </c>
      <c r="CL80" s="99">
        <f>IF(AND(MASTER_DATA_NORMALIZED!CL80=0,CL$22=$L$22),VLOOKUP(MASTER_DATA_PROCESSED!$C80,Backend!$Q$9:$T$52,3,FALSE),MASTER_DATA_NORMALIZED!CL80)</f>
        <v>0</v>
      </c>
      <c r="CM80" s="99">
        <f>IF(AND(MASTER_DATA_NORMALIZED!CM80=0,CM$22=$L$22),VLOOKUP(MASTER_DATA_PROCESSED!$C80,Backend!$Q$9:$T$52,3,FALSE),MASTER_DATA_NORMALIZED!CM80)</f>
        <v>0</v>
      </c>
      <c r="CN80" s="99" t="e">
        <f>IF(AND(MASTER_DATA_NORMALIZED!CN80=0,CN$22=$L$22),VLOOKUP(MASTER_DATA_PROCESSED!$C80,Backend!$Q$9:$T$52,3,FALSE),MASTER_DATA_NORMALIZED!CN80)</f>
        <v>#N/A</v>
      </c>
      <c r="CO80" s="99">
        <f>IF(AND(MASTER_DATA_NORMALIZED!CO80=0,CO$22=$L$22),VLOOKUP(MASTER_DATA_PROCESSED!$C80,Backend!$Q$9:$T$52,3,FALSE),MASTER_DATA_NORMALIZED!CO80)</f>
        <v>0</v>
      </c>
      <c r="CP80" s="99">
        <f>IF(AND(MASTER_DATA_NORMALIZED!CP80=0,CP$22=$L$22),VLOOKUP(MASTER_DATA_PROCESSED!$C80,Backend!$Q$9:$T$52,3,FALSE),MASTER_DATA_NORMALIZED!CP80)</f>
        <v>0</v>
      </c>
      <c r="CQ80" s="99">
        <f>IF(AND(MASTER_DATA_NORMALIZED!CQ80=0,CQ$22=$L$22),VLOOKUP(MASTER_DATA_PROCESSED!$C80,Backend!$Q$9:$T$52,3,FALSE),MASTER_DATA_NORMALIZED!CQ80)</f>
        <v>0</v>
      </c>
      <c r="CR80" s="99" t="e">
        <f>IF(AND(MASTER_DATA_NORMALIZED!CR80=0,CR$22=$L$22),VLOOKUP(MASTER_DATA_PROCESSED!$C80,Backend!$Q$9:$T$52,3,FALSE),MASTER_DATA_NORMALIZED!CR80)</f>
        <v>#N/A</v>
      </c>
      <c r="CS80" s="99">
        <f>IF(AND(MASTER_DATA_NORMALIZED!CS80=0,CS$22=$L$22),VLOOKUP(MASTER_DATA_PROCESSED!$C80,Backend!$Q$9:$T$52,3,FALSE),MASTER_DATA_NORMALIZED!CS80)</f>
        <v>0</v>
      </c>
      <c r="CT80" s="99">
        <f>IF(AND(MASTER_DATA_NORMALIZED!CT80=0,CT$22=$L$22),VLOOKUP(MASTER_DATA_PROCESSED!$C80,Backend!$Q$9:$T$52,3,FALSE),MASTER_DATA_NORMALIZED!CT80)</f>
        <v>0</v>
      </c>
      <c r="CU80" s="99">
        <f>IF(AND(MASTER_DATA_NORMALIZED!CU80=0,CU$22=$L$22),VLOOKUP(MASTER_DATA_PROCESSED!$C80,Backend!$Q$9:$T$52,3,FALSE),MASTER_DATA_NORMALIZED!CU80)</f>
        <v>0</v>
      </c>
      <c r="CV80" s="99" t="e">
        <f>IF(AND(MASTER_DATA_NORMALIZED!CV80=0,CV$22=$L$22),VLOOKUP(MASTER_DATA_PROCESSED!$C80,Backend!$Q$9:$T$52,3,FALSE),MASTER_DATA_NORMALIZED!CV80)</f>
        <v>#N/A</v>
      </c>
      <c r="CW80" s="99">
        <f>IF(AND(MASTER_DATA_NORMALIZED!CW80=0,CW$22=$L$22),VLOOKUP(MASTER_DATA_PROCESSED!$C80,Backend!$Q$9:$T$52,3,FALSE),MASTER_DATA_NORMALIZED!CW80)</f>
        <v>0</v>
      </c>
      <c r="CX80" s="99">
        <f>IF(AND(MASTER_DATA_NORMALIZED!CX80=0,CX$22=$L$22),VLOOKUP(MASTER_DATA_PROCESSED!$C80,Backend!$Q$9:$T$52,3,FALSE),MASTER_DATA_NORMALIZED!CX80)</f>
        <v>0</v>
      </c>
      <c r="CY80" s="99">
        <f>IF(AND(MASTER_DATA_NORMALIZED!CY80=0,CY$22=$L$22),VLOOKUP(MASTER_DATA_PROCESSED!$C80,Backend!$Q$9:$T$52,3,FALSE),MASTER_DATA_NORMALIZED!CY80)</f>
        <v>0</v>
      </c>
      <c r="CZ80" s="99" t="e">
        <f>IF(AND(MASTER_DATA_NORMALIZED!CZ80=0,CZ$22=$L$22),VLOOKUP(MASTER_DATA_PROCESSED!$C80,Backend!$Q$9:$T$52,3,FALSE),MASTER_DATA_NORMALIZED!CZ80)</f>
        <v>#N/A</v>
      </c>
      <c r="DA80" s="99" t="e">
        <f>IF(AND(MASTER_DATA_NORMALIZED!DA80=0,DA$22=$L$22),VLOOKUP(MASTER_DATA_PROCESSED!$C80,Backend!$Q$9:$T$52,3,FALSE),MASTER_DATA_NORMALIZED!DA80)</f>
        <v>#DIV/0!</v>
      </c>
      <c r="DB80" s="99" t="e">
        <f>IF(AND(MASTER_DATA_NORMALIZED!DB80=0,DB$22=$L$22),VLOOKUP(MASTER_DATA_PROCESSED!$C80,Backend!$Q$9:$T$52,3,FALSE),MASTER_DATA_NORMALIZED!DB80)</f>
        <v>#DIV/0!</v>
      </c>
      <c r="DC80" s="99" t="e">
        <f>IF(AND(MASTER_DATA_NORMALIZED!DC80=0,DC$22=$L$22),VLOOKUP(MASTER_DATA_PROCESSED!$C80,Backend!$Q$9:$T$52,3,FALSE),MASTER_DATA_NORMALIZED!DC80)</f>
        <v>#DIV/0!</v>
      </c>
      <c r="DD80" s="99" t="e">
        <f>IF(AND(MASTER_DATA_NORMALIZED!DD80=0,DD$22=$L$22),VLOOKUP(MASTER_DATA_PROCESSED!$C80,Backend!$Q$9:$T$52,3,FALSE),MASTER_DATA_NORMALIZED!DD80)</f>
        <v>#N/A</v>
      </c>
      <c r="DE80" s="99">
        <f>IF(AND(MASTER_DATA_NORMALIZED!DE80=0,DE$22=$L$22),VLOOKUP(MASTER_DATA_PROCESSED!$C80,Backend!$Q$9:$T$52,3,FALSE),MASTER_DATA_NORMALIZED!DE80)</f>
        <v>0</v>
      </c>
      <c r="DF80" s="99">
        <f>IF(AND(MASTER_DATA_NORMALIZED!DF80=0,DF$22=$L$22),VLOOKUP(MASTER_DATA_PROCESSED!$C80,Backend!$Q$9:$T$52,3,FALSE),MASTER_DATA_NORMALIZED!DF80)</f>
        <v>0</v>
      </c>
      <c r="DG80" s="99">
        <f>IF(AND(MASTER_DATA_NORMALIZED!DG80=0,DG$22=$L$22),VLOOKUP(MASTER_DATA_PROCESSED!$C80,Backend!$Q$9:$T$52,3,FALSE),MASTER_DATA_NORMALIZED!DG80)</f>
        <v>0</v>
      </c>
      <c r="DH80" s="99" t="e">
        <f>IF(AND(MASTER_DATA_NORMALIZED!DH80=0,DH$22=$L$22),VLOOKUP(MASTER_DATA_PROCESSED!$C80,Backend!$Q$9:$T$52,3,FALSE),MASTER_DATA_NORMALIZED!DH80)</f>
        <v>#N/A</v>
      </c>
      <c r="DI80" s="99">
        <f>IF(AND(MASTER_DATA_NORMALIZED!DI80=0,DI$22=$L$22),VLOOKUP(MASTER_DATA_PROCESSED!$C80,Backend!$Q$9:$T$52,3,FALSE),MASTER_DATA_NORMALIZED!DI80)</f>
        <v>0</v>
      </c>
      <c r="DJ80" s="99">
        <f>IF(AND(MASTER_DATA_NORMALIZED!DJ80=0,DJ$22=$L$22),VLOOKUP(MASTER_DATA_PROCESSED!$C80,Backend!$Q$9:$T$52,3,FALSE),MASTER_DATA_NORMALIZED!DJ80)</f>
        <v>0</v>
      </c>
      <c r="DK80" s="99">
        <f>IF(AND(MASTER_DATA_NORMALIZED!DK80=0,DK$22=$L$22),VLOOKUP(MASTER_DATA_PROCESSED!$C80,Backend!$Q$9:$T$52,3,FALSE),MASTER_DATA_NORMALIZED!DK80)</f>
        <v>0</v>
      </c>
      <c r="DL80" s="99" t="e">
        <f>IF(AND(MASTER_DATA_NORMALIZED!DL80=0,DL$22=$L$22),VLOOKUP(MASTER_DATA_PROCESSED!$C80,Backend!$Q$9:$T$52,3,FALSE),MASTER_DATA_NORMALIZED!DL80)</f>
        <v>#N/A</v>
      </c>
      <c r="DM80" s="99">
        <f>IF(AND(MASTER_DATA_NORMALIZED!DM80=0,DM$22=$L$22),VLOOKUP(MASTER_DATA_PROCESSED!$C80,Backend!$Q$9:$T$52,3,FALSE),MASTER_DATA_NORMALIZED!DM80)</f>
        <v>0</v>
      </c>
      <c r="DN80" s="99">
        <f>IF(AND(MASTER_DATA_NORMALIZED!DN80=0,DN$22=$L$22),VLOOKUP(MASTER_DATA_PROCESSED!$C80,Backend!$Q$9:$T$52,3,FALSE),MASTER_DATA_NORMALIZED!DN80)</f>
        <v>0</v>
      </c>
      <c r="DO80" s="99">
        <f>IF(AND(MASTER_DATA_NORMALIZED!DO80=0,DO$22=$L$22),VLOOKUP(MASTER_DATA_PROCESSED!$C80,Backend!$Q$9:$T$52,3,FALSE),MASTER_DATA_NORMALIZED!DO80)</f>
        <v>0</v>
      </c>
      <c r="DP80" s="99" t="e">
        <f>IF(AND(MASTER_DATA_NORMALIZED!DP80=0,DP$22=$L$22),VLOOKUP(MASTER_DATA_PROCESSED!$C80,Backend!$Q$9:$T$52,3,FALSE),MASTER_DATA_NORMALIZED!DP80)</f>
        <v>#N/A</v>
      </c>
      <c r="DQ80" s="99">
        <f>IF(AND(MASTER_DATA_NORMALIZED!DQ80=0,DQ$22=$L$22),VLOOKUP(MASTER_DATA_PROCESSED!$C80,Backend!$Q$9:$T$52,3,FALSE),MASTER_DATA_NORMALIZED!DQ80)</f>
        <v>0</v>
      </c>
      <c r="DR80" s="99">
        <f>IF(AND(MASTER_DATA_NORMALIZED!DR80=0,DR$22=$L$22),VLOOKUP(MASTER_DATA_PROCESSED!$C80,Backend!$Q$9:$T$52,3,FALSE),MASTER_DATA_NORMALIZED!DR80)</f>
        <v>0</v>
      </c>
      <c r="DS80" s="99">
        <f>IF(AND(MASTER_DATA_NORMALIZED!DS80=0,DS$22=$L$22),VLOOKUP(MASTER_DATA_PROCESSED!$C80,Backend!$Q$9:$T$52,3,FALSE),MASTER_DATA_NORMALIZED!DS80)</f>
        <v>0</v>
      </c>
      <c r="DT80" s="99" t="e">
        <f>IF(AND(MASTER_DATA_NORMALIZED!DT80=0,DT$22=$L$22),VLOOKUP(MASTER_DATA_PROCESSED!$C80,Backend!$Q$9:$T$52,3,FALSE),MASTER_DATA_NORMALIZED!DT80)</f>
        <v>#N/A</v>
      </c>
      <c r="DU80" s="99">
        <f>IF(AND(MASTER_DATA_NORMALIZED!DU80=0,DU$22=$L$22),VLOOKUP(MASTER_DATA_PROCESSED!$C80,Backend!$Q$9:$T$52,3,FALSE),MASTER_DATA_NORMALIZED!DU80)</f>
        <v>0</v>
      </c>
      <c r="DV80" s="99">
        <f>IF(AND(MASTER_DATA_NORMALIZED!DV80=0,DV$22=$L$22),VLOOKUP(MASTER_DATA_PROCESSED!$C80,Backend!$Q$9:$T$52,3,FALSE),MASTER_DATA_NORMALIZED!DV80)</f>
        <v>0</v>
      </c>
      <c r="DW80" s="99">
        <f>IF(AND(MASTER_DATA_NORMALIZED!DW80=0,DW$22=$L$22),VLOOKUP(MASTER_DATA_PROCESSED!$C80,Backend!$Q$9:$T$52,3,FALSE),MASTER_DATA_NORMALIZED!DW80)</f>
        <v>0</v>
      </c>
      <c r="DX80" s="99" t="e">
        <f>IF(AND(MASTER_DATA_NORMALIZED!DX80=0,DX$22=$L$22),VLOOKUP(MASTER_DATA_PROCESSED!$C80,Backend!$Q$9:$T$52,3,FALSE),MASTER_DATA_NORMALIZED!DX80)</f>
        <v>#N/A</v>
      </c>
      <c r="DY80" s="99">
        <f>IF(AND(MASTER_DATA_NORMALIZED!DY80=0,DY$22=$L$22),VLOOKUP(MASTER_DATA_PROCESSED!$C80,Backend!$Q$9:$T$52,3,FALSE),MASTER_DATA_NORMALIZED!DY80)</f>
        <v>0</v>
      </c>
      <c r="DZ80" s="99">
        <f>IF(AND(MASTER_DATA_NORMALIZED!DZ80=0,DZ$22=$L$22),VLOOKUP(MASTER_DATA_PROCESSED!$C80,Backend!$Q$9:$T$52,3,FALSE),MASTER_DATA_NORMALIZED!DZ80)</f>
        <v>0</v>
      </c>
      <c r="EA80" s="99">
        <f>IF(AND(MASTER_DATA_NORMALIZED!EA80=0,EA$22=$L$22),VLOOKUP(MASTER_DATA_PROCESSED!$C80,Backend!$Q$9:$T$52,3,FALSE),MASTER_DATA_NORMALIZED!EA80)</f>
        <v>0</v>
      </c>
      <c r="EB80" s="99" t="e">
        <f>IF(AND(MASTER_DATA_NORMALIZED!EB80=0,EB$22=$L$22),VLOOKUP(MASTER_DATA_PROCESSED!$C80,Backend!$Q$9:$T$52,3,FALSE),MASTER_DATA_NORMALIZED!EB80)</f>
        <v>#N/A</v>
      </c>
      <c r="EC80" s="99" t="e">
        <f>IF(AND(MASTER_DATA_NORMALIZED!EC80=0,EC$22=$L$22),VLOOKUP(MASTER_DATA_PROCESSED!$C80,Backend!$Q$9:$T$52,3,FALSE),MASTER_DATA_NORMALIZED!EC80)</f>
        <v>#DIV/0!</v>
      </c>
      <c r="ED80" s="99" t="e">
        <f>IF(AND(MASTER_DATA_NORMALIZED!ED80=0,ED$22=$L$22),VLOOKUP(MASTER_DATA_PROCESSED!$C80,Backend!$Q$9:$T$52,3,FALSE),MASTER_DATA_NORMALIZED!ED80)</f>
        <v>#DIV/0!</v>
      </c>
      <c r="EE80" s="99" t="e">
        <f>IF(AND(MASTER_DATA_NORMALIZED!EE80=0,EE$22=$L$22),VLOOKUP(MASTER_DATA_PROCESSED!$C80,Backend!$Q$9:$T$52,3,FALSE),MASTER_DATA_NORMALIZED!EE80)</f>
        <v>#DIV/0!</v>
      </c>
      <c r="EF80" s="99" t="e">
        <f>IF(AND(MASTER_DATA_NORMALIZED!EF80=0,EF$22=$L$22),VLOOKUP(MASTER_DATA_PROCESSED!$C80,Backend!$Q$9:$T$52,3,FALSE),MASTER_DATA_NORMALIZED!EF80)</f>
        <v>#VALUE!</v>
      </c>
      <c r="EG80" s="99">
        <f>IF(AND(MASTER_DATA_NORMALIZED!EG80=0,EG$22=$L$22),VLOOKUP(MASTER_DATA_PROCESSED!$C80,Backend!$Q$9:$T$52,3,FALSE),MASTER_DATA_NORMALIZED!EG80)</f>
        <v>0</v>
      </c>
      <c r="EH80" s="99">
        <f>IF(AND(MASTER_DATA_NORMALIZED!EH80=0,EH$22=$L$22),VLOOKUP(MASTER_DATA_PROCESSED!$C80,Backend!$Q$9:$T$52,3,FALSE),MASTER_DATA_NORMALIZED!EH80)</f>
        <v>0</v>
      </c>
      <c r="EI80" s="99">
        <f>IF(AND(MASTER_DATA_NORMALIZED!EI80=0,EI$22=$L$22),VLOOKUP(MASTER_DATA_PROCESSED!$C80,Backend!$Q$9:$T$52,3,FALSE),MASTER_DATA_NORMALIZED!EI80)</f>
        <v>0</v>
      </c>
      <c r="EJ80" s="99" t="e">
        <f>IF(AND(MASTER_DATA_NORMALIZED!EJ80=0,EJ$22=$L$22),VLOOKUP(MASTER_DATA_PROCESSED!$C80,Backend!$Q$9:$T$52,3,FALSE),MASTER_DATA_NORMALIZED!EJ80)</f>
        <v>#N/A</v>
      </c>
      <c r="EK80" s="99">
        <f>IF(AND(MASTER_DATA_NORMALIZED!EK80=0,EK$22=$L$22),VLOOKUP(MASTER_DATA_PROCESSED!$C80,Backend!$Q$9:$T$52,3,FALSE),MASTER_DATA_NORMALIZED!EK80)</f>
        <v>0</v>
      </c>
      <c r="EL80" s="99">
        <f>IF(AND(MASTER_DATA_NORMALIZED!EL80=0,EL$22=$L$22),VLOOKUP(MASTER_DATA_PROCESSED!$C80,Backend!$Q$9:$T$52,3,FALSE),MASTER_DATA_NORMALIZED!EL80)</f>
        <v>0</v>
      </c>
      <c r="EM80" s="99">
        <f>IF(AND(MASTER_DATA_NORMALIZED!EM80=0,EM$22=$L$22),VLOOKUP(MASTER_DATA_PROCESSED!$C80,Backend!$Q$9:$T$52,3,FALSE),MASTER_DATA_NORMALIZED!EM80)</f>
        <v>0</v>
      </c>
      <c r="EN80" s="99" t="e">
        <f>IF(AND(MASTER_DATA_NORMALIZED!EN80=0,EN$22=$L$22),VLOOKUP(MASTER_DATA_PROCESSED!$C80,Backend!$Q$9:$T$52,3,FALSE),MASTER_DATA_NORMALIZED!EN80)</f>
        <v>#N/A</v>
      </c>
      <c r="EO80" s="99">
        <f>IF(AND(MASTER_DATA_NORMALIZED!EO80=0,EO$22=$L$22),VLOOKUP(MASTER_DATA_PROCESSED!$C80,Backend!$Q$9:$T$52,3,FALSE),MASTER_DATA_NORMALIZED!EO80)</f>
        <v>0</v>
      </c>
      <c r="EP80" s="99">
        <f>IF(AND(MASTER_DATA_NORMALIZED!EP80=0,EP$22=$L$22),VLOOKUP(MASTER_DATA_PROCESSED!$C80,Backend!$Q$9:$T$52,3,FALSE),MASTER_DATA_NORMALIZED!EP80)</f>
        <v>0</v>
      </c>
      <c r="EQ80" s="99">
        <f>IF(AND(MASTER_DATA_NORMALIZED!EQ80=0,EQ$22=$L$22),VLOOKUP(MASTER_DATA_PROCESSED!$C80,Backend!$Q$9:$T$52,3,FALSE),MASTER_DATA_NORMALIZED!EQ80)</f>
        <v>0</v>
      </c>
      <c r="ER80" s="99" t="e">
        <f>IF(AND(MASTER_DATA_NORMALIZED!ER80=0,ER$22=$L$22),VLOOKUP(MASTER_DATA_PROCESSED!$C80,Backend!$Q$9:$T$52,3,FALSE),MASTER_DATA_NORMALIZED!ER80)</f>
        <v>#N/A</v>
      </c>
      <c r="ES80" s="99">
        <f>IF(AND(MASTER_DATA_NORMALIZED!ES80=0,ES$22=$L$22),VLOOKUP(MASTER_DATA_PROCESSED!$C80,Backend!$Q$9:$T$52,3,FALSE),MASTER_DATA_NORMALIZED!ES80)</f>
        <v>0</v>
      </c>
      <c r="ET80" s="99">
        <f>IF(AND(MASTER_DATA_NORMALIZED!ET80=0,ET$22=$L$22),VLOOKUP(MASTER_DATA_PROCESSED!$C80,Backend!$Q$9:$T$52,3,FALSE),MASTER_DATA_NORMALIZED!ET80)</f>
        <v>0</v>
      </c>
      <c r="EU80" s="99">
        <f>IF(AND(MASTER_DATA_NORMALIZED!EU80=0,EU$22=$L$22),VLOOKUP(MASTER_DATA_PROCESSED!$C80,Backend!$Q$9:$T$52,3,FALSE),MASTER_DATA_NORMALIZED!EU80)</f>
        <v>0</v>
      </c>
      <c r="EV80" s="99" t="e">
        <f>IF(AND(MASTER_DATA_NORMALIZED!EV80=0,EV$22=$L$22),VLOOKUP(MASTER_DATA_PROCESSED!$C80,Backend!$Q$9:$T$52,3,FALSE),MASTER_DATA_NORMALIZED!EV80)</f>
        <v>#N/A</v>
      </c>
      <c r="EW80" s="99">
        <f>IF(AND(MASTER_DATA_NORMALIZED!EW80=0,EW$22=$L$22),VLOOKUP(MASTER_DATA_PROCESSED!$C80,Backend!$Q$9:$T$52,3,FALSE),MASTER_DATA_NORMALIZED!EW80)</f>
        <v>0</v>
      </c>
      <c r="EX80" s="99">
        <f>IF(AND(MASTER_DATA_NORMALIZED!EX80=0,EX$22=$L$22),VLOOKUP(MASTER_DATA_PROCESSED!$C80,Backend!$Q$9:$T$52,3,FALSE),MASTER_DATA_NORMALIZED!EX80)</f>
        <v>0</v>
      </c>
      <c r="EY80" s="99">
        <f>IF(AND(MASTER_DATA_NORMALIZED!EY80=0,EY$22=$L$22),VLOOKUP(MASTER_DATA_PROCESSED!$C80,Backend!$Q$9:$T$52,3,FALSE),MASTER_DATA_NORMALIZED!EY80)</f>
        <v>0</v>
      </c>
      <c r="EZ80" s="99" t="e">
        <f>IF(AND(MASTER_DATA_NORMALIZED!EZ80=0,EZ$22=$L$22),VLOOKUP(MASTER_DATA_PROCESSED!$C80,Backend!$Q$9:$T$52,3,FALSE),MASTER_DATA_NORMALIZED!EZ80)</f>
        <v>#N/A</v>
      </c>
      <c r="FA80" s="99">
        <f>IF(AND(MASTER_DATA_NORMALIZED!FA80=0,FA$22=$L$22),VLOOKUP(MASTER_DATA_PROCESSED!$C80,Backend!$Q$9:$T$52,3,FALSE),MASTER_DATA_NORMALIZED!FA80)</f>
        <v>0</v>
      </c>
      <c r="FB80" s="99">
        <f>IF(AND(MASTER_DATA_NORMALIZED!FB80=0,FB$22=$L$22),VLOOKUP(MASTER_DATA_PROCESSED!$C80,Backend!$Q$9:$T$52,3,FALSE),MASTER_DATA_NORMALIZED!FB80)</f>
        <v>0</v>
      </c>
      <c r="FC80" s="99">
        <f>IF(AND(MASTER_DATA_NORMALIZED!FC80=0,FC$22=$L$22),VLOOKUP(MASTER_DATA_PROCESSED!$C80,Backend!$Q$9:$T$52,3,FALSE),MASTER_DATA_NORMALIZED!FC80)</f>
        <v>0</v>
      </c>
      <c r="FD80" s="99" t="e">
        <f>IF(AND(MASTER_DATA_NORMALIZED!FD80=0,FD$22=$L$22),VLOOKUP(MASTER_DATA_PROCESSED!$C80,Backend!$Q$9:$T$52,3,FALSE),MASTER_DATA_NORMALIZED!FD80)</f>
        <v>#N/A</v>
      </c>
      <c r="FE80" s="99">
        <f>IF(AND(MASTER_DATA_NORMALIZED!FE80=0,FE$22=$L$22),VLOOKUP(MASTER_DATA_PROCESSED!$C80,Backend!$Q$9:$T$52,3,FALSE),MASTER_DATA_NORMALIZED!FE80)</f>
        <v>0</v>
      </c>
      <c r="FF80" s="99">
        <f>IF(AND(MASTER_DATA_NORMALIZED!FF80=0,FF$22=$L$22),VLOOKUP(MASTER_DATA_PROCESSED!$C80,Backend!$Q$9:$T$52,3,FALSE),MASTER_DATA_NORMALIZED!FF80)</f>
        <v>0</v>
      </c>
      <c r="FG80" s="99">
        <f>IF(AND(MASTER_DATA_NORMALIZED!FG80=0,FG$22=$L$22),VLOOKUP(MASTER_DATA_PROCESSED!$C80,Backend!$Q$9:$T$52,3,FALSE),MASTER_DATA_NORMALIZED!FG80)</f>
        <v>0</v>
      </c>
      <c r="FH80" s="99" t="e">
        <f>IF(AND(MASTER_DATA_NORMALIZED!FH80=0,FH$22=$L$22),VLOOKUP(MASTER_DATA_PROCESSED!$C80,Backend!$Q$9:$T$52,3,FALSE),MASTER_DATA_NORMALIZED!FH80)</f>
        <v>#N/A</v>
      </c>
      <c r="FI80" s="99">
        <f>IF(AND(MASTER_DATA_NORMALIZED!FI80=0,FI$22=$L$22),VLOOKUP(MASTER_DATA_PROCESSED!$C80,Backend!$Q$9:$T$52,3,FALSE),MASTER_DATA_NORMALIZED!FI80)</f>
        <v>0</v>
      </c>
      <c r="FJ80" s="99">
        <f>IF(AND(MASTER_DATA_NORMALIZED!FJ80=0,FJ$22=$L$22),VLOOKUP(MASTER_DATA_PROCESSED!$C80,Backend!$Q$9:$T$52,3,FALSE),MASTER_DATA_NORMALIZED!FJ80)</f>
        <v>0</v>
      </c>
      <c r="FK80" s="99">
        <f>IF(AND(MASTER_DATA_NORMALIZED!FK80=0,FK$22=$L$22),VLOOKUP(MASTER_DATA_PROCESSED!$C80,Backend!$Q$9:$T$52,3,FALSE),MASTER_DATA_NORMALIZED!FK80)</f>
        <v>0</v>
      </c>
      <c r="FL80" s="99" t="e">
        <f>IF(AND(MASTER_DATA_NORMALIZED!FL80=0,FL$22=$L$22),VLOOKUP(MASTER_DATA_PROCESSED!$C80,Backend!$Q$9:$T$52,3,FALSE),MASTER_DATA_NORMALIZED!FL80)</f>
        <v>#N/A</v>
      </c>
      <c r="FM80" s="99">
        <f>IF(AND(MASTER_DATA_NORMALIZED!FM80=0,FM$22=$L$22),VLOOKUP(MASTER_DATA_PROCESSED!$C80,Backend!$Q$9:$T$52,3,FALSE),MASTER_DATA_NORMALIZED!FM80)</f>
        <v>0</v>
      </c>
      <c r="FN80" s="99">
        <f>IF(AND(MASTER_DATA_NORMALIZED!FN80=0,FN$22=$L$22),VLOOKUP(MASTER_DATA_PROCESSED!$C80,Backend!$Q$9:$T$52,3,FALSE),MASTER_DATA_NORMALIZED!FN80)</f>
        <v>0</v>
      </c>
      <c r="FO80" s="99">
        <f>IF(AND(MASTER_DATA_NORMALIZED!FO80=0,FO$22=$L$22),VLOOKUP(MASTER_DATA_PROCESSED!$C80,Backend!$Q$9:$T$52,3,FALSE),MASTER_DATA_NORMALIZED!FO80)</f>
        <v>0</v>
      </c>
      <c r="FP80" s="99" t="e">
        <f>IF(AND(MASTER_DATA_NORMALIZED!FP80=0,FP$22=$L$22),VLOOKUP(MASTER_DATA_PROCESSED!$C80,Backend!$Q$9:$T$52,3,FALSE),MASTER_DATA_NORMALIZED!FP80)</f>
        <v>#N/A</v>
      </c>
      <c r="FQ80" s="99">
        <f>IF(AND(MASTER_DATA_NORMALIZED!FQ80=0,FQ$22=$L$22),VLOOKUP(MASTER_DATA_PROCESSED!$C80,Backend!$Q$9:$T$52,3,FALSE),MASTER_DATA_NORMALIZED!FQ80)</f>
        <v>0</v>
      </c>
      <c r="FR80" s="99">
        <f>IF(AND(MASTER_DATA_NORMALIZED!FR80=0,FR$22=$L$22),VLOOKUP(MASTER_DATA_PROCESSED!$C80,Backend!$Q$9:$T$52,3,FALSE),MASTER_DATA_NORMALIZED!FR80)</f>
        <v>0</v>
      </c>
      <c r="FS80" s="99">
        <f>IF(AND(MASTER_DATA_NORMALIZED!FS80=0,FS$22=$L$22),VLOOKUP(MASTER_DATA_PROCESSED!$C80,Backend!$Q$9:$T$52,3,FALSE),MASTER_DATA_NORMALIZED!FS80)</f>
        <v>0</v>
      </c>
      <c r="FT80" s="99" t="e">
        <f>IF(AND(MASTER_DATA_NORMALIZED!FT80=0,FT$22=$L$22),VLOOKUP(MASTER_DATA_PROCESSED!$C80,Backend!$Q$9:$T$52,3,FALSE),MASTER_DATA_NORMALIZED!FT80)</f>
        <v>#N/A</v>
      </c>
      <c r="FU80" s="99">
        <f>IF(AND(MASTER_DATA_NORMALIZED!FU80=0,FU$22=$L$22),VLOOKUP(MASTER_DATA_PROCESSED!$C80,Backend!$Q$9:$T$52,3,FALSE),MASTER_DATA_NORMALIZED!FU80)</f>
        <v>0</v>
      </c>
      <c r="FV80" s="99">
        <f>IF(AND(MASTER_DATA_NORMALIZED!FV80=0,FV$22=$L$22),VLOOKUP(MASTER_DATA_PROCESSED!$C80,Backend!$Q$9:$T$52,3,FALSE),MASTER_DATA_NORMALIZED!FV80)</f>
        <v>0</v>
      </c>
      <c r="FW80" s="99">
        <f>IF(AND(MASTER_DATA_NORMALIZED!FW80=0,FW$22=$L$22),VLOOKUP(MASTER_DATA_PROCESSED!$C80,Backend!$Q$9:$T$52,3,FALSE),MASTER_DATA_NORMALIZED!FW80)</f>
        <v>0</v>
      </c>
      <c r="FX80" s="99" t="e">
        <f>IF(AND(MASTER_DATA_NORMALIZED!FX80=0,FX$22=$L$22),VLOOKUP(MASTER_DATA_PROCESSED!$C80,Backend!$Q$9:$T$52,3,FALSE),MASTER_DATA_NORMALIZED!FX80)</f>
        <v>#N/A</v>
      </c>
      <c r="FY80" s="99">
        <f>IF(AND(MASTER_DATA_NORMALIZED!FY80=0,FY$22=$L$22),VLOOKUP(MASTER_DATA_PROCESSED!$C80,Backend!$Q$9:$T$52,3,FALSE),MASTER_DATA_NORMALIZED!FY80)</f>
        <v>0</v>
      </c>
      <c r="FZ80" s="99">
        <f>IF(AND(MASTER_DATA_NORMALIZED!FZ80=0,FZ$22=$L$22),VLOOKUP(MASTER_DATA_PROCESSED!$C80,Backend!$Q$9:$T$52,3,FALSE),MASTER_DATA_NORMALIZED!FZ80)</f>
        <v>0</v>
      </c>
      <c r="GA80" s="99">
        <f>IF(AND(MASTER_DATA_NORMALIZED!GA80=0,GA$22=$L$22),VLOOKUP(MASTER_DATA_PROCESSED!$C80,Backend!$Q$9:$T$52,3,FALSE),MASTER_DATA_NORMALIZED!GA80)</f>
        <v>0</v>
      </c>
      <c r="GB80" s="99" t="e">
        <f>IF(AND(MASTER_DATA_NORMALIZED!GB80=0,GB$22=$L$22),VLOOKUP(MASTER_DATA_PROCESSED!$C80,Backend!$Q$9:$T$52,3,FALSE),MASTER_DATA_NORMALIZED!GB80)</f>
        <v>#N/A</v>
      </c>
      <c r="GC80" s="99">
        <f>IF(AND(MASTER_DATA_NORMALIZED!GC80=0,GC$22=$L$22),VLOOKUP(MASTER_DATA_PROCESSED!$C80,Backend!$Q$9:$T$52,3,FALSE),MASTER_DATA_NORMALIZED!GC80)</f>
        <v>0</v>
      </c>
      <c r="GD80" s="99">
        <f>IF(AND(MASTER_DATA_NORMALIZED!GD80=0,GD$22=$L$22),VLOOKUP(MASTER_DATA_PROCESSED!$C80,Backend!$Q$9:$T$52,3,FALSE),MASTER_DATA_NORMALIZED!GD80)</f>
        <v>0</v>
      </c>
      <c r="GE80" s="99">
        <f>IF(AND(MASTER_DATA_NORMALIZED!GE80=0,GE$22=$L$22),VLOOKUP(MASTER_DATA_PROCESSED!$C80,Backend!$Q$9:$T$52,3,FALSE),MASTER_DATA_NORMALIZED!GE80)</f>
        <v>0</v>
      </c>
      <c r="GF80" s="99" t="e">
        <f>IF(AND(MASTER_DATA_NORMALIZED!GF80=0,GF$22=$L$22),VLOOKUP(MASTER_DATA_PROCESSED!$C80,Backend!$Q$9:$T$52,3,FALSE),MASTER_DATA_NORMALIZED!GF80)</f>
        <v>#N/A</v>
      </c>
      <c r="GG80" s="99">
        <f>IF(AND(MASTER_DATA_NORMALIZED!GG80=0,GG$22=$L$22),VLOOKUP(MASTER_DATA_PROCESSED!$C80,Backend!$Q$9:$T$52,3,FALSE),MASTER_DATA_NORMALIZED!GG80)</f>
        <v>0</v>
      </c>
      <c r="GH80" s="99">
        <f>IF(AND(MASTER_DATA_NORMALIZED!GH80=0,GH$22=$L$22),VLOOKUP(MASTER_DATA_PROCESSED!$C80,Backend!$Q$9:$T$52,3,FALSE),MASTER_DATA_NORMALIZED!GH80)</f>
        <v>0</v>
      </c>
      <c r="GI80" s="99">
        <f>IF(AND(MASTER_DATA_NORMALIZED!GI80=0,GI$22=$L$22),VLOOKUP(MASTER_DATA_PROCESSED!$C80,Backend!$Q$9:$T$52,3,FALSE),MASTER_DATA_NORMALIZED!GI80)</f>
        <v>0</v>
      </c>
      <c r="GJ80" s="99" t="e">
        <f>IF(AND(MASTER_DATA_NORMALIZED!GJ80=0,GJ$22=$L$22),VLOOKUP(MASTER_DATA_PROCESSED!$C80,Backend!$Q$9:$T$52,3,FALSE),MASTER_DATA_NORMALIZED!GJ80)</f>
        <v>#N/A</v>
      </c>
      <c r="GK80" s="99">
        <f>IF(AND(MASTER_DATA_NORMALIZED!GK80=0,GK$22=$L$22),VLOOKUP(MASTER_DATA_PROCESSED!$C80,Backend!$Q$9:$T$52,3,FALSE),MASTER_DATA_NORMALIZED!GK80)</f>
        <v>0</v>
      </c>
      <c r="GL80" s="99">
        <f>IF(AND(MASTER_DATA_NORMALIZED!GL80=0,GL$22=$L$22),VLOOKUP(MASTER_DATA_PROCESSED!$C80,Backend!$Q$9:$T$52,3,FALSE),MASTER_DATA_NORMALIZED!GL80)</f>
        <v>0</v>
      </c>
      <c r="GM80" s="99">
        <f>IF(AND(MASTER_DATA_NORMALIZED!GM80=0,GM$22=$L$22),VLOOKUP(MASTER_DATA_PROCESSED!$C80,Backend!$Q$9:$T$52,3,FALSE),MASTER_DATA_NORMALIZED!GM80)</f>
        <v>0</v>
      </c>
      <c r="GN80" s="99" t="e">
        <f>IF(AND(MASTER_DATA_NORMALIZED!GN80=0,GN$22=$L$22),VLOOKUP(MASTER_DATA_PROCESSED!$C80,Backend!$Q$9:$T$52,3,FALSE),MASTER_DATA_NORMALIZED!GN80)</f>
        <v>#N/A</v>
      </c>
      <c r="GO80" s="99">
        <f>IF(AND(MASTER_DATA_NORMALIZED!GO80=0,GO$22=$L$22),VLOOKUP(MASTER_DATA_PROCESSED!$C80,Backend!$Q$9:$T$52,3,FALSE),MASTER_DATA_NORMALIZED!GO80)</f>
        <v>0</v>
      </c>
      <c r="GP80" s="99">
        <f>IF(AND(MASTER_DATA_NORMALIZED!GP80=0,GP$22=$L$22),VLOOKUP(MASTER_DATA_PROCESSED!$C80,Backend!$Q$9:$T$52,3,FALSE),MASTER_DATA_NORMALIZED!GP80)</f>
        <v>0</v>
      </c>
      <c r="GQ80" s="99">
        <f>IF(AND(MASTER_DATA_NORMALIZED!GQ80=0,GQ$22=$L$22),VLOOKUP(MASTER_DATA_PROCESSED!$C80,Backend!$Q$9:$T$52,3,FALSE),MASTER_DATA_NORMALIZED!GQ80)</f>
        <v>0</v>
      </c>
      <c r="GR80" s="99" t="e">
        <f>IF(AND(MASTER_DATA_NORMALIZED!GR80=0,GR$22=$L$22),VLOOKUP(MASTER_DATA_PROCESSED!$C80,Backend!$Q$9:$T$52,3,FALSE),MASTER_DATA_NORMALIZED!GR80)</f>
        <v>#N/A</v>
      </c>
      <c r="GS80" s="99">
        <f>IF(AND(MASTER_DATA_NORMALIZED!GS80=0,GS$22=$L$22),VLOOKUP(MASTER_DATA_PROCESSED!$C80,Backend!$Q$9:$T$52,3,FALSE),MASTER_DATA_NORMALIZED!GS80)</f>
        <v>0</v>
      </c>
      <c r="GT80" s="99">
        <f>IF(AND(MASTER_DATA_NORMALIZED!GT80=0,GT$22=$L$22),VLOOKUP(MASTER_DATA_PROCESSED!$C80,Backend!$Q$9:$T$52,3,FALSE),MASTER_DATA_NORMALIZED!GT80)</f>
        <v>0</v>
      </c>
      <c r="GU80" s="99">
        <f>IF(AND(MASTER_DATA_NORMALIZED!GU80=0,GU$22=$L$22),VLOOKUP(MASTER_DATA_PROCESSED!$C80,Backend!$Q$9:$T$52,3,FALSE),MASTER_DATA_NORMALIZED!GU80)</f>
        <v>0</v>
      </c>
      <c r="GV80" s="99" t="e">
        <f>IF(AND(MASTER_DATA_NORMALIZED!GV80=0,GV$22=$L$22),VLOOKUP(MASTER_DATA_PROCESSED!$C80,Backend!$Q$9:$T$52,3,FALSE),MASTER_DATA_NORMALIZED!GV80)</f>
        <v>#N/A</v>
      </c>
      <c r="GW80" s="99" t="e">
        <f>IF(AND(MASTER_DATA_NORMALIZED!GW80=0,GW$22=$L$22),VLOOKUP(MASTER_DATA_PROCESSED!$C80,Backend!$Q$9:$T$52,3,FALSE),MASTER_DATA_NORMALIZED!GW80)</f>
        <v>#REF!</v>
      </c>
      <c r="GX80" s="99" t="e">
        <f>IF(AND(MASTER_DATA_NORMALIZED!GX80=0,GX$22=$L$22),VLOOKUP(MASTER_DATA_PROCESSED!$C80,Backend!$Q$9:$T$52,3,FALSE),MASTER_DATA_NORMALIZED!GX80)</f>
        <v>#REF!</v>
      </c>
      <c r="GY80" s="99" t="e">
        <f>IF(AND(MASTER_DATA_NORMALIZED!GY80=0,GY$22=$L$22),VLOOKUP(MASTER_DATA_PROCESSED!$C80,Backend!$Q$9:$T$52,3,FALSE),MASTER_DATA_NORMALIZED!GY80)</f>
        <v>#REF!</v>
      </c>
    </row>
    <row r="81" spans="2:207" hidden="1" outlineLevel="2" x14ac:dyDescent="0.3">
      <c r="B81" s="21">
        <f t="shared" si="5"/>
        <v>20</v>
      </c>
      <c r="C81" s="52">
        <f t="shared" si="0"/>
        <v>222</v>
      </c>
      <c r="D81" s="77"/>
      <c r="E81" s="52"/>
      <c r="F81" s="52">
        <v>222</v>
      </c>
      <c r="G81" s="78"/>
      <c r="H81" s="35" t="s">
        <v>85</v>
      </c>
      <c r="I81" s="97">
        <f>IF(AND(MASTER_DATA_NORMALIZED!I81=0,I$22=$L$22),VLOOKUP(MASTER_DATA_PROCESSED!$C81,Backend!$Q$9:$T$52,3,FALSE),MASTER_DATA_NORMALIZED!I81)</f>
        <v>0</v>
      </c>
      <c r="J81" s="97">
        <f>IF(AND(MASTER_DATA_NORMALIZED!J81=0,J$22=$L$22),VLOOKUP(MASTER_DATA_PROCESSED!$C81,Backend!$Q$9:$T$52,3,FALSE),MASTER_DATA_NORMALIZED!J81)</f>
        <v>0</v>
      </c>
      <c r="K81" s="97">
        <f>IF(AND(MASTER_DATA_NORMALIZED!K81=0,K$22=$L$22),VLOOKUP(MASTER_DATA_PROCESSED!$C81,Backend!$Q$9:$T$52,3,FALSE),MASTER_DATA_NORMALIZED!K81)</f>
        <v>0</v>
      </c>
      <c r="L81" s="97">
        <f>IF(AND(MASTER_DATA_NORMALIZED!L81=0,L$22=$L$22),VLOOKUP(MASTER_DATA_PROCESSED!$C81,Backend!$Q$9:$T$52,3,FALSE),MASTER_DATA_NORMALIZED!L81)</f>
        <v>104.5790807267568</v>
      </c>
      <c r="M81" s="97">
        <f>IF(AND(MASTER_DATA_NORMALIZED!M81=0,M$22=$L$22),VLOOKUP(MASTER_DATA_PROCESSED!$C81,Backend!$Q$9:$T$52,3,FALSE),MASTER_DATA_NORMALIZED!M81)</f>
        <v>0</v>
      </c>
      <c r="N81" s="97">
        <f>IF(AND(MASTER_DATA_NORMALIZED!N81=0,N$22=$L$22),VLOOKUP(MASTER_DATA_PROCESSED!$C81,Backend!$Q$9:$T$52,3,FALSE),MASTER_DATA_NORMALIZED!N81)</f>
        <v>0</v>
      </c>
      <c r="O81" s="97">
        <f>IF(AND(MASTER_DATA_NORMALIZED!O81=0,O$22=$L$22),VLOOKUP(MASTER_DATA_PROCESSED!$C81,Backend!$Q$9:$T$52,3,FALSE),MASTER_DATA_NORMALIZED!O81)</f>
        <v>0</v>
      </c>
      <c r="P81" s="97">
        <f>IF(AND(MASTER_DATA_NORMALIZED!P81=0,P$22=$L$22),VLOOKUP(MASTER_DATA_PROCESSED!$C81,Backend!$Q$9:$T$52,3,FALSE),MASTER_DATA_NORMALIZED!P81)</f>
        <v>77.108467418296073</v>
      </c>
      <c r="Q81" s="97">
        <f>IF(AND(MASTER_DATA_NORMALIZED!Q81=0,Q$22=$L$22),VLOOKUP(MASTER_DATA_PROCESSED!$C81,Backend!$Q$9:$T$52,3,FALSE),MASTER_DATA_NORMALIZED!Q81)</f>
        <v>0</v>
      </c>
      <c r="R81" s="97">
        <f>IF(AND(MASTER_DATA_NORMALIZED!R81=0,R$22=$L$22),VLOOKUP(MASTER_DATA_PROCESSED!$C81,Backend!$Q$9:$T$52,3,FALSE),MASTER_DATA_NORMALIZED!R81)</f>
        <v>0</v>
      </c>
      <c r="S81" s="97">
        <f>IF(AND(MASTER_DATA_NORMALIZED!S81=0,S$22=$L$22),VLOOKUP(MASTER_DATA_PROCESSED!$C81,Backend!$Q$9:$T$52,3,FALSE),MASTER_DATA_NORMALIZED!S81)</f>
        <v>0</v>
      </c>
      <c r="T81" s="97">
        <f>IF(AND(MASTER_DATA_NORMALIZED!T81=0,T$22=$L$22),VLOOKUP(MASTER_DATA_PROCESSED!$C81,Backend!$Q$9:$T$52,3,FALSE),MASTER_DATA_NORMALIZED!T81)</f>
        <v>122.0089275145496</v>
      </c>
      <c r="U81" s="97">
        <f>IF(AND(MASTER_DATA_NORMALIZED!U81=0,U$22=$L$22),VLOOKUP(MASTER_DATA_PROCESSED!$C81,Backend!$Q$9:$T$52,3,FALSE),MASTER_DATA_NORMALIZED!U81)</f>
        <v>0</v>
      </c>
      <c r="V81" s="97">
        <f>IF(AND(MASTER_DATA_NORMALIZED!V81=0,V$22=$L$22),VLOOKUP(MASTER_DATA_PROCESSED!$C81,Backend!$Q$9:$T$52,3,FALSE),MASTER_DATA_NORMALIZED!V81)</f>
        <v>0</v>
      </c>
      <c r="W81" s="97">
        <f>IF(AND(MASTER_DATA_NORMALIZED!W81=0,W$22=$L$22),VLOOKUP(MASTER_DATA_PROCESSED!$C81,Backend!$Q$9:$T$52,3,FALSE),MASTER_DATA_NORMALIZED!W81)</f>
        <v>0</v>
      </c>
      <c r="X81" s="97">
        <f>IF(AND(MASTER_DATA_NORMALIZED!X81=0,X$22=$L$22),VLOOKUP(MASTER_DATA_PROCESSED!$C81,Backend!$Q$9:$T$52,3,FALSE),MASTER_DATA_NORMALIZED!X81)</f>
        <v>89.924687249122087</v>
      </c>
      <c r="Y81" s="97">
        <f>IF(AND(MASTER_DATA_NORMALIZED!Y81=0,Y$22=$L$22),VLOOKUP(MASTER_DATA_PROCESSED!$C81,Backend!$Q$9:$T$52,3,FALSE),MASTER_DATA_NORMALIZED!Y81)</f>
        <v>0</v>
      </c>
      <c r="Z81" s="97">
        <f>IF(AND(MASTER_DATA_NORMALIZED!Z81=0,Z$22=$L$22),VLOOKUP(MASTER_DATA_PROCESSED!$C81,Backend!$Q$9:$T$52,3,FALSE),MASTER_DATA_NORMALIZED!Z81)</f>
        <v>0</v>
      </c>
      <c r="AA81" s="97">
        <f>IF(AND(MASTER_DATA_NORMALIZED!AA81=0,AA$22=$L$22),VLOOKUP(MASTER_DATA_PROCESSED!$C81,Backend!$Q$9:$T$52,3,FALSE),MASTER_DATA_NORMALIZED!AA81)</f>
        <v>0</v>
      </c>
      <c r="AB81" s="97">
        <f>IF(AND(MASTER_DATA_NORMALIZED!AB81=0,AB$22=$L$22),VLOOKUP(MASTER_DATA_PROCESSED!$C81,Backend!$Q$9:$T$52,3,FALSE),MASTER_DATA_NORMALIZED!AB81)</f>
        <v>126.68658175191361</v>
      </c>
      <c r="AC81" s="97">
        <f>IF(AND(MASTER_DATA_NORMALIZED!AC81=0,AC$22=$L$22),VLOOKUP(MASTER_DATA_PROCESSED!$C81,Backend!$Q$9:$T$52,3,FALSE),MASTER_DATA_NORMALIZED!AC81)</f>
        <v>0</v>
      </c>
      <c r="AD81" s="97">
        <f>IF(AND(MASTER_DATA_NORMALIZED!AD81=0,AD$22=$L$22),VLOOKUP(MASTER_DATA_PROCESSED!$C81,Backend!$Q$9:$T$52,3,FALSE),MASTER_DATA_NORMALIZED!AD81)</f>
        <v>0</v>
      </c>
      <c r="AE81" s="97">
        <f>IF(AND(MASTER_DATA_NORMALIZED!AE81=0,AE$22=$L$22),VLOOKUP(MASTER_DATA_PROCESSED!$C81,Backend!$Q$9:$T$52,3,FALSE),MASTER_DATA_NORMALIZED!AE81)</f>
        <v>0</v>
      </c>
      <c r="AF81" s="97">
        <f>IF(AND(MASTER_DATA_NORMALIZED!AF81=0,AF$22=$L$22),VLOOKUP(MASTER_DATA_PROCESSED!$C81,Backend!$Q$9:$T$52,3,FALSE),MASTER_DATA_NORMALIZED!AF81)</f>
        <v>93.398065525810182</v>
      </c>
      <c r="AG81" s="97">
        <f>IF(AND(MASTER_DATA_NORMALIZED!AG81=0,AG$22=$L$22),VLOOKUP(MASTER_DATA_PROCESSED!$C81,Backend!$Q$9:$T$52,3,FALSE),MASTER_DATA_NORMALIZED!AG81)</f>
        <v>0</v>
      </c>
      <c r="AH81" s="97">
        <f>IF(AND(MASTER_DATA_NORMALIZED!AH81=0,AH$22=$L$22),VLOOKUP(MASTER_DATA_PROCESSED!$C81,Backend!$Q$9:$T$52,3,FALSE),MASTER_DATA_NORMALIZED!AH81)</f>
        <v>0</v>
      </c>
      <c r="AI81" s="97">
        <f>IF(AND(MASTER_DATA_NORMALIZED!AI81=0,AI$22=$L$22),VLOOKUP(MASTER_DATA_PROCESSED!$C81,Backend!$Q$9:$T$52,3,FALSE),MASTER_DATA_NORMALIZED!AI81)</f>
        <v>0</v>
      </c>
      <c r="AJ81" s="97">
        <f>IF(AND(MASTER_DATA_NORMALIZED!AJ81=0,AJ$22=$L$22),VLOOKUP(MASTER_DATA_PROCESSED!$C81,Backend!$Q$9:$T$52,3,FALSE),MASTER_DATA_NORMALIZED!AJ81)</f>
        <v>147.70590199753889</v>
      </c>
      <c r="AK81" s="97">
        <f>IF(AND(MASTER_DATA_NORMALIZED!AK81=0,AK$22=$L$22),VLOOKUP(MASTER_DATA_PROCESSED!$C81,Backend!$Q$9:$T$52,3,FALSE),MASTER_DATA_NORMALIZED!AK81)</f>
        <v>0</v>
      </c>
      <c r="AL81" s="97">
        <f>IF(AND(MASTER_DATA_NORMALIZED!AL81=0,AL$22=$L$22),VLOOKUP(MASTER_DATA_PROCESSED!$C81,Backend!$Q$9:$T$52,3,FALSE),MASTER_DATA_NORMALIZED!AL81)</f>
        <v>0</v>
      </c>
      <c r="AM81" s="97">
        <f>IF(AND(MASTER_DATA_NORMALIZED!AM81=0,AM$22=$L$22),VLOOKUP(MASTER_DATA_PROCESSED!$C81,Backend!$Q$9:$T$52,3,FALSE),MASTER_DATA_NORMALIZED!AM81)</f>
        <v>0</v>
      </c>
      <c r="AN81" s="97">
        <f>IF(AND(MASTER_DATA_NORMALIZED!AN81=0,AN$22=$L$22),VLOOKUP(MASTER_DATA_PROCESSED!$C81,Backend!$Q$9:$T$52,3,FALSE),MASTER_DATA_NORMALIZED!AN81)</f>
        <v>108.90100308253834</v>
      </c>
      <c r="AO81" s="97">
        <f>IF(AND(MASTER_DATA_NORMALIZED!AO81=0,AO$22=$L$22),VLOOKUP(MASTER_DATA_PROCESSED!$C81,Backend!$Q$9:$T$52,3,FALSE),MASTER_DATA_NORMALIZED!AO81)</f>
        <v>0</v>
      </c>
      <c r="AP81" s="97">
        <f>IF(AND(MASTER_DATA_NORMALIZED!AP81=0,AP$22=$L$22),VLOOKUP(MASTER_DATA_PROCESSED!$C81,Backend!$Q$9:$T$52,3,FALSE),MASTER_DATA_NORMALIZED!AP81)</f>
        <v>0</v>
      </c>
      <c r="AQ81" s="97">
        <f>IF(AND(MASTER_DATA_NORMALIZED!AQ81=0,AQ$22=$L$22),VLOOKUP(MASTER_DATA_PROCESSED!$C81,Backend!$Q$9:$T$52,3,FALSE),MASTER_DATA_NORMALIZED!AQ81)</f>
        <v>0</v>
      </c>
      <c r="AR81" s="97" t="e">
        <f>IF(AND(MASTER_DATA_NORMALIZED!AR81=0,AR$22=$L$22),VLOOKUP(MASTER_DATA_PROCESSED!$C81,Backend!$Q$9:$T$52,3,FALSE),MASTER_DATA_NORMALIZED!AR81)</f>
        <v>#N/A</v>
      </c>
      <c r="AS81" s="97">
        <f>IF(AND(MASTER_DATA_NORMALIZED!AS81=0,AS$22=$L$22),VLOOKUP(MASTER_DATA_PROCESSED!$C81,Backend!$Q$9:$T$52,3,FALSE),MASTER_DATA_NORMALIZED!AS81)</f>
        <v>0</v>
      </c>
      <c r="AT81" s="97">
        <f>IF(AND(MASTER_DATA_NORMALIZED!AT81=0,AT$22=$L$22),VLOOKUP(MASTER_DATA_PROCESSED!$C81,Backend!$Q$9:$T$52,3,FALSE),MASTER_DATA_NORMALIZED!AT81)</f>
        <v>0</v>
      </c>
      <c r="AU81" s="97">
        <f>IF(AND(MASTER_DATA_NORMALIZED!AU81=0,AU$22=$L$22),VLOOKUP(MASTER_DATA_PROCESSED!$C81,Backend!$Q$9:$T$52,3,FALSE),MASTER_DATA_NORMALIZED!AU81)</f>
        <v>0</v>
      </c>
      <c r="AV81" s="97" t="e">
        <f>IF(AND(MASTER_DATA_NORMALIZED!AV81=0,AV$22=$L$22),VLOOKUP(MASTER_DATA_PROCESSED!$C81,Backend!$Q$9:$T$52,3,FALSE),MASTER_DATA_NORMALIZED!AV81)</f>
        <v>#N/A</v>
      </c>
      <c r="AW81" s="97">
        <f>IF(AND(MASTER_DATA_NORMALIZED!AW81=0,AW$22=$L$22),VLOOKUP(MASTER_DATA_PROCESSED!$C81,Backend!$Q$9:$T$52,3,FALSE),MASTER_DATA_NORMALIZED!AW81)</f>
        <v>0</v>
      </c>
      <c r="AX81" s="97">
        <f>IF(AND(MASTER_DATA_NORMALIZED!AX81=0,AX$22=$L$22),VLOOKUP(MASTER_DATA_PROCESSED!$C81,Backend!$Q$9:$T$52,3,FALSE),MASTER_DATA_NORMALIZED!AX81)</f>
        <v>0</v>
      </c>
      <c r="AY81" s="97">
        <f>IF(AND(MASTER_DATA_NORMALIZED!AY81=0,AY$22=$L$22),VLOOKUP(MASTER_DATA_PROCESSED!$C81,Backend!$Q$9:$T$52,3,FALSE),MASTER_DATA_NORMALIZED!AY81)</f>
        <v>0</v>
      </c>
      <c r="AZ81" s="97" t="e">
        <f>IF(AND(MASTER_DATA_NORMALIZED!AZ81=0,AZ$22=$L$22),VLOOKUP(MASTER_DATA_PROCESSED!$C81,Backend!$Q$9:$T$52,3,FALSE),MASTER_DATA_NORMALIZED!AZ81)</f>
        <v>#N/A</v>
      </c>
      <c r="BA81" s="97">
        <f>IF(AND(MASTER_DATA_NORMALIZED!BA81=0,BA$22=$L$22),VLOOKUP(MASTER_DATA_PROCESSED!$C81,Backend!$Q$9:$T$52,3,FALSE),MASTER_DATA_NORMALIZED!BA81)</f>
        <v>0</v>
      </c>
      <c r="BB81" s="97">
        <f>IF(AND(MASTER_DATA_NORMALIZED!BB81=0,BB$22=$L$22),VLOOKUP(MASTER_DATA_PROCESSED!$C81,Backend!$Q$9:$T$52,3,FALSE),MASTER_DATA_NORMALIZED!BB81)</f>
        <v>0</v>
      </c>
      <c r="BC81" s="97">
        <f>IF(AND(MASTER_DATA_NORMALIZED!BC81=0,BC$22=$L$22),VLOOKUP(MASTER_DATA_PROCESSED!$C81,Backend!$Q$9:$T$52,3,FALSE),MASTER_DATA_NORMALIZED!BC81)</f>
        <v>0</v>
      </c>
      <c r="BD81" s="97" t="e">
        <f>IF(AND(MASTER_DATA_NORMALIZED!BD81=0,BD$22=$L$22),VLOOKUP(MASTER_DATA_PROCESSED!$C81,Backend!$Q$9:$T$52,3,FALSE),MASTER_DATA_NORMALIZED!BD81)</f>
        <v>#N/A</v>
      </c>
      <c r="BE81" s="97">
        <f>IF(AND(MASTER_DATA_NORMALIZED!BE81=0,BE$22=$L$22),VLOOKUP(MASTER_DATA_PROCESSED!$C81,Backend!$Q$9:$T$52,3,FALSE),MASTER_DATA_NORMALIZED!BE81)</f>
        <v>0</v>
      </c>
      <c r="BF81" s="97">
        <f>IF(AND(MASTER_DATA_NORMALIZED!BF81=0,BF$22=$L$22),VLOOKUP(MASTER_DATA_PROCESSED!$C81,Backend!$Q$9:$T$52,3,FALSE),MASTER_DATA_NORMALIZED!BF81)</f>
        <v>0</v>
      </c>
      <c r="BG81" s="97">
        <f>IF(AND(MASTER_DATA_NORMALIZED!BG81=0,BG$22=$L$22),VLOOKUP(MASTER_DATA_PROCESSED!$C81,Backend!$Q$9:$T$52,3,FALSE),MASTER_DATA_NORMALIZED!BG81)</f>
        <v>0</v>
      </c>
      <c r="BH81" s="97" t="e">
        <f>IF(AND(MASTER_DATA_NORMALIZED!BH81=0,BH$22=$L$22),VLOOKUP(MASTER_DATA_PROCESSED!$C81,Backend!$Q$9:$T$52,3,FALSE),MASTER_DATA_NORMALIZED!BH81)</f>
        <v>#N/A</v>
      </c>
      <c r="BI81" s="97">
        <f>IF(AND(MASTER_DATA_NORMALIZED!BI81=0,BI$22=$L$22),VLOOKUP(MASTER_DATA_PROCESSED!$C81,Backend!$Q$9:$T$52,3,FALSE),MASTER_DATA_NORMALIZED!BI81)</f>
        <v>0</v>
      </c>
      <c r="BJ81" s="97">
        <f>IF(AND(MASTER_DATA_NORMALIZED!BJ81=0,BJ$22=$L$22),VLOOKUP(MASTER_DATA_PROCESSED!$C81,Backend!$Q$9:$T$52,3,FALSE),MASTER_DATA_NORMALIZED!BJ81)</f>
        <v>0</v>
      </c>
      <c r="BK81" s="97">
        <f>IF(AND(MASTER_DATA_NORMALIZED!BK81=0,BK$22=$L$22),VLOOKUP(MASTER_DATA_PROCESSED!$C81,Backend!$Q$9:$T$52,3,FALSE),MASTER_DATA_NORMALIZED!BK81)</f>
        <v>0</v>
      </c>
      <c r="BL81" s="97" t="e">
        <f>IF(AND(MASTER_DATA_NORMALIZED!BL81=0,BL$22=$L$22),VLOOKUP(MASTER_DATA_PROCESSED!$C81,Backend!$Q$9:$T$52,3,FALSE),MASTER_DATA_NORMALIZED!BL81)</f>
        <v>#N/A</v>
      </c>
      <c r="BM81" s="97">
        <f>IF(AND(MASTER_DATA_NORMALIZED!BM81=0,BM$22=$L$22),VLOOKUP(MASTER_DATA_PROCESSED!$C81,Backend!$Q$9:$T$52,3,FALSE),MASTER_DATA_NORMALIZED!BM81)</f>
        <v>0</v>
      </c>
      <c r="BN81" s="97">
        <f>IF(AND(MASTER_DATA_NORMALIZED!BN81=0,BN$22=$L$22),VLOOKUP(MASTER_DATA_PROCESSED!$C81,Backend!$Q$9:$T$52,3,FALSE),MASTER_DATA_NORMALIZED!BN81)</f>
        <v>0</v>
      </c>
      <c r="BO81" s="97">
        <f>IF(AND(MASTER_DATA_NORMALIZED!BO81=0,BO$22=$L$22),VLOOKUP(MASTER_DATA_PROCESSED!$C81,Backend!$Q$9:$T$52,3,FALSE),MASTER_DATA_NORMALIZED!BO81)</f>
        <v>0</v>
      </c>
      <c r="BP81" s="97">
        <f>IF(AND(MASTER_DATA_NORMALIZED!BP81=0,BP$22=$L$22),VLOOKUP(MASTER_DATA_PROCESSED!$C81,Backend!$Q$9:$T$52,3,FALSE),MASTER_DATA_NORMALIZED!BP81)</f>
        <v>57.211209730315595</v>
      </c>
      <c r="BQ81" s="97">
        <f>IF(AND(MASTER_DATA_NORMALIZED!BQ81=0,BQ$22=$L$22),VLOOKUP(MASTER_DATA_PROCESSED!$C81,Backend!$Q$9:$T$52,3,FALSE),MASTER_DATA_NORMALIZED!BQ81)</f>
        <v>0</v>
      </c>
      <c r="BR81" s="97">
        <f>IF(AND(MASTER_DATA_NORMALIZED!BR81=0,BR$22=$L$22),VLOOKUP(MASTER_DATA_PROCESSED!$C81,Backend!$Q$9:$T$52,3,FALSE),MASTER_DATA_NORMALIZED!BR81)</f>
        <v>0</v>
      </c>
      <c r="BS81" s="97">
        <f>IF(AND(MASTER_DATA_NORMALIZED!BS81=0,BS$22=$L$22),VLOOKUP(MASTER_DATA_PROCESSED!$C81,Backend!$Q$9:$T$52,3,FALSE),MASTER_DATA_NORMALIZED!BS81)</f>
        <v>0</v>
      </c>
      <c r="BT81" s="97">
        <f>IF(AND(MASTER_DATA_NORMALIZED!BT81=0,BT$22=$L$22),VLOOKUP(MASTER_DATA_PROCESSED!$C81,Backend!$Q$9:$T$52,3,FALSE),MASTER_DATA_NORMALIZED!BT81)</f>
        <v>27.611034623344281</v>
      </c>
      <c r="BU81" s="97">
        <f>IF(AND(MASTER_DATA_NORMALIZED!BU81=0,BU$22=$L$22),VLOOKUP(MASTER_DATA_PROCESSED!$C81,Backend!$Q$9:$T$52,3,FALSE),MASTER_DATA_NORMALIZED!BU81)</f>
        <v>0</v>
      </c>
      <c r="BV81" s="97">
        <f>IF(AND(MASTER_DATA_NORMALIZED!BV81=0,BV$22=$L$22),VLOOKUP(MASTER_DATA_PROCESSED!$C81,Backend!$Q$9:$T$52,3,FALSE),MASTER_DATA_NORMALIZED!BV81)</f>
        <v>0</v>
      </c>
      <c r="BW81" s="97">
        <f>IF(AND(MASTER_DATA_NORMALIZED!BW81=0,BW$22=$L$22),VLOOKUP(MASTER_DATA_PROCESSED!$C81,Backend!$Q$9:$T$52,3,FALSE),MASTER_DATA_NORMALIZED!BW81)</f>
        <v>0</v>
      </c>
      <c r="BX81" s="97">
        <f>IF(AND(MASTER_DATA_NORMALIZED!BX81=0,BX$22=$L$22),VLOOKUP(MASTER_DATA_PROCESSED!$C81,Backend!$Q$9:$T$52,3,FALSE),MASTER_DATA_NORMALIZED!BX81)</f>
        <v>31.274620474020239</v>
      </c>
      <c r="BY81" s="97">
        <f>IF(AND(MASTER_DATA_NORMALIZED!BY81=0,BY$22=$L$22),VLOOKUP(MASTER_DATA_PROCESSED!$C81,Backend!$Q$9:$T$52,3,FALSE),MASTER_DATA_NORMALIZED!BY81)</f>
        <v>0</v>
      </c>
      <c r="BZ81" s="97">
        <f>IF(AND(MASTER_DATA_NORMALIZED!BZ81=0,BZ$22=$L$22),VLOOKUP(MASTER_DATA_PROCESSED!$C81,Backend!$Q$9:$T$52,3,FALSE),MASTER_DATA_NORMALIZED!BZ81)</f>
        <v>0</v>
      </c>
      <c r="CA81" s="97">
        <f>IF(AND(MASTER_DATA_NORMALIZED!CA81=0,CA$22=$L$22),VLOOKUP(MASTER_DATA_PROCESSED!$C81,Backend!$Q$9:$T$52,3,FALSE),MASTER_DATA_NORMALIZED!CA81)</f>
        <v>0</v>
      </c>
      <c r="CB81" s="97">
        <f>IF(AND(MASTER_DATA_NORMALIZED!CB81=0,CB$22=$L$22),VLOOKUP(MASTER_DATA_PROCESSED!$C81,Backend!$Q$9:$T$52,3,FALSE),MASTER_DATA_NORMALIZED!CB81)</f>
        <v>26.573120685785536</v>
      </c>
      <c r="CC81" s="97">
        <f>IF(AND(MASTER_DATA_NORMALIZED!CC81=0,CC$22=$L$22),VLOOKUP(MASTER_DATA_PROCESSED!$C81,Backend!$Q$9:$T$52,3,FALSE),MASTER_DATA_NORMALIZED!CC81)</f>
        <v>0</v>
      </c>
      <c r="CD81" s="97">
        <f>IF(AND(MASTER_DATA_NORMALIZED!CD81=0,CD$22=$L$22),VLOOKUP(MASTER_DATA_PROCESSED!$C81,Backend!$Q$9:$T$52,3,FALSE),MASTER_DATA_NORMALIZED!CD81)</f>
        <v>0</v>
      </c>
      <c r="CE81" s="97">
        <f>IF(AND(MASTER_DATA_NORMALIZED!CE81=0,CE$22=$L$22),VLOOKUP(MASTER_DATA_PROCESSED!$C81,Backend!$Q$9:$T$52,3,FALSE),MASTER_DATA_NORMALIZED!CE81)</f>
        <v>0</v>
      </c>
      <c r="CF81" s="97">
        <f>IF(AND(MASTER_DATA_NORMALIZED!CF81=0,CF$22=$L$22),VLOOKUP(MASTER_DATA_PROCESSED!$C81,Backend!$Q$9:$T$52,3,FALSE),MASTER_DATA_NORMALIZED!CF81)</f>
        <v>34.373832156692629</v>
      </c>
      <c r="CG81" s="97">
        <f>IF(AND(MASTER_DATA_NORMALIZED!CG81=0,CG$22=$L$22),VLOOKUP(MASTER_DATA_PROCESSED!$C81,Backend!$Q$9:$T$52,3,FALSE),MASTER_DATA_NORMALIZED!CG81)</f>
        <v>0</v>
      </c>
      <c r="CH81" s="97">
        <f>IF(AND(MASTER_DATA_NORMALIZED!CH81=0,CH$22=$L$22),VLOOKUP(MASTER_DATA_PROCESSED!$C81,Backend!$Q$9:$T$52,3,FALSE),MASTER_DATA_NORMALIZED!CH81)</f>
        <v>0</v>
      </c>
      <c r="CI81" s="97">
        <f>IF(AND(MASTER_DATA_NORMALIZED!CI81=0,CI$22=$L$22),VLOOKUP(MASTER_DATA_PROCESSED!$C81,Backend!$Q$9:$T$52,3,FALSE),MASTER_DATA_NORMALIZED!CI81)</f>
        <v>0</v>
      </c>
      <c r="CJ81" s="97" t="e">
        <f>IF(AND(MASTER_DATA_NORMALIZED!CJ81=0,CJ$22=$L$22),VLOOKUP(MASTER_DATA_PROCESSED!$C81,Backend!$Q$9:$T$52,3,FALSE),MASTER_DATA_NORMALIZED!CJ81)</f>
        <v>#N/A</v>
      </c>
      <c r="CK81" s="97">
        <f>IF(AND(MASTER_DATA_NORMALIZED!CK81=0,CK$22=$L$22),VLOOKUP(MASTER_DATA_PROCESSED!$C81,Backend!$Q$9:$T$52,3,FALSE),MASTER_DATA_NORMALIZED!CK81)</f>
        <v>0</v>
      </c>
      <c r="CL81" s="97">
        <f>IF(AND(MASTER_DATA_NORMALIZED!CL81=0,CL$22=$L$22),VLOOKUP(MASTER_DATA_PROCESSED!$C81,Backend!$Q$9:$T$52,3,FALSE),MASTER_DATA_NORMALIZED!CL81)</f>
        <v>0</v>
      </c>
      <c r="CM81" s="97">
        <f>IF(AND(MASTER_DATA_NORMALIZED!CM81=0,CM$22=$L$22),VLOOKUP(MASTER_DATA_PROCESSED!$C81,Backend!$Q$9:$T$52,3,FALSE),MASTER_DATA_NORMALIZED!CM81)</f>
        <v>0</v>
      </c>
      <c r="CN81" s="97" t="e">
        <f>IF(AND(MASTER_DATA_NORMALIZED!CN81=0,CN$22=$L$22),VLOOKUP(MASTER_DATA_PROCESSED!$C81,Backend!$Q$9:$T$52,3,FALSE),MASTER_DATA_NORMALIZED!CN81)</f>
        <v>#N/A</v>
      </c>
      <c r="CO81" s="97">
        <f>IF(AND(MASTER_DATA_NORMALIZED!CO81=0,CO$22=$L$22),VLOOKUP(MASTER_DATA_PROCESSED!$C81,Backend!$Q$9:$T$52,3,FALSE),MASTER_DATA_NORMALIZED!CO81)</f>
        <v>0</v>
      </c>
      <c r="CP81" s="97">
        <f>IF(AND(MASTER_DATA_NORMALIZED!CP81=0,CP$22=$L$22),VLOOKUP(MASTER_DATA_PROCESSED!$C81,Backend!$Q$9:$T$52,3,FALSE),MASTER_DATA_NORMALIZED!CP81)</f>
        <v>0</v>
      </c>
      <c r="CQ81" s="97">
        <f>IF(AND(MASTER_DATA_NORMALIZED!CQ81=0,CQ$22=$L$22),VLOOKUP(MASTER_DATA_PROCESSED!$C81,Backend!$Q$9:$T$52,3,FALSE),MASTER_DATA_NORMALIZED!CQ81)</f>
        <v>0</v>
      </c>
      <c r="CR81" s="97" t="e">
        <f>IF(AND(MASTER_DATA_NORMALIZED!CR81=0,CR$22=$L$22),VLOOKUP(MASTER_DATA_PROCESSED!$C81,Backend!$Q$9:$T$52,3,FALSE),MASTER_DATA_NORMALIZED!CR81)</f>
        <v>#N/A</v>
      </c>
      <c r="CS81" s="97">
        <f>IF(AND(MASTER_DATA_NORMALIZED!CS81=0,CS$22=$L$22),VLOOKUP(MASTER_DATA_PROCESSED!$C81,Backend!$Q$9:$T$52,3,FALSE),MASTER_DATA_NORMALIZED!CS81)</f>
        <v>0</v>
      </c>
      <c r="CT81" s="97">
        <f>IF(AND(MASTER_DATA_NORMALIZED!CT81=0,CT$22=$L$22),VLOOKUP(MASTER_DATA_PROCESSED!$C81,Backend!$Q$9:$T$52,3,FALSE),MASTER_DATA_NORMALIZED!CT81)</f>
        <v>0</v>
      </c>
      <c r="CU81" s="97">
        <f>IF(AND(MASTER_DATA_NORMALIZED!CU81=0,CU$22=$L$22),VLOOKUP(MASTER_DATA_PROCESSED!$C81,Backend!$Q$9:$T$52,3,FALSE),MASTER_DATA_NORMALIZED!CU81)</f>
        <v>0</v>
      </c>
      <c r="CV81" s="97" t="e">
        <f>IF(AND(MASTER_DATA_NORMALIZED!CV81=0,CV$22=$L$22),VLOOKUP(MASTER_DATA_PROCESSED!$C81,Backend!$Q$9:$T$52,3,FALSE),MASTER_DATA_NORMALIZED!CV81)</f>
        <v>#N/A</v>
      </c>
      <c r="CW81" s="97">
        <f>IF(AND(MASTER_DATA_NORMALIZED!CW81=0,CW$22=$L$22),VLOOKUP(MASTER_DATA_PROCESSED!$C81,Backend!$Q$9:$T$52,3,FALSE),MASTER_DATA_NORMALIZED!CW81)</f>
        <v>0</v>
      </c>
      <c r="CX81" s="97">
        <f>IF(AND(MASTER_DATA_NORMALIZED!CX81=0,CX$22=$L$22),VLOOKUP(MASTER_DATA_PROCESSED!$C81,Backend!$Q$9:$T$52,3,FALSE),MASTER_DATA_NORMALIZED!CX81)</f>
        <v>0</v>
      </c>
      <c r="CY81" s="97">
        <f>IF(AND(MASTER_DATA_NORMALIZED!CY81=0,CY$22=$L$22),VLOOKUP(MASTER_DATA_PROCESSED!$C81,Backend!$Q$9:$T$52,3,FALSE),MASTER_DATA_NORMALIZED!CY81)</f>
        <v>0</v>
      </c>
      <c r="CZ81" s="97">
        <f>IF(AND(MASTER_DATA_NORMALIZED!CZ81=0,CZ$22=$L$22),VLOOKUP(MASTER_DATA_PROCESSED!$C81,Backend!$Q$9:$T$52,3,FALSE),MASTER_DATA_NORMALIZED!CZ81)</f>
        <v>38.9781804952013</v>
      </c>
      <c r="DA81" s="97" t="e">
        <f>IF(AND(MASTER_DATA_NORMALIZED!DA81=0,DA$22=$L$22),VLOOKUP(MASTER_DATA_PROCESSED!$C81,Backend!$Q$9:$T$52,3,FALSE),MASTER_DATA_NORMALIZED!DA81)</f>
        <v>#DIV/0!</v>
      </c>
      <c r="DB81" s="97" t="e">
        <f>IF(AND(MASTER_DATA_NORMALIZED!DB81=0,DB$22=$L$22),VLOOKUP(MASTER_DATA_PROCESSED!$C81,Backend!$Q$9:$T$52,3,FALSE),MASTER_DATA_NORMALIZED!DB81)</f>
        <v>#DIV/0!</v>
      </c>
      <c r="DC81" s="97" t="e">
        <f>IF(AND(MASTER_DATA_NORMALIZED!DC81=0,DC$22=$L$22),VLOOKUP(MASTER_DATA_PROCESSED!$C81,Backend!$Q$9:$T$52,3,FALSE),MASTER_DATA_NORMALIZED!DC81)</f>
        <v>#DIV/0!</v>
      </c>
      <c r="DD81" s="97" t="e">
        <f>IF(AND(MASTER_DATA_NORMALIZED!DD81=0,DD$22=$L$22),VLOOKUP(MASTER_DATA_PROCESSED!$C81,Backend!$Q$9:$T$52,3,FALSE),MASTER_DATA_NORMALIZED!DD81)</f>
        <v>#N/A</v>
      </c>
      <c r="DE81" s="97">
        <f>IF(AND(MASTER_DATA_NORMALIZED!DE81=0,DE$22=$L$22),VLOOKUP(MASTER_DATA_PROCESSED!$C81,Backend!$Q$9:$T$52,3,FALSE),MASTER_DATA_NORMALIZED!DE81)</f>
        <v>0</v>
      </c>
      <c r="DF81" s="97">
        <f>IF(AND(MASTER_DATA_NORMALIZED!DF81=0,DF$22=$L$22),VLOOKUP(MASTER_DATA_PROCESSED!$C81,Backend!$Q$9:$T$52,3,FALSE),MASTER_DATA_NORMALIZED!DF81)</f>
        <v>0</v>
      </c>
      <c r="DG81" s="97">
        <f>IF(AND(MASTER_DATA_NORMALIZED!DG81=0,DG$22=$L$22),VLOOKUP(MASTER_DATA_PROCESSED!$C81,Backend!$Q$9:$T$52,3,FALSE),MASTER_DATA_NORMALIZED!DG81)</f>
        <v>0</v>
      </c>
      <c r="DH81" s="97" t="e">
        <f>IF(AND(MASTER_DATA_NORMALIZED!DH81=0,DH$22=$L$22),VLOOKUP(MASTER_DATA_PROCESSED!$C81,Backend!$Q$9:$T$52,3,FALSE),MASTER_DATA_NORMALIZED!DH81)</f>
        <v>#N/A</v>
      </c>
      <c r="DI81" s="97">
        <f>IF(AND(MASTER_DATA_NORMALIZED!DI81=0,DI$22=$L$22),VLOOKUP(MASTER_DATA_PROCESSED!$C81,Backend!$Q$9:$T$52,3,FALSE),MASTER_DATA_NORMALIZED!DI81)</f>
        <v>0</v>
      </c>
      <c r="DJ81" s="97">
        <f>IF(AND(MASTER_DATA_NORMALIZED!DJ81=0,DJ$22=$L$22),VLOOKUP(MASTER_DATA_PROCESSED!$C81,Backend!$Q$9:$T$52,3,FALSE),MASTER_DATA_NORMALIZED!DJ81)</f>
        <v>0</v>
      </c>
      <c r="DK81" s="97">
        <f>IF(AND(MASTER_DATA_NORMALIZED!DK81=0,DK$22=$L$22),VLOOKUP(MASTER_DATA_PROCESSED!$C81,Backend!$Q$9:$T$52,3,FALSE),MASTER_DATA_NORMALIZED!DK81)</f>
        <v>0</v>
      </c>
      <c r="DL81" s="97" t="e">
        <f>IF(AND(MASTER_DATA_NORMALIZED!DL81=0,DL$22=$L$22),VLOOKUP(MASTER_DATA_PROCESSED!$C81,Backend!$Q$9:$T$52,3,FALSE),MASTER_DATA_NORMALIZED!DL81)</f>
        <v>#N/A</v>
      </c>
      <c r="DM81" s="97">
        <f>IF(AND(MASTER_DATA_NORMALIZED!DM81=0,DM$22=$L$22),VLOOKUP(MASTER_DATA_PROCESSED!$C81,Backend!$Q$9:$T$52,3,FALSE),MASTER_DATA_NORMALIZED!DM81)</f>
        <v>0</v>
      </c>
      <c r="DN81" s="97">
        <f>IF(AND(MASTER_DATA_NORMALIZED!DN81=0,DN$22=$L$22),VLOOKUP(MASTER_DATA_PROCESSED!$C81,Backend!$Q$9:$T$52,3,FALSE),MASTER_DATA_NORMALIZED!DN81)</f>
        <v>0</v>
      </c>
      <c r="DO81" s="97">
        <f>IF(AND(MASTER_DATA_NORMALIZED!DO81=0,DO$22=$L$22),VLOOKUP(MASTER_DATA_PROCESSED!$C81,Backend!$Q$9:$T$52,3,FALSE),MASTER_DATA_NORMALIZED!DO81)</f>
        <v>0</v>
      </c>
      <c r="DP81" s="97" t="e">
        <f>IF(AND(MASTER_DATA_NORMALIZED!DP81=0,DP$22=$L$22),VLOOKUP(MASTER_DATA_PROCESSED!$C81,Backend!$Q$9:$T$52,3,FALSE),MASTER_DATA_NORMALIZED!DP81)</f>
        <v>#N/A</v>
      </c>
      <c r="DQ81" s="97">
        <f>IF(AND(MASTER_DATA_NORMALIZED!DQ81=0,DQ$22=$L$22),VLOOKUP(MASTER_DATA_PROCESSED!$C81,Backend!$Q$9:$T$52,3,FALSE),MASTER_DATA_NORMALIZED!DQ81)</f>
        <v>0</v>
      </c>
      <c r="DR81" s="97">
        <f>IF(AND(MASTER_DATA_NORMALIZED!DR81=0,DR$22=$L$22),VLOOKUP(MASTER_DATA_PROCESSED!$C81,Backend!$Q$9:$T$52,3,FALSE),MASTER_DATA_NORMALIZED!DR81)</f>
        <v>0</v>
      </c>
      <c r="DS81" s="97">
        <f>IF(AND(MASTER_DATA_NORMALIZED!DS81=0,DS$22=$L$22),VLOOKUP(MASTER_DATA_PROCESSED!$C81,Backend!$Q$9:$T$52,3,FALSE),MASTER_DATA_NORMALIZED!DS81)</f>
        <v>0</v>
      </c>
      <c r="DT81" s="97" t="e">
        <f>IF(AND(MASTER_DATA_NORMALIZED!DT81=0,DT$22=$L$22),VLOOKUP(MASTER_DATA_PROCESSED!$C81,Backend!$Q$9:$T$52,3,FALSE),MASTER_DATA_NORMALIZED!DT81)</f>
        <v>#N/A</v>
      </c>
      <c r="DU81" s="97">
        <f>IF(AND(MASTER_DATA_NORMALIZED!DU81=0,DU$22=$L$22),VLOOKUP(MASTER_DATA_PROCESSED!$C81,Backend!$Q$9:$T$52,3,FALSE),MASTER_DATA_NORMALIZED!DU81)</f>
        <v>0</v>
      </c>
      <c r="DV81" s="97">
        <f>IF(AND(MASTER_DATA_NORMALIZED!DV81=0,DV$22=$L$22),VLOOKUP(MASTER_DATA_PROCESSED!$C81,Backend!$Q$9:$T$52,3,FALSE),MASTER_DATA_NORMALIZED!DV81)</f>
        <v>0</v>
      </c>
      <c r="DW81" s="97">
        <f>IF(AND(MASTER_DATA_NORMALIZED!DW81=0,DW$22=$L$22),VLOOKUP(MASTER_DATA_PROCESSED!$C81,Backend!$Q$9:$T$52,3,FALSE),MASTER_DATA_NORMALIZED!DW81)</f>
        <v>0</v>
      </c>
      <c r="DX81" s="97" t="e">
        <f>IF(AND(MASTER_DATA_NORMALIZED!DX81=0,DX$22=$L$22),VLOOKUP(MASTER_DATA_PROCESSED!$C81,Backend!$Q$9:$T$52,3,FALSE),MASTER_DATA_NORMALIZED!DX81)</f>
        <v>#N/A</v>
      </c>
      <c r="DY81" s="97">
        <f>IF(AND(MASTER_DATA_NORMALIZED!DY81=0,DY$22=$L$22),VLOOKUP(MASTER_DATA_PROCESSED!$C81,Backend!$Q$9:$T$52,3,FALSE),MASTER_DATA_NORMALIZED!DY81)</f>
        <v>0</v>
      </c>
      <c r="DZ81" s="97">
        <f>IF(AND(MASTER_DATA_NORMALIZED!DZ81=0,DZ$22=$L$22),VLOOKUP(MASTER_DATA_PROCESSED!$C81,Backend!$Q$9:$T$52,3,FALSE),MASTER_DATA_NORMALIZED!DZ81)</f>
        <v>0</v>
      </c>
      <c r="EA81" s="97">
        <f>IF(AND(MASTER_DATA_NORMALIZED!EA81=0,EA$22=$L$22),VLOOKUP(MASTER_DATA_PROCESSED!$C81,Backend!$Q$9:$T$52,3,FALSE),MASTER_DATA_NORMALIZED!EA81)</f>
        <v>0</v>
      </c>
      <c r="EB81" s="97" t="e">
        <f>IF(AND(MASTER_DATA_NORMALIZED!EB81=0,EB$22=$L$22),VLOOKUP(MASTER_DATA_PROCESSED!$C81,Backend!$Q$9:$T$52,3,FALSE),MASTER_DATA_NORMALIZED!EB81)</f>
        <v>#N/A</v>
      </c>
      <c r="EC81" s="97" t="e">
        <f>IF(AND(MASTER_DATA_NORMALIZED!EC81=0,EC$22=$L$22),VLOOKUP(MASTER_DATA_PROCESSED!$C81,Backend!$Q$9:$T$52,3,FALSE),MASTER_DATA_NORMALIZED!EC81)</f>
        <v>#DIV/0!</v>
      </c>
      <c r="ED81" s="97" t="e">
        <f>IF(AND(MASTER_DATA_NORMALIZED!ED81=0,ED$22=$L$22),VLOOKUP(MASTER_DATA_PROCESSED!$C81,Backend!$Q$9:$T$52,3,FALSE),MASTER_DATA_NORMALIZED!ED81)</f>
        <v>#DIV/0!</v>
      </c>
      <c r="EE81" s="97" t="e">
        <f>IF(AND(MASTER_DATA_NORMALIZED!EE81=0,EE$22=$L$22),VLOOKUP(MASTER_DATA_PROCESSED!$C81,Backend!$Q$9:$T$52,3,FALSE),MASTER_DATA_NORMALIZED!EE81)</f>
        <v>#DIV/0!</v>
      </c>
      <c r="EF81" s="97" t="e">
        <f>IF(AND(MASTER_DATA_NORMALIZED!EF81=0,EF$22=$L$22),VLOOKUP(MASTER_DATA_PROCESSED!$C81,Backend!$Q$9:$T$52,3,FALSE),MASTER_DATA_NORMALIZED!EF81)</f>
        <v>#VALUE!</v>
      </c>
      <c r="EG81" s="97">
        <f>IF(AND(MASTER_DATA_NORMALIZED!EG81=0,EG$22=$L$22),VLOOKUP(MASTER_DATA_PROCESSED!$C81,Backend!$Q$9:$T$52,3,FALSE),MASTER_DATA_NORMALIZED!EG81)</f>
        <v>0</v>
      </c>
      <c r="EH81" s="97">
        <f>IF(AND(MASTER_DATA_NORMALIZED!EH81=0,EH$22=$L$22),VLOOKUP(MASTER_DATA_PROCESSED!$C81,Backend!$Q$9:$T$52,3,FALSE),MASTER_DATA_NORMALIZED!EH81)</f>
        <v>0</v>
      </c>
      <c r="EI81" s="97">
        <f>IF(AND(MASTER_DATA_NORMALIZED!EI81=0,EI$22=$L$22),VLOOKUP(MASTER_DATA_PROCESSED!$C81,Backend!$Q$9:$T$52,3,FALSE),MASTER_DATA_NORMALIZED!EI81)</f>
        <v>0</v>
      </c>
      <c r="EJ81" s="97" t="e">
        <f>IF(AND(MASTER_DATA_NORMALIZED!EJ81=0,EJ$22=$L$22),VLOOKUP(MASTER_DATA_PROCESSED!$C81,Backend!$Q$9:$T$52,3,FALSE),MASTER_DATA_NORMALIZED!EJ81)</f>
        <v>#N/A</v>
      </c>
      <c r="EK81" s="97">
        <f>IF(AND(MASTER_DATA_NORMALIZED!EK81=0,EK$22=$L$22),VLOOKUP(MASTER_DATA_PROCESSED!$C81,Backend!$Q$9:$T$52,3,FALSE),MASTER_DATA_NORMALIZED!EK81)</f>
        <v>0</v>
      </c>
      <c r="EL81" s="97">
        <f>IF(AND(MASTER_DATA_NORMALIZED!EL81=0,EL$22=$L$22),VLOOKUP(MASTER_DATA_PROCESSED!$C81,Backend!$Q$9:$T$52,3,FALSE),MASTER_DATA_NORMALIZED!EL81)</f>
        <v>0</v>
      </c>
      <c r="EM81" s="97">
        <f>IF(AND(MASTER_DATA_NORMALIZED!EM81=0,EM$22=$L$22),VLOOKUP(MASTER_DATA_PROCESSED!$C81,Backend!$Q$9:$T$52,3,FALSE),MASTER_DATA_NORMALIZED!EM81)</f>
        <v>0</v>
      </c>
      <c r="EN81" s="97">
        <f>IF(AND(MASTER_DATA_NORMALIZED!EN81=0,EN$22=$L$22),VLOOKUP(MASTER_DATA_PROCESSED!$C81,Backend!$Q$9:$T$52,3,FALSE),MASTER_DATA_NORMALIZED!EN81)</f>
        <v>465.27801466726731</v>
      </c>
      <c r="EO81" s="97">
        <f>IF(AND(MASTER_DATA_NORMALIZED!EO81=0,EO$22=$L$22),VLOOKUP(MASTER_DATA_PROCESSED!$C81,Backend!$Q$9:$T$52,3,FALSE),MASTER_DATA_NORMALIZED!EO81)</f>
        <v>0</v>
      </c>
      <c r="EP81" s="97">
        <f>IF(AND(MASTER_DATA_NORMALIZED!EP81=0,EP$22=$L$22),VLOOKUP(MASTER_DATA_PROCESSED!$C81,Backend!$Q$9:$T$52,3,FALSE),MASTER_DATA_NORMALIZED!EP81)</f>
        <v>0</v>
      </c>
      <c r="EQ81" s="97">
        <f>IF(AND(MASTER_DATA_NORMALIZED!EQ81=0,EQ$22=$L$22),VLOOKUP(MASTER_DATA_PROCESSED!$C81,Backend!$Q$9:$T$52,3,FALSE),MASTER_DATA_NORMALIZED!EQ81)</f>
        <v>0</v>
      </c>
      <c r="ER81" s="97">
        <f>IF(AND(MASTER_DATA_NORMALIZED!ER81=0,ER$22=$L$22),VLOOKUP(MASTER_DATA_PROCESSED!$C81,Backend!$Q$9:$T$52,3,FALSE),MASTER_DATA_NORMALIZED!ER81)</f>
        <v>163.36008038430211</v>
      </c>
      <c r="ES81" s="97">
        <f>IF(AND(MASTER_DATA_NORMALIZED!ES81=0,ES$22=$L$22),VLOOKUP(MASTER_DATA_PROCESSED!$C81,Backend!$Q$9:$T$52,3,FALSE),MASTER_DATA_NORMALIZED!ES81)</f>
        <v>0</v>
      </c>
      <c r="ET81" s="97">
        <f>IF(AND(MASTER_DATA_NORMALIZED!ET81=0,ET$22=$L$22),VLOOKUP(MASTER_DATA_PROCESSED!$C81,Backend!$Q$9:$T$52,3,FALSE),MASTER_DATA_NORMALIZED!ET81)</f>
        <v>0</v>
      </c>
      <c r="EU81" s="97">
        <f>IF(AND(MASTER_DATA_NORMALIZED!EU81=0,EU$22=$L$22),VLOOKUP(MASTER_DATA_PROCESSED!$C81,Backend!$Q$9:$T$52,3,FALSE),MASTER_DATA_NORMALIZED!EU81)</f>
        <v>0</v>
      </c>
      <c r="EV81" s="97">
        <f>IF(AND(MASTER_DATA_NORMALIZED!EV81=0,EV$22=$L$22),VLOOKUP(MASTER_DATA_PROCESSED!$C81,Backend!$Q$9:$T$52,3,FALSE),MASTER_DATA_NORMALIZED!EV81)</f>
        <v>163.36008038430211</v>
      </c>
      <c r="EW81" s="97">
        <f>IF(AND(MASTER_DATA_NORMALIZED!EW81=0,EW$22=$L$22),VLOOKUP(MASTER_DATA_PROCESSED!$C81,Backend!$Q$9:$T$52,3,FALSE),MASTER_DATA_NORMALIZED!EW81)</f>
        <v>0</v>
      </c>
      <c r="EX81" s="97">
        <f>IF(AND(MASTER_DATA_NORMALIZED!EX81=0,EX$22=$L$22),VLOOKUP(MASTER_DATA_PROCESSED!$C81,Backend!$Q$9:$T$52,3,FALSE),MASTER_DATA_NORMALIZED!EX81)</f>
        <v>0</v>
      </c>
      <c r="EY81" s="97">
        <f>IF(AND(MASTER_DATA_NORMALIZED!EY81=0,EY$22=$L$22),VLOOKUP(MASTER_DATA_PROCESSED!$C81,Backend!$Q$9:$T$52,3,FALSE),MASTER_DATA_NORMALIZED!EY81)</f>
        <v>0</v>
      </c>
      <c r="EZ81" s="97">
        <f>IF(AND(MASTER_DATA_NORMALIZED!EZ81=0,EZ$22=$L$22),VLOOKUP(MASTER_DATA_PROCESSED!$C81,Backend!$Q$9:$T$52,3,FALSE),MASTER_DATA_NORMALIZED!EZ81)</f>
        <v>72.987961342720396</v>
      </c>
      <c r="FA81" s="97">
        <f>IF(AND(MASTER_DATA_NORMALIZED!FA81=0,FA$22=$L$22),VLOOKUP(MASTER_DATA_PROCESSED!$C81,Backend!$Q$9:$T$52,3,FALSE),MASTER_DATA_NORMALIZED!FA81)</f>
        <v>0</v>
      </c>
      <c r="FB81" s="97">
        <f>IF(AND(MASTER_DATA_NORMALIZED!FB81=0,FB$22=$L$22),VLOOKUP(MASTER_DATA_PROCESSED!$C81,Backend!$Q$9:$T$52,3,FALSE),MASTER_DATA_NORMALIZED!FB81)</f>
        <v>0</v>
      </c>
      <c r="FC81" s="97">
        <f>IF(AND(MASTER_DATA_NORMALIZED!FC81=0,FC$22=$L$22),VLOOKUP(MASTER_DATA_PROCESSED!$C81,Backend!$Q$9:$T$52,3,FALSE),MASTER_DATA_NORMALIZED!FC81)</f>
        <v>0</v>
      </c>
      <c r="FD81" s="97">
        <f>IF(AND(MASTER_DATA_NORMALIZED!FD81=0,FD$22=$L$22),VLOOKUP(MASTER_DATA_PROCESSED!$C81,Backend!$Q$9:$T$52,3,FALSE),MASTER_DATA_NORMALIZED!FD81)</f>
        <v>64.856519774622001</v>
      </c>
      <c r="FE81" s="97">
        <f>IF(AND(MASTER_DATA_NORMALIZED!FE81=0,FE$22=$L$22),VLOOKUP(MASTER_DATA_PROCESSED!$C81,Backend!$Q$9:$T$52,3,FALSE),MASTER_DATA_NORMALIZED!FE81)</f>
        <v>0</v>
      </c>
      <c r="FF81" s="97">
        <f>IF(AND(MASTER_DATA_NORMALIZED!FF81=0,FF$22=$L$22),VLOOKUP(MASTER_DATA_PROCESSED!$C81,Backend!$Q$9:$T$52,3,FALSE),MASTER_DATA_NORMALIZED!FF81)</f>
        <v>0</v>
      </c>
      <c r="FG81" s="97">
        <f>IF(AND(MASTER_DATA_NORMALIZED!FG81=0,FG$22=$L$22),VLOOKUP(MASTER_DATA_PROCESSED!$C81,Backend!$Q$9:$T$52,3,FALSE),MASTER_DATA_NORMALIZED!FG81)</f>
        <v>0</v>
      </c>
      <c r="FH81" s="97">
        <f>IF(AND(MASTER_DATA_NORMALIZED!FH81=0,FH$22=$L$22),VLOOKUP(MASTER_DATA_PROCESSED!$C81,Backend!$Q$9:$T$52,3,FALSE),MASTER_DATA_NORMALIZED!FH81)</f>
        <v>55.981961362636703</v>
      </c>
      <c r="FI81" s="97">
        <f>IF(AND(MASTER_DATA_NORMALIZED!FI81=0,FI$22=$L$22),VLOOKUP(MASTER_DATA_PROCESSED!$C81,Backend!$Q$9:$T$52,3,FALSE),MASTER_DATA_NORMALIZED!FI81)</f>
        <v>0</v>
      </c>
      <c r="FJ81" s="97">
        <f>IF(AND(MASTER_DATA_NORMALIZED!FJ81=0,FJ$22=$L$22),VLOOKUP(MASTER_DATA_PROCESSED!$C81,Backend!$Q$9:$T$52,3,FALSE),MASTER_DATA_NORMALIZED!FJ81)</f>
        <v>0</v>
      </c>
      <c r="FK81" s="97">
        <f>IF(AND(MASTER_DATA_NORMALIZED!FK81=0,FK$22=$L$22),VLOOKUP(MASTER_DATA_PROCESSED!$C81,Backend!$Q$9:$T$52,3,FALSE),MASTER_DATA_NORMALIZED!FK81)</f>
        <v>0</v>
      </c>
      <c r="FL81" s="97">
        <f>IF(AND(MASTER_DATA_NORMALIZED!FL81=0,FL$22=$L$22),VLOOKUP(MASTER_DATA_PROCESSED!$C81,Backend!$Q$9:$T$52,3,FALSE),MASTER_DATA_NORMALIZED!FL81)</f>
        <v>111.96392272527341</v>
      </c>
      <c r="FM81" s="97">
        <f>IF(AND(MASTER_DATA_NORMALIZED!FM81=0,FM$22=$L$22),VLOOKUP(MASTER_DATA_PROCESSED!$C81,Backend!$Q$9:$T$52,3,FALSE),MASTER_DATA_NORMALIZED!FM81)</f>
        <v>0</v>
      </c>
      <c r="FN81" s="97">
        <f>IF(AND(MASTER_DATA_NORMALIZED!FN81=0,FN$22=$L$22),VLOOKUP(MASTER_DATA_PROCESSED!$C81,Backend!$Q$9:$T$52,3,FALSE),MASTER_DATA_NORMALIZED!FN81)</f>
        <v>0</v>
      </c>
      <c r="FO81" s="97">
        <f>IF(AND(MASTER_DATA_NORMALIZED!FO81=0,FO$22=$L$22),VLOOKUP(MASTER_DATA_PROCESSED!$C81,Backend!$Q$9:$T$52,3,FALSE),MASTER_DATA_NORMALIZED!FO81)</f>
        <v>0</v>
      </c>
      <c r="FP81" s="97">
        <f>IF(AND(MASTER_DATA_NORMALIZED!FP81=0,FP$22=$L$22),VLOOKUP(MASTER_DATA_PROCESSED!$C81,Backend!$Q$9:$T$52,3,FALSE),MASTER_DATA_NORMALIZED!FP81)</f>
        <v>433.90916765851256</v>
      </c>
      <c r="FQ81" s="97">
        <f>IF(AND(MASTER_DATA_NORMALIZED!FQ81=0,FQ$22=$L$22),VLOOKUP(MASTER_DATA_PROCESSED!$C81,Backend!$Q$9:$T$52,3,FALSE),MASTER_DATA_NORMALIZED!FQ81)</f>
        <v>0</v>
      </c>
      <c r="FR81" s="97">
        <f>IF(AND(MASTER_DATA_NORMALIZED!FR81=0,FR$22=$L$22),VLOOKUP(MASTER_DATA_PROCESSED!$C81,Backend!$Q$9:$T$52,3,FALSE),MASTER_DATA_NORMALIZED!FR81)</f>
        <v>0</v>
      </c>
      <c r="FS81" s="97">
        <f>IF(AND(MASTER_DATA_NORMALIZED!FS81=0,FS$22=$L$22),VLOOKUP(MASTER_DATA_PROCESSED!$C81,Backend!$Q$9:$T$52,3,FALSE),MASTER_DATA_NORMALIZED!FS81)</f>
        <v>0</v>
      </c>
      <c r="FT81" s="97">
        <f>IF(AND(MASTER_DATA_NORMALIZED!FT81=0,FT$22=$L$22),VLOOKUP(MASTER_DATA_PROCESSED!$C81,Backend!$Q$9:$T$52,3,FALSE),MASTER_DATA_NORMALIZED!FT81)</f>
        <v>378.17236884743943</v>
      </c>
      <c r="FU81" s="97">
        <f>IF(AND(MASTER_DATA_NORMALIZED!FU81=0,FU$22=$L$22),VLOOKUP(MASTER_DATA_PROCESSED!$C81,Backend!$Q$9:$T$52,3,FALSE),MASTER_DATA_NORMALIZED!FU81)</f>
        <v>0</v>
      </c>
      <c r="FV81" s="97">
        <f>IF(AND(MASTER_DATA_NORMALIZED!FV81=0,FV$22=$L$22),VLOOKUP(MASTER_DATA_PROCESSED!$C81,Backend!$Q$9:$T$52,3,FALSE),MASTER_DATA_NORMALIZED!FV81)</f>
        <v>0</v>
      </c>
      <c r="FW81" s="97">
        <f>IF(AND(MASTER_DATA_NORMALIZED!FW81=0,FW$22=$L$22),VLOOKUP(MASTER_DATA_PROCESSED!$C81,Backend!$Q$9:$T$52,3,FALSE),MASTER_DATA_NORMALIZED!FW81)</f>
        <v>0</v>
      </c>
      <c r="FX81" s="97">
        <f>IF(AND(MASTER_DATA_NORMALIZED!FX81=0,FX$22=$L$22),VLOOKUP(MASTER_DATA_PROCESSED!$C81,Backend!$Q$9:$T$52,3,FALSE),MASTER_DATA_NORMALIZED!FX81)</f>
        <v>342.1266912319802</v>
      </c>
      <c r="FY81" s="97">
        <f>IF(AND(MASTER_DATA_NORMALIZED!FY81=0,FY$22=$L$22),VLOOKUP(MASTER_DATA_PROCESSED!$C81,Backend!$Q$9:$T$52,3,FALSE),MASTER_DATA_NORMALIZED!FY81)</f>
        <v>0</v>
      </c>
      <c r="FZ81" s="97">
        <f>IF(AND(MASTER_DATA_NORMALIZED!FZ81=0,FZ$22=$L$22),VLOOKUP(MASTER_DATA_PROCESSED!$C81,Backend!$Q$9:$T$52,3,FALSE),MASTER_DATA_NORMALIZED!FZ81)</f>
        <v>0</v>
      </c>
      <c r="GA81" s="97">
        <f>IF(AND(MASTER_DATA_NORMALIZED!GA81=0,GA$22=$L$22),VLOOKUP(MASTER_DATA_PROCESSED!$C81,Backend!$Q$9:$T$52,3,FALSE),MASTER_DATA_NORMALIZED!GA81)</f>
        <v>0</v>
      </c>
      <c r="GB81" s="97">
        <f>IF(AND(MASTER_DATA_NORMALIZED!GB81=0,GB$22=$L$22),VLOOKUP(MASTER_DATA_PROCESSED!$C81,Backend!$Q$9:$T$52,3,FALSE),MASTER_DATA_NORMALIZED!GB81)</f>
        <v>650.46429396624455</v>
      </c>
      <c r="GC81" s="97">
        <f>IF(AND(MASTER_DATA_NORMALIZED!GC81=0,GC$22=$L$22),VLOOKUP(MASTER_DATA_PROCESSED!$C81,Backend!$Q$9:$T$52,3,FALSE),MASTER_DATA_NORMALIZED!GC81)</f>
        <v>0</v>
      </c>
      <c r="GD81" s="97">
        <f>IF(AND(MASTER_DATA_NORMALIZED!GD81=0,GD$22=$L$22),VLOOKUP(MASTER_DATA_PROCESSED!$C81,Backend!$Q$9:$T$52,3,FALSE),MASTER_DATA_NORMALIZED!GD81)</f>
        <v>0</v>
      </c>
      <c r="GE81" s="97">
        <f>IF(AND(MASTER_DATA_NORMALIZED!GE81=0,GE$22=$L$22),VLOOKUP(MASTER_DATA_PROCESSED!$C81,Backend!$Q$9:$T$52,3,FALSE),MASTER_DATA_NORMALIZED!GE81)</f>
        <v>0</v>
      </c>
      <c r="GF81" s="97">
        <f>IF(AND(MASTER_DATA_NORMALIZED!GF81=0,GF$22=$L$22),VLOOKUP(MASTER_DATA_PROCESSED!$C81,Backend!$Q$9:$T$52,3,FALSE),MASTER_DATA_NORMALIZED!GF81)</f>
        <v>567.26028667670892</v>
      </c>
      <c r="GG81" s="97">
        <f>IF(AND(MASTER_DATA_NORMALIZED!GG81=0,GG$22=$L$22),VLOOKUP(MASTER_DATA_PROCESSED!$C81,Backend!$Q$9:$T$52,3,FALSE),MASTER_DATA_NORMALIZED!GG81)</f>
        <v>0</v>
      </c>
      <c r="GH81" s="97">
        <f>IF(AND(MASTER_DATA_NORMALIZED!GH81=0,GH$22=$L$22),VLOOKUP(MASTER_DATA_PROCESSED!$C81,Backend!$Q$9:$T$52,3,FALSE),MASTER_DATA_NORMALIZED!GH81)</f>
        <v>0</v>
      </c>
      <c r="GI81" s="97">
        <f>IF(AND(MASTER_DATA_NORMALIZED!GI81=0,GI$22=$L$22),VLOOKUP(MASTER_DATA_PROCESSED!$C81,Backend!$Q$9:$T$52,3,FALSE),MASTER_DATA_NORMALIZED!GI81)</f>
        <v>0</v>
      </c>
      <c r="GJ81" s="97">
        <f>IF(AND(MASTER_DATA_NORMALIZED!GJ81=0,GJ$22=$L$22),VLOOKUP(MASTER_DATA_PROCESSED!$C81,Backend!$Q$9:$T$52,3,FALSE),MASTER_DATA_NORMALIZED!GJ81)</f>
        <v>516.28140636471539</v>
      </c>
      <c r="GK81" s="97">
        <f>IF(AND(MASTER_DATA_NORMALIZED!GK81=0,GK$22=$L$22),VLOOKUP(MASTER_DATA_PROCESSED!$C81,Backend!$Q$9:$T$52,3,FALSE),MASTER_DATA_NORMALIZED!GK81)</f>
        <v>0</v>
      </c>
      <c r="GL81" s="97">
        <f>IF(AND(MASTER_DATA_NORMALIZED!GL81=0,GL$22=$L$22),VLOOKUP(MASTER_DATA_PROCESSED!$C81,Backend!$Q$9:$T$52,3,FALSE),MASTER_DATA_NORMALIZED!GL81)</f>
        <v>0</v>
      </c>
      <c r="GM81" s="97">
        <f>IF(AND(MASTER_DATA_NORMALIZED!GM81=0,GM$22=$L$22),VLOOKUP(MASTER_DATA_PROCESSED!$C81,Backend!$Q$9:$T$52,3,FALSE),MASTER_DATA_NORMALIZED!GM81)</f>
        <v>0</v>
      </c>
      <c r="GN81" s="97">
        <f>IF(AND(MASTER_DATA_NORMALIZED!GN81=0,GN$22=$L$22),VLOOKUP(MASTER_DATA_PROCESSED!$C81,Backend!$Q$9:$T$52,3,FALSE),MASTER_DATA_NORMALIZED!GN81)</f>
        <v>362.81238708427111</v>
      </c>
      <c r="GO81" s="97">
        <f>IF(AND(MASTER_DATA_NORMALIZED!GO81=0,GO$22=$L$22),VLOOKUP(MASTER_DATA_PROCESSED!$C81,Backend!$Q$9:$T$52,3,FALSE),MASTER_DATA_NORMALIZED!GO81)</f>
        <v>0</v>
      </c>
      <c r="GP81" s="97">
        <f>IF(AND(MASTER_DATA_NORMALIZED!GP81=0,GP$22=$L$22),VLOOKUP(MASTER_DATA_PROCESSED!$C81,Backend!$Q$9:$T$52,3,FALSE),MASTER_DATA_NORMALIZED!GP81)</f>
        <v>0</v>
      </c>
      <c r="GQ81" s="97">
        <f>IF(AND(MASTER_DATA_NORMALIZED!GQ81=0,GQ$22=$L$22),VLOOKUP(MASTER_DATA_PROCESSED!$C81,Backend!$Q$9:$T$52,3,FALSE),MASTER_DATA_NORMALIZED!GQ81)</f>
        <v>0</v>
      </c>
      <c r="GR81" s="97">
        <f>IF(AND(MASTER_DATA_NORMALIZED!GR81=0,GR$22=$L$22),VLOOKUP(MASTER_DATA_PROCESSED!$C81,Backend!$Q$9:$T$52,3,FALSE),MASTER_DATA_NORMALIZED!GR81)</f>
        <v>319.12610012979871</v>
      </c>
      <c r="GS81" s="97">
        <f>IF(AND(MASTER_DATA_NORMALIZED!GS81=0,GS$22=$L$22),VLOOKUP(MASTER_DATA_PROCESSED!$C81,Backend!$Q$9:$T$52,3,FALSE),MASTER_DATA_NORMALIZED!GS81)</f>
        <v>0</v>
      </c>
      <c r="GT81" s="97">
        <f>IF(AND(MASTER_DATA_NORMALIZED!GT81=0,GT$22=$L$22),VLOOKUP(MASTER_DATA_PROCESSED!$C81,Backend!$Q$9:$T$52,3,FALSE),MASTER_DATA_NORMALIZED!GT81)</f>
        <v>0</v>
      </c>
      <c r="GU81" s="97">
        <f>IF(AND(MASTER_DATA_NORMALIZED!GU81=0,GU$22=$L$22),VLOOKUP(MASTER_DATA_PROCESSED!$C81,Backend!$Q$9:$T$52,3,FALSE),MASTER_DATA_NORMALIZED!GU81)</f>
        <v>0</v>
      </c>
      <c r="GV81" s="97">
        <f>IF(AND(MASTER_DATA_NORMALIZED!GV81=0,GV$22=$L$22),VLOOKUP(MASTER_DATA_PROCESSED!$C81,Backend!$Q$9:$T$52,3,FALSE),MASTER_DATA_NORMALIZED!GV81)</f>
        <v>288.89115840473215</v>
      </c>
      <c r="GW81" s="97" t="e">
        <f>IF(AND(MASTER_DATA_NORMALIZED!GW81=0,GW$22=$L$22),VLOOKUP(MASTER_DATA_PROCESSED!$C81,Backend!$Q$9:$T$52,3,FALSE),MASTER_DATA_NORMALIZED!GW81)</f>
        <v>#REF!</v>
      </c>
      <c r="GX81" s="97" t="e">
        <f>IF(AND(MASTER_DATA_NORMALIZED!GX81=0,GX$22=$L$22),VLOOKUP(MASTER_DATA_PROCESSED!$C81,Backend!$Q$9:$T$52,3,FALSE),MASTER_DATA_NORMALIZED!GX81)</f>
        <v>#REF!</v>
      </c>
      <c r="GY81" s="97" t="e">
        <f>IF(AND(MASTER_DATA_NORMALIZED!GY81=0,GY$22=$L$22),VLOOKUP(MASTER_DATA_PROCESSED!$C81,Backend!$Q$9:$T$52,3,FALSE),MASTER_DATA_NORMALIZED!GY81)</f>
        <v>#REF!</v>
      </c>
    </row>
    <row r="82" spans="2:207" s="27" customFormat="1" ht="14.25" hidden="1" outlineLevel="2" x14ac:dyDescent="0.25">
      <c r="B82" s="26">
        <f t="shared" si="5"/>
        <v>20</v>
      </c>
      <c r="C82" s="59">
        <f t="shared" si="0"/>
        <v>222.1</v>
      </c>
      <c r="D82" s="82"/>
      <c r="E82" s="55"/>
      <c r="F82" s="60"/>
      <c r="G82" s="86">
        <v>222.1</v>
      </c>
      <c r="H82" s="40" t="s">
        <v>86</v>
      </c>
      <c r="I82" s="99">
        <f>IF(AND(MASTER_DATA_NORMALIZED!I82=0,I$22=$L$22),VLOOKUP(MASTER_DATA_PROCESSED!$C82,Backend!$Q$9:$T$52,3,FALSE),MASTER_DATA_NORMALIZED!I82)</f>
        <v>0</v>
      </c>
      <c r="J82" s="99">
        <f>IF(AND(MASTER_DATA_NORMALIZED!J82=0,J$22=$L$22),VLOOKUP(MASTER_DATA_PROCESSED!$C82,Backend!$Q$9:$T$52,3,FALSE),MASTER_DATA_NORMALIZED!J82)</f>
        <v>0</v>
      </c>
      <c r="K82" s="99">
        <f>IF(AND(MASTER_DATA_NORMALIZED!K82=0,K$22=$L$22),VLOOKUP(MASTER_DATA_PROCESSED!$C82,Backend!$Q$9:$T$52,3,FALSE),MASTER_DATA_NORMALIZED!K82)</f>
        <v>0</v>
      </c>
      <c r="L82" s="99" t="e">
        <f>IF(AND(MASTER_DATA_NORMALIZED!L82=0,L$22=$L$22),VLOOKUP(MASTER_DATA_PROCESSED!$C82,Backend!$Q$9:$T$52,3,FALSE),MASTER_DATA_NORMALIZED!L82)</f>
        <v>#N/A</v>
      </c>
      <c r="M82" s="99">
        <f>IF(AND(MASTER_DATA_NORMALIZED!M82=0,M$22=$L$22),VLOOKUP(MASTER_DATA_PROCESSED!$C82,Backend!$Q$9:$T$52,3,FALSE),MASTER_DATA_NORMALIZED!M82)</f>
        <v>0</v>
      </c>
      <c r="N82" s="99">
        <f>IF(AND(MASTER_DATA_NORMALIZED!N82=0,N$22=$L$22),VLOOKUP(MASTER_DATA_PROCESSED!$C82,Backend!$Q$9:$T$52,3,FALSE),MASTER_DATA_NORMALIZED!N82)</f>
        <v>0</v>
      </c>
      <c r="O82" s="99">
        <f>IF(AND(MASTER_DATA_NORMALIZED!O82=0,O$22=$L$22),VLOOKUP(MASTER_DATA_PROCESSED!$C82,Backend!$Q$9:$T$52,3,FALSE),MASTER_DATA_NORMALIZED!O82)</f>
        <v>0</v>
      </c>
      <c r="P82" s="99" t="e">
        <f>IF(AND(MASTER_DATA_NORMALIZED!P82=0,P$22=$L$22),VLOOKUP(MASTER_DATA_PROCESSED!$C82,Backend!$Q$9:$T$52,3,FALSE),MASTER_DATA_NORMALIZED!P82)</f>
        <v>#N/A</v>
      </c>
      <c r="Q82" s="99">
        <f>IF(AND(MASTER_DATA_NORMALIZED!Q82=0,Q$22=$L$22),VLOOKUP(MASTER_DATA_PROCESSED!$C82,Backend!$Q$9:$T$52,3,FALSE),MASTER_DATA_NORMALIZED!Q82)</f>
        <v>0</v>
      </c>
      <c r="R82" s="99">
        <f>IF(AND(MASTER_DATA_NORMALIZED!R82=0,R$22=$L$22),VLOOKUP(MASTER_DATA_PROCESSED!$C82,Backend!$Q$9:$T$52,3,FALSE),MASTER_DATA_NORMALIZED!R82)</f>
        <v>0</v>
      </c>
      <c r="S82" s="99">
        <f>IF(AND(MASTER_DATA_NORMALIZED!S82=0,S$22=$L$22),VLOOKUP(MASTER_DATA_PROCESSED!$C82,Backend!$Q$9:$T$52,3,FALSE),MASTER_DATA_NORMALIZED!S82)</f>
        <v>0</v>
      </c>
      <c r="T82" s="99" t="e">
        <f>IF(AND(MASTER_DATA_NORMALIZED!T82=0,T$22=$L$22),VLOOKUP(MASTER_DATA_PROCESSED!$C82,Backend!$Q$9:$T$52,3,FALSE),MASTER_DATA_NORMALIZED!T82)</f>
        <v>#N/A</v>
      </c>
      <c r="U82" s="99">
        <f>IF(AND(MASTER_DATA_NORMALIZED!U82=0,U$22=$L$22),VLOOKUP(MASTER_DATA_PROCESSED!$C82,Backend!$Q$9:$T$52,3,FALSE),MASTER_DATA_NORMALIZED!U82)</f>
        <v>0</v>
      </c>
      <c r="V82" s="99">
        <f>IF(AND(MASTER_DATA_NORMALIZED!V82=0,V$22=$L$22),VLOOKUP(MASTER_DATA_PROCESSED!$C82,Backend!$Q$9:$T$52,3,FALSE),MASTER_DATA_NORMALIZED!V82)</f>
        <v>0</v>
      </c>
      <c r="W82" s="99">
        <f>IF(AND(MASTER_DATA_NORMALIZED!W82=0,W$22=$L$22),VLOOKUP(MASTER_DATA_PROCESSED!$C82,Backend!$Q$9:$T$52,3,FALSE),MASTER_DATA_NORMALIZED!W82)</f>
        <v>0</v>
      </c>
      <c r="X82" s="99" t="e">
        <f>IF(AND(MASTER_DATA_NORMALIZED!X82=0,X$22=$L$22),VLOOKUP(MASTER_DATA_PROCESSED!$C82,Backend!$Q$9:$T$52,3,FALSE),MASTER_DATA_NORMALIZED!X82)</f>
        <v>#N/A</v>
      </c>
      <c r="Y82" s="99">
        <f>IF(AND(MASTER_DATA_NORMALIZED!Y82=0,Y$22=$L$22),VLOOKUP(MASTER_DATA_PROCESSED!$C82,Backend!$Q$9:$T$52,3,FALSE),MASTER_DATA_NORMALIZED!Y82)</f>
        <v>0</v>
      </c>
      <c r="Z82" s="99">
        <f>IF(AND(MASTER_DATA_NORMALIZED!Z82=0,Z$22=$L$22),VLOOKUP(MASTER_DATA_PROCESSED!$C82,Backend!$Q$9:$T$52,3,FALSE),MASTER_DATA_NORMALIZED!Z82)</f>
        <v>0</v>
      </c>
      <c r="AA82" s="99">
        <f>IF(AND(MASTER_DATA_NORMALIZED!AA82=0,AA$22=$L$22),VLOOKUP(MASTER_DATA_PROCESSED!$C82,Backend!$Q$9:$T$52,3,FALSE),MASTER_DATA_NORMALIZED!AA82)</f>
        <v>0</v>
      </c>
      <c r="AB82" s="99" t="e">
        <f>IF(AND(MASTER_DATA_NORMALIZED!AB82=0,AB$22=$L$22),VLOOKUP(MASTER_DATA_PROCESSED!$C82,Backend!$Q$9:$T$52,3,FALSE),MASTER_DATA_NORMALIZED!AB82)</f>
        <v>#N/A</v>
      </c>
      <c r="AC82" s="99">
        <f>IF(AND(MASTER_DATA_NORMALIZED!AC82=0,AC$22=$L$22),VLOOKUP(MASTER_DATA_PROCESSED!$C82,Backend!$Q$9:$T$52,3,FALSE),MASTER_DATA_NORMALIZED!AC82)</f>
        <v>0</v>
      </c>
      <c r="AD82" s="99">
        <f>IF(AND(MASTER_DATA_NORMALIZED!AD82=0,AD$22=$L$22),VLOOKUP(MASTER_DATA_PROCESSED!$C82,Backend!$Q$9:$T$52,3,FALSE),MASTER_DATA_NORMALIZED!AD82)</f>
        <v>0</v>
      </c>
      <c r="AE82" s="99">
        <f>IF(AND(MASTER_DATA_NORMALIZED!AE82=0,AE$22=$L$22),VLOOKUP(MASTER_DATA_PROCESSED!$C82,Backend!$Q$9:$T$52,3,FALSE),MASTER_DATA_NORMALIZED!AE82)</f>
        <v>0</v>
      </c>
      <c r="AF82" s="99" t="e">
        <f>IF(AND(MASTER_DATA_NORMALIZED!AF82=0,AF$22=$L$22),VLOOKUP(MASTER_DATA_PROCESSED!$C82,Backend!$Q$9:$T$52,3,FALSE),MASTER_DATA_NORMALIZED!AF82)</f>
        <v>#N/A</v>
      </c>
      <c r="AG82" s="99">
        <f>IF(AND(MASTER_DATA_NORMALIZED!AG82=0,AG$22=$L$22),VLOOKUP(MASTER_DATA_PROCESSED!$C82,Backend!$Q$9:$T$52,3,FALSE),MASTER_DATA_NORMALIZED!AG82)</f>
        <v>0</v>
      </c>
      <c r="AH82" s="99">
        <f>IF(AND(MASTER_DATA_NORMALIZED!AH82=0,AH$22=$L$22),VLOOKUP(MASTER_DATA_PROCESSED!$C82,Backend!$Q$9:$T$52,3,FALSE),MASTER_DATA_NORMALIZED!AH82)</f>
        <v>0</v>
      </c>
      <c r="AI82" s="99">
        <f>IF(AND(MASTER_DATA_NORMALIZED!AI82=0,AI$22=$L$22),VLOOKUP(MASTER_DATA_PROCESSED!$C82,Backend!$Q$9:$T$52,3,FALSE),MASTER_DATA_NORMALIZED!AI82)</f>
        <v>0</v>
      </c>
      <c r="AJ82" s="99" t="e">
        <f>IF(AND(MASTER_DATA_NORMALIZED!AJ82=0,AJ$22=$L$22),VLOOKUP(MASTER_DATA_PROCESSED!$C82,Backend!$Q$9:$T$52,3,FALSE),MASTER_DATA_NORMALIZED!AJ82)</f>
        <v>#N/A</v>
      </c>
      <c r="AK82" s="99">
        <f>IF(AND(MASTER_DATA_NORMALIZED!AK82=0,AK$22=$L$22),VLOOKUP(MASTER_DATA_PROCESSED!$C82,Backend!$Q$9:$T$52,3,FALSE),MASTER_DATA_NORMALIZED!AK82)</f>
        <v>0</v>
      </c>
      <c r="AL82" s="99">
        <f>IF(AND(MASTER_DATA_NORMALIZED!AL82=0,AL$22=$L$22),VLOOKUP(MASTER_DATA_PROCESSED!$C82,Backend!$Q$9:$T$52,3,FALSE),MASTER_DATA_NORMALIZED!AL82)</f>
        <v>0</v>
      </c>
      <c r="AM82" s="99">
        <f>IF(AND(MASTER_DATA_NORMALIZED!AM82=0,AM$22=$L$22),VLOOKUP(MASTER_DATA_PROCESSED!$C82,Backend!$Q$9:$T$52,3,FALSE),MASTER_DATA_NORMALIZED!AM82)</f>
        <v>0</v>
      </c>
      <c r="AN82" s="99" t="e">
        <f>IF(AND(MASTER_DATA_NORMALIZED!AN82=0,AN$22=$L$22),VLOOKUP(MASTER_DATA_PROCESSED!$C82,Backend!$Q$9:$T$52,3,FALSE),MASTER_DATA_NORMALIZED!AN82)</f>
        <v>#N/A</v>
      </c>
      <c r="AO82" s="99">
        <f>IF(AND(MASTER_DATA_NORMALIZED!AO82=0,AO$22=$L$22),VLOOKUP(MASTER_DATA_PROCESSED!$C82,Backend!$Q$9:$T$52,3,FALSE),MASTER_DATA_NORMALIZED!AO82)</f>
        <v>0</v>
      </c>
      <c r="AP82" s="99">
        <f>IF(AND(MASTER_DATA_NORMALIZED!AP82=0,AP$22=$L$22),VLOOKUP(MASTER_DATA_PROCESSED!$C82,Backend!$Q$9:$T$52,3,FALSE),MASTER_DATA_NORMALIZED!AP82)</f>
        <v>0</v>
      </c>
      <c r="AQ82" s="99">
        <f>IF(AND(MASTER_DATA_NORMALIZED!AQ82=0,AQ$22=$L$22),VLOOKUP(MASTER_DATA_PROCESSED!$C82,Backend!$Q$9:$T$52,3,FALSE),MASTER_DATA_NORMALIZED!AQ82)</f>
        <v>0</v>
      </c>
      <c r="AR82" s="99" t="e">
        <f>IF(AND(MASTER_DATA_NORMALIZED!AR82=0,AR$22=$L$22),VLOOKUP(MASTER_DATA_PROCESSED!$C82,Backend!$Q$9:$T$52,3,FALSE),MASTER_DATA_NORMALIZED!AR82)</f>
        <v>#N/A</v>
      </c>
      <c r="AS82" s="99">
        <f>IF(AND(MASTER_DATA_NORMALIZED!AS82=0,AS$22=$L$22),VLOOKUP(MASTER_DATA_PROCESSED!$C82,Backend!$Q$9:$T$52,3,FALSE),MASTER_DATA_NORMALIZED!AS82)</f>
        <v>0</v>
      </c>
      <c r="AT82" s="99">
        <f>IF(AND(MASTER_DATA_NORMALIZED!AT82=0,AT$22=$L$22),VLOOKUP(MASTER_DATA_PROCESSED!$C82,Backend!$Q$9:$T$52,3,FALSE),MASTER_DATA_NORMALIZED!AT82)</f>
        <v>0</v>
      </c>
      <c r="AU82" s="99">
        <f>IF(AND(MASTER_DATA_NORMALIZED!AU82=0,AU$22=$L$22),VLOOKUP(MASTER_DATA_PROCESSED!$C82,Backend!$Q$9:$T$52,3,FALSE),MASTER_DATA_NORMALIZED!AU82)</f>
        <v>0</v>
      </c>
      <c r="AV82" s="99" t="e">
        <f>IF(AND(MASTER_DATA_NORMALIZED!AV82=0,AV$22=$L$22),VLOOKUP(MASTER_DATA_PROCESSED!$C82,Backend!$Q$9:$T$52,3,FALSE),MASTER_DATA_NORMALIZED!AV82)</f>
        <v>#N/A</v>
      </c>
      <c r="AW82" s="99">
        <f>IF(AND(MASTER_DATA_NORMALIZED!AW82=0,AW$22=$L$22),VLOOKUP(MASTER_DATA_PROCESSED!$C82,Backend!$Q$9:$T$52,3,FALSE),MASTER_DATA_NORMALIZED!AW82)</f>
        <v>0</v>
      </c>
      <c r="AX82" s="99">
        <f>IF(AND(MASTER_DATA_NORMALIZED!AX82=0,AX$22=$L$22),VLOOKUP(MASTER_DATA_PROCESSED!$C82,Backend!$Q$9:$T$52,3,FALSE),MASTER_DATA_NORMALIZED!AX82)</f>
        <v>0</v>
      </c>
      <c r="AY82" s="99">
        <f>IF(AND(MASTER_DATA_NORMALIZED!AY82=0,AY$22=$L$22),VLOOKUP(MASTER_DATA_PROCESSED!$C82,Backend!$Q$9:$T$52,3,FALSE),MASTER_DATA_NORMALIZED!AY82)</f>
        <v>0</v>
      </c>
      <c r="AZ82" s="99" t="e">
        <f>IF(AND(MASTER_DATA_NORMALIZED!AZ82=0,AZ$22=$L$22),VLOOKUP(MASTER_DATA_PROCESSED!$C82,Backend!$Q$9:$T$52,3,FALSE),MASTER_DATA_NORMALIZED!AZ82)</f>
        <v>#N/A</v>
      </c>
      <c r="BA82" s="99">
        <f>IF(AND(MASTER_DATA_NORMALIZED!BA82=0,BA$22=$L$22),VLOOKUP(MASTER_DATA_PROCESSED!$C82,Backend!$Q$9:$T$52,3,FALSE),MASTER_DATA_NORMALIZED!BA82)</f>
        <v>0</v>
      </c>
      <c r="BB82" s="99">
        <f>IF(AND(MASTER_DATA_NORMALIZED!BB82=0,BB$22=$L$22),VLOOKUP(MASTER_DATA_PROCESSED!$C82,Backend!$Q$9:$T$52,3,FALSE),MASTER_DATA_NORMALIZED!BB82)</f>
        <v>0</v>
      </c>
      <c r="BC82" s="99">
        <f>IF(AND(MASTER_DATA_NORMALIZED!BC82=0,BC$22=$L$22),VLOOKUP(MASTER_DATA_PROCESSED!$C82,Backend!$Q$9:$T$52,3,FALSE),MASTER_DATA_NORMALIZED!BC82)</f>
        <v>0</v>
      </c>
      <c r="BD82" s="99" t="e">
        <f>IF(AND(MASTER_DATA_NORMALIZED!BD82=0,BD$22=$L$22),VLOOKUP(MASTER_DATA_PROCESSED!$C82,Backend!$Q$9:$T$52,3,FALSE),MASTER_DATA_NORMALIZED!BD82)</f>
        <v>#N/A</v>
      </c>
      <c r="BE82" s="99">
        <f>IF(AND(MASTER_DATA_NORMALIZED!BE82=0,BE$22=$L$22),VLOOKUP(MASTER_DATA_PROCESSED!$C82,Backend!$Q$9:$T$52,3,FALSE),MASTER_DATA_NORMALIZED!BE82)</f>
        <v>0</v>
      </c>
      <c r="BF82" s="99">
        <f>IF(AND(MASTER_DATA_NORMALIZED!BF82=0,BF$22=$L$22),VLOOKUP(MASTER_DATA_PROCESSED!$C82,Backend!$Q$9:$T$52,3,FALSE),MASTER_DATA_NORMALIZED!BF82)</f>
        <v>0</v>
      </c>
      <c r="BG82" s="99">
        <f>IF(AND(MASTER_DATA_NORMALIZED!BG82=0,BG$22=$L$22),VLOOKUP(MASTER_DATA_PROCESSED!$C82,Backend!$Q$9:$T$52,3,FALSE),MASTER_DATA_NORMALIZED!BG82)</f>
        <v>0</v>
      </c>
      <c r="BH82" s="99" t="e">
        <f>IF(AND(MASTER_DATA_NORMALIZED!BH82=0,BH$22=$L$22),VLOOKUP(MASTER_DATA_PROCESSED!$C82,Backend!$Q$9:$T$52,3,FALSE),MASTER_DATA_NORMALIZED!BH82)</f>
        <v>#N/A</v>
      </c>
      <c r="BI82" s="99">
        <f>IF(AND(MASTER_DATA_NORMALIZED!BI82=0,BI$22=$L$22),VLOOKUP(MASTER_DATA_PROCESSED!$C82,Backend!$Q$9:$T$52,3,FALSE),MASTER_DATA_NORMALIZED!BI82)</f>
        <v>0</v>
      </c>
      <c r="BJ82" s="99">
        <f>IF(AND(MASTER_DATA_NORMALIZED!BJ82=0,BJ$22=$L$22),VLOOKUP(MASTER_DATA_PROCESSED!$C82,Backend!$Q$9:$T$52,3,FALSE),MASTER_DATA_NORMALIZED!BJ82)</f>
        <v>0</v>
      </c>
      <c r="BK82" s="99">
        <f>IF(AND(MASTER_DATA_NORMALIZED!BK82=0,BK$22=$L$22),VLOOKUP(MASTER_DATA_PROCESSED!$C82,Backend!$Q$9:$T$52,3,FALSE),MASTER_DATA_NORMALIZED!BK82)</f>
        <v>0</v>
      </c>
      <c r="BL82" s="99" t="e">
        <f>IF(AND(MASTER_DATA_NORMALIZED!BL82=0,BL$22=$L$22),VLOOKUP(MASTER_DATA_PROCESSED!$C82,Backend!$Q$9:$T$52,3,FALSE),MASTER_DATA_NORMALIZED!BL82)</f>
        <v>#N/A</v>
      </c>
      <c r="BM82" s="99">
        <f>IF(AND(MASTER_DATA_NORMALIZED!BM82=0,BM$22=$L$22),VLOOKUP(MASTER_DATA_PROCESSED!$C82,Backend!$Q$9:$T$52,3,FALSE),MASTER_DATA_NORMALIZED!BM82)</f>
        <v>0</v>
      </c>
      <c r="BN82" s="99">
        <f>IF(AND(MASTER_DATA_NORMALIZED!BN82=0,BN$22=$L$22),VLOOKUP(MASTER_DATA_PROCESSED!$C82,Backend!$Q$9:$T$52,3,FALSE),MASTER_DATA_NORMALIZED!BN82)</f>
        <v>0</v>
      </c>
      <c r="BO82" s="99">
        <f>IF(AND(MASTER_DATA_NORMALIZED!BO82=0,BO$22=$L$22),VLOOKUP(MASTER_DATA_PROCESSED!$C82,Backend!$Q$9:$T$52,3,FALSE),MASTER_DATA_NORMALIZED!BO82)</f>
        <v>0</v>
      </c>
      <c r="BP82" s="99" t="e">
        <f>IF(AND(MASTER_DATA_NORMALIZED!BP82=0,BP$22=$L$22),VLOOKUP(MASTER_DATA_PROCESSED!$C82,Backend!$Q$9:$T$52,3,FALSE),MASTER_DATA_NORMALIZED!BP82)</f>
        <v>#N/A</v>
      </c>
      <c r="BQ82" s="99">
        <f>IF(AND(MASTER_DATA_NORMALIZED!BQ82=0,BQ$22=$L$22),VLOOKUP(MASTER_DATA_PROCESSED!$C82,Backend!$Q$9:$T$52,3,FALSE),MASTER_DATA_NORMALIZED!BQ82)</f>
        <v>0</v>
      </c>
      <c r="BR82" s="99">
        <f>IF(AND(MASTER_DATA_NORMALIZED!BR82=0,BR$22=$L$22),VLOOKUP(MASTER_DATA_PROCESSED!$C82,Backend!$Q$9:$T$52,3,FALSE),MASTER_DATA_NORMALIZED!BR82)</f>
        <v>0</v>
      </c>
      <c r="BS82" s="99">
        <f>IF(AND(MASTER_DATA_NORMALIZED!BS82=0,BS$22=$L$22),VLOOKUP(MASTER_DATA_PROCESSED!$C82,Backend!$Q$9:$T$52,3,FALSE),MASTER_DATA_NORMALIZED!BS82)</f>
        <v>0</v>
      </c>
      <c r="BT82" s="99" t="e">
        <f>IF(AND(MASTER_DATA_NORMALIZED!BT82=0,BT$22=$L$22),VLOOKUP(MASTER_DATA_PROCESSED!$C82,Backend!$Q$9:$T$52,3,FALSE),MASTER_DATA_NORMALIZED!BT82)</f>
        <v>#N/A</v>
      </c>
      <c r="BU82" s="99">
        <f>IF(AND(MASTER_DATA_NORMALIZED!BU82=0,BU$22=$L$22),VLOOKUP(MASTER_DATA_PROCESSED!$C82,Backend!$Q$9:$T$52,3,FALSE),MASTER_DATA_NORMALIZED!BU82)</f>
        <v>0</v>
      </c>
      <c r="BV82" s="99">
        <f>IF(AND(MASTER_DATA_NORMALIZED!BV82=0,BV$22=$L$22),VLOOKUP(MASTER_DATA_PROCESSED!$C82,Backend!$Q$9:$T$52,3,FALSE),MASTER_DATA_NORMALIZED!BV82)</f>
        <v>0</v>
      </c>
      <c r="BW82" s="99">
        <f>IF(AND(MASTER_DATA_NORMALIZED!BW82=0,BW$22=$L$22),VLOOKUP(MASTER_DATA_PROCESSED!$C82,Backend!$Q$9:$T$52,3,FALSE),MASTER_DATA_NORMALIZED!BW82)</f>
        <v>0</v>
      </c>
      <c r="BX82" s="99" t="e">
        <f>IF(AND(MASTER_DATA_NORMALIZED!BX82=0,BX$22=$L$22),VLOOKUP(MASTER_DATA_PROCESSED!$C82,Backend!$Q$9:$T$52,3,FALSE),MASTER_DATA_NORMALIZED!BX82)</f>
        <v>#N/A</v>
      </c>
      <c r="BY82" s="99">
        <f>IF(AND(MASTER_DATA_NORMALIZED!BY82=0,BY$22=$L$22),VLOOKUP(MASTER_DATA_PROCESSED!$C82,Backend!$Q$9:$T$52,3,FALSE),MASTER_DATA_NORMALIZED!BY82)</f>
        <v>0</v>
      </c>
      <c r="BZ82" s="99">
        <f>IF(AND(MASTER_DATA_NORMALIZED!BZ82=0,BZ$22=$L$22),VLOOKUP(MASTER_DATA_PROCESSED!$C82,Backend!$Q$9:$T$52,3,FALSE),MASTER_DATA_NORMALIZED!BZ82)</f>
        <v>0</v>
      </c>
      <c r="CA82" s="99">
        <f>IF(AND(MASTER_DATA_NORMALIZED!CA82=0,CA$22=$L$22),VLOOKUP(MASTER_DATA_PROCESSED!$C82,Backend!$Q$9:$T$52,3,FALSE),MASTER_DATA_NORMALIZED!CA82)</f>
        <v>0</v>
      </c>
      <c r="CB82" s="99" t="e">
        <f>IF(AND(MASTER_DATA_NORMALIZED!CB82=0,CB$22=$L$22),VLOOKUP(MASTER_DATA_PROCESSED!$C82,Backend!$Q$9:$T$52,3,FALSE),MASTER_DATA_NORMALIZED!CB82)</f>
        <v>#N/A</v>
      </c>
      <c r="CC82" s="99">
        <f>IF(AND(MASTER_DATA_NORMALIZED!CC82=0,CC$22=$L$22),VLOOKUP(MASTER_DATA_PROCESSED!$C82,Backend!$Q$9:$T$52,3,FALSE),MASTER_DATA_NORMALIZED!CC82)</f>
        <v>0</v>
      </c>
      <c r="CD82" s="99">
        <f>IF(AND(MASTER_DATA_NORMALIZED!CD82=0,CD$22=$L$22),VLOOKUP(MASTER_DATA_PROCESSED!$C82,Backend!$Q$9:$T$52,3,FALSE),MASTER_DATA_NORMALIZED!CD82)</f>
        <v>0</v>
      </c>
      <c r="CE82" s="99">
        <f>IF(AND(MASTER_DATA_NORMALIZED!CE82=0,CE$22=$L$22),VLOOKUP(MASTER_DATA_PROCESSED!$C82,Backend!$Q$9:$T$52,3,FALSE),MASTER_DATA_NORMALIZED!CE82)</f>
        <v>0</v>
      </c>
      <c r="CF82" s="99" t="e">
        <f>IF(AND(MASTER_DATA_NORMALIZED!CF82=0,CF$22=$L$22),VLOOKUP(MASTER_DATA_PROCESSED!$C82,Backend!$Q$9:$T$52,3,FALSE),MASTER_DATA_NORMALIZED!CF82)</f>
        <v>#N/A</v>
      </c>
      <c r="CG82" s="99">
        <f>IF(AND(MASTER_DATA_NORMALIZED!CG82=0,CG$22=$L$22),VLOOKUP(MASTER_DATA_PROCESSED!$C82,Backend!$Q$9:$T$52,3,FALSE),MASTER_DATA_NORMALIZED!CG82)</f>
        <v>0</v>
      </c>
      <c r="CH82" s="99">
        <f>IF(AND(MASTER_DATA_NORMALIZED!CH82=0,CH$22=$L$22),VLOOKUP(MASTER_DATA_PROCESSED!$C82,Backend!$Q$9:$T$52,3,FALSE),MASTER_DATA_NORMALIZED!CH82)</f>
        <v>0</v>
      </c>
      <c r="CI82" s="99">
        <f>IF(AND(MASTER_DATA_NORMALIZED!CI82=0,CI$22=$L$22),VLOOKUP(MASTER_DATA_PROCESSED!$C82,Backend!$Q$9:$T$52,3,FALSE),MASTER_DATA_NORMALIZED!CI82)</f>
        <v>0</v>
      </c>
      <c r="CJ82" s="99" t="e">
        <f>IF(AND(MASTER_DATA_NORMALIZED!CJ82=0,CJ$22=$L$22),VLOOKUP(MASTER_DATA_PROCESSED!$C82,Backend!$Q$9:$T$52,3,FALSE),MASTER_DATA_NORMALIZED!CJ82)</f>
        <v>#N/A</v>
      </c>
      <c r="CK82" s="99">
        <f>IF(AND(MASTER_DATA_NORMALIZED!CK82=0,CK$22=$L$22),VLOOKUP(MASTER_DATA_PROCESSED!$C82,Backend!$Q$9:$T$52,3,FALSE),MASTER_DATA_NORMALIZED!CK82)</f>
        <v>0</v>
      </c>
      <c r="CL82" s="99">
        <f>IF(AND(MASTER_DATA_NORMALIZED!CL82=0,CL$22=$L$22),VLOOKUP(MASTER_DATA_PROCESSED!$C82,Backend!$Q$9:$T$52,3,FALSE),MASTER_DATA_NORMALIZED!CL82)</f>
        <v>0</v>
      </c>
      <c r="CM82" s="99">
        <f>IF(AND(MASTER_DATA_NORMALIZED!CM82=0,CM$22=$L$22),VLOOKUP(MASTER_DATA_PROCESSED!$C82,Backend!$Q$9:$T$52,3,FALSE),MASTER_DATA_NORMALIZED!CM82)</f>
        <v>0</v>
      </c>
      <c r="CN82" s="99" t="e">
        <f>IF(AND(MASTER_DATA_NORMALIZED!CN82=0,CN$22=$L$22),VLOOKUP(MASTER_DATA_PROCESSED!$C82,Backend!$Q$9:$T$52,3,FALSE),MASTER_DATA_NORMALIZED!CN82)</f>
        <v>#N/A</v>
      </c>
      <c r="CO82" s="99">
        <f>IF(AND(MASTER_DATA_NORMALIZED!CO82=0,CO$22=$L$22),VLOOKUP(MASTER_DATA_PROCESSED!$C82,Backend!$Q$9:$T$52,3,FALSE),MASTER_DATA_NORMALIZED!CO82)</f>
        <v>0</v>
      </c>
      <c r="CP82" s="99">
        <f>IF(AND(MASTER_DATA_NORMALIZED!CP82=0,CP$22=$L$22),VLOOKUP(MASTER_DATA_PROCESSED!$C82,Backend!$Q$9:$T$52,3,FALSE),MASTER_DATA_NORMALIZED!CP82)</f>
        <v>0</v>
      </c>
      <c r="CQ82" s="99">
        <f>IF(AND(MASTER_DATA_NORMALIZED!CQ82=0,CQ$22=$L$22),VLOOKUP(MASTER_DATA_PROCESSED!$C82,Backend!$Q$9:$T$52,3,FALSE),MASTER_DATA_NORMALIZED!CQ82)</f>
        <v>0</v>
      </c>
      <c r="CR82" s="99" t="e">
        <f>IF(AND(MASTER_DATA_NORMALIZED!CR82=0,CR$22=$L$22),VLOOKUP(MASTER_DATA_PROCESSED!$C82,Backend!$Q$9:$T$52,3,FALSE),MASTER_DATA_NORMALIZED!CR82)</f>
        <v>#N/A</v>
      </c>
      <c r="CS82" s="99">
        <f>IF(AND(MASTER_DATA_NORMALIZED!CS82=0,CS$22=$L$22),VLOOKUP(MASTER_DATA_PROCESSED!$C82,Backend!$Q$9:$T$52,3,FALSE),MASTER_DATA_NORMALIZED!CS82)</f>
        <v>0</v>
      </c>
      <c r="CT82" s="99">
        <f>IF(AND(MASTER_DATA_NORMALIZED!CT82=0,CT$22=$L$22),VLOOKUP(MASTER_DATA_PROCESSED!$C82,Backend!$Q$9:$T$52,3,FALSE),MASTER_DATA_NORMALIZED!CT82)</f>
        <v>0</v>
      </c>
      <c r="CU82" s="99">
        <f>IF(AND(MASTER_DATA_NORMALIZED!CU82=0,CU$22=$L$22),VLOOKUP(MASTER_DATA_PROCESSED!$C82,Backend!$Q$9:$T$52,3,FALSE),MASTER_DATA_NORMALIZED!CU82)</f>
        <v>0</v>
      </c>
      <c r="CV82" s="99" t="e">
        <f>IF(AND(MASTER_DATA_NORMALIZED!CV82=0,CV$22=$L$22),VLOOKUP(MASTER_DATA_PROCESSED!$C82,Backend!$Q$9:$T$52,3,FALSE),MASTER_DATA_NORMALIZED!CV82)</f>
        <v>#N/A</v>
      </c>
      <c r="CW82" s="99">
        <f>IF(AND(MASTER_DATA_NORMALIZED!CW82=0,CW$22=$L$22),VLOOKUP(MASTER_DATA_PROCESSED!$C82,Backend!$Q$9:$T$52,3,FALSE),MASTER_DATA_NORMALIZED!CW82)</f>
        <v>0</v>
      </c>
      <c r="CX82" s="99">
        <f>IF(AND(MASTER_DATA_NORMALIZED!CX82=0,CX$22=$L$22),VLOOKUP(MASTER_DATA_PROCESSED!$C82,Backend!$Q$9:$T$52,3,FALSE),MASTER_DATA_NORMALIZED!CX82)</f>
        <v>0</v>
      </c>
      <c r="CY82" s="99">
        <f>IF(AND(MASTER_DATA_NORMALIZED!CY82=0,CY$22=$L$22),VLOOKUP(MASTER_DATA_PROCESSED!$C82,Backend!$Q$9:$T$52,3,FALSE),MASTER_DATA_NORMALIZED!CY82)</f>
        <v>0</v>
      </c>
      <c r="CZ82" s="99" t="e">
        <f>IF(AND(MASTER_DATA_NORMALIZED!CZ82=0,CZ$22=$L$22),VLOOKUP(MASTER_DATA_PROCESSED!$C82,Backend!$Q$9:$T$52,3,FALSE),MASTER_DATA_NORMALIZED!CZ82)</f>
        <v>#N/A</v>
      </c>
      <c r="DA82" s="99" t="e">
        <f>IF(AND(MASTER_DATA_NORMALIZED!DA82=0,DA$22=$L$22),VLOOKUP(MASTER_DATA_PROCESSED!$C82,Backend!$Q$9:$T$52,3,FALSE),MASTER_DATA_NORMALIZED!DA82)</f>
        <v>#DIV/0!</v>
      </c>
      <c r="DB82" s="99" t="e">
        <f>IF(AND(MASTER_DATA_NORMALIZED!DB82=0,DB$22=$L$22),VLOOKUP(MASTER_DATA_PROCESSED!$C82,Backend!$Q$9:$T$52,3,FALSE),MASTER_DATA_NORMALIZED!DB82)</f>
        <v>#DIV/0!</v>
      </c>
      <c r="DC82" s="99" t="e">
        <f>IF(AND(MASTER_DATA_NORMALIZED!DC82=0,DC$22=$L$22),VLOOKUP(MASTER_DATA_PROCESSED!$C82,Backend!$Q$9:$T$52,3,FALSE),MASTER_DATA_NORMALIZED!DC82)</f>
        <v>#DIV/0!</v>
      </c>
      <c r="DD82" s="99" t="e">
        <f>IF(AND(MASTER_DATA_NORMALIZED!DD82=0,DD$22=$L$22),VLOOKUP(MASTER_DATA_PROCESSED!$C82,Backend!$Q$9:$T$52,3,FALSE),MASTER_DATA_NORMALIZED!DD82)</f>
        <v>#N/A</v>
      </c>
      <c r="DE82" s="99">
        <f>IF(AND(MASTER_DATA_NORMALIZED!DE82=0,DE$22=$L$22),VLOOKUP(MASTER_DATA_PROCESSED!$C82,Backend!$Q$9:$T$52,3,FALSE),MASTER_DATA_NORMALIZED!DE82)</f>
        <v>0</v>
      </c>
      <c r="DF82" s="99">
        <f>IF(AND(MASTER_DATA_NORMALIZED!DF82=0,DF$22=$L$22),VLOOKUP(MASTER_DATA_PROCESSED!$C82,Backend!$Q$9:$T$52,3,FALSE),MASTER_DATA_NORMALIZED!DF82)</f>
        <v>0</v>
      </c>
      <c r="DG82" s="99">
        <f>IF(AND(MASTER_DATA_NORMALIZED!DG82=0,DG$22=$L$22),VLOOKUP(MASTER_DATA_PROCESSED!$C82,Backend!$Q$9:$T$52,3,FALSE),MASTER_DATA_NORMALIZED!DG82)</f>
        <v>0</v>
      </c>
      <c r="DH82" s="99" t="e">
        <f>IF(AND(MASTER_DATA_NORMALIZED!DH82=0,DH$22=$L$22),VLOOKUP(MASTER_DATA_PROCESSED!$C82,Backend!$Q$9:$T$52,3,FALSE),MASTER_DATA_NORMALIZED!DH82)</f>
        <v>#N/A</v>
      </c>
      <c r="DI82" s="99">
        <f>IF(AND(MASTER_DATA_NORMALIZED!DI82=0,DI$22=$L$22),VLOOKUP(MASTER_DATA_PROCESSED!$C82,Backend!$Q$9:$T$52,3,FALSE),MASTER_DATA_NORMALIZED!DI82)</f>
        <v>0</v>
      </c>
      <c r="DJ82" s="99">
        <f>IF(AND(MASTER_DATA_NORMALIZED!DJ82=0,DJ$22=$L$22),VLOOKUP(MASTER_DATA_PROCESSED!$C82,Backend!$Q$9:$T$52,3,FALSE),MASTER_DATA_NORMALIZED!DJ82)</f>
        <v>0</v>
      </c>
      <c r="DK82" s="99">
        <f>IF(AND(MASTER_DATA_NORMALIZED!DK82=0,DK$22=$L$22),VLOOKUP(MASTER_DATA_PROCESSED!$C82,Backend!$Q$9:$T$52,3,FALSE),MASTER_DATA_NORMALIZED!DK82)</f>
        <v>0</v>
      </c>
      <c r="DL82" s="99" t="e">
        <f>IF(AND(MASTER_DATA_NORMALIZED!DL82=0,DL$22=$L$22),VLOOKUP(MASTER_DATA_PROCESSED!$C82,Backend!$Q$9:$T$52,3,FALSE),MASTER_DATA_NORMALIZED!DL82)</f>
        <v>#N/A</v>
      </c>
      <c r="DM82" s="99">
        <f>IF(AND(MASTER_DATA_NORMALIZED!DM82=0,DM$22=$L$22),VLOOKUP(MASTER_DATA_PROCESSED!$C82,Backend!$Q$9:$T$52,3,FALSE),MASTER_DATA_NORMALIZED!DM82)</f>
        <v>0</v>
      </c>
      <c r="DN82" s="99">
        <f>IF(AND(MASTER_DATA_NORMALIZED!DN82=0,DN$22=$L$22),VLOOKUP(MASTER_DATA_PROCESSED!$C82,Backend!$Q$9:$T$52,3,FALSE),MASTER_DATA_NORMALIZED!DN82)</f>
        <v>0</v>
      </c>
      <c r="DO82" s="99">
        <f>IF(AND(MASTER_DATA_NORMALIZED!DO82=0,DO$22=$L$22),VLOOKUP(MASTER_DATA_PROCESSED!$C82,Backend!$Q$9:$T$52,3,FALSE),MASTER_DATA_NORMALIZED!DO82)</f>
        <v>0</v>
      </c>
      <c r="DP82" s="99" t="e">
        <f>IF(AND(MASTER_DATA_NORMALIZED!DP82=0,DP$22=$L$22),VLOOKUP(MASTER_DATA_PROCESSED!$C82,Backend!$Q$9:$T$52,3,FALSE),MASTER_DATA_NORMALIZED!DP82)</f>
        <v>#N/A</v>
      </c>
      <c r="DQ82" s="99">
        <f>IF(AND(MASTER_DATA_NORMALIZED!DQ82=0,DQ$22=$L$22),VLOOKUP(MASTER_DATA_PROCESSED!$C82,Backend!$Q$9:$T$52,3,FALSE),MASTER_DATA_NORMALIZED!DQ82)</f>
        <v>0</v>
      </c>
      <c r="DR82" s="99">
        <f>IF(AND(MASTER_DATA_NORMALIZED!DR82=0,DR$22=$L$22),VLOOKUP(MASTER_DATA_PROCESSED!$C82,Backend!$Q$9:$T$52,3,FALSE),MASTER_DATA_NORMALIZED!DR82)</f>
        <v>0</v>
      </c>
      <c r="DS82" s="99">
        <f>IF(AND(MASTER_DATA_NORMALIZED!DS82=0,DS$22=$L$22),VLOOKUP(MASTER_DATA_PROCESSED!$C82,Backend!$Q$9:$T$52,3,FALSE),MASTER_DATA_NORMALIZED!DS82)</f>
        <v>0</v>
      </c>
      <c r="DT82" s="99" t="e">
        <f>IF(AND(MASTER_DATA_NORMALIZED!DT82=0,DT$22=$L$22),VLOOKUP(MASTER_DATA_PROCESSED!$C82,Backend!$Q$9:$T$52,3,FALSE),MASTER_DATA_NORMALIZED!DT82)</f>
        <v>#N/A</v>
      </c>
      <c r="DU82" s="99">
        <f>IF(AND(MASTER_DATA_NORMALIZED!DU82=0,DU$22=$L$22),VLOOKUP(MASTER_DATA_PROCESSED!$C82,Backend!$Q$9:$T$52,3,FALSE),MASTER_DATA_NORMALIZED!DU82)</f>
        <v>0</v>
      </c>
      <c r="DV82" s="99">
        <f>IF(AND(MASTER_DATA_NORMALIZED!DV82=0,DV$22=$L$22),VLOOKUP(MASTER_DATA_PROCESSED!$C82,Backend!$Q$9:$T$52,3,FALSE),MASTER_DATA_NORMALIZED!DV82)</f>
        <v>0</v>
      </c>
      <c r="DW82" s="99">
        <f>IF(AND(MASTER_DATA_NORMALIZED!DW82=0,DW$22=$L$22),VLOOKUP(MASTER_DATA_PROCESSED!$C82,Backend!$Q$9:$T$52,3,FALSE),MASTER_DATA_NORMALIZED!DW82)</f>
        <v>0</v>
      </c>
      <c r="DX82" s="99" t="e">
        <f>IF(AND(MASTER_DATA_NORMALIZED!DX82=0,DX$22=$L$22),VLOOKUP(MASTER_DATA_PROCESSED!$C82,Backend!$Q$9:$T$52,3,FALSE),MASTER_DATA_NORMALIZED!DX82)</f>
        <v>#N/A</v>
      </c>
      <c r="DY82" s="99">
        <f>IF(AND(MASTER_DATA_NORMALIZED!DY82=0,DY$22=$L$22),VLOOKUP(MASTER_DATA_PROCESSED!$C82,Backend!$Q$9:$T$52,3,FALSE),MASTER_DATA_NORMALIZED!DY82)</f>
        <v>0</v>
      </c>
      <c r="DZ82" s="99">
        <f>IF(AND(MASTER_DATA_NORMALIZED!DZ82=0,DZ$22=$L$22),VLOOKUP(MASTER_DATA_PROCESSED!$C82,Backend!$Q$9:$T$52,3,FALSE),MASTER_DATA_NORMALIZED!DZ82)</f>
        <v>0</v>
      </c>
      <c r="EA82" s="99">
        <f>IF(AND(MASTER_DATA_NORMALIZED!EA82=0,EA$22=$L$22),VLOOKUP(MASTER_DATA_PROCESSED!$C82,Backend!$Q$9:$T$52,3,FALSE),MASTER_DATA_NORMALIZED!EA82)</f>
        <v>0</v>
      </c>
      <c r="EB82" s="99" t="e">
        <f>IF(AND(MASTER_DATA_NORMALIZED!EB82=0,EB$22=$L$22),VLOOKUP(MASTER_DATA_PROCESSED!$C82,Backend!$Q$9:$T$52,3,FALSE),MASTER_DATA_NORMALIZED!EB82)</f>
        <v>#N/A</v>
      </c>
      <c r="EC82" s="99" t="e">
        <f>IF(AND(MASTER_DATA_NORMALIZED!EC82=0,EC$22=$L$22),VLOOKUP(MASTER_DATA_PROCESSED!$C82,Backend!$Q$9:$T$52,3,FALSE),MASTER_DATA_NORMALIZED!EC82)</f>
        <v>#DIV/0!</v>
      </c>
      <c r="ED82" s="99" t="e">
        <f>IF(AND(MASTER_DATA_NORMALIZED!ED82=0,ED$22=$L$22),VLOOKUP(MASTER_DATA_PROCESSED!$C82,Backend!$Q$9:$T$52,3,FALSE),MASTER_DATA_NORMALIZED!ED82)</f>
        <v>#DIV/0!</v>
      </c>
      <c r="EE82" s="99" t="e">
        <f>IF(AND(MASTER_DATA_NORMALIZED!EE82=0,EE$22=$L$22),VLOOKUP(MASTER_DATA_PROCESSED!$C82,Backend!$Q$9:$T$52,3,FALSE),MASTER_DATA_NORMALIZED!EE82)</f>
        <v>#DIV/0!</v>
      </c>
      <c r="EF82" s="99" t="e">
        <f>IF(AND(MASTER_DATA_NORMALIZED!EF82=0,EF$22=$L$22),VLOOKUP(MASTER_DATA_PROCESSED!$C82,Backend!$Q$9:$T$52,3,FALSE),MASTER_DATA_NORMALIZED!EF82)</f>
        <v>#VALUE!</v>
      </c>
      <c r="EG82" s="99">
        <f>IF(AND(MASTER_DATA_NORMALIZED!EG82=0,EG$22=$L$22),VLOOKUP(MASTER_DATA_PROCESSED!$C82,Backend!$Q$9:$T$52,3,FALSE),MASTER_DATA_NORMALIZED!EG82)</f>
        <v>0</v>
      </c>
      <c r="EH82" s="99">
        <f>IF(AND(MASTER_DATA_NORMALIZED!EH82=0,EH$22=$L$22),VLOOKUP(MASTER_DATA_PROCESSED!$C82,Backend!$Q$9:$T$52,3,FALSE),MASTER_DATA_NORMALIZED!EH82)</f>
        <v>0</v>
      </c>
      <c r="EI82" s="99">
        <f>IF(AND(MASTER_DATA_NORMALIZED!EI82=0,EI$22=$L$22),VLOOKUP(MASTER_DATA_PROCESSED!$C82,Backend!$Q$9:$T$52,3,FALSE),MASTER_DATA_NORMALIZED!EI82)</f>
        <v>0</v>
      </c>
      <c r="EJ82" s="99" t="e">
        <f>IF(AND(MASTER_DATA_NORMALIZED!EJ82=0,EJ$22=$L$22),VLOOKUP(MASTER_DATA_PROCESSED!$C82,Backend!$Q$9:$T$52,3,FALSE),MASTER_DATA_NORMALIZED!EJ82)</f>
        <v>#N/A</v>
      </c>
      <c r="EK82" s="99">
        <f>IF(AND(MASTER_DATA_NORMALIZED!EK82=0,EK$22=$L$22),VLOOKUP(MASTER_DATA_PROCESSED!$C82,Backend!$Q$9:$T$52,3,FALSE),MASTER_DATA_NORMALIZED!EK82)</f>
        <v>0</v>
      </c>
      <c r="EL82" s="99">
        <f>IF(AND(MASTER_DATA_NORMALIZED!EL82=0,EL$22=$L$22),VLOOKUP(MASTER_DATA_PROCESSED!$C82,Backend!$Q$9:$T$52,3,FALSE),MASTER_DATA_NORMALIZED!EL82)</f>
        <v>0</v>
      </c>
      <c r="EM82" s="99">
        <f>IF(AND(MASTER_DATA_NORMALIZED!EM82=0,EM$22=$L$22),VLOOKUP(MASTER_DATA_PROCESSED!$C82,Backend!$Q$9:$T$52,3,FALSE),MASTER_DATA_NORMALIZED!EM82)</f>
        <v>0</v>
      </c>
      <c r="EN82" s="99">
        <f>IF(AND(MASTER_DATA_NORMALIZED!EN82=0,EN$22=$L$22),VLOOKUP(MASTER_DATA_PROCESSED!$C82,Backend!$Q$9:$T$52,3,FALSE),MASTER_DATA_NORMALIZED!EN82)</f>
        <v>51.842493187712194</v>
      </c>
      <c r="EO82" s="99">
        <f>IF(AND(MASTER_DATA_NORMALIZED!EO82=0,EO$22=$L$22),VLOOKUP(MASTER_DATA_PROCESSED!$C82,Backend!$Q$9:$T$52,3,FALSE),MASTER_DATA_NORMALIZED!EO82)</f>
        <v>0</v>
      </c>
      <c r="EP82" s="99">
        <f>IF(AND(MASTER_DATA_NORMALIZED!EP82=0,EP$22=$L$22),VLOOKUP(MASTER_DATA_PROCESSED!$C82,Backend!$Q$9:$T$52,3,FALSE),MASTER_DATA_NORMALIZED!EP82)</f>
        <v>0</v>
      </c>
      <c r="EQ82" s="99">
        <f>IF(AND(MASTER_DATA_NORMALIZED!EQ82=0,EQ$22=$L$22),VLOOKUP(MASTER_DATA_PROCESSED!$C82,Backend!$Q$9:$T$52,3,FALSE),MASTER_DATA_NORMALIZED!EQ82)</f>
        <v>0</v>
      </c>
      <c r="ER82" s="99" t="e">
        <f>IF(AND(MASTER_DATA_NORMALIZED!ER82=0,ER$22=$L$22),VLOOKUP(MASTER_DATA_PROCESSED!$C82,Backend!$Q$9:$T$52,3,FALSE),MASTER_DATA_NORMALIZED!ER82)</f>
        <v>#N/A</v>
      </c>
      <c r="ES82" s="99">
        <f>IF(AND(MASTER_DATA_NORMALIZED!ES82=0,ES$22=$L$22),VLOOKUP(MASTER_DATA_PROCESSED!$C82,Backend!$Q$9:$T$52,3,FALSE),MASTER_DATA_NORMALIZED!ES82)</f>
        <v>0</v>
      </c>
      <c r="ET82" s="99">
        <f>IF(AND(MASTER_DATA_NORMALIZED!ET82=0,ET$22=$L$22),VLOOKUP(MASTER_DATA_PROCESSED!$C82,Backend!$Q$9:$T$52,3,FALSE),MASTER_DATA_NORMALIZED!ET82)</f>
        <v>0</v>
      </c>
      <c r="EU82" s="99">
        <f>IF(AND(MASTER_DATA_NORMALIZED!EU82=0,EU$22=$L$22),VLOOKUP(MASTER_DATA_PROCESSED!$C82,Backend!$Q$9:$T$52,3,FALSE),MASTER_DATA_NORMALIZED!EU82)</f>
        <v>0</v>
      </c>
      <c r="EV82" s="99" t="e">
        <f>IF(AND(MASTER_DATA_NORMALIZED!EV82=0,EV$22=$L$22),VLOOKUP(MASTER_DATA_PROCESSED!$C82,Backend!$Q$9:$T$52,3,FALSE),MASTER_DATA_NORMALIZED!EV82)</f>
        <v>#N/A</v>
      </c>
      <c r="EW82" s="99">
        <f>IF(AND(MASTER_DATA_NORMALIZED!EW82=0,EW$22=$L$22),VLOOKUP(MASTER_DATA_PROCESSED!$C82,Backend!$Q$9:$T$52,3,FALSE),MASTER_DATA_NORMALIZED!EW82)</f>
        <v>0</v>
      </c>
      <c r="EX82" s="99">
        <f>IF(AND(MASTER_DATA_NORMALIZED!EX82=0,EX$22=$L$22),VLOOKUP(MASTER_DATA_PROCESSED!$C82,Backend!$Q$9:$T$52,3,FALSE),MASTER_DATA_NORMALIZED!EX82)</f>
        <v>0</v>
      </c>
      <c r="EY82" s="99">
        <f>IF(AND(MASTER_DATA_NORMALIZED!EY82=0,EY$22=$L$22),VLOOKUP(MASTER_DATA_PROCESSED!$C82,Backend!$Q$9:$T$52,3,FALSE),MASTER_DATA_NORMALIZED!EY82)</f>
        <v>0</v>
      </c>
      <c r="EZ82" s="99" t="e">
        <f>IF(AND(MASTER_DATA_NORMALIZED!EZ82=0,EZ$22=$L$22),VLOOKUP(MASTER_DATA_PROCESSED!$C82,Backend!$Q$9:$T$52,3,FALSE),MASTER_DATA_NORMALIZED!EZ82)</f>
        <v>#N/A</v>
      </c>
      <c r="FA82" s="99">
        <f>IF(AND(MASTER_DATA_NORMALIZED!FA82=0,FA$22=$L$22),VLOOKUP(MASTER_DATA_PROCESSED!$C82,Backend!$Q$9:$T$52,3,FALSE),MASTER_DATA_NORMALIZED!FA82)</f>
        <v>0</v>
      </c>
      <c r="FB82" s="99">
        <f>IF(AND(MASTER_DATA_NORMALIZED!FB82=0,FB$22=$L$22),VLOOKUP(MASTER_DATA_PROCESSED!$C82,Backend!$Q$9:$T$52,3,FALSE),MASTER_DATA_NORMALIZED!FB82)</f>
        <v>0</v>
      </c>
      <c r="FC82" s="99">
        <f>IF(AND(MASTER_DATA_NORMALIZED!FC82=0,FC$22=$L$22),VLOOKUP(MASTER_DATA_PROCESSED!$C82,Backend!$Q$9:$T$52,3,FALSE),MASTER_DATA_NORMALIZED!FC82)</f>
        <v>0</v>
      </c>
      <c r="FD82" s="99" t="e">
        <f>IF(AND(MASTER_DATA_NORMALIZED!FD82=0,FD$22=$L$22),VLOOKUP(MASTER_DATA_PROCESSED!$C82,Backend!$Q$9:$T$52,3,FALSE),MASTER_DATA_NORMALIZED!FD82)</f>
        <v>#N/A</v>
      </c>
      <c r="FE82" s="99">
        <f>IF(AND(MASTER_DATA_NORMALIZED!FE82=0,FE$22=$L$22),VLOOKUP(MASTER_DATA_PROCESSED!$C82,Backend!$Q$9:$T$52,3,FALSE),MASTER_DATA_NORMALIZED!FE82)</f>
        <v>0</v>
      </c>
      <c r="FF82" s="99">
        <f>IF(AND(MASTER_DATA_NORMALIZED!FF82=0,FF$22=$L$22),VLOOKUP(MASTER_DATA_PROCESSED!$C82,Backend!$Q$9:$T$52,3,FALSE),MASTER_DATA_NORMALIZED!FF82)</f>
        <v>0</v>
      </c>
      <c r="FG82" s="99">
        <f>IF(AND(MASTER_DATA_NORMALIZED!FG82=0,FG$22=$L$22),VLOOKUP(MASTER_DATA_PROCESSED!$C82,Backend!$Q$9:$T$52,3,FALSE),MASTER_DATA_NORMALIZED!FG82)</f>
        <v>0</v>
      </c>
      <c r="FH82" s="99" t="e">
        <f>IF(AND(MASTER_DATA_NORMALIZED!FH82=0,FH$22=$L$22),VLOOKUP(MASTER_DATA_PROCESSED!$C82,Backend!$Q$9:$T$52,3,FALSE),MASTER_DATA_NORMALIZED!FH82)</f>
        <v>#N/A</v>
      </c>
      <c r="FI82" s="99">
        <f>IF(AND(MASTER_DATA_NORMALIZED!FI82=0,FI$22=$L$22),VLOOKUP(MASTER_DATA_PROCESSED!$C82,Backend!$Q$9:$T$52,3,FALSE),MASTER_DATA_NORMALIZED!FI82)</f>
        <v>0</v>
      </c>
      <c r="FJ82" s="99">
        <f>IF(AND(MASTER_DATA_NORMALIZED!FJ82=0,FJ$22=$L$22),VLOOKUP(MASTER_DATA_PROCESSED!$C82,Backend!$Q$9:$T$52,3,FALSE),MASTER_DATA_NORMALIZED!FJ82)</f>
        <v>0</v>
      </c>
      <c r="FK82" s="99">
        <f>IF(AND(MASTER_DATA_NORMALIZED!FK82=0,FK$22=$L$22),VLOOKUP(MASTER_DATA_PROCESSED!$C82,Backend!$Q$9:$T$52,3,FALSE),MASTER_DATA_NORMALIZED!FK82)</f>
        <v>0</v>
      </c>
      <c r="FL82" s="99" t="e">
        <f>IF(AND(MASTER_DATA_NORMALIZED!FL82=0,FL$22=$L$22),VLOOKUP(MASTER_DATA_PROCESSED!$C82,Backend!$Q$9:$T$52,3,FALSE),MASTER_DATA_NORMALIZED!FL82)</f>
        <v>#N/A</v>
      </c>
      <c r="FM82" s="99">
        <f>IF(AND(MASTER_DATA_NORMALIZED!FM82=0,FM$22=$L$22),VLOOKUP(MASTER_DATA_PROCESSED!$C82,Backend!$Q$9:$T$52,3,FALSE),MASTER_DATA_NORMALIZED!FM82)</f>
        <v>0</v>
      </c>
      <c r="FN82" s="99">
        <f>IF(AND(MASTER_DATA_NORMALIZED!FN82=0,FN$22=$L$22),VLOOKUP(MASTER_DATA_PROCESSED!$C82,Backend!$Q$9:$T$52,3,FALSE),MASTER_DATA_NORMALIZED!FN82)</f>
        <v>0</v>
      </c>
      <c r="FO82" s="99">
        <f>IF(AND(MASTER_DATA_NORMALIZED!FO82=0,FO$22=$L$22),VLOOKUP(MASTER_DATA_PROCESSED!$C82,Backend!$Q$9:$T$52,3,FALSE),MASTER_DATA_NORMALIZED!FO82)</f>
        <v>0</v>
      </c>
      <c r="FP82" s="99" t="e">
        <f>IF(AND(MASTER_DATA_NORMALIZED!FP82=0,FP$22=$L$22),VLOOKUP(MASTER_DATA_PROCESSED!$C82,Backend!$Q$9:$T$52,3,FALSE),MASTER_DATA_NORMALIZED!FP82)</f>
        <v>#N/A</v>
      </c>
      <c r="FQ82" s="99">
        <f>IF(AND(MASTER_DATA_NORMALIZED!FQ82=0,FQ$22=$L$22),VLOOKUP(MASTER_DATA_PROCESSED!$C82,Backend!$Q$9:$T$52,3,FALSE),MASTER_DATA_NORMALIZED!FQ82)</f>
        <v>0</v>
      </c>
      <c r="FR82" s="99">
        <f>IF(AND(MASTER_DATA_NORMALIZED!FR82=0,FR$22=$L$22),VLOOKUP(MASTER_DATA_PROCESSED!$C82,Backend!$Q$9:$T$52,3,FALSE),MASTER_DATA_NORMALIZED!FR82)</f>
        <v>0</v>
      </c>
      <c r="FS82" s="99">
        <f>IF(AND(MASTER_DATA_NORMALIZED!FS82=0,FS$22=$L$22),VLOOKUP(MASTER_DATA_PROCESSED!$C82,Backend!$Q$9:$T$52,3,FALSE),MASTER_DATA_NORMALIZED!FS82)</f>
        <v>0</v>
      </c>
      <c r="FT82" s="99" t="e">
        <f>IF(AND(MASTER_DATA_NORMALIZED!FT82=0,FT$22=$L$22),VLOOKUP(MASTER_DATA_PROCESSED!$C82,Backend!$Q$9:$T$52,3,FALSE),MASTER_DATA_NORMALIZED!FT82)</f>
        <v>#N/A</v>
      </c>
      <c r="FU82" s="99">
        <f>IF(AND(MASTER_DATA_NORMALIZED!FU82=0,FU$22=$L$22),VLOOKUP(MASTER_DATA_PROCESSED!$C82,Backend!$Q$9:$T$52,3,FALSE),MASTER_DATA_NORMALIZED!FU82)</f>
        <v>0</v>
      </c>
      <c r="FV82" s="99">
        <f>IF(AND(MASTER_DATA_NORMALIZED!FV82=0,FV$22=$L$22),VLOOKUP(MASTER_DATA_PROCESSED!$C82,Backend!$Q$9:$T$52,3,FALSE),MASTER_DATA_NORMALIZED!FV82)</f>
        <v>0</v>
      </c>
      <c r="FW82" s="99">
        <f>IF(AND(MASTER_DATA_NORMALIZED!FW82=0,FW$22=$L$22),VLOOKUP(MASTER_DATA_PROCESSED!$C82,Backend!$Q$9:$T$52,3,FALSE),MASTER_DATA_NORMALIZED!FW82)</f>
        <v>0</v>
      </c>
      <c r="FX82" s="99" t="e">
        <f>IF(AND(MASTER_DATA_NORMALIZED!FX82=0,FX$22=$L$22),VLOOKUP(MASTER_DATA_PROCESSED!$C82,Backend!$Q$9:$T$52,3,FALSE),MASTER_DATA_NORMALIZED!FX82)</f>
        <v>#N/A</v>
      </c>
      <c r="FY82" s="99">
        <f>IF(AND(MASTER_DATA_NORMALIZED!FY82=0,FY$22=$L$22),VLOOKUP(MASTER_DATA_PROCESSED!$C82,Backend!$Q$9:$T$52,3,FALSE),MASTER_DATA_NORMALIZED!FY82)</f>
        <v>0</v>
      </c>
      <c r="FZ82" s="99">
        <f>IF(AND(MASTER_DATA_NORMALIZED!FZ82=0,FZ$22=$L$22),VLOOKUP(MASTER_DATA_PROCESSED!$C82,Backend!$Q$9:$T$52,3,FALSE),MASTER_DATA_NORMALIZED!FZ82)</f>
        <v>0</v>
      </c>
      <c r="GA82" s="99">
        <f>IF(AND(MASTER_DATA_NORMALIZED!GA82=0,GA$22=$L$22),VLOOKUP(MASTER_DATA_PROCESSED!$C82,Backend!$Q$9:$T$52,3,FALSE),MASTER_DATA_NORMALIZED!GA82)</f>
        <v>0</v>
      </c>
      <c r="GB82" s="99" t="e">
        <f>IF(AND(MASTER_DATA_NORMALIZED!GB82=0,GB$22=$L$22),VLOOKUP(MASTER_DATA_PROCESSED!$C82,Backend!$Q$9:$T$52,3,FALSE),MASTER_DATA_NORMALIZED!GB82)</f>
        <v>#N/A</v>
      </c>
      <c r="GC82" s="99">
        <f>IF(AND(MASTER_DATA_NORMALIZED!GC82=0,GC$22=$L$22),VLOOKUP(MASTER_DATA_PROCESSED!$C82,Backend!$Q$9:$T$52,3,FALSE),MASTER_DATA_NORMALIZED!GC82)</f>
        <v>0</v>
      </c>
      <c r="GD82" s="99">
        <f>IF(AND(MASTER_DATA_NORMALIZED!GD82=0,GD$22=$L$22),VLOOKUP(MASTER_DATA_PROCESSED!$C82,Backend!$Q$9:$T$52,3,FALSE),MASTER_DATA_NORMALIZED!GD82)</f>
        <v>0</v>
      </c>
      <c r="GE82" s="99">
        <f>IF(AND(MASTER_DATA_NORMALIZED!GE82=0,GE$22=$L$22),VLOOKUP(MASTER_DATA_PROCESSED!$C82,Backend!$Q$9:$T$52,3,FALSE),MASTER_DATA_NORMALIZED!GE82)</f>
        <v>0</v>
      </c>
      <c r="GF82" s="99" t="e">
        <f>IF(AND(MASTER_DATA_NORMALIZED!GF82=0,GF$22=$L$22),VLOOKUP(MASTER_DATA_PROCESSED!$C82,Backend!$Q$9:$T$52,3,FALSE),MASTER_DATA_NORMALIZED!GF82)</f>
        <v>#N/A</v>
      </c>
      <c r="GG82" s="99">
        <f>IF(AND(MASTER_DATA_NORMALIZED!GG82=0,GG$22=$L$22),VLOOKUP(MASTER_DATA_PROCESSED!$C82,Backend!$Q$9:$T$52,3,FALSE),MASTER_DATA_NORMALIZED!GG82)</f>
        <v>0</v>
      </c>
      <c r="GH82" s="99">
        <f>IF(AND(MASTER_DATA_NORMALIZED!GH82=0,GH$22=$L$22),VLOOKUP(MASTER_DATA_PROCESSED!$C82,Backend!$Q$9:$T$52,3,FALSE),MASTER_DATA_NORMALIZED!GH82)</f>
        <v>0</v>
      </c>
      <c r="GI82" s="99">
        <f>IF(AND(MASTER_DATA_NORMALIZED!GI82=0,GI$22=$L$22),VLOOKUP(MASTER_DATA_PROCESSED!$C82,Backend!$Q$9:$T$52,3,FALSE),MASTER_DATA_NORMALIZED!GI82)</f>
        <v>0</v>
      </c>
      <c r="GJ82" s="99" t="e">
        <f>IF(AND(MASTER_DATA_NORMALIZED!GJ82=0,GJ$22=$L$22),VLOOKUP(MASTER_DATA_PROCESSED!$C82,Backend!$Q$9:$T$52,3,FALSE),MASTER_DATA_NORMALIZED!GJ82)</f>
        <v>#N/A</v>
      </c>
      <c r="GK82" s="99">
        <f>IF(AND(MASTER_DATA_NORMALIZED!GK82=0,GK$22=$L$22),VLOOKUP(MASTER_DATA_PROCESSED!$C82,Backend!$Q$9:$T$52,3,FALSE),MASTER_DATA_NORMALIZED!GK82)</f>
        <v>0</v>
      </c>
      <c r="GL82" s="99">
        <f>IF(AND(MASTER_DATA_NORMALIZED!GL82=0,GL$22=$L$22),VLOOKUP(MASTER_DATA_PROCESSED!$C82,Backend!$Q$9:$T$52,3,FALSE),MASTER_DATA_NORMALIZED!GL82)</f>
        <v>0</v>
      </c>
      <c r="GM82" s="99">
        <f>IF(AND(MASTER_DATA_NORMALIZED!GM82=0,GM$22=$L$22),VLOOKUP(MASTER_DATA_PROCESSED!$C82,Backend!$Q$9:$T$52,3,FALSE),MASTER_DATA_NORMALIZED!GM82)</f>
        <v>0</v>
      </c>
      <c r="GN82" s="99" t="e">
        <f>IF(AND(MASTER_DATA_NORMALIZED!GN82=0,GN$22=$L$22),VLOOKUP(MASTER_DATA_PROCESSED!$C82,Backend!$Q$9:$T$52,3,FALSE),MASTER_DATA_NORMALIZED!GN82)</f>
        <v>#N/A</v>
      </c>
      <c r="GO82" s="99">
        <f>IF(AND(MASTER_DATA_NORMALIZED!GO82=0,GO$22=$L$22),VLOOKUP(MASTER_DATA_PROCESSED!$C82,Backend!$Q$9:$T$52,3,FALSE),MASTER_DATA_NORMALIZED!GO82)</f>
        <v>0</v>
      </c>
      <c r="GP82" s="99">
        <f>IF(AND(MASTER_DATA_NORMALIZED!GP82=0,GP$22=$L$22),VLOOKUP(MASTER_DATA_PROCESSED!$C82,Backend!$Q$9:$T$52,3,FALSE),MASTER_DATA_NORMALIZED!GP82)</f>
        <v>0</v>
      </c>
      <c r="GQ82" s="99">
        <f>IF(AND(MASTER_DATA_NORMALIZED!GQ82=0,GQ$22=$L$22),VLOOKUP(MASTER_DATA_PROCESSED!$C82,Backend!$Q$9:$T$52,3,FALSE),MASTER_DATA_NORMALIZED!GQ82)</f>
        <v>0</v>
      </c>
      <c r="GR82" s="99" t="e">
        <f>IF(AND(MASTER_DATA_NORMALIZED!GR82=0,GR$22=$L$22),VLOOKUP(MASTER_DATA_PROCESSED!$C82,Backend!$Q$9:$T$52,3,FALSE),MASTER_DATA_NORMALIZED!GR82)</f>
        <v>#N/A</v>
      </c>
      <c r="GS82" s="99">
        <f>IF(AND(MASTER_DATA_NORMALIZED!GS82=0,GS$22=$L$22),VLOOKUP(MASTER_DATA_PROCESSED!$C82,Backend!$Q$9:$T$52,3,FALSE),MASTER_DATA_NORMALIZED!GS82)</f>
        <v>0</v>
      </c>
      <c r="GT82" s="99">
        <f>IF(AND(MASTER_DATA_NORMALIZED!GT82=0,GT$22=$L$22),VLOOKUP(MASTER_DATA_PROCESSED!$C82,Backend!$Q$9:$T$52,3,FALSE),MASTER_DATA_NORMALIZED!GT82)</f>
        <v>0</v>
      </c>
      <c r="GU82" s="99">
        <f>IF(AND(MASTER_DATA_NORMALIZED!GU82=0,GU$22=$L$22),VLOOKUP(MASTER_DATA_PROCESSED!$C82,Backend!$Q$9:$T$52,3,FALSE),MASTER_DATA_NORMALIZED!GU82)</f>
        <v>0</v>
      </c>
      <c r="GV82" s="99" t="e">
        <f>IF(AND(MASTER_DATA_NORMALIZED!GV82=0,GV$22=$L$22),VLOOKUP(MASTER_DATA_PROCESSED!$C82,Backend!$Q$9:$T$52,3,FALSE),MASTER_DATA_NORMALIZED!GV82)</f>
        <v>#N/A</v>
      </c>
      <c r="GW82" s="99" t="e">
        <f>IF(AND(MASTER_DATA_NORMALIZED!GW82=0,GW$22=$L$22),VLOOKUP(MASTER_DATA_PROCESSED!$C82,Backend!$Q$9:$T$52,3,FALSE),MASTER_DATA_NORMALIZED!GW82)</f>
        <v>#REF!</v>
      </c>
      <c r="GX82" s="99" t="e">
        <f>IF(AND(MASTER_DATA_NORMALIZED!GX82=0,GX$22=$L$22),VLOOKUP(MASTER_DATA_PROCESSED!$C82,Backend!$Q$9:$T$52,3,FALSE),MASTER_DATA_NORMALIZED!GX82)</f>
        <v>#REF!</v>
      </c>
      <c r="GY82" s="99" t="e">
        <f>IF(AND(MASTER_DATA_NORMALIZED!GY82=0,GY$22=$L$22),VLOOKUP(MASTER_DATA_PROCESSED!$C82,Backend!$Q$9:$T$52,3,FALSE),MASTER_DATA_NORMALIZED!GY82)</f>
        <v>#REF!</v>
      </c>
    </row>
    <row r="83" spans="2:207" s="27" customFormat="1" ht="14.25" hidden="1" outlineLevel="2" x14ac:dyDescent="0.25">
      <c r="B83" s="26">
        <f t="shared" si="5"/>
        <v>20</v>
      </c>
      <c r="C83" s="59">
        <f t="shared" si="0"/>
        <v>222.2</v>
      </c>
      <c r="D83" s="82"/>
      <c r="E83" s="55"/>
      <c r="F83" s="60"/>
      <c r="G83" s="86">
        <v>222.2</v>
      </c>
      <c r="H83" s="40" t="s">
        <v>87</v>
      </c>
      <c r="I83" s="99">
        <f>IF(AND(MASTER_DATA_NORMALIZED!I83=0,I$22=$L$22),VLOOKUP(MASTER_DATA_PROCESSED!$C83,Backend!$Q$9:$T$52,3,FALSE),MASTER_DATA_NORMALIZED!I83)</f>
        <v>0</v>
      </c>
      <c r="J83" s="99">
        <f>IF(AND(MASTER_DATA_NORMALIZED!J83=0,J$22=$L$22),VLOOKUP(MASTER_DATA_PROCESSED!$C83,Backend!$Q$9:$T$52,3,FALSE),MASTER_DATA_NORMALIZED!J83)</f>
        <v>0</v>
      </c>
      <c r="K83" s="99">
        <f>IF(AND(MASTER_DATA_NORMALIZED!K83=0,K$22=$L$22),VLOOKUP(MASTER_DATA_PROCESSED!$C83,Backend!$Q$9:$T$52,3,FALSE),MASTER_DATA_NORMALIZED!K83)</f>
        <v>0</v>
      </c>
      <c r="L83" s="99">
        <f>IF(AND(MASTER_DATA_NORMALIZED!L83=0,L$22=$L$22),VLOOKUP(MASTER_DATA_PROCESSED!$C83,Backend!$Q$9:$T$52,3,FALSE),MASTER_DATA_NORMALIZED!L83)</f>
        <v>104.5790807267568</v>
      </c>
      <c r="M83" s="99">
        <f>IF(AND(MASTER_DATA_NORMALIZED!M83=0,M$22=$L$22),VLOOKUP(MASTER_DATA_PROCESSED!$C83,Backend!$Q$9:$T$52,3,FALSE),MASTER_DATA_NORMALIZED!M83)</f>
        <v>0</v>
      </c>
      <c r="N83" s="99">
        <f>IF(AND(MASTER_DATA_NORMALIZED!N83=0,N$22=$L$22),VLOOKUP(MASTER_DATA_PROCESSED!$C83,Backend!$Q$9:$T$52,3,FALSE),MASTER_DATA_NORMALIZED!N83)</f>
        <v>0</v>
      </c>
      <c r="O83" s="99">
        <f>IF(AND(MASTER_DATA_NORMALIZED!O83=0,O$22=$L$22),VLOOKUP(MASTER_DATA_PROCESSED!$C83,Backend!$Q$9:$T$52,3,FALSE),MASTER_DATA_NORMALIZED!O83)</f>
        <v>0</v>
      </c>
      <c r="P83" s="99">
        <f>IF(AND(MASTER_DATA_NORMALIZED!P83=0,P$22=$L$22),VLOOKUP(MASTER_DATA_PROCESSED!$C83,Backend!$Q$9:$T$52,3,FALSE),MASTER_DATA_NORMALIZED!P83)</f>
        <v>77.108467418296073</v>
      </c>
      <c r="Q83" s="99">
        <f>IF(AND(MASTER_DATA_NORMALIZED!Q83=0,Q$22=$L$22),VLOOKUP(MASTER_DATA_PROCESSED!$C83,Backend!$Q$9:$T$52,3,FALSE),MASTER_DATA_NORMALIZED!Q83)</f>
        <v>0</v>
      </c>
      <c r="R83" s="99">
        <f>IF(AND(MASTER_DATA_NORMALIZED!R83=0,R$22=$L$22),VLOOKUP(MASTER_DATA_PROCESSED!$C83,Backend!$Q$9:$T$52,3,FALSE),MASTER_DATA_NORMALIZED!R83)</f>
        <v>0</v>
      </c>
      <c r="S83" s="99">
        <f>IF(AND(MASTER_DATA_NORMALIZED!S83=0,S$22=$L$22),VLOOKUP(MASTER_DATA_PROCESSED!$C83,Backend!$Q$9:$T$52,3,FALSE),MASTER_DATA_NORMALIZED!S83)</f>
        <v>0</v>
      </c>
      <c r="T83" s="99">
        <f>IF(AND(MASTER_DATA_NORMALIZED!T83=0,T$22=$L$22),VLOOKUP(MASTER_DATA_PROCESSED!$C83,Backend!$Q$9:$T$52,3,FALSE),MASTER_DATA_NORMALIZED!T83)</f>
        <v>122.0089275145496</v>
      </c>
      <c r="U83" s="99">
        <f>IF(AND(MASTER_DATA_NORMALIZED!U83=0,U$22=$L$22),VLOOKUP(MASTER_DATA_PROCESSED!$C83,Backend!$Q$9:$T$52,3,FALSE),MASTER_DATA_NORMALIZED!U83)</f>
        <v>0</v>
      </c>
      <c r="V83" s="99">
        <f>IF(AND(MASTER_DATA_NORMALIZED!V83=0,V$22=$L$22),VLOOKUP(MASTER_DATA_PROCESSED!$C83,Backend!$Q$9:$T$52,3,FALSE),MASTER_DATA_NORMALIZED!V83)</f>
        <v>0</v>
      </c>
      <c r="W83" s="99">
        <f>IF(AND(MASTER_DATA_NORMALIZED!W83=0,W$22=$L$22),VLOOKUP(MASTER_DATA_PROCESSED!$C83,Backend!$Q$9:$T$52,3,FALSE),MASTER_DATA_NORMALIZED!W83)</f>
        <v>0</v>
      </c>
      <c r="X83" s="99">
        <f>IF(AND(MASTER_DATA_NORMALIZED!X83=0,X$22=$L$22),VLOOKUP(MASTER_DATA_PROCESSED!$C83,Backend!$Q$9:$T$52,3,FALSE),MASTER_DATA_NORMALIZED!X83)</f>
        <v>89.924687249122087</v>
      </c>
      <c r="Y83" s="99">
        <f>IF(AND(MASTER_DATA_NORMALIZED!Y83=0,Y$22=$L$22),VLOOKUP(MASTER_DATA_PROCESSED!$C83,Backend!$Q$9:$T$52,3,FALSE),MASTER_DATA_NORMALIZED!Y83)</f>
        <v>0</v>
      </c>
      <c r="Z83" s="99">
        <f>IF(AND(MASTER_DATA_NORMALIZED!Z83=0,Z$22=$L$22),VLOOKUP(MASTER_DATA_PROCESSED!$C83,Backend!$Q$9:$T$52,3,FALSE),MASTER_DATA_NORMALIZED!Z83)</f>
        <v>0</v>
      </c>
      <c r="AA83" s="99">
        <f>IF(AND(MASTER_DATA_NORMALIZED!AA83=0,AA$22=$L$22),VLOOKUP(MASTER_DATA_PROCESSED!$C83,Backend!$Q$9:$T$52,3,FALSE),MASTER_DATA_NORMALIZED!AA83)</f>
        <v>0</v>
      </c>
      <c r="AB83" s="99">
        <f>IF(AND(MASTER_DATA_NORMALIZED!AB83=0,AB$22=$L$22),VLOOKUP(MASTER_DATA_PROCESSED!$C83,Backend!$Q$9:$T$52,3,FALSE),MASTER_DATA_NORMALIZED!AB83)</f>
        <v>126.68658175191361</v>
      </c>
      <c r="AC83" s="99">
        <f>IF(AND(MASTER_DATA_NORMALIZED!AC83=0,AC$22=$L$22),VLOOKUP(MASTER_DATA_PROCESSED!$C83,Backend!$Q$9:$T$52,3,FALSE),MASTER_DATA_NORMALIZED!AC83)</f>
        <v>0</v>
      </c>
      <c r="AD83" s="99">
        <f>IF(AND(MASTER_DATA_NORMALIZED!AD83=0,AD$22=$L$22),VLOOKUP(MASTER_DATA_PROCESSED!$C83,Backend!$Q$9:$T$52,3,FALSE),MASTER_DATA_NORMALIZED!AD83)</f>
        <v>0</v>
      </c>
      <c r="AE83" s="99">
        <f>IF(AND(MASTER_DATA_NORMALIZED!AE83=0,AE$22=$L$22),VLOOKUP(MASTER_DATA_PROCESSED!$C83,Backend!$Q$9:$T$52,3,FALSE),MASTER_DATA_NORMALIZED!AE83)</f>
        <v>0</v>
      </c>
      <c r="AF83" s="99">
        <f>IF(AND(MASTER_DATA_NORMALIZED!AF83=0,AF$22=$L$22),VLOOKUP(MASTER_DATA_PROCESSED!$C83,Backend!$Q$9:$T$52,3,FALSE),MASTER_DATA_NORMALIZED!AF83)</f>
        <v>93.398065525810182</v>
      </c>
      <c r="AG83" s="99">
        <f>IF(AND(MASTER_DATA_NORMALIZED!AG83=0,AG$22=$L$22),VLOOKUP(MASTER_DATA_PROCESSED!$C83,Backend!$Q$9:$T$52,3,FALSE),MASTER_DATA_NORMALIZED!AG83)</f>
        <v>0</v>
      </c>
      <c r="AH83" s="99">
        <f>IF(AND(MASTER_DATA_NORMALIZED!AH83=0,AH$22=$L$22),VLOOKUP(MASTER_DATA_PROCESSED!$C83,Backend!$Q$9:$T$52,3,FALSE),MASTER_DATA_NORMALIZED!AH83)</f>
        <v>0</v>
      </c>
      <c r="AI83" s="99">
        <f>IF(AND(MASTER_DATA_NORMALIZED!AI83=0,AI$22=$L$22),VLOOKUP(MASTER_DATA_PROCESSED!$C83,Backend!$Q$9:$T$52,3,FALSE),MASTER_DATA_NORMALIZED!AI83)</f>
        <v>0</v>
      </c>
      <c r="AJ83" s="99">
        <f>IF(AND(MASTER_DATA_NORMALIZED!AJ83=0,AJ$22=$L$22),VLOOKUP(MASTER_DATA_PROCESSED!$C83,Backend!$Q$9:$T$52,3,FALSE),MASTER_DATA_NORMALIZED!AJ83)</f>
        <v>147.70590199753889</v>
      </c>
      <c r="AK83" s="99">
        <f>IF(AND(MASTER_DATA_NORMALIZED!AK83=0,AK$22=$L$22),VLOOKUP(MASTER_DATA_PROCESSED!$C83,Backend!$Q$9:$T$52,3,FALSE),MASTER_DATA_NORMALIZED!AK83)</f>
        <v>0</v>
      </c>
      <c r="AL83" s="99">
        <f>IF(AND(MASTER_DATA_NORMALIZED!AL83=0,AL$22=$L$22),VLOOKUP(MASTER_DATA_PROCESSED!$C83,Backend!$Q$9:$T$52,3,FALSE),MASTER_DATA_NORMALIZED!AL83)</f>
        <v>0</v>
      </c>
      <c r="AM83" s="99">
        <f>IF(AND(MASTER_DATA_NORMALIZED!AM83=0,AM$22=$L$22),VLOOKUP(MASTER_DATA_PROCESSED!$C83,Backend!$Q$9:$T$52,3,FALSE),MASTER_DATA_NORMALIZED!AM83)</f>
        <v>0</v>
      </c>
      <c r="AN83" s="99">
        <f>IF(AND(MASTER_DATA_NORMALIZED!AN83=0,AN$22=$L$22),VLOOKUP(MASTER_DATA_PROCESSED!$C83,Backend!$Q$9:$T$52,3,FALSE),MASTER_DATA_NORMALIZED!AN83)</f>
        <v>108.90100308253834</v>
      </c>
      <c r="AO83" s="99">
        <f>IF(AND(MASTER_DATA_NORMALIZED!AO83=0,AO$22=$L$22),VLOOKUP(MASTER_DATA_PROCESSED!$C83,Backend!$Q$9:$T$52,3,FALSE),MASTER_DATA_NORMALIZED!AO83)</f>
        <v>0</v>
      </c>
      <c r="AP83" s="99">
        <f>IF(AND(MASTER_DATA_NORMALIZED!AP83=0,AP$22=$L$22),VLOOKUP(MASTER_DATA_PROCESSED!$C83,Backend!$Q$9:$T$52,3,FALSE),MASTER_DATA_NORMALIZED!AP83)</f>
        <v>0</v>
      </c>
      <c r="AQ83" s="99">
        <f>IF(AND(MASTER_DATA_NORMALIZED!AQ83=0,AQ$22=$L$22),VLOOKUP(MASTER_DATA_PROCESSED!$C83,Backend!$Q$9:$T$52,3,FALSE),MASTER_DATA_NORMALIZED!AQ83)</f>
        <v>0</v>
      </c>
      <c r="AR83" s="99" t="e">
        <f>IF(AND(MASTER_DATA_NORMALIZED!AR83=0,AR$22=$L$22),VLOOKUP(MASTER_DATA_PROCESSED!$C83,Backend!$Q$9:$T$52,3,FALSE),MASTER_DATA_NORMALIZED!AR83)</f>
        <v>#N/A</v>
      </c>
      <c r="AS83" s="99">
        <f>IF(AND(MASTER_DATA_NORMALIZED!AS83=0,AS$22=$L$22),VLOOKUP(MASTER_DATA_PROCESSED!$C83,Backend!$Q$9:$T$52,3,FALSE),MASTER_DATA_NORMALIZED!AS83)</f>
        <v>0</v>
      </c>
      <c r="AT83" s="99">
        <f>IF(AND(MASTER_DATA_NORMALIZED!AT83=0,AT$22=$L$22),VLOOKUP(MASTER_DATA_PROCESSED!$C83,Backend!$Q$9:$T$52,3,FALSE),MASTER_DATA_NORMALIZED!AT83)</f>
        <v>0</v>
      </c>
      <c r="AU83" s="99">
        <f>IF(AND(MASTER_DATA_NORMALIZED!AU83=0,AU$22=$L$22),VLOOKUP(MASTER_DATA_PROCESSED!$C83,Backend!$Q$9:$T$52,3,FALSE),MASTER_DATA_NORMALIZED!AU83)</f>
        <v>0</v>
      </c>
      <c r="AV83" s="99" t="e">
        <f>IF(AND(MASTER_DATA_NORMALIZED!AV83=0,AV$22=$L$22),VLOOKUP(MASTER_DATA_PROCESSED!$C83,Backend!$Q$9:$T$52,3,FALSE),MASTER_DATA_NORMALIZED!AV83)</f>
        <v>#N/A</v>
      </c>
      <c r="AW83" s="99">
        <f>IF(AND(MASTER_DATA_NORMALIZED!AW83=0,AW$22=$L$22),VLOOKUP(MASTER_DATA_PROCESSED!$C83,Backend!$Q$9:$T$52,3,FALSE),MASTER_DATA_NORMALIZED!AW83)</f>
        <v>0</v>
      </c>
      <c r="AX83" s="99">
        <f>IF(AND(MASTER_DATA_NORMALIZED!AX83=0,AX$22=$L$22),VLOOKUP(MASTER_DATA_PROCESSED!$C83,Backend!$Q$9:$T$52,3,FALSE),MASTER_DATA_NORMALIZED!AX83)</f>
        <v>0</v>
      </c>
      <c r="AY83" s="99">
        <f>IF(AND(MASTER_DATA_NORMALIZED!AY83=0,AY$22=$L$22),VLOOKUP(MASTER_DATA_PROCESSED!$C83,Backend!$Q$9:$T$52,3,FALSE),MASTER_DATA_NORMALIZED!AY83)</f>
        <v>0</v>
      </c>
      <c r="AZ83" s="99" t="e">
        <f>IF(AND(MASTER_DATA_NORMALIZED!AZ83=0,AZ$22=$L$22),VLOOKUP(MASTER_DATA_PROCESSED!$C83,Backend!$Q$9:$T$52,3,FALSE),MASTER_DATA_NORMALIZED!AZ83)</f>
        <v>#N/A</v>
      </c>
      <c r="BA83" s="99">
        <f>IF(AND(MASTER_DATA_NORMALIZED!BA83=0,BA$22=$L$22),VLOOKUP(MASTER_DATA_PROCESSED!$C83,Backend!$Q$9:$T$52,3,FALSE),MASTER_DATA_NORMALIZED!BA83)</f>
        <v>0</v>
      </c>
      <c r="BB83" s="99">
        <f>IF(AND(MASTER_DATA_NORMALIZED!BB83=0,BB$22=$L$22),VLOOKUP(MASTER_DATA_PROCESSED!$C83,Backend!$Q$9:$T$52,3,FALSE),MASTER_DATA_NORMALIZED!BB83)</f>
        <v>0</v>
      </c>
      <c r="BC83" s="99">
        <f>IF(AND(MASTER_DATA_NORMALIZED!BC83=0,BC$22=$L$22),VLOOKUP(MASTER_DATA_PROCESSED!$C83,Backend!$Q$9:$T$52,3,FALSE),MASTER_DATA_NORMALIZED!BC83)</f>
        <v>0</v>
      </c>
      <c r="BD83" s="99" t="e">
        <f>IF(AND(MASTER_DATA_NORMALIZED!BD83=0,BD$22=$L$22),VLOOKUP(MASTER_DATA_PROCESSED!$C83,Backend!$Q$9:$T$52,3,FALSE),MASTER_DATA_NORMALIZED!BD83)</f>
        <v>#N/A</v>
      </c>
      <c r="BE83" s="99">
        <f>IF(AND(MASTER_DATA_NORMALIZED!BE83=0,BE$22=$L$22),VLOOKUP(MASTER_DATA_PROCESSED!$C83,Backend!$Q$9:$T$52,3,FALSE),MASTER_DATA_NORMALIZED!BE83)</f>
        <v>0</v>
      </c>
      <c r="BF83" s="99">
        <f>IF(AND(MASTER_DATA_NORMALIZED!BF83=0,BF$22=$L$22),VLOOKUP(MASTER_DATA_PROCESSED!$C83,Backend!$Q$9:$T$52,3,FALSE),MASTER_DATA_NORMALIZED!BF83)</f>
        <v>0</v>
      </c>
      <c r="BG83" s="99">
        <f>IF(AND(MASTER_DATA_NORMALIZED!BG83=0,BG$22=$L$22),VLOOKUP(MASTER_DATA_PROCESSED!$C83,Backend!$Q$9:$T$52,3,FALSE),MASTER_DATA_NORMALIZED!BG83)</f>
        <v>0</v>
      </c>
      <c r="BH83" s="99" t="e">
        <f>IF(AND(MASTER_DATA_NORMALIZED!BH83=0,BH$22=$L$22),VLOOKUP(MASTER_DATA_PROCESSED!$C83,Backend!$Q$9:$T$52,3,FALSE),MASTER_DATA_NORMALIZED!BH83)</f>
        <v>#N/A</v>
      </c>
      <c r="BI83" s="99">
        <f>IF(AND(MASTER_DATA_NORMALIZED!BI83=0,BI$22=$L$22),VLOOKUP(MASTER_DATA_PROCESSED!$C83,Backend!$Q$9:$T$52,3,FALSE),MASTER_DATA_NORMALIZED!BI83)</f>
        <v>0</v>
      </c>
      <c r="BJ83" s="99">
        <f>IF(AND(MASTER_DATA_NORMALIZED!BJ83=0,BJ$22=$L$22),VLOOKUP(MASTER_DATA_PROCESSED!$C83,Backend!$Q$9:$T$52,3,FALSE),MASTER_DATA_NORMALIZED!BJ83)</f>
        <v>0</v>
      </c>
      <c r="BK83" s="99">
        <f>IF(AND(MASTER_DATA_NORMALIZED!BK83=0,BK$22=$L$22),VLOOKUP(MASTER_DATA_PROCESSED!$C83,Backend!$Q$9:$T$52,3,FALSE),MASTER_DATA_NORMALIZED!BK83)</f>
        <v>0</v>
      </c>
      <c r="BL83" s="99" t="e">
        <f>IF(AND(MASTER_DATA_NORMALIZED!BL83=0,BL$22=$L$22),VLOOKUP(MASTER_DATA_PROCESSED!$C83,Backend!$Q$9:$T$52,3,FALSE),MASTER_DATA_NORMALIZED!BL83)</f>
        <v>#N/A</v>
      </c>
      <c r="BM83" s="99">
        <f>IF(AND(MASTER_DATA_NORMALIZED!BM83=0,BM$22=$L$22),VLOOKUP(MASTER_DATA_PROCESSED!$C83,Backend!$Q$9:$T$52,3,FALSE),MASTER_DATA_NORMALIZED!BM83)</f>
        <v>0</v>
      </c>
      <c r="BN83" s="99">
        <f>IF(AND(MASTER_DATA_NORMALIZED!BN83=0,BN$22=$L$22),VLOOKUP(MASTER_DATA_PROCESSED!$C83,Backend!$Q$9:$T$52,3,FALSE),MASTER_DATA_NORMALIZED!BN83)</f>
        <v>0</v>
      </c>
      <c r="BO83" s="99">
        <f>IF(AND(MASTER_DATA_NORMALIZED!BO83=0,BO$22=$L$22),VLOOKUP(MASTER_DATA_PROCESSED!$C83,Backend!$Q$9:$T$52,3,FALSE),MASTER_DATA_NORMALIZED!BO83)</f>
        <v>0</v>
      </c>
      <c r="BP83" s="99" t="e">
        <f>IF(AND(MASTER_DATA_NORMALIZED!BP83=0,BP$22=$L$22),VLOOKUP(MASTER_DATA_PROCESSED!$C83,Backend!$Q$9:$T$52,3,FALSE),MASTER_DATA_NORMALIZED!BP83)</f>
        <v>#N/A</v>
      </c>
      <c r="BQ83" s="99">
        <f>IF(AND(MASTER_DATA_NORMALIZED!BQ83=0,BQ$22=$L$22),VLOOKUP(MASTER_DATA_PROCESSED!$C83,Backend!$Q$9:$T$52,3,FALSE),MASTER_DATA_NORMALIZED!BQ83)</f>
        <v>0</v>
      </c>
      <c r="BR83" s="99">
        <f>IF(AND(MASTER_DATA_NORMALIZED!BR83=0,BR$22=$L$22),VLOOKUP(MASTER_DATA_PROCESSED!$C83,Backend!$Q$9:$T$52,3,FALSE),MASTER_DATA_NORMALIZED!BR83)</f>
        <v>0</v>
      </c>
      <c r="BS83" s="99">
        <f>IF(AND(MASTER_DATA_NORMALIZED!BS83=0,BS$22=$L$22),VLOOKUP(MASTER_DATA_PROCESSED!$C83,Backend!$Q$9:$T$52,3,FALSE),MASTER_DATA_NORMALIZED!BS83)</f>
        <v>0</v>
      </c>
      <c r="BT83" s="99" t="e">
        <f>IF(AND(MASTER_DATA_NORMALIZED!BT83=0,BT$22=$L$22),VLOOKUP(MASTER_DATA_PROCESSED!$C83,Backend!$Q$9:$T$52,3,FALSE),MASTER_DATA_NORMALIZED!BT83)</f>
        <v>#N/A</v>
      </c>
      <c r="BU83" s="99">
        <f>IF(AND(MASTER_DATA_NORMALIZED!BU83=0,BU$22=$L$22),VLOOKUP(MASTER_DATA_PROCESSED!$C83,Backend!$Q$9:$T$52,3,FALSE),MASTER_DATA_NORMALIZED!BU83)</f>
        <v>0</v>
      </c>
      <c r="BV83" s="99">
        <f>IF(AND(MASTER_DATA_NORMALIZED!BV83=0,BV$22=$L$22),VLOOKUP(MASTER_DATA_PROCESSED!$C83,Backend!$Q$9:$T$52,3,FALSE),MASTER_DATA_NORMALIZED!BV83)</f>
        <v>0</v>
      </c>
      <c r="BW83" s="99">
        <f>IF(AND(MASTER_DATA_NORMALIZED!BW83=0,BW$22=$L$22),VLOOKUP(MASTER_DATA_PROCESSED!$C83,Backend!$Q$9:$T$52,3,FALSE),MASTER_DATA_NORMALIZED!BW83)</f>
        <v>0</v>
      </c>
      <c r="BX83" s="99" t="e">
        <f>IF(AND(MASTER_DATA_NORMALIZED!BX83=0,BX$22=$L$22),VLOOKUP(MASTER_DATA_PROCESSED!$C83,Backend!$Q$9:$T$52,3,FALSE),MASTER_DATA_NORMALIZED!BX83)</f>
        <v>#N/A</v>
      </c>
      <c r="BY83" s="99">
        <f>IF(AND(MASTER_DATA_NORMALIZED!BY83=0,BY$22=$L$22),VLOOKUP(MASTER_DATA_PROCESSED!$C83,Backend!$Q$9:$T$52,3,FALSE),MASTER_DATA_NORMALIZED!BY83)</f>
        <v>0</v>
      </c>
      <c r="BZ83" s="99">
        <f>IF(AND(MASTER_DATA_NORMALIZED!BZ83=0,BZ$22=$L$22),VLOOKUP(MASTER_DATA_PROCESSED!$C83,Backend!$Q$9:$T$52,3,FALSE),MASTER_DATA_NORMALIZED!BZ83)</f>
        <v>0</v>
      </c>
      <c r="CA83" s="99">
        <f>IF(AND(MASTER_DATA_NORMALIZED!CA83=0,CA$22=$L$22),VLOOKUP(MASTER_DATA_PROCESSED!$C83,Backend!$Q$9:$T$52,3,FALSE),MASTER_DATA_NORMALIZED!CA83)</f>
        <v>0</v>
      </c>
      <c r="CB83" s="99" t="e">
        <f>IF(AND(MASTER_DATA_NORMALIZED!CB83=0,CB$22=$L$22),VLOOKUP(MASTER_DATA_PROCESSED!$C83,Backend!$Q$9:$T$52,3,FALSE),MASTER_DATA_NORMALIZED!CB83)</f>
        <v>#N/A</v>
      </c>
      <c r="CC83" s="99">
        <f>IF(AND(MASTER_DATA_NORMALIZED!CC83=0,CC$22=$L$22),VLOOKUP(MASTER_DATA_PROCESSED!$C83,Backend!$Q$9:$T$52,3,FALSE),MASTER_DATA_NORMALIZED!CC83)</f>
        <v>0</v>
      </c>
      <c r="CD83" s="99">
        <f>IF(AND(MASTER_DATA_NORMALIZED!CD83=0,CD$22=$L$22),VLOOKUP(MASTER_DATA_PROCESSED!$C83,Backend!$Q$9:$T$52,3,FALSE),MASTER_DATA_NORMALIZED!CD83)</f>
        <v>0</v>
      </c>
      <c r="CE83" s="99">
        <f>IF(AND(MASTER_DATA_NORMALIZED!CE83=0,CE$22=$L$22),VLOOKUP(MASTER_DATA_PROCESSED!$C83,Backend!$Q$9:$T$52,3,FALSE),MASTER_DATA_NORMALIZED!CE83)</f>
        <v>0</v>
      </c>
      <c r="CF83" s="99" t="e">
        <f>IF(AND(MASTER_DATA_NORMALIZED!CF83=0,CF$22=$L$22),VLOOKUP(MASTER_DATA_PROCESSED!$C83,Backend!$Q$9:$T$52,3,FALSE),MASTER_DATA_NORMALIZED!CF83)</f>
        <v>#N/A</v>
      </c>
      <c r="CG83" s="99">
        <f>IF(AND(MASTER_DATA_NORMALIZED!CG83=0,CG$22=$L$22),VLOOKUP(MASTER_DATA_PROCESSED!$C83,Backend!$Q$9:$T$52,3,FALSE),MASTER_DATA_NORMALIZED!CG83)</f>
        <v>0</v>
      </c>
      <c r="CH83" s="99">
        <f>IF(AND(MASTER_DATA_NORMALIZED!CH83=0,CH$22=$L$22),VLOOKUP(MASTER_DATA_PROCESSED!$C83,Backend!$Q$9:$T$52,3,FALSE),MASTER_DATA_NORMALIZED!CH83)</f>
        <v>0</v>
      </c>
      <c r="CI83" s="99">
        <f>IF(AND(MASTER_DATA_NORMALIZED!CI83=0,CI$22=$L$22),VLOOKUP(MASTER_DATA_PROCESSED!$C83,Backend!$Q$9:$T$52,3,FALSE),MASTER_DATA_NORMALIZED!CI83)</f>
        <v>0</v>
      </c>
      <c r="CJ83" s="99" t="e">
        <f>IF(AND(MASTER_DATA_NORMALIZED!CJ83=0,CJ$22=$L$22),VLOOKUP(MASTER_DATA_PROCESSED!$C83,Backend!$Q$9:$T$52,3,FALSE),MASTER_DATA_NORMALIZED!CJ83)</f>
        <v>#N/A</v>
      </c>
      <c r="CK83" s="99">
        <f>IF(AND(MASTER_DATA_NORMALIZED!CK83=0,CK$22=$L$22),VLOOKUP(MASTER_DATA_PROCESSED!$C83,Backend!$Q$9:$T$52,3,FALSE),MASTER_DATA_NORMALIZED!CK83)</f>
        <v>0</v>
      </c>
      <c r="CL83" s="99">
        <f>IF(AND(MASTER_DATA_NORMALIZED!CL83=0,CL$22=$L$22),VLOOKUP(MASTER_DATA_PROCESSED!$C83,Backend!$Q$9:$T$52,3,FALSE),MASTER_DATA_NORMALIZED!CL83)</f>
        <v>0</v>
      </c>
      <c r="CM83" s="99">
        <f>IF(AND(MASTER_DATA_NORMALIZED!CM83=0,CM$22=$L$22),VLOOKUP(MASTER_DATA_PROCESSED!$C83,Backend!$Q$9:$T$52,3,FALSE),MASTER_DATA_NORMALIZED!CM83)</f>
        <v>0</v>
      </c>
      <c r="CN83" s="99" t="e">
        <f>IF(AND(MASTER_DATA_NORMALIZED!CN83=0,CN$22=$L$22),VLOOKUP(MASTER_DATA_PROCESSED!$C83,Backend!$Q$9:$T$52,3,FALSE),MASTER_DATA_NORMALIZED!CN83)</f>
        <v>#N/A</v>
      </c>
      <c r="CO83" s="99">
        <f>IF(AND(MASTER_DATA_NORMALIZED!CO83=0,CO$22=$L$22),VLOOKUP(MASTER_DATA_PROCESSED!$C83,Backend!$Q$9:$T$52,3,FALSE),MASTER_DATA_NORMALIZED!CO83)</f>
        <v>0</v>
      </c>
      <c r="CP83" s="99">
        <f>IF(AND(MASTER_DATA_NORMALIZED!CP83=0,CP$22=$L$22),VLOOKUP(MASTER_DATA_PROCESSED!$C83,Backend!$Q$9:$T$52,3,FALSE),MASTER_DATA_NORMALIZED!CP83)</f>
        <v>0</v>
      </c>
      <c r="CQ83" s="99">
        <f>IF(AND(MASTER_DATA_NORMALIZED!CQ83=0,CQ$22=$L$22),VLOOKUP(MASTER_DATA_PROCESSED!$C83,Backend!$Q$9:$T$52,3,FALSE),MASTER_DATA_NORMALIZED!CQ83)</f>
        <v>0</v>
      </c>
      <c r="CR83" s="99" t="e">
        <f>IF(AND(MASTER_DATA_NORMALIZED!CR83=0,CR$22=$L$22),VLOOKUP(MASTER_DATA_PROCESSED!$C83,Backend!$Q$9:$T$52,3,FALSE),MASTER_DATA_NORMALIZED!CR83)</f>
        <v>#N/A</v>
      </c>
      <c r="CS83" s="99">
        <f>IF(AND(MASTER_DATA_NORMALIZED!CS83=0,CS$22=$L$22),VLOOKUP(MASTER_DATA_PROCESSED!$C83,Backend!$Q$9:$T$52,3,FALSE),MASTER_DATA_NORMALIZED!CS83)</f>
        <v>0</v>
      </c>
      <c r="CT83" s="99">
        <f>IF(AND(MASTER_DATA_NORMALIZED!CT83=0,CT$22=$L$22),VLOOKUP(MASTER_DATA_PROCESSED!$C83,Backend!$Q$9:$T$52,3,FALSE),MASTER_DATA_NORMALIZED!CT83)</f>
        <v>0</v>
      </c>
      <c r="CU83" s="99">
        <f>IF(AND(MASTER_DATA_NORMALIZED!CU83=0,CU$22=$L$22),VLOOKUP(MASTER_DATA_PROCESSED!$C83,Backend!$Q$9:$T$52,3,FALSE),MASTER_DATA_NORMALIZED!CU83)</f>
        <v>0</v>
      </c>
      <c r="CV83" s="99" t="e">
        <f>IF(AND(MASTER_DATA_NORMALIZED!CV83=0,CV$22=$L$22),VLOOKUP(MASTER_DATA_PROCESSED!$C83,Backend!$Q$9:$T$52,3,FALSE),MASTER_DATA_NORMALIZED!CV83)</f>
        <v>#N/A</v>
      </c>
      <c r="CW83" s="99">
        <f>IF(AND(MASTER_DATA_NORMALIZED!CW83=0,CW$22=$L$22),VLOOKUP(MASTER_DATA_PROCESSED!$C83,Backend!$Q$9:$T$52,3,FALSE),MASTER_DATA_NORMALIZED!CW83)</f>
        <v>0</v>
      </c>
      <c r="CX83" s="99">
        <f>IF(AND(MASTER_DATA_NORMALIZED!CX83=0,CX$22=$L$22),VLOOKUP(MASTER_DATA_PROCESSED!$C83,Backend!$Q$9:$T$52,3,FALSE),MASTER_DATA_NORMALIZED!CX83)</f>
        <v>0</v>
      </c>
      <c r="CY83" s="99">
        <f>IF(AND(MASTER_DATA_NORMALIZED!CY83=0,CY$22=$L$22),VLOOKUP(MASTER_DATA_PROCESSED!$C83,Backend!$Q$9:$T$52,3,FALSE),MASTER_DATA_NORMALIZED!CY83)</f>
        <v>0</v>
      </c>
      <c r="CZ83" s="99" t="e">
        <f>IF(AND(MASTER_DATA_NORMALIZED!CZ83=0,CZ$22=$L$22),VLOOKUP(MASTER_DATA_PROCESSED!$C83,Backend!$Q$9:$T$52,3,FALSE),MASTER_DATA_NORMALIZED!CZ83)</f>
        <v>#N/A</v>
      </c>
      <c r="DA83" s="99" t="e">
        <f>IF(AND(MASTER_DATA_NORMALIZED!DA83=0,DA$22=$L$22),VLOOKUP(MASTER_DATA_PROCESSED!$C83,Backend!$Q$9:$T$52,3,FALSE),MASTER_DATA_NORMALIZED!DA83)</f>
        <v>#DIV/0!</v>
      </c>
      <c r="DB83" s="99" t="e">
        <f>IF(AND(MASTER_DATA_NORMALIZED!DB83=0,DB$22=$L$22),VLOOKUP(MASTER_DATA_PROCESSED!$C83,Backend!$Q$9:$T$52,3,FALSE),MASTER_DATA_NORMALIZED!DB83)</f>
        <v>#DIV/0!</v>
      </c>
      <c r="DC83" s="99" t="e">
        <f>IF(AND(MASTER_DATA_NORMALIZED!DC83=0,DC$22=$L$22),VLOOKUP(MASTER_DATA_PROCESSED!$C83,Backend!$Q$9:$T$52,3,FALSE),MASTER_DATA_NORMALIZED!DC83)</f>
        <v>#DIV/0!</v>
      </c>
      <c r="DD83" s="99" t="e">
        <f>IF(AND(MASTER_DATA_NORMALIZED!DD83=0,DD$22=$L$22),VLOOKUP(MASTER_DATA_PROCESSED!$C83,Backend!$Q$9:$T$52,3,FALSE),MASTER_DATA_NORMALIZED!DD83)</f>
        <v>#N/A</v>
      </c>
      <c r="DE83" s="99">
        <f>IF(AND(MASTER_DATA_NORMALIZED!DE83=0,DE$22=$L$22),VLOOKUP(MASTER_DATA_PROCESSED!$C83,Backend!$Q$9:$T$52,3,FALSE),MASTER_DATA_NORMALIZED!DE83)</f>
        <v>0</v>
      </c>
      <c r="DF83" s="99">
        <f>IF(AND(MASTER_DATA_NORMALIZED!DF83=0,DF$22=$L$22),VLOOKUP(MASTER_DATA_PROCESSED!$C83,Backend!$Q$9:$T$52,3,FALSE),MASTER_DATA_NORMALIZED!DF83)</f>
        <v>0</v>
      </c>
      <c r="DG83" s="99">
        <f>IF(AND(MASTER_DATA_NORMALIZED!DG83=0,DG$22=$L$22),VLOOKUP(MASTER_DATA_PROCESSED!$C83,Backend!$Q$9:$T$52,3,FALSE),MASTER_DATA_NORMALIZED!DG83)</f>
        <v>0</v>
      </c>
      <c r="DH83" s="99" t="e">
        <f>IF(AND(MASTER_DATA_NORMALIZED!DH83=0,DH$22=$L$22),VLOOKUP(MASTER_DATA_PROCESSED!$C83,Backend!$Q$9:$T$52,3,FALSE),MASTER_DATA_NORMALIZED!DH83)</f>
        <v>#N/A</v>
      </c>
      <c r="DI83" s="99">
        <f>IF(AND(MASTER_DATA_NORMALIZED!DI83=0,DI$22=$L$22),VLOOKUP(MASTER_DATA_PROCESSED!$C83,Backend!$Q$9:$T$52,3,FALSE),MASTER_DATA_NORMALIZED!DI83)</f>
        <v>0</v>
      </c>
      <c r="DJ83" s="99">
        <f>IF(AND(MASTER_DATA_NORMALIZED!DJ83=0,DJ$22=$L$22),VLOOKUP(MASTER_DATA_PROCESSED!$C83,Backend!$Q$9:$T$52,3,FALSE),MASTER_DATA_NORMALIZED!DJ83)</f>
        <v>0</v>
      </c>
      <c r="DK83" s="99">
        <f>IF(AND(MASTER_DATA_NORMALIZED!DK83=0,DK$22=$L$22),VLOOKUP(MASTER_DATA_PROCESSED!$C83,Backend!$Q$9:$T$52,3,FALSE),MASTER_DATA_NORMALIZED!DK83)</f>
        <v>0</v>
      </c>
      <c r="DL83" s="99" t="e">
        <f>IF(AND(MASTER_DATA_NORMALIZED!DL83=0,DL$22=$L$22),VLOOKUP(MASTER_DATA_PROCESSED!$C83,Backend!$Q$9:$T$52,3,FALSE),MASTER_DATA_NORMALIZED!DL83)</f>
        <v>#N/A</v>
      </c>
      <c r="DM83" s="99">
        <f>IF(AND(MASTER_DATA_NORMALIZED!DM83=0,DM$22=$L$22),VLOOKUP(MASTER_DATA_PROCESSED!$C83,Backend!$Q$9:$T$52,3,FALSE),MASTER_DATA_NORMALIZED!DM83)</f>
        <v>0</v>
      </c>
      <c r="DN83" s="99">
        <f>IF(AND(MASTER_DATA_NORMALIZED!DN83=0,DN$22=$L$22),VLOOKUP(MASTER_DATA_PROCESSED!$C83,Backend!$Q$9:$T$52,3,FALSE),MASTER_DATA_NORMALIZED!DN83)</f>
        <v>0</v>
      </c>
      <c r="DO83" s="99">
        <f>IF(AND(MASTER_DATA_NORMALIZED!DO83=0,DO$22=$L$22),VLOOKUP(MASTER_DATA_PROCESSED!$C83,Backend!$Q$9:$T$52,3,FALSE),MASTER_DATA_NORMALIZED!DO83)</f>
        <v>0</v>
      </c>
      <c r="DP83" s="99" t="e">
        <f>IF(AND(MASTER_DATA_NORMALIZED!DP83=0,DP$22=$L$22),VLOOKUP(MASTER_DATA_PROCESSED!$C83,Backend!$Q$9:$T$52,3,FALSE),MASTER_DATA_NORMALIZED!DP83)</f>
        <v>#N/A</v>
      </c>
      <c r="DQ83" s="99">
        <f>IF(AND(MASTER_DATA_NORMALIZED!DQ83=0,DQ$22=$L$22),VLOOKUP(MASTER_DATA_PROCESSED!$C83,Backend!$Q$9:$T$52,3,FALSE),MASTER_DATA_NORMALIZED!DQ83)</f>
        <v>0</v>
      </c>
      <c r="DR83" s="99">
        <f>IF(AND(MASTER_DATA_NORMALIZED!DR83=0,DR$22=$L$22),VLOOKUP(MASTER_DATA_PROCESSED!$C83,Backend!$Q$9:$T$52,3,FALSE),MASTER_DATA_NORMALIZED!DR83)</f>
        <v>0</v>
      </c>
      <c r="DS83" s="99">
        <f>IF(AND(MASTER_DATA_NORMALIZED!DS83=0,DS$22=$L$22),VLOOKUP(MASTER_DATA_PROCESSED!$C83,Backend!$Q$9:$T$52,3,FALSE),MASTER_DATA_NORMALIZED!DS83)</f>
        <v>0</v>
      </c>
      <c r="DT83" s="99" t="e">
        <f>IF(AND(MASTER_DATA_NORMALIZED!DT83=0,DT$22=$L$22),VLOOKUP(MASTER_DATA_PROCESSED!$C83,Backend!$Q$9:$T$52,3,FALSE),MASTER_DATA_NORMALIZED!DT83)</f>
        <v>#N/A</v>
      </c>
      <c r="DU83" s="99">
        <f>IF(AND(MASTER_DATA_NORMALIZED!DU83=0,DU$22=$L$22),VLOOKUP(MASTER_DATA_PROCESSED!$C83,Backend!$Q$9:$T$52,3,FALSE),MASTER_DATA_NORMALIZED!DU83)</f>
        <v>0</v>
      </c>
      <c r="DV83" s="99">
        <f>IF(AND(MASTER_DATA_NORMALIZED!DV83=0,DV$22=$L$22),VLOOKUP(MASTER_DATA_PROCESSED!$C83,Backend!$Q$9:$T$52,3,FALSE),MASTER_DATA_NORMALIZED!DV83)</f>
        <v>0</v>
      </c>
      <c r="DW83" s="99">
        <f>IF(AND(MASTER_DATA_NORMALIZED!DW83=0,DW$22=$L$22),VLOOKUP(MASTER_DATA_PROCESSED!$C83,Backend!$Q$9:$T$52,3,FALSE),MASTER_DATA_NORMALIZED!DW83)</f>
        <v>0</v>
      </c>
      <c r="DX83" s="99" t="e">
        <f>IF(AND(MASTER_DATA_NORMALIZED!DX83=0,DX$22=$L$22),VLOOKUP(MASTER_DATA_PROCESSED!$C83,Backend!$Q$9:$T$52,3,FALSE),MASTER_DATA_NORMALIZED!DX83)</f>
        <v>#N/A</v>
      </c>
      <c r="DY83" s="99">
        <f>IF(AND(MASTER_DATA_NORMALIZED!DY83=0,DY$22=$L$22),VLOOKUP(MASTER_DATA_PROCESSED!$C83,Backend!$Q$9:$T$52,3,FALSE),MASTER_DATA_NORMALIZED!DY83)</f>
        <v>0</v>
      </c>
      <c r="DZ83" s="99">
        <f>IF(AND(MASTER_DATA_NORMALIZED!DZ83=0,DZ$22=$L$22),VLOOKUP(MASTER_DATA_PROCESSED!$C83,Backend!$Q$9:$T$52,3,FALSE),MASTER_DATA_NORMALIZED!DZ83)</f>
        <v>0</v>
      </c>
      <c r="EA83" s="99">
        <f>IF(AND(MASTER_DATA_NORMALIZED!EA83=0,EA$22=$L$22),VLOOKUP(MASTER_DATA_PROCESSED!$C83,Backend!$Q$9:$T$52,3,FALSE),MASTER_DATA_NORMALIZED!EA83)</f>
        <v>0</v>
      </c>
      <c r="EB83" s="99" t="e">
        <f>IF(AND(MASTER_DATA_NORMALIZED!EB83=0,EB$22=$L$22),VLOOKUP(MASTER_DATA_PROCESSED!$C83,Backend!$Q$9:$T$52,3,FALSE),MASTER_DATA_NORMALIZED!EB83)</f>
        <v>#N/A</v>
      </c>
      <c r="EC83" s="99" t="e">
        <f>IF(AND(MASTER_DATA_NORMALIZED!EC83=0,EC$22=$L$22),VLOOKUP(MASTER_DATA_PROCESSED!$C83,Backend!$Q$9:$T$52,3,FALSE),MASTER_DATA_NORMALIZED!EC83)</f>
        <v>#DIV/0!</v>
      </c>
      <c r="ED83" s="99" t="e">
        <f>IF(AND(MASTER_DATA_NORMALIZED!ED83=0,ED$22=$L$22),VLOOKUP(MASTER_DATA_PROCESSED!$C83,Backend!$Q$9:$T$52,3,FALSE),MASTER_DATA_NORMALIZED!ED83)</f>
        <v>#DIV/0!</v>
      </c>
      <c r="EE83" s="99" t="e">
        <f>IF(AND(MASTER_DATA_NORMALIZED!EE83=0,EE$22=$L$22),VLOOKUP(MASTER_DATA_PROCESSED!$C83,Backend!$Q$9:$T$52,3,FALSE),MASTER_DATA_NORMALIZED!EE83)</f>
        <v>#DIV/0!</v>
      </c>
      <c r="EF83" s="99" t="e">
        <f>IF(AND(MASTER_DATA_NORMALIZED!EF83=0,EF$22=$L$22),VLOOKUP(MASTER_DATA_PROCESSED!$C83,Backend!$Q$9:$T$52,3,FALSE),MASTER_DATA_NORMALIZED!EF83)</f>
        <v>#VALUE!</v>
      </c>
      <c r="EG83" s="99">
        <f>IF(AND(MASTER_DATA_NORMALIZED!EG83=0,EG$22=$L$22),VLOOKUP(MASTER_DATA_PROCESSED!$C83,Backend!$Q$9:$T$52,3,FALSE),MASTER_DATA_NORMALIZED!EG83)</f>
        <v>0</v>
      </c>
      <c r="EH83" s="99">
        <f>IF(AND(MASTER_DATA_NORMALIZED!EH83=0,EH$22=$L$22),VLOOKUP(MASTER_DATA_PROCESSED!$C83,Backend!$Q$9:$T$52,3,FALSE),MASTER_DATA_NORMALIZED!EH83)</f>
        <v>0</v>
      </c>
      <c r="EI83" s="99">
        <f>IF(AND(MASTER_DATA_NORMALIZED!EI83=0,EI$22=$L$22),VLOOKUP(MASTER_DATA_PROCESSED!$C83,Backend!$Q$9:$T$52,3,FALSE),MASTER_DATA_NORMALIZED!EI83)</f>
        <v>0</v>
      </c>
      <c r="EJ83" s="99" t="e">
        <f>IF(AND(MASTER_DATA_NORMALIZED!EJ83=0,EJ$22=$L$22),VLOOKUP(MASTER_DATA_PROCESSED!$C83,Backend!$Q$9:$T$52,3,FALSE),MASTER_DATA_NORMALIZED!EJ83)</f>
        <v>#N/A</v>
      </c>
      <c r="EK83" s="99">
        <f>IF(AND(MASTER_DATA_NORMALIZED!EK83=0,EK$22=$L$22),VLOOKUP(MASTER_DATA_PROCESSED!$C83,Backend!$Q$9:$T$52,3,FALSE),MASTER_DATA_NORMALIZED!EK83)</f>
        <v>0</v>
      </c>
      <c r="EL83" s="99">
        <f>IF(AND(MASTER_DATA_NORMALIZED!EL83=0,EL$22=$L$22),VLOOKUP(MASTER_DATA_PROCESSED!$C83,Backend!$Q$9:$T$52,3,FALSE),MASTER_DATA_NORMALIZED!EL83)</f>
        <v>0</v>
      </c>
      <c r="EM83" s="99">
        <f>IF(AND(MASTER_DATA_NORMALIZED!EM83=0,EM$22=$L$22),VLOOKUP(MASTER_DATA_PROCESSED!$C83,Backend!$Q$9:$T$52,3,FALSE),MASTER_DATA_NORMALIZED!EM83)</f>
        <v>0</v>
      </c>
      <c r="EN83" s="99" t="e">
        <f>IF(AND(MASTER_DATA_NORMALIZED!EN83=0,EN$22=$L$22),VLOOKUP(MASTER_DATA_PROCESSED!$C83,Backend!$Q$9:$T$52,3,FALSE),MASTER_DATA_NORMALIZED!EN83)</f>
        <v>#N/A</v>
      </c>
      <c r="EO83" s="99">
        <f>IF(AND(MASTER_DATA_NORMALIZED!EO83=0,EO$22=$L$22),VLOOKUP(MASTER_DATA_PROCESSED!$C83,Backend!$Q$9:$T$52,3,FALSE),MASTER_DATA_NORMALIZED!EO83)</f>
        <v>0</v>
      </c>
      <c r="EP83" s="99">
        <f>IF(AND(MASTER_DATA_NORMALIZED!EP83=0,EP$22=$L$22),VLOOKUP(MASTER_DATA_PROCESSED!$C83,Backend!$Q$9:$T$52,3,FALSE),MASTER_DATA_NORMALIZED!EP83)</f>
        <v>0</v>
      </c>
      <c r="EQ83" s="99">
        <f>IF(AND(MASTER_DATA_NORMALIZED!EQ83=0,EQ$22=$L$22),VLOOKUP(MASTER_DATA_PROCESSED!$C83,Backend!$Q$9:$T$52,3,FALSE),MASTER_DATA_NORMALIZED!EQ83)</f>
        <v>0</v>
      </c>
      <c r="ER83" s="99" t="e">
        <f>IF(AND(MASTER_DATA_NORMALIZED!ER83=0,ER$22=$L$22),VLOOKUP(MASTER_DATA_PROCESSED!$C83,Backend!$Q$9:$T$52,3,FALSE),MASTER_DATA_NORMALIZED!ER83)</f>
        <v>#N/A</v>
      </c>
      <c r="ES83" s="99">
        <f>IF(AND(MASTER_DATA_NORMALIZED!ES83=0,ES$22=$L$22),VLOOKUP(MASTER_DATA_PROCESSED!$C83,Backend!$Q$9:$T$52,3,FALSE),MASTER_DATA_NORMALIZED!ES83)</f>
        <v>0</v>
      </c>
      <c r="ET83" s="99">
        <f>IF(AND(MASTER_DATA_NORMALIZED!ET83=0,ET$22=$L$22),VLOOKUP(MASTER_DATA_PROCESSED!$C83,Backend!$Q$9:$T$52,3,FALSE),MASTER_DATA_NORMALIZED!ET83)</f>
        <v>0</v>
      </c>
      <c r="EU83" s="99">
        <f>IF(AND(MASTER_DATA_NORMALIZED!EU83=0,EU$22=$L$22),VLOOKUP(MASTER_DATA_PROCESSED!$C83,Backend!$Q$9:$T$52,3,FALSE),MASTER_DATA_NORMALIZED!EU83)</f>
        <v>0</v>
      </c>
      <c r="EV83" s="99" t="e">
        <f>IF(AND(MASTER_DATA_NORMALIZED!EV83=0,EV$22=$L$22),VLOOKUP(MASTER_DATA_PROCESSED!$C83,Backend!$Q$9:$T$52,3,FALSE),MASTER_DATA_NORMALIZED!EV83)</f>
        <v>#N/A</v>
      </c>
      <c r="EW83" s="99">
        <f>IF(AND(MASTER_DATA_NORMALIZED!EW83=0,EW$22=$L$22),VLOOKUP(MASTER_DATA_PROCESSED!$C83,Backend!$Q$9:$T$52,3,FALSE),MASTER_DATA_NORMALIZED!EW83)</f>
        <v>0</v>
      </c>
      <c r="EX83" s="99">
        <f>IF(AND(MASTER_DATA_NORMALIZED!EX83=0,EX$22=$L$22),VLOOKUP(MASTER_DATA_PROCESSED!$C83,Backend!$Q$9:$T$52,3,FALSE),MASTER_DATA_NORMALIZED!EX83)</f>
        <v>0</v>
      </c>
      <c r="EY83" s="99">
        <f>IF(AND(MASTER_DATA_NORMALIZED!EY83=0,EY$22=$L$22),VLOOKUP(MASTER_DATA_PROCESSED!$C83,Backend!$Q$9:$T$52,3,FALSE),MASTER_DATA_NORMALIZED!EY83)</f>
        <v>0</v>
      </c>
      <c r="EZ83" s="99" t="e">
        <f>IF(AND(MASTER_DATA_NORMALIZED!EZ83=0,EZ$22=$L$22),VLOOKUP(MASTER_DATA_PROCESSED!$C83,Backend!$Q$9:$T$52,3,FALSE),MASTER_DATA_NORMALIZED!EZ83)</f>
        <v>#N/A</v>
      </c>
      <c r="FA83" s="99">
        <f>IF(AND(MASTER_DATA_NORMALIZED!FA83=0,FA$22=$L$22),VLOOKUP(MASTER_DATA_PROCESSED!$C83,Backend!$Q$9:$T$52,3,FALSE),MASTER_DATA_NORMALIZED!FA83)</f>
        <v>0</v>
      </c>
      <c r="FB83" s="99">
        <f>IF(AND(MASTER_DATA_NORMALIZED!FB83=0,FB$22=$L$22),VLOOKUP(MASTER_DATA_PROCESSED!$C83,Backend!$Q$9:$T$52,3,FALSE),MASTER_DATA_NORMALIZED!FB83)</f>
        <v>0</v>
      </c>
      <c r="FC83" s="99">
        <f>IF(AND(MASTER_DATA_NORMALIZED!FC83=0,FC$22=$L$22),VLOOKUP(MASTER_DATA_PROCESSED!$C83,Backend!$Q$9:$T$52,3,FALSE),MASTER_DATA_NORMALIZED!FC83)</f>
        <v>0</v>
      </c>
      <c r="FD83" s="99" t="e">
        <f>IF(AND(MASTER_DATA_NORMALIZED!FD83=0,FD$22=$L$22),VLOOKUP(MASTER_DATA_PROCESSED!$C83,Backend!$Q$9:$T$52,3,FALSE),MASTER_DATA_NORMALIZED!FD83)</f>
        <v>#N/A</v>
      </c>
      <c r="FE83" s="99">
        <f>IF(AND(MASTER_DATA_NORMALIZED!FE83=0,FE$22=$L$22),VLOOKUP(MASTER_DATA_PROCESSED!$C83,Backend!$Q$9:$T$52,3,FALSE),MASTER_DATA_NORMALIZED!FE83)</f>
        <v>0</v>
      </c>
      <c r="FF83" s="99">
        <f>IF(AND(MASTER_DATA_NORMALIZED!FF83=0,FF$22=$L$22),VLOOKUP(MASTER_DATA_PROCESSED!$C83,Backend!$Q$9:$T$52,3,FALSE),MASTER_DATA_NORMALIZED!FF83)</f>
        <v>0</v>
      </c>
      <c r="FG83" s="99">
        <f>IF(AND(MASTER_DATA_NORMALIZED!FG83=0,FG$22=$L$22),VLOOKUP(MASTER_DATA_PROCESSED!$C83,Backend!$Q$9:$T$52,3,FALSE),MASTER_DATA_NORMALIZED!FG83)</f>
        <v>0</v>
      </c>
      <c r="FH83" s="99" t="e">
        <f>IF(AND(MASTER_DATA_NORMALIZED!FH83=0,FH$22=$L$22),VLOOKUP(MASTER_DATA_PROCESSED!$C83,Backend!$Q$9:$T$52,3,FALSE),MASTER_DATA_NORMALIZED!FH83)</f>
        <v>#N/A</v>
      </c>
      <c r="FI83" s="99">
        <f>IF(AND(MASTER_DATA_NORMALIZED!FI83=0,FI$22=$L$22),VLOOKUP(MASTER_DATA_PROCESSED!$C83,Backend!$Q$9:$T$52,3,FALSE),MASTER_DATA_NORMALIZED!FI83)</f>
        <v>0</v>
      </c>
      <c r="FJ83" s="99">
        <f>IF(AND(MASTER_DATA_NORMALIZED!FJ83=0,FJ$22=$L$22),VLOOKUP(MASTER_DATA_PROCESSED!$C83,Backend!$Q$9:$T$52,3,FALSE),MASTER_DATA_NORMALIZED!FJ83)</f>
        <v>0</v>
      </c>
      <c r="FK83" s="99">
        <f>IF(AND(MASTER_DATA_NORMALIZED!FK83=0,FK$22=$L$22),VLOOKUP(MASTER_DATA_PROCESSED!$C83,Backend!$Q$9:$T$52,3,FALSE),MASTER_DATA_NORMALIZED!FK83)</f>
        <v>0</v>
      </c>
      <c r="FL83" s="99" t="e">
        <f>IF(AND(MASTER_DATA_NORMALIZED!FL83=0,FL$22=$L$22),VLOOKUP(MASTER_DATA_PROCESSED!$C83,Backend!$Q$9:$T$52,3,FALSE),MASTER_DATA_NORMALIZED!FL83)</f>
        <v>#N/A</v>
      </c>
      <c r="FM83" s="99">
        <f>IF(AND(MASTER_DATA_NORMALIZED!FM83=0,FM$22=$L$22),VLOOKUP(MASTER_DATA_PROCESSED!$C83,Backend!$Q$9:$T$52,3,FALSE),MASTER_DATA_NORMALIZED!FM83)</f>
        <v>0</v>
      </c>
      <c r="FN83" s="99">
        <f>IF(AND(MASTER_DATA_NORMALIZED!FN83=0,FN$22=$L$22),VLOOKUP(MASTER_DATA_PROCESSED!$C83,Backend!$Q$9:$T$52,3,FALSE),MASTER_DATA_NORMALIZED!FN83)</f>
        <v>0</v>
      </c>
      <c r="FO83" s="99">
        <f>IF(AND(MASTER_DATA_NORMALIZED!FO83=0,FO$22=$L$22),VLOOKUP(MASTER_DATA_PROCESSED!$C83,Backend!$Q$9:$T$52,3,FALSE),MASTER_DATA_NORMALIZED!FO83)</f>
        <v>0</v>
      </c>
      <c r="FP83" s="99" t="e">
        <f>IF(AND(MASTER_DATA_NORMALIZED!FP83=0,FP$22=$L$22),VLOOKUP(MASTER_DATA_PROCESSED!$C83,Backend!$Q$9:$T$52,3,FALSE),MASTER_DATA_NORMALIZED!FP83)</f>
        <v>#N/A</v>
      </c>
      <c r="FQ83" s="99">
        <f>IF(AND(MASTER_DATA_NORMALIZED!FQ83=0,FQ$22=$L$22),VLOOKUP(MASTER_DATA_PROCESSED!$C83,Backend!$Q$9:$T$52,3,FALSE),MASTER_DATA_NORMALIZED!FQ83)</f>
        <v>0</v>
      </c>
      <c r="FR83" s="99">
        <f>IF(AND(MASTER_DATA_NORMALIZED!FR83=0,FR$22=$L$22),VLOOKUP(MASTER_DATA_PROCESSED!$C83,Backend!$Q$9:$T$52,3,FALSE),MASTER_DATA_NORMALIZED!FR83)</f>
        <v>0</v>
      </c>
      <c r="FS83" s="99">
        <f>IF(AND(MASTER_DATA_NORMALIZED!FS83=0,FS$22=$L$22),VLOOKUP(MASTER_DATA_PROCESSED!$C83,Backend!$Q$9:$T$52,3,FALSE),MASTER_DATA_NORMALIZED!FS83)</f>
        <v>0</v>
      </c>
      <c r="FT83" s="99" t="e">
        <f>IF(AND(MASTER_DATA_NORMALIZED!FT83=0,FT$22=$L$22),VLOOKUP(MASTER_DATA_PROCESSED!$C83,Backend!$Q$9:$T$52,3,FALSE),MASTER_DATA_NORMALIZED!FT83)</f>
        <v>#N/A</v>
      </c>
      <c r="FU83" s="99">
        <f>IF(AND(MASTER_DATA_NORMALIZED!FU83=0,FU$22=$L$22),VLOOKUP(MASTER_DATA_PROCESSED!$C83,Backend!$Q$9:$T$52,3,FALSE),MASTER_DATA_NORMALIZED!FU83)</f>
        <v>0</v>
      </c>
      <c r="FV83" s="99">
        <f>IF(AND(MASTER_DATA_NORMALIZED!FV83=0,FV$22=$L$22),VLOOKUP(MASTER_DATA_PROCESSED!$C83,Backend!$Q$9:$T$52,3,FALSE),MASTER_DATA_NORMALIZED!FV83)</f>
        <v>0</v>
      </c>
      <c r="FW83" s="99">
        <f>IF(AND(MASTER_DATA_NORMALIZED!FW83=0,FW$22=$L$22),VLOOKUP(MASTER_DATA_PROCESSED!$C83,Backend!$Q$9:$T$52,3,FALSE),MASTER_DATA_NORMALIZED!FW83)</f>
        <v>0</v>
      </c>
      <c r="FX83" s="99" t="e">
        <f>IF(AND(MASTER_DATA_NORMALIZED!FX83=0,FX$22=$L$22),VLOOKUP(MASTER_DATA_PROCESSED!$C83,Backend!$Q$9:$T$52,3,FALSE),MASTER_DATA_NORMALIZED!FX83)</f>
        <v>#N/A</v>
      </c>
      <c r="FY83" s="99">
        <f>IF(AND(MASTER_DATA_NORMALIZED!FY83=0,FY$22=$L$22),VLOOKUP(MASTER_DATA_PROCESSED!$C83,Backend!$Q$9:$T$52,3,FALSE),MASTER_DATA_NORMALIZED!FY83)</f>
        <v>0</v>
      </c>
      <c r="FZ83" s="99">
        <f>IF(AND(MASTER_DATA_NORMALIZED!FZ83=0,FZ$22=$L$22),VLOOKUP(MASTER_DATA_PROCESSED!$C83,Backend!$Q$9:$T$52,3,FALSE),MASTER_DATA_NORMALIZED!FZ83)</f>
        <v>0</v>
      </c>
      <c r="GA83" s="99">
        <f>IF(AND(MASTER_DATA_NORMALIZED!GA83=0,GA$22=$L$22),VLOOKUP(MASTER_DATA_PROCESSED!$C83,Backend!$Q$9:$T$52,3,FALSE),MASTER_DATA_NORMALIZED!GA83)</f>
        <v>0</v>
      </c>
      <c r="GB83" s="99" t="e">
        <f>IF(AND(MASTER_DATA_NORMALIZED!GB83=0,GB$22=$L$22),VLOOKUP(MASTER_DATA_PROCESSED!$C83,Backend!$Q$9:$T$52,3,FALSE),MASTER_DATA_NORMALIZED!GB83)</f>
        <v>#N/A</v>
      </c>
      <c r="GC83" s="99">
        <f>IF(AND(MASTER_DATA_NORMALIZED!GC83=0,GC$22=$L$22),VLOOKUP(MASTER_DATA_PROCESSED!$C83,Backend!$Q$9:$T$52,3,FALSE),MASTER_DATA_NORMALIZED!GC83)</f>
        <v>0</v>
      </c>
      <c r="GD83" s="99">
        <f>IF(AND(MASTER_DATA_NORMALIZED!GD83=0,GD$22=$L$22),VLOOKUP(MASTER_DATA_PROCESSED!$C83,Backend!$Q$9:$T$52,3,FALSE),MASTER_DATA_NORMALIZED!GD83)</f>
        <v>0</v>
      </c>
      <c r="GE83" s="99">
        <f>IF(AND(MASTER_DATA_NORMALIZED!GE83=0,GE$22=$L$22),VLOOKUP(MASTER_DATA_PROCESSED!$C83,Backend!$Q$9:$T$52,3,FALSE),MASTER_DATA_NORMALIZED!GE83)</f>
        <v>0</v>
      </c>
      <c r="GF83" s="99" t="e">
        <f>IF(AND(MASTER_DATA_NORMALIZED!GF83=0,GF$22=$L$22),VLOOKUP(MASTER_DATA_PROCESSED!$C83,Backend!$Q$9:$T$52,3,FALSE),MASTER_DATA_NORMALIZED!GF83)</f>
        <v>#N/A</v>
      </c>
      <c r="GG83" s="99">
        <f>IF(AND(MASTER_DATA_NORMALIZED!GG83=0,GG$22=$L$22),VLOOKUP(MASTER_DATA_PROCESSED!$C83,Backend!$Q$9:$T$52,3,FALSE),MASTER_DATA_NORMALIZED!GG83)</f>
        <v>0</v>
      </c>
      <c r="GH83" s="99">
        <f>IF(AND(MASTER_DATA_NORMALIZED!GH83=0,GH$22=$L$22),VLOOKUP(MASTER_DATA_PROCESSED!$C83,Backend!$Q$9:$T$52,3,FALSE),MASTER_DATA_NORMALIZED!GH83)</f>
        <v>0</v>
      </c>
      <c r="GI83" s="99">
        <f>IF(AND(MASTER_DATA_NORMALIZED!GI83=0,GI$22=$L$22),VLOOKUP(MASTER_DATA_PROCESSED!$C83,Backend!$Q$9:$T$52,3,FALSE),MASTER_DATA_NORMALIZED!GI83)</f>
        <v>0</v>
      </c>
      <c r="GJ83" s="99" t="e">
        <f>IF(AND(MASTER_DATA_NORMALIZED!GJ83=0,GJ$22=$L$22),VLOOKUP(MASTER_DATA_PROCESSED!$C83,Backend!$Q$9:$T$52,3,FALSE),MASTER_DATA_NORMALIZED!GJ83)</f>
        <v>#N/A</v>
      </c>
      <c r="GK83" s="99">
        <f>IF(AND(MASTER_DATA_NORMALIZED!GK83=0,GK$22=$L$22),VLOOKUP(MASTER_DATA_PROCESSED!$C83,Backend!$Q$9:$T$52,3,FALSE),MASTER_DATA_NORMALIZED!GK83)</f>
        <v>0</v>
      </c>
      <c r="GL83" s="99">
        <f>IF(AND(MASTER_DATA_NORMALIZED!GL83=0,GL$22=$L$22),VLOOKUP(MASTER_DATA_PROCESSED!$C83,Backend!$Q$9:$T$52,3,FALSE),MASTER_DATA_NORMALIZED!GL83)</f>
        <v>0</v>
      </c>
      <c r="GM83" s="99">
        <f>IF(AND(MASTER_DATA_NORMALIZED!GM83=0,GM$22=$L$22),VLOOKUP(MASTER_DATA_PROCESSED!$C83,Backend!$Q$9:$T$52,3,FALSE),MASTER_DATA_NORMALIZED!GM83)</f>
        <v>0</v>
      </c>
      <c r="GN83" s="99" t="e">
        <f>IF(AND(MASTER_DATA_NORMALIZED!GN83=0,GN$22=$L$22),VLOOKUP(MASTER_DATA_PROCESSED!$C83,Backend!$Q$9:$T$52,3,FALSE),MASTER_DATA_NORMALIZED!GN83)</f>
        <v>#N/A</v>
      </c>
      <c r="GO83" s="99">
        <f>IF(AND(MASTER_DATA_NORMALIZED!GO83=0,GO$22=$L$22),VLOOKUP(MASTER_DATA_PROCESSED!$C83,Backend!$Q$9:$T$52,3,FALSE),MASTER_DATA_NORMALIZED!GO83)</f>
        <v>0</v>
      </c>
      <c r="GP83" s="99">
        <f>IF(AND(MASTER_DATA_NORMALIZED!GP83=0,GP$22=$L$22),VLOOKUP(MASTER_DATA_PROCESSED!$C83,Backend!$Q$9:$T$52,3,FALSE),MASTER_DATA_NORMALIZED!GP83)</f>
        <v>0</v>
      </c>
      <c r="GQ83" s="99">
        <f>IF(AND(MASTER_DATA_NORMALIZED!GQ83=0,GQ$22=$L$22),VLOOKUP(MASTER_DATA_PROCESSED!$C83,Backend!$Q$9:$T$52,3,FALSE),MASTER_DATA_NORMALIZED!GQ83)</f>
        <v>0</v>
      </c>
      <c r="GR83" s="99" t="e">
        <f>IF(AND(MASTER_DATA_NORMALIZED!GR83=0,GR$22=$L$22),VLOOKUP(MASTER_DATA_PROCESSED!$C83,Backend!$Q$9:$T$52,3,FALSE),MASTER_DATA_NORMALIZED!GR83)</f>
        <v>#N/A</v>
      </c>
      <c r="GS83" s="99">
        <f>IF(AND(MASTER_DATA_NORMALIZED!GS83=0,GS$22=$L$22),VLOOKUP(MASTER_DATA_PROCESSED!$C83,Backend!$Q$9:$T$52,3,FALSE),MASTER_DATA_NORMALIZED!GS83)</f>
        <v>0</v>
      </c>
      <c r="GT83" s="99">
        <f>IF(AND(MASTER_DATA_NORMALIZED!GT83=0,GT$22=$L$22),VLOOKUP(MASTER_DATA_PROCESSED!$C83,Backend!$Q$9:$T$52,3,FALSE),MASTER_DATA_NORMALIZED!GT83)</f>
        <v>0</v>
      </c>
      <c r="GU83" s="99">
        <f>IF(AND(MASTER_DATA_NORMALIZED!GU83=0,GU$22=$L$22),VLOOKUP(MASTER_DATA_PROCESSED!$C83,Backend!$Q$9:$T$52,3,FALSE),MASTER_DATA_NORMALIZED!GU83)</f>
        <v>0</v>
      </c>
      <c r="GV83" s="99" t="e">
        <f>IF(AND(MASTER_DATA_NORMALIZED!GV83=0,GV$22=$L$22),VLOOKUP(MASTER_DATA_PROCESSED!$C83,Backend!$Q$9:$T$52,3,FALSE),MASTER_DATA_NORMALIZED!GV83)</f>
        <v>#N/A</v>
      </c>
      <c r="GW83" s="99" t="e">
        <f>IF(AND(MASTER_DATA_NORMALIZED!GW83=0,GW$22=$L$22),VLOOKUP(MASTER_DATA_PROCESSED!$C83,Backend!$Q$9:$T$52,3,FALSE),MASTER_DATA_NORMALIZED!GW83)</f>
        <v>#REF!</v>
      </c>
      <c r="GX83" s="99" t="e">
        <f>IF(AND(MASTER_DATA_NORMALIZED!GX83=0,GX$22=$L$22),VLOOKUP(MASTER_DATA_PROCESSED!$C83,Backend!$Q$9:$T$52,3,FALSE),MASTER_DATA_NORMALIZED!GX83)</f>
        <v>#REF!</v>
      </c>
      <c r="GY83" s="99" t="e">
        <f>IF(AND(MASTER_DATA_NORMALIZED!GY83=0,GY$22=$L$22),VLOOKUP(MASTER_DATA_PROCESSED!$C83,Backend!$Q$9:$T$52,3,FALSE),MASTER_DATA_NORMALIZED!GY83)</f>
        <v>#REF!</v>
      </c>
    </row>
    <row r="84" spans="2:207" s="27" customFormat="1" ht="14.25" hidden="1" outlineLevel="2" x14ac:dyDescent="0.25">
      <c r="B84" s="26">
        <f t="shared" si="5"/>
        <v>20</v>
      </c>
      <c r="C84" s="55">
        <f t="shared" si="0"/>
        <v>222.3</v>
      </c>
      <c r="D84" s="82"/>
      <c r="E84" s="55"/>
      <c r="F84" s="55"/>
      <c r="G84" s="83">
        <v>222.3</v>
      </c>
      <c r="H84" s="41" t="s">
        <v>88</v>
      </c>
      <c r="I84" s="100">
        <f>IF(AND(MASTER_DATA_NORMALIZED!I84=0,I$22=$L$22),VLOOKUP(MASTER_DATA_PROCESSED!$C84,Backend!$Q$9:$T$52,3,FALSE),MASTER_DATA_NORMALIZED!I84)</f>
        <v>0</v>
      </c>
      <c r="J84" s="100">
        <f>IF(AND(MASTER_DATA_NORMALIZED!J84=0,J$22=$L$22),VLOOKUP(MASTER_DATA_PROCESSED!$C84,Backend!$Q$9:$T$52,3,FALSE),MASTER_DATA_NORMALIZED!J84)</f>
        <v>0</v>
      </c>
      <c r="K84" s="100">
        <f>IF(AND(MASTER_DATA_NORMALIZED!K84=0,K$22=$L$22),VLOOKUP(MASTER_DATA_PROCESSED!$C84,Backend!$Q$9:$T$52,3,FALSE),MASTER_DATA_NORMALIZED!K84)</f>
        <v>0</v>
      </c>
      <c r="L84" s="100" t="e">
        <f>IF(AND(MASTER_DATA_NORMALIZED!L84=0,L$22=$L$22),VLOOKUP(MASTER_DATA_PROCESSED!$C84,Backend!$Q$9:$T$52,3,FALSE),MASTER_DATA_NORMALIZED!L84)</f>
        <v>#N/A</v>
      </c>
      <c r="M84" s="100">
        <f>IF(AND(MASTER_DATA_NORMALIZED!M84=0,M$22=$L$22),VLOOKUP(MASTER_DATA_PROCESSED!$C84,Backend!$Q$9:$T$52,3,FALSE),MASTER_DATA_NORMALIZED!M84)</f>
        <v>0</v>
      </c>
      <c r="N84" s="100">
        <f>IF(AND(MASTER_DATA_NORMALIZED!N84=0,N$22=$L$22),VLOOKUP(MASTER_DATA_PROCESSED!$C84,Backend!$Q$9:$T$52,3,FALSE),MASTER_DATA_NORMALIZED!N84)</f>
        <v>0</v>
      </c>
      <c r="O84" s="100">
        <f>IF(AND(MASTER_DATA_NORMALIZED!O84=0,O$22=$L$22),VLOOKUP(MASTER_DATA_PROCESSED!$C84,Backend!$Q$9:$T$52,3,FALSE),MASTER_DATA_NORMALIZED!O84)</f>
        <v>0</v>
      </c>
      <c r="P84" s="100" t="e">
        <f>IF(AND(MASTER_DATA_NORMALIZED!P84=0,P$22=$L$22),VLOOKUP(MASTER_DATA_PROCESSED!$C84,Backend!$Q$9:$T$52,3,FALSE),MASTER_DATA_NORMALIZED!P84)</f>
        <v>#N/A</v>
      </c>
      <c r="Q84" s="100">
        <f>IF(AND(MASTER_DATA_NORMALIZED!Q84=0,Q$22=$L$22),VLOOKUP(MASTER_DATA_PROCESSED!$C84,Backend!$Q$9:$T$52,3,FALSE),MASTER_DATA_NORMALIZED!Q84)</f>
        <v>0</v>
      </c>
      <c r="R84" s="100">
        <f>IF(AND(MASTER_DATA_NORMALIZED!R84=0,R$22=$L$22),VLOOKUP(MASTER_DATA_PROCESSED!$C84,Backend!$Q$9:$T$52,3,FALSE),MASTER_DATA_NORMALIZED!R84)</f>
        <v>0</v>
      </c>
      <c r="S84" s="100">
        <f>IF(AND(MASTER_DATA_NORMALIZED!S84=0,S$22=$L$22),VLOOKUP(MASTER_DATA_PROCESSED!$C84,Backend!$Q$9:$T$52,3,FALSE),MASTER_DATA_NORMALIZED!S84)</f>
        <v>0</v>
      </c>
      <c r="T84" s="100" t="e">
        <f>IF(AND(MASTER_DATA_NORMALIZED!T84=0,T$22=$L$22),VLOOKUP(MASTER_DATA_PROCESSED!$C84,Backend!$Q$9:$T$52,3,FALSE),MASTER_DATA_NORMALIZED!T84)</f>
        <v>#N/A</v>
      </c>
      <c r="U84" s="100">
        <f>IF(AND(MASTER_DATA_NORMALIZED!U84=0,U$22=$L$22),VLOOKUP(MASTER_DATA_PROCESSED!$C84,Backend!$Q$9:$T$52,3,FALSE),MASTER_DATA_NORMALIZED!U84)</f>
        <v>0</v>
      </c>
      <c r="V84" s="100">
        <f>IF(AND(MASTER_DATA_NORMALIZED!V84=0,V$22=$L$22),VLOOKUP(MASTER_DATA_PROCESSED!$C84,Backend!$Q$9:$T$52,3,FALSE),MASTER_DATA_NORMALIZED!V84)</f>
        <v>0</v>
      </c>
      <c r="W84" s="100">
        <f>IF(AND(MASTER_DATA_NORMALIZED!W84=0,W$22=$L$22),VLOOKUP(MASTER_DATA_PROCESSED!$C84,Backend!$Q$9:$T$52,3,FALSE),MASTER_DATA_NORMALIZED!W84)</f>
        <v>0</v>
      </c>
      <c r="X84" s="100" t="e">
        <f>IF(AND(MASTER_DATA_NORMALIZED!X84=0,X$22=$L$22),VLOOKUP(MASTER_DATA_PROCESSED!$C84,Backend!$Q$9:$T$52,3,FALSE),MASTER_DATA_NORMALIZED!X84)</f>
        <v>#N/A</v>
      </c>
      <c r="Y84" s="100">
        <f>IF(AND(MASTER_DATA_NORMALIZED!Y84=0,Y$22=$L$22),VLOOKUP(MASTER_DATA_PROCESSED!$C84,Backend!$Q$9:$T$52,3,FALSE),MASTER_DATA_NORMALIZED!Y84)</f>
        <v>0</v>
      </c>
      <c r="Z84" s="100">
        <f>IF(AND(MASTER_DATA_NORMALIZED!Z84=0,Z$22=$L$22),VLOOKUP(MASTER_DATA_PROCESSED!$C84,Backend!$Q$9:$T$52,3,FALSE),MASTER_DATA_NORMALIZED!Z84)</f>
        <v>0</v>
      </c>
      <c r="AA84" s="100">
        <f>IF(AND(MASTER_DATA_NORMALIZED!AA84=0,AA$22=$L$22),VLOOKUP(MASTER_DATA_PROCESSED!$C84,Backend!$Q$9:$T$52,3,FALSE),MASTER_DATA_NORMALIZED!AA84)</f>
        <v>0</v>
      </c>
      <c r="AB84" s="100" t="e">
        <f>IF(AND(MASTER_DATA_NORMALIZED!AB84=0,AB$22=$L$22),VLOOKUP(MASTER_DATA_PROCESSED!$C84,Backend!$Q$9:$T$52,3,FALSE),MASTER_DATA_NORMALIZED!AB84)</f>
        <v>#N/A</v>
      </c>
      <c r="AC84" s="100">
        <f>IF(AND(MASTER_DATA_NORMALIZED!AC84=0,AC$22=$L$22),VLOOKUP(MASTER_DATA_PROCESSED!$C84,Backend!$Q$9:$T$52,3,FALSE),MASTER_DATA_NORMALIZED!AC84)</f>
        <v>0</v>
      </c>
      <c r="AD84" s="100">
        <f>IF(AND(MASTER_DATA_NORMALIZED!AD84=0,AD$22=$L$22),VLOOKUP(MASTER_DATA_PROCESSED!$C84,Backend!$Q$9:$T$52,3,FALSE),MASTER_DATA_NORMALIZED!AD84)</f>
        <v>0</v>
      </c>
      <c r="AE84" s="100">
        <f>IF(AND(MASTER_DATA_NORMALIZED!AE84=0,AE$22=$L$22),VLOOKUP(MASTER_DATA_PROCESSED!$C84,Backend!$Q$9:$T$52,3,FALSE),MASTER_DATA_NORMALIZED!AE84)</f>
        <v>0</v>
      </c>
      <c r="AF84" s="100" t="e">
        <f>IF(AND(MASTER_DATA_NORMALIZED!AF84=0,AF$22=$L$22),VLOOKUP(MASTER_DATA_PROCESSED!$C84,Backend!$Q$9:$T$52,3,FALSE),MASTER_DATA_NORMALIZED!AF84)</f>
        <v>#N/A</v>
      </c>
      <c r="AG84" s="100">
        <f>IF(AND(MASTER_DATA_NORMALIZED!AG84=0,AG$22=$L$22),VLOOKUP(MASTER_DATA_PROCESSED!$C84,Backend!$Q$9:$T$52,3,FALSE),MASTER_DATA_NORMALIZED!AG84)</f>
        <v>0</v>
      </c>
      <c r="AH84" s="100">
        <f>IF(AND(MASTER_DATA_NORMALIZED!AH84=0,AH$22=$L$22),VLOOKUP(MASTER_DATA_PROCESSED!$C84,Backend!$Q$9:$T$52,3,FALSE),MASTER_DATA_NORMALIZED!AH84)</f>
        <v>0</v>
      </c>
      <c r="AI84" s="100">
        <f>IF(AND(MASTER_DATA_NORMALIZED!AI84=0,AI$22=$L$22),VLOOKUP(MASTER_DATA_PROCESSED!$C84,Backend!$Q$9:$T$52,3,FALSE),MASTER_DATA_NORMALIZED!AI84)</f>
        <v>0</v>
      </c>
      <c r="AJ84" s="100" t="e">
        <f>IF(AND(MASTER_DATA_NORMALIZED!AJ84=0,AJ$22=$L$22),VLOOKUP(MASTER_DATA_PROCESSED!$C84,Backend!$Q$9:$T$52,3,FALSE),MASTER_DATA_NORMALIZED!AJ84)</f>
        <v>#N/A</v>
      </c>
      <c r="AK84" s="100">
        <f>IF(AND(MASTER_DATA_NORMALIZED!AK84=0,AK$22=$L$22),VLOOKUP(MASTER_DATA_PROCESSED!$C84,Backend!$Q$9:$T$52,3,FALSE),MASTER_DATA_NORMALIZED!AK84)</f>
        <v>0</v>
      </c>
      <c r="AL84" s="100">
        <f>IF(AND(MASTER_DATA_NORMALIZED!AL84=0,AL$22=$L$22),VLOOKUP(MASTER_DATA_PROCESSED!$C84,Backend!$Q$9:$T$52,3,FALSE),MASTER_DATA_NORMALIZED!AL84)</f>
        <v>0</v>
      </c>
      <c r="AM84" s="100">
        <f>IF(AND(MASTER_DATA_NORMALIZED!AM84=0,AM$22=$L$22),VLOOKUP(MASTER_DATA_PROCESSED!$C84,Backend!$Q$9:$T$52,3,FALSE),MASTER_DATA_NORMALIZED!AM84)</f>
        <v>0</v>
      </c>
      <c r="AN84" s="100" t="e">
        <f>IF(AND(MASTER_DATA_NORMALIZED!AN84=0,AN$22=$L$22),VLOOKUP(MASTER_DATA_PROCESSED!$C84,Backend!$Q$9:$T$52,3,FALSE),MASTER_DATA_NORMALIZED!AN84)</f>
        <v>#N/A</v>
      </c>
      <c r="AO84" s="100">
        <f>IF(AND(MASTER_DATA_NORMALIZED!AO84=0,AO$22=$L$22),VLOOKUP(MASTER_DATA_PROCESSED!$C84,Backend!$Q$9:$T$52,3,FALSE),MASTER_DATA_NORMALIZED!AO84)</f>
        <v>0</v>
      </c>
      <c r="AP84" s="100">
        <f>IF(AND(MASTER_DATA_NORMALIZED!AP84=0,AP$22=$L$22),VLOOKUP(MASTER_DATA_PROCESSED!$C84,Backend!$Q$9:$T$52,3,FALSE),MASTER_DATA_NORMALIZED!AP84)</f>
        <v>0</v>
      </c>
      <c r="AQ84" s="100">
        <f>IF(AND(MASTER_DATA_NORMALIZED!AQ84=0,AQ$22=$L$22),VLOOKUP(MASTER_DATA_PROCESSED!$C84,Backend!$Q$9:$T$52,3,FALSE),MASTER_DATA_NORMALIZED!AQ84)</f>
        <v>0</v>
      </c>
      <c r="AR84" s="100" t="e">
        <f>IF(AND(MASTER_DATA_NORMALIZED!AR84=0,AR$22=$L$22),VLOOKUP(MASTER_DATA_PROCESSED!$C84,Backend!$Q$9:$T$52,3,FALSE),MASTER_DATA_NORMALIZED!AR84)</f>
        <v>#N/A</v>
      </c>
      <c r="AS84" s="100">
        <f>IF(AND(MASTER_DATA_NORMALIZED!AS84=0,AS$22=$L$22),VLOOKUP(MASTER_DATA_PROCESSED!$C84,Backend!$Q$9:$T$52,3,FALSE),MASTER_DATA_NORMALIZED!AS84)</f>
        <v>0</v>
      </c>
      <c r="AT84" s="100">
        <f>IF(AND(MASTER_DATA_NORMALIZED!AT84=0,AT$22=$L$22),VLOOKUP(MASTER_DATA_PROCESSED!$C84,Backend!$Q$9:$T$52,3,FALSE),MASTER_DATA_NORMALIZED!AT84)</f>
        <v>0</v>
      </c>
      <c r="AU84" s="100">
        <f>IF(AND(MASTER_DATA_NORMALIZED!AU84=0,AU$22=$L$22),VLOOKUP(MASTER_DATA_PROCESSED!$C84,Backend!$Q$9:$T$52,3,FALSE),MASTER_DATA_NORMALIZED!AU84)</f>
        <v>0</v>
      </c>
      <c r="AV84" s="100" t="e">
        <f>IF(AND(MASTER_DATA_NORMALIZED!AV84=0,AV$22=$L$22),VLOOKUP(MASTER_DATA_PROCESSED!$C84,Backend!$Q$9:$T$52,3,FALSE),MASTER_DATA_NORMALIZED!AV84)</f>
        <v>#N/A</v>
      </c>
      <c r="AW84" s="100">
        <f>IF(AND(MASTER_DATA_NORMALIZED!AW84=0,AW$22=$L$22),VLOOKUP(MASTER_DATA_PROCESSED!$C84,Backend!$Q$9:$T$52,3,FALSE),MASTER_DATA_NORMALIZED!AW84)</f>
        <v>0</v>
      </c>
      <c r="AX84" s="100">
        <f>IF(AND(MASTER_DATA_NORMALIZED!AX84=0,AX$22=$L$22),VLOOKUP(MASTER_DATA_PROCESSED!$C84,Backend!$Q$9:$T$52,3,FALSE),MASTER_DATA_NORMALIZED!AX84)</f>
        <v>0</v>
      </c>
      <c r="AY84" s="100">
        <f>IF(AND(MASTER_DATA_NORMALIZED!AY84=0,AY$22=$L$22),VLOOKUP(MASTER_DATA_PROCESSED!$C84,Backend!$Q$9:$T$52,3,FALSE),MASTER_DATA_NORMALIZED!AY84)</f>
        <v>0</v>
      </c>
      <c r="AZ84" s="100" t="e">
        <f>IF(AND(MASTER_DATA_NORMALIZED!AZ84=0,AZ$22=$L$22),VLOOKUP(MASTER_DATA_PROCESSED!$C84,Backend!$Q$9:$T$52,3,FALSE),MASTER_DATA_NORMALIZED!AZ84)</f>
        <v>#N/A</v>
      </c>
      <c r="BA84" s="100">
        <f>IF(AND(MASTER_DATA_NORMALIZED!BA84=0,BA$22=$L$22),VLOOKUP(MASTER_DATA_PROCESSED!$C84,Backend!$Q$9:$T$52,3,FALSE),MASTER_DATA_NORMALIZED!BA84)</f>
        <v>0</v>
      </c>
      <c r="BB84" s="100">
        <f>IF(AND(MASTER_DATA_NORMALIZED!BB84=0,BB$22=$L$22),VLOOKUP(MASTER_DATA_PROCESSED!$C84,Backend!$Q$9:$T$52,3,FALSE),MASTER_DATA_NORMALIZED!BB84)</f>
        <v>0</v>
      </c>
      <c r="BC84" s="100">
        <f>IF(AND(MASTER_DATA_NORMALIZED!BC84=0,BC$22=$L$22),VLOOKUP(MASTER_DATA_PROCESSED!$C84,Backend!$Q$9:$T$52,3,FALSE),MASTER_DATA_NORMALIZED!BC84)</f>
        <v>0</v>
      </c>
      <c r="BD84" s="100" t="e">
        <f>IF(AND(MASTER_DATA_NORMALIZED!BD84=0,BD$22=$L$22),VLOOKUP(MASTER_DATA_PROCESSED!$C84,Backend!$Q$9:$T$52,3,FALSE),MASTER_DATA_NORMALIZED!BD84)</f>
        <v>#N/A</v>
      </c>
      <c r="BE84" s="100">
        <f>IF(AND(MASTER_DATA_NORMALIZED!BE84=0,BE$22=$L$22),VLOOKUP(MASTER_DATA_PROCESSED!$C84,Backend!$Q$9:$T$52,3,FALSE),MASTER_DATA_NORMALIZED!BE84)</f>
        <v>0</v>
      </c>
      <c r="BF84" s="100">
        <f>IF(AND(MASTER_DATA_NORMALIZED!BF84=0,BF$22=$L$22),VLOOKUP(MASTER_DATA_PROCESSED!$C84,Backend!$Q$9:$T$52,3,FALSE),MASTER_DATA_NORMALIZED!BF84)</f>
        <v>0</v>
      </c>
      <c r="BG84" s="100">
        <f>IF(AND(MASTER_DATA_NORMALIZED!BG84=0,BG$22=$L$22),VLOOKUP(MASTER_DATA_PROCESSED!$C84,Backend!$Q$9:$T$52,3,FALSE),MASTER_DATA_NORMALIZED!BG84)</f>
        <v>0</v>
      </c>
      <c r="BH84" s="100" t="e">
        <f>IF(AND(MASTER_DATA_NORMALIZED!BH84=0,BH$22=$L$22),VLOOKUP(MASTER_DATA_PROCESSED!$C84,Backend!$Q$9:$T$52,3,FALSE),MASTER_DATA_NORMALIZED!BH84)</f>
        <v>#N/A</v>
      </c>
      <c r="BI84" s="100">
        <f>IF(AND(MASTER_DATA_NORMALIZED!BI84=0,BI$22=$L$22),VLOOKUP(MASTER_DATA_PROCESSED!$C84,Backend!$Q$9:$T$52,3,FALSE),MASTER_DATA_NORMALIZED!BI84)</f>
        <v>0</v>
      </c>
      <c r="BJ84" s="100">
        <f>IF(AND(MASTER_DATA_NORMALIZED!BJ84=0,BJ$22=$L$22),VLOOKUP(MASTER_DATA_PROCESSED!$C84,Backend!$Q$9:$T$52,3,FALSE),MASTER_DATA_NORMALIZED!BJ84)</f>
        <v>0</v>
      </c>
      <c r="BK84" s="100">
        <f>IF(AND(MASTER_DATA_NORMALIZED!BK84=0,BK$22=$L$22),VLOOKUP(MASTER_DATA_PROCESSED!$C84,Backend!$Q$9:$T$52,3,FALSE),MASTER_DATA_NORMALIZED!BK84)</f>
        <v>0</v>
      </c>
      <c r="BL84" s="100" t="e">
        <f>IF(AND(MASTER_DATA_NORMALIZED!BL84=0,BL$22=$L$22),VLOOKUP(MASTER_DATA_PROCESSED!$C84,Backend!$Q$9:$T$52,3,FALSE),MASTER_DATA_NORMALIZED!BL84)</f>
        <v>#N/A</v>
      </c>
      <c r="BM84" s="100">
        <f>IF(AND(MASTER_DATA_NORMALIZED!BM84=0,BM$22=$L$22),VLOOKUP(MASTER_DATA_PROCESSED!$C84,Backend!$Q$9:$T$52,3,FALSE),MASTER_DATA_NORMALIZED!BM84)</f>
        <v>0</v>
      </c>
      <c r="BN84" s="100">
        <f>IF(AND(MASTER_DATA_NORMALIZED!BN84=0,BN$22=$L$22),VLOOKUP(MASTER_DATA_PROCESSED!$C84,Backend!$Q$9:$T$52,3,FALSE),MASTER_DATA_NORMALIZED!BN84)</f>
        <v>0</v>
      </c>
      <c r="BO84" s="100">
        <f>IF(AND(MASTER_DATA_NORMALIZED!BO84=0,BO$22=$L$22),VLOOKUP(MASTER_DATA_PROCESSED!$C84,Backend!$Q$9:$T$52,3,FALSE),MASTER_DATA_NORMALIZED!BO84)</f>
        <v>0</v>
      </c>
      <c r="BP84" s="100" t="e">
        <f>IF(AND(MASTER_DATA_NORMALIZED!BP84=0,BP$22=$L$22),VLOOKUP(MASTER_DATA_PROCESSED!$C84,Backend!$Q$9:$T$52,3,FALSE),MASTER_DATA_NORMALIZED!BP84)</f>
        <v>#N/A</v>
      </c>
      <c r="BQ84" s="100">
        <f>IF(AND(MASTER_DATA_NORMALIZED!BQ84=0,BQ$22=$L$22),VLOOKUP(MASTER_DATA_PROCESSED!$C84,Backend!$Q$9:$T$52,3,FALSE),MASTER_DATA_NORMALIZED!BQ84)</f>
        <v>0</v>
      </c>
      <c r="BR84" s="100">
        <f>IF(AND(MASTER_DATA_NORMALIZED!BR84=0,BR$22=$L$22),VLOOKUP(MASTER_DATA_PROCESSED!$C84,Backend!$Q$9:$T$52,3,FALSE),MASTER_DATA_NORMALIZED!BR84)</f>
        <v>0</v>
      </c>
      <c r="BS84" s="100">
        <f>IF(AND(MASTER_DATA_NORMALIZED!BS84=0,BS$22=$L$22),VLOOKUP(MASTER_DATA_PROCESSED!$C84,Backend!$Q$9:$T$52,3,FALSE),MASTER_DATA_NORMALIZED!BS84)</f>
        <v>0</v>
      </c>
      <c r="BT84" s="100" t="e">
        <f>IF(AND(MASTER_DATA_NORMALIZED!BT84=0,BT$22=$L$22),VLOOKUP(MASTER_DATA_PROCESSED!$C84,Backend!$Q$9:$T$52,3,FALSE),MASTER_DATA_NORMALIZED!BT84)</f>
        <v>#N/A</v>
      </c>
      <c r="BU84" s="100">
        <f>IF(AND(MASTER_DATA_NORMALIZED!BU84=0,BU$22=$L$22),VLOOKUP(MASTER_DATA_PROCESSED!$C84,Backend!$Q$9:$T$52,3,FALSE),MASTER_DATA_NORMALIZED!BU84)</f>
        <v>0</v>
      </c>
      <c r="BV84" s="100">
        <f>IF(AND(MASTER_DATA_NORMALIZED!BV84=0,BV$22=$L$22),VLOOKUP(MASTER_DATA_PROCESSED!$C84,Backend!$Q$9:$T$52,3,FALSE),MASTER_DATA_NORMALIZED!BV84)</f>
        <v>0</v>
      </c>
      <c r="BW84" s="100">
        <f>IF(AND(MASTER_DATA_NORMALIZED!BW84=0,BW$22=$L$22),VLOOKUP(MASTER_DATA_PROCESSED!$C84,Backend!$Q$9:$T$52,3,FALSE),MASTER_DATA_NORMALIZED!BW84)</f>
        <v>0</v>
      </c>
      <c r="BX84" s="100" t="e">
        <f>IF(AND(MASTER_DATA_NORMALIZED!BX84=0,BX$22=$L$22),VLOOKUP(MASTER_DATA_PROCESSED!$C84,Backend!$Q$9:$T$52,3,FALSE),MASTER_DATA_NORMALIZED!BX84)</f>
        <v>#N/A</v>
      </c>
      <c r="BY84" s="100">
        <f>IF(AND(MASTER_DATA_NORMALIZED!BY84=0,BY$22=$L$22),VLOOKUP(MASTER_DATA_PROCESSED!$C84,Backend!$Q$9:$T$52,3,FALSE),MASTER_DATA_NORMALIZED!BY84)</f>
        <v>0</v>
      </c>
      <c r="BZ84" s="100">
        <f>IF(AND(MASTER_DATA_NORMALIZED!BZ84=0,BZ$22=$L$22),VLOOKUP(MASTER_DATA_PROCESSED!$C84,Backend!$Q$9:$T$52,3,FALSE),MASTER_DATA_NORMALIZED!BZ84)</f>
        <v>0</v>
      </c>
      <c r="CA84" s="100">
        <f>IF(AND(MASTER_DATA_NORMALIZED!CA84=0,CA$22=$L$22),VLOOKUP(MASTER_DATA_PROCESSED!$C84,Backend!$Q$9:$T$52,3,FALSE),MASTER_DATA_NORMALIZED!CA84)</f>
        <v>0</v>
      </c>
      <c r="CB84" s="100" t="e">
        <f>IF(AND(MASTER_DATA_NORMALIZED!CB84=0,CB$22=$L$22),VLOOKUP(MASTER_DATA_PROCESSED!$C84,Backend!$Q$9:$T$52,3,FALSE),MASTER_DATA_NORMALIZED!CB84)</f>
        <v>#N/A</v>
      </c>
      <c r="CC84" s="100">
        <f>IF(AND(MASTER_DATA_NORMALIZED!CC84=0,CC$22=$L$22),VLOOKUP(MASTER_DATA_PROCESSED!$C84,Backend!$Q$9:$T$52,3,FALSE),MASTER_DATA_NORMALIZED!CC84)</f>
        <v>0</v>
      </c>
      <c r="CD84" s="100">
        <f>IF(AND(MASTER_DATA_NORMALIZED!CD84=0,CD$22=$L$22),VLOOKUP(MASTER_DATA_PROCESSED!$C84,Backend!$Q$9:$T$52,3,FALSE),MASTER_DATA_NORMALIZED!CD84)</f>
        <v>0</v>
      </c>
      <c r="CE84" s="100">
        <f>IF(AND(MASTER_DATA_NORMALIZED!CE84=0,CE$22=$L$22),VLOOKUP(MASTER_DATA_PROCESSED!$C84,Backend!$Q$9:$T$52,3,FALSE),MASTER_DATA_NORMALIZED!CE84)</f>
        <v>0</v>
      </c>
      <c r="CF84" s="100" t="e">
        <f>IF(AND(MASTER_DATA_NORMALIZED!CF84=0,CF$22=$L$22),VLOOKUP(MASTER_DATA_PROCESSED!$C84,Backend!$Q$9:$T$52,3,FALSE),MASTER_DATA_NORMALIZED!CF84)</f>
        <v>#N/A</v>
      </c>
      <c r="CG84" s="100">
        <f>IF(AND(MASTER_DATA_NORMALIZED!CG84=0,CG$22=$L$22),VLOOKUP(MASTER_DATA_PROCESSED!$C84,Backend!$Q$9:$T$52,3,FALSE),MASTER_DATA_NORMALIZED!CG84)</f>
        <v>0</v>
      </c>
      <c r="CH84" s="100">
        <f>IF(AND(MASTER_DATA_NORMALIZED!CH84=0,CH$22=$L$22),VLOOKUP(MASTER_DATA_PROCESSED!$C84,Backend!$Q$9:$T$52,3,FALSE),MASTER_DATA_NORMALIZED!CH84)</f>
        <v>0</v>
      </c>
      <c r="CI84" s="100">
        <f>IF(AND(MASTER_DATA_NORMALIZED!CI84=0,CI$22=$L$22),VLOOKUP(MASTER_DATA_PROCESSED!$C84,Backend!$Q$9:$T$52,3,FALSE),MASTER_DATA_NORMALIZED!CI84)</f>
        <v>0</v>
      </c>
      <c r="CJ84" s="100" t="e">
        <f>IF(AND(MASTER_DATA_NORMALIZED!CJ84=0,CJ$22=$L$22),VLOOKUP(MASTER_DATA_PROCESSED!$C84,Backend!$Q$9:$T$52,3,FALSE),MASTER_DATA_NORMALIZED!CJ84)</f>
        <v>#N/A</v>
      </c>
      <c r="CK84" s="100">
        <f>IF(AND(MASTER_DATA_NORMALIZED!CK84=0,CK$22=$L$22),VLOOKUP(MASTER_DATA_PROCESSED!$C84,Backend!$Q$9:$T$52,3,FALSE),MASTER_DATA_NORMALIZED!CK84)</f>
        <v>0</v>
      </c>
      <c r="CL84" s="100">
        <f>IF(AND(MASTER_DATA_NORMALIZED!CL84=0,CL$22=$L$22),VLOOKUP(MASTER_DATA_PROCESSED!$C84,Backend!$Q$9:$T$52,3,FALSE),MASTER_DATA_NORMALIZED!CL84)</f>
        <v>0</v>
      </c>
      <c r="CM84" s="100">
        <f>IF(AND(MASTER_DATA_NORMALIZED!CM84=0,CM$22=$L$22),VLOOKUP(MASTER_DATA_PROCESSED!$C84,Backend!$Q$9:$T$52,3,FALSE),MASTER_DATA_NORMALIZED!CM84)</f>
        <v>0</v>
      </c>
      <c r="CN84" s="100" t="e">
        <f>IF(AND(MASTER_DATA_NORMALIZED!CN84=0,CN$22=$L$22),VLOOKUP(MASTER_DATA_PROCESSED!$C84,Backend!$Q$9:$T$52,3,FALSE),MASTER_DATA_NORMALIZED!CN84)</f>
        <v>#N/A</v>
      </c>
      <c r="CO84" s="100">
        <f>IF(AND(MASTER_DATA_NORMALIZED!CO84=0,CO$22=$L$22),VLOOKUP(MASTER_DATA_PROCESSED!$C84,Backend!$Q$9:$T$52,3,FALSE),MASTER_DATA_NORMALIZED!CO84)</f>
        <v>0</v>
      </c>
      <c r="CP84" s="100">
        <f>IF(AND(MASTER_DATA_NORMALIZED!CP84=0,CP$22=$L$22),VLOOKUP(MASTER_DATA_PROCESSED!$C84,Backend!$Q$9:$T$52,3,FALSE),MASTER_DATA_NORMALIZED!CP84)</f>
        <v>0</v>
      </c>
      <c r="CQ84" s="100">
        <f>IF(AND(MASTER_DATA_NORMALIZED!CQ84=0,CQ$22=$L$22),VLOOKUP(MASTER_DATA_PROCESSED!$C84,Backend!$Q$9:$T$52,3,FALSE),MASTER_DATA_NORMALIZED!CQ84)</f>
        <v>0</v>
      </c>
      <c r="CR84" s="100" t="e">
        <f>IF(AND(MASTER_DATA_NORMALIZED!CR84=0,CR$22=$L$22),VLOOKUP(MASTER_DATA_PROCESSED!$C84,Backend!$Q$9:$T$52,3,FALSE),MASTER_DATA_NORMALIZED!CR84)</f>
        <v>#N/A</v>
      </c>
      <c r="CS84" s="100">
        <f>IF(AND(MASTER_DATA_NORMALIZED!CS84=0,CS$22=$L$22),VLOOKUP(MASTER_DATA_PROCESSED!$C84,Backend!$Q$9:$T$52,3,FALSE),MASTER_DATA_NORMALIZED!CS84)</f>
        <v>0</v>
      </c>
      <c r="CT84" s="100">
        <f>IF(AND(MASTER_DATA_NORMALIZED!CT84=0,CT$22=$L$22),VLOOKUP(MASTER_DATA_PROCESSED!$C84,Backend!$Q$9:$T$52,3,FALSE),MASTER_DATA_NORMALIZED!CT84)</f>
        <v>0</v>
      </c>
      <c r="CU84" s="100">
        <f>IF(AND(MASTER_DATA_NORMALIZED!CU84=0,CU$22=$L$22),VLOOKUP(MASTER_DATA_PROCESSED!$C84,Backend!$Q$9:$T$52,3,FALSE),MASTER_DATA_NORMALIZED!CU84)</f>
        <v>0</v>
      </c>
      <c r="CV84" s="100" t="e">
        <f>IF(AND(MASTER_DATA_NORMALIZED!CV84=0,CV$22=$L$22),VLOOKUP(MASTER_DATA_PROCESSED!$C84,Backend!$Q$9:$T$52,3,FALSE),MASTER_DATA_NORMALIZED!CV84)</f>
        <v>#N/A</v>
      </c>
      <c r="CW84" s="100">
        <f>IF(AND(MASTER_DATA_NORMALIZED!CW84=0,CW$22=$L$22),VLOOKUP(MASTER_DATA_PROCESSED!$C84,Backend!$Q$9:$T$52,3,FALSE),MASTER_DATA_NORMALIZED!CW84)</f>
        <v>0</v>
      </c>
      <c r="CX84" s="100">
        <f>IF(AND(MASTER_DATA_NORMALIZED!CX84=0,CX$22=$L$22),VLOOKUP(MASTER_DATA_PROCESSED!$C84,Backend!$Q$9:$T$52,3,FALSE),MASTER_DATA_NORMALIZED!CX84)</f>
        <v>0</v>
      </c>
      <c r="CY84" s="100">
        <f>IF(AND(MASTER_DATA_NORMALIZED!CY84=0,CY$22=$L$22),VLOOKUP(MASTER_DATA_PROCESSED!$C84,Backend!$Q$9:$T$52,3,FALSE),MASTER_DATA_NORMALIZED!CY84)</f>
        <v>0</v>
      </c>
      <c r="CZ84" s="100" t="e">
        <f>IF(AND(MASTER_DATA_NORMALIZED!CZ84=0,CZ$22=$L$22),VLOOKUP(MASTER_DATA_PROCESSED!$C84,Backend!$Q$9:$T$52,3,FALSE),MASTER_DATA_NORMALIZED!CZ84)</f>
        <v>#N/A</v>
      </c>
      <c r="DA84" s="100" t="e">
        <f>IF(AND(MASTER_DATA_NORMALIZED!DA84=0,DA$22=$L$22),VLOOKUP(MASTER_DATA_PROCESSED!$C84,Backend!$Q$9:$T$52,3,FALSE),MASTER_DATA_NORMALIZED!DA84)</f>
        <v>#DIV/0!</v>
      </c>
      <c r="DB84" s="100" t="e">
        <f>IF(AND(MASTER_DATA_NORMALIZED!DB84=0,DB$22=$L$22),VLOOKUP(MASTER_DATA_PROCESSED!$C84,Backend!$Q$9:$T$52,3,FALSE),MASTER_DATA_NORMALIZED!DB84)</f>
        <v>#DIV/0!</v>
      </c>
      <c r="DC84" s="100" t="e">
        <f>IF(AND(MASTER_DATA_NORMALIZED!DC84=0,DC$22=$L$22),VLOOKUP(MASTER_DATA_PROCESSED!$C84,Backend!$Q$9:$T$52,3,FALSE),MASTER_DATA_NORMALIZED!DC84)</f>
        <v>#DIV/0!</v>
      </c>
      <c r="DD84" s="100" t="e">
        <f>IF(AND(MASTER_DATA_NORMALIZED!DD84=0,DD$22=$L$22),VLOOKUP(MASTER_DATA_PROCESSED!$C84,Backend!$Q$9:$T$52,3,FALSE),MASTER_DATA_NORMALIZED!DD84)</f>
        <v>#N/A</v>
      </c>
      <c r="DE84" s="100">
        <f>IF(AND(MASTER_DATA_NORMALIZED!DE84=0,DE$22=$L$22),VLOOKUP(MASTER_DATA_PROCESSED!$C84,Backend!$Q$9:$T$52,3,FALSE),MASTER_DATA_NORMALIZED!DE84)</f>
        <v>0</v>
      </c>
      <c r="DF84" s="100">
        <f>IF(AND(MASTER_DATA_NORMALIZED!DF84=0,DF$22=$L$22),VLOOKUP(MASTER_DATA_PROCESSED!$C84,Backend!$Q$9:$T$52,3,FALSE),MASTER_DATA_NORMALIZED!DF84)</f>
        <v>0</v>
      </c>
      <c r="DG84" s="100">
        <f>IF(AND(MASTER_DATA_NORMALIZED!DG84=0,DG$22=$L$22),VLOOKUP(MASTER_DATA_PROCESSED!$C84,Backend!$Q$9:$T$52,3,FALSE),MASTER_DATA_NORMALIZED!DG84)</f>
        <v>0</v>
      </c>
      <c r="DH84" s="100" t="e">
        <f>IF(AND(MASTER_DATA_NORMALIZED!DH84=0,DH$22=$L$22),VLOOKUP(MASTER_DATA_PROCESSED!$C84,Backend!$Q$9:$T$52,3,FALSE),MASTER_DATA_NORMALIZED!DH84)</f>
        <v>#N/A</v>
      </c>
      <c r="DI84" s="100">
        <f>IF(AND(MASTER_DATA_NORMALIZED!DI84=0,DI$22=$L$22),VLOOKUP(MASTER_DATA_PROCESSED!$C84,Backend!$Q$9:$T$52,3,FALSE),MASTER_DATA_NORMALIZED!DI84)</f>
        <v>0</v>
      </c>
      <c r="DJ84" s="100">
        <f>IF(AND(MASTER_DATA_NORMALIZED!DJ84=0,DJ$22=$L$22),VLOOKUP(MASTER_DATA_PROCESSED!$C84,Backend!$Q$9:$T$52,3,FALSE),MASTER_DATA_NORMALIZED!DJ84)</f>
        <v>0</v>
      </c>
      <c r="DK84" s="100">
        <f>IF(AND(MASTER_DATA_NORMALIZED!DK84=0,DK$22=$L$22),VLOOKUP(MASTER_DATA_PROCESSED!$C84,Backend!$Q$9:$T$52,3,FALSE),MASTER_DATA_NORMALIZED!DK84)</f>
        <v>0</v>
      </c>
      <c r="DL84" s="100" t="e">
        <f>IF(AND(MASTER_DATA_NORMALIZED!DL84=0,DL$22=$L$22),VLOOKUP(MASTER_DATA_PROCESSED!$C84,Backend!$Q$9:$T$52,3,FALSE),MASTER_DATA_NORMALIZED!DL84)</f>
        <v>#N/A</v>
      </c>
      <c r="DM84" s="100">
        <f>IF(AND(MASTER_DATA_NORMALIZED!DM84=0,DM$22=$L$22),VLOOKUP(MASTER_DATA_PROCESSED!$C84,Backend!$Q$9:$T$52,3,FALSE),MASTER_DATA_NORMALIZED!DM84)</f>
        <v>0</v>
      </c>
      <c r="DN84" s="100">
        <f>IF(AND(MASTER_DATA_NORMALIZED!DN84=0,DN$22=$L$22),VLOOKUP(MASTER_DATA_PROCESSED!$C84,Backend!$Q$9:$T$52,3,FALSE),MASTER_DATA_NORMALIZED!DN84)</f>
        <v>0</v>
      </c>
      <c r="DO84" s="100">
        <f>IF(AND(MASTER_DATA_NORMALIZED!DO84=0,DO$22=$L$22),VLOOKUP(MASTER_DATA_PROCESSED!$C84,Backend!$Q$9:$T$52,3,FALSE),MASTER_DATA_NORMALIZED!DO84)</f>
        <v>0</v>
      </c>
      <c r="DP84" s="100" t="e">
        <f>IF(AND(MASTER_DATA_NORMALIZED!DP84=0,DP$22=$L$22),VLOOKUP(MASTER_DATA_PROCESSED!$C84,Backend!$Q$9:$T$52,3,FALSE),MASTER_DATA_NORMALIZED!DP84)</f>
        <v>#N/A</v>
      </c>
      <c r="DQ84" s="100">
        <f>IF(AND(MASTER_DATA_NORMALIZED!DQ84=0,DQ$22=$L$22),VLOOKUP(MASTER_DATA_PROCESSED!$C84,Backend!$Q$9:$T$52,3,FALSE),MASTER_DATA_NORMALIZED!DQ84)</f>
        <v>0</v>
      </c>
      <c r="DR84" s="100">
        <f>IF(AND(MASTER_DATA_NORMALIZED!DR84=0,DR$22=$L$22),VLOOKUP(MASTER_DATA_PROCESSED!$C84,Backend!$Q$9:$T$52,3,FALSE),MASTER_DATA_NORMALIZED!DR84)</f>
        <v>0</v>
      </c>
      <c r="DS84" s="100">
        <f>IF(AND(MASTER_DATA_NORMALIZED!DS84=0,DS$22=$L$22),VLOOKUP(MASTER_DATA_PROCESSED!$C84,Backend!$Q$9:$T$52,3,FALSE),MASTER_DATA_NORMALIZED!DS84)</f>
        <v>0</v>
      </c>
      <c r="DT84" s="100" t="e">
        <f>IF(AND(MASTER_DATA_NORMALIZED!DT84=0,DT$22=$L$22),VLOOKUP(MASTER_DATA_PROCESSED!$C84,Backend!$Q$9:$T$52,3,FALSE),MASTER_DATA_NORMALIZED!DT84)</f>
        <v>#N/A</v>
      </c>
      <c r="DU84" s="100">
        <f>IF(AND(MASTER_DATA_NORMALIZED!DU84=0,DU$22=$L$22),VLOOKUP(MASTER_DATA_PROCESSED!$C84,Backend!$Q$9:$T$52,3,FALSE),MASTER_DATA_NORMALIZED!DU84)</f>
        <v>0</v>
      </c>
      <c r="DV84" s="100">
        <f>IF(AND(MASTER_DATA_NORMALIZED!DV84=0,DV$22=$L$22),VLOOKUP(MASTER_DATA_PROCESSED!$C84,Backend!$Q$9:$T$52,3,FALSE),MASTER_DATA_NORMALIZED!DV84)</f>
        <v>0</v>
      </c>
      <c r="DW84" s="100">
        <f>IF(AND(MASTER_DATA_NORMALIZED!DW84=0,DW$22=$L$22),VLOOKUP(MASTER_DATA_PROCESSED!$C84,Backend!$Q$9:$T$52,3,FALSE),MASTER_DATA_NORMALIZED!DW84)</f>
        <v>0</v>
      </c>
      <c r="DX84" s="100" t="e">
        <f>IF(AND(MASTER_DATA_NORMALIZED!DX84=0,DX$22=$L$22),VLOOKUP(MASTER_DATA_PROCESSED!$C84,Backend!$Q$9:$T$52,3,FALSE),MASTER_DATA_NORMALIZED!DX84)</f>
        <v>#N/A</v>
      </c>
      <c r="DY84" s="100">
        <f>IF(AND(MASTER_DATA_NORMALIZED!DY84=0,DY$22=$L$22),VLOOKUP(MASTER_DATA_PROCESSED!$C84,Backend!$Q$9:$T$52,3,FALSE),MASTER_DATA_NORMALIZED!DY84)</f>
        <v>0</v>
      </c>
      <c r="DZ84" s="100">
        <f>IF(AND(MASTER_DATA_NORMALIZED!DZ84=0,DZ$22=$L$22),VLOOKUP(MASTER_DATA_PROCESSED!$C84,Backend!$Q$9:$T$52,3,FALSE),MASTER_DATA_NORMALIZED!DZ84)</f>
        <v>0</v>
      </c>
      <c r="EA84" s="100">
        <f>IF(AND(MASTER_DATA_NORMALIZED!EA84=0,EA$22=$L$22),VLOOKUP(MASTER_DATA_PROCESSED!$C84,Backend!$Q$9:$T$52,3,FALSE),MASTER_DATA_NORMALIZED!EA84)</f>
        <v>0</v>
      </c>
      <c r="EB84" s="100" t="e">
        <f>IF(AND(MASTER_DATA_NORMALIZED!EB84=0,EB$22=$L$22),VLOOKUP(MASTER_DATA_PROCESSED!$C84,Backend!$Q$9:$T$52,3,FALSE),MASTER_DATA_NORMALIZED!EB84)</f>
        <v>#N/A</v>
      </c>
      <c r="EC84" s="100" t="e">
        <f>IF(AND(MASTER_DATA_NORMALIZED!EC84=0,EC$22=$L$22),VLOOKUP(MASTER_DATA_PROCESSED!$C84,Backend!$Q$9:$T$52,3,FALSE),MASTER_DATA_NORMALIZED!EC84)</f>
        <v>#DIV/0!</v>
      </c>
      <c r="ED84" s="100" t="e">
        <f>IF(AND(MASTER_DATA_NORMALIZED!ED84=0,ED$22=$L$22),VLOOKUP(MASTER_DATA_PROCESSED!$C84,Backend!$Q$9:$T$52,3,FALSE),MASTER_DATA_NORMALIZED!ED84)</f>
        <v>#DIV/0!</v>
      </c>
      <c r="EE84" s="100" t="e">
        <f>IF(AND(MASTER_DATA_NORMALIZED!EE84=0,EE$22=$L$22),VLOOKUP(MASTER_DATA_PROCESSED!$C84,Backend!$Q$9:$T$52,3,FALSE),MASTER_DATA_NORMALIZED!EE84)</f>
        <v>#DIV/0!</v>
      </c>
      <c r="EF84" s="100" t="e">
        <f>IF(AND(MASTER_DATA_NORMALIZED!EF84=0,EF$22=$L$22),VLOOKUP(MASTER_DATA_PROCESSED!$C84,Backend!$Q$9:$T$52,3,FALSE),MASTER_DATA_NORMALIZED!EF84)</f>
        <v>#VALUE!</v>
      </c>
      <c r="EG84" s="100">
        <f>IF(AND(MASTER_DATA_NORMALIZED!EG84=0,EG$22=$L$22),VLOOKUP(MASTER_DATA_PROCESSED!$C84,Backend!$Q$9:$T$52,3,FALSE),MASTER_DATA_NORMALIZED!EG84)</f>
        <v>0</v>
      </c>
      <c r="EH84" s="100">
        <f>IF(AND(MASTER_DATA_NORMALIZED!EH84=0,EH$22=$L$22),VLOOKUP(MASTER_DATA_PROCESSED!$C84,Backend!$Q$9:$T$52,3,FALSE),MASTER_DATA_NORMALIZED!EH84)</f>
        <v>0</v>
      </c>
      <c r="EI84" s="100">
        <f>IF(AND(MASTER_DATA_NORMALIZED!EI84=0,EI$22=$L$22),VLOOKUP(MASTER_DATA_PROCESSED!$C84,Backend!$Q$9:$T$52,3,FALSE),MASTER_DATA_NORMALIZED!EI84)</f>
        <v>0</v>
      </c>
      <c r="EJ84" s="100" t="e">
        <f>IF(AND(MASTER_DATA_NORMALIZED!EJ84=0,EJ$22=$L$22),VLOOKUP(MASTER_DATA_PROCESSED!$C84,Backend!$Q$9:$T$52,3,FALSE),MASTER_DATA_NORMALIZED!EJ84)</f>
        <v>#N/A</v>
      </c>
      <c r="EK84" s="100">
        <f>IF(AND(MASTER_DATA_NORMALIZED!EK84=0,EK$22=$L$22),VLOOKUP(MASTER_DATA_PROCESSED!$C84,Backend!$Q$9:$T$52,3,FALSE),MASTER_DATA_NORMALIZED!EK84)</f>
        <v>0</v>
      </c>
      <c r="EL84" s="100">
        <f>IF(AND(MASTER_DATA_NORMALIZED!EL84=0,EL$22=$L$22),VLOOKUP(MASTER_DATA_PROCESSED!$C84,Backend!$Q$9:$T$52,3,FALSE),MASTER_DATA_NORMALIZED!EL84)</f>
        <v>0</v>
      </c>
      <c r="EM84" s="100">
        <f>IF(AND(MASTER_DATA_NORMALIZED!EM84=0,EM$22=$L$22),VLOOKUP(MASTER_DATA_PROCESSED!$C84,Backend!$Q$9:$T$52,3,FALSE),MASTER_DATA_NORMALIZED!EM84)</f>
        <v>0</v>
      </c>
      <c r="EN84" s="100">
        <f>IF(AND(MASTER_DATA_NORMALIZED!EN84=0,EN$22=$L$22),VLOOKUP(MASTER_DATA_PROCESSED!$C84,Backend!$Q$9:$T$52,3,FALSE),MASTER_DATA_NORMALIZED!EN84)</f>
        <v>5.0839090093756472</v>
      </c>
      <c r="EO84" s="100">
        <f>IF(AND(MASTER_DATA_NORMALIZED!EO84=0,EO$22=$L$22),VLOOKUP(MASTER_DATA_PROCESSED!$C84,Backend!$Q$9:$T$52,3,FALSE),MASTER_DATA_NORMALIZED!EO84)</f>
        <v>0</v>
      </c>
      <c r="EP84" s="100">
        <f>IF(AND(MASTER_DATA_NORMALIZED!EP84=0,EP$22=$L$22),VLOOKUP(MASTER_DATA_PROCESSED!$C84,Backend!$Q$9:$T$52,3,FALSE),MASTER_DATA_NORMALIZED!EP84)</f>
        <v>0</v>
      </c>
      <c r="EQ84" s="100">
        <f>IF(AND(MASTER_DATA_NORMALIZED!EQ84=0,EQ$22=$L$22),VLOOKUP(MASTER_DATA_PROCESSED!$C84,Backend!$Q$9:$T$52,3,FALSE),MASTER_DATA_NORMALIZED!EQ84)</f>
        <v>0</v>
      </c>
      <c r="ER84" s="100" t="e">
        <f>IF(AND(MASTER_DATA_NORMALIZED!ER84=0,ER$22=$L$22),VLOOKUP(MASTER_DATA_PROCESSED!$C84,Backend!$Q$9:$T$52,3,FALSE),MASTER_DATA_NORMALIZED!ER84)</f>
        <v>#N/A</v>
      </c>
      <c r="ES84" s="100">
        <f>IF(AND(MASTER_DATA_NORMALIZED!ES84=0,ES$22=$L$22),VLOOKUP(MASTER_DATA_PROCESSED!$C84,Backend!$Q$9:$T$52,3,FALSE),MASTER_DATA_NORMALIZED!ES84)</f>
        <v>0</v>
      </c>
      <c r="ET84" s="100">
        <f>IF(AND(MASTER_DATA_NORMALIZED!ET84=0,ET$22=$L$22),VLOOKUP(MASTER_DATA_PROCESSED!$C84,Backend!$Q$9:$T$52,3,FALSE),MASTER_DATA_NORMALIZED!ET84)</f>
        <v>0</v>
      </c>
      <c r="EU84" s="100">
        <f>IF(AND(MASTER_DATA_NORMALIZED!EU84=0,EU$22=$L$22),VLOOKUP(MASTER_DATA_PROCESSED!$C84,Backend!$Q$9:$T$52,3,FALSE),MASTER_DATA_NORMALIZED!EU84)</f>
        <v>0</v>
      </c>
      <c r="EV84" s="100" t="e">
        <f>IF(AND(MASTER_DATA_NORMALIZED!EV84=0,EV$22=$L$22),VLOOKUP(MASTER_DATA_PROCESSED!$C84,Backend!$Q$9:$T$52,3,FALSE),MASTER_DATA_NORMALIZED!EV84)</f>
        <v>#N/A</v>
      </c>
      <c r="EW84" s="100">
        <f>IF(AND(MASTER_DATA_NORMALIZED!EW84=0,EW$22=$L$22),VLOOKUP(MASTER_DATA_PROCESSED!$C84,Backend!$Q$9:$T$52,3,FALSE),MASTER_DATA_NORMALIZED!EW84)</f>
        <v>0</v>
      </c>
      <c r="EX84" s="100">
        <f>IF(AND(MASTER_DATA_NORMALIZED!EX84=0,EX$22=$L$22),VLOOKUP(MASTER_DATA_PROCESSED!$C84,Backend!$Q$9:$T$52,3,FALSE),MASTER_DATA_NORMALIZED!EX84)</f>
        <v>0</v>
      </c>
      <c r="EY84" s="100">
        <f>IF(AND(MASTER_DATA_NORMALIZED!EY84=0,EY$22=$L$22),VLOOKUP(MASTER_DATA_PROCESSED!$C84,Backend!$Q$9:$T$52,3,FALSE),MASTER_DATA_NORMALIZED!EY84)</f>
        <v>0</v>
      </c>
      <c r="EZ84" s="100" t="e">
        <f>IF(AND(MASTER_DATA_NORMALIZED!EZ84=0,EZ$22=$L$22),VLOOKUP(MASTER_DATA_PROCESSED!$C84,Backend!$Q$9:$T$52,3,FALSE),MASTER_DATA_NORMALIZED!EZ84)</f>
        <v>#N/A</v>
      </c>
      <c r="FA84" s="100">
        <f>IF(AND(MASTER_DATA_NORMALIZED!FA84=0,FA$22=$L$22),VLOOKUP(MASTER_DATA_PROCESSED!$C84,Backend!$Q$9:$T$52,3,FALSE),MASTER_DATA_NORMALIZED!FA84)</f>
        <v>0</v>
      </c>
      <c r="FB84" s="100">
        <f>IF(AND(MASTER_DATA_NORMALIZED!FB84=0,FB$22=$L$22),VLOOKUP(MASTER_DATA_PROCESSED!$C84,Backend!$Q$9:$T$52,3,FALSE),MASTER_DATA_NORMALIZED!FB84)</f>
        <v>0</v>
      </c>
      <c r="FC84" s="100">
        <f>IF(AND(MASTER_DATA_NORMALIZED!FC84=0,FC$22=$L$22),VLOOKUP(MASTER_DATA_PROCESSED!$C84,Backend!$Q$9:$T$52,3,FALSE),MASTER_DATA_NORMALIZED!FC84)</f>
        <v>0</v>
      </c>
      <c r="FD84" s="100" t="e">
        <f>IF(AND(MASTER_DATA_NORMALIZED!FD84=0,FD$22=$L$22),VLOOKUP(MASTER_DATA_PROCESSED!$C84,Backend!$Q$9:$T$52,3,FALSE),MASTER_DATA_NORMALIZED!FD84)</f>
        <v>#N/A</v>
      </c>
      <c r="FE84" s="100">
        <f>IF(AND(MASTER_DATA_NORMALIZED!FE84=0,FE$22=$L$22),VLOOKUP(MASTER_DATA_PROCESSED!$C84,Backend!$Q$9:$T$52,3,FALSE),MASTER_DATA_NORMALIZED!FE84)</f>
        <v>0</v>
      </c>
      <c r="FF84" s="100">
        <f>IF(AND(MASTER_DATA_NORMALIZED!FF84=0,FF$22=$L$22),VLOOKUP(MASTER_DATA_PROCESSED!$C84,Backend!$Q$9:$T$52,3,FALSE),MASTER_DATA_NORMALIZED!FF84)</f>
        <v>0</v>
      </c>
      <c r="FG84" s="100">
        <f>IF(AND(MASTER_DATA_NORMALIZED!FG84=0,FG$22=$L$22),VLOOKUP(MASTER_DATA_PROCESSED!$C84,Backend!$Q$9:$T$52,3,FALSE),MASTER_DATA_NORMALIZED!FG84)</f>
        <v>0</v>
      </c>
      <c r="FH84" s="100" t="e">
        <f>IF(AND(MASTER_DATA_NORMALIZED!FH84=0,FH$22=$L$22),VLOOKUP(MASTER_DATA_PROCESSED!$C84,Backend!$Q$9:$T$52,3,FALSE),MASTER_DATA_NORMALIZED!FH84)</f>
        <v>#N/A</v>
      </c>
      <c r="FI84" s="100">
        <f>IF(AND(MASTER_DATA_NORMALIZED!FI84=0,FI$22=$L$22),VLOOKUP(MASTER_DATA_PROCESSED!$C84,Backend!$Q$9:$T$52,3,FALSE),MASTER_DATA_NORMALIZED!FI84)</f>
        <v>0</v>
      </c>
      <c r="FJ84" s="100">
        <f>IF(AND(MASTER_DATA_NORMALIZED!FJ84=0,FJ$22=$L$22),VLOOKUP(MASTER_DATA_PROCESSED!$C84,Backend!$Q$9:$T$52,3,FALSE),MASTER_DATA_NORMALIZED!FJ84)</f>
        <v>0</v>
      </c>
      <c r="FK84" s="100">
        <f>IF(AND(MASTER_DATA_NORMALIZED!FK84=0,FK$22=$L$22),VLOOKUP(MASTER_DATA_PROCESSED!$C84,Backend!$Q$9:$T$52,3,FALSE),MASTER_DATA_NORMALIZED!FK84)</f>
        <v>0</v>
      </c>
      <c r="FL84" s="100" t="e">
        <f>IF(AND(MASTER_DATA_NORMALIZED!FL84=0,FL$22=$L$22),VLOOKUP(MASTER_DATA_PROCESSED!$C84,Backend!$Q$9:$T$52,3,FALSE),MASTER_DATA_NORMALIZED!FL84)</f>
        <v>#N/A</v>
      </c>
      <c r="FM84" s="100">
        <f>IF(AND(MASTER_DATA_NORMALIZED!FM84=0,FM$22=$L$22),VLOOKUP(MASTER_DATA_PROCESSED!$C84,Backend!$Q$9:$T$52,3,FALSE),MASTER_DATA_NORMALIZED!FM84)</f>
        <v>0</v>
      </c>
      <c r="FN84" s="100">
        <f>IF(AND(MASTER_DATA_NORMALIZED!FN84=0,FN$22=$L$22),VLOOKUP(MASTER_DATA_PROCESSED!$C84,Backend!$Q$9:$T$52,3,FALSE),MASTER_DATA_NORMALIZED!FN84)</f>
        <v>0</v>
      </c>
      <c r="FO84" s="100">
        <f>IF(AND(MASTER_DATA_NORMALIZED!FO84=0,FO$22=$L$22),VLOOKUP(MASTER_DATA_PROCESSED!$C84,Backend!$Q$9:$T$52,3,FALSE),MASTER_DATA_NORMALIZED!FO84)</f>
        <v>0</v>
      </c>
      <c r="FP84" s="100" t="e">
        <f>IF(AND(MASTER_DATA_NORMALIZED!FP84=0,FP$22=$L$22),VLOOKUP(MASTER_DATA_PROCESSED!$C84,Backend!$Q$9:$T$52,3,FALSE),MASTER_DATA_NORMALIZED!FP84)</f>
        <v>#N/A</v>
      </c>
      <c r="FQ84" s="100">
        <f>IF(AND(MASTER_DATA_NORMALIZED!FQ84=0,FQ$22=$L$22),VLOOKUP(MASTER_DATA_PROCESSED!$C84,Backend!$Q$9:$T$52,3,FALSE),MASTER_DATA_NORMALIZED!FQ84)</f>
        <v>0</v>
      </c>
      <c r="FR84" s="100">
        <f>IF(AND(MASTER_DATA_NORMALIZED!FR84=0,FR$22=$L$22),VLOOKUP(MASTER_DATA_PROCESSED!$C84,Backend!$Q$9:$T$52,3,FALSE),MASTER_DATA_NORMALIZED!FR84)</f>
        <v>0</v>
      </c>
      <c r="FS84" s="100">
        <f>IF(AND(MASTER_DATA_NORMALIZED!FS84=0,FS$22=$L$22),VLOOKUP(MASTER_DATA_PROCESSED!$C84,Backend!$Q$9:$T$52,3,FALSE),MASTER_DATA_NORMALIZED!FS84)</f>
        <v>0</v>
      </c>
      <c r="FT84" s="100" t="e">
        <f>IF(AND(MASTER_DATA_NORMALIZED!FT84=0,FT$22=$L$22),VLOOKUP(MASTER_DATA_PROCESSED!$C84,Backend!$Q$9:$T$52,3,FALSE),MASTER_DATA_NORMALIZED!FT84)</f>
        <v>#N/A</v>
      </c>
      <c r="FU84" s="100">
        <f>IF(AND(MASTER_DATA_NORMALIZED!FU84=0,FU$22=$L$22),VLOOKUP(MASTER_DATA_PROCESSED!$C84,Backend!$Q$9:$T$52,3,FALSE),MASTER_DATA_NORMALIZED!FU84)</f>
        <v>0</v>
      </c>
      <c r="FV84" s="100">
        <f>IF(AND(MASTER_DATA_NORMALIZED!FV84=0,FV$22=$L$22),VLOOKUP(MASTER_DATA_PROCESSED!$C84,Backend!$Q$9:$T$52,3,FALSE),MASTER_DATA_NORMALIZED!FV84)</f>
        <v>0</v>
      </c>
      <c r="FW84" s="100">
        <f>IF(AND(MASTER_DATA_NORMALIZED!FW84=0,FW$22=$L$22),VLOOKUP(MASTER_DATA_PROCESSED!$C84,Backend!$Q$9:$T$52,3,FALSE),MASTER_DATA_NORMALIZED!FW84)</f>
        <v>0</v>
      </c>
      <c r="FX84" s="100" t="e">
        <f>IF(AND(MASTER_DATA_NORMALIZED!FX84=0,FX$22=$L$22),VLOOKUP(MASTER_DATA_PROCESSED!$C84,Backend!$Q$9:$T$52,3,FALSE),MASTER_DATA_NORMALIZED!FX84)</f>
        <v>#N/A</v>
      </c>
      <c r="FY84" s="100">
        <f>IF(AND(MASTER_DATA_NORMALIZED!FY84=0,FY$22=$L$22),VLOOKUP(MASTER_DATA_PROCESSED!$C84,Backend!$Q$9:$T$52,3,FALSE),MASTER_DATA_NORMALIZED!FY84)</f>
        <v>0</v>
      </c>
      <c r="FZ84" s="100">
        <f>IF(AND(MASTER_DATA_NORMALIZED!FZ84=0,FZ$22=$L$22),VLOOKUP(MASTER_DATA_PROCESSED!$C84,Backend!$Q$9:$T$52,3,FALSE),MASTER_DATA_NORMALIZED!FZ84)</f>
        <v>0</v>
      </c>
      <c r="GA84" s="100">
        <f>IF(AND(MASTER_DATA_NORMALIZED!GA84=0,GA$22=$L$22),VLOOKUP(MASTER_DATA_PROCESSED!$C84,Backend!$Q$9:$T$52,3,FALSE),MASTER_DATA_NORMALIZED!GA84)</f>
        <v>0</v>
      </c>
      <c r="GB84" s="100" t="e">
        <f>IF(AND(MASTER_DATA_NORMALIZED!GB84=0,GB$22=$L$22),VLOOKUP(MASTER_DATA_PROCESSED!$C84,Backend!$Q$9:$T$52,3,FALSE),MASTER_DATA_NORMALIZED!GB84)</f>
        <v>#N/A</v>
      </c>
      <c r="GC84" s="100">
        <f>IF(AND(MASTER_DATA_NORMALIZED!GC84=0,GC$22=$L$22),VLOOKUP(MASTER_DATA_PROCESSED!$C84,Backend!$Q$9:$T$52,3,FALSE),MASTER_DATA_NORMALIZED!GC84)</f>
        <v>0</v>
      </c>
      <c r="GD84" s="100">
        <f>IF(AND(MASTER_DATA_NORMALIZED!GD84=0,GD$22=$L$22),VLOOKUP(MASTER_DATA_PROCESSED!$C84,Backend!$Q$9:$T$52,3,FALSE),MASTER_DATA_NORMALIZED!GD84)</f>
        <v>0</v>
      </c>
      <c r="GE84" s="100">
        <f>IF(AND(MASTER_DATA_NORMALIZED!GE84=0,GE$22=$L$22),VLOOKUP(MASTER_DATA_PROCESSED!$C84,Backend!$Q$9:$T$52,3,FALSE),MASTER_DATA_NORMALIZED!GE84)</f>
        <v>0</v>
      </c>
      <c r="GF84" s="100" t="e">
        <f>IF(AND(MASTER_DATA_NORMALIZED!GF84=0,GF$22=$L$22),VLOOKUP(MASTER_DATA_PROCESSED!$C84,Backend!$Q$9:$T$52,3,FALSE),MASTER_DATA_NORMALIZED!GF84)</f>
        <v>#N/A</v>
      </c>
      <c r="GG84" s="100">
        <f>IF(AND(MASTER_DATA_NORMALIZED!GG84=0,GG$22=$L$22),VLOOKUP(MASTER_DATA_PROCESSED!$C84,Backend!$Q$9:$T$52,3,FALSE),MASTER_DATA_NORMALIZED!GG84)</f>
        <v>0</v>
      </c>
      <c r="GH84" s="100">
        <f>IF(AND(MASTER_DATA_NORMALIZED!GH84=0,GH$22=$L$22),VLOOKUP(MASTER_DATA_PROCESSED!$C84,Backend!$Q$9:$T$52,3,FALSE),MASTER_DATA_NORMALIZED!GH84)</f>
        <v>0</v>
      </c>
      <c r="GI84" s="100">
        <f>IF(AND(MASTER_DATA_NORMALIZED!GI84=0,GI$22=$L$22),VLOOKUP(MASTER_DATA_PROCESSED!$C84,Backend!$Q$9:$T$52,3,FALSE),MASTER_DATA_NORMALIZED!GI84)</f>
        <v>0</v>
      </c>
      <c r="GJ84" s="100" t="e">
        <f>IF(AND(MASTER_DATA_NORMALIZED!GJ84=0,GJ$22=$L$22),VLOOKUP(MASTER_DATA_PROCESSED!$C84,Backend!$Q$9:$T$52,3,FALSE),MASTER_DATA_NORMALIZED!GJ84)</f>
        <v>#N/A</v>
      </c>
      <c r="GK84" s="100">
        <f>IF(AND(MASTER_DATA_NORMALIZED!GK84=0,GK$22=$L$22),VLOOKUP(MASTER_DATA_PROCESSED!$C84,Backend!$Q$9:$T$52,3,FALSE),MASTER_DATA_NORMALIZED!GK84)</f>
        <v>0</v>
      </c>
      <c r="GL84" s="100">
        <f>IF(AND(MASTER_DATA_NORMALIZED!GL84=0,GL$22=$L$22),VLOOKUP(MASTER_DATA_PROCESSED!$C84,Backend!$Q$9:$T$52,3,FALSE),MASTER_DATA_NORMALIZED!GL84)</f>
        <v>0</v>
      </c>
      <c r="GM84" s="100">
        <f>IF(AND(MASTER_DATA_NORMALIZED!GM84=0,GM$22=$L$22),VLOOKUP(MASTER_DATA_PROCESSED!$C84,Backend!$Q$9:$T$52,3,FALSE),MASTER_DATA_NORMALIZED!GM84)</f>
        <v>0</v>
      </c>
      <c r="GN84" s="100" t="e">
        <f>IF(AND(MASTER_DATA_NORMALIZED!GN84=0,GN$22=$L$22),VLOOKUP(MASTER_DATA_PROCESSED!$C84,Backend!$Q$9:$T$52,3,FALSE),MASTER_DATA_NORMALIZED!GN84)</f>
        <v>#N/A</v>
      </c>
      <c r="GO84" s="100">
        <f>IF(AND(MASTER_DATA_NORMALIZED!GO84=0,GO$22=$L$22),VLOOKUP(MASTER_DATA_PROCESSED!$C84,Backend!$Q$9:$T$52,3,FALSE),MASTER_DATA_NORMALIZED!GO84)</f>
        <v>0</v>
      </c>
      <c r="GP84" s="100">
        <f>IF(AND(MASTER_DATA_NORMALIZED!GP84=0,GP$22=$L$22),VLOOKUP(MASTER_DATA_PROCESSED!$C84,Backend!$Q$9:$T$52,3,FALSE),MASTER_DATA_NORMALIZED!GP84)</f>
        <v>0</v>
      </c>
      <c r="GQ84" s="100">
        <f>IF(AND(MASTER_DATA_NORMALIZED!GQ84=0,GQ$22=$L$22),VLOOKUP(MASTER_DATA_PROCESSED!$C84,Backend!$Q$9:$T$52,3,FALSE),MASTER_DATA_NORMALIZED!GQ84)</f>
        <v>0</v>
      </c>
      <c r="GR84" s="100" t="e">
        <f>IF(AND(MASTER_DATA_NORMALIZED!GR84=0,GR$22=$L$22),VLOOKUP(MASTER_DATA_PROCESSED!$C84,Backend!$Q$9:$T$52,3,FALSE),MASTER_DATA_NORMALIZED!GR84)</f>
        <v>#N/A</v>
      </c>
      <c r="GS84" s="100">
        <f>IF(AND(MASTER_DATA_NORMALIZED!GS84=0,GS$22=$L$22),VLOOKUP(MASTER_DATA_PROCESSED!$C84,Backend!$Q$9:$T$52,3,FALSE),MASTER_DATA_NORMALIZED!GS84)</f>
        <v>0</v>
      </c>
      <c r="GT84" s="100">
        <f>IF(AND(MASTER_DATA_NORMALIZED!GT84=0,GT$22=$L$22),VLOOKUP(MASTER_DATA_PROCESSED!$C84,Backend!$Q$9:$T$52,3,FALSE),MASTER_DATA_NORMALIZED!GT84)</f>
        <v>0</v>
      </c>
      <c r="GU84" s="100">
        <f>IF(AND(MASTER_DATA_NORMALIZED!GU84=0,GU$22=$L$22),VLOOKUP(MASTER_DATA_PROCESSED!$C84,Backend!$Q$9:$T$52,3,FALSE),MASTER_DATA_NORMALIZED!GU84)</f>
        <v>0</v>
      </c>
      <c r="GV84" s="100" t="e">
        <f>IF(AND(MASTER_DATA_NORMALIZED!GV84=0,GV$22=$L$22),VLOOKUP(MASTER_DATA_PROCESSED!$C84,Backend!$Q$9:$T$52,3,FALSE),MASTER_DATA_NORMALIZED!GV84)</f>
        <v>#N/A</v>
      </c>
      <c r="GW84" s="100" t="e">
        <f>IF(AND(MASTER_DATA_NORMALIZED!GW84=0,GW$22=$L$22),VLOOKUP(MASTER_DATA_PROCESSED!$C84,Backend!$Q$9:$T$52,3,FALSE),MASTER_DATA_NORMALIZED!GW84)</f>
        <v>#REF!</v>
      </c>
      <c r="GX84" s="100" t="e">
        <f>IF(AND(MASTER_DATA_NORMALIZED!GX84=0,GX$22=$L$22),VLOOKUP(MASTER_DATA_PROCESSED!$C84,Backend!$Q$9:$T$52,3,FALSE),MASTER_DATA_NORMALIZED!GX84)</f>
        <v>#REF!</v>
      </c>
      <c r="GY84" s="100" t="e">
        <f>IF(AND(MASTER_DATA_NORMALIZED!GY84=0,GY$22=$L$22),VLOOKUP(MASTER_DATA_PROCESSED!$C84,Backend!$Q$9:$T$52,3,FALSE),MASTER_DATA_NORMALIZED!GY84)</f>
        <v>#REF!</v>
      </c>
    </row>
    <row r="85" spans="2:207" hidden="1" outlineLevel="2" x14ac:dyDescent="0.3">
      <c r="B85" s="21">
        <f t="shared" si="5"/>
        <v>20</v>
      </c>
      <c r="C85" s="52">
        <f t="shared" si="0"/>
        <v>223</v>
      </c>
      <c r="D85" s="77"/>
      <c r="E85" s="52"/>
      <c r="F85" s="52">
        <v>223</v>
      </c>
      <c r="G85" s="78"/>
      <c r="H85" s="35" t="s">
        <v>89</v>
      </c>
      <c r="I85" s="97">
        <f>IF(AND(MASTER_DATA_NORMALIZED!I85=0,I$22=$L$22),VLOOKUP(MASTER_DATA_PROCESSED!$C85,Backend!$Q$9:$T$52,3,FALSE),MASTER_DATA_NORMALIZED!I85)</f>
        <v>0</v>
      </c>
      <c r="J85" s="97">
        <f>IF(AND(MASTER_DATA_NORMALIZED!J85=0,J$22=$L$22),VLOOKUP(MASTER_DATA_PROCESSED!$C85,Backend!$Q$9:$T$52,3,FALSE),MASTER_DATA_NORMALIZED!J85)</f>
        <v>0</v>
      </c>
      <c r="K85" s="97">
        <f>IF(AND(MASTER_DATA_NORMALIZED!K85=0,K$22=$L$22),VLOOKUP(MASTER_DATA_PROCESSED!$C85,Backend!$Q$9:$T$52,3,FALSE),MASTER_DATA_NORMALIZED!K85)</f>
        <v>0</v>
      </c>
      <c r="L85" s="97">
        <f>IF(AND(MASTER_DATA_NORMALIZED!L85=0,L$22=$L$22),VLOOKUP(MASTER_DATA_PROCESSED!$C85,Backend!$Q$9:$T$52,3,FALSE),MASTER_DATA_NORMALIZED!L85)</f>
        <v>70.052441548390178</v>
      </c>
      <c r="M85" s="97">
        <f>IF(AND(MASTER_DATA_NORMALIZED!M85=0,M$22=$L$22),VLOOKUP(MASTER_DATA_PROCESSED!$C85,Backend!$Q$9:$T$52,3,FALSE),MASTER_DATA_NORMALIZED!M85)</f>
        <v>0</v>
      </c>
      <c r="N85" s="97">
        <f>IF(AND(MASTER_DATA_NORMALIZED!N85=0,N$22=$L$22),VLOOKUP(MASTER_DATA_PROCESSED!$C85,Backend!$Q$9:$T$52,3,FALSE),MASTER_DATA_NORMALIZED!N85)</f>
        <v>0</v>
      </c>
      <c r="O85" s="97">
        <f>IF(AND(MASTER_DATA_NORMALIZED!O85=0,O$22=$L$22),VLOOKUP(MASTER_DATA_PROCESSED!$C85,Backend!$Q$9:$T$52,3,FALSE),MASTER_DATA_NORMALIZED!O85)</f>
        <v>0</v>
      </c>
      <c r="P85" s="97">
        <f>IF(AND(MASTER_DATA_NORMALIZED!P85=0,P$22=$L$22),VLOOKUP(MASTER_DATA_PROCESSED!$C85,Backend!$Q$9:$T$52,3,FALSE),MASTER_DATA_NORMALIZED!P85)</f>
        <v>70.026895122413904</v>
      </c>
      <c r="Q85" s="97">
        <f>IF(AND(MASTER_DATA_NORMALIZED!Q85=0,Q$22=$L$22),VLOOKUP(MASTER_DATA_PROCESSED!$C85,Backend!$Q$9:$T$52,3,FALSE),MASTER_DATA_NORMALIZED!Q85)</f>
        <v>0</v>
      </c>
      <c r="R85" s="97">
        <f>IF(AND(MASTER_DATA_NORMALIZED!R85=0,R$22=$L$22),VLOOKUP(MASTER_DATA_PROCESSED!$C85,Backend!$Q$9:$T$52,3,FALSE),MASTER_DATA_NORMALIZED!R85)</f>
        <v>0</v>
      </c>
      <c r="S85" s="97">
        <f>IF(AND(MASTER_DATA_NORMALIZED!S85=0,S$22=$L$22),VLOOKUP(MASTER_DATA_PROCESSED!$C85,Backend!$Q$9:$T$52,3,FALSE),MASTER_DATA_NORMALIZED!S85)</f>
        <v>0</v>
      </c>
      <c r="T85" s="97">
        <f>IF(AND(MASTER_DATA_NORMALIZED!T85=0,T$22=$L$22),VLOOKUP(MASTER_DATA_PROCESSED!$C85,Backend!$Q$9:$T$52,3,FALSE),MASTER_DATA_NORMALIZED!T85)</f>
        <v>160.47671039334071</v>
      </c>
      <c r="U85" s="97">
        <f>IF(AND(MASTER_DATA_NORMALIZED!U85=0,U$22=$L$22),VLOOKUP(MASTER_DATA_PROCESSED!$C85,Backend!$Q$9:$T$52,3,FALSE),MASTER_DATA_NORMALIZED!U85)</f>
        <v>0</v>
      </c>
      <c r="V85" s="97">
        <f>IF(AND(MASTER_DATA_NORMALIZED!V85=0,V$22=$L$22),VLOOKUP(MASTER_DATA_PROCESSED!$C85,Backend!$Q$9:$T$52,3,FALSE),MASTER_DATA_NORMALIZED!V85)</f>
        <v>0</v>
      </c>
      <c r="W85" s="97">
        <f>IF(AND(MASTER_DATA_NORMALIZED!W85=0,W$22=$L$22),VLOOKUP(MASTER_DATA_PROCESSED!$C85,Backend!$Q$9:$T$52,3,FALSE),MASTER_DATA_NORMALIZED!W85)</f>
        <v>0</v>
      </c>
      <c r="X85" s="97">
        <f>IF(AND(MASTER_DATA_NORMALIZED!X85=0,X$22=$L$22),VLOOKUP(MASTER_DATA_PROCESSED!$C85,Backend!$Q$9:$T$52,3,FALSE),MASTER_DATA_NORMALIZED!X85)</f>
        <v>160.46283312678992</v>
      </c>
      <c r="Y85" s="97">
        <f>IF(AND(MASTER_DATA_NORMALIZED!Y85=0,Y$22=$L$22),VLOOKUP(MASTER_DATA_PROCESSED!$C85,Backend!$Q$9:$T$52,3,FALSE),MASTER_DATA_NORMALIZED!Y85)</f>
        <v>0</v>
      </c>
      <c r="Z85" s="97">
        <f>IF(AND(MASTER_DATA_NORMALIZED!Z85=0,Z$22=$L$22),VLOOKUP(MASTER_DATA_PROCESSED!$C85,Backend!$Q$9:$T$52,3,FALSE),MASTER_DATA_NORMALIZED!Z85)</f>
        <v>0</v>
      </c>
      <c r="AA85" s="97">
        <f>IF(AND(MASTER_DATA_NORMALIZED!AA85=0,AA$22=$L$22),VLOOKUP(MASTER_DATA_PROCESSED!$C85,Backend!$Q$9:$T$52,3,FALSE),MASTER_DATA_NORMALIZED!AA85)</f>
        <v>0</v>
      </c>
      <c r="AB85" s="97">
        <f>IF(AND(MASTER_DATA_NORMALIZED!AB85=0,AB$22=$L$22),VLOOKUP(MASTER_DATA_PROCESSED!$C85,Backend!$Q$9:$T$52,3,FALSE),MASTER_DATA_NORMALIZED!AB85)</f>
        <v>91.686084691324851</v>
      </c>
      <c r="AC85" s="97">
        <f>IF(AND(MASTER_DATA_NORMALIZED!AC85=0,AC$22=$L$22),VLOOKUP(MASTER_DATA_PROCESSED!$C85,Backend!$Q$9:$T$52,3,FALSE),MASTER_DATA_NORMALIZED!AC85)</f>
        <v>0</v>
      </c>
      <c r="AD85" s="97">
        <f>IF(AND(MASTER_DATA_NORMALIZED!AD85=0,AD$22=$L$22),VLOOKUP(MASTER_DATA_PROCESSED!$C85,Backend!$Q$9:$T$52,3,FALSE),MASTER_DATA_NORMALIZED!AD85)</f>
        <v>0</v>
      </c>
      <c r="AE85" s="97">
        <f>IF(AND(MASTER_DATA_NORMALIZED!AE85=0,AE$22=$L$22),VLOOKUP(MASTER_DATA_PROCESSED!$C85,Backend!$Q$9:$T$52,3,FALSE),MASTER_DATA_NORMALIZED!AE85)</f>
        <v>0</v>
      </c>
      <c r="AF85" s="97">
        <f>IF(AND(MASTER_DATA_NORMALIZED!AF85=0,AF$22=$L$22),VLOOKUP(MASTER_DATA_PROCESSED!$C85,Backend!$Q$9:$T$52,3,FALSE),MASTER_DATA_NORMALIZED!AF85)</f>
        <v>91.638529668144713</v>
      </c>
      <c r="AG85" s="97">
        <f>IF(AND(MASTER_DATA_NORMALIZED!AG85=0,AG$22=$L$22),VLOOKUP(MASTER_DATA_PROCESSED!$C85,Backend!$Q$9:$T$52,3,FALSE),MASTER_DATA_NORMALIZED!AG85)</f>
        <v>0</v>
      </c>
      <c r="AH85" s="97">
        <f>IF(AND(MASTER_DATA_NORMALIZED!AH85=0,AH$22=$L$22),VLOOKUP(MASTER_DATA_PROCESSED!$C85,Backend!$Q$9:$T$52,3,FALSE),MASTER_DATA_NORMALIZED!AH85)</f>
        <v>0</v>
      </c>
      <c r="AI85" s="97">
        <f>IF(AND(MASTER_DATA_NORMALIZED!AI85=0,AI$22=$L$22),VLOOKUP(MASTER_DATA_PROCESSED!$C85,Backend!$Q$9:$T$52,3,FALSE),MASTER_DATA_NORMALIZED!AI85)</f>
        <v>0</v>
      </c>
      <c r="AJ85" s="97">
        <f>IF(AND(MASTER_DATA_NORMALIZED!AJ85=0,AJ$22=$L$22),VLOOKUP(MASTER_DATA_PROCESSED!$C85,Backend!$Q$9:$T$52,3,FALSE),MASTER_DATA_NORMALIZED!AJ85)</f>
        <v>210.00298236353245</v>
      </c>
      <c r="AK85" s="97">
        <f>IF(AND(MASTER_DATA_NORMALIZED!AK85=0,AK$22=$L$22),VLOOKUP(MASTER_DATA_PROCESSED!$C85,Backend!$Q$9:$T$52,3,FALSE),MASTER_DATA_NORMALIZED!AK85)</f>
        <v>0</v>
      </c>
      <c r="AL85" s="97">
        <f>IF(AND(MASTER_DATA_NORMALIZED!AL85=0,AL$22=$L$22),VLOOKUP(MASTER_DATA_PROCESSED!$C85,Backend!$Q$9:$T$52,3,FALSE),MASTER_DATA_NORMALIZED!AL85)</f>
        <v>0</v>
      </c>
      <c r="AM85" s="97">
        <f>IF(AND(MASTER_DATA_NORMALIZED!AM85=0,AM$22=$L$22),VLOOKUP(MASTER_DATA_PROCESSED!$C85,Backend!$Q$9:$T$52,3,FALSE),MASTER_DATA_NORMALIZED!AM85)</f>
        <v>0</v>
      </c>
      <c r="AN85" s="97">
        <f>IF(AND(MASTER_DATA_NORMALIZED!AN85=0,AN$22=$L$22),VLOOKUP(MASTER_DATA_PROCESSED!$C85,Backend!$Q$9:$T$52,3,FALSE),MASTER_DATA_NORMALIZED!AN85)</f>
        <v>210.00298236353245</v>
      </c>
      <c r="AO85" s="97">
        <f>IF(AND(MASTER_DATA_NORMALIZED!AO85=0,AO$22=$L$22),VLOOKUP(MASTER_DATA_PROCESSED!$C85,Backend!$Q$9:$T$52,3,FALSE),MASTER_DATA_NORMALIZED!AO85)</f>
        <v>0</v>
      </c>
      <c r="AP85" s="97">
        <f>IF(AND(MASTER_DATA_NORMALIZED!AP85=0,AP$22=$L$22),VLOOKUP(MASTER_DATA_PROCESSED!$C85,Backend!$Q$9:$T$52,3,FALSE),MASTER_DATA_NORMALIZED!AP85)</f>
        <v>0</v>
      </c>
      <c r="AQ85" s="97">
        <f>IF(AND(MASTER_DATA_NORMALIZED!AQ85=0,AQ$22=$L$22),VLOOKUP(MASTER_DATA_PROCESSED!$C85,Backend!$Q$9:$T$52,3,FALSE),MASTER_DATA_NORMALIZED!AQ85)</f>
        <v>0</v>
      </c>
      <c r="AR85" s="97" t="e">
        <f>IF(AND(MASTER_DATA_NORMALIZED!AR85=0,AR$22=$L$22),VLOOKUP(MASTER_DATA_PROCESSED!$C85,Backend!$Q$9:$T$52,3,FALSE),MASTER_DATA_NORMALIZED!AR85)</f>
        <v>#N/A</v>
      </c>
      <c r="AS85" s="97">
        <f>IF(AND(MASTER_DATA_NORMALIZED!AS85=0,AS$22=$L$22),VLOOKUP(MASTER_DATA_PROCESSED!$C85,Backend!$Q$9:$T$52,3,FALSE),MASTER_DATA_NORMALIZED!AS85)</f>
        <v>0</v>
      </c>
      <c r="AT85" s="97">
        <f>IF(AND(MASTER_DATA_NORMALIZED!AT85=0,AT$22=$L$22),VLOOKUP(MASTER_DATA_PROCESSED!$C85,Backend!$Q$9:$T$52,3,FALSE),MASTER_DATA_NORMALIZED!AT85)</f>
        <v>0</v>
      </c>
      <c r="AU85" s="97">
        <f>IF(AND(MASTER_DATA_NORMALIZED!AU85=0,AU$22=$L$22),VLOOKUP(MASTER_DATA_PROCESSED!$C85,Backend!$Q$9:$T$52,3,FALSE),MASTER_DATA_NORMALIZED!AU85)</f>
        <v>0</v>
      </c>
      <c r="AV85" s="97" t="e">
        <f>IF(AND(MASTER_DATA_NORMALIZED!AV85=0,AV$22=$L$22),VLOOKUP(MASTER_DATA_PROCESSED!$C85,Backend!$Q$9:$T$52,3,FALSE),MASTER_DATA_NORMALIZED!AV85)</f>
        <v>#N/A</v>
      </c>
      <c r="AW85" s="97">
        <f>IF(AND(MASTER_DATA_NORMALIZED!AW85=0,AW$22=$L$22),VLOOKUP(MASTER_DATA_PROCESSED!$C85,Backend!$Q$9:$T$52,3,FALSE),MASTER_DATA_NORMALIZED!AW85)</f>
        <v>0</v>
      </c>
      <c r="AX85" s="97">
        <f>IF(AND(MASTER_DATA_NORMALIZED!AX85=0,AX$22=$L$22),VLOOKUP(MASTER_DATA_PROCESSED!$C85,Backend!$Q$9:$T$52,3,FALSE),MASTER_DATA_NORMALIZED!AX85)</f>
        <v>0</v>
      </c>
      <c r="AY85" s="97">
        <f>IF(AND(MASTER_DATA_NORMALIZED!AY85=0,AY$22=$L$22),VLOOKUP(MASTER_DATA_PROCESSED!$C85,Backend!$Q$9:$T$52,3,FALSE),MASTER_DATA_NORMALIZED!AY85)</f>
        <v>0</v>
      </c>
      <c r="AZ85" s="97" t="e">
        <f>IF(AND(MASTER_DATA_NORMALIZED!AZ85=0,AZ$22=$L$22),VLOOKUP(MASTER_DATA_PROCESSED!$C85,Backend!$Q$9:$T$52,3,FALSE),MASTER_DATA_NORMALIZED!AZ85)</f>
        <v>#N/A</v>
      </c>
      <c r="BA85" s="97">
        <f>IF(AND(MASTER_DATA_NORMALIZED!BA85=0,BA$22=$L$22),VLOOKUP(MASTER_DATA_PROCESSED!$C85,Backend!$Q$9:$T$52,3,FALSE),MASTER_DATA_NORMALIZED!BA85)</f>
        <v>0</v>
      </c>
      <c r="BB85" s="97">
        <f>IF(AND(MASTER_DATA_NORMALIZED!BB85=0,BB$22=$L$22),VLOOKUP(MASTER_DATA_PROCESSED!$C85,Backend!$Q$9:$T$52,3,FALSE),MASTER_DATA_NORMALIZED!BB85)</f>
        <v>0</v>
      </c>
      <c r="BC85" s="97">
        <f>IF(AND(MASTER_DATA_NORMALIZED!BC85=0,BC$22=$L$22),VLOOKUP(MASTER_DATA_PROCESSED!$C85,Backend!$Q$9:$T$52,3,FALSE),MASTER_DATA_NORMALIZED!BC85)</f>
        <v>0</v>
      </c>
      <c r="BD85" s="97" t="e">
        <f>IF(AND(MASTER_DATA_NORMALIZED!BD85=0,BD$22=$L$22),VLOOKUP(MASTER_DATA_PROCESSED!$C85,Backend!$Q$9:$T$52,3,FALSE),MASTER_DATA_NORMALIZED!BD85)</f>
        <v>#N/A</v>
      </c>
      <c r="BE85" s="97">
        <f>IF(AND(MASTER_DATA_NORMALIZED!BE85=0,BE$22=$L$22),VLOOKUP(MASTER_DATA_PROCESSED!$C85,Backend!$Q$9:$T$52,3,FALSE),MASTER_DATA_NORMALIZED!BE85)</f>
        <v>0</v>
      </c>
      <c r="BF85" s="97">
        <f>IF(AND(MASTER_DATA_NORMALIZED!BF85=0,BF$22=$L$22),VLOOKUP(MASTER_DATA_PROCESSED!$C85,Backend!$Q$9:$T$52,3,FALSE),MASTER_DATA_NORMALIZED!BF85)</f>
        <v>0</v>
      </c>
      <c r="BG85" s="97">
        <f>IF(AND(MASTER_DATA_NORMALIZED!BG85=0,BG$22=$L$22),VLOOKUP(MASTER_DATA_PROCESSED!$C85,Backend!$Q$9:$T$52,3,FALSE),MASTER_DATA_NORMALIZED!BG85)</f>
        <v>0</v>
      </c>
      <c r="BH85" s="97" t="e">
        <f>IF(AND(MASTER_DATA_NORMALIZED!BH85=0,BH$22=$L$22),VLOOKUP(MASTER_DATA_PROCESSED!$C85,Backend!$Q$9:$T$52,3,FALSE),MASTER_DATA_NORMALIZED!BH85)</f>
        <v>#N/A</v>
      </c>
      <c r="BI85" s="97">
        <f>IF(AND(MASTER_DATA_NORMALIZED!BI85=0,BI$22=$L$22),VLOOKUP(MASTER_DATA_PROCESSED!$C85,Backend!$Q$9:$T$52,3,FALSE),MASTER_DATA_NORMALIZED!BI85)</f>
        <v>0</v>
      </c>
      <c r="BJ85" s="97">
        <f>IF(AND(MASTER_DATA_NORMALIZED!BJ85=0,BJ$22=$L$22),VLOOKUP(MASTER_DATA_PROCESSED!$C85,Backend!$Q$9:$T$52,3,FALSE),MASTER_DATA_NORMALIZED!BJ85)</f>
        <v>0</v>
      </c>
      <c r="BK85" s="97">
        <f>IF(AND(MASTER_DATA_NORMALIZED!BK85=0,BK$22=$L$22),VLOOKUP(MASTER_DATA_PROCESSED!$C85,Backend!$Q$9:$T$52,3,FALSE),MASTER_DATA_NORMALIZED!BK85)</f>
        <v>0</v>
      </c>
      <c r="BL85" s="97" t="e">
        <f>IF(AND(MASTER_DATA_NORMALIZED!BL85=0,BL$22=$L$22),VLOOKUP(MASTER_DATA_PROCESSED!$C85,Backend!$Q$9:$T$52,3,FALSE),MASTER_DATA_NORMALIZED!BL85)</f>
        <v>#N/A</v>
      </c>
      <c r="BM85" s="97">
        <f>IF(AND(MASTER_DATA_NORMALIZED!BM85=0,BM$22=$L$22),VLOOKUP(MASTER_DATA_PROCESSED!$C85,Backend!$Q$9:$T$52,3,FALSE),MASTER_DATA_NORMALIZED!BM85)</f>
        <v>0</v>
      </c>
      <c r="BN85" s="97">
        <f>IF(AND(MASTER_DATA_NORMALIZED!BN85=0,BN$22=$L$22),VLOOKUP(MASTER_DATA_PROCESSED!$C85,Backend!$Q$9:$T$52,3,FALSE),MASTER_DATA_NORMALIZED!BN85)</f>
        <v>0</v>
      </c>
      <c r="BO85" s="97">
        <f>IF(AND(MASTER_DATA_NORMALIZED!BO85=0,BO$22=$L$22),VLOOKUP(MASTER_DATA_PROCESSED!$C85,Backend!$Q$9:$T$52,3,FALSE),MASTER_DATA_NORMALIZED!BO85)</f>
        <v>0</v>
      </c>
      <c r="BP85" s="97">
        <f>IF(AND(MASTER_DATA_NORMALIZED!BP85=0,BP$22=$L$22),VLOOKUP(MASTER_DATA_PROCESSED!$C85,Backend!$Q$9:$T$52,3,FALSE),MASTER_DATA_NORMALIZED!BP85)</f>
        <v>68.032254799738084</v>
      </c>
      <c r="BQ85" s="97">
        <f>IF(AND(MASTER_DATA_NORMALIZED!BQ85=0,BQ$22=$L$22),VLOOKUP(MASTER_DATA_PROCESSED!$C85,Backend!$Q$9:$T$52,3,FALSE),MASTER_DATA_NORMALIZED!BQ85)</f>
        <v>0</v>
      </c>
      <c r="BR85" s="97">
        <f>IF(AND(MASTER_DATA_NORMALIZED!BR85=0,BR$22=$L$22),VLOOKUP(MASTER_DATA_PROCESSED!$C85,Backend!$Q$9:$T$52,3,FALSE),MASTER_DATA_NORMALIZED!BR85)</f>
        <v>0</v>
      </c>
      <c r="BS85" s="97">
        <f>IF(AND(MASTER_DATA_NORMALIZED!BS85=0,BS$22=$L$22),VLOOKUP(MASTER_DATA_PROCESSED!$C85,Backend!$Q$9:$T$52,3,FALSE),MASTER_DATA_NORMALIZED!BS85)</f>
        <v>0</v>
      </c>
      <c r="BT85" s="97">
        <f>IF(AND(MASTER_DATA_NORMALIZED!BT85=0,BT$22=$L$22),VLOOKUP(MASTER_DATA_PROCESSED!$C85,Backend!$Q$9:$T$52,3,FALSE),MASTER_DATA_NORMALIZED!BT85)</f>
        <v>34.63439815514424</v>
      </c>
      <c r="BU85" s="97">
        <f>IF(AND(MASTER_DATA_NORMALIZED!BU85=0,BU$22=$L$22),VLOOKUP(MASTER_DATA_PROCESSED!$C85,Backend!$Q$9:$T$52,3,FALSE),MASTER_DATA_NORMALIZED!BU85)</f>
        <v>0</v>
      </c>
      <c r="BV85" s="97">
        <f>IF(AND(MASTER_DATA_NORMALIZED!BV85=0,BV$22=$L$22),VLOOKUP(MASTER_DATA_PROCESSED!$C85,Backend!$Q$9:$T$52,3,FALSE),MASTER_DATA_NORMALIZED!BV85)</f>
        <v>0</v>
      </c>
      <c r="BW85" s="97">
        <f>IF(AND(MASTER_DATA_NORMALIZED!BW85=0,BW$22=$L$22),VLOOKUP(MASTER_DATA_PROCESSED!$C85,Backend!$Q$9:$T$52,3,FALSE),MASTER_DATA_NORMALIZED!BW85)</f>
        <v>0</v>
      </c>
      <c r="BX85" s="97">
        <f>IF(AND(MASTER_DATA_NORMALIZED!BX85=0,BX$22=$L$22),VLOOKUP(MASTER_DATA_PROCESSED!$C85,Backend!$Q$9:$T$52,3,FALSE),MASTER_DATA_NORMALIZED!BX85)</f>
        <v>35.955039308534417</v>
      </c>
      <c r="BY85" s="97">
        <f>IF(AND(MASTER_DATA_NORMALIZED!BY85=0,BY$22=$L$22),VLOOKUP(MASTER_DATA_PROCESSED!$C85,Backend!$Q$9:$T$52,3,FALSE),MASTER_DATA_NORMALIZED!BY85)</f>
        <v>0</v>
      </c>
      <c r="BZ85" s="97">
        <f>IF(AND(MASTER_DATA_NORMALIZED!BZ85=0,BZ$22=$L$22),VLOOKUP(MASTER_DATA_PROCESSED!$C85,Backend!$Q$9:$T$52,3,FALSE),MASTER_DATA_NORMALIZED!BZ85)</f>
        <v>0</v>
      </c>
      <c r="CA85" s="97">
        <f>IF(AND(MASTER_DATA_NORMALIZED!CA85=0,CA$22=$L$22),VLOOKUP(MASTER_DATA_PROCESSED!$C85,Backend!$Q$9:$T$52,3,FALSE),MASTER_DATA_NORMALIZED!CA85)</f>
        <v>0</v>
      </c>
      <c r="CB85" s="97">
        <f>IF(AND(MASTER_DATA_NORMALIZED!CB85=0,CB$22=$L$22),VLOOKUP(MASTER_DATA_PROCESSED!$C85,Backend!$Q$9:$T$52,3,FALSE),MASTER_DATA_NORMALIZED!CB85)</f>
        <v>32.194729822162124</v>
      </c>
      <c r="CC85" s="97">
        <f>IF(AND(MASTER_DATA_NORMALIZED!CC85=0,CC$22=$L$22),VLOOKUP(MASTER_DATA_PROCESSED!$C85,Backend!$Q$9:$T$52,3,FALSE),MASTER_DATA_NORMALIZED!CC85)</f>
        <v>0</v>
      </c>
      <c r="CD85" s="97">
        <f>IF(AND(MASTER_DATA_NORMALIZED!CD85=0,CD$22=$L$22),VLOOKUP(MASTER_DATA_PROCESSED!$C85,Backend!$Q$9:$T$52,3,FALSE),MASTER_DATA_NORMALIZED!CD85)</f>
        <v>0</v>
      </c>
      <c r="CE85" s="97">
        <f>IF(AND(MASTER_DATA_NORMALIZED!CE85=0,CE$22=$L$22),VLOOKUP(MASTER_DATA_PROCESSED!$C85,Backend!$Q$9:$T$52,3,FALSE),MASTER_DATA_NORMALIZED!CE85)</f>
        <v>0</v>
      </c>
      <c r="CF85" s="97">
        <f>IF(AND(MASTER_DATA_NORMALIZED!CF85=0,CF$22=$L$22),VLOOKUP(MASTER_DATA_PROCESSED!$C85,Backend!$Q$9:$T$52,3,FALSE),MASTER_DATA_NORMALIZED!CF85)</f>
        <v>26.790169993386254</v>
      </c>
      <c r="CG85" s="97">
        <f>IF(AND(MASTER_DATA_NORMALIZED!CG85=0,CG$22=$L$22),VLOOKUP(MASTER_DATA_PROCESSED!$C85,Backend!$Q$9:$T$52,3,FALSE),MASTER_DATA_NORMALIZED!CG85)</f>
        <v>0</v>
      </c>
      <c r="CH85" s="97">
        <f>IF(AND(MASTER_DATA_NORMALIZED!CH85=0,CH$22=$L$22),VLOOKUP(MASTER_DATA_PROCESSED!$C85,Backend!$Q$9:$T$52,3,FALSE),MASTER_DATA_NORMALIZED!CH85)</f>
        <v>0</v>
      </c>
      <c r="CI85" s="97">
        <f>IF(AND(MASTER_DATA_NORMALIZED!CI85=0,CI$22=$L$22),VLOOKUP(MASTER_DATA_PROCESSED!$C85,Backend!$Q$9:$T$52,3,FALSE),MASTER_DATA_NORMALIZED!CI85)</f>
        <v>0</v>
      </c>
      <c r="CJ85" s="97" t="e">
        <f>IF(AND(MASTER_DATA_NORMALIZED!CJ85=0,CJ$22=$L$22),VLOOKUP(MASTER_DATA_PROCESSED!$C85,Backend!$Q$9:$T$52,3,FALSE),MASTER_DATA_NORMALIZED!CJ85)</f>
        <v>#N/A</v>
      </c>
      <c r="CK85" s="97">
        <f>IF(AND(MASTER_DATA_NORMALIZED!CK85=0,CK$22=$L$22),VLOOKUP(MASTER_DATA_PROCESSED!$C85,Backend!$Q$9:$T$52,3,FALSE),MASTER_DATA_NORMALIZED!CK85)</f>
        <v>0</v>
      </c>
      <c r="CL85" s="97">
        <f>IF(AND(MASTER_DATA_NORMALIZED!CL85=0,CL$22=$L$22),VLOOKUP(MASTER_DATA_PROCESSED!$C85,Backend!$Q$9:$T$52,3,FALSE),MASTER_DATA_NORMALIZED!CL85)</f>
        <v>0</v>
      </c>
      <c r="CM85" s="97">
        <f>IF(AND(MASTER_DATA_NORMALIZED!CM85=0,CM$22=$L$22),VLOOKUP(MASTER_DATA_PROCESSED!$C85,Backend!$Q$9:$T$52,3,FALSE),MASTER_DATA_NORMALIZED!CM85)</f>
        <v>0</v>
      </c>
      <c r="CN85" s="97" t="e">
        <f>IF(AND(MASTER_DATA_NORMALIZED!CN85=0,CN$22=$L$22),VLOOKUP(MASTER_DATA_PROCESSED!$C85,Backend!$Q$9:$T$52,3,FALSE),MASTER_DATA_NORMALIZED!CN85)</f>
        <v>#N/A</v>
      </c>
      <c r="CO85" s="97">
        <f>IF(AND(MASTER_DATA_NORMALIZED!CO85=0,CO$22=$L$22),VLOOKUP(MASTER_DATA_PROCESSED!$C85,Backend!$Q$9:$T$52,3,FALSE),MASTER_DATA_NORMALIZED!CO85)</f>
        <v>0</v>
      </c>
      <c r="CP85" s="97">
        <f>IF(AND(MASTER_DATA_NORMALIZED!CP85=0,CP$22=$L$22),VLOOKUP(MASTER_DATA_PROCESSED!$C85,Backend!$Q$9:$T$52,3,FALSE),MASTER_DATA_NORMALIZED!CP85)</f>
        <v>0</v>
      </c>
      <c r="CQ85" s="97">
        <f>IF(AND(MASTER_DATA_NORMALIZED!CQ85=0,CQ$22=$L$22),VLOOKUP(MASTER_DATA_PROCESSED!$C85,Backend!$Q$9:$T$52,3,FALSE),MASTER_DATA_NORMALIZED!CQ85)</f>
        <v>0</v>
      </c>
      <c r="CR85" s="97" t="e">
        <f>IF(AND(MASTER_DATA_NORMALIZED!CR85=0,CR$22=$L$22),VLOOKUP(MASTER_DATA_PROCESSED!$C85,Backend!$Q$9:$T$52,3,FALSE),MASTER_DATA_NORMALIZED!CR85)</f>
        <v>#N/A</v>
      </c>
      <c r="CS85" s="97">
        <f>IF(AND(MASTER_DATA_NORMALIZED!CS85=0,CS$22=$L$22),VLOOKUP(MASTER_DATA_PROCESSED!$C85,Backend!$Q$9:$T$52,3,FALSE),MASTER_DATA_NORMALIZED!CS85)</f>
        <v>0</v>
      </c>
      <c r="CT85" s="97">
        <f>IF(AND(MASTER_DATA_NORMALIZED!CT85=0,CT$22=$L$22),VLOOKUP(MASTER_DATA_PROCESSED!$C85,Backend!$Q$9:$T$52,3,FALSE),MASTER_DATA_NORMALIZED!CT85)</f>
        <v>0</v>
      </c>
      <c r="CU85" s="97">
        <f>IF(AND(MASTER_DATA_NORMALIZED!CU85=0,CU$22=$L$22),VLOOKUP(MASTER_DATA_PROCESSED!$C85,Backend!$Q$9:$T$52,3,FALSE),MASTER_DATA_NORMALIZED!CU85)</f>
        <v>0</v>
      </c>
      <c r="CV85" s="97">
        <f>IF(AND(MASTER_DATA_NORMALIZED!CV85=0,CV$22=$L$22),VLOOKUP(MASTER_DATA_PROCESSED!$C85,Backend!$Q$9:$T$52,3,FALSE),MASTER_DATA_NORMALIZED!CV85)</f>
        <v>3.4316014866759437</v>
      </c>
      <c r="CW85" s="97">
        <f>IF(AND(MASTER_DATA_NORMALIZED!CW85=0,CW$22=$L$22),VLOOKUP(MASTER_DATA_PROCESSED!$C85,Backend!$Q$9:$T$52,3,FALSE),MASTER_DATA_NORMALIZED!CW85)</f>
        <v>0</v>
      </c>
      <c r="CX85" s="97">
        <f>IF(AND(MASTER_DATA_NORMALIZED!CX85=0,CX$22=$L$22),VLOOKUP(MASTER_DATA_PROCESSED!$C85,Backend!$Q$9:$T$52,3,FALSE),MASTER_DATA_NORMALIZED!CX85)</f>
        <v>0</v>
      </c>
      <c r="CY85" s="97">
        <f>IF(AND(MASTER_DATA_NORMALIZED!CY85=0,CY$22=$L$22),VLOOKUP(MASTER_DATA_PROCESSED!$C85,Backend!$Q$9:$T$52,3,FALSE),MASTER_DATA_NORMALIZED!CY85)</f>
        <v>0</v>
      </c>
      <c r="CZ85" s="97" t="e">
        <f>IF(AND(MASTER_DATA_NORMALIZED!CZ85=0,CZ$22=$L$22),VLOOKUP(MASTER_DATA_PROCESSED!$C85,Backend!$Q$9:$T$52,3,FALSE),MASTER_DATA_NORMALIZED!CZ85)</f>
        <v>#N/A</v>
      </c>
      <c r="DA85" s="97" t="e">
        <f>IF(AND(MASTER_DATA_NORMALIZED!DA85=0,DA$22=$L$22),VLOOKUP(MASTER_DATA_PROCESSED!$C85,Backend!$Q$9:$T$52,3,FALSE),MASTER_DATA_NORMALIZED!DA85)</f>
        <v>#DIV/0!</v>
      </c>
      <c r="DB85" s="97" t="e">
        <f>IF(AND(MASTER_DATA_NORMALIZED!DB85=0,DB$22=$L$22),VLOOKUP(MASTER_DATA_PROCESSED!$C85,Backend!$Q$9:$T$52,3,FALSE),MASTER_DATA_NORMALIZED!DB85)</f>
        <v>#DIV/0!</v>
      </c>
      <c r="DC85" s="97" t="e">
        <f>IF(AND(MASTER_DATA_NORMALIZED!DC85=0,DC$22=$L$22),VLOOKUP(MASTER_DATA_PROCESSED!$C85,Backend!$Q$9:$T$52,3,FALSE),MASTER_DATA_NORMALIZED!DC85)</f>
        <v>#DIV/0!</v>
      </c>
      <c r="DD85" s="97" t="e">
        <f>IF(AND(MASTER_DATA_NORMALIZED!DD85=0,DD$22=$L$22),VLOOKUP(MASTER_DATA_PROCESSED!$C85,Backend!$Q$9:$T$52,3,FALSE),MASTER_DATA_NORMALIZED!DD85)</f>
        <v>#N/A</v>
      </c>
      <c r="DE85" s="97">
        <f>IF(AND(MASTER_DATA_NORMALIZED!DE85=0,DE$22=$L$22),VLOOKUP(MASTER_DATA_PROCESSED!$C85,Backend!$Q$9:$T$52,3,FALSE),MASTER_DATA_NORMALIZED!DE85)</f>
        <v>0</v>
      </c>
      <c r="DF85" s="97">
        <f>IF(AND(MASTER_DATA_NORMALIZED!DF85=0,DF$22=$L$22),VLOOKUP(MASTER_DATA_PROCESSED!$C85,Backend!$Q$9:$T$52,3,FALSE),MASTER_DATA_NORMALIZED!DF85)</f>
        <v>0</v>
      </c>
      <c r="DG85" s="97">
        <f>IF(AND(MASTER_DATA_NORMALIZED!DG85=0,DG$22=$L$22),VLOOKUP(MASTER_DATA_PROCESSED!$C85,Backend!$Q$9:$T$52,3,FALSE),MASTER_DATA_NORMALIZED!DG85)</f>
        <v>0</v>
      </c>
      <c r="DH85" s="97" t="e">
        <f>IF(AND(MASTER_DATA_NORMALIZED!DH85=0,DH$22=$L$22),VLOOKUP(MASTER_DATA_PROCESSED!$C85,Backend!$Q$9:$T$52,3,FALSE),MASTER_DATA_NORMALIZED!DH85)</f>
        <v>#N/A</v>
      </c>
      <c r="DI85" s="97">
        <f>IF(AND(MASTER_DATA_NORMALIZED!DI85=0,DI$22=$L$22),VLOOKUP(MASTER_DATA_PROCESSED!$C85,Backend!$Q$9:$T$52,3,FALSE),MASTER_DATA_NORMALIZED!DI85)</f>
        <v>0</v>
      </c>
      <c r="DJ85" s="97">
        <f>IF(AND(MASTER_DATA_NORMALIZED!DJ85=0,DJ$22=$L$22),VLOOKUP(MASTER_DATA_PROCESSED!$C85,Backend!$Q$9:$T$52,3,FALSE),MASTER_DATA_NORMALIZED!DJ85)</f>
        <v>0</v>
      </c>
      <c r="DK85" s="97">
        <f>IF(AND(MASTER_DATA_NORMALIZED!DK85=0,DK$22=$L$22),VLOOKUP(MASTER_DATA_PROCESSED!$C85,Backend!$Q$9:$T$52,3,FALSE),MASTER_DATA_NORMALIZED!DK85)</f>
        <v>0</v>
      </c>
      <c r="DL85" s="97" t="e">
        <f>IF(AND(MASTER_DATA_NORMALIZED!DL85=0,DL$22=$L$22),VLOOKUP(MASTER_DATA_PROCESSED!$C85,Backend!$Q$9:$T$52,3,FALSE),MASTER_DATA_NORMALIZED!DL85)</f>
        <v>#N/A</v>
      </c>
      <c r="DM85" s="97">
        <f>IF(AND(MASTER_DATA_NORMALIZED!DM85=0,DM$22=$L$22),VLOOKUP(MASTER_DATA_PROCESSED!$C85,Backend!$Q$9:$T$52,3,FALSE),MASTER_DATA_NORMALIZED!DM85)</f>
        <v>0</v>
      </c>
      <c r="DN85" s="97">
        <f>IF(AND(MASTER_DATA_NORMALIZED!DN85=0,DN$22=$L$22),VLOOKUP(MASTER_DATA_PROCESSED!$C85,Backend!$Q$9:$T$52,3,FALSE),MASTER_DATA_NORMALIZED!DN85)</f>
        <v>0</v>
      </c>
      <c r="DO85" s="97">
        <f>IF(AND(MASTER_DATA_NORMALIZED!DO85=0,DO$22=$L$22),VLOOKUP(MASTER_DATA_PROCESSED!$C85,Backend!$Q$9:$T$52,3,FALSE),MASTER_DATA_NORMALIZED!DO85)</f>
        <v>0</v>
      </c>
      <c r="DP85" s="97" t="e">
        <f>IF(AND(MASTER_DATA_NORMALIZED!DP85=0,DP$22=$L$22),VLOOKUP(MASTER_DATA_PROCESSED!$C85,Backend!$Q$9:$T$52,3,FALSE),MASTER_DATA_NORMALIZED!DP85)</f>
        <v>#N/A</v>
      </c>
      <c r="DQ85" s="97">
        <f>IF(AND(MASTER_DATA_NORMALIZED!DQ85=0,DQ$22=$L$22),VLOOKUP(MASTER_DATA_PROCESSED!$C85,Backend!$Q$9:$T$52,3,FALSE),MASTER_DATA_NORMALIZED!DQ85)</f>
        <v>0</v>
      </c>
      <c r="DR85" s="97">
        <f>IF(AND(MASTER_DATA_NORMALIZED!DR85=0,DR$22=$L$22),VLOOKUP(MASTER_DATA_PROCESSED!$C85,Backend!$Q$9:$T$52,3,FALSE),MASTER_DATA_NORMALIZED!DR85)</f>
        <v>0</v>
      </c>
      <c r="DS85" s="97">
        <f>IF(AND(MASTER_DATA_NORMALIZED!DS85=0,DS$22=$L$22),VLOOKUP(MASTER_DATA_PROCESSED!$C85,Backend!$Q$9:$T$52,3,FALSE),MASTER_DATA_NORMALIZED!DS85)</f>
        <v>0</v>
      </c>
      <c r="DT85" s="97" t="e">
        <f>IF(AND(MASTER_DATA_NORMALIZED!DT85=0,DT$22=$L$22),VLOOKUP(MASTER_DATA_PROCESSED!$C85,Backend!$Q$9:$T$52,3,FALSE),MASTER_DATA_NORMALIZED!DT85)</f>
        <v>#N/A</v>
      </c>
      <c r="DU85" s="97">
        <f>IF(AND(MASTER_DATA_NORMALIZED!DU85=0,DU$22=$L$22),VLOOKUP(MASTER_DATA_PROCESSED!$C85,Backend!$Q$9:$T$52,3,FALSE),MASTER_DATA_NORMALIZED!DU85)</f>
        <v>0</v>
      </c>
      <c r="DV85" s="97">
        <f>IF(AND(MASTER_DATA_NORMALIZED!DV85=0,DV$22=$L$22),VLOOKUP(MASTER_DATA_PROCESSED!$C85,Backend!$Q$9:$T$52,3,FALSE),MASTER_DATA_NORMALIZED!DV85)</f>
        <v>0</v>
      </c>
      <c r="DW85" s="97">
        <f>IF(AND(MASTER_DATA_NORMALIZED!DW85=0,DW$22=$L$22),VLOOKUP(MASTER_DATA_PROCESSED!$C85,Backend!$Q$9:$T$52,3,FALSE),MASTER_DATA_NORMALIZED!DW85)</f>
        <v>0</v>
      </c>
      <c r="DX85" s="97" t="e">
        <f>IF(AND(MASTER_DATA_NORMALIZED!DX85=0,DX$22=$L$22),VLOOKUP(MASTER_DATA_PROCESSED!$C85,Backend!$Q$9:$T$52,3,FALSE),MASTER_DATA_NORMALIZED!DX85)</f>
        <v>#N/A</v>
      </c>
      <c r="DY85" s="97">
        <f>IF(AND(MASTER_DATA_NORMALIZED!DY85=0,DY$22=$L$22),VLOOKUP(MASTER_DATA_PROCESSED!$C85,Backend!$Q$9:$T$52,3,FALSE),MASTER_DATA_NORMALIZED!DY85)</f>
        <v>0</v>
      </c>
      <c r="DZ85" s="97">
        <f>IF(AND(MASTER_DATA_NORMALIZED!DZ85=0,DZ$22=$L$22),VLOOKUP(MASTER_DATA_PROCESSED!$C85,Backend!$Q$9:$T$52,3,FALSE),MASTER_DATA_NORMALIZED!DZ85)</f>
        <v>0</v>
      </c>
      <c r="EA85" s="97">
        <f>IF(AND(MASTER_DATA_NORMALIZED!EA85=0,EA$22=$L$22),VLOOKUP(MASTER_DATA_PROCESSED!$C85,Backend!$Q$9:$T$52,3,FALSE),MASTER_DATA_NORMALIZED!EA85)</f>
        <v>0</v>
      </c>
      <c r="EB85" s="97" t="e">
        <f>IF(AND(MASTER_DATA_NORMALIZED!EB85=0,EB$22=$L$22),VLOOKUP(MASTER_DATA_PROCESSED!$C85,Backend!$Q$9:$T$52,3,FALSE),MASTER_DATA_NORMALIZED!EB85)</f>
        <v>#N/A</v>
      </c>
      <c r="EC85" s="97" t="e">
        <f>IF(AND(MASTER_DATA_NORMALIZED!EC85=0,EC$22=$L$22),VLOOKUP(MASTER_DATA_PROCESSED!$C85,Backend!$Q$9:$T$52,3,FALSE),MASTER_DATA_NORMALIZED!EC85)</f>
        <v>#DIV/0!</v>
      </c>
      <c r="ED85" s="97" t="e">
        <f>IF(AND(MASTER_DATA_NORMALIZED!ED85=0,ED$22=$L$22),VLOOKUP(MASTER_DATA_PROCESSED!$C85,Backend!$Q$9:$T$52,3,FALSE),MASTER_DATA_NORMALIZED!ED85)</f>
        <v>#DIV/0!</v>
      </c>
      <c r="EE85" s="97" t="e">
        <f>IF(AND(MASTER_DATA_NORMALIZED!EE85=0,EE$22=$L$22),VLOOKUP(MASTER_DATA_PROCESSED!$C85,Backend!$Q$9:$T$52,3,FALSE),MASTER_DATA_NORMALIZED!EE85)</f>
        <v>#DIV/0!</v>
      </c>
      <c r="EF85" s="97" t="e">
        <f>IF(AND(MASTER_DATA_NORMALIZED!EF85=0,EF$22=$L$22),VLOOKUP(MASTER_DATA_PROCESSED!$C85,Backend!$Q$9:$T$52,3,FALSE),MASTER_DATA_NORMALIZED!EF85)</f>
        <v>#VALUE!</v>
      </c>
      <c r="EG85" s="97">
        <f>IF(AND(MASTER_DATA_NORMALIZED!EG85=0,EG$22=$L$22),VLOOKUP(MASTER_DATA_PROCESSED!$C85,Backend!$Q$9:$T$52,3,FALSE),MASTER_DATA_NORMALIZED!EG85)</f>
        <v>0</v>
      </c>
      <c r="EH85" s="97">
        <f>IF(AND(MASTER_DATA_NORMALIZED!EH85=0,EH$22=$L$22),VLOOKUP(MASTER_DATA_PROCESSED!$C85,Backend!$Q$9:$T$52,3,FALSE),MASTER_DATA_NORMALIZED!EH85)</f>
        <v>0</v>
      </c>
      <c r="EI85" s="97">
        <f>IF(AND(MASTER_DATA_NORMALIZED!EI85=0,EI$22=$L$22),VLOOKUP(MASTER_DATA_PROCESSED!$C85,Backend!$Q$9:$T$52,3,FALSE),MASTER_DATA_NORMALIZED!EI85)</f>
        <v>0</v>
      </c>
      <c r="EJ85" s="97" t="e">
        <f>IF(AND(MASTER_DATA_NORMALIZED!EJ85=0,EJ$22=$L$22),VLOOKUP(MASTER_DATA_PROCESSED!$C85,Backend!$Q$9:$T$52,3,FALSE),MASTER_DATA_NORMALIZED!EJ85)</f>
        <v>#N/A</v>
      </c>
      <c r="EK85" s="97">
        <f>IF(AND(MASTER_DATA_NORMALIZED!EK85=0,EK$22=$L$22),VLOOKUP(MASTER_DATA_PROCESSED!$C85,Backend!$Q$9:$T$52,3,FALSE),MASTER_DATA_NORMALIZED!EK85)</f>
        <v>0</v>
      </c>
      <c r="EL85" s="97">
        <f>IF(AND(MASTER_DATA_NORMALIZED!EL85=0,EL$22=$L$22),VLOOKUP(MASTER_DATA_PROCESSED!$C85,Backend!$Q$9:$T$52,3,FALSE),MASTER_DATA_NORMALIZED!EL85)</f>
        <v>0</v>
      </c>
      <c r="EM85" s="97">
        <f>IF(AND(MASTER_DATA_NORMALIZED!EM85=0,EM$22=$L$22),VLOOKUP(MASTER_DATA_PROCESSED!$C85,Backend!$Q$9:$T$52,3,FALSE),MASTER_DATA_NORMALIZED!EM85)</f>
        <v>0</v>
      </c>
      <c r="EN85" s="97" t="e">
        <f>IF(AND(MASTER_DATA_NORMALIZED!EN85=0,EN$22=$L$22),VLOOKUP(MASTER_DATA_PROCESSED!$C85,Backend!$Q$9:$T$52,3,FALSE),MASTER_DATA_NORMALIZED!EN85)</f>
        <v>#N/A</v>
      </c>
      <c r="EO85" s="97">
        <f>IF(AND(MASTER_DATA_NORMALIZED!EO85=0,EO$22=$L$22),VLOOKUP(MASTER_DATA_PROCESSED!$C85,Backend!$Q$9:$T$52,3,FALSE),MASTER_DATA_NORMALIZED!EO85)</f>
        <v>0</v>
      </c>
      <c r="EP85" s="97">
        <f>IF(AND(MASTER_DATA_NORMALIZED!EP85=0,EP$22=$L$22),VLOOKUP(MASTER_DATA_PROCESSED!$C85,Backend!$Q$9:$T$52,3,FALSE),MASTER_DATA_NORMALIZED!EP85)</f>
        <v>0</v>
      </c>
      <c r="EQ85" s="97">
        <f>IF(AND(MASTER_DATA_NORMALIZED!EQ85=0,EQ$22=$L$22),VLOOKUP(MASTER_DATA_PROCESSED!$C85,Backend!$Q$9:$T$52,3,FALSE),MASTER_DATA_NORMALIZED!EQ85)</f>
        <v>0</v>
      </c>
      <c r="ER85" s="97">
        <f>IF(AND(MASTER_DATA_NORMALIZED!ER85=0,ER$22=$L$22),VLOOKUP(MASTER_DATA_PROCESSED!$C85,Backend!$Q$9:$T$52,3,FALSE),MASTER_DATA_NORMALIZED!ER85)</f>
        <v>61.753502063746659</v>
      </c>
      <c r="ES85" s="97">
        <f>IF(AND(MASTER_DATA_NORMALIZED!ES85=0,ES$22=$L$22),VLOOKUP(MASTER_DATA_PROCESSED!$C85,Backend!$Q$9:$T$52,3,FALSE),MASTER_DATA_NORMALIZED!ES85)</f>
        <v>0</v>
      </c>
      <c r="ET85" s="97">
        <f>IF(AND(MASTER_DATA_NORMALIZED!ET85=0,ET$22=$L$22),VLOOKUP(MASTER_DATA_PROCESSED!$C85,Backend!$Q$9:$T$52,3,FALSE),MASTER_DATA_NORMALIZED!ET85)</f>
        <v>0</v>
      </c>
      <c r="EU85" s="97">
        <f>IF(AND(MASTER_DATA_NORMALIZED!EU85=0,EU$22=$L$22),VLOOKUP(MASTER_DATA_PROCESSED!$C85,Backend!$Q$9:$T$52,3,FALSE),MASTER_DATA_NORMALIZED!EU85)</f>
        <v>0</v>
      </c>
      <c r="EV85" s="97">
        <f>IF(AND(MASTER_DATA_NORMALIZED!EV85=0,EV$22=$L$22),VLOOKUP(MASTER_DATA_PROCESSED!$C85,Backend!$Q$9:$T$52,3,FALSE),MASTER_DATA_NORMALIZED!EV85)</f>
        <v>61.753502063746659</v>
      </c>
      <c r="EW85" s="97">
        <f>IF(AND(MASTER_DATA_NORMALIZED!EW85=0,EW$22=$L$22),VLOOKUP(MASTER_DATA_PROCESSED!$C85,Backend!$Q$9:$T$52,3,FALSE),MASTER_DATA_NORMALIZED!EW85)</f>
        <v>0</v>
      </c>
      <c r="EX85" s="97">
        <f>IF(AND(MASTER_DATA_NORMALIZED!EX85=0,EX$22=$L$22),VLOOKUP(MASTER_DATA_PROCESSED!$C85,Backend!$Q$9:$T$52,3,FALSE),MASTER_DATA_NORMALIZED!EX85)</f>
        <v>0</v>
      </c>
      <c r="EY85" s="97">
        <f>IF(AND(MASTER_DATA_NORMALIZED!EY85=0,EY$22=$L$22),VLOOKUP(MASTER_DATA_PROCESSED!$C85,Backend!$Q$9:$T$52,3,FALSE),MASTER_DATA_NORMALIZED!EY85)</f>
        <v>0</v>
      </c>
      <c r="EZ85" s="97">
        <f>IF(AND(MASTER_DATA_NORMALIZED!EZ85=0,EZ$22=$L$22),VLOOKUP(MASTER_DATA_PROCESSED!$C85,Backend!$Q$9:$T$52,3,FALSE),MASTER_DATA_NORMALIZED!EZ85)</f>
        <v>25.892377347836565</v>
      </c>
      <c r="FA85" s="97">
        <f>IF(AND(MASTER_DATA_NORMALIZED!FA85=0,FA$22=$L$22),VLOOKUP(MASTER_DATA_PROCESSED!$C85,Backend!$Q$9:$T$52,3,FALSE),MASTER_DATA_NORMALIZED!FA85)</f>
        <v>0</v>
      </c>
      <c r="FB85" s="97">
        <f>IF(AND(MASTER_DATA_NORMALIZED!FB85=0,FB$22=$L$22),VLOOKUP(MASTER_DATA_PROCESSED!$C85,Backend!$Q$9:$T$52,3,FALSE),MASTER_DATA_NORMALIZED!FB85)</f>
        <v>0</v>
      </c>
      <c r="FC85" s="97">
        <f>IF(AND(MASTER_DATA_NORMALIZED!FC85=0,FC$22=$L$22),VLOOKUP(MASTER_DATA_PROCESSED!$C85,Backend!$Q$9:$T$52,3,FALSE),MASTER_DATA_NORMALIZED!FC85)</f>
        <v>0</v>
      </c>
      <c r="FD85" s="97">
        <f>IF(AND(MASTER_DATA_NORMALIZED!FD85=0,FD$22=$L$22),VLOOKUP(MASTER_DATA_PROCESSED!$C85,Backend!$Q$9:$T$52,3,FALSE),MASTER_DATA_NORMALIZED!FD85)</f>
        <v>23.103103786686532</v>
      </c>
      <c r="FE85" s="97">
        <f>IF(AND(MASTER_DATA_NORMALIZED!FE85=0,FE$22=$L$22),VLOOKUP(MASTER_DATA_PROCESSED!$C85,Backend!$Q$9:$T$52,3,FALSE),MASTER_DATA_NORMALIZED!FE85)</f>
        <v>0</v>
      </c>
      <c r="FF85" s="97">
        <f>IF(AND(MASTER_DATA_NORMALIZED!FF85=0,FF$22=$L$22),VLOOKUP(MASTER_DATA_PROCESSED!$C85,Backend!$Q$9:$T$52,3,FALSE),MASTER_DATA_NORMALIZED!FF85)</f>
        <v>0</v>
      </c>
      <c r="FG85" s="97">
        <f>IF(AND(MASTER_DATA_NORMALIZED!FG85=0,FG$22=$L$22),VLOOKUP(MASTER_DATA_PROCESSED!$C85,Backend!$Q$9:$T$52,3,FALSE),MASTER_DATA_NORMALIZED!FG85)</f>
        <v>0</v>
      </c>
      <c r="FH85" s="97">
        <f>IF(AND(MASTER_DATA_NORMALIZED!FH85=0,FH$22=$L$22),VLOOKUP(MASTER_DATA_PROCESSED!$C85,Backend!$Q$9:$T$52,3,FALSE),MASTER_DATA_NORMALIZED!FH85)</f>
        <v>20.539867754591562</v>
      </c>
      <c r="FI85" s="97">
        <f>IF(AND(MASTER_DATA_NORMALIZED!FI85=0,FI$22=$L$22),VLOOKUP(MASTER_DATA_PROCESSED!$C85,Backend!$Q$9:$T$52,3,FALSE),MASTER_DATA_NORMALIZED!FI85)</f>
        <v>0</v>
      </c>
      <c r="FJ85" s="97">
        <f>IF(AND(MASTER_DATA_NORMALIZED!FJ85=0,FJ$22=$L$22),VLOOKUP(MASTER_DATA_PROCESSED!$C85,Backend!$Q$9:$T$52,3,FALSE),MASTER_DATA_NORMALIZED!FJ85)</f>
        <v>0</v>
      </c>
      <c r="FK85" s="97">
        <f>IF(AND(MASTER_DATA_NORMALIZED!FK85=0,FK$22=$L$22),VLOOKUP(MASTER_DATA_PROCESSED!$C85,Backend!$Q$9:$T$52,3,FALSE),MASTER_DATA_NORMALIZED!FK85)</f>
        <v>0</v>
      </c>
      <c r="FL85" s="97">
        <f>IF(AND(MASTER_DATA_NORMALIZED!FL85=0,FL$22=$L$22),VLOOKUP(MASTER_DATA_PROCESSED!$C85,Backend!$Q$9:$T$52,3,FALSE),MASTER_DATA_NORMALIZED!FL85)</f>
        <v>41.082690248125026</v>
      </c>
      <c r="FM85" s="97">
        <f>IF(AND(MASTER_DATA_NORMALIZED!FM85=0,FM$22=$L$22),VLOOKUP(MASTER_DATA_PROCESSED!$C85,Backend!$Q$9:$T$52,3,FALSE),MASTER_DATA_NORMALIZED!FM85)</f>
        <v>0</v>
      </c>
      <c r="FN85" s="97">
        <f>IF(AND(MASTER_DATA_NORMALIZED!FN85=0,FN$22=$L$22),VLOOKUP(MASTER_DATA_PROCESSED!$C85,Backend!$Q$9:$T$52,3,FALSE),MASTER_DATA_NORMALIZED!FN85)</f>
        <v>0</v>
      </c>
      <c r="FO85" s="97">
        <f>IF(AND(MASTER_DATA_NORMALIZED!FO85=0,FO$22=$L$22),VLOOKUP(MASTER_DATA_PROCESSED!$C85,Backend!$Q$9:$T$52,3,FALSE),MASTER_DATA_NORMALIZED!FO85)</f>
        <v>0</v>
      </c>
      <c r="FP85" s="97">
        <f>IF(AND(MASTER_DATA_NORMALIZED!FP85=0,FP$22=$L$22),VLOOKUP(MASTER_DATA_PROCESSED!$C85,Backend!$Q$9:$T$52,3,FALSE),MASTER_DATA_NORMALIZED!FP85)</f>
        <v>80.054276788717516</v>
      </c>
      <c r="FQ85" s="97">
        <f>IF(AND(MASTER_DATA_NORMALIZED!FQ85=0,FQ$22=$L$22),VLOOKUP(MASTER_DATA_PROCESSED!$C85,Backend!$Q$9:$T$52,3,FALSE),MASTER_DATA_NORMALIZED!FQ85)</f>
        <v>0</v>
      </c>
      <c r="FR85" s="97">
        <f>IF(AND(MASTER_DATA_NORMALIZED!FR85=0,FR$22=$L$22),VLOOKUP(MASTER_DATA_PROCESSED!$C85,Backend!$Q$9:$T$52,3,FALSE),MASTER_DATA_NORMALIZED!FR85)</f>
        <v>0</v>
      </c>
      <c r="FS85" s="97">
        <f>IF(AND(MASTER_DATA_NORMALIZED!FS85=0,FS$22=$L$22),VLOOKUP(MASTER_DATA_PROCESSED!$C85,Backend!$Q$9:$T$52,3,FALSE),MASTER_DATA_NORMALIZED!FS85)</f>
        <v>0</v>
      </c>
      <c r="FT85" s="97">
        <f>IF(AND(MASTER_DATA_NORMALIZED!FT85=0,FT$22=$L$22),VLOOKUP(MASTER_DATA_PROCESSED!$C85,Backend!$Q$9:$T$52,3,FALSE),MASTER_DATA_NORMALIZED!FT85)</f>
        <v>68.991558370677097</v>
      </c>
      <c r="FU85" s="97">
        <f>IF(AND(MASTER_DATA_NORMALIZED!FU85=0,FU$22=$L$22),VLOOKUP(MASTER_DATA_PROCESSED!$C85,Backend!$Q$9:$T$52,3,FALSE),MASTER_DATA_NORMALIZED!FU85)</f>
        <v>0</v>
      </c>
      <c r="FV85" s="97">
        <f>IF(AND(MASTER_DATA_NORMALIZED!FV85=0,FV$22=$L$22),VLOOKUP(MASTER_DATA_PROCESSED!$C85,Backend!$Q$9:$T$52,3,FALSE),MASTER_DATA_NORMALIZED!FV85)</f>
        <v>0</v>
      </c>
      <c r="FW85" s="97">
        <f>IF(AND(MASTER_DATA_NORMALIZED!FW85=0,FW$22=$L$22),VLOOKUP(MASTER_DATA_PROCESSED!$C85,Backend!$Q$9:$T$52,3,FALSE),MASTER_DATA_NORMALIZED!FW85)</f>
        <v>0</v>
      </c>
      <c r="FX85" s="97">
        <f>IF(AND(MASTER_DATA_NORMALIZED!FX85=0,FX$22=$L$22),VLOOKUP(MASTER_DATA_PROCESSED!$C85,Backend!$Q$9:$T$52,3,FALSE),MASTER_DATA_NORMALIZED!FX85)</f>
        <v>62.842608530639474</v>
      </c>
      <c r="FY85" s="97">
        <f>IF(AND(MASTER_DATA_NORMALIZED!FY85=0,FY$22=$L$22),VLOOKUP(MASTER_DATA_PROCESSED!$C85,Backend!$Q$9:$T$52,3,FALSE),MASTER_DATA_NORMALIZED!FY85)</f>
        <v>0</v>
      </c>
      <c r="FZ85" s="97">
        <f>IF(AND(MASTER_DATA_NORMALIZED!FZ85=0,FZ$22=$L$22),VLOOKUP(MASTER_DATA_PROCESSED!$C85,Backend!$Q$9:$T$52,3,FALSE),MASTER_DATA_NORMALIZED!FZ85)</f>
        <v>0</v>
      </c>
      <c r="GA85" s="97">
        <f>IF(AND(MASTER_DATA_NORMALIZED!GA85=0,GA$22=$L$22),VLOOKUP(MASTER_DATA_PROCESSED!$C85,Backend!$Q$9:$T$52,3,FALSE),MASTER_DATA_NORMALIZED!GA85)</f>
        <v>0</v>
      </c>
      <c r="GB85" s="97">
        <f>IF(AND(MASTER_DATA_NORMALIZED!GB85=0,GB$22=$L$22),VLOOKUP(MASTER_DATA_PROCESSED!$C85,Backend!$Q$9:$T$52,3,FALSE),MASTER_DATA_NORMALIZED!GB85)</f>
        <v>72.55029540612</v>
      </c>
      <c r="GC85" s="97">
        <f>IF(AND(MASTER_DATA_NORMALIZED!GC85=0,GC$22=$L$22),VLOOKUP(MASTER_DATA_PROCESSED!$C85,Backend!$Q$9:$T$52,3,FALSE),MASTER_DATA_NORMALIZED!GC85)</f>
        <v>0</v>
      </c>
      <c r="GD85" s="97">
        <f>IF(AND(MASTER_DATA_NORMALIZED!GD85=0,GD$22=$L$22),VLOOKUP(MASTER_DATA_PROCESSED!$C85,Backend!$Q$9:$T$52,3,FALSE),MASTER_DATA_NORMALIZED!GD85)</f>
        <v>0</v>
      </c>
      <c r="GE85" s="97">
        <f>IF(AND(MASTER_DATA_NORMALIZED!GE85=0,GE$22=$L$22),VLOOKUP(MASTER_DATA_PROCESSED!$C85,Backend!$Q$9:$T$52,3,FALSE),MASTER_DATA_NORMALIZED!GE85)</f>
        <v>0</v>
      </c>
      <c r="GF85" s="97">
        <f>IF(AND(MASTER_DATA_NORMALIZED!GF85=0,GF$22=$L$22),VLOOKUP(MASTER_DATA_PROCESSED!$C85,Backend!$Q$9:$T$52,3,FALSE),MASTER_DATA_NORMALIZED!GF85)</f>
        <v>62.945280682177064</v>
      </c>
      <c r="GG85" s="97">
        <f>IF(AND(MASTER_DATA_NORMALIZED!GG85=0,GG$22=$L$22),VLOOKUP(MASTER_DATA_PROCESSED!$C85,Backend!$Q$9:$T$52,3,FALSE),MASTER_DATA_NORMALIZED!GG85)</f>
        <v>0</v>
      </c>
      <c r="GH85" s="97">
        <f>IF(AND(MASTER_DATA_NORMALIZED!GH85=0,GH$22=$L$22),VLOOKUP(MASTER_DATA_PROCESSED!$C85,Backend!$Q$9:$T$52,3,FALSE),MASTER_DATA_NORMALIZED!GH85)</f>
        <v>0</v>
      </c>
      <c r="GI85" s="97">
        <f>IF(AND(MASTER_DATA_NORMALIZED!GI85=0,GI$22=$L$22),VLOOKUP(MASTER_DATA_PROCESSED!$C85,Backend!$Q$9:$T$52,3,FALSE),MASTER_DATA_NORMALIZED!GI85)</f>
        <v>0</v>
      </c>
      <c r="GJ85" s="97">
        <f>IF(AND(MASTER_DATA_NORMALIZED!GJ85=0,GJ$22=$L$22),VLOOKUP(MASTER_DATA_PROCESSED!$C85,Backend!$Q$9:$T$52,3,FALSE),MASTER_DATA_NORMALIZED!GJ85)</f>
        <v>58.063086161547659</v>
      </c>
      <c r="GK85" s="97">
        <f>IF(AND(MASTER_DATA_NORMALIZED!GK85=0,GK$22=$L$22),VLOOKUP(MASTER_DATA_PROCESSED!$C85,Backend!$Q$9:$T$52,3,FALSE),MASTER_DATA_NORMALIZED!GK85)</f>
        <v>0</v>
      </c>
      <c r="GL85" s="97">
        <f>IF(AND(MASTER_DATA_NORMALIZED!GL85=0,GL$22=$L$22),VLOOKUP(MASTER_DATA_PROCESSED!$C85,Backend!$Q$9:$T$52,3,FALSE),MASTER_DATA_NORMALIZED!GL85)</f>
        <v>0</v>
      </c>
      <c r="GM85" s="97">
        <f>IF(AND(MASTER_DATA_NORMALIZED!GM85=0,GM$22=$L$22),VLOOKUP(MASTER_DATA_PROCESSED!$C85,Backend!$Q$9:$T$52,3,FALSE),MASTER_DATA_NORMALIZED!GM85)</f>
        <v>0</v>
      </c>
      <c r="GN85" s="97">
        <f>IF(AND(MASTER_DATA_NORMALIZED!GN85=0,GN$22=$L$22),VLOOKUP(MASTER_DATA_PROCESSED!$C85,Backend!$Q$9:$T$52,3,FALSE),MASTER_DATA_NORMALIZED!GN85)</f>
        <v>65.102514611112341</v>
      </c>
      <c r="GO85" s="97">
        <f>IF(AND(MASTER_DATA_NORMALIZED!GO85=0,GO$22=$L$22),VLOOKUP(MASTER_DATA_PROCESSED!$C85,Backend!$Q$9:$T$52,3,FALSE),MASTER_DATA_NORMALIZED!GO85)</f>
        <v>0</v>
      </c>
      <c r="GP85" s="97">
        <f>IF(AND(MASTER_DATA_NORMALIZED!GP85=0,GP$22=$L$22),VLOOKUP(MASTER_DATA_PROCESSED!$C85,Backend!$Q$9:$T$52,3,FALSE),MASTER_DATA_NORMALIZED!GP85)</f>
        <v>0</v>
      </c>
      <c r="GQ85" s="97">
        <f>IF(AND(MASTER_DATA_NORMALIZED!GQ85=0,GQ$22=$L$22),VLOOKUP(MASTER_DATA_PROCESSED!$C85,Backend!$Q$9:$T$52,3,FALSE),MASTER_DATA_NORMALIZED!GQ85)</f>
        <v>0</v>
      </c>
      <c r="GR85" s="97">
        <f>IF(AND(MASTER_DATA_NORMALIZED!GR85=0,GR$22=$L$22),VLOOKUP(MASTER_DATA_PROCESSED!$C85,Backend!$Q$9:$T$52,3,FALSE),MASTER_DATA_NORMALIZED!GR85)</f>
        <v>56.26329861510812</v>
      </c>
      <c r="GS85" s="97">
        <f>IF(AND(MASTER_DATA_NORMALIZED!GS85=0,GS$22=$L$22),VLOOKUP(MASTER_DATA_PROCESSED!$C85,Backend!$Q$9:$T$52,3,FALSE),MASTER_DATA_NORMALIZED!GS85)</f>
        <v>0</v>
      </c>
      <c r="GT85" s="97">
        <f>IF(AND(MASTER_DATA_NORMALIZED!GT85=0,GT$22=$L$22),VLOOKUP(MASTER_DATA_PROCESSED!$C85,Backend!$Q$9:$T$52,3,FALSE),MASTER_DATA_NORMALIZED!GT85)</f>
        <v>0</v>
      </c>
      <c r="GU85" s="97">
        <f>IF(AND(MASTER_DATA_NORMALIZED!GU85=0,GU$22=$L$22),VLOOKUP(MASTER_DATA_PROCESSED!$C85,Backend!$Q$9:$T$52,3,FALSE),MASTER_DATA_NORMALIZED!GU85)</f>
        <v>0</v>
      </c>
      <c r="GV85" s="97">
        <f>IF(AND(MASTER_DATA_NORMALIZED!GV85=0,GV$22=$L$22),VLOOKUP(MASTER_DATA_PROCESSED!$C85,Backend!$Q$9:$T$52,3,FALSE),MASTER_DATA_NORMALIZED!GV85)</f>
        <v>51.762367917356983</v>
      </c>
      <c r="GW85" s="97" t="e">
        <f>IF(AND(MASTER_DATA_NORMALIZED!GW85=0,GW$22=$L$22),VLOOKUP(MASTER_DATA_PROCESSED!$C85,Backend!$Q$9:$T$52,3,FALSE),MASTER_DATA_NORMALIZED!GW85)</f>
        <v>#REF!</v>
      </c>
      <c r="GX85" s="97" t="e">
        <f>IF(AND(MASTER_DATA_NORMALIZED!GX85=0,GX$22=$L$22),VLOOKUP(MASTER_DATA_PROCESSED!$C85,Backend!$Q$9:$T$52,3,FALSE),MASTER_DATA_NORMALIZED!GX85)</f>
        <v>#REF!</v>
      </c>
      <c r="GY85" s="97" t="e">
        <f>IF(AND(MASTER_DATA_NORMALIZED!GY85=0,GY$22=$L$22),VLOOKUP(MASTER_DATA_PROCESSED!$C85,Backend!$Q$9:$T$52,3,FALSE),MASTER_DATA_NORMALIZED!GY85)</f>
        <v>#REF!</v>
      </c>
    </row>
    <row r="86" spans="2:207" s="27" customFormat="1" ht="14.25" hidden="1" outlineLevel="2" x14ac:dyDescent="0.25">
      <c r="B86" s="26">
        <f t="shared" si="5"/>
        <v>20</v>
      </c>
      <c r="C86" s="55">
        <f t="shared" si="0"/>
        <v>223.1</v>
      </c>
      <c r="D86" s="82"/>
      <c r="E86" s="55"/>
      <c r="F86" s="59"/>
      <c r="G86" s="86">
        <v>223.1</v>
      </c>
      <c r="H86" s="40" t="s">
        <v>90</v>
      </c>
      <c r="I86" s="99">
        <f>IF(AND(MASTER_DATA_NORMALIZED!I86=0,I$22=$L$22),VLOOKUP(MASTER_DATA_PROCESSED!$C86,Backend!$Q$9:$T$52,3,FALSE),MASTER_DATA_NORMALIZED!I86)</f>
        <v>0</v>
      </c>
      <c r="J86" s="99">
        <f>IF(AND(MASTER_DATA_NORMALIZED!J86=0,J$22=$L$22),VLOOKUP(MASTER_DATA_PROCESSED!$C86,Backend!$Q$9:$T$52,3,FALSE),MASTER_DATA_NORMALIZED!J86)</f>
        <v>0</v>
      </c>
      <c r="K86" s="99">
        <f>IF(AND(MASTER_DATA_NORMALIZED!K86=0,K$22=$L$22),VLOOKUP(MASTER_DATA_PROCESSED!$C86,Backend!$Q$9:$T$52,3,FALSE),MASTER_DATA_NORMALIZED!K86)</f>
        <v>0</v>
      </c>
      <c r="L86" s="99" t="e">
        <f>IF(AND(MASTER_DATA_NORMALIZED!L86=0,L$22=$L$22),VLOOKUP(MASTER_DATA_PROCESSED!$C86,Backend!$Q$9:$T$52,3,FALSE),MASTER_DATA_NORMALIZED!L86)</f>
        <v>#N/A</v>
      </c>
      <c r="M86" s="99">
        <f>IF(AND(MASTER_DATA_NORMALIZED!M86=0,M$22=$L$22),VLOOKUP(MASTER_DATA_PROCESSED!$C86,Backend!$Q$9:$T$52,3,FALSE),MASTER_DATA_NORMALIZED!M86)</f>
        <v>0</v>
      </c>
      <c r="N86" s="99">
        <f>IF(AND(MASTER_DATA_NORMALIZED!N86=0,N$22=$L$22),VLOOKUP(MASTER_DATA_PROCESSED!$C86,Backend!$Q$9:$T$52,3,FALSE),MASTER_DATA_NORMALIZED!N86)</f>
        <v>0</v>
      </c>
      <c r="O86" s="99">
        <f>IF(AND(MASTER_DATA_NORMALIZED!O86=0,O$22=$L$22),VLOOKUP(MASTER_DATA_PROCESSED!$C86,Backend!$Q$9:$T$52,3,FALSE),MASTER_DATA_NORMALIZED!O86)</f>
        <v>0</v>
      </c>
      <c r="P86" s="99" t="e">
        <f>IF(AND(MASTER_DATA_NORMALIZED!P86=0,P$22=$L$22),VLOOKUP(MASTER_DATA_PROCESSED!$C86,Backend!$Q$9:$T$52,3,FALSE),MASTER_DATA_NORMALIZED!P86)</f>
        <v>#N/A</v>
      </c>
      <c r="Q86" s="99">
        <f>IF(AND(MASTER_DATA_NORMALIZED!Q86=0,Q$22=$L$22),VLOOKUP(MASTER_DATA_PROCESSED!$C86,Backend!$Q$9:$T$52,3,FALSE),MASTER_DATA_NORMALIZED!Q86)</f>
        <v>0</v>
      </c>
      <c r="R86" s="99">
        <f>IF(AND(MASTER_DATA_NORMALIZED!R86=0,R$22=$L$22),VLOOKUP(MASTER_DATA_PROCESSED!$C86,Backend!$Q$9:$T$52,3,FALSE),MASTER_DATA_NORMALIZED!R86)</f>
        <v>0</v>
      </c>
      <c r="S86" s="99">
        <f>IF(AND(MASTER_DATA_NORMALIZED!S86=0,S$22=$L$22),VLOOKUP(MASTER_DATA_PROCESSED!$C86,Backend!$Q$9:$T$52,3,FALSE),MASTER_DATA_NORMALIZED!S86)</f>
        <v>0</v>
      </c>
      <c r="T86" s="99" t="e">
        <f>IF(AND(MASTER_DATA_NORMALIZED!T86=0,T$22=$L$22),VLOOKUP(MASTER_DATA_PROCESSED!$C86,Backend!$Q$9:$T$52,3,FALSE),MASTER_DATA_NORMALIZED!T86)</f>
        <v>#N/A</v>
      </c>
      <c r="U86" s="99">
        <f>IF(AND(MASTER_DATA_NORMALIZED!U86=0,U$22=$L$22),VLOOKUP(MASTER_DATA_PROCESSED!$C86,Backend!$Q$9:$T$52,3,FALSE),MASTER_DATA_NORMALIZED!U86)</f>
        <v>0</v>
      </c>
      <c r="V86" s="99">
        <f>IF(AND(MASTER_DATA_NORMALIZED!V86=0,V$22=$L$22),VLOOKUP(MASTER_DATA_PROCESSED!$C86,Backend!$Q$9:$T$52,3,FALSE),MASTER_DATA_NORMALIZED!V86)</f>
        <v>0</v>
      </c>
      <c r="W86" s="99">
        <f>IF(AND(MASTER_DATA_NORMALIZED!W86=0,W$22=$L$22),VLOOKUP(MASTER_DATA_PROCESSED!$C86,Backend!$Q$9:$T$52,3,FALSE),MASTER_DATA_NORMALIZED!W86)</f>
        <v>0</v>
      </c>
      <c r="X86" s="99" t="e">
        <f>IF(AND(MASTER_DATA_NORMALIZED!X86=0,X$22=$L$22),VLOOKUP(MASTER_DATA_PROCESSED!$C86,Backend!$Q$9:$T$52,3,FALSE),MASTER_DATA_NORMALIZED!X86)</f>
        <v>#N/A</v>
      </c>
      <c r="Y86" s="99">
        <f>IF(AND(MASTER_DATA_NORMALIZED!Y86=0,Y$22=$L$22),VLOOKUP(MASTER_DATA_PROCESSED!$C86,Backend!$Q$9:$T$52,3,FALSE),MASTER_DATA_NORMALIZED!Y86)</f>
        <v>0</v>
      </c>
      <c r="Z86" s="99">
        <f>IF(AND(MASTER_DATA_NORMALIZED!Z86=0,Z$22=$L$22),VLOOKUP(MASTER_DATA_PROCESSED!$C86,Backend!$Q$9:$T$52,3,FALSE),MASTER_DATA_NORMALIZED!Z86)</f>
        <v>0</v>
      </c>
      <c r="AA86" s="99">
        <f>IF(AND(MASTER_DATA_NORMALIZED!AA86=0,AA$22=$L$22),VLOOKUP(MASTER_DATA_PROCESSED!$C86,Backend!$Q$9:$T$52,3,FALSE),MASTER_DATA_NORMALIZED!AA86)</f>
        <v>0</v>
      </c>
      <c r="AB86" s="99" t="e">
        <f>IF(AND(MASTER_DATA_NORMALIZED!AB86=0,AB$22=$L$22),VLOOKUP(MASTER_DATA_PROCESSED!$C86,Backend!$Q$9:$T$52,3,FALSE),MASTER_DATA_NORMALIZED!AB86)</f>
        <v>#N/A</v>
      </c>
      <c r="AC86" s="99">
        <f>IF(AND(MASTER_DATA_NORMALIZED!AC86=0,AC$22=$L$22),VLOOKUP(MASTER_DATA_PROCESSED!$C86,Backend!$Q$9:$T$52,3,FALSE),MASTER_DATA_NORMALIZED!AC86)</f>
        <v>0</v>
      </c>
      <c r="AD86" s="99">
        <f>IF(AND(MASTER_DATA_NORMALIZED!AD86=0,AD$22=$L$22),VLOOKUP(MASTER_DATA_PROCESSED!$C86,Backend!$Q$9:$T$52,3,FALSE),MASTER_DATA_NORMALIZED!AD86)</f>
        <v>0</v>
      </c>
      <c r="AE86" s="99">
        <f>IF(AND(MASTER_DATA_NORMALIZED!AE86=0,AE$22=$L$22),VLOOKUP(MASTER_DATA_PROCESSED!$C86,Backend!$Q$9:$T$52,3,FALSE),MASTER_DATA_NORMALIZED!AE86)</f>
        <v>0</v>
      </c>
      <c r="AF86" s="99" t="e">
        <f>IF(AND(MASTER_DATA_NORMALIZED!AF86=0,AF$22=$L$22),VLOOKUP(MASTER_DATA_PROCESSED!$C86,Backend!$Q$9:$T$52,3,FALSE),MASTER_DATA_NORMALIZED!AF86)</f>
        <v>#N/A</v>
      </c>
      <c r="AG86" s="99">
        <f>IF(AND(MASTER_DATA_NORMALIZED!AG86=0,AG$22=$L$22),VLOOKUP(MASTER_DATA_PROCESSED!$C86,Backend!$Q$9:$T$52,3,FALSE),MASTER_DATA_NORMALIZED!AG86)</f>
        <v>0</v>
      </c>
      <c r="AH86" s="99">
        <f>IF(AND(MASTER_DATA_NORMALIZED!AH86=0,AH$22=$L$22),VLOOKUP(MASTER_DATA_PROCESSED!$C86,Backend!$Q$9:$T$52,3,FALSE),MASTER_DATA_NORMALIZED!AH86)</f>
        <v>0</v>
      </c>
      <c r="AI86" s="99">
        <f>IF(AND(MASTER_DATA_NORMALIZED!AI86=0,AI$22=$L$22),VLOOKUP(MASTER_DATA_PROCESSED!$C86,Backend!$Q$9:$T$52,3,FALSE),MASTER_DATA_NORMALIZED!AI86)</f>
        <v>0</v>
      </c>
      <c r="AJ86" s="99" t="e">
        <f>IF(AND(MASTER_DATA_NORMALIZED!AJ86=0,AJ$22=$L$22),VLOOKUP(MASTER_DATA_PROCESSED!$C86,Backend!$Q$9:$T$52,3,FALSE),MASTER_DATA_NORMALIZED!AJ86)</f>
        <v>#N/A</v>
      </c>
      <c r="AK86" s="99">
        <f>IF(AND(MASTER_DATA_NORMALIZED!AK86=0,AK$22=$L$22),VLOOKUP(MASTER_DATA_PROCESSED!$C86,Backend!$Q$9:$T$52,3,FALSE),MASTER_DATA_NORMALIZED!AK86)</f>
        <v>0</v>
      </c>
      <c r="AL86" s="99">
        <f>IF(AND(MASTER_DATA_NORMALIZED!AL86=0,AL$22=$L$22),VLOOKUP(MASTER_DATA_PROCESSED!$C86,Backend!$Q$9:$T$52,3,FALSE),MASTER_DATA_NORMALIZED!AL86)</f>
        <v>0</v>
      </c>
      <c r="AM86" s="99">
        <f>IF(AND(MASTER_DATA_NORMALIZED!AM86=0,AM$22=$L$22),VLOOKUP(MASTER_DATA_PROCESSED!$C86,Backend!$Q$9:$T$52,3,FALSE),MASTER_DATA_NORMALIZED!AM86)</f>
        <v>0</v>
      </c>
      <c r="AN86" s="99" t="e">
        <f>IF(AND(MASTER_DATA_NORMALIZED!AN86=0,AN$22=$L$22),VLOOKUP(MASTER_DATA_PROCESSED!$C86,Backend!$Q$9:$T$52,3,FALSE),MASTER_DATA_NORMALIZED!AN86)</f>
        <v>#N/A</v>
      </c>
      <c r="AO86" s="99">
        <f>IF(AND(MASTER_DATA_NORMALIZED!AO86=0,AO$22=$L$22),VLOOKUP(MASTER_DATA_PROCESSED!$C86,Backend!$Q$9:$T$52,3,FALSE),MASTER_DATA_NORMALIZED!AO86)</f>
        <v>0</v>
      </c>
      <c r="AP86" s="99">
        <f>IF(AND(MASTER_DATA_NORMALIZED!AP86=0,AP$22=$L$22),VLOOKUP(MASTER_DATA_PROCESSED!$C86,Backend!$Q$9:$T$52,3,FALSE),MASTER_DATA_NORMALIZED!AP86)</f>
        <v>0</v>
      </c>
      <c r="AQ86" s="99">
        <f>IF(AND(MASTER_DATA_NORMALIZED!AQ86=0,AQ$22=$L$22),VLOOKUP(MASTER_DATA_PROCESSED!$C86,Backend!$Q$9:$T$52,3,FALSE),MASTER_DATA_NORMALIZED!AQ86)</f>
        <v>0</v>
      </c>
      <c r="AR86" s="99" t="e">
        <f>IF(AND(MASTER_DATA_NORMALIZED!AR86=0,AR$22=$L$22),VLOOKUP(MASTER_DATA_PROCESSED!$C86,Backend!$Q$9:$T$52,3,FALSE),MASTER_DATA_NORMALIZED!AR86)</f>
        <v>#N/A</v>
      </c>
      <c r="AS86" s="99">
        <f>IF(AND(MASTER_DATA_NORMALIZED!AS86=0,AS$22=$L$22),VLOOKUP(MASTER_DATA_PROCESSED!$C86,Backend!$Q$9:$T$52,3,FALSE),MASTER_DATA_NORMALIZED!AS86)</f>
        <v>0</v>
      </c>
      <c r="AT86" s="99">
        <f>IF(AND(MASTER_DATA_NORMALIZED!AT86=0,AT$22=$L$22),VLOOKUP(MASTER_DATA_PROCESSED!$C86,Backend!$Q$9:$T$52,3,FALSE),MASTER_DATA_NORMALIZED!AT86)</f>
        <v>0</v>
      </c>
      <c r="AU86" s="99">
        <f>IF(AND(MASTER_DATA_NORMALIZED!AU86=0,AU$22=$L$22),VLOOKUP(MASTER_DATA_PROCESSED!$C86,Backend!$Q$9:$T$52,3,FALSE),MASTER_DATA_NORMALIZED!AU86)</f>
        <v>0</v>
      </c>
      <c r="AV86" s="99" t="e">
        <f>IF(AND(MASTER_DATA_NORMALIZED!AV86=0,AV$22=$L$22),VLOOKUP(MASTER_DATA_PROCESSED!$C86,Backend!$Q$9:$T$52,3,FALSE),MASTER_DATA_NORMALIZED!AV86)</f>
        <v>#N/A</v>
      </c>
      <c r="AW86" s="99">
        <f>IF(AND(MASTER_DATA_NORMALIZED!AW86=0,AW$22=$L$22),VLOOKUP(MASTER_DATA_PROCESSED!$C86,Backend!$Q$9:$T$52,3,FALSE),MASTER_DATA_NORMALIZED!AW86)</f>
        <v>0</v>
      </c>
      <c r="AX86" s="99">
        <f>IF(AND(MASTER_DATA_NORMALIZED!AX86=0,AX$22=$L$22),VLOOKUP(MASTER_DATA_PROCESSED!$C86,Backend!$Q$9:$T$52,3,FALSE),MASTER_DATA_NORMALIZED!AX86)</f>
        <v>0</v>
      </c>
      <c r="AY86" s="99">
        <f>IF(AND(MASTER_DATA_NORMALIZED!AY86=0,AY$22=$L$22),VLOOKUP(MASTER_DATA_PROCESSED!$C86,Backend!$Q$9:$T$52,3,FALSE),MASTER_DATA_NORMALIZED!AY86)</f>
        <v>0</v>
      </c>
      <c r="AZ86" s="99" t="e">
        <f>IF(AND(MASTER_DATA_NORMALIZED!AZ86=0,AZ$22=$L$22),VLOOKUP(MASTER_DATA_PROCESSED!$C86,Backend!$Q$9:$T$52,3,FALSE),MASTER_DATA_NORMALIZED!AZ86)</f>
        <v>#N/A</v>
      </c>
      <c r="BA86" s="99">
        <f>IF(AND(MASTER_DATA_NORMALIZED!BA86=0,BA$22=$L$22),VLOOKUP(MASTER_DATA_PROCESSED!$C86,Backend!$Q$9:$T$52,3,FALSE),MASTER_DATA_NORMALIZED!BA86)</f>
        <v>0</v>
      </c>
      <c r="BB86" s="99">
        <f>IF(AND(MASTER_DATA_NORMALIZED!BB86=0,BB$22=$L$22),VLOOKUP(MASTER_DATA_PROCESSED!$C86,Backend!$Q$9:$T$52,3,FALSE),MASTER_DATA_NORMALIZED!BB86)</f>
        <v>0</v>
      </c>
      <c r="BC86" s="99">
        <f>IF(AND(MASTER_DATA_NORMALIZED!BC86=0,BC$22=$L$22),VLOOKUP(MASTER_DATA_PROCESSED!$C86,Backend!$Q$9:$T$52,3,FALSE),MASTER_DATA_NORMALIZED!BC86)</f>
        <v>0</v>
      </c>
      <c r="BD86" s="99" t="e">
        <f>IF(AND(MASTER_DATA_NORMALIZED!BD86=0,BD$22=$L$22),VLOOKUP(MASTER_DATA_PROCESSED!$C86,Backend!$Q$9:$T$52,3,FALSE),MASTER_DATA_NORMALIZED!BD86)</f>
        <v>#N/A</v>
      </c>
      <c r="BE86" s="99">
        <f>IF(AND(MASTER_DATA_NORMALIZED!BE86=0,BE$22=$L$22),VLOOKUP(MASTER_DATA_PROCESSED!$C86,Backend!$Q$9:$T$52,3,FALSE),MASTER_DATA_NORMALIZED!BE86)</f>
        <v>0</v>
      </c>
      <c r="BF86" s="99">
        <f>IF(AND(MASTER_DATA_NORMALIZED!BF86=0,BF$22=$L$22),VLOOKUP(MASTER_DATA_PROCESSED!$C86,Backend!$Q$9:$T$52,3,FALSE),MASTER_DATA_NORMALIZED!BF86)</f>
        <v>0</v>
      </c>
      <c r="BG86" s="99">
        <f>IF(AND(MASTER_DATA_NORMALIZED!BG86=0,BG$22=$L$22),VLOOKUP(MASTER_DATA_PROCESSED!$C86,Backend!$Q$9:$T$52,3,FALSE),MASTER_DATA_NORMALIZED!BG86)</f>
        <v>0</v>
      </c>
      <c r="BH86" s="99" t="e">
        <f>IF(AND(MASTER_DATA_NORMALIZED!BH86=0,BH$22=$L$22),VLOOKUP(MASTER_DATA_PROCESSED!$C86,Backend!$Q$9:$T$52,3,FALSE),MASTER_DATA_NORMALIZED!BH86)</f>
        <v>#N/A</v>
      </c>
      <c r="BI86" s="99">
        <f>IF(AND(MASTER_DATA_NORMALIZED!BI86=0,BI$22=$L$22),VLOOKUP(MASTER_DATA_PROCESSED!$C86,Backend!$Q$9:$T$52,3,FALSE),MASTER_DATA_NORMALIZED!BI86)</f>
        <v>0</v>
      </c>
      <c r="BJ86" s="99">
        <f>IF(AND(MASTER_DATA_NORMALIZED!BJ86=0,BJ$22=$L$22),VLOOKUP(MASTER_DATA_PROCESSED!$C86,Backend!$Q$9:$T$52,3,FALSE),MASTER_DATA_NORMALIZED!BJ86)</f>
        <v>0</v>
      </c>
      <c r="BK86" s="99">
        <f>IF(AND(MASTER_DATA_NORMALIZED!BK86=0,BK$22=$L$22),VLOOKUP(MASTER_DATA_PROCESSED!$C86,Backend!$Q$9:$T$52,3,FALSE),MASTER_DATA_NORMALIZED!BK86)</f>
        <v>0</v>
      </c>
      <c r="BL86" s="99" t="e">
        <f>IF(AND(MASTER_DATA_NORMALIZED!BL86=0,BL$22=$L$22),VLOOKUP(MASTER_DATA_PROCESSED!$C86,Backend!$Q$9:$T$52,3,FALSE),MASTER_DATA_NORMALIZED!BL86)</f>
        <v>#N/A</v>
      </c>
      <c r="BM86" s="99">
        <f>IF(AND(MASTER_DATA_NORMALIZED!BM86=0,BM$22=$L$22),VLOOKUP(MASTER_DATA_PROCESSED!$C86,Backend!$Q$9:$T$52,3,FALSE),MASTER_DATA_NORMALIZED!BM86)</f>
        <v>0</v>
      </c>
      <c r="BN86" s="99">
        <f>IF(AND(MASTER_DATA_NORMALIZED!BN86=0,BN$22=$L$22),VLOOKUP(MASTER_DATA_PROCESSED!$C86,Backend!$Q$9:$T$52,3,FALSE),MASTER_DATA_NORMALIZED!BN86)</f>
        <v>0</v>
      </c>
      <c r="BO86" s="99">
        <f>IF(AND(MASTER_DATA_NORMALIZED!BO86=0,BO$22=$L$22),VLOOKUP(MASTER_DATA_PROCESSED!$C86,Backend!$Q$9:$T$52,3,FALSE),MASTER_DATA_NORMALIZED!BO86)</f>
        <v>0</v>
      </c>
      <c r="BP86" s="99" t="e">
        <f>IF(AND(MASTER_DATA_NORMALIZED!BP86=0,BP$22=$L$22),VLOOKUP(MASTER_DATA_PROCESSED!$C86,Backend!$Q$9:$T$52,3,FALSE),MASTER_DATA_NORMALIZED!BP86)</f>
        <v>#N/A</v>
      </c>
      <c r="BQ86" s="99">
        <f>IF(AND(MASTER_DATA_NORMALIZED!BQ86=0,BQ$22=$L$22),VLOOKUP(MASTER_DATA_PROCESSED!$C86,Backend!$Q$9:$T$52,3,FALSE),MASTER_DATA_NORMALIZED!BQ86)</f>
        <v>0</v>
      </c>
      <c r="BR86" s="99">
        <f>IF(AND(MASTER_DATA_NORMALIZED!BR86=0,BR$22=$L$22),VLOOKUP(MASTER_DATA_PROCESSED!$C86,Backend!$Q$9:$T$52,3,FALSE),MASTER_DATA_NORMALIZED!BR86)</f>
        <v>0</v>
      </c>
      <c r="BS86" s="99">
        <f>IF(AND(MASTER_DATA_NORMALIZED!BS86=0,BS$22=$L$22),VLOOKUP(MASTER_DATA_PROCESSED!$C86,Backend!$Q$9:$T$52,3,FALSE),MASTER_DATA_NORMALIZED!BS86)</f>
        <v>0</v>
      </c>
      <c r="BT86" s="99" t="e">
        <f>IF(AND(MASTER_DATA_NORMALIZED!BT86=0,BT$22=$L$22),VLOOKUP(MASTER_DATA_PROCESSED!$C86,Backend!$Q$9:$T$52,3,FALSE),MASTER_DATA_NORMALIZED!BT86)</f>
        <v>#N/A</v>
      </c>
      <c r="BU86" s="99">
        <f>IF(AND(MASTER_DATA_NORMALIZED!BU86=0,BU$22=$L$22),VLOOKUP(MASTER_DATA_PROCESSED!$C86,Backend!$Q$9:$T$52,3,FALSE),MASTER_DATA_NORMALIZED!BU86)</f>
        <v>0</v>
      </c>
      <c r="BV86" s="99">
        <f>IF(AND(MASTER_DATA_NORMALIZED!BV86=0,BV$22=$L$22),VLOOKUP(MASTER_DATA_PROCESSED!$C86,Backend!$Q$9:$T$52,3,FALSE),MASTER_DATA_NORMALIZED!BV86)</f>
        <v>0</v>
      </c>
      <c r="BW86" s="99">
        <f>IF(AND(MASTER_DATA_NORMALIZED!BW86=0,BW$22=$L$22),VLOOKUP(MASTER_DATA_PROCESSED!$C86,Backend!$Q$9:$T$52,3,FALSE),MASTER_DATA_NORMALIZED!BW86)</f>
        <v>0</v>
      </c>
      <c r="BX86" s="99" t="e">
        <f>IF(AND(MASTER_DATA_NORMALIZED!BX86=0,BX$22=$L$22),VLOOKUP(MASTER_DATA_PROCESSED!$C86,Backend!$Q$9:$T$52,3,FALSE),MASTER_DATA_NORMALIZED!BX86)</f>
        <v>#N/A</v>
      </c>
      <c r="BY86" s="99">
        <f>IF(AND(MASTER_DATA_NORMALIZED!BY86=0,BY$22=$L$22),VLOOKUP(MASTER_DATA_PROCESSED!$C86,Backend!$Q$9:$T$52,3,FALSE),MASTER_DATA_NORMALIZED!BY86)</f>
        <v>0</v>
      </c>
      <c r="BZ86" s="99">
        <f>IF(AND(MASTER_DATA_NORMALIZED!BZ86=0,BZ$22=$L$22),VLOOKUP(MASTER_DATA_PROCESSED!$C86,Backend!$Q$9:$T$52,3,FALSE),MASTER_DATA_NORMALIZED!BZ86)</f>
        <v>0</v>
      </c>
      <c r="CA86" s="99">
        <f>IF(AND(MASTER_DATA_NORMALIZED!CA86=0,CA$22=$L$22),VLOOKUP(MASTER_DATA_PROCESSED!$C86,Backend!$Q$9:$T$52,3,FALSE),MASTER_DATA_NORMALIZED!CA86)</f>
        <v>0</v>
      </c>
      <c r="CB86" s="99" t="e">
        <f>IF(AND(MASTER_DATA_NORMALIZED!CB86=0,CB$22=$L$22),VLOOKUP(MASTER_DATA_PROCESSED!$C86,Backend!$Q$9:$T$52,3,FALSE),MASTER_DATA_NORMALIZED!CB86)</f>
        <v>#N/A</v>
      </c>
      <c r="CC86" s="99">
        <f>IF(AND(MASTER_DATA_NORMALIZED!CC86=0,CC$22=$L$22),VLOOKUP(MASTER_DATA_PROCESSED!$C86,Backend!$Q$9:$T$52,3,FALSE),MASTER_DATA_NORMALIZED!CC86)</f>
        <v>0</v>
      </c>
      <c r="CD86" s="99">
        <f>IF(AND(MASTER_DATA_NORMALIZED!CD86=0,CD$22=$L$22),VLOOKUP(MASTER_DATA_PROCESSED!$C86,Backend!$Q$9:$T$52,3,FALSE),MASTER_DATA_NORMALIZED!CD86)</f>
        <v>0</v>
      </c>
      <c r="CE86" s="99">
        <f>IF(AND(MASTER_DATA_NORMALIZED!CE86=0,CE$22=$L$22),VLOOKUP(MASTER_DATA_PROCESSED!$C86,Backend!$Q$9:$T$52,3,FALSE),MASTER_DATA_NORMALIZED!CE86)</f>
        <v>0</v>
      </c>
      <c r="CF86" s="99" t="e">
        <f>IF(AND(MASTER_DATA_NORMALIZED!CF86=0,CF$22=$L$22),VLOOKUP(MASTER_DATA_PROCESSED!$C86,Backend!$Q$9:$T$52,3,FALSE),MASTER_DATA_NORMALIZED!CF86)</f>
        <v>#N/A</v>
      </c>
      <c r="CG86" s="99">
        <f>IF(AND(MASTER_DATA_NORMALIZED!CG86=0,CG$22=$L$22),VLOOKUP(MASTER_DATA_PROCESSED!$C86,Backend!$Q$9:$T$52,3,FALSE),MASTER_DATA_NORMALIZED!CG86)</f>
        <v>0</v>
      </c>
      <c r="CH86" s="99">
        <f>IF(AND(MASTER_DATA_NORMALIZED!CH86=0,CH$22=$L$22),VLOOKUP(MASTER_DATA_PROCESSED!$C86,Backend!$Q$9:$T$52,3,FALSE),MASTER_DATA_NORMALIZED!CH86)</f>
        <v>0</v>
      </c>
      <c r="CI86" s="99">
        <f>IF(AND(MASTER_DATA_NORMALIZED!CI86=0,CI$22=$L$22),VLOOKUP(MASTER_DATA_PROCESSED!$C86,Backend!$Q$9:$T$52,3,FALSE),MASTER_DATA_NORMALIZED!CI86)</f>
        <v>0</v>
      </c>
      <c r="CJ86" s="99" t="e">
        <f>IF(AND(MASTER_DATA_NORMALIZED!CJ86=0,CJ$22=$L$22),VLOOKUP(MASTER_DATA_PROCESSED!$C86,Backend!$Q$9:$T$52,3,FALSE),MASTER_DATA_NORMALIZED!CJ86)</f>
        <v>#N/A</v>
      </c>
      <c r="CK86" s="99">
        <f>IF(AND(MASTER_DATA_NORMALIZED!CK86=0,CK$22=$L$22),VLOOKUP(MASTER_DATA_PROCESSED!$C86,Backend!$Q$9:$T$52,3,FALSE),MASTER_DATA_NORMALIZED!CK86)</f>
        <v>0</v>
      </c>
      <c r="CL86" s="99">
        <f>IF(AND(MASTER_DATA_NORMALIZED!CL86=0,CL$22=$L$22),VLOOKUP(MASTER_DATA_PROCESSED!$C86,Backend!$Q$9:$T$52,3,FALSE),MASTER_DATA_NORMALIZED!CL86)</f>
        <v>0</v>
      </c>
      <c r="CM86" s="99">
        <f>IF(AND(MASTER_DATA_NORMALIZED!CM86=0,CM$22=$L$22),VLOOKUP(MASTER_DATA_PROCESSED!$C86,Backend!$Q$9:$T$52,3,FALSE),MASTER_DATA_NORMALIZED!CM86)</f>
        <v>0</v>
      </c>
      <c r="CN86" s="99" t="e">
        <f>IF(AND(MASTER_DATA_NORMALIZED!CN86=0,CN$22=$L$22),VLOOKUP(MASTER_DATA_PROCESSED!$C86,Backend!$Q$9:$T$52,3,FALSE),MASTER_DATA_NORMALIZED!CN86)</f>
        <v>#N/A</v>
      </c>
      <c r="CO86" s="99">
        <f>IF(AND(MASTER_DATA_NORMALIZED!CO86=0,CO$22=$L$22),VLOOKUP(MASTER_DATA_PROCESSED!$C86,Backend!$Q$9:$T$52,3,FALSE),MASTER_DATA_NORMALIZED!CO86)</f>
        <v>0</v>
      </c>
      <c r="CP86" s="99">
        <f>IF(AND(MASTER_DATA_NORMALIZED!CP86=0,CP$22=$L$22),VLOOKUP(MASTER_DATA_PROCESSED!$C86,Backend!$Q$9:$T$52,3,FALSE),MASTER_DATA_NORMALIZED!CP86)</f>
        <v>0</v>
      </c>
      <c r="CQ86" s="99">
        <f>IF(AND(MASTER_DATA_NORMALIZED!CQ86=0,CQ$22=$L$22),VLOOKUP(MASTER_DATA_PROCESSED!$C86,Backend!$Q$9:$T$52,3,FALSE),MASTER_DATA_NORMALIZED!CQ86)</f>
        <v>0</v>
      </c>
      <c r="CR86" s="99" t="e">
        <f>IF(AND(MASTER_DATA_NORMALIZED!CR86=0,CR$22=$L$22),VLOOKUP(MASTER_DATA_PROCESSED!$C86,Backend!$Q$9:$T$52,3,FALSE),MASTER_DATA_NORMALIZED!CR86)</f>
        <v>#N/A</v>
      </c>
      <c r="CS86" s="99">
        <f>IF(AND(MASTER_DATA_NORMALIZED!CS86=0,CS$22=$L$22),VLOOKUP(MASTER_DATA_PROCESSED!$C86,Backend!$Q$9:$T$52,3,FALSE),MASTER_DATA_NORMALIZED!CS86)</f>
        <v>0</v>
      </c>
      <c r="CT86" s="99">
        <f>IF(AND(MASTER_DATA_NORMALIZED!CT86=0,CT$22=$L$22),VLOOKUP(MASTER_DATA_PROCESSED!$C86,Backend!$Q$9:$T$52,3,FALSE),MASTER_DATA_NORMALIZED!CT86)</f>
        <v>0</v>
      </c>
      <c r="CU86" s="99">
        <f>IF(AND(MASTER_DATA_NORMALIZED!CU86=0,CU$22=$L$22),VLOOKUP(MASTER_DATA_PROCESSED!$C86,Backend!$Q$9:$T$52,3,FALSE),MASTER_DATA_NORMALIZED!CU86)</f>
        <v>0</v>
      </c>
      <c r="CV86" s="99" t="e">
        <f>IF(AND(MASTER_DATA_NORMALIZED!CV86=0,CV$22=$L$22),VLOOKUP(MASTER_DATA_PROCESSED!$C86,Backend!$Q$9:$T$52,3,FALSE),MASTER_DATA_NORMALIZED!CV86)</f>
        <v>#N/A</v>
      </c>
      <c r="CW86" s="99">
        <f>IF(AND(MASTER_DATA_NORMALIZED!CW86=0,CW$22=$L$22),VLOOKUP(MASTER_DATA_PROCESSED!$C86,Backend!$Q$9:$T$52,3,FALSE),MASTER_DATA_NORMALIZED!CW86)</f>
        <v>0</v>
      </c>
      <c r="CX86" s="99">
        <f>IF(AND(MASTER_DATA_NORMALIZED!CX86=0,CX$22=$L$22),VLOOKUP(MASTER_DATA_PROCESSED!$C86,Backend!$Q$9:$T$52,3,FALSE),MASTER_DATA_NORMALIZED!CX86)</f>
        <v>0</v>
      </c>
      <c r="CY86" s="99">
        <f>IF(AND(MASTER_DATA_NORMALIZED!CY86=0,CY$22=$L$22),VLOOKUP(MASTER_DATA_PROCESSED!$C86,Backend!$Q$9:$T$52,3,FALSE),MASTER_DATA_NORMALIZED!CY86)</f>
        <v>0</v>
      </c>
      <c r="CZ86" s="99" t="e">
        <f>IF(AND(MASTER_DATA_NORMALIZED!CZ86=0,CZ$22=$L$22),VLOOKUP(MASTER_DATA_PROCESSED!$C86,Backend!$Q$9:$T$52,3,FALSE),MASTER_DATA_NORMALIZED!CZ86)</f>
        <v>#N/A</v>
      </c>
      <c r="DA86" s="99" t="e">
        <f>IF(AND(MASTER_DATA_NORMALIZED!DA86=0,DA$22=$L$22),VLOOKUP(MASTER_DATA_PROCESSED!$C86,Backend!$Q$9:$T$52,3,FALSE),MASTER_DATA_NORMALIZED!DA86)</f>
        <v>#DIV/0!</v>
      </c>
      <c r="DB86" s="99" t="e">
        <f>IF(AND(MASTER_DATA_NORMALIZED!DB86=0,DB$22=$L$22),VLOOKUP(MASTER_DATA_PROCESSED!$C86,Backend!$Q$9:$T$52,3,FALSE),MASTER_DATA_NORMALIZED!DB86)</f>
        <v>#DIV/0!</v>
      </c>
      <c r="DC86" s="99" t="e">
        <f>IF(AND(MASTER_DATA_NORMALIZED!DC86=0,DC$22=$L$22),VLOOKUP(MASTER_DATA_PROCESSED!$C86,Backend!$Q$9:$T$52,3,FALSE),MASTER_DATA_NORMALIZED!DC86)</f>
        <v>#DIV/0!</v>
      </c>
      <c r="DD86" s="99" t="e">
        <f>IF(AND(MASTER_DATA_NORMALIZED!DD86=0,DD$22=$L$22),VLOOKUP(MASTER_DATA_PROCESSED!$C86,Backend!$Q$9:$T$52,3,FALSE),MASTER_DATA_NORMALIZED!DD86)</f>
        <v>#N/A</v>
      </c>
      <c r="DE86" s="99">
        <f>IF(AND(MASTER_DATA_NORMALIZED!DE86=0,DE$22=$L$22),VLOOKUP(MASTER_DATA_PROCESSED!$C86,Backend!$Q$9:$T$52,3,FALSE),MASTER_DATA_NORMALIZED!DE86)</f>
        <v>0</v>
      </c>
      <c r="DF86" s="99">
        <f>IF(AND(MASTER_DATA_NORMALIZED!DF86=0,DF$22=$L$22),VLOOKUP(MASTER_DATA_PROCESSED!$C86,Backend!$Q$9:$T$52,3,FALSE),MASTER_DATA_NORMALIZED!DF86)</f>
        <v>0</v>
      </c>
      <c r="DG86" s="99">
        <f>IF(AND(MASTER_DATA_NORMALIZED!DG86=0,DG$22=$L$22),VLOOKUP(MASTER_DATA_PROCESSED!$C86,Backend!$Q$9:$T$52,3,FALSE),MASTER_DATA_NORMALIZED!DG86)</f>
        <v>0</v>
      </c>
      <c r="DH86" s="99" t="e">
        <f>IF(AND(MASTER_DATA_NORMALIZED!DH86=0,DH$22=$L$22),VLOOKUP(MASTER_DATA_PROCESSED!$C86,Backend!$Q$9:$T$52,3,FALSE),MASTER_DATA_NORMALIZED!DH86)</f>
        <v>#N/A</v>
      </c>
      <c r="DI86" s="99">
        <f>IF(AND(MASTER_DATA_NORMALIZED!DI86=0,DI$22=$L$22),VLOOKUP(MASTER_DATA_PROCESSED!$C86,Backend!$Q$9:$T$52,3,FALSE),MASTER_DATA_NORMALIZED!DI86)</f>
        <v>0</v>
      </c>
      <c r="DJ86" s="99">
        <f>IF(AND(MASTER_DATA_NORMALIZED!DJ86=0,DJ$22=$L$22),VLOOKUP(MASTER_DATA_PROCESSED!$C86,Backend!$Q$9:$T$52,3,FALSE),MASTER_DATA_NORMALIZED!DJ86)</f>
        <v>0</v>
      </c>
      <c r="DK86" s="99">
        <f>IF(AND(MASTER_DATA_NORMALIZED!DK86=0,DK$22=$L$22),VLOOKUP(MASTER_DATA_PROCESSED!$C86,Backend!$Q$9:$T$52,3,FALSE),MASTER_DATA_NORMALIZED!DK86)</f>
        <v>0</v>
      </c>
      <c r="DL86" s="99" t="e">
        <f>IF(AND(MASTER_DATA_NORMALIZED!DL86=0,DL$22=$L$22),VLOOKUP(MASTER_DATA_PROCESSED!$C86,Backend!$Q$9:$T$52,3,FALSE),MASTER_DATA_NORMALIZED!DL86)</f>
        <v>#N/A</v>
      </c>
      <c r="DM86" s="99">
        <f>IF(AND(MASTER_DATA_NORMALIZED!DM86=0,DM$22=$L$22),VLOOKUP(MASTER_DATA_PROCESSED!$C86,Backend!$Q$9:$T$52,3,FALSE),MASTER_DATA_NORMALIZED!DM86)</f>
        <v>0</v>
      </c>
      <c r="DN86" s="99">
        <f>IF(AND(MASTER_DATA_NORMALIZED!DN86=0,DN$22=$L$22),VLOOKUP(MASTER_DATA_PROCESSED!$C86,Backend!$Q$9:$T$52,3,FALSE),MASTER_DATA_NORMALIZED!DN86)</f>
        <v>0</v>
      </c>
      <c r="DO86" s="99">
        <f>IF(AND(MASTER_DATA_NORMALIZED!DO86=0,DO$22=$L$22),VLOOKUP(MASTER_DATA_PROCESSED!$C86,Backend!$Q$9:$T$52,3,FALSE),MASTER_DATA_NORMALIZED!DO86)</f>
        <v>0</v>
      </c>
      <c r="DP86" s="99" t="e">
        <f>IF(AND(MASTER_DATA_NORMALIZED!DP86=0,DP$22=$L$22),VLOOKUP(MASTER_DATA_PROCESSED!$C86,Backend!$Q$9:$T$52,3,FALSE),MASTER_DATA_NORMALIZED!DP86)</f>
        <v>#N/A</v>
      </c>
      <c r="DQ86" s="99">
        <f>IF(AND(MASTER_DATA_NORMALIZED!DQ86=0,DQ$22=$L$22),VLOOKUP(MASTER_DATA_PROCESSED!$C86,Backend!$Q$9:$T$52,3,FALSE),MASTER_DATA_NORMALIZED!DQ86)</f>
        <v>0</v>
      </c>
      <c r="DR86" s="99">
        <f>IF(AND(MASTER_DATA_NORMALIZED!DR86=0,DR$22=$L$22),VLOOKUP(MASTER_DATA_PROCESSED!$C86,Backend!$Q$9:$T$52,3,FALSE),MASTER_DATA_NORMALIZED!DR86)</f>
        <v>0</v>
      </c>
      <c r="DS86" s="99">
        <f>IF(AND(MASTER_DATA_NORMALIZED!DS86=0,DS$22=$L$22),VLOOKUP(MASTER_DATA_PROCESSED!$C86,Backend!$Q$9:$T$52,3,FALSE),MASTER_DATA_NORMALIZED!DS86)</f>
        <v>0</v>
      </c>
      <c r="DT86" s="99" t="e">
        <f>IF(AND(MASTER_DATA_NORMALIZED!DT86=0,DT$22=$L$22),VLOOKUP(MASTER_DATA_PROCESSED!$C86,Backend!$Q$9:$T$52,3,FALSE),MASTER_DATA_NORMALIZED!DT86)</f>
        <v>#N/A</v>
      </c>
      <c r="DU86" s="99">
        <f>IF(AND(MASTER_DATA_NORMALIZED!DU86=0,DU$22=$L$22),VLOOKUP(MASTER_DATA_PROCESSED!$C86,Backend!$Q$9:$T$52,3,FALSE),MASTER_DATA_NORMALIZED!DU86)</f>
        <v>0</v>
      </c>
      <c r="DV86" s="99">
        <f>IF(AND(MASTER_DATA_NORMALIZED!DV86=0,DV$22=$L$22),VLOOKUP(MASTER_DATA_PROCESSED!$C86,Backend!$Q$9:$T$52,3,FALSE),MASTER_DATA_NORMALIZED!DV86)</f>
        <v>0</v>
      </c>
      <c r="DW86" s="99">
        <f>IF(AND(MASTER_DATA_NORMALIZED!DW86=0,DW$22=$L$22),VLOOKUP(MASTER_DATA_PROCESSED!$C86,Backend!$Q$9:$T$52,3,FALSE),MASTER_DATA_NORMALIZED!DW86)</f>
        <v>0</v>
      </c>
      <c r="DX86" s="99" t="e">
        <f>IF(AND(MASTER_DATA_NORMALIZED!DX86=0,DX$22=$L$22),VLOOKUP(MASTER_DATA_PROCESSED!$C86,Backend!$Q$9:$T$52,3,FALSE),MASTER_DATA_NORMALIZED!DX86)</f>
        <v>#N/A</v>
      </c>
      <c r="DY86" s="99">
        <f>IF(AND(MASTER_DATA_NORMALIZED!DY86=0,DY$22=$L$22),VLOOKUP(MASTER_DATA_PROCESSED!$C86,Backend!$Q$9:$T$52,3,FALSE),MASTER_DATA_NORMALIZED!DY86)</f>
        <v>0</v>
      </c>
      <c r="DZ86" s="99">
        <f>IF(AND(MASTER_DATA_NORMALIZED!DZ86=0,DZ$22=$L$22),VLOOKUP(MASTER_DATA_PROCESSED!$C86,Backend!$Q$9:$T$52,3,FALSE),MASTER_DATA_NORMALIZED!DZ86)</f>
        <v>0</v>
      </c>
      <c r="EA86" s="99">
        <f>IF(AND(MASTER_DATA_NORMALIZED!EA86=0,EA$22=$L$22),VLOOKUP(MASTER_DATA_PROCESSED!$C86,Backend!$Q$9:$T$52,3,FALSE),MASTER_DATA_NORMALIZED!EA86)</f>
        <v>0</v>
      </c>
      <c r="EB86" s="99" t="e">
        <f>IF(AND(MASTER_DATA_NORMALIZED!EB86=0,EB$22=$L$22),VLOOKUP(MASTER_DATA_PROCESSED!$C86,Backend!$Q$9:$T$52,3,FALSE),MASTER_DATA_NORMALIZED!EB86)</f>
        <v>#N/A</v>
      </c>
      <c r="EC86" s="99" t="e">
        <f>IF(AND(MASTER_DATA_NORMALIZED!EC86=0,EC$22=$L$22),VLOOKUP(MASTER_DATA_PROCESSED!$C86,Backend!$Q$9:$T$52,3,FALSE),MASTER_DATA_NORMALIZED!EC86)</f>
        <v>#DIV/0!</v>
      </c>
      <c r="ED86" s="99" t="e">
        <f>IF(AND(MASTER_DATA_NORMALIZED!ED86=0,ED$22=$L$22),VLOOKUP(MASTER_DATA_PROCESSED!$C86,Backend!$Q$9:$T$52,3,FALSE),MASTER_DATA_NORMALIZED!ED86)</f>
        <v>#DIV/0!</v>
      </c>
      <c r="EE86" s="99" t="e">
        <f>IF(AND(MASTER_DATA_NORMALIZED!EE86=0,EE$22=$L$22),VLOOKUP(MASTER_DATA_PROCESSED!$C86,Backend!$Q$9:$T$52,3,FALSE),MASTER_DATA_NORMALIZED!EE86)</f>
        <v>#DIV/0!</v>
      </c>
      <c r="EF86" s="99" t="e">
        <f>IF(AND(MASTER_DATA_NORMALIZED!EF86=0,EF$22=$L$22),VLOOKUP(MASTER_DATA_PROCESSED!$C86,Backend!$Q$9:$T$52,3,FALSE),MASTER_DATA_NORMALIZED!EF86)</f>
        <v>#VALUE!</v>
      </c>
      <c r="EG86" s="99">
        <f>IF(AND(MASTER_DATA_NORMALIZED!EG86=0,EG$22=$L$22),VLOOKUP(MASTER_DATA_PROCESSED!$C86,Backend!$Q$9:$T$52,3,FALSE),MASTER_DATA_NORMALIZED!EG86)</f>
        <v>0</v>
      </c>
      <c r="EH86" s="99">
        <f>IF(AND(MASTER_DATA_NORMALIZED!EH86=0,EH$22=$L$22),VLOOKUP(MASTER_DATA_PROCESSED!$C86,Backend!$Q$9:$T$52,3,FALSE),MASTER_DATA_NORMALIZED!EH86)</f>
        <v>0</v>
      </c>
      <c r="EI86" s="99">
        <f>IF(AND(MASTER_DATA_NORMALIZED!EI86=0,EI$22=$L$22),VLOOKUP(MASTER_DATA_PROCESSED!$C86,Backend!$Q$9:$T$52,3,FALSE),MASTER_DATA_NORMALIZED!EI86)</f>
        <v>0</v>
      </c>
      <c r="EJ86" s="99" t="e">
        <f>IF(AND(MASTER_DATA_NORMALIZED!EJ86=0,EJ$22=$L$22),VLOOKUP(MASTER_DATA_PROCESSED!$C86,Backend!$Q$9:$T$52,3,FALSE),MASTER_DATA_NORMALIZED!EJ86)</f>
        <v>#N/A</v>
      </c>
      <c r="EK86" s="99">
        <f>IF(AND(MASTER_DATA_NORMALIZED!EK86=0,EK$22=$L$22),VLOOKUP(MASTER_DATA_PROCESSED!$C86,Backend!$Q$9:$T$52,3,FALSE),MASTER_DATA_NORMALIZED!EK86)</f>
        <v>0</v>
      </c>
      <c r="EL86" s="99">
        <f>IF(AND(MASTER_DATA_NORMALIZED!EL86=0,EL$22=$L$22),VLOOKUP(MASTER_DATA_PROCESSED!$C86,Backend!$Q$9:$T$52,3,FALSE),MASTER_DATA_NORMALIZED!EL86)</f>
        <v>0</v>
      </c>
      <c r="EM86" s="99">
        <f>IF(AND(MASTER_DATA_NORMALIZED!EM86=0,EM$22=$L$22),VLOOKUP(MASTER_DATA_PROCESSED!$C86,Backend!$Q$9:$T$52,3,FALSE),MASTER_DATA_NORMALIZED!EM86)</f>
        <v>0</v>
      </c>
      <c r="EN86" s="99" t="e">
        <f>IF(AND(MASTER_DATA_NORMALIZED!EN86=0,EN$22=$L$22),VLOOKUP(MASTER_DATA_PROCESSED!$C86,Backend!$Q$9:$T$52,3,FALSE),MASTER_DATA_NORMALIZED!EN86)</f>
        <v>#N/A</v>
      </c>
      <c r="EO86" s="99">
        <f>IF(AND(MASTER_DATA_NORMALIZED!EO86=0,EO$22=$L$22),VLOOKUP(MASTER_DATA_PROCESSED!$C86,Backend!$Q$9:$T$52,3,FALSE),MASTER_DATA_NORMALIZED!EO86)</f>
        <v>0</v>
      </c>
      <c r="EP86" s="99">
        <f>IF(AND(MASTER_DATA_NORMALIZED!EP86=0,EP$22=$L$22),VLOOKUP(MASTER_DATA_PROCESSED!$C86,Backend!$Q$9:$T$52,3,FALSE),MASTER_DATA_NORMALIZED!EP86)</f>
        <v>0</v>
      </c>
      <c r="EQ86" s="99">
        <f>IF(AND(MASTER_DATA_NORMALIZED!EQ86=0,EQ$22=$L$22),VLOOKUP(MASTER_DATA_PROCESSED!$C86,Backend!$Q$9:$T$52,3,FALSE),MASTER_DATA_NORMALIZED!EQ86)</f>
        <v>0</v>
      </c>
      <c r="ER86" s="99" t="e">
        <f>IF(AND(MASTER_DATA_NORMALIZED!ER86=0,ER$22=$L$22),VLOOKUP(MASTER_DATA_PROCESSED!$C86,Backend!$Q$9:$T$52,3,FALSE),MASTER_DATA_NORMALIZED!ER86)</f>
        <v>#N/A</v>
      </c>
      <c r="ES86" s="99">
        <f>IF(AND(MASTER_DATA_NORMALIZED!ES86=0,ES$22=$L$22),VLOOKUP(MASTER_DATA_PROCESSED!$C86,Backend!$Q$9:$T$52,3,FALSE),MASTER_DATA_NORMALIZED!ES86)</f>
        <v>0</v>
      </c>
      <c r="ET86" s="99">
        <f>IF(AND(MASTER_DATA_NORMALIZED!ET86=0,ET$22=$L$22),VLOOKUP(MASTER_DATA_PROCESSED!$C86,Backend!$Q$9:$T$52,3,FALSE),MASTER_DATA_NORMALIZED!ET86)</f>
        <v>0</v>
      </c>
      <c r="EU86" s="99">
        <f>IF(AND(MASTER_DATA_NORMALIZED!EU86=0,EU$22=$L$22),VLOOKUP(MASTER_DATA_PROCESSED!$C86,Backend!$Q$9:$T$52,3,FALSE),MASTER_DATA_NORMALIZED!EU86)</f>
        <v>0</v>
      </c>
      <c r="EV86" s="99" t="e">
        <f>IF(AND(MASTER_DATA_NORMALIZED!EV86=0,EV$22=$L$22),VLOOKUP(MASTER_DATA_PROCESSED!$C86,Backend!$Q$9:$T$52,3,FALSE),MASTER_DATA_NORMALIZED!EV86)</f>
        <v>#N/A</v>
      </c>
      <c r="EW86" s="99">
        <f>IF(AND(MASTER_DATA_NORMALIZED!EW86=0,EW$22=$L$22),VLOOKUP(MASTER_DATA_PROCESSED!$C86,Backend!$Q$9:$T$52,3,FALSE),MASTER_DATA_NORMALIZED!EW86)</f>
        <v>0</v>
      </c>
      <c r="EX86" s="99">
        <f>IF(AND(MASTER_DATA_NORMALIZED!EX86=0,EX$22=$L$22),VLOOKUP(MASTER_DATA_PROCESSED!$C86,Backend!$Q$9:$T$52,3,FALSE),MASTER_DATA_NORMALIZED!EX86)</f>
        <v>0</v>
      </c>
      <c r="EY86" s="99">
        <f>IF(AND(MASTER_DATA_NORMALIZED!EY86=0,EY$22=$L$22),VLOOKUP(MASTER_DATA_PROCESSED!$C86,Backend!$Q$9:$T$52,3,FALSE),MASTER_DATA_NORMALIZED!EY86)</f>
        <v>0</v>
      </c>
      <c r="EZ86" s="99" t="e">
        <f>IF(AND(MASTER_DATA_NORMALIZED!EZ86=0,EZ$22=$L$22),VLOOKUP(MASTER_DATA_PROCESSED!$C86,Backend!$Q$9:$T$52,3,FALSE),MASTER_DATA_NORMALIZED!EZ86)</f>
        <v>#N/A</v>
      </c>
      <c r="FA86" s="99">
        <f>IF(AND(MASTER_DATA_NORMALIZED!FA86=0,FA$22=$L$22),VLOOKUP(MASTER_DATA_PROCESSED!$C86,Backend!$Q$9:$T$52,3,FALSE),MASTER_DATA_NORMALIZED!FA86)</f>
        <v>0</v>
      </c>
      <c r="FB86" s="99">
        <f>IF(AND(MASTER_DATA_NORMALIZED!FB86=0,FB$22=$L$22),VLOOKUP(MASTER_DATA_PROCESSED!$C86,Backend!$Q$9:$T$52,3,FALSE),MASTER_DATA_NORMALIZED!FB86)</f>
        <v>0</v>
      </c>
      <c r="FC86" s="99">
        <f>IF(AND(MASTER_DATA_NORMALIZED!FC86=0,FC$22=$L$22),VLOOKUP(MASTER_DATA_PROCESSED!$C86,Backend!$Q$9:$T$52,3,FALSE),MASTER_DATA_NORMALIZED!FC86)</f>
        <v>0</v>
      </c>
      <c r="FD86" s="99" t="e">
        <f>IF(AND(MASTER_DATA_NORMALIZED!FD86=0,FD$22=$L$22),VLOOKUP(MASTER_DATA_PROCESSED!$C86,Backend!$Q$9:$T$52,3,FALSE),MASTER_DATA_NORMALIZED!FD86)</f>
        <v>#N/A</v>
      </c>
      <c r="FE86" s="99">
        <f>IF(AND(MASTER_DATA_NORMALIZED!FE86=0,FE$22=$L$22),VLOOKUP(MASTER_DATA_PROCESSED!$C86,Backend!$Q$9:$T$52,3,FALSE),MASTER_DATA_NORMALIZED!FE86)</f>
        <v>0</v>
      </c>
      <c r="FF86" s="99">
        <f>IF(AND(MASTER_DATA_NORMALIZED!FF86=0,FF$22=$L$22),VLOOKUP(MASTER_DATA_PROCESSED!$C86,Backend!$Q$9:$T$52,3,FALSE),MASTER_DATA_NORMALIZED!FF86)</f>
        <v>0</v>
      </c>
      <c r="FG86" s="99">
        <f>IF(AND(MASTER_DATA_NORMALIZED!FG86=0,FG$22=$L$22),VLOOKUP(MASTER_DATA_PROCESSED!$C86,Backend!$Q$9:$T$52,3,FALSE),MASTER_DATA_NORMALIZED!FG86)</f>
        <v>0</v>
      </c>
      <c r="FH86" s="99" t="e">
        <f>IF(AND(MASTER_DATA_NORMALIZED!FH86=0,FH$22=$L$22),VLOOKUP(MASTER_DATA_PROCESSED!$C86,Backend!$Q$9:$T$52,3,FALSE),MASTER_DATA_NORMALIZED!FH86)</f>
        <v>#N/A</v>
      </c>
      <c r="FI86" s="99">
        <f>IF(AND(MASTER_DATA_NORMALIZED!FI86=0,FI$22=$L$22),VLOOKUP(MASTER_DATA_PROCESSED!$C86,Backend!$Q$9:$T$52,3,FALSE),MASTER_DATA_NORMALIZED!FI86)</f>
        <v>0</v>
      </c>
      <c r="FJ86" s="99">
        <f>IF(AND(MASTER_DATA_NORMALIZED!FJ86=0,FJ$22=$L$22),VLOOKUP(MASTER_DATA_PROCESSED!$C86,Backend!$Q$9:$T$52,3,FALSE),MASTER_DATA_NORMALIZED!FJ86)</f>
        <v>0</v>
      </c>
      <c r="FK86" s="99">
        <f>IF(AND(MASTER_DATA_NORMALIZED!FK86=0,FK$22=$L$22),VLOOKUP(MASTER_DATA_PROCESSED!$C86,Backend!$Q$9:$T$52,3,FALSE),MASTER_DATA_NORMALIZED!FK86)</f>
        <v>0</v>
      </c>
      <c r="FL86" s="99" t="e">
        <f>IF(AND(MASTER_DATA_NORMALIZED!FL86=0,FL$22=$L$22),VLOOKUP(MASTER_DATA_PROCESSED!$C86,Backend!$Q$9:$T$52,3,FALSE),MASTER_DATA_NORMALIZED!FL86)</f>
        <v>#N/A</v>
      </c>
      <c r="FM86" s="99">
        <f>IF(AND(MASTER_DATA_NORMALIZED!FM86=0,FM$22=$L$22),VLOOKUP(MASTER_DATA_PROCESSED!$C86,Backend!$Q$9:$T$52,3,FALSE),MASTER_DATA_NORMALIZED!FM86)</f>
        <v>0</v>
      </c>
      <c r="FN86" s="99">
        <f>IF(AND(MASTER_DATA_NORMALIZED!FN86=0,FN$22=$L$22),VLOOKUP(MASTER_DATA_PROCESSED!$C86,Backend!$Q$9:$T$52,3,FALSE),MASTER_DATA_NORMALIZED!FN86)</f>
        <v>0</v>
      </c>
      <c r="FO86" s="99">
        <f>IF(AND(MASTER_DATA_NORMALIZED!FO86=0,FO$22=$L$22),VLOOKUP(MASTER_DATA_PROCESSED!$C86,Backend!$Q$9:$T$52,3,FALSE),MASTER_DATA_NORMALIZED!FO86)</f>
        <v>0</v>
      </c>
      <c r="FP86" s="99" t="e">
        <f>IF(AND(MASTER_DATA_NORMALIZED!FP86=0,FP$22=$L$22),VLOOKUP(MASTER_DATA_PROCESSED!$C86,Backend!$Q$9:$T$52,3,FALSE),MASTER_DATA_NORMALIZED!FP86)</f>
        <v>#N/A</v>
      </c>
      <c r="FQ86" s="99">
        <f>IF(AND(MASTER_DATA_NORMALIZED!FQ86=0,FQ$22=$L$22),VLOOKUP(MASTER_DATA_PROCESSED!$C86,Backend!$Q$9:$T$52,3,FALSE),MASTER_DATA_NORMALIZED!FQ86)</f>
        <v>0</v>
      </c>
      <c r="FR86" s="99">
        <f>IF(AND(MASTER_DATA_NORMALIZED!FR86=0,FR$22=$L$22),VLOOKUP(MASTER_DATA_PROCESSED!$C86,Backend!$Q$9:$T$52,3,FALSE),MASTER_DATA_NORMALIZED!FR86)</f>
        <v>0</v>
      </c>
      <c r="FS86" s="99">
        <f>IF(AND(MASTER_DATA_NORMALIZED!FS86=0,FS$22=$L$22),VLOOKUP(MASTER_DATA_PROCESSED!$C86,Backend!$Q$9:$T$52,3,FALSE),MASTER_DATA_NORMALIZED!FS86)</f>
        <v>0</v>
      </c>
      <c r="FT86" s="99" t="e">
        <f>IF(AND(MASTER_DATA_NORMALIZED!FT86=0,FT$22=$L$22),VLOOKUP(MASTER_DATA_PROCESSED!$C86,Backend!$Q$9:$T$52,3,FALSE),MASTER_DATA_NORMALIZED!FT86)</f>
        <v>#N/A</v>
      </c>
      <c r="FU86" s="99">
        <f>IF(AND(MASTER_DATA_NORMALIZED!FU86=0,FU$22=$L$22),VLOOKUP(MASTER_DATA_PROCESSED!$C86,Backend!$Q$9:$T$52,3,FALSE),MASTER_DATA_NORMALIZED!FU86)</f>
        <v>0</v>
      </c>
      <c r="FV86" s="99">
        <f>IF(AND(MASTER_DATA_NORMALIZED!FV86=0,FV$22=$L$22),VLOOKUP(MASTER_DATA_PROCESSED!$C86,Backend!$Q$9:$T$52,3,FALSE),MASTER_DATA_NORMALIZED!FV86)</f>
        <v>0</v>
      </c>
      <c r="FW86" s="99">
        <f>IF(AND(MASTER_DATA_NORMALIZED!FW86=0,FW$22=$L$22),VLOOKUP(MASTER_DATA_PROCESSED!$C86,Backend!$Q$9:$T$52,3,FALSE),MASTER_DATA_NORMALIZED!FW86)</f>
        <v>0</v>
      </c>
      <c r="FX86" s="99" t="e">
        <f>IF(AND(MASTER_DATA_NORMALIZED!FX86=0,FX$22=$L$22),VLOOKUP(MASTER_DATA_PROCESSED!$C86,Backend!$Q$9:$T$52,3,FALSE),MASTER_DATA_NORMALIZED!FX86)</f>
        <v>#N/A</v>
      </c>
      <c r="FY86" s="99">
        <f>IF(AND(MASTER_DATA_NORMALIZED!FY86=0,FY$22=$L$22),VLOOKUP(MASTER_DATA_PROCESSED!$C86,Backend!$Q$9:$T$52,3,FALSE),MASTER_DATA_NORMALIZED!FY86)</f>
        <v>0</v>
      </c>
      <c r="FZ86" s="99">
        <f>IF(AND(MASTER_DATA_NORMALIZED!FZ86=0,FZ$22=$L$22),VLOOKUP(MASTER_DATA_PROCESSED!$C86,Backend!$Q$9:$T$52,3,FALSE),MASTER_DATA_NORMALIZED!FZ86)</f>
        <v>0</v>
      </c>
      <c r="GA86" s="99">
        <f>IF(AND(MASTER_DATA_NORMALIZED!GA86=0,GA$22=$L$22),VLOOKUP(MASTER_DATA_PROCESSED!$C86,Backend!$Q$9:$T$52,3,FALSE),MASTER_DATA_NORMALIZED!GA86)</f>
        <v>0</v>
      </c>
      <c r="GB86" s="99" t="e">
        <f>IF(AND(MASTER_DATA_NORMALIZED!GB86=0,GB$22=$L$22),VLOOKUP(MASTER_DATA_PROCESSED!$C86,Backend!$Q$9:$T$52,3,FALSE),MASTER_DATA_NORMALIZED!GB86)</f>
        <v>#N/A</v>
      </c>
      <c r="GC86" s="99">
        <f>IF(AND(MASTER_DATA_NORMALIZED!GC86=0,GC$22=$L$22),VLOOKUP(MASTER_DATA_PROCESSED!$C86,Backend!$Q$9:$T$52,3,FALSE),MASTER_DATA_NORMALIZED!GC86)</f>
        <v>0</v>
      </c>
      <c r="GD86" s="99">
        <f>IF(AND(MASTER_DATA_NORMALIZED!GD86=0,GD$22=$L$22),VLOOKUP(MASTER_DATA_PROCESSED!$C86,Backend!$Q$9:$T$52,3,FALSE),MASTER_DATA_NORMALIZED!GD86)</f>
        <v>0</v>
      </c>
      <c r="GE86" s="99">
        <f>IF(AND(MASTER_DATA_NORMALIZED!GE86=0,GE$22=$L$22),VLOOKUP(MASTER_DATA_PROCESSED!$C86,Backend!$Q$9:$T$52,3,FALSE),MASTER_DATA_NORMALIZED!GE86)</f>
        <v>0</v>
      </c>
      <c r="GF86" s="99" t="e">
        <f>IF(AND(MASTER_DATA_NORMALIZED!GF86=0,GF$22=$L$22),VLOOKUP(MASTER_DATA_PROCESSED!$C86,Backend!$Q$9:$T$52,3,FALSE),MASTER_DATA_NORMALIZED!GF86)</f>
        <v>#N/A</v>
      </c>
      <c r="GG86" s="99">
        <f>IF(AND(MASTER_DATA_NORMALIZED!GG86=0,GG$22=$L$22),VLOOKUP(MASTER_DATA_PROCESSED!$C86,Backend!$Q$9:$T$52,3,FALSE),MASTER_DATA_NORMALIZED!GG86)</f>
        <v>0</v>
      </c>
      <c r="GH86" s="99">
        <f>IF(AND(MASTER_DATA_NORMALIZED!GH86=0,GH$22=$L$22),VLOOKUP(MASTER_DATA_PROCESSED!$C86,Backend!$Q$9:$T$52,3,FALSE),MASTER_DATA_NORMALIZED!GH86)</f>
        <v>0</v>
      </c>
      <c r="GI86" s="99">
        <f>IF(AND(MASTER_DATA_NORMALIZED!GI86=0,GI$22=$L$22),VLOOKUP(MASTER_DATA_PROCESSED!$C86,Backend!$Q$9:$T$52,3,FALSE),MASTER_DATA_NORMALIZED!GI86)</f>
        <v>0</v>
      </c>
      <c r="GJ86" s="99" t="e">
        <f>IF(AND(MASTER_DATA_NORMALIZED!GJ86=0,GJ$22=$L$22),VLOOKUP(MASTER_DATA_PROCESSED!$C86,Backend!$Q$9:$T$52,3,FALSE),MASTER_DATA_NORMALIZED!GJ86)</f>
        <v>#N/A</v>
      </c>
      <c r="GK86" s="99">
        <f>IF(AND(MASTER_DATA_NORMALIZED!GK86=0,GK$22=$L$22),VLOOKUP(MASTER_DATA_PROCESSED!$C86,Backend!$Q$9:$T$52,3,FALSE),MASTER_DATA_NORMALIZED!GK86)</f>
        <v>0</v>
      </c>
      <c r="GL86" s="99">
        <f>IF(AND(MASTER_DATA_NORMALIZED!GL86=0,GL$22=$L$22),VLOOKUP(MASTER_DATA_PROCESSED!$C86,Backend!$Q$9:$T$52,3,FALSE),MASTER_DATA_NORMALIZED!GL86)</f>
        <v>0</v>
      </c>
      <c r="GM86" s="99">
        <f>IF(AND(MASTER_DATA_NORMALIZED!GM86=0,GM$22=$L$22),VLOOKUP(MASTER_DATA_PROCESSED!$C86,Backend!$Q$9:$T$52,3,FALSE),MASTER_DATA_NORMALIZED!GM86)</f>
        <v>0</v>
      </c>
      <c r="GN86" s="99" t="e">
        <f>IF(AND(MASTER_DATA_NORMALIZED!GN86=0,GN$22=$L$22),VLOOKUP(MASTER_DATA_PROCESSED!$C86,Backend!$Q$9:$T$52,3,FALSE),MASTER_DATA_NORMALIZED!GN86)</f>
        <v>#N/A</v>
      </c>
      <c r="GO86" s="99">
        <f>IF(AND(MASTER_DATA_NORMALIZED!GO86=0,GO$22=$L$22),VLOOKUP(MASTER_DATA_PROCESSED!$C86,Backend!$Q$9:$T$52,3,FALSE),MASTER_DATA_NORMALIZED!GO86)</f>
        <v>0</v>
      </c>
      <c r="GP86" s="99">
        <f>IF(AND(MASTER_DATA_NORMALIZED!GP86=0,GP$22=$L$22),VLOOKUP(MASTER_DATA_PROCESSED!$C86,Backend!$Q$9:$T$52,3,FALSE),MASTER_DATA_NORMALIZED!GP86)</f>
        <v>0</v>
      </c>
      <c r="GQ86" s="99">
        <f>IF(AND(MASTER_DATA_NORMALIZED!GQ86=0,GQ$22=$L$22),VLOOKUP(MASTER_DATA_PROCESSED!$C86,Backend!$Q$9:$T$52,3,FALSE),MASTER_DATA_NORMALIZED!GQ86)</f>
        <v>0</v>
      </c>
      <c r="GR86" s="99" t="e">
        <f>IF(AND(MASTER_DATA_NORMALIZED!GR86=0,GR$22=$L$22),VLOOKUP(MASTER_DATA_PROCESSED!$C86,Backend!$Q$9:$T$52,3,FALSE),MASTER_DATA_NORMALIZED!GR86)</f>
        <v>#N/A</v>
      </c>
      <c r="GS86" s="99">
        <f>IF(AND(MASTER_DATA_NORMALIZED!GS86=0,GS$22=$L$22),VLOOKUP(MASTER_DATA_PROCESSED!$C86,Backend!$Q$9:$T$52,3,FALSE),MASTER_DATA_NORMALIZED!GS86)</f>
        <v>0</v>
      </c>
      <c r="GT86" s="99">
        <f>IF(AND(MASTER_DATA_NORMALIZED!GT86=0,GT$22=$L$22),VLOOKUP(MASTER_DATA_PROCESSED!$C86,Backend!$Q$9:$T$52,3,FALSE),MASTER_DATA_NORMALIZED!GT86)</f>
        <v>0</v>
      </c>
      <c r="GU86" s="99">
        <f>IF(AND(MASTER_DATA_NORMALIZED!GU86=0,GU$22=$L$22),VLOOKUP(MASTER_DATA_PROCESSED!$C86,Backend!$Q$9:$T$52,3,FALSE),MASTER_DATA_NORMALIZED!GU86)</f>
        <v>0</v>
      </c>
      <c r="GV86" s="99" t="e">
        <f>IF(AND(MASTER_DATA_NORMALIZED!GV86=0,GV$22=$L$22),VLOOKUP(MASTER_DATA_PROCESSED!$C86,Backend!$Q$9:$T$52,3,FALSE),MASTER_DATA_NORMALIZED!GV86)</f>
        <v>#N/A</v>
      </c>
      <c r="GW86" s="99" t="e">
        <f>IF(AND(MASTER_DATA_NORMALIZED!GW86=0,GW$22=$L$22),VLOOKUP(MASTER_DATA_PROCESSED!$C86,Backend!$Q$9:$T$52,3,FALSE),MASTER_DATA_NORMALIZED!GW86)</f>
        <v>#REF!</v>
      </c>
      <c r="GX86" s="99" t="e">
        <f>IF(AND(MASTER_DATA_NORMALIZED!GX86=0,GX$22=$L$22),VLOOKUP(MASTER_DATA_PROCESSED!$C86,Backend!$Q$9:$T$52,3,FALSE),MASTER_DATA_NORMALIZED!GX86)</f>
        <v>#REF!</v>
      </c>
      <c r="GY86" s="99" t="e">
        <f>IF(AND(MASTER_DATA_NORMALIZED!GY86=0,GY$22=$L$22),VLOOKUP(MASTER_DATA_PROCESSED!$C86,Backend!$Q$9:$T$52,3,FALSE),MASTER_DATA_NORMALIZED!GY86)</f>
        <v>#REF!</v>
      </c>
    </row>
    <row r="87" spans="2:207" s="27" customFormat="1" ht="14.25" hidden="1" outlineLevel="2" x14ac:dyDescent="0.25">
      <c r="B87" s="26">
        <f t="shared" si="5"/>
        <v>20</v>
      </c>
      <c r="C87" s="55">
        <f t="shared" ref="C87:C101" si="13">IF(F87="",IF(E87="", IF(D87="",IF(G87="","",G87),D87), E87), F87)</f>
        <v>223.3</v>
      </c>
      <c r="D87" s="82"/>
      <c r="E87" s="55"/>
      <c r="F87" s="59"/>
      <c r="G87" s="86">
        <v>223.3</v>
      </c>
      <c r="H87" s="40" t="s">
        <v>91</v>
      </c>
      <c r="I87" s="99">
        <f>IF(AND(MASTER_DATA_NORMALIZED!I87=0,I$22=$L$22),VLOOKUP(MASTER_DATA_PROCESSED!$C87,Backend!$Q$9:$T$52,3,FALSE),MASTER_DATA_NORMALIZED!I87)</f>
        <v>0</v>
      </c>
      <c r="J87" s="99">
        <f>IF(AND(MASTER_DATA_NORMALIZED!J87=0,J$22=$L$22),VLOOKUP(MASTER_DATA_PROCESSED!$C87,Backend!$Q$9:$T$52,3,FALSE),MASTER_DATA_NORMALIZED!J87)</f>
        <v>0</v>
      </c>
      <c r="K87" s="99">
        <f>IF(AND(MASTER_DATA_NORMALIZED!K87=0,K$22=$L$22),VLOOKUP(MASTER_DATA_PROCESSED!$C87,Backend!$Q$9:$T$52,3,FALSE),MASTER_DATA_NORMALIZED!K87)</f>
        <v>0</v>
      </c>
      <c r="L87" s="99" t="e">
        <f>IF(AND(MASTER_DATA_NORMALIZED!L87=0,L$22=$L$22),VLOOKUP(MASTER_DATA_PROCESSED!$C87,Backend!$Q$9:$T$52,3,FALSE),MASTER_DATA_NORMALIZED!L87)</f>
        <v>#N/A</v>
      </c>
      <c r="M87" s="99">
        <f>IF(AND(MASTER_DATA_NORMALIZED!M87=0,M$22=$L$22),VLOOKUP(MASTER_DATA_PROCESSED!$C87,Backend!$Q$9:$T$52,3,FALSE),MASTER_DATA_NORMALIZED!M87)</f>
        <v>0</v>
      </c>
      <c r="N87" s="99">
        <f>IF(AND(MASTER_DATA_NORMALIZED!N87=0,N$22=$L$22),VLOOKUP(MASTER_DATA_PROCESSED!$C87,Backend!$Q$9:$T$52,3,FALSE),MASTER_DATA_NORMALIZED!N87)</f>
        <v>0</v>
      </c>
      <c r="O87" s="99">
        <f>IF(AND(MASTER_DATA_NORMALIZED!O87=0,O$22=$L$22),VLOOKUP(MASTER_DATA_PROCESSED!$C87,Backend!$Q$9:$T$52,3,FALSE),MASTER_DATA_NORMALIZED!O87)</f>
        <v>0</v>
      </c>
      <c r="P87" s="99" t="e">
        <f>IF(AND(MASTER_DATA_NORMALIZED!P87=0,P$22=$L$22),VLOOKUP(MASTER_DATA_PROCESSED!$C87,Backend!$Q$9:$T$52,3,FALSE),MASTER_DATA_NORMALIZED!P87)</f>
        <v>#N/A</v>
      </c>
      <c r="Q87" s="99">
        <f>IF(AND(MASTER_DATA_NORMALIZED!Q87=0,Q$22=$L$22),VLOOKUP(MASTER_DATA_PROCESSED!$C87,Backend!$Q$9:$T$52,3,FALSE),MASTER_DATA_NORMALIZED!Q87)</f>
        <v>0</v>
      </c>
      <c r="R87" s="99">
        <f>IF(AND(MASTER_DATA_NORMALIZED!R87=0,R$22=$L$22),VLOOKUP(MASTER_DATA_PROCESSED!$C87,Backend!$Q$9:$T$52,3,FALSE),MASTER_DATA_NORMALIZED!R87)</f>
        <v>0</v>
      </c>
      <c r="S87" s="99">
        <f>IF(AND(MASTER_DATA_NORMALIZED!S87=0,S$22=$L$22),VLOOKUP(MASTER_DATA_PROCESSED!$C87,Backend!$Q$9:$T$52,3,FALSE),MASTER_DATA_NORMALIZED!S87)</f>
        <v>0</v>
      </c>
      <c r="T87" s="99" t="e">
        <f>IF(AND(MASTER_DATA_NORMALIZED!T87=0,T$22=$L$22),VLOOKUP(MASTER_DATA_PROCESSED!$C87,Backend!$Q$9:$T$52,3,FALSE),MASTER_DATA_NORMALIZED!T87)</f>
        <v>#N/A</v>
      </c>
      <c r="U87" s="99">
        <f>IF(AND(MASTER_DATA_NORMALIZED!U87=0,U$22=$L$22),VLOOKUP(MASTER_DATA_PROCESSED!$C87,Backend!$Q$9:$T$52,3,FALSE),MASTER_DATA_NORMALIZED!U87)</f>
        <v>0</v>
      </c>
      <c r="V87" s="99">
        <f>IF(AND(MASTER_DATA_NORMALIZED!V87=0,V$22=$L$22),VLOOKUP(MASTER_DATA_PROCESSED!$C87,Backend!$Q$9:$T$52,3,FALSE),MASTER_DATA_NORMALIZED!V87)</f>
        <v>0</v>
      </c>
      <c r="W87" s="99">
        <f>IF(AND(MASTER_DATA_NORMALIZED!W87=0,W$22=$L$22),VLOOKUP(MASTER_DATA_PROCESSED!$C87,Backend!$Q$9:$T$52,3,FALSE),MASTER_DATA_NORMALIZED!W87)</f>
        <v>0</v>
      </c>
      <c r="X87" s="99" t="e">
        <f>IF(AND(MASTER_DATA_NORMALIZED!X87=0,X$22=$L$22),VLOOKUP(MASTER_DATA_PROCESSED!$C87,Backend!$Q$9:$T$52,3,FALSE),MASTER_DATA_NORMALIZED!X87)</f>
        <v>#N/A</v>
      </c>
      <c r="Y87" s="99">
        <f>IF(AND(MASTER_DATA_NORMALIZED!Y87=0,Y$22=$L$22),VLOOKUP(MASTER_DATA_PROCESSED!$C87,Backend!$Q$9:$T$52,3,FALSE),MASTER_DATA_NORMALIZED!Y87)</f>
        <v>0</v>
      </c>
      <c r="Z87" s="99">
        <f>IF(AND(MASTER_DATA_NORMALIZED!Z87=0,Z$22=$L$22),VLOOKUP(MASTER_DATA_PROCESSED!$C87,Backend!$Q$9:$T$52,3,FALSE),MASTER_DATA_NORMALIZED!Z87)</f>
        <v>0</v>
      </c>
      <c r="AA87" s="99">
        <f>IF(AND(MASTER_DATA_NORMALIZED!AA87=0,AA$22=$L$22),VLOOKUP(MASTER_DATA_PROCESSED!$C87,Backend!$Q$9:$T$52,3,FALSE),MASTER_DATA_NORMALIZED!AA87)</f>
        <v>0</v>
      </c>
      <c r="AB87" s="99" t="e">
        <f>IF(AND(MASTER_DATA_NORMALIZED!AB87=0,AB$22=$L$22),VLOOKUP(MASTER_DATA_PROCESSED!$C87,Backend!$Q$9:$T$52,3,FALSE),MASTER_DATA_NORMALIZED!AB87)</f>
        <v>#N/A</v>
      </c>
      <c r="AC87" s="99">
        <f>IF(AND(MASTER_DATA_NORMALIZED!AC87=0,AC$22=$L$22),VLOOKUP(MASTER_DATA_PROCESSED!$C87,Backend!$Q$9:$T$52,3,FALSE),MASTER_DATA_NORMALIZED!AC87)</f>
        <v>0</v>
      </c>
      <c r="AD87" s="99">
        <f>IF(AND(MASTER_DATA_NORMALIZED!AD87=0,AD$22=$L$22),VLOOKUP(MASTER_DATA_PROCESSED!$C87,Backend!$Q$9:$T$52,3,FALSE),MASTER_DATA_NORMALIZED!AD87)</f>
        <v>0</v>
      </c>
      <c r="AE87" s="99">
        <f>IF(AND(MASTER_DATA_NORMALIZED!AE87=0,AE$22=$L$22),VLOOKUP(MASTER_DATA_PROCESSED!$C87,Backend!$Q$9:$T$52,3,FALSE),MASTER_DATA_NORMALIZED!AE87)</f>
        <v>0</v>
      </c>
      <c r="AF87" s="99" t="e">
        <f>IF(AND(MASTER_DATA_NORMALIZED!AF87=0,AF$22=$L$22),VLOOKUP(MASTER_DATA_PROCESSED!$C87,Backend!$Q$9:$T$52,3,FALSE),MASTER_DATA_NORMALIZED!AF87)</f>
        <v>#N/A</v>
      </c>
      <c r="AG87" s="99">
        <f>IF(AND(MASTER_DATA_NORMALIZED!AG87=0,AG$22=$L$22),VLOOKUP(MASTER_DATA_PROCESSED!$C87,Backend!$Q$9:$T$52,3,FALSE),MASTER_DATA_NORMALIZED!AG87)</f>
        <v>0</v>
      </c>
      <c r="AH87" s="99">
        <f>IF(AND(MASTER_DATA_NORMALIZED!AH87=0,AH$22=$L$22),VLOOKUP(MASTER_DATA_PROCESSED!$C87,Backend!$Q$9:$T$52,3,FALSE),MASTER_DATA_NORMALIZED!AH87)</f>
        <v>0</v>
      </c>
      <c r="AI87" s="99">
        <f>IF(AND(MASTER_DATA_NORMALIZED!AI87=0,AI$22=$L$22),VLOOKUP(MASTER_DATA_PROCESSED!$C87,Backend!$Q$9:$T$52,3,FALSE),MASTER_DATA_NORMALIZED!AI87)</f>
        <v>0</v>
      </c>
      <c r="AJ87" s="99" t="e">
        <f>IF(AND(MASTER_DATA_NORMALIZED!AJ87=0,AJ$22=$L$22),VLOOKUP(MASTER_DATA_PROCESSED!$C87,Backend!$Q$9:$T$52,3,FALSE),MASTER_DATA_NORMALIZED!AJ87)</f>
        <v>#N/A</v>
      </c>
      <c r="AK87" s="99">
        <f>IF(AND(MASTER_DATA_NORMALIZED!AK87=0,AK$22=$L$22),VLOOKUP(MASTER_DATA_PROCESSED!$C87,Backend!$Q$9:$T$52,3,FALSE),MASTER_DATA_NORMALIZED!AK87)</f>
        <v>0</v>
      </c>
      <c r="AL87" s="99">
        <f>IF(AND(MASTER_DATA_NORMALIZED!AL87=0,AL$22=$L$22),VLOOKUP(MASTER_DATA_PROCESSED!$C87,Backend!$Q$9:$T$52,3,FALSE),MASTER_DATA_NORMALIZED!AL87)</f>
        <v>0</v>
      </c>
      <c r="AM87" s="99">
        <f>IF(AND(MASTER_DATA_NORMALIZED!AM87=0,AM$22=$L$22),VLOOKUP(MASTER_DATA_PROCESSED!$C87,Backend!$Q$9:$T$52,3,FALSE),MASTER_DATA_NORMALIZED!AM87)</f>
        <v>0</v>
      </c>
      <c r="AN87" s="99" t="e">
        <f>IF(AND(MASTER_DATA_NORMALIZED!AN87=0,AN$22=$L$22),VLOOKUP(MASTER_DATA_PROCESSED!$C87,Backend!$Q$9:$T$52,3,FALSE),MASTER_DATA_NORMALIZED!AN87)</f>
        <v>#N/A</v>
      </c>
      <c r="AO87" s="99">
        <f>IF(AND(MASTER_DATA_NORMALIZED!AO87=0,AO$22=$L$22),VLOOKUP(MASTER_DATA_PROCESSED!$C87,Backend!$Q$9:$T$52,3,FALSE),MASTER_DATA_NORMALIZED!AO87)</f>
        <v>0</v>
      </c>
      <c r="AP87" s="99">
        <f>IF(AND(MASTER_DATA_NORMALIZED!AP87=0,AP$22=$L$22),VLOOKUP(MASTER_DATA_PROCESSED!$C87,Backend!$Q$9:$T$52,3,FALSE),MASTER_DATA_NORMALIZED!AP87)</f>
        <v>0</v>
      </c>
      <c r="AQ87" s="99">
        <f>IF(AND(MASTER_DATA_NORMALIZED!AQ87=0,AQ$22=$L$22),VLOOKUP(MASTER_DATA_PROCESSED!$C87,Backend!$Q$9:$T$52,3,FALSE),MASTER_DATA_NORMALIZED!AQ87)</f>
        <v>0</v>
      </c>
      <c r="AR87" s="99" t="e">
        <f>IF(AND(MASTER_DATA_NORMALIZED!AR87=0,AR$22=$L$22),VLOOKUP(MASTER_DATA_PROCESSED!$C87,Backend!$Q$9:$T$52,3,FALSE),MASTER_DATA_NORMALIZED!AR87)</f>
        <v>#N/A</v>
      </c>
      <c r="AS87" s="99">
        <f>IF(AND(MASTER_DATA_NORMALIZED!AS87=0,AS$22=$L$22),VLOOKUP(MASTER_DATA_PROCESSED!$C87,Backend!$Q$9:$T$52,3,FALSE),MASTER_DATA_NORMALIZED!AS87)</f>
        <v>0</v>
      </c>
      <c r="AT87" s="99">
        <f>IF(AND(MASTER_DATA_NORMALIZED!AT87=0,AT$22=$L$22),VLOOKUP(MASTER_DATA_PROCESSED!$C87,Backend!$Q$9:$T$52,3,FALSE),MASTER_DATA_NORMALIZED!AT87)</f>
        <v>0</v>
      </c>
      <c r="AU87" s="99">
        <f>IF(AND(MASTER_DATA_NORMALIZED!AU87=0,AU$22=$L$22),VLOOKUP(MASTER_DATA_PROCESSED!$C87,Backend!$Q$9:$T$52,3,FALSE),MASTER_DATA_NORMALIZED!AU87)</f>
        <v>0</v>
      </c>
      <c r="AV87" s="99" t="e">
        <f>IF(AND(MASTER_DATA_NORMALIZED!AV87=0,AV$22=$L$22),VLOOKUP(MASTER_DATA_PROCESSED!$C87,Backend!$Q$9:$T$52,3,FALSE),MASTER_DATA_NORMALIZED!AV87)</f>
        <v>#N/A</v>
      </c>
      <c r="AW87" s="99">
        <f>IF(AND(MASTER_DATA_NORMALIZED!AW87=0,AW$22=$L$22),VLOOKUP(MASTER_DATA_PROCESSED!$C87,Backend!$Q$9:$T$52,3,FALSE),MASTER_DATA_NORMALIZED!AW87)</f>
        <v>0</v>
      </c>
      <c r="AX87" s="99">
        <f>IF(AND(MASTER_DATA_NORMALIZED!AX87=0,AX$22=$L$22),VLOOKUP(MASTER_DATA_PROCESSED!$C87,Backend!$Q$9:$T$52,3,FALSE),MASTER_DATA_NORMALIZED!AX87)</f>
        <v>0</v>
      </c>
      <c r="AY87" s="99">
        <f>IF(AND(MASTER_DATA_NORMALIZED!AY87=0,AY$22=$L$22),VLOOKUP(MASTER_DATA_PROCESSED!$C87,Backend!$Q$9:$T$52,3,FALSE),MASTER_DATA_NORMALIZED!AY87)</f>
        <v>0</v>
      </c>
      <c r="AZ87" s="99" t="e">
        <f>IF(AND(MASTER_DATA_NORMALIZED!AZ87=0,AZ$22=$L$22),VLOOKUP(MASTER_DATA_PROCESSED!$C87,Backend!$Q$9:$T$52,3,FALSE),MASTER_DATA_NORMALIZED!AZ87)</f>
        <v>#N/A</v>
      </c>
      <c r="BA87" s="99">
        <f>IF(AND(MASTER_DATA_NORMALIZED!BA87=0,BA$22=$L$22),VLOOKUP(MASTER_DATA_PROCESSED!$C87,Backend!$Q$9:$T$52,3,FALSE),MASTER_DATA_NORMALIZED!BA87)</f>
        <v>0</v>
      </c>
      <c r="BB87" s="99">
        <f>IF(AND(MASTER_DATA_NORMALIZED!BB87=0,BB$22=$L$22),VLOOKUP(MASTER_DATA_PROCESSED!$C87,Backend!$Q$9:$T$52,3,FALSE),MASTER_DATA_NORMALIZED!BB87)</f>
        <v>0</v>
      </c>
      <c r="BC87" s="99">
        <f>IF(AND(MASTER_DATA_NORMALIZED!BC87=0,BC$22=$L$22),VLOOKUP(MASTER_DATA_PROCESSED!$C87,Backend!$Q$9:$T$52,3,FALSE),MASTER_DATA_NORMALIZED!BC87)</f>
        <v>0</v>
      </c>
      <c r="BD87" s="99" t="e">
        <f>IF(AND(MASTER_DATA_NORMALIZED!BD87=0,BD$22=$L$22),VLOOKUP(MASTER_DATA_PROCESSED!$C87,Backend!$Q$9:$T$52,3,FALSE),MASTER_DATA_NORMALIZED!BD87)</f>
        <v>#N/A</v>
      </c>
      <c r="BE87" s="99">
        <f>IF(AND(MASTER_DATA_NORMALIZED!BE87=0,BE$22=$L$22),VLOOKUP(MASTER_DATA_PROCESSED!$C87,Backend!$Q$9:$T$52,3,FALSE),MASTER_DATA_NORMALIZED!BE87)</f>
        <v>0</v>
      </c>
      <c r="BF87" s="99">
        <f>IF(AND(MASTER_DATA_NORMALIZED!BF87=0,BF$22=$L$22),VLOOKUP(MASTER_DATA_PROCESSED!$C87,Backend!$Q$9:$T$52,3,FALSE),MASTER_DATA_NORMALIZED!BF87)</f>
        <v>0</v>
      </c>
      <c r="BG87" s="99">
        <f>IF(AND(MASTER_DATA_NORMALIZED!BG87=0,BG$22=$L$22),VLOOKUP(MASTER_DATA_PROCESSED!$C87,Backend!$Q$9:$T$52,3,FALSE),MASTER_DATA_NORMALIZED!BG87)</f>
        <v>0</v>
      </c>
      <c r="BH87" s="99" t="e">
        <f>IF(AND(MASTER_DATA_NORMALIZED!BH87=0,BH$22=$L$22),VLOOKUP(MASTER_DATA_PROCESSED!$C87,Backend!$Q$9:$T$52,3,FALSE),MASTER_DATA_NORMALIZED!BH87)</f>
        <v>#N/A</v>
      </c>
      <c r="BI87" s="99">
        <f>IF(AND(MASTER_DATA_NORMALIZED!BI87=0,BI$22=$L$22),VLOOKUP(MASTER_DATA_PROCESSED!$C87,Backend!$Q$9:$T$52,3,FALSE),MASTER_DATA_NORMALIZED!BI87)</f>
        <v>0</v>
      </c>
      <c r="BJ87" s="99">
        <f>IF(AND(MASTER_DATA_NORMALIZED!BJ87=0,BJ$22=$L$22),VLOOKUP(MASTER_DATA_PROCESSED!$C87,Backend!$Q$9:$T$52,3,FALSE),MASTER_DATA_NORMALIZED!BJ87)</f>
        <v>0</v>
      </c>
      <c r="BK87" s="99">
        <f>IF(AND(MASTER_DATA_NORMALIZED!BK87=0,BK$22=$L$22),VLOOKUP(MASTER_DATA_PROCESSED!$C87,Backend!$Q$9:$T$52,3,FALSE),MASTER_DATA_NORMALIZED!BK87)</f>
        <v>0</v>
      </c>
      <c r="BL87" s="99" t="e">
        <f>IF(AND(MASTER_DATA_NORMALIZED!BL87=0,BL$22=$L$22),VLOOKUP(MASTER_DATA_PROCESSED!$C87,Backend!$Q$9:$T$52,3,FALSE),MASTER_DATA_NORMALIZED!BL87)</f>
        <v>#N/A</v>
      </c>
      <c r="BM87" s="99">
        <f>IF(AND(MASTER_DATA_NORMALIZED!BM87=0,BM$22=$L$22),VLOOKUP(MASTER_DATA_PROCESSED!$C87,Backend!$Q$9:$T$52,3,FALSE),MASTER_DATA_NORMALIZED!BM87)</f>
        <v>0</v>
      </c>
      <c r="BN87" s="99">
        <f>IF(AND(MASTER_DATA_NORMALIZED!BN87=0,BN$22=$L$22),VLOOKUP(MASTER_DATA_PROCESSED!$C87,Backend!$Q$9:$T$52,3,FALSE),MASTER_DATA_NORMALIZED!BN87)</f>
        <v>0</v>
      </c>
      <c r="BO87" s="99">
        <f>IF(AND(MASTER_DATA_NORMALIZED!BO87=0,BO$22=$L$22),VLOOKUP(MASTER_DATA_PROCESSED!$C87,Backend!$Q$9:$T$52,3,FALSE),MASTER_DATA_NORMALIZED!BO87)</f>
        <v>0</v>
      </c>
      <c r="BP87" s="99" t="e">
        <f>IF(AND(MASTER_DATA_NORMALIZED!BP87=0,BP$22=$L$22),VLOOKUP(MASTER_DATA_PROCESSED!$C87,Backend!$Q$9:$T$52,3,FALSE),MASTER_DATA_NORMALIZED!BP87)</f>
        <v>#N/A</v>
      </c>
      <c r="BQ87" s="99">
        <f>IF(AND(MASTER_DATA_NORMALIZED!BQ87=0,BQ$22=$L$22),VLOOKUP(MASTER_DATA_PROCESSED!$C87,Backend!$Q$9:$T$52,3,FALSE),MASTER_DATA_NORMALIZED!BQ87)</f>
        <v>0</v>
      </c>
      <c r="BR87" s="99">
        <f>IF(AND(MASTER_DATA_NORMALIZED!BR87=0,BR$22=$L$22),VLOOKUP(MASTER_DATA_PROCESSED!$C87,Backend!$Q$9:$T$52,3,FALSE),MASTER_DATA_NORMALIZED!BR87)</f>
        <v>0</v>
      </c>
      <c r="BS87" s="99">
        <f>IF(AND(MASTER_DATA_NORMALIZED!BS87=0,BS$22=$L$22),VLOOKUP(MASTER_DATA_PROCESSED!$C87,Backend!$Q$9:$T$52,3,FALSE),MASTER_DATA_NORMALIZED!BS87)</f>
        <v>0</v>
      </c>
      <c r="BT87" s="99" t="e">
        <f>IF(AND(MASTER_DATA_NORMALIZED!BT87=0,BT$22=$L$22),VLOOKUP(MASTER_DATA_PROCESSED!$C87,Backend!$Q$9:$T$52,3,FALSE),MASTER_DATA_NORMALIZED!BT87)</f>
        <v>#N/A</v>
      </c>
      <c r="BU87" s="99">
        <f>IF(AND(MASTER_DATA_NORMALIZED!BU87=0,BU$22=$L$22),VLOOKUP(MASTER_DATA_PROCESSED!$C87,Backend!$Q$9:$T$52,3,FALSE),MASTER_DATA_NORMALIZED!BU87)</f>
        <v>0</v>
      </c>
      <c r="BV87" s="99">
        <f>IF(AND(MASTER_DATA_NORMALIZED!BV87=0,BV$22=$L$22),VLOOKUP(MASTER_DATA_PROCESSED!$C87,Backend!$Q$9:$T$52,3,FALSE),MASTER_DATA_NORMALIZED!BV87)</f>
        <v>0</v>
      </c>
      <c r="BW87" s="99">
        <f>IF(AND(MASTER_DATA_NORMALIZED!BW87=0,BW$22=$L$22),VLOOKUP(MASTER_DATA_PROCESSED!$C87,Backend!$Q$9:$T$52,3,FALSE),MASTER_DATA_NORMALIZED!BW87)</f>
        <v>0</v>
      </c>
      <c r="BX87" s="99" t="e">
        <f>IF(AND(MASTER_DATA_NORMALIZED!BX87=0,BX$22=$L$22),VLOOKUP(MASTER_DATA_PROCESSED!$C87,Backend!$Q$9:$T$52,3,FALSE),MASTER_DATA_NORMALIZED!BX87)</f>
        <v>#N/A</v>
      </c>
      <c r="BY87" s="99">
        <f>IF(AND(MASTER_DATA_NORMALIZED!BY87=0,BY$22=$L$22),VLOOKUP(MASTER_DATA_PROCESSED!$C87,Backend!$Q$9:$T$52,3,FALSE),MASTER_DATA_NORMALIZED!BY87)</f>
        <v>0</v>
      </c>
      <c r="BZ87" s="99">
        <f>IF(AND(MASTER_DATA_NORMALIZED!BZ87=0,BZ$22=$L$22),VLOOKUP(MASTER_DATA_PROCESSED!$C87,Backend!$Q$9:$T$52,3,FALSE),MASTER_DATA_NORMALIZED!BZ87)</f>
        <v>0</v>
      </c>
      <c r="CA87" s="99">
        <f>IF(AND(MASTER_DATA_NORMALIZED!CA87=0,CA$22=$L$22),VLOOKUP(MASTER_DATA_PROCESSED!$C87,Backend!$Q$9:$T$52,3,FALSE),MASTER_DATA_NORMALIZED!CA87)</f>
        <v>0</v>
      </c>
      <c r="CB87" s="99" t="e">
        <f>IF(AND(MASTER_DATA_NORMALIZED!CB87=0,CB$22=$L$22),VLOOKUP(MASTER_DATA_PROCESSED!$C87,Backend!$Q$9:$T$52,3,FALSE),MASTER_DATA_NORMALIZED!CB87)</f>
        <v>#N/A</v>
      </c>
      <c r="CC87" s="99">
        <f>IF(AND(MASTER_DATA_NORMALIZED!CC87=0,CC$22=$L$22),VLOOKUP(MASTER_DATA_PROCESSED!$C87,Backend!$Q$9:$T$52,3,FALSE),MASTER_DATA_NORMALIZED!CC87)</f>
        <v>0</v>
      </c>
      <c r="CD87" s="99">
        <f>IF(AND(MASTER_DATA_NORMALIZED!CD87=0,CD$22=$L$22),VLOOKUP(MASTER_DATA_PROCESSED!$C87,Backend!$Q$9:$T$52,3,FALSE),MASTER_DATA_NORMALIZED!CD87)</f>
        <v>0</v>
      </c>
      <c r="CE87" s="99">
        <f>IF(AND(MASTER_DATA_NORMALIZED!CE87=0,CE$22=$L$22),VLOOKUP(MASTER_DATA_PROCESSED!$C87,Backend!$Q$9:$T$52,3,FALSE),MASTER_DATA_NORMALIZED!CE87)</f>
        <v>0</v>
      </c>
      <c r="CF87" s="99" t="e">
        <f>IF(AND(MASTER_DATA_NORMALIZED!CF87=0,CF$22=$L$22),VLOOKUP(MASTER_DATA_PROCESSED!$C87,Backend!$Q$9:$T$52,3,FALSE),MASTER_DATA_NORMALIZED!CF87)</f>
        <v>#N/A</v>
      </c>
      <c r="CG87" s="99">
        <f>IF(AND(MASTER_DATA_NORMALIZED!CG87=0,CG$22=$L$22),VLOOKUP(MASTER_DATA_PROCESSED!$C87,Backend!$Q$9:$T$52,3,FALSE),MASTER_DATA_NORMALIZED!CG87)</f>
        <v>0</v>
      </c>
      <c r="CH87" s="99">
        <f>IF(AND(MASTER_DATA_NORMALIZED!CH87=0,CH$22=$L$22),VLOOKUP(MASTER_DATA_PROCESSED!$C87,Backend!$Q$9:$T$52,3,FALSE),MASTER_DATA_NORMALIZED!CH87)</f>
        <v>0</v>
      </c>
      <c r="CI87" s="99">
        <f>IF(AND(MASTER_DATA_NORMALIZED!CI87=0,CI$22=$L$22),VLOOKUP(MASTER_DATA_PROCESSED!$C87,Backend!$Q$9:$T$52,3,FALSE),MASTER_DATA_NORMALIZED!CI87)</f>
        <v>0</v>
      </c>
      <c r="CJ87" s="99" t="e">
        <f>IF(AND(MASTER_DATA_NORMALIZED!CJ87=0,CJ$22=$L$22),VLOOKUP(MASTER_DATA_PROCESSED!$C87,Backend!$Q$9:$T$52,3,FALSE),MASTER_DATA_NORMALIZED!CJ87)</f>
        <v>#N/A</v>
      </c>
      <c r="CK87" s="99">
        <f>IF(AND(MASTER_DATA_NORMALIZED!CK87=0,CK$22=$L$22),VLOOKUP(MASTER_DATA_PROCESSED!$C87,Backend!$Q$9:$T$52,3,FALSE),MASTER_DATA_NORMALIZED!CK87)</f>
        <v>0</v>
      </c>
      <c r="CL87" s="99">
        <f>IF(AND(MASTER_DATA_NORMALIZED!CL87=0,CL$22=$L$22),VLOOKUP(MASTER_DATA_PROCESSED!$C87,Backend!$Q$9:$T$52,3,FALSE),MASTER_DATA_NORMALIZED!CL87)</f>
        <v>0</v>
      </c>
      <c r="CM87" s="99">
        <f>IF(AND(MASTER_DATA_NORMALIZED!CM87=0,CM$22=$L$22),VLOOKUP(MASTER_DATA_PROCESSED!$C87,Backend!$Q$9:$T$52,3,FALSE),MASTER_DATA_NORMALIZED!CM87)</f>
        <v>0</v>
      </c>
      <c r="CN87" s="99" t="e">
        <f>IF(AND(MASTER_DATA_NORMALIZED!CN87=0,CN$22=$L$22),VLOOKUP(MASTER_DATA_PROCESSED!$C87,Backend!$Q$9:$T$52,3,FALSE),MASTER_DATA_NORMALIZED!CN87)</f>
        <v>#N/A</v>
      </c>
      <c r="CO87" s="99">
        <f>IF(AND(MASTER_DATA_NORMALIZED!CO87=0,CO$22=$L$22),VLOOKUP(MASTER_DATA_PROCESSED!$C87,Backend!$Q$9:$T$52,3,FALSE),MASTER_DATA_NORMALIZED!CO87)</f>
        <v>0</v>
      </c>
      <c r="CP87" s="99">
        <f>IF(AND(MASTER_DATA_NORMALIZED!CP87=0,CP$22=$L$22),VLOOKUP(MASTER_DATA_PROCESSED!$C87,Backend!$Q$9:$T$52,3,FALSE),MASTER_DATA_NORMALIZED!CP87)</f>
        <v>0</v>
      </c>
      <c r="CQ87" s="99">
        <f>IF(AND(MASTER_DATA_NORMALIZED!CQ87=0,CQ$22=$L$22),VLOOKUP(MASTER_DATA_PROCESSED!$C87,Backend!$Q$9:$T$52,3,FALSE),MASTER_DATA_NORMALIZED!CQ87)</f>
        <v>0</v>
      </c>
      <c r="CR87" s="99" t="e">
        <f>IF(AND(MASTER_DATA_NORMALIZED!CR87=0,CR$22=$L$22),VLOOKUP(MASTER_DATA_PROCESSED!$C87,Backend!$Q$9:$T$52,3,FALSE),MASTER_DATA_NORMALIZED!CR87)</f>
        <v>#N/A</v>
      </c>
      <c r="CS87" s="99">
        <f>IF(AND(MASTER_DATA_NORMALIZED!CS87=0,CS$22=$L$22),VLOOKUP(MASTER_DATA_PROCESSED!$C87,Backend!$Q$9:$T$52,3,FALSE),MASTER_DATA_NORMALIZED!CS87)</f>
        <v>0</v>
      </c>
      <c r="CT87" s="99">
        <f>IF(AND(MASTER_DATA_NORMALIZED!CT87=0,CT$22=$L$22),VLOOKUP(MASTER_DATA_PROCESSED!$C87,Backend!$Q$9:$T$52,3,FALSE),MASTER_DATA_NORMALIZED!CT87)</f>
        <v>0</v>
      </c>
      <c r="CU87" s="99">
        <f>IF(AND(MASTER_DATA_NORMALIZED!CU87=0,CU$22=$L$22),VLOOKUP(MASTER_DATA_PROCESSED!$C87,Backend!$Q$9:$T$52,3,FALSE),MASTER_DATA_NORMALIZED!CU87)</f>
        <v>0</v>
      </c>
      <c r="CV87" s="99" t="e">
        <f>IF(AND(MASTER_DATA_NORMALIZED!CV87=0,CV$22=$L$22),VLOOKUP(MASTER_DATA_PROCESSED!$C87,Backend!$Q$9:$T$52,3,FALSE),MASTER_DATA_NORMALIZED!CV87)</f>
        <v>#N/A</v>
      </c>
      <c r="CW87" s="99">
        <f>IF(AND(MASTER_DATA_NORMALIZED!CW87=0,CW$22=$L$22),VLOOKUP(MASTER_DATA_PROCESSED!$C87,Backend!$Q$9:$T$52,3,FALSE),MASTER_DATA_NORMALIZED!CW87)</f>
        <v>0</v>
      </c>
      <c r="CX87" s="99">
        <f>IF(AND(MASTER_DATA_NORMALIZED!CX87=0,CX$22=$L$22),VLOOKUP(MASTER_DATA_PROCESSED!$C87,Backend!$Q$9:$T$52,3,FALSE),MASTER_DATA_NORMALIZED!CX87)</f>
        <v>0</v>
      </c>
      <c r="CY87" s="99">
        <f>IF(AND(MASTER_DATA_NORMALIZED!CY87=0,CY$22=$L$22),VLOOKUP(MASTER_DATA_PROCESSED!$C87,Backend!$Q$9:$T$52,3,FALSE),MASTER_DATA_NORMALIZED!CY87)</f>
        <v>0</v>
      </c>
      <c r="CZ87" s="99" t="e">
        <f>IF(AND(MASTER_DATA_NORMALIZED!CZ87=0,CZ$22=$L$22),VLOOKUP(MASTER_DATA_PROCESSED!$C87,Backend!$Q$9:$T$52,3,FALSE),MASTER_DATA_NORMALIZED!CZ87)</f>
        <v>#N/A</v>
      </c>
      <c r="DA87" s="99" t="e">
        <f>IF(AND(MASTER_DATA_NORMALIZED!DA87=0,DA$22=$L$22),VLOOKUP(MASTER_DATA_PROCESSED!$C87,Backend!$Q$9:$T$52,3,FALSE),MASTER_DATA_NORMALIZED!DA87)</f>
        <v>#DIV/0!</v>
      </c>
      <c r="DB87" s="99" t="e">
        <f>IF(AND(MASTER_DATA_NORMALIZED!DB87=0,DB$22=$L$22),VLOOKUP(MASTER_DATA_PROCESSED!$C87,Backend!$Q$9:$T$52,3,FALSE),MASTER_DATA_NORMALIZED!DB87)</f>
        <v>#DIV/0!</v>
      </c>
      <c r="DC87" s="99" t="e">
        <f>IF(AND(MASTER_DATA_NORMALIZED!DC87=0,DC$22=$L$22),VLOOKUP(MASTER_DATA_PROCESSED!$C87,Backend!$Q$9:$T$52,3,FALSE),MASTER_DATA_NORMALIZED!DC87)</f>
        <v>#DIV/0!</v>
      </c>
      <c r="DD87" s="99" t="e">
        <f>IF(AND(MASTER_DATA_NORMALIZED!DD87=0,DD$22=$L$22),VLOOKUP(MASTER_DATA_PROCESSED!$C87,Backend!$Q$9:$T$52,3,FALSE),MASTER_DATA_NORMALIZED!DD87)</f>
        <v>#N/A</v>
      </c>
      <c r="DE87" s="99">
        <f>IF(AND(MASTER_DATA_NORMALIZED!DE87=0,DE$22=$L$22),VLOOKUP(MASTER_DATA_PROCESSED!$C87,Backend!$Q$9:$T$52,3,FALSE),MASTER_DATA_NORMALIZED!DE87)</f>
        <v>0</v>
      </c>
      <c r="DF87" s="99">
        <f>IF(AND(MASTER_DATA_NORMALIZED!DF87=0,DF$22=$L$22),VLOOKUP(MASTER_DATA_PROCESSED!$C87,Backend!$Q$9:$T$52,3,FALSE),MASTER_DATA_NORMALIZED!DF87)</f>
        <v>0</v>
      </c>
      <c r="DG87" s="99">
        <f>IF(AND(MASTER_DATA_NORMALIZED!DG87=0,DG$22=$L$22),VLOOKUP(MASTER_DATA_PROCESSED!$C87,Backend!$Q$9:$T$52,3,FALSE),MASTER_DATA_NORMALIZED!DG87)</f>
        <v>0</v>
      </c>
      <c r="DH87" s="99" t="e">
        <f>IF(AND(MASTER_DATA_NORMALIZED!DH87=0,DH$22=$L$22),VLOOKUP(MASTER_DATA_PROCESSED!$C87,Backend!$Q$9:$T$52,3,FALSE),MASTER_DATA_NORMALIZED!DH87)</f>
        <v>#N/A</v>
      </c>
      <c r="DI87" s="99">
        <f>IF(AND(MASTER_DATA_NORMALIZED!DI87=0,DI$22=$L$22),VLOOKUP(MASTER_DATA_PROCESSED!$C87,Backend!$Q$9:$T$52,3,FALSE),MASTER_DATA_NORMALIZED!DI87)</f>
        <v>0</v>
      </c>
      <c r="DJ87" s="99">
        <f>IF(AND(MASTER_DATA_NORMALIZED!DJ87=0,DJ$22=$L$22),VLOOKUP(MASTER_DATA_PROCESSED!$C87,Backend!$Q$9:$T$52,3,FALSE),MASTER_DATA_NORMALIZED!DJ87)</f>
        <v>0</v>
      </c>
      <c r="DK87" s="99">
        <f>IF(AND(MASTER_DATA_NORMALIZED!DK87=0,DK$22=$L$22),VLOOKUP(MASTER_DATA_PROCESSED!$C87,Backend!$Q$9:$T$52,3,FALSE),MASTER_DATA_NORMALIZED!DK87)</f>
        <v>0</v>
      </c>
      <c r="DL87" s="99" t="e">
        <f>IF(AND(MASTER_DATA_NORMALIZED!DL87=0,DL$22=$L$22),VLOOKUP(MASTER_DATA_PROCESSED!$C87,Backend!$Q$9:$T$52,3,FALSE),MASTER_DATA_NORMALIZED!DL87)</f>
        <v>#N/A</v>
      </c>
      <c r="DM87" s="99">
        <f>IF(AND(MASTER_DATA_NORMALIZED!DM87=0,DM$22=$L$22),VLOOKUP(MASTER_DATA_PROCESSED!$C87,Backend!$Q$9:$T$52,3,FALSE),MASTER_DATA_NORMALIZED!DM87)</f>
        <v>0</v>
      </c>
      <c r="DN87" s="99">
        <f>IF(AND(MASTER_DATA_NORMALIZED!DN87=0,DN$22=$L$22),VLOOKUP(MASTER_DATA_PROCESSED!$C87,Backend!$Q$9:$T$52,3,FALSE),MASTER_DATA_NORMALIZED!DN87)</f>
        <v>0</v>
      </c>
      <c r="DO87" s="99">
        <f>IF(AND(MASTER_DATA_NORMALIZED!DO87=0,DO$22=$L$22),VLOOKUP(MASTER_DATA_PROCESSED!$C87,Backend!$Q$9:$T$52,3,FALSE),MASTER_DATA_NORMALIZED!DO87)</f>
        <v>0</v>
      </c>
      <c r="DP87" s="99" t="e">
        <f>IF(AND(MASTER_DATA_NORMALIZED!DP87=0,DP$22=$L$22),VLOOKUP(MASTER_DATA_PROCESSED!$C87,Backend!$Q$9:$T$52,3,FALSE),MASTER_DATA_NORMALIZED!DP87)</f>
        <v>#N/A</v>
      </c>
      <c r="DQ87" s="99">
        <f>IF(AND(MASTER_DATA_NORMALIZED!DQ87=0,DQ$22=$L$22),VLOOKUP(MASTER_DATA_PROCESSED!$C87,Backend!$Q$9:$T$52,3,FALSE),MASTER_DATA_NORMALIZED!DQ87)</f>
        <v>0</v>
      </c>
      <c r="DR87" s="99">
        <f>IF(AND(MASTER_DATA_NORMALIZED!DR87=0,DR$22=$L$22),VLOOKUP(MASTER_DATA_PROCESSED!$C87,Backend!$Q$9:$T$52,3,FALSE),MASTER_DATA_NORMALIZED!DR87)</f>
        <v>0</v>
      </c>
      <c r="DS87" s="99">
        <f>IF(AND(MASTER_DATA_NORMALIZED!DS87=0,DS$22=$L$22),VLOOKUP(MASTER_DATA_PROCESSED!$C87,Backend!$Q$9:$T$52,3,FALSE),MASTER_DATA_NORMALIZED!DS87)</f>
        <v>0</v>
      </c>
      <c r="DT87" s="99" t="e">
        <f>IF(AND(MASTER_DATA_NORMALIZED!DT87=0,DT$22=$L$22),VLOOKUP(MASTER_DATA_PROCESSED!$C87,Backend!$Q$9:$T$52,3,FALSE),MASTER_DATA_NORMALIZED!DT87)</f>
        <v>#N/A</v>
      </c>
      <c r="DU87" s="99">
        <f>IF(AND(MASTER_DATA_NORMALIZED!DU87=0,DU$22=$L$22),VLOOKUP(MASTER_DATA_PROCESSED!$C87,Backend!$Q$9:$T$52,3,FALSE),MASTER_DATA_NORMALIZED!DU87)</f>
        <v>0</v>
      </c>
      <c r="DV87" s="99">
        <f>IF(AND(MASTER_DATA_NORMALIZED!DV87=0,DV$22=$L$22),VLOOKUP(MASTER_DATA_PROCESSED!$C87,Backend!$Q$9:$T$52,3,FALSE),MASTER_DATA_NORMALIZED!DV87)</f>
        <v>0</v>
      </c>
      <c r="DW87" s="99">
        <f>IF(AND(MASTER_DATA_NORMALIZED!DW87=0,DW$22=$L$22),VLOOKUP(MASTER_DATA_PROCESSED!$C87,Backend!$Q$9:$T$52,3,FALSE),MASTER_DATA_NORMALIZED!DW87)</f>
        <v>0</v>
      </c>
      <c r="DX87" s="99" t="e">
        <f>IF(AND(MASTER_DATA_NORMALIZED!DX87=0,DX$22=$L$22),VLOOKUP(MASTER_DATA_PROCESSED!$C87,Backend!$Q$9:$T$52,3,FALSE),MASTER_DATA_NORMALIZED!DX87)</f>
        <v>#N/A</v>
      </c>
      <c r="DY87" s="99">
        <f>IF(AND(MASTER_DATA_NORMALIZED!DY87=0,DY$22=$L$22),VLOOKUP(MASTER_DATA_PROCESSED!$C87,Backend!$Q$9:$T$52,3,FALSE),MASTER_DATA_NORMALIZED!DY87)</f>
        <v>0</v>
      </c>
      <c r="DZ87" s="99">
        <f>IF(AND(MASTER_DATA_NORMALIZED!DZ87=0,DZ$22=$L$22),VLOOKUP(MASTER_DATA_PROCESSED!$C87,Backend!$Q$9:$T$52,3,FALSE),MASTER_DATA_NORMALIZED!DZ87)</f>
        <v>0</v>
      </c>
      <c r="EA87" s="99">
        <f>IF(AND(MASTER_DATA_NORMALIZED!EA87=0,EA$22=$L$22),VLOOKUP(MASTER_DATA_PROCESSED!$C87,Backend!$Q$9:$T$52,3,FALSE),MASTER_DATA_NORMALIZED!EA87)</f>
        <v>0</v>
      </c>
      <c r="EB87" s="99" t="e">
        <f>IF(AND(MASTER_DATA_NORMALIZED!EB87=0,EB$22=$L$22),VLOOKUP(MASTER_DATA_PROCESSED!$C87,Backend!$Q$9:$T$52,3,FALSE),MASTER_DATA_NORMALIZED!EB87)</f>
        <v>#N/A</v>
      </c>
      <c r="EC87" s="99" t="e">
        <f>IF(AND(MASTER_DATA_NORMALIZED!EC87=0,EC$22=$L$22),VLOOKUP(MASTER_DATA_PROCESSED!$C87,Backend!$Q$9:$T$52,3,FALSE),MASTER_DATA_NORMALIZED!EC87)</f>
        <v>#DIV/0!</v>
      </c>
      <c r="ED87" s="99" t="e">
        <f>IF(AND(MASTER_DATA_NORMALIZED!ED87=0,ED$22=$L$22),VLOOKUP(MASTER_DATA_PROCESSED!$C87,Backend!$Q$9:$T$52,3,FALSE),MASTER_DATA_NORMALIZED!ED87)</f>
        <v>#DIV/0!</v>
      </c>
      <c r="EE87" s="99" t="e">
        <f>IF(AND(MASTER_DATA_NORMALIZED!EE87=0,EE$22=$L$22),VLOOKUP(MASTER_DATA_PROCESSED!$C87,Backend!$Q$9:$T$52,3,FALSE),MASTER_DATA_NORMALIZED!EE87)</f>
        <v>#DIV/0!</v>
      </c>
      <c r="EF87" s="99" t="e">
        <f>IF(AND(MASTER_DATA_NORMALIZED!EF87=0,EF$22=$L$22),VLOOKUP(MASTER_DATA_PROCESSED!$C87,Backend!$Q$9:$T$52,3,FALSE),MASTER_DATA_NORMALIZED!EF87)</f>
        <v>#VALUE!</v>
      </c>
      <c r="EG87" s="99">
        <f>IF(AND(MASTER_DATA_NORMALIZED!EG87=0,EG$22=$L$22),VLOOKUP(MASTER_DATA_PROCESSED!$C87,Backend!$Q$9:$T$52,3,FALSE),MASTER_DATA_NORMALIZED!EG87)</f>
        <v>0</v>
      </c>
      <c r="EH87" s="99">
        <f>IF(AND(MASTER_DATA_NORMALIZED!EH87=0,EH$22=$L$22),VLOOKUP(MASTER_DATA_PROCESSED!$C87,Backend!$Q$9:$T$52,3,FALSE),MASTER_DATA_NORMALIZED!EH87)</f>
        <v>0</v>
      </c>
      <c r="EI87" s="99">
        <f>IF(AND(MASTER_DATA_NORMALIZED!EI87=0,EI$22=$L$22),VLOOKUP(MASTER_DATA_PROCESSED!$C87,Backend!$Q$9:$T$52,3,FALSE),MASTER_DATA_NORMALIZED!EI87)</f>
        <v>0</v>
      </c>
      <c r="EJ87" s="99" t="e">
        <f>IF(AND(MASTER_DATA_NORMALIZED!EJ87=0,EJ$22=$L$22),VLOOKUP(MASTER_DATA_PROCESSED!$C87,Backend!$Q$9:$T$52,3,FALSE),MASTER_DATA_NORMALIZED!EJ87)</f>
        <v>#N/A</v>
      </c>
      <c r="EK87" s="99">
        <f>IF(AND(MASTER_DATA_NORMALIZED!EK87=0,EK$22=$L$22),VLOOKUP(MASTER_DATA_PROCESSED!$C87,Backend!$Q$9:$T$52,3,FALSE),MASTER_DATA_NORMALIZED!EK87)</f>
        <v>0</v>
      </c>
      <c r="EL87" s="99">
        <f>IF(AND(MASTER_DATA_NORMALIZED!EL87=0,EL$22=$L$22),VLOOKUP(MASTER_DATA_PROCESSED!$C87,Backend!$Q$9:$T$52,3,FALSE),MASTER_DATA_NORMALIZED!EL87)</f>
        <v>0</v>
      </c>
      <c r="EM87" s="99">
        <f>IF(AND(MASTER_DATA_NORMALIZED!EM87=0,EM$22=$L$22),VLOOKUP(MASTER_DATA_PROCESSED!$C87,Backend!$Q$9:$T$52,3,FALSE),MASTER_DATA_NORMALIZED!EM87)</f>
        <v>0</v>
      </c>
      <c r="EN87" s="99" t="e">
        <f>IF(AND(MASTER_DATA_NORMALIZED!EN87=0,EN$22=$L$22),VLOOKUP(MASTER_DATA_PROCESSED!$C87,Backend!$Q$9:$T$52,3,FALSE),MASTER_DATA_NORMALIZED!EN87)</f>
        <v>#N/A</v>
      </c>
      <c r="EO87" s="99">
        <f>IF(AND(MASTER_DATA_NORMALIZED!EO87=0,EO$22=$L$22),VLOOKUP(MASTER_DATA_PROCESSED!$C87,Backend!$Q$9:$T$52,3,FALSE),MASTER_DATA_NORMALIZED!EO87)</f>
        <v>0</v>
      </c>
      <c r="EP87" s="99">
        <f>IF(AND(MASTER_DATA_NORMALIZED!EP87=0,EP$22=$L$22),VLOOKUP(MASTER_DATA_PROCESSED!$C87,Backend!$Q$9:$T$52,3,FALSE),MASTER_DATA_NORMALIZED!EP87)</f>
        <v>0</v>
      </c>
      <c r="EQ87" s="99">
        <f>IF(AND(MASTER_DATA_NORMALIZED!EQ87=0,EQ$22=$L$22),VLOOKUP(MASTER_DATA_PROCESSED!$C87,Backend!$Q$9:$T$52,3,FALSE),MASTER_DATA_NORMALIZED!EQ87)</f>
        <v>0</v>
      </c>
      <c r="ER87" s="99" t="e">
        <f>IF(AND(MASTER_DATA_NORMALIZED!ER87=0,ER$22=$L$22),VLOOKUP(MASTER_DATA_PROCESSED!$C87,Backend!$Q$9:$T$52,3,FALSE),MASTER_DATA_NORMALIZED!ER87)</f>
        <v>#N/A</v>
      </c>
      <c r="ES87" s="99">
        <f>IF(AND(MASTER_DATA_NORMALIZED!ES87=0,ES$22=$L$22),VLOOKUP(MASTER_DATA_PROCESSED!$C87,Backend!$Q$9:$T$52,3,FALSE),MASTER_DATA_NORMALIZED!ES87)</f>
        <v>0</v>
      </c>
      <c r="ET87" s="99">
        <f>IF(AND(MASTER_DATA_NORMALIZED!ET87=0,ET$22=$L$22),VLOOKUP(MASTER_DATA_PROCESSED!$C87,Backend!$Q$9:$T$52,3,FALSE),MASTER_DATA_NORMALIZED!ET87)</f>
        <v>0</v>
      </c>
      <c r="EU87" s="99">
        <f>IF(AND(MASTER_DATA_NORMALIZED!EU87=0,EU$22=$L$22),VLOOKUP(MASTER_DATA_PROCESSED!$C87,Backend!$Q$9:$T$52,3,FALSE),MASTER_DATA_NORMALIZED!EU87)</f>
        <v>0</v>
      </c>
      <c r="EV87" s="99" t="e">
        <f>IF(AND(MASTER_DATA_NORMALIZED!EV87=0,EV$22=$L$22),VLOOKUP(MASTER_DATA_PROCESSED!$C87,Backend!$Q$9:$T$52,3,FALSE),MASTER_DATA_NORMALIZED!EV87)</f>
        <v>#N/A</v>
      </c>
      <c r="EW87" s="99">
        <f>IF(AND(MASTER_DATA_NORMALIZED!EW87=0,EW$22=$L$22),VLOOKUP(MASTER_DATA_PROCESSED!$C87,Backend!$Q$9:$T$52,3,FALSE),MASTER_DATA_NORMALIZED!EW87)</f>
        <v>0</v>
      </c>
      <c r="EX87" s="99">
        <f>IF(AND(MASTER_DATA_NORMALIZED!EX87=0,EX$22=$L$22),VLOOKUP(MASTER_DATA_PROCESSED!$C87,Backend!$Q$9:$T$52,3,FALSE),MASTER_DATA_NORMALIZED!EX87)</f>
        <v>0</v>
      </c>
      <c r="EY87" s="99">
        <f>IF(AND(MASTER_DATA_NORMALIZED!EY87=0,EY$22=$L$22),VLOOKUP(MASTER_DATA_PROCESSED!$C87,Backend!$Q$9:$T$52,3,FALSE),MASTER_DATA_NORMALIZED!EY87)</f>
        <v>0</v>
      </c>
      <c r="EZ87" s="99" t="e">
        <f>IF(AND(MASTER_DATA_NORMALIZED!EZ87=0,EZ$22=$L$22),VLOOKUP(MASTER_DATA_PROCESSED!$C87,Backend!$Q$9:$T$52,3,FALSE),MASTER_DATA_NORMALIZED!EZ87)</f>
        <v>#N/A</v>
      </c>
      <c r="FA87" s="99">
        <f>IF(AND(MASTER_DATA_NORMALIZED!FA87=0,FA$22=$L$22),VLOOKUP(MASTER_DATA_PROCESSED!$C87,Backend!$Q$9:$T$52,3,FALSE),MASTER_DATA_NORMALIZED!FA87)</f>
        <v>0</v>
      </c>
      <c r="FB87" s="99">
        <f>IF(AND(MASTER_DATA_NORMALIZED!FB87=0,FB$22=$L$22),VLOOKUP(MASTER_DATA_PROCESSED!$C87,Backend!$Q$9:$T$52,3,FALSE),MASTER_DATA_NORMALIZED!FB87)</f>
        <v>0</v>
      </c>
      <c r="FC87" s="99">
        <f>IF(AND(MASTER_DATA_NORMALIZED!FC87=0,FC$22=$L$22),VLOOKUP(MASTER_DATA_PROCESSED!$C87,Backend!$Q$9:$T$52,3,FALSE),MASTER_DATA_NORMALIZED!FC87)</f>
        <v>0</v>
      </c>
      <c r="FD87" s="99" t="e">
        <f>IF(AND(MASTER_DATA_NORMALIZED!FD87=0,FD$22=$L$22),VLOOKUP(MASTER_DATA_PROCESSED!$C87,Backend!$Q$9:$T$52,3,FALSE),MASTER_DATA_NORMALIZED!FD87)</f>
        <v>#N/A</v>
      </c>
      <c r="FE87" s="99">
        <f>IF(AND(MASTER_DATA_NORMALIZED!FE87=0,FE$22=$L$22),VLOOKUP(MASTER_DATA_PROCESSED!$C87,Backend!$Q$9:$T$52,3,FALSE),MASTER_DATA_NORMALIZED!FE87)</f>
        <v>0</v>
      </c>
      <c r="FF87" s="99">
        <f>IF(AND(MASTER_DATA_NORMALIZED!FF87=0,FF$22=$L$22),VLOOKUP(MASTER_DATA_PROCESSED!$C87,Backend!$Q$9:$T$52,3,FALSE),MASTER_DATA_NORMALIZED!FF87)</f>
        <v>0</v>
      </c>
      <c r="FG87" s="99">
        <f>IF(AND(MASTER_DATA_NORMALIZED!FG87=0,FG$22=$L$22),VLOOKUP(MASTER_DATA_PROCESSED!$C87,Backend!$Q$9:$T$52,3,FALSE),MASTER_DATA_NORMALIZED!FG87)</f>
        <v>0</v>
      </c>
      <c r="FH87" s="99" t="e">
        <f>IF(AND(MASTER_DATA_NORMALIZED!FH87=0,FH$22=$L$22),VLOOKUP(MASTER_DATA_PROCESSED!$C87,Backend!$Q$9:$T$52,3,FALSE),MASTER_DATA_NORMALIZED!FH87)</f>
        <v>#N/A</v>
      </c>
      <c r="FI87" s="99">
        <f>IF(AND(MASTER_DATA_NORMALIZED!FI87=0,FI$22=$L$22),VLOOKUP(MASTER_DATA_PROCESSED!$C87,Backend!$Q$9:$T$52,3,FALSE),MASTER_DATA_NORMALIZED!FI87)</f>
        <v>0</v>
      </c>
      <c r="FJ87" s="99">
        <f>IF(AND(MASTER_DATA_NORMALIZED!FJ87=0,FJ$22=$L$22),VLOOKUP(MASTER_DATA_PROCESSED!$C87,Backend!$Q$9:$T$52,3,FALSE),MASTER_DATA_NORMALIZED!FJ87)</f>
        <v>0</v>
      </c>
      <c r="FK87" s="99">
        <f>IF(AND(MASTER_DATA_NORMALIZED!FK87=0,FK$22=$L$22),VLOOKUP(MASTER_DATA_PROCESSED!$C87,Backend!$Q$9:$T$52,3,FALSE),MASTER_DATA_NORMALIZED!FK87)</f>
        <v>0</v>
      </c>
      <c r="FL87" s="99" t="e">
        <f>IF(AND(MASTER_DATA_NORMALIZED!FL87=0,FL$22=$L$22),VLOOKUP(MASTER_DATA_PROCESSED!$C87,Backend!$Q$9:$T$52,3,FALSE),MASTER_DATA_NORMALIZED!FL87)</f>
        <v>#N/A</v>
      </c>
      <c r="FM87" s="99">
        <f>IF(AND(MASTER_DATA_NORMALIZED!FM87=0,FM$22=$L$22),VLOOKUP(MASTER_DATA_PROCESSED!$C87,Backend!$Q$9:$T$52,3,FALSE),MASTER_DATA_NORMALIZED!FM87)</f>
        <v>0</v>
      </c>
      <c r="FN87" s="99">
        <f>IF(AND(MASTER_DATA_NORMALIZED!FN87=0,FN$22=$L$22),VLOOKUP(MASTER_DATA_PROCESSED!$C87,Backend!$Q$9:$T$52,3,FALSE),MASTER_DATA_NORMALIZED!FN87)</f>
        <v>0</v>
      </c>
      <c r="FO87" s="99">
        <f>IF(AND(MASTER_DATA_NORMALIZED!FO87=0,FO$22=$L$22),VLOOKUP(MASTER_DATA_PROCESSED!$C87,Backend!$Q$9:$T$52,3,FALSE),MASTER_DATA_NORMALIZED!FO87)</f>
        <v>0</v>
      </c>
      <c r="FP87" s="99" t="e">
        <f>IF(AND(MASTER_DATA_NORMALIZED!FP87=0,FP$22=$L$22),VLOOKUP(MASTER_DATA_PROCESSED!$C87,Backend!$Q$9:$T$52,3,FALSE),MASTER_DATA_NORMALIZED!FP87)</f>
        <v>#N/A</v>
      </c>
      <c r="FQ87" s="99">
        <f>IF(AND(MASTER_DATA_NORMALIZED!FQ87=0,FQ$22=$L$22),VLOOKUP(MASTER_DATA_PROCESSED!$C87,Backend!$Q$9:$T$52,3,FALSE),MASTER_DATA_NORMALIZED!FQ87)</f>
        <v>0</v>
      </c>
      <c r="FR87" s="99">
        <f>IF(AND(MASTER_DATA_NORMALIZED!FR87=0,FR$22=$L$22),VLOOKUP(MASTER_DATA_PROCESSED!$C87,Backend!$Q$9:$T$52,3,FALSE),MASTER_DATA_NORMALIZED!FR87)</f>
        <v>0</v>
      </c>
      <c r="FS87" s="99">
        <f>IF(AND(MASTER_DATA_NORMALIZED!FS87=0,FS$22=$L$22),VLOOKUP(MASTER_DATA_PROCESSED!$C87,Backend!$Q$9:$T$52,3,FALSE),MASTER_DATA_NORMALIZED!FS87)</f>
        <v>0</v>
      </c>
      <c r="FT87" s="99" t="e">
        <f>IF(AND(MASTER_DATA_NORMALIZED!FT87=0,FT$22=$L$22),VLOOKUP(MASTER_DATA_PROCESSED!$C87,Backend!$Q$9:$T$52,3,FALSE),MASTER_DATA_NORMALIZED!FT87)</f>
        <v>#N/A</v>
      </c>
      <c r="FU87" s="99">
        <f>IF(AND(MASTER_DATA_NORMALIZED!FU87=0,FU$22=$L$22),VLOOKUP(MASTER_DATA_PROCESSED!$C87,Backend!$Q$9:$T$52,3,FALSE),MASTER_DATA_NORMALIZED!FU87)</f>
        <v>0</v>
      </c>
      <c r="FV87" s="99">
        <f>IF(AND(MASTER_DATA_NORMALIZED!FV87=0,FV$22=$L$22),VLOOKUP(MASTER_DATA_PROCESSED!$C87,Backend!$Q$9:$T$52,3,FALSE),MASTER_DATA_NORMALIZED!FV87)</f>
        <v>0</v>
      </c>
      <c r="FW87" s="99">
        <f>IF(AND(MASTER_DATA_NORMALIZED!FW87=0,FW$22=$L$22),VLOOKUP(MASTER_DATA_PROCESSED!$C87,Backend!$Q$9:$T$52,3,FALSE),MASTER_DATA_NORMALIZED!FW87)</f>
        <v>0</v>
      </c>
      <c r="FX87" s="99" t="e">
        <f>IF(AND(MASTER_DATA_NORMALIZED!FX87=0,FX$22=$L$22),VLOOKUP(MASTER_DATA_PROCESSED!$C87,Backend!$Q$9:$T$52,3,FALSE),MASTER_DATA_NORMALIZED!FX87)</f>
        <v>#N/A</v>
      </c>
      <c r="FY87" s="99">
        <f>IF(AND(MASTER_DATA_NORMALIZED!FY87=0,FY$22=$L$22),VLOOKUP(MASTER_DATA_PROCESSED!$C87,Backend!$Q$9:$T$52,3,FALSE),MASTER_DATA_NORMALIZED!FY87)</f>
        <v>0</v>
      </c>
      <c r="FZ87" s="99">
        <f>IF(AND(MASTER_DATA_NORMALIZED!FZ87=0,FZ$22=$L$22),VLOOKUP(MASTER_DATA_PROCESSED!$C87,Backend!$Q$9:$T$52,3,FALSE),MASTER_DATA_NORMALIZED!FZ87)</f>
        <v>0</v>
      </c>
      <c r="GA87" s="99">
        <f>IF(AND(MASTER_DATA_NORMALIZED!GA87=0,GA$22=$L$22),VLOOKUP(MASTER_DATA_PROCESSED!$C87,Backend!$Q$9:$T$52,3,FALSE),MASTER_DATA_NORMALIZED!GA87)</f>
        <v>0</v>
      </c>
      <c r="GB87" s="99" t="e">
        <f>IF(AND(MASTER_DATA_NORMALIZED!GB87=0,GB$22=$L$22),VLOOKUP(MASTER_DATA_PROCESSED!$C87,Backend!$Q$9:$T$52,3,FALSE),MASTER_DATA_NORMALIZED!GB87)</f>
        <v>#N/A</v>
      </c>
      <c r="GC87" s="99">
        <f>IF(AND(MASTER_DATA_NORMALIZED!GC87=0,GC$22=$L$22),VLOOKUP(MASTER_DATA_PROCESSED!$C87,Backend!$Q$9:$T$52,3,FALSE),MASTER_DATA_NORMALIZED!GC87)</f>
        <v>0</v>
      </c>
      <c r="GD87" s="99">
        <f>IF(AND(MASTER_DATA_NORMALIZED!GD87=0,GD$22=$L$22),VLOOKUP(MASTER_DATA_PROCESSED!$C87,Backend!$Q$9:$T$52,3,FALSE),MASTER_DATA_NORMALIZED!GD87)</f>
        <v>0</v>
      </c>
      <c r="GE87" s="99">
        <f>IF(AND(MASTER_DATA_NORMALIZED!GE87=0,GE$22=$L$22),VLOOKUP(MASTER_DATA_PROCESSED!$C87,Backend!$Q$9:$T$52,3,FALSE),MASTER_DATA_NORMALIZED!GE87)</f>
        <v>0</v>
      </c>
      <c r="GF87" s="99" t="e">
        <f>IF(AND(MASTER_DATA_NORMALIZED!GF87=0,GF$22=$L$22),VLOOKUP(MASTER_DATA_PROCESSED!$C87,Backend!$Q$9:$T$52,3,FALSE),MASTER_DATA_NORMALIZED!GF87)</f>
        <v>#N/A</v>
      </c>
      <c r="GG87" s="99">
        <f>IF(AND(MASTER_DATA_NORMALIZED!GG87=0,GG$22=$L$22),VLOOKUP(MASTER_DATA_PROCESSED!$C87,Backend!$Q$9:$T$52,3,FALSE),MASTER_DATA_NORMALIZED!GG87)</f>
        <v>0</v>
      </c>
      <c r="GH87" s="99">
        <f>IF(AND(MASTER_DATA_NORMALIZED!GH87=0,GH$22=$L$22),VLOOKUP(MASTER_DATA_PROCESSED!$C87,Backend!$Q$9:$T$52,3,FALSE),MASTER_DATA_NORMALIZED!GH87)</f>
        <v>0</v>
      </c>
      <c r="GI87" s="99">
        <f>IF(AND(MASTER_DATA_NORMALIZED!GI87=0,GI$22=$L$22),VLOOKUP(MASTER_DATA_PROCESSED!$C87,Backend!$Q$9:$T$52,3,FALSE),MASTER_DATA_NORMALIZED!GI87)</f>
        <v>0</v>
      </c>
      <c r="GJ87" s="99" t="e">
        <f>IF(AND(MASTER_DATA_NORMALIZED!GJ87=0,GJ$22=$L$22),VLOOKUP(MASTER_DATA_PROCESSED!$C87,Backend!$Q$9:$T$52,3,FALSE),MASTER_DATA_NORMALIZED!GJ87)</f>
        <v>#N/A</v>
      </c>
      <c r="GK87" s="99">
        <f>IF(AND(MASTER_DATA_NORMALIZED!GK87=0,GK$22=$L$22),VLOOKUP(MASTER_DATA_PROCESSED!$C87,Backend!$Q$9:$T$52,3,FALSE),MASTER_DATA_NORMALIZED!GK87)</f>
        <v>0</v>
      </c>
      <c r="GL87" s="99">
        <f>IF(AND(MASTER_DATA_NORMALIZED!GL87=0,GL$22=$L$22),VLOOKUP(MASTER_DATA_PROCESSED!$C87,Backend!$Q$9:$T$52,3,FALSE),MASTER_DATA_NORMALIZED!GL87)</f>
        <v>0</v>
      </c>
      <c r="GM87" s="99">
        <f>IF(AND(MASTER_DATA_NORMALIZED!GM87=0,GM$22=$L$22),VLOOKUP(MASTER_DATA_PROCESSED!$C87,Backend!$Q$9:$T$52,3,FALSE),MASTER_DATA_NORMALIZED!GM87)</f>
        <v>0</v>
      </c>
      <c r="GN87" s="99" t="e">
        <f>IF(AND(MASTER_DATA_NORMALIZED!GN87=0,GN$22=$L$22),VLOOKUP(MASTER_DATA_PROCESSED!$C87,Backend!$Q$9:$T$52,3,FALSE),MASTER_DATA_NORMALIZED!GN87)</f>
        <v>#N/A</v>
      </c>
      <c r="GO87" s="99">
        <f>IF(AND(MASTER_DATA_NORMALIZED!GO87=0,GO$22=$L$22),VLOOKUP(MASTER_DATA_PROCESSED!$C87,Backend!$Q$9:$T$52,3,FALSE),MASTER_DATA_NORMALIZED!GO87)</f>
        <v>0</v>
      </c>
      <c r="GP87" s="99">
        <f>IF(AND(MASTER_DATA_NORMALIZED!GP87=0,GP$22=$L$22),VLOOKUP(MASTER_DATA_PROCESSED!$C87,Backend!$Q$9:$T$52,3,FALSE),MASTER_DATA_NORMALIZED!GP87)</f>
        <v>0</v>
      </c>
      <c r="GQ87" s="99">
        <f>IF(AND(MASTER_DATA_NORMALIZED!GQ87=0,GQ$22=$L$22),VLOOKUP(MASTER_DATA_PROCESSED!$C87,Backend!$Q$9:$T$52,3,FALSE),MASTER_DATA_NORMALIZED!GQ87)</f>
        <v>0</v>
      </c>
      <c r="GR87" s="99" t="e">
        <f>IF(AND(MASTER_DATA_NORMALIZED!GR87=0,GR$22=$L$22),VLOOKUP(MASTER_DATA_PROCESSED!$C87,Backend!$Q$9:$T$52,3,FALSE),MASTER_DATA_NORMALIZED!GR87)</f>
        <v>#N/A</v>
      </c>
      <c r="GS87" s="99">
        <f>IF(AND(MASTER_DATA_NORMALIZED!GS87=0,GS$22=$L$22),VLOOKUP(MASTER_DATA_PROCESSED!$C87,Backend!$Q$9:$T$52,3,FALSE),MASTER_DATA_NORMALIZED!GS87)</f>
        <v>0</v>
      </c>
      <c r="GT87" s="99">
        <f>IF(AND(MASTER_DATA_NORMALIZED!GT87=0,GT$22=$L$22),VLOOKUP(MASTER_DATA_PROCESSED!$C87,Backend!$Q$9:$T$52,3,FALSE),MASTER_DATA_NORMALIZED!GT87)</f>
        <v>0</v>
      </c>
      <c r="GU87" s="99">
        <f>IF(AND(MASTER_DATA_NORMALIZED!GU87=0,GU$22=$L$22),VLOOKUP(MASTER_DATA_PROCESSED!$C87,Backend!$Q$9:$T$52,3,FALSE),MASTER_DATA_NORMALIZED!GU87)</f>
        <v>0</v>
      </c>
      <c r="GV87" s="99" t="e">
        <f>IF(AND(MASTER_DATA_NORMALIZED!GV87=0,GV$22=$L$22),VLOOKUP(MASTER_DATA_PROCESSED!$C87,Backend!$Q$9:$T$52,3,FALSE),MASTER_DATA_NORMALIZED!GV87)</f>
        <v>#N/A</v>
      </c>
      <c r="GW87" s="99" t="e">
        <f>IF(AND(MASTER_DATA_NORMALIZED!GW87=0,GW$22=$L$22),VLOOKUP(MASTER_DATA_PROCESSED!$C87,Backend!$Q$9:$T$52,3,FALSE),MASTER_DATA_NORMALIZED!GW87)</f>
        <v>#REF!</v>
      </c>
      <c r="GX87" s="99" t="e">
        <f>IF(AND(MASTER_DATA_NORMALIZED!GX87=0,GX$22=$L$22),VLOOKUP(MASTER_DATA_PROCESSED!$C87,Backend!$Q$9:$T$52,3,FALSE),MASTER_DATA_NORMALIZED!GX87)</f>
        <v>#REF!</v>
      </c>
      <c r="GY87" s="99" t="e">
        <f>IF(AND(MASTER_DATA_NORMALIZED!GY87=0,GY$22=$L$22),VLOOKUP(MASTER_DATA_PROCESSED!$C87,Backend!$Q$9:$T$52,3,FALSE),MASTER_DATA_NORMALIZED!GY87)</f>
        <v>#REF!</v>
      </c>
    </row>
    <row r="88" spans="2:207" s="27" customFormat="1" ht="14.25" hidden="1" outlineLevel="2" x14ac:dyDescent="0.25">
      <c r="B88" s="26">
        <f t="shared" ref="B88:B174" si="14">_xlfn.NUMBERVALUE(LEFT(C88,1)&amp;"0")</f>
        <v>20</v>
      </c>
      <c r="C88" s="55">
        <f t="shared" si="13"/>
        <v>223.4</v>
      </c>
      <c r="D88" s="82"/>
      <c r="E88" s="55"/>
      <c r="F88" s="59"/>
      <c r="G88" s="86">
        <v>223.4</v>
      </c>
      <c r="H88" s="40" t="s">
        <v>92</v>
      </c>
      <c r="I88" s="99">
        <f>IF(AND(MASTER_DATA_NORMALIZED!I88=0,I$22=$L$22),VLOOKUP(MASTER_DATA_PROCESSED!$C88,Backend!$Q$9:$T$52,3,FALSE),MASTER_DATA_NORMALIZED!I88)</f>
        <v>0</v>
      </c>
      <c r="J88" s="99">
        <f>IF(AND(MASTER_DATA_NORMALIZED!J88=0,J$22=$L$22),VLOOKUP(MASTER_DATA_PROCESSED!$C88,Backend!$Q$9:$T$52,3,FALSE),MASTER_DATA_NORMALIZED!J88)</f>
        <v>0</v>
      </c>
      <c r="K88" s="99">
        <f>IF(AND(MASTER_DATA_NORMALIZED!K88=0,K$22=$L$22),VLOOKUP(MASTER_DATA_PROCESSED!$C88,Backend!$Q$9:$T$52,3,FALSE),MASTER_DATA_NORMALIZED!K88)</f>
        <v>0</v>
      </c>
      <c r="L88" s="99" t="e">
        <f>IF(AND(MASTER_DATA_NORMALIZED!L88=0,L$22=$L$22),VLOOKUP(MASTER_DATA_PROCESSED!$C88,Backend!$Q$9:$T$52,3,FALSE),MASTER_DATA_NORMALIZED!L88)</f>
        <v>#N/A</v>
      </c>
      <c r="M88" s="99">
        <f>IF(AND(MASTER_DATA_NORMALIZED!M88=0,M$22=$L$22),VLOOKUP(MASTER_DATA_PROCESSED!$C88,Backend!$Q$9:$T$52,3,FALSE),MASTER_DATA_NORMALIZED!M88)</f>
        <v>0</v>
      </c>
      <c r="N88" s="99">
        <f>IF(AND(MASTER_DATA_NORMALIZED!N88=0,N$22=$L$22),VLOOKUP(MASTER_DATA_PROCESSED!$C88,Backend!$Q$9:$T$52,3,FALSE),MASTER_DATA_NORMALIZED!N88)</f>
        <v>0</v>
      </c>
      <c r="O88" s="99">
        <f>IF(AND(MASTER_DATA_NORMALIZED!O88=0,O$22=$L$22),VLOOKUP(MASTER_DATA_PROCESSED!$C88,Backend!$Q$9:$T$52,3,FALSE),MASTER_DATA_NORMALIZED!O88)</f>
        <v>0</v>
      </c>
      <c r="P88" s="99" t="e">
        <f>IF(AND(MASTER_DATA_NORMALIZED!P88=0,P$22=$L$22),VLOOKUP(MASTER_DATA_PROCESSED!$C88,Backend!$Q$9:$T$52,3,FALSE),MASTER_DATA_NORMALIZED!P88)</f>
        <v>#N/A</v>
      </c>
      <c r="Q88" s="99">
        <f>IF(AND(MASTER_DATA_NORMALIZED!Q88=0,Q$22=$L$22),VLOOKUP(MASTER_DATA_PROCESSED!$C88,Backend!$Q$9:$T$52,3,FALSE),MASTER_DATA_NORMALIZED!Q88)</f>
        <v>0</v>
      </c>
      <c r="R88" s="99">
        <f>IF(AND(MASTER_DATA_NORMALIZED!R88=0,R$22=$L$22),VLOOKUP(MASTER_DATA_PROCESSED!$C88,Backend!$Q$9:$T$52,3,FALSE),MASTER_DATA_NORMALIZED!R88)</f>
        <v>0</v>
      </c>
      <c r="S88" s="99">
        <f>IF(AND(MASTER_DATA_NORMALIZED!S88=0,S$22=$L$22),VLOOKUP(MASTER_DATA_PROCESSED!$C88,Backend!$Q$9:$T$52,3,FALSE),MASTER_DATA_NORMALIZED!S88)</f>
        <v>0</v>
      </c>
      <c r="T88" s="99" t="e">
        <f>IF(AND(MASTER_DATA_NORMALIZED!T88=0,T$22=$L$22),VLOOKUP(MASTER_DATA_PROCESSED!$C88,Backend!$Q$9:$T$52,3,FALSE),MASTER_DATA_NORMALIZED!T88)</f>
        <v>#N/A</v>
      </c>
      <c r="U88" s="99">
        <f>IF(AND(MASTER_DATA_NORMALIZED!U88=0,U$22=$L$22),VLOOKUP(MASTER_DATA_PROCESSED!$C88,Backend!$Q$9:$T$52,3,FALSE),MASTER_DATA_NORMALIZED!U88)</f>
        <v>0</v>
      </c>
      <c r="V88" s="99">
        <f>IF(AND(MASTER_DATA_NORMALIZED!V88=0,V$22=$L$22),VLOOKUP(MASTER_DATA_PROCESSED!$C88,Backend!$Q$9:$T$52,3,FALSE),MASTER_DATA_NORMALIZED!V88)</f>
        <v>0</v>
      </c>
      <c r="W88" s="99">
        <f>IF(AND(MASTER_DATA_NORMALIZED!W88=0,W$22=$L$22),VLOOKUP(MASTER_DATA_PROCESSED!$C88,Backend!$Q$9:$T$52,3,FALSE),MASTER_DATA_NORMALIZED!W88)</f>
        <v>0</v>
      </c>
      <c r="X88" s="99" t="e">
        <f>IF(AND(MASTER_DATA_NORMALIZED!X88=0,X$22=$L$22),VLOOKUP(MASTER_DATA_PROCESSED!$C88,Backend!$Q$9:$T$52,3,FALSE),MASTER_DATA_NORMALIZED!X88)</f>
        <v>#N/A</v>
      </c>
      <c r="Y88" s="99">
        <f>IF(AND(MASTER_DATA_NORMALIZED!Y88=0,Y$22=$L$22),VLOOKUP(MASTER_DATA_PROCESSED!$C88,Backend!$Q$9:$T$52,3,FALSE),MASTER_DATA_NORMALIZED!Y88)</f>
        <v>0</v>
      </c>
      <c r="Z88" s="99">
        <f>IF(AND(MASTER_DATA_NORMALIZED!Z88=0,Z$22=$L$22),VLOOKUP(MASTER_DATA_PROCESSED!$C88,Backend!$Q$9:$T$52,3,FALSE),MASTER_DATA_NORMALIZED!Z88)</f>
        <v>0</v>
      </c>
      <c r="AA88" s="99">
        <f>IF(AND(MASTER_DATA_NORMALIZED!AA88=0,AA$22=$L$22),VLOOKUP(MASTER_DATA_PROCESSED!$C88,Backend!$Q$9:$T$52,3,FALSE),MASTER_DATA_NORMALIZED!AA88)</f>
        <v>0</v>
      </c>
      <c r="AB88" s="99" t="e">
        <f>IF(AND(MASTER_DATA_NORMALIZED!AB88=0,AB$22=$L$22),VLOOKUP(MASTER_DATA_PROCESSED!$C88,Backend!$Q$9:$T$52,3,FALSE),MASTER_DATA_NORMALIZED!AB88)</f>
        <v>#N/A</v>
      </c>
      <c r="AC88" s="99">
        <f>IF(AND(MASTER_DATA_NORMALIZED!AC88=0,AC$22=$L$22),VLOOKUP(MASTER_DATA_PROCESSED!$C88,Backend!$Q$9:$T$52,3,FALSE),MASTER_DATA_NORMALIZED!AC88)</f>
        <v>0</v>
      </c>
      <c r="AD88" s="99">
        <f>IF(AND(MASTER_DATA_NORMALIZED!AD88=0,AD$22=$L$22),VLOOKUP(MASTER_DATA_PROCESSED!$C88,Backend!$Q$9:$T$52,3,FALSE),MASTER_DATA_NORMALIZED!AD88)</f>
        <v>0</v>
      </c>
      <c r="AE88" s="99">
        <f>IF(AND(MASTER_DATA_NORMALIZED!AE88=0,AE$22=$L$22),VLOOKUP(MASTER_DATA_PROCESSED!$C88,Backend!$Q$9:$T$52,3,FALSE),MASTER_DATA_NORMALIZED!AE88)</f>
        <v>0</v>
      </c>
      <c r="AF88" s="99" t="e">
        <f>IF(AND(MASTER_DATA_NORMALIZED!AF88=0,AF$22=$L$22),VLOOKUP(MASTER_DATA_PROCESSED!$C88,Backend!$Q$9:$T$52,3,FALSE),MASTER_DATA_NORMALIZED!AF88)</f>
        <v>#N/A</v>
      </c>
      <c r="AG88" s="99">
        <f>IF(AND(MASTER_DATA_NORMALIZED!AG88=0,AG$22=$L$22),VLOOKUP(MASTER_DATA_PROCESSED!$C88,Backend!$Q$9:$T$52,3,FALSE),MASTER_DATA_NORMALIZED!AG88)</f>
        <v>0</v>
      </c>
      <c r="AH88" s="99">
        <f>IF(AND(MASTER_DATA_NORMALIZED!AH88=0,AH$22=$L$22),VLOOKUP(MASTER_DATA_PROCESSED!$C88,Backend!$Q$9:$T$52,3,FALSE),MASTER_DATA_NORMALIZED!AH88)</f>
        <v>0</v>
      </c>
      <c r="AI88" s="99">
        <f>IF(AND(MASTER_DATA_NORMALIZED!AI88=0,AI$22=$L$22),VLOOKUP(MASTER_DATA_PROCESSED!$C88,Backend!$Q$9:$T$52,3,FALSE),MASTER_DATA_NORMALIZED!AI88)</f>
        <v>0</v>
      </c>
      <c r="AJ88" s="99" t="e">
        <f>IF(AND(MASTER_DATA_NORMALIZED!AJ88=0,AJ$22=$L$22),VLOOKUP(MASTER_DATA_PROCESSED!$C88,Backend!$Q$9:$T$52,3,FALSE),MASTER_DATA_NORMALIZED!AJ88)</f>
        <v>#N/A</v>
      </c>
      <c r="AK88" s="99">
        <f>IF(AND(MASTER_DATA_NORMALIZED!AK88=0,AK$22=$L$22),VLOOKUP(MASTER_DATA_PROCESSED!$C88,Backend!$Q$9:$T$52,3,FALSE),MASTER_DATA_NORMALIZED!AK88)</f>
        <v>0</v>
      </c>
      <c r="AL88" s="99">
        <f>IF(AND(MASTER_DATA_NORMALIZED!AL88=0,AL$22=$L$22),VLOOKUP(MASTER_DATA_PROCESSED!$C88,Backend!$Q$9:$T$52,3,FALSE),MASTER_DATA_NORMALIZED!AL88)</f>
        <v>0</v>
      </c>
      <c r="AM88" s="99">
        <f>IF(AND(MASTER_DATA_NORMALIZED!AM88=0,AM$22=$L$22),VLOOKUP(MASTER_DATA_PROCESSED!$C88,Backend!$Q$9:$T$52,3,FALSE),MASTER_DATA_NORMALIZED!AM88)</f>
        <v>0</v>
      </c>
      <c r="AN88" s="99" t="e">
        <f>IF(AND(MASTER_DATA_NORMALIZED!AN88=0,AN$22=$L$22),VLOOKUP(MASTER_DATA_PROCESSED!$C88,Backend!$Q$9:$T$52,3,FALSE),MASTER_DATA_NORMALIZED!AN88)</f>
        <v>#N/A</v>
      </c>
      <c r="AO88" s="99">
        <f>IF(AND(MASTER_DATA_NORMALIZED!AO88=0,AO$22=$L$22),VLOOKUP(MASTER_DATA_PROCESSED!$C88,Backend!$Q$9:$T$52,3,FALSE),MASTER_DATA_NORMALIZED!AO88)</f>
        <v>0</v>
      </c>
      <c r="AP88" s="99">
        <f>IF(AND(MASTER_DATA_NORMALIZED!AP88=0,AP$22=$L$22),VLOOKUP(MASTER_DATA_PROCESSED!$C88,Backend!$Q$9:$T$52,3,FALSE),MASTER_DATA_NORMALIZED!AP88)</f>
        <v>0</v>
      </c>
      <c r="AQ88" s="99">
        <f>IF(AND(MASTER_DATA_NORMALIZED!AQ88=0,AQ$22=$L$22),VLOOKUP(MASTER_DATA_PROCESSED!$C88,Backend!$Q$9:$T$52,3,FALSE),MASTER_DATA_NORMALIZED!AQ88)</f>
        <v>0</v>
      </c>
      <c r="AR88" s="99" t="e">
        <f>IF(AND(MASTER_DATA_NORMALIZED!AR88=0,AR$22=$L$22),VLOOKUP(MASTER_DATA_PROCESSED!$C88,Backend!$Q$9:$T$52,3,FALSE),MASTER_DATA_NORMALIZED!AR88)</f>
        <v>#N/A</v>
      </c>
      <c r="AS88" s="99">
        <f>IF(AND(MASTER_DATA_NORMALIZED!AS88=0,AS$22=$L$22),VLOOKUP(MASTER_DATA_PROCESSED!$C88,Backend!$Q$9:$T$52,3,FALSE),MASTER_DATA_NORMALIZED!AS88)</f>
        <v>0</v>
      </c>
      <c r="AT88" s="99">
        <f>IF(AND(MASTER_DATA_NORMALIZED!AT88=0,AT$22=$L$22),VLOOKUP(MASTER_DATA_PROCESSED!$C88,Backend!$Q$9:$T$52,3,FALSE),MASTER_DATA_NORMALIZED!AT88)</f>
        <v>0</v>
      </c>
      <c r="AU88" s="99">
        <f>IF(AND(MASTER_DATA_NORMALIZED!AU88=0,AU$22=$L$22),VLOOKUP(MASTER_DATA_PROCESSED!$C88,Backend!$Q$9:$T$52,3,FALSE),MASTER_DATA_NORMALIZED!AU88)</f>
        <v>0</v>
      </c>
      <c r="AV88" s="99" t="e">
        <f>IF(AND(MASTER_DATA_NORMALIZED!AV88=0,AV$22=$L$22),VLOOKUP(MASTER_DATA_PROCESSED!$C88,Backend!$Q$9:$T$52,3,FALSE),MASTER_DATA_NORMALIZED!AV88)</f>
        <v>#N/A</v>
      </c>
      <c r="AW88" s="99">
        <f>IF(AND(MASTER_DATA_NORMALIZED!AW88=0,AW$22=$L$22),VLOOKUP(MASTER_DATA_PROCESSED!$C88,Backend!$Q$9:$T$52,3,FALSE),MASTER_DATA_NORMALIZED!AW88)</f>
        <v>0</v>
      </c>
      <c r="AX88" s="99">
        <f>IF(AND(MASTER_DATA_NORMALIZED!AX88=0,AX$22=$L$22),VLOOKUP(MASTER_DATA_PROCESSED!$C88,Backend!$Q$9:$T$52,3,FALSE),MASTER_DATA_NORMALIZED!AX88)</f>
        <v>0</v>
      </c>
      <c r="AY88" s="99">
        <f>IF(AND(MASTER_DATA_NORMALIZED!AY88=0,AY$22=$L$22),VLOOKUP(MASTER_DATA_PROCESSED!$C88,Backend!$Q$9:$T$52,3,FALSE),MASTER_DATA_NORMALIZED!AY88)</f>
        <v>0</v>
      </c>
      <c r="AZ88" s="99" t="e">
        <f>IF(AND(MASTER_DATA_NORMALIZED!AZ88=0,AZ$22=$L$22),VLOOKUP(MASTER_DATA_PROCESSED!$C88,Backend!$Q$9:$T$52,3,FALSE),MASTER_DATA_NORMALIZED!AZ88)</f>
        <v>#N/A</v>
      </c>
      <c r="BA88" s="99">
        <f>IF(AND(MASTER_DATA_NORMALIZED!BA88=0,BA$22=$L$22),VLOOKUP(MASTER_DATA_PROCESSED!$C88,Backend!$Q$9:$T$52,3,FALSE),MASTER_DATA_NORMALIZED!BA88)</f>
        <v>0</v>
      </c>
      <c r="BB88" s="99">
        <f>IF(AND(MASTER_DATA_NORMALIZED!BB88=0,BB$22=$L$22),VLOOKUP(MASTER_DATA_PROCESSED!$C88,Backend!$Q$9:$T$52,3,FALSE),MASTER_DATA_NORMALIZED!BB88)</f>
        <v>0</v>
      </c>
      <c r="BC88" s="99">
        <f>IF(AND(MASTER_DATA_NORMALIZED!BC88=0,BC$22=$L$22),VLOOKUP(MASTER_DATA_PROCESSED!$C88,Backend!$Q$9:$T$52,3,FALSE),MASTER_DATA_NORMALIZED!BC88)</f>
        <v>0</v>
      </c>
      <c r="BD88" s="99" t="e">
        <f>IF(AND(MASTER_DATA_NORMALIZED!BD88=0,BD$22=$L$22),VLOOKUP(MASTER_DATA_PROCESSED!$C88,Backend!$Q$9:$T$52,3,FALSE),MASTER_DATA_NORMALIZED!BD88)</f>
        <v>#N/A</v>
      </c>
      <c r="BE88" s="99">
        <f>IF(AND(MASTER_DATA_NORMALIZED!BE88=0,BE$22=$L$22),VLOOKUP(MASTER_DATA_PROCESSED!$C88,Backend!$Q$9:$T$52,3,FALSE),MASTER_DATA_NORMALIZED!BE88)</f>
        <v>0</v>
      </c>
      <c r="BF88" s="99">
        <f>IF(AND(MASTER_DATA_NORMALIZED!BF88=0,BF$22=$L$22),VLOOKUP(MASTER_DATA_PROCESSED!$C88,Backend!$Q$9:$T$52,3,FALSE),MASTER_DATA_NORMALIZED!BF88)</f>
        <v>0</v>
      </c>
      <c r="BG88" s="99">
        <f>IF(AND(MASTER_DATA_NORMALIZED!BG88=0,BG$22=$L$22),VLOOKUP(MASTER_DATA_PROCESSED!$C88,Backend!$Q$9:$T$52,3,FALSE),MASTER_DATA_NORMALIZED!BG88)</f>
        <v>0</v>
      </c>
      <c r="BH88" s="99" t="e">
        <f>IF(AND(MASTER_DATA_NORMALIZED!BH88=0,BH$22=$L$22),VLOOKUP(MASTER_DATA_PROCESSED!$C88,Backend!$Q$9:$T$52,3,FALSE),MASTER_DATA_NORMALIZED!BH88)</f>
        <v>#N/A</v>
      </c>
      <c r="BI88" s="99">
        <f>IF(AND(MASTER_DATA_NORMALIZED!BI88=0,BI$22=$L$22),VLOOKUP(MASTER_DATA_PROCESSED!$C88,Backend!$Q$9:$T$52,3,FALSE),MASTER_DATA_NORMALIZED!BI88)</f>
        <v>0</v>
      </c>
      <c r="BJ88" s="99">
        <f>IF(AND(MASTER_DATA_NORMALIZED!BJ88=0,BJ$22=$L$22),VLOOKUP(MASTER_DATA_PROCESSED!$C88,Backend!$Q$9:$T$52,3,FALSE),MASTER_DATA_NORMALIZED!BJ88)</f>
        <v>0</v>
      </c>
      <c r="BK88" s="99">
        <f>IF(AND(MASTER_DATA_NORMALIZED!BK88=0,BK$22=$L$22),VLOOKUP(MASTER_DATA_PROCESSED!$C88,Backend!$Q$9:$T$52,3,FALSE),MASTER_DATA_NORMALIZED!BK88)</f>
        <v>0</v>
      </c>
      <c r="BL88" s="99" t="e">
        <f>IF(AND(MASTER_DATA_NORMALIZED!BL88=0,BL$22=$L$22),VLOOKUP(MASTER_DATA_PROCESSED!$C88,Backend!$Q$9:$T$52,3,FALSE),MASTER_DATA_NORMALIZED!BL88)</f>
        <v>#N/A</v>
      </c>
      <c r="BM88" s="99">
        <f>IF(AND(MASTER_DATA_NORMALIZED!BM88=0,BM$22=$L$22),VLOOKUP(MASTER_DATA_PROCESSED!$C88,Backend!$Q$9:$T$52,3,FALSE),MASTER_DATA_NORMALIZED!BM88)</f>
        <v>0</v>
      </c>
      <c r="BN88" s="99">
        <f>IF(AND(MASTER_DATA_NORMALIZED!BN88=0,BN$22=$L$22),VLOOKUP(MASTER_DATA_PROCESSED!$C88,Backend!$Q$9:$T$52,3,FALSE),MASTER_DATA_NORMALIZED!BN88)</f>
        <v>0</v>
      </c>
      <c r="BO88" s="99">
        <f>IF(AND(MASTER_DATA_NORMALIZED!BO88=0,BO$22=$L$22),VLOOKUP(MASTER_DATA_PROCESSED!$C88,Backend!$Q$9:$T$52,3,FALSE),MASTER_DATA_NORMALIZED!BO88)</f>
        <v>0</v>
      </c>
      <c r="BP88" s="99" t="e">
        <f>IF(AND(MASTER_DATA_NORMALIZED!BP88=0,BP$22=$L$22),VLOOKUP(MASTER_DATA_PROCESSED!$C88,Backend!$Q$9:$T$52,3,FALSE),MASTER_DATA_NORMALIZED!BP88)</f>
        <v>#N/A</v>
      </c>
      <c r="BQ88" s="99">
        <f>IF(AND(MASTER_DATA_NORMALIZED!BQ88=0,BQ$22=$L$22),VLOOKUP(MASTER_DATA_PROCESSED!$C88,Backend!$Q$9:$T$52,3,FALSE),MASTER_DATA_NORMALIZED!BQ88)</f>
        <v>0</v>
      </c>
      <c r="BR88" s="99">
        <f>IF(AND(MASTER_DATA_NORMALIZED!BR88=0,BR$22=$L$22),VLOOKUP(MASTER_DATA_PROCESSED!$C88,Backend!$Q$9:$T$52,3,FALSE),MASTER_DATA_NORMALIZED!BR88)</f>
        <v>0</v>
      </c>
      <c r="BS88" s="99">
        <f>IF(AND(MASTER_DATA_NORMALIZED!BS88=0,BS$22=$L$22),VLOOKUP(MASTER_DATA_PROCESSED!$C88,Backend!$Q$9:$T$52,3,FALSE),MASTER_DATA_NORMALIZED!BS88)</f>
        <v>0</v>
      </c>
      <c r="BT88" s="99" t="e">
        <f>IF(AND(MASTER_DATA_NORMALIZED!BT88=0,BT$22=$L$22),VLOOKUP(MASTER_DATA_PROCESSED!$C88,Backend!$Q$9:$T$52,3,FALSE),MASTER_DATA_NORMALIZED!BT88)</f>
        <v>#N/A</v>
      </c>
      <c r="BU88" s="99">
        <f>IF(AND(MASTER_DATA_NORMALIZED!BU88=0,BU$22=$L$22),VLOOKUP(MASTER_DATA_PROCESSED!$C88,Backend!$Q$9:$T$52,3,FALSE),MASTER_DATA_NORMALIZED!BU88)</f>
        <v>0</v>
      </c>
      <c r="BV88" s="99">
        <f>IF(AND(MASTER_DATA_NORMALIZED!BV88=0,BV$22=$L$22),VLOOKUP(MASTER_DATA_PROCESSED!$C88,Backend!$Q$9:$T$52,3,FALSE),MASTER_DATA_NORMALIZED!BV88)</f>
        <v>0</v>
      </c>
      <c r="BW88" s="99">
        <f>IF(AND(MASTER_DATA_NORMALIZED!BW88=0,BW$22=$L$22),VLOOKUP(MASTER_DATA_PROCESSED!$C88,Backend!$Q$9:$T$52,3,FALSE),MASTER_DATA_NORMALIZED!BW88)</f>
        <v>0</v>
      </c>
      <c r="BX88" s="99" t="e">
        <f>IF(AND(MASTER_DATA_NORMALIZED!BX88=0,BX$22=$L$22),VLOOKUP(MASTER_DATA_PROCESSED!$C88,Backend!$Q$9:$T$52,3,FALSE),MASTER_DATA_NORMALIZED!BX88)</f>
        <v>#N/A</v>
      </c>
      <c r="BY88" s="99">
        <f>IF(AND(MASTER_DATA_NORMALIZED!BY88=0,BY$22=$L$22),VLOOKUP(MASTER_DATA_PROCESSED!$C88,Backend!$Q$9:$T$52,3,FALSE),MASTER_DATA_NORMALIZED!BY88)</f>
        <v>0</v>
      </c>
      <c r="BZ88" s="99">
        <f>IF(AND(MASTER_DATA_NORMALIZED!BZ88=0,BZ$22=$L$22),VLOOKUP(MASTER_DATA_PROCESSED!$C88,Backend!$Q$9:$T$52,3,FALSE),MASTER_DATA_NORMALIZED!BZ88)</f>
        <v>0</v>
      </c>
      <c r="CA88" s="99">
        <f>IF(AND(MASTER_DATA_NORMALIZED!CA88=0,CA$22=$L$22),VLOOKUP(MASTER_DATA_PROCESSED!$C88,Backend!$Q$9:$T$52,3,FALSE),MASTER_DATA_NORMALIZED!CA88)</f>
        <v>0</v>
      </c>
      <c r="CB88" s="99" t="e">
        <f>IF(AND(MASTER_DATA_NORMALIZED!CB88=0,CB$22=$L$22),VLOOKUP(MASTER_DATA_PROCESSED!$C88,Backend!$Q$9:$T$52,3,FALSE),MASTER_DATA_NORMALIZED!CB88)</f>
        <v>#N/A</v>
      </c>
      <c r="CC88" s="99">
        <f>IF(AND(MASTER_DATA_NORMALIZED!CC88=0,CC$22=$L$22),VLOOKUP(MASTER_DATA_PROCESSED!$C88,Backend!$Q$9:$T$52,3,FALSE),MASTER_DATA_NORMALIZED!CC88)</f>
        <v>0</v>
      </c>
      <c r="CD88" s="99">
        <f>IF(AND(MASTER_DATA_NORMALIZED!CD88=0,CD$22=$L$22),VLOOKUP(MASTER_DATA_PROCESSED!$C88,Backend!$Q$9:$T$52,3,FALSE),MASTER_DATA_NORMALIZED!CD88)</f>
        <v>0</v>
      </c>
      <c r="CE88" s="99">
        <f>IF(AND(MASTER_DATA_NORMALIZED!CE88=0,CE$22=$L$22),VLOOKUP(MASTER_DATA_PROCESSED!$C88,Backend!$Q$9:$T$52,3,FALSE),MASTER_DATA_NORMALIZED!CE88)</f>
        <v>0</v>
      </c>
      <c r="CF88" s="99" t="e">
        <f>IF(AND(MASTER_DATA_NORMALIZED!CF88=0,CF$22=$L$22),VLOOKUP(MASTER_DATA_PROCESSED!$C88,Backend!$Q$9:$T$52,3,FALSE),MASTER_DATA_NORMALIZED!CF88)</f>
        <v>#N/A</v>
      </c>
      <c r="CG88" s="99">
        <f>IF(AND(MASTER_DATA_NORMALIZED!CG88=0,CG$22=$L$22),VLOOKUP(MASTER_DATA_PROCESSED!$C88,Backend!$Q$9:$T$52,3,FALSE),MASTER_DATA_NORMALIZED!CG88)</f>
        <v>0</v>
      </c>
      <c r="CH88" s="99">
        <f>IF(AND(MASTER_DATA_NORMALIZED!CH88=0,CH$22=$L$22),VLOOKUP(MASTER_DATA_PROCESSED!$C88,Backend!$Q$9:$T$52,3,FALSE),MASTER_DATA_NORMALIZED!CH88)</f>
        <v>0</v>
      </c>
      <c r="CI88" s="99">
        <f>IF(AND(MASTER_DATA_NORMALIZED!CI88=0,CI$22=$L$22),VLOOKUP(MASTER_DATA_PROCESSED!$C88,Backend!$Q$9:$T$52,3,FALSE),MASTER_DATA_NORMALIZED!CI88)</f>
        <v>0</v>
      </c>
      <c r="CJ88" s="99" t="e">
        <f>IF(AND(MASTER_DATA_NORMALIZED!CJ88=0,CJ$22=$L$22),VLOOKUP(MASTER_DATA_PROCESSED!$C88,Backend!$Q$9:$T$52,3,FALSE),MASTER_DATA_NORMALIZED!CJ88)</f>
        <v>#N/A</v>
      </c>
      <c r="CK88" s="99">
        <f>IF(AND(MASTER_DATA_NORMALIZED!CK88=0,CK$22=$L$22),VLOOKUP(MASTER_DATA_PROCESSED!$C88,Backend!$Q$9:$T$52,3,FALSE),MASTER_DATA_NORMALIZED!CK88)</f>
        <v>0</v>
      </c>
      <c r="CL88" s="99">
        <f>IF(AND(MASTER_DATA_NORMALIZED!CL88=0,CL$22=$L$22),VLOOKUP(MASTER_DATA_PROCESSED!$C88,Backend!$Q$9:$T$52,3,FALSE),MASTER_DATA_NORMALIZED!CL88)</f>
        <v>0</v>
      </c>
      <c r="CM88" s="99">
        <f>IF(AND(MASTER_DATA_NORMALIZED!CM88=0,CM$22=$L$22),VLOOKUP(MASTER_DATA_PROCESSED!$C88,Backend!$Q$9:$T$52,3,FALSE),MASTER_DATA_NORMALIZED!CM88)</f>
        <v>0</v>
      </c>
      <c r="CN88" s="99" t="e">
        <f>IF(AND(MASTER_DATA_NORMALIZED!CN88=0,CN$22=$L$22),VLOOKUP(MASTER_DATA_PROCESSED!$C88,Backend!$Q$9:$T$52,3,FALSE),MASTER_DATA_NORMALIZED!CN88)</f>
        <v>#N/A</v>
      </c>
      <c r="CO88" s="99">
        <f>IF(AND(MASTER_DATA_NORMALIZED!CO88=0,CO$22=$L$22),VLOOKUP(MASTER_DATA_PROCESSED!$C88,Backend!$Q$9:$T$52,3,FALSE),MASTER_DATA_NORMALIZED!CO88)</f>
        <v>0</v>
      </c>
      <c r="CP88" s="99">
        <f>IF(AND(MASTER_DATA_NORMALIZED!CP88=0,CP$22=$L$22),VLOOKUP(MASTER_DATA_PROCESSED!$C88,Backend!$Q$9:$T$52,3,FALSE),MASTER_DATA_NORMALIZED!CP88)</f>
        <v>0</v>
      </c>
      <c r="CQ88" s="99">
        <f>IF(AND(MASTER_DATA_NORMALIZED!CQ88=0,CQ$22=$L$22),VLOOKUP(MASTER_DATA_PROCESSED!$C88,Backend!$Q$9:$T$52,3,FALSE),MASTER_DATA_NORMALIZED!CQ88)</f>
        <v>0</v>
      </c>
      <c r="CR88" s="99" t="e">
        <f>IF(AND(MASTER_DATA_NORMALIZED!CR88=0,CR$22=$L$22),VLOOKUP(MASTER_DATA_PROCESSED!$C88,Backend!$Q$9:$T$52,3,FALSE),MASTER_DATA_NORMALIZED!CR88)</f>
        <v>#N/A</v>
      </c>
      <c r="CS88" s="99">
        <f>IF(AND(MASTER_DATA_NORMALIZED!CS88=0,CS$22=$L$22),VLOOKUP(MASTER_DATA_PROCESSED!$C88,Backend!$Q$9:$T$52,3,FALSE),MASTER_DATA_NORMALIZED!CS88)</f>
        <v>0</v>
      </c>
      <c r="CT88" s="99">
        <f>IF(AND(MASTER_DATA_NORMALIZED!CT88=0,CT$22=$L$22),VLOOKUP(MASTER_DATA_PROCESSED!$C88,Backend!$Q$9:$T$52,3,FALSE),MASTER_DATA_NORMALIZED!CT88)</f>
        <v>0</v>
      </c>
      <c r="CU88" s="99">
        <f>IF(AND(MASTER_DATA_NORMALIZED!CU88=0,CU$22=$L$22),VLOOKUP(MASTER_DATA_PROCESSED!$C88,Backend!$Q$9:$T$52,3,FALSE),MASTER_DATA_NORMALIZED!CU88)</f>
        <v>0</v>
      </c>
      <c r="CV88" s="99" t="e">
        <f>IF(AND(MASTER_DATA_NORMALIZED!CV88=0,CV$22=$L$22),VLOOKUP(MASTER_DATA_PROCESSED!$C88,Backend!$Q$9:$T$52,3,FALSE),MASTER_DATA_NORMALIZED!CV88)</f>
        <v>#N/A</v>
      </c>
      <c r="CW88" s="99">
        <f>IF(AND(MASTER_DATA_NORMALIZED!CW88=0,CW$22=$L$22),VLOOKUP(MASTER_DATA_PROCESSED!$C88,Backend!$Q$9:$T$52,3,FALSE),MASTER_DATA_NORMALIZED!CW88)</f>
        <v>0</v>
      </c>
      <c r="CX88" s="99">
        <f>IF(AND(MASTER_DATA_NORMALIZED!CX88=0,CX$22=$L$22),VLOOKUP(MASTER_DATA_PROCESSED!$C88,Backend!$Q$9:$T$52,3,FALSE),MASTER_DATA_NORMALIZED!CX88)</f>
        <v>0</v>
      </c>
      <c r="CY88" s="99">
        <f>IF(AND(MASTER_DATA_NORMALIZED!CY88=0,CY$22=$L$22),VLOOKUP(MASTER_DATA_PROCESSED!$C88,Backend!$Q$9:$T$52,3,FALSE),MASTER_DATA_NORMALIZED!CY88)</f>
        <v>0</v>
      </c>
      <c r="CZ88" s="99" t="e">
        <f>IF(AND(MASTER_DATA_NORMALIZED!CZ88=0,CZ$22=$L$22),VLOOKUP(MASTER_DATA_PROCESSED!$C88,Backend!$Q$9:$T$52,3,FALSE),MASTER_DATA_NORMALIZED!CZ88)</f>
        <v>#N/A</v>
      </c>
      <c r="DA88" s="99" t="e">
        <f>IF(AND(MASTER_DATA_NORMALIZED!DA88=0,DA$22=$L$22),VLOOKUP(MASTER_DATA_PROCESSED!$C88,Backend!$Q$9:$T$52,3,FALSE),MASTER_DATA_NORMALIZED!DA88)</f>
        <v>#DIV/0!</v>
      </c>
      <c r="DB88" s="99" t="e">
        <f>IF(AND(MASTER_DATA_NORMALIZED!DB88=0,DB$22=$L$22),VLOOKUP(MASTER_DATA_PROCESSED!$C88,Backend!$Q$9:$T$52,3,FALSE),MASTER_DATA_NORMALIZED!DB88)</f>
        <v>#DIV/0!</v>
      </c>
      <c r="DC88" s="99" t="e">
        <f>IF(AND(MASTER_DATA_NORMALIZED!DC88=0,DC$22=$L$22),VLOOKUP(MASTER_DATA_PROCESSED!$C88,Backend!$Q$9:$T$52,3,FALSE),MASTER_DATA_NORMALIZED!DC88)</f>
        <v>#DIV/0!</v>
      </c>
      <c r="DD88" s="99" t="e">
        <f>IF(AND(MASTER_DATA_NORMALIZED!DD88=0,DD$22=$L$22),VLOOKUP(MASTER_DATA_PROCESSED!$C88,Backend!$Q$9:$T$52,3,FALSE),MASTER_DATA_NORMALIZED!DD88)</f>
        <v>#N/A</v>
      </c>
      <c r="DE88" s="99">
        <f>IF(AND(MASTER_DATA_NORMALIZED!DE88=0,DE$22=$L$22),VLOOKUP(MASTER_DATA_PROCESSED!$C88,Backend!$Q$9:$T$52,3,FALSE),MASTER_DATA_NORMALIZED!DE88)</f>
        <v>0</v>
      </c>
      <c r="DF88" s="99">
        <f>IF(AND(MASTER_DATA_NORMALIZED!DF88=0,DF$22=$L$22),VLOOKUP(MASTER_DATA_PROCESSED!$C88,Backend!$Q$9:$T$52,3,FALSE),MASTER_DATA_NORMALIZED!DF88)</f>
        <v>0</v>
      </c>
      <c r="DG88" s="99">
        <f>IF(AND(MASTER_DATA_NORMALIZED!DG88=0,DG$22=$L$22),VLOOKUP(MASTER_DATA_PROCESSED!$C88,Backend!$Q$9:$T$52,3,FALSE),MASTER_DATA_NORMALIZED!DG88)</f>
        <v>0</v>
      </c>
      <c r="DH88" s="99" t="e">
        <f>IF(AND(MASTER_DATA_NORMALIZED!DH88=0,DH$22=$L$22),VLOOKUP(MASTER_DATA_PROCESSED!$C88,Backend!$Q$9:$T$52,3,FALSE),MASTER_DATA_NORMALIZED!DH88)</f>
        <v>#N/A</v>
      </c>
      <c r="DI88" s="99">
        <f>IF(AND(MASTER_DATA_NORMALIZED!DI88=0,DI$22=$L$22),VLOOKUP(MASTER_DATA_PROCESSED!$C88,Backend!$Q$9:$T$52,3,FALSE),MASTER_DATA_NORMALIZED!DI88)</f>
        <v>0</v>
      </c>
      <c r="DJ88" s="99">
        <f>IF(AND(MASTER_DATA_NORMALIZED!DJ88=0,DJ$22=$L$22),VLOOKUP(MASTER_DATA_PROCESSED!$C88,Backend!$Q$9:$T$52,3,FALSE),MASTER_DATA_NORMALIZED!DJ88)</f>
        <v>0</v>
      </c>
      <c r="DK88" s="99">
        <f>IF(AND(MASTER_DATA_NORMALIZED!DK88=0,DK$22=$L$22),VLOOKUP(MASTER_DATA_PROCESSED!$C88,Backend!$Q$9:$T$52,3,FALSE),MASTER_DATA_NORMALIZED!DK88)</f>
        <v>0</v>
      </c>
      <c r="DL88" s="99" t="e">
        <f>IF(AND(MASTER_DATA_NORMALIZED!DL88=0,DL$22=$L$22),VLOOKUP(MASTER_DATA_PROCESSED!$C88,Backend!$Q$9:$T$52,3,FALSE),MASTER_DATA_NORMALIZED!DL88)</f>
        <v>#N/A</v>
      </c>
      <c r="DM88" s="99">
        <f>IF(AND(MASTER_DATA_NORMALIZED!DM88=0,DM$22=$L$22),VLOOKUP(MASTER_DATA_PROCESSED!$C88,Backend!$Q$9:$T$52,3,FALSE),MASTER_DATA_NORMALIZED!DM88)</f>
        <v>0</v>
      </c>
      <c r="DN88" s="99">
        <f>IF(AND(MASTER_DATA_NORMALIZED!DN88=0,DN$22=$L$22),VLOOKUP(MASTER_DATA_PROCESSED!$C88,Backend!$Q$9:$T$52,3,FALSE),MASTER_DATA_NORMALIZED!DN88)</f>
        <v>0</v>
      </c>
      <c r="DO88" s="99">
        <f>IF(AND(MASTER_DATA_NORMALIZED!DO88=0,DO$22=$L$22),VLOOKUP(MASTER_DATA_PROCESSED!$C88,Backend!$Q$9:$T$52,3,FALSE),MASTER_DATA_NORMALIZED!DO88)</f>
        <v>0</v>
      </c>
      <c r="DP88" s="99" t="e">
        <f>IF(AND(MASTER_DATA_NORMALIZED!DP88=0,DP$22=$L$22),VLOOKUP(MASTER_DATA_PROCESSED!$C88,Backend!$Q$9:$T$52,3,FALSE),MASTER_DATA_NORMALIZED!DP88)</f>
        <v>#N/A</v>
      </c>
      <c r="DQ88" s="99">
        <f>IF(AND(MASTER_DATA_NORMALIZED!DQ88=0,DQ$22=$L$22),VLOOKUP(MASTER_DATA_PROCESSED!$C88,Backend!$Q$9:$T$52,3,FALSE),MASTER_DATA_NORMALIZED!DQ88)</f>
        <v>0</v>
      </c>
      <c r="DR88" s="99">
        <f>IF(AND(MASTER_DATA_NORMALIZED!DR88=0,DR$22=$L$22),VLOOKUP(MASTER_DATA_PROCESSED!$C88,Backend!$Q$9:$T$52,3,FALSE),MASTER_DATA_NORMALIZED!DR88)</f>
        <v>0</v>
      </c>
      <c r="DS88" s="99">
        <f>IF(AND(MASTER_DATA_NORMALIZED!DS88=0,DS$22=$L$22),VLOOKUP(MASTER_DATA_PROCESSED!$C88,Backend!$Q$9:$T$52,3,FALSE),MASTER_DATA_NORMALIZED!DS88)</f>
        <v>0</v>
      </c>
      <c r="DT88" s="99" t="e">
        <f>IF(AND(MASTER_DATA_NORMALIZED!DT88=0,DT$22=$L$22),VLOOKUP(MASTER_DATA_PROCESSED!$C88,Backend!$Q$9:$T$52,3,FALSE),MASTER_DATA_NORMALIZED!DT88)</f>
        <v>#N/A</v>
      </c>
      <c r="DU88" s="99">
        <f>IF(AND(MASTER_DATA_NORMALIZED!DU88=0,DU$22=$L$22),VLOOKUP(MASTER_DATA_PROCESSED!$C88,Backend!$Q$9:$T$52,3,FALSE),MASTER_DATA_NORMALIZED!DU88)</f>
        <v>0</v>
      </c>
      <c r="DV88" s="99">
        <f>IF(AND(MASTER_DATA_NORMALIZED!DV88=0,DV$22=$L$22),VLOOKUP(MASTER_DATA_PROCESSED!$C88,Backend!$Q$9:$T$52,3,FALSE),MASTER_DATA_NORMALIZED!DV88)</f>
        <v>0</v>
      </c>
      <c r="DW88" s="99">
        <f>IF(AND(MASTER_DATA_NORMALIZED!DW88=0,DW$22=$L$22),VLOOKUP(MASTER_DATA_PROCESSED!$C88,Backend!$Q$9:$T$52,3,FALSE),MASTER_DATA_NORMALIZED!DW88)</f>
        <v>0</v>
      </c>
      <c r="DX88" s="99" t="e">
        <f>IF(AND(MASTER_DATA_NORMALIZED!DX88=0,DX$22=$L$22),VLOOKUP(MASTER_DATA_PROCESSED!$C88,Backend!$Q$9:$T$52,3,FALSE),MASTER_DATA_NORMALIZED!DX88)</f>
        <v>#N/A</v>
      </c>
      <c r="DY88" s="99">
        <f>IF(AND(MASTER_DATA_NORMALIZED!DY88=0,DY$22=$L$22),VLOOKUP(MASTER_DATA_PROCESSED!$C88,Backend!$Q$9:$T$52,3,FALSE),MASTER_DATA_NORMALIZED!DY88)</f>
        <v>0</v>
      </c>
      <c r="DZ88" s="99">
        <f>IF(AND(MASTER_DATA_NORMALIZED!DZ88=0,DZ$22=$L$22),VLOOKUP(MASTER_DATA_PROCESSED!$C88,Backend!$Q$9:$T$52,3,FALSE),MASTER_DATA_NORMALIZED!DZ88)</f>
        <v>0</v>
      </c>
      <c r="EA88" s="99">
        <f>IF(AND(MASTER_DATA_NORMALIZED!EA88=0,EA$22=$L$22),VLOOKUP(MASTER_DATA_PROCESSED!$C88,Backend!$Q$9:$T$52,3,FALSE),MASTER_DATA_NORMALIZED!EA88)</f>
        <v>0</v>
      </c>
      <c r="EB88" s="99" t="e">
        <f>IF(AND(MASTER_DATA_NORMALIZED!EB88=0,EB$22=$L$22),VLOOKUP(MASTER_DATA_PROCESSED!$C88,Backend!$Q$9:$T$52,3,FALSE),MASTER_DATA_NORMALIZED!EB88)</f>
        <v>#N/A</v>
      </c>
      <c r="EC88" s="99" t="e">
        <f>IF(AND(MASTER_DATA_NORMALIZED!EC88=0,EC$22=$L$22),VLOOKUP(MASTER_DATA_PROCESSED!$C88,Backend!$Q$9:$T$52,3,FALSE),MASTER_DATA_NORMALIZED!EC88)</f>
        <v>#DIV/0!</v>
      </c>
      <c r="ED88" s="99" t="e">
        <f>IF(AND(MASTER_DATA_NORMALIZED!ED88=0,ED$22=$L$22),VLOOKUP(MASTER_DATA_PROCESSED!$C88,Backend!$Q$9:$T$52,3,FALSE),MASTER_DATA_NORMALIZED!ED88)</f>
        <v>#DIV/0!</v>
      </c>
      <c r="EE88" s="99" t="e">
        <f>IF(AND(MASTER_DATA_NORMALIZED!EE88=0,EE$22=$L$22),VLOOKUP(MASTER_DATA_PROCESSED!$C88,Backend!$Q$9:$T$52,3,FALSE),MASTER_DATA_NORMALIZED!EE88)</f>
        <v>#DIV/0!</v>
      </c>
      <c r="EF88" s="99" t="e">
        <f>IF(AND(MASTER_DATA_NORMALIZED!EF88=0,EF$22=$L$22),VLOOKUP(MASTER_DATA_PROCESSED!$C88,Backend!$Q$9:$T$52,3,FALSE),MASTER_DATA_NORMALIZED!EF88)</f>
        <v>#VALUE!</v>
      </c>
      <c r="EG88" s="99">
        <f>IF(AND(MASTER_DATA_NORMALIZED!EG88=0,EG$22=$L$22),VLOOKUP(MASTER_DATA_PROCESSED!$C88,Backend!$Q$9:$T$52,3,FALSE),MASTER_DATA_NORMALIZED!EG88)</f>
        <v>0</v>
      </c>
      <c r="EH88" s="99">
        <f>IF(AND(MASTER_DATA_NORMALIZED!EH88=0,EH$22=$L$22),VLOOKUP(MASTER_DATA_PROCESSED!$C88,Backend!$Q$9:$T$52,3,FALSE),MASTER_DATA_NORMALIZED!EH88)</f>
        <v>0</v>
      </c>
      <c r="EI88" s="99">
        <f>IF(AND(MASTER_DATA_NORMALIZED!EI88=0,EI$22=$L$22),VLOOKUP(MASTER_DATA_PROCESSED!$C88,Backend!$Q$9:$T$52,3,FALSE),MASTER_DATA_NORMALIZED!EI88)</f>
        <v>0</v>
      </c>
      <c r="EJ88" s="99" t="e">
        <f>IF(AND(MASTER_DATA_NORMALIZED!EJ88=0,EJ$22=$L$22),VLOOKUP(MASTER_DATA_PROCESSED!$C88,Backend!$Q$9:$T$52,3,FALSE),MASTER_DATA_NORMALIZED!EJ88)</f>
        <v>#N/A</v>
      </c>
      <c r="EK88" s="99">
        <f>IF(AND(MASTER_DATA_NORMALIZED!EK88=0,EK$22=$L$22),VLOOKUP(MASTER_DATA_PROCESSED!$C88,Backend!$Q$9:$T$52,3,FALSE),MASTER_DATA_NORMALIZED!EK88)</f>
        <v>0</v>
      </c>
      <c r="EL88" s="99">
        <f>IF(AND(MASTER_DATA_NORMALIZED!EL88=0,EL$22=$L$22),VLOOKUP(MASTER_DATA_PROCESSED!$C88,Backend!$Q$9:$T$52,3,FALSE),MASTER_DATA_NORMALIZED!EL88)</f>
        <v>0</v>
      </c>
      <c r="EM88" s="99">
        <f>IF(AND(MASTER_DATA_NORMALIZED!EM88=0,EM$22=$L$22),VLOOKUP(MASTER_DATA_PROCESSED!$C88,Backend!$Q$9:$T$52,3,FALSE),MASTER_DATA_NORMALIZED!EM88)</f>
        <v>0</v>
      </c>
      <c r="EN88" s="99" t="e">
        <f>IF(AND(MASTER_DATA_NORMALIZED!EN88=0,EN$22=$L$22),VLOOKUP(MASTER_DATA_PROCESSED!$C88,Backend!$Q$9:$T$52,3,FALSE),MASTER_DATA_NORMALIZED!EN88)</f>
        <v>#N/A</v>
      </c>
      <c r="EO88" s="99">
        <f>IF(AND(MASTER_DATA_NORMALIZED!EO88=0,EO$22=$L$22),VLOOKUP(MASTER_DATA_PROCESSED!$C88,Backend!$Q$9:$T$52,3,FALSE),MASTER_DATA_NORMALIZED!EO88)</f>
        <v>0</v>
      </c>
      <c r="EP88" s="99">
        <f>IF(AND(MASTER_DATA_NORMALIZED!EP88=0,EP$22=$L$22),VLOOKUP(MASTER_DATA_PROCESSED!$C88,Backend!$Q$9:$T$52,3,FALSE),MASTER_DATA_NORMALIZED!EP88)</f>
        <v>0</v>
      </c>
      <c r="EQ88" s="99">
        <f>IF(AND(MASTER_DATA_NORMALIZED!EQ88=0,EQ$22=$L$22),VLOOKUP(MASTER_DATA_PROCESSED!$C88,Backend!$Q$9:$T$52,3,FALSE),MASTER_DATA_NORMALIZED!EQ88)</f>
        <v>0</v>
      </c>
      <c r="ER88" s="99" t="e">
        <f>IF(AND(MASTER_DATA_NORMALIZED!ER88=0,ER$22=$L$22),VLOOKUP(MASTER_DATA_PROCESSED!$C88,Backend!$Q$9:$T$52,3,FALSE),MASTER_DATA_NORMALIZED!ER88)</f>
        <v>#N/A</v>
      </c>
      <c r="ES88" s="99">
        <f>IF(AND(MASTER_DATA_NORMALIZED!ES88=0,ES$22=$L$22),VLOOKUP(MASTER_DATA_PROCESSED!$C88,Backend!$Q$9:$T$52,3,FALSE),MASTER_DATA_NORMALIZED!ES88)</f>
        <v>0</v>
      </c>
      <c r="ET88" s="99">
        <f>IF(AND(MASTER_DATA_NORMALIZED!ET88=0,ET$22=$L$22),VLOOKUP(MASTER_DATA_PROCESSED!$C88,Backend!$Q$9:$T$52,3,FALSE),MASTER_DATA_NORMALIZED!ET88)</f>
        <v>0</v>
      </c>
      <c r="EU88" s="99">
        <f>IF(AND(MASTER_DATA_NORMALIZED!EU88=0,EU$22=$L$22),VLOOKUP(MASTER_DATA_PROCESSED!$C88,Backend!$Q$9:$T$52,3,FALSE),MASTER_DATA_NORMALIZED!EU88)</f>
        <v>0</v>
      </c>
      <c r="EV88" s="99" t="e">
        <f>IF(AND(MASTER_DATA_NORMALIZED!EV88=0,EV$22=$L$22),VLOOKUP(MASTER_DATA_PROCESSED!$C88,Backend!$Q$9:$T$52,3,FALSE),MASTER_DATA_NORMALIZED!EV88)</f>
        <v>#N/A</v>
      </c>
      <c r="EW88" s="99">
        <f>IF(AND(MASTER_DATA_NORMALIZED!EW88=0,EW$22=$L$22),VLOOKUP(MASTER_DATA_PROCESSED!$C88,Backend!$Q$9:$T$52,3,FALSE),MASTER_DATA_NORMALIZED!EW88)</f>
        <v>0</v>
      </c>
      <c r="EX88" s="99">
        <f>IF(AND(MASTER_DATA_NORMALIZED!EX88=0,EX$22=$L$22),VLOOKUP(MASTER_DATA_PROCESSED!$C88,Backend!$Q$9:$T$52,3,FALSE),MASTER_DATA_NORMALIZED!EX88)</f>
        <v>0</v>
      </c>
      <c r="EY88" s="99">
        <f>IF(AND(MASTER_DATA_NORMALIZED!EY88=0,EY$22=$L$22),VLOOKUP(MASTER_DATA_PROCESSED!$C88,Backend!$Q$9:$T$52,3,FALSE),MASTER_DATA_NORMALIZED!EY88)</f>
        <v>0</v>
      </c>
      <c r="EZ88" s="99">
        <f>IF(AND(MASTER_DATA_NORMALIZED!EZ88=0,EZ$22=$L$22),VLOOKUP(MASTER_DATA_PROCESSED!$C88,Backend!$Q$9:$T$52,3,FALSE),MASTER_DATA_NORMALIZED!EZ88)</f>
        <v>17.419663431949157</v>
      </c>
      <c r="FA88" s="99">
        <f>IF(AND(MASTER_DATA_NORMALIZED!FA88=0,FA$22=$L$22),VLOOKUP(MASTER_DATA_PROCESSED!$C88,Backend!$Q$9:$T$52,3,FALSE),MASTER_DATA_NORMALIZED!FA88)</f>
        <v>0</v>
      </c>
      <c r="FB88" s="99">
        <f>IF(AND(MASTER_DATA_NORMALIZED!FB88=0,FB$22=$L$22),VLOOKUP(MASTER_DATA_PROCESSED!$C88,Backend!$Q$9:$T$52,3,FALSE),MASTER_DATA_NORMALIZED!FB88)</f>
        <v>0</v>
      </c>
      <c r="FC88" s="99">
        <f>IF(AND(MASTER_DATA_NORMALIZED!FC88=0,FC$22=$L$22),VLOOKUP(MASTER_DATA_PROCESSED!$C88,Backend!$Q$9:$T$52,3,FALSE),MASTER_DATA_NORMALIZED!FC88)</f>
        <v>0</v>
      </c>
      <c r="FD88" s="99">
        <f>IF(AND(MASTER_DATA_NORMALIZED!FD88=0,FD$22=$L$22),VLOOKUP(MASTER_DATA_PROCESSED!$C88,Backend!$Q$9:$T$52,3,FALSE),MASTER_DATA_NORMALIZED!FD88)</f>
        <v>15.08837440679304</v>
      </c>
      <c r="FE88" s="99">
        <f>IF(AND(MASTER_DATA_NORMALIZED!FE88=0,FE$22=$L$22),VLOOKUP(MASTER_DATA_PROCESSED!$C88,Backend!$Q$9:$T$52,3,FALSE),MASTER_DATA_NORMALIZED!FE88)</f>
        <v>0</v>
      </c>
      <c r="FF88" s="99">
        <f>IF(AND(MASTER_DATA_NORMALIZED!FF88=0,FF$22=$L$22),VLOOKUP(MASTER_DATA_PROCESSED!$C88,Backend!$Q$9:$T$52,3,FALSE),MASTER_DATA_NORMALIZED!FF88)</f>
        <v>0</v>
      </c>
      <c r="FG88" s="99">
        <f>IF(AND(MASTER_DATA_NORMALIZED!FG88=0,FG$22=$L$22),VLOOKUP(MASTER_DATA_PROCESSED!$C88,Backend!$Q$9:$T$52,3,FALSE),MASTER_DATA_NORMALIZED!FG88)</f>
        <v>0</v>
      </c>
      <c r="FH88" s="99">
        <f>IF(AND(MASTER_DATA_NORMALIZED!FH88=0,FH$22=$L$22),VLOOKUP(MASTER_DATA_PROCESSED!$C88,Backend!$Q$9:$T$52,3,FALSE),MASTER_DATA_NORMALIZED!FH88)</f>
        <v>13.396786362557455</v>
      </c>
      <c r="FI88" s="99">
        <f>IF(AND(MASTER_DATA_NORMALIZED!FI88=0,FI$22=$L$22),VLOOKUP(MASTER_DATA_PROCESSED!$C88,Backend!$Q$9:$T$52,3,FALSE),MASTER_DATA_NORMALIZED!FI88)</f>
        <v>0</v>
      </c>
      <c r="FJ88" s="99">
        <f>IF(AND(MASTER_DATA_NORMALIZED!FJ88=0,FJ$22=$L$22),VLOOKUP(MASTER_DATA_PROCESSED!$C88,Backend!$Q$9:$T$52,3,FALSE),MASTER_DATA_NORMALIZED!FJ88)</f>
        <v>0</v>
      </c>
      <c r="FK88" s="99">
        <f>IF(AND(MASTER_DATA_NORMALIZED!FK88=0,FK$22=$L$22),VLOOKUP(MASTER_DATA_PROCESSED!$C88,Backend!$Q$9:$T$52,3,FALSE),MASTER_DATA_NORMALIZED!FK88)</f>
        <v>0</v>
      </c>
      <c r="FL88" s="99">
        <f>IF(AND(MASTER_DATA_NORMALIZED!FL88=0,FL$22=$L$22),VLOOKUP(MASTER_DATA_PROCESSED!$C88,Backend!$Q$9:$T$52,3,FALSE),MASTER_DATA_NORMALIZED!FL88)</f>
        <v>26.795050094585857</v>
      </c>
      <c r="FM88" s="99">
        <f>IF(AND(MASTER_DATA_NORMALIZED!FM88=0,FM$22=$L$22),VLOOKUP(MASTER_DATA_PROCESSED!$C88,Backend!$Q$9:$T$52,3,FALSE),MASTER_DATA_NORMALIZED!FM88)</f>
        <v>0</v>
      </c>
      <c r="FN88" s="99">
        <f>IF(AND(MASTER_DATA_NORMALIZED!FN88=0,FN$22=$L$22),VLOOKUP(MASTER_DATA_PROCESSED!$C88,Backend!$Q$9:$T$52,3,FALSE),MASTER_DATA_NORMALIZED!FN88)</f>
        <v>0</v>
      </c>
      <c r="FO88" s="99">
        <f>IF(AND(MASTER_DATA_NORMALIZED!FO88=0,FO$22=$L$22),VLOOKUP(MASTER_DATA_PROCESSED!$C88,Backend!$Q$9:$T$52,3,FALSE),MASTER_DATA_NORMALIZED!FO88)</f>
        <v>0</v>
      </c>
      <c r="FP88" s="99">
        <f>IF(AND(MASTER_DATA_NORMALIZED!FP88=0,FP$22=$L$22),VLOOKUP(MASTER_DATA_PROCESSED!$C88,Backend!$Q$9:$T$52,3,FALSE),MASTER_DATA_NORMALIZED!FP88)</f>
        <v>16.332291164334407</v>
      </c>
      <c r="FQ88" s="99">
        <f>IF(AND(MASTER_DATA_NORMALIZED!FQ88=0,FQ$22=$L$22),VLOOKUP(MASTER_DATA_PROCESSED!$C88,Backend!$Q$9:$T$52,3,FALSE),MASTER_DATA_NORMALIZED!FQ88)</f>
        <v>0</v>
      </c>
      <c r="FR88" s="99">
        <f>IF(AND(MASTER_DATA_NORMALIZED!FR88=0,FR$22=$L$22),VLOOKUP(MASTER_DATA_PROCESSED!$C88,Backend!$Q$9:$T$52,3,FALSE),MASTER_DATA_NORMALIZED!FR88)</f>
        <v>0</v>
      </c>
      <c r="FS88" s="99">
        <f>IF(AND(MASTER_DATA_NORMALIZED!FS88=0,FS$22=$L$22),VLOOKUP(MASTER_DATA_PROCESSED!$C88,Backend!$Q$9:$T$52,3,FALSE),MASTER_DATA_NORMALIZED!FS88)</f>
        <v>0</v>
      </c>
      <c r="FT88" s="99">
        <f>IF(AND(MASTER_DATA_NORMALIZED!FT88=0,FT$22=$L$22),VLOOKUP(MASTER_DATA_PROCESSED!$C88,Backend!$Q$9:$T$52,3,FALSE),MASTER_DATA_NORMALIZED!FT88)</f>
        <v>15.043162830311264</v>
      </c>
      <c r="FU88" s="99">
        <f>IF(AND(MASTER_DATA_NORMALIZED!FU88=0,FU$22=$L$22),VLOOKUP(MASTER_DATA_PROCESSED!$C88,Backend!$Q$9:$T$52,3,FALSE),MASTER_DATA_NORMALIZED!FU88)</f>
        <v>0</v>
      </c>
      <c r="FV88" s="99">
        <f>IF(AND(MASTER_DATA_NORMALIZED!FV88=0,FV$22=$L$22),VLOOKUP(MASTER_DATA_PROCESSED!$C88,Backend!$Q$9:$T$52,3,FALSE),MASTER_DATA_NORMALIZED!FV88)</f>
        <v>0</v>
      </c>
      <c r="FW88" s="99">
        <f>IF(AND(MASTER_DATA_NORMALIZED!FW88=0,FW$22=$L$22),VLOOKUP(MASTER_DATA_PROCESSED!$C88,Backend!$Q$9:$T$52,3,FALSE),MASTER_DATA_NORMALIZED!FW88)</f>
        <v>0</v>
      </c>
      <c r="FX88" s="99">
        <f>IF(AND(MASTER_DATA_NORMALIZED!FX88=0,FX$22=$L$22),VLOOKUP(MASTER_DATA_PROCESSED!$C88,Backend!$Q$9:$T$52,3,FALSE),MASTER_DATA_NORMALIZED!FX88)</f>
        <v>13.92422660522443</v>
      </c>
      <c r="FY88" s="99">
        <f>IF(AND(MASTER_DATA_NORMALIZED!FY88=0,FY$22=$L$22),VLOOKUP(MASTER_DATA_PROCESSED!$C88,Backend!$Q$9:$T$52,3,FALSE),MASTER_DATA_NORMALIZED!FY88)</f>
        <v>0</v>
      </c>
      <c r="FZ88" s="99">
        <f>IF(AND(MASTER_DATA_NORMALIZED!FZ88=0,FZ$22=$L$22),VLOOKUP(MASTER_DATA_PROCESSED!$C88,Backend!$Q$9:$T$52,3,FALSE),MASTER_DATA_NORMALIZED!FZ88)</f>
        <v>0</v>
      </c>
      <c r="GA88" s="99">
        <f>IF(AND(MASTER_DATA_NORMALIZED!GA88=0,GA$22=$L$22),VLOOKUP(MASTER_DATA_PROCESSED!$C88,Backend!$Q$9:$T$52,3,FALSE),MASTER_DATA_NORMALIZED!GA88)</f>
        <v>0</v>
      </c>
      <c r="GB88" s="99">
        <f>IF(AND(MASTER_DATA_NORMALIZED!GB88=0,GB$22=$L$22),VLOOKUP(MASTER_DATA_PROCESSED!$C88,Backend!$Q$9:$T$52,3,FALSE),MASTER_DATA_NORMALIZED!GB88)</f>
        <v>16.392260084379604</v>
      </c>
      <c r="GC88" s="99">
        <f>IF(AND(MASTER_DATA_NORMALIZED!GC88=0,GC$22=$L$22),VLOOKUP(MASTER_DATA_PROCESSED!$C88,Backend!$Q$9:$T$52,3,FALSE),MASTER_DATA_NORMALIZED!GC88)</f>
        <v>0</v>
      </c>
      <c r="GD88" s="99">
        <f>IF(AND(MASTER_DATA_NORMALIZED!GD88=0,GD$22=$L$22),VLOOKUP(MASTER_DATA_PROCESSED!$C88,Backend!$Q$9:$T$52,3,FALSE),MASTER_DATA_NORMALIZED!GD88)</f>
        <v>0</v>
      </c>
      <c r="GE88" s="99">
        <f>IF(AND(MASTER_DATA_NORMALIZED!GE88=0,GE$22=$L$22),VLOOKUP(MASTER_DATA_PROCESSED!$C88,Backend!$Q$9:$T$52,3,FALSE),MASTER_DATA_NORMALIZED!GE88)</f>
        <v>0</v>
      </c>
      <c r="GF88" s="99">
        <f>IF(AND(MASTER_DATA_NORMALIZED!GF88=0,GF$22=$L$22),VLOOKUP(MASTER_DATA_PROCESSED!$C88,Backend!$Q$9:$T$52,3,FALSE),MASTER_DATA_NORMALIZED!GF88)</f>
        <v>15.274187800099549</v>
      </c>
      <c r="GG88" s="99">
        <f>IF(AND(MASTER_DATA_NORMALIZED!GG88=0,GG$22=$L$22),VLOOKUP(MASTER_DATA_PROCESSED!$C88,Backend!$Q$9:$T$52,3,FALSE),MASTER_DATA_NORMALIZED!GG88)</f>
        <v>0</v>
      </c>
      <c r="GH88" s="99">
        <f>IF(AND(MASTER_DATA_NORMALIZED!GH88=0,GH$22=$L$22),VLOOKUP(MASTER_DATA_PROCESSED!$C88,Backend!$Q$9:$T$52,3,FALSE),MASTER_DATA_NORMALIZED!GH88)</f>
        <v>0</v>
      </c>
      <c r="GI88" s="99">
        <f>IF(AND(MASTER_DATA_NORMALIZED!GI88=0,GI$22=$L$22),VLOOKUP(MASTER_DATA_PROCESSED!$C88,Backend!$Q$9:$T$52,3,FALSE),MASTER_DATA_NORMALIZED!GI88)</f>
        <v>0</v>
      </c>
      <c r="GJ88" s="99">
        <f>IF(AND(MASTER_DATA_NORMALIZED!GJ88=0,GJ$22=$L$22),VLOOKUP(MASTER_DATA_PROCESSED!$C88,Backend!$Q$9:$T$52,3,FALSE),MASTER_DATA_NORMALIZED!GJ88)</f>
        <v>14.330525023043569</v>
      </c>
      <c r="GK88" s="99">
        <f>IF(AND(MASTER_DATA_NORMALIZED!GK88=0,GK$22=$L$22),VLOOKUP(MASTER_DATA_PROCESSED!$C88,Backend!$Q$9:$T$52,3,FALSE),MASTER_DATA_NORMALIZED!GK88)</f>
        <v>0</v>
      </c>
      <c r="GL88" s="99">
        <f>IF(AND(MASTER_DATA_NORMALIZED!GL88=0,GL$22=$L$22),VLOOKUP(MASTER_DATA_PROCESSED!$C88,Backend!$Q$9:$T$52,3,FALSE),MASTER_DATA_NORMALIZED!GL88)</f>
        <v>0</v>
      </c>
      <c r="GM88" s="99">
        <f>IF(AND(MASTER_DATA_NORMALIZED!GM88=0,GM$22=$L$22),VLOOKUP(MASTER_DATA_PROCESSED!$C88,Backend!$Q$9:$T$52,3,FALSE),MASTER_DATA_NORMALIZED!GM88)</f>
        <v>0</v>
      </c>
      <c r="GN88" s="99">
        <f>IF(AND(MASTER_DATA_NORMALIZED!GN88=0,GN$22=$L$22),VLOOKUP(MASTER_DATA_PROCESSED!$C88,Backend!$Q$9:$T$52,3,FALSE),MASTER_DATA_NORMALIZED!GN88)</f>
        <v>13.015775290832979</v>
      </c>
      <c r="GO88" s="99">
        <f>IF(AND(MASTER_DATA_NORMALIZED!GO88=0,GO$22=$L$22),VLOOKUP(MASTER_DATA_PROCESSED!$C88,Backend!$Q$9:$T$52,3,FALSE),MASTER_DATA_NORMALIZED!GO88)</f>
        <v>0</v>
      </c>
      <c r="GP88" s="99">
        <f>IF(AND(MASTER_DATA_NORMALIZED!GP88=0,GP$22=$L$22),VLOOKUP(MASTER_DATA_PROCESSED!$C88,Backend!$Q$9:$T$52,3,FALSE),MASTER_DATA_NORMALIZED!GP88)</f>
        <v>0</v>
      </c>
      <c r="GQ88" s="99">
        <f>IF(AND(MASTER_DATA_NORMALIZED!GQ88=0,GQ$22=$L$22),VLOOKUP(MASTER_DATA_PROCESSED!$C88,Backend!$Q$9:$T$52,3,FALSE),MASTER_DATA_NORMALIZED!GQ88)</f>
        <v>0</v>
      </c>
      <c r="GR88" s="99">
        <f>IF(AND(MASTER_DATA_NORMALIZED!GR88=0,GR$22=$L$22),VLOOKUP(MASTER_DATA_PROCESSED!$C88,Backend!$Q$9:$T$52,3,FALSE),MASTER_DATA_NORMALIZED!GR88)</f>
        <v>12.048222823445885</v>
      </c>
      <c r="GS88" s="99">
        <f>IF(AND(MASTER_DATA_NORMALIZED!GS88=0,GS$22=$L$22),VLOOKUP(MASTER_DATA_PROCESSED!$C88,Backend!$Q$9:$T$52,3,FALSE),MASTER_DATA_NORMALIZED!GS88)</f>
        <v>0</v>
      </c>
      <c r="GT88" s="99">
        <f>IF(AND(MASTER_DATA_NORMALIZED!GT88=0,GT$22=$L$22),VLOOKUP(MASTER_DATA_PROCESSED!$C88,Backend!$Q$9:$T$52,3,FALSE),MASTER_DATA_NORMALIZED!GT88)</f>
        <v>0</v>
      </c>
      <c r="GU88" s="99">
        <f>IF(AND(MASTER_DATA_NORMALIZED!GU88=0,GU$22=$L$22),VLOOKUP(MASTER_DATA_PROCESSED!$C88,Backend!$Q$9:$T$52,3,FALSE),MASTER_DATA_NORMALIZED!GU88)</f>
        <v>0</v>
      </c>
      <c r="GV88" s="99">
        <f>IF(AND(MASTER_DATA_NORMALIZED!GV88=0,GV$22=$L$22),VLOOKUP(MASTER_DATA_PROCESSED!$C88,Backend!$Q$9:$T$52,3,FALSE),MASTER_DATA_NORMALIZED!GV88)</f>
        <v>11.200291648502793</v>
      </c>
      <c r="GW88" s="99" t="e">
        <f>IF(AND(MASTER_DATA_NORMALIZED!GW88=0,GW$22=$L$22),VLOOKUP(MASTER_DATA_PROCESSED!$C88,Backend!$Q$9:$T$52,3,FALSE),MASTER_DATA_NORMALIZED!GW88)</f>
        <v>#REF!</v>
      </c>
      <c r="GX88" s="99" t="e">
        <f>IF(AND(MASTER_DATA_NORMALIZED!GX88=0,GX$22=$L$22),VLOOKUP(MASTER_DATA_PROCESSED!$C88,Backend!$Q$9:$T$52,3,FALSE),MASTER_DATA_NORMALIZED!GX88)</f>
        <v>#REF!</v>
      </c>
      <c r="GY88" s="99" t="e">
        <f>IF(AND(MASTER_DATA_NORMALIZED!GY88=0,GY$22=$L$22),VLOOKUP(MASTER_DATA_PROCESSED!$C88,Backend!$Q$9:$T$52,3,FALSE),MASTER_DATA_NORMALIZED!GY88)</f>
        <v>#REF!</v>
      </c>
    </row>
    <row r="89" spans="2:207" s="27" customFormat="1" ht="14.25" hidden="1" outlineLevel="2" x14ac:dyDescent="0.25">
      <c r="B89" s="26">
        <f t="shared" si="14"/>
        <v>20</v>
      </c>
      <c r="C89" s="55">
        <f t="shared" si="13"/>
        <v>223.5</v>
      </c>
      <c r="D89" s="82"/>
      <c r="E89" s="55"/>
      <c r="F89" s="59"/>
      <c r="G89" s="86">
        <v>223.5</v>
      </c>
      <c r="H89" s="40" t="s">
        <v>93</v>
      </c>
      <c r="I89" s="99">
        <f>IF(AND(MASTER_DATA_NORMALIZED!I89=0,I$22=$L$22),VLOOKUP(MASTER_DATA_PROCESSED!$C89,Backend!$Q$9:$T$52,3,FALSE),MASTER_DATA_NORMALIZED!I89)</f>
        <v>0</v>
      </c>
      <c r="J89" s="99">
        <f>IF(AND(MASTER_DATA_NORMALIZED!J89=0,J$22=$L$22),VLOOKUP(MASTER_DATA_PROCESSED!$C89,Backend!$Q$9:$T$52,3,FALSE),MASTER_DATA_NORMALIZED!J89)</f>
        <v>0</v>
      </c>
      <c r="K89" s="99">
        <f>IF(AND(MASTER_DATA_NORMALIZED!K89=0,K$22=$L$22),VLOOKUP(MASTER_DATA_PROCESSED!$C89,Backend!$Q$9:$T$52,3,FALSE),MASTER_DATA_NORMALIZED!K89)</f>
        <v>0</v>
      </c>
      <c r="L89" s="99" t="e">
        <f>IF(AND(MASTER_DATA_NORMALIZED!L89=0,L$22=$L$22),VLOOKUP(MASTER_DATA_PROCESSED!$C89,Backend!$Q$9:$T$52,3,FALSE),MASTER_DATA_NORMALIZED!L89)</f>
        <v>#N/A</v>
      </c>
      <c r="M89" s="99">
        <f>IF(AND(MASTER_DATA_NORMALIZED!M89=0,M$22=$L$22),VLOOKUP(MASTER_DATA_PROCESSED!$C89,Backend!$Q$9:$T$52,3,FALSE),MASTER_DATA_NORMALIZED!M89)</f>
        <v>0</v>
      </c>
      <c r="N89" s="99">
        <f>IF(AND(MASTER_DATA_NORMALIZED!N89=0,N$22=$L$22),VLOOKUP(MASTER_DATA_PROCESSED!$C89,Backend!$Q$9:$T$52,3,FALSE),MASTER_DATA_NORMALIZED!N89)</f>
        <v>0</v>
      </c>
      <c r="O89" s="99">
        <f>IF(AND(MASTER_DATA_NORMALIZED!O89=0,O$22=$L$22),VLOOKUP(MASTER_DATA_PROCESSED!$C89,Backend!$Q$9:$T$52,3,FALSE),MASTER_DATA_NORMALIZED!O89)</f>
        <v>0</v>
      </c>
      <c r="P89" s="99" t="e">
        <f>IF(AND(MASTER_DATA_NORMALIZED!P89=0,P$22=$L$22),VLOOKUP(MASTER_DATA_PROCESSED!$C89,Backend!$Q$9:$T$52,3,FALSE),MASTER_DATA_NORMALIZED!P89)</f>
        <v>#N/A</v>
      </c>
      <c r="Q89" s="99">
        <f>IF(AND(MASTER_DATA_NORMALIZED!Q89=0,Q$22=$L$22),VLOOKUP(MASTER_DATA_PROCESSED!$C89,Backend!$Q$9:$T$52,3,FALSE),MASTER_DATA_NORMALIZED!Q89)</f>
        <v>0</v>
      </c>
      <c r="R89" s="99">
        <f>IF(AND(MASTER_DATA_NORMALIZED!R89=0,R$22=$L$22),VLOOKUP(MASTER_DATA_PROCESSED!$C89,Backend!$Q$9:$T$52,3,FALSE),MASTER_DATA_NORMALIZED!R89)</f>
        <v>0</v>
      </c>
      <c r="S89" s="99">
        <f>IF(AND(MASTER_DATA_NORMALIZED!S89=0,S$22=$L$22),VLOOKUP(MASTER_DATA_PROCESSED!$C89,Backend!$Q$9:$T$52,3,FALSE),MASTER_DATA_NORMALIZED!S89)</f>
        <v>0</v>
      </c>
      <c r="T89" s="99" t="e">
        <f>IF(AND(MASTER_DATA_NORMALIZED!T89=0,T$22=$L$22),VLOOKUP(MASTER_DATA_PROCESSED!$C89,Backend!$Q$9:$T$52,3,FALSE),MASTER_DATA_NORMALIZED!T89)</f>
        <v>#N/A</v>
      </c>
      <c r="U89" s="99">
        <f>IF(AND(MASTER_DATA_NORMALIZED!U89=0,U$22=$L$22),VLOOKUP(MASTER_DATA_PROCESSED!$C89,Backend!$Q$9:$T$52,3,FALSE),MASTER_DATA_NORMALIZED!U89)</f>
        <v>0</v>
      </c>
      <c r="V89" s="99">
        <f>IF(AND(MASTER_DATA_NORMALIZED!V89=0,V$22=$L$22),VLOOKUP(MASTER_DATA_PROCESSED!$C89,Backend!$Q$9:$T$52,3,FALSE),MASTER_DATA_NORMALIZED!V89)</f>
        <v>0</v>
      </c>
      <c r="W89" s="99">
        <f>IF(AND(MASTER_DATA_NORMALIZED!W89=0,W$22=$L$22),VLOOKUP(MASTER_DATA_PROCESSED!$C89,Backend!$Q$9:$T$52,3,FALSE),MASTER_DATA_NORMALIZED!W89)</f>
        <v>0</v>
      </c>
      <c r="X89" s="99" t="e">
        <f>IF(AND(MASTER_DATA_NORMALIZED!X89=0,X$22=$L$22),VLOOKUP(MASTER_DATA_PROCESSED!$C89,Backend!$Q$9:$T$52,3,FALSE),MASTER_DATA_NORMALIZED!X89)</f>
        <v>#N/A</v>
      </c>
      <c r="Y89" s="99">
        <f>IF(AND(MASTER_DATA_NORMALIZED!Y89=0,Y$22=$L$22),VLOOKUP(MASTER_DATA_PROCESSED!$C89,Backend!$Q$9:$T$52,3,FALSE),MASTER_DATA_NORMALIZED!Y89)</f>
        <v>0</v>
      </c>
      <c r="Z89" s="99">
        <f>IF(AND(MASTER_DATA_NORMALIZED!Z89=0,Z$22=$L$22),VLOOKUP(MASTER_DATA_PROCESSED!$C89,Backend!$Q$9:$T$52,3,FALSE),MASTER_DATA_NORMALIZED!Z89)</f>
        <v>0</v>
      </c>
      <c r="AA89" s="99">
        <f>IF(AND(MASTER_DATA_NORMALIZED!AA89=0,AA$22=$L$22),VLOOKUP(MASTER_DATA_PROCESSED!$C89,Backend!$Q$9:$T$52,3,FALSE),MASTER_DATA_NORMALIZED!AA89)</f>
        <v>0</v>
      </c>
      <c r="AB89" s="99" t="e">
        <f>IF(AND(MASTER_DATA_NORMALIZED!AB89=0,AB$22=$L$22),VLOOKUP(MASTER_DATA_PROCESSED!$C89,Backend!$Q$9:$T$52,3,FALSE),MASTER_DATA_NORMALIZED!AB89)</f>
        <v>#N/A</v>
      </c>
      <c r="AC89" s="99">
        <f>IF(AND(MASTER_DATA_NORMALIZED!AC89=0,AC$22=$L$22),VLOOKUP(MASTER_DATA_PROCESSED!$C89,Backend!$Q$9:$T$52,3,FALSE),MASTER_DATA_NORMALIZED!AC89)</f>
        <v>0</v>
      </c>
      <c r="AD89" s="99">
        <f>IF(AND(MASTER_DATA_NORMALIZED!AD89=0,AD$22=$L$22),VLOOKUP(MASTER_DATA_PROCESSED!$C89,Backend!$Q$9:$T$52,3,FALSE),MASTER_DATA_NORMALIZED!AD89)</f>
        <v>0</v>
      </c>
      <c r="AE89" s="99">
        <f>IF(AND(MASTER_DATA_NORMALIZED!AE89=0,AE$22=$L$22),VLOOKUP(MASTER_DATA_PROCESSED!$C89,Backend!$Q$9:$T$52,3,FALSE),MASTER_DATA_NORMALIZED!AE89)</f>
        <v>0</v>
      </c>
      <c r="AF89" s="99" t="e">
        <f>IF(AND(MASTER_DATA_NORMALIZED!AF89=0,AF$22=$L$22),VLOOKUP(MASTER_DATA_PROCESSED!$C89,Backend!$Q$9:$T$52,3,FALSE),MASTER_DATA_NORMALIZED!AF89)</f>
        <v>#N/A</v>
      </c>
      <c r="AG89" s="99">
        <f>IF(AND(MASTER_DATA_NORMALIZED!AG89=0,AG$22=$L$22),VLOOKUP(MASTER_DATA_PROCESSED!$C89,Backend!$Q$9:$T$52,3,FALSE),MASTER_DATA_NORMALIZED!AG89)</f>
        <v>0</v>
      </c>
      <c r="AH89" s="99">
        <f>IF(AND(MASTER_DATA_NORMALIZED!AH89=0,AH$22=$L$22),VLOOKUP(MASTER_DATA_PROCESSED!$C89,Backend!$Q$9:$T$52,3,FALSE),MASTER_DATA_NORMALIZED!AH89)</f>
        <v>0</v>
      </c>
      <c r="AI89" s="99">
        <f>IF(AND(MASTER_DATA_NORMALIZED!AI89=0,AI$22=$L$22),VLOOKUP(MASTER_DATA_PROCESSED!$C89,Backend!$Q$9:$T$52,3,FALSE),MASTER_DATA_NORMALIZED!AI89)</f>
        <v>0</v>
      </c>
      <c r="AJ89" s="99" t="e">
        <f>IF(AND(MASTER_DATA_NORMALIZED!AJ89=0,AJ$22=$L$22),VLOOKUP(MASTER_DATA_PROCESSED!$C89,Backend!$Q$9:$T$52,3,FALSE),MASTER_DATA_NORMALIZED!AJ89)</f>
        <v>#N/A</v>
      </c>
      <c r="AK89" s="99">
        <f>IF(AND(MASTER_DATA_NORMALIZED!AK89=0,AK$22=$L$22),VLOOKUP(MASTER_DATA_PROCESSED!$C89,Backend!$Q$9:$T$52,3,FALSE),MASTER_DATA_NORMALIZED!AK89)</f>
        <v>0</v>
      </c>
      <c r="AL89" s="99">
        <f>IF(AND(MASTER_DATA_NORMALIZED!AL89=0,AL$22=$L$22),VLOOKUP(MASTER_DATA_PROCESSED!$C89,Backend!$Q$9:$T$52,3,FALSE),MASTER_DATA_NORMALIZED!AL89)</f>
        <v>0</v>
      </c>
      <c r="AM89" s="99">
        <f>IF(AND(MASTER_DATA_NORMALIZED!AM89=0,AM$22=$L$22),VLOOKUP(MASTER_DATA_PROCESSED!$C89,Backend!$Q$9:$T$52,3,FALSE),MASTER_DATA_NORMALIZED!AM89)</f>
        <v>0</v>
      </c>
      <c r="AN89" s="99" t="e">
        <f>IF(AND(MASTER_DATA_NORMALIZED!AN89=0,AN$22=$L$22),VLOOKUP(MASTER_DATA_PROCESSED!$C89,Backend!$Q$9:$T$52,3,FALSE),MASTER_DATA_NORMALIZED!AN89)</f>
        <v>#N/A</v>
      </c>
      <c r="AO89" s="99">
        <f>IF(AND(MASTER_DATA_NORMALIZED!AO89=0,AO$22=$L$22),VLOOKUP(MASTER_DATA_PROCESSED!$C89,Backend!$Q$9:$T$52,3,FALSE),MASTER_DATA_NORMALIZED!AO89)</f>
        <v>0</v>
      </c>
      <c r="AP89" s="99">
        <f>IF(AND(MASTER_DATA_NORMALIZED!AP89=0,AP$22=$L$22),VLOOKUP(MASTER_DATA_PROCESSED!$C89,Backend!$Q$9:$T$52,3,FALSE),MASTER_DATA_NORMALIZED!AP89)</f>
        <v>0</v>
      </c>
      <c r="AQ89" s="99">
        <f>IF(AND(MASTER_DATA_NORMALIZED!AQ89=0,AQ$22=$L$22),VLOOKUP(MASTER_DATA_PROCESSED!$C89,Backend!$Q$9:$T$52,3,FALSE),MASTER_DATA_NORMALIZED!AQ89)</f>
        <v>0</v>
      </c>
      <c r="AR89" s="99" t="e">
        <f>IF(AND(MASTER_DATA_NORMALIZED!AR89=0,AR$22=$L$22),VLOOKUP(MASTER_DATA_PROCESSED!$C89,Backend!$Q$9:$T$52,3,FALSE),MASTER_DATA_NORMALIZED!AR89)</f>
        <v>#N/A</v>
      </c>
      <c r="AS89" s="99">
        <f>IF(AND(MASTER_DATA_NORMALIZED!AS89=0,AS$22=$L$22),VLOOKUP(MASTER_DATA_PROCESSED!$C89,Backend!$Q$9:$T$52,3,FALSE),MASTER_DATA_NORMALIZED!AS89)</f>
        <v>0</v>
      </c>
      <c r="AT89" s="99">
        <f>IF(AND(MASTER_DATA_NORMALIZED!AT89=0,AT$22=$L$22),VLOOKUP(MASTER_DATA_PROCESSED!$C89,Backend!$Q$9:$T$52,3,FALSE),MASTER_DATA_NORMALIZED!AT89)</f>
        <v>0</v>
      </c>
      <c r="AU89" s="99">
        <f>IF(AND(MASTER_DATA_NORMALIZED!AU89=0,AU$22=$L$22),VLOOKUP(MASTER_DATA_PROCESSED!$C89,Backend!$Q$9:$T$52,3,FALSE),MASTER_DATA_NORMALIZED!AU89)</f>
        <v>0</v>
      </c>
      <c r="AV89" s="99" t="e">
        <f>IF(AND(MASTER_DATA_NORMALIZED!AV89=0,AV$22=$L$22),VLOOKUP(MASTER_DATA_PROCESSED!$C89,Backend!$Q$9:$T$52,3,FALSE),MASTER_DATA_NORMALIZED!AV89)</f>
        <v>#N/A</v>
      </c>
      <c r="AW89" s="99">
        <f>IF(AND(MASTER_DATA_NORMALIZED!AW89=0,AW$22=$L$22),VLOOKUP(MASTER_DATA_PROCESSED!$C89,Backend!$Q$9:$T$52,3,FALSE),MASTER_DATA_NORMALIZED!AW89)</f>
        <v>0</v>
      </c>
      <c r="AX89" s="99">
        <f>IF(AND(MASTER_DATA_NORMALIZED!AX89=0,AX$22=$L$22),VLOOKUP(MASTER_DATA_PROCESSED!$C89,Backend!$Q$9:$T$52,3,FALSE),MASTER_DATA_NORMALIZED!AX89)</f>
        <v>0</v>
      </c>
      <c r="AY89" s="99">
        <f>IF(AND(MASTER_DATA_NORMALIZED!AY89=0,AY$22=$L$22),VLOOKUP(MASTER_DATA_PROCESSED!$C89,Backend!$Q$9:$T$52,3,FALSE),MASTER_DATA_NORMALIZED!AY89)</f>
        <v>0</v>
      </c>
      <c r="AZ89" s="99" t="e">
        <f>IF(AND(MASTER_DATA_NORMALIZED!AZ89=0,AZ$22=$L$22),VLOOKUP(MASTER_DATA_PROCESSED!$C89,Backend!$Q$9:$T$52,3,FALSE),MASTER_DATA_NORMALIZED!AZ89)</f>
        <v>#N/A</v>
      </c>
      <c r="BA89" s="99">
        <f>IF(AND(MASTER_DATA_NORMALIZED!BA89=0,BA$22=$L$22),VLOOKUP(MASTER_DATA_PROCESSED!$C89,Backend!$Q$9:$T$52,3,FALSE),MASTER_DATA_NORMALIZED!BA89)</f>
        <v>0</v>
      </c>
      <c r="BB89" s="99">
        <f>IF(AND(MASTER_DATA_NORMALIZED!BB89=0,BB$22=$L$22),VLOOKUP(MASTER_DATA_PROCESSED!$C89,Backend!$Q$9:$T$52,3,FALSE),MASTER_DATA_NORMALIZED!BB89)</f>
        <v>0</v>
      </c>
      <c r="BC89" s="99">
        <f>IF(AND(MASTER_DATA_NORMALIZED!BC89=0,BC$22=$L$22),VLOOKUP(MASTER_DATA_PROCESSED!$C89,Backend!$Q$9:$T$52,3,FALSE),MASTER_DATA_NORMALIZED!BC89)</f>
        <v>0</v>
      </c>
      <c r="BD89" s="99" t="e">
        <f>IF(AND(MASTER_DATA_NORMALIZED!BD89=0,BD$22=$L$22),VLOOKUP(MASTER_DATA_PROCESSED!$C89,Backend!$Q$9:$T$52,3,FALSE),MASTER_DATA_NORMALIZED!BD89)</f>
        <v>#N/A</v>
      </c>
      <c r="BE89" s="99">
        <f>IF(AND(MASTER_DATA_NORMALIZED!BE89=0,BE$22=$L$22),VLOOKUP(MASTER_DATA_PROCESSED!$C89,Backend!$Q$9:$T$52,3,FALSE),MASTER_DATA_NORMALIZED!BE89)</f>
        <v>0</v>
      </c>
      <c r="BF89" s="99">
        <f>IF(AND(MASTER_DATA_NORMALIZED!BF89=0,BF$22=$L$22),VLOOKUP(MASTER_DATA_PROCESSED!$C89,Backend!$Q$9:$T$52,3,FALSE),MASTER_DATA_NORMALIZED!BF89)</f>
        <v>0</v>
      </c>
      <c r="BG89" s="99">
        <f>IF(AND(MASTER_DATA_NORMALIZED!BG89=0,BG$22=$L$22),VLOOKUP(MASTER_DATA_PROCESSED!$C89,Backend!$Q$9:$T$52,3,FALSE),MASTER_DATA_NORMALIZED!BG89)</f>
        <v>0</v>
      </c>
      <c r="BH89" s="99" t="e">
        <f>IF(AND(MASTER_DATA_NORMALIZED!BH89=0,BH$22=$L$22),VLOOKUP(MASTER_DATA_PROCESSED!$C89,Backend!$Q$9:$T$52,3,FALSE),MASTER_DATA_NORMALIZED!BH89)</f>
        <v>#N/A</v>
      </c>
      <c r="BI89" s="99">
        <f>IF(AND(MASTER_DATA_NORMALIZED!BI89=0,BI$22=$L$22),VLOOKUP(MASTER_DATA_PROCESSED!$C89,Backend!$Q$9:$T$52,3,FALSE),MASTER_DATA_NORMALIZED!BI89)</f>
        <v>0</v>
      </c>
      <c r="BJ89" s="99">
        <f>IF(AND(MASTER_DATA_NORMALIZED!BJ89=0,BJ$22=$L$22),VLOOKUP(MASTER_DATA_PROCESSED!$C89,Backend!$Q$9:$T$52,3,FALSE),MASTER_DATA_NORMALIZED!BJ89)</f>
        <v>0</v>
      </c>
      <c r="BK89" s="99">
        <f>IF(AND(MASTER_DATA_NORMALIZED!BK89=0,BK$22=$L$22),VLOOKUP(MASTER_DATA_PROCESSED!$C89,Backend!$Q$9:$T$52,3,FALSE),MASTER_DATA_NORMALIZED!BK89)</f>
        <v>0</v>
      </c>
      <c r="BL89" s="99" t="e">
        <f>IF(AND(MASTER_DATA_NORMALIZED!BL89=0,BL$22=$L$22),VLOOKUP(MASTER_DATA_PROCESSED!$C89,Backend!$Q$9:$T$52,3,FALSE),MASTER_DATA_NORMALIZED!BL89)</f>
        <v>#N/A</v>
      </c>
      <c r="BM89" s="99">
        <f>IF(AND(MASTER_DATA_NORMALIZED!BM89=0,BM$22=$L$22),VLOOKUP(MASTER_DATA_PROCESSED!$C89,Backend!$Q$9:$T$52,3,FALSE),MASTER_DATA_NORMALIZED!BM89)</f>
        <v>0</v>
      </c>
      <c r="BN89" s="99">
        <f>IF(AND(MASTER_DATA_NORMALIZED!BN89=0,BN$22=$L$22),VLOOKUP(MASTER_DATA_PROCESSED!$C89,Backend!$Q$9:$T$52,3,FALSE),MASTER_DATA_NORMALIZED!BN89)</f>
        <v>0</v>
      </c>
      <c r="BO89" s="99">
        <f>IF(AND(MASTER_DATA_NORMALIZED!BO89=0,BO$22=$L$22),VLOOKUP(MASTER_DATA_PROCESSED!$C89,Backend!$Q$9:$T$52,3,FALSE),MASTER_DATA_NORMALIZED!BO89)</f>
        <v>0</v>
      </c>
      <c r="BP89" s="99" t="e">
        <f>IF(AND(MASTER_DATA_NORMALIZED!BP89=0,BP$22=$L$22),VLOOKUP(MASTER_DATA_PROCESSED!$C89,Backend!$Q$9:$T$52,3,FALSE),MASTER_DATA_NORMALIZED!BP89)</f>
        <v>#N/A</v>
      </c>
      <c r="BQ89" s="99">
        <f>IF(AND(MASTER_DATA_NORMALIZED!BQ89=0,BQ$22=$L$22),VLOOKUP(MASTER_DATA_PROCESSED!$C89,Backend!$Q$9:$T$52,3,FALSE),MASTER_DATA_NORMALIZED!BQ89)</f>
        <v>0</v>
      </c>
      <c r="BR89" s="99">
        <f>IF(AND(MASTER_DATA_NORMALIZED!BR89=0,BR$22=$L$22),VLOOKUP(MASTER_DATA_PROCESSED!$C89,Backend!$Q$9:$T$52,3,FALSE),MASTER_DATA_NORMALIZED!BR89)</f>
        <v>0</v>
      </c>
      <c r="BS89" s="99">
        <f>IF(AND(MASTER_DATA_NORMALIZED!BS89=0,BS$22=$L$22),VLOOKUP(MASTER_DATA_PROCESSED!$C89,Backend!$Q$9:$T$52,3,FALSE),MASTER_DATA_NORMALIZED!BS89)</f>
        <v>0</v>
      </c>
      <c r="BT89" s="99" t="e">
        <f>IF(AND(MASTER_DATA_NORMALIZED!BT89=0,BT$22=$L$22),VLOOKUP(MASTER_DATA_PROCESSED!$C89,Backend!$Q$9:$T$52,3,FALSE),MASTER_DATA_NORMALIZED!BT89)</f>
        <v>#N/A</v>
      </c>
      <c r="BU89" s="99">
        <f>IF(AND(MASTER_DATA_NORMALIZED!BU89=0,BU$22=$L$22),VLOOKUP(MASTER_DATA_PROCESSED!$C89,Backend!$Q$9:$T$52,3,FALSE),MASTER_DATA_NORMALIZED!BU89)</f>
        <v>0</v>
      </c>
      <c r="BV89" s="99">
        <f>IF(AND(MASTER_DATA_NORMALIZED!BV89=0,BV$22=$L$22),VLOOKUP(MASTER_DATA_PROCESSED!$C89,Backend!$Q$9:$T$52,3,FALSE),MASTER_DATA_NORMALIZED!BV89)</f>
        <v>0</v>
      </c>
      <c r="BW89" s="99">
        <f>IF(AND(MASTER_DATA_NORMALIZED!BW89=0,BW$22=$L$22),VLOOKUP(MASTER_DATA_PROCESSED!$C89,Backend!$Q$9:$T$52,3,FALSE),MASTER_DATA_NORMALIZED!BW89)</f>
        <v>0</v>
      </c>
      <c r="BX89" s="99" t="e">
        <f>IF(AND(MASTER_DATA_NORMALIZED!BX89=0,BX$22=$L$22),VLOOKUP(MASTER_DATA_PROCESSED!$C89,Backend!$Q$9:$T$52,3,FALSE),MASTER_DATA_NORMALIZED!BX89)</f>
        <v>#N/A</v>
      </c>
      <c r="BY89" s="99">
        <f>IF(AND(MASTER_DATA_NORMALIZED!BY89=0,BY$22=$L$22),VLOOKUP(MASTER_DATA_PROCESSED!$C89,Backend!$Q$9:$T$52,3,FALSE),MASTER_DATA_NORMALIZED!BY89)</f>
        <v>0</v>
      </c>
      <c r="BZ89" s="99">
        <f>IF(AND(MASTER_DATA_NORMALIZED!BZ89=0,BZ$22=$L$22),VLOOKUP(MASTER_DATA_PROCESSED!$C89,Backend!$Q$9:$T$52,3,FALSE),MASTER_DATA_NORMALIZED!BZ89)</f>
        <v>0</v>
      </c>
      <c r="CA89" s="99">
        <f>IF(AND(MASTER_DATA_NORMALIZED!CA89=0,CA$22=$L$22),VLOOKUP(MASTER_DATA_PROCESSED!$C89,Backend!$Q$9:$T$52,3,FALSE),MASTER_DATA_NORMALIZED!CA89)</f>
        <v>0</v>
      </c>
      <c r="CB89" s="99" t="e">
        <f>IF(AND(MASTER_DATA_NORMALIZED!CB89=0,CB$22=$L$22),VLOOKUP(MASTER_DATA_PROCESSED!$C89,Backend!$Q$9:$T$52,3,FALSE),MASTER_DATA_NORMALIZED!CB89)</f>
        <v>#N/A</v>
      </c>
      <c r="CC89" s="99">
        <f>IF(AND(MASTER_DATA_NORMALIZED!CC89=0,CC$22=$L$22),VLOOKUP(MASTER_DATA_PROCESSED!$C89,Backend!$Q$9:$T$52,3,FALSE),MASTER_DATA_NORMALIZED!CC89)</f>
        <v>0</v>
      </c>
      <c r="CD89" s="99">
        <f>IF(AND(MASTER_DATA_NORMALIZED!CD89=0,CD$22=$L$22),VLOOKUP(MASTER_DATA_PROCESSED!$C89,Backend!$Q$9:$T$52,3,FALSE),MASTER_DATA_NORMALIZED!CD89)</f>
        <v>0</v>
      </c>
      <c r="CE89" s="99">
        <f>IF(AND(MASTER_DATA_NORMALIZED!CE89=0,CE$22=$L$22),VLOOKUP(MASTER_DATA_PROCESSED!$C89,Backend!$Q$9:$T$52,3,FALSE),MASTER_DATA_NORMALIZED!CE89)</f>
        <v>0</v>
      </c>
      <c r="CF89" s="99" t="e">
        <f>IF(AND(MASTER_DATA_NORMALIZED!CF89=0,CF$22=$L$22),VLOOKUP(MASTER_DATA_PROCESSED!$C89,Backend!$Q$9:$T$52,3,FALSE),MASTER_DATA_NORMALIZED!CF89)</f>
        <v>#N/A</v>
      </c>
      <c r="CG89" s="99">
        <f>IF(AND(MASTER_DATA_NORMALIZED!CG89=0,CG$22=$L$22),VLOOKUP(MASTER_DATA_PROCESSED!$C89,Backend!$Q$9:$T$52,3,FALSE),MASTER_DATA_NORMALIZED!CG89)</f>
        <v>0</v>
      </c>
      <c r="CH89" s="99">
        <f>IF(AND(MASTER_DATA_NORMALIZED!CH89=0,CH$22=$L$22),VLOOKUP(MASTER_DATA_PROCESSED!$C89,Backend!$Q$9:$T$52,3,FALSE),MASTER_DATA_NORMALIZED!CH89)</f>
        <v>0</v>
      </c>
      <c r="CI89" s="99">
        <f>IF(AND(MASTER_DATA_NORMALIZED!CI89=0,CI$22=$L$22),VLOOKUP(MASTER_DATA_PROCESSED!$C89,Backend!$Q$9:$T$52,3,FALSE),MASTER_DATA_NORMALIZED!CI89)</f>
        <v>0</v>
      </c>
      <c r="CJ89" s="99" t="e">
        <f>IF(AND(MASTER_DATA_NORMALIZED!CJ89=0,CJ$22=$L$22),VLOOKUP(MASTER_DATA_PROCESSED!$C89,Backend!$Q$9:$T$52,3,FALSE),MASTER_DATA_NORMALIZED!CJ89)</f>
        <v>#N/A</v>
      </c>
      <c r="CK89" s="99">
        <f>IF(AND(MASTER_DATA_NORMALIZED!CK89=0,CK$22=$L$22),VLOOKUP(MASTER_DATA_PROCESSED!$C89,Backend!$Q$9:$T$52,3,FALSE),MASTER_DATA_NORMALIZED!CK89)</f>
        <v>0</v>
      </c>
      <c r="CL89" s="99">
        <f>IF(AND(MASTER_DATA_NORMALIZED!CL89=0,CL$22=$L$22),VLOOKUP(MASTER_DATA_PROCESSED!$C89,Backend!$Q$9:$T$52,3,FALSE),MASTER_DATA_NORMALIZED!CL89)</f>
        <v>0</v>
      </c>
      <c r="CM89" s="99">
        <f>IF(AND(MASTER_DATA_NORMALIZED!CM89=0,CM$22=$L$22),VLOOKUP(MASTER_DATA_PROCESSED!$C89,Backend!$Q$9:$T$52,3,FALSE),MASTER_DATA_NORMALIZED!CM89)</f>
        <v>0</v>
      </c>
      <c r="CN89" s="99" t="e">
        <f>IF(AND(MASTER_DATA_NORMALIZED!CN89=0,CN$22=$L$22),VLOOKUP(MASTER_DATA_PROCESSED!$C89,Backend!$Q$9:$T$52,3,FALSE),MASTER_DATA_NORMALIZED!CN89)</f>
        <v>#N/A</v>
      </c>
      <c r="CO89" s="99">
        <f>IF(AND(MASTER_DATA_NORMALIZED!CO89=0,CO$22=$L$22),VLOOKUP(MASTER_DATA_PROCESSED!$C89,Backend!$Q$9:$T$52,3,FALSE),MASTER_DATA_NORMALIZED!CO89)</f>
        <v>0</v>
      </c>
      <c r="CP89" s="99">
        <f>IF(AND(MASTER_DATA_NORMALIZED!CP89=0,CP$22=$L$22),VLOOKUP(MASTER_DATA_PROCESSED!$C89,Backend!$Q$9:$T$52,3,FALSE),MASTER_DATA_NORMALIZED!CP89)</f>
        <v>0</v>
      </c>
      <c r="CQ89" s="99">
        <f>IF(AND(MASTER_DATA_NORMALIZED!CQ89=0,CQ$22=$L$22),VLOOKUP(MASTER_DATA_PROCESSED!$C89,Backend!$Q$9:$T$52,3,FALSE),MASTER_DATA_NORMALIZED!CQ89)</f>
        <v>0</v>
      </c>
      <c r="CR89" s="99" t="e">
        <f>IF(AND(MASTER_DATA_NORMALIZED!CR89=0,CR$22=$L$22),VLOOKUP(MASTER_DATA_PROCESSED!$C89,Backend!$Q$9:$T$52,3,FALSE),MASTER_DATA_NORMALIZED!CR89)</f>
        <v>#N/A</v>
      </c>
      <c r="CS89" s="99">
        <f>IF(AND(MASTER_DATA_NORMALIZED!CS89=0,CS$22=$L$22),VLOOKUP(MASTER_DATA_PROCESSED!$C89,Backend!$Q$9:$T$52,3,FALSE),MASTER_DATA_NORMALIZED!CS89)</f>
        <v>0</v>
      </c>
      <c r="CT89" s="99">
        <f>IF(AND(MASTER_DATA_NORMALIZED!CT89=0,CT$22=$L$22),VLOOKUP(MASTER_DATA_PROCESSED!$C89,Backend!$Q$9:$T$52,3,FALSE),MASTER_DATA_NORMALIZED!CT89)</f>
        <v>0</v>
      </c>
      <c r="CU89" s="99">
        <f>IF(AND(MASTER_DATA_NORMALIZED!CU89=0,CU$22=$L$22),VLOOKUP(MASTER_DATA_PROCESSED!$C89,Backend!$Q$9:$T$52,3,FALSE),MASTER_DATA_NORMALIZED!CU89)</f>
        <v>0</v>
      </c>
      <c r="CV89" s="99" t="e">
        <f>IF(AND(MASTER_DATA_NORMALIZED!CV89=0,CV$22=$L$22),VLOOKUP(MASTER_DATA_PROCESSED!$C89,Backend!$Q$9:$T$52,3,FALSE),MASTER_DATA_NORMALIZED!CV89)</f>
        <v>#N/A</v>
      </c>
      <c r="CW89" s="99">
        <f>IF(AND(MASTER_DATA_NORMALIZED!CW89=0,CW$22=$L$22),VLOOKUP(MASTER_DATA_PROCESSED!$C89,Backend!$Q$9:$T$52,3,FALSE),MASTER_DATA_NORMALIZED!CW89)</f>
        <v>0</v>
      </c>
      <c r="CX89" s="99">
        <f>IF(AND(MASTER_DATA_NORMALIZED!CX89=0,CX$22=$L$22),VLOOKUP(MASTER_DATA_PROCESSED!$C89,Backend!$Q$9:$T$52,3,FALSE),MASTER_DATA_NORMALIZED!CX89)</f>
        <v>0</v>
      </c>
      <c r="CY89" s="99">
        <f>IF(AND(MASTER_DATA_NORMALIZED!CY89=0,CY$22=$L$22),VLOOKUP(MASTER_DATA_PROCESSED!$C89,Backend!$Q$9:$T$52,3,FALSE),MASTER_DATA_NORMALIZED!CY89)</f>
        <v>0</v>
      </c>
      <c r="CZ89" s="99" t="e">
        <f>IF(AND(MASTER_DATA_NORMALIZED!CZ89=0,CZ$22=$L$22),VLOOKUP(MASTER_DATA_PROCESSED!$C89,Backend!$Q$9:$T$52,3,FALSE),MASTER_DATA_NORMALIZED!CZ89)</f>
        <v>#N/A</v>
      </c>
      <c r="DA89" s="99" t="e">
        <f>IF(AND(MASTER_DATA_NORMALIZED!DA89=0,DA$22=$L$22),VLOOKUP(MASTER_DATA_PROCESSED!$C89,Backend!$Q$9:$T$52,3,FALSE),MASTER_DATA_NORMALIZED!DA89)</f>
        <v>#DIV/0!</v>
      </c>
      <c r="DB89" s="99" t="e">
        <f>IF(AND(MASTER_DATA_NORMALIZED!DB89=0,DB$22=$L$22),VLOOKUP(MASTER_DATA_PROCESSED!$C89,Backend!$Q$9:$T$52,3,FALSE),MASTER_DATA_NORMALIZED!DB89)</f>
        <v>#DIV/0!</v>
      </c>
      <c r="DC89" s="99" t="e">
        <f>IF(AND(MASTER_DATA_NORMALIZED!DC89=0,DC$22=$L$22),VLOOKUP(MASTER_DATA_PROCESSED!$C89,Backend!$Q$9:$T$52,3,FALSE),MASTER_DATA_NORMALIZED!DC89)</f>
        <v>#DIV/0!</v>
      </c>
      <c r="DD89" s="99" t="e">
        <f>IF(AND(MASTER_DATA_NORMALIZED!DD89=0,DD$22=$L$22),VLOOKUP(MASTER_DATA_PROCESSED!$C89,Backend!$Q$9:$T$52,3,FALSE),MASTER_DATA_NORMALIZED!DD89)</f>
        <v>#N/A</v>
      </c>
      <c r="DE89" s="99">
        <f>IF(AND(MASTER_DATA_NORMALIZED!DE89=0,DE$22=$L$22),VLOOKUP(MASTER_DATA_PROCESSED!$C89,Backend!$Q$9:$T$52,3,FALSE),MASTER_DATA_NORMALIZED!DE89)</f>
        <v>0</v>
      </c>
      <c r="DF89" s="99">
        <f>IF(AND(MASTER_DATA_NORMALIZED!DF89=0,DF$22=$L$22),VLOOKUP(MASTER_DATA_PROCESSED!$C89,Backend!$Q$9:$T$52,3,FALSE),MASTER_DATA_NORMALIZED!DF89)</f>
        <v>0</v>
      </c>
      <c r="DG89" s="99">
        <f>IF(AND(MASTER_DATA_NORMALIZED!DG89=0,DG$22=$L$22),VLOOKUP(MASTER_DATA_PROCESSED!$C89,Backend!$Q$9:$T$52,3,FALSE),MASTER_DATA_NORMALIZED!DG89)</f>
        <v>0</v>
      </c>
      <c r="DH89" s="99" t="e">
        <f>IF(AND(MASTER_DATA_NORMALIZED!DH89=0,DH$22=$L$22),VLOOKUP(MASTER_DATA_PROCESSED!$C89,Backend!$Q$9:$T$52,3,FALSE),MASTER_DATA_NORMALIZED!DH89)</f>
        <v>#N/A</v>
      </c>
      <c r="DI89" s="99">
        <f>IF(AND(MASTER_DATA_NORMALIZED!DI89=0,DI$22=$L$22),VLOOKUP(MASTER_DATA_PROCESSED!$C89,Backend!$Q$9:$T$52,3,FALSE),MASTER_DATA_NORMALIZED!DI89)</f>
        <v>0</v>
      </c>
      <c r="DJ89" s="99">
        <f>IF(AND(MASTER_DATA_NORMALIZED!DJ89=0,DJ$22=$L$22),VLOOKUP(MASTER_DATA_PROCESSED!$C89,Backend!$Q$9:$T$52,3,FALSE),MASTER_DATA_NORMALIZED!DJ89)</f>
        <v>0</v>
      </c>
      <c r="DK89" s="99">
        <f>IF(AND(MASTER_DATA_NORMALIZED!DK89=0,DK$22=$L$22),VLOOKUP(MASTER_DATA_PROCESSED!$C89,Backend!$Q$9:$T$52,3,FALSE),MASTER_DATA_NORMALIZED!DK89)</f>
        <v>0</v>
      </c>
      <c r="DL89" s="99" t="e">
        <f>IF(AND(MASTER_DATA_NORMALIZED!DL89=0,DL$22=$L$22),VLOOKUP(MASTER_DATA_PROCESSED!$C89,Backend!$Q$9:$T$52,3,FALSE),MASTER_DATA_NORMALIZED!DL89)</f>
        <v>#N/A</v>
      </c>
      <c r="DM89" s="99">
        <f>IF(AND(MASTER_DATA_NORMALIZED!DM89=0,DM$22=$L$22),VLOOKUP(MASTER_DATA_PROCESSED!$C89,Backend!$Q$9:$T$52,3,FALSE),MASTER_DATA_NORMALIZED!DM89)</f>
        <v>0</v>
      </c>
      <c r="DN89" s="99">
        <f>IF(AND(MASTER_DATA_NORMALIZED!DN89=0,DN$22=$L$22),VLOOKUP(MASTER_DATA_PROCESSED!$C89,Backend!$Q$9:$T$52,3,FALSE),MASTER_DATA_NORMALIZED!DN89)</f>
        <v>0</v>
      </c>
      <c r="DO89" s="99">
        <f>IF(AND(MASTER_DATA_NORMALIZED!DO89=0,DO$22=$L$22),VLOOKUP(MASTER_DATA_PROCESSED!$C89,Backend!$Q$9:$T$52,3,FALSE),MASTER_DATA_NORMALIZED!DO89)</f>
        <v>0</v>
      </c>
      <c r="DP89" s="99" t="e">
        <f>IF(AND(MASTER_DATA_NORMALIZED!DP89=0,DP$22=$L$22),VLOOKUP(MASTER_DATA_PROCESSED!$C89,Backend!$Q$9:$T$52,3,FALSE),MASTER_DATA_NORMALIZED!DP89)</f>
        <v>#N/A</v>
      </c>
      <c r="DQ89" s="99">
        <f>IF(AND(MASTER_DATA_NORMALIZED!DQ89=0,DQ$22=$L$22),VLOOKUP(MASTER_DATA_PROCESSED!$C89,Backend!$Q$9:$T$52,3,FALSE),MASTER_DATA_NORMALIZED!DQ89)</f>
        <v>0</v>
      </c>
      <c r="DR89" s="99">
        <f>IF(AND(MASTER_DATA_NORMALIZED!DR89=0,DR$22=$L$22),VLOOKUP(MASTER_DATA_PROCESSED!$C89,Backend!$Q$9:$T$52,3,FALSE),MASTER_DATA_NORMALIZED!DR89)</f>
        <v>0</v>
      </c>
      <c r="DS89" s="99">
        <f>IF(AND(MASTER_DATA_NORMALIZED!DS89=0,DS$22=$L$22),VLOOKUP(MASTER_DATA_PROCESSED!$C89,Backend!$Q$9:$T$52,3,FALSE),MASTER_DATA_NORMALIZED!DS89)</f>
        <v>0</v>
      </c>
      <c r="DT89" s="99" t="e">
        <f>IF(AND(MASTER_DATA_NORMALIZED!DT89=0,DT$22=$L$22),VLOOKUP(MASTER_DATA_PROCESSED!$C89,Backend!$Q$9:$T$52,3,FALSE),MASTER_DATA_NORMALIZED!DT89)</f>
        <v>#N/A</v>
      </c>
      <c r="DU89" s="99">
        <f>IF(AND(MASTER_DATA_NORMALIZED!DU89=0,DU$22=$L$22),VLOOKUP(MASTER_DATA_PROCESSED!$C89,Backend!$Q$9:$T$52,3,FALSE),MASTER_DATA_NORMALIZED!DU89)</f>
        <v>0</v>
      </c>
      <c r="DV89" s="99">
        <f>IF(AND(MASTER_DATA_NORMALIZED!DV89=0,DV$22=$L$22),VLOOKUP(MASTER_DATA_PROCESSED!$C89,Backend!$Q$9:$T$52,3,FALSE),MASTER_DATA_NORMALIZED!DV89)</f>
        <v>0</v>
      </c>
      <c r="DW89" s="99">
        <f>IF(AND(MASTER_DATA_NORMALIZED!DW89=0,DW$22=$L$22),VLOOKUP(MASTER_DATA_PROCESSED!$C89,Backend!$Q$9:$T$52,3,FALSE),MASTER_DATA_NORMALIZED!DW89)</f>
        <v>0</v>
      </c>
      <c r="DX89" s="99" t="e">
        <f>IF(AND(MASTER_DATA_NORMALIZED!DX89=0,DX$22=$L$22),VLOOKUP(MASTER_DATA_PROCESSED!$C89,Backend!$Q$9:$T$52,3,FALSE),MASTER_DATA_NORMALIZED!DX89)</f>
        <v>#N/A</v>
      </c>
      <c r="DY89" s="99">
        <f>IF(AND(MASTER_DATA_NORMALIZED!DY89=0,DY$22=$L$22),VLOOKUP(MASTER_DATA_PROCESSED!$C89,Backend!$Q$9:$T$52,3,FALSE),MASTER_DATA_NORMALIZED!DY89)</f>
        <v>0</v>
      </c>
      <c r="DZ89" s="99">
        <f>IF(AND(MASTER_DATA_NORMALIZED!DZ89=0,DZ$22=$L$22),VLOOKUP(MASTER_DATA_PROCESSED!$C89,Backend!$Q$9:$T$52,3,FALSE),MASTER_DATA_NORMALIZED!DZ89)</f>
        <v>0</v>
      </c>
      <c r="EA89" s="99">
        <f>IF(AND(MASTER_DATA_NORMALIZED!EA89=0,EA$22=$L$22),VLOOKUP(MASTER_DATA_PROCESSED!$C89,Backend!$Q$9:$T$52,3,FALSE),MASTER_DATA_NORMALIZED!EA89)</f>
        <v>0</v>
      </c>
      <c r="EB89" s="99" t="e">
        <f>IF(AND(MASTER_DATA_NORMALIZED!EB89=0,EB$22=$L$22),VLOOKUP(MASTER_DATA_PROCESSED!$C89,Backend!$Q$9:$T$52,3,FALSE),MASTER_DATA_NORMALIZED!EB89)</f>
        <v>#N/A</v>
      </c>
      <c r="EC89" s="99" t="e">
        <f>IF(AND(MASTER_DATA_NORMALIZED!EC89=0,EC$22=$L$22),VLOOKUP(MASTER_DATA_PROCESSED!$C89,Backend!$Q$9:$T$52,3,FALSE),MASTER_DATA_NORMALIZED!EC89)</f>
        <v>#DIV/0!</v>
      </c>
      <c r="ED89" s="99" t="e">
        <f>IF(AND(MASTER_DATA_NORMALIZED!ED89=0,ED$22=$L$22),VLOOKUP(MASTER_DATA_PROCESSED!$C89,Backend!$Q$9:$T$52,3,FALSE),MASTER_DATA_NORMALIZED!ED89)</f>
        <v>#DIV/0!</v>
      </c>
      <c r="EE89" s="99" t="e">
        <f>IF(AND(MASTER_DATA_NORMALIZED!EE89=0,EE$22=$L$22),VLOOKUP(MASTER_DATA_PROCESSED!$C89,Backend!$Q$9:$T$52,3,FALSE),MASTER_DATA_NORMALIZED!EE89)</f>
        <v>#DIV/0!</v>
      </c>
      <c r="EF89" s="99" t="e">
        <f>IF(AND(MASTER_DATA_NORMALIZED!EF89=0,EF$22=$L$22),VLOOKUP(MASTER_DATA_PROCESSED!$C89,Backend!$Q$9:$T$52,3,FALSE),MASTER_DATA_NORMALIZED!EF89)</f>
        <v>#VALUE!</v>
      </c>
      <c r="EG89" s="99">
        <f>IF(AND(MASTER_DATA_NORMALIZED!EG89=0,EG$22=$L$22),VLOOKUP(MASTER_DATA_PROCESSED!$C89,Backend!$Q$9:$T$52,3,FALSE),MASTER_DATA_NORMALIZED!EG89)</f>
        <v>0</v>
      </c>
      <c r="EH89" s="99">
        <f>IF(AND(MASTER_DATA_NORMALIZED!EH89=0,EH$22=$L$22),VLOOKUP(MASTER_DATA_PROCESSED!$C89,Backend!$Q$9:$T$52,3,FALSE),MASTER_DATA_NORMALIZED!EH89)</f>
        <v>0</v>
      </c>
      <c r="EI89" s="99">
        <f>IF(AND(MASTER_DATA_NORMALIZED!EI89=0,EI$22=$L$22),VLOOKUP(MASTER_DATA_PROCESSED!$C89,Backend!$Q$9:$T$52,3,FALSE),MASTER_DATA_NORMALIZED!EI89)</f>
        <v>0</v>
      </c>
      <c r="EJ89" s="99" t="e">
        <f>IF(AND(MASTER_DATA_NORMALIZED!EJ89=0,EJ$22=$L$22),VLOOKUP(MASTER_DATA_PROCESSED!$C89,Backend!$Q$9:$T$52,3,FALSE),MASTER_DATA_NORMALIZED!EJ89)</f>
        <v>#N/A</v>
      </c>
      <c r="EK89" s="99">
        <f>IF(AND(MASTER_DATA_NORMALIZED!EK89=0,EK$22=$L$22),VLOOKUP(MASTER_DATA_PROCESSED!$C89,Backend!$Q$9:$T$52,3,FALSE),MASTER_DATA_NORMALIZED!EK89)</f>
        <v>0</v>
      </c>
      <c r="EL89" s="99">
        <f>IF(AND(MASTER_DATA_NORMALIZED!EL89=0,EL$22=$L$22),VLOOKUP(MASTER_DATA_PROCESSED!$C89,Backend!$Q$9:$T$52,3,FALSE),MASTER_DATA_NORMALIZED!EL89)</f>
        <v>0</v>
      </c>
      <c r="EM89" s="99">
        <f>IF(AND(MASTER_DATA_NORMALIZED!EM89=0,EM$22=$L$22),VLOOKUP(MASTER_DATA_PROCESSED!$C89,Backend!$Q$9:$T$52,3,FALSE),MASTER_DATA_NORMALIZED!EM89)</f>
        <v>0</v>
      </c>
      <c r="EN89" s="99" t="e">
        <f>IF(AND(MASTER_DATA_NORMALIZED!EN89=0,EN$22=$L$22),VLOOKUP(MASTER_DATA_PROCESSED!$C89,Backend!$Q$9:$T$52,3,FALSE),MASTER_DATA_NORMALIZED!EN89)</f>
        <v>#N/A</v>
      </c>
      <c r="EO89" s="99">
        <f>IF(AND(MASTER_DATA_NORMALIZED!EO89=0,EO$22=$L$22),VLOOKUP(MASTER_DATA_PROCESSED!$C89,Backend!$Q$9:$T$52,3,FALSE),MASTER_DATA_NORMALIZED!EO89)</f>
        <v>0</v>
      </c>
      <c r="EP89" s="99">
        <f>IF(AND(MASTER_DATA_NORMALIZED!EP89=0,EP$22=$L$22),VLOOKUP(MASTER_DATA_PROCESSED!$C89,Backend!$Q$9:$T$52,3,FALSE),MASTER_DATA_NORMALIZED!EP89)</f>
        <v>0</v>
      </c>
      <c r="EQ89" s="99">
        <f>IF(AND(MASTER_DATA_NORMALIZED!EQ89=0,EQ$22=$L$22),VLOOKUP(MASTER_DATA_PROCESSED!$C89,Backend!$Q$9:$T$52,3,FALSE),MASTER_DATA_NORMALIZED!EQ89)</f>
        <v>0</v>
      </c>
      <c r="ER89" s="99" t="e">
        <f>IF(AND(MASTER_DATA_NORMALIZED!ER89=0,ER$22=$L$22),VLOOKUP(MASTER_DATA_PROCESSED!$C89,Backend!$Q$9:$T$52,3,FALSE),MASTER_DATA_NORMALIZED!ER89)</f>
        <v>#N/A</v>
      </c>
      <c r="ES89" s="99">
        <f>IF(AND(MASTER_DATA_NORMALIZED!ES89=0,ES$22=$L$22),VLOOKUP(MASTER_DATA_PROCESSED!$C89,Backend!$Q$9:$T$52,3,FALSE),MASTER_DATA_NORMALIZED!ES89)</f>
        <v>0</v>
      </c>
      <c r="ET89" s="99">
        <f>IF(AND(MASTER_DATA_NORMALIZED!ET89=0,ET$22=$L$22),VLOOKUP(MASTER_DATA_PROCESSED!$C89,Backend!$Q$9:$T$52,3,FALSE),MASTER_DATA_NORMALIZED!ET89)</f>
        <v>0</v>
      </c>
      <c r="EU89" s="99">
        <f>IF(AND(MASTER_DATA_NORMALIZED!EU89=0,EU$22=$L$22),VLOOKUP(MASTER_DATA_PROCESSED!$C89,Backend!$Q$9:$T$52,3,FALSE),MASTER_DATA_NORMALIZED!EU89)</f>
        <v>0</v>
      </c>
      <c r="EV89" s="99" t="e">
        <f>IF(AND(MASTER_DATA_NORMALIZED!EV89=0,EV$22=$L$22),VLOOKUP(MASTER_DATA_PROCESSED!$C89,Backend!$Q$9:$T$52,3,FALSE),MASTER_DATA_NORMALIZED!EV89)</f>
        <v>#N/A</v>
      </c>
      <c r="EW89" s="99">
        <f>IF(AND(MASTER_DATA_NORMALIZED!EW89=0,EW$22=$L$22),VLOOKUP(MASTER_DATA_PROCESSED!$C89,Backend!$Q$9:$T$52,3,FALSE),MASTER_DATA_NORMALIZED!EW89)</f>
        <v>0</v>
      </c>
      <c r="EX89" s="99">
        <f>IF(AND(MASTER_DATA_NORMALIZED!EX89=0,EX$22=$L$22),VLOOKUP(MASTER_DATA_PROCESSED!$C89,Backend!$Q$9:$T$52,3,FALSE),MASTER_DATA_NORMALIZED!EX89)</f>
        <v>0</v>
      </c>
      <c r="EY89" s="99">
        <f>IF(AND(MASTER_DATA_NORMALIZED!EY89=0,EY$22=$L$22),VLOOKUP(MASTER_DATA_PROCESSED!$C89,Backend!$Q$9:$T$52,3,FALSE),MASTER_DATA_NORMALIZED!EY89)</f>
        <v>0</v>
      </c>
      <c r="EZ89" s="99" t="e">
        <f>IF(AND(MASTER_DATA_NORMALIZED!EZ89=0,EZ$22=$L$22),VLOOKUP(MASTER_DATA_PROCESSED!$C89,Backend!$Q$9:$T$52,3,FALSE),MASTER_DATA_NORMALIZED!EZ89)</f>
        <v>#N/A</v>
      </c>
      <c r="FA89" s="99">
        <f>IF(AND(MASTER_DATA_NORMALIZED!FA89=0,FA$22=$L$22),VLOOKUP(MASTER_DATA_PROCESSED!$C89,Backend!$Q$9:$T$52,3,FALSE),MASTER_DATA_NORMALIZED!FA89)</f>
        <v>0</v>
      </c>
      <c r="FB89" s="99">
        <f>IF(AND(MASTER_DATA_NORMALIZED!FB89=0,FB$22=$L$22),VLOOKUP(MASTER_DATA_PROCESSED!$C89,Backend!$Q$9:$T$52,3,FALSE),MASTER_DATA_NORMALIZED!FB89)</f>
        <v>0</v>
      </c>
      <c r="FC89" s="99">
        <f>IF(AND(MASTER_DATA_NORMALIZED!FC89=0,FC$22=$L$22),VLOOKUP(MASTER_DATA_PROCESSED!$C89,Backend!$Q$9:$T$52,3,FALSE),MASTER_DATA_NORMALIZED!FC89)</f>
        <v>0</v>
      </c>
      <c r="FD89" s="99" t="e">
        <f>IF(AND(MASTER_DATA_NORMALIZED!FD89=0,FD$22=$L$22),VLOOKUP(MASTER_DATA_PROCESSED!$C89,Backend!$Q$9:$T$52,3,FALSE),MASTER_DATA_NORMALIZED!FD89)</f>
        <v>#N/A</v>
      </c>
      <c r="FE89" s="99">
        <f>IF(AND(MASTER_DATA_NORMALIZED!FE89=0,FE$22=$L$22),VLOOKUP(MASTER_DATA_PROCESSED!$C89,Backend!$Q$9:$T$52,3,FALSE),MASTER_DATA_NORMALIZED!FE89)</f>
        <v>0</v>
      </c>
      <c r="FF89" s="99">
        <f>IF(AND(MASTER_DATA_NORMALIZED!FF89=0,FF$22=$L$22),VLOOKUP(MASTER_DATA_PROCESSED!$C89,Backend!$Q$9:$T$52,3,FALSE),MASTER_DATA_NORMALIZED!FF89)</f>
        <v>0</v>
      </c>
      <c r="FG89" s="99">
        <f>IF(AND(MASTER_DATA_NORMALIZED!FG89=0,FG$22=$L$22),VLOOKUP(MASTER_DATA_PROCESSED!$C89,Backend!$Q$9:$T$52,3,FALSE),MASTER_DATA_NORMALIZED!FG89)</f>
        <v>0</v>
      </c>
      <c r="FH89" s="99" t="e">
        <f>IF(AND(MASTER_DATA_NORMALIZED!FH89=0,FH$22=$L$22),VLOOKUP(MASTER_DATA_PROCESSED!$C89,Backend!$Q$9:$T$52,3,FALSE),MASTER_DATA_NORMALIZED!FH89)</f>
        <v>#N/A</v>
      </c>
      <c r="FI89" s="99">
        <f>IF(AND(MASTER_DATA_NORMALIZED!FI89=0,FI$22=$L$22),VLOOKUP(MASTER_DATA_PROCESSED!$C89,Backend!$Q$9:$T$52,3,FALSE),MASTER_DATA_NORMALIZED!FI89)</f>
        <v>0</v>
      </c>
      <c r="FJ89" s="99">
        <f>IF(AND(MASTER_DATA_NORMALIZED!FJ89=0,FJ$22=$L$22),VLOOKUP(MASTER_DATA_PROCESSED!$C89,Backend!$Q$9:$T$52,3,FALSE),MASTER_DATA_NORMALIZED!FJ89)</f>
        <v>0</v>
      </c>
      <c r="FK89" s="99">
        <f>IF(AND(MASTER_DATA_NORMALIZED!FK89=0,FK$22=$L$22),VLOOKUP(MASTER_DATA_PROCESSED!$C89,Backend!$Q$9:$T$52,3,FALSE),MASTER_DATA_NORMALIZED!FK89)</f>
        <v>0</v>
      </c>
      <c r="FL89" s="99" t="e">
        <f>IF(AND(MASTER_DATA_NORMALIZED!FL89=0,FL$22=$L$22),VLOOKUP(MASTER_DATA_PROCESSED!$C89,Backend!$Q$9:$T$52,3,FALSE),MASTER_DATA_NORMALIZED!FL89)</f>
        <v>#N/A</v>
      </c>
      <c r="FM89" s="99">
        <f>IF(AND(MASTER_DATA_NORMALIZED!FM89=0,FM$22=$L$22),VLOOKUP(MASTER_DATA_PROCESSED!$C89,Backend!$Q$9:$T$52,3,FALSE),MASTER_DATA_NORMALIZED!FM89)</f>
        <v>0</v>
      </c>
      <c r="FN89" s="99">
        <f>IF(AND(MASTER_DATA_NORMALIZED!FN89=0,FN$22=$L$22),VLOOKUP(MASTER_DATA_PROCESSED!$C89,Backend!$Q$9:$T$52,3,FALSE),MASTER_DATA_NORMALIZED!FN89)</f>
        <v>0</v>
      </c>
      <c r="FO89" s="99">
        <f>IF(AND(MASTER_DATA_NORMALIZED!FO89=0,FO$22=$L$22),VLOOKUP(MASTER_DATA_PROCESSED!$C89,Backend!$Q$9:$T$52,3,FALSE),MASTER_DATA_NORMALIZED!FO89)</f>
        <v>0</v>
      </c>
      <c r="FP89" s="99" t="e">
        <f>IF(AND(MASTER_DATA_NORMALIZED!FP89=0,FP$22=$L$22),VLOOKUP(MASTER_DATA_PROCESSED!$C89,Backend!$Q$9:$T$52,3,FALSE),MASTER_DATA_NORMALIZED!FP89)</f>
        <v>#N/A</v>
      </c>
      <c r="FQ89" s="99">
        <f>IF(AND(MASTER_DATA_NORMALIZED!FQ89=0,FQ$22=$L$22),VLOOKUP(MASTER_DATA_PROCESSED!$C89,Backend!$Q$9:$T$52,3,FALSE),MASTER_DATA_NORMALIZED!FQ89)</f>
        <v>0</v>
      </c>
      <c r="FR89" s="99">
        <f>IF(AND(MASTER_DATA_NORMALIZED!FR89=0,FR$22=$L$22),VLOOKUP(MASTER_DATA_PROCESSED!$C89,Backend!$Q$9:$T$52,3,FALSE),MASTER_DATA_NORMALIZED!FR89)</f>
        <v>0</v>
      </c>
      <c r="FS89" s="99">
        <f>IF(AND(MASTER_DATA_NORMALIZED!FS89=0,FS$22=$L$22),VLOOKUP(MASTER_DATA_PROCESSED!$C89,Backend!$Q$9:$T$52,3,FALSE),MASTER_DATA_NORMALIZED!FS89)</f>
        <v>0</v>
      </c>
      <c r="FT89" s="99" t="e">
        <f>IF(AND(MASTER_DATA_NORMALIZED!FT89=0,FT$22=$L$22),VLOOKUP(MASTER_DATA_PROCESSED!$C89,Backend!$Q$9:$T$52,3,FALSE),MASTER_DATA_NORMALIZED!FT89)</f>
        <v>#N/A</v>
      </c>
      <c r="FU89" s="99">
        <f>IF(AND(MASTER_DATA_NORMALIZED!FU89=0,FU$22=$L$22),VLOOKUP(MASTER_DATA_PROCESSED!$C89,Backend!$Q$9:$T$52,3,FALSE),MASTER_DATA_NORMALIZED!FU89)</f>
        <v>0</v>
      </c>
      <c r="FV89" s="99">
        <f>IF(AND(MASTER_DATA_NORMALIZED!FV89=0,FV$22=$L$22),VLOOKUP(MASTER_DATA_PROCESSED!$C89,Backend!$Q$9:$T$52,3,FALSE),MASTER_DATA_NORMALIZED!FV89)</f>
        <v>0</v>
      </c>
      <c r="FW89" s="99">
        <f>IF(AND(MASTER_DATA_NORMALIZED!FW89=0,FW$22=$L$22),VLOOKUP(MASTER_DATA_PROCESSED!$C89,Backend!$Q$9:$T$52,3,FALSE),MASTER_DATA_NORMALIZED!FW89)</f>
        <v>0</v>
      </c>
      <c r="FX89" s="99" t="e">
        <f>IF(AND(MASTER_DATA_NORMALIZED!FX89=0,FX$22=$L$22),VLOOKUP(MASTER_DATA_PROCESSED!$C89,Backend!$Q$9:$T$52,3,FALSE),MASTER_DATA_NORMALIZED!FX89)</f>
        <v>#N/A</v>
      </c>
      <c r="FY89" s="99">
        <f>IF(AND(MASTER_DATA_NORMALIZED!FY89=0,FY$22=$L$22),VLOOKUP(MASTER_DATA_PROCESSED!$C89,Backend!$Q$9:$T$52,3,FALSE),MASTER_DATA_NORMALIZED!FY89)</f>
        <v>0</v>
      </c>
      <c r="FZ89" s="99">
        <f>IF(AND(MASTER_DATA_NORMALIZED!FZ89=0,FZ$22=$L$22),VLOOKUP(MASTER_DATA_PROCESSED!$C89,Backend!$Q$9:$T$52,3,FALSE),MASTER_DATA_NORMALIZED!FZ89)</f>
        <v>0</v>
      </c>
      <c r="GA89" s="99">
        <f>IF(AND(MASTER_DATA_NORMALIZED!GA89=0,GA$22=$L$22),VLOOKUP(MASTER_DATA_PROCESSED!$C89,Backend!$Q$9:$T$52,3,FALSE),MASTER_DATA_NORMALIZED!GA89)</f>
        <v>0</v>
      </c>
      <c r="GB89" s="99" t="e">
        <f>IF(AND(MASTER_DATA_NORMALIZED!GB89=0,GB$22=$L$22),VLOOKUP(MASTER_DATA_PROCESSED!$C89,Backend!$Q$9:$T$52,3,FALSE),MASTER_DATA_NORMALIZED!GB89)</f>
        <v>#N/A</v>
      </c>
      <c r="GC89" s="99">
        <f>IF(AND(MASTER_DATA_NORMALIZED!GC89=0,GC$22=$L$22),VLOOKUP(MASTER_DATA_PROCESSED!$C89,Backend!$Q$9:$T$52,3,FALSE),MASTER_DATA_NORMALIZED!GC89)</f>
        <v>0</v>
      </c>
      <c r="GD89" s="99">
        <f>IF(AND(MASTER_DATA_NORMALIZED!GD89=0,GD$22=$L$22),VLOOKUP(MASTER_DATA_PROCESSED!$C89,Backend!$Q$9:$T$52,3,FALSE),MASTER_DATA_NORMALIZED!GD89)</f>
        <v>0</v>
      </c>
      <c r="GE89" s="99">
        <f>IF(AND(MASTER_DATA_NORMALIZED!GE89=0,GE$22=$L$22),VLOOKUP(MASTER_DATA_PROCESSED!$C89,Backend!$Q$9:$T$52,3,FALSE),MASTER_DATA_NORMALIZED!GE89)</f>
        <v>0</v>
      </c>
      <c r="GF89" s="99" t="e">
        <f>IF(AND(MASTER_DATA_NORMALIZED!GF89=0,GF$22=$L$22),VLOOKUP(MASTER_DATA_PROCESSED!$C89,Backend!$Q$9:$T$52,3,FALSE),MASTER_DATA_NORMALIZED!GF89)</f>
        <v>#N/A</v>
      </c>
      <c r="GG89" s="99">
        <f>IF(AND(MASTER_DATA_NORMALIZED!GG89=0,GG$22=$L$22),VLOOKUP(MASTER_DATA_PROCESSED!$C89,Backend!$Q$9:$T$52,3,FALSE),MASTER_DATA_NORMALIZED!GG89)</f>
        <v>0</v>
      </c>
      <c r="GH89" s="99">
        <f>IF(AND(MASTER_DATA_NORMALIZED!GH89=0,GH$22=$L$22),VLOOKUP(MASTER_DATA_PROCESSED!$C89,Backend!$Q$9:$T$52,3,FALSE),MASTER_DATA_NORMALIZED!GH89)</f>
        <v>0</v>
      </c>
      <c r="GI89" s="99">
        <f>IF(AND(MASTER_DATA_NORMALIZED!GI89=0,GI$22=$L$22),VLOOKUP(MASTER_DATA_PROCESSED!$C89,Backend!$Q$9:$T$52,3,FALSE),MASTER_DATA_NORMALIZED!GI89)</f>
        <v>0</v>
      </c>
      <c r="GJ89" s="99" t="e">
        <f>IF(AND(MASTER_DATA_NORMALIZED!GJ89=0,GJ$22=$L$22),VLOOKUP(MASTER_DATA_PROCESSED!$C89,Backend!$Q$9:$T$52,3,FALSE),MASTER_DATA_NORMALIZED!GJ89)</f>
        <v>#N/A</v>
      </c>
      <c r="GK89" s="99">
        <f>IF(AND(MASTER_DATA_NORMALIZED!GK89=0,GK$22=$L$22),VLOOKUP(MASTER_DATA_PROCESSED!$C89,Backend!$Q$9:$T$52,3,FALSE),MASTER_DATA_NORMALIZED!GK89)</f>
        <v>0</v>
      </c>
      <c r="GL89" s="99">
        <f>IF(AND(MASTER_DATA_NORMALIZED!GL89=0,GL$22=$L$22),VLOOKUP(MASTER_DATA_PROCESSED!$C89,Backend!$Q$9:$T$52,3,FALSE),MASTER_DATA_NORMALIZED!GL89)</f>
        <v>0</v>
      </c>
      <c r="GM89" s="99">
        <f>IF(AND(MASTER_DATA_NORMALIZED!GM89=0,GM$22=$L$22),VLOOKUP(MASTER_DATA_PROCESSED!$C89,Backend!$Q$9:$T$52,3,FALSE),MASTER_DATA_NORMALIZED!GM89)</f>
        <v>0</v>
      </c>
      <c r="GN89" s="99" t="e">
        <f>IF(AND(MASTER_DATA_NORMALIZED!GN89=0,GN$22=$L$22),VLOOKUP(MASTER_DATA_PROCESSED!$C89,Backend!$Q$9:$T$52,3,FALSE),MASTER_DATA_NORMALIZED!GN89)</f>
        <v>#N/A</v>
      </c>
      <c r="GO89" s="99">
        <f>IF(AND(MASTER_DATA_NORMALIZED!GO89=0,GO$22=$L$22),VLOOKUP(MASTER_DATA_PROCESSED!$C89,Backend!$Q$9:$T$52,3,FALSE),MASTER_DATA_NORMALIZED!GO89)</f>
        <v>0</v>
      </c>
      <c r="GP89" s="99">
        <f>IF(AND(MASTER_DATA_NORMALIZED!GP89=0,GP$22=$L$22),VLOOKUP(MASTER_DATA_PROCESSED!$C89,Backend!$Q$9:$T$52,3,FALSE),MASTER_DATA_NORMALIZED!GP89)</f>
        <v>0</v>
      </c>
      <c r="GQ89" s="99">
        <f>IF(AND(MASTER_DATA_NORMALIZED!GQ89=0,GQ$22=$L$22),VLOOKUP(MASTER_DATA_PROCESSED!$C89,Backend!$Q$9:$T$52,3,FALSE),MASTER_DATA_NORMALIZED!GQ89)</f>
        <v>0</v>
      </c>
      <c r="GR89" s="99" t="e">
        <f>IF(AND(MASTER_DATA_NORMALIZED!GR89=0,GR$22=$L$22),VLOOKUP(MASTER_DATA_PROCESSED!$C89,Backend!$Q$9:$T$52,3,FALSE),MASTER_DATA_NORMALIZED!GR89)</f>
        <v>#N/A</v>
      </c>
      <c r="GS89" s="99">
        <f>IF(AND(MASTER_DATA_NORMALIZED!GS89=0,GS$22=$L$22),VLOOKUP(MASTER_DATA_PROCESSED!$C89,Backend!$Q$9:$T$52,3,FALSE),MASTER_DATA_NORMALIZED!GS89)</f>
        <v>0</v>
      </c>
      <c r="GT89" s="99">
        <f>IF(AND(MASTER_DATA_NORMALIZED!GT89=0,GT$22=$L$22),VLOOKUP(MASTER_DATA_PROCESSED!$C89,Backend!$Q$9:$T$52,3,FALSE),MASTER_DATA_NORMALIZED!GT89)</f>
        <v>0</v>
      </c>
      <c r="GU89" s="99">
        <f>IF(AND(MASTER_DATA_NORMALIZED!GU89=0,GU$22=$L$22),VLOOKUP(MASTER_DATA_PROCESSED!$C89,Backend!$Q$9:$T$52,3,FALSE),MASTER_DATA_NORMALIZED!GU89)</f>
        <v>0</v>
      </c>
      <c r="GV89" s="99" t="e">
        <f>IF(AND(MASTER_DATA_NORMALIZED!GV89=0,GV$22=$L$22),VLOOKUP(MASTER_DATA_PROCESSED!$C89,Backend!$Q$9:$T$52,3,FALSE),MASTER_DATA_NORMALIZED!GV89)</f>
        <v>#N/A</v>
      </c>
      <c r="GW89" s="99" t="e">
        <f>IF(AND(MASTER_DATA_NORMALIZED!GW89=0,GW$22=$L$22),VLOOKUP(MASTER_DATA_PROCESSED!$C89,Backend!$Q$9:$T$52,3,FALSE),MASTER_DATA_NORMALIZED!GW89)</f>
        <v>#REF!</v>
      </c>
      <c r="GX89" s="99" t="e">
        <f>IF(AND(MASTER_DATA_NORMALIZED!GX89=0,GX$22=$L$22),VLOOKUP(MASTER_DATA_PROCESSED!$C89,Backend!$Q$9:$T$52,3,FALSE),MASTER_DATA_NORMALIZED!GX89)</f>
        <v>#REF!</v>
      </c>
      <c r="GY89" s="99" t="e">
        <f>IF(AND(MASTER_DATA_NORMALIZED!GY89=0,GY$22=$L$22),VLOOKUP(MASTER_DATA_PROCESSED!$C89,Backend!$Q$9:$T$52,3,FALSE),MASTER_DATA_NORMALIZED!GY89)</f>
        <v>#REF!</v>
      </c>
    </row>
    <row r="90" spans="2:207" s="27" customFormat="1" ht="14.25" hidden="1" outlineLevel="2" x14ac:dyDescent="0.25">
      <c r="B90" s="26">
        <f t="shared" si="14"/>
        <v>20</v>
      </c>
      <c r="C90" s="59">
        <f t="shared" si="13"/>
        <v>223.2</v>
      </c>
      <c r="D90" s="82"/>
      <c r="E90" s="55"/>
      <c r="F90" s="60"/>
      <c r="G90" s="86">
        <v>223.2</v>
      </c>
      <c r="H90" s="40" t="s">
        <v>94</v>
      </c>
      <c r="I90" s="99">
        <f>IF(AND(MASTER_DATA_NORMALIZED!I90=0,I$22=$L$22),VLOOKUP(MASTER_DATA_PROCESSED!$C90,Backend!$Q$9:$T$52,3,FALSE),MASTER_DATA_NORMALIZED!I90)</f>
        <v>0</v>
      </c>
      <c r="J90" s="99">
        <f>IF(AND(MASTER_DATA_NORMALIZED!J90=0,J$22=$L$22),VLOOKUP(MASTER_DATA_PROCESSED!$C90,Backend!$Q$9:$T$52,3,FALSE),MASTER_DATA_NORMALIZED!J90)</f>
        <v>0</v>
      </c>
      <c r="K90" s="99">
        <f>IF(AND(MASTER_DATA_NORMALIZED!K90=0,K$22=$L$22),VLOOKUP(MASTER_DATA_PROCESSED!$C90,Backend!$Q$9:$T$52,3,FALSE),MASTER_DATA_NORMALIZED!K90)</f>
        <v>0</v>
      </c>
      <c r="L90" s="99">
        <f>IF(AND(MASTER_DATA_NORMALIZED!L90=0,L$22=$L$22),VLOOKUP(MASTER_DATA_PROCESSED!$C90,Backend!$Q$9:$T$52,3,FALSE),MASTER_DATA_NORMALIZED!L90)</f>
        <v>70.052441548390178</v>
      </c>
      <c r="M90" s="99">
        <f>IF(AND(MASTER_DATA_NORMALIZED!M90=0,M$22=$L$22),VLOOKUP(MASTER_DATA_PROCESSED!$C90,Backend!$Q$9:$T$52,3,FALSE),MASTER_DATA_NORMALIZED!M90)</f>
        <v>0</v>
      </c>
      <c r="N90" s="99">
        <f>IF(AND(MASTER_DATA_NORMALIZED!N90=0,N$22=$L$22),VLOOKUP(MASTER_DATA_PROCESSED!$C90,Backend!$Q$9:$T$52,3,FALSE),MASTER_DATA_NORMALIZED!N90)</f>
        <v>0</v>
      </c>
      <c r="O90" s="99">
        <f>IF(AND(MASTER_DATA_NORMALIZED!O90=0,O$22=$L$22),VLOOKUP(MASTER_DATA_PROCESSED!$C90,Backend!$Q$9:$T$52,3,FALSE),MASTER_DATA_NORMALIZED!O90)</f>
        <v>0</v>
      </c>
      <c r="P90" s="99">
        <f>IF(AND(MASTER_DATA_NORMALIZED!P90=0,P$22=$L$22),VLOOKUP(MASTER_DATA_PROCESSED!$C90,Backend!$Q$9:$T$52,3,FALSE),MASTER_DATA_NORMALIZED!P90)</f>
        <v>70.026895122413904</v>
      </c>
      <c r="Q90" s="99">
        <f>IF(AND(MASTER_DATA_NORMALIZED!Q90=0,Q$22=$L$22),VLOOKUP(MASTER_DATA_PROCESSED!$C90,Backend!$Q$9:$T$52,3,FALSE),MASTER_DATA_NORMALIZED!Q90)</f>
        <v>0</v>
      </c>
      <c r="R90" s="99">
        <f>IF(AND(MASTER_DATA_NORMALIZED!R90=0,R$22=$L$22),VLOOKUP(MASTER_DATA_PROCESSED!$C90,Backend!$Q$9:$T$52,3,FALSE),MASTER_DATA_NORMALIZED!R90)</f>
        <v>0</v>
      </c>
      <c r="S90" s="99">
        <f>IF(AND(MASTER_DATA_NORMALIZED!S90=0,S$22=$L$22),VLOOKUP(MASTER_DATA_PROCESSED!$C90,Backend!$Q$9:$T$52,3,FALSE),MASTER_DATA_NORMALIZED!S90)</f>
        <v>0</v>
      </c>
      <c r="T90" s="99">
        <f>IF(AND(MASTER_DATA_NORMALIZED!T90=0,T$22=$L$22),VLOOKUP(MASTER_DATA_PROCESSED!$C90,Backend!$Q$9:$T$52,3,FALSE),MASTER_DATA_NORMALIZED!T90)</f>
        <v>160.47671039334071</v>
      </c>
      <c r="U90" s="99">
        <f>IF(AND(MASTER_DATA_NORMALIZED!U90=0,U$22=$L$22),VLOOKUP(MASTER_DATA_PROCESSED!$C90,Backend!$Q$9:$T$52,3,FALSE),MASTER_DATA_NORMALIZED!U90)</f>
        <v>0</v>
      </c>
      <c r="V90" s="99">
        <f>IF(AND(MASTER_DATA_NORMALIZED!V90=0,V$22=$L$22),VLOOKUP(MASTER_DATA_PROCESSED!$C90,Backend!$Q$9:$T$52,3,FALSE),MASTER_DATA_NORMALIZED!V90)</f>
        <v>0</v>
      </c>
      <c r="W90" s="99">
        <f>IF(AND(MASTER_DATA_NORMALIZED!W90=0,W$22=$L$22),VLOOKUP(MASTER_DATA_PROCESSED!$C90,Backend!$Q$9:$T$52,3,FALSE),MASTER_DATA_NORMALIZED!W90)</f>
        <v>0</v>
      </c>
      <c r="X90" s="99">
        <f>IF(AND(MASTER_DATA_NORMALIZED!X90=0,X$22=$L$22),VLOOKUP(MASTER_DATA_PROCESSED!$C90,Backend!$Q$9:$T$52,3,FALSE),MASTER_DATA_NORMALIZED!X90)</f>
        <v>160.46283312678992</v>
      </c>
      <c r="Y90" s="99">
        <f>IF(AND(MASTER_DATA_NORMALIZED!Y90=0,Y$22=$L$22),VLOOKUP(MASTER_DATA_PROCESSED!$C90,Backend!$Q$9:$T$52,3,FALSE),MASTER_DATA_NORMALIZED!Y90)</f>
        <v>0</v>
      </c>
      <c r="Z90" s="99">
        <f>IF(AND(MASTER_DATA_NORMALIZED!Z90=0,Z$22=$L$22),VLOOKUP(MASTER_DATA_PROCESSED!$C90,Backend!$Q$9:$T$52,3,FALSE),MASTER_DATA_NORMALIZED!Z90)</f>
        <v>0</v>
      </c>
      <c r="AA90" s="99">
        <f>IF(AND(MASTER_DATA_NORMALIZED!AA90=0,AA$22=$L$22),VLOOKUP(MASTER_DATA_PROCESSED!$C90,Backend!$Q$9:$T$52,3,FALSE),MASTER_DATA_NORMALIZED!AA90)</f>
        <v>0</v>
      </c>
      <c r="AB90" s="99">
        <f>IF(AND(MASTER_DATA_NORMALIZED!AB90=0,AB$22=$L$22),VLOOKUP(MASTER_DATA_PROCESSED!$C90,Backend!$Q$9:$T$52,3,FALSE),MASTER_DATA_NORMALIZED!AB90)</f>
        <v>91.686084691324851</v>
      </c>
      <c r="AC90" s="99">
        <f>IF(AND(MASTER_DATA_NORMALIZED!AC90=0,AC$22=$L$22),VLOOKUP(MASTER_DATA_PROCESSED!$C90,Backend!$Q$9:$T$52,3,FALSE),MASTER_DATA_NORMALIZED!AC90)</f>
        <v>0</v>
      </c>
      <c r="AD90" s="99">
        <f>IF(AND(MASTER_DATA_NORMALIZED!AD90=0,AD$22=$L$22),VLOOKUP(MASTER_DATA_PROCESSED!$C90,Backend!$Q$9:$T$52,3,FALSE),MASTER_DATA_NORMALIZED!AD90)</f>
        <v>0</v>
      </c>
      <c r="AE90" s="99">
        <f>IF(AND(MASTER_DATA_NORMALIZED!AE90=0,AE$22=$L$22),VLOOKUP(MASTER_DATA_PROCESSED!$C90,Backend!$Q$9:$T$52,3,FALSE),MASTER_DATA_NORMALIZED!AE90)</f>
        <v>0</v>
      </c>
      <c r="AF90" s="99">
        <f>IF(AND(MASTER_DATA_NORMALIZED!AF90=0,AF$22=$L$22),VLOOKUP(MASTER_DATA_PROCESSED!$C90,Backend!$Q$9:$T$52,3,FALSE),MASTER_DATA_NORMALIZED!AF90)</f>
        <v>91.638529668144713</v>
      </c>
      <c r="AG90" s="99">
        <f>IF(AND(MASTER_DATA_NORMALIZED!AG90=0,AG$22=$L$22),VLOOKUP(MASTER_DATA_PROCESSED!$C90,Backend!$Q$9:$T$52,3,FALSE),MASTER_DATA_NORMALIZED!AG90)</f>
        <v>0</v>
      </c>
      <c r="AH90" s="99">
        <f>IF(AND(MASTER_DATA_NORMALIZED!AH90=0,AH$22=$L$22),VLOOKUP(MASTER_DATA_PROCESSED!$C90,Backend!$Q$9:$T$52,3,FALSE),MASTER_DATA_NORMALIZED!AH90)</f>
        <v>0</v>
      </c>
      <c r="AI90" s="99">
        <f>IF(AND(MASTER_DATA_NORMALIZED!AI90=0,AI$22=$L$22),VLOOKUP(MASTER_DATA_PROCESSED!$C90,Backend!$Q$9:$T$52,3,FALSE),MASTER_DATA_NORMALIZED!AI90)</f>
        <v>0</v>
      </c>
      <c r="AJ90" s="99">
        <f>IF(AND(MASTER_DATA_NORMALIZED!AJ90=0,AJ$22=$L$22),VLOOKUP(MASTER_DATA_PROCESSED!$C90,Backend!$Q$9:$T$52,3,FALSE),MASTER_DATA_NORMALIZED!AJ90)</f>
        <v>210.00298236353245</v>
      </c>
      <c r="AK90" s="99">
        <f>IF(AND(MASTER_DATA_NORMALIZED!AK90=0,AK$22=$L$22),VLOOKUP(MASTER_DATA_PROCESSED!$C90,Backend!$Q$9:$T$52,3,FALSE),MASTER_DATA_NORMALIZED!AK90)</f>
        <v>0</v>
      </c>
      <c r="AL90" s="99">
        <f>IF(AND(MASTER_DATA_NORMALIZED!AL90=0,AL$22=$L$22),VLOOKUP(MASTER_DATA_PROCESSED!$C90,Backend!$Q$9:$T$52,3,FALSE),MASTER_DATA_NORMALIZED!AL90)</f>
        <v>0</v>
      </c>
      <c r="AM90" s="99">
        <f>IF(AND(MASTER_DATA_NORMALIZED!AM90=0,AM$22=$L$22),VLOOKUP(MASTER_DATA_PROCESSED!$C90,Backend!$Q$9:$T$52,3,FALSE),MASTER_DATA_NORMALIZED!AM90)</f>
        <v>0</v>
      </c>
      <c r="AN90" s="99">
        <f>IF(AND(MASTER_DATA_NORMALIZED!AN90=0,AN$22=$L$22),VLOOKUP(MASTER_DATA_PROCESSED!$C90,Backend!$Q$9:$T$52,3,FALSE),MASTER_DATA_NORMALIZED!AN90)</f>
        <v>210.00298236353245</v>
      </c>
      <c r="AO90" s="99">
        <f>IF(AND(MASTER_DATA_NORMALIZED!AO90=0,AO$22=$L$22),VLOOKUP(MASTER_DATA_PROCESSED!$C90,Backend!$Q$9:$T$52,3,FALSE),MASTER_DATA_NORMALIZED!AO90)</f>
        <v>0</v>
      </c>
      <c r="AP90" s="99">
        <f>IF(AND(MASTER_DATA_NORMALIZED!AP90=0,AP$22=$L$22),VLOOKUP(MASTER_DATA_PROCESSED!$C90,Backend!$Q$9:$T$52,3,FALSE),MASTER_DATA_NORMALIZED!AP90)</f>
        <v>0</v>
      </c>
      <c r="AQ90" s="99">
        <f>IF(AND(MASTER_DATA_NORMALIZED!AQ90=0,AQ$22=$L$22),VLOOKUP(MASTER_DATA_PROCESSED!$C90,Backend!$Q$9:$T$52,3,FALSE),MASTER_DATA_NORMALIZED!AQ90)</f>
        <v>0</v>
      </c>
      <c r="AR90" s="99" t="e">
        <f>IF(AND(MASTER_DATA_NORMALIZED!AR90=0,AR$22=$L$22),VLOOKUP(MASTER_DATA_PROCESSED!$C90,Backend!$Q$9:$T$52,3,FALSE),MASTER_DATA_NORMALIZED!AR90)</f>
        <v>#N/A</v>
      </c>
      <c r="AS90" s="99">
        <f>IF(AND(MASTER_DATA_NORMALIZED!AS90=0,AS$22=$L$22),VLOOKUP(MASTER_DATA_PROCESSED!$C90,Backend!$Q$9:$T$52,3,FALSE),MASTER_DATA_NORMALIZED!AS90)</f>
        <v>0</v>
      </c>
      <c r="AT90" s="99">
        <f>IF(AND(MASTER_DATA_NORMALIZED!AT90=0,AT$22=$L$22),VLOOKUP(MASTER_DATA_PROCESSED!$C90,Backend!$Q$9:$T$52,3,FALSE),MASTER_DATA_NORMALIZED!AT90)</f>
        <v>0</v>
      </c>
      <c r="AU90" s="99">
        <f>IF(AND(MASTER_DATA_NORMALIZED!AU90=0,AU$22=$L$22),VLOOKUP(MASTER_DATA_PROCESSED!$C90,Backend!$Q$9:$T$52,3,FALSE),MASTER_DATA_NORMALIZED!AU90)</f>
        <v>0</v>
      </c>
      <c r="AV90" s="99" t="e">
        <f>IF(AND(MASTER_DATA_NORMALIZED!AV90=0,AV$22=$L$22),VLOOKUP(MASTER_DATA_PROCESSED!$C90,Backend!$Q$9:$T$52,3,FALSE),MASTER_DATA_NORMALIZED!AV90)</f>
        <v>#N/A</v>
      </c>
      <c r="AW90" s="99">
        <f>IF(AND(MASTER_DATA_NORMALIZED!AW90=0,AW$22=$L$22),VLOOKUP(MASTER_DATA_PROCESSED!$C90,Backend!$Q$9:$T$52,3,FALSE),MASTER_DATA_NORMALIZED!AW90)</f>
        <v>0</v>
      </c>
      <c r="AX90" s="99">
        <f>IF(AND(MASTER_DATA_NORMALIZED!AX90=0,AX$22=$L$22),VLOOKUP(MASTER_DATA_PROCESSED!$C90,Backend!$Q$9:$T$52,3,FALSE),MASTER_DATA_NORMALIZED!AX90)</f>
        <v>0</v>
      </c>
      <c r="AY90" s="99">
        <f>IF(AND(MASTER_DATA_NORMALIZED!AY90=0,AY$22=$L$22),VLOOKUP(MASTER_DATA_PROCESSED!$C90,Backend!$Q$9:$T$52,3,FALSE),MASTER_DATA_NORMALIZED!AY90)</f>
        <v>0</v>
      </c>
      <c r="AZ90" s="99" t="e">
        <f>IF(AND(MASTER_DATA_NORMALIZED!AZ90=0,AZ$22=$L$22),VLOOKUP(MASTER_DATA_PROCESSED!$C90,Backend!$Q$9:$T$52,3,FALSE),MASTER_DATA_NORMALIZED!AZ90)</f>
        <v>#N/A</v>
      </c>
      <c r="BA90" s="99">
        <f>IF(AND(MASTER_DATA_NORMALIZED!BA90=0,BA$22=$L$22),VLOOKUP(MASTER_DATA_PROCESSED!$C90,Backend!$Q$9:$T$52,3,FALSE),MASTER_DATA_NORMALIZED!BA90)</f>
        <v>0</v>
      </c>
      <c r="BB90" s="99">
        <f>IF(AND(MASTER_DATA_NORMALIZED!BB90=0,BB$22=$L$22),VLOOKUP(MASTER_DATA_PROCESSED!$C90,Backend!$Q$9:$T$52,3,FALSE),MASTER_DATA_NORMALIZED!BB90)</f>
        <v>0</v>
      </c>
      <c r="BC90" s="99">
        <f>IF(AND(MASTER_DATA_NORMALIZED!BC90=0,BC$22=$L$22),VLOOKUP(MASTER_DATA_PROCESSED!$C90,Backend!$Q$9:$T$52,3,FALSE),MASTER_DATA_NORMALIZED!BC90)</f>
        <v>0</v>
      </c>
      <c r="BD90" s="99" t="e">
        <f>IF(AND(MASTER_DATA_NORMALIZED!BD90=0,BD$22=$L$22),VLOOKUP(MASTER_DATA_PROCESSED!$C90,Backend!$Q$9:$T$52,3,FALSE),MASTER_DATA_NORMALIZED!BD90)</f>
        <v>#N/A</v>
      </c>
      <c r="BE90" s="99">
        <f>IF(AND(MASTER_DATA_NORMALIZED!BE90=0,BE$22=$L$22),VLOOKUP(MASTER_DATA_PROCESSED!$C90,Backend!$Q$9:$T$52,3,FALSE),MASTER_DATA_NORMALIZED!BE90)</f>
        <v>0</v>
      </c>
      <c r="BF90" s="99">
        <f>IF(AND(MASTER_DATA_NORMALIZED!BF90=0,BF$22=$L$22),VLOOKUP(MASTER_DATA_PROCESSED!$C90,Backend!$Q$9:$T$52,3,FALSE),MASTER_DATA_NORMALIZED!BF90)</f>
        <v>0</v>
      </c>
      <c r="BG90" s="99">
        <f>IF(AND(MASTER_DATA_NORMALIZED!BG90=0,BG$22=$L$22),VLOOKUP(MASTER_DATA_PROCESSED!$C90,Backend!$Q$9:$T$52,3,FALSE),MASTER_DATA_NORMALIZED!BG90)</f>
        <v>0</v>
      </c>
      <c r="BH90" s="99" t="e">
        <f>IF(AND(MASTER_DATA_NORMALIZED!BH90=0,BH$22=$L$22),VLOOKUP(MASTER_DATA_PROCESSED!$C90,Backend!$Q$9:$T$52,3,FALSE),MASTER_DATA_NORMALIZED!BH90)</f>
        <v>#N/A</v>
      </c>
      <c r="BI90" s="99">
        <f>IF(AND(MASTER_DATA_NORMALIZED!BI90=0,BI$22=$L$22),VLOOKUP(MASTER_DATA_PROCESSED!$C90,Backend!$Q$9:$T$52,3,FALSE),MASTER_DATA_NORMALIZED!BI90)</f>
        <v>0</v>
      </c>
      <c r="BJ90" s="99">
        <f>IF(AND(MASTER_DATA_NORMALIZED!BJ90=0,BJ$22=$L$22),VLOOKUP(MASTER_DATA_PROCESSED!$C90,Backend!$Q$9:$T$52,3,FALSE),MASTER_DATA_NORMALIZED!BJ90)</f>
        <v>0</v>
      </c>
      <c r="BK90" s="99">
        <f>IF(AND(MASTER_DATA_NORMALIZED!BK90=0,BK$22=$L$22),VLOOKUP(MASTER_DATA_PROCESSED!$C90,Backend!$Q$9:$T$52,3,FALSE),MASTER_DATA_NORMALIZED!BK90)</f>
        <v>0</v>
      </c>
      <c r="BL90" s="99" t="e">
        <f>IF(AND(MASTER_DATA_NORMALIZED!BL90=0,BL$22=$L$22),VLOOKUP(MASTER_DATA_PROCESSED!$C90,Backend!$Q$9:$T$52,3,FALSE),MASTER_DATA_NORMALIZED!BL90)</f>
        <v>#N/A</v>
      </c>
      <c r="BM90" s="99">
        <f>IF(AND(MASTER_DATA_NORMALIZED!BM90=0,BM$22=$L$22),VLOOKUP(MASTER_DATA_PROCESSED!$C90,Backend!$Q$9:$T$52,3,FALSE),MASTER_DATA_NORMALIZED!BM90)</f>
        <v>0</v>
      </c>
      <c r="BN90" s="99">
        <f>IF(AND(MASTER_DATA_NORMALIZED!BN90=0,BN$22=$L$22),VLOOKUP(MASTER_DATA_PROCESSED!$C90,Backend!$Q$9:$T$52,3,FALSE),MASTER_DATA_NORMALIZED!BN90)</f>
        <v>0</v>
      </c>
      <c r="BO90" s="99">
        <f>IF(AND(MASTER_DATA_NORMALIZED!BO90=0,BO$22=$L$22),VLOOKUP(MASTER_DATA_PROCESSED!$C90,Backend!$Q$9:$T$52,3,FALSE),MASTER_DATA_NORMALIZED!BO90)</f>
        <v>0</v>
      </c>
      <c r="BP90" s="99" t="e">
        <f>IF(AND(MASTER_DATA_NORMALIZED!BP90=0,BP$22=$L$22),VLOOKUP(MASTER_DATA_PROCESSED!$C90,Backend!$Q$9:$T$52,3,FALSE),MASTER_DATA_NORMALIZED!BP90)</f>
        <v>#N/A</v>
      </c>
      <c r="BQ90" s="99">
        <f>IF(AND(MASTER_DATA_NORMALIZED!BQ90=0,BQ$22=$L$22),VLOOKUP(MASTER_DATA_PROCESSED!$C90,Backend!$Q$9:$T$52,3,FALSE),MASTER_DATA_NORMALIZED!BQ90)</f>
        <v>0</v>
      </c>
      <c r="BR90" s="99">
        <f>IF(AND(MASTER_DATA_NORMALIZED!BR90=0,BR$22=$L$22),VLOOKUP(MASTER_DATA_PROCESSED!$C90,Backend!$Q$9:$T$52,3,FALSE),MASTER_DATA_NORMALIZED!BR90)</f>
        <v>0</v>
      </c>
      <c r="BS90" s="99">
        <f>IF(AND(MASTER_DATA_NORMALIZED!BS90=0,BS$22=$L$22),VLOOKUP(MASTER_DATA_PROCESSED!$C90,Backend!$Q$9:$T$52,3,FALSE),MASTER_DATA_NORMALIZED!BS90)</f>
        <v>0</v>
      </c>
      <c r="BT90" s="99" t="e">
        <f>IF(AND(MASTER_DATA_NORMALIZED!BT90=0,BT$22=$L$22),VLOOKUP(MASTER_DATA_PROCESSED!$C90,Backend!$Q$9:$T$52,3,FALSE),MASTER_DATA_NORMALIZED!BT90)</f>
        <v>#N/A</v>
      </c>
      <c r="BU90" s="99">
        <f>IF(AND(MASTER_DATA_NORMALIZED!BU90=0,BU$22=$L$22),VLOOKUP(MASTER_DATA_PROCESSED!$C90,Backend!$Q$9:$T$52,3,FALSE),MASTER_DATA_NORMALIZED!BU90)</f>
        <v>0</v>
      </c>
      <c r="BV90" s="99">
        <f>IF(AND(MASTER_DATA_NORMALIZED!BV90=0,BV$22=$L$22),VLOOKUP(MASTER_DATA_PROCESSED!$C90,Backend!$Q$9:$T$52,3,FALSE),MASTER_DATA_NORMALIZED!BV90)</f>
        <v>0</v>
      </c>
      <c r="BW90" s="99">
        <f>IF(AND(MASTER_DATA_NORMALIZED!BW90=0,BW$22=$L$22),VLOOKUP(MASTER_DATA_PROCESSED!$C90,Backend!$Q$9:$T$52,3,FALSE),MASTER_DATA_NORMALIZED!BW90)</f>
        <v>0</v>
      </c>
      <c r="BX90" s="99" t="e">
        <f>IF(AND(MASTER_DATA_NORMALIZED!BX90=0,BX$22=$L$22),VLOOKUP(MASTER_DATA_PROCESSED!$C90,Backend!$Q$9:$T$52,3,FALSE),MASTER_DATA_NORMALIZED!BX90)</f>
        <v>#N/A</v>
      </c>
      <c r="BY90" s="99">
        <f>IF(AND(MASTER_DATA_NORMALIZED!BY90=0,BY$22=$L$22),VLOOKUP(MASTER_DATA_PROCESSED!$C90,Backend!$Q$9:$T$52,3,FALSE),MASTER_DATA_NORMALIZED!BY90)</f>
        <v>0</v>
      </c>
      <c r="BZ90" s="99">
        <f>IF(AND(MASTER_DATA_NORMALIZED!BZ90=0,BZ$22=$L$22),VLOOKUP(MASTER_DATA_PROCESSED!$C90,Backend!$Q$9:$T$52,3,FALSE),MASTER_DATA_NORMALIZED!BZ90)</f>
        <v>0</v>
      </c>
      <c r="CA90" s="99">
        <f>IF(AND(MASTER_DATA_NORMALIZED!CA90=0,CA$22=$L$22),VLOOKUP(MASTER_DATA_PROCESSED!$C90,Backend!$Q$9:$T$52,3,FALSE),MASTER_DATA_NORMALIZED!CA90)</f>
        <v>0</v>
      </c>
      <c r="CB90" s="99" t="e">
        <f>IF(AND(MASTER_DATA_NORMALIZED!CB90=0,CB$22=$L$22),VLOOKUP(MASTER_DATA_PROCESSED!$C90,Backend!$Q$9:$T$52,3,FALSE),MASTER_DATA_NORMALIZED!CB90)</f>
        <v>#N/A</v>
      </c>
      <c r="CC90" s="99">
        <f>IF(AND(MASTER_DATA_NORMALIZED!CC90=0,CC$22=$L$22),VLOOKUP(MASTER_DATA_PROCESSED!$C90,Backend!$Q$9:$T$52,3,FALSE),MASTER_DATA_NORMALIZED!CC90)</f>
        <v>0</v>
      </c>
      <c r="CD90" s="99">
        <f>IF(AND(MASTER_DATA_NORMALIZED!CD90=0,CD$22=$L$22),VLOOKUP(MASTER_DATA_PROCESSED!$C90,Backend!$Q$9:$T$52,3,FALSE),MASTER_DATA_NORMALIZED!CD90)</f>
        <v>0</v>
      </c>
      <c r="CE90" s="99">
        <f>IF(AND(MASTER_DATA_NORMALIZED!CE90=0,CE$22=$L$22),VLOOKUP(MASTER_DATA_PROCESSED!$C90,Backend!$Q$9:$T$52,3,FALSE),MASTER_DATA_NORMALIZED!CE90)</f>
        <v>0</v>
      </c>
      <c r="CF90" s="99" t="e">
        <f>IF(AND(MASTER_DATA_NORMALIZED!CF90=0,CF$22=$L$22),VLOOKUP(MASTER_DATA_PROCESSED!$C90,Backend!$Q$9:$T$52,3,FALSE),MASTER_DATA_NORMALIZED!CF90)</f>
        <v>#N/A</v>
      </c>
      <c r="CG90" s="99">
        <f>IF(AND(MASTER_DATA_NORMALIZED!CG90=0,CG$22=$L$22),VLOOKUP(MASTER_DATA_PROCESSED!$C90,Backend!$Q$9:$T$52,3,FALSE),MASTER_DATA_NORMALIZED!CG90)</f>
        <v>0</v>
      </c>
      <c r="CH90" s="99">
        <f>IF(AND(MASTER_DATA_NORMALIZED!CH90=0,CH$22=$L$22),VLOOKUP(MASTER_DATA_PROCESSED!$C90,Backend!$Q$9:$T$52,3,FALSE),MASTER_DATA_NORMALIZED!CH90)</f>
        <v>0</v>
      </c>
      <c r="CI90" s="99">
        <f>IF(AND(MASTER_DATA_NORMALIZED!CI90=0,CI$22=$L$22),VLOOKUP(MASTER_DATA_PROCESSED!$C90,Backend!$Q$9:$T$52,3,FALSE),MASTER_DATA_NORMALIZED!CI90)</f>
        <v>0</v>
      </c>
      <c r="CJ90" s="99" t="e">
        <f>IF(AND(MASTER_DATA_NORMALIZED!CJ90=0,CJ$22=$L$22),VLOOKUP(MASTER_DATA_PROCESSED!$C90,Backend!$Q$9:$T$52,3,FALSE),MASTER_DATA_NORMALIZED!CJ90)</f>
        <v>#N/A</v>
      </c>
      <c r="CK90" s="99">
        <f>IF(AND(MASTER_DATA_NORMALIZED!CK90=0,CK$22=$L$22),VLOOKUP(MASTER_DATA_PROCESSED!$C90,Backend!$Q$9:$T$52,3,FALSE),MASTER_DATA_NORMALIZED!CK90)</f>
        <v>0</v>
      </c>
      <c r="CL90" s="99">
        <f>IF(AND(MASTER_DATA_NORMALIZED!CL90=0,CL$22=$L$22),VLOOKUP(MASTER_DATA_PROCESSED!$C90,Backend!$Q$9:$T$52,3,FALSE),MASTER_DATA_NORMALIZED!CL90)</f>
        <v>0</v>
      </c>
      <c r="CM90" s="99">
        <f>IF(AND(MASTER_DATA_NORMALIZED!CM90=0,CM$22=$L$22),VLOOKUP(MASTER_DATA_PROCESSED!$C90,Backend!$Q$9:$T$52,3,FALSE),MASTER_DATA_NORMALIZED!CM90)</f>
        <v>0</v>
      </c>
      <c r="CN90" s="99" t="e">
        <f>IF(AND(MASTER_DATA_NORMALIZED!CN90=0,CN$22=$L$22),VLOOKUP(MASTER_DATA_PROCESSED!$C90,Backend!$Q$9:$T$52,3,FALSE),MASTER_DATA_NORMALIZED!CN90)</f>
        <v>#N/A</v>
      </c>
      <c r="CO90" s="99">
        <f>IF(AND(MASTER_DATA_NORMALIZED!CO90=0,CO$22=$L$22),VLOOKUP(MASTER_DATA_PROCESSED!$C90,Backend!$Q$9:$T$52,3,FALSE),MASTER_DATA_NORMALIZED!CO90)</f>
        <v>0</v>
      </c>
      <c r="CP90" s="99">
        <f>IF(AND(MASTER_DATA_NORMALIZED!CP90=0,CP$22=$L$22),VLOOKUP(MASTER_DATA_PROCESSED!$C90,Backend!$Q$9:$T$52,3,FALSE),MASTER_DATA_NORMALIZED!CP90)</f>
        <v>0</v>
      </c>
      <c r="CQ90" s="99">
        <f>IF(AND(MASTER_DATA_NORMALIZED!CQ90=0,CQ$22=$L$22),VLOOKUP(MASTER_DATA_PROCESSED!$C90,Backend!$Q$9:$T$52,3,FALSE),MASTER_DATA_NORMALIZED!CQ90)</f>
        <v>0</v>
      </c>
      <c r="CR90" s="99" t="e">
        <f>IF(AND(MASTER_DATA_NORMALIZED!CR90=0,CR$22=$L$22),VLOOKUP(MASTER_DATA_PROCESSED!$C90,Backend!$Q$9:$T$52,3,FALSE),MASTER_DATA_NORMALIZED!CR90)</f>
        <v>#N/A</v>
      </c>
      <c r="CS90" s="99">
        <f>IF(AND(MASTER_DATA_NORMALIZED!CS90=0,CS$22=$L$22),VLOOKUP(MASTER_DATA_PROCESSED!$C90,Backend!$Q$9:$T$52,3,FALSE),MASTER_DATA_NORMALIZED!CS90)</f>
        <v>0</v>
      </c>
      <c r="CT90" s="99">
        <f>IF(AND(MASTER_DATA_NORMALIZED!CT90=0,CT$22=$L$22),VLOOKUP(MASTER_DATA_PROCESSED!$C90,Backend!$Q$9:$T$52,3,FALSE),MASTER_DATA_NORMALIZED!CT90)</f>
        <v>0</v>
      </c>
      <c r="CU90" s="99">
        <f>IF(AND(MASTER_DATA_NORMALIZED!CU90=0,CU$22=$L$22),VLOOKUP(MASTER_DATA_PROCESSED!$C90,Backend!$Q$9:$T$52,3,FALSE),MASTER_DATA_NORMALIZED!CU90)</f>
        <v>0</v>
      </c>
      <c r="CV90" s="99" t="e">
        <f>IF(AND(MASTER_DATA_NORMALIZED!CV90=0,CV$22=$L$22),VLOOKUP(MASTER_DATA_PROCESSED!$C90,Backend!$Q$9:$T$52,3,FALSE),MASTER_DATA_NORMALIZED!CV90)</f>
        <v>#N/A</v>
      </c>
      <c r="CW90" s="99">
        <f>IF(AND(MASTER_DATA_NORMALIZED!CW90=0,CW$22=$L$22),VLOOKUP(MASTER_DATA_PROCESSED!$C90,Backend!$Q$9:$T$52,3,FALSE),MASTER_DATA_NORMALIZED!CW90)</f>
        <v>0</v>
      </c>
      <c r="CX90" s="99">
        <f>IF(AND(MASTER_DATA_NORMALIZED!CX90=0,CX$22=$L$22),VLOOKUP(MASTER_DATA_PROCESSED!$C90,Backend!$Q$9:$T$52,3,FALSE),MASTER_DATA_NORMALIZED!CX90)</f>
        <v>0</v>
      </c>
      <c r="CY90" s="99">
        <f>IF(AND(MASTER_DATA_NORMALIZED!CY90=0,CY$22=$L$22),VLOOKUP(MASTER_DATA_PROCESSED!$C90,Backend!$Q$9:$T$52,3,FALSE),MASTER_DATA_NORMALIZED!CY90)</f>
        <v>0</v>
      </c>
      <c r="CZ90" s="99" t="e">
        <f>IF(AND(MASTER_DATA_NORMALIZED!CZ90=0,CZ$22=$L$22),VLOOKUP(MASTER_DATA_PROCESSED!$C90,Backend!$Q$9:$T$52,3,FALSE),MASTER_DATA_NORMALIZED!CZ90)</f>
        <v>#N/A</v>
      </c>
      <c r="DA90" s="99" t="e">
        <f>IF(AND(MASTER_DATA_NORMALIZED!DA90=0,DA$22=$L$22),VLOOKUP(MASTER_DATA_PROCESSED!$C90,Backend!$Q$9:$T$52,3,FALSE),MASTER_DATA_NORMALIZED!DA90)</f>
        <v>#DIV/0!</v>
      </c>
      <c r="DB90" s="99" t="e">
        <f>IF(AND(MASTER_DATA_NORMALIZED!DB90=0,DB$22=$L$22),VLOOKUP(MASTER_DATA_PROCESSED!$C90,Backend!$Q$9:$T$52,3,FALSE),MASTER_DATA_NORMALIZED!DB90)</f>
        <v>#DIV/0!</v>
      </c>
      <c r="DC90" s="99" t="e">
        <f>IF(AND(MASTER_DATA_NORMALIZED!DC90=0,DC$22=$L$22),VLOOKUP(MASTER_DATA_PROCESSED!$C90,Backend!$Q$9:$T$52,3,FALSE),MASTER_DATA_NORMALIZED!DC90)</f>
        <v>#DIV/0!</v>
      </c>
      <c r="DD90" s="99" t="e">
        <f>IF(AND(MASTER_DATA_NORMALIZED!DD90=0,DD$22=$L$22),VLOOKUP(MASTER_DATA_PROCESSED!$C90,Backend!$Q$9:$T$52,3,FALSE),MASTER_DATA_NORMALIZED!DD90)</f>
        <v>#N/A</v>
      </c>
      <c r="DE90" s="99">
        <f>IF(AND(MASTER_DATA_NORMALIZED!DE90=0,DE$22=$L$22),VLOOKUP(MASTER_DATA_PROCESSED!$C90,Backend!$Q$9:$T$52,3,FALSE),MASTER_DATA_NORMALIZED!DE90)</f>
        <v>0</v>
      </c>
      <c r="DF90" s="99">
        <f>IF(AND(MASTER_DATA_NORMALIZED!DF90=0,DF$22=$L$22),VLOOKUP(MASTER_DATA_PROCESSED!$C90,Backend!$Q$9:$T$52,3,FALSE),MASTER_DATA_NORMALIZED!DF90)</f>
        <v>0</v>
      </c>
      <c r="DG90" s="99">
        <f>IF(AND(MASTER_DATA_NORMALIZED!DG90=0,DG$22=$L$22),VLOOKUP(MASTER_DATA_PROCESSED!$C90,Backend!$Q$9:$T$52,3,FALSE),MASTER_DATA_NORMALIZED!DG90)</f>
        <v>0</v>
      </c>
      <c r="DH90" s="99" t="e">
        <f>IF(AND(MASTER_DATA_NORMALIZED!DH90=0,DH$22=$L$22),VLOOKUP(MASTER_DATA_PROCESSED!$C90,Backend!$Q$9:$T$52,3,FALSE),MASTER_DATA_NORMALIZED!DH90)</f>
        <v>#N/A</v>
      </c>
      <c r="DI90" s="99">
        <f>IF(AND(MASTER_DATA_NORMALIZED!DI90=0,DI$22=$L$22),VLOOKUP(MASTER_DATA_PROCESSED!$C90,Backend!$Q$9:$T$52,3,FALSE),MASTER_DATA_NORMALIZED!DI90)</f>
        <v>0</v>
      </c>
      <c r="DJ90" s="99">
        <f>IF(AND(MASTER_DATA_NORMALIZED!DJ90=0,DJ$22=$L$22),VLOOKUP(MASTER_DATA_PROCESSED!$C90,Backend!$Q$9:$T$52,3,FALSE),MASTER_DATA_NORMALIZED!DJ90)</f>
        <v>0</v>
      </c>
      <c r="DK90" s="99">
        <f>IF(AND(MASTER_DATA_NORMALIZED!DK90=0,DK$22=$L$22),VLOOKUP(MASTER_DATA_PROCESSED!$C90,Backend!$Q$9:$T$52,3,FALSE),MASTER_DATA_NORMALIZED!DK90)</f>
        <v>0</v>
      </c>
      <c r="DL90" s="99" t="e">
        <f>IF(AND(MASTER_DATA_NORMALIZED!DL90=0,DL$22=$L$22),VLOOKUP(MASTER_DATA_PROCESSED!$C90,Backend!$Q$9:$T$52,3,FALSE),MASTER_DATA_NORMALIZED!DL90)</f>
        <v>#N/A</v>
      </c>
      <c r="DM90" s="99">
        <f>IF(AND(MASTER_DATA_NORMALIZED!DM90=0,DM$22=$L$22),VLOOKUP(MASTER_DATA_PROCESSED!$C90,Backend!$Q$9:$T$52,3,FALSE),MASTER_DATA_NORMALIZED!DM90)</f>
        <v>0</v>
      </c>
      <c r="DN90" s="99">
        <f>IF(AND(MASTER_DATA_NORMALIZED!DN90=0,DN$22=$L$22),VLOOKUP(MASTER_DATA_PROCESSED!$C90,Backend!$Q$9:$T$52,3,FALSE),MASTER_DATA_NORMALIZED!DN90)</f>
        <v>0</v>
      </c>
      <c r="DO90" s="99">
        <f>IF(AND(MASTER_DATA_NORMALIZED!DO90=0,DO$22=$L$22),VLOOKUP(MASTER_DATA_PROCESSED!$C90,Backend!$Q$9:$T$52,3,FALSE),MASTER_DATA_NORMALIZED!DO90)</f>
        <v>0</v>
      </c>
      <c r="DP90" s="99" t="e">
        <f>IF(AND(MASTER_DATA_NORMALIZED!DP90=0,DP$22=$L$22),VLOOKUP(MASTER_DATA_PROCESSED!$C90,Backend!$Q$9:$T$52,3,FALSE),MASTER_DATA_NORMALIZED!DP90)</f>
        <v>#N/A</v>
      </c>
      <c r="DQ90" s="99">
        <f>IF(AND(MASTER_DATA_NORMALIZED!DQ90=0,DQ$22=$L$22),VLOOKUP(MASTER_DATA_PROCESSED!$C90,Backend!$Q$9:$T$52,3,FALSE),MASTER_DATA_NORMALIZED!DQ90)</f>
        <v>0</v>
      </c>
      <c r="DR90" s="99">
        <f>IF(AND(MASTER_DATA_NORMALIZED!DR90=0,DR$22=$L$22),VLOOKUP(MASTER_DATA_PROCESSED!$C90,Backend!$Q$9:$T$52,3,FALSE),MASTER_DATA_NORMALIZED!DR90)</f>
        <v>0</v>
      </c>
      <c r="DS90" s="99">
        <f>IF(AND(MASTER_DATA_NORMALIZED!DS90=0,DS$22=$L$22),VLOOKUP(MASTER_DATA_PROCESSED!$C90,Backend!$Q$9:$T$52,3,FALSE),MASTER_DATA_NORMALIZED!DS90)</f>
        <v>0</v>
      </c>
      <c r="DT90" s="99" t="e">
        <f>IF(AND(MASTER_DATA_NORMALIZED!DT90=0,DT$22=$L$22),VLOOKUP(MASTER_DATA_PROCESSED!$C90,Backend!$Q$9:$T$52,3,FALSE),MASTER_DATA_NORMALIZED!DT90)</f>
        <v>#N/A</v>
      </c>
      <c r="DU90" s="99">
        <f>IF(AND(MASTER_DATA_NORMALIZED!DU90=0,DU$22=$L$22),VLOOKUP(MASTER_DATA_PROCESSED!$C90,Backend!$Q$9:$T$52,3,FALSE),MASTER_DATA_NORMALIZED!DU90)</f>
        <v>0</v>
      </c>
      <c r="DV90" s="99">
        <f>IF(AND(MASTER_DATA_NORMALIZED!DV90=0,DV$22=$L$22),VLOOKUP(MASTER_DATA_PROCESSED!$C90,Backend!$Q$9:$T$52,3,FALSE),MASTER_DATA_NORMALIZED!DV90)</f>
        <v>0</v>
      </c>
      <c r="DW90" s="99">
        <f>IF(AND(MASTER_DATA_NORMALIZED!DW90=0,DW$22=$L$22),VLOOKUP(MASTER_DATA_PROCESSED!$C90,Backend!$Q$9:$T$52,3,FALSE),MASTER_DATA_NORMALIZED!DW90)</f>
        <v>0</v>
      </c>
      <c r="DX90" s="99" t="e">
        <f>IF(AND(MASTER_DATA_NORMALIZED!DX90=0,DX$22=$L$22),VLOOKUP(MASTER_DATA_PROCESSED!$C90,Backend!$Q$9:$T$52,3,FALSE),MASTER_DATA_NORMALIZED!DX90)</f>
        <v>#N/A</v>
      </c>
      <c r="DY90" s="99">
        <f>IF(AND(MASTER_DATA_NORMALIZED!DY90=0,DY$22=$L$22),VLOOKUP(MASTER_DATA_PROCESSED!$C90,Backend!$Q$9:$T$52,3,FALSE),MASTER_DATA_NORMALIZED!DY90)</f>
        <v>0</v>
      </c>
      <c r="DZ90" s="99">
        <f>IF(AND(MASTER_DATA_NORMALIZED!DZ90=0,DZ$22=$L$22),VLOOKUP(MASTER_DATA_PROCESSED!$C90,Backend!$Q$9:$T$52,3,FALSE),MASTER_DATA_NORMALIZED!DZ90)</f>
        <v>0</v>
      </c>
      <c r="EA90" s="99">
        <f>IF(AND(MASTER_DATA_NORMALIZED!EA90=0,EA$22=$L$22),VLOOKUP(MASTER_DATA_PROCESSED!$C90,Backend!$Q$9:$T$52,3,FALSE),MASTER_DATA_NORMALIZED!EA90)</f>
        <v>0</v>
      </c>
      <c r="EB90" s="99" t="e">
        <f>IF(AND(MASTER_DATA_NORMALIZED!EB90=0,EB$22=$L$22),VLOOKUP(MASTER_DATA_PROCESSED!$C90,Backend!$Q$9:$T$52,3,FALSE),MASTER_DATA_NORMALIZED!EB90)</f>
        <v>#N/A</v>
      </c>
      <c r="EC90" s="99" t="e">
        <f>IF(AND(MASTER_DATA_NORMALIZED!EC90=0,EC$22=$L$22),VLOOKUP(MASTER_DATA_PROCESSED!$C90,Backend!$Q$9:$T$52,3,FALSE),MASTER_DATA_NORMALIZED!EC90)</f>
        <v>#DIV/0!</v>
      </c>
      <c r="ED90" s="99" t="e">
        <f>IF(AND(MASTER_DATA_NORMALIZED!ED90=0,ED$22=$L$22),VLOOKUP(MASTER_DATA_PROCESSED!$C90,Backend!$Q$9:$T$52,3,FALSE),MASTER_DATA_NORMALIZED!ED90)</f>
        <v>#DIV/0!</v>
      </c>
      <c r="EE90" s="99" t="e">
        <f>IF(AND(MASTER_DATA_NORMALIZED!EE90=0,EE$22=$L$22),VLOOKUP(MASTER_DATA_PROCESSED!$C90,Backend!$Q$9:$T$52,3,FALSE),MASTER_DATA_NORMALIZED!EE90)</f>
        <v>#DIV/0!</v>
      </c>
      <c r="EF90" s="99" t="e">
        <f>IF(AND(MASTER_DATA_NORMALIZED!EF90=0,EF$22=$L$22),VLOOKUP(MASTER_DATA_PROCESSED!$C90,Backend!$Q$9:$T$52,3,FALSE),MASTER_DATA_NORMALIZED!EF90)</f>
        <v>#VALUE!</v>
      </c>
      <c r="EG90" s="99">
        <f>IF(AND(MASTER_DATA_NORMALIZED!EG90=0,EG$22=$L$22),VLOOKUP(MASTER_DATA_PROCESSED!$C90,Backend!$Q$9:$T$52,3,FALSE),MASTER_DATA_NORMALIZED!EG90)</f>
        <v>0</v>
      </c>
      <c r="EH90" s="99">
        <f>IF(AND(MASTER_DATA_NORMALIZED!EH90=0,EH$22=$L$22),VLOOKUP(MASTER_DATA_PROCESSED!$C90,Backend!$Q$9:$T$52,3,FALSE),MASTER_DATA_NORMALIZED!EH90)</f>
        <v>0</v>
      </c>
      <c r="EI90" s="99">
        <f>IF(AND(MASTER_DATA_NORMALIZED!EI90=0,EI$22=$L$22),VLOOKUP(MASTER_DATA_PROCESSED!$C90,Backend!$Q$9:$T$52,3,FALSE),MASTER_DATA_NORMALIZED!EI90)</f>
        <v>0</v>
      </c>
      <c r="EJ90" s="99" t="e">
        <f>IF(AND(MASTER_DATA_NORMALIZED!EJ90=0,EJ$22=$L$22),VLOOKUP(MASTER_DATA_PROCESSED!$C90,Backend!$Q$9:$T$52,3,FALSE),MASTER_DATA_NORMALIZED!EJ90)</f>
        <v>#N/A</v>
      </c>
      <c r="EK90" s="99">
        <f>IF(AND(MASTER_DATA_NORMALIZED!EK90=0,EK$22=$L$22),VLOOKUP(MASTER_DATA_PROCESSED!$C90,Backend!$Q$9:$T$52,3,FALSE),MASTER_DATA_NORMALIZED!EK90)</f>
        <v>0</v>
      </c>
      <c r="EL90" s="99">
        <f>IF(AND(MASTER_DATA_NORMALIZED!EL90=0,EL$22=$L$22),VLOOKUP(MASTER_DATA_PROCESSED!$C90,Backend!$Q$9:$T$52,3,FALSE),MASTER_DATA_NORMALIZED!EL90)</f>
        <v>0</v>
      </c>
      <c r="EM90" s="99">
        <f>IF(AND(MASTER_DATA_NORMALIZED!EM90=0,EM$22=$L$22),VLOOKUP(MASTER_DATA_PROCESSED!$C90,Backend!$Q$9:$T$52,3,FALSE),MASTER_DATA_NORMALIZED!EM90)</f>
        <v>0</v>
      </c>
      <c r="EN90" s="99" t="e">
        <f>IF(AND(MASTER_DATA_NORMALIZED!EN90=0,EN$22=$L$22),VLOOKUP(MASTER_DATA_PROCESSED!$C90,Backend!$Q$9:$T$52,3,FALSE),MASTER_DATA_NORMALIZED!EN90)</f>
        <v>#N/A</v>
      </c>
      <c r="EO90" s="99">
        <f>IF(AND(MASTER_DATA_NORMALIZED!EO90=0,EO$22=$L$22),VLOOKUP(MASTER_DATA_PROCESSED!$C90,Backend!$Q$9:$T$52,3,FALSE),MASTER_DATA_NORMALIZED!EO90)</f>
        <v>0</v>
      </c>
      <c r="EP90" s="99">
        <f>IF(AND(MASTER_DATA_NORMALIZED!EP90=0,EP$22=$L$22),VLOOKUP(MASTER_DATA_PROCESSED!$C90,Backend!$Q$9:$T$52,3,FALSE),MASTER_DATA_NORMALIZED!EP90)</f>
        <v>0</v>
      </c>
      <c r="EQ90" s="99">
        <f>IF(AND(MASTER_DATA_NORMALIZED!EQ90=0,EQ$22=$L$22),VLOOKUP(MASTER_DATA_PROCESSED!$C90,Backend!$Q$9:$T$52,3,FALSE),MASTER_DATA_NORMALIZED!EQ90)</f>
        <v>0</v>
      </c>
      <c r="ER90" s="99" t="e">
        <f>IF(AND(MASTER_DATA_NORMALIZED!ER90=0,ER$22=$L$22),VLOOKUP(MASTER_DATA_PROCESSED!$C90,Backend!$Q$9:$T$52,3,FALSE),MASTER_DATA_NORMALIZED!ER90)</f>
        <v>#N/A</v>
      </c>
      <c r="ES90" s="99">
        <f>IF(AND(MASTER_DATA_NORMALIZED!ES90=0,ES$22=$L$22),VLOOKUP(MASTER_DATA_PROCESSED!$C90,Backend!$Q$9:$T$52,3,FALSE),MASTER_DATA_NORMALIZED!ES90)</f>
        <v>0</v>
      </c>
      <c r="ET90" s="99">
        <f>IF(AND(MASTER_DATA_NORMALIZED!ET90=0,ET$22=$L$22),VLOOKUP(MASTER_DATA_PROCESSED!$C90,Backend!$Q$9:$T$52,3,FALSE),MASTER_DATA_NORMALIZED!ET90)</f>
        <v>0</v>
      </c>
      <c r="EU90" s="99">
        <f>IF(AND(MASTER_DATA_NORMALIZED!EU90=0,EU$22=$L$22),VLOOKUP(MASTER_DATA_PROCESSED!$C90,Backend!$Q$9:$T$52,3,FALSE),MASTER_DATA_NORMALIZED!EU90)</f>
        <v>0</v>
      </c>
      <c r="EV90" s="99" t="e">
        <f>IF(AND(MASTER_DATA_NORMALIZED!EV90=0,EV$22=$L$22),VLOOKUP(MASTER_DATA_PROCESSED!$C90,Backend!$Q$9:$T$52,3,FALSE),MASTER_DATA_NORMALIZED!EV90)</f>
        <v>#N/A</v>
      </c>
      <c r="EW90" s="99">
        <f>IF(AND(MASTER_DATA_NORMALIZED!EW90=0,EW$22=$L$22),VLOOKUP(MASTER_DATA_PROCESSED!$C90,Backend!$Q$9:$T$52,3,FALSE),MASTER_DATA_NORMALIZED!EW90)</f>
        <v>0</v>
      </c>
      <c r="EX90" s="99">
        <f>IF(AND(MASTER_DATA_NORMALIZED!EX90=0,EX$22=$L$22),VLOOKUP(MASTER_DATA_PROCESSED!$C90,Backend!$Q$9:$T$52,3,FALSE),MASTER_DATA_NORMALIZED!EX90)</f>
        <v>0</v>
      </c>
      <c r="EY90" s="99">
        <f>IF(AND(MASTER_DATA_NORMALIZED!EY90=0,EY$22=$L$22),VLOOKUP(MASTER_DATA_PROCESSED!$C90,Backend!$Q$9:$T$52,3,FALSE),MASTER_DATA_NORMALIZED!EY90)</f>
        <v>0</v>
      </c>
      <c r="EZ90" s="99">
        <f>IF(AND(MASTER_DATA_NORMALIZED!EZ90=0,EZ$22=$L$22),VLOOKUP(MASTER_DATA_PROCESSED!$C90,Backend!$Q$9:$T$52,3,FALSE),MASTER_DATA_NORMALIZED!EZ90)</f>
        <v>8.4727139158874056</v>
      </c>
      <c r="FA90" s="99">
        <f>IF(AND(MASTER_DATA_NORMALIZED!FA90=0,FA$22=$L$22),VLOOKUP(MASTER_DATA_PROCESSED!$C90,Backend!$Q$9:$T$52,3,FALSE),MASTER_DATA_NORMALIZED!FA90)</f>
        <v>0</v>
      </c>
      <c r="FB90" s="99">
        <f>IF(AND(MASTER_DATA_NORMALIZED!FB90=0,FB$22=$L$22),VLOOKUP(MASTER_DATA_PROCESSED!$C90,Backend!$Q$9:$T$52,3,FALSE),MASTER_DATA_NORMALIZED!FB90)</f>
        <v>0</v>
      </c>
      <c r="FC90" s="99">
        <f>IF(AND(MASTER_DATA_NORMALIZED!FC90=0,FC$22=$L$22),VLOOKUP(MASTER_DATA_PROCESSED!$C90,Backend!$Q$9:$T$52,3,FALSE),MASTER_DATA_NORMALIZED!FC90)</f>
        <v>0</v>
      </c>
      <c r="FD90" s="99">
        <f>IF(AND(MASTER_DATA_NORMALIZED!FD90=0,FD$22=$L$22),VLOOKUP(MASTER_DATA_PROCESSED!$C90,Backend!$Q$9:$T$52,3,FALSE),MASTER_DATA_NORMALIZED!FD90)</f>
        <v>8.0147293798934935</v>
      </c>
      <c r="FE90" s="99">
        <f>IF(AND(MASTER_DATA_NORMALIZED!FE90=0,FE$22=$L$22),VLOOKUP(MASTER_DATA_PROCESSED!$C90,Backend!$Q$9:$T$52,3,FALSE),MASTER_DATA_NORMALIZED!FE90)</f>
        <v>0</v>
      </c>
      <c r="FF90" s="99">
        <f>IF(AND(MASTER_DATA_NORMALIZED!FF90=0,FF$22=$L$22),VLOOKUP(MASTER_DATA_PROCESSED!$C90,Backend!$Q$9:$T$52,3,FALSE),MASTER_DATA_NORMALIZED!FF90)</f>
        <v>0</v>
      </c>
      <c r="FG90" s="99">
        <f>IF(AND(MASTER_DATA_NORMALIZED!FG90=0,FG$22=$L$22),VLOOKUP(MASTER_DATA_PROCESSED!$C90,Backend!$Q$9:$T$52,3,FALSE),MASTER_DATA_NORMALIZED!FG90)</f>
        <v>0</v>
      </c>
      <c r="FH90" s="99">
        <f>IF(AND(MASTER_DATA_NORMALIZED!FH90=0,FH$22=$L$22),VLOOKUP(MASTER_DATA_PROCESSED!$C90,Backend!$Q$9:$T$52,3,FALSE),MASTER_DATA_NORMALIZED!FH90)</f>
        <v>7.1430813920341087</v>
      </c>
      <c r="FI90" s="99">
        <f>IF(AND(MASTER_DATA_NORMALIZED!FI90=0,FI$22=$L$22),VLOOKUP(MASTER_DATA_PROCESSED!$C90,Backend!$Q$9:$T$52,3,FALSE),MASTER_DATA_NORMALIZED!FI90)</f>
        <v>0</v>
      </c>
      <c r="FJ90" s="99">
        <f>IF(AND(MASTER_DATA_NORMALIZED!FJ90=0,FJ$22=$L$22),VLOOKUP(MASTER_DATA_PROCESSED!$C90,Backend!$Q$9:$T$52,3,FALSE),MASTER_DATA_NORMALIZED!FJ90)</f>
        <v>0</v>
      </c>
      <c r="FK90" s="99">
        <f>IF(AND(MASTER_DATA_NORMALIZED!FK90=0,FK$22=$L$22),VLOOKUP(MASTER_DATA_PROCESSED!$C90,Backend!$Q$9:$T$52,3,FALSE),MASTER_DATA_NORMALIZED!FK90)</f>
        <v>0</v>
      </c>
      <c r="FL90" s="99">
        <f>IF(AND(MASTER_DATA_NORMALIZED!FL90=0,FL$22=$L$22),VLOOKUP(MASTER_DATA_PROCESSED!$C90,Backend!$Q$9:$T$52,3,FALSE),MASTER_DATA_NORMALIZED!FL90)</f>
        <v>14.287640153539165</v>
      </c>
      <c r="FM90" s="99">
        <f>IF(AND(MASTER_DATA_NORMALIZED!FM90=0,FM$22=$L$22),VLOOKUP(MASTER_DATA_PROCESSED!$C90,Backend!$Q$9:$T$52,3,FALSE),MASTER_DATA_NORMALIZED!FM90)</f>
        <v>0</v>
      </c>
      <c r="FN90" s="99">
        <f>IF(AND(MASTER_DATA_NORMALIZED!FN90=0,FN$22=$L$22),VLOOKUP(MASTER_DATA_PROCESSED!$C90,Backend!$Q$9:$T$52,3,FALSE),MASTER_DATA_NORMALIZED!FN90)</f>
        <v>0</v>
      </c>
      <c r="FO90" s="99">
        <f>IF(AND(MASTER_DATA_NORMALIZED!FO90=0,FO$22=$L$22),VLOOKUP(MASTER_DATA_PROCESSED!$C90,Backend!$Q$9:$T$52,3,FALSE),MASTER_DATA_NORMALIZED!FO90)</f>
        <v>0</v>
      </c>
      <c r="FP90" s="99">
        <f>IF(AND(MASTER_DATA_NORMALIZED!FP90=0,FP$22=$L$22),VLOOKUP(MASTER_DATA_PROCESSED!$C90,Backend!$Q$9:$T$52,3,FALSE),MASTER_DATA_NORMALIZED!FP90)</f>
        <v>63.721985624383109</v>
      </c>
      <c r="FQ90" s="99">
        <f>IF(AND(MASTER_DATA_NORMALIZED!FQ90=0,FQ$22=$L$22),VLOOKUP(MASTER_DATA_PROCESSED!$C90,Backend!$Q$9:$T$52,3,FALSE),MASTER_DATA_NORMALIZED!FQ90)</f>
        <v>0</v>
      </c>
      <c r="FR90" s="99">
        <f>IF(AND(MASTER_DATA_NORMALIZED!FR90=0,FR$22=$L$22),VLOOKUP(MASTER_DATA_PROCESSED!$C90,Backend!$Q$9:$T$52,3,FALSE),MASTER_DATA_NORMALIZED!FR90)</f>
        <v>0</v>
      </c>
      <c r="FS90" s="99">
        <f>IF(AND(MASTER_DATA_NORMALIZED!FS90=0,FS$22=$L$22),VLOOKUP(MASTER_DATA_PROCESSED!$C90,Backend!$Q$9:$T$52,3,FALSE),MASTER_DATA_NORMALIZED!FS90)</f>
        <v>0</v>
      </c>
      <c r="FT90" s="99">
        <f>IF(AND(MASTER_DATA_NORMALIZED!FT90=0,FT$22=$L$22),VLOOKUP(MASTER_DATA_PROCESSED!$C90,Backend!$Q$9:$T$52,3,FALSE),MASTER_DATA_NORMALIZED!FT90)</f>
        <v>53.948395540365837</v>
      </c>
      <c r="FU90" s="99">
        <f>IF(AND(MASTER_DATA_NORMALIZED!FU90=0,FU$22=$L$22),VLOOKUP(MASTER_DATA_PROCESSED!$C90,Backend!$Q$9:$T$52,3,FALSE),MASTER_DATA_NORMALIZED!FU90)</f>
        <v>0</v>
      </c>
      <c r="FV90" s="99">
        <f>IF(AND(MASTER_DATA_NORMALIZED!FV90=0,FV$22=$L$22),VLOOKUP(MASTER_DATA_PROCESSED!$C90,Backend!$Q$9:$T$52,3,FALSE),MASTER_DATA_NORMALIZED!FV90)</f>
        <v>0</v>
      </c>
      <c r="FW90" s="99">
        <f>IF(AND(MASTER_DATA_NORMALIZED!FW90=0,FW$22=$L$22),VLOOKUP(MASTER_DATA_PROCESSED!$C90,Backend!$Q$9:$T$52,3,FALSE),MASTER_DATA_NORMALIZED!FW90)</f>
        <v>0</v>
      </c>
      <c r="FX90" s="99">
        <f>IF(AND(MASTER_DATA_NORMALIZED!FX90=0,FX$22=$L$22),VLOOKUP(MASTER_DATA_PROCESSED!$C90,Backend!$Q$9:$T$52,3,FALSE),MASTER_DATA_NORMALIZED!FX90)</f>
        <v>48.918381925415041</v>
      </c>
      <c r="FY90" s="99">
        <f>IF(AND(MASTER_DATA_NORMALIZED!FY90=0,FY$22=$L$22),VLOOKUP(MASTER_DATA_PROCESSED!$C90,Backend!$Q$9:$T$52,3,FALSE),MASTER_DATA_NORMALIZED!FY90)</f>
        <v>0</v>
      </c>
      <c r="FZ90" s="99">
        <f>IF(AND(MASTER_DATA_NORMALIZED!FZ90=0,FZ$22=$L$22),VLOOKUP(MASTER_DATA_PROCESSED!$C90,Backend!$Q$9:$T$52,3,FALSE),MASTER_DATA_NORMALIZED!FZ90)</f>
        <v>0</v>
      </c>
      <c r="GA90" s="99">
        <f>IF(AND(MASTER_DATA_NORMALIZED!GA90=0,GA$22=$L$22),VLOOKUP(MASTER_DATA_PROCESSED!$C90,Backend!$Q$9:$T$52,3,FALSE),MASTER_DATA_NORMALIZED!GA90)</f>
        <v>0</v>
      </c>
      <c r="GB90" s="99">
        <f>IF(AND(MASTER_DATA_NORMALIZED!GB90=0,GB$22=$L$22),VLOOKUP(MASTER_DATA_PROCESSED!$C90,Backend!$Q$9:$T$52,3,FALSE),MASTER_DATA_NORMALIZED!GB90)</f>
        <v>56.1580353217404</v>
      </c>
      <c r="GC90" s="99">
        <f>IF(AND(MASTER_DATA_NORMALIZED!GC90=0,GC$22=$L$22),VLOOKUP(MASTER_DATA_PROCESSED!$C90,Backend!$Q$9:$T$52,3,FALSE),MASTER_DATA_NORMALIZED!GC90)</f>
        <v>0</v>
      </c>
      <c r="GD90" s="99">
        <f>IF(AND(MASTER_DATA_NORMALIZED!GD90=0,GD$22=$L$22),VLOOKUP(MASTER_DATA_PROCESSED!$C90,Backend!$Q$9:$T$52,3,FALSE),MASTER_DATA_NORMALIZED!GD90)</f>
        <v>0</v>
      </c>
      <c r="GE90" s="99">
        <f>IF(AND(MASTER_DATA_NORMALIZED!GE90=0,GE$22=$L$22),VLOOKUP(MASTER_DATA_PROCESSED!$C90,Backend!$Q$9:$T$52,3,FALSE),MASTER_DATA_NORMALIZED!GE90)</f>
        <v>0</v>
      </c>
      <c r="GF90" s="99">
        <f>IF(AND(MASTER_DATA_NORMALIZED!GF90=0,GF$22=$L$22),VLOOKUP(MASTER_DATA_PROCESSED!$C90,Backend!$Q$9:$T$52,3,FALSE),MASTER_DATA_NORMALIZED!GF90)</f>
        <v>47.67109288207751</v>
      </c>
      <c r="GG90" s="99">
        <f>IF(AND(MASTER_DATA_NORMALIZED!GG90=0,GG$22=$L$22),VLOOKUP(MASTER_DATA_PROCESSED!$C90,Backend!$Q$9:$T$52,3,FALSE),MASTER_DATA_NORMALIZED!GG90)</f>
        <v>0</v>
      </c>
      <c r="GH90" s="99">
        <f>IF(AND(MASTER_DATA_NORMALIZED!GH90=0,GH$22=$L$22),VLOOKUP(MASTER_DATA_PROCESSED!$C90,Backend!$Q$9:$T$52,3,FALSE),MASTER_DATA_NORMALIZED!GH90)</f>
        <v>0</v>
      </c>
      <c r="GI90" s="99">
        <f>IF(AND(MASTER_DATA_NORMALIZED!GI90=0,GI$22=$L$22),VLOOKUP(MASTER_DATA_PROCESSED!$C90,Backend!$Q$9:$T$52,3,FALSE),MASTER_DATA_NORMALIZED!GI90)</f>
        <v>0</v>
      </c>
      <c r="GJ90" s="99">
        <f>IF(AND(MASTER_DATA_NORMALIZED!GJ90=0,GJ$22=$L$22),VLOOKUP(MASTER_DATA_PROCESSED!$C90,Backend!$Q$9:$T$52,3,FALSE),MASTER_DATA_NORMALIZED!GJ90)</f>
        <v>43.732561138504089</v>
      </c>
      <c r="GK90" s="99">
        <f>IF(AND(MASTER_DATA_NORMALIZED!GK90=0,GK$22=$L$22),VLOOKUP(MASTER_DATA_PROCESSED!$C90,Backend!$Q$9:$T$52,3,FALSE),MASTER_DATA_NORMALIZED!GK90)</f>
        <v>0</v>
      </c>
      <c r="GL90" s="99">
        <f>IF(AND(MASTER_DATA_NORMALIZED!GL90=0,GL$22=$L$22),VLOOKUP(MASTER_DATA_PROCESSED!$C90,Backend!$Q$9:$T$52,3,FALSE),MASTER_DATA_NORMALIZED!GL90)</f>
        <v>0</v>
      </c>
      <c r="GM90" s="99">
        <f>IF(AND(MASTER_DATA_NORMALIZED!GM90=0,GM$22=$L$22),VLOOKUP(MASTER_DATA_PROCESSED!$C90,Backend!$Q$9:$T$52,3,FALSE),MASTER_DATA_NORMALIZED!GM90)</f>
        <v>0</v>
      </c>
      <c r="GN90" s="99">
        <f>IF(AND(MASTER_DATA_NORMALIZED!GN90=0,GN$22=$L$22),VLOOKUP(MASTER_DATA_PROCESSED!$C90,Backend!$Q$9:$T$52,3,FALSE),MASTER_DATA_NORMALIZED!GN90)</f>
        <v>52.086739320279356</v>
      </c>
      <c r="GO90" s="99">
        <f>IF(AND(MASTER_DATA_NORMALIZED!GO90=0,GO$22=$L$22),VLOOKUP(MASTER_DATA_PROCESSED!$C90,Backend!$Q$9:$T$52,3,FALSE),MASTER_DATA_NORMALIZED!GO90)</f>
        <v>0</v>
      </c>
      <c r="GP90" s="99">
        <f>IF(AND(MASTER_DATA_NORMALIZED!GP90=0,GP$22=$L$22),VLOOKUP(MASTER_DATA_PROCESSED!$C90,Backend!$Q$9:$T$52,3,FALSE),MASTER_DATA_NORMALIZED!GP90)</f>
        <v>0</v>
      </c>
      <c r="GQ90" s="99">
        <f>IF(AND(MASTER_DATA_NORMALIZED!GQ90=0,GQ$22=$L$22),VLOOKUP(MASTER_DATA_PROCESSED!$C90,Backend!$Q$9:$T$52,3,FALSE),MASTER_DATA_NORMALIZED!GQ90)</f>
        <v>0</v>
      </c>
      <c r="GR90" s="99">
        <f>IF(AND(MASTER_DATA_NORMALIZED!GR90=0,GR$22=$L$22),VLOOKUP(MASTER_DATA_PROCESSED!$C90,Backend!$Q$9:$T$52,3,FALSE),MASTER_DATA_NORMALIZED!GR90)</f>
        <v>44.21507579166223</v>
      </c>
      <c r="GS90" s="99">
        <f>IF(AND(MASTER_DATA_NORMALIZED!GS90=0,GS$22=$L$22),VLOOKUP(MASTER_DATA_PROCESSED!$C90,Backend!$Q$9:$T$52,3,FALSE),MASTER_DATA_NORMALIZED!GS90)</f>
        <v>0</v>
      </c>
      <c r="GT90" s="99">
        <f>IF(AND(MASTER_DATA_NORMALIZED!GT90=0,GT$22=$L$22),VLOOKUP(MASTER_DATA_PROCESSED!$C90,Backend!$Q$9:$T$52,3,FALSE),MASTER_DATA_NORMALIZED!GT90)</f>
        <v>0</v>
      </c>
      <c r="GU90" s="99">
        <f>IF(AND(MASTER_DATA_NORMALIZED!GU90=0,GU$22=$L$22),VLOOKUP(MASTER_DATA_PROCESSED!$C90,Backend!$Q$9:$T$52,3,FALSE),MASTER_DATA_NORMALIZED!GU90)</f>
        <v>0</v>
      </c>
      <c r="GV90" s="99">
        <f>IF(AND(MASTER_DATA_NORMALIZED!GV90=0,GV$22=$L$22),VLOOKUP(MASTER_DATA_PROCESSED!$C90,Backend!$Q$9:$T$52,3,FALSE),MASTER_DATA_NORMALIZED!GV90)</f>
        <v>40.562076268854192</v>
      </c>
      <c r="GW90" s="99" t="e">
        <f>IF(AND(MASTER_DATA_NORMALIZED!GW90=0,GW$22=$L$22),VLOOKUP(MASTER_DATA_PROCESSED!$C90,Backend!$Q$9:$T$52,3,FALSE),MASTER_DATA_NORMALIZED!GW90)</f>
        <v>#REF!</v>
      </c>
      <c r="GX90" s="99" t="e">
        <f>IF(AND(MASTER_DATA_NORMALIZED!GX90=0,GX$22=$L$22),VLOOKUP(MASTER_DATA_PROCESSED!$C90,Backend!$Q$9:$T$52,3,FALSE),MASTER_DATA_NORMALIZED!GX90)</f>
        <v>#REF!</v>
      </c>
      <c r="GY90" s="99" t="e">
        <f>IF(AND(MASTER_DATA_NORMALIZED!GY90=0,GY$22=$L$22),VLOOKUP(MASTER_DATA_PROCESSED!$C90,Backend!$Q$9:$T$52,3,FALSE),MASTER_DATA_NORMALIZED!GY90)</f>
        <v>#REF!</v>
      </c>
    </row>
    <row r="91" spans="2:207" hidden="1" outlineLevel="2" x14ac:dyDescent="0.3">
      <c r="B91" s="21">
        <f t="shared" si="14"/>
        <v>20</v>
      </c>
      <c r="C91" s="52">
        <f t="shared" si="13"/>
        <v>224</v>
      </c>
      <c r="D91" s="77"/>
      <c r="E91" s="52"/>
      <c r="F91" s="52">
        <v>224</v>
      </c>
      <c r="G91" s="78"/>
      <c r="H91" s="35" t="s">
        <v>225</v>
      </c>
      <c r="I91" s="97">
        <f>IF(AND(MASTER_DATA_NORMALIZED!I91=0,I$22=$L$22),VLOOKUP(MASTER_DATA_PROCESSED!$C91,Backend!$Q$9:$T$52,3,FALSE),MASTER_DATA_NORMALIZED!I91)</f>
        <v>0</v>
      </c>
      <c r="J91" s="97">
        <f>IF(AND(MASTER_DATA_NORMALIZED!J91=0,J$22=$L$22),VLOOKUP(MASTER_DATA_PROCESSED!$C91,Backend!$Q$9:$T$52,3,FALSE),MASTER_DATA_NORMALIZED!J91)</f>
        <v>0</v>
      </c>
      <c r="K91" s="97">
        <f>IF(AND(MASTER_DATA_NORMALIZED!K91=0,K$22=$L$22),VLOOKUP(MASTER_DATA_PROCESSED!$C91,Backend!$Q$9:$T$52,3,FALSE),MASTER_DATA_NORMALIZED!K91)</f>
        <v>0</v>
      </c>
      <c r="L91" s="97" t="e">
        <f>IF(AND(MASTER_DATA_NORMALIZED!L91=0,L$22=$L$22),VLOOKUP(MASTER_DATA_PROCESSED!$C91,Backend!$Q$9:$T$52,3,FALSE),MASTER_DATA_NORMALIZED!L91)</f>
        <v>#N/A</v>
      </c>
      <c r="M91" s="97">
        <f>IF(AND(MASTER_DATA_NORMALIZED!M91=0,M$22=$L$22),VLOOKUP(MASTER_DATA_PROCESSED!$C91,Backend!$Q$9:$T$52,3,FALSE),MASTER_DATA_NORMALIZED!M91)</f>
        <v>0</v>
      </c>
      <c r="N91" s="97">
        <f>IF(AND(MASTER_DATA_NORMALIZED!N91=0,N$22=$L$22),VLOOKUP(MASTER_DATA_PROCESSED!$C91,Backend!$Q$9:$T$52,3,FALSE),MASTER_DATA_NORMALIZED!N91)</f>
        <v>0</v>
      </c>
      <c r="O91" s="97">
        <f>IF(AND(MASTER_DATA_NORMALIZED!O91=0,O$22=$L$22),VLOOKUP(MASTER_DATA_PROCESSED!$C91,Backend!$Q$9:$T$52,3,FALSE),MASTER_DATA_NORMALIZED!O91)</f>
        <v>0</v>
      </c>
      <c r="P91" s="97" t="e">
        <f>IF(AND(MASTER_DATA_NORMALIZED!P91=0,P$22=$L$22),VLOOKUP(MASTER_DATA_PROCESSED!$C91,Backend!$Q$9:$T$52,3,FALSE),MASTER_DATA_NORMALIZED!P91)</f>
        <v>#N/A</v>
      </c>
      <c r="Q91" s="97">
        <f>IF(AND(MASTER_DATA_NORMALIZED!Q91=0,Q$22=$L$22),VLOOKUP(MASTER_DATA_PROCESSED!$C91,Backend!$Q$9:$T$52,3,FALSE),MASTER_DATA_NORMALIZED!Q91)</f>
        <v>0</v>
      </c>
      <c r="R91" s="97">
        <f>IF(AND(MASTER_DATA_NORMALIZED!R91=0,R$22=$L$22),VLOOKUP(MASTER_DATA_PROCESSED!$C91,Backend!$Q$9:$T$52,3,FALSE),MASTER_DATA_NORMALIZED!R91)</f>
        <v>0</v>
      </c>
      <c r="S91" s="97">
        <f>IF(AND(MASTER_DATA_NORMALIZED!S91=0,S$22=$L$22),VLOOKUP(MASTER_DATA_PROCESSED!$C91,Backend!$Q$9:$T$52,3,FALSE),MASTER_DATA_NORMALIZED!S91)</f>
        <v>0</v>
      </c>
      <c r="T91" s="97" t="e">
        <f>IF(AND(MASTER_DATA_NORMALIZED!T91=0,T$22=$L$22),VLOOKUP(MASTER_DATA_PROCESSED!$C91,Backend!$Q$9:$T$52,3,FALSE),MASTER_DATA_NORMALIZED!T91)</f>
        <v>#N/A</v>
      </c>
      <c r="U91" s="97">
        <f>IF(AND(MASTER_DATA_NORMALIZED!U91=0,U$22=$L$22),VLOOKUP(MASTER_DATA_PROCESSED!$C91,Backend!$Q$9:$T$52,3,FALSE),MASTER_DATA_NORMALIZED!U91)</f>
        <v>0</v>
      </c>
      <c r="V91" s="97">
        <f>IF(AND(MASTER_DATA_NORMALIZED!V91=0,V$22=$L$22),VLOOKUP(MASTER_DATA_PROCESSED!$C91,Backend!$Q$9:$T$52,3,FALSE),MASTER_DATA_NORMALIZED!V91)</f>
        <v>0</v>
      </c>
      <c r="W91" s="97">
        <f>IF(AND(MASTER_DATA_NORMALIZED!W91=0,W$22=$L$22),VLOOKUP(MASTER_DATA_PROCESSED!$C91,Backend!$Q$9:$T$52,3,FALSE),MASTER_DATA_NORMALIZED!W91)</f>
        <v>0</v>
      </c>
      <c r="X91" s="97" t="e">
        <f>IF(AND(MASTER_DATA_NORMALIZED!X91=0,X$22=$L$22),VLOOKUP(MASTER_DATA_PROCESSED!$C91,Backend!$Q$9:$T$52,3,FALSE),MASTER_DATA_NORMALIZED!X91)</f>
        <v>#N/A</v>
      </c>
      <c r="Y91" s="97">
        <f>IF(AND(MASTER_DATA_NORMALIZED!Y91=0,Y$22=$L$22),VLOOKUP(MASTER_DATA_PROCESSED!$C91,Backend!$Q$9:$T$52,3,FALSE),MASTER_DATA_NORMALIZED!Y91)</f>
        <v>0</v>
      </c>
      <c r="Z91" s="97">
        <f>IF(AND(MASTER_DATA_NORMALIZED!Z91=0,Z$22=$L$22),VLOOKUP(MASTER_DATA_PROCESSED!$C91,Backend!$Q$9:$T$52,3,FALSE),MASTER_DATA_NORMALIZED!Z91)</f>
        <v>0</v>
      </c>
      <c r="AA91" s="97">
        <f>IF(AND(MASTER_DATA_NORMALIZED!AA91=0,AA$22=$L$22),VLOOKUP(MASTER_DATA_PROCESSED!$C91,Backend!$Q$9:$T$52,3,FALSE),MASTER_DATA_NORMALIZED!AA91)</f>
        <v>0</v>
      </c>
      <c r="AB91" s="97" t="e">
        <f>IF(AND(MASTER_DATA_NORMALIZED!AB91=0,AB$22=$L$22),VLOOKUP(MASTER_DATA_PROCESSED!$C91,Backend!$Q$9:$T$52,3,FALSE),MASTER_DATA_NORMALIZED!AB91)</f>
        <v>#N/A</v>
      </c>
      <c r="AC91" s="97">
        <f>IF(AND(MASTER_DATA_NORMALIZED!AC91=0,AC$22=$L$22),VLOOKUP(MASTER_DATA_PROCESSED!$C91,Backend!$Q$9:$T$52,3,FALSE),MASTER_DATA_NORMALIZED!AC91)</f>
        <v>0</v>
      </c>
      <c r="AD91" s="97">
        <f>IF(AND(MASTER_DATA_NORMALIZED!AD91=0,AD$22=$L$22),VLOOKUP(MASTER_DATA_PROCESSED!$C91,Backend!$Q$9:$T$52,3,FALSE),MASTER_DATA_NORMALIZED!AD91)</f>
        <v>0</v>
      </c>
      <c r="AE91" s="97">
        <f>IF(AND(MASTER_DATA_NORMALIZED!AE91=0,AE$22=$L$22),VLOOKUP(MASTER_DATA_PROCESSED!$C91,Backend!$Q$9:$T$52,3,FALSE),MASTER_DATA_NORMALIZED!AE91)</f>
        <v>0</v>
      </c>
      <c r="AF91" s="97" t="e">
        <f>IF(AND(MASTER_DATA_NORMALIZED!AF91=0,AF$22=$L$22),VLOOKUP(MASTER_DATA_PROCESSED!$C91,Backend!$Q$9:$T$52,3,FALSE),MASTER_DATA_NORMALIZED!AF91)</f>
        <v>#N/A</v>
      </c>
      <c r="AG91" s="97">
        <f>IF(AND(MASTER_DATA_NORMALIZED!AG91=0,AG$22=$L$22),VLOOKUP(MASTER_DATA_PROCESSED!$C91,Backend!$Q$9:$T$52,3,FALSE),MASTER_DATA_NORMALIZED!AG91)</f>
        <v>0</v>
      </c>
      <c r="AH91" s="97">
        <f>IF(AND(MASTER_DATA_NORMALIZED!AH91=0,AH$22=$L$22),VLOOKUP(MASTER_DATA_PROCESSED!$C91,Backend!$Q$9:$T$52,3,FALSE),MASTER_DATA_NORMALIZED!AH91)</f>
        <v>0</v>
      </c>
      <c r="AI91" s="97">
        <f>IF(AND(MASTER_DATA_NORMALIZED!AI91=0,AI$22=$L$22),VLOOKUP(MASTER_DATA_PROCESSED!$C91,Backend!$Q$9:$T$52,3,FALSE),MASTER_DATA_NORMALIZED!AI91)</f>
        <v>0</v>
      </c>
      <c r="AJ91" s="97" t="e">
        <f>IF(AND(MASTER_DATA_NORMALIZED!AJ91=0,AJ$22=$L$22),VLOOKUP(MASTER_DATA_PROCESSED!$C91,Backend!$Q$9:$T$52,3,FALSE),MASTER_DATA_NORMALIZED!AJ91)</f>
        <v>#N/A</v>
      </c>
      <c r="AK91" s="97">
        <f>IF(AND(MASTER_DATA_NORMALIZED!AK91=0,AK$22=$L$22),VLOOKUP(MASTER_DATA_PROCESSED!$C91,Backend!$Q$9:$T$52,3,FALSE),MASTER_DATA_NORMALIZED!AK91)</f>
        <v>0</v>
      </c>
      <c r="AL91" s="97">
        <f>IF(AND(MASTER_DATA_NORMALIZED!AL91=0,AL$22=$L$22),VLOOKUP(MASTER_DATA_PROCESSED!$C91,Backend!$Q$9:$T$52,3,FALSE),MASTER_DATA_NORMALIZED!AL91)</f>
        <v>0</v>
      </c>
      <c r="AM91" s="97">
        <f>IF(AND(MASTER_DATA_NORMALIZED!AM91=0,AM$22=$L$22),VLOOKUP(MASTER_DATA_PROCESSED!$C91,Backend!$Q$9:$T$52,3,FALSE),MASTER_DATA_NORMALIZED!AM91)</f>
        <v>0</v>
      </c>
      <c r="AN91" s="97" t="e">
        <f>IF(AND(MASTER_DATA_NORMALIZED!AN91=0,AN$22=$L$22),VLOOKUP(MASTER_DATA_PROCESSED!$C91,Backend!$Q$9:$T$52,3,FALSE),MASTER_DATA_NORMALIZED!AN91)</f>
        <v>#N/A</v>
      </c>
      <c r="AO91" s="97">
        <f>IF(AND(MASTER_DATA_NORMALIZED!AO91=0,AO$22=$L$22),VLOOKUP(MASTER_DATA_PROCESSED!$C91,Backend!$Q$9:$T$52,3,FALSE),MASTER_DATA_NORMALIZED!AO91)</f>
        <v>0</v>
      </c>
      <c r="AP91" s="97">
        <f>IF(AND(MASTER_DATA_NORMALIZED!AP91=0,AP$22=$L$22),VLOOKUP(MASTER_DATA_PROCESSED!$C91,Backend!$Q$9:$T$52,3,FALSE),MASTER_DATA_NORMALIZED!AP91)</f>
        <v>0</v>
      </c>
      <c r="AQ91" s="97">
        <f>IF(AND(MASTER_DATA_NORMALIZED!AQ91=0,AQ$22=$L$22),VLOOKUP(MASTER_DATA_PROCESSED!$C91,Backend!$Q$9:$T$52,3,FALSE),MASTER_DATA_NORMALIZED!AQ91)</f>
        <v>0</v>
      </c>
      <c r="AR91" s="97" t="e">
        <f>IF(AND(MASTER_DATA_NORMALIZED!AR91=0,AR$22=$L$22),VLOOKUP(MASTER_DATA_PROCESSED!$C91,Backend!$Q$9:$T$52,3,FALSE),MASTER_DATA_NORMALIZED!AR91)</f>
        <v>#N/A</v>
      </c>
      <c r="AS91" s="97">
        <f>IF(AND(MASTER_DATA_NORMALIZED!AS91=0,AS$22=$L$22),VLOOKUP(MASTER_DATA_PROCESSED!$C91,Backend!$Q$9:$T$52,3,FALSE),MASTER_DATA_NORMALIZED!AS91)</f>
        <v>0</v>
      </c>
      <c r="AT91" s="97">
        <f>IF(AND(MASTER_DATA_NORMALIZED!AT91=0,AT$22=$L$22),VLOOKUP(MASTER_DATA_PROCESSED!$C91,Backend!$Q$9:$T$52,3,FALSE),MASTER_DATA_NORMALIZED!AT91)</f>
        <v>0</v>
      </c>
      <c r="AU91" s="97">
        <f>IF(AND(MASTER_DATA_NORMALIZED!AU91=0,AU$22=$L$22),VLOOKUP(MASTER_DATA_PROCESSED!$C91,Backend!$Q$9:$T$52,3,FALSE),MASTER_DATA_NORMALIZED!AU91)</f>
        <v>0</v>
      </c>
      <c r="AV91" s="97" t="e">
        <f>IF(AND(MASTER_DATA_NORMALIZED!AV91=0,AV$22=$L$22),VLOOKUP(MASTER_DATA_PROCESSED!$C91,Backend!$Q$9:$T$52,3,FALSE),MASTER_DATA_NORMALIZED!AV91)</f>
        <v>#N/A</v>
      </c>
      <c r="AW91" s="97">
        <f>IF(AND(MASTER_DATA_NORMALIZED!AW91=0,AW$22=$L$22),VLOOKUP(MASTER_DATA_PROCESSED!$C91,Backend!$Q$9:$T$52,3,FALSE),MASTER_DATA_NORMALIZED!AW91)</f>
        <v>0</v>
      </c>
      <c r="AX91" s="97">
        <f>IF(AND(MASTER_DATA_NORMALIZED!AX91=0,AX$22=$L$22),VLOOKUP(MASTER_DATA_PROCESSED!$C91,Backend!$Q$9:$T$52,3,FALSE),MASTER_DATA_NORMALIZED!AX91)</f>
        <v>0</v>
      </c>
      <c r="AY91" s="97">
        <f>IF(AND(MASTER_DATA_NORMALIZED!AY91=0,AY$22=$L$22),VLOOKUP(MASTER_DATA_PROCESSED!$C91,Backend!$Q$9:$T$52,3,FALSE),MASTER_DATA_NORMALIZED!AY91)</f>
        <v>0</v>
      </c>
      <c r="AZ91" s="97" t="e">
        <f>IF(AND(MASTER_DATA_NORMALIZED!AZ91=0,AZ$22=$L$22),VLOOKUP(MASTER_DATA_PROCESSED!$C91,Backend!$Q$9:$T$52,3,FALSE),MASTER_DATA_NORMALIZED!AZ91)</f>
        <v>#N/A</v>
      </c>
      <c r="BA91" s="97">
        <f>IF(AND(MASTER_DATA_NORMALIZED!BA91=0,BA$22=$L$22),VLOOKUP(MASTER_DATA_PROCESSED!$C91,Backend!$Q$9:$T$52,3,FALSE),MASTER_DATA_NORMALIZED!BA91)</f>
        <v>0</v>
      </c>
      <c r="BB91" s="97">
        <f>IF(AND(MASTER_DATA_NORMALIZED!BB91=0,BB$22=$L$22),VLOOKUP(MASTER_DATA_PROCESSED!$C91,Backend!$Q$9:$T$52,3,FALSE),MASTER_DATA_NORMALIZED!BB91)</f>
        <v>0</v>
      </c>
      <c r="BC91" s="97">
        <f>IF(AND(MASTER_DATA_NORMALIZED!BC91=0,BC$22=$L$22),VLOOKUP(MASTER_DATA_PROCESSED!$C91,Backend!$Q$9:$T$52,3,FALSE),MASTER_DATA_NORMALIZED!BC91)</f>
        <v>0</v>
      </c>
      <c r="BD91" s="97" t="e">
        <f>IF(AND(MASTER_DATA_NORMALIZED!BD91=0,BD$22=$L$22),VLOOKUP(MASTER_DATA_PROCESSED!$C91,Backend!$Q$9:$T$52,3,FALSE),MASTER_DATA_NORMALIZED!BD91)</f>
        <v>#N/A</v>
      </c>
      <c r="BE91" s="97">
        <f>IF(AND(MASTER_DATA_NORMALIZED!BE91=0,BE$22=$L$22),VLOOKUP(MASTER_DATA_PROCESSED!$C91,Backend!$Q$9:$T$52,3,FALSE),MASTER_DATA_NORMALIZED!BE91)</f>
        <v>0</v>
      </c>
      <c r="BF91" s="97">
        <f>IF(AND(MASTER_DATA_NORMALIZED!BF91=0,BF$22=$L$22),VLOOKUP(MASTER_DATA_PROCESSED!$C91,Backend!$Q$9:$T$52,3,FALSE),MASTER_DATA_NORMALIZED!BF91)</f>
        <v>0</v>
      </c>
      <c r="BG91" s="97">
        <f>IF(AND(MASTER_DATA_NORMALIZED!BG91=0,BG$22=$L$22),VLOOKUP(MASTER_DATA_PROCESSED!$C91,Backend!$Q$9:$T$52,3,FALSE),MASTER_DATA_NORMALIZED!BG91)</f>
        <v>0</v>
      </c>
      <c r="BH91" s="97" t="e">
        <f>IF(AND(MASTER_DATA_NORMALIZED!BH91=0,BH$22=$L$22),VLOOKUP(MASTER_DATA_PROCESSED!$C91,Backend!$Q$9:$T$52,3,FALSE),MASTER_DATA_NORMALIZED!BH91)</f>
        <v>#N/A</v>
      </c>
      <c r="BI91" s="97">
        <f>IF(AND(MASTER_DATA_NORMALIZED!BI91=0,BI$22=$L$22),VLOOKUP(MASTER_DATA_PROCESSED!$C91,Backend!$Q$9:$T$52,3,FALSE),MASTER_DATA_NORMALIZED!BI91)</f>
        <v>0</v>
      </c>
      <c r="BJ91" s="97">
        <f>IF(AND(MASTER_DATA_NORMALIZED!BJ91=0,BJ$22=$L$22),VLOOKUP(MASTER_DATA_PROCESSED!$C91,Backend!$Q$9:$T$52,3,FALSE),MASTER_DATA_NORMALIZED!BJ91)</f>
        <v>0</v>
      </c>
      <c r="BK91" s="97">
        <f>IF(AND(MASTER_DATA_NORMALIZED!BK91=0,BK$22=$L$22),VLOOKUP(MASTER_DATA_PROCESSED!$C91,Backend!$Q$9:$T$52,3,FALSE),MASTER_DATA_NORMALIZED!BK91)</f>
        <v>0</v>
      </c>
      <c r="BL91" s="97" t="e">
        <f>IF(AND(MASTER_DATA_NORMALIZED!BL91=0,BL$22=$L$22),VLOOKUP(MASTER_DATA_PROCESSED!$C91,Backend!$Q$9:$T$52,3,FALSE),MASTER_DATA_NORMALIZED!BL91)</f>
        <v>#N/A</v>
      </c>
      <c r="BM91" s="97">
        <f>IF(AND(MASTER_DATA_NORMALIZED!BM91=0,BM$22=$L$22),VLOOKUP(MASTER_DATA_PROCESSED!$C91,Backend!$Q$9:$T$52,3,FALSE),MASTER_DATA_NORMALIZED!BM91)</f>
        <v>0</v>
      </c>
      <c r="BN91" s="97">
        <f>IF(AND(MASTER_DATA_NORMALIZED!BN91=0,BN$22=$L$22),VLOOKUP(MASTER_DATA_PROCESSED!$C91,Backend!$Q$9:$T$52,3,FALSE),MASTER_DATA_NORMALIZED!BN91)</f>
        <v>0</v>
      </c>
      <c r="BO91" s="97">
        <f>IF(AND(MASTER_DATA_NORMALIZED!BO91=0,BO$22=$L$22),VLOOKUP(MASTER_DATA_PROCESSED!$C91,Backend!$Q$9:$T$52,3,FALSE),MASTER_DATA_NORMALIZED!BO91)</f>
        <v>0</v>
      </c>
      <c r="BP91" s="97">
        <f>IF(AND(MASTER_DATA_NORMALIZED!BP91=0,BP$22=$L$22),VLOOKUP(MASTER_DATA_PROCESSED!$C91,Backend!$Q$9:$T$52,3,FALSE),MASTER_DATA_NORMALIZED!BP91)</f>
        <v>86.098593946198903</v>
      </c>
      <c r="BQ91" s="97">
        <f>IF(AND(MASTER_DATA_NORMALIZED!BQ91=0,BQ$22=$L$22),VLOOKUP(MASTER_DATA_PROCESSED!$C91,Backend!$Q$9:$T$52,3,FALSE),MASTER_DATA_NORMALIZED!BQ91)</f>
        <v>0</v>
      </c>
      <c r="BR91" s="97">
        <f>IF(AND(MASTER_DATA_NORMALIZED!BR91=0,BR$22=$L$22),VLOOKUP(MASTER_DATA_PROCESSED!$C91,Backend!$Q$9:$T$52,3,FALSE),MASTER_DATA_NORMALIZED!BR91)</f>
        <v>0</v>
      </c>
      <c r="BS91" s="97">
        <f>IF(AND(MASTER_DATA_NORMALIZED!BS91=0,BS$22=$L$22),VLOOKUP(MASTER_DATA_PROCESSED!$C91,Backend!$Q$9:$T$52,3,FALSE),MASTER_DATA_NORMALIZED!BS91)</f>
        <v>0</v>
      </c>
      <c r="BT91" s="97">
        <f>IF(AND(MASTER_DATA_NORMALIZED!BT91=0,BT$22=$L$22),VLOOKUP(MASTER_DATA_PROCESSED!$C91,Backend!$Q$9:$T$52,3,FALSE),MASTER_DATA_NORMALIZED!BT91)</f>
        <v>58.417563933509754</v>
      </c>
      <c r="BU91" s="97">
        <f>IF(AND(MASTER_DATA_NORMALIZED!BU91=0,BU$22=$L$22),VLOOKUP(MASTER_DATA_PROCESSED!$C91,Backend!$Q$9:$T$52,3,FALSE),MASTER_DATA_NORMALIZED!BU91)</f>
        <v>0</v>
      </c>
      <c r="BV91" s="97">
        <f>IF(AND(MASTER_DATA_NORMALIZED!BV91=0,BV$22=$L$22),VLOOKUP(MASTER_DATA_PROCESSED!$C91,Backend!$Q$9:$T$52,3,FALSE),MASTER_DATA_NORMALIZED!BV91)</f>
        <v>0</v>
      </c>
      <c r="BW91" s="97">
        <f>IF(AND(MASTER_DATA_NORMALIZED!BW91=0,BW$22=$L$22),VLOOKUP(MASTER_DATA_PROCESSED!$C91,Backend!$Q$9:$T$52,3,FALSE),MASTER_DATA_NORMALIZED!BW91)</f>
        <v>0</v>
      </c>
      <c r="BX91" s="97">
        <f>IF(AND(MASTER_DATA_NORMALIZED!BX91=0,BX$22=$L$22),VLOOKUP(MASTER_DATA_PROCESSED!$C91,Backend!$Q$9:$T$52,3,FALSE),MASTER_DATA_NORMALIZED!BX91)</f>
        <v>67.879941145028056</v>
      </c>
      <c r="BY91" s="97">
        <f>IF(AND(MASTER_DATA_NORMALIZED!BY91=0,BY$22=$L$22),VLOOKUP(MASTER_DATA_PROCESSED!$C91,Backend!$Q$9:$T$52,3,FALSE),MASTER_DATA_NORMALIZED!BY91)</f>
        <v>0</v>
      </c>
      <c r="BZ91" s="97">
        <f>IF(AND(MASTER_DATA_NORMALIZED!BZ91=0,BZ$22=$L$22),VLOOKUP(MASTER_DATA_PROCESSED!$C91,Backend!$Q$9:$T$52,3,FALSE),MASTER_DATA_NORMALIZED!BZ91)</f>
        <v>0</v>
      </c>
      <c r="CA91" s="97">
        <f>IF(AND(MASTER_DATA_NORMALIZED!CA91=0,CA$22=$L$22),VLOOKUP(MASTER_DATA_PROCESSED!$C91,Backend!$Q$9:$T$52,3,FALSE),MASTER_DATA_NORMALIZED!CA91)</f>
        <v>0</v>
      </c>
      <c r="CB91" s="97">
        <f>IF(AND(MASTER_DATA_NORMALIZED!CB91=0,CB$22=$L$22),VLOOKUP(MASTER_DATA_PROCESSED!$C91,Backend!$Q$9:$T$52,3,FALSE),MASTER_DATA_NORMALIZED!CB91)</f>
        <v>55.468479907373101</v>
      </c>
      <c r="CC91" s="97">
        <f>IF(AND(MASTER_DATA_NORMALIZED!CC91=0,CC$22=$L$22),VLOOKUP(MASTER_DATA_PROCESSED!$C91,Backend!$Q$9:$T$52,3,FALSE),MASTER_DATA_NORMALIZED!CC91)</f>
        <v>0</v>
      </c>
      <c r="CD91" s="97">
        <f>IF(AND(MASTER_DATA_NORMALIZED!CD91=0,CD$22=$L$22),VLOOKUP(MASTER_DATA_PROCESSED!$C91,Backend!$Q$9:$T$52,3,FALSE),MASTER_DATA_NORMALIZED!CD91)</f>
        <v>0</v>
      </c>
      <c r="CE91" s="97">
        <f>IF(AND(MASTER_DATA_NORMALIZED!CE91=0,CE$22=$L$22),VLOOKUP(MASTER_DATA_PROCESSED!$C91,Backend!$Q$9:$T$52,3,FALSE),MASTER_DATA_NORMALIZED!CE91)</f>
        <v>0</v>
      </c>
      <c r="CF91" s="97">
        <f>IF(AND(MASTER_DATA_NORMALIZED!CF91=0,CF$22=$L$22),VLOOKUP(MASTER_DATA_PROCESSED!$C91,Backend!$Q$9:$T$52,3,FALSE),MASTER_DATA_NORMALIZED!CF91)</f>
        <v>55.510232508617499</v>
      </c>
      <c r="CG91" s="97">
        <f>IF(AND(MASTER_DATA_NORMALIZED!CG91=0,CG$22=$L$22),VLOOKUP(MASTER_DATA_PROCESSED!$C91,Backend!$Q$9:$T$52,3,FALSE),MASTER_DATA_NORMALIZED!CG91)</f>
        <v>0</v>
      </c>
      <c r="CH91" s="97">
        <f>IF(AND(MASTER_DATA_NORMALIZED!CH91=0,CH$22=$L$22),VLOOKUP(MASTER_DATA_PROCESSED!$C91,Backend!$Q$9:$T$52,3,FALSE),MASTER_DATA_NORMALIZED!CH91)</f>
        <v>0</v>
      </c>
      <c r="CI91" s="97">
        <f>IF(AND(MASTER_DATA_NORMALIZED!CI91=0,CI$22=$L$22),VLOOKUP(MASTER_DATA_PROCESSED!$C91,Backend!$Q$9:$T$52,3,FALSE),MASTER_DATA_NORMALIZED!CI91)</f>
        <v>0</v>
      </c>
      <c r="CJ91" s="97" t="e">
        <f>IF(AND(MASTER_DATA_NORMALIZED!CJ91=0,CJ$22=$L$22),VLOOKUP(MASTER_DATA_PROCESSED!$C91,Backend!$Q$9:$T$52,3,FALSE),MASTER_DATA_NORMALIZED!CJ91)</f>
        <v>#N/A</v>
      </c>
      <c r="CK91" s="97">
        <f>IF(AND(MASTER_DATA_NORMALIZED!CK91=0,CK$22=$L$22),VLOOKUP(MASTER_DATA_PROCESSED!$C91,Backend!$Q$9:$T$52,3,FALSE),MASTER_DATA_NORMALIZED!CK91)</f>
        <v>0</v>
      </c>
      <c r="CL91" s="97">
        <f>IF(AND(MASTER_DATA_NORMALIZED!CL91=0,CL$22=$L$22),VLOOKUP(MASTER_DATA_PROCESSED!$C91,Backend!$Q$9:$T$52,3,FALSE),MASTER_DATA_NORMALIZED!CL91)</f>
        <v>0</v>
      </c>
      <c r="CM91" s="97">
        <f>IF(AND(MASTER_DATA_NORMALIZED!CM91=0,CM$22=$L$22),VLOOKUP(MASTER_DATA_PROCESSED!$C91,Backend!$Q$9:$T$52,3,FALSE),MASTER_DATA_NORMALIZED!CM91)</f>
        <v>0</v>
      </c>
      <c r="CN91" s="97" t="e">
        <f>IF(AND(MASTER_DATA_NORMALIZED!CN91=0,CN$22=$L$22),VLOOKUP(MASTER_DATA_PROCESSED!$C91,Backend!$Q$9:$T$52,3,FALSE),MASTER_DATA_NORMALIZED!CN91)</f>
        <v>#N/A</v>
      </c>
      <c r="CO91" s="97">
        <f>IF(AND(MASTER_DATA_NORMALIZED!CO91=0,CO$22=$L$22),VLOOKUP(MASTER_DATA_PROCESSED!$C91,Backend!$Q$9:$T$52,3,FALSE),MASTER_DATA_NORMALIZED!CO91)</f>
        <v>0</v>
      </c>
      <c r="CP91" s="97">
        <f>IF(AND(MASTER_DATA_NORMALIZED!CP91=0,CP$22=$L$22),VLOOKUP(MASTER_DATA_PROCESSED!$C91,Backend!$Q$9:$T$52,3,FALSE),MASTER_DATA_NORMALIZED!CP91)</f>
        <v>0</v>
      </c>
      <c r="CQ91" s="97">
        <f>IF(AND(MASTER_DATA_NORMALIZED!CQ91=0,CQ$22=$L$22),VLOOKUP(MASTER_DATA_PROCESSED!$C91,Backend!$Q$9:$T$52,3,FALSE),MASTER_DATA_NORMALIZED!CQ91)</f>
        <v>0</v>
      </c>
      <c r="CR91" s="97" t="e">
        <f>IF(AND(MASTER_DATA_NORMALIZED!CR91=0,CR$22=$L$22),VLOOKUP(MASTER_DATA_PROCESSED!$C91,Backend!$Q$9:$T$52,3,FALSE),MASTER_DATA_NORMALIZED!CR91)</f>
        <v>#N/A</v>
      </c>
      <c r="CS91" s="97">
        <f>IF(AND(MASTER_DATA_NORMALIZED!CS91=0,CS$22=$L$22),VLOOKUP(MASTER_DATA_PROCESSED!$C91,Backend!$Q$9:$T$52,3,FALSE),MASTER_DATA_NORMALIZED!CS91)</f>
        <v>0</v>
      </c>
      <c r="CT91" s="97">
        <f>IF(AND(MASTER_DATA_NORMALIZED!CT91=0,CT$22=$L$22),VLOOKUP(MASTER_DATA_PROCESSED!$C91,Backend!$Q$9:$T$52,3,FALSE),MASTER_DATA_NORMALIZED!CT91)</f>
        <v>0</v>
      </c>
      <c r="CU91" s="97">
        <f>IF(AND(MASTER_DATA_NORMALIZED!CU91=0,CU$22=$L$22),VLOOKUP(MASTER_DATA_PROCESSED!$C91,Backend!$Q$9:$T$52,3,FALSE),MASTER_DATA_NORMALIZED!CU91)</f>
        <v>0</v>
      </c>
      <c r="CV91" s="97">
        <f>IF(AND(MASTER_DATA_NORMALIZED!CV91=0,CV$22=$L$22),VLOOKUP(MASTER_DATA_PROCESSED!$C91,Backend!$Q$9:$T$52,3,FALSE),MASTER_DATA_NORMALIZED!CV91)</f>
        <v>27.954556184467034</v>
      </c>
      <c r="CW91" s="97">
        <f>IF(AND(MASTER_DATA_NORMALIZED!CW91=0,CW$22=$L$22),VLOOKUP(MASTER_DATA_PROCESSED!$C91,Backend!$Q$9:$T$52,3,FALSE),MASTER_DATA_NORMALIZED!CW91)</f>
        <v>0</v>
      </c>
      <c r="CX91" s="97">
        <f>IF(AND(MASTER_DATA_NORMALIZED!CX91=0,CX$22=$L$22),VLOOKUP(MASTER_DATA_PROCESSED!$C91,Backend!$Q$9:$T$52,3,FALSE),MASTER_DATA_NORMALIZED!CX91)</f>
        <v>0</v>
      </c>
      <c r="CY91" s="97">
        <f>IF(AND(MASTER_DATA_NORMALIZED!CY91=0,CY$22=$L$22),VLOOKUP(MASTER_DATA_PROCESSED!$C91,Backend!$Q$9:$T$52,3,FALSE),MASTER_DATA_NORMALIZED!CY91)</f>
        <v>0</v>
      </c>
      <c r="CZ91" s="97">
        <f>IF(AND(MASTER_DATA_NORMALIZED!CZ91=0,CZ$22=$L$22),VLOOKUP(MASTER_DATA_PROCESSED!$C91,Backend!$Q$9:$T$52,3,FALSE),MASTER_DATA_NORMALIZED!CZ91)</f>
        <v>36.464239601776406</v>
      </c>
      <c r="DA91" s="97" t="e">
        <f>IF(AND(MASTER_DATA_NORMALIZED!DA91=0,DA$22=$L$22),VLOOKUP(MASTER_DATA_PROCESSED!$C91,Backend!$Q$9:$T$52,3,FALSE),MASTER_DATA_NORMALIZED!DA91)</f>
        <v>#DIV/0!</v>
      </c>
      <c r="DB91" s="97" t="e">
        <f>IF(AND(MASTER_DATA_NORMALIZED!DB91=0,DB$22=$L$22),VLOOKUP(MASTER_DATA_PROCESSED!$C91,Backend!$Q$9:$T$52,3,FALSE),MASTER_DATA_NORMALIZED!DB91)</f>
        <v>#DIV/0!</v>
      </c>
      <c r="DC91" s="97" t="e">
        <f>IF(AND(MASTER_DATA_NORMALIZED!DC91=0,DC$22=$L$22),VLOOKUP(MASTER_DATA_PROCESSED!$C91,Backend!$Q$9:$T$52,3,FALSE),MASTER_DATA_NORMALIZED!DC91)</f>
        <v>#DIV/0!</v>
      </c>
      <c r="DD91" s="97" t="e">
        <f>IF(AND(MASTER_DATA_NORMALIZED!DD91=0,DD$22=$L$22),VLOOKUP(MASTER_DATA_PROCESSED!$C91,Backend!$Q$9:$T$52,3,FALSE),MASTER_DATA_NORMALIZED!DD91)</f>
        <v>#N/A</v>
      </c>
      <c r="DE91" s="97">
        <f>IF(AND(MASTER_DATA_NORMALIZED!DE91=0,DE$22=$L$22),VLOOKUP(MASTER_DATA_PROCESSED!$C91,Backend!$Q$9:$T$52,3,FALSE),MASTER_DATA_NORMALIZED!DE91)</f>
        <v>0</v>
      </c>
      <c r="DF91" s="97">
        <f>IF(AND(MASTER_DATA_NORMALIZED!DF91=0,DF$22=$L$22),VLOOKUP(MASTER_DATA_PROCESSED!$C91,Backend!$Q$9:$T$52,3,FALSE),MASTER_DATA_NORMALIZED!DF91)</f>
        <v>0</v>
      </c>
      <c r="DG91" s="97">
        <f>IF(AND(MASTER_DATA_NORMALIZED!DG91=0,DG$22=$L$22),VLOOKUP(MASTER_DATA_PROCESSED!$C91,Backend!$Q$9:$T$52,3,FALSE),MASTER_DATA_NORMALIZED!DG91)</f>
        <v>0</v>
      </c>
      <c r="DH91" s="97" t="e">
        <f>IF(AND(MASTER_DATA_NORMALIZED!DH91=0,DH$22=$L$22),VLOOKUP(MASTER_DATA_PROCESSED!$C91,Backend!$Q$9:$T$52,3,FALSE),MASTER_DATA_NORMALIZED!DH91)</f>
        <v>#N/A</v>
      </c>
      <c r="DI91" s="97">
        <f>IF(AND(MASTER_DATA_NORMALIZED!DI91=0,DI$22=$L$22),VLOOKUP(MASTER_DATA_PROCESSED!$C91,Backend!$Q$9:$T$52,3,FALSE),MASTER_DATA_NORMALIZED!DI91)</f>
        <v>0</v>
      </c>
      <c r="DJ91" s="97">
        <f>IF(AND(MASTER_DATA_NORMALIZED!DJ91=0,DJ$22=$L$22),VLOOKUP(MASTER_DATA_PROCESSED!$C91,Backend!$Q$9:$T$52,3,FALSE),MASTER_DATA_NORMALIZED!DJ91)</f>
        <v>0</v>
      </c>
      <c r="DK91" s="97">
        <f>IF(AND(MASTER_DATA_NORMALIZED!DK91=0,DK$22=$L$22),VLOOKUP(MASTER_DATA_PROCESSED!$C91,Backend!$Q$9:$T$52,3,FALSE),MASTER_DATA_NORMALIZED!DK91)</f>
        <v>0</v>
      </c>
      <c r="DL91" s="97" t="e">
        <f>IF(AND(MASTER_DATA_NORMALIZED!DL91=0,DL$22=$L$22),VLOOKUP(MASTER_DATA_PROCESSED!$C91,Backend!$Q$9:$T$52,3,FALSE),MASTER_DATA_NORMALIZED!DL91)</f>
        <v>#N/A</v>
      </c>
      <c r="DM91" s="97">
        <f>IF(AND(MASTER_DATA_NORMALIZED!DM91=0,DM$22=$L$22),VLOOKUP(MASTER_DATA_PROCESSED!$C91,Backend!$Q$9:$T$52,3,FALSE),MASTER_DATA_NORMALIZED!DM91)</f>
        <v>0</v>
      </c>
      <c r="DN91" s="97">
        <f>IF(AND(MASTER_DATA_NORMALIZED!DN91=0,DN$22=$L$22),VLOOKUP(MASTER_DATA_PROCESSED!$C91,Backend!$Q$9:$T$52,3,FALSE),MASTER_DATA_NORMALIZED!DN91)</f>
        <v>0</v>
      </c>
      <c r="DO91" s="97">
        <f>IF(AND(MASTER_DATA_NORMALIZED!DO91=0,DO$22=$L$22),VLOOKUP(MASTER_DATA_PROCESSED!$C91,Backend!$Q$9:$T$52,3,FALSE),MASTER_DATA_NORMALIZED!DO91)</f>
        <v>0</v>
      </c>
      <c r="DP91" s="97" t="e">
        <f>IF(AND(MASTER_DATA_NORMALIZED!DP91=0,DP$22=$L$22),VLOOKUP(MASTER_DATA_PROCESSED!$C91,Backend!$Q$9:$T$52,3,FALSE),MASTER_DATA_NORMALIZED!DP91)</f>
        <v>#N/A</v>
      </c>
      <c r="DQ91" s="97">
        <f>IF(AND(MASTER_DATA_NORMALIZED!DQ91=0,DQ$22=$L$22),VLOOKUP(MASTER_DATA_PROCESSED!$C91,Backend!$Q$9:$T$52,3,FALSE),MASTER_DATA_NORMALIZED!DQ91)</f>
        <v>0</v>
      </c>
      <c r="DR91" s="97">
        <f>IF(AND(MASTER_DATA_NORMALIZED!DR91=0,DR$22=$L$22),VLOOKUP(MASTER_DATA_PROCESSED!$C91,Backend!$Q$9:$T$52,3,FALSE),MASTER_DATA_NORMALIZED!DR91)</f>
        <v>0</v>
      </c>
      <c r="DS91" s="97">
        <f>IF(AND(MASTER_DATA_NORMALIZED!DS91=0,DS$22=$L$22),VLOOKUP(MASTER_DATA_PROCESSED!$C91,Backend!$Q$9:$T$52,3,FALSE),MASTER_DATA_NORMALIZED!DS91)</f>
        <v>0</v>
      </c>
      <c r="DT91" s="97" t="e">
        <f>IF(AND(MASTER_DATA_NORMALIZED!DT91=0,DT$22=$L$22),VLOOKUP(MASTER_DATA_PROCESSED!$C91,Backend!$Q$9:$T$52,3,FALSE),MASTER_DATA_NORMALIZED!DT91)</f>
        <v>#N/A</v>
      </c>
      <c r="DU91" s="97">
        <f>IF(AND(MASTER_DATA_NORMALIZED!DU91=0,DU$22=$L$22),VLOOKUP(MASTER_DATA_PROCESSED!$C91,Backend!$Q$9:$T$52,3,FALSE),MASTER_DATA_NORMALIZED!DU91)</f>
        <v>0</v>
      </c>
      <c r="DV91" s="97">
        <f>IF(AND(MASTER_DATA_NORMALIZED!DV91=0,DV$22=$L$22),VLOOKUP(MASTER_DATA_PROCESSED!$C91,Backend!$Q$9:$T$52,3,FALSE),MASTER_DATA_NORMALIZED!DV91)</f>
        <v>0</v>
      </c>
      <c r="DW91" s="97">
        <f>IF(AND(MASTER_DATA_NORMALIZED!DW91=0,DW$22=$L$22),VLOOKUP(MASTER_DATA_PROCESSED!$C91,Backend!$Q$9:$T$52,3,FALSE),MASTER_DATA_NORMALIZED!DW91)</f>
        <v>0</v>
      </c>
      <c r="DX91" s="97" t="e">
        <f>IF(AND(MASTER_DATA_NORMALIZED!DX91=0,DX$22=$L$22),VLOOKUP(MASTER_DATA_PROCESSED!$C91,Backend!$Q$9:$T$52,3,FALSE),MASTER_DATA_NORMALIZED!DX91)</f>
        <v>#N/A</v>
      </c>
      <c r="DY91" s="97">
        <f>IF(AND(MASTER_DATA_NORMALIZED!DY91=0,DY$22=$L$22),VLOOKUP(MASTER_DATA_PROCESSED!$C91,Backend!$Q$9:$T$52,3,FALSE),MASTER_DATA_NORMALIZED!DY91)</f>
        <v>0</v>
      </c>
      <c r="DZ91" s="97">
        <f>IF(AND(MASTER_DATA_NORMALIZED!DZ91=0,DZ$22=$L$22),VLOOKUP(MASTER_DATA_PROCESSED!$C91,Backend!$Q$9:$T$52,3,FALSE),MASTER_DATA_NORMALIZED!DZ91)</f>
        <v>0</v>
      </c>
      <c r="EA91" s="97">
        <f>IF(AND(MASTER_DATA_NORMALIZED!EA91=0,EA$22=$L$22),VLOOKUP(MASTER_DATA_PROCESSED!$C91,Backend!$Q$9:$T$52,3,FALSE),MASTER_DATA_NORMALIZED!EA91)</f>
        <v>0</v>
      </c>
      <c r="EB91" s="97" t="e">
        <f>IF(AND(MASTER_DATA_NORMALIZED!EB91=0,EB$22=$L$22),VLOOKUP(MASTER_DATA_PROCESSED!$C91,Backend!$Q$9:$T$52,3,FALSE),MASTER_DATA_NORMALIZED!EB91)</f>
        <v>#N/A</v>
      </c>
      <c r="EC91" s="97" t="e">
        <f>IF(AND(MASTER_DATA_NORMALIZED!EC91=0,EC$22=$L$22),VLOOKUP(MASTER_DATA_PROCESSED!$C91,Backend!$Q$9:$T$52,3,FALSE),MASTER_DATA_NORMALIZED!EC91)</f>
        <v>#DIV/0!</v>
      </c>
      <c r="ED91" s="97" t="e">
        <f>IF(AND(MASTER_DATA_NORMALIZED!ED91=0,ED$22=$L$22),VLOOKUP(MASTER_DATA_PROCESSED!$C91,Backend!$Q$9:$T$52,3,FALSE),MASTER_DATA_NORMALIZED!ED91)</f>
        <v>#DIV/0!</v>
      </c>
      <c r="EE91" s="97" t="e">
        <f>IF(AND(MASTER_DATA_NORMALIZED!EE91=0,EE$22=$L$22),VLOOKUP(MASTER_DATA_PROCESSED!$C91,Backend!$Q$9:$T$52,3,FALSE),MASTER_DATA_NORMALIZED!EE91)</f>
        <v>#DIV/0!</v>
      </c>
      <c r="EF91" s="97" t="e">
        <f>IF(AND(MASTER_DATA_NORMALIZED!EF91=0,EF$22=$L$22),VLOOKUP(MASTER_DATA_PROCESSED!$C91,Backend!$Q$9:$T$52,3,FALSE),MASTER_DATA_NORMALIZED!EF91)</f>
        <v>#VALUE!</v>
      </c>
      <c r="EG91" s="97">
        <f>IF(AND(MASTER_DATA_NORMALIZED!EG91=0,EG$22=$L$22),VLOOKUP(MASTER_DATA_PROCESSED!$C91,Backend!$Q$9:$T$52,3,FALSE),MASTER_DATA_NORMALIZED!EG91)</f>
        <v>0</v>
      </c>
      <c r="EH91" s="97">
        <f>IF(AND(MASTER_DATA_NORMALIZED!EH91=0,EH$22=$L$22),VLOOKUP(MASTER_DATA_PROCESSED!$C91,Backend!$Q$9:$T$52,3,FALSE),MASTER_DATA_NORMALIZED!EH91)</f>
        <v>0</v>
      </c>
      <c r="EI91" s="97">
        <f>IF(AND(MASTER_DATA_NORMALIZED!EI91=0,EI$22=$L$22),VLOOKUP(MASTER_DATA_PROCESSED!$C91,Backend!$Q$9:$T$52,3,FALSE),MASTER_DATA_NORMALIZED!EI91)</f>
        <v>0</v>
      </c>
      <c r="EJ91" s="97" t="e">
        <f>IF(AND(MASTER_DATA_NORMALIZED!EJ91=0,EJ$22=$L$22),VLOOKUP(MASTER_DATA_PROCESSED!$C91,Backend!$Q$9:$T$52,3,FALSE),MASTER_DATA_NORMALIZED!EJ91)</f>
        <v>#N/A</v>
      </c>
      <c r="EK91" s="97">
        <f>IF(AND(MASTER_DATA_NORMALIZED!EK91=0,EK$22=$L$22),VLOOKUP(MASTER_DATA_PROCESSED!$C91,Backend!$Q$9:$T$52,3,FALSE),MASTER_DATA_NORMALIZED!EK91)</f>
        <v>0</v>
      </c>
      <c r="EL91" s="97">
        <f>IF(AND(MASTER_DATA_NORMALIZED!EL91=0,EL$22=$L$22),VLOOKUP(MASTER_DATA_PROCESSED!$C91,Backend!$Q$9:$T$52,3,FALSE),MASTER_DATA_NORMALIZED!EL91)</f>
        <v>0</v>
      </c>
      <c r="EM91" s="97">
        <f>IF(AND(MASTER_DATA_NORMALIZED!EM91=0,EM$22=$L$22),VLOOKUP(MASTER_DATA_PROCESSED!$C91,Backend!$Q$9:$T$52,3,FALSE),MASTER_DATA_NORMALIZED!EM91)</f>
        <v>0</v>
      </c>
      <c r="EN91" s="97">
        <f>IF(AND(MASTER_DATA_NORMALIZED!EN91=0,EN$22=$L$22),VLOOKUP(MASTER_DATA_PROCESSED!$C91,Backend!$Q$9:$T$52,3,FALSE),MASTER_DATA_NORMALIZED!EN91)</f>
        <v>199.342747999203</v>
      </c>
      <c r="EO91" s="97">
        <f>IF(AND(MASTER_DATA_NORMALIZED!EO91=0,EO$22=$L$22),VLOOKUP(MASTER_DATA_PROCESSED!$C91,Backend!$Q$9:$T$52,3,FALSE),MASTER_DATA_NORMALIZED!EO91)</f>
        <v>0</v>
      </c>
      <c r="EP91" s="97">
        <f>IF(AND(MASTER_DATA_NORMALIZED!EP91=0,EP$22=$L$22),VLOOKUP(MASTER_DATA_PROCESSED!$C91,Backend!$Q$9:$T$52,3,FALSE),MASTER_DATA_NORMALIZED!EP91)</f>
        <v>0</v>
      </c>
      <c r="EQ91" s="97">
        <f>IF(AND(MASTER_DATA_NORMALIZED!EQ91=0,EQ$22=$L$22),VLOOKUP(MASTER_DATA_PROCESSED!$C91,Backend!$Q$9:$T$52,3,FALSE),MASTER_DATA_NORMALIZED!EQ91)</f>
        <v>0</v>
      </c>
      <c r="ER91" s="97">
        <f>IF(AND(MASTER_DATA_NORMALIZED!ER91=0,ER$22=$L$22),VLOOKUP(MASTER_DATA_PROCESSED!$C91,Backend!$Q$9:$T$52,3,FALSE),MASTER_DATA_NORMALIZED!ER91)</f>
        <v>73.866774572752902</v>
      </c>
      <c r="ES91" s="97">
        <f>IF(AND(MASTER_DATA_NORMALIZED!ES91=0,ES$22=$L$22),VLOOKUP(MASTER_DATA_PROCESSED!$C91,Backend!$Q$9:$T$52,3,FALSE),MASTER_DATA_NORMALIZED!ES91)</f>
        <v>0</v>
      </c>
      <c r="ET91" s="97">
        <f>IF(AND(MASTER_DATA_NORMALIZED!ET91=0,ET$22=$L$22),VLOOKUP(MASTER_DATA_PROCESSED!$C91,Backend!$Q$9:$T$52,3,FALSE),MASTER_DATA_NORMALIZED!ET91)</f>
        <v>0</v>
      </c>
      <c r="EU91" s="97">
        <f>IF(AND(MASTER_DATA_NORMALIZED!EU91=0,EU$22=$L$22),VLOOKUP(MASTER_DATA_PROCESSED!$C91,Backend!$Q$9:$T$52,3,FALSE),MASTER_DATA_NORMALIZED!EU91)</f>
        <v>0</v>
      </c>
      <c r="EV91" s="97">
        <f>IF(AND(MASTER_DATA_NORMALIZED!EV91=0,EV$22=$L$22),VLOOKUP(MASTER_DATA_PROCESSED!$C91,Backend!$Q$9:$T$52,3,FALSE),MASTER_DATA_NORMALIZED!EV91)</f>
        <v>73.866774572752902</v>
      </c>
      <c r="EW91" s="97">
        <f>IF(AND(MASTER_DATA_NORMALIZED!EW91=0,EW$22=$L$22),VLOOKUP(MASTER_DATA_PROCESSED!$C91,Backend!$Q$9:$T$52,3,FALSE),MASTER_DATA_NORMALIZED!EW91)</f>
        <v>0</v>
      </c>
      <c r="EX91" s="97">
        <f>IF(AND(MASTER_DATA_NORMALIZED!EX91=0,EX$22=$L$22),VLOOKUP(MASTER_DATA_PROCESSED!$C91,Backend!$Q$9:$T$52,3,FALSE),MASTER_DATA_NORMALIZED!EX91)</f>
        <v>0</v>
      </c>
      <c r="EY91" s="97">
        <f>IF(AND(MASTER_DATA_NORMALIZED!EY91=0,EY$22=$L$22),VLOOKUP(MASTER_DATA_PROCESSED!$C91,Backend!$Q$9:$T$52,3,FALSE),MASTER_DATA_NORMALIZED!EY91)</f>
        <v>0</v>
      </c>
      <c r="EZ91" s="97" t="e">
        <f>IF(AND(MASTER_DATA_NORMALIZED!EZ91=0,EZ$22=$L$22),VLOOKUP(MASTER_DATA_PROCESSED!$C91,Backend!$Q$9:$T$52,3,FALSE),MASTER_DATA_NORMALIZED!EZ91)</f>
        <v>#N/A</v>
      </c>
      <c r="FA91" s="97">
        <f>IF(AND(MASTER_DATA_NORMALIZED!FA91=0,FA$22=$L$22),VLOOKUP(MASTER_DATA_PROCESSED!$C91,Backend!$Q$9:$T$52,3,FALSE),MASTER_DATA_NORMALIZED!FA91)</f>
        <v>0</v>
      </c>
      <c r="FB91" s="97">
        <f>IF(AND(MASTER_DATA_NORMALIZED!FB91=0,FB$22=$L$22),VLOOKUP(MASTER_DATA_PROCESSED!$C91,Backend!$Q$9:$T$52,3,FALSE),MASTER_DATA_NORMALIZED!FB91)</f>
        <v>0</v>
      </c>
      <c r="FC91" s="97">
        <f>IF(AND(MASTER_DATA_NORMALIZED!FC91=0,FC$22=$L$22),VLOOKUP(MASTER_DATA_PROCESSED!$C91,Backend!$Q$9:$T$52,3,FALSE),MASTER_DATA_NORMALIZED!FC91)</f>
        <v>0</v>
      </c>
      <c r="FD91" s="97" t="e">
        <f>IF(AND(MASTER_DATA_NORMALIZED!FD91=0,FD$22=$L$22),VLOOKUP(MASTER_DATA_PROCESSED!$C91,Backend!$Q$9:$T$52,3,FALSE),MASTER_DATA_NORMALIZED!FD91)</f>
        <v>#N/A</v>
      </c>
      <c r="FE91" s="97">
        <f>IF(AND(MASTER_DATA_NORMALIZED!FE91=0,FE$22=$L$22),VLOOKUP(MASTER_DATA_PROCESSED!$C91,Backend!$Q$9:$T$52,3,FALSE),MASTER_DATA_NORMALIZED!FE91)</f>
        <v>0</v>
      </c>
      <c r="FF91" s="97">
        <f>IF(AND(MASTER_DATA_NORMALIZED!FF91=0,FF$22=$L$22),VLOOKUP(MASTER_DATA_PROCESSED!$C91,Backend!$Q$9:$T$52,3,FALSE),MASTER_DATA_NORMALIZED!FF91)</f>
        <v>0</v>
      </c>
      <c r="FG91" s="97">
        <f>IF(AND(MASTER_DATA_NORMALIZED!FG91=0,FG$22=$L$22),VLOOKUP(MASTER_DATA_PROCESSED!$C91,Backend!$Q$9:$T$52,3,FALSE),MASTER_DATA_NORMALIZED!FG91)</f>
        <v>0</v>
      </c>
      <c r="FH91" s="97" t="e">
        <f>IF(AND(MASTER_DATA_NORMALIZED!FH91=0,FH$22=$L$22),VLOOKUP(MASTER_DATA_PROCESSED!$C91,Backend!$Q$9:$T$52,3,FALSE),MASTER_DATA_NORMALIZED!FH91)</f>
        <v>#N/A</v>
      </c>
      <c r="FI91" s="97">
        <f>IF(AND(MASTER_DATA_NORMALIZED!FI91=0,FI$22=$L$22),VLOOKUP(MASTER_DATA_PROCESSED!$C91,Backend!$Q$9:$T$52,3,FALSE),MASTER_DATA_NORMALIZED!FI91)</f>
        <v>0</v>
      </c>
      <c r="FJ91" s="97">
        <f>IF(AND(MASTER_DATA_NORMALIZED!FJ91=0,FJ$22=$L$22),VLOOKUP(MASTER_DATA_PROCESSED!$C91,Backend!$Q$9:$T$52,3,FALSE),MASTER_DATA_NORMALIZED!FJ91)</f>
        <v>0</v>
      </c>
      <c r="FK91" s="97">
        <f>IF(AND(MASTER_DATA_NORMALIZED!FK91=0,FK$22=$L$22),VLOOKUP(MASTER_DATA_PROCESSED!$C91,Backend!$Q$9:$T$52,3,FALSE),MASTER_DATA_NORMALIZED!FK91)</f>
        <v>0</v>
      </c>
      <c r="FL91" s="97" t="e">
        <f>IF(AND(MASTER_DATA_NORMALIZED!FL91=0,FL$22=$L$22),VLOOKUP(MASTER_DATA_PROCESSED!$C91,Backend!$Q$9:$T$52,3,FALSE),MASTER_DATA_NORMALIZED!FL91)</f>
        <v>#N/A</v>
      </c>
      <c r="FM91" s="97">
        <f>IF(AND(MASTER_DATA_NORMALIZED!FM91=0,FM$22=$L$22),VLOOKUP(MASTER_DATA_PROCESSED!$C91,Backend!$Q$9:$T$52,3,FALSE),MASTER_DATA_NORMALIZED!FM91)</f>
        <v>0</v>
      </c>
      <c r="FN91" s="97">
        <f>IF(AND(MASTER_DATA_NORMALIZED!FN91=0,FN$22=$L$22),VLOOKUP(MASTER_DATA_PROCESSED!$C91,Backend!$Q$9:$T$52,3,FALSE),MASTER_DATA_NORMALIZED!FN91)</f>
        <v>0</v>
      </c>
      <c r="FO91" s="97">
        <f>IF(AND(MASTER_DATA_NORMALIZED!FO91=0,FO$22=$L$22),VLOOKUP(MASTER_DATA_PROCESSED!$C91,Backend!$Q$9:$T$52,3,FALSE),MASTER_DATA_NORMALIZED!FO91)</f>
        <v>0</v>
      </c>
      <c r="FP91" s="97" t="e">
        <f>IF(AND(MASTER_DATA_NORMALIZED!FP91=0,FP$22=$L$22),VLOOKUP(MASTER_DATA_PROCESSED!$C91,Backend!$Q$9:$T$52,3,FALSE),MASTER_DATA_NORMALIZED!FP91)</f>
        <v>#N/A</v>
      </c>
      <c r="FQ91" s="97">
        <f>IF(AND(MASTER_DATA_NORMALIZED!FQ91=0,FQ$22=$L$22),VLOOKUP(MASTER_DATA_PROCESSED!$C91,Backend!$Q$9:$T$52,3,FALSE),MASTER_DATA_NORMALIZED!FQ91)</f>
        <v>0</v>
      </c>
      <c r="FR91" s="97">
        <f>IF(AND(MASTER_DATA_NORMALIZED!FR91=0,FR$22=$L$22),VLOOKUP(MASTER_DATA_PROCESSED!$C91,Backend!$Q$9:$T$52,3,FALSE),MASTER_DATA_NORMALIZED!FR91)</f>
        <v>0</v>
      </c>
      <c r="FS91" s="97">
        <f>IF(AND(MASTER_DATA_NORMALIZED!FS91=0,FS$22=$L$22),VLOOKUP(MASTER_DATA_PROCESSED!$C91,Backend!$Q$9:$T$52,3,FALSE),MASTER_DATA_NORMALIZED!FS91)</f>
        <v>0</v>
      </c>
      <c r="FT91" s="97" t="e">
        <f>IF(AND(MASTER_DATA_NORMALIZED!FT91=0,FT$22=$L$22),VLOOKUP(MASTER_DATA_PROCESSED!$C91,Backend!$Q$9:$T$52,3,FALSE),MASTER_DATA_NORMALIZED!FT91)</f>
        <v>#N/A</v>
      </c>
      <c r="FU91" s="97">
        <f>IF(AND(MASTER_DATA_NORMALIZED!FU91=0,FU$22=$L$22),VLOOKUP(MASTER_DATA_PROCESSED!$C91,Backend!$Q$9:$T$52,3,FALSE),MASTER_DATA_NORMALIZED!FU91)</f>
        <v>0</v>
      </c>
      <c r="FV91" s="97">
        <f>IF(AND(MASTER_DATA_NORMALIZED!FV91=0,FV$22=$L$22),VLOOKUP(MASTER_DATA_PROCESSED!$C91,Backend!$Q$9:$T$52,3,FALSE),MASTER_DATA_NORMALIZED!FV91)</f>
        <v>0</v>
      </c>
      <c r="FW91" s="97">
        <f>IF(AND(MASTER_DATA_NORMALIZED!FW91=0,FW$22=$L$22),VLOOKUP(MASTER_DATA_PROCESSED!$C91,Backend!$Q$9:$T$52,3,FALSE),MASTER_DATA_NORMALIZED!FW91)</f>
        <v>0</v>
      </c>
      <c r="FX91" s="97" t="e">
        <f>IF(AND(MASTER_DATA_NORMALIZED!FX91=0,FX$22=$L$22),VLOOKUP(MASTER_DATA_PROCESSED!$C91,Backend!$Q$9:$T$52,3,FALSE),MASTER_DATA_NORMALIZED!FX91)</f>
        <v>#N/A</v>
      </c>
      <c r="FY91" s="97">
        <f>IF(AND(MASTER_DATA_NORMALIZED!FY91=0,FY$22=$L$22),VLOOKUP(MASTER_DATA_PROCESSED!$C91,Backend!$Q$9:$T$52,3,FALSE),MASTER_DATA_NORMALIZED!FY91)</f>
        <v>0</v>
      </c>
      <c r="FZ91" s="97">
        <f>IF(AND(MASTER_DATA_NORMALIZED!FZ91=0,FZ$22=$L$22),VLOOKUP(MASTER_DATA_PROCESSED!$C91,Backend!$Q$9:$T$52,3,FALSE),MASTER_DATA_NORMALIZED!FZ91)</f>
        <v>0</v>
      </c>
      <c r="GA91" s="97">
        <f>IF(AND(MASTER_DATA_NORMALIZED!GA91=0,GA$22=$L$22),VLOOKUP(MASTER_DATA_PROCESSED!$C91,Backend!$Q$9:$T$52,3,FALSE),MASTER_DATA_NORMALIZED!GA91)</f>
        <v>0</v>
      </c>
      <c r="GB91" s="97" t="e">
        <f>IF(AND(MASTER_DATA_NORMALIZED!GB91=0,GB$22=$L$22),VLOOKUP(MASTER_DATA_PROCESSED!$C91,Backend!$Q$9:$T$52,3,FALSE),MASTER_DATA_NORMALIZED!GB91)</f>
        <v>#N/A</v>
      </c>
      <c r="GC91" s="97">
        <f>IF(AND(MASTER_DATA_NORMALIZED!GC91=0,GC$22=$L$22),VLOOKUP(MASTER_DATA_PROCESSED!$C91,Backend!$Q$9:$T$52,3,FALSE),MASTER_DATA_NORMALIZED!GC91)</f>
        <v>0</v>
      </c>
      <c r="GD91" s="97">
        <f>IF(AND(MASTER_DATA_NORMALIZED!GD91=0,GD$22=$L$22),VLOOKUP(MASTER_DATA_PROCESSED!$C91,Backend!$Q$9:$T$52,3,FALSE),MASTER_DATA_NORMALIZED!GD91)</f>
        <v>0</v>
      </c>
      <c r="GE91" s="97">
        <f>IF(AND(MASTER_DATA_NORMALIZED!GE91=0,GE$22=$L$22),VLOOKUP(MASTER_DATA_PROCESSED!$C91,Backend!$Q$9:$T$52,3,FALSE),MASTER_DATA_NORMALIZED!GE91)</f>
        <v>0</v>
      </c>
      <c r="GF91" s="97" t="e">
        <f>IF(AND(MASTER_DATA_NORMALIZED!GF91=0,GF$22=$L$22),VLOOKUP(MASTER_DATA_PROCESSED!$C91,Backend!$Q$9:$T$52,3,FALSE),MASTER_DATA_NORMALIZED!GF91)</f>
        <v>#N/A</v>
      </c>
      <c r="GG91" s="97">
        <f>IF(AND(MASTER_DATA_NORMALIZED!GG91=0,GG$22=$L$22),VLOOKUP(MASTER_DATA_PROCESSED!$C91,Backend!$Q$9:$T$52,3,FALSE),MASTER_DATA_NORMALIZED!GG91)</f>
        <v>0</v>
      </c>
      <c r="GH91" s="97">
        <f>IF(AND(MASTER_DATA_NORMALIZED!GH91=0,GH$22=$L$22),VLOOKUP(MASTER_DATA_PROCESSED!$C91,Backend!$Q$9:$T$52,3,FALSE),MASTER_DATA_NORMALIZED!GH91)</f>
        <v>0</v>
      </c>
      <c r="GI91" s="97">
        <f>IF(AND(MASTER_DATA_NORMALIZED!GI91=0,GI$22=$L$22),VLOOKUP(MASTER_DATA_PROCESSED!$C91,Backend!$Q$9:$T$52,3,FALSE),MASTER_DATA_NORMALIZED!GI91)</f>
        <v>0</v>
      </c>
      <c r="GJ91" s="97" t="e">
        <f>IF(AND(MASTER_DATA_NORMALIZED!GJ91=0,GJ$22=$L$22),VLOOKUP(MASTER_DATA_PROCESSED!$C91,Backend!$Q$9:$T$52,3,FALSE),MASTER_DATA_NORMALIZED!GJ91)</f>
        <v>#N/A</v>
      </c>
      <c r="GK91" s="97">
        <f>IF(AND(MASTER_DATA_NORMALIZED!GK91=0,GK$22=$L$22),VLOOKUP(MASTER_DATA_PROCESSED!$C91,Backend!$Q$9:$T$52,3,FALSE),MASTER_DATA_NORMALIZED!GK91)</f>
        <v>0</v>
      </c>
      <c r="GL91" s="97">
        <f>IF(AND(MASTER_DATA_NORMALIZED!GL91=0,GL$22=$L$22),VLOOKUP(MASTER_DATA_PROCESSED!$C91,Backend!$Q$9:$T$52,3,FALSE),MASTER_DATA_NORMALIZED!GL91)</f>
        <v>0</v>
      </c>
      <c r="GM91" s="97">
        <f>IF(AND(MASTER_DATA_NORMALIZED!GM91=0,GM$22=$L$22),VLOOKUP(MASTER_DATA_PROCESSED!$C91,Backend!$Q$9:$T$52,3,FALSE),MASTER_DATA_NORMALIZED!GM91)</f>
        <v>0</v>
      </c>
      <c r="GN91" s="97" t="e">
        <f>IF(AND(MASTER_DATA_NORMALIZED!GN91=0,GN$22=$L$22),VLOOKUP(MASTER_DATA_PROCESSED!$C91,Backend!$Q$9:$T$52,3,FALSE),MASTER_DATA_NORMALIZED!GN91)</f>
        <v>#N/A</v>
      </c>
      <c r="GO91" s="97">
        <f>IF(AND(MASTER_DATA_NORMALIZED!GO91=0,GO$22=$L$22),VLOOKUP(MASTER_DATA_PROCESSED!$C91,Backend!$Q$9:$T$52,3,FALSE),MASTER_DATA_NORMALIZED!GO91)</f>
        <v>0</v>
      </c>
      <c r="GP91" s="97">
        <f>IF(AND(MASTER_DATA_NORMALIZED!GP91=0,GP$22=$L$22),VLOOKUP(MASTER_DATA_PROCESSED!$C91,Backend!$Q$9:$T$52,3,FALSE),MASTER_DATA_NORMALIZED!GP91)</f>
        <v>0</v>
      </c>
      <c r="GQ91" s="97">
        <f>IF(AND(MASTER_DATA_NORMALIZED!GQ91=0,GQ$22=$L$22),VLOOKUP(MASTER_DATA_PROCESSED!$C91,Backend!$Q$9:$T$52,3,FALSE),MASTER_DATA_NORMALIZED!GQ91)</f>
        <v>0</v>
      </c>
      <c r="GR91" s="97" t="e">
        <f>IF(AND(MASTER_DATA_NORMALIZED!GR91=0,GR$22=$L$22),VLOOKUP(MASTER_DATA_PROCESSED!$C91,Backend!$Q$9:$T$52,3,FALSE),MASTER_DATA_NORMALIZED!GR91)</f>
        <v>#N/A</v>
      </c>
      <c r="GS91" s="97">
        <f>IF(AND(MASTER_DATA_NORMALIZED!GS91=0,GS$22=$L$22),VLOOKUP(MASTER_DATA_PROCESSED!$C91,Backend!$Q$9:$T$52,3,FALSE),MASTER_DATA_NORMALIZED!GS91)</f>
        <v>0</v>
      </c>
      <c r="GT91" s="97">
        <f>IF(AND(MASTER_DATA_NORMALIZED!GT91=0,GT$22=$L$22),VLOOKUP(MASTER_DATA_PROCESSED!$C91,Backend!$Q$9:$T$52,3,FALSE),MASTER_DATA_NORMALIZED!GT91)</f>
        <v>0</v>
      </c>
      <c r="GU91" s="97">
        <f>IF(AND(MASTER_DATA_NORMALIZED!GU91=0,GU$22=$L$22),VLOOKUP(MASTER_DATA_PROCESSED!$C91,Backend!$Q$9:$T$52,3,FALSE),MASTER_DATA_NORMALIZED!GU91)</f>
        <v>0</v>
      </c>
      <c r="GV91" s="97" t="e">
        <f>IF(AND(MASTER_DATA_NORMALIZED!GV91=0,GV$22=$L$22),VLOOKUP(MASTER_DATA_PROCESSED!$C91,Backend!$Q$9:$T$52,3,FALSE),MASTER_DATA_NORMALIZED!GV91)</f>
        <v>#N/A</v>
      </c>
      <c r="GW91" s="97" t="e">
        <f>IF(AND(MASTER_DATA_NORMALIZED!GW91=0,GW$22=$L$22),VLOOKUP(MASTER_DATA_PROCESSED!$C91,Backend!$Q$9:$T$52,3,FALSE),MASTER_DATA_NORMALIZED!GW91)</f>
        <v>#REF!</v>
      </c>
      <c r="GX91" s="97" t="e">
        <f>IF(AND(MASTER_DATA_NORMALIZED!GX91=0,GX$22=$L$22),VLOOKUP(MASTER_DATA_PROCESSED!$C91,Backend!$Q$9:$T$52,3,FALSE),MASTER_DATA_NORMALIZED!GX91)</f>
        <v>#REF!</v>
      </c>
      <c r="GY91" s="97" t="e">
        <f>IF(AND(MASTER_DATA_NORMALIZED!GY91=0,GY$22=$L$22),VLOOKUP(MASTER_DATA_PROCESSED!$C91,Backend!$Q$9:$T$52,3,FALSE),MASTER_DATA_NORMALIZED!GY91)</f>
        <v>#REF!</v>
      </c>
    </row>
    <row r="92" spans="2:207" hidden="1" outlineLevel="2" x14ac:dyDescent="0.3">
      <c r="B92" s="21">
        <f t="shared" si="14"/>
        <v>20</v>
      </c>
      <c r="C92" s="52">
        <f t="shared" si="13"/>
        <v>225</v>
      </c>
      <c r="D92" s="77"/>
      <c r="E92" s="52"/>
      <c r="F92" s="52">
        <v>225</v>
      </c>
      <c r="G92" s="78"/>
      <c r="H92" s="35" t="s">
        <v>96</v>
      </c>
      <c r="I92" s="97">
        <f>IF(AND(MASTER_DATA_NORMALIZED!I92=0,I$22=$L$22),VLOOKUP(MASTER_DATA_PROCESSED!$C92,Backend!$Q$9:$T$52,3,FALSE),MASTER_DATA_NORMALIZED!I92)</f>
        <v>0</v>
      </c>
      <c r="J92" s="97">
        <f>IF(AND(MASTER_DATA_NORMALIZED!J92=0,J$22=$L$22),VLOOKUP(MASTER_DATA_PROCESSED!$C92,Backend!$Q$9:$T$52,3,FALSE),MASTER_DATA_NORMALIZED!J92)</f>
        <v>0</v>
      </c>
      <c r="K92" s="97">
        <f>IF(AND(MASTER_DATA_NORMALIZED!K92=0,K$22=$L$22),VLOOKUP(MASTER_DATA_PROCESSED!$C92,Backend!$Q$9:$T$52,3,FALSE),MASTER_DATA_NORMALIZED!K92)</f>
        <v>0</v>
      </c>
      <c r="L92" s="97">
        <f>IF(AND(MASTER_DATA_NORMALIZED!L92=0,L$22=$L$22),VLOOKUP(MASTER_DATA_PROCESSED!$C92,Backend!$Q$9:$T$52,3,FALSE),MASTER_DATA_NORMALIZED!L92)</f>
        <v>314.5143691071147</v>
      </c>
      <c r="M92" s="97">
        <f>IF(AND(MASTER_DATA_NORMALIZED!M92=0,M$22=$L$22),VLOOKUP(MASTER_DATA_PROCESSED!$C92,Backend!$Q$9:$T$52,3,FALSE),MASTER_DATA_NORMALIZED!M92)</f>
        <v>0</v>
      </c>
      <c r="N92" s="97">
        <f>IF(AND(MASTER_DATA_NORMALIZED!N92=0,N$22=$L$22),VLOOKUP(MASTER_DATA_PROCESSED!$C92,Backend!$Q$9:$T$52,3,FALSE),MASTER_DATA_NORMALIZED!N92)</f>
        <v>0</v>
      </c>
      <c r="O92" s="97">
        <f>IF(AND(MASTER_DATA_NORMALIZED!O92=0,O$22=$L$22),VLOOKUP(MASTER_DATA_PROCESSED!$C92,Backend!$Q$9:$T$52,3,FALSE),MASTER_DATA_NORMALIZED!O92)</f>
        <v>0</v>
      </c>
      <c r="P92" s="97">
        <f>IF(AND(MASTER_DATA_NORMALIZED!P92=0,P$22=$L$22),VLOOKUP(MASTER_DATA_PROCESSED!$C92,Backend!$Q$9:$T$52,3,FALSE),MASTER_DATA_NORMALIZED!P92)</f>
        <v>223.31411436675305</v>
      </c>
      <c r="Q92" s="97">
        <f>IF(AND(MASTER_DATA_NORMALIZED!Q92=0,Q$22=$L$22),VLOOKUP(MASTER_DATA_PROCESSED!$C92,Backend!$Q$9:$T$52,3,FALSE),MASTER_DATA_NORMALIZED!Q92)</f>
        <v>0</v>
      </c>
      <c r="R92" s="97">
        <f>IF(AND(MASTER_DATA_NORMALIZED!R92=0,R$22=$L$22),VLOOKUP(MASTER_DATA_PROCESSED!$C92,Backend!$Q$9:$T$52,3,FALSE),MASTER_DATA_NORMALIZED!R92)</f>
        <v>0</v>
      </c>
      <c r="S92" s="97">
        <f>IF(AND(MASTER_DATA_NORMALIZED!S92=0,S$22=$L$22),VLOOKUP(MASTER_DATA_PROCESSED!$C92,Backend!$Q$9:$T$52,3,FALSE),MASTER_DATA_NORMALIZED!S92)</f>
        <v>0</v>
      </c>
      <c r="T92" s="97">
        <f>IF(AND(MASTER_DATA_NORMALIZED!T92=0,T$22=$L$22),VLOOKUP(MASTER_DATA_PROCESSED!$C92,Backend!$Q$9:$T$52,3,FALSE),MASTER_DATA_NORMALIZED!T92)</f>
        <v>511.57155412833896</v>
      </c>
      <c r="U92" s="97">
        <f>IF(AND(MASTER_DATA_NORMALIZED!U92=0,U$22=$L$22),VLOOKUP(MASTER_DATA_PROCESSED!$C92,Backend!$Q$9:$T$52,3,FALSE),MASTER_DATA_NORMALIZED!U92)</f>
        <v>0</v>
      </c>
      <c r="V92" s="97">
        <f>IF(AND(MASTER_DATA_NORMALIZED!V92=0,V$22=$L$22),VLOOKUP(MASTER_DATA_PROCESSED!$C92,Backend!$Q$9:$T$52,3,FALSE),MASTER_DATA_NORMALIZED!V92)</f>
        <v>0</v>
      </c>
      <c r="W92" s="97">
        <f>IF(AND(MASTER_DATA_NORMALIZED!W92=0,W$22=$L$22),VLOOKUP(MASTER_DATA_PROCESSED!$C92,Backend!$Q$9:$T$52,3,FALSE),MASTER_DATA_NORMALIZED!W92)</f>
        <v>0</v>
      </c>
      <c r="X92" s="97">
        <f>IF(AND(MASTER_DATA_NORMALIZED!X92=0,X$22=$L$22),VLOOKUP(MASTER_DATA_PROCESSED!$C92,Backend!$Q$9:$T$52,3,FALSE),MASTER_DATA_NORMALIZED!X92)</f>
        <v>363.2096974338383</v>
      </c>
      <c r="Y92" s="97">
        <f>IF(AND(MASTER_DATA_NORMALIZED!Y92=0,Y$22=$L$22),VLOOKUP(MASTER_DATA_PROCESSED!$C92,Backend!$Q$9:$T$52,3,FALSE),MASTER_DATA_NORMALIZED!Y92)</f>
        <v>0</v>
      </c>
      <c r="Z92" s="97">
        <f>IF(AND(MASTER_DATA_NORMALIZED!Z92=0,Z$22=$L$22),VLOOKUP(MASTER_DATA_PROCESSED!$C92,Backend!$Q$9:$T$52,3,FALSE),MASTER_DATA_NORMALIZED!Z92)</f>
        <v>0</v>
      </c>
      <c r="AA92" s="97">
        <f>IF(AND(MASTER_DATA_NORMALIZED!AA92=0,AA$22=$L$22),VLOOKUP(MASTER_DATA_PROCESSED!$C92,Backend!$Q$9:$T$52,3,FALSE),MASTER_DATA_NORMALIZED!AA92)</f>
        <v>0</v>
      </c>
      <c r="AB92" s="97">
        <f>IF(AND(MASTER_DATA_NORMALIZED!AB92=0,AB$22=$L$22),VLOOKUP(MASTER_DATA_PROCESSED!$C92,Backend!$Q$9:$T$52,3,FALSE),MASTER_DATA_NORMALIZED!AB92)</f>
        <v>404.21769703125585</v>
      </c>
      <c r="AC92" s="97">
        <f>IF(AND(MASTER_DATA_NORMALIZED!AC92=0,AC$22=$L$22),VLOOKUP(MASTER_DATA_PROCESSED!$C92,Backend!$Q$9:$T$52,3,FALSE),MASTER_DATA_NORMALIZED!AC92)</f>
        <v>0</v>
      </c>
      <c r="AD92" s="97">
        <f>IF(AND(MASTER_DATA_NORMALIZED!AD92=0,AD$22=$L$22),VLOOKUP(MASTER_DATA_PROCESSED!$C92,Backend!$Q$9:$T$52,3,FALSE),MASTER_DATA_NORMALIZED!AD92)</f>
        <v>0</v>
      </c>
      <c r="AE92" s="97">
        <f>IF(AND(MASTER_DATA_NORMALIZED!AE92=0,AE$22=$L$22),VLOOKUP(MASTER_DATA_PROCESSED!$C92,Backend!$Q$9:$T$52,3,FALSE),MASTER_DATA_NORMALIZED!AE92)</f>
        <v>0</v>
      </c>
      <c r="AF92" s="97">
        <f>IF(AND(MASTER_DATA_NORMALIZED!AF92=0,AF$22=$L$22),VLOOKUP(MASTER_DATA_PROCESSED!$C92,Backend!$Q$9:$T$52,3,FALSE),MASTER_DATA_NORMALIZED!AF92)</f>
        <v>286.97078738060156</v>
      </c>
      <c r="AG92" s="97">
        <f>IF(AND(MASTER_DATA_NORMALIZED!AG92=0,AG$22=$L$22),VLOOKUP(MASTER_DATA_PROCESSED!$C92,Backend!$Q$9:$T$52,3,FALSE),MASTER_DATA_NORMALIZED!AG92)</f>
        <v>0</v>
      </c>
      <c r="AH92" s="97">
        <f>IF(AND(MASTER_DATA_NORMALIZED!AH92=0,AH$22=$L$22),VLOOKUP(MASTER_DATA_PROCESSED!$C92,Backend!$Q$9:$T$52,3,FALSE),MASTER_DATA_NORMALIZED!AH92)</f>
        <v>0</v>
      </c>
      <c r="AI92" s="97">
        <f>IF(AND(MASTER_DATA_NORMALIZED!AI92=0,AI$22=$L$22),VLOOKUP(MASTER_DATA_PROCESSED!$C92,Backend!$Q$9:$T$52,3,FALSE),MASTER_DATA_NORMALIZED!AI92)</f>
        <v>0</v>
      </c>
      <c r="AJ92" s="97">
        <f>IF(AND(MASTER_DATA_NORMALIZED!AJ92=0,AJ$22=$L$22),VLOOKUP(MASTER_DATA_PROCESSED!$C92,Backend!$Q$9:$T$52,3,FALSE),MASTER_DATA_NORMALIZED!AJ92)</f>
        <v>657.40064044236249</v>
      </c>
      <c r="AK92" s="97">
        <f>IF(AND(MASTER_DATA_NORMALIZED!AK92=0,AK$22=$L$22),VLOOKUP(MASTER_DATA_PROCESSED!$C92,Backend!$Q$9:$T$52,3,FALSE),MASTER_DATA_NORMALIZED!AK92)</f>
        <v>0</v>
      </c>
      <c r="AL92" s="97">
        <f>IF(AND(MASTER_DATA_NORMALIZED!AL92=0,AL$22=$L$22),VLOOKUP(MASTER_DATA_PROCESSED!$C92,Backend!$Q$9:$T$52,3,FALSE),MASTER_DATA_NORMALIZED!AL92)</f>
        <v>0</v>
      </c>
      <c r="AM92" s="97">
        <f>IF(AND(MASTER_DATA_NORMALIZED!AM92=0,AM$22=$L$22),VLOOKUP(MASTER_DATA_PROCESSED!$C92,Backend!$Q$9:$T$52,3,FALSE),MASTER_DATA_NORMALIZED!AM92)</f>
        <v>0</v>
      </c>
      <c r="AN92" s="97">
        <f>IF(AND(MASTER_DATA_NORMALIZED!AN92=0,AN$22=$L$22),VLOOKUP(MASTER_DATA_PROCESSED!$C92,Backend!$Q$9:$T$52,3,FALSE),MASTER_DATA_NORMALIZED!AN92)</f>
        <v>466.75255251315008</v>
      </c>
      <c r="AO92" s="97">
        <f>IF(AND(MASTER_DATA_NORMALIZED!AO92=0,AO$22=$L$22),VLOOKUP(MASTER_DATA_PROCESSED!$C92,Backend!$Q$9:$T$52,3,FALSE),MASTER_DATA_NORMALIZED!AO92)</f>
        <v>0</v>
      </c>
      <c r="AP92" s="97">
        <f>IF(AND(MASTER_DATA_NORMALIZED!AP92=0,AP$22=$L$22),VLOOKUP(MASTER_DATA_PROCESSED!$C92,Backend!$Q$9:$T$52,3,FALSE),MASTER_DATA_NORMALIZED!AP92)</f>
        <v>0</v>
      </c>
      <c r="AQ92" s="97">
        <f>IF(AND(MASTER_DATA_NORMALIZED!AQ92=0,AQ$22=$L$22),VLOOKUP(MASTER_DATA_PROCESSED!$C92,Backend!$Q$9:$T$52,3,FALSE),MASTER_DATA_NORMALIZED!AQ92)</f>
        <v>0</v>
      </c>
      <c r="AR92" s="97" t="e">
        <f>IF(AND(MASTER_DATA_NORMALIZED!AR92=0,AR$22=$L$22),VLOOKUP(MASTER_DATA_PROCESSED!$C92,Backend!$Q$9:$T$52,3,FALSE),MASTER_DATA_NORMALIZED!AR92)</f>
        <v>#N/A</v>
      </c>
      <c r="AS92" s="97">
        <f>IF(AND(MASTER_DATA_NORMALIZED!AS92=0,AS$22=$L$22),VLOOKUP(MASTER_DATA_PROCESSED!$C92,Backend!$Q$9:$T$52,3,FALSE),MASTER_DATA_NORMALIZED!AS92)</f>
        <v>0</v>
      </c>
      <c r="AT92" s="97">
        <f>IF(AND(MASTER_DATA_NORMALIZED!AT92=0,AT$22=$L$22),VLOOKUP(MASTER_DATA_PROCESSED!$C92,Backend!$Q$9:$T$52,3,FALSE),MASTER_DATA_NORMALIZED!AT92)</f>
        <v>0</v>
      </c>
      <c r="AU92" s="97">
        <f>IF(AND(MASTER_DATA_NORMALIZED!AU92=0,AU$22=$L$22),VLOOKUP(MASTER_DATA_PROCESSED!$C92,Backend!$Q$9:$T$52,3,FALSE),MASTER_DATA_NORMALIZED!AU92)</f>
        <v>0</v>
      </c>
      <c r="AV92" s="97" t="e">
        <f>IF(AND(MASTER_DATA_NORMALIZED!AV92=0,AV$22=$L$22),VLOOKUP(MASTER_DATA_PROCESSED!$C92,Backend!$Q$9:$T$52,3,FALSE),MASTER_DATA_NORMALIZED!AV92)</f>
        <v>#N/A</v>
      </c>
      <c r="AW92" s="97">
        <f>IF(AND(MASTER_DATA_NORMALIZED!AW92=0,AW$22=$L$22),VLOOKUP(MASTER_DATA_PROCESSED!$C92,Backend!$Q$9:$T$52,3,FALSE),MASTER_DATA_NORMALIZED!AW92)</f>
        <v>0</v>
      </c>
      <c r="AX92" s="97">
        <f>IF(AND(MASTER_DATA_NORMALIZED!AX92=0,AX$22=$L$22),VLOOKUP(MASTER_DATA_PROCESSED!$C92,Backend!$Q$9:$T$52,3,FALSE),MASTER_DATA_NORMALIZED!AX92)</f>
        <v>0</v>
      </c>
      <c r="AY92" s="97">
        <f>IF(AND(MASTER_DATA_NORMALIZED!AY92=0,AY$22=$L$22),VLOOKUP(MASTER_DATA_PROCESSED!$C92,Backend!$Q$9:$T$52,3,FALSE),MASTER_DATA_NORMALIZED!AY92)</f>
        <v>0</v>
      </c>
      <c r="AZ92" s="97" t="e">
        <f>IF(AND(MASTER_DATA_NORMALIZED!AZ92=0,AZ$22=$L$22),VLOOKUP(MASTER_DATA_PROCESSED!$C92,Backend!$Q$9:$T$52,3,FALSE),MASTER_DATA_NORMALIZED!AZ92)</f>
        <v>#N/A</v>
      </c>
      <c r="BA92" s="97">
        <f>IF(AND(MASTER_DATA_NORMALIZED!BA92=0,BA$22=$L$22),VLOOKUP(MASTER_DATA_PROCESSED!$C92,Backend!$Q$9:$T$52,3,FALSE),MASTER_DATA_NORMALIZED!BA92)</f>
        <v>0</v>
      </c>
      <c r="BB92" s="97">
        <f>IF(AND(MASTER_DATA_NORMALIZED!BB92=0,BB$22=$L$22),VLOOKUP(MASTER_DATA_PROCESSED!$C92,Backend!$Q$9:$T$52,3,FALSE),MASTER_DATA_NORMALIZED!BB92)</f>
        <v>0</v>
      </c>
      <c r="BC92" s="97">
        <f>IF(AND(MASTER_DATA_NORMALIZED!BC92=0,BC$22=$L$22),VLOOKUP(MASTER_DATA_PROCESSED!$C92,Backend!$Q$9:$T$52,3,FALSE),MASTER_DATA_NORMALIZED!BC92)</f>
        <v>0</v>
      </c>
      <c r="BD92" s="97" t="e">
        <f>IF(AND(MASTER_DATA_NORMALIZED!BD92=0,BD$22=$L$22),VLOOKUP(MASTER_DATA_PROCESSED!$C92,Backend!$Q$9:$T$52,3,FALSE),MASTER_DATA_NORMALIZED!BD92)</f>
        <v>#N/A</v>
      </c>
      <c r="BE92" s="97">
        <f>IF(AND(MASTER_DATA_NORMALIZED!BE92=0,BE$22=$L$22),VLOOKUP(MASTER_DATA_PROCESSED!$C92,Backend!$Q$9:$T$52,3,FALSE),MASTER_DATA_NORMALIZED!BE92)</f>
        <v>0</v>
      </c>
      <c r="BF92" s="97">
        <f>IF(AND(MASTER_DATA_NORMALIZED!BF92=0,BF$22=$L$22),VLOOKUP(MASTER_DATA_PROCESSED!$C92,Backend!$Q$9:$T$52,3,FALSE),MASTER_DATA_NORMALIZED!BF92)</f>
        <v>0</v>
      </c>
      <c r="BG92" s="97">
        <f>IF(AND(MASTER_DATA_NORMALIZED!BG92=0,BG$22=$L$22),VLOOKUP(MASTER_DATA_PROCESSED!$C92,Backend!$Q$9:$T$52,3,FALSE),MASTER_DATA_NORMALIZED!BG92)</f>
        <v>0</v>
      </c>
      <c r="BH92" s="97" t="e">
        <f>IF(AND(MASTER_DATA_NORMALIZED!BH92=0,BH$22=$L$22),VLOOKUP(MASTER_DATA_PROCESSED!$C92,Backend!$Q$9:$T$52,3,FALSE),MASTER_DATA_NORMALIZED!BH92)</f>
        <v>#N/A</v>
      </c>
      <c r="BI92" s="97">
        <f>IF(AND(MASTER_DATA_NORMALIZED!BI92=0,BI$22=$L$22),VLOOKUP(MASTER_DATA_PROCESSED!$C92,Backend!$Q$9:$T$52,3,FALSE),MASTER_DATA_NORMALIZED!BI92)</f>
        <v>0</v>
      </c>
      <c r="BJ92" s="97">
        <f>IF(AND(MASTER_DATA_NORMALIZED!BJ92=0,BJ$22=$L$22),VLOOKUP(MASTER_DATA_PROCESSED!$C92,Backend!$Q$9:$T$52,3,FALSE),MASTER_DATA_NORMALIZED!BJ92)</f>
        <v>0</v>
      </c>
      <c r="BK92" s="97">
        <f>IF(AND(MASTER_DATA_NORMALIZED!BK92=0,BK$22=$L$22),VLOOKUP(MASTER_DATA_PROCESSED!$C92,Backend!$Q$9:$T$52,3,FALSE),MASTER_DATA_NORMALIZED!BK92)</f>
        <v>0</v>
      </c>
      <c r="BL92" s="97" t="e">
        <f>IF(AND(MASTER_DATA_NORMALIZED!BL92=0,BL$22=$L$22),VLOOKUP(MASTER_DATA_PROCESSED!$C92,Backend!$Q$9:$T$52,3,FALSE),MASTER_DATA_NORMALIZED!BL92)</f>
        <v>#N/A</v>
      </c>
      <c r="BM92" s="97">
        <f>IF(AND(MASTER_DATA_NORMALIZED!BM92=0,BM$22=$L$22),VLOOKUP(MASTER_DATA_PROCESSED!$C92,Backend!$Q$9:$T$52,3,FALSE),MASTER_DATA_NORMALIZED!BM92)</f>
        <v>0</v>
      </c>
      <c r="BN92" s="97">
        <f>IF(AND(MASTER_DATA_NORMALIZED!BN92=0,BN$22=$L$22),VLOOKUP(MASTER_DATA_PROCESSED!$C92,Backend!$Q$9:$T$52,3,FALSE),MASTER_DATA_NORMALIZED!BN92)</f>
        <v>0</v>
      </c>
      <c r="BO92" s="97">
        <f>IF(AND(MASTER_DATA_NORMALIZED!BO92=0,BO$22=$L$22),VLOOKUP(MASTER_DATA_PROCESSED!$C92,Backend!$Q$9:$T$52,3,FALSE),MASTER_DATA_NORMALIZED!BO92)</f>
        <v>0</v>
      </c>
      <c r="BP92" s="97">
        <f>IF(AND(MASTER_DATA_NORMALIZED!BP92=0,BP$22=$L$22),VLOOKUP(MASTER_DATA_PROCESSED!$C92,Backend!$Q$9:$T$52,3,FALSE),MASTER_DATA_NORMALIZED!BP92)</f>
        <v>11.850582322080959</v>
      </c>
      <c r="BQ92" s="97">
        <f>IF(AND(MASTER_DATA_NORMALIZED!BQ92=0,BQ$22=$L$22),VLOOKUP(MASTER_DATA_PROCESSED!$C92,Backend!$Q$9:$T$52,3,FALSE),MASTER_DATA_NORMALIZED!BQ92)</f>
        <v>0</v>
      </c>
      <c r="BR92" s="97">
        <f>IF(AND(MASTER_DATA_NORMALIZED!BR92=0,BR$22=$L$22),VLOOKUP(MASTER_DATA_PROCESSED!$C92,Backend!$Q$9:$T$52,3,FALSE),MASTER_DATA_NORMALIZED!BR92)</f>
        <v>0</v>
      </c>
      <c r="BS92" s="97">
        <f>IF(AND(MASTER_DATA_NORMALIZED!BS92=0,BS$22=$L$22),VLOOKUP(MASTER_DATA_PROCESSED!$C92,Backend!$Q$9:$T$52,3,FALSE),MASTER_DATA_NORMALIZED!BS92)</f>
        <v>0</v>
      </c>
      <c r="BT92" s="97">
        <f>IF(AND(MASTER_DATA_NORMALIZED!BT92=0,BT$22=$L$22),VLOOKUP(MASTER_DATA_PROCESSED!$C92,Backend!$Q$9:$T$52,3,FALSE),MASTER_DATA_NORMALIZED!BT92)</f>
        <v>8.8345991837354099</v>
      </c>
      <c r="BU92" s="97">
        <f>IF(AND(MASTER_DATA_NORMALIZED!BU92=0,BU$22=$L$22),VLOOKUP(MASTER_DATA_PROCESSED!$C92,Backend!$Q$9:$T$52,3,FALSE),MASTER_DATA_NORMALIZED!BU92)</f>
        <v>0</v>
      </c>
      <c r="BV92" s="97">
        <f>IF(AND(MASTER_DATA_NORMALIZED!BV92=0,BV$22=$L$22),VLOOKUP(MASTER_DATA_PROCESSED!$C92,Backend!$Q$9:$T$52,3,FALSE),MASTER_DATA_NORMALIZED!BV92)</f>
        <v>0</v>
      </c>
      <c r="BW92" s="97">
        <f>IF(AND(MASTER_DATA_NORMALIZED!BW92=0,BW$22=$L$22),VLOOKUP(MASTER_DATA_PROCESSED!$C92,Backend!$Q$9:$T$52,3,FALSE),MASTER_DATA_NORMALIZED!BW92)</f>
        <v>0</v>
      </c>
      <c r="BX92" s="97">
        <f>IF(AND(MASTER_DATA_NORMALIZED!BX92=0,BX$22=$L$22),VLOOKUP(MASTER_DATA_PROCESSED!$C92,Backend!$Q$9:$T$52,3,FALSE),MASTER_DATA_NORMALIZED!BX92)</f>
        <v>10.603922214725937</v>
      </c>
      <c r="BY92" s="97">
        <f>IF(AND(MASTER_DATA_NORMALIZED!BY92=0,BY$22=$L$22),VLOOKUP(MASTER_DATA_PROCESSED!$C92,Backend!$Q$9:$T$52,3,FALSE),MASTER_DATA_NORMALIZED!BY92)</f>
        <v>0</v>
      </c>
      <c r="BZ92" s="97">
        <f>IF(AND(MASTER_DATA_NORMALIZED!BZ92=0,BZ$22=$L$22),VLOOKUP(MASTER_DATA_PROCESSED!$C92,Backend!$Q$9:$T$52,3,FALSE),MASTER_DATA_NORMALIZED!BZ92)</f>
        <v>0</v>
      </c>
      <c r="CA92" s="97">
        <f>IF(AND(MASTER_DATA_NORMALIZED!CA92=0,CA$22=$L$22),VLOOKUP(MASTER_DATA_PROCESSED!$C92,Backend!$Q$9:$T$52,3,FALSE),MASTER_DATA_NORMALIZED!CA92)</f>
        <v>0</v>
      </c>
      <c r="CB92" s="97">
        <f>IF(AND(MASTER_DATA_NORMALIZED!CB92=0,CB$22=$L$22),VLOOKUP(MASTER_DATA_PROCESSED!$C92,Backend!$Q$9:$T$52,3,FALSE),MASTER_DATA_NORMALIZED!CB92)</f>
        <v>8.6560109395228384</v>
      </c>
      <c r="CC92" s="97">
        <f>IF(AND(MASTER_DATA_NORMALIZED!CC92=0,CC$22=$L$22),VLOOKUP(MASTER_DATA_PROCESSED!$C92,Backend!$Q$9:$T$52,3,FALSE),MASTER_DATA_NORMALIZED!CC92)</f>
        <v>0</v>
      </c>
      <c r="CD92" s="97">
        <f>IF(AND(MASTER_DATA_NORMALIZED!CD92=0,CD$22=$L$22),VLOOKUP(MASTER_DATA_PROCESSED!$C92,Backend!$Q$9:$T$52,3,FALSE),MASTER_DATA_NORMALIZED!CD92)</f>
        <v>0</v>
      </c>
      <c r="CE92" s="97">
        <f>IF(AND(MASTER_DATA_NORMALIZED!CE92=0,CE$22=$L$22),VLOOKUP(MASTER_DATA_PROCESSED!$C92,Backend!$Q$9:$T$52,3,FALSE),MASTER_DATA_NORMALIZED!CE92)</f>
        <v>0</v>
      </c>
      <c r="CF92" s="97">
        <f>IF(AND(MASTER_DATA_NORMALIZED!CF92=0,CF$22=$L$22),VLOOKUP(MASTER_DATA_PROCESSED!$C92,Backend!$Q$9:$T$52,3,FALSE),MASTER_DATA_NORMALIZED!CF92)</f>
        <v>5.458062230795413</v>
      </c>
      <c r="CG92" s="97">
        <f>IF(AND(MASTER_DATA_NORMALIZED!CG92=0,CG$22=$L$22),VLOOKUP(MASTER_DATA_PROCESSED!$C92,Backend!$Q$9:$T$52,3,FALSE),MASTER_DATA_NORMALIZED!CG92)</f>
        <v>0</v>
      </c>
      <c r="CH92" s="97">
        <f>IF(AND(MASTER_DATA_NORMALIZED!CH92=0,CH$22=$L$22),VLOOKUP(MASTER_DATA_PROCESSED!$C92,Backend!$Q$9:$T$52,3,FALSE),MASTER_DATA_NORMALIZED!CH92)</f>
        <v>0</v>
      </c>
      <c r="CI92" s="97">
        <f>IF(AND(MASTER_DATA_NORMALIZED!CI92=0,CI$22=$L$22),VLOOKUP(MASTER_DATA_PROCESSED!$C92,Backend!$Q$9:$T$52,3,FALSE),MASTER_DATA_NORMALIZED!CI92)</f>
        <v>0</v>
      </c>
      <c r="CJ92" s="97" t="e">
        <f>IF(AND(MASTER_DATA_NORMALIZED!CJ92=0,CJ$22=$L$22),VLOOKUP(MASTER_DATA_PROCESSED!$C92,Backend!$Q$9:$T$52,3,FALSE),MASTER_DATA_NORMALIZED!CJ92)</f>
        <v>#N/A</v>
      </c>
      <c r="CK92" s="97">
        <f>IF(AND(MASTER_DATA_NORMALIZED!CK92=0,CK$22=$L$22),VLOOKUP(MASTER_DATA_PROCESSED!$C92,Backend!$Q$9:$T$52,3,FALSE),MASTER_DATA_NORMALIZED!CK92)</f>
        <v>0</v>
      </c>
      <c r="CL92" s="97">
        <f>IF(AND(MASTER_DATA_NORMALIZED!CL92=0,CL$22=$L$22),VLOOKUP(MASTER_DATA_PROCESSED!$C92,Backend!$Q$9:$T$52,3,FALSE),MASTER_DATA_NORMALIZED!CL92)</f>
        <v>0</v>
      </c>
      <c r="CM92" s="97">
        <f>IF(AND(MASTER_DATA_NORMALIZED!CM92=0,CM$22=$L$22),VLOOKUP(MASTER_DATA_PROCESSED!$C92,Backend!$Q$9:$T$52,3,FALSE),MASTER_DATA_NORMALIZED!CM92)</f>
        <v>0</v>
      </c>
      <c r="CN92" s="97" t="e">
        <f>IF(AND(MASTER_DATA_NORMALIZED!CN92=0,CN$22=$L$22),VLOOKUP(MASTER_DATA_PROCESSED!$C92,Backend!$Q$9:$T$52,3,FALSE),MASTER_DATA_NORMALIZED!CN92)</f>
        <v>#N/A</v>
      </c>
      <c r="CO92" s="97">
        <f>IF(AND(MASTER_DATA_NORMALIZED!CO92=0,CO$22=$L$22),VLOOKUP(MASTER_DATA_PROCESSED!$C92,Backend!$Q$9:$T$52,3,FALSE),MASTER_DATA_NORMALIZED!CO92)</f>
        <v>0</v>
      </c>
      <c r="CP92" s="97">
        <f>IF(AND(MASTER_DATA_NORMALIZED!CP92=0,CP$22=$L$22),VLOOKUP(MASTER_DATA_PROCESSED!$C92,Backend!$Q$9:$T$52,3,FALSE),MASTER_DATA_NORMALIZED!CP92)</f>
        <v>0</v>
      </c>
      <c r="CQ92" s="97">
        <f>IF(AND(MASTER_DATA_NORMALIZED!CQ92=0,CQ$22=$L$22),VLOOKUP(MASTER_DATA_PROCESSED!$C92,Backend!$Q$9:$T$52,3,FALSE),MASTER_DATA_NORMALIZED!CQ92)</f>
        <v>0</v>
      </c>
      <c r="CR92" s="97" t="e">
        <f>IF(AND(MASTER_DATA_NORMALIZED!CR92=0,CR$22=$L$22),VLOOKUP(MASTER_DATA_PROCESSED!$C92,Backend!$Q$9:$T$52,3,FALSE),MASTER_DATA_NORMALIZED!CR92)</f>
        <v>#N/A</v>
      </c>
      <c r="CS92" s="97">
        <f>IF(AND(MASTER_DATA_NORMALIZED!CS92=0,CS$22=$L$22),VLOOKUP(MASTER_DATA_PROCESSED!$C92,Backend!$Q$9:$T$52,3,FALSE),MASTER_DATA_NORMALIZED!CS92)</f>
        <v>0</v>
      </c>
      <c r="CT92" s="97">
        <f>IF(AND(MASTER_DATA_NORMALIZED!CT92=0,CT$22=$L$22),VLOOKUP(MASTER_DATA_PROCESSED!$C92,Backend!$Q$9:$T$52,3,FALSE),MASTER_DATA_NORMALIZED!CT92)</f>
        <v>0</v>
      </c>
      <c r="CU92" s="97">
        <f>IF(AND(MASTER_DATA_NORMALIZED!CU92=0,CU$22=$L$22),VLOOKUP(MASTER_DATA_PROCESSED!$C92,Backend!$Q$9:$T$52,3,FALSE),MASTER_DATA_NORMALIZED!CU92)</f>
        <v>0</v>
      </c>
      <c r="CV92" s="97">
        <f>IF(AND(MASTER_DATA_NORMALIZED!CV92=0,CV$22=$L$22),VLOOKUP(MASTER_DATA_PROCESSED!$C92,Backend!$Q$9:$T$52,3,FALSE),MASTER_DATA_NORMALIZED!CV92)</f>
        <v>18.819971868769123</v>
      </c>
      <c r="CW92" s="97">
        <f>IF(AND(MASTER_DATA_NORMALIZED!CW92=0,CW$22=$L$22),VLOOKUP(MASTER_DATA_PROCESSED!$C92,Backend!$Q$9:$T$52,3,FALSE),MASTER_DATA_NORMALIZED!CW92)</f>
        <v>0</v>
      </c>
      <c r="CX92" s="97">
        <f>IF(AND(MASTER_DATA_NORMALIZED!CX92=0,CX$22=$L$22),VLOOKUP(MASTER_DATA_PROCESSED!$C92,Backend!$Q$9:$T$52,3,FALSE),MASTER_DATA_NORMALIZED!CX92)</f>
        <v>0</v>
      </c>
      <c r="CY92" s="97">
        <f>IF(AND(MASTER_DATA_NORMALIZED!CY92=0,CY$22=$L$22),VLOOKUP(MASTER_DATA_PROCESSED!$C92,Backend!$Q$9:$T$52,3,FALSE),MASTER_DATA_NORMALIZED!CY92)</f>
        <v>0</v>
      </c>
      <c r="CZ92" s="97">
        <f>IF(AND(MASTER_DATA_NORMALIZED!CZ92=0,CZ$22=$L$22),VLOOKUP(MASTER_DATA_PROCESSED!$C92,Backend!$Q$9:$T$52,3,FALSE),MASTER_DATA_NORMALIZED!CZ92)</f>
        <v>24.317253490062555</v>
      </c>
      <c r="DA92" s="97" t="e">
        <f>IF(AND(MASTER_DATA_NORMALIZED!DA92=0,DA$22=$L$22),VLOOKUP(MASTER_DATA_PROCESSED!$C92,Backend!$Q$9:$T$52,3,FALSE),MASTER_DATA_NORMALIZED!DA92)</f>
        <v>#DIV/0!</v>
      </c>
      <c r="DB92" s="97" t="e">
        <f>IF(AND(MASTER_DATA_NORMALIZED!DB92=0,DB$22=$L$22),VLOOKUP(MASTER_DATA_PROCESSED!$C92,Backend!$Q$9:$T$52,3,FALSE),MASTER_DATA_NORMALIZED!DB92)</f>
        <v>#DIV/0!</v>
      </c>
      <c r="DC92" s="97" t="e">
        <f>IF(AND(MASTER_DATA_NORMALIZED!DC92=0,DC$22=$L$22),VLOOKUP(MASTER_DATA_PROCESSED!$C92,Backend!$Q$9:$T$52,3,FALSE),MASTER_DATA_NORMALIZED!DC92)</f>
        <v>#DIV/0!</v>
      </c>
      <c r="DD92" s="97" t="e">
        <f>IF(AND(MASTER_DATA_NORMALIZED!DD92=0,DD$22=$L$22),VLOOKUP(MASTER_DATA_PROCESSED!$C92,Backend!$Q$9:$T$52,3,FALSE),MASTER_DATA_NORMALIZED!DD92)</f>
        <v>#N/A</v>
      </c>
      <c r="DE92" s="97">
        <f>IF(AND(MASTER_DATA_NORMALIZED!DE92=0,DE$22=$L$22),VLOOKUP(MASTER_DATA_PROCESSED!$C92,Backend!$Q$9:$T$52,3,FALSE),MASTER_DATA_NORMALIZED!DE92)</f>
        <v>0</v>
      </c>
      <c r="DF92" s="97">
        <f>IF(AND(MASTER_DATA_NORMALIZED!DF92=0,DF$22=$L$22),VLOOKUP(MASTER_DATA_PROCESSED!$C92,Backend!$Q$9:$T$52,3,FALSE),MASTER_DATA_NORMALIZED!DF92)</f>
        <v>0</v>
      </c>
      <c r="DG92" s="97">
        <f>IF(AND(MASTER_DATA_NORMALIZED!DG92=0,DG$22=$L$22),VLOOKUP(MASTER_DATA_PROCESSED!$C92,Backend!$Q$9:$T$52,3,FALSE),MASTER_DATA_NORMALIZED!DG92)</f>
        <v>0</v>
      </c>
      <c r="DH92" s="97" t="e">
        <f>IF(AND(MASTER_DATA_NORMALIZED!DH92=0,DH$22=$L$22),VLOOKUP(MASTER_DATA_PROCESSED!$C92,Backend!$Q$9:$T$52,3,FALSE),MASTER_DATA_NORMALIZED!DH92)</f>
        <v>#N/A</v>
      </c>
      <c r="DI92" s="97">
        <f>IF(AND(MASTER_DATA_NORMALIZED!DI92=0,DI$22=$L$22),VLOOKUP(MASTER_DATA_PROCESSED!$C92,Backend!$Q$9:$T$52,3,FALSE),MASTER_DATA_NORMALIZED!DI92)</f>
        <v>0</v>
      </c>
      <c r="DJ92" s="97">
        <f>IF(AND(MASTER_DATA_NORMALIZED!DJ92=0,DJ$22=$L$22),VLOOKUP(MASTER_DATA_PROCESSED!$C92,Backend!$Q$9:$T$52,3,FALSE),MASTER_DATA_NORMALIZED!DJ92)</f>
        <v>0</v>
      </c>
      <c r="DK92" s="97">
        <f>IF(AND(MASTER_DATA_NORMALIZED!DK92=0,DK$22=$L$22),VLOOKUP(MASTER_DATA_PROCESSED!$C92,Backend!$Q$9:$T$52,3,FALSE),MASTER_DATA_NORMALIZED!DK92)</f>
        <v>0</v>
      </c>
      <c r="DL92" s="97" t="e">
        <f>IF(AND(MASTER_DATA_NORMALIZED!DL92=0,DL$22=$L$22),VLOOKUP(MASTER_DATA_PROCESSED!$C92,Backend!$Q$9:$T$52,3,FALSE),MASTER_DATA_NORMALIZED!DL92)</f>
        <v>#N/A</v>
      </c>
      <c r="DM92" s="97">
        <f>IF(AND(MASTER_DATA_NORMALIZED!DM92=0,DM$22=$L$22),VLOOKUP(MASTER_DATA_PROCESSED!$C92,Backend!$Q$9:$T$52,3,FALSE),MASTER_DATA_NORMALIZED!DM92)</f>
        <v>0</v>
      </c>
      <c r="DN92" s="97">
        <f>IF(AND(MASTER_DATA_NORMALIZED!DN92=0,DN$22=$L$22),VLOOKUP(MASTER_DATA_PROCESSED!$C92,Backend!$Q$9:$T$52,3,FALSE),MASTER_DATA_NORMALIZED!DN92)</f>
        <v>0</v>
      </c>
      <c r="DO92" s="97">
        <f>IF(AND(MASTER_DATA_NORMALIZED!DO92=0,DO$22=$L$22),VLOOKUP(MASTER_DATA_PROCESSED!$C92,Backend!$Q$9:$T$52,3,FALSE),MASTER_DATA_NORMALIZED!DO92)</f>
        <v>0</v>
      </c>
      <c r="DP92" s="97" t="e">
        <f>IF(AND(MASTER_DATA_NORMALIZED!DP92=0,DP$22=$L$22),VLOOKUP(MASTER_DATA_PROCESSED!$C92,Backend!$Q$9:$T$52,3,FALSE),MASTER_DATA_NORMALIZED!DP92)</f>
        <v>#N/A</v>
      </c>
      <c r="DQ92" s="97">
        <f>IF(AND(MASTER_DATA_NORMALIZED!DQ92=0,DQ$22=$L$22),VLOOKUP(MASTER_DATA_PROCESSED!$C92,Backend!$Q$9:$T$52,3,FALSE),MASTER_DATA_NORMALIZED!DQ92)</f>
        <v>0</v>
      </c>
      <c r="DR92" s="97">
        <f>IF(AND(MASTER_DATA_NORMALIZED!DR92=0,DR$22=$L$22),VLOOKUP(MASTER_DATA_PROCESSED!$C92,Backend!$Q$9:$T$52,3,FALSE),MASTER_DATA_NORMALIZED!DR92)</f>
        <v>0</v>
      </c>
      <c r="DS92" s="97">
        <f>IF(AND(MASTER_DATA_NORMALIZED!DS92=0,DS$22=$L$22),VLOOKUP(MASTER_DATA_PROCESSED!$C92,Backend!$Q$9:$T$52,3,FALSE),MASTER_DATA_NORMALIZED!DS92)</f>
        <v>0</v>
      </c>
      <c r="DT92" s="97" t="e">
        <f>IF(AND(MASTER_DATA_NORMALIZED!DT92=0,DT$22=$L$22),VLOOKUP(MASTER_DATA_PROCESSED!$C92,Backend!$Q$9:$T$52,3,FALSE),MASTER_DATA_NORMALIZED!DT92)</f>
        <v>#N/A</v>
      </c>
      <c r="DU92" s="97">
        <f>IF(AND(MASTER_DATA_NORMALIZED!DU92=0,DU$22=$L$22),VLOOKUP(MASTER_DATA_PROCESSED!$C92,Backend!$Q$9:$T$52,3,FALSE),MASTER_DATA_NORMALIZED!DU92)</f>
        <v>0</v>
      </c>
      <c r="DV92" s="97">
        <f>IF(AND(MASTER_DATA_NORMALIZED!DV92=0,DV$22=$L$22),VLOOKUP(MASTER_DATA_PROCESSED!$C92,Backend!$Q$9:$T$52,3,FALSE),MASTER_DATA_NORMALIZED!DV92)</f>
        <v>0</v>
      </c>
      <c r="DW92" s="97">
        <f>IF(AND(MASTER_DATA_NORMALIZED!DW92=0,DW$22=$L$22),VLOOKUP(MASTER_DATA_PROCESSED!$C92,Backend!$Q$9:$T$52,3,FALSE),MASTER_DATA_NORMALIZED!DW92)</f>
        <v>0</v>
      </c>
      <c r="DX92" s="97" t="e">
        <f>IF(AND(MASTER_DATA_NORMALIZED!DX92=0,DX$22=$L$22),VLOOKUP(MASTER_DATA_PROCESSED!$C92,Backend!$Q$9:$T$52,3,FALSE),MASTER_DATA_NORMALIZED!DX92)</f>
        <v>#N/A</v>
      </c>
      <c r="DY92" s="97">
        <f>IF(AND(MASTER_DATA_NORMALIZED!DY92=0,DY$22=$L$22),VLOOKUP(MASTER_DATA_PROCESSED!$C92,Backend!$Q$9:$T$52,3,FALSE),MASTER_DATA_NORMALIZED!DY92)</f>
        <v>0</v>
      </c>
      <c r="DZ92" s="97">
        <f>IF(AND(MASTER_DATA_NORMALIZED!DZ92=0,DZ$22=$L$22),VLOOKUP(MASTER_DATA_PROCESSED!$C92,Backend!$Q$9:$T$52,3,FALSE),MASTER_DATA_NORMALIZED!DZ92)</f>
        <v>0</v>
      </c>
      <c r="EA92" s="97">
        <f>IF(AND(MASTER_DATA_NORMALIZED!EA92=0,EA$22=$L$22),VLOOKUP(MASTER_DATA_PROCESSED!$C92,Backend!$Q$9:$T$52,3,FALSE),MASTER_DATA_NORMALIZED!EA92)</f>
        <v>0</v>
      </c>
      <c r="EB92" s="97" t="e">
        <f>IF(AND(MASTER_DATA_NORMALIZED!EB92=0,EB$22=$L$22),VLOOKUP(MASTER_DATA_PROCESSED!$C92,Backend!$Q$9:$T$52,3,FALSE),MASTER_DATA_NORMALIZED!EB92)</f>
        <v>#N/A</v>
      </c>
      <c r="EC92" s="97" t="e">
        <f>IF(AND(MASTER_DATA_NORMALIZED!EC92=0,EC$22=$L$22),VLOOKUP(MASTER_DATA_PROCESSED!$C92,Backend!$Q$9:$T$52,3,FALSE),MASTER_DATA_NORMALIZED!EC92)</f>
        <v>#DIV/0!</v>
      </c>
      <c r="ED92" s="97" t="e">
        <f>IF(AND(MASTER_DATA_NORMALIZED!ED92=0,ED$22=$L$22),VLOOKUP(MASTER_DATA_PROCESSED!$C92,Backend!$Q$9:$T$52,3,FALSE),MASTER_DATA_NORMALIZED!ED92)</f>
        <v>#DIV/0!</v>
      </c>
      <c r="EE92" s="97" t="e">
        <f>IF(AND(MASTER_DATA_NORMALIZED!EE92=0,EE$22=$L$22),VLOOKUP(MASTER_DATA_PROCESSED!$C92,Backend!$Q$9:$T$52,3,FALSE),MASTER_DATA_NORMALIZED!EE92)</f>
        <v>#DIV/0!</v>
      </c>
      <c r="EF92" s="97" t="e">
        <f>IF(AND(MASTER_DATA_NORMALIZED!EF92=0,EF$22=$L$22),VLOOKUP(MASTER_DATA_PROCESSED!$C92,Backend!$Q$9:$T$52,3,FALSE),MASTER_DATA_NORMALIZED!EF92)</f>
        <v>#VALUE!</v>
      </c>
      <c r="EG92" s="97">
        <f>IF(AND(MASTER_DATA_NORMALIZED!EG92=0,EG$22=$L$22),VLOOKUP(MASTER_DATA_PROCESSED!$C92,Backend!$Q$9:$T$52,3,FALSE),MASTER_DATA_NORMALIZED!EG92)</f>
        <v>0</v>
      </c>
      <c r="EH92" s="97">
        <f>IF(AND(MASTER_DATA_NORMALIZED!EH92=0,EH$22=$L$22),VLOOKUP(MASTER_DATA_PROCESSED!$C92,Backend!$Q$9:$T$52,3,FALSE),MASTER_DATA_NORMALIZED!EH92)</f>
        <v>0</v>
      </c>
      <c r="EI92" s="97">
        <f>IF(AND(MASTER_DATA_NORMALIZED!EI92=0,EI$22=$L$22),VLOOKUP(MASTER_DATA_PROCESSED!$C92,Backend!$Q$9:$T$52,3,FALSE),MASTER_DATA_NORMALIZED!EI92)</f>
        <v>0</v>
      </c>
      <c r="EJ92" s="97" t="e">
        <f>IF(AND(MASTER_DATA_NORMALIZED!EJ92=0,EJ$22=$L$22),VLOOKUP(MASTER_DATA_PROCESSED!$C92,Backend!$Q$9:$T$52,3,FALSE),MASTER_DATA_NORMALIZED!EJ92)</f>
        <v>#N/A</v>
      </c>
      <c r="EK92" s="97">
        <f>IF(AND(MASTER_DATA_NORMALIZED!EK92=0,EK$22=$L$22),VLOOKUP(MASTER_DATA_PROCESSED!$C92,Backend!$Q$9:$T$52,3,FALSE),MASTER_DATA_NORMALIZED!EK92)</f>
        <v>0</v>
      </c>
      <c r="EL92" s="97">
        <f>IF(AND(MASTER_DATA_NORMALIZED!EL92=0,EL$22=$L$22),VLOOKUP(MASTER_DATA_PROCESSED!$C92,Backend!$Q$9:$T$52,3,FALSE),MASTER_DATA_NORMALIZED!EL92)</f>
        <v>0</v>
      </c>
      <c r="EM92" s="97">
        <f>IF(AND(MASTER_DATA_NORMALIZED!EM92=0,EM$22=$L$22),VLOOKUP(MASTER_DATA_PROCESSED!$C92,Backend!$Q$9:$T$52,3,FALSE),MASTER_DATA_NORMALIZED!EM92)</f>
        <v>0</v>
      </c>
      <c r="EN92" s="97" t="e">
        <f>IF(AND(MASTER_DATA_NORMALIZED!EN92=0,EN$22=$L$22),VLOOKUP(MASTER_DATA_PROCESSED!$C92,Backend!$Q$9:$T$52,3,FALSE),MASTER_DATA_NORMALIZED!EN92)</f>
        <v>#N/A</v>
      </c>
      <c r="EO92" s="97">
        <f>IF(AND(MASTER_DATA_NORMALIZED!EO92=0,EO$22=$L$22),VLOOKUP(MASTER_DATA_PROCESSED!$C92,Backend!$Q$9:$T$52,3,FALSE),MASTER_DATA_NORMALIZED!EO92)</f>
        <v>0</v>
      </c>
      <c r="EP92" s="97">
        <f>IF(AND(MASTER_DATA_NORMALIZED!EP92=0,EP$22=$L$22),VLOOKUP(MASTER_DATA_PROCESSED!$C92,Backend!$Q$9:$T$52,3,FALSE),MASTER_DATA_NORMALIZED!EP92)</f>
        <v>0</v>
      </c>
      <c r="EQ92" s="97">
        <f>IF(AND(MASTER_DATA_NORMALIZED!EQ92=0,EQ$22=$L$22),VLOOKUP(MASTER_DATA_PROCESSED!$C92,Backend!$Q$9:$T$52,3,FALSE),MASTER_DATA_NORMALIZED!EQ92)</f>
        <v>0</v>
      </c>
      <c r="ER92" s="97">
        <f>IF(AND(MASTER_DATA_NORMALIZED!ER92=0,ER$22=$L$22),VLOOKUP(MASTER_DATA_PROCESSED!$C92,Backend!$Q$9:$T$52,3,FALSE),MASTER_DATA_NORMALIZED!ER92)</f>
        <v>51.6100185032683</v>
      </c>
      <c r="ES92" s="97">
        <f>IF(AND(MASTER_DATA_NORMALIZED!ES92=0,ES$22=$L$22),VLOOKUP(MASTER_DATA_PROCESSED!$C92,Backend!$Q$9:$T$52,3,FALSE),MASTER_DATA_NORMALIZED!ES92)</f>
        <v>0</v>
      </c>
      <c r="ET92" s="97">
        <f>IF(AND(MASTER_DATA_NORMALIZED!ET92=0,ET$22=$L$22),VLOOKUP(MASTER_DATA_PROCESSED!$C92,Backend!$Q$9:$T$52,3,FALSE),MASTER_DATA_NORMALIZED!ET92)</f>
        <v>0</v>
      </c>
      <c r="EU92" s="97">
        <f>IF(AND(MASTER_DATA_NORMALIZED!EU92=0,EU$22=$L$22),VLOOKUP(MASTER_DATA_PROCESSED!$C92,Backend!$Q$9:$T$52,3,FALSE),MASTER_DATA_NORMALIZED!EU92)</f>
        <v>0</v>
      </c>
      <c r="EV92" s="97">
        <f>IF(AND(MASTER_DATA_NORMALIZED!EV92=0,EV$22=$L$22),VLOOKUP(MASTER_DATA_PROCESSED!$C92,Backend!$Q$9:$T$52,3,FALSE),MASTER_DATA_NORMALIZED!EV92)</f>
        <v>51.6100185032683</v>
      </c>
      <c r="EW92" s="97">
        <f>IF(AND(MASTER_DATA_NORMALIZED!EW92=0,EW$22=$L$22),VLOOKUP(MASTER_DATA_PROCESSED!$C92,Backend!$Q$9:$T$52,3,FALSE),MASTER_DATA_NORMALIZED!EW92)</f>
        <v>0</v>
      </c>
      <c r="EX92" s="97">
        <f>IF(AND(MASTER_DATA_NORMALIZED!EX92=0,EX$22=$L$22),VLOOKUP(MASTER_DATA_PROCESSED!$C92,Backend!$Q$9:$T$52,3,FALSE),MASTER_DATA_NORMALIZED!EX92)</f>
        <v>0</v>
      </c>
      <c r="EY92" s="97">
        <f>IF(AND(MASTER_DATA_NORMALIZED!EY92=0,EY$22=$L$22),VLOOKUP(MASTER_DATA_PROCESSED!$C92,Backend!$Q$9:$T$52,3,FALSE),MASTER_DATA_NORMALIZED!EY92)</f>
        <v>0</v>
      </c>
      <c r="EZ92" s="97">
        <f>IF(AND(MASTER_DATA_NORMALIZED!EZ92=0,EZ$22=$L$22),VLOOKUP(MASTER_DATA_PROCESSED!$C92,Backend!$Q$9:$T$52,3,FALSE),MASTER_DATA_NORMALIZED!EZ92)</f>
        <v>53.925463059076932</v>
      </c>
      <c r="FA92" s="97">
        <f>IF(AND(MASTER_DATA_NORMALIZED!FA92=0,FA$22=$L$22),VLOOKUP(MASTER_DATA_PROCESSED!$C92,Backend!$Q$9:$T$52,3,FALSE),MASTER_DATA_NORMALIZED!FA92)</f>
        <v>0</v>
      </c>
      <c r="FB92" s="97">
        <f>IF(AND(MASTER_DATA_NORMALIZED!FB92=0,FB$22=$L$22),VLOOKUP(MASTER_DATA_PROCESSED!$C92,Backend!$Q$9:$T$52,3,FALSE),MASTER_DATA_NORMALIZED!FB92)</f>
        <v>0</v>
      </c>
      <c r="FC92" s="97">
        <f>IF(AND(MASTER_DATA_NORMALIZED!FC92=0,FC$22=$L$22),VLOOKUP(MASTER_DATA_PROCESSED!$C92,Backend!$Q$9:$T$52,3,FALSE),MASTER_DATA_NORMALIZED!FC92)</f>
        <v>0</v>
      </c>
      <c r="FD92" s="97">
        <f>IF(AND(MASTER_DATA_NORMALIZED!FD92=0,FD$22=$L$22),VLOOKUP(MASTER_DATA_PROCESSED!$C92,Backend!$Q$9:$T$52,3,FALSE),MASTER_DATA_NORMALIZED!FD92)</f>
        <v>50.039981350483409</v>
      </c>
      <c r="FE92" s="97">
        <f>IF(AND(MASTER_DATA_NORMALIZED!FE92=0,FE$22=$L$22),VLOOKUP(MASTER_DATA_PROCESSED!$C92,Backend!$Q$9:$T$52,3,FALSE),MASTER_DATA_NORMALIZED!FE92)</f>
        <v>0</v>
      </c>
      <c r="FF92" s="97">
        <f>IF(AND(MASTER_DATA_NORMALIZED!FF92=0,FF$22=$L$22),VLOOKUP(MASTER_DATA_PROCESSED!$C92,Backend!$Q$9:$T$52,3,FALSE),MASTER_DATA_NORMALIZED!FF92)</f>
        <v>0</v>
      </c>
      <c r="FG92" s="97">
        <f>IF(AND(MASTER_DATA_NORMALIZED!FG92=0,FG$22=$L$22),VLOOKUP(MASTER_DATA_PROCESSED!$C92,Backend!$Q$9:$T$52,3,FALSE),MASTER_DATA_NORMALIZED!FG92)</f>
        <v>0</v>
      </c>
      <c r="FH92" s="97">
        <f>IF(AND(MASTER_DATA_NORMALIZED!FH92=0,FH$22=$L$22),VLOOKUP(MASTER_DATA_PROCESSED!$C92,Backend!$Q$9:$T$52,3,FALSE),MASTER_DATA_NORMALIZED!FH92)</f>
        <v>44.838163443275121</v>
      </c>
      <c r="FI92" s="97">
        <f>IF(AND(MASTER_DATA_NORMALIZED!FI92=0,FI$22=$L$22),VLOOKUP(MASTER_DATA_PROCESSED!$C92,Backend!$Q$9:$T$52,3,FALSE),MASTER_DATA_NORMALIZED!FI92)</f>
        <v>0</v>
      </c>
      <c r="FJ92" s="97">
        <f>IF(AND(MASTER_DATA_NORMALIZED!FJ92=0,FJ$22=$L$22),VLOOKUP(MASTER_DATA_PROCESSED!$C92,Backend!$Q$9:$T$52,3,FALSE),MASTER_DATA_NORMALIZED!FJ92)</f>
        <v>0</v>
      </c>
      <c r="FK92" s="97">
        <f>IF(AND(MASTER_DATA_NORMALIZED!FK92=0,FK$22=$L$22),VLOOKUP(MASTER_DATA_PROCESSED!$C92,Backend!$Q$9:$T$52,3,FALSE),MASTER_DATA_NORMALIZED!FK92)</f>
        <v>0</v>
      </c>
      <c r="FL92" s="97">
        <f>IF(AND(MASTER_DATA_NORMALIZED!FL92=0,FL$22=$L$22),VLOOKUP(MASTER_DATA_PROCESSED!$C92,Backend!$Q$9:$T$52,3,FALSE),MASTER_DATA_NORMALIZED!FL92)</f>
        <v>58.208357155355507</v>
      </c>
      <c r="FM92" s="97">
        <f>IF(AND(MASTER_DATA_NORMALIZED!FM92=0,FM$22=$L$22),VLOOKUP(MASTER_DATA_PROCESSED!$C92,Backend!$Q$9:$T$52,3,FALSE),MASTER_DATA_NORMALIZED!FM92)</f>
        <v>0</v>
      </c>
      <c r="FN92" s="97">
        <f>IF(AND(MASTER_DATA_NORMALIZED!FN92=0,FN$22=$L$22),VLOOKUP(MASTER_DATA_PROCESSED!$C92,Backend!$Q$9:$T$52,3,FALSE),MASTER_DATA_NORMALIZED!FN92)</f>
        <v>0</v>
      </c>
      <c r="FO92" s="97">
        <f>IF(AND(MASTER_DATA_NORMALIZED!FO92=0,FO$22=$L$22),VLOOKUP(MASTER_DATA_PROCESSED!$C92,Backend!$Q$9:$T$52,3,FALSE),MASTER_DATA_NORMALIZED!FO92)</f>
        <v>0</v>
      </c>
      <c r="FP92" s="97">
        <f>IF(AND(MASTER_DATA_NORMALIZED!FP92=0,FP$22=$L$22),VLOOKUP(MASTER_DATA_PROCESSED!$C92,Backend!$Q$9:$T$52,3,FALSE),MASTER_DATA_NORMALIZED!FP92)</f>
        <v>65.039098172409879</v>
      </c>
      <c r="FQ92" s="97">
        <f>IF(AND(MASTER_DATA_NORMALIZED!FQ92=0,FQ$22=$L$22),VLOOKUP(MASTER_DATA_PROCESSED!$C92,Backend!$Q$9:$T$52,3,FALSE),MASTER_DATA_NORMALIZED!FQ92)</f>
        <v>0</v>
      </c>
      <c r="FR92" s="97">
        <f>IF(AND(MASTER_DATA_NORMALIZED!FR92=0,FR$22=$L$22),VLOOKUP(MASTER_DATA_PROCESSED!$C92,Backend!$Q$9:$T$52,3,FALSE),MASTER_DATA_NORMALIZED!FR92)</f>
        <v>0</v>
      </c>
      <c r="FS92" s="97">
        <f>IF(AND(MASTER_DATA_NORMALIZED!FS92=0,FS$22=$L$22),VLOOKUP(MASTER_DATA_PROCESSED!$C92,Backend!$Q$9:$T$52,3,FALSE),MASTER_DATA_NORMALIZED!FS92)</f>
        <v>0</v>
      </c>
      <c r="FT92" s="97">
        <f>IF(AND(MASTER_DATA_NORMALIZED!FT92=0,FT$22=$L$22),VLOOKUP(MASTER_DATA_PROCESSED!$C92,Backend!$Q$9:$T$52,3,FALSE),MASTER_DATA_NORMALIZED!FT92)</f>
        <v>58.841942973353397</v>
      </c>
      <c r="FU92" s="97">
        <f>IF(AND(MASTER_DATA_NORMALIZED!FU92=0,FU$22=$L$22),VLOOKUP(MASTER_DATA_PROCESSED!$C92,Backend!$Q$9:$T$52,3,FALSE),MASTER_DATA_NORMALIZED!FU92)</f>
        <v>0</v>
      </c>
      <c r="FV92" s="97">
        <f>IF(AND(MASTER_DATA_NORMALIZED!FV92=0,FV$22=$L$22),VLOOKUP(MASTER_DATA_PROCESSED!$C92,Backend!$Q$9:$T$52,3,FALSE),MASTER_DATA_NORMALIZED!FV92)</f>
        <v>0</v>
      </c>
      <c r="FW92" s="97">
        <f>IF(AND(MASTER_DATA_NORMALIZED!FW92=0,FW$22=$L$22),VLOOKUP(MASTER_DATA_PROCESSED!$C92,Backend!$Q$9:$T$52,3,FALSE),MASTER_DATA_NORMALIZED!FW92)</f>
        <v>0</v>
      </c>
      <c r="FX92" s="97">
        <f>IF(AND(MASTER_DATA_NORMALIZED!FX92=0,FX$22=$L$22),VLOOKUP(MASTER_DATA_PROCESSED!$C92,Backend!$Q$9:$T$52,3,FALSE),MASTER_DATA_NORMALIZED!FX92)</f>
        <v>54.345320840577543</v>
      </c>
      <c r="FY92" s="97">
        <f>IF(AND(MASTER_DATA_NORMALIZED!FY92=0,FY$22=$L$22),VLOOKUP(MASTER_DATA_PROCESSED!$C92,Backend!$Q$9:$T$52,3,FALSE),MASTER_DATA_NORMALIZED!FY92)</f>
        <v>0</v>
      </c>
      <c r="FZ92" s="97">
        <f>IF(AND(MASTER_DATA_NORMALIZED!FZ92=0,FZ$22=$L$22),VLOOKUP(MASTER_DATA_PROCESSED!$C92,Backend!$Q$9:$T$52,3,FALSE),MASTER_DATA_NORMALIZED!FZ92)</f>
        <v>0</v>
      </c>
      <c r="GA92" s="97">
        <f>IF(AND(MASTER_DATA_NORMALIZED!GA92=0,GA$22=$L$22),VLOOKUP(MASTER_DATA_PROCESSED!$C92,Backend!$Q$9:$T$52,3,FALSE),MASTER_DATA_NORMALIZED!GA92)</f>
        <v>0</v>
      </c>
      <c r="GB92" s="97">
        <f>IF(AND(MASTER_DATA_NORMALIZED!GB92=0,GB$22=$L$22),VLOOKUP(MASTER_DATA_PROCESSED!$C92,Backend!$Q$9:$T$52,3,FALSE),MASTER_DATA_NORMALIZED!GB92)</f>
        <v>55.874039463955697</v>
      </c>
      <c r="GC92" s="97">
        <f>IF(AND(MASTER_DATA_NORMALIZED!GC92=0,GC$22=$L$22),VLOOKUP(MASTER_DATA_PROCESSED!$C92,Backend!$Q$9:$T$52,3,FALSE),MASTER_DATA_NORMALIZED!GC92)</f>
        <v>0</v>
      </c>
      <c r="GD92" s="97">
        <f>IF(AND(MASTER_DATA_NORMALIZED!GD92=0,GD$22=$L$22),VLOOKUP(MASTER_DATA_PROCESSED!$C92,Backend!$Q$9:$T$52,3,FALSE),MASTER_DATA_NORMALIZED!GD92)</f>
        <v>0</v>
      </c>
      <c r="GE92" s="97">
        <f>IF(AND(MASTER_DATA_NORMALIZED!GE92=0,GE$22=$L$22),VLOOKUP(MASTER_DATA_PROCESSED!$C92,Backend!$Q$9:$T$52,3,FALSE),MASTER_DATA_NORMALIZED!GE92)</f>
        <v>0</v>
      </c>
      <c r="GF92" s="97">
        <f>IF(AND(MASTER_DATA_NORMALIZED!GF92=0,GF$22=$L$22),VLOOKUP(MASTER_DATA_PROCESSED!$C92,Backend!$Q$9:$T$52,3,FALSE),MASTER_DATA_NORMALIZED!GF92)</f>
        <v>50.544271697353516</v>
      </c>
      <c r="GG92" s="97">
        <f>IF(AND(MASTER_DATA_NORMALIZED!GG92=0,GG$22=$L$22),VLOOKUP(MASTER_DATA_PROCESSED!$C92,Backend!$Q$9:$T$52,3,FALSE),MASTER_DATA_NORMALIZED!GG92)</f>
        <v>0</v>
      </c>
      <c r="GH92" s="97">
        <f>IF(AND(MASTER_DATA_NORMALIZED!GH92=0,GH$22=$L$22),VLOOKUP(MASTER_DATA_PROCESSED!$C92,Backend!$Q$9:$T$52,3,FALSE),MASTER_DATA_NORMALIZED!GH92)</f>
        <v>0</v>
      </c>
      <c r="GI92" s="97">
        <f>IF(AND(MASTER_DATA_NORMALIZED!GI92=0,GI$22=$L$22),VLOOKUP(MASTER_DATA_PROCESSED!$C92,Backend!$Q$9:$T$52,3,FALSE),MASTER_DATA_NORMALIZED!GI92)</f>
        <v>0</v>
      </c>
      <c r="GJ92" s="97">
        <f>IF(AND(MASTER_DATA_NORMALIZED!GJ92=0,GJ$22=$L$22),VLOOKUP(MASTER_DATA_PROCESSED!$C92,Backend!$Q$9:$T$52,3,FALSE),MASTER_DATA_NORMALIZED!GJ92)</f>
        <v>47.103019648453945</v>
      </c>
      <c r="GK92" s="97">
        <f>IF(AND(MASTER_DATA_NORMALIZED!GK92=0,GK$22=$L$22),VLOOKUP(MASTER_DATA_PROCESSED!$C92,Backend!$Q$9:$T$52,3,FALSE),MASTER_DATA_NORMALIZED!GK92)</f>
        <v>0</v>
      </c>
      <c r="GL92" s="97">
        <f>IF(AND(MASTER_DATA_NORMALIZED!GL92=0,GL$22=$L$22),VLOOKUP(MASTER_DATA_PROCESSED!$C92,Backend!$Q$9:$T$52,3,FALSE),MASTER_DATA_NORMALIZED!GL92)</f>
        <v>0</v>
      </c>
      <c r="GM92" s="97">
        <f>IF(AND(MASTER_DATA_NORMALIZED!GM92=0,GM$22=$L$22),VLOOKUP(MASTER_DATA_PROCESSED!$C92,Backend!$Q$9:$T$52,3,FALSE),MASTER_DATA_NORMALIZED!GM92)</f>
        <v>0</v>
      </c>
      <c r="GN92" s="97">
        <f>IF(AND(MASTER_DATA_NORMALIZED!GN92=0,GN$22=$L$22),VLOOKUP(MASTER_DATA_PROCESSED!$C92,Backend!$Q$9:$T$52,3,FALSE),MASTER_DATA_NORMALIZED!GN92)</f>
        <v>51.823362588456789</v>
      </c>
      <c r="GO92" s="97">
        <f>IF(AND(MASTER_DATA_NORMALIZED!GO92=0,GO$22=$L$22),VLOOKUP(MASTER_DATA_PROCESSED!$C92,Backend!$Q$9:$T$52,3,FALSE),MASTER_DATA_NORMALIZED!GO92)</f>
        <v>0</v>
      </c>
      <c r="GP92" s="97">
        <f>IF(AND(MASTER_DATA_NORMALIZED!GP92=0,GP$22=$L$22),VLOOKUP(MASTER_DATA_PROCESSED!$C92,Backend!$Q$9:$T$52,3,FALSE),MASTER_DATA_NORMALIZED!GP92)</f>
        <v>0</v>
      </c>
      <c r="GQ92" s="97">
        <f>IF(AND(MASTER_DATA_NORMALIZED!GQ92=0,GQ$22=$L$22),VLOOKUP(MASTER_DATA_PROCESSED!$C92,Backend!$Q$9:$T$52,3,FALSE),MASTER_DATA_NORMALIZED!GQ92)</f>
        <v>0</v>
      </c>
      <c r="GR92" s="97">
        <f>IF(AND(MASTER_DATA_NORMALIZED!GR92=0,GR$22=$L$22),VLOOKUP(MASTER_DATA_PROCESSED!$C92,Backend!$Q$9:$T$52,3,FALSE),MASTER_DATA_NORMALIZED!GR92)</f>
        <v>46.87995740859256</v>
      </c>
      <c r="GS92" s="97">
        <f>IF(AND(MASTER_DATA_NORMALIZED!GS92=0,GS$22=$L$22),VLOOKUP(MASTER_DATA_PROCESSED!$C92,Backend!$Q$9:$T$52,3,FALSE),MASTER_DATA_NORMALIZED!GS92)</f>
        <v>0</v>
      </c>
      <c r="GT92" s="97">
        <f>IF(AND(MASTER_DATA_NORMALIZED!GT92=0,GT$22=$L$22),VLOOKUP(MASTER_DATA_PROCESSED!$C92,Backend!$Q$9:$T$52,3,FALSE),MASTER_DATA_NORMALIZED!GT92)</f>
        <v>0</v>
      </c>
      <c r="GU92" s="97">
        <f>IF(AND(MASTER_DATA_NORMALIZED!GU92=0,GU$22=$L$22),VLOOKUP(MASTER_DATA_PROCESSED!$C92,Backend!$Q$9:$T$52,3,FALSE),MASTER_DATA_NORMALIZED!GU92)</f>
        <v>0</v>
      </c>
      <c r="GV92" s="97">
        <f>IF(AND(MASTER_DATA_NORMALIZED!GV92=0,GV$22=$L$22),VLOOKUP(MASTER_DATA_PROCESSED!$C92,Backend!$Q$9:$T$52,3,FALSE),MASTER_DATA_NORMALIZED!GV92)</f>
        <v>43.688186233203545</v>
      </c>
      <c r="GW92" s="97" t="e">
        <f>IF(AND(MASTER_DATA_NORMALIZED!GW92=0,GW$22=$L$22),VLOOKUP(MASTER_DATA_PROCESSED!$C92,Backend!$Q$9:$T$52,3,FALSE),MASTER_DATA_NORMALIZED!GW92)</f>
        <v>#REF!</v>
      </c>
      <c r="GX92" s="97" t="e">
        <f>IF(AND(MASTER_DATA_NORMALIZED!GX92=0,GX$22=$L$22),VLOOKUP(MASTER_DATA_PROCESSED!$C92,Backend!$Q$9:$T$52,3,FALSE),MASTER_DATA_NORMALIZED!GX92)</f>
        <v>#REF!</v>
      </c>
      <c r="GY92" s="97" t="e">
        <f>IF(AND(MASTER_DATA_NORMALIZED!GY92=0,GY$22=$L$22),VLOOKUP(MASTER_DATA_PROCESSED!$C92,Backend!$Q$9:$T$52,3,FALSE),MASTER_DATA_NORMALIZED!GY92)</f>
        <v>#REF!</v>
      </c>
    </row>
    <row r="93" spans="2:207" s="27" customFormat="1" ht="14.25" hidden="1" outlineLevel="2" x14ac:dyDescent="0.25">
      <c r="B93" s="26">
        <f t="shared" si="14"/>
        <v>20</v>
      </c>
      <c r="C93" s="59">
        <f t="shared" si="13"/>
        <v>225.1</v>
      </c>
      <c r="D93" s="82"/>
      <c r="E93" s="55"/>
      <c r="F93" s="60"/>
      <c r="G93" s="86">
        <v>225.1</v>
      </c>
      <c r="H93" s="40" t="s">
        <v>97</v>
      </c>
      <c r="I93" s="99">
        <f>IF(AND(MASTER_DATA_NORMALIZED!I93=0,I$22=$L$22),VLOOKUP(MASTER_DATA_PROCESSED!$C93,Backend!$Q$9:$T$52,3,FALSE),MASTER_DATA_NORMALIZED!I93)</f>
        <v>0</v>
      </c>
      <c r="J93" s="99">
        <f>IF(AND(MASTER_DATA_NORMALIZED!J93=0,J$22=$L$22),VLOOKUP(MASTER_DATA_PROCESSED!$C93,Backend!$Q$9:$T$52,3,FALSE),MASTER_DATA_NORMALIZED!J93)</f>
        <v>0</v>
      </c>
      <c r="K93" s="99">
        <f>IF(AND(MASTER_DATA_NORMALIZED!K93=0,K$22=$L$22),VLOOKUP(MASTER_DATA_PROCESSED!$C93,Backend!$Q$9:$T$52,3,FALSE),MASTER_DATA_NORMALIZED!K93)</f>
        <v>0</v>
      </c>
      <c r="L93" s="99">
        <f>IF(AND(MASTER_DATA_NORMALIZED!L93=0,L$22=$L$22),VLOOKUP(MASTER_DATA_PROCESSED!$C93,Backend!$Q$9:$T$52,3,FALSE),MASTER_DATA_NORMALIZED!L93)</f>
        <v>314.5143691071147</v>
      </c>
      <c r="M93" s="99">
        <f>IF(AND(MASTER_DATA_NORMALIZED!M93=0,M$22=$L$22),VLOOKUP(MASTER_DATA_PROCESSED!$C93,Backend!$Q$9:$T$52,3,FALSE),MASTER_DATA_NORMALIZED!M93)</f>
        <v>0</v>
      </c>
      <c r="N93" s="99">
        <f>IF(AND(MASTER_DATA_NORMALIZED!N93=0,N$22=$L$22),VLOOKUP(MASTER_DATA_PROCESSED!$C93,Backend!$Q$9:$T$52,3,FALSE),MASTER_DATA_NORMALIZED!N93)</f>
        <v>0</v>
      </c>
      <c r="O93" s="99">
        <f>IF(AND(MASTER_DATA_NORMALIZED!O93=0,O$22=$L$22),VLOOKUP(MASTER_DATA_PROCESSED!$C93,Backend!$Q$9:$T$52,3,FALSE),MASTER_DATA_NORMALIZED!O93)</f>
        <v>0</v>
      </c>
      <c r="P93" s="99">
        <f>IF(AND(MASTER_DATA_NORMALIZED!P93=0,P$22=$L$22),VLOOKUP(MASTER_DATA_PROCESSED!$C93,Backend!$Q$9:$T$52,3,FALSE),MASTER_DATA_NORMALIZED!P93)</f>
        <v>223.31411436675305</v>
      </c>
      <c r="Q93" s="99">
        <f>IF(AND(MASTER_DATA_NORMALIZED!Q93=0,Q$22=$L$22),VLOOKUP(MASTER_DATA_PROCESSED!$C93,Backend!$Q$9:$T$52,3,FALSE),MASTER_DATA_NORMALIZED!Q93)</f>
        <v>0</v>
      </c>
      <c r="R93" s="99">
        <f>IF(AND(MASTER_DATA_NORMALIZED!R93=0,R$22=$L$22),VLOOKUP(MASTER_DATA_PROCESSED!$C93,Backend!$Q$9:$T$52,3,FALSE),MASTER_DATA_NORMALIZED!R93)</f>
        <v>0</v>
      </c>
      <c r="S93" s="99">
        <f>IF(AND(MASTER_DATA_NORMALIZED!S93=0,S$22=$L$22),VLOOKUP(MASTER_DATA_PROCESSED!$C93,Backend!$Q$9:$T$52,3,FALSE),MASTER_DATA_NORMALIZED!S93)</f>
        <v>0</v>
      </c>
      <c r="T93" s="99">
        <f>IF(AND(MASTER_DATA_NORMALIZED!T93=0,T$22=$L$22),VLOOKUP(MASTER_DATA_PROCESSED!$C93,Backend!$Q$9:$T$52,3,FALSE),MASTER_DATA_NORMALIZED!T93)</f>
        <v>511.57155412833896</v>
      </c>
      <c r="U93" s="99">
        <f>IF(AND(MASTER_DATA_NORMALIZED!U93=0,U$22=$L$22),VLOOKUP(MASTER_DATA_PROCESSED!$C93,Backend!$Q$9:$T$52,3,FALSE),MASTER_DATA_NORMALIZED!U93)</f>
        <v>0</v>
      </c>
      <c r="V93" s="99">
        <f>IF(AND(MASTER_DATA_NORMALIZED!V93=0,V$22=$L$22),VLOOKUP(MASTER_DATA_PROCESSED!$C93,Backend!$Q$9:$T$52,3,FALSE),MASTER_DATA_NORMALIZED!V93)</f>
        <v>0</v>
      </c>
      <c r="W93" s="99">
        <f>IF(AND(MASTER_DATA_NORMALIZED!W93=0,W$22=$L$22),VLOOKUP(MASTER_DATA_PROCESSED!$C93,Backend!$Q$9:$T$52,3,FALSE),MASTER_DATA_NORMALIZED!W93)</f>
        <v>0</v>
      </c>
      <c r="X93" s="99">
        <f>IF(AND(MASTER_DATA_NORMALIZED!X93=0,X$22=$L$22),VLOOKUP(MASTER_DATA_PROCESSED!$C93,Backend!$Q$9:$T$52,3,FALSE),MASTER_DATA_NORMALIZED!X93)</f>
        <v>363.2096974338383</v>
      </c>
      <c r="Y93" s="99">
        <f>IF(AND(MASTER_DATA_NORMALIZED!Y93=0,Y$22=$L$22),VLOOKUP(MASTER_DATA_PROCESSED!$C93,Backend!$Q$9:$T$52,3,FALSE),MASTER_DATA_NORMALIZED!Y93)</f>
        <v>0</v>
      </c>
      <c r="Z93" s="99">
        <f>IF(AND(MASTER_DATA_NORMALIZED!Z93=0,Z$22=$L$22),VLOOKUP(MASTER_DATA_PROCESSED!$C93,Backend!$Q$9:$T$52,3,FALSE),MASTER_DATA_NORMALIZED!Z93)</f>
        <v>0</v>
      </c>
      <c r="AA93" s="99">
        <f>IF(AND(MASTER_DATA_NORMALIZED!AA93=0,AA$22=$L$22),VLOOKUP(MASTER_DATA_PROCESSED!$C93,Backend!$Q$9:$T$52,3,FALSE),MASTER_DATA_NORMALIZED!AA93)</f>
        <v>0</v>
      </c>
      <c r="AB93" s="99">
        <f>IF(AND(MASTER_DATA_NORMALIZED!AB93=0,AB$22=$L$22),VLOOKUP(MASTER_DATA_PROCESSED!$C93,Backend!$Q$9:$T$52,3,FALSE),MASTER_DATA_NORMALIZED!AB93)</f>
        <v>404.21769703125585</v>
      </c>
      <c r="AC93" s="99">
        <f>IF(AND(MASTER_DATA_NORMALIZED!AC93=0,AC$22=$L$22),VLOOKUP(MASTER_DATA_PROCESSED!$C93,Backend!$Q$9:$T$52,3,FALSE),MASTER_DATA_NORMALIZED!AC93)</f>
        <v>0</v>
      </c>
      <c r="AD93" s="99">
        <f>IF(AND(MASTER_DATA_NORMALIZED!AD93=0,AD$22=$L$22),VLOOKUP(MASTER_DATA_PROCESSED!$C93,Backend!$Q$9:$T$52,3,FALSE),MASTER_DATA_NORMALIZED!AD93)</f>
        <v>0</v>
      </c>
      <c r="AE93" s="99">
        <f>IF(AND(MASTER_DATA_NORMALIZED!AE93=0,AE$22=$L$22),VLOOKUP(MASTER_DATA_PROCESSED!$C93,Backend!$Q$9:$T$52,3,FALSE),MASTER_DATA_NORMALIZED!AE93)</f>
        <v>0</v>
      </c>
      <c r="AF93" s="99">
        <f>IF(AND(MASTER_DATA_NORMALIZED!AF93=0,AF$22=$L$22),VLOOKUP(MASTER_DATA_PROCESSED!$C93,Backend!$Q$9:$T$52,3,FALSE),MASTER_DATA_NORMALIZED!AF93)</f>
        <v>286.97078738060156</v>
      </c>
      <c r="AG93" s="99">
        <f>IF(AND(MASTER_DATA_NORMALIZED!AG93=0,AG$22=$L$22),VLOOKUP(MASTER_DATA_PROCESSED!$C93,Backend!$Q$9:$T$52,3,FALSE),MASTER_DATA_NORMALIZED!AG93)</f>
        <v>0</v>
      </c>
      <c r="AH93" s="99">
        <f>IF(AND(MASTER_DATA_NORMALIZED!AH93=0,AH$22=$L$22),VLOOKUP(MASTER_DATA_PROCESSED!$C93,Backend!$Q$9:$T$52,3,FALSE),MASTER_DATA_NORMALIZED!AH93)</f>
        <v>0</v>
      </c>
      <c r="AI93" s="99">
        <f>IF(AND(MASTER_DATA_NORMALIZED!AI93=0,AI$22=$L$22),VLOOKUP(MASTER_DATA_PROCESSED!$C93,Backend!$Q$9:$T$52,3,FALSE),MASTER_DATA_NORMALIZED!AI93)</f>
        <v>0</v>
      </c>
      <c r="AJ93" s="99">
        <f>IF(AND(MASTER_DATA_NORMALIZED!AJ93=0,AJ$22=$L$22),VLOOKUP(MASTER_DATA_PROCESSED!$C93,Backend!$Q$9:$T$52,3,FALSE),MASTER_DATA_NORMALIZED!AJ93)</f>
        <v>657.40064044236249</v>
      </c>
      <c r="AK93" s="99">
        <f>IF(AND(MASTER_DATA_NORMALIZED!AK93=0,AK$22=$L$22),VLOOKUP(MASTER_DATA_PROCESSED!$C93,Backend!$Q$9:$T$52,3,FALSE),MASTER_DATA_NORMALIZED!AK93)</f>
        <v>0</v>
      </c>
      <c r="AL93" s="99">
        <f>IF(AND(MASTER_DATA_NORMALIZED!AL93=0,AL$22=$L$22),VLOOKUP(MASTER_DATA_PROCESSED!$C93,Backend!$Q$9:$T$52,3,FALSE),MASTER_DATA_NORMALIZED!AL93)</f>
        <v>0</v>
      </c>
      <c r="AM93" s="99">
        <f>IF(AND(MASTER_DATA_NORMALIZED!AM93=0,AM$22=$L$22),VLOOKUP(MASTER_DATA_PROCESSED!$C93,Backend!$Q$9:$T$52,3,FALSE),MASTER_DATA_NORMALIZED!AM93)</f>
        <v>0</v>
      </c>
      <c r="AN93" s="99">
        <f>IF(AND(MASTER_DATA_NORMALIZED!AN93=0,AN$22=$L$22),VLOOKUP(MASTER_DATA_PROCESSED!$C93,Backend!$Q$9:$T$52,3,FALSE),MASTER_DATA_NORMALIZED!AN93)</f>
        <v>466.75255251315008</v>
      </c>
      <c r="AO93" s="99">
        <f>IF(AND(MASTER_DATA_NORMALIZED!AO93=0,AO$22=$L$22),VLOOKUP(MASTER_DATA_PROCESSED!$C93,Backend!$Q$9:$T$52,3,FALSE),MASTER_DATA_NORMALIZED!AO93)</f>
        <v>0</v>
      </c>
      <c r="AP93" s="99">
        <f>IF(AND(MASTER_DATA_NORMALIZED!AP93=0,AP$22=$L$22),VLOOKUP(MASTER_DATA_PROCESSED!$C93,Backend!$Q$9:$T$52,3,FALSE),MASTER_DATA_NORMALIZED!AP93)</f>
        <v>0</v>
      </c>
      <c r="AQ93" s="99">
        <f>IF(AND(MASTER_DATA_NORMALIZED!AQ93=0,AQ$22=$L$22),VLOOKUP(MASTER_DATA_PROCESSED!$C93,Backend!$Q$9:$T$52,3,FALSE),MASTER_DATA_NORMALIZED!AQ93)</f>
        <v>0</v>
      </c>
      <c r="AR93" s="99" t="e">
        <f>IF(AND(MASTER_DATA_NORMALIZED!AR93=0,AR$22=$L$22),VLOOKUP(MASTER_DATA_PROCESSED!$C93,Backend!$Q$9:$T$52,3,FALSE),MASTER_DATA_NORMALIZED!AR93)</f>
        <v>#N/A</v>
      </c>
      <c r="AS93" s="99">
        <f>IF(AND(MASTER_DATA_NORMALIZED!AS93=0,AS$22=$L$22),VLOOKUP(MASTER_DATA_PROCESSED!$C93,Backend!$Q$9:$T$52,3,FALSE),MASTER_DATA_NORMALIZED!AS93)</f>
        <v>0</v>
      </c>
      <c r="AT93" s="99">
        <f>IF(AND(MASTER_DATA_NORMALIZED!AT93=0,AT$22=$L$22),VLOOKUP(MASTER_DATA_PROCESSED!$C93,Backend!$Q$9:$T$52,3,FALSE),MASTER_DATA_NORMALIZED!AT93)</f>
        <v>0</v>
      </c>
      <c r="AU93" s="99">
        <f>IF(AND(MASTER_DATA_NORMALIZED!AU93=0,AU$22=$L$22),VLOOKUP(MASTER_DATA_PROCESSED!$C93,Backend!$Q$9:$T$52,3,FALSE),MASTER_DATA_NORMALIZED!AU93)</f>
        <v>0</v>
      </c>
      <c r="AV93" s="99" t="e">
        <f>IF(AND(MASTER_DATA_NORMALIZED!AV93=0,AV$22=$L$22),VLOOKUP(MASTER_DATA_PROCESSED!$C93,Backend!$Q$9:$T$52,3,FALSE),MASTER_DATA_NORMALIZED!AV93)</f>
        <v>#N/A</v>
      </c>
      <c r="AW93" s="99">
        <f>IF(AND(MASTER_DATA_NORMALIZED!AW93=0,AW$22=$L$22),VLOOKUP(MASTER_DATA_PROCESSED!$C93,Backend!$Q$9:$T$52,3,FALSE),MASTER_DATA_NORMALIZED!AW93)</f>
        <v>0</v>
      </c>
      <c r="AX93" s="99">
        <f>IF(AND(MASTER_DATA_NORMALIZED!AX93=0,AX$22=$L$22),VLOOKUP(MASTER_DATA_PROCESSED!$C93,Backend!$Q$9:$T$52,3,FALSE),MASTER_DATA_NORMALIZED!AX93)</f>
        <v>0</v>
      </c>
      <c r="AY93" s="99">
        <f>IF(AND(MASTER_DATA_NORMALIZED!AY93=0,AY$22=$L$22),VLOOKUP(MASTER_DATA_PROCESSED!$C93,Backend!$Q$9:$T$52,3,FALSE),MASTER_DATA_NORMALIZED!AY93)</f>
        <v>0</v>
      </c>
      <c r="AZ93" s="99" t="e">
        <f>IF(AND(MASTER_DATA_NORMALIZED!AZ93=0,AZ$22=$L$22),VLOOKUP(MASTER_DATA_PROCESSED!$C93,Backend!$Q$9:$T$52,3,FALSE),MASTER_DATA_NORMALIZED!AZ93)</f>
        <v>#N/A</v>
      </c>
      <c r="BA93" s="99">
        <f>IF(AND(MASTER_DATA_NORMALIZED!BA93=0,BA$22=$L$22),VLOOKUP(MASTER_DATA_PROCESSED!$C93,Backend!$Q$9:$T$52,3,FALSE),MASTER_DATA_NORMALIZED!BA93)</f>
        <v>0</v>
      </c>
      <c r="BB93" s="99">
        <f>IF(AND(MASTER_DATA_NORMALIZED!BB93=0,BB$22=$L$22),VLOOKUP(MASTER_DATA_PROCESSED!$C93,Backend!$Q$9:$T$52,3,FALSE),MASTER_DATA_NORMALIZED!BB93)</f>
        <v>0</v>
      </c>
      <c r="BC93" s="99">
        <f>IF(AND(MASTER_DATA_NORMALIZED!BC93=0,BC$22=$L$22),VLOOKUP(MASTER_DATA_PROCESSED!$C93,Backend!$Q$9:$T$52,3,FALSE),MASTER_DATA_NORMALIZED!BC93)</f>
        <v>0</v>
      </c>
      <c r="BD93" s="99" t="e">
        <f>IF(AND(MASTER_DATA_NORMALIZED!BD93=0,BD$22=$L$22),VLOOKUP(MASTER_DATA_PROCESSED!$C93,Backend!$Q$9:$T$52,3,FALSE),MASTER_DATA_NORMALIZED!BD93)</f>
        <v>#N/A</v>
      </c>
      <c r="BE93" s="99">
        <f>IF(AND(MASTER_DATA_NORMALIZED!BE93=0,BE$22=$L$22),VLOOKUP(MASTER_DATA_PROCESSED!$C93,Backend!$Q$9:$T$52,3,FALSE),MASTER_DATA_NORMALIZED!BE93)</f>
        <v>0</v>
      </c>
      <c r="BF93" s="99">
        <f>IF(AND(MASTER_DATA_NORMALIZED!BF93=0,BF$22=$L$22),VLOOKUP(MASTER_DATA_PROCESSED!$C93,Backend!$Q$9:$T$52,3,FALSE),MASTER_DATA_NORMALIZED!BF93)</f>
        <v>0</v>
      </c>
      <c r="BG93" s="99">
        <f>IF(AND(MASTER_DATA_NORMALIZED!BG93=0,BG$22=$L$22),VLOOKUP(MASTER_DATA_PROCESSED!$C93,Backend!$Q$9:$T$52,3,FALSE),MASTER_DATA_NORMALIZED!BG93)</f>
        <v>0</v>
      </c>
      <c r="BH93" s="99" t="e">
        <f>IF(AND(MASTER_DATA_NORMALIZED!BH93=0,BH$22=$L$22),VLOOKUP(MASTER_DATA_PROCESSED!$C93,Backend!$Q$9:$T$52,3,FALSE),MASTER_DATA_NORMALIZED!BH93)</f>
        <v>#N/A</v>
      </c>
      <c r="BI93" s="99">
        <f>IF(AND(MASTER_DATA_NORMALIZED!BI93=0,BI$22=$L$22),VLOOKUP(MASTER_DATA_PROCESSED!$C93,Backend!$Q$9:$T$52,3,FALSE),MASTER_DATA_NORMALIZED!BI93)</f>
        <v>0</v>
      </c>
      <c r="BJ93" s="99">
        <f>IF(AND(MASTER_DATA_NORMALIZED!BJ93=0,BJ$22=$L$22),VLOOKUP(MASTER_DATA_PROCESSED!$C93,Backend!$Q$9:$T$52,3,FALSE),MASTER_DATA_NORMALIZED!BJ93)</f>
        <v>0</v>
      </c>
      <c r="BK93" s="99">
        <f>IF(AND(MASTER_DATA_NORMALIZED!BK93=0,BK$22=$L$22),VLOOKUP(MASTER_DATA_PROCESSED!$C93,Backend!$Q$9:$T$52,3,FALSE),MASTER_DATA_NORMALIZED!BK93)</f>
        <v>0</v>
      </c>
      <c r="BL93" s="99" t="e">
        <f>IF(AND(MASTER_DATA_NORMALIZED!BL93=0,BL$22=$L$22),VLOOKUP(MASTER_DATA_PROCESSED!$C93,Backend!$Q$9:$T$52,3,FALSE),MASTER_DATA_NORMALIZED!BL93)</f>
        <v>#N/A</v>
      </c>
      <c r="BM93" s="99">
        <f>IF(AND(MASTER_DATA_NORMALIZED!BM93=0,BM$22=$L$22),VLOOKUP(MASTER_DATA_PROCESSED!$C93,Backend!$Q$9:$T$52,3,FALSE),MASTER_DATA_NORMALIZED!BM93)</f>
        <v>0</v>
      </c>
      <c r="BN93" s="99">
        <f>IF(AND(MASTER_DATA_NORMALIZED!BN93=0,BN$22=$L$22),VLOOKUP(MASTER_DATA_PROCESSED!$C93,Backend!$Q$9:$T$52,3,FALSE),MASTER_DATA_NORMALIZED!BN93)</f>
        <v>0</v>
      </c>
      <c r="BO93" s="99">
        <f>IF(AND(MASTER_DATA_NORMALIZED!BO93=0,BO$22=$L$22),VLOOKUP(MASTER_DATA_PROCESSED!$C93,Backend!$Q$9:$T$52,3,FALSE),MASTER_DATA_NORMALIZED!BO93)</f>
        <v>0</v>
      </c>
      <c r="BP93" s="99" t="e">
        <f>IF(AND(MASTER_DATA_NORMALIZED!BP93=0,BP$22=$L$22),VLOOKUP(MASTER_DATA_PROCESSED!$C93,Backend!$Q$9:$T$52,3,FALSE),MASTER_DATA_NORMALIZED!BP93)</f>
        <v>#N/A</v>
      </c>
      <c r="BQ93" s="99">
        <f>IF(AND(MASTER_DATA_NORMALIZED!BQ93=0,BQ$22=$L$22),VLOOKUP(MASTER_DATA_PROCESSED!$C93,Backend!$Q$9:$T$52,3,FALSE),MASTER_DATA_NORMALIZED!BQ93)</f>
        <v>0</v>
      </c>
      <c r="BR93" s="99">
        <f>IF(AND(MASTER_DATA_NORMALIZED!BR93=0,BR$22=$L$22),VLOOKUP(MASTER_DATA_PROCESSED!$C93,Backend!$Q$9:$T$52,3,FALSE),MASTER_DATA_NORMALIZED!BR93)</f>
        <v>0</v>
      </c>
      <c r="BS93" s="99">
        <f>IF(AND(MASTER_DATA_NORMALIZED!BS93=0,BS$22=$L$22),VLOOKUP(MASTER_DATA_PROCESSED!$C93,Backend!$Q$9:$T$52,3,FALSE),MASTER_DATA_NORMALIZED!BS93)</f>
        <v>0</v>
      </c>
      <c r="BT93" s="99" t="e">
        <f>IF(AND(MASTER_DATA_NORMALIZED!BT93=0,BT$22=$L$22),VLOOKUP(MASTER_DATA_PROCESSED!$C93,Backend!$Q$9:$T$52,3,FALSE),MASTER_DATA_NORMALIZED!BT93)</f>
        <v>#N/A</v>
      </c>
      <c r="BU93" s="99">
        <f>IF(AND(MASTER_DATA_NORMALIZED!BU93=0,BU$22=$L$22),VLOOKUP(MASTER_DATA_PROCESSED!$C93,Backend!$Q$9:$T$52,3,FALSE),MASTER_DATA_NORMALIZED!BU93)</f>
        <v>0</v>
      </c>
      <c r="BV93" s="99">
        <f>IF(AND(MASTER_DATA_NORMALIZED!BV93=0,BV$22=$L$22),VLOOKUP(MASTER_DATA_PROCESSED!$C93,Backend!$Q$9:$T$52,3,FALSE),MASTER_DATA_NORMALIZED!BV93)</f>
        <v>0</v>
      </c>
      <c r="BW93" s="99">
        <f>IF(AND(MASTER_DATA_NORMALIZED!BW93=0,BW$22=$L$22),VLOOKUP(MASTER_DATA_PROCESSED!$C93,Backend!$Q$9:$T$52,3,FALSE),MASTER_DATA_NORMALIZED!BW93)</f>
        <v>0</v>
      </c>
      <c r="BX93" s="99" t="e">
        <f>IF(AND(MASTER_DATA_NORMALIZED!BX93=0,BX$22=$L$22),VLOOKUP(MASTER_DATA_PROCESSED!$C93,Backend!$Q$9:$T$52,3,FALSE),MASTER_DATA_NORMALIZED!BX93)</f>
        <v>#N/A</v>
      </c>
      <c r="BY93" s="99">
        <f>IF(AND(MASTER_DATA_NORMALIZED!BY93=0,BY$22=$L$22),VLOOKUP(MASTER_DATA_PROCESSED!$C93,Backend!$Q$9:$T$52,3,FALSE),MASTER_DATA_NORMALIZED!BY93)</f>
        <v>0</v>
      </c>
      <c r="BZ93" s="99">
        <f>IF(AND(MASTER_DATA_NORMALIZED!BZ93=0,BZ$22=$L$22),VLOOKUP(MASTER_DATA_PROCESSED!$C93,Backend!$Q$9:$T$52,3,FALSE),MASTER_DATA_NORMALIZED!BZ93)</f>
        <v>0</v>
      </c>
      <c r="CA93" s="99">
        <f>IF(AND(MASTER_DATA_NORMALIZED!CA93=0,CA$22=$L$22),VLOOKUP(MASTER_DATA_PROCESSED!$C93,Backend!$Q$9:$T$52,3,FALSE),MASTER_DATA_NORMALIZED!CA93)</f>
        <v>0</v>
      </c>
      <c r="CB93" s="99" t="e">
        <f>IF(AND(MASTER_DATA_NORMALIZED!CB93=0,CB$22=$L$22),VLOOKUP(MASTER_DATA_PROCESSED!$C93,Backend!$Q$9:$T$52,3,FALSE),MASTER_DATA_NORMALIZED!CB93)</f>
        <v>#N/A</v>
      </c>
      <c r="CC93" s="99">
        <f>IF(AND(MASTER_DATA_NORMALIZED!CC93=0,CC$22=$L$22),VLOOKUP(MASTER_DATA_PROCESSED!$C93,Backend!$Q$9:$T$52,3,FALSE),MASTER_DATA_NORMALIZED!CC93)</f>
        <v>0</v>
      </c>
      <c r="CD93" s="99">
        <f>IF(AND(MASTER_DATA_NORMALIZED!CD93=0,CD$22=$L$22),VLOOKUP(MASTER_DATA_PROCESSED!$C93,Backend!$Q$9:$T$52,3,FALSE),MASTER_DATA_NORMALIZED!CD93)</f>
        <v>0</v>
      </c>
      <c r="CE93" s="99">
        <f>IF(AND(MASTER_DATA_NORMALIZED!CE93=0,CE$22=$L$22),VLOOKUP(MASTER_DATA_PROCESSED!$C93,Backend!$Q$9:$T$52,3,FALSE),MASTER_DATA_NORMALIZED!CE93)</f>
        <v>0</v>
      </c>
      <c r="CF93" s="99" t="e">
        <f>IF(AND(MASTER_DATA_NORMALIZED!CF93=0,CF$22=$L$22),VLOOKUP(MASTER_DATA_PROCESSED!$C93,Backend!$Q$9:$T$52,3,FALSE),MASTER_DATA_NORMALIZED!CF93)</f>
        <v>#N/A</v>
      </c>
      <c r="CG93" s="99">
        <f>IF(AND(MASTER_DATA_NORMALIZED!CG93=0,CG$22=$L$22),VLOOKUP(MASTER_DATA_PROCESSED!$C93,Backend!$Q$9:$T$52,3,FALSE),MASTER_DATA_NORMALIZED!CG93)</f>
        <v>0</v>
      </c>
      <c r="CH93" s="99">
        <f>IF(AND(MASTER_DATA_NORMALIZED!CH93=0,CH$22=$L$22),VLOOKUP(MASTER_DATA_PROCESSED!$C93,Backend!$Q$9:$T$52,3,FALSE),MASTER_DATA_NORMALIZED!CH93)</f>
        <v>0</v>
      </c>
      <c r="CI93" s="99">
        <f>IF(AND(MASTER_DATA_NORMALIZED!CI93=0,CI$22=$L$22),VLOOKUP(MASTER_DATA_PROCESSED!$C93,Backend!$Q$9:$T$52,3,FALSE),MASTER_DATA_NORMALIZED!CI93)</f>
        <v>0</v>
      </c>
      <c r="CJ93" s="99" t="e">
        <f>IF(AND(MASTER_DATA_NORMALIZED!CJ93=0,CJ$22=$L$22),VLOOKUP(MASTER_DATA_PROCESSED!$C93,Backend!$Q$9:$T$52,3,FALSE),MASTER_DATA_NORMALIZED!CJ93)</f>
        <v>#N/A</v>
      </c>
      <c r="CK93" s="99">
        <f>IF(AND(MASTER_DATA_NORMALIZED!CK93=0,CK$22=$L$22),VLOOKUP(MASTER_DATA_PROCESSED!$C93,Backend!$Q$9:$T$52,3,FALSE),MASTER_DATA_NORMALIZED!CK93)</f>
        <v>0</v>
      </c>
      <c r="CL93" s="99">
        <f>IF(AND(MASTER_DATA_NORMALIZED!CL93=0,CL$22=$L$22),VLOOKUP(MASTER_DATA_PROCESSED!$C93,Backend!$Q$9:$T$52,3,FALSE),MASTER_DATA_NORMALIZED!CL93)</f>
        <v>0</v>
      </c>
      <c r="CM93" s="99">
        <f>IF(AND(MASTER_DATA_NORMALIZED!CM93=0,CM$22=$L$22),VLOOKUP(MASTER_DATA_PROCESSED!$C93,Backend!$Q$9:$T$52,3,FALSE),MASTER_DATA_NORMALIZED!CM93)</f>
        <v>0</v>
      </c>
      <c r="CN93" s="99" t="e">
        <f>IF(AND(MASTER_DATA_NORMALIZED!CN93=0,CN$22=$L$22),VLOOKUP(MASTER_DATA_PROCESSED!$C93,Backend!$Q$9:$T$52,3,FALSE),MASTER_DATA_NORMALIZED!CN93)</f>
        <v>#N/A</v>
      </c>
      <c r="CO93" s="99">
        <f>IF(AND(MASTER_DATA_NORMALIZED!CO93=0,CO$22=$L$22),VLOOKUP(MASTER_DATA_PROCESSED!$C93,Backend!$Q$9:$T$52,3,FALSE),MASTER_DATA_NORMALIZED!CO93)</f>
        <v>0</v>
      </c>
      <c r="CP93" s="99">
        <f>IF(AND(MASTER_DATA_NORMALIZED!CP93=0,CP$22=$L$22),VLOOKUP(MASTER_DATA_PROCESSED!$C93,Backend!$Q$9:$T$52,3,FALSE),MASTER_DATA_NORMALIZED!CP93)</f>
        <v>0</v>
      </c>
      <c r="CQ93" s="99">
        <f>IF(AND(MASTER_DATA_NORMALIZED!CQ93=0,CQ$22=$L$22),VLOOKUP(MASTER_DATA_PROCESSED!$C93,Backend!$Q$9:$T$52,3,FALSE),MASTER_DATA_NORMALIZED!CQ93)</f>
        <v>0</v>
      </c>
      <c r="CR93" s="99" t="e">
        <f>IF(AND(MASTER_DATA_NORMALIZED!CR93=0,CR$22=$L$22),VLOOKUP(MASTER_DATA_PROCESSED!$C93,Backend!$Q$9:$T$52,3,FALSE),MASTER_DATA_NORMALIZED!CR93)</f>
        <v>#N/A</v>
      </c>
      <c r="CS93" s="99">
        <f>IF(AND(MASTER_DATA_NORMALIZED!CS93=0,CS$22=$L$22),VLOOKUP(MASTER_DATA_PROCESSED!$C93,Backend!$Q$9:$T$52,3,FALSE),MASTER_DATA_NORMALIZED!CS93)</f>
        <v>0</v>
      </c>
      <c r="CT93" s="99">
        <f>IF(AND(MASTER_DATA_NORMALIZED!CT93=0,CT$22=$L$22),VLOOKUP(MASTER_DATA_PROCESSED!$C93,Backend!$Q$9:$T$52,3,FALSE),MASTER_DATA_NORMALIZED!CT93)</f>
        <v>0</v>
      </c>
      <c r="CU93" s="99">
        <f>IF(AND(MASTER_DATA_NORMALIZED!CU93=0,CU$22=$L$22),VLOOKUP(MASTER_DATA_PROCESSED!$C93,Backend!$Q$9:$T$52,3,FALSE),MASTER_DATA_NORMALIZED!CU93)</f>
        <v>0</v>
      </c>
      <c r="CV93" s="99" t="e">
        <f>IF(AND(MASTER_DATA_NORMALIZED!CV93=0,CV$22=$L$22),VLOOKUP(MASTER_DATA_PROCESSED!$C93,Backend!$Q$9:$T$52,3,FALSE),MASTER_DATA_NORMALIZED!CV93)</f>
        <v>#N/A</v>
      </c>
      <c r="CW93" s="99">
        <f>IF(AND(MASTER_DATA_NORMALIZED!CW93=0,CW$22=$L$22),VLOOKUP(MASTER_DATA_PROCESSED!$C93,Backend!$Q$9:$T$52,3,FALSE),MASTER_DATA_NORMALIZED!CW93)</f>
        <v>0</v>
      </c>
      <c r="CX93" s="99">
        <f>IF(AND(MASTER_DATA_NORMALIZED!CX93=0,CX$22=$L$22),VLOOKUP(MASTER_DATA_PROCESSED!$C93,Backend!$Q$9:$T$52,3,FALSE),MASTER_DATA_NORMALIZED!CX93)</f>
        <v>0</v>
      </c>
      <c r="CY93" s="99">
        <f>IF(AND(MASTER_DATA_NORMALIZED!CY93=0,CY$22=$L$22),VLOOKUP(MASTER_DATA_PROCESSED!$C93,Backend!$Q$9:$T$52,3,FALSE),MASTER_DATA_NORMALIZED!CY93)</f>
        <v>0</v>
      </c>
      <c r="CZ93" s="99" t="e">
        <f>IF(AND(MASTER_DATA_NORMALIZED!CZ93=0,CZ$22=$L$22),VLOOKUP(MASTER_DATA_PROCESSED!$C93,Backend!$Q$9:$T$52,3,FALSE),MASTER_DATA_NORMALIZED!CZ93)</f>
        <v>#N/A</v>
      </c>
      <c r="DA93" s="99" t="e">
        <f>IF(AND(MASTER_DATA_NORMALIZED!DA93=0,DA$22=$L$22),VLOOKUP(MASTER_DATA_PROCESSED!$C93,Backend!$Q$9:$T$52,3,FALSE),MASTER_DATA_NORMALIZED!DA93)</f>
        <v>#DIV/0!</v>
      </c>
      <c r="DB93" s="99" t="e">
        <f>IF(AND(MASTER_DATA_NORMALIZED!DB93=0,DB$22=$L$22),VLOOKUP(MASTER_DATA_PROCESSED!$C93,Backend!$Q$9:$T$52,3,FALSE),MASTER_DATA_NORMALIZED!DB93)</f>
        <v>#DIV/0!</v>
      </c>
      <c r="DC93" s="99" t="e">
        <f>IF(AND(MASTER_DATA_NORMALIZED!DC93=0,DC$22=$L$22),VLOOKUP(MASTER_DATA_PROCESSED!$C93,Backend!$Q$9:$T$52,3,FALSE),MASTER_DATA_NORMALIZED!DC93)</f>
        <v>#DIV/0!</v>
      </c>
      <c r="DD93" s="99" t="e">
        <f>IF(AND(MASTER_DATA_NORMALIZED!DD93=0,DD$22=$L$22),VLOOKUP(MASTER_DATA_PROCESSED!$C93,Backend!$Q$9:$T$52,3,FALSE),MASTER_DATA_NORMALIZED!DD93)</f>
        <v>#N/A</v>
      </c>
      <c r="DE93" s="99">
        <f>IF(AND(MASTER_DATA_NORMALIZED!DE93=0,DE$22=$L$22),VLOOKUP(MASTER_DATA_PROCESSED!$C93,Backend!$Q$9:$T$52,3,FALSE),MASTER_DATA_NORMALIZED!DE93)</f>
        <v>0</v>
      </c>
      <c r="DF93" s="99">
        <f>IF(AND(MASTER_DATA_NORMALIZED!DF93=0,DF$22=$L$22),VLOOKUP(MASTER_DATA_PROCESSED!$C93,Backend!$Q$9:$T$52,3,FALSE),MASTER_DATA_NORMALIZED!DF93)</f>
        <v>0</v>
      </c>
      <c r="DG93" s="99">
        <f>IF(AND(MASTER_DATA_NORMALIZED!DG93=0,DG$22=$L$22),VLOOKUP(MASTER_DATA_PROCESSED!$C93,Backend!$Q$9:$T$52,3,FALSE),MASTER_DATA_NORMALIZED!DG93)</f>
        <v>0</v>
      </c>
      <c r="DH93" s="99" t="e">
        <f>IF(AND(MASTER_DATA_NORMALIZED!DH93=0,DH$22=$L$22),VLOOKUP(MASTER_DATA_PROCESSED!$C93,Backend!$Q$9:$T$52,3,FALSE),MASTER_DATA_NORMALIZED!DH93)</f>
        <v>#N/A</v>
      </c>
      <c r="DI93" s="99">
        <f>IF(AND(MASTER_DATA_NORMALIZED!DI93=0,DI$22=$L$22),VLOOKUP(MASTER_DATA_PROCESSED!$C93,Backend!$Q$9:$T$52,3,FALSE),MASTER_DATA_NORMALIZED!DI93)</f>
        <v>0</v>
      </c>
      <c r="DJ93" s="99">
        <f>IF(AND(MASTER_DATA_NORMALIZED!DJ93=0,DJ$22=$L$22),VLOOKUP(MASTER_DATA_PROCESSED!$C93,Backend!$Q$9:$T$52,3,FALSE),MASTER_DATA_NORMALIZED!DJ93)</f>
        <v>0</v>
      </c>
      <c r="DK93" s="99">
        <f>IF(AND(MASTER_DATA_NORMALIZED!DK93=0,DK$22=$L$22),VLOOKUP(MASTER_DATA_PROCESSED!$C93,Backend!$Q$9:$T$52,3,FALSE),MASTER_DATA_NORMALIZED!DK93)</f>
        <v>0</v>
      </c>
      <c r="DL93" s="99" t="e">
        <f>IF(AND(MASTER_DATA_NORMALIZED!DL93=0,DL$22=$L$22),VLOOKUP(MASTER_DATA_PROCESSED!$C93,Backend!$Q$9:$T$52,3,FALSE),MASTER_DATA_NORMALIZED!DL93)</f>
        <v>#N/A</v>
      </c>
      <c r="DM93" s="99">
        <f>IF(AND(MASTER_DATA_NORMALIZED!DM93=0,DM$22=$L$22),VLOOKUP(MASTER_DATA_PROCESSED!$C93,Backend!$Q$9:$T$52,3,FALSE),MASTER_DATA_NORMALIZED!DM93)</f>
        <v>0</v>
      </c>
      <c r="DN93" s="99">
        <f>IF(AND(MASTER_DATA_NORMALIZED!DN93=0,DN$22=$L$22),VLOOKUP(MASTER_DATA_PROCESSED!$C93,Backend!$Q$9:$T$52,3,FALSE),MASTER_DATA_NORMALIZED!DN93)</f>
        <v>0</v>
      </c>
      <c r="DO93" s="99">
        <f>IF(AND(MASTER_DATA_NORMALIZED!DO93=0,DO$22=$L$22),VLOOKUP(MASTER_DATA_PROCESSED!$C93,Backend!$Q$9:$T$52,3,FALSE),MASTER_DATA_NORMALIZED!DO93)</f>
        <v>0</v>
      </c>
      <c r="DP93" s="99" t="e">
        <f>IF(AND(MASTER_DATA_NORMALIZED!DP93=0,DP$22=$L$22),VLOOKUP(MASTER_DATA_PROCESSED!$C93,Backend!$Q$9:$T$52,3,FALSE),MASTER_DATA_NORMALIZED!DP93)</f>
        <v>#N/A</v>
      </c>
      <c r="DQ93" s="99">
        <f>IF(AND(MASTER_DATA_NORMALIZED!DQ93=0,DQ$22=$L$22),VLOOKUP(MASTER_DATA_PROCESSED!$C93,Backend!$Q$9:$T$52,3,FALSE),MASTER_DATA_NORMALIZED!DQ93)</f>
        <v>0</v>
      </c>
      <c r="DR93" s="99">
        <f>IF(AND(MASTER_DATA_NORMALIZED!DR93=0,DR$22=$L$22),VLOOKUP(MASTER_DATA_PROCESSED!$C93,Backend!$Q$9:$T$52,3,FALSE),MASTER_DATA_NORMALIZED!DR93)</f>
        <v>0</v>
      </c>
      <c r="DS93" s="99">
        <f>IF(AND(MASTER_DATA_NORMALIZED!DS93=0,DS$22=$L$22),VLOOKUP(MASTER_DATA_PROCESSED!$C93,Backend!$Q$9:$T$52,3,FALSE),MASTER_DATA_NORMALIZED!DS93)</f>
        <v>0</v>
      </c>
      <c r="DT93" s="99" t="e">
        <f>IF(AND(MASTER_DATA_NORMALIZED!DT93=0,DT$22=$L$22),VLOOKUP(MASTER_DATA_PROCESSED!$C93,Backend!$Q$9:$T$52,3,FALSE),MASTER_DATA_NORMALIZED!DT93)</f>
        <v>#N/A</v>
      </c>
      <c r="DU93" s="99">
        <f>IF(AND(MASTER_DATA_NORMALIZED!DU93=0,DU$22=$L$22),VLOOKUP(MASTER_DATA_PROCESSED!$C93,Backend!$Q$9:$T$52,3,FALSE),MASTER_DATA_NORMALIZED!DU93)</f>
        <v>0</v>
      </c>
      <c r="DV93" s="99">
        <f>IF(AND(MASTER_DATA_NORMALIZED!DV93=0,DV$22=$L$22),VLOOKUP(MASTER_DATA_PROCESSED!$C93,Backend!$Q$9:$T$52,3,FALSE),MASTER_DATA_NORMALIZED!DV93)</f>
        <v>0</v>
      </c>
      <c r="DW93" s="99">
        <f>IF(AND(MASTER_DATA_NORMALIZED!DW93=0,DW$22=$L$22),VLOOKUP(MASTER_DATA_PROCESSED!$C93,Backend!$Q$9:$T$52,3,FALSE),MASTER_DATA_NORMALIZED!DW93)</f>
        <v>0</v>
      </c>
      <c r="DX93" s="99" t="e">
        <f>IF(AND(MASTER_DATA_NORMALIZED!DX93=0,DX$22=$L$22),VLOOKUP(MASTER_DATA_PROCESSED!$C93,Backend!$Q$9:$T$52,3,FALSE),MASTER_DATA_NORMALIZED!DX93)</f>
        <v>#N/A</v>
      </c>
      <c r="DY93" s="99">
        <f>IF(AND(MASTER_DATA_NORMALIZED!DY93=0,DY$22=$L$22),VLOOKUP(MASTER_DATA_PROCESSED!$C93,Backend!$Q$9:$T$52,3,FALSE),MASTER_DATA_NORMALIZED!DY93)</f>
        <v>0</v>
      </c>
      <c r="DZ93" s="99">
        <f>IF(AND(MASTER_DATA_NORMALIZED!DZ93=0,DZ$22=$L$22),VLOOKUP(MASTER_DATA_PROCESSED!$C93,Backend!$Q$9:$T$52,3,FALSE),MASTER_DATA_NORMALIZED!DZ93)</f>
        <v>0</v>
      </c>
      <c r="EA93" s="99">
        <f>IF(AND(MASTER_DATA_NORMALIZED!EA93=0,EA$22=$L$22),VLOOKUP(MASTER_DATA_PROCESSED!$C93,Backend!$Q$9:$T$52,3,FALSE),MASTER_DATA_NORMALIZED!EA93)</f>
        <v>0</v>
      </c>
      <c r="EB93" s="99" t="e">
        <f>IF(AND(MASTER_DATA_NORMALIZED!EB93=0,EB$22=$L$22),VLOOKUP(MASTER_DATA_PROCESSED!$C93,Backend!$Q$9:$T$52,3,FALSE),MASTER_DATA_NORMALIZED!EB93)</f>
        <v>#N/A</v>
      </c>
      <c r="EC93" s="99" t="e">
        <f>IF(AND(MASTER_DATA_NORMALIZED!EC93=0,EC$22=$L$22),VLOOKUP(MASTER_DATA_PROCESSED!$C93,Backend!$Q$9:$T$52,3,FALSE),MASTER_DATA_NORMALIZED!EC93)</f>
        <v>#DIV/0!</v>
      </c>
      <c r="ED93" s="99" t="e">
        <f>IF(AND(MASTER_DATA_NORMALIZED!ED93=0,ED$22=$L$22),VLOOKUP(MASTER_DATA_PROCESSED!$C93,Backend!$Q$9:$T$52,3,FALSE),MASTER_DATA_NORMALIZED!ED93)</f>
        <v>#DIV/0!</v>
      </c>
      <c r="EE93" s="99" t="e">
        <f>IF(AND(MASTER_DATA_NORMALIZED!EE93=0,EE$22=$L$22),VLOOKUP(MASTER_DATA_PROCESSED!$C93,Backend!$Q$9:$T$52,3,FALSE),MASTER_DATA_NORMALIZED!EE93)</f>
        <v>#DIV/0!</v>
      </c>
      <c r="EF93" s="99" t="e">
        <f>IF(AND(MASTER_DATA_NORMALIZED!EF93=0,EF$22=$L$22),VLOOKUP(MASTER_DATA_PROCESSED!$C93,Backend!$Q$9:$T$52,3,FALSE),MASTER_DATA_NORMALIZED!EF93)</f>
        <v>#VALUE!</v>
      </c>
      <c r="EG93" s="99">
        <f>IF(AND(MASTER_DATA_NORMALIZED!EG93=0,EG$22=$L$22),VLOOKUP(MASTER_DATA_PROCESSED!$C93,Backend!$Q$9:$T$52,3,FALSE),MASTER_DATA_NORMALIZED!EG93)</f>
        <v>0</v>
      </c>
      <c r="EH93" s="99">
        <f>IF(AND(MASTER_DATA_NORMALIZED!EH93=0,EH$22=$L$22),VLOOKUP(MASTER_DATA_PROCESSED!$C93,Backend!$Q$9:$T$52,3,FALSE),MASTER_DATA_NORMALIZED!EH93)</f>
        <v>0</v>
      </c>
      <c r="EI93" s="99">
        <f>IF(AND(MASTER_DATA_NORMALIZED!EI93=0,EI$22=$L$22),VLOOKUP(MASTER_DATA_PROCESSED!$C93,Backend!$Q$9:$T$52,3,FALSE),MASTER_DATA_NORMALIZED!EI93)</f>
        <v>0</v>
      </c>
      <c r="EJ93" s="99" t="e">
        <f>IF(AND(MASTER_DATA_NORMALIZED!EJ93=0,EJ$22=$L$22),VLOOKUP(MASTER_DATA_PROCESSED!$C93,Backend!$Q$9:$T$52,3,FALSE),MASTER_DATA_NORMALIZED!EJ93)</f>
        <v>#N/A</v>
      </c>
      <c r="EK93" s="99">
        <f>IF(AND(MASTER_DATA_NORMALIZED!EK93=0,EK$22=$L$22),VLOOKUP(MASTER_DATA_PROCESSED!$C93,Backend!$Q$9:$T$52,3,FALSE),MASTER_DATA_NORMALIZED!EK93)</f>
        <v>0</v>
      </c>
      <c r="EL93" s="99">
        <f>IF(AND(MASTER_DATA_NORMALIZED!EL93=0,EL$22=$L$22),VLOOKUP(MASTER_DATA_PROCESSED!$C93,Backend!$Q$9:$T$52,3,FALSE),MASTER_DATA_NORMALIZED!EL93)</f>
        <v>0</v>
      </c>
      <c r="EM93" s="99">
        <f>IF(AND(MASTER_DATA_NORMALIZED!EM93=0,EM$22=$L$22),VLOOKUP(MASTER_DATA_PROCESSED!$C93,Backend!$Q$9:$T$52,3,FALSE),MASTER_DATA_NORMALIZED!EM93)</f>
        <v>0</v>
      </c>
      <c r="EN93" s="99" t="e">
        <f>IF(AND(MASTER_DATA_NORMALIZED!EN93=0,EN$22=$L$22),VLOOKUP(MASTER_DATA_PROCESSED!$C93,Backend!$Q$9:$T$52,3,FALSE),MASTER_DATA_NORMALIZED!EN93)</f>
        <v>#N/A</v>
      </c>
      <c r="EO93" s="99">
        <f>IF(AND(MASTER_DATA_NORMALIZED!EO93=0,EO$22=$L$22),VLOOKUP(MASTER_DATA_PROCESSED!$C93,Backend!$Q$9:$T$52,3,FALSE),MASTER_DATA_NORMALIZED!EO93)</f>
        <v>0</v>
      </c>
      <c r="EP93" s="99">
        <f>IF(AND(MASTER_DATA_NORMALIZED!EP93=0,EP$22=$L$22),VLOOKUP(MASTER_DATA_PROCESSED!$C93,Backend!$Q$9:$T$52,3,FALSE),MASTER_DATA_NORMALIZED!EP93)</f>
        <v>0</v>
      </c>
      <c r="EQ93" s="99">
        <f>IF(AND(MASTER_DATA_NORMALIZED!EQ93=0,EQ$22=$L$22),VLOOKUP(MASTER_DATA_PROCESSED!$C93,Backend!$Q$9:$T$52,3,FALSE),MASTER_DATA_NORMALIZED!EQ93)</f>
        <v>0</v>
      </c>
      <c r="ER93" s="99" t="e">
        <f>IF(AND(MASTER_DATA_NORMALIZED!ER93=0,ER$22=$L$22),VLOOKUP(MASTER_DATA_PROCESSED!$C93,Backend!$Q$9:$T$52,3,FALSE),MASTER_DATA_NORMALIZED!ER93)</f>
        <v>#N/A</v>
      </c>
      <c r="ES93" s="99">
        <f>IF(AND(MASTER_DATA_NORMALIZED!ES93=0,ES$22=$L$22),VLOOKUP(MASTER_DATA_PROCESSED!$C93,Backend!$Q$9:$T$52,3,FALSE),MASTER_DATA_NORMALIZED!ES93)</f>
        <v>0</v>
      </c>
      <c r="ET93" s="99">
        <f>IF(AND(MASTER_DATA_NORMALIZED!ET93=0,ET$22=$L$22),VLOOKUP(MASTER_DATA_PROCESSED!$C93,Backend!$Q$9:$T$52,3,FALSE),MASTER_DATA_NORMALIZED!ET93)</f>
        <v>0</v>
      </c>
      <c r="EU93" s="99">
        <f>IF(AND(MASTER_DATA_NORMALIZED!EU93=0,EU$22=$L$22),VLOOKUP(MASTER_DATA_PROCESSED!$C93,Backend!$Q$9:$T$52,3,FALSE),MASTER_DATA_NORMALIZED!EU93)</f>
        <v>0</v>
      </c>
      <c r="EV93" s="99" t="e">
        <f>IF(AND(MASTER_DATA_NORMALIZED!EV93=0,EV$22=$L$22),VLOOKUP(MASTER_DATA_PROCESSED!$C93,Backend!$Q$9:$T$52,3,FALSE),MASTER_DATA_NORMALIZED!EV93)</f>
        <v>#N/A</v>
      </c>
      <c r="EW93" s="99">
        <f>IF(AND(MASTER_DATA_NORMALIZED!EW93=0,EW$22=$L$22),VLOOKUP(MASTER_DATA_PROCESSED!$C93,Backend!$Q$9:$T$52,3,FALSE),MASTER_DATA_NORMALIZED!EW93)</f>
        <v>0</v>
      </c>
      <c r="EX93" s="99">
        <f>IF(AND(MASTER_DATA_NORMALIZED!EX93=0,EX$22=$L$22),VLOOKUP(MASTER_DATA_PROCESSED!$C93,Backend!$Q$9:$T$52,3,FALSE),MASTER_DATA_NORMALIZED!EX93)</f>
        <v>0</v>
      </c>
      <c r="EY93" s="99">
        <f>IF(AND(MASTER_DATA_NORMALIZED!EY93=0,EY$22=$L$22),VLOOKUP(MASTER_DATA_PROCESSED!$C93,Backend!$Q$9:$T$52,3,FALSE),MASTER_DATA_NORMALIZED!EY93)</f>
        <v>0</v>
      </c>
      <c r="EZ93" s="99" t="e">
        <f>IF(AND(MASTER_DATA_NORMALIZED!EZ93=0,EZ$22=$L$22),VLOOKUP(MASTER_DATA_PROCESSED!$C93,Backend!$Q$9:$T$52,3,FALSE),MASTER_DATA_NORMALIZED!EZ93)</f>
        <v>#N/A</v>
      </c>
      <c r="FA93" s="99">
        <f>IF(AND(MASTER_DATA_NORMALIZED!FA93=0,FA$22=$L$22),VLOOKUP(MASTER_DATA_PROCESSED!$C93,Backend!$Q$9:$T$52,3,FALSE),MASTER_DATA_NORMALIZED!FA93)</f>
        <v>0</v>
      </c>
      <c r="FB93" s="99">
        <f>IF(AND(MASTER_DATA_NORMALIZED!FB93=0,FB$22=$L$22),VLOOKUP(MASTER_DATA_PROCESSED!$C93,Backend!$Q$9:$T$52,3,FALSE),MASTER_DATA_NORMALIZED!FB93)</f>
        <v>0</v>
      </c>
      <c r="FC93" s="99">
        <f>IF(AND(MASTER_DATA_NORMALIZED!FC93=0,FC$22=$L$22),VLOOKUP(MASTER_DATA_PROCESSED!$C93,Backend!$Q$9:$T$52,3,FALSE),MASTER_DATA_NORMALIZED!FC93)</f>
        <v>0</v>
      </c>
      <c r="FD93" s="99" t="e">
        <f>IF(AND(MASTER_DATA_NORMALIZED!FD93=0,FD$22=$L$22),VLOOKUP(MASTER_DATA_PROCESSED!$C93,Backend!$Q$9:$T$52,3,FALSE),MASTER_DATA_NORMALIZED!FD93)</f>
        <v>#N/A</v>
      </c>
      <c r="FE93" s="99">
        <f>IF(AND(MASTER_DATA_NORMALIZED!FE93=0,FE$22=$L$22),VLOOKUP(MASTER_DATA_PROCESSED!$C93,Backend!$Q$9:$T$52,3,FALSE),MASTER_DATA_NORMALIZED!FE93)</f>
        <v>0</v>
      </c>
      <c r="FF93" s="99">
        <f>IF(AND(MASTER_DATA_NORMALIZED!FF93=0,FF$22=$L$22),VLOOKUP(MASTER_DATA_PROCESSED!$C93,Backend!$Q$9:$T$52,3,FALSE),MASTER_DATA_NORMALIZED!FF93)</f>
        <v>0</v>
      </c>
      <c r="FG93" s="99">
        <f>IF(AND(MASTER_DATA_NORMALIZED!FG93=0,FG$22=$L$22),VLOOKUP(MASTER_DATA_PROCESSED!$C93,Backend!$Q$9:$T$52,3,FALSE),MASTER_DATA_NORMALIZED!FG93)</f>
        <v>0</v>
      </c>
      <c r="FH93" s="99" t="e">
        <f>IF(AND(MASTER_DATA_NORMALIZED!FH93=0,FH$22=$L$22),VLOOKUP(MASTER_DATA_PROCESSED!$C93,Backend!$Q$9:$T$52,3,FALSE),MASTER_DATA_NORMALIZED!FH93)</f>
        <v>#N/A</v>
      </c>
      <c r="FI93" s="99">
        <f>IF(AND(MASTER_DATA_NORMALIZED!FI93=0,FI$22=$L$22),VLOOKUP(MASTER_DATA_PROCESSED!$C93,Backend!$Q$9:$T$52,3,FALSE),MASTER_DATA_NORMALIZED!FI93)</f>
        <v>0</v>
      </c>
      <c r="FJ93" s="99">
        <f>IF(AND(MASTER_DATA_NORMALIZED!FJ93=0,FJ$22=$L$22),VLOOKUP(MASTER_DATA_PROCESSED!$C93,Backend!$Q$9:$T$52,3,FALSE),MASTER_DATA_NORMALIZED!FJ93)</f>
        <v>0</v>
      </c>
      <c r="FK93" s="99">
        <f>IF(AND(MASTER_DATA_NORMALIZED!FK93=0,FK$22=$L$22),VLOOKUP(MASTER_DATA_PROCESSED!$C93,Backend!$Q$9:$T$52,3,FALSE),MASTER_DATA_NORMALIZED!FK93)</f>
        <v>0</v>
      </c>
      <c r="FL93" s="99" t="e">
        <f>IF(AND(MASTER_DATA_NORMALIZED!FL93=0,FL$22=$L$22),VLOOKUP(MASTER_DATA_PROCESSED!$C93,Backend!$Q$9:$T$52,3,FALSE),MASTER_DATA_NORMALIZED!FL93)</f>
        <v>#N/A</v>
      </c>
      <c r="FM93" s="99">
        <f>IF(AND(MASTER_DATA_NORMALIZED!FM93=0,FM$22=$L$22),VLOOKUP(MASTER_DATA_PROCESSED!$C93,Backend!$Q$9:$T$52,3,FALSE),MASTER_DATA_NORMALIZED!FM93)</f>
        <v>0</v>
      </c>
      <c r="FN93" s="99">
        <f>IF(AND(MASTER_DATA_NORMALIZED!FN93=0,FN$22=$L$22),VLOOKUP(MASTER_DATA_PROCESSED!$C93,Backend!$Q$9:$T$52,3,FALSE),MASTER_DATA_NORMALIZED!FN93)</f>
        <v>0</v>
      </c>
      <c r="FO93" s="99">
        <f>IF(AND(MASTER_DATA_NORMALIZED!FO93=0,FO$22=$L$22),VLOOKUP(MASTER_DATA_PROCESSED!$C93,Backend!$Q$9:$T$52,3,FALSE),MASTER_DATA_NORMALIZED!FO93)</f>
        <v>0</v>
      </c>
      <c r="FP93" s="99" t="e">
        <f>IF(AND(MASTER_DATA_NORMALIZED!FP93=0,FP$22=$L$22),VLOOKUP(MASTER_DATA_PROCESSED!$C93,Backend!$Q$9:$T$52,3,FALSE),MASTER_DATA_NORMALIZED!FP93)</f>
        <v>#N/A</v>
      </c>
      <c r="FQ93" s="99">
        <f>IF(AND(MASTER_DATA_NORMALIZED!FQ93=0,FQ$22=$L$22),VLOOKUP(MASTER_DATA_PROCESSED!$C93,Backend!$Q$9:$T$52,3,FALSE),MASTER_DATA_NORMALIZED!FQ93)</f>
        <v>0</v>
      </c>
      <c r="FR93" s="99">
        <f>IF(AND(MASTER_DATA_NORMALIZED!FR93=0,FR$22=$L$22),VLOOKUP(MASTER_DATA_PROCESSED!$C93,Backend!$Q$9:$T$52,3,FALSE),MASTER_DATA_NORMALIZED!FR93)</f>
        <v>0</v>
      </c>
      <c r="FS93" s="99">
        <f>IF(AND(MASTER_DATA_NORMALIZED!FS93=0,FS$22=$L$22),VLOOKUP(MASTER_DATA_PROCESSED!$C93,Backend!$Q$9:$T$52,3,FALSE),MASTER_DATA_NORMALIZED!FS93)</f>
        <v>0</v>
      </c>
      <c r="FT93" s="99" t="e">
        <f>IF(AND(MASTER_DATA_NORMALIZED!FT93=0,FT$22=$L$22),VLOOKUP(MASTER_DATA_PROCESSED!$C93,Backend!$Q$9:$T$52,3,FALSE),MASTER_DATA_NORMALIZED!FT93)</f>
        <v>#N/A</v>
      </c>
      <c r="FU93" s="99">
        <f>IF(AND(MASTER_DATA_NORMALIZED!FU93=0,FU$22=$L$22),VLOOKUP(MASTER_DATA_PROCESSED!$C93,Backend!$Q$9:$T$52,3,FALSE),MASTER_DATA_NORMALIZED!FU93)</f>
        <v>0</v>
      </c>
      <c r="FV93" s="99">
        <f>IF(AND(MASTER_DATA_NORMALIZED!FV93=0,FV$22=$L$22),VLOOKUP(MASTER_DATA_PROCESSED!$C93,Backend!$Q$9:$T$52,3,FALSE),MASTER_DATA_NORMALIZED!FV93)</f>
        <v>0</v>
      </c>
      <c r="FW93" s="99">
        <f>IF(AND(MASTER_DATA_NORMALIZED!FW93=0,FW$22=$L$22),VLOOKUP(MASTER_DATA_PROCESSED!$C93,Backend!$Q$9:$T$52,3,FALSE),MASTER_DATA_NORMALIZED!FW93)</f>
        <v>0</v>
      </c>
      <c r="FX93" s="99" t="e">
        <f>IF(AND(MASTER_DATA_NORMALIZED!FX93=0,FX$22=$L$22),VLOOKUP(MASTER_DATA_PROCESSED!$C93,Backend!$Q$9:$T$52,3,FALSE),MASTER_DATA_NORMALIZED!FX93)</f>
        <v>#N/A</v>
      </c>
      <c r="FY93" s="99">
        <f>IF(AND(MASTER_DATA_NORMALIZED!FY93=0,FY$22=$L$22),VLOOKUP(MASTER_DATA_PROCESSED!$C93,Backend!$Q$9:$T$52,3,FALSE),MASTER_DATA_NORMALIZED!FY93)</f>
        <v>0</v>
      </c>
      <c r="FZ93" s="99">
        <f>IF(AND(MASTER_DATA_NORMALIZED!FZ93=0,FZ$22=$L$22),VLOOKUP(MASTER_DATA_PROCESSED!$C93,Backend!$Q$9:$T$52,3,FALSE),MASTER_DATA_NORMALIZED!FZ93)</f>
        <v>0</v>
      </c>
      <c r="GA93" s="99">
        <f>IF(AND(MASTER_DATA_NORMALIZED!GA93=0,GA$22=$L$22),VLOOKUP(MASTER_DATA_PROCESSED!$C93,Backend!$Q$9:$T$52,3,FALSE),MASTER_DATA_NORMALIZED!GA93)</f>
        <v>0</v>
      </c>
      <c r="GB93" s="99" t="e">
        <f>IF(AND(MASTER_DATA_NORMALIZED!GB93=0,GB$22=$L$22),VLOOKUP(MASTER_DATA_PROCESSED!$C93,Backend!$Q$9:$T$52,3,FALSE),MASTER_DATA_NORMALIZED!GB93)</f>
        <v>#N/A</v>
      </c>
      <c r="GC93" s="99">
        <f>IF(AND(MASTER_DATA_NORMALIZED!GC93=0,GC$22=$L$22),VLOOKUP(MASTER_DATA_PROCESSED!$C93,Backend!$Q$9:$T$52,3,FALSE),MASTER_DATA_NORMALIZED!GC93)</f>
        <v>0</v>
      </c>
      <c r="GD93" s="99">
        <f>IF(AND(MASTER_DATA_NORMALIZED!GD93=0,GD$22=$L$22),VLOOKUP(MASTER_DATA_PROCESSED!$C93,Backend!$Q$9:$T$52,3,FALSE),MASTER_DATA_NORMALIZED!GD93)</f>
        <v>0</v>
      </c>
      <c r="GE93" s="99">
        <f>IF(AND(MASTER_DATA_NORMALIZED!GE93=0,GE$22=$L$22),VLOOKUP(MASTER_DATA_PROCESSED!$C93,Backend!$Q$9:$T$52,3,FALSE),MASTER_DATA_NORMALIZED!GE93)</f>
        <v>0</v>
      </c>
      <c r="GF93" s="99" t="e">
        <f>IF(AND(MASTER_DATA_NORMALIZED!GF93=0,GF$22=$L$22),VLOOKUP(MASTER_DATA_PROCESSED!$C93,Backend!$Q$9:$T$52,3,FALSE),MASTER_DATA_NORMALIZED!GF93)</f>
        <v>#N/A</v>
      </c>
      <c r="GG93" s="99">
        <f>IF(AND(MASTER_DATA_NORMALIZED!GG93=0,GG$22=$L$22),VLOOKUP(MASTER_DATA_PROCESSED!$C93,Backend!$Q$9:$T$52,3,FALSE),MASTER_DATA_NORMALIZED!GG93)</f>
        <v>0</v>
      </c>
      <c r="GH93" s="99">
        <f>IF(AND(MASTER_DATA_NORMALIZED!GH93=0,GH$22=$L$22),VLOOKUP(MASTER_DATA_PROCESSED!$C93,Backend!$Q$9:$T$52,3,FALSE),MASTER_DATA_NORMALIZED!GH93)</f>
        <v>0</v>
      </c>
      <c r="GI93" s="99">
        <f>IF(AND(MASTER_DATA_NORMALIZED!GI93=0,GI$22=$L$22),VLOOKUP(MASTER_DATA_PROCESSED!$C93,Backend!$Q$9:$T$52,3,FALSE),MASTER_DATA_NORMALIZED!GI93)</f>
        <v>0</v>
      </c>
      <c r="GJ93" s="99" t="e">
        <f>IF(AND(MASTER_DATA_NORMALIZED!GJ93=0,GJ$22=$L$22),VLOOKUP(MASTER_DATA_PROCESSED!$C93,Backend!$Q$9:$T$52,3,FALSE),MASTER_DATA_NORMALIZED!GJ93)</f>
        <v>#N/A</v>
      </c>
      <c r="GK93" s="99">
        <f>IF(AND(MASTER_DATA_NORMALIZED!GK93=0,GK$22=$L$22),VLOOKUP(MASTER_DATA_PROCESSED!$C93,Backend!$Q$9:$T$52,3,FALSE),MASTER_DATA_NORMALIZED!GK93)</f>
        <v>0</v>
      </c>
      <c r="GL93" s="99">
        <f>IF(AND(MASTER_DATA_NORMALIZED!GL93=0,GL$22=$L$22),VLOOKUP(MASTER_DATA_PROCESSED!$C93,Backend!$Q$9:$T$52,3,FALSE),MASTER_DATA_NORMALIZED!GL93)</f>
        <v>0</v>
      </c>
      <c r="GM93" s="99">
        <f>IF(AND(MASTER_DATA_NORMALIZED!GM93=0,GM$22=$L$22),VLOOKUP(MASTER_DATA_PROCESSED!$C93,Backend!$Q$9:$T$52,3,FALSE),MASTER_DATA_NORMALIZED!GM93)</f>
        <v>0</v>
      </c>
      <c r="GN93" s="99" t="e">
        <f>IF(AND(MASTER_DATA_NORMALIZED!GN93=0,GN$22=$L$22),VLOOKUP(MASTER_DATA_PROCESSED!$C93,Backend!$Q$9:$T$52,3,FALSE),MASTER_DATA_NORMALIZED!GN93)</f>
        <v>#N/A</v>
      </c>
      <c r="GO93" s="99">
        <f>IF(AND(MASTER_DATA_NORMALIZED!GO93=0,GO$22=$L$22),VLOOKUP(MASTER_DATA_PROCESSED!$C93,Backend!$Q$9:$T$52,3,FALSE),MASTER_DATA_NORMALIZED!GO93)</f>
        <v>0</v>
      </c>
      <c r="GP93" s="99">
        <f>IF(AND(MASTER_DATA_NORMALIZED!GP93=0,GP$22=$L$22),VLOOKUP(MASTER_DATA_PROCESSED!$C93,Backend!$Q$9:$T$52,3,FALSE),MASTER_DATA_NORMALIZED!GP93)</f>
        <v>0</v>
      </c>
      <c r="GQ93" s="99">
        <f>IF(AND(MASTER_DATA_NORMALIZED!GQ93=0,GQ$22=$L$22),VLOOKUP(MASTER_DATA_PROCESSED!$C93,Backend!$Q$9:$T$52,3,FALSE),MASTER_DATA_NORMALIZED!GQ93)</f>
        <v>0</v>
      </c>
      <c r="GR93" s="99" t="e">
        <f>IF(AND(MASTER_DATA_NORMALIZED!GR93=0,GR$22=$L$22),VLOOKUP(MASTER_DATA_PROCESSED!$C93,Backend!$Q$9:$T$52,3,FALSE),MASTER_DATA_NORMALIZED!GR93)</f>
        <v>#N/A</v>
      </c>
      <c r="GS93" s="99">
        <f>IF(AND(MASTER_DATA_NORMALIZED!GS93=0,GS$22=$L$22),VLOOKUP(MASTER_DATA_PROCESSED!$C93,Backend!$Q$9:$T$52,3,FALSE),MASTER_DATA_NORMALIZED!GS93)</f>
        <v>0</v>
      </c>
      <c r="GT93" s="99">
        <f>IF(AND(MASTER_DATA_NORMALIZED!GT93=0,GT$22=$L$22),VLOOKUP(MASTER_DATA_PROCESSED!$C93,Backend!$Q$9:$T$52,3,FALSE),MASTER_DATA_NORMALIZED!GT93)</f>
        <v>0</v>
      </c>
      <c r="GU93" s="99">
        <f>IF(AND(MASTER_DATA_NORMALIZED!GU93=0,GU$22=$L$22),VLOOKUP(MASTER_DATA_PROCESSED!$C93,Backend!$Q$9:$T$52,3,FALSE),MASTER_DATA_NORMALIZED!GU93)</f>
        <v>0</v>
      </c>
      <c r="GV93" s="99" t="e">
        <f>IF(AND(MASTER_DATA_NORMALIZED!GV93=0,GV$22=$L$22),VLOOKUP(MASTER_DATA_PROCESSED!$C93,Backend!$Q$9:$T$52,3,FALSE),MASTER_DATA_NORMALIZED!GV93)</f>
        <v>#N/A</v>
      </c>
      <c r="GW93" s="99" t="e">
        <f>IF(AND(MASTER_DATA_NORMALIZED!GW93=0,GW$22=$L$22),VLOOKUP(MASTER_DATA_PROCESSED!$C93,Backend!$Q$9:$T$52,3,FALSE),MASTER_DATA_NORMALIZED!GW93)</f>
        <v>#REF!</v>
      </c>
      <c r="GX93" s="99" t="e">
        <f>IF(AND(MASTER_DATA_NORMALIZED!GX93=0,GX$22=$L$22),VLOOKUP(MASTER_DATA_PROCESSED!$C93,Backend!$Q$9:$T$52,3,FALSE),MASTER_DATA_NORMALIZED!GX93)</f>
        <v>#REF!</v>
      </c>
      <c r="GY93" s="99" t="e">
        <f>IF(AND(MASTER_DATA_NORMALIZED!GY93=0,GY$22=$L$22),VLOOKUP(MASTER_DATA_PROCESSED!$C93,Backend!$Q$9:$T$52,3,FALSE),MASTER_DATA_NORMALIZED!GY93)</f>
        <v>#REF!</v>
      </c>
    </row>
    <row r="94" spans="2:207" hidden="1" outlineLevel="2" x14ac:dyDescent="0.3">
      <c r="B94" s="21">
        <f t="shared" si="14"/>
        <v>20</v>
      </c>
      <c r="C94" s="52">
        <f t="shared" si="13"/>
        <v>226</v>
      </c>
      <c r="D94" s="77"/>
      <c r="E94" s="52"/>
      <c r="F94" s="52">
        <v>226</v>
      </c>
      <c r="G94" s="78"/>
      <c r="H94" s="35" t="s">
        <v>98</v>
      </c>
      <c r="I94" s="97">
        <f>IF(AND(MASTER_DATA_NORMALIZED!I94=0,I$22=$L$22),VLOOKUP(MASTER_DATA_PROCESSED!$C94,Backend!$Q$9:$T$52,3,FALSE),MASTER_DATA_NORMALIZED!I94)</f>
        <v>0</v>
      </c>
      <c r="J94" s="97">
        <f>IF(AND(MASTER_DATA_NORMALIZED!J94=0,J$22=$L$22),VLOOKUP(MASTER_DATA_PROCESSED!$C94,Backend!$Q$9:$T$52,3,FALSE),MASTER_DATA_NORMALIZED!J94)</f>
        <v>0</v>
      </c>
      <c r="K94" s="97">
        <f>IF(AND(MASTER_DATA_NORMALIZED!K94=0,K$22=$L$22),VLOOKUP(MASTER_DATA_PROCESSED!$C94,Backend!$Q$9:$T$52,3,FALSE),MASTER_DATA_NORMALIZED!K94)</f>
        <v>0</v>
      </c>
      <c r="L94" s="97" t="e">
        <f>IF(AND(MASTER_DATA_NORMALIZED!L94=0,L$22=$L$22),VLOOKUP(MASTER_DATA_PROCESSED!$C94,Backend!$Q$9:$T$52,3,FALSE),MASTER_DATA_NORMALIZED!L94)</f>
        <v>#N/A</v>
      </c>
      <c r="M94" s="97">
        <f>IF(AND(MASTER_DATA_NORMALIZED!M94=0,M$22=$L$22),VLOOKUP(MASTER_DATA_PROCESSED!$C94,Backend!$Q$9:$T$52,3,FALSE),MASTER_DATA_NORMALIZED!M94)</f>
        <v>0</v>
      </c>
      <c r="N94" s="97">
        <f>IF(AND(MASTER_DATA_NORMALIZED!N94=0,N$22=$L$22),VLOOKUP(MASTER_DATA_PROCESSED!$C94,Backend!$Q$9:$T$52,3,FALSE),MASTER_DATA_NORMALIZED!N94)</f>
        <v>0</v>
      </c>
      <c r="O94" s="97">
        <f>IF(AND(MASTER_DATA_NORMALIZED!O94=0,O$22=$L$22),VLOOKUP(MASTER_DATA_PROCESSED!$C94,Backend!$Q$9:$T$52,3,FALSE),MASTER_DATA_NORMALIZED!O94)</f>
        <v>0</v>
      </c>
      <c r="P94" s="97" t="e">
        <f>IF(AND(MASTER_DATA_NORMALIZED!P94=0,P$22=$L$22),VLOOKUP(MASTER_DATA_PROCESSED!$C94,Backend!$Q$9:$T$52,3,FALSE),MASTER_DATA_NORMALIZED!P94)</f>
        <v>#N/A</v>
      </c>
      <c r="Q94" s="97">
        <f>IF(AND(MASTER_DATA_NORMALIZED!Q94=0,Q$22=$L$22),VLOOKUP(MASTER_DATA_PROCESSED!$C94,Backend!$Q$9:$T$52,3,FALSE),MASTER_DATA_NORMALIZED!Q94)</f>
        <v>0</v>
      </c>
      <c r="R94" s="97">
        <f>IF(AND(MASTER_DATA_NORMALIZED!R94=0,R$22=$L$22),VLOOKUP(MASTER_DATA_PROCESSED!$C94,Backend!$Q$9:$T$52,3,FALSE),MASTER_DATA_NORMALIZED!R94)</f>
        <v>0</v>
      </c>
      <c r="S94" s="97">
        <f>IF(AND(MASTER_DATA_NORMALIZED!S94=0,S$22=$L$22),VLOOKUP(MASTER_DATA_PROCESSED!$C94,Backend!$Q$9:$T$52,3,FALSE),MASTER_DATA_NORMALIZED!S94)</f>
        <v>0</v>
      </c>
      <c r="T94" s="97" t="e">
        <f>IF(AND(MASTER_DATA_NORMALIZED!T94=0,T$22=$L$22),VLOOKUP(MASTER_DATA_PROCESSED!$C94,Backend!$Q$9:$T$52,3,FALSE),MASTER_DATA_NORMALIZED!T94)</f>
        <v>#N/A</v>
      </c>
      <c r="U94" s="97">
        <f>IF(AND(MASTER_DATA_NORMALIZED!U94=0,U$22=$L$22),VLOOKUP(MASTER_DATA_PROCESSED!$C94,Backend!$Q$9:$T$52,3,FALSE),MASTER_DATA_NORMALIZED!U94)</f>
        <v>0</v>
      </c>
      <c r="V94" s="97">
        <f>IF(AND(MASTER_DATA_NORMALIZED!V94=0,V$22=$L$22),VLOOKUP(MASTER_DATA_PROCESSED!$C94,Backend!$Q$9:$T$52,3,FALSE),MASTER_DATA_NORMALIZED!V94)</f>
        <v>0</v>
      </c>
      <c r="W94" s="97">
        <f>IF(AND(MASTER_DATA_NORMALIZED!W94=0,W$22=$L$22),VLOOKUP(MASTER_DATA_PROCESSED!$C94,Backend!$Q$9:$T$52,3,FALSE),MASTER_DATA_NORMALIZED!W94)</f>
        <v>0</v>
      </c>
      <c r="X94" s="97" t="e">
        <f>IF(AND(MASTER_DATA_NORMALIZED!X94=0,X$22=$L$22),VLOOKUP(MASTER_DATA_PROCESSED!$C94,Backend!$Q$9:$T$52,3,FALSE),MASTER_DATA_NORMALIZED!X94)</f>
        <v>#N/A</v>
      </c>
      <c r="Y94" s="97">
        <f>IF(AND(MASTER_DATA_NORMALIZED!Y94=0,Y$22=$L$22),VLOOKUP(MASTER_DATA_PROCESSED!$C94,Backend!$Q$9:$T$52,3,FALSE),MASTER_DATA_NORMALIZED!Y94)</f>
        <v>0</v>
      </c>
      <c r="Z94" s="97">
        <f>IF(AND(MASTER_DATA_NORMALIZED!Z94=0,Z$22=$L$22),VLOOKUP(MASTER_DATA_PROCESSED!$C94,Backend!$Q$9:$T$52,3,FALSE),MASTER_DATA_NORMALIZED!Z94)</f>
        <v>0</v>
      </c>
      <c r="AA94" s="97">
        <f>IF(AND(MASTER_DATA_NORMALIZED!AA94=0,AA$22=$L$22),VLOOKUP(MASTER_DATA_PROCESSED!$C94,Backend!$Q$9:$T$52,3,FALSE),MASTER_DATA_NORMALIZED!AA94)</f>
        <v>0</v>
      </c>
      <c r="AB94" s="97" t="e">
        <f>IF(AND(MASTER_DATA_NORMALIZED!AB94=0,AB$22=$L$22),VLOOKUP(MASTER_DATA_PROCESSED!$C94,Backend!$Q$9:$T$52,3,FALSE),MASTER_DATA_NORMALIZED!AB94)</f>
        <v>#N/A</v>
      </c>
      <c r="AC94" s="97">
        <f>IF(AND(MASTER_DATA_NORMALIZED!AC94=0,AC$22=$L$22),VLOOKUP(MASTER_DATA_PROCESSED!$C94,Backend!$Q$9:$T$52,3,FALSE),MASTER_DATA_NORMALIZED!AC94)</f>
        <v>0</v>
      </c>
      <c r="AD94" s="97">
        <f>IF(AND(MASTER_DATA_NORMALIZED!AD94=0,AD$22=$L$22),VLOOKUP(MASTER_DATA_PROCESSED!$C94,Backend!$Q$9:$T$52,3,FALSE),MASTER_DATA_NORMALIZED!AD94)</f>
        <v>0</v>
      </c>
      <c r="AE94" s="97">
        <f>IF(AND(MASTER_DATA_NORMALIZED!AE94=0,AE$22=$L$22),VLOOKUP(MASTER_DATA_PROCESSED!$C94,Backend!$Q$9:$T$52,3,FALSE),MASTER_DATA_NORMALIZED!AE94)</f>
        <v>0</v>
      </c>
      <c r="AF94" s="97" t="e">
        <f>IF(AND(MASTER_DATA_NORMALIZED!AF94=0,AF$22=$L$22),VLOOKUP(MASTER_DATA_PROCESSED!$C94,Backend!$Q$9:$T$52,3,FALSE),MASTER_DATA_NORMALIZED!AF94)</f>
        <v>#N/A</v>
      </c>
      <c r="AG94" s="97">
        <f>IF(AND(MASTER_DATA_NORMALIZED!AG94=0,AG$22=$L$22),VLOOKUP(MASTER_DATA_PROCESSED!$C94,Backend!$Q$9:$T$52,3,FALSE),MASTER_DATA_NORMALIZED!AG94)</f>
        <v>0</v>
      </c>
      <c r="AH94" s="97">
        <f>IF(AND(MASTER_DATA_NORMALIZED!AH94=0,AH$22=$L$22),VLOOKUP(MASTER_DATA_PROCESSED!$C94,Backend!$Q$9:$T$52,3,FALSE),MASTER_DATA_NORMALIZED!AH94)</f>
        <v>0</v>
      </c>
      <c r="AI94" s="97">
        <f>IF(AND(MASTER_DATA_NORMALIZED!AI94=0,AI$22=$L$22),VLOOKUP(MASTER_DATA_PROCESSED!$C94,Backend!$Q$9:$T$52,3,FALSE),MASTER_DATA_NORMALIZED!AI94)</f>
        <v>0</v>
      </c>
      <c r="AJ94" s="97" t="e">
        <f>IF(AND(MASTER_DATA_NORMALIZED!AJ94=0,AJ$22=$L$22),VLOOKUP(MASTER_DATA_PROCESSED!$C94,Backend!$Q$9:$T$52,3,FALSE),MASTER_DATA_NORMALIZED!AJ94)</f>
        <v>#N/A</v>
      </c>
      <c r="AK94" s="97">
        <f>IF(AND(MASTER_DATA_NORMALIZED!AK94=0,AK$22=$L$22),VLOOKUP(MASTER_DATA_PROCESSED!$C94,Backend!$Q$9:$T$52,3,FALSE),MASTER_DATA_NORMALIZED!AK94)</f>
        <v>0</v>
      </c>
      <c r="AL94" s="97">
        <f>IF(AND(MASTER_DATA_NORMALIZED!AL94=0,AL$22=$L$22),VLOOKUP(MASTER_DATA_PROCESSED!$C94,Backend!$Q$9:$T$52,3,FALSE),MASTER_DATA_NORMALIZED!AL94)</f>
        <v>0</v>
      </c>
      <c r="AM94" s="97">
        <f>IF(AND(MASTER_DATA_NORMALIZED!AM94=0,AM$22=$L$22),VLOOKUP(MASTER_DATA_PROCESSED!$C94,Backend!$Q$9:$T$52,3,FALSE),MASTER_DATA_NORMALIZED!AM94)</f>
        <v>0</v>
      </c>
      <c r="AN94" s="97" t="e">
        <f>IF(AND(MASTER_DATA_NORMALIZED!AN94=0,AN$22=$L$22),VLOOKUP(MASTER_DATA_PROCESSED!$C94,Backend!$Q$9:$T$52,3,FALSE),MASTER_DATA_NORMALIZED!AN94)</f>
        <v>#N/A</v>
      </c>
      <c r="AO94" s="97">
        <f>IF(AND(MASTER_DATA_NORMALIZED!AO94=0,AO$22=$L$22),VLOOKUP(MASTER_DATA_PROCESSED!$C94,Backend!$Q$9:$T$52,3,FALSE),MASTER_DATA_NORMALIZED!AO94)</f>
        <v>0</v>
      </c>
      <c r="AP94" s="97">
        <f>IF(AND(MASTER_DATA_NORMALIZED!AP94=0,AP$22=$L$22),VLOOKUP(MASTER_DATA_PROCESSED!$C94,Backend!$Q$9:$T$52,3,FALSE),MASTER_DATA_NORMALIZED!AP94)</f>
        <v>0</v>
      </c>
      <c r="AQ94" s="97">
        <f>IF(AND(MASTER_DATA_NORMALIZED!AQ94=0,AQ$22=$L$22),VLOOKUP(MASTER_DATA_PROCESSED!$C94,Backend!$Q$9:$T$52,3,FALSE),MASTER_DATA_NORMALIZED!AQ94)</f>
        <v>0</v>
      </c>
      <c r="AR94" s="97" t="e">
        <f>IF(AND(MASTER_DATA_NORMALIZED!AR94=0,AR$22=$L$22),VLOOKUP(MASTER_DATA_PROCESSED!$C94,Backend!$Q$9:$T$52,3,FALSE),MASTER_DATA_NORMALIZED!AR94)</f>
        <v>#N/A</v>
      </c>
      <c r="AS94" s="97">
        <f>IF(AND(MASTER_DATA_NORMALIZED!AS94=0,AS$22=$L$22),VLOOKUP(MASTER_DATA_PROCESSED!$C94,Backend!$Q$9:$T$52,3,FALSE),MASTER_DATA_NORMALIZED!AS94)</f>
        <v>0</v>
      </c>
      <c r="AT94" s="97">
        <f>IF(AND(MASTER_DATA_NORMALIZED!AT94=0,AT$22=$L$22),VLOOKUP(MASTER_DATA_PROCESSED!$C94,Backend!$Q$9:$T$52,3,FALSE),MASTER_DATA_NORMALIZED!AT94)</f>
        <v>0</v>
      </c>
      <c r="AU94" s="97">
        <f>IF(AND(MASTER_DATA_NORMALIZED!AU94=0,AU$22=$L$22),VLOOKUP(MASTER_DATA_PROCESSED!$C94,Backend!$Q$9:$T$52,3,FALSE),MASTER_DATA_NORMALIZED!AU94)</f>
        <v>0</v>
      </c>
      <c r="AV94" s="97" t="e">
        <f>IF(AND(MASTER_DATA_NORMALIZED!AV94=0,AV$22=$L$22),VLOOKUP(MASTER_DATA_PROCESSED!$C94,Backend!$Q$9:$T$52,3,FALSE),MASTER_DATA_NORMALIZED!AV94)</f>
        <v>#N/A</v>
      </c>
      <c r="AW94" s="97">
        <f>IF(AND(MASTER_DATA_NORMALIZED!AW94=0,AW$22=$L$22),VLOOKUP(MASTER_DATA_PROCESSED!$C94,Backend!$Q$9:$T$52,3,FALSE),MASTER_DATA_NORMALIZED!AW94)</f>
        <v>0</v>
      </c>
      <c r="AX94" s="97">
        <f>IF(AND(MASTER_DATA_NORMALIZED!AX94=0,AX$22=$L$22),VLOOKUP(MASTER_DATA_PROCESSED!$C94,Backend!$Q$9:$T$52,3,FALSE),MASTER_DATA_NORMALIZED!AX94)</f>
        <v>0</v>
      </c>
      <c r="AY94" s="97">
        <f>IF(AND(MASTER_DATA_NORMALIZED!AY94=0,AY$22=$L$22),VLOOKUP(MASTER_DATA_PROCESSED!$C94,Backend!$Q$9:$T$52,3,FALSE),MASTER_DATA_NORMALIZED!AY94)</f>
        <v>0</v>
      </c>
      <c r="AZ94" s="97" t="e">
        <f>IF(AND(MASTER_DATA_NORMALIZED!AZ94=0,AZ$22=$L$22),VLOOKUP(MASTER_DATA_PROCESSED!$C94,Backend!$Q$9:$T$52,3,FALSE),MASTER_DATA_NORMALIZED!AZ94)</f>
        <v>#N/A</v>
      </c>
      <c r="BA94" s="97">
        <f>IF(AND(MASTER_DATA_NORMALIZED!BA94=0,BA$22=$L$22),VLOOKUP(MASTER_DATA_PROCESSED!$C94,Backend!$Q$9:$T$52,3,FALSE),MASTER_DATA_NORMALIZED!BA94)</f>
        <v>0</v>
      </c>
      <c r="BB94" s="97">
        <f>IF(AND(MASTER_DATA_NORMALIZED!BB94=0,BB$22=$L$22),VLOOKUP(MASTER_DATA_PROCESSED!$C94,Backend!$Q$9:$T$52,3,FALSE),MASTER_DATA_NORMALIZED!BB94)</f>
        <v>0</v>
      </c>
      <c r="BC94" s="97">
        <f>IF(AND(MASTER_DATA_NORMALIZED!BC94=0,BC$22=$L$22),VLOOKUP(MASTER_DATA_PROCESSED!$C94,Backend!$Q$9:$T$52,3,FALSE),MASTER_DATA_NORMALIZED!BC94)</f>
        <v>0</v>
      </c>
      <c r="BD94" s="97" t="e">
        <f>IF(AND(MASTER_DATA_NORMALIZED!BD94=0,BD$22=$L$22),VLOOKUP(MASTER_DATA_PROCESSED!$C94,Backend!$Q$9:$T$52,3,FALSE),MASTER_DATA_NORMALIZED!BD94)</f>
        <v>#N/A</v>
      </c>
      <c r="BE94" s="97">
        <f>IF(AND(MASTER_DATA_NORMALIZED!BE94=0,BE$22=$L$22),VLOOKUP(MASTER_DATA_PROCESSED!$C94,Backend!$Q$9:$T$52,3,FALSE),MASTER_DATA_NORMALIZED!BE94)</f>
        <v>0</v>
      </c>
      <c r="BF94" s="97">
        <f>IF(AND(MASTER_DATA_NORMALIZED!BF94=0,BF$22=$L$22),VLOOKUP(MASTER_DATA_PROCESSED!$C94,Backend!$Q$9:$T$52,3,FALSE),MASTER_DATA_NORMALIZED!BF94)</f>
        <v>0</v>
      </c>
      <c r="BG94" s="97">
        <f>IF(AND(MASTER_DATA_NORMALIZED!BG94=0,BG$22=$L$22),VLOOKUP(MASTER_DATA_PROCESSED!$C94,Backend!$Q$9:$T$52,3,FALSE),MASTER_DATA_NORMALIZED!BG94)</f>
        <v>0</v>
      </c>
      <c r="BH94" s="97" t="e">
        <f>IF(AND(MASTER_DATA_NORMALIZED!BH94=0,BH$22=$L$22),VLOOKUP(MASTER_DATA_PROCESSED!$C94,Backend!$Q$9:$T$52,3,FALSE),MASTER_DATA_NORMALIZED!BH94)</f>
        <v>#N/A</v>
      </c>
      <c r="BI94" s="97">
        <f>IF(AND(MASTER_DATA_NORMALIZED!BI94=0,BI$22=$L$22),VLOOKUP(MASTER_DATA_PROCESSED!$C94,Backend!$Q$9:$T$52,3,FALSE),MASTER_DATA_NORMALIZED!BI94)</f>
        <v>0</v>
      </c>
      <c r="BJ94" s="97">
        <f>IF(AND(MASTER_DATA_NORMALIZED!BJ94=0,BJ$22=$L$22),VLOOKUP(MASTER_DATA_PROCESSED!$C94,Backend!$Q$9:$T$52,3,FALSE),MASTER_DATA_NORMALIZED!BJ94)</f>
        <v>0</v>
      </c>
      <c r="BK94" s="97">
        <f>IF(AND(MASTER_DATA_NORMALIZED!BK94=0,BK$22=$L$22),VLOOKUP(MASTER_DATA_PROCESSED!$C94,Backend!$Q$9:$T$52,3,FALSE),MASTER_DATA_NORMALIZED!BK94)</f>
        <v>0</v>
      </c>
      <c r="BL94" s="97" t="e">
        <f>IF(AND(MASTER_DATA_NORMALIZED!BL94=0,BL$22=$L$22),VLOOKUP(MASTER_DATA_PROCESSED!$C94,Backend!$Q$9:$T$52,3,FALSE),MASTER_DATA_NORMALIZED!BL94)</f>
        <v>#N/A</v>
      </c>
      <c r="BM94" s="97">
        <f>IF(AND(MASTER_DATA_NORMALIZED!BM94=0,BM$22=$L$22),VLOOKUP(MASTER_DATA_PROCESSED!$C94,Backend!$Q$9:$T$52,3,FALSE),MASTER_DATA_NORMALIZED!BM94)</f>
        <v>0</v>
      </c>
      <c r="BN94" s="97">
        <f>IF(AND(MASTER_DATA_NORMALIZED!BN94=0,BN$22=$L$22),VLOOKUP(MASTER_DATA_PROCESSED!$C94,Backend!$Q$9:$T$52,3,FALSE),MASTER_DATA_NORMALIZED!BN94)</f>
        <v>0</v>
      </c>
      <c r="BO94" s="97">
        <f>IF(AND(MASTER_DATA_NORMALIZED!BO94=0,BO$22=$L$22),VLOOKUP(MASTER_DATA_PROCESSED!$C94,Backend!$Q$9:$T$52,3,FALSE),MASTER_DATA_NORMALIZED!BO94)</f>
        <v>0</v>
      </c>
      <c r="BP94" s="97">
        <f>IF(AND(MASTER_DATA_NORMALIZED!BP94=0,BP$22=$L$22),VLOOKUP(MASTER_DATA_PROCESSED!$C94,Backend!$Q$9:$T$52,3,FALSE),MASTER_DATA_NORMALIZED!BP94)</f>
        <v>187.90774271131141</v>
      </c>
      <c r="BQ94" s="97">
        <f>IF(AND(MASTER_DATA_NORMALIZED!BQ94=0,BQ$22=$L$22),VLOOKUP(MASTER_DATA_PROCESSED!$C94,Backend!$Q$9:$T$52,3,FALSE),MASTER_DATA_NORMALIZED!BQ94)</f>
        <v>0</v>
      </c>
      <c r="BR94" s="97">
        <f>IF(AND(MASTER_DATA_NORMALIZED!BR94=0,BR$22=$L$22),VLOOKUP(MASTER_DATA_PROCESSED!$C94,Backend!$Q$9:$T$52,3,FALSE),MASTER_DATA_NORMALIZED!BR94)</f>
        <v>0</v>
      </c>
      <c r="BS94" s="97">
        <f>IF(AND(MASTER_DATA_NORMALIZED!BS94=0,BS$22=$L$22),VLOOKUP(MASTER_DATA_PROCESSED!$C94,Backend!$Q$9:$T$52,3,FALSE),MASTER_DATA_NORMALIZED!BS94)</f>
        <v>0</v>
      </c>
      <c r="BT94" s="97">
        <f>IF(AND(MASTER_DATA_NORMALIZED!BT94=0,BT$22=$L$22),VLOOKUP(MASTER_DATA_PROCESSED!$C94,Backend!$Q$9:$T$52,3,FALSE),MASTER_DATA_NORMALIZED!BT94)</f>
        <v>105.32784736446794</v>
      </c>
      <c r="BU94" s="97">
        <f>IF(AND(MASTER_DATA_NORMALIZED!BU94=0,BU$22=$L$22),VLOOKUP(MASTER_DATA_PROCESSED!$C94,Backend!$Q$9:$T$52,3,FALSE),MASTER_DATA_NORMALIZED!BU94)</f>
        <v>0</v>
      </c>
      <c r="BV94" s="97">
        <f>IF(AND(MASTER_DATA_NORMALIZED!BV94=0,BV$22=$L$22),VLOOKUP(MASTER_DATA_PROCESSED!$C94,Backend!$Q$9:$T$52,3,FALSE),MASTER_DATA_NORMALIZED!BV94)</f>
        <v>0</v>
      </c>
      <c r="BW94" s="97">
        <f>IF(AND(MASTER_DATA_NORMALIZED!BW94=0,BW$22=$L$22),VLOOKUP(MASTER_DATA_PROCESSED!$C94,Backend!$Q$9:$T$52,3,FALSE),MASTER_DATA_NORMALIZED!BW94)</f>
        <v>0</v>
      </c>
      <c r="BX94" s="97">
        <f>IF(AND(MASTER_DATA_NORMALIZED!BX94=0,BX$22=$L$22),VLOOKUP(MASTER_DATA_PROCESSED!$C94,Backend!$Q$9:$T$52,3,FALSE),MASTER_DATA_NORMALIZED!BX94)</f>
        <v>104.14842761701186</v>
      </c>
      <c r="BY94" s="97">
        <f>IF(AND(MASTER_DATA_NORMALIZED!BY94=0,BY$22=$L$22),VLOOKUP(MASTER_DATA_PROCESSED!$C94,Backend!$Q$9:$T$52,3,FALSE),MASTER_DATA_NORMALIZED!BY94)</f>
        <v>0</v>
      </c>
      <c r="BZ94" s="97">
        <f>IF(AND(MASTER_DATA_NORMALIZED!BZ94=0,BZ$22=$L$22),VLOOKUP(MASTER_DATA_PROCESSED!$C94,Backend!$Q$9:$T$52,3,FALSE),MASTER_DATA_NORMALIZED!BZ94)</f>
        <v>0</v>
      </c>
      <c r="CA94" s="97">
        <f>IF(AND(MASTER_DATA_NORMALIZED!CA94=0,CA$22=$L$22),VLOOKUP(MASTER_DATA_PROCESSED!$C94,Backend!$Q$9:$T$52,3,FALSE),MASTER_DATA_NORMALIZED!CA94)</f>
        <v>0</v>
      </c>
      <c r="CB94" s="97">
        <f>IF(AND(MASTER_DATA_NORMALIZED!CB94=0,CB$22=$L$22),VLOOKUP(MASTER_DATA_PROCESSED!$C94,Backend!$Q$9:$T$52,3,FALSE),MASTER_DATA_NORMALIZED!CB94)</f>
        <v>93.571601075234938</v>
      </c>
      <c r="CC94" s="97">
        <f>IF(AND(MASTER_DATA_NORMALIZED!CC94=0,CC$22=$L$22),VLOOKUP(MASTER_DATA_PROCESSED!$C94,Backend!$Q$9:$T$52,3,FALSE),MASTER_DATA_NORMALIZED!CC94)</f>
        <v>0</v>
      </c>
      <c r="CD94" s="97">
        <f>IF(AND(MASTER_DATA_NORMALIZED!CD94=0,CD$22=$L$22),VLOOKUP(MASTER_DATA_PROCESSED!$C94,Backend!$Q$9:$T$52,3,FALSE),MASTER_DATA_NORMALIZED!CD94)</f>
        <v>0</v>
      </c>
      <c r="CE94" s="97">
        <f>IF(AND(MASTER_DATA_NORMALIZED!CE94=0,CE$22=$L$22),VLOOKUP(MASTER_DATA_PROCESSED!$C94,Backend!$Q$9:$T$52,3,FALSE),MASTER_DATA_NORMALIZED!CE94)</f>
        <v>0</v>
      </c>
      <c r="CF94" s="97">
        <f>IF(AND(MASTER_DATA_NORMALIZED!CF94=0,CF$22=$L$22),VLOOKUP(MASTER_DATA_PROCESSED!$C94,Backend!$Q$9:$T$52,3,FALSE),MASTER_DATA_NORMALIZED!CF94)</f>
        <v>50.563184072338785</v>
      </c>
      <c r="CG94" s="97">
        <f>IF(AND(MASTER_DATA_NORMALIZED!CG94=0,CG$22=$L$22),VLOOKUP(MASTER_DATA_PROCESSED!$C94,Backend!$Q$9:$T$52,3,FALSE),MASTER_DATA_NORMALIZED!CG94)</f>
        <v>0</v>
      </c>
      <c r="CH94" s="97">
        <f>IF(AND(MASTER_DATA_NORMALIZED!CH94=0,CH$22=$L$22),VLOOKUP(MASTER_DATA_PROCESSED!$C94,Backend!$Q$9:$T$52,3,FALSE),MASTER_DATA_NORMALIZED!CH94)</f>
        <v>0</v>
      </c>
      <c r="CI94" s="97">
        <f>IF(AND(MASTER_DATA_NORMALIZED!CI94=0,CI$22=$L$22),VLOOKUP(MASTER_DATA_PROCESSED!$C94,Backend!$Q$9:$T$52,3,FALSE),MASTER_DATA_NORMALIZED!CI94)</f>
        <v>0</v>
      </c>
      <c r="CJ94" s="97" t="e">
        <f>IF(AND(MASTER_DATA_NORMALIZED!CJ94=0,CJ$22=$L$22),VLOOKUP(MASTER_DATA_PROCESSED!$C94,Backend!$Q$9:$T$52,3,FALSE),MASTER_DATA_NORMALIZED!CJ94)</f>
        <v>#N/A</v>
      </c>
      <c r="CK94" s="97">
        <f>IF(AND(MASTER_DATA_NORMALIZED!CK94=0,CK$22=$L$22),VLOOKUP(MASTER_DATA_PROCESSED!$C94,Backend!$Q$9:$T$52,3,FALSE),MASTER_DATA_NORMALIZED!CK94)</f>
        <v>0</v>
      </c>
      <c r="CL94" s="97">
        <f>IF(AND(MASTER_DATA_NORMALIZED!CL94=0,CL$22=$L$22),VLOOKUP(MASTER_DATA_PROCESSED!$C94,Backend!$Q$9:$T$52,3,FALSE),MASTER_DATA_NORMALIZED!CL94)</f>
        <v>0</v>
      </c>
      <c r="CM94" s="97">
        <f>IF(AND(MASTER_DATA_NORMALIZED!CM94=0,CM$22=$L$22),VLOOKUP(MASTER_DATA_PROCESSED!$C94,Backend!$Q$9:$T$52,3,FALSE),MASTER_DATA_NORMALIZED!CM94)</f>
        <v>0</v>
      </c>
      <c r="CN94" s="97" t="e">
        <f>IF(AND(MASTER_DATA_NORMALIZED!CN94=0,CN$22=$L$22),VLOOKUP(MASTER_DATA_PROCESSED!$C94,Backend!$Q$9:$T$52,3,FALSE),MASTER_DATA_NORMALIZED!CN94)</f>
        <v>#N/A</v>
      </c>
      <c r="CO94" s="97">
        <f>IF(AND(MASTER_DATA_NORMALIZED!CO94=0,CO$22=$L$22),VLOOKUP(MASTER_DATA_PROCESSED!$C94,Backend!$Q$9:$T$52,3,FALSE),MASTER_DATA_NORMALIZED!CO94)</f>
        <v>0</v>
      </c>
      <c r="CP94" s="97">
        <f>IF(AND(MASTER_DATA_NORMALIZED!CP94=0,CP$22=$L$22),VLOOKUP(MASTER_DATA_PROCESSED!$C94,Backend!$Q$9:$T$52,3,FALSE),MASTER_DATA_NORMALIZED!CP94)</f>
        <v>0</v>
      </c>
      <c r="CQ94" s="97">
        <f>IF(AND(MASTER_DATA_NORMALIZED!CQ94=0,CQ$22=$L$22),VLOOKUP(MASTER_DATA_PROCESSED!$C94,Backend!$Q$9:$T$52,3,FALSE),MASTER_DATA_NORMALIZED!CQ94)</f>
        <v>0</v>
      </c>
      <c r="CR94" s="97" t="e">
        <f>IF(AND(MASTER_DATA_NORMALIZED!CR94=0,CR$22=$L$22),VLOOKUP(MASTER_DATA_PROCESSED!$C94,Backend!$Q$9:$T$52,3,FALSE),MASTER_DATA_NORMALIZED!CR94)</f>
        <v>#N/A</v>
      </c>
      <c r="CS94" s="97">
        <f>IF(AND(MASTER_DATA_NORMALIZED!CS94=0,CS$22=$L$22),VLOOKUP(MASTER_DATA_PROCESSED!$C94,Backend!$Q$9:$T$52,3,FALSE),MASTER_DATA_NORMALIZED!CS94)</f>
        <v>0</v>
      </c>
      <c r="CT94" s="97">
        <f>IF(AND(MASTER_DATA_NORMALIZED!CT94=0,CT$22=$L$22),VLOOKUP(MASTER_DATA_PROCESSED!$C94,Backend!$Q$9:$T$52,3,FALSE),MASTER_DATA_NORMALIZED!CT94)</f>
        <v>0</v>
      </c>
      <c r="CU94" s="97">
        <f>IF(AND(MASTER_DATA_NORMALIZED!CU94=0,CU$22=$L$22),VLOOKUP(MASTER_DATA_PROCESSED!$C94,Backend!$Q$9:$T$52,3,FALSE),MASTER_DATA_NORMALIZED!CU94)</f>
        <v>0</v>
      </c>
      <c r="CV94" s="97">
        <f>IF(AND(MASTER_DATA_NORMALIZED!CV94=0,CV$22=$L$22),VLOOKUP(MASTER_DATA_PROCESSED!$C94,Backend!$Q$9:$T$52,3,FALSE),MASTER_DATA_NORMALIZED!CV94)</f>
        <v>66.051988859609509</v>
      </c>
      <c r="CW94" s="97">
        <f>IF(AND(MASTER_DATA_NORMALIZED!CW94=0,CW$22=$L$22),VLOOKUP(MASTER_DATA_PROCESSED!$C94,Backend!$Q$9:$T$52,3,FALSE),MASTER_DATA_NORMALIZED!CW94)</f>
        <v>0</v>
      </c>
      <c r="CX94" s="97">
        <f>IF(AND(MASTER_DATA_NORMALIZED!CX94=0,CX$22=$L$22),VLOOKUP(MASTER_DATA_PROCESSED!$C94,Backend!$Q$9:$T$52,3,FALSE),MASTER_DATA_NORMALIZED!CX94)</f>
        <v>0</v>
      </c>
      <c r="CY94" s="97">
        <f>IF(AND(MASTER_DATA_NORMALIZED!CY94=0,CY$22=$L$22),VLOOKUP(MASTER_DATA_PROCESSED!$C94,Backend!$Q$9:$T$52,3,FALSE),MASTER_DATA_NORMALIZED!CY94)</f>
        <v>0</v>
      </c>
      <c r="CZ94" s="97">
        <f>IF(AND(MASTER_DATA_NORMALIZED!CZ94=0,CZ$22=$L$22),VLOOKUP(MASTER_DATA_PROCESSED!$C94,Backend!$Q$9:$T$52,3,FALSE),MASTER_DATA_NORMALIZED!CZ94)</f>
        <v>66.100382286241341</v>
      </c>
      <c r="DA94" s="97" t="e">
        <f>IF(AND(MASTER_DATA_NORMALIZED!DA94=0,DA$22=$L$22),VLOOKUP(MASTER_DATA_PROCESSED!$C94,Backend!$Q$9:$T$52,3,FALSE),MASTER_DATA_NORMALIZED!DA94)</f>
        <v>#DIV/0!</v>
      </c>
      <c r="DB94" s="97" t="e">
        <f>IF(AND(MASTER_DATA_NORMALIZED!DB94=0,DB$22=$L$22),VLOOKUP(MASTER_DATA_PROCESSED!$C94,Backend!$Q$9:$T$52,3,FALSE),MASTER_DATA_NORMALIZED!DB94)</f>
        <v>#DIV/0!</v>
      </c>
      <c r="DC94" s="97" t="e">
        <f>IF(AND(MASTER_DATA_NORMALIZED!DC94=0,DC$22=$L$22),VLOOKUP(MASTER_DATA_PROCESSED!$C94,Backend!$Q$9:$T$52,3,FALSE),MASTER_DATA_NORMALIZED!DC94)</f>
        <v>#DIV/0!</v>
      </c>
      <c r="DD94" s="97" t="e">
        <f>IF(AND(MASTER_DATA_NORMALIZED!DD94=0,DD$22=$L$22),VLOOKUP(MASTER_DATA_PROCESSED!$C94,Backend!$Q$9:$T$52,3,FALSE),MASTER_DATA_NORMALIZED!DD94)</f>
        <v>#N/A</v>
      </c>
      <c r="DE94" s="97">
        <f>IF(AND(MASTER_DATA_NORMALIZED!DE94=0,DE$22=$L$22),VLOOKUP(MASTER_DATA_PROCESSED!$C94,Backend!$Q$9:$T$52,3,FALSE),MASTER_DATA_NORMALIZED!DE94)</f>
        <v>0</v>
      </c>
      <c r="DF94" s="97">
        <f>IF(AND(MASTER_DATA_NORMALIZED!DF94=0,DF$22=$L$22),VLOOKUP(MASTER_DATA_PROCESSED!$C94,Backend!$Q$9:$T$52,3,FALSE),MASTER_DATA_NORMALIZED!DF94)</f>
        <v>0</v>
      </c>
      <c r="DG94" s="97">
        <f>IF(AND(MASTER_DATA_NORMALIZED!DG94=0,DG$22=$L$22),VLOOKUP(MASTER_DATA_PROCESSED!$C94,Backend!$Q$9:$T$52,3,FALSE),MASTER_DATA_NORMALIZED!DG94)</f>
        <v>0</v>
      </c>
      <c r="DH94" s="97" t="e">
        <f>IF(AND(MASTER_DATA_NORMALIZED!DH94=0,DH$22=$L$22),VLOOKUP(MASTER_DATA_PROCESSED!$C94,Backend!$Q$9:$T$52,3,FALSE),MASTER_DATA_NORMALIZED!DH94)</f>
        <v>#N/A</v>
      </c>
      <c r="DI94" s="97">
        <f>IF(AND(MASTER_DATA_NORMALIZED!DI94=0,DI$22=$L$22),VLOOKUP(MASTER_DATA_PROCESSED!$C94,Backend!$Q$9:$T$52,3,FALSE),MASTER_DATA_NORMALIZED!DI94)</f>
        <v>0</v>
      </c>
      <c r="DJ94" s="97">
        <f>IF(AND(MASTER_DATA_NORMALIZED!DJ94=0,DJ$22=$L$22),VLOOKUP(MASTER_DATA_PROCESSED!$C94,Backend!$Q$9:$T$52,3,FALSE),MASTER_DATA_NORMALIZED!DJ94)</f>
        <v>0</v>
      </c>
      <c r="DK94" s="97">
        <f>IF(AND(MASTER_DATA_NORMALIZED!DK94=0,DK$22=$L$22),VLOOKUP(MASTER_DATA_PROCESSED!$C94,Backend!$Q$9:$T$52,3,FALSE),MASTER_DATA_NORMALIZED!DK94)</f>
        <v>0</v>
      </c>
      <c r="DL94" s="97" t="e">
        <f>IF(AND(MASTER_DATA_NORMALIZED!DL94=0,DL$22=$L$22),VLOOKUP(MASTER_DATA_PROCESSED!$C94,Backend!$Q$9:$T$52,3,FALSE),MASTER_DATA_NORMALIZED!DL94)</f>
        <v>#N/A</v>
      </c>
      <c r="DM94" s="97">
        <f>IF(AND(MASTER_DATA_NORMALIZED!DM94=0,DM$22=$L$22),VLOOKUP(MASTER_DATA_PROCESSED!$C94,Backend!$Q$9:$T$52,3,FALSE),MASTER_DATA_NORMALIZED!DM94)</f>
        <v>0</v>
      </c>
      <c r="DN94" s="97">
        <f>IF(AND(MASTER_DATA_NORMALIZED!DN94=0,DN$22=$L$22),VLOOKUP(MASTER_DATA_PROCESSED!$C94,Backend!$Q$9:$T$52,3,FALSE),MASTER_DATA_NORMALIZED!DN94)</f>
        <v>0</v>
      </c>
      <c r="DO94" s="97">
        <f>IF(AND(MASTER_DATA_NORMALIZED!DO94=0,DO$22=$L$22),VLOOKUP(MASTER_DATA_PROCESSED!$C94,Backend!$Q$9:$T$52,3,FALSE),MASTER_DATA_NORMALIZED!DO94)</f>
        <v>0</v>
      </c>
      <c r="DP94" s="97" t="e">
        <f>IF(AND(MASTER_DATA_NORMALIZED!DP94=0,DP$22=$L$22),VLOOKUP(MASTER_DATA_PROCESSED!$C94,Backend!$Q$9:$T$52,3,FALSE),MASTER_DATA_NORMALIZED!DP94)</f>
        <v>#N/A</v>
      </c>
      <c r="DQ94" s="97">
        <f>IF(AND(MASTER_DATA_NORMALIZED!DQ94=0,DQ$22=$L$22),VLOOKUP(MASTER_DATA_PROCESSED!$C94,Backend!$Q$9:$T$52,3,FALSE),MASTER_DATA_NORMALIZED!DQ94)</f>
        <v>0</v>
      </c>
      <c r="DR94" s="97">
        <f>IF(AND(MASTER_DATA_NORMALIZED!DR94=0,DR$22=$L$22),VLOOKUP(MASTER_DATA_PROCESSED!$C94,Backend!$Q$9:$T$52,3,FALSE),MASTER_DATA_NORMALIZED!DR94)</f>
        <v>0</v>
      </c>
      <c r="DS94" s="97">
        <f>IF(AND(MASTER_DATA_NORMALIZED!DS94=0,DS$22=$L$22),VLOOKUP(MASTER_DATA_PROCESSED!$C94,Backend!$Q$9:$T$52,3,FALSE),MASTER_DATA_NORMALIZED!DS94)</f>
        <v>0</v>
      </c>
      <c r="DT94" s="97" t="e">
        <f>IF(AND(MASTER_DATA_NORMALIZED!DT94=0,DT$22=$L$22),VLOOKUP(MASTER_DATA_PROCESSED!$C94,Backend!$Q$9:$T$52,3,FALSE),MASTER_DATA_NORMALIZED!DT94)</f>
        <v>#N/A</v>
      </c>
      <c r="DU94" s="97">
        <f>IF(AND(MASTER_DATA_NORMALIZED!DU94=0,DU$22=$L$22),VLOOKUP(MASTER_DATA_PROCESSED!$C94,Backend!$Q$9:$T$52,3,FALSE),MASTER_DATA_NORMALIZED!DU94)</f>
        <v>0</v>
      </c>
      <c r="DV94" s="97">
        <f>IF(AND(MASTER_DATA_NORMALIZED!DV94=0,DV$22=$L$22),VLOOKUP(MASTER_DATA_PROCESSED!$C94,Backend!$Q$9:$T$52,3,FALSE),MASTER_DATA_NORMALIZED!DV94)</f>
        <v>0</v>
      </c>
      <c r="DW94" s="97">
        <f>IF(AND(MASTER_DATA_NORMALIZED!DW94=0,DW$22=$L$22),VLOOKUP(MASTER_DATA_PROCESSED!$C94,Backend!$Q$9:$T$52,3,FALSE),MASTER_DATA_NORMALIZED!DW94)</f>
        <v>0</v>
      </c>
      <c r="DX94" s="97" t="e">
        <f>IF(AND(MASTER_DATA_NORMALIZED!DX94=0,DX$22=$L$22),VLOOKUP(MASTER_DATA_PROCESSED!$C94,Backend!$Q$9:$T$52,3,FALSE),MASTER_DATA_NORMALIZED!DX94)</f>
        <v>#N/A</v>
      </c>
      <c r="DY94" s="97">
        <f>IF(AND(MASTER_DATA_NORMALIZED!DY94=0,DY$22=$L$22),VLOOKUP(MASTER_DATA_PROCESSED!$C94,Backend!$Q$9:$T$52,3,FALSE),MASTER_DATA_NORMALIZED!DY94)</f>
        <v>0</v>
      </c>
      <c r="DZ94" s="97">
        <f>IF(AND(MASTER_DATA_NORMALIZED!DZ94=0,DZ$22=$L$22),VLOOKUP(MASTER_DATA_PROCESSED!$C94,Backend!$Q$9:$T$52,3,FALSE),MASTER_DATA_NORMALIZED!DZ94)</f>
        <v>0</v>
      </c>
      <c r="EA94" s="97">
        <f>IF(AND(MASTER_DATA_NORMALIZED!EA94=0,EA$22=$L$22),VLOOKUP(MASTER_DATA_PROCESSED!$C94,Backend!$Q$9:$T$52,3,FALSE),MASTER_DATA_NORMALIZED!EA94)</f>
        <v>0</v>
      </c>
      <c r="EB94" s="97" t="e">
        <f>IF(AND(MASTER_DATA_NORMALIZED!EB94=0,EB$22=$L$22),VLOOKUP(MASTER_DATA_PROCESSED!$C94,Backend!$Q$9:$T$52,3,FALSE),MASTER_DATA_NORMALIZED!EB94)</f>
        <v>#N/A</v>
      </c>
      <c r="EC94" s="97" t="e">
        <f>IF(AND(MASTER_DATA_NORMALIZED!EC94=0,EC$22=$L$22),VLOOKUP(MASTER_DATA_PROCESSED!$C94,Backend!$Q$9:$T$52,3,FALSE),MASTER_DATA_NORMALIZED!EC94)</f>
        <v>#DIV/0!</v>
      </c>
      <c r="ED94" s="97" t="e">
        <f>IF(AND(MASTER_DATA_NORMALIZED!ED94=0,ED$22=$L$22),VLOOKUP(MASTER_DATA_PROCESSED!$C94,Backend!$Q$9:$T$52,3,FALSE),MASTER_DATA_NORMALIZED!ED94)</f>
        <v>#DIV/0!</v>
      </c>
      <c r="EE94" s="97" t="e">
        <f>IF(AND(MASTER_DATA_NORMALIZED!EE94=0,EE$22=$L$22),VLOOKUP(MASTER_DATA_PROCESSED!$C94,Backend!$Q$9:$T$52,3,FALSE),MASTER_DATA_NORMALIZED!EE94)</f>
        <v>#DIV/0!</v>
      </c>
      <c r="EF94" s="97" t="e">
        <f>IF(AND(MASTER_DATA_NORMALIZED!EF94=0,EF$22=$L$22),VLOOKUP(MASTER_DATA_PROCESSED!$C94,Backend!$Q$9:$T$52,3,FALSE),MASTER_DATA_NORMALIZED!EF94)</f>
        <v>#VALUE!</v>
      </c>
      <c r="EG94" s="97">
        <f>IF(AND(MASTER_DATA_NORMALIZED!EG94=0,EG$22=$L$22),VLOOKUP(MASTER_DATA_PROCESSED!$C94,Backend!$Q$9:$T$52,3,FALSE),MASTER_DATA_NORMALIZED!EG94)</f>
        <v>0</v>
      </c>
      <c r="EH94" s="97">
        <f>IF(AND(MASTER_DATA_NORMALIZED!EH94=0,EH$22=$L$22),VLOOKUP(MASTER_DATA_PROCESSED!$C94,Backend!$Q$9:$T$52,3,FALSE),MASTER_DATA_NORMALIZED!EH94)</f>
        <v>0</v>
      </c>
      <c r="EI94" s="97">
        <f>IF(AND(MASTER_DATA_NORMALIZED!EI94=0,EI$22=$L$22),VLOOKUP(MASTER_DATA_PROCESSED!$C94,Backend!$Q$9:$T$52,3,FALSE),MASTER_DATA_NORMALIZED!EI94)</f>
        <v>0</v>
      </c>
      <c r="EJ94" s="97" t="e">
        <f>IF(AND(MASTER_DATA_NORMALIZED!EJ94=0,EJ$22=$L$22),VLOOKUP(MASTER_DATA_PROCESSED!$C94,Backend!$Q$9:$T$52,3,FALSE),MASTER_DATA_NORMALIZED!EJ94)</f>
        <v>#N/A</v>
      </c>
      <c r="EK94" s="97">
        <f>IF(AND(MASTER_DATA_NORMALIZED!EK94=0,EK$22=$L$22),VLOOKUP(MASTER_DATA_PROCESSED!$C94,Backend!$Q$9:$T$52,3,FALSE),MASTER_DATA_NORMALIZED!EK94)</f>
        <v>0</v>
      </c>
      <c r="EL94" s="97">
        <f>IF(AND(MASTER_DATA_NORMALIZED!EL94=0,EL$22=$L$22),VLOOKUP(MASTER_DATA_PROCESSED!$C94,Backend!$Q$9:$T$52,3,FALSE),MASTER_DATA_NORMALIZED!EL94)</f>
        <v>0</v>
      </c>
      <c r="EM94" s="97">
        <f>IF(AND(MASTER_DATA_NORMALIZED!EM94=0,EM$22=$L$22),VLOOKUP(MASTER_DATA_PROCESSED!$C94,Backend!$Q$9:$T$52,3,FALSE),MASTER_DATA_NORMALIZED!EM94)</f>
        <v>0</v>
      </c>
      <c r="EN94" s="97">
        <f>IF(AND(MASTER_DATA_NORMALIZED!EN94=0,EN$22=$L$22),VLOOKUP(MASTER_DATA_PROCESSED!$C94,Backend!$Q$9:$T$52,3,FALSE),MASTER_DATA_NORMALIZED!EN94)</f>
        <v>130.77686991222882</v>
      </c>
      <c r="EO94" s="97">
        <f>IF(AND(MASTER_DATA_NORMALIZED!EO94=0,EO$22=$L$22),VLOOKUP(MASTER_DATA_PROCESSED!$C94,Backend!$Q$9:$T$52,3,FALSE),MASTER_DATA_NORMALIZED!EO94)</f>
        <v>0</v>
      </c>
      <c r="EP94" s="97">
        <f>IF(AND(MASTER_DATA_NORMALIZED!EP94=0,EP$22=$L$22),VLOOKUP(MASTER_DATA_PROCESSED!$C94,Backend!$Q$9:$T$52,3,FALSE),MASTER_DATA_NORMALIZED!EP94)</f>
        <v>0</v>
      </c>
      <c r="EQ94" s="97">
        <f>IF(AND(MASTER_DATA_NORMALIZED!EQ94=0,EQ$22=$L$22),VLOOKUP(MASTER_DATA_PROCESSED!$C94,Backend!$Q$9:$T$52,3,FALSE),MASTER_DATA_NORMALIZED!EQ94)</f>
        <v>0</v>
      </c>
      <c r="ER94" s="97">
        <f>IF(AND(MASTER_DATA_NORMALIZED!ER94=0,ER$22=$L$22),VLOOKUP(MASTER_DATA_PROCESSED!$C94,Backend!$Q$9:$T$52,3,FALSE),MASTER_DATA_NORMALIZED!ER94)</f>
        <v>148.59150608212579</v>
      </c>
      <c r="ES94" s="97">
        <f>IF(AND(MASTER_DATA_NORMALIZED!ES94=0,ES$22=$L$22),VLOOKUP(MASTER_DATA_PROCESSED!$C94,Backend!$Q$9:$T$52,3,FALSE),MASTER_DATA_NORMALIZED!ES94)</f>
        <v>0</v>
      </c>
      <c r="ET94" s="97">
        <f>IF(AND(MASTER_DATA_NORMALIZED!ET94=0,ET$22=$L$22),VLOOKUP(MASTER_DATA_PROCESSED!$C94,Backend!$Q$9:$T$52,3,FALSE),MASTER_DATA_NORMALIZED!ET94)</f>
        <v>0</v>
      </c>
      <c r="EU94" s="97">
        <f>IF(AND(MASTER_DATA_NORMALIZED!EU94=0,EU$22=$L$22),VLOOKUP(MASTER_DATA_PROCESSED!$C94,Backend!$Q$9:$T$52,3,FALSE),MASTER_DATA_NORMALIZED!EU94)</f>
        <v>0</v>
      </c>
      <c r="EV94" s="97">
        <f>IF(AND(MASTER_DATA_NORMALIZED!EV94=0,EV$22=$L$22),VLOOKUP(MASTER_DATA_PROCESSED!$C94,Backend!$Q$9:$T$52,3,FALSE),MASTER_DATA_NORMALIZED!EV94)</f>
        <v>148.59150608212579</v>
      </c>
      <c r="EW94" s="97">
        <f>IF(AND(MASTER_DATA_NORMALIZED!EW94=0,EW$22=$L$22),VLOOKUP(MASTER_DATA_PROCESSED!$C94,Backend!$Q$9:$T$52,3,FALSE),MASTER_DATA_NORMALIZED!EW94)</f>
        <v>0</v>
      </c>
      <c r="EX94" s="97">
        <f>IF(AND(MASTER_DATA_NORMALIZED!EX94=0,EX$22=$L$22),VLOOKUP(MASTER_DATA_PROCESSED!$C94,Backend!$Q$9:$T$52,3,FALSE),MASTER_DATA_NORMALIZED!EX94)</f>
        <v>0</v>
      </c>
      <c r="EY94" s="97">
        <f>IF(AND(MASTER_DATA_NORMALIZED!EY94=0,EY$22=$L$22),VLOOKUP(MASTER_DATA_PROCESSED!$C94,Backend!$Q$9:$T$52,3,FALSE),MASTER_DATA_NORMALIZED!EY94)</f>
        <v>0</v>
      </c>
      <c r="EZ94" s="97" t="e">
        <f>IF(AND(MASTER_DATA_NORMALIZED!EZ94=0,EZ$22=$L$22),VLOOKUP(MASTER_DATA_PROCESSED!$C94,Backend!$Q$9:$T$52,3,FALSE),MASTER_DATA_NORMALIZED!EZ94)</f>
        <v>#N/A</v>
      </c>
      <c r="FA94" s="97">
        <f>IF(AND(MASTER_DATA_NORMALIZED!FA94=0,FA$22=$L$22),VLOOKUP(MASTER_DATA_PROCESSED!$C94,Backend!$Q$9:$T$52,3,FALSE),MASTER_DATA_NORMALIZED!FA94)</f>
        <v>0</v>
      </c>
      <c r="FB94" s="97">
        <f>IF(AND(MASTER_DATA_NORMALIZED!FB94=0,FB$22=$L$22),VLOOKUP(MASTER_DATA_PROCESSED!$C94,Backend!$Q$9:$T$52,3,FALSE),MASTER_DATA_NORMALIZED!FB94)</f>
        <v>0</v>
      </c>
      <c r="FC94" s="97">
        <f>IF(AND(MASTER_DATA_NORMALIZED!FC94=0,FC$22=$L$22),VLOOKUP(MASTER_DATA_PROCESSED!$C94,Backend!$Q$9:$T$52,3,FALSE),MASTER_DATA_NORMALIZED!FC94)</f>
        <v>0</v>
      </c>
      <c r="FD94" s="97" t="e">
        <f>IF(AND(MASTER_DATA_NORMALIZED!FD94=0,FD$22=$L$22),VLOOKUP(MASTER_DATA_PROCESSED!$C94,Backend!$Q$9:$T$52,3,FALSE),MASTER_DATA_NORMALIZED!FD94)</f>
        <v>#N/A</v>
      </c>
      <c r="FE94" s="97">
        <f>IF(AND(MASTER_DATA_NORMALIZED!FE94=0,FE$22=$L$22),VLOOKUP(MASTER_DATA_PROCESSED!$C94,Backend!$Q$9:$T$52,3,FALSE),MASTER_DATA_NORMALIZED!FE94)</f>
        <v>0</v>
      </c>
      <c r="FF94" s="97">
        <f>IF(AND(MASTER_DATA_NORMALIZED!FF94=0,FF$22=$L$22),VLOOKUP(MASTER_DATA_PROCESSED!$C94,Backend!$Q$9:$T$52,3,FALSE),MASTER_DATA_NORMALIZED!FF94)</f>
        <v>0</v>
      </c>
      <c r="FG94" s="97">
        <f>IF(AND(MASTER_DATA_NORMALIZED!FG94=0,FG$22=$L$22),VLOOKUP(MASTER_DATA_PROCESSED!$C94,Backend!$Q$9:$T$52,3,FALSE),MASTER_DATA_NORMALIZED!FG94)</f>
        <v>0</v>
      </c>
      <c r="FH94" s="97" t="e">
        <f>IF(AND(MASTER_DATA_NORMALIZED!FH94=0,FH$22=$L$22),VLOOKUP(MASTER_DATA_PROCESSED!$C94,Backend!$Q$9:$T$52,3,FALSE),MASTER_DATA_NORMALIZED!FH94)</f>
        <v>#N/A</v>
      </c>
      <c r="FI94" s="97">
        <f>IF(AND(MASTER_DATA_NORMALIZED!FI94=0,FI$22=$L$22),VLOOKUP(MASTER_DATA_PROCESSED!$C94,Backend!$Q$9:$T$52,3,FALSE),MASTER_DATA_NORMALIZED!FI94)</f>
        <v>0</v>
      </c>
      <c r="FJ94" s="97">
        <f>IF(AND(MASTER_DATA_NORMALIZED!FJ94=0,FJ$22=$L$22),VLOOKUP(MASTER_DATA_PROCESSED!$C94,Backend!$Q$9:$T$52,3,FALSE),MASTER_DATA_NORMALIZED!FJ94)</f>
        <v>0</v>
      </c>
      <c r="FK94" s="97">
        <f>IF(AND(MASTER_DATA_NORMALIZED!FK94=0,FK$22=$L$22),VLOOKUP(MASTER_DATA_PROCESSED!$C94,Backend!$Q$9:$T$52,3,FALSE),MASTER_DATA_NORMALIZED!FK94)</f>
        <v>0</v>
      </c>
      <c r="FL94" s="97" t="e">
        <f>IF(AND(MASTER_DATA_NORMALIZED!FL94=0,FL$22=$L$22),VLOOKUP(MASTER_DATA_PROCESSED!$C94,Backend!$Q$9:$T$52,3,FALSE),MASTER_DATA_NORMALIZED!FL94)</f>
        <v>#N/A</v>
      </c>
      <c r="FM94" s="97">
        <f>IF(AND(MASTER_DATA_NORMALIZED!FM94=0,FM$22=$L$22),VLOOKUP(MASTER_DATA_PROCESSED!$C94,Backend!$Q$9:$T$52,3,FALSE),MASTER_DATA_NORMALIZED!FM94)</f>
        <v>0</v>
      </c>
      <c r="FN94" s="97">
        <f>IF(AND(MASTER_DATA_NORMALIZED!FN94=0,FN$22=$L$22),VLOOKUP(MASTER_DATA_PROCESSED!$C94,Backend!$Q$9:$T$52,3,FALSE),MASTER_DATA_NORMALIZED!FN94)</f>
        <v>0</v>
      </c>
      <c r="FO94" s="97">
        <f>IF(AND(MASTER_DATA_NORMALIZED!FO94=0,FO$22=$L$22),VLOOKUP(MASTER_DATA_PROCESSED!$C94,Backend!$Q$9:$T$52,3,FALSE),MASTER_DATA_NORMALIZED!FO94)</f>
        <v>0</v>
      </c>
      <c r="FP94" s="97" t="e">
        <f>IF(AND(MASTER_DATA_NORMALIZED!FP94=0,FP$22=$L$22),VLOOKUP(MASTER_DATA_PROCESSED!$C94,Backend!$Q$9:$T$52,3,FALSE),MASTER_DATA_NORMALIZED!FP94)</f>
        <v>#N/A</v>
      </c>
      <c r="FQ94" s="97">
        <f>IF(AND(MASTER_DATA_NORMALIZED!FQ94=0,FQ$22=$L$22),VLOOKUP(MASTER_DATA_PROCESSED!$C94,Backend!$Q$9:$T$52,3,FALSE),MASTER_DATA_NORMALIZED!FQ94)</f>
        <v>0</v>
      </c>
      <c r="FR94" s="97">
        <f>IF(AND(MASTER_DATA_NORMALIZED!FR94=0,FR$22=$L$22),VLOOKUP(MASTER_DATA_PROCESSED!$C94,Backend!$Q$9:$T$52,3,FALSE),MASTER_DATA_NORMALIZED!FR94)</f>
        <v>0</v>
      </c>
      <c r="FS94" s="97">
        <f>IF(AND(MASTER_DATA_NORMALIZED!FS94=0,FS$22=$L$22),VLOOKUP(MASTER_DATA_PROCESSED!$C94,Backend!$Q$9:$T$52,3,FALSE),MASTER_DATA_NORMALIZED!FS94)</f>
        <v>0</v>
      </c>
      <c r="FT94" s="97" t="e">
        <f>IF(AND(MASTER_DATA_NORMALIZED!FT94=0,FT$22=$L$22),VLOOKUP(MASTER_DATA_PROCESSED!$C94,Backend!$Q$9:$T$52,3,FALSE),MASTER_DATA_NORMALIZED!FT94)</f>
        <v>#N/A</v>
      </c>
      <c r="FU94" s="97">
        <f>IF(AND(MASTER_DATA_NORMALIZED!FU94=0,FU$22=$L$22),VLOOKUP(MASTER_DATA_PROCESSED!$C94,Backend!$Q$9:$T$52,3,FALSE),MASTER_DATA_NORMALIZED!FU94)</f>
        <v>0</v>
      </c>
      <c r="FV94" s="97">
        <f>IF(AND(MASTER_DATA_NORMALIZED!FV94=0,FV$22=$L$22),VLOOKUP(MASTER_DATA_PROCESSED!$C94,Backend!$Q$9:$T$52,3,FALSE),MASTER_DATA_NORMALIZED!FV94)</f>
        <v>0</v>
      </c>
      <c r="FW94" s="97">
        <f>IF(AND(MASTER_DATA_NORMALIZED!FW94=0,FW$22=$L$22),VLOOKUP(MASTER_DATA_PROCESSED!$C94,Backend!$Q$9:$T$52,3,FALSE),MASTER_DATA_NORMALIZED!FW94)</f>
        <v>0</v>
      </c>
      <c r="FX94" s="97" t="e">
        <f>IF(AND(MASTER_DATA_NORMALIZED!FX94=0,FX$22=$L$22),VLOOKUP(MASTER_DATA_PROCESSED!$C94,Backend!$Q$9:$T$52,3,FALSE),MASTER_DATA_NORMALIZED!FX94)</f>
        <v>#N/A</v>
      </c>
      <c r="FY94" s="97">
        <f>IF(AND(MASTER_DATA_NORMALIZED!FY94=0,FY$22=$L$22),VLOOKUP(MASTER_DATA_PROCESSED!$C94,Backend!$Q$9:$T$52,3,FALSE),MASTER_DATA_NORMALIZED!FY94)</f>
        <v>0</v>
      </c>
      <c r="FZ94" s="97">
        <f>IF(AND(MASTER_DATA_NORMALIZED!FZ94=0,FZ$22=$L$22),VLOOKUP(MASTER_DATA_PROCESSED!$C94,Backend!$Q$9:$T$52,3,FALSE),MASTER_DATA_NORMALIZED!FZ94)</f>
        <v>0</v>
      </c>
      <c r="GA94" s="97">
        <f>IF(AND(MASTER_DATA_NORMALIZED!GA94=0,GA$22=$L$22),VLOOKUP(MASTER_DATA_PROCESSED!$C94,Backend!$Q$9:$T$52,3,FALSE),MASTER_DATA_NORMALIZED!GA94)</f>
        <v>0</v>
      </c>
      <c r="GB94" s="97" t="e">
        <f>IF(AND(MASTER_DATA_NORMALIZED!GB94=0,GB$22=$L$22),VLOOKUP(MASTER_DATA_PROCESSED!$C94,Backend!$Q$9:$T$52,3,FALSE),MASTER_DATA_NORMALIZED!GB94)</f>
        <v>#N/A</v>
      </c>
      <c r="GC94" s="97">
        <f>IF(AND(MASTER_DATA_NORMALIZED!GC94=0,GC$22=$L$22),VLOOKUP(MASTER_DATA_PROCESSED!$C94,Backend!$Q$9:$T$52,3,FALSE),MASTER_DATA_NORMALIZED!GC94)</f>
        <v>0</v>
      </c>
      <c r="GD94" s="97">
        <f>IF(AND(MASTER_DATA_NORMALIZED!GD94=0,GD$22=$L$22),VLOOKUP(MASTER_DATA_PROCESSED!$C94,Backend!$Q$9:$T$52,3,FALSE),MASTER_DATA_NORMALIZED!GD94)</f>
        <v>0</v>
      </c>
      <c r="GE94" s="97">
        <f>IF(AND(MASTER_DATA_NORMALIZED!GE94=0,GE$22=$L$22),VLOOKUP(MASTER_DATA_PROCESSED!$C94,Backend!$Q$9:$T$52,3,FALSE),MASTER_DATA_NORMALIZED!GE94)</f>
        <v>0</v>
      </c>
      <c r="GF94" s="97" t="e">
        <f>IF(AND(MASTER_DATA_NORMALIZED!GF94=0,GF$22=$L$22),VLOOKUP(MASTER_DATA_PROCESSED!$C94,Backend!$Q$9:$T$52,3,FALSE),MASTER_DATA_NORMALIZED!GF94)</f>
        <v>#N/A</v>
      </c>
      <c r="GG94" s="97">
        <f>IF(AND(MASTER_DATA_NORMALIZED!GG94=0,GG$22=$L$22),VLOOKUP(MASTER_DATA_PROCESSED!$C94,Backend!$Q$9:$T$52,3,FALSE),MASTER_DATA_NORMALIZED!GG94)</f>
        <v>0</v>
      </c>
      <c r="GH94" s="97">
        <f>IF(AND(MASTER_DATA_NORMALIZED!GH94=0,GH$22=$L$22),VLOOKUP(MASTER_DATA_PROCESSED!$C94,Backend!$Q$9:$T$52,3,FALSE),MASTER_DATA_NORMALIZED!GH94)</f>
        <v>0</v>
      </c>
      <c r="GI94" s="97">
        <f>IF(AND(MASTER_DATA_NORMALIZED!GI94=0,GI$22=$L$22),VLOOKUP(MASTER_DATA_PROCESSED!$C94,Backend!$Q$9:$T$52,3,FALSE),MASTER_DATA_NORMALIZED!GI94)</f>
        <v>0</v>
      </c>
      <c r="GJ94" s="97" t="e">
        <f>IF(AND(MASTER_DATA_NORMALIZED!GJ94=0,GJ$22=$L$22),VLOOKUP(MASTER_DATA_PROCESSED!$C94,Backend!$Q$9:$T$52,3,FALSE),MASTER_DATA_NORMALIZED!GJ94)</f>
        <v>#N/A</v>
      </c>
      <c r="GK94" s="97">
        <f>IF(AND(MASTER_DATA_NORMALIZED!GK94=0,GK$22=$L$22),VLOOKUP(MASTER_DATA_PROCESSED!$C94,Backend!$Q$9:$T$52,3,FALSE),MASTER_DATA_NORMALIZED!GK94)</f>
        <v>0</v>
      </c>
      <c r="GL94" s="97">
        <f>IF(AND(MASTER_DATA_NORMALIZED!GL94=0,GL$22=$L$22),VLOOKUP(MASTER_DATA_PROCESSED!$C94,Backend!$Q$9:$T$52,3,FALSE),MASTER_DATA_NORMALIZED!GL94)</f>
        <v>0</v>
      </c>
      <c r="GM94" s="97">
        <f>IF(AND(MASTER_DATA_NORMALIZED!GM94=0,GM$22=$L$22),VLOOKUP(MASTER_DATA_PROCESSED!$C94,Backend!$Q$9:$T$52,3,FALSE),MASTER_DATA_NORMALIZED!GM94)</f>
        <v>0</v>
      </c>
      <c r="GN94" s="97" t="e">
        <f>IF(AND(MASTER_DATA_NORMALIZED!GN94=0,GN$22=$L$22),VLOOKUP(MASTER_DATA_PROCESSED!$C94,Backend!$Q$9:$T$52,3,FALSE),MASTER_DATA_NORMALIZED!GN94)</f>
        <v>#N/A</v>
      </c>
      <c r="GO94" s="97">
        <f>IF(AND(MASTER_DATA_NORMALIZED!GO94=0,GO$22=$L$22),VLOOKUP(MASTER_DATA_PROCESSED!$C94,Backend!$Q$9:$T$52,3,FALSE),MASTER_DATA_NORMALIZED!GO94)</f>
        <v>0</v>
      </c>
      <c r="GP94" s="97">
        <f>IF(AND(MASTER_DATA_NORMALIZED!GP94=0,GP$22=$L$22),VLOOKUP(MASTER_DATA_PROCESSED!$C94,Backend!$Q$9:$T$52,3,FALSE),MASTER_DATA_NORMALIZED!GP94)</f>
        <v>0</v>
      </c>
      <c r="GQ94" s="97">
        <f>IF(AND(MASTER_DATA_NORMALIZED!GQ94=0,GQ$22=$L$22),VLOOKUP(MASTER_DATA_PROCESSED!$C94,Backend!$Q$9:$T$52,3,FALSE),MASTER_DATA_NORMALIZED!GQ94)</f>
        <v>0</v>
      </c>
      <c r="GR94" s="97" t="e">
        <f>IF(AND(MASTER_DATA_NORMALIZED!GR94=0,GR$22=$L$22),VLOOKUP(MASTER_DATA_PROCESSED!$C94,Backend!$Q$9:$T$52,3,FALSE),MASTER_DATA_NORMALIZED!GR94)</f>
        <v>#N/A</v>
      </c>
      <c r="GS94" s="97">
        <f>IF(AND(MASTER_DATA_NORMALIZED!GS94=0,GS$22=$L$22),VLOOKUP(MASTER_DATA_PROCESSED!$C94,Backend!$Q$9:$T$52,3,FALSE),MASTER_DATA_NORMALIZED!GS94)</f>
        <v>0</v>
      </c>
      <c r="GT94" s="97">
        <f>IF(AND(MASTER_DATA_NORMALIZED!GT94=0,GT$22=$L$22),VLOOKUP(MASTER_DATA_PROCESSED!$C94,Backend!$Q$9:$T$52,3,FALSE),MASTER_DATA_NORMALIZED!GT94)</f>
        <v>0</v>
      </c>
      <c r="GU94" s="97">
        <f>IF(AND(MASTER_DATA_NORMALIZED!GU94=0,GU$22=$L$22),VLOOKUP(MASTER_DATA_PROCESSED!$C94,Backend!$Q$9:$T$52,3,FALSE),MASTER_DATA_NORMALIZED!GU94)</f>
        <v>0</v>
      </c>
      <c r="GV94" s="97" t="e">
        <f>IF(AND(MASTER_DATA_NORMALIZED!GV94=0,GV$22=$L$22),VLOOKUP(MASTER_DATA_PROCESSED!$C94,Backend!$Q$9:$T$52,3,FALSE),MASTER_DATA_NORMALIZED!GV94)</f>
        <v>#N/A</v>
      </c>
      <c r="GW94" s="97" t="e">
        <f>IF(AND(MASTER_DATA_NORMALIZED!GW94=0,GW$22=$L$22),VLOOKUP(MASTER_DATA_PROCESSED!$C94,Backend!$Q$9:$T$52,3,FALSE),MASTER_DATA_NORMALIZED!GW94)</f>
        <v>#REF!</v>
      </c>
      <c r="GX94" s="97" t="e">
        <f>IF(AND(MASTER_DATA_NORMALIZED!GX94=0,GX$22=$L$22),VLOOKUP(MASTER_DATA_PROCESSED!$C94,Backend!$Q$9:$T$52,3,FALSE),MASTER_DATA_NORMALIZED!GX94)</f>
        <v>#REF!</v>
      </c>
      <c r="GY94" s="97" t="e">
        <f>IF(AND(MASTER_DATA_NORMALIZED!GY94=0,GY$22=$L$22),VLOOKUP(MASTER_DATA_PROCESSED!$C94,Backend!$Q$9:$T$52,3,FALSE),MASTER_DATA_NORMALIZED!GY94)</f>
        <v>#REF!</v>
      </c>
    </row>
    <row r="95" spans="2:207" hidden="1" outlineLevel="2" x14ac:dyDescent="0.3">
      <c r="B95" s="21">
        <f t="shared" si="14"/>
        <v>20</v>
      </c>
      <c r="C95" s="52">
        <f t="shared" si="13"/>
        <v>227</v>
      </c>
      <c r="D95" s="77"/>
      <c r="E95" s="52"/>
      <c r="F95" s="52">
        <v>227</v>
      </c>
      <c r="G95" s="78"/>
      <c r="H95" s="35" t="s">
        <v>99</v>
      </c>
      <c r="I95" s="97">
        <f>IF(AND(MASTER_DATA_NORMALIZED!I95=0,I$22=$L$22),VLOOKUP(MASTER_DATA_PROCESSED!$C95,Backend!$Q$9:$T$52,3,FALSE),MASTER_DATA_NORMALIZED!I95)</f>
        <v>0</v>
      </c>
      <c r="J95" s="97">
        <f>IF(AND(MASTER_DATA_NORMALIZED!J95=0,J$22=$L$22),VLOOKUP(MASTER_DATA_PROCESSED!$C95,Backend!$Q$9:$T$52,3,FALSE),MASTER_DATA_NORMALIZED!J95)</f>
        <v>0</v>
      </c>
      <c r="K95" s="97">
        <f>IF(AND(MASTER_DATA_NORMALIZED!K95=0,K$22=$L$22),VLOOKUP(MASTER_DATA_PROCESSED!$C95,Backend!$Q$9:$T$52,3,FALSE),MASTER_DATA_NORMALIZED!K95)</f>
        <v>0</v>
      </c>
      <c r="L95" s="97" t="e">
        <f>IF(AND(MASTER_DATA_NORMALIZED!L95=0,L$22=$L$22),VLOOKUP(MASTER_DATA_PROCESSED!$C95,Backend!$Q$9:$T$52,3,FALSE),MASTER_DATA_NORMALIZED!L95)</f>
        <v>#N/A</v>
      </c>
      <c r="M95" s="97">
        <f>IF(AND(MASTER_DATA_NORMALIZED!M95=0,M$22=$L$22),VLOOKUP(MASTER_DATA_PROCESSED!$C95,Backend!$Q$9:$T$52,3,FALSE),MASTER_DATA_NORMALIZED!M95)</f>
        <v>0</v>
      </c>
      <c r="N95" s="97">
        <f>IF(AND(MASTER_DATA_NORMALIZED!N95=0,N$22=$L$22),VLOOKUP(MASTER_DATA_PROCESSED!$C95,Backend!$Q$9:$T$52,3,FALSE),MASTER_DATA_NORMALIZED!N95)</f>
        <v>0</v>
      </c>
      <c r="O95" s="97">
        <f>IF(AND(MASTER_DATA_NORMALIZED!O95=0,O$22=$L$22),VLOOKUP(MASTER_DATA_PROCESSED!$C95,Backend!$Q$9:$T$52,3,FALSE),MASTER_DATA_NORMALIZED!O95)</f>
        <v>0</v>
      </c>
      <c r="P95" s="97" t="e">
        <f>IF(AND(MASTER_DATA_NORMALIZED!P95=0,P$22=$L$22),VLOOKUP(MASTER_DATA_PROCESSED!$C95,Backend!$Q$9:$T$52,3,FALSE),MASTER_DATA_NORMALIZED!P95)</f>
        <v>#N/A</v>
      </c>
      <c r="Q95" s="97">
        <f>IF(AND(MASTER_DATA_NORMALIZED!Q95=0,Q$22=$L$22),VLOOKUP(MASTER_DATA_PROCESSED!$C95,Backend!$Q$9:$T$52,3,FALSE),MASTER_DATA_NORMALIZED!Q95)</f>
        <v>0</v>
      </c>
      <c r="R95" s="97">
        <f>IF(AND(MASTER_DATA_NORMALIZED!R95=0,R$22=$L$22),VLOOKUP(MASTER_DATA_PROCESSED!$C95,Backend!$Q$9:$T$52,3,FALSE),MASTER_DATA_NORMALIZED!R95)</f>
        <v>0</v>
      </c>
      <c r="S95" s="97">
        <f>IF(AND(MASTER_DATA_NORMALIZED!S95=0,S$22=$L$22),VLOOKUP(MASTER_DATA_PROCESSED!$C95,Backend!$Q$9:$T$52,3,FALSE),MASTER_DATA_NORMALIZED!S95)</f>
        <v>0</v>
      </c>
      <c r="T95" s="97" t="e">
        <f>IF(AND(MASTER_DATA_NORMALIZED!T95=0,T$22=$L$22),VLOOKUP(MASTER_DATA_PROCESSED!$C95,Backend!$Q$9:$T$52,3,FALSE),MASTER_DATA_NORMALIZED!T95)</f>
        <v>#N/A</v>
      </c>
      <c r="U95" s="97">
        <f>IF(AND(MASTER_DATA_NORMALIZED!U95=0,U$22=$L$22),VLOOKUP(MASTER_DATA_PROCESSED!$C95,Backend!$Q$9:$T$52,3,FALSE),MASTER_DATA_NORMALIZED!U95)</f>
        <v>0</v>
      </c>
      <c r="V95" s="97">
        <f>IF(AND(MASTER_DATA_NORMALIZED!V95=0,V$22=$L$22),VLOOKUP(MASTER_DATA_PROCESSED!$C95,Backend!$Q$9:$T$52,3,FALSE),MASTER_DATA_NORMALIZED!V95)</f>
        <v>0</v>
      </c>
      <c r="W95" s="97">
        <f>IF(AND(MASTER_DATA_NORMALIZED!W95=0,W$22=$L$22),VLOOKUP(MASTER_DATA_PROCESSED!$C95,Backend!$Q$9:$T$52,3,FALSE),MASTER_DATA_NORMALIZED!W95)</f>
        <v>0</v>
      </c>
      <c r="X95" s="97" t="e">
        <f>IF(AND(MASTER_DATA_NORMALIZED!X95=0,X$22=$L$22),VLOOKUP(MASTER_DATA_PROCESSED!$C95,Backend!$Q$9:$T$52,3,FALSE),MASTER_DATA_NORMALIZED!X95)</f>
        <v>#N/A</v>
      </c>
      <c r="Y95" s="97">
        <f>IF(AND(MASTER_DATA_NORMALIZED!Y95=0,Y$22=$L$22),VLOOKUP(MASTER_DATA_PROCESSED!$C95,Backend!$Q$9:$T$52,3,FALSE),MASTER_DATA_NORMALIZED!Y95)</f>
        <v>0</v>
      </c>
      <c r="Z95" s="97">
        <f>IF(AND(MASTER_DATA_NORMALIZED!Z95=0,Z$22=$L$22),VLOOKUP(MASTER_DATA_PROCESSED!$C95,Backend!$Q$9:$T$52,3,FALSE),MASTER_DATA_NORMALIZED!Z95)</f>
        <v>0</v>
      </c>
      <c r="AA95" s="97">
        <f>IF(AND(MASTER_DATA_NORMALIZED!AA95=0,AA$22=$L$22),VLOOKUP(MASTER_DATA_PROCESSED!$C95,Backend!$Q$9:$T$52,3,FALSE),MASTER_DATA_NORMALIZED!AA95)</f>
        <v>0</v>
      </c>
      <c r="AB95" s="97" t="e">
        <f>IF(AND(MASTER_DATA_NORMALIZED!AB95=0,AB$22=$L$22),VLOOKUP(MASTER_DATA_PROCESSED!$C95,Backend!$Q$9:$T$52,3,FALSE),MASTER_DATA_NORMALIZED!AB95)</f>
        <v>#N/A</v>
      </c>
      <c r="AC95" s="97">
        <f>IF(AND(MASTER_DATA_NORMALIZED!AC95=0,AC$22=$L$22),VLOOKUP(MASTER_DATA_PROCESSED!$C95,Backend!$Q$9:$T$52,3,FALSE),MASTER_DATA_NORMALIZED!AC95)</f>
        <v>0</v>
      </c>
      <c r="AD95" s="97">
        <f>IF(AND(MASTER_DATA_NORMALIZED!AD95=0,AD$22=$L$22),VLOOKUP(MASTER_DATA_PROCESSED!$C95,Backend!$Q$9:$T$52,3,FALSE),MASTER_DATA_NORMALIZED!AD95)</f>
        <v>0</v>
      </c>
      <c r="AE95" s="97">
        <f>IF(AND(MASTER_DATA_NORMALIZED!AE95=0,AE$22=$L$22),VLOOKUP(MASTER_DATA_PROCESSED!$C95,Backend!$Q$9:$T$52,3,FALSE),MASTER_DATA_NORMALIZED!AE95)</f>
        <v>0</v>
      </c>
      <c r="AF95" s="97" t="e">
        <f>IF(AND(MASTER_DATA_NORMALIZED!AF95=0,AF$22=$L$22),VLOOKUP(MASTER_DATA_PROCESSED!$C95,Backend!$Q$9:$T$52,3,FALSE),MASTER_DATA_NORMALIZED!AF95)</f>
        <v>#N/A</v>
      </c>
      <c r="AG95" s="97">
        <f>IF(AND(MASTER_DATA_NORMALIZED!AG95=0,AG$22=$L$22),VLOOKUP(MASTER_DATA_PROCESSED!$C95,Backend!$Q$9:$T$52,3,FALSE),MASTER_DATA_NORMALIZED!AG95)</f>
        <v>0</v>
      </c>
      <c r="AH95" s="97">
        <f>IF(AND(MASTER_DATA_NORMALIZED!AH95=0,AH$22=$L$22),VLOOKUP(MASTER_DATA_PROCESSED!$C95,Backend!$Q$9:$T$52,3,FALSE),MASTER_DATA_NORMALIZED!AH95)</f>
        <v>0</v>
      </c>
      <c r="AI95" s="97">
        <f>IF(AND(MASTER_DATA_NORMALIZED!AI95=0,AI$22=$L$22),VLOOKUP(MASTER_DATA_PROCESSED!$C95,Backend!$Q$9:$T$52,3,FALSE),MASTER_DATA_NORMALIZED!AI95)</f>
        <v>0</v>
      </c>
      <c r="AJ95" s="97" t="e">
        <f>IF(AND(MASTER_DATA_NORMALIZED!AJ95=0,AJ$22=$L$22),VLOOKUP(MASTER_DATA_PROCESSED!$C95,Backend!$Q$9:$T$52,3,FALSE),MASTER_DATA_NORMALIZED!AJ95)</f>
        <v>#N/A</v>
      </c>
      <c r="AK95" s="97">
        <f>IF(AND(MASTER_DATA_NORMALIZED!AK95=0,AK$22=$L$22),VLOOKUP(MASTER_DATA_PROCESSED!$C95,Backend!$Q$9:$T$52,3,FALSE),MASTER_DATA_NORMALIZED!AK95)</f>
        <v>0</v>
      </c>
      <c r="AL95" s="97">
        <f>IF(AND(MASTER_DATA_NORMALIZED!AL95=0,AL$22=$L$22),VLOOKUP(MASTER_DATA_PROCESSED!$C95,Backend!$Q$9:$T$52,3,FALSE),MASTER_DATA_NORMALIZED!AL95)</f>
        <v>0</v>
      </c>
      <c r="AM95" s="97">
        <f>IF(AND(MASTER_DATA_NORMALIZED!AM95=0,AM$22=$L$22),VLOOKUP(MASTER_DATA_PROCESSED!$C95,Backend!$Q$9:$T$52,3,FALSE),MASTER_DATA_NORMALIZED!AM95)</f>
        <v>0</v>
      </c>
      <c r="AN95" s="97" t="e">
        <f>IF(AND(MASTER_DATA_NORMALIZED!AN95=0,AN$22=$L$22),VLOOKUP(MASTER_DATA_PROCESSED!$C95,Backend!$Q$9:$T$52,3,FALSE),MASTER_DATA_NORMALIZED!AN95)</f>
        <v>#N/A</v>
      </c>
      <c r="AO95" s="97">
        <f>IF(AND(MASTER_DATA_NORMALIZED!AO95=0,AO$22=$L$22),VLOOKUP(MASTER_DATA_PROCESSED!$C95,Backend!$Q$9:$T$52,3,FALSE),MASTER_DATA_NORMALIZED!AO95)</f>
        <v>0</v>
      </c>
      <c r="AP95" s="97">
        <f>IF(AND(MASTER_DATA_NORMALIZED!AP95=0,AP$22=$L$22),VLOOKUP(MASTER_DATA_PROCESSED!$C95,Backend!$Q$9:$T$52,3,FALSE),MASTER_DATA_NORMALIZED!AP95)</f>
        <v>0</v>
      </c>
      <c r="AQ95" s="97">
        <f>IF(AND(MASTER_DATA_NORMALIZED!AQ95=0,AQ$22=$L$22),VLOOKUP(MASTER_DATA_PROCESSED!$C95,Backend!$Q$9:$T$52,3,FALSE),MASTER_DATA_NORMALIZED!AQ95)</f>
        <v>0</v>
      </c>
      <c r="AR95" s="97" t="e">
        <f>IF(AND(MASTER_DATA_NORMALIZED!AR95=0,AR$22=$L$22),VLOOKUP(MASTER_DATA_PROCESSED!$C95,Backend!$Q$9:$T$52,3,FALSE),MASTER_DATA_NORMALIZED!AR95)</f>
        <v>#N/A</v>
      </c>
      <c r="AS95" s="97">
        <f>IF(AND(MASTER_DATA_NORMALIZED!AS95=0,AS$22=$L$22),VLOOKUP(MASTER_DATA_PROCESSED!$C95,Backend!$Q$9:$T$52,3,FALSE),MASTER_DATA_NORMALIZED!AS95)</f>
        <v>0</v>
      </c>
      <c r="AT95" s="97">
        <f>IF(AND(MASTER_DATA_NORMALIZED!AT95=0,AT$22=$L$22),VLOOKUP(MASTER_DATA_PROCESSED!$C95,Backend!$Q$9:$T$52,3,FALSE),MASTER_DATA_NORMALIZED!AT95)</f>
        <v>0</v>
      </c>
      <c r="AU95" s="97">
        <f>IF(AND(MASTER_DATA_NORMALIZED!AU95=0,AU$22=$L$22),VLOOKUP(MASTER_DATA_PROCESSED!$C95,Backend!$Q$9:$T$52,3,FALSE),MASTER_DATA_NORMALIZED!AU95)</f>
        <v>0</v>
      </c>
      <c r="AV95" s="97" t="e">
        <f>IF(AND(MASTER_DATA_NORMALIZED!AV95=0,AV$22=$L$22),VLOOKUP(MASTER_DATA_PROCESSED!$C95,Backend!$Q$9:$T$52,3,FALSE),MASTER_DATA_NORMALIZED!AV95)</f>
        <v>#N/A</v>
      </c>
      <c r="AW95" s="97">
        <f>IF(AND(MASTER_DATA_NORMALIZED!AW95=0,AW$22=$L$22),VLOOKUP(MASTER_DATA_PROCESSED!$C95,Backend!$Q$9:$T$52,3,FALSE),MASTER_DATA_NORMALIZED!AW95)</f>
        <v>0</v>
      </c>
      <c r="AX95" s="97">
        <f>IF(AND(MASTER_DATA_NORMALIZED!AX95=0,AX$22=$L$22),VLOOKUP(MASTER_DATA_PROCESSED!$C95,Backend!$Q$9:$T$52,3,FALSE),MASTER_DATA_NORMALIZED!AX95)</f>
        <v>0</v>
      </c>
      <c r="AY95" s="97">
        <f>IF(AND(MASTER_DATA_NORMALIZED!AY95=0,AY$22=$L$22),VLOOKUP(MASTER_DATA_PROCESSED!$C95,Backend!$Q$9:$T$52,3,FALSE),MASTER_DATA_NORMALIZED!AY95)</f>
        <v>0</v>
      </c>
      <c r="AZ95" s="97" t="e">
        <f>IF(AND(MASTER_DATA_NORMALIZED!AZ95=0,AZ$22=$L$22),VLOOKUP(MASTER_DATA_PROCESSED!$C95,Backend!$Q$9:$T$52,3,FALSE),MASTER_DATA_NORMALIZED!AZ95)</f>
        <v>#N/A</v>
      </c>
      <c r="BA95" s="97">
        <f>IF(AND(MASTER_DATA_NORMALIZED!BA95=0,BA$22=$L$22),VLOOKUP(MASTER_DATA_PROCESSED!$C95,Backend!$Q$9:$T$52,3,FALSE),MASTER_DATA_NORMALIZED!BA95)</f>
        <v>0</v>
      </c>
      <c r="BB95" s="97">
        <f>IF(AND(MASTER_DATA_NORMALIZED!BB95=0,BB$22=$L$22),VLOOKUP(MASTER_DATA_PROCESSED!$C95,Backend!$Q$9:$T$52,3,FALSE),MASTER_DATA_NORMALIZED!BB95)</f>
        <v>0</v>
      </c>
      <c r="BC95" s="97">
        <f>IF(AND(MASTER_DATA_NORMALIZED!BC95=0,BC$22=$L$22),VLOOKUP(MASTER_DATA_PROCESSED!$C95,Backend!$Q$9:$T$52,3,FALSE),MASTER_DATA_NORMALIZED!BC95)</f>
        <v>0</v>
      </c>
      <c r="BD95" s="97" t="e">
        <f>IF(AND(MASTER_DATA_NORMALIZED!BD95=0,BD$22=$L$22),VLOOKUP(MASTER_DATA_PROCESSED!$C95,Backend!$Q$9:$T$52,3,FALSE),MASTER_DATA_NORMALIZED!BD95)</f>
        <v>#N/A</v>
      </c>
      <c r="BE95" s="97">
        <f>IF(AND(MASTER_DATA_NORMALIZED!BE95=0,BE$22=$L$22),VLOOKUP(MASTER_DATA_PROCESSED!$C95,Backend!$Q$9:$T$52,3,FALSE),MASTER_DATA_NORMALIZED!BE95)</f>
        <v>0</v>
      </c>
      <c r="BF95" s="97">
        <f>IF(AND(MASTER_DATA_NORMALIZED!BF95=0,BF$22=$L$22),VLOOKUP(MASTER_DATA_PROCESSED!$C95,Backend!$Q$9:$T$52,3,FALSE),MASTER_DATA_NORMALIZED!BF95)</f>
        <v>0</v>
      </c>
      <c r="BG95" s="97">
        <f>IF(AND(MASTER_DATA_NORMALIZED!BG95=0,BG$22=$L$22),VLOOKUP(MASTER_DATA_PROCESSED!$C95,Backend!$Q$9:$T$52,3,FALSE),MASTER_DATA_NORMALIZED!BG95)</f>
        <v>0</v>
      </c>
      <c r="BH95" s="97" t="e">
        <f>IF(AND(MASTER_DATA_NORMALIZED!BH95=0,BH$22=$L$22),VLOOKUP(MASTER_DATA_PROCESSED!$C95,Backend!$Q$9:$T$52,3,FALSE),MASTER_DATA_NORMALIZED!BH95)</f>
        <v>#N/A</v>
      </c>
      <c r="BI95" s="97">
        <f>IF(AND(MASTER_DATA_NORMALIZED!BI95=0,BI$22=$L$22),VLOOKUP(MASTER_DATA_PROCESSED!$C95,Backend!$Q$9:$T$52,3,FALSE),MASTER_DATA_NORMALIZED!BI95)</f>
        <v>0</v>
      </c>
      <c r="BJ95" s="97">
        <f>IF(AND(MASTER_DATA_NORMALIZED!BJ95=0,BJ$22=$L$22),VLOOKUP(MASTER_DATA_PROCESSED!$C95,Backend!$Q$9:$T$52,3,FALSE),MASTER_DATA_NORMALIZED!BJ95)</f>
        <v>0</v>
      </c>
      <c r="BK95" s="97">
        <f>IF(AND(MASTER_DATA_NORMALIZED!BK95=0,BK$22=$L$22),VLOOKUP(MASTER_DATA_PROCESSED!$C95,Backend!$Q$9:$T$52,3,FALSE),MASTER_DATA_NORMALIZED!BK95)</f>
        <v>0</v>
      </c>
      <c r="BL95" s="97" t="e">
        <f>IF(AND(MASTER_DATA_NORMALIZED!BL95=0,BL$22=$L$22),VLOOKUP(MASTER_DATA_PROCESSED!$C95,Backend!$Q$9:$T$52,3,FALSE),MASTER_DATA_NORMALIZED!BL95)</f>
        <v>#N/A</v>
      </c>
      <c r="BM95" s="97">
        <f>IF(AND(MASTER_DATA_NORMALIZED!BM95=0,BM$22=$L$22),VLOOKUP(MASTER_DATA_PROCESSED!$C95,Backend!$Q$9:$T$52,3,FALSE),MASTER_DATA_NORMALIZED!BM95)</f>
        <v>0</v>
      </c>
      <c r="BN95" s="97">
        <f>IF(AND(MASTER_DATA_NORMALIZED!BN95=0,BN$22=$L$22),VLOOKUP(MASTER_DATA_PROCESSED!$C95,Backend!$Q$9:$T$52,3,FALSE),MASTER_DATA_NORMALIZED!BN95)</f>
        <v>0</v>
      </c>
      <c r="BO95" s="97">
        <f>IF(AND(MASTER_DATA_NORMALIZED!BO95=0,BO$22=$L$22),VLOOKUP(MASTER_DATA_PROCESSED!$C95,Backend!$Q$9:$T$52,3,FALSE),MASTER_DATA_NORMALIZED!BO95)</f>
        <v>0</v>
      </c>
      <c r="BP95" s="97">
        <f>IF(AND(MASTER_DATA_NORMALIZED!BP95=0,BP$22=$L$22),VLOOKUP(MASTER_DATA_PROCESSED!$C95,Backend!$Q$9:$T$52,3,FALSE),MASTER_DATA_NORMALIZED!BP95)</f>
        <v>65.851474287466772</v>
      </c>
      <c r="BQ95" s="97">
        <f>IF(AND(MASTER_DATA_NORMALIZED!BQ95=0,BQ$22=$L$22),VLOOKUP(MASTER_DATA_PROCESSED!$C95,Backend!$Q$9:$T$52,3,FALSE),MASTER_DATA_NORMALIZED!BQ95)</f>
        <v>0</v>
      </c>
      <c r="BR95" s="97">
        <f>IF(AND(MASTER_DATA_NORMALIZED!BR95=0,BR$22=$L$22),VLOOKUP(MASTER_DATA_PROCESSED!$C95,Backend!$Q$9:$T$52,3,FALSE),MASTER_DATA_NORMALIZED!BR95)</f>
        <v>0</v>
      </c>
      <c r="BS95" s="97">
        <f>IF(AND(MASTER_DATA_NORMALIZED!BS95=0,BS$22=$L$22),VLOOKUP(MASTER_DATA_PROCESSED!$C95,Backend!$Q$9:$T$52,3,FALSE),MASTER_DATA_NORMALIZED!BS95)</f>
        <v>0</v>
      </c>
      <c r="BT95" s="97">
        <f>IF(AND(MASTER_DATA_NORMALIZED!BT95=0,BT$22=$L$22),VLOOKUP(MASTER_DATA_PROCESSED!$C95,Backend!$Q$9:$T$52,3,FALSE),MASTER_DATA_NORMALIZED!BT95)</f>
        <v>60.127107802320182</v>
      </c>
      <c r="BU95" s="97">
        <f>IF(AND(MASTER_DATA_NORMALIZED!BU95=0,BU$22=$L$22),VLOOKUP(MASTER_DATA_PROCESSED!$C95,Backend!$Q$9:$T$52,3,FALSE),MASTER_DATA_NORMALIZED!BU95)</f>
        <v>0</v>
      </c>
      <c r="BV95" s="97">
        <f>IF(AND(MASTER_DATA_NORMALIZED!BV95=0,BV$22=$L$22),VLOOKUP(MASTER_DATA_PROCESSED!$C95,Backend!$Q$9:$T$52,3,FALSE),MASTER_DATA_NORMALIZED!BV95)</f>
        <v>0</v>
      </c>
      <c r="BW95" s="97">
        <f>IF(AND(MASTER_DATA_NORMALIZED!BW95=0,BW$22=$L$22),VLOOKUP(MASTER_DATA_PROCESSED!$C95,Backend!$Q$9:$T$52,3,FALSE),MASTER_DATA_NORMALIZED!BW95)</f>
        <v>0</v>
      </c>
      <c r="BX95" s="97">
        <f>IF(AND(MASTER_DATA_NORMALIZED!BX95=0,BX$22=$L$22),VLOOKUP(MASTER_DATA_PROCESSED!$C95,Backend!$Q$9:$T$52,3,FALSE),MASTER_DATA_NORMALIZED!BX95)</f>
        <v>81.116954353389659</v>
      </c>
      <c r="BY95" s="97">
        <f>IF(AND(MASTER_DATA_NORMALIZED!BY95=0,BY$22=$L$22),VLOOKUP(MASTER_DATA_PROCESSED!$C95,Backend!$Q$9:$T$52,3,FALSE),MASTER_DATA_NORMALIZED!BY95)</f>
        <v>0</v>
      </c>
      <c r="BZ95" s="97">
        <f>IF(AND(MASTER_DATA_NORMALIZED!BZ95=0,BZ$22=$L$22),VLOOKUP(MASTER_DATA_PROCESSED!$C95,Backend!$Q$9:$T$52,3,FALSE),MASTER_DATA_NORMALIZED!BZ95)</f>
        <v>0</v>
      </c>
      <c r="CA95" s="97">
        <f>IF(AND(MASTER_DATA_NORMALIZED!CA95=0,CA$22=$L$22),VLOOKUP(MASTER_DATA_PROCESSED!$C95,Backend!$Q$9:$T$52,3,FALSE),MASTER_DATA_NORMALIZED!CA95)</f>
        <v>0</v>
      </c>
      <c r="CB95" s="97">
        <f>IF(AND(MASTER_DATA_NORMALIZED!CB95=0,CB$22=$L$22),VLOOKUP(MASTER_DATA_PROCESSED!$C95,Backend!$Q$9:$T$52,3,FALSE),MASTER_DATA_NORMALIZED!CB95)</f>
        <v>59.49738640051963</v>
      </c>
      <c r="CC95" s="97">
        <f>IF(AND(MASTER_DATA_NORMALIZED!CC95=0,CC$22=$L$22),VLOOKUP(MASTER_DATA_PROCESSED!$C95,Backend!$Q$9:$T$52,3,FALSE),MASTER_DATA_NORMALIZED!CC95)</f>
        <v>0</v>
      </c>
      <c r="CD95" s="97">
        <f>IF(AND(MASTER_DATA_NORMALIZED!CD95=0,CD$22=$L$22),VLOOKUP(MASTER_DATA_PROCESSED!$C95,Backend!$Q$9:$T$52,3,FALSE),MASTER_DATA_NORMALIZED!CD95)</f>
        <v>0</v>
      </c>
      <c r="CE95" s="97">
        <f>IF(AND(MASTER_DATA_NORMALIZED!CE95=0,CE$22=$L$22),VLOOKUP(MASTER_DATA_PROCESSED!$C95,Backend!$Q$9:$T$52,3,FALSE),MASTER_DATA_NORMALIZED!CE95)</f>
        <v>0</v>
      </c>
      <c r="CF95" s="97">
        <f>IF(AND(MASTER_DATA_NORMALIZED!CF95=0,CF$22=$L$22),VLOOKUP(MASTER_DATA_PROCESSED!$C95,Backend!$Q$9:$T$52,3,FALSE),MASTER_DATA_NORMALIZED!CF95)</f>
        <v>81.115285404082044</v>
      </c>
      <c r="CG95" s="97">
        <f>IF(AND(MASTER_DATA_NORMALIZED!CG95=0,CG$22=$L$22),VLOOKUP(MASTER_DATA_PROCESSED!$C95,Backend!$Q$9:$T$52,3,FALSE),MASTER_DATA_NORMALIZED!CG95)</f>
        <v>0</v>
      </c>
      <c r="CH95" s="97">
        <f>IF(AND(MASTER_DATA_NORMALIZED!CH95=0,CH$22=$L$22),VLOOKUP(MASTER_DATA_PROCESSED!$C95,Backend!$Q$9:$T$52,3,FALSE),MASTER_DATA_NORMALIZED!CH95)</f>
        <v>0</v>
      </c>
      <c r="CI95" s="97">
        <f>IF(AND(MASTER_DATA_NORMALIZED!CI95=0,CI$22=$L$22),VLOOKUP(MASTER_DATA_PROCESSED!$C95,Backend!$Q$9:$T$52,3,FALSE),MASTER_DATA_NORMALIZED!CI95)</f>
        <v>0</v>
      </c>
      <c r="CJ95" s="97" t="e">
        <f>IF(AND(MASTER_DATA_NORMALIZED!CJ95=0,CJ$22=$L$22),VLOOKUP(MASTER_DATA_PROCESSED!$C95,Backend!$Q$9:$T$52,3,FALSE),MASTER_DATA_NORMALIZED!CJ95)</f>
        <v>#N/A</v>
      </c>
      <c r="CK95" s="97">
        <f>IF(AND(MASTER_DATA_NORMALIZED!CK95=0,CK$22=$L$22),VLOOKUP(MASTER_DATA_PROCESSED!$C95,Backend!$Q$9:$T$52,3,FALSE),MASTER_DATA_NORMALIZED!CK95)</f>
        <v>0</v>
      </c>
      <c r="CL95" s="97">
        <f>IF(AND(MASTER_DATA_NORMALIZED!CL95=0,CL$22=$L$22),VLOOKUP(MASTER_DATA_PROCESSED!$C95,Backend!$Q$9:$T$52,3,FALSE),MASTER_DATA_NORMALIZED!CL95)</f>
        <v>0</v>
      </c>
      <c r="CM95" s="97">
        <f>IF(AND(MASTER_DATA_NORMALIZED!CM95=0,CM$22=$L$22),VLOOKUP(MASTER_DATA_PROCESSED!$C95,Backend!$Q$9:$T$52,3,FALSE),MASTER_DATA_NORMALIZED!CM95)</f>
        <v>0</v>
      </c>
      <c r="CN95" s="97" t="e">
        <f>IF(AND(MASTER_DATA_NORMALIZED!CN95=0,CN$22=$L$22),VLOOKUP(MASTER_DATA_PROCESSED!$C95,Backend!$Q$9:$T$52,3,FALSE),MASTER_DATA_NORMALIZED!CN95)</f>
        <v>#N/A</v>
      </c>
      <c r="CO95" s="97">
        <f>IF(AND(MASTER_DATA_NORMALIZED!CO95=0,CO$22=$L$22),VLOOKUP(MASTER_DATA_PROCESSED!$C95,Backend!$Q$9:$T$52,3,FALSE),MASTER_DATA_NORMALIZED!CO95)</f>
        <v>0</v>
      </c>
      <c r="CP95" s="97">
        <f>IF(AND(MASTER_DATA_NORMALIZED!CP95=0,CP$22=$L$22),VLOOKUP(MASTER_DATA_PROCESSED!$C95,Backend!$Q$9:$T$52,3,FALSE),MASTER_DATA_NORMALIZED!CP95)</f>
        <v>0</v>
      </c>
      <c r="CQ95" s="97">
        <f>IF(AND(MASTER_DATA_NORMALIZED!CQ95=0,CQ$22=$L$22),VLOOKUP(MASTER_DATA_PROCESSED!$C95,Backend!$Q$9:$T$52,3,FALSE),MASTER_DATA_NORMALIZED!CQ95)</f>
        <v>0</v>
      </c>
      <c r="CR95" s="97" t="e">
        <f>IF(AND(MASTER_DATA_NORMALIZED!CR95=0,CR$22=$L$22),VLOOKUP(MASTER_DATA_PROCESSED!$C95,Backend!$Q$9:$T$52,3,FALSE),MASTER_DATA_NORMALIZED!CR95)</f>
        <v>#N/A</v>
      </c>
      <c r="CS95" s="97">
        <f>IF(AND(MASTER_DATA_NORMALIZED!CS95=0,CS$22=$L$22),VLOOKUP(MASTER_DATA_PROCESSED!$C95,Backend!$Q$9:$T$52,3,FALSE),MASTER_DATA_NORMALIZED!CS95)</f>
        <v>0</v>
      </c>
      <c r="CT95" s="97">
        <f>IF(AND(MASTER_DATA_NORMALIZED!CT95=0,CT$22=$L$22),VLOOKUP(MASTER_DATA_PROCESSED!$C95,Backend!$Q$9:$T$52,3,FALSE),MASTER_DATA_NORMALIZED!CT95)</f>
        <v>0</v>
      </c>
      <c r="CU95" s="97">
        <f>IF(AND(MASTER_DATA_NORMALIZED!CU95=0,CU$22=$L$22),VLOOKUP(MASTER_DATA_PROCESSED!$C95,Backend!$Q$9:$T$52,3,FALSE),MASTER_DATA_NORMALIZED!CU95)</f>
        <v>0</v>
      </c>
      <c r="CV95" s="97">
        <f>IF(AND(MASTER_DATA_NORMALIZED!CV95=0,CV$22=$L$22),VLOOKUP(MASTER_DATA_PROCESSED!$C95,Backend!$Q$9:$T$52,3,FALSE),MASTER_DATA_NORMALIZED!CV95)</f>
        <v>90.482560466076478</v>
      </c>
      <c r="CW95" s="97">
        <f>IF(AND(MASTER_DATA_NORMALIZED!CW95=0,CW$22=$L$22),VLOOKUP(MASTER_DATA_PROCESSED!$C95,Backend!$Q$9:$T$52,3,FALSE),MASTER_DATA_NORMALIZED!CW95)</f>
        <v>0</v>
      </c>
      <c r="CX95" s="97">
        <f>IF(AND(MASTER_DATA_NORMALIZED!CX95=0,CX$22=$L$22),VLOOKUP(MASTER_DATA_PROCESSED!$C95,Backend!$Q$9:$T$52,3,FALSE),MASTER_DATA_NORMALIZED!CX95)</f>
        <v>0</v>
      </c>
      <c r="CY95" s="97">
        <f>IF(AND(MASTER_DATA_NORMALIZED!CY95=0,CY$22=$L$22),VLOOKUP(MASTER_DATA_PROCESSED!$C95,Backend!$Q$9:$T$52,3,FALSE),MASTER_DATA_NORMALIZED!CY95)</f>
        <v>0</v>
      </c>
      <c r="CZ95" s="97">
        <f>IF(AND(MASTER_DATA_NORMALIZED!CZ95=0,CZ$22=$L$22),VLOOKUP(MASTER_DATA_PROCESSED!$C95,Backend!$Q$9:$T$52,3,FALSE),MASTER_DATA_NORMALIZED!CZ95)</f>
        <v>131.3597040269288</v>
      </c>
      <c r="DA95" s="97" t="e">
        <f>IF(AND(MASTER_DATA_NORMALIZED!DA95=0,DA$22=$L$22),VLOOKUP(MASTER_DATA_PROCESSED!$C95,Backend!$Q$9:$T$52,3,FALSE),MASTER_DATA_NORMALIZED!DA95)</f>
        <v>#DIV/0!</v>
      </c>
      <c r="DB95" s="97" t="e">
        <f>IF(AND(MASTER_DATA_NORMALIZED!DB95=0,DB$22=$L$22),VLOOKUP(MASTER_DATA_PROCESSED!$C95,Backend!$Q$9:$T$52,3,FALSE),MASTER_DATA_NORMALIZED!DB95)</f>
        <v>#DIV/0!</v>
      </c>
      <c r="DC95" s="97" t="e">
        <f>IF(AND(MASTER_DATA_NORMALIZED!DC95=0,DC$22=$L$22),VLOOKUP(MASTER_DATA_PROCESSED!$C95,Backend!$Q$9:$T$52,3,FALSE),MASTER_DATA_NORMALIZED!DC95)</f>
        <v>#DIV/0!</v>
      </c>
      <c r="DD95" s="97" t="e">
        <f>IF(AND(MASTER_DATA_NORMALIZED!DD95=0,DD$22=$L$22),VLOOKUP(MASTER_DATA_PROCESSED!$C95,Backend!$Q$9:$T$52,3,FALSE),MASTER_DATA_NORMALIZED!DD95)</f>
        <v>#N/A</v>
      </c>
      <c r="DE95" s="97">
        <f>IF(AND(MASTER_DATA_NORMALIZED!DE95=0,DE$22=$L$22),VLOOKUP(MASTER_DATA_PROCESSED!$C95,Backend!$Q$9:$T$52,3,FALSE),MASTER_DATA_NORMALIZED!DE95)</f>
        <v>0</v>
      </c>
      <c r="DF95" s="97">
        <f>IF(AND(MASTER_DATA_NORMALIZED!DF95=0,DF$22=$L$22),VLOOKUP(MASTER_DATA_PROCESSED!$C95,Backend!$Q$9:$T$52,3,FALSE),MASTER_DATA_NORMALIZED!DF95)</f>
        <v>0</v>
      </c>
      <c r="DG95" s="97">
        <f>IF(AND(MASTER_DATA_NORMALIZED!DG95=0,DG$22=$L$22),VLOOKUP(MASTER_DATA_PROCESSED!$C95,Backend!$Q$9:$T$52,3,FALSE),MASTER_DATA_NORMALIZED!DG95)</f>
        <v>0</v>
      </c>
      <c r="DH95" s="97" t="e">
        <f>IF(AND(MASTER_DATA_NORMALIZED!DH95=0,DH$22=$L$22),VLOOKUP(MASTER_DATA_PROCESSED!$C95,Backend!$Q$9:$T$52,3,FALSE),MASTER_DATA_NORMALIZED!DH95)</f>
        <v>#N/A</v>
      </c>
      <c r="DI95" s="97">
        <f>IF(AND(MASTER_DATA_NORMALIZED!DI95=0,DI$22=$L$22),VLOOKUP(MASTER_DATA_PROCESSED!$C95,Backend!$Q$9:$T$52,3,FALSE),MASTER_DATA_NORMALIZED!DI95)</f>
        <v>0</v>
      </c>
      <c r="DJ95" s="97">
        <f>IF(AND(MASTER_DATA_NORMALIZED!DJ95=0,DJ$22=$L$22),VLOOKUP(MASTER_DATA_PROCESSED!$C95,Backend!$Q$9:$T$52,3,FALSE),MASTER_DATA_NORMALIZED!DJ95)</f>
        <v>0</v>
      </c>
      <c r="DK95" s="97">
        <f>IF(AND(MASTER_DATA_NORMALIZED!DK95=0,DK$22=$L$22),VLOOKUP(MASTER_DATA_PROCESSED!$C95,Backend!$Q$9:$T$52,3,FALSE),MASTER_DATA_NORMALIZED!DK95)</f>
        <v>0</v>
      </c>
      <c r="DL95" s="97" t="e">
        <f>IF(AND(MASTER_DATA_NORMALIZED!DL95=0,DL$22=$L$22),VLOOKUP(MASTER_DATA_PROCESSED!$C95,Backend!$Q$9:$T$52,3,FALSE),MASTER_DATA_NORMALIZED!DL95)</f>
        <v>#N/A</v>
      </c>
      <c r="DM95" s="97">
        <f>IF(AND(MASTER_DATA_NORMALIZED!DM95=0,DM$22=$L$22),VLOOKUP(MASTER_DATA_PROCESSED!$C95,Backend!$Q$9:$T$52,3,FALSE),MASTER_DATA_NORMALIZED!DM95)</f>
        <v>0</v>
      </c>
      <c r="DN95" s="97">
        <f>IF(AND(MASTER_DATA_NORMALIZED!DN95=0,DN$22=$L$22),VLOOKUP(MASTER_DATA_PROCESSED!$C95,Backend!$Q$9:$T$52,3,FALSE),MASTER_DATA_NORMALIZED!DN95)</f>
        <v>0</v>
      </c>
      <c r="DO95" s="97">
        <f>IF(AND(MASTER_DATA_NORMALIZED!DO95=0,DO$22=$L$22),VLOOKUP(MASTER_DATA_PROCESSED!$C95,Backend!$Q$9:$T$52,3,FALSE),MASTER_DATA_NORMALIZED!DO95)</f>
        <v>0</v>
      </c>
      <c r="DP95" s="97" t="e">
        <f>IF(AND(MASTER_DATA_NORMALIZED!DP95=0,DP$22=$L$22),VLOOKUP(MASTER_DATA_PROCESSED!$C95,Backend!$Q$9:$T$52,3,FALSE),MASTER_DATA_NORMALIZED!DP95)</f>
        <v>#N/A</v>
      </c>
      <c r="DQ95" s="97">
        <f>IF(AND(MASTER_DATA_NORMALIZED!DQ95=0,DQ$22=$L$22),VLOOKUP(MASTER_DATA_PROCESSED!$C95,Backend!$Q$9:$T$52,3,FALSE),MASTER_DATA_NORMALIZED!DQ95)</f>
        <v>0</v>
      </c>
      <c r="DR95" s="97">
        <f>IF(AND(MASTER_DATA_NORMALIZED!DR95=0,DR$22=$L$22),VLOOKUP(MASTER_DATA_PROCESSED!$C95,Backend!$Q$9:$T$52,3,FALSE),MASTER_DATA_NORMALIZED!DR95)</f>
        <v>0</v>
      </c>
      <c r="DS95" s="97">
        <f>IF(AND(MASTER_DATA_NORMALIZED!DS95=0,DS$22=$L$22),VLOOKUP(MASTER_DATA_PROCESSED!$C95,Backend!$Q$9:$T$52,3,FALSE),MASTER_DATA_NORMALIZED!DS95)</f>
        <v>0</v>
      </c>
      <c r="DT95" s="97" t="e">
        <f>IF(AND(MASTER_DATA_NORMALIZED!DT95=0,DT$22=$L$22),VLOOKUP(MASTER_DATA_PROCESSED!$C95,Backend!$Q$9:$T$52,3,FALSE),MASTER_DATA_NORMALIZED!DT95)</f>
        <v>#N/A</v>
      </c>
      <c r="DU95" s="97">
        <f>IF(AND(MASTER_DATA_NORMALIZED!DU95=0,DU$22=$L$22),VLOOKUP(MASTER_DATA_PROCESSED!$C95,Backend!$Q$9:$T$52,3,FALSE),MASTER_DATA_NORMALIZED!DU95)</f>
        <v>0</v>
      </c>
      <c r="DV95" s="97">
        <f>IF(AND(MASTER_DATA_NORMALIZED!DV95=0,DV$22=$L$22),VLOOKUP(MASTER_DATA_PROCESSED!$C95,Backend!$Q$9:$T$52,3,FALSE),MASTER_DATA_NORMALIZED!DV95)</f>
        <v>0</v>
      </c>
      <c r="DW95" s="97">
        <f>IF(AND(MASTER_DATA_NORMALIZED!DW95=0,DW$22=$L$22),VLOOKUP(MASTER_DATA_PROCESSED!$C95,Backend!$Q$9:$T$52,3,FALSE),MASTER_DATA_NORMALIZED!DW95)</f>
        <v>0</v>
      </c>
      <c r="DX95" s="97" t="e">
        <f>IF(AND(MASTER_DATA_NORMALIZED!DX95=0,DX$22=$L$22),VLOOKUP(MASTER_DATA_PROCESSED!$C95,Backend!$Q$9:$T$52,3,FALSE),MASTER_DATA_NORMALIZED!DX95)</f>
        <v>#N/A</v>
      </c>
      <c r="DY95" s="97">
        <f>IF(AND(MASTER_DATA_NORMALIZED!DY95=0,DY$22=$L$22),VLOOKUP(MASTER_DATA_PROCESSED!$C95,Backend!$Q$9:$T$52,3,FALSE),MASTER_DATA_NORMALIZED!DY95)</f>
        <v>0</v>
      </c>
      <c r="DZ95" s="97">
        <f>IF(AND(MASTER_DATA_NORMALIZED!DZ95=0,DZ$22=$L$22),VLOOKUP(MASTER_DATA_PROCESSED!$C95,Backend!$Q$9:$T$52,3,FALSE),MASTER_DATA_NORMALIZED!DZ95)</f>
        <v>0</v>
      </c>
      <c r="EA95" s="97">
        <f>IF(AND(MASTER_DATA_NORMALIZED!EA95=0,EA$22=$L$22),VLOOKUP(MASTER_DATA_PROCESSED!$C95,Backend!$Q$9:$T$52,3,FALSE),MASTER_DATA_NORMALIZED!EA95)</f>
        <v>0</v>
      </c>
      <c r="EB95" s="97" t="e">
        <f>IF(AND(MASTER_DATA_NORMALIZED!EB95=0,EB$22=$L$22),VLOOKUP(MASTER_DATA_PROCESSED!$C95,Backend!$Q$9:$T$52,3,FALSE),MASTER_DATA_NORMALIZED!EB95)</f>
        <v>#N/A</v>
      </c>
      <c r="EC95" s="97" t="e">
        <f>IF(AND(MASTER_DATA_NORMALIZED!EC95=0,EC$22=$L$22),VLOOKUP(MASTER_DATA_PROCESSED!$C95,Backend!$Q$9:$T$52,3,FALSE),MASTER_DATA_NORMALIZED!EC95)</f>
        <v>#DIV/0!</v>
      </c>
      <c r="ED95" s="97" t="e">
        <f>IF(AND(MASTER_DATA_NORMALIZED!ED95=0,ED$22=$L$22),VLOOKUP(MASTER_DATA_PROCESSED!$C95,Backend!$Q$9:$T$52,3,FALSE),MASTER_DATA_NORMALIZED!ED95)</f>
        <v>#DIV/0!</v>
      </c>
      <c r="EE95" s="97" t="e">
        <f>IF(AND(MASTER_DATA_NORMALIZED!EE95=0,EE$22=$L$22),VLOOKUP(MASTER_DATA_PROCESSED!$C95,Backend!$Q$9:$T$52,3,FALSE),MASTER_DATA_NORMALIZED!EE95)</f>
        <v>#DIV/0!</v>
      </c>
      <c r="EF95" s="97" t="e">
        <f>IF(AND(MASTER_DATA_NORMALIZED!EF95=0,EF$22=$L$22),VLOOKUP(MASTER_DATA_PROCESSED!$C95,Backend!$Q$9:$T$52,3,FALSE),MASTER_DATA_NORMALIZED!EF95)</f>
        <v>#VALUE!</v>
      </c>
      <c r="EG95" s="97">
        <f>IF(AND(MASTER_DATA_NORMALIZED!EG95=0,EG$22=$L$22),VLOOKUP(MASTER_DATA_PROCESSED!$C95,Backend!$Q$9:$T$52,3,FALSE),MASTER_DATA_NORMALIZED!EG95)</f>
        <v>0</v>
      </c>
      <c r="EH95" s="97">
        <f>IF(AND(MASTER_DATA_NORMALIZED!EH95=0,EH$22=$L$22),VLOOKUP(MASTER_DATA_PROCESSED!$C95,Backend!$Q$9:$T$52,3,FALSE),MASTER_DATA_NORMALIZED!EH95)</f>
        <v>0</v>
      </c>
      <c r="EI95" s="97">
        <f>IF(AND(MASTER_DATA_NORMALIZED!EI95=0,EI$22=$L$22),VLOOKUP(MASTER_DATA_PROCESSED!$C95,Backend!$Q$9:$T$52,3,FALSE),MASTER_DATA_NORMALIZED!EI95)</f>
        <v>0</v>
      </c>
      <c r="EJ95" s="97" t="e">
        <f>IF(AND(MASTER_DATA_NORMALIZED!EJ95=0,EJ$22=$L$22),VLOOKUP(MASTER_DATA_PROCESSED!$C95,Backend!$Q$9:$T$52,3,FALSE),MASTER_DATA_NORMALIZED!EJ95)</f>
        <v>#N/A</v>
      </c>
      <c r="EK95" s="97">
        <f>IF(AND(MASTER_DATA_NORMALIZED!EK95=0,EK$22=$L$22),VLOOKUP(MASTER_DATA_PROCESSED!$C95,Backend!$Q$9:$T$52,3,FALSE),MASTER_DATA_NORMALIZED!EK95)</f>
        <v>0</v>
      </c>
      <c r="EL95" s="97">
        <f>IF(AND(MASTER_DATA_NORMALIZED!EL95=0,EL$22=$L$22),VLOOKUP(MASTER_DATA_PROCESSED!$C95,Backend!$Q$9:$T$52,3,FALSE),MASTER_DATA_NORMALIZED!EL95)</f>
        <v>0</v>
      </c>
      <c r="EM95" s="97">
        <f>IF(AND(MASTER_DATA_NORMALIZED!EM95=0,EM$22=$L$22),VLOOKUP(MASTER_DATA_PROCESSED!$C95,Backend!$Q$9:$T$52,3,FALSE),MASTER_DATA_NORMALIZED!EM95)</f>
        <v>0</v>
      </c>
      <c r="EN95" s="97">
        <f>IF(AND(MASTER_DATA_NORMALIZED!EN95=0,EN$22=$L$22),VLOOKUP(MASTER_DATA_PROCESSED!$C95,Backend!$Q$9:$T$52,3,FALSE),MASTER_DATA_NORMALIZED!EN95)</f>
        <v>206.90171797366943</v>
      </c>
      <c r="EO95" s="97">
        <f>IF(AND(MASTER_DATA_NORMALIZED!EO95=0,EO$22=$L$22),VLOOKUP(MASTER_DATA_PROCESSED!$C95,Backend!$Q$9:$T$52,3,FALSE),MASTER_DATA_NORMALIZED!EO95)</f>
        <v>0</v>
      </c>
      <c r="EP95" s="97">
        <f>IF(AND(MASTER_DATA_NORMALIZED!EP95=0,EP$22=$L$22),VLOOKUP(MASTER_DATA_PROCESSED!$C95,Backend!$Q$9:$T$52,3,FALSE),MASTER_DATA_NORMALIZED!EP95)</f>
        <v>0</v>
      </c>
      <c r="EQ95" s="97">
        <f>IF(AND(MASTER_DATA_NORMALIZED!EQ95=0,EQ$22=$L$22),VLOOKUP(MASTER_DATA_PROCESSED!$C95,Backend!$Q$9:$T$52,3,FALSE),MASTER_DATA_NORMALIZED!EQ95)</f>
        <v>0</v>
      </c>
      <c r="ER95" s="97">
        <f>IF(AND(MASTER_DATA_NORMALIZED!ER95=0,ER$22=$L$22),VLOOKUP(MASTER_DATA_PROCESSED!$C95,Backend!$Q$9:$T$52,3,FALSE),MASTER_DATA_NORMALIZED!ER95)</f>
        <v>55.520707337401689</v>
      </c>
      <c r="ES95" s="97">
        <f>IF(AND(MASTER_DATA_NORMALIZED!ES95=0,ES$22=$L$22),VLOOKUP(MASTER_DATA_PROCESSED!$C95,Backend!$Q$9:$T$52,3,FALSE),MASTER_DATA_NORMALIZED!ES95)</f>
        <v>0</v>
      </c>
      <c r="ET95" s="97">
        <f>IF(AND(MASTER_DATA_NORMALIZED!ET95=0,ET$22=$L$22),VLOOKUP(MASTER_DATA_PROCESSED!$C95,Backend!$Q$9:$T$52,3,FALSE),MASTER_DATA_NORMALIZED!ET95)</f>
        <v>0</v>
      </c>
      <c r="EU95" s="97">
        <f>IF(AND(MASTER_DATA_NORMALIZED!EU95=0,EU$22=$L$22),VLOOKUP(MASTER_DATA_PROCESSED!$C95,Backend!$Q$9:$T$52,3,FALSE),MASTER_DATA_NORMALIZED!EU95)</f>
        <v>0</v>
      </c>
      <c r="EV95" s="97">
        <f>IF(AND(MASTER_DATA_NORMALIZED!EV95=0,EV$22=$L$22),VLOOKUP(MASTER_DATA_PROCESSED!$C95,Backend!$Q$9:$T$52,3,FALSE),MASTER_DATA_NORMALIZED!EV95)</f>
        <v>55.520707337401689</v>
      </c>
      <c r="EW95" s="97">
        <f>IF(AND(MASTER_DATA_NORMALIZED!EW95=0,EW$22=$L$22),VLOOKUP(MASTER_DATA_PROCESSED!$C95,Backend!$Q$9:$T$52,3,FALSE),MASTER_DATA_NORMALIZED!EW95)</f>
        <v>0</v>
      </c>
      <c r="EX95" s="97">
        <f>IF(AND(MASTER_DATA_NORMALIZED!EX95=0,EX$22=$L$22),VLOOKUP(MASTER_DATA_PROCESSED!$C95,Backend!$Q$9:$T$52,3,FALSE),MASTER_DATA_NORMALIZED!EX95)</f>
        <v>0</v>
      </c>
      <c r="EY95" s="97">
        <f>IF(AND(MASTER_DATA_NORMALIZED!EY95=0,EY$22=$L$22),VLOOKUP(MASTER_DATA_PROCESSED!$C95,Backend!$Q$9:$T$52,3,FALSE),MASTER_DATA_NORMALIZED!EY95)</f>
        <v>0</v>
      </c>
      <c r="EZ95" s="97">
        <f>IF(AND(MASTER_DATA_NORMALIZED!EZ95=0,EZ$22=$L$22),VLOOKUP(MASTER_DATA_PROCESSED!$C95,Backend!$Q$9:$T$52,3,FALSE),MASTER_DATA_NORMALIZED!EZ95)</f>
        <v>33.836192993124548</v>
      </c>
      <c r="FA95" s="97">
        <f>IF(AND(MASTER_DATA_NORMALIZED!FA95=0,FA$22=$L$22),VLOOKUP(MASTER_DATA_PROCESSED!$C95,Backend!$Q$9:$T$52,3,FALSE),MASTER_DATA_NORMALIZED!FA95)</f>
        <v>0</v>
      </c>
      <c r="FB95" s="97">
        <f>IF(AND(MASTER_DATA_NORMALIZED!FB95=0,FB$22=$L$22),VLOOKUP(MASTER_DATA_PROCESSED!$C95,Backend!$Q$9:$T$52,3,FALSE),MASTER_DATA_NORMALIZED!FB95)</f>
        <v>0</v>
      </c>
      <c r="FC95" s="97">
        <f>IF(AND(MASTER_DATA_NORMALIZED!FC95=0,FC$22=$L$22),VLOOKUP(MASTER_DATA_PROCESSED!$C95,Backend!$Q$9:$T$52,3,FALSE),MASTER_DATA_NORMALIZED!FC95)</f>
        <v>0</v>
      </c>
      <c r="FD95" s="97">
        <f>IF(AND(MASTER_DATA_NORMALIZED!FD95=0,FD$22=$L$22),VLOOKUP(MASTER_DATA_PROCESSED!$C95,Backend!$Q$9:$T$52,3,FALSE),MASTER_DATA_NORMALIZED!FD95)</f>
        <v>33.153648297546518</v>
      </c>
      <c r="FE95" s="97">
        <f>IF(AND(MASTER_DATA_NORMALIZED!FE95=0,FE$22=$L$22),VLOOKUP(MASTER_DATA_PROCESSED!$C95,Backend!$Q$9:$T$52,3,FALSE),MASTER_DATA_NORMALIZED!FE95)</f>
        <v>0</v>
      </c>
      <c r="FF95" s="97">
        <f>IF(AND(MASTER_DATA_NORMALIZED!FF95=0,FF$22=$L$22),VLOOKUP(MASTER_DATA_PROCESSED!$C95,Backend!$Q$9:$T$52,3,FALSE),MASTER_DATA_NORMALIZED!FF95)</f>
        <v>0</v>
      </c>
      <c r="FG95" s="97">
        <f>IF(AND(MASTER_DATA_NORMALIZED!FG95=0,FG$22=$L$22),VLOOKUP(MASTER_DATA_PROCESSED!$C95,Backend!$Q$9:$T$52,3,FALSE),MASTER_DATA_NORMALIZED!FG95)</f>
        <v>0</v>
      </c>
      <c r="FH95" s="97">
        <f>IF(AND(MASTER_DATA_NORMALIZED!FH95=0,FH$22=$L$22),VLOOKUP(MASTER_DATA_PROCESSED!$C95,Backend!$Q$9:$T$52,3,FALSE),MASTER_DATA_NORMALIZED!FH95)</f>
        <v>32.502128360858407</v>
      </c>
      <c r="FI95" s="97">
        <f>IF(AND(MASTER_DATA_NORMALIZED!FI95=0,FI$22=$L$22),VLOOKUP(MASTER_DATA_PROCESSED!$C95,Backend!$Q$9:$T$52,3,FALSE),MASTER_DATA_NORMALIZED!FI95)</f>
        <v>0</v>
      </c>
      <c r="FJ95" s="97">
        <f>IF(AND(MASTER_DATA_NORMALIZED!FJ95=0,FJ$22=$L$22),VLOOKUP(MASTER_DATA_PROCESSED!$C95,Backend!$Q$9:$T$52,3,FALSE),MASTER_DATA_NORMALIZED!FJ95)</f>
        <v>0</v>
      </c>
      <c r="FK95" s="97">
        <f>IF(AND(MASTER_DATA_NORMALIZED!FK95=0,FK$22=$L$22),VLOOKUP(MASTER_DATA_PROCESSED!$C95,Backend!$Q$9:$T$52,3,FALSE),MASTER_DATA_NORMALIZED!FK95)</f>
        <v>0</v>
      </c>
      <c r="FL95" s="97">
        <f>IF(AND(MASTER_DATA_NORMALIZED!FL95=0,FL$22=$L$22),VLOOKUP(MASTER_DATA_PROCESSED!$C95,Backend!$Q$9:$T$52,3,FALSE),MASTER_DATA_NORMALIZED!FL95)</f>
        <v>65.004256721716814</v>
      </c>
      <c r="FM95" s="97">
        <f>IF(AND(MASTER_DATA_NORMALIZED!FM95=0,FM$22=$L$22),VLOOKUP(MASTER_DATA_PROCESSED!$C95,Backend!$Q$9:$T$52,3,FALSE),MASTER_DATA_NORMALIZED!FM95)</f>
        <v>0</v>
      </c>
      <c r="FN95" s="97">
        <f>IF(AND(MASTER_DATA_NORMALIZED!FN95=0,FN$22=$L$22),VLOOKUP(MASTER_DATA_PROCESSED!$C95,Backend!$Q$9:$T$52,3,FALSE),MASTER_DATA_NORMALIZED!FN95)</f>
        <v>0</v>
      </c>
      <c r="FO95" s="97">
        <f>IF(AND(MASTER_DATA_NORMALIZED!FO95=0,FO$22=$L$22),VLOOKUP(MASTER_DATA_PROCESSED!$C95,Backend!$Q$9:$T$52,3,FALSE),MASTER_DATA_NORMALIZED!FO95)</f>
        <v>0</v>
      </c>
      <c r="FP95" s="97">
        <f>IF(AND(MASTER_DATA_NORMALIZED!FP95=0,FP$22=$L$22),VLOOKUP(MASTER_DATA_PROCESSED!$C95,Backend!$Q$9:$T$52,3,FALSE),MASTER_DATA_NORMALIZED!FP95)</f>
        <v>57.9000062381673</v>
      </c>
      <c r="FQ95" s="97">
        <f>IF(AND(MASTER_DATA_NORMALIZED!FQ95=0,FQ$22=$L$22),VLOOKUP(MASTER_DATA_PROCESSED!$C95,Backend!$Q$9:$T$52,3,FALSE),MASTER_DATA_NORMALIZED!FQ95)</f>
        <v>0</v>
      </c>
      <c r="FR95" s="97">
        <f>IF(AND(MASTER_DATA_NORMALIZED!FR95=0,FR$22=$L$22),VLOOKUP(MASTER_DATA_PROCESSED!$C95,Backend!$Q$9:$T$52,3,FALSE),MASTER_DATA_NORMALIZED!FR95)</f>
        <v>0</v>
      </c>
      <c r="FS95" s="97">
        <f>IF(AND(MASTER_DATA_NORMALIZED!FS95=0,FS$22=$L$22),VLOOKUP(MASTER_DATA_PROCESSED!$C95,Backend!$Q$9:$T$52,3,FALSE),MASTER_DATA_NORMALIZED!FS95)</f>
        <v>0</v>
      </c>
      <c r="FT95" s="97">
        <f>IF(AND(MASTER_DATA_NORMALIZED!FT95=0,FT$22=$L$22),VLOOKUP(MASTER_DATA_PROCESSED!$C95,Backend!$Q$9:$T$52,3,FALSE),MASTER_DATA_NORMALIZED!FT95)</f>
        <v>52.650965614737608</v>
      </c>
      <c r="FU95" s="97">
        <f>IF(AND(MASTER_DATA_NORMALIZED!FU95=0,FU$22=$L$22),VLOOKUP(MASTER_DATA_PROCESSED!$C95,Backend!$Q$9:$T$52,3,FALSE),MASTER_DATA_NORMALIZED!FU95)</f>
        <v>0</v>
      </c>
      <c r="FV95" s="97">
        <f>IF(AND(MASTER_DATA_NORMALIZED!FV95=0,FV$22=$L$22),VLOOKUP(MASTER_DATA_PROCESSED!$C95,Backend!$Q$9:$T$52,3,FALSE),MASTER_DATA_NORMALIZED!FV95)</f>
        <v>0</v>
      </c>
      <c r="FW95" s="97">
        <f>IF(AND(MASTER_DATA_NORMALIZED!FW95=0,FW$22=$L$22),VLOOKUP(MASTER_DATA_PROCESSED!$C95,Backend!$Q$9:$T$52,3,FALSE),MASTER_DATA_NORMALIZED!FW95)</f>
        <v>0</v>
      </c>
      <c r="FX95" s="97">
        <f>IF(AND(MASTER_DATA_NORMALIZED!FX95=0,FX$22=$L$22),VLOOKUP(MASTER_DATA_PROCESSED!$C95,Backend!$Q$9:$T$52,3,FALSE),MASTER_DATA_NORMALIZED!FX95)</f>
        <v>48.394350118014593</v>
      </c>
      <c r="FY95" s="97">
        <f>IF(AND(MASTER_DATA_NORMALIZED!FY95=0,FY$22=$L$22),VLOOKUP(MASTER_DATA_PROCESSED!$C95,Backend!$Q$9:$T$52,3,FALSE),MASTER_DATA_NORMALIZED!FY95)</f>
        <v>0</v>
      </c>
      <c r="FZ95" s="97">
        <f>IF(AND(MASTER_DATA_NORMALIZED!FZ95=0,FZ$22=$L$22),VLOOKUP(MASTER_DATA_PROCESSED!$C95,Backend!$Q$9:$T$52,3,FALSE),MASTER_DATA_NORMALIZED!FZ95)</f>
        <v>0</v>
      </c>
      <c r="GA95" s="97">
        <f>IF(AND(MASTER_DATA_NORMALIZED!GA95=0,GA$22=$L$22),VLOOKUP(MASTER_DATA_PROCESSED!$C95,Backend!$Q$9:$T$52,3,FALSE),MASTER_DATA_NORMALIZED!GA95)</f>
        <v>0</v>
      </c>
      <c r="GB95" s="97">
        <f>IF(AND(MASTER_DATA_NORMALIZED!GB95=0,GB$22=$L$22),VLOOKUP(MASTER_DATA_PROCESSED!$C95,Backend!$Q$9:$T$52,3,FALSE),MASTER_DATA_NORMALIZED!GB95)</f>
        <v>48.549192318538317</v>
      </c>
      <c r="GC95" s="97">
        <f>IF(AND(MASTER_DATA_NORMALIZED!GC95=0,GC$22=$L$22),VLOOKUP(MASTER_DATA_PROCESSED!$C95,Backend!$Q$9:$T$52,3,FALSE),MASTER_DATA_NORMALIZED!GC95)</f>
        <v>0</v>
      </c>
      <c r="GD95" s="97">
        <f>IF(AND(MASTER_DATA_NORMALIZED!GD95=0,GD$22=$L$22),VLOOKUP(MASTER_DATA_PROCESSED!$C95,Backend!$Q$9:$T$52,3,FALSE),MASTER_DATA_NORMALIZED!GD95)</f>
        <v>0</v>
      </c>
      <c r="GE95" s="97">
        <f>IF(AND(MASTER_DATA_NORMALIZED!GE95=0,GE$22=$L$22),VLOOKUP(MASTER_DATA_PROCESSED!$C95,Backend!$Q$9:$T$52,3,FALSE),MASTER_DATA_NORMALIZED!GE95)</f>
        <v>0</v>
      </c>
      <c r="GF95" s="97">
        <f>IF(AND(MASTER_DATA_NORMALIZED!GF95=0,GF$22=$L$22),VLOOKUP(MASTER_DATA_PROCESSED!$C95,Backend!$Q$9:$T$52,3,FALSE),MASTER_DATA_NORMALIZED!GF95)</f>
        <v>43.843037666216077</v>
      </c>
      <c r="GG95" s="97">
        <f>IF(AND(MASTER_DATA_NORMALIZED!GG95=0,GG$22=$L$22),VLOOKUP(MASTER_DATA_PROCESSED!$C95,Backend!$Q$9:$T$52,3,FALSE),MASTER_DATA_NORMALIZED!GG95)</f>
        <v>0</v>
      </c>
      <c r="GH95" s="97">
        <f>IF(AND(MASTER_DATA_NORMALIZED!GH95=0,GH$22=$L$22),VLOOKUP(MASTER_DATA_PROCESSED!$C95,Backend!$Q$9:$T$52,3,FALSE),MASTER_DATA_NORMALIZED!GH95)</f>
        <v>0</v>
      </c>
      <c r="GI95" s="97">
        <f>IF(AND(MASTER_DATA_NORMALIZED!GI95=0,GI$22=$L$22),VLOOKUP(MASTER_DATA_PROCESSED!$C95,Backend!$Q$9:$T$52,3,FALSE),MASTER_DATA_NORMALIZED!GI95)</f>
        <v>0</v>
      </c>
      <c r="GJ95" s="97">
        <f>IF(AND(MASTER_DATA_NORMALIZED!GJ95=0,GJ$22=$L$22),VLOOKUP(MASTER_DATA_PROCESSED!$C95,Backend!$Q$9:$T$52,3,FALSE),MASTER_DATA_NORMALIZED!GJ95)</f>
        <v>40.454002822085542</v>
      </c>
      <c r="GK95" s="97">
        <f>IF(AND(MASTER_DATA_NORMALIZED!GK95=0,GK$22=$L$22),VLOOKUP(MASTER_DATA_PROCESSED!$C95,Backend!$Q$9:$T$52,3,FALSE),MASTER_DATA_NORMALIZED!GK95)</f>
        <v>0</v>
      </c>
      <c r="GL95" s="97">
        <f>IF(AND(MASTER_DATA_NORMALIZED!GL95=0,GL$22=$L$22),VLOOKUP(MASTER_DATA_PROCESSED!$C95,Backend!$Q$9:$T$52,3,FALSE),MASTER_DATA_NORMALIZED!GL95)</f>
        <v>0</v>
      </c>
      <c r="GM95" s="97">
        <f>IF(AND(MASTER_DATA_NORMALIZED!GM95=0,GM$22=$L$22),VLOOKUP(MASTER_DATA_PROCESSED!$C95,Backend!$Q$9:$T$52,3,FALSE),MASTER_DATA_NORMALIZED!GM95)</f>
        <v>0</v>
      </c>
      <c r="GN95" s="97">
        <f>IF(AND(MASTER_DATA_NORMALIZED!GN95=0,GN$22=$L$22),VLOOKUP(MASTER_DATA_PROCESSED!$C95,Backend!$Q$9:$T$52,3,FALSE),MASTER_DATA_NORMALIZED!GN95)</f>
        <v>50.968481505035548</v>
      </c>
      <c r="GO95" s="97">
        <f>IF(AND(MASTER_DATA_NORMALIZED!GO95=0,GO$22=$L$22),VLOOKUP(MASTER_DATA_PROCESSED!$C95,Backend!$Q$9:$T$52,3,FALSE),MASTER_DATA_NORMALIZED!GO95)</f>
        <v>0</v>
      </c>
      <c r="GP95" s="97">
        <f>IF(AND(MASTER_DATA_NORMALIZED!GP95=0,GP$22=$L$22),VLOOKUP(MASTER_DATA_PROCESSED!$C95,Backend!$Q$9:$T$52,3,FALSE),MASTER_DATA_NORMALIZED!GP95)</f>
        <v>0</v>
      </c>
      <c r="GQ95" s="97">
        <f>IF(AND(MASTER_DATA_NORMALIZED!GQ95=0,GQ$22=$L$22),VLOOKUP(MASTER_DATA_PROCESSED!$C95,Backend!$Q$9:$T$52,3,FALSE),MASTER_DATA_NORMALIZED!GQ95)</f>
        <v>0</v>
      </c>
      <c r="GR95" s="97">
        <f>IF(AND(MASTER_DATA_NORMALIZED!GR95=0,GR$22=$L$22),VLOOKUP(MASTER_DATA_PROCESSED!$C95,Backend!$Q$9:$T$52,3,FALSE),MASTER_DATA_NORMALIZED!GR95)</f>
        <v>44.586563219032435</v>
      </c>
      <c r="GS95" s="97">
        <f>IF(AND(MASTER_DATA_NORMALIZED!GS95=0,GS$22=$L$22),VLOOKUP(MASTER_DATA_PROCESSED!$C95,Backend!$Q$9:$T$52,3,FALSE),MASTER_DATA_NORMALIZED!GS95)</f>
        <v>0</v>
      </c>
      <c r="GT95" s="97">
        <f>IF(AND(MASTER_DATA_NORMALIZED!GT95=0,GT$22=$L$22),VLOOKUP(MASTER_DATA_PROCESSED!$C95,Backend!$Q$9:$T$52,3,FALSE),MASTER_DATA_NORMALIZED!GT95)</f>
        <v>0</v>
      </c>
      <c r="GU95" s="97">
        <f>IF(AND(MASTER_DATA_NORMALIZED!GU95=0,GU$22=$L$22),VLOOKUP(MASTER_DATA_PROCESSED!$C95,Backend!$Q$9:$T$52,3,FALSE),MASTER_DATA_NORMALIZED!GU95)</f>
        <v>0</v>
      </c>
      <c r="GV95" s="97">
        <f>IF(AND(MASTER_DATA_NORMALIZED!GV95=0,GV$22=$L$22),VLOOKUP(MASTER_DATA_PROCESSED!$C95,Backend!$Q$9:$T$52,3,FALSE),MASTER_DATA_NORMALIZED!GV95)</f>
        <v>41.219677334895856</v>
      </c>
      <c r="GW95" s="97" t="e">
        <f>IF(AND(MASTER_DATA_NORMALIZED!GW95=0,GW$22=$L$22),VLOOKUP(MASTER_DATA_PROCESSED!$C95,Backend!$Q$9:$T$52,3,FALSE),MASTER_DATA_NORMALIZED!GW95)</f>
        <v>#REF!</v>
      </c>
      <c r="GX95" s="97" t="e">
        <f>IF(AND(MASTER_DATA_NORMALIZED!GX95=0,GX$22=$L$22),VLOOKUP(MASTER_DATA_PROCESSED!$C95,Backend!$Q$9:$T$52,3,FALSE),MASTER_DATA_NORMALIZED!GX95)</f>
        <v>#REF!</v>
      </c>
      <c r="GY95" s="97" t="e">
        <f>IF(AND(MASTER_DATA_NORMALIZED!GY95=0,GY$22=$L$22),VLOOKUP(MASTER_DATA_PROCESSED!$C95,Backend!$Q$9:$T$52,3,FALSE),MASTER_DATA_NORMALIZED!GY95)</f>
        <v>#REF!</v>
      </c>
    </row>
    <row r="96" spans="2:207" hidden="1" outlineLevel="2" x14ac:dyDescent="0.3">
      <c r="B96" s="21">
        <f t="shared" si="14"/>
        <v>20</v>
      </c>
      <c r="C96" s="52">
        <f t="shared" si="13"/>
        <v>228</v>
      </c>
      <c r="D96" s="77"/>
      <c r="E96" s="52"/>
      <c r="F96" s="52">
        <v>228</v>
      </c>
      <c r="G96" s="78"/>
      <c r="H96" s="35" t="s">
        <v>100</v>
      </c>
      <c r="I96" s="97">
        <f>IF(AND(MASTER_DATA_NORMALIZED!I96=0,I$22=$L$22),VLOOKUP(MASTER_DATA_PROCESSED!$C96,Backend!$Q$9:$T$52,3,FALSE),MASTER_DATA_NORMALIZED!I96)</f>
        <v>0</v>
      </c>
      <c r="J96" s="97">
        <f>IF(AND(MASTER_DATA_NORMALIZED!J96=0,J$22=$L$22),VLOOKUP(MASTER_DATA_PROCESSED!$C96,Backend!$Q$9:$T$52,3,FALSE),MASTER_DATA_NORMALIZED!J96)</f>
        <v>0</v>
      </c>
      <c r="K96" s="97">
        <f>IF(AND(MASTER_DATA_NORMALIZED!K96=0,K$22=$L$22),VLOOKUP(MASTER_DATA_PROCESSED!$C96,Backend!$Q$9:$T$52,3,FALSE),MASTER_DATA_NORMALIZED!K96)</f>
        <v>0</v>
      </c>
      <c r="L96" s="97" t="e">
        <f>IF(AND(MASTER_DATA_NORMALIZED!L96=0,L$22=$L$22),VLOOKUP(MASTER_DATA_PROCESSED!$C96,Backend!$Q$9:$T$52,3,FALSE),MASTER_DATA_NORMALIZED!L96)</f>
        <v>#N/A</v>
      </c>
      <c r="M96" s="97">
        <f>IF(AND(MASTER_DATA_NORMALIZED!M96=0,M$22=$L$22),VLOOKUP(MASTER_DATA_PROCESSED!$C96,Backend!$Q$9:$T$52,3,FALSE),MASTER_DATA_NORMALIZED!M96)</f>
        <v>0</v>
      </c>
      <c r="N96" s="97">
        <f>IF(AND(MASTER_DATA_NORMALIZED!N96=0,N$22=$L$22),VLOOKUP(MASTER_DATA_PROCESSED!$C96,Backend!$Q$9:$T$52,3,FALSE),MASTER_DATA_NORMALIZED!N96)</f>
        <v>0</v>
      </c>
      <c r="O96" s="97">
        <f>IF(AND(MASTER_DATA_NORMALIZED!O96=0,O$22=$L$22),VLOOKUP(MASTER_DATA_PROCESSED!$C96,Backend!$Q$9:$T$52,3,FALSE),MASTER_DATA_NORMALIZED!O96)</f>
        <v>0</v>
      </c>
      <c r="P96" s="97" t="e">
        <f>IF(AND(MASTER_DATA_NORMALIZED!P96=0,P$22=$L$22),VLOOKUP(MASTER_DATA_PROCESSED!$C96,Backend!$Q$9:$T$52,3,FALSE),MASTER_DATA_NORMALIZED!P96)</f>
        <v>#N/A</v>
      </c>
      <c r="Q96" s="97">
        <f>IF(AND(MASTER_DATA_NORMALIZED!Q96=0,Q$22=$L$22),VLOOKUP(MASTER_DATA_PROCESSED!$C96,Backend!$Q$9:$T$52,3,FALSE),MASTER_DATA_NORMALIZED!Q96)</f>
        <v>0</v>
      </c>
      <c r="R96" s="97">
        <f>IF(AND(MASTER_DATA_NORMALIZED!R96=0,R$22=$L$22),VLOOKUP(MASTER_DATA_PROCESSED!$C96,Backend!$Q$9:$T$52,3,FALSE),MASTER_DATA_NORMALIZED!R96)</f>
        <v>0</v>
      </c>
      <c r="S96" s="97">
        <f>IF(AND(MASTER_DATA_NORMALIZED!S96=0,S$22=$L$22),VLOOKUP(MASTER_DATA_PROCESSED!$C96,Backend!$Q$9:$T$52,3,FALSE),MASTER_DATA_NORMALIZED!S96)</f>
        <v>0</v>
      </c>
      <c r="T96" s="97" t="e">
        <f>IF(AND(MASTER_DATA_NORMALIZED!T96=0,T$22=$L$22),VLOOKUP(MASTER_DATA_PROCESSED!$C96,Backend!$Q$9:$T$52,3,FALSE),MASTER_DATA_NORMALIZED!T96)</f>
        <v>#N/A</v>
      </c>
      <c r="U96" s="97">
        <f>IF(AND(MASTER_DATA_NORMALIZED!U96=0,U$22=$L$22),VLOOKUP(MASTER_DATA_PROCESSED!$C96,Backend!$Q$9:$T$52,3,FALSE),MASTER_DATA_NORMALIZED!U96)</f>
        <v>0</v>
      </c>
      <c r="V96" s="97">
        <f>IF(AND(MASTER_DATA_NORMALIZED!V96=0,V$22=$L$22),VLOOKUP(MASTER_DATA_PROCESSED!$C96,Backend!$Q$9:$T$52,3,FALSE),MASTER_DATA_NORMALIZED!V96)</f>
        <v>0</v>
      </c>
      <c r="W96" s="97">
        <f>IF(AND(MASTER_DATA_NORMALIZED!W96=0,W$22=$L$22),VLOOKUP(MASTER_DATA_PROCESSED!$C96,Backend!$Q$9:$T$52,3,FALSE),MASTER_DATA_NORMALIZED!W96)</f>
        <v>0</v>
      </c>
      <c r="X96" s="97" t="e">
        <f>IF(AND(MASTER_DATA_NORMALIZED!X96=0,X$22=$L$22),VLOOKUP(MASTER_DATA_PROCESSED!$C96,Backend!$Q$9:$T$52,3,FALSE),MASTER_DATA_NORMALIZED!X96)</f>
        <v>#N/A</v>
      </c>
      <c r="Y96" s="97">
        <f>IF(AND(MASTER_DATA_NORMALIZED!Y96=0,Y$22=$L$22),VLOOKUP(MASTER_DATA_PROCESSED!$C96,Backend!$Q$9:$T$52,3,FALSE),MASTER_DATA_NORMALIZED!Y96)</f>
        <v>0</v>
      </c>
      <c r="Z96" s="97">
        <f>IF(AND(MASTER_DATA_NORMALIZED!Z96=0,Z$22=$L$22),VLOOKUP(MASTER_DATA_PROCESSED!$C96,Backend!$Q$9:$T$52,3,FALSE),MASTER_DATA_NORMALIZED!Z96)</f>
        <v>0</v>
      </c>
      <c r="AA96" s="97">
        <f>IF(AND(MASTER_DATA_NORMALIZED!AA96=0,AA$22=$L$22),VLOOKUP(MASTER_DATA_PROCESSED!$C96,Backend!$Q$9:$T$52,3,FALSE),MASTER_DATA_NORMALIZED!AA96)</f>
        <v>0</v>
      </c>
      <c r="AB96" s="97" t="e">
        <f>IF(AND(MASTER_DATA_NORMALIZED!AB96=0,AB$22=$L$22),VLOOKUP(MASTER_DATA_PROCESSED!$C96,Backend!$Q$9:$T$52,3,FALSE),MASTER_DATA_NORMALIZED!AB96)</f>
        <v>#N/A</v>
      </c>
      <c r="AC96" s="97">
        <f>IF(AND(MASTER_DATA_NORMALIZED!AC96=0,AC$22=$L$22),VLOOKUP(MASTER_DATA_PROCESSED!$C96,Backend!$Q$9:$T$52,3,FALSE),MASTER_DATA_NORMALIZED!AC96)</f>
        <v>0</v>
      </c>
      <c r="AD96" s="97">
        <f>IF(AND(MASTER_DATA_NORMALIZED!AD96=0,AD$22=$L$22),VLOOKUP(MASTER_DATA_PROCESSED!$C96,Backend!$Q$9:$T$52,3,FALSE),MASTER_DATA_NORMALIZED!AD96)</f>
        <v>0</v>
      </c>
      <c r="AE96" s="97">
        <f>IF(AND(MASTER_DATA_NORMALIZED!AE96=0,AE$22=$L$22),VLOOKUP(MASTER_DATA_PROCESSED!$C96,Backend!$Q$9:$T$52,3,FALSE),MASTER_DATA_NORMALIZED!AE96)</f>
        <v>0</v>
      </c>
      <c r="AF96" s="97" t="e">
        <f>IF(AND(MASTER_DATA_NORMALIZED!AF96=0,AF$22=$L$22),VLOOKUP(MASTER_DATA_PROCESSED!$C96,Backend!$Q$9:$T$52,3,FALSE),MASTER_DATA_NORMALIZED!AF96)</f>
        <v>#N/A</v>
      </c>
      <c r="AG96" s="97">
        <f>IF(AND(MASTER_DATA_NORMALIZED!AG96=0,AG$22=$L$22),VLOOKUP(MASTER_DATA_PROCESSED!$C96,Backend!$Q$9:$T$52,3,FALSE),MASTER_DATA_NORMALIZED!AG96)</f>
        <v>0</v>
      </c>
      <c r="AH96" s="97">
        <f>IF(AND(MASTER_DATA_NORMALIZED!AH96=0,AH$22=$L$22),VLOOKUP(MASTER_DATA_PROCESSED!$C96,Backend!$Q$9:$T$52,3,FALSE),MASTER_DATA_NORMALIZED!AH96)</f>
        <v>0</v>
      </c>
      <c r="AI96" s="97">
        <f>IF(AND(MASTER_DATA_NORMALIZED!AI96=0,AI$22=$L$22),VLOOKUP(MASTER_DATA_PROCESSED!$C96,Backend!$Q$9:$T$52,3,FALSE),MASTER_DATA_NORMALIZED!AI96)</f>
        <v>0</v>
      </c>
      <c r="AJ96" s="97" t="e">
        <f>IF(AND(MASTER_DATA_NORMALIZED!AJ96=0,AJ$22=$L$22),VLOOKUP(MASTER_DATA_PROCESSED!$C96,Backend!$Q$9:$T$52,3,FALSE),MASTER_DATA_NORMALIZED!AJ96)</f>
        <v>#N/A</v>
      </c>
      <c r="AK96" s="97">
        <f>IF(AND(MASTER_DATA_NORMALIZED!AK96=0,AK$22=$L$22),VLOOKUP(MASTER_DATA_PROCESSED!$C96,Backend!$Q$9:$T$52,3,FALSE),MASTER_DATA_NORMALIZED!AK96)</f>
        <v>0</v>
      </c>
      <c r="AL96" s="97">
        <f>IF(AND(MASTER_DATA_NORMALIZED!AL96=0,AL$22=$L$22),VLOOKUP(MASTER_DATA_PROCESSED!$C96,Backend!$Q$9:$T$52,3,FALSE),MASTER_DATA_NORMALIZED!AL96)</f>
        <v>0</v>
      </c>
      <c r="AM96" s="97">
        <f>IF(AND(MASTER_DATA_NORMALIZED!AM96=0,AM$22=$L$22),VLOOKUP(MASTER_DATA_PROCESSED!$C96,Backend!$Q$9:$T$52,3,FALSE),MASTER_DATA_NORMALIZED!AM96)</f>
        <v>0</v>
      </c>
      <c r="AN96" s="97" t="e">
        <f>IF(AND(MASTER_DATA_NORMALIZED!AN96=0,AN$22=$L$22),VLOOKUP(MASTER_DATA_PROCESSED!$C96,Backend!$Q$9:$T$52,3,FALSE),MASTER_DATA_NORMALIZED!AN96)</f>
        <v>#N/A</v>
      </c>
      <c r="AO96" s="97">
        <f>IF(AND(MASTER_DATA_NORMALIZED!AO96=0,AO$22=$L$22),VLOOKUP(MASTER_DATA_PROCESSED!$C96,Backend!$Q$9:$T$52,3,FALSE),MASTER_DATA_NORMALIZED!AO96)</f>
        <v>0</v>
      </c>
      <c r="AP96" s="97">
        <f>IF(AND(MASTER_DATA_NORMALIZED!AP96=0,AP$22=$L$22),VLOOKUP(MASTER_DATA_PROCESSED!$C96,Backend!$Q$9:$T$52,3,FALSE),MASTER_DATA_NORMALIZED!AP96)</f>
        <v>0</v>
      </c>
      <c r="AQ96" s="97">
        <f>IF(AND(MASTER_DATA_NORMALIZED!AQ96=0,AQ$22=$L$22),VLOOKUP(MASTER_DATA_PROCESSED!$C96,Backend!$Q$9:$T$52,3,FALSE),MASTER_DATA_NORMALIZED!AQ96)</f>
        <v>0</v>
      </c>
      <c r="AR96" s="97" t="e">
        <f>IF(AND(MASTER_DATA_NORMALIZED!AR96=0,AR$22=$L$22),VLOOKUP(MASTER_DATA_PROCESSED!$C96,Backend!$Q$9:$T$52,3,FALSE),MASTER_DATA_NORMALIZED!AR96)</f>
        <v>#N/A</v>
      </c>
      <c r="AS96" s="97">
        <f>IF(AND(MASTER_DATA_NORMALIZED!AS96=0,AS$22=$L$22),VLOOKUP(MASTER_DATA_PROCESSED!$C96,Backend!$Q$9:$T$52,3,FALSE),MASTER_DATA_NORMALIZED!AS96)</f>
        <v>0</v>
      </c>
      <c r="AT96" s="97">
        <f>IF(AND(MASTER_DATA_NORMALIZED!AT96=0,AT$22=$L$22),VLOOKUP(MASTER_DATA_PROCESSED!$C96,Backend!$Q$9:$T$52,3,FALSE),MASTER_DATA_NORMALIZED!AT96)</f>
        <v>0</v>
      </c>
      <c r="AU96" s="97">
        <f>IF(AND(MASTER_DATA_NORMALIZED!AU96=0,AU$22=$L$22),VLOOKUP(MASTER_DATA_PROCESSED!$C96,Backend!$Q$9:$T$52,3,FALSE),MASTER_DATA_NORMALIZED!AU96)</f>
        <v>0</v>
      </c>
      <c r="AV96" s="97" t="e">
        <f>IF(AND(MASTER_DATA_NORMALIZED!AV96=0,AV$22=$L$22),VLOOKUP(MASTER_DATA_PROCESSED!$C96,Backend!$Q$9:$T$52,3,FALSE),MASTER_DATA_NORMALIZED!AV96)</f>
        <v>#N/A</v>
      </c>
      <c r="AW96" s="97">
        <f>IF(AND(MASTER_DATA_NORMALIZED!AW96=0,AW$22=$L$22),VLOOKUP(MASTER_DATA_PROCESSED!$C96,Backend!$Q$9:$T$52,3,FALSE),MASTER_DATA_NORMALIZED!AW96)</f>
        <v>0</v>
      </c>
      <c r="AX96" s="97">
        <f>IF(AND(MASTER_DATA_NORMALIZED!AX96=0,AX$22=$L$22),VLOOKUP(MASTER_DATA_PROCESSED!$C96,Backend!$Q$9:$T$52,3,FALSE),MASTER_DATA_NORMALIZED!AX96)</f>
        <v>0</v>
      </c>
      <c r="AY96" s="97">
        <f>IF(AND(MASTER_DATA_NORMALIZED!AY96=0,AY$22=$L$22),VLOOKUP(MASTER_DATA_PROCESSED!$C96,Backend!$Q$9:$T$52,3,FALSE),MASTER_DATA_NORMALIZED!AY96)</f>
        <v>0</v>
      </c>
      <c r="AZ96" s="97" t="e">
        <f>IF(AND(MASTER_DATA_NORMALIZED!AZ96=0,AZ$22=$L$22),VLOOKUP(MASTER_DATA_PROCESSED!$C96,Backend!$Q$9:$T$52,3,FALSE),MASTER_DATA_NORMALIZED!AZ96)</f>
        <v>#N/A</v>
      </c>
      <c r="BA96" s="97">
        <f>IF(AND(MASTER_DATA_NORMALIZED!BA96=0,BA$22=$L$22),VLOOKUP(MASTER_DATA_PROCESSED!$C96,Backend!$Q$9:$T$52,3,FALSE),MASTER_DATA_NORMALIZED!BA96)</f>
        <v>0</v>
      </c>
      <c r="BB96" s="97">
        <f>IF(AND(MASTER_DATA_NORMALIZED!BB96=0,BB$22=$L$22),VLOOKUP(MASTER_DATA_PROCESSED!$C96,Backend!$Q$9:$T$52,3,FALSE),MASTER_DATA_NORMALIZED!BB96)</f>
        <v>0</v>
      </c>
      <c r="BC96" s="97">
        <f>IF(AND(MASTER_DATA_NORMALIZED!BC96=0,BC$22=$L$22),VLOOKUP(MASTER_DATA_PROCESSED!$C96,Backend!$Q$9:$T$52,3,FALSE),MASTER_DATA_NORMALIZED!BC96)</f>
        <v>0</v>
      </c>
      <c r="BD96" s="97" t="e">
        <f>IF(AND(MASTER_DATA_NORMALIZED!BD96=0,BD$22=$L$22),VLOOKUP(MASTER_DATA_PROCESSED!$C96,Backend!$Q$9:$T$52,3,FALSE),MASTER_DATA_NORMALIZED!BD96)</f>
        <v>#N/A</v>
      </c>
      <c r="BE96" s="97">
        <f>IF(AND(MASTER_DATA_NORMALIZED!BE96=0,BE$22=$L$22),VLOOKUP(MASTER_DATA_PROCESSED!$C96,Backend!$Q$9:$T$52,3,FALSE),MASTER_DATA_NORMALIZED!BE96)</f>
        <v>0</v>
      </c>
      <c r="BF96" s="97">
        <f>IF(AND(MASTER_DATA_NORMALIZED!BF96=0,BF$22=$L$22),VLOOKUP(MASTER_DATA_PROCESSED!$C96,Backend!$Q$9:$T$52,3,FALSE),MASTER_DATA_NORMALIZED!BF96)</f>
        <v>0</v>
      </c>
      <c r="BG96" s="97">
        <f>IF(AND(MASTER_DATA_NORMALIZED!BG96=0,BG$22=$L$22),VLOOKUP(MASTER_DATA_PROCESSED!$C96,Backend!$Q$9:$T$52,3,FALSE),MASTER_DATA_NORMALIZED!BG96)</f>
        <v>0</v>
      </c>
      <c r="BH96" s="97" t="e">
        <f>IF(AND(MASTER_DATA_NORMALIZED!BH96=0,BH$22=$L$22),VLOOKUP(MASTER_DATA_PROCESSED!$C96,Backend!$Q$9:$T$52,3,FALSE),MASTER_DATA_NORMALIZED!BH96)</f>
        <v>#N/A</v>
      </c>
      <c r="BI96" s="97">
        <f>IF(AND(MASTER_DATA_NORMALIZED!BI96=0,BI$22=$L$22),VLOOKUP(MASTER_DATA_PROCESSED!$C96,Backend!$Q$9:$T$52,3,FALSE),MASTER_DATA_NORMALIZED!BI96)</f>
        <v>0</v>
      </c>
      <c r="BJ96" s="97">
        <f>IF(AND(MASTER_DATA_NORMALIZED!BJ96=0,BJ$22=$L$22),VLOOKUP(MASTER_DATA_PROCESSED!$C96,Backend!$Q$9:$T$52,3,FALSE),MASTER_DATA_NORMALIZED!BJ96)</f>
        <v>0</v>
      </c>
      <c r="BK96" s="97">
        <f>IF(AND(MASTER_DATA_NORMALIZED!BK96=0,BK$22=$L$22),VLOOKUP(MASTER_DATA_PROCESSED!$C96,Backend!$Q$9:$T$52,3,FALSE),MASTER_DATA_NORMALIZED!BK96)</f>
        <v>0</v>
      </c>
      <c r="BL96" s="97" t="e">
        <f>IF(AND(MASTER_DATA_NORMALIZED!BL96=0,BL$22=$L$22),VLOOKUP(MASTER_DATA_PROCESSED!$C96,Backend!$Q$9:$T$52,3,FALSE),MASTER_DATA_NORMALIZED!BL96)</f>
        <v>#N/A</v>
      </c>
      <c r="BM96" s="97">
        <f>IF(AND(MASTER_DATA_NORMALIZED!BM96=0,BM$22=$L$22),VLOOKUP(MASTER_DATA_PROCESSED!$C96,Backend!$Q$9:$T$52,3,FALSE),MASTER_DATA_NORMALIZED!BM96)</f>
        <v>0</v>
      </c>
      <c r="BN96" s="97">
        <f>IF(AND(MASTER_DATA_NORMALIZED!BN96=0,BN$22=$L$22),VLOOKUP(MASTER_DATA_PROCESSED!$C96,Backend!$Q$9:$T$52,3,FALSE),MASTER_DATA_NORMALIZED!BN96)</f>
        <v>0</v>
      </c>
      <c r="BO96" s="97">
        <f>IF(AND(MASTER_DATA_NORMALIZED!BO96=0,BO$22=$L$22),VLOOKUP(MASTER_DATA_PROCESSED!$C96,Backend!$Q$9:$T$52,3,FALSE),MASTER_DATA_NORMALIZED!BO96)</f>
        <v>0</v>
      </c>
      <c r="BP96" s="97">
        <f>IF(AND(MASTER_DATA_NORMALIZED!BP96=0,BP$22=$L$22),VLOOKUP(MASTER_DATA_PROCESSED!$C96,Backend!$Q$9:$T$52,3,FALSE),MASTER_DATA_NORMALIZED!BP96)</f>
        <v>25.450776012775062</v>
      </c>
      <c r="BQ96" s="97">
        <f>IF(AND(MASTER_DATA_NORMALIZED!BQ96=0,BQ$22=$L$22),VLOOKUP(MASTER_DATA_PROCESSED!$C96,Backend!$Q$9:$T$52,3,FALSE),MASTER_DATA_NORMALIZED!BQ96)</f>
        <v>0</v>
      </c>
      <c r="BR96" s="97">
        <f>IF(AND(MASTER_DATA_NORMALIZED!BR96=0,BR$22=$L$22),VLOOKUP(MASTER_DATA_PROCESSED!$C96,Backend!$Q$9:$T$52,3,FALSE),MASTER_DATA_NORMALIZED!BR96)</f>
        <v>0</v>
      </c>
      <c r="BS96" s="97">
        <f>IF(AND(MASTER_DATA_NORMALIZED!BS96=0,BS$22=$L$22),VLOOKUP(MASTER_DATA_PROCESSED!$C96,Backend!$Q$9:$T$52,3,FALSE),MASTER_DATA_NORMALIZED!BS96)</f>
        <v>0</v>
      </c>
      <c r="BT96" s="97">
        <f>IF(AND(MASTER_DATA_NORMALIZED!BT96=0,BT$22=$L$22),VLOOKUP(MASTER_DATA_PROCESSED!$C96,Backend!$Q$9:$T$52,3,FALSE),MASTER_DATA_NORMALIZED!BT96)</f>
        <v>20.787665489577986</v>
      </c>
      <c r="BU96" s="97">
        <f>IF(AND(MASTER_DATA_NORMALIZED!BU96=0,BU$22=$L$22),VLOOKUP(MASTER_DATA_PROCESSED!$C96,Backend!$Q$9:$T$52,3,FALSE),MASTER_DATA_NORMALIZED!BU96)</f>
        <v>0</v>
      </c>
      <c r="BV96" s="97">
        <f>IF(AND(MASTER_DATA_NORMALIZED!BV96=0,BV$22=$L$22),VLOOKUP(MASTER_DATA_PROCESSED!$C96,Backend!$Q$9:$T$52,3,FALSE),MASTER_DATA_NORMALIZED!BV96)</f>
        <v>0</v>
      </c>
      <c r="BW96" s="97">
        <f>IF(AND(MASTER_DATA_NORMALIZED!BW96=0,BW$22=$L$22),VLOOKUP(MASTER_DATA_PROCESSED!$C96,Backend!$Q$9:$T$52,3,FALSE),MASTER_DATA_NORMALIZED!BW96)</f>
        <v>0</v>
      </c>
      <c r="BX96" s="97">
        <f>IF(AND(MASTER_DATA_NORMALIZED!BX96=0,BX$22=$L$22),VLOOKUP(MASTER_DATA_PROCESSED!$C96,Backend!$Q$9:$T$52,3,FALSE),MASTER_DATA_NORMALIZED!BX96)</f>
        <v>27.082279612756103</v>
      </c>
      <c r="BY96" s="97">
        <f>IF(AND(MASTER_DATA_NORMALIZED!BY96=0,BY$22=$L$22),VLOOKUP(MASTER_DATA_PROCESSED!$C96,Backend!$Q$9:$T$52,3,FALSE),MASTER_DATA_NORMALIZED!BY96)</f>
        <v>0</v>
      </c>
      <c r="BZ96" s="97">
        <f>IF(AND(MASTER_DATA_NORMALIZED!BZ96=0,BZ$22=$L$22),VLOOKUP(MASTER_DATA_PROCESSED!$C96,Backend!$Q$9:$T$52,3,FALSE),MASTER_DATA_NORMALIZED!BZ96)</f>
        <v>0</v>
      </c>
      <c r="CA96" s="97">
        <f>IF(AND(MASTER_DATA_NORMALIZED!CA96=0,CA$22=$L$22),VLOOKUP(MASTER_DATA_PROCESSED!$C96,Backend!$Q$9:$T$52,3,FALSE),MASTER_DATA_NORMALIZED!CA96)</f>
        <v>0</v>
      </c>
      <c r="CB96" s="97">
        <f>IF(AND(MASTER_DATA_NORMALIZED!CB96=0,CB$22=$L$22),VLOOKUP(MASTER_DATA_PROCESSED!$C96,Backend!$Q$9:$T$52,3,FALSE),MASTER_DATA_NORMALIZED!CB96)</f>
        <v>20.135901941895987</v>
      </c>
      <c r="CC96" s="97">
        <f>IF(AND(MASTER_DATA_NORMALIZED!CC96=0,CC$22=$L$22),VLOOKUP(MASTER_DATA_PROCESSED!$C96,Backend!$Q$9:$T$52,3,FALSE),MASTER_DATA_NORMALIZED!CC96)</f>
        <v>0</v>
      </c>
      <c r="CD96" s="97">
        <f>IF(AND(MASTER_DATA_NORMALIZED!CD96=0,CD$22=$L$22),VLOOKUP(MASTER_DATA_PROCESSED!$C96,Backend!$Q$9:$T$52,3,FALSE),MASTER_DATA_NORMALIZED!CD96)</f>
        <v>0</v>
      </c>
      <c r="CE96" s="97">
        <f>IF(AND(MASTER_DATA_NORMALIZED!CE96=0,CE$22=$L$22),VLOOKUP(MASTER_DATA_PROCESSED!$C96,Backend!$Q$9:$T$52,3,FALSE),MASTER_DATA_NORMALIZED!CE96)</f>
        <v>0</v>
      </c>
      <c r="CF96" s="97">
        <f>IF(AND(MASTER_DATA_NORMALIZED!CF96=0,CF$22=$L$22),VLOOKUP(MASTER_DATA_PROCESSED!$C96,Backend!$Q$9:$T$52,3,FALSE),MASTER_DATA_NORMALIZED!CF96)</f>
        <v>28.676571979527694</v>
      </c>
      <c r="CG96" s="97">
        <f>IF(AND(MASTER_DATA_NORMALIZED!CG96=0,CG$22=$L$22),VLOOKUP(MASTER_DATA_PROCESSED!$C96,Backend!$Q$9:$T$52,3,FALSE),MASTER_DATA_NORMALIZED!CG96)</f>
        <v>0</v>
      </c>
      <c r="CH96" s="97">
        <f>IF(AND(MASTER_DATA_NORMALIZED!CH96=0,CH$22=$L$22),VLOOKUP(MASTER_DATA_PROCESSED!$C96,Backend!$Q$9:$T$52,3,FALSE),MASTER_DATA_NORMALIZED!CH96)</f>
        <v>0</v>
      </c>
      <c r="CI96" s="97">
        <f>IF(AND(MASTER_DATA_NORMALIZED!CI96=0,CI$22=$L$22),VLOOKUP(MASTER_DATA_PROCESSED!$C96,Backend!$Q$9:$T$52,3,FALSE),MASTER_DATA_NORMALIZED!CI96)</f>
        <v>0</v>
      </c>
      <c r="CJ96" s="97" t="e">
        <f>IF(AND(MASTER_DATA_NORMALIZED!CJ96=0,CJ$22=$L$22),VLOOKUP(MASTER_DATA_PROCESSED!$C96,Backend!$Q$9:$T$52,3,FALSE),MASTER_DATA_NORMALIZED!CJ96)</f>
        <v>#N/A</v>
      </c>
      <c r="CK96" s="97">
        <f>IF(AND(MASTER_DATA_NORMALIZED!CK96=0,CK$22=$L$22),VLOOKUP(MASTER_DATA_PROCESSED!$C96,Backend!$Q$9:$T$52,3,FALSE),MASTER_DATA_NORMALIZED!CK96)</f>
        <v>0</v>
      </c>
      <c r="CL96" s="97">
        <f>IF(AND(MASTER_DATA_NORMALIZED!CL96=0,CL$22=$L$22),VLOOKUP(MASTER_DATA_PROCESSED!$C96,Backend!$Q$9:$T$52,3,FALSE),MASTER_DATA_NORMALIZED!CL96)</f>
        <v>0</v>
      </c>
      <c r="CM96" s="97">
        <f>IF(AND(MASTER_DATA_NORMALIZED!CM96=0,CM$22=$L$22),VLOOKUP(MASTER_DATA_PROCESSED!$C96,Backend!$Q$9:$T$52,3,FALSE),MASTER_DATA_NORMALIZED!CM96)</f>
        <v>0</v>
      </c>
      <c r="CN96" s="97" t="e">
        <f>IF(AND(MASTER_DATA_NORMALIZED!CN96=0,CN$22=$L$22),VLOOKUP(MASTER_DATA_PROCESSED!$C96,Backend!$Q$9:$T$52,3,FALSE),MASTER_DATA_NORMALIZED!CN96)</f>
        <v>#N/A</v>
      </c>
      <c r="CO96" s="97">
        <f>IF(AND(MASTER_DATA_NORMALIZED!CO96=0,CO$22=$L$22),VLOOKUP(MASTER_DATA_PROCESSED!$C96,Backend!$Q$9:$T$52,3,FALSE),MASTER_DATA_NORMALIZED!CO96)</f>
        <v>0</v>
      </c>
      <c r="CP96" s="97">
        <f>IF(AND(MASTER_DATA_NORMALIZED!CP96=0,CP$22=$L$22),VLOOKUP(MASTER_DATA_PROCESSED!$C96,Backend!$Q$9:$T$52,3,FALSE),MASTER_DATA_NORMALIZED!CP96)</f>
        <v>0</v>
      </c>
      <c r="CQ96" s="97">
        <f>IF(AND(MASTER_DATA_NORMALIZED!CQ96=0,CQ$22=$L$22),VLOOKUP(MASTER_DATA_PROCESSED!$C96,Backend!$Q$9:$T$52,3,FALSE),MASTER_DATA_NORMALIZED!CQ96)</f>
        <v>0</v>
      </c>
      <c r="CR96" s="97" t="e">
        <f>IF(AND(MASTER_DATA_NORMALIZED!CR96=0,CR$22=$L$22),VLOOKUP(MASTER_DATA_PROCESSED!$C96,Backend!$Q$9:$T$52,3,FALSE),MASTER_DATA_NORMALIZED!CR96)</f>
        <v>#N/A</v>
      </c>
      <c r="CS96" s="97">
        <f>IF(AND(MASTER_DATA_NORMALIZED!CS96=0,CS$22=$L$22),VLOOKUP(MASTER_DATA_PROCESSED!$C96,Backend!$Q$9:$T$52,3,FALSE),MASTER_DATA_NORMALIZED!CS96)</f>
        <v>0</v>
      </c>
      <c r="CT96" s="97">
        <f>IF(AND(MASTER_DATA_NORMALIZED!CT96=0,CT$22=$L$22),VLOOKUP(MASTER_DATA_PROCESSED!$C96,Backend!$Q$9:$T$52,3,FALSE),MASTER_DATA_NORMALIZED!CT96)</f>
        <v>0</v>
      </c>
      <c r="CU96" s="97">
        <f>IF(AND(MASTER_DATA_NORMALIZED!CU96=0,CU$22=$L$22),VLOOKUP(MASTER_DATA_PROCESSED!$C96,Backend!$Q$9:$T$52,3,FALSE),MASTER_DATA_NORMALIZED!CU96)</f>
        <v>0</v>
      </c>
      <c r="CV96" s="97">
        <f>IF(AND(MASTER_DATA_NORMALIZED!CV96=0,CV$22=$L$22),VLOOKUP(MASTER_DATA_PROCESSED!$C96,Backend!$Q$9:$T$52,3,FALSE),MASTER_DATA_NORMALIZED!CV96)</f>
        <v>53.793895338584299</v>
      </c>
      <c r="CW96" s="97">
        <f>IF(AND(MASTER_DATA_NORMALIZED!CW96=0,CW$22=$L$22),VLOOKUP(MASTER_DATA_PROCESSED!$C96,Backend!$Q$9:$T$52,3,FALSE),MASTER_DATA_NORMALIZED!CW96)</f>
        <v>0</v>
      </c>
      <c r="CX96" s="97">
        <f>IF(AND(MASTER_DATA_NORMALIZED!CX96=0,CX$22=$L$22),VLOOKUP(MASTER_DATA_PROCESSED!$C96,Backend!$Q$9:$T$52,3,FALSE),MASTER_DATA_NORMALIZED!CX96)</f>
        <v>0</v>
      </c>
      <c r="CY96" s="97">
        <f>IF(AND(MASTER_DATA_NORMALIZED!CY96=0,CY$22=$L$22),VLOOKUP(MASTER_DATA_PROCESSED!$C96,Backend!$Q$9:$T$52,3,FALSE),MASTER_DATA_NORMALIZED!CY96)</f>
        <v>0</v>
      </c>
      <c r="CZ96" s="97">
        <f>IF(AND(MASTER_DATA_NORMALIZED!CZ96=0,CZ$22=$L$22),VLOOKUP(MASTER_DATA_PROCESSED!$C96,Backend!$Q$9:$T$52,3,FALSE),MASTER_DATA_NORMALIZED!CZ96)</f>
        <v>14.839670099271581</v>
      </c>
      <c r="DA96" s="97" t="e">
        <f>IF(AND(MASTER_DATA_NORMALIZED!DA96=0,DA$22=$L$22),VLOOKUP(MASTER_DATA_PROCESSED!$C96,Backend!$Q$9:$T$52,3,FALSE),MASTER_DATA_NORMALIZED!DA96)</f>
        <v>#DIV/0!</v>
      </c>
      <c r="DB96" s="97" t="e">
        <f>IF(AND(MASTER_DATA_NORMALIZED!DB96=0,DB$22=$L$22),VLOOKUP(MASTER_DATA_PROCESSED!$C96,Backend!$Q$9:$T$52,3,FALSE),MASTER_DATA_NORMALIZED!DB96)</f>
        <v>#DIV/0!</v>
      </c>
      <c r="DC96" s="97" t="e">
        <f>IF(AND(MASTER_DATA_NORMALIZED!DC96=0,DC$22=$L$22),VLOOKUP(MASTER_DATA_PROCESSED!$C96,Backend!$Q$9:$T$52,3,FALSE),MASTER_DATA_NORMALIZED!DC96)</f>
        <v>#DIV/0!</v>
      </c>
      <c r="DD96" s="97" t="e">
        <f>IF(AND(MASTER_DATA_NORMALIZED!DD96=0,DD$22=$L$22),VLOOKUP(MASTER_DATA_PROCESSED!$C96,Backend!$Q$9:$T$52,3,FALSE),MASTER_DATA_NORMALIZED!DD96)</f>
        <v>#N/A</v>
      </c>
      <c r="DE96" s="97">
        <f>IF(AND(MASTER_DATA_NORMALIZED!DE96=0,DE$22=$L$22),VLOOKUP(MASTER_DATA_PROCESSED!$C96,Backend!$Q$9:$T$52,3,FALSE),MASTER_DATA_NORMALIZED!DE96)</f>
        <v>0</v>
      </c>
      <c r="DF96" s="97">
        <f>IF(AND(MASTER_DATA_NORMALIZED!DF96=0,DF$22=$L$22),VLOOKUP(MASTER_DATA_PROCESSED!$C96,Backend!$Q$9:$T$52,3,FALSE),MASTER_DATA_NORMALIZED!DF96)</f>
        <v>0</v>
      </c>
      <c r="DG96" s="97">
        <f>IF(AND(MASTER_DATA_NORMALIZED!DG96=0,DG$22=$L$22),VLOOKUP(MASTER_DATA_PROCESSED!$C96,Backend!$Q$9:$T$52,3,FALSE),MASTER_DATA_NORMALIZED!DG96)</f>
        <v>0</v>
      </c>
      <c r="DH96" s="97" t="e">
        <f>IF(AND(MASTER_DATA_NORMALIZED!DH96=0,DH$22=$L$22),VLOOKUP(MASTER_DATA_PROCESSED!$C96,Backend!$Q$9:$T$52,3,FALSE),MASTER_DATA_NORMALIZED!DH96)</f>
        <v>#N/A</v>
      </c>
      <c r="DI96" s="97">
        <f>IF(AND(MASTER_DATA_NORMALIZED!DI96=0,DI$22=$L$22),VLOOKUP(MASTER_DATA_PROCESSED!$C96,Backend!$Q$9:$T$52,3,FALSE),MASTER_DATA_NORMALIZED!DI96)</f>
        <v>0</v>
      </c>
      <c r="DJ96" s="97">
        <f>IF(AND(MASTER_DATA_NORMALIZED!DJ96=0,DJ$22=$L$22),VLOOKUP(MASTER_DATA_PROCESSED!$C96,Backend!$Q$9:$T$52,3,FALSE),MASTER_DATA_NORMALIZED!DJ96)</f>
        <v>0</v>
      </c>
      <c r="DK96" s="97">
        <f>IF(AND(MASTER_DATA_NORMALIZED!DK96=0,DK$22=$L$22),VLOOKUP(MASTER_DATA_PROCESSED!$C96,Backend!$Q$9:$T$52,3,FALSE),MASTER_DATA_NORMALIZED!DK96)</f>
        <v>0</v>
      </c>
      <c r="DL96" s="97" t="e">
        <f>IF(AND(MASTER_DATA_NORMALIZED!DL96=0,DL$22=$L$22),VLOOKUP(MASTER_DATA_PROCESSED!$C96,Backend!$Q$9:$T$52,3,FALSE),MASTER_DATA_NORMALIZED!DL96)</f>
        <v>#N/A</v>
      </c>
      <c r="DM96" s="97">
        <f>IF(AND(MASTER_DATA_NORMALIZED!DM96=0,DM$22=$L$22),VLOOKUP(MASTER_DATA_PROCESSED!$C96,Backend!$Q$9:$T$52,3,FALSE),MASTER_DATA_NORMALIZED!DM96)</f>
        <v>0</v>
      </c>
      <c r="DN96" s="97">
        <f>IF(AND(MASTER_DATA_NORMALIZED!DN96=0,DN$22=$L$22),VLOOKUP(MASTER_DATA_PROCESSED!$C96,Backend!$Q$9:$T$52,3,FALSE),MASTER_DATA_NORMALIZED!DN96)</f>
        <v>0</v>
      </c>
      <c r="DO96" s="97">
        <f>IF(AND(MASTER_DATA_NORMALIZED!DO96=0,DO$22=$L$22),VLOOKUP(MASTER_DATA_PROCESSED!$C96,Backend!$Q$9:$T$52,3,FALSE),MASTER_DATA_NORMALIZED!DO96)</f>
        <v>0</v>
      </c>
      <c r="DP96" s="97" t="e">
        <f>IF(AND(MASTER_DATA_NORMALIZED!DP96=0,DP$22=$L$22),VLOOKUP(MASTER_DATA_PROCESSED!$C96,Backend!$Q$9:$T$52,3,FALSE),MASTER_DATA_NORMALIZED!DP96)</f>
        <v>#N/A</v>
      </c>
      <c r="DQ96" s="97">
        <f>IF(AND(MASTER_DATA_NORMALIZED!DQ96=0,DQ$22=$L$22),VLOOKUP(MASTER_DATA_PROCESSED!$C96,Backend!$Q$9:$T$52,3,FALSE),MASTER_DATA_NORMALIZED!DQ96)</f>
        <v>0</v>
      </c>
      <c r="DR96" s="97">
        <f>IF(AND(MASTER_DATA_NORMALIZED!DR96=0,DR$22=$L$22),VLOOKUP(MASTER_DATA_PROCESSED!$C96,Backend!$Q$9:$T$52,3,FALSE),MASTER_DATA_NORMALIZED!DR96)</f>
        <v>0</v>
      </c>
      <c r="DS96" s="97">
        <f>IF(AND(MASTER_DATA_NORMALIZED!DS96=0,DS$22=$L$22),VLOOKUP(MASTER_DATA_PROCESSED!$C96,Backend!$Q$9:$T$52,3,FALSE),MASTER_DATA_NORMALIZED!DS96)</f>
        <v>0</v>
      </c>
      <c r="DT96" s="97" t="e">
        <f>IF(AND(MASTER_DATA_NORMALIZED!DT96=0,DT$22=$L$22),VLOOKUP(MASTER_DATA_PROCESSED!$C96,Backend!$Q$9:$T$52,3,FALSE),MASTER_DATA_NORMALIZED!DT96)</f>
        <v>#N/A</v>
      </c>
      <c r="DU96" s="97">
        <f>IF(AND(MASTER_DATA_NORMALIZED!DU96=0,DU$22=$L$22),VLOOKUP(MASTER_DATA_PROCESSED!$C96,Backend!$Q$9:$T$52,3,FALSE),MASTER_DATA_NORMALIZED!DU96)</f>
        <v>0</v>
      </c>
      <c r="DV96" s="97">
        <f>IF(AND(MASTER_DATA_NORMALIZED!DV96=0,DV$22=$L$22),VLOOKUP(MASTER_DATA_PROCESSED!$C96,Backend!$Q$9:$T$52,3,FALSE),MASTER_DATA_NORMALIZED!DV96)</f>
        <v>0</v>
      </c>
      <c r="DW96" s="97">
        <f>IF(AND(MASTER_DATA_NORMALIZED!DW96=0,DW$22=$L$22),VLOOKUP(MASTER_DATA_PROCESSED!$C96,Backend!$Q$9:$T$52,3,FALSE),MASTER_DATA_NORMALIZED!DW96)</f>
        <v>0</v>
      </c>
      <c r="DX96" s="97" t="e">
        <f>IF(AND(MASTER_DATA_NORMALIZED!DX96=0,DX$22=$L$22),VLOOKUP(MASTER_DATA_PROCESSED!$C96,Backend!$Q$9:$T$52,3,FALSE),MASTER_DATA_NORMALIZED!DX96)</f>
        <v>#N/A</v>
      </c>
      <c r="DY96" s="97">
        <f>IF(AND(MASTER_DATA_NORMALIZED!DY96=0,DY$22=$L$22),VLOOKUP(MASTER_DATA_PROCESSED!$C96,Backend!$Q$9:$T$52,3,FALSE),MASTER_DATA_NORMALIZED!DY96)</f>
        <v>0</v>
      </c>
      <c r="DZ96" s="97">
        <f>IF(AND(MASTER_DATA_NORMALIZED!DZ96=0,DZ$22=$L$22),VLOOKUP(MASTER_DATA_PROCESSED!$C96,Backend!$Q$9:$T$52,3,FALSE),MASTER_DATA_NORMALIZED!DZ96)</f>
        <v>0</v>
      </c>
      <c r="EA96" s="97">
        <f>IF(AND(MASTER_DATA_NORMALIZED!EA96=0,EA$22=$L$22),VLOOKUP(MASTER_DATA_PROCESSED!$C96,Backend!$Q$9:$T$52,3,FALSE),MASTER_DATA_NORMALIZED!EA96)</f>
        <v>0</v>
      </c>
      <c r="EB96" s="97" t="e">
        <f>IF(AND(MASTER_DATA_NORMALIZED!EB96=0,EB$22=$L$22),VLOOKUP(MASTER_DATA_PROCESSED!$C96,Backend!$Q$9:$T$52,3,FALSE),MASTER_DATA_NORMALIZED!EB96)</f>
        <v>#N/A</v>
      </c>
      <c r="EC96" s="97" t="e">
        <f>IF(AND(MASTER_DATA_NORMALIZED!EC96=0,EC$22=$L$22),VLOOKUP(MASTER_DATA_PROCESSED!$C96,Backend!$Q$9:$T$52,3,FALSE),MASTER_DATA_NORMALIZED!EC96)</f>
        <v>#DIV/0!</v>
      </c>
      <c r="ED96" s="97" t="e">
        <f>IF(AND(MASTER_DATA_NORMALIZED!ED96=0,ED$22=$L$22),VLOOKUP(MASTER_DATA_PROCESSED!$C96,Backend!$Q$9:$T$52,3,FALSE),MASTER_DATA_NORMALIZED!ED96)</f>
        <v>#DIV/0!</v>
      </c>
      <c r="EE96" s="97" t="e">
        <f>IF(AND(MASTER_DATA_NORMALIZED!EE96=0,EE$22=$L$22),VLOOKUP(MASTER_DATA_PROCESSED!$C96,Backend!$Q$9:$T$52,3,FALSE),MASTER_DATA_NORMALIZED!EE96)</f>
        <v>#DIV/0!</v>
      </c>
      <c r="EF96" s="97" t="e">
        <f>IF(AND(MASTER_DATA_NORMALIZED!EF96=0,EF$22=$L$22),VLOOKUP(MASTER_DATA_PROCESSED!$C96,Backend!$Q$9:$T$52,3,FALSE),MASTER_DATA_NORMALIZED!EF96)</f>
        <v>#VALUE!</v>
      </c>
      <c r="EG96" s="97">
        <f>IF(AND(MASTER_DATA_NORMALIZED!EG96=0,EG$22=$L$22),VLOOKUP(MASTER_DATA_PROCESSED!$C96,Backend!$Q$9:$T$52,3,FALSE),MASTER_DATA_NORMALIZED!EG96)</f>
        <v>0</v>
      </c>
      <c r="EH96" s="97">
        <f>IF(AND(MASTER_DATA_NORMALIZED!EH96=0,EH$22=$L$22),VLOOKUP(MASTER_DATA_PROCESSED!$C96,Backend!$Q$9:$T$52,3,FALSE),MASTER_DATA_NORMALIZED!EH96)</f>
        <v>0</v>
      </c>
      <c r="EI96" s="97">
        <f>IF(AND(MASTER_DATA_NORMALIZED!EI96=0,EI$22=$L$22),VLOOKUP(MASTER_DATA_PROCESSED!$C96,Backend!$Q$9:$T$52,3,FALSE),MASTER_DATA_NORMALIZED!EI96)</f>
        <v>0</v>
      </c>
      <c r="EJ96" s="97" t="e">
        <f>IF(AND(MASTER_DATA_NORMALIZED!EJ96=0,EJ$22=$L$22),VLOOKUP(MASTER_DATA_PROCESSED!$C96,Backend!$Q$9:$T$52,3,FALSE),MASTER_DATA_NORMALIZED!EJ96)</f>
        <v>#N/A</v>
      </c>
      <c r="EK96" s="97">
        <f>IF(AND(MASTER_DATA_NORMALIZED!EK96=0,EK$22=$L$22),VLOOKUP(MASTER_DATA_PROCESSED!$C96,Backend!$Q$9:$T$52,3,FALSE),MASTER_DATA_NORMALIZED!EK96)</f>
        <v>0</v>
      </c>
      <c r="EL96" s="97">
        <f>IF(AND(MASTER_DATA_NORMALIZED!EL96=0,EL$22=$L$22),VLOOKUP(MASTER_DATA_PROCESSED!$C96,Backend!$Q$9:$T$52,3,FALSE),MASTER_DATA_NORMALIZED!EL96)</f>
        <v>0</v>
      </c>
      <c r="EM96" s="97">
        <f>IF(AND(MASTER_DATA_NORMALIZED!EM96=0,EM$22=$L$22),VLOOKUP(MASTER_DATA_PROCESSED!$C96,Backend!$Q$9:$T$52,3,FALSE),MASTER_DATA_NORMALIZED!EM96)</f>
        <v>0</v>
      </c>
      <c r="EN96" s="97" t="e">
        <f>IF(AND(MASTER_DATA_NORMALIZED!EN96=0,EN$22=$L$22),VLOOKUP(MASTER_DATA_PROCESSED!$C96,Backend!$Q$9:$T$52,3,FALSE),MASTER_DATA_NORMALIZED!EN96)</f>
        <v>#N/A</v>
      </c>
      <c r="EO96" s="97">
        <f>IF(AND(MASTER_DATA_NORMALIZED!EO96=0,EO$22=$L$22),VLOOKUP(MASTER_DATA_PROCESSED!$C96,Backend!$Q$9:$T$52,3,FALSE),MASTER_DATA_NORMALIZED!EO96)</f>
        <v>0</v>
      </c>
      <c r="EP96" s="97">
        <f>IF(AND(MASTER_DATA_NORMALIZED!EP96=0,EP$22=$L$22),VLOOKUP(MASTER_DATA_PROCESSED!$C96,Backend!$Q$9:$T$52,3,FALSE),MASTER_DATA_NORMALIZED!EP96)</f>
        <v>0</v>
      </c>
      <c r="EQ96" s="97">
        <f>IF(AND(MASTER_DATA_NORMALIZED!EQ96=0,EQ$22=$L$22),VLOOKUP(MASTER_DATA_PROCESSED!$C96,Backend!$Q$9:$T$52,3,FALSE),MASTER_DATA_NORMALIZED!EQ96)</f>
        <v>0</v>
      </c>
      <c r="ER96" s="97">
        <f>IF(AND(MASTER_DATA_NORMALIZED!ER96=0,ER$22=$L$22),VLOOKUP(MASTER_DATA_PROCESSED!$C96,Backend!$Q$9:$T$52,3,FALSE),MASTER_DATA_NORMALIZED!ER96)</f>
        <v>68.899234386428532</v>
      </c>
      <c r="ES96" s="97">
        <f>IF(AND(MASTER_DATA_NORMALIZED!ES96=0,ES$22=$L$22),VLOOKUP(MASTER_DATA_PROCESSED!$C96,Backend!$Q$9:$T$52,3,FALSE),MASTER_DATA_NORMALIZED!ES96)</f>
        <v>0</v>
      </c>
      <c r="ET96" s="97">
        <f>IF(AND(MASTER_DATA_NORMALIZED!ET96=0,ET$22=$L$22),VLOOKUP(MASTER_DATA_PROCESSED!$C96,Backend!$Q$9:$T$52,3,FALSE),MASTER_DATA_NORMALIZED!ET96)</f>
        <v>0</v>
      </c>
      <c r="EU96" s="97">
        <f>IF(AND(MASTER_DATA_NORMALIZED!EU96=0,EU$22=$L$22),VLOOKUP(MASTER_DATA_PROCESSED!$C96,Backend!$Q$9:$T$52,3,FALSE),MASTER_DATA_NORMALIZED!EU96)</f>
        <v>0</v>
      </c>
      <c r="EV96" s="97">
        <f>IF(AND(MASTER_DATA_NORMALIZED!EV96=0,EV$22=$L$22),VLOOKUP(MASTER_DATA_PROCESSED!$C96,Backend!$Q$9:$T$52,3,FALSE),MASTER_DATA_NORMALIZED!EV96)</f>
        <v>68.899234386428532</v>
      </c>
      <c r="EW96" s="97">
        <f>IF(AND(MASTER_DATA_NORMALIZED!EW96=0,EW$22=$L$22),VLOOKUP(MASTER_DATA_PROCESSED!$C96,Backend!$Q$9:$T$52,3,FALSE),MASTER_DATA_NORMALIZED!EW96)</f>
        <v>0</v>
      </c>
      <c r="EX96" s="97">
        <f>IF(AND(MASTER_DATA_NORMALIZED!EX96=0,EX$22=$L$22),VLOOKUP(MASTER_DATA_PROCESSED!$C96,Backend!$Q$9:$T$52,3,FALSE),MASTER_DATA_NORMALIZED!EX96)</f>
        <v>0</v>
      </c>
      <c r="EY96" s="97">
        <f>IF(AND(MASTER_DATA_NORMALIZED!EY96=0,EY$22=$L$22),VLOOKUP(MASTER_DATA_PROCESSED!$C96,Backend!$Q$9:$T$52,3,FALSE),MASTER_DATA_NORMALIZED!EY96)</f>
        <v>0</v>
      </c>
      <c r="EZ96" s="97">
        <f>IF(AND(MASTER_DATA_NORMALIZED!EZ96=0,EZ$22=$L$22),VLOOKUP(MASTER_DATA_PROCESSED!$C96,Backend!$Q$9:$T$52,3,FALSE),MASTER_DATA_NORMALIZED!EZ96)</f>
        <v>20.659534681738361</v>
      </c>
      <c r="FA96" s="97">
        <f>IF(AND(MASTER_DATA_NORMALIZED!FA96=0,FA$22=$L$22),VLOOKUP(MASTER_DATA_PROCESSED!$C96,Backend!$Q$9:$T$52,3,FALSE),MASTER_DATA_NORMALIZED!FA96)</f>
        <v>0</v>
      </c>
      <c r="FB96" s="97">
        <f>IF(AND(MASTER_DATA_NORMALIZED!FB96=0,FB$22=$L$22),VLOOKUP(MASTER_DATA_PROCESSED!$C96,Backend!$Q$9:$T$52,3,FALSE),MASTER_DATA_NORMALIZED!FB96)</f>
        <v>0</v>
      </c>
      <c r="FC96" s="97">
        <f>IF(AND(MASTER_DATA_NORMALIZED!FC96=0,FC$22=$L$22),VLOOKUP(MASTER_DATA_PROCESSED!$C96,Backend!$Q$9:$T$52,3,FALSE),MASTER_DATA_NORMALIZED!FC96)</f>
        <v>0</v>
      </c>
      <c r="FD96" s="97">
        <f>IF(AND(MASTER_DATA_NORMALIZED!FD96=0,FD$22=$L$22),VLOOKUP(MASTER_DATA_PROCESSED!$C96,Backend!$Q$9:$T$52,3,FALSE),MASTER_DATA_NORMALIZED!FD96)</f>
        <v>16.587904419805373</v>
      </c>
      <c r="FE96" s="97">
        <f>IF(AND(MASTER_DATA_NORMALIZED!FE96=0,FE$22=$L$22),VLOOKUP(MASTER_DATA_PROCESSED!$C96,Backend!$Q$9:$T$52,3,FALSE),MASTER_DATA_NORMALIZED!FE96)</f>
        <v>0</v>
      </c>
      <c r="FF96" s="97">
        <f>IF(AND(MASTER_DATA_NORMALIZED!FF96=0,FF$22=$L$22),VLOOKUP(MASTER_DATA_PROCESSED!$C96,Backend!$Q$9:$T$52,3,FALSE),MASTER_DATA_NORMALIZED!FF96)</f>
        <v>0</v>
      </c>
      <c r="FG96" s="97">
        <f>IF(AND(MASTER_DATA_NORMALIZED!FG96=0,FG$22=$L$22),VLOOKUP(MASTER_DATA_PROCESSED!$C96,Backend!$Q$9:$T$52,3,FALSE),MASTER_DATA_NORMALIZED!FG96)</f>
        <v>0</v>
      </c>
      <c r="FH96" s="97">
        <f>IF(AND(MASTER_DATA_NORMALIZED!FH96=0,FH$22=$L$22),VLOOKUP(MASTER_DATA_PROCESSED!$C96,Backend!$Q$9:$T$52,3,FALSE),MASTER_DATA_NORMALIZED!FH96)</f>
        <v>16.069347735502586</v>
      </c>
      <c r="FI96" s="97">
        <f>IF(AND(MASTER_DATA_NORMALIZED!FI96=0,FI$22=$L$22),VLOOKUP(MASTER_DATA_PROCESSED!$C96,Backend!$Q$9:$T$52,3,FALSE),MASTER_DATA_NORMALIZED!FI96)</f>
        <v>0</v>
      </c>
      <c r="FJ96" s="97">
        <f>IF(AND(MASTER_DATA_NORMALIZED!FJ96=0,FJ$22=$L$22),VLOOKUP(MASTER_DATA_PROCESSED!$C96,Backend!$Q$9:$T$52,3,FALSE),MASTER_DATA_NORMALIZED!FJ96)</f>
        <v>0</v>
      </c>
      <c r="FK96" s="97">
        <f>IF(AND(MASTER_DATA_NORMALIZED!FK96=0,FK$22=$L$22),VLOOKUP(MASTER_DATA_PROCESSED!$C96,Backend!$Q$9:$T$52,3,FALSE),MASTER_DATA_NORMALIZED!FK96)</f>
        <v>0</v>
      </c>
      <c r="FL96" s="97">
        <f>IF(AND(MASTER_DATA_NORMALIZED!FL96=0,FL$22=$L$22),VLOOKUP(MASTER_DATA_PROCESSED!$C96,Backend!$Q$9:$T$52,3,FALSE),MASTER_DATA_NORMALIZED!FL96)</f>
        <v>25.193581588078107</v>
      </c>
      <c r="FM96" s="97">
        <f>IF(AND(MASTER_DATA_NORMALIZED!FM96=0,FM$22=$L$22),VLOOKUP(MASTER_DATA_PROCESSED!$C96,Backend!$Q$9:$T$52,3,FALSE),MASTER_DATA_NORMALIZED!FM96)</f>
        <v>0</v>
      </c>
      <c r="FN96" s="97">
        <f>IF(AND(MASTER_DATA_NORMALIZED!FN96=0,FN$22=$L$22),VLOOKUP(MASTER_DATA_PROCESSED!$C96,Backend!$Q$9:$T$52,3,FALSE),MASTER_DATA_NORMALIZED!FN96)</f>
        <v>0</v>
      </c>
      <c r="FO96" s="97">
        <f>IF(AND(MASTER_DATA_NORMALIZED!FO96=0,FO$22=$L$22),VLOOKUP(MASTER_DATA_PROCESSED!$C96,Backend!$Q$9:$T$52,3,FALSE),MASTER_DATA_NORMALIZED!FO96)</f>
        <v>0</v>
      </c>
      <c r="FP96" s="97">
        <f>IF(AND(MASTER_DATA_NORMALIZED!FP96=0,FP$22=$L$22),VLOOKUP(MASTER_DATA_PROCESSED!$C96,Backend!$Q$9:$T$52,3,FALSE),MASTER_DATA_NORMALIZED!FP96)</f>
        <v>51.793360762841765</v>
      </c>
      <c r="FQ96" s="97">
        <f>IF(AND(MASTER_DATA_NORMALIZED!FQ96=0,FQ$22=$L$22),VLOOKUP(MASTER_DATA_PROCESSED!$C96,Backend!$Q$9:$T$52,3,FALSE),MASTER_DATA_NORMALIZED!FQ96)</f>
        <v>0</v>
      </c>
      <c r="FR96" s="97">
        <f>IF(AND(MASTER_DATA_NORMALIZED!FR96=0,FR$22=$L$22),VLOOKUP(MASTER_DATA_PROCESSED!$C96,Backend!$Q$9:$T$52,3,FALSE),MASTER_DATA_NORMALIZED!FR96)</f>
        <v>0</v>
      </c>
      <c r="FS96" s="97">
        <f>IF(AND(MASTER_DATA_NORMALIZED!FS96=0,FS$22=$L$22),VLOOKUP(MASTER_DATA_PROCESSED!$C96,Backend!$Q$9:$T$52,3,FALSE),MASTER_DATA_NORMALIZED!FS96)</f>
        <v>0</v>
      </c>
      <c r="FT96" s="97">
        <f>IF(AND(MASTER_DATA_NORMALIZED!FT96=0,FT$22=$L$22),VLOOKUP(MASTER_DATA_PROCESSED!$C96,Backend!$Q$9:$T$52,3,FALSE),MASTER_DATA_NORMALIZED!FT96)</f>
        <v>41.458641489477493</v>
      </c>
      <c r="FU96" s="97">
        <f>IF(AND(MASTER_DATA_NORMALIZED!FU96=0,FU$22=$L$22),VLOOKUP(MASTER_DATA_PROCESSED!$C96,Backend!$Q$9:$T$52,3,FALSE),MASTER_DATA_NORMALIZED!FU96)</f>
        <v>0</v>
      </c>
      <c r="FV96" s="97">
        <f>IF(AND(MASTER_DATA_NORMALIZED!FV96=0,FV$22=$L$22),VLOOKUP(MASTER_DATA_PROCESSED!$C96,Backend!$Q$9:$T$52,3,FALSE),MASTER_DATA_NORMALIZED!FV96)</f>
        <v>0</v>
      </c>
      <c r="FW96" s="97">
        <f>IF(AND(MASTER_DATA_NORMALIZED!FW96=0,FW$22=$L$22),VLOOKUP(MASTER_DATA_PROCESSED!$C96,Backend!$Q$9:$T$52,3,FALSE),MASTER_DATA_NORMALIZED!FW96)</f>
        <v>0</v>
      </c>
      <c r="FX96" s="97">
        <f>IF(AND(MASTER_DATA_NORMALIZED!FX96=0,FX$22=$L$22),VLOOKUP(MASTER_DATA_PROCESSED!$C96,Backend!$Q$9:$T$52,3,FALSE),MASTER_DATA_NORMALIZED!FX96)</f>
        <v>38.042728060829454</v>
      </c>
      <c r="FY96" s="97">
        <f>IF(AND(MASTER_DATA_NORMALIZED!FY96=0,FY$22=$L$22),VLOOKUP(MASTER_DATA_PROCESSED!$C96,Backend!$Q$9:$T$52,3,FALSE),MASTER_DATA_NORMALIZED!FY96)</f>
        <v>0</v>
      </c>
      <c r="FZ96" s="97">
        <f>IF(AND(MASTER_DATA_NORMALIZED!FZ96=0,FZ$22=$L$22),VLOOKUP(MASTER_DATA_PROCESSED!$C96,Backend!$Q$9:$T$52,3,FALSE),MASTER_DATA_NORMALIZED!FZ96)</f>
        <v>0</v>
      </c>
      <c r="GA96" s="97">
        <f>IF(AND(MASTER_DATA_NORMALIZED!GA96=0,GA$22=$L$22),VLOOKUP(MASTER_DATA_PROCESSED!$C96,Backend!$Q$9:$T$52,3,FALSE),MASTER_DATA_NORMALIZED!GA96)</f>
        <v>0</v>
      </c>
      <c r="GB96" s="97">
        <f>IF(AND(MASTER_DATA_NORMALIZED!GB96=0,GB$22=$L$22),VLOOKUP(MASTER_DATA_PROCESSED!$C96,Backend!$Q$9:$T$52,3,FALSE),MASTER_DATA_NORMALIZED!GB96)</f>
        <v>45.705868675415765</v>
      </c>
      <c r="GC96" s="97">
        <f>IF(AND(MASTER_DATA_NORMALIZED!GC96=0,GC$22=$L$22),VLOOKUP(MASTER_DATA_PROCESSED!$C96,Backend!$Q$9:$T$52,3,FALSE),MASTER_DATA_NORMALIZED!GC96)</f>
        <v>0</v>
      </c>
      <c r="GD96" s="97">
        <f>IF(AND(MASTER_DATA_NORMALIZED!GD96=0,GD$22=$L$22),VLOOKUP(MASTER_DATA_PROCESSED!$C96,Backend!$Q$9:$T$52,3,FALSE),MASTER_DATA_NORMALIZED!GD96)</f>
        <v>0</v>
      </c>
      <c r="GE96" s="97">
        <f>IF(AND(MASTER_DATA_NORMALIZED!GE96=0,GE$22=$L$22),VLOOKUP(MASTER_DATA_PROCESSED!$C96,Backend!$Q$9:$T$52,3,FALSE),MASTER_DATA_NORMALIZED!GE96)</f>
        <v>0</v>
      </c>
      <c r="GF96" s="97">
        <f>IF(AND(MASTER_DATA_NORMALIZED!GF96=0,GF$22=$L$22),VLOOKUP(MASTER_DATA_PROCESSED!$C96,Backend!$Q$9:$T$52,3,FALSE),MASTER_DATA_NORMALIZED!GF96)</f>
        <v>36.820068178942684</v>
      </c>
      <c r="GG96" s="97">
        <f>IF(AND(MASTER_DATA_NORMALIZED!GG96=0,GG$22=$L$22),VLOOKUP(MASTER_DATA_PROCESSED!$C96,Backend!$Q$9:$T$52,3,FALSE),MASTER_DATA_NORMALIZED!GG96)</f>
        <v>0</v>
      </c>
      <c r="GH96" s="97">
        <f>IF(AND(MASTER_DATA_NORMALIZED!GH96=0,GH$22=$L$22),VLOOKUP(MASTER_DATA_PROCESSED!$C96,Backend!$Q$9:$T$52,3,FALSE),MASTER_DATA_NORMALIZED!GH96)</f>
        <v>0</v>
      </c>
      <c r="GI96" s="97">
        <f>IF(AND(MASTER_DATA_NORMALIZED!GI96=0,GI$22=$L$22),VLOOKUP(MASTER_DATA_PROCESSED!$C96,Backend!$Q$9:$T$52,3,FALSE),MASTER_DATA_NORMALIZED!GI96)</f>
        <v>0</v>
      </c>
      <c r="GJ96" s="97">
        <f>IF(AND(MASTER_DATA_NORMALIZED!GJ96=0,GJ$22=$L$22),VLOOKUP(MASTER_DATA_PROCESSED!$C96,Backend!$Q$9:$T$52,3,FALSE),MASTER_DATA_NORMALIZED!GJ96)</f>
        <v>34.227050612183973</v>
      </c>
      <c r="GK96" s="97">
        <f>IF(AND(MASTER_DATA_NORMALIZED!GK96=0,GK$22=$L$22),VLOOKUP(MASTER_DATA_PROCESSED!$C96,Backend!$Q$9:$T$52,3,FALSE),MASTER_DATA_NORMALIZED!GK96)</f>
        <v>0</v>
      </c>
      <c r="GL96" s="97">
        <f>IF(AND(MASTER_DATA_NORMALIZED!GL96=0,GL$22=$L$22),VLOOKUP(MASTER_DATA_PROCESSED!$C96,Backend!$Q$9:$T$52,3,FALSE),MASTER_DATA_NORMALIZED!GL96)</f>
        <v>0</v>
      </c>
      <c r="GM96" s="97">
        <f>IF(AND(MASTER_DATA_NORMALIZED!GM96=0,GM$22=$L$22),VLOOKUP(MASTER_DATA_PROCESSED!$C96,Backend!$Q$9:$T$52,3,FALSE),MASTER_DATA_NORMALIZED!GM96)</f>
        <v>0</v>
      </c>
      <c r="GN96" s="97">
        <f>IF(AND(MASTER_DATA_NORMALIZED!GN96=0,GN$22=$L$22),VLOOKUP(MASTER_DATA_PROCESSED!$C96,Backend!$Q$9:$T$52,3,FALSE),MASTER_DATA_NORMALIZED!GN96)</f>
        <v>42.392324686288966</v>
      </c>
      <c r="GO96" s="97">
        <f>IF(AND(MASTER_DATA_NORMALIZED!GO96=0,GO$22=$L$22),VLOOKUP(MASTER_DATA_PROCESSED!$C96,Backend!$Q$9:$T$52,3,FALSE),MASTER_DATA_NORMALIZED!GO96)</f>
        <v>0</v>
      </c>
      <c r="GP96" s="97">
        <f>IF(AND(MASTER_DATA_NORMALIZED!GP96=0,GP$22=$L$22),VLOOKUP(MASTER_DATA_PROCESSED!$C96,Backend!$Q$9:$T$52,3,FALSE),MASTER_DATA_NORMALIZED!GP96)</f>
        <v>0</v>
      </c>
      <c r="GQ96" s="97">
        <f>IF(AND(MASTER_DATA_NORMALIZED!GQ96=0,GQ$22=$L$22),VLOOKUP(MASTER_DATA_PROCESSED!$C96,Backend!$Q$9:$T$52,3,FALSE),MASTER_DATA_NORMALIZED!GQ96)</f>
        <v>0</v>
      </c>
      <c r="GR96" s="97">
        <f>IF(AND(MASTER_DATA_NORMALIZED!GR96=0,GR$22=$L$22),VLOOKUP(MASTER_DATA_PROCESSED!$C96,Backend!$Q$9:$T$52,3,FALSE),MASTER_DATA_NORMALIZED!GR96)</f>
        <v>34.150719162517611</v>
      </c>
      <c r="GS96" s="97">
        <f>IF(AND(MASTER_DATA_NORMALIZED!GS96=0,GS$22=$L$22),VLOOKUP(MASTER_DATA_PROCESSED!$C96,Backend!$Q$9:$T$52,3,FALSE),MASTER_DATA_NORMALIZED!GS96)</f>
        <v>0</v>
      </c>
      <c r="GT96" s="97">
        <f>IF(AND(MASTER_DATA_NORMALIZED!GT96=0,GT$22=$L$22),VLOOKUP(MASTER_DATA_PROCESSED!$C96,Backend!$Q$9:$T$52,3,FALSE),MASTER_DATA_NORMALIZED!GT96)</f>
        <v>0</v>
      </c>
      <c r="GU96" s="97">
        <f>IF(AND(MASTER_DATA_NORMALIZED!GU96=0,GU$22=$L$22),VLOOKUP(MASTER_DATA_PROCESSED!$C96,Backend!$Q$9:$T$52,3,FALSE),MASTER_DATA_NORMALIZED!GU96)</f>
        <v>0</v>
      </c>
      <c r="GV96" s="97">
        <f>IF(AND(MASTER_DATA_NORMALIZED!GV96=0,GV$22=$L$22),VLOOKUP(MASTER_DATA_PROCESSED!$C96,Backend!$Q$9:$T$52,3,FALSE),MASTER_DATA_NORMALIZED!GV96)</f>
        <v>31.745687909574546</v>
      </c>
      <c r="GW96" s="97" t="e">
        <f>IF(AND(MASTER_DATA_NORMALIZED!GW96=0,GW$22=$L$22),VLOOKUP(MASTER_DATA_PROCESSED!$C96,Backend!$Q$9:$T$52,3,FALSE),MASTER_DATA_NORMALIZED!GW96)</f>
        <v>#REF!</v>
      </c>
      <c r="GX96" s="97" t="e">
        <f>IF(AND(MASTER_DATA_NORMALIZED!GX96=0,GX$22=$L$22),VLOOKUP(MASTER_DATA_PROCESSED!$C96,Backend!$Q$9:$T$52,3,FALSE),MASTER_DATA_NORMALIZED!GX96)</f>
        <v>#REF!</v>
      </c>
      <c r="GY96" s="97" t="e">
        <f>IF(AND(MASTER_DATA_NORMALIZED!GY96=0,GY$22=$L$22),VLOOKUP(MASTER_DATA_PROCESSED!$C96,Backend!$Q$9:$T$52,3,FALSE),MASTER_DATA_NORMALIZED!GY96)</f>
        <v>#REF!</v>
      </c>
    </row>
    <row r="97" spans="2:207" s="25" customFormat="1" ht="17.25" hidden="1" outlineLevel="1" x14ac:dyDescent="0.3">
      <c r="B97" s="183">
        <f t="shared" si="14"/>
        <v>20</v>
      </c>
      <c r="C97" s="51">
        <f t="shared" si="13"/>
        <v>23</v>
      </c>
      <c r="D97" s="75"/>
      <c r="E97" s="51">
        <v>23</v>
      </c>
      <c r="F97" s="51"/>
      <c r="G97" s="76"/>
      <c r="H97" s="34" t="s">
        <v>101</v>
      </c>
      <c r="I97" s="95">
        <f>IF(AND(MASTER_DATA_NORMALIZED!I97=0,I$22=$L$22),VLOOKUP(MASTER_DATA_PROCESSED!$C97,Backend!$Q$9:$T$52,3,FALSE),MASTER_DATA_NORMALIZED!I97)</f>
        <v>0</v>
      </c>
      <c r="J97" s="95">
        <f>IF(AND(MASTER_DATA_NORMALIZED!J97=0,J$22=$L$22),VLOOKUP(MASTER_DATA_PROCESSED!$C97,Backend!$Q$9:$T$52,3,FALSE),MASTER_DATA_NORMALIZED!J97)</f>
        <v>0</v>
      </c>
      <c r="K97" s="95">
        <f>IF(AND(MASTER_DATA_NORMALIZED!K97=0,K$22=$L$22),VLOOKUP(MASTER_DATA_PROCESSED!$C97,Backend!$Q$9:$T$52,3,FALSE),MASTER_DATA_NORMALIZED!K97)</f>
        <v>0</v>
      </c>
      <c r="L97" s="95">
        <f>IF(AND(MASTER_DATA_NORMALIZED!L97=0,L$22=$L$22),VLOOKUP(MASTER_DATA_PROCESSED!$C97,Backend!$Q$9:$T$52,3,FALSE),MASTER_DATA_NORMALIZED!L97)</f>
        <v>1129.5539881681391</v>
      </c>
      <c r="M97" s="95">
        <f>IF(AND(MASTER_DATA_NORMALIZED!M97=0,M$22=$L$22),VLOOKUP(MASTER_DATA_PROCESSED!$C97,Backend!$Q$9:$T$52,3,FALSE),MASTER_DATA_NORMALIZED!M97)</f>
        <v>0</v>
      </c>
      <c r="N97" s="95">
        <f>IF(AND(MASTER_DATA_NORMALIZED!N97=0,N$22=$L$22),VLOOKUP(MASTER_DATA_PROCESSED!$C97,Backend!$Q$9:$T$52,3,FALSE),MASTER_DATA_NORMALIZED!N97)</f>
        <v>0</v>
      </c>
      <c r="O97" s="95">
        <f>IF(AND(MASTER_DATA_NORMALIZED!O97=0,O$22=$L$22),VLOOKUP(MASTER_DATA_PROCESSED!$C97,Backend!$Q$9:$T$52,3,FALSE),MASTER_DATA_NORMALIZED!O97)</f>
        <v>0</v>
      </c>
      <c r="P97" s="95">
        <f>IF(AND(MASTER_DATA_NORMALIZED!P97=0,P$22=$L$22),VLOOKUP(MASTER_DATA_PROCESSED!$C97,Backend!$Q$9:$T$52,3,FALSE),MASTER_DATA_NORMALIZED!P97)</f>
        <v>1034.2171669642087</v>
      </c>
      <c r="Q97" s="95">
        <f>IF(AND(MASTER_DATA_NORMALIZED!Q97=0,Q$22=$L$22),VLOOKUP(MASTER_DATA_PROCESSED!$C97,Backend!$Q$9:$T$52,3,FALSE),MASTER_DATA_NORMALIZED!Q97)</f>
        <v>0</v>
      </c>
      <c r="R97" s="95">
        <f>IF(AND(MASTER_DATA_NORMALIZED!R97=0,R$22=$L$22),VLOOKUP(MASTER_DATA_PROCESSED!$C97,Backend!$Q$9:$T$52,3,FALSE),MASTER_DATA_NORMALIZED!R97)</f>
        <v>0</v>
      </c>
      <c r="S97" s="95">
        <f>IF(AND(MASTER_DATA_NORMALIZED!S97=0,S$22=$L$22),VLOOKUP(MASTER_DATA_PROCESSED!$C97,Backend!$Q$9:$T$52,3,FALSE),MASTER_DATA_NORMALIZED!S97)</f>
        <v>0</v>
      </c>
      <c r="T97" s="95">
        <f>IF(AND(MASTER_DATA_NORMALIZED!T97=0,T$22=$L$22),VLOOKUP(MASTER_DATA_PROCESSED!$C97,Backend!$Q$9:$T$52,3,FALSE),MASTER_DATA_NORMALIZED!T97)</f>
        <v>2109.2890066539444</v>
      </c>
      <c r="U97" s="95">
        <f>IF(AND(MASTER_DATA_NORMALIZED!U97=0,U$22=$L$22),VLOOKUP(MASTER_DATA_PROCESSED!$C97,Backend!$Q$9:$T$52,3,FALSE),MASTER_DATA_NORMALIZED!U97)</f>
        <v>0</v>
      </c>
      <c r="V97" s="95">
        <f>IF(AND(MASTER_DATA_NORMALIZED!V97=0,V$22=$L$22),VLOOKUP(MASTER_DATA_PROCESSED!$C97,Backend!$Q$9:$T$52,3,FALSE),MASTER_DATA_NORMALIZED!V97)</f>
        <v>0</v>
      </c>
      <c r="W97" s="95">
        <f>IF(AND(MASTER_DATA_NORMALIZED!W97=0,W$22=$L$22),VLOOKUP(MASTER_DATA_PROCESSED!$C97,Backend!$Q$9:$T$52,3,FALSE),MASTER_DATA_NORMALIZED!W97)</f>
        <v>0</v>
      </c>
      <c r="X97" s="95">
        <f>IF(AND(MASTER_DATA_NORMALIZED!X97=0,X$22=$L$22),VLOOKUP(MASTER_DATA_PROCESSED!$C97,Backend!$Q$9:$T$52,3,FALSE),MASTER_DATA_NORMALIZED!X97)</f>
        <v>1998.2014879148669</v>
      </c>
      <c r="Y97" s="95">
        <f>IF(AND(MASTER_DATA_NORMALIZED!Y97=0,Y$22=$L$22),VLOOKUP(MASTER_DATA_PROCESSED!$C97,Backend!$Q$9:$T$52,3,FALSE),MASTER_DATA_NORMALIZED!Y97)</f>
        <v>0</v>
      </c>
      <c r="Z97" s="95">
        <f>IF(AND(MASTER_DATA_NORMALIZED!Z97=0,Z$22=$L$22),VLOOKUP(MASTER_DATA_PROCESSED!$C97,Backend!$Q$9:$T$52,3,FALSE),MASTER_DATA_NORMALIZED!Z97)</f>
        <v>0</v>
      </c>
      <c r="AA97" s="95">
        <f>IF(AND(MASTER_DATA_NORMALIZED!AA97=0,AA$22=$L$22),VLOOKUP(MASTER_DATA_PROCESSED!$C97,Backend!$Q$9:$T$52,3,FALSE),MASTER_DATA_NORMALIZED!AA97)</f>
        <v>0</v>
      </c>
      <c r="AB97" s="95">
        <f>IF(AND(MASTER_DATA_NORMALIZED!AB97=0,AB$22=$L$22),VLOOKUP(MASTER_DATA_PROCESSED!$C97,Backend!$Q$9:$T$52,3,FALSE),MASTER_DATA_NORMALIZED!AB97)</f>
        <v>1123.2496475150897</v>
      </c>
      <c r="AC97" s="95">
        <f>IF(AND(MASTER_DATA_NORMALIZED!AC97=0,AC$22=$L$22),VLOOKUP(MASTER_DATA_PROCESSED!$C97,Backend!$Q$9:$T$52,3,FALSE),MASTER_DATA_NORMALIZED!AC97)</f>
        <v>0</v>
      </c>
      <c r="AD97" s="95">
        <f>IF(AND(MASTER_DATA_NORMALIZED!AD97=0,AD$22=$L$22),VLOOKUP(MASTER_DATA_PROCESSED!$C97,Backend!$Q$9:$T$52,3,FALSE),MASTER_DATA_NORMALIZED!AD97)</f>
        <v>0</v>
      </c>
      <c r="AE97" s="95">
        <f>IF(AND(MASTER_DATA_NORMALIZED!AE97=0,AE$22=$L$22),VLOOKUP(MASTER_DATA_PROCESSED!$C97,Backend!$Q$9:$T$52,3,FALSE),MASTER_DATA_NORMALIZED!AE97)</f>
        <v>0</v>
      </c>
      <c r="AF97" s="95">
        <f>IF(AND(MASTER_DATA_NORMALIZED!AF97=0,AF$22=$L$22),VLOOKUP(MASTER_DATA_PROCESSED!$C97,Backend!$Q$9:$T$52,3,FALSE),MASTER_DATA_NORMALIZED!AF97)</f>
        <v>1012.5653310632958</v>
      </c>
      <c r="AG97" s="95">
        <f>IF(AND(MASTER_DATA_NORMALIZED!AG97=0,AG$22=$L$22),VLOOKUP(MASTER_DATA_PROCESSED!$C97,Backend!$Q$9:$T$52,3,FALSE),MASTER_DATA_NORMALIZED!AG97)</f>
        <v>0</v>
      </c>
      <c r="AH97" s="95">
        <f>IF(AND(MASTER_DATA_NORMALIZED!AH97=0,AH$22=$L$22),VLOOKUP(MASTER_DATA_PROCESSED!$C97,Backend!$Q$9:$T$52,3,FALSE),MASTER_DATA_NORMALIZED!AH97)</f>
        <v>0</v>
      </c>
      <c r="AI97" s="95">
        <f>IF(AND(MASTER_DATA_NORMALIZED!AI97=0,AI$22=$L$22),VLOOKUP(MASTER_DATA_PROCESSED!$C97,Backend!$Q$9:$T$52,3,FALSE),MASTER_DATA_NORMALIZED!AI97)</f>
        <v>0</v>
      </c>
      <c r="AJ97" s="95">
        <f>IF(AND(MASTER_DATA_NORMALIZED!AJ97=0,AJ$22=$L$22),VLOOKUP(MASTER_DATA_PROCESSED!$C97,Backend!$Q$9:$T$52,3,FALSE),MASTER_DATA_NORMALIZED!AJ97)</f>
        <v>2656.1382647039723</v>
      </c>
      <c r="AK97" s="95">
        <f>IF(AND(MASTER_DATA_NORMALIZED!AK97=0,AK$22=$L$22),VLOOKUP(MASTER_DATA_PROCESSED!$C97,Backend!$Q$9:$T$52,3,FALSE),MASTER_DATA_NORMALIZED!AK97)</f>
        <v>0</v>
      </c>
      <c r="AL97" s="95">
        <f>IF(AND(MASTER_DATA_NORMALIZED!AL97=0,AL$22=$L$22),VLOOKUP(MASTER_DATA_PROCESSED!$C97,Backend!$Q$9:$T$52,3,FALSE),MASTER_DATA_NORMALIZED!AL97)</f>
        <v>0</v>
      </c>
      <c r="AM97" s="95">
        <f>IF(AND(MASTER_DATA_NORMALIZED!AM97=0,AM$22=$L$22),VLOOKUP(MASTER_DATA_PROCESSED!$C97,Backend!$Q$9:$T$52,3,FALSE),MASTER_DATA_NORMALIZED!AM97)</f>
        <v>0</v>
      </c>
      <c r="AN97" s="95">
        <f>IF(AND(MASTER_DATA_NORMALIZED!AN97=0,AN$22=$L$22),VLOOKUP(MASTER_DATA_PROCESSED!$C97,Backend!$Q$9:$T$52,3,FALSE),MASTER_DATA_NORMALIZED!AN97)</f>
        <v>2525.7186136324171</v>
      </c>
      <c r="AO97" s="95">
        <f>IF(AND(MASTER_DATA_NORMALIZED!AO97=0,AO$22=$L$22),VLOOKUP(MASTER_DATA_PROCESSED!$C97,Backend!$Q$9:$T$52,3,FALSE),MASTER_DATA_NORMALIZED!AO97)</f>
        <v>0</v>
      </c>
      <c r="AP97" s="95">
        <f>IF(AND(MASTER_DATA_NORMALIZED!AP97=0,AP$22=$L$22),VLOOKUP(MASTER_DATA_PROCESSED!$C97,Backend!$Q$9:$T$52,3,FALSE),MASTER_DATA_NORMALIZED!AP97)</f>
        <v>0</v>
      </c>
      <c r="AQ97" s="95">
        <f>IF(AND(MASTER_DATA_NORMALIZED!AQ97=0,AQ$22=$L$22),VLOOKUP(MASTER_DATA_PROCESSED!$C97,Backend!$Q$9:$T$52,3,FALSE),MASTER_DATA_NORMALIZED!AQ97)</f>
        <v>0</v>
      </c>
      <c r="AR97" s="95">
        <f>IF(AND(MASTER_DATA_NORMALIZED!AR97=0,AR$22=$L$22),VLOOKUP(MASTER_DATA_PROCESSED!$C97,Backend!$Q$9:$T$52,3,FALSE),MASTER_DATA_NORMALIZED!AR97)</f>
        <v>999.45029388862156</v>
      </c>
      <c r="AS97" s="95">
        <f>IF(AND(MASTER_DATA_NORMALIZED!AS97=0,AS$22=$L$22),VLOOKUP(MASTER_DATA_PROCESSED!$C97,Backend!$Q$9:$T$52,3,FALSE),MASTER_DATA_NORMALIZED!AS97)</f>
        <v>0</v>
      </c>
      <c r="AT97" s="95">
        <f>IF(AND(MASTER_DATA_NORMALIZED!AT97=0,AT$22=$L$22),VLOOKUP(MASTER_DATA_PROCESSED!$C97,Backend!$Q$9:$T$52,3,FALSE),MASTER_DATA_NORMALIZED!AT97)</f>
        <v>0</v>
      </c>
      <c r="AU97" s="95">
        <f>IF(AND(MASTER_DATA_NORMALIZED!AU97=0,AU$22=$L$22),VLOOKUP(MASTER_DATA_PROCESSED!$C97,Backend!$Q$9:$T$52,3,FALSE),MASTER_DATA_NORMALIZED!AU97)</f>
        <v>0</v>
      </c>
      <c r="AV97" s="95">
        <f>IF(AND(MASTER_DATA_NORMALIZED!AV97=0,AV$22=$L$22),VLOOKUP(MASTER_DATA_PROCESSED!$C97,Backend!$Q$9:$T$52,3,FALSE),MASTER_DATA_NORMALIZED!AV97)</f>
        <v>571.93976355476036</v>
      </c>
      <c r="AW97" s="95">
        <f>IF(AND(MASTER_DATA_NORMALIZED!AW97=0,AW$22=$L$22),VLOOKUP(MASTER_DATA_PROCESSED!$C97,Backend!$Q$9:$T$52,3,FALSE),MASTER_DATA_NORMALIZED!AW97)</f>
        <v>0</v>
      </c>
      <c r="AX97" s="95">
        <f>IF(AND(MASTER_DATA_NORMALIZED!AX97=0,AX$22=$L$22),VLOOKUP(MASTER_DATA_PROCESSED!$C97,Backend!$Q$9:$T$52,3,FALSE),MASTER_DATA_NORMALIZED!AX97)</f>
        <v>0</v>
      </c>
      <c r="AY97" s="95">
        <f>IF(AND(MASTER_DATA_NORMALIZED!AY97=0,AY$22=$L$22),VLOOKUP(MASTER_DATA_PROCESSED!$C97,Backend!$Q$9:$T$52,3,FALSE),MASTER_DATA_NORMALIZED!AY97)</f>
        <v>0</v>
      </c>
      <c r="AZ97" s="95">
        <f>IF(AND(MASTER_DATA_NORMALIZED!AZ97=0,AZ$22=$L$22),VLOOKUP(MASTER_DATA_PROCESSED!$C97,Backend!$Q$9:$T$52,3,FALSE),MASTER_DATA_NORMALIZED!AZ97)</f>
        <v>2264.6503769036972</v>
      </c>
      <c r="BA97" s="95">
        <f>IF(AND(MASTER_DATA_NORMALIZED!BA97=0,BA$22=$L$22),VLOOKUP(MASTER_DATA_PROCESSED!$C97,Backend!$Q$9:$T$52,3,FALSE),MASTER_DATA_NORMALIZED!BA97)</f>
        <v>0</v>
      </c>
      <c r="BB97" s="95">
        <f>IF(AND(MASTER_DATA_NORMALIZED!BB97=0,BB$22=$L$22),VLOOKUP(MASTER_DATA_PROCESSED!$C97,Backend!$Q$9:$T$52,3,FALSE),MASTER_DATA_NORMALIZED!BB97)</f>
        <v>0</v>
      </c>
      <c r="BC97" s="95">
        <f>IF(AND(MASTER_DATA_NORMALIZED!BC97=0,BC$22=$L$22),VLOOKUP(MASTER_DATA_PROCESSED!$C97,Backend!$Q$9:$T$52,3,FALSE),MASTER_DATA_NORMALIZED!BC97)</f>
        <v>0</v>
      </c>
      <c r="BD97" s="95">
        <f>IF(AND(MASTER_DATA_NORMALIZED!BD97=0,BD$22=$L$22),VLOOKUP(MASTER_DATA_PROCESSED!$C97,Backend!$Q$9:$T$52,3,FALSE),MASTER_DATA_NORMALIZED!BD97)</f>
        <v>1282.5315910015836</v>
      </c>
      <c r="BE97" s="95">
        <f>IF(AND(MASTER_DATA_NORMALIZED!BE97=0,BE$22=$L$22),VLOOKUP(MASTER_DATA_PROCESSED!$C97,Backend!$Q$9:$T$52,3,FALSE),MASTER_DATA_NORMALIZED!BE97)</f>
        <v>0</v>
      </c>
      <c r="BF97" s="95">
        <f>IF(AND(MASTER_DATA_NORMALIZED!BF97=0,BF$22=$L$22),VLOOKUP(MASTER_DATA_PROCESSED!$C97,Backend!$Q$9:$T$52,3,FALSE),MASTER_DATA_NORMALIZED!BF97)</f>
        <v>0</v>
      </c>
      <c r="BG97" s="95">
        <f>IF(AND(MASTER_DATA_NORMALIZED!BG97=0,BG$22=$L$22),VLOOKUP(MASTER_DATA_PROCESSED!$C97,Backend!$Q$9:$T$52,3,FALSE),MASTER_DATA_NORMALIZED!BG97)</f>
        <v>0</v>
      </c>
      <c r="BH97" s="95">
        <f>IF(AND(MASTER_DATA_NORMALIZED!BH97=0,BH$22=$L$22),VLOOKUP(MASTER_DATA_PROCESSED!$C97,Backend!$Q$9:$T$52,3,FALSE),MASTER_DATA_NORMALIZED!BH97)</f>
        <v>2640.9916931821544</v>
      </c>
      <c r="BI97" s="95">
        <f>IF(AND(MASTER_DATA_NORMALIZED!BI97=0,BI$22=$L$22),VLOOKUP(MASTER_DATA_PROCESSED!$C97,Backend!$Q$9:$T$52,3,FALSE),MASTER_DATA_NORMALIZED!BI97)</f>
        <v>0</v>
      </c>
      <c r="BJ97" s="95">
        <f>IF(AND(MASTER_DATA_NORMALIZED!BJ97=0,BJ$22=$L$22),VLOOKUP(MASTER_DATA_PROCESSED!$C97,Backend!$Q$9:$T$52,3,FALSE),MASTER_DATA_NORMALIZED!BJ97)</f>
        <v>0</v>
      </c>
      <c r="BK97" s="95">
        <f>IF(AND(MASTER_DATA_NORMALIZED!BK97=0,BK$22=$L$22),VLOOKUP(MASTER_DATA_PROCESSED!$C97,Backend!$Q$9:$T$52,3,FALSE),MASTER_DATA_NORMALIZED!BK97)</f>
        <v>0</v>
      </c>
      <c r="BL97" s="95">
        <f>IF(AND(MASTER_DATA_NORMALIZED!BL97=0,BL$22=$L$22),VLOOKUP(MASTER_DATA_PROCESSED!$C97,Backend!$Q$9:$T$52,3,FALSE),MASTER_DATA_NORMALIZED!BL97)</f>
        <v>1444.2923322089907</v>
      </c>
      <c r="BM97" s="95">
        <f>IF(AND(MASTER_DATA_NORMALIZED!BM97=0,BM$22=$L$22),VLOOKUP(MASTER_DATA_PROCESSED!$C97,Backend!$Q$9:$T$52,3,FALSE),MASTER_DATA_NORMALIZED!BM97)</f>
        <v>0</v>
      </c>
      <c r="BN97" s="95">
        <f>IF(AND(MASTER_DATA_NORMALIZED!BN97=0,BN$22=$L$22),VLOOKUP(MASTER_DATA_PROCESSED!$C97,Backend!$Q$9:$T$52,3,FALSE),MASTER_DATA_NORMALIZED!BN97)</f>
        <v>0</v>
      </c>
      <c r="BO97" s="95">
        <f>IF(AND(MASTER_DATA_NORMALIZED!BO97=0,BO$22=$L$22),VLOOKUP(MASTER_DATA_PROCESSED!$C97,Backend!$Q$9:$T$52,3,FALSE),MASTER_DATA_NORMALIZED!BO97)</f>
        <v>0</v>
      </c>
      <c r="BP97" s="95">
        <f>IF(AND(MASTER_DATA_NORMALIZED!BP97=0,BP$22=$L$22),VLOOKUP(MASTER_DATA_PROCESSED!$C97,Backend!$Q$9:$T$52,3,FALSE),MASTER_DATA_NORMALIZED!BP97)</f>
        <v>918.8370102043657</v>
      </c>
      <c r="BQ97" s="95">
        <f>IF(AND(MASTER_DATA_NORMALIZED!BQ97=0,BQ$22=$L$22),VLOOKUP(MASTER_DATA_PROCESSED!$C97,Backend!$Q$9:$T$52,3,FALSE),MASTER_DATA_NORMALIZED!BQ97)</f>
        <v>0</v>
      </c>
      <c r="BR97" s="95">
        <f>IF(AND(MASTER_DATA_NORMALIZED!BR97=0,BR$22=$L$22),VLOOKUP(MASTER_DATA_PROCESSED!$C97,Backend!$Q$9:$T$52,3,FALSE),MASTER_DATA_NORMALIZED!BR97)</f>
        <v>0</v>
      </c>
      <c r="BS97" s="95">
        <f>IF(AND(MASTER_DATA_NORMALIZED!BS97=0,BS$22=$L$22),VLOOKUP(MASTER_DATA_PROCESSED!$C97,Backend!$Q$9:$T$52,3,FALSE),MASTER_DATA_NORMALIZED!BS97)</f>
        <v>0</v>
      </c>
      <c r="BT97" s="95">
        <f>IF(AND(MASTER_DATA_NORMALIZED!BT97=0,BT$22=$L$22),VLOOKUP(MASTER_DATA_PROCESSED!$C97,Backend!$Q$9:$T$52,3,FALSE),MASTER_DATA_NORMALIZED!BT97)</f>
        <v>773.66733143049248</v>
      </c>
      <c r="BU97" s="95">
        <f>IF(AND(MASTER_DATA_NORMALIZED!BU97=0,BU$22=$L$22),VLOOKUP(MASTER_DATA_PROCESSED!$C97,Backend!$Q$9:$T$52,3,FALSE),MASTER_DATA_NORMALIZED!BU97)</f>
        <v>0</v>
      </c>
      <c r="BV97" s="95">
        <f>IF(AND(MASTER_DATA_NORMALIZED!BV97=0,BV$22=$L$22),VLOOKUP(MASTER_DATA_PROCESSED!$C97,Backend!$Q$9:$T$52,3,FALSE),MASTER_DATA_NORMALIZED!BV97)</f>
        <v>0</v>
      </c>
      <c r="BW97" s="95">
        <f>IF(AND(MASTER_DATA_NORMALIZED!BW97=0,BW$22=$L$22),VLOOKUP(MASTER_DATA_PROCESSED!$C97,Backend!$Q$9:$T$52,3,FALSE),MASTER_DATA_NORMALIZED!BW97)</f>
        <v>0</v>
      </c>
      <c r="BX97" s="95">
        <f>IF(AND(MASTER_DATA_NORMALIZED!BX97=0,BX$22=$L$22),VLOOKUP(MASTER_DATA_PROCESSED!$C97,Backend!$Q$9:$T$52,3,FALSE),MASTER_DATA_NORMALIZED!BX97)</f>
        <v>795.1367521104662</v>
      </c>
      <c r="BY97" s="95">
        <f>IF(AND(MASTER_DATA_NORMALIZED!BY97=0,BY$22=$L$22),VLOOKUP(MASTER_DATA_PROCESSED!$C97,Backend!$Q$9:$T$52,3,FALSE),MASTER_DATA_NORMALIZED!BY97)</f>
        <v>0</v>
      </c>
      <c r="BZ97" s="95">
        <f>IF(AND(MASTER_DATA_NORMALIZED!BZ97=0,BZ$22=$L$22),VLOOKUP(MASTER_DATA_PROCESSED!$C97,Backend!$Q$9:$T$52,3,FALSE),MASTER_DATA_NORMALIZED!BZ97)</f>
        <v>0</v>
      </c>
      <c r="CA97" s="95">
        <f>IF(AND(MASTER_DATA_NORMALIZED!CA97=0,CA$22=$L$22),VLOOKUP(MASTER_DATA_PROCESSED!$C97,Backend!$Q$9:$T$52,3,FALSE),MASTER_DATA_NORMALIZED!CA97)</f>
        <v>0</v>
      </c>
      <c r="CB97" s="95">
        <f>IF(AND(MASTER_DATA_NORMALIZED!CB97=0,CB$22=$L$22),VLOOKUP(MASTER_DATA_PROCESSED!$C97,Backend!$Q$9:$T$52,3,FALSE),MASTER_DATA_NORMALIZED!CB97)</f>
        <v>730.52688256900512</v>
      </c>
      <c r="CC97" s="95">
        <f>IF(AND(MASTER_DATA_NORMALIZED!CC97=0,CC$22=$L$22),VLOOKUP(MASTER_DATA_PROCESSED!$C97,Backend!$Q$9:$T$52,3,FALSE),MASTER_DATA_NORMALIZED!CC97)</f>
        <v>0</v>
      </c>
      <c r="CD97" s="95">
        <f>IF(AND(MASTER_DATA_NORMALIZED!CD97=0,CD$22=$L$22),VLOOKUP(MASTER_DATA_PROCESSED!$C97,Backend!$Q$9:$T$52,3,FALSE),MASTER_DATA_NORMALIZED!CD97)</f>
        <v>0</v>
      </c>
      <c r="CE97" s="95">
        <f>IF(AND(MASTER_DATA_NORMALIZED!CE97=0,CE$22=$L$22),VLOOKUP(MASTER_DATA_PROCESSED!$C97,Backend!$Q$9:$T$52,3,FALSE),MASTER_DATA_NORMALIZED!CE97)</f>
        <v>0</v>
      </c>
      <c r="CF97" s="95">
        <f>IF(AND(MASTER_DATA_NORMALIZED!CF97=0,CF$22=$L$22),VLOOKUP(MASTER_DATA_PROCESSED!$C97,Backend!$Q$9:$T$52,3,FALSE),MASTER_DATA_NORMALIZED!CF97)</f>
        <v>779.44825351293309</v>
      </c>
      <c r="CG97" s="95">
        <f>IF(AND(MASTER_DATA_NORMALIZED!CG97=0,CG$22=$L$22),VLOOKUP(MASTER_DATA_PROCESSED!$C97,Backend!$Q$9:$T$52,3,FALSE),MASTER_DATA_NORMALIZED!CG97)</f>
        <v>0</v>
      </c>
      <c r="CH97" s="95">
        <f>IF(AND(MASTER_DATA_NORMALIZED!CH97=0,CH$22=$L$22),VLOOKUP(MASTER_DATA_PROCESSED!$C97,Backend!$Q$9:$T$52,3,FALSE),MASTER_DATA_NORMALIZED!CH97)</f>
        <v>0</v>
      </c>
      <c r="CI97" s="95">
        <f>IF(AND(MASTER_DATA_NORMALIZED!CI97=0,CI$22=$L$22),VLOOKUP(MASTER_DATA_PROCESSED!$C97,Backend!$Q$9:$T$52,3,FALSE),MASTER_DATA_NORMALIZED!CI97)</f>
        <v>0</v>
      </c>
      <c r="CJ97" s="95">
        <f>IF(AND(MASTER_DATA_NORMALIZED!CJ97=0,CJ$22=$L$22),VLOOKUP(MASTER_DATA_PROCESSED!$C97,Backend!$Q$9:$T$52,3,FALSE),MASTER_DATA_NORMALIZED!CJ97)</f>
        <v>158.82418169700796</v>
      </c>
      <c r="CK97" s="95">
        <f>IF(AND(MASTER_DATA_NORMALIZED!CK97=0,CK$22=$L$22),VLOOKUP(MASTER_DATA_PROCESSED!$C97,Backend!$Q$9:$T$52,3,FALSE),MASTER_DATA_NORMALIZED!CK97)</f>
        <v>0</v>
      </c>
      <c r="CL97" s="95">
        <f>IF(AND(MASTER_DATA_NORMALIZED!CL97=0,CL$22=$L$22),VLOOKUP(MASTER_DATA_PROCESSED!$C97,Backend!$Q$9:$T$52,3,FALSE),MASTER_DATA_NORMALIZED!CL97)</f>
        <v>0</v>
      </c>
      <c r="CM97" s="95">
        <f>IF(AND(MASTER_DATA_NORMALIZED!CM97=0,CM$22=$L$22),VLOOKUP(MASTER_DATA_PROCESSED!$C97,Backend!$Q$9:$T$52,3,FALSE),MASTER_DATA_NORMALIZED!CM97)</f>
        <v>0</v>
      </c>
      <c r="CN97" s="95">
        <f>IF(AND(MASTER_DATA_NORMALIZED!CN97=0,CN$22=$L$22),VLOOKUP(MASTER_DATA_PROCESSED!$C97,Backend!$Q$9:$T$52,3,FALSE),MASTER_DATA_NORMALIZED!CN97)</f>
        <v>619.33062302785959</v>
      </c>
      <c r="CO97" s="95">
        <f>IF(AND(MASTER_DATA_NORMALIZED!CO97=0,CO$22=$L$22),VLOOKUP(MASTER_DATA_PROCESSED!$C97,Backend!$Q$9:$T$52,3,FALSE),MASTER_DATA_NORMALIZED!CO97)</f>
        <v>0</v>
      </c>
      <c r="CP97" s="95">
        <f>IF(AND(MASTER_DATA_NORMALIZED!CP97=0,CP$22=$L$22),VLOOKUP(MASTER_DATA_PROCESSED!$C97,Backend!$Q$9:$T$52,3,FALSE),MASTER_DATA_NORMALIZED!CP97)</f>
        <v>0</v>
      </c>
      <c r="CQ97" s="95">
        <f>IF(AND(MASTER_DATA_NORMALIZED!CQ97=0,CQ$22=$L$22),VLOOKUP(MASTER_DATA_PROCESSED!$C97,Backend!$Q$9:$T$52,3,FALSE),MASTER_DATA_NORMALIZED!CQ97)</f>
        <v>0</v>
      </c>
      <c r="CR97" s="95">
        <f>IF(AND(MASTER_DATA_NORMALIZED!CR97=0,CR$22=$L$22),VLOOKUP(MASTER_DATA_PROCESSED!$C97,Backend!$Q$9:$T$52,3,FALSE),MASTER_DATA_NORMALIZED!CR97)</f>
        <v>649.20375837567258</v>
      </c>
      <c r="CS97" s="95">
        <f>IF(AND(MASTER_DATA_NORMALIZED!CS97=0,CS$22=$L$22),VLOOKUP(MASTER_DATA_PROCESSED!$C97,Backend!$Q$9:$T$52,3,FALSE),MASTER_DATA_NORMALIZED!CS97)</f>
        <v>0</v>
      </c>
      <c r="CT97" s="95">
        <f>IF(AND(MASTER_DATA_NORMALIZED!CT97=0,CT$22=$L$22),VLOOKUP(MASTER_DATA_PROCESSED!$C97,Backend!$Q$9:$T$52,3,FALSE),MASTER_DATA_NORMALIZED!CT97)</f>
        <v>0</v>
      </c>
      <c r="CU97" s="95">
        <f>IF(AND(MASTER_DATA_NORMALIZED!CU97=0,CU$22=$L$22),VLOOKUP(MASTER_DATA_PROCESSED!$C97,Backend!$Q$9:$T$52,3,FALSE),MASTER_DATA_NORMALIZED!CU97)</f>
        <v>0</v>
      </c>
      <c r="CV97" s="95">
        <f>IF(AND(MASTER_DATA_NORMALIZED!CV97=0,CV$22=$L$22),VLOOKUP(MASTER_DATA_PROCESSED!$C97,Backend!$Q$9:$T$52,3,FALSE),MASTER_DATA_NORMALIZED!CV97)</f>
        <v>479.42083431411726</v>
      </c>
      <c r="CW97" s="95">
        <f>IF(AND(MASTER_DATA_NORMALIZED!CW97=0,CW$22=$L$22),VLOOKUP(MASTER_DATA_PROCESSED!$C97,Backend!$Q$9:$T$52,3,FALSE),MASTER_DATA_NORMALIZED!CW97)</f>
        <v>0</v>
      </c>
      <c r="CX97" s="95">
        <f>IF(AND(MASTER_DATA_NORMALIZED!CX97=0,CX$22=$L$22),VLOOKUP(MASTER_DATA_PROCESSED!$C97,Backend!$Q$9:$T$52,3,FALSE),MASTER_DATA_NORMALIZED!CX97)</f>
        <v>0</v>
      </c>
      <c r="CY97" s="95">
        <f>IF(AND(MASTER_DATA_NORMALIZED!CY97=0,CY$22=$L$22),VLOOKUP(MASTER_DATA_PROCESSED!$C97,Backend!$Q$9:$T$52,3,FALSE),MASTER_DATA_NORMALIZED!CY97)</f>
        <v>0</v>
      </c>
      <c r="CZ97" s="95">
        <f>IF(AND(MASTER_DATA_NORMALIZED!CZ97=0,CZ$22=$L$22),VLOOKUP(MASTER_DATA_PROCESSED!$C97,Backend!$Q$9:$T$52,3,FALSE),MASTER_DATA_NORMALIZED!CZ97)</f>
        <v>481.80528418272445</v>
      </c>
      <c r="DA97" s="95" t="e">
        <f>IF(AND(MASTER_DATA_NORMALIZED!DA97=0,DA$22=$L$22),VLOOKUP(MASTER_DATA_PROCESSED!$C97,Backend!$Q$9:$T$52,3,FALSE),MASTER_DATA_NORMALIZED!DA97)</f>
        <v>#DIV/0!</v>
      </c>
      <c r="DB97" s="95" t="e">
        <f>IF(AND(MASTER_DATA_NORMALIZED!DB97=0,DB$22=$L$22),VLOOKUP(MASTER_DATA_PROCESSED!$C97,Backend!$Q$9:$T$52,3,FALSE),MASTER_DATA_NORMALIZED!DB97)</f>
        <v>#DIV/0!</v>
      </c>
      <c r="DC97" s="95" t="e">
        <f>IF(AND(MASTER_DATA_NORMALIZED!DC97=0,DC$22=$L$22),VLOOKUP(MASTER_DATA_PROCESSED!$C97,Backend!$Q$9:$T$52,3,FALSE),MASTER_DATA_NORMALIZED!DC97)</f>
        <v>#DIV/0!</v>
      </c>
      <c r="DD97" s="95" t="e">
        <f>IF(AND(MASTER_DATA_NORMALIZED!DD97=0,DD$22=$L$22),VLOOKUP(MASTER_DATA_PROCESSED!$C97,Backend!$Q$9:$T$52,3,FALSE),MASTER_DATA_NORMALIZED!DD97)</f>
        <v>#N/A</v>
      </c>
      <c r="DE97" s="95">
        <f>IF(AND(MASTER_DATA_NORMALIZED!DE97=0,DE$22=$L$22),VLOOKUP(MASTER_DATA_PROCESSED!$C97,Backend!$Q$9:$T$52,3,FALSE),MASTER_DATA_NORMALIZED!DE97)</f>
        <v>0</v>
      </c>
      <c r="DF97" s="95">
        <f>IF(AND(MASTER_DATA_NORMALIZED!DF97=0,DF$22=$L$22),VLOOKUP(MASTER_DATA_PROCESSED!$C97,Backend!$Q$9:$T$52,3,FALSE),MASTER_DATA_NORMALIZED!DF97)</f>
        <v>0</v>
      </c>
      <c r="DG97" s="95">
        <f>IF(AND(MASTER_DATA_NORMALIZED!DG97=0,DG$22=$L$22),VLOOKUP(MASTER_DATA_PROCESSED!$C97,Backend!$Q$9:$T$52,3,FALSE),MASTER_DATA_NORMALIZED!DG97)</f>
        <v>0</v>
      </c>
      <c r="DH97" s="95">
        <f>IF(AND(MASTER_DATA_NORMALIZED!DH97=0,DH$22=$L$22),VLOOKUP(MASTER_DATA_PROCESSED!$C97,Backend!$Q$9:$T$52,3,FALSE),MASTER_DATA_NORMALIZED!DH97)</f>
        <v>861.63984416427343</v>
      </c>
      <c r="DI97" s="95">
        <f>IF(AND(MASTER_DATA_NORMALIZED!DI97=0,DI$22=$L$22),VLOOKUP(MASTER_DATA_PROCESSED!$C97,Backend!$Q$9:$T$52,3,FALSE),MASTER_DATA_NORMALIZED!DI97)</f>
        <v>0</v>
      </c>
      <c r="DJ97" s="95">
        <f>IF(AND(MASTER_DATA_NORMALIZED!DJ97=0,DJ$22=$L$22),VLOOKUP(MASTER_DATA_PROCESSED!$C97,Backend!$Q$9:$T$52,3,FALSE),MASTER_DATA_NORMALIZED!DJ97)</f>
        <v>0</v>
      </c>
      <c r="DK97" s="95">
        <f>IF(AND(MASTER_DATA_NORMALIZED!DK97=0,DK$22=$L$22),VLOOKUP(MASTER_DATA_PROCESSED!$C97,Backend!$Q$9:$T$52,3,FALSE),MASTER_DATA_NORMALIZED!DK97)</f>
        <v>0</v>
      </c>
      <c r="DL97" s="95">
        <f>IF(AND(MASTER_DATA_NORMALIZED!DL97=0,DL$22=$L$22),VLOOKUP(MASTER_DATA_PROCESSED!$C97,Backend!$Q$9:$T$52,3,FALSE),MASTER_DATA_NORMALIZED!DL97)</f>
        <v>764.62028114416762</v>
      </c>
      <c r="DM97" s="95">
        <f>IF(AND(MASTER_DATA_NORMALIZED!DM97=0,DM$22=$L$22),VLOOKUP(MASTER_DATA_PROCESSED!$C97,Backend!$Q$9:$T$52,3,FALSE),MASTER_DATA_NORMALIZED!DM97)</f>
        <v>0</v>
      </c>
      <c r="DN97" s="95">
        <f>IF(AND(MASTER_DATA_NORMALIZED!DN97=0,DN$22=$L$22),VLOOKUP(MASTER_DATA_PROCESSED!$C97,Backend!$Q$9:$T$52,3,FALSE),MASTER_DATA_NORMALIZED!DN97)</f>
        <v>0</v>
      </c>
      <c r="DO97" s="95">
        <f>IF(AND(MASTER_DATA_NORMALIZED!DO97=0,DO$22=$L$22),VLOOKUP(MASTER_DATA_PROCESSED!$C97,Backend!$Q$9:$T$52,3,FALSE),MASTER_DATA_NORMALIZED!DO97)</f>
        <v>0</v>
      </c>
      <c r="DP97" s="95">
        <f>IF(AND(MASTER_DATA_NORMALIZED!DP97=0,DP$22=$L$22),VLOOKUP(MASTER_DATA_PROCESSED!$C97,Backend!$Q$9:$T$52,3,FALSE),MASTER_DATA_NORMALIZED!DP97)</f>
        <v>711.12387859813271</v>
      </c>
      <c r="DQ97" s="95">
        <f>IF(AND(MASTER_DATA_NORMALIZED!DQ97=0,DQ$22=$L$22),VLOOKUP(MASTER_DATA_PROCESSED!$C97,Backend!$Q$9:$T$52,3,FALSE),MASTER_DATA_NORMALIZED!DQ97)</f>
        <v>0</v>
      </c>
      <c r="DR97" s="95">
        <f>IF(AND(MASTER_DATA_NORMALIZED!DR97=0,DR$22=$L$22),VLOOKUP(MASTER_DATA_PROCESSED!$C97,Backend!$Q$9:$T$52,3,FALSE),MASTER_DATA_NORMALIZED!DR97)</f>
        <v>0</v>
      </c>
      <c r="DS97" s="95">
        <f>IF(AND(MASTER_DATA_NORMALIZED!DS97=0,DS$22=$L$22),VLOOKUP(MASTER_DATA_PROCESSED!$C97,Backend!$Q$9:$T$52,3,FALSE),MASTER_DATA_NORMALIZED!DS97)</f>
        <v>0</v>
      </c>
      <c r="DT97" s="95">
        <f>IF(AND(MASTER_DATA_NORMALIZED!DT97=0,DT$22=$L$22),VLOOKUP(MASTER_DATA_PROCESSED!$C97,Backend!$Q$9:$T$52,3,FALSE),MASTER_DATA_NORMALIZED!DT97)</f>
        <v>673.50538695092916</v>
      </c>
      <c r="DU97" s="95">
        <f>IF(AND(MASTER_DATA_NORMALIZED!DU97=0,DU$22=$L$22),VLOOKUP(MASTER_DATA_PROCESSED!$C97,Backend!$Q$9:$T$52,3,FALSE),MASTER_DATA_NORMALIZED!DU97)</f>
        <v>0</v>
      </c>
      <c r="DV97" s="95">
        <f>IF(AND(MASTER_DATA_NORMALIZED!DV97=0,DV$22=$L$22),VLOOKUP(MASTER_DATA_PROCESSED!$C97,Backend!$Q$9:$T$52,3,FALSE),MASTER_DATA_NORMALIZED!DV97)</f>
        <v>0</v>
      </c>
      <c r="DW97" s="95">
        <f>IF(AND(MASTER_DATA_NORMALIZED!DW97=0,DW$22=$L$22),VLOOKUP(MASTER_DATA_PROCESSED!$C97,Backend!$Q$9:$T$52,3,FALSE),MASTER_DATA_NORMALIZED!DW97)</f>
        <v>0</v>
      </c>
      <c r="DX97" s="95">
        <f>IF(AND(MASTER_DATA_NORMALIZED!DX97=0,DX$22=$L$22),VLOOKUP(MASTER_DATA_PROCESSED!$C97,Backend!$Q$9:$T$52,3,FALSE),MASTER_DATA_NORMALIZED!DX97)</f>
        <v>638.04080308649225</v>
      </c>
      <c r="DY97" s="95">
        <f>IF(AND(MASTER_DATA_NORMALIZED!DY97=0,DY$22=$L$22),VLOOKUP(MASTER_DATA_PROCESSED!$C97,Backend!$Q$9:$T$52,3,FALSE),MASTER_DATA_NORMALIZED!DY97)</f>
        <v>0</v>
      </c>
      <c r="DZ97" s="95">
        <f>IF(AND(MASTER_DATA_NORMALIZED!DZ97=0,DZ$22=$L$22),VLOOKUP(MASTER_DATA_PROCESSED!$C97,Backend!$Q$9:$T$52,3,FALSE),MASTER_DATA_NORMALIZED!DZ97)</f>
        <v>0</v>
      </c>
      <c r="EA97" s="95">
        <f>IF(AND(MASTER_DATA_NORMALIZED!EA97=0,EA$22=$L$22),VLOOKUP(MASTER_DATA_PROCESSED!$C97,Backend!$Q$9:$T$52,3,FALSE),MASTER_DATA_NORMALIZED!EA97)</f>
        <v>0</v>
      </c>
      <c r="EB97" s="95">
        <f>IF(AND(MASTER_DATA_NORMALIZED!EB97=0,EB$22=$L$22),VLOOKUP(MASTER_DATA_PROCESSED!$C97,Backend!$Q$9:$T$52,3,FALSE),MASTER_DATA_NORMALIZED!EB97)</f>
        <v>627.05817696330826</v>
      </c>
      <c r="EC97" s="95" t="e">
        <f>IF(AND(MASTER_DATA_NORMALIZED!EC97=0,EC$22=$L$22),VLOOKUP(MASTER_DATA_PROCESSED!$C97,Backend!$Q$9:$T$52,3,FALSE),MASTER_DATA_NORMALIZED!EC97)</f>
        <v>#DIV/0!</v>
      </c>
      <c r="ED97" s="95" t="e">
        <f>IF(AND(MASTER_DATA_NORMALIZED!ED97=0,ED$22=$L$22),VLOOKUP(MASTER_DATA_PROCESSED!$C97,Backend!$Q$9:$T$52,3,FALSE),MASTER_DATA_NORMALIZED!ED97)</f>
        <v>#DIV/0!</v>
      </c>
      <c r="EE97" s="95" t="e">
        <f>IF(AND(MASTER_DATA_NORMALIZED!EE97=0,EE$22=$L$22),VLOOKUP(MASTER_DATA_PROCESSED!$C97,Backend!$Q$9:$T$52,3,FALSE),MASTER_DATA_NORMALIZED!EE97)</f>
        <v>#DIV/0!</v>
      </c>
      <c r="EF97" s="95" t="e">
        <f>IF(AND(MASTER_DATA_NORMALIZED!EF97=0,EF$22=$L$22),VLOOKUP(MASTER_DATA_PROCESSED!$C97,Backend!$Q$9:$T$52,3,FALSE),MASTER_DATA_NORMALIZED!EF97)</f>
        <v>#VALUE!</v>
      </c>
      <c r="EG97" s="95">
        <f>IF(AND(MASTER_DATA_NORMALIZED!EG97=0,EG$22=$L$22),VLOOKUP(MASTER_DATA_PROCESSED!$C97,Backend!$Q$9:$T$52,3,FALSE),MASTER_DATA_NORMALIZED!EG97)</f>
        <v>0</v>
      </c>
      <c r="EH97" s="95">
        <f>IF(AND(MASTER_DATA_NORMALIZED!EH97=0,EH$22=$L$22),VLOOKUP(MASTER_DATA_PROCESSED!$C97,Backend!$Q$9:$T$52,3,FALSE),MASTER_DATA_NORMALIZED!EH97)</f>
        <v>0</v>
      </c>
      <c r="EI97" s="95">
        <f>IF(AND(MASTER_DATA_NORMALIZED!EI97=0,EI$22=$L$22),VLOOKUP(MASTER_DATA_PROCESSED!$C97,Backend!$Q$9:$T$52,3,FALSE),MASTER_DATA_NORMALIZED!EI97)</f>
        <v>0</v>
      </c>
      <c r="EJ97" s="95">
        <f>IF(AND(MASTER_DATA_NORMALIZED!EJ97=0,EJ$22=$L$22),VLOOKUP(MASTER_DATA_PROCESSED!$C97,Backend!$Q$9:$T$52,3,FALSE),MASTER_DATA_NORMALIZED!EJ97)</f>
        <v>415.74056235459415</v>
      </c>
      <c r="EK97" s="95">
        <f>IF(AND(MASTER_DATA_NORMALIZED!EK97=0,EK$22=$L$22),VLOOKUP(MASTER_DATA_PROCESSED!$C97,Backend!$Q$9:$T$52,3,FALSE),MASTER_DATA_NORMALIZED!EK97)</f>
        <v>0</v>
      </c>
      <c r="EL97" s="95">
        <f>IF(AND(MASTER_DATA_NORMALIZED!EL97=0,EL$22=$L$22),VLOOKUP(MASTER_DATA_PROCESSED!$C97,Backend!$Q$9:$T$52,3,FALSE),MASTER_DATA_NORMALIZED!EL97)</f>
        <v>0</v>
      </c>
      <c r="EM97" s="95">
        <f>IF(AND(MASTER_DATA_NORMALIZED!EM97=0,EM$22=$L$22),VLOOKUP(MASTER_DATA_PROCESSED!$C97,Backend!$Q$9:$T$52,3,FALSE),MASTER_DATA_NORMALIZED!EM97)</f>
        <v>0</v>
      </c>
      <c r="EN97" s="95">
        <f>IF(AND(MASTER_DATA_NORMALIZED!EN97=0,EN$22=$L$22),VLOOKUP(MASTER_DATA_PROCESSED!$C97,Backend!$Q$9:$T$52,3,FALSE),MASTER_DATA_NORMALIZED!EN97)</f>
        <v>470.96396553301639</v>
      </c>
      <c r="EO97" s="95">
        <f>IF(AND(MASTER_DATA_NORMALIZED!EO97=0,EO$22=$L$22),VLOOKUP(MASTER_DATA_PROCESSED!$C97,Backend!$Q$9:$T$52,3,FALSE),MASTER_DATA_NORMALIZED!EO97)</f>
        <v>0</v>
      </c>
      <c r="EP97" s="95">
        <f>IF(AND(MASTER_DATA_NORMALIZED!EP97=0,EP$22=$L$22),VLOOKUP(MASTER_DATA_PROCESSED!$C97,Backend!$Q$9:$T$52,3,FALSE),MASTER_DATA_NORMALIZED!EP97)</f>
        <v>0</v>
      </c>
      <c r="EQ97" s="95">
        <f>IF(AND(MASTER_DATA_NORMALIZED!EQ97=0,EQ$22=$L$22),VLOOKUP(MASTER_DATA_PROCESSED!$C97,Backend!$Q$9:$T$52,3,FALSE),MASTER_DATA_NORMALIZED!EQ97)</f>
        <v>0</v>
      </c>
      <c r="ER97" s="95">
        <f>IF(AND(MASTER_DATA_NORMALIZED!ER97=0,ER$22=$L$22),VLOOKUP(MASTER_DATA_PROCESSED!$C97,Backend!$Q$9:$T$52,3,FALSE),MASTER_DATA_NORMALIZED!ER97)</f>
        <v>523.15045080924085</v>
      </c>
      <c r="ES97" s="95">
        <f>IF(AND(MASTER_DATA_NORMALIZED!ES97=0,ES$22=$L$22),VLOOKUP(MASTER_DATA_PROCESSED!$C97,Backend!$Q$9:$T$52,3,FALSE),MASTER_DATA_NORMALIZED!ES97)</f>
        <v>0</v>
      </c>
      <c r="ET97" s="95">
        <f>IF(AND(MASTER_DATA_NORMALIZED!ET97=0,ET$22=$L$22),VLOOKUP(MASTER_DATA_PROCESSED!$C97,Backend!$Q$9:$T$52,3,FALSE),MASTER_DATA_NORMALIZED!ET97)</f>
        <v>0</v>
      </c>
      <c r="EU97" s="95">
        <f>IF(AND(MASTER_DATA_NORMALIZED!EU97=0,EU$22=$L$22),VLOOKUP(MASTER_DATA_PROCESSED!$C97,Backend!$Q$9:$T$52,3,FALSE),MASTER_DATA_NORMALIZED!EU97)</f>
        <v>0</v>
      </c>
      <c r="EV97" s="95">
        <f>IF(AND(MASTER_DATA_NORMALIZED!EV97=0,EV$22=$L$22),VLOOKUP(MASTER_DATA_PROCESSED!$C97,Backend!$Q$9:$T$52,3,FALSE),MASTER_DATA_NORMALIZED!EV97)</f>
        <v>523.15045080924085</v>
      </c>
      <c r="EW97" s="95">
        <f>IF(AND(MASTER_DATA_NORMALIZED!EW97=0,EW$22=$L$22),VLOOKUP(MASTER_DATA_PROCESSED!$C97,Backend!$Q$9:$T$52,3,FALSE),MASTER_DATA_NORMALIZED!EW97)</f>
        <v>0</v>
      </c>
      <c r="EX97" s="95">
        <f>IF(AND(MASTER_DATA_NORMALIZED!EX97=0,EX$22=$L$22),VLOOKUP(MASTER_DATA_PROCESSED!$C97,Backend!$Q$9:$T$52,3,FALSE),MASTER_DATA_NORMALIZED!EX97)</f>
        <v>0</v>
      </c>
      <c r="EY97" s="95">
        <f>IF(AND(MASTER_DATA_NORMALIZED!EY97=0,EY$22=$L$22),VLOOKUP(MASTER_DATA_PROCESSED!$C97,Backend!$Q$9:$T$52,3,FALSE),MASTER_DATA_NORMALIZED!EY97)</f>
        <v>0</v>
      </c>
      <c r="EZ97" s="95">
        <f>IF(AND(MASTER_DATA_NORMALIZED!EZ97=0,EZ$22=$L$22),VLOOKUP(MASTER_DATA_PROCESSED!$C97,Backend!$Q$9:$T$52,3,FALSE),MASTER_DATA_NORMALIZED!EZ97)</f>
        <v>222.48741021637241</v>
      </c>
      <c r="FA97" s="95">
        <f>IF(AND(MASTER_DATA_NORMALIZED!FA97=0,FA$22=$L$22),VLOOKUP(MASTER_DATA_PROCESSED!$C97,Backend!$Q$9:$T$52,3,FALSE),MASTER_DATA_NORMALIZED!FA97)</f>
        <v>0</v>
      </c>
      <c r="FB97" s="95">
        <f>IF(AND(MASTER_DATA_NORMALIZED!FB97=0,FB$22=$L$22),VLOOKUP(MASTER_DATA_PROCESSED!$C97,Backend!$Q$9:$T$52,3,FALSE),MASTER_DATA_NORMALIZED!FB97)</f>
        <v>0</v>
      </c>
      <c r="FC97" s="95">
        <f>IF(AND(MASTER_DATA_NORMALIZED!FC97=0,FC$22=$L$22),VLOOKUP(MASTER_DATA_PROCESSED!$C97,Backend!$Q$9:$T$52,3,FALSE),MASTER_DATA_NORMALIZED!FC97)</f>
        <v>0</v>
      </c>
      <c r="FD97" s="95">
        <f>IF(AND(MASTER_DATA_NORMALIZED!FD97=0,FD$22=$L$22),VLOOKUP(MASTER_DATA_PROCESSED!$C97,Backend!$Q$9:$T$52,3,FALSE),MASTER_DATA_NORMALIZED!FD97)</f>
        <v>220.48261984429584</v>
      </c>
      <c r="FE97" s="95">
        <f>IF(AND(MASTER_DATA_NORMALIZED!FE97=0,FE$22=$L$22),VLOOKUP(MASTER_DATA_PROCESSED!$C97,Backend!$Q$9:$T$52,3,FALSE),MASTER_DATA_NORMALIZED!FE97)</f>
        <v>0</v>
      </c>
      <c r="FF97" s="95">
        <f>IF(AND(MASTER_DATA_NORMALIZED!FF97=0,FF$22=$L$22),VLOOKUP(MASTER_DATA_PROCESSED!$C97,Backend!$Q$9:$T$52,3,FALSE),MASTER_DATA_NORMALIZED!FF97)</f>
        <v>0</v>
      </c>
      <c r="FG97" s="95">
        <f>IF(AND(MASTER_DATA_NORMALIZED!FG97=0,FG$22=$L$22),VLOOKUP(MASTER_DATA_PROCESSED!$C97,Backend!$Q$9:$T$52,3,FALSE),MASTER_DATA_NORMALIZED!FG97)</f>
        <v>0</v>
      </c>
      <c r="FH97" s="95">
        <f>IF(AND(MASTER_DATA_NORMALIZED!FH97=0,FH$22=$L$22),VLOOKUP(MASTER_DATA_PROCESSED!$C97,Backend!$Q$9:$T$52,3,FALSE),MASTER_DATA_NORMALIZED!FH97)</f>
        <v>218.6610232866168</v>
      </c>
      <c r="FI97" s="95">
        <f>IF(AND(MASTER_DATA_NORMALIZED!FI97=0,FI$22=$L$22),VLOOKUP(MASTER_DATA_PROCESSED!$C97,Backend!$Q$9:$T$52,3,FALSE),MASTER_DATA_NORMALIZED!FI97)</f>
        <v>0</v>
      </c>
      <c r="FJ97" s="95">
        <f>IF(AND(MASTER_DATA_NORMALIZED!FJ97=0,FJ$22=$L$22),VLOOKUP(MASTER_DATA_PROCESSED!$C97,Backend!$Q$9:$T$52,3,FALSE),MASTER_DATA_NORMALIZED!FJ97)</f>
        <v>0</v>
      </c>
      <c r="FK97" s="95">
        <f>IF(AND(MASTER_DATA_NORMALIZED!FK97=0,FK$22=$L$22),VLOOKUP(MASTER_DATA_PROCESSED!$C97,Backend!$Q$9:$T$52,3,FALSE),MASTER_DATA_NORMALIZED!FK97)</f>
        <v>0</v>
      </c>
      <c r="FL97" s="95">
        <f>IF(AND(MASTER_DATA_NORMALIZED!FL97=0,FL$22=$L$22),VLOOKUP(MASTER_DATA_PROCESSED!$C97,Backend!$Q$9:$T$52,3,FALSE),MASTER_DATA_NORMALIZED!FL97)</f>
        <v>436.82565043099504</v>
      </c>
      <c r="FM97" s="95">
        <f>IF(AND(MASTER_DATA_NORMALIZED!FM97=0,FM$22=$L$22),VLOOKUP(MASTER_DATA_PROCESSED!$C97,Backend!$Q$9:$T$52,3,FALSE),MASTER_DATA_NORMALIZED!FM97)</f>
        <v>0</v>
      </c>
      <c r="FN97" s="95">
        <f>IF(AND(MASTER_DATA_NORMALIZED!FN97=0,FN$22=$L$22),VLOOKUP(MASTER_DATA_PROCESSED!$C97,Backend!$Q$9:$T$52,3,FALSE),MASTER_DATA_NORMALIZED!FN97)</f>
        <v>0</v>
      </c>
      <c r="FO97" s="95">
        <f>IF(AND(MASTER_DATA_NORMALIZED!FO97=0,FO$22=$L$22),VLOOKUP(MASTER_DATA_PROCESSED!$C97,Backend!$Q$9:$T$52,3,FALSE),MASTER_DATA_NORMALIZED!FO97)</f>
        <v>0</v>
      </c>
      <c r="FP97" s="95">
        <f>IF(AND(MASTER_DATA_NORMALIZED!FP97=0,FP$22=$L$22),VLOOKUP(MASTER_DATA_PROCESSED!$C97,Backend!$Q$9:$T$52,3,FALSE),MASTER_DATA_NORMALIZED!FP97)</f>
        <v>744.95033864632705</v>
      </c>
      <c r="FQ97" s="95">
        <f>IF(AND(MASTER_DATA_NORMALIZED!FQ97=0,FQ$22=$L$22),VLOOKUP(MASTER_DATA_PROCESSED!$C97,Backend!$Q$9:$T$52,3,FALSE),MASTER_DATA_NORMALIZED!FQ97)</f>
        <v>0</v>
      </c>
      <c r="FR97" s="95">
        <f>IF(AND(MASTER_DATA_NORMALIZED!FR97=0,FR$22=$L$22),VLOOKUP(MASTER_DATA_PROCESSED!$C97,Backend!$Q$9:$T$52,3,FALSE),MASTER_DATA_NORMALIZED!FR97)</f>
        <v>0</v>
      </c>
      <c r="FS97" s="95">
        <f>IF(AND(MASTER_DATA_NORMALIZED!FS97=0,FS$22=$L$22),VLOOKUP(MASTER_DATA_PROCESSED!$C97,Backend!$Q$9:$T$52,3,FALSE),MASTER_DATA_NORMALIZED!FS97)</f>
        <v>0</v>
      </c>
      <c r="FT97" s="95">
        <f>IF(AND(MASTER_DATA_NORMALIZED!FT97=0,FT$22=$L$22),VLOOKUP(MASTER_DATA_PROCESSED!$C97,Backend!$Q$9:$T$52,3,FALSE),MASTER_DATA_NORMALIZED!FT97)</f>
        <v>709.30625858364112</v>
      </c>
      <c r="FU97" s="95">
        <f>IF(AND(MASTER_DATA_NORMALIZED!FU97=0,FU$22=$L$22),VLOOKUP(MASTER_DATA_PROCESSED!$C97,Backend!$Q$9:$T$52,3,FALSE),MASTER_DATA_NORMALIZED!FU97)</f>
        <v>0</v>
      </c>
      <c r="FV97" s="95">
        <f>IF(AND(MASTER_DATA_NORMALIZED!FV97=0,FV$22=$L$22),VLOOKUP(MASTER_DATA_PROCESSED!$C97,Backend!$Q$9:$T$52,3,FALSE),MASTER_DATA_NORMALIZED!FV97)</f>
        <v>0</v>
      </c>
      <c r="FW97" s="95">
        <f>IF(AND(MASTER_DATA_NORMALIZED!FW97=0,FW$22=$L$22),VLOOKUP(MASTER_DATA_PROCESSED!$C97,Backend!$Q$9:$T$52,3,FALSE),MASTER_DATA_NORMALIZED!FW97)</f>
        <v>0</v>
      </c>
      <c r="FX97" s="95">
        <f>IF(AND(MASTER_DATA_NORMALIZED!FX97=0,FX$22=$L$22),VLOOKUP(MASTER_DATA_PROCESSED!$C97,Backend!$Q$9:$T$52,3,FALSE),MASTER_DATA_NORMALIZED!FX97)</f>
        <v>704.69179480813125</v>
      </c>
      <c r="FY97" s="95">
        <f>IF(AND(MASTER_DATA_NORMALIZED!FY97=0,FY$22=$L$22),VLOOKUP(MASTER_DATA_PROCESSED!$C97,Backend!$Q$9:$T$52,3,FALSE),MASTER_DATA_NORMALIZED!FY97)</f>
        <v>0</v>
      </c>
      <c r="FZ97" s="95">
        <f>IF(AND(MASTER_DATA_NORMALIZED!FZ97=0,FZ$22=$L$22),VLOOKUP(MASTER_DATA_PROCESSED!$C97,Backend!$Q$9:$T$52,3,FALSE),MASTER_DATA_NORMALIZED!FZ97)</f>
        <v>0</v>
      </c>
      <c r="GA97" s="95">
        <f>IF(AND(MASTER_DATA_NORMALIZED!GA97=0,GA$22=$L$22),VLOOKUP(MASTER_DATA_PROCESSED!$C97,Backend!$Q$9:$T$52,3,FALSE),MASTER_DATA_NORMALIZED!GA97)</f>
        <v>0</v>
      </c>
      <c r="GB97" s="95">
        <f>IF(AND(MASTER_DATA_NORMALIZED!GB97=0,GB$22=$L$22),VLOOKUP(MASTER_DATA_PROCESSED!$C97,Backend!$Q$9:$T$52,3,FALSE),MASTER_DATA_NORMALIZED!GB97)</f>
        <v>1057.0379824305853</v>
      </c>
      <c r="GC97" s="95">
        <f>IF(AND(MASTER_DATA_NORMALIZED!GC97=0,GC$22=$L$22),VLOOKUP(MASTER_DATA_PROCESSED!$C97,Backend!$Q$9:$T$52,3,FALSE),MASTER_DATA_NORMALIZED!GC97)</f>
        <v>0</v>
      </c>
      <c r="GD97" s="95">
        <f>IF(AND(MASTER_DATA_NORMALIZED!GD97=0,GD$22=$L$22),VLOOKUP(MASTER_DATA_PROCESSED!$C97,Backend!$Q$9:$T$52,3,FALSE),MASTER_DATA_NORMALIZED!GD97)</f>
        <v>0</v>
      </c>
      <c r="GE97" s="95">
        <f>IF(AND(MASTER_DATA_NORMALIZED!GE97=0,GE$22=$L$22),VLOOKUP(MASTER_DATA_PROCESSED!$C97,Backend!$Q$9:$T$52,3,FALSE),MASTER_DATA_NORMALIZED!GE97)</f>
        <v>0</v>
      </c>
      <c r="GF97" s="95">
        <f>IF(AND(MASTER_DATA_NORMALIZED!GF97=0,GF$22=$L$22),VLOOKUP(MASTER_DATA_PROCESSED!$C97,Backend!$Q$9:$T$52,3,FALSE),MASTER_DATA_NORMALIZED!GF97)</f>
        <v>987.70355143579491</v>
      </c>
      <c r="GG97" s="95">
        <f>IF(AND(MASTER_DATA_NORMALIZED!GG97=0,GG$22=$L$22),VLOOKUP(MASTER_DATA_PROCESSED!$C97,Backend!$Q$9:$T$52,3,FALSE),MASTER_DATA_NORMALIZED!GG97)</f>
        <v>0</v>
      </c>
      <c r="GH97" s="95">
        <f>IF(AND(MASTER_DATA_NORMALIZED!GH97=0,GH$22=$L$22),VLOOKUP(MASTER_DATA_PROCESSED!$C97,Backend!$Q$9:$T$52,3,FALSE),MASTER_DATA_NORMALIZED!GH97)</f>
        <v>0</v>
      </c>
      <c r="GI97" s="95">
        <f>IF(AND(MASTER_DATA_NORMALIZED!GI97=0,GI$22=$L$22),VLOOKUP(MASTER_DATA_PROCESSED!$C97,Backend!$Q$9:$T$52,3,FALSE),MASTER_DATA_NORMALIZED!GI97)</f>
        <v>0</v>
      </c>
      <c r="GJ97" s="95">
        <f>IF(AND(MASTER_DATA_NORMALIZED!GJ97=0,GJ$22=$L$22),VLOOKUP(MASTER_DATA_PROCESSED!$C97,Backend!$Q$9:$T$52,3,FALSE),MASTER_DATA_NORMALIZED!GJ97)</f>
        <v>926.29982932922917</v>
      </c>
      <c r="GK97" s="95">
        <f>IF(AND(MASTER_DATA_NORMALIZED!GK97=0,GK$22=$L$22),VLOOKUP(MASTER_DATA_PROCESSED!$C97,Backend!$Q$9:$T$52,3,FALSE),MASTER_DATA_NORMALIZED!GK97)</f>
        <v>0</v>
      </c>
      <c r="GL97" s="95">
        <f>IF(AND(MASTER_DATA_NORMALIZED!GL97=0,GL$22=$L$22),VLOOKUP(MASTER_DATA_PROCESSED!$C97,Backend!$Q$9:$T$52,3,FALSE),MASTER_DATA_NORMALIZED!GL97)</f>
        <v>0</v>
      </c>
      <c r="GM97" s="95">
        <f>IF(AND(MASTER_DATA_NORMALIZED!GM97=0,GM$22=$L$22),VLOOKUP(MASTER_DATA_PROCESSED!$C97,Backend!$Q$9:$T$52,3,FALSE),MASTER_DATA_NORMALIZED!GM97)</f>
        <v>0</v>
      </c>
      <c r="GN97" s="95">
        <f>IF(AND(MASTER_DATA_NORMALIZED!GN97=0,GN$22=$L$22),VLOOKUP(MASTER_DATA_PROCESSED!$C97,Backend!$Q$9:$T$52,3,FALSE),MASTER_DATA_NORMALIZED!GN97)</f>
        <v>541.1341549912803</v>
      </c>
      <c r="GO97" s="95">
        <f>IF(AND(MASTER_DATA_NORMALIZED!GO97=0,GO$22=$L$22),VLOOKUP(MASTER_DATA_PROCESSED!$C97,Backend!$Q$9:$T$52,3,FALSE),MASTER_DATA_NORMALIZED!GO97)</f>
        <v>0</v>
      </c>
      <c r="GP97" s="95">
        <f>IF(AND(MASTER_DATA_NORMALIZED!GP97=0,GP$22=$L$22),VLOOKUP(MASTER_DATA_PROCESSED!$C97,Backend!$Q$9:$T$52,3,FALSE),MASTER_DATA_NORMALIZED!GP97)</f>
        <v>0</v>
      </c>
      <c r="GQ97" s="95">
        <f>IF(AND(MASTER_DATA_NORMALIZED!GQ97=0,GQ$22=$L$22),VLOOKUP(MASTER_DATA_PROCESSED!$C97,Backend!$Q$9:$T$52,3,FALSE),MASTER_DATA_NORMALIZED!GQ97)</f>
        <v>0</v>
      </c>
      <c r="GR97" s="95">
        <f>IF(AND(MASTER_DATA_NORMALIZED!GR97=0,GR$22=$L$22),VLOOKUP(MASTER_DATA_PROCESSED!$C97,Backend!$Q$9:$T$52,3,FALSE),MASTER_DATA_NORMALIZED!GR97)</f>
        <v>496.72134855718917</v>
      </c>
      <c r="GS97" s="95">
        <f>IF(AND(MASTER_DATA_NORMALIZED!GS97=0,GS$22=$L$22),VLOOKUP(MASTER_DATA_PROCESSED!$C97,Backend!$Q$9:$T$52,3,FALSE),MASTER_DATA_NORMALIZED!GS97)</f>
        <v>0</v>
      </c>
      <c r="GT97" s="95">
        <f>IF(AND(MASTER_DATA_NORMALIZED!GT97=0,GT$22=$L$22),VLOOKUP(MASTER_DATA_PROCESSED!$C97,Backend!$Q$9:$T$52,3,FALSE),MASTER_DATA_NORMALIZED!GT97)</f>
        <v>0</v>
      </c>
      <c r="GU97" s="95">
        <f>IF(AND(MASTER_DATA_NORMALIZED!GU97=0,GU$22=$L$22),VLOOKUP(MASTER_DATA_PROCESSED!$C97,Backend!$Q$9:$T$52,3,FALSE),MASTER_DATA_NORMALIZED!GU97)</f>
        <v>0</v>
      </c>
      <c r="GV97" s="95">
        <f>IF(AND(MASTER_DATA_NORMALIZED!GV97=0,GV$22=$L$22),VLOOKUP(MASTER_DATA_PROCESSED!$C97,Backend!$Q$9:$T$52,3,FALSE),MASTER_DATA_NORMALIZED!GV97)</f>
        <v>452.74551535041491</v>
      </c>
      <c r="GW97" s="95" t="e">
        <f>IF(AND(MASTER_DATA_NORMALIZED!GW97=0,GW$22=$L$22),VLOOKUP(MASTER_DATA_PROCESSED!$C97,Backend!$Q$9:$T$52,3,FALSE),MASTER_DATA_NORMALIZED!GW97)</f>
        <v>#REF!</v>
      </c>
      <c r="GX97" s="95" t="e">
        <f>IF(AND(MASTER_DATA_NORMALIZED!GX97=0,GX$22=$L$22),VLOOKUP(MASTER_DATA_PROCESSED!$C97,Backend!$Q$9:$T$52,3,FALSE),MASTER_DATA_NORMALIZED!GX97)</f>
        <v>#REF!</v>
      </c>
      <c r="GY97" s="95" t="e">
        <f>IF(AND(MASTER_DATA_NORMALIZED!GY97=0,GY$22=$L$22),VLOOKUP(MASTER_DATA_PROCESSED!$C97,Backend!$Q$9:$T$52,3,FALSE),MASTER_DATA_NORMALIZED!GY97)</f>
        <v>#REF!</v>
      </c>
    </row>
    <row r="98" spans="2:207" ht="17.25" hidden="1" outlineLevel="2" x14ac:dyDescent="0.3">
      <c r="B98" s="21">
        <f t="shared" si="14"/>
        <v>20</v>
      </c>
      <c r="C98" s="52">
        <f t="shared" si="13"/>
        <v>231</v>
      </c>
      <c r="D98" s="77"/>
      <c r="E98" s="52"/>
      <c r="F98" s="52">
        <v>231</v>
      </c>
      <c r="G98" s="78"/>
      <c r="H98" s="34" t="s">
        <v>102</v>
      </c>
      <c r="I98" s="95">
        <f>IF(AND(MASTER_DATA_NORMALIZED!I98=0,I$22=$L$22),VLOOKUP(MASTER_DATA_PROCESSED!$C98,Backend!$Q$9:$T$52,3,FALSE),MASTER_DATA_NORMALIZED!I98)</f>
        <v>0</v>
      </c>
      <c r="J98" s="95">
        <f>IF(AND(MASTER_DATA_NORMALIZED!J98=0,J$22=$L$22),VLOOKUP(MASTER_DATA_PROCESSED!$C98,Backend!$Q$9:$T$52,3,FALSE),MASTER_DATA_NORMALIZED!J98)</f>
        <v>0</v>
      </c>
      <c r="K98" s="95">
        <f>IF(AND(MASTER_DATA_NORMALIZED!K98=0,K$22=$L$22),VLOOKUP(MASTER_DATA_PROCESSED!$C98,Backend!$Q$9:$T$52,3,FALSE),MASTER_DATA_NORMALIZED!K98)</f>
        <v>0</v>
      </c>
      <c r="L98" s="95" t="e">
        <f>IF(AND(MASTER_DATA_NORMALIZED!L98=0,L$22=$L$22),VLOOKUP(MASTER_DATA_PROCESSED!$C98,Backend!$Q$9:$T$52,3,FALSE),MASTER_DATA_NORMALIZED!L98)</f>
        <v>#N/A</v>
      </c>
      <c r="M98" s="95">
        <f>IF(AND(MASTER_DATA_NORMALIZED!M98=0,M$22=$L$22),VLOOKUP(MASTER_DATA_PROCESSED!$C98,Backend!$Q$9:$T$52,3,FALSE),MASTER_DATA_NORMALIZED!M98)</f>
        <v>0</v>
      </c>
      <c r="N98" s="95">
        <f>IF(AND(MASTER_DATA_NORMALIZED!N98=0,N$22=$L$22),VLOOKUP(MASTER_DATA_PROCESSED!$C98,Backend!$Q$9:$T$52,3,FALSE),MASTER_DATA_NORMALIZED!N98)</f>
        <v>0</v>
      </c>
      <c r="O98" s="95">
        <f>IF(AND(MASTER_DATA_NORMALIZED!O98=0,O$22=$L$22),VLOOKUP(MASTER_DATA_PROCESSED!$C98,Backend!$Q$9:$T$52,3,FALSE),MASTER_DATA_NORMALIZED!O98)</f>
        <v>0</v>
      </c>
      <c r="P98" s="95" t="e">
        <f>IF(AND(MASTER_DATA_NORMALIZED!P98=0,P$22=$L$22),VLOOKUP(MASTER_DATA_PROCESSED!$C98,Backend!$Q$9:$T$52,3,FALSE),MASTER_DATA_NORMALIZED!P98)</f>
        <v>#N/A</v>
      </c>
      <c r="Q98" s="95">
        <f>IF(AND(MASTER_DATA_NORMALIZED!Q98=0,Q$22=$L$22),VLOOKUP(MASTER_DATA_PROCESSED!$C98,Backend!$Q$9:$T$52,3,FALSE),MASTER_DATA_NORMALIZED!Q98)</f>
        <v>0</v>
      </c>
      <c r="R98" s="95">
        <f>IF(AND(MASTER_DATA_NORMALIZED!R98=0,R$22=$L$22),VLOOKUP(MASTER_DATA_PROCESSED!$C98,Backend!$Q$9:$T$52,3,FALSE),MASTER_DATA_NORMALIZED!R98)</f>
        <v>0</v>
      </c>
      <c r="S98" s="95">
        <f>IF(AND(MASTER_DATA_NORMALIZED!S98=0,S$22=$L$22),VLOOKUP(MASTER_DATA_PROCESSED!$C98,Backend!$Q$9:$T$52,3,FALSE),MASTER_DATA_NORMALIZED!S98)</f>
        <v>0</v>
      </c>
      <c r="T98" s="95" t="e">
        <f>IF(AND(MASTER_DATA_NORMALIZED!T98=0,T$22=$L$22),VLOOKUP(MASTER_DATA_PROCESSED!$C98,Backend!$Q$9:$T$52,3,FALSE),MASTER_DATA_NORMALIZED!T98)</f>
        <v>#N/A</v>
      </c>
      <c r="U98" s="95">
        <f>IF(AND(MASTER_DATA_NORMALIZED!U98=0,U$22=$L$22),VLOOKUP(MASTER_DATA_PROCESSED!$C98,Backend!$Q$9:$T$52,3,FALSE),MASTER_DATA_NORMALIZED!U98)</f>
        <v>0</v>
      </c>
      <c r="V98" s="95">
        <f>IF(AND(MASTER_DATA_NORMALIZED!V98=0,V$22=$L$22),VLOOKUP(MASTER_DATA_PROCESSED!$C98,Backend!$Q$9:$T$52,3,FALSE),MASTER_DATA_NORMALIZED!V98)</f>
        <v>0</v>
      </c>
      <c r="W98" s="95">
        <f>IF(AND(MASTER_DATA_NORMALIZED!W98=0,W$22=$L$22),VLOOKUP(MASTER_DATA_PROCESSED!$C98,Backend!$Q$9:$T$52,3,FALSE),MASTER_DATA_NORMALIZED!W98)</f>
        <v>0</v>
      </c>
      <c r="X98" s="95" t="e">
        <f>IF(AND(MASTER_DATA_NORMALIZED!X98=0,X$22=$L$22),VLOOKUP(MASTER_DATA_PROCESSED!$C98,Backend!$Q$9:$T$52,3,FALSE),MASTER_DATA_NORMALIZED!X98)</f>
        <v>#N/A</v>
      </c>
      <c r="Y98" s="95">
        <f>IF(AND(MASTER_DATA_NORMALIZED!Y98=0,Y$22=$L$22),VLOOKUP(MASTER_DATA_PROCESSED!$C98,Backend!$Q$9:$T$52,3,FALSE),MASTER_DATA_NORMALIZED!Y98)</f>
        <v>0</v>
      </c>
      <c r="Z98" s="95">
        <f>IF(AND(MASTER_DATA_NORMALIZED!Z98=0,Z$22=$L$22),VLOOKUP(MASTER_DATA_PROCESSED!$C98,Backend!$Q$9:$T$52,3,FALSE),MASTER_DATA_NORMALIZED!Z98)</f>
        <v>0</v>
      </c>
      <c r="AA98" s="95">
        <f>IF(AND(MASTER_DATA_NORMALIZED!AA98=0,AA$22=$L$22),VLOOKUP(MASTER_DATA_PROCESSED!$C98,Backend!$Q$9:$T$52,3,FALSE),MASTER_DATA_NORMALIZED!AA98)</f>
        <v>0</v>
      </c>
      <c r="AB98" s="95" t="e">
        <f>IF(AND(MASTER_DATA_NORMALIZED!AB98=0,AB$22=$L$22),VLOOKUP(MASTER_DATA_PROCESSED!$C98,Backend!$Q$9:$T$52,3,FALSE),MASTER_DATA_NORMALIZED!AB98)</f>
        <v>#N/A</v>
      </c>
      <c r="AC98" s="95">
        <f>IF(AND(MASTER_DATA_NORMALIZED!AC98=0,AC$22=$L$22),VLOOKUP(MASTER_DATA_PROCESSED!$C98,Backend!$Q$9:$T$52,3,FALSE),MASTER_DATA_NORMALIZED!AC98)</f>
        <v>0</v>
      </c>
      <c r="AD98" s="95">
        <f>IF(AND(MASTER_DATA_NORMALIZED!AD98=0,AD$22=$L$22),VLOOKUP(MASTER_DATA_PROCESSED!$C98,Backend!$Q$9:$T$52,3,FALSE),MASTER_DATA_NORMALIZED!AD98)</f>
        <v>0</v>
      </c>
      <c r="AE98" s="95">
        <f>IF(AND(MASTER_DATA_NORMALIZED!AE98=0,AE$22=$L$22),VLOOKUP(MASTER_DATA_PROCESSED!$C98,Backend!$Q$9:$T$52,3,FALSE),MASTER_DATA_NORMALIZED!AE98)</f>
        <v>0</v>
      </c>
      <c r="AF98" s="95" t="e">
        <f>IF(AND(MASTER_DATA_NORMALIZED!AF98=0,AF$22=$L$22),VLOOKUP(MASTER_DATA_PROCESSED!$C98,Backend!$Q$9:$T$52,3,FALSE),MASTER_DATA_NORMALIZED!AF98)</f>
        <v>#N/A</v>
      </c>
      <c r="AG98" s="95">
        <f>IF(AND(MASTER_DATA_NORMALIZED!AG98=0,AG$22=$L$22),VLOOKUP(MASTER_DATA_PROCESSED!$C98,Backend!$Q$9:$T$52,3,FALSE),MASTER_DATA_NORMALIZED!AG98)</f>
        <v>0</v>
      </c>
      <c r="AH98" s="95">
        <f>IF(AND(MASTER_DATA_NORMALIZED!AH98=0,AH$22=$L$22),VLOOKUP(MASTER_DATA_PROCESSED!$C98,Backend!$Q$9:$T$52,3,FALSE),MASTER_DATA_NORMALIZED!AH98)</f>
        <v>0</v>
      </c>
      <c r="AI98" s="95">
        <f>IF(AND(MASTER_DATA_NORMALIZED!AI98=0,AI$22=$L$22),VLOOKUP(MASTER_DATA_PROCESSED!$C98,Backend!$Q$9:$T$52,3,FALSE),MASTER_DATA_NORMALIZED!AI98)</f>
        <v>0</v>
      </c>
      <c r="AJ98" s="95" t="e">
        <f>IF(AND(MASTER_DATA_NORMALIZED!AJ98=0,AJ$22=$L$22),VLOOKUP(MASTER_DATA_PROCESSED!$C98,Backend!$Q$9:$T$52,3,FALSE),MASTER_DATA_NORMALIZED!AJ98)</f>
        <v>#N/A</v>
      </c>
      <c r="AK98" s="95">
        <f>IF(AND(MASTER_DATA_NORMALIZED!AK98=0,AK$22=$L$22),VLOOKUP(MASTER_DATA_PROCESSED!$C98,Backend!$Q$9:$T$52,3,FALSE),MASTER_DATA_NORMALIZED!AK98)</f>
        <v>0</v>
      </c>
      <c r="AL98" s="95">
        <f>IF(AND(MASTER_DATA_NORMALIZED!AL98=0,AL$22=$L$22),VLOOKUP(MASTER_DATA_PROCESSED!$C98,Backend!$Q$9:$T$52,3,FALSE),MASTER_DATA_NORMALIZED!AL98)</f>
        <v>0</v>
      </c>
      <c r="AM98" s="95">
        <f>IF(AND(MASTER_DATA_NORMALIZED!AM98=0,AM$22=$L$22),VLOOKUP(MASTER_DATA_PROCESSED!$C98,Backend!$Q$9:$T$52,3,FALSE),MASTER_DATA_NORMALIZED!AM98)</f>
        <v>0</v>
      </c>
      <c r="AN98" s="95" t="e">
        <f>IF(AND(MASTER_DATA_NORMALIZED!AN98=0,AN$22=$L$22),VLOOKUP(MASTER_DATA_PROCESSED!$C98,Backend!$Q$9:$T$52,3,FALSE),MASTER_DATA_NORMALIZED!AN98)</f>
        <v>#N/A</v>
      </c>
      <c r="AO98" s="95">
        <f>IF(AND(MASTER_DATA_NORMALIZED!AO98=0,AO$22=$L$22),VLOOKUP(MASTER_DATA_PROCESSED!$C98,Backend!$Q$9:$T$52,3,FALSE),MASTER_DATA_NORMALIZED!AO98)</f>
        <v>0</v>
      </c>
      <c r="AP98" s="95">
        <f>IF(AND(MASTER_DATA_NORMALIZED!AP98=0,AP$22=$L$22),VLOOKUP(MASTER_DATA_PROCESSED!$C98,Backend!$Q$9:$T$52,3,FALSE),MASTER_DATA_NORMALIZED!AP98)</f>
        <v>0</v>
      </c>
      <c r="AQ98" s="95">
        <f>IF(AND(MASTER_DATA_NORMALIZED!AQ98=0,AQ$22=$L$22),VLOOKUP(MASTER_DATA_PROCESSED!$C98,Backend!$Q$9:$T$52,3,FALSE),MASTER_DATA_NORMALIZED!AQ98)</f>
        <v>0</v>
      </c>
      <c r="AR98" s="95" t="e">
        <f>IF(AND(MASTER_DATA_NORMALIZED!AR98=0,AR$22=$L$22),VLOOKUP(MASTER_DATA_PROCESSED!$C98,Backend!$Q$9:$T$52,3,FALSE),MASTER_DATA_NORMALIZED!AR98)</f>
        <v>#N/A</v>
      </c>
      <c r="AS98" s="95">
        <f>IF(AND(MASTER_DATA_NORMALIZED!AS98=0,AS$22=$L$22),VLOOKUP(MASTER_DATA_PROCESSED!$C98,Backend!$Q$9:$T$52,3,FALSE),MASTER_DATA_NORMALIZED!AS98)</f>
        <v>0</v>
      </c>
      <c r="AT98" s="95">
        <f>IF(AND(MASTER_DATA_NORMALIZED!AT98=0,AT$22=$L$22),VLOOKUP(MASTER_DATA_PROCESSED!$C98,Backend!$Q$9:$T$52,3,FALSE),MASTER_DATA_NORMALIZED!AT98)</f>
        <v>0</v>
      </c>
      <c r="AU98" s="95">
        <f>IF(AND(MASTER_DATA_NORMALIZED!AU98=0,AU$22=$L$22),VLOOKUP(MASTER_DATA_PROCESSED!$C98,Backend!$Q$9:$T$52,3,FALSE),MASTER_DATA_NORMALIZED!AU98)</f>
        <v>0</v>
      </c>
      <c r="AV98" s="95" t="e">
        <f>IF(AND(MASTER_DATA_NORMALIZED!AV98=0,AV$22=$L$22),VLOOKUP(MASTER_DATA_PROCESSED!$C98,Backend!$Q$9:$T$52,3,FALSE),MASTER_DATA_NORMALIZED!AV98)</f>
        <v>#N/A</v>
      </c>
      <c r="AW98" s="95">
        <f>IF(AND(MASTER_DATA_NORMALIZED!AW98=0,AW$22=$L$22),VLOOKUP(MASTER_DATA_PROCESSED!$C98,Backend!$Q$9:$T$52,3,FALSE),MASTER_DATA_NORMALIZED!AW98)</f>
        <v>0</v>
      </c>
      <c r="AX98" s="95">
        <f>IF(AND(MASTER_DATA_NORMALIZED!AX98=0,AX$22=$L$22),VLOOKUP(MASTER_DATA_PROCESSED!$C98,Backend!$Q$9:$T$52,3,FALSE),MASTER_DATA_NORMALIZED!AX98)</f>
        <v>0</v>
      </c>
      <c r="AY98" s="95">
        <f>IF(AND(MASTER_DATA_NORMALIZED!AY98=0,AY$22=$L$22),VLOOKUP(MASTER_DATA_PROCESSED!$C98,Backend!$Q$9:$T$52,3,FALSE),MASTER_DATA_NORMALIZED!AY98)</f>
        <v>0</v>
      </c>
      <c r="AZ98" s="95" t="e">
        <f>IF(AND(MASTER_DATA_NORMALIZED!AZ98=0,AZ$22=$L$22),VLOOKUP(MASTER_DATA_PROCESSED!$C98,Backend!$Q$9:$T$52,3,FALSE),MASTER_DATA_NORMALIZED!AZ98)</f>
        <v>#N/A</v>
      </c>
      <c r="BA98" s="95">
        <f>IF(AND(MASTER_DATA_NORMALIZED!BA98=0,BA$22=$L$22),VLOOKUP(MASTER_DATA_PROCESSED!$C98,Backend!$Q$9:$T$52,3,FALSE),MASTER_DATA_NORMALIZED!BA98)</f>
        <v>0</v>
      </c>
      <c r="BB98" s="95">
        <f>IF(AND(MASTER_DATA_NORMALIZED!BB98=0,BB$22=$L$22),VLOOKUP(MASTER_DATA_PROCESSED!$C98,Backend!$Q$9:$T$52,3,FALSE),MASTER_DATA_NORMALIZED!BB98)</f>
        <v>0</v>
      </c>
      <c r="BC98" s="95">
        <f>IF(AND(MASTER_DATA_NORMALIZED!BC98=0,BC$22=$L$22),VLOOKUP(MASTER_DATA_PROCESSED!$C98,Backend!$Q$9:$T$52,3,FALSE),MASTER_DATA_NORMALIZED!BC98)</f>
        <v>0</v>
      </c>
      <c r="BD98" s="95" t="e">
        <f>IF(AND(MASTER_DATA_NORMALIZED!BD98=0,BD$22=$L$22),VLOOKUP(MASTER_DATA_PROCESSED!$C98,Backend!$Q$9:$T$52,3,FALSE),MASTER_DATA_NORMALIZED!BD98)</f>
        <v>#N/A</v>
      </c>
      <c r="BE98" s="95">
        <f>IF(AND(MASTER_DATA_NORMALIZED!BE98=0,BE$22=$L$22),VLOOKUP(MASTER_DATA_PROCESSED!$C98,Backend!$Q$9:$T$52,3,FALSE),MASTER_DATA_NORMALIZED!BE98)</f>
        <v>0</v>
      </c>
      <c r="BF98" s="95">
        <f>IF(AND(MASTER_DATA_NORMALIZED!BF98=0,BF$22=$L$22),VLOOKUP(MASTER_DATA_PROCESSED!$C98,Backend!$Q$9:$T$52,3,FALSE),MASTER_DATA_NORMALIZED!BF98)</f>
        <v>0</v>
      </c>
      <c r="BG98" s="95">
        <f>IF(AND(MASTER_DATA_NORMALIZED!BG98=0,BG$22=$L$22),VLOOKUP(MASTER_DATA_PROCESSED!$C98,Backend!$Q$9:$T$52,3,FALSE),MASTER_DATA_NORMALIZED!BG98)</f>
        <v>0</v>
      </c>
      <c r="BH98" s="95" t="e">
        <f>IF(AND(MASTER_DATA_NORMALIZED!BH98=0,BH$22=$L$22),VLOOKUP(MASTER_DATA_PROCESSED!$C98,Backend!$Q$9:$T$52,3,FALSE),MASTER_DATA_NORMALIZED!BH98)</f>
        <v>#N/A</v>
      </c>
      <c r="BI98" s="95">
        <f>IF(AND(MASTER_DATA_NORMALIZED!BI98=0,BI$22=$L$22),VLOOKUP(MASTER_DATA_PROCESSED!$C98,Backend!$Q$9:$T$52,3,FALSE),MASTER_DATA_NORMALIZED!BI98)</f>
        <v>0</v>
      </c>
      <c r="BJ98" s="95">
        <f>IF(AND(MASTER_DATA_NORMALIZED!BJ98=0,BJ$22=$L$22),VLOOKUP(MASTER_DATA_PROCESSED!$C98,Backend!$Q$9:$T$52,3,FALSE),MASTER_DATA_NORMALIZED!BJ98)</f>
        <v>0</v>
      </c>
      <c r="BK98" s="95">
        <f>IF(AND(MASTER_DATA_NORMALIZED!BK98=0,BK$22=$L$22),VLOOKUP(MASTER_DATA_PROCESSED!$C98,Backend!$Q$9:$T$52,3,FALSE),MASTER_DATA_NORMALIZED!BK98)</f>
        <v>0</v>
      </c>
      <c r="BL98" s="95" t="e">
        <f>IF(AND(MASTER_DATA_NORMALIZED!BL98=0,BL$22=$L$22),VLOOKUP(MASTER_DATA_PROCESSED!$C98,Backend!$Q$9:$T$52,3,FALSE),MASTER_DATA_NORMALIZED!BL98)</f>
        <v>#N/A</v>
      </c>
      <c r="BM98" s="95">
        <f>IF(AND(MASTER_DATA_NORMALIZED!BM98=0,BM$22=$L$22),VLOOKUP(MASTER_DATA_PROCESSED!$C98,Backend!$Q$9:$T$52,3,FALSE),MASTER_DATA_NORMALIZED!BM98)</f>
        <v>0</v>
      </c>
      <c r="BN98" s="95">
        <f>IF(AND(MASTER_DATA_NORMALIZED!BN98=0,BN$22=$L$22),VLOOKUP(MASTER_DATA_PROCESSED!$C98,Backend!$Q$9:$T$52,3,FALSE),MASTER_DATA_NORMALIZED!BN98)</f>
        <v>0</v>
      </c>
      <c r="BO98" s="95">
        <f>IF(AND(MASTER_DATA_NORMALIZED!BO98=0,BO$22=$L$22),VLOOKUP(MASTER_DATA_PROCESSED!$C98,Backend!$Q$9:$T$52,3,FALSE),MASTER_DATA_NORMALIZED!BO98)</f>
        <v>0</v>
      </c>
      <c r="BP98" s="95" t="e">
        <f>IF(AND(MASTER_DATA_NORMALIZED!BP98=0,BP$22=$L$22),VLOOKUP(MASTER_DATA_PROCESSED!$C98,Backend!$Q$9:$T$52,3,FALSE),MASTER_DATA_NORMALIZED!BP98)</f>
        <v>#N/A</v>
      </c>
      <c r="BQ98" s="95">
        <f>IF(AND(MASTER_DATA_NORMALIZED!BQ98=0,BQ$22=$L$22),VLOOKUP(MASTER_DATA_PROCESSED!$C98,Backend!$Q$9:$T$52,3,FALSE),MASTER_DATA_NORMALIZED!BQ98)</f>
        <v>0</v>
      </c>
      <c r="BR98" s="95">
        <f>IF(AND(MASTER_DATA_NORMALIZED!BR98=0,BR$22=$L$22),VLOOKUP(MASTER_DATA_PROCESSED!$C98,Backend!$Q$9:$T$52,3,FALSE),MASTER_DATA_NORMALIZED!BR98)</f>
        <v>0</v>
      </c>
      <c r="BS98" s="95">
        <f>IF(AND(MASTER_DATA_NORMALIZED!BS98=0,BS$22=$L$22),VLOOKUP(MASTER_DATA_PROCESSED!$C98,Backend!$Q$9:$T$52,3,FALSE),MASTER_DATA_NORMALIZED!BS98)</f>
        <v>0</v>
      </c>
      <c r="BT98" s="95" t="e">
        <f>IF(AND(MASTER_DATA_NORMALIZED!BT98=0,BT$22=$L$22),VLOOKUP(MASTER_DATA_PROCESSED!$C98,Backend!$Q$9:$T$52,3,FALSE),MASTER_DATA_NORMALIZED!BT98)</f>
        <v>#N/A</v>
      </c>
      <c r="BU98" s="95">
        <f>IF(AND(MASTER_DATA_NORMALIZED!BU98=0,BU$22=$L$22),VLOOKUP(MASTER_DATA_PROCESSED!$C98,Backend!$Q$9:$T$52,3,FALSE),MASTER_DATA_NORMALIZED!BU98)</f>
        <v>0</v>
      </c>
      <c r="BV98" s="95">
        <f>IF(AND(MASTER_DATA_NORMALIZED!BV98=0,BV$22=$L$22),VLOOKUP(MASTER_DATA_PROCESSED!$C98,Backend!$Q$9:$T$52,3,FALSE),MASTER_DATA_NORMALIZED!BV98)</f>
        <v>0</v>
      </c>
      <c r="BW98" s="95">
        <f>IF(AND(MASTER_DATA_NORMALIZED!BW98=0,BW$22=$L$22),VLOOKUP(MASTER_DATA_PROCESSED!$C98,Backend!$Q$9:$T$52,3,FALSE),MASTER_DATA_NORMALIZED!BW98)</f>
        <v>0</v>
      </c>
      <c r="BX98" s="95" t="e">
        <f>IF(AND(MASTER_DATA_NORMALIZED!BX98=0,BX$22=$L$22),VLOOKUP(MASTER_DATA_PROCESSED!$C98,Backend!$Q$9:$T$52,3,FALSE),MASTER_DATA_NORMALIZED!BX98)</f>
        <v>#N/A</v>
      </c>
      <c r="BY98" s="95">
        <f>IF(AND(MASTER_DATA_NORMALIZED!BY98=0,BY$22=$L$22),VLOOKUP(MASTER_DATA_PROCESSED!$C98,Backend!$Q$9:$T$52,3,FALSE),MASTER_DATA_NORMALIZED!BY98)</f>
        <v>0</v>
      </c>
      <c r="BZ98" s="95">
        <f>IF(AND(MASTER_DATA_NORMALIZED!BZ98=0,BZ$22=$L$22),VLOOKUP(MASTER_DATA_PROCESSED!$C98,Backend!$Q$9:$T$52,3,FALSE),MASTER_DATA_NORMALIZED!BZ98)</f>
        <v>0</v>
      </c>
      <c r="CA98" s="95">
        <f>IF(AND(MASTER_DATA_NORMALIZED!CA98=0,CA$22=$L$22),VLOOKUP(MASTER_DATA_PROCESSED!$C98,Backend!$Q$9:$T$52,3,FALSE),MASTER_DATA_NORMALIZED!CA98)</f>
        <v>0</v>
      </c>
      <c r="CB98" s="95" t="e">
        <f>IF(AND(MASTER_DATA_NORMALIZED!CB98=0,CB$22=$L$22),VLOOKUP(MASTER_DATA_PROCESSED!$C98,Backend!$Q$9:$T$52,3,FALSE),MASTER_DATA_NORMALIZED!CB98)</f>
        <v>#N/A</v>
      </c>
      <c r="CC98" s="95">
        <f>IF(AND(MASTER_DATA_NORMALIZED!CC98=0,CC$22=$L$22),VLOOKUP(MASTER_DATA_PROCESSED!$C98,Backend!$Q$9:$T$52,3,FALSE),MASTER_DATA_NORMALIZED!CC98)</f>
        <v>0</v>
      </c>
      <c r="CD98" s="95">
        <f>IF(AND(MASTER_DATA_NORMALIZED!CD98=0,CD$22=$L$22),VLOOKUP(MASTER_DATA_PROCESSED!$C98,Backend!$Q$9:$T$52,3,FALSE),MASTER_DATA_NORMALIZED!CD98)</f>
        <v>0</v>
      </c>
      <c r="CE98" s="95">
        <f>IF(AND(MASTER_DATA_NORMALIZED!CE98=0,CE$22=$L$22),VLOOKUP(MASTER_DATA_PROCESSED!$C98,Backend!$Q$9:$T$52,3,FALSE),MASTER_DATA_NORMALIZED!CE98)</f>
        <v>0</v>
      </c>
      <c r="CF98" s="95" t="e">
        <f>IF(AND(MASTER_DATA_NORMALIZED!CF98=0,CF$22=$L$22),VLOOKUP(MASTER_DATA_PROCESSED!$C98,Backend!$Q$9:$T$52,3,FALSE),MASTER_DATA_NORMALIZED!CF98)</f>
        <v>#N/A</v>
      </c>
      <c r="CG98" s="95">
        <f>IF(AND(MASTER_DATA_NORMALIZED!CG98=0,CG$22=$L$22),VLOOKUP(MASTER_DATA_PROCESSED!$C98,Backend!$Q$9:$T$52,3,FALSE),MASTER_DATA_NORMALIZED!CG98)</f>
        <v>0</v>
      </c>
      <c r="CH98" s="95">
        <f>IF(AND(MASTER_DATA_NORMALIZED!CH98=0,CH$22=$L$22),VLOOKUP(MASTER_DATA_PROCESSED!$C98,Backend!$Q$9:$T$52,3,FALSE),MASTER_DATA_NORMALIZED!CH98)</f>
        <v>0</v>
      </c>
      <c r="CI98" s="95">
        <f>IF(AND(MASTER_DATA_NORMALIZED!CI98=0,CI$22=$L$22),VLOOKUP(MASTER_DATA_PROCESSED!$C98,Backend!$Q$9:$T$52,3,FALSE),MASTER_DATA_NORMALIZED!CI98)</f>
        <v>0</v>
      </c>
      <c r="CJ98" s="95" t="e">
        <f>IF(AND(MASTER_DATA_NORMALIZED!CJ98=0,CJ$22=$L$22),VLOOKUP(MASTER_DATA_PROCESSED!$C98,Backend!$Q$9:$T$52,3,FALSE),MASTER_DATA_NORMALIZED!CJ98)</f>
        <v>#N/A</v>
      </c>
      <c r="CK98" s="95">
        <f>IF(AND(MASTER_DATA_NORMALIZED!CK98=0,CK$22=$L$22),VLOOKUP(MASTER_DATA_PROCESSED!$C98,Backend!$Q$9:$T$52,3,FALSE),MASTER_DATA_NORMALIZED!CK98)</f>
        <v>0</v>
      </c>
      <c r="CL98" s="95">
        <f>IF(AND(MASTER_DATA_NORMALIZED!CL98=0,CL$22=$L$22),VLOOKUP(MASTER_DATA_PROCESSED!$C98,Backend!$Q$9:$T$52,3,FALSE),MASTER_DATA_NORMALIZED!CL98)</f>
        <v>0</v>
      </c>
      <c r="CM98" s="95">
        <f>IF(AND(MASTER_DATA_NORMALIZED!CM98=0,CM$22=$L$22),VLOOKUP(MASTER_DATA_PROCESSED!$C98,Backend!$Q$9:$T$52,3,FALSE),MASTER_DATA_NORMALIZED!CM98)</f>
        <v>0</v>
      </c>
      <c r="CN98" s="95" t="e">
        <f>IF(AND(MASTER_DATA_NORMALIZED!CN98=0,CN$22=$L$22),VLOOKUP(MASTER_DATA_PROCESSED!$C98,Backend!$Q$9:$T$52,3,FALSE),MASTER_DATA_NORMALIZED!CN98)</f>
        <v>#N/A</v>
      </c>
      <c r="CO98" s="95">
        <f>IF(AND(MASTER_DATA_NORMALIZED!CO98=0,CO$22=$L$22),VLOOKUP(MASTER_DATA_PROCESSED!$C98,Backend!$Q$9:$T$52,3,FALSE),MASTER_DATA_NORMALIZED!CO98)</f>
        <v>0</v>
      </c>
      <c r="CP98" s="95">
        <f>IF(AND(MASTER_DATA_NORMALIZED!CP98=0,CP$22=$L$22),VLOOKUP(MASTER_DATA_PROCESSED!$C98,Backend!$Q$9:$T$52,3,FALSE),MASTER_DATA_NORMALIZED!CP98)</f>
        <v>0</v>
      </c>
      <c r="CQ98" s="95">
        <f>IF(AND(MASTER_DATA_NORMALIZED!CQ98=0,CQ$22=$L$22),VLOOKUP(MASTER_DATA_PROCESSED!$C98,Backend!$Q$9:$T$52,3,FALSE),MASTER_DATA_NORMALIZED!CQ98)</f>
        <v>0</v>
      </c>
      <c r="CR98" s="95" t="e">
        <f>IF(AND(MASTER_DATA_NORMALIZED!CR98=0,CR$22=$L$22),VLOOKUP(MASTER_DATA_PROCESSED!$C98,Backend!$Q$9:$T$52,3,FALSE),MASTER_DATA_NORMALIZED!CR98)</f>
        <v>#N/A</v>
      </c>
      <c r="CS98" s="95">
        <f>IF(AND(MASTER_DATA_NORMALIZED!CS98=0,CS$22=$L$22),VLOOKUP(MASTER_DATA_PROCESSED!$C98,Backend!$Q$9:$T$52,3,FALSE),MASTER_DATA_NORMALIZED!CS98)</f>
        <v>0</v>
      </c>
      <c r="CT98" s="95">
        <f>IF(AND(MASTER_DATA_NORMALIZED!CT98=0,CT$22=$L$22),VLOOKUP(MASTER_DATA_PROCESSED!$C98,Backend!$Q$9:$T$52,3,FALSE),MASTER_DATA_NORMALIZED!CT98)</f>
        <v>0</v>
      </c>
      <c r="CU98" s="95">
        <f>IF(AND(MASTER_DATA_NORMALIZED!CU98=0,CU$22=$L$22),VLOOKUP(MASTER_DATA_PROCESSED!$C98,Backend!$Q$9:$T$52,3,FALSE),MASTER_DATA_NORMALIZED!CU98)</f>
        <v>0</v>
      </c>
      <c r="CV98" s="95" t="e">
        <f>IF(AND(MASTER_DATA_NORMALIZED!CV98=0,CV$22=$L$22),VLOOKUP(MASTER_DATA_PROCESSED!$C98,Backend!$Q$9:$T$52,3,FALSE),MASTER_DATA_NORMALIZED!CV98)</f>
        <v>#N/A</v>
      </c>
      <c r="CW98" s="95">
        <f>IF(AND(MASTER_DATA_NORMALIZED!CW98=0,CW$22=$L$22),VLOOKUP(MASTER_DATA_PROCESSED!$C98,Backend!$Q$9:$T$52,3,FALSE),MASTER_DATA_NORMALIZED!CW98)</f>
        <v>0</v>
      </c>
      <c r="CX98" s="95">
        <f>IF(AND(MASTER_DATA_NORMALIZED!CX98=0,CX$22=$L$22),VLOOKUP(MASTER_DATA_PROCESSED!$C98,Backend!$Q$9:$T$52,3,FALSE),MASTER_DATA_NORMALIZED!CX98)</f>
        <v>0</v>
      </c>
      <c r="CY98" s="95">
        <f>IF(AND(MASTER_DATA_NORMALIZED!CY98=0,CY$22=$L$22),VLOOKUP(MASTER_DATA_PROCESSED!$C98,Backend!$Q$9:$T$52,3,FALSE),MASTER_DATA_NORMALIZED!CY98)</f>
        <v>0</v>
      </c>
      <c r="CZ98" s="95" t="e">
        <f>IF(AND(MASTER_DATA_NORMALIZED!CZ98=0,CZ$22=$L$22),VLOOKUP(MASTER_DATA_PROCESSED!$C98,Backend!$Q$9:$T$52,3,FALSE),MASTER_DATA_NORMALIZED!CZ98)</f>
        <v>#N/A</v>
      </c>
      <c r="DA98" s="95" t="e">
        <f>IF(AND(MASTER_DATA_NORMALIZED!DA98=0,DA$22=$L$22),VLOOKUP(MASTER_DATA_PROCESSED!$C98,Backend!$Q$9:$T$52,3,FALSE),MASTER_DATA_NORMALIZED!DA98)</f>
        <v>#DIV/0!</v>
      </c>
      <c r="DB98" s="95" t="e">
        <f>IF(AND(MASTER_DATA_NORMALIZED!DB98=0,DB$22=$L$22),VLOOKUP(MASTER_DATA_PROCESSED!$C98,Backend!$Q$9:$T$52,3,FALSE),MASTER_DATA_NORMALIZED!DB98)</f>
        <v>#DIV/0!</v>
      </c>
      <c r="DC98" s="95" t="e">
        <f>IF(AND(MASTER_DATA_NORMALIZED!DC98=0,DC$22=$L$22),VLOOKUP(MASTER_DATA_PROCESSED!$C98,Backend!$Q$9:$T$52,3,FALSE),MASTER_DATA_NORMALIZED!DC98)</f>
        <v>#DIV/0!</v>
      </c>
      <c r="DD98" s="95" t="e">
        <f>IF(AND(MASTER_DATA_NORMALIZED!DD98=0,DD$22=$L$22),VLOOKUP(MASTER_DATA_PROCESSED!$C98,Backend!$Q$9:$T$52,3,FALSE),MASTER_DATA_NORMALIZED!DD98)</f>
        <v>#N/A</v>
      </c>
      <c r="DE98" s="95">
        <f>IF(AND(MASTER_DATA_NORMALIZED!DE98=0,DE$22=$L$22),VLOOKUP(MASTER_DATA_PROCESSED!$C98,Backend!$Q$9:$T$52,3,FALSE),MASTER_DATA_NORMALIZED!DE98)</f>
        <v>0</v>
      </c>
      <c r="DF98" s="95">
        <f>IF(AND(MASTER_DATA_NORMALIZED!DF98=0,DF$22=$L$22),VLOOKUP(MASTER_DATA_PROCESSED!$C98,Backend!$Q$9:$T$52,3,FALSE),MASTER_DATA_NORMALIZED!DF98)</f>
        <v>0</v>
      </c>
      <c r="DG98" s="95">
        <f>IF(AND(MASTER_DATA_NORMALIZED!DG98=0,DG$22=$L$22),VLOOKUP(MASTER_DATA_PROCESSED!$C98,Backend!$Q$9:$T$52,3,FALSE),MASTER_DATA_NORMALIZED!DG98)</f>
        <v>0</v>
      </c>
      <c r="DH98" s="95" t="e">
        <f>IF(AND(MASTER_DATA_NORMALIZED!DH98=0,DH$22=$L$22),VLOOKUP(MASTER_DATA_PROCESSED!$C98,Backend!$Q$9:$T$52,3,FALSE),MASTER_DATA_NORMALIZED!DH98)</f>
        <v>#N/A</v>
      </c>
      <c r="DI98" s="95">
        <f>IF(AND(MASTER_DATA_NORMALIZED!DI98=0,DI$22=$L$22),VLOOKUP(MASTER_DATA_PROCESSED!$C98,Backend!$Q$9:$T$52,3,FALSE),MASTER_DATA_NORMALIZED!DI98)</f>
        <v>0</v>
      </c>
      <c r="DJ98" s="95">
        <f>IF(AND(MASTER_DATA_NORMALIZED!DJ98=0,DJ$22=$L$22),VLOOKUP(MASTER_DATA_PROCESSED!$C98,Backend!$Q$9:$T$52,3,FALSE),MASTER_DATA_NORMALIZED!DJ98)</f>
        <v>0</v>
      </c>
      <c r="DK98" s="95">
        <f>IF(AND(MASTER_DATA_NORMALIZED!DK98=0,DK$22=$L$22),VLOOKUP(MASTER_DATA_PROCESSED!$C98,Backend!$Q$9:$T$52,3,FALSE),MASTER_DATA_NORMALIZED!DK98)</f>
        <v>0</v>
      </c>
      <c r="DL98" s="95" t="e">
        <f>IF(AND(MASTER_DATA_NORMALIZED!DL98=0,DL$22=$L$22),VLOOKUP(MASTER_DATA_PROCESSED!$C98,Backend!$Q$9:$T$52,3,FALSE),MASTER_DATA_NORMALIZED!DL98)</f>
        <v>#N/A</v>
      </c>
      <c r="DM98" s="95">
        <f>IF(AND(MASTER_DATA_NORMALIZED!DM98=0,DM$22=$L$22),VLOOKUP(MASTER_DATA_PROCESSED!$C98,Backend!$Q$9:$T$52,3,FALSE),MASTER_DATA_NORMALIZED!DM98)</f>
        <v>0</v>
      </c>
      <c r="DN98" s="95">
        <f>IF(AND(MASTER_DATA_NORMALIZED!DN98=0,DN$22=$L$22),VLOOKUP(MASTER_DATA_PROCESSED!$C98,Backend!$Q$9:$T$52,3,FALSE),MASTER_DATA_NORMALIZED!DN98)</f>
        <v>0</v>
      </c>
      <c r="DO98" s="95">
        <f>IF(AND(MASTER_DATA_NORMALIZED!DO98=0,DO$22=$L$22),VLOOKUP(MASTER_DATA_PROCESSED!$C98,Backend!$Q$9:$T$52,3,FALSE),MASTER_DATA_NORMALIZED!DO98)</f>
        <v>0</v>
      </c>
      <c r="DP98" s="95" t="e">
        <f>IF(AND(MASTER_DATA_NORMALIZED!DP98=0,DP$22=$L$22),VLOOKUP(MASTER_DATA_PROCESSED!$C98,Backend!$Q$9:$T$52,3,FALSE),MASTER_DATA_NORMALIZED!DP98)</f>
        <v>#N/A</v>
      </c>
      <c r="DQ98" s="95">
        <f>IF(AND(MASTER_DATA_NORMALIZED!DQ98=0,DQ$22=$L$22),VLOOKUP(MASTER_DATA_PROCESSED!$C98,Backend!$Q$9:$T$52,3,FALSE),MASTER_DATA_NORMALIZED!DQ98)</f>
        <v>0</v>
      </c>
      <c r="DR98" s="95">
        <f>IF(AND(MASTER_DATA_NORMALIZED!DR98=0,DR$22=$L$22),VLOOKUP(MASTER_DATA_PROCESSED!$C98,Backend!$Q$9:$T$52,3,FALSE),MASTER_DATA_NORMALIZED!DR98)</f>
        <v>0</v>
      </c>
      <c r="DS98" s="95">
        <f>IF(AND(MASTER_DATA_NORMALIZED!DS98=0,DS$22=$L$22),VLOOKUP(MASTER_DATA_PROCESSED!$C98,Backend!$Q$9:$T$52,3,FALSE),MASTER_DATA_NORMALIZED!DS98)</f>
        <v>0</v>
      </c>
      <c r="DT98" s="95" t="e">
        <f>IF(AND(MASTER_DATA_NORMALIZED!DT98=0,DT$22=$L$22),VLOOKUP(MASTER_DATA_PROCESSED!$C98,Backend!$Q$9:$T$52,3,FALSE),MASTER_DATA_NORMALIZED!DT98)</f>
        <v>#N/A</v>
      </c>
      <c r="DU98" s="95">
        <f>IF(AND(MASTER_DATA_NORMALIZED!DU98=0,DU$22=$L$22),VLOOKUP(MASTER_DATA_PROCESSED!$C98,Backend!$Q$9:$T$52,3,FALSE),MASTER_DATA_NORMALIZED!DU98)</f>
        <v>0</v>
      </c>
      <c r="DV98" s="95">
        <f>IF(AND(MASTER_DATA_NORMALIZED!DV98=0,DV$22=$L$22),VLOOKUP(MASTER_DATA_PROCESSED!$C98,Backend!$Q$9:$T$52,3,FALSE),MASTER_DATA_NORMALIZED!DV98)</f>
        <v>0</v>
      </c>
      <c r="DW98" s="95">
        <f>IF(AND(MASTER_DATA_NORMALIZED!DW98=0,DW$22=$L$22),VLOOKUP(MASTER_DATA_PROCESSED!$C98,Backend!$Q$9:$T$52,3,FALSE),MASTER_DATA_NORMALIZED!DW98)</f>
        <v>0</v>
      </c>
      <c r="DX98" s="95" t="e">
        <f>IF(AND(MASTER_DATA_NORMALIZED!DX98=0,DX$22=$L$22),VLOOKUP(MASTER_DATA_PROCESSED!$C98,Backend!$Q$9:$T$52,3,FALSE),MASTER_DATA_NORMALIZED!DX98)</f>
        <v>#N/A</v>
      </c>
      <c r="DY98" s="95">
        <f>IF(AND(MASTER_DATA_NORMALIZED!DY98=0,DY$22=$L$22),VLOOKUP(MASTER_DATA_PROCESSED!$C98,Backend!$Q$9:$T$52,3,FALSE),MASTER_DATA_NORMALIZED!DY98)</f>
        <v>0</v>
      </c>
      <c r="DZ98" s="95">
        <f>IF(AND(MASTER_DATA_NORMALIZED!DZ98=0,DZ$22=$L$22),VLOOKUP(MASTER_DATA_PROCESSED!$C98,Backend!$Q$9:$T$52,3,FALSE),MASTER_DATA_NORMALIZED!DZ98)</f>
        <v>0</v>
      </c>
      <c r="EA98" s="95">
        <f>IF(AND(MASTER_DATA_NORMALIZED!EA98=0,EA$22=$L$22),VLOOKUP(MASTER_DATA_PROCESSED!$C98,Backend!$Q$9:$T$52,3,FALSE),MASTER_DATA_NORMALIZED!EA98)</f>
        <v>0</v>
      </c>
      <c r="EB98" s="95" t="e">
        <f>IF(AND(MASTER_DATA_NORMALIZED!EB98=0,EB$22=$L$22),VLOOKUP(MASTER_DATA_PROCESSED!$C98,Backend!$Q$9:$T$52,3,FALSE),MASTER_DATA_NORMALIZED!EB98)</f>
        <v>#N/A</v>
      </c>
      <c r="EC98" s="95" t="e">
        <f>IF(AND(MASTER_DATA_NORMALIZED!EC98=0,EC$22=$L$22),VLOOKUP(MASTER_DATA_PROCESSED!$C98,Backend!$Q$9:$T$52,3,FALSE),MASTER_DATA_NORMALIZED!EC98)</f>
        <v>#DIV/0!</v>
      </c>
      <c r="ED98" s="95" t="e">
        <f>IF(AND(MASTER_DATA_NORMALIZED!ED98=0,ED$22=$L$22),VLOOKUP(MASTER_DATA_PROCESSED!$C98,Backend!$Q$9:$T$52,3,FALSE),MASTER_DATA_NORMALIZED!ED98)</f>
        <v>#DIV/0!</v>
      </c>
      <c r="EE98" s="95" t="e">
        <f>IF(AND(MASTER_DATA_NORMALIZED!EE98=0,EE$22=$L$22),VLOOKUP(MASTER_DATA_PROCESSED!$C98,Backend!$Q$9:$T$52,3,FALSE),MASTER_DATA_NORMALIZED!EE98)</f>
        <v>#DIV/0!</v>
      </c>
      <c r="EF98" s="95" t="e">
        <f>IF(AND(MASTER_DATA_NORMALIZED!EF98=0,EF$22=$L$22),VLOOKUP(MASTER_DATA_PROCESSED!$C98,Backend!$Q$9:$T$52,3,FALSE),MASTER_DATA_NORMALIZED!EF98)</f>
        <v>#VALUE!</v>
      </c>
      <c r="EG98" s="95">
        <f>IF(AND(MASTER_DATA_NORMALIZED!EG98=0,EG$22=$L$22),VLOOKUP(MASTER_DATA_PROCESSED!$C98,Backend!$Q$9:$T$52,3,FALSE),MASTER_DATA_NORMALIZED!EG98)</f>
        <v>0</v>
      </c>
      <c r="EH98" s="95">
        <f>IF(AND(MASTER_DATA_NORMALIZED!EH98=0,EH$22=$L$22),VLOOKUP(MASTER_DATA_PROCESSED!$C98,Backend!$Q$9:$T$52,3,FALSE),MASTER_DATA_NORMALIZED!EH98)</f>
        <v>0</v>
      </c>
      <c r="EI98" s="95">
        <f>IF(AND(MASTER_DATA_NORMALIZED!EI98=0,EI$22=$L$22),VLOOKUP(MASTER_DATA_PROCESSED!$C98,Backend!$Q$9:$T$52,3,FALSE),MASTER_DATA_NORMALIZED!EI98)</f>
        <v>0</v>
      </c>
      <c r="EJ98" s="95" t="e">
        <f>IF(AND(MASTER_DATA_NORMALIZED!EJ98=0,EJ$22=$L$22),VLOOKUP(MASTER_DATA_PROCESSED!$C98,Backend!$Q$9:$T$52,3,FALSE),MASTER_DATA_NORMALIZED!EJ98)</f>
        <v>#N/A</v>
      </c>
      <c r="EK98" s="95">
        <f>IF(AND(MASTER_DATA_NORMALIZED!EK98=0,EK$22=$L$22),VLOOKUP(MASTER_DATA_PROCESSED!$C98,Backend!$Q$9:$T$52,3,FALSE),MASTER_DATA_NORMALIZED!EK98)</f>
        <v>0</v>
      </c>
      <c r="EL98" s="95">
        <f>IF(AND(MASTER_DATA_NORMALIZED!EL98=0,EL$22=$L$22),VLOOKUP(MASTER_DATA_PROCESSED!$C98,Backend!$Q$9:$T$52,3,FALSE),MASTER_DATA_NORMALIZED!EL98)</f>
        <v>0</v>
      </c>
      <c r="EM98" s="95">
        <f>IF(AND(MASTER_DATA_NORMALIZED!EM98=0,EM$22=$L$22),VLOOKUP(MASTER_DATA_PROCESSED!$C98,Backend!$Q$9:$T$52,3,FALSE),MASTER_DATA_NORMALIZED!EM98)</f>
        <v>0</v>
      </c>
      <c r="EN98" s="95" t="e">
        <f>IF(AND(MASTER_DATA_NORMALIZED!EN98=0,EN$22=$L$22),VLOOKUP(MASTER_DATA_PROCESSED!$C98,Backend!$Q$9:$T$52,3,FALSE),MASTER_DATA_NORMALIZED!EN98)</f>
        <v>#N/A</v>
      </c>
      <c r="EO98" s="95">
        <f>IF(AND(MASTER_DATA_NORMALIZED!EO98=0,EO$22=$L$22),VLOOKUP(MASTER_DATA_PROCESSED!$C98,Backend!$Q$9:$T$52,3,FALSE),MASTER_DATA_NORMALIZED!EO98)</f>
        <v>0</v>
      </c>
      <c r="EP98" s="95">
        <f>IF(AND(MASTER_DATA_NORMALIZED!EP98=0,EP$22=$L$22),VLOOKUP(MASTER_DATA_PROCESSED!$C98,Backend!$Q$9:$T$52,3,FALSE),MASTER_DATA_NORMALIZED!EP98)</f>
        <v>0</v>
      </c>
      <c r="EQ98" s="95">
        <f>IF(AND(MASTER_DATA_NORMALIZED!EQ98=0,EQ$22=$L$22),VLOOKUP(MASTER_DATA_PROCESSED!$C98,Backend!$Q$9:$T$52,3,FALSE),MASTER_DATA_NORMALIZED!EQ98)</f>
        <v>0</v>
      </c>
      <c r="ER98" s="95" t="e">
        <f>IF(AND(MASTER_DATA_NORMALIZED!ER98=0,ER$22=$L$22),VLOOKUP(MASTER_DATA_PROCESSED!$C98,Backend!$Q$9:$T$52,3,FALSE),MASTER_DATA_NORMALIZED!ER98)</f>
        <v>#N/A</v>
      </c>
      <c r="ES98" s="95">
        <f>IF(AND(MASTER_DATA_NORMALIZED!ES98=0,ES$22=$L$22),VLOOKUP(MASTER_DATA_PROCESSED!$C98,Backend!$Q$9:$T$52,3,FALSE),MASTER_DATA_NORMALIZED!ES98)</f>
        <v>0</v>
      </c>
      <c r="ET98" s="95">
        <f>IF(AND(MASTER_DATA_NORMALIZED!ET98=0,ET$22=$L$22),VLOOKUP(MASTER_DATA_PROCESSED!$C98,Backend!$Q$9:$T$52,3,FALSE),MASTER_DATA_NORMALIZED!ET98)</f>
        <v>0</v>
      </c>
      <c r="EU98" s="95">
        <f>IF(AND(MASTER_DATA_NORMALIZED!EU98=0,EU$22=$L$22),VLOOKUP(MASTER_DATA_PROCESSED!$C98,Backend!$Q$9:$T$52,3,FALSE),MASTER_DATA_NORMALIZED!EU98)</f>
        <v>0</v>
      </c>
      <c r="EV98" s="95" t="e">
        <f>IF(AND(MASTER_DATA_NORMALIZED!EV98=0,EV$22=$L$22),VLOOKUP(MASTER_DATA_PROCESSED!$C98,Backend!$Q$9:$T$52,3,FALSE),MASTER_DATA_NORMALIZED!EV98)</f>
        <v>#N/A</v>
      </c>
      <c r="EW98" s="95">
        <f>IF(AND(MASTER_DATA_NORMALIZED!EW98=0,EW$22=$L$22),VLOOKUP(MASTER_DATA_PROCESSED!$C98,Backend!$Q$9:$T$52,3,FALSE),MASTER_DATA_NORMALIZED!EW98)</f>
        <v>0</v>
      </c>
      <c r="EX98" s="95">
        <f>IF(AND(MASTER_DATA_NORMALIZED!EX98=0,EX$22=$L$22),VLOOKUP(MASTER_DATA_PROCESSED!$C98,Backend!$Q$9:$T$52,3,FALSE),MASTER_DATA_NORMALIZED!EX98)</f>
        <v>0</v>
      </c>
      <c r="EY98" s="95">
        <f>IF(AND(MASTER_DATA_NORMALIZED!EY98=0,EY$22=$L$22),VLOOKUP(MASTER_DATA_PROCESSED!$C98,Backend!$Q$9:$T$52,3,FALSE),MASTER_DATA_NORMALIZED!EY98)</f>
        <v>0</v>
      </c>
      <c r="EZ98" s="95" t="e">
        <f>IF(AND(MASTER_DATA_NORMALIZED!EZ98=0,EZ$22=$L$22),VLOOKUP(MASTER_DATA_PROCESSED!$C98,Backend!$Q$9:$T$52,3,FALSE),MASTER_DATA_NORMALIZED!EZ98)</f>
        <v>#N/A</v>
      </c>
      <c r="FA98" s="95">
        <f>IF(AND(MASTER_DATA_NORMALIZED!FA98=0,FA$22=$L$22),VLOOKUP(MASTER_DATA_PROCESSED!$C98,Backend!$Q$9:$T$52,3,FALSE),MASTER_DATA_NORMALIZED!FA98)</f>
        <v>0</v>
      </c>
      <c r="FB98" s="95">
        <f>IF(AND(MASTER_DATA_NORMALIZED!FB98=0,FB$22=$L$22),VLOOKUP(MASTER_DATA_PROCESSED!$C98,Backend!$Q$9:$T$52,3,FALSE),MASTER_DATA_NORMALIZED!FB98)</f>
        <v>0</v>
      </c>
      <c r="FC98" s="95">
        <f>IF(AND(MASTER_DATA_NORMALIZED!FC98=0,FC$22=$L$22),VLOOKUP(MASTER_DATA_PROCESSED!$C98,Backend!$Q$9:$T$52,3,FALSE),MASTER_DATA_NORMALIZED!FC98)</f>
        <v>0</v>
      </c>
      <c r="FD98" s="95" t="e">
        <f>IF(AND(MASTER_DATA_NORMALIZED!FD98=0,FD$22=$L$22),VLOOKUP(MASTER_DATA_PROCESSED!$C98,Backend!$Q$9:$T$52,3,FALSE),MASTER_DATA_NORMALIZED!FD98)</f>
        <v>#N/A</v>
      </c>
      <c r="FE98" s="95">
        <f>IF(AND(MASTER_DATA_NORMALIZED!FE98=0,FE$22=$L$22),VLOOKUP(MASTER_DATA_PROCESSED!$C98,Backend!$Q$9:$T$52,3,FALSE),MASTER_DATA_NORMALIZED!FE98)</f>
        <v>0</v>
      </c>
      <c r="FF98" s="95">
        <f>IF(AND(MASTER_DATA_NORMALIZED!FF98=0,FF$22=$L$22),VLOOKUP(MASTER_DATA_PROCESSED!$C98,Backend!$Q$9:$T$52,3,FALSE),MASTER_DATA_NORMALIZED!FF98)</f>
        <v>0</v>
      </c>
      <c r="FG98" s="95">
        <f>IF(AND(MASTER_DATA_NORMALIZED!FG98=0,FG$22=$L$22),VLOOKUP(MASTER_DATA_PROCESSED!$C98,Backend!$Q$9:$T$52,3,FALSE),MASTER_DATA_NORMALIZED!FG98)</f>
        <v>0</v>
      </c>
      <c r="FH98" s="95" t="e">
        <f>IF(AND(MASTER_DATA_NORMALIZED!FH98=0,FH$22=$L$22),VLOOKUP(MASTER_DATA_PROCESSED!$C98,Backend!$Q$9:$T$52,3,FALSE),MASTER_DATA_NORMALIZED!FH98)</f>
        <v>#N/A</v>
      </c>
      <c r="FI98" s="95">
        <f>IF(AND(MASTER_DATA_NORMALIZED!FI98=0,FI$22=$L$22),VLOOKUP(MASTER_DATA_PROCESSED!$C98,Backend!$Q$9:$T$52,3,FALSE),MASTER_DATA_NORMALIZED!FI98)</f>
        <v>0</v>
      </c>
      <c r="FJ98" s="95">
        <f>IF(AND(MASTER_DATA_NORMALIZED!FJ98=0,FJ$22=$L$22),VLOOKUP(MASTER_DATA_PROCESSED!$C98,Backend!$Q$9:$T$52,3,FALSE),MASTER_DATA_NORMALIZED!FJ98)</f>
        <v>0</v>
      </c>
      <c r="FK98" s="95">
        <f>IF(AND(MASTER_DATA_NORMALIZED!FK98=0,FK$22=$L$22),VLOOKUP(MASTER_DATA_PROCESSED!$C98,Backend!$Q$9:$T$52,3,FALSE),MASTER_DATA_NORMALIZED!FK98)</f>
        <v>0</v>
      </c>
      <c r="FL98" s="95" t="e">
        <f>IF(AND(MASTER_DATA_NORMALIZED!FL98=0,FL$22=$L$22),VLOOKUP(MASTER_DATA_PROCESSED!$C98,Backend!$Q$9:$T$52,3,FALSE),MASTER_DATA_NORMALIZED!FL98)</f>
        <v>#N/A</v>
      </c>
      <c r="FM98" s="95">
        <f>IF(AND(MASTER_DATA_NORMALIZED!FM98=0,FM$22=$L$22),VLOOKUP(MASTER_DATA_PROCESSED!$C98,Backend!$Q$9:$T$52,3,FALSE),MASTER_DATA_NORMALIZED!FM98)</f>
        <v>0</v>
      </c>
      <c r="FN98" s="95">
        <f>IF(AND(MASTER_DATA_NORMALIZED!FN98=0,FN$22=$L$22),VLOOKUP(MASTER_DATA_PROCESSED!$C98,Backend!$Q$9:$T$52,3,FALSE),MASTER_DATA_NORMALIZED!FN98)</f>
        <v>0</v>
      </c>
      <c r="FO98" s="95">
        <f>IF(AND(MASTER_DATA_NORMALIZED!FO98=0,FO$22=$L$22),VLOOKUP(MASTER_DATA_PROCESSED!$C98,Backend!$Q$9:$T$52,3,FALSE),MASTER_DATA_NORMALIZED!FO98)</f>
        <v>0</v>
      </c>
      <c r="FP98" s="95" t="e">
        <f>IF(AND(MASTER_DATA_NORMALIZED!FP98=0,FP$22=$L$22),VLOOKUP(MASTER_DATA_PROCESSED!$C98,Backend!$Q$9:$T$52,3,FALSE),MASTER_DATA_NORMALIZED!FP98)</f>
        <v>#N/A</v>
      </c>
      <c r="FQ98" s="95">
        <f>IF(AND(MASTER_DATA_NORMALIZED!FQ98=0,FQ$22=$L$22),VLOOKUP(MASTER_DATA_PROCESSED!$C98,Backend!$Q$9:$T$52,3,FALSE),MASTER_DATA_NORMALIZED!FQ98)</f>
        <v>0</v>
      </c>
      <c r="FR98" s="95">
        <f>IF(AND(MASTER_DATA_NORMALIZED!FR98=0,FR$22=$L$22),VLOOKUP(MASTER_DATA_PROCESSED!$C98,Backend!$Q$9:$T$52,3,FALSE),MASTER_DATA_NORMALIZED!FR98)</f>
        <v>0</v>
      </c>
      <c r="FS98" s="95">
        <f>IF(AND(MASTER_DATA_NORMALIZED!FS98=0,FS$22=$L$22),VLOOKUP(MASTER_DATA_PROCESSED!$C98,Backend!$Q$9:$T$52,3,FALSE),MASTER_DATA_NORMALIZED!FS98)</f>
        <v>0</v>
      </c>
      <c r="FT98" s="95" t="e">
        <f>IF(AND(MASTER_DATA_NORMALIZED!FT98=0,FT$22=$L$22),VLOOKUP(MASTER_DATA_PROCESSED!$C98,Backend!$Q$9:$T$52,3,FALSE),MASTER_DATA_NORMALIZED!FT98)</f>
        <v>#N/A</v>
      </c>
      <c r="FU98" s="95">
        <f>IF(AND(MASTER_DATA_NORMALIZED!FU98=0,FU$22=$L$22),VLOOKUP(MASTER_DATA_PROCESSED!$C98,Backend!$Q$9:$T$52,3,FALSE),MASTER_DATA_NORMALIZED!FU98)</f>
        <v>0</v>
      </c>
      <c r="FV98" s="95">
        <f>IF(AND(MASTER_DATA_NORMALIZED!FV98=0,FV$22=$L$22),VLOOKUP(MASTER_DATA_PROCESSED!$C98,Backend!$Q$9:$T$52,3,FALSE),MASTER_DATA_NORMALIZED!FV98)</f>
        <v>0</v>
      </c>
      <c r="FW98" s="95">
        <f>IF(AND(MASTER_DATA_NORMALIZED!FW98=0,FW$22=$L$22),VLOOKUP(MASTER_DATA_PROCESSED!$C98,Backend!$Q$9:$T$52,3,FALSE),MASTER_DATA_NORMALIZED!FW98)</f>
        <v>0</v>
      </c>
      <c r="FX98" s="95" t="e">
        <f>IF(AND(MASTER_DATA_NORMALIZED!FX98=0,FX$22=$L$22),VLOOKUP(MASTER_DATA_PROCESSED!$C98,Backend!$Q$9:$T$52,3,FALSE),MASTER_DATA_NORMALIZED!FX98)</f>
        <v>#N/A</v>
      </c>
      <c r="FY98" s="95">
        <f>IF(AND(MASTER_DATA_NORMALIZED!FY98=0,FY$22=$L$22),VLOOKUP(MASTER_DATA_PROCESSED!$C98,Backend!$Q$9:$T$52,3,FALSE),MASTER_DATA_NORMALIZED!FY98)</f>
        <v>0</v>
      </c>
      <c r="FZ98" s="95">
        <f>IF(AND(MASTER_DATA_NORMALIZED!FZ98=0,FZ$22=$L$22),VLOOKUP(MASTER_DATA_PROCESSED!$C98,Backend!$Q$9:$T$52,3,FALSE),MASTER_DATA_NORMALIZED!FZ98)</f>
        <v>0</v>
      </c>
      <c r="GA98" s="95">
        <f>IF(AND(MASTER_DATA_NORMALIZED!GA98=0,GA$22=$L$22),VLOOKUP(MASTER_DATA_PROCESSED!$C98,Backend!$Q$9:$T$52,3,FALSE),MASTER_DATA_NORMALIZED!GA98)</f>
        <v>0</v>
      </c>
      <c r="GB98" s="95" t="e">
        <f>IF(AND(MASTER_DATA_NORMALIZED!GB98=0,GB$22=$L$22),VLOOKUP(MASTER_DATA_PROCESSED!$C98,Backend!$Q$9:$T$52,3,FALSE),MASTER_DATA_NORMALIZED!GB98)</f>
        <v>#N/A</v>
      </c>
      <c r="GC98" s="95">
        <f>IF(AND(MASTER_DATA_NORMALIZED!GC98=0,GC$22=$L$22),VLOOKUP(MASTER_DATA_PROCESSED!$C98,Backend!$Q$9:$T$52,3,FALSE),MASTER_DATA_NORMALIZED!GC98)</f>
        <v>0</v>
      </c>
      <c r="GD98" s="95">
        <f>IF(AND(MASTER_DATA_NORMALIZED!GD98=0,GD$22=$L$22),VLOOKUP(MASTER_DATA_PROCESSED!$C98,Backend!$Q$9:$T$52,3,FALSE),MASTER_DATA_NORMALIZED!GD98)</f>
        <v>0</v>
      </c>
      <c r="GE98" s="95">
        <f>IF(AND(MASTER_DATA_NORMALIZED!GE98=0,GE$22=$L$22),VLOOKUP(MASTER_DATA_PROCESSED!$C98,Backend!$Q$9:$T$52,3,FALSE),MASTER_DATA_NORMALIZED!GE98)</f>
        <v>0</v>
      </c>
      <c r="GF98" s="95" t="e">
        <f>IF(AND(MASTER_DATA_NORMALIZED!GF98=0,GF$22=$L$22),VLOOKUP(MASTER_DATA_PROCESSED!$C98,Backend!$Q$9:$T$52,3,FALSE),MASTER_DATA_NORMALIZED!GF98)</f>
        <v>#N/A</v>
      </c>
      <c r="GG98" s="95">
        <f>IF(AND(MASTER_DATA_NORMALIZED!GG98=0,GG$22=$L$22),VLOOKUP(MASTER_DATA_PROCESSED!$C98,Backend!$Q$9:$T$52,3,FALSE),MASTER_DATA_NORMALIZED!GG98)</f>
        <v>0</v>
      </c>
      <c r="GH98" s="95">
        <f>IF(AND(MASTER_DATA_NORMALIZED!GH98=0,GH$22=$L$22),VLOOKUP(MASTER_DATA_PROCESSED!$C98,Backend!$Q$9:$T$52,3,FALSE),MASTER_DATA_NORMALIZED!GH98)</f>
        <v>0</v>
      </c>
      <c r="GI98" s="95">
        <f>IF(AND(MASTER_DATA_NORMALIZED!GI98=0,GI$22=$L$22),VLOOKUP(MASTER_DATA_PROCESSED!$C98,Backend!$Q$9:$T$52,3,FALSE),MASTER_DATA_NORMALIZED!GI98)</f>
        <v>0</v>
      </c>
      <c r="GJ98" s="95" t="e">
        <f>IF(AND(MASTER_DATA_NORMALIZED!GJ98=0,GJ$22=$L$22),VLOOKUP(MASTER_DATA_PROCESSED!$C98,Backend!$Q$9:$T$52,3,FALSE),MASTER_DATA_NORMALIZED!GJ98)</f>
        <v>#N/A</v>
      </c>
      <c r="GK98" s="95">
        <f>IF(AND(MASTER_DATA_NORMALIZED!GK98=0,GK$22=$L$22),VLOOKUP(MASTER_DATA_PROCESSED!$C98,Backend!$Q$9:$T$52,3,FALSE),MASTER_DATA_NORMALIZED!GK98)</f>
        <v>0</v>
      </c>
      <c r="GL98" s="95">
        <f>IF(AND(MASTER_DATA_NORMALIZED!GL98=0,GL$22=$L$22),VLOOKUP(MASTER_DATA_PROCESSED!$C98,Backend!$Q$9:$T$52,3,FALSE),MASTER_DATA_NORMALIZED!GL98)</f>
        <v>0</v>
      </c>
      <c r="GM98" s="95">
        <f>IF(AND(MASTER_DATA_NORMALIZED!GM98=0,GM$22=$L$22),VLOOKUP(MASTER_DATA_PROCESSED!$C98,Backend!$Q$9:$T$52,3,FALSE),MASTER_DATA_NORMALIZED!GM98)</f>
        <v>0</v>
      </c>
      <c r="GN98" s="95" t="e">
        <f>IF(AND(MASTER_DATA_NORMALIZED!GN98=0,GN$22=$L$22),VLOOKUP(MASTER_DATA_PROCESSED!$C98,Backend!$Q$9:$T$52,3,FALSE),MASTER_DATA_NORMALIZED!GN98)</f>
        <v>#N/A</v>
      </c>
      <c r="GO98" s="95">
        <f>IF(AND(MASTER_DATA_NORMALIZED!GO98=0,GO$22=$L$22),VLOOKUP(MASTER_DATA_PROCESSED!$C98,Backend!$Q$9:$T$52,3,FALSE),MASTER_DATA_NORMALIZED!GO98)</f>
        <v>0</v>
      </c>
      <c r="GP98" s="95">
        <f>IF(AND(MASTER_DATA_NORMALIZED!GP98=0,GP$22=$L$22),VLOOKUP(MASTER_DATA_PROCESSED!$C98,Backend!$Q$9:$T$52,3,FALSE),MASTER_DATA_NORMALIZED!GP98)</f>
        <v>0</v>
      </c>
      <c r="GQ98" s="95">
        <f>IF(AND(MASTER_DATA_NORMALIZED!GQ98=0,GQ$22=$L$22),VLOOKUP(MASTER_DATA_PROCESSED!$C98,Backend!$Q$9:$T$52,3,FALSE),MASTER_DATA_NORMALIZED!GQ98)</f>
        <v>0</v>
      </c>
      <c r="GR98" s="95" t="e">
        <f>IF(AND(MASTER_DATA_NORMALIZED!GR98=0,GR$22=$L$22),VLOOKUP(MASTER_DATA_PROCESSED!$C98,Backend!$Q$9:$T$52,3,FALSE),MASTER_DATA_NORMALIZED!GR98)</f>
        <v>#N/A</v>
      </c>
      <c r="GS98" s="95">
        <f>IF(AND(MASTER_DATA_NORMALIZED!GS98=0,GS$22=$L$22),VLOOKUP(MASTER_DATA_PROCESSED!$C98,Backend!$Q$9:$T$52,3,FALSE),MASTER_DATA_NORMALIZED!GS98)</f>
        <v>0</v>
      </c>
      <c r="GT98" s="95">
        <f>IF(AND(MASTER_DATA_NORMALIZED!GT98=0,GT$22=$L$22),VLOOKUP(MASTER_DATA_PROCESSED!$C98,Backend!$Q$9:$T$52,3,FALSE),MASTER_DATA_NORMALIZED!GT98)</f>
        <v>0</v>
      </c>
      <c r="GU98" s="95">
        <f>IF(AND(MASTER_DATA_NORMALIZED!GU98=0,GU$22=$L$22),VLOOKUP(MASTER_DATA_PROCESSED!$C98,Backend!$Q$9:$T$52,3,FALSE),MASTER_DATA_NORMALIZED!GU98)</f>
        <v>0</v>
      </c>
      <c r="GV98" s="95" t="e">
        <f>IF(AND(MASTER_DATA_NORMALIZED!GV98=0,GV$22=$L$22),VLOOKUP(MASTER_DATA_PROCESSED!$C98,Backend!$Q$9:$T$52,3,FALSE),MASTER_DATA_NORMALIZED!GV98)</f>
        <v>#N/A</v>
      </c>
      <c r="GW98" s="95" t="e">
        <f>IF(AND(MASTER_DATA_NORMALIZED!GW98=0,GW$22=$L$22),VLOOKUP(MASTER_DATA_PROCESSED!$C98,Backend!$Q$9:$T$52,3,FALSE),MASTER_DATA_NORMALIZED!GW98)</f>
        <v>#REF!</v>
      </c>
      <c r="GX98" s="95" t="e">
        <f>IF(AND(MASTER_DATA_NORMALIZED!GX98=0,GX$22=$L$22),VLOOKUP(MASTER_DATA_PROCESSED!$C98,Backend!$Q$9:$T$52,3,FALSE),MASTER_DATA_NORMALIZED!GX98)</f>
        <v>#REF!</v>
      </c>
      <c r="GY98" s="95" t="e">
        <f>IF(AND(MASTER_DATA_NORMALIZED!GY98=0,GY$22=$L$22),VLOOKUP(MASTER_DATA_PROCESSED!$C98,Backend!$Q$9:$T$52,3,FALSE),MASTER_DATA_NORMALIZED!GY98)</f>
        <v>#REF!</v>
      </c>
    </row>
    <row r="99" spans="2:207" s="27" customFormat="1" ht="14.25" hidden="1" outlineLevel="2" x14ac:dyDescent="0.25">
      <c r="B99" s="26">
        <f t="shared" si="14"/>
        <v>20</v>
      </c>
      <c r="C99" s="55">
        <f t="shared" si="13"/>
        <v>231.1</v>
      </c>
      <c r="D99" s="82"/>
      <c r="E99" s="55"/>
      <c r="F99" s="57"/>
      <c r="G99" s="86">
        <v>231.1</v>
      </c>
      <c r="H99" s="40" t="s">
        <v>103</v>
      </c>
      <c r="I99" s="99">
        <f>IF(AND(MASTER_DATA_NORMALIZED!I99=0,I$22=$L$22),VLOOKUP(MASTER_DATA_PROCESSED!$C99,Backend!$Q$9:$T$52,3,FALSE),MASTER_DATA_NORMALIZED!I99)</f>
        <v>0</v>
      </c>
      <c r="J99" s="99">
        <f>IF(AND(MASTER_DATA_NORMALIZED!J99=0,J$22=$L$22),VLOOKUP(MASTER_DATA_PROCESSED!$C99,Backend!$Q$9:$T$52,3,FALSE),MASTER_DATA_NORMALIZED!J99)</f>
        <v>0</v>
      </c>
      <c r="K99" s="99">
        <f>IF(AND(MASTER_DATA_NORMALIZED!K99=0,K$22=$L$22),VLOOKUP(MASTER_DATA_PROCESSED!$C99,Backend!$Q$9:$T$52,3,FALSE),MASTER_DATA_NORMALIZED!K99)</f>
        <v>0</v>
      </c>
      <c r="L99" s="99" t="e">
        <f>IF(AND(MASTER_DATA_NORMALIZED!L99=0,L$22=$L$22),VLOOKUP(MASTER_DATA_PROCESSED!$C99,Backend!$Q$9:$T$52,3,FALSE),MASTER_DATA_NORMALIZED!L99)</f>
        <v>#N/A</v>
      </c>
      <c r="M99" s="99">
        <f>IF(AND(MASTER_DATA_NORMALIZED!M99=0,M$22=$L$22),VLOOKUP(MASTER_DATA_PROCESSED!$C99,Backend!$Q$9:$T$52,3,FALSE),MASTER_DATA_NORMALIZED!M99)</f>
        <v>0</v>
      </c>
      <c r="N99" s="99">
        <f>IF(AND(MASTER_DATA_NORMALIZED!N99=0,N$22=$L$22),VLOOKUP(MASTER_DATA_PROCESSED!$C99,Backend!$Q$9:$T$52,3,FALSE),MASTER_DATA_NORMALIZED!N99)</f>
        <v>0</v>
      </c>
      <c r="O99" s="99">
        <f>IF(AND(MASTER_DATA_NORMALIZED!O99=0,O$22=$L$22),VLOOKUP(MASTER_DATA_PROCESSED!$C99,Backend!$Q$9:$T$52,3,FALSE),MASTER_DATA_NORMALIZED!O99)</f>
        <v>0</v>
      </c>
      <c r="P99" s="99" t="e">
        <f>IF(AND(MASTER_DATA_NORMALIZED!P99=0,P$22=$L$22),VLOOKUP(MASTER_DATA_PROCESSED!$C99,Backend!$Q$9:$T$52,3,FALSE),MASTER_DATA_NORMALIZED!P99)</f>
        <v>#N/A</v>
      </c>
      <c r="Q99" s="99">
        <f>IF(AND(MASTER_DATA_NORMALIZED!Q99=0,Q$22=$L$22),VLOOKUP(MASTER_DATA_PROCESSED!$C99,Backend!$Q$9:$T$52,3,FALSE),MASTER_DATA_NORMALIZED!Q99)</f>
        <v>0</v>
      </c>
      <c r="R99" s="99">
        <f>IF(AND(MASTER_DATA_NORMALIZED!R99=0,R$22=$L$22),VLOOKUP(MASTER_DATA_PROCESSED!$C99,Backend!$Q$9:$T$52,3,FALSE),MASTER_DATA_NORMALIZED!R99)</f>
        <v>0</v>
      </c>
      <c r="S99" s="99">
        <f>IF(AND(MASTER_DATA_NORMALIZED!S99=0,S$22=$L$22),VLOOKUP(MASTER_DATA_PROCESSED!$C99,Backend!$Q$9:$T$52,3,FALSE),MASTER_DATA_NORMALIZED!S99)</f>
        <v>0</v>
      </c>
      <c r="T99" s="99" t="e">
        <f>IF(AND(MASTER_DATA_NORMALIZED!T99=0,T$22=$L$22),VLOOKUP(MASTER_DATA_PROCESSED!$C99,Backend!$Q$9:$T$52,3,FALSE),MASTER_DATA_NORMALIZED!T99)</f>
        <v>#N/A</v>
      </c>
      <c r="U99" s="99">
        <f>IF(AND(MASTER_DATA_NORMALIZED!U99=0,U$22=$L$22),VLOOKUP(MASTER_DATA_PROCESSED!$C99,Backend!$Q$9:$T$52,3,FALSE),MASTER_DATA_NORMALIZED!U99)</f>
        <v>0</v>
      </c>
      <c r="V99" s="99">
        <f>IF(AND(MASTER_DATA_NORMALIZED!V99=0,V$22=$L$22),VLOOKUP(MASTER_DATA_PROCESSED!$C99,Backend!$Q$9:$T$52,3,FALSE),MASTER_DATA_NORMALIZED!V99)</f>
        <v>0</v>
      </c>
      <c r="W99" s="99">
        <f>IF(AND(MASTER_DATA_NORMALIZED!W99=0,W$22=$L$22),VLOOKUP(MASTER_DATA_PROCESSED!$C99,Backend!$Q$9:$T$52,3,FALSE),MASTER_DATA_NORMALIZED!W99)</f>
        <v>0</v>
      </c>
      <c r="X99" s="99" t="e">
        <f>IF(AND(MASTER_DATA_NORMALIZED!X99=0,X$22=$L$22),VLOOKUP(MASTER_DATA_PROCESSED!$C99,Backend!$Q$9:$T$52,3,FALSE),MASTER_DATA_NORMALIZED!X99)</f>
        <v>#N/A</v>
      </c>
      <c r="Y99" s="99">
        <f>IF(AND(MASTER_DATA_NORMALIZED!Y99=0,Y$22=$L$22),VLOOKUP(MASTER_DATA_PROCESSED!$C99,Backend!$Q$9:$T$52,3,FALSE),MASTER_DATA_NORMALIZED!Y99)</f>
        <v>0</v>
      </c>
      <c r="Z99" s="99">
        <f>IF(AND(MASTER_DATA_NORMALIZED!Z99=0,Z$22=$L$22),VLOOKUP(MASTER_DATA_PROCESSED!$C99,Backend!$Q$9:$T$52,3,FALSE),MASTER_DATA_NORMALIZED!Z99)</f>
        <v>0</v>
      </c>
      <c r="AA99" s="99">
        <f>IF(AND(MASTER_DATA_NORMALIZED!AA99=0,AA$22=$L$22),VLOOKUP(MASTER_DATA_PROCESSED!$C99,Backend!$Q$9:$T$52,3,FALSE),MASTER_DATA_NORMALIZED!AA99)</f>
        <v>0</v>
      </c>
      <c r="AB99" s="99" t="e">
        <f>IF(AND(MASTER_DATA_NORMALIZED!AB99=0,AB$22=$L$22),VLOOKUP(MASTER_DATA_PROCESSED!$C99,Backend!$Q$9:$T$52,3,FALSE),MASTER_DATA_NORMALIZED!AB99)</f>
        <v>#N/A</v>
      </c>
      <c r="AC99" s="99">
        <f>IF(AND(MASTER_DATA_NORMALIZED!AC99=0,AC$22=$L$22),VLOOKUP(MASTER_DATA_PROCESSED!$C99,Backend!$Q$9:$T$52,3,FALSE),MASTER_DATA_NORMALIZED!AC99)</f>
        <v>0</v>
      </c>
      <c r="AD99" s="99">
        <f>IF(AND(MASTER_DATA_NORMALIZED!AD99=0,AD$22=$L$22),VLOOKUP(MASTER_DATA_PROCESSED!$C99,Backend!$Q$9:$T$52,3,FALSE),MASTER_DATA_NORMALIZED!AD99)</f>
        <v>0</v>
      </c>
      <c r="AE99" s="99">
        <f>IF(AND(MASTER_DATA_NORMALIZED!AE99=0,AE$22=$L$22),VLOOKUP(MASTER_DATA_PROCESSED!$C99,Backend!$Q$9:$T$52,3,FALSE),MASTER_DATA_NORMALIZED!AE99)</f>
        <v>0</v>
      </c>
      <c r="AF99" s="99" t="e">
        <f>IF(AND(MASTER_DATA_NORMALIZED!AF99=0,AF$22=$L$22),VLOOKUP(MASTER_DATA_PROCESSED!$C99,Backend!$Q$9:$T$52,3,FALSE),MASTER_DATA_NORMALIZED!AF99)</f>
        <v>#N/A</v>
      </c>
      <c r="AG99" s="99">
        <f>IF(AND(MASTER_DATA_NORMALIZED!AG99=0,AG$22=$L$22),VLOOKUP(MASTER_DATA_PROCESSED!$C99,Backend!$Q$9:$T$52,3,FALSE),MASTER_DATA_NORMALIZED!AG99)</f>
        <v>0</v>
      </c>
      <c r="AH99" s="99">
        <f>IF(AND(MASTER_DATA_NORMALIZED!AH99=0,AH$22=$L$22),VLOOKUP(MASTER_DATA_PROCESSED!$C99,Backend!$Q$9:$T$52,3,FALSE),MASTER_DATA_NORMALIZED!AH99)</f>
        <v>0</v>
      </c>
      <c r="AI99" s="99">
        <f>IF(AND(MASTER_DATA_NORMALIZED!AI99=0,AI$22=$L$22),VLOOKUP(MASTER_DATA_PROCESSED!$C99,Backend!$Q$9:$T$52,3,FALSE),MASTER_DATA_NORMALIZED!AI99)</f>
        <v>0</v>
      </c>
      <c r="AJ99" s="99" t="e">
        <f>IF(AND(MASTER_DATA_NORMALIZED!AJ99=0,AJ$22=$L$22),VLOOKUP(MASTER_DATA_PROCESSED!$C99,Backend!$Q$9:$T$52,3,FALSE),MASTER_DATA_NORMALIZED!AJ99)</f>
        <v>#N/A</v>
      </c>
      <c r="AK99" s="99">
        <f>IF(AND(MASTER_DATA_NORMALIZED!AK99=0,AK$22=$L$22),VLOOKUP(MASTER_DATA_PROCESSED!$C99,Backend!$Q$9:$T$52,3,FALSE),MASTER_DATA_NORMALIZED!AK99)</f>
        <v>0</v>
      </c>
      <c r="AL99" s="99">
        <f>IF(AND(MASTER_DATA_NORMALIZED!AL99=0,AL$22=$L$22),VLOOKUP(MASTER_DATA_PROCESSED!$C99,Backend!$Q$9:$T$52,3,FALSE),MASTER_DATA_NORMALIZED!AL99)</f>
        <v>0</v>
      </c>
      <c r="AM99" s="99">
        <f>IF(AND(MASTER_DATA_NORMALIZED!AM99=0,AM$22=$L$22),VLOOKUP(MASTER_DATA_PROCESSED!$C99,Backend!$Q$9:$T$52,3,FALSE),MASTER_DATA_NORMALIZED!AM99)</f>
        <v>0</v>
      </c>
      <c r="AN99" s="99" t="e">
        <f>IF(AND(MASTER_DATA_NORMALIZED!AN99=0,AN$22=$L$22),VLOOKUP(MASTER_DATA_PROCESSED!$C99,Backend!$Q$9:$T$52,3,FALSE),MASTER_DATA_NORMALIZED!AN99)</f>
        <v>#N/A</v>
      </c>
      <c r="AO99" s="99">
        <f>IF(AND(MASTER_DATA_NORMALIZED!AO99=0,AO$22=$L$22),VLOOKUP(MASTER_DATA_PROCESSED!$C99,Backend!$Q$9:$T$52,3,FALSE),MASTER_DATA_NORMALIZED!AO99)</f>
        <v>0</v>
      </c>
      <c r="AP99" s="99">
        <f>IF(AND(MASTER_DATA_NORMALIZED!AP99=0,AP$22=$L$22),VLOOKUP(MASTER_DATA_PROCESSED!$C99,Backend!$Q$9:$T$52,3,FALSE),MASTER_DATA_NORMALIZED!AP99)</f>
        <v>0</v>
      </c>
      <c r="AQ99" s="99">
        <f>IF(AND(MASTER_DATA_NORMALIZED!AQ99=0,AQ$22=$L$22),VLOOKUP(MASTER_DATA_PROCESSED!$C99,Backend!$Q$9:$T$52,3,FALSE),MASTER_DATA_NORMALIZED!AQ99)</f>
        <v>0</v>
      </c>
      <c r="AR99" s="99" t="e">
        <f>IF(AND(MASTER_DATA_NORMALIZED!AR99=0,AR$22=$L$22),VLOOKUP(MASTER_DATA_PROCESSED!$C99,Backend!$Q$9:$T$52,3,FALSE),MASTER_DATA_NORMALIZED!AR99)</f>
        <v>#N/A</v>
      </c>
      <c r="AS99" s="99">
        <f>IF(AND(MASTER_DATA_NORMALIZED!AS99=0,AS$22=$L$22),VLOOKUP(MASTER_DATA_PROCESSED!$C99,Backend!$Q$9:$T$52,3,FALSE),MASTER_DATA_NORMALIZED!AS99)</f>
        <v>0</v>
      </c>
      <c r="AT99" s="99">
        <f>IF(AND(MASTER_DATA_NORMALIZED!AT99=0,AT$22=$L$22),VLOOKUP(MASTER_DATA_PROCESSED!$C99,Backend!$Q$9:$T$52,3,FALSE),MASTER_DATA_NORMALIZED!AT99)</f>
        <v>0</v>
      </c>
      <c r="AU99" s="99">
        <f>IF(AND(MASTER_DATA_NORMALIZED!AU99=0,AU$22=$L$22),VLOOKUP(MASTER_DATA_PROCESSED!$C99,Backend!$Q$9:$T$52,3,FALSE),MASTER_DATA_NORMALIZED!AU99)</f>
        <v>0</v>
      </c>
      <c r="AV99" s="99" t="e">
        <f>IF(AND(MASTER_DATA_NORMALIZED!AV99=0,AV$22=$L$22),VLOOKUP(MASTER_DATA_PROCESSED!$C99,Backend!$Q$9:$T$52,3,FALSE),MASTER_DATA_NORMALIZED!AV99)</f>
        <v>#N/A</v>
      </c>
      <c r="AW99" s="99">
        <f>IF(AND(MASTER_DATA_NORMALIZED!AW99=0,AW$22=$L$22),VLOOKUP(MASTER_DATA_PROCESSED!$C99,Backend!$Q$9:$T$52,3,FALSE),MASTER_DATA_NORMALIZED!AW99)</f>
        <v>0</v>
      </c>
      <c r="AX99" s="99">
        <f>IF(AND(MASTER_DATA_NORMALIZED!AX99=0,AX$22=$L$22),VLOOKUP(MASTER_DATA_PROCESSED!$C99,Backend!$Q$9:$T$52,3,FALSE),MASTER_DATA_NORMALIZED!AX99)</f>
        <v>0</v>
      </c>
      <c r="AY99" s="99">
        <f>IF(AND(MASTER_DATA_NORMALIZED!AY99=0,AY$22=$L$22),VLOOKUP(MASTER_DATA_PROCESSED!$C99,Backend!$Q$9:$T$52,3,FALSE),MASTER_DATA_NORMALIZED!AY99)</f>
        <v>0</v>
      </c>
      <c r="AZ99" s="99" t="e">
        <f>IF(AND(MASTER_DATA_NORMALIZED!AZ99=0,AZ$22=$L$22),VLOOKUP(MASTER_DATA_PROCESSED!$C99,Backend!$Q$9:$T$52,3,FALSE),MASTER_DATA_NORMALIZED!AZ99)</f>
        <v>#N/A</v>
      </c>
      <c r="BA99" s="99">
        <f>IF(AND(MASTER_DATA_NORMALIZED!BA99=0,BA$22=$L$22),VLOOKUP(MASTER_DATA_PROCESSED!$C99,Backend!$Q$9:$T$52,3,FALSE),MASTER_DATA_NORMALIZED!BA99)</f>
        <v>0</v>
      </c>
      <c r="BB99" s="99">
        <f>IF(AND(MASTER_DATA_NORMALIZED!BB99=0,BB$22=$L$22),VLOOKUP(MASTER_DATA_PROCESSED!$C99,Backend!$Q$9:$T$52,3,FALSE),MASTER_DATA_NORMALIZED!BB99)</f>
        <v>0</v>
      </c>
      <c r="BC99" s="99">
        <f>IF(AND(MASTER_DATA_NORMALIZED!BC99=0,BC$22=$L$22),VLOOKUP(MASTER_DATA_PROCESSED!$C99,Backend!$Q$9:$T$52,3,FALSE),MASTER_DATA_NORMALIZED!BC99)</f>
        <v>0</v>
      </c>
      <c r="BD99" s="99" t="e">
        <f>IF(AND(MASTER_DATA_NORMALIZED!BD99=0,BD$22=$L$22),VLOOKUP(MASTER_DATA_PROCESSED!$C99,Backend!$Q$9:$T$52,3,FALSE),MASTER_DATA_NORMALIZED!BD99)</f>
        <v>#N/A</v>
      </c>
      <c r="BE99" s="99">
        <f>IF(AND(MASTER_DATA_NORMALIZED!BE99=0,BE$22=$L$22),VLOOKUP(MASTER_DATA_PROCESSED!$C99,Backend!$Q$9:$T$52,3,FALSE),MASTER_DATA_NORMALIZED!BE99)</f>
        <v>0</v>
      </c>
      <c r="BF99" s="99">
        <f>IF(AND(MASTER_DATA_NORMALIZED!BF99=0,BF$22=$L$22),VLOOKUP(MASTER_DATA_PROCESSED!$C99,Backend!$Q$9:$T$52,3,FALSE),MASTER_DATA_NORMALIZED!BF99)</f>
        <v>0</v>
      </c>
      <c r="BG99" s="99">
        <f>IF(AND(MASTER_DATA_NORMALIZED!BG99=0,BG$22=$L$22),VLOOKUP(MASTER_DATA_PROCESSED!$C99,Backend!$Q$9:$T$52,3,FALSE),MASTER_DATA_NORMALIZED!BG99)</f>
        <v>0</v>
      </c>
      <c r="BH99" s="99" t="e">
        <f>IF(AND(MASTER_DATA_NORMALIZED!BH99=0,BH$22=$L$22),VLOOKUP(MASTER_DATA_PROCESSED!$C99,Backend!$Q$9:$T$52,3,FALSE),MASTER_DATA_NORMALIZED!BH99)</f>
        <v>#N/A</v>
      </c>
      <c r="BI99" s="99">
        <f>IF(AND(MASTER_DATA_NORMALIZED!BI99=0,BI$22=$L$22),VLOOKUP(MASTER_DATA_PROCESSED!$C99,Backend!$Q$9:$T$52,3,FALSE),MASTER_DATA_NORMALIZED!BI99)</f>
        <v>0</v>
      </c>
      <c r="BJ99" s="99">
        <f>IF(AND(MASTER_DATA_NORMALIZED!BJ99=0,BJ$22=$L$22),VLOOKUP(MASTER_DATA_PROCESSED!$C99,Backend!$Q$9:$T$52,3,FALSE),MASTER_DATA_NORMALIZED!BJ99)</f>
        <v>0</v>
      </c>
      <c r="BK99" s="99">
        <f>IF(AND(MASTER_DATA_NORMALIZED!BK99=0,BK$22=$L$22),VLOOKUP(MASTER_DATA_PROCESSED!$C99,Backend!$Q$9:$T$52,3,FALSE),MASTER_DATA_NORMALIZED!BK99)</f>
        <v>0</v>
      </c>
      <c r="BL99" s="99" t="e">
        <f>IF(AND(MASTER_DATA_NORMALIZED!BL99=0,BL$22=$L$22),VLOOKUP(MASTER_DATA_PROCESSED!$C99,Backend!$Q$9:$T$52,3,FALSE),MASTER_DATA_NORMALIZED!BL99)</f>
        <v>#N/A</v>
      </c>
      <c r="BM99" s="99">
        <f>IF(AND(MASTER_DATA_NORMALIZED!BM99=0,BM$22=$L$22),VLOOKUP(MASTER_DATA_PROCESSED!$C99,Backend!$Q$9:$T$52,3,FALSE),MASTER_DATA_NORMALIZED!BM99)</f>
        <v>0</v>
      </c>
      <c r="BN99" s="99">
        <f>IF(AND(MASTER_DATA_NORMALIZED!BN99=0,BN$22=$L$22),VLOOKUP(MASTER_DATA_PROCESSED!$C99,Backend!$Q$9:$T$52,3,FALSE),MASTER_DATA_NORMALIZED!BN99)</f>
        <v>0</v>
      </c>
      <c r="BO99" s="99">
        <f>IF(AND(MASTER_DATA_NORMALIZED!BO99=0,BO$22=$L$22),VLOOKUP(MASTER_DATA_PROCESSED!$C99,Backend!$Q$9:$T$52,3,FALSE),MASTER_DATA_NORMALIZED!BO99)</f>
        <v>0</v>
      </c>
      <c r="BP99" s="99" t="e">
        <f>IF(AND(MASTER_DATA_NORMALIZED!BP99=0,BP$22=$L$22),VLOOKUP(MASTER_DATA_PROCESSED!$C99,Backend!$Q$9:$T$52,3,FALSE),MASTER_DATA_NORMALIZED!BP99)</f>
        <v>#N/A</v>
      </c>
      <c r="BQ99" s="99">
        <f>IF(AND(MASTER_DATA_NORMALIZED!BQ99=0,BQ$22=$L$22),VLOOKUP(MASTER_DATA_PROCESSED!$C99,Backend!$Q$9:$T$52,3,FALSE),MASTER_DATA_NORMALIZED!BQ99)</f>
        <v>0</v>
      </c>
      <c r="BR99" s="99">
        <f>IF(AND(MASTER_DATA_NORMALIZED!BR99=0,BR$22=$L$22),VLOOKUP(MASTER_DATA_PROCESSED!$C99,Backend!$Q$9:$T$52,3,FALSE),MASTER_DATA_NORMALIZED!BR99)</f>
        <v>0</v>
      </c>
      <c r="BS99" s="99">
        <f>IF(AND(MASTER_DATA_NORMALIZED!BS99=0,BS$22=$L$22),VLOOKUP(MASTER_DATA_PROCESSED!$C99,Backend!$Q$9:$T$52,3,FALSE),MASTER_DATA_NORMALIZED!BS99)</f>
        <v>0</v>
      </c>
      <c r="BT99" s="99" t="e">
        <f>IF(AND(MASTER_DATA_NORMALIZED!BT99=0,BT$22=$L$22),VLOOKUP(MASTER_DATA_PROCESSED!$C99,Backend!$Q$9:$T$52,3,FALSE),MASTER_DATA_NORMALIZED!BT99)</f>
        <v>#N/A</v>
      </c>
      <c r="BU99" s="99">
        <f>IF(AND(MASTER_DATA_NORMALIZED!BU99=0,BU$22=$L$22),VLOOKUP(MASTER_DATA_PROCESSED!$C99,Backend!$Q$9:$T$52,3,FALSE),MASTER_DATA_NORMALIZED!BU99)</f>
        <v>0</v>
      </c>
      <c r="BV99" s="99">
        <f>IF(AND(MASTER_DATA_NORMALIZED!BV99=0,BV$22=$L$22),VLOOKUP(MASTER_DATA_PROCESSED!$C99,Backend!$Q$9:$T$52,3,FALSE),MASTER_DATA_NORMALIZED!BV99)</f>
        <v>0</v>
      </c>
      <c r="BW99" s="99">
        <f>IF(AND(MASTER_DATA_NORMALIZED!BW99=0,BW$22=$L$22),VLOOKUP(MASTER_DATA_PROCESSED!$C99,Backend!$Q$9:$T$52,3,FALSE),MASTER_DATA_NORMALIZED!BW99)</f>
        <v>0</v>
      </c>
      <c r="BX99" s="99" t="e">
        <f>IF(AND(MASTER_DATA_NORMALIZED!BX99=0,BX$22=$L$22),VLOOKUP(MASTER_DATA_PROCESSED!$C99,Backend!$Q$9:$T$52,3,FALSE),MASTER_DATA_NORMALIZED!BX99)</f>
        <v>#N/A</v>
      </c>
      <c r="BY99" s="99">
        <f>IF(AND(MASTER_DATA_NORMALIZED!BY99=0,BY$22=$L$22),VLOOKUP(MASTER_DATA_PROCESSED!$C99,Backend!$Q$9:$T$52,3,FALSE),MASTER_DATA_NORMALIZED!BY99)</f>
        <v>0</v>
      </c>
      <c r="BZ99" s="99">
        <f>IF(AND(MASTER_DATA_NORMALIZED!BZ99=0,BZ$22=$L$22),VLOOKUP(MASTER_DATA_PROCESSED!$C99,Backend!$Q$9:$T$52,3,FALSE),MASTER_DATA_NORMALIZED!BZ99)</f>
        <v>0</v>
      </c>
      <c r="CA99" s="99">
        <f>IF(AND(MASTER_DATA_NORMALIZED!CA99=0,CA$22=$L$22),VLOOKUP(MASTER_DATA_PROCESSED!$C99,Backend!$Q$9:$T$52,3,FALSE),MASTER_DATA_NORMALIZED!CA99)</f>
        <v>0</v>
      </c>
      <c r="CB99" s="99" t="e">
        <f>IF(AND(MASTER_DATA_NORMALIZED!CB99=0,CB$22=$L$22),VLOOKUP(MASTER_DATA_PROCESSED!$C99,Backend!$Q$9:$T$52,3,FALSE),MASTER_DATA_NORMALIZED!CB99)</f>
        <v>#N/A</v>
      </c>
      <c r="CC99" s="99">
        <f>IF(AND(MASTER_DATA_NORMALIZED!CC99=0,CC$22=$L$22),VLOOKUP(MASTER_DATA_PROCESSED!$C99,Backend!$Q$9:$T$52,3,FALSE),MASTER_DATA_NORMALIZED!CC99)</f>
        <v>0</v>
      </c>
      <c r="CD99" s="99">
        <f>IF(AND(MASTER_DATA_NORMALIZED!CD99=0,CD$22=$L$22),VLOOKUP(MASTER_DATA_PROCESSED!$C99,Backend!$Q$9:$T$52,3,FALSE),MASTER_DATA_NORMALIZED!CD99)</f>
        <v>0</v>
      </c>
      <c r="CE99" s="99">
        <f>IF(AND(MASTER_DATA_NORMALIZED!CE99=0,CE$22=$L$22),VLOOKUP(MASTER_DATA_PROCESSED!$C99,Backend!$Q$9:$T$52,3,FALSE),MASTER_DATA_NORMALIZED!CE99)</f>
        <v>0</v>
      </c>
      <c r="CF99" s="99" t="e">
        <f>IF(AND(MASTER_DATA_NORMALIZED!CF99=0,CF$22=$L$22),VLOOKUP(MASTER_DATA_PROCESSED!$C99,Backend!$Q$9:$T$52,3,FALSE),MASTER_DATA_NORMALIZED!CF99)</f>
        <v>#N/A</v>
      </c>
      <c r="CG99" s="99">
        <f>IF(AND(MASTER_DATA_NORMALIZED!CG99=0,CG$22=$L$22),VLOOKUP(MASTER_DATA_PROCESSED!$C99,Backend!$Q$9:$T$52,3,FALSE),MASTER_DATA_NORMALIZED!CG99)</f>
        <v>0</v>
      </c>
      <c r="CH99" s="99">
        <f>IF(AND(MASTER_DATA_NORMALIZED!CH99=0,CH$22=$L$22),VLOOKUP(MASTER_DATA_PROCESSED!$C99,Backend!$Q$9:$T$52,3,FALSE),MASTER_DATA_NORMALIZED!CH99)</f>
        <v>0</v>
      </c>
      <c r="CI99" s="99">
        <f>IF(AND(MASTER_DATA_NORMALIZED!CI99=0,CI$22=$L$22),VLOOKUP(MASTER_DATA_PROCESSED!$C99,Backend!$Q$9:$T$52,3,FALSE),MASTER_DATA_NORMALIZED!CI99)</f>
        <v>0</v>
      </c>
      <c r="CJ99" s="99" t="e">
        <f>IF(AND(MASTER_DATA_NORMALIZED!CJ99=0,CJ$22=$L$22),VLOOKUP(MASTER_DATA_PROCESSED!$C99,Backend!$Q$9:$T$52,3,FALSE),MASTER_DATA_NORMALIZED!CJ99)</f>
        <v>#N/A</v>
      </c>
      <c r="CK99" s="99">
        <f>IF(AND(MASTER_DATA_NORMALIZED!CK99=0,CK$22=$L$22),VLOOKUP(MASTER_DATA_PROCESSED!$C99,Backend!$Q$9:$T$52,3,FALSE),MASTER_DATA_NORMALIZED!CK99)</f>
        <v>0</v>
      </c>
      <c r="CL99" s="99">
        <f>IF(AND(MASTER_DATA_NORMALIZED!CL99=0,CL$22=$L$22),VLOOKUP(MASTER_DATA_PROCESSED!$C99,Backend!$Q$9:$T$52,3,FALSE),MASTER_DATA_NORMALIZED!CL99)</f>
        <v>0</v>
      </c>
      <c r="CM99" s="99">
        <f>IF(AND(MASTER_DATA_NORMALIZED!CM99=0,CM$22=$L$22),VLOOKUP(MASTER_DATA_PROCESSED!$C99,Backend!$Q$9:$T$52,3,FALSE),MASTER_DATA_NORMALIZED!CM99)</f>
        <v>0</v>
      </c>
      <c r="CN99" s="99" t="e">
        <f>IF(AND(MASTER_DATA_NORMALIZED!CN99=0,CN$22=$L$22),VLOOKUP(MASTER_DATA_PROCESSED!$C99,Backend!$Q$9:$T$52,3,FALSE),MASTER_DATA_NORMALIZED!CN99)</f>
        <v>#N/A</v>
      </c>
      <c r="CO99" s="99">
        <f>IF(AND(MASTER_DATA_NORMALIZED!CO99=0,CO$22=$L$22),VLOOKUP(MASTER_DATA_PROCESSED!$C99,Backend!$Q$9:$T$52,3,FALSE),MASTER_DATA_NORMALIZED!CO99)</f>
        <v>0</v>
      </c>
      <c r="CP99" s="99">
        <f>IF(AND(MASTER_DATA_NORMALIZED!CP99=0,CP$22=$L$22),VLOOKUP(MASTER_DATA_PROCESSED!$C99,Backend!$Q$9:$T$52,3,FALSE),MASTER_DATA_NORMALIZED!CP99)</f>
        <v>0</v>
      </c>
      <c r="CQ99" s="99">
        <f>IF(AND(MASTER_DATA_NORMALIZED!CQ99=0,CQ$22=$L$22),VLOOKUP(MASTER_DATA_PROCESSED!$C99,Backend!$Q$9:$T$52,3,FALSE),MASTER_DATA_NORMALIZED!CQ99)</f>
        <v>0</v>
      </c>
      <c r="CR99" s="99" t="e">
        <f>IF(AND(MASTER_DATA_NORMALIZED!CR99=0,CR$22=$L$22),VLOOKUP(MASTER_DATA_PROCESSED!$C99,Backend!$Q$9:$T$52,3,FALSE),MASTER_DATA_NORMALIZED!CR99)</f>
        <v>#N/A</v>
      </c>
      <c r="CS99" s="99">
        <f>IF(AND(MASTER_DATA_NORMALIZED!CS99=0,CS$22=$L$22),VLOOKUP(MASTER_DATA_PROCESSED!$C99,Backend!$Q$9:$T$52,3,FALSE),MASTER_DATA_NORMALIZED!CS99)</f>
        <v>0</v>
      </c>
      <c r="CT99" s="99">
        <f>IF(AND(MASTER_DATA_NORMALIZED!CT99=0,CT$22=$L$22),VLOOKUP(MASTER_DATA_PROCESSED!$C99,Backend!$Q$9:$T$52,3,FALSE),MASTER_DATA_NORMALIZED!CT99)</f>
        <v>0</v>
      </c>
      <c r="CU99" s="99">
        <f>IF(AND(MASTER_DATA_NORMALIZED!CU99=0,CU$22=$L$22),VLOOKUP(MASTER_DATA_PROCESSED!$C99,Backend!$Q$9:$T$52,3,FALSE),MASTER_DATA_NORMALIZED!CU99)</f>
        <v>0</v>
      </c>
      <c r="CV99" s="99" t="e">
        <f>IF(AND(MASTER_DATA_NORMALIZED!CV99=0,CV$22=$L$22),VLOOKUP(MASTER_DATA_PROCESSED!$C99,Backend!$Q$9:$T$52,3,FALSE),MASTER_DATA_NORMALIZED!CV99)</f>
        <v>#N/A</v>
      </c>
      <c r="CW99" s="99">
        <f>IF(AND(MASTER_DATA_NORMALIZED!CW99=0,CW$22=$L$22),VLOOKUP(MASTER_DATA_PROCESSED!$C99,Backend!$Q$9:$T$52,3,FALSE),MASTER_DATA_NORMALIZED!CW99)</f>
        <v>0</v>
      </c>
      <c r="CX99" s="99">
        <f>IF(AND(MASTER_DATA_NORMALIZED!CX99=0,CX$22=$L$22),VLOOKUP(MASTER_DATA_PROCESSED!$C99,Backend!$Q$9:$T$52,3,FALSE),MASTER_DATA_NORMALIZED!CX99)</f>
        <v>0</v>
      </c>
      <c r="CY99" s="99">
        <f>IF(AND(MASTER_DATA_NORMALIZED!CY99=0,CY$22=$L$22),VLOOKUP(MASTER_DATA_PROCESSED!$C99,Backend!$Q$9:$T$52,3,FALSE),MASTER_DATA_NORMALIZED!CY99)</f>
        <v>0</v>
      </c>
      <c r="CZ99" s="99" t="e">
        <f>IF(AND(MASTER_DATA_NORMALIZED!CZ99=0,CZ$22=$L$22),VLOOKUP(MASTER_DATA_PROCESSED!$C99,Backend!$Q$9:$T$52,3,FALSE),MASTER_DATA_NORMALIZED!CZ99)</f>
        <v>#N/A</v>
      </c>
      <c r="DA99" s="99" t="e">
        <f>IF(AND(MASTER_DATA_NORMALIZED!DA99=0,DA$22=$L$22),VLOOKUP(MASTER_DATA_PROCESSED!$C99,Backend!$Q$9:$T$52,3,FALSE),MASTER_DATA_NORMALIZED!DA99)</f>
        <v>#DIV/0!</v>
      </c>
      <c r="DB99" s="99" t="e">
        <f>IF(AND(MASTER_DATA_NORMALIZED!DB99=0,DB$22=$L$22),VLOOKUP(MASTER_DATA_PROCESSED!$C99,Backend!$Q$9:$T$52,3,FALSE),MASTER_DATA_NORMALIZED!DB99)</f>
        <v>#DIV/0!</v>
      </c>
      <c r="DC99" s="99" t="e">
        <f>IF(AND(MASTER_DATA_NORMALIZED!DC99=0,DC$22=$L$22),VLOOKUP(MASTER_DATA_PROCESSED!$C99,Backend!$Q$9:$T$52,3,FALSE),MASTER_DATA_NORMALIZED!DC99)</f>
        <v>#DIV/0!</v>
      </c>
      <c r="DD99" s="99" t="e">
        <f>IF(AND(MASTER_DATA_NORMALIZED!DD99=0,DD$22=$L$22),VLOOKUP(MASTER_DATA_PROCESSED!$C99,Backend!$Q$9:$T$52,3,FALSE),MASTER_DATA_NORMALIZED!DD99)</f>
        <v>#N/A</v>
      </c>
      <c r="DE99" s="99">
        <f>IF(AND(MASTER_DATA_NORMALIZED!DE99=0,DE$22=$L$22),VLOOKUP(MASTER_DATA_PROCESSED!$C99,Backend!$Q$9:$T$52,3,FALSE),MASTER_DATA_NORMALIZED!DE99)</f>
        <v>0</v>
      </c>
      <c r="DF99" s="99">
        <f>IF(AND(MASTER_DATA_NORMALIZED!DF99=0,DF$22=$L$22),VLOOKUP(MASTER_DATA_PROCESSED!$C99,Backend!$Q$9:$T$52,3,FALSE),MASTER_DATA_NORMALIZED!DF99)</f>
        <v>0</v>
      </c>
      <c r="DG99" s="99">
        <f>IF(AND(MASTER_DATA_NORMALIZED!DG99=0,DG$22=$L$22),VLOOKUP(MASTER_DATA_PROCESSED!$C99,Backend!$Q$9:$T$52,3,FALSE),MASTER_DATA_NORMALIZED!DG99)</f>
        <v>0</v>
      </c>
      <c r="DH99" s="99" t="e">
        <f>IF(AND(MASTER_DATA_NORMALIZED!DH99=0,DH$22=$L$22),VLOOKUP(MASTER_DATA_PROCESSED!$C99,Backend!$Q$9:$T$52,3,FALSE),MASTER_DATA_NORMALIZED!DH99)</f>
        <v>#N/A</v>
      </c>
      <c r="DI99" s="99">
        <f>IF(AND(MASTER_DATA_NORMALIZED!DI99=0,DI$22=$L$22),VLOOKUP(MASTER_DATA_PROCESSED!$C99,Backend!$Q$9:$T$52,3,FALSE),MASTER_DATA_NORMALIZED!DI99)</f>
        <v>0</v>
      </c>
      <c r="DJ99" s="99">
        <f>IF(AND(MASTER_DATA_NORMALIZED!DJ99=0,DJ$22=$L$22),VLOOKUP(MASTER_DATA_PROCESSED!$C99,Backend!$Q$9:$T$52,3,FALSE),MASTER_DATA_NORMALIZED!DJ99)</f>
        <v>0</v>
      </c>
      <c r="DK99" s="99">
        <f>IF(AND(MASTER_DATA_NORMALIZED!DK99=0,DK$22=$L$22),VLOOKUP(MASTER_DATA_PROCESSED!$C99,Backend!$Q$9:$T$52,3,FALSE),MASTER_DATA_NORMALIZED!DK99)</f>
        <v>0</v>
      </c>
      <c r="DL99" s="99" t="e">
        <f>IF(AND(MASTER_DATA_NORMALIZED!DL99=0,DL$22=$L$22),VLOOKUP(MASTER_DATA_PROCESSED!$C99,Backend!$Q$9:$T$52,3,FALSE),MASTER_DATA_NORMALIZED!DL99)</f>
        <v>#N/A</v>
      </c>
      <c r="DM99" s="99">
        <f>IF(AND(MASTER_DATA_NORMALIZED!DM99=0,DM$22=$L$22),VLOOKUP(MASTER_DATA_PROCESSED!$C99,Backend!$Q$9:$T$52,3,FALSE),MASTER_DATA_NORMALIZED!DM99)</f>
        <v>0</v>
      </c>
      <c r="DN99" s="99">
        <f>IF(AND(MASTER_DATA_NORMALIZED!DN99=0,DN$22=$L$22),VLOOKUP(MASTER_DATA_PROCESSED!$C99,Backend!$Q$9:$T$52,3,FALSE),MASTER_DATA_NORMALIZED!DN99)</f>
        <v>0</v>
      </c>
      <c r="DO99" s="99">
        <f>IF(AND(MASTER_DATA_NORMALIZED!DO99=0,DO$22=$L$22),VLOOKUP(MASTER_DATA_PROCESSED!$C99,Backend!$Q$9:$T$52,3,FALSE),MASTER_DATA_NORMALIZED!DO99)</f>
        <v>0</v>
      </c>
      <c r="DP99" s="99" t="e">
        <f>IF(AND(MASTER_DATA_NORMALIZED!DP99=0,DP$22=$L$22),VLOOKUP(MASTER_DATA_PROCESSED!$C99,Backend!$Q$9:$T$52,3,FALSE),MASTER_DATA_NORMALIZED!DP99)</f>
        <v>#N/A</v>
      </c>
      <c r="DQ99" s="99">
        <f>IF(AND(MASTER_DATA_NORMALIZED!DQ99=0,DQ$22=$L$22),VLOOKUP(MASTER_DATA_PROCESSED!$C99,Backend!$Q$9:$T$52,3,FALSE),MASTER_DATA_NORMALIZED!DQ99)</f>
        <v>0</v>
      </c>
      <c r="DR99" s="99">
        <f>IF(AND(MASTER_DATA_NORMALIZED!DR99=0,DR$22=$L$22),VLOOKUP(MASTER_DATA_PROCESSED!$C99,Backend!$Q$9:$T$52,3,FALSE),MASTER_DATA_NORMALIZED!DR99)</f>
        <v>0</v>
      </c>
      <c r="DS99" s="99">
        <f>IF(AND(MASTER_DATA_NORMALIZED!DS99=0,DS$22=$L$22),VLOOKUP(MASTER_DATA_PROCESSED!$C99,Backend!$Q$9:$T$52,3,FALSE),MASTER_DATA_NORMALIZED!DS99)</f>
        <v>0</v>
      </c>
      <c r="DT99" s="99" t="e">
        <f>IF(AND(MASTER_DATA_NORMALIZED!DT99=0,DT$22=$L$22),VLOOKUP(MASTER_DATA_PROCESSED!$C99,Backend!$Q$9:$T$52,3,FALSE),MASTER_DATA_NORMALIZED!DT99)</f>
        <v>#N/A</v>
      </c>
      <c r="DU99" s="99">
        <f>IF(AND(MASTER_DATA_NORMALIZED!DU99=0,DU$22=$L$22),VLOOKUP(MASTER_DATA_PROCESSED!$C99,Backend!$Q$9:$T$52,3,FALSE),MASTER_DATA_NORMALIZED!DU99)</f>
        <v>0</v>
      </c>
      <c r="DV99" s="99">
        <f>IF(AND(MASTER_DATA_NORMALIZED!DV99=0,DV$22=$L$22),VLOOKUP(MASTER_DATA_PROCESSED!$C99,Backend!$Q$9:$T$52,3,FALSE),MASTER_DATA_NORMALIZED!DV99)</f>
        <v>0</v>
      </c>
      <c r="DW99" s="99">
        <f>IF(AND(MASTER_DATA_NORMALIZED!DW99=0,DW$22=$L$22),VLOOKUP(MASTER_DATA_PROCESSED!$C99,Backend!$Q$9:$T$52,3,FALSE),MASTER_DATA_NORMALIZED!DW99)</f>
        <v>0</v>
      </c>
      <c r="DX99" s="99" t="e">
        <f>IF(AND(MASTER_DATA_NORMALIZED!DX99=0,DX$22=$L$22),VLOOKUP(MASTER_DATA_PROCESSED!$C99,Backend!$Q$9:$T$52,3,FALSE),MASTER_DATA_NORMALIZED!DX99)</f>
        <v>#N/A</v>
      </c>
      <c r="DY99" s="99">
        <f>IF(AND(MASTER_DATA_NORMALIZED!DY99=0,DY$22=$L$22),VLOOKUP(MASTER_DATA_PROCESSED!$C99,Backend!$Q$9:$T$52,3,FALSE),MASTER_DATA_NORMALIZED!DY99)</f>
        <v>0</v>
      </c>
      <c r="DZ99" s="99">
        <f>IF(AND(MASTER_DATA_NORMALIZED!DZ99=0,DZ$22=$L$22),VLOOKUP(MASTER_DATA_PROCESSED!$C99,Backend!$Q$9:$T$52,3,FALSE),MASTER_DATA_NORMALIZED!DZ99)</f>
        <v>0</v>
      </c>
      <c r="EA99" s="99">
        <f>IF(AND(MASTER_DATA_NORMALIZED!EA99=0,EA$22=$L$22),VLOOKUP(MASTER_DATA_PROCESSED!$C99,Backend!$Q$9:$T$52,3,FALSE),MASTER_DATA_NORMALIZED!EA99)</f>
        <v>0</v>
      </c>
      <c r="EB99" s="99" t="e">
        <f>IF(AND(MASTER_DATA_NORMALIZED!EB99=0,EB$22=$L$22),VLOOKUP(MASTER_DATA_PROCESSED!$C99,Backend!$Q$9:$T$52,3,FALSE),MASTER_DATA_NORMALIZED!EB99)</f>
        <v>#N/A</v>
      </c>
      <c r="EC99" s="99" t="e">
        <f>IF(AND(MASTER_DATA_NORMALIZED!EC99=0,EC$22=$L$22),VLOOKUP(MASTER_DATA_PROCESSED!$C99,Backend!$Q$9:$T$52,3,FALSE),MASTER_DATA_NORMALIZED!EC99)</f>
        <v>#DIV/0!</v>
      </c>
      <c r="ED99" s="99" t="e">
        <f>IF(AND(MASTER_DATA_NORMALIZED!ED99=0,ED$22=$L$22),VLOOKUP(MASTER_DATA_PROCESSED!$C99,Backend!$Q$9:$T$52,3,FALSE),MASTER_DATA_NORMALIZED!ED99)</f>
        <v>#DIV/0!</v>
      </c>
      <c r="EE99" s="99" t="e">
        <f>IF(AND(MASTER_DATA_NORMALIZED!EE99=0,EE$22=$L$22),VLOOKUP(MASTER_DATA_PROCESSED!$C99,Backend!$Q$9:$T$52,3,FALSE),MASTER_DATA_NORMALIZED!EE99)</f>
        <v>#DIV/0!</v>
      </c>
      <c r="EF99" s="99" t="e">
        <f>IF(AND(MASTER_DATA_NORMALIZED!EF99=0,EF$22=$L$22),VLOOKUP(MASTER_DATA_PROCESSED!$C99,Backend!$Q$9:$T$52,3,FALSE),MASTER_DATA_NORMALIZED!EF99)</f>
        <v>#VALUE!</v>
      </c>
      <c r="EG99" s="99">
        <f>IF(AND(MASTER_DATA_NORMALIZED!EG99=0,EG$22=$L$22),VLOOKUP(MASTER_DATA_PROCESSED!$C99,Backend!$Q$9:$T$52,3,FALSE),MASTER_DATA_NORMALIZED!EG99)</f>
        <v>0</v>
      </c>
      <c r="EH99" s="99">
        <f>IF(AND(MASTER_DATA_NORMALIZED!EH99=0,EH$22=$L$22),VLOOKUP(MASTER_DATA_PROCESSED!$C99,Backend!$Q$9:$T$52,3,FALSE),MASTER_DATA_NORMALIZED!EH99)</f>
        <v>0</v>
      </c>
      <c r="EI99" s="99">
        <f>IF(AND(MASTER_DATA_NORMALIZED!EI99=0,EI$22=$L$22),VLOOKUP(MASTER_DATA_PROCESSED!$C99,Backend!$Q$9:$T$52,3,FALSE),MASTER_DATA_NORMALIZED!EI99)</f>
        <v>0</v>
      </c>
      <c r="EJ99" s="99" t="e">
        <f>IF(AND(MASTER_DATA_NORMALIZED!EJ99=0,EJ$22=$L$22),VLOOKUP(MASTER_DATA_PROCESSED!$C99,Backend!$Q$9:$T$52,3,FALSE),MASTER_DATA_NORMALIZED!EJ99)</f>
        <v>#N/A</v>
      </c>
      <c r="EK99" s="99">
        <f>IF(AND(MASTER_DATA_NORMALIZED!EK99=0,EK$22=$L$22),VLOOKUP(MASTER_DATA_PROCESSED!$C99,Backend!$Q$9:$T$52,3,FALSE),MASTER_DATA_NORMALIZED!EK99)</f>
        <v>0</v>
      </c>
      <c r="EL99" s="99">
        <f>IF(AND(MASTER_DATA_NORMALIZED!EL99=0,EL$22=$L$22),VLOOKUP(MASTER_DATA_PROCESSED!$C99,Backend!$Q$9:$T$52,3,FALSE),MASTER_DATA_NORMALIZED!EL99)</f>
        <v>0</v>
      </c>
      <c r="EM99" s="99">
        <f>IF(AND(MASTER_DATA_NORMALIZED!EM99=0,EM$22=$L$22),VLOOKUP(MASTER_DATA_PROCESSED!$C99,Backend!$Q$9:$T$52,3,FALSE),MASTER_DATA_NORMALIZED!EM99)</f>
        <v>0</v>
      </c>
      <c r="EN99" s="99" t="e">
        <f>IF(AND(MASTER_DATA_NORMALIZED!EN99=0,EN$22=$L$22),VLOOKUP(MASTER_DATA_PROCESSED!$C99,Backend!$Q$9:$T$52,3,FALSE),MASTER_DATA_NORMALIZED!EN99)</f>
        <v>#N/A</v>
      </c>
      <c r="EO99" s="99">
        <f>IF(AND(MASTER_DATA_NORMALIZED!EO99=0,EO$22=$L$22),VLOOKUP(MASTER_DATA_PROCESSED!$C99,Backend!$Q$9:$T$52,3,FALSE),MASTER_DATA_NORMALIZED!EO99)</f>
        <v>0</v>
      </c>
      <c r="EP99" s="99">
        <f>IF(AND(MASTER_DATA_NORMALIZED!EP99=0,EP$22=$L$22),VLOOKUP(MASTER_DATA_PROCESSED!$C99,Backend!$Q$9:$T$52,3,FALSE),MASTER_DATA_NORMALIZED!EP99)</f>
        <v>0</v>
      </c>
      <c r="EQ99" s="99">
        <f>IF(AND(MASTER_DATA_NORMALIZED!EQ99=0,EQ$22=$L$22),VLOOKUP(MASTER_DATA_PROCESSED!$C99,Backend!$Q$9:$T$52,3,FALSE),MASTER_DATA_NORMALIZED!EQ99)</f>
        <v>0</v>
      </c>
      <c r="ER99" s="99" t="e">
        <f>IF(AND(MASTER_DATA_NORMALIZED!ER99=0,ER$22=$L$22),VLOOKUP(MASTER_DATA_PROCESSED!$C99,Backend!$Q$9:$T$52,3,FALSE),MASTER_DATA_NORMALIZED!ER99)</f>
        <v>#N/A</v>
      </c>
      <c r="ES99" s="99">
        <f>IF(AND(MASTER_DATA_NORMALIZED!ES99=0,ES$22=$L$22),VLOOKUP(MASTER_DATA_PROCESSED!$C99,Backend!$Q$9:$T$52,3,FALSE),MASTER_DATA_NORMALIZED!ES99)</f>
        <v>0</v>
      </c>
      <c r="ET99" s="99">
        <f>IF(AND(MASTER_DATA_NORMALIZED!ET99=0,ET$22=$L$22),VLOOKUP(MASTER_DATA_PROCESSED!$C99,Backend!$Q$9:$T$52,3,FALSE),MASTER_DATA_NORMALIZED!ET99)</f>
        <v>0</v>
      </c>
      <c r="EU99" s="99">
        <f>IF(AND(MASTER_DATA_NORMALIZED!EU99=0,EU$22=$L$22),VLOOKUP(MASTER_DATA_PROCESSED!$C99,Backend!$Q$9:$T$52,3,FALSE),MASTER_DATA_NORMALIZED!EU99)</f>
        <v>0</v>
      </c>
      <c r="EV99" s="99" t="e">
        <f>IF(AND(MASTER_DATA_NORMALIZED!EV99=0,EV$22=$L$22),VLOOKUP(MASTER_DATA_PROCESSED!$C99,Backend!$Q$9:$T$52,3,FALSE),MASTER_DATA_NORMALIZED!EV99)</f>
        <v>#N/A</v>
      </c>
      <c r="EW99" s="99">
        <f>IF(AND(MASTER_DATA_NORMALIZED!EW99=0,EW$22=$L$22),VLOOKUP(MASTER_DATA_PROCESSED!$C99,Backend!$Q$9:$T$52,3,FALSE),MASTER_DATA_NORMALIZED!EW99)</f>
        <v>0</v>
      </c>
      <c r="EX99" s="99">
        <f>IF(AND(MASTER_DATA_NORMALIZED!EX99=0,EX$22=$L$22),VLOOKUP(MASTER_DATA_PROCESSED!$C99,Backend!$Q$9:$T$52,3,FALSE),MASTER_DATA_NORMALIZED!EX99)</f>
        <v>0</v>
      </c>
      <c r="EY99" s="99">
        <f>IF(AND(MASTER_DATA_NORMALIZED!EY99=0,EY$22=$L$22),VLOOKUP(MASTER_DATA_PROCESSED!$C99,Backend!$Q$9:$T$52,3,FALSE),MASTER_DATA_NORMALIZED!EY99)</f>
        <v>0</v>
      </c>
      <c r="EZ99" s="99" t="e">
        <f>IF(AND(MASTER_DATA_NORMALIZED!EZ99=0,EZ$22=$L$22),VLOOKUP(MASTER_DATA_PROCESSED!$C99,Backend!$Q$9:$T$52,3,FALSE),MASTER_DATA_NORMALIZED!EZ99)</f>
        <v>#N/A</v>
      </c>
      <c r="FA99" s="99">
        <f>IF(AND(MASTER_DATA_NORMALIZED!FA99=0,FA$22=$L$22),VLOOKUP(MASTER_DATA_PROCESSED!$C99,Backend!$Q$9:$T$52,3,FALSE),MASTER_DATA_NORMALIZED!FA99)</f>
        <v>0</v>
      </c>
      <c r="FB99" s="99">
        <f>IF(AND(MASTER_DATA_NORMALIZED!FB99=0,FB$22=$L$22),VLOOKUP(MASTER_DATA_PROCESSED!$C99,Backend!$Q$9:$T$52,3,FALSE),MASTER_DATA_NORMALIZED!FB99)</f>
        <v>0</v>
      </c>
      <c r="FC99" s="99">
        <f>IF(AND(MASTER_DATA_NORMALIZED!FC99=0,FC$22=$L$22),VLOOKUP(MASTER_DATA_PROCESSED!$C99,Backend!$Q$9:$T$52,3,FALSE),MASTER_DATA_NORMALIZED!FC99)</f>
        <v>0</v>
      </c>
      <c r="FD99" s="99" t="e">
        <f>IF(AND(MASTER_DATA_NORMALIZED!FD99=0,FD$22=$L$22),VLOOKUP(MASTER_DATA_PROCESSED!$C99,Backend!$Q$9:$T$52,3,FALSE),MASTER_DATA_NORMALIZED!FD99)</f>
        <v>#N/A</v>
      </c>
      <c r="FE99" s="99">
        <f>IF(AND(MASTER_DATA_NORMALIZED!FE99=0,FE$22=$L$22),VLOOKUP(MASTER_DATA_PROCESSED!$C99,Backend!$Q$9:$T$52,3,FALSE),MASTER_DATA_NORMALIZED!FE99)</f>
        <v>0</v>
      </c>
      <c r="FF99" s="99">
        <f>IF(AND(MASTER_DATA_NORMALIZED!FF99=0,FF$22=$L$22),VLOOKUP(MASTER_DATA_PROCESSED!$C99,Backend!$Q$9:$T$52,3,FALSE),MASTER_DATA_NORMALIZED!FF99)</f>
        <v>0</v>
      </c>
      <c r="FG99" s="99">
        <f>IF(AND(MASTER_DATA_NORMALIZED!FG99=0,FG$22=$L$22),VLOOKUP(MASTER_DATA_PROCESSED!$C99,Backend!$Q$9:$T$52,3,FALSE),MASTER_DATA_NORMALIZED!FG99)</f>
        <v>0</v>
      </c>
      <c r="FH99" s="99" t="e">
        <f>IF(AND(MASTER_DATA_NORMALIZED!FH99=0,FH$22=$L$22),VLOOKUP(MASTER_DATA_PROCESSED!$C99,Backend!$Q$9:$T$52,3,FALSE),MASTER_DATA_NORMALIZED!FH99)</f>
        <v>#N/A</v>
      </c>
      <c r="FI99" s="99">
        <f>IF(AND(MASTER_DATA_NORMALIZED!FI99=0,FI$22=$L$22),VLOOKUP(MASTER_DATA_PROCESSED!$C99,Backend!$Q$9:$T$52,3,FALSE),MASTER_DATA_NORMALIZED!FI99)</f>
        <v>0</v>
      </c>
      <c r="FJ99" s="99">
        <f>IF(AND(MASTER_DATA_NORMALIZED!FJ99=0,FJ$22=$L$22),VLOOKUP(MASTER_DATA_PROCESSED!$C99,Backend!$Q$9:$T$52,3,FALSE),MASTER_DATA_NORMALIZED!FJ99)</f>
        <v>0</v>
      </c>
      <c r="FK99" s="99">
        <f>IF(AND(MASTER_DATA_NORMALIZED!FK99=0,FK$22=$L$22),VLOOKUP(MASTER_DATA_PROCESSED!$C99,Backend!$Q$9:$T$52,3,FALSE),MASTER_DATA_NORMALIZED!FK99)</f>
        <v>0</v>
      </c>
      <c r="FL99" s="99" t="e">
        <f>IF(AND(MASTER_DATA_NORMALIZED!FL99=0,FL$22=$L$22),VLOOKUP(MASTER_DATA_PROCESSED!$C99,Backend!$Q$9:$T$52,3,FALSE),MASTER_DATA_NORMALIZED!FL99)</f>
        <v>#N/A</v>
      </c>
      <c r="FM99" s="99">
        <f>IF(AND(MASTER_DATA_NORMALIZED!FM99=0,FM$22=$L$22),VLOOKUP(MASTER_DATA_PROCESSED!$C99,Backend!$Q$9:$T$52,3,FALSE),MASTER_DATA_NORMALIZED!FM99)</f>
        <v>0</v>
      </c>
      <c r="FN99" s="99">
        <f>IF(AND(MASTER_DATA_NORMALIZED!FN99=0,FN$22=$L$22),VLOOKUP(MASTER_DATA_PROCESSED!$C99,Backend!$Q$9:$T$52,3,FALSE),MASTER_DATA_NORMALIZED!FN99)</f>
        <v>0</v>
      </c>
      <c r="FO99" s="99">
        <f>IF(AND(MASTER_DATA_NORMALIZED!FO99=0,FO$22=$L$22),VLOOKUP(MASTER_DATA_PROCESSED!$C99,Backend!$Q$9:$T$52,3,FALSE),MASTER_DATA_NORMALIZED!FO99)</f>
        <v>0</v>
      </c>
      <c r="FP99" s="99" t="e">
        <f>IF(AND(MASTER_DATA_NORMALIZED!FP99=0,FP$22=$L$22),VLOOKUP(MASTER_DATA_PROCESSED!$C99,Backend!$Q$9:$T$52,3,FALSE),MASTER_DATA_NORMALIZED!FP99)</f>
        <v>#N/A</v>
      </c>
      <c r="FQ99" s="99">
        <f>IF(AND(MASTER_DATA_NORMALIZED!FQ99=0,FQ$22=$L$22),VLOOKUP(MASTER_DATA_PROCESSED!$C99,Backend!$Q$9:$T$52,3,FALSE),MASTER_DATA_NORMALIZED!FQ99)</f>
        <v>0</v>
      </c>
      <c r="FR99" s="99">
        <f>IF(AND(MASTER_DATA_NORMALIZED!FR99=0,FR$22=$L$22),VLOOKUP(MASTER_DATA_PROCESSED!$C99,Backend!$Q$9:$T$52,3,FALSE),MASTER_DATA_NORMALIZED!FR99)</f>
        <v>0</v>
      </c>
      <c r="FS99" s="99">
        <f>IF(AND(MASTER_DATA_NORMALIZED!FS99=0,FS$22=$L$22),VLOOKUP(MASTER_DATA_PROCESSED!$C99,Backend!$Q$9:$T$52,3,FALSE),MASTER_DATA_NORMALIZED!FS99)</f>
        <v>0</v>
      </c>
      <c r="FT99" s="99" t="e">
        <f>IF(AND(MASTER_DATA_NORMALIZED!FT99=0,FT$22=$L$22),VLOOKUP(MASTER_DATA_PROCESSED!$C99,Backend!$Q$9:$T$52,3,FALSE),MASTER_DATA_NORMALIZED!FT99)</f>
        <v>#N/A</v>
      </c>
      <c r="FU99" s="99">
        <f>IF(AND(MASTER_DATA_NORMALIZED!FU99=0,FU$22=$L$22),VLOOKUP(MASTER_DATA_PROCESSED!$C99,Backend!$Q$9:$T$52,3,FALSE),MASTER_DATA_NORMALIZED!FU99)</f>
        <v>0</v>
      </c>
      <c r="FV99" s="99">
        <f>IF(AND(MASTER_DATA_NORMALIZED!FV99=0,FV$22=$L$22),VLOOKUP(MASTER_DATA_PROCESSED!$C99,Backend!$Q$9:$T$52,3,FALSE),MASTER_DATA_NORMALIZED!FV99)</f>
        <v>0</v>
      </c>
      <c r="FW99" s="99">
        <f>IF(AND(MASTER_DATA_NORMALIZED!FW99=0,FW$22=$L$22),VLOOKUP(MASTER_DATA_PROCESSED!$C99,Backend!$Q$9:$T$52,3,FALSE),MASTER_DATA_NORMALIZED!FW99)</f>
        <v>0</v>
      </c>
      <c r="FX99" s="99" t="e">
        <f>IF(AND(MASTER_DATA_NORMALIZED!FX99=0,FX$22=$L$22),VLOOKUP(MASTER_DATA_PROCESSED!$C99,Backend!$Q$9:$T$52,3,FALSE),MASTER_DATA_NORMALIZED!FX99)</f>
        <v>#N/A</v>
      </c>
      <c r="FY99" s="99">
        <f>IF(AND(MASTER_DATA_NORMALIZED!FY99=0,FY$22=$L$22),VLOOKUP(MASTER_DATA_PROCESSED!$C99,Backend!$Q$9:$T$52,3,FALSE),MASTER_DATA_NORMALIZED!FY99)</f>
        <v>0</v>
      </c>
      <c r="FZ99" s="99">
        <f>IF(AND(MASTER_DATA_NORMALIZED!FZ99=0,FZ$22=$L$22),VLOOKUP(MASTER_DATA_PROCESSED!$C99,Backend!$Q$9:$T$52,3,FALSE),MASTER_DATA_NORMALIZED!FZ99)</f>
        <v>0</v>
      </c>
      <c r="GA99" s="99">
        <f>IF(AND(MASTER_DATA_NORMALIZED!GA99=0,GA$22=$L$22),VLOOKUP(MASTER_DATA_PROCESSED!$C99,Backend!$Q$9:$T$52,3,FALSE),MASTER_DATA_NORMALIZED!GA99)</f>
        <v>0</v>
      </c>
      <c r="GB99" s="99" t="e">
        <f>IF(AND(MASTER_DATA_NORMALIZED!GB99=0,GB$22=$L$22),VLOOKUP(MASTER_DATA_PROCESSED!$C99,Backend!$Q$9:$T$52,3,FALSE),MASTER_DATA_NORMALIZED!GB99)</f>
        <v>#N/A</v>
      </c>
      <c r="GC99" s="99">
        <f>IF(AND(MASTER_DATA_NORMALIZED!GC99=0,GC$22=$L$22),VLOOKUP(MASTER_DATA_PROCESSED!$C99,Backend!$Q$9:$T$52,3,FALSE),MASTER_DATA_NORMALIZED!GC99)</f>
        <v>0</v>
      </c>
      <c r="GD99" s="99">
        <f>IF(AND(MASTER_DATA_NORMALIZED!GD99=0,GD$22=$L$22),VLOOKUP(MASTER_DATA_PROCESSED!$C99,Backend!$Q$9:$T$52,3,FALSE),MASTER_DATA_NORMALIZED!GD99)</f>
        <v>0</v>
      </c>
      <c r="GE99" s="99">
        <f>IF(AND(MASTER_DATA_NORMALIZED!GE99=0,GE$22=$L$22),VLOOKUP(MASTER_DATA_PROCESSED!$C99,Backend!$Q$9:$T$52,3,FALSE),MASTER_DATA_NORMALIZED!GE99)</f>
        <v>0</v>
      </c>
      <c r="GF99" s="99" t="e">
        <f>IF(AND(MASTER_DATA_NORMALIZED!GF99=0,GF$22=$L$22),VLOOKUP(MASTER_DATA_PROCESSED!$C99,Backend!$Q$9:$T$52,3,FALSE),MASTER_DATA_NORMALIZED!GF99)</f>
        <v>#N/A</v>
      </c>
      <c r="GG99" s="99">
        <f>IF(AND(MASTER_DATA_NORMALIZED!GG99=0,GG$22=$L$22),VLOOKUP(MASTER_DATA_PROCESSED!$C99,Backend!$Q$9:$T$52,3,FALSE),MASTER_DATA_NORMALIZED!GG99)</f>
        <v>0</v>
      </c>
      <c r="GH99" s="99">
        <f>IF(AND(MASTER_DATA_NORMALIZED!GH99=0,GH$22=$L$22),VLOOKUP(MASTER_DATA_PROCESSED!$C99,Backend!$Q$9:$T$52,3,FALSE),MASTER_DATA_NORMALIZED!GH99)</f>
        <v>0</v>
      </c>
      <c r="GI99" s="99">
        <f>IF(AND(MASTER_DATA_NORMALIZED!GI99=0,GI$22=$L$22),VLOOKUP(MASTER_DATA_PROCESSED!$C99,Backend!$Q$9:$T$52,3,FALSE),MASTER_DATA_NORMALIZED!GI99)</f>
        <v>0</v>
      </c>
      <c r="GJ99" s="99" t="e">
        <f>IF(AND(MASTER_DATA_NORMALIZED!GJ99=0,GJ$22=$L$22),VLOOKUP(MASTER_DATA_PROCESSED!$C99,Backend!$Q$9:$T$52,3,FALSE),MASTER_DATA_NORMALIZED!GJ99)</f>
        <v>#N/A</v>
      </c>
      <c r="GK99" s="99">
        <f>IF(AND(MASTER_DATA_NORMALIZED!GK99=0,GK$22=$L$22),VLOOKUP(MASTER_DATA_PROCESSED!$C99,Backend!$Q$9:$T$52,3,FALSE),MASTER_DATA_NORMALIZED!GK99)</f>
        <v>0</v>
      </c>
      <c r="GL99" s="99">
        <f>IF(AND(MASTER_DATA_NORMALIZED!GL99=0,GL$22=$L$22),VLOOKUP(MASTER_DATA_PROCESSED!$C99,Backend!$Q$9:$T$52,3,FALSE),MASTER_DATA_NORMALIZED!GL99)</f>
        <v>0</v>
      </c>
      <c r="GM99" s="99">
        <f>IF(AND(MASTER_DATA_NORMALIZED!GM99=0,GM$22=$L$22),VLOOKUP(MASTER_DATA_PROCESSED!$C99,Backend!$Q$9:$T$52,3,FALSE),MASTER_DATA_NORMALIZED!GM99)</f>
        <v>0</v>
      </c>
      <c r="GN99" s="99" t="e">
        <f>IF(AND(MASTER_DATA_NORMALIZED!GN99=0,GN$22=$L$22),VLOOKUP(MASTER_DATA_PROCESSED!$C99,Backend!$Q$9:$T$52,3,FALSE),MASTER_DATA_NORMALIZED!GN99)</f>
        <v>#N/A</v>
      </c>
      <c r="GO99" s="99">
        <f>IF(AND(MASTER_DATA_NORMALIZED!GO99=0,GO$22=$L$22),VLOOKUP(MASTER_DATA_PROCESSED!$C99,Backend!$Q$9:$T$52,3,FALSE),MASTER_DATA_NORMALIZED!GO99)</f>
        <v>0</v>
      </c>
      <c r="GP99" s="99">
        <f>IF(AND(MASTER_DATA_NORMALIZED!GP99=0,GP$22=$L$22),VLOOKUP(MASTER_DATA_PROCESSED!$C99,Backend!$Q$9:$T$52,3,FALSE),MASTER_DATA_NORMALIZED!GP99)</f>
        <v>0</v>
      </c>
      <c r="GQ99" s="99">
        <f>IF(AND(MASTER_DATA_NORMALIZED!GQ99=0,GQ$22=$L$22),VLOOKUP(MASTER_DATA_PROCESSED!$C99,Backend!$Q$9:$T$52,3,FALSE),MASTER_DATA_NORMALIZED!GQ99)</f>
        <v>0</v>
      </c>
      <c r="GR99" s="99" t="e">
        <f>IF(AND(MASTER_DATA_NORMALIZED!GR99=0,GR$22=$L$22),VLOOKUP(MASTER_DATA_PROCESSED!$C99,Backend!$Q$9:$T$52,3,FALSE),MASTER_DATA_NORMALIZED!GR99)</f>
        <v>#N/A</v>
      </c>
      <c r="GS99" s="99">
        <f>IF(AND(MASTER_DATA_NORMALIZED!GS99=0,GS$22=$L$22),VLOOKUP(MASTER_DATA_PROCESSED!$C99,Backend!$Q$9:$T$52,3,FALSE),MASTER_DATA_NORMALIZED!GS99)</f>
        <v>0</v>
      </c>
      <c r="GT99" s="99">
        <f>IF(AND(MASTER_DATA_NORMALIZED!GT99=0,GT$22=$L$22),VLOOKUP(MASTER_DATA_PROCESSED!$C99,Backend!$Q$9:$T$52,3,FALSE),MASTER_DATA_NORMALIZED!GT99)</f>
        <v>0</v>
      </c>
      <c r="GU99" s="99">
        <f>IF(AND(MASTER_DATA_NORMALIZED!GU99=0,GU$22=$L$22),VLOOKUP(MASTER_DATA_PROCESSED!$C99,Backend!$Q$9:$T$52,3,FALSE),MASTER_DATA_NORMALIZED!GU99)</f>
        <v>0</v>
      </c>
      <c r="GV99" s="99" t="e">
        <f>IF(AND(MASTER_DATA_NORMALIZED!GV99=0,GV$22=$L$22),VLOOKUP(MASTER_DATA_PROCESSED!$C99,Backend!$Q$9:$T$52,3,FALSE),MASTER_DATA_NORMALIZED!GV99)</f>
        <v>#N/A</v>
      </c>
      <c r="GW99" s="99" t="e">
        <f>IF(AND(MASTER_DATA_NORMALIZED!GW99=0,GW$22=$L$22),VLOOKUP(MASTER_DATA_PROCESSED!$C99,Backend!$Q$9:$T$52,3,FALSE),MASTER_DATA_NORMALIZED!GW99)</f>
        <v>#REF!</v>
      </c>
      <c r="GX99" s="99" t="e">
        <f>IF(AND(MASTER_DATA_NORMALIZED!GX99=0,GX$22=$L$22),VLOOKUP(MASTER_DATA_PROCESSED!$C99,Backend!$Q$9:$T$52,3,FALSE),MASTER_DATA_NORMALIZED!GX99)</f>
        <v>#REF!</v>
      </c>
      <c r="GY99" s="99" t="e">
        <f>IF(AND(MASTER_DATA_NORMALIZED!GY99=0,GY$22=$L$22),VLOOKUP(MASTER_DATA_PROCESSED!$C99,Backend!$Q$9:$T$52,3,FALSE),MASTER_DATA_NORMALIZED!GY99)</f>
        <v>#REF!</v>
      </c>
    </row>
    <row r="100" spans="2:207" s="27" customFormat="1" ht="14.25" hidden="1" outlineLevel="2" x14ac:dyDescent="0.25">
      <c r="B100" s="26">
        <f t="shared" si="14"/>
        <v>20</v>
      </c>
      <c r="C100" s="55">
        <f t="shared" si="13"/>
        <v>231.2</v>
      </c>
      <c r="D100" s="82"/>
      <c r="E100" s="55"/>
      <c r="F100" s="57"/>
      <c r="G100" s="86">
        <v>231.2</v>
      </c>
      <c r="H100" s="40" t="s">
        <v>104</v>
      </c>
      <c r="I100" s="99">
        <f>IF(AND(MASTER_DATA_NORMALIZED!I100=0,I$22=$L$22),VLOOKUP(MASTER_DATA_PROCESSED!$C100,Backend!$Q$9:$T$52,3,FALSE),MASTER_DATA_NORMALIZED!I100)</f>
        <v>0</v>
      </c>
      <c r="J100" s="99">
        <f>IF(AND(MASTER_DATA_NORMALIZED!J100=0,J$22=$L$22),VLOOKUP(MASTER_DATA_PROCESSED!$C100,Backend!$Q$9:$T$52,3,FALSE),MASTER_DATA_NORMALIZED!J100)</f>
        <v>0</v>
      </c>
      <c r="K100" s="99">
        <f>IF(AND(MASTER_DATA_NORMALIZED!K100=0,K$22=$L$22),VLOOKUP(MASTER_DATA_PROCESSED!$C100,Backend!$Q$9:$T$52,3,FALSE),MASTER_DATA_NORMALIZED!K100)</f>
        <v>0</v>
      </c>
      <c r="L100" s="99" t="e">
        <f>IF(AND(MASTER_DATA_NORMALIZED!L100=0,L$22=$L$22),VLOOKUP(MASTER_DATA_PROCESSED!$C100,Backend!$Q$9:$T$52,3,FALSE),MASTER_DATA_NORMALIZED!L100)</f>
        <v>#N/A</v>
      </c>
      <c r="M100" s="99">
        <f>IF(AND(MASTER_DATA_NORMALIZED!M100=0,M$22=$L$22),VLOOKUP(MASTER_DATA_PROCESSED!$C100,Backend!$Q$9:$T$52,3,FALSE),MASTER_DATA_NORMALIZED!M100)</f>
        <v>0</v>
      </c>
      <c r="N100" s="99">
        <f>IF(AND(MASTER_DATA_NORMALIZED!N100=0,N$22=$L$22),VLOOKUP(MASTER_DATA_PROCESSED!$C100,Backend!$Q$9:$T$52,3,FALSE),MASTER_DATA_NORMALIZED!N100)</f>
        <v>0</v>
      </c>
      <c r="O100" s="99">
        <f>IF(AND(MASTER_DATA_NORMALIZED!O100=0,O$22=$L$22),VLOOKUP(MASTER_DATA_PROCESSED!$C100,Backend!$Q$9:$T$52,3,FALSE),MASTER_DATA_NORMALIZED!O100)</f>
        <v>0</v>
      </c>
      <c r="P100" s="99" t="e">
        <f>IF(AND(MASTER_DATA_NORMALIZED!P100=0,P$22=$L$22),VLOOKUP(MASTER_DATA_PROCESSED!$C100,Backend!$Q$9:$T$52,3,FALSE),MASTER_DATA_NORMALIZED!P100)</f>
        <v>#N/A</v>
      </c>
      <c r="Q100" s="99">
        <f>IF(AND(MASTER_DATA_NORMALIZED!Q100=0,Q$22=$L$22),VLOOKUP(MASTER_DATA_PROCESSED!$C100,Backend!$Q$9:$T$52,3,FALSE),MASTER_DATA_NORMALIZED!Q100)</f>
        <v>0</v>
      </c>
      <c r="R100" s="99">
        <f>IF(AND(MASTER_DATA_NORMALIZED!R100=0,R$22=$L$22),VLOOKUP(MASTER_DATA_PROCESSED!$C100,Backend!$Q$9:$T$52,3,FALSE),MASTER_DATA_NORMALIZED!R100)</f>
        <v>0</v>
      </c>
      <c r="S100" s="99">
        <f>IF(AND(MASTER_DATA_NORMALIZED!S100=0,S$22=$L$22),VLOOKUP(MASTER_DATA_PROCESSED!$C100,Backend!$Q$9:$T$52,3,FALSE),MASTER_DATA_NORMALIZED!S100)</f>
        <v>0</v>
      </c>
      <c r="T100" s="99" t="e">
        <f>IF(AND(MASTER_DATA_NORMALIZED!T100=0,T$22=$L$22),VLOOKUP(MASTER_DATA_PROCESSED!$C100,Backend!$Q$9:$T$52,3,FALSE),MASTER_DATA_NORMALIZED!T100)</f>
        <v>#N/A</v>
      </c>
      <c r="U100" s="99">
        <f>IF(AND(MASTER_DATA_NORMALIZED!U100=0,U$22=$L$22),VLOOKUP(MASTER_DATA_PROCESSED!$C100,Backend!$Q$9:$T$52,3,FALSE),MASTER_DATA_NORMALIZED!U100)</f>
        <v>0</v>
      </c>
      <c r="V100" s="99">
        <f>IF(AND(MASTER_DATA_NORMALIZED!V100=0,V$22=$L$22),VLOOKUP(MASTER_DATA_PROCESSED!$C100,Backend!$Q$9:$T$52,3,FALSE),MASTER_DATA_NORMALIZED!V100)</f>
        <v>0</v>
      </c>
      <c r="W100" s="99">
        <f>IF(AND(MASTER_DATA_NORMALIZED!W100=0,W$22=$L$22),VLOOKUP(MASTER_DATA_PROCESSED!$C100,Backend!$Q$9:$T$52,3,FALSE),MASTER_DATA_NORMALIZED!W100)</f>
        <v>0</v>
      </c>
      <c r="X100" s="99" t="e">
        <f>IF(AND(MASTER_DATA_NORMALIZED!X100=0,X$22=$L$22),VLOOKUP(MASTER_DATA_PROCESSED!$C100,Backend!$Q$9:$T$52,3,FALSE),MASTER_DATA_NORMALIZED!X100)</f>
        <v>#N/A</v>
      </c>
      <c r="Y100" s="99">
        <f>IF(AND(MASTER_DATA_NORMALIZED!Y100=0,Y$22=$L$22),VLOOKUP(MASTER_DATA_PROCESSED!$C100,Backend!$Q$9:$T$52,3,FALSE),MASTER_DATA_NORMALIZED!Y100)</f>
        <v>0</v>
      </c>
      <c r="Z100" s="99">
        <f>IF(AND(MASTER_DATA_NORMALIZED!Z100=0,Z$22=$L$22),VLOOKUP(MASTER_DATA_PROCESSED!$C100,Backend!$Q$9:$T$52,3,FALSE),MASTER_DATA_NORMALIZED!Z100)</f>
        <v>0</v>
      </c>
      <c r="AA100" s="99">
        <f>IF(AND(MASTER_DATA_NORMALIZED!AA100=0,AA$22=$L$22),VLOOKUP(MASTER_DATA_PROCESSED!$C100,Backend!$Q$9:$T$52,3,FALSE),MASTER_DATA_NORMALIZED!AA100)</f>
        <v>0</v>
      </c>
      <c r="AB100" s="99" t="e">
        <f>IF(AND(MASTER_DATA_NORMALIZED!AB100=0,AB$22=$L$22),VLOOKUP(MASTER_DATA_PROCESSED!$C100,Backend!$Q$9:$T$52,3,FALSE),MASTER_DATA_NORMALIZED!AB100)</f>
        <v>#N/A</v>
      </c>
      <c r="AC100" s="99">
        <f>IF(AND(MASTER_DATA_NORMALIZED!AC100=0,AC$22=$L$22),VLOOKUP(MASTER_DATA_PROCESSED!$C100,Backend!$Q$9:$T$52,3,FALSE),MASTER_DATA_NORMALIZED!AC100)</f>
        <v>0</v>
      </c>
      <c r="AD100" s="99">
        <f>IF(AND(MASTER_DATA_NORMALIZED!AD100=0,AD$22=$L$22),VLOOKUP(MASTER_DATA_PROCESSED!$C100,Backend!$Q$9:$T$52,3,FALSE),MASTER_DATA_NORMALIZED!AD100)</f>
        <v>0</v>
      </c>
      <c r="AE100" s="99">
        <f>IF(AND(MASTER_DATA_NORMALIZED!AE100=0,AE$22=$L$22),VLOOKUP(MASTER_DATA_PROCESSED!$C100,Backend!$Q$9:$T$52,3,FALSE),MASTER_DATA_NORMALIZED!AE100)</f>
        <v>0</v>
      </c>
      <c r="AF100" s="99" t="e">
        <f>IF(AND(MASTER_DATA_NORMALIZED!AF100=0,AF$22=$L$22),VLOOKUP(MASTER_DATA_PROCESSED!$C100,Backend!$Q$9:$T$52,3,FALSE),MASTER_DATA_NORMALIZED!AF100)</f>
        <v>#N/A</v>
      </c>
      <c r="AG100" s="99">
        <f>IF(AND(MASTER_DATA_NORMALIZED!AG100=0,AG$22=$L$22),VLOOKUP(MASTER_DATA_PROCESSED!$C100,Backend!$Q$9:$T$52,3,FALSE),MASTER_DATA_NORMALIZED!AG100)</f>
        <v>0</v>
      </c>
      <c r="AH100" s="99">
        <f>IF(AND(MASTER_DATA_NORMALIZED!AH100=0,AH$22=$L$22),VLOOKUP(MASTER_DATA_PROCESSED!$C100,Backend!$Q$9:$T$52,3,FALSE),MASTER_DATA_NORMALIZED!AH100)</f>
        <v>0</v>
      </c>
      <c r="AI100" s="99">
        <f>IF(AND(MASTER_DATA_NORMALIZED!AI100=0,AI$22=$L$22),VLOOKUP(MASTER_DATA_PROCESSED!$C100,Backend!$Q$9:$T$52,3,FALSE),MASTER_DATA_NORMALIZED!AI100)</f>
        <v>0</v>
      </c>
      <c r="AJ100" s="99" t="e">
        <f>IF(AND(MASTER_DATA_NORMALIZED!AJ100=0,AJ$22=$L$22),VLOOKUP(MASTER_DATA_PROCESSED!$C100,Backend!$Q$9:$T$52,3,FALSE),MASTER_DATA_NORMALIZED!AJ100)</f>
        <v>#N/A</v>
      </c>
      <c r="AK100" s="99">
        <f>IF(AND(MASTER_DATA_NORMALIZED!AK100=0,AK$22=$L$22),VLOOKUP(MASTER_DATA_PROCESSED!$C100,Backend!$Q$9:$T$52,3,FALSE),MASTER_DATA_NORMALIZED!AK100)</f>
        <v>0</v>
      </c>
      <c r="AL100" s="99">
        <f>IF(AND(MASTER_DATA_NORMALIZED!AL100=0,AL$22=$L$22),VLOOKUP(MASTER_DATA_PROCESSED!$C100,Backend!$Q$9:$T$52,3,FALSE),MASTER_DATA_NORMALIZED!AL100)</f>
        <v>0</v>
      </c>
      <c r="AM100" s="99">
        <f>IF(AND(MASTER_DATA_NORMALIZED!AM100=0,AM$22=$L$22),VLOOKUP(MASTER_DATA_PROCESSED!$C100,Backend!$Q$9:$T$52,3,FALSE),MASTER_DATA_NORMALIZED!AM100)</f>
        <v>0</v>
      </c>
      <c r="AN100" s="99" t="e">
        <f>IF(AND(MASTER_DATA_NORMALIZED!AN100=0,AN$22=$L$22),VLOOKUP(MASTER_DATA_PROCESSED!$C100,Backend!$Q$9:$T$52,3,FALSE),MASTER_DATA_NORMALIZED!AN100)</f>
        <v>#N/A</v>
      </c>
      <c r="AO100" s="99">
        <f>IF(AND(MASTER_DATA_NORMALIZED!AO100=0,AO$22=$L$22),VLOOKUP(MASTER_DATA_PROCESSED!$C100,Backend!$Q$9:$T$52,3,FALSE),MASTER_DATA_NORMALIZED!AO100)</f>
        <v>0</v>
      </c>
      <c r="AP100" s="99">
        <f>IF(AND(MASTER_DATA_NORMALIZED!AP100=0,AP$22=$L$22),VLOOKUP(MASTER_DATA_PROCESSED!$C100,Backend!$Q$9:$T$52,3,FALSE),MASTER_DATA_NORMALIZED!AP100)</f>
        <v>0</v>
      </c>
      <c r="AQ100" s="99">
        <f>IF(AND(MASTER_DATA_NORMALIZED!AQ100=0,AQ$22=$L$22),VLOOKUP(MASTER_DATA_PROCESSED!$C100,Backend!$Q$9:$T$52,3,FALSE),MASTER_DATA_NORMALIZED!AQ100)</f>
        <v>0</v>
      </c>
      <c r="AR100" s="99" t="e">
        <f>IF(AND(MASTER_DATA_NORMALIZED!AR100=0,AR$22=$L$22),VLOOKUP(MASTER_DATA_PROCESSED!$C100,Backend!$Q$9:$T$52,3,FALSE),MASTER_DATA_NORMALIZED!AR100)</f>
        <v>#N/A</v>
      </c>
      <c r="AS100" s="99">
        <f>IF(AND(MASTER_DATA_NORMALIZED!AS100=0,AS$22=$L$22),VLOOKUP(MASTER_DATA_PROCESSED!$C100,Backend!$Q$9:$T$52,3,FALSE),MASTER_DATA_NORMALIZED!AS100)</f>
        <v>0</v>
      </c>
      <c r="AT100" s="99">
        <f>IF(AND(MASTER_DATA_NORMALIZED!AT100=0,AT$22=$L$22),VLOOKUP(MASTER_DATA_PROCESSED!$C100,Backend!$Q$9:$T$52,3,FALSE),MASTER_DATA_NORMALIZED!AT100)</f>
        <v>0</v>
      </c>
      <c r="AU100" s="99">
        <f>IF(AND(MASTER_DATA_NORMALIZED!AU100=0,AU$22=$L$22),VLOOKUP(MASTER_DATA_PROCESSED!$C100,Backend!$Q$9:$T$52,3,FALSE),MASTER_DATA_NORMALIZED!AU100)</f>
        <v>0</v>
      </c>
      <c r="AV100" s="99" t="e">
        <f>IF(AND(MASTER_DATA_NORMALIZED!AV100=0,AV$22=$L$22),VLOOKUP(MASTER_DATA_PROCESSED!$C100,Backend!$Q$9:$T$52,3,FALSE),MASTER_DATA_NORMALIZED!AV100)</f>
        <v>#N/A</v>
      </c>
      <c r="AW100" s="99">
        <f>IF(AND(MASTER_DATA_NORMALIZED!AW100=0,AW$22=$L$22),VLOOKUP(MASTER_DATA_PROCESSED!$C100,Backend!$Q$9:$T$52,3,FALSE),MASTER_DATA_NORMALIZED!AW100)</f>
        <v>0</v>
      </c>
      <c r="AX100" s="99">
        <f>IF(AND(MASTER_DATA_NORMALIZED!AX100=0,AX$22=$L$22),VLOOKUP(MASTER_DATA_PROCESSED!$C100,Backend!$Q$9:$T$52,3,FALSE),MASTER_DATA_NORMALIZED!AX100)</f>
        <v>0</v>
      </c>
      <c r="AY100" s="99">
        <f>IF(AND(MASTER_DATA_NORMALIZED!AY100=0,AY$22=$L$22),VLOOKUP(MASTER_DATA_PROCESSED!$C100,Backend!$Q$9:$T$52,3,FALSE),MASTER_DATA_NORMALIZED!AY100)</f>
        <v>0</v>
      </c>
      <c r="AZ100" s="99" t="e">
        <f>IF(AND(MASTER_DATA_NORMALIZED!AZ100=0,AZ$22=$L$22),VLOOKUP(MASTER_DATA_PROCESSED!$C100,Backend!$Q$9:$T$52,3,FALSE),MASTER_DATA_NORMALIZED!AZ100)</f>
        <v>#N/A</v>
      </c>
      <c r="BA100" s="99">
        <f>IF(AND(MASTER_DATA_NORMALIZED!BA100=0,BA$22=$L$22),VLOOKUP(MASTER_DATA_PROCESSED!$C100,Backend!$Q$9:$T$52,3,FALSE),MASTER_DATA_NORMALIZED!BA100)</f>
        <v>0</v>
      </c>
      <c r="BB100" s="99">
        <f>IF(AND(MASTER_DATA_NORMALIZED!BB100=0,BB$22=$L$22),VLOOKUP(MASTER_DATA_PROCESSED!$C100,Backend!$Q$9:$T$52,3,FALSE),MASTER_DATA_NORMALIZED!BB100)</f>
        <v>0</v>
      </c>
      <c r="BC100" s="99">
        <f>IF(AND(MASTER_DATA_NORMALIZED!BC100=0,BC$22=$L$22),VLOOKUP(MASTER_DATA_PROCESSED!$C100,Backend!$Q$9:$T$52,3,FALSE),MASTER_DATA_NORMALIZED!BC100)</f>
        <v>0</v>
      </c>
      <c r="BD100" s="99" t="e">
        <f>IF(AND(MASTER_DATA_NORMALIZED!BD100=0,BD$22=$L$22),VLOOKUP(MASTER_DATA_PROCESSED!$C100,Backend!$Q$9:$T$52,3,FALSE),MASTER_DATA_NORMALIZED!BD100)</f>
        <v>#N/A</v>
      </c>
      <c r="BE100" s="99">
        <f>IF(AND(MASTER_DATA_NORMALIZED!BE100=0,BE$22=$L$22),VLOOKUP(MASTER_DATA_PROCESSED!$C100,Backend!$Q$9:$T$52,3,FALSE),MASTER_DATA_NORMALIZED!BE100)</f>
        <v>0</v>
      </c>
      <c r="BF100" s="99">
        <f>IF(AND(MASTER_DATA_NORMALIZED!BF100=0,BF$22=$L$22),VLOOKUP(MASTER_DATA_PROCESSED!$C100,Backend!$Q$9:$T$52,3,FALSE),MASTER_DATA_NORMALIZED!BF100)</f>
        <v>0</v>
      </c>
      <c r="BG100" s="99">
        <f>IF(AND(MASTER_DATA_NORMALIZED!BG100=0,BG$22=$L$22),VLOOKUP(MASTER_DATA_PROCESSED!$C100,Backend!$Q$9:$T$52,3,FALSE),MASTER_DATA_NORMALIZED!BG100)</f>
        <v>0</v>
      </c>
      <c r="BH100" s="99" t="e">
        <f>IF(AND(MASTER_DATA_NORMALIZED!BH100=0,BH$22=$L$22),VLOOKUP(MASTER_DATA_PROCESSED!$C100,Backend!$Q$9:$T$52,3,FALSE),MASTER_DATA_NORMALIZED!BH100)</f>
        <v>#N/A</v>
      </c>
      <c r="BI100" s="99">
        <f>IF(AND(MASTER_DATA_NORMALIZED!BI100=0,BI$22=$L$22),VLOOKUP(MASTER_DATA_PROCESSED!$C100,Backend!$Q$9:$T$52,3,FALSE),MASTER_DATA_NORMALIZED!BI100)</f>
        <v>0</v>
      </c>
      <c r="BJ100" s="99">
        <f>IF(AND(MASTER_DATA_NORMALIZED!BJ100=0,BJ$22=$L$22),VLOOKUP(MASTER_DATA_PROCESSED!$C100,Backend!$Q$9:$T$52,3,FALSE),MASTER_DATA_NORMALIZED!BJ100)</f>
        <v>0</v>
      </c>
      <c r="BK100" s="99">
        <f>IF(AND(MASTER_DATA_NORMALIZED!BK100=0,BK$22=$L$22),VLOOKUP(MASTER_DATA_PROCESSED!$C100,Backend!$Q$9:$T$52,3,FALSE),MASTER_DATA_NORMALIZED!BK100)</f>
        <v>0</v>
      </c>
      <c r="BL100" s="99" t="e">
        <f>IF(AND(MASTER_DATA_NORMALIZED!BL100=0,BL$22=$L$22),VLOOKUP(MASTER_DATA_PROCESSED!$C100,Backend!$Q$9:$T$52,3,FALSE),MASTER_DATA_NORMALIZED!BL100)</f>
        <v>#N/A</v>
      </c>
      <c r="BM100" s="99">
        <f>IF(AND(MASTER_DATA_NORMALIZED!BM100=0,BM$22=$L$22),VLOOKUP(MASTER_DATA_PROCESSED!$C100,Backend!$Q$9:$T$52,3,FALSE),MASTER_DATA_NORMALIZED!BM100)</f>
        <v>0</v>
      </c>
      <c r="BN100" s="99">
        <f>IF(AND(MASTER_DATA_NORMALIZED!BN100=0,BN$22=$L$22),VLOOKUP(MASTER_DATA_PROCESSED!$C100,Backend!$Q$9:$T$52,3,FALSE),MASTER_DATA_NORMALIZED!BN100)</f>
        <v>0</v>
      </c>
      <c r="BO100" s="99">
        <f>IF(AND(MASTER_DATA_NORMALIZED!BO100=0,BO$22=$L$22),VLOOKUP(MASTER_DATA_PROCESSED!$C100,Backend!$Q$9:$T$52,3,FALSE),MASTER_DATA_NORMALIZED!BO100)</f>
        <v>0</v>
      </c>
      <c r="BP100" s="99" t="e">
        <f>IF(AND(MASTER_DATA_NORMALIZED!BP100=0,BP$22=$L$22),VLOOKUP(MASTER_DATA_PROCESSED!$C100,Backend!$Q$9:$T$52,3,FALSE),MASTER_DATA_NORMALIZED!BP100)</f>
        <v>#N/A</v>
      </c>
      <c r="BQ100" s="99">
        <f>IF(AND(MASTER_DATA_NORMALIZED!BQ100=0,BQ$22=$L$22),VLOOKUP(MASTER_DATA_PROCESSED!$C100,Backend!$Q$9:$T$52,3,FALSE),MASTER_DATA_NORMALIZED!BQ100)</f>
        <v>0</v>
      </c>
      <c r="BR100" s="99">
        <f>IF(AND(MASTER_DATA_NORMALIZED!BR100=0,BR$22=$L$22),VLOOKUP(MASTER_DATA_PROCESSED!$C100,Backend!$Q$9:$T$52,3,FALSE),MASTER_DATA_NORMALIZED!BR100)</f>
        <v>0</v>
      </c>
      <c r="BS100" s="99">
        <f>IF(AND(MASTER_DATA_NORMALIZED!BS100=0,BS$22=$L$22),VLOOKUP(MASTER_DATA_PROCESSED!$C100,Backend!$Q$9:$T$52,3,FALSE),MASTER_DATA_NORMALIZED!BS100)</f>
        <v>0</v>
      </c>
      <c r="BT100" s="99" t="e">
        <f>IF(AND(MASTER_DATA_NORMALIZED!BT100=0,BT$22=$L$22),VLOOKUP(MASTER_DATA_PROCESSED!$C100,Backend!$Q$9:$T$52,3,FALSE),MASTER_DATA_NORMALIZED!BT100)</f>
        <v>#N/A</v>
      </c>
      <c r="BU100" s="99">
        <f>IF(AND(MASTER_DATA_NORMALIZED!BU100=0,BU$22=$L$22),VLOOKUP(MASTER_DATA_PROCESSED!$C100,Backend!$Q$9:$T$52,3,FALSE),MASTER_DATA_NORMALIZED!BU100)</f>
        <v>0</v>
      </c>
      <c r="BV100" s="99">
        <f>IF(AND(MASTER_DATA_NORMALIZED!BV100=0,BV$22=$L$22),VLOOKUP(MASTER_DATA_PROCESSED!$C100,Backend!$Q$9:$T$52,3,FALSE),MASTER_DATA_NORMALIZED!BV100)</f>
        <v>0</v>
      </c>
      <c r="BW100" s="99">
        <f>IF(AND(MASTER_DATA_NORMALIZED!BW100=0,BW$22=$L$22),VLOOKUP(MASTER_DATA_PROCESSED!$C100,Backend!$Q$9:$T$52,3,FALSE),MASTER_DATA_NORMALIZED!BW100)</f>
        <v>0</v>
      </c>
      <c r="BX100" s="99" t="e">
        <f>IF(AND(MASTER_DATA_NORMALIZED!BX100=0,BX$22=$L$22),VLOOKUP(MASTER_DATA_PROCESSED!$C100,Backend!$Q$9:$T$52,3,FALSE),MASTER_DATA_NORMALIZED!BX100)</f>
        <v>#N/A</v>
      </c>
      <c r="BY100" s="99">
        <f>IF(AND(MASTER_DATA_NORMALIZED!BY100=0,BY$22=$L$22),VLOOKUP(MASTER_DATA_PROCESSED!$C100,Backend!$Q$9:$T$52,3,FALSE),MASTER_DATA_NORMALIZED!BY100)</f>
        <v>0</v>
      </c>
      <c r="BZ100" s="99">
        <f>IF(AND(MASTER_DATA_NORMALIZED!BZ100=0,BZ$22=$L$22),VLOOKUP(MASTER_DATA_PROCESSED!$C100,Backend!$Q$9:$T$52,3,FALSE),MASTER_DATA_NORMALIZED!BZ100)</f>
        <v>0</v>
      </c>
      <c r="CA100" s="99">
        <f>IF(AND(MASTER_DATA_NORMALIZED!CA100=0,CA$22=$L$22),VLOOKUP(MASTER_DATA_PROCESSED!$C100,Backend!$Q$9:$T$52,3,FALSE),MASTER_DATA_NORMALIZED!CA100)</f>
        <v>0</v>
      </c>
      <c r="CB100" s="99" t="e">
        <f>IF(AND(MASTER_DATA_NORMALIZED!CB100=0,CB$22=$L$22),VLOOKUP(MASTER_DATA_PROCESSED!$C100,Backend!$Q$9:$T$52,3,FALSE),MASTER_DATA_NORMALIZED!CB100)</f>
        <v>#N/A</v>
      </c>
      <c r="CC100" s="99">
        <f>IF(AND(MASTER_DATA_NORMALIZED!CC100=0,CC$22=$L$22),VLOOKUP(MASTER_DATA_PROCESSED!$C100,Backend!$Q$9:$T$52,3,FALSE),MASTER_DATA_NORMALIZED!CC100)</f>
        <v>0</v>
      </c>
      <c r="CD100" s="99">
        <f>IF(AND(MASTER_DATA_NORMALIZED!CD100=0,CD$22=$L$22),VLOOKUP(MASTER_DATA_PROCESSED!$C100,Backend!$Q$9:$T$52,3,FALSE),MASTER_DATA_NORMALIZED!CD100)</f>
        <v>0</v>
      </c>
      <c r="CE100" s="99">
        <f>IF(AND(MASTER_DATA_NORMALIZED!CE100=0,CE$22=$L$22),VLOOKUP(MASTER_DATA_PROCESSED!$C100,Backend!$Q$9:$T$52,3,FALSE),MASTER_DATA_NORMALIZED!CE100)</f>
        <v>0</v>
      </c>
      <c r="CF100" s="99" t="e">
        <f>IF(AND(MASTER_DATA_NORMALIZED!CF100=0,CF$22=$L$22),VLOOKUP(MASTER_DATA_PROCESSED!$C100,Backend!$Q$9:$T$52,3,FALSE),MASTER_DATA_NORMALIZED!CF100)</f>
        <v>#N/A</v>
      </c>
      <c r="CG100" s="99">
        <f>IF(AND(MASTER_DATA_NORMALIZED!CG100=0,CG$22=$L$22),VLOOKUP(MASTER_DATA_PROCESSED!$C100,Backend!$Q$9:$T$52,3,FALSE),MASTER_DATA_NORMALIZED!CG100)</f>
        <v>0</v>
      </c>
      <c r="CH100" s="99">
        <f>IF(AND(MASTER_DATA_NORMALIZED!CH100=0,CH$22=$L$22),VLOOKUP(MASTER_DATA_PROCESSED!$C100,Backend!$Q$9:$T$52,3,FALSE),MASTER_DATA_NORMALIZED!CH100)</f>
        <v>0</v>
      </c>
      <c r="CI100" s="99">
        <f>IF(AND(MASTER_DATA_NORMALIZED!CI100=0,CI$22=$L$22),VLOOKUP(MASTER_DATA_PROCESSED!$C100,Backend!$Q$9:$T$52,3,FALSE),MASTER_DATA_NORMALIZED!CI100)</f>
        <v>0</v>
      </c>
      <c r="CJ100" s="99" t="e">
        <f>IF(AND(MASTER_DATA_NORMALIZED!CJ100=0,CJ$22=$L$22),VLOOKUP(MASTER_DATA_PROCESSED!$C100,Backend!$Q$9:$T$52,3,FALSE),MASTER_DATA_NORMALIZED!CJ100)</f>
        <v>#N/A</v>
      </c>
      <c r="CK100" s="99">
        <f>IF(AND(MASTER_DATA_NORMALIZED!CK100=0,CK$22=$L$22),VLOOKUP(MASTER_DATA_PROCESSED!$C100,Backend!$Q$9:$T$52,3,FALSE),MASTER_DATA_NORMALIZED!CK100)</f>
        <v>0</v>
      </c>
      <c r="CL100" s="99">
        <f>IF(AND(MASTER_DATA_NORMALIZED!CL100=0,CL$22=$L$22),VLOOKUP(MASTER_DATA_PROCESSED!$C100,Backend!$Q$9:$T$52,3,FALSE),MASTER_DATA_NORMALIZED!CL100)</f>
        <v>0</v>
      </c>
      <c r="CM100" s="99">
        <f>IF(AND(MASTER_DATA_NORMALIZED!CM100=0,CM$22=$L$22),VLOOKUP(MASTER_DATA_PROCESSED!$C100,Backend!$Q$9:$T$52,3,FALSE),MASTER_DATA_NORMALIZED!CM100)</f>
        <v>0</v>
      </c>
      <c r="CN100" s="99" t="e">
        <f>IF(AND(MASTER_DATA_NORMALIZED!CN100=0,CN$22=$L$22),VLOOKUP(MASTER_DATA_PROCESSED!$C100,Backend!$Q$9:$T$52,3,FALSE),MASTER_DATA_NORMALIZED!CN100)</f>
        <v>#N/A</v>
      </c>
      <c r="CO100" s="99">
        <f>IF(AND(MASTER_DATA_NORMALIZED!CO100=0,CO$22=$L$22),VLOOKUP(MASTER_DATA_PROCESSED!$C100,Backend!$Q$9:$T$52,3,FALSE),MASTER_DATA_NORMALIZED!CO100)</f>
        <v>0</v>
      </c>
      <c r="CP100" s="99">
        <f>IF(AND(MASTER_DATA_NORMALIZED!CP100=0,CP$22=$L$22),VLOOKUP(MASTER_DATA_PROCESSED!$C100,Backend!$Q$9:$T$52,3,FALSE),MASTER_DATA_NORMALIZED!CP100)</f>
        <v>0</v>
      </c>
      <c r="CQ100" s="99">
        <f>IF(AND(MASTER_DATA_NORMALIZED!CQ100=0,CQ$22=$L$22),VLOOKUP(MASTER_DATA_PROCESSED!$C100,Backend!$Q$9:$T$52,3,FALSE),MASTER_DATA_NORMALIZED!CQ100)</f>
        <v>0</v>
      </c>
      <c r="CR100" s="99" t="e">
        <f>IF(AND(MASTER_DATA_NORMALIZED!CR100=0,CR$22=$L$22),VLOOKUP(MASTER_DATA_PROCESSED!$C100,Backend!$Q$9:$T$52,3,FALSE),MASTER_DATA_NORMALIZED!CR100)</f>
        <v>#N/A</v>
      </c>
      <c r="CS100" s="99">
        <f>IF(AND(MASTER_DATA_NORMALIZED!CS100=0,CS$22=$L$22),VLOOKUP(MASTER_DATA_PROCESSED!$C100,Backend!$Q$9:$T$52,3,FALSE),MASTER_DATA_NORMALIZED!CS100)</f>
        <v>0</v>
      </c>
      <c r="CT100" s="99">
        <f>IF(AND(MASTER_DATA_NORMALIZED!CT100=0,CT$22=$L$22),VLOOKUP(MASTER_DATA_PROCESSED!$C100,Backend!$Q$9:$T$52,3,FALSE),MASTER_DATA_NORMALIZED!CT100)</f>
        <v>0</v>
      </c>
      <c r="CU100" s="99">
        <f>IF(AND(MASTER_DATA_NORMALIZED!CU100=0,CU$22=$L$22),VLOOKUP(MASTER_DATA_PROCESSED!$C100,Backend!$Q$9:$T$52,3,FALSE),MASTER_DATA_NORMALIZED!CU100)</f>
        <v>0</v>
      </c>
      <c r="CV100" s="99" t="e">
        <f>IF(AND(MASTER_DATA_NORMALIZED!CV100=0,CV$22=$L$22),VLOOKUP(MASTER_DATA_PROCESSED!$C100,Backend!$Q$9:$T$52,3,FALSE),MASTER_DATA_NORMALIZED!CV100)</f>
        <v>#N/A</v>
      </c>
      <c r="CW100" s="99">
        <f>IF(AND(MASTER_DATA_NORMALIZED!CW100=0,CW$22=$L$22),VLOOKUP(MASTER_DATA_PROCESSED!$C100,Backend!$Q$9:$T$52,3,FALSE),MASTER_DATA_NORMALIZED!CW100)</f>
        <v>0</v>
      </c>
      <c r="CX100" s="99">
        <f>IF(AND(MASTER_DATA_NORMALIZED!CX100=0,CX$22=$L$22),VLOOKUP(MASTER_DATA_PROCESSED!$C100,Backend!$Q$9:$T$52,3,FALSE),MASTER_DATA_NORMALIZED!CX100)</f>
        <v>0</v>
      </c>
      <c r="CY100" s="99">
        <f>IF(AND(MASTER_DATA_NORMALIZED!CY100=0,CY$22=$L$22),VLOOKUP(MASTER_DATA_PROCESSED!$C100,Backend!$Q$9:$T$52,3,FALSE),MASTER_DATA_NORMALIZED!CY100)</f>
        <v>0</v>
      </c>
      <c r="CZ100" s="99" t="e">
        <f>IF(AND(MASTER_DATA_NORMALIZED!CZ100=0,CZ$22=$L$22),VLOOKUP(MASTER_DATA_PROCESSED!$C100,Backend!$Q$9:$T$52,3,FALSE),MASTER_DATA_NORMALIZED!CZ100)</f>
        <v>#N/A</v>
      </c>
      <c r="DA100" s="99" t="e">
        <f>IF(AND(MASTER_DATA_NORMALIZED!DA100=0,DA$22=$L$22),VLOOKUP(MASTER_DATA_PROCESSED!$C100,Backend!$Q$9:$T$52,3,FALSE),MASTER_DATA_NORMALIZED!DA100)</f>
        <v>#DIV/0!</v>
      </c>
      <c r="DB100" s="99" t="e">
        <f>IF(AND(MASTER_DATA_NORMALIZED!DB100=0,DB$22=$L$22),VLOOKUP(MASTER_DATA_PROCESSED!$C100,Backend!$Q$9:$T$52,3,FALSE),MASTER_DATA_NORMALIZED!DB100)</f>
        <v>#DIV/0!</v>
      </c>
      <c r="DC100" s="99" t="e">
        <f>IF(AND(MASTER_DATA_NORMALIZED!DC100=0,DC$22=$L$22),VLOOKUP(MASTER_DATA_PROCESSED!$C100,Backend!$Q$9:$T$52,3,FALSE),MASTER_DATA_NORMALIZED!DC100)</f>
        <v>#DIV/0!</v>
      </c>
      <c r="DD100" s="99" t="e">
        <f>IF(AND(MASTER_DATA_NORMALIZED!DD100=0,DD$22=$L$22),VLOOKUP(MASTER_DATA_PROCESSED!$C100,Backend!$Q$9:$T$52,3,FALSE),MASTER_DATA_NORMALIZED!DD100)</f>
        <v>#N/A</v>
      </c>
      <c r="DE100" s="99">
        <f>IF(AND(MASTER_DATA_NORMALIZED!DE100=0,DE$22=$L$22),VLOOKUP(MASTER_DATA_PROCESSED!$C100,Backend!$Q$9:$T$52,3,FALSE),MASTER_DATA_NORMALIZED!DE100)</f>
        <v>0</v>
      </c>
      <c r="DF100" s="99">
        <f>IF(AND(MASTER_DATA_NORMALIZED!DF100=0,DF$22=$L$22),VLOOKUP(MASTER_DATA_PROCESSED!$C100,Backend!$Q$9:$T$52,3,FALSE),MASTER_DATA_NORMALIZED!DF100)</f>
        <v>0</v>
      </c>
      <c r="DG100" s="99">
        <f>IF(AND(MASTER_DATA_NORMALIZED!DG100=0,DG$22=$L$22),VLOOKUP(MASTER_DATA_PROCESSED!$C100,Backend!$Q$9:$T$52,3,FALSE),MASTER_DATA_NORMALIZED!DG100)</f>
        <v>0</v>
      </c>
      <c r="DH100" s="99" t="e">
        <f>IF(AND(MASTER_DATA_NORMALIZED!DH100=0,DH$22=$L$22),VLOOKUP(MASTER_DATA_PROCESSED!$C100,Backend!$Q$9:$T$52,3,FALSE),MASTER_DATA_NORMALIZED!DH100)</f>
        <v>#N/A</v>
      </c>
      <c r="DI100" s="99">
        <f>IF(AND(MASTER_DATA_NORMALIZED!DI100=0,DI$22=$L$22),VLOOKUP(MASTER_DATA_PROCESSED!$C100,Backend!$Q$9:$T$52,3,FALSE),MASTER_DATA_NORMALIZED!DI100)</f>
        <v>0</v>
      </c>
      <c r="DJ100" s="99">
        <f>IF(AND(MASTER_DATA_NORMALIZED!DJ100=0,DJ$22=$L$22),VLOOKUP(MASTER_DATA_PROCESSED!$C100,Backend!$Q$9:$T$52,3,FALSE),MASTER_DATA_NORMALIZED!DJ100)</f>
        <v>0</v>
      </c>
      <c r="DK100" s="99">
        <f>IF(AND(MASTER_DATA_NORMALIZED!DK100=0,DK$22=$L$22),VLOOKUP(MASTER_DATA_PROCESSED!$C100,Backend!$Q$9:$T$52,3,FALSE),MASTER_DATA_NORMALIZED!DK100)</f>
        <v>0</v>
      </c>
      <c r="DL100" s="99" t="e">
        <f>IF(AND(MASTER_DATA_NORMALIZED!DL100=0,DL$22=$L$22),VLOOKUP(MASTER_DATA_PROCESSED!$C100,Backend!$Q$9:$T$52,3,FALSE),MASTER_DATA_NORMALIZED!DL100)</f>
        <v>#N/A</v>
      </c>
      <c r="DM100" s="99">
        <f>IF(AND(MASTER_DATA_NORMALIZED!DM100=0,DM$22=$L$22),VLOOKUP(MASTER_DATA_PROCESSED!$C100,Backend!$Q$9:$T$52,3,FALSE),MASTER_DATA_NORMALIZED!DM100)</f>
        <v>0</v>
      </c>
      <c r="DN100" s="99">
        <f>IF(AND(MASTER_DATA_NORMALIZED!DN100=0,DN$22=$L$22),VLOOKUP(MASTER_DATA_PROCESSED!$C100,Backend!$Q$9:$T$52,3,FALSE),MASTER_DATA_NORMALIZED!DN100)</f>
        <v>0</v>
      </c>
      <c r="DO100" s="99">
        <f>IF(AND(MASTER_DATA_NORMALIZED!DO100=0,DO$22=$L$22),VLOOKUP(MASTER_DATA_PROCESSED!$C100,Backend!$Q$9:$T$52,3,FALSE),MASTER_DATA_NORMALIZED!DO100)</f>
        <v>0</v>
      </c>
      <c r="DP100" s="99" t="e">
        <f>IF(AND(MASTER_DATA_NORMALIZED!DP100=0,DP$22=$L$22),VLOOKUP(MASTER_DATA_PROCESSED!$C100,Backend!$Q$9:$T$52,3,FALSE),MASTER_DATA_NORMALIZED!DP100)</f>
        <v>#N/A</v>
      </c>
      <c r="DQ100" s="99">
        <f>IF(AND(MASTER_DATA_NORMALIZED!DQ100=0,DQ$22=$L$22),VLOOKUP(MASTER_DATA_PROCESSED!$C100,Backend!$Q$9:$T$52,3,FALSE),MASTER_DATA_NORMALIZED!DQ100)</f>
        <v>0</v>
      </c>
      <c r="DR100" s="99">
        <f>IF(AND(MASTER_DATA_NORMALIZED!DR100=0,DR$22=$L$22),VLOOKUP(MASTER_DATA_PROCESSED!$C100,Backend!$Q$9:$T$52,3,FALSE),MASTER_DATA_NORMALIZED!DR100)</f>
        <v>0</v>
      </c>
      <c r="DS100" s="99">
        <f>IF(AND(MASTER_DATA_NORMALIZED!DS100=0,DS$22=$L$22),VLOOKUP(MASTER_DATA_PROCESSED!$C100,Backend!$Q$9:$T$52,3,FALSE),MASTER_DATA_NORMALIZED!DS100)</f>
        <v>0</v>
      </c>
      <c r="DT100" s="99" t="e">
        <f>IF(AND(MASTER_DATA_NORMALIZED!DT100=0,DT$22=$L$22),VLOOKUP(MASTER_DATA_PROCESSED!$C100,Backend!$Q$9:$T$52,3,FALSE),MASTER_DATA_NORMALIZED!DT100)</f>
        <v>#N/A</v>
      </c>
      <c r="DU100" s="99">
        <f>IF(AND(MASTER_DATA_NORMALIZED!DU100=0,DU$22=$L$22),VLOOKUP(MASTER_DATA_PROCESSED!$C100,Backend!$Q$9:$T$52,3,FALSE),MASTER_DATA_NORMALIZED!DU100)</f>
        <v>0</v>
      </c>
      <c r="DV100" s="99">
        <f>IF(AND(MASTER_DATA_NORMALIZED!DV100=0,DV$22=$L$22),VLOOKUP(MASTER_DATA_PROCESSED!$C100,Backend!$Q$9:$T$52,3,FALSE),MASTER_DATA_NORMALIZED!DV100)</f>
        <v>0</v>
      </c>
      <c r="DW100" s="99">
        <f>IF(AND(MASTER_DATA_NORMALIZED!DW100=0,DW$22=$L$22),VLOOKUP(MASTER_DATA_PROCESSED!$C100,Backend!$Q$9:$T$52,3,FALSE),MASTER_DATA_NORMALIZED!DW100)</f>
        <v>0</v>
      </c>
      <c r="DX100" s="99" t="e">
        <f>IF(AND(MASTER_DATA_NORMALIZED!DX100=0,DX$22=$L$22),VLOOKUP(MASTER_DATA_PROCESSED!$C100,Backend!$Q$9:$T$52,3,FALSE),MASTER_DATA_NORMALIZED!DX100)</f>
        <v>#N/A</v>
      </c>
      <c r="DY100" s="99">
        <f>IF(AND(MASTER_DATA_NORMALIZED!DY100=0,DY$22=$L$22),VLOOKUP(MASTER_DATA_PROCESSED!$C100,Backend!$Q$9:$T$52,3,FALSE),MASTER_DATA_NORMALIZED!DY100)</f>
        <v>0</v>
      </c>
      <c r="DZ100" s="99">
        <f>IF(AND(MASTER_DATA_NORMALIZED!DZ100=0,DZ$22=$L$22),VLOOKUP(MASTER_DATA_PROCESSED!$C100,Backend!$Q$9:$T$52,3,FALSE),MASTER_DATA_NORMALIZED!DZ100)</f>
        <v>0</v>
      </c>
      <c r="EA100" s="99">
        <f>IF(AND(MASTER_DATA_NORMALIZED!EA100=0,EA$22=$L$22),VLOOKUP(MASTER_DATA_PROCESSED!$C100,Backend!$Q$9:$T$52,3,FALSE),MASTER_DATA_NORMALIZED!EA100)</f>
        <v>0</v>
      </c>
      <c r="EB100" s="99" t="e">
        <f>IF(AND(MASTER_DATA_NORMALIZED!EB100=0,EB$22=$L$22),VLOOKUP(MASTER_DATA_PROCESSED!$C100,Backend!$Q$9:$T$52,3,FALSE),MASTER_DATA_NORMALIZED!EB100)</f>
        <v>#N/A</v>
      </c>
      <c r="EC100" s="99" t="e">
        <f>IF(AND(MASTER_DATA_NORMALIZED!EC100=0,EC$22=$L$22),VLOOKUP(MASTER_DATA_PROCESSED!$C100,Backend!$Q$9:$T$52,3,FALSE),MASTER_DATA_NORMALIZED!EC100)</f>
        <v>#DIV/0!</v>
      </c>
      <c r="ED100" s="99" t="e">
        <f>IF(AND(MASTER_DATA_NORMALIZED!ED100=0,ED$22=$L$22),VLOOKUP(MASTER_DATA_PROCESSED!$C100,Backend!$Q$9:$T$52,3,FALSE),MASTER_DATA_NORMALIZED!ED100)</f>
        <v>#DIV/0!</v>
      </c>
      <c r="EE100" s="99" t="e">
        <f>IF(AND(MASTER_DATA_NORMALIZED!EE100=0,EE$22=$L$22),VLOOKUP(MASTER_DATA_PROCESSED!$C100,Backend!$Q$9:$T$52,3,FALSE),MASTER_DATA_NORMALIZED!EE100)</f>
        <v>#DIV/0!</v>
      </c>
      <c r="EF100" s="99" t="e">
        <f>IF(AND(MASTER_DATA_NORMALIZED!EF100=0,EF$22=$L$22),VLOOKUP(MASTER_DATA_PROCESSED!$C100,Backend!$Q$9:$T$52,3,FALSE),MASTER_DATA_NORMALIZED!EF100)</f>
        <v>#VALUE!</v>
      </c>
      <c r="EG100" s="99">
        <f>IF(AND(MASTER_DATA_NORMALIZED!EG100=0,EG$22=$L$22),VLOOKUP(MASTER_DATA_PROCESSED!$C100,Backend!$Q$9:$T$52,3,FALSE),MASTER_DATA_NORMALIZED!EG100)</f>
        <v>0</v>
      </c>
      <c r="EH100" s="99">
        <f>IF(AND(MASTER_DATA_NORMALIZED!EH100=0,EH$22=$L$22),VLOOKUP(MASTER_DATA_PROCESSED!$C100,Backend!$Q$9:$T$52,3,FALSE),MASTER_DATA_NORMALIZED!EH100)</f>
        <v>0</v>
      </c>
      <c r="EI100" s="99">
        <f>IF(AND(MASTER_DATA_NORMALIZED!EI100=0,EI$22=$L$22),VLOOKUP(MASTER_DATA_PROCESSED!$C100,Backend!$Q$9:$T$52,3,FALSE),MASTER_DATA_NORMALIZED!EI100)</f>
        <v>0</v>
      </c>
      <c r="EJ100" s="99" t="e">
        <f>IF(AND(MASTER_DATA_NORMALIZED!EJ100=0,EJ$22=$L$22),VLOOKUP(MASTER_DATA_PROCESSED!$C100,Backend!$Q$9:$T$52,3,FALSE),MASTER_DATA_NORMALIZED!EJ100)</f>
        <v>#N/A</v>
      </c>
      <c r="EK100" s="99">
        <f>IF(AND(MASTER_DATA_NORMALIZED!EK100=0,EK$22=$L$22),VLOOKUP(MASTER_DATA_PROCESSED!$C100,Backend!$Q$9:$T$52,3,FALSE),MASTER_DATA_NORMALIZED!EK100)</f>
        <v>0</v>
      </c>
      <c r="EL100" s="99">
        <f>IF(AND(MASTER_DATA_NORMALIZED!EL100=0,EL$22=$L$22),VLOOKUP(MASTER_DATA_PROCESSED!$C100,Backend!$Q$9:$T$52,3,FALSE),MASTER_DATA_NORMALIZED!EL100)</f>
        <v>0</v>
      </c>
      <c r="EM100" s="99">
        <f>IF(AND(MASTER_DATA_NORMALIZED!EM100=0,EM$22=$L$22),VLOOKUP(MASTER_DATA_PROCESSED!$C100,Backend!$Q$9:$T$52,3,FALSE),MASTER_DATA_NORMALIZED!EM100)</f>
        <v>0</v>
      </c>
      <c r="EN100" s="99" t="e">
        <f>IF(AND(MASTER_DATA_NORMALIZED!EN100=0,EN$22=$L$22),VLOOKUP(MASTER_DATA_PROCESSED!$C100,Backend!$Q$9:$T$52,3,FALSE),MASTER_DATA_NORMALIZED!EN100)</f>
        <v>#N/A</v>
      </c>
      <c r="EO100" s="99">
        <f>IF(AND(MASTER_DATA_NORMALIZED!EO100=0,EO$22=$L$22),VLOOKUP(MASTER_DATA_PROCESSED!$C100,Backend!$Q$9:$T$52,3,FALSE),MASTER_DATA_NORMALIZED!EO100)</f>
        <v>0</v>
      </c>
      <c r="EP100" s="99">
        <f>IF(AND(MASTER_DATA_NORMALIZED!EP100=0,EP$22=$L$22),VLOOKUP(MASTER_DATA_PROCESSED!$C100,Backend!$Q$9:$T$52,3,FALSE),MASTER_DATA_NORMALIZED!EP100)</f>
        <v>0</v>
      </c>
      <c r="EQ100" s="99">
        <f>IF(AND(MASTER_DATA_NORMALIZED!EQ100=0,EQ$22=$L$22),VLOOKUP(MASTER_DATA_PROCESSED!$C100,Backend!$Q$9:$T$52,3,FALSE),MASTER_DATA_NORMALIZED!EQ100)</f>
        <v>0</v>
      </c>
      <c r="ER100" s="99" t="e">
        <f>IF(AND(MASTER_DATA_NORMALIZED!ER100=0,ER$22=$L$22),VLOOKUP(MASTER_DATA_PROCESSED!$C100,Backend!$Q$9:$T$52,3,FALSE),MASTER_DATA_NORMALIZED!ER100)</f>
        <v>#N/A</v>
      </c>
      <c r="ES100" s="99">
        <f>IF(AND(MASTER_DATA_NORMALIZED!ES100=0,ES$22=$L$22),VLOOKUP(MASTER_DATA_PROCESSED!$C100,Backend!$Q$9:$T$52,3,FALSE),MASTER_DATA_NORMALIZED!ES100)</f>
        <v>0</v>
      </c>
      <c r="ET100" s="99">
        <f>IF(AND(MASTER_DATA_NORMALIZED!ET100=0,ET$22=$L$22),VLOOKUP(MASTER_DATA_PROCESSED!$C100,Backend!$Q$9:$T$52,3,FALSE),MASTER_DATA_NORMALIZED!ET100)</f>
        <v>0</v>
      </c>
      <c r="EU100" s="99">
        <f>IF(AND(MASTER_DATA_NORMALIZED!EU100=0,EU$22=$L$22),VLOOKUP(MASTER_DATA_PROCESSED!$C100,Backend!$Q$9:$T$52,3,FALSE),MASTER_DATA_NORMALIZED!EU100)</f>
        <v>0</v>
      </c>
      <c r="EV100" s="99" t="e">
        <f>IF(AND(MASTER_DATA_NORMALIZED!EV100=0,EV$22=$L$22),VLOOKUP(MASTER_DATA_PROCESSED!$C100,Backend!$Q$9:$T$52,3,FALSE),MASTER_DATA_NORMALIZED!EV100)</f>
        <v>#N/A</v>
      </c>
      <c r="EW100" s="99">
        <f>IF(AND(MASTER_DATA_NORMALIZED!EW100=0,EW$22=$L$22),VLOOKUP(MASTER_DATA_PROCESSED!$C100,Backend!$Q$9:$T$52,3,FALSE),MASTER_DATA_NORMALIZED!EW100)</f>
        <v>0</v>
      </c>
      <c r="EX100" s="99">
        <f>IF(AND(MASTER_DATA_NORMALIZED!EX100=0,EX$22=$L$22),VLOOKUP(MASTER_DATA_PROCESSED!$C100,Backend!$Q$9:$T$52,3,FALSE),MASTER_DATA_NORMALIZED!EX100)</f>
        <v>0</v>
      </c>
      <c r="EY100" s="99">
        <f>IF(AND(MASTER_DATA_NORMALIZED!EY100=0,EY$22=$L$22),VLOOKUP(MASTER_DATA_PROCESSED!$C100,Backend!$Q$9:$T$52,3,FALSE),MASTER_DATA_NORMALIZED!EY100)</f>
        <v>0</v>
      </c>
      <c r="EZ100" s="99" t="e">
        <f>IF(AND(MASTER_DATA_NORMALIZED!EZ100=0,EZ$22=$L$22),VLOOKUP(MASTER_DATA_PROCESSED!$C100,Backend!$Q$9:$T$52,3,FALSE),MASTER_DATA_NORMALIZED!EZ100)</f>
        <v>#N/A</v>
      </c>
      <c r="FA100" s="99">
        <f>IF(AND(MASTER_DATA_NORMALIZED!FA100=0,FA$22=$L$22),VLOOKUP(MASTER_DATA_PROCESSED!$C100,Backend!$Q$9:$T$52,3,FALSE),MASTER_DATA_NORMALIZED!FA100)</f>
        <v>0</v>
      </c>
      <c r="FB100" s="99">
        <f>IF(AND(MASTER_DATA_NORMALIZED!FB100=0,FB$22=$L$22),VLOOKUP(MASTER_DATA_PROCESSED!$C100,Backend!$Q$9:$T$52,3,FALSE),MASTER_DATA_NORMALIZED!FB100)</f>
        <v>0</v>
      </c>
      <c r="FC100" s="99">
        <f>IF(AND(MASTER_DATA_NORMALIZED!FC100=0,FC$22=$L$22),VLOOKUP(MASTER_DATA_PROCESSED!$C100,Backend!$Q$9:$T$52,3,FALSE),MASTER_DATA_NORMALIZED!FC100)</f>
        <v>0</v>
      </c>
      <c r="FD100" s="99" t="e">
        <f>IF(AND(MASTER_DATA_NORMALIZED!FD100=0,FD$22=$L$22),VLOOKUP(MASTER_DATA_PROCESSED!$C100,Backend!$Q$9:$T$52,3,FALSE),MASTER_DATA_NORMALIZED!FD100)</f>
        <v>#N/A</v>
      </c>
      <c r="FE100" s="99">
        <f>IF(AND(MASTER_DATA_NORMALIZED!FE100=0,FE$22=$L$22),VLOOKUP(MASTER_DATA_PROCESSED!$C100,Backend!$Q$9:$T$52,3,FALSE),MASTER_DATA_NORMALIZED!FE100)</f>
        <v>0</v>
      </c>
      <c r="FF100" s="99">
        <f>IF(AND(MASTER_DATA_NORMALIZED!FF100=0,FF$22=$L$22),VLOOKUP(MASTER_DATA_PROCESSED!$C100,Backend!$Q$9:$T$52,3,FALSE),MASTER_DATA_NORMALIZED!FF100)</f>
        <v>0</v>
      </c>
      <c r="FG100" s="99">
        <f>IF(AND(MASTER_DATA_NORMALIZED!FG100=0,FG$22=$L$22),VLOOKUP(MASTER_DATA_PROCESSED!$C100,Backend!$Q$9:$T$52,3,FALSE),MASTER_DATA_NORMALIZED!FG100)</f>
        <v>0</v>
      </c>
      <c r="FH100" s="99" t="e">
        <f>IF(AND(MASTER_DATA_NORMALIZED!FH100=0,FH$22=$L$22),VLOOKUP(MASTER_DATA_PROCESSED!$C100,Backend!$Q$9:$T$52,3,FALSE),MASTER_DATA_NORMALIZED!FH100)</f>
        <v>#N/A</v>
      </c>
      <c r="FI100" s="99">
        <f>IF(AND(MASTER_DATA_NORMALIZED!FI100=0,FI$22=$L$22),VLOOKUP(MASTER_DATA_PROCESSED!$C100,Backend!$Q$9:$T$52,3,FALSE),MASTER_DATA_NORMALIZED!FI100)</f>
        <v>0</v>
      </c>
      <c r="FJ100" s="99">
        <f>IF(AND(MASTER_DATA_NORMALIZED!FJ100=0,FJ$22=$L$22),VLOOKUP(MASTER_DATA_PROCESSED!$C100,Backend!$Q$9:$T$52,3,FALSE),MASTER_DATA_NORMALIZED!FJ100)</f>
        <v>0</v>
      </c>
      <c r="FK100" s="99">
        <f>IF(AND(MASTER_DATA_NORMALIZED!FK100=0,FK$22=$L$22),VLOOKUP(MASTER_DATA_PROCESSED!$C100,Backend!$Q$9:$T$52,3,FALSE),MASTER_DATA_NORMALIZED!FK100)</f>
        <v>0</v>
      </c>
      <c r="FL100" s="99" t="e">
        <f>IF(AND(MASTER_DATA_NORMALIZED!FL100=0,FL$22=$L$22),VLOOKUP(MASTER_DATA_PROCESSED!$C100,Backend!$Q$9:$T$52,3,FALSE),MASTER_DATA_NORMALIZED!FL100)</f>
        <v>#N/A</v>
      </c>
      <c r="FM100" s="99">
        <f>IF(AND(MASTER_DATA_NORMALIZED!FM100=0,FM$22=$L$22),VLOOKUP(MASTER_DATA_PROCESSED!$C100,Backend!$Q$9:$T$52,3,FALSE),MASTER_DATA_NORMALIZED!FM100)</f>
        <v>0</v>
      </c>
      <c r="FN100" s="99">
        <f>IF(AND(MASTER_DATA_NORMALIZED!FN100=0,FN$22=$L$22),VLOOKUP(MASTER_DATA_PROCESSED!$C100,Backend!$Q$9:$T$52,3,FALSE),MASTER_DATA_NORMALIZED!FN100)</f>
        <v>0</v>
      </c>
      <c r="FO100" s="99">
        <f>IF(AND(MASTER_DATA_NORMALIZED!FO100=0,FO$22=$L$22),VLOOKUP(MASTER_DATA_PROCESSED!$C100,Backend!$Q$9:$T$52,3,FALSE),MASTER_DATA_NORMALIZED!FO100)</f>
        <v>0</v>
      </c>
      <c r="FP100" s="99" t="e">
        <f>IF(AND(MASTER_DATA_NORMALIZED!FP100=0,FP$22=$L$22),VLOOKUP(MASTER_DATA_PROCESSED!$C100,Backend!$Q$9:$T$52,3,FALSE),MASTER_DATA_NORMALIZED!FP100)</f>
        <v>#N/A</v>
      </c>
      <c r="FQ100" s="99">
        <f>IF(AND(MASTER_DATA_NORMALIZED!FQ100=0,FQ$22=$L$22),VLOOKUP(MASTER_DATA_PROCESSED!$C100,Backend!$Q$9:$T$52,3,FALSE),MASTER_DATA_NORMALIZED!FQ100)</f>
        <v>0</v>
      </c>
      <c r="FR100" s="99">
        <f>IF(AND(MASTER_DATA_NORMALIZED!FR100=0,FR$22=$L$22),VLOOKUP(MASTER_DATA_PROCESSED!$C100,Backend!$Q$9:$T$52,3,FALSE),MASTER_DATA_NORMALIZED!FR100)</f>
        <v>0</v>
      </c>
      <c r="FS100" s="99">
        <f>IF(AND(MASTER_DATA_NORMALIZED!FS100=0,FS$22=$L$22),VLOOKUP(MASTER_DATA_PROCESSED!$C100,Backend!$Q$9:$T$52,3,FALSE),MASTER_DATA_NORMALIZED!FS100)</f>
        <v>0</v>
      </c>
      <c r="FT100" s="99" t="e">
        <f>IF(AND(MASTER_DATA_NORMALIZED!FT100=0,FT$22=$L$22),VLOOKUP(MASTER_DATA_PROCESSED!$C100,Backend!$Q$9:$T$52,3,FALSE),MASTER_DATA_NORMALIZED!FT100)</f>
        <v>#N/A</v>
      </c>
      <c r="FU100" s="99">
        <f>IF(AND(MASTER_DATA_NORMALIZED!FU100=0,FU$22=$L$22),VLOOKUP(MASTER_DATA_PROCESSED!$C100,Backend!$Q$9:$T$52,3,FALSE),MASTER_DATA_NORMALIZED!FU100)</f>
        <v>0</v>
      </c>
      <c r="FV100" s="99">
        <f>IF(AND(MASTER_DATA_NORMALIZED!FV100=0,FV$22=$L$22),VLOOKUP(MASTER_DATA_PROCESSED!$C100,Backend!$Q$9:$T$52,3,FALSE),MASTER_DATA_NORMALIZED!FV100)</f>
        <v>0</v>
      </c>
      <c r="FW100" s="99">
        <f>IF(AND(MASTER_DATA_NORMALIZED!FW100=0,FW$22=$L$22),VLOOKUP(MASTER_DATA_PROCESSED!$C100,Backend!$Q$9:$T$52,3,FALSE),MASTER_DATA_NORMALIZED!FW100)</f>
        <v>0</v>
      </c>
      <c r="FX100" s="99" t="e">
        <f>IF(AND(MASTER_DATA_NORMALIZED!FX100=0,FX$22=$L$22),VLOOKUP(MASTER_DATA_PROCESSED!$C100,Backend!$Q$9:$T$52,3,FALSE),MASTER_DATA_NORMALIZED!FX100)</f>
        <v>#N/A</v>
      </c>
      <c r="FY100" s="99">
        <f>IF(AND(MASTER_DATA_NORMALIZED!FY100=0,FY$22=$L$22),VLOOKUP(MASTER_DATA_PROCESSED!$C100,Backend!$Q$9:$T$52,3,FALSE),MASTER_DATA_NORMALIZED!FY100)</f>
        <v>0</v>
      </c>
      <c r="FZ100" s="99">
        <f>IF(AND(MASTER_DATA_NORMALIZED!FZ100=0,FZ$22=$L$22),VLOOKUP(MASTER_DATA_PROCESSED!$C100,Backend!$Q$9:$T$52,3,FALSE),MASTER_DATA_NORMALIZED!FZ100)</f>
        <v>0</v>
      </c>
      <c r="GA100" s="99">
        <f>IF(AND(MASTER_DATA_NORMALIZED!GA100=0,GA$22=$L$22),VLOOKUP(MASTER_DATA_PROCESSED!$C100,Backend!$Q$9:$T$52,3,FALSE),MASTER_DATA_NORMALIZED!GA100)</f>
        <v>0</v>
      </c>
      <c r="GB100" s="99" t="e">
        <f>IF(AND(MASTER_DATA_NORMALIZED!GB100=0,GB$22=$L$22),VLOOKUP(MASTER_DATA_PROCESSED!$C100,Backend!$Q$9:$T$52,3,FALSE),MASTER_DATA_NORMALIZED!GB100)</f>
        <v>#N/A</v>
      </c>
      <c r="GC100" s="99">
        <f>IF(AND(MASTER_DATA_NORMALIZED!GC100=0,GC$22=$L$22),VLOOKUP(MASTER_DATA_PROCESSED!$C100,Backend!$Q$9:$T$52,3,FALSE),MASTER_DATA_NORMALIZED!GC100)</f>
        <v>0</v>
      </c>
      <c r="GD100" s="99">
        <f>IF(AND(MASTER_DATA_NORMALIZED!GD100=0,GD$22=$L$22),VLOOKUP(MASTER_DATA_PROCESSED!$C100,Backend!$Q$9:$T$52,3,FALSE),MASTER_DATA_NORMALIZED!GD100)</f>
        <v>0</v>
      </c>
      <c r="GE100" s="99">
        <f>IF(AND(MASTER_DATA_NORMALIZED!GE100=0,GE$22=$L$22),VLOOKUP(MASTER_DATA_PROCESSED!$C100,Backend!$Q$9:$T$52,3,FALSE),MASTER_DATA_NORMALIZED!GE100)</f>
        <v>0</v>
      </c>
      <c r="GF100" s="99" t="e">
        <f>IF(AND(MASTER_DATA_NORMALIZED!GF100=0,GF$22=$L$22),VLOOKUP(MASTER_DATA_PROCESSED!$C100,Backend!$Q$9:$T$52,3,FALSE),MASTER_DATA_NORMALIZED!GF100)</f>
        <v>#N/A</v>
      </c>
      <c r="GG100" s="99">
        <f>IF(AND(MASTER_DATA_NORMALIZED!GG100=0,GG$22=$L$22),VLOOKUP(MASTER_DATA_PROCESSED!$C100,Backend!$Q$9:$T$52,3,FALSE),MASTER_DATA_NORMALIZED!GG100)</f>
        <v>0</v>
      </c>
      <c r="GH100" s="99">
        <f>IF(AND(MASTER_DATA_NORMALIZED!GH100=0,GH$22=$L$22),VLOOKUP(MASTER_DATA_PROCESSED!$C100,Backend!$Q$9:$T$52,3,FALSE),MASTER_DATA_NORMALIZED!GH100)</f>
        <v>0</v>
      </c>
      <c r="GI100" s="99">
        <f>IF(AND(MASTER_DATA_NORMALIZED!GI100=0,GI$22=$L$22),VLOOKUP(MASTER_DATA_PROCESSED!$C100,Backend!$Q$9:$T$52,3,FALSE),MASTER_DATA_NORMALIZED!GI100)</f>
        <v>0</v>
      </c>
      <c r="GJ100" s="99" t="e">
        <f>IF(AND(MASTER_DATA_NORMALIZED!GJ100=0,GJ$22=$L$22),VLOOKUP(MASTER_DATA_PROCESSED!$C100,Backend!$Q$9:$T$52,3,FALSE),MASTER_DATA_NORMALIZED!GJ100)</f>
        <v>#N/A</v>
      </c>
      <c r="GK100" s="99">
        <f>IF(AND(MASTER_DATA_NORMALIZED!GK100=0,GK$22=$L$22),VLOOKUP(MASTER_DATA_PROCESSED!$C100,Backend!$Q$9:$T$52,3,FALSE),MASTER_DATA_NORMALIZED!GK100)</f>
        <v>0</v>
      </c>
      <c r="GL100" s="99">
        <f>IF(AND(MASTER_DATA_NORMALIZED!GL100=0,GL$22=$L$22),VLOOKUP(MASTER_DATA_PROCESSED!$C100,Backend!$Q$9:$T$52,3,FALSE),MASTER_DATA_NORMALIZED!GL100)</f>
        <v>0</v>
      </c>
      <c r="GM100" s="99">
        <f>IF(AND(MASTER_DATA_NORMALIZED!GM100=0,GM$22=$L$22),VLOOKUP(MASTER_DATA_PROCESSED!$C100,Backend!$Q$9:$T$52,3,FALSE),MASTER_DATA_NORMALIZED!GM100)</f>
        <v>0</v>
      </c>
      <c r="GN100" s="99" t="e">
        <f>IF(AND(MASTER_DATA_NORMALIZED!GN100=0,GN$22=$L$22),VLOOKUP(MASTER_DATA_PROCESSED!$C100,Backend!$Q$9:$T$52,3,FALSE),MASTER_DATA_NORMALIZED!GN100)</f>
        <v>#N/A</v>
      </c>
      <c r="GO100" s="99">
        <f>IF(AND(MASTER_DATA_NORMALIZED!GO100=0,GO$22=$L$22),VLOOKUP(MASTER_DATA_PROCESSED!$C100,Backend!$Q$9:$T$52,3,FALSE),MASTER_DATA_NORMALIZED!GO100)</f>
        <v>0</v>
      </c>
      <c r="GP100" s="99">
        <f>IF(AND(MASTER_DATA_NORMALIZED!GP100=0,GP$22=$L$22),VLOOKUP(MASTER_DATA_PROCESSED!$C100,Backend!$Q$9:$T$52,3,FALSE),MASTER_DATA_NORMALIZED!GP100)</f>
        <v>0</v>
      </c>
      <c r="GQ100" s="99">
        <f>IF(AND(MASTER_DATA_NORMALIZED!GQ100=0,GQ$22=$L$22),VLOOKUP(MASTER_DATA_PROCESSED!$C100,Backend!$Q$9:$T$52,3,FALSE),MASTER_DATA_NORMALIZED!GQ100)</f>
        <v>0</v>
      </c>
      <c r="GR100" s="99" t="e">
        <f>IF(AND(MASTER_DATA_NORMALIZED!GR100=0,GR$22=$L$22),VLOOKUP(MASTER_DATA_PROCESSED!$C100,Backend!$Q$9:$T$52,3,FALSE),MASTER_DATA_NORMALIZED!GR100)</f>
        <v>#N/A</v>
      </c>
      <c r="GS100" s="99">
        <f>IF(AND(MASTER_DATA_NORMALIZED!GS100=0,GS$22=$L$22),VLOOKUP(MASTER_DATA_PROCESSED!$C100,Backend!$Q$9:$T$52,3,FALSE),MASTER_DATA_NORMALIZED!GS100)</f>
        <v>0</v>
      </c>
      <c r="GT100" s="99">
        <f>IF(AND(MASTER_DATA_NORMALIZED!GT100=0,GT$22=$L$22),VLOOKUP(MASTER_DATA_PROCESSED!$C100,Backend!$Q$9:$T$52,3,FALSE),MASTER_DATA_NORMALIZED!GT100)</f>
        <v>0</v>
      </c>
      <c r="GU100" s="99">
        <f>IF(AND(MASTER_DATA_NORMALIZED!GU100=0,GU$22=$L$22),VLOOKUP(MASTER_DATA_PROCESSED!$C100,Backend!$Q$9:$T$52,3,FALSE),MASTER_DATA_NORMALIZED!GU100)</f>
        <v>0</v>
      </c>
      <c r="GV100" s="99" t="e">
        <f>IF(AND(MASTER_DATA_NORMALIZED!GV100=0,GV$22=$L$22),VLOOKUP(MASTER_DATA_PROCESSED!$C100,Backend!$Q$9:$T$52,3,FALSE),MASTER_DATA_NORMALIZED!GV100)</f>
        <v>#N/A</v>
      </c>
      <c r="GW100" s="99" t="e">
        <f>IF(AND(MASTER_DATA_NORMALIZED!GW100=0,GW$22=$L$22),VLOOKUP(MASTER_DATA_PROCESSED!$C100,Backend!$Q$9:$T$52,3,FALSE),MASTER_DATA_NORMALIZED!GW100)</f>
        <v>#REF!</v>
      </c>
      <c r="GX100" s="99" t="e">
        <f>IF(AND(MASTER_DATA_NORMALIZED!GX100=0,GX$22=$L$22),VLOOKUP(MASTER_DATA_PROCESSED!$C100,Backend!$Q$9:$T$52,3,FALSE),MASTER_DATA_NORMALIZED!GX100)</f>
        <v>#REF!</v>
      </c>
      <c r="GY100" s="99" t="e">
        <f>IF(AND(MASTER_DATA_NORMALIZED!GY100=0,GY$22=$L$22),VLOOKUP(MASTER_DATA_PROCESSED!$C100,Backend!$Q$9:$T$52,3,FALSE),MASTER_DATA_NORMALIZED!GY100)</f>
        <v>#REF!</v>
      </c>
    </row>
    <row r="101" spans="2:207" ht="17.25" hidden="1" outlineLevel="2" x14ac:dyDescent="0.3">
      <c r="B101" s="21">
        <f t="shared" si="14"/>
        <v>20</v>
      </c>
      <c r="C101" s="24">
        <f t="shared" si="13"/>
        <v>232</v>
      </c>
      <c r="D101" s="87"/>
      <c r="E101" s="61"/>
      <c r="F101" s="24">
        <v>232</v>
      </c>
      <c r="G101" s="80"/>
      <c r="H101" s="34" t="s">
        <v>105</v>
      </c>
      <c r="I101" s="95">
        <f>IF(AND(MASTER_DATA_NORMALIZED!I101=0,I$22=$L$22),VLOOKUP(MASTER_DATA_PROCESSED!$C101,Backend!$Q$9:$T$52,3,FALSE),MASTER_DATA_NORMALIZED!I101)</f>
        <v>0</v>
      </c>
      <c r="J101" s="95">
        <f>IF(AND(MASTER_DATA_NORMALIZED!J101=0,J$22=$L$22),VLOOKUP(MASTER_DATA_PROCESSED!$C101,Backend!$Q$9:$T$52,3,FALSE),MASTER_DATA_NORMALIZED!J101)</f>
        <v>0</v>
      </c>
      <c r="K101" s="95">
        <f>IF(AND(MASTER_DATA_NORMALIZED!K101=0,K$22=$L$22),VLOOKUP(MASTER_DATA_PROCESSED!$C101,Backend!$Q$9:$T$52,3,FALSE),MASTER_DATA_NORMALIZED!K101)</f>
        <v>0</v>
      </c>
      <c r="L101" s="95">
        <f>IF(AND(MASTER_DATA_NORMALIZED!L101=0,L$22=$L$22),VLOOKUP(MASTER_DATA_PROCESSED!$C101,Backend!$Q$9:$T$52,3,FALSE),MASTER_DATA_NORMALIZED!L101)</f>
        <v>572.74254508422337</v>
      </c>
      <c r="M101" s="95">
        <f>IF(AND(MASTER_DATA_NORMALIZED!M101=0,M$22=$L$22),VLOOKUP(MASTER_DATA_PROCESSED!$C101,Backend!$Q$9:$T$52,3,FALSE),MASTER_DATA_NORMALIZED!M101)</f>
        <v>0</v>
      </c>
      <c r="N101" s="95">
        <f>IF(AND(MASTER_DATA_NORMALIZED!N101=0,N$22=$L$22),VLOOKUP(MASTER_DATA_PROCESSED!$C101,Backend!$Q$9:$T$52,3,FALSE),MASTER_DATA_NORMALIZED!N101)</f>
        <v>0</v>
      </c>
      <c r="O101" s="95">
        <f>IF(AND(MASTER_DATA_NORMALIZED!O101=0,O$22=$L$22),VLOOKUP(MASTER_DATA_PROCESSED!$C101,Backend!$Q$9:$T$52,3,FALSE),MASTER_DATA_NORMALIZED!O101)</f>
        <v>0</v>
      </c>
      <c r="P101" s="95">
        <f>IF(AND(MASTER_DATA_NORMALIZED!P101=0,P$22=$L$22),VLOOKUP(MASTER_DATA_PROCESSED!$C101,Backend!$Q$9:$T$52,3,FALSE),MASTER_DATA_NORMALIZED!P101)</f>
        <v>572.77029961732489</v>
      </c>
      <c r="Q101" s="95">
        <f>IF(AND(MASTER_DATA_NORMALIZED!Q101=0,Q$22=$L$22),VLOOKUP(MASTER_DATA_PROCESSED!$C101,Backend!$Q$9:$T$52,3,FALSE),MASTER_DATA_NORMALIZED!Q101)</f>
        <v>0</v>
      </c>
      <c r="R101" s="95">
        <f>IF(AND(MASTER_DATA_NORMALIZED!R101=0,R$22=$L$22),VLOOKUP(MASTER_DATA_PROCESSED!$C101,Backend!$Q$9:$T$52,3,FALSE),MASTER_DATA_NORMALIZED!R101)</f>
        <v>0</v>
      </c>
      <c r="S101" s="95">
        <f>IF(AND(MASTER_DATA_NORMALIZED!S101=0,S$22=$L$22),VLOOKUP(MASTER_DATA_PROCESSED!$C101,Backend!$Q$9:$T$52,3,FALSE),MASTER_DATA_NORMALIZED!S101)</f>
        <v>0</v>
      </c>
      <c r="T101" s="95">
        <f>IF(AND(MASTER_DATA_NORMALIZED!T101=0,T$22=$L$22),VLOOKUP(MASTER_DATA_PROCESSED!$C101,Backend!$Q$9:$T$52,3,FALSE),MASTER_DATA_NORMALIZED!T101)</f>
        <v>1481.5369769623881</v>
      </c>
      <c r="U101" s="95">
        <f>IF(AND(MASTER_DATA_NORMALIZED!U101=0,U$22=$L$22),VLOOKUP(MASTER_DATA_PROCESSED!$C101,Backend!$Q$9:$T$52,3,FALSE),MASTER_DATA_NORMALIZED!U101)</f>
        <v>0</v>
      </c>
      <c r="V101" s="95">
        <f>IF(AND(MASTER_DATA_NORMALIZED!V101=0,V$22=$L$22),VLOOKUP(MASTER_DATA_PROCESSED!$C101,Backend!$Q$9:$T$52,3,FALSE),MASTER_DATA_NORMALIZED!V101)</f>
        <v>0</v>
      </c>
      <c r="W101" s="95">
        <f>IF(AND(MASTER_DATA_NORMALIZED!W101=0,W$22=$L$22),VLOOKUP(MASTER_DATA_PROCESSED!$C101,Backend!$Q$9:$T$52,3,FALSE),MASTER_DATA_NORMALIZED!W101)</f>
        <v>0</v>
      </c>
      <c r="X101" s="95">
        <f>IF(AND(MASTER_DATA_NORMALIZED!X101=0,X$22=$L$22),VLOOKUP(MASTER_DATA_PROCESSED!$C101,Backend!$Q$9:$T$52,3,FALSE),MASTER_DATA_NORMALIZED!X101)</f>
        <v>1481.5369769623881</v>
      </c>
      <c r="Y101" s="95">
        <f>IF(AND(MASTER_DATA_NORMALIZED!Y101=0,Y$22=$L$22),VLOOKUP(MASTER_DATA_PROCESSED!$C101,Backend!$Q$9:$T$52,3,FALSE),MASTER_DATA_NORMALIZED!Y101)</f>
        <v>0</v>
      </c>
      <c r="Z101" s="95">
        <f>IF(AND(MASTER_DATA_NORMALIZED!Z101=0,Z$22=$L$22),VLOOKUP(MASTER_DATA_PROCESSED!$C101,Backend!$Q$9:$T$52,3,FALSE),MASTER_DATA_NORMALIZED!Z101)</f>
        <v>0</v>
      </c>
      <c r="AA101" s="95">
        <f>IF(AND(MASTER_DATA_NORMALIZED!AA101=0,AA$22=$L$22),VLOOKUP(MASTER_DATA_PROCESSED!$C101,Backend!$Q$9:$T$52,3,FALSE),MASTER_DATA_NORMALIZED!AA101)</f>
        <v>0</v>
      </c>
      <c r="AB101" s="95">
        <f>IF(AND(MASTER_DATA_NORMALIZED!AB101=0,AB$22=$L$22),VLOOKUP(MASTER_DATA_PROCESSED!$C101,Backend!$Q$9:$T$52,3,FALSE),MASTER_DATA_NORMALIZED!AB101)</f>
        <v>729.58916562982677</v>
      </c>
      <c r="AC101" s="95">
        <f>IF(AND(MASTER_DATA_NORMALIZED!AC101=0,AC$22=$L$22),VLOOKUP(MASTER_DATA_PROCESSED!$C101,Backend!$Q$9:$T$52,3,FALSE),MASTER_DATA_NORMALIZED!AC101)</f>
        <v>0</v>
      </c>
      <c r="AD101" s="95">
        <f>IF(AND(MASTER_DATA_NORMALIZED!AD101=0,AD$22=$L$22),VLOOKUP(MASTER_DATA_PROCESSED!$C101,Backend!$Q$9:$T$52,3,FALSE),MASTER_DATA_NORMALIZED!AD101)</f>
        <v>0</v>
      </c>
      <c r="AE101" s="95">
        <f>IF(AND(MASTER_DATA_NORMALIZED!AE101=0,AE$22=$L$22),VLOOKUP(MASTER_DATA_PROCESSED!$C101,Backend!$Q$9:$T$52,3,FALSE),MASTER_DATA_NORMALIZED!AE101)</f>
        <v>0</v>
      </c>
      <c r="AF101" s="95">
        <f>IF(AND(MASTER_DATA_NORMALIZED!AF101=0,AF$22=$L$22),VLOOKUP(MASTER_DATA_PROCESSED!$C101,Backend!$Q$9:$T$52,3,FALSE),MASTER_DATA_NORMALIZED!AF101)</f>
        <v>729.61294314141685</v>
      </c>
      <c r="AG101" s="95">
        <f>IF(AND(MASTER_DATA_NORMALIZED!AG101=0,AG$22=$L$22),VLOOKUP(MASTER_DATA_PROCESSED!$C101,Backend!$Q$9:$T$52,3,FALSE),MASTER_DATA_NORMALIZED!AG101)</f>
        <v>0</v>
      </c>
      <c r="AH101" s="95">
        <f>IF(AND(MASTER_DATA_NORMALIZED!AH101=0,AH$22=$L$22),VLOOKUP(MASTER_DATA_PROCESSED!$C101,Backend!$Q$9:$T$52,3,FALSE),MASTER_DATA_NORMALIZED!AH101)</f>
        <v>0</v>
      </c>
      <c r="AI101" s="95">
        <f>IF(AND(MASTER_DATA_NORMALIZED!AI101=0,AI$22=$L$22),VLOOKUP(MASTER_DATA_PROCESSED!$C101,Backend!$Q$9:$T$52,3,FALSE),MASTER_DATA_NORMALIZED!AI101)</f>
        <v>0</v>
      </c>
      <c r="AJ101" s="95">
        <f>IF(AND(MASTER_DATA_NORMALIZED!AJ101=0,AJ$22=$L$22),VLOOKUP(MASTER_DATA_PROCESSED!$C101,Backend!$Q$9:$T$52,3,FALSE),MASTER_DATA_NORMALIZED!AJ101)</f>
        <v>1887.2686499273436</v>
      </c>
      <c r="AK101" s="95">
        <f>IF(AND(MASTER_DATA_NORMALIZED!AK101=0,AK$22=$L$22),VLOOKUP(MASTER_DATA_PROCESSED!$C101,Backend!$Q$9:$T$52,3,FALSE),MASTER_DATA_NORMALIZED!AK101)</f>
        <v>0</v>
      </c>
      <c r="AL101" s="95">
        <f>IF(AND(MASTER_DATA_NORMALIZED!AL101=0,AL$22=$L$22),VLOOKUP(MASTER_DATA_PROCESSED!$C101,Backend!$Q$9:$T$52,3,FALSE),MASTER_DATA_NORMALIZED!AL101)</f>
        <v>0</v>
      </c>
      <c r="AM101" s="95">
        <f>IF(AND(MASTER_DATA_NORMALIZED!AM101=0,AM$22=$L$22),VLOOKUP(MASTER_DATA_PROCESSED!$C101,Backend!$Q$9:$T$52,3,FALSE),MASTER_DATA_NORMALIZED!AM101)</f>
        <v>0</v>
      </c>
      <c r="AN101" s="95">
        <f>IF(AND(MASTER_DATA_NORMALIZED!AN101=0,AN$22=$L$22),VLOOKUP(MASTER_DATA_PROCESSED!$C101,Backend!$Q$9:$T$52,3,FALSE),MASTER_DATA_NORMALIZED!AN101)</f>
        <v>1887.2448724157534</v>
      </c>
      <c r="AO101" s="95">
        <f>IF(AND(MASTER_DATA_NORMALIZED!AO101=0,AO$22=$L$22),VLOOKUP(MASTER_DATA_PROCESSED!$C101,Backend!$Q$9:$T$52,3,FALSE),MASTER_DATA_NORMALIZED!AO101)</f>
        <v>0</v>
      </c>
      <c r="AP101" s="95">
        <f>IF(AND(MASTER_DATA_NORMALIZED!AP101=0,AP$22=$L$22),VLOOKUP(MASTER_DATA_PROCESSED!$C101,Backend!$Q$9:$T$52,3,FALSE),MASTER_DATA_NORMALIZED!AP101)</f>
        <v>0</v>
      </c>
      <c r="AQ101" s="95">
        <f>IF(AND(MASTER_DATA_NORMALIZED!AQ101=0,AQ$22=$L$22),VLOOKUP(MASTER_DATA_PROCESSED!$C101,Backend!$Q$9:$T$52,3,FALSE),MASTER_DATA_NORMALIZED!AQ101)</f>
        <v>0</v>
      </c>
      <c r="AR101" s="95" t="e">
        <f>IF(AND(MASTER_DATA_NORMALIZED!AR101=0,AR$22=$L$22),VLOOKUP(MASTER_DATA_PROCESSED!$C101,Backend!$Q$9:$T$52,3,FALSE),MASTER_DATA_NORMALIZED!AR101)</f>
        <v>#N/A</v>
      </c>
      <c r="AS101" s="95">
        <f>IF(AND(MASTER_DATA_NORMALIZED!AS101=0,AS$22=$L$22),VLOOKUP(MASTER_DATA_PROCESSED!$C101,Backend!$Q$9:$T$52,3,FALSE),MASTER_DATA_NORMALIZED!AS101)</f>
        <v>0</v>
      </c>
      <c r="AT101" s="95">
        <f>IF(AND(MASTER_DATA_NORMALIZED!AT101=0,AT$22=$L$22),VLOOKUP(MASTER_DATA_PROCESSED!$C101,Backend!$Q$9:$T$52,3,FALSE),MASTER_DATA_NORMALIZED!AT101)</f>
        <v>0</v>
      </c>
      <c r="AU101" s="95">
        <f>IF(AND(MASTER_DATA_NORMALIZED!AU101=0,AU$22=$L$22),VLOOKUP(MASTER_DATA_PROCESSED!$C101,Backend!$Q$9:$T$52,3,FALSE),MASTER_DATA_NORMALIZED!AU101)</f>
        <v>0</v>
      </c>
      <c r="AV101" s="95" t="e">
        <f>IF(AND(MASTER_DATA_NORMALIZED!AV101=0,AV$22=$L$22),VLOOKUP(MASTER_DATA_PROCESSED!$C101,Backend!$Q$9:$T$52,3,FALSE),MASTER_DATA_NORMALIZED!AV101)</f>
        <v>#N/A</v>
      </c>
      <c r="AW101" s="95">
        <f>IF(AND(MASTER_DATA_NORMALIZED!AW101=0,AW$22=$L$22),VLOOKUP(MASTER_DATA_PROCESSED!$C101,Backend!$Q$9:$T$52,3,FALSE),MASTER_DATA_NORMALIZED!AW101)</f>
        <v>0</v>
      </c>
      <c r="AX101" s="95">
        <f>IF(AND(MASTER_DATA_NORMALIZED!AX101=0,AX$22=$L$22),VLOOKUP(MASTER_DATA_PROCESSED!$C101,Backend!$Q$9:$T$52,3,FALSE),MASTER_DATA_NORMALIZED!AX101)</f>
        <v>0</v>
      </c>
      <c r="AY101" s="95">
        <f>IF(AND(MASTER_DATA_NORMALIZED!AY101=0,AY$22=$L$22),VLOOKUP(MASTER_DATA_PROCESSED!$C101,Backend!$Q$9:$T$52,3,FALSE),MASTER_DATA_NORMALIZED!AY101)</f>
        <v>0</v>
      </c>
      <c r="AZ101" s="95" t="e">
        <f>IF(AND(MASTER_DATA_NORMALIZED!AZ101=0,AZ$22=$L$22),VLOOKUP(MASTER_DATA_PROCESSED!$C101,Backend!$Q$9:$T$52,3,FALSE),MASTER_DATA_NORMALIZED!AZ101)</f>
        <v>#N/A</v>
      </c>
      <c r="BA101" s="95">
        <f>IF(AND(MASTER_DATA_NORMALIZED!BA101=0,BA$22=$L$22),VLOOKUP(MASTER_DATA_PROCESSED!$C101,Backend!$Q$9:$T$52,3,FALSE),MASTER_DATA_NORMALIZED!BA101)</f>
        <v>0</v>
      </c>
      <c r="BB101" s="95">
        <f>IF(AND(MASTER_DATA_NORMALIZED!BB101=0,BB$22=$L$22),VLOOKUP(MASTER_DATA_PROCESSED!$C101,Backend!$Q$9:$T$52,3,FALSE),MASTER_DATA_NORMALIZED!BB101)</f>
        <v>0</v>
      </c>
      <c r="BC101" s="95">
        <f>IF(AND(MASTER_DATA_NORMALIZED!BC101=0,BC$22=$L$22),VLOOKUP(MASTER_DATA_PROCESSED!$C101,Backend!$Q$9:$T$52,3,FALSE),MASTER_DATA_NORMALIZED!BC101)</f>
        <v>0</v>
      </c>
      <c r="BD101" s="95" t="e">
        <f>IF(AND(MASTER_DATA_NORMALIZED!BD101=0,BD$22=$L$22),VLOOKUP(MASTER_DATA_PROCESSED!$C101,Backend!$Q$9:$T$52,3,FALSE),MASTER_DATA_NORMALIZED!BD101)</f>
        <v>#N/A</v>
      </c>
      <c r="BE101" s="95">
        <f>IF(AND(MASTER_DATA_NORMALIZED!BE101=0,BE$22=$L$22),VLOOKUP(MASTER_DATA_PROCESSED!$C101,Backend!$Q$9:$T$52,3,FALSE),MASTER_DATA_NORMALIZED!BE101)</f>
        <v>0</v>
      </c>
      <c r="BF101" s="95">
        <f>IF(AND(MASTER_DATA_NORMALIZED!BF101=0,BF$22=$L$22),VLOOKUP(MASTER_DATA_PROCESSED!$C101,Backend!$Q$9:$T$52,3,FALSE),MASTER_DATA_NORMALIZED!BF101)</f>
        <v>0</v>
      </c>
      <c r="BG101" s="95">
        <f>IF(AND(MASTER_DATA_NORMALIZED!BG101=0,BG$22=$L$22),VLOOKUP(MASTER_DATA_PROCESSED!$C101,Backend!$Q$9:$T$52,3,FALSE),MASTER_DATA_NORMALIZED!BG101)</f>
        <v>0</v>
      </c>
      <c r="BH101" s="95" t="e">
        <f>IF(AND(MASTER_DATA_NORMALIZED!BH101=0,BH$22=$L$22),VLOOKUP(MASTER_DATA_PROCESSED!$C101,Backend!$Q$9:$T$52,3,FALSE),MASTER_DATA_NORMALIZED!BH101)</f>
        <v>#N/A</v>
      </c>
      <c r="BI101" s="95">
        <f>IF(AND(MASTER_DATA_NORMALIZED!BI101=0,BI$22=$L$22),VLOOKUP(MASTER_DATA_PROCESSED!$C101,Backend!$Q$9:$T$52,3,FALSE),MASTER_DATA_NORMALIZED!BI101)</f>
        <v>0</v>
      </c>
      <c r="BJ101" s="95">
        <f>IF(AND(MASTER_DATA_NORMALIZED!BJ101=0,BJ$22=$L$22),VLOOKUP(MASTER_DATA_PROCESSED!$C101,Backend!$Q$9:$T$52,3,FALSE),MASTER_DATA_NORMALIZED!BJ101)</f>
        <v>0</v>
      </c>
      <c r="BK101" s="95">
        <f>IF(AND(MASTER_DATA_NORMALIZED!BK101=0,BK$22=$L$22),VLOOKUP(MASTER_DATA_PROCESSED!$C101,Backend!$Q$9:$T$52,3,FALSE),MASTER_DATA_NORMALIZED!BK101)</f>
        <v>0</v>
      </c>
      <c r="BL101" s="95" t="e">
        <f>IF(AND(MASTER_DATA_NORMALIZED!BL101=0,BL$22=$L$22),VLOOKUP(MASTER_DATA_PROCESSED!$C101,Backend!$Q$9:$T$52,3,FALSE),MASTER_DATA_NORMALIZED!BL101)</f>
        <v>#N/A</v>
      </c>
      <c r="BM101" s="95">
        <f>IF(AND(MASTER_DATA_NORMALIZED!BM101=0,BM$22=$L$22),VLOOKUP(MASTER_DATA_PROCESSED!$C101,Backend!$Q$9:$T$52,3,FALSE),MASTER_DATA_NORMALIZED!BM101)</f>
        <v>0</v>
      </c>
      <c r="BN101" s="95">
        <f>IF(AND(MASTER_DATA_NORMALIZED!BN101=0,BN$22=$L$22),VLOOKUP(MASTER_DATA_PROCESSED!$C101,Backend!$Q$9:$T$52,3,FALSE),MASTER_DATA_NORMALIZED!BN101)</f>
        <v>0</v>
      </c>
      <c r="BO101" s="95">
        <f>IF(AND(MASTER_DATA_NORMALIZED!BO101=0,BO$22=$L$22),VLOOKUP(MASTER_DATA_PROCESSED!$C101,Backend!$Q$9:$T$52,3,FALSE),MASTER_DATA_NORMALIZED!BO101)</f>
        <v>0</v>
      </c>
      <c r="BP101" s="95">
        <f>IF(AND(MASTER_DATA_NORMALIZED!BP101=0,BP$22=$L$22),VLOOKUP(MASTER_DATA_PROCESSED!$C101,Backend!$Q$9:$T$52,3,FALSE),MASTER_DATA_NORMALIZED!BP101)</f>
        <v>496.63578138144481</v>
      </c>
      <c r="BQ101" s="95">
        <f>IF(AND(MASTER_DATA_NORMALIZED!BQ101=0,BQ$22=$L$22),VLOOKUP(MASTER_DATA_PROCESSED!$C101,Backend!$Q$9:$T$52,3,FALSE),MASTER_DATA_NORMALIZED!BQ101)</f>
        <v>0</v>
      </c>
      <c r="BR101" s="95">
        <f>IF(AND(MASTER_DATA_NORMALIZED!BR101=0,BR$22=$L$22),VLOOKUP(MASTER_DATA_PROCESSED!$C101,Backend!$Q$9:$T$52,3,FALSE),MASTER_DATA_NORMALIZED!BR101)</f>
        <v>0</v>
      </c>
      <c r="BS101" s="95">
        <f>IF(AND(MASTER_DATA_NORMALIZED!BS101=0,BS$22=$L$22),VLOOKUP(MASTER_DATA_PROCESSED!$C101,Backend!$Q$9:$T$52,3,FALSE),MASTER_DATA_NORMALIZED!BS101)</f>
        <v>0</v>
      </c>
      <c r="BT101" s="95">
        <f>IF(AND(MASTER_DATA_NORMALIZED!BT101=0,BT$22=$L$22),VLOOKUP(MASTER_DATA_PROCESSED!$C101,Backend!$Q$9:$T$52,3,FALSE),MASTER_DATA_NORMALIZED!BT101)</f>
        <v>436.01012275033457</v>
      </c>
      <c r="BU101" s="95">
        <f>IF(AND(MASTER_DATA_NORMALIZED!BU101=0,BU$22=$L$22),VLOOKUP(MASTER_DATA_PROCESSED!$C101,Backend!$Q$9:$T$52,3,FALSE),MASTER_DATA_NORMALIZED!BU101)</f>
        <v>0</v>
      </c>
      <c r="BV101" s="95">
        <f>IF(AND(MASTER_DATA_NORMALIZED!BV101=0,BV$22=$L$22),VLOOKUP(MASTER_DATA_PROCESSED!$C101,Backend!$Q$9:$T$52,3,FALSE),MASTER_DATA_NORMALIZED!BV101)</f>
        <v>0</v>
      </c>
      <c r="BW101" s="95">
        <f>IF(AND(MASTER_DATA_NORMALIZED!BW101=0,BW$22=$L$22),VLOOKUP(MASTER_DATA_PROCESSED!$C101,Backend!$Q$9:$T$52,3,FALSE),MASTER_DATA_NORMALIZED!BW101)</f>
        <v>0</v>
      </c>
      <c r="BX101" s="95">
        <f>IF(AND(MASTER_DATA_NORMALIZED!BX101=0,BX$22=$L$22),VLOOKUP(MASTER_DATA_PROCESSED!$C101,Backend!$Q$9:$T$52,3,FALSE),MASTER_DATA_NORMALIZED!BX101)</f>
        <v>456.29570406170598</v>
      </c>
      <c r="BY101" s="95">
        <f>IF(AND(MASTER_DATA_NORMALIZED!BY101=0,BY$22=$L$22),VLOOKUP(MASTER_DATA_PROCESSED!$C101,Backend!$Q$9:$T$52,3,FALSE),MASTER_DATA_NORMALIZED!BY101)</f>
        <v>0</v>
      </c>
      <c r="BZ101" s="95">
        <f>IF(AND(MASTER_DATA_NORMALIZED!BZ101=0,BZ$22=$L$22),VLOOKUP(MASTER_DATA_PROCESSED!$C101,Backend!$Q$9:$T$52,3,FALSE),MASTER_DATA_NORMALIZED!BZ101)</f>
        <v>0</v>
      </c>
      <c r="CA101" s="95">
        <f>IF(AND(MASTER_DATA_NORMALIZED!CA101=0,CA$22=$L$22),VLOOKUP(MASTER_DATA_PROCESSED!$C101,Backend!$Q$9:$T$52,3,FALSE),MASTER_DATA_NORMALIZED!CA101)</f>
        <v>0</v>
      </c>
      <c r="CB101" s="95">
        <f>IF(AND(MASTER_DATA_NORMALIZED!CB101=0,CB$22=$L$22),VLOOKUP(MASTER_DATA_PROCESSED!$C101,Backend!$Q$9:$T$52,3,FALSE),MASTER_DATA_NORMALIZED!CB101)</f>
        <v>418.55137080831042</v>
      </c>
      <c r="CC101" s="95">
        <f>IF(AND(MASTER_DATA_NORMALIZED!CC101=0,CC$22=$L$22),VLOOKUP(MASTER_DATA_PROCESSED!$C101,Backend!$Q$9:$T$52,3,FALSE),MASTER_DATA_NORMALIZED!CC101)</f>
        <v>0</v>
      </c>
      <c r="CD101" s="95">
        <f>IF(AND(MASTER_DATA_NORMALIZED!CD101=0,CD$22=$L$22),VLOOKUP(MASTER_DATA_PROCESSED!$C101,Backend!$Q$9:$T$52,3,FALSE),MASTER_DATA_NORMALIZED!CD101)</f>
        <v>0</v>
      </c>
      <c r="CE101" s="95">
        <f>IF(AND(MASTER_DATA_NORMALIZED!CE101=0,CE$22=$L$22),VLOOKUP(MASTER_DATA_PROCESSED!$C101,Backend!$Q$9:$T$52,3,FALSE),MASTER_DATA_NORMALIZED!CE101)</f>
        <v>0</v>
      </c>
      <c r="CF101" s="95">
        <f>IF(AND(MASTER_DATA_NORMALIZED!CF101=0,CF$22=$L$22),VLOOKUP(MASTER_DATA_PROCESSED!$C101,Backend!$Q$9:$T$52,3,FALSE),MASTER_DATA_NORMALIZED!CF101)</f>
        <v>456.29726428467433</v>
      </c>
      <c r="CG101" s="95">
        <f>IF(AND(MASTER_DATA_NORMALIZED!CG101=0,CG$22=$L$22),VLOOKUP(MASTER_DATA_PROCESSED!$C101,Backend!$Q$9:$T$52,3,FALSE),MASTER_DATA_NORMALIZED!CG101)</f>
        <v>0</v>
      </c>
      <c r="CH101" s="95">
        <f>IF(AND(MASTER_DATA_NORMALIZED!CH101=0,CH$22=$L$22),VLOOKUP(MASTER_DATA_PROCESSED!$C101,Backend!$Q$9:$T$52,3,FALSE),MASTER_DATA_NORMALIZED!CH101)</f>
        <v>0</v>
      </c>
      <c r="CI101" s="95">
        <f>IF(AND(MASTER_DATA_NORMALIZED!CI101=0,CI$22=$L$22),VLOOKUP(MASTER_DATA_PROCESSED!$C101,Backend!$Q$9:$T$52,3,FALSE),MASTER_DATA_NORMALIZED!CI101)</f>
        <v>0</v>
      </c>
      <c r="CJ101" s="95" t="e">
        <f>IF(AND(MASTER_DATA_NORMALIZED!CJ101=0,CJ$22=$L$22),VLOOKUP(MASTER_DATA_PROCESSED!$C101,Backend!$Q$9:$T$52,3,FALSE),MASTER_DATA_NORMALIZED!CJ101)</f>
        <v>#N/A</v>
      </c>
      <c r="CK101" s="95">
        <f>IF(AND(MASTER_DATA_NORMALIZED!CK101=0,CK$22=$L$22),VLOOKUP(MASTER_DATA_PROCESSED!$C101,Backend!$Q$9:$T$52,3,FALSE),MASTER_DATA_NORMALIZED!CK101)</f>
        <v>0</v>
      </c>
      <c r="CL101" s="95">
        <f>IF(AND(MASTER_DATA_NORMALIZED!CL101=0,CL$22=$L$22),VLOOKUP(MASTER_DATA_PROCESSED!$C101,Backend!$Q$9:$T$52,3,FALSE),MASTER_DATA_NORMALIZED!CL101)</f>
        <v>0</v>
      </c>
      <c r="CM101" s="95">
        <f>IF(AND(MASTER_DATA_NORMALIZED!CM101=0,CM$22=$L$22),VLOOKUP(MASTER_DATA_PROCESSED!$C101,Backend!$Q$9:$T$52,3,FALSE),MASTER_DATA_NORMALIZED!CM101)</f>
        <v>0</v>
      </c>
      <c r="CN101" s="95" t="e">
        <f>IF(AND(MASTER_DATA_NORMALIZED!CN101=0,CN$22=$L$22),VLOOKUP(MASTER_DATA_PROCESSED!$C101,Backend!$Q$9:$T$52,3,FALSE),MASTER_DATA_NORMALIZED!CN101)</f>
        <v>#N/A</v>
      </c>
      <c r="CO101" s="95">
        <f>IF(AND(MASTER_DATA_NORMALIZED!CO101=0,CO$22=$L$22),VLOOKUP(MASTER_DATA_PROCESSED!$C101,Backend!$Q$9:$T$52,3,FALSE),MASTER_DATA_NORMALIZED!CO101)</f>
        <v>0</v>
      </c>
      <c r="CP101" s="95">
        <f>IF(AND(MASTER_DATA_NORMALIZED!CP101=0,CP$22=$L$22),VLOOKUP(MASTER_DATA_PROCESSED!$C101,Backend!$Q$9:$T$52,3,FALSE),MASTER_DATA_NORMALIZED!CP101)</f>
        <v>0</v>
      </c>
      <c r="CQ101" s="95">
        <f>IF(AND(MASTER_DATA_NORMALIZED!CQ101=0,CQ$22=$L$22),VLOOKUP(MASTER_DATA_PROCESSED!$C101,Backend!$Q$9:$T$52,3,FALSE),MASTER_DATA_NORMALIZED!CQ101)</f>
        <v>0</v>
      </c>
      <c r="CR101" s="95" t="e">
        <f>IF(AND(MASTER_DATA_NORMALIZED!CR101=0,CR$22=$L$22),VLOOKUP(MASTER_DATA_PROCESSED!$C101,Backend!$Q$9:$T$52,3,FALSE),MASTER_DATA_NORMALIZED!CR101)</f>
        <v>#N/A</v>
      </c>
      <c r="CS101" s="95">
        <f>IF(AND(MASTER_DATA_NORMALIZED!CS101=0,CS$22=$L$22),VLOOKUP(MASTER_DATA_PROCESSED!$C101,Backend!$Q$9:$T$52,3,FALSE),MASTER_DATA_NORMALIZED!CS101)</f>
        <v>0</v>
      </c>
      <c r="CT101" s="95">
        <f>IF(AND(MASTER_DATA_NORMALIZED!CT101=0,CT$22=$L$22),VLOOKUP(MASTER_DATA_PROCESSED!$C101,Backend!$Q$9:$T$52,3,FALSE),MASTER_DATA_NORMALIZED!CT101)</f>
        <v>0</v>
      </c>
      <c r="CU101" s="95">
        <f>IF(AND(MASTER_DATA_NORMALIZED!CU101=0,CU$22=$L$22),VLOOKUP(MASTER_DATA_PROCESSED!$C101,Backend!$Q$9:$T$52,3,FALSE),MASTER_DATA_NORMALIZED!CU101)</f>
        <v>0</v>
      </c>
      <c r="CV101" s="95">
        <f>IF(AND(MASTER_DATA_NORMALIZED!CV101=0,CV$22=$L$22),VLOOKUP(MASTER_DATA_PROCESSED!$C101,Backend!$Q$9:$T$52,3,FALSE),MASTER_DATA_NORMALIZED!CV101)</f>
        <v>286.92425099145044</v>
      </c>
      <c r="CW101" s="95">
        <f>IF(AND(MASTER_DATA_NORMALIZED!CW101=0,CW$22=$L$22),VLOOKUP(MASTER_DATA_PROCESSED!$C101,Backend!$Q$9:$T$52,3,FALSE),MASTER_DATA_NORMALIZED!CW101)</f>
        <v>0</v>
      </c>
      <c r="CX101" s="95">
        <f>IF(AND(MASTER_DATA_NORMALIZED!CX101=0,CX$22=$L$22),VLOOKUP(MASTER_DATA_PROCESSED!$C101,Backend!$Q$9:$T$52,3,FALSE),MASTER_DATA_NORMALIZED!CX101)</f>
        <v>0</v>
      </c>
      <c r="CY101" s="95">
        <f>IF(AND(MASTER_DATA_NORMALIZED!CY101=0,CY$22=$L$22),VLOOKUP(MASTER_DATA_PROCESSED!$C101,Backend!$Q$9:$T$52,3,FALSE),MASTER_DATA_NORMALIZED!CY101)</f>
        <v>0</v>
      </c>
      <c r="CZ101" s="95">
        <f>IF(AND(MASTER_DATA_NORMALIZED!CZ101=0,CZ$22=$L$22),VLOOKUP(MASTER_DATA_PROCESSED!$C101,Backend!$Q$9:$T$52,3,FALSE),MASTER_DATA_NORMALIZED!CZ101)</f>
        <v>267.92458345358381</v>
      </c>
      <c r="DA101" s="95" t="e">
        <f>IF(AND(MASTER_DATA_NORMALIZED!DA101=0,DA$22=$L$22),VLOOKUP(MASTER_DATA_PROCESSED!$C101,Backend!$Q$9:$T$52,3,FALSE),MASTER_DATA_NORMALIZED!DA101)</f>
        <v>#DIV/0!</v>
      </c>
      <c r="DB101" s="95" t="e">
        <f>IF(AND(MASTER_DATA_NORMALIZED!DB101=0,DB$22=$L$22),VLOOKUP(MASTER_DATA_PROCESSED!$C101,Backend!$Q$9:$T$52,3,FALSE),MASTER_DATA_NORMALIZED!DB101)</f>
        <v>#DIV/0!</v>
      </c>
      <c r="DC101" s="95" t="e">
        <f>IF(AND(MASTER_DATA_NORMALIZED!DC101=0,DC$22=$L$22),VLOOKUP(MASTER_DATA_PROCESSED!$C101,Backend!$Q$9:$T$52,3,FALSE),MASTER_DATA_NORMALIZED!DC101)</f>
        <v>#DIV/0!</v>
      </c>
      <c r="DD101" s="95" t="e">
        <f>IF(AND(MASTER_DATA_NORMALIZED!DD101=0,DD$22=$L$22),VLOOKUP(MASTER_DATA_PROCESSED!$C101,Backend!$Q$9:$T$52,3,FALSE),MASTER_DATA_NORMALIZED!DD101)</f>
        <v>#N/A</v>
      </c>
      <c r="DE101" s="95">
        <f>IF(AND(MASTER_DATA_NORMALIZED!DE101=0,DE$22=$L$22),VLOOKUP(MASTER_DATA_PROCESSED!$C101,Backend!$Q$9:$T$52,3,FALSE),MASTER_DATA_NORMALIZED!DE101)</f>
        <v>0</v>
      </c>
      <c r="DF101" s="95">
        <f>IF(AND(MASTER_DATA_NORMALIZED!DF101=0,DF$22=$L$22),VLOOKUP(MASTER_DATA_PROCESSED!$C101,Backend!$Q$9:$T$52,3,FALSE),MASTER_DATA_NORMALIZED!DF101)</f>
        <v>0</v>
      </c>
      <c r="DG101" s="95">
        <f>IF(AND(MASTER_DATA_NORMALIZED!DG101=0,DG$22=$L$22),VLOOKUP(MASTER_DATA_PROCESSED!$C101,Backend!$Q$9:$T$52,3,FALSE),MASTER_DATA_NORMALIZED!DG101)</f>
        <v>0</v>
      </c>
      <c r="DH101" s="95" t="e">
        <f>IF(AND(MASTER_DATA_NORMALIZED!DH101=0,DH$22=$L$22),VLOOKUP(MASTER_DATA_PROCESSED!$C101,Backend!$Q$9:$T$52,3,FALSE),MASTER_DATA_NORMALIZED!DH101)</f>
        <v>#N/A</v>
      </c>
      <c r="DI101" s="95">
        <f>IF(AND(MASTER_DATA_NORMALIZED!DI101=0,DI$22=$L$22),VLOOKUP(MASTER_DATA_PROCESSED!$C101,Backend!$Q$9:$T$52,3,FALSE),MASTER_DATA_NORMALIZED!DI101)</f>
        <v>0</v>
      </c>
      <c r="DJ101" s="95">
        <f>IF(AND(MASTER_DATA_NORMALIZED!DJ101=0,DJ$22=$L$22),VLOOKUP(MASTER_DATA_PROCESSED!$C101,Backend!$Q$9:$T$52,3,FALSE),MASTER_DATA_NORMALIZED!DJ101)</f>
        <v>0</v>
      </c>
      <c r="DK101" s="95">
        <f>IF(AND(MASTER_DATA_NORMALIZED!DK101=0,DK$22=$L$22),VLOOKUP(MASTER_DATA_PROCESSED!$C101,Backend!$Q$9:$T$52,3,FALSE),MASTER_DATA_NORMALIZED!DK101)</f>
        <v>0</v>
      </c>
      <c r="DL101" s="95" t="e">
        <f>IF(AND(MASTER_DATA_NORMALIZED!DL101=0,DL$22=$L$22),VLOOKUP(MASTER_DATA_PROCESSED!$C101,Backend!$Q$9:$T$52,3,FALSE),MASTER_DATA_NORMALIZED!DL101)</f>
        <v>#N/A</v>
      </c>
      <c r="DM101" s="95">
        <f>IF(AND(MASTER_DATA_NORMALIZED!DM101=0,DM$22=$L$22),VLOOKUP(MASTER_DATA_PROCESSED!$C101,Backend!$Q$9:$T$52,3,FALSE),MASTER_DATA_NORMALIZED!DM101)</f>
        <v>0</v>
      </c>
      <c r="DN101" s="95">
        <f>IF(AND(MASTER_DATA_NORMALIZED!DN101=0,DN$22=$L$22),VLOOKUP(MASTER_DATA_PROCESSED!$C101,Backend!$Q$9:$T$52,3,FALSE),MASTER_DATA_NORMALIZED!DN101)</f>
        <v>0</v>
      </c>
      <c r="DO101" s="95">
        <f>IF(AND(MASTER_DATA_NORMALIZED!DO101=0,DO$22=$L$22),VLOOKUP(MASTER_DATA_PROCESSED!$C101,Backend!$Q$9:$T$52,3,FALSE),MASTER_DATA_NORMALIZED!DO101)</f>
        <v>0</v>
      </c>
      <c r="DP101" s="95" t="e">
        <f>IF(AND(MASTER_DATA_NORMALIZED!DP101=0,DP$22=$L$22),VLOOKUP(MASTER_DATA_PROCESSED!$C101,Backend!$Q$9:$T$52,3,FALSE),MASTER_DATA_NORMALIZED!DP101)</f>
        <v>#N/A</v>
      </c>
      <c r="DQ101" s="95">
        <f>IF(AND(MASTER_DATA_NORMALIZED!DQ101=0,DQ$22=$L$22),VLOOKUP(MASTER_DATA_PROCESSED!$C101,Backend!$Q$9:$T$52,3,FALSE),MASTER_DATA_NORMALIZED!DQ101)</f>
        <v>0</v>
      </c>
      <c r="DR101" s="95">
        <f>IF(AND(MASTER_DATA_NORMALIZED!DR101=0,DR$22=$L$22),VLOOKUP(MASTER_DATA_PROCESSED!$C101,Backend!$Q$9:$T$52,3,FALSE),MASTER_DATA_NORMALIZED!DR101)</f>
        <v>0</v>
      </c>
      <c r="DS101" s="95">
        <f>IF(AND(MASTER_DATA_NORMALIZED!DS101=0,DS$22=$L$22),VLOOKUP(MASTER_DATA_PROCESSED!$C101,Backend!$Q$9:$T$52,3,FALSE),MASTER_DATA_NORMALIZED!DS101)</f>
        <v>0</v>
      </c>
      <c r="DT101" s="95" t="e">
        <f>IF(AND(MASTER_DATA_NORMALIZED!DT101=0,DT$22=$L$22),VLOOKUP(MASTER_DATA_PROCESSED!$C101,Backend!$Q$9:$T$52,3,FALSE),MASTER_DATA_NORMALIZED!DT101)</f>
        <v>#N/A</v>
      </c>
      <c r="DU101" s="95">
        <f>IF(AND(MASTER_DATA_NORMALIZED!DU101=0,DU$22=$L$22),VLOOKUP(MASTER_DATA_PROCESSED!$C101,Backend!$Q$9:$T$52,3,FALSE),MASTER_DATA_NORMALIZED!DU101)</f>
        <v>0</v>
      </c>
      <c r="DV101" s="95">
        <f>IF(AND(MASTER_DATA_NORMALIZED!DV101=0,DV$22=$L$22),VLOOKUP(MASTER_DATA_PROCESSED!$C101,Backend!$Q$9:$T$52,3,FALSE),MASTER_DATA_NORMALIZED!DV101)</f>
        <v>0</v>
      </c>
      <c r="DW101" s="95">
        <f>IF(AND(MASTER_DATA_NORMALIZED!DW101=0,DW$22=$L$22),VLOOKUP(MASTER_DATA_PROCESSED!$C101,Backend!$Q$9:$T$52,3,FALSE),MASTER_DATA_NORMALIZED!DW101)</f>
        <v>0</v>
      </c>
      <c r="DX101" s="95" t="e">
        <f>IF(AND(MASTER_DATA_NORMALIZED!DX101=0,DX$22=$L$22),VLOOKUP(MASTER_DATA_PROCESSED!$C101,Backend!$Q$9:$T$52,3,FALSE),MASTER_DATA_NORMALIZED!DX101)</f>
        <v>#N/A</v>
      </c>
      <c r="DY101" s="95">
        <f>IF(AND(MASTER_DATA_NORMALIZED!DY101=0,DY$22=$L$22),VLOOKUP(MASTER_DATA_PROCESSED!$C101,Backend!$Q$9:$T$52,3,FALSE),MASTER_DATA_NORMALIZED!DY101)</f>
        <v>0</v>
      </c>
      <c r="DZ101" s="95">
        <f>IF(AND(MASTER_DATA_NORMALIZED!DZ101=0,DZ$22=$L$22),VLOOKUP(MASTER_DATA_PROCESSED!$C101,Backend!$Q$9:$T$52,3,FALSE),MASTER_DATA_NORMALIZED!DZ101)</f>
        <v>0</v>
      </c>
      <c r="EA101" s="95">
        <f>IF(AND(MASTER_DATA_NORMALIZED!EA101=0,EA$22=$L$22),VLOOKUP(MASTER_DATA_PROCESSED!$C101,Backend!$Q$9:$T$52,3,FALSE),MASTER_DATA_NORMALIZED!EA101)</f>
        <v>0</v>
      </c>
      <c r="EB101" s="95" t="e">
        <f>IF(AND(MASTER_DATA_NORMALIZED!EB101=0,EB$22=$L$22),VLOOKUP(MASTER_DATA_PROCESSED!$C101,Backend!$Q$9:$T$52,3,FALSE),MASTER_DATA_NORMALIZED!EB101)</f>
        <v>#N/A</v>
      </c>
      <c r="EC101" s="95" t="e">
        <f>IF(AND(MASTER_DATA_NORMALIZED!EC101=0,EC$22=$L$22),VLOOKUP(MASTER_DATA_PROCESSED!$C101,Backend!$Q$9:$T$52,3,FALSE),MASTER_DATA_NORMALIZED!EC101)</f>
        <v>#DIV/0!</v>
      </c>
      <c r="ED101" s="95" t="e">
        <f>IF(AND(MASTER_DATA_NORMALIZED!ED101=0,ED$22=$L$22),VLOOKUP(MASTER_DATA_PROCESSED!$C101,Backend!$Q$9:$T$52,3,FALSE),MASTER_DATA_NORMALIZED!ED101)</f>
        <v>#DIV/0!</v>
      </c>
      <c r="EE101" s="95" t="e">
        <f>IF(AND(MASTER_DATA_NORMALIZED!EE101=0,EE$22=$L$22),VLOOKUP(MASTER_DATA_PROCESSED!$C101,Backend!$Q$9:$T$52,3,FALSE),MASTER_DATA_NORMALIZED!EE101)</f>
        <v>#DIV/0!</v>
      </c>
      <c r="EF101" s="95" t="e">
        <f>IF(AND(MASTER_DATA_NORMALIZED!EF101=0,EF$22=$L$22),VLOOKUP(MASTER_DATA_PROCESSED!$C101,Backend!$Q$9:$T$52,3,FALSE),MASTER_DATA_NORMALIZED!EF101)</f>
        <v>#VALUE!</v>
      </c>
      <c r="EG101" s="95">
        <f>IF(AND(MASTER_DATA_NORMALIZED!EG101=0,EG$22=$L$22),VLOOKUP(MASTER_DATA_PROCESSED!$C101,Backend!$Q$9:$T$52,3,FALSE),MASTER_DATA_NORMALIZED!EG101)</f>
        <v>0</v>
      </c>
      <c r="EH101" s="95">
        <f>IF(AND(MASTER_DATA_NORMALIZED!EH101=0,EH$22=$L$22),VLOOKUP(MASTER_DATA_PROCESSED!$C101,Backend!$Q$9:$T$52,3,FALSE),MASTER_DATA_NORMALIZED!EH101)</f>
        <v>0</v>
      </c>
      <c r="EI101" s="95">
        <f>IF(AND(MASTER_DATA_NORMALIZED!EI101=0,EI$22=$L$22),VLOOKUP(MASTER_DATA_PROCESSED!$C101,Backend!$Q$9:$T$52,3,FALSE),MASTER_DATA_NORMALIZED!EI101)</f>
        <v>0</v>
      </c>
      <c r="EJ101" s="95">
        <f>IF(AND(MASTER_DATA_NORMALIZED!EJ101=0,EJ$22=$L$22),VLOOKUP(MASTER_DATA_PROCESSED!$C101,Backend!$Q$9:$T$52,3,FALSE),MASTER_DATA_NORMALIZED!EJ101)</f>
        <v>360.45539983795442</v>
      </c>
      <c r="EK101" s="95">
        <f>IF(AND(MASTER_DATA_NORMALIZED!EK101=0,EK$22=$L$22),VLOOKUP(MASTER_DATA_PROCESSED!$C101,Backend!$Q$9:$T$52,3,FALSE),MASTER_DATA_NORMALIZED!EK101)</f>
        <v>0</v>
      </c>
      <c r="EL101" s="95">
        <f>IF(AND(MASTER_DATA_NORMALIZED!EL101=0,EL$22=$L$22),VLOOKUP(MASTER_DATA_PROCESSED!$C101,Backend!$Q$9:$T$52,3,FALSE),MASTER_DATA_NORMALIZED!EL101)</f>
        <v>0</v>
      </c>
      <c r="EM101" s="95">
        <f>IF(AND(MASTER_DATA_NORMALIZED!EM101=0,EM$22=$L$22),VLOOKUP(MASTER_DATA_PROCESSED!$C101,Backend!$Q$9:$T$52,3,FALSE),MASTER_DATA_NORMALIZED!EM101)</f>
        <v>0</v>
      </c>
      <c r="EN101" s="95">
        <f>IF(AND(MASTER_DATA_NORMALIZED!EN101=0,EN$22=$L$22),VLOOKUP(MASTER_DATA_PROCESSED!$C101,Backend!$Q$9:$T$52,3,FALSE),MASTER_DATA_NORMALIZED!EN101)</f>
        <v>223.9595705709167</v>
      </c>
      <c r="EO101" s="95">
        <f>IF(AND(MASTER_DATA_NORMALIZED!EO101=0,EO$22=$L$22),VLOOKUP(MASTER_DATA_PROCESSED!$C101,Backend!$Q$9:$T$52,3,FALSE),MASTER_DATA_NORMALIZED!EO101)</f>
        <v>0</v>
      </c>
      <c r="EP101" s="95">
        <f>IF(AND(MASTER_DATA_NORMALIZED!EP101=0,EP$22=$L$22),VLOOKUP(MASTER_DATA_PROCESSED!$C101,Backend!$Q$9:$T$52,3,FALSE),MASTER_DATA_NORMALIZED!EP101)</f>
        <v>0</v>
      </c>
      <c r="EQ101" s="95">
        <f>IF(AND(MASTER_DATA_NORMALIZED!EQ101=0,EQ$22=$L$22),VLOOKUP(MASTER_DATA_PROCESSED!$C101,Backend!$Q$9:$T$52,3,FALSE),MASTER_DATA_NORMALIZED!EQ101)</f>
        <v>0</v>
      </c>
      <c r="ER101" s="95">
        <f>IF(AND(MASTER_DATA_NORMALIZED!ER101=0,ER$22=$L$22),VLOOKUP(MASTER_DATA_PROCESSED!$C101,Backend!$Q$9:$T$52,3,FALSE),MASTER_DATA_NORMALIZED!ER101)</f>
        <v>270.27111168409698</v>
      </c>
      <c r="ES101" s="95">
        <f>IF(AND(MASTER_DATA_NORMALIZED!ES101=0,ES$22=$L$22),VLOOKUP(MASTER_DATA_PROCESSED!$C101,Backend!$Q$9:$T$52,3,FALSE),MASTER_DATA_NORMALIZED!ES101)</f>
        <v>0</v>
      </c>
      <c r="ET101" s="95">
        <f>IF(AND(MASTER_DATA_NORMALIZED!ET101=0,ET$22=$L$22),VLOOKUP(MASTER_DATA_PROCESSED!$C101,Backend!$Q$9:$T$52,3,FALSE),MASTER_DATA_NORMALIZED!ET101)</f>
        <v>0</v>
      </c>
      <c r="EU101" s="95">
        <f>IF(AND(MASTER_DATA_NORMALIZED!EU101=0,EU$22=$L$22),VLOOKUP(MASTER_DATA_PROCESSED!$C101,Backend!$Q$9:$T$52,3,FALSE),MASTER_DATA_NORMALIZED!EU101)</f>
        <v>0</v>
      </c>
      <c r="EV101" s="95">
        <f>IF(AND(MASTER_DATA_NORMALIZED!EV101=0,EV$22=$L$22),VLOOKUP(MASTER_DATA_PROCESSED!$C101,Backend!$Q$9:$T$52,3,FALSE),MASTER_DATA_NORMALIZED!EV101)</f>
        <v>270.27111168409698</v>
      </c>
      <c r="EW101" s="95">
        <f>IF(AND(MASTER_DATA_NORMALIZED!EW101=0,EW$22=$L$22),VLOOKUP(MASTER_DATA_PROCESSED!$C101,Backend!$Q$9:$T$52,3,FALSE),MASTER_DATA_NORMALIZED!EW101)</f>
        <v>0</v>
      </c>
      <c r="EX101" s="95">
        <f>IF(AND(MASTER_DATA_NORMALIZED!EX101=0,EX$22=$L$22),VLOOKUP(MASTER_DATA_PROCESSED!$C101,Backend!$Q$9:$T$52,3,FALSE),MASTER_DATA_NORMALIZED!EX101)</f>
        <v>0</v>
      </c>
      <c r="EY101" s="95">
        <f>IF(AND(MASTER_DATA_NORMALIZED!EY101=0,EY$22=$L$22),VLOOKUP(MASTER_DATA_PROCESSED!$C101,Backend!$Q$9:$T$52,3,FALSE),MASTER_DATA_NORMALIZED!EY101)</f>
        <v>0</v>
      </c>
      <c r="EZ101" s="95">
        <f>IF(AND(MASTER_DATA_NORMALIZED!EZ101=0,EZ$22=$L$22),VLOOKUP(MASTER_DATA_PROCESSED!$C101,Backend!$Q$9:$T$52,3,FALSE),MASTER_DATA_NORMALIZED!EZ101)</f>
        <v>124.29848043821917</v>
      </c>
      <c r="FA101" s="95">
        <f>IF(AND(MASTER_DATA_NORMALIZED!FA101=0,FA$22=$L$22),VLOOKUP(MASTER_DATA_PROCESSED!$C101,Backend!$Q$9:$T$52,3,FALSE),MASTER_DATA_NORMALIZED!FA101)</f>
        <v>0</v>
      </c>
      <c r="FB101" s="95">
        <f>IF(AND(MASTER_DATA_NORMALIZED!FB101=0,FB$22=$L$22),VLOOKUP(MASTER_DATA_PROCESSED!$C101,Backend!$Q$9:$T$52,3,FALSE),MASTER_DATA_NORMALIZED!FB101)</f>
        <v>0</v>
      </c>
      <c r="FC101" s="95">
        <f>IF(AND(MASTER_DATA_NORMALIZED!FC101=0,FC$22=$L$22),VLOOKUP(MASTER_DATA_PROCESSED!$C101,Backend!$Q$9:$T$52,3,FALSE),MASTER_DATA_NORMALIZED!FC101)</f>
        <v>0</v>
      </c>
      <c r="FD101" s="95">
        <f>IF(AND(MASTER_DATA_NORMALIZED!FD101=0,FD$22=$L$22),VLOOKUP(MASTER_DATA_PROCESSED!$C101,Backend!$Q$9:$T$52,3,FALSE),MASTER_DATA_NORMALIZED!FD101)</f>
        <v>123.58786572269312</v>
      </c>
      <c r="FE101" s="95">
        <f>IF(AND(MASTER_DATA_NORMALIZED!FE101=0,FE$22=$L$22),VLOOKUP(MASTER_DATA_PROCESSED!$C101,Backend!$Q$9:$T$52,3,FALSE),MASTER_DATA_NORMALIZED!FE101)</f>
        <v>0</v>
      </c>
      <c r="FF101" s="95">
        <f>IF(AND(MASTER_DATA_NORMALIZED!FF101=0,FF$22=$L$22),VLOOKUP(MASTER_DATA_PROCESSED!$C101,Backend!$Q$9:$T$52,3,FALSE),MASTER_DATA_NORMALIZED!FF101)</f>
        <v>0</v>
      </c>
      <c r="FG101" s="95">
        <f>IF(AND(MASTER_DATA_NORMALIZED!FG101=0,FG$22=$L$22),VLOOKUP(MASTER_DATA_PROCESSED!$C101,Backend!$Q$9:$T$52,3,FALSE),MASTER_DATA_NORMALIZED!FG101)</f>
        <v>0</v>
      </c>
      <c r="FH101" s="95">
        <f>IF(AND(MASTER_DATA_NORMALIZED!FH101=0,FH$22=$L$22),VLOOKUP(MASTER_DATA_PROCESSED!$C101,Backend!$Q$9:$T$52,3,FALSE),MASTER_DATA_NORMALIZED!FH101)</f>
        <v>122.94225526388881</v>
      </c>
      <c r="FI101" s="95">
        <f>IF(AND(MASTER_DATA_NORMALIZED!FI101=0,FI$22=$L$22),VLOOKUP(MASTER_DATA_PROCESSED!$C101,Backend!$Q$9:$T$52,3,FALSE),MASTER_DATA_NORMALIZED!FI101)</f>
        <v>0</v>
      </c>
      <c r="FJ101" s="95">
        <f>IF(AND(MASTER_DATA_NORMALIZED!FJ101=0,FJ$22=$L$22),VLOOKUP(MASTER_DATA_PROCESSED!$C101,Backend!$Q$9:$T$52,3,FALSE),MASTER_DATA_NORMALIZED!FJ101)</f>
        <v>0</v>
      </c>
      <c r="FK101" s="95">
        <f>IF(AND(MASTER_DATA_NORMALIZED!FK101=0,FK$22=$L$22),VLOOKUP(MASTER_DATA_PROCESSED!$C101,Backend!$Q$9:$T$52,3,FALSE),MASTER_DATA_NORMALIZED!FK101)</f>
        <v>0</v>
      </c>
      <c r="FL101" s="95">
        <f>IF(AND(MASTER_DATA_NORMALIZED!FL101=0,FL$22=$L$22),VLOOKUP(MASTER_DATA_PROCESSED!$C101,Backend!$Q$9:$T$52,3,FALSE),MASTER_DATA_NORMALIZED!FL101)</f>
        <v>245.88598789724855</v>
      </c>
      <c r="FM101" s="95">
        <f>IF(AND(MASTER_DATA_NORMALIZED!FM101=0,FM$22=$L$22),VLOOKUP(MASTER_DATA_PROCESSED!$C101,Backend!$Q$9:$T$52,3,FALSE),MASTER_DATA_NORMALIZED!FM101)</f>
        <v>0</v>
      </c>
      <c r="FN101" s="95">
        <f>IF(AND(MASTER_DATA_NORMALIZED!FN101=0,FN$22=$L$22),VLOOKUP(MASTER_DATA_PROCESSED!$C101,Backend!$Q$9:$T$52,3,FALSE),MASTER_DATA_NORMALIZED!FN101)</f>
        <v>0</v>
      </c>
      <c r="FO101" s="95">
        <f>IF(AND(MASTER_DATA_NORMALIZED!FO101=0,FO$22=$L$22),VLOOKUP(MASTER_DATA_PROCESSED!$C101,Backend!$Q$9:$T$52,3,FALSE),MASTER_DATA_NORMALIZED!FO101)</f>
        <v>0</v>
      </c>
      <c r="FP101" s="95">
        <f>IF(AND(MASTER_DATA_NORMALIZED!FP101=0,FP$22=$L$22),VLOOKUP(MASTER_DATA_PROCESSED!$C101,Backend!$Q$9:$T$52,3,FALSE),MASTER_DATA_NORMALIZED!FP101)</f>
        <v>328.13841835949825</v>
      </c>
      <c r="FQ101" s="95">
        <f>IF(AND(MASTER_DATA_NORMALIZED!FQ101=0,FQ$22=$L$22),VLOOKUP(MASTER_DATA_PROCESSED!$C101,Backend!$Q$9:$T$52,3,FALSE),MASTER_DATA_NORMALIZED!FQ101)</f>
        <v>0</v>
      </c>
      <c r="FR101" s="95">
        <f>IF(AND(MASTER_DATA_NORMALIZED!FR101=0,FR$22=$L$22),VLOOKUP(MASTER_DATA_PROCESSED!$C101,Backend!$Q$9:$T$52,3,FALSE),MASTER_DATA_NORMALIZED!FR101)</f>
        <v>0</v>
      </c>
      <c r="FS101" s="95">
        <f>IF(AND(MASTER_DATA_NORMALIZED!FS101=0,FS$22=$L$22),VLOOKUP(MASTER_DATA_PROCESSED!$C101,Backend!$Q$9:$T$52,3,FALSE),MASTER_DATA_NORMALIZED!FS101)</f>
        <v>0</v>
      </c>
      <c r="FT101" s="95">
        <f>IF(AND(MASTER_DATA_NORMALIZED!FT101=0,FT$22=$L$22),VLOOKUP(MASTER_DATA_PROCESSED!$C101,Backend!$Q$9:$T$52,3,FALSE),MASTER_DATA_NORMALIZED!FT101)</f>
        <v>300.26770368595123</v>
      </c>
      <c r="FU101" s="95">
        <f>IF(AND(MASTER_DATA_NORMALIZED!FU101=0,FU$22=$L$22),VLOOKUP(MASTER_DATA_PROCESSED!$C101,Backend!$Q$9:$T$52,3,FALSE),MASTER_DATA_NORMALIZED!FU101)</f>
        <v>0</v>
      </c>
      <c r="FV101" s="95">
        <f>IF(AND(MASTER_DATA_NORMALIZED!FV101=0,FV$22=$L$22),VLOOKUP(MASTER_DATA_PROCESSED!$C101,Backend!$Q$9:$T$52,3,FALSE),MASTER_DATA_NORMALIZED!FV101)</f>
        <v>0</v>
      </c>
      <c r="FW101" s="95">
        <f>IF(AND(MASTER_DATA_NORMALIZED!FW101=0,FW$22=$L$22),VLOOKUP(MASTER_DATA_PROCESSED!$C101,Backend!$Q$9:$T$52,3,FALSE),MASTER_DATA_NORMALIZED!FW101)</f>
        <v>0</v>
      </c>
      <c r="FX101" s="95">
        <f>IF(AND(MASTER_DATA_NORMALIZED!FX101=0,FX$22=$L$22),VLOOKUP(MASTER_DATA_PROCESSED!$C101,Backend!$Q$9:$T$52,3,FALSE),MASTER_DATA_NORMALIZED!FX101)</f>
        <v>299.22986820845455</v>
      </c>
      <c r="FY101" s="95">
        <f>IF(AND(MASTER_DATA_NORMALIZED!FY101=0,FY$22=$L$22),VLOOKUP(MASTER_DATA_PROCESSED!$C101,Backend!$Q$9:$T$52,3,FALSE),MASTER_DATA_NORMALIZED!FY101)</f>
        <v>0</v>
      </c>
      <c r="FZ101" s="95">
        <f>IF(AND(MASTER_DATA_NORMALIZED!FZ101=0,FZ$22=$L$22),VLOOKUP(MASTER_DATA_PROCESSED!$C101,Backend!$Q$9:$T$52,3,FALSE),MASTER_DATA_NORMALIZED!FZ101)</f>
        <v>0</v>
      </c>
      <c r="GA101" s="95">
        <f>IF(AND(MASTER_DATA_NORMALIZED!GA101=0,GA$22=$L$22),VLOOKUP(MASTER_DATA_PROCESSED!$C101,Backend!$Q$9:$T$52,3,FALSE),MASTER_DATA_NORMALIZED!GA101)</f>
        <v>0</v>
      </c>
      <c r="GB101" s="95">
        <f>IF(AND(MASTER_DATA_NORMALIZED!GB101=0,GB$22=$L$22),VLOOKUP(MASTER_DATA_PROCESSED!$C101,Backend!$Q$9:$T$52,3,FALSE),MASTER_DATA_NORMALIZED!GB101)</f>
        <v>330.93534895580507</v>
      </c>
      <c r="GC101" s="95">
        <f>IF(AND(MASTER_DATA_NORMALIZED!GC101=0,GC$22=$L$22),VLOOKUP(MASTER_DATA_PROCESSED!$C101,Backend!$Q$9:$T$52,3,FALSE),MASTER_DATA_NORMALIZED!GC101)</f>
        <v>0</v>
      </c>
      <c r="GD101" s="95">
        <f>IF(AND(MASTER_DATA_NORMALIZED!GD101=0,GD$22=$L$22),VLOOKUP(MASTER_DATA_PROCESSED!$C101,Backend!$Q$9:$T$52,3,FALSE),MASTER_DATA_NORMALIZED!GD101)</f>
        <v>0</v>
      </c>
      <c r="GE101" s="95">
        <f>IF(AND(MASTER_DATA_NORMALIZED!GE101=0,GE$22=$L$22),VLOOKUP(MASTER_DATA_PROCESSED!$C101,Backend!$Q$9:$T$52,3,FALSE),MASTER_DATA_NORMALIZED!GE101)</f>
        <v>0</v>
      </c>
      <c r="GF101" s="95">
        <f>IF(AND(MASTER_DATA_NORMALIZED!GF101=0,GF$22=$L$22),VLOOKUP(MASTER_DATA_PROCESSED!$C101,Backend!$Q$9:$T$52,3,FALSE),MASTER_DATA_NORMALIZED!GF101)</f>
        <v>309.18971021561799</v>
      </c>
      <c r="GG101" s="95">
        <f>IF(AND(MASTER_DATA_NORMALIZED!GG101=0,GG$22=$L$22),VLOOKUP(MASTER_DATA_PROCESSED!$C101,Backend!$Q$9:$T$52,3,FALSE),MASTER_DATA_NORMALIZED!GG101)</f>
        <v>0</v>
      </c>
      <c r="GH101" s="95">
        <f>IF(AND(MASTER_DATA_NORMALIZED!GH101=0,GH$22=$L$22),VLOOKUP(MASTER_DATA_PROCESSED!$C101,Backend!$Q$9:$T$52,3,FALSE),MASTER_DATA_NORMALIZED!GH101)</f>
        <v>0</v>
      </c>
      <c r="GI101" s="95">
        <f>IF(AND(MASTER_DATA_NORMALIZED!GI101=0,GI$22=$L$22),VLOOKUP(MASTER_DATA_PROCESSED!$C101,Backend!$Q$9:$T$52,3,FALSE),MASTER_DATA_NORMALIZED!GI101)</f>
        <v>0</v>
      </c>
      <c r="GJ101" s="95">
        <f>IF(AND(MASTER_DATA_NORMALIZED!GJ101=0,GJ$22=$L$22),VLOOKUP(MASTER_DATA_PROCESSED!$C101,Backend!$Q$9:$T$52,3,FALSE),MASTER_DATA_NORMALIZED!GJ101)</f>
        <v>287.79527407778261</v>
      </c>
      <c r="GK101" s="95">
        <f>IF(AND(MASTER_DATA_NORMALIZED!GK101=0,GK$22=$L$22),VLOOKUP(MASTER_DATA_PROCESSED!$C101,Backend!$Q$9:$T$52,3,FALSE),MASTER_DATA_NORMALIZED!GK101)</f>
        <v>0</v>
      </c>
      <c r="GL101" s="95">
        <f>IF(AND(MASTER_DATA_NORMALIZED!GL101=0,GL$22=$L$22),VLOOKUP(MASTER_DATA_PROCESSED!$C101,Backend!$Q$9:$T$52,3,FALSE),MASTER_DATA_NORMALIZED!GL101)</f>
        <v>0</v>
      </c>
      <c r="GM101" s="95">
        <f>IF(AND(MASTER_DATA_NORMALIZED!GM101=0,GM$22=$L$22),VLOOKUP(MASTER_DATA_PROCESSED!$C101,Backend!$Q$9:$T$52,3,FALSE),MASTER_DATA_NORMALIZED!GM101)</f>
        <v>0</v>
      </c>
      <c r="GN101" s="95">
        <f>IF(AND(MASTER_DATA_NORMALIZED!GN101=0,GN$22=$L$22),VLOOKUP(MASTER_DATA_PROCESSED!$C101,Backend!$Q$9:$T$52,3,FALSE),MASTER_DATA_NORMALIZED!GN101)</f>
        <v>440.919118000053</v>
      </c>
      <c r="GO101" s="95">
        <f>IF(AND(MASTER_DATA_NORMALIZED!GO101=0,GO$22=$L$22),VLOOKUP(MASTER_DATA_PROCESSED!$C101,Backend!$Q$9:$T$52,3,FALSE),MASTER_DATA_NORMALIZED!GO101)</f>
        <v>0</v>
      </c>
      <c r="GP101" s="95">
        <f>IF(AND(MASTER_DATA_NORMALIZED!GP101=0,GP$22=$L$22),VLOOKUP(MASTER_DATA_PROCESSED!$C101,Backend!$Q$9:$T$52,3,FALSE),MASTER_DATA_NORMALIZED!GP101)</f>
        <v>0</v>
      </c>
      <c r="GQ101" s="95">
        <f>IF(AND(MASTER_DATA_NORMALIZED!GQ101=0,GQ$22=$L$22),VLOOKUP(MASTER_DATA_PROCESSED!$C101,Backend!$Q$9:$T$52,3,FALSE),MASTER_DATA_NORMALIZED!GQ101)</f>
        <v>0</v>
      </c>
      <c r="GR101" s="95">
        <f>IF(AND(MASTER_DATA_NORMALIZED!GR101=0,GR$22=$L$22),VLOOKUP(MASTER_DATA_PROCESSED!$C101,Backend!$Q$9:$T$52,3,FALSE),MASTER_DATA_NORMALIZED!GR101)</f>
        <v>399.27401130235779</v>
      </c>
      <c r="GS101" s="95">
        <f>IF(AND(MASTER_DATA_NORMALIZED!GS101=0,GS$22=$L$22),VLOOKUP(MASTER_DATA_PROCESSED!$C101,Backend!$Q$9:$T$52,3,FALSE),MASTER_DATA_NORMALIZED!GS101)</f>
        <v>0</v>
      </c>
      <c r="GT101" s="95">
        <f>IF(AND(MASTER_DATA_NORMALIZED!GT101=0,GT$22=$L$22),VLOOKUP(MASTER_DATA_PROCESSED!$C101,Backend!$Q$9:$T$52,3,FALSE),MASTER_DATA_NORMALIZED!GT101)</f>
        <v>0</v>
      </c>
      <c r="GU101" s="95">
        <f>IF(AND(MASTER_DATA_NORMALIZED!GU101=0,GU$22=$L$22),VLOOKUP(MASTER_DATA_PROCESSED!$C101,Backend!$Q$9:$T$52,3,FALSE),MASTER_DATA_NORMALIZED!GU101)</f>
        <v>0</v>
      </c>
      <c r="GV101" s="95">
        <f>IF(AND(MASTER_DATA_NORMALIZED!GV101=0,GV$22=$L$22),VLOOKUP(MASTER_DATA_PROCESSED!$C101,Backend!$Q$9:$T$52,3,FALSE),MASTER_DATA_NORMALIZED!GV101)</f>
        <v>356.89710464627842</v>
      </c>
      <c r="GW101" s="95" t="e">
        <f>IF(AND(MASTER_DATA_NORMALIZED!GW101=0,GW$22=$L$22),VLOOKUP(MASTER_DATA_PROCESSED!$C101,Backend!$Q$9:$T$52,3,FALSE),MASTER_DATA_NORMALIZED!GW101)</f>
        <v>#REF!</v>
      </c>
      <c r="GX101" s="95" t="e">
        <f>IF(AND(MASTER_DATA_NORMALIZED!GX101=0,GX$22=$L$22),VLOOKUP(MASTER_DATA_PROCESSED!$C101,Backend!$Q$9:$T$52,3,FALSE),MASTER_DATA_NORMALIZED!GX101)</f>
        <v>#REF!</v>
      </c>
      <c r="GY101" s="95" t="e">
        <f>IF(AND(MASTER_DATA_NORMALIZED!GY101=0,GY$22=$L$22),VLOOKUP(MASTER_DATA_PROCESSED!$C101,Backend!$Q$9:$T$52,3,FALSE),MASTER_DATA_NORMALIZED!GY101)</f>
        <v>#REF!</v>
      </c>
    </row>
    <row r="102" spans="2:207" s="27" customFormat="1" ht="14.25" hidden="1" outlineLevel="2" x14ac:dyDescent="0.25">
      <c r="B102" s="26">
        <f t="shared" si="14"/>
        <v>20</v>
      </c>
      <c r="C102" s="59">
        <v>232.1</v>
      </c>
      <c r="D102" s="88"/>
      <c r="E102" s="57"/>
      <c r="F102" s="57"/>
      <c r="G102" s="86">
        <v>232.1</v>
      </c>
      <c r="H102" s="40" t="s">
        <v>106</v>
      </c>
      <c r="I102" s="99">
        <f>IF(AND(MASTER_DATA_NORMALIZED!I102=0,I$22=$L$22),VLOOKUP(MASTER_DATA_PROCESSED!$C102,Backend!$Q$9:$T$52,3,FALSE),MASTER_DATA_NORMALIZED!I102)</f>
        <v>0</v>
      </c>
      <c r="J102" s="99">
        <f>IF(AND(MASTER_DATA_NORMALIZED!J102=0,J$22=$L$22),VLOOKUP(MASTER_DATA_PROCESSED!$C102,Backend!$Q$9:$T$52,3,FALSE),MASTER_DATA_NORMALIZED!J102)</f>
        <v>0</v>
      </c>
      <c r="K102" s="99">
        <f>IF(AND(MASTER_DATA_NORMALIZED!K102=0,K$22=$L$22),VLOOKUP(MASTER_DATA_PROCESSED!$C102,Backend!$Q$9:$T$52,3,FALSE),MASTER_DATA_NORMALIZED!K102)</f>
        <v>0</v>
      </c>
      <c r="L102" s="99" t="e">
        <f>IF(AND(MASTER_DATA_NORMALIZED!L102=0,L$22=$L$22),VLOOKUP(MASTER_DATA_PROCESSED!$C102,Backend!$Q$9:$T$52,3,FALSE),MASTER_DATA_NORMALIZED!L102)</f>
        <v>#N/A</v>
      </c>
      <c r="M102" s="99">
        <f>IF(AND(MASTER_DATA_NORMALIZED!M102=0,M$22=$L$22),VLOOKUP(MASTER_DATA_PROCESSED!$C102,Backend!$Q$9:$T$52,3,FALSE),MASTER_DATA_NORMALIZED!M102)</f>
        <v>0</v>
      </c>
      <c r="N102" s="99">
        <f>IF(AND(MASTER_DATA_NORMALIZED!N102=0,N$22=$L$22),VLOOKUP(MASTER_DATA_PROCESSED!$C102,Backend!$Q$9:$T$52,3,FALSE),MASTER_DATA_NORMALIZED!N102)</f>
        <v>0</v>
      </c>
      <c r="O102" s="99">
        <f>IF(AND(MASTER_DATA_NORMALIZED!O102=0,O$22=$L$22),VLOOKUP(MASTER_DATA_PROCESSED!$C102,Backend!$Q$9:$T$52,3,FALSE),MASTER_DATA_NORMALIZED!O102)</f>
        <v>0</v>
      </c>
      <c r="P102" s="99" t="e">
        <f>IF(AND(MASTER_DATA_NORMALIZED!P102=0,P$22=$L$22),VLOOKUP(MASTER_DATA_PROCESSED!$C102,Backend!$Q$9:$T$52,3,FALSE),MASTER_DATA_NORMALIZED!P102)</f>
        <v>#N/A</v>
      </c>
      <c r="Q102" s="99">
        <f>IF(AND(MASTER_DATA_NORMALIZED!Q102=0,Q$22=$L$22),VLOOKUP(MASTER_DATA_PROCESSED!$C102,Backend!$Q$9:$T$52,3,FALSE),MASTER_DATA_NORMALIZED!Q102)</f>
        <v>0</v>
      </c>
      <c r="R102" s="99">
        <f>IF(AND(MASTER_DATA_NORMALIZED!R102=0,R$22=$L$22),VLOOKUP(MASTER_DATA_PROCESSED!$C102,Backend!$Q$9:$T$52,3,FALSE),MASTER_DATA_NORMALIZED!R102)</f>
        <v>0</v>
      </c>
      <c r="S102" s="99">
        <f>IF(AND(MASTER_DATA_NORMALIZED!S102=0,S$22=$L$22),VLOOKUP(MASTER_DATA_PROCESSED!$C102,Backend!$Q$9:$T$52,3,FALSE),MASTER_DATA_NORMALIZED!S102)</f>
        <v>0</v>
      </c>
      <c r="T102" s="99" t="e">
        <f>IF(AND(MASTER_DATA_NORMALIZED!T102=0,T$22=$L$22),VLOOKUP(MASTER_DATA_PROCESSED!$C102,Backend!$Q$9:$T$52,3,FALSE),MASTER_DATA_NORMALIZED!T102)</f>
        <v>#N/A</v>
      </c>
      <c r="U102" s="99">
        <f>IF(AND(MASTER_DATA_NORMALIZED!U102=0,U$22=$L$22),VLOOKUP(MASTER_DATA_PROCESSED!$C102,Backend!$Q$9:$T$52,3,FALSE),MASTER_DATA_NORMALIZED!U102)</f>
        <v>0</v>
      </c>
      <c r="V102" s="99">
        <f>IF(AND(MASTER_DATA_NORMALIZED!V102=0,V$22=$L$22),VLOOKUP(MASTER_DATA_PROCESSED!$C102,Backend!$Q$9:$T$52,3,FALSE),MASTER_DATA_NORMALIZED!V102)</f>
        <v>0</v>
      </c>
      <c r="W102" s="99">
        <f>IF(AND(MASTER_DATA_NORMALIZED!W102=0,W$22=$L$22),VLOOKUP(MASTER_DATA_PROCESSED!$C102,Backend!$Q$9:$T$52,3,FALSE),MASTER_DATA_NORMALIZED!W102)</f>
        <v>0</v>
      </c>
      <c r="X102" s="99" t="e">
        <f>IF(AND(MASTER_DATA_NORMALIZED!X102=0,X$22=$L$22),VLOOKUP(MASTER_DATA_PROCESSED!$C102,Backend!$Q$9:$T$52,3,FALSE),MASTER_DATA_NORMALIZED!X102)</f>
        <v>#N/A</v>
      </c>
      <c r="Y102" s="99">
        <f>IF(AND(MASTER_DATA_NORMALIZED!Y102=0,Y$22=$L$22),VLOOKUP(MASTER_DATA_PROCESSED!$C102,Backend!$Q$9:$T$52,3,FALSE),MASTER_DATA_NORMALIZED!Y102)</f>
        <v>0</v>
      </c>
      <c r="Z102" s="99">
        <f>IF(AND(MASTER_DATA_NORMALIZED!Z102=0,Z$22=$L$22),VLOOKUP(MASTER_DATA_PROCESSED!$C102,Backend!$Q$9:$T$52,3,FALSE),MASTER_DATA_NORMALIZED!Z102)</f>
        <v>0</v>
      </c>
      <c r="AA102" s="99">
        <f>IF(AND(MASTER_DATA_NORMALIZED!AA102=0,AA$22=$L$22),VLOOKUP(MASTER_DATA_PROCESSED!$C102,Backend!$Q$9:$T$52,3,FALSE),MASTER_DATA_NORMALIZED!AA102)</f>
        <v>0</v>
      </c>
      <c r="AB102" s="99" t="e">
        <f>IF(AND(MASTER_DATA_NORMALIZED!AB102=0,AB$22=$L$22),VLOOKUP(MASTER_DATA_PROCESSED!$C102,Backend!$Q$9:$T$52,3,FALSE),MASTER_DATA_NORMALIZED!AB102)</f>
        <v>#N/A</v>
      </c>
      <c r="AC102" s="99">
        <f>IF(AND(MASTER_DATA_NORMALIZED!AC102=0,AC$22=$L$22),VLOOKUP(MASTER_DATA_PROCESSED!$C102,Backend!$Q$9:$T$52,3,FALSE),MASTER_DATA_NORMALIZED!AC102)</f>
        <v>0</v>
      </c>
      <c r="AD102" s="99">
        <f>IF(AND(MASTER_DATA_NORMALIZED!AD102=0,AD$22=$L$22),VLOOKUP(MASTER_DATA_PROCESSED!$C102,Backend!$Q$9:$T$52,3,FALSE),MASTER_DATA_NORMALIZED!AD102)</f>
        <v>0</v>
      </c>
      <c r="AE102" s="99">
        <f>IF(AND(MASTER_DATA_NORMALIZED!AE102=0,AE$22=$L$22),VLOOKUP(MASTER_DATA_PROCESSED!$C102,Backend!$Q$9:$T$52,3,FALSE),MASTER_DATA_NORMALIZED!AE102)</f>
        <v>0</v>
      </c>
      <c r="AF102" s="99" t="e">
        <f>IF(AND(MASTER_DATA_NORMALIZED!AF102=0,AF$22=$L$22),VLOOKUP(MASTER_DATA_PROCESSED!$C102,Backend!$Q$9:$T$52,3,FALSE),MASTER_DATA_NORMALIZED!AF102)</f>
        <v>#N/A</v>
      </c>
      <c r="AG102" s="99">
        <f>IF(AND(MASTER_DATA_NORMALIZED!AG102=0,AG$22=$L$22),VLOOKUP(MASTER_DATA_PROCESSED!$C102,Backend!$Q$9:$T$52,3,FALSE),MASTER_DATA_NORMALIZED!AG102)</f>
        <v>0</v>
      </c>
      <c r="AH102" s="99">
        <f>IF(AND(MASTER_DATA_NORMALIZED!AH102=0,AH$22=$L$22),VLOOKUP(MASTER_DATA_PROCESSED!$C102,Backend!$Q$9:$T$52,3,FALSE),MASTER_DATA_NORMALIZED!AH102)</f>
        <v>0</v>
      </c>
      <c r="AI102" s="99">
        <f>IF(AND(MASTER_DATA_NORMALIZED!AI102=0,AI$22=$L$22),VLOOKUP(MASTER_DATA_PROCESSED!$C102,Backend!$Q$9:$T$52,3,FALSE),MASTER_DATA_NORMALIZED!AI102)</f>
        <v>0</v>
      </c>
      <c r="AJ102" s="99" t="e">
        <f>IF(AND(MASTER_DATA_NORMALIZED!AJ102=0,AJ$22=$L$22),VLOOKUP(MASTER_DATA_PROCESSED!$C102,Backend!$Q$9:$T$52,3,FALSE),MASTER_DATA_NORMALIZED!AJ102)</f>
        <v>#N/A</v>
      </c>
      <c r="AK102" s="99">
        <f>IF(AND(MASTER_DATA_NORMALIZED!AK102=0,AK$22=$L$22),VLOOKUP(MASTER_DATA_PROCESSED!$C102,Backend!$Q$9:$T$52,3,FALSE),MASTER_DATA_NORMALIZED!AK102)</f>
        <v>0</v>
      </c>
      <c r="AL102" s="99">
        <f>IF(AND(MASTER_DATA_NORMALIZED!AL102=0,AL$22=$L$22),VLOOKUP(MASTER_DATA_PROCESSED!$C102,Backend!$Q$9:$T$52,3,FALSE),MASTER_DATA_NORMALIZED!AL102)</f>
        <v>0</v>
      </c>
      <c r="AM102" s="99">
        <f>IF(AND(MASTER_DATA_NORMALIZED!AM102=0,AM$22=$L$22),VLOOKUP(MASTER_DATA_PROCESSED!$C102,Backend!$Q$9:$T$52,3,FALSE),MASTER_DATA_NORMALIZED!AM102)</f>
        <v>0</v>
      </c>
      <c r="AN102" s="99" t="e">
        <f>IF(AND(MASTER_DATA_NORMALIZED!AN102=0,AN$22=$L$22),VLOOKUP(MASTER_DATA_PROCESSED!$C102,Backend!$Q$9:$T$52,3,FALSE),MASTER_DATA_NORMALIZED!AN102)</f>
        <v>#N/A</v>
      </c>
      <c r="AO102" s="99">
        <f>IF(AND(MASTER_DATA_NORMALIZED!AO102=0,AO$22=$L$22),VLOOKUP(MASTER_DATA_PROCESSED!$C102,Backend!$Q$9:$T$52,3,FALSE),MASTER_DATA_NORMALIZED!AO102)</f>
        <v>0</v>
      </c>
      <c r="AP102" s="99">
        <f>IF(AND(MASTER_DATA_NORMALIZED!AP102=0,AP$22=$L$22),VLOOKUP(MASTER_DATA_PROCESSED!$C102,Backend!$Q$9:$T$52,3,FALSE),MASTER_DATA_NORMALIZED!AP102)</f>
        <v>0</v>
      </c>
      <c r="AQ102" s="99">
        <f>IF(AND(MASTER_DATA_NORMALIZED!AQ102=0,AQ$22=$L$22),VLOOKUP(MASTER_DATA_PROCESSED!$C102,Backend!$Q$9:$T$52,3,FALSE),MASTER_DATA_NORMALIZED!AQ102)</f>
        <v>0</v>
      </c>
      <c r="AR102" s="99" t="e">
        <f>IF(AND(MASTER_DATA_NORMALIZED!AR102=0,AR$22=$L$22),VLOOKUP(MASTER_DATA_PROCESSED!$C102,Backend!$Q$9:$T$52,3,FALSE),MASTER_DATA_NORMALIZED!AR102)</f>
        <v>#N/A</v>
      </c>
      <c r="AS102" s="99">
        <f>IF(AND(MASTER_DATA_NORMALIZED!AS102=0,AS$22=$L$22),VLOOKUP(MASTER_DATA_PROCESSED!$C102,Backend!$Q$9:$T$52,3,FALSE),MASTER_DATA_NORMALIZED!AS102)</f>
        <v>0</v>
      </c>
      <c r="AT102" s="99">
        <f>IF(AND(MASTER_DATA_NORMALIZED!AT102=0,AT$22=$L$22),VLOOKUP(MASTER_DATA_PROCESSED!$C102,Backend!$Q$9:$T$52,3,FALSE),MASTER_DATA_NORMALIZED!AT102)</f>
        <v>0</v>
      </c>
      <c r="AU102" s="99">
        <f>IF(AND(MASTER_DATA_NORMALIZED!AU102=0,AU$22=$L$22),VLOOKUP(MASTER_DATA_PROCESSED!$C102,Backend!$Q$9:$T$52,3,FALSE),MASTER_DATA_NORMALIZED!AU102)</f>
        <v>0</v>
      </c>
      <c r="AV102" s="99" t="e">
        <f>IF(AND(MASTER_DATA_NORMALIZED!AV102=0,AV$22=$L$22),VLOOKUP(MASTER_DATA_PROCESSED!$C102,Backend!$Q$9:$T$52,3,FALSE),MASTER_DATA_NORMALIZED!AV102)</f>
        <v>#N/A</v>
      </c>
      <c r="AW102" s="99">
        <f>IF(AND(MASTER_DATA_NORMALIZED!AW102=0,AW$22=$L$22),VLOOKUP(MASTER_DATA_PROCESSED!$C102,Backend!$Q$9:$T$52,3,FALSE),MASTER_DATA_NORMALIZED!AW102)</f>
        <v>0</v>
      </c>
      <c r="AX102" s="99">
        <f>IF(AND(MASTER_DATA_NORMALIZED!AX102=0,AX$22=$L$22),VLOOKUP(MASTER_DATA_PROCESSED!$C102,Backend!$Q$9:$T$52,3,FALSE),MASTER_DATA_NORMALIZED!AX102)</f>
        <v>0</v>
      </c>
      <c r="AY102" s="99">
        <f>IF(AND(MASTER_DATA_NORMALIZED!AY102=0,AY$22=$L$22),VLOOKUP(MASTER_DATA_PROCESSED!$C102,Backend!$Q$9:$T$52,3,FALSE),MASTER_DATA_NORMALIZED!AY102)</f>
        <v>0</v>
      </c>
      <c r="AZ102" s="99" t="e">
        <f>IF(AND(MASTER_DATA_NORMALIZED!AZ102=0,AZ$22=$L$22),VLOOKUP(MASTER_DATA_PROCESSED!$C102,Backend!$Q$9:$T$52,3,FALSE),MASTER_DATA_NORMALIZED!AZ102)</f>
        <v>#N/A</v>
      </c>
      <c r="BA102" s="99">
        <f>IF(AND(MASTER_DATA_NORMALIZED!BA102=0,BA$22=$L$22),VLOOKUP(MASTER_DATA_PROCESSED!$C102,Backend!$Q$9:$T$52,3,FALSE),MASTER_DATA_NORMALIZED!BA102)</f>
        <v>0</v>
      </c>
      <c r="BB102" s="99">
        <f>IF(AND(MASTER_DATA_NORMALIZED!BB102=0,BB$22=$L$22),VLOOKUP(MASTER_DATA_PROCESSED!$C102,Backend!$Q$9:$T$52,3,FALSE),MASTER_DATA_NORMALIZED!BB102)</f>
        <v>0</v>
      </c>
      <c r="BC102" s="99">
        <f>IF(AND(MASTER_DATA_NORMALIZED!BC102=0,BC$22=$L$22),VLOOKUP(MASTER_DATA_PROCESSED!$C102,Backend!$Q$9:$T$52,3,FALSE),MASTER_DATA_NORMALIZED!BC102)</f>
        <v>0</v>
      </c>
      <c r="BD102" s="99" t="e">
        <f>IF(AND(MASTER_DATA_NORMALIZED!BD102=0,BD$22=$L$22),VLOOKUP(MASTER_DATA_PROCESSED!$C102,Backend!$Q$9:$T$52,3,FALSE),MASTER_DATA_NORMALIZED!BD102)</f>
        <v>#N/A</v>
      </c>
      <c r="BE102" s="99">
        <f>IF(AND(MASTER_DATA_NORMALIZED!BE102=0,BE$22=$L$22),VLOOKUP(MASTER_DATA_PROCESSED!$C102,Backend!$Q$9:$T$52,3,FALSE),MASTER_DATA_NORMALIZED!BE102)</f>
        <v>0</v>
      </c>
      <c r="BF102" s="99">
        <f>IF(AND(MASTER_DATA_NORMALIZED!BF102=0,BF$22=$L$22),VLOOKUP(MASTER_DATA_PROCESSED!$C102,Backend!$Q$9:$T$52,3,FALSE),MASTER_DATA_NORMALIZED!BF102)</f>
        <v>0</v>
      </c>
      <c r="BG102" s="99">
        <f>IF(AND(MASTER_DATA_NORMALIZED!BG102=0,BG$22=$L$22),VLOOKUP(MASTER_DATA_PROCESSED!$C102,Backend!$Q$9:$T$52,3,FALSE),MASTER_DATA_NORMALIZED!BG102)</f>
        <v>0</v>
      </c>
      <c r="BH102" s="99" t="e">
        <f>IF(AND(MASTER_DATA_NORMALIZED!BH102=0,BH$22=$L$22),VLOOKUP(MASTER_DATA_PROCESSED!$C102,Backend!$Q$9:$T$52,3,FALSE),MASTER_DATA_NORMALIZED!BH102)</f>
        <v>#N/A</v>
      </c>
      <c r="BI102" s="99">
        <f>IF(AND(MASTER_DATA_NORMALIZED!BI102=0,BI$22=$L$22),VLOOKUP(MASTER_DATA_PROCESSED!$C102,Backend!$Q$9:$T$52,3,FALSE),MASTER_DATA_NORMALIZED!BI102)</f>
        <v>0</v>
      </c>
      <c r="BJ102" s="99">
        <f>IF(AND(MASTER_DATA_NORMALIZED!BJ102=0,BJ$22=$L$22),VLOOKUP(MASTER_DATA_PROCESSED!$C102,Backend!$Q$9:$T$52,3,FALSE),MASTER_DATA_NORMALIZED!BJ102)</f>
        <v>0</v>
      </c>
      <c r="BK102" s="99">
        <f>IF(AND(MASTER_DATA_NORMALIZED!BK102=0,BK$22=$L$22),VLOOKUP(MASTER_DATA_PROCESSED!$C102,Backend!$Q$9:$T$52,3,FALSE),MASTER_DATA_NORMALIZED!BK102)</f>
        <v>0</v>
      </c>
      <c r="BL102" s="99" t="e">
        <f>IF(AND(MASTER_DATA_NORMALIZED!BL102=0,BL$22=$L$22),VLOOKUP(MASTER_DATA_PROCESSED!$C102,Backend!$Q$9:$T$52,3,FALSE),MASTER_DATA_NORMALIZED!BL102)</f>
        <v>#N/A</v>
      </c>
      <c r="BM102" s="99">
        <f>IF(AND(MASTER_DATA_NORMALIZED!BM102=0,BM$22=$L$22),VLOOKUP(MASTER_DATA_PROCESSED!$C102,Backend!$Q$9:$T$52,3,FALSE),MASTER_DATA_NORMALIZED!BM102)</f>
        <v>0</v>
      </c>
      <c r="BN102" s="99">
        <f>IF(AND(MASTER_DATA_NORMALIZED!BN102=0,BN$22=$L$22),VLOOKUP(MASTER_DATA_PROCESSED!$C102,Backend!$Q$9:$T$52,3,FALSE),MASTER_DATA_NORMALIZED!BN102)</f>
        <v>0</v>
      </c>
      <c r="BO102" s="99">
        <f>IF(AND(MASTER_DATA_NORMALIZED!BO102=0,BO$22=$L$22),VLOOKUP(MASTER_DATA_PROCESSED!$C102,Backend!$Q$9:$T$52,3,FALSE),MASTER_DATA_NORMALIZED!BO102)</f>
        <v>0</v>
      </c>
      <c r="BP102" s="99">
        <f>IF(AND(MASTER_DATA_NORMALIZED!BP102=0,BP$22=$L$22),VLOOKUP(MASTER_DATA_PROCESSED!$C102,Backend!$Q$9:$T$52,3,FALSE),MASTER_DATA_NORMALIZED!BP102)</f>
        <v>112.37660594766054</v>
      </c>
      <c r="BQ102" s="99">
        <f>IF(AND(MASTER_DATA_NORMALIZED!BQ102=0,BQ$22=$L$22),VLOOKUP(MASTER_DATA_PROCESSED!$C102,Backend!$Q$9:$T$52,3,FALSE),MASTER_DATA_NORMALIZED!BQ102)</f>
        <v>0</v>
      </c>
      <c r="BR102" s="99">
        <f>IF(AND(MASTER_DATA_NORMALIZED!BR102=0,BR$22=$L$22),VLOOKUP(MASTER_DATA_PROCESSED!$C102,Backend!$Q$9:$T$52,3,FALSE),MASTER_DATA_NORMALIZED!BR102)</f>
        <v>0</v>
      </c>
      <c r="BS102" s="99">
        <f>IF(AND(MASTER_DATA_NORMALIZED!BS102=0,BS$22=$L$22),VLOOKUP(MASTER_DATA_PROCESSED!$C102,Backend!$Q$9:$T$52,3,FALSE),MASTER_DATA_NORMALIZED!BS102)</f>
        <v>0</v>
      </c>
      <c r="BT102" s="99">
        <f>IF(AND(MASTER_DATA_NORMALIZED!BT102=0,BT$22=$L$22),VLOOKUP(MASTER_DATA_PROCESSED!$C102,Backend!$Q$9:$T$52,3,FALSE),MASTER_DATA_NORMALIZED!BT102)</f>
        <v>62.269184850391902</v>
      </c>
      <c r="BU102" s="99">
        <f>IF(AND(MASTER_DATA_NORMALIZED!BU102=0,BU$22=$L$22),VLOOKUP(MASTER_DATA_PROCESSED!$C102,Backend!$Q$9:$T$52,3,FALSE),MASTER_DATA_NORMALIZED!BU102)</f>
        <v>0</v>
      </c>
      <c r="BV102" s="99">
        <f>IF(AND(MASTER_DATA_NORMALIZED!BV102=0,BV$22=$L$22),VLOOKUP(MASTER_DATA_PROCESSED!$C102,Backend!$Q$9:$T$52,3,FALSE),MASTER_DATA_NORMALIZED!BV102)</f>
        <v>0</v>
      </c>
      <c r="BW102" s="99">
        <f>IF(AND(MASTER_DATA_NORMALIZED!BW102=0,BW$22=$L$22),VLOOKUP(MASTER_DATA_PROCESSED!$C102,Backend!$Q$9:$T$52,3,FALSE),MASTER_DATA_NORMALIZED!BW102)</f>
        <v>0</v>
      </c>
      <c r="BX102" s="99">
        <f>IF(AND(MASTER_DATA_NORMALIZED!BX102=0,BX$22=$L$22),VLOOKUP(MASTER_DATA_PROCESSED!$C102,Backend!$Q$9:$T$52,3,FALSE),MASTER_DATA_NORMALIZED!BX102)</f>
        <v>58.361221958761881</v>
      </c>
      <c r="BY102" s="99">
        <f>IF(AND(MASTER_DATA_NORMALIZED!BY102=0,BY$22=$L$22),VLOOKUP(MASTER_DATA_PROCESSED!$C102,Backend!$Q$9:$T$52,3,FALSE),MASTER_DATA_NORMALIZED!BY102)</f>
        <v>0</v>
      </c>
      <c r="BZ102" s="99">
        <f>IF(AND(MASTER_DATA_NORMALIZED!BZ102=0,BZ$22=$L$22),VLOOKUP(MASTER_DATA_PROCESSED!$C102,Backend!$Q$9:$T$52,3,FALSE),MASTER_DATA_NORMALIZED!BZ102)</f>
        <v>0</v>
      </c>
      <c r="CA102" s="99">
        <f>IF(AND(MASTER_DATA_NORMALIZED!CA102=0,CA$22=$L$22),VLOOKUP(MASTER_DATA_PROCESSED!$C102,Backend!$Q$9:$T$52,3,FALSE),MASTER_DATA_NORMALIZED!CA102)</f>
        <v>0</v>
      </c>
      <c r="CB102" s="99">
        <f>IF(AND(MASTER_DATA_NORMALIZED!CB102=0,CB$22=$L$22),VLOOKUP(MASTER_DATA_PROCESSED!$C102,Backend!$Q$9:$T$52,3,FALSE),MASTER_DATA_NORMALIZED!CB102)</f>
        <v>52.136637449014955</v>
      </c>
      <c r="CC102" s="99">
        <f>IF(AND(MASTER_DATA_NORMALIZED!CC102=0,CC$22=$L$22),VLOOKUP(MASTER_DATA_PROCESSED!$C102,Backend!$Q$9:$T$52,3,FALSE),MASTER_DATA_NORMALIZED!CC102)</f>
        <v>0</v>
      </c>
      <c r="CD102" s="99">
        <f>IF(AND(MASTER_DATA_NORMALIZED!CD102=0,CD$22=$L$22),VLOOKUP(MASTER_DATA_PROCESSED!$C102,Backend!$Q$9:$T$52,3,FALSE),MASTER_DATA_NORMALIZED!CD102)</f>
        <v>0</v>
      </c>
      <c r="CE102" s="99">
        <f>IF(AND(MASTER_DATA_NORMALIZED!CE102=0,CE$22=$L$22),VLOOKUP(MASTER_DATA_PROCESSED!$C102,Backend!$Q$9:$T$52,3,FALSE),MASTER_DATA_NORMALIZED!CE102)</f>
        <v>0</v>
      </c>
      <c r="CF102" s="99">
        <f>IF(AND(MASTER_DATA_NORMALIZED!CF102=0,CF$22=$L$22),VLOOKUP(MASTER_DATA_PROCESSED!$C102,Backend!$Q$9:$T$52,3,FALSE),MASTER_DATA_NORMALIZED!CF102)</f>
        <v>58.358862597199959</v>
      </c>
      <c r="CG102" s="99">
        <f>IF(AND(MASTER_DATA_NORMALIZED!CG102=0,CG$22=$L$22),VLOOKUP(MASTER_DATA_PROCESSED!$C102,Backend!$Q$9:$T$52,3,FALSE),MASTER_DATA_NORMALIZED!CG102)</f>
        <v>0</v>
      </c>
      <c r="CH102" s="99">
        <f>IF(AND(MASTER_DATA_NORMALIZED!CH102=0,CH$22=$L$22),VLOOKUP(MASTER_DATA_PROCESSED!$C102,Backend!$Q$9:$T$52,3,FALSE),MASTER_DATA_NORMALIZED!CH102)</f>
        <v>0</v>
      </c>
      <c r="CI102" s="99">
        <f>IF(AND(MASTER_DATA_NORMALIZED!CI102=0,CI$22=$L$22),VLOOKUP(MASTER_DATA_PROCESSED!$C102,Backend!$Q$9:$T$52,3,FALSE),MASTER_DATA_NORMALIZED!CI102)</f>
        <v>0</v>
      </c>
      <c r="CJ102" s="99" t="e">
        <f>IF(AND(MASTER_DATA_NORMALIZED!CJ102=0,CJ$22=$L$22),VLOOKUP(MASTER_DATA_PROCESSED!$C102,Backend!$Q$9:$T$52,3,FALSE),MASTER_DATA_NORMALIZED!CJ102)</f>
        <v>#N/A</v>
      </c>
      <c r="CK102" s="99">
        <f>IF(AND(MASTER_DATA_NORMALIZED!CK102=0,CK$22=$L$22),VLOOKUP(MASTER_DATA_PROCESSED!$C102,Backend!$Q$9:$T$52,3,FALSE),MASTER_DATA_NORMALIZED!CK102)</f>
        <v>0</v>
      </c>
      <c r="CL102" s="99">
        <f>IF(AND(MASTER_DATA_NORMALIZED!CL102=0,CL$22=$L$22),VLOOKUP(MASTER_DATA_PROCESSED!$C102,Backend!$Q$9:$T$52,3,FALSE),MASTER_DATA_NORMALIZED!CL102)</f>
        <v>0</v>
      </c>
      <c r="CM102" s="99">
        <f>IF(AND(MASTER_DATA_NORMALIZED!CM102=0,CM$22=$L$22),VLOOKUP(MASTER_DATA_PROCESSED!$C102,Backend!$Q$9:$T$52,3,FALSE),MASTER_DATA_NORMALIZED!CM102)</f>
        <v>0</v>
      </c>
      <c r="CN102" s="99" t="e">
        <f>IF(AND(MASTER_DATA_NORMALIZED!CN102=0,CN$22=$L$22),VLOOKUP(MASTER_DATA_PROCESSED!$C102,Backend!$Q$9:$T$52,3,FALSE),MASTER_DATA_NORMALIZED!CN102)</f>
        <v>#N/A</v>
      </c>
      <c r="CO102" s="99">
        <f>IF(AND(MASTER_DATA_NORMALIZED!CO102=0,CO$22=$L$22),VLOOKUP(MASTER_DATA_PROCESSED!$C102,Backend!$Q$9:$T$52,3,FALSE),MASTER_DATA_NORMALIZED!CO102)</f>
        <v>0</v>
      </c>
      <c r="CP102" s="99">
        <f>IF(AND(MASTER_DATA_NORMALIZED!CP102=0,CP$22=$L$22),VLOOKUP(MASTER_DATA_PROCESSED!$C102,Backend!$Q$9:$T$52,3,FALSE),MASTER_DATA_NORMALIZED!CP102)</f>
        <v>0</v>
      </c>
      <c r="CQ102" s="99">
        <f>IF(AND(MASTER_DATA_NORMALIZED!CQ102=0,CQ$22=$L$22),VLOOKUP(MASTER_DATA_PROCESSED!$C102,Backend!$Q$9:$T$52,3,FALSE),MASTER_DATA_NORMALIZED!CQ102)</f>
        <v>0</v>
      </c>
      <c r="CR102" s="99" t="e">
        <f>IF(AND(MASTER_DATA_NORMALIZED!CR102=0,CR$22=$L$22),VLOOKUP(MASTER_DATA_PROCESSED!$C102,Backend!$Q$9:$T$52,3,FALSE),MASTER_DATA_NORMALIZED!CR102)</f>
        <v>#N/A</v>
      </c>
      <c r="CS102" s="99">
        <f>IF(AND(MASTER_DATA_NORMALIZED!CS102=0,CS$22=$L$22),VLOOKUP(MASTER_DATA_PROCESSED!$C102,Backend!$Q$9:$T$52,3,FALSE),MASTER_DATA_NORMALIZED!CS102)</f>
        <v>0</v>
      </c>
      <c r="CT102" s="99">
        <f>IF(AND(MASTER_DATA_NORMALIZED!CT102=0,CT$22=$L$22),VLOOKUP(MASTER_DATA_PROCESSED!$C102,Backend!$Q$9:$T$52,3,FALSE),MASTER_DATA_NORMALIZED!CT102)</f>
        <v>0</v>
      </c>
      <c r="CU102" s="99">
        <f>IF(AND(MASTER_DATA_NORMALIZED!CU102=0,CU$22=$L$22),VLOOKUP(MASTER_DATA_PROCESSED!$C102,Backend!$Q$9:$T$52,3,FALSE),MASTER_DATA_NORMALIZED!CU102)</f>
        <v>0</v>
      </c>
      <c r="CV102" s="99">
        <f>IF(AND(MASTER_DATA_NORMALIZED!CV102=0,CV$22=$L$22),VLOOKUP(MASTER_DATA_PROCESSED!$C102,Backend!$Q$9:$T$52,3,FALSE),MASTER_DATA_NORMALIZED!CV102)</f>
        <v>50.120412458336396</v>
      </c>
      <c r="CW102" s="99">
        <f>IF(AND(MASTER_DATA_NORMALIZED!CW102=0,CW$22=$L$22),VLOOKUP(MASTER_DATA_PROCESSED!$C102,Backend!$Q$9:$T$52,3,FALSE),MASTER_DATA_NORMALIZED!CW102)</f>
        <v>0</v>
      </c>
      <c r="CX102" s="99">
        <f>IF(AND(MASTER_DATA_NORMALIZED!CX102=0,CX$22=$L$22),VLOOKUP(MASTER_DATA_PROCESSED!$C102,Backend!$Q$9:$T$52,3,FALSE),MASTER_DATA_NORMALIZED!CX102)</f>
        <v>0</v>
      </c>
      <c r="CY102" s="99">
        <f>IF(AND(MASTER_DATA_NORMALIZED!CY102=0,CY$22=$L$22),VLOOKUP(MASTER_DATA_PROCESSED!$C102,Backend!$Q$9:$T$52,3,FALSE),MASTER_DATA_NORMALIZED!CY102)</f>
        <v>0</v>
      </c>
      <c r="CZ102" s="99">
        <f>IF(AND(MASTER_DATA_NORMALIZED!CZ102=0,CZ$22=$L$22),VLOOKUP(MASTER_DATA_PROCESSED!$C102,Backend!$Q$9:$T$52,3,FALSE),MASTER_DATA_NORMALIZED!CZ102)</f>
        <v>50.222317836150005</v>
      </c>
      <c r="DA102" s="99" t="e">
        <f>IF(AND(MASTER_DATA_NORMALIZED!DA102=0,DA$22=$L$22),VLOOKUP(MASTER_DATA_PROCESSED!$C102,Backend!$Q$9:$T$52,3,FALSE),MASTER_DATA_NORMALIZED!DA102)</f>
        <v>#DIV/0!</v>
      </c>
      <c r="DB102" s="99" t="e">
        <f>IF(AND(MASTER_DATA_NORMALIZED!DB102=0,DB$22=$L$22),VLOOKUP(MASTER_DATA_PROCESSED!$C102,Backend!$Q$9:$T$52,3,FALSE),MASTER_DATA_NORMALIZED!DB102)</f>
        <v>#DIV/0!</v>
      </c>
      <c r="DC102" s="99" t="e">
        <f>IF(AND(MASTER_DATA_NORMALIZED!DC102=0,DC$22=$L$22),VLOOKUP(MASTER_DATA_PROCESSED!$C102,Backend!$Q$9:$T$52,3,FALSE),MASTER_DATA_NORMALIZED!DC102)</f>
        <v>#DIV/0!</v>
      </c>
      <c r="DD102" s="99" t="e">
        <f>IF(AND(MASTER_DATA_NORMALIZED!DD102=0,DD$22=$L$22),VLOOKUP(MASTER_DATA_PROCESSED!$C102,Backend!$Q$9:$T$52,3,FALSE),MASTER_DATA_NORMALIZED!DD102)</f>
        <v>#N/A</v>
      </c>
      <c r="DE102" s="99">
        <f>IF(AND(MASTER_DATA_NORMALIZED!DE102=0,DE$22=$L$22),VLOOKUP(MASTER_DATA_PROCESSED!$C102,Backend!$Q$9:$T$52,3,FALSE),MASTER_DATA_NORMALIZED!DE102)</f>
        <v>0</v>
      </c>
      <c r="DF102" s="99">
        <f>IF(AND(MASTER_DATA_NORMALIZED!DF102=0,DF$22=$L$22),VLOOKUP(MASTER_DATA_PROCESSED!$C102,Backend!$Q$9:$T$52,3,FALSE),MASTER_DATA_NORMALIZED!DF102)</f>
        <v>0</v>
      </c>
      <c r="DG102" s="99">
        <f>IF(AND(MASTER_DATA_NORMALIZED!DG102=0,DG$22=$L$22),VLOOKUP(MASTER_DATA_PROCESSED!$C102,Backend!$Q$9:$T$52,3,FALSE),MASTER_DATA_NORMALIZED!DG102)</f>
        <v>0</v>
      </c>
      <c r="DH102" s="99" t="e">
        <f>IF(AND(MASTER_DATA_NORMALIZED!DH102=0,DH$22=$L$22),VLOOKUP(MASTER_DATA_PROCESSED!$C102,Backend!$Q$9:$T$52,3,FALSE),MASTER_DATA_NORMALIZED!DH102)</f>
        <v>#N/A</v>
      </c>
      <c r="DI102" s="99">
        <f>IF(AND(MASTER_DATA_NORMALIZED!DI102=0,DI$22=$L$22),VLOOKUP(MASTER_DATA_PROCESSED!$C102,Backend!$Q$9:$T$52,3,FALSE),MASTER_DATA_NORMALIZED!DI102)</f>
        <v>0</v>
      </c>
      <c r="DJ102" s="99">
        <f>IF(AND(MASTER_DATA_NORMALIZED!DJ102=0,DJ$22=$L$22),VLOOKUP(MASTER_DATA_PROCESSED!$C102,Backend!$Q$9:$T$52,3,FALSE),MASTER_DATA_NORMALIZED!DJ102)</f>
        <v>0</v>
      </c>
      <c r="DK102" s="99">
        <f>IF(AND(MASTER_DATA_NORMALIZED!DK102=0,DK$22=$L$22),VLOOKUP(MASTER_DATA_PROCESSED!$C102,Backend!$Q$9:$T$52,3,FALSE),MASTER_DATA_NORMALIZED!DK102)</f>
        <v>0</v>
      </c>
      <c r="DL102" s="99" t="e">
        <f>IF(AND(MASTER_DATA_NORMALIZED!DL102=0,DL$22=$L$22),VLOOKUP(MASTER_DATA_PROCESSED!$C102,Backend!$Q$9:$T$52,3,FALSE),MASTER_DATA_NORMALIZED!DL102)</f>
        <v>#N/A</v>
      </c>
      <c r="DM102" s="99">
        <f>IF(AND(MASTER_DATA_NORMALIZED!DM102=0,DM$22=$L$22),VLOOKUP(MASTER_DATA_PROCESSED!$C102,Backend!$Q$9:$T$52,3,FALSE),MASTER_DATA_NORMALIZED!DM102)</f>
        <v>0</v>
      </c>
      <c r="DN102" s="99">
        <f>IF(AND(MASTER_DATA_NORMALIZED!DN102=0,DN$22=$L$22),VLOOKUP(MASTER_DATA_PROCESSED!$C102,Backend!$Q$9:$T$52,3,FALSE),MASTER_DATA_NORMALIZED!DN102)</f>
        <v>0</v>
      </c>
      <c r="DO102" s="99">
        <f>IF(AND(MASTER_DATA_NORMALIZED!DO102=0,DO$22=$L$22),VLOOKUP(MASTER_DATA_PROCESSED!$C102,Backend!$Q$9:$T$52,3,FALSE),MASTER_DATA_NORMALIZED!DO102)</f>
        <v>0</v>
      </c>
      <c r="DP102" s="99" t="e">
        <f>IF(AND(MASTER_DATA_NORMALIZED!DP102=0,DP$22=$L$22),VLOOKUP(MASTER_DATA_PROCESSED!$C102,Backend!$Q$9:$T$52,3,FALSE),MASTER_DATA_NORMALIZED!DP102)</f>
        <v>#N/A</v>
      </c>
      <c r="DQ102" s="99">
        <f>IF(AND(MASTER_DATA_NORMALIZED!DQ102=0,DQ$22=$L$22),VLOOKUP(MASTER_DATA_PROCESSED!$C102,Backend!$Q$9:$T$52,3,FALSE),MASTER_DATA_NORMALIZED!DQ102)</f>
        <v>0</v>
      </c>
      <c r="DR102" s="99">
        <f>IF(AND(MASTER_DATA_NORMALIZED!DR102=0,DR$22=$L$22),VLOOKUP(MASTER_DATA_PROCESSED!$C102,Backend!$Q$9:$T$52,3,FALSE),MASTER_DATA_NORMALIZED!DR102)</f>
        <v>0</v>
      </c>
      <c r="DS102" s="99">
        <f>IF(AND(MASTER_DATA_NORMALIZED!DS102=0,DS$22=$L$22),VLOOKUP(MASTER_DATA_PROCESSED!$C102,Backend!$Q$9:$T$52,3,FALSE),MASTER_DATA_NORMALIZED!DS102)</f>
        <v>0</v>
      </c>
      <c r="DT102" s="99" t="e">
        <f>IF(AND(MASTER_DATA_NORMALIZED!DT102=0,DT$22=$L$22),VLOOKUP(MASTER_DATA_PROCESSED!$C102,Backend!$Q$9:$T$52,3,FALSE),MASTER_DATA_NORMALIZED!DT102)</f>
        <v>#N/A</v>
      </c>
      <c r="DU102" s="99">
        <f>IF(AND(MASTER_DATA_NORMALIZED!DU102=0,DU$22=$L$22),VLOOKUP(MASTER_DATA_PROCESSED!$C102,Backend!$Q$9:$T$52,3,FALSE),MASTER_DATA_NORMALIZED!DU102)</f>
        <v>0</v>
      </c>
      <c r="DV102" s="99">
        <f>IF(AND(MASTER_DATA_NORMALIZED!DV102=0,DV$22=$L$22),VLOOKUP(MASTER_DATA_PROCESSED!$C102,Backend!$Q$9:$T$52,3,FALSE),MASTER_DATA_NORMALIZED!DV102)</f>
        <v>0</v>
      </c>
      <c r="DW102" s="99">
        <f>IF(AND(MASTER_DATA_NORMALIZED!DW102=0,DW$22=$L$22),VLOOKUP(MASTER_DATA_PROCESSED!$C102,Backend!$Q$9:$T$52,3,FALSE),MASTER_DATA_NORMALIZED!DW102)</f>
        <v>0</v>
      </c>
      <c r="DX102" s="99" t="e">
        <f>IF(AND(MASTER_DATA_NORMALIZED!DX102=0,DX$22=$L$22),VLOOKUP(MASTER_DATA_PROCESSED!$C102,Backend!$Q$9:$T$52,3,FALSE),MASTER_DATA_NORMALIZED!DX102)</f>
        <v>#N/A</v>
      </c>
      <c r="DY102" s="99">
        <f>IF(AND(MASTER_DATA_NORMALIZED!DY102=0,DY$22=$L$22),VLOOKUP(MASTER_DATA_PROCESSED!$C102,Backend!$Q$9:$T$52,3,FALSE),MASTER_DATA_NORMALIZED!DY102)</f>
        <v>0</v>
      </c>
      <c r="DZ102" s="99">
        <f>IF(AND(MASTER_DATA_NORMALIZED!DZ102=0,DZ$22=$L$22),VLOOKUP(MASTER_DATA_PROCESSED!$C102,Backend!$Q$9:$T$52,3,FALSE),MASTER_DATA_NORMALIZED!DZ102)</f>
        <v>0</v>
      </c>
      <c r="EA102" s="99">
        <f>IF(AND(MASTER_DATA_NORMALIZED!EA102=0,EA$22=$L$22),VLOOKUP(MASTER_DATA_PROCESSED!$C102,Backend!$Q$9:$T$52,3,FALSE),MASTER_DATA_NORMALIZED!EA102)</f>
        <v>0</v>
      </c>
      <c r="EB102" s="99" t="e">
        <f>IF(AND(MASTER_DATA_NORMALIZED!EB102=0,EB$22=$L$22),VLOOKUP(MASTER_DATA_PROCESSED!$C102,Backend!$Q$9:$T$52,3,FALSE),MASTER_DATA_NORMALIZED!EB102)</f>
        <v>#N/A</v>
      </c>
      <c r="EC102" s="99" t="e">
        <f>IF(AND(MASTER_DATA_NORMALIZED!EC102=0,EC$22=$L$22),VLOOKUP(MASTER_DATA_PROCESSED!$C102,Backend!$Q$9:$T$52,3,FALSE),MASTER_DATA_NORMALIZED!EC102)</f>
        <v>#DIV/0!</v>
      </c>
      <c r="ED102" s="99" t="e">
        <f>IF(AND(MASTER_DATA_NORMALIZED!ED102=0,ED$22=$L$22),VLOOKUP(MASTER_DATA_PROCESSED!$C102,Backend!$Q$9:$T$52,3,FALSE),MASTER_DATA_NORMALIZED!ED102)</f>
        <v>#DIV/0!</v>
      </c>
      <c r="EE102" s="99" t="e">
        <f>IF(AND(MASTER_DATA_NORMALIZED!EE102=0,EE$22=$L$22),VLOOKUP(MASTER_DATA_PROCESSED!$C102,Backend!$Q$9:$T$52,3,FALSE),MASTER_DATA_NORMALIZED!EE102)</f>
        <v>#DIV/0!</v>
      </c>
      <c r="EF102" s="99" t="e">
        <f>IF(AND(MASTER_DATA_NORMALIZED!EF102=0,EF$22=$L$22),VLOOKUP(MASTER_DATA_PROCESSED!$C102,Backend!$Q$9:$T$52,3,FALSE),MASTER_DATA_NORMALIZED!EF102)</f>
        <v>#VALUE!</v>
      </c>
      <c r="EG102" s="99">
        <f>IF(AND(MASTER_DATA_NORMALIZED!EG102=0,EG$22=$L$22),VLOOKUP(MASTER_DATA_PROCESSED!$C102,Backend!$Q$9:$T$52,3,FALSE),MASTER_DATA_NORMALIZED!EG102)</f>
        <v>0</v>
      </c>
      <c r="EH102" s="99">
        <f>IF(AND(MASTER_DATA_NORMALIZED!EH102=0,EH$22=$L$22),VLOOKUP(MASTER_DATA_PROCESSED!$C102,Backend!$Q$9:$T$52,3,FALSE),MASTER_DATA_NORMALIZED!EH102)</f>
        <v>0</v>
      </c>
      <c r="EI102" s="99">
        <f>IF(AND(MASTER_DATA_NORMALIZED!EI102=0,EI$22=$L$22),VLOOKUP(MASTER_DATA_PROCESSED!$C102,Backend!$Q$9:$T$52,3,FALSE),MASTER_DATA_NORMALIZED!EI102)</f>
        <v>0</v>
      </c>
      <c r="EJ102" s="99" t="e">
        <f>IF(AND(MASTER_DATA_NORMALIZED!EJ102=0,EJ$22=$L$22),VLOOKUP(MASTER_DATA_PROCESSED!$C102,Backend!$Q$9:$T$52,3,FALSE),MASTER_DATA_NORMALIZED!EJ102)</f>
        <v>#N/A</v>
      </c>
      <c r="EK102" s="99">
        <f>IF(AND(MASTER_DATA_NORMALIZED!EK102=0,EK$22=$L$22),VLOOKUP(MASTER_DATA_PROCESSED!$C102,Backend!$Q$9:$T$52,3,FALSE),MASTER_DATA_NORMALIZED!EK102)</f>
        <v>0</v>
      </c>
      <c r="EL102" s="99">
        <f>IF(AND(MASTER_DATA_NORMALIZED!EL102=0,EL$22=$L$22),VLOOKUP(MASTER_DATA_PROCESSED!$C102,Backend!$Q$9:$T$52,3,FALSE),MASTER_DATA_NORMALIZED!EL102)</f>
        <v>0</v>
      </c>
      <c r="EM102" s="99">
        <f>IF(AND(MASTER_DATA_NORMALIZED!EM102=0,EM$22=$L$22),VLOOKUP(MASTER_DATA_PROCESSED!$C102,Backend!$Q$9:$T$52,3,FALSE),MASTER_DATA_NORMALIZED!EM102)</f>
        <v>0</v>
      </c>
      <c r="EN102" s="99" t="e">
        <f>IF(AND(MASTER_DATA_NORMALIZED!EN102=0,EN$22=$L$22),VLOOKUP(MASTER_DATA_PROCESSED!$C102,Backend!$Q$9:$T$52,3,FALSE),MASTER_DATA_NORMALIZED!EN102)</f>
        <v>#N/A</v>
      </c>
      <c r="EO102" s="99">
        <f>IF(AND(MASTER_DATA_NORMALIZED!EO102=0,EO$22=$L$22),VLOOKUP(MASTER_DATA_PROCESSED!$C102,Backend!$Q$9:$T$52,3,FALSE),MASTER_DATA_NORMALIZED!EO102)</f>
        <v>0</v>
      </c>
      <c r="EP102" s="99">
        <f>IF(AND(MASTER_DATA_NORMALIZED!EP102=0,EP$22=$L$22),VLOOKUP(MASTER_DATA_PROCESSED!$C102,Backend!$Q$9:$T$52,3,FALSE),MASTER_DATA_NORMALIZED!EP102)</f>
        <v>0</v>
      </c>
      <c r="EQ102" s="99">
        <f>IF(AND(MASTER_DATA_NORMALIZED!EQ102=0,EQ$22=$L$22),VLOOKUP(MASTER_DATA_PROCESSED!$C102,Backend!$Q$9:$T$52,3,FALSE),MASTER_DATA_NORMALIZED!EQ102)</f>
        <v>0</v>
      </c>
      <c r="ER102" s="99" t="e">
        <f>IF(AND(MASTER_DATA_NORMALIZED!ER102=0,ER$22=$L$22),VLOOKUP(MASTER_DATA_PROCESSED!$C102,Backend!$Q$9:$T$52,3,FALSE),MASTER_DATA_NORMALIZED!ER102)</f>
        <v>#N/A</v>
      </c>
      <c r="ES102" s="99">
        <f>IF(AND(MASTER_DATA_NORMALIZED!ES102=0,ES$22=$L$22),VLOOKUP(MASTER_DATA_PROCESSED!$C102,Backend!$Q$9:$T$52,3,FALSE),MASTER_DATA_NORMALIZED!ES102)</f>
        <v>0</v>
      </c>
      <c r="ET102" s="99">
        <f>IF(AND(MASTER_DATA_NORMALIZED!ET102=0,ET$22=$L$22),VLOOKUP(MASTER_DATA_PROCESSED!$C102,Backend!$Q$9:$T$52,3,FALSE),MASTER_DATA_NORMALIZED!ET102)</f>
        <v>0</v>
      </c>
      <c r="EU102" s="99">
        <f>IF(AND(MASTER_DATA_NORMALIZED!EU102=0,EU$22=$L$22),VLOOKUP(MASTER_DATA_PROCESSED!$C102,Backend!$Q$9:$T$52,3,FALSE),MASTER_DATA_NORMALIZED!EU102)</f>
        <v>0</v>
      </c>
      <c r="EV102" s="99" t="e">
        <f>IF(AND(MASTER_DATA_NORMALIZED!EV102=0,EV$22=$L$22),VLOOKUP(MASTER_DATA_PROCESSED!$C102,Backend!$Q$9:$T$52,3,FALSE),MASTER_DATA_NORMALIZED!EV102)</f>
        <v>#N/A</v>
      </c>
      <c r="EW102" s="99">
        <f>IF(AND(MASTER_DATA_NORMALIZED!EW102=0,EW$22=$L$22),VLOOKUP(MASTER_DATA_PROCESSED!$C102,Backend!$Q$9:$T$52,3,FALSE),MASTER_DATA_NORMALIZED!EW102)</f>
        <v>0</v>
      </c>
      <c r="EX102" s="99">
        <f>IF(AND(MASTER_DATA_NORMALIZED!EX102=0,EX$22=$L$22),VLOOKUP(MASTER_DATA_PROCESSED!$C102,Backend!$Q$9:$T$52,3,FALSE),MASTER_DATA_NORMALIZED!EX102)</f>
        <v>0</v>
      </c>
      <c r="EY102" s="99">
        <f>IF(AND(MASTER_DATA_NORMALIZED!EY102=0,EY$22=$L$22),VLOOKUP(MASTER_DATA_PROCESSED!$C102,Backend!$Q$9:$T$52,3,FALSE),MASTER_DATA_NORMALIZED!EY102)</f>
        <v>0</v>
      </c>
      <c r="EZ102" s="99">
        <f>IF(AND(MASTER_DATA_NORMALIZED!EZ102=0,EZ$22=$L$22),VLOOKUP(MASTER_DATA_PROCESSED!$C102,Backend!$Q$9:$T$52,3,FALSE),MASTER_DATA_NORMALIZED!EZ102)</f>
        <v>25.629405582007799</v>
      </c>
      <c r="FA102" s="99">
        <f>IF(AND(MASTER_DATA_NORMALIZED!FA102=0,FA$22=$L$22),VLOOKUP(MASTER_DATA_PROCESSED!$C102,Backend!$Q$9:$T$52,3,FALSE),MASTER_DATA_NORMALIZED!FA102)</f>
        <v>0</v>
      </c>
      <c r="FB102" s="99">
        <f>IF(AND(MASTER_DATA_NORMALIZED!FB102=0,FB$22=$L$22),VLOOKUP(MASTER_DATA_PROCESSED!$C102,Backend!$Q$9:$T$52,3,FALSE),MASTER_DATA_NORMALIZED!FB102)</f>
        <v>0</v>
      </c>
      <c r="FC102" s="99">
        <f>IF(AND(MASTER_DATA_NORMALIZED!FC102=0,FC$22=$L$22),VLOOKUP(MASTER_DATA_PROCESSED!$C102,Backend!$Q$9:$T$52,3,FALSE),MASTER_DATA_NORMALIZED!FC102)</f>
        <v>0</v>
      </c>
      <c r="FD102" s="99">
        <f>IF(AND(MASTER_DATA_NORMALIZED!FD102=0,FD$22=$L$22),VLOOKUP(MASTER_DATA_PROCESSED!$C102,Backend!$Q$9:$T$52,3,FALSE),MASTER_DATA_NORMALIZED!FD102)</f>
        <v>25.276314278451203</v>
      </c>
      <c r="FE102" s="99">
        <f>IF(AND(MASTER_DATA_NORMALIZED!FE102=0,FE$22=$L$22),VLOOKUP(MASTER_DATA_PROCESSED!$C102,Backend!$Q$9:$T$52,3,FALSE),MASTER_DATA_NORMALIZED!FE102)</f>
        <v>0</v>
      </c>
      <c r="FF102" s="99">
        <f>IF(AND(MASTER_DATA_NORMALIZED!FF102=0,FF$22=$L$22),VLOOKUP(MASTER_DATA_PROCESSED!$C102,Backend!$Q$9:$T$52,3,FALSE),MASTER_DATA_NORMALIZED!FF102)</f>
        <v>0</v>
      </c>
      <c r="FG102" s="99">
        <f>IF(AND(MASTER_DATA_NORMALIZED!FG102=0,FG$22=$L$22),VLOOKUP(MASTER_DATA_PROCESSED!$C102,Backend!$Q$9:$T$52,3,FALSE),MASTER_DATA_NORMALIZED!FG102)</f>
        <v>0</v>
      </c>
      <c r="FH102" s="99">
        <f>IF(AND(MASTER_DATA_NORMALIZED!FH102=0,FH$22=$L$22),VLOOKUP(MASTER_DATA_PROCESSED!$C102,Backend!$Q$9:$T$52,3,FALSE),MASTER_DATA_NORMALIZED!FH102)</f>
        <v>24.957202472726411</v>
      </c>
      <c r="FI102" s="99">
        <f>IF(AND(MASTER_DATA_NORMALIZED!FI102=0,FI$22=$L$22),VLOOKUP(MASTER_DATA_PROCESSED!$C102,Backend!$Q$9:$T$52,3,FALSE),MASTER_DATA_NORMALIZED!FI102)</f>
        <v>0</v>
      </c>
      <c r="FJ102" s="99">
        <f>IF(AND(MASTER_DATA_NORMALIZED!FJ102=0,FJ$22=$L$22),VLOOKUP(MASTER_DATA_PROCESSED!$C102,Backend!$Q$9:$T$52,3,FALSE),MASTER_DATA_NORMALIZED!FJ102)</f>
        <v>0</v>
      </c>
      <c r="FK102" s="99">
        <f>IF(AND(MASTER_DATA_NORMALIZED!FK102=0,FK$22=$L$22),VLOOKUP(MASTER_DATA_PROCESSED!$C102,Backend!$Q$9:$T$52,3,FALSE),MASTER_DATA_NORMALIZED!FK102)</f>
        <v>0</v>
      </c>
      <c r="FL102" s="99">
        <f>IF(AND(MASTER_DATA_NORMALIZED!FL102=0,FL$22=$L$22),VLOOKUP(MASTER_DATA_PROCESSED!$C102,Backend!$Q$9:$T$52,3,FALSE),MASTER_DATA_NORMALIZED!FL102)</f>
        <v>49.914404945452823</v>
      </c>
      <c r="FM102" s="99">
        <f>IF(AND(MASTER_DATA_NORMALIZED!FM102=0,FM$22=$L$22),VLOOKUP(MASTER_DATA_PROCESSED!$C102,Backend!$Q$9:$T$52,3,FALSE),MASTER_DATA_NORMALIZED!FM102)</f>
        <v>0</v>
      </c>
      <c r="FN102" s="99">
        <f>IF(AND(MASTER_DATA_NORMALIZED!FN102=0,FN$22=$L$22),VLOOKUP(MASTER_DATA_PROCESSED!$C102,Backend!$Q$9:$T$52,3,FALSE),MASTER_DATA_NORMALIZED!FN102)</f>
        <v>0</v>
      </c>
      <c r="FO102" s="99">
        <f>IF(AND(MASTER_DATA_NORMALIZED!FO102=0,FO$22=$L$22),VLOOKUP(MASTER_DATA_PROCESSED!$C102,Backend!$Q$9:$T$52,3,FALSE),MASTER_DATA_NORMALIZED!FO102)</f>
        <v>0</v>
      </c>
      <c r="FP102" s="99" t="e">
        <f>IF(AND(MASTER_DATA_NORMALIZED!FP102=0,FP$22=$L$22),VLOOKUP(MASTER_DATA_PROCESSED!$C102,Backend!$Q$9:$T$52,3,FALSE),MASTER_DATA_NORMALIZED!FP102)</f>
        <v>#N/A</v>
      </c>
      <c r="FQ102" s="99">
        <f>IF(AND(MASTER_DATA_NORMALIZED!FQ102=0,FQ$22=$L$22),VLOOKUP(MASTER_DATA_PROCESSED!$C102,Backend!$Q$9:$T$52,3,FALSE),MASTER_DATA_NORMALIZED!FQ102)</f>
        <v>0</v>
      </c>
      <c r="FR102" s="99">
        <f>IF(AND(MASTER_DATA_NORMALIZED!FR102=0,FR$22=$L$22),VLOOKUP(MASTER_DATA_PROCESSED!$C102,Backend!$Q$9:$T$52,3,FALSE),MASTER_DATA_NORMALIZED!FR102)</f>
        <v>0</v>
      </c>
      <c r="FS102" s="99">
        <f>IF(AND(MASTER_DATA_NORMALIZED!FS102=0,FS$22=$L$22),VLOOKUP(MASTER_DATA_PROCESSED!$C102,Backend!$Q$9:$T$52,3,FALSE),MASTER_DATA_NORMALIZED!FS102)</f>
        <v>0</v>
      </c>
      <c r="FT102" s="99" t="e">
        <f>IF(AND(MASTER_DATA_NORMALIZED!FT102=0,FT$22=$L$22),VLOOKUP(MASTER_DATA_PROCESSED!$C102,Backend!$Q$9:$T$52,3,FALSE),MASTER_DATA_NORMALIZED!FT102)</f>
        <v>#N/A</v>
      </c>
      <c r="FU102" s="99">
        <f>IF(AND(MASTER_DATA_NORMALIZED!FU102=0,FU$22=$L$22),VLOOKUP(MASTER_DATA_PROCESSED!$C102,Backend!$Q$9:$T$52,3,FALSE),MASTER_DATA_NORMALIZED!FU102)</f>
        <v>0</v>
      </c>
      <c r="FV102" s="99">
        <f>IF(AND(MASTER_DATA_NORMALIZED!FV102=0,FV$22=$L$22),VLOOKUP(MASTER_DATA_PROCESSED!$C102,Backend!$Q$9:$T$52,3,FALSE),MASTER_DATA_NORMALIZED!FV102)</f>
        <v>0</v>
      </c>
      <c r="FW102" s="99">
        <f>IF(AND(MASTER_DATA_NORMALIZED!FW102=0,FW$22=$L$22),VLOOKUP(MASTER_DATA_PROCESSED!$C102,Backend!$Q$9:$T$52,3,FALSE),MASTER_DATA_NORMALIZED!FW102)</f>
        <v>0</v>
      </c>
      <c r="FX102" s="99" t="e">
        <f>IF(AND(MASTER_DATA_NORMALIZED!FX102=0,FX$22=$L$22),VLOOKUP(MASTER_DATA_PROCESSED!$C102,Backend!$Q$9:$T$52,3,FALSE),MASTER_DATA_NORMALIZED!FX102)</f>
        <v>#N/A</v>
      </c>
      <c r="FY102" s="99">
        <f>IF(AND(MASTER_DATA_NORMALIZED!FY102=0,FY$22=$L$22),VLOOKUP(MASTER_DATA_PROCESSED!$C102,Backend!$Q$9:$T$52,3,FALSE),MASTER_DATA_NORMALIZED!FY102)</f>
        <v>0</v>
      </c>
      <c r="FZ102" s="99">
        <f>IF(AND(MASTER_DATA_NORMALIZED!FZ102=0,FZ$22=$L$22),VLOOKUP(MASTER_DATA_PROCESSED!$C102,Backend!$Q$9:$T$52,3,FALSE),MASTER_DATA_NORMALIZED!FZ102)</f>
        <v>0</v>
      </c>
      <c r="GA102" s="99">
        <f>IF(AND(MASTER_DATA_NORMALIZED!GA102=0,GA$22=$L$22),VLOOKUP(MASTER_DATA_PROCESSED!$C102,Backend!$Q$9:$T$52,3,FALSE),MASTER_DATA_NORMALIZED!GA102)</f>
        <v>0</v>
      </c>
      <c r="GB102" s="99" t="e">
        <f>IF(AND(MASTER_DATA_NORMALIZED!GB102=0,GB$22=$L$22),VLOOKUP(MASTER_DATA_PROCESSED!$C102,Backend!$Q$9:$T$52,3,FALSE),MASTER_DATA_NORMALIZED!GB102)</f>
        <v>#N/A</v>
      </c>
      <c r="GC102" s="99">
        <f>IF(AND(MASTER_DATA_NORMALIZED!GC102=0,GC$22=$L$22),VLOOKUP(MASTER_DATA_PROCESSED!$C102,Backend!$Q$9:$T$52,3,FALSE),MASTER_DATA_NORMALIZED!GC102)</f>
        <v>0</v>
      </c>
      <c r="GD102" s="99">
        <f>IF(AND(MASTER_DATA_NORMALIZED!GD102=0,GD$22=$L$22),VLOOKUP(MASTER_DATA_PROCESSED!$C102,Backend!$Q$9:$T$52,3,FALSE),MASTER_DATA_NORMALIZED!GD102)</f>
        <v>0</v>
      </c>
      <c r="GE102" s="99">
        <f>IF(AND(MASTER_DATA_NORMALIZED!GE102=0,GE$22=$L$22),VLOOKUP(MASTER_DATA_PROCESSED!$C102,Backend!$Q$9:$T$52,3,FALSE),MASTER_DATA_NORMALIZED!GE102)</f>
        <v>0</v>
      </c>
      <c r="GF102" s="99" t="e">
        <f>IF(AND(MASTER_DATA_NORMALIZED!GF102=0,GF$22=$L$22),VLOOKUP(MASTER_DATA_PROCESSED!$C102,Backend!$Q$9:$T$52,3,FALSE),MASTER_DATA_NORMALIZED!GF102)</f>
        <v>#N/A</v>
      </c>
      <c r="GG102" s="99">
        <f>IF(AND(MASTER_DATA_NORMALIZED!GG102=0,GG$22=$L$22),VLOOKUP(MASTER_DATA_PROCESSED!$C102,Backend!$Q$9:$T$52,3,FALSE),MASTER_DATA_NORMALIZED!GG102)</f>
        <v>0</v>
      </c>
      <c r="GH102" s="99">
        <f>IF(AND(MASTER_DATA_NORMALIZED!GH102=0,GH$22=$L$22),VLOOKUP(MASTER_DATA_PROCESSED!$C102,Backend!$Q$9:$T$52,3,FALSE),MASTER_DATA_NORMALIZED!GH102)</f>
        <v>0</v>
      </c>
      <c r="GI102" s="99">
        <f>IF(AND(MASTER_DATA_NORMALIZED!GI102=0,GI$22=$L$22),VLOOKUP(MASTER_DATA_PROCESSED!$C102,Backend!$Q$9:$T$52,3,FALSE),MASTER_DATA_NORMALIZED!GI102)</f>
        <v>0</v>
      </c>
      <c r="GJ102" s="99" t="e">
        <f>IF(AND(MASTER_DATA_NORMALIZED!GJ102=0,GJ$22=$L$22),VLOOKUP(MASTER_DATA_PROCESSED!$C102,Backend!$Q$9:$T$52,3,FALSE),MASTER_DATA_NORMALIZED!GJ102)</f>
        <v>#N/A</v>
      </c>
      <c r="GK102" s="99">
        <f>IF(AND(MASTER_DATA_NORMALIZED!GK102=0,GK$22=$L$22),VLOOKUP(MASTER_DATA_PROCESSED!$C102,Backend!$Q$9:$T$52,3,FALSE),MASTER_DATA_NORMALIZED!GK102)</f>
        <v>0</v>
      </c>
      <c r="GL102" s="99">
        <f>IF(AND(MASTER_DATA_NORMALIZED!GL102=0,GL$22=$L$22),VLOOKUP(MASTER_DATA_PROCESSED!$C102,Backend!$Q$9:$T$52,3,FALSE),MASTER_DATA_NORMALIZED!GL102)</f>
        <v>0</v>
      </c>
      <c r="GM102" s="99">
        <f>IF(AND(MASTER_DATA_NORMALIZED!GM102=0,GM$22=$L$22),VLOOKUP(MASTER_DATA_PROCESSED!$C102,Backend!$Q$9:$T$52,3,FALSE),MASTER_DATA_NORMALIZED!GM102)</f>
        <v>0</v>
      </c>
      <c r="GN102" s="99" t="e">
        <f>IF(AND(MASTER_DATA_NORMALIZED!GN102=0,GN$22=$L$22),VLOOKUP(MASTER_DATA_PROCESSED!$C102,Backend!$Q$9:$T$52,3,FALSE),MASTER_DATA_NORMALIZED!GN102)</f>
        <v>#N/A</v>
      </c>
      <c r="GO102" s="99">
        <f>IF(AND(MASTER_DATA_NORMALIZED!GO102=0,GO$22=$L$22),VLOOKUP(MASTER_DATA_PROCESSED!$C102,Backend!$Q$9:$T$52,3,FALSE),MASTER_DATA_NORMALIZED!GO102)</f>
        <v>0</v>
      </c>
      <c r="GP102" s="99">
        <f>IF(AND(MASTER_DATA_NORMALIZED!GP102=0,GP$22=$L$22),VLOOKUP(MASTER_DATA_PROCESSED!$C102,Backend!$Q$9:$T$52,3,FALSE),MASTER_DATA_NORMALIZED!GP102)</f>
        <v>0</v>
      </c>
      <c r="GQ102" s="99">
        <f>IF(AND(MASTER_DATA_NORMALIZED!GQ102=0,GQ$22=$L$22),VLOOKUP(MASTER_DATA_PROCESSED!$C102,Backend!$Q$9:$T$52,3,FALSE),MASTER_DATA_NORMALIZED!GQ102)</f>
        <v>0</v>
      </c>
      <c r="GR102" s="99" t="e">
        <f>IF(AND(MASTER_DATA_NORMALIZED!GR102=0,GR$22=$L$22),VLOOKUP(MASTER_DATA_PROCESSED!$C102,Backend!$Q$9:$T$52,3,FALSE),MASTER_DATA_NORMALIZED!GR102)</f>
        <v>#N/A</v>
      </c>
      <c r="GS102" s="99">
        <f>IF(AND(MASTER_DATA_NORMALIZED!GS102=0,GS$22=$L$22),VLOOKUP(MASTER_DATA_PROCESSED!$C102,Backend!$Q$9:$T$52,3,FALSE),MASTER_DATA_NORMALIZED!GS102)</f>
        <v>0</v>
      </c>
      <c r="GT102" s="99">
        <f>IF(AND(MASTER_DATA_NORMALIZED!GT102=0,GT$22=$L$22),VLOOKUP(MASTER_DATA_PROCESSED!$C102,Backend!$Q$9:$T$52,3,FALSE),MASTER_DATA_NORMALIZED!GT102)</f>
        <v>0</v>
      </c>
      <c r="GU102" s="99">
        <f>IF(AND(MASTER_DATA_NORMALIZED!GU102=0,GU$22=$L$22),VLOOKUP(MASTER_DATA_PROCESSED!$C102,Backend!$Q$9:$T$52,3,FALSE),MASTER_DATA_NORMALIZED!GU102)</f>
        <v>0</v>
      </c>
      <c r="GV102" s="99" t="e">
        <f>IF(AND(MASTER_DATA_NORMALIZED!GV102=0,GV$22=$L$22),VLOOKUP(MASTER_DATA_PROCESSED!$C102,Backend!$Q$9:$T$52,3,FALSE),MASTER_DATA_NORMALIZED!GV102)</f>
        <v>#N/A</v>
      </c>
      <c r="GW102" s="99" t="e">
        <f>IF(AND(MASTER_DATA_NORMALIZED!GW102=0,GW$22=$L$22),VLOOKUP(MASTER_DATA_PROCESSED!$C102,Backend!$Q$9:$T$52,3,FALSE),MASTER_DATA_NORMALIZED!GW102)</f>
        <v>#REF!</v>
      </c>
      <c r="GX102" s="99" t="e">
        <f>IF(AND(MASTER_DATA_NORMALIZED!GX102=0,GX$22=$L$22),VLOOKUP(MASTER_DATA_PROCESSED!$C102,Backend!$Q$9:$T$52,3,FALSE),MASTER_DATA_NORMALIZED!GX102)</f>
        <v>#REF!</v>
      </c>
      <c r="GY102" s="99" t="e">
        <f>IF(AND(MASTER_DATA_NORMALIZED!GY102=0,GY$22=$L$22),VLOOKUP(MASTER_DATA_PROCESSED!$C102,Backend!$Q$9:$T$52,3,FALSE),MASTER_DATA_NORMALIZED!GY102)</f>
        <v>#REF!</v>
      </c>
    </row>
    <row r="103" spans="2:207" s="27" customFormat="1" ht="14.25" hidden="1" outlineLevel="2" x14ac:dyDescent="0.25">
      <c r="B103" s="26">
        <f t="shared" si="14"/>
        <v>20</v>
      </c>
      <c r="C103" s="59">
        <v>232.2</v>
      </c>
      <c r="D103" s="88"/>
      <c r="E103" s="57"/>
      <c r="F103" s="57"/>
      <c r="G103" s="86">
        <v>232.2</v>
      </c>
      <c r="H103" s="40" t="s">
        <v>107</v>
      </c>
      <c r="I103" s="99">
        <f>IF(AND(MASTER_DATA_NORMALIZED!I103=0,I$22=$L$22),VLOOKUP(MASTER_DATA_PROCESSED!$C103,Backend!$Q$9:$T$52,3,FALSE),MASTER_DATA_NORMALIZED!I103)</f>
        <v>0</v>
      </c>
      <c r="J103" s="99">
        <f>IF(AND(MASTER_DATA_NORMALIZED!J103=0,J$22=$L$22),VLOOKUP(MASTER_DATA_PROCESSED!$C103,Backend!$Q$9:$T$52,3,FALSE),MASTER_DATA_NORMALIZED!J103)</f>
        <v>0</v>
      </c>
      <c r="K103" s="99">
        <f>IF(AND(MASTER_DATA_NORMALIZED!K103=0,K$22=$L$22),VLOOKUP(MASTER_DATA_PROCESSED!$C103,Backend!$Q$9:$T$52,3,FALSE),MASTER_DATA_NORMALIZED!K103)</f>
        <v>0</v>
      </c>
      <c r="L103" s="99" t="e">
        <f>IF(AND(MASTER_DATA_NORMALIZED!L103=0,L$22=$L$22),VLOOKUP(MASTER_DATA_PROCESSED!$C103,Backend!$Q$9:$T$52,3,FALSE),MASTER_DATA_NORMALIZED!L103)</f>
        <v>#N/A</v>
      </c>
      <c r="M103" s="99">
        <f>IF(AND(MASTER_DATA_NORMALIZED!M103=0,M$22=$L$22),VLOOKUP(MASTER_DATA_PROCESSED!$C103,Backend!$Q$9:$T$52,3,FALSE),MASTER_DATA_NORMALIZED!M103)</f>
        <v>0</v>
      </c>
      <c r="N103" s="99">
        <f>IF(AND(MASTER_DATA_NORMALIZED!N103=0,N$22=$L$22),VLOOKUP(MASTER_DATA_PROCESSED!$C103,Backend!$Q$9:$T$52,3,FALSE),MASTER_DATA_NORMALIZED!N103)</f>
        <v>0</v>
      </c>
      <c r="O103" s="99">
        <f>IF(AND(MASTER_DATA_NORMALIZED!O103=0,O$22=$L$22),VLOOKUP(MASTER_DATA_PROCESSED!$C103,Backend!$Q$9:$T$52,3,FALSE),MASTER_DATA_NORMALIZED!O103)</f>
        <v>0</v>
      </c>
      <c r="P103" s="99" t="e">
        <f>IF(AND(MASTER_DATA_NORMALIZED!P103=0,P$22=$L$22),VLOOKUP(MASTER_DATA_PROCESSED!$C103,Backend!$Q$9:$T$52,3,FALSE),MASTER_DATA_NORMALIZED!P103)</f>
        <v>#N/A</v>
      </c>
      <c r="Q103" s="99">
        <f>IF(AND(MASTER_DATA_NORMALIZED!Q103=0,Q$22=$L$22),VLOOKUP(MASTER_DATA_PROCESSED!$C103,Backend!$Q$9:$T$52,3,FALSE),MASTER_DATA_NORMALIZED!Q103)</f>
        <v>0</v>
      </c>
      <c r="R103" s="99">
        <f>IF(AND(MASTER_DATA_NORMALIZED!R103=0,R$22=$L$22),VLOOKUP(MASTER_DATA_PROCESSED!$C103,Backend!$Q$9:$T$52,3,FALSE),MASTER_DATA_NORMALIZED!R103)</f>
        <v>0</v>
      </c>
      <c r="S103" s="99">
        <f>IF(AND(MASTER_DATA_NORMALIZED!S103=0,S$22=$L$22),VLOOKUP(MASTER_DATA_PROCESSED!$C103,Backend!$Q$9:$T$52,3,FALSE),MASTER_DATA_NORMALIZED!S103)</f>
        <v>0</v>
      </c>
      <c r="T103" s="99" t="e">
        <f>IF(AND(MASTER_DATA_NORMALIZED!T103=0,T$22=$L$22),VLOOKUP(MASTER_DATA_PROCESSED!$C103,Backend!$Q$9:$T$52,3,FALSE),MASTER_DATA_NORMALIZED!T103)</f>
        <v>#N/A</v>
      </c>
      <c r="U103" s="99">
        <f>IF(AND(MASTER_DATA_NORMALIZED!U103=0,U$22=$L$22),VLOOKUP(MASTER_DATA_PROCESSED!$C103,Backend!$Q$9:$T$52,3,FALSE),MASTER_DATA_NORMALIZED!U103)</f>
        <v>0</v>
      </c>
      <c r="V103" s="99">
        <f>IF(AND(MASTER_DATA_NORMALIZED!V103=0,V$22=$L$22),VLOOKUP(MASTER_DATA_PROCESSED!$C103,Backend!$Q$9:$T$52,3,FALSE),MASTER_DATA_NORMALIZED!V103)</f>
        <v>0</v>
      </c>
      <c r="W103" s="99">
        <f>IF(AND(MASTER_DATA_NORMALIZED!W103=0,W$22=$L$22),VLOOKUP(MASTER_DATA_PROCESSED!$C103,Backend!$Q$9:$T$52,3,FALSE),MASTER_DATA_NORMALIZED!W103)</f>
        <v>0</v>
      </c>
      <c r="X103" s="99" t="e">
        <f>IF(AND(MASTER_DATA_NORMALIZED!X103=0,X$22=$L$22),VLOOKUP(MASTER_DATA_PROCESSED!$C103,Backend!$Q$9:$T$52,3,FALSE),MASTER_DATA_NORMALIZED!X103)</f>
        <v>#N/A</v>
      </c>
      <c r="Y103" s="99">
        <f>IF(AND(MASTER_DATA_NORMALIZED!Y103=0,Y$22=$L$22),VLOOKUP(MASTER_DATA_PROCESSED!$C103,Backend!$Q$9:$T$52,3,FALSE),MASTER_DATA_NORMALIZED!Y103)</f>
        <v>0</v>
      </c>
      <c r="Z103" s="99">
        <f>IF(AND(MASTER_DATA_NORMALIZED!Z103=0,Z$22=$L$22),VLOOKUP(MASTER_DATA_PROCESSED!$C103,Backend!$Q$9:$T$52,3,FALSE),MASTER_DATA_NORMALIZED!Z103)</f>
        <v>0</v>
      </c>
      <c r="AA103" s="99">
        <f>IF(AND(MASTER_DATA_NORMALIZED!AA103=0,AA$22=$L$22),VLOOKUP(MASTER_DATA_PROCESSED!$C103,Backend!$Q$9:$T$52,3,FALSE),MASTER_DATA_NORMALIZED!AA103)</f>
        <v>0</v>
      </c>
      <c r="AB103" s="99" t="e">
        <f>IF(AND(MASTER_DATA_NORMALIZED!AB103=0,AB$22=$L$22),VLOOKUP(MASTER_DATA_PROCESSED!$C103,Backend!$Q$9:$T$52,3,FALSE),MASTER_DATA_NORMALIZED!AB103)</f>
        <v>#N/A</v>
      </c>
      <c r="AC103" s="99">
        <f>IF(AND(MASTER_DATA_NORMALIZED!AC103=0,AC$22=$L$22),VLOOKUP(MASTER_DATA_PROCESSED!$C103,Backend!$Q$9:$T$52,3,FALSE),MASTER_DATA_NORMALIZED!AC103)</f>
        <v>0</v>
      </c>
      <c r="AD103" s="99">
        <f>IF(AND(MASTER_DATA_NORMALIZED!AD103=0,AD$22=$L$22),VLOOKUP(MASTER_DATA_PROCESSED!$C103,Backend!$Q$9:$T$52,3,FALSE),MASTER_DATA_NORMALIZED!AD103)</f>
        <v>0</v>
      </c>
      <c r="AE103" s="99">
        <f>IF(AND(MASTER_DATA_NORMALIZED!AE103=0,AE$22=$L$22),VLOOKUP(MASTER_DATA_PROCESSED!$C103,Backend!$Q$9:$T$52,3,FALSE),MASTER_DATA_NORMALIZED!AE103)</f>
        <v>0</v>
      </c>
      <c r="AF103" s="99" t="e">
        <f>IF(AND(MASTER_DATA_NORMALIZED!AF103=0,AF$22=$L$22),VLOOKUP(MASTER_DATA_PROCESSED!$C103,Backend!$Q$9:$T$52,3,FALSE),MASTER_DATA_NORMALIZED!AF103)</f>
        <v>#N/A</v>
      </c>
      <c r="AG103" s="99">
        <f>IF(AND(MASTER_DATA_NORMALIZED!AG103=0,AG$22=$L$22),VLOOKUP(MASTER_DATA_PROCESSED!$C103,Backend!$Q$9:$T$52,3,FALSE),MASTER_DATA_NORMALIZED!AG103)</f>
        <v>0</v>
      </c>
      <c r="AH103" s="99">
        <f>IF(AND(MASTER_DATA_NORMALIZED!AH103=0,AH$22=$L$22),VLOOKUP(MASTER_DATA_PROCESSED!$C103,Backend!$Q$9:$T$52,3,FALSE),MASTER_DATA_NORMALIZED!AH103)</f>
        <v>0</v>
      </c>
      <c r="AI103" s="99">
        <f>IF(AND(MASTER_DATA_NORMALIZED!AI103=0,AI$22=$L$22),VLOOKUP(MASTER_DATA_PROCESSED!$C103,Backend!$Q$9:$T$52,3,FALSE),MASTER_DATA_NORMALIZED!AI103)</f>
        <v>0</v>
      </c>
      <c r="AJ103" s="99" t="e">
        <f>IF(AND(MASTER_DATA_NORMALIZED!AJ103=0,AJ$22=$L$22),VLOOKUP(MASTER_DATA_PROCESSED!$C103,Backend!$Q$9:$T$52,3,FALSE),MASTER_DATA_NORMALIZED!AJ103)</f>
        <v>#N/A</v>
      </c>
      <c r="AK103" s="99">
        <f>IF(AND(MASTER_DATA_NORMALIZED!AK103=0,AK$22=$L$22),VLOOKUP(MASTER_DATA_PROCESSED!$C103,Backend!$Q$9:$T$52,3,FALSE),MASTER_DATA_NORMALIZED!AK103)</f>
        <v>0</v>
      </c>
      <c r="AL103" s="99">
        <f>IF(AND(MASTER_DATA_NORMALIZED!AL103=0,AL$22=$L$22),VLOOKUP(MASTER_DATA_PROCESSED!$C103,Backend!$Q$9:$T$52,3,FALSE),MASTER_DATA_NORMALIZED!AL103)</f>
        <v>0</v>
      </c>
      <c r="AM103" s="99">
        <f>IF(AND(MASTER_DATA_NORMALIZED!AM103=0,AM$22=$L$22),VLOOKUP(MASTER_DATA_PROCESSED!$C103,Backend!$Q$9:$T$52,3,FALSE),MASTER_DATA_NORMALIZED!AM103)</f>
        <v>0</v>
      </c>
      <c r="AN103" s="99" t="e">
        <f>IF(AND(MASTER_DATA_NORMALIZED!AN103=0,AN$22=$L$22),VLOOKUP(MASTER_DATA_PROCESSED!$C103,Backend!$Q$9:$T$52,3,FALSE),MASTER_DATA_NORMALIZED!AN103)</f>
        <v>#N/A</v>
      </c>
      <c r="AO103" s="99">
        <f>IF(AND(MASTER_DATA_NORMALIZED!AO103=0,AO$22=$L$22),VLOOKUP(MASTER_DATA_PROCESSED!$C103,Backend!$Q$9:$T$52,3,FALSE),MASTER_DATA_NORMALIZED!AO103)</f>
        <v>0</v>
      </c>
      <c r="AP103" s="99">
        <f>IF(AND(MASTER_DATA_NORMALIZED!AP103=0,AP$22=$L$22),VLOOKUP(MASTER_DATA_PROCESSED!$C103,Backend!$Q$9:$T$52,3,FALSE),MASTER_DATA_NORMALIZED!AP103)</f>
        <v>0</v>
      </c>
      <c r="AQ103" s="99">
        <f>IF(AND(MASTER_DATA_NORMALIZED!AQ103=0,AQ$22=$L$22),VLOOKUP(MASTER_DATA_PROCESSED!$C103,Backend!$Q$9:$T$52,3,FALSE),MASTER_DATA_NORMALIZED!AQ103)</f>
        <v>0</v>
      </c>
      <c r="AR103" s="99" t="e">
        <f>IF(AND(MASTER_DATA_NORMALIZED!AR103=0,AR$22=$L$22),VLOOKUP(MASTER_DATA_PROCESSED!$C103,Backend!$Q$9:$T$52,3,FALSE),MASTER_DATA_NORMALIZED!AR103)</f>
        <v>#N/A</v>
      </c>
      <c r="AS103" s="99">
        <f>IF(AND(MASTER_DATA_NORMALIZED!AS103=0,AS$22=$L$22),VLOOKUP(MASTER_DATA_PROCESSED!$C103,Backend!$Q$9:$T$52,3,FALSE),MASTER_DATA_NORMALIZED!AS103)</f>
        <v>0</v>
      </c>
      <c r="AT103" s="99">
        <f>IF(AND(MASTER_DATA_NORMALIZED!AT103=0,AT$22=$L$22),VLOOKUP(MASTER_DATA_PROCESSED!$C103,Backend!$Q$9:$T$52,3,FALSE),MASTER_DATA_NORMALIZED!AT103)</f>
        <v>0</v>
      </c>
      <c r="AU103" s="99">
        <f>IF(AND(MASTER_DATA_NORMALIZED!AU103=0,AU$22=$L$22),VLOOKUP(MASTER_DATA_PROCESSED!$C103,Backend!$Q$9:$T$52,3,FALSE),MASTER_DATA_NORMALIZED!AU103)</f>
        <v>0</v>
      </c>
      <c r="AV103" s="99" t="e">
        <f>IF(AND(MASTER_DATA_NORMALIZED!AV103=0,AV$22=$L$22),VLOOKUP(MASTER_DATA_PROCESSED!$C103,Backend!$Q$9:$T$52,3,FALSE),MASTER_DATA_NORMALIZED!AV103)</f>
        <v>#N/A</v>
      </c>
      <c r="AW103" s="99">
        <f>IF(AND(MASTER_DATA_NORMALIZED!AW103=0,AW$22=$L$22),VLOOKUP(MASTER_DATA_PROCESSED!$C103,Backend!$Q$9:$T$52,3,FALSE),MASTER_DATA_NORMALIZED!AW103)</f>
        <v>0</v>
      </c>
      <c r="AX103" s="99">
        <f>IF(AND(MASTER_DATA_NORMALIZED!AX103=0,AX$22=$L$22),VLOOKUP(MASTER_DATA_PROCESSED!$C103,Backend!$Q$9:$T$52,3,FALSE),MASTER_DATA_NORMALIZED!AX103)</f>
        <v>0</v>
      </c>
      <c r="AY103" s="99">
        <f>IF(AND(MASTER_DATA_NORMALIZED!AY103=0,AY$22=$L$22),VLOOKUP(MASTER_DATA_PROCESSED!$C103,Backend!$Q$9:$T$52,3,FALSE),MASTER_DATA_NORMALIZED!AY103)</f>
        <v>0</v>
      </c>
      <c r="AZ103" s="99" t="e">
        <f>IF(AND(MASTER_DATA_NORMALIZED!AZ103=0,AZ$22=$L$22),VLOOKUP(MASTER_DATA_PROCESSED!$C103,Backend!$Q$9:$T$52,3,FALSE),MASTER_DATA_NORMALIZED!AZ103)</f>
        <v>#N/A</v>
      </c>
      <c r="BA103" s="99">
        <f>IF(AND(MASTER_DATA_NORMALIZED!BA103=0,BA$22=$L$22),VLOOKUP(MASTER_DATA_PROCESSED!$C103,Backend!$Q$9:$T$52,3,FALSE),MASTER_DATA_NORMALIZED!BA103)</f>
        <v>0</v>
      </c>
      <c r="BB103" s="99">
        <f>IF(AND(MASTER_DATA_NORMALIZED!BB103=0,BB$22=$L$22),VLOOKUP(MASTER_DATA_PROCESSED!$C103,Backend!$Q$9:$T$52,3,FALSE),MASTER_DATA_NORMALIZED!BB103)</f>
        <v>0</v>
      </c>
      <c r="BC103" s="99">
        <f>IF(AND(MASTER_DATA_NORMALIZED!BC103=0,BC$22=$L$22),VLOOKUP(MASTER_DATA_PROCESSED!$C103,Backend!$Q$9:$T$52,3,FALSE),MASTER_DATA_NORMALIZED!BC103)</f>
        <v>0</v>
      </c>
      <c r="BD103" s="99" t="e">
        <f>IF(AND(MASTER_DATA_NORMALIZED!BD103=0,BD$22=$L$22),VLOOKUP(MASTER_DATA_PROCESSED!$C103,Backend!$Q$9:$T$52,3,FALSE),MASTER_DATA_NORMALIZED!BD103)</f>
        <v>#N/A</v>
      </c>
      <c r="BE103" s="99">
        <f>IF(AND(MASTER_DATA_NORMALIZED!BE103=0,BE$22=$L$22),VLOOKUP(MASTER_DATA_PROCESSED!$C103,Backend!$Q$9:$T$52,3,FALSE),MASTER_DATA_NORMALIZED!BE103)</f>
        <v>0</v>
      </c>
      <c r="BF103" s="99">
        <f>IF(AND(MASTER_DATA_NORMALIZED!BF103=0,BF$22=$L$22),VLOOKUP(MASTER_DATA_PROCESSED!$C103,Backend!$Q$9:$T$52,3,FALSE),MASTER_DATA_NORMALIZED!BF103)</f>
        <v>0</v>
      </c>
      <c r="BG103" s="99">
        <f>IF(AND(MASTER_DATA_NORMALIZED!BG103=0,BG$22=$L$22),VLOOKUP(MASTER_DATA_PROCESSED!$C103,Backend!$Q$9:$T$52,3,FALSE),MASTER_DATA_NORMALIZED!BG103)</f>
        <v>0</v>
      </c>
      <c r="BH103" s="99" t="e">
        <f>IF(AND(MASTER_DATA_NORMALIZED!BH103=0,BH$22=$L$22),VLOOKUP(MASTER_DATA_PROCESSED!$C103,Backend!$Q$9:$T$52,3,FALSE),MASTER_DATA_NORMALIZED!BH103)</f>
        <v>#N/A</v>
      </c>
      <c r="BI103" s="99">
        <f>IF(AND(MASTER_DATA_NORMALIZED!BI103=0,BI$22=$L$22),VLOOKUP(MASTER_DATA_PROCESSED!$C103,Backend!$Q$9:$T$52,3,FALSE),MASTER_DATA_NORMALIZED!BI103)</f>
        <v>0</v>
      </c>
      <c r="BJ103" s="99">
        <f>IF(AND(MASTER_DATA_NORMALIZED!BJ103=0,BJ$22=$L$22),VLOOKUP(MASTER_DATA_PROCESSED!$C103,Backend!$Q$9:$T$52,3,FALSE),MASTER_DATA_NORMALIZED!BJ103)</f>
        <v>0</v>
      </c>
      <c r="BK103" s="99">
        <f>IF(AND(MASTER_DATA_NORMALIZED!BK103=0,BK$22=$L$22),VLOOKUP(MASTER_DATA_PROCESSED!$C103,Backend!$Q$9:$T$52,3,FALSE),MASTER_DATA_NORMALIZED!BK103)</f>
        <v>0</v>
      </c>
      <c r="BL103" s="99" t="e">
        <f>IF(AND(MASTER_DATA_NORMALIZED!BL103=0,BL$22=$L$22),VLOOKUP(MASTER_DATA_PROCESSED!$C103,Backend!$Q$9:$T$52,3,FALSE),MASTER_DATA_NORMALIZED!BL103)</f>
        <v>#N/A</v>
      </c>
      <c r="BM103" s="99">
        <f>IF(AND(MASTER_DATA_NORMALIZED!BM103=0,BM$22=$L$22),VLOOKUP(MASTER_DATA_PROCESSED!$C103,Backend!$Q$9:$T$52,3,FALSE),MASTER_DATA_NORMALIZED!BM103)</f>
        <v>0</v>
      </c>
      <c r="BN103" s="99">
        <f>IF(AND(MASTER_DATA_NORMALIZED!BN103=0,BN$22=$L$22),VLOOKUP(MASTER_DATA_PROCESSED!$C103,Backend!$Q$9:$T$52,3,FALSE),MASTER_DATA_NORMALIZED!BN103)</f>
        <v>0</v>
      </c>
      <c r="BO103" s="99">
        <f>IF(AND(MASTER_DATA_NORMALIZED!BO103=0,BO$22=$L$22),VLOOKUP(MASTER_DATA_PROCESSED!$C103,Backend!$Q$9:$T$52,3,FALSE),MASTER_DATA_NORMALIZED!BO103)</f>
        <v>0</v>
      </c>
      <c r="BP103" s="99" t="e">
        <f>IF(AND(MASTER_DATA_NORMALIZED!BP103=0,BP$22=$L$22),VLOOKUP(MASTER_DATA_PROCESSED!$C103,Backend!$Q$9:$T$52,3,FALSE),MASTER_DATA_NORMALIZED!BP103)</f>
        <v>#N/A</v>
      </c>
      <c r="BQ103" s="99">
        <f>IF(AND(MASTER_DATA_NORMALIZED!BQ103=0,BQ$22=$L$22),VLOOKUP(MASTER_DATA_PROCESSED!$C103,Backend!$Q$9:$T$52,3,FALSE),MASTER_DATA_NORMALIZED!BQ103)</f>
        <v>0</v>
      </c>
      <c r="BR103" s="99">
        <f>IF(AND(MASTER_DATA_NORMALIZED!BR103=0,BR$22=$L$22),VLOOKUP(MASTER_DATA_PROCESSED!$C103,Backend!$Q$9:$T$52,3,FALSE),MASTER_DATA_NORMALIZED!BR103)</f>
        <v>0</v>
      </c>
      <c r="BS103" s="99">
        <f>IF(AND(MASTER_DATA_NORMALIZED!BS103=0,BS$22=$L$22),VLOOKUP(MASTER_DATA_PROCESSED!$C103,Backend!$Q$9:$T$52,3,FALSE),MASTER_DATA_NORMALIZED!BS103)</f>
        <v>0</v>
      </c>
      <c r="BT103" s="99" t="e">
        <f>IF(AND(MASTER_DATA_NORMALIZED!BT103=0,BT$22=$L$22),VLOOKUP(MASTER_DATA_PROCESSED!$C103,Backend!$Q$9:$T$52,3,FALSE),MASTER_DATA_NORMALIZED!BT103)</f>
        <v>#N/A</v>
      </c>
      <c r="BU103" s="99">
        <f>IF(AND(MASTER_DATA_NORMALIZED!BU103=0,BU$22=$L$22),VLOOKUP(MASTER_DATA_PROCESSED!$C103,Backend!$Q$9:$T$52,3,FALSE),MASTER_DATA_NORMALIZED!BU103)</f>
        <v>0</v>
      </c>
      <c r="BV103" s="99">
        <f>IF(AND(MASTER_DATA_NORMALIZED!BV103=0,BV$22=$L$22),VLOOKUP(MASTER_DATA_PROCESSED!$C103,Backend!$Q$9:$T$52,3,FALSE),MASTER_DATA_NORMALIZED!BV103)</f>
        <v>0</v>
      </c>
      <c r="BW103" s="99">
        <f>IF(AND(MASTER_DATA_NORMALIZED!BW103=0,BW$22=$L$22),VLOOKUP(MASTER_DATA_PROCESSED!$C103,Backend!$Q$9:$T$52,3,FALSE),MASTER_DATA_NORMALIZED!BW103)</f>
        <v>0</v>
      </c>
      <c r="BX103" s="99" t="e">
        <f>IF(AND(MASTER_DATA_NORMALIZED!BX103=0,BX$22=$L$22),VLOOKUP(MASTER_DATA_PROCESSED!$C103,Backend!$Q$9:$T$52,3,FALSE),MASTER_DATA_NORMALIZED!BX103)</f>
        <v>#N/A</v>
      </c>
      <c r="BY103" s="99">
        <f>IF(AND(MASTER_DATA_NORMALIZED!BY103=0,BY$22=$L$22),VLOOKUP(MASTER_DATA_PROCESSED!$C103,Backend!$Q$9:$T$52,3,FALSE),MASTER_DATA_NORMALIZED!BY103)</f>
        <v>0</v>
      </c>
      <c r="BZ103" s="99">
        <f>IF(AND(MASTER_DATA_NORMALIZED!BZ103=0,BZ$22=$L$22),VLOOKUP(MASTER_DATA_PROCESSED!$C103,Backend!$Q$9:$T$52,3,FALSE),MASTER_DATA_NORMALIZED!BZ103)</f>
        <v>0</v>
      </c>
      <c r="CA103" s="99">
        <f>IF(AND(MASTER_DATA_NORMALIZED!CA103=0,CA$22=$L$22),VLOOKUP(MASTER_DATA_PROCESSED!$C103,Backend!$Q$9:$T$52,3,FALSE),MASTER_DATA_NORMALIZED!CA103)</f>
        <v>0</v>
      </c>
      <c r="CB103" s="99" t="e">
        <f>IF(AND(MASTER_DATA_NORMALIZED!CB103=0,CB$22=$L$22),VLOOKUP(MASTER_DATA_PROCESSED!$C103,Backend!$Q$9:$T$52,3,FALSE),MASTER_DATA_NORMALIZED!CB103)</f>
        <v>#N/A</v>
      </c>
      <c r="CC103" s="99">
        <f>IF(AND(MASTER_DATA_NORMALIZED!CC103=0,CC$22=$L$22),VLOOKUP(MASTER_DATA_PROCESSED!$C103,Backend!$Q$9:$T$52,3,FALSE),MASTER_DATA_NORMALIZED!CC103)</f>
        <v>0</v>
      </c>
      <c r="CD103" s="99">
        <f>IF(AND(MASTER_DATA_NORMALIZED!CD103=0,CD$22=$L$22),VLOOKUP(MASTER_DATA_PROCESSED!$C103,Backend!$Q$9:$T$52,3,FALSE),MASTER_DATA_NORMALIZED!CD103)</f>
        <v>0</v>
      </c>
      <c r="CE103" s="99">
        <f>IF(AND(MASTER_DATA_NORMALIZED!CE103=0,CE$22=$L$22),VLOOKUP(MASTER_DATA_PROCESSED!$C103,Backend!$Q$9:$T$52,3,FALSE),MASTER_DATA_NORMALIZED!CE103)</f>
        <v>0</v>
      </c>
      <c r="CF103" s="99" t="e">
        <f>IF(AND(MASTER_DATA_NORMALIZED!CF103=0,CF$22=$L$22),VLOOKUP(MASTER_DATA_PROCESSED!$C103,Backend!$Q$9:$T$52,3,FALSE),MASTER_DATA_NORMALIZED!CF103)</f>
        <v>#N/A</v>
      </c>
      <c r="CG103" s="99">
        <f>IF(AND(MASTER_DATA_NORMALIZED!CG103=0,CG$22=$L$22),VLOOKUP(MASTER_DATA_PROCESSED!$C103,Backend!$Q$9:$T$52,3,FALSE),MASTER_DATA_NORMALIZED!CG103)</f>
        <v>0</v>
      </c>
      <c r="CH103" s="99">
        <f>IF(AND(MASTER_DATA_NORMALIZED!CH103=0,CH$22=$L$22),VLOOKUP(MASTER_DATA_PROCESSED!$C103,Backend!$Q$9:$T$52,3,FALSE),MASTER_DATA_NORMALIZED!CH103)</f>
        <v>0</v>
      </c>
      <c r="CI103" s="99">
        <f>IF(AND(MASTER_DATA_NORMALIZED!CI103=0,CI$22=$L$22),VLOOKUP(MASTER_DATA_PROCESSED!$C103,Backend!$Q$9:$T$52,3,FALSE),MASTER_DATA_NORMALIZED!CI103)</f>
        <v>0</v>
      </c>
      <c r="CJ103" s="99" t="e">
        <f>IF(AND(MASTER_DATA_NORMALIZED!CJ103=0,CJ$22=$L$22),VLOOKUP(MASTER_DATA_PROCESSED!$C103,Backend!$Q$9:$T$52,3,FALSE),MASTER_DATA_NORMALIZED!CJ103)</f>
        <v>#N/A</v>
      </c>
      <c r="CK103" s="99">
        <f>IF(AND(MASTER_DATA_NORMALIZED!CK103=0,CK$22=$L$22),VLOOKUP(MASTER_DATA_PROCESSED!$C103,Backend!$Q$9:$T$52,3,FALSE),MASTER_DATA_NORMALIZED!CK103)</f>
        <v>0</v>
      </c>
      <c r="CL103" s="99">
        <f>IF(AND(MASTER_DATA_NORMALIZED!CL103=0,CL$22=$L$22),VLOOKUP(MASTER_DATA_PROCESSED!$C103,Backend!$Q$9:$T$52,3,FALSE),MASTER_DATA_NORMALIZED!CL103)</f>
        <v>0</v>
      </c>
      <c r="CM103" s="99">
        <f>IF(AND(MASTER_DATA_NORMALIZED!CM103=0,CM$22=$L$22),VLOOKUP(MASTER_DATA_PROCESSED!$C103,Backend!$Q$9:$T$52,3,FALSE),MASTER_DATA_NORMALIZED!CM103)</f>
        <v>0</v>
      </c>
      <c r="CN103" s="99" t="e">
        <f>IF(AND(MASTER_DATA_NORMALIZED!CN103=0,CN$22=$L$22),VLOOKUP(MASTER_DATA_PROCESSED!$C103,Backend!$Q$9:$T$52,3,FALSE),MASTER_DATA_NORMALIZED!CN103)</f>
        <v>#N/A</v>
      </c>
      <c r="CO103" s="99">
        <f>IF(AND(MASTER_DATA_NORMALIZED!CO103=0,CO$22=$L$22),VLOOKUP(MASTER_DATA_PROCESSED!$C103,Backend!$Q$9:$T$52,3,FALSE),MASTER_DATA_NORMALIZED!CO103)</f>
        <v>0</v>
      </c>
      <c r="CP103" s="99">
        <f>IF(AND(MASTER_DATA_NORMALIZED!CP103=0,CP$22=$L$22),VLOOKUP(MASTER_DATA_PROCESSED!$C103,Backend!$Q$9:$T$52,3,FALSE),MASTER_DATA_NORMALIZED!CP103)</f>
        <v>0</v>
      </c>
      <c r="CQ103" s="99">
        <f>IF(AND(MASTER_DATA_NORMALIZED!CQ103=0,CQ$22=$L$22),VLOOKUP(MASTER_DATA_PROCESSED!$C103,Backend!$Q$9:$T$52,3,FALSE),MASTER_DATA_NORMALIZED!CQ103)</f>
        <v>0</v>
      </c>
      <c r="CR103" s="99" t="e">
        <f>IF(AND(MASTER_DATA_NORMALIZED!CR103=0,CR$22=$L$22),VLOOKUP(MASTER_DATA_PROCESSED!$C103,Backend!$Q$9:$T$52,3,FALSE),MASTER_DATA_NORMALIZED!CR103)</f>
        <v>#N/A</v>
      </c>
      <c r="CS103" s="99">
        <f>IF(AND(MASTER_DATA_NORMALIZED!CS103=0,CS$22=$L$22),VLOOKUP(MASTER_DATA_PROCESSED!$C103,Backend!$Q$9:$T$52,3,FALSE),MASTER_DATA_NORMALIZED!CS103)</f>
        <v>0</v>
      </c>
      <c r="CT103" s="99">
        <f>IF(AND(MASTER_DATA_NORMALIZED!CT103=0,CT$22=$L$22),VLOOKUP(MASTER_DATA_PROCESSED!$C103,Backend!$Q$9:$T$52,3,FALSE),MASTER_DATA_NORMALIZED!CT103)</f>
        <v>0</v>
      </c>
      <c r="CU103" s="99">
        <f>IF(AND(MASTER_DATA_NORMALIZED!CU103=0,CU$22=$L$22),VLOOKUP(MASTER_DATA_PROCESSED!$C103,Backend!$Q$9:$T$52,3,FALSE),MASTER_DATA_NORMALIZED!CU103)</f>
        <v>0</v>
      </c>
      <c r="CV103" s="99" t="e">
        <f>IF(AND(MASTER_DATA_NORMALIZED!CV103=0,CV$22=$L$22),VLOOKUP(MASTER_DATA_PROCESSED!$C103,Backend!$Q$9:$T$52,3,FALSE),MASTER_DATA_NORMALIZED!CV103)</f>
        <v>#N/A</v>
      </c>
      <c r="CW103" s="99">
        <f>IF(AND(MASTER_DATA_NORMALIZED!CW103=0,CW$22=$L$22),VLOOKUP(MASTER_DATA_PROCESSED!$C103,Backend!$Q$9:$T$52,3,FALSE),MASTER_DATA_NORMALIZED!CW103)</f>
        <v>0</v>
      </c>
      <c r="CX103" s="99">
        <f>IF(AND(MASTER_DATA_NORMALIZED!CX103=0,CX$22=$L$22),VLOOKUP(MASTER_DATA_PROCESSED!$C103,Backend!$Q$9:$T$52,3,FALSE),MASTER_DATA_NORMALIZED!CX103)</f>
        <v>0</v>
      </c>
      <c r="CY103" s="99">
        <f>IF(AND(MASTER_DATA_NORMALIZED!CY103=0,CY$22=$L$22),VLOOKUP(MASTER_DATA_PROCESSED!$C103,Backend!$Q$9:$T$52,3,FALSE),MASTER_DATA_NORMALIZED!CY103)</f>
        <v>0</v>
      </c>
      <c r="CZ103" s="99" t="e">
        <f>IF(AND(MASTER_DATA_NORMALIZED!CZ103=0,CZ$22=$L$22),VLOOKUP(MASTER_DATA_PROCESSED!$C103,Backend!$Q$9:$T$52,3,FALSE),MASTER_DATA_NORMALIZED!CZ103)</f>
        <v>#N/A</v>
      </c>
      <c r="DA103" s="99" t="e">
        <f>IF(AND(MASTER_DATA_NORMALIZED!DA103=0,DA$22=$L$22),VLOOKUP(MASTER_DATA_PROCESSED!$C103,Backend!$Q$9:$T$52,3,FALSE),MASTER_DATA_NORMALIZED!DA103)</f>
        <v>#DIV/0!</v>
      </c>
      <c r="DB103" s="99" t="e">
        <f>IF(AND(MASTER_DATA_NORMALIZED!DB103=0,DB$22=$L$22),VLOOKUP(MASTER_DATA_PROCESSED!$C103,Backend!$Q$9:$T$52,3,FALSE),MASTER_DATA_NORMALIZED!DB103)</f>
        <v>#DIV/0!</v>
      </c>
      <c r="DC103" s="99" t="e">
        <f>IF(AND(MASTER_DATA_NORMALIZED!DC103=0,DC$22=$L$22),VLOOKUP(MASTER_DATA_PROCESSED!$C103,Backend!$Q$9:$T$52,3,FALSE),MASTER_DATA_NORMALIZED!DC103)</f>
        <v>#DIV/0!</v>
      </c>
      <c r="DD103" s="99" t="e">
        <f>IF(AND(MASTER_DATA_NORMALIZED!DD103=0,DD$22=$L$22),VLOOKUP(MASTER_DATA_PROCESSED!$C103,Backend!$Q$9:$T$52,3,FALSE),MASTER_DATA_NORMALIZED!DD103)</f>
        <v>#N/A</v>
      </c>
      <c r="DE103" s="99">
        <f>IF(AND(MASTER_DATA_NORMALIZED!DE103=0,DE$22=$L$22),VLOOKUP(MASTER_DATA_PROCESSED!$C103,Backend!$Q$9:$T$52,3,FALSE),MASTER_DATA_NORMALIZED!DE103)</f>
        <v>0</v>
      </c>
      <c r="DF103" s="99">
        <f>IF(AND(MASTER_DATA_NORMALIZED!DF103=0,DF$22=$L$22),VLOOKUP(MASTER_DATA_PROCESSED!$C103,Backend!$Q$9:$T$52,3,FALSE),MASTER_DATA_NORMALIZED!DF103)</f>
        <v>0</v>
      </c>
      <c r="DG103" s="99">
        <f>IF(AND(MASTER_DATA_NORMALIZED!DG103=0,DG$22=$L$22),VLOOKUP(MASTER_DATA_PROCESSED!$C103,Backend!$Q$9:$T$52,3,FALSE),MASTER_DATA_NORMALIZED!DG103)</f>
        <v>0</v>
      </c>
      <c r="DH103" s="99" t="e">
        <f>IF(AND(MASTER_DATA_NORMALIZED!DH103=0,DH$22=$L$22),VLOOKUP(MASTER_DATA_PROCESSED!$C103,Backend!$Q$9:$T$52,3,FALSE),MASTER_DATA_NORMALIZED!DH103)</f>
        <v>#N/A</v>
      </c>
      <c r="DI103" s="99">
        <f>IF(AND(MASTER_DATA_NORMALIZED!DI103=0,DI$22=$L$22),VLOOKUP(MASTER_DATA_PROCESSED!$C103,Backend!$Q$9:$T$52,3,FALSE),MASTER_DATA_NORMALIZED!DI103)</f>
        <v>0</v>
      </c>
      <c r="DJ103" s="99">
        <f>IF(AND(MASTER_DATA_NORMALIZED!DJ103=0,DJ$22=$L$22),VLOOKUP(MASTER_DATA_PROCESSED!$C103,Backend!$Q$9:$T$52,3,FALSE),MASTER_DATA_NORMALIZED!DJ103)</f>
        <v>0</v>
      </c>
      <c r="DK103" s="99">
        <f>IF(AND(MASTER_DATA_NORMALIZED!DK103=0,DK$22=$L$22),VLOOKUP(MASTER_DATA_PROCESSED!$C103,Backend!$Q$9:$T$52,3,FALSE),MASTER_DATA_NORMALIZED!DK103)</f>
        <v>0</v>
      </c>
      <c r="DL103" s="99" t="e">
        <f>IF(AND(MASTER_DATA_NORMALIZED!DL103=0,DL$22=$L$22),VLOOKUP(MASTER_DATA_PROCESSED!$C103,Backend!$Q$9:$T$52,3,FALSE),MASTER_DATA_NORMALIZED!DL103)</f>
        <v>#N/A</v>
      </c>
      <c r="DM103" s="99">
        <f>IF(AND(MASTER_DATA_NORMALIZED!DM103=0,DM$22=$L$22),VLOOKUP(MASTER_DATA_PROCESSED!$C103,Backend!$Q$9:$T$52,3,FALSE),MASTER_DATA_NORMALIZED!DM103)</f>
        <v>0</v>
      </c>
      <c r="DN103" s="99">
        <f>IF(AND(MASTER_DATA_NORMALIZED!DN103=0,DN$22=$L$22),VLOOKUP(MASTER_DATA_PROCESSED!$C103,Backend!$Q$9:$T$52,3,FALSE),MASTER_DATA_NORMALIZED!DN103)</f>
        <v>0</v>
      </c>
      <c r="DO103" s="99">
        <f>IF(AND(MASTER_DATA_NORMALIZED!DO103=0,DO$22=$L$22),VLOOKUP(MASTER_DATA_PROCESSED!$C103,Backend!$Q$9:$T$52,3,FALSE),MASTER_DATA_NORMALIZED!DO103)</f>
        <v>0</v>
      </c>
      <c r="DP103" s="99" t="e">
        <f>IF(AND(MASTER_DATA_NORMALIZED!DP103=0,DP$22=$L$22),VLOOKUP(MASTER_DATA_PROCESSED!$C103,Backend!$Q$9:$T$52,3,FALSE),MASTER_DATA_NORMALIZED!DP103)</f>
        <v>#N/A</v>
      </c>
      <c r="DQ103" s="99">
        <f>IF(AND(MASTER_DATA_NORMALIZED!DQ103=0,DQ$22=$L$22),VLOOKUP(MASTER_DATA_PROCESSED!$C103,Backend!$Q$9:$T$52,3,FALSE),MASTER_DATA_NORMALIZED!DQ103)</f>
        <v>0</v>
      </c>
      <c r="DR103" s="99">
        <f>IF(AND(MASTER_DATA_NORMALIZED!DR103=0,DR$22=$L$22),VLOOKUP(MASTER_DATA_PROCESSED!$C103,Backend!$Q$9:$T$52,3,FALSE),MASTER_DATA_NORMALIZED!DR103)</f>
        <v>0</v>
      </c>
      <c r="DS103" s="99">
        <f>IF(AND(MASTER_DATA_NORMALIZED!DS103=0,DS$22=$L$22),VLOOKUP(MASTER_DATA_PROCESSED!$C103,Backend!$Q$9:$T$52,3,FALSE),MASTER_DATA_NORMALIZED!DS103)</f>
        <v>0</v>
      </c>
      <c r="DT103" s="99" t="e">
        <f>IF(AND(MASTER_DATA_NORMALIZED!DT103=0,DT$22=$L$22),VLOOKUP(MASTER_DATA_PROCESSED!$C103,Backend!$Q$9:$T$52,3,FALSE),MASTER_DATA_NORMALIZED!DT103)</f>
        <v>#N/A</v>
      </c>
      <c r="DU103" s="99">
        <f>IF(AND(MASTER_DATA_NORMALIZED!DU103=0,DU$22=$L$22),VLOOKUP(MASTER_DATA_PROCESSED!$C103,Backend!$Q$9:$T$52,3,FALSE),MASTER_DATA_NORMALIZED!DU103)</f>
        <v>0</v>
      </c>
      <c r="DV103" s="99">
        <f>IF(AND(MASTER_DATA_NORMALIZED!DV103=0,DV$22=$L$22),VLOOKUP(MASTER_DATA_PROCESSED!$C103,Backend!$Q$9:$T$52,3,FALSE),MASTER_DATA_NORMALIZED!DV103)</f>
        <v>0</v>
      </c>
      <c r="DW103" s="99">
        <f>IF(AND(MASTER_DATA_NORMALIZED!DW103=0,DW$22=$L$22),VLOOKUP(MASTER_DATA_PROCESSED!$C103,Backend!$Q$9:$T$52,3,FALSE),MASTER_DATA_NORMALIZED!DW103)</f>
        <v>0</v>
      </c>
      <c r="DX103" s="99" t="e">
        <f>IF(AND(MASTER_DATA_NORMALIZED!DX103=0,DX$22=$L$22),VLOOKUP(MASTER_DATA_PROCESSED!$C103,Backend!$Q$9:$T$52,3,FALSE),MASTER_DATA_NORMALIZED!DX103)</f>
        <v>#N/A</v>
      </c>
      <c r="DY103" s="99">
        <f>IF(AND(MASTER_DATA_NORMALIZED!DY103=0,DY$22=$L$22),VLOOKUP(MASTER_DATA_PROCESSED!$C103,Backend!$Q$9:$T$52,3,FALSE),MASTER_DATA_NORMALIZED!DY103)</f>
        <v>0</v>
      </c>
      <c r="DZ103" s="99">
        <f>IF(AND(MASTER_DATA_NORMALIZED!DZ103=0,DZ$22=$L$22),VLOOKUP(MASTER_DATA_PROCESSED!$C103,Backend!$Q$9:$T$52,3,FALSE),MASTER_DATA_NORMALIZED!DZ103)</f>
        <v>0</v>
      </c>
      <c r="EA103" s="99">
        <f>IF(AND(MASTER_DATA_NORMALIZED!EA103=0,EA$22=$L$22),VLOOKUP(MASTER_DATA_PROCESSED!$C103,Backend!$Q$9:$T$52,3,FALSE),MASTER_DATA_NORMALIZED!EA103)</f>
        <v>0</v>
      </c>
      <c r="EB103" s="99" t="e">
        <f>IF(AND(MASTER_DATA_NORMALIZED!EB103=0,EB$22=$L$22),VLOOKUP(MASTER_DATA_PROCESSED!$C103,Backend!$Q$9:$T$52,3,FALSE),MASTER_DATA_NORMALIZED!EB103)</f>
        <v>#N/A</v>
      </c>
      <c r="EC103" s="99" t="e">
        <f>IF(AND(MASTER_DATA_NORMALIZED!EC103=0,EC$22=$L$22),VLOOKUP(MASTER_DATA_PROCESSED!$C103,Backend!$Q$9:$T$52,3,FALSE),MASTER_DATA_NORMALIZED!EC103)</f>
        <v>#DIV/0!</v>
      </c>
      <c r="ED103" s="99" t="e">
        <f>IF(AND(MASTER_DATA_NORMALIZED!ED103=0,ED$22=$L$22),VLOOKUP(MASTER_DATA_PROCESSED!$C103,Backend!$Q$9:$T$52,3,FALSE),MASTER_DATA_NORMALIZED!ED103)</f>
        <v>#DIV/0!</v>
      </c>
      <c r="EE103" s="99" t="e">
        <f>IF(AND(MASTER_DATA_NORMALIZED!EE103=0,EE$22=$L$22),VLOOKUP(MASTER_DATA_PROCESSED!$C103,Backend!$Q$9:$T$52,3,FALSE),MASTER_DATA_NORMALIZED!EE103)</f>
        <v>#DIV/0!</v>
      </c>
      <c r="EF103" s="99" t="e">
        <f>IF(AND(MASTER_DATA_NORMALIZED!EF103=0,EF$22=$L$22),VLOOKUP(MASTER_DATA_PROCESSED!$C103,Backend!$Q$9:$T$52,3,FALSE),MASTER_DATA_NORMALIZED!EF103)</f>
        <v>#VALUE!</v>
      </c>
      <c r="EG103" s="99">
        <f>IF(AND(MASTER_DATA_NORMALIZED!EG103=0,EG$22=$L$22),VLOOKUP(MASTER_DATA_PROCESSED!$C103,Backend!$Q$9:$T$52,3,FALSE),MASTER_DATA_NORMALIZED!EG103)</f>
        <v>0</v>
      </c>
      <c r="EH103" s="99">
        <f>IF(AND(MASTER_DATA_NORMALIZED!EH103=0,EH$22=$L$22),VLOOKUP(MASTER_DATA_PROCESSED!$C103,Backend!$Q$9:$T$52,3,FALSE),MASTER_DATA_NORMALIZED!EH103)</f>
        <v>0</v>
      </c>
      <c r="EI103" s="99">
        <f>IF(AND(MASTER_DATA_NORMALIZED!EI103=0,EI$22=$L$22),VLOOKUP(MASTER_DATA_PROCESSED!$C103,Backend!$Q$9:$T$52,3,FALSE),MASTER_DATA_NORMALIZED!EI103)</f>
        <v>0</v>
      </c>
      <c r="EJ103" s="99" t="e">
        <f>IF(AND(MASTER_DATA_NORMALIZED!EJ103=0,EJ$22=$L$22),VLOOKUP(MASTER_DATA_PROCESSED!$C103,Backend!$Q$9:$T$52,3,FALSE),MASTER_DATA_NORMALIZED!EJ103)</f>
        <v>#N/A</v>
      </c>
      <c r="EK103" s="99">
        <f>IF(AND(MASTER_DATA_NORMALIZED!EK103=0,EK$22=$L$22),VLOOKUP(MASTER_DATA_PROCESSED!$C103,Backend!$Q$9:$T$52,3,FALSE),MASTER_DATA_NORMALIZED!EK103)</f>
        <v>0</v>
      </c>
      <c r="EL103" s="99">
        <f>IF(AND(MASTER_DATA_NORMALIZED!EL103=0,EL$22=$L$22),VLOOKUP(MASTER_DATA_PROCESSED!$C103,Backend!$Q$9:$T$52,3,FALSE),MASTER_DATA_NORMALIZED!EL103)</f>
        <v>0</v>
      </c>
      <c r="EM103" s="99">
        <f>IF(AND(MASTER_DATA_NORMALIZED!EM103=0,EM$22=$L$22),VLOOKUP(MASTER_DATA_PROCESSED!$C103,Backend!$Q$9:$T$52,3,FALSE),MASTER_DATA_NORMALIZED!EM103)</f>
        <v>0</v>
      </c>
      <c r="EN103" s="99" t="e">
        <f>IF(AND(MASTER_DATA_NORMALIZED!EN103=0,EN$22=$L$22),VLOOKUP(MASTER_DATA_PROCESSED!$C103,Backend!$Q$9:$T$52,3,FALSE),MASTER_DATA_NORMALIZED!EN103)</f>
        <v>#N/A</v>
      </c>
      <c r="EO103" s="99">
        <f>IF(AND(MASTER_DATA_NORMALIZED!EO103=0,EO$22=$L$22),VLOOKUP(MASTER_DATA_PROCESSED!$C103,Backend!$Q$9:$T$52,3,FALSE),MASTER_DATA_NORMALIZED!EO103)</f>
        <v>0</v>
      </c>
      <c r="EP103" s="99">
        <f>IF(AND(MASTER_DATA_NORMALIZED!EP103=0,EP$22=$L$22),VLOOKUP(MASTER_DATA_PROCESSED!$C103,Backend!$Q$9:$T$52,3,FALSE),MASTER_DATA_NORMALIZED!EP103)</f>
        <v>0</v>
      </c>
      <c r="EQ103" s="99">
        <f>IF(AND(MASTER_DATA_NORMALIZED!EQ103=0,EQ$22=$L$22),VLOOKUP(MASTER_DATA_PROCESSED!$C103,Backend!$Q$9:$T$52,3,FALSE),MASTER_DATA_NORMALIZED!EQ103)</f>
        <v>0</v>
      </c>
      <c r="ER103" s="99" t="e">
        <f>IF(AND(MASTER_DATA_NORMALIZED!ER103=0,ER$22=$L$22),VLOOKUP(MASTER_DATA_PROCESSED!$C103,Backend!$Q$9:$T$52,3,FALSE),MASTER_DATA_NORMALIZED!ER103)</f>
        <v>#N/A</v>
      </c>
      <c r="ES103" s="99">
        <f>IF(AND(MASTER_DATA_NORMALIZED!ES103=0,ES$22=$L$22),VLOOKUP(MASTER_DATA_PROCESSED!$C103,Backend!$Q$9:$T$52,3,FALSE),MASTER_DATA_NORMALIZED!ES103)</f>
        <v>0</v>
      </c>
      <c r="ET103" s="99">
        <f>IF(AND(MASTER_DATA_NORMALIZED!ET103=0,ET$22=$L$22),VLOOKUP(MASTER_DATA_PROCESSED!$C103,Backend!$Q$9:$T$52,3,FALSE),MASTER_DATA_NORMALIZED!ET103)</f>
        <v>0</v>
      </c>
      <c r="EU103" s="99">
        <f>IF(AND(MASTER_DATA_NORMALIZED!EU103=0,EU$22=$L$22),VLOOKUP(MASTER_DATA_PROCESSED!$C103,Backend!$Q$9:$T$52,3,FALSE),MASTER_DATA_NORMALIZED!EU103)</f>
        <v>0</v>
      </c>
      <c r="EV103" s="99" t="e">
        <f>IF(AND(MASTER_DATA_NORMALIZED!EV103=0,EV$22=$L$22),VLOOKUP(MASTER_DATA_PROCESSED!$C103,Backend!$Q$9:$T$52,3,FALSE),MASTER_DATA_NORMALIZED!EV103)</f>
        <v>#N/A</v>
      </c>
      <c r="EW103" s="99">
        <f>IF(AND(MASTER_DATA_NORMALIZED!EW103=0,EW$22=$L$22),VLOOKUP(MASTER_DATA_PROCESSED!$C103,Backend!$Q$9:$T$52,3,FALSE),MASTER_DATA_NORMALIZED!EW103)</f>
        <v>0</v>
      </c>
      <c r="EX103" s="99">
        <f>IF(AND(MASTER_DATA_NORMALIZED!EX103=0,EX$22=$L$22),VLOOKUP(MASTER_DATA_PROCESSED!$C103,Backend!$Q$9:$T$52,3,FALSE),MASTER_DATA_NORMALIZED!EX103)</f>
        <v>0</v>
      </c>
      <c r="EY103" s="99">
        <f>IF(AND(MASTER_DATA_NORMALIZED!EY103=0,EY$22=$L$22),VLOOKUP(MASTER_DATA_PROCESSED!$C103,Backend!$Q$9:$T$52,3,FALSE),MASTER_DATA_NORMALIZED!EY103)</f>
        <v>0</v>
      </c>
      <c r="EZ103" s="99" t="e">
        <f>IF(AND(MASTER_DATA_NORMALIZED!EZ103=0,EZ$22=$L$22),VLOOKUP(MASTER_DATA_PROCESSED!$C103,Backend!$Q$9:$T$52,3,FALSE),MASTER_DATA_NORMALIZED!EZ103)</f>
        <v>#N/A</v>
      </c>
      <c r="FA103" s="99">
        <f>IF(AND(MASTER_DATA_NORMALIZED!FA103=0,FA$22=$L$22),VLOOKUP(MASTER_DATA_PROCESSED!$C103,Backend!$Q$9:$T$52,3,FALSE),MASTER_DATA_NORMALIZED!FA103)</f>
        <v>0</v>
      </c>
      <c r="FB103" s="99">
        <f>IF(AND(MASTER_DATA_NORMALIZED!FB103=0,FB$22=$L$22),VLOOKUP(MASTER_DATA_PROCESSED!$C103,Backend!$Q$9:$T$52,3,FALSE),MASTER_DATA_NORMALIZED!FB103)</f>
        <v>0</v>
      </c>
      <c r="FC103" s="99">
        <f>IF(AND(MASTER_DATA_NORMALIZED!FC103=0,FC$22=$L$22),VLOOKUP(MASTER_DATA_PROCESSED!$C103,Backend!$Q$9:$T$52,3,FALSE),MASTER_DATA_NORMALIZED!FC103)</f>
        <v>0</v>
      </c>
      <c r="FD103" s="99" t="e">
        <f>IF(AND(MASTER_DATA_NORMALIZED!FD103=0,FD$22=$L$22),VLOOKUP(MASTER_DATA_PROCESSED!$C103,Backend!$Q$9:$T$52,3,FALSE),MASTER_DATA_NORMALIZED!FD103)</f>
        <v>#N/A</v>
      </c>
      <c r="FE103" s="99">
        <f>IF(AND(MASTER_DATA_NORMALIZED!FE103=0,FE$22=$L$22),VLOOKUP(MASTER_DATA_PROCESSED!$C103,Backend!$Q$9:$T$52,3,FALSE),MASTER_DATA_NORMALIZED!FE103)</f>
        <v>0</v>
      </c>
      <c r="FF103" s="99">
        <f>IF(AND(MASTER_DATA_NORMALIZED!FF103=0,FF$22=$L$22),VLOOKUP(MASTER_DATA_PROCESSED!$C103,Backend!$Q$9:$T$52,3,FALSE),MASTER_DATA_NORMALIZED!FF103)</f>
        <v>0</v>
      </c>
      <c r="FG103" s="99">
        <f>IF(AND(MASTER_DATA_NORMALIZED!FG103=0,FG$22=$L$22),VLOOKUP(MASTER_DATA_PROCESSED!$C103,Backend!$Q$9:$T$52,3,FALSE),MASTER_DATA_NORMALIZED!FG103)</f>
        <v>0</v>
      </c>
      <c r="FH103" s="99" t="e">
        <f>IF(AND(MASTER_DATA_NORMALIZED!FH103=0,FH$22=$L$22),VLOOKUP(MASTER_DATA_PROCESSED!$C103,Backend!$Q$9:$T$52,3,FALSE),MASTER_DATA_NORMALIZED!FH103)</f>
        <v>#N/A</v>
      </c>
      <c r="FI103" s="99">
        <f>IF(AND(MASTER_DATA_NORMALIZED!FI103=0,FI$22=$L$22),VLOOKUP(MASTER_DATA_PROCESSED!$C103,Backend!$Q$9:$T$52,3,FALSE),MASTER_DATA_NORMALIZED!FI103)</f>
        <v>0</v>
      </c>
      <c r="FJ103" s="99">
        <f>IF(AND(MASTER_DATA_NORMALIZED!FJ103=0,FJ$22=$L$22),VLOOKUP(MASTER_DATA_PROCESSED!$C103,Backend!$Q$9:$T$52,3,FALSE),MASTER_DATA_NORMALIZED!FJ103)</f>
        <v>0</v>
      </c>
      <c r="FK103" s="99">
        <f>IF(AND(MASTER_DATA_NORMALIZED!FK103=0,FK$22=$L$22),VLOOKUP(MASTER_DATA_PROCESSED!$C103,Backend!$Q$9:$T$52,3,FALSE),MASTER_DATA_NORMALIZED!FK103)</f>
        <v>0</v>
      </c>
      <c r="FL103" s="99" t="e">
        <f>IF(AND(MASTER_DATA_NORMALIZED!FL103=0,FL$22=$L$22),VLOOKUP(MASTER_DATA_PROCESSED!$C103,Backend!$Q$9:$T$52,3,FALSE),MASTER_DATA_NORMALIZED!FL103)</f>
        <v>#N/A</v>
      </c>
      <c r="FM103" s="99">
        <f>IF(AND(MASTER_DATA_NORMALIZED!FM103=0,FM$22=$L$22),VLOOKUP(MASTER_DATA_PROCESSED!$C103,Backend!$Q$9:$T$52,3,FALSE),MASTER_DATA_NORMALIZED!FM103)</f>
        <v>0</v>
      </c>
      <c r="FN103" s="99">
        <f>IF(AND(MASTER_DATA_NORMALIZED!FN103=0,FN$22=$L$22),VLOOKUP(MASTER_DATA_PROCESSED!$C103,Backend!$Q$9:$T$52,3,FALSE),MASTER_DATA_NORMALIZED!FN103)</f>
        <v>0</v>
      </c>
      <c r="FO103" s="99">
        <f>IF(AND(MASTER_DATA_NORMALIZED!FO103=0,FO$22=$L$22),VLOOKUP(MASTER_DATA_PROCESSED!$C103,Backend!$Q$9:$T$52,3,FALSE),MASTER_DATA_NORMALIZED!FO103)</f>
        <v>0</v>
      </c>
      <c r="FP103" s="99" t="e">
        <f>IF(AND(MASTER_DATA_NORMALIZED!FP103=0,FP$22=$L$22),VLOOKUP(MASTER_DATA_PROCESSED!$C103,Backend!$Q$9:$T$52,3,FALSE),MASTER_DATA_NORMALIZED!FP103)</f>
        <v>#N/A</v>
      </c>
      <c r="FQ103" s="99">
        <f>IF(AND(MASTER_DATA_NORMALIZED!FQ103=0,FQ$22=$L$22),VLOOKUP(MASTER_DATA_PROCESSED!$C103,Backend!$Q$9:$T$52,3,FALSE),MASTER_DATA_NORMALIZED!FQ103)</f>
        <v>0</v>
      </c>
      <c r="FR103" s="99">
        <f>IF(AND(MASTER_DATA_NORMALIZED!FR103=0,FR$22=$L$22),VLOOKUP(MASTER_DATA_PROCESSED!$C103,Backend!$Q$9:$T$52,3,FALSE),MASTER_DATA_NORMALIZED!FR103)</f>
        <v>0</v>
      </c>
      <c r="FS103" s="99">
        <f>IF(AND(MASTER_DATA_NORMALIZED!FS103=0,FS$22=$L$22),VLOOKUP(MASTER_DATA_PROCESSED!$C103,Backend!$Q$9:$T$52,3,FALSE),MASTER_DATA_NORMALIZED!FS103)</f>
        <v>0</v>
      </c>
      <c r="FT103" s="99" t="e">
        <f>IF(AND(MASTER_DATA_NORMALIZED!FT103=0,FT$22=$L$22),VLOOKUP(MASTER_DATA_PROCESSED!$C103,Backend!$Q$9:$T$52,3,FALSE),MASTER_DATA_NORMALIZED!FT103)</f>
        <v>#N/A</v>
      </c>
      <c r="FU103" s="99">
        <f>IF(AND(MASTER_DATA_NORMALIZED!FU103=0,FU$22=$L$22),VLOOKUP(MASTER_DATA_PROCESSED!$C103,Backend!$Q$9:$T$52,3,FALSE),MASTER_DATA_NORMALIZED!FU103)</f>
        <v>0</v>
      </c>
      <c r="FV103" s="99">
        <f>IF(AND(MASTER_DATA_NORMALIZED!FV103=0,FV$22=$L$22),VLOOKUP(MASTER_DATA_PROCESSED!$C103,Backend!$Q$9:$T$52,3,FALSE),MASTER_DATA_NORMALIZED!FV103)</f>
        <v>0</v>
      </c>
      <c r="FW103" s="99">
        <f>IF(AND(MASTER_DATA_NORMALIZED!FW103=0,FW$22=$L$22),VLOOKUP(MASTER_DATA_PROCESSED!$C103,Backend!$Q$9:$T$52,3,FALSE),MASTER_DATA_NORMALIZED!FW103)</f>
        <v>0</v>
      </c>
      <c r="FX103" s="99" t="e">
        <f>IF(AND(MASTER_DATA_NORMALIZED!FX103=0,FX$22=$L$22),VLOOKUP(MASTER_DATA_PROCESSED!$C103,Backend!$Q$9:$T$52,3,FALSE),MASTER_DATA_NORMALIZED!FX103)</f>
        <v>#N/A</v>
      </c>
      <c r="FY103" s="99">
        <f>IF(AND(MASTER_DATA_NORMALIZED!FY103=0,FY$22=$L$22),VLOOKUP(MASTER_DATA_PROCESSED!$C103,Backend!$Q$9:$T$52,3,FALSE),MASTER_DATA_NORMALIZED!FY103)</f>
        <v>0</v>
      </c>
      <c r="FZ103" s="99">
        <f>IF(AND(MASTER_DATA_NORMALIZED!FZ103=0,FZ$22=$L$22),VLOOKUP(MASTER_DATA_PROCESSED!$C103,Backend!$Q$9:$T$52,3,FALSE),MASTER_DATA_NORMALIZED!FZ103)</f>
        <v>0</v>
      </c>
      <c r="GA103" s="99">
        <f>IF(AND(MASTER_DATA_NORMALIZED!GA103=0,GA$22=$L$22),VLOOKUP(MASTER_DATA_PROCESSED!$C103,Backend!$Q$9:$T$52,3,FALSE),MASTER_DATA_NORMALIZED!GA103)</f>
        <v>0</v>
      </c>
      <c r="GB103" s="99" t="e">
        <f>IF(AND(MASTER_DATA_NORMALIZED!GB103=0,GB$22=$L$22),VLOOKUP(MASTER_DATA_PROCESSED!$C103,Backend!$Q$9:$T$52,3,FALSE),MASTER_DATA_NORMALIZED!GB103)</f>
        <v>#N/A</v>
      </c>
      <c r="GC103" s="99">
        <f>IF(AND(MASTER_DATA_NORMALIZED!GC103=0,GC$22=$L$22),VLOOKUP(MASTER_DATA_PROCESSED!$C103,Backend!$Q$9:$T$52,3,FALSE),MASTER_DATA_NORMALIZED!GC103)</f>
        <v>0</v>
      </c>
      <c r="GD103" s="99">
        <f>IF(AND(MASTER_DATA_NORMALIZED!GD103=0,GD$22=$L$22),VLOOKUP(MASTER_DATA_PROCESSED!$C103,Backend!$Q$9:$T$52,3,FALSE),MASTER_DATA_NORMALIZED!GD103)</f>
        <v>0</v>
      </c>
      <c r="GE103" s="99">
        <f>IF(AND(MASTER_DATA_NORMALIZED!GE103=0,GE$22=$L$22),VLOOKUP(MASTER_DATA_PROCESSED!$C103,Backend!$Q$9:$T$52,3,FALSE),MASTER_DATA_NORMALIZED!GE103)</f>
        <v>0</v>
      </c>
      <c r="GF103" s="99" t="e">
        <f>IF(AND(MASTER_DATA_NORMALIZED!GF103=0,GF$22=$L$22),VLOOKUP(MASTER_DATA_PROCESSED!$C103,Backend!$Q$9:$T$52,3,FALSE),MASTER_DATA_NORMALIZED!GF103)</f>
        <v>#N/A</v>
      </c>
      <c r="GG103" s="99">
        <f>IF(AND(MASTER_DATA_NORMALIZED!GG103=0,GG$22=$L$22),VLOOKUP(MASTER_DATA_PROCESSED!$C103,Backend!$Q$9:$T$52,3,FALSE),MASTER_DATA_NORMALIZED!GG103)</f>
        <v>0</v>
      </c>
      <c r="GH103" s="99">
        <f>IF(AND(MASTER_DATA_NORMALIZED!GH103=0,GH$22=$L$22),VLOOKUP(MASTER_DATA_PROCESSED!$C103,Backend!$Q$9:$T$52,3,FALSE),MASTER_DATA_NORMALIZED!GH103)</f>
        <v>0</v>
      </c>
      <c r="GI103" s="99">
        <f>IF(AND(MASTER_DATA_NORMALIZED!GI103=0,GI$22=$L$22),VLOOKUP(MASTER_DATA_PROCESSED!$C103,Backend!$Q$9:$T$52,3,FALSE),MASTER_DATA_NORMALIZED!GI103)</f>
        <v>0</v>
      </c>
      <c r="GJ103" s="99" t="e">
        <f>IF(AND(MASTER_DATA_NORMALIZED!GJ103=0,GJ$22=$L$22),VLOOKUP(MASTER_DATA_PROCESSED!$C103,Backend!$Q$9:$T$52,3,FALSE),MASTER_DATA_NORMALIZED!GJ103)</f>
        <v>#N/A</v>
      </c>
      <c r="GK103" s="99">
        <f>IF(AND(MASTER_DATA_NORMALIZED!GK103=0,GK$22=$L$22),VLOOKUP(MASTER_DATA_PROCESSED!$C103,Backend!$Q$9:$T$52,3,FALSE),MASTER_DATA_NORMALIZED!GK103)</f>
        <v>0</v>
      </c>
      <c r="GL103" s="99">
        <f>IF(AND(MASTER_DATA_NORMALIZED!GL103=0,GL$22=$L$22),VLOOKUP(MASTER_DATA_PROCESSED!$C103,Backend!$Q$9:$T$52,3,FALSE),MASTER_DATA_NORMALIZED!GL103)</f>
        <v>0</v>
      </c>
      <c r="GM103" s="99">
        <f>IF(AND(MASTER_DATA_NORMALIZED!GM103=0,GM$22=$L$22),VLOOKUP(MASTER_DATA_PROCESSED!$C103,Backend!$Q$9:$T$52,3,FALSE),MASTER_DATA_NORMALIZED!GM103)</f>
        <v>0</v>
      </c>
      <c r="GN103" s="99" t="e">
        <f>IF(AND(MASTER_DATA_NORMALIZED!GN103=0,GN$22=$L$22),VLOOKUP(MASTER_DATA_PROCESSED!$C103,Backend!$Q$9:$T$52,3,FALSE),MASTER_DATA_NORMALIZED!GN103)</f>
        <v>#N/A</v>
      </c>
      <c r="GO103" s="99">
        <f>IF(AND(MASTER_DATA_NORMALIZED!GO103=0,GO$22=$L$22),VLOOKUP(MASTER_DATA_PROCESSED!$C103,Backend!$Q$9:$T$52,3,FALSE),MASTER_DATA_NORMALIZED!GO103)</f>
        <v>0</v>
      </c>
      <c r="GP103" s="99">
        <f>IF(AND(MASTER_DATA_NORMALIZED!GP103=0,GP$22=$L$22),VLOOKUP(MASTER_DATA_PROCESSED!$C103,Backend!$Q$9:$T$52,3,FALSE),MASTER_DATA_NORMALIZED!GP103)</f>
        <v>0</v>
      </c>
      <c r="GQ103" s="99">
        <f>IF(AND(MASTER_DATA_NORMALIZED!GQ103=0,GQ$22=$L$22),VLOOKUP(MASTER_DATA_PROCESSED!$C103,Backend!$Q$9:$T$52,3,FALSE),MASTER_DATA_NORMALIZED!GQ103)</f>
        <v>0</v>
      </c>
      <c r="GR103" s="99" t="e">
        <f>IF(AND(MASTER_DATA_NORMALIZED!GR103=0,GR$22=$L$22),VLOOKUP(MASTER_DATA_PROCESSED!$C103,Backend!$Q$9:$T$52,3,FALSE),MASTER_DATA_NORMALIZED!GR103)</f>
        <v>#N/A</v>
      </c>
      <c r="GS103" s="99">
        <f>IF(AND(MASTER_DATA_NORMALIZED!GS103=0,GS$22=$L$22),VLOOKUP(MASTER_DATA_PROCESSED!$C103,Backend!$Q$9:$T$52,3,FALSE),MASTER_DATA_NORMALIZED!GS103)</f>
        <v>0</v>
      </c>
      <c r="GT103" s="99">
        <f>IF(AND(MASTER_DATA_NORMALIZED!GT103=0,GT$22=$L$22),VLOOKUP(MASTER_DATA_PROCESSED!$C103,Backend!$Q$9:$T$52,3,FALSE),MASTER_DATA_NORMALIZED!GT103)</f>
        <v>0</v>
      </c>
      <c r="GU103" s="99">
        <f>IF(AND(MASTER_DATA_NORMALIZED!GU103=0,GU$22=$L$22),VLOOKUP(MASTER_DATA_PROCESSED!$C103,Backend!$Q$9:$T$52,3,FALSE),MASTER_DATA_NORMALIZED!GU103)</f>
        <v>0</v>
      </c>
      <c r="GV103" s="99" t="e">
        <f>IF(AND(MASTER_DATA_NORMALIZED!GV103=0,GV$22=$L$22),VLOOKUP(MASTER_DATA_PROCESSED!$C103,Backend!$Q$9:$T$52,3,FALSE),MASTER_DATA_NORMALIZED!GV103)</f>
        <v>#N/A</v>
      </c>
      <c r="GW103" s="99" t="e">
        <f>IF(AND(MASTER_DATA_NORMALIZED!GW103=0,GW$22=$L$22),VLOOKUP(MASTER_DATA_PROCESSED!$C103,Backend!$Q$9:$T$52,3,FALSE),MASTER_DATA_NORMALIZED!GW103)</f>
        <v>#REF!</v>
      </c>
      <c r="GX103" s="99" t="e">
        <f>IF(AND(MASTER_DATA_NORMALIZED!GX103=0,GX$22=$L$22),VLOOKUP(MASTER_DATA_PROCESSED!$C103,Backend!$Q$9:$T$52,3,FALSE),MASTER_DATA_NORMALIZED!GX103)</f>
        <v>#REF!</v>
      </c>
      <c r="GY103" s="99" t="e">
        <f>IF(AND(MASTER_DATA_NORMALIZED!GY103=0,GY$22=$L$22),VLOOKUP(MASTER_DATA_PROCESSED!$C103,Backend!$Q$9:$T$52,3,FALSE),MASTER_DATA_NORMALIZED!GY103)</f>
        <v>#REF!</v>
      </c>
    </row>
    <row r="104" spans="2:207" s="27" customFormat="1" ht="14.25" hidden="1" outlineLevel="2" x14ac:dyDescent="0.25">
      <c r="B104" s="26">
        <f t="shared" si="14"/>
        <v>20</v>
      </c>
      <c r="C104" s="59">
        <v>232.3</v>
      </c>
      <c r="D104" s="88"/>
      <c r="E104" s="57"/>
      <c r="F104" s="57"/>
      <c r="G104" s="86">
        <v>232.3</v>
      </c>
      <c r="H104" s="40" t="s">
        <v>108</v>
      </c>
      <c r="I104" s="99">
        <f>IF(AND(MASTER_DATA_NORMALIZED!I104=0,I$22=$L$22),VLOOKUP(MASTER_DATA_PROCESSED!$C104,Backend!$Q$9:$T$52,3,FALSE),MASTER_DATA_NORMALIZED!I104)</f>
        <v>0</v>
      </c>
      <c r="J104" s="99">
        <f>IF(AND(MASTER_DATA_NORMALIZED!J104=0,J$22=$L$22),VLOOKUP(MASTER_DATA_PROCESSED!$C104,Backend!$Q$9:$T$52,3,FALSE),MASTER_DATA_NORMALIZED!J104)</f>
        <v>0</v>
      </c>
      <c r="K104" s="99">
        <f>IF(AND(MASTER_DATA_NORMALIZED!K104=0,K$22=$L$22),VLOOKUP(MASTER_DATA_PROCESSED!$C104,Backend!$Q$9:$T$52,3,FALSE),MASTER_DATA_NORMALIZED!K104)</f>
        <v>0</v>
      </c>
      <c r="L104" s="99" t="e">
        <f>IF(AND(MASTER_DATA_NORMALIZED!L104=0,L$22=$L$22),VLOOKUP(MASTER_DATA_PROCESSED!$C104,Backend!$Q$9:$T$52,3,FALSE),MASTER_DATA_NORMALIZED!L104)</f>
        <v>#N/A</v>
      </c>
      <c r="M104" s="99">
        <f>IF(AND(MASTER_DATA_NORMALIZED!M104=0,M$22=$L$22),VLOOKUP(MASTER_DATA_PROCESSED!$C104,Backend!$Q$9:$T$52,3,FALSE),MASTER_DATA_NORMALIZED!M104)</f>
        <v>0</v>
      </c>
      <c r="N104" s="99">
        <f>IF(AND(MASTER_DATA_NORMALIZED!N104=0,N$22=$L$22),VLOOKUP(MASTER_DATA_PROCESSED!$C104,Backend!$Q$9:$T$52,3,FALSE),MASTER_DATA_NORMALIZED!N104)</f>
        <v>0</v>
      </c>
      <c r="O104" s="99">
        <f>IF(AND(MASTER_DATA_NORMALIZED!O104=0,O$22=$L$22),VLOOKUP(MASTER_DATA_PROCESSED!$C104,Backend!$Q$9:$T$52,3,FALSE),MASTER_DATA_NORMALIZED!O104)</f>
        <v>0</v>
      </c>
      <c r="P104" s="99" t="e">
        <f>IF(AND(MASTER_DATA_NORMALIZED!P104=0,P$22=$L$22),VLOOKUP(MASTER_DATA_PROCESSED!$C104,Backend!$Q$9:$T$52,3,FALSE),MASTER_DATA_NORMALIZED!P104)</f>
        <v>#N/A</v>
      </c>
      <c r="Q104" s="99">
        <f>IF(AND(MASTER_DATA_NORMALIZED!Q104=0,Q$22=$L$22),VLOOKUP(MASTER_DATA_PROCESSED!$C104,Backend!$Q$9:$T$52,3,FALSE),MASTER_DATA_NORMALIZED!Q104)</f>
        <v>0</v>
      </c>
      <c r="R104" s="99">
        <f>IF(AND(MASTER_DATA_NORMALIZED!R104=0,R$22=$L$22),VLOOKUP(MASTER_DATA_PROCESSED!$C104,Backend!$Q$9:$T$52,3,FALSE),MASTER_DATA_NORMALIZED!R104)</f>
        <v>0</v>
      </c>
      <c r="S104" s="99">
        <f>IF(AND(MASTER_DATA_NORMALIZED!S104=0,S$22=$L$22),VLOOKUP(MASTER_DATA_PROCESSED!$C104,Backend!$Q$9:$T$52,3,FALSE),MASTER_DATA_NORMALIZED!S104)</f>
        <v>0</v>
      </c>
      <c r="T104" s="99" t="e">
        <f>IF(AND(MASTER_DATA_NORMALIZED!T104=0,T$22=$L$22),VLOOKUP(MASTER_DATA_PROCESSED!$C104,Backend!$Q$9:$T$52,3,FALSE),MASTER_DATA_NORMALIZED!T104)</f>
        <v>#N/A</v>
      </c>
      <c r="U104" s="99">
        <f>IF(AND(MASTER_DATA_NORMALIZED!U104=0,U$22=$L$22),VLOOKUP(MASTER_DATA_PROCESSED!$C104,Backend!$Q$9:$T$52,3,FALSE),MASTER_DATA_NORMALIZED!U104)</f>
        <v>0</v>
      </c>
      <c r="V104" s="99">
        <f>IF(AND(MASTER_DATA_NORMALIZED!V104=0,V$22=$L$22),VLOOKUP(MASTER_DATA_PROCESSED!$C104,Backend!$Q$9:$T$52,3,FALSE),MASTER_DATA_NORMALIZED!V104)</f>
        <v>0</v>
      </c>
      <c r="W104" s="99">
        <f>IF(AND(MASTER_DATA_NORMALIZED!W104=0,W$22=$L$22),VLOOKUP(MASTER_DATA_PROCESSED!$C104,Backend!$Q$9:$T$52,3,FALSE),MASTER_DATA_NORMALIZED!W104)</f>
        <v>0</v>
      </c>
      <c r="X104" s="99" t="e">
        <f>IF(AND(MASTER_DATA_NORMALIZED!X104=0,X$22=$L$22),VLOOKUP(MASTER_DATA_PROCESSED!$C104,Backend!$Q$9:$T$52,3,FALSE),MASTER_DATA_NORMALIZED!X104)</f>
        <v>#N/A</v>
      </c>
      <c r="Y104" s="99">
        <f>IF(AND(MASTER_DATA_NORMALIZED!Y104=0,Y$22=$L$22),VLOOKUP(MASTER_DATA_PROCESSED!$C104,Backend!$Q$9:$T$52,3,FALSE),MASTER_DATA_NORMALIZED!Y104)</f>
        <v>0</v>
      </c>
      <c r="Z104" s="99">
        <f>IF(AND(MASTER_DATA_NORMALIZED!Z104=0,Z$22=$L$22),VLOOKUP(MASTER_DATA_PROCESSED!$C104,Backend!$Q$9:$T$52,3,FALSE),MASTER_DATA_NORMALIZED!Z104)</f>
        <v>0</v>
      </c>
      <c r="AA104" s="99">
        <f>IF(AND(MASTER_DATA_NORMALIZED!AA104=0,AA$22=$L$22),VLOOKUP(MASTER_DATA_PROCESSED!$C104,Backend!$Q$9:$T$52,3,FALSE),MASTER_DATA_NORMALIZED!AA104)</f>
        <v>0</v>
      </c>
      <c r="AB104" s="99" t="e">
        <f>IF(AND(MASTER_DATA_NORMALIZED!AB104=0,AB$22=$L$22),VLOOKUP(MASTER_DATA_PROCESSED!$C104,Backend!$Q$9:$T$52,3,FALSE),MASTER_DATA_NORMALIZED!AB104)</f>
        <v>#N/A</v>
      </c>
      <c r="AC104" s="99">
        <f>IF(AND(MASTER_DATA_NORMALIZED!AC104=0,AC$22=$L$22),VLOOKUP(MASTER_DATA_PROCESSED!$C104,Backend!$Q$9:$T$52,3,FALSE),MASTER_DATA_NORMALIZED!AC104)</f>
        <v>0</v>
      </c>
      <c r="AD104" s="99">
        <f>IF(AND(MASTER_DATA_NORMALIZED!AD104=0,AD$22=$L$22),VLOOKUP(MASTER_DATA_PROCESSED!$C104,Backend!$Q$9:$T$52,3,FALSE),MASTER_DATA_NORMALIZED!AD104)</f>
        <v>0</v>
      </c>
      <c r="AE104" s="99">
        <f>IF(AND(MASTER_DATA_NORMALIZED!AE104=0,AE$22=$L$22),VLOOKUP(MASTER_DATA_PROCESSED!$C104,Backend!$Q$9:$T$52,3,FALSE),MASTER_DATA_NORMALIZED!AE104)</f>
        <v>0</v>
      </c>
      <c r="AF104" s="99" t="e">
        <f>IF(AND(MASTER_DATA_NORMALIZED!AF104=0,AF$22=$L$22),VLOOKUP(MASTER_DATA_PROCESSED!$C104,Backend!$Q$9:$T$52,3,FALSE),MASTER_DATA_NORMALIZED!AF104)</f>
        <v>#N/A</v>
      </c>
      <c r="AG104" s="99">
        <f>IF(AND(MASTER_DATA_NORMALIZED!AG104=0,AG$22=$L$22),VLOOKUP(MASTER_DATA_PROCESSED!$C104,Backend!$Q$9:$T$52,3,FALSE),MASTER_DATA_NORMALIZED!AG104)</f>
        <v>0</v>
      </c>
      <c r="AH104" s="99">
        <f>IF(AND(MASTER_DATA_NORMALIZED!AH104=0,AH$22=$L$22),VLOOKUP(MASTER_DATA_PROCESSED!$C104,Backend!$Q$9:$T$52,3,FALSE),MASTER_DATA_NORMALIZED!AH104)</f>
        <v>0</v>
      </c>
      <c r="AI104" s="99">
        <f>IF(AND(MASTER_DATA_NORMALIZED!AI104=0,AI$22=$L$22),VLOOKUP(MASTER_DATA_PROCESSED!$C104,Backend!$Q$9:$T$52,3,FALSE),MASTER_DATA_NORMALIZED!AI104)</f>
        <v>0</v>
      </c>
      <c r="AJ104" s="99" t="e">
        <f>IF(AND(MASTER_DATA_NORMALIZED!AJ104=0,AJ$22=$L$22),VLOOKUP(MASTER_DATA_PROCESSED!$C104,Backend!$Q$9:$T$52,3,FALSE),MASTER_DATA_NORMALIZED!AJ104)</f>
        <v>#N/A</v>
      </c>
      <c r="AK104" s="99">
        <f>IF(AND(MASTER_DATA_NORMALIZED!AK104=0,AK$22=$L$22),VLOOKUP(MASTER_DATA_PROCESSED!$C104,Backend!$Q$9:$T$52,3,FALSE),MASTER_DATA_NORMALIZED!AK104)</f>
        <v>0</v>
      </c>
      <c r="AL104" s="99">
        <f>IF(AND(MASTER_DATA_NORMALIZED!AL104=0,AL$22=$L$22),VLOOKUP(MASTER_DATA_PROCESSED!$C104,Backend!$Q$9:$T$52,3,FALSE),MASTER_DATA_NORMALIZED!AL104)</f>
        <v>0</v>
      </c>
      <c r="AM104" s="99">
        <f>IF(AND(MASTER_DATA_NORMALIZED!AM104=0,AM$22=$L$22),VLOOKUP(MASTER_DATA_PROCESSED!$C104,Backend!$Q$9:$T$52,3,FALSE),MASTER_DATA_NORMALIZED!AM104)</f>
        <v>0</v>
      </c>
      <c r="AN104" s="99" t="e">
        <f>IF(AND(MASTER_DATA_NORMALIZED!AN104=0,AN$22=$L$22),VLOOKUP(MASTER_DATA_PROCESSED!$C104,Backend!$Q$9:$T$52,3,FALSE),MASTER_DATA_NORMALIZED!AN104)</f>
        <v>#N/A</v>
      </c>
      <c r="AO104" s="99">
        <f>IF(AND(MASTER_DATA_NORMALIZED!AO104=0,AO$22=$L$22),VLOOKUP(MASTER_DATA_PROCESSED!$C104,Backend!$Q$9:$T$52,3,FALSE),MASTER_DATA_NORMALIZED!AO104)</f>
        <v>0</v>
      </c>
      <c r="AP104" s="99">
        <f>IF(AND(MASTER_DATA_NORMALIZED!AP104=0,AP$22=$L$22),VLOOKUP(MASTER_DATA_PROCESSED!$C104,Backend!$Q$9:$T$52,3,FALSE),MASTER_DATA_NORMALIZED!AP104)</f>
        <v>0</v>
      </c>
      <c r="AQ104" s="99">
        <f>IF(AND(MASTER_DATA_NORMALIZED!AQ104=0,AQ$22=$L$22),VLOOKUP(MASTER_DATA_PROCESSED!$C104,Backend!$Q$9:$T$52,3,FALSE),MASTER_DATA_NORMALIZED!AQ104)</f>
        <v>0</v>
      </c>
      <c r="AR104" s="99" t="e">
        <f>IF(AND(MASTER_DATA_NORMALIZED!AR104=0,AR$22=$L$22),VLOOKUP(MASTER_DATA_PROCESSED!$C104,Backend!$Q$9:$T$52,3,FALSE),MASTER_DATA_NORMALIZED!AR104)</f>
        <v>#N/A</v>
      </c>
      <c r="AS104" s="99">
        <f>IF(AND(MASTER_DATA_NORMALIZED!AS104=0,AS$22=$L$22),VLOOKUP(MASTER_DATA_PROCESSED!$C104,Backend!$Q$9:$T$52,3,FALSE),MASTER_DATA_NORMALIZED!AS104)</f>
        <v>0</v>
      </c>
      <c r="AT104" s="99">
        <f>IF(AND(MASTER_DATA_NORMALIZED!AT104=0,AT$22=$L$22),VLOOKUP(MASTER_DATA_PROCESSED!$C104,Backend!$Q$9:$T$52,3,FALSE),MASTER_DATA_NORMALIZED!AT104)</f>
        <v>0</v>
      </c>
      <c r="AU104" s="99">
        <f>IF(AND(MASTER_DATA_NORMALIZED!AU104=0,AU$22=$L$22),VLOOKUP(MASTER_DATA_PROCESSED!$C104,Backend!$Q$9:$T$52,3,FALSE),MASTER_DATA_NORMALIZED!AU104)</f>
        <v>0</v>
      </c>
      <c r="AV104" s="99" t="e">
        <f>IF(AND(MASTER_DATA_NORMALIZED!AV104=0,AV$22=$L$22),VLOOKUP(MASTER_DATA_PROCESSED!$C104,Backend!$Q$9:$T$52,3,FALSE),MASTER_DATA_NORMALIZED!AV104)</f>
        <v>#N/A</v>
      </c>
      <c r="AW104" s="99">
        <f>IF(AND(MASTER_DATA_NORMALIZED!AW104=0,AW$22=$L$22),VLOOKUP(MASTER_DATA_PROCESSED!$C104,Backend!$Q$9:$T$52,3,FALSE),MASTER_DATA_NORMALIZED!AW104)</f>
        <v>0</v>
      </c>
      <c r="AX104" s="99">
        <f>IF(AND(MASTER_DATA_NORMALIZED!AX104=0,AX$22=$L$22),VLOOKUP(MASTER_DATA_PROCESSED!$C104,Backend!$Q$9:$T$52,3,FALSE),MASTER_DATA_NORMALIZED!AX104)</f>
        <v>0</v>
      </c>
      <c r="AY104" s="99">
        <f>IF(AND(MASTER_DATA_NORMALIZED!AY104=0,AY$22=$L$22),VLOOKUP(MASTER_DATA_PROCESSED!$C104,Backend!$Q$9:$T$52,3,FALSE),MASTER_DATA_NORMALIZED!AY104)</f>
        <v>0</v>
      </c>
      <c r="AZ104" s="99" t="e">
        <f>IF(AND(MASTER_DATA_NORMALIZED!AZ104=0,AZ$22=$L$22),VLOOKUP(MASTER_DATA_PROCESSED!$C104,Backend!$Q$9:$T$52,3,FALSE),MASTER_DATA_NORMALIZED!AZ104)</f>
        <v>#N/A</v>
      </c>
      <c r="BA104" s="99">
        <f>IF(AND(MASTER_DATA_NORMALIZED!BA104=0,BA$22=$L$22),VLOOKUP(MASTER_DATA_PROCESSED!$C104,Backend!$Q$9:$T$52,3,FALSE),MASTER_DATA_NORMALIZED!BA104)</f>
        <v>0</v>
      </c>
      <c r="BB104" s="99">
        <f>IF(AND(MASTER_DATA_NORMALIZED!BB104=0,BB$22=$L$22),VLOOKUP(MASTER_DATA_PROCESSED!$C104,Backend!$Q$9:$T$52,3,FALSE),MASTER_DATA_NORMALIZED!BB104)</f>
        <v>0</v>
      </c>
      <c r="BC104" s="99">
        <f>IF(AND(MASTER_DATA_NORMALIZED!BC104=0,BC$22=$L$22),VLOOKUP(MASTER_DATA_PROCESSED!$C104,Backend!$Q$9:$T$52,3,FALSE),MASTER_DATA_NORMALIZED!BC104)</f>
        <v>0</v>
      </c>
      <c r="BD104" s="99" t="e">
        <f>IF(AND(MASTER_DATA_NORMALIZED!BD104=0,BD$22=$L$22),VLOOKUP(MASTER_DATA_PROCESSED!$C104,Backend!$Q$9:$T$52,3,FALSE),MASTER_DATA_NORMALIZED!BD104)</f>
        <v>#N/A</v>
      </c>
      <c r="BE104" s="99">
        <f>IF(AND(MASTER_DATA_NORMALIZED!BE104=0,BE$22=$L$22),VLOOKUP(MASTER_DATA_PROCESSED!$C104,Backend!$Q$9:$T$52,3,FALSE),MASTER_DATA_NORMALIZED!BE104)</f>
        <v>0</v>
      </c>
      <c r="BF104" s="99">
        <f>IF(AND(MASTER_DATA_NORMALIZED!BF104=0,BF$22=$L$22),VLOOKUP(MASTER_DATA_PROCESSED!$C104,Backend!$Q$9:$T$52,3,FALSE),MASTER_DATA_NORMALIZED!BF104)</f>
        <v>0</v>
      </c>
      <c r="BG104" s="99">
        <f>IF(AND(MASTER_DATA_NORMALIZED!BG104=0,BG$22=$L$22),VLOOKUP(MASTER_DATA_PROCESSED!$C104,Backend!$Q$9:$T$52,3,FALSE),MASTER_DATA_NORMALIZED!BG104)</f>
        <v>0</v>
      </c>
      <c r="BH104" s="99" t="e">
        <f>IF(AND(MASTER_DATA_NORMALIZED!BH104=0,BH$22=$L$22),VLOOKUP(MASTER_DATA_PROCESSED!$C104,Backend!$Q$9:$T$52,3,FALSE),MASTER_DATA_NORMALIZED!BH104)</f>
        <v>#N/A</v>
      </c>
      <c r="BI104" s="99">
        <f>IF(AND(MASTER_DATA_NORMALIZED!BI104=0,BI$22=$L$22),VLOOKUP(MASTER_DATA_PROCESSED!$C104,Backend!$Q$9:$T$52,3,FALSE),MASTER_DATA_NORMALIZED!BI104)</f>
        <v>0</v>
      </c>
      <c r="BJ104" s="99">
        <f>IF(AND(MASTER_DATA_NORMALIZED!BJ104=0,BJ$22=$L$22),VLOOKUP(MASTER_DATA_PROCESSED!$C104,Backend!$Q$9:$T$52,3,FALSE),MASTER_DATA_NORMALIZED!BJ104)</f>
        <v>0</v>
      </c>
      <c r="BK104" s="99">
        <f>IF(AND(MASTER_DATA_NORMALIZED!BK104=0,BK$22=$L$22),VLOOKUP(MASTER_DATA_PROCESSED!$C104,Backend!$Q$9:$T$52,3,FALSE),MASTER_DATA_NORMALIZED!BK104)</f>
        <v>0</v>
      </c>
      <c r="BL104" s="99" t="e">
        <f>IF(AND(MASTER_DATA_NORMALIZED!BL104=0,BL$22=$L$22),VLOOKUP(MASTER_DATA_PROCESSED!$C104,Backend!$Q$9:$T$52,3,FALSE),MASTER_DATA_NORMALIZED!BL104)</f>
        <v>#N/A</v>
      </c>
      <c r="BM104" s="99">
        <f>IF(AND(MASTER_DATA_NORMALIZED!BM104=0,BM$22=$L$22),VLOOKUP(MASTER_DATA_PROCESSED!$C104,Backend!$Q$9:$T$52,3,FALSE),MASTER_DATA_NORMALIZED!BM104)</f>
        <v>0</v>
      </c>
      <c r="BN104" s="99">
        <f>IF(AND(MASTER_DATA_NORMALIZED!BN104=0,BN$22=$L$22),VLOOKUP(MASTER_DATA_PROCESSED!$C104,Backend!$Q$9:$T$52,3,FALSE),MASTER_DATA_NORMALIZED!BN104)</f>
        <v>0</v>
      </c>
      <c r="BO104" s="99">
        <f>IF(AND(MASTER_DATA_NORMALIZED!BO104=0,BO$22=$L$22),VLOOKUP(MASTER_DATA_PROCESSED!$C104,Backend!$Q$9:$T$52,3,FALSE),MASTER_DATA_NORMALIZED!BO104)</f>
        <v>0</v>
      </c>
      <c r="BP104" s="99" t="e">
        <f>IF(AND(MASTER_DATA_NORMALIZED!BP104=0,BP$22=$L$22),VLOOKUP(MASTER_DATA_PROCESSED!$C104,Backend!$Q$9:$T$52,3,FALSE),MASTER_DATA_NORMALIZED!BP104)</f>
        <v>#N/A</v>
      </c>
      <c r="BQ104" s="99">
        <f>IF(AND(MASTER_DATA_NORMALIZED!BQ104=0,BQ$22=$L$22),VLOOKUP(MASTER_DATA_PROCESSED!$C104,Backend!$Q$9:$T$52,3,FALSE),MASTER_DATA_NORMALIZED!BQ104)</f>
        <v>0</v>
      </c>
      <c r="BR104" s="99">
        <f>IF(AND(MASTER_DATA_NORMALIZED!BR104=0,BR$22=$L$22),VLOOKUP(MASTER_DATA_PROCESSED!$C104,Backend!$Q$9:$T$52,3,FALSE),MASTER_DATA_NORMALIZED!BR104)</f>
        <v>0</v>
      </c>
      <c r="BS104" s="99">
        <f>IF(AND(MASTER_DATA_NORMALIZED!BS104=0,BS$22=$L$22),VLOOKUP(MASTER_DATA_PROCESSED!$C104,Backend!$Q$9:$T$52,3,FALSE),MASTER_DATA_NORMALIZED!BS104)</f>
        <v>0</v>
      </c>
      <c r="BT104" s="99" t="e">
        <f>IF(AND(MASTER_DATA_NORMALIZED!BT104=0,BT$22=$L$22),VLOOKUP(MASTER_DATA_PROCESSED!$C104,Backend!$Q$9:$T$52,3,FALSE),MASTER_DATA_NORMALIZED!BT104)</f>
        <v>#N/A</v>
      </c>
      <c r="BU104" s="99">
        <f>IF(AND(MASTER_DATA_NORMALIZED!BU104=0,BU$22=$L$22),VLOOKUP(MASTER_DATA_PROCESSED!$C104,Backend!$Q$9:$T$52,3,FALSE),MASTER_DATA_NORMALIZED!BU104)</f>
        <v>0</v>
      </c>
      <c r="BV104" s="99">
        <f>IF(AND(MASTER_DATA_NORMALIZED!BV104=0,BV$22=$L$22),VLOOKUP(MASTER_DATA_PROCESSED!$C104,Backend!$Q$9:$T$52,3,FALSE),MASTER_DATA_NORMALIZED!BV104)</f>
        <v>0</v>
      </c>
      <c r="BW104" s="99">
        <f>IF(AND(MASTER_DATA_NORMALIZED!BW104=0,BW$22=$L$22),VLOOKUP(MASTER_DATA_PROCESSED!$C104,Backend!$Q$9:$T$52,3,FALSE),MASTER_DATA_NORMALIZED!BW104)</f>
        <v>0</v>
      </c>
      <c r="BX104" s="99" t="e">
        <f>IF(AND(MASTER_DATA_NORMALIZED!BX104=0,BX$22=$L$22),VLOOKUP(MASTER_DATA_PROCESSED!$C104,Backend!$Q$9:$T$52,3,FALSE),MASTER_DATA_NORMALIZED!BX104)</f>
        <v>#N/A</v>
      </c>
      <c r="BY104" s="99">
        <f>IF(AND(MASTER_DATA_NORMALIZED!BY104=0,BY$22=$L$22),VLOOKUP(MASTER_DATA_PROCESSED!$C104,Backend!$Q$9:$T$52,3,FALSE),MASTER_DATA_NORMALIZED!BY104)</f>
        <v>0</v>
      </c>
      <c r="BZ104" s="99">
        <f>IF(AND(MASTER_DATA_NORMALIZED!BZ104=0,BZ$22=$L$22),VLOOKUP(MASTER_DATA_PROCESSED!$C104,Backend!$Q$9:$T$52,3,FALSE),MASTER_DATA_NORMALIZED!BZ104)</f>
        <v>0</v>
      </c>
      <c r="CA104" s="99">
        <f>IF(AND(MASTER_DATA_NORMALIZED!CA104=0,CA$22=$L$22),VLOOKUP(MASTER_DATA_PROCESSED!$C104,Backend!$Q$9:$T$52,3,FALSE),MASTER_DATA_NORMALIZED!CA104)</f>
        <v>0</v>
      </c>
      <c r="CB104" s="99" t="e">
        <f>IF(AND(MASTER_DATA_NORMALIZED!CB104=0,CB$22=$L$22),VLOOKUP(MASTER_DATA_PROCESSED!$C104,Backend!$Q$9:$T$52,3,FALSE),MASTER_DATA_NORMALIZED!CB104)</f>
        <v>#N/A</v>
      </c>
      <c r="CC104" s="99">
        <f>IF(AND(MASTER_DATA_NORMALIZED!CC104=0,CC$22=$L$22),VLOOKUP(MASTER_DATA_PROCESSED!$C104,Backend!$Q$9:$T$52,3,FALSE),MASTER_DATA_NORMALIZED!CC104)</f>
        <v>0</v>
      </c>
      <c r="CD104" s="99">
        <f>IF(AND(MASTER_DATA_NORMALIZED!CD104=0,CD$22=$L$22),VLOOKUP(MASTER_DATA_PROCESSED!$C104,Backend!$Q$9:$T$52,3,FALSE),MASTER_DATA_NORMALIZED!CD104)</f>
        <v>0</v>
      </c>
      <c r="CE104" s="99">
        <f>IF(AND(MASTER_DATA_NORMALIZED!CE104=0,CE$22=$L$22),VLOOKUP(MASTER_DATA_PROCESSED!$C104,Backend!$Q$9:$T$52,3,FALSE),MASTER_DATA_NORMALIZED!CE104)</f>
        <v>0</v>
      </c>
      <c r="CF104" s="99" t="e">
        <f>IF(AND(MASTER_DATA_NORMALIZED!CF104=0,CF$22=$L$22),VLOOKUP(MASTER_DATA_PROCESSED!$C104,Backend!$Q$9:$T$52,3,FALSE),MASTER_DATA_NORMALIZED!CF104)</f>
        <v>#N/A</v>
      </c>
      <c r="CG104" s="99">
        <f>IF(AND(MASTER_DATA_NORMALIZED!CG104=0,CG$22=$L$22),VLOOKUP(MASTER_DATA_PROCESSED!$C104,Backend!$Q$9:$T$52,3,FALSE),MASTER_DATA_NORMALIZED!CG104)</f>
        <v>0</v>
      </c>
      <c r="CH104" s="99">
        <f>IF(AND(MASTER_DATA_NORMALIZED!CH104=0,CH$22=$L$22),VLOOKUP(MASTER_DATA_PROCESSED!$C104,Backend!$Q$9:$T$52,3,FALSE),MASTER_DATA_NORMALIZED!CH104)</f>
        <v>0</v>
      </c>
      <c r="CI104" s="99">
        <f>IF(AND(MASTER_DATA_NORMALIZED!CI104=0,CI$22=$L$22),VLOOKUP(MASTER_DATA_PROCESSED!$C104,Backend!$Q$9:$T$52,3,FALSE),MASTER_DATA_NORMALIZED!CI104)</f>
        <v>0</v>
      </c>
      <c r="CJ104" s="99" t="e">
        <f>IF(AND(MASTER_DATA_NORMALIZED!CJ104=0,CJ$22=$L$22),VLOOKUP(MASTER_DATA_PROCESSED!$C104,Backend!$Q$9:$T$52,3,FALSE),MASTER_DATA_NORMALIZED!CJ104)</f>
        <v>#N/A</v>
      </c>
      <c r="CK104" s="99">
        <f>IF(AND(MASTER_DATA_NORMALIZED!CK104=0,CK$22=$L$22),VLOOKUP(MASTER_DATA_PROCESSED!$C104,Backend!$Q$9:$T$52,3,FALSE),MASTER_DATA_NORMALIZED!CK104)</f>
        <v>0</v>
      </c>
      <c r="CL104" s="99">
        <f>IF(AND(MASTER_DATA_NORMALIZED!CL104=0,CL$22=$L$22),VLOOKUP(MASTER_DATA_PROCESSED!$C104,Backend!$Q$9:$T$52,3,FALSE),MASTER_DATA_NORMALIZED!CL104)</f>
        <v>0</v>
      </c>
      <c r="CM104" s="99">
        <f>IF(AND(MASTER_DATA_NORMALIZED!CM104=0,CM$22=$L$22),VLOOKUP(MASTER_DATA_PROCESSED!$C104,Backend!$Q$9:$T$52,3,FALSE),MASTER_DATA_NORMALIZED!CM104)</f>
        <v>0</v>
      </c>
      <c r="CN104" s="99" t="e">
        <f>IF(AND(MASTER_DATA_NORMALIZED!CN104=0,CN$22=$L$22),VLOOKUP(MASTER_DATA_PROCESSED!$C104,Backend!$Q$9:$T$52,3,FALSE),MASTER_DATA_NORMALIZED!CN104)</f>
        <v>#N/A</v>
      </c>
      <c r="CO104" s="99">
        <f>IF(AND(MASTER_DATA_NORMALIZED!CO104=0,CO$22=$L$22),VLOOKUP(MASTER_DATA_PROCESSED!$C104,Backend!$Q$9:$T$52,3,FALSE),MASTER_DATA_NORMALIZED!CO104)</f>
        <v>0</v>
      </c>
      <c r="CP104" s="99">
        <f>IF(AND(MASTER_DATA_NORMALIZED!CP104=0,CP$22=$L$22),VLOOKUP(MASTER_DATA_PROCESSED!$C104,Backend!$Q$9:$T$52,3,FALSE),MASTER_DATA_NORMALIZED!CP104)</f>
        <v>0</v>
      </c>
      <c r="CQ104" s="99">
        <f>IF(AND(MASTER_DATA_NORMALIZED!CQ104=0,CQ$22=$L$22),VLOOKUP(MASTER_DATA_PROCESSED!$C104,Backend!$Q$9:$T$52,3,FALSE),MASTER_DATA_NORMALIZED!CQ104)</f>
        <v>0</v>
      </c>
      <c r="CR104" s="99" t="e">
        <f>IF(AND(MASTER_DATA_NORMALIZED!CR104=0,CR$22=$L$22),VLOOKUP(MASTER_DATA_PROCESSED!$C104,Backend!$Q$9:$T$52,3,FALSE),MASTER_DATA_NORMALIZED!CR104)</f>
        <v>#N/A</v>
      </c>
      <c r="CS104" s="99">
        <f>IF(AND(MASTER_DATA_NORMALIZED!CS104=0,CS$22=$L$22),VLOOKUP(MASTER_DATA_PROCESSED!$C104,Backend!$Q$9:$T$52,3,FALSE),MASTER_DATA_NORMALIZED!CS104)</f>
        <v>0</v>
      </c>
      <c r="CT104" s="99">
        <f>IF(AND(MASTER_DATA_NORMALIZED!CT104=0,CT$22=$L$22),VLOOKUP(MASTER_DATA_PROCESSED!$C104,Backend!$Q$9:$T$52,3,FALSE),MASTER_DATA_NORMALIZED!CT104)</f>
        <v>0</v>
      </c>
      <c r="CU104" s="99">
        <f>IF(AND(MASTER_DATA_NORMALIZED!CU104=0,CU$22=$L$22),VLOOKUP(MASTER_DATA_PROCESSED!$C104,Backend!$Q$9:$T$52,3,FALSE),MASTER_DATA_NORMALIZED!CU104)</f>
        <v>0</v>
      </c>
      <c r="CV104" s="99" t="e">
        <f>IF(AND(MASTER_DATA_NORMALIZED!CV104=0,CV$22=$L$22),VLOOKUP(MASTER_DATA_PROCESSED!$C104,Backend!$Q$9:$T$52,3,FALSE),MASTER_DATA_NORMALIZED!CV104)</f>
        <v>#N/A</v>
      </c>
      <c r="CW104" s="99">
        <f>IF(AND(MASTER_DATA_NORMALIZED!CW104=0,CW$22=$L$22),VLOOKUP(MASTER_DATA_PROCESSED!$C104,Backend!$Q$9:$T$52,3,FALSE),MASTER_DATA_NORMALIZED!CW104)</f>
        <v>0</v>
      </c>
      <c r="CX104" s="99">
        <f>IF(AND(MASTER_DATA_NORMALIZED!CX104=0,CX$22=$L$22),VLOOKUP(MASTER_DATA_PROCESSED!$C104,Backend!$Q$9:$T$52,3,FALSE),MASTER_DATA_NORMALIZED!CX104)</f>
        <v>0</v>
      </c>
      <c r="CY104" s="99">
        <f>IF(AND(MASTER_DATA_NORMALIZED!CY104=0,CY$22=$L$22),VLOOKUP(MASTER_DATA_PROCESSED!$C104,Backend!$Q$9:$T$52,3,FALSE),MASTER_DATA_NORMALIZED!CY104)</f>
        <v>0</v>
      </c>
      <c r="CZ104" s="99" t="e">
        <f>IF(AND(MASTER_DATA_NORMALIZED!CZ104=0,CZ$22=$L$22),VLOOKUP(MASTER_DATA_PROCESSED!$C104,Backend!$Q$9:$T$52,3,FALSE),MASTER_DATA_NORMALIZED!CZ104)</f>
        <v>#N/A</v>
      </c>
      <c r="DA104" s="99" t="e">
        <f>IF(AND(MASTER_DATA_NORMALIZED!DA104=0,DA$22=$L$22),VLOOKUP(MASTER_DATA_PROCESSED!$C104,Backend!$Q$9:$T$52,3,FALSE),MASTER_DATA_NORMALIZED!DA104)</f>
        <v>#DIV/0!</v>
      </c>
      <c r="DB104" s="99" t="e">
        <f>IF(AND(MASTER_DATA_NORMALIZED!DB104=0,DB$22=$L$22),VLOOKUP(MASTER_DATA_PROCESSED!$C104,Backend!$Q$9:$T$52,3,FALSE),MASTER_DATA_NORMALIZED!DB104)</f>
        <v>#DIV/0!</v>
      </c>
      <c r="DC104" s="99" t="e">
        <f>IF(AND(MASTER_DATA_NORMALIZED!DC104=0,DC$22=$L$22),VLOOKUP(MASTER_DATA_PROCESSED!$C104,Backend!$Q$9:$T$52,3,FALSE),MASTER_DATA_NORMALIZED!DC104)</f>
        <v>#DIV/0!</v>
      </c>
      <c r="DD104" s="99" t="e">
        <f>IF(AND(MASTER_DATA_NORMALIZED!DD104=0,DD$22=$L$22),VLOOKUP(MASTER_DATA_PROCESSED!$C104,Backend!$Q$9:$T$52,3,FALSE),MASTER_DATA_NORMALIZED!DD104)</f>
        <v>#N/A</v>
      </c>
      <c r="DE104" s="99">
        <f>IF(AND(MASTER_DATA_NORMALIZED!DE104=0,DE$22=$L$22),VLOOKUP(MASTER_DATA_PROCESSED!$C104,Backend!$Q$9:$T$52,3,FALSE),MASTER_DATA_NORMALIZED!DE104)</f>
        <v>0</v>
      </c>
      <c r="DF104" s="99">
        <f>IF(AND(MASTER_DATA_NORMALIZED!DF104=0,DF$22=$L$22),VLOOKUP(MASTER_DATA_PROCESSED!$C104,Backend!$Q$9:$T$52,3,FALSE),MASTER_DATA_NORMALIZED!DF104)</f>
        <v>0</v>
      </c>
      <c r="DG104" s="99">
        <f>IF(AND(MASTER_DATA_NORMALIZED!DG104=0,DG$22=$L$22),VLOOKUP(MASTER_DATA_PROCESSED!$C104,Backend!$Q$9:$T$52,3,FALSE),MASTER_DATA_NORMALIZED!DG104)</f>
        <v>0</v>
      </c>
      <c r="DH104" s="99" t="e">
        <f>IF(AND(MASTER_DATA_NORMALIZED!DH104=0,DH$22=$L$22),VLOOKUP(MASTER_DATA_PROCESSED!$C104,Backend!$Q$9:$T$52,3,FALSE),MASTER_DATA_NORMALIZED!DH104)</f>
        <v>#N/A</v>
      </c>
      <c r="DI104" s="99">
        <f>IF(AND(MASTER_DATA_NORMALIZED!DI104=0,DI$22=$L$22),VLOOKUP(MASTER_DATA_PROCESSED!$C104,Backend!$Q$9:$T$52,3,FALSE),MASTER_DATA_NORMALIZED!DI104)</f>
        <v>0</v>
      </c>
      <c r="DJ104" s="99">
        <f>IF(AND(MASTER_DATA_NORMALIZED!DJ104=0,DJ$22=$L$22),VLOOKUP(MASTER_DATA_PROCESSED!$C104,Backend!$Q$9:$T$52,3,FALSE),MASTER_DATA_NORMALIZED!DJ104)</f>
        <v>0</v>
      </c>
      <c r="DK104" s="99">
        <f>IF(AND(MASTER_DATA_NORMALIZED!DK104=0,DK$22=$L$22),VLOOKUP(MASTER_DATA_PROCESSED!$C104,Backend!$Q$9:$T$52,3,FALSE),MASTER_DATA_NORMALIZED!DK104)</f>
        <v>0</v>
      </c>
      <c r="DL104" s="99" t="e">
        <f>IF(AND(MASTER_DATA_NORMALIZED!DL104=0,DL$22=$L$22),VLOOKUP(MASTER_DATA_PROCESSED!$C104,Backend!$Q$9:$T$52,3,FALSE),MASTER_DATA_NORMALIZED!DL104)</f>
        <v>#N/A</v>
      </c>
      <c r="DM104" s="99">
        <f>IF(AND(MASTER_DATA_NORMALIZED!DM104=0,DM$22=$L$22),VLOOKUP(MASTER_DATA_PROCESSED!$C104,Backend!$Q$9:$T$52,3,FALSE),MASTER_DATA_NORMALIZED!DM104)</f>
        <v>0</v>
      </c>
      <c r="DN104" s="99">
        <f>IF(AND(MASTER_DATA_NORMALIZED!DN104=0,DN$22=$L$22),VLOOKUP(MASTER_DATA_PROCESSED!$C104,Backend!$Q$9:$T$52,3,FALSE),MASTER_DATA_NORMALIZED!DN104)</f>
        <v>0</v>
      </c>
      <c r="DO104" s="99">
        <f>IF(AND(MASTER_DATA_NORMALIZED!DO104=0,DO$22=$L$22),VLOOKUP(MASTER_DATA_PROCESSED!$C104,Backend!$Q$9:$T$52,3,FALSE),MASTER_DATA_NORMALIZED!DO104)</f>
        <v>0</v>
      </c>
      <c r="DP104" s="99" t="e">
        <f>IF(AND(MASTER_DATA_NORMALIZED!DP104=0,DP$22=$L$22),VLOOKUP(MASTER_DATA_PROCESSED!$C104,Backend!$Q$9:$T$52,3,FALSE),MASTER_DATA_NORMALIZED!DP104)</f>
        <v>#N/A</v>
      </c>
      <c r="DQ104" s="99">
        <f>IF(AND(MASTER_DATA_NORMALIZED!DQ104=0,DQ$22=$L$22),VLOOKUP(MASTER_DATA_PROCESSED!$C104,Backend!$Q$9:$T$52,3,FALSE),MASTER_DATA_NORMALIZED!DQ104)</f>
        <v>0</v>
      </c>
      <c r="DR104" s="99">
        <f>IF(AND(MASTER_DATA_NORMALIZED!DR104=0,DR$22=$L$22),VLOOKUP(MASTER_DATA_PROCESSED!$C104,Backend!$Q$9:$T$52,3,FALSE),MASTER_DATA_NORMALIZED!DR104)</f>
        <v>0</v>
      </c>
      <c r="DS104" s="99">
        <f>IF(AND(MASTER_DATA_NORMALIZED!DS104=0,DS$22=$L$22),VLOOKUP(MASTER_DATA_PROCESSED!$C104,Backend!$Q$9:$T$52,3,FALSE),MASTER_DATA_NORMALIZED!DS104)</f>
        <v>0</v>
      </c>
      <c r="DT104" s="99" t="e">
        <f>IF(AND(MASTER_DATA_NORMALIZED!DT104=0,DT$22=$L$22),VLOOKUP(MASTER_DATA_PROCESSED!$C104,Backend!$Q$9:$T$52,3,FALSE),MASTER_DATA_NORMALIZED!DT104)</f>
        <v>#N/A</v>
      </c>
      <c r="DU104" s="99">
        <f>IF(AND(MASTER_DATA_NORMALIZED!DU104=0,DU$22=$L$22),VLOOKUP(MASTER_DATA_PROCESSED!$C104,Backend!$Q$9:$T$52,3,FALSE),MASTER_DATA_NORMALIZED!DU104)</f>
        <v>0</v>
      </c>
      <c r="DV104" s="99">
        <f>IF(AND(MASTER_DATA_NORMALIZED!DV104=0,DV$22=$L$22),VLOOKUP(MASTER_DATA_PROCESSED!$C104,Backend!$Q$9:$T$52,3,FALSE),MASTER_DATA_NORMALIZED!DV104)</f>
        <v>0</v>
      </c>
      <c r="DW104" s="99">
        <f>IF(AND(MASTER_DATA_NORMALIZED!DW104=0,DW$22=$L$22),VLOOKUP(MASTER_DATA_PROCESSED!$C104,Backend!$Q$9:$T$52,3,FALSE),MASTER_DATA_NORMALIZED!DW104)</f>
        <v>0</v>
      </c>
      <c r="DX104" s="99" t="e">
        <f>IF(AND(MASTER_DATA_NORMALIZED!DX104=0,DX$22=$L$22),VLOOKUP(MASTER_DATA_PROCESSED!$C104,Backend!$Q$9:$T$52,3,FALSE),MASTER_DATA_NORMALIZED!DX104)</f>
        <v>#N/A</v>
      </c>
      <c r="DY104" s="99">
        <f>IF(AND(MASTER_DATA_NORMALIZED!DY104=0,DY$22=$L$22),VLOOKUP(MASTER_DATA_PROCESSED!$C104,Backend!$Q$9:$T$52,3,FALSE),MASTER_DATA_NORMALIZED!DY104)</f>
        <v>0</v>
      </c>
      <c r="DZ104" s="99">
        <f>IF(AND(MASTER_DATA_NORMALIZED!DZ104=0,DZ$22=$L$22),VLOOKUP(MASTER_DATA_PROCESSED!$C104,Backend!$Q$9:$T$52,3,FALSE),MASTER_DATA_NORMALIZED!DZ104)</f>
        <v>0</v>
      </c>
      <c r="EA104" s="99">
        <f>IF(AND(MASTER_DATA_NORMALIZED!EA104=0,EA$22=$L$22),VLOOKUP(MASTER_DATA_PROCESSED!$C104,Backend!$Q$9:$T$52,3,FALSE),MASTER_DATA_NORMALIZED!EA104)</f>
        <v>0</v>
      </c>
      <c r="EB104" s="99" t="e">
        <f>IF(AND(MASTER_DATA_NORMALIZED!EB104=0,EB$22=$L$22),VLOOKUP(MASTER_DATA_PROCESSED!$C104,Backend!$Q$9:$T$52,3,FALSE),MASTER_DATA_NORMALIZED!EB104)</f>
        <v>#N/A</v>
      </c>
      <c r="EC104" s="99" t="e">
        <f>IF(AND(MASTER_DATA_NORMALIZED!EC104=0,EC$22=$L$22),VLOOKUP(MASTER_DATA_PROCESSED!$C104,Backend!$Q$9:$T$52,3,FALSE),MASTER_DATA_NORMALIZED!EC104)</f>
        <v>#DIV/0!</v>
      </c>
      <c r="ED104" s="99" t="e">
        <f>IF(AND(MASTER_DATA_NORMALIZED!ED104=0,ED$22=$L$22),VLOOKUP(MASTER_DATA_PROCESSED!$C104,Backend!$Q$9:$T$52,3,FALSE),MASTER_DATA_NORMALIZED!ED104)</f>
        <v>#DIV/0!</v>
      </c>
      <c r="EE104" s="99" t="e">
        <f>IF(AND(MASTER_DATA_NORMALIZED!EE104=0,EE$22=$L$22),VLOOKUP(MASTER_DATA_PROCESSED!$C104,Backend!$Q$9:$T$52,3,FALSE),MASTER_DATA_NORMALIZED!EE104)</f>
        <v>#DIV/0!</v>
      </c>
      <c r="EF104" s="99" t="e">
        <f>IF(AND(MASTER_DATA_NORMALIZED!EF104=0,EF$22=$L$22),VLOOKUP(MASTER_DATA_PROCESSED!$C104,Backend!$Q$9:$T$52,3,FALSE),MASTER_DATA_NORMALIZED!EF104)</f>
        <v>#VALUE!</v>
      </c>
      <c r="EG104" s="99">
        <f>IF(AND(MASTER_DATA_NORMALIZED!EG104=0,EG$22=$L$22),VLOOKUP(MASTER_DATA_PROCESSED!$C104,Backend!$Q$9:$T$52,3,FALSE),MASTER_DATA_NORMALIZED!EG104)</f>
        <v>0</v>
      </c>
      <c r="EH104" s="99">
        <f>IF(AND(MASTER_DATA_NORMALIZED!EH104=0,EH$22=$L$22),VLOOKUP(MASTER_DATA_PROCESSED!$C104,Backend!$Q$9:$T$52,3,FALSE),MASTER_DATA_NORMALIZED!EH104)</f>
        <v>0</v>
      </c>
      <c r="EI104" s="99">
        <f>IF(AND(MASTER_DATA_NORMALIZED!EI104=0,EI$22=$L$22),VLOOKUP(MASTER_DATA_PROCESSED!$C104,Backend!$Q$9:$T$52,3,FALSE),MASTER_DATA_NORMALIZED!EI104)</f>
        <v>0</v>
      </c>
      <c r="EJ104" s="99" t="e">
        <f>IF(AND(MASTER_DATA_NORMALIZED!EJ104=0,EJ$22=$L$22),VLOOKUP(MASTER_DATA_PROCESSED!$C104,Backend!$Q$9:$T$52,3,FALSE),MASTER_DATA_NORMALIZED!EJ104)</f>
        <v>#N/A</v>
      </c>
      <c r="EK104" s="99">
        <f>IF(AND(MASTER_DATA_NORMALIZED!EK104=0,EK$22=$L$22),VLOOKUP(MASTER_DATA_PROCESSED!$C104,Backend!$Q$9:$T$52,3,FALSE),MASTER_DATA_NORMALIZED!EK104)</f>
        <v>0</v>
      </c>
      <c r="EL104" s="99">
        <f>IF(AND(MASTER_DATA_NORMALIZED!EL104=0,EL$22=$L$22),VLOOKUP(MASTER_DATA_PROCESSED!$C104,Backend!$Q$9:$T$52,3,FALSE),MASTER_DATA_NORMALIZED!EL104)</f>
        <v>0</v>
      </c>
      <c r="EM104" s="99">
        <f>IF(AND(MASTER_DATA_NORMALIZED!EM104=0,EM$22=$L$22),VLOOKUP(MASTER_DATA_PROCESSED!$C104,Backend!$Q$9:$T$52,3,FALSE),MASTER_DATA_NORMALIZED!EM104)</f>
        <v>0</v>
      </c>
      <c r="EN104" s="99" t="e">
        <f>IF(AND(MASTER_DATA_NORMALIZED!EN104=0,EN$22=$L$22),VLOOKUP(MASTER_DATA_PROCESSED!$C104,Backend!$Q$9:$T$52,3,FALSE),MASTER_DATA_NORMALIZED!EN104)</f>
        <v>#N/A</v>
      </c>
      <c r="EO104" s="99">
        <f>IF(AND(MASTER_DATA_NORMALIZED!EO104=0,EO$22=$L$22),VLOOKUP(MASTER_DATA_PROCESSED!$C104,Backend!$Q$9:$T$52,3,FALSE),MASTER_DATA_NORMALIZED!EO104)</f>
        <v>0</v>
      </c>
      <c r="EP104" s="99">
        <f>IF(AND(MASTER_DATA_NORMALIZED!EP104=0,EP$22=$L$22),VLOOKUP(MASTER_DATA_PROCESSED!$C104,Backend!$Q$9:$T$52,3,FALSE),MASTER_DATA_NORMALIZED!EP104)</f>
        <v>0</v>
      </c>
      <c r="EQ104" s="99">
        <f>IF(AND(MASTER_DATA_NORMALIZED!EQ104=0,EQ$22=$L$22),VLOOKUP(MASTER_DATA_PROCESSED!$C104,Backend!$Q$9:$T$52,3,FALSE),MASTER_DATA_NORMALIZED!EQ104)</f>
        <v>0</v>
      </c>
      <c r="ER104" s="99" t="e">
        <f>IF(AND(MASTER_DATA_NORMALIZED!ER104=0,ER$22=$L$22),VLOOKUP(MASTER_DATA_PROCESSED!$C104,Backend!$Q$9:$T$52,3,FALSE),MASTER_DATA_NORMALIZED!ER104)</f>
        <v>#N/A</v>
      </c>
      <c r="ES104" s="99">
        <f>IF(AND(MASTER_DATA_NORMALIZED!ES104=0,ES$22=$L$22),VLOOKUP(MASTER_DATA_PROCESSED!$C104,Backend!$Q$9:$T$52,3,FALSE),MASTER_DATA_NORMALIZED!ES104)</f>
        <v>0</v>
      </c>
      <c r="ET104" s="99">
        <f>IF(AND(MASTER_DATA_NORMALIZED!ET104=0,ET$22=$L$22),VLOOKUP(MASTER_DATA_PROCESSED!$C104,Backend!$Q$9:$T$52,3,FALSE),MASTER_DATA_NORMALIZED!ET104)</f>
        <v>0</v>
      </c>
      <c r="EU104" s="99">
        <f>IF(AND(MASTER_DATA_NORMALIZED!EU104=0,EU$22=$L$22),VLOOKUP(MASTER_DATA_PROCESSED!$C104,Backend!$Q$9:$T$52,3,FALSE),MASTER_DATA_NORMALIZED!EU104)</f>
        <v>0</v>
      </c>
      <c r="EV104" s="99" t="e">
        <f>IF(AND(MASTER_DATA_NORMALIZED!EV104=0,EV$22=$L$22),VLOOKUP(MASTER_DATA_PROCESSED!$C104,Backend!$Q$9:$T$52,3,FALSE),MASTER_DATA_NORMALIZED!EV104)</f>
        <v>#N/A</v>
      </c>
      <c r="EW104" s="99">
        <f>IF(AND(MASTER_DATA_NORMALIZED!EW104=0,EW$22=$L$22),VLOOKUP(MASTER_DATA_PROCESSED!$C104,Backend!$Q$9:$T$52,3,FALSE),MASTER_DATA_NORMALIZED!EW104)</f>
        <v>0</v>
      </c>
      <c r="EX104" s="99">
        <f>IF(AND(MASTER_DATA_NORMALIZED!EX104=0,EX$22=$L$22),VLOOKUP(MASTER_DATA_PROCESSED!$C104,Backend!$Q$9:$T$52,3,FALSE),MASTER_DATA_NORMALIZED!EX104)</f>
        <v>0</v>
      </c>
      <c r="EY104" s="99">
        <f>IF(AND(MASTER_DATA_NORMALIZED!EY104=0,EY$22=$L$22),VLOOKUP(MASTER_DATA_PROCESSED!$C104,Backend!$Q$9:$T$52,3,FALSE),MASTER_DATA_NORMALIZED!EY104)</f>
        <v>0</v>
      </c>
      <c r="EZ104" s="99">
        <f>IF(AND(MASTER_DATA_NORMALIZED!EZ104=0,EZ$22=$L$22),VLOOKUP(MASTER_DATA_PROCESSED!$C104,Backend!$Q$9:$T$52,3,FALSE),MASTER_DATA_NORMALIZED!EZ104)</f>
        <v>3.9888975715598955E-2</v>
      </c>
      <c r="FA104" s="99">
        <f>IF(AND(MASTER_DATA_NORMALIZED!FA104=0,FA$22=$L$22),VLOOKUP(MASTER_DATA_PROCESSED!$C104,Backend!$Q$9:$T$52,3,FALSE),MASTER_DATA_NORMALIZED!FA104)</f>
        <v>0</v>
      </c>
      <c r="FB104" s="99">
        <f>IF(AND(MASTER_DATA_NORMALIZED!FB104=0,FB$22=$L$22),VLOOKUP(MASTER_DATA_PROCESSED!$C104,Backend!$Q$9:$T$52,3,FALSE),MASTER_DATA_NORMALIZED!FB104)</f>
        <v>0</v>
      </c>
      <c r="FC104" s="99">
        <f>IF(AND(MASTER_DATA_NORMALIZED!FC104=0,FC$22=$L$22),VLOOKUP(MASTER_DATA_PROCESSED!$C104,Backend!$Q$9:$T$52,3,FALSE),MASTER_DATA_NORMALIZED!FC104)</f>
        <v>0</v>
      </c>
      <c r="FD104" s="99">
        <f>IF(AND(MASTER_DATA_NORMALIZED!FD104=0,FD$22=$L$22),VLOOKUP(MASTER_DATA_PROCESSED!$C104,Backend!$Q$9:$T$52,3,FALSE),MASTER_DATA_NORMALIZED!FD104)</f>
        <v>3.9888975715598955E-2</v>
      </c>
      <c r="FE104" s="99">
        <f>IF(AND(MASTER_DATA_NORMALIZED!FE104=0,FE$22=$L$22),VLOOKUP(MASTER_DATA_PROCESSED!$C104,Backend!$Q$9:$T$52,3,FALSE),MASTER_DATA_NORMALIZED!FE104)</f>
        <v>0</v>
      </c>
      <c r="FF104" s="99">
        <f>IF(AND(MASTER_DATA_NORMALIZED!FF104=0,FF$22=$L$22),VLOOKUP(MASTER_DATA_PROCESSED!$C104,Backend!$Q$9:$T$52,3,FALSE),MASTER_DATA_NORMALIZED!FF104)</f>
        <v>0</v>
      </c>
      <c r="FG104" s="99">
        <f>IF(AND(MASTER_DATA_NORMALIZED!FG104=0,FG$22=$L$22),VLOOKUP(MASTER_DATA_PROCESSED!$C104,Backend!$Q$9:$T$52,3,FALSE),MASTER_DATA_NORMALIZED!FG104)</f>
        <v>0</v>
      </c>
      <c r="FH104" s="99">
        <f>IF(AND(MASTER_DATA_NORMALIZED!FH104=0,FH$22=$L$22),VLOOKUP(MASTER_DATA_PROCESSED!$C104,Backend!$Q$9:$T$52,3,FALSE),MASTER_DATA_NORMALIZED!FH104)</f>
        <v>3.8411606244650842E-2</v>
      </c>
      <c r="FI104" s="99">
        <f>IF(AND(MASTER_DATA_NORMALIZED!FI104=0,FI$22=$L$22),VLOOKUP(MASTER_DATA_PROCESSED!$C104,Backend!$Q$9:$T$52,3,FALSE),MASTER_DATA_NORMALIZED!FI104)</f>
        <v>0</v>
      </c>
      <c r="FJ104" s="99">
        <f>IF(AND(MASTER_DATA_NORMALIZED!FJ104=0,FJ$22=$L$22),VLOOKUP(MASTER_DATA_PROCESSED!$C104,Backend!$Q$9:$T$52,3,FALSE),MASTER_DATA_NORMALIZED!FJ104)</f>
        <v>0</v>
      </c>
      <c r="FK104" s="99">
        <f>IF(AND(MASTER_DATA_NORMALIZED!FK104=0,FK$22=$L$22),VLOOKUP(MASTER_DATA_PROCESSED!$C104,Backend!$Q$9:$T$52,3,FALSE),MASTER_DATA_NORMALIZED!FK104)</f>
        <v>0</v>
      </c>
      <c r="FL104" s="99">
        <f>IF(AND(MASTER_DATA_NORMALIZED!FL104=0,FL$22=$L$22),VLOOKUP(MASTER_DATA_PROCESSED!$C104,Backend!$Q$9:$T$52,3,FALSE),MASTER_DATA_NORMALIZED!FL104)</f>
        <v>7.6823212489301684E-2</v>
      </c>
      <c r="FM104" s="99">
        <f>IF(AND(MASTER_DATA_NORMALIZED!FM104=0,FM$22=$L$22),VLOOKUP(MASTER_DATA_PROCESSED!$C104,Backend!$Q$9:$T$52,3,FALSE),MASTER_DATA_NORMALIZED!FM104)</f>
        <v>0</v>
      </c>
      <c r="FN104" s="99">
        <f>IF(AND(MASTER_DATA_NORMALIZED!FN104=0,FN$22=$L$22),VLOOKUP(MASTER_DATA_PROCESSED!$C104,Backend!$Q$9:$T$52,3,FALSE),MASTER_DATA_NORMALIZED!FN104)</f>
        <v>0</v>
      </c>
      <c r="FO104" s="99">
        <f>IF(AND(MASTER_DATA_NORMALIZED!FO104=0,FO$22=$L$22),VLOOKUP(MASTER_DATA_PROCESSED!$C104,Backend!$Q$9:$T$52,3,FALSE),MASTER_DATA_NORMALIZED!FO104)</f>
        <v>0</v>
      </c>
      <c r="FP104" s="99" t="e">
        <f>IF(AND(MASTER_DATA_NORMALIZED!FP104=0,FP$22=$L$22),VLOOKUP(MASTER_DATA_PROCESSED!$C104,Backend!$Q$9:$T$52,3,FALSE),MASTER_DATA_NORMALIZED!FP104)</f>
        <v>#N/A</v>
      </c>
      <c r="FQ104" s="99">
        <f>IF(AND(MASTER_DATA_NORMALIZED!FQ104=0,FQ$22=$L$22),VLOOKUP(MASTER_DATA_PROCESSED!$C104,Backend!$Q$9:$T$52,3,FALSE),MASTER_DATA_NORMALIZED!FQ104)</f>
        <v>0</v>
      </c>
      <c r="FR104" s="99">
        <f>IF(AND(MASTER_DATA_NORMALIZED!FR104=0,FR$22=$L$22),VLOOKUP(MASTER_DATA_PROCESSED!$C104,Backend!$Q$9:$T$52,3,FALSE),MASTER_DATA_NORMALIZED!FR104)</f>
        <v>0</v>
      </c>
      <c r="FS104" s="99">
        <f>IF(AND(MASTER_DATA_NORMALIZED!FS104=0,FS$22=$L$22),VLOOKUP(MASTER_DATA_PROCESSED!$C104,Backend!$Q$9:$T$52,3,FALSE),MASTER_DATA_NORMALIZED!FS104)</f>
        <v>0</v>
      </c>
      <c r="FT104" s="99" t="e">
        <f>IF(AND(MASTER_DATA_NORMALIZED!FT104=0,FT$22=$L$22),VLOOKUP(MASTER_DATA_PROCESSED!$C104,Backend!$Q$9:$T$52,3,FALSE),MASTER_DATA_NORMALIZED!FT104)</f>
        <v>#N/A</v>
      </c>
      <c r="FU104" s="99">
        <f>IF(AND(MASTER_DATA_NORMALIZED!FU104=0,FU$22=$L$22),VLOOKUP(MASTER_DATA_PROCESSED!$C104,Backend!$Q$9:$T$52,3,FALSE),MASTER_DATA_NORMALIZED!FU104)</f>
        <v>0</v>
      </c>
      <c r="FV104" s="99">
        <f>IF(AND(MASTER_DATA_NORMALIZED!FV104=0,FV$22=$L$22),VLOOKUP(MASTER_DATA_PROCESSED!$C104,Backend!$Q$9:$T$52,3,FALSE),MASTER_DATA_NORMALIZED!FV104)</f>
        <v>0</v>
      </c>
      <c r="FW104" s="99">
        <f>IF(AND(MASTER_DATA_NORMALIZED!FW104=0,FW$22=$L$22),VLOOKUP(MASTER_DATA_PROCESSED!$C104,Backend!$Q$9:$T$52,3,FALSE),MASTER_DATA_NORMALIZED!FW104)</f>
        <v>0</v>
      </c>
      <c r="FX104" s="99" t="e">
        <f>IF(AND(MASTER_DATA_NORMALIZED!FX104=0,FX$22=$L$22),VLOOKUP(MASTER_DATA_PROCESSED!$C104,Backend!$Q$9:$T$52,3,FALSE),MASTER_DATA_NORMALIZED!FX104)</f>
        <v>#N/A</v>
      </c>
      <c r="FY104" s="99">
        <f>IF(AND(MASTER_DATA_NORMALIZED!FY104=0,FY$22=$L$22),VLOOKUP(MASTER_DATA_PROCESSED!$C104,Backend!$Q$9:$T$52,3,FALSE),MASTER_DATA_NORMALIZED!FY104)</f>
        <v>0</v>
      </c>
      <c r="FZ104" s="99">
        <f>IF(AND(MASTER_DATA_NORMALIZED!FZ104=0,FZ$22=$L$22),VLOOKUP(MASTER_DATA_PROCESSED!$C104,Backend!$Q$9:$T$52,3,FALSE),MASTER_DATA_NORMALIZED!FZ104)</f>
        <v>0</v>
      </c>
      <c r="GA104" s="99">
        <f>IF(AND(MASTER_DATA_NORMALIZED!GA104=0,GA$22=$L$22),VLOOKUP(MASTER_DATA_PROCESSED!$C104,Backend!$Q$9:$T$52,3,FALSE),MASTER_DATA_NORMALIZED!GA104)</f>
        <v>0</v>
      </c>
      <c r="GB104" s="99" t="e">
        <f>IF(AND(MASTER_DATA_NORMALIZED!GB104=0,GB$22=$L$22),VLOOKUP(MASTER_DATA_PROCESSED!$C104,Backend!$Q$9:$T$52,3,FALSE),MASTER_DATA_NORMALIZED!GB104)</f>
        <v>#N/A</v>
      </c>
      <c r="GC104" s="99">
        <f>IF(AND(MASTER_DATA_NORMALIZED!GC104=0,GC$22=$L$22),VLOOKUP(MASTER_DATA_PROCESSED!$C104,Backend!$Q$9:$T$52,3,FALSE),MASTER_DATA_NORMALIZED!GC104)</f>
        <v>0</v>
      </c>
      <c r="GD104" s="99">
        <f>IF(AND(MASTER_DATA_NORMALIZED!GD104=0,GD$22=$L$22),VLOOKUP(MASTER_DATA_PROCESSED!$C104,Backend!$Q$9:$T$52,3,FALSE),MASTER_DATA_NORMALIZED!GD104)</f>
        <v>0</v>
      </c>
      <c r="GE104" s="99">
        <f>IF(AND(MASTER_DATA_NORMALIZED!GE104=0,GE$22=$L$22),VLOOKUP(MASTER_DATA_PROCESSED!$C104,Backend!$Q$9:$T$52,3,FALSE),MASTER_DATA_NORMALIZED!GE104)</f>
        <v>0</v>
      </c>
      <c r="GF104" s="99" t="e">
        <f>IF(AND(MASTER_DATA_NORMALIZED!GF104=0,GF$22=$L$22),VLOOKUP(MASTER_DATA_PROCESSED!$C104,Backend!$Q$9:$T$52,3,FALSE),MASTER_DATA_NORMALIZED!GF104)</f>
        <v>#N/A</v>
      </c>
      <c r="GG104" s="99">
        <f>IF(AND(MASTER_DATA_NORMALIZED!GG104=0,GG$22=$L$22),VLOOKUP(MASTER_DATA_PROCESSED!$C104,Backend!$Q$9:$T$52,3,FALSE),MASTER_DATA_NORMALIZED!GG104)</f>
        <v>0</v>
      </c>
      <c r="GH104" s="99">
        <f>IF(AND(MASTER_DATA_NORMALIZED!GH104=0,GH$22=$L$22),VLOOKUP(MASTER_DATA_PROCESSED!$C104,Backend!$Q$9:$T$52,3,FALSE),MASTER_DATA_NORMALIZED!GH104)</f>
        <v>0</v>
      </c>
      <c r="GI104" s="99">
        <f>IF(AND(MASTER_DATA_NORMALIZED!GI104=0,GI$22=$L$22),VLOOKUP(MASTER_DATA_PROCESSED!$C104,Backend!$Q$9:$T$52,3,FALSE),MASTER_DATA_NORMALIZED!GI104)</f>
        <v>0</v>
      </c>
      <c r="GJ104" s="99" t="e">
        <f>IF(AND(MASTER_DATA_NORMALIZED!GJ104=0,GJ$22=$L$22),VLOOKUP(MASTER_DATA_PROCESSED!$C104,Backend!$Q$9:$T$52,3,FALSE),MASTER_DATA_NORMALIZED!GJ104)</f>
        <v>#N/A</v>
      </c>
      <c r="GK104" s="99">
        <f>IF(AND(MASTER_DATA_NORMALIZED!GK104=0,GK$22=$L$22),VLOOKUP(MASTER_DATA_PROCESSED!$C104,Backend!$Q$9:$T$52,3,FALSE),MASTER_DATA_NORMALIZED!GK104)</f>
        <v>0</v>
      </c>
      <c r="GL104" s="99">
        <f>IF(AND(MASTER_DATA_NORMALIZED!GL104=0,GL$22=$L$22),VLOOKUP(MASTER_DATA_PROCESSED!$C104,Backend!$Q$9:$T$52,3,FALSE),MASTER_DATA_NORMALIZED!GL104)</f>
        <v>0</v>
      </c>
      <c r="GM104" s="99">
        <f>IF(AND(MASTER_DATA_NORMALIZED!GM104=0,GM$22=$L$22),VLOOKUP(MASTER_DATA_PROCESSED!$C104,Backend!$Q$9:$T$52,3,FALSE),MASTER_DATA_NORMALIZED!GM104)</f>
        <v>0</v>
      </c>
      <c r="GN104" s="99" t="e">
        <f>IF(AND(MASTER_DATA_NORMALIZED!GN104=0,GN$22=$L$22),VLOOKUP(MASTER_DATA_PROCESSED!$C104,Backend!$Q$9:$T$52,3,FALSE),MASTER_DATA_NORMALIZED!GN104)</f>
        <v>#N/A</v>
      </c>
      <c r="GO104" s="99">
        <f>IF(AND(MASTER_DATA_NORMALIZED!GO104=0,GO$22=$L$22),VLOOKUP(MASTER_DATA_PROCESSED!$C104,Backend!$Q$9:$T$52,3,FALSE),MASTER_DATA_NORMALIZED!GO104)</f>
        <v>0</v>
      </c>
      <c r="GP104" s="99">
        <f>IF(AND(MASTER_DATA_NORMALIZED!GP104=0,GP$22=$L$22),VLOOKUP(MASTER_DATA_PROCESSED!$C104,Backend!$Q$9:$T$52,3,FALSE),MASTER_DATA_NORMALIZED!GP104)</f>
        <v>0</v>
      </c>
      <c r="GQ104" s="99">
        <f>IF(AND(MASTER_DATA_NORMALIZED!GQ104=0,GQ$22=$L$22),VLOOKUP(MASTER_DATA_PROCESSED!$C104,Backend!$Q$9:$T$52,3,FALSE),MASTER_DATA_NORMALIZED!GQ104)</f>
        <v>0</v>
      </c>
      <c r="GR104" s="99" t="e">
        <f>IF(AND(MASTER_DATA_NORMALIZED!GR104=0,GR$22=$L$22),VLOOKUP(MASTER_DATA_PROCESSED!$C104,Backend!$Q$9:$T$52,3,FALSE),MASTER_DATA_NORMALIZED!GR104)</f>
        <v>#N/A</v>
      </c>
      <c r="GS104" s="99">
        <f>IF(AND(MASTER_DATA_NORMALIZED!GS104=0,GS$22=$L$22),VLOOKUP(MASTER_DATA_PROCESSED!$C104,Backend!$Q$9:$T$52,3,FALSE),MASTER_DATA_NORMALIZED!GS104)</f>
        <v>0</v>
      </c>
      <c r="GT104" s="99">
        <f>IF(AND(MASTER_DATA_NORMALIZED!GT104=0,GT$22=$L$22),VLOOKUP(MASTER_DATA_PROCESSED!$C104,Backend!$Q$9:$T$52,3,FALSE),MASTER_DATA_NORMALIZED!GT104)</f>
        <v>0</v>
      </c>
      <c r="GU104" s="99">
        <f>IF(AND(MASTER_DATA_NORMALIZED!GU104=0,GU$22=$L$22),VLOOKUP(MASTER_DATA_PROCESSED!$C104,Backend!$Q$9:$T$52,3,FALSE),MASTER_DATA_NORMALIZED!GU104)</f>
        <v>0</v>
      </c>
      <c r="GV104" s="99" t="e">
        <f>IF(AND(MASTER_DATA_NORMALIZED!GV104=0,GV$22=$L$22),VLOOKUP(MASTER_DATA_PROCESSED!$C104,Backend!$Q$9:$T$52,3,FALSE),MASTER_DATA_NORMALIZED!GV104)</f>
        <v>#N/A</v>
      </c>
      <c r="GW104" s="99" t="e">
        <f>IF(AND(MASTER_DATA_NORMALIZED!GW104=0,GW$22=$L$22),VLOOKUP(MASTER_DATA_PROCESSED!$C104,Backend!$Q$9:$T$52,3,FALSE),MASTER_DATA_NORMALIZED!GW104)</f>
        <v>#REF!</v>
      </c>
      <c r="GX104" s="99" t="e">
        <f>IF(AND(MASTER_DATA_NORMALIZED!GX104=0,GX$22=$L$22),VLOOKUP(MASTER_DATA_PROCESSED!$C104,Backend!$Q$9:$T$52,3,FALSE),MASTER_DATA_NORMALIZED!GX104)</f>
        <v>#REF!</v>
      </c>
      <c r="GY104" s="99" t="e">
        <f>IF(AND(MASTER_DATA_NORMALIZED!GY104=0,GY$22=$L$22),VLOOKUP(MASTER_DATA_PROCESSED!$C104,Backend!$Q$9:$T$52,3,FALSE),MASTER_DATA_NORMALIZED!GY104)</f>
        <v>#REF!</v>
      </c>
    </row>
    <row r="105" spans="2:207" s="27" customFormat="1" ht="14.25" hidden="1" outlineLevel="2" x14ac:dyDescent="0.25">
      <c r="B105" s="26">
        <f t="shared" si="14"/>
        <v>20</v>
      </c>
      <c r="C105" s="59">
        <v>232.4</v>
      </c>
      <c r="D105" s="88"/>
      <c r="E105" s="57"/>
      <c r="F105" s="57"/>
      <c r="G105" s="86">
        <v>232.4</v>
      </c>
      <c r="H105" s="40" t="s">
        <v>109</v>
      </c>
      <c r="I105" s="99">
        <f>IF(AND(MASTER_DATA_NORMALIZED!I105=0,I$22=$L$22),VLOOKUP(MASTER_DATA_PROCESSED!$C105,Backend!$Q$9:$T$52,3,FALSE),MASTER_DATA_NORMALIZED!I105)</f>
        <v>0</v>
      </c>
      <c r="J105" s="99">
        <f>IF(AND(MASTER_DATA_NORMALIZED!J105=0,J$22=$L$22),VLOOKUP(MASTER_DATA_PROCESSED!$C105,Backend!$Q$9:$T$52,3,FALSE),MASTER_DATA_NORMALIZED!J105)</f>
        <v>0</v>
      </c>
      <c r="K105" s="99">
        <f>IF(AND(MASTER_DATA_NORMALIZED!K105=0,K$22=$L$22),VLOOKUP(MASTER_DATA_PROCESSED!$C105,Backend!$Q$9:$T$52,3,FALSE),MASTER_DATA_NORMALIZED!K105)</f>
        <v>0</v>
      </c>
      <c r="L105" s="99" t="e">
        <f>IF(AND(MASTER_DATA_NORMALIZED!L105=0,L$22=$L$22),VLOOKUP(MASTER_DATA_PROCESSED!$C105,Backend!$Q$9:$T$52,3,FALSE),MASTER_DATA_NORMALIZED!L105)</f>
        <v>#N/A</v>
      </c>
      <c r="M105" s="99">
        <f>IF(AND(MASTER_DATA_NORMALIZED!M105=0,M$22=$L$22),VLOOKUP(MASTER_DATA_PROCESSED!$C105,Backend!$Q$9:$T$52,3,FALSE),MASTER_DATA_NORMALIZED!M105)</f>
        <v>0</v>
      </c>
      <c r="N105" s="99">
        <f>IF(AND(MASTER_DATA_NORMALIZED!N105=0,N$22=$L$22),VLOOKUP(MASTER_DATA_PROCESSED!$C105,Backend!$Q$9:$T$52,3,FALSE),MASTER_DATA_NORMALIZED!N105)</f>
        <v>0</v>
      </c>
      <c r="O105" s="99">
        <f>IF(AND(MASTER_DATA_NORMALIZED!O105=0,O$22=$L$22),VLOOKUP(MASTER_DATA_PROCESSED!$C105,Backend!$Q$9:$T$52,3,FALSE),MASTER_DATA_NORMALIZED!O105)</f>
        <v>0</v>
      </c>
      <c r="P105" s="99" t="e">
        <f>IF(AND(MASTER_DATA_NORMALIZED!P105=0,P$22=$L$22),VLOOKUP(MASTER_DATA_PROCESSED!$C105,Backend!$Q$9:$T$52,3,FALSE),MASTER_DATA_NORMALIZED!P105)</f>
        <v>#N/A</v>
      </c>
      <c r="Q105" s="99">
        <f>IF(AND(MASTER_DATA_NORMALIZED!Q105=0,Q$22=$L$22),VLOOKUP(MASTER_DATA_PROCESSED!$C105,Backend!$Q$9:$T$52,3,FALSE),MASTER_DATA_NORMALIZED!Q105)</f>
        <v>0</v>
      </c>
      <c r="R105" s="99">
        <f>IF(AND(MASTER_DATA_NORMALIZED!R105=0,R$22=$L$22),VLOOKUP(MASTER_DATA_PROCESSED!$C105,Backend!$Q$9:$T$52,3,FALSE),MASTER_DATA_NORMALIZED!R105)</f>
        <v>0</v>
      </c>
      <c r="S105" s="99">
        <f>IF(AND(MASTER_DATA_NORMALIZED!S105=0,S$22=$L$22),VLOOKUP(MASTER_DATA_PROCESSED!$C105,Backend!$Q$9:$T$52,3,FALSE),MASTER_DATA_NORMALIZED!S105)</f>
        <v>0</v>
      </c>
      <c r="T105" s="99" t="e">
        <f>IF(AND(MASTER_DATA_NORMALIZED!T105=0,T$22=$L$22),VLOOKUP(MASTER_DATA_PROCESSED!$C105,Backend!$Q$9:$T$52,3,FALSE),MASTER_DATA_NORMALIZED!T105)</f>
        <v>#N/A</v>
      </c>
      <c r="U105" s="99">
        <f>IF(AND(MASTER_DATA_NORMALIZED!U105=0,U$22=$L$22),VLOOKUP(MASTER_DATA_PROCESSED!$C105,Backend!$Q$9:$T$52,3,FALSE),MASTER_DATA_NORMALIZED!U105)</f>
        <v>0</v>
      </c>
      <c r="V105" s="99">
        <f>IF(AND(MASTER_DATA_NORMALIZED!V105=0,V$22=$L$22),VLOOKUP(MASTER_DATA_PROCESSED!$C105,Backend!$Q$9:$T$52,3,FALSE),MASTER_DATA_NORMALIZED!V105)</f>
        <v>0</v>
      </c>
      <c r="W105" s="99">
        <f>IF(AND(MASTER_DATA_NORMALIZED!W105=0,W$22=$L$22),VLOOKUP(MASTER_DATA_PROCESSED!$C105,Backend!$Q$9:$T$52,3,FALSE),MASTER_DATA_NORMALIZED!W105)</f>
        <v>0</v>
      </c>
      <c r="X105" s="99" t="e">
        <f>IF(AND(MASTER_DATA_NORMALIZED!X105=0,X$22=$L$22),VLOOKUP(MASTER_DATA_PROCESSED!$C105,Backend!$Q$9:$T$52,3,FALSE),MASTER_DATA_NORMALIZED!X105)</f>
        <v>#N/A</v>
      </c>
      <c r="Y105" s="99">
        <f>IF(AND(MASTER_DATA_NORMALIZED!Y105=0,Y$22=$L$22),VLOOKUP(MASTER_DATA_PROCESSED!$C105,Backend!$Q$9:$T$52,3,FALSE),MASTER_DATA_NORMALIZED!Y105)</f>
        <v>0</v>
      </c>
      <c r="Z105" s="99">
        <f>IF(AND(MASTER_DATA_NORMALIZED!Z105=0,Z$22=$L$22),VLOOKUP(MASTER_DATA_PROCESSED!$C105,Backend!$Q$9:$T$52,3,FALSE),MASTER_DATA_NORMALIZED!Z105)</f>
        <v>0</v>
      </c>
      <c r="AA105" s="99">
        <f>IF(AND(MASTER_DATA_NORMALIZED!AA105=0,AA$22=$L$22),VLOOKUP(MASTER_DATA_PROCESSED!$C105,Backend!$Q$9:$T$52,3,FALSE),MASTER_DATA_NORMALIZED!AA105)</f>
        <v>0</v>
      </c>
      <c r="AB105" s="99" t="e">
        <f>IF(AND(MASTER_DATA_NORMALIZED!AB105=0,AB$22=$L$22),VLOOKUP(MASTER_DATA_PROCESSED!$C105,Backend!$Q$9:$T$52,3,FALSE),MASTER_DATA_NORMALIZED!AB105)</f>
        <v>#N/A</v>
      </c>
      <c r="AC105" s="99">
        <f>IF(AND(MASTER_DATA_NORMALIZED!AC105=0,AC$22=$L$22),VLOOKUP(MASTER_DATA_PROCESSED!$C105,Backend!$Q$9:$T$52,3,FALSE),MASTER_DATA_NORMALIZED!AC105)</f>
        <v>0</v>
      </c>
      <c r="AD105" s="99">
        <f>IF(AND(MASTER_DATA_NORMALIZED!AD105=0,AD$22=$L$22),VLOOKUP(MASTER_DATA_PROCESSED!$C105,Backend!$Q$9:$T$52,3,FALSE),MASTER_DATA_NORMALIZED!AD105)</f>
        <v>0</v>
      </c>
      <c r="AE105" s="99">
        <f>IF(AND(MASTER_DATA_NORMALIZED!AE105=0,AE$22=$L$22),VLOOKUP(MASTER_DATA_PROCESSED!$C105,Backend!$Q$9:$T$52,3,FALSE),MASTER_DATA_NORMALIZED!AE105)</f>
        <v>0</v>
      </c>
      <c r="AF105" s="99" t="e">
        <f>IF(AND(MASTER_DATA_NORMALIZED!AF105=0,AF$22=$L$22),VLOOKUP(MASTER_DATA_PROCESSED!$C105,Backend!$Q$9:$T$52,3,FALSE),MASTER_DATA_NORMALIZED!AF105)</f>
        <v>#N/A</v>
      </c>
      <c r="AG105" s="99">
        <f>IF(AND(MASTER_DATA_NORMALIZED!AG105=0,AG$22=$L$22),VLOOKUP(MASTER_DATA_PROCESSED!$C105,Backend!$Q$9:$T$52,3,FALSE),MASTER_DATA_NORMALIZED!AG105)</f>
        <v>0</v>
      </c>
      <c r="AH105" s="99">
        <f>IF(AND(MASTER_DATA_NORMALIZED!AH105=0,AH$22=$L$22),VLOOKUP(MASTER_DATA_PROCESSED!$C105,Backend!$Q$9:$T$52,3,FALSE),MASTER_DATA_NORMALIZED!AH105)</f>
        <v>0</v>
      </c>
      <c r="AI105" s="99">
        <f>IF(AND(MASTER_DATA_NORMALIZED!AI105=0,AI$22=$L$22),VLOOKUP(MASTER_DATA_PROCESSED!$C105,Backend!$Q$9:$T$52,3,FALSE),MASTER_DATA_NORMALIZED!AI105)</f>
        <v>0</v>
      </c>
      <c r="AJ105" s="99" t="e">
        <f>IF(AND(MASTER_DATA_NORMALIZED!AJ105=0,AJ$22=$L$22),VLOOKUP(MASTER_DATA_PROCESSED!$C105,Backend!$Q$9:$T$52,3,FALSE),MASTER_DATA_NORMALIZED!AJ105)</f>
        <v>#N/A</v>
      </c>
      <c r="AK105" s="99">
        <f>IF(AND(MASTER_DATA_NORMALIZED!AK105=0,AK$22=$L$22),VLOOKUP(MASTER_DATA_PROCESSED!$C105,Backend!$Q$9:$T$52,3,FALSE),MASTER_DATA_NORMALIZED!AK105)</f>
        <v>0</v>
      </c>
      <c r="AL105" s="99">
        <f>IF(AND(MASTER_DATA_NORMALIZED!AL105=0,AL$22=$L$22),VLOOKUP(MASTER_DATA_PROCESSED!$C105,Backend!$Q$9:$T$52,3,FALSE),MASTER_DATA_NORMALIZED!AL105)</f>
        <v>0</v>
      </c>
      <c r="AM105" s="99">
        <f>IF(AND(MASTER_DATA_NORMALIZED!AM105=0,AM$22=$L$22),VLOOKUP(MASTER_DATA_PROCESSED!$C105,Backend!$Q$9:$T$52,3,FALSE),MASTER_DATA_NORMALIZED!AM105)</f>
        <v>0</v>
      </c>
      <c r="AN105" s="99" t="e">
        <f>IF(AND(MASTER_DATA_NORMALIZED!AN105=0,AN$22=$L$22),VLOOKUP(MASTER_DATA_PROCESSED!$C105,Backend!$Q$9:$T$52,3,FALSE),MASTER_DATA_NORMALIZED!AN105)</f>
        <v>#N/A</v>
      </c>
      <c r="AO105" s="99">
        <f>IF(AND(MASTER_DATA_NORMALIZED!AO105=0,AO$22=$L$22),VLOOKUP(MASTER_DATA_PROCESSED!$C105,Backend!$Q$9:$T$52,3,FALSE),MASTER_DATA_NORMALIZED!AO105)</f>
        <v>0</v>
      </c>
      <c r="AP105" s="99">
        <f>IF(AND(MASTER_DATA_NORMALIZED!AP105=0,AP$22=$L$22),VLOOKUP(MASTER_DATA_PROCESSED!$C105,Backend!$Q$9:$T$52,3,FALSE),MASTER_DATA_NORMALIZED!AP105)</f>
        <v>0</v>
      </c>
      <c r="AQ105" s="99">
        <f>IF(AND(MASTER_DATA_NORMALIZED!AQ105=0,AQ$22=$L$22),VLOOKUP(MASTER_DATA_PROCESSED!$C105,Backend!$Q$9:$T$52,3,FALSE),MASTER_DATA_NORMALIZED!AQ105)</f>
        <v>0</v>
      </c>
      <c r="AR105" s="99" t="e">
        <f>IF(AND(MASTER_DATA_NORMALIZED!AR105=0,AR$22=$L$22),VLOOKUP(MASTER_DATA_PROCESSED!$C105,Backend!$Q$9:$T$52,3,FALSE),MASTER_DATA_NORMALIZED!AR105)</f>
        <v>#N/A</v>
      </c>
      <c r="AS105" s="99">
        <f>IF(AND(MASTER_DATA_NORMALIZED!AS105=0,AS$22=$L$22),VLOOKUP(MASTER_DATA_PROCESSED!$C105,Backend!$Q$9:$T$52,3,FALSE),MASTER_DATA_NORMALIZED!AS105)</f>
        <v>0</v>
      </c>
      <c r="AT105" s="99">
        <f>IF(AND(MASTER_DATA_NORMALIZED!AT105=0,AT$22=$L$22),VLOOKUP(MASTER_DATA_PROCESSED!$C105,Backend!$Q$9:$T$52,3,FALSE),MASTER_DATA_NORMALIZED!AT105)</f>
        <v>0</v>
      </c>
      <c r="AU105" s="99">
        <f>IF(AND(MASTER_DATA_NORMALIZED!AU105=0,AU$22=$L$22),VLOOKUP(MASTER_DATA_PROCESSED!$C105,Backend!$Q$9:$T$52,3,FALSE),MASTER_DATA_NORMALIZED!AU105)</f>
        <v>0</v>
      </c>
      <c r="AV105" s="99" t="e">
        <f>IF(AND(MASTER_DATA_NORMALIZED!AV105=0,AV$22=$L$22),VLOOKUP(MASTER_DATA_PROCESSED!$C105,Backend!$Q$9:$T$52,3,FALSE),MASTER_DATA_NORMALIZED!AV105)</f>
        <v>#N/A</v>
      </c>
      <c r="AW105" s="99">
        <f>IF(AND(MASTER_DATA_NORMALIZED!AW105=0,AW$22=$L$22),VLOOKUP(MASTER_DATA_PROCESSED!$C105,Backend!$Q$9:$T$52,3,FALSE),MASTER_DATA_NORMALIZED!AW105)</f>
        <v>0</v>
      </c>
      <c r="AX105" s="99">
        <f>IF(AND(MASTER_DATA_NORMALIZED!AX105=0,AX$22=$L$22),VLOOKUP(MASTER_DATA_PROCESSED!$C105,Backend!$Q$9:$T$52,3,FALSE),MASTER_DATA_NORMALIZED!AX105)</f>
        <v>0</v>
      </c>
      <c r="AY105" s="99">
        <f>IF(AND(MASTER_DATA_NORMALIZED!AY105=0,AY$22=$L$22),VLOOKUP(MASTER_DATA_PROCESSED!$C105,Backend!$Q$9:$T$52,3,FALSE),MASTER_DATA_NORMALIZED!AY105)</f>
        <v>0</v>
      </c>
      <c r="AZ105" s="99" t="e">
        <f>IF(AND(MASTER_DATA_NORMALIZED!AZ105=0,AZ$22=$L$22),VLOOKUP(MASTER_DATA_PROCESSED!$C105,Backend!$Q$9:$T$52,3,FALSE),MASTER_DATA_NORMALIZED!AZ105)</f>
        <v>#N/A</v>
      </c>
      <c r="BA105" s="99">
        <f>IF(AND(MASTER_DATA_NORMALIZED!BA105=0,BA$22=$L$22),VLOOKUP(MASTER_DATA_PROCESSED!$C105,Backend!$Q$9:$T$52,3,FALSE),MASTER_DATA_NORMALIZED!BA105)</f>
        <v>0</v>
      </c>
      <c r="BB105" s="99">
        <f>IF(AND(MASTER_DATA_NORMALIZED!BB105=0,BB$22=$L$22),VLOOKUP(MASTER_DATA_PROCESSED!$C105,Backend!$Q$9:$T$52,3,FALSE),MASTER_DATA_NORMALIZED!BB105)</f>
        <v>0</v>
      </c>
      <c r="BC105" s="99">
        <f>IF(AND(MASTER_DATA_NORMALIZED!BC105=0,BC$22=$L$22),VLOOKUP(MASTER_DATA_PROCESSED!$C105,Backend!$Q$9:$T$52,3,FALSE),MASTER_DATA_NORMALIZED!BC105)</f>
        <v>0</v>
      </c>
      <c r="BD105" s="99" t="e">
        <f>IF(AND(MASTER_DATA_NORMALIZED!BD105=0,BD$22=$L$22),VLOOKUP(MASTER_DATA_PROCESSED!$C105,Backend!$Q$9:$T$52,3,FALSE),MASTER_DATA_NORMALIZED!BD105)</f>
        <v>#N/A</v>
      </c>
      <c r="BE105" s="99">
        <f>IF(AND(MASTER_DATA_NORMALIZED!BE105=0,BE$22=$L$22),VLOOKUP(MASTER_DATA_PROCESSED!$C105,Backend!$Q$9:$T$52,3,FALSE),MASTER_DATA_NORMALIZED!BE105)</f>
        <v>0</v>
      </c>
      <c r="BF105" s="99">
        <f>IF(AND(MASTER_DATA_NORMALIZED!BF105=0,BF$22=$L$22),VLOOKUP(MASTER_DATA_PROCESSED!$C105,Backend!$Q$9:$T$52,3,FALSE),MASTER_DATA_NORMALIZED!BF105)</f>
        <v>0</v>
      </c>
      <c r="BG105" s="99">
        <f>IF(AND(MASTER_DATA_NORMALIZED!BG105=0,BG$22=$L$22),VLOOKUP(MASTER_DATA_PROCESSED!$C105,Backend!$Q$9:$T$52,3,FALSE),MASTER_DATA_NORMALIZED!BG105)</f>
        <v>0</v>
      </c>
      <c r="BH105" s="99" t="e">
        <f>IF(AND(MASTER_DATA_NORMALIZED!BH105=0,BH$22=$L$22),VLOOKUP(MASTER_DATA_PROCESSED!$C105,Backend!$Q$9:$T$52,3,FALSE),MASTER_DATA_NORMALIZED!BH105)</f>
        <v>#N/A</v>
      </c>
      <c r="BI105" s="99">
        <f>IF(AND(MASTER_DATA_NORMALIZED!BI105=0,BI$22=$L$22),VLOOKUP(MASTER_DATA_PROCESSED!$C105,Backend!$Q$9:$T$52,3,FALSE),MASTER_DATA_NORMALIZED!BI105)</f>
        <v>0</v>
      </c>
      <c r="BJ105" s="99">
        <f>IF(AND(MASTER_DATA_NORMALIZED!BJ105=0,BJ$22=$L$22),VLOOKUP(MASTER_DATA_PROCESSED!$C105,Backend!$Q$9:$T$52,3,FALSE),MASTER_DATA_NORMALIZED!BJ105)</f>
        <v>0</v>
      </c>
      <c r="BK105" s="99">
        <f>IF(AND(MASTER_DATA_NORMALIZED!BK105=0,BK$22=$L$22),VLOOKUP(MASTER_DATA_PROCESSED!$C105,Backend!$Q$9:$T$52,3,FALSE),MASTER_DATA_NORMALIZED!BK105)</f>
        <v>0</v>
      </c>
      <c r="BL105" s="99" t="e">
        <f>IF(AND(MASTER_DATA_NORMALIZED!BL105=0,BL$22=$L$22),VLOOKUP(MASTER_DATA_PROCESSED!$C105,Backend!$Q$9:$T$52,3,FALSE),MASTER_DATA_NORMALIZED!BL105)</f>
        <v>#N/A</v>
      </c>
      <c r="BM105" s="99">
        <f>IF(AND(MASTER_DATA_NORMALIZED!BM105=0,BM$22=$L$22),VLOOKUP(MASTER_DATA_PROCESSED!$C105,Backend!$Q$9:$T$52,3,FALSE),MASTER_DATA_NORMALIZED!BM105)</f>
        <v>0</v>
      </c>
      <c r="BN105" s="99">
        <f>IF(AND(MASTER_DATA_NORMALIZED!BN105=0,BN$22=$L$22),VLOOKUP(MASTER_DATA_PROCESSED!$C105,Backend!$Q$9:$T$52,3,FALSE),MASTER_DATA_NORMALIZED!BN105)</f>
        <v>0</v>
      </c>
      <c r="BO105" s="99">
        <f>IF(AND(MASTER_DATA_NORMALIZED!BO105=0,BO$22=$L$22),VLOOKUP(MASTER_DATA_PROCESSED!$C105,Backend!$Q$9:$T$52,3,FALSE),MASTER_DATA_NORMALIZED!BO105)</f>
        <v>0</v>
      </c>
      <c r="BP105" s="99" t="e">
        <f>IF(AND(MASTER_DATA_NORMALIZED!BP105=0,BP$22=$L$22),VLOOKUP(MASTER_DATA_PROCESSED!$C105,Backend!$Q$9:$T$52,3,FALSE),MASTER_DATA_NORMALIZED!BP105)</f>
        <v>#N/A</v>
      </c>
      <c r="BQ105" s="99">
        <f>IF(AND(MASTER_DATA_NORMALIZED!BQ105=0,BQ$22=$L$22),VLOOKUP(MASTER_DATA_PROCESSED!$C105,Backend!$Q$9:$T$52,3,FALSE),MASTER_DATA_NORMALIZED!BQ105)</f>
        <v>0</v>
      </c>
      <c r="BR105" s="99">
        <f>IF(AND(MASTER_DATA_NORMALIZED!BR105=0,BR$22=$L$22),VLOOKUP(MASTER_DATA_PROCESSED!$C105,Backend!$Q$9:$T$52,3,FALSE),MASTER_DATA_NORMALIZED!BR105)</f>
        <v>0</v>
      </c>
      <c r="BS105" s="99">
        <f>IF(AND(MASTER_DATA_NORMALIZED!BS105=0,BS$22=$L$22),VLOOKUP(MASTER_DATA_PROCESSED!$C105,Backend!$Q$9:$T$52,3,FALSE),MASTER_DATA_NORMALIZED!BS105)</f>
        <v>0</v>
      </c>
      <c r="BT105" s="99" t="e">
        <f>IF(AND(MASTER_DATA_NORMALIZED!BT105=0,BT$22=$L$22),VLOOKUP(MASTER_DATA_PROCESSED!$C105,Backend!$Q$9:$T$52,3,FALSE),MASTER_DATA_NORMALIZED!BT105)</f>
        <v>#N/A</v>
      </c>
      <c r="BU105" s="99">
        <f>IF(AND(MASTER_DATA_NORMALIZED!BU105=0,BU$22=$L$22),VLOOKUP(MASTER_DATA_PROCESSED!$C105,Backend!$Q$9:$T$52,3,FALSE),MASTER_DATA_NORMALIZED!BU105)</f>
        <v>0</v>
      </c>
      <c r="BV105" s="99">
        <f>IF(AND(MASTER_DATA_NORMALIZED!BV105=0,BV$22=$L$22),VLOOKUP(MASTER_DATA_PROCESSED!$C105,Backend!$Q$9:$T$52,3,FALSE),MASTER_DATA_NORMALIZED!BV105)</f>
        <v>0</v>
      </c>
      <c r="BW105" s="99">
        <f>IF(AND(MASTER_DATA_NORMALIZED!BW105=0,BW$22=$L$22),VLOOKUP(MASTER_DATA_PROCESSED!$C105,Backend!$Q$9:$T$52,3,FALSE),MASTER_DATA_NORMALIZED!BW105)</f>
        <v>0</v>
      </c>
      <c r="BX105" s="99" t="e">
        <f>IF(AND(MASTER_DATA_NORMALIZED!BX105=0,BX$22=$L$22),VLOOKUP(MASTER_DATA_PROCESSED!$C105,Backend!$Q$9:$T$52,3,FALSE),MASTER_DATA_NORMALIZED!BX105)</f>
        <v>#N/A</v>
      </c>
      <c r="BY105" s="99">
        <f>IF(AND(MASTER_DATA_NORMALIZED!BY105=0,BY$22=$L$22),VLOOKUP(MASTER_DATA_PROCESSED!$C105,Backend!$Q$9:$T$52,3,FALSE),MASTER_DATA_NORMALIZED!BY105)</f>
        <v>0</v>
      </c>
      <c r="BZ105" s="99">
        <f>IF(AND(MASTER_DATA_NORMALIZED!BZ105=0,BZ$22=$L$22),VLOOKUP(MASTER_DATA_PROCESSED!$C105,Backend!$Q$9:$T$52,3,FALSE),MASTER_DATA_NORMALIZED!BZ105)</f>
        <v>0</v>
      </c>
      <c r="CA105" s="99">
        <f>IF(AND(MASTER_DATA_NORMALIZED!CA105=0,CA$22=$L$22),VLOOKUP(MASTER_DATA_PROCESSED!$C105,Backend!$Q$9:$T$52,3,FALSE),MASTER_DATA_NORMALIZED!CA105)</f>
        <v>0</v>
      </c>
      <c r="CB105" s="99" t="e">
        <f>IF(AND(MASTER_DATA_NORMALIZED!CB105=0,CB$22=$L$22),VLOOKUP(MASTER_DATA_PROCESSED!$C105,Backend!$Q$9:$T$52,3,FALSE),MASTER_DATA_NORMALIZED!CB105)</f>
        <v>#N/A</v>
      </c>
      <c r="CC105" s="99">
        <f>IF(AND(MASTER_DATA_NORMALIZED!CC105=0,CC$22=$L$22),VLOOKUP(MASTER_DATA_PROCESSED!$C105,Backend!$Q$9:$T$52,3,FALSE),MASTER_DATA_NORMALIZED!CC105)</f>
        <v>0</v>
      </c>
      <c r="CD105" s="99">
        <f>IF(AND(MASTER_DATA_NORMALIZED!CD105=0,CD$22=$L$22),VLOOKUP(MASTER_DATA_PROCESSED!$C105,Backend!$Q$9:$T$52,3,FALSE),MASTER_DATA_NORMALIZED!CD105)</f>
        <v>0</v>
      </c>
      <c r="CE105" s="99">
        <f>IF(AND(MASTER_DATA_NORMALIZED!CE105=0,CE$22=$L$22),VLOOKUP(MASTER_DATA_PROCESSED!$C105,Backend!$Q$9:$T$52,3,FALSE),MASTER_DATA_NORMALIZED!CE105)</f>
        <v>0</v>
      </c>
      <c r="CF105" s="99" t="e">
        <f>IF(AND(MASTER_DATA_NORMALIZED!CF105=0,CF$22=$L$22),VLOOKUP(MASTER_DATA_PROCESSED!$C105,Backend!$Q$9:$T$52,3,FALSE),MASTER_DATA_NORMALIZED!CF105)</f>
        <v>#N/A</v>
      </c>
      <c r="CG105" s="99">
        <f>IF(AND(MASTER_DATA_NORMALIZED!CG105=0,CG$22=$L$22),VLOOKUP(MASTER_DATA_PROCESSED!$C105,Backend!$Q$9:$T$52,3,FALSE),MASTER_DATA_NORMALIZED!CG105)</f>
        <v>0</v>
      </c>
      <c r="CH105" s="99">
        <f>IF(AND(MASTER_DATA_NORMALIZED!CH105=0,CH$22=$L$22),VLOOKUP(MASTER_DATA_PROCESSED!$C105,Backend!$Q$9:$T$52,3,FALSE),MASTER_DATA_NORMALIZED!CH105)</f>
        <v>0</v>
      </c>
      <c r="CI105" s="99">
        <f>IF(AND(MASTER_DATA_NORMALIZED!CI105=0,CI$22=$L$22),VLOOKUP(MASTER_DATA_PROCESSED!$C105,Backend!$Q$9:$T$52,3,FALSE),MASTER_DATA_NORMALIZED!CI105)</f>
        <v>0</v>
      </c>
      <c r="CJ105" s="99" t="e">
        <f>IF(AND(MASTER_DATA_NORMALIZED!CJ105=0,CJ$22=$L$22),VLOOKUP(MASTER_DATA_PROCESSED!$C105,Backend!$Q$9:$T$52,3,FALSE),MASTER_DATA_NORMALIZED!CJ105)</f>
        <v>#N/A</v>
      </c>
      <c r="CK105" s="99">
        <f>IF(AND(MASTER_DATA_NORMALIZED!CK105=0,CK$22=$L$22),VLOOKUP(MASTER_DATA_PROCESSED!$C105,Backend!$Q$9:$T$52,3,FALSE),MASTER_DATA_NORMALIZED!CK105)</f>
        <v>0</v>
      </c>
      <c r="CL105" s="99">
        <f>IF(AND(MASTER_DATA_NORMALIZED!CL105=0,CL$22=$L$22),VLOOKUP(MASTER_DATA_PROCESSED!$C105,Backend!$Q$9:$T$52,3,FALSE),MASTER_DATA_NORMALIZED!CL105)</f>
        <v>0</v>
      </c>
      <c r="CM105" s="99">
        <f>IF(AND(MASTER_DATA_NORMALIZED!CM105=0,CM$22=$L$22),VLOOKUP(MASTER_DATA_PROCESSED!$C105,Backend!$Q$9:$T$52,3,FALSE),MASTER_DATA_NORMALIZED!CM105)</f>
        <v>0</v>
      </c>
      <c r="CN105" s="99" t="e">
        <f>IF(AND(MASTER_DATA_NORMALIZED!CN105=0,CN$22=$L$22),VLOOKUP(MASTER_DATA_PROCESSED!$C105,Backend!$Q$9:$T$52,3,FALSE),MASTER_DATA_NORMALIZED!CN105)</f>
        <v>#N/A</v>
      </c>
      <c r="CO105" s="99">
        <f>IF(AND(MASTER_DATA_NORMALIZED!CO105=0,CO$22=$L$22),VLOOKUP(MASTER_DATA_PROCESSED!$C105,Backend!$Q$9:$T$52,3,FALSE),MASTER_DATA_NORMALIZED!CO105)</f>
        <v>0</v>
      </c>
      <c r="CP105" s="99">
        <f>IF(AND(MASTER_DATA_NORMALIZED!CP105=0,CP$22=$L$22),VLOOKUP(MASTER_DATA_PROCESSED!$C105,Backend!$Q$9:$T$52,3,FALSE),MASTER_DATA_NORMALIZED!CP105)</f>
        <v>0</v>
      </c>
      <c r="CQ105" s="99">
        <f>IF(AND(MASTER_DATA_NORMALIZED!CQ105=0,CQ$22=$L$22),VLOOKUP(MASTER_DATA_PROCESSED!$C105,Backend!$Q$9:$T$52,3,FALSE),MASTER_DATA_NORMALIZED!CQ105)</f>
        <v>0</v>
      </c>
      <c r="CR105" s="99" t="e">
        <f>IF(AND(MASTER_DATA_NORMALIZED!CR105=0,CR$22=$L$22),VLOOKUP(MASTER_DATA_PROCESSED!$C105,Backend!$Q$9:$T$52,3,FALSE),MASTER_DATA_NORMALIZED!CR105)</f>
        <v>#N/A</v>
      </c>
      <c r="CS105" s="99">
        <f>IF(AND(MASTER_DATA_NORMALIZED!CS105=0,CS$22=$L$22),VLOOKUP(MASTER_DATA_PROCESSED!$C105,Backend!$Q$9:$T$52,3,FALSE),MASTER_DATA_NORMALIZED!CS105)</f>
        <v>0</v>
      </c>
      <c r="CT105" s="99">
        <f>IF(AND(MASTER_DATA_NORMALIZED!CT105=0,CT$22=$L$22),VLOOKUP(MASTER_DATA_PROCESSED!$C105,Backend!$Q$9:$T$52,3,FALSE),MASTER_DATA_NORMALIZED!CT105)</f>
        <v>0</v>
      </c>
      <c r="CU105" s="99">
        <f>IF(AND(MASTER_DATA_NORMALIZED!CU105=0,CU$22=$L$22),VLOOKUP(MASTER_DATA_PROCESSED!$C105,Backend!$Q$9:$T$52,3,FALSE),MASTER_DATA_NORMALIZED!CU105)</f>
        <v>0</v>
      </c>
      <c r="CV105" s="99" t="e">
        <f>IF(AND(MASTER_DATA_NORMALIZED!CV105=0,CV$22=$L$22),VLOOKUP(MASTER_DATA_PROCESSED!$C105,Backend!$Q$9:$T$52,3,FALSE),MASTER_DATA_NORMALIZED!CV105)</f>
        <v>#N/A</v>
      </c>
      <c r="CW105" s="99">
        <f>IF(AND(MASTER_DATA_NORMALIZED!CW105=0,CW$22=$L$22),VLOOKUP(MASTER_DATA_PROCESSED!$C105,Backend!$Q$9:$T$52,3,FALSE),MASTER_DATA_NORMALIZED!CW105)</f>
        <v>0</v>
      </c>
      <c r="CX105" s="99">
        <f>IF(AND(MASTER_DATA_NORMALIZED!CX105=0,CX$22=$L$22),VLOOKUP(MASTER_DATA_PROCESSED!$C105,Backend!$Q$9:$T$52,3,FALSE),MASTER_DATA_NORMALIZED!CX105)</f>
        <v>0</v>
      </c>
      <c r="CY105" s="99">
        <f>IF(AND(MASTER_DATA_NORMALIZED!CY105=0,CY$22=$L$22),VLOOKUP(MASTER_DATA_PROCESSED!$C105,Backend!$Q$9:$T$52,3,FALSE),MASTER_DATA_NORMALIZED!CY105)</f>
        <v>0</v>
      </c>
      <c r="CZ105" s="99" t="e">
        <f>IF(AND(MASTER_DATA_NORMALIZED!CZ105=0,CZ$22=$L$22),VLOOKUP(MASTER_DATA_PROCESSED!$C105,Backend!$Q$9:$T$52,3,FALSE),MASTER_DATA_NORMALIZED!CZ105)</f>
        <v>#N/A</v>
      </c>
      <c r="DA105" s="99" t="e">
        <f>IF(AND(MASTER_DATA_NORMALIZED!DA105=0,DA$22=$L$22),VLOOKUP(MASTER_DATA_PROCESSED!$C105,Backend!$Q$9:$T$52,3,FALSE),MASTER_DATA_NORMALIZED!DA105)</f>
        <v>#DIV/0!</v>
      </c>
      <c r="DB105" s="99" t="e">
        <f>IF(AND(MASTER_DATA_NORMALIZED!DB105=0,DB$22=$L$22),VLOOKUP(MASTER_DATA_PROCESSED!$C105,Backend!$Q$9:$T$52,3,FALSE),MASTER_DATA_NORMALIZED!DB105)</f>
        <v>#DIV/0!</v>
      </c>
      <c r="DC105" s="99" t="e">
        <f>IF(AND(MASTER_DATA_NORMALIZED!DC105=0,DC$22=$L$22),VLOOKUP(MASTER_DATA_PROCESSED!$C105,Backend!$Q$9:$T$52,3,FALSE),MASTER_DATA_NORMALIZED!DC105)</f>
        <v>#DIV/0!</v>
      </c>
      <c r="DD105" s="99" t="e">
        <f>IF(AND(MASTER_DATA_NORMALIZED!DD105=0,DD$22=$L$22),VLOOKUP(MASTER_DATA_PROCESSED!$C105,Backend!$Q$9:$T$52,3,FALSE),MASTER_DATA_NORMALIZED!DD105)</f>
        <v>#N/A</v>
      </c>
      <c r="DE105" s="99">
        <f>IF(AND(MASTER_DATA_NORMALIZED!DE105=0,DE$22=$L$22),VLOOKUP(MASTER_DATA_PROCESSED!$C105,Backend!$Q$9:$T$52,3,FALSE),MASTER_DATA_NORMALIZED!DE105)</f>
        <v>0</v>
      </c>
      <c r="DF105" s="99">
        <f>IF(AND(MASTER_DATA_NORMALIZED!DF105=0,DF$22=$L$22),VLOOKUP(MASTER_DATA_PROCESSED!$C105,Backend!$Q$9:$T$52,3,FALSE),MASTER_DATA_NORMALIZED!DF105)</f>
        <v>0</v>
      </c>
      <c r="DG105" s="99">
        <f>IF(AND(MASTER_DATA_NORMALIZED!DG105=0,DG$22=$L$22),VLOOKUP(MASTER_DATA_PROCESSED!$C105,Backend!$Q$9:$T$52,3,FALSE),MASTER_DATA_NORMALIZED!DG105)</f>
        <v>0</v>
      </c>
      <c r="DH105" s="99" t="e">
        <f>IF(AND(MASTER_DATA_NORMALIZED!DH105=0,DH$22=$L$22),VLOOKUP(MASTER_DATA_PROCESSED!$C105,Backend!$Q$9:$T$52,3,FALSE),MASTER_DATA_NORMALIZED!DH105)</f>
        <v>#N/A</v>
      </c>
      <c r="DI105" s="99">
        <f>IF(AND(MASTER_DATA_NORMALIZED!DI105=0,DI$22=$L$22),VLOOKUP(MASTER_DATA_PROCESSED!$C105,Backend!$Q$9:$T$52,3,FALSE),MASTER_DATA_NORMALIZED!DI105)</f>
        <v>0</v>
      </c>
      <c r="DJ105" s="99">
        <f>IF(AND(MASTER_DATA_NORMALIZED!DJ105=0,DJ$22=$L$22),VLOOKUP(MASTER_DATA_PROCESSED!$C105,Backend!$Q$9:$T$52,3,FALSE),MASTER_DATA_NORMALIZED!DJ105)</f>
        <v>0</v>
      </c>
      <c r="DK105" s="99">
        <f>IF(AND(MASTER_DATA_NORMALIZED!DK105=0,DK$22=$L$22),VLOOKUP(MASTER_DATA_PROCESSED!$C105,Backend!$Q$9:$T$52,3,FALSE),MASTER_DATA_NORMALIZED!DK105)</f>
        <v>0</v>
      </c>
      <c r="DL105" s="99" t="e">
        <f>IF(AND(MASTER_DATA_NORMALIZED!DL105=0,DL$22=$L$22),VLOOKUP(MASTER_DATA_PROCESSED!$C105,Backend!$Q$9:$T$52,3,FALSE),MASTER_DATA_NORMALIZED!DL105)</f>
        <v>#N/A</v>
      </c>
      <c r="DM105" s="99">
        <f>IF(AND(MASTER_DATA_NORMALIZED!DM105=0,DM$22=$L$22),VLOOKUP(MASTER_DATA_PROCESSED!$C105,Backend!$Q$9:$T$52,3,FALSE),MASTER_DATA_NORMALIZED!DM105)</f>
        <v>0</v>
      </c>
      <c r="DN105" s="99">
        <f>IF(AND(MASTER_DATA_NORMALIZED!DN105=0,DN$22=$L$22),VLOOKUP(MASTER_DATA_PROCESSED!$C105,Backend!$Q$9:$T$52,3,FALSE),MASTER_DATA_NORMALIZED!DN105)</f>
        <v>0</v>
      </c>
      <c r="DO105" s="99">
        <f>IF(AND(MASTER_DATA_NORMALIZED!DO105=0,DO$22=$L$22),VLOOKUP(MASTER_DATA_PROCESSED!$C105,Backend!$Q$9:$T$52,3,FALSE),MASTER_DATA_NORMALIZED!DO105)</f>
        <v>0</v>
      </c>
      <c r="DP105" s="99" t="e">
        <f>IF(AND(MASTER_DATA_NORMALIZED!DP105=0,DP$22=$L$22),VLOOKUP(MASTER_DATA_PROCESSED!$C105,Backend!$Q$9:$T$52,3,FALSE),MASTER_DATA_NORMALIZED!DP105)</f>
        <v>#N/A</v>
      </c>
      <c r="DQ105" s="99">
        <f>IF(AND(MASTER_DATA_NORMALIZED!DQ105=0,DQ$22=$L$22),VLOOKUP(MASTER_DATA_PROCESSED!$C105,Backend!$Q$9:$T$52,3,FALSE),MASTER_DATA_NORMALIZED!DQ105)</f>
        <v>0</v>
      </c>
      <c r="DR105" s="99">
        <f>IF(AND(MASTER_DATA_NORMALIZED!DR105=0,DR$22=$L$22),VLOOKUP(MASTER_DATA_PROCESSED!$C105,Backend!$Q$9:$T$52,3,FALSE),MASTER_DATA_NORMALIZED!DR105)</f>
        <v>0</v>
      </c>
      <c r="DS105" s="99">
        <f>IF(AND(MASTER_DATA_NORMALIZED!DS105=0,DS$22=$L$22),VLOOKUP(MASTER_DATA_PROCESSED!$C105,Backend!$Q$9:$T$52,3,FALSE),MASTER_DATA_NORMALIZED!DS105)</f>
        <v>0</v>
      </c>
      <c r="DT105" s="99" t="e">
        <f>IF(AND(MASTER_DATA_NORMALIZED!DT105=0,DT$22=$L$22),VLOOKUP(MASTER_DATA_PROCESSED!$C105,Backend!$Q$9:$T$52,3,FALSE),MASTER_DATA_NORMALIZED!DT105)</f>
        <v>#N/A</v>
      </c>
      <c r="DU105" s="99">
        <f>IF(AND(MASTER_DATA_NORMALIZED!DU105=0,DU$22=$L$22),VLOOKUP(MASTER_DATA_PROCESSED!$C105,Backend!$Q$9:$T$52,3,FALSE),MASTER_DATA_NORMALIZED!DU105)</f>
        <v>0</v>
      </c>
      <c r="DV105" s="99">
        <f>IF(AND(MASTER_DATA_NORMALIZED!DV105=0,DV$22=$L$22),VLOOKUP(MASTER_DATA_PROCESSED!$C105,Backend!$Q$9:$T$52,3,FALSE),MASTER_DATA_NORMALIZED!DV105)</f>
        <v>0</v>
      </c>
      <c r="DW105" s="99">
        <f>IF(AND(MASTER_DATA_NORMALIZED!DW105=0,DW$22=$L$22),VLOOKUP(MASTER_DATA_PROCESSED!$C105,Backend!$Q$9:$T$52,3,FALSE),MASTER_DATA_NORMALIZED!DW105)</f>
        <v>0</v>
      </c>
      <c r="DX105" s="99" t="e">
        <f>IF(AND(MASTER_DATA_NORMALIZED!DX105=0,DX$22=$L$22),VLOOKUP(MASTER_DATA_PROCESSED!$C105,Backend!$Q$9:$T$52,3,FALSE),MASTER_DATA_NORMALIZED!DX105)</f>
        <v>#N/A</v>
      </c>
      <c r="DY105" s="99">
        <f>IF(AND(MASTER_DATA_NORMALIZED!DY105=0,DY$22=$L$22),VLOOKUP(MASTER_DATA_PROCESSED!$C105,Backend!$Q$9:$T$52,3,FALSE),MASTER_DATA_NORMALIZED!DY105)</f>
        <v>0</v>
      </c>
      <c r="DZ105" s="99">
        <f>IF(AND(MASTER_DATA_NORMALIZED!DZ105=0,DZ$22=$L$22),VLOOKUP(MASTER_DATA_PROCESSED!$C105,Backend!$Q$9:$T$52,3,FALSE),MASTER_DATA_NORMALIZED!DZ105)</f>
        <v>0</v>
      </c>
      <c r="EA105" s="99">
        <f>IF(AND(MASTER_DATA_NORMALIZED!EA105=0,EA$22=$L$22),VLOOKUP(MASTER_DATA_PROCESSED!$C105,Backend!$Q$9:$T$52,3,FALSE),MASTER_DATA_NORMALIZED!EA105)</f>
        <v>0</v>
      </c>
      <c r="EB105" s="99" t="e">
        <f>IF(AND(MASTER_DATA_NORMALIZED!EB105=0,EB$22=$L$22),VLOOKUP(MASTER_DATA_PROCESSED!$C105,Backend!$Q$9:$T$52,3,FALSE),MASTER_DATA_NORMALIZED!EB105)</f>
        <v>#N/A</v>
      </c>
      <c r="EC105" s="99" t="e">
        <f>IF(AND(MASTER_DATA_NORMALIZED!EC105=0,EC$22=$L$22),VLOOKUP(MASTER_DATA_PROCESSED!$C105,Backend!$Q$9:$T$52,3,FALSE),MASTER_DATA_NORMALIZED!EC105)</f>
        <v>#DIV/0!</v>
      </c>
      <c r="ED105" s="99" t="e">
        <f>IF(AND(MASTER_DATA_NORMALIZED!ED105=0,ED$22=$L$22),VLOOKUP(MASTER_DATA_PROCESSED!$C105,Backend!$Q$9:$T$52,3,FALSE),MASTER_DATA_NORMALIZED!ED105)</f>
        <v>#DIV/0!</v>
      </c>
      <c r="EE105" s="99" t="e">
        <f>IF(AND(MASTER_DATA_NORMALIZED!EE105=0,EE$22=$L$22),VLOOKUP(MASTER_DATA_PROCESSED!$C105,Backend!$Q$9:$T$52,3,FALSE),MASTER_DATA_NORMALIZED!EE105)</f>
        <v>#DIV/0!</v>
      </c>
      <c r="EF105" s="99" t="e">
        <f>IF(AND(MASTER_DATA_NORMALIZED!EF105=0,EF$22=$L$22),VLOOKUP(MASTER_DATA_PROCESSED!$C105,Backend!$Q$9:$T$52,3,FALSE),MASTER_DATA_NORMALIZED!EF105)</f>
        <v>#VALUE!</v>
      </c>
      <c r="EG105" s="99">
        <f>IF(AND(MASTER_DATA_NORMALIZED!EG105=0,EG$22=$L$22),VLOOKUP(MASTER_DATA_PROCESSED!$C105,Backend!$Q$9:$T$52,3,FALSE),MASTER_DATA_NORMALIZED!EG105)</f>
        <v>0</v>
      </c>
      <c r="EH105" s="99">
        <f>IF(AND(MASTER_DATA_NORMALIZED!EH105=0,EH$22=$L$22),VLOOKUP(MASTER_DATA_PROCESSED!$C105,Backend!$Q$9:$T$52,3,FALSE),MASTER_DATA_NORMALIZED!EH105)</f>
        <v>0</v>
      </c>
      <c r="EI105" s="99">
        <f>IF(AND(MASTER_DATA_NORMALIZED!EI105=0,EI$22=$L$22),VLOOKUP(MASTER_DATA_PROCESSED!$C105,Backend!$Q$9:$T$52,3,FALSE),MASTER_DATA_NORMALIZED!EI105)</f>
        <v>0</v>
      </c>
      <c r="EJ105" s="99" t="e">
        <f>IF(AND(MASTER_DATA_NORMALIZED!EJ105=0,EJ$22=$L$22),VLOOKUP(MASTER_DATA_PROCESSED!$C105,Backend!$Q$9:$T$52,3,FALSE),MASTER_DATA_NORMALIZED!EJ105)</f>
        <v>#N/A</v>
      </c>
      <c r="EK105" s="99">
        <f>IF(AND(MASTER_DATA_NORMALIZED!EK105=0,EK$22=$L$22),VLOOKUP(MASTER_DATA_PROCESSED!$C105,Backend!$Q$9:$T$52,3,FALSE),MASTER_DATA_NORMALIZED!EK105)</f>
        <v>0</v>
      </c>
      <c r="EL105" s="99">
        <f>IF(AND(MASTER_DATA_NORMALIZED!EL105=0,EL$22=$L$22),VLOOKUP(MASTER_DATA_PROCESSED!$C105,Backend!$Q$9:$T$52,3,FALSE),MASTER_DATA_NORMALIZED!EL105)</f>
        <v>0</v>
      </c>
      <c r="EM105" s="99">
        <f>IF(AND(MASTER_DATA_NORMALIZED!EM105=0,EM$22=$L$22),VLOOKUP(MASTER_DATA_PROCESSED!$C105,Backend!$Q$9:$T$52,3,FALSE),MASTER_DATA_NORMALIZED!EM105)</f>
        <v>0</v>
      </c>
      <c r="EN105" s="99" t="e">
        <f>IF(AND(MASTER_DATA_NORMALIZED!EN105=0,EN$22=$L$22),VLOOKUP(MASTER_DATA_PROCESSED!$C105,Backend!$Q$9:$T$52,3,FALSE),MASTER_DATA_NORMALIZED!EN105)</f>
        <v>#N/A</v>
      </c>
      <c r="EO105" s="99">
        <f>IF(AND(MASTER_DATA_NORMALIZED!EO105=0,EO$22=$L$22),VLOOKUP(MASTER_DATA_PROCESSED!$C105,Backend!$Q$9:$T$52,3,FALSE),MASTER_DATA_NORMALIZED!EO105)</f>
        <v>0</v>
      </c>
      <c r="EP105" s="99">
        <f>IF(AND(MASTER_DATA_NORMALIZED!EP105=0,EP$22=$L$22),VLOOKUP(MASTER_DATA_PROCESSED!$C105,Backend!$Q$9:$T$52,3,FALSE),MASTER_DATA_NORMALIZED!EP105)</f>
        <v>0</v>
      </c>
      <c r="EQ105" s="99">
        <f>IF(AND(MASTER_DATA_NORMALIZED!EQ105=0,EQ$22=$L$22),VLOOKUP(MASTER_DATA_PROCESSED!$C105,Backend!$Q$9:$T$52,3,FALSE),MASTER_DATA_NORMALIZED!EQ105)</f>
        <v>0</v>
      </c>
      <c r="ER105" s="99" t="e">
        <f>IF(AND(MASTER_DATA_NORMALIZED!ER105=0,ER$22=$L$22),VLOOKUP(MASTER_DATA_PROCESSED!$C105,Backend!$Q$9:$T$52,3,FALSE),MASTER_DATA_NORMALIZED!ER105)</f>
        <v>#N/A</v>
      </c>
      <c r="ES105" s="99">
        <f>IF(AND(MASTER_DATA_NORMALIZED!ES105=0,ES$22=$L$22),VLOOKUP(MASTER_DATA_PROCESSED!$C105,Backend!$Q$9:$T$52,3,FALSE),MASTER_DATA_NORMALIZED!ES105)</f>
        <v>0</v>
      </c>
      <c r="ET105" s="99">
        <f>IF(AND(MASTER_DATA_NORMALIZED!ET105=0,ET$22=$L$22),VLOOKUP(MASTER_DATA_PROCESSED!$C105,Backend!$Q$9:$T$52,3,FALSE),MASTER_DATA_NORMALIZED!ET105)</f>
        <v>0</v>
      </c>
      <c r="EU105" s="99">
        <f>IF(AND(MASTER_DATA_NORMALIZED!EU105=0,EU$22=$L$22),VLOOKUP(MASTER_DATA_PROCESSED!$C105,Backend!$Q$9:$T$52,3,FALSE),MASTER_DATA_NORMALIZED!EU105)</f>
        <v>0</v>
      </c>
      <c r="EV105" s="99" t="e">
        <f>IF(AND(MASTER_DATA_NORMALIZED!EV105=0,EV$22=$L$22),VLOOKUP(MASTER_DATA_PROCESSED!$C105,Backend!$Q$9:$T$52,3,FALSE),MASTER_DATA_NORMALIZED!EV105)</f>
        <v>#N/A</v>
      </c>
      <c r="EW105" s="99">
        <f>IF(AND(MASTER_DATA_NORMALIZED!EW105=0,EW$22=$L$22),VLOOKUP(MASTER_DATA_PROCESSED!$C105,Backend!$Q$9:$T$52,3,FALSE),MASTER_DATA_NORMALIZED!EW105)</f>
        <v>0</v>
      </c>
      <c r="EX105" s="99">
        <f>IF(AND(MASTER_DATA_NORMALIZED!EX105=0,EX$22=$L$22),VLOOKUP(MASTER_DATA_PROCESSED!$C105,Backend!$Q$9:$T$52,3,FALSE),MASTER_DATA_NORMALIZED!EX105)</f>
        <v>0</v>
      </c>
      <c r="EY105" s="99">
        <f>IF(AND(MASTER_DATA_NORMALIZED!EY105=0,EY$22=$L$22),VLOOKUP(MASTER_DATA_PROCESSED!$C105,Backend!$Q$9:$T$52,3,FALSE),MASTER_DATA_NORMALIZED!EY105)</f>
        <v>0</v>
      </c>
      <c r="EZ105" s="99" t="e">
        <f>IF(AND(MASTER_DATA_NORMALIZED!EZ105=0,EZ$22=$L$22),VLOOKUP(MASTER_DATA_PROCESSED!$C105,Backend!$Q$9:$T$52,3,FALSE),MASTER_DATA_NORMALIZED!EZ105)</f>
        <v>#N/A</v>
      </c>
      <c r="FA105" s="99">
        <f>IF(AND(MASTER_DATA_NORMALIZED!FA105=0,FA$22=$L$22),VLOOKUP(MASTER_DATA_PROCESSED!$C105,Backend!$Q$9:$T$52,3,FALSE),MASTER_DATA_NORMALIZED!FA105)</f>
        <v>0</v>
      </c>
      <c r="FB105" s="99">
        <f>IF(AND(MASTER_DATA_NORMALIZED!FB105=0,FB$22=$L$22),VLOOKUP(MASTER_DATA_PROCESSED!$C105,Backend!$Q$9:$T$52,3,FALSE),MASTER_DATA_NORMALIZED!FB105)</f>
        <v>0</v>
      </c>
      <c r="FC105" s="99">
        <f>IF(AND(MASTER_DATA_NORMALIZED!FC105=0,FC$22=$L$22),VLOOKUP(MASTER_DATA_PROCESSED!$C105,Backend!$Q$9:$T$52,3,FALSE),MASTER_DATA_NORMALIZED!FC105)</f>
        <v>0</v>
      </c>
      <c r="FD105" s="99" t="e">
        <f>IF(AND(MASTER_DATA_NORMALIZED!FD105=0,FD$22=$L$22),VLOOKUP(MASTER_DATA_PROCESSED!$C105,Backend!$Q$9:$T$52,3,FALSE),MASTER_DATA_NORMALIZED!FD105)</f>
        <v>#N/A</v>
      </c>
      <c r="FE105" s="99">
        <f>IF(AND(MASTER_DATA_NORMALIZED!FE105=0,FE$22=$L$22),VLOOKUP(MASTER_DATA_PROCESSED!$C105,Backend!$Q$9:$T$52,3,FALSE),MASTER_DATA_NORMALIZED!FE105)</f>
        <v>0</v>
      </c>
      <c r="FF105" s="99">
        <f>IF(AND(MASTER_DATA_NORMALIZED!FF105=0,FF$22=$L$22),VLOOKUP(MASTER_DATA_PROCESSED!$C105,Backend!$Q$9:$T$52,3,FALSE),MASTER_DATA_NORMALIZED!FF105)</f>
        <v>0</v>
      </c>
      <c r="FG105" s="99">
        <f>IF(AND(MASTER_DATA_NORMALIZED!FG105=0,FG$22=$L$22),VLOOKUP(MASTER_DATA_PROCESSED!$C105,Backend!$Q$9:$T$52,3,FALSE),MASTER_DATA_NORMALIZED!FG105)</f>
        <v>0</v>
      </c>
      <c r="FH105" s="99" t="e">
        <f>IF(AND(MASTER_DATA_NORMALIZED!FH105=0,FH$22=$L$22),VLOOKUP(MASTER_DATA_PROCESSED!$C105,Backend!$Q$9:$T$52,3,FALSE),MASTER_DATA_NORMALIZED!FH105)</f>
        <v>#N/A</v>
      </c>
      <c r="FI105" s="99">
        <f>IF(AND(MASTER_DATA_NORMALIZED!FI105=0,FI$22=$L$22),VLOOKUP(MASTER_DATA_PROCESSED!$C105,Backend!$Q$9:$T$52,3,FALSE),MASTER_DATA_NORMALIZED!FI105)</f>
        <v>0</v>
      </c>
      <c r="FJ105" s="99">
        <f>IF(AND(MASTER_DATA_NORMALIZED!FJ105=0,FJ$22=$L$22),VLOOKUP(MASTER_DATA_PROCESSED!$C105,Backend!$Q$9:$T$52,3,FALSE),MASTER_DATA_NORMALIZED!FJ105)</f>
        <v>0</v>
      </c>
      <c r="FK105" s="99">
        <f>IF(AND(MASTER_DATA_NORMALIZED!FK105=0,FK$22=$L$22),VLOOKUP(MASTER_DATA_PROCESSED!$C105,Backend!$Q$9:$T$52,3,FALSE),MASTER_DATA_NORMALIZED!FK105)</f>
        <v>0</v>
      </c>
      <c r="FL105" s="99" t="e">
        <f>IF(AND(MASTER_DATA_NORMALIZED!FL105=0,FL$22=$L$22),VLOOKUP(MASTER_DATA_PROCESSED!$C105,Backend!$Q$9:$T$52,3,FALSE),MASTER_DATA_NORMALIZED!FL105)</f>
        <v>#N/A</v>
      </c>
      <c r="FM105" s="99">
        <f>IF(AND(MASTER_DATA_NORMALIZED!FM105=0,FM$22=$L$22),VLOOKUP(MASTER_DATA_PROCESSED!$C105,Backend!$Q$9:$T$52,3,FALSE),MASTER_DATA_NORMALIZED!FM105)</f>
        <v>0</v>
      </c>
      <c r="FN105" s="99">
        <f>IF(AND(MASTER_DATA_NORMALIZED!FN105=0,FN$22=$L$22),VLOOKUP(MASTER_DATA_PROCESSED!$C105,Backend!$Q$9:$T$52,3,FALSE),MASTER_DATA_NORMALIZED!FN105)</f>
        <v>0</v>
      </c>
      <c r="FO105" s="99">
        <f>IF(AND(MASTER_DATA_NORMALIZED!FO105=0,FO$22=$L$22),VLOOKUP(MASTER_DATA_PROCESSED!$C105,Backend!$Q$9:$T$52,3,FALSE),MASTER_DATA_NORMALIZED!FO105)</f>
        <v>0</v>
      </c>
      <c r="FP105" s="99" t="e">
        <f>IF(AND(MASTER_DATA_NORMALIZED!FP105=0,FP$22=$L$22),VLOOKUP(MASTER_DATA_PROCESSED!$C105,Backend!$Q$9:$T$52,3,FALSE),MASTER_DATA_NORMALIZED!FP105)</f>
        <v>#N/A</v>
      </c>
      <c r="FQ105" s="99">
        <f>IF(AND(MASTER_DATA_NORMALIZED!FQ105=0,FQ$22=$L$22),VLOOKUP(MASTER_DATA_PROCESSED!$C105,Backend!$Q$9:$T$52,3,FALSE),MASTER_DATA_NORMALIZED!FQ105)</f>
        <v>0</v>
      </c>
      <c r="FR105" s="99">
        <f>IF(AND(MASTER_DATA_NORMALIZED!FR105=0,FR$22=$L$22),VLOOKUP(MASTER_DATA_PROCESSED!$C105,Backend!$Q$9:$T$52,3,FALSE),MASTER_DATA_NORMALIZED!FR105)</f>
        <v>0</v>
      </c>
      <c r="FS105" s="99">
        <f>IF(AND(MASTER_DATA_NORMALIZED!FS105=0,FS$22=$L$22),VLOOKUP(MASTER_DATA_PROCESSED!$C105,Backend!$Q$9:$T$52,3,FALSE),MASTER_DATA_NORMALIZED!FS105)</f>
        <v>0</v>
      </c>
      <c r="FT105" s="99" t="e">
        <f>IF(AND(MASTER_DATA_NORMALIZED!FT105=0,FT$22=$L$22),VLOOKUP(MASTER_DATA_PROCESSED!$C105,Backend!$Q$9:$T$52,3,FALSE),MASTER_DATA_NORMALIZED!FT105)</f>
        <v>#N/A</v>
      </c>
      <c r="FU105" s="99">
        <f>IF(AND(MASTER_DATA_NORMALIZED!FU105=0,FU$22=$L$22),VLOOKUP(MASTER_DATA_PROCESSED!$C105,Backend!$Q$9:$T$52,3,FALSE),MASTER_DATA_NORMALIZED!FU105)</f>
        <v>0</v>
      </c>
      <c r="FV105" s="99">
        <f>IF(AND(MASTER_DATA_NORMALIZED!FV105=0,FV$22=$L$22),VLOOKUP(MASTER_DATA_PROCESSED!$C105,Backend!$Q$9:$T$52,3,FALSE),MASTER_DATA_NORMALIZED!FV105)</f>
        <v>0</v>
      </c>
      <c r="FW105" s="99">
        <f>IF(AND(MASTER_DATA_NORMALIZED!FW105=0,FW$22=$L$22),VLOOKUP(MASTER_DATA_PROCESSED!$C105,Backend!$Q$9:$T$52,3,FALSE),MASTER_DATA_NORMALIZED!FW105)</f>
        <v>0</v>
      </c>
      <c r="FX105" s="99" t="e">
        <f>IF(AND(MASTER_DATA_NORMALIZED!FX105=0,FX$22=$L$22),VLOOKUP(MASTER_DATA_PROCESSED!$C105,Backend!$Q$9:$T$52,3,FALSE),MASTER_DATA_NORMALIZED!FX105)</f>
        <v>#N/A</v>
      </c>
      <c r="FY105" s="99">
        <f>IF(AND(MASTER_DATA_NORMALIZED!FY105=0,FY$22=$L$22),VLOOKUP(MASTER_DATA_PROCESSED!$C105,Backend!$Q$9:$T$52,3,FALSE),MASTER_DATA_NORMALIZED!FY105)</f>
        <v>0</v>
      </c>
      <c r="FZ105" s="99">
        <f>IF(AND(MASTER_DATA_NORMALIZED!FZ105=0,FZ$22=$L$22),VLOOKUP(MASTER_DATA_PROCESSED!$C105,Backend!$Q$9:$T$52,3,FALSE),MASTER_DATA_NORMALIZED!FZ105)</f>
        <v>0</v>
      </c>
      <c r="GA105" s="99">
        <f>IF(AND(MASTER_DATA_NORMALIZED!GA105=0,GA$22=$L$22),VLOOKUP(MASTER_DATA_PROCESSED!$C105,Backend!$Q$9:$T$52,3,FALSE),MASTER_DATA_NORMALIZED!GA105)</f>
        <v>0</v>
      </c>
      <c r="GB105" s="99" t="e">
        <f>IF(AND(MASTER_DATA_NORMALIZED!GB105=0,GB$22=$L$22),VLOOKUP(MASTER_DATA_PROCESSED!$C105,Backend!$Q$9:$T$52,3,FALSE),MASTER_DATA_NORMALIZED!GB105)</f>
        <v>#N/A</v>
      </c>
      <c r="GC105" s="99">
        <f>IF(AND(MASTER_DATA_NORMALIZED!GC105=0,GC$22=$L$22),VLOOKUP(MASTER_DATA_PROCESSED!$C105,Backend!$Q$9:$T$52,3,FALSE),MASTER_DATA_NORMALIZED!GC105)</f>
        <v>0</v>
      </c>
      <c r="GD105" s="99">
        <f>IF(AND(MASTER_DATA_NORMALIZED!GD105=0,GD$22=$L$22),VLOOKUP(MASTER_DATA_PROCESSED!$C105,Backend!$Q$9:$T$52,3,FALSE),MASTER_DATA_NORMALIZED!GD105)</f>
        <v>0</v>
      </c>
      <c r="GE105" s="99">
        <f>IF(AND(MASTER_DATA_NORMALIZED!GE105=0,GE$22=$L$22),VLOOKUP(MASTER_DATA_PROCESSED!$C105,Backend!$Q$9:$T$52,3,FALSE),MASTER_DATA_NORMALIZED!GE105)</f>
        <v>0</v>
      </c>
      <c r="GF105" s="99" t="e">
        <f>IF(AND(MASTER_DATA_NORMALIZED!GF105=0,GF$22=$L$22),VLOOKUP(MASTER_DATA_PROCESSED!$C105,Backend!$Q$9:$T$52,3,FALSE),MASTER_DATA_NORMALIZED!GF105)</f>
        <v>#N/A</v>
      </c>
      <c r="GG105" s="99">
        <f>IF(AND(MASTER_DATA_NORMALIZED!GG105=0,GG$22=$L$22),VLOOKUP(MASTER_DATA_PROCESSED!$C105,Backend!$Q$9:$T$52,3,FALSE),MASTER_DATA_NORMALIZED!GG105)</f>
        <v>0</v>
      </c>
      <c r="GH105" s="99">
        <f>IF(AND(MASTER_DATA_NORMALIZED!GH105=0,GH$22=$L$22),VLOOKUP(MASTER_DATA_PROCESSED!$C105,Backend!$Q$9:$T$52,3,FALSE),MASTER_DATA_NORMALIZED!GH105)</f>
        <v>0</v>
      </c>
      <c r="GI105" s="99">
        <f>IF(AND(MASTER_DATA_NORMALIZED!GI105=0,GI$22=$L$22),VLOOKUP(MASTER_DATA_PROCESSED!$C105,Backend!$Q$9:$T$52,3,FALSE),MASTER_DATA_NORMALIZED!GI105)</f>
        <v>0</v>
      </c>
      <c r="GJ105" s="99" t="e">
        <f>IF(AND(MASTER_DATA_NORMALIZED!GJ105=0,GJ$22=$L$22),VLOOKUP(MASTER_DATA_PROCESSED!$C105,Backend!$Q$9:$T$52,3,FALSE),MASTER_DATA_NORMALIZED!GJ105)</f>
        <v>#N/A</v>
      </c>
      <c r="GK105" s="99">
        <f>IF(AND(MASTER_DATA_NORMALIZED!GK105=0,GK$22=$L$22),VLOOKUP(MASTER_DATA_PROCESSED!$C105,Backend!$Q$9:$T$52,3,FALSE),MASTER_DATA_NORMALIZED!GK105)</f>
        <v>0</v>
      </c>
      <c r="GL105" s="99">
        <f>IF(AND(MASTER_DATA_NORMALIZED!GL105=0,GL$22=$L$22),VLOOKUP(MASTER_DATA_PROCESSED!$C105,Backend!$Q$9:$T$52,3,FALSE),MASTER_DATA_NORMALIZED!GL105)</f>
        <v>0</v>
      </c>
      <c r="GM105" s="99">
        <f>IF(AND(MASTER_DATA_NORMALIZED!GM105=0,GM$22=$L$22),VLOOKUP(MASTER_DATA_PROCESSED!$C105,Backend!$Q$9:$T$52,3,FALSE),MASTER_DATA_NORMALIZED!GM105)</f>
        <v>0</v>
      </c>
      <c r="GN105" s="99" t="e">
        <f>IF(AND(MASTER_DATA_NORMALIZED!GN105=0,GN$22=$L$22),VLOOKUP(MASTER_DATA_PROCESSED!$C105,Backend!$Q$9:$T$52,3,FALSE),MASTER_DATA_NORMALIZED!GN105)</f>
        <v>#N/A</v>
      </c>
      <c r="GO105" s="99">
        <f>IF(AND(MASTER_DATA_NORMALIZED!GO105=0,GO$22=$L$22),VLOOKUP(MASTER_DATA_PROCESSED!$C105,Backend!$Q$9:$T$52,3,FALSE),MASTER_DATA_NORMALIZED!GO105)</f>
        <v>0</v>
      </c>
      <c r="GP105" s="99">
        <f>IF(AND(MASTER_DATA_NORMALIZED!GP105=0,GP$22=$L$22),VLOOKUP(MASTER_DATA_PROCESSED!$C105,Backend!$Q$9:$T$52,3,FALSE),MASTER_DATA_NORMALIZED!GP105)</f>
        <v>0</v>
      </c>
      <c r="GQ105" s="99">
        <f>IF(AND(MASTER_DATA_NORMALIZED!GQ105=0,GQ$22=$L$22),VLOOKUP(MASTER_DATA_PROCESSED!$C105,Backend!$Q$9:$T$52,3,FALSE),MASTER_DATA_NORMALIZED!GQ105)</f>
        <v>0</v>
      </c>
      <c r="GR105" s="99" t="e">
        <f>IF(AND(MASTER_DATA_NORMALIZED!GR105=0,GR$22=$L$22),VLOOKUP(MASTER_DATA_PROCESSED!$C105,Backend!$Q$9:$T$52,3,FALSE),MASTER_DATA_NORMALIZED!GR105)</f>
        <v>#N/A</v>
      </c>
      <c r="GS105" s="99">
        <f>IF(AND(MASTER_DATA_NORMALIZED!GS105=0,GS$22=$L$22),VLOOKUP(MASTER_DATA_PROCESSED!$C105,Backend!$Q$9:$T$52,3,FALSE),MASTER_DATA_NORMALIZED!GS105)</f>
        <v>0</v>
      </c>
      <c r="GT105" s="99">
        <f>IF(AND(MASTER_DATA_NORMALIZED!GT105=0,GT$22=$L$22),VLOOKUP(MASTER_DATA_PROCESSED!$C105,Backend!$Q$9:$T$52,3,FALSE),MASTER_DATA_NORMALIZED!GT105)</f>
        <v>0</v>
      </c>
      <c r="GU105" s="99">
        <f>IF(AND(MASTER_DATA_NORMALIZED!GU105=0,GU$22=$L$22),VLOOKUP(MASTER_DATA_PROCESSED!$C105,Backend!$Q$9:$T$52,3,FALSE),MASTER_DATA_NORMALIZED!GU105)</f>
        <v>0</v>
      </c>
      <c r="GV105" s="99" t="e">
        <f>IF(AND(MASTER_DATA_NORMALIZED!GV105=0,GV$22=$L$22),VLOOKUP(MASTER_DATA_PROCESSED!$C105,Backend!$Q$9:$T$52,3,FALSE),MASTER_DATA_NORMALIZED!GV105)</f>
        <v>#N/A</v>
      </c>
      <c r="GW105" s="99" t="e">
        <f>IF(AND(MASTER_DATA_NORMALIZED!GW105=0,GW$22=$L$22),VLOOKUP(MASTER_DATA_PROCESSED!$C105,Backend!$Q$9:$T$52,3,FALSE),MASTER_DATA_NORMALIZED!GW105)</f>
        <v>#REF!</v>
      </c>
      <c r="GX105" s="99" t="e">
        <f>IF(AND(MASTER_DATA_NORMALIZED!GX105=0,GX$22=$L$22),VLOOKUP(MASTER_DATA_PROCESSED!$C105,Backend!$Q$9:$T$52,3,FALSE),MASTER_DATA_NORMALIZED!GX105)</f>
        <v>#REF!</v>
      </c>
      <c r="GY105" s="99" t="e">
        <f>IF(AND(MASTER_DATA_NORMALIZED!GY105=0,GY$22=$L$22),VLOOKUP(MASTER_DATA_PROCESSED!$C105,Backend!$Q$9:$T$52,3,FALSE),MASTER_DATA_NORMALIZED!GY105)</f>
        <v>#REF!</v>
      </c>
    </row>
    <row r="106" spans="2:207" s="27" customFormat="1" ht="14.25" hidden="1" outlineLevel="2" x14ac:dyDescent="0.25">
      <c r="B106" s="26">
        <f t="shared" si="14"/>
        <v>20</v>
      </c>
      <c r="C106" s="59">
        <v>232.5</v>
      </c>
      <c r="D106" s="88"/>
      <c r="E106" s="57"/>
      <c r="F106" s="57"/>
      <c r="G106" s="86">
        <v>232.5</v>
      </c>
      <c r="H106" s="40" t="s">
        <v>110</v>
      </c>
      <c r="I106" s="99">
        <f>IF(AND(MASTER_DATA_NORMALIZED!I106=0,I$22=$L$22),VLOOKUP(MASTER_DATA_PROCESSED!$C106,Backend!$Q$9:$T$52,3,FALSE),MASTER_DATA_NORMALIZED!I106)</f>
        <v>0</v>
      </c>
      <c r="J106" s="99">
        <f>IF(AND(MASTER_DATA_NORMALIZED!J106=0,J$22=$L$22),VLOOKUP(MASTER_DATA_PROCESSED!$C106,Backend!$Q$9:$T$52,3,FALSE),MASTER_DATA_NORMALIZED!J106)</f>
        <v>0</v>
      </c>
      <c r="K106" s="99">
        <f>IF(AND(MASTER_DATA_NORMALIZED!K106=0,K$22=$L$22),VLOOKUP(MASTER_DATA_PROCESSED!$C106,Backend!$Q$9:$T$52,3,FALSE),MASTER_DATA_NORMALIZED!K106)</f>
        <v>0</v>
      </c>
      <c r="L106" s="99" t="e">
        <f>IF(AND(MASTER_DATA_NORMALIZED!L106=0,L$22=$L$22),VLOOKUP(MASTER_DATA_PROCESSED!$C106,Backend!$Q$9:$T$52,3,FALSE),MASTER_DATA_NORMALIZED!L106)</f>
        <v>#N/A</v>
      </c>
      <c r="M106" s="99">
        <f>IF(AND(MASTER_DATA_NORMALIZED!M106=0,M$22=$L$22),VLOOKUP(MASTER_DATA_PROCESSED!$C106,Backend!$Q$9:$T$52,3,FALSE),MASTER_DATA_NORMALIZED!M106)</f>
        <v>0</v>
      </c>
      <c r="N106" s="99">
        <f>IF(AND(MASTER_DATA_NORMALIZED!N106=0,N$22=$L$22),VLOOKUP(MASTER_DATA_PROCESSED!$C106,Backend!$Q$9:$T$52,3,FALSE),MASTER_DATA_NORMALIZED!N106)</f>
        <v>0</v>
      </c>
      <c r="O106" s="99">
        <f>IF(AND(MASTER_DATA_NORMALIZED!O106=0,O$22=$L$22),VLOOKUP(MASTER_DATA_PROCESSED!$C106,Backend!$Q$9:$T$52,3,FALSE),MASTER_DATA_NORMALIZED!O106)</f>
        <v>0</v>
      </c>
      <c r="P106" s="99" t="e">
        <f>IF(AND(MASTER_DATA_NORMALIZED!P106=0,P$22=$L$22),VLOOKUP(MASTER_DATA_PROCESSED!$C106,Backend!$Q$9:$T$52,3,FALSE),MASTER_DATA_NORMALIZED!P106)</f>
        <v>#N/A</v>
      </c>
      <c r="Q106" s="99">
        <f>IF(AND(MASTER_DATA_NORMALIZED!Q106=0,Q$22=$L$22),VLOOKUP(MASTER_DATA_PROCESSED!$C106,Backend!$Q$9:$T$52,3,FALSE),MASTER_DATA_NORMALIZED!Q106)</f>
        <v>0</v>
      </c>
      <c r="R106" s="99">
        <f>IF(AND(MASTER_DATA_NORMALIZED!R106=0,R$22=$L$22),VLOOKUP(MASTER_DATA_PROCESSED!$C106,Backend!$Q$9:$T$52,3,FALSE),MASTER_DATA_NORMALIZED!R106)</f>
        <v>0</v>
      </c>
      <c r="S106" s="99">
        <f>IF(AND(MASTER_DATA_NORMALIZED!S106=0,S$22=$L$22),VLOOKUP(MASTER_DATA_PROCESSED!$C106,Backend!$Q$9:$T$52,3,FALSE),MASTER_DATA_NORMALIZED!S106)</f>
        <v>0</v>
      </c>
      <c r="T106" s="99" t="e">
        <f>IF(AND(MASTER_DATA_NORMALIZED!T106=0,T$22=$L$22),VLOOKUP(MASTER_DATA_PROCESSED!$C106,Backend!$Q$9:$T$52,3,FALSE),MASTER_DATA_NORMALIZED!T106)</f>
        <v>#N/A</v>
      </c>
      <c r="U106" s="99">
        <f>IF(AND(MASTER_DATA_NORMALIZED!U106=0,U$22=$L$22),VLOOKUP(MASTER_DATA_PROCESSED!$C106,Backend!$Q$9:$T$52,3,FALSE),MASTER_DATA_NORMALIZED!U106)</f>
        <v>0</v>
      </c>
      <c r="V106" s="99">
        <f>IF(AND(MASTER_DATA_NORMALIZED!V106=0,V$22=$L$22),VLOOKUP(MASTER_DATA_PROCESSED!$C106,Backend!$Q$9:$T$52,3,FALSE),MASTER_DATA_NORMALIZED!V106)</f>
        <v>0</v>
      </c>
      <c r="W106" s="99">
        <f>IF(AND(MASTER_DATA_NORMALIZED!W106=0,W$22=$L$22),VLOOKUP(MASTER_DATA_PROCESSED!$C106,Backend!$Q$9:$T$52,3,FALSE),MASTER_DATA_NORMALIZED!W106)</f>
        <v>0</v>
      </c>
      <c r="X106" s="99" t="e">
        <f>IF(AND(MASTER_DATA_NORMALIZED!X106=0,X$22=$L$22),VLOOKUP(MASTER_DATA_PROCESSED!$C106,Backend!$Q$9:$T$52,3,FALSE),MASTER_DATA_NORMALIZED!X106)</f>
        <v>#N/A</v>
      </c>
      <c r="Y106" s="99">
        <f>IF(AND(MASTER_DATA_NORMALIZED!Y106=0,Y$22=$L$22),VLOOKUP(MASTER_DATA_PROCESSED!$C106,Backend!$Q$9:$T$52,3,FALSE),MASTER_DATA_NORMALIZED!Y106)</f>
        <v>0</v>
      </c>
      <c r="Z106" s="99">
        <f>IF(AND(MASTER_DATA_NORMALIZED!Z106=0,Z$22=$L$22),VLOOKUP(MASTER_DATA_PROCESSED!$C106,Backend!$Q$9:$T$52,3,FALSE),MASTER_DATA_NORMALIZED!Z106)</f>
        <v>0</v>
      </c>
      <c r="AA106" s="99">
        <f>IF(AND(MASTER_DATA_NORMALIZED!AA106=0,AA$22=$L$22),VLOOKUP(MASTER_DATA_PROCESSED!$C106,Backend!$Q$9:$T$52,3,FALSE),MASTER_DATA_NORMALIZED!AA106)</f>
        <v>0</v>
      </c>
      <c r="AB106" s="99" t="e">
        <f>IF(AND(MASTER_DATA_NORMALIZED!AB106=0,AB$22=$L$22),VLOOKUP(MASTER_DATA_PROCESSED!$C106,Backend!$Q$9:$T$52,3,FALSE),MASTER_DATA_NORMALIZED!AB106)</f>
        <v>#N/A</v>
      </c>
      <c r="AC106" s="99">
        <f>IF(AND(MASTER_DATA_NORMALIZED!AC106=0,AC$22=$L$22),VLOOKUP(MASTER_DATA_PROCESSED!$C106,Backend!$Q$9:$T$52,3,FALSE),MASTER_DATA_NORMALIZED!AC106)</f>
        <v>0</v>
      </c>
      <c r="AD106" s="99">
        <f>IF(AND(MASTER_DATA_NORMALIZED!AD106=0,AD$22=$L$22),VLOOKUP(MASTER_DATA_PROCESSED!$C106,Backend!$Q$9:$T$52,3,FALSE),MASTER_DATA_NORMALIZED!AD106)</f>
        <v>0</v>
      </c>
      <c r="AE106" s="99">
        <f>IF(AND(MASTER_DATA_NORMALIZED!AE106=0,AE$22=$L$22),VLOOKUP(MASTER_DATA_PROCESSED!$C106,Backend!$Q$9:$T$52,3,FALSE),MASTER_DATA_NORMALIZED!AE106)</f>
        <v>0</v>
      </c>
      <c r="AF106" s="99" t="e">
        <f>IF(AND(MASTER_DATA_NORMALIZED!AF106=0,AF$22=$L$22),VLOOKUP(MASTER_DATA_PROCESSED!$C106,Backend!$Q$9:$T$52,3,FALSE),MASTER_DATA_NORMALIZED!AF106)</f>
        <v>#N/A</v>
      </c>
      <c r="AG106" s="99">
        <f>IF(AND(MASTER_DATA_NORMALIZED!AG106=0,AG$22=$L$22),VLOOKUP(MASTER_DATA_PROCESSED!$C106,Backend!$Q$9:$T$52,3,FALSE),MASTER_DATA_NORMALIZED!AG106)</f>
        <v>0</v>
      </c>
      <c r="AH106" s="99">
        <f>IF(AND(MASTER_DATA_NORMALIZED!AH106=0,AH$22=$L$22),VLOOKUP(MASTER_DATA_PROCESSED!$C106,Backend!$Q$9:$T$52,3,FALSE),MASTER_DATA_NORMALIZED!AH106)</f>
        <v>0</v>
      </c>
      <c r="AI106" s="99">
        <f>IF(AND(MASTER_DATA_NORMALIZED!AI106=0,AI$22=$L$22),VLOOKUP(MASTER_DATA_PROCESSED!$C106,Backend!$Q$9:$T$52,3,FALSE),MASTER_DATA_NORMALIZED!AI106)</f>
        <v>0</v>
      </c>
      <c r="AJ106" s="99" t="e">
        <f>IF(AND(MASTER_DATA_NORMALIZED!AJ106=0,AJ$22=$L$22),VLOOKUP(MASTER_DATA_PROCESSED!$C106,Backend!$Q$9:$T$52,3,FALSE),MASTER_DATA_NORMALIZED!AJ106)</f>
        <v>#N/A</v>
      </c>
      <c r="AK106" s="99">
        <f>IF(AND(MASTER_DATA_NORMALIZED!AK106=0,AK$22=$L$22),VLOOKUP(MASTER_DATA_PROCESSED!$C106,Backend!$Q$9:$T$52,3,FALSE),MASTER_DATA_NORMALIZED!AK106)</f>
        <v>0</v>
      </c>
      <c r="AL106" s="99">
        <f>IF(AND(MASTER_DATA_NORMALIZED!AL106=0,AL$22=$L$22),VLOOKUP(MASTER_DATA_PROCESSED!$C106,Backend!$Q$9:$T$52,3,FALSE),MASTER_DATA_NORMALIZED!AL106)</f>
        <v>0</v>
      </c>
      <c r="AM106" s="99">
        <f>IF(AND(MASTER_DATA_NORMALIZED!AM106=0,AM$22=$L$22),VLOOKUP(MASTER_DATA_PROCESSED!$C106,Backend!$Q$9:$T$52,3,FALSE),MASTER_DATA_NORMALIZED!AM106)</f>
        <v>0</v>
      </c>
      <c r="AN106" s="99" t="e">
        <f>IF(AND(MASTER_DATA_NORMALIZED!AN106=0,AN$22=$L$22),VLOOKUP(MASTER_DATA_PROCESSED!$C106,Backend!$Q$9:$T$52,3,FALSE),MASTER_DATA_NORMALIZED!AN106)</f>
        <v>#N/A</v>
      </c>
      <c r="AO106" s="99">
        <f>IF(AND(MASTER_DATA_NORMALIZED!AO106=0,AO$22=$L$22),VLOOKUP(MASTER_DATA_PROCESSED!$C106,Backend!$Q$9:$T$52,3,FALSE),MASTER_DATA_NORMALIZED!AO106)</f>
        <v>0</v>
      </c>
      <c r="AP106" s="99">
        <f>IF(AND(MASTER_DATA_NORMALIZED!AP106=0,AP$22=$L$22),VLOOKUP(MASTER_DATA_PROCESSED!$C106,Backend!$Q$9:$T$52,3,FALSE),MASTER_DATA_NORMALIZED!AP106)</f>
        <v>0</v>
      </c>
      <c r="AQ106" s="99">
        <f>IF(AND(MASTER_DATA_NORMALIZED!AQ106=0,AQ$22=$L$22),VLOOKUP(MASTER_DATA_PROCESSED!$C106,Backend!$Q$9:$T$52,3,FALSE),MASTER_DATA_NORMALIZED!AQ106)</f>
        <v>0</v>
      </c>
      <c r="AR106" s="99" t="e">
        <f>IF(AND(MASTER_DATA_NORMALIZED!AR106=0,AR$22=$L$22),VLOOKUP(MASTER_DATA_PROCESSED!$C106,Backend!$Q$9:$T$52,3,FALSE),MASTER_DATA_NORMALIZED!AR106)</f>
        <v>#N/A</v>
      </c>
      <c r="AS106" s="99">
        <f>IF(AND(MASTER_DATA_NORMALIZED!AS106=0,AS$22=$L$22),VLOOKUP(MASTER_DATA_PROCESSED!$C106,Backend!$Q$9:$T$52,3,FALSE),MASTER_DATA_NORMALIZED!AS106)</f>
        <v>0</v>
      </c>
      <c r="AT106" s="99">
        <f>IF(AND(MASTER_DATA_NORMALIZED!AT106=0,AT$22=$L$22),VLOOKUP(MASTER_DATA_PROCESSED!$C106,Backend!$Q$9:$T$52,3,FALSE),MASTER_DATA_NORMALIZED!AT106)</f>
        <v>0</v>
      </c>
      <c r="AU106" s="99">
        <f>IF(AND(MASTER_DATA_NORMALIZED!AU106=0,AU$22=$L$22),VLOOKUP(MASTER_DATA_PROCESSED!$C106,Backend!$Q$9:$T$52,3,FALSE),MASTER_DATA_NORMALIZED!AU106)</f>
        <v>0</v>
      </c>
      <c r="AV106" s="99" t="e">
        <f>IF(AND(MASTER_DATA_NORMALIZED!AV106=0,AV$22=$L$22),VLOOKUP(MASTER_DATA_PROCESSED!$C106,Backend!$Q$9:$T$52,3,FALSE),MASTER_DATA_NORMALIZED!AV106)</f>
        <v>#N/A</v>
      </c>
      <c r="AW106" s="99">
        <f>IF(AND(MASTER_DATA_NORMALIZED!AW106=0,AW$22=$L$22),VLOOKUP(MASTER_DATA_PROCESSED!$C106,Backend!$Q$9:$T$52,3,FALSE),MASTER_DATA_NORMALIZED!AW106)</f>
        <v>0</v>
      </c>
      <c r="AX106" s="99">
        <f>IF(AND(MASTER_DATA_NORMALIZED!AX106=0,AX$22=$L$22),VLOOKUP(MASTER_DATA_PROCESSED!$C106,Backend!$Q$9:$T$52,3,FALSE),MASTER_DATA_NORMALIZED!AX106)</f>
        <v>0</v>
      </c>
      <c r="AY106" s="99">
        <f>IF(AND(MASTER_DATA_NORMALIZED!AY106=0,AY$22=$L$22),VLOOKUP(MASTER_DATA_PROCESSED!$C106,Backend!$Q$9:$T$52,3,FALSE),MASTER_DATA_NORMALIZED!AY106)</f>
        <v>0</v>
      </c>
      <c r="AZ106" s="99" t="e">
        <f>IF(AND(MASTER_DATA_NORMALIZED!AZ106=0,AZ$22=$L$22),VLOOKUP(MASTER_DATA_PROCESSED!$C106,Backend!$Q$9:$T$52,3,FALSE),MASTER_DATA_NORMALIZED!AZ106)</f>
        <v>#N/A</v>
      </c>
      <c r="BA106" s="99">
        <f>IF(AND(MASTER_DATA_NORMALIZED!BA106=0,BA$22=$L$22),VLOOKUP(MASTER_DATA_PROCESSED!$C106,Backend!$Q$9:$T$52,3,FALSE),MASTER_DATA_NORMALIZED!BA106)</f>
        <v>0</v>
      </c>
      <c r="BB106" s="99">
        <f>IF(AND(MASTER_DATA_NORMALIZED!BB106=0,BB$22=$L$22),VLOOKUP(MASTER_DATA_PROCESSED!$C106,Backend!$Q$9:$T$52,3,FALSE),MASTER_DATA_NORMALIZED!BB106)</f>
        <v>0</v>
      </c>
      <c r="BC106" s="99">
        <f>IF(AND(MASTER_DATA_NORMALIZED!BC106=0,BC$22=$L$22),VLOOKUP(MASTER_DATA_PROCESSED!$C106,Backend!$Q$9:$T$52,3,FALSE),MASTER_DATA_NORMALIZED!BC106)</f>
        <v>0</v>
      </c>
      <c r="BD106" s="99" t="e">
        <f>IF(AND(MASTER_DATA_NORMALIZED!BD106=0,BD$22=$L$22),VLOOKUP(MASTER_DATA_PROCESSED!$C106,Backend!$Q$9:$T$52,3,FALSE),MASTER_DATA_NORMALIZED!BD106)</f>
        <v>#N/A</v>
      </c>
      <c r="BE106" s="99">
        <f>IF(AND(MASTER_DATA_NORMALIZED!BE106=0,BE$22=$L$22),VLOOKUP(MASTER_DATA_PROCESSED!$C106,Backend!$Q$9:$T$52,3,FALSE),MASTER_DATA_NORMALIZED!BE106)</f>
        <v>0</v>
      </c>
      <c r="BF106" s="99">
        <f>IF(AND(MASTER_DATA_NORMALIZED!BF106=0,BF$22=$L$22),VLOOKUP(MASTER_DATA_PROCESSED!$C106,Backend!$Q$9:$T$52,3,FALSE),MASTER_DATA_NORMALIZED!BF106)</f>
        <v>0</v>
      </c>
      <c r="BG106" s="99">
        <f>IF(AND(MASTER_DATA_NORMALIZED!BG106=0,BG$22=$L$22),VLOOKUP(MASTER_DATA_PROCESSED!$C106,Backend!$Q$9:$T$52,3,FALSE),MASTER_DATA_NORMALIZED!BG106)</f>
        <v>0</v>
      </c>
      <c r="BH106" s="99" t="e">
        <f>IF(AND(MASTER_DATA_NORMALIZED!BH106=0,BH$22=$L$22),VLOOKUP(MASTER_DATA_PROCESSED!$C106,Backend!$Q$9:$T$52,3,FALSE),MASTER_DATA_NORMALIZED!BH106)</f>
        <v>#N/A</v>
      </c>
      <c r="BI106" s="99">
        <f>IF(AND(MASTER_DATA_NORMALIZED!BI106=0,BI$22=$L$22),VLOOKUP(MASTER_DATA_PROCESSED!$C106,Backend!$Q$9:$T$52,3,FALSE),MASTER_DATA_NORMALIZED!BI106)</f>
        <v>0</v>
      </c>
      <c r="BJ106" s="99">
        <f>IF(AND(MASTER_DATA_NORMALIZED!BJ106=0,BJ$22=$L$22),VLOOKUP(MASTER_DATA_PROCESSED!$C106,Backend!$Q$9:$T$52,3,FALSE),MASTER_DATA_NORMALIZED!BJ106)</f>
        <v>0</v>
      </c>
      <c r="BK106" s="99">
        <f>IF(AND(MASTER_DATA_NORMALIZED!BK106=0,BK$22=$L$22),VLOOKUP(MASTER_DATA_PROCESSED!$C106,Backend!$Q$9:$T$52,3,FALSE),MASTER_DATA_NORMALIZED!BK106)</f>
        <v>0</v>
      </c>
      <c r="BL106" s="99" t="e">
        <f>IF(AND(MASTER_DATA_NORMALIZED!BL106=0,BL$22=$L$22),VLOOKUP(MASTER_DATA_PROCESSED!$C106,Backend!$Q$9:$T$52,3,FALSE),MASTER_DATA_NORMALIZED!BL106)</f>
        <v>#N/A</v>
      </c>
      <c r="BM106" s="99">
        <f>IF(AND(MASTER_DATA_NORMALIZED!BM106=0,BM$22=$L$22),VLOOKUP(MASTER_DATA_PROCESSED!$C106,Backend!$Q$9:$T$52,3,FALSE),MASTER_DATA_NORMALIZED!BM106)</f>
        <v>0</v>
      </c>
      <c r="BN106" s="99">
        <f>IF(AND(MASTER_DATA_NORMALIZED!BN106=0,BN$22=$L$22),VLOOKUP(MASTER_DATA_PROCESSED!$C106,Backend!$Q$9:$T$52,3,FALSE),MASTER_DATA_NORMALIZED!BN106)</f>
        <v>0</v>
      </c>
      <c r="BO106" s="99">
        <f>IF(AND(MASTER_DATA_NORMALIZED!BO106=0,BO$22=$L$22),VLOOKUP(MASTER_DATA_PROCESSED!$C106,Backend!$Q$9:$T$52,3,FALSE),MASTER_DATA_NORMALIZED!BO106)</f>
        <v>0</v>
      </c>
      <c r="BP106" s="99" t="e">
        <f>IF(AND(MASTER_DATA_NORMALIZED!BP106=0,BP$22=$L$22),VLOOKUP(MASTER_DATA_PROCESSED!$C106,Backend!$Q$9:$T$52,3,FALSE),MASTER_DATA_NORMALIZED!BP106)</f>
        <v>#N/A</v>
      </c>
      <c r="BQ106" s="99">
        <f>IF(AND(MASTER_DATA_NORMALIZED!BQ106=0,BQ$22=$L$22),VLOOKUP(MASTER_DATA_PROCESSED!$C106,Backend!$Q$9:$T$52,3,FALSE),MASTER_DATA_NORMALIZED!BQ106)</f>
        <v>0</v>
      </c>
      <c r="BR106" s="99">
        <f>IF(AND(MASTER_DATA_NORMALIZED!BR106=0,BR$22=$L$22),VLOOKUP(MASTER_DATA_PROCESSED!$C106,Backend!$Q$9:$T$52,3,FALSE),MASTER_DATA_NORMALIZED!BR106)</f>
        <v>0</v>
      </c>
      <c r="BS106" s="99">
        <f>IF(AND(MASTER_DATA_NORMALIZED!BS106=0,BS$22=$L$22),VLOOKUP(MASTER_DATA_PROCESSED!$C106,Backend!$Q$9:$T$52,3,FALSE),MASTER_DATA_NORMALIZED!BS106)</f>
        <v>0</v>
      </c>
      <c r="BT106" s="99" t="e">
        <f>IF(AND(MASTER_DATA_NORMALIZED!BT106=0,BT$22=$L$22),VLOOKUP(MASTER_DATA_PROCESSED!$C106,Backend!$Q$9:$T$52,3,FALSE),MASTER_DATA_NORMALIZED!BT106)</f>
        <v>#N/A</v>
      </c>
      <c r="BU106" s="99">
        <f>IF(AND(MASTER_DATA_NORMALIZED!BU106=0,BU$22=$L$22),VLOOKUP(MASTER_DATA_PROCESSED!$C106,Backend!$Q$9:$T$52,3,FALSE),MASTER_DATA_NORMALIZED!BU106)</f>
        <v>0</v>
      </c>
      <c r="BV106" s="99">
        <f>IF(AND(MASTER_DATA_NORMALIZED!BV106=0,BV$22=$L$22),VLOOKUP(MASTER_DATA_PROCESSED!$C106,Backend!$Q$9:$T$52,3,FALSE),MASTER_DATA_NORMALIZED!BV106)</f>
        <v>0</v>
      </c>
      <c r="BW106" s="99">
        <f>IF(AND(MASTER_DATA_NORMALIZED!BW106=0,BW$22=$L$22),VLOOKUP(MASTER_DATA_PROCESSED!$C106,Backend!$Q$9:$T$52,3,FALSE),MASTER_DATA_NORMALIZED!BW106)</f>
        <v>0</v>
      </c>
      <c r="BX106" s="99" t="e">
        <f>IF(AND(MASTER_DATA_NORMALIZED!BX106=0,BX$22=$L$22),VLOOKUP(MASTER_DATA_PROCESSED!$C106,Backend!$Q$9:$T$52,3,FALSE),MASTER_DATA_NORMALIZED!BX106)</f>
        <v>#N/A</v>
      </c>
      <c r="BY106" s="99">
        <f>IF(AND(MASTER_DATA_NORMALIZED!BY106=0,BY$22=$L$22),VLOOKUP(MASTER_DATA_PROCESSED!$C106,Backend!$Q$9:$T$52,3,FALSE),MASTER_DATA_NORMALIZED!BY106)</f>
        <v>0</v>
      </c>
      <c r="BZ106" s="99">
        <f>IF(AND(MASTER_DATA_NORMALIZED!BZ106=0,BZ$22=$L$22),VLOOKUP(MASTER_DATA_PROCESSED!$C106,Backend!$Q$9:$T$52,3,FALSE),MASTER_DATA_NORMALIZED!BZ106)</f>
        <v>0</v>
      </c>
      <c r="CA106" s="99">
        <f>IF(AND(MASTER_DATA_NORMALIZED!CA106=0,CA$22=$L$22),VLOOKUP(MASTER_DATA_PROCESSED!$C106,Backend!$Q$9:$T$52,3,FALSE),MASTER_DATA_NORMALIZED!CA106)</f>
        <v>0</v>
      </c>
      <c r="CB106" s="99" t="e">
        <f>IF(AND(MASTER_DATA_NORMALIZED!CB106=0,CB$22=$L$22),VLOOKUP(MASTER_DATA_PROCESSED!$C106,Backend!$Q$9:$T$52,3,FALSE),MASTER_DATA_NORMALIZED!CB106)</f>
        <v>#N/A</v>
      </c>
      <c r="CC106" s="99">
        <f>IF(AND(MASTER_DATA_NORMALIZED!CC106=0,CC$22=$L$22),VLOOKUP(MASTER_DATA_PROCESSED!$C106,Backend!$Q$9:$T$52,3,FALSE),MASTER_DATA_NORMALIZED!CC106)</f>
        <v>0</v>
      </c>
      <c r="CD106" s="99">
        <f>IF(AND(MASTER_DATA_NORMALIZED!CD106=0,CD$22=$L$22),VLOOKUP(MASTER_DATA_PROCESSED!$C106,Backend!$Q$9:$T$52,3,FALSE),MASTER_DATA_NORMALIZED!CD106)</f>
        <v>0</v>
      </c>
      <c r="CE106" s="99">
        <f>IF(AND(MASTER_DATA_NORMALIZED!CE106=0,CE$22=$L$22),VLOOKUP(MASTER_DATA_PROCESSED!$C106,Backend!$Q$9:$T$52,3,FALSE),MASTER_DATA_NORMALIZED!CE106)</f>
        <v>0</v>
      </c>
      <c r="CF106" s="99" t="e">
        <f>IF(AND(MASTER_DATA_NORMALIZED!CF106=0,CF$22=$L$22),VLOOKUP(MASTER_DATA_PROCESSED!$C106,Backend!$Q$9:$T$52,3,FALSE),MASTER_DATA_NORMALIZED!CF106)</f>
        <v>#N/A</v>
      </c>
      <c r="CG106" s="99">
        <f>IF(AND(MASTER_DATA_NORMALIZED!CG106=0,CG$22=$L$22),VLOOKUP(MASTER_DATA_PROCESSED!$C106,Backend!$Q$9:$T$52,3,FALSE),MASTER_DATA_NORMALIZED!CG106)</f>
        <v>0</v>
      </c>
      <c r="CH106" s="99">
        <f>IF(AND(MASTER_DATA_NORMALIZED!CH106=0,CH$22=$L$22),VLOOKUP(MASTER_DATA_PROCESSED!$C106,Backend!$Q$9:$T$52,3,FALSE),MASTER_DATA_NORMALIZED!CH106)</f>
        <v>0</v>
      </c>
      <c r="CI106" s="99">
        <f>IF(AND(MASTER_DATA_NORMALIZED!CI106=0,CI$22=$L$22),VLOOKUP(MASTER_DATA_PROCESSED!$C106,Backend!$Q$9:$T$52,3,FALSE),MASTER_DATA_NORMALIZED!CI106)</f>
        <v>0</v>
      </c>
      <c r="CJ106" s="99" t="e">
        <f>IF(AND(MASTER_DATA_NORMALIZED!CJ106=0,CJ$22=$L$22),VLOOKUP(MASTER_DATA_PROCESSED!$C106,Backend!$Q$9:$T$52,3,FALSE),MASTER_DATA_NORMALIZED!CJ106)</f>
        <v>#N/A</v>
      </c>
      <c r="CK106" s="99">
        <f>IF(AND(MASTER_DATA_NORMALIZED!CK106=0,CK$22=$L$22),VLOOKUP(MASTER_DATA_PROCESSED!$C106,Backend!$Q$9:$T$52,3,FALSE),MASTER_DATA_NORMALIZED!CK106)</f>
        <v>0</v>
      </c>
      <c r="CL106" s="99">
        <f>IF(AND(MASTER_DATA_NORMALIZED!CL106=0,CL$22=$L$22),VLOOKUP(MASTER_DATA_PROCESSED!$C106,Backend!$Q$9:$T$52,3,FALSE),MASTER_DATA_NORMALIZED!CL106)</f>
        <v>0</v>
      </c>
      <c r="CM106" s="99">
        <f>IF(AND(MASTER_DATA_NORMALIZED!CM106=0,CM$22=$L$22),VLOOKUP(MASTER_DATA_PROCESSED!$C106,Backend!$Q$9:$T$52,3,FALSE),MASTER_DATA_NORMALIZED!CM106)</f>
        <v>0</v>
      </c>
      <c r="CN106" s="99" t="e">
        <f>IF(AND(MASTER_DATA_NORMALIZED!CN106=0,CN$22=$L$22),VLOOKUP(MASTER_DATA_PROCESSED!$C106,Backend!$Q$9:$T$52,3,FALSE),MASTER_DATA_NORMALIZED!CN106)</f>
        <v>#N/A</v>
      </c>
      <c r="CO106" s="99">
        <f>IF(AND(MASTER_DATA_NORMALIZED!CO106=0,CO$22=$L$22),VLOOKUP(MASTER_DATA_PROCESSED!$C106,Backend!$Q$9:$T$52,3,FALSE),MASTER_DATA_NORMALIZED!CO106)</f>
        <v>0</v>
      </c>
      <c r="CP106" s="99">
        <f>IF(AND(MASTER_DATA_NORMALIZED!CP106=0,CP$22=$L$22),VLOOKUP(MASTER_DATA_PROCESSED!$C106,Backend!$Q$9:$T$52,3,FALSE),MASTER_DATA_NORMALIZED!CP106)</f>
        <v>0</v>
      </c>
      <c r="CQ106" s="99">
        <f>IF(AND(MASTER_DATA_NORMALIZED!CQ106=0,CQ$22=$L$22),VLOOKUP(MASTER_DATA_PROCESSED!$C106,Backend!$Q$9:$T$52,3,FALSE),MASTER_DATA_NORMALIZED!CQ106)</f>
        <v>0</v>
      </c>
      <c r="CR106" s="99" t="e">
        <f>IF(AND(MASTER_DATA_NORMALIZED!CR106=0,CR$22=$L$22),VLOOKUP(MASTER_DATA_PROCESSED!$C106,Backend!$Q$9:$T$52,3,FALSE),MASTER_DATA_NORMALIZED!CR106)</f>
        <v>#N/A</v>
      </c>
      <c r="CS106" s="99">
        <f>IF(AND(MASTER_DATA_NORMALIZED!CS106=0,CS$22=$L$22),VLOOKUP(MASTER_DATA_PROCESSED!$C106,Backend!$Q$9:$T$52,3,FALSE),MASTER_DATA_NORMALIZED!CS106)</f>
        <v>0</v>
      </c>
      <c r="CT106" s="99">
        <f>IF(AND(MASTER_DATA_NORMALIZED!CT106=0,CT$22=$L$22),VLOOKUP(MASTER_DATA_PROCESSED!$C106,Backend!$Q$9:$T$52,3,FALSE),MASTER_DATA_NORMALIZED!CT106)</f>
        <v>0</v>
      </c>
      <c r="CU106" s="99">
        <f>IF(AND(MASTER_DATA_NORMALIZED!CU106=0,CU$22=$L$22),VLOOKUP(MASTER_DATA_PROCESSED!$C106,Backend!$Q$9:$T$52,3,FALSE),MASTER_DATA_NORMALIZED!CU106)</f>
        <v>0</v>
      </c>
      <c r="CV106" s="99" t="e">
        <f>IF(AND(MASTER_DATA_NORMALIZED!CV106=0,CV$22=$L$22),VLOOKUP(MASTER_DATA_PROCESSED!$C106,Backend!$Q$9:$T$52,3,FALSE),MASTER_DATA_NORMALIZED!CV106)</f>
        <v>#N/A</v>
      </c>
      <c r="CW106" s="99">
        <f>IF(AND(MASTER_DATA_NORMALIZED!CW106=0,CW$22=$L$22),VLOOKUP(MASTER_DATA_PROCESSED!$C106,Backend!$Q$9:$T$52,3,FALSE),MASTER_DATA_NORMALIZED!CW106)</f>
        <v>0</v>
      </c>
      <c r="CX106" s="99">
        <f>IF(AND(MASTER_DATA_NORMALIZED!CX106=0,CX$22=$L$22),VLOOKUP(MASTER_DATA_PROCESSED!$C106,Backend!$Q$9:$T$52,3,FALSE),MASTER_DATA_NORMALIZED!CX106)</f>
        <v>0</v>
      </c>
      <c r="CY106" s="99">
        <f>IF(AND(MASTER_DATA_NORMALIZED!CY106=0,CY$22=$L$22),VLOOKUP(MASTER_DATA_PROCESSED!$C106,Backend!$Q$9:$T$52,3,FALSE),MASTER_DATA_NORMALIZED!CY106)</f>
        <v>0</v>
      </c>
      <c r="CZ106" s="99" t="e">
        <f>IF(AND(MASTER_DATA_NORMALIZED!CZ106=0,CZ$22=$L$22),VLOOKUP(MASTER_DATA_PROCESSED!$C106,Backend!$Q$9:$T$52,3,FALSE),MASTER_DATA_NORMALIZED!CZ106)</f>
        <v>#N/A</v>
      </c>
      <c r="DA106" s="99" t="e">
        <f>IF(AND(MASTER_DATA_NORMALIZED!DA106=0,DA$22=$L$22),VLOOKUP(MASTER_DATA_PROCESSED!$C106,Backend!$Q$9:$T$52,3,FALSE),MASTER_DATA_NORMALIZED!DA106)</f>
        <v>#DIV/0!</v>
      </c>
      <c r="DB106" s="99" t="e">
        <f>IF(AND(MASTER_DATA_NORMALIZED!DB106=0,DB$22=$L$22),VLOOKUP(MASTER_DATA_PROCESSED!$C106,Backend!$Q$9:$T$52,3,FALSE),MASTER_DATA_NORMALIZED!DB106)</f>
        <v>#DIV/0!</v>
      </c>
      <c r="DC106" s="99" t="e">
        <f>IF(AND(MASTER_DATA_NORMALIZED!DC106=0,DC$22=$L$22),VLOOKUP(MASTER_DATA_PROCESSED!$C106,Backend!$Q$9:$T$52,3,FALSE),MASTER_DATA_NORMALIZED!DC106)</f>
        <v>#DIV/0!</v>
      </c>
      <c r="DD106" s="99" t="e">
        <f>IF(AND(MASTER_DATA_NORMALIZED!DD106=0,DD$22=$L$22),VLOOKUP(MASTER_DATA_PROCESSED!$C106,Backend!$Q$9:$T$52,3,FALSE),MASTER_DATA_NORMALIZED!DD106)</f>
        <v>#N/A</v>
      </c>
      <c r="DE106" s="99">
        <f>IF(AND(MASTER_DATA_NORMALIZED!DE106=0,DE$22=$L$22),VLOOKUP(MASTER_DATA_PROCESSED!$C106,Backend!$Q$9:$T$52,3,FALSE),MASTER_DATA_NORMALIZED!DE106)</f>
        <v>0</v>
      </c>
      <c r="DF106" s="99">
        <f>IF(AND(MASTER_DATA_NORMALIZED!DF106=0,DF$22=$L$22),VLOOKUP(MASTER_DATA_PROCESSED!$C106,Backend!$Q$9:$T$52,3,FALSE),MASTER_DATA_NORMALIZED!DF106)</f>
        <v>0</v>
      </c>
      <c r="DG106" s="99">
        <f>IF(AND(MASTER_DATA_NORMALIZED!DG106=0,DG$22=$L$22),VLOOKUP(MASTER_DATA_PROCESSED!$C106,Backend!$Q$9:$T$52,3,FALSE),MASTER_DATA_NORMALIZED!DG106)</f>
        <v>0</v>
      </c>
      <c r="DH106" s="99" t="e">
        <f>IF(AND(MASTER_DATA_NORMALIZED!DH106=0,DH$22=$L$22),VLOOKUP(MASTER_DATA_PROCESSED!$C106,Backend!$Q$9:$T$52,3,FALSE),MASTER_DATA_NORMALIZED!DH106)</f>
        <v>#N/A</v>
      </c>
      <c r="DI106" s="99">
        <f>IF(AND(MASTER_DATA_NORMALIZED!DI106=0,DI$22=$L$22),VLOOKUP(MASTER_DATA_PROCESSED!$C106,Backend!$Q$9:$T$52,3,FALSE),MASTER_DATA_NORMALIZED!DI106)</f>
        <v>0</v>
      </c>
      <c r="DJ106" s="99">
        <f>IF(AND(MASTER_DATA_NORMALIZED!DJ106=0,DJ$22=$L$22),VLOOKUP(MASTER_DATA_PROCESSED!$C106,Backend!$Q$9:$T$52,3,FALSE),MASTER_DATA_NORMALIZED!DJ106)</f>
        <v>0</v>
      </c>
      <c r="DK106" s="99">
        <f>IF(AND(MASTER_DATA_NORMALIZED!DK106=0,DK$22=$L$22),VLOOKUP(MASTER_DATA_PROCESSED!$C106,Backend!$Q$9:$T$52,3,FALSE),MASTER_DATA_NORMALIZED!DK106)</f>
        <v>0</v>
      </c>
      <c r="DL106" s="99" t="e">
        <f>IF(AND(MASTER_DATA_NORMALIZED!DL106=0,DL$22=$L$22),VLOOKUP(MASTER_DATA_PROCESSED!$C106,Backend!$Q$9:$T$52,3,FALSE),MASTER_DATA_NORMALIZED!DL106)</f>
        <v>#N/A</v>
      </c>
      <c r="DM106" s="99">
        <f>IF(AND(MASTER_DATA_NORMALIZED!DM106=0,DM$22=$L$22),VLOOKUP(MASTER_DATA_PROCESSED!$C106,Backend!$Q$9:$T$52,3,FALSE),MASTER_DATA_NORMALIZED!DM106)</f>
        <v>0</v>
      </c>
      <c r="DN106" s="99">
        <f>IF(AND(MASTER_DATA_NORMALIZED!DN106=0,DN$22=$L$22),VLOOKUP(MASTER_DATA_PROCESSED!$C106,Backend!$Q$9:$T$52,3,FALSE),MASTER_DATA_NORMALIZED!DN106)</f>
        <v>0</v>
      </c>
      <c r="DO106" s="99">
        <f>IF(AND(MASTER_DATA_NORMALIZED!DO106=0,DO$22=$L$22),VLOOKUP(MASTER_DATA_PROCESSED!$C106,Backend!$Q$9:$T$52,3,FALSE),MASTER_DATA_NORMALIZED!DO106)</f>
        <v>0</v>
      </c>
      <c r="DP106" s="99" t="e">
        <f>IF(AND(MASTER_DATA_NORMALIZED!DP106=0,DP$22=$L$22),VLOOKUP(MASTER_DATA_PROCESSED!$C106,Backend!$Q$9:$T$52,3,FALSE),MASTER_DATA_NORMALIZED!DP106)</f>
        <v>#N/A</v>
      </c>
      <c r="DQ106" s="99">
        <f>IF(AND(MASTER_DATA_NORMALIZED!DQ106=0,DQ$22=$L$22),VLOOKUP(MASTER_DATA_PROCESSED!$C106,Backend!$Q$9:$T$52,3,FALSE),MASTER_DATA_NORMALIZED!DQ106)</f>
        <v>0</v>
      </c>
      <c r="DR106" s="99">
        <f>IF(AND(MASTER_DATA_NORMALIZED!DR106=0,DR$22=$L$22),VLOOKUP(MASTER_DATA_PROCESSED!$C106,Backend!$Q$9:$T$52,3,FALSE),MASTER_DATA_NORMALIZED!DR106)</f>
        <v>0</v>
      </c>
      <c r="DS106" s="99">
        <f>IF(AND(MASTER_DATA_NORMALIZED!DS106=0,DS$22=$L$22),VLOOKUP(MASTER_DATA_PROCESSED!$C106,Backend!$Q$9:$T$52,3,FALSE),MASTER_DATA_NORMALIZED!DS106)</f>
        <v>0</v>
      </c>
      <c r="DT106" s="99" t="e">
        <f>IF(AND(MASTER_DATA_NORMALIZED!DT106=0,DT$22=$L$22),VLOOKUP(MASTER_DATA_PROCESSED!$C106,Backend!$Q$9:$T$52,3,FALSE),MASTER_DATA_NORMALIZED!DT106)</f>
        <v>#N/A</v>
      </c>
      <c r="DU106" s="99">
        <f>IF(AND(MASTER_DATA_NORMALIZED!DU106=0,DU$22=$L$22),VLOOKUP(MASTER_DATA_PROCESSED!$C106,Backend!$Q$9:$T$52,3,FALSE),MASTER_DATA_NORMALIZED!DU106)</f>
        <v>0</v>
      </c>
      <c r="DV106" s="99">
        <f>IF(AND(MASTER_DATA_NORMALIZED!DV106=0,DV$22=$L$22),VLOOKUP(MASTER_DATA_PROCESSED!$C106,Backend!$Q$9:$T$52,3,FALSE),MASTER_DATA_NORMALIZED!DV106)</f>
        <v>0</v>
      </c>
      <c r="DW106" s="99">
        <f>IF(AND(MASTER_DATA_NORMALIZED!DW106=0,DW$22=$L$22),VLOOKUP(MASTER_DATA_PROCESSED!$C106,Backend!$Q$9:$T$52,3,FALSE),MASTER_DATA_NORMALIZED!DW106)</f>
        <v>0</v>
      </c>
      <c r="DX106" s="99" t="e">
        <f>IF(AND(MASTER_DATA_NORMALIZED!DX106=0,DX$22=$L$22),VLOOKUP(MASTER_DATA_PROCESSED!$C106,Backend!$Q$9:$T$52,3,FALSE),MASTER_DATA_NORMALIZED!DX106)</f>
        <v>#N/A</v>
      </c>
      <c r="DY106" s="99">
        <f>IF(AND(MASTER_DATA_NORMALIZED!DY106=0,DY$22=$L$22),VLOOKUP(MASTER_DATA_PROCESSED!$C106,Backend!$Q$9:$T$52,3,FALSE),MASTER_DATA_NORMALIZED!DY106)</f>
        <v>0</v>
      </c>
      <c r="DZ106" s="99">
        <f>IF(AND(MASTER_DATA_NORMALIZED!DZ106=0,DZ$22=$L$22),VLOOKUP(MASTER_DATA_PROCESSED!$C106,Backend!$Q$9:$T$52,3,FALSE),MASTER_DATA_NORMALIZED!DZ106)</f>
        <v>0</v>
      </c>
      <c r="EA106" s="99">
        <f>IF(AND(MASTER_DATA_NORMALIZED!EA106=0,EA$22=$L$22),VLOOKUP(MASTER_DATA_PROCESSED!$C106,Backend!$Q$9:$T$52,3,FALSE),MASTER_DATA_NORMALIZED!EA106)</f>
        <v>0</v>
      </c>
      <c r="EB106" s="99" t="e">
        <f>IF(AND(MASTER_DATA_NORMALIZED!EB106=0,EB$22=$L$22),VLOOKUP(MASTER_DATA_PROCESSED!$C106,Backend!$Q$9:$T$52,3,FALSE),MASTER_DATA_NORMALIZED!EB106)</f>
        <v>#N/A</v>
      </c>
      <c r="EC106" s="99" t="e">
        <f>IF(AND(MASTER_DATA_NORMALIZED!EC106=0,EC$22=$L$22),VLOOKUP(MASTER_DATA_PROCESSED!$C106,Backend!$Q$9:$T$52,3,FALSE),MASTER_DATA_NORMALIZED!EC106)</f>
        <v>#DIV/0!</v>
      </c>
      <c r="ED106" s="99" t="e">
        <f>IF(AND(MASTER_DATA_NORMALIZED!ED106=0,ED$22=$L$22),VLOOKUP(MASTER_DATA_PROCESSED!$C106,Backend!$Q$9:$T$52,3,FALSE),MASTER_DATA_NORMALIZED!ED106)</f>
        <v>#DIV/0!</v>
      </c>
      <c r="EE106" s="99" t="e">
        <f>IF(AND(MASTER_DATA_NORMALIZED!EE106=0,EE$22=$L$22),VLOOKUP(MASTER_DATA_PROCESSED!$C106,Backend!$Q$9:$T$52,3,FALSE),MASTER_DATA_NORMALIZED!EE106)</f>
        <v>#DIV/0!</v>
      </c>
      <c r="EF106" s="99" t="e">
        <f>IF(AND(MASTER_DATA_NORMALIZED!EF106=0,EF$22=$L$22),VLOOKUP(MASTER_DATA_PROCESSED!$C106,Backend!$Q$9:$T$52,3,FALSE),MASTER_DATA_NORMALIZED!EF106)</f>
        <v>#VALUE!</v>
      </c>
      <c r="EG106" s="99">
        <f>IF(AND(MASTER_DATA_NORMALIZED!EG106=0,EG$22=$L$22),VLOOKUP(MASTER_DATA_PROCESSED!$C106,Backend!$Q$9:$T$52,3,FALSE),MASTER_DATA_NORMALIZED!EG106)</f>
        <v>0</v>
      </c>
      <c r="EH106" s="99">
        <f>IF(AND(MASTER_DATA_NORMALIZED!EH106=0,EH$22=$L$22),VLOOKUP(MASTER_DATA_PROCESSED!$C106,Backend!$Q$9:$T$52,3,FALSE),MASTER_DATA_NORMALIZED!EH106)</f>
        <v>0</v>
      </c>
      <c r="EI106" s="99">
        <f>IF(AND(MASTER_DATA_NORMALIZED!EI106=0,EI$22=$L$22),VLOOKUP(MASTER_DATA_PROCESSED!$C106,Backend!$Q$9:$T$52,3,FALSE),MASTER_DATA_NORMALIZED!EI106)</f>
        <v>0</v>
      </c>
      <c r="EJ106" s="99" t="e">
        <f>IF(AND(MASTER_DATA_NORMALIZED!EJ106=0,EJ$22=$L$22),VLOOKUP(MASTER_DATA_PROCESSED!$C106,Backend!$Q$9:$T$52,3,FALSE),MASTER_DATA_NORMALIZED!EJ106)</f>
        <v>#N/A</v>
      </c>
      <c r="EK106" s="99">
        <f>IF(AND(MASTER_DATA_NORMALIZED!EK106=0,EK$22=$L$22),VLOOKUP(MASTER_DATA_PROCESSED!$C106,Backend!$Q$9:$T$52,3,FALSE),MASTER_DATA_NORMALIZED!EK106)</f>
        <v>0</v>
      </c>
      <c r="EL106" s="99">
        <f>IF(AND(MASTER_DATA_NORMALIZED!EL106=0,EL$22=$L$22),VLOOKUP(MASTER_DATA_PROCESSED!$C106,Backend!$Q$9:$T$52,3,FALSE),MASTER_DATA_NORMALIZED!EL106)</f>
        <v>0</v>
      </c>
      <c r="EM106" s="99">
        <f>IF(AND(MASTER_DATA_NORMALIZED!EM106=0,EM$22=$L$22),VLOOKUP(MASTER_DATA_PROCESSED!$C106,Backend!$Q$9:$T$52,3,FALSE),MASTER_DATA_NORMALIZED!EM106)</f>
        <v>0</v>
      </c>
      <c r="EN106" s="99" t="e">
        <f>IF(AND(MASTER_DATA_NORMALIZED!EN106=0,EN$22=$L$22),VLOOKUP(MASTER_DATA_PROCESSED!$C106,Backend!$Q$9:$T$52,3,FALSE),MASTER_DATA_NORMALIZED!EN106)</f>
        <v>#N/A</v>
      </c>
      <c r="EO106" s="99">
        <f>IF(AND(MASTER_DATA_NORMALIZED!EO106=0,EO$22=$L$22),VLOOKUP(MASTER_DATA_PROCESSED!$C106,Backend!$Q$9:$T$52,3,FALSE),MASTER_DATA_NORMALIZED!EO106)</f>
        <v>0</v>
      </c>
      <c r="EP106" s="99">
        <f>IF(AND(MASTER_DATA_NORMALIZED!EP106=0,EP$22=$L$22),VLOOKUP(MASTER_DATA_PROCESSED!$C106,Backend!$Q$9:$T$52,3,FALSE),MASTER_DATA_NORMALIZED!EP106)</f>
        <v>0</v>
      </c>
      <c r="EQ106" s="99">
        <f>IF(AND(MASTER_DATA_NORMALIZED!EQ106=0,EQ$22=$L$22),VLOOKUP(MASTER_DATA_PROCESSED!$C106,Backend!$Q$9:$T$52,3,FALSE),MASTER_DATA_NORMALIZED!EQ106)</f>
        <v>0</v>
      </c>
      <c r="ER106" s="99" t="e">
        <f>IF(AND(MASTER_DATA_NORMALIZED!ER106=0,ER$22=$L$22),VLOOKUP(MASTER_DATA_PROCESSED!$C106,Backend!$Q$9:$T$52,3,FALSE),MASTER_DATA_NORMALIZED!ER106)</f>
        <v>#N/A</v>
      </c>
      <c r="ES106" s="99">
        <f>IF(AND(MASTER_DATA_NORMALIZED!ES106=0,ES$22=$L$22),VLOOKUP(MASTER_DATA_PROCESSED!$C106,Backend!$Q$9:$T$52,3,FALSE),MASTER_DATA_NORMALIZED!ES106)</f>
        <v>0</v>
      </c>
      <c r="ET106" s="99">
        <f>IF(AND(MASTER_DATA_NORMALIZED!ET106=0,ET$22=$L$22),VLOOKUP(MASTER_DATA_PROCESSED!$C106,Backend!$Q$9:$T$52,3,FALSE),MASTER_DATA_NORMALIZED!ET106)</f>
        <v>0</v>
      </c>
      <c r="EU106" s="99">
        <f>IF(AND(MASTER_DATA_NORMALIZED!EU106=0,EU$22=$L$22),VLOOKUP(MASTER_DATA_PROCESSED!$C106,Backend!$Q$9:$T$52,3,FALSE),MASTER_DATA_NORMALIZED!EU106)</f>
        <v>0</v>
      </c>
      <c r="EV106" s="99" t="e">
        <f>IF(AND(MASTER_DATA_NORMALIZED!EV106=0,EV$22=$L$22),VLOOKUP(MASTER_DATA_PROCESSED!$C106,Backend!$Q$9:$T$52,3,FALSE),MASTER_DATA_NORMALIZED!EV106)</f>
        <v>#N/A</v>
      </c>
      <c r="EW106" s="99">
        <f>IF(AND(MASTER_DATA_NORMALIZED!EW106=0,EW$22=$L$22),VLOOKUP(MASTER_DATA_PROCESSED!$C106,Backend!$Q$9:$T$52,3,FALSE),MASTER_DATA_NORMALIZED!EW106)</f>
        <v>0</v>
      </c>
      <c r="EX106" s="99">
        <f>IF(AND(MASTER_DATA_NORMALIZED!EX106=0,EX$22=$L$22),VLOOKUP(MASTER_DATA_PROCESSED!$C106,Backend!$Q$9:$T$52,3,FALSE),MASTER_DATA_NORMALIZED!EX106)</f>
        <v>0</v>
      </c>
      <c r="EY106" s="99">
        <f>IF(AND(MASTER_DATA_NORMALIZED!EY106=0,EY$22=$L$22),VLOOKUP(MASTER_DATA_PROCESSED!$C106,Backend!$Q$9:$T$52,3,FALSE),MASTER_DATA_NORMALIZED!EY106)</f>
        <v>0</v>
      </c>
      <c r="EZ106" s="99" t="e">
        <f>IF(AND(MASTER_DATA_NORMALIZED!EZ106=0,EZ$22=$L$22),VLOOKUP(MASTER_DATA_PROCESSED!$C106,Backend!$Q$9:$T$52,3,FALSE),MASTER_DATA_NORMALIZED!EZ106)</f>
        <v>#N/A</v>
      </c>
      <c r="FA106" s="99">
        <f>IF(AND(MASTER_DATA_NORMALIZED!FA106=0,FA$22=$L$22),VLOOKUP(MASTER_DATA_PROCESSED!$C106,Backend!$Q$9:$T$52,3,FALSE),MASTER_DATA_NORMALIZED!FA106)</f>
        <v>0</v>
      </c>
      <c r="FB106" s="99">
        <f>IF(AND(MASTER_DATA_NORMALIZED!FB106=0,FB$22=$L$22),VLOOKUP(MASTER_DATA_PROCESSED!$C106,Backend!$Q$9:$T$52,3,FALSE),MASTER_DATA_NORMALIZED!FB106)</f>
        <v>0</v>
      </c>
      <c r="FC106" s="99">
        <f>IF(AND(MASTER_DATA_NORMALIZED!FC106=0,FC$22=$L$22),VLOOKUP(MASTER_DATA_PROCESSED!$C106,Backend!$Q$9:$T$52,3,FALSE),MASTER_DATA_NORMALIZED!FC106)</f>
        <v>0</v>
      </c>
      <c r="FD106" s="99" t="e">
        <f>IF(AND(MASTER_DATA_NORMALIZED!FD106=0,FD$22=$L$22),VLOOKUP(MASTER_DATA_PROCESSED!$C106,Backend!$Q$9:$T$52,3,FALSE),MASTER_DATA_NORMALIZED!FD106)</f>
        <v>#N/A</v>
      </c>
      <c r="FE106" s="99">
        <f>IF(AND(MASTER_DATA_NORMALIZED!FE106=0,FE$22=$L$22),VLOOKUP(MASTER_DATA_PROCESSED!$C106,Backend!$Q$9:$T$52,3,FALSE),MASTER_DATA_NORMALIZED!FE106)</f>
        <v>0</v>
      </c>
      <c r="FF106" s="99">
        <f>IF(AND(MASTER_DATA_NORMALIZED!FF106=0,FF$22=$L$22),VLOOKUP(MASTER_DATA_PROCESSED!$C106,Backend!$Q$9:$T$52,3,FALSE),MASTER_DATA_NORMALIZED!FF106)</f>
        <v>0</v>
      </c>
      <c r="FG106" s="99">
        <f>IF(AND(MASTER_DATA_NORMALIZED!FG106=0,FG$22=$L$22),VLOOKUP(MASTER_DATA_PROCESSED!$C106,Backend!$Q$9:$T$52,3,FALSE),MASTER_DATA_NORMALIZED!FG106)</f>
        <v>0</v>
      </c>
      <c r="FH106" s="99" t="e">
        <f>IF(AND(MASTER_DATA_NORMALIZED!FH106=0,FH$22=$L$22),VLOOKUP(MASTER_DATA_PROCESSED!$C106,Backend!$Q$9:$T$52,3,FALSE),MASTER_DATA_NORMALIZED!FH106)</f>
        <v>#N/A</v>
      </c>
      <c r="FI106" s="99">
        <f>IF(AND(MASTER_DATA_NORMALIZED!FI106=0,FI$22=$L$22),VLOOKUP(MASTER_DATA_PROCESSED!$C106,Backend!$Q$9:$T$52,3,FALSE),MASTER_DATA_NORMALIZED!FI106)</f>
        <v>0</v>
      </c>
      <c r="FJ106" s="99">
        <f>IF(AND(MASTER_DATA_NORMALIZED!FJ106=0,FJ$22=$L$22),VLOOKUP(MASTER_DATA_PROCESSED!$C106,Backend!$Q$9:$T$52,3,FALSE),MASTER_DATA_NORMALIZED!FJ106)</f>
        <v>0</v>
      </c>
      <c r="FK106" s="99">
        <f>IF(AND(MASTER_DATA_NORMALIZED!FK106=0,FK$22=$L$22),VLOOKUP(MASTER_DATA_PROCESSED!$C106,Backend!$Q$9:$T$52,3,FALSE),MASTER_DATA_NORMALIZED!FK106)</f>
        <v>0</v>
      </c>
      <c r="FL106" s="99" t="e">
        <f>IF(AND(MASTER_DATA_NORMALIZED!FL106=0,FL$22=$L$22),VLOOKUP(MASTER_DATA_PROCESSED!$C106,Backend!$Q$9:$T$52,3,FALSE),MASTER_DATA_NORMALIZED!FL106)</f>
        <v>#N/A</v>
      </c>
      <c r="FM106" s="99">
        <f>IF(AND(MASTER_DATA_NORMALIZED!FM106=0,FM$22=$L$22),VLOOKUP(MASTER_DATA_PROCESSED!$C106,Backend!$Q$9:$T$52,3,FALSE),MASTER_DATA_NORMALIZED!FM106)</f>
        <v>0</v>
      </c>
      <c r="FN106" s="99">
        <f>IF(AND(MASTER_DATA_NORMALIZED!FN106=0,FN$22=$L$22),VLOOKUP(MASTER_DATA_PROCESSED!$C106,Backend!$Q$9:$T$52,3,FALSE),MASTER_DATA_NORMALIZED!FN106)</f>
        <v>0</v>
      </c>
      <c r="FO106" s="99">
        <f>IF(AND(MASTER_DATA_NORMALIZED!FO106=0,FO$22=$L$22),VLOOKUP(MASTER_DATA_PROCESSED!$C106,Backend!$Q$9:$T$52,3,FALSE),MASTER_DATA_NORMALIZED!FO106)</f>
        <v>0</v>
      </c>
      <c r="FP106" s="99" t="e">
        <f>IF(AND(MASTER_DATA_NORMALIZED!FP106=0,FP$22=$L$22),VLOOKUP(MASTER_DATA_PROCESSED!$C106,Backend!$Q$9:$T$52,3,FALSE),MASTER_DATA_NORMALIZED!FP106)</f>
        <v>#N/A</v>
      </c>
      <c r="FQ106" s="99">
        <f>IF(AND(MASTER_DATA_NORMALIZED!FQ106=0,FQ$22=$L$22),VLOOKUP(MASTER_DATA_PROCESSED!$C106,Backend!$Q$9:$T$52,3,FALSE),MASTER_DATA_NORMALIZED!FQ106)</f>
        <v>0</v>
      </c>
      <c r="FR106" s="99">
        <f>IF(AND(MASTER_DATA_NORMALIZED!FR106=0,FR$22=$L$22),VLOOKUP(MASTER_DATA_PROCESSED!$C106,Backend!$Q$9:$T$52,3,FALSE),MASTER_DATA_NORMALIZED!FR106)</f>
        <v>0</v>
      </c>
      <c r="FS106" s="99">
        <f>IF(AND(MASTER_DATA_NORMALIZED!FS106=0,FS$22=$L$22),VLOOKUP(MASTER_DATA_PROCESSED!$C106,Backend!$Q$9:$T$52,3,FALSE),MASTER_DATA_NORMALIZED!FS106)</f>
        <v>0</v>
      </c>
      <c r="FT106" s="99" t="e">
        <f>IF(AND(MASTER_DATA_NORMALIZED!FT106=0,FT$22=$L$22),VLOOKUP(MASTER_DATA_PROCESSED!$C106,Backend!$Q$9:$T$52,3,FALSE),MASTER_DATA_NORMALIZED!FT106)</f>
        <v>#N/A</v>
      </c>
      <c r="FU106" s="99">
        <f>IF(AND(MASTER_DATA_NORMALIZED!FU106=0,FU$22=$L$22),VLOOKUP(MASTER_DATA_PROCESSED!$C106,Backend!$Q$9:$T$52,3,FALSE),MASTER_DATA_NORMALIZED!FU106)</f>
        <v>0</v>
      </c>
      <c r="FV106" s="99">
        <f>IF(AND(MASTER_DATA_NORMALIZED!FV106=0,FV$22=$L$22),VLOOKUP(MASTER_DATA_PROCESSED!$C106,Backend!$Q$9:$T$52,3,FALSE),MASTER_DATA_NORMALIZED!FV106)</f>
        <v>0</v>
      </c>
      <c r="FW106" s="99">
        <f>IF(AND(MASTER_DATA_NORMALIZED!FW106=0,FW$22=$L$22),VLOOKUP(MASTER_DATA_PROCESSED!$C106,Backend!$Q$9:$T$52,3,FALSE),MASTER_DATA_NORMALIZED!FW106)</f>
        <v>0</v>
      </c>
      <c r="FX106" s="99" t="e">
        <f>IF(AND(MASTER_DATA_NORMALIZED!FX106=0,FX$22=$L$22),VLOOKUP(MASTER_DATA_PROCESSED!$C106,Backend!$Q$9:$T$52,3,FALSE),MASTER_DATA_NORMALIZED!FX106)</f>
        <v>#N/A</v>
      </c>
      <c r="FY106" s="99">
        <f>IF(AND(MASTER_DATA_NORMALIZED!FY106=0,FY$22=$L$22),VLOOKUP(MASTER_DATA_PROCESSED!$C106,Backend!$Q$9:$T$52,3,FALSE),MASTER_DATA_NORMALIZED!FY106)</f>
        <v>0</v>
      </c>
      <c r="FZ106" s="99">
        <f>IF(AND(MASTER_DATA_NORMALIZED!FZ106=0,FZ$22=$L$22),VLOOKUP(MASTER_DATA_PROCESSED!$C106,Backend!$Q$9:$T$52,3,FALSE),MASTER_DATA_NORMALIZED!FZ106)</f>
        <v>0</v>
      </c>
      <c r="GA106" s="99">
        <f>IF(AND(MASTER_DATA_NORMALIZED!GA106=0,GA$22=$L$22),VLOOKUP(MASTER_DATA_PROCESSED!$C106,Backend!$Q$9:$T$52,3,FALSE),MASTER_DATA_NORMALIZED!GA106)</f>
        <v>0</v>
      </c>
      <c r="GB106" s="99" t="e">
        <f>IF(AND(MASTER_DATA_NORMALIZED!GB106=0,GB$22=$L$22),VLOOKUP(MASTER_DATA_PROCESSED!$C106,Backend!$Q$9:$T$52,3,FALSE),MASTER_DATA_NORMALIZED!GB106)</f>
        <v>#N/A</v>
      </c>
      <c r="GC106" s="99">
        <f>IF(AND(MASTER_DATA_NORMALIZED!GC106=0,GC$22=$L$22),VLOOKUP(MASTER_DATA_PROCESSED!$C106,Backend!$Q$9:$T$52,3,FALSE),MASTER_DATA_NORMALIZED!GC106)</f>
        <v>0</v>
      </c>
      <c r="GD106" s="99">
        <f>IF(AND(MASTER_DATA_NORMALIZED!GD106=0,GD$22=$L$22),VLOOKUP(MASTER_DATA_PROCESSED!$C106,Backend!$Q$9:$T$52,3,FALSE),MASTER_DATA_NORMALIZED!GD106)</f>
        <v>0</v>
      </c>
      <c r="GE106" s="99">
        <f>IF(AND(MASTER_DATA_NORMALIZED!GE106=0,GE$22=$L$22),VLOOKUP(MASTER_DATA_PROCESSED!$C106,Backend!$Q$9:$T$52,3,FALSE),MASTER_DATA_NORMALIZED!GE106)</f>
        <v>0</v>
      </c>
      <c r="GF106" s="99" t="e">
        <f>IF(AND(MASTER_DATA_NORMALIZED!GF106=0,GF$22=$L$22),VLOOKUP(MASTER_DATA_PROCESSED!$C106,Backend!$Q$9:$T$52,3,FALSE),MASTER_DATA_NORMALIZED!GF106)</f>
        <v>#N/A</v>
      </c>
      <c r="GG106" s="99">
        <f>IF(AND(MASTER_DATA_NORMALIZED!GG106=0,GG$22=$L$22),VLOOKUP(MASTER_DATA_PROCESSED!$C106,Backend!$Q$9:$T$52,3,FALSE),MASTER_DATA_NORMALIZED!GG106)</f>
        <v>0</v>
      </c>
      <c r="GH106" s="99">
        <f>IF(AND(MASTER_DATA_NORMALIZED!GH106=0,GH$22=$L$22),VLOOKUP(MASTER_DATA_PROCESSED!$C106,Backend!$Q$9:$T$52,3,FALSE),MASTER_DATA_NORMALIZED!GH106)</f>
        <v>0</v>
      </c>
      <c r="GI106" s="99">
        <f>IF(AND(MASTER_DATA_NORMALIZED!GI106=0,GI$22=$L$22),VLOOKUP(MASTER_DATA_PROCESSED!$C106,Backend!$Q$9:$T$52,3,FALSE),MASTER_DATA_NORMALIZED!GI106)</f>
        <v>0</v>
      </c>
      <c r="GJ106" s="99" t="e">
        <f>IF(AND(MASTER_DATA_NORMALIZED!GJ106=0,GJ$22=$L$22),VLOOKUP(MASTER_DATA_PROCESSED!$C106,Backend!$Q$9:$T$52,3,FALSE),MASTER_DATA_NORMALIZED!GJ106)</f>
        <v>#N/A</v>
      </c>
      <c r="GK106" s="99">
        <f>IF(AND(MASTER_DATA_NORMALIZED!GK106=0,GK$22=$L$22),VLOOKUP(MASTER_DATA_PROCESSED!$C106,Backend!$Q$9:$T$52,3,FALSE),MASTER_DATA_NORMALIZED!GK106)</f>
        <v>0</v>
      </c>
      <c r="GL106" s="99">
        <f>IF(AND(MASTER_DATA_NORMALIZED!GL106=0,GL$22=$L$22),VLOOKUP(MASTER_DATA_PROCESSED!$C106,Backend!$Q$9:$T$52,3,FALSE),MASTER_DATA_NORMALIZED!GL106)</f>
        <v>0</v>
      </c>
      <c r="GM106" s="99">
        <f>IF(AND(MASTER_DATA_NORMALIZED!GM106=0,GM$22=$L$22),VLOOKUP(MASTER_DATA_PROCESSED!$C106,Backend!$Q$9:$T$52,3,FALSE),MASTER_DATA_NORMALIZED!GM106)</f>
        <v>0</v>
      </c>
      <c r="GN106" s="99" t="e">
        <f>IF(AND(MASTER_DATA_NORMALIZED!GN106=0,GN$22=$L$22),VLOOKUP(MASTER_DATA_PROCESSED!$C106,Backend!$Q$9:$T$52,3,FALSE),MASTER_DATA_NORMALIZED!GN106)</f>
        <v>#N/A</v>
      </c>
      <c r="GO106" s="99">
        <f>IF(AND(MASTER_DATA_NORMALIZED!GO106=0,GO$22=$L$22),VLOOKUP(MASTER_DATA_PROCESSED!$C106,Backend!$Q$9:$T$52,3,FALSE),MASTER_DATA_NORMALIZED!GO106)</f>
        <v>0</v>
      </c>
      <c r="GP106" s="99">
        <f>IF(AND(MASTER_DATA_NORMALIZED!GP106=0,GP$22=$L$22),VLOOKUP(MASTER_DATA_PROCESSED!$C106,Backend!$Q$9:$T$52,3,FALSE),MASTER_DATA_NORMALIZED!GP106)</f>
        <v>0</v>
      </c>
      <c r="GQ106" s="99">
        <f>IF(AND(MASTER_DATA_NORMALIZED!GQ106=0,GQ$22=$L$22),VLOOKUP(MASTER_DATA_PROCESSED!$C106,Backend!$Q$9:$T$52,3,FALSE),MASTER_DATA_NORMALIZED!GQ106)</f>
        <v>0</v>
      </c>
      <c r="GR106" s="99" t="e">
        <f>IF(AND(MASTER_DATA_NORMALIZED!GR106=0,GR$22=$L$22),VLOOKUP(MASTER_DATA_PROCESSED!$C106,Backend!$Q$9:$T$52,3,FALSE),MASTER_DATA_NORMALIZED!GR106)</f>
        <v>#N/A</v>
      </c>
      <c r="GS106" s="99">
        <f>IF(AND(MASTER_DATA_NORMALIZED!GS106=0,GS$22=$L$22),VLOOKUP(MASTER_DATA_PROCESSED!$C106,Backend!$Q$9:$T$52,3,FALSE),MASTER_DATA_NORMALIZED!GS106)</f>
        <v>0</v>
      </c>
      <c r="GT106" s="99">
        <f>IF(AND(MASTER_DATA_NORMALIZED!GT106=0,GT$22=$L$22),VLOOKUP(MASTER_DATA_PROCESSED!$C106,Backend!$Q$9:$T$52,3,FALSE),MASTER_DATA_NORMALIZED!GT106)</f>
        <v>0</v>
      </c>
      <c r="GU106" s="99">
        <f>IF(AND(MASTER_DATA_NORMALIZED!GU106=0,GU$22=$L$22),VLOOKUP(MASTER_DATA_PROCESSED!$C106,Backend!$Q$9:$T$52,3,FALSE),MASTER_DATA_NORMALIZED!GU106)</f>
        <v>0</v>
      </c>
      <c r="GV106" s="99" t="e">
        <f>IF(AND(MASTER_DATA_NORMALIZED!GV106=0,GV$22=$L$22),VLOOKUP(MASTER_DATA_PROCESSED!$C106,Backend!$Q$9:$T$52,3,FALSE),MASTER_DATA_NORMALIZED!GV106)</f>
        <v>#N/A</v>
      </c>
      <c r="GW106" s="99" t="e">
        <f>IF(AND(MASTER_DATA_NORMALIZED!GW106=0,GW$22=$L$22),VLOOKUP(MASTER_DATA_PROCESSED!$C106,Backend!$Q$9:$T$52,3,FALSE),MASTER_DATA_NORMALIZED!GW106)</f>
        <v>#REF!</v>
      </c>
      <c r="GX106" s="99" t="e">
        <f>IF(AND(MASTER_DATA_NORMALIZED!GX106=0,GX$22=$L$22),VLOOKUP(MASTER_DATA_PROCESSED!$C106,Backend!$Q$9:$T$52,3,FALSE),MASTER_DATA_NORMALIZED!GX106)</f>
        <v>#REF!</v>
      </c>
      <c r="GY106" s="99" t="e">
        <f>IF(AND(MASTER_DATA_NORMALIZED!GY106=0,GY$22=$L$22),VLOOKUP(MASTER_DATA_PROCESSED!$C106,Backend!$Q$9:$T$52,3,FALSE),MASTER_DATA_NORMALIZED!GY106)</f>
        <v>#REF!</v>
      </c>
    </row>
    <row r="107" spans="2:207" s="27" customFormat="1" ht="14.25" hidden="1" outlineLevel="2" x14ac:dyDescent="0.25">
      <c r="B107" s="26">
        <f t="shared" si="14"/>
        <v>20</v>
      </c>
      <c r="C107" s="59">
        <v>232.6</v>
      </c>
      <c r="D107" s="88"/>
      <c r="E107" s="57"/>
      <c r="F107" s="57"/>
      <c r="G107" s="86">
        <v>232.6</v>
      </c>
      <c r="H107" s="40" t="s">
        <v>111</v>
      </c>
      <c r="I107" s="99">
        <f>IF(AND(MASTER_DATA_NORMALIZED!I107=0,I$22=$L$22),VLOOKUP(MASTER_DATA_PROCESSED!$C107,Backend!$Q$9:$T$52,3,FALSE),MASTER_DATA_NORMALIZED!I107)</f>
        <v>0</v>
      </c>
      <c r="J107" s="99">
        <f>IF(AND(MASTER_DATA_NORMALIZED!J107=0,J$22=$L$22),VLOOKUP(MASTER_DATA_PROCESSED!$C107,Backend!$Q$9:$T$52,3,FALSE),MASTER_DATA_NORMALIZED!J107)</f>
        <v>0</v>
      </c>
      <c r="K107" s="99">
        <f>IF(AND(MASTER_DATA_NORMALIZED!K107=0,K$22=$L$22),VLOOKUP(MASTER_DATA_PROCESSED!$C107,Backend!$Q$9:$T$52,3,FALSE),MASTER_DATA_NORMALIZED!K107)</f>
        <v>0</v>
      </c>
      <c r="L107" s="99" t="e">
        <f>IF(AND(MASTER_DATA_NORMALIZED!L107=0,L$22=$L$22),VLOOKUP(MASTER_DATA_PROCESSED!$C107,Backend!$Q$9:$T$52,3,FALSE),MASTER_DATA_NORMALIZED!L107)</f>
        <v>#N/A</v>
      </c>
      <c r="M107" s="99">
        <f>IF(AND(MASTER_DATA_NORMALIZED!M107=0,M$22=$L$22),VLOOKUP(MASTER_DATA_PROCESSED!$C107,Backend!$Q$9:$T$52,3,FALSE),MASTER_DATA_NORMALIZED!M107)</f>
        <v>0</v>
      </c>
      <c r="N107" s="99">
        <f>IF(AND(MASTER_DATA_NORMALIZED!N107=0,N$22=$L$22),VLOOKUP(MASTER_DATA_PROCESSED!$C107,Backend!$Q$9:$T$52,3,FALSE),MASTER_DATA_NORMALIZED!N107)</f>
        <v>0</v>
      </c>
      <c r="O107" s="99">
        <f>IF(AND(MASTER_DATA_NORMALIZED!O107=0,O$22=$L$22),VLOOKUP(MASTER_DATA_PROCESSED!$C107,Backend!$Q$9:$T$52,3,FALSE),MASTER_DATA_NORMALIZED!O107)</f>
        <v>0</v>
      </c>
      <c r="P107" s="99" t="e">
        <f>IF(AND(MASTER_DATA_NORMALIZED!P107=0,P$22=$L$22),VLOOKUP(MASTER_DATA_PROCESSED!$C107,Backend!$Q$9:$T$52,3,FALSE),MASTER_DATA_NORMALIZED!P107)</f>
        <v>#N/A</v>
      </c>
      <c r="Q107" s="99">
        <f>IF(AND(MASTER_DATA_NORMALIZED!Q107=0,Q$22=$L$22),VLOOKUP(MASTER_DATA_PROCESSED!$C107,Backend!$Q$9:$T$52,3,FALSE),MASTER_DATA_NORMALIZED!Q107)</f>
        <v>0</v>
      </c>
      <c r="R107" s="99">
        <f>IF(AND(MASTER_DATA_NORMALIZED!R107=0,R$22=$L$22),VLOOKUP(MASTER_DATA_PROCESSED!$C107,Backend!$Q$9:$T$52,3,FALSE),MASTER_DATA_NORMALIZED!R107)</f>
        <v>0</v>
      </c>
      <c r="S107" s="99">
        <f>IF(AND(MASTER_DATA_NORMALIZED!S107=0,S$22=$L$22),VLOOKUP(MASTER_DATA_PROCESSED!$C107,Backend!$Q$9:$T$52,3,FALSE),MASTER_DATA_NORMALIZED!S107)</f>
        <v>0</v>
      </c>
      <c r="T107" s="99" t="e">
        <f>IF(AND(MASTER_DATA_NORMALIZED!T107=0,T$22=$L$22),VLOOKUP(MASTER_DATA_PROCESSED!$C107,Backend!$Q$9:$T$52,3,FALSE),MASTER_DATA_NORMALIZED!T107)</f>
        <v>#N/A</v>
      </c>
      <c r="U107" s="99">
        <f>IF(AND(MASTER_DATA_NORMALIZED!U107=0,U$22=$L$22),VLOOKUP(MASTER_DATA_PROCESSED!$C107,Backend!$Q$9:$T$52,3,FALSE),MASTER_DATA_NORMALIZED!U107)</f>
        <v>0</v>
      </c>
      <c r="V107" s="99">
        <f>IF(AND(MASTER_DATA_NORMALIZED!V107=0,V$22=$L$22),VLOOKUP(MASTER_DATA_PROCESSED!$C107,Backend!$Q$9:$T$52,3,FALSE),MASTER_DATA_NORMALIZED!V107)</f>
        <v>0</v>
      </c>
      <c r="W107" s="99">
        <f>IF(AND(MASTER_DATA_NORMALIZED!W107=0,W$22=$L$22),VLOOKUP(MASTER_DATA_PROCESSED!$C107,Backend!$Q$9:$T$52,3,FALSE),MASTER_DATA_NORMALIZED!W107)</f>
        <v>0</v>
      </c>
      <c r="X107" s="99" t="e">
        <f>IF(AND(MASTER_DATA_NORMALIZED!X107=0,X$22=$L$22),VLOOKUP(MASTER_DATA_PROCESSED!$C107,Backend!$Q$9:$T$52,3,FALSE),MASTER_DATA_NORMALIZED!X107)</f>
        <v>#N/A</v>
      </c>
      <c r="Y107" s="99">
        <f>IF(AND(MASTER_DATA_NORMALIZED!Y107=0,Y$22=$L$22),VLOOKUP(MASTER_DATA_PROCESSED!$C107,Backend!$Q$9:$T$52,3,FALSE),MASTER_DATA_NORMALIZED!Y107)</f>
        <v>0</v>
      </c>
      <c r="Z107" s="99">
        <f>IF(AND(MASTER_DATA_NORMALIZED!Z107=0,Z$22=$L$22),VLOOKUP(MASTER_DATA_PROCESSED!$C107,Backend!$Q$9:$T$52,3,FALSE),MASTER_DATA_NORMALIZED!Z107)</f>
        <v>0</v>
      </c>
      <c r="AA107" s="99">
        <f>IF(AND(MASTER_DATA_NORMALIZED!AA107=0,AA$22=$L$22),VLOOKUP(MASTER_DATA_PROCESSED!$C107,Backend!$Q$9:$T$52,3,FALSE),MASTER_DATA_NORMALIZED!AA107)</f>
        <v>0</v>
      </c>
      <c r="AB107" s="99" t="e">
        <f>IF(AND(MASTER_DATA_NORMALIZED!AB107=0,AB$22=$L$22),VLOOKUP(MASTER_DATA_PROCESSED!$C107,Backend!$Q$9:$T$52,3,FALSE),MASTER_DATA_NORMALIZED!AB107)</f>
        <v>#N/A</v>
      </c>
      <c r="AC107" s="99">
        <f>IF(AND(MASTER_DATA_NORMALIZED!AC107=0,AC$22=$L$22),VLOOKUP(MASTER_DATA_PROCESSED!$C107,Backend!$Q$9:$T$52,3,FALSE),MASTER_DATA_NORMALIZED!AC107)</f>
        <v>0</v>
      </c>
      <c r="AD107" s="99">
        <f>IF(AND(MASTER_DATA_NORMALIZED!AD107=0,AD$22=$L$22),VLOOKUP(MASTER_DATA_PROCESSED!$C107,Backend!$Q$9:$T$52,3,FALSE),MASTER_DATA_NORMALIZED!AD107)</f>
        <v>0</v>
      </c>
      <c r="AE107" s="99">
        <f>IF(AND(MASTER_DATA_NORMALIZED!AE107=0,AE$22=$L$22),VLOOKUP(MASTER_DATA_PROCESSED!$C107,Backend!$Q$9:$T$52,3,FALSE),MASTER_DATA_NORMALIZED!AE107)</f>
        <v>0</v>
      </c>
      <c r="AF107" s="99" t="e">
        <f>IF(AND(MASTER_DATA_NORMALIZED!AF107=0,AF$22=$L$22),VLOOKUP(MASTER_DATA_PROCESSED!$C107,Backend!$Q$9:$T$52,3,FALSE),MASTER_DATA_NORMALIZED!AF107)</f>
        <v>#N/A</v>
      </c>
      <c r="AG107" s="99">
        <f>IF(AND(MASTER_DATA_NORMALIZED!AG107=0,AG$22=$L$22),VLOOKUP(MASTER_DATA_PROCESSED!$C107,Backend!$Q$9:$T$52,3,FALSE),MASTER_DATA_NORMALIZED!AG107)</f>
        <v>0</v>
      </c>
      <c r="AH107" s="99">
        <f>IF(AND(MASTER_DATA_NORMALIZED!AH107=0,AH$22=$L$22),VLOOKUP(MASTER_DATA_PROCESSED!$C107,Backend!$Q$9:$T$52,3,FALSE),MASTER_DATA_NORMALIZED!AH107)</f>
        <v>0</v>
      </c>
      <c r="AI107" s="99">
        <f>IF(AND(MASTER_DATA_NORMALIZED!AI107=0,AI$22=$L$22),VLOOKUP(MASTER_DATA_PROCESSED!$C107,Backend!$Q$9:$T$52,3,FALSE),MASTER_DATA_NORMALIZED!AI107)</f>
        <v>0</v>
      </c>
      <c r="AJ107" s="99" t="e">
        <f>IF(AND(MASTER_DATA_NORMALIZED!AJ107=0,AJ$22=$L$22),VLOOKUP(MASTER_DATA_PROCESSED!$C107,Backend!$Q$9:$T$52,3,FALSE),MASTER_DATA_NORMALIZED!AJ107)</f>
        <v>#N/A</v>
      </c>
      <c r="AK107" s="99">
        <f>IF(AND(MASTER_DATA_NORMALIZED!AK107=0,AK$22=$L$22),VLOOKUP(MASTER_DATA_PROCESSED!$C107,Backend!$Q$9:$T$52,3,FALSE),MASTER_DATA_NORMALIZED!AK107)</f>
        <v>0</v>
      </c>
      <c r="AL107" s="99">
        <f>IF(AND(MASTER_DATA_NORMALIZED!AL107=0,AL$22=$L$22),VLOOKUP(MASTER_DATA_PROCESSED!$C107,Backend!$Q$9:$T$52,3,FALSE),MASTER_DATA_NORMALIZED!AL107)</f>
        <v>0</v>
      </c>
      <c r="AM107" s="99">
        <f>IF(AND(MASTER_DATA_NORMALIZED!AM107=0,AM$22=$L$22),VLOOKUP(MASTER_DATA_PROCESSED!$C107,Backend!$Q$9:$T$52,3,FALSE),MASTER_DATA_NORMALIZED!AM107)</f>
        <v>0</v>
      </c>
      <c r="AN107" s="99" t="e">
        <f>IF(AND(MASTER_DATA_NORMALIZED!AN107=0,AN$22=$L$22),VLOOKUP(MASTER_DATA_PROCESSED!$C107,Backend!$Q$9:$T$52,3,FALSE),MASTER_DATA_NORMALIZED!AN107)</f>
        <v>#N/A</v>
      </c>
      <c r="AO107" s="99">
        <f>IF(AND(MASTER_DATA_NORMALIZED!AO107=0,AO$22=$L$22),VLOOKUP(MASTER_DATA_PROCESSED!$C107,Backend!$Q$9:$T$52,3,FALSE),MASTER_DATA_NORMALIZED!AO107)</f>
        <v>0</v>
      </c>
      <c r="AP107" s="99">
        <f>IF(AND(MASTER_DATA_NORMALIZED!AP107=0,AP$22=$L$22),VLOOKUP(MASTER_DATA_PROCESSED!$C107,Backend!$Q$9:$T$52,3,FALSE),MASTER_DATA_NORMALIZED!AP107)</f>
        <v>0</v>
      </c>
      <c r="AQ107" s="99">
        <f>IF(AND(MASTER_DATA_NORMALIZED!AQ107=0,AQ$22=$L$22),VLOOKUP(MASTER_DATA_PROCESSED!$C107,Backend!$Q$9:$T$52,3,FALSE),MASTER_DATA_NORMALIZED!AQ107)</f>
        <v>0</v>
      </c>
      <c r="AR107" s="99" t="e">
        <f>IF(AND(MASTER_DATA_NORMALIZED!AR107=0,AR$22=$L$22),VLOOKUP(MASTER_DATA_PROCESSED!$C107,Backend!$Q$9:$T$52,3,FALSE),MASTER_DATA_NORMALIZED!AR107)</f>
        <v>#N/A</v>
      </c>
      <c r="AS107" s="99">
        <f>IF(AND(MASTER_DATA_NORMALIZED!AS107=0,AS$22=$L$22),VLOOKUP(MASTER_DATA_PROCESSED!$C107,Backend!$Q$9:$T$52,3,FALSE),MASTER_DATA_NORMALIZED!AS107)</f>
        <v>0</v>
      </c>
      <c r="AT107" s="99">
        <f>IF(AND(MASTER_DATA_NORMALIZED!AT107=0,AT$22=$L$22),VLOOKUP(MASTER_DATA_PROCESSED!$C107,Backend!$Q$9:$T$52,3,FALSE),MASTER_DATA_NORMALIZED!AT107)</f>
        <v>0</v>
      </c>
      <c r="AU107" s="99">
        <f>IF(AND(MASTER_DATA_NORMALIZED!AU107=0,AU$22=$L$22),VLOOKUP(MASTER_DATA_PROCESSED!$C107,Backend!$Q$9:$T$52,3,FALSE),MASTER_DATA_NORMALIZED!AU107)</f>
        <v>0</v>
      </c>
      <c r="AV107" s="99" t="e">
        <f>IF(AND(MASTER_DATA_NORMALIZED!AV107=0,AV$22=$L$22),VLOOKUP(MASTER_DATA_PROCESSED!$C107,Backend!$Q$9:$T$52,3,FALSE),MASTER_DATA_NORMALIZED!AV107)</f>
        <v>#N/A</v>
      </c>
      <c r="AW107" s="99">
        <f>IF(AND(MASTER_DATA_NORMALIZED!AW107=0,AW$22=$L$22),VLOOKUP(MASTER_DATA_PROCESSED!$C107,Backend!$Q$9:$T$52,3,FALSE),MASTER_DATA_NORMALIZED!AW107)</f>
        <v>0</v>
      </c>
      <c r="AX107" s="99">
        <f>IF(AND(MASTER_DATA_NORMALIZED!AX107=0,AX$22=$L$22),VLOOKUP(MASTER_DATA_PROCESSED!$C107,Backend!$Q$9:$T$52,3,FALSE),MASTER_DATA_NORMALIZED!AX107)</f>
        <v>0</v>
      </c>
      <c r="AY107" s="99">
        <f>IF(AND(MASTER_DATA_NORMALIZED!AY107=0,AY$22=$L$22),VLOOKUP(MASTER_DATA_PROCESSED!$C107,Backend!$Q$9:$T$52,3,FALSE),MASTER_DATA_NORMALIZED!AY107)</f>
        <v>0</v>
      </c>
      <c r="AZ107" s="99" t="e">
        <f>IF(AND(MASTER_DATA_NORMALIZED!AZ107=0,AZ$22=$L$22),VLOOKUP(MASTER_DATA_PROCESSED!$C107,Backend!$Q$9:$T$52,3,FALSE),MASTER_DATA_NORMALIZED!AZ107)</f>
        <v>#N/A</v>
      </c>
      <c r="BA107" s="99">
        <f>IF(AND(MASTER_DATA_NORMALIZED!BA107=0,BA$22=$L$22),VLOOKUP(MASTER_DATA_PROCESSED!$C107,Backend!$Q$9:$T$52,3,FALSE),MASTER_DATA_NORMALIZED!BA107)</f>
        <v>0</v>
      </c>
      <c r="BB107" s="99">
        <f>IF(AND(MASTER_DATA_NORMALIZED!BB107=0,BB$22=$L$22),VLOOKUP(MASTER_DATA_PROCESSED!$C107,Backend!$Q$9:$T$52,3,FALSE),MASTER_DATA_NORMALIZED!BB107)</f>
        <v>0</v>
      </c>
      <c r="BC107" s="99">
        <f>IF(AND(MASTER_DATA_NORMALIZED!BC107=0,BC$22=$L$22),VLOOKUP(MASTER_DATA_PROCESSED!$C107,Backend!$Q$9:$T$52,3,FALSE),MASTER_DATA_NORMALIZED!BC107)</f>
        <v>0</v>
      </c>
      <c r="BD107" s="99" t="e">
        <f>IF(AND(MASTER_DATA_NORMALIZED!BD107=0,BD$22=$L$22),VLOOKUP(MASTER_DATA_PROCESSED!$C107,Backend!$Q$9:$T$52,3,FALSE),MASTER_DATA_NORMALIZED!BD107)</f>
        <v>#N/A</v>
      </c>
      <c r="BE107" s="99">
        <f>IF(AND(MASTER_DATA_NORMALIZED!BE107=0,BE$22=$L$22),VLOOKUP(MASTER_DATA_PROCESSED!$C107,Backend!$Q$9:$T$52,3,FALSE),MASTER_DATA_NORMALIZED!BE107)</f>
        <v>0</v>
      </c>
      <c r="BF107" s="99">
        <f>IF(AND(MASTER_DATA_NORMALIZED!BF107=0,BF$22=$L$22),VLOOKUP(MASTER_DATA_PROCESSED!$C107,Backend!$Q$9:$T$52,3,FALSE),MASTER_DATA_NORMALIZED!BF107)</f>
        <v>0</v>
      </c>
      <c r="BG107" s="99">
        <f>IF(AND(MASTER_DATA_NORMALIZED!BG107=0,BG$22=$L$22),VLOOKUP(MASTER_DATA_PROCESSED!$C107,Backend!$Q$9:$T$52,3,FALSE),MASTER_DATA_NORMALIZED!BG107)</f>
        <v>0</v>
      </c>
      <c r="BH107" s="99" t="e">
        <f>IF(AND(MASTER_DATA_NORMALIZED!BH107=0,BH$22=$L$22),VLOOKUP(MASTER_DATA_PROCESSED!$C107,Backend!$Q$9:$T$52,3,FALSE),MASTER_DATA_NORMALIZED!BH107)</f>
        <v>#N/A</v>
      </c>
      <c r="BI107" s="99">
        <f>IF(AND(MASTER_DATA_NORMALIZED!BI107=0,BI$22=$L$22),VLOOKUP(MASTER_DATA_PROCESSED!$C107,Backend!$Q$9:$T$52,3,FALSE),MASTER_DATA_NORMALIZED!BI107)</f>
        <v>0</v>
      </c>
      <c r="BJ107" s="99">
        <f>IF(AND(MASTER_DATA_NORMALIZED!BJ107=0,BJ$22=$L$22),VLOOKUP(MASTER_DATA_PROCESSED!$C107,Backend!$Q$9:$T$52,3,FALSE),MASTER_DATA_NORMALIZED!BJ107)</f>
        <v>0</v>
      </c>
      <c r="BK107" s="99">
        <f>IF(AND(MASTER_DATA_NORMALIZED!BK107=0,BK$22=$L$22),VLOOKUP(MASTER_DATA_PROCESSED!$C107,Backend!$Q$9:$T$52,3,FALSE),MASTER_DATA_NORMALIZED!BK107)</f>
        <v>0</v>
      </c>
      <c r="BL107" s="99" t="e">
        <f>IF(AND(MASTER_DATA_NORMALIZED!BL107=0,BL$22=$L$22),VLOOKUP(MASTER_DATA_PROCESSED!$C107,Backend!$Q$9:$T$52,3,FALSE),MASTER_DATA_NORMALIZED!BL107)</f>
        <v>#N/A</v>
      </c>
      <c r="BM107" s="99">
        <f>IF(AND(MASTER_DATA_NORMALIZED!BM107=0,BM$22=$L$22),VLOOKUP(MASTER_DATA_PROCESSED!$C107,Backend!$Q$9:$T$52,3,FALSE),MASTER_DATA_NORMALIZED!BM107)</f>
        <v>0</v>
      </c>
      <c r="BN107" s="99">
        <f>IF(AND(MASTER_DATA_NORMALIZED!BN107=0,BN$22=$L$22),VLOOKUP(MASTER_DATA_PROCESSED!$C107,Backend!$Q$9:$T$52,3,FALSE),MASTER_DATA_NORMALIZED!BN107)</f>
        <v>0</v>
      </c>
      <c r="BO107" s="99">
        <f>IF(AND(MASTER_DATA_NORMALIZED!BO107=0,BO$22=$L$22),VLOOKUP(MASTER_DATA_PROCESSED!$C107,Backend!$Q$9:$T$52,3,FALSE),MASTER_DATA_NORMALIZED!BO107)</f>
        <v>0</v>
      </c>
      <c r="BP107" s="99" t="e">
        <f>IF(AND(MASTER_DATA_NORMALIZED!BP107=0,BP$22=$L$22),VLOOKUP(MASTER_DATA_PROCESSED!$C107,Backend!$Q$9:$T$52,3,FALSE),MASTER_DATA_NORMALIZED!BP107)</f>
        <v>#N/A</v>
      </c>
      <c r="BQ107" s="99">
        <f>IF(AND(MASTER_DATA_NORMALIZED!BQ107=0,BQ$22=$L$22),VLOOKUP(MASTER_DATA_PROCESSED!$C107,Backend!$Q$9:$T$52,3,FALSE),MASTER_DATA_NORMALIZED!BQ107)</f>
        <v>0</v>
      </c>
      <c r="BR107" s="99">
        <f>IF(AND(MASTER_DATA_NORMALIZED!BR107=0,BR$22=$L$22),VLOOKUP(MASTER_DATA_PROCESSED!$C107,Backend!$Q$9:$T$52,3,FALSE),MASTER_DATA_NORMALIZED!BR107)</f>
        <v>0</v>
      </c>
      <c r="BS107" s="99">
        <f>IF(AND(MASTER_DATA_NORMALIZED!BS107=0,BS$22=$L$22),VLOOKUP(MASTER_DATA_PROCESSED!$C107,Backend!$Q$9:$T$52,3,FALSE),MASTER_DATA_NORMALIZED!BS107)</f>
        <v>0</v>
      </c>
      <c r="BT107" s="99" t="e">
        <f>IF(AND(MASTER_DATA_NORMALIZED!BT107=0,BT$22=$L$22),VLOOKUP(MASTER_DATA_PROCESSED!$C107,Backend!$Q$9:$T$52,3,FALSE),MASTER_DATA_NORMALIZED!BT107)</f>
        <v>#N/A</v>
      </c>
      <c r="BU107" s="99">
        <f>IF(AND(MASTER_DATA_NORMALIZED!BU107=0,BU$22=$L$22),VLOOKUP(MASTER_DATA_PROCESSED!$C107,Backend!$Q$9:$T$52,3,FALSE),MASTER_DATA_NORMALIZED!BU107)</f>
        <v>0</v>
      </c>
      <c r="BV107" s="99">
        <f>IF(AND(MASTER_DATA_NORMALIZED!BV107=0,BV$22=$L$22),VLOOKUP(MASTER_DATA_PROCESSED!$C107,Backend!$Q$9:$T$52,3,FALSE),MASTER_DATA_NORMALIZED!BV107)</f>
        <v>0</v>
      </c>
      <c r="BW107" s="99">
        <f>IF(AND(MASTER_DATA_NORMALIZED!BW107=0,BW$22=$L$22),VLOOKUP(MASTER_DATA_PROCESSED!$C107,Backend!$Q$9:$T$52,3,FALSE),MASTER_DATA_NORMALIZED!BW107)</f>
        <v>0</v>
      </c>
      <c r="BX107" s="99" t="e">
        <f>IF(AND(MASTER_DATA_NORMALIZED!BX107=0,BX$22=$L$22),VLOOKUP(MASTER_DATA_PROCESSED!$C107,Backend!$Q$9:$T$52,3,FALSE),MASTER_DATA_NORMALIZED!BX107)</f>
        <v>#N/A</v>
      </c>
      <c r="BY107" s="99">
        <f>IF(AND(MASTER_DATA_NORMALIZED!BY107=0,BY$22=$L$22),VLOOKUP(MASTER_DATA_PROCESSED!$C107,Backend!$Q$9:$T$52,3,FALSE),MASTER_DATA_NORMALIZED!BY107)</f>
        <v>0</v>
      </c>
      <c r="BZ107" s="99">
        <f>IF(AND(MASTER_DATA_NORMALIZED!BZ107=0,BZ$22=$L$22),VLOOKUP(MASTER_DATA_PROCESSED!$C107,Backend!$Q$9:$T$52,3,FALSE),MASTER_DATA_NORMALIZED!BZ107)</f>
        <v>0</v>
      </c>
      <c r="CA107" s="99">
        <f>IF(AND(MASTER_DATA_NORMALIZED!CA107=0,CA$22=$L$22),VLOOKUP(MASTER_DATA_PROCESSED!$C107,Backend!$Q$9:$T$52,3,FALSE),MASTER_DATA_NORMALIZED!CA107)</f>
        <v>0</v>
      </c>
      <c r="CB107" s="99" t="e">
        <f>IF(AND(MASTER_DATA_NORMALIZED!CB107=0,CB$22=$L$22),VLOOKUP(MASTER_DATA_PROCESSED!$C107,Backend!$Q$9:$T$52,3,FALSE),MASTER_DATA_NORMALIZED!CB107)</f>
        <v>#N/A</v>
      </c>
      <c r="CC107" s="99">
        <f>IF(AND(MASTER_DATA_NORMALIZED!CC107=0,CC$22=$L$22),VLOOKUP(MASTER_DATA_PROCESSED!$C107,Backend!$Q$9:$T$52,3,FALSE),MASTER_DATA_NORMALIZED!CC107)</f>
        <v>0</v>
      </c>
      <c r="CD107" s="99">
        <f>IF(AND(MASTER_DATA_NORMALIZED!CD107=0,CD$22=$L$22),VLOOKUP(MASTER_DATA_PROCESSED!$C107,Backend!$Q$9:$T$52,3,FALSE),MASTER_DATA_NORMALIZED!CD107)</f>
        <v>0</v>
      </c>
      <c r="CE107" s="99">
        <f>IF(AND(MASTER_DATA_NORMALIZED!CE107=0,CE$22=$L$22),VLOOKUP(MASTER_DATA_PROCESSED!$C107,Backend!$Q$9:$T$52,3,FALSE),MASTER_DATA_NORMALIZED!CE107)</f>
        <v>0</v>
      </c>
      <c r="CF107" s="99" t="e">
        <f>IF(AND(MASTER_DATA_NORMALIZED!CF107=0,CF$22=$L$22),VLOOKUP(MASTER_DATA_PROCESSED!$C107,Backend!$Q$9:$T$52,3,FALSE),MASTER_DATA_NORMALIZED!CF107)</f>
        <v>#N/A</v>
      </c>
      <c r="CG107" s="99">
        <f>IF(AND(MASTER_DATA_NORMALIZED!CG107=0,CG$22=$L$22),VLOOKUP(MASTER_DATA_PROCESSED!$C107,Backend!$Q$9:$T$52,3,FALSE),MASTER_DATA_NORMALIZED!CG107)</f>
        <v>0</v>
      </c>
      <c r="CH107" s="99">
        <f>IF(AND(MASTER_DATA_NORMALIZED!CH107=0,CH$22=$L$22),VLOOKUP(MASTER_DATA_PROCESSED!$C107,Backend!$Q$9:$T$52,3,FALSE),MASTER_DATA_NORMALIZED!CH107)</f>
        <v>0</v>
      </c>
      <c r="CI107" s="99">
        <f>IF(AND(MASTER_DATA_NORMALIZED!CI107=0,CI$22=$L$22),VLOOKUP(MASTER_DATA_PROCESSED!$C107,Backend!$Q$9:$T$52,3,FALSE),MASTER_DATA_NORMALIZED!CI107)</f>
        <v>0</v>
      </c>
      <c r="CJ107" s="99" t="e">
        <f>IF(AND(MASTER_DATA_NORMALIZED!CJ107=0,CJ$22=$L$22),VLOOKUP(MASTER_DATA_PROCESSED!$C107,Backend!$Q$9:$T$52,3,FALSE),MASTER_DATA_NORMALIZED!CJ107)</f>
        <v>#N/A</v>
      </c>
      <c r="CK107" s="99">
        <f>IF(AND(MASTER_DATA_NORMALIZED!CK107=0,CK$22=$L$22),VLOOKUP(MASTER_DATA_PROCESSED!$C107,Backend!$Q$9:$T$52,3,FALSE),MASTER_DATA_NORMALIZED!CK107)</f>
        <v>0</v>
      </c>
      <c r="CL107" s="99">
        <f>IF(AND(MASTER_DATA_NORMALIZED!CL107=0,CL$22=$L$22),VLOOKUP(MASTER_DATA_PROCESSED!$C107,Backend!$Q$9:$T$52,3,FALSE),MASTER_DATA_NORMALIZED!CL107)</f>
        <v>0</v>
      </c>
      <c r="CM107" s="99">
        <f>IF(AND(MASTER_DATA_NORMALIZED!CM107=0,CM$22=$L$22),VLOOKUP(MASTER_DATA_PROCESSED!$C107,Backend!$Q$9:$T$52,3,FALSE),MASTER_DATA_NORMALIZED!CM107)</f>
        <v>0</v>
      </c>
      <c r="CN107" s="99" t="e">
        <f>IF(AND(MASTER_DATA_NORMALIZED!CN107=0,CN$22=$L$22),VLOOKUP(MASTER_DATA_PROCESSED!$C107,Backend!$Q$9:$T$52,3,FALSE),MASTER_DATA_NORMALIZED!CN107)</f>
        <v>#N/A</v>
      </c>
      <c r="CO107" s="99">
        <f>IF(AND(MASTER_DATA_NORMALIZED!CO107=0,CO$22=$L$22),VLOOKUP(MASTER_DATA_PROCESSED!$C107,Backend!$Q$9:$T$52,3,FALSE),MASTER_DATA_NORMALIZED!CO107)</f>
        <v>0</v>
      </c>
      <c r="CP107" s="99">
        <f>IF(AND(MASTER_DATA_NORMALIZED!CP107=0,CP$22=$L$22),VLOOKUP(MASTER_DATA_PROCESSED!$C107,Backend!$Q$9:$T$52,3,FALSE),MASTER_DATA_NORMALIZED!CP107)</f>
        <v>0</v>
      </c>
      <c r="CQ107" s="99">
        <f>IF(AND(MASTER_DATA_NORMALIZED!CQ107=0,CQ$22=$L$22),VLOOKUP(MASTER_DATA_PROCESSED!$C107,Backend!$Q$9:$T$52,3,FALSE),MASTER_DATA_NORMALIZED!CQ107)</f>
        <v>0</v>
      </c>
      <c r="CR107" s="99" t="e">
        <f>IF(AND(MASTER_DATA_NORMALIZED!CR107=0,CR$22=$L$22),VLOOKUP(MASTER_DATA_PROCESSED!$C107,Backend!$Q$9:$T$52,3,FALSE),MASTER_DATA_NORMALIZED!CR107)</f>
        <v>#N/A</v>
      </c>
      <c r="CS107" s="99">
        <f>IF(AND(MASTER_DATA_NORMALIZED!CS107=0,CS$22=$L$22),VLOOKUP(MASTER_DATA_PROCESSED!$C107,Backend!$Q$9:$T$52,3,FALSE),MASTER_DATA_NORMALIZED!CS107)</f>
        <v>0</v>
      </c>
      <c r="CT107" s="99">
        <f>IF(AND(MASTER_DATA_NORMALIZED!CT107=0,CT$22=$L$22),VLOOKUP(MASTER_DATA_PROCESSED!$C107,Backend!$Q$9:$T$52,3,FALSE),MASTER_DATA_NORMALIZED!CT107)</f>
        <v>0</v>
      </c>
      <c r="CU107" s="99">
        <f>IF(AND(MASTER_DATA_NORMALIZED!CU107=0,CU$22=$L$22),VLOOKUP(MASTER_DATA_PROCESSED!$C107,Backend!$Q$9:$T$52,3,FALSE),MASTER_DATA_NORMALIZED!CU107)</f>
        <v>0</v>
      </c>
      <c r="CV107" s="99" t="e">
        <f>IF(AND(MASTER_DATA_NORMALIZED!CV107=0,CV$22=$L$22),VLOOKUP(MASTER_DATA_PROCESSED!$C107,Backend!$Q$9:$T$52,3,FALSE),MASTER_DATA_NORMALIZED!CV107)</f>
        <v>#N/A</v>
      </c>
      <c r="CW107" s="99">
        <f>IF(AND(MASTER_DATA_NORMALIZED!CW107=0,CW$22=$L$22),VLOOKUP(MASTER_DATA_PROCESSED!$C107,Backend!$Q$9:$T$52,3,FALSE),MASTER_DATA_NORMALIZED!CW107)</f>
        <v>0</v>
      </c>
      <c r="CX107" s="99">
        <f>IF(AND(MASTER_DATA_NORMALIZED!CX107=0,CX$22=$L$22),VLOOKUP(MASTER_DATA_PROCESSED!$C107,Backend!$Q$9:$T$52,3,FALSE),MASTER_DATA_NORMALIZED!CX107)</f>
        <v>0</v>
      </c>
      <c r="CY107" s="99">
        <f>IF(AND(MASTER_DATA_NORMALIZED!CY107=0,CY$22=$L$22),VLOOKUP(MASTER_DATA_PROCESSED!$C107,Backend!$Q$9:$T$52,3,FALSE),MASTER_DATA_NORMALIZED!CY107)</f>
        <v>0</v>
      </c>
      <c r="CZ107" s="99" t="e">
        <f>IF(AND(MASTER_DATA_NORMALIZED!CZ107=0,CZ$22=$L$22),VLOOKUP(MASTER_DATA_PROCESSED!$C107,Backend!$Q$9:$T$52,3,FALSE),MASTER_DATA_NORMALIZED!CZ107)</f>
        <v>#N/A</v>
      </c>
      <c r="DA107" s="99" t="e">
        <f>IF(AND(MASTER_DATA_NORMALIZED!DA107=0,DA$22=$L$22),VLOOKUP(MASTER_DATA_PROCESSED!$C107,Backend!$Q$9:$T$52,3,FALSE),MASTER_DATA_NORMALIZED!DA107)</f>
        <v>#DIV/0!</v>
      </c>
      <c r="DB107" s="99" t="e">
        <f>IF(AND(MASTER_DATA_NORMALIZED!DB107=0,DB$22=$L$22),VLOOKUP(MASTER_DATA_PROCESSED!$C107,Backend!$Q$9:$T$52,3,FALSE),MASTER_DATA_NORMALIZED!DB107)</f>
        <v>#DIV/0!</v>
      </c>
      <c r="DC107" s="99" t="e">
        <f>IF(AND(MASTER_DATA_NORMALIZED!DC107=0,DC$22=$L$22),VLOOKUP(MASTER_DATA_PROCESSED!$C107,Backend!$Q$9:$T$52,3,FALSE),MASTER_DATA_NORMALIZED!DC107)</f>
        <v>#DIV/0!</v>
      </c>
      <c r="DD107" s="99" t="e">
        <f>IF(AND(MASTER_DATA_NORMALIZED!DD107=0,DD$22=$L$22),VLOOKUP(MASTER_DATA_PROCESSED!$C107,Backend!$Q$9:$T$52,3,FALSE),MASTER_DATA_NORMALIZED!DD107)</f>
        <v>#N/A</v>
      </c>
      <c r="DE107" s="99">
        <f>IF(AND(MASTER_DATA_NORMALIZED!DE107=0,DE$22=$L$22),VLOOKUP(MASTER_DATA_PROCESSED!$C107,Backend!$Q$9:$T$52,3,FALSE),MASTER_DATA_NORMALIZED!DE107)</f>
        <v>0</v>
      </c>
      <c r="DF107" s="99">
        <f>IF(AND(MASTER_DATA_NORMALIZED!DF107=0,DF$22=$L$22),VLOOKUP(MASTER_DATA_PROCESSED!$C107,Backend!$Q$9:$T$52,3,FALSE),MASTER_DATA_NORMALIZED!DF107)</f>
        <v>0</v>
      </c>
      <c r="DG107" s="99">
        <f>IF(AND(MASTER_DATA_NORMALIZED!DG107=0,DG$22=$L$22),VLOOKUP(MASTER_DATA_PROCESSED!$C107,Backend!$Q$9:$T$52,3,FALSE),MASTER_DATA_NORMALIZED!DG107)</f>
        <v>0</v>
      </c>
      <c r="DH107" s="99" t="e">
        <f>IF(AND(MASTER_DATA_NORMALIZED!DH107=0,DH$22=$L$22),VLOOKUP(MASTER_DATA_PROCESSED!$C107,Backend!$Q$9:$T$52,3,FALSE),MASTER_DATA_NORMALIZED!DH107)</f>
        <v>#N/A</v>
      </c>
      <c r="DI107" s="99">
        <f>IF(AND(MASTER_DATA_NORMALIZED!DI107=0,DI$22=$L$22),VLOOKUP(MASTER_DATA_PROCESSED!$C107,Backend!$Q$9:$T$52,3,FALSE),MASTER_DATA_NORMALIZED!DI107)</f>
        <v>0</v>
      </c>
      <c r="DJ107" s="99">
        <f>IF(AND(MASTER_DATA_NORMALIZED!DJ107=0,DJ$22=$L$22),VLOOKUP(MASTER_DATA_PROCESSED!$C107,Backend!$Q$9:$T$52,3,FALSE),MASTER_DATA_NORMALIZED!DJ107)</f>
        <v>0</v>
      </c>
      <c r="DK107" s="99">
        <f>IF(AND(MASTER_DATA_NORMALIZED!DK107=0,DK$22=$L$22),VLOOKUP(MASTER_DATA_PROCESSED!$C107,Backend!$Q$9:$T$52,3,FALSE),MASTER_DATA_NORMALIZED!DK107)</f>
        <v>0</v>
      </c>
      <c r="DL107" s="99" t="e">
        <f>IF(AND(MASTER_DATA_NORMALIZED!DL107=0,DL$22=$L$22),VLOOKUP(MASTER_DATA_PROCESSED!$C107,Backend!$Q$9:$T$52,3,FALSE),MASTER_DATA_NORMALIZED!DL107)</f>
        <v>#N/A</v>
      </c>
      <c r="DM107" s="99">
        <f>IF(AND(MASTER_DATA_NORMALIZED!DM107=0,DM$22=$L$22),VLOOKUP(MASTER_DATA_PROCESSED!$C107,Backend!$Q$9:$T$52,3,FALSE),MASTER_DATA_NORMALIZED!DM107)</f>
        <v>0</v>
      </c>
      <c r="DN107" s="99">
        <f>IF(AND(MASTER_DATA_NORMALIZED!DN107=0,DN$22=$L$22),VLOOKUP(MASTER_DATA_PROCESSED!$C107,Backend!$Q$9:$T$52,3,FALSE),MASTER_DATA_NORMALIZED!DN107)</f>
        <v>0</v>
      </c>
      <c r="DO107" s="99">
        <f>IF(AND(MASTER_DATA_NORMALIZED!DO107=0,DO$22=$L$22),VLOOKUP(MASTER_DATA_PROCESSED!$C107,Backend!$Q$9:$T$52,3,FALSE),MASTER_DATA_NORMALIZED!DO107)</f>
        <v>0</v>
      </c>
      <c r="DP107" s="99" t="e">
        <f>IF(AND(MASTER_DATA_NORMALIZED!DP107=0,DP$22=$L$22),VLOOKUP(MASTER_DATA_PROCESSED!$C107,Backend!$Q$9:$T$52,3,FALSE),MASTER_DATA_NORMALIZED!DP107)</f>
        <v>#N/A</v>
      </c>
      <c r="DQ107" s="99">
        <f>IF(AND(MASTER_DATA_NORMALIZED!DQ107=0,DQ$22=$L$22),VLOOKUP(MASTER_DATA_PROCESSED!$C107,Backend!$Q$9:$T$52,3,FALSE),MASTER_DATA_NORMALIZED!DQ107)</f>
        <v>0</v>
      </c>
      <c r="DR107" s="99">
        <f>IF(AND(MASTER_DATA_NORMALIZED!DR107=0,DR$22=$L$22),VLOOKUP(MASTER_DATA_PROCESSED!$C107,Backend!$Q$9:$T$52,3,FALSE),MASTER_DATA_NORMALIZED!DR107)</f>
        <v>0</v>
      </c>
      <c r="DS107" s="99">
        <f>IF(AND(MASTER_DATA_NORMALIZED!DS107=0,DS$22=$L$22),VLOOKUP(MASTER_DATA_PROCESSED!$C107,Backend!$Q$9:$T$52,3,FALSE),MASTER_DATA_NORMALIZED!DS107)</f>
        <v>0</v>
      </c>
      <c r="DT107" s="99" t="e">
        <f>IF(AND(MASTER_DATA_NORMALIZED!DT107=0,DT$22=$L$22),VLOOKUP(MASTER_DATA_PROCESSED!$C107,Backend!$Q$9:$T$52,3,FALSE),MASTER_DATA_NORMALIZED!DT107)</f>
        <v>#N/A</v>
      </c>
      <c r="DU107" s="99">
        <f>IF(AND(MASTER_DATA_NORMALIZED!DU107=0,DU$22=$L$22),VLOOKUP(MASTER_DATA_PROCESSED!$C107,Backend!$Q$9:$T$52,3,FALSE),MASTER_DATA_NORMALIZED!DU107)</f>
        <v>0</v>
      </c>
      <c r="DV107" s="99">
        <f>IF(AND(MASTER_DATA_NORMALIZED!DV107=0,DV$22=$L$22),VLOOKUP(MASTER_DATA_PROCESSED!$C107,Backend!$Q$9:$T$52,3,FALSE),MASTER_DATA_NORMALIZED!DV107)</f>
        <v>0</v>
      </c>
      <c r="DW107" s="99">
        <f>IF(AND(MASTER_DATA_NORMALIZED!DW107=0,DW$22=$L$22),VLOOKUP(MASTER_DATA_PROCESSED!$C107,Backend!$Q$9:$T$52,3,FALSE),MASTER_DATA_NORMALIZED!DW107)</f>
        <v>0</v>
      </c>
      <c r="DX107" s="99" t="e">
        <f>IF(AND(MASTER_DATA_NORMALIZED!DX107=0,DX$22=$L$22),VLOOKUP(MASTER_DATA_PROCESSED!$C107,Backend!$Q$9:$T$52,3,FALSE),MASTER_DATA_NORMALIZED!DX107)</f>
        <v>#N/A</v>
      </c>
      <c r="DY107" s="99">
        <f>IF(AND(MASTER_DATA_NORMALIZED!DY107=0,DY$22=$L$22),VLOOKUP(MASTER_DATA_PROCESSED!$C107,Backend!$Q$9:$T$52,3,FALSE),MASTER_DATA_NORMALIZED!DY107)</f>
        <v>0</v>
      </c>
      <c r="DZ107" s="99">
        <f>IF(AND(MASTER_DATA_NORMALIZED!DZ107=0,DZ$22=$L$22),VLOOKUP(MASTER_DATA_PROCESSED!$C107,Backend!$Q$9:$T$52,3,FALSE),MASTER_DATA_NORMALIZED!DZ107)</f>
        <v>0</v>
      </c>
      <c r="EA107" s="99">
        <f>IF(AND(MASTER_DATA_NORMALIZED!EA107=0,EA$22=$L$22),VLOOKUP(MASTER_DATA_PROCESSED!$C107,Backend!$Q$9:$T$52,3,FALSE),MASTER_DATA_NORMALIZED!EA107)</f>
        <v>0</v>
      </c>
      <c r="EB107" s="99" t="e">
        <f>IF(AND(MASTER_DATA_NORMALIZED!EB107=0,EB$22=$L$22),VLOOKUP(MASTER_DATA_PROCESSED!$C107,Backend!$Q$9:$T$52,3,FALSE),MASTER_DATA_NORMALIZED!EB107)</f>
        <v>#N/A</v>
      </c>
      <c r="EC107" s="99" t="e">
        <f>IF(AND(MASTER_DATA_NORMALIZED!EC107=0,EC$22=$L$22),VLOOKUP(MASTER_DATA_PROCESSED!$C107,Backend!$Q$9:$T$52,3,FALSE),MASTER_DATA_NORMALIZED!EC107)</f>
        <v>#DIV/0!</v>
      </c>
      <c r="ED107" s="99" t="e">
        <f>IF(AND(MASTER_DATA_NORMALIZED!ED107=0,ED$22=$L$22),VLOOKUP(MASTER_DATA_PROCESSED!$C107,Backend!$Q$9:$T$52,3,FALSE),MASTER_DATA_NORMALIZED!ED107)</f>
        <v>#DIV/0!</v>
      </c>
      <c r="EE107" s="99" t="e">
        <f>IF(AND(MASTER_DATA_NORMALIZED!EE107=0,EE$22=$L$22),VLOOKUP(MASTER_DATA_PROCESSED!$C107,Backend!$Q$9:$T$52,3,FALSE),MASTER_DATA_NORMALIZED!EE107)</f>
        <v>#DIV/0!</v>
      </c>
      <c r="EF107" s="99" t="e">
        <f>IF(AND(MASTER_DATA_NORMALIZED!EF107=0,EF$22=$L$22),VLOOKUP(MASTER_DATA_PROCESSED!$C107,Backend!$Q$9:$T$52,3,FALSE),MASTER_DATA_NORMALIZED!EF107)</f>
        <v>#VALUE!</v>
      </c>
      <c r="EG107" s="99">
        <f>IF(AND(MASTER_DATA_NORMALIZED!EG107=0,EG$22=$L$22),VLOOKUP(MASTER_DATA_PROCESSED!$C107,Backend!$Q$9:$T$52,3,FALSE),MASTER_DATA_NORMALIZED!EG107)</f>
        <v>0</v>
      </c>
      <c r="EH107" s="99">
        <f>IF(AND(MASTER_DATA_NORMALIZED!EH107=0,EH$22=$L$22),VLOOKUP(MASTER_DATA_PROCESSED!$C107,Backend!$Q$9:$T$52,3,FALSE),MASTER_DATA_NORMALIZED!EH107)</f>
        <v>0</v>
      </c>
      <c r="EI107" s="99">
        <f>IF(AND(MASTER_DATA_NORMALIZED!EI107=0,EI$22=$L$22),VLOOKUP(MASTER_DATA_PROCESSED!$C107,Backend!$Q$9:$T$52,3,FALSE),MASTER_DATA_NORMALIZED!EI107)</f>
        <v>0</v>
      </c>
      <c r="EJ107" s="99" t="e">
        <f>IF(AND(MASTER_DATA_NORMALIZED!EJ107=0,EJ$22=$L$22),VLOOKUP(MASTER_DATA_PROCESSED!$C107,Backend!$Q$9:$T$52,3,FALSE),MASTER_DATA_NORMALIZED!EJ107)</f>
        <v>#N/A</v>
      </c>
      <c r="EK107" s="99">
        <f>IF(AND(MASTER_DATA_NORMALIZED!EK107=0,EK$22=$L$22),VLOOKUP(MASTER_DATA_PROCESSED!$C107,Backend!$Q$9:$T$52,3,FALSE),MASTER_DATA_NORMALIZED!EK107)</f>
        <v>0</v>
      </c>
      <c r="EL107" s="99">
        <f>IF(AND(MASTER_DATA_NORMALIZED!EL107=0,EL$22=$L$22),VLOOKUP(MASTER_DATA_PROCESSED!$C107,Backend!$Q$9:$T$52,3,FALSE),MASTER_DATA_NORMALIZED!EL107)</f>
        <v>0</v>
      </c>
      <c r="EM107" s="99">
        <f>IF(AND(MASTER_DATA_NORMALIZED!EM107=0,EM$22=$L$22),VLOOKUP(MASTER_DATA_PROCESSED!$C107,Backend!$Q$9:$T$52,3,FALSE),MASTER_DATA_NORMALIZED!EM107)</f>
        <v>0</v>
      </c>
      <c r="EN107" s="99" t="e">
        <f>IF(AND(MASTER_DATA_NORMALIZED!EN107=0,EN$22=$L$22),VLOOKUP(MASTER_DATA_PROCESSED!$C107,Backend!$Q$9:$T$52,3,FALSE),MASTER_DATA_NORMALIZED!EN107)</f>
        <v>#N/A</v>
      </c>
      <c r="EO107" s="99">
        <f>IF(AND(MASTER_DATA_NORMALIZED!EO107=0,EO$22=$L$22),VLOOKUP(MASTER_DATA_PROCESSED!$C107,Backend!$Q$9:$T$52,3,FALSE),MASTER_DATA_NORMALIZED!EO107)</f>
        <v>0</v>
      </c>
      <c r="EP107" s="99">
        <f>IF(AND(MASTER_DATA_NORMALIZED!EP107=0,EP$22=$L$22),VLOOKUP(MASTER_DATA_PROCESSED!$C107,Backend!$Q$9:$T$52,3,FALSE),MASTER_DATA_NORMALIZED!EP107)</f>
        <v>0</v>
      </c>
      <c r="EQ107" s="99">
        <f>IF(AND(MASTER_DATA_NORMALIZED!EQ107=0,EQ$22=$L$22),VLOOKUP(MASTER_DATA_PROCESSED!$C107,Backend!$Q$9:$T$52,3,FALSE),MASTER_DATA_NORMALIZED!EQ107)</f>
        <v>0</v>
      </c>
      <c r="ER107" s="99" t="e">
        <f>IF(AND(MASTER_DATA_NORMALIZED!ER107=0,ER$22=$L$22),VLOOKUP(MASTER_DATA_PROCESSED!$C107,Backend!$Q$9:$T$52,3,FALSE),MASTER_DATA_NORMALIZED!ER107)</f>
        <v>#N/A</v>
      </c>
      <c r="ES107" s="99">
        <f>IF(AND(MASTER_DATA_NORMALIZED!ES107=0,ES$22=$L$22),VLOOKUP(MASTER_DATA_PROCESSED!$C107,Backend!$Q$9:$T$52,3,FALSE),MASTER_DATA_NORMALIZED!ES107)</f>
        <v>0</v>
      </c>
      <c r="ET107" s="99">
        <f>IF(AND(MASTER_DATA_NORMALIZED!ET107=0,ET$22=$L$22),VLOOKUP(MASTER_DATA_PROCESSED!$C107,Backend!$Q$9:$T$52,3,FALSE),MASTER_DATA_NORMALIZED!ET107)</f>
        <v>0</v>
      </c>
      <c r="EU107" s="99">
        <f>IF(AND(MASTER_DATA_NORMALIZED!EU107=0,EU$22=$L$22),VLOOKUP(MASTER_DATA_PROCESSED!$C107,Backend!$Q$9:$T$52,3,FALSE),MASTER_DATA_NORMALIZED!EU107)</f>
        <v>0</v>
      </c>
      <c r="EV107" s="99" t="e">
        <f>IF(AND(MASTER_DATA_NORMALIZED!EV107=0,EV$22=$L$22),VLOOKUP(MASTER_DATA_PROCESSED!$C107,Backend!$Q$9:$T$52,3,FALSE),MASTER_DATA_NORMALIZED!EV107)</f>
        <v>#N/A</v>
      </c>
      <c r="EW107" s="99">
        <f>IF(AND(MASTER_DATA_NORMALIZED!EW107=0,EW$22=$L$22),VLOOKUP(MASTER_DATA_PROCESSED!$C107,Backend!$Q$9:$T$52,3,FALSE),MASTER_DATA_NORMALIZED!EW107)</f>
        <v>0</v>
      </c>
      <c r="EX107" s="99">
        <f>IF(AND(MASTER_DATA_NORMALIZED!EX107=0,EX$22=$L$22),VLOOKUP(MASTER_DATA_PROCESSED!$C107,Backend!$Q$9:$T$52,3,FALSE),MASTER_DATA_NORMALIZED!EX107)</f>
        <v>0</v>
      </c>
      <c r="EY107" s="99">
        <f>IF(AND(MASTER_DATA_NORMALIZED!EY107=0,EY$22=$L$22),VLOOKUP(MASTER_DATA_PROCESSED!$C107,Backend!$Q$9:$T$52,3,FALSE),MASTER_DATA_NORMALIZED!EY107)</f>
        <v>0</v>
      </c>
      <c r="EZ107" s="99" t="e">
        <f>IF(AND(MASTER_DATA_NORMALIZED!EZ107=0,EZ$22=$L$22),VLOOKUP(MASTER_DATA_PROCESSED!$C107,Backend!$Q$9:$T$52,3,FALSE),MASTER_DATA_NORMALIZED!EZ107)</f>
        <v>#N/A</v>
      </c>
      <c r="FA107" s="99">
        <f>IF(AND(MASTER_DATA_NORMALIZED!FA107=0,FA$22=$L$22),VLOOKUP(MASTER_DATA_PROCESSED!$C107,Backend!$Q$9:$T$52,3,FALSE),MASTER_DATA_NORMALIZED!FA107)</f>
        <v>0</v>
      </c>
      <c r="FB107" s="99">
        <f>IF(AND(MASTER_DATA_NORMALIZED!FB107=0,FB$22=$L$22),VLOOKUP(MASTER_DATA_PROCESSED!$C107,Backend!$Q$9:$T$52,3,FALSE),MASTER_DATA_NORMALIZED!FB107)</f>
        <v>0</v>
      </c>
      <c r="FC107" s="99">
        <f>IF(AND(MASTER_DATA_NORMALIZED!FC107=0,FC$22=$L$22),VLOOKUP(MASTER_DATA_PROCESSED!$C107,Backend!$Q$9:$T$52,3,FALSE),MASTER_DATA_NORMALIZED!FC107)</f>
        <v>0</v>
      </c>
      <c r="FD107" s="99" t="e">
        <f>IF(AND(MASTER_DATA_NORMALIZED!FD107=0,FD$22=$L$22),VLOOKUP(MASTER_DATA_PROCESSED!$C107,Backend!$Q$9:$T$52,3,FALSE),MASTER_DATA_NORMALIZED!FD107)</f>
        <v>#N/A</v>
      </c>
      <c r="FE107" s="99">
        <f>IF(AND(MASTER_DATA_NORMALIZED!FE107=0,FE$22=$L$22),VLOOKUP(MASTER_DATA_PROCESSED!$C107,Backend!$Q$9:$T$52,3,FALSE),MASTER_DATA_NORMALIZED!FE107)</f>
        <v>0</v>
      </c>
      <c r="FF107" s="99">
        <f>IF(AND(MASTER_DATA_NORMALIZED!FF107=0,FF$22=$L$22),VLOOKUP(MASTER_DATA_PROCESSED!$C107,Backend!$Q$9:$T$52,3,FALSE),MASTER_DATA_NORMALIZED!FF107)</f>
        <v>0</v>
      </c>
      <c r="FG107" s="99">
        <f>IF(AND(MASTER_DATA_NORMALIZED!FG107=0,FG$22=$L$22),VLOOKUP(MASTER_DATA_PROCESSED!$C107,Backend!$Q$9:$T$52,3,FALSE),MASTER_DATA_NORMALIZED!FG107)</f>
        <v>0</v>
      </c>
      <c r="FH107" s="99" t="e">
        <f>IF(AND(MASTER_DATA_NORMALIZED!FH107=0,FH$22=$L$22),VLOOKUP(MASTER_DATA_PROCESSED!$C107,Backend!$Q$9:$T$52,3,FALSE),MASTER_DATA_NORMALIZED!FH107)</f>
        <v>#N/A</v>
      </c>
      <c r="FI107" s="99">
        <f>IF(AND(MASTER_DATA_NORMALIZED!FI107=0,FI$22=$L$22),VLOOKUP(MASTER_DATA_PROCESSED!$C107,Backend!$Q$9:$T$52,3,FALSE),MASTER_DATA_NORMALIZED!FI107)</f>
        <v>0</v>
      </c>
      <c r="FJ107" s="99">
        <f>IF(AND(MASTER_DATA_NORMALIZED!FJ107=0,FJ$22=$L$22),VLOOKUP(MASTER_DATA_PROCESSED!$C107,Backend!$Q$9:$T$52,3,FALSE),MASTER_DATA_NORMALIZED!FJ107)</f>
        <v>0</v>
      </c>
      <c r="FK107" s="99">
        <f>IF(AND(MASTER_DATA_NORMALIZED!FK107=0,FK$22=$L$22),VLOOKUP(MASTER_DATA_PROCESSED!$C107,Backend!$Q$9:$T$52,3,FALSE),MASTER_DATA_NORMALIZED!FK107)</f>
        <v>0</v>
      </c>
      <c r="FL107" s="99" t="e">
        <f>IF(AND(MASTER_DATA_NORMALIZED!FL107=0,FL$22=$L$22),VLOOKUP(MASTER_DATA_PROCESSED!$C107,Backend!$Q$9:$T$52,3,FALSE),MASTER_DATA_NORMALIZED!FL107)</f>
        <v>#N/A</v>
      </c>
      <c r="FM107" s="99">
        <f>IF(AND(MASTER_DATA_NORMALIZED!FM107=0,FM$22=$L$22),VLOOKUP(MASTER_DATA_PROCESSED!$C107,Backend!$Q$9:$T$52,3,FALSE),MASTER_DATA_NORMALIZED!FM107)</f>
        <v>0</v>
      </c>
      <c r="FN107" s="99">
        <f>IF(AND(MASTER_DATA_NORMALIZED!FN107=0,FN$22=$L$22),VLOOKUP(MASTER_DATA_PROCESSED!$C107,Backend!$Q$9:$T$52,3,FALSE),MASTER_DATA_NORMALIZED!FN107)</f>
        <v>0</v>
      </c>
      <c r="FO107" s="99">
        <f>IF(AND(MASTER_DATA_NORMALIZED!FO107=0,FO$22=$L$22),VLOOKUP(MASTER_DATA_PROCESSED!$C107,Backend!$Q$9:$T$52,3,FALSE),MASTER_DATA_NORMALIZED!FO107)</f>
        <v>0</v>
      </c>
      <c r="FP107" s="99" t="e">
        <f>IF(AND(MASTER_DATA_NORMALIZED!FP107=0,FP$22=$L$22),VLOOKUP(MASTER_DATA_PROCESSED!$C107,Backend!$Q$9:$T$52,3,FALSE),MASTER_DATA_NORMALIZED!FP107)</f>
        <v>#N/A</v>
      </c>
      <c r="FQ107" s="99">
        <f>IF(AND(MASTER_DATA_NORMALIZED!FQ107=0,FQ$22=$L$22),VLOOKUP(MASTER_DATA_PROCESSED!$C107,Backend!$Q$9:$T$52,3,FALSE),MASTER_DATA_NORMALIZED!FQ107)</f>
        <v>0</v>
      </c>
      <c r="FR107" s="99">
        <f>IF(AND(MASTER_DATA_NORMALIZED!FR107=0,FR$22=$L$22),VLOOKUP(MASTER_DATA_PROCESSED!$C107,Backend!$Q$9:$T$52,3,FALSE),MASTER_DATA_NORMALIZED!FR107)</f>
        <v>0</v>
      </c>
      <c r="FS107" s="99">
        <f>IF(AND(MASTER_DATA_NORMALIZED!FS107=0,FS$22=$L$22),VLOOKUP(MASTER_DATA_PROCESSED!$C107,Backend!$Q$9:$T$52,3,FALSE),MASTER_DATA_NORMALIZED!FS107)</f>
        <v>0</v>
      </c>
      <c r="FT107" s="99" t="e">
        <f>IF(AND(MASTER_DATA_NORMALIZED!FT107=0,FT$22=$L$22),VLOOKUP(MASTER_DATA_PROCESSED!$C107,Backend!$Q$9:$T$52,3,FALSE),MASTER_DATA_NORMALIZED!FT107)</f>
        <v>#N/A</v>
      </c>
      <c r="FU107" s="99">
        <f>IF(AND(MASTER_DATA_NORMALIZED!FU107=0,FU$22=$L$22),VLOOKUP(MASTER_DATA_PROCESSED!$C107,Backend!$Q$9:$T$52,3,FALSE),MASTER_DATA_NORMALIZED!FU107)</f>
        <v>0</v>
      </c>
      <c r="FV107" s="99">
        <f>IF(AND(MASTER_DATA_NORMALIZED!FV107=0,FV$22=$L$22),VLOOKUP(MASTER_DATA_PROCESSED!$C107,Backend!$Q$9:$T$52,3,FALSE),MASTER_DATA_NORMALIZED!FV107)</f>
        <v>0</v>
      </c>
      <c r="FW107" s="99">
        <f>IF(AND(MASTER_DATA_NORMALIZED!FW107=0,FW$22=$L$22),VLOOKUP(MASTER_DATA_PROCESSED!$C107,Backend!$Q$9:$T$52,3,FALSE),MASTER_DATA_NORMALIZED!FW107)</f>
        <v>0</v>
      </c>
      <c r="FX107" s="99" t="e">
        <f>IF(AND(MASTER_DATA_NORMALIZED!FX107=0,FX$22=$L$22),VLOOKUP(MASTER_DATA_PROCESSED!$C107,Backend!$Q$9:$T$52,3,FALSE),MASTER_DATA_NORMALIZED!FX107)</f>
        <v>#N/A</v>
      </c>
      <c r="FY107" s="99">
        <f>IF(AND(MASTER_DATA_NORMALIZED!FY107=0,FY$22=$L$22),VLOOKUP(MASTER_DATA_PROCESSED!$C107,Backend!$Q$9:$T$52,3,FALSE),MASTER_DATA_NORMALIZED!FY107)</f>
        <v>0</v>
      </c>
      <c r="FZ107" s="99">
        <f>IF(AND(MASTER_DATA_NORMALIZED!FZ107=0,FZ$22=$L$22),VLOOKUP(MASTER_DATA_PROCESSED!$C107,Backend!$Q$9:$T$52,3,FALSE),MASTER_DATA_NORMALIZED!FZ107)</f>
        <v>0</v>
      </c>
      <c r="GA107" s="99">
        <f>IF(AND(MASTER_DATA_NORMALIZED!GA107=0,GA$22=$L$22),VLOOKUP(MASTER_DATA_PROCESSED!$C107,Backend!$Q$9:$T$52,3,FALSE),MASTER_DATA_NORMALIZED!GA107)</f>
        <v>0</v>
      </c>
      <c r="GB107" s="99" t="e">
        <f>IF(AND(MASTER_DATA_NORMALIZED!GB107=0,GB$22=$L$22),VLOOKUP(MASTER_DATA_PROCESSED!$C107,Backend!$Q$9:$T$52,3,FALSE),MASTER_DATA_NORMALIZED!GB107)</f>
        <v>#N/A</v>
      </c>
      <c r="GC107" s="99">
        <f>IF(AND(MASTER_DATA_NORMALIZED!GC107=0,GC$22=$L$22),VLOOKUP(MASTER_DATA_PROCESSED!$C107,Backend!$Q$9:$T$52,3,FALSE),MASTER_DATA_NORMALIZED!GC107)</f>
        <v>0</v>
      </c>
      <c r="GD107" s="99">
        <f>IF(AND(MASTER_DATA_NORMALIZED!GD107=0,GD$22=$L$22),VLOOKUP(MASTER_DATA_PROCESSED!$C107,Backend!$Q$9:$T$52,3,FALSE),MASTER_DATA_NORMALIZED!GD107)</f>
        <v>0</v>
      </c>
      <c r="GE107" s="99">
        <f>IF(AND(MASTER_DATA_NORMALIZED!GE107=0,GE$22=$L$22),VLOOKUP(MASTER_DATA_PROCESSED!$C107,Backend!$Q$9:$T$52,3,FALSE),MASTER_DATA_NORMALIZED!GE107)</f>
        <v>0</v>
      </c>
      <c r="GF107" s="99" t="e">
        <f>IF(AND(MASTER_DATA_NORMALIZED!GF107=0,GF$22=$L$22),VLOOKUP(MASTER_DATA_PROCESSED!$C107,Backend!$Q$9:$T$52,3,FALSE),MASTER_DATA_NORMALIZED!GF107)</f>
        <v>#N/A</v>
      </c>
      <c r="GG107" s="99">
        <f>IF(AND(MASTER_DATA_NORMALIZED!GG107=0,GG$22=$L$22),VLOOKUP(MASTER_DATA_PROCESSED!$C107,Backend!$Q$9:$T$52,3,FALSE),MASTER_DATA_NORMALIZED!GG107)</f>
        <v>0</v>
      </c>
      <c r="GH107" s="99">
        <f>IF(AND(MASTER_DATA_NORMALIZED!GH107=0,GH$22=$L$22),VLOOKUP(MASTER_DATA_PROCESSED!$C107,Backend!$Q$9:$T$52,3,FALSE),MASTER_DATA_NORMALIZED!GH107)</f>
        <v>0</v>
      </c>
      <c r="GI107" s="99">
        <f>IF(AND(MASTER_DATA_NORMALIZED!GI107=0,GI$22=$L$22),VLOOKUP(MASTER_DATA_PROCESSED!$C107,Backend!$Q$9:$T$52,3,FALSE),MASTER_DATA_NORMALIZED!GI107)</f>
        <v>0</v>
      </c>
      <c r="GJ107" s="99" t="e">
        <f>IF(AND(MASTER_DATA_NORMALIZED!GJ107=0,GJ$22=$L$22),VLOOKUP(MASTER_DATA_PROCESSED!$C107,Backend!$Q$9:$T$52,3,FALSE),MASTER_DATA_NORMALIZED!GJ107)</f>
        <v>#N/A</v>
      </c>
      <c r="GK107" s="99">
        <f>IF(AND(MASTER_DATA_NORMALIZED!GK107=0,GK$22=$L$22),VLOOKUP(MASTER_DATA_PROCESSED!$C107,Backend!$Q$9:$T$52,3,FALSE),MASTER_DATA_NORMALIZED!GK107)</f>
        <v>0</v>
      </c>
      <c r="GL107" s="99">
        <f>IF(AND(MASTER_DATA_NORMALIZED!GL107=0,GL$22=$L$22),VLOOKUP(MASTER_DATA_PROCESSED!$C107,Backend!$Q$9:$T$52,3,FALSE),MASTER_DATA_NORMALIZED!GL107)</f>
        <v>0</v>
      </c>
      <c r="GM107" s="99">
        <f>IF(AND(MASTER_DATA_NORMALIZED!GM107=0,GM$22=$L$22),VLOOKUP(MASTER_DATA_PROCESSED!$C107,Backend!$Q$9:$T$52,3,FALSE),MASTER_DATA_NORMALIZED!GM107)</f>
        <v>0</v>
      </c>
      <c r="GN107" s="99" t="e">
        <f>IF(AND(MASTER_DATA_NORMALIZED!GN107=0,GN$22=$L$22),VLOOKUP(MASTER_DATA_PROCESSED!$C107,Backend!$Q$9:$T$52,3,FALSE),MASTER_DATA_NORMALIZED!GN107)</f>
        <v>#N/A</v>
      </c>
      <c r="GO107" s="99">
        <f>IF(AND(MASTER_DATA_NORMALIZED!GO107=0,GO$22=$L$22),VLOOKUP(MASTER_DATA_PROCESSED!$C107,Backend!$Q$9:$T$52,3,FALSE),MASTER_DATA_NORMALIZED!GO107)</f>
        <v>0</v>
      </c>
      <c r="GP107" s="99">
        <f>IF(AND(MASTER_DATA_NORMALIZED!GP107=0,GP$22=$L$22),VLOOKUP(MASTER_DATA_PROCESSED!$C107,Backend!$Q$9:$T$52,3,FALSE),MASTER_DATA_NORMALIZED!GP107)</f>
        <v>0</v>
      </c>
      <c r="GQ107" s="99">
        <f>IF(AND(MASTER_DATA_NORMALIZED!GQ107=0,GQ$22=$L$22),VLOOKUP(MASTER_DATA_PROCESSED!$C107,Backend!$Q$9:$T$52,3,FALSE),MASTER_DATA_NORMALIZED!GQ107)</f>
        <v>0</v>
      </c>
      <c r="GR107" s="99" t="e">
        <f>IF(AND(MASTER_DATA_NORMALIZED!GR107=0,GR$22=$L$22),VLOOKUP(MASTER_DATA_PROCESSED!$C107,Backend!$Q$9:$T$52,3,FALSE),MASTER_DATA_NORMALIZED!GR107)</f>
        <v>#N/A</v>
      </c>
      <c r="GS107" s="99">
        <f>IF(AND(MASTER_DATA_NORMALIZED!GS107=0,GS$22=$L$22),VLOOKUP(MASTER_DATA_PROCESSED!$C107,Backend!$Q$9:$T$52,3,FALSE),MASTER_DATA_NORMALIZED!GS107)</f>
        <v>0</v>
      </c>
      <c r="GT107" s="99">
        <f>IF(AND(MASTER_DATA_NORMALIZED!GT107=0,GT$22=$L$22),VLOOKUP(MASTER_DATA_PROCESSED!$C107,Backend!$Q$9:$T$52,3,FALSE),MASTER_DATA_NORMALIZED!GT107)</f>
        <v>0</v>
      </c>
      <c r="GU107" s="99">
        <f>IF(AND(MASTER_DATA_NORMALIZED!GU107=0,GU$22=$L$22),VLOOKUP(MASTER_DATA_PROCESSED!$C107,Backend!$Q$9:$T$52,3,FALSE),MASTER_DATA_NORMALIZED!GU107)</f>
        <v>0</v>
      </c>
      <c r="GV107" s="99" t="e">
        <f>IF(AND(MASTER_DATA_NORMALIZED!GV107=0,GV$22=$L$22),VLOOKUP(MASTER_DATA_PROCESSED!$C107,Backend!$Q$9:$T$52,3,FALSE),MASTER_DATA_NORMALIZED!GV107)</f>
        <v>#N/A</v>
      </c>
      <c r="GW107" s="99" t="e">
        <f>IF(AND(MASTER_DATA_NORMALIZED!GW107=0,GW$22=$L$22),VLOOKUP(MASTER_DATA_PROCESSED!$C107,Backend!$Q$9:$T$52,3,FALSE),MASTER_DATA_NORMALIZED!GW107)</f>
        <v>#REF!</v>
      </c>
      <c r="GX107" s="99" t="e">
        <f>IF(AND(MASTER_DATA_NORMALIZED!GX107=0,GX$22=$L$22),VLOOKUP(MASTER_DATA_PROCESSED!$C107,Backend!$Q$9:$T$52,3,FALSE),MASTER_DATA_NORMALIZED!GX107)</f>
        <v>#REF!</v>
      </c>
      <c r="GY107" s="99" t="e">
        <f>IF(AND(MASTER_DATA_NORMALIZED!GY107=0,GY$22=$L$22),VLOOKUP(MASTER_DATA_PROCESSED!$C107,Backend!$Q$9:$T$52,3,FALSE),MASTER_DATA_NORMALIZED!GY107)</f>
        <v>#REF!</v>
      </c>
    </row>
    <row r="108" spans="2:207" s="27" customFormat="1" ht="14.25" hidden="1" outlineLevel="2" x14ac:dyDescent="0.25">
      <c r="B108" s="26">
        <f t="shared" si="14"/>
        <v>20</v>
      </c>
      <c r="C108" s="59">
        <v>232.7</v>
      </c>
      <c r="D108" s="88"/>
      <c r="E108" s="57"/>
      <c r="F108" s="57"/>
      <c r="G108" s="86">
        <v>232.7</v>
      </c>
      <c r="H108" s="40" t="s">
        <v>112</v>
      </c>
      <c r="I108" s="99">
        <f>IF(AND(MASTER_DATA_NORMALIZED!I108=0,I$22=$L$22),VLOOKUP(MASTER_DATA_PROCESSED!$C108,Backend!$Q$9:$T$52,3,FALSE),MASTER_DATA_NORMALIZED!I108)</f>
        <v>0</v>
      </c>
      <c r="J108" s="99">
        <f>IF(AND(MASTER_DATA_NORMALIZED!J108=0,J$22=$L$22),VLOOKUP(MASTER_DATA_PROCESSED!$C108,Backend!$Q$9:$T$52,3,FALSE),MASTER_DATA_NORMALIZED!J108)</f>
        <v>0</v>
      </c>
      <c r="K108" s="99">
        <f>IF(AND(MASTER_DATA_NORMALIZED!K108=0,K$22=$L$22),VLOOKUP(MASTER_DATA_PROCESSED!$C108,Backend!$Q$9:$T$52,3,FALSE),MASTER_DATA_NORMALIZED!K108)</f>
        <v>0</v>
      </c>
      <c r="L108" s="99" t="e">
        <f>IF(AND(MASTER_DATA_NORMALIZED!L108=0,L$22=$L$22),VLOOKUP(MASTER_DATA_PROCESSED!$C108,Backend!$Q$9:$T$52,3,FALSE),MASTER_DATA_NORMALIZED!L108)</f>
        <v>#N/A</v>
      </c>
      <c r="M108" s="99">
        <f>IF(AND(MASTER_DATA_NORMALIZED!M108=0,M$22=$L$22),VLOOKUP(MASTER_DATA_PROCESSED!$C108,Backend!$Q$9:$T$52,3,FALSE),MASTER_DATA_NORMALIZED!M108)</f>
        <v>0</v>
      </c>
      <c r="N108" s="99">
        <f>IF(AND(MASTER_DATA_NORMALIZED!N108=0,N$22=$L$22),VLOOKUP(MASTER_DATA_PROCESSED!$C108,Backend!$Q$9:$T$52,3,FALSE),MASTER_DATA_NORMALIZED!N108)</f>
        <v>0</v>
      </c>
      <c r="O108" s="99">
        <f>IF(AND(MASTER_DATA_NORMALIZED!O108=0,O$22=$L$22),VLOOKUP(MASTER_DATA_PROCESSED!$C108,Backend!$Q$9:$T$52,3,FALSE),MASTER_DATA_NORMALIZED!O108)</f>
        <v>0</v>
      </c>
      <c r="P108" s="99" t="e">
        <f>IF(AND(MASTER_DATA_NORMALIZED!P108=0,P$22=$L$22),VLOOKUP(MASTER_DATA_PROCESSED!$C108,Backend!$Q$9:$T$52,3,FALSE),MASTER_DATA_NORMALIZED!P108)</f>
        <v>#N/A</v>
      </c>
      <c r="Q108" s="99">
        <f>IF(AND(MASTER_DATA_NORMALIZED!Q108=0,Q$22=$L$22),VLOOKUP(MASTER_DATA_PROCESSED!$C108,Backend!$Q$9:$T$52,3,FALSE),MASTER_DATA_NORMALIZED!Q108)</f>
        <v>0</v>
      </c>
      <c r="R108" s="99">
        <f>IF(AND(MASTER_DATA_NORMALIZED!R108=0,R$22=$L$22),VLOOKUP(MASTER_DATA_PROCESSED!$C108,Backend!$Q$9:$T$52,3,FALSE),MASTER_DATA_NORMALIZED!R108)</f>
        <v>0</v>
      </c>
      <c r="S108" s="99">
        <f>IF(AND(MASTER_DATA_NORMALIZED!S108=0,S$22=$L$22),VLOOKUP(MASTER_DATA_PROCESSED!$C108,Backend!$Q$9:$T$52,3,FALSE),MASTER_DATA_NORMALIZED!S108)</f>
        <v>0</v>
      </c>
      <c r="T108" s="99" t="e">
        <f>IF(AND(MASTER_DATA_NORMALIZED!T108=0,T$22=$L$22),VLOOKUP(MASTER_DATA_PROCESSED!$C108,Backend!$Q$9:$T$52,3,FALSE),MASTER_DATA_NORMALIZED!T108)</f>
        <v>#N/A</v>
      </c>
      <c r="U108" s="99">
        <f>IF(AND(MASTER_DATA_NORMALIZED!U108=0,U$22=$L$22),VLOOKUP(MASTER_DATA_PROCESSED!$C108,Backend!$Q$9:$T$52,3,FALSE),MASTER_DATA_NORMALIZED!U108)</f>
        <v>0</v>
      </c>
      <c r="V108" s="99">
        <f>IF(AND(MASTER_DATA_NORMALIZED!V108=0,V$22=$L$22),VLOOKUP(MASTER_DATA_PROCESSED!$C108,Backend!$Q$9:$T$52,3,FALSE),MASTER_DATA_NORMALIZED!V108)</f>
        <v>0</v>
      </c>
      <c r="W108" s="99">
        <f>IF(AND(MASTER_DATA_NORMALIZED!W108=0,W$22=$L$22),VLOOKUP(MASTER_DATA_PROCESSED!$C108,Backend!$Q$9:$T$52,3,FALSE),MASTER_DATA_NORMALIZED!W108)</f>
        <v>0</v>
      </c>
      <c r="X108" s="99" t="e">
        <f>IF(AND(MASTER_DATA_NORMALIZED!X108=0,X$22=$L$22),VLOOKUP(MASTER_DATA_PROCESSED!$C108,Backend!$Q$9:$T$52,3,FALSE),MASTER_DATA_NORMALIZED!X108)</f>
        <v>#N/A</v>
      </c>
      <c r="Y108" s="99">
        <f>IF(AND(MASTER_DATA_NORMALIZED!Y108=0,Y$22=$L$22),VLOOKUP(MASTER_DATA_PROCESSED!$C108,Backend!$Q$9:$T$52,3,FALSE),MASTER_DATA_NORMALIZED!Y108)</f>
        <v>0</v>
      </c>
      <c r="Z108" s="99">
        <f>IF(AND(MASTER_DATA_NORMALIZED!Z108=0,Z$22=$L$22),VLOOKUP(MASTER_DATA_PROCESSED!$C108,Backend!$Q$9:$T$52,3,FALSE),MASTER_DATA_NORMALIZED!Z108)</f>
        <v>0</v>
      </c>
      <c r="AA108" s="99">
        <f>IF(AND(MASTER_DATA_NORMALIZED!AA108=0,AA$22=$L$22),VLOOKUP(MASTER_DATA_PROCESSED!$C108,Backend!$Q$9:$T$52,3,FALSE),MASTER_DATA_NORMALIZED!AA108)</f>
        <v>0</v>
      </c>
      <c r="AB108" s="99" t="e">
        <f>IF(AND(MASTER_DATA_NORMALIZED!AB108=0,AB$22=$L$22),VLOOKUP(MASTER_DATA_PROCESSED!$C108,Backend!$Q$9:$T$52,3,FALSE),MASTER_DATA_NORMALIZED!AB108)</f>
        <v>#N/A</v>
      </c>
      <c r="AC108" s="99">
        <f>IF(AND(MASTER_DATA_NORMALIZED!AC108=0,AC$22=$L$22),VLOOKUP(MASTER_DATA_PROCESSED!$C108,Backend!$Q$9:$T$52,3,FALSE),MASTER_DATA_NORMALIZED!AC108)</f>
        <v>0</v>
      </c>
      <c r="AD108" s="99">
        <f>IF(AND(MASTER_DATA_NORMALIZED!AD108=0,AD$22=$L$22),VLOOKUP(MASTER_DATA_PROCESSED!$C108,Backend!$Q$9:$T$52,3,FALSE),MASTER_DATA_NORMALIZED!AD108)</f>
        <v>0</v>
      </c>
      <c r="AE108" s="99">
        <f>IF(AND(MASTER_DATA_NORMALIZED!AE108=0,AE$22=$L$22),VLOOKUP(MASTER_DATA_PROCESSED!$C108,Backend!$Q$9:$T$52,3,FALSE),MASTER_DATA_NORMALIZED!AE108)</f>
        <v>0</v>
      </c>
      <c r="AF108" s="99" t="e">
        <f>IF(AND(MASTER_DATA_NORMALIZED!AF108=0,AF$22=$L$22),VLOOKUP(MASTER_DATA_PROCESSED!$C108,Backend!$Q$9:$T$52,3,FALSE),MASTER_DATA_NORMALIZED!AF108)</f>
        <v>#N/A</v>
      </c>
      <c r="AG108" s="99">
        <f>IF(AND(MASTER_DATA_NORMALIZED!AG108=0,AG$22=$L$22),VLOOKUP(MASTER_DATA_PROCESSED!$C108,Backend!$Q$9:$T$52,3,FALSE),MASTER_DATA_NORMALIZED!AG108)</f>
        <v>0</v>
      </c>
      <c r="AH108" s="99">
        <f>IF(AND(MASTER_DATA_NORMALIZED!AH108=0,AH$22=$L$22),VLOOKUP(MASTER_DATA_PROCESSED!$C108,Backend!$Q$9:$T$52,3,FALSE),MASTER_DATA_NORMALIZED!AH108)</f>
        <v>0</v>
      </c>
      <c r="AI108" s="99">
        <f>IF(AND(MASTER_DATA_NORMALIZED!AI108=0,AI$22=$L$22),VLOOKUP(MASTER_DATA_PROCESSED!$C108,Backend!$Q$9:$T$52,3,FALSE),MASTER_DATA_NORMALIZED!AI108)</f>
        <v>0</v>
      </c>
      <c r="AJ108" s="99" t="e">
        <f>IF(AND(MASTER_DATA_NORMALIZED!AJ108=0,AJ$22=$L$22),VLOOKUP(MASTER_DATA_PROCESSED!$C108,Backend!$Q$9:$T$52,3,FALSE),MASTER_DATA_NORMALIZED!AJ108)</f>
        <v>#N/A</v>
      </c>
      <c r="AK108" s="99">
        <f>IF(AND(MASTER_DATA_NORMALIZED!AK108=0,AK$22=$L$22),VLOOKUP(MASTER_DATA_PROCESSED!$C108,Backend!$Q$9:$T$52,3,FALSE),MASTER_DATA_NORMALIZED!AK108)</f>
        <v>0</v>
      </c>
      <c r="AL108" s="99">
        <f>IF(AND(MASTER_DATA_NORMALIZED!AL108=0,AL$22=$L$22),VLOOKUP(MASTER_DATA_PROCESSED!$C108,Backend!$Q$9:$T$52,3,FALSE),MASTER_DATA_NORMALIZED!AL108)</f>
        <v>0</v>
      </c>
      <c r="AM108" s="99">
        <f>IF(AND(MASTER_DATA_NORMALIZED!AM108=0,AM$22=$L$22),VLOOKUP(MASTER_DATA_PROCESSED!$C108,Backend!$Q$9:$T$52,3,FALSE),MASTER_DATA_NORMALIZED!AM108)</f>
        <v>0</v>
      </c>
      <c r="AN108" s="99" t="e">
        <f>IF(AND(MASTER_DATA_NORMALIZED!AN108=0,AN$22=$L$22),VLOOKUP(MASTER_DATA_PROCESSED!$C108,Backend!$Q$9:$T$52,3,FALSE),MASTER_DATA_NORMALIZED!AN108)</f>
        <v>#N/A</v>
      </c>
      <c r="AO108" s="99">
        <f>IF(AND(MASTER_DATA_NORMALIZED!AO108=0,AO$22=$L$22),VLOOKUP(MASTER_DATA_PROCESSED!$C108,Backend!$Q$9:$T$52,3,FALSE),MASTER_DATA_NORMALIZED!AO108)</f>
        <v>0</v>
      </c>
      <c r="AP108" s="99">
        <f>IF(AND(MASTER_DATA_NORMALIZED!AP108=0,AP$22=$L$22),VLOOKUP(MASTER_DATA_PROCESSED!$C108,Backend!$Q$9:$T$52,3,FALSE),MASTER_DATA_NORMALIZED!AP108)</f>
        <v>0</v>
      </c>
      <c r="AQ108" s="99">
        <f>IF(AND(MASTER_DATA_NORMALIZED!AQ108=0,AQ$22=$L$22),VLOOKUP(MASTER_DATA_PROCESSED!$C108,Backend!$Q$9:$T$52,3,FALSE),MASTER_DATA_NORMALIZED!AQ108)</f>
        <v>0</v>
      </c>
      <c r="AR108" s="99" t="e">
        <f>IF(AND(MASTER_DATA_NORMALIZED!AR108=0,AR$22=$L$22),VLOOKUP(MASTER_DATA_PROCESSED!$C108,Backend!$Q$9:$T$52,3,FALSE),MASTER_DATA_NORMALIZED!AR108)</f>
        <v>#N/A</v>
      </c>
      <c r="AS108" s="99">
        <f>IF(AND(MASTER_DATA_NORMALIZED!AS108=0,AS$22=$L$22),VLOOKUP(MASTER_DATA_PROCESSED!$C108,Backend!$Q$9:$T$52,3,FALSE),MASTER_DATA_NORMALIZED!AS108)</f>
        <v>0</v>
      </c>
      <c r="AT108" s="99">
        <f>IF(AND(MASTER_DATA_NORMALIZED!AT108=0,AT$22=$L$22),VLOOKUP(MASTER_DATA_PROCESSED!$C108,Backend!$Q$9:$T$52,3,FALSE),MASTER_DATA_NORMALIZED!AT108)</f>
        <v>0</v>
      </c>
      <c r="AU108" s="99">
        <f>IF(AND(MASTER_DATA_NORMALIZED!AU108=0,AU$22=$L$22),VLOOKUP(MASTER_DATA_PROCESSED!$C108,Backend!$Q$9:$T$52,3,FALSE),MASTER_DATA_NORMALIZED!AU108)</f>
        <v>0</v>
      </c>
      <c r="AV108" s="99" t="e">
        <f>IF(AND(MASTER_DATA_NORMALIZED!AV108=0,AV$22=$L$22),VLOOKUP(MASTER_DATA_PROCESSED!$C108,Backend!$Q$9:$T$52,3,FALSE),MASTER_DATA_NORMALIZED!AV108)</f>
        <v>#N/A</v>
      </c>
      <c r="AW108" s="99">
        <f>IF(AND(MASTER_DATA_NORMALIZED!AW108=0,AW$22=$L$22),VLOOKUP(MASTER_DATA_PROCESSED!$C108,Backend!$Q$9:$T$52,3,FALSE),MASTER_DATA_NORMALIZED!AW108)</f>
        <v>0</v>
      </c>
      <c r="AX108" s="99">
        <f>IF(AND(MASTER_DATA_NORMALIZED!AX108=0,AX$22=$L$22),VLOOKUP(MASTER_DATA_PROCESSED!$C108,Backend!$Q$9:$T$52,3,FALSE),MASTER_DATA_NORMALIZED!AX108)</f>
        <v>0</v>
      </c>
      <c r="AY108" s="99">
        <f>IF(AND(MASTER_DATA_NORMALIZED!AY108=0,AY$22=$L$22),VLOOKUP(MASTER_DATA_PROCESSED!$C108,Backend!$Q$9:$T$52,3,FALSE),MASTER_DATA_NORMALIZED!AY108)</f>
        <v>0</v>
      </c>
      <c r="AZ108" s="99" t="e">
        <f>IF(AND(MASTER_DATA_NORMALIZED!AZ108=0,AZ$22=$L$22),VLOOKUP(MASTER_DATA_PROCESSED!$C108,Backend!$Q$9:$T$52,3,FALSE),MASTER_DATA_NORMALIZED!AZ108)</f>
        <v>#N/A</v>
      </c>
      <c r="BA108" s="99">
        <f>IF(AND(MASTER_DATA_NORMALIZED!BA108=0,BA$22=$L$22),VLOOKUP(MASTER_DATA_PROCESSED!$C108,Backend!$Q$9:$T$52,3,FALSE),MASTER_DATA_NORMALIZED!BA108)</f>
        <v>0</v>
      </c>
      <c r="BB108" s="99">
        <f>IF(AND(MASTER_DATA_NORMALIZED!BB108=0,BB$22=$L$22),VLOOKUP(MASTER_DATA_PROCESSED!$C108,Backend!$Q$9:$T$52,3,FALSE),MASTER_DATA_NORMALIZED!BB108)</f>
        <v>0</v>
      </c>
      <c r="BC108" s="99">
        <f>IF(AND(MASTER_DATA_NORMALIZED!BC108=0,BC$22=$L$22),VLOOKUP(MASTER_DATA_PROCESSED!$C108,Backend!$Q$9:$T$52,3,FALSE),MASTER_DATA_NORMALIZED!BC108)</f>
        <v>0</v>
      </c>
      <c r="BD108" s="99" t="e">
        <f>IF(AND(MASTER_DATA_NORMALIZED!BD108=0,BD$22=$L$22),VLOOKUP(MASTER_DATA_PROCESSED!$C108,Backend!$Q$9:$T$52,3,FALSE),MASTER_DATA_NORMALIZED!BD108)</f>
        <v>#N/A</v>
      </c>
      <c r="BE108" s="99">
        <f>IF(AND(MASTER_DATA_NORMALIZED!BE108=0,BE$22=$L$22),VLOOKUP(MASTER_DATA_PROCESSED!$C108,Backend!$Q$9:$T$52,3,FALSE),MASTER_DATA_NORMALIZED!BE108)</f>
        <v>0</v>
      </c>
      <c r="BF108" s="99">
        <f>IF(AND(MASTER_DATA_NORMALIZED!BF108=0,BF$22=$L$22),VLOOKUP(MASTER_DATA_PROCESSED!$C108,Backend!$Q$9:$T$52,3,FALSE),MASTER_DATA_NORMALIZED!BF108)</f>
        <v>0</v>
      </c>
      <c r="BG108" s="99">
        <f>IF(AND(MASTER_DATA_NORMALIZED!BG108=0,BG$22=$L$22),VLOOKUP(MASTER_DATA_PROCESSED!$C108,Backend!$Q$9:$T$52,3,FALSE),MASTER_DATA_NORMALIZED!BG108)</f>
        <v>0</v>
      </c>
      <c r="BH108" s="99" t="e">
        <f>IF(AND(MASTER_DATA_NORMALIZED!BH108=0,BH$22=$L$22),VLOOKUP(MASTER_DATA_PROCESSED!$C108,Backend!$Q$9:$T$52,3,FALSE),MASTER_DATA_NORMALIZED!BH108)</f>
        <v>#N/A</v>
      </c>
      <c r="BI108" s="99">
        <f>IF(AND(MASTER_DATA_NORMALIZED!BI108=0,BI$22=$L$22),VLOOKUP(MASTER_DATA_PROCESSED!$C108,Backend!$Q$9:$T$52,3,FALSE),MASTER_DATA_NORMALIZED!BI108)</f>
        <v>0</v>
      </c>
      <c r="BJ108" s="99">
        <f>IF(AND(MASTER_DATA_NORMALIZED!BJ108=0,BJ$22=$L$22),VLOOKUP(MASTER_DATA_PROCESSED!$C108,Backend!$Q$9:$T$52,3,FALSE),MASTER_DATA_NORMALIZED!BJ108)</f>
        <v>0</v>
      </c>
      <c r="BK108" s="99">
        <f>IF(AND(MASTER_DATA_NORMALIZED!BK108=0,BK$22=$L$22),VLOOKUP(MASTER_DATA_PROCESSED!$C108,Backend!$Q$9:$T$52,3,FALSE),MASTER_DATA_NORMALIZED!BK108)</f>
        <v>0</v>
      </c>
      <c r="BL108" s="99" t="e">
        <f>IF(AND(MASTER_DATA_NORMALIZED!BL108=0,BL$22=$L$22),VLOOKUP(MASTER_DATA_PROCESSED!$C108,Backend!$Q$9:$T$52,3,FALSE),MASTER_DATA_NORMALIZED!BL108)</f>
        <v>#N/A</v>
      </c>
      <c r="BM108" s="99">
        <f>IF(AND(MASTER_DATA_NORMALIZED!BM108=0,BM$22=$L$22),VLOOKUP(MASTER_DATA_PROCESSED!$C108,Backend!$Q$9:$T$52,3,FALSE),MASTER_DATA_NORMALIZED!BM108)</f>
        <v>0</v>
      </c>
      <c r="BN108" s="99">
        <f>IF(AND(MASTER_DATA_NORMALIZED!BN108=0,BN$22=$L$22),VLOOKUP(MASTER_DATA_PROCESSED!$C108,Backend!$Q$9:$T$52,3,FALSE),MASTER_DATA_NORMALIZED!BN108)</f>
        <v>0</v>
      </c>
      <c r="BO108" s="99">
        <f>IF(AND(MASTER_DATA_NORMALIZED!BO108=0,BO$22=$L$22),VLOOKUP(MASTER_DATA_PROCESSED!$C108,Backend!$Q$9:$T$52,3,FALSE),MASTER_DATA_NORMALIZED!BO108)</f>
        <v>0</v>
      </c>
      <c r="BP108" s="99" t="e">
        <f>IF(AND(MASTER_DATA_NORMALIZED!BP108=0,BP$22=$L$22),VLOOKUP(MASTER_DATA_PROCESSED!$C108,Backend!$Q$9:$T$52,3,FALSE),MASTER_DATA_NORMALIZED!BP108)</f>
        <v>#N/A</v>
      </c>
      <c r="BQ108" s="99">
        <f>IF(AND(MASTER_DATA_NORMALIZED!BQ108=0,BQ$22=$L$22),VLOOKUP(MASTER_DATA_PROCESSED!$C108,Backend!$Q$9:$T$52,3,FALSE),MASTER_DATA_NORMALIZED!BQ108)</f>
        <v>0</v>
      </c>
      <c r="BR108" s="99">
        <f>IF(AND(MASTER_DATA_NORMALIZED!BR108=0,BR$22=$L$22),VLOOKUP(MASTER_DATA_PROCESSED!$C108,Backend!$Q$9:$T$52,3,FALSE),MASTER_DATA_NORMALIZED!BR108)</f>
        <v>0</v>
      </c>
      <c r="BS108" s="99">
        <f>IF(AND(MASTER_DATA_NORMALIZED!BS108=0,BS$22=$L$22),VLOOKUP(MASTER_DATA_PROCESSED!$C108,Backend!$Q$9:$T$52,3,FALSE),MASTER_DATA_NORMALIZED!BS108)</f>
        <v>0</v>
      </c>
      <c r="BT108" s="99" t="e">
        <f>IF(AND(MASTER_DATA_NORMALIZED!BT108=0,BT$22=$L$22),VLOOKUP(MASTER_DATA_PROCESSED!$C108,Backend!$Q$9:$T$52,3,FALSE),MASTER_DATA_NORMALIZED!BT108)</f>
        <v>#N/A</v>
      </c>
      <c r="BU108" s="99">
        <f>IF(AND(MASTER_DATA_NORMALIZED!BU108=0,BU$22=$L$22),VLOOKUP(MASTER_DATA_PROCESSED!$C108,Backend!$Q$9:$T$52,3,FALSE),MASTER_DATA_NORMALIZED!BU108)</f>
        <v>0</v>
      </c>
      <c r="BV108" s="99">
        <f>IF(AND(MASTER_DATA_NORMALIZED!BV108=0,BV$22=$L$22),VLOOKUP(MASTER_DATA_PROCESSED!$C108,Backend!$Q$9:$T$52,3,FALSE),MASTER_DATA_NORMALIZED!BV108)</f>
        <v>0</v>
      </c>
      <c r="BW108" s="99">
        <f>IF(AND(MASTER_DATA_NORMALIZED!BW108=0,BW$22=$L$22),VLOOKUP(MASTER_DATA_PROCESSED!$C108,Backend!$Q$9:$T$52,3,FALSE),MASTER_DATA_NORMALIZED!BW108)</f>
        <v>0</v>
      </c>
      <c r="BX108" s="99" t="e">
        <f>IF(AND(MASTER_DATA_NORMALIZED!BX108=0,BX$22=$L$22),VLOOKUP(MASTER_DATA_PROCESSED!$C108,Backend!$Q$9:$T$52,3,FALSE),MASTER_DATA_NORMALIZED!BX108)</f>
        <v>#N/A</v>
      </c>
      <c r="BY108" s="99">
        <f>IF(AND(MASTER_DATA_NORMALIZED!BY108=0,BY$22=$L$22),VLOOKUP(MASTER_DATA_PROCESSED!$C108,Backend!$Q$9:$T$52,3,FALSE),MASTER_DATA_NORMALIZED!BY108)</f>
        <v>0</v>
      </c>
      <c r="BZ108" s="99">
        <f>IF(AND(MASTER_DATA_NORMALIZED!BZ108=0,BZ$22=$L$22),VLOOKUP(MASTER_DATA_PROCESSED!$C108,Backend!$Q$9:$T$52,3,FALSE),MASTER_DATA_NORMALIZED!BZ108)</f>
        <v>0</v>
      </c>
      <c r="CA108" s="99">
        <f>IF(AND(MASTER_DATA_NORMALIZED!CA108=0,CA$22=$L$22),VLOOKUP(MASTER_DATA_PROCESSED!$C108,Backend!$Q$9:$T$52,3,FALSE),MASTER_DATA_NORMALIZED!CA108)</f>
        <v>0</v>
      </c>
      <c r="CB108" s="99" t="e">
        <f>IF(AND(MASTER_DATA_NORMALIZED!CB108=0,CB$22=$L$22),VLOOKUP(MASTER_DATA_PROCESSED!$C108,Backend!$Q$9:$T$52,3,FALSE),MASTER_DATA_NORMALIZED!CB108)</f>
        <v>#N/A</v>
      </c>
      <c r="CC108" s="99">
        <f>IF(AND(MASTER_DATA_NORMALIZED!CC108=0,CC$22=$L$22),VLOOKUP(MASTER_DATA_PROCESSED!$C108,Backend!$Q$9:$T$52,3,FALSE),MASTER_DATA_NORMALIZED!CC108)</f>
        <v>0</v>
      </c>
      <c r="CD108" s="99">
        <f>IF(AND(MASTER_DATA_NORMALIZED!CD108=0,CD$22=$L$22),VLOOKUP(MASTER_DATA_PROCESSED!$C108,Backend!$Q$9:$T$52,3,FALSE),MASTER_DATA_NORMALIZED!CD108)</f>
        <v>0</v>
      </c>
      <c r="CE108" s="99">
        <f>IF(AND(MASTER_DATA_NORMALIZED!CE108=0,CE$22=$L$22),VLOOKUP(MASTER_DATA_PROCESSED!$C108,Backend!$Q$9:$T$52,3,FALSE),MASTER_DATA_NORMALIZED!CE108)</f>
        <v>0</v>
      </c>
      <c r="CF108" s="99" t="e">
        <f>IF(AND(MASTER_DATA_NORMALIZED!CF108=0,CF$22=$L$22),VLOOKUP(MASTER_DATA_PROCESSED!$C108,Backend!$Q$9:$T$52,3,FALSE),MASTER_DATA_NORMALIZED!CF108)</f>
        <v>#N/A</v>
      </c>
      <c r="CG108" s="99">
        <f>IF(AND(MASTER_DATA_NORMALIZED!CG108=0,CG$22=$L$22),VLOOKUP(MASTER_DATA_PROCESSED!$C108,Backend!$Q$9:$T$52,3,FALSE),MASTER_DATA_NORMALIZED!CG108)</f>
        <v>0</v>
      </c>
      <c r="CH108" s="99">
        <f>IF(AND(MASTER_DATA_NORMALIZED!CH108=0,CH$22=$L$22),VLOOKUP(MASTER_DATA_PROCESSED!$C108,Backend!$Q$9:$T$52,3,FALSE),MASTER_DATA_NORMALIZED!CH108)</f>
        <v>0</v>
      </c>
      <c r="CI108" s="99">
        <f>IF(AND(MASTER_DATA_NORMALIZED!CI108=0,CI$22=$L$22),VLOOKUP(MASTER_DATA_PROCESSED!$C108,Backend!$Q$9:$T$52,3,FALSE),MASTER_DATA_NORMALIZED!CI108)</f>
        <v>0</v>
      </c>
      <c r="CJ108" s="99" t="e">
        <f>IF(AND(MASTER_DATA_NORMALIZED!CJ108=0,CJ$22=$L$22),VLOOKUP(MASTER_DATA_PROCESSED!$C108,Backend!$Q$9:$T$52,3,FALSE),MASTER_DATA_NORMALIZED!CJ108)</f>
        <v>#N/A</v>
      </c>
      <c r="CK108" s="99">
        <f>IF(AND(MASTER_DATA_NORMALIZED!CK108=0,CK$22=$L$22),VLOOKUP(MASTER_DATA_PROCESSED!$C108,Backend!$Q$9:$T$52,3,FALSE),MASTER_DATA_NORMALIZED!CK108)</f>
        <v>0</v>
      </c>
      <c r="CL108" s="99">
        <f>IF(AND(MASTER_DATA_NORMALIZED!CL108=0,CL$22=$L$22),VLOOKUP(MASTER_DATA_PROCESSED!$C108,Backend!$Q$9:$T$52,3,FALSE),MASTER_DATA_NORMALIZED!CL108)</f>
        <v>0</v>
      </c>
      <c r="CM108" s="99">
        <f>IF(AND(MASTER_DATA_NORMALIZED!CM108=0,CM$22=$L$22),VLOOKUP(MASTER_DATA_PROCESSED!$C108,Backend!$Q$9:$T$52,3,FALSE),MASTER_DATA_NORMALIZED!CM108)</f>
        <v>0</v>
      </c>
      <c r="CN108" s="99" t="e">
        <f>IF(AND(MASTER_DATA_NORMALIZED!CN108=0,CN$22=$L$22),VLOOKUP(MASTER_DATA_PROCESSED!$C108,Backend!$Q$9:$T$52,3,FALSE),MASTER_DATA_NORMALIZED!CN108)</f>
        <v>#N/A</v>
      </c>
      <c r="CO108" s="99">
        <f>IF(AND(MASTER_DATA_NORMALIZED!CO108=0,CO$22=$L$22),VLOOKUP(MASTER_DATA_PROCESSED!$C108,Backend!$Q$9:$T$52,3,FALSE),MASTER_DATA_NORMALIZED!CO108)</f>
        <v>0</v>
      </c>
      <c r="CP108" s="99">
        <f>IF(AND(MASTER_DATA_NORMALIZED!CP108=0,CP$22=$L$22),VLOOKUP(MASTER_DATA_PROCESSED!$C108,Backend!$Q$9:$T$52,3,FALSE),MASTER_DATA_NORMALIZED!CP108)</f>
        <v>0</v>
      </c>
      <c r="CQ108" s="99">
        <f>IF(AND(MASTER_DATA_NORMALIZED!CQ108=0,CQ$22=$L$22),VLOOKUP(MASTER_DATA_PROCESSED!$C108,Backend!$Q$9:$T$52,3,FALSE),MASTER_DATA_NORMALIZED!CQ108)</f>
        <v>0</v>
      </c>
      <c r="CR108" s="99" t="e">
        <f>IF(AND(MASTER_DATA_NORMALIZED!CR108=0,CR$22=$L$22),VLOOKUP(MASTER_DATA_PROCESSED!$C108,Backend!$Q$9:$T$52,3,FALSE),MASTER_DATA_NORMALIZED!CR108)</f>
        <v>#N/A</v>
      </c>
      <c r="CS108" s="99">
        <f>IF(AND(MASTER_DATA_NORMALIZED!CS108=0,CS$22=$L$22),VLOOKUP(MASTER_DATA_PROCESSED!$C108,Backend!$Q$9:$T$52,3,FALSE),MASTER_DATA_NORMALIZED!CS108)</f>
        <v>0</v>
      </c>
      <c r="CT108" s="99">
        <f>IF(AND(MASTER_DATA_NORMALIZED!CT108=0,CT$22=$L$22),VLOOKUP(MASTER_DATA_PROCESSED!$C108,Backend!$Q$9:$T$52,3,FALSE),MASTER_DATA_NORMALIZED!CT108)</f>
        <v>0</v>
      </c>
      <c r="CU108" s="99">
        <f>IF(AND(MASTER_DATA_NORMALIZED!CU108=0,CU$22=$L$22),VLOOKUP(MASTER_DATA_PROCESSED!$C108,Backend!$Q$9:$T$52,3,FALSE),MASTER_DATA_NORMALIZED!CU108)</f>
        <v>0</v>
      </c>
      <c r="CV108" s="99" t="e">
        <f>IF(AND(MASTER_DATA_NORMALIZED!CV108=0,CV$22=$L$22),VLOOKUP(MASTER_DATA_PROCESSED!$C108,Backend!$Q$9:$T$52,3,FALSE),MASTER_DATA_NORMALIZED!CV108)</f>
        <v>#N/A</v>
      </c>
      <c r="CW108" s="99">
        <f>IF(AND(MASTER_DATA_NORMALIZED!CW108=0,CW$22=$L$22),VLOOKUP(MASTER_DATA_PROCESSED!$C108,Backend!$Q$9:$T$52,3,FALSE),MASTER_DATA_NORMALIZED!CW108)</f>
        <v>0</v>
      </c>
      <c r="CX108" s="99">
        <f>IF(AND(MASTER_DATA_NORMALIZED!CX108=0,CX$22=$L$22),VLOOKUP(MASTER_DATA_PROCESSED!$C108,Backend!$Q$9:$T$52,3,FALSE),MASTER_DATA_NORMALIZED!CX108)</f>
        <v>0</v>
      </c>
      <c r="CY108" s="99">
        <f>IF(AND(MASTER_DATA_NORMALIZED!CY108=0,CY$22=$L$22),VLOOKUP(MASTER_DATA_PROCESSED!$C108,Backend!$Q$9:$T$52,3,FALSE),MASTER_DATA_NORMALIZED!CY108)</f>
        <v>0</v>
      </c>
      <c r="CZ108" s="99" t="e">
        <f>IF(AND(MASTER_DATA_NORMALIZED!CZ108=0,CZ$22=$L$22),VLOOKUP(MASTER_DATA_PROCESSED!$C108,Backend!$Q$9:$T$52,3,FALSE),MASTER_DATA_NORMALIZED!CZ108)</f>
        <v>#N/A</v>
      </c>
      <c r="DA108" s="99" t="e">
        <f>IF(AND(MASTER_DATA_NORMALIZED!DA108=0,DA$22=$L$22),VLOOKUP(MASTER_DATA_PROCESSED!$C108,Backend!$Q$9:$T$52,3,FALSE),MASTER_DATA_NORMALIZED!DA108)</f>
        <v>#DIV/0!</v>
      </c>
      <c r="DB108" s="99" t="e">
        <f>IF(AND(MASTER_DATA_NORMALIZED!DB108=0,DB$22=$L$22),VLOOKUP(MASTER_DATA_PROCESSED!$C108,Backend!$Q$9:$T$52,3,FALSE),MASTER_DATA_NORMALIZED!DB108)</f>
        <v>#DIV/0!</v>
      </c>
      <c r="DC108" s="99" t="e">
        <f>IF(AND(MASTER_DATA_NORMALIZED!DC108=0,DC$22=$L$22),VLOOKUP(MASTER_DATA_PROCESSED!$C108,Backend!$Q$9:$T$52,3,FALSE),MASTER_DATA_NORMALIZED!DC108)</f>
        <v>#DIV/0!</v>
      </c>
      <c r="DD108" s="99" t="e">
        <f>IF(AND(MASTER_DATA_NORMALIZED!DD108=0,DD$22=$L$22),VLOOKUP(MASTER_DATA_PROCESSED!$C108,Backend!$Q$9:$T$52,3,FALSE),MASTER_DATA_NORMALIZED!DD108)</f>
        <v>#N/A</v>
      </c>
      <c r="DE108" s="99">
        <f>IF(AND(MASTER_DATA_NORMALIZED!DE108=0,DE$22=$L$22),VLOOKUP(MASTER_DATA_PROCESSED!$C108,Backend!$Q$9:$T$52,3,FALSE),MASTER_DATA_NORMALIZED!DE108)</f>
        <v>0</v>
      </c>
      <c r="DF108" s="99">
        <f>IF(AND(MASTER_DATA_NORMALIZED!DF108=0,DF$22=$L$22),VLOOKUP(MASTER_DATA_PROCESSED!$C108,Backend!$Q$9:$T$52,3,FALSE),MASTER_DATA_NORMALIZED!DF108)</f>
        <v>0</v>
      </c>
      <c r="DG108" s="99">
        <f>IF(AND(MASTER_DATA_NORMALIZED!DG108=0,DG$22=$L$22),VLOOKUP(MASTER_DATA_PROCESSED!$C108,Backend!$Q$9:$T$52,3,FALSE),MASTER_DATA_NORMALIZED!DG108)</f>
        <v>0</v>
      </c>
      <c r="DH108" s="99" t="e">
        <f>IF(AND(MASTER_DATA_NORMALIZED!DH108=0,DH$22=$L$22),VLOOKUP(MASTER_DATA_PROCESSED!$C108,Backend!$Q$9:$T$52,3,FALSE),MASTER_DATA_NORMALIZED!DH108)</f>
        <v>#N/A</v>
      </c>
      <c r="DI108" s="99">
        <f>IF(AND(MASTER_DATA_NORMALIZED!DI108=0,DI$22=$L$22),VLOOKUP(MASTER_DATA_PROCESSED!$C108,Backend!$Q$9:$T$52,3,FALSE),MASTER_DATA_NORMALIZED!DI108)</f>
        <v>0</v>
      </c>
      <c r="DJ108" s="99">
        <f>IF(AND(MASTER_DATA_NORMALIZED!DJ108=0,DJ$22=$L$22),VLOOKUP(MASTER_DATA_PROCESSED!$C108,Backend!$Q$9:$T$52,3,FALSE),MASTER_DATA_NORMALIZED!DJ108)</f>
        <v>0</v>
      </c>
      <c r="DK108" s="99">
        <f>IF(AND(MASTER_DATA_NORMALIZED!DK108=0,DK$22=$L$22),VLOOKUP(MASTER_DATA_PROCESSED!$C108,Backend!$Q$9:$T$52,3,FALSE),MASTER_DATA_NORMALIZED!DK108)</f>
        <v>0</v>
      </c>
      <c r="DL108" s="99" t="e">
        <f>IF(AND(MASTER_DATA_NORMALIZED!DL108=0,DL$22=$L$22),VLOOKUP(MASTER_DATA_PROCESSED!$C108,Backend!$Q$9:$T$52,3,FALSE),MASTER_DATA_NORMALIZED!DL108)</f>
        <v>#N/A</v>
      </c>
      <c r="DM108" s="99">
        <f>IF(AND(MASTER_DATA_NORMALIZED!DM108=0,DM$22=$L$22),VLOOKUP(MASTER_DATA_PROCESSED!$C108,Backend!$Q$9:$T$52,3,FALSE),MASTER_DATA_NORMALIZED!DM108)</f>
        <v>0</v>
      </c>
      <c r="DN108" s="99">
        <f>IF(AND(MASTER_DATA_NORMALIZED!DN108=0,DN$22=$L$22),VLOOKUP(MASTER_DATA_PROCESSED!$C108,Backend!$Q$9:$T$52,3,FALSE),MASTER_DATA_NORMALIZED!DN108)</f>
        <v>0</v>
      </c>
      <c r="DO108" s="99">
        <f>IF(AND(MASTER_DATA_NORMALIZED!DO108=0,DO$22=$L$22),VLOOKUP(MASTER_DATA_PROCESSED!$C108,Backend!$Q$9:$T$52,3,FALSE),MASTER_DATA_NORMALIZED!DO108)</f>
        <v>0</v>
      </c>
      <c r="DP108" s="99" t="e">
        <f>IF(AND(MASTER_DATA_NORMALIZED!DP108=0,DP$22=$L$22),VLOOKUP(MASTER_DATA_PROCESSED!$C108,Backend!$Q$9:$T$52,3,FALSE),MASTER_DATA_NORMALIZED!DP108)</f>
        <v>#N/A</v>
      </c>
      <c r="DQ108" s="99">
        <f>IF(AND(MASTER_DATA_NORMALIZED!DQ108=0,DQ$22=$L$22),VLOOKUP(MASTER_DATA_PROCESSED!$C108,Backend!$Q$9:$T$52,3,FALSE),MASTER_DATA_NORMALIZED!DQ108)</f>
        <v>0</v>
      </c>
      <c r="DR108" s="99">
        <f>IF(AND(MASTER_DATA_NORMALIZED!DR108=0,DR$22=$L$22),VLOOKUP(MASTER_DATA_PROCESSED!$C108,Backend!$Q$9:$T$52,3,FALSE),MASTER_DATA_NORMALIZED!DR108)</f>
        <v>0</v>
      </c>
      <c r="DS108" s="99">
        <f>IF(AND(MASTER_DATA_NORMALIZED!DS108=0,DS$22=$L$22),VLOOKUP(MASTER_DATA_PROCESSED!$C108,Backend!$Q$9:$T$52,3,FALSE),MASTER_DATA_NORMALIZED!DS108)</f>
        <v>0</v>
      </c>
      <c r="DT108" s="99" t="e">
        <f>IF(AND(MASTER_DATA_NORMALIZED!DT108=0,DT$22=$L$22),VLOOKUP(MASTER_DATA_PROCESSED!$C108,Backend!$Q$9:$T$52,3,FALSE),MASTER_DATA_NORMALIZED!DT108)</f>
        <v>#N/A</v>
      </c>
      <c r="DU108" s="99">
        <f>IF(AND(MASTER_DATA_NORMALIZED!DU108=0,DU$22=$L$22),VLOOKUP(MASTER_DATA_PROCESSED!$C108,Backend!$Q$9:$T$52,3,FALSE),MASTER_DATA_NORMALIZED!DU108)</f>
        <v>0</v>
      </c>
      <c r="DV108" s="99">
        <f>IF(AND(MASTER_DATA_NORMALIZED!DV108=0,DV$22=$L$22),VLOOKUP(MASTER_DATA_PROCESSED!$C108,Backend!$Q$9:$T$52,3,FALSE),MASTER_DATA_NORMALIZED!DV108)</f>
        <v>0</v>
      </c>
      <c r="DW108" s="99">
        <f>IF(AND(MASTER_DATA_NORMALIZED!DW108=0,DW$22=$L$22),VLOOKUP(MASTER_DATA_PROCESSED!$C108,Backend!$Q$9:$T$52,3,FALSE),MASTER_DATA_NORMALIZED!DW108)</f>
        <v>0</v>
      </c>
      <c r="DX108" s="99" t="e">
        <f>IF(AND(MASTER_DATA_NORMALIZED!DX108=0,DX$22=$L$22),VLOOKUP(MASTER_DATA_PROCESSED!$C108,Backend!$Q$9:$T$52,3,FALSE),MASTER_DATA_NORMALIZED!DX108)</f>
        <v>#N/A</v>
      </c>
      <c r="DY108" s="99">
        <f>IF(AND(MASTER_DATA_NORMALIZED!DY108=0,DY$22=$L$22),VLOOKUP(MASTER_DATA_PROCESSED!$C108,Backend!$Q$9:$T$52,3,FALSE),MASTER_DATA_NORMALIZED!DY108)</f>
        <v>0</v>
      </c>
      <c r="DZ108" s="99">
        <f>IF(AND(MASTER_DATA_NORMALIZED!DZ108=0,DZ$22=$L$22),VLOOKUP(MASTER_DATA_PROCESSED!$C108,Backend!$Q$9:$T$52,3,FALSE),MASTER_DATA_NORMALIZED!DZ108)</f>
        <v>0</v>
      </c>
      <c r="EA108" s="99">
        <f>IF(AND(MASTER_DATA_NORMALIZED!EA108=0,EA$22=$L$22),VLOOKUP(MASTER_DATA_PROCESSED!$C108,Backend!$Q$9:$T$52,3,FALSE),MASTER_DATA_NORMALIZED!EA108)</f>
        <v>0</v>
      </c>
      <c r="EB108" s="99" t="e">
        <f>IF(AND(MASTER_DATA_NORMALIZED!EB108=0,EB$22=$L$22),VLOOKUP(MASTER_DATA_PROCESSED!$C108,Backend!$Q$9:$T$52,3,FALSE),MASTER_DATA_NORMALIZED!EB108)</f>
        <v>#N/A</v>
      </c>
      <c r="EC108" s="99" t="e">
        <f>IF(AND(MASTER_DATA_NORMALIZED!EC108=0,EC$22=$L$22),VLOOKUP(MASTER_DATA_PROCESSED!$C108,Backend!$Q$9:$T$52,3,FALSE),MASTER_DATA_NORMALIZED!EC108)</f>
        <v>#DIV/0!</v>
      </c>
      <c r="ED108" s="99" t="e">
        <f>IF(AND(MASTER_DATA_NORMALIZED!ED108=0,ED$22=$L$22),VLOOKUP(MASTER_DATA_PROCESSED!$C108,Backend!$Q$9:$T$52,3,FALSE),MASTER_DATA_NORMALIZED!ED108)</f>
        <v>#DIV/0!</v>
      </c>
      <c r="EE108" s="99" t="e">
        <f>IF(AND(MASTER_DATA_NORMALIZED!EE108=0,EE$22=$L$22),VLOOKUP(MASTER_DATA_PROCESSED!$C108,Backend!$Q$9:$T$52,3,FALSE),MASTER_DATA_NORMALIZED!EE108)</f>
        <v>#DIV/0!</v>
      </c>
      <c r="EF108" s="99" t="e">
        <f>IF(AND(MASTER_DATA_NORMALIZED!EF108=0,EF$22=$L$22),VLOOKUP(MASTER_DATA_PROCESSED!$C108,Backend!$Q$9:$T$52,3,FALSE),MASTER_DATA_NORMALIZED!EF108)</f>
        <v>#VALUE!</v>
      </c>
      <c r="EG108" s="99">
        <f>IF(AND(MASTER_DATA_NORMALIZED!EG108=0,EG$22=$L$22),VLOOKUP(MASTER_DATA_PROCESSED!$C108,Backend!$Q$9:$T$52,3,FALSE),MASTER_DATA_NORMALIZED!EG108)</f>
        <v>0</v>
      </c>
      <c r="EH108" s="99">
        <f>IF(AND(MASTER_DATA_NORMALIZED!EH108=0,EH$22=$L$22),VLOOKUP(MASTER_DATA_PROCESSED!$C108,Backend!$Q$9:$T$52,3,FALSE),MASTER_DATA_NORMALIZED!EH108)</f>
        <v>0</v>
      </c>
      <c r="EI108" s="99">
        <f>IF(AND(MASTER_DATA_NORMALIZED!EI108=0,EI$22=$L$22),VLOOKUP(MASTER_DATA_PROCESSED!$C108,Backend!$Q$9:$T$52,3,FALSE),MASTER_DATA_NORMALIZED!EI108)</f>
        <v>0</v>
      </c>
      <c r="EJ108" s="99" t="e">
        <f>IF(AND(MASTER_DATA_NORMALIZED!EJ108=0,EJ$22=$L$22),VLOOKUP(MASTER_DATA_PROCESSED!$C108,Backend!$Q$9:$T$52,3,FALSE),MASTER_DATA_NORMALIZED!EJ108)</f>
        <v>#N/A</v>
      </c>
      <c r="EK108" s="99">
        <f>IF(AND(MASTER_DATA_NORMALIZED!EK108=0,EK$22=$L$22),VLOOKUP(MASTER_DATA_PROCESSED!$C108,Backend!$Q$9:$T$52,3,FALSE),MASTER_DATA_NORMALIZED!EK108)</f>
        <v>0</v>
      </c>
      <c r="EL108" s="99">
        <f>IF(AND(MASTER_DATA_NORMALIZED!EL108=0,EL$22=$L$22),VLOOKUP(MASTER_DATA_PROCESSED!$C108,Backend!$Q$9:$T$52,3,FALSE),MASTER_DATA_NORMALIZED!EL108)</f>
        <v>0</v>
      </c>
      <c r="EM108" s="99">
        <f>IF(AND(MASTER_DATA_NORMALIZED!EM108=0,EM$22=$L$22),VLOOKUP(MASTER_DATA_PROCESSED!$C108,Backend!$Q$9:$T$52,3,FALSE),MASTER_DATA_NORMALIZED!EM108)</f>
        <v>0</v>
      </c>
      <c r="EN108" s="99" t="e">
        <f>IF(AND(MASTER_DATA_NORMALIZED!EN108=0,EN$22=$L$22),VLOOKUP(MASTER_DATA_PROCESSED!$C108,Backend!$Q$9:$T$52,3,FALSE),MASTER_DATA_NORMALIZED!EN108)</f>
        <v>#N/A</v>
      </c>
      <c r="EO108" s="99">
        <f>IF(AND(MASTER_DATA_NORMALIZED!EO108=0,EO$22=$L$22),VLOOKUP(MASTER_DATA_PROCESSED!$C108,Backend!$Q$9:$T$52,3,FALSE),MASTER_DATA_NORMALIZED!EO108)</f>
        <v>0</v>
      </c>
      <c r="EP108" s="99">
        <f>IF(AND(MASTER_DATA_NORMALIZED!EP108=0,EP$22=$L$22),VLOOKUP(MASTER_DATA_PROCESSED!$C108,Backend!$Q$9:$T$52,3,FALSE),MASTER_DATA_NORMALIZED!EP108)</f>
        <v>0</v>
      </c>
      <c r="EQ108" s="99">
        <f>IF(AND(MASTER_DATA_NORMALIZED!EQ108=0,EQ$22=$L$22),VLOOKUP(MASTER_DATA_PROCESSED!$C108,Backend!$Q$9:$T$52,3,FALSE),MASTER_DATA_NORMALIZED!EQ108)</f>
        <v>0</v>
      </c>
      <c r="ER108" s="99" t="e">
        <f>IF(AND(MASTER_DATA_NORMALIZED!ER108=0,ER$22=$L$22),VLOOKUP(MASTER_DATA_PROCESSED!$C108,Backend!$Q$9:$T$52,3,FALSE),MASTER_DATA_NORMALIZED!ER108)</f>
        <v>#N/A</v>
      </c>
      <c r="ES108" s="99">
        <f>IF(AND(MASTER_DATA_NORMALIZED!ES108=0,ES$22=$L$22),VLOOKUP(MASTER_DATA_PROCESSED!$C108,Backend!$Q$9:$T$52,3,FALSE),MASTER_DATA_NORMALIZED!ES108)</f>
        <v>0</v>
      </c>
      <c r="ET108" s="99">
        <f>IF(AND(MASTER_DATA_NORMALIZED!ET108=0,ET$22=$L$22),VLOOKUP(MASTER_DATA_PROCESSED!$C108,Backend!$Q$9:$T$52,3,FALSE),MASTER_DATA_NORMALIZED!ET108)</f>
        <v>0</v>
      </c>
      <c r="EU108" s="99">
        <f>IF(AND(MASTER_DATA_NORMALIZED!EU108=0,EU$22=$L$22),VLOOKUP(MASTER_DATA_PROCESSED!$C108,Backend!$Q$9:$T$52,3,FALSE),MASTER_DATA_NORMALIZED!EU108)</f>
        <v>0</v>
      </c>
      <c r="EV108" s="99" t="e">
        <f>IF(AND(MASTER_DATA_NORMALIZED!EV108=0,EV$22=$L$22),VLOOKUP(MASTER_DATA_PROCESSED!$C108,Backend!$Q$9:$T$52,3,FALSE),MASTER_DATA_NORMALIZED!EV108)</f>
        <v>#N/A</v>
      </c>
      <c r="EW108" s="99">
        <f>IF(AND(MASTER_DATA_NORMALIZED!EW108=0,EW$22=$L$22),VLOOKUP(MASTER_DATA_PROCESSED!$C108,Backend!$Q$9:$T$52,3,FALSE),MASTER_DATA_NORMALIZED!EW108)</f>
        <v>0</v>
      </c>
      <c r="EX108" s="99">
        <f>IF(AND(MASTER_DATA_NORMALIZED!EX108=0,EX$22=$L$22),VLOOKUP(MASTER_DATA_PROCESSED!$C108,Backend!$Q$9:$T$52,3,FALSE),MASTER_DATA_NORMALIZED!EX108)</f>
        <v>0</v>
      </c>
      <c r="EY108" s="99">
        <f>IF(AND(MASTER_DATA_NORMALIZED!EY108=0,EY$22=$L$22),VLOOKUP(MASTER_DATA_PROCESSED!$C108,Backend!$Q$9:$T$52,3,FALSE),MASTER_DATA_NORMALIZED!EY108)</f>
        <v>0</v>
      </c>
      <c r="EZ108" s="99" t="e">
        <f>IF(AND(MASTER_DATA_NORMALIZED!EZ108=0,EZ$22=$L$22),VLOOKUP(MASTER_DATA_PROCESSED!$C108,Backend!$Q$9:$T$52,3,FALSE),MASTER_DATA_NORMALIZED!EZ108)</f>
        <v>#N/A</v>
      </c>
      <c r="FA108" s="99">
        <f>IF(AND(MASTER_DATA_NORMALIZED!FA108=0,FA$22=$L$22),VLOOKUP(MASTER_DATA_PROCESSED!$C108,Backend!$Q$9:$T$52,3,FALSE),MASTER_DATA_NORMALIZED!FA108)</f>
        <v>0</v>
      </c>
      <c r="FB108" s="99">
        <f>IF(AND(MASTER_DATA_NORMALIZED!FB108=0,FB$22=$L$22),VLOOKUP(MASTER_DATA_PROCESSED!$C108,Backend!$Q$9:$T$52,3,FALSE),MASTER_DATA_NORMALIZED!FB108)</f>
        <v>0</v>
      </c>
      <c r="FC108" s="99">
        <f>IF(AND(MASTER_DATA_NORMALIZED!FC108=0,FC$22=$L$22),VLOOKUP(MASTER_DATA_PROCESSED!$C108,Backend!$Q$9:$T$52,3,FALSE),MASTER_DATA_NORMALIZED!FC108)</f>
        <v>0</v>
      </c>
      <c r="FD108" s="99" t="e">
        <f>IF(AND(MASTER_DATA_NORMALIZED!FD108=0,FD$22=$L$22),VLOOKUP(MASTER_DATA_PROCESSED!$C108,Backend!$Q$9:$T$52,3,FALSE),MASTER_DATA_NORMALIZED!FD108)</f>
        <v>#N/A</v>
      </c>
      <c r="FE108" s="99">
        <f>IF(AND(MASTER_DATA_NORMALIZED!FE108=0,FE$22=$L$22),VLOOKUP(MASTER_DATA_PROCESSED!$C108,Backend!$Q$9:$T$52,3,FALSE),MASTER_DATA_NORMALIZED!FE108)</f>
        <v>0</v>
      </c>
      <c r="FF108" s="99">
        <f>IF(AND(MASTER_DATA_NORMALIZED!FF108=0,FF$22=$L$22),VLOOKUP(MASTER_DATA_PROCESSED!$C108,Backend!$Q$9:$T$52,3,FALSE),MASTER_DATA_NORMALIZED!FF108)</f>
        <v>0</v>
      </c>
      <c r="FG108" s="99">
        <f>IF(AND(MASTER_DATA_NORMALIZED!FG108=0,FG$22=$L$22),VLOOKUP(MASTER_DATA_PROCESSED!$C108,Backend!$Q$9:$T$52,3,FALSE),MASTER_DATA_NORMALIZED!FG108)</f>
        <v>0</v>
      </c>
      <c r="FH108" s="99" t="e">
        <f>IF(AND(MASTER_DATA_NORMALIZED!FH108=0,FH$22=$L$22),VLOOKUP(MASTER_DATA_PROCESSED!$C108,Backend!$Q$9:$T$52,3,FALSE),MASTER_DATA_NORMALIZED!FH108)</f>
        <v>#N/A</v>
      </c>
      <c r="FI108" s="99">
        <f>IF(AND(MASTER_DATA_NORMALIZED!FI108=0,FI$22=$L$22),VLOOKUP(MASTER_DATA_PROCESSED!$C108,Backend!$Q$9:$T$52,3,FALSE),MASTER_DATA_NORMALIZED!FI108)</f>
        <v>0</v>
      </c>
      <c r="FJ108" s="99">
        <f>IF(AND(MASTER_DATA_NORMALIZED!FJ108=0,FJ$22=$L$22),VLOOKUP(MASTER_DATA_PROCESSED!$C108,Backend!$Q$9:$T$52,3,FALSE),MASTER_DATA_NORMALIZED!FJ108)</f>
        <v>0</v>
      </c>
      <c r="FK108" s="99">
        <f>IF(AND(MASTER_DATA_NORMALIZED!FK108=0,FK$22=$L$22),VLOOKUP(MASTER_DATA_PROCESSED!$C108,Backend!$Q$9:$T$52,3,FALSE),MASTER_DATA_NORMALIZED!FK108)</f>
        <v>0</v>
      </c>
      <c r="FL108" s="99" t="e">
        <f>IF(AND(MASTER_DATA_NORMALIZED!FL108=0,FL$22=$L$22),VLOOKUP(MASTER_DATA_PROCESSED!$C108,Backend!$Q$9:$T$52,3,FALSE),MASTER_DATA_NORMALIZED!FL108)</f>
        <v>#N/A</v>
      </c>
      <c r="FM108" s="99">
        <f>IF(AND(MASTER_DATA_NORMALIZED!FM108=0,FM$22=$L$22),VLOOKUP(MASTER_DATA_PROCESSED!$C108,Backend!$Q$9:$T$52,3,FALSE),MASTER_DATA_NORMALIZED!FM108)</f>
        <v>0</v>
      </c>
      <c r="FN108" s="99">
        <f>IF(AND(MASTER_DATA_NORMALIZED!FN108=0,FN$22=$L$22),VLOOKUP(MASTER_DATA_PROCESSED!$C108,Backend!$Q$9:$T$52,3,FALSE),MASTER_DATA_NORMALIZED!FN108)</f>
        <v>0</v>
      </c>
      <c r="FO108" s="99">
        <f>IF(AND(MASTER_DATA_NORMALIZED!FO108=0,FO$22=$L$22),VLOOKUP(MASTER_DATA_PROCESSED!$C108,Backend!$Q$9:$T$52,3,FALSE),MASTER_DATA_NORMALIZED!FO108)</f>
        <v>0</v>
      </c>
      <c r="FP108" s="99" t="e">
        <f>IF(AND(MASTER_DATA_NORMALIZED!FP108=0,FP$22=$L$22),VLOOKUP(MASTER_DATA_PROCESSED!$C108,Backend!$Q$9:$T$52,3,FALSE),MASTER_DATA_NORMALIZED!FP108)</f>
        <v>#N/A</v>
      </c>
      <c r="FQ108" s="99">
        <f>IF(AND(MASTER_DATA_NORMALIZED!FQ108=0,FQ$22=$L$22),VLOOKUP(MASTER_DATA_PROCESSED!$C108,Backend!$Q$9:$T$52,3,FALSE),MASTER_DATA_NORMALIZED!FQ108)</f>
        <v>0</v>
      </c>
      <c r="FR108" s="99">
        <f>IF(AND(MASTER_DATA_NORMALIZED!FR108=0,FR$22=$L$22),VLOOKUP(MASTER_DATA_PROCESSED!$C108,Backend!$Q$9:$T$52,3,FALSE),MASTER_DATA_NORMALIZED!FR108)</f>
        <v>0</v>
      </c>
      <c r="FS108" s="99">
        <f>IF(AND(MASTER_DATA_NORMALIZED!FS108=0,FS$22=$L$22),VLOOKUP(MASTER_DATA_PROCESSED!$C108,Backend!$Q$9:$T$52,3,FALSE),MASTER_DATA_NORMALIZED!FS108)</f>
        <v>0</v>
      </c>
      <c r="FT108" s="99" t="e">
        <f>IF(AND(MASTER_DATA_NORMALIZED!FT108=0,FT$22=$L$22),VLOOKUP(MASTER_DATA_PROCESSED!$C108,Backend!$Q$9:$T$52,3,FALSE),MASTER_DATA_NORMALIZED!FT108)</f>
        <v>#N/A</v>
      </c>
      <c r="FU108" s="99">
        <f>IF(AND(MASTER_DATA_NORMALIZED!FU108=0,FU$22=$L$22),VLOOKUP(MASTER_DATA_PROCESSED!$C108,Backend!$Q$9:$T$52,3,FALSE),MASTER_DATA_NORMALIZED!FU108)</f>
        <v>0</v>
      </c>
      <c r="FV108" s="99">
        <f>IF(AND(MASTER_DATA_NORMALIZED!FV108=0,FV$22=$L$22),VLOOKUP(MASTER_DATA_PROCESSED!$C108,Backend!$Q$9:$T$52,3,FALSE),MASTER_DATA_NORMALIZED!FV108)</f>
        <v>0</v>
      </c>
      <c r="FW108" s="99">
        <f>IF(AND(MASTER_DATA_NORMALIZED!FW108=0,FW$22=$L$22),VLOOKUP(MASTER_DATA_PROCESSED!$C108,Backend!$Q$9:$T$52,3,FALSE),MASTER_DATA_NORMALIZED!FW108)</f>
        <v>0</v>
      </c>
      <c r="FX108" s="99" t="e">
        <f>IF(AND(MASTER_DATA_NORMALIZED!FX108=0,FX$22=$L$22),VLOOKUP(MASTER_DATA_PROCESSED!$C108,Backend!$Q$9:$T$52,3,FALSE),MASTER_DATA_NORMALIZED!FX108)</f>
        <v>#N/A</v>
      </c>
      <c r="FY108" s="99">
        <f>IF(AND(MASTER_DATA_NORMALIZED!FY108=0,FY$22=$L$22),VLOOKUP(MASTER_DATA_PROCESSED!$C108,Backend!$Q$9:$T$52,3,FALSE),MASTER_DATA_NORMALIZED!FY108)</f>
        <v>0</v>
      </c>
      <c r="FZ108" s="99">
        <f>IF(AND(MASTER_DATA_NORMALIZED!FZ108=0,FZ$22=$L$22),VLOOKUP(MASTER_DATA_PROCESSED!$C108,Backend!$Q$9:$T$52,3,FALSE),MASTER_DATA_NORMALIZED!FZ108)</f>
        <v>0</v>
      </c>
      <c r="GA108" s="99">
        <f>IF(AND(MASTER_DATA_NORMALIZED!GA108=0,GA$22=$L$22),VLOOKUP(MASTER_DATA_PROCESSED!$C108,Backend!$Q$9:$T$52,3,FALSE),MASTER_DATA_NORMALIZED!GA108)</f>
        <v>0</v>
      </c>
      <c r="GB108" s="99" t="e">
        <f>IF(AND(MASTER_DATA_NORMALIZED!GB108=0,GB$22=$L$22),VLOOKUP(MASTER_DATA_PROCESSED!$C108,Backend!$Q$9:$T$52,3,FALSE),MASTER_DATA_NORMALIZED!GB108)</f>
        <v>#N/A</v>
      </c>
      <c r="GC108" s="99">
        <f>IF(AND(MASTER_DATA_NORMALIZED!GC108=0,GC$22=$L$22),VLOOKUP(MASTER_DATA_PROCESSED!$C108,Backend!$Q$9:$T$52,3,FALSE),MASTER_DATA_NORMALIZED!GC108)</f>
        <v>0</v>
      </c>
      <c r="GD108" s="99">
        <f>IF(AND(MASTER_DATA_NORMALIZED!GD108=0,GD$22=$L$22),VLOOKUP(MASTER_DATA_PROCESSED!$C108,Backend!$Q$9:$T$52,3,FALSE),MASTER_DATA_NORMALIZED!GD108)</f>
        <v>0</v>
      </c>
      <c r="GE108" s="99">
        <f>IF(AND(MASTER_DATA_NORMALIZED!GE108=0,GE$22=$L$22),VLOOKUP(MASTER_DATA_PROCESSED!$C108,Backend!$Q$9:$T$52,3,FALSE),MASTER_DATA_NORMALIZED!GE108)</f>
        <v>0</v>
      </c>
      <c r="GF108" s="99" t="e">
        <f>IF(AND(MASTER_DATA_NORMALIZED!GF108=0,GF$22=$L$22),VLOOKUP(MASTER_DATA_PROCESSED!$C108,Backend!$Q$9:$T$52,3,FALSE),MASTER_DATA_NORMALIZED!GF108)</f>
        <v>#N/A</v>
      </c>
      <c r="GG108" s="99">
        <f>IF(AND(MASTER_DATA_NORMALIZED!GG108=0,GG$22=$L$22),VLOOKUP(MASTER_DATA_PROCESSED!$C108,Backend!$Q$9:$T$52,3,FALSE),MASTER_DATA_NORMALIZED!GG108)</f>
        <v>0</v>
      </c>
      <c r="GH108" s="99">
        <f>IF(AND(MASTER_DATA_NORMALIZED!GH108=0,GH$22=$L$22),VLOOKUP(MASTER_DATA_PROCESSED!$C108,Backend!$Q$9:$T$52,3,FALSE),MASTER_DATA_NORMALIZED!GH108)</f>
        <v>0</v>
      </c>
      <c r="GI108" s="99">
        <f>IF(AND(MASTER_DATA_NORMALIZED!GI108=0,GI$22=$L$22),VLOOKUP(MASTER_DATA_PROCESSED!$C108,Backend!$Q$9:$T$52,3,FALSE),MASTER_DATA_NORMALIZED!GI108)</f>
        <v>0</v>
      </c>
      <c r="GJ108" s="99" t="e">
        <f>IF(AND(MASTER_DATA_NORMALIZED!GJ108=0,GJ$22=$L$22),VLOOKUP(MASTER_DATA_PROCESSED!$C108,Backend!$Q$9:$T$52,3,FALSE),MASTER_DATA_NORMALIZED!GJ108)</f>
        <v>#N/A</v>
      </c>
      <c r="GK108" s="99">
        <f>IF(AND(MASTER_DATA_NORMALIZED!GK108=0,GK$22=$L$22),VLOOKUP(MASTER_DATA_PROCESSED!$C108,Backend!$Q$9:$T$52,3,FALSE),MASTER_DATA_NORMALIZED!GK108)</f>
        <v>0</v>
      </c>
      <c r="GL108" s="99">
        <f>IF(AND(MASTER_DATA_NORMALIZED!GL108=0,GL$22=$L$22),VLOOKUP(MASTER_DATA_PROCESSED!$C108,Backend!$Q$9:$T$52,3,FALSE),MASTER_DATA_NORMALIZED!GL108)</f>
        <v>0</v>
      </c>
      <c r="GM108" s="99">
        <f>IF(AND(MASTER_DATA_NORMALIZED!GM108=0,GM$22=$L$22),VLOOKUP(MASTER_DATA_PROCESSED!$C108,Backend!$Q$9:$T$52,3,FALSE),MASTER_DATA_NORMALIZED!GM108)</f>
        <v>0</v>
      </c>
      <c r="GN108" s="99" t="e">
        <f>IF(AND(MASTER_DATA_NORMALIZED!GN108=0,GN$22=$L$22),VLOOKUP(MASTER_DATA_PROCESSED!$C108,Backend!$Q$9:$T$52,3,FALSE),MASTER_DATA_NORMALIZED!GN108)</f>
        <v>#N/A</v>
      </c>
      <c r="GO108" s="99">
        <f>IF(AND(MASTER_DATA_NORMALIZED!GO108=0,GO$22=$L$22),VLOOKUP(MASTER_DATA_PROCESSED!$C108,Backend!$Q$9:$T$52,3,FALSE),MASTER_DATA_NORMALIZED!GO108)</f>
        <v>0</v>
      </c>
      <c r="GP108" s="99">
        <f>IF(AND(MASTER_DATA_NORMALIZED!GP108=0,GP$22=$L$22),VLOOKUP(MASTER_DATA_PROCESSED!$C108,Backend!$Q$9:$T$52,3,FALSE),MASTER_DATA_NORMALIZED!GP108)</f>
        <v>0</v>
      </c>
      <c r="GQ108" s="99">
        <f>IF(AND(MASTER_DATA_NORMALIZED!GQ108=0,GQ$22=$L$22),VLOOKUP(MASTER_DATA_PROCESSED!$C108,Backend!$Q$9:$T$52,3,FALSE),MASTER_DATA_NORMALIZED!GQ108)</f>
        <v>0</v>
      </c>
      <c r="GR108" s="99" t="e">
        <f>IF(AND(MASTER_DATA_NORMALIZED!GR108=0,GR$22=$L$22),VLOOKUP(MASTER_DATA_PROCESSED!$C108,Backend!$Q$9:$T$52,3,FALSE),MASTER_DATA_NORMALIZED!GR108)</f>
        <v>#N/A</v>
      </c>
      <c r="GS108" s="99">
        <f>IF(AND(MASTER_DATA_NORMALIZED!GS108=0,GS$22=$L$22),VLOOKUP(MASTER_DATA_PROCESSED!$C108,Backend!$Q$9:$T$52,3,FALSE),MASTER_DATA_NORMALIZED!GS108)</f>
        <v>0</v>
      </c>
      <c r="GT108" s="99">
        <f>IF(AND(MASTER_DATA_NORMALIZED!GT108=0,GT$22=$L$22),VLOOKUP(MASTER_DATA_PROCESSED!$C108,Backend!$Q$9:$T$52,3,FALSE),MASTER_DATA_NORMALIZED!GT108)</f>
        <v>0</v>
      </c>
      <c r="GU108" s="99">
        <f>IF(AND(MASTER_DATA_NORMALIZED!GU108=0,GU$22=$L$22),VLOOKUP(MASTER_DATA_PROCESSED!$C108,Backend!$Q$9:$T$52,3,FALSE),MASTER_DATA_NORMALIZED!GU108)</f>
        <v>0</v>
      </c>
      <c r="GV108" s="99" t="e">
        <f>IF(AND(MASTER_DATA_NORMALIZED!GV108=0,GV$22=$L$22),VLOOKUP(MASTER_DATA_PROCESSED!$C108,Backend!$Q$9:$T$52,3,FALSE),MASTER_DATA_NORMALIZED!GV108)</f>
        <v>#N/A</v>
      </c>
      <c r="GW108" s="99" t="e">
        <f>IF(AND(MASTER_DATA_NORMALIZED!GW108=0,GW$22=$L$22),VLOOKUP(MASTER_DATA_PROCESSED!$C108,Backend!$Q$9:$T$52,3,FALSE),MASTER_DATA_NORMALIZED!GW108)</f>
        <v>#REF!</v>
      </c>
      <c r="GX108" s="99" t="e">
        <f>IF(AND(MASTER_DATA_NORMALIZED!GX108=0,GX$22=$L$22),VLOOKUP(MASTER_DATA_PROCESSED!$C108,Backend!$Q$9:$T$52,3,FALSE),MASTER_DATA_NORMALIZED!GX108)</f>
        <v>#REF!</v>
      </c>
      <c r="GY108" s="99" t="e">
        <f>IF(AND(MASTER_DATA_NORMALIZED!GY108=0,GY$22=$L$22),VLOOKUP(MASTER_DATA_PROCESSED!$C108,Backend!$Q$9:$T$52,3,FALSE),MASTER_DATA_NORMALIZED!GY108)</f>
        <v>#REF!</v>
      </c>
    </row>
    <row r="109" spans="2:207" s="27" customFormat="1" ht="14.25" hidden="1" outlineLevel="2" x14ac:dyDescent="0.25">
      <c r="B109" s="26">
        <f t="shared" si="14"/>
        <v>20</v>
      </c>
      <c r="C109" s="59">
        <v>232.7</v>
      </c>
      <c r="D109" s="88"/>
      <c r="E109" s="57"/>
      <c r="F109" s="57"/>
      <c r="G109" s="86">
        <v>232.8</v>
      </c>
      <c r="H109" s="40" t="s">
        <v>226</v>
      </c>
      <c r="I109" s="99">
        <f>IF(AND(MASTER_DATA_NORMALIZED!I109=0,I$22=$L$22),VLOOKUP(MASTER_DATA_PROCESSED!$C109,Backend!$Q$9:$T$52,3,FALSE),MASTER_DATA_NORMALIZED!I109)</f>
        <v>0</v>
      </c>
      <c r="J109" s="99">
        <f>IF(AND(MASTER_DATA_NORMALIZED!J109=0,J$22=$L$22),VLOOKUP(MASTER_DATA_PROCESSED!$C109,Backend!$Q$9:$T$52,3,FALSE),MASTER_DATA_NORMALIZED!J109)</f>
        <v>0</v>
      </c>
      <c r="K109" s="99">
        <f>IF(AND(MASTER_DATA_NORMALIZED!K109=0,K$22=$L$22),VLOOKUP(MASTER_DATA_PROCESSED!$C109,Backend!$Q$9:$T$52,3,FALSE),MASTER_DATA_NORMALIZED!K109)</f>
        <v>0</v>
      </c>
      <c r="L109" s="99" t="e">
        <f>IF(AND(MASTER_DATA_NORMALIZED!L109=0,L$22=$L$22),VLOOKUP(MASTER_DATA_PROCESSED!$C109,Backend!$Q$9:$T$52,3,FALSE),MASTER_DATA_NORMALIZED!L109)</f>
        <v>#N/A</v>
      </c>
      <c r="M109" s="99">
        <f>IF(AND(MASTER_DATA_NORMALIZED!M109=0,M$22=$L$22),VLOOKUP(MASTER_DATA_PROCESSED!$C109,Backend!$Q$9:$T$52,3,FALSE),MASTER_DATA_NORMALIZED!M109)</f>
        <v>0</v>
      </c>
      <c r="N109" s="99">
        <f>IF(AND(MASTER_DATA_NORMALIZED!N109=0,N$22=$L$22),VLOOKUP(MASTER_DATA_PROCESSED!$C109,Backend!$Q$9:$T$52,3,FALSE),MASTER_DATA_NORMALIZED!N109)</f>
        <v>0</v>
      </c>
      <c r="O109" s="99">
        <f>IF(AND(MASTER_DATA_NORMALIZED!O109=0,O$22=$L$22),VLOOKUP(MASTER_DATA_PROCESSED!$C109,Backend!$Q$9:$T$52,3,FALSE),MASTER_DATA_NORMALIZED!O109)</f>
        <v>0</v>
      </c>
      <c r="P109" s="99" t="e">
        <f>IF(AND(MASTER_DATA_NORMALIZED!P109=0,P$22=$L$22),VLOOKUP(MASTER_DATA_PROCESSED!$C109,Backend!$Q$9:$T$52,3,FALSE),MASTER_DATA_NORMALIZED!P109)</f>
        <v>#N/A</v>
      </c>
      <c r="Q109" s="99">
        <f>IF(AND(MASTER_DATA_NORMALIZED!Q109=0,Q$22=$L$22),VLOOKUP(MASTER_DATA_PROCESSED!$C109,Backend!$Q$9:$T$52,3,FALSE),MASTER_DATA_NORMALIZED!Q109)</f>
        <v>0</v>
      </c>
      <c r="R109" s="99">
        <f>IF(AND(MASTER_DATA_NORMALIZED!R109=0,R$22=$L$22),VLOOKUP(MASTER_DATA_PROCESSED!$C109,Backend!$Q$9:$T$52,3,FALSE),MASTER_DATA_NORMALIZED!R109)</f>
        <v>0</v>
      </c>
      <c r="S109" s="99">
        <f>IF(AND(MASTER_DATA_NORMALIZED!S109=0,S$22=$L$22),VLOOKUP(MASTER_DATA_PROCESSED!$C109,Backend!$Q$9:$T$52,3,FALSE),MASTER_DATA_NORMALIZED!S109)</f>
        <v>0</v>
      </c>
      <c r="T109" s="99" t="e">
        <f>IF(AND(MASTER_DATA_NORMALIZED!T109=0,T$22=$L$22),VLOOKUP(MASTER_DATA_PROCESSED!$C109,Backend!$Q$9:$T$52,3,FALSE),MASTER_DATA_NORMALIZED!T109)</f>
        <v>#N/A</v>
      </c>
      <c r="U109" s="99">
        <f>IF(AND(MASTER_DATA_NORMALIZED!U109=0,U$22=$L$22),VLOOKUP(MASTER_DATA_PROCESSED!$C109,Backend!$Q$9:$T$52,3,FALSE),MASTER_DATA_NORMALIZED!U109)</f>
        <v>0</v>
      </c>
      <c r="V109" s="99">
        <f>IF(AND(MASTER_DATA_NORMALIZED!V109=0,V$22=$L$22),VLOOKUP(MASTER_DATA_PROCESSED!$C109,Backend!$Q$9:$T$52,3,FALSE),MASTER_DATA_NORMALIZED!V109)</f>
        <v>0</v>
      </c>
      <c r="W109" s="99">
        <f>IF(AND(MASTER_DATA_NORMALIZED!W109=0,W$22=$L$22),VLOOKUP(MASTER_DATA_PROCESSED!$C109,Backend!$Q$9:$T$52,3,FALSE),MASTER_DATA_NORMALIZED!W109)</f>
        <v>0</v>
      </c>
      <c r="X109" s="99" t="e">
        <f>IF(AND(MASTER_DATA_NORMALIZED!X109=0,X$22=$L$22),VLOOKUP(MASTER_DATA_PROCESSED!$C109,Backend!$Q$9:$T$52,3,FALSE),MASTER_DATA_NORMALIZED!X109)</f>
        <v>#N/A</v>
      </c>
      <c r="Y109" s="99">
        <f>IF(AND(MASTER_DATA_NORMALIZED!Y109=0,Y$22=$L$22),VLOOKUP(MASTER_DATA_PROCESSED!$C109,Backend!$Q$9:$T$52,3,FALSE),MASTER_DATA_NORMALIZED!Y109)</f>
        <v>0</v>
      </c>
      <c r="Z109" s="99">
        <f>IF(AND(MASTER_DATA_NORMALIZED!Z109=0,Z$22=$L$22),VLOOKUP(MASTER_DATA_PROCESSED!$C109,Backend!$Q$9:$T$52,3,FALSE),MASTER_DATA_NORMALIZED!Z109)</f>
        <v>0</v>
      </c>
      <c r="AA109" s="99">
        <f>IF(AND(MASTER_DATA_NORMALIZED!AA109=0,AA$22=$L$22),VLOOKUP(MASTER_DATA_PROCESSED!$C109,Backend!$Q$9:$T$52,3,FALSE),MASTER_DATA_NORMALIZED!AA109)</f>
        <v>0</v>
      </c>
      <c r="AB109" s="99" t="e">
        <f>IF(AND(MASTER_DATA_NORMALIZED!AB109=0,AB$22=$L$22),VLOOKUP(MASTER_DATA_PROCESSED!$C109,Backend!$Q$9:$T$52,3,FALSE),MASTER_DATA_NORMALIZED!AB109)</f>
        <v>#N/A</v>
      </c>
      <c r="AC109" s="99">
        <f>IF(AND(MASTER_DATA_NORMALIZED!AC109=0,AC$22=$L$22),VLOOKUP(MASTER_DATA_PROCESSED!$C109,Backend!$Q$9:$T$52,3,FALSE),MASTER_DATA_NORMALIZED!AC109)</f>
        <v>0</v>
      </c>
      <c r="AD109" s="99">
        <f>IF(AND(MASTER_DATA_NORMALIZED!AD109=0,AD$22=$L$22),VLOOKUP(MASTER_DATA_PROCESSED!$C109,Backend!$Q$9:$T$52,3,FALSE),MASTER_DATA_NORMALIZED!AD109)</f>
        <v>0</v>
      </c>
      <c r="AE109" s="99">
        <f>IF(AND(MASTER_DATA_NORMALIZED!AE109=0,AE$22=$L$22),VLOOKUP(MASTER_DATA_PROCESSED!$C109,Backend!$Q$9:$T$52,3,FALSE),MASTER_DATA_NORMALIZED!AE109)</f>
        <v>0</v>
      </c>
      <c r="AF109" s="99" t="e">
        <f>IF(AND(MASTER_DATA_NORMALIZED!AF109=0,AF$22=$L$22),VLOOKUP(MASTER_DATA_PROCESSED!$C109,Backend!$Q$9:$T$52,3,FALSE),MASTER_DATA_NORMALIZED!AF109)</f>
        <v>#N/A</v>
      </c>
      <c r="AG109" s="99">
        <f>IF(AND(MASTER_DATA_NORMALIZED!AG109=0,AG$22=$L$22),VLOOKUP(MASTER_DATA_PROCESSED!$C109,Backend!$Q$9:$T$52,3,FALSE),MASTER_DATA_NORMALIZED!AG109)</f>
        <v>0</v>
      </c>
      <c r="AH109" s="99">
        <f>IF(AND(MASTER_DATA_NORMALIZED!AH109=0,AH$22=$L$22),VLOOKUP(MASTER_DATA_PROCESSED!$C109,Backend!$Q$9:$T$52,3,FALSE),MASTER_DATA_NORMALIZED!AH109)</f>
        <v>0</v>
      </c>
      <c r="AI109" s="99">
        <f>IF(AND(MASTER_DATA_NORMALIZED!AI109=0,AI$22=$L$22),VLOOKUP(MASTER_DATA_PROCESSED!$C109,Backend!$Q$9:$T$52,3,FALSE),MASTER_DATA_NORMALIZED!AI109)</f>
        <v>0</v>
      </c>
      <c r="AJ109" s="99" t="e">
        <f>IF(AND(MASTER_DATA_NORMALIZED!AJ109=0,AJ$22=$L$22),VLOOKUP(MASTER_DATA_PROCESSED!$C109,Backend!$Q$9:$T$52,3,FALSE),MASTER_DATA_NORMALIZED!AJ109)</f>
        <v>#N/A</v>
      </c>
      <c r="AK109" s="99">
        <f>IF(AND(MASTER_DATA_NORMALIZED!AK109=0,AK$22=$L$22),VLOOKUP(MASTER_DATA_PROCESSED!$C109,Backend!$Q$9:$T$52,3,FALSE),MASTER_DATA_NORMALIZED!AK109)</f>
        <v>0</v>
      </c>
      <c r="AL109" s="99">
        <f>IF(AND(MASTER_DATA_NORMALIZED!AL109=0,AL$22=$L$22),VLOOKUP(MASTER_DATA_PROCESSED!$C109,Backend!$Q$9:$T$52,3,FALSE),MASTER_DATA_NORMALIZED!AL109)</f>
        <v>0</v>
      </c>
      <c r="AM109" s="99">
        <f>IF(AND(MASTER_DATA_NORMALIZED!AM109=0,AM$22=$L$22),VLOOKUP(MASTER_DATA_PROCESSED!$C109,Backend!$Q$9:$T$52,3,FALSE),MASTER_DATA_NORMALIZED!AM109)</f>
        <v>0</v>
      </c>
      <c r="AN109" s="99" t="e">
        <f>IF(AND(MASTER_DATA_NORMALIZED!AN109=0,AN$22=$L$22),VLOOKUP(MASTER_DATA_PROCESSED!$C109,Backend!$Q$9:$T$52,3,FALSE),MASTER_DATA_NORMALIZED!AN109)</f>
        <v>#N/A</v>
      </c>
      <c r="AO109" s="99">
        <f>IF(AND(MASTER_DATA_NORMALIZED!AO109=0,AO$22=$L$22),VLOOKUP(MASTER_DATA_PROCESSED!$C109,Backend!$Q$9:$T$52,3,FALSE),MASTER_DATA_NORMALIZED!AO109)</f>
        <v>0</v>
      </c>
      <c r="AP109" s="99">
        <f>IF(AND(MASTER_DATA_NORMALIZED!AP109=0,AP$22=$L$22),VLOOKUP(MASTER_DATA_PROCESSED!$C109,Backend!$Q$9:$T$52,3,FALSE),MASTER_DATA_NORMALIZED!AP109)</f>
        <v>0</v>
      </c>
      <c r="AQ109" s="99">
        <f>IF(AND(MASTER_DATA_NORMALIZED!AQ109=0,AQ$22=$L$22),VLOOKUP(MASTER_DATA_PROCESSED!$C109,Backend!$Q$9:$T$52,3,FALSE),MASTER_DATA_NORMALIZED!AQ109)</f>
        <v>0</v>
      </c>
      <c r="AR109" s="99" t="e">
        <f>IF(AND(MASTER_DATA_NORMALIZED!AR109=0,AR$22=$L$22),VLOOKUP(MASTER_DATA_PROCESSED!$C109,Backend!$Q$9:$T$52,3,FALSE),MASTER_DATA_NORMALIZED!AR109)</f>
        <v>#N/A</v>
      </c>
      <c r="AS109" s="99">
        <f>IF(AND(MASTER_DATA_NORMALIZED!AS109=0,AS$22=$L$22),VLOOKUP(MASTER_DATA_PROCESSED!$C109,Backend!$Q$9:$T$52,3,FALSE),MASTER_DATA_NORMALIZED!AS109)</f>
        <v>0</v>
      </c>
      <c r="AT109" s="99">
        <f>IF(AND(MASTER_DATA_NORMALIZED!AT109=0,AT$22=$L$22),VLOOKUP(MASTER_DATA_PROCESSED!$C109,Backend!$Q$9:$T$52,3,FALSE),MASTER_DATA_NORMALIZED!AT109)</f>
        <v>0</v>
      </c>
      <c r="AU109" s="99">
        <f>IF(AND(MASTER_DATA_NORMALIZED!AU109=0,AU$22=$L$22),VLOOKUP(MASTER_DATA_PROCESSED!$C109,Backend!$Q$9:$T$52,3,FALSE),MASTER_DATA_NORMALIZED!AU109)</f>
        <v>0</v>
      </c>
      <c r="AV109" s="99" t="e">
        <f>IF(AND(MASTER_DATA_NORMALIZED!AV109=0,AV$22=$L$22),VLOOKUP(MASTER_DATA_PROCESSED!$C109,Backend!$Q$9:$T$52,3,FALSE),MASTER_DATA_NORMALIZED!AV109)</f>
        <v>#N/A</v>
      </c>
      <c r="AW109" s="99">
        <f>IF(AND(MASTER_DATA_NORMALIZED!AW109=0,AW$22=$L$22),VLOOKUP(MASTER_DATA_PROCESSED!$C109,Backend!$Q$9:$T$52,3,FALSE),MASTER_DATA_NORMALIZED!AW109)</f>
        <v>0</v>
      </c>
      <c r="AX109" s="99">
        <f>IF(AND(MASTER_DATA_NORMALIZED!AX109=0,AX$22=$L$22),VLOOKUP(MASTER_DATA_PROCESSED!$C109,Backend!$Q$9:$T$52,3,FALSE),MASTER_DATA_NORMALIZED!AX109)</f>
        <v>0</v>
      </c>
      <c r="AY109" s="99">
        <f>IF(AND(MASTER_DATA_NORMALIZED!AY109=0,AY$22=$L$22),VLOOKUP(MASTER_DATA_PROCESSED!$C109,Backend!$Q$9:$T$52,3,FALSE),MASTER_DATA_NORMALIZED!AY109)</f>
        <v>0</v>
      </c>
      <c r="AZ109" s="99" t="e">
        <f>IF(AND(MASTER_DATA_NORMALIZED!AZ109=0,AZ$22=$L$22),VLOOKUP(MASTER_DATA_PROCESSED!$C109,Backend!$Q$9:$T$52,3,FALSE),MASTER_DATA_NORMALIZED!AZ109)</f>
        <v>#N/A</v>
      </c>
      <c r="BA109" s="99">
        <f>IF(AND(MASTER_DATA_NORMALIZED!BA109=0,BA$22=$L$22),VLOOKUP(MASTER_DATA_PROCESSED!$C109,Backend!$Q$9:$T$52,3,FALSE),MASTER_DATA_NORMALIZED!BA109)</f>
        <v>0</v>
      </c>
      <c r="BB109" s="99">
        <f>IF(AND(MASTER_DATA_NORMALIZED!BB109=0,BB$22=$L$22),VLOOKUP(MASTER_DATA_PROCESSED!$C109,Backend!$Q$9:$T$52,3,FALSE),MASTER_DATA_NORMALIZED!BB109)</f>
        <v>0</v>
      </c>
      <c r="BC109" s="99">
        <f>IF(AND(MASTER_DATA_NORMALIZED!BC109=0,BC$22=$L$22),VLOOKUP(MASTER_DATA_PROCESSED!$C109,Backend!$Q$9:$T$52,3,FALSE),MASTER_DATA_NORMALIZED!BC109)</f>
        <v>0</v>
      </c>
      <c r="BD109" s="99" t="e">
        <f>IF(AND(MASTER_DATA_NORMALIZED!BD109=0,BD$22=$L$22),VLOOKUP(MASTER_DATA_PROCESSED!$C109,Backend!$Q$9:$T$52,3,FALSE),MASTER_DATA_NORMALIZED!BD109)</f>
        <v>#N/A</v>
      </c>
      <c r="BE109" s="99">
        <f>IF(AND(MASTER_DATA_NORMALIZED!BE109=0,BE$22=$L$22),VLOOKUP(MASTER_DATA_PROCESSED!$C109,Backend!$Q$9:$T$52,3,FALSE),MASTER_DATA_NORMALIZED!BE109)</f>
        <v>0</v>
      </c>
      <c r="BF109" s="99">
        <f>IF(AND(MASTER_DATA_NORMALIZED!BF109=0,BF$22=$L$22),VLOOKUP(MASTER_DATA_PROCESSED!$C109,Backend!$Q$9:$T$52,3,FALSE),MASTER_DATA_NORMALIZED!BF109)</f>
        <v>0</v>
      </c>
      <c r="BG109" s="99">
        <f>IF(AND(MASTER_DATA_NORMALIZED!BG109=0,BG$22=$L$22),VLOOKUP(MASTER_DATA_PROCESSED!$C109,Backend!$Q$9:$T$52,3,FALSE),MASTER_DATA_NORMALIZED!BG109)</f>
        <v>0</v>
      </c>
      <c r="BH109" s="99" t="e">
        <f>IF(AND(MASTER_DATA_NORMALIZED!BH109=0,BH$22=$L$22),VLOOKUP(MASTER_DATA_PROCESSED!$C109,Backend!$Q$9:$T$52,3,FALSE),MASTER_DATA_NORMALIZED!BH109)</f>
        <v>#N/A</v>
      </c>
      <c r="BI109" s="99">
        <f>IF(AND(MASTER_DATA_NORMALIZED!BI109=0,BI$22=$L$22),VLOOKUP(MASTER_DATA_PROCESSED!$C109,Backend!$Q$9:$T$52,3,FALSE),MASTER_DATA_NORMALIZED!BI109)</f>
        <v>0</v>
      </c>
      <c r="BJ109" s="99">
        <f>IF(AND(MASTER_DATA_NORMALIZED!BJ109=0,BJ$22=$L$22),VLOOKUP(MASTER_DATA_PROCESSED!$C109,Backend!$Q$9:$T$52,3,FALSE),MASTER_DATA_NORMALIZED!BJ109)</f>
        <v>0</v>
      </c>
      <c r="BK109" s="99">
        <f>IF(AND(MASTER_DATA_NORMALIZED!BK109=0,BK$22=$L$22),VLOOKUP(MASTER_DATA_PROCESSED!$C109,Backend!$Q$9:$T$52,3,FALSE),MASTER_DATA_NORMALIZED!BK109)</f>
        <v>0</v>
      </c>
      <c r="BL109" s="99" t="e">
        <f>IF(AND(MASTER_DATA_NORMALIZED!BL109=0,BL$22=$L$22),VLOOKUP(MASTER_DATA_PROCESSED!$C109,Backend!$Q$9:$T$52,3,FALSE),MASTER_DATA_NORMALIZED!BL109)</f>
        <v>#N/A</v>
      </c>
      <c r="BM109" s="99">
        <f>IF(AND(MASTER_DATA_NORMALIZED!BM109=0,BM$22=$L$22),VLOOKUP(MASTER_DATA_PROCESSED!$C109,Backend!$Q$9:$T$52,3,FALSE),MASTER_DATA_NORMALIZED!BM109)</f>
        <v>0</v>
      </c>
      <c r="BN109" s="99">
        <f>IF(AND(MASTER_DATA_NORMALIZED!BN109=0,BN$22=$L$22),VLOOKUP(MASTER_DATA_PROCESSED!$C109,Backend!$Q$9:$T$52,3,FALSE),MASTER_DATA_NORMALIZED!BN109)</f>
        <v>0</v>
      </c>
      <c r="BO109" s="99">
        <f>IF(AND(MASTER_DATA_NORMALIZED!BO109=0,BO$22=$L$22),VLOOKUP(MASTER_DATA_PROCESSED!$C109,Backend!$Q$9:$T$52,3,FALSE),MASTER_DATA_NORMALIZED!BO109)</f>
        <v>0</v>
      </c>
      <c r="BP109" s="99" t="e">
        <f>IF(AND(MASTER_DATA_NORMALIZED!BP109=0,BP$22=$L$22),VLOOKUP(MASTER_DATA_PROCESSED!$C109,Backend!$Q$9:$T$52,3,FALSE),MASTER_DATA_NORMALIZED!BP109)</f>
        <v>#N/A</v>
      </c>
      <c r="BQ109" s="99">
        <f>IF(AND(MASTER_DATA_NORMALIZED!BQ109=0,BQ$22=$L$22),VLOOKUP(MASTER_DATA_PROCESSED!$C109,Backend!$Q$9:$T$52,3,FALSE),MASTER_DATA_NORMALIZED!BQ109)</f>
        <v>0</v>
      </c>
      <c r="BR109" s="99">
        <f>IF(AND(MASTER_DATA_NORMALIZED!BR109=0,BR$22=$L$22),VLOOKUP(MASTER_DATA_PROCESSED!$C109,Backend!$Q$9:$T$52,3,FALSE),MASTER_DATA_NORMALIZED!BR109)</f>
        <v>0</v>
      </c>
      <c r="BS109" s="99">
        <f>IF(AND(MASTER_DATA_NORMALIZED!BS109=0,BS$22=$L$22),VLOOKUP(MASTER_DATA_PROCESSED!$C109,Backend!$Q$9:$T$52,3,FALSE),MASTER_DATA_NORMALIZED!BS109)</f>
        <v>0</v>
      </c>
      <c r="BT109" s="99" t="e">
        <f>IF(AND(MASTER_DATA_NORMALIZED!BT109=0,BT$22=$L$22),VLOOKUP(MASTER_DATA_PROCESSED!$C109,Backend!$Q$9:$T$52,3,FALSE),MASTER_DATA_NORMALIZED!BT109)</f>
        <v>#N/A</v>
      </c>
      <c r="BU109" s="99">
        <f>IF(AND(MASTER_DATA_NORMALIZED!BU109=0,BU$22=$L$22),VLOOKUP(MASTER_DATA_PROCESSED!$C109,Backend!$Q$9:$T$52,3,FALSE),MASTER_DATA_NORMALIZED!BU109)</f>
        <v>0</v>
      </c>
      <c r="BV109" s="99">
        <f>IF(AND(MASTER_DATA_NORMALIZED!BV109=0,BV$22=$L$22),VLOOKUP(MASTER_DATA_PROCESSED!$C109,Backend!$Q$9:$T$52,3,FALSE),MASTER_DATA_NORMALIZED!BV109)</f>
        <v>0</v>
      </c>
      <c r="BW109" s="99">
        <f>IF(AND(MASTER_DATA_NORMALIZED!BW109=0,BW$22=$L$22),VLOOKUP(MASTER_DATA_PROCESSED!$C109,Backend!$Q$9:$T$52,3,FALSE),MASTER_DATA_NORMALIZED!BW109)</f>
        <v>0</v>
      </c>
      <c r="BX109" s="99" t="e">
        <f>IF(AND(MASTER_DATA_NORMALIZED!BX109=0,BX$22=$L$22),VLOOKUP(MASTER_DATA_PROCESSED!$C109,Backend!$Q$9:$T$52,3,FALSE),MASTER_DATA_NORMALIZED!BX109)</f>
        <v>#N/A</v>
      </c>
      <c r="BY109" s="99">
        <f>IF(AND(MASTER_DATA_NORMALIZED!BY109=0,BY$22=$L$22),VLOOKUP(MASTER_DATA_PROCESSED!$C109,Backend!$Q$9:$T$52,3,FALSE),MASTER_DATA_NORMALIZED!BY109)</f>
        <v>0</v>
      </c>
      <c r="BZ109" s="99">
        <f>IF(AND(MASTER_DATA_NORMALIZED!BZ109=0,BZ$22=$L$22),VLOOKUP(MASTER_DATA_PROCESSED!$C109,Backend!$Q$9:$T$52,3,FALSE),MASTER_DATA_NORMALIZED!BZ109)</f>
        <v>0</v>
      </c>
      <c r="CA109" s="99">
        <f>IF(AND(MASTER_DATA_NORMALIZED!CA109=0,CA$22=$L$22),VLOOKUP(MASTER_DATA_PROCESSED!$C109,Backend!$Q$9:$T$52,3,FALSE),MASTER_DATA_NORMALIZED!CA109)</f>
        <v>0</v>
      </c>
      <c r="CB109" s="99" t="e">
        <f>IF(AND(MASTER_DATA_NORMALIZED!CB109=0,CB$22=$L$22),VLOOKUP(MASTER_DATA_PROCESSED!$C109,Backend!$Q$9:$T$52,3,FALSE),MASTER_DATA_NORMALIZED!CB109)</f>
        <v>#N/A</v>
      </c>
      <c r="CC109" s="99">
        <f>IF(AND(MASTER_DATA_NORMALIZED!CC109=0,CC$22=$L$22),VLOOKUP(MASTER_DATA_PROCESSED!$C109,Backend!$Q$9:$T$52,3,FALSE),MASTER_DATA_NORMALIZED!CC109)</f>
        <v>0</v>
      </c>
      <c r="CD109" s="99">
        <f>IF(AND(MASTER_DATA_NORMALIZED!CD109=0,CD$22=$L$22),VLOOKUP(MASTER_DATA_PROCESSED!$C109,Backend!$Q$9:$T$52,3,FALSE),MASTER_DATA_NORMALIZED!CD109)</f>
        <v>0</v>
      </c>
      <c r="CE109" s="99">
        <f>IF(AND(MASTER_DATA_NORMALIZED!CE109=0,CE$22=$L$22),VLOOKUP(MASTER_DATA_PROCESSED!$C109,Backend!$Q$9:$T$52,3,FALSE),MASTER_DATA_NORMALIZED!CE109)</f>
        <v>0</v>
      </c>
      <c r="CF109" s="99" t="e">
        <f>IF(AND(MASTER_DATA_NORMALIZED!CF109=0,CF$22=$L$22),VLOOKUP(MASTER_DATA_PROCESSED!$C109,Backend!$Q$9:$T$52,3,FALSE),MASTER_DATA_NORMALIZED!CF109)</f>
        <v>#N/A</v>
      </c>
      <c r="CG109" s="99">
        <f>IF(AND(MASTER_DATA_NORMALIZED!CG109=0,CG$22=$L$22),VLOOKUP(MASTER_DATA_PROCESSED!$C109,Backend!$Q$9:$T$52,3,FALSE),MASTER_DATA_NORMALIZED!CG109)</f>
        <v>0</v>
      </c>
      <c r="CH109" s="99">
        <f>IF(AND(MASTER_DATA_NORMALIZED!CH109=0,CH$22=$L$22),VLOOKUP(MASTER_DATA_PROCESSED!$C109,Backend!$Q$9:$T$52,3,FALSE),MASTER_DATA_NORMALIZED!CH109)</f>
        <v>0</v>
      </c>
      <c r="CI109" s="99">
        <f>IF(AND(MASTER_DATA_NORMALIZED!CI109=0,CI$22=$L$22),VLOOKUP(MASTER_DATA_PROCESSED!$C109,Backend!$Q$9:$T$52,3,FALSE),MASTER_DATA_NORMALIZED!CI109)</f>
        <v>0</v>
      </c>
      <c r="CJ109" s="99" t="e">
        <f>IF(AND(MASTER_DATA_NORMALIZED!CJ109=0,CJ$22=$L$22),VLOOKUP(MASTER_DATA_PROCESSED!$C109,Backend!$Q$9:$T$52,3,FALSE),MASTER_DATA_NORMALIZED!CJ109)</f>
        <v>#N/A</v>
      </c>
      <c r="CK109" s="99">
        <f>IF(AND(MASTER_DATA_NORMALIZED!CK109=0,CK$22=$L$22),VLOOKUP(MASTER_DATA_PROCESSED!$C109,Backend!$Q$9:$T$52,3,FALSE),MASTER_DATA_NORMALIZED!CK109)</f>
        <v>0</v>
      </c>
      <c r="CL109" s="99">
        <f>IF(AND(MASTER_DATA_NORMALIZED!CL109=0,CL$22=$L$22),VLOOKUP(MASTER_DATA_PROCESSED!$C109,Backend!$Q$9:$T$52,3,FALSE),MASTER_DATA_NORMALIZED!CL109)</f>
        <v>0</v>
      </c>
      <c r="CM109" s="99">
        <f>IF(AND(MASTER_DATA_NORMALIZED!CM109=0,CM$22=$L$22),VLOOKUP(MASTER_DATA_PROCESSED!$C109,Backend!$Q$9:$T$52,3,FALSE),MASTER_DATA_NORMALIZED!CM109)</f>
        <v>0</v>
      </c>
      <c r="CN109" s="99" t="e">
        <f>IF(AND(MASTER_DATA_NORMALIZED!CN109=0,CN$22=$L$22),VLOOKUP(MASTER_DATA_PROCESSED!$C109,Backend!$Q$9:$T$52,3,FALSE),MASTER_DATA_NORMALIZED!CN109)</f>
        <v>#N/A</v>
      </c>
      <c r="CO109" s="99">
        <f>IF(AND(MASTER_DATA_NORMALIZED!CO109=0,CO$22=$L$22),VLOOKUP(MASTER_DATA_PROCESSED!$C109,Backend!$Q$9:$T$52,3,FALSE),MASTER_DATA_NORMALIZED!CO109)</f>
        <v>0</v>
      </c>
      <c r="CP109" s="99">
        <f>IF(AND(MASTER_DATA_NORMALIZED!CP109=0,CP$22=$L$22),VLOOKUP(MASTER_DATA_PROCESSED!$C109,Backend!$Q$9:$T$52,3,FALSE),MASTER_DATA_NORMALIZED!CP109)</f>
        <v>0</v>
      </c>
      <c r="CQ109" s="99">
        <f>IF(AND(MASTER_DATA_NORMALIZED!CQ109=0,CQ$22=$L$22),VLOOKUP(MASTER_DATA_PROCESSED!$C109,Backend!$Q$9:$T$52,3,FALSE),MASTER_DATA_NORMALIZED!CQ109)</f>
        <v>0</v>
      </c>
      <c r="CR109" s="99" t="e">
        <f>IF(AND(MASTER_DATA_NORMALIZED!CR109=0,CR$22=$L$22),VLOOKUP(MASTER_DATA_PROCESSED!$C109,Backend!$Q$9:$T$52,3,FALSE),MASTER_DATA_NORMALIZED!CR109)</f>
        <v>#N/A</v>
      </c>
      <c r="CS109" s="99">
        <f>IF(AND(MASTER_DATA_NORMALIZED!CS109=0,CS$22=$L$22),VLOOKUP(MASTER_DATA_PROCESSED!$C109,Backend!$Q$9:$T$52,3,FALSE),MASTER_DATA_NORMALIZED!CS109)</f>
        <v>0</v>
      </c>
      <c r="CT109" s="99">
        <f>IF(AND(MASTER_DATA_NORMALIZED!CT109=0,CT$22=$L$22),VLOOKUP(MASTER_DATA_PROCESSED!$C109,Backend!$Q$9:$T$52,3,FALSE),MASTER_DATA_NORMALIZED!CT109)</f>
        <v>0</v>
      </c>
      <c r="CU109" s="99">
        <f>IF(AND(MASTER_DATA_NORMALIZED!CU109=0,CU$22=$L$22),VLOOKUP(MASTER_DATA_PROCESSED!$C109,Backend!$Q$9:$T$52,3,FALSE),MASTER_DATA_NORMALIZED!CU109)</f>
        <v>0</v>
      </c>
      <c r="CV109" s="99" t="e">
        <f>IF(AND(MASTER_DATA_NORMALIZED!CV109=0,CV$22=$L$22),VLOOKUP(MASTER_DATA_PROCESSED!$C109,Backend!$Q$9:$T$52,3,FALSE),MASTER_DATA_NORMALIZED!CV109)</f>
        <v>#N/A</v>
      </c>
      <c r="CW109" s="99">
        <f>IF(AND(MASTER_DATA_NORMALIZED!CW109=0,CW$22=$L$22),VLOOKUP(MASTER_DATA_PROCESSED!$C109,Backend!$Q$9:$T$52,3,FALSE),MASTER_DATA_NORMALIZED!CW109)</f>
        <v>0</v>
      </c>
      <c r="CX109" s="99">
        <f>IF(AND(MASTER_DATA_NORMALIZED!CX109=0,CX$22=$L$22),VLOOKUP(MASTER_DATA_PROCESSED!$C109,Backend!$Q$9:$T$52,3,FALSE),MASTER_DATA_NORMALIZED!CX109)</f>
        <v>0</v>
      </c>
      <c r="CY109" s="99">
        <f>IF(AND(MASTER_DATA_NORMALIZED!CY109=0,CY$22=$L$22),VLOOKUP(MASTER_DATA_PROCESSED!$C109,Backend!$Q$9:$T$52,3,FALSE),MASTER_DATA_NORMALIZED!CY109)</f>
        <v>0</v>
      </c>
      <c r="CZ109" s="99" t="e">
        <f>IF(AND(MASTER_DATA_NORMALIZED!CZ109=0,CZ$22=$L$22),VLOOKUP(MASTER_DATA_PROCESSED!$C109,Backend!$Q$9:$T$52,3,FALSE),MASTER_DATA_NORMALIZED!CZ109)</f>
        <v>#N/A</v>
      </c>
      <c r="DA109" s="99" t="e">
        <f>IF(AND(MASTER_DATA_NORMALIZED!DA109=0,DA$22=$L$22),VLOOKUP(MASTER_DATA_PROCESSED!$C109,Backend!$Q$9:$T$52,3,FALSE),MASTER_DATA_NORMALIZED!DA109)</f>
        <v>#DIV/0!</v>
      </c>
      <c r="DB109" s="99" t="e">
        <f>IF(AND(MASTER_DATA_NORMALIZED!DB109=0,DB$22=$L$22),VLOOKUP(MASTER_DATA_PROCESSED!$C109,Backend!$Q$9:$T$52,3,FALSE),MASTER_DATA_NORMALIZED!DB109)</f>
        <v>#DIV/0!</v>
      </c>
      <c r="DC109" s="99" t="e">
        <f>IF(AND(MASTER_DATA_NORMALIZED!DC109=0,DC$22=$L$22),VLOOKUP(MASTER_DATA_PROCESSED!$C109,Backend!$Q$9:$T$52,3,FALSE),MASTER_DATA_NORMALIZED!DC109)</f>
        <v>#DIV/0!</v>
      </c>
      <c r="DD109" s="99" t="e">
        <f>IF(AND(MASTER_DATA_NORMALIZED!DD109=0,DD$22=$L$22),VLOOKUP(MASTER_DATA_PROCESSED!$C109,Backend!$Q$9:$T$52,3,FALSE),MASTER_DATA_NORMALIZED!DD109)</f>
        <v>#N/A</v>
      </c>
      <c r="DE109" s="99">
        <f>IF(AND(MASTER_DATA_NORMALIZED!DE109=0,DE$22=$L$22),VLOOKUP(MASTER_DATA_PROCESSED!$C109,Backend!$Q$9:$T$52,3,FALSE),MASTER_DATA_NORMALIZED!DE109)</f>
        <v>0</v>
      </c>
      <c r="DF109" s="99">
        <f>IF(AND(MASTER_DATA_NORMALIZED!DF109=0,DF$22=$L$22),VLOOKUP(MASTER_DATA_PROCESSED!$C109,Backend!$Q$9:$T$52,3,FALSE),MASTER_DATA_NORMALIZED!DF109)</f>
        <v>0</v>
      </c>
      <c r="DG109" s="99">
        <f>IF(AND(MASTER_DATA_NORMALIZED!DG109=0,DG$22=$L$22),VLOOKUP(MASTER_DATA_PROCESSED!$C109,Backend!$Q$9:$T$52,3,FALSE),MASTER_DATA_NORMALIZED!DG109)</f>
        <v>0</v>
      </c>
      <c r="DH109" s="99" t="e">
        <f>IF(AND(MASTER_DATA_NORMALIZED!DH109=0,DH$22=$L$22),VLOOKUP(MASTER_DATA_PROCESSED!$C109,Backend!$Q$9:$T$52,3,FALSE),MASTER_DATA_NORMALIZED!DH109)</f>
        <v>#N/A</v>
      </c>
      <c r="DI109" s="99">
        <f>IF(AND(MASTER_DATA_NORMALIZED!DI109=0,DI$22=$L$22),VLOOKUP(MASTER_DATA_PROCESSED!$C109,Backend!$Q$9:$T$52,3,FALSE),MASTER_DATA_NORMALIZED!DI109)</f>
        <v>0</v>
      </c>
      <c r="DJ109" s="99">
        <f>IF(AND(MASTER_DATA_NORMALIZED!DJ109=0,DJ$22=$L$22),VLOOKUP(MASTER_DATA_PROCESSED!$C109,Backend!$Q$9:$T$52,3,FALSE),MASTER_DATA_NORMALIZED!DJ109)</f>
        <v>0</v>
      </c>
      <c r="DK109" s="99">
        <f>IF(AND(MASTER_DATA_NORMALIZED!DK109=0,DK$22=$L$22),VLOOKUP(MASTER_DATA_PROCESSED!$C109,Backend!$Q$9:$T$52,3,FALSE),MASTER_DATA_NORMALIZED!DK109)</f>
        <v>0</v>
      </c>
      <c r="DL109" s="99" t="e">
        <f>IF(AND(MASTER_DATA_NORMALIZED!DL109=0,DL$22=$L$22),VLOOKUP(MASTER_DATA_PROCESSED!$C109,Backend!$Q$9:$T$52,3,FALSE),MASTER_DATA_NORMALIZED!DL109)</f>
        <v>#N/A</v>
      </c>
      <c r="DM109" s="99">
        <f>IF(AND(MASTER_DATA_NORMALIZED!DM109=0,DM$22=$L$22),VLOOKUP(MASTER_DATA_PROCESSED!$C109,Backend!$Q$9:$T$52,3,FALSE),MASTER_DATA_NORMALIZED!DM109)</f>
        <v>0</v>
      </c>
      <c r="DN109" s="99">
        <f>IF(AND(MASTER_DATA_NORMALIZED!DN109=0,DN$22=$L$22),VLOOKUP(MASTER_DATA_PROCESSED!$C109,Backend!$Q$9:$T$52,3,FALSE),MASTER_DATA_NORMALIZED!DN109)</f>
        <v>0</v>
      </c>
      <c r="DO109" s="99">
        <f>IF(AND(MASTER_DATA_NORMALIZED!DO109=0,DO$22=$L$22),VLOOKUP(MASTER_DATA_PROCESSED!$C109,Backend!$Q$9:$T$52,3,FALSE),MASTER_DATA_NORMALIZED!DO109)</f>
        <v>0</v>
      </c>
      <c r="DP109" s="99" t="e">
        <f>IF(AND(MASTER_DATA_NORMALIZED!DP109=0,DP$22=$L$22),VLOOKUP(MASTER_DATA_PROCESSED!$C109,Backend!$Q$9:$T$52,3,FALSE),MASTER_DATA_NORMALIZED!DP109)</f>
        <v>#N/A</v>
      </c>
      <c r="DQ109" s="99">
        <f>IF(AND(MASTER_DATA_NORMALIZED!DQ109=0,DQ$22=$L$22),VLOOKUP(MASTER_DATA_PROCESSED!$C109,Backend!$Q$9:$T$52,3,FALSE),MASTER_DATA_NORMALIZED!DQ109)</f>
        <v>0</v>
      </c>
      <c r="DR109" s="99">
        <f>IF(AND(MASTER_DATA_NORMALIZED!DR109=0,DR$22=$L$22),VLOOKUP(MASTER_DATA_PROCESSED!$C109,Backend!$Q$9:$T$52,3,FALSE),MASTER_DATA_NORMALIZED!DR109)</f>
        <v>0</v>
      </c>
      <c r="DS109" s="99">
        <f>IF(AND(MASTER_DATA_NORMALIZED!DS109=0,DS$22=$L$22),VLOOKUP(MASTER_DATA_PROCESSED!$C109,Backend!$Q$9:$T$52,3,FALSE),MASTER_DATA_NORMALIZED!DS109)</f>
        <v>0</v>
      </c>
      <c r="DT109" s="99" t="e">
        <f>IF(AND(MASTER_DATA_NORMALIZED!DT109=0,DT$22=$L$22),VLOOKUP(MASTER_DATA_PROCESSED!$C109,Backend!$Q$9:$T$52,3,FALSE),MASTER_DATA_NORMALIZED!DT109)</f>
        <v>#N/A</v>
      </c>
      <c r="DU109" s="99">
        <f>IF(AND(MASTER_DATA_NORMALIZED!DU109=0,DU$22=$L$22),VLOOKUP(MASTER_DATA_PROCESSED!$C109,Backend!$Q$9:$T$52,3,FALSE),MASTER_DATA_NORMALIZED!DU109)</f>
        <v>0</v>
      </c>
      <c r="DV109" s="99">
        <f>IF(AND(MASTER_DATA_NORMALIZED!DV109=0,DV$22=$L$22),VLOOKUP(MASTER_DATA_PROCESSED!$C109,Backend!$Q$9:$T$52,3,FALSE),MASTER_DATA_NORMALIZED!DV109)</f>
        <v>0</v>
      </c>
      <c r="DW109" s="99">
        <f>IF(AND(MASTER_DATA_NORMALIZED!DW109=0,DW$22=$L$22),VLOOKUP(MASTER_DATA_PROCESSED!$C109,Backend!$Q$9:$T$52,3,FALSE),MASTER_DATA_NORMALIZED!DW109)</f>
        <v>0</v>
      </c>
      <c r="DX109" s="99" t="e">
        <f>IF(AND(MASTER_DATA_NORMALIZED!DX109=0,DX$22=$L$22),VLOOKUP(MASTER_DATA_PROCESSED!$C109,Backend!$Q$9:$T$52,3,FALSE),MASTER_DATA_NORMALIZED!DX109)</f>
        <v>#N/A</v>
      </c>
      <c r="DY109" s="99">
        <f>IF(AND(MASTER_DATA_NORMALIZED!DY109=0,DY$22=$L$22),VLOOKUP(MASTER_DATA_PROCESSED!$C109,Backend!$Q$9:$T$52,3,FALSE),MASTER_DATA_NORMALIZED!DY109)</f>
        <v>0</v>
      </c>
      <c r="DZ109" s="99">
        <f>IF(AND(MASTER_DATA_NORMALIZED!DZ109=0,DZ$22=$L$22),VLOOKUP(MASTER_DATA_PROCESSED!$C109,Backend!$Q$9:$T$52,3,FALSE),MASTER_DATA_NORMALIZED!DZ109)</f>
        <v>0</v>
      </c>
      <c r="EA109" s="99">
        <f>IF(AND(MASTER_DATA_NORMALIZED!EA109=0,EA$22=$L$22),VLOOKUP(MASTER_DATA_PROCESSED!$C109,Backend!$Q$9:$T$52,3,FALSE),MASTER_DATA_NORMALIZED!EA109)</f>
        <v>0</v>
      </c>
      <c r="EB109" s="99" t="e">
        <f>IF(AND(MASTER_DATA_NORMALIZED!EB109=0,EB$22=$L$22),VLOOKUP(MASTER_DATA_PROCESSED!$C109,Backend!$Q$9:$T$52,3,FALSE),MASTER_DATA_NORMALIZED!EB109)</f>
        <v>#N/A</v>
      </c>
      <c r="EC109" s="99" t="e">
        <f>IF(AND(MASTER_DATA_NORMALIZED!EC109=0,EC$22=$L$22),VLOOKUP(MASTER_DATA_PROCESSED!$C109,Backend!$Q$9:$T$52,3,FALSE),MASTER_DATA_NORMALIZED!EC109)</f>
        <v>#DIV/0!</v>
      </c>
      <c r="ED109" s="99" t="e">
        <f>IF(AND(MASTER_DATA_NORMALIZED!ED109=0,ED$22=$L$22),VLOOKUP(MASTER_DATA_PROCESSED!$C109,Backend!$Q$9:$T$52,3,FALSE),MASTER_DATA_NORMALIZED!ED109)</f>
        <v>#DIV/0!</v>
      </c>
      <c r="EE109" s="99" t="e">
        <f>IF(AND(MASTER_DATA_NORMALIZED!EE109=0,EE$22=$L$22),VLOOKUP(MASTER_DATA_PROCESSED!$C109,Backend!$Q$9:$T$52,3,FALSE),MASTER_DATA_NORMALIZED!EE109)</f>
        <v>#DIV/0!</v>
      </c>
      <c r="EF109" s="99" t="e">
        <f>IF(AND(MASTER_DATA_NORMALIZED!EF109=0,EF$22=$L$22),VLOOKUP(MASTER_DATA_PROCESSED!$C109,Backend!$Q$9:$T$52,3,FALSE),MASTER_DATA_NORMALIZED!EF109)</f>
        <v>#VALUE!</v>
      </c>
      <c r="EG109" s="99">
        <f>IF(AND(MASTER_DATA_NORMALIZED!EG109=0,EG$22=$L$22),VLOOKUP(MASTER_DATA_PROCESSED!$C109,Backend!$Q$9:$T$52,3,FALSE),MASTER_DATA_NORMALIZED!EG109)</f>
        <v>0</v>
      </c>
      <c r="EH109" s="99">
        <f>IF(AND(MASTER_DATA_NORMALIZED!EH109=0,EH$22=$L$22),VLOOKUP(MASTER_DATA_PROCESSED!$C109,Backend!$Q$9:$T$52,3,FALSE),MASTER_DATA_NORMALIZED!EH109)</f>
        <v>0</v>
      </c>
      <c r="EI109" s="99">
        <f>IF(AND(MASTER_DATA_NORMALIZED!EI109=0,EI$22=$L$22),VLOOKUP(MASTER_DATA_PROCESSED!$C109,Backend!$Q$9:$T$52,3,FALSE),MASTER_DATA_NORMALIZED!EI109)</f>
        <v>0</v>
      </c>
      <c r="EJ109" s="99" t="e">
        <f>IF(AND(MASTER_DATA_NORMALIZED!EJ109=0,EJ$22=$L$22),VLOOKUP(MASTER_DATA_PROCESSED!$C109,Backend!$Q$9:$T$52,3,FALSE),MASTER_DATA_NORMALIZED!EJ109)</f>
        <v>#N/A</v>
      </c>
      <c r="EK109" s="99">
        <f>IF(AND(MASTER_DATA_NORMALIZED!EK109=0,EK$22=$L$22),VLOOKUP(MASTER_DATA_PROCESSED!$C109,Backend!$Q$9:$T$52,3,FALSE),MASTER_DATA_NORMALIZED!EK109)</f>
        <v>0</v>
      </c>
      <c r="EL109" s="99">
        <f>IF(AND(MASTER_DATA_NORMALIZED!EL109=0,EL$22=$L$22),VLOOKUP(MASTER_DATA_PROCESSED!$C109,Backend!$Q$9:$T$52,3,FALSE),MASTER_DATA_NORMALIZED!EL109)</f>
        <v>0</v>
      </c>
      <c r="EM109" s="99">
        <f>IF(AND(MASTER_DATA_NORMALIZED!EM109=0,EM$22=$L$22),VLOOKUP(MASTER_DATA_PROCESSED!$C109,Backend!$Q$9:$T$52,3,FALSE),MASTER_DATA_NORMALIZED!EM109)</f>
        <v>0</v>
      </c>
      <c r="EN109" s="99" t="e">
        <f>IF(AND(MASTER_DATA_NORMALIZED!EN109=0,EN$22=$L$22),VLOOKUP(MASTER_DATA_PROCESSED!$C109,Backend!$Q$9:$T$52,3,FALSE),MASTER_DATA_NORMALIZED!EN109)</f>
        <v>#N/A</v>
      </c>
      <c r="EO109" s="99">
        <f>IF(AND(MASTER_DATA_NORMALIZED!EO109=0,EO$22=$L$22),VLOOKUP(MASTER_DATA_PROCESSED!$C109,Backend!$Q$9:$T$52,3,FALSE),MASTER_DATA_NORMALIZED!EO109)</f>
        <v>0</v>
      </c>
      <c r="EP109" s="99">
        <f>IF(AND(MASTER_DATA_NORMALIZED!EP109=0,EP$22=$L$22),VLOOKUP(MASTER_DATA_PROCESSED!$C109,Backend!$Q$9:$T$52,3,FALSE),MASTER_DATA_NORMALIZED!EP109)</f>
        <v>0</v>
      </c>
      <c r="EQ109" s="99">
        <f>IF(AND(MASTER_DATA_NORMALIZED!EQ109=0,EQ$22=$L$22),VLOOKUP(MASTER_DATA_PROCESSED!$C109,Backend!$Q$9:$T$52,3,FALSE),MASTER_DATA_NORMALIZED!EQ109)</f>
        <v>0</v>
      </c>
      <c r="ER109" s="99" t="e">
        <f>IF(AND(MASTER_DATA_NORMALIZED!ER109=0,ER$22=$L$22),VLOOKUP(MASTER_DATA_PROCESSED!$C109,Backend!$Q$9:$T$52,3,FALSE),MASTER_DATA_NORMALIZED!ER109)</f>
        <v>#N/A</v>
      </c>
      <c r="ES109" s="99">
        <f>IF(AND(MASTER_DATA_NORMALIZED!ES109=0,ES$22=$L$22),VLOOKUP(MASTER_DATA_PROCESSED!$C109,Backend!$Q$9:$T$52,3,FALSE),MASTER_DATA_NORMALIZED!ES109)</f>
        <v>0</v>
      </c>
      <c r="ET109" s="99">
        <f>IF(AND(MASTER_DATA_NORMALIZED!ET109=0,ET$22=$L$22),VLOOKUP(MASTER_DATA_PROCESSED!$C109,Backend!$Q$9:$T$52,3,FALSE),MASTER_DATA_NORMALIZED!ET109)</f>
        <v>0</v>
      </c>
      <c r="EU109" s="99">
        <f>IF(AND(MASTER_DATA_NORMALIZED!EU109=0,EU$22=$L$22),VLOOKUP(MASTER_DATA_PROCESSED!$C109,Backend!$Q$9:$T$52,3,FALSE),MASTER_DATA_NORMALIZED!EU109)</f>
        <v>0</v>
      </c>
      <c r="EV109" s="99" t="e">
        <f>IF(AND(MASTER_DATA_NORMALIZED!EV109=0,EV$22=$L$22),VLOOKUP(MASTER_DATA_PROCESSED!$C109,Backend!$Q$9:$T$52,3,FALSE),MASTER_DATA_NORMALIZED!EV109)</f>
        <v>#N/A</v>
      </c>
      <c r="EW109" s="99">
        <f>IF(AND(MASTER_DATA_NORMALIZED!EW109=0,EW$22=$L$22),VLOOKUP(MASTER_DATA_PROCESSED!$C109,Backend!$Q$9:$T$52,3,FALSE),MASTER_DATA_NORMALIZED!EW109)</f>
        <v>0</v>
      </c>
      <c r="EX109" s="99">
        <f>IF(AND(MASTER_DATA_NORMALIZED!EX109=0,EX$22=$L$22),VLOOKUP(MASTER_DATA_PROCESSED!$C109,Backend!$Q$9:$T$52,3,FALSE),MASTER_DATA_NORMALIZED!EX109)</f>
        <v>0</v>
      </c>
      <c r="EY109" s="99">
        <f>IF(AND(MASTER_DATA_NORMALIZED!EY109=0,EY$22=$L$22),VLOOKUP(MASTER_DATA_PROCESSED!$C109,Backend!$Q$9:$T$52,3,FALSE),MASTER_DATA_NORMALIZED!EY109)</f>
        <v>0</v>
      </c>
      <c r="EZ109" s="99" t="e">
        <f>IF(AND(MASTER_DATA_NORMALIZED!EZ109=0,EZ$22=$L$22),VLOOKUP(MASTER_DATA_PROCESSED!$C109,Backend!$Q$9:$T$52,3,FALSE),MASTER_DATA_NORMALIZED!EZ109)</f>
        <v>#N/A</v>
      </c>
      <c r="FA109" s="99">
        <f>IF(AND(MASTER_DATA_NORMALIZED!FA109=0,FA$22=$L$22),VLOOKUP(MASTER_DATA_PROCESSED!$C109,Backend!$Q$9:$T$52,3,FALSE),MASTER_DATA_NORMALIZED!FA109)</f>
        <v>0</v>
      </c>
      <c r="FB109" s="99">
        <f>IF(AND(MASTER_DATA_NORMALIZED!FB109=0,FB$22=$L$22),VLOOKUP(MASTER_DATA_PROCESSED!$C109,Backend!$Q$9:$T$52,3,FALSE),MASTER_DATA_NORMALIZED!FB109)</f>
        <v>0</v>
      </c>
      <c r="FC109" s="99">
        <f>IF(AND(MASTER_DATA_NORMALIZED!FC109=0,FC$22=$L$22),VLOOKUP(MASTER_DATA_PROCESSED!$C109,Backend!$Q$9:$T$52,3,FALSE),MASTER_DATA_NORMALIZED!FC109)</f>
        <v>0</v>
      </c>
      <c r="FD109" s="99" t="e">
        <f>IF(AND(MASTER_DATA_NORMALIZED!FD109=0,FD$22=$L$22),VLOOKUP(MASTER_DATA_PROCESSED!$C109,Backend!$Q$9:$T$52,3,FALSE),MASTER_DATA_NORMALIZED!FD109)</f>
        <v>#N/A</v>
      </c>
      <c r="FE109" s="99">
        <f>IF(AND(MASTER_DATA_NORMALIZED!FE109=0,FE$22=$L$22),VLOOKUP(MASTER_DATA_PROCESSED!$C109,Backend!$Q$9:$T$52,3,FALSE),MASTER_DATA_NORMALIZED!FE109)</f>
        <v>0</v>
      </c>
      <c r="FF109" s="99">
        <f>IF(AND(MASTER_DATA_NORMALIZED!FF109=0,FF$22=$L$22),VLOOKUP(MASTER_DATA_PROCESSED!$C109,Backend!$Q$9:$T$52,3,FALSE),MASTER_DATA_NORMALIZED!FF109)</f>
        <v>0</v>
      </c>
      <c r="FG109" s="99">
        <f>IF(AND(MASTER_DATA_NORMALIZED!FG109=0,FG$22=$L$22),VLOOKUP(MASTER_DATA_PROCESSED!$C109,Backend!$Q$9:$T$52,3,FALSE),MASTER_DATA_NORMALIZED!FG109)</f>
        <v>0</v>
      </c>
      <c r="FH109" s="99" t="e">
        <f>IF(AND(MASTER_DATA_NORMALIZED!FH109=0,FH$22=$L$22),VLOOKUP(MASTER_DATA_PROCESSED!$C109,Backend!$Q$9:$T$52,3,FALSE),MASTER_DATA_NORMALIZED!FH109)</f>
        <v>#N/A</v>
      </c>
      <c r="FI109" s="99">
        <f>IF(AND(MASTER_DATA_NORMALIZED!FI109=0,FI$22=$L$22),VLOOKUP(MASTER_DATA_PROCESSED!$C109,Backend!$Q$9:$T$52,3,FALSE),MASTER_DATA_NORMALIZED!FI109)</f>
        <v>0</v>
      </c>
      <c r="FJ109" s="99">
        <f>IF(AND(MASTER_DATA_NORMALIZED!FJ109=0,FJ$22=$L$22),VLOOKUP(MASTER_DATA_PROCESSED!$C109,Backend!$Q$9:$T$52,3,FALSE),MASTER_DATA_NORMALIZED!FJ109)</f>
        <v>0</v>
      </c>
      <c r="FK109" s="99">
        <f>IF(AND(MASTER_DATA_NORMALIZED!FK109=0,FK$22=$L$22),VLOOKUP(MASTER_DATA_PROCESSED!$C109,Backend!$Q$9:$T$52,3,FALSE),MASTER_DATA_NORMALIZED!FK109)</f>
        <v>0</v>
      </c>
      <c r="FL109" s="99" t="e">
        <f>IF(AND(MASTER_DATA_NORMALIZED!FL109=0,FL$22=$L$22),VLOOKUP(MASTER_DATA_PROCESSED!$C109,Backend!$Q$9:$T$52,3,FALSE),MASTER_DATA_NORMALIZED!FL109)</f>
        <v>#N/A</v>
      </c>
      <c r="FM109" s="99">
        <f>IF(AND(MASTER_DATA_NORMALIZED!FM109=0,FM$22=$L$22),VLOOKUP(MASTER_DATA_PROCESSED!$C109,Backend!$Q$9:$T$52,3,FALSE),MASTER_DATA_NORMALIZED!FM109)</f>
        <v>0</v>
      </c>
      <c r="FN109" s="99">
        <f>IF(AND(MASTER_DATA_NORMALIZED!FN109=0,FN$22=$L$22),VLOOKUP(MASTER_DATA_PROCESSED!$C109,Backend!$Q$9:$T$52,3,FALSE),MASTER_DATA_NORMALIZED!FN109)</f>
        <v>0</v>
      </c>
      <c r="FO109" s="99">
        <f>IF(AND(MASTER_DATA_NORMALIZED!FO109=0,FO$22=$L$22),VLOOKUP(MASTER_DATA_PROCESSED!$C109,Backend!$Q$9:$T$52,3,FALSE),MASTER_DATA_NORMALIZED!FO109)</f>
        <v>0</v>
      </c>
      <c r="FP109" s="99" t="e">
        <f>IF(AND(MASTER_DATA_NORMALIZED!FP109=0,FP$22=$L$22),VLOOKUP(MASTER_DATA_PROCESSED!$C109,Backend!$Q$9:$T$52,3,FALSE),MASTER_DATA_NORMALIZED!FP109)</f>
        <v>#N/A</v>
      </c>
      <c r="FQ109" s="99">
        <f>IF(AND(MASTER_DATA_NORMALIZED!FQ109=0,FQ$22=$L$22),VLOOKUP(MASTER_DATA_PROCESSED!$C109,Backend!$Q$9:$T$52,3,FALSE),MASTER_DATA_NORMALIZED!FQ109)</f>
        <v>0</v>
      </c>
      <c r="FR109" s="99">
        <f>IF(AND(MASTER_DATA_NORMALIZED!FR109=0,FR$22=$L$22),VLOOKUP(MASTER_DATA_PROCESSED!$C109,Backend!$Q$9:$T$52,3,FALSE),MASTER_DATA_NORMALIZED!FR109)</f>
        <v>0</v>
      </c>
      <c r="FS109" s="99">
        <f>IF(AND(MASTER_DATA_NORMALIZED!FS109=0,FS$22=$L$22),VLOOKUP(MASTER_DATA_PROCESSED!$C109,Backend!$Q$9:$T$52,3,FALSE),MASTER_DATA_NORMALIZED!FS109)</f>
        <v>0</v>
      </c>
      <c r="FT109" s="99" t="e">
        <f>IF(AND(MASTER_DATA_NORMALIZED!FT109=0,FT$22=$L$22),VLOOKUP(MASTER_DATA_PROCESSED!$C109,Backend!$Q$9:$T$52,3,FALSE),MASTER_DATA_NORMALIZED!FT109)</f>
        <v>#N/A</v>
      </c>
      <c r="FU109" s="99">
        <f>IF(AND(MASTER_DATA_NORMALIZED!FU109=0,FU$22=$L$22),VLOOKUP(MASTER_DATA_PROCESSED!$C109,Backend!$Q$9:$T$52,3,FALSE),MASTER_DATA_NORMALIZED!FU109)</f>
        <v>0</v>
      </c>
      <c r="FV109" s="99">
        <f>IF(AND(MASTER_DATA_NORMALIZED!FV109=0,FV$22=$L$22),VLOOKUP(MASTER_DATA_PROCESSED!$C109,Backend!$Q$9:$T$52,3,FALSE),MASTER_DATA_NORMALIZED!FV109)</f>
        <v>0</v>
      </c>
      <c r="FW109" s="99">
        <f>IF(AND(MASTER_DATA_NORMALIZED!FW109=0,FW$22=$L$22),VLOOKUP(MASTER_DATA_PROCESSED!$C109,Backend!$Q$9:$T$52,3,FALSE),MASTER_DATA_NORMALIZED!FW109)</f>
        <v>0</v>
      </c>
      <c r="FX109" s="99" t="e">
        <f>IF(AND(MASTER_DATA_NORMALIZED!FX109=0,FX$22=$L$22),VLOOKUP(MASTER_DATA_PROCESSED!$C109,Backend!$Q$9:$T$52,3,FALSE),MASTER_DATA_NORMALIZED!FX109)</f>
        <v>#N/A</v>
      </c>
      <c r="FY109" s="99">
        <f>IF(AND(MASTER_DATA_NORMALIZED!FY109=0,FY$22=$L$22),VLOOKUP(MASTER_DATA_PROCESSED!$C109,Backend!$Q$9:$T$52,3,FALSE),MASTER_DATA_NORMALIZED!FY109)</f>
        <v>0</v>
      </c>
      <c r="FZ109" s="99">
        <f>IF(AND(MASTER_DATA_NORMALIZED!FZ109=0,FZ$22=$L$22),VLOOKUP(MASTER_DATA_PROCESSED!$C109,Backend!$Q$9:$T$52,3,FALSE),MASTER_DATA_NORMALIZED!FZ109)</f>
        <v>0</v>
      </c>
      <c r="GA109" s="99">
        <f>IF(AND(MASTER_DATA_NORMALIZED!GA109=0,GA$22=$L$22),VLOOKUP(MASTER_DATA_PROCESSED!$C109,Backend!$Q$9:$T$52,3,FALSE),MASTER_DATA_NORMALIZED!GA109)</f>
        <v>0</v>
      </c>
      <c r="GB109" s="99" t="e">
        <f>IF(AND(MASTER_DATA_NORMALIZED!GB109=0,GB$22=$L$22),VLOOKUP(MASTER_DATA_PROCESSED!$C109,Backend!$Q$9:$T$52,3,FALSE),MASTER_DATA_NORMALIZED!GB109)</f>
        <v>#N/A</v>
      </c>
      <c r="GC109" s="99">
        <f>IF(AND(MASTER_DATA_NORMALIZED!GC109=0,GC$22=$L$22),VLOOKUP(MASTER_DATA_PROCESSED!$C109,Backend!$Q$9:$T$52,3,FALSE),MASTER_DATA_NORMALIZED!GC109)</f>
        <v>0</v>
      </c>
      <c r="GD109" s="99">
        <f>IF(AND(MASTER_DATA_NORMALIZED!GD109=0,GD$22=$L$22),VLOOKUP(MASTER_DATA_PROCESSED!$C109,Backend!$Q$9:$T$52,3,FALSE),MASTER_DATA_NORMALIZED!GD109)</f>
        <v>0</v>
      </c>
      <c r="GE109" s="99">
        <f>IF(AND(MASTER_DATA_NORMALIZED!GE109=0,GE$22=$L$22),VLOOKUP(MASTER_DATA_PROCESSED!$C109,Backend!$Q$9:$T$52,3,FALSE),MASTER_DATA_NORMALIZED!GE109)</f>
        <v>0</v>
      </c>
      <c r="GF109" s="99" t="e">
        <f>IF(AND(MASTER_DATA_NORMALIZED!GF109=0,GF$22=$L$22),VLOOKUP(MASTER_DATA_PROCESSED!$C109,Backend!$Q$9:$T$52,3,FALSE),MASTER_DATA_NORMALIZED!GF109)</f>
        <v>#N/A</v>
      </c>
      <c r="GG109" s="99">
        <f>IF(AND(MASTER_DATA_NORMALIZED!GG109=0,GG$22=$L$22),VLOOKUP(MASTER_DATA_PROCESSED!$C109,Backend!$Q$9:$T$52,3,FALSE),MASTER_DATA_NORMALIZED!GG109)</f>
        <v>0</v>
      </c>
      <c r="GH109" s="99">
        <f>IF(AND(MASTER_DATA_NORMALIZED!GH109=0,GH$22=$L$22),VLOOKUP(MASTER_DATA_PROCESSED!$C109,Backend!$Q$9:$T$52,3,FALSE),MASTER_DATA_NORMALIZED!GH109)</f>
        <v>0</v>
      </c>
      <c r="GI109" s="99">
        <f>IF(AND(MASTER_DATA_NORMALIZED!GI109=0,GI$22=$L$22),VLOOKUP(MASTER_DATA_PROCESSED!$C109,Backend!$Q$9:$T$52,3,FALSE),MASTER_DATA_NORMALIZED!GI109)</f>
        <v>0</v>
      </c>
      <c r="GJ109" s="99" t="e">
        <f>IF(AND(MASTER_DATA_NORMALIZED!GJ109=0,GJ$22=$L$22),VLOOKUP(MASTER_DATA_PROCESSED!$C109,Backend!$Q$9:$T$52,3,FALSE),MASTER_DATA_NORMALIZED!GJ109)</f>
        <v>#N/A</v>
      </c>
      <c r="GK109" s="99">
        <f>IF(AND(MASTER_DATA_NORMALIZED!GK109=0,GK$22=$L$22),VLOOKUP(MASTER_DATA_PROCESSED!$C109,Backend!$Q$9:$T$52,3,FALSE),MASTER_DATA_NORMALIZED!GK109)</f>
        <v>0</v>
      </c>
      <c r="GL109" s="99">
        <f>IF(AND(MASTER_DATA_NORMALIZED!GL109=0,GL$22=$L$22),VLOOKUP(MASTER_DATA_PROCESSED!$C109,Backend!$Q$9:$T$52,3,FALSE),MASTER_DATA_NORMALIZED!GL109)</f>
        <v>0</v>
      </c>
      <c r="GM109" s="99">
        <f>IF(AND(MASTER_DATA_NORMALIZED!GM109=0,GM$22=$L$22),VLOOKUP(MASTER_DATA_PROCESSED!$C109,Backend!$Q$9:$T$52,3,FALSE),MASTER_DATA_NORMALIZED!GM109)</f>
        <v>0</v>
      </c>
      <c r="GN109" s="99" t="e">
        <f>IF(AND(MASTER_DATA_NORMALIZED!GN109=0,GN$22=$L$22),VLOOKUP(MASTER_DATA_PROCESSED!$C109,Backend!$Q$9:$T$52,3,FALSE),MASTER_DATA_NORMALIZED!GN109)</f>
        <v>#N/A</v>
      </c>
      <c r="GO109" s="99">
        <f>IF(AND(MASTER_DATA_NORMALIZED!GO109=0,GO$22=$L$22),VLOOKUP(MASTER_DATA_PROCESSED!$C109,Backend!$Q$9:$T$52,3,FALSE),MASTER_DATA_NORMALIZED!GO109)</f>
        <v>0</v>
      </c>
      <c r="GP109" s="99">
        <f>IF(AND(MASTER_DATA_NORMALIZED!GP109=0,GP$22=$L$22),VLOOKUP(MASTER_DATA_PROCESSED!$C109,Backend!$Q$9:$T$52,3,FALSE),MASTER_DATA_NORMALIZED!GP109)</f>
        <v>0</v>
      </c>
      <c r="GQ109" s="99">
        <f>IF(AND(MASTER_DATA_NORMALIZED!GQ109=0,GQ$22=$L$22),VLOOKUP(MASTER_DATA_PROCESSED!$C109,Backend!$Q$9:$T$52,3,FALSE),MASTER_DATA_NORMALIZED!GQ109)</f>
        <v>0</v>
      </c>
      <c r="GR109" s="99" t="e">
        <f>IF(AND(MASTER_DATA_NORMALIZED!GR109=0,GR$22=$L$22),VLOOKUP(MASTER_DATA_PROCESSED!$C109,Backend!$Q$9:$T$52,3,FALSE),MASTER_DATA_NORMALIZED!GR109)</f>
        <v>#N/A</v>
      </c>
      <c r="GS109" s="99">
        <f>IF(AND(MASTER_DATA_NORMALIZED!GS109=0,GS$22=$L$22),VLOOKUP(MASTER_DATA_PROCESSED!$C109,Backend!$Q$9:$T$52,3,FALSE),MASTER_DATA_NORMALIZED!GS109)</f>
        <v>0</v>
      </c>
      <c r="GT109" s="99">
        <f>IF(AND(MASTER_DATA_NORMALIZED!GT109=0,GT$22=$L$22),VLOOKUP(MASTER_DATA_PROCESSED!$C109,Backend!$Q$9:$T$52,3,FALSE),MASTER_DATA_NORMALIZED!GT109)</f>
        <v>0</v>
      </c>
      <c r="GU109" s="99">
        <f>IF(AND(MASTER_DATA_NORMALIZED!GU109=0,GU$22=$L$22),VLOOKUP(MASTER_DATA_PROCESSED!$C109,Backend!$Q$9:$T$52,3,FALSE),MASTER_DATA_NORMALIZED!GU109)</f>
        <v>0</v>
      </c>
      <c r="GV109" s="99" t="e">
        <f>IF(AND(MASTER_DATA_NORMALIZED!GV109=0,GV$22=$L$22),VLOOKUP(MASTER_DATA_PROCESSED!$C109,Backend!$Q$9:$T$52,3,FALSE),MASTER_DATA_NORMALIZED!GV109)</f>
        <v>#N/A</v>
      </c>
      <c r="GW109" s="99" t="e">
        <f>IF(AND(MASTER_DATA_NORMALIZED!GW109=0,GW$22=$L$22),VLOOKUP(MASTER_DATA_PROCESSED!$C109,Backend!$Q$9:$T$52,3,FALSE),MASTER_DATA_NORMALIZED!GW109)</f>
        <v>#REF!</v>
      </c>
      <c r="GX109" s="99" t="e">
        <f>IF(AND(MASTER_DATA_NORMALIZED!GX109=0,GX$22=$L$22),VLOOKUP(MASTER_DATA_PROCESSED!$C109,Backend!$Q$9:$T$52,3,FALSE),MASTER_DATA_NORMALIZED!GX109)</f>
        <v>#REF!</v>
      </c>
      <c r="GY109" s="99" t="e">
        <f>IF(AND(MASTER_DATA_NORMALIZED!GY109=0,GY$22=$L$22),VLOOKUP(MASTER_DATA_PROCESSED!$C109,Backend!$Q$9:$T$52,3,FALSE),MASTER_DATA_NORMALIZED!GY109)</f>
        <v>#REF!</v>
      </c>
    </row>
    <row r="110" spans="2:207" s="27" customFormat="1" ht="14.25" hidden="1" outlineLevel="2" x14ac:dyDescent="0.25">
      <c r="B110" s="26">
        <f t="shared" si="14"/>
        <v>20</v>
      </c>
      <c r="C110" s="59">
        <v>232.7</v>
      </c>
      <c r="D110" s="88"/>
      <c r="E110" s="57"/>
      <c r="F110" s="57"/>
      <c r="G110" s="86">
        <v>232.9</v>
      </c>
      <c r="H110" s="40" t="s">
        <v>227</v>
      </c>
      <c r="I110" s="99">
        <f>IF(AND(MASTER_DATA_NORMALIZED!I110=0,I$22=$L$22),VLOOKUP(MASTER_DATA_PROCESSED!$C110,Backend!$Q$9:$T$52,3,FALSE),MASTER_DATA_NORMALIZED!I110)</f>
        <v>0</v>
      </c>
      <c r="J110" s="99">
        <f>IF(AND(MASTER_DATA_NORMALIZED!J110=0,J$22=$L$22),VLOOKUP(MASTER_DATA_PROCESSED!$C110,Backend!$Q$9:$T$52,3,FALSE),MASTER_DATA_NORMALIZED!J110)</f>
        <v>0</v>
      </c>
      <c r="K110" s="99">
        <f>IF(AND(MASTER_DATA_NORMALIZED!K110=0,K$22=$L$22),VLOOKUP(MASTER_DATA_PROCESSED!$C110,Backend!$Q$9:$T$52,3,FALSE),MASTER_DATA_NORMALIZED!K110)</f>
        <v>0</v>
      </c>
      <c r="L110" s="99" t="e">
        <f>IF(AND(MASTER_DATA_NORMALIZED!L110=0,L$22=$L$22),VLOOKUP(MASTER_DATA_PROCESSED!$C110,Backend!$Q$9:$T$52,3,FALSE),MASTER_DATA_NORMALIZED!L110)</f>
        <v>#N/A</v>
      </c>
      <c r="M110" s="99">
        <f>IF(AND(MASTER_DATA_NORMALIZED!M110=0,M$22=$L$22),VLOOKUP(MASTER_DATA_PROCESSED!$C110,Backend!$Q$9:$T$52,3,FALSE),MASTER_DATA_NORMALIZED!M110)</f>
        <v>0</v>
      </c>
      <c r="N110" s="99">
        <f>IF(AND(MASTER_DATA_NORMALIZED!N110=0,N$22=$L$22),VLOOKUP(MASTER_DATA_PROCESSED!$C110,Backend!$Q$9:$T$52,3,FALSE),MASTER_DATA_NORMALIZED!N110)</f>
        <v>0</v>
      </c>
      <c r="O110" s="99">
        <f>IF(AND(MASTER_DATA_NORMALIZED!O110=0,O$22=$L$22),VLOOKUP(MASTER_DATA_PROCESSED!$C110,Backend!$Q$9:$T$52,3,FALSE),MASTER_DATA_NORMALIZED!O110)</f>
        <v>0</v>
      </c>
      <c r="P110" s="99" t="e">
        <f>IF(AND(MASTER_DATA_NORMALIZED!P110=0,P$22=$L$22),VLOOKUP(MASTER_DATA_PROCESSED!$C110,Backend!$Q$9:$T$52,3,FALSE),MASTER_DATA_NORMALIZED!P110)</f>
        <v>#N/A</v>
      </c>
      <c r="Q110" s="99">
        <f>IF(AND(MASTER_DATA_NORMALIZED!Q110=0,Q$22=$L$22),VLOOKUP(MASTER_DATA_PROCESSED!$C110,Backend!$Q$9:$T$52,3,FALSE),MASTER_DATA_NORMALIZED!Q110)</f>
        <v>0</v>
      </c>
      <c r="R110" s="99">
        <f>IF(AND(MASTER_DATA_NORMALIZED!R110=0,R$22=$L$22),VLOOKUP(MASTER_DATA_PROCESSED!$C110,Backend!$Q$9:$T$52,3,FALSE),MASTER_DATA_NORMALIZED!R110)</f>
        <v>0</v>
      </c>
      <c r="S110" s="99">
        <f>IF(AND(MASTER_DATA_NORMALIZED!S110=0,S$22=$L$22),VLOOKUP(MASTER_DATA_PROCESSED!$C110,Backend!$Q$9:$T$52,3,FALSE),MASTER_DATA_NORMALIZED!S110)</f>
        <v>0</v>
      </c>
      <c r="T110" s="99" t="e">
        <f>IF(AND(MASTER_DATA_NORMALIZED!T110=0,T$22=$L$22),VLOOKUP(MASTER_DATA_PROCESSED!$C110,Backend!$Q$9:$T$52,3,FALSE),MASTER_DATA_NORMALIZED!T110)</f>
        <v>#N/A</v>
      </c>
      <c r="U110" s="99">
        <f>IF(AND(MASTER_DATA_NORMALIZED!U110=0,U$22=$L$22),VLOOKUP(MASTER_DATA_PROCESSED!$C110,Backend!$Q$9:$T$52,3,FALSE),MASTER_DATA_NORMALIZED!U110)</f>
        <v>0</v>
      </c>
      <c r="V110" s="99">
        <f>IF(AND(MASTER_DATA_NORMALIZED!V110=0,V$22=$L$22),VLOOKUP(MASTER_DATA_PROCESSED!$C110,Backend!$Q$9:$T$52,3,FALSE),MASTER_DATA_NORMALIZED!V110)</f>
        <v>0</v>
      </c>
      <c r="W110" s="99">
        <f>IF(AND(MASTER_DATA_NORMALIZED!W110=0,W$22=$L$22),VLOOKUP(MASTER_DATA_PROCESSED!$C110,Backend!$Q$9:$T$52,3,FALSE),MASTER_DATA_NORMALIZED!W110)</f>
        <v>0</v>
      </c>
      <c r="X110" s="99" t="e">
        <f>IF(AND(MASTER_DATA_NORMALIZED!X110=0,X$22=$L$22),VLOOKUP(MASTER_DATA_PROCESSED!$C110,Backend!$Q$9:$T$52,3,FALSE),MASTER_DATA_NORMALIZED!X110)</f>
        <v>#N/A</v>
      </c>
      <c r="Y110" s="99">
        <f>IF(AND(MASTER_DATA_NORMALIZED!Y110=0,Y$22=$L$22),VLOOKUP(MASTER_DATA_PROCESSED!$C110,Backend!$Q$9:$T$52,3,FALSE),MASTER_DATA_NORMALIZED!Y110)</f>
        <v>0</v>
      </c>
      <c r="Z110" s="99">
        <f>IF(AND(MASTER_DATA_NORMALIZED!Z110=0,Z$22=$L$22),VLOOKUP(MASTER_DATA_PROCESSED!$C110,Backend!$Q$9:$T$52,3,FALSE),MASTER_DATA_NORMALIZED!Z110)</f>
        <v>0</v>
      </c>
      <c r="AA110" s="99">
        <f>IF(AND(MASTER_DATA_NORMALIZED!AA110=0,AA$22=$L$22),VLOOKUP(MASTER_DATA_PROCESSED!$C110,Backend!$Q$9:$T$52,3,FALSE),MASTER_DATA_NORMALIZED!AA110)</f>
        <v>0</v>
      </c>
      <c r="AB110" s="99" t="e">
        <f>IF(AND(MASTER_DATA_NORMALIZED!AB110=0,AB$22=$L$22),VLOOKUP(MASTER_DATA_PROCESSED!$C110,Backend!$Q$9:$T$52,3,FALSE),MASTER_DATA_NORMALIZED!AB110)</f>
        <v>#N/A</v>
      </c>
      <c r="AC110" s="99">
        <f>IF(AND(MASTER_DATA_NORMALIZED!AC110=0,AC$22=$L$22),VLOOKUP(MASTER_DATA_PROCESSED!$C110,Backend!$Q$9:$T$52,3,FALSE),MASTER_DATA_NORMALIZED!AC110)</f>
        <v>0</v>
      </c>
      <c r="AD110" s="99">
        <f>IF(AND(MASTER_DATA_NORMALIZED!AD110=0,AD$22=$L$22),VLOOKUP(MASTER_DATA_PROCESSED!$C110,Backend!$Q$9:$T$52,3,FALSE),MASTER_DATA_NORMALIZED!AD110)</f>
        <v>0</v>
      </c>
      <c r="AE110" s="99">
        <f>IF(AND(MASTER_DATA_NORMALIZED!AE110=0,AE$22=$L$22),VLOOKUP(MASTER_DATA_PROCESSED!$C110,Backend!$Q$9:$T$52,3,FALSE),MASTER_DATA_NORMALIZED!AE110)</f>
        <v>0</v>
      </c>
      <c r="AF110" s="99" t="e">
        <f>IF(AND(MASTER_DATA_NORMALIZED!AF110=0,AF$22=$L$22),VLOOKUP(MASTER_DATA_PROCESSED!$C110,Backend!$Q$9:$T$52,3,FALSE),MASTER_DATA_NORMALIZED!AF110)</f>
        <v>#N/A</v>
      </c>
      <c r="AG110" s="99">
        <f>IF(AND(MASTER_DATA_NORMALIZED!AG110=0,AG$22=$L$22),VLOOKUP(MASTER_DATA_PROCESSED!$C110,Backend!$Q$9:$T$52,3,FALSE),MASTER_DATA_NORMALIZED!AG110)</f>
        <v>0</v>
      </c>
      <c r="AH110" s="99">
        <f>IF(AND(MASTER_DATA_NORMALIZED!AH110=0,AH$22=$L$22),VLOOKUP(MASTER_DATA_PROCESSED!$C110,Backend!$Q$9:$T$52,3,FALSE),MASTER_DATA_NORMALIZED!AH110)</f>
        <v>0</v>
      </c>
      <c r="AI110" s="99">
        <f>IF(AND(MASTER_DATA_NORMALIZED!AI110=0,AI$22=$L$22),VLOOKUP(MASTER_DATA_PROCESSED!$C110,Backend!$Q$9:$T$52,3,FALSE),MASTER_DATA_NORMALIZED!AI110)</f>
        <v>0</v>
      </c>
      <c r="AJ110" s="99" t="e">
        <f>IF(AND(MASTER_DATA_NORMALIZED!AJ110=0,AJ$22=$L$22),VLOOKUP(MASTER_DATA_PROCESSED!$C110,Backend!$Q$9:$T$52,3,FALSE),MASTER_DATA_NORMALIZED!AJ110)</f>
        <v>#N/A</v>
      </c>
      <c r="AK110" s="99">
        <f>IF(AND(MASTER_DATA_NORMALIZED!AK110=0,AK$22=$L$22),VLOOKUP(MASTER_DATA_PROCESSED!$C110,Backend!$Q$9:$T$52,3,FALSE),MASTER_DATA_NORMALIZED!AK110)</f>
        <v>0</v>
      </c>
      <c r="AL110" s="99">
        <f>IF(AND(MASTER_DATA_NORMALIZED!AL110=0,AL$22=$L$22),VLOOKUP(MASTER_DATA_PROCESSED!$C110,Backend!$Q$9:$T$52,3,FALSE),MASTER_DATA_NORMALIZED!AL110)</f>
        <v>0</v>
      </c>
      <c r="AM110" s="99">
        <f>IF(AND(MASTER_DATA_NORMALIZED!AM110=0,AM$22=$L$22),VLOOKUP(MASTER_DATA_PROCESSED!$C110,Backend!$Q$9:$T$52,3,FALSE),MASTER_DATA_NORMALIZED!AM110)</f>
        <v>0</v>
      </c>
      <c r="AN110" s="99" t="e">
        <f>IF(AND(MASTER_DATA_NORMALIZED!AN110=0,AN$22=$L$22),VLOOKUP(MASTER_DATA_PROCESSED!$C110,Backend!$Q$9:$T$52,3,FALSE),MASTER_DATA_NORMALIZED!AN110)</f>
        <v>#N/A</v>
      </c>
      <c r="AO110" s="99">
        <f>IF(AND(MASTER_DATA_NORMALIZED!AO110=0,AO$22=$L$22),VLOOKUP(MASTER_DATA_PROCESSED!$C110,Backend!$Q$9:$T$52,3,FALSE),MASTER_DATA_NORMALIZED!AO110)</f>
        <v>0</v>
      </c>
      <c r="AP110" s="99">
        <f>IF(AND(MASTER_DATA_NORMALIZED!AP110=0,AP$22=$L$22),VLOOKUP(MASTER_DATA_PROCESSED!$C110,Backend!$Q$9:$T$52,3,FALSE),MASTER_DATA_NORMALIZED!AP110)</f>
        <v>0</v>
      </c>
      <c r="AQ110" s="99">
        <f>IF(AND(MASTER_DATA_NORMALIZED!AQ110=0,AQ$22=$L$22),VLOOKUP(MASTER_DATA_PROCESSED!$C110,Backend!$Q$9:$T$52,3,FALSE),MASTER_DATA_NORMALIZED!AQ110)</f>
        <v>0</v>
      </c>
      <c r="AR110" s="99" t="e">
        <f>IF(AND(MASTER_DATA_NORMALIZED!AR110=0,AR$22=$L$22),VLOOKUP(MASTER_DATA_PROCESSED!$C110,Backend!$Q$9:$T$52,3,FALSE),MASTER_DATA_NORMALIZED!AR110)</f>
        <v>#N/A</v>
      </c>
      <c r="AS110" s="99">
        <f>IF(AND(MASTER_DATA_NORMALIZED!AS110=0,AS$22=$L$22),VLOOKUP(MASTER_DATA_PROCESSED!$C110,Backend!$Q$9:$T$52,3,FALSE),MASTER_DATA_NORMALIZED!AS110)</f>
        <v>0</v>
      </c>
      <c r="AT110" s="99">
        <f>IF(AND(MASTER_DATA_NORMALIZED!AT110=0,AT$22=$L$22),VLOOKUP(MASTER_DATA_PROCESSED!$C110,Backend!$Q$9:$T$52,3,FALSE),MASTER_DATA_NORMALIZED!AT110)</f>
        <v>0</v>
      </c>
      <c r="AU110" s="99">
        <f>IF(AND(MASTER_DATA_NORMALIZED!AU110=0,AU$22=$L$22),VLOOKUP(MASTER_DATA_PROCESSED!$C110,Backend!$Q$9:$T$52,3,FALSE),MASTER_DATA_NORMALIZED!AU110)</f>
        <v>0</v>
      </c>
      <c r="AV110" s="99" t="e">
        <f>IF(AND(MASTER_DATA_NORMALIZED!AV110=0,AV$22=$L$22),VLOOKUP(MASTER_DATA_PROCESSED!$C110,Backend!$Q$9:$T$52,3,FALSE),MASTER_DATA_NORMALIZED!AV110)</f>
        <v>#N/A</v>
      </c>
      <c r="AW110" s="99">
        <f>IF(AND(MASTER_DATA_NORMALIZED!AW110=0,AW$22=$L$22),VLOOKUP(MASTER_DATA_PROCESSED!$C110,Backend!$Q$9:$T$52,3,FALSE),MASTER_DATA_NORMALIZED!AW110)</f>
        <v>0</v>
      </c>
      <c r="AX110" s="99">
        <f>IF(AND(MASTER_DATA_NORMALIZED!AX110=0,AX$22=$L$22),VLOOKUP(MASTER_DATA_PROCESSED!$C110,Backend!$Q$9:$T$52,3,FALSE),MASTER_DATA_NORMALIZED!AX110)</f>
        <v>0</v>
      </c>
      <c r="AY110" s="99">
        <f>IF(AND(MASTER_DATA_NORMALIZED!AY110=0,AY$22=$L$22),VLOOKUP(MASTER_DATA_PROCESSED!$C110,Backend!$Q$9:$T$52,3,FALSE),MASTER_DATA_NORMALIZED!AY110)</f>
        <v>0</v>
      </c>
      <c r="AZ110" s="99" t="e">
        <f>IF(AND(MASTER_DATA_NORMALIZED!AZ110=0,AZ$22=$L$22),VLOOKUP(MASTER_DATA_PROCESSED!$C110,Backend!$Q$9:$T$52,3,FALSE),MASTER_DATA_NORMALIZED!AZ110)</f>
        <v>#N/A</v>
      </c>
      <c r="BA110" s="99">
        <f>IF(AND(MASTER_DATA_NORMALIZED!BA110=0,BA$22=$L$22),VLOOKUP(MASTER_DATA_PROCESSED!$C110,Backend!$Q$9:$T$52,3,FALSE),MASTER_DATA_NORMALIZED!BA110)</f>
        <v>0</v>
      </c>
      <c r="BB110" s="99">
        <f>IF(AND(MASTER_DATA_NORMALIZED!BB110=0,BB$22=$L$22),VLOOKUP(MASTER_DATA_PROCESSED!$C110,Backend!$Q$9:$T$52,3,FALSE),MASTER_DATA_NORMALIZED!BB110)</f>
        <v>0</v>
      </c>
      <c r="BC110" s="99">
        <f>IF(AND(MASTER_DATA_NORMALIZED!BC110=0,BC$22=$L$22),VLOOKUP(MASTER_DATA_PROCESSED!$C110,Backend!$Q$9:$T$52,3,FALSE),MASTER_DATA_NORMALIZED!BC110)</f>
        <v>0</v>
      </c>
      <c r="BD110" s="99" t="e">
        <f>IF(AND(MASTER_DATA_NORMALIZED!BD110=0,BD$22=$L$22),VLOOKUP(MASTER_DATA_PROCESSED!$C110,Backend!$Q$9:$T$52,3,FALSE),MASTER_DATA_NORMALIZED!BD110)</f>
        <v>#N/A</v>
      </c>
      <c r="BE110" s="99">
        <f>IF(AND(MASTER_DATA_NORMALIZED!BE110=0,BE$22=$L$22),VLOOKUP(MASTER_DATA_PROCESSED!$C110,Backend!$Q$9:$T$52,3,FALSE),MASTER_DATA_NORMALIZED!BE110)</f>
        <v>0</v>
      </c>
      <c r="BF110" s="99">
        <f>IF(AND(MASTER_DATA_NORMALIZED!BF110=0,BF$22=$L$22),VLOOKUP(MASTER_DATA_PROCESSED!$C110,Backend!$Q$9:$T$52,3,FALSE),MASTER_DATA_NORMALIZED!BF110)</f>
        <v>0</v>
      </c>
      <c r="BG110" s="99">
        <f>IF(AND(MASTER_DATA_NORMALIZED!BG110=0,BG$22=$L$22),VLOOKUP(MASTER_DATA_PROCESSED!$C110,Backend!$Q$9:$T$52,3,FALSE),MASTER_DATA_NORMALIZED!BG110)</f>
        <v>0</v>
      </c>
      <c r="BH110" s="99" t="e">
        <f>IF(AND(MASTER_DATA_NORMALIZED!BH110=0,BH$22=$L$22),VLOOKUP(MASTER_DATA_PROCESSED!$C110,Backend!$Q$9:$T$52,3,FALSE),MASTER_DATA_NORMALIZED!BH110)</f>
        <v>#N/A</v>
      </c>
      <c r="BI110" s="99">
        <f>IF(AND(MASTER_DATA_NORMALIZED!BI110=0,BI$22=$L$22),VLOOKUP(MASTER_DATA_PROCESSED!$C110,Backend!$Q$9:$T$52,3,FALSE),MASTER_DATA_NORMALIZED!BI110)</f>
        <v>0</v>
      </c>
      <c r="BJ110" s="99">
        <f>IF(AND(MASTER_DATA_NORMALIZED!BJ110=0,BJ$22=$L$22),VLOOKUP(MASTER_DATA_PROCESSED!$C110,Backend!$Q$9:$T$52,3,FALSE),MASTER_DATA_NORMALIZED!BJ110)</f>
        <v>0</v>
      </c>
      <c r="BK110" s="99">
        <f>IF(AND(MASTER_DATA_NORMALIZED!BK110=0,BK$22=$L$22),VLOOKUP(MASTER_DATA_PROCESSED!$C110,Backend!$Q$9:$T$52,3,FALSE),MASTER_DATA_NORMALIZED!BK110)</f>
        <v>0</v>
      </c>
      <c r="BL110" s="99" t="e">
        <f>IF(AND(MASTER_DATA_NORMALIZED!BL110=0,BL$22=$L$22),VLOOKUP(MASTER_DATA_PROCESSED!$C110,Backend!$Q$9:$T$52,3,FALSE),MASTER_DATA_NORMALIZED!BL110)</f>
        <v>#N/A</v>
      </c>
      <c r="BM110" s="99">
        <f>IF(AND(MASTER_DATA_NORMALIZED!BM110=0,BM$22=$L$22),VLOOKUP(MASTER_DATA_PROCESSED!$C110,Backend!$Q$9:$T$52,3,FALSE),MASTER_DATA_NORMALIZED!BM110)</f>
        <v>0</v>
      </c>
      <c r="BN110" s="99">
        <f>IF(AND(MASTER_DATA_NORMALIZED!BN110=0,BN$22=$L$22),VLOOKUP(MASTER_DATA_PROCESSED!$C110,Backend!$Q$9:$T$52,3,FALSE),MASTER_DATA_NORMALIZED!BN110)</f>
        <v>0</v>
      </c>
      <c r="BO110" s="99">
        <f>IF(AND(MASTER_DATA_NORMALIZED!BO110=0,BO$22=$L$22),VLOOKUP(MASTER_DATA_PROCESSED!$C110,Backend!$Q$9:$T$52,3,FALSE),MASTER_DATA_NORMALIZED!BO110)</f>
        <v>0</v>
      </c>
      <c r="BP110" s="99" t="e">
        <f>IF(AND(MASTER_DATA_NORMALIZED!BP110=0,BP$22=$L$22),VLOOKUP(MASTER_DATA_PROCESSED!$C110,Backend!$Q$9:$T$52,3,FALSE),MASTER_DATA_NORMALIZED!BP110)</f>
        <v>#N/A</v>
      </c>
      <c r="BQ110" s="99">
        <f>IF(AND(MASTER_DATA_NORMALIZED!BQ110=0,BQ$22=$L$22),VLOOKUP(MASTER_DATA_PROCESSED!$C110,Backend!$Q$9:$T$52,3,FALSE),MASTER_DATA_NORMALIZED!BQ110)</f>
        <v>0</v>
      </c>
      <c r="BR110" s="99">
        <f>IF(AND(MASTER_DATA_NORMALIZED!BR110=0,BR$22=$L$22),VLOOKUP(MASTER_DATA_PROCESSED!$C110,Backend!$Q$9:$T$52,3,FALSE),MASTER_DATA_NORMALIZED!BR110)</f>
        <v>0</v>
      </c>
      <c r="BS110" s="99">
        <f>IF(AND(MASTER_DATA_NORMALIZED!BS110=0,BS$22=$L$22),VLOOKUP(MASTER_DATA_PROCESSED!$C110,Backend!$Q$9:$T$52,3,FALSE),MASTER_DATA_NORMALIZED!BS110)</f>
        <v>0</v>
      </c>
      <c r="BT110" s="99" t="e">
        <f>IF(AND(MASTER_DATA_NORMALIZED!BT110=0,BT$22=$L$22),VLOOKUP(MASTER_DATA_PROCESSED!$C110,Backend!$Q$9:$T$52,3,FALSE),MASTER_DATA_NORMALIZED!BT110)</f>
        <v>#N/A</v>
      </c>
      <c r="BU110" s="99">
        <f>IF(AND(MASTER_DATA_NORMALIZED!BU110=0,BU$22=$L$22),VLOOKUP(MASTER_DATA_PROCESSED!$C110,Backend!$Q$9:$T$52,3,FALSE),MASTER_DATA_NORMALIZED!BU110)</f>
        <v>0</v>
      </c>
      <c r="BV110" s="99">
        <f>IF(AND(MASTER_DATA_NORMALIZED!BV110=0,BV$22=$L$22),VLOOKUP(MASTER_DATA_PROCESSED!$C110,Backend!$Q$9:$T$52,3,FALSE),MASTER_DATA_NORMALIZED!BV110)</f>
        <v>0</v>
      </c>
      <c r="BW110" s="99">
        <f>IF(AND(MASTER_DATA_NORMALIZED!BW110=0,BW$22=$L$22),VLOOKUP(MASTER_DATA_PROCESSED!$C110,Backend!$Q$9:$T$52,3,FALSE),MASTER_DATA_NORMALIZED!BW110)</f>
        <v>0</v>
      </c>
      <c r="BX110" s="99" t="e">
        <f>IF(AND(MASTER_DATA_NORMALIZED!BX110=0,BX$22=$L$22),VLOOKUP(MASTER_DATA_PROCESSED!$C110,Backend!$Q$9:$T$52,3,FALSE),MASTER_DATA_NORMALIZED!BX110)</f>
        <v>#N/A</v>
      </c>
      <c r="BY110" s="99">
        <f>IF(AND(MASTER_DATA_NORMALIZED!BY110=0,BY$22=$L$22),VLOOKUP(MASTER_DATA_PROCESSED!$C110,Backend!$Q$9:$T$52,3,FALSE),MASTER_DATA_NORMALIZED!BY110)</f>
        <v>0</v>
      </c>
      <c r="BZ110" s="99">
        <f>IF(AND(MASTER_DATA_NORMALIZED!BZ110=0,BZ$22=$L$22),VLOOKUP(MASTER_DATA_PROCESSED!$C110,Backend!$Q$9:$T$52,3,FALSE),MASTER_DATA_NORMALIZED!BZ110)</f>
        <v>0</v>
      </c>
      <c r="CA110" s="99">
        <f>IF(AND(MASTER_DATA_NORMALIZED!CA110=0,CA$22=$L$22),VLOOKUP(MASTER_DATA_PROCESSED!$C110,Backend!$Q$9:$T$52,3,FALSE),MASTER_DATA_NORMALIZED!CA110)</f>
        <v>0</v>
      </c>
      <c r="CB110" s="99" t="e">
        <f>IF(AND(MASTER_DATA_NORMALIZED!CB110=0,CB$22=$L$22),VLOOKUP(MASTER_DATA_PROCESSED!$C110,Backend!$Q$9:$T$52,3,FALSE),MASTER_DATA_NORMALIZED!CB110)</f>
        <v>#N/A</v>
      </c>
      <c r="CC110" s="99">
        <f>IF(AND(MASTER_DATA_NORMALIZED!CC110=0,CC$22=$L$22),VLOOKUP(MASTER_DATA_PROCESSED!$C110,Backend!$Q$9:$T$52,3,FALSE),MASTER_DATA_NORMALIZED!CC110)</f>
        <v>0</v>
      </c>
      <c r="CD110" s="99">
        <f>IF(AND(MASTER_DATA_NORMALIZED!CD110=0,CD$22=$L$22),VLOOKUP(MASTER_DATA_PROCESSED!$C110,Backend!$Q$9:$T$52,3,FALSE),MASTER_DATA_NORMALIZED!CD110)</f>
        <v>0</v>
      </c>
      <c r="CE110" s="99">
        <f>IF(AND(MASTER_DATA_NORMALIZED!CE110=0,CE$22=$L$22),VLOOKUP(MASTER_DATA_PROCESSED!$C110,Backend!$Q$9:$T$52,3,FALSE),MASTER_DATA_NORMALIZED!CE110)</f>
        <v>0</v>
      </c>
      <c r="CF110" s="99" t="e">
        <f>IF(AND(MASTER_DATA_NORMALIZED!CF110=0,CF$22=$L$22),VLOOKUP(MASTER_DATA_PROCESSED!$C110,Backend!$Q$9:$T$52,3,FALSE),MASTER_DATA_NORMALIZED!CF110)</f>
        <v>#N/A</v>
      </c>
      <c r="CG110" s="99">
        <f>IF(AND(MASTER_DATA_NORMALIZED!CG110=0,CG$22=$L$22),VLOOKUP(MASTER_DATA_PROCESSED!$C110,Backend!$Q$9:$T$52,3,FALSE),MASTER_DATA_NORMALIZED!CG110)</f>
        <v>0</v>
      </c>
      <c r="CH110" s="99">
        <f>IF(AND(MASTER_DATA_NORMALIZED!CH110=0,CH$22=$L$22),VLOOKUP(MASTER_DATA_PROCESSED!$C110,Backend!$Q$9:$T$52,3,FALSE),MASTER_DATA_NORMALIZED!CH110)</f>
        <v>0</v>
      </c>
      <c r="CI110" s="99">
        <f>IF(AND(MASTER_DATA_NORMALIZED!CI110=0,CI$22=$L$22),VLOOKUP(MASTER_DATA_PROCESSED!$C110,Backend!$Q$9:$T$52,3,FALSE),MASTER_DATA_NORMALIZED!CI110)</f>
        <v>0</v>
      </c>
      <c r="CJ110" s="99" t="e">
        <f>IF(AND(MASTER_DATA_NORMALIZED!CJ110=0,CJ$22=$L$22),VLOOKUP(MASTER_DATA_PROCESSED!$C110,Backend!$Q$9:$T$52,3,FALSE),MASTER_DATA_NORMALIZED!CJ110)</f>
        <v>#N/A</v>
      </c>
      <c r="CK110" s="99">
        <f>IF(AND(MASTER_DATA_NORMALIZED!CK110=0,CK$22=$L$22),VLOOKUP(MASTER_DATA_PROCESSED!$C110,Backend!$Q$9:$T$52,3,FALSE),MASTER_DATA_NORMALIZED!CK110)</f>
        <v>0</v>
      </c>
      <c r="CL110" s="99">
        <f>IF(AND(MASTER_DATA_NORMALIZED!CL110=0,CL$22=$L$22),VLOOKUP(MASTER_DATA_PROCESSED!$C110,Backend!$Q$9:$T$52,3,FALSE),MASTER_DATA_NORMALIZED!CL110)</f>
        <v>0</v>
      </c>
      <c r="CM110" s="99">
        <f>IF(AND(MASTER_DATA_NORMALIZED!CM110=0,CM$22=$L$22),VLOOKUP(MASTER_DATA_PROCESSED!$C110,Backend!$Q$9:$T$52,3,FALSE),MASTER_DATA_NORMALIZED!CM110)</f>
        <v>0</v>
      </c>
      <c r="CN110" s="99" t="e">
        <f>IF(AND(MASTER_DATA_NORMALIZED!CN110=0,CN$22=$L$22),VLOOKUP(MASTER_DATA_PROCESSED!$C110,Backend!$Q$9:$T$52,3,FALSE),MASTER_DATA_NORMALIZED!CN110)</f>
        <v>#N/A</v>
      </c>
      <c r="CO110" s="99">
        <f>IF(AND(MASTER_DATA_NORMALIZED!CO110=0,CO$22=$L$22),VLOOKUP(MASTER_DATA_PROCESSED!$C110,Backend!$Q$9:$T$52,3,FALSE),MASTER_DATA_NORMALIZED!CO110)</f>
        <v>0</v>
      </c>
      <c r="CP110" s="99">
        <f>IF(AND(MASTER_DATA_NORMALIZED!CP110=0,CP$22=$L$22),VLOOKUP(MASTER_DATA_PROCESSED!$C110,Backend!$Q$9:$T$52,3,FALSE),MASTER_DATA_NORMALIZED!CP110)</f>
        <v>0</v>
      </c>
      <c r="CQ110" s="99">
        <f>IF(AND(MASTER_DATA_NORMALIZED!CQ110=0,CQ$22=$L$22),VLOOKUP(MASTER_DATA_PROCESSED!$C110,Backend!$Q$9:$T$52,3,FALSE),MASTER_DATA_NORMALIZED!CQ110)</f>
        <v>0</v>
      </c>
      <c r="CR110" s="99" t="e">
        <f>IF(AND(MASTER_DATA_NORMALIZED!CR110=0,CR$22=$L$22),VLOOKUP(MASTER_DATA_PROCESSED!$C110,Backend!$Q$9:$T$52,3,FALSE),MASTER_DATA_NORMALIZED!CR110)</f>
        <v>#N/A</v>
      </c>
      <c r="CS110" s="99">
        <f>IF(AND(MASTER_DATA_NORMALIZED!CS110=0,CS$22=$L$22),VLOOKUP(MASTER_DATA_PROCESSED!$C110,Backend!$Q$9:$T$52,3,FALSE),MASTER_DATA_NORMALIZED!CS110)</f>
        <v>0</v>
      </c>
      <c r="CT110" s="99">
        <f>IF(AND(MASTER_DATA_NORMALIZED!CT110=0,CT$22=$L$22),VLOOKUP(MASTER_DATA_PROCESSED!$C110,Backend!$Q$9:$T$52,3,FALSE),MASTER_DATA_NORMALIZED!CT110)</f>
        <v>0</v>
      </c>
      <c r="CU110" s="99">
        <f>IF(AND(MASTER_DATA_NORMALIZED!CU110=0,CU$22=$L$22),VLOOKUP(MASTER_DATA_PROCESSED!$C110,Backend!$Q$9:$T$52,3,FALSE),MASTER_DATA_NORMALIZED!CU110)</f>
        <v>0</v>
      </c>
      <c r="CV110" s="99" t="e">
        <f>IF(AND(MASTER_DATA_NORMALIZED!CV110=0,CV$22=$L$22),VLOOKUP(MASTER_DATA_PROCESSED!$C110,Backend!$Q$9:$T$52,3,FALSE),MASTER_DATA_NORMALIZED!CV110)</f>
        <v>#N/A</v>
      </c>
      <c r="CW110" s="99">
        <f>IF(AND(MASTER_DATA_NORMALIZED!CW110=0,CW$22=$L$22),VLOOKUP(MASTER_DATA_PROCESSED!$C110,Backend!$Q$9:$T$52,3,FALSE),MASTER_DATA_NORMALIZED!CW110)</f>
        <v>0</v>
      </c>
      <c r="CX110" s="99">
        <f>IF(AND(MASTER_DATA_NORMALIZED!CX110=0,CX$22=$L$22),VLOOKUP(MASTER_DATA_PROCESSED!$C110,Backend!$Q$9:$T$52,3,FALSE),MASTER_DATA_NORMALIZED!CX110)</f>
        <v>0</v>
      </c>
      <c r="CY110" s="99">
        <f>IF(AND(MASTER_DATA_NORMALIZED!CY110=0,CY$22=$L$22),VLOOKUP(MASTER_DATA_PROCESSED!$C110,Backend!$Q$9:$T$52,3,FALSE),MASTER_DATA_NORMALIZED!CY110)</f>
        <v>0</v>
      </c>
      <c r="CZ110" s="99" t="e">
        <f>IF(AND(MASTER_DATA_NORMALIZED!CZ110=0,CZ$22=$L$22),VLOOKUP(MASTER_DATA_PROCESSED!$C110,Backend!$Q$9:$T$52,3,FALSE),MASTER_DATA_NORMALIZED!CZ110)</f>
        <v>#N/A</v>
      </c>
      <c r="DA110" s="99" t="e">
        <f>IF(AND(MASTER_DATA_NORMALIZED!DA110=0,DA$22=$L$22),VLOOKUP(MASTER_DATA_PROCESSED!$C110,Backend!$Q$9:$T$52,3,FALSE),MASTER_DATA_NORMALIZED!DA110)</f>
        <v>#DIV/0!</v>
      </c>
      <c r="DB110" s="99" t="e">
        <f>IF(AND(MASTER_DATA_NORMALIZED!DB110=0,DB$22=$L$22),VLOOKUP(MASTER_DATA_PROCESSED!$C110,Backend!$Q$9:$T$52,3,FALSE),MASTER_DATA_NORMALIZED!DB110)</f>
        <v>#DIV/0!</v>
      </c>
      <c r="DC110" s="99" t="e">
        <f>IF(AND(MASTER_DATA_NORMALIZED!DC110=0,DC$22=$L$22),VLOOKUP(MASTER_DATA_PROCESSED!$C110,Backend!$Q$9:$T$52,3,FALSE),MASTER_DATA_NORMALIZED!DC110)</f>
        <v>#DIV/0!</v>
      </c>
      <c r="DD110" s="99" t="e">
        <f>IF(AND(MASTER_DATA_NORMALIZED!DD110=0,DD$22=$L$22),VLOOKUP(MASTER_DATA_PROCESSED!$C110,Backend!$Q$9:$T$52,3,FALSE),MASTER_DATA_NORMALIZED!DD110)</f>
        <v>#N/A</v>
      </c>
      <c r="DE110" s="99">
        <f>IF(AND(MASTER_DATA_NORMALIZED!DE110=0,DE$22=$L$22),VLOOKUP(MASTER_DATA_PROCESSED!$C110,Backend!$Q$9:$T$52,3,FALSE),MASTER_DATA_NORMALIZED!DE110)</f>
        <v>0</v>
      </c>
      <c r="DF110" s="99">
        <f>IF(AND(MASTER_DATA_NORMALIZED!DF110=0,DF$22=$L$22),VLOOKUP(MASTER_DATA_PROCESSED!$C110,Backend!$Q$9:$T$52,3,FALSE),MASTER_DATA_NORMALIZED!DF110)</f>
        <v>0</v>
      </c>
      <c r="DG110" s="99">
        <f>IF(AND(MASTER_DATA_NORMALIZED!DG110=0,DG$22=$L$22),VLOOKUP(MASTER_DATA_PROCESSED!$C110,Backend!$Q$9:$T$52,3,FALSE),MASTER_DATA_NORMALIZED!DG110)</f>
        <v>0</v>
      </c>
      <c r="DH110" s="99" t="e">
        <f>IF(AND(MASTER_DATA_NORMALIZED!DH110=0,DH$22=$L$22),VLOOKUP(MASTER_DATA_PROCESSED!$C110,Backend!$Q$9:$T$52,3,FALSE),MASTER_DATA_NORMALIZED!DH110)</f>
        <v>#N/A</v>
      </c>
      <c r="DI110" s="99">
        <f>IF(AND(MASTER_DATA_NORMALIZED!DI110=0,DI$22=$L$22),VLOOKUP(MASTER_DATA_PROCESSED!$C110,Backend!$Q$9:$T$52,3,FALSE),MASTER_DATA_NORMALIZED!DI110)</f>
        <v>0</v>
      </c>
      <c r="DJ110" s="99">
        <f>IF(AND(MASTER_DATA_NORMALIZED!DJ110=0,DJ$22=$L$22),VLOOKUP(MASTER_DATA_PROCESSED!$C110,Backend!$Q$9:$T$52,3,FALSE),MASTER_DATA_NORMALIZED!DJ110)</f>
        <v>0</v>
      </c>
      <c r="DK110" s="99">
        <f>IF(AND(MASTER_DATA_NORMALIZED!DK110=0,DK$22=$L$22),VLOOKUP(MASTER_DATA_PROCESSED!$C110,Backend!$Q$9:$T$52,3,FALSE),MASTER_DATA_NORMALIZED!DK110)</f>
        <v>0</v>
      </c>
      <c r="DL110" s="99" t="e">
        <f>IF(AND(MASTER_DATA_NORMALIZED!DL110=0,DL$22=$L$22),VLOOKUP(MASTER_DATA_PROCESSED!$C110,Backend!$Q$9:$T$52,3,FALSE),MASTER_DATA_NORMALIZED!DL110)</f>
        <v>#N/A</v>
      </c>
      <c r="DM110" s="99">
        <f>IF(AND(MASTER_DATA_NORMALIZED!DM110=0,DM$22=$L$22),VLOOKUP(MASTER_DATA_PROCESSED!$C110,Backend!$Q$9:$T$52,3,FALSE),MASTER_DATA_NORMALIZED!DM110)</f>
        <v>0</v>
      </c>
      <c r="DN110" s="99">
        <f>IF(AND(MASTER_DATA_NORMALIZED!DN110=0,DN$22=$L$22),VLOOKUP(MASTER_DATA_PROCESSED!$C110,Backend!$Q$9:$T$52,3,FALSE),MASTER_DATA_NORMALIZED!DN110)</f>
        <v>0</v>
      </c>
      <c r="DO110" s="99">
        <f>IF(AND(MASTER_DATA_NORMALIZED!DO110=0,DO$22=$L$22),VLOOKUP(MASTER_DATA_PROCESSED!$C110,Backend!$Q$9:$T$52,3,FALSE),MASTER_DATA_NORMALIZED!DO110)</f>
        <v>0</v>
      </c>
      <c r="DP110" s="99" t="e">
        <f>IF(AND(MASTER_DATA_NORMALIZED!DP110=0,DP$22=$L$22),VLOOKUP(MASTER_DATA_PROCESSED!$C110,Backend!$Q$9:$T$52,3,FALSE),MASTER_DATA_NORMALIZED!DP110)</f>
        <v>#N/A</v>
      </c>
      <c r="DQ110" s="99">
        <f>IF(AND(MASTER_DATA_NORMALIZED!DQ110=0,DQ$22=$L$22),VLOOKUP(MASTER_DATA_PROCESSED!$C110,Backend!$Q$9:$T$52,3,FALSE),MASTER_DATA_NORMALIZED!DQ110)</f>
        <v>0</v>
      </c>
      <c r="DR110" s="99">
        <f>IF(AND(MASTER_DATA_NORMALIZED!DR110=0,DR$22=$L$22),VLOOKUP(MASTER_DATA_PROCESSED!$C110,Backend!$Q$9:$T$52,3,FALSE),MASTER_DATA_NORMALIZED!DR110)</f>
        <v>0</v>
      </c>
      <c r="DS110" s="99">
        <f>IF(AND(MASTER_DATA_NORMALIZED!DS110=0,DS$22=$L$22),VLOOKUP(MASTER_DATA_PROCESSED!$C110,Backend!$Q$9:$T$52,3,FALSE),MASTER_DATA_NORMALIZED!DS110)</f>
        <v>0</v>
      </c>
      <c r="DT110" s="99" t="e">
        <f>IF(AND(MASTER_DATA_NORMALIZED!DT110=0,DT$22=$L$22),VLOOKUP(MASTER_DATA_PROCESSED!$C110,Backend!$Q$9:$T$52,3,FALSE),MASTER_DATA_NORMALIZED!DT110)</f>
        <v>#N/A</v>
      </c>
      <c r="DU110" s="99">
        <f>IF(AND(MASTER_DATA_NORMALIZED!DU110=0,DU$22=$L$22),VLOOKUP(MASTER_DATA_PROCESSED!$C110,Backend!$Q$9:$T$52,3,FALSE),MASTER_DATA_NORMALIZED!DU110)</f>
        <v>0</v>
      </c>
      <c r="DV110" s="99">
        <f>IF(AND(MASTER_DATA_NORMALIZED!DV110=0,DV$22=$L$22),VLOOKUP(MASTER_DATA_PROCESSED!$C110,Backend!$Q$9:$T$52,3,FALSE),MASTER_DATA_NORMALIZED!DV110)</f>
        <v>0</v>
      </c>
      <c r="DW110" s="99">
        <f>IF(AND(MASTER_DATA_NORMALIZED!DW110=0,DW$22=$L$22),VLOOKUP(MASTER_DATA_PROCESSED!$C110,Backend!$Q$9:$T$52,3,FALSE),MASTER_DATA_NORMALIZED!DW110)</f>
        <v>0</v>
      </c>
      <c r="DX110" s="99" t="e">
        <f>IF(AND(MASTER_DATA_NORMALIZED!DX110=0,DX$22=$L$22),VLOOKUP(MASTER_DATA_PROCESSED!$C110,Backend!$Q$9:$T$52,3,FALSE),MASTER_DATA_NORMALIZED!DX110)</f>
        <v>#N/A</v>
      </c>
      <c r="DY110" s="99">
        <f>IF(AND(MASTER_DATA_NORMALIZED!DY110=0,DY$22=$L$22),VLOOKUP(MASTER_DATA_PROCESSED!$C110,Backend!$Q$9:$T$52,3,FALSE),MASTER_DATA_NORMALIZED!DY110)</f>
        <v>0</v>
      </c>
      <c r="DZ110" s="99">
        <f>IF(AND(MASTER_DATA_NORMALIZED!DZ110=0,DZ$22=$L$22),VLOOKUP(MASTER_DATA_PROCESSED!$C110,Backend!$Q$9:$T$52,3,FALSE),MASTER_DATA_NORMALIZED!DZ110)</f>
        <v>0</v>
      </c>
      <c r="EA110" s="99">
        <f>IF(AND(MASTER_DATA_NORMALIZED!EA110=0,EA$22=$L$22),VLOOKUP(MASTER_DATA_PROCESSED!$C110,Backend!$Q$9:$T$52,3,FALSE),MASTER_DATA_NORMALIZED!EA110)</f>
        <v>0</v>
      </c>
      <c r="EB110" s="99" t="e">
        <f>IF(AND(MASTER_DATA_NORMALIZED!EB110=0,EB$22=$L$22),VLOOKUP(MASTER_DATA_PROCESSED!$C110,Backend!$Q$9:$T$52,3,FALSE),MASTER_DATA_NORMALIZED!EB110)</f>
        <v>#N/A</v>
      </c>
      <c r="EC110" s="99" t="e">
        <f>IF(AND(MASTER_DATA_NORMALIZED!EC110=0,EC$22=$L$22),VLOOKUP(MASTER_DATA_PROCESSED!$C110,Backend!$Q$9:$T$52,3,FALSE),MASTER_DATA_NORMALIZED!EC110)</f>
        <v>#DIV/0!</v>
      </c>
      <c r="ED110" s="99" t="e">
        <f>IF(AND(MASTER_DATA_NORMALIZED!ED110=0,ED$22=$L$22),VLOOKUP(MASTER_DATA_PROCESSED!$C110,Backend!$Q$9:$T$52,3,FALSE),MASTER_DATA_NORMALIZED!ED110)</f>
        <v>#DIV/0!</v>
      </c>
      <c r="EE110" s="99" t="e">
        <f>IF(AND(MASTER_DATA_NORMALIZED!EE110=0,EE$22=$L$22),VLOOKUP(MASTER_DATA_PROCESSED!$C110,Backend!$Q$9:$T$52,3,FALSE),MASTER_DATA_NORMALIZED!EE110)</f>
        <v>#DIV/0!</v>
      </c>
      <c r="EF110" s="99" t="e">
        <f>IF(AND(MASTER_DATA_NORMALIZED!EF110=0,EF$22=$L$22),VLOOKUP(MASTER_DATA_PROCESSED!$C110,Backend!$Q$9:$T$52,3,FALSE),MASTER_DATA_NORMALIZED!EF110)</f>
        <v>#VALUE!</v>
      </c>
      <c r="EG110" s="99">
        <f>IF(AND(MASTER_DATA_NORMALIZED!EG110=0,EG$22=$L$22),VLOOKUP(MASTER_DATA_PROCESSED!$C110,Backend!$Q$9:$T$52,3,FALSE),MASTER_DATA_NORMALIZED!EG110)</f>
        <v>0</v>
      </c>
      <c r="EH110" s="99">
        <f>IF(AND(MASTER_DATA_NORMALIZED!EH110=0,EH$22=$L$22),VLOOKUP(MASTER_DATA_PROCESSED!$C110,Backend!$Q$9:$T$52,3,FALSE),MASTER_DATA_NORMALIZED!EH110)</f>
        <v>0</v>
      </c>
      <c r="EI110" s="99">
        <f>IF(AND(MASTER_DATA_NORMALIZED!EI110=0,EI$22=$L$22),VLOOKUP(MASTER_DATA_PROCESSED!$C110,Backend!$Q$9:$T$52,3,FALSE),MASTER_DATA_NORMALIZED!EI110)</f>
        <v>0</v>
      </c>
      <c r="EJ110" s="99" t="e">
        <f>IF(AND(MASTER_DATA_NORMALIZED!EJ110=0,EJ$22=$L$22),VLOOKUP(MASTER_DATA_PROCESSED!$C110,Backend!$Q$9:$T$52,3,FALSE),MASTER_DATA_NORMALIZED!EJ110)</f>
        <v>#N/A</v>
      </c>
      <c r="EK110" s="99">
        <f>IF(AND(MASTER_DATA_NORMALIZED!EK110=0,EK$22=$L$22),VLOOKUP(MASTER_DATA_PROCESSED!$C110,Backend!$Q$9:$T$52,3,FALSE),MASTER_DATA_NORMALIZED!EK110)</f>
        <v>0</v>
      </c>
      <c r="EL110" s="99">
        <f>IF(AND(MASTER_DATA_NORMALIZED!EL110=0,EL$22=$L$22),VLOOKUP(MASTER_DATA_PROCESSED!$C110,Backend!$Q$9:$T$52,3,FALSE),MASTER_DATA_NORMALIZED!EL110)</f>
        <v>0</v>
      </c>
      <c r="EM110" s="99">
        <f>IF(AND(MASTER_DATA_NORMALIZED!EM110=0,EM$22=$L$22),VLOOKUP(MASTER_DATA_PROCESSED!$C110,Backend!$Q$9:$T$52,3,FALSE),MASTER_DATA_NORMALIZED!EM110)</f>
        <v>0</v>
      </c>
      <c r="EN110" s="99" t="e">
        <f>IF(AND(MASTER_DATA_NORMALIZED!EN110=0,EN$22=$L$22),VLOOKUP(MASTER_DATA_PROCESSED!$C110,Backend!$Q$9:$T$52,3,FALSE),MASTER_DATA_NORMALIZED!EN110)</f>
        <v>#N/A</v>
      </c>
      <c r="EO110" s="99">
        <f>IF(AND(MASTER_DATA_NORMALIZED!EO110=0,EO$22=$L$22),VLOOKUP(MASTER_DATA_PROCESSED!$C110,Backend!$Q$9:$T$52,3,FALSE),MASTER_DATA_NORMALIZED!EO110)</f>
        <v>0</v>
      </c>
      <c r="EP110" s="99">
        <f>IF(AND(MASTER_DATA_NORMALIZED!EP110=0,EP$22=$L$22),VLOOKUP(MASTER_DATA_PROCESSED!$C110,Backend!$Q$9:$T$52,3,FALSE),MASTER_DATA_NORMALIZED!EP110)</f>
        <v>0</v>
      </c>
      <c r="EQ110" s="99">
        <f>IF(AND(MASTER_DATA_NORMALIZED!EQ110=0,EQ$22=$L$22),VLOOKUP(MASTER_DATA_PROCESSED!$C110,Backend!$Q$9:$T$52,3,FALSE),MASTER_DATA_NORMALIZED!EQ110)</f>
        <v>0</v>
      </c>
      <c r="ER110" s="99" t="e">
        <f>IF(AND(MASTER_DATA_NORMALIZED!ER110=0,ER$22=$L$22),VLOOKUP(MASTER_DATA_PROCESSED!$C110,Backend!$Q$9:$T$52,3,FALSE),MASTER_DATA_NORMALIZED!ER110)</f>
        <v>#N/A</v>
      </c>
      <c r="ES110" s="99">
        <f>IF(AND(MASTER_DATA_NORMALIZED!ES110=0,ES$22=$L$22),VLOOKUP(MASTER_DATA_PROCESSED!$C110,Backend!$Q$9:$T$52,3,FALSE),MASTER_DATA_NORMALIZED!ES110)</f>
        <v>0</v>
      </c>
      <c r="ET110" s="99">
        <f>IF(AND(MASTER_DATA_NORMALIZED!ET110=0,ET$22=$L$22),VLOOKUP(MASTER_DATA_PROCESSED!$C110,Backend!$Q$9:$T$52,3,FALSE),MASTER_DATA_NORMALIZED!ET110)</f>
        <v>0</v>
      </c>
      <c r="EU110" s="99">
        <f>IF(AND(MASTER_DATA_NORMALIZED!EU110=0,EU$22=$L$22),VLOOKUP(MASTER_DATA_PROCESSED!$C110,Backend!$Q$9:$T$52,3,FALSE),MASTER_DATA_NORMALIZED!EU110)</f>
        <v>0</v>
      </c>
      <c r="EV110" s="99" t="e">
        <f>IF(AND(MASTER_DATA_NORMALIZED!EV110=0,EV$22=$L$22),VLOOKUP(MASTER_DATA_PROCESSED!$C110,Backend!$Q$9:$T$52,3,FALSE),MASTER_DATA_NORMALIZED!EV110)</f>
        <v>#N/A</v>
      </c>
      <c r="EW110" s="99">
        <f>IF(AND(MASTER_DATA_NORMALIZED!EW110=0,EW$22=$L$22),VLOOKUP(MASTER_DATA_PROCESSED!$C110,Backend!$Q$9:$T$52,3,FALSE),MASTER_DATA_NORMALIZED!EW110)</f>
        <v>0</v>
      </c>
      <c r="EX110" s="99">
        <f>IF(AND(MASTER_DATA_NORMALIZED!EX110=0,EX$22=$L$22),VLOOKUP(MASTER_DATA_PROCESSED!$C110,Backend!$Q$9:$T$52,3,FALSE),MASTER_DATA_NORMALIZED!EX110)</f>
        <v>0</v>
      </c>
      <c r="EY110" s="99">
        <f>IF(AND(MASTER_DATA_NORMALIZED!EY110=0,EY$22=$L$22),VLOOKUP(MASTER_DATA_PROCESSED!$C110,Backend!$Q$9:$T$52,3,FALSE),MASTER_DATA_NORMALIZED!EY110)</f>
        <v>0</v>
      </c>
      <c r="EZ110" s="99" t="e">
        <f>IF(AND(MASTER_DATA_NORMALIZED!EZ110=0,EZ$22=$L$22),VLOOKUP(MASTER_DATA_PROCESSED!$C110,Backend!$Q$9:$T$52,3,FALSE),MASTER_DATA_NORMALIZED!EZ110)</f>
        <v>#N/A</v>
      </c>
      <c r="FA110" s="99">
        <f>IF(AND(MASTER_DATA_NORMALIZED!FA110=0,FA$22=$L$22),VLOOKUP(MASTER_DATA_PROCESSED!$C110,Backend!$Q$9:$T$52,3,FALSE),MASTER_DATA_NORMALIZED!FA110)</f>
        <v>0</v>
      </c>
      <c r="FB110" s="99">
        <f>IF(AND(MASTER_DATA_NORMALIZED!FB110=0,FB$22=$L$22),VLOOKUP(MASTER_DATA_PROCESSED!$C110,Backend!$Q$9:$T$52,3,FALSE),MASTER_DATA_NORMALIZED!FB110)</f>
        <v>0</v>
      </c>
      <c r="FC110" s="99">
        <f>IF(AND(MASTER_DATA_NORMALIZED!FC110=0,FC$22=$L$22),VLOOKUP(MASTER_DATA_PROCESSED!$C110,Backend!$Q$9:$T$52,3,FALSE),MASTER_DATA_NORMALIZED!FC110)</f>
        <v>0</v>
      </c>
      <c r="FD110" s="99" t="e">
        <f>IF(AND(MASTER_DATA_NORMALIZED!FD110=0,FD$22=$L$22),VLOOKUP(MASTER_DATA_PROCESSED!$C110,Backend!$Q$9:$T$52,3,FALSE),MASTER_DATA_NORMALIZED!FD110)</f>
        <v>#N/A</v>
      </c>
      <c r="FE110" s="99">
        <f>IF(AND(MASTER_DATA_NORMALIZED!FE110=0,FE$22=$L$22),VLOOKUP(MASTER_DATA_PROCESSED!$C110,Backend!$Q$9:$T$52,3,FALSE),MASTER_DATA_NORMALIZED!FE110)</f>
        <v>0</v>
      </c>
      <c r="FF110" s="99">
        <f>IF(AND(MASTER_DATA_NORMALIZED!FF110=0,FF$22=$L$22),VLOOKUP(MASTER_DATA_PROCESSED!$C110,Backend!$Q$9:$T$52,3,FALSE),MASTER_DATA_NORMALIZED!FF110)</f>
        <v>0</v>
      </c>
      <c r="FG110" s="99">
        <f>IF(AND(MASTER_DATA_NORMALIZED!FG110=0,FG$22=$L$22),VLOOKUP(MASTER_DATA_PROCESSED!$C110,Backend!$Q$9:$T$52,3,FALSE),MASTER_DATA_NORMALIZED!FG110)</f>
        <v>0</v>
      </c>
      <c r="FH110" s="99" t="e">
        <f>IF(AND(MASTER_DATA_NORMALIZED!FH110=0,FH$22=$L$22),VLOOKUP(MASTER_DATA_PROCESSED!$C110,Backend!$Q$9:$T$52,3,FALSE),MASTER_DATA_NORMALIZED!FH110)</f>
        <v>#N/A</v>
      </c>
      <c r="FI110" s="99">
        <f>IF(AND(MASTER_DATA_NORMALIZED!FI110=0,FI$22=$L$22),VLOOKUP(MASTER_DATA_PROCESSED!$C110,Backend!$Q$9:$T$52,3,FALSE),MASTER_DATA_NORMALIZED!FI110)</f>
        <v>0</v>
      </c>
      <c r="FJ110" s="99">
        <f>IF(AND(MASTER_DATA_NORMALIZED!FJ110=0,FJ$22=$L$22),VLOOKUP(MASTER_DATA_PROCESSED!$C110,Backend!$Q$9:$T$52,3,FALSE),MASTER_DATA_NORMALIZED!FJ110)</f>
        <v>0</v>
      </c>
      <c r="FK110" s="99">
        <f>IF(AND(MASTER_DATA_NORMALIZED!FK110=0,FK$22=$L$22),VLOOKUP(MASTER_DATA_PROCESSED!$C110,Backend!$Q$9:$T$52,3,FALSE),MASTER_DATA_NORMALIZED!FK110)</f>
        <v>0</v>
      </c>
      <c r="FL110" s="99" t="e">
        <f>IF(AND(MASTER_DATA_NORMALIZED!FL110=0,FL$22=$L$22),VLOOKUP(MASTER_DATA_PROCESSED!$C110,Backend!$Q$9:$T$52,3,FALSE),MASTER_DATA_NORMALIZED!FL110)</f>
        <v>#N/A</v>
      </c>
      <c r="FM110" s="99">
        <f>IF(AND(MASTER_DATA_NORMALIZED!FM110=0,FM$22=$L$22),VLOOKUP(MASTER_DATA_PROCESSED!$C110,Backend!$Q$9:$T$52,3,FALSE),MASTER_DATA_NORMALIZED!FM110)</f>
        <v>0</v>
      </c>
      <c r="FN110" s="99">
        <f>IF(AND(MASTER_DATA_NORMALIZED!FN110=0,FN$22=$L$22),VLOOKUP(MASTER_DATA_PROCESSED!$C110,Backend!$Q$9:$T$52,3,FALSE),MASTER_DATA_NORMALIZED!FN110)</f>
        <v>0</v>
      </c>
      <c r="FO110" s="99">
        <f>IF(AND(MASTER_DATA_NORMALIZED!FO110=0,FO$22=$L$22),VLOOKUP(MASTER_DATA_PROCESSED!$C110,Backend!$Q$9:$T$52,3,FALSE),MASTER_DATA_NORMALIZED!FO110)</f>
        <v>0</v>
      </c>
      <c r="FP110" s="99" t="e">
        <f>IF(AND(MASTER_DATA_NORMALIZED!FP110=0,FP$22=$L$22),VLOOKUP(MASTER_DATA_PROCESSED!$C110,Backend!$Q$9:$T$52,3,FALSE),MASTER_DATA_NORMALIZED!FP110)</f>
        <v>#N/A</v>
      </c>
      <c r="FQ110" s="99">
        <f>IF(AND(MASTER_DATA_NORMALIZED!FQ110=0,FQ$22=$L$22),VLOOKUP(MASTER_DATA_PROCESSED!$C110,Backend!$Q$9:$T$52,3,FALSE),MASTER_DATA_NORMALIZED!FQ110)</f>
        <v>0</v>
      </c>
      <c r="FR110" s="99">
        <f>IF(AND(MASTER_DATA_NORMALIZED!FR110=0,FR$22=$L$22),VLOOKUP(MASTER_DATA_PROCESSED!$C110,Backend!$Q$9:$T$52,3,FALSE),MASTER_DATA_NORMALIZED!FR110)</f>
        <v>0</v>
      </c>
      <c r="FS110" s="99">
        <f>IF(AND(MASTER_DATA_NORMALIZED!FS110=0,FS$22=$L$22),VLOOKUP(MASTER_DATA_PROCESSED!$C110,Backend!$Q$9:$T$52,3,FALSE),MASTER_DATA_NORMALIZED!FS110)</f>
        <v>0</v>
      </c>
      <c r="FT110" s="99" t="e">
        <f>IF(AND(MASTER_DATA_NORMALIZED!FT110=0,FT$22=$L$22),VLOOKUP(MASTER_DATA_PROCESSED!$C110,Backend!$Q$9:$T$52,3,FALSE),MASTER_DATA_NORMALIZED!FT110)</f>
        <v>#N/A</v>
      </c>
      <c r="FU110" s="99">
        <f>IF(AND(MASTER_DATA_NORMALIZED!FU110=0,FU$22=$L$22),VLOOKUP(MASTER_DATA_PROCESSED!$C110,Backend!$Q$9:$T$52,3,FALSE),MASTER_DATA_NORMALIZED!FU110)</f>
        <v>0</v>
      </c>
      <c r="FV110" s="99">
        <f>IF(AND(MASTER_DATA_NORMALIZED!FV110=0,FV$22=$L$22),VLOOKUP(MASTER_DATA_PROCESSED!$C110,Backend!$Q$9:$T$52,3,FALSE),MASTER_DATA_NORMALIZED!FV110)</f>
        <v>0</v>
      </c>
      <c r="FW110" s="99">
        <f>IF(AND(MASTER_DATA_NORMALIZED!FW110=0,FW$22=$L$22),VLOOKUP(MASTER_DATA_PROCESSED!$C110,Backend!$Q$9:$T$52,3,FALSE),MASTER_DATA_NORMALIZED!FW110)</f>
        <v>0</v>
      </c>
      <c r="FX110" s="99" t="e">
        <f>IF(AND(MASTER_DATA_NORMALIZED!FX110=0,FX$22=$L$22),VLOOKUP(MASTER_DATA_PROCESSED!$C110,Backend!$Q$9:$T$52,3,FALSE),MASTER_DATA_NORMALIZED!FX110)</f>
        <v>#N/A</v>
      </c>
      <c r="FY110" s="99">
        <f>IF(AND(MASTER_DATA_NORMALIZED!FY110=0,FY$22=$L$22),VLOOKUP(MASTER_DATA_PROCESSED!$C110,Backend!$Q$9:$T$52,3,FALSE),MASTER_DATA_NORMALIZED!FY110)</f>
        <v>0</v>
      </c>
      <c r="FZ110" s="99">
        <f>IF(AND(MASTER_DATA_NORMALIZED!FZ110=0,FZ$22=$L$22),VLOOKUP(MASTER_DATA_PROCESSED!$C110,Backend!$Q$9:$T$52,3,FALSE),MASTER_DATA_NORMALIZED!FZ110)</f>
        <v>0</v>
      </c>
      <c r="GA110" s="99">
        <f>IF(AND(MASTER_DATA_NORMALIZED!GA110=0,GA$22=$L$22),VLOOKUP(MASTER_DATA_PROCESSED!$C110,Backend!$Q$9:$T$52,3,FALSE),MASTER_DATA_NORMALIZED!GA110)</f>
        <v>0</v>
      </c>
      <c r="GB110" s="99" t="e">
        <f>IF(AND(MASTER_DATA_NORMALIZED!GB110=0,GB$22=$L$22),VLOOKUP(MASTER_DATA_PROCESSED!$C110,Backend!$Q$9:$T$52,3,FALSE),MASTER_DATA_NORMALIZED!GB110)</f>
        <v>#N/A</v>
      </c>
      <c r="GC110" s="99">
        <f>IF(AND(MASTER_DATA_NORMALIZED!GC110=0,GC$22=$L$22),VLOOKUP(MASTER_DATA_PROCESSED!$C110,Backend!$Q$9:$T$52,3,FALSE),MASTER_DATA_NORMALIZED!GC110)</f>
        <v>0</v>
      </c>
      <c r="GD110" s="99">
        <f>IF(AND(MASTER_DATA_NORMALIZED!GD110=0,GD$22=$L$22),VLOOKUP(MASTER_DATA_PROCESSED!$C110,Backend!$Q$9:$T$52,3,FALSE),MASTER_DATA_NORMALIZED!GD110)</f>
        <v>0</v>
      </c>
      <c r="GE110" s="99">
        <f>IF(AND(MASTER_DATA_NORMALIZED!GE110=0,GE$22=$L$22),VLOOKUP(MASTER_DATA_PROCESSED!$C110,Backend!$Q$9:$T$52,3,FALSE),MASTER_DATA_NORMALIZED!GE110)</f>
        <v>0</v>
      </c>
      <c r="GF110" s="99" t="e">
        <f>IF(AND(MASTER_DATA_NORMALIZED!GF110=0,GF$22=$L$22),VLOOKUP(MASTER_DATA_PROCESSED!$C110,Backend!$Q$9:$T$52,3,FALSE),MASTER_DATA_NORMALIZED!GF110)</f>
        <v>#N/A</v>
      </c>
      <c r="GG110" s="99">
        <f>IF(AND(MASTER_DATA_NORMALIZED!GG110=0,GG$22=$L$22),VLOOKUP(MASTER_DATA_PROCESSED!$C110,Backend!$Q$9:$T$52,3,FALSE),MASTER_DATA_NORMALIZED!GG110)</f>
        <v>0</v>
      </c>
      <c r="GH110" s="99">
        <f>IF(AND(MASTER_DATA_NORMALIZED!GH110=0,GH$22=$L$22),VLOOKUP(MASTER_DATA_PROCESSED!$C110,Backend!$Q$9:$T$52,3,FALSE),MASTER_DATA_NORMALIZED!GH110)</f>
        <v>0</v>
      </c>
      <c r="GI110" s="99">
        <f>IF(AND(MASTER_DATA_NORMALIZED!GI110=0,GI$22=$L$22),VLOOKUP(MASTER_DATA_PROCESSED!$C110,Backend!$Q$9:$T$52,3,FALSE),MASTER_DATA_NORMALIZED!GI110)</f>
        <v>0</v>
      </c>
      <c r="GJ110" s="99" t="e">
        <f>IF(AND(MASTER_DATA_NORMALIZED!GJ110=0,GJ$22=$L$22),VLOOKUP(MASTER_DATA_PROCESSED!$C110,Backend!$Q$9:$T$52,3,FALSE),MASTER_DATA_NORMALIZED!GJ110)</f>
        <v>#N/A</v>
      </c>
      <c r="GK110" s="99">
        <f>IF(AND(MASTER_DATA_NORMALIZED!GK110=0,GK$22=$L$22),VLOOKUP(MASTER_DATA_PROCESSED!$C110,Backend!$Q$9:$T$52,3,FALSE),MASTER_DATA_NORMALIZED!GK110)</f>
        <v>0</v>
      </c>
      <c r="GL110" s="99">
        <f>IF(AND(MASTER_DATA_NORMALIZED!GL110=0,GL$22=$L$22),VLOOKUP(MASTER_DATA_PROCESSED!$C110,Backend!$Q$9:$T$52,3,FALSE),MASTER_DATA_NORMALIZED!GL110)</f>
        <v>0</v>
      </c>
      <c r="GM110" s="99">
        <f>IF(AND(MASTER_DATA_NORMALIZED!GM110=0,GM$22=$L$22),VLOOKUP(MASTER_DATA_PROCESSED!$C110,Backend!$Q$9:$T$52,3,FALSE),MASTER_DATA_NORMALIZED!GM110)</f>
        <v>0</v>
      </c>
      <c r="GN110" s="99" t="e">
        <f>IF(AND(MASTER_DATA_NORMALIZED!GN110=0,GN$22=$L$22),VLOOKUP(MASTER_DATA_PROCESSED!$C110,Backend!$Q$9:$T$52,3,FALSE),MASTER_DATA_NORMALIZED!GN110)</f>
        <v>#N/A</v>
      </c>
      <c r="GO110" s="99">
        <f>IF(AND(MASTER_DATA_NORMALIZED!GO110=0,GO$22=$L$22),VLOOKUP(MASTER_DATA_PROCESSED!$C110,Backend!$Q$9:$T$52,3,FALSE),MASTER_DATA_NORMALIZED!GO110)</f>
        <v>0</v>
      </c>
      <c r="GP110" s="99">
        <f>IF(AND(MASTER_DATA_NORMALIZED!GP110=0,GP$22=$L$22),VLOOKUP(MASTER_DATA_PROCESSED!$C110,Backend!$Q$9:$T$52,3,FALSE),MASTER_DATA_NORMALIZED!GP110)</f>
        <v>0</v>
      </c>
      <c r="GQ110" s="99">
        <f>IF(AND(MASTER_DATA_NORMALIZED!GQ110=0,GQ$22=$L$22),VLOOKUP(MASTER_DATA_PROCESSED!$C110,Backend!$Q$9:$T$52,3,FALSE),MASTER_DATA_NORMALIZED!GQ110)</f>
        <v>0</v>
      </c>
      <c r="GR110" s="99" t="e">
        <f>IF(AND(MASTER_DATA_NORMALIZED!GR110=0,GR$22=$L$22),VLOOKUP(MASTER_DATA_PROCESSED!$C110,Backend!$Q$9:$T$52,3,FALSE),MASTER_DATA_NORMALIZED!GR110)</f>
        <v>#N/A</v>
      </c>
      <c r="GS110" s="99">
        <f>IF(AND(MASTER_DATA_NORMALIZED!GS110=0,GS$22=$L$22),VLOOKUP(MASTER_DATA_PROCESSED!$C110,Backend!$Q$9:$T$52,3,FALSE),MASTER_DATA_NORMALIZED!GS110)</f>
        <v>0</v>
      </c>
      <c r="GT110" s="99">
        <f>IF(AND(MASTER_DATA_NORMALIZED!GT110=0,GT$22=$L$22),VLOOKUP(MASTER_DATA_PROCESSED!$C110,Backend!$Q$9:$T$52,3,FALSE),MASTER_DATA_NORMALIZED!GT110)</f>
        <v>0</v>
      </c>
      <c r="GU110" s="99">
        <f>IF(AND(MASTER_DATA_NORMALIZED!GU110=0,GU$22=$L$22),VLOOKUP(MASTER_DATA_PROCESSED!$C110,Backend!$Q$9:$T$52,3,FALSE),MASTER_DATA_NORMALIZED!GU110)</f>
        <v>0</v>
      </c>
      <c r="GV110" s="99" t="e">
        <f>IF(AND(MASTER_DATA_NORMALIZED!GV110=0,GV$22=$L$22),VLOOKUP(MASTER_DATA_PROCESSED!$C110,Backend!$Q$9:$T$52,3,FALSE),MASTER_DATA_NORMALIZED!GV110)</f>
        <v>#N/A</v>
      </c>
      <c r="GW110" s="99" t="e">
        <f>IF(AND(MASTER_DATA_NORMALIZED!GW110=0,GW$22=$L$22),VLOOKUP(MASTER_DATA_PROCESSED!$C110,Backend!$Q$9:$T$52,3,FALSE),MASTER_DATA_NORMALIZED!GW110)</f>
        <v>#REF!</v>
      </c>
      <c r="GX110" s="99" t="e">
        <f>IF(AND(MASTER_DATA_NORMALIZED!GX110=0,GX$22=$L$22),VLOOKUP(MASTER_DATA_PROCESSED!$C110,Backend!$Q$9:$T$52,3,FALSE),MASTER_DATA_NORMALIZED!GX110)</f>
        <v>#REF!</v>
      </c>
      <c r="GY110" s="99" t="e">
        <f>IF(AND(MASTER_DATA_NORMALIZED!GY110=0,GY$22=$L$22),VLOOKUP(MASTER_DATA_PROCESSED!$C110,Backend!$Q$9:$T$52,3,FALSE),MASTER_DATA_NORMALIZED!GY110)</f>
        <v>#REF!</v>
      </c>
    </row>
    <row r="111" spans="2:207" ht="17.25" hidden="1" outlineLevel="2" x14ac:dyDescent="0.3">
      <c r="B111" s="21">
        <f t="shared" si="14"/>
        <v>20</v>
      </c>
      <c r="C111" s="24">
        <f>IF(F111="",IF(E111="", IF(D111="",IF(G111="","",G111),D111), E111), F111)</f>
        <v>233</v>
      </c>
      <c r="D111" s="87"/>
      <c r="E111" s="61"/>
      <c r="F111" s="24">
        <v>233</v>
      </c>
      <c r="G111" s="80"/>
      <c r="H111" s="34" t="s">
        <v>113</v>
      </c>
      <c r="I111" s="95">
        <f>IF(AND(MASTER_DATA_NORMALIZED!I111=0,I$22=$L$22),VLOOKUP(MASTER_DATA_PROCESSED!$C111,Backend!$Q$9:$T$52,3,FALSE),MASTER_DATA_NORMALIZED!I111)</f>
        <v>0</v>
      </c>
      <c r="J111" s="95">
        <f>IF(AND(MASTER_DATA_NORMALIZED!J111=0,J$22=$L$22),VLOOKUP(MASTER_DATA_PROCESSED!$C111,Backend!$Q$9:$T$52,3,FALSE),MASTER_DATA_NORMALIZED!J111)</f>
        <v>0</v>
      </c>
      <c r="K111" s="95">
        <f>IF(AND(MASTER_DATA_NORMALIZED!K111=0,K$22=$L$22),VLOOKUP(MASTER_DATA_PROCESSED!$C111,Backend!$Q$9:$T$52,3,FALSE),MASTER_DATA_NORMALIZED!K111)</f>
        <v>0</v>
      </c>
      <c r="L111" s="95">
        <f>IF(AND(MASTER_DATA_NORMALIZED!L111=0,L$22=$L$22),VLOOKUP(MASTER_DATA_PROCESSED!$C111,Backend!$Q$9:$T$52,3,FALSE),MASTER_DATA_NORMALIZED!L111)</f>
        <v>221.9252466802408</v>
      </c>
      <c r="M111" s="95">
        <f>IF(AND(MASTER_DATA_NORMALIZED!M111=0,M$22=$L$22),VLOOKUP(MASTER_DATA_PROCESSED!$C111,Backend!$Q$9:$T$52,3,FALSE),MASTER_DATA_NORMALIZED!M111)</f>
        <v>0</v>
      </c>
      <c r="N111" s="95">
        <f>IF(AND(MASTER_DATA_NORMALIZED!N111=0,N$22=$L$22),VLOOKUP(MASTER_DATA_PROCESSED!$C111,Backend!$Q$9:$T$52,3,FALSE),MASTER_DATA_NORMALIZED!N111)</f>
        <v>0</v>
      </c>
      <c r="O111" s="95">
        <f>IF(AND(MASTER_DATA_NORMALIZED!O111=0,O$22=$L$22),VLOOKUP(MASTER_DATA_PROCESSED!$C111,Backend!$Q$9:$T$52,3,FALSE),MASTER_DATA_NORMALIZED!O111)</f>
        <v>0</v>
      </c>
      <c r="P111" s="95">
        <f>IF(AND(MASTER_DATA_NORMALIZED!P111=0,P$22=$L$22),VLOOKUP(MASTER_DATA_PROCESSED!$C111,Backend!$Q$9:$T$52,3,FALSE),MASTER_DATA_NORMALIZED!P111)</f>
        <v>220.82894262272836</v>
      </c>
      <c r="Q111" s="95">
        <f>IF(AND(MASTER_DATA_NORMALIZED!Q111=0,Q$22=$L$22),VLOOKUP(MASTER_DATA_PROCESSED!$C111,Backend!$Q$9:$T$52,3,FALSE),MASTER_DATA_NORMALIZED!Q111)</f>
        <v>0</v>
      </c>
      <c r="R111" s="95">
        <f>IF(AND(MASTER_DATA_NORMALIZED!R111=0,R$22=$L$22),VLOOKUP(MASTER_DATA_PROCESSED!$C111,Backend!$Q$9:$T$52,3,FALSE),MASTER_DATA_NORMALIZED!R111)</f>
        <v>0</v>
      </c>
      <c r="S111" s="95">
        <f>IF(AND(MASTER_DATA_NORMALIZED!S111=0,S$22=$L$22),VLOOKUP(MASTER_DATA_PROCESSED!$C111,Backend!$Q$9:$T$52,3,FALSE),MASTER_DATA_NORMALIZED!S111)</f>
        <v>0</v>
      </c>
      <c r="T111" s="95">
        <f>IF(AND(MASTER_DATA_NORMALIZED!T111=0,T$22=$L$22),VLOOKUP(MASTER_DATA_PROCESSED!$C111,Backend!$Q$9:$T$52,3,FALSE),MASTER_DATA_NORMALIZED!T111)</f>
        <v>233.2490961856858</v>
      </c>
      <c r="U111" s="95">
        <f>IF(AND(MASTER_DATA_NORMALIZED!U111=0,U$22=$L$22),VLOOKUP(MASTER_DATA_PROCESSED!$C111,Backend!$Q$9:$T$52,3,FALSE),MASTER_DATA_NORMALIZED!U111)</f>
        <v>0</v>
      </c>
      <c r="V111" s="95">
        <f>IF(AND(MASTER_DATA_NORMALIZED!V111=0,V$22=$L$22),VLOOKUP(MASTER_DATA_PROCESSED!$C111,Backend!$Q$9:$T$52,3,FALSE),MASTER_DATA_NORMALIZED!V111)</f>
        <v>0</v>
      </c>
      <c r="W111" s="95">
        <f>IF(AND(MASTER_DATA_NORMALIZED!W111=0,W$22=$L$22),VLOOKUP(MASTER_DATA_PROCESSED!$C111,Backend!$Q$9:$T$52,3,FALSE),MASTER_DATA_NORMALIZED!W111)</f>
        <v>0</v>
      </c>
      <c r="X111" s="95">
        <f>IF(AND(MASTER_DATA_NORMALIZED!X111=0,X$22=$L$22),VLOOKUP(MASTER_DATA_PROCESSED!$C111,Backend!$Q$9:$T$52,3,FALSE),MASTER_DATA_NORMALIZED!X111)</f>
        <v>233.23521891913501</v>
      </c>
      <c r="Y111" s="95">
        <f>IF(AND(MASTER_DATA_NORMALIZED!Y111=0,Y$22=$L$22),VLOOKUP(MASTER_DATA_PROCESSED!$C111,Backend!$Q$9:$T$52,3,FALSE),MASTER_DATA_NORMALIZED!Y111)</f>
        <v>0</v>
      </c>
      <c r="Z111" s="95">
        <f>IF(AND(MASTER_DATA_NORMALIZED!Z111=0,Z$22=$L$22),VLOOKUP(MASTER_DATA_PROCESSED!$C111,Backend!$Q$9:$T$52,3,FALSE),MASTER_DATA_NORMALIZED!Z111)</f>
        <v>0</v>
      </c>
      <c r="AA111" s="95">
        <f>IF(AND(MASTER_DATA_NORMALIZED!AA111=0,AA$22=$L$22),VLOOKUP(MASTER_DATA_PROCESSED!$C111,Backend!$Q$9:$T$52,3,FALSE),MASTER_DATA_NORMALIZED!AA111)</f>
        <v>0</v>
      </c>
      <c r="AB111" s="95" t="e">
        <f>IF(AND(MASTER_DATA_NORMALIZED!AB111=0,AB$22=$L$22),VLOOKUP(MASTER_DATA_PROCESSED!$C111,Backend!$Q$9:$T$52,3,FALSE),MASTER_DATA_NORMALIZED!AB111)</f>
        <v>#N/A</v>
      </c>
      <c r="AC111" s="95">
        <f>IF(AND(MASTER_DATA_NORMALIZED!AC111=0,AC$22=$L$22),VLOOKUP(MASTER_DATA_PROCESSED!$C111,Backend!$Q$9:$T$52,3,FALSE),MASTER_DATA_NORMALIZED!AC111)</f>
        <v>0</v>
      </c>
      <c r="AD111" s="95">
        <f>IF(AND(MASTER_DATA_NORMALIZED!AD111=0,AD$22=$L$22),VLOOKUP(MASTER_DATA_PROCESSED!$C111,Backend!$Q$9:$T$52,3,FALSE),MASTER_DATA_NORMALIZED!AD111)</f>
        <v>0</v>
      </c>
      <c r="AE111" s="95">
        <f>IF(AND(MASTER_DATA_NORMALIZED!AE111=0,AE$22=$L$22),VLOOKUP(MASTER_DATA_PROCESSED!$C111,Backend!$Q$9:$T$52,3,FALSE),MASTER_DATA_NORMALIZED!AE111)</f>
        <v>0</v>
      </c>
      <c r="AF111" s="95" t="e">
        <f>IF(AND(MASTER_DATA_NORMALIZED!AF111=0,AF$22=$L$22),VLOOKUP(MASTER_DATA_PROCESSED!$C111,Backend!$Q$9:$T$52,3,FALSE),MASTER_DATA_NORMALIZED!AF111)</f>
        <v>#N/A</v>
      </c>
      <c r="AG111" s="95">
        <f>IF(AND(MASTER_DATA_NORMALIZED!AG111=0,AG$22=$L$22),VLOOKUP(MASTER_DATA_PROCESSED!$C111,Backend!$Q$9:$T$52,3,FALSE),MASTER_DATA_NORMALIZED!AG111)</f>
        <v>0</v>
      </c>
      <c r="AH111" s="95">
        <f>IF(AND(MASTER_DATA_NORMALIZED!AH111=0,AH$22=$L$22),VLOOKUP(MASTER_DATA_PROCESSED!$C111,Backend!$Q$9:$T$52,3,FALSE),MASTER_DATA_NORMALIZED!AH111)</f>
        <v>0</v>
      </c>
      <c r="AI111" s="95">
        <f>IF(AND(MASTER_DATA_NORMALIZED!AI111=0,AI$22=$L$22),VLOOKUP(MASTER_DATA_PROCESSED!$C111,Backend!$Q$9:$T$52,3,FALSE),MASTER_DATA_NORMALIZED!AI111)</f>
        <v>0</v>
      </c>
      <c r="AJ111" s="95">
        <f>IF(AND(MASTER_DATA_NORMALIZED!AJ111=0,AJ$22=$L$22),VLOOKUP(MASTER_DATA_PROCESSED!$C111,Backend!$Q$9:$T$52,3,FALSE),MASTER_DATA_NORMALIZED!AJ111)</f>
        <v>305.20813877018821</v>
      </c>
      <c r="AK111" s="95">
        <f>IF(AND(MASTER_DATA_NORMALIZED!AK111=0,AK$22=$L$22),VLOOKUP(MASTER_DATA_PROCESSED!$C111,Backend!$Q$9:$T$52,3,FALSE),MASTER_DATA_NORMALIZED!AK111)</f>
        <v>0</v>
      </c>
      <c r="AL111" s="95">
        <f>IF(AND(MASTER_DATA_NORMALIZED!AL111=0,AL$22=$L$22),VLOOKUP(MASTER_DATA_PROCESSED!$C111,Backend!$Q$9:$T$52,3,FALSE),MASTER_DATA_NORMALIZED!AL111)</f>
        <v>0</v>
      </c>
      <c r="AM111" s="95">
        <f>IF(AND(MASTER_DATA_NORMALIZED!AM111=0,AM$22=$L$22),VLOOKUP(MASTER_DATA_PROCESSED!$C111,Backend!$Q$9:$T$52,3,FALSE),MASTER_DATA_NORMALIZED!AM111)</f>
        <v>0</v>
      </c>
      <c r="AN111" s="95">
        <f>IF(AND(MASTER_DATA_NORMALIZED!AN111=0,AN$22=$L$22),VLOOKUP(MASTER_DATA_PROCESSED!$C111,Backend!$Q$9:$T$52,3,FALSE),MASTER_DATA_NORMALIZED!AN111)</f>
        <v>305.2319162817783</v>
      </c>
      <c r="AO111" s="95">
        <f>IF(AND(MASTER_DATA_NORMALIZED!AO111=0,AO$22=$L$22),VLOOKUP(MASTER_DATA_PROCESSED!$C111,Backend!$Q$9:$T$52,3,FALSE),MASTER_DATA_NORMALIZED!AO111)</f>
        <v>0</v>
      </c>
      <c r="AP111" s="95">
        <f>IF(AND(MASTER_DATA_NORMALIZED!AP111=0,AP$22=$L$22),VLOOKUP(MASTER_DATA_PROCESSED!$C111,Backend!$Q$9:$T$52,3,FALSE),MASTER_DATA_NORMALIZED!AP111)</f>
        <v>0</v>
      </c>
      <c r="AQ111" s="95">
        <f>IF(AND(MASTER_DATA_NORMALIZED!AQ111=0,AQ$22=$L$22),VLOOKUP(MASTER_DATA_PROCESSED!$C111,Backend!$Q$9:$T$52,3,FALSE),MASTER_DATA_NORMALIZED!AQ111)</f>
        <v>0</v>
      </c>
      <c r="AR111" s="95">
        <f>IF(AND(MASTER_DATA_NORMALIZED!AR111=0,AR$22=$L$22),VLOOKUP(MASTER_DATA_PROCESSED!$C111,Backend!$Q$9:$T$52,3,FALSE),MASTER_DATA_NORMALIZED!AR111)</f>
        <v>161.76074120740697</v>
      </c>
      <c r="AS111" s="95">
        <f>IF(AND(MASTER_DATA_NORMALIZED!AS111=0,AS$22=$L$22),VLOOKUP(MASTER_DATA_PROCESSED!$C111,Backend!$Q$9:$T$52,3,FALSE),MASTER_DATA_NORMALIZED!AS111)</f>
        <v>0</v>
      </c>
      <c r="AT111" s="95">
        <f>IF(AND(MASTER_DATA_NORMALIZED!AT111=0,AT$22=$L$22),VLOOKUP(MASTER_DATA_PROCESSED!$C111,Backend!$Q$9:$T$52,3,FALSE),MASTER_DATA_NORMALIZED!AT111)</f>
        <v>0</v>
      </c>
      <c r="AU111" s="95">
        <f>IF(AND(MASTER_DATA_NORMALIZED!AU111=0,AU$22=$L$22),VLOOKUP(MASTER_DATA_PROCESSED!$C111,Backend!$Q$9:$T$52,3,FALSE),MASTER_DATA_NORMALIZED!AU111)</f>
        <v>0</v>
      </c>
      <c r="AV111" s="95">
        <f>IF(AND(MASTER_DATA_NORMALIZED!AV111=0,AV$22=$L$22),VLOOKUP(MASTER_DATA_PROCESSED!$C111,Backend!$Q$9:$T$52,3,FALSE),MASTER_DATA_NORMALIZED!AV111)</f>
        <v>92.434709261375403</v>
      </c>
      <c r="AW111" s="95">
        <f>IF(AND(MASTER_DATA_NORMALIZED!AW111=0,AW$22=$L$22),VLOOKUP(MASTER_DATA_PROCESSED!$C111,Backend!$Q$9:$T$52,3,FALSE),MASTER_DATA_NORMALIZED!AW111)</f>
        <v>0</v>
      </c>
      <c r="AX111" s="95">
        <f>IF(AND(MASTER_DATA_NORMALIZED!AX111=0,AX$22=$L$22),VLOOKUP(MASTER_DATA_PROCESSED!$C111,Backend!$Q$9:$T$52,3,FALSE),MASTER_DATA_NORMALIZED!AX111)</f>
        <v>0</v>
      </c>
      <c r="AY111" s="95">
        <f>IF(AND(MASTER_DATA_NORMALIZED!AY111=0,AY$22=$L$22),VLOOKUP(MASTER_DATA_PROCESSED!$C111,Backend!$Q$9:$T$52,3,FALSE),MASTER_DATA_NORMALIZED!AY111)</f>
        <v>0</v>
      </c>
      <c r="AZ111" s="95">
        <f>IF(AND(MASTER_DATA_NORMALIZED!AZ111=0,AZ$22=$L$22),VLOOKUP(MASTER_DATA_PROCESSED!$C111,Backend!$Q$9:$T$52,3,FALSE),MASTER_DATA_NORMALIZED!AZ111)</f>
        <v>277.30412778412619</v>
      </c>
      <c r="BA111" s="95">
        <f>IF(AND(MASTER_DATA_NORMALIZED!BA111=0,BA$22=$L$22),VLOOKUP(MASTER_DATA_PROCESSED!$C111,Backend!$Q$9:$T$52,3,FALSE),MASTER_DATA_NORMALIZED!BA111)</f>
        <v>0</v>
      </c>
      <c r="BB111" s="95">
        <f>IF(AND(MASTER_DATA_NORMALIZED!BB111=0,BB$22=$L$22),VLOOKUP(MASTER_DATA_PROCESSED!$C111,Backend!$Q$9:$T$52,3,FALSE),MASTER_DATA_NORMALIZED!BB111)</f>
        <v>0</v>
      </c>
      <c r="BC111" s="95">
        <f>IF(AND(MASTER_DATA_NORMALIZED!BC111=0,BC$22=$L$22),VLOOKUP(MASTER_DATA_PROCESSED!$C111,Backend!$Q$9:$T$52,3,FALSE),MASTER_DATA_NORMALIZED!BC111)</f>
        <v>0</v>
      </c>
      <c r="BD111" s="95">
        <f>IF(AND(MASTER_DATA_NORMALIZED!BD111=0,BD$22=$L$22),VLOOKUP(MASTER_DATA_PROCESSED!$C111,Backend!$Q$9:$T$52,3,FALSE),MASTER_DATA_NORMALIZED!BD111)</f>
        <v>127.09772523439118</v>
      </c>
      <c r="BE111" s="95">
        <f>IF(AND(MASTER_DATA_NORMALIZED!BE111=0,BE$22=$L$22),VLOOKUP(MASTER_DATA_PROCESSED!$C111,Backend!$Q$9:$T$52,3,FALSE),MASTER_DATA_NORMALIZED!BE111)</f>
        <v>0</v>
      </c>
      <c r="BF111" s="95">
        <f>IF(AND(MASTER_DATA_NORMALIZED!BF111=0,BF$22=$L$22),VLOOKUP(MASTER_DATA_PROCESSED!$C111,Backend!$Q$9:$T$52,3,FALSE),MASTER_DATA_NORMALIZED!BF111)</f>
        <v>0</v>
      </c>
      <c r="BG111" s="95">
        <f>IF(AND(MASTER_DATA_NORMALIZED!BG111=0,BG$22=$L$22),VLOOKUP(MASTER_DATA_PROCESSED!$C111,Backend!$Q$9:$T$52,3,FALSE),MASTER_DATA_NORMALIZED!BG111)</f>
        <v>0</v>
      </c>
      <c r="BH111" s="95">
        <f>IF(AND(MASTER_DATA_NORMALIZED!BH111=0,BH$22=$L$22),VLOOKUP(MASTER_DATA_PROCESSED!$C111,Backend!$Q$9:$T$52,3,FALSE),MASTER_DATA_NORMALIZED!BH111)</f>
        <v>330.12396164776931</v>
      </c>
      <c r="BI111" s="95">
        <f>IF(AND(MASTER_DATA_NORMALIZED!BI111=0,BI$22=$L$22),VLOOKUP(MASTER_DATA_PROCESSED!$C111,Backend!$Q$9:$T$52,3,FALSE),MASTER_DATA_NORMALIZED!BI111)</f>
        <v>0</v>
      </c>
      <c r="BJ111" s="95">
        <f>IF(AND(MASTER_DATA_NORMALIZED!BJ111=0,BJ$22=$L$22),VLOOKUP(MASTER_DATA_PROCESSED!$C111,Backend!$Q$9:$T$52,3,FALSE),MASTER_DATA_NORMALIZED!BJ111)</f>
        <v>0</v>
      </c>
      <c r="BK111" s="95">
        <f>IF(AND(MASTER_DATA_NORMALIZED!BK111=0,BK$22=$L$22),VLOOKUP(MASTER_DATA_PROCESSED!$C111,Backend!$Q$9:$T$52,3,FALSE),MASTER_DATA_NORMALIZED!BK111)</f>
        <v>0</v>
      </c>
      <c r="BL111" s="95">
        <f>IF(AND(MASTER_DATA_NORMALIZED!BL111=0,BL$22=$L$22),VLOOKUP(MASTER_DATA_PROCESSED!$C111,Backend!$Q$9:$T$52,3,FALSE),MASTER_DATA_NORMALIZED!BL111)</f>
        <v>144.42923322089908</v>
      </c>
      <c r="BM111" s="95">
        <f>IF(AND(MASTER_DATA_NORMALIZED!BM111=0,BM$22=$L$22),VLOOKUP(MASTER_DATA_PROCESSED!$C111,Backend!$Q$9:$T$52,3,FALSE),MASTER_DATA_NORMALIZED!BM111)</f>
        <v>0</v>
      </c>
      <c r="BN111" s="95">
        <f>IF(AND(MASTER_DATA_NORMALIZED!BN111=0,BN$22=$L$22),VLOOKUP(MASTER_DATA_PROCESSED!$C111,Backend!$Q$9:$T$52,3,FALSE),MASTER_DATA_NORMALIZED!BN111)</f>
        <v>0</v>
      </c>
      <c r="BO111" s="95">
        <f>IF(AND(MASTER_DATA_NORMALIZED!BO111=0,BO$22=$L$22),VLOOKUP(MASTER_DATA_PROCESSED!$C111,Backend!$Q$9:$T$52,3,FALSE),MASTER_DATA_NORMALIZED!BO111)</f>
        <v>0</v>
      </c>
      <c r="BP111" s="95">
        <f>IF(AND(MASTER_DATA_NORMALIZED!BP111=0,BP$22=$L$22),VLOOKUP(MASTER_DATA_PROCESSED!$C111,Backend!$Q$9:$T$52,3,FALSE),MASTER_DATA_NORMALIZED!BP111)</f>
        <v>282.2902978205999</v>
      </c>
      <c r="BQ111" s="95">
        <f>IF(AND(MASTER_DATA_NORMALIZED!BQ111=0,BQ$22=$L$22),VLOOKUP(MASTER_DATA_PROCESSED!$C111,Backend!$Q$9:$T$52,3,FALSE),MASTER_DATA_NORMALIZED!BQ111)</f>
        <v>0</v>
      </c>
      <c r="BR111" s="95">
        <f>IF(AND(MASTER_DATA_NORMALIZED!BR111=0,BR$22=$L$22),VLOOKUP(MASTER_DATA_PROCESSED!$C111,Backend!$Q$9:$T$52,3,FALSE),MASTER_DATA_NORMALIZED!BR111)</f>
        <v>0</v>
      </c>
      <c r="BS111" s="95">
        <f>IF(AND(MASTER_DATA_NORMALIZED!BS111=0,BS$22=$L$22),VLOOKUP(MASTER_DATA_PROCESSED!$C111,Backend!$Q$9:$T$52,3,FALSE),MASTER_DATA_NORMALIZED!BS111)</f>
        <v>0</v>
      </c>
      <c r="BT111" s="95">
        <f>IF(AND(MASTER_DATA_NORMALIZED!BT111=0,BT$22=$L$22),VLOOKUP(MASTER_DATA_PROCESSED!$C111,Backend!$Q$9:$T$52,3,FALSE),MASTER_DATA_NORMALIZED!BT111)</f>
        <v>230.29473903143059</v>
      </c>
      <c r="BU111" s="95">
        <f>IF(AND(MASTER_DATA_NORMALIZED!BU111=0,BU$22=$L$22),VLOOKUP(MASTER_DATA_PROCESSED!$C111,Backend!$Q$9:$T$52,3,FALSE),MASTER_DATA_NORMALIZED!BU111)</f>
        <v>0</v>
      </c>
      <c r="BV111" s="95">
        <f>IF(AND(MASTER_DATA_NORMALIZED!BV111=0,BV$22=$L$22),VLOOKUP(MASTER_DATA_PROCESSED!$C111,Backend!$Q$9:$T$52,3,FALSE),MASTER_DATA_NORMALIZED!BV111)</f>
        <v>0</v>
      </c>
      <c r="BW111" s="95">
        <f>IF(AND(MASTER_DATA_NORMALIZED!BW111=0,BW$22=$L$22),VLOOKUP(MASTER_DATA_PROCESSED!$C111,Backend!$Q$9:$T$52,3,FALSE),MASTER_DATA_NORMALIZED!BW111)</f>
        <v>0</v>
      </c>
      <c r="BX111" s="95">
        <f>IF(AND(MASTER_DATA_NORMALIZED!BX111=0,BX$22=$L$22),VLOOKUP(MASTER_DATA_PROCESSED!$C111,Backend!$Q$9:$T$52,3,FALSE),MASTER_DATA_NORMALIZED!BX111)</f>
        <v>224.83997547603343</v>
      </c>
      <c r="BY111" s="95">
        <f>IF(AND(MASTER_DATA_NORMALIZED!BY111=0,BY$22=$L$22),VLOOKUP(MASTER_DATA_PROCESSED!$C111,Backend!$Q$9:$T$52,3,FALSE),MASTER_DATA_NORMALIZED!BY111)</f>
        <v>0</v>
      </c>
      <c r="BZ111" s="95">
        <f>IF(AND(MASTER_DATA_NORMALIZED!BZ111=0,BZ$22=$L$22),VLOOKUP(MASTER_DATA_PROCESSED!$C111,Backend!$Q$9:$T$52,3,FALSE),MASTER_DATA_NORMALIZED!BZ111)</f>
        <v>0</v>
      </c>
      <c r="CA111" s="95">
        <f>IF(AND(MASTER_DATA_NORMALIZED!CA111=0,CA$22=$L$22),VLOOKUP(MASTER_DATA_PROCESSED!$C111,Backend!$Q$9:$T$52,3,FALSE),MASTER_DATA_NORMALIZED!CA111)</f>
        <v>0</v>
      </c>
      <c r="CB111" s="95">
        <f>IF(AND(MASTER_DATA_NORMALIZED!CB111=0,CB$22=$L$22),VLOOKUP(MASTER_DATA_PROCESSED!$C111,Backend!$Q$9:$T$52,3,FALSE),MASTER_DATA_NORMALIZED!CB111)</f>
        <v>217.65796452406721</v>
      </c>
      <c r="CC111" s="95">
        <f>IF(AND(MASTER_DATA_NORMALIZED!CC111=0,CC$22=$L$22),VLOOKUP(MASTER_DATA_PROCESSED!$C111,Backend!$Q$9:$T$52,3,FALSE),MASTER_DATA_NORMALIZED!CC111)</f>
        <v>0</v>
      </c>
      <c r="CD111" s="95">
        <f>IF(AND(MASTER_DATA_NORMALIZED!CD111=0,CD$22=$L$22),VLOOKUP(MASTER_DATA_PROCESSED!$C111,Backend!$Q$9:$T$52,3,FALSE),MASTER_DATA_NORMALIZED!CD111)</f>
        <v>0</v>
      </c>
      <c r="CE111" s="95">
        <f>IF(AND(MASTER_DATA_NORMALIZED!CE111=0,CE$22=$L$22),VLOOKUP(MASTER_DATA_PROCESSED!$C111,Backend!$Q$9:$T$52,3,FALSE),MASTER_DATA_NORMALIZED!CE111)</f>
        <v>0</v>
      </c>
      <c r="CF111" s="95">
        <f>IF(AND(MASTER_DATA_NORMALIZED!CF111=0,CF$22=$L$22),VLOOKUP(MASTER_DATA_PROCESSED!$C111,Backend!$Q$9:$T$52,3,FALSE),MASTER_DATA_NORMALIZED!CF111)</f>
        <v>209.15685883229358</v>
      </c>
      <c r="CG111" s="95">
        <f>IF(AND(MASTER_DATA_NORMALIZED!CG111=0,CG$22=$L$22),VLOOKUP(MASTER_DATA_PROCESSED!$C111,Backend!$Q$9:$T$52,3,FALSE),MASTER_DATA_NORMALIZED!CG111)</f>
        <v>0</v>
      </c>
      <c r="CH111" s="95">
        <f>IF(AND(MASTER_DATA_NORMALIZED!CH111=0,CH$22=$L$22),VLOOKUP(MASTER_DATA_PROCESSED!$C111,Backend!$Q$9:$T$52,3,FALSE),MASTER_DATA_NORMALIZED!CH111)</f>
        <v>0</v>
      </c>
      <c r="CI111" s="95">
        <f>IF(AND(MASTER_DATA_NORMALIZED!CI111=0,CI$22=$L$22),VLOOKUP(MASTER_DATA_PROCESSED!$C111,Backend!$Q$9:$T$52,3,FALSE),MASTER_DATA_NORMALIZED!CI111)</f>
        <v>0</v>
      </c>
      <c r="CJ111" s="95" t="e">
        <f>IF(AND(MASTER_DATA_NORMALIZED!CJ111=0,CJ$22=$L$22),VLOOKUP(MASTER_DATA_PROCESSED!$C111,Backend!$Q$9:$T$52,3,FALSE),MASTER_DATA_NORMALIZED!CJ111)</f>
        <v>#N/A</v>
      </c>
      <c r="CK111" s="95">
        <f>IF(AND(MASTER_DATA_NORMALIZED!CK111=0,CK$22=$L$22),VLOOKUP(MASTER_DATA_PROCESSED!$C111,Backend!$Q$9:$T$52,3,FALSE),MASTER_DATA_NORMALIZED!CK111)</f>
        <v>0</v>
      </c>
      <c r="CL111" s="95">
        <f>IF(AND(MASTER_DATA_NORMALIZED!CL111=0,CL$22=$L$22),VLOOKUP(MASTER_DATA_PROCESSED!$C111,Backend!$Q$9:$T$52,3,FALSE),MASTER_DATA_NORMALIZED!CL111)</f>
        <v>0</v>
      </c>
      <c r="CM111" s="95">
        <f>IF(AND(MASTER_DATA_NORMALIZED!CM111=0,CM$22=$L$22),VLOOKUP(MASTER_DATA_PROCESSED!$C111,Backend!$Q$9:$T$52,3,FALSE),MASTER_DATA_NORMALIZED!CM111)</f>
        <v>0</v>
      </c>
      <c r="CN111" s="95">
        <f>IF(AND(MASTER_DATA_NORMALIZED!CN111=0,CN$22=$L$22),VLOOKUP(MASTER_DATA_PROCESSED!$C111,Backend!$Q$9:$T$52,3,FALSE),MASTER_DATA_NORMALIZED!CN111)</f>
        <v>152.29441549865402</v>
      </c>
      <c r="CO111" s="95">
        <f>IF(AND(MASTER_DATA_NORMALIZED!CO111=0,CO$22=$L$22),VLOOKUP(MASTER_DATA_PROCESSED!$C111,Backend!$Q$9:$T$52,3,FALSE),MASTER_DATA_NORMALIZED!CO111)</f>
        <v>0</v>
      </c>
      <c r="CP111" s="95">
        <f>IF(AND(MASTER_DATA_NORMALIZED!CP111=0,CP$22=$L$22),VLOOKUP(MASTER_DATA_PROCESSED!$C111,Backend!$Q$9:$T$52,3,FALSE),MASTER_DATA_NORMALIZED!CP111)</f>
        <v>0</v>
      </c>
      <c r="CQ111" s="95">
        <f>IF(AND(MASTER_DATA_NORMALIZED!CQ111=0,CQ$22=$L$22),VLOOKUP(MASTER_DATA_PROCESSED!$C111,Backend!$Q$9:$T$52,3,FALSE),MASTER_DATA_NORMALIZED!CQ111)</f>
        <v>0</v>
      </c>
      <c r="CR111" s="95">
        <f>IF(AND(MASTER_DATA_NORMALIZED!CR111=0,CR$22=$L$22),VLOOKUP(MASTER_DATA_PROCESSED!$C111,Backend!$Q$9:$T$52,3,FALSE),MASTER_DATA_NORMALIZED!CR111)</f>
        <v>180.60555684135252</v>
      </c>
      <c r="CS111" s="95">
        <f>IF(AND(MASTER_DATA_NORMALIZED!CS111=0,CS$22=$L$22),VLOOKUP(MASTER_DATA_PROCESSED!$C111,Backend!$Q$9:$T$52,3,FALSE),MASTER_DATA_NORMALIZED!CS111)</f>
        <v>0</v>
      </c>
      <c r="CT111" s="95">
        <f>IF(AND(MASTER_DATA_NORMALIZED!CT111=0,CT$22=$L$22),VLOOKUP(MASTER_DATA_PROCESSED!$C111,Backend!$Q$9:$T$52,3,FALSE),MASTER_DATA_NORMALIZED!CT111)</f>
        <v>0</v>
      </c>
      <c r="CU111" s="95">
        <f>IF(AND(MASTER_DATA_NORMALIZED!CU111=0,CU$22=$L$22),VLOOKUP(MASTER_DATA_PROCESSED!$C111,Backend!$Q$9:$T$52,3,FALSE),MASTER_DATA_NORMALIZED!CU111)</f>
        <v>0</v>
      </c>
      <c r="CV111" s="95">
        <f>IF(AND(MASTER_DATA_NORMALIZED!CV111=0,CV$22=$L$22),VLOOKUP(MASTER_DATA_PROCESSED!$C111,Backend!$Q$9:$T$52,3,FALSE),MASTER_DATA_NORMALIZED!CV111)</f>
        <v>297.25658905383455</v>
      </c>
      <c r="CW111" s="95">
        <f>IF(AND(MASTER_DATA_NORMALIZED!CW111=0,CW$22=$L$22),VLOOKUP(MASTER_DATA_PROCESSED!$C111,Backend!$Q$9:$T$52,3,FALSE),MASTER_DATA_NORMALIZED!CW111)</f>
        <v>0</v>
      </c>
      <c r="CX111" s="95">
        <f>IF(AND(MASTER_DATA_NORMALIZED!CX111=0,CX$22=$L$22),VLOOKUP(MASTER_DATA_PROCESSED!$C111,Backend!$Q$9:$T$52,3,FALSE),MASTER_DATA_NORMALIZED!CX111)</f>
        <v>0</v>
      </c>
      <c r="CY111" s="95">
        <f>IF(AND(MASTER_DATA_NORMALIZED!CY111=0,CY$22=$L$22),VLOOKUP(MASTER_DATA_PROCESSED!$C111,Backend!$Q$9:$T$52,3,FALSE),MASTER_DATA_NORMALIZED!CY111)</f>
        <v>0</v>
      </c>
      <c r="CZ111" s="95">
        <f>IF(AND(MASTER_DATA_NORMALIZED!CZ111=0,CZ$22=$L$22),VLOOKUP(MASTER_DATA_PROCESSED!$C111,Backend!$Q$9:$T$52,3,FALSE),MASTER_DATA_NORMALIZED!CZ111)</f>
        <v>355.60726080807865</v>
      </c>
      <c r="DA111" s="95" t="e">
        <f>IF(AND(MASTER_DATA_NORMALIZED!DA111=0,DA$22=$L$22),VLOOKUP(MASTER_DATA_PROCESSED!$C111,Backend!$Q$9:$T$52,3,FALSE),MASTER_DATA_NORMALIZED!DA111)</f>
        <v>#DIV/0!</v>
      </c>
      <c r="DB111" s="95" t="e">
        <f>IF(AND(MASTER_DATA_NORMALIZED!DB111=0,DB$22=$L$22),VLOOKUP(MASTER_DATA_PROCESSED!$C111,Backend!$Q$9:$T$52,3,FALSE),MASTER_DATA_NORMALIZED!DB111)</f>
        <v>#DIV/0!</v>
      </c>
      <c r="DC111" s="95" t="e">
        <f>IF(AND(MASTER_DATA_NORMALIZED!DC111=0,DC$22=$L$22),VLOOKUP(MASTER_DATA_PROCESSED!$C111,Backend!$Q$9:$T$52,3,FALSE),MASTER_DATA_NORMALIZED!DC111)</f>
        <v>#DIV/0!</v>
      </c>
      <c r="DD111" s="95" t="e">
        <f>IF(AND(MASTER_DATA_NORMALIZED!DD111=0,DD$22=$L$22),VLOOKUP(MASTER_DATA_PROCESSED!$C111,Backend!$Q$9:$T$52,3,FALSE),MASTER_DATA_NORMALIZED!DD111)</f>
        <v>#N/A</v>
      </c>
      <c r="DE111" s="95">
        <f>IF(AND(MASTER_DATA_NORMALIZED!DE111=0,DE$22=$L$22),VLOOKUP(MASTER_DATA_PROCESSED!$C111,Backend!$Q$9:$T$52,3,FALSE),MASTER_DATA_NORMALIZED!DE111)</f>
        <v>0</v>
      </c>
      <c r="DF111" s="95">
        <f>IF(AND(MASTER_DATA_NORMALIZED!DF111=0,DF$22=$L$22),VLOOKUP(MASTER_DATA_PROCESSED!$C111,Backend!$Q$9:$T$52,3,FALSE),MASTER_DATA_NORMALIZED!DF111)</f>
        <v>0</v>
      </c>
      <c r="DG111" s="95">
        <f>IF(AND(MASTER_DATA_NORMALIZED!DG111=0,DG$22=$L$22),VLOOKUP(MASTER_DATA_PROCESSED!$C111,Backend!$Q$9:$T$52,3,FALSE),MASTER_DATA_NORMALIZED!DG111)</f>
        <v>0</v>
      </c>
      <c r="DH111" s="95">
        <f>IF(AND(MASTER_DATA_NORMALIZED!DH111=0,DH$22=$L$22),VLOOKUP(MASTER_DATA_PROCESSED!$C111,Backend!$Q$9:$T$52,3,FALSE),MASTER_DATA_NORMALIZED!DH111)</f>
        <v>100.05708836505394</v>
      </c>
      <c r="DI111" s="95">
        <f>IF(AND(MASTER_DATA_NORMALIZED!DI111=0,DI$22=$L$22),VLOOKUP(MASTER_DATA_PROCESSED!$C111,Backend!$Q$9:$T$52,3,FALSE),MASTER_DATA_NORMALIZED!DI111)</f>
        <v>0</v>
      </c>
      <c r="DJ111" s="95">
        <f>IF(AND(MASTER_DATA_NORMALIZED!DJ111=0,DJ$22=$L$22),VLOOKUP(MASTER_DATA_PROCESSED!$C111,Backend!$Q$9:$T$52,3,FALSE),MASTER_DATA_NORMALIZED!DJ111)</f>
        <v>0</v>
      </c>
      <c r="DK111" s="95">
        <f>IF(AND(MASTER_DATA_NORMALIZED!DK111=0,DK$22=$L$22),VLOOKUP(MASTER_DATA_PROCESSED!$C111,Backend!$Q$9:$T$52,3,FALSE),MASTER_DATA_NORMALIZED!DK111)</f>
        <v>0</v>
      </c>
      <c r="DL111" s="95">
        <f>IF(AND(MASTER_DATA_NORMALIZED!DL111=0,DL$22=$L$22),VLOOKUP(MASTER_DATA_PROCESSED!$C111,Backend!$Q$9:$T$52,3,FALSE),MASTER_DATA_NORMALIZED!DL111)</f>
        <v>86.992740448920145</v>
      </c>
      <c r="DM111" s="95">
        <f>IF(AND(MASTER_DATA_NORMALIZED!DM111=0,DM$22=$L$22),VLOOKUP(MASTER_DATA_PROCESSED!$C111,Backend!$Q$9:$T$52,3,FALSE),MASTER_DATA_NORMALIZED!DM111)</f>
        <v>0</v>
      </c>
      <c r="DN111" s="95">
        <f>IF(AND(MASTER_DATA_NORMALIZED!DN111=0,DN$22=$L$22),VLOOKUP(MASTER_DATA_PROCESSED!$C111,Backend!$Q$9:$T$52,3,FALSE),MASTER_DATA_NORMALIZED!DN111)</f>
        <v>0</v>
      </c>
      <c r="DO111" s="95">
        <f>IF(AND(MASTER_DATA_NORMALIZED!DO111=0,DO$22=$L$22),VLOOKUP(MASTER_DATA_PROCESSED!$C111,Backend!$Q$9:$T$52,3,FALSE),MASTER_DATA_NORMALIZED!DO111)</f>
        <v>0</v>
      </c>
      <c r="DP111" s="95">
        <f>IF(AND(MASTER_DATA_NORMALIZED!DP111=0,DP$22=$L$22),VLOOKUP(MASTER_DATA_PROCESSED!$C111,Backend!$Q$9:$T$52,3,FALSE),MASTER_DATA_NORMALIZED!DP111)</f>
        <v>80.09224200546349</v>
      </c>
      <c r="DQ111" s="95">
        <f>IF(AND(MASTER_DATA_NORMALIZED!DQ111=0,DQ$22=$L$22),VLOOKUP(MASTER_DATA_PROCESSED!$C111,Backend!$Q$9:$T$52,3,FALSE),MASTER_DATA_NORMALIZED!DQ111)</f>
        <v>0</v>
      </c>
      <c r="DR111" s="95">
        <f>IF(AND(MASTER_DATA_NORMALIZED!DR111=0,DR$22=$L$22),VLOOKUP(MASTER_DATA_PROCESSED!$C111,Backend!$Q$9:$T$52,3,FALSE),MASTER_DATA_NORMALIZED!DR111)</f>
        <v>0</v>
      </c>
      <c r="DS111" s="95">
        <f>IF(AND(MASTER_DATA_NORMALIZED!DS111=0,DS$22=$L$22),VLOOKUP(MASTER_DATA_PROCESSED!$C111,Backend!$Q$9:$T$52,3,FALSE),MASTER_DATA_NORMALIZED!DS111)</f>
        <v>0</v>
      </c>
      <c r="DT111" s="95">
        <f>IF(AND(MASTER_DATA_NORMALIZED!DT111=0,DT$22=$L$22),VLOOKUP(MASTER_DATA_PROCESSED!$C111,Backend!$Q$9:$T$52,3,FALSE),MASTER_DATA_NORMALIZED!DT111)</f>
        <v>75.052371660099283</v>
      </c>
      <c r="DU111" s="95">
        <f>IF(AND(MASTER_DATA_NORMALIZED!DU111=0,DU$22=$L$22),VLOOKUP(MASTER_DATA_PROCESSED!$C111,Backend!$Q$9:$T$52,3,FALSE),MASTER_DATA_NORMALIZED!DU111)</f>
        <v>0</v>
      </c>
      <c r="DV111" s="95">
        <f>IF(AND(MASTER_DATA_NORMALIZED!DV111=0,DV$22=$L$22),VLOOKUP(MASTER_DATA_PROCESSED!$C111,Backend!$Q$9:$T$52,3,FALSE),MASTER_DATA_NORMALIZED!DV111)</f>
        <v>0</v>
      </c>
      <c r="DW111" s="95">
        <f>IF(AND(MASTER_DATA_NORMALIZED!DW111=0,DW$22=$L$22),VLOOKUP(MASTER_DATA_PROCESSED!$C111,Backend!$Q$9:$T$52,3,FALSE),MASTER_DATA_NORMALIZED!DW111)</f>
        <v>0</v>
      </c>
      <c r="DX111" s="95">
        <f>IF(AND(MASTER_DATA_NORMALIZED!DX111=0,DX$22=$L$22),VLOOKUP(MASTER_DATA_PROCESSED!$C111,Backend!$Q$9:$T$52,3,FALSE),MASTER_DATA_NORMALIZED!DX111)</f>
        <v>70.400986432206494</v>
      </c>
      <c r="DY111" s="95">
        <f>IF(AND(MASTER_DATA_NORMALIZED!DY111=0,DY$22=$L$22),VLOOKUP(MASTER_DATA_PROCESSED!$C111,Backend!$Q$9:$T$52,3,FALSE),MASTER_DATA_NORMALIZED!DY111)</f>
        <v>0</v>
      </c>
      <c r="DZ111" s="95">
        <f>IF(AND(MASTER_DATA_NORMALIZED!DZ111=0,DZ$22=$L$22),VLOOKUP(MASTER_DATA_PROCESSED!$C111,Backend!$Q$9:$T$52,3,FALSE),MASTER_DATA_NORMALIZED!DZ111)</f>
        <v>0</v>
      </c>
      <c r="EA111" s="95">
        <f>IF(AND(MASTER_DATA_NORMALIZED!EA111=0,EA$22=$L$22),VLOOKUP(MASTER_DATA_PROCESSED!$C111,Backend!$Q$9:$T$52,3,FALSE),MASTER_DATA_NORMALIZED!EA111)</f>
        <v>0</v>
      </c>
      <c r="EB111" s="95">
        <f>IF(AND(MASTER_DATA_NORMALIZED!EB111=0,EB$22=$L$22),VLOOKUP(MASTER_DATA_PROCESSED!$C111,Backend!$Q$9:$T$52,3,FALSE),MASTER_DATA_NORMALIZED!EB111)</f>
        <v>68.980008398375446</v>
      </c>
      <c r="EC111" s="95" t="e">
        <f>IF(AND(MASTER_DATA_NORMALIZED!EC111=0,EC$22=$L$22),VLOOKUP(MASTER_DATA_PROCESSED!$C111,Backend!$Q$9:$T$52,3,FALSE),MASTER_DATA_NORMALIZED!EC111)</f>
        <v>#DIV/0!</v>
      </c>
      <c r="ED111" s="95" t="e">
        <f>IF(AND(MASTER_DATA_NORMALIZED!ED111=0,ED$22=$L$22),VLOOKUP(MASTER_DATA_PROCESSED!$C111,Backend!$Q$9:$T$52,3,FALSE),MASTER_DATA_NORMALIZED!ED111)</f>
        <v>#DIV/0!</v>
      </c>
      <c r="EE111" s="95" t="e">
        <f>IF(AND(MASTER_DATA_NORMALIZED!EE111=0,EE$22=$L$22),VLOOKUP(MASTER_DATA_PROCESSED!$C111,Backend!$Q$9:$T$52,3,FALSE),MASTER_DATA_NORMALIZED!EE111)</f>
        <v>#DIV/0!</v>
      </c>
      <c r="EF111" s="95" t="e">
        <f>IF(AND(MASTER_DATA_NORMALIZED!EF111=0,EF$22=$L$22),VLOOKUP(MASTER_DATA_PROCESSED!$C111,Backend!$Q$9:$T$52,3,FALSE),MASTER_DATA_NORMALIZED!EF111)</f>
        <v>#VALUE!</v>
      </c>
      <c r="EG111" s="95">
        <f>IF(AND(MASTER_DATA_NORMALIZED!EG111=0,EG$22=$L$22),VLOOKUP(MASTER_DATA_PROCESSED!$C111,Backend!$Q$9:$T$52,3,FALSE),MASTER_DATA_NORMALIZED!EG111)</f>
        <v>0</v>
      </c>
      <c r="EH111" s="95">
        <f>IF(AND(MASTER_DATA_NORMALIZED!EH111=0,EH$22=$L$22),VLOOKUP(MASTER_DATA_PROCESSED!$C111,Backend!$Q$9:$T$52,3,FALSE),MASTER_DATA_NORMALIZED!EH111)</f>
        <v>0</v>
      </c>
      <c r="EI111" s="95">
        <f>IF(AND(MASTER_DATA_NORMALIZED!EI111=0,EI$22=$L$22),VLOOKUP(MASTER_DATA_PROCESSED!$C111,Backend!$Q$9:$T$52,3,FALSE),MASTER_DATA_NORMALIZED!EI111)</f>
        <v>0</v>
      </c>
      <c r="EJ111" s="95">
        <f>IF(AND(MASTER_DATA_NORMALIZED!EJ111=0,EJ$22=$L$22),VLOOKUP(MASTER_DATA_PROCESSED!$C111,Backend!$Q$9:$T$52,3,FALSE),MASTER_DATA_NORMALIZED!EJ111)</f>
        <v>55.285162516639723</v>
      </c>
      <c r="EK111" s="95">
        <f>IF(AND(MASTER_DATA_NORMALIZED!EK111=0,EK$22=$L$22),VLOOKUP(MASTER_DATA_PROCESSED!$C111,Backend!$Q$9:$T$52,3,FALSE),MASTER_DATA_NORMALIZED!EK111)</f>
        <v>0</v>
      </c>
      <c r="EL111" s="95">
        <f>IF(AND(MASTER_DATA_NORMALIZED!EL111=0,EL$22=$L$22),VLOOKUP(MASTER_DATA_PROCESSED!$C111,Backend!$Q$9:$T$52,3,FALSE),MASTER_DATA_NORMALIZED!EL111)</f>
        <v>0</v>
      </c>
      <c r="EM111" s="95">
        <f>IF(AND(MASTER_DATA_NORMALIZED!EM111=0,EM$22=$L$22),VLOOKUP(MASTER_DATA_PROCESSED!$C111,Backend!$Q$9:$T$52,3,FALSE),MASTER_DATA_NORMALIZED!EM111)</f>
        <v>0</v>
      </c>
      <c r="EN111" s="95">
        <f>IF(AND(MASTER_DATA_NORMALIZED!EN111=0,EN$22=$L$22),VLOOKUP(MASTER_DATA_PROCESSED!$C111,Backend!$Q$9:$T$52,3,FALSE),MASTER_DATA_NORMALIZED!EN111)</f>
        <v>247.0043949620997</v>
      </c>
      <c r="EO111" s="95">
        <f>IF(AND(MASTER_DATA_NORMALIZED!EO111=0,EO$22=$L$22),VLOOKUP(MASTER_DATA_PROCESSED!$C111,Backend!$Q$9:$T$52,3,FALSE),MASTER_DATA_NORMALIZED!EO111)</f>
        <v>0</v>
      </c>
      <c r="EP111" s="95">
        <f>IF(AND(MASTER_DATA_NORMALIZED!EP111=0,EP$22=$L$22),VLOOKUP(MASTER_DATA_PROCESSED!$C111,Backend!$Q$9:$T$52,3,FALSE),MASTER_DATA_NORMALIZED!EP111)</f>
        <v>0</v>
      </c>
      <c r="EQ111" s="95">
        <f>IF(AND(MASTER_DATA_NORMALIZED!EQ111=0,EQ$22=$L$22),VLOOKUP(MASTER_DATA_PROCESSED!$C111,Backend!$Q$9:$T$52,3,FALSE),MASTER_DATA_NORMALIZED!EQ111)</f>
        <v>0</v>
      </c>
      <c r="ER111" s="95">
        <f>IF(AND(MASTER_DATA_NORMALIZED!ER111=0,ER$22=$L$22),VLOOKUP(MASTER_DATA_PROCESSED!$C111,Backend!$Q$9:$T$52,3,FALSE),MASTER_DATA_NORMALIZED!ER111)</f>
        <v>179.46270338005925</v>
      </c>
      <c r="ES111" s="95">
        <f>IF(AND(MASTER_DATA_NORMALIZED!ES111=0,ES$22=$L$22),VLOOKUP(MASTER_DATA_PROCESSED!$C111,Backend!$Q$9:$T$52,3,FALSE),MASTER_DATA_NORMALIZED!ES111)</f>
        <v>0</v>
      </c>
      <c r="ET111" s="95">
        <f>IF(AND(MASTER_DATA_NORMALIZED!ET111=0,ET$22=$L$22),VLOOKUP(MASTER_DATA_PROCESSED!$C111,Backend!$Q$9:$T$52,3,FALSE),MASTER_DATA_NORMALIZED!ET111)</f>
        <v>0</v>
      </c>
      <c r="EU111" s="95">
        <f>IF(AND(MASTER_DATA_NORMALIZED!EU111=0,EU$22=$L$22),VLOOKUP(MASTER_DATA_PROCESSED!$C111,Backend!$Q$9:$T$52,3,FALSE),MASTER_DATA_NORMALIZED!EU111)</f>
        <v>0</v>
      </c>
      <c r="EV111" s="95">
        <f>IF(AND(MASTER_DATA_NORMALIZED!EV111=0,EV$22=$L$22),VLOOKUP(MASTER_DATA_PROCESSED!$C111,Backend!$Q$9:$T$52,3,FALSE),MASTER_DATA_NORMALIZED!EV111)</f>
        <v>179.46270338005925</v>
      </c>
      <c r="EW111" s="95">
        <f>IF(AND(MASTER_DATA_NORMALIZED!EW111=0,EW$22=$L$22),VLOOKUP(MASTER_DATA_PROCESSED!$C111,Backend!$Q$9:$T$52,3,FALSE),MASTER_DATA_NORMALIZED!EW111)</f>
        <v>0</v>
      </c>
      <c r="EX111" s="95">
        <f>IF(AND(MASTER_DATA_NORMALIZED!EX111=0,EX$22=$L$22),VLOOKUP(MASTER_DATA_PROCESSED!$C111,Backend!$Q$9:$T$52,3,FALSE),MASTER_DATA_NORMALIZED!EX111)</f>
        <v>0</v>
      </c>
      <c r="EY111" s="95">
        <f>IF(AND(MASTER_DATA_NORMALIZED!EY111=0,EY$22=$L$22),VLOOKUP(MASTER_DATA_PROCESSED!$C111,Backend!$Q$9:$T$52,3,FALSE),MASTER_DATA_NORMALIZED!EY111)</f>
        <v>0</v>
      </c>
      <c r="EZ111" s="95">
        <f>IF(AND(MASTER_DATA_NORMALIZED!EZ111=0,EZ$22=$L$22),VLOOKUP(MASTER_DATA_PROCESSED!$C111,Backend!$Q$9:$T$52,3,FALSE),MASTER_DATA_NORMALIZED!EZ111)</f>
        <v>54.854728456303299</v>
      </c>
      <c r="FA111" s="95">
        <f>IF(AND(MASTER_DATA_NORMALIZED!FA111=0,FA$22=$L$22),VLOOKUP(MASTER_DATA_PROCESSED!$C111,Backend!$Q$9:$T$52,3,FALSE),MASTER_DATA_NORMALIZED!FA111)</f>
        <v>0</v>
      </c>
      <c r="FB111" s="95">
        <f>IF(AND(MASTER_DATA_NORMALIZED!FB111=0,FB$22=$L$22),VLOOKUP(MASTER_DATA_PROCESSED!$C111,Backend!$Q$9:$T$52,3,FALSE),MASTER_DATA_NORMALIZED!FB111)</f>
        <v>0</v>
      </c>
      <c r="FC111" s="95">
        <f>IF(AND(MASTER_DATA_NORMALIZED!FC111=0,FC$22=$L$22),VLOOKUP(MASTER_DATA_PROCESSED!$C111,Backend!$Q$9:$T$52,3,FALSE),MASTER_DATA_NORMALIZED!FC111)</f>
        <v>0</v>
      </c>
      <c r="FD111" s="95">
        <f>IF(AND(MASTER_DATA_NORMALIZED!FD111=0,FD$22=$L$22),VLOOKUP(MASTER_DATA_PROCESSED!$C111,Backend!$Q$9:$T$52,3,FALSE),MASTER_DATA_NORMALIZED!FD111)</f>
        <v>53.956487817966845</v>
      </c>
      <c r="FE111" s="95">
        <f>IF(AND(MASTER_DATA_NORMALIZED!FE111=0,FE$22=$L$22),VLOOKUP(MASTER_DATA_PROCESSED!$C111,Backend!$Q$9:$T$52,3,FALSE),MASTER_DATA_NORMALIZED!FE111)</f>
        <v>0</v>
      </c>
      <c r="FF111" s="95">
        <f>IF(AND(MASTER_DATA_NORMALIZED!FF111=0,FF$22=$L$22),VLOOKUP(MASTER_DATA_PROCESSED!$C111,Backend!$Q$9:$T$52,3,FALSE),MASTER_DATA_NORMALIZED!FF111)</f>
        <v>0</v>
      </c>
      <c r="FG111" s="95">
        <f>IF(AND(MASTER_DATA_NORMALIZED!FG111=0,FG$22=$L$22),VLOOKUP(MASTER_DATA_PROCESSED!$C111,Backend!$Q$9:$T$52,3,FALSE),MASTER_DATA_NORMALIZED!FG111)</f>
        <v>0</v>
      </c>
      <c r="FH111" s="95">
        <f>IF(AND(MASTER_DATA_NORMALIZED!FH111=0,FH$22=$L$22),VLOOKUP(MASTER_DATA_PROCESSED!$C111,Backend!$Q$9:$T$52,3,FALSE),MASTER_DATA_NORMALIZED!FH111)</f>
        <v>53.136547761590649</v>
      </c>
      <c r="FI111" s="95">
        <f>IF(AND(MASTER_DATA_NORMALIZED!FI111=0,FI$22=$L$22),VLOOKUP(MASTER_DATA_PROCESSED!$C111,Backend!$Q$9:$T$52,3,FALSE),MASTER_DATA_NORMALIZED!FI111)</f>
        <v>0</v>
      </c>
      <c r="FJ111" s="95">
        <f>IF(AND(MASTER_DATA_NORMALIZED!FJ111=0,FJ$22=$L$22),VLOOKUP(MASTER_DATA_PROCESSED!$C111,Backend!$Q$9:$T$52,3,FALSE),MASTER_DATA_NORMALIZED!FJ111)</f>
        <v>0</v>
      </c>
      <c r="FK111" s="95">
        <f>IF(AND(MASTER_DATA_NORMALIZED!FK111=0,FK$22=$L$22),VLOOKUP(MASTER_DATA_PROCESSED!$C111,Backend!$Q$9:$T$52,3,FALSE),MASTER_DATA_NORMALIZED!FK111)</f>
        <v>0</v>
      </c>
      <c r="FL111" s="95">
        <f>IF(AND(MASTER_DATA_NORMALIZED!FL111=0,FL$22=$L$22),VLOOKUP(MASTER_DATA_PROCESSED!$C111,Backend!$Q$9:$T$52,3,FALSE),MASTER_DATA_NORMALIZED!FL111)</f>
        <v>106.2730955231813</v>
      </c>
      <c r="FM111" s="95">
        <f>IF(AND(MASTER_DATA_NORMALIZED!FM111=0,FM$22=$L$22),VLOOKUP(MASTER_DATA_PROCESSED!$C111,Backend!$Q$9:$T$52,3,FALSE),MASTER_DATA_NORMALIZED!FM111)</f>
        <v>0</v>
      </c>
      <c r="FN111" s="95">
        <f>IF(AND(MASTER_DATA_NORMALIZED!FN111=0,FN$22=$L$22),VLOOKUP(MASTER_DATA_PROCESSED!$C111,Backend!$Q$9:$T$52,3,FALSE),MASTER_DATA_NORMALIZED!FN111)</f>
        <v>0</v>
      </c>
      <c r="FO111" s="95">
        <f>IF(AND(MASTER_DATA_NORMALIZED!FO111=0,FO$22=$L$22),VLOOKUP(MASTER_DATA_PROCESSED!$C111,Backend!$Q$9:$T$52,3,FALSE),MASTER_DATA_NORMALIZED!FO111)</f>
        <v>0</v>
      </c>
      <c r="FP111" s="95">
        <f>IF(AND(MASTER_DATA_NORMALIZED!FP111=0,FP$22=$L$22),VLOOKUP(MASTER_DATA_PROCESSED!$C111,Backend!$Q$9:$T$52,3,FALSE),MASTER_DATA_NORMALIZED!FP111)</f>
        <v>174.87006149439466</v>
      </c>
      <c r="FQ111" s="95">
        <f>IF(AND(MASTER_DATA_NORMALIZED!FQ111=0,FQ$22=$L$22),VLOOKUP(MASTER_DATA_PROCESSED!$C111,Backend!$Q$9:$T$52,3,FALSE),MASTER_DATA_NORMALIZED!FQ111)</f>
        <v>0</v>
      </c>
      <c r="FR111" s="95">
        <f>IF(AND(MASTER_DATA_NORMALIZED!FR111=0,FR$22=$L$22),VLOOKUP(MASTER_DATA_PROCESSED!$C111,Backend!$Q$9:$T$52,3,FALSE),MASTER_DATA_NORMALIZED!FR111)</f>
        <v>0</v>
      </c>
      <c r="FS111" s="95">
        <f>IF(AND(MASTER_DATA_NORMALIZED!FS111=0,FS$22=$L$22),VLOOKUP(MASTER_DATA_PROCESSED!$C111,Backend!$Q$9:$T$52,3,FALSE),MASTER_DATA_NORMALIZED!FS111)</f>
        <v>0</v>
      </c>
      <c r="FT111" s="95">
        <f>IF(AND(MASTER_DATA_NORMALIZED!FT111=0,FT$22=$L$22),VLOOKUP(MASTER_DATA_PROCESSED!$C111,Backend!$Q$9:$T$52,3,FALSE),MASTER_DATA_NORMALIZED!FT111)</f>
        <v>170.90942864655733</v>
      </c>
      <c r="FU111" s="95">
        <f>IF(AND(MASTER_DATA_NORMALIZED!FU111=0,FU$22=$L$22),VLOOKUP(MASTER_DATA_PROCESSED!$C111,Backend!$Q$9:$T$52,3,FALSE),MASTER_DATA_NORMALIZED!FU111)</f>
        <v>0</v>
      </c>
      <c r="FV111" s="95">
        <f>IF(AND(MASTER_DATA_NORMALIZED!FV111=0,FV$22=$L$22),VLOOKUP(MASTER_DATA_PROCESSED!$C111,Backend!$Q$9:$T$52,3,FALSE),MASTER_DATA_NORMALIZED!FV111)</f>
        <v>0</v>
      </c>
      <c r="FW111" s="95">
        <f>IF(AND(MASTER_DATA_NORMALIZED!FW111=0,FW$22=$L$22),VLOOKUP(MASTER_DATA_PROCESSED!$C111,Backend!$Q$9:$T$52,3,FALSE),MASTER_DATA_NORMALIZED!FW111)</f>
        <v>0</v>
      </c>
      <c r="FX111" s="95">
        <f>IF(AND(MASTER_DATA_NORMALIZED!FX111=0,FX$22=$L$22),VLOOKUP(MASTER_DATA_PROCESSED!$C111,Backend!$Q$9:$T$52,3,FALSE),MASTER_DATA_NORMALIZED!FX111)</f>
        <v>169.13663494690834</v>
      </c>
      <c r="FY111" s="95">
        <f>IF(AND(MASTER_DATA_NORMALIZED!FY111=0,FY$22=$L$22),VLOOKUP(MASTER_DATA_PROCESSED!$C111,Backend!$Q$9:$T$52,3,FALSE),MASTER_DATA_NORMALIZED!FY111)</f>
        <v>0</v>
      </c>
      <c r="FZ111" s="95">
        <f>IF(AND(MASTER_DATA_NORMALIZED!FZ111=0,FZ$22=$L$22),VLOOKUP(MASTER_DATA_PROCESSED!$C111,Backend!$Q$9:$T$52,3,FALSE),MASTER_DATA_NORMALIZED!FZ111)</f>
        <v>0</v>
      </c>
      <c r="GA111" s="95">
        <f>IF(AND(MASTER_DATA_NORMALIZED!GA111=0,GA$22=$L$22),VLOOKUP(MASTER_DATA_PROCESSED!$C111,Backend!$Q$9:$T$52,3,FALSE),MASTER_DATA_NORMALIZED!GA111)</f>
        <v>0</v>
      </c>
      <c r="GB111" s="95">
        <f>IF(AND(MASTER_DATA_NORMALIZED!GB111=0,GB$22=$L$22),VLOOKUP(MASTER_DATA_PROCESSED!$C111,Backend!$Q$9:$T$52,3,FALSE),MASTER_DATA_NORMALIZED!GB111)</f>
        <v>108.88210304790046</v>
      </c>
      <c r="GC111" s="95">
        <f>IF(AND(MASTER_DATA_NORMALIZED!GC111=0,GC$22=$L$22),VLOOKUP(MASTER_DATA_PROCESSED!$C111,Backend!$Q$9:$T$52,3,FALSE),MASTER_DATA_NORMALIZED!GC111)</f>
        <v>0</v>
      </c>
      <c r="GD111" s="95">
        <f>IF(AND(MASTER_DATA_NORMALIZED!GD111=0,GD$22=$L$22),VLOOKUP(MASTER_DATA_PROCESSED!$C111,Backend!$Q$9:$T$52,3,FALSE),MASTER_DATA_NORMALIZED!GD111)</f>
        <v>0</v>
      </c>
      <c r="GE111" s="95">
        <f>IF(AND(MASTER_DATA_NORMALIZED!GE111=0,GE$22=$L$22),VLOOKUP(MASTER_DATA_PROCESSED!$C111,Backend!$Q$9:$T$52,3,FALSE),MASTER_DATA_NORMALIZED!GE111)</f>
        <v>0</v>
      </c>
      <c r="GF111" s="95">
        <f>IF(AND(MASTER_DATA_NORMALIZED!GF111=0,GF$22=$L$22),VLOOKUP(MASTER_DATA_PROCESSED!$C111,Backend!$Q$9:$T$52,3,FALSE),MASTER_DATA_NORMALIZED!GF111)</f>
        <v>106.17967847030026</v>
      </c>
      <c r="GG111" s="95">
        <f>IF(AND(MASTER_DATA_NORMALIZED!GG111=0,GG$22=$L$22),VLOOKUP(MASTER_DATA_PROCESSED!$C111,Backend!$Q$9:$T$52,3,FALSE),MASTER_DATA_NORMALIZED!GG111)</f>
        <v>0</v>
      </c>
      <c r="GH111" s="95">
        <f>IF(AND(MASTER_DATA_NORMALIZED!GH111=0,GH$22=$L$22),VLOOKUP(MASTER_DATA_PROCESSED!$C111,Backend!$Q$9:$T$52,3,FALSE),MASTER_DATA_NORMALIZED!GH111)</f>
        <v>0</v>
      </c>
      <c r="GI111" s="95">
        <f>IF(AND(MASTER_DATA_NORMALIZED!GI111=0,GI$22=$L$22),VLOOKUP(MASTER_DATA_PROCESSED!$C111,Backend!$Q$9:$T$52,3,FALSE),MASTER_DATA_NORMALIZED!GI111)</f>
        <v>0</v>
      </c>
      <c r="GJ111" s="95">
        <f>IF(AND(MASTER_DATA_NORMALIZED!GJ111=0,GJ$22=$L$22),VLOOKUP(MASTER_DATA_PROCESSED!$C111,Backend!$Q$9:$T$52,3,FALSE),MASTER_DATA_NORMALIZED!GJ111)</f>
        <v>105.11375491562374</v>
      </c>
      <c r="GK111" s="95">
        <f>IF(AND(MASTER_DATA_NORMALIZED!GK111=0,GK$22=$L$22),VLOOKUP(MASTER_DATA_PROCESSED!$C111,Backend!$Q$9:$T$52,3,FALSE),MASTER_DATA_NORMALIZED!GK111)</f>
        <v>0</v>
      </c>
      <c r="GL111" s="95">
        <f>IF(AND(MASTER_DATA_NORMALIZED!GL111=0,GL$22=$L$22),VLOOKUP(MASTER_DATA_PROCESSED!$C111,Backend!$Q$9:$T$52,3,FALSE),MASTER_DATA_NORMALIZED!GL111)</f>
        <v>0</v>
      </c>
      <c r="GM111" s="95">
        <f>IF(AND(MASTER_DATA_NORMALIZED!GM111=0,GM$22=$L$22),VLOOKUP(MASTER_DATA_PROCESSED!$C111,Backend!$Q$9:$T$52,3,FALSE),MASTER_DATA_NORMALIZED!GM111)</f>
        <v>0</v>
      </c>
      <c r="GN111" s="95">
        <f>IF(AND(MASTER_DATA_NORMALIZED!GN111=0,GN$22=$L$22),VLOOKUP(MASTER_DATA_PROCESSED!$C111,Backend!$Q$9:$T$52,3,FALSE),MASTER_DATA_NORMALIZED!GN111)</f>
        <v>85.062485422256913</v>
      </c>
      <c r="GO111" s="95">
        <f>IF(AND(MASTER_DATA_NORMALIZED!GO111=0,GO$22=$L$22),VLOOKUP(MASTER_DATA_PROCESSED!$C111,Backend!$Q$9:$T$52,3,FALSE),MASTER_DATA_NORMALIZED!GO111)</f>
        <v>0</v>
      </c>
      <c r="GP111" s="95">
        <f>IF(AND(MASTER_DATA_NORMALIZED!GP111=0,GP$22=$L$22),VLOOKUP(MASTER_DATA_PROCESSED!$C111,Backend!$Q$9:$T$52,3,FALSE),MASTER_DATA_NORMALIZED!GP111)</f>
        <v>0</v>
      </c>
      <c r="GQ111" s="95">
        <f>IF(AND(MASTER_DATA_NORMALIZED!GQ111=0,GQ$22=$L$22),VLOOKUP(MASTER_DATA_PROCESSED!$C111,Backend!$Q$9:$T$52,3,FALSE),MASTER_DATA_NORMALIZED!GQ111)</f>
        <v>0</v>
      </c>
      <c r="GR111" s="95">
        <f>IF(AND(MASTER_DATA_NORMALIZED!GR111=0,GR$22=$L$22),VLOOKUP(MASTER_DATA_PROCESSED!$C111,Backend!$Q$9:$T$52,3,FALSE),MASTER_DATA_NORMALIZED!GR111)</f>
        <v>83.115449508828988</v>
      </c>
      <c r="GS111" s="95">
        <f>IF(AND(MASTER_DATA_NORMALIZED!GS111=0,GS$22=$L$22),VLOOKUP(MASTER_DATA_PROCESSED!$C111,Backend!$Q$9:$T$52,3,FALSE),MASTER_DATA_NORMALIZED!GS111)</f>
        <v>0</v>
      </c>
      <c r="GT111" s="95">
        <f>IF(AND(MASTER_DATA_NORMALIZED!GT111=0,GT$22=$L$22),VLOOKUP(MASTER_DATA_PROCESSED!$C111,Backend!$Q$9:$T$52,3,FALSE),MASTER_DATA_NORMALIZED!GT111)</f>
        <v>0</v>
      </c>
      <c r="GU111" s="95">
        <f>IF(AND(MASTER_DATA_NORMALIZED!GU111=0,GU$22=$L$22),VLOOKUP(MASTER_DATA_PROCESSED!$C111,Backend!$Q$9:$T$52,3,FALSE),MASTER_DATA_NORMALIZED!GU111)</f>
        <v>0</v>
      </c>
      <c r="GV111" s="95">
        <f>IF(AND(MASTER_DATA_NORMALIZED!GV111=0,GV$22=$L$22),VLOOKUP(MASTER_DATA_PROCESSED!$C111,Backend!$Q$9:$T$52,3,FALSE),MASTER_DATA_NORMALIZED!GV111)</f>
        <v>82.307989907103732</v>
      </c>
      <c r="GW111" s="95" t="e">
        <f>IF(AND(MASTER_DATA_NORMALIZED!GW111=0,GW$22=$L$22),VLOOKUP(MASTER_DATA_PROCESSED!$C111,Backend!$Q$9:$T$52,3,FALSE),MASTER_DATA_NORMALIZED!GW111)</f>
        <v>#REF!</v>
      </c>
      <c r="GX111" s="95" t="e">
        <f>IF(AND(MASTER_DATA_NORMALIZED!GX111=0,GX$22=$L$22),VLOOKUP(MASTER_DATA_PROCESSED!$C111,Backend!$Q$9:$T$52,3,FALSE),MASTER_DATA_NORMALIZED!GX111)</f>
        <v>#REF!</v>
      </c>
      <c r="GY111" s="95" t="e">
        <f>IF(AND(MASTER_DATA_NORMALIZED!GY111=0,GY$22=$L$22),VLOOKUP(MASTER_DATA_PROCESSED!$C111,Backend!$Q$9:$T$52,3,FALSE),MASTER_DATA_NORMALIZED!GY111)</f>
        <v>#REF!</v>
      </c>
    </row>
    <row r="112" spans="2:207" s="27" customFormat="1" ht="14.25" hidden="1" outlineLevel="2" x14ac:dyDescent="0.25">
      <c r="B112" s="26">
        <f t="shared" si="14"/>
        <v>20</v>
      </c>
      <c r="C112" s="59">
        <v>233.1</v>
      </c>
      <c r="D112" s="88"/>
      <c r="E112" s="57"/>
      <c r="F112" s="57"/>
      <c r="G112" s="86">
        <v>233.1</v>
      </c>
      <c r="H112" s="40" t="s">
        <v>114</v>
      </c>
      <c r="I112" s="99">
        <f>IF(AND(MASTER_DATA_NORMALIZED!I112=0,I$22=$L$22),VLOOKUP(MASTER_DATA_PROCESSED!$C112,Backend!$Q$9:$T$52,3,FALSE),MASTER_DATA_NORMALIZED!I112)</f>
        <v>0</v>
      </c>
      <c r="J112" s="99">
        <f>IF(AND(MASTER_DATA_NORMALIZED!J112=0,J$22=$L$22),VLOOKUP(MASTER_DATA_PROCESSED!$C112,Backend!$Q$9:$T$52,3,FALSE),MASTER_DATA_NORMALIZED!J112)</f>
        <v>0</v>
      </c>
      <c r="K112" s="99">
        <f>IF(AND(MASTER_DATA_NORMALIZED!K112=0,K$22=$L$22),VLOOKUP(MASTER_DATA_PROCESSED!$C112,Backend!$Q$9:$T$52,3,FALSE),MASTER_DATA_NORMALIZED!K112)</f>
        <v>0</v>
      </c>
      <c r="L112" s="99" t="e">
        <f>IF(AND(MASTER_DATA_NORMALIZED!L112=0,L$22=$L$22),VLOOKUP(MASTER_DATA_PROCESSED!$C112,Backend!$Q$9:$T$52,3,FALSE),MASTER_DATA_NORMALIZED!L112)</f>
        <v>#N/A</v>
      </c>
      <c r="M112" s="99">
        <f>IF(AND(MASTER_DATA_NORMALIZED!M112=0,M$22=$L$22),VLOOKUP(MASTER_DATA_PROCESSED!$C112,Backend!$Q$9:$T$52,3,FALSE),MASTER_DATA_NORMALIZED!M112)</f>
        <v>0</v>
      </c>
      <c r="N112" s="99">
        <f>IF(AND(MASTER_DATA_NORMALIZED!N112=0,N$22=$L$22),VLOOKUP(MASTER_DATA_PROCESSED!$C112,Backend!$Q$9:$T$52,3,FALSE),MASTER_DATA_NORMALIZED!N112)</f>
        <v>0</v>
      </c>
      <c r="O112" s="99">
        <f>IF(AND(MASTER_DATA_NORMALIZED!O112=0,O$22=$L$22),VLOOKUP(MASTER_DATA_PROCESSED!$C112,Backend!$Q$9:$T$52,3,FALSE),MASTER_DATA_NORMALIZED!O112)</f>
        <v>0</v>
      </c>
      <c r="P112" s="99" t="e">
        <f>IF(AND(MASTER_DATA_NORMALIZED!P112=0,P$22=$L$22),VLOOKUP(MASTER_DATA_PROCESSED!$C112,Backend!$Q$9:$T$52,3,FALSE),MASTER_DATA_NORMALIZED!P112)</f>
        <v>#N/A</v>
      </c>
      <c r="Q112" s="99">
        <f>IF(AND(MASTER_DATA_NORMALIZED!Q112=0,Q$22=$L$22),VLOOKUP(MASTER_DATA_PROCESSED!$C112,Backend!$Q$9:$T$52,3,FALSE),MASTER_DATA_NORMALIZED!Q112)</f>
        <v>0</v>
      </c>
      <c r="R112" s="99">
        <f>IF(AND(MASTER_DATA_NORMALIZED!R112=0,R$22=$L$22),VLOOKUP(MASTER_DATA_PROCESSED!$C112,Backend!$Q$9:$T$52,3,FALSE),MASTER_DATA_NORMALIZED!R112)</f>
        <v>0</v>
      </c>
      <c r="S112" s="99">
        <f>IF(AND(MASTER_DATA_NORMALIZED!S112=0,S$22=$L$22),VLOOKUP(MASTER_DATA_PROCESSED!$C112,Backend!$Q$9:$T$52,3,FALSE),MASTER_DATA_NORMALIZED!S112)</f>
        <v>0</v>
      </c>
      <c r="T112" s="99" t="e">
        <f>IF(AND(MASTER_DATA_NORMALIZED!T112=0,T$22=$L$22),VLOOKUP(MASTER_DATA_PROCESSED!$C112,Backend!$Q$9:$T$52,3,FALSE),MASTER_DATA_NORMALIZED!T112)</f>
        <v>#N/A</v>
      </c>
      <c r="U112" s="99">
        <f>IF(AND(MASTER_DATA_NORMALIZED!U112=0,U$22=$L$22),VLOOKUP(MASTER_DATA_PROCESSED!$C112,Backend!$Q$9:$T$52,3,FALSE),MASTER_DATA_NORMALIZED!U112)</f>
        <v>0</v>
      </c>
      <c r="V112" s="99">
        <f>IF(AND(MASTER_DATA_NORMALIZED!V112=0,V$22=$L$22),VLOOKUP(MASTER_DATA_PROCESSED!$C112,Backend!$Q$9:$T$52,3,FALSE),MASTER_DATA_NORMALIZED!V112)</f>
        <v>0</v>
      </c>
      <c r="W112" s="99">
        <f>IF(AND(MASTER_DATA_NORMALIZED!W112=0,W$22=$L$22),VLOOKUP(MASTER_DATA_PROCESSED!$C112,Backend!$Q$9:$T$52,3,FALSE),MASTER_DATA_NORMALIZED!W112)</f>
        <v>0</v>
      </c>
      <c r="X112" s="99" t="e">
        <f>IF(AND(MASTER_DATA_NORMALIZED!X112=0,X$22=$L$22),VLOOKUP(MASTER_DATA_PROCESSED!$C112,Backend!$Q$9:$T$52,3,FALSE),MASTER_DATA_NORMALIZED!X112)</f>
        <v>#N/A</v>
      </c>
      <c r="Y112" s="99">
        <f>IF(AND(MASTER_DATA_NORMALIZED!Y112=0,Y$22=$L$22),VLOOKUP(MASTER_DATA_PROCESSED!$C112,Backend!$Q$9:$T$52,3,FALSE),MASTER_DATA_NORMALIZED!Y112)</f>
        <v>0</v>
      </c>
      <c r="Z112" s="99">
        <f>IF(AND(MASTER_DATA_NORMALIZED!Z112=0,Z$22=$L$22),VLOOKUP(MASTER_DATA_PROCESSED!$C112,Backend!$Q$9:$T$52,3,FALSE),MASTER_DATA_NORMALIZED!Z112)</f>
        <v>0</v>
      </c>
      <c r="AA112" s="99">
        <f>IF(AND(MASTER_DATA_NORMALIZED!AA112=0,AA$22=$L$22),VLOOKUP(MASTER_DATA_PROCESSED!$C112,Backend!$Q$9:$T$52,3,FALSE),MASTER_DATA_NORMALIZED!AA112)</f>
        <v>0</v>
      </c>
      <c r="AB112" s="99" t="e">
        <f>IF(AND(MASTER_DATA_NORMALIZED!AB112=0,AB$22=$L$22),VLOOKUP(MASTER_DATA_PROCESSED!$C112,Backend!$Q$9:$T$52,3,FALSE),MASTER_DATA_NORMALIZED!AB112)</f>
        <v>#N/A</v>
      </c>
      <c r="AC112" s="99">
        <f>IF(AND(MASTER_DATA_NORMALIZED!AC112=0,AC$22=$L$22),VLOOKUP(MASTER_DATA_PROCESSED!$C112,Backend!$Q$9:$T$52,3,FALSE),MASTER_DATA_NORMALIZED!AC112)</f>
        <v>0</v>
      </c>
      <c r="AD112" s="99">
        <f>IF(AND(MASTER_DATA_NORMALIZED!AD112=0,AD$22=$L$22),VLOOKUP(MASTER_DATA_PROCESSED!$C112,Backend!$Q$9:$T$52,3,FALSE),MASTER_DATA_NORMALIZED!AD112)</f>
        <v>0</v>
      </c>
      <c r="AE112" s="99">
        <f>IF(AND(MASTER_DATA_NORMALIZED!AE112=0,AE$22=$L$22),VLOOKUP(MASTER_DATA_PROCESSED!$C112,Backend!$Q$9:$T$52,3,FALSE),MASTER_DATA_NORMALIZED!AE112)</f>
        <v>0</v>
      </c>
      <c r="AF112" s="99" t="e">
        <f>IF(AND(MASTER_DATA_NORMALIZED!AF112=0,AF$22=$L$22),VLOOKUP(MASTER_DATA_PROCESSED!$C112,Backend!$Q$9:$T$52,3,FALSE),MASTER_DATA_NORMALIZED!AF112)</f>
        <v>#N/A</v>
      </c>
      <c r="AG112" s="99">
        <f>IF(AND(MASTER_DATA_NORMALIZED!AG112=0,AG$22=$L$22),VLOOKUP(MASTER_DATA_PROCESSED!$C112,Backend!$Q$9:$T$52,3,FALSE),MASTER_DATA_NORMALIZED!AG112)</f>
        <v>0</v>
      </c>
      <c r="AH112" s="99">
        <f>IF(AND(MASTER_DATA_NORMALIZED!AH112=0,AH$22=$L$22),VLOOKUP(MASTER_DATA_PROCESSED!$C112,Backend!$Q$9:$T$52,3,FALSE),MASTER_DATA_NORMALIZED!AH112)</f>
        <v>0</v>
      </c>
      <c r="AI112" s="99">
        <f>IF(AND(MASTER_DATA_NORMALIZED!AI112=0,AI$22=$L$22),VLOOKUP(MASTER_DATA_PROCESSED!$C112,Backend!$Q$9:$T$52,3,FALSE),MASTER_DATA_NORMALIZED!AI112)</f>
        <v>0</v>
      </c>
      <c r="AJ112" s="99" t="e">
        <f>IF(AND(MASTER_DATA_NORMALIZED!AJ112=0,AJ$22=$L$22),VLOOKUP(MASTER_DATA_PROCESSED!$C112,Backend!$Q$9:$T$52,3,FALSE),MASTER_DATA_NORMALIZED!AJ112)</f>
        <v>#N/A</v>
      </c>
      <c r="AK112" s="99">
        <f>IF(AND(MASTER_DATA_NORMALIZED!AK112=0,AK$22=$L$22),VLOOKUP(MASTER_DATA_PROCESSED!$C112,Backend!$Q$9:$T$52,3,FALSE),MASTER_DATA_NORMALIZED!AK112)</f>
        <v>0</v>
      </c>
      <c r="AL112" s="99">
        <f>IF(AND(MASTER_DATA_NORMALIZED!AL112=0,AL$22=$L$22),VLOOKUP(MASTER_DATA_PROCESSED!$C112,Backend!$Q$9:$T$52,3,FALSE),MASTER_DATA_NORMALIZED!AL112)</f>
        <v>0</v>
      </c>
      <c r="AM112" s="99">
        <f>IF(AND(MASTER_DATA_NORMALIZED!AM112=0,AM$22=$L$22),VLOOKUP(MASTER_DATA_PROCESSED!$C112,Backend!$Q$9:$T$52,3,FALSE),MASTER_DATA_NORMALIZED!AM112)</f>
        <v>0</v>
      </c>
      <c r="AN112" s="99" t="e">
        <f>IF(AND(MASTER_DATA_NORMALIZED!AN112=0,AN$22=$L$22),VLOOKUP(MASTER_DATA_PROCESSED!$C112,Backend!$Q$9:$T$52,3,FALSE),MASTER_DATA_NORMALIZED!AN112)</f>
        <v>#N/A</v>
      </c>
      <c r="AO112" s="99">
        <f>IF(AND(MASTER_DATA_NORMALIZED!AO112=0,AO$22=$L$22),VLOOKUP(MASTER_DATA_PROCESSED!$C112,Backend!$Q$9:$T$52,3,FALSE),MASTER_DATA_NORMALIZED!AO112)</f>
        <v>0</v>
      </c>
      <c r="AP112" s="99">
        <f>IF(AND(MASTER_DATA_NORMALIZED!AP112=0,AP$22=$L$22),VLOOKUP(MASTER_DATA_PROCESSED!$C112,Backend!$Q$9:$T$52,3,FALSE),MASTER_DATA_NORMALIZED!AP112)</f>
        <v>0</v>
      </c>
      <c r="AQ112" s="99">
        <f>IF(AND(MASTER_DATA_NORMALIZED!AQ112=0,AQ$22=$L$22),VLOOKUP(MASTER_DATA_PROCESSED!$C112,Backend!$Q$9:$T$52,3,FALSE),MASTER_DATA_NORMALIZED!AQ112)</f>
        <v>0</v>
      </c>
      <c r="AR112" s="99" t="e">
        <f>IF(AND(MASTER_DATA_NORMALIZED!AR112=0,AR$22=$L$22),VLOOKUP(MASTER_DATA_PROCESSED!$C112,Backend!$Q$9:$T$52,3,FALSE),MASTER_DATA_NORMALIZED!AR112)</f>
        <v>#N/A</v>
      </c>
      <c r="AS112" s="99">
        <f>IF(AND(MASTER_DATA_NORMALIZED!AS112=0,AS$22=$L$22),VLOOKUP(MASTER_DATA_PROCESSED!$C112,Backend!$Q$9:$T$52,3,FALSE),MASTER_DATA_NORMALIZED!AS112)</f>
        <v>0</v>
      </c>
      <c r="AT112" s="99">
        <f>IF(AND(MASTER_DATA_NORMALIZED!AT112=0,AT$22=$L$22),VLOOKUP(MASTER_DATA_PROCESSED!$C112,Backend!$Q$9:$T$52,3,FALSE),MASTER_DATA_NORMALIZED!AT112)</f>
        <v>0</v>
      </c>
      <c r="AU112" s="99">
        <f>IF(AND(MASTER_DATA_NORMALIZED!AU112=0,AU$22=$L$22),VLOOKUP(MASTER_DATA_PROCESSED!$C112,Backend!$Q$9:$T$52,3,FALSE),MASTER_DATA_NORMALIZED!AU112)</f>
        <v>0</v>
      </c>
      <c r="AV112" s="99" t="e">
        <f>IF(AND(MASTER_DATA_NORMALIZED!AV112=0,AV$22=$L$22),VLOOKUP(MASTER_DATA_PROCESSED!$C112,Backend!$Q$9:$T$52,3,FALSE),MASTER_DATA_NORMALIZED!AV112)</f>
        <v>#N/A</v>
      </c>
      <c r="AW112" s="99">
        <f>IF(AND(MASTER_DATA_NORMALIZED!AW112=0,AW$22=$L$22),VLOOKUP(MASTER_DATA_PROCESSED!$C112,Backend!$Q$9:$T$52,3,FALSE),MASTER_DATA_NORMALIZED!AW112)</f>
        <v>0</v>
      </c>
      <c r="AX112" s="99">
        <f>IF(AND(MASTER_DATA_NORMALIZED!AX112=0,AX$22=$L$22),VLOOKUP(MASTER_DATA_PROCESSED!$C112,Backend!$Q$9:$T$52,3,FALSE),MASTER_DATA_NORMALIZED!AX112)</f>
        <v>0</v>
      </c>
      <c r="AY112" s="99">
        <f>IF(AND(MASTER_DATA_NORMALIZED!AY112=0,AY$22=$L$22),VLOOKUP(MASTER_DATA_PROCESSED!$C112,Backend!$Q$9:$T$52,3,FALSE),MASTER_DATA_NORMALIZED!AY112)</f>
        <v>0</v>
      </c>
      <c r="AZ112" s="99" t="e">
        <f>IF(AND(MASTER_DATA_NORMALIZED!AZ112=0,AZ$22=$L$22),VLOOKUP(MASTER_DATA_PROCESSED!$C112,Backend!$Q$9:$T$52,3,FALSE),MASTER_DATA_NORMALIZED!AZ112)</f>
        <v>#N/A</v>
      </c>
      <c r="BA112" s="99">
        <f>IF(AND(MASTER_DATA_NORMALIZED!BA112=0,BA$22=$L$22),VLOOKUP(MASTER_DATA_PROCESSED!$C112,Backend!$Q$9:$T$52,3,FALSE),MASTER_DATA_NORMALIZED!BA112)</f>
        <v>0</v>
      </c>
      <c r="BB112" s="99">
        <f>IF(AND(MASTER_DATA_NORMALIZED!BB112=0,BB$22=$L$22),VLOOKUP(MASTER_DATA_PROCESSED!$C112,Backend!$Q$9:$T$52,3,FALSE),MASTER_DATA_NORMALIZED!BB112)</f>
        <v>0</v>
      </c>
      <c r="BC112" s="99">
        <f>IF(AND(MASTER_DATA_NORMALIZED!BC112=0,BC$22=$L$22),VLOOKUP(MASTER_DATA_PROCESSED!$C112,Backend!$Q$9:$T$52,3,FALSE),MASTER_DATA_NORMALIZED!BC112)</f>
        <v>0</v>
      </c>
      <c r="BD112" s="99" t="e">
        <f>IF(AND(MASTER_DATA_NORMALIZED!BD112=0,BD$22=$L$22),VLOOKUP(MASTER_DATA_PROCESSED!$C112,Backend!$Q$9:$T$52,3,FALSE),MASTER_DATA_NORMALIZED!BD112)</f>
        <v>#N/A</v>
      </c>
      <c r="BE112" s="99">
        <f>IF(AND(MASTER_DATA_NORMALIZED!BE112=0,BE$22=$L$22),VLOOKUP(MASTER_DATA_PROCESSED!$C112,Backend!$Q$9:$T$52,3,FALSE),MASTER_DATA_NORMALIZED!BE112)</f>
        <v>0</v>
      </c>
      <c r="BF112" s="99">
        <f>IF(AND(MASTER_DATA_NORMALIZED!BF112=0,BF$22=$L$22),VLOOKUP(MASTER_DATA_PROCESSED!$C112,Backend!$Q$9:$T$52,3,FALSE),MASTER_DATA_NORMALIZED!BF112)</f>
        <v>0</v>
      </c>
      <c r="BG112" s="99">
        <f>IF(AND(MASTER_DATA_NORMALIZED!BG112=0,BG$22=$L$22),VLOOKUP(MASTER_DATA_PROCESSED!$C112,Backend!$Q$9:$T$52,3,FALSE),MASTER_DATA_NORMALIZED!BG112)</f>
        <v>0</v>
      </c>
      <c r="BH112" s="99" t="e">
        <f>IF(AND(MASTER_DATA_NORMALIZED!BH112=0,BH$22=$L$22),VLOOKUP(MASTER_DATA_PROCESSED!$C112,Backend!$Q$9:$T$52,3,FALSE),MASTER_DATA_NORMALIZED!BH112)</f>
        <v>#N/A</v>
      </c>
      <c r="BI112" s="99">
        <f>IF(AND(MASTER_DATA_NORMALIZED!BI112=0,BI$22=$L$22),VLOOKUP(MASTER_DATA_PROCESSED!$C112,Backend!$Q$9:$T$52,3,FALSE),MASTER_DATA_NORMALIZED!BI112)</f>
        <v>0</v>
      </c>
      <c r="BJ112" s="99">
        <f>IF(AND(MASTER_DATA_NORMALIZED!BJ112=0,BJ$22=$L$22),VLOOKUP(MASTER_DATA_PROCESSED!$C112,Backend!$Q$9:$T$52,3,FALSE),MASTER_DATA_NORMALIZED!BJ112)</f>
        <v>0</v>
      </c>
      <c r="BK112" s="99">
        <f>IF(AND(MASTER_DATA_NORMALIZED!BK112=0,BK$22=$L$22),VLOOKUP(MASTER_DATA_PROCESSED!$C112,Backend!$Q$9:$T$52,3,FALSE),MASTER_DATA_NORMALIZED!BK112)</f>
        <v>0</v>
      </c>
      <c r="BL112" s="99" t="e">
        <f>IF(AND(MASTER_DATA_NORMALIZED!BL112=0,BL$22=$L$22),VLOOKUP(MASTER_DATA_PROCESSED!$C112,Backend!$Q$9:$T$52,3,FALSE),MASTER_DATA_NORMALIZED!BL112)</f>
        <v>#N/A</v>
      </c>
      <c r="BM112" s="99">
        <f>IF(AND(MASTER_DATA_NORMALIZED!BM112=0,BM$22=$L$22),VLOOKUP(MASTER_DATA_PROCESSED!$C112,Backend!$Q$9:$T$52,3,FALSE),MASTER_DATA_NORMALIZED!BM112)</f>
        <v>0</v>
      </c>
      <c r="BN112" s="99">
        <f>IF(AND(MASTER_DATA_NORMALIZED!BN112=0,BN$22=$L$22),VLOOKUP(MASTER_DATA_PROCESSED!$C112,Backend!$Q$9:$T$52,3,FALSE),MASTER_DATA_NORMALIZED!BN112)</f>
        <v>0</v>
      </c>
      <c r="BO112" s="99">
        <f>IF(AND(MASTER_DATA_NORMALIZED!BO112=0,BO$22=$L$22),VLOOKUP(MASTER_DATA_PROCESSED!$C112,Backend!$Q$9:$T$52,3,FALSE),MASTER_DATA_NORMALIZED!BO112)</f>
        <v>0</v>
      </c>
      <c r="BP112" s="99">
        <f>IF(AND(MASTER_DATA_NORMALIZED!BP112=0,BP$22=$L$22),VLOOKUP(MASTER_DATA_PROCESSED!$C112,Backend!$Q$9:$T$52,3,FALSE),MASTER_DATA_NORMALIZED!BP112)</f>
        <v>157.91707405815643</v>
      </c>
      <c r="BQ112" s="99">
        <f>IF(AND(MASTER_DATA_NORMALIZED!BQ112=0,BQ$22=$L$22),VLOOKUP(MASTER_DATA_PROCESSED!$C112,Backend!$Q$9:$T$52,3,FALSE),MASTER_DATA_NORMALIZED!BQ112)</f>
        <v>0</v>
      </c>
      <c r="BR112" s="99">
        <f>IF(AND(MASTER_DATA_NORMALIZED!BR112=0,BR$22=$L$22),VLOOKUP(MASTER_DATA_PROCESSED!$C112,Backend!$Q$9:$T$52,3,FALSE),MASTER_DATA_NORMALIZED!BR112)</f>
        <v>0</v>
      </c>
      <c r="BS112" s="99">
        <f>IF(AND(MASTER_DATA_NORMALIZED!BS112=0,BS$22=$L$22),VLOOKUP(MASTER_DATA_PROCESSED!$C112,Backend!$Q$9:$T$52,3,FALSE),MASTER_DATA_NORMALIZED!BS112)</f>
        <v>0</v>
      </c>
      <c r="BT112" s="99">
        <f>IF(AND(MASTER_DATA_NORMALIZED!BT112=0,BT$22=$L$22),VLOOKUP(MASTER_DATA_PROCESSED!$C112,Backend!$Q$9:$T$52,3,FALSE),MASTER_DATA_NORMALIZED!BT112)</f>
        <v>136.62940723158056</v>
      </c>
      <c r="BU112" s="99">
        <f>IF(AND(MASTER_DATA_NORMALIZED!BU112=0,BU$22=$L$22),VLOOKUP(MASTER_DATA_PROCESSED!$C112,Backend!$Q$9:$T$52,3,FALSE),MASTER_DATA_NORMALIZED!BU112)</f>
        <v>0</v>
      </c>
      <c r="BV112" s="99">
        <f>IF(AND(MASTER_DATA_NORMALIZED!BV112=0,BV$22=$L$22),VLOOKUP(MASTER_DATA_PROCESSED!$C112,Backend!$Q$9:$T$52,3,FALSE),MASTER_DATA_NORMALIZED!BV112)</f>
        <v>0</v>
      </c>
      <c r="BW112" s="99">
        <f>IF(AND(MASTER_DATA_NORMALIZED!BW112=0,BW$22=$L$22),VLOOKUP(MASTER_DATA_PROCESSED!$C112,Backend!$Q$9:$T$52,3,FALSE),MASTER_DATA_NORMALIZED!BW112)</f>
        <v>0</v>
      </c>
      <c r="BX112" s="99">
        <f>IF(AND(MASTER_DATA_NORMALIZED!BX112=0,BX$22=$L$22),VLOOKUP(MASTER_DATA_PROCESSED!$C112,Backend!$Q$9:$T$52,3,FALSE),MASTER_DATA_NORMALIZED!BX112)</f>
        <v>128.03919232138176</v>
      </c>
      <c r="BY112" s="99">
        <f>IF(AND(MASTER_DATA_NORMALIZED!BY112=0,BY$22=$L$22),VLOOKUP(MASTER_DATA_PROCESSED!$C112,Backend!$Q$9:$T$52,3,FALSE),MASTER_DATA_NORMALIZED!BY112)</f>
        <v>0</v>
      </c>
      <c r="BZ112" s="99">
        <f>IF(AND(MASTER_DATA_NORMALIZED!BZ112=0,BZ$22=$L$22),VLOOKUP(MASTER_DATA_PROCESSED!$C112,Backend!$Q$9:$T$52,3,FALSE),MASTER_DATA_NORMALIZED!BZ112)</f>
        <v>0</v>
      </c>
      <c r="CA112" s="99">
        <f>IF(AND(MASTER_DATA_NORMALIZED!CA112=0,CA$22=$L$22),VLOOKUP(MASTER_DATA_PROCESSED!$C112,Backend!$Q$9:$T$52,3,FALSE),MASTER_DATA_NORMALIZED!CA112)</f>
        <v>0</v>
      </c>
      <c r="CB112" s="99">
        <f>IF(AND(MASTER_DATA_NORMALIZED!CB112=0,CB$22=$L$22),VLOOKUP(MASTER_DATA_PROCESSED!$C112,Backend!$Q$9:$T$52,3,FALSE),MASTER_DATA_NORMALIZED!CB112)</f>
        <v>133.45032281358002</v>
      </c>
      <c r="CC112" s="99">
        <f>IF(AND(MASTER_DATA_NORMALIZED!CC112=0,CC$22=$L$22),VLOOKUP(MASTER_DATA_PROCESSED!$C112,Backend!$Q$9:$T$52,3,FALSE),MASTER_DATA_NORMALIZED!CC112)</f>
        <v>0</v>
      </c>
      <c r="CD112" s="99">
        <f>IF(AND(MASTER_DATA_NORMALIZED!CD112=0,CD$22=$L$22),VLOOKUP(MASTER_DATA_PROCESSED!$C112,Backend!$Q$9:$T$52,3,FALSE),MASTER_DATA_NORMALIZED!CD112)</f>
        <v>0</v>
      </c>
      <c r="CE112" s="99">
        <f>IF(AND(MASTER_DATA_NORMALIZED!CE112=0,CE$22=$L$22),VLOOKUP(MASTER_DATA_PROCESSED!$C112,Backend!$Q$9:$T$52,3,FALSE),MASTER_DATA_NORMALIZED!CE112)</f>
        <v>0</v>
      </c>
      <c r="CF112" s="99">
        <f>IF(AND(MASTER_DATA_NORMALIZED!CF112=0,CF$22=$L$22),VLOOKUP(MASTER_DATA_PROCESSED!$C112,Backend!$Q$9:$T$52,3,FALSE),MASTER_DATA_NORMALIZED!CF112)</f>
        <v>128.04157342821154</v>
      </c>
      <c r="CG112" s="99">
        <f>IF(AND(MASTER_DATA_NORMALIZED!CG112=0,CG$22=$L$22),VLOOKUP(MASTER_DATA_PROCESSED!$C112,Backend!$Q$9:$T$52,3,FALSE),MASTER_DATA_NORMALIZED!CG112)</f>
        <v>0</v>
      </c>
      <c r="CH112" s="99">
        <f>IF(AND(MASTER_DATA_NORMALIZED!CH112=0,CH$22=$L$22),VLOOKUP(MASTER_DATA_PROCESSED!$C112,Backend!$Q$9:$T$52,3,FALSE),MASTER_DATA_NORMALIZED!CH112)</f>
        <v>0</v>
      </c>
      <c r="CI112" s="99">
        <f>IF(AND(MASTER_DATA_NORMALIZED!CI112=0,CI$22=$L$22),VLOOKUP(MASTER_DATA_PROCESSED!$C112,Backend!$Q$9:$T$52,3,FALSE),MASTER_DATA_NORMALIZED!CI112)</f>
        <v>0</v>
      </c>
      <c r="CJ112" s="99" t="e">
        <f>IF(AND(MASTER_DATA_NORMALIZED!CJ112=0,CJ$22=$L$22),VLOOKUP(MASTER_DATA_PROCESSED!$C112,Backend!$Q$9:$T$52,3,FALSE),MASTER_DATA_NORMALIZED!CJ112)</f>
        <v>#N/A</v>
      </c>
      <c r="CK112" s="99">
        <f>IF(AND(MASTER_DATA_NORMALIZED!CK112=0,CK$22=$L$22),VLOOKUP(MASTER_DATA_PROCESSED!$C112,Backend!$Q$9:$T$52,3,FALSE),MASTER_DATA_NORMALIZED!CK112)</f>
        <v>0</v>
      </c>
      <c r="CL112" s="99">
        <f>IF(AND(MASTER_DATA_NORMALIZED!CL112=0,CL$22=$L$22),VLOOKUP(MASTER_DATA_PROCESSED!$C112,Backend!$Q$9:$T$52,3,FALSE),MASTER_DATA_NORMALIZED!CL112)</f>
        <v>0</v>
      </c>
      <c r="CM112" s="99">
        <f>IF(AND(MASTER_DATA_NORMALIZED!CM112=0,CM$22=$L$22),VLOOKUP(MASTER_DATA_PROCESSED!$C112,Backend!$Q$9:$T$52,3,FALSE),MASTER_DATA_NORMALIZED!CM112)</f>
        <v>0</v>
      </c>
      <c r="CN112" s="99" t="e">
        <f>IF(AND(MASTER_DATA_NORMALIZED!CN112=0,CN$22=$L$22),VLOOKUP(MASTER_DATA_PROCESSED!$C112,Backend!$Q$9:$T$52,3,FALSE),MASTER_DATA_NORMALIZED!CN112)</f>
        <v>#N/A</v>
      </c>
      <c r="CO112" s="99">
        <f>IF(AND(MASTER_DATA_NORMALIZED!CO112=0,CO$22=$L$22),VLOOKUP(MASTER_DATA_PROCESSED!$C112,Backend!$Q$9:$T$52,3,FALSE),MASTER_DATA_NORMALIZED!CO112)</f>
        <v>0</v>
      </c>
      <c r="CP112" s="99">
        <f>IF(AND(MASTER_DATA_NORMALIZED!CP112=0,CP$22=$L$22),VLOOKUP(MASTER_DATA_PROCESSED!$C112,Backend!$Q$9:$T$52,3,FALSE),MASTER_DATA_NORMALIZED!CP112)</f>
        <v>0</v>
      </c>
      <c r="CQ112" s="99">
        <f>IF(AND(MASTER_DATA_NORMALIZED!CQ112=0,CQ$22=$L$22),VLOOKUP(MASTER_DATA_PROCESSED!$C112,Backend!$Q$9:$T$52,3,FALSE),MASTER_DATA_NORMALIZED!CQ112)</f>
        <v>0</v>
      </c>
      <c r="CR112" s="99" t="e">
        <f>IF(AND(MASTER_DATA_NORMALIZED!CR112=0,CR$22=$L$22),VLOOKUP(MASTER_DATA_PROCESSED!$C112,Backend!$Q$9:$T$52,3,FALSE),MASTER_DATA_NORMALIZED!CR112)</f>
        <v>#N/A</v>
      </c>
      <c r="CS112" s="99">
        <f>IF(AND(MASTER_DATA_NORMALIZED!CS112=0,CS$22=$L$22),VLOOKUP(MASTER_DATA_PROCESSED!$C112,Backend!$Q$9:$T$52,3,FALSE),MASTER_DATA_NORMALIZED!CS112)</f>
        <v>0</v>
      </c>
      <c r="CT112" s="99">
        <f>IF(AND(MASTER_DATA_NORMALIZED!CT112=0,CT$22=$L$22),VLOOKUP(MASTER_DATA_PROCESSED!$C112,Backend!$Q$9:$T$52,3,FALSE),MASTER_DATA_NORMALIZED!CT112)</f>
        <v>0</v>
      </c>
      <c r="CU112" s="99">
        <f>IF(AND(MASTER_DATA_NORMALIZED!CU112=0,CU$22=$L$22),VLOOKUP(MASTER_DATA_PROCESSED!$C112,Backend!$Q$9:$T$52,3,FALSE),MASTER_DATA_NORMALIZED!CU112)</f>
        <v>0</v>
      </c>
      <c r="CV112" s="99">
        <f>IF(AND(MASTER_DATA_NORMALIZED!CV112=0,CV$22=$L$22),VLOOKUP(MASTER_DATA_PROCESSED!$C112,Backend!$Q$9:$T$52,3,FALSE),MASTER_DATA_NORMALIZED!CV112)</f>
        <v>118.63944791642952</v>
      </c>
      <c r="CW112" s="99">
        <f>IF(AND(MASTER_DATA_NORMALIZED!CW112=0,CW$22=$L$22),VLOOKUP(MASTER_DATA_PROCESSED!$C112,Backend!$Q$9:$T$52,3,FALSE),MASTER_DATA_NORMALIZED!CW112)</f>
        <v>0</v>
      </c>
      <c r="CX112" s="99">
        <f>IF(AND(MASTER_DATA_NORMALIZED!CX112=0,CX$22=$L$22),VLOOKUP(MASTER_DATA_PROCESSED!$C112,Backend!$Q$9:$T$52,3,FALSE),MASTER_DATA_NORMALIZED!CX112)</f>
        <v>0</v>
      </c>
      <c r="CY112" s="99">
        <f>IF(AND(MASTER_DATA_NORMALIZED!CY112=0,CY$22=$L$22),VLOOKUP(MASTER_DATA_PROCESSED!$C112,Backend!$Q$9:$T$52,3,FALSE),MASTER_DATA_NORMALIZED!CY112)</f>
        <v>0</v>
      </c>
      <c r="CZ112" s="99">
        <f>IF(AND(MASTER_DATA_NORMALIZED!CZ112=0,CZ$22=$L$22),VLOOKUP(MASTER_DATA_PROCESSED!$C112,Backend!$Q$9:$T$52,3,FALSE),MASTER_DATA_NORMALIZED!CZ112)</f>
        <v>154.30753582406592</v>
      </c>
      <c r="DA112" s="99" t="e">
        <f>IF(AND(MASTER_DATA_NORMALIZED!DA112=0,DA$22=$L$22),VLOOKUP(MASTER_DATA_PROCESSED!$C112,Backend!$Q$9:$T$52,3,FALSE),MASTER_DATA_NORMALIZED!DA112)</f>
        <v>#DIV/0!</v>
      </c>
      <c r="DB112" s="99" t="e">
        <f>IF(AND(MASTER_DATA_NORMALIZED!DB112=0,DB$22=$L$22),VLOOKUP(MASTER_DATA_PROCESSED!$C112,Backend!$Q$9:$T$52,3,FALSE),MASTER_DATA_NORMALIZED!DB112)</f>
        <v>#DIV/0!</v>
      </c>
      <c r="DC112" s="99" t="e">
        <f>IF(AND(MASTER_DATA_NORMALIZED!DC112=0,DC$22=$L$22),VLOOKUP(MASTER_DATA_PROCESSED!$C112,Backend!$Q$9:$T$52,3,FALSE),MASTER_DATA_NORMALIZED!DC112)</f>
        <v>#DIV/0!</v>
      </c>
      <c r="DD112" s="99" t="e">
        <f>IF(AND(MASTER_DATA_NORMALIZED!DD112=0,DD$22=$L$22),VLOOKUP(MASTER_DATA_PROCESSED!$C112,Backend!$Q$9:$T$52,3,FALSE),MASTER_DATA_NORMALIZED!DD112)</f>
        <v>#N/A</v>
      </c>
      <c r="DE112" s="99">
        <f>IF(AND(MASTER_DATA_NORMALIZED!DE112=0,DE$22=$L$22),VLOOKUP(MASTER_DATA_PROCESSED!$C112,Backend!$Q$9:$T$52,3,FALSE),MASTER_DATA_NORMALIZED!DE112)</f>
        <v>0</v>
      </c>
      <c r="DF112" s="99">
        <f>IF(AND(MASTER_DATA_NORMALIZED!DF112=0,DF$22=$L$22),VLOOKUP(MASTER_DATA_PROCESSED!$C112,Backend!$Q$9:$T$52,3,FALSE),MASTER_DATA_NORMALIZED!DF112)</f>
        <v>0</v>
      </c>
      <c r="DG112" s="99">
        <f>IF(AND(MASTER_DATA_NORMALIZED!DG112=0,DG$22=$L$22),VLOOKUP(MASTER_DATA_PROCESSED!$C112,Backend!$Q$9:$T$52,3,FALSE),MASTER_DATA_NORMALIZED!DG112)</f>
        <v>0</v>
      </c>
      <c r="DH112" s="99" t="e">
        <f>IF(AND(MASTER_DATA_NORMALIZED!DH112=0,DH$22=$L$22),VLOOKUP(MASTER_DATA_PROCESSED!$C112,Backend!$Q$9:$T$52,3,FALSE),MASTER_DATA_NORMALIZED!DH112)</f>
        <v>#N/A</v>
      </c>
      <c r="DI112" s="99">
        <f>IF(AND(MASTER_DATA_NORMALIZED!DI112=0,DI$22=$L$22),VLOOKUP(MASTER_DATA_PROCESSED!$C112,Backend!$Q$9:$T$52,3,FALSE),MASTER_DATA_NORMALIZED!DI112)</f>
        <v>0</v>
      </c>
      <c r="DJ112" s="99">
        <f>IF(AND(MASTER_DATA_NORMALIZED!DJ112=0,DJ$22=$L$22),VLOOKUP(MASTER_DATA_PROCESSED!$C112,Backend!$Q$9:$T$52,3,FALSE),MASTER_DATA_NORMALIZED!DJ112)</f>
        <v>0</v>
      </c>
      <c r="DK112" s="99">
        <f>IF(AND(MASTER_DATA_NORMALIZED!DK112=0,DK$22=$L$22),VLOOKUP(MASTER_DATA_PROCESSED!$C112,Backend!$Q$9:$T$52,3,FALSE),MASTER_DATA_NORMALIZED!DK112)</f>
        <v>0</v>
      </c>
      <c r="DL112" s="99" t="e">
        <f>IF(AND(MASTER_DATA_NORMALIZED!DL112=0,DL$22=$L$22),VLOOKUP(MASTER_DATA_PROCESSED!$C112,Backend!$Q$9:$T$52,3,FALSE),MASTER_DATA_NORMALIZED!DL112)</f>
        <v>#N/A</v>
      </c>
      <c r="DM112" s="99">
        <f>IF(AND(MASTER_DATA_NORMALIZED!DM112=0,DM$22=$L$22),VLOOKUP(MASTER_DATA_PROCESSED!$C112,Backend!$Q$9:$T$52,3,FALSE),MASTER_DATA_NORMALIZED!DM112)</f>
        <v>0</v>
      </c>
      <c r="DN112" s="99">
        <f>IF(AND(MASTER_DATA_NORMALIZED!DN112=0,DN$22=$L$22),VLOOKUP(MASTER_DATA_PROCESSED!$C112,Backend!$Q$9:$T$52,3,FALSE),MASTER_DATA_NORMALIZED!DN112)</f>
        <v>0</v>
      </c>
      <c r="DO112" s="99">
        <f>IF(AND(MASTER_DATA_NORMALIZED!DO112=0,DO$22=$L$22),VLOOKUP(MASTER_DATA_PROCESSED!$C112,Backend!$Q$9:$T$52,3,FALSE),MASTER_DATA_NORMALIZED!DO112)</f>
        <v>0</v>
      </c>
      <c r="DP112" s="99" t="e">
        <f>IF(AND(MASTER_DATA_NORMALIZED!DP112=0,DP$22=$L$22),VLOOKUP(MASTER_DATA_PROCESSED!$C112,Backend!$Q$9:$T$52,3,FALSE),MASTER_DATA_NORMALIZED!DP112)</f>
        <v>#N/A</v>
      </c>
      <c r="DQ112" s="99">
        <f>IF(AND(MASTER_DATA_NORMALIZED!DQ112=0,DQ$22=$L$22),VLOOKUP(MASTER_DATA_PROCESSED!$C112,Backend!$Q$9:$T$52,3,FALSE),MASTER_DATA_NORMALIZED!DQ112)</f>
        <v>0</v>
      </c>
      <c r="DR112" s="99">
        <f>IF(AND(MASTER_DATA_NORMALIZED!DR112=0,DR$22=$L$22),VLOOKUP(MASTER_DATA_PROCESSED!$C112,Backend!$Q$9:$T$52,3,FALSE),MASTER_DATA_NORMALIZED!DR112)</f>
        <v>0</v>
      </c>
      <c r="DS112" s="99">
        <f>IF(AND(MASTER_DATA_NORMALIZED!DS112=0,DS$22=$L$22),VLOOKUP(MASTER_DATA_PROCESSED!$C112,Backend!$Q$9:$T$52,3,FALSE),MASTER_DATA_NORMALIZED!DS112)</f>
        <v>0</v>
      </c>
      <c r="DT112" s="99" t="e">
        <f>IF(AND(MASTER_DATA_NORMALIZED!DT112=0,DT$22=$L$22),VLOOKUP(MASTER_DATA_PROCESSED!$C112,Backend!$Q$9:$T$52,3,FALSE),MASTER_DATA_NORMALIZED!DT112)</f>
        <v>#N/A</v>
      </c>
      <c r="DU112" s="99">
        <f>IF(AND(MASTER_DATA_NORMALIZED!DU112=0,DU$22=$L$22),VLOOKUP(MASTER_DATA_PROCESSED!$C112,Backend!$Q$9:$T$52,3,FALSE),MASTER_DATA_NORMALIZED!DU112)</f>
        <v>0</v>
      </c>
      <c r="DV112" s="99">
        <f>IF(AND(MASTER_DATA_NORMALIZED!DV112=0,DV$22=$L$22),VLOOKUP(MASTER_DATA_PROCESSED!$C112,Backend!$Q$9:$T$52,3,FALSE),MASTER_DATA_NORMALIZED!DV112)</f>
        <v>0</v>
      </c>
      <c r="DW112" s="99">
        <f>IF(AND(MASTER_DATA_NORMALIZED!DW112=0,DW$22=$L$22),VLOOKUP(MASTER_DATA_PROCESSED!$C112,Backend!$Q$9:$T$52,3,FALSE),MASTER_DATA_NORMALIZED!DW112)</f>
        <v>0</v>
      </c>
      <c r="DX112" s="99" t="e">
        <f>IF(AND(MASTER_DATA_NORMALIZED!DX112=0,DX$22=$L$22),VLOOKUP(MASTER_DATA_PROCESSED!$C112,Backend!$Q$9:$T$52,3,FALSE),MASTER_DATA_NORMALIZED!DX112)</f>
        <v>#N/A</v>
      </c>
      <c r="DY112" s="99">
        <f>IF(AND(MASTER_DATA_NORMALIZED!DY112=0,DY$22=$L$22),VLOOKUP(MASTER_DATA_PROCESSED!$C112,Backend!$Q$9:$T$52,3,FALSE),MASTER_DATA_NORMALIZED!DY112)</f>
        <v>0</v>
      </c>
      <c r="DZ112" s="99">
        <f>IF(AND(MASTER_DATA_NORMALIZED!DZ112=0,DZ$22=$L$22),VLOOKUP(MASTER_DATA_PROCESSED!$C112,Backend!$Q$9:$T$52,3,FALSE),MASTER_DATA_NORMALIZED!DZ112)</f>
        <v>0</v>
      </c>
      <c r="EA112" s="99">
        <f>IF(AND(MASTER_DATA_NORMALIZED!EA112=0,EA$22=$L$22),VLOOKUP(MASTER_DATA_PROCESSED!$C112,Backend!$Q$9:$T$52,3,FALSE),MASTER_DATA_NORMALIZED!EA112)</f>
        <v>0</v>
      </c>
      <c r="EB112" s="99" t="e">
        <f>IF(AND(MASTER_DATA_NORMALIZED!EB112=0,EB$22=$L$22),VLOOKUP(MASTER_DATA_PROCESSED!$C112,Backend!$Q$9:$T$52,3,FALSE),MASTER_DATA_NORMALIZED!EB112)</f>
        <v>#N/A</v>
      </c>
      <c r="EC112" s="99" t="e">
        <f>IF(AND(MASTER_DATA_NORMALIZED!EC112=0,EC$22=$L$22),VLOOKUP(MASTER_DATA_PROCESSED!$C112,Backend!$Q$9:$T$52,3,FALSE),MASTER_DATA_NORMALIZED!EC112)</f>
        <v>#DIV/0!</v>
      </c>
      <c r="ED112" s="99" t="e">
        <f>IF(AND(MASTER_DATA_NORMALIZED!ED112=0,ED$22=$L$22),VLOOKUP(MASTER_DATA_PROCESSED!$C112,Backend!$Q$9:$T$52,3,FALSE),MASTER_DATA_NORMALIZED!ED112)</f>
        <v>#DIV/0!</v>
      </c>
      <c r="EE112" s="99" t="e">
        <f>IF(AND(MASTER_DATA_NORMALIZED!EE112=0,EE$22=$L$22),VLOOKUP(MASTER_DATA_PROCESSED!$C112,Backend!$Q$9:$T$52,3,FALSE),MASTER_DATA_NORMALIZED!EE112)</f>
        <v>#DIV/0!</v>
      </c>
      <c r="EF112" s="99" t="e">
        <f>IF(AND(MASTER_DATA_NORMALIZED!EF112=0,EF$22=$L$22),VLOOKUP(MASTER_DATA_PROCESSED!$C112,Backend!$Q$9:$T$52,3,FALSE),MASTER_DATA_NORMALIZED!EF112)</f>
        <v>#VALUE!</v>
      </c>
      <c r="EG112" s="99">
        <f>IF(AND(MASTER_DATA_NORMALIZED!EG112=0,EG$22=$L$22),VLOOKUP(MASTER_DATA_PROCESSED!$C112,Backend!$Q$9:$T$52,3,FALSE),MASTER_DATA_NORMALIZED!EG112)</f>
        <v>0</v>
      </c>
      <c r="EH112" s="99">
        <f>IF(AND(MASTER_DATA_NORMALIZED!EH112=0,EH$22=$L$22),VLOOKUP(MASTER_DATA_PROCESSED!$C112,Backend!$Q$9:$T$52,3,FALSE),MASTER_DATA_NORMALIZED!EH112)</f>
        <v>0</v>
      </c>
      <c r="EI112" s="99">
        <f>IF(AND(MASTER_DATA_NORMALIZED!EI112=0,EI$22=$L$22),VLOOKUP(MASTER_DATA_PROCESSED!$C112,Backend!$Q$9:$T$52,3,FALSE),MASTER_DATA_NORMALIZED!EI112)</f>
        <v>0</v>
      </c>
      <c r="EJ112" s="99" t="e">
        <f>IF(AND(MASTER_DATA_NORMALIZED!EJ112=0,EJ$22=$L$22),VLOOKUP(MASTER_DATA_PROCESSED!$C112,Backend!$Q$9:$T$52,3,FALSE),MASTER_DATA_NORMALIZED!EJ112)</f>
        <v>#N/A</v>
      </c>
      <c r="EK112" s="99">
        <f>IF(AND(MASTER_DATA_NORMALIZED!EK112=0,EK$22=$L$22),VLOOKUP(MASTER_DATA_PROCESSED!$C112,Backend!$Q$9:$T$52,3,FALSE),MASTER_DATA_NORMALIZED!EK112)</f>
        <v>0</v>
      </c>
      <c r="EL112" s="99">
        <f>IF(AND(MASTER_DATA_NORMALIZED!EL112=0,EL$22=$L$22),VLOOKUP(MASTER_DATA_PROCESSED!$C112,Backend!$Q$9:$T$52,3,FALSE),MASTER_DATA_NORMALIZED!EL112)</f>
        <v>0</v>
      </c>
      <c r="EM112" s="99">
        <f>IF(AND(MASTER_DATA_NORMALIZED!EM112=0,EM$22=$L$22),VLOOKUP(MASTER_DATA_PROCESSED!$C112,Backend!$Q$9:$T$52,3,FALSE),MASTER_DATA_NORMALIZED!EM112)</f>
        <v>0</v>
      </c>
      <c r="EN112" s="99">
        <f>IF(AND(MASTER_DATA_NORMALIZED!EN112=0,EN$22=$L$22),VLOOKUP(MASTER_DATA_PROCESSED!$C112,Backend!$Q$9:$T$52,3,FALSE),MASTER_DATA_NORMALIZED!EN112)</f>
        <v>149.77463515779044</v>
      </c>
      <c r="EO112" s="99">
        <f>IF(AND(MASTER_DATA_NORMALIZED!EO112=0,EO$22=$L$22),VLOOKUP(MASTER_DATA_PROCESSED!$C112,Backend!$Q$9:$T$52,3,FALSE),MASTER_DATA_NORMALIZED!EO112)</f>
        <v>0</v>
      </c>
      <c r="EP112" s="99">
        <f>IF(AND(MASTER_DATA_NORMALIZED!EP112=0,EP$22=$L$22),VLOOKUP(MASTER_DATA_PROCESSED!$C112,Backend!$Q$9:$T$52,3,FALSE),MASTER_DATA_NORMALIZED!EP112)</f>
        <v>0</v>
      </c>
      <c r="EQ112" s="99">
        <f>IF(AND(MASTER_DATA_NORMALIZED!EQ112=0,EQ$22=$L$22),VLOOKUP(MASTER_DATA_PROCESSED!$C112,Backend!$Q$9:$T$52,3,FALSE),MASTER_DATA_NORMALIZED!EQ112)</f>
        <v>0</v>
      </c>
      <c r="ER112" s="99">
        <f>IF(AND(MASTER_DATA_NORMALIZED!ER112=0,ER$22=$L$22),VLOOKUP(MASTER_DATA_PROCESSED!$C112,Backend!$Q$9:$T$52,3,FALSE),MASTER_DATA_NORMALIZED!ER112)</f>
        <v>109.56949330523942</v>
      </c>
      <c r="ES112" s="99">
        <f>IF(AND(MASTER_DATA_NORMALIZED!ES112=0,ES$22=$L$22),VLOOKUP(MASTER_DATA_PROCESSED!$C112,Backend!$Q$9:$T$52,3,FALSE),MASTER_DATA_NORMALIZED!ES112)</f>
        <v>0</v>
      </c>
      <c r="ET112" s="99">
        <f>IF(AND(MASTER_DATA_NORMALIZED!ET112=0,ET$22=$L$22),VLOOKUP(MASTER_DATA_PROCESSED!$C112,Backend!$Q$9:$T$52,3,FALSE),MASTER_DATA_NORMALIZED!ET112)</f>
        <v>0</v>
      </c>
      <c r="EU112" s="99">
        <f>IF(AND(MASTER_DATA_NORMALIZED!EU112=0,EU$22=$L$22),VLOOKUP(MASTER_DATA_PROCESSED!$C112,Backend!$Q$9:$T$52,3,FALSE),MASTER_DATA_NORMALIZED!EU112)</f>
        <v>0</v>
      </c>
      <c r="EV112" s="99">
        <f>IF(AND(MASTER_DATA_NORMALIZED!EV112=0,EV$22=$L$22),VLOOKUP(MASTER_DATA_PROCESSED!$C112,Backend!$Q$9:$T$52,3,FALSE),MASTER_DATA_NORMALIZED!EV112)</f>
        <v>109.56949330523942</v>
      </c>
      <c r="EW112" s="99">
        <f>IF(AND(MASTER_DATA_NORMALIZED!EW112=0,EW$22=$L$22),VLOOKUP(MASTER_DATA_PROCESSED!$C112,Backend!$Q$9:$T$52,3,FALSE),MASTER_DATA_NORMALIZED!EW112)</f>
        <v>0</v>
      </c>
      <c r="EX112" s="99">
        <f>IF(AND(MASTER_DATA_NORMALIZED!EX112=0,EX$22=$L$22),VLOOKUP(MASTER_DATA_PROCESSED!$C112,Backend!$Q$9:$T$52,3,FALSE),MASTER_DATA_NORMALIZED!EX112)</f>
        <v>0</v>
      </c>
      <c r="EY112" s="99">
        <f>IF(AND(MASTER_DATA_NORMALIZED!EY112=0,EY$22=$L$22),VLOOKUP(MASTER_DATA_PROCESSED!$C112,Backend!$Q$9:$T$52,3,FALSE),MASTER_DATA_NORMALIZED!EY112)</f>
        <v>0</v>
      </c>
      <c r="EZ112" s="99">
        <f>IF(AND(MASTER_DATA_NORMALIZED!EZ112=0,EZ$22=$L$22),VLOOKUP(MASTER_DATA_PROCESSED!$C112,Backend!$Q$9:$T$52,3,FALSE),MASTER_DATA_NORMALIZED!EZ112)</f>
        <v>35.41254621862619</v>
      </c>
      <c r="FA112" s="99">
        <f>IF(AND(MASTER_DATA_NORMALIZED!FA112=0,FA$22=$L$22),VLOOKUP(MASTER_DATA_PROCESSED!$C112,Backend!$Q$9:$T$52,3,FALSE),MASTER_DATA_NORMALIZED!FA112)</f>
        <v>0</v>
      </c>
      <c r="FB112" s="99">
        <f>IF(AND(MASTER_DATA_NORMALIZED!FB112=0,FB$22=$L$22),VLOOKUP(MASTER_DATA_PROCESSED!$C112,Backend!$Q$9:$T$52,3,FALSE),MASTER_DATA_NORMALIZED!FB112)</f>
        <v>0</v>
      </c>
      <c r="FC112" s="99">
        <f>IF(AND(MASTER_DATA_NORMALIZED!FC112=0,FC$22=$L$22),VLOOKUP(MASTER_DATA_PROCESSED!$C112,Backend!$Q$9:$T$52,3,FALSE),MASTER_DATA_NORMALIZED!FC112)</f>
        <v>0</v>
      </c>
      <c r="FD112" s="99">
        <f>IF(AND(MASTER_DATA_NORMALIZED!FD112=0,FD$22=$L$22),VLOOKUP(MASTER_DATA_PROCESSED!$C112,Backend!$Q$9:$T$52,3,FALSE),MASTER_DATA_NORMALIZED!FD112)</f>
        <v>34.792051040827971</v>
      </c>
      <c r="FE112" s="99">
        <f>IF(AND(MASTER_DATA_NORMALIZED!FE112=0,FE$22=$L$22),VLOOKUP(MASTER_DATA_PROCESSED!$C112,Backend!$Q$9:$T$52,3,FALSE),MASTER_DATA_NORMALIZED!FE112)</f>
        <v>0</v>
      </c>
      <c r="FF112" s="99">
        <f>IF(AND(MASTER_DATA_NORMALIZED!FF112=0,FF$22=$L$22),VLOOKUP(MASTER_DATA_PROCESSED!$C112,Backend!$Q$9:$T$52,3,FALSE),MASTER_DATA_NORMALIZED!FF112)</f>
        <v>0</v>
      </c>
      <c r="FG112" s="99">
        <f>IF(AND(MASTER_DATA_NORMALIZED!FG112=0,FG$22=$L$22),VLOOKUP(MASTER_DATA_PROCESSED!$C112,Backend!$Q$9:$T$52,3,FALSE),MASTER_DATA_NORMALIZED!FG112)</f>
        <v>0</v>
      </c>
      <c r="FH112" s="99">
        <f>IF(AND(MASTER_DATA_NORMALIZED!FH112=0,FH$22=$L$22),VLOOKUP(MASTER_DATA_PROCESSED!$C112,Backend!$Q$9:$T$52,3,FALSE),MASTER_DATA_NORMALIZED!FH112)</f>
        <v>34.223263794512953</v>
      </c>
      <c r="FI112" s="99">
        <f>IF(AND(MASTER_DATA_NORMALIZED!FI112=0,FI$22=$L$22),VLOOKUP(MASTER_DATA_PROCESSED!$C112,Backend!$Q$9:$T$52,3,FALSE),MASTER_DATA_NORMALIZED!FI112)</f>
        <v>0</v>
      </c>
      <c r="FJ112" s="99">
        <f>IF(AND(MASTER_DATA_NORMALIZED!FJ112=0,FJ$22=$L$22),VLOOKUP(MASTER_DATA_PROCESSED!$C112,Backend!$Q$9:$T$52,3,FALSE),MASTER_DATA_NORMALIZED!FJ112)</f>
        <v>0</v>
      </c>
      <c r="FK112" s="99">
        <f>IF(AND(MASTER_DATA_NORMALIZED!FK112=0,FK$22=$L$22),VLOOKUP(MASTER_DATA_PROCESSED!$C112,Backend!$Q$9:$T$52,3,FALSE),MASTER_DATA_NORMALIZED!FK112)</f>
        <v>0</v>
      </c>
      <c r="FL112" s="99">
        <f>IF(AND(MASTER_DATA_NORMALIZED!FL112=0,FL$22=$L$22),VLOOKUP(MASTER_DATA_PROCESSED!$C112,Backend!$Q$9:$T$52,3,FALSE),MASTER_DATA_NORMALIZED!FL112)</f>
        <v>68.448004958496853</v>
      </c>
      <c r="FM112" s="99">
        <f>IF(AND(MASTER_DATA_NORMALIZED!FM112=0,FM$22=$L$22),VLOOKUP(MASTER_DATA_PROCESSED!$C112,Backend!$Q$9:$T$52,3,FALSE),MASTER_DATA_NORMALIZED!FM112)</f>
        <v>0</v>
      </c>
      <c r="FN112" s="99">
        <f>IF(AND(MASTER_DATA_NORMALIZED!FN112=0,FN$22=$L$22),VLOOKUP(MASTER_DATA_PROCESSED!$C112,Backend!$Q$9:$T$52,3,FALSE),MASTER_DATA_NORMALIZED!FN112)</f>
        <v>0</v>
      </c>
      <c r="FO112" s="99">
        <f>IF(AND(MASTER_DATA_NORMALIZED!FO112=0,FO$22=$L$22),VLOOKUP(MASTER_DATA_PROCESSED!$C112,Backend!$Q$9:$T$52,3,FALSE),MASTER_DATA_NORMALIZED!FO112)</f>
        <v>0</v>
      </c>
      <c r="FP112" s="99">
        <f>IF(AND(MASTER_DATA_NORMALIZED!FP112=0,FP$22=$L$22),VLOOKUP(MASTER_DATA_PROCESSED!$C112,Backend!$Q$9:$T$52,3,FALSE),MASTER_DATA_NORMALIZED!FP112)</f>
        <v>118.48645530414258</v>
      </c>
      <c r="FQ112" s="99">
        <f>IF(AND(MASTER_DATA_NORMALIZED!FQ112=0,FQ$22=$L$22),VLOOKUP(MASTER_DATA_PROCESSED!$C112,Backend!$Q$9:$T$52,3,FALSE),MASTER_DATA_NORMALIZED!FQ112)</f>
        <v>0</v>
      </c>
      <c r="FR112" s="99">
        <f>IF(AND(MASTER_DATA_NORMALIZED!FR112=0,FR$22=$L$22),VLOOKUP(MASTER_DATA_PROCESSED!$C112,Backend!$Q$9:$T$52,3,FALSE),MASTER_DATA_NORMALIZED!FR112)</f>
        <v>0</v>
      </c>
      <c r="FS112" s="99">
        <f>IF(AND(MASTER_DATA_NORMALIZED!FS112=0,FS$22=$L$22),VLOOKUP(MASTER_DATA_PROCESSED!$C112,Backend!$Q$9:$T$52,3,FALSE),MASTER_DATA_NORMALIZED!FS112)</f>
        <v>0</v>
      </c>
      <c r="FT112" s="99">
        <f>IF(AND(MASTER_DATA_NORMALIZED!FT112=0,FT$22=$L$22),VLOOKUP(MASTER_DATA_PROCESSED!$C112,Backend!$Q$9:$T$52,3,FALSE),MASTER_DATA_NORMALIZED!FT112)</f>
        <v>115.68445386610222</v>
      </c>
      <c r="FU112" s="99">
        <f>IF(AND(MASTER_DATA_NORMALIZED!FU112=0,FU$22=$L$22),VLOOKUP(MASTER_DATA_PROCESSED!$C112,Backend!$Q$9:$T$52,3,FALSE),MASTER_DATA_NORMALIZED!FU112)</f>
        <v>0</v>
      </c>
      <c r="FV112" s="99">
        <f>IF(AND(MASTER_DATA_NORMALIZED!FV112=0,FV$22=$L$22),VLOOKUP(MASTER_DATA_PROCESSED!$C112,Backend!$Q$9:$T$52,3,FALSE),MASTER_DATA_NORMALIZED!FV112)</f>
        <v>0</v>
      </c>
      <c r="FW112" s="99">
        <f>IF(AND(MASTER_DATA_NORMALIZED!FW112=0,FW$22=$L$22),VLOOKUP(MASTER_DATA_PROCESSED!$C112,Backend!$Q$9:$T$52,3,FALSE),MASTER_DATA_NORMALIZED!FW112)</f>
        <v>0</v>
      </c>
      <c r="FX112" s="99">
        <f>IF(AND(MASTER_DATA_NORMALIZED!FX112=0,FX$22=$L$22),VLOOKUP(MASTER_DATA_PROCESSED!$C112,Backend!$Q$9:$T$52,3,FALSE),MASTER_DATA_NORMALIZED!FX112)</f>
        <v>114.42834986268534</v>
      </c>
      <c r="FY112" s="99">
        <f>IF(AND(MASTER_DATA_NORMALIZED!FY112=0,FY$22=$L$22),VLOOKUP(MASTER_DATA_PROCESSED!$C112,Backend!$Q$9:$T$52,3,FALSE),MASTER_DATA_NORMALIZED!FY112)</f>
        <v>0</v>
      </c>
      <c r="FZ112" s="99">
        <f>IF(AND(MASTER_DATA_NORMALIZED!FZ112=0,FZ$22=$L$22),VLOOKUP(MASTER_DATA_PROCESSED!$C112,Backend!$Q$9:$T$52,3,FALSE),MASTER_DATA_NORMALIZED!FZ112)</f>
        <v>0</v>
      </c>
      <c r="GA112" s="99">
        <f>IF(AND(MASTER_DATA_NORMALIZED!GA112=0,GA$22=$L$22),VLOOKUP(MASTER_DATA_PROCESSED!$C112,Backend!$Q$9:$T$52,3,FALSE),MASTER_DATA_NORMALIZED!GA112)</f>
        <v>0</v>
      </c>
      <c r="GB112" s="99">
        <f>IF(AND(MASTER_DATA_NORMALIZED!GB112=0,GB$22=$L$22),VLOOKUP(MASTER_DATA_PROCESSED!$C112,Backend!$Q$9:$T$52,3,FALSE),MASTER_DATA_NORMALIZED!GB112)</f>
        <v>71.498836414972629</v>
      </c>
      <c r="GC112" s="99">
        <f>IF(AND(MASTER_DATA_NORMALIZED!GC112=0,GC$22=$L$22),VLOOKUP(MASTER_DATA_PROCESSED!$C112,Backend!$Q$9:$T$52,3,FALSE),MASTER_DATA_NORMALIZED!GC112)</f>
        <v>0</v>
      </c>
      <c r="GD112" s="99">
        <f>IF(AND(MASTER_DATA_NORMALIZED!GD112=0,GD$22=$L$22),VLOOKUP(MASTER_DATA_PROCESSED!$C112,Backend!$Q$9:$T$52,3,FALSE),MASTER_DATA_NORMALIZED!GD112)</f>
        <v>0</v>
      </c>
      <c r="GE112" s="99">
        <f>IF(AND(MASTER_DATA_NORMALIZED!GE112=0,GE$22=$L$22),VLOOKUP(MASTER_DATA_PROCESSED!$C112,Backend!$Q$9:$T$52,3,FALSE),MASTER_DATA_NORMALIZED!GE112)</f>
        <v>0</v>
      </c>
      <c r="GF112" s="99">
        <f>IF(AND(MASTER_DATA_NORMALIZED!GF112=0,GF$22=$L$22),VLOOKUP(MASTER_DATA_PROCESSED!$C112,Backend!$Q$9:$T$52,3,FALSE),MASTER_DATA_NORMALIZED!GF112)</f>
        <v>69.47068679194814</v>
      </c>
      <c r="GG112" s="99">
        <f>IF(AND(MASTER_DATA_NORMALIZED!GG112=0,GG$22=$L$22),VLOOKUP(MASTER_DATA_PROCESSED!$C112,Backend!$Q$9:$T$52,3,FALSE),MASTER_DATA_NORMALIZED!GG112)</f>
        <v>0</v>
      </c>
      <c r="GH112" s="99">
        <f>IF(AND(MASTER_DATA_NORMALIZED!GH112=0,GH$22=$L$22),VLOOKUP(MASTER_DATA_PROCESSED!$C112,Backend!$Q$9:$T$52,3,FALSE),MASTER_DATA_NORMALIZED!GH112)</f>
        <v>0</v>
      </c>
      <c r="GI112" s="99">
        <f>IF(AND(MASTER_DATA_NORMALIZED!GI112=0,GI$22=$L$22),VLOOKUP(MASTER_DATA_PROCESSED!$C112,Backend!$Q$9:$T$52,3,FALSE),MASTER_DATA_NORMALIZED!GI112)</f>
        <v>0</v>
      </c>
      <c r="GJ112" s="99">
        <f>IF(AND(MASTER_DATA_NORMALIZED!GJ112=0,GJ$22=$L$22),VLOOKUP(MASTER_DATA_PROCESSED!$C112,Backend!$Q$9:$T$52,3,FALSE),MASTER_DATA_NORMALIZED!GJ112)</f>
        <v>68.669008900895847</v>
      </c>
      <c r="GK112" s="99">
        <f>IF(AND(MASTER_DATA_NORMALIZED!GK112=0,GK$22=$L$22),VLOOKUP(MASTER_DATA_PROCESSED!$C112,Backend!$Q$9:$T$52,3,FALSE),MASTER_DATA_NORMALIZED!GK112)</f>
        <v>0</v>
      </c>
      <c r="GL112" s="99">
        <f>IF(AND(MASTER_DATA_NORMALIZED!GL112=0,GL$22=$L$22),VLOOKUP(MASTER_DATA_PROCESSED!$C112,Backend!$Q$9:$T$52,3,FALSE),MASTER_DATA_NORMALIZED!GL112)</f>
        <v>0</v>
      </c>
      <c r="GM112" s="99">
        <f>IF(AND(MASTER_DATA_NORMALIZED!GM112=0,GM$22=$L$22),VLOOKUP(MASTER_DATA_PROCESSED!$C112,Backend!$Q$9:$T$52,3,FALSE),MASTER_DATA_NORMALIZED!GM112)</f>
        <v>0</v>
      </c>
      <c r="GN112" s="99">
        <f>IF(AND(MASTER_DATA_NORMALIZED!GN112=0,GN$22=$L$22),VLOOKUP(MASTER_DATA_PROCESSED!$C112,Backend!$Q$9:$T$52,3,FALSE),MASTER_DATA_NORMALIZED!GN112)</f>
        <v>84.273758515533274</v>
      </c>
      <c r="GO112" s="99">
        <f>IF(AND(MASTER_DATA_NORMALIZED!GO112=0,GO$22=$L$22),VLOOKUP(MASTER_DATA_PROCESSED!$C112,Backend!$Q$9:$T$52,3,FALSE),MASTER_DATA_NORMALIZED!GO112)</f>
        <v>0</v>
      </c>
      <c r="GP112" s="99">
        <f>IF(AND(MASTER_DATA_NORMALIZED!GP112=0,GP$22=$L$22),VLOOKUP(MASTER_DATA_PROCESSED!$C112,Backend!$Q$9:$T$52,3,FALSE),MASTER_DATA_NORMALIZED!GP112)</f>
        <v>0</v>
      </c>
      <c r="GQ112" s="99">
        <f>IF(AND(MASTER_DATA_NORMALIZED!GQ112=0,GQ$22=$L$22),VLOOKUP(MASTER_DATA_PROCESSED!$C112,Backend!$Q$9:$T$52,3,FALSE),MASTER_DATA_NORMALIZED!GQ112)</f>
        <v>0</v>
      </c>
      <c r="GR112" s="99">
        <f>IF(AND(MASTER_DATA_NORMALIZED!GR112=0,GR$22=$L$22),VLOOKUP(MASTER_DATA_PROCESSED!$C112,Backend!$Q$9:$T$52,3,FALSE),MASTER_DATA_NORMALIZED!GR112)</f>
        <v>82.33192747264097</v>
      </c>
      <c r="GS112" s="99">
        <f>IF(AND(MASTER_DATA_NORMALIZED!GS112=0,GS$22=$L$22),VLOOKUP(MASTER_DATA_PROCESSED!$C112,Backend!$Q$9:$T$52,3,FALSE),MASTER_DATA_NORMALIZED!GS112)</f>
        <v>0</v>
      </c>
      <c r="GT112" s="99">
        <f>IF(AND(MASTER_DATA_NORMALIZED!GT112=0,GT$22=$L$22),VLOOKUP(MASTER_DATA_PROCESSED!$C112,Backend!$Q$9:$T$52,3,FALSE),MASTER_DATA_NORMALIZED!GT112)</f>
        <v>0</v>
      </c>
      <c r="GU112" s="99">
        <f>IF(AND(MASTER_DATA_NORMALIZED!GU112=0,GU$22=$L$22),VLOOKUP(MASTER_DATA_PROCESSED!$C112,Backend!$Q$9:$T$52,3,FALSE),MASTER_DATA_NORMALIZED!GU112)</f>
        <v>0</v>
      </c>
      <c r="GV112" s="99">
        <f>IF(AND(MASTER_DATA_NORMALIZED!GV112=0,GV$22=$L$22),VLOOKUP(MASTER_DATA_PROCESSED!$C112,Backend!$Q$9:$T$52,3,FALSE),MASTER_DATA_NORMALIZED!GV112)</f>
        <v>81.53239766205138</v>
      </c>
      <c r="GW112" s="99" t="e">
        <f>IF(AND(MASTER_DATA_NORMALIZED!GW112=0,GW$22=$L$22),VLOOKUP(MASTER_DATA_PROCESSED!$C112,Backend!$Q$9:$T$52,3,FALSE),MASTER_DATA_NORMALIZED!GW112)</f>
        <v>#REF!</v>
      </c>
      <c r="GX112" s="99" t="e">
        <f>IF(AND(MASTER_DATA_NORMALIZED!GX112=0,GX$22=$L$22),VLOOKUP(MASTER_DATA_PROCESSED!$C112,Backend!$Q$9:$T$52,3,FALSE),MASTER_DATA_NORMALIZED!GX112)</f>
        <v>#REF!</v>
      </c>
      <c r="GY112" s="99" t="e">
        <f>IF(AND(MASTER_DATA_NORMALIZED!GY112=0,GY$22=$L$22),VLOOKUP(MASTER_DATA_PROCESSED!$C112,Backend!$Q$9:$T$52,3,FALSE),MASTER_DATA_NORMALIZED!GY112)</f>
        <v>#REF!</v>
      </c>
    </row>
    <row r="113" spans="2:207" s="27" customFormat="1" ht="14.25" hidden="1" outlineLevel="2" x14ac:dyDescent="0.25">
      <c r="B113" s="26">
        <f t="shared" si="14"/>
        <v>20</v>
      </c>
      <c r="C113" s="59">
        <v>233.2</v>
      </c>
      <c r="D113" s="88"/>
      <c r="E113" s="57"/>
      <c r="F113" s="57"/>
      <c r="G113" s="86">
        <v>233.2</v>
      </c>
      <c r="H113" s="40" t="s">
        <v>115</v>
      </c>
      <c r="I113" s="99">
        <f>IF(AND(MASTER_DATA_NORMALIZED!I113=0,I$22=$L$22),VLOOKUP(MASTER_DATA_PROCESSED!$C113,Backend!$Q$9:$T$52,3,FALSE),MASTER_DATA_NORMALIZED!I113)</f>
        <v>0</v>
      </c>
      <c r="J113" s="99">
        <f>IF(AND(MASTER_DATA_NORMALIZED!J113=0,J$22=$L$22),VLOOKUP(MASTER_DATA_PROCESSED!$C113,Backend!$Q$9:$T$52,3,FALSE),MASTER_DATA_NORMALIZED!J113)</f>
        <v>0</v>
      </c>
      <c r="K113" s="99">
        <f>IF(AND(MASTER_DATA_NORMALIZED!K113=0,K$22=$L$22),VLOOKUP(MASTER_DATA_PROCESSED!$C113,Backend!$Q$9:$T$52,3,FALSE),MASTER_DATA_NORMALIZED!K113)</f>
        <v>0</v>
      </c>
      <c r="L113" s="99" t="e">
        <f>IF(AND(MASTER_DATA_NORMALIZED!L113=0,L$22=$L$22),VLOOKUP(MASTER_DATA_PROCESSED!$C113,Backend!$Q$9:$T$52,3,FALSE),MASTER_DATA_NORMALIZED!L113)</f>
        <v>#N/A</v>
      </c>
      <c r="M113" s="99">
        <f>IF(AND(MASTER_DATA_NORMALIZED!M113=0,M$22=$L$22),VLOOKUP(MASTER_DATA_PROCESSED!$C113,Backend!$Q$9:$T$52,3,FALSE),MASTER_DATA_NORMALIZED!M113)</f>
        <v>0</v>
      </c>
      <c r="N113" s="99">
        <f>IF(AND(MASTER_DATA_NORMALIZED!N113=0,N$22=$L$22),VLOOKUP(MASTER_DATA_PROCESSED!$C113,Backend!$Q$9:$T$52,3,FALSE),MASTER_DATA_NORMALIZED!N113)</f>
        <v>0</v>
      </c>
      <c r="O113" s="99">
        <f>IF(AND(MASTER_DATA_NORMALIZED!O113=0,O$22=$L$22),VLOOKUP(MASTER_DATA_PROCESSED!$C113,Backend!$Q$9:$T$52,3,FALSE),MASTER_DATA_NORMALIZED!O113)</f>
        <v>0</v>
      </c>
      <c r="P113" s="99" t="e">
        <f>IF(AND(MASTER_DATA_NORMALIZED!P113=0,P$22=$L$22),VLOOKUP(MASTER_DATA_PROCESSED!$C113,Backend!$Q$9:$T$52,3,FALSE),MASTER_DATA_NORMALIZED!P113)</f>
        <v>#N/A</v>
      </c>
      <c r="Q113" s="99">
        <f>IF(AND(MASTER_DATA_NORMALIZED!Q113=0,Q$22=$L$22),VLOOKUP(MASTER_DATA_PROCESSED!$C113,Backend!$Q$9:$T$52,3,FALSE),MASTER_DATA_NORMALIZED!Q113)</f>
        <v>0</v>
      </c>
      <c r="R113" s="99">
        <f>IF(AND(MASTER_DATA_NORMALIZED!R113=0,R$22=$L$22),VLOOKUP(MASTER_DATA_PROCESSED!$C113,Backend!$Q$9:$T$52,3,FALSE),MASTER_DATA_NORMALIZED!R113)</f>
        <v>0</v>
      </c>
      <c r="S113" s="99">
        <f>IF(AND(MASTER_DATA_NORMALIZED!S113=0,S$22=$L$22),VLOOKUP(MASTER_DATA_PROCESSED!$C113,Backend!$Q$9:$T$52,3,FALSE),MASTER_DATA_NORMALIZED!S113)</f>
        <v>0</v>
      </c>
      <c r="T113" s="99" t="e">
        <f>IF(AND(MASTER_DATA_NORMALIZED!T113=0,T$22=$L$22),VLOOKUP(MASTER_DATA_PROCESSED!$C113,Backend!$Q$9:$T$52,3,FALSE),MASTER_DATA_NORMALIZED!T113)</f>
        <v>#N/A</v>
      </c>
      <c r="U113" s="99">
        <f>IF(AND(MASTER_DATA_NORMALIZED!U113=0,U$22=$L$22),VLOOKUP(MASTER_DATA_PROCESSED!$C113,Backend!$Q$9:$T$52,3,FALSE),MASTER_DATA_NORMALIZED!U113)</f>
        <v>0</v>
      </c>
      <c r="V113" s="99">
        <f>IF(AND(MASTER_DATA_NORMALIZED!V113=0,V$22=$L$22),VLOOKUP(MASTER_DATA_PROCESSED!$C113,Backend!$Q$9:$T$52,3,FALSE),MASTER_DATA_NORMALIZED!V113)</f>
        <v>0</v>
      </c>
      <c r="W113" s="99">
        <f>IF(AND(MASTER_DATA_NORMALIZED!W113=0,W$22=$L$22),VLOOKUP(MASTER_DATA_PROCESSED!$C113,Backend!$Q$9:$T$52,3,FALSE),MASTER_DATA_NORMALIZED!W113)</f>
        <v>0</v>
      </c>
      <c r="X113" s="99" t="e">
        <f>IF(AND(MASTER_DATA_NORMALIZED!X113=0,X$22=$L$22),VLOOKUP(MASTER_DATA_PROCESSED!$C113,Backend!$Q$9:$T$52,3,FALSE),MASTER_DATA_NORMALIZED!X113)</f>
        <v>#N/A</v>
      </c>
      <c r="Y113" s="99">
        <f>IF(AND(MASTER_DATA_NORMALIZED!Y113=0,Y$22=$L$22),VLOOKUP(MASTER_DATA_PROCESSED!$C113,Backend!$Q$9:$T$52,3,FALSE),MASTER_DATA_NORMALIZED!Y113)</f>
        <v>0</v>
      </c>
      <c r="Z113" s="99">
        <f>IF(AND(MASTER_DATA_NORMALIZED!Z113=0,Z$22=$L$22),VLOOKUP(MASTER_DATA_PROCESSED!$C113,Backend!$Q$9:$T$52,3,FALSE),MASTER_DATA_NORMALIZED!Z113)</f>
        <v>0</v>
      </c>
      <c r="AA113" s="99">
        <f>IF(AND(MASTER_DATA_NORMALIZED!AA113=0,AA$22=$L$22),VLOOKUP(MASTER_DATA_PROCESSED!$C113,Backend!$Q$9:$T$52,3,FALSE),MASTER_DATA_NORMALIZED!AA113)</f>
        <v>0</v>
      </c>
      <c r="AB113" s="99" t="e">
        <f>IF(AND(MASTER_DATA_NORMALIZED!AB113=0,AB$22=$L$22),VLOOKUP(MASTER_DATA_PROCESSED!$C113,Backend!$Q$9:$T$52,3,FALSE),MASTER_DATA_NORMALIZED!AB113)</f>
        <v>#N/A</v>
      </c>
      <c r="AC113" s="99">
        <f>IF(AND(MASTER_DATA_NORMALIZED!AC113=0,AC$22=$L$22),VLOOKUP(MASTER_DATA_PROCESSED!$C113,Backend!$Q$9:$T$52,3,FALSE),MASTER_DATA_NORMALIZED!AC113)</f>
        <v>0</v>
      </c>
      <c r="AD113" s="99">
        <f>IF(AND(MASTER_DATA_NORMALIZED!AD113=0,AD$22=$L$22),VLOOKUP(MASTER_DATA_PROCESSED!$C113,Backend!$Q$9:$T$52,3,FALSE),MASTER_DATA_NORMALIZED!AD113)</f>
        <v>0</v>
      </c>
      <c r="AE113" s="99">
        <f>IF(AND(MASTER_DATA_NORMALIZED!AE113=0,AE$22=$L$22),VLOOKUP(MASTER_DATA_PROCESSED!$C113,Backend!$Q$9:$T$52,3,FALSE),MASTER_DATA_NORMALIZED!AE113)</f>
        <v>0</v>
      </c>
      <c r="AF113" s="99" t="e">
        <f>IF(AND(MASTER_DATA_NORMALIZED!AF113=0,AF$22=$L$22),VLOOKUP(MASTER_DATA_PROCESSED!$C113,Backend!$Q$9:$T$52,3,FALSE),MASTER_DATA_NORMALIZED!AF113)</f>
        <v>#N/A</v>
      </c>
      <c r="AG113" s="99">
        <f>IF(AND(MASTER_DATA_NORMALIZED!AG113=0,AG$22=$L$22),VLOOKUP(MASTER_DATA_PROCESSED!$C113,Backend!$Q$9:$T$52,3,FALSE),MASTER_DATA_NORMALIZED!AG113)</f>
        <v>0</v>
      </c>
      <c r="AH113" s="99">
        <f>IF(AND(MASTER_DATA_NORMALIZED!AH113=0,AH$22=$L$22),VLOOKUP(MASTER_DATA_PROCESSED!$C113,Backend!$Q$9:$T$52,3,FALSE),MASTER_DATA_NORMALIZED!AH113)</f>
        <v>0</v>
      </c>
      <c r="AI113" s="99">
        <f>IF(AND(MASTER_DATA_NORMALIZED!AI113=0,AI$22=$L$22),VLOOKUP(MASTER_DATA_PROCESSED!$C113,Backend!$Q$9:$T$52,3,FALSE),MASTER_DATA_NORMALIZED!AI113)</f>
        <v>0</v>
      </c>
      <c r="AJ113" s="99" t="e">
        <f>IF(AND(MASTER_DATA_NORMALIZED!AJ113=0,AJ$22=$L$22),VLOOKUP(MASTER_DATA_PROCESSED!$C113,Backend!$Q$9:$T$52,3,FALSE),MASTER_DATA_NORMALIZED!AJ113)</f>
        <v>#N/A</v>
      </c>
      <c r="AK113" s="99">
        <f>IF(AND(MASTER_DATA_NORMALIZED!AK113=0,AK$22=$L$22),VLOOKUP(MASTER_DATA_PROCESSED!$C113,Backend!$Q$9:$T$52,3,FALSE),MASTER_DATA_NORMALIZED!AK113)</f>
        <v>0</v>
      </c>
      <c r="AL113" s="99">
        <f>IF(AND(MASTER_DATA_NORMALIZED!AL113=0,AL$22=$L$22),VLOOKUP(MASTER_DATA_PROCESSED!$C113,Backend!$Q$9:$T$52,3,FALSE),MASTER_DATA_NORMALIZED!AL113)</f>
        <v>0</v>
      </c>
      <c r="AM113" s="99">
        <f>IF(AND(MASTER_DATA_NORMALIZED!AM113=0,AM$22=$L$22),VLOOKUP(MASTER_DATA_PROCESSED!$C113,Backend!$Q$9:$T$52,3,FALSE),MASTER_DATA_NORMALIZED!AM113)</f>
        <v>0</v>
      </c>
      <c r="AN113" s="99" t="e">
        <f>IF(AND(MASTER_DATA_NORMALIZED!AN113=0,AN$22=$L$22),VLOOKUP(MASTER_DATA_PROCESSED!$C113,Backend!$Q$9:$T$52,3,FALSE),MASTER_DATA_NORMALIZED!AN113)</f>
        <v>#N/A</v>
      </c>
      <c r="AO113" s="99">
        <f>IF(AND(MASTER_DATA_NORMALIZED!AO113=0,AO$22=$L$22),VLOOKUP(MASTER_DATA_PROCESSED!$C113,Backend!$Q$9:$T$52,3,FALSE),MASTER_DATA_NORMALIZED!AO113)</f>
        <v>0</v>
      </c>
      <c r="AP113" s="99">
        <f>IF(AND(MASTER_DATA_NORMALIZED!AP113=0,AP$22=$L$22),VLOOKUP(MASTER_DATA_PROCESSED!$C113,Backend!$Q$9:$T$52,3,FALSE),MASTER_DATA_NORMALIZED!AP113)</f>
        <v>0</v>
      </c>
      <c r="AQ113" s="99">
        <f>IF(AND(MASTER_DATA_NORMALIZED!AQ113=0,AQ$22=$L$22),VLOOKUP(MASTER_DATA_PROCESSED!$C113,Backend!$Q$9:$T$52,3,FALSE),MASTER_DATA_NORMALIZED!AQ113)</f>
        <v>0</v>
      </c>
      <c r="AR113" s="99" t="e">
        <f>IF(AND(MASTER_DATA_NORMALIZED!AR113=0,AR$22=$L$22),VLOOKUP(MASTER_DATA_PROCESSED!$C113,Backend!$Q$9:$T$52,3,FALSE),MASTER_DATA_NORMALIZED!AR113)</f>
        <v>#N/A</v>
      </c>
      <c r="AS113" s="99">
        <f>IF(AND(MASTER_DATA_NORMALIZED!AS113=0,AS$22=$L$22),VLOOKUP(MASTER_DATA_PROCESSED!$C113,Backend!$Q$9:$T$52,3,FALSE),MASTER_DATA_NORMALIZED!AS113)</f>
        <v>0</v>
      </c>
      <c r="AT113" s="99">
        <f>IF(AND(MASTER_DATA_NORMALIZED!AT113=0,AT$22=$L$22),VLOOKUP(MASTER_DATA_PROCESSED!$C113,Backend!$Q$9:$T$52,3,FALSE),MASTER_DATA_NORMALIZED!AT113)</f>
        <v>0</v>
      </c>
      <c r="AU113" s="99">
        <f>IF(AND(MASTER_DATA_NORMALIZED!AU113=0,AU$22=$L$22),VLOOKUP(MASTER_DATA_PROCESSED!$C113,Backend!$Q$9:$T$52,3,FALSE),MASTER_DATA_NORMALIZED!AU113)</f>
        <v>0</v>
      </c>
      <c r="AV113" s="99" t="e">
        <f>IF(AND(MASTER_DATA_NORMALIZED!AV113=0,AV$22=$L$22),VLOOKUP(MASTER_DATA_PROCESSED!$C113,Backend!$Q$9:$T$52,3,FALSE),MASTER_DATA_NORMALIZED!AV113)</f>
        <v>#N/A</v>
      </c>
      <c r="AW113" s="99">
        <f>IF(AND(MASTER_DATA_NORMALIZED!AW113=0,AW$22=$L$22),VLOOKUP(MASTER_DATA_PROCESSED!$C113,Backend!$Q$9:$T$52,3,FALSE),MASTER_DATA_NORMALIZED!AW113)</f>
        <v>0</v>
      </c>
      <c r="AX113" s="99">
        <f>IF(AND(MASTER_DATA_NORMALIZED!AX113=0,AX$22=$L$22),VLOOKUP(MASTER_DATA_PROCESSED!$C113,Backend!$Q$9:$T$52,3,FALSE),MASTER_DATA_NORMALIZED!AX113)</f>
        <v>0</v>
      </c>
      <c r="AY113" s="99">
        <f>IF(AND(MASTER_DATA_NORMALIZED!AY113=0,AY$22=$L$22),VLOOKUP(MASTER_DATA_PROCESSED!$C113,Backend!$Q$9:$T$52,3,FALSE),MASTER_DATA_NORMALIZED!AY113)</f>
        <v>0</v>
      </c>
      <c r="AZ113" s="99" t="e">
        <f>IF(AND(MASTER_DATA_NORMALIZED!AZ113=0,AZ$22=$L$22),VLOOKUP(MASTER_DATA_PROCESSED!$C113,Backend!$Q$9:$T$52,3,FALSE),MASTER_DATA_NORMALIZED!AZ113)</f>
        <v>#N/A</v>
      </c>
      <c r="BA113" s="99">
        <f>IF(AND(MASTER_DATA_NORMALIZED!BA113=0,BA$22=$L$22),VLOOKUP(MASTER_DATA_PROCESSED!$C113,Backend!$Q$9:$T$52,3,FALSE),MASTER_DATA_NORMALIZED!BA113)</f>
        <v>0</v>
      </c>
      <c r="BB113" s="99">
        <f>IF(AND(MASTER_DATA_NORMALIZED!BB113=0,BB$22=$L$22),VLOOKUP(MASTER_DATA_PROCESSED!$C113,Backend!$Q$9:$T$52,3,FALSE),MASTER_DATA_NORMALIZED!BB113)</f>
        <v>0</v>
      </c>
      <c r="BC113" s="99">
        <f>IF(AND(MASTER_DATA_NORMALIZED!BC113=0,BC$22=$L$22),VLOOKUP(MASTER_DATA_PROCESSED!$C113,Backend!$Q$9:$T$52,3,FALSE),MASTER_DATA_NORMALIZED!BC113)</f>
        <v>0</v>
      </c>
      <c r="BD113" s="99" t="e">
        <f>IF(AND(MASTER_DATA_NORMALIZED!BD113=0,BD$22=$L$22),VLOOKUP(MASTER_DATA_PROCESSED!$C113,Backend!$Q$9:$T$52,3,FALSE),MASTER_DATA_NORMALIZED!BD113)</f>
        <v>#N/A</v>
      </c>
      <c r="BE113" s="99">
        <f>IF(AND(MASTER_DATA_NORMALIZED!BE113=0,BE$22=$L$22),VLOOKUP(MASTER_DATA_PROCESSED!$C113,Backend!$Q$9:$T$52,3,FALSE),MASTER_DATA_NORMALIZED!BE113)</f>
        <v>0</v>
      </c>
      <c r="BF113" s="99">
        <f>IF(AND(MASTER_DATA_NORMALIZED!BF113=0,BF$22=$L$22),VLOOKUP(MASTER_DATA_PROCESSED!$C113,Backend!$Q$9:$T$52,3,FALSE),MASTER_DATA_NORMALIZED!BF113)</f>
        <v>0</v>
      </c>
      <c r="BG113" s="99">
        <f>IF(AND(MASTER_DATA_NORMALIZED!BG113=0,BG$22=$L$22),VLOOKUP(MASTER_DATA_PROCESSED!$C113,Backend!$Q$9:$T$52,3,FALSE),MASTER_DATA_NORMALIZED!BG113)</f>
        <v>0</v>
      </c>
      <c r="BH113" s="99" t="e">
        <f>IF(AND(MASTER_DATA_NORMALIZED!BH113=0,BH$22=$L$22),VLOOKUP(MASTER_DATA_PROCESSED!$C113,Backend!$Q$9:$T$52,3,FALSE),MASTER_DATA_NORMALIZED!BH113)</f>
        <v>#N/A</v>
      </c>
      <c r="BI113" s="99">
        <f>IF(AND(MASTER_DATA_NORMALIZED!BI113=0,BI$22=$L$22),VLOOKUP(MASTER_DATA_PROCESSED!$C113,Backend!$Q$9:$T$52,3,FALSE),MASTER_DATA_NORMALIZED!BI113)</f>
        <v>0</v>
      </c>
      <c r="BJ113" s="99">
        <f>IF(AND(MASTER_DATA_NORMALIZED!BJ113=0,BJ$22=$L$22),VLOOKUP(MASTER_DATA_PROCESSED!$C113,Backend!$Q$9:$T$52,3,FALSE),MASTER_DATA_NORMALIZED!BJ113)</f>
        <v>0</v>
      </c>
      <c r="BK113" s="99">
        <f>IF(AND(MASTER_DATA_NORMALIZED!BK113=0,BK$22=$L$22),VLOOKUP(MASTER_DATA_PROCESSED!$C113,Backend!$Q$9:$T$52,3,FALSE),MASTER_DATA_NORMALIZED!BK113)</f>
        <v>0</v>
      </c>
      <c r="BL113" s="99" t="e">
        <f>IF(AND(MASTER_DATA_NORMALIZED!BL113=0,BL$22=$L$22),VLOOKUP(MASTER_DATA_PROCESSED!$C113,Backend!$Q$9:$T$52,3,FALSE),MASTER_DATA_NORMALIZED!BL113)</f>
        <v>#N/A</v>
      </c>
      <c r="BM113" s="99">
        <f>IF(AND(MASTER_DATA_NORMALIZED!BM113=0,BM$22=$L$22),VLOOKUP(MASTER_DATA_PROCESSED!$C113,Backend!$Q$9:$T$52,3,FALSE),MASTER_DATA_NORMALIZED!BM113)</f>
        <v>0</v>
      </c>
      <c r="BN113" s="99">
        <f>IF(AND(MASTER_DATA_NORMALIZED!BN113=0,BN$22=$L$22),VLOOKUP(MASTER_DATA_PROCESSED!$C113,Backend!$Q$9:$T$52,3,FALSE),MASTER_DATA_NORMALIZED!BN113)</f>
        <v>0</v>
      </c>
      <c r="BO113" s="99">
        <f>IF(AND(MASTER_DATA_NORMALIZED!BO113=0,BO$22=$L$22),VLOOKUP(MASTER_DATA_PROCESSED!$C113,Backend!$Q$9:$T$52,3,FALSE),MASTER_DATA_NORMALIZED!BO113)</f>
        <v>0</v>
      </c>
      <c r="BP113" s="99" t="e">
        <f>IF(AND(MASTER_DATA_NORMALIZED!BP113=0,BP$22=$L$22),VLOOKUP(MASTER_DATA_PROCESSED!$C113,Backend!$Q$9:$T$52,3,FALSE),MASTER_DATA_NORMALIZED!BP113)</f>
        <v>#N/A</v>
      </c>
      <c r="BQ113" s="99">
        <f>IF(AND(MASTER_DATA_NORMALIZED!BQ113=0,BQ$22=$L$22),VLOOKUP(MASTER_DATA_PROCESSED!$C113,Backend!$Q$9:$T$52,3,FALSE),MASTER_DATA_NORMALIZED!BQ113)</f>
        <v>0</v>
      </c>
      <c r="BR113" s="99">
        <f>IF(AND(MASTER_DATA_NORMALIZED!BR113=0,BR$22=$L$22),VLOOKUP(MASTER_DATA_PROCESSED!$C113,Backend!$Q$9:$T$52,3,FALSE),MASTER_DATA_NORMALIZED!BR113)</f>
        <v>0</v>
      </c>
      <c r="BS113" s="99">
        <f>IF(AND(MASTER_DATA_NORMALIZED!BS113=0,BS$22=$L$22),VLOOKUP(MASTER_DATA_PROCESSED!$C113,Backend!$Q$9:$T$52,3,FALSE),MASTER_DATA_NORMALIZED!BS113)</f>
        <v>0</v>
      </c>
      <c r="BT113" s="99" t="e">
        <f>IF(AND(MASTER_DATA_NORMALIZED!BT113=0,BT$22=$L$22),VLOOKUP(MASTER_DATA_PROCESSED!$C113,Backend!$Q$9:$T$52,3,FALSE),MASTER_DATA_NORMALIZED!BT113)</f>
        <v>#N/A</v>
      </c>
      <c r="BU113" s="99">
        <f>IF(AND(MASTER_DATA_NORMALIZED!BU113=0,BU$22=$L$22),VLOOKUP(MASTER_DATA_PROCESSED!$C113,Backend!$Q$9:$T$52,3,FALSE),MASTER_DATA_NORMALIZED!BU113)</f>
        <v>0</v>
      </c>
      <c r="BV113" s="99">
        <f>IF(AND(MASTER_DATA_NORMALIZED!BV113=0,BV$22=$L$22),VLOOKUP(MASTER_DATA_PROCESSED!$C113,Backend!$Q$9:$T$52,3,FALSE),MASTER_DATA_NORMALIZED!BV113)</f>
        <v>0</v>
      </c>
      <c r="BW113" s="99">
        <f>IF(AND(MASTER_DATA_NORMALIZED!BW113=0,BW$22=$L$22),VLOOKUP(MASTER_DATA_PROCESSED!$C113,Backend!$Q$9:$T$52,3,FALSE),MASTER_DATA_NORMALIZED!BW113)</f>
        <v>0</v>
      </c>
      <c r="BX113" s="99" t="e">
        <f>IF(AND(MASTER_DATA_NORMALIZED!BX113=0,BX$22=$L$22),VLOOKUP(MASTER_DATA_PROCESSED!$C113,Backend!$Q$9:$T$52,3,FALSE),MASTER_DATA_NORMALIZED!BX113)</f>
        <v>#N/A</v>
      </c>
      <c r="BY113" s="99">
        <f>IF(AND(MASTER_DATA_NORMALIZED!BY113=0,BY$22=$L$22),VLOOKUP(MASTER_DATA_PROCESSED!$C113,Backend!$Q$9:$T$52,3,FALSE),MASTER_DATA_NORMALIZED!BY113)</f>
        <v>0</v>
      </c>
      <c r="BZ113" s="99">
        <f>IF(AND(MASTER_DATA_NORMALIZED!BZ113=0,BZ$22=$L$22),VLOOKUP(MASTER_DATA_PROCESSED!$C113,Backend!$Q$9:$T$52,3,FALSE),MASTER_DATA_NORMALIZED!BZ113)</f>
        <v>0</v>
      </c>
      <c r="CA113" s="99">
        <f>IF(AND(MASTER_DATA_NORMALIZED!CA113=0,CA$22=$L$22),VLOOKUP(MASTER_DATA_PROCESSED!$C113,Backend!$Q$9:$T$52,3,FALSE),MASTER_DATA_NORMALIZED!CA113)</f>
        <v>0</v>
      </c>
      <c r="CB113" s="99" t="e">
        <f>IF(AND(MASTER_DATA_NORMALIZED!CB113=0,CB$22=$L$22),VLOOKUP(MASTER_DATA_PROCESSED!$C113,Backend!$Q$9:$T$52,3,FALSE),MASTER_DATA_NORMALIZED!CB113)</f>
        <v>#N/A</v>
      </c>
      <c r="CC113" s="99">
        <f>IF(AND(MASTER_DATA_NORMALIZED!CC113=0,CC$22=$L$22),VLOOKUP(MASTER_DATA_PROCESSED!$C113,Backend!$Q$9:$T$52,3,FALSE),MASTER_DATA_NORMALIZED!CC113)</f>
        <v>0</v>
      </c>
      <c r="CD113" s="99">
        <f>IF(AND(MASTER_DATA_NORMALIZED!CD113=0,CD$22=$L$22),VLOOKUP(MASTER_DATA_PROCESSED!$C113,Backend!$Q$9:$T$52,3,FALSE),MASTER_DATA_NORMALIZED!CD113)</f>
        <v>0</v>
      </c>
      <c r="CE113" s="99">
        <f>IF(AND(MASTER_DATA_NORMALIZED!CE113=0,CE$22=$L$22),VLOOKUP(MASTER_DATA_PROCESSED!$C113,Backend!$Q$9:$T$52,3,FALSE),MASTER_DATA_NORMALIZED!CE113)</f>
        <v>0</v>
      </c>
      <c r="CF113" s="99" t="e">
        <f>IF(AND(MASTER_DATA_NORMALIZED!CF113=0,CF$22=$L$22),VLOOKUP(MASTER_DATA_PROCESSED!$C113,Backend!$Q$9:$T$52,3,FALSE),MASTER_DATA_NORMALIZED!CF113)</f>
        <v>#N/A</v>
      </c>
      <c r="CG113" s="99">
        <f>IF(AND(MASTER_DATA_NORMALIZED!CG113=0,CG$22=$L$22),VLOOKUP(MASTER_DATA_PROCESSED!$C113,Backend!$Q$9:$T$52,3,FALSE),MASTER_DATA_NORMALIZED!CG113)</f>
        <v>0</v>
      </c>
      <c r="CH113" s="99">
        <f>IF(AND(MASTER_DATA_NORMALIZED!CH113=0,CH$22=$L$22),VLOOKUP(MASTER_DATA_PROCESSED!$C113,Backend!$Q$9:$T$52,3,FALSE),MASTER_DATA_NORMALIZED!CH113)</f>
        <v>0</v>
      </c>
      <c r="CI113" s="99">
        <f>IF(AND(MASTER_DATA_NORMALIZED!CI113=0,CI$22=$L$22),VLOOKUP(MASTER_DATA_PROCESSED!$C113,Backend!$Q$9:$T$52,3,FALSE),MASTER_DATA_NORMALIZED!CI113)</f>
        <v>0</v>
      </c>
      <c r="CJ113" s="99" t="e">
        <f>IF(AND(MASTER_DATA_NORMALIZED!CJ113=0,CJ$22=$L$22),VLOOKUP(MASTER_DATA_PROCESSED!$C113,Backend!$Q$9:$T$52,3,FALSE),MASTER_DATA_NORMALIZED!CJ113)</f>
        <v>#N/A</v>
      </c>
      <c r="CK113" s="99">
        <f>IF(AND(MASTER_DATA_NORMALIZED!CK113=0,CK$22=$L$22),VLOOKUP(MASTER_DATA_PROCESSED!$C113,Backend!$Q$9:$T$52,3,FALSE),MASTER_DATA_NORMALIZED!CK113)</f>
        <v>0</v>
      </c>
      <c r="CL113" s="99">
        <f>IF(AND(MASTER_DATA_NORMALIZED!CL113=0,CL$22=$L$22),VLOOKUP(MASTER_DATA_PROCESSED!$C113,Backend!$Q$9:$T$52,3,FALSE),MASTER_DATA_NORMALIZED!CL113)</f>
        <v>0</v>
      </c>
      <c r="CM113" s="99">
        <f>IF(AND(MASTER_DATA_NORMALIZED!CM113=0,CM$22=$L$22),VLOOKUP(MASTER_DATA_PROCESSED!$C113,Backend!$Q$9:$T$52,3,FALSE),MASTER_DATA_NORMALIZED!CM113)</f>
        <v>0</v>
      </c>
      <c r="CN113" s="99" t="e">
        <f>IF(AND(MASTER_DATA_NORMALIZED!CN113=0,CN$22=$L$22),VLOOKUP(MASTER_DATA_PROCESSED!$C113,Backend!$Q$9:$T$52,3,FALSE),MASTER_DATA_NORMALIZED!CN113)</f>
        <v>#N/A</v>
      </c>
      <c r="CO113" s="99">
        <f>IF(AND(MASTER_DATA_NORMALIZED!CO113=0,CO$22=$L$22),VLOOKUP(MASTER_DATA_PROCESSED!$C113,Backend!$Q$9:$T$52,3,FALSE),MASTER_DATA_NORMALIZED!CO113)</f>
        <v>0</v>
      </c>
      <c r="CP113" s="99">
        <f>IF(AND(MASTER_DATA_NORMALIZED!CP113=0,CP$22=$L$22),VLOOKUP(MASTER_DATA_PROCESSED!$C113,Backend!$Q$9:$T$52,3,FALSE),MASTER_DATA_NORMALIZED!CP113)</f>
        <v>0</v>
      </c>
      <c r="CQ113" s="99">
        <f>IF(AND(MASTER_DATA_NORMALIZED!CQ113=0,CQ$22=$L$22),VLOOKUP(MASTER_DATA_PROCESSED!$C113,Backend!$Q$9:$T$52,3,FALSE),MASTER_DATA_NORMALIZED!CQ113)</f>
        <v>0</v>
      </c>
      <c r="CR113" s="99" t="e">
        <f>IF(AND(MASTER_DATA_NORMALIZED!CR113=0,CR$22=$L$22),VLOOKUP(MASTER_DATA_PROCESSED!$C113,Backend!$Q$9:$T$52,3,FALSE),MASTER_DATA_NORMALIZED!CR113)</f>
        <v>#N/A</v>
      </c>
      <c r="CS113" s="99">
        <f>IF(AND(MASTER_DATA_NORMALIZED!CS113=0,CS$22=$L$22),VLOOKUP(MASTER_DATA_PROCESSED!$C113,Backend!$Q$9:$T$52,3,FALSE),MASTER_DATA_NORMALIZED!CS113)</f>
        <v>0</v>
      </c>
      <c r="CT113" s="99">
        <f>IF(AND(MASTER_DATA_NORMALIZED!CT113=0,CT$22=$L$22),VLOOKUP(MASTER_DATA_PROCESSED!$C113,Backend!$Q$9:$T$52,3,FALSE),MASTER_DATA_NORMALIZED!CT113)</f>
        <v>0</v>
      </c>
      <c r="CU113" s="99">
        <f>IF(AND(MASTER_DATA_NORMALIZED!CU113=0,CU$22=$L$22),VLOOKUP(MASTER_DATA_PROCESSED!$C113,Backend!$Q$9:$T$52,3,FALSE),MASTER_DATA_NORMALIZED!CU113)</f>
        <v>0</v>
      </c>
      <c r="CV113" s="99" t="e">
        <f>IF(AND(MASTER_DATA_NORMALIZED!CV113=0,CV$22=$L$22),VLOOKUP(MASTER_DATA_PROCESSED!$C113,Backend!$Q$9:$T$52,3,FALSE),MASTER_DATA_NORMALIZED!CV113)</f>
        <v>#N/A</v>
      </c>
      <c r="CW113" s="99">
        <f>IF(AND(MASTER_DATA_NORMALIZED!CW113=0,CW$22=$L$22),VLOOKUP(MASTER_DATA_PROCESSED!$C113,Backend!$Q$9:$T$52,3,FALSE),MASTER_DATA_NORMALIZED!CW113)</f>
        <v>0</v>
      </c>
      <c r="CX113" s="99">
        <f>IF(AND(MASTER_DATA_NORMALIZED!CX113=0,CX$22=$L$22),VLOOKUP(MASTER_DATA_PROCESSED!$C113,Backend!$Q$9:$T$52,3,FALSE),MASTER_DATA_NORMALIZED!CX113)</f>
        <v>0</v>
      </c>
      <c r="CY113" s="99">
        <f>IF(AND(MASTER_DATA_NORMALIZED!CY113=0,CY$22=$L$22),VLOOKUP(MASTER_DATA_PROCESSED!$C113,Backend!$Q$9:$T$52,3,FALSE),MASTER_DATA_NORMALIZED!CY113)</f>
        <v>0</v>
      </c>
      <c r="CZ113" s="99" t="e">
        <f>IF(AND(MASTER_DATA_NORMALIZED!CZ113=0,CZ$22=$L$22),VLOOKUP(MASTER_DATA_PROCESSED!$C113,Backend!$Q$9:$T$52,3,FALSE),MASTER_DATA_NORMALIZED!CZ113)</f>
        <v>#N/A</v>
      </c>
      <c r="DA113" s="99" t="e">
        <f>IF(AND(MASTER_DATA_NORMALIZED!DA113=0,DA$22=$L$22),VLOOKUP(MASTER_DATA_PROCESSED!$C113,Backend!$Q$9:$T$52,3,FALSE),MASTER_DATA_NORMALIZED!DA113)</f>
        <v>#DIV/0!</v>
      </c>
      <c r="DB113" s="99" t="e">
        <f>IF(AND(MASTER_DATA_NORMALIZED!DB113=0,DB$22=$L$22),VLOOKUP(MASTER_DATA_PROCESSED!$C113,Backend!$Q$9:$T$52,3,FALSE),MASTER_DATA_NORMALIZED!DB113)</f>
        <v>#DIV/0!</v>
      </c>
      <c r="DC113" s="99" t="e">
        <f>IF(AND(MASTER_DATA_NORMALIZED!DC113=0,DC$22=$L$22),VLOOKUP(MASTER_DATA_PROCESSED!$C113,Backend!$Q$9:$T$52,3,FALSE),MASTER_DATA_NORMALIZED!DC113)</f>
        <v>#DIV/0!</v>
      </c>
      <c r="DD113" s="99" t="e">
        <f>IF(AND(MASTER_DATA_NORMALIZED!DD113=0,DD$22=$L$22),VLOOKUP(MASTER_DATA_PROCESSED!$C113,Backend!$Q$9:$T$52,3,FALSE),MASTER_DATA_NORMALIZED!DD113)</f>
        <v>#N/A</v>
      </c>
      <c r="DE113" s="99">
        <f>IF(AND(MASTER_DATA_NORMALIZED!DE113=0,DE$22=$L$22),VLOOKUP(MASTER_DATA_PROCESSED!$C113,Backend!$Q$9:$T$52,3,FALSE),MASTER_DATA_NORMALIZED!DE113)</f>
        <v>0</v>
      </c>
      <c r="DF113" s="99">
        <f>IF(AND(MASTER_DATA_NORMALIZED!DF113=0,DF$22=$L$22),VLOOKUP(MASTER_DATA_PROCESSED!$C113,Backend!$Q$9:$T$52,3,FALSE),MASTER_DATA_NORMALIZED!DF113)</f>
        <v>0</v>
      </c>
      <c r="DG113" s="99">
        <f>IF(AND(MASTER_DATA_NORMALIZED!DG113=0,DG$22=$L$22),VLOOKUP(MASTER_DATA_PROCESSED!$C113,Backend!$Q$9:$T$52,3,FALSE),MASTER_DATA_NORMALIZED!DG113)</f>
        <v>0</v>
      </c>
      <c r="DH113" s="99" t="e">
        <f>IF(AND(MASTER_DATA_NORMALIZED!DH113=0,DH$22=$L$22),VLOOKUP(MASTER_DATA_PROCESSED!$C113,Backend!$Q$9:$T$52,3,FALSE),MASTER_DATA_NORMALIZED!DH113)</f>
        <v>#N/A</v>
      </c>
      <c r="DI113" s="99">
        <f>IF(AND(MASTER_DATA_NORMALIZED!DI113=0,DI$22=$L$22),VLOOKUP(MASTER_DATA_PROCESSED!$C113,Backend!$Q$9:$T$52,3,FALSE),MASTER_DATA_NORMALIZED!DI113)</f>
        <v>0</v>
      </c>
      <c r="DJ113" s="99">
        <f>IF(AND(MASTER_DATA_NORMALIZED!DJ113=0,DJ$22=$L$22),VLOOKUP(MASTER_DATA_PROCESSED!$C113,Backend!$Q$9:$T$52,3,FALSE),MASTER_DATA_NORMALIZED!DJ113)</f>
        <v>0</v>
      </c>
      <c r="DK113" s="99">
        <f>IF(AND(MASTER_DATA_NORMALIZED!DK113=0,DK$22=$L$22),VLOOKUP(MASTER_DATA_PROCESSED!$C113,Backend!$Q$9:$T$52,3,FALSE),MASTER_DATA_NORMALIZED!DK113)</f>
        <v>0</v>
      </c>
      <c r="DL113" s="99" t="e">
        <f>IF(AND(MASTER_DATA_NORMALIZED!DL113=0,DL$22=$L$22),VLOOKUP(MASTER_DATA_PROCESSED!$C113,Backend!$Q$9:$T$52,3,FALSE),MASTER_DATA_NORMALIZED!DL113)</f>
        <v>#N/A</v>
      </c>
      <c r="DM113" s="99">
        <f>IF(AND(MASTER_DATA_NORMALIZED!DM113=0,DM$22=$L$22),VLOOKUP(MASTER_DATA_PROCESSED!$C113,Backend!$Q$9:$T$52,3,FALSE),MASTER_DATA_NORMALIZED!DM113)</f>
        <v>0</v>
      </c>
      <c r="DN113" s="99">
        <f>IF(AND(MASTER_DATA_NORMALIZED!DN113=0,DN$22=$L$22),VLOOKUP(MASTER_DATA_PROCESSED!$C113,Backend!$Q$9:$T$52,3,FALSE),MASTER_DATA_NORMALIZED!DN113)</f>
        <v>0</v>
      </c>
      <c r="DO113" s="99">
        <f>IF(AND(MASTER_DATA_NORMALIZED!DO113=0,DO$22=$L$22),VLOOKUP(MASTER_DATA_PROCESSED!$C113,Backend!$Q$9:$T$52,3,FALSE),MASTER_DATA_NORMALIZED!DO113)</f>
        <v>0</v>
      </c>
      <c r="DP113" s="99" t="e">
        <f>IF(AND(MASTER_DATA_NORMALIZED!DP113=0,DP$22=$L$22),VLOOKUP(MASTER_DATA_PROCESSED!$C113,Backend!$Q$9:$T$52,3,FALSE),MASTER_DATA_NORMALIZED!DP113)</f>
        <v>#N/A</v>
      </c>
      <c r="DQ113" s="99">
        <f>IF(AND(MASTER_DATA_NORMALIZED!DQ113=0,DQ$22=$L$22),VLOOKUP(MASTER_DATA_PROCESSED!$C113,Backend!$Q$9:$T$52,3,FALSE),MASTER_DATA_NORMALIZED!DQ113)</f>
        <v>0</v>
      </c>
      <c r="DR113" s="99">
        <f>IF(AND(MASTER_DATA_NORMALIZED!DR113=0,DR$22=$L$22),VLOOKUP(MASTER_DATA_PROCESSED!$C113,Backend!$Q$9:$T$52,3,FALSE),MASTER_DATA_NORMALIZED!DR113)</f>
        <v>0</v>
      </c>
      <c r="DS113" s="99">
        <f>IF(AND(MASTER_DATA_NORMALIZED!DS113=0,DS$22=$L$22),VLOOKUP(MASTER_DATA_PROCESSED!$C113,Backend!$Q$9:$T$52,3,FALSE),MASTER_DATA_NORMALIZED!DS113)</f>
        <v>0</v>
      </c>
      <c r="DT113" s="99" t="e">
        <f>IF(AND(MASTER_DATA_NORMALIZED!DT113=0,DT$22=$L$22),VLOOKUP(MASTER_DATA_PROCESSED!$C113,Backend!$Q$9:$T$52,3,FALSE),MASTER_DATA_NORMALIZED!DT113)</f>
        <v>#N/A</v>
      </c>
      <c r="DU113" s="99">
        <f>IF(AND(MASTER_DATA_NORMALIZED!DU113=0,DU$22=$L$22),VLOOKUP(MASTER_DATA_PROCESSED!$C113,Backend!$Q$9:$T$52,3,FALSE),MASTER_DATA_NORMALIZED!DU113)</f>
        <v>0</v>
      </c>
      <c r="DV113" s="99">
        <f>IF(AND(MASTER_DATA_NORMALIZED!DV113=0,DV$22=$L$22),VLOOKUP(MASTER_DATA_PROCESSED!$C113,Backend!$Q$9:$T$52,3,FALSE),MASTER_DATA_NORMALIZED!DV113)</f>
        <v>0</v>
      </c>
      <c r="DW113" s="99">
        <f>IF(AND(MASTER_DATA_NORMALIZED!DW113=0,DW$22=$L$22),VLOOKUP(MASTER_DATA_PROCESSED!$C113,Backend!$Q$9:$T$52,3,FALSE),MASTER_DATA_NORMALIZED!DW113)</f>
        <v>0</v>
      </c>
      <c r="DX113" s="99" t="e">
        <f>IF(AND(MASTER_DATA_NORMALIZED!DX113=0,DX$22=$L$22),VLOOKUP(MASTER_DATA_PROCESSED!$C113,Backend!$Q$9:$T$52,3,FALSE),MASTER_DATA_NORMALIZED!DX113)</f>
        <v>#N/A</v>
      </c>
      <c r="DY113" s="99">
        <f>IF(AND(MASTER_DATA_NORMALIZED!DY113=0,DY$22=$L$22),VLOOKUP(MASTER_DATA_PROCESSED!$C113,Backend!$Q$9:$T$52,3,FALSE),MASTER_DATA_NORMALIZED!DY113)</f>
        <v>0</v>
      </c>
      <c r="DZ113" s="99">
        <f>IF(AND(MASTER_DATA_NORMALIZED!DZ113=0,DZ$22=$L$22),VLOOKUP(MASTER_DATA_PROCESSED!$C113,Backend!$Q$9:$T$52,3,FALSE),MASTER_DATA_NORMALIZED!DZ113)</f>
        <v>0</v>
      </c>
      <c r="EA113" s="99">
        <f>IF(AND(MASTER_DATA_NORMALIZED!EA113=0,EA$22=$L$22),VLOOKUP(MASTER_DATA_PROCESSED!$C113,Backend!$Q$9:$T$52,3,FALSE),MASTER_DATA_NORMALIZED!EA113)</f>
        <v>0</v>
      </c>
      <c r="EB113" s="99" t="e">
        <f>IF(AND(MASTER_DATA_NORMALIZED!EB113=0,EB$22=$L$22),VLOOKUP(MASTER_DATA_PROCESSED!$C113,Backend!$Q$9:$T$52,3,FALSE),MASTER_DATA_NORMALIZED!EB113)</f>
        <v>#N/A</v>
      </c>
      <c r="EC113" s="99" t="e">
        <f>IF(AND(MASTER_DATA_NORMALIZED!EC113=0,EC$22=$L$22),VLOOKUP(MASTER_DATA_PROCESSED!$C113,Backend!$Q$9:$T$52,3,FALSE),MASTER_DATA_NORMALIZED!EC113)</f>
        <v>#DIV/0!</v>
      </c>
      <c r="ED113" s="99" t="e">
        <f>IF(AND(MASTER_DATA_NORMALIZED!ED113=0,ED$22=$L$22),VLOOKUP(MASTER_DATA_PROCESSED!$C113,Backend!$Q$9:$T$52,3,FALSE),MASTER_DATA_NORMALIZED!ED113)</f>
        <v>#DIV/0!</v>
      </c>
      <c r="EE113" s="99" t="e">
        <f>IF(AND(MASTER_DATA_NORMALIZED!EE113=0,EE$22=$L$22),VLOOKUP(MASTER_DATA_PROCESSED!$C113,Backend!$Q$9:$T$52,3,FALSE),MASTER_DATA_NORMALIZED!EE113)</f>
        <v>#DIV/0!</v>
      </c>
      <c r="EF113" s="99" t="e">
        <f>IF(AND(MASTER_DATA_NORMALIZED!EF113=0,EF$22=$L$22),VLOOKUP(MASTER_DATA_PROCESSED!$C113,Backend!$Q$9:$T$52,3,FALSE),MASTER_DATA_NORMALIZED!EF113)</f>
        <v>#VALUE!</v>
      </c>
      <c r="EG113" s="99">
        <f>IF(AND(MASTER_DATA_NORMALIZED!EG113=0,EG$22=$L$22),VLOOKUP(MASTER_DATA_PROCESSED!$C113,Backend!$Q$9:$T$52,3,FALSE),MASTER_DATA_NORMALIZED!EG113)</f>
        <v>0</v>
      </c>
      <c r="EH113" s="99">
        <f>IF(AND(MASTER_DATA_NORMALIZED!EH113=0,EH$22=$L$22),VLOOKUP(MASTER_DATA_PROCESSED!$C113,Backend!$Q$9:$T$52,3,FALSE),MASTER_DATA_NORMALIZED!EH113)</f>
        <v>0</v>
      </c>
      <c r="EI113" s="99">
        <f>IF(AND(MASTER_DATA_NORMALIZED!EI113=0,EI$22=$L$22),VLOOKUP(MASTER_DATA_PROCESSED!$C113,Backend!$Q$9:$T$52,3,FALSE),MASTER_DATA_NORMALIZED!EI113)</f>
        <v>0</v>
      </c>
      <c r="EJ113" s="99" t="e">
        <f>IF(AND(MASTER_DATA_NORMALIZED!EJ113=0,EJ$22=$L$22),VLOOKUP(MASTER_DATA_PROCESSED!$C113,Backend!$Q$9:$T$52,3,FALSE),MASTER_DATA_NORMALIZED!EJ113)</f>
        <v>#N/A</v>
      </c>
      <c r="EK113" s="99">
        <f>IF(AND(MASTER_DATA_NORMALIZED!EK113=0,EK$22=$L$22),VLOOKUP(MASTER_DATA_PROCESSED!$C113,Backend!$Q$9:$T$52,3,FALSE),MASTER_DATA_NORMALIZED!EK113)</f>
        <v>0</v>
      </c>
      <c r="EL113" s="99">
        <f>IF(AND(MASTER_DATA_NORMALIZED!EL113=0,EL$22=$L$22),VLOOKUP(MASTER_DATA_PROCESSED!$C113,Backend!$Q$9:$T$52,3,FALSE),MASTER_DATA_NORMALIZED!EL113)</f>
        <v>0</v>
      </c>
      <c r="EM113" s="99">
        <f>IF(AND(MASTER_DATA_NORMALIZED!EM113=0,EM$22=$L$22),VLOOKUP(MASTER_DATA_PROCESSED!$C113,Backend!$Q$9:$T$52,3,FALSE),MASTER_DATA_NORMALIZED!EM113)</f>
        <v>0</v>
      </c>
      <c r="EN113" s="99" t="e">
        <f>IF(AND(MASTER_DATA_NORMALIZED!EN113=0,EN$22=$L$22),VLOOKUP(MASTER_DATA_PROCESSED!$C113,Backend!$Q$9:$T$52,3,FALSE),MASTER_DATA_NORMALIZED!EN113)</f>
        <v>#N/A</v>
      </c>
      <c r="EO113" s="99">
        <f>IF(AND(MASTER_DATA_NORMALIZED!EO113=0,EO$22=$L$22),VLOOKUP(MASTER_DATA_PROCESSED!$C113,Backend!$Q$9:$T$52,3,FALSE),MASTER_DATA_NORMALIZED!EO113)</f>
        <v>0</v>
      </c>
      <c r="EP113" s="99">
        <f>IF(AND(MASTER_DATA_NORMALIZED!EP113=0,EP$22=$L$22),VLOOKUP(MASTER_DATA_PROCESSED!$C113,Backend!$Q$9:$T$52,3,FALSE),MASTER_DATA_NORMALIZED!EP113)</f>
        <v>0</v>
      </c>
      <c r="EQ113" s="99">
        <f>IF(AND(MASTER_DATA_NORMALIZED!EQ113=0,EQ$22=$L$22),VLOOKUP(MASTER_DATA_PROCESSED!$C113,Backend!$Q$9:$T$52,3,FALSE),MASTER_DATA_NORMALIZED!EQ113)</f>
        <v>0</v>
      </c>
      <c r="ER113" s="99" t="e">
        <f>IF(AND(MASTER_DATA_NORMALIZED!ER113=0,ER$22=$L$22),VLOOKUP(MASTER_DATA_PROCESSED!$C113,Backend!$Q$9:$T$52,3,FALSE),MASTER_DATA_NORMALIZED!ER113)</f>
        <v>#N/A</v>
      </c>
      <c r="ES113" s="99">
        <f>IF(AND(MASTER_DATA_NORMALIZED!ES113=0,ES$22=$L$22),VLOOKUP(MASTER_DATA_PROCESSED!$C113,Backend!$Q$9:$T$52,3,FALSE),MASTER_DATA_NORMALIZED!ES113)</f>
        <v>0</v>
      </c>
      <c r="ET113" s="99">
        <f>IF(AND(MASTER_DATA_NORMALIZED!ET113=0,ET$22=$L$22),VLOOKUP(MASTER_DATA_PROCESSED!$C113,Backend!$Q$9:$T$52,3,FALSE),MASTER_DATA_NORMALIZED!ET113)</f>
        <v>0</v>
      </c>
      <c r="EU113" s="99">
        <f>IF(AND(MASTER_DATA_NORMALIZED!EU113=0,EU$22=$L$22),VLOOKUP(MASTER_DATA_PROCESSED!$C113,Backend!$Q$9:$T$52,3,FALSE),MASTER_DATA_NORMALIZED!EU113)</f>
        <v>0</v>
      </c>
      <c r="EV113" s="99" t="e">
        <f>IF(AND(MASTER_DATA_NORMALIZED!EV113=0,EV$22=$L$22),VLOOKUP(MASTER_DATA_PROCESSED!$C113,Backend!$Q$9:$T$52,3,FALSE),MASTER_DATA_NORMALIZED!EV113)</f>
        <v>#N/A</v>
      </c>
      <c r="EW113" s="99">
        <f>IF(AND(MASTER_DATA_NORMALIZED!EW113=0,EW$22=$L$22),VLOOKUP(MASTER_DATA_PROCESSED!$C113,Backend!$Q$9:$T$52,3,FALSE),MASTER_DATA_NORMALIZED!EW113)</f>
        <v>0</v>
      </c>
      <c r="EX113" s="99">
        <f>IF(AND(MASTER_DATA_NORMALIZED!EX113=0,EX$22=$L$22),VLOOKUP(MASTER_DATA_PROCESSED!$C113,Backend!$Q$9:$T$52,3,FALSE),MASTER_DATA_NORMALIZED!EX113)</f>
        <v>0</v>
      </c>
      <c r="EY113" s="99">
        <f>IF(AND(MASTER_DATA_NORMALIZED!EY113=0,EY$22=$L$22),VLOOKUP(MASTER_DATA_PROCESSED!$C113,Backend!$Q$9:$T$52,3,FALSE),MASTER_DATA_NORMALIZED!EY113)</f>
        <v>0</v>
      </c>
      <c r="EZ113" s="99" t="e">
        <f>IF(AND(MASTER_DATA_NORMALIZED!EZ113=0,EZ$22=$L$22),VLOOKUP(MASTER_DATA_PROCESSED!$C113,Backend!$Q$9:$T$52,3,FALSE),MASTER_DATA_NORMALIZED!EZ113)</f>
        <v>#N/A</v>
      </c>
      <c r="FA113" s="99">
        <f>IF(AND(MASTER_DATA_NORMALIZED!FA113=0,FA$22=$L$22),VLOOKUP(MASTER_DATA_PROCESSED!$C113,Backend!$Q$9:$T$52,3,FALSE),MASTER_DATA_NORMALIZED!FA113)</f>
        <v>0</v>
      </c>
      <c r="FB113" s="99">
        <f>IF(AND(MASTER_DATA_NORMALIZED!FB113=0,FB$22=$L$22),VLOOKUP(MASTER_DATA_PROCESSED!$C113,Backend!$Q$9:$T$52,3,FALSE),MASTER_DATA_NORMALIZED!FB113)</f>
        <v>0</v>
      </c>
      <c r="FC113" s="99">
        <f>IF(AND(MASTER_DATA_NORMALIZED!FC113=0,FC$22=$L$22),VLOOKUP(MASTER_DATA_PROCESSED!$C113,Backend!$Q$9:$T$52,3,FALSE),MASTER_DATA_NORMALIZED!FC113)</f>
        <v>0</v>
      </c>
      <c r="FD113" s="99" t="e">
        <f>IF(AND(MASTER_DATA_NORMALIZED!FD113=0,FD$22=$L$22),VLOOKUP(MASTER_DATA_PROCESSED!$C113,Backend!$Q$9:$T$52,3,FALSE),MASTER_DATA_NORMALIZED!FD113)</f>
        <v>#N/A</v>
      </c>
      <c r="FE113" s="99">
        <f>IF(AND(MASTER_DATA_NORMALIZED!FE113=0,FE$22=$L$22),VLOOKUP(MASTER_DATA_PROCESSED!$C113,Backend!$Q$9:$T$52,3,FALSE),MASTER_DATA_NORMALIZED!FE113)</f>
        <v>0</v>
      </c>
      <c r="FF113" s="99">
        <f>IF(AND(MASTER_DATA_NORMALIZED!FF113=0,FF$22=$L$22),VLOOKUP(MASTER_DATA_PROCESSED!$C113,Backend!$Q$9:$T$52,3,FALSE),MASTER_DATA_NORMALIZED!FF113)</f>
        <v>0</v>
      </c>
      <c r="FG113" s="99">
        <f>IF(AND(MASTER_DATA_NORMALIZED!FG113=0,FG$22=$L$22),VLOOKUP(MASTER_DATA_PROCESSED!$C113,Backend!$Q$9:$T$52,3,FALSE),MASTER_DATA_NORMALIZED!FG113)</f>
        <v>0</v>
      </c>
      <c r="FH113" s="99" t="e">
        <f>IF(AND(MASTER_DATA_NORMALIZED!FH113=0,FH$22=$L$22),VLOOKUP(MASTER_DATA_PROCESSED!$C113,Backend!$Q$9:$T$52,3,FALSE),MASTER_DATA_NORMALIZED!FH113)</f>
        <v>#N/A</v>
      </c>
      <c r="FI113" s="99">
        <f>IF(AND(MASTER_DATA_NORMALIZED!FI113=0,FI$22=$L$22),VLOOKUP(MASTER_DATA_PROCESSED!$C113,Backend!$Q$9:$T$52,3,FALSE),MASTER_DATA_NORMALIZED!FI113)</f>
        <v>0</v>
      </c>
      <c r="FJ113" s="99">
        <f>IF(AND(MASTER_DATA_NORMALIZED!FJ113=0,FJ$22=$L$22),VLOOKUP(MASTER_DATA_PROCESSED!$C113,Backend!$Q$9:$T$52,3,FALSE),MASTER_DATA_NORMALIZED!FJ113)</f>
        <v>0</v>
      </c>
      <c r="FK113" s="99">
        <f>IF(AND(MASTER_DATA_NORMALIZED!FK113=0,FK$22=$L$22),VLOOKUP(MASTER_DATA_PROCESSED!$C113,Backend!$Q$9:$T$52,3,FALSE),MASTER_DATA_NORMALIZED!FK113)</f>
        <v>0</v>
      </c>
      <c r="FL113" s="99" t="e">
        <f>IF(AND(MASTER_DATA_NORMALIZED!FL113=0,FL$22=$L$22),VLOOKUP(MASTER_DATA_PROCESSED!$C113,Backend!$Q$9:$T$52,3,FALSE),MASTER_DATA_NORMALIZED!FL113)</f>
        <v>#N/A</v>
      </c>
      <c r="FM113" s="99">
        <f>IF(AND(MASTER_DATA_NORMALIZED!FM113=0,FM$22=$L$22),VLOOKUP(MASTER_DATA_PROCESSED!$C113,Backend!$Q$9:$T$52,3,FALSE),MASTER_DATA_NORMALIZED!FM113)</f>
        <v>0</v>
      </c>
      <c r="FN113" s="99">
        <f>IF(AND(MASTER_DATA_NORMALIZED!FN113=0,FN$22=$L$22),VLOOKUP(MASTER_DATA_PROCESSED!$C113,Backend!$Q$9:$T$52,3,FALSE),MASTER_DATA_NORMALIZED!FN113)</f>
        <v>0</v>
      </c>
      <c r="FO113" s="99">
        <f>IF(AND(MASTER_DATA_NORMALIZED!FO113=0,FO$22=$L$22),VLOOKUP(MASTER_DATA_PROCESSED!$C113,Backend!$Q$9:$T$52,3,FALSE),MASTER_DATA_NORMALIZED!FO113)</f>
        <v>0</v>
      </c>
      <c r="FP113" s="99" t="e">
        <f>IF(AND(MASTER_DATA_NORMALIZED!FP113=0,FP$22=$L$22),VLOOKUP(MASTER_DATA_PROCESSED!$C113,Backend!$Q$9:$T$52,3,FALSE),MASTER_DATA_NORMALIZED!FP113)</f>
        <v>#N/A</v>
      </c>
      <c r="FQ113" s="99">
        <f>IF(AND(MASTER_DATA_NORMALIZED!FQ113=0,FQ$22=$L$22),VLOOKUP(MASTER_DATA_PROCESSED!$C113,Backend!$Q$9:$T$52,3,FALSE),MASTER_DATA_NORMALIZED!FQ113)</f>
        <v>0</v>
      </c>
      <c r="FR113" s="99">
        <f>IF(AND(MASTER_DATA_NORMALIZED!FR113=0,FR$22=$L$22),VLOOKUP(MASTER_DATA_PROCESSED!$C113,Backend!$Q$9:$T$52,3,FALSE),MASTER_DATA_NORMALIZED!FR113)</f>
        <v>0</v>
      </c>
      <c r="FS113" s="99">
        <f>IF(AND(MASTER_DATA_NORMALIZED!FS113=0,FS$22=$L$22),VLOOKUP(MASTER_DATA_PROCESSED!$C113,Backend!$Q$9:$T$52,3,FALSE),MASTER_DATA_NORMALIZED!FS113)</f>
        <v>0</v>
      </c>
      <c r="FT113" s="99" t="e">
        <f>IF(AND(MASTER_DATA_NORMALIZED!FT113=0,FT$22=$L$22),VLOOKUP(MASTER_DATA_PROCESSED!$C113,Backend!$Q$9:$T$52,3,FALSE),MASTER_DATA_NORMALIZED!FT113)</f>
        <v>#N/A</v>
      </c>
      <c r="FU113" s="99">
        <f>IF(AND(MASTER_DATA_NORMALIZED!FU113=0,FU$22=$L$22),VLOOKUP(MASTER_DATA_PROCESSED!$C113,Backend!$Q$9:$T$52,3,FALSE),MASTER_DATA_NORMALIZED!FU113)</f>
        <v>0</v>
      </c>
      <c r="FV113" s="99">
        <f>IF(AND(MASTER_DATA_NORMALIZED!FV113=0,FV$22=$L$22),VLOOKUP(MASTER_DATA_PROCESSED!$C113,Backend!$Q$9:$T$52,3,FALSE),MASTER_DATA_NORMALIZED!FV113)</f>
        <v>0</v>
      </c>
      <c r="FW113" s="99">
        <f>IF(AND(MASTER_DATA_NORMALIZED!FW113=0,FW$22=$L$22),VLOOKUP(MASTER_DATA_PROCESSED!$C113,Backend!$Q$9:$T$52,3,FALSE),MASTER_DATA_NORMALIZED!FW113)</f>
        <v>0</v>
      </c>
      <c r="FX113" s="99" t="e">
        <f>IF(AND(MASTER_DATA_NORMALIZED!FX113=0,FX$22=$L$22),VLOOKUP(MASTER_DATA_PROCESSED!$C113,Backend!$Q$9:$T$52,3,FALSE),MASTER_DATA_NORMALIZED!FX113)</f>
        <v>#N/A</v>
      </c>
      <c r="FY113" s="99">
        <f>IF(AND(MASTER_DATA_NORMALIZED!FY113=0,FY$22=$L$22),VLOOKUP(MASTER_DATA_PROCESSED!$C113,Backend!$Q$9:$T$52,3,FALSE),MASTER_DATA_NORMALIZED!FY113)</f>
        <v>0</v>
      </c>
      <c r="FZ113" s="99">
        <f>IF(AND(MASTER_DATA_NORMALIZED!FZ113=0,FZ$22=$L$22),VLOOKUP(MASTER_DATA_PROCESSED!$C113,Backend!$Q$9:$T$52,3,FALSE),MASTER_DATA_NORMALIZED!FZ113)</f>
        <v>0</v>
      </c>
      <c r="GA113" s="99">
        <f>IF(AND(MASTER_DATA_NORMALIZED!GA113=0,GA$22=$L$22),VLOOKUP(MASTER_DATA_PROCESSED!$C113,Backend!$Q$9:$T$52,3,FALSE),MASTER_DATA_NORMALIZED!GA113)</f>
        <v>0</v>
      </c>
      <c r="GB113" s="99" t="e">
        <f>IF(AND(MASTER_DATA_NORMALIZED!GB113=0,GB$22=$L$22),VLOOKUP(MASTER_DATA_PROCESSED!$C113,Backend!$Q$9:$T$52,3,FALSE),MASTER_DATA_NORMALIZED!GB113)</f>
        <v>#N/A</v>
      </c>
      <c r="GC113" s="99">
        <f>IF(AND(MASTER_DATA_NORMALIZED!GC113=0,GC$22=$L$22),VLOOKUP(MASTER_DATA_PROCESSED!$C113,Backend!$Q$9:$T$52,3,FALSE),MASTER_DATA_NORMALIZED!GC113)</f>
        <v>0</v>
      </c>
      <c r="GD113" s="99">
        <f>IF(AND(MASTER_DATA_NORMALIZED!GD113=0,GD$22=$L$22),VLOOKUP(MASTER_DATA_PROCESSED!$C113,Backend!$Q$9:$T$52,3,FALSE),MASTER_DATA_NORMALIZED!GD113)</f>
        <v>0</v>
      </c>
      <c r="GE113" s="99">
        <f>IF(AND(MASTER_DATA_NORMALIZED!GE113=0,GE$22=$L$22),VLOOKUP(MASTER_DATA_PROCESSED!$C113,Backend!$Q$9:$T$52,3,FALSE),MASTER_DATA_NORMALIZED!GE113)</f>
        <v>0</v>
      </c>
      <c r="GF113" s="99" t="e">
        <f>IF(AND(MASTER_DATA_NORMALIZED!GF113=0,GF$22=$L$22),VLOOKUP(MASTER_DATA_PROCESSED!$C113,Backend!$Q$9:$T$52,3,FALSE),MASTER_DATA_NORMALIZED!GF113)</f>
        <v>#N/A</v>
      </c>
      <c r="GG113" s="99">
        <f>IF(AND(MASTER_DATA_NORMALIZED!GG113=0,GG$22=$L$22),VLOOKUP(MASTER_DATA_PROCESSED!$C113,Backend!$Q$9:$T$52,3,FALSE),MASTER_DATA_NORMALIZED!GG113)</f>
        <v>0</v>
      </c>
      <c r="GH113" s="99">
        <f>IF(AND(MASTER_DATA_NORMALIZED!GH113=0,GH$22=$L$22),VLOOKUP(MASTER_DATA_PROCESSED!$C113,Backend!$Q$9:$T$52,3,FALSE),MASTER_DATA_NORMALIZED!GH113)</f>
        <v>0</v>
      </c>
      <c r="GI113" s="99">
        <f>IF(AND(MASTER_DATA_NORMALIZED!GI113=0,GI$22=$L$22),VLOOKUP(MASTER_DATA_PROCESSED!$C113,Backend!$Q$9:$T$52,3,FALSE),MASTER_DATA_NORMALIZED!GI113)</f>
        <v>0</v>
      </c>
      <c r="GJ113" s="99" t="e">
        <f>IF(AND(MASTER_DATA_NORMALIZED!GJ113=0,GJ$22=$L$22),VLOOKUP(MASTER_DATA_PROCESSED!$C113,Backend!$Q$9:$T$52,3,FALSE),MASTER_DATA_NORMALIZED!GJ113)</f>
        <v>#N/A</v>
      </c>
      <c r="GK113" s="99">
        <f>IF(AND(MASTER_DATA_NORMALIZED!GK113=0,GK$22=$L$22),VLOOKUP(MASTER_DATA_PROCESSED!$C113,Backend!$Q$9:$T$52,3,FALSE),MASTER_DATA_NORMALIZED!GK113)</f>
        <v>0</v>
      </c>
      <c r="GL113" s="99">
        <f>IF(AND(MASTER_DATA_NORMALIZED!GL113=0,GL$22=$L$22),VLOOKUP(MASTER_DATA_PROCESSED!$C113,Backend!$Q$9:$T$52,3,FALSE),MASTER_DATA_NORMALIZED!GL113)</f>
        <v>0</v>
      </c>
      <c r="GM113" s="99">
        <f>IF(AND(MASTER_DATA_NORMALIZED!GM113=0,GM$22=$L$22),VLOOKUP(MASTER_DATA_PROCESSED!$C113,Backend!$Q$9:$T$52,3,FALSE),MASTER_DATA_NORMALIZED!GM113)</f>
        <v>0</v>
      </c>
      <c r="GN113" s="99" t="e">
        <f>IF(AND(MASTER_DATA_NORMALIZED!GN113=0,GN$22=$L$22),VLOOKUP(MASTER_DATA_PROCESSED!$C113,Backend!$Q$9:$T$52,3,FALSE),MASTER_DATA_NORMALIZED!GN113)</f>
        <v>#N/A</v>
      </c>
      <c r="GO113" s="99">
        <f>IF(AND(MASTER_DATA_NORMALIZED!GO113=0,GO$22=$L$22),VLOOKUP(MASTER_DATA_PROCESSED!$C113,Backend!$Q$9:$T$52,3,FALSE),MASTER_DATA_NORMALIZED!GO113)</f>
        <v>0</v>
      </c>
      <c r="GP113" s="99">
        <f>IF(AND(MASTER_DATA_NORMALIZED!GP113=0,GP$22=$L$22),VLOOKUP(MASTER_DATA_PROCESSED!$C113,Backend!$Q$9:$T$52,3,FALSE),MASTER_DATA_NORMALIZED!GP113)</f>
        <v>0</v>
      </c>
      <c r="GQ113" s="99">
        <f>IF(AND(MASTER_DATA_NORMALIZED!GQ113=0,GQ$22=$L$22),VLOOKUP(MASTER_DATA_PROCESSED!$C113,Backend!$Q$9:$T$52,3,FALSE),MASTER_DATA_NORMALIZED!GQ113)</f>
        <v>0</v>
      </c>
      <c r="GR113" s="99" t="e">
        <f>IF(AND(MASTER_DATA_NORMALIZED!GR113=0,GR$22=$L$22),VLOOKUP(MASTER_DATA_PROCESSED!$C113,Backend!$Q$9:$T$52,3,FALSE),MASTER_DATA_NORMALIZED!GR113)</f>
        <v>#N/A</v>
      </c>
      <c r="GS113" s="99">
        <f>IF(AND(MASTER_DATA_NORMALIZED!GS113=0,GS$22=$L$22),VLOOKUP(MASTER_DATA_PROCESSED!$C113,Backend!$Q$9:$T$52,3,FALSE),MASTER_DATA_NORMALIZED!GS113)</f>
        <v>0</v>
      </c>
      <c r="GT113" s="99">
        <f>IF(AND(MASTER_DATA_NORMALIZED!GT113=0,GT$22=$L$22),VLOOKUP(MASTER_DATA_PROCESSED!$C113,Backend!$Q$9:$T$52,3,FALSE),MASTER_DATA_NORMALIZED!GT113)</f>
        <v>0</v>
      </c>
      <c r="GU113" s="99">
        <f>IF(AND(MASTER_DATA_NORMALIZED!GU113=0,GU$22=$L$22),VLOOKUP(MASTER_DATA_PROCESSED!$C113,Backend!$Q$9:$T$52,3,FALSE),MASTER_DATA_NORMALIZED!GU113)</f>
        <v>0</v>
      </c>
      <c r="GV113" s="99" t="e">
        <f>IF(AND(MASTER_DATA_NORMALIZED!GV113=0,GV$22=$L$22),VLOOKUP(MASTER_DATA_PROCESSED!$C113,Backend!$Q$9:$T$52,3,FALSE),MASTER_DATA_NORMALIZED!GV113)</f>
        <v>#N/A</v>
      </c>
      <c r="GW113" s="99" t="e">
        <f>IF(AND(MASTER_DATA_NORMALIZED!GW113=0,GW$22=$L$22),VLOOKUP(MASTER_DATA_PROCESSED!$C113,Backend!$Q$9:$T$52,3,FALSE),MASTER_DATA_NORMALIZED!GW113)</f>
        <v>#REF!</v>
      </c>
      <c r="GX113" s="99" t="e">
        <f>IF(AND(MASTER_DATA_NORMALIZED!GX113=0,GX$22=$L$22),VLOOKUP(MASTER_DATA_PROCESSED!$C113,Backend!$Q$9:$T$52,3,FALSE),MASTER_DATA_NORMALIZED!GX113)</f>
        <v>#REF!</v>
      </c>
      <c r="GY113" s="99" t="e">
        <f>IF(AND(MASTER_DATA_NORMALIZED!GY113=0,GY$22=$L$22),VLOOKUP(MASTER_DATA_PROCESSED!$C113,Backend!$Q$9:$T$52,3,FALSE),MASTER_DATA_NORMALIZED!GY113)</f>
        <v>#REF!</v>
      </c>
    </row>
    <row r="114" spans="2:207" ht="17.25" hidden="1" outlineLevel="2" x14ac:dyDescent="0.3">
      <c r="B114" s="21">
        <f t="shared" si="14"/>
        <v>20</v>
      </c>
      <c r="C114" s="24">
        <f t="shared" ref="C114:C181" si="15">IF(F114="",IF(E114="", IF(D114="",IF(G114="","",G114),D114), E114), F114)</f>
        <v>234</v>
      </c>
      <c r="D114" s="87"/>
      <c r="E114" s="61"/>
      <c r="F114" s="24">
        <v>234</v>
      </c>
      <c r="G114" s="80"/>
      <c r="H114" s="34" t="s">
        <v>116</v>
      </c>
      <c r="I114" s="95">
        <f>IF(AND(MASTER_DATA_NORMALIZED!I114=0,I$22=$L$22),VLOOKUP(MASTER_DATA_PROCESSED!$C114,Backend!$Q$9:$T$52,3,FALSE),MASTER_DATA_NORMALIZED!I114)</f>
        <v>0</v>
      </c>
      <c r="J114" s="95">
        <f>IF(AND(MASTER_DATA_NORMALIZED!J114=0,J$22=$L$22),VLOOKUP(MASTER_DATA_PROCESSED!$C114,Backend!$Q$9:$T$52,3,FALSE),MASTER_DATA_NORMALIZED!J114)</f>
        <v>0</v>
      </c>
      <c r="K114" s="95">
        <f>IF(AND(MASTER_DATA_NORMALIZED!K114=0,K$22=$L$22),VLOOKUP(MASTER_DATA_PROCESSED!$C114,Backend!$Q$9:$T$52,3,FALSE),MASTER_DATA_NORMALIZED!K114)</f>
        <v>0</v>
      </c>
      <c r="L114" s="95" t="e">
        <f>IF(AND(MASTER_DATA_NORMALIZED!L114=0,L$22=$L$22),VLOOKUP(MASTER_DATA_PROCESSED!$C114,Backend!$Q$9:$T$52,3,FALSE),MASTER_DATA_NORMALIZED!L114)</f>
        <v>#N/A</v>
      </c>
      <c r="M114" s="95">
        <f>IF(AND(MASTER_DATA_NORMALIZED!M114=0,M$22=$L$22),VLOOKUP(MASTER_DATA_PROCESSED!$C114,Backend!$Q$9:$T$52,3,FALSE),MASTER_DATA_NORMALIZED!M114)</f>
        <v>0</v>
      </c>
      <c r="N114" s="95">
        <f>IF(AND(MASTER_DATA_NORMALIZED!N114=0,N$22=$L$22),VLOOKUP(MASTER_DATA_PROCESSED!$C114,Backend!$Q$9:$T$52,3,FALSE),MASTER_DATA_NORMALIZED!N114)</f>
        <v>0</v>
      </c>
      <c r="O114" s="95">
        <f>IF(AND(MASTER_DATA_NORMALIZED!O114=0,O$22=$L$22),VLOOKUP(MASTER_DATA_PROCESSED!$C114,Backend!$Q$9:$T$52,3,FALSE),MASTER_DATA_NORMALIZED!O114)</f>
        <v>0</v>
      </c>
      <c r="P114" s="95" t="e">
        <f>IF(AND(MASTER_DATA_NORMALIZED!P114=0,P$22=$L$22),VLOOKUP(MASTER_DATA_PROCESSED!$C114,Backend!$Q$9:$T$52,3,FALSE),MASTER_DATA_NORMALIZED!P114)</f>
        <v>#N/A</v>
      </c>
      <c r="Q114" s="95">
        <f>IF(AND(MASTER_DATA_NORMALIZED!Q114=0,Q$22=$L$22),VLOOKUP(MASTER_DATA_PROCESSED!$C114,Backend!$Q$9:$T$52,3,FALSE),MASTER_DATA_NORMALIZED!Q114)</f>
        <v>0</v>
      </c>
      <c r="R114" s="95">
        <f>IF(AND(MASTER_DATA_NORMALIZED!R114=0,R$22=$L$22),VLOOKUP(MASTER_DATA_PROCESSED!$C114,Backend!$Q$9:$T$52,3,FALSE),MASTER_DATA_NORMALIZED!R114)</f>
        <v>0</v>
      </c>
      <c r="S114" s="95">
        <f>IF(AND(MASTER_DATA_NORMALIZED!S114=0,S$22=$L$22),VLOOKUP(MASTER_DATA_PROCESSED!$C114,Backend!$Q$9:$T$52,3,FALSE),MASTER_DATA_NORMALIZED!S114)</f>
        <v>0</v>
      </c>
      <c r="T114" s="95" t="e">
        <f>IF(AND(MASTER_DATA_NORMALIZED!T114=0,T$22=$L$22),VLOOKUP(MASTER_DATA_PROCESSED!$C114,Backend!$Q$9:$T$52,3,FALSE),MASTER_DATA_NORMALIZED!T114)</f>
        <v>#N/A</v>
      </c>
      <c r="U114" s="95">
        <f>IF(AND(MASTER_DATA_NORMALIZED!U114=0,U$22=$L$22),VLOOKUP(MASTER_DATA_PROCESSED!$C114,Backend!$Q$9:$T$52,3,FALSE),MASTER_DATA_NORMALIZED!U114)</f>
        <v>0</v>
      </c>
      <c r="V114" s="95">
        <f>IF(AND(MASTER_DATA_NORMALIZED!V114=0,V$22=$L$22),VLOOKUP(MASTER_DATA_PROCESSED!$C114,Backend!$Q$9:$T$52,3,FALSE),MASTER_DATA_NORMALIZED!V114)</f>
        <v>0</v>
      </c>
      <c r="W114" s="95">
        <f>IF(AND(MASTER_DATA_NORMALIZED!W114=0,W$22=$L$22),VLOOKUP(MASTER_DATA_PROCESSED!$C114,Backend!$Q$9:$T$52,3,FALSE),MASTER_DATA_NORMALIZED!W114)</f>
        <v>0</v>
      </c>
      <c r="X114" s="95" t="e">
        <f>IF(AND(MASTER_DATA_NORMALIZED!X114=0,X$22=$L$22),VLOOKUP(MASTER_DATA_PROCESSED!$C114,Backend!$Q$9:$T$52,3,FALSE),MASTER_DATA_NORMALIZED!X114)</f>
        <v>#N/A</v>
      </c>
      <c r="Y114" s="95">
        <f>IF(AND(MASTER_DATA_NORMALIZED!Y114=0,Y$22=$L$22),VLOOKUP(MASTER_DATA_PROCESSED!$C114,Backend!$Q$9:$T$52,3,FALSE),MASTER_DATA_NORMALIZED!Y114)</f>
        <v>0</v>
      </c>
      <c r="Z114" s="95">
        <f>IF(AND(MASTER_DATA_NORMALIZED!Z114=0,Z$22=$L$22),VLOOKUP(MASTER_DATA_PROCESSED!$C114,Backend!$Q$9:$T$52,3,FALSE),MASTER_DATA_NORMALIZED!Z114)</f>
        <v>0</v>
      </c>
      <c r="AA114" s="95">
        <f>IF(AND(MASTER_DATA_NORMALIZED!AA114=0,AA$22=$L$22),VLOOKUP(MASTER_DATA_PROCESSED!$C114,Backend!$Q$9:$T$52,3,FALSE),MASTER_DATA_NORMALIZED!AA114)</f>
        <v>0</v>
      </c>
      <c r="AB114" s="95" t="e">
        <f>IF(AND(MASTER_DATA_NORMALIZED!AB114=0,AB$22=$L$22),VLOOKUP(MASTER_DATA_PROCESSED!$C114,Backend!$Q$9:$T$52,3,FALSE),MASTER_DATA_NORMALIZED!AB114)</f>
        <v>#N/A</v>
      </c>
      <c r="AC114" s="95">
        <f>IF(AND(MASTER_DATA_NORMALIZED!AC114=0,AC$22=$L$22),VLOOKUP(MASTER_DATA_PROCESSED!$C114,Backend!$Q$9:$T$52,3,FALSE),MASTER_DATA_NORMALIZED!AC114)</f>
        <v>0</v>
      </c>
      <c r="AD114" s="95">
        <f>IF(AND(MASTER_DATA_NORMALIZED!AD114=0,AD$22=$L$22),VLOOKUP(MASTER_DATA_PROCESSED!$C114,Backend!$Q$9:$T$52,3,FALSE),MASTER_DATA_NORMALIZED!AD114)</f>
        <v>0</v>
      </c>
      <c r="AE114" s="95">
        <f>IF(AND(MASTER_DATA_NORMALIZED!AE114=0,AE$22=$L$22),VLOOKUP(MASTER_DATA_PROCESSED!$C114,Backend!$Q$9:$T$52,3,FALSE),MASTER_DATA_NORMALIZED!AE114)</f>
        <v>0</v>
      </c>
      <c r="AF114" s="95" t="e">
        <f>IF(AND(MASTER_DATA_NORMALIZED!AF114=0,AF$22=$L$22),VLOOKUP(MASTER_DATA_PROCESSED!$C114,Backend!$Q$9:$T$52,3,FALSE),MASTER_DATA_NORMALIZED!AF114)</f>
        <v>#N/A</v>
      </c>
      <c r="AG114" s="95">
        <f>IF(AND(MASTER_DATA_NORMALIZED!AG114=0,AG$22=$L$22),VLOOKUP(MASTER_DATA_PROCESSED!$C114,Backend!$Q$9:$T$52,3,FALSE),MASTER_DATA_NORMALIZED!AG114)</f>
        <v>0</v>
      </c>
      <c r="AH114" s="95">
        <f>IF(AND(MASTER_DATA_NORMALIZED!AH114=0,AH$22=$L$22),VLOOKUP(MASTER_DATA_PROCESSED!$C114,Backend!$Q$9:$T$52,3,FALSE),MASTER_DATA_NORMALIZED!AH114)</f>
        <v>0</v>
      </c>
      <c r="AI114" s="95">
        <f>IF(AND(MASTER_DATA_NORMALIZED!AI114=0,AI$22=$L$22),VLOOKUP(MASTER_DATA_PROCESSED!$C114,Backend!$Q$9:$T$52,3,FALSE),MASTER_DATA_NORMALIZED!AI114)</f>
        <v>0</v>
      </c>
      <c r="AJ114" s="95" t="e">
        <f>IF(AND(MASTER_DATA_NORMALIZED!AJ114=0,AJ$22=$L$22),VLOOKUP(MASTER_DATA_PROCESSED!$C114,Backend!$Q$9:$T$52,3,FALSE),MASTER_DATA_NORMALIZED!AJ114)</f>
        <v>#N/A</v>
      </c>
      <c r="AK114" s="95">
        <f>IF(AND(MASTER_DATA_NORMALIZED!AK114=0,AK$22=$L$22),VLOOKUP(MASTER_DATA_PROCESSED!$C114,Backend!$Q$9:$T$52,3,FALSE),MASTER_DATA_NORMALIZED!AK114)</f>
        <v>0</v>
      </c>
      <c r="AL114" s="95">
        <f>IF(AND(MASTER_DATA_NORMALIZED!AL114=0,AL$22=$L$22),VLOOKUP(MASTER_DATA_PROCESSED!$C114,Backend!$Q$9:$T$52,3,FALSE),MASTER_DATA_NORMALIZED!AL114)</f>
        <v>0</v>
      </c>
      <c r="AM114" s="95">
        <f>IF(AND(MASTER_DATA_NORMALIZED!AM114=0,AM$22=$L$22),VLOOKUP(MASTER_DATA_PROCESSED!$C114,Backend!$Q$9:$T$52,3,FALSE),MASTER_DATA_NORMALIZED!AM114)</f>
        <v>0</v>
      </c>
      <c r="AN114" s="95" t="e">
        <f>IF(AND(MASTER_DATA_NORMALIZED!AN114=0,AN$22=$L$22),VLOOKUP(MASTER_DATA_PROCESSED!$C114,Backend!$Q$9:$T$52,3,FALSE),MASTER_DATA_NORMALIZED!AN114)</f>
        <v>#N/A</v>
      </c>
      <c r="AO114" s="95">
        <f>IF(AND(MASTER_DATA_NORMALIZED!AO114=0,AO$22=$L$22),VLOOKUP(MASTER_DATA_PROCESSED!$C114,Backend!$Q$9:$T$52,3,FALSE),MASTER_DATA_NORMALIZED!AO114)</f>
        <v>0</v>
      </c>
      <c r="AP114" s="95">
        <f>IF(AND(MASTER_DATA_NORMALIZED!AP114=0,AP$22=$L$22),VLOOKUP(MASTER_DATA_PROCESSED!$C114,Backend!$Q$9:$T$52,3,FALSE),MASTER_DATA_NORMALIZED!AP114)</f>
        <v>0</v>
      </c>
      <c r="AQ114" s="95">
        <f>IF(AND(MASTER_DATA_NORMALIZED!AQ114=0,AQ$22=$L$22),VLOOKUP(MASTER_DATA_PROCESSED!$C114,Backend!$Q$9:$T$52,3,FALSE),MASTER_DATA_NORMALIZED!AQ114)</f>
        <v>0</v>
      </c>
      <c r="AR114" s="95" t="e">
        <f>IF(AND(MASTER_DATA_NORMALIZED!AR114=0,AR$22=$L$22),VLOOKUP(MASTER_DATA_PROCESSED!$C114,Backend!$Q$9:$T$52,3,FALSE),MASTER_DATA_NORMALIZED!AR114)</f>
        <v>#N/A</v>
      </c>
      <c r="AS114" s="95">
        <f>IF(AND(MASTER_DATA_NORMALIZED!AS114=0,AS$22=$L$22),VLOOKUP(MASTER_DATA_PROCESSED!$C114,Backend!$Q$9:$T$52,3,FALSE),MASTER_DATA_NORMALIZED!AS114)</f>
        <v>0</v>
      </c>
      <c r="AT114" s="95">
        <f>IF(AND(MASTER_DATA_NORMALIZED!AT114=0,AT$22=$L$22),VLOOKUP(MASTER_DATA_PROCESSED!$C114,Backend!$Q$9:$T$52,3,FALSE),MASTER_DATA_NORMALIZED!AT114)</f>
        <v>0</v>
      </c>
      <c r="AU114" s="95">
        <f>IF(AND(MASTER_DATA_NORMALIZED!AU114=0,AU$22=$L$22),VLOOKUP(MASTER_DATA_PROCESSED!$C114,Backend!$Q$9:$T$52,3,FALSE),MASTER_DATA_NORMALIZED!AU114)</f>
        <v>0</v>
      </c>
      <c r="AV114" s="95" t="e">
        <f>IF(AND(MASTER_DATA_NORMALIZED!AV114=0,AV$22=$L$22),VLOOKUP(MASTER_DATA_PROCESSED!$C114,Backend!$Q$9:$T$52,3,FALSE),MASTER_DATA_NORMALIZED!AV114)</f>
        <v>#N/A</v>
      </c>
      <c r="AW114" s="95">
        <f>IF(AND(MASTER_DATA_NORMALIZED!AW114=0,AW$22=$L$22),VLOOKUP(MASTER_DATA_PROCESSED!$C114,Backend!$Q$9:$T$52,3,FALSE),MASTER_DATA_NORMALIZED!AW114)</f>
        <v>0</v>
      </c>
      <c r="AX114" s="95">
        <f>IF(AND(MASTER_DATA_NORMALIZED!AX114=0,AX$22=$L$22),VLOOKUP(MASTER_DATA_PROCESSED!$C114,Backend!$Q$9:$T$52,3,FALSE),MASTER_DATA_NORMALIZED!AX114)</f>
        <v>0</v>
      </c>
      <c r="AY114" s="95">
        <f>IF(AND(MASTER_DATA_NORMALIZED!AY114=0,AY$22=$L$22),VLOOKUP(MASTER_DATA_PROCESSED!$C114,Backend!$Q$9:$T$52,3,FALSE),MASTER_DATA_NORMALIZED!AY114)</f>
        <v>0</v>
      </c>
      <c r="AZ114" s="95" t="e">
        <f>IF(AND(MASTER_DATA_NORMALIZED!AZ114=0,AZ$22=$L$22),VLOOKUP(MASTER_DATA_PROCESSED!$C114,Backend!$Q$9:$T$52,3,FALSE),MASTER_DATA_NORMALIZED!AZ114)</f>
        <v>#N/A</v>
      </c>
      <c r="BA114" s="95">
        <f>IF(AND(MASTER_DATA_NORMALIZED!BA114=0,BA$22=$L$22),VLOOKUP(MASTER_DATA_PROCESSED!$C114,Backend!$Q$9:$T$52,3,FALSE),MASTER_DATA_NORMALIZED!BA114)</f>
        <v>0</v>
      </c>
      <c r="BB114" s="95">
        <f>IF(AND(MASTER_DATA_NORMALIZED!BB114=0,BB$22=$L$22),VLOOKUP(MASTER_DATA_PROCESSED!$C114,Backend!$Q$9:$T$52,3,FALSE),MASTER_DATA_NORMALIZED!BB114)</f>
        <v>0</v>
      </c>
      <c r="BC114" s="95">
        <f>IF(AND(MASTER_DATA_NORMALIZED!BC114=0,BC$22=$L$22),VLOOKUP(MASTER_DATA_PROCESSED!$C114,Backend!$Q$9:$T$52,3,FALSE),MASTER_DATA_NORMALIZED!BC114)</f>
        <v>0</v>
      </c>
      <c r="BD114" s="95" t="e">
        <f>IF(AND(MASTER_DATA_NORMALIZED!BD114=0,BD$22=$L$22),VLOOKUP(MASTER_DATA_PROCESSED!$C114,Backend!$Q$9:$T$52,3,FALSE),MASTER_DATA_NORMALIZED!BD114)</f>
        <v>#N/A</v>
      </c>
      <c r="BE114" s="95">
        <f>IF(AND(MASTER_DATA_NORMALIZED!BE114=0,BE$22=$L$22),VLOOKUP(MASTER_DATA_PROCESSED!$C114,Backend!$Q$9:$T$52,3,FALSE),MASTER_DATA_NORMALIZED!BE114)</f>
        <v>0</v>
      </c>
      <c r="BF114" s="95">
        <f>IF(AND(MASTER_DATA_NORMALIZED!BF114=0,BF$22=$L$22),VLOOKUP(MASTER_DATA_PROCESSED!$C114,Backend!$Q$9:$T$52,3,FALSE),MASTER_DATA_NORMALIZED!BF114)</f>
        <v>0</v>
      </c>
      <c r="BG114" s="95">
        <f>IF(AND(MASTER_DATA_NORMALIZED!BG114=0,BG$22=$L$22),VLOOKUP(MASTER_DATA_PROCESSED!$C114,Backend!$Q$9:$T$52,3,FALSE),MASTER_DATA_NORMALIZED!BG114)</f>
        <v>0</v>
      </c>
      <c r="BH114" s="95" t="e">
        <f>IF(AND(MASTER_DATA_NORMALIZED!BH114=0,BH$22=$L$22),VLOOKUP(MASTER_DATA_PROCESSED!$C114,Backend!$Q$9:$T$52,3,FALSE),MASTER_DATA_NORMALIZED!BH114)</f>
        <v>#N/A</v>
      </c>
      <c r="BI114" s="95">
        <f>IF(AND(MASTER_DATA_NORMALIZED!BI114=0,BI$22=$L$22),VLOOKUP(MASTER_DATA_PROCESSED!$C114,Backend!$Q$9:$T$52,3,FALSE),MASTER_DATA_NORMALIZED!BI114)</f>
        <v>0</v>
      </c>
      <c r="BJ114" s="95">
        <f>IF(AND(MASTER_DATA_NORMALIZED!BJ114=0,BJ$22=$L$22),VLOOKUP(MASTER_DATA_PROCESSED!$C114,Backend!$Q$9:$T$52,3,FALSE),MASTER_DATA_NORMALIZED!BJ114)</f>
        <v>0</v>
      </c>
      <c r="BK114" s="95">
        <f>IF(AND(MASTER_DATA_NORMALIZED!BK114=0,BK$22=$L$22),VLOOKUP(MASTER_DATA_PROCESSED!$C114,Backend!$Q$9:$T$52,3,FALSE),MASTER_DATA_NORMALIZED!BK114)</f>
        <v>0</v>
      </c>
      <c r="BL114" s="95" t="e">
        <f>IF(AND(MASTER_DATA_NORMALIZED!BL114=0,BL$22=$L$22),VLOOKUP(MASTER_DATA_PROCESSED!$C114,Backend!$Q$9:$T$52,3,FALSE),MASTER_DATA_NORMALIZED!BL114)</f>
        <v>#N/A</v>
      </c>
      <c r="BM114" s="95">
        <f>IF(AND(MASTER_DATA_NORMALIZED!BM114=0,BM$22=$L$22),VLOOKUP(MASTER_DATA_PROCESSED!$C114,Backend!$Q$9:$T$52,3,FALSE),MASTER_DATA_NORMALIZED!BM114)</f>
        <v>0</v>
      </c>
      <c r="BN114" s="95">
        <f>IF(AND(MASTER_DATA_NORMALIZED!BN114=0,BN$22=$L$22),VLOOKUP(MASTER_DATA_PROCESSED!$C114,Backend!$Q$9:$T$52,3,FALSE),MASTER_DATA_NORMALIZED!BN114)</f>
        <v>0</v>
      </c>
      <c r="BO114" s="95">
        <f>IF(AND(MASTER_DATA_NORMALIZED!BO114=0,BO$22=$L$22),VLOOKUP(MASTER_DATA_PROCESSED!$C114,Backend!$Q$9:$T$52,3,FALSE),MASTER_DATA_NORMALIZED!BO114)</f>
        <v>0</v>
      </c>
      <c r="BP114" s="95">
        <f>IF(AND(MASTER_DATA_NORMALIZED!BP114=0,BP$22=$L$22),VLOOKUP(MASTER_DATA_PROCESSED!$C114,Backend!$Q$9:$T$52,3,FALSE),MASTER_DATA_NORMALIZED!BP114)</f>
        <v>91.251382093168445</v>
      </c>
      <c r="BQ114" s="95">
        <f>IF(AND(MASTER_DATA_NORMALIZED!BQ114=0,BQ$22=$L$22),VLOOKUP(MASTER_DATA_PROCESSED!$C114,Backend!$Q$9:$T$52,3,FALSE),MASTER_DATA_NORMALIZED!BQ114)</f>
        <v>0</v>
      </c>
      <c r="BR114" s="95">
        <f>IF(AND(MASTER_DATA_NORMALIZED!BR114=0,BR$22=$L$22),VLOOKUP(MASTER_DATA_PROCESSED!$C114,Backend!$Q$9:$T$52,3,FALSE),MASTER_DATA_NORMALIZED!BR114)</f>
        <v>0</v>
      </c>
      <c r="BS114" s="95">
        <f>IF(AND(MASTER_DATA_NORMALIZED!BS114=0,BS$22=$L$22),VLOOKUP(MASTER_DATA_PROCESSED!$C114,Backend!$Q$9:$T$52,3,FALSE),MASTER_DATA_NORMALIZED!BS114)</f>
        <v>0</v>
      </c>
      <c r="BT114" s="95">
        <f>IF(AND(MASTER_DATA_NORMALIZED!BT114=0,BT$22=$L$22),VLOOKUP(MASTER_DATA_PROCESSED!$C114,Backend!$Q$9:$T$52,3,FALSE),MASTER_DATA_NORMALIZED!BT114)</f>
        <v>65.799518199237511</v>
      </c>
      <c r="BU114" s="95">
        <f>IF(AND(MASTER_DATA_NORMALIZED!BU114=0,BU$22=$L$22),VLOOKUP(MASTER_DATA_PROCESSED!$C114,Backend!$Q$9:$T$52,3,FALSE),MASTER_DATA_NORMALIZED!BU114)</f>
        <v>0</v>
      </c>
      <c r="BV114" s="95">
        <f>IF(AND(MASTER_DATA_NORMALIZED!BV114=0,BV$22=$L$22),VLOOKUP(MASTER_DATA_PROCESSED!$C114,Backend!$Q$9:$T$52,3,FALSE),MASTER_DATA_NORMALIZED!BV114)</f>
        <v>0</v>
      </c>
      <c r="BW114" s="95">
        <f>IF(AND(MASTER_DATA_NORMALIZED!BW114=0,BW$22=$L$22),VLOOKUP(MASTER_DATA_PROCESSED!$C114,Backend!$Q$9:$T$52,3,FALSE),MASTER_DATA_NORMALIZED!BW114)</f>
        <v>0</v>
      </c>
      <c r="BX114" s="95">
        <f>IF(AND(MASTER_DATA_NORMALIZED!BX114=0,BX$22=$L$22),VLOOKUP(MASTER_DATA_PROCESSED!$C114,Backend!$Q$9:$T$52,3,FALSE),MASTER_DATA_NORMALIZED!BX114)</f>
        <v>62.927260684375732</v>
      </c>
      <c r="BY114" s="95">
        <f>IF(AND(MASTER_DATA_NORMALIZED!BY114=0,BY$22=$L$22),VLOOKUP(MASTER_DATA_PROCESSED!$C114,Backend!$Q$9:$T$52,3,FALSE),MASTER_DATA_NORMALIZED!BY114)</f>
        <v>0</v>
      </c>
      <c r="BZ114" s="95">
        <f>IF(AND(MASTER_DATA_NORMALIZED!BZ114=0,BZ$22=$L$22),VLOOKUP(MASTER_DATA_PROCESSED!$C114,Backend!$Q$9:$T$52,3,FALSE),MASTER_DATA_NORMALIZED!BZ114)</f>
        <v>0</v>
      </c>
      <c r="CA114" s="95">
        <f>IF(AND(MASTER_DATA_NORMALIZED!CA114=0,CA$22=$L$22),VLOOKUP(MASTER_DATA_PROCESSED!$C114,Backend!$Q$9:$T$52,3,FALSE),MASTER_DATA_NORMALIZED!CA114)</f>
        <v>0</v>
      </c>
      <c r="CB114" s="95">
        <f>IF(AND(MASTER_DATA_NORMALIZED!CB114=0,CB$22=$L$22),VLOOKUP(MASTER_DATA_PROCESSED!$C114,Backend!$Q$9:$T$52,3,FALSE),MASTER_DATA_NORMALIZED!CB114)</f>
        <v>55.233341369126798</v>
      </c>
      <c r="CC114" s="95">
        <f>IF(AND(MASTER_DATA_NORMALIZED!CC114=0,CC$22=$L$22),VLOOKUP(MASTER_DATA_PROCESSED!$C114,Backend!$Q$9:$T$52,3,FALSE),MASTER_DATA_NORMALIZED!CC114)</f>
        <v>0</v>
      </c>
      <c r="CD114" s="95">
        <f>IF(AND(MASTER_DATA_NORMALIZED!CD114=0,CD$22=$L$22),VLOOKUP(MASTER_DATA_PROCESSED!$C114,Backend!$Q$9:$T$52,3,FALSE),MASTER_DATA_NORMALIZED!CD114)</f>
        <v>0</v>
      </c>
      <c r="CE114" s="95">
        <f>IF(AND(MASTER_DATA_NORMALIZED!CE114=0,CE$22=$L$22),VLOOKUP(MASTER_DATA_PROCESSED!$C114,Backend!$Q$9:$T$52,3,FALSE),MASTER_DATA_NORMALIZED!CE114)</f>
        <v>0</v>
      </c>
      <c r="CF114" s="95">
        <f>IF(AND(MASTER_DATA_NORMALIZED!CF114=0,CF$22=$L$22),VLOOKUP(MASTER_DATA_PROCESSED!$C114,Backend!$Q$9:$T$52,3,FALSE),MASTER_DATA_NORMALIZED!CF114)</f>
        <v>62.925368846072615</v>
      </c>
      <c r="CG114" s="95">
        <f>IF(AND(MASTER_DATA_NORMALIZED!CG114=0,CG$22=$L$22),VLOOKUP(MASTER_DATA_PROCESSED!$C114,Backend!$Q$9:$T$52,3,FALSE),MASTER_DATA_NORMALIZED!CG114)</f>
        <v>0</v>
      </c>
      <c r="CH114" s="95">
        <f>IF(AND(MASTER_DATA_NORMALIZED!CH114=0,CH$22=$L$22),VLOOKUP(MASTER_DATA_PROCESSED!$C114,Backend!$Q$9:$T$52,3,FALSE),MASTER_DATA_NORMALIZED!CH114)</f>
        <v>0</v>
      </c>
      <c r="CI114" s="95">
        <f>IF(AND(MASTER_DATA_NORMALIZED!CI114=0,CI$22=$L$22),VLOOKUP(MASTER_DATA_PROCESSED!$C114,Backend!$Q$9:$T$52,3,FALSE),MASTER_DATA_NORMALIZED!CI114)</f>
        <v>0</v>
      </c>
      <c r="CJ114" s="95" t="e">
        <f>IF(AND(MASTER_DATA_NORMALIZED!CJ114=0,CJ$22=$L$22),VLOOKUP(MASTER_DATA_PROCESSED!$C114,Backend!$Q$9:$T$52,3,FALSE),MASTER_DATA_NORMALIZED!CJ114)</f>
        <v>#N/A</v>
      </c>
      <c r="CK114" s="95">
        <f>IF(AND(MASTER_DATA_NORMALIZED!CK114=0,CK$22=$L$22),VLOOKUP(MASTER_DATA_PROCESSED!$C114,Backend!$Q$9:$T$52,3,FALSE),MASTER_DATA_NORMALIZED!CK114)</f>
        <v>0</v>
      </c>
      <c r="CL114" s="95">
        <f>IF(AND(MASTER_DATA_NORMALIZED!CL114=0,CL$22=$L$22),VLOOKUP(MASTER_DATA_PROCESSED!$C114,Backend!$Q$9:$T$52,3,FALSE),MASTER_DATA_NORMALIZED!CL114)</f>
        <v>0</v>
      </c>
      <c r="CM114" s="95">
        <f>IF(AND(MASTER_DATA_NORMALIZED!CM114=0,CM$22=$L$22),VLOOKUP(MASTER_DATA_PROCESSED!$C114,Backend!$Q$9:$T$52,3,FALSE),MASTER_DATA_NORMALIZED!CM114)</f>
        <v>0</v>
      </c>
      <c r="CN114" s="95" t="e">
        <f>IF(AND(MASTER_DATA_NORMALIZED!CN114=0,CN$22=$L$22),VLOOKUP(MASTER_DATA_PROCESSED!$C114,Backend!$Q$9:$T$52,3,FALSE),MASTER_DATA_NORMALIZED!CN114)</f>
        <v>#N/A</v>
      </c>
      <c r="CO114" s="95">
        <f>IF(AND(MASTER_DATA_NORMALIZED!CO114=0,CO$22=$L$22),VLOOKUP(MASTER_DATA_PROCESSED!$C114,Backend!$Q$9:$T$52,3,FALSE),MASTER_DATA_NORMALIZED!CO114)</f>
        <v>0</v>
      </c>
      <c r="CP114" s="95">
        <f>IF(AND(MASTER_DATA_NORMALIZED!CP114=0,CP$22=$L$22),VLOOKUP(MASTER_DATA_PROCESSED!$C114,Backend!$Q$9:$T$52,3,FALSE),MASTER_DATA_NORMALIZED!CP114)</f>
        <v>0</v>
      </c>
      <c r="CQ114" s="95">
        <f>IF(AND(MASTER_DATA_NORMALIZED!CQ114=0,CQ$22=$L$22),VLOOKUP(MASTER_DATA_PROCESSED!$C114,Backend!$Q$9:$T$52,3,FALSE),MASTER_DATA_NORMALIZED!CQ114)</f>
        <v>0</v>
      </c>
      <c r="CR114" s="95" t="e">
        <f>IF(AND(MASTER_DATA_NORMALIZED!CR114=0,CR$22=$L$22),VLOOKUP(MASTER_DATA_PROCESSED!$C114,Backend!$Q$9:$T$52,3,FALSE),MASTER_DATA_NORMALIZED!CR114)</f>
        <v>#N/A</v>
      </c>
      <c r="CS114" s="95">
        <f>IF(AND(MASTER_DATA_NORMALIZED!CS114=0,CS$22=$L$22),VLOOKUP(MASTER_DATA_PROCESSED!$C114,Backend!$Q$9:$T$52,3,FALSE),MASTER_DATA_NORMALIZED!CS114)</f>
        <v>0</v>
      </c>
      <c r="CT114" s="95">
        <f>IF(AND(MASTER_DATA_NORMALIZED!CT114=0,CT$22=$L$22),VLOOKUP(MASTER_DATA_PROCESSED!$C114,Backend!$Q$9:$T$52,3,FALSE),MASTER_DATA_NORMALIZED!CT114)</f>
        <v>0</v>
      </c>
      <c r="CU114" s="95">
        <f>IF(AND(MASTER_DATA_NORMALIZED!CU114=0,CU$22=$L$22),VLOOKUP(MASTER_DATA_PROCESSED!$C114,Backend!$Q$9:$T$52,3,FALSE),MASTER_DATA_NORMALIZED!CU114)</f>
        <v>0</v>
      </c>
      <c r="CV114" s="95">
        <f>IF(AND(MASTER_DATA_NORMALIZED!CV114=0,CV$22=$L$22),VLOOKUP(MASTER_DATA_PROCESSED!$C114,Backend!$Q$9:$T$52,3,FALSE),MASTER_DATA_NORMALIZED!CV114)</f>
        <v>42.768551295698749</v>
      </c>
      <c r="CW114" s="95">
        <f>IF(AND(MASTER_DATA_NORMALIZED!CW114=0,CW$22=$L$22),VLOOKUP(MASTER_DATA_PROCESSED!$C114,Backend!$Q$9:$T$52,3,FALSE),MASTER_DATA_NORMALIZED!CW114)</f>
        <v>0</v>
      </c>
      <c r="CX114" s="95">
        <f>IF(AND(MASTER_DATA_NORMALIZED!CX114=0,CX$22=$L$22),VLOOKUP(MASTER_DATA_PROCESSED!$C114,Backend!$Q$9:$T$52,3,FALSE),MASTER_DATA_NORMALIZED!CX114)</f>
        <v>0</v>
      </c>
      <c r="CY114" s="95">
        <f>IF(AND(MASTER_DATA_NORMALIZED!CY114=0,CY$22=$L$22),VLOOKUP(MASTER_DATA_PROCESSED!$C114,Backend!$Q$9:$T$52,3,FALSE),MASTER_DATA_NORMALIZED!CY114)</f>
        <v>0</v>
      </c>
      <c r="CZ114" s="95">
        <f>IF(AND(MASTER_DATA_NORMALIZED!CZ114=0,CZ$22=$L$22),VLOOKUP(MASTER_DATA_PROCESSED!$C114,Backend!$Q$9:$T$52,3,FALSE),MASTER_DATA_NORMALIZED!CZ114)</f>
        <v>41.213234694833766</v>
      </c>
      <c r="DA114" s="95" t="e">
        <f>IF(AND(MASTER_DATA_NORMALIZED!DA114=0,DA$22=$L$22),VLOOKUP(MASTER_DATA_PROCESSED!$C114,Backend!$Q$9:$T$52,3,FALSE),MASTER_DATA_NORMALIZED!DA114)</f>
        <v>#DIV/0!</v>
      </c>
      <c r="DB114" s="95" t="e">
        <f>IF(AND(MASTER_DATA_NORMALIZED!DB114=0,DB$22=$L$22),VLOOKUP(MASTER_DATA_PROCESSED!$C114,Backend!$Q$9:$T$52,3,FALSE),MASTER_DATA_NORMALIZED!DB114)</f>
        <v>#DIV/0!</v>
      </c>
      <c r="DC114" s="95" t="e">
        <f>IF(AND(MASTER_DATA_NORMALIZED!DC114=0,DC$22=$L$22),VLOOKUP(MASTER_DATA_PROCESSED!$C114,Backend!$Q$9:$T$52,3,FALSE),MASTER_DATA_NORMALIZED!DC114)</f>
        <v>#DIV/0!</v>
      </c>
      <c r="DD114" s="95" t="e">
        <f>IF(AND(MASTER_DATA_NORMALIZED!DD114=0,DD$22=$L$22),VLOOKUP(MASTER_DATA_PROCESSED!$C114,Backend!$Q$9:$T$52,3,FALSE),MASTER_DATA_NORMALIZED!DD114)</f>
        <v>#N/A</v>
      </c>
      <c r="DE114" s="95">
        <f>IF(AND(MASTER_DATA_NORMALIZED!DE114=0,DE$22=$L$22),VLOOKUP(MASTER_DATA_PROCESSED!$C114,Backend!$Q$9:$T$52,3,FALSE),MASTER_DATA_NORMALIZED!DE114)</f>
        <v>0</v>
      </c>
      <c r="DF114" s="95">
        <f>IF(AND(MASTER_DATA_NORMALIZED!DF114=0,DF$22=$L$22),VLOOKUP(MASTER_DATA_PROCESSED!$C114,Backend!$Q$9:$T$52,3,FALSE),MASTER_DATA_NORMALIZED!DF114)</f>
        <v>0</v>
      </c>
      <c r="DG114" s="95">
        <f>IF(AND(MASTER_DATA_NORMALIZED!DG114=0,DG$22=$L$22),VLOOKUP(MASTER_DATA_PROCESSED!$C114,Backend!$Q$9:$T$52,3,FALSE),MASTER_DATA_NORMALIZED!DG114)</f>
        <v>0</v>
      </c>
      <c r="DH114" s="95" t="e">
        <f>IF(AND(MASTER_DATA_NORMALIZED!DH114=0,DH$22=$L$22),VLOOKUP(MASTER_DATA_PROCESSED!$C114,Backend!$Q$9:$T$52,3,FALSE),MASTER_DATA_NORMALIZED!DH114)</f>
        <v>#N/A</v>
      </c>
      <c r="DI114" s="95">
        <f>IF(AND(MASTER_DATA_NORMALIZED!DI114=0,DI$22=$L$22),VLOOKUP(MASTER_DATA_PROCESSED!$C114,Backend!$Q$9:$T$52,3,FALSE),MASTER_DATA_NORMALIZED!DI114)</f>
        <v>0</v>
      </c>
      <c r="DJ114" s="95">
        <f>IF(AND(MASTER_DATA_NORMALIZED!DJ114=0,DJ$22=$L$22),VLOOKUP(MASTER_DATA_PROCESSED!$C114,Backend!$Q$9:$T$52,3,FALSE),MASTER_DATA_NORMALIZED!DJ114)</f>
        <v>0</v>
      </c>
      <c r="DK114" s="95">
        <f>IF(AND(MASTER_DATA_NORMALIZED!DK114=0,DK$22=$L$22),VLOOKUP(MASTER_DATA_PROCESSED!$C114,Backend!$Q$9:$T$52,3,FALSE),MASTER_DATA_NORMALIZED!DK114)</f>
        <v>0</v>
      </c>
      <c r="DL114" s="95" t="e">
        <f>IF(AND(MASTER_DATA_NORMALIZED!DL114=0,DL$22=$L$22),VLOOKUP(MASTER_DATA_PROCESSED!$C114,Backend!$Q$9:$T$52,3,FALSE),MASTER_DATA_NORMALIZED!DL114)</f>
        <v>#N/A</v>
      </c>
      <c r="DM114" s="95">
        <f>IF(AND(MASTER_DATA_NORMALIZED!DM114=0,DM$22=$L$22),VLOOKUP(MASTER_DATA_PROCESSED!$C114,Backend!$Q$9:$T$52,3,FALSE),MASTER_DATA_NORMALIZED!DM114)</f>
        <v>0</v>
      </c>
      <c r="DN114" s="95">
        <f>IF(AND(MASTER_DATA_NORMALIZED!DN114=0,DN$22=$L$22),VLOOKUP(MASTER_DATA_PROCESSED!$C114,Backend!$Q$9:$T$52,3,FALSE),MASTER_DATA_NORMALIZED!DN114)</f>
        <v>0</v>
      </c>
      <c r="DO114" s="95">
        <f>IF(AND(MASTER_DATA_NORMALIZED!DO114=0,DO$22=$L$22),VLOOKUP(MASTER_DATA_PROCESSED!$C114,Backend!$Q$9:$T$52,3,FALSE),MASTER_DATA_NORMALIZED!DO114)</f>
        <v>0</v>
      </c>
      <c r="DP114" s="95" t="e">
        <f>IF(AND(MASTER_DATA_NORMALIZED!DP114=0,DP$22=$L$22),VLOOKUP(MASTER_DATA_PROCESSED!$C114,Backend!$Q$9:$T$52,3,FALSE),MASTER_DATA_NORMALIZED!DP114)</f>
        <v>#N/A</v>
      </c>
      <c r="DQ114" s="95">
        <f>IF(AND(MASTER_DATA_NORMALIZED!DQ114=0,DQ$22=$L$22),VLOOKUP(MASTER_DATA_PROCESSED!$C114,Backend!$Q$9:$T$52,3,FALSE),MASTER_DATA_NORMALIZED!DQ114)</f>
        <v>0</v>
      </c>
      <c r="DR114" s="95">
        <f>IF(AND(MASTER_DATA_NORMALIZED!DR114=0,DR$22=$L$22),VLOOKUP(MASTER_DATA_PROCESSED!$C114,Backend!$Q$9:$T$52,3,FALSE),MASTER_DATA_NORMALIZED!DR114)</f>
        <v>0</v>
      </c>
      <c r="DS114" s="95">
        <f>IF(AND(MASTER_DATA_NORMALIZED!DS114=0,DS$22=$L$22),VLOOKUP(MASTER_DATA_PROCESSED!$C114,Backend!$Q$9:$T$52,3,FALSE),MASTER_DATA_NORMALIZED!DS114)</f>
        <v>0</v>
      </c>
      <c r="DT114" s="95" t="e">
        <f>IF(AND(MASTER_DATA_NORMALIZED!DT114=0,DT$22=$L$22),VLOOKUP(MASTER_DATA_PROCESSED!$C114,Backend!$Q$9:$T$52,3,FALSE),MASTER_DATA_NORMALIZED!DT114)</f>
        <v>#N/A</v>
      </c>
      <c r="DU114" s="95">
        <f>IF(AND(MASTER_DATA_NORMALIZED!DU114=0,DU$22=$L$22),VLOOKUP(MASTER_DATA_PROCESSED!$C114,Backend!$Q$9:$T$52,3,FALSE),MASTER_DATA_NORMALIZED!DU114)</f>
        <v>0</v>
      </c>
      <c r="DV114" s="95">
        <f>IF(AND(MASTER_DATA_NORMALIZED!DV114=0,DV$22=$L$22),VLOOKUP(MASTER_DATA_PROCESSED!$C114,Backend!$Q$9:$T$52,3,FALSE),MASTER_DATA_NORMALIZED!DV114)</f>
        <v>0</v>
      </c>
      <c r="DW114" s="95">
        <f>IF(AND(MASTER_DATA_NORMALIZED!DW114=0,DW$22=$L$22),VLOOKUP(MASTER_DATA_PROCESSED!$C114,Backend!$Q$9:$T$52,3,FALSE),MASTER_DATA_NORMALIZED!DW114)</f>
        <v>0</v>
      </c>
      <c r="DX114" s="95" t="e">
        <f>IF(AND(MASTER_DATA_NORMALIZED!DX114=0,DX$22=$L$22),VLOOKUP(MASTER_DATA_PROCESSED!$C114,Backend!$Q$9:$T$52,3,FALSE),MASTER_DATA_NORMALIZED!DX114)</f>
        <v>#N/A</v>
      </c>
      <c r="DY114" s="95">
        <f>IF(AND(MASTER_DATA_NORMALIZED!DY114=0,DY$22=$L$22),VLOOKUP(MASTER_DATA_PROCESSED!$C114,Backend!$Q$9:$T$52,3,FALSE),MASTER_DATA_NORMALIZED!DY114)</f>
        <v>0</v>
      </c>
      <c r="DZ114" s="95">
        <f>IF(AND(MASTER_DATA_NORMALIZED!DZ114=0,DZ$22=$L$22),VLOOKUP(MASTER_DATA_PROCESSED!$C114,Backend!$Q$9:$T$52,3,FALSE),MASTER_DATA_NORMALIZED!DZ114)</f>
        <v>0</v>
      </c>
      <c r="EA114" s="95">
        <f>IF(AND(MASTER_DATA_NORMALIZED!EA114=0,EA$22=$L$22),VLOOKUP(MASTER_DATA_PROCESSED!$C114,Backend!$Q$9:$T$52,3,FALSE),MASTER_DATA_NORMALIZED!EA114)</f>
        <v>0</v>
      </c>
      <c r="EB114" s="95" t="e">
        <f>IF(AND(MASTER_DATA_NORMALIZED!EB114=0,EB$22=$L$22),VLOOKUP(MASTER_DATA_PROCESSED!$C114,Backend!$Q$9:$T$52,3,FALSE),MASTER_DATA_NORMALIZED!EB114)</f>
        <v>#N/A</v>
      </c>
      <c r="EC114" s="95" t="e">
        <f>IF(AND(MASTER_DATA_NORMALIZED!EC114=0,EC$22=$L$22),VLOOKUP(MASTER_DATA_PROCESSED!$C114,Backend!$Q$9:$T$52,3,FALSE),MASTER_DATA_NORMALIZED!EC114)</f>
        <v>#DIV/0!</v>
      </c>
      <c r="ED114" s="95" t="e">
        <f>IF(AND(MASTER_DATA_NORMALIZED!ED114=0,ED$22=$L$22),VLOOKUP(MASTER_DATA_PROCESSED!$C114,Backend!$Q$9:$T$52,3,FALSE),MASTER_DATA_NORMALIZED!ED114)</f>
        <v>#DIV/0!</v>
      </c>
      <c r="EE114" s="95" t="e">
        <f>IF(AND(MASTER_DATA_NORMALIZED!EE114=0,EE$22=$L$22),VLOOKUP(MASTER_DATA_PROCESSED!$C114,Backend!$Q$9:$T$52,3,FALSE),MASTER_DATA_NORMALIZED!EE114)</f>
        <v>#DIV/0!</v>
      </c>
      <c r="EF114" s="95" t="e">
        <f>IF(AND(MASTER_DATA_NORMALIZED!EF114=0,EF$22=$L$22),VLOOKUP(MASTER_DATA_PROCESSED!$C114,Backend!$Q$9:$T$52,3,FALSE),MASTER_DATA_NORMALIZED!EF114)</f>
        <v>#VALUE!</v>
      </c>
      <c r="EG114" s="95">
        <f>IF(AND(MASTER_DATA_NORMALIZED!EG114=0,EG$22=$L$22),VLOOKUP(MASTER_DATA_PROCESSED!$C114,Backend!$Q$9:$T$52,3,FALSE),MASTER_DATA_NORMALIZED!EG114)</f>
        <v>0</v>
      </c>
      <c r="EH114" s="95">
        <f>IF(AND(MASTER_DATA_NORMALIZED!EH114=0,EH$22=$L$22),VLOOKUP(MASTER_DATA_PROCESSED!$C114,Backend!$Q$9:$T$52,3,FALSE),MASTER_DATA_NORMALIZED!EH114)</f>
        <v>0</v>
      </c>
      <c r="EI114" s="95">
        <f>IF(AND(MASTER_DATA_NORMALIZED!EI114=0,EI$22=$L$22),VLOOKUP(MASTER_DATA_PROCESSED!$C114,Backend!$Q$9:$T$52,3,FALSE),MASTER_DATA_NORMALIZED!EI114)</f>
        <v>0</v>
      </c>
      <c r="EJ114" s="95" t="e">
        <f>IF(AND(MASTER_DATA_NORMALIZED!EJ114=0,EJ$22=$L$22),VLOOKUP(MASTER_DATA_PROCESSED!$C114,Backend!$Q$9:$T$52,3,FALSE),MASTER_DATA_NORMALIZED!EJ114)</f>
        <v>#N/A</v>
      </c>
      <c r="EK114" s="95">
        <f>IF(AND(MASTER_DATA_NORMALIZED!EK114=0,EK$22=$L$22),VLOOKUP(MASTER_DATA_PROCESSED!$C114,Backend!$Q$9:$T$52,3,FALSE),MASTER_DATA_NORMALIZED!EK114)</f>
        <v>0</v>
      </c>
      <c r="EL114" s="95">
        <f>IF(AND(MASTER_DATA_NORMALIZED!EL114=0,EL$22=$L$22),VLOOKUP(MASTER_DATA_PROCESSED!$C114,Backend!$Q$9:$T$52,3,FALSE),MASTER_DATA_NORMALIZED!EL114)</f>
        <v>0</v>
      </c>
      <c r="EM114" s="95">
        <f>IF(AND(MASTER_DATA_NORMALIZED!EM114=0,EM$22=$L$22),VLOOKUP(MASTER_DATA_PROCESSED!$C114,Backend!$Q$9:$T$52,3,FALSE),MASTER_DATA_NORMALIZED!EM114)</f>
        <v>0</v>
      </c>
      <c r="EN114" s="95" t="e">
        <f>IF(AND(MASTER_DATA_NORMALIZED!EN114=0,EN$22=$L$22),VLOOKUP(MASTER_DATA_PROCESSED!$C114,Backend!$Q$9:$T$52,3,FALSE),MASTER_DATA_NORMALIZED!EN114)</f>
        <v>#N/A</v>
      </c>
      <c r="EO114" s="95">
        <f>IF(AND(MASTER_DATA_NORMALIZED!EO114=0,EO$22=$L$22),VLOOKUP(MASTER_DATA_PROCESSED!$C114,Backend!$Q$9:$T$52,3,FALSE),MASTER_DATA_NORMALIZED!EO114)</f>
        <v>0</v>
      </c>
      <c r="EP114" s="95">
        <f>IF(AND(MASTER_DATA_NORMALIZED!EP114=0,EP$22=$L$22),VLOOKUP(MASTER_DATA_PROCESSED!$C114,Backend!$Q$9:$T$52,3,FALSE),MASTER_DATA_NORMALIZED!EP114)</f>
        <v>0</v>
      </c>
      <c r="EQ114" s="95">
        <f>IF(AND(MASTER_DATA_NORMALIZED!EQ114=0,EQ$22=$L$22),VLOOKUP(MASTER_DATA_PROCESSED!$C114,Backend!$Q$9:$T$52,3,FALSE),MASTER_DATA_NORMALIZED!EQ114)</f>
        <v>0</v>
      </c>
      <c r="ER114" s="95">
        <f>IF(AND(MASTER_DATA_NORMALIZED!ER114=0,ER$22=$L$22),VLOOKUP(MASTER_DATA_PROCESSED!$C114,Backend!$Q$9:$T$52,3,FALSE),MASTER_DATA_NORMALIZED!ER114)</f>
        <v>56.886958041398913</v>
      </c>
      <c r="ES114" s="95">
        <f>IF(AND(MASTER_DATA_NORMALIZED!ES114=0,ES$22=$L$22),VLOOKUP(MASTER_DATA_PROCESSED!$C114,Backend!$Q$9:$T$52,3,FALSE),MASTER_DATA_NORMALIZED!ES114)</f>
        <v>0</v>
      </c>
      <c r="ET114" s="95">
        <f>IF(AND(MASTER_DATA_NORMALIZED!ET114=0,ET$22=$L$22),VLOOKUP(MASTER_DATA_PROCESSED!$C114,Backend!$Q$9:$T$52,3,FALSE),MASTER_DATA_NORMALIZED!ET114)</f>
        <v>0</v>
      </c>
      <c r="EU114" s="95">
        <f>IF(AND(MASTER_DATA_NORMALIZED!EU114=0,EU$22=$L$22),VLOOKUP(MASTER_DATA_PROCESSED!$C114,Backend!$Q$9:$T$52,3,FALSE),MASTER_DATA_NORMALIZED!EU114)</f>
        <v>0</v>
      </c>
      <c r="EV114" s="95">
        <f>IF(AND(MASTER_DATA_NORMALIZED!EV114=0,EV$22=$L$22),VLOOKUP(MASTER_DATA_PROCESSED!$C114,Backend!$Q$9:$T$52,3,FALSE),MASTER_DATA_NORMALIZED!EV114)</f>
        <v>56.886958041398913</v>
      </c>
      <c r="EW114" s="95">
        <f>IF(AND(MASTER_DATA_NORMALIZED!EW114=0,EW$22=$L$22),VLOOKUP(MASTER_DATA_PROCESSED!$C114,Backend!$Q$9:$T$52,3,FALSE),MASTER_DATA_NORMALIZED!EW114)</f>
        <v>0</v>
      </c>
      <c r="EX114" s="95">
        <f>IF(AND(MASTER_DATA_NORMALIZED!EX114=0,EX$22=$L$22),VLOOKUP(MASTER_DATA_PROCESSED!$C114,Backend!$Q$9:$T$52,3,FALSE),MASTER_DATA_NORMALIZED!EX114)</f>
        <v>0</v>
      </c>
      <c r="EY114" s="95">
        <f>IF(AND(MASTER_DATA_NORMALIZED!EY114=0,EY$22=$L$22),VLOOKUP(MASTER_DATA_PROCESSED!$C114,Backend!$Q$9:$T$52,3,FALSE),MASTER_DATA_NORMALIZED!EY114)</f>
        <v>0</v>
      </c>
      <c r="EZ114" s="95">
        <f>IF(AND(MASTER_DATA_NORMALIZED!EZ114=0,EZ$22=$L$22),VLOOKUP(MASTER_DATA_PROCESSED!$C114,Backend!$Q$9:$T$52,3,FALSE),MASTER_DATA_NORMALIZED!EZ114)</f>
        <v>20.19859540680255</v>
      </c>
      <c r="FA114" s="95">
        <f>IF(AND(MASTER_DATA_NORMALIZED!FA114=0,FA$22=$L$22),VLOOKUP(MASTER_DATA_PROCESSED!$C114,Backend!$Q$9:$T$52,3,FALSE),MASTER_DATA_NORMALIZED!FA114)</f>
        <v>0</v>
      </c>
      <c r="FB114" s="95">
        <f>IF(AND(MASTER_DATA_NORMALIZED!FB114=0,FB$22=$L$22),VLOOKUP(MASTER_DATA_PROCESSED!$C114,Backend!$Q$9:$T$52,3,FALSE),MASTER_DATA_NORMALIZED!FB114)</f>
        <v>0</v>
      </c>
      <c r="FC114" s="95">
        <f>IF(AND(MASTER_DATA_NORMALIZED!FC114=0,FC$22=$L$22),VLOOKUP(MASTER_DATA_PROCESSED!$C114,Backend!$Q$9:$T$52,3,FALSE),MASTER_DATA_NORMALIZED!FC114)</f>
        <v>0</v>
      </c>
      <c r="FD114" s="95">
        <f>IF(AND(MASTER_DATA_NORMALIZED!FD114=0,FD$22=$L$22),VLOOKUP(MASTER_DATA_PROCESSED!$C114,Backend!$Q$9:$T$52,3,FALSE),MASTER_DATA_NORMALIZED!FD114)</f>
        <v>19.916417837851458</v>
      </c>
      <c r="FE114" s="95">
        <f>IF(AND(MASTER_DATA_NORMALIZED!FE114=0,FE$22=$L$22),VLOOKUP(MASTER_DATA_PROCESSED!$C114,Backend!$Q$9:$T$52,3,FALSE),MASTER_DATA_NORMALIZED!FE114)</f>
        <v>0</v>
      </c>
      <c r="FF114" s="95">
        <f>IF(AND(MASTER_DATA_NORMALIZED!FF114=0,FF$22=$L$22),VLOOKUP(MASTER_DATA_PROCESSED!$C114,Backend!$Q$9:$T$52,3,FALSE),MASTER_DATA_NORMALIZED!FF114)</f>
        <v>0</v>
      </c>
      <c r="FG114" s="95">
        <f>IF(AND(MASTER_DATA_NORMALIZED!FG114=0,FG$22=$L$22),VLOOKUP(MASTER_DATA_PROCESSED!$C114,Backend!$Q$9:$T$52,3,FALSE),MASTER_DATA_NORMALIZED!FG114)</f>
        <v>0</v>
      </c>
      <c r="FH114" s="95">
        <f>IF(AND(MASTER_DATA_NORMALIZED!FH114=0,FH$22=$L$22),VLOOKUP(MASTER_DATA_PROCESSED!$C114,Backend!$Q$9:$T$52,3,FALSE),MASTER_DATA_NORMALIZED!FH114)</f>
        <v>19.660832919377437</v>
      </c>
      <c r="FI114" s="95">
        <f>IF(AND(MASTER_DATA_NORMALIZED!FI114=0,FI$22=$L$22),VLOOKUP(MASTER_DATA_PROCESSED!$C114,Backend!$Q$9:$T$52,3,FALSE),MASTER_DATA_NORMALIZED!FI114)</f>
        <v>0</v>
      </c>
      <c r="FJ114" s="95">
        <f>IF(AND(MASTER_DATA_NORMALIZED!FJ114=0,FJ$22=$L$22),VLOOKUP(MASTER_DATA_PROCESSED!$C114,Backend!$Q$9:$T$52,3,FALSE),MASTER_DATA_NORMALIZED!FJ114)</f>
        <v>0</v>
      </c>
      <c r="FK114" s="95">
        <f>IF(AND(MASTER_DATA_NORMALIZED!FK114=0,FK$22=$L$22),VLOOKUP(MASTER_DATA_PROCESSED!$C114,Backend!$Q$9:$T$52,3,FALSE),MASTER_DATA_NORMALIZED!FK114)</f>
        <v>0</v>
      </c>
      <c r="FL114" s="95">
        <f>IF(AND(MASTER_DATA_NORMALIZED!FL114=0,FL$22=$L$22),VLOOKUP(MASTER_DATA_PROCESSED!$C114,Backend!$Q$9:$T$52,3,FALSE),MASTER_DATA_NORMALIZED!FL114)</f>
        <v>38.825269696516308</v>
      </c>
      <c r="FM114" s="95">
        <f>IF(AND(MASTER_DATA_NORMALIZED!FM114=0,FM$22=$L$22),VLOOKUP(MASTER_DATA_PROCESSED!$C114,Backend!$Q$9:$T$52,3,FALSE),MASTER_DATA_NORMALIZED!FM114)</f>
        <v>0</v>
      </c>
      <c r="FN114" s="95">
        <f>IF(AND(MASTER_DATA_NORMALIZED!FN114=0,FN$22=$L$22),VLOOKUP(MASTER_DATA_PROCESSED!$C114,Backend!$Q$9:$T$52,3,FALSE),MASTER_DATA_NORMALIZED!FN114)</f>
        <v>0</v>
      </c>
      <c r="FO114" s="95">
        <f>IF(AND(MASTER_DATA_NORMALIZED!FO114=0,FO$22=$L$22),VLOOKUP(MASTER_DATA_PROCESSED!$C114,Backend!$Q$9:$T$52,3,FALSE),MASTER_DATA_NORMALIZED!FO114)</f>
        <v>0</v>
      </c>
      <c r="FP114" s="95">
        <f>IF(AND(MASTER_DATA_NORMALIZED!FP114=0,FP$22=$L$22),VLOOKUP(MASTER_DATA_PROCESSED!$C114,Backend!$Q$9:$T$52,3,FALSE),MASTER_DATA_NORMALIZED!FP114)</f>
        <v>131.86119921970902</v>
      </c>
      <c r="FQ114" s="95">
        <f>IF(AND(MASTER_DATA_NORMALIZED!FQ114=0,FQ$22=$L$22),VLOOKUP(MASTER_DATA_PROCESSED!$C114,Backend!$Q$9:$T$52,3,FALSE),MASTER_DATA_NORMALIZED!FQ114)</f>
        <v>0</v>
      </c>
      <c r="FR114" s="95">
        <f>IF(AND(MASTER_DATA_NORMALIZED!FR114=0,FR$22=$L$22),VLOOKUP(MASTER_DATA_PROCESSED!$C114,Backend!$Q$9:$T$52,3,FALSE),MASTER_DATA_NORMALIZED!FR114)</f>
        <v>0</v>
      </c>
      <c r="FS114" s="95">
        <f>IF(AND(MASTER_DATA_NORMALIZED!FS114=0,FS$22=$L$22),VLOOKUP(MASTER_DATA_PROCESSED!$C114,Backend!$Q$9:$T$52,3,FALSE),MASTER_DATA_NORMALIZED!FS114)</f>
        <v>0</v>
      </c>
      <c r="FT114" s="95">
        <f>IF(AND(MASTER_DATA_NORMALIZED!FT114=0,FT$22=$L$22),VLOOKUP(MASTER_DATA_PROCESSED!$C114,Backend!$Q$9:$T$52,3,FALSE),MASTER_DATA_NORMALIZED!FT114)</f>
        <v>129.12691510451035</v>
      </c>
      <c r="FU114" s="95">
        <f>IF(AND(MASTER_DATA_NORMALIZED!FU114=0,FU$22=$L$22),VLOOKUP(MASTER_DATA_PROCESSED!$C114,Backend!$Q$9:$T$52,3,FALSE),MASTER_DATA_NORMALIZED!FU114)</f>
        <v>0</v>
      </c>
      <c r="FV114" s="95">
        <f>IF(AND(MASTER_DATA_NORMALIZED!FV114=0,FV$22=$L$22),VLOOKUP(MASTER_DATA_PROCESSED!$C114,Backend!$Q$9:$T$52,3,FALSE),MASTER_DATA_NORMALIZED!FV114)</f>
        <v>0</v>
      </c>
      <c r="FW114" s="95">
        <f>IF(AND(MASTER_DATA_NORMALIZED!FW114=0,FW$22=$L$22),VLOOKUP(MASTER_DATA_PROCESSED!$C114,Backend!$Q$9:$T$52,3,FALSE),MASTER_DATA_NORMALIZED!FW114)</f>
        <v>0</v>
      </c>
      <c r="FX114" s="95">
        <f>IF(AND(MASTER_DATA_NORMALIZED!FX114=0,FX$22=$L$22),VLOOKUP(MASTER_DATA_PROCESSED!$C114,Backend!$Q$9:$T$52,3,FALSE),MASTER_DATA_NORMALIZED!FX114)</f>
        <v>127.89422166526808</v>
      </c>
      <c r="FY114" s="95">
        <f>IF(AND(MASTER_DATA_NORMALIZED!FY114=0,FY$22=$L$22),VLOOKUP(MASTER_DATA_PROCESSED!$C114,Backend!$Q$9:$T$52,3,FALSE),MASTER_DATA_NORMALIZED!FY114)</f>
        <v>0</v>
      </c>
      <c r="FZ114" s="95">
        <f>IF(AND(MASTER_DATA_NORMALIZED!FZ114=0,FZ$22=$L$22),VLOOKUP(MASTER_DATA_PROCESSED!$C114,Backend!$Q$9:$T$52,3,FALSE),MASTER_DATA_NORMALIZED!FZ114)</f>
        <v>0</v>
      </c>
      <c r="GA114" s="95">
        <f>IF(AND(MASTER_DATA_NORMALIZED!GA114=0,GA$22=$L$22),VLOOKUP(MASTER_DATA_PROCESSED!$C114,Backend!$Q$9:$T$52,3,FALSE),MASTER_DATA_NORMALIZED!GA114)</f>
        <v>0</v>
      </c>
      <c r="GB114" s="95">
        <f>IF(AND(MASTER_DATA_NORMALIZED!GB114=0,GB$22=$L$22),VLOOKUP(MASTER_DATA_PROCESSED!$C114,Backend!$Q$9:$T$52,3,FALSE),MASTER_DATA_NORMALIZED!GB114)</f>
        <v>531.28984856899422</v>
      </c>
      <c r="GC114" s="95">
        <f>IF(AND(MASTER_DATA_NORMALIZED!GC114=0,GC$22=$L$22),VLOOKUP(MASTER_DATA_PROCESSED!$C114,Backend!$Q$9:$T$52,3,FALSE),MASTER_DATA_NORMALIZED!GC114)</f>
        <v>0</v>
      </c>
      <c r="GD114" s="95">
        <f>IF(AND(MASTER_DATA_NORMALIZED!GD114=0,GD$22=$L$22),VLOOKUP(MASTER_DATA_PROCESSED!$C114,Backend!$Q$9:$T$52,3,FALSE),MASTER_DATA_NORMALIZED!GD114)</f>
        <v>0</v>
      </c>
      <c r="GE114" s="95">
        <f>IF(AND(MASTER_DATA_NORMALIZED!GE114=0,GE$22=$L$22),VLOOKUP(MASTER_DATA_PROCESSED!$C114,Backend!$Q$9:$T$52,3,FALSE),MASTER_DATA_NORMALIZED!GE114)</f>
        <v>0</v>
      </c>
      <c r="GF114" s="95">
        <f>IF(AND(MASTER_DATA_NORMALIZED!GF114=0,GF$22=$L$22),VLOOKUP(MASTER_DATA_PROCESSED!$C114,Backend!$Q$9:$T$52,3,FALSE),MASTER_DATA_NORMALIZED!GF114)</f>
        <v>487.2149279066532</v>
      </c>
      <c r="GG114" s="95">
        <f>IF(AND(MASTER_DATA_NORMALIZED!GG114=0,GG$22=$L$22),VLOOKUP(MASTER_DATA_PROCESSED!$C114,Backend!$Q$9:$T$52,3,FALSE),MASTER_DATA_NORMALIZED!GG114)</f>
        <v>0</v>
      </c>
      <c r="GH114" s="95">
        <f>IF(AND(MASTER_DATA_NORMALIZED!GH114=0,GH$22=$L$22),VLOOKUP(MASTER_DATA_PROCESSED!$C114,Backend!$Q$9:$T$52,3,FALSE),MASTER_DATA_NORMALIZED!GH114)</f>
        <v>0</v>
      </c>
      <c r="GI114" s="95">
        <f>IF(AND(MASTER_DATA_NORMALIZED!GI114=0,GI$22=$L$22),VLOOKUP(MASTER_DATA_PROCESSED!$C114,Backend!$Q$9:$T$52,3,FALSE),MASTER_DATA_NORMALIZED!GI114)</f>
        <v>0</v>
      </c>
      <c r="GJ114" s="95">
        <f>IF(AND(MASTER_DATA_NORMALIZED!GJ114=0,GJ$22=$L$22),VLOOKUP(MASTER_DATA_PROCESSED!$C114,Backend!$Q$9:$T$52,3,FALSE),MASTER_DATA_NORMALIZED!GJ114)</f>
        <v>448.60033432644775</v>
      </c>
      <c r="GK114" s="95">
        <f>IF(AND(MASTER_DATA_NORMALIZED!GK114=0,GK$22=$L$22),VLOOKUP(MASTER_DATA_PROCESSED!$C114,Backend!$Q$9:$T$52,3,FALSE),MASTER_DATA_NORMALIZED!GK114)</f>
        <v>0</v>
      </c>
      <c r="GL114" s="95">
        <f>IF(AND(MASTER_DATA_NORMALIZED!GL114=0,GL$22=$L$22),VLOOKUP(MASTER_DATA_PROCESSED!$C114,Backend!$Q$9:$T$52,3,FALSE),MASTER_DATA_NORMALIZED!GL114)</f>
        <v>0</v>
      </c>
      <c r="GM114" s="95">
        <f>IF(AND(MASTER_DATA_NORMALIZED!GM114=0,GM$22=$L$22),VLOOKUP(MASTER_DATA_PROCESSED!$C114,Backend!$Q$9:$T$52,3,FALSE),MASTER_DATA_NORMALIZED!GM114)</f>
        <v>0</v>
      </c>
      <c r="GN114" s="95" t="e">
        <f>IF(AND(MASTER_DATA_NORMALIZED!GN114=0,GN$22=$L$22),VLOOKUP(MASTER_DATA_PROCESSED!$C114,Backend!$Q$9:$T$52,3,FALSE),MASTER_DATA_NORMALIZED!GN114)</f>
        <v>#N/A</v>
      </c>
      <c r="GO114" s="95">
        <f>IF(AND(MASTER_DATA_NORMALIZED!GO114=0,GO$22=$L$22),VLOOKUP(MASTER_DATA_PROCESSED!$C114,Backend!$Q$9:$T$52,3,FALSE),MASTER_DATA_NORMALIZED!GO114)</f>
        <v>0</v>
      </c>
      <c r="GP114" s="95">
        <f>IF(AND(MASTER_DATA_NORMALIZED!GP114=0,GP$22=$L$22),VLOOKUP(MASTER_DATA_PROCESSED!$C114,Backend!$Q$9:$T$52,3,FALSE),MASTER_DATA_NORMALIZED!GP114)</f>
        <v>0</v>
      </c>
      <c r="GQ114" s="95">
        <f>IF(AND(MASTER_DATA_NORMALIZED!GQ114=0,GQ$22=$L$22),VLOOKUP(MASTER_DATA_PROCESSED!$C114,Backend!$Q$9:$T$52,3,FALSE),MASTER_DATA_NORMALIZED!GQ114)</f>
        <v>0</v>
      </c>
      <c r="GR114" s="95" t="e">
        <f>IF(AND(MASTER_DATA_NORMALIZED!GR114=0,GR$22=$L$22),VLOOKUP(MASTER_DATA_PROCESSED!$C114,Backend!$Q$9:$T$52,3,FALSE),MASTER_DATA_NORMALIZED!GR114)</f>
        <v>#N/A</v>
      </c>
      <c r="GS114" s="95">
        <f>IF(AND(MASTER_DATA_NORMALIZED!GS114=0,GS$22=$L$22),VLOOKUP(MASTER_DATA_PROCESSED!$C114,Backend!$Q$9:$T$52,3,FALSE),MASTER_DATA_NORMALIZED!GS114)</f>
        <v>0</v>
      </c>
      <c r="GT114" s="95">
        <f>IF(AND(MASTER_DATA_NORMALIZED!GT114=0,GT$22=$L$22),VLOOKUP(MASTER_DATA_PROCESSED!$C114,Backend!$Q$9:$T$52,3,FALSE),MASTER_DATA_NORMALIZED!GT114)</f>
        <v>0</v>
      </c>
      <c r="GU114" s="95">
        <f>IF(AND(MASTER_DATA_NORMALIZED!GU114=0,GU$22=$L$22),VLOOKUP(MASTER_DATA_PROCESSED!$C114,Backend!$Q$9:$T$52,3,FALSE),MASTER_DATA_NORMALIZED!GU114)</f>
        <v>0</v>
      </c>
      <c r="GV114" s="95" t="e">
        <f>IF(AND(MASTER_DATA_NORMALIZED!GV114=0,GV$22=$L$22),VLOOKUP(MASTER_DATA_PROCESSED!$C114,Backend!$Q$9:$T$52,3,FALSE),MASTER_DATA_NORMALIZED!GV114)</f>
        <v>#N/A</v>
      </c>
      <c r="GW114" s="95" t="e">
        <f>IF(AND(MASTER_DATA_NORMALIZED!GW114=0,GW$22=$L$22),VLOOKUP(MASTER_DATA_PROCESSED!$C114,Backend!$Q$9:$T$52,3,FALSE),MASTER_DATA_NORMALIZED!GW114)</f>
        <v>#REF!</v>
      </c>
      <c r="GX114" s="95" t="e">
        <f>IF(AND(MASTER_DATA_NORMALIZED!GX114=0,GX$22=$L$22),VLOOKUP(MASTER_DATA_PROCESSED!$C114,Backend!$Q$9:$T$52,3,FALSE),MASTER_DATA_NORMALIZED!GX114)</f>
        <v>#REF!</v>
      </c>
      <c r="GY114" s="95" t="e">
        <f>IF(AND(MASTER_DATA_NORMALIZED!GY114=0,GY$22=$L$22),VLOOKUP(MASTER_DATA_PROCESSED!$C114,Backend!$Q$9:$T$52,3,FALSE),MASTER_DATA_NORMALIZED!GY114)</f>
        <v>#REF!</v>
      </c>
    </row>
    <row r="115" spans="2:207" ht="17.25" hidden="1" outlineLevel="2" x14ac:dyDescent="0.3">
      <c r="B115" s="21">
        <f t="shared" si="14"/>
        <v>20</v>
      </c>
      <c r="C115" s="24">
        <f t="shared" si="15"/>
        <v>235</v>
      </c>
      <c r="D115" s="87"/>
      <c r="E115" s="61"/>
      <c r="F115" s="24">
        <v>235</v>
      </c>
      <c r="G115" s="80"/>
      <c r="H115" s="34" t="s">
        <v>117</v>
      </c>
      <c r="I115" s="95">
        <f>IF(AND(MASTER_DATA_NORMALIZED!I115=0,I$22=$L$22),VLOOKUP(MASTER_DATA_PROCESSED!$C115,Backend!$Q$9:$T$52,3,FALSE),MASTER_DATA_NORMALIZED!I115)</f>
        <v>0</v>
      </c>
      <c r="J115" s="95">
        <f>IF(AND(MASTER_DATA_NORMALIZED!J115=0,J$22=$L$22),VLOOKUP(MASTER_DATA_PROCESSED!$C115,Backend!$Q$9:$T$52,3,FALSE),MASTER_DATA_NORMALIZED!J115)</f>
        <v>0</v>
      </c>
      <c r="K115" s="95">
        <f>IF(AND(MASTER_DATA_NORMALIZED!K115=0,K$22=$L$22),VLOOKUP(MASTER_DATA_PROCESSED!$C115,Backend!$Q$9:$T$52,3,FALSE),MASTER_DATA_NORMALIZED!K115)</f>
        <v>0</v>
      </c>
      <c r="L115" s="95" t="e">
        <f>IF(AND(MASTER_DATA_NORMALIZED!L115=0,L$22=$L$22),VLOOKUP(MASTER_DATA_PROCESSED!$C115,Backend!$Q$9:$T$52,3,FALSE),MASTER_DATA_NORMALIZED!L115)</f>
        <v>#N/A</v>
      </c>
      <c r="M115" s="95">
        <f>IF(AND(MASTER_DATA_NORMALIZED!M115=0,M$22=$L$22),VLOOKUP(MASTER_DATA_PROCESSED!$C115,Backend!$Q$9:$T$52,3,FALSE),MASTER_DATA_NORMALIZED!M115)</f>
        <v>0</v>
      </c>
      <c r="N115" s="95">
        <f>IF(AND(MASTER_DATA_NORMALIZED!N115=0,N$22=$L$22),VLOOKUP(MASTER_DATA_PROCESSED!$C115,Backend!$Q$9:$T$52,3,FALSE),MASTER_DATA_NORMALIZED!N115)</f>
        <v>0</v>
      </c>
      <c r="O115" s="95">
        <f>IF(AND(MASTER_DATA_NORMALIZED!O115=0,O$22=$L$22),VLOOKUP(MASTER_DATA_PROCESSED!$C115,Backend!$Q$9:$T$52,3,FALSE),MASTER_DATA_NORMALIZED!O115)</f>
        <v>0</v>
      </c>
      <c r="P115" s="95" t="e">
        <f>IF(AND(MASTER_DATA_NORMALIZED!P115=0,P$22=$L$22),VLOOKUP(MASTER_DATA_PROCESSED!$C115,Backend!$Q$9:$T$52,3,FALSE),MASTER_DATA_NORMALIZED!P115)</f>
        <v>#N/A</v>
      </c>
      <c r="Q115" s="95">
        <f>IF(AND(MASTER_DATA_NORMALIZED!Q115=0,Q$22=$L$22),VLOOKUP(MASTER_DATA_PROCESSED!$C115,Backend!$Q$9:$T$52,3,FALSE),MASTER_DATA_NORMALIZED!Q115)</f>
        <v>0</v>
      </c>
      <c r="R115" s="95">
        <f>IF(AND(MASTER_DATA_NORMALIZED!R115=0,R$22=$L$22),VLOOKUP(MASTER_DATA_PROCESSED!$C115,Backend!$Q$9:$T$52,3,FALSE),MASTER_DATA_NORMALIZED!R115)</f>
        <v>0</v>
      </c>
      <c r="S115" s="95">
        <f>IF(AND(MASTER_DATA_NORMALIZED!S115=0,S$22=$L$22),VLOOKUP(MASTER_DATA_PROCESSED!$C115,Backend!$Q$9:$T$52,3,FALSE),MASTER_DATA_NORMALIZED!S115)</f>
        <v>0</v>
      </c>
      <c r="T115" s="95" t="e">
        <f>IF(AND(MASTER_DATA_NORMALIZED!T115=0,T$22=$L$22),VLOOKUP(MASTER_DATA_PROCESSED!$C115,Backend!$Q$9:$T$52,3,FALSE),MASTER_DATA_NORMALIZED!T115)</f>
        <v>#N/A</v>
      </c>
      <c r="U115" s="95">
        <f>IF(AND(MASTER_DATA_NORMALIZED!U115=0,U$22=$L$22),VLOOKUP(MASTER_DATA_PROCESSED!$C115,Backend!$Q$9:$T$52,3,FALSE),MASTER_DATA_NORMALIZED!U115)</f>
        <v>0</v>
      </c>
      <c r="V115" s="95">
        <f>IF(AND(MASTER_DATA_NORMALIZED!V115=0,V$22=$L$22),VLOOKUP(MASTER_DATA_PROCESSED!$C115,Backend!$Q$9:$T$52,3,FALSE),MASTER_DATA_NORMALIZED!V115)</f>
        <v>0</v>
      </c>
      <c r="W115" s="95">
        <f>IF(AND(MASTER_DATA_NORMALIZED!W115=0,W$22=$L$22),VLOOKUP(MASTER_DATA_PROCESSED!$C115,Backend!$Q$9:$T$52,3,FALSE),MASTER_DATA_NORMALIZED!W115)</f>
        <v>0</v>
      </c>
      <c r="X115" s="95" t="e">
        <f>IF(AND(MASTER_DATA_NORMALIZED!X115=0,X$22=$L$22),VLOOKUP(MASTER_DATA_PROCESSED!$C115,Backend!$Q$9:$T$52,3,FALSE),MASTER_DATA_NORMALIZED!X115)</f>
        <v>#N/A</v>
      </c>
      <c r="Y115" s="95">
        <f>IF(AND(MASTER_DATA_NORMALIZED!Y115=0,Y$22=$L$22),VLOOKUP(MASTER_DATA_PROCESSED!$C115,Backend!$Q$9:$T$52,3,FALSE),MASTER_DATA_NORMALIZED!Y115)</f>
        <v>0</v>
      </c>
      <c r="Z115" s="95">
        <f>IF(AND(MASTER_DATA_NORMALIZED!Z115=0,Z$22=$L$22),VLOOKUP(MASTER_DATA_PROCESSED!$C115,Backend!$Q$9:$T$52,3,FALSE),MASTER_DATA_NORMALIZED!Z115)</f>
        <v>0</v>
      </c>
      <c r="AA115" s="95">
        <f>IF(AND(MASTER_DATA_NORMALIZED!AA115=0,AA$22=$L$22),VLOOKUP(MASTER_DATA_PROCESSED!$C115,Backend!$Q$9:$T$52,3,FALSE),MASTER_DATA_NORMALIZED!AA115)</f>
        <v>0</v>
      </c>
      <c r="AB115" s="95" t="e">
        <f>IF(AND(MASTER_DATA_NORMALIZED!AB115=0,AB$22=$L$22),VLOOKUP(MASTER_DATA_PROCESSED!$C115,Backend!$Q$9:$T$52,3,FALSE),MASTER_DATA_NORMALIZED!AB115)</f>
        <v>#N/A</v>
      </c>
      <c r="AC115" s="95">
        <f>IF(AND(MASTER_DATA_NORMALIZED!AC115=0,AC$22=$L$22),VLOOKUP(MASTER_DATA_PROCESSED!$C115,Backend!$Q$9:$T$52,3,FALSE),MASTER_DATA_NORMALIZED!AC115)</f>
        <v>0</v>
      </c>
      <c r="AD115" s="95">
        <f>IF(AND(MASTER_DATA_NORMALIZED!AD115=0,AD$22=$L$22),VLOOKUP(MASTER_DATA_PROCESSED!$C115,Backend!$Q$9:$T$52,3,FALSE),MASTER_DATA_NORMALIZED!AD115)</f>
        <v>0</v>
      </c>
      <c r="AE115" s="95">
        <f>IF(AND(MASTER_DATA_NORMALIZED!AE115=0,AE$22=$L$22),VLOOKUP(MASTER_DATA_PROCESSED!$C115,Backend!$Q$9:$T$52,3,FALSE),MASTER_DATA_NORMALIZED!AE115)</f>
        <v>0</v>
      </c>
      <c r="AF115" s="95" t="e">
        <f>IF(AND(MASTER_DATA_NORMALIZED!AF115=0,AF$22=$L$22),VLOOKUP(MASTER_DATA_PROCESSED!$C115,Backend!$Q$9:$T$52,3,FALSE),MASTER_DATA_NORMALIZED!AF115)</f>
        <v>#N/A</v>
      </c>
      <c r="AG115" s="95">
        <f>IF(AND(MASTER_DATA_NORMALIZED!AG115=0,AG$22=$L$22),VLOOKUP(MASTER_DATA_PROCESSED!$C115,Backend!$Q$9:$T$52,3,FALSE),MASTER_DATA_NORMALIZED!AG115)</f>
        <v>0</v>
      </c>
      <c r="AH115" s="95">
        <f>IF(AND(MASTER_DATA_NORMALIZED!AH115=0,AH$22=$L$22),VLOOKUP(MASTER_DATA_PROCESSED!$C115,Backend!$Q$9:$T$52,3,FALSE),MASTER_DATA_NORMALIZED!AH115)</f>
        <v>0</v>
      </c>
      <c r="AI115" s="95">
        <f>IF(AND(MASTER_DATA_NORMALIZED!AI115=0,AI$22=$L$22),VLOOKUP(MASTER_DATA_PROCESSED!$C115,Backend!$Q$9:$T$52,3,FALSE),MASTER_DATA_NORMALIZED!AI115)</f>
        <v>0</v>
      </c>
      <c r="AJ115" s="95" t="e">
        <f>IF(AND(MASTER_DATA_NORMALIZED!AJ115=0,AJ$22=$L$22),VLOOKUP(MASTER_DATA_PROCESSED!$C115,Backend!$Q$9:$T$52,3,FALSE),MASTER_DATA_NORMALIZED!AJ115)</f>
        <v>#N/A</v>
      </c>
      <c r="AK115" s="95">
        <f>IF(AND(MASTER_DATA_NORMALIZED!AK115=0,AK$22=$L$22),VLOOKUP(MASTER_DATA_PROCESSED!$C115,Backend!$Q$9:$T$52,3,FALSE),MASTER_DATA_NORMALIZED!AK115)</f>
        <v>0</v>
      </c>
      <c r="AL115" s="95">
        <f>IF(AND(MASTER_DATA_NORMALIZED!AL115=0,AL$22=$L$22),VLOOKUP(MASTER_DATA_PROCESSED!$C115,Backend!$Q$9:$T$52,3,FALSE),MASTER_DATA_NORMALIZED!AL115)</f>
        <v>0</v>
      </c>
      <c r="AM115" s="95">
        <f>IF(AND(MASTER_DATA_NORMALIZED!AM115=0,AM$22=$L$22),VLOOKUP(MASTER_DATA_PROCESSED!$C115,Backend!$Q$9:$T$52,3,FALSE),MASTER_DATA_NORMALIZED!AM115)</f>
        <v>0</v>
      </c>
      <c r="AN115" s="95" t="e">
        <f>IF(AND(MASTER_DATA_NORMALIZED!AN115=0,AN$22=$L$22),VLOOKUP(MASTER_DATA_PROCESSED!$C115,Backend!$Q$9:$T$52,3,FALSE),MASTER_DATA_NORMALIZED!AN115)</f>
        <v>#N/A</v>
      </c>
      <c r="AO115" s="95">
        <f>IF(AND(MASTER_DATA_NORMALIZED!AO115=0,AO$22=$L$22),VLOOKUP(MASTER_DATA_PROCESSED!$C115,Backend!$Q$9:$T$52,3,FALSE),MASTER_DATA_NORMALIZED!AO115)</f>
        <v>0</v>
      </c>
      <c r="AP115" s="95">
        <f>IF(AND(MASTER_DATA_NORMALIZED!AP115=0,AP$22=$L$22),VLOOKUP(MASTER_DATA_PROCESSED!$C115,Backend!$Q$9:$T$52,3,FALSE),MASTER_DATA_NORMALIZED!AP115)</f>
        <v>0</v>
      </c>
      <c r="AQ115" s="95">
        <f>IF(AND(MASTER_DATA_NORMALIZED!AQ115=0,AQ$22=$L$22),VLOOKUP(MASTER_DATA_PROCESSED!$C115,Backend!$Q$9:$T$52,3,FALSE),MASTER_DATA_NORMALIZED!AQ115)</f>
        <v>0</v>
      </c>
      <c r="AR115" s="95" t="e">
        <f>IF(AND(MASTER_DATA_NORMALIZED!AR115=0,AR$22=$L$22),VLOOKUP(MASTER_DATA_PROCESSED!$C115,Backend!$Q$9:$T$52,3,FALSE),MASTER_DATA_NORMALIZED!AR115)</f>
        <v>#N/A</v>
      </c>
      <c r="AS115" s="95">
        <f>IF(AND(MASTER_DATA_NORMALIZED!AS115=0,AS$22=$L$22),VLOOKUP(MASTER_DATA_PROCESSED!$C115,Backend!$Q$9:$T$52,3,FALSE),MASTER_DATA_NORMALIZED!AS115)</f>
        <v>0</v>
      </c>
      <c r="AT115" s="95">
        <f>IF(AND(MASTER_DATA_NORMALIZED!AT115=0,AT$22=$L$22),VLOOKUP(MASTER_DATA_PROCESSED!$C115,Backend!$Q$9:$T$52,3,FALSE),MASTER_DATA_NORMALIZED!AT115)</f>
        <v>0</v>
      </c>
      <c r="AU115" s="95">
        <f>IF(AND(MASTER_DATA_NORMALIZED!AU115=0,AU$22=$L$22),VLOOKUP(MASTER_DATA_PROCESSED!$C115,Backend!$Q$9:$T$52,3,FALSE),MASTER_DATA_NORMALIZED!AU115)</f>
        <v>0</v>
      </c>
      <c r="AV115" s="95" t="e">
        <f>IF(AND(MASTER_DATA_NORMALIZED!AV115=0,AV$22=$L$22),VLOOKUP(MASTER_DATA_PROCESSED!$C115,Backend!$Q$9:$T$52,3,FALSE),MASTER_DATA_NORMALIZED!AV115)</f>
        <v>#N/A</v>
      </c>
      <c r="AW115" s="95">
        <f>IF(AND(MASTER_DATA_NORMALIZED!AW115=0,AW$22=$L$22),VLOOKUP(MASTER_DATA_PROCESSED!$C115,Backend!$Q$9:$T$52,3,FALSE),MASTER_DATA_NORMALIZED!AW115)</f>
        <v>0</v>
      </c>
      <c r="AX115" s="95">
        <f>IF(AND(MASTER_DATA_NORMALIZED!AX115=0,AX$22=$L$22),VLOOKUP(MASTER_DATA_PROCESSED!$C115,Backend!$Q$9:$T$52,3,FALSE),MASTER_DATA_NORMALIZED!AX115)</f>
        <v>0</v>
      </c>
      <c r="AY115" s="95">
        <f>IF(AND(MASTER_DATA_NORMALIZED!AY115=0,AY$22=$L$22),VLOOKUP(MASTER_DATA_PROCESSED!$C115,Backend!$Q$9:$T$52,3,FALSE),MASTER_DATA_NORMALIZED!AY115)</f>
        <v>0</v>
      </c>
      <c r="AZ115" s="95" t="e">
        <f>IF(AND(MASTER_DATA_NORMALIZED!AZ115=0,AZ$22=$L$22),VLOOKUP(MASTER_DATA_PROCESSED!$C115,Backend!$Q$9:$T$52,3,FALSE),MASTER_DATA_NORMALIZED!AZ115)</f>
        <v>#N/A</v>
      </c>
      <c r="BA115" s="95">
        <f>IF(AND(MASTER_DATA_NORMALIZED!BA115=0,BA$22=$L$22),VLOOKUP(MASTER_DATA_PROCESSED!$C115,Backend!$Q$9:$T$52,3,FALSE),MASTER_DATA_NORMALIZED!BA115)</f>
        <v>0</v>
      </c>
      <c r="BB115" s="95">
        <f>IF(AND(MASTER_DATA_NORMALIZED!BB115=0,BB$22=$L$22),VLOOKUP(MASTER_DATA_PROCESSED!$C115,Backend!$Q$9:$T$52,3,FALSE),MASTER_DATA_NORMALIZED!BB115)</f>
        <v>0</v>
      </c>
      <c r="BC115" s="95">
        <f>IF(AND(MASTER_DATA_NORMALIZED!BC115=0,BC$22=$L$22),VLOOKUP(MASTER_DATA_PROCESSED!$C115,Backend!$Q$9:$T$52,3,FALSE),MASTER_DATA_NORMALIZED!BC115)</f>
        <v>0</v>
      </c>
      <c r="BD115" s="95" t="e">
        <f>IF(AND(MASTER_DATA_NORMALIZED!BD115=0,BD$22=$L$22),VLOOKUP(MASTER_DATA_PROCESSED!$C115,Backend!$Q$9:$T$52,3,FALSE),MASTER_DATA_NORMALIZED!BD115)</f>
        <v>#N/A</v>
      </c>
      <c r="BE115" s="95">
        <f>IF(AND(MASTER_DATA_NORMALIZED!BE115=0,BE$22=$L$22),VLOOKUP(MASTER_DATA_PROCESSED!$C115,Backend!$Q$9:$T$52,3,FALSE),MASTER_DATA_NORMALIZED!BE115)</f>
        <v>0</v>
      </c>
      <c r="BF115" s="95">
        <f>IF(AND(MASTER_DATA_NORMALIZED!BF115=0,BF$22=$L$22),VLOOKUP(MASTER_DATA_PROCESSED!$C115,Backend!$Q$9:$T$52,3,FALSE),MASTER_DATA_NORMALIZED!BF115)</f>
        <v>0</v>
      </c>
      <c r="BG115" s="95">
        <f>IF(AND(MASTER_DATA_NORMALIZED!BG115=0,BG$22=$L$22),VLOOKUP(MASTER_DATA_PROCESSED!$C115,Backend!$Q$9:$T$52,3,FALSE),MASTER_DATA_NORMALIZED!BG115)</f>
        <v>0</v>
      </c>
      <c r="BH115" s="95" t="e">
        <f>IF(AND(MASTER_DATA_NORMALIZED!BH115=0,BH$22=$L$22),VLOOKUP(MASTER_DATA_PROCESSED!$C115,Backend!$Q$9:$T$52,3,FALSE),MASTER_DATA_NORMALIZED!BH115)</f>
        <v>#N/A</v>
      </c>
      <c r="BI115" s="95">
        <f>IF(AND(MASTER_DATA_NORMALIZED!BI115=0,BI$22=$L$22),VLOOKUP(MASTER_DATA_PROCESSED!$C115,Backend!$Q$9:$T$52,3,FALSE),MASTER_DATA_NORMALIZED!BI115)</f>
        <v>0</v>
      </c>
      <c r="BJ115" s="95">
        <f>IF(AND(MASTER_DATA_NORMALIZED!BJ115=0,BJ$22=$L$22),VLOOKUP(MASTER_DATA_PROCESSED!$C115,Backend!$Q$9:$T$52,3,FALSE),MASTER_DATA_NORMALIZED!BJ115)</f>
        <v>0</v>
      </c>
      <c r="BK115" s="95">
        <f>IF(AND(MASTER_DATA_NORMALIZED!BK115=0,BK$22=$L$22),VLOOKUP(MASTER_DATA_PROCESSED!$C115,Backend!$Q$9:$T$52,3,FALSE),MASTER_DATA_NORMALIZED!BK115)</f>
        <v>0</v>
      </c>
      <c r="BL115" s="95" t="e">
        <f>IF(AND(MASTER_DATA_NORMALIZED!BL115=0,BL$22=$L$22),VLOOKUP(MASTER_DATA_PROCESSED!$C115,Backend!$Q$9:$T$52,3,FALSE),MASTER_DATA_NORMALIZED!BL115)</f>
        <v>#N/A</v>
      </c>
      <c r="BM115" s="95">
        <f>IF(AND(MASTER_DATA_NORMALIZED!BM115=0,BM$22=$L$22),VLOOKUP(MASTER_DATA_PROCESSED!$C115,Backend!$Q$9:$T$52,3,FALSE),MASTER_DATA_NORMALIZED!BM115)</f>
        <v>0</v>
      </c>
      <c r="BN115" s="95">
        <f>IF(AND(MASTER_DATA_NORMALIZED!BN115=0,BN$22=$L$22),VLOOKUP(MASTER_DATA_PROCESSED!$C115,Backend!$Q$9:$T$52,3,FALSE),MASTER_DATA_NORMALIZED!BN115)</f>
        <v>0</v>
      </c>
      <c r="BO115" s="95">
        <f>IF(AND(MASTER_DATA_NORMALIZED!BO115=0,BO$22=$L$22),VLOOKUP(MASTER_DATA_PROCESSED!$C115,Backend!$Q$9:$T$52,3,FALSE),MASTER_DATA_NORMALIZED!BO115)</f>
        <v>0</v>
      </c>
      <c r="BP115" s="95" t="e">
        <f>IF(AND(MASTER_DATA_NORMALIZED!BP115=0,BP$22=$L$22),VLOOKUP(MASTER_DATA_PROCESSED!$C115,Backend!$Q$9:$T$52,3,FALSE),MASTER_DATA_NORMALIZED!BP115)</f>
        <v>#N/A</v>
      </c>
      <c r="BQ115" s="95">
        <f>IF(AND(MASTER_DATA_NORMALIZED!BQ115=0,BQ$22=$L$22),VLOOKUP(MASTER_DATA_PROCESSED!$C115,Backend!$Q$9:$T$52,3,FALSE),MASTER_DATA_NORMALIZED!BQ115)</f>
        <v>0</v>
      </c>
      <c r="BR115" s="95">
        <f>IF(AND(MASTER_DATA_NORMALIZED!BR115=0,BR$22=$L$22),VLOOKUP(MASTER_DATA_PROCESSED!$C115,Backend!$Q$9:$T$52,3,FALSE),MASTER_DATA_NORMALIZED!BR115)</f>
        <v>0</v>
      </c>
      <c r="BS115" s="95">
        <f>IF(AND(MASTER_DATA_NORMALIZED!BS115=0,BS$22=$L$22),VLOOKUP(MASTER_DATA_PROCESSED!$C115,Backend!$Q$9:$T$52,3,FALSE),MASTER_DATA_NORMALIZED!BS115)</f>
        <v>0</v>
      </c>
      <c r="BT115" s="95" t="e">
        <f>IF(AND(MASTER_DATA_NORMALIZED!BT115=0,BT$22=$L$22),VLOOKUP(MASTER_DATA_PROCESSED!$C115,Backend!$Q$9:$T$52,3,FALSE),MASTER_DATA_NORMALIZED!BT115)</f>
        <v>#N/A</v>
      </c>
      <c r="BU115" s="95">
        <f>IF(AND(MASTER_DATA_NORMALIZED!BU115=0,BU$22=$L$22),VLOOKUP(MASTER_DATA_PROCESSED!$C115,Backend!$Q$9:$T$52,3,FALSE),MASTER_DATA_NORMALIZED!BU115)</f>
        <v>0</v>
      </c>
      <c r="BV115" s="95">
        <f>IF(AND(MASTER_DATA_NORMALIZED!BV115=0,BV$22=$L$22),VLOOKUP(MASTER_DATA_PROCESSED!$C115,Backend!$Q$9:$T$52,3,FALSE),MASTER_DATA_NORMALIZED!BV115)</f>
        <v>0</v>
      </c>
      <c r="BW115" s="95">
        <f>IF(AND(MASTER_DATA_NORMALIZED!BW115=0,BW$22=$L$22),VLOOKUP(MASTER_DATA_PROCESSED!$C115,Backend!$Q$9:$T$52,3,FALSE),MASTER_DATA_NORMALIZED!BW115)</f>
        <v>0</v>
      </c>
      <c r="BX115" s="95" t="e">
        <f>IF(AND(MASTER_DATA_NORMALIZED!BX115=0,BX$22=$L$22),VLOOKUP(MASTER_DATA_PROCESSED!$C115,Backend!$Q$9:$T$52,3,FALSE),MASTER_DATA_NORMALIZED!BX115)</f>
        <v>#N/A</v>
      </c>
      <c r="BY115" s="95">
        <f>IF(AND(MASTER_DATA_NORMALIZED!BY115=0,BY$22=$L$22),VLOOKUP(MASTER_DATA_PROCESSED!$C115,Backend!$Q$9:$T$52,3,FALSE),MASTER_DATA_NORMALIZED!BY115)</f>
        <v>0</v>
      </c>
      <c r="BZ115" s="95">
        <f>IF(AND(MASTER_DATA_NORMALIZED!BZ115=0,BZ$22=$L$22),VLOOKUP(MASTER_DATA_PROCESSED!$C115,Backend!$Q$9:$T$52,3,FALSE),MASTER_DATA_NORMALIZED!BZ115)</f>
        <v>0</v>
      </c>
      <c r="CA115" s="95">
        <f>IF(AND(MASTER_DATA_NORMALIZED!CA115=0,CA$22=$L$22),VLOOKUP(MASTER_DATA_PROCESSED!$C115,Backend!$Q$9:$T$52,3,FALSE),MASTER_DATA_NORMALIZED!CA115)</f>
        <v>0</v>
      </c>
      <c r="CB115" s="95" t="e">
        <f>IF(AND(MASTER_DATA_NORMALIZED!CB115=0,CB$22=$L$22),VLOOKUP(MASTER_DATA_PROCESSED!$C115,Backend!$Q$9:$T$52,3,FALSE),MASTER_DATA_NORMALIZED!CB115)</f>
        <v>#N/A</v>
      </c>
      <c r="CC115" s="95">
        <f>IF(AND(MASTER_DATA_NORMALIZED!CC115=0,CC$22=$L$22),VLOOKUP(MASTER_DATA_PROCESSED!$C115,Backend!$Q$9:$T$52,3,FALSE),MASTER_DATA_NORMALIZED!CC115)</f>
        <v>0</v>
      </c>
      <c r="CD115" s="95">
        <f>IF(AND(MASTER_DATA_NORMALIZED!CD115=0,CD$22=$L$22),VLOOKUP(MASTER_DATA_PROCESSED!$C115,Backend!$Q$9:$T$52,3,FALSE),MASTER_DATA_NORMALIZED!CD115)</f>
        <v>0</v>
      </c>
      <c r="CE115" s="95">
        <f>IF(AND(MASTER_DATA_NORMALIZED!CE115=0,CE$22=$L$22),VLOOKUP(MASTER_DATA_PROCESSED!$C115,Backend!$Q$9:$T$52,3,FALSE),MASTER_DATA_NORMALIZED!CE115)</f>
        <v>0</v>
      </c>
      <c r="CF115" s="95" t="e">
        <f>IF(AND(MASTER_DATA_NORMALIZED!CF115=0,CF$22=$L$22),VLOOKUP(MASTER_DATA_PROCESSED!$C115,Backend!$Q$9:$T$52,3,FALSE),MASTER_DATA_NORMALIZED!CF115)</f>
        <v>#N/A</v>
      </c>
      <c r="CG115" s="95">
        <f>IF(AND(MASTER_DATA_NORMALIZED!CG115=0,CG$22=$L$22),VLOOKUP(MASTER_DATA_PROCESSED!$C115,Backend!$Q$9:$T$52,3,FALSE),MASTER_DATA_NORMALIZED!CG115)</f>
        <v>0</v>
      </c>
      <c r="CH115" s="95">
        <f>IF(AND(MASTER_DATA_NORMALIZED!CH115=0,CH$22=$L$22),VLOOKUP(MASTER_DATA_PROCESSED!$C115,Backend!$Q$9:$T$52,3,FALSE),MASTER_DATA_NORMALIZED!CH115)</f>
        <v>0</v>
      </c>
      <c r="CI115" s="95">
        <f>IF(AND(MASTER_DATA_NORMALIZED!CI115=0,CI$22=$L$22),VLOOKUP(MASTER_DATA_PROCESSED!$C115,Backend!$Q$9:$T$52,3,FALSE),MASTER_DATA_NORMALIZED!CI115)</f>
        <v>0</v>
      </c>
      <c r="CJ115" s="95" t="e">
        <f>IF(AND(MASTER_DATA_NORMALIZED!CJ115=0,CJ$22=$L$22),VLOOKUP(MASTER_DATA_PROCESSED!$C115,Backend!$Q$9:$T$52,3,FALSE),MASTER_DATA_NORMALIZED!CJ115)</f>
        <v>#N/A</v>
      </c>
      <c r="CK115" s="95">
        <f>IF(AND(MASTER_DATA_NORMALIZED!CK115=0,CK$22=$L$22),VLOOKUP(MASTER_DATA_PROCESSED!$C115,Backend!$Q$9:$T$52,3,FALSE),MASTER_DATA_NORMALIZED!CK115)</f>
        <v>0</v>
      </c>
      <c r="CL115" s="95">
        <f>IF(AND(MASTER_DATA_NORMALIZED!CL115=0,CL$22=$L$22),VLOOKUP(MASTER_DATA_PROCESSED!$C115,Backend!$Q$9:$T$52,3,FALSE),MASTER_DATA_NORMALIZED!CL115)</f>
        <v>0</v>
      </c>
      <c r="CM115" s="95">
        <f>IF(AND(MASTER_DATA_NORMALIZED!CM115=0,CM$22=$L$22),VLOOKUP(MASTER_DATA_PROCESSED!$C115,Backend!$Q$9:$T$52,3,FALSE),MASTER_DATA_NORMALIZED!CM115)</f>
        <v>0</v>
      </c>
      <c r="CN115" s="95" t="e">
        <f>IF(AND(MASTER_DATA_NORMALIZED!CN115=0,CN$22=$L$22),VLOOKUP(MASTER_DATA_PROCESSED!$C115,Backend!$Q$9:$T$52,3,FALSE),MASTER_DATA_NORMALIZED!CN115)</f>
        <v>#N/A</v>
      </c>
      <c r="CO115" s="95">
        <f>IF(AND(MASTER_DATA_NORMALIZED!CO115=0,CO$22=$L$22),VLOOKUP(MASTER_DATA_PROCESSED!$C115,Backend!$Q$9:$T$52,3,FALSE),MASTER_DATA_NORMALIZED!CO115)</f>
        <v>0</v>
      </c>
      <c r="CP115" s="95">
        <f>IF(AND(MASTER_DATA_NORMALIZED!CP115=0,CP$22=$L$22),VLOOKUP(MASTER_DATA_PROCESSED!$C115,Backend!$Q$9:$T$52,3,FALSE),MASTER_DATA_NORMALIZED!CP115)</f>
        <v>0</v>
      </c>
      <c r="CQ115" s="95">
        <f>IF(AND(MASTER_DATA_NORMALIZED!CQ115=0,CQ$22=$L$22),VLOOKUP(MASTER_DATA_PROCESSED!$C115,Backend!$Q$9:$T$52,3,FALSE),MASTER_DATA_NORMALIZED!CQ115)</f>
        <v>0</v>
      </c>
      <c r="CR115" s="95" t="e">
        <f>IF(AND(MASTER_DATA_NORMALIZED!CR115=0,CR$22=$L$22),VLOOKUP(MASTER_DATA_PROCESSED!$C115,Backend!$Q$9:$T$52,3,FALSE),MASTER_DATA_NORMALIZED!CR115)</f>
        <v>#N/A</v>
      </c>
      <c r="CS115" s="95">
        <f>IF(AND(MASTER_DATA_NORMALIZED!CS115=0,CS$22=$L$22),VLOOKUP(MASTER_DATA_PROCESSED!$C115,Backend!$Q$9:$T$52,3,FALSE),MASTER_DATA_NORMALIZED!CS115)</f>
        <v>0</v>
      </c>
      <c r="CT115" s="95">
        <f>IF(AND(MASTER_DATA_NORMALIZED!CT115=0,CT$22=$L$22),VLOOKUP(MASTER_DATA_PROCESSED!$C115,Backend!$Q$9:$T$52,3,FALSE),MASTER_DATA_NORMALIZED!CT115)</f>
        <v>0</v>
      </c>
      <c r="CU115" s="95">
        <f>IF(AND(MASTER_DATA_NORMALIZED!CU115=0,CU$22=$L$22),VLOOKUP(MASTER_DATA_PROCESSED!$C115,Backend!$Q$9:$T$52,3,FALSE),MASTER_DATA_NORMALIZED!CU115)</f>
        <v>0</v>
      </c>
      <c r="CV115" s="95" t="e">
        <f>IF(AND(MASTER_DATA_NORMALIZED!CV115=0,CV$22=$L$22),VLOOKUP(MASTER_DATA_PROCESSED!$C115,Backend!$Q$9:$T$52,3,FALSE),MASTER_DATA_NORMALIZED!CV115)</f>
        <v>#N/A</v>
      </c>
      <c r="CW115" s="95">
        <f>IF(AND(MASTER_DATA_NORMALIZED!CW115=0,CW$22=$L$22),VLOOKUP(MASTER_DATA_PROCESSED!$C115,Backend!$Q$9:$T$52,3,FALSE),MASTER_DATA_NORMALIZED!CW115)</f>
        <v>0</v>
      </c>
      <c r="CX115" s="95">
        <f>IF(AND(MASTER_DATA_NORMALIZED!CX115=0,CX$22=$L$22),VLOOKUP(MASTER_DATA_PROCESSED!$C115,Backend!$Q$9:$T$52,3,FALSE),MASTER_DATA_NORMALIZED!CX115)</f>
        <v>0</v>
      </c>
      <c r="CY115" s="95">
        <f>IF(AND(MASTER_DATA_NORMALIZED!CY115=0,CY$22=$L$22),VLOOKUP(MASTER_DATA_PROCESSED!$C115,Backend!$Q$9:$T$52,3,FALSE),MASTER_DATA_NORMALIZED!CY115)</f>
        <v>0</v>
      </c>
      <c r="CZ115" s="95" t="e">
        <f>IF(AND(MASTER_DATA_NORMALIZED!CZ115=0,CZ$22=$L$22),VLOOKUP(MASTER_DATA_PROCESSED!$C115,Backend!$Q$9:$T$52,3,FALSE),MASTER_DATA_NORMALIZED!CZ115)</f>
        <v>#N/A</v>
      </c>
      <c r="DA115" s="95" t="e">
        <f>IF(AND(MASTER_DATA_NORMALIZED!DA115=0,DA$22=$L$22),VLOOKUP(MASTER_DATA_PROCESSED!$C115,Backend!$Q$9:$T$52,3,FALSE),MASTER_DATA_NORMALIZED!DA115)</f>
        <v>#DIV/0!</v>
      </c>
      <c r="DB115" s="95" t="e">
        <f>IF(AND(MASTER_DATA_NORMALIZED!DB115=0,DB$22=$L$22),VLOOKUP(MASTER_DATA_PROCESSED!$C115,Backend!$Q$9:$T$52,3,FALSE),MASTER_DATA_NORMALIZED!DB115)</f>
        <v>#DIV/0!</v>
      </c>
      <c r="DC115" s="95" t="e">
        <f>IF(AND(MASTER_DATA_NORMALIZED!DC115=0,DC$22=$L$22),VLOOKUP(MASTER_DATA_PROCESSED!$C115,Backend!$Q$9:$T$52,3,FALSE),MASTER_DATA_NORMALIZED!DC115)</f>
        <v>#DIV/0!</v>
      </c>
      <c r="DD115" s="95" t="e">
        <f>IF(AND(MASTER_DATA_NORMALIZED!DD115=0,DD$22=$L$22),VLOOKUP(MASTER_DATA_PROCESSED!$C115,Backend!$Q$9:$T$52,3,FALSE),MASTER_DATA_NORMALIZED!DD115)</f>
        <v>#N/A</v>
      </c>
      <c r="DE115" s="95">
        <f>IF(AND(MASTER_DATA_NORMALIZED!DE115=0,DE$22=$L$22),VLOOKUP(MASTER_DATA_PROCESSED!$C115,Backend!$Q$9:$T$52,3,FALSE),MASTER_DATA_NORMALIZED!DE115)</f>
        <v>0</v>
      </c>
      <c r="DF115" s="95">
        <f>IF(AND(MASTER_DATA_NORMALIZED!DF115=0,DF$22=$L$22),VLOOKUP(MASTER_DATA_PROCESSED!$C115,Backend!$Q$9:$T$52,3,FALSE),MASTER_DATA_NORMALIZED!DF115)</f>
        <v>0</v>
      </c>
      <c r="DG115" s="95">
        <f>IF(AND(MASTER_DATA_NORMALIZED!DG115=0,DG$22=$L$22),VLOOKUP(MASTER_DATA_PROCESSED!$C115,Backend!$Q$9:$T$52,3,FALSE),MASTER_DATA_NORMALIZED!DG115)</f>
        <v>0</v>
      </c>
      <c r="DH115" s="95" t="e">
        <f>IF(AND(MASTER_DATA_NORMALIZED!DH115=0,DH$22=$L$22),VLOOKUP(MASTER_DATA_PROCESSED!$C115,Backend!$Q$9:$T$52,3,FALSE),MASTER_DATA_NORMALIZED!DH115)</f>
        <v>#N/A</v>
      </c>
      <c r="DI115" s="95">
        <f>IF(AND(MASTER_DATA_NORMALIZED!DI115=0,DI$22=$L$22),VLOOKUP(MASTER_DATA_PROCESSED!$C115,Backend!$Q$9:$T$52,3,FALSE),MASTER_DATA_NORMALIZED!DI115)</f>
        <v>0</v>
      </c>
      <c r="DJ115" s="95">
        <f>IF(AND(MASTER_DATA_NORMALIZED!DJ115=0,DJ$22=$L$22),VLOOKUP(MASTER_DATA_PROCESSED!$C115,Backend!$Q$9:$T$52,3,FALSE),MASTER_DATA_NORMALIZED!DJ115)</f>
        <v>0</v>
      </c>
      <c r="DK115" s="95">
        <f>IF(AND(MASTER_DATA_NORMALIZED!DK115=0,DK$22=$L$22),VLOOKUP(MASTER_DATA_PROCESSED!$C115,Backend!$Q$9:$T$52,3,FALSE),MASTER_DATA_NORMALIZED!DK115)</f>
        <v>0</v>
      </c>
      <c r="DL115" s="95" t="e">
        <f>IF(AND(MASTER_DATA_NORMALIZED!DL115=0,DL$22=$L$22),VLOOKUP(MASTER_DATA_PROCESSED!$C115,Backend!$Q$9:$T$52,3,FALSE),MASTER_DATA_NORMALIZED!DL115)</f>
        <v>#N/A</v>
      </c>
      <c r="DM115" s="95">
        <f>IF(AND(MASTER_DATA_NORMALIZED!DM115=0,DM$22=$L$22),VLOOKUP(MASTER_DATA_PROCESSED!$C115,Backend!$Q$9:$T$52,3,FALSE),MASTER_DATA_NORMALIZED!DM115)</f>
        <v>0</v>
      </c>
      <c r="DN115" s="95">
        <f>IF(AND(MASTER_DATA_NORMALIZED!DN115=0,DN$22=$L$22),VLOOKUP(MASTER_DATA_PROCESSED!$C115,Backend!$Q$9:$T$52,3,FALSE),MASTER_DATA_NORMALIZED!DN115)</f>
        <v>0</v>
      </c>
      <c r="DO115" s="95">
        <f>IF(AND(MASTER_DATA_NORMALIZED!DO115=0,DO$22=$L$22),VLOOKUP(MASTER_DATA_PROCESSED!$C115,Backend!$Q$9:$T$52,3,FALSE),MASTER_DATA_NORMALIZED!DO115)</f>
        <v>0</v>
      </c>
      <c r="DP115" s="95" t="e">
        <f>IF(AND(MASTER_DATA_NORMALIZED!DP115=0,DP$22=$L$22),VLOOKUP(MASTER_DATA_PROCESSED!$C115,Backend!$Q$9:$T$52,3,FALSE),MASTER_DATA_NORMALIZED!DP115)</f>
        <v>#N/A</v>
      </c>
      <c r="DQ115" s="95">
        <f>IF(AND(MASTER_DATA_NORMALIZED!DQ115=0,DQ$22=$L$22),VLOOKUP(MASTER_DATA_PROCESSED!$C115,Backend!$Q$9:$T$52,3,FALSE),MASTER_DATA_NORMALIZED!DQ115)</f>
        <v>0</v>
      </c>
      <c r="DR115" s="95">
        <f>IF(AND(MASTER_DATA_NORMALIZED!DR115=0,DR$22=$L$22),VLOOKUP(MASTER_DATA_PROCESSED!$C115,Backend!$Q$9:$T$52,3,FALSE),MASTER_DATA_NORMALIZED!DR115)</f>
        <v>0</v>
      </c>
      <c r="DS115" s="95">
        <f>IF(AND(MASTER_DATA_NORMALIZED!DS115=0,DS$22=$L$22),VLOOKUP(MASTER_DATA_PROCESSED!$C115,Backend!$Q$9:$T$52,3,FALSE),MASTER_DATA_NORMALIZED!DS115)</f>
        <v>0</v>
      </c>
      <c r="DT115" s="95" t="e">
        <f>IF(AND(MASTER_DATA_NORMALIZED!DT115=0,DT$22=$L$22),VLOOKUP(MASTER_DATA_PROCESSED!$C115,Backend!$Q$9:$T$52,3,FALSE),MASTER_DATA_NORMALIZED!DT115)</f>
        <v>#N/A</v>
      </c>
      <c r="DU115" s="95">
        <f>IF(AND(MASTER_DATA_NORMALIZED!DU115=0,DU$22=$L$22),VLOOKUP(MASTER_DATA_PROCESSED!$C115,Backend!$Q$9:$T$52,3,FALSE),MASTER_DATA_NORMALIZED!DU115)</f>
        <v>0</v>
      </c>
      <c r="DV115" s="95">
        <f>IF(AND(MASTER_DATA_NORMALIZED!DV115=0,DV$22=$L$22),VLOOKUP(MASTER_DATA_PROCESSED!$C115,Backend!$Q$9:$T$52,3,FALSE),MASTER_DATA_NORMALIZED!DV115)</f>
        <v>0</v>
      </c>
      <c r="DW115" s="95">
        <f>IF(AND(MASTER_DATA_NORMALIZED!DW115=0,DW$22=$L$22),VLOOKUP(MASTER_DATA_PROCESSED!$C115,Backend!$Q$9:$T$52,3,FALSE),MASTER_DATA_NORMALIZED!DW115)</f>
        <v>0</v>
      </c>
      <c r="DX115" s="95" t="e">
        <f>IF(AND(MASTER_DATA_NORMALIZED!DX115=0,DX$22=$L$22),VLOOKUP(MASTER_DATA_PROCESSED!$C115,Backend!$Q$9:$T$52,3,FALSE),MASTER_DATA_NORMALIZED!DX115)</f>
        <v>#N/A</v>
      </c>
      <c r="DY115" s="95">
        <f>IF(AND(MASTER_DATA_NORMALIZED!DY115=0,DY$22=$L$22),VLOOKUP(MASTER_DATA_PROCESSED!$C115,Backend!$Q$9:$T$52,3,FALSE),MASTER_DATA_NORMALIZED!DY115)</f>
        <v>0</v>
      </c>
      <c r="DZ115" s="95">
        <f>IF(AND(MASTER_DATA_NORMALIZED!DZ115=0,DZ$22=$L$22),VLOOKUP(MASTER_DATA_PROCESSED!$C115,Backend!$Q$9:$T$52,3,FALSE),MASTER_DATA_NORMALIZED!DZ115)</f>
        <v>0</v>
      </c>
      <c r="EA115" s="95">
        <f>IF(AND(MASTER_DATA_NORMALIZED!EA115=0,EA$22=$L$22),VLOOKUP(MASTER_DATA_PROCESSED!$C115,Backend!$Q$9:$T$52,3,FALSE),MASTER_DATA_NORMALIZED!EA115)</f>
        <v>0</v>
      </c>
      <c r="EB115" s="95" t="e">
        <f>IF(AND(MASTER_DATA_NORMALIZED!EB115=0,EB$22=$L$22),VLOOKUP(MASTER_DATA_PROCESSED!$C115,Backend!$Q$9:$T$52,3,FALSE),MASTER_DATA_NORMALIZED!EB115)</f>
        <v>#N/A</v>
      </c>
      <c r="EC115" s="95" t="e">
        <f>IF(AND(MASTER_DATA_NORMALIZED!EC115=0,EC$22=$L$22),VLOOKUP(MASTER_DATA_PROCESSED!$C115,Backend!$Q$9:$T$52,3,FALSE),MASTER_DATA_NORMALIZED!EC115)</f>
        <v>#DIV/0!</v>
      </c>
      <c r="ED115" s="95" t="e">
        <f>IF(AND(MASTER_DATA_NORMALIZED!ED115=0,ED$22=$L$22),VLOOKUP(MASTER_DATA_PROCESSED!$C115,Backend!$Q$9:$T$52,3,FALSE),MASTER_DATA_NORMALIZED!ED115)</f>
        <v>#DIV/0!</v>
      </c>
      <c r="EE115" s="95" t="e">
        <f>IF(AND(MASTER_DATA_NORMALIZED!EE115=0,EE$22=$L$22),VLOOKUP(MASTER_DATA_PROCESSED!$C115,Backend!$Q$9:$T$52,3,FALSE),MASTER_DATA_NORMALIZED!EE115)</f>
        <v>#DIV/0!</v>
      </c>
      <c r="EF115" s="95" t="e">
        <f>IF(AND(MASTER_DATA_NORMALIZED!EF115=0,EF$22=$L$22),VLOOKUP(MASTER_DATA_PROCESSED!$C115,Backend!$Q$9:$T$52,3,FALSE),MASTER_DATA_NORMALIZED!EF115)</f>
        <v>#VALUE!</v>
      </c>
      <c r="EG115" s="95">
        <f>IF(AND(MASTER_DATA_NORMALIZED!EG115=0,EG$22=$L$22),VLOOKUP(MASTER_DATA_PROCESSED!$C115,Backend!$Q$9:$T$52,3,FALSE),MASTER_DATA_NORMALIZED!EG115)</f>
        <v>0</v>
      </c>
      <c r="EH115" s="95">
        <f>IF(AND(MASTER_DATA_NORMALIZED!EH115=0,EH$22=$L$22),VLOOKUP(MASTER_DATA_PROCESSED!$C115,Backend!$Q$9:$T$52,3,FALSE),MASTER_DATA_NORMALIZED!EH115)</f>
        <v>0</v>
      </c>
      <c r="EI115" s="95">
        <f>IF(AND(MASTER_DATA_NORMALIZED!EI115=0,EI$22=$L$22),VLOOKUP(MASTER_DATA_PROCESSED!$C115,Backend!$Q$9:$T$52,3,FALSE),MASTER_DATA_NORMALIZED!EI115)</f>
        <v>0</v>
      </c>
      <c r="EJ115" s="95" t="e">
        <f>IF(AND(MASTER_DATA_NORMALIZED!EJ115=0,EJ$22=$L$22),VLOOKUP(MASTER_DATA_PROCESSED!$C115,Backend!$Q$9:$T$52,3,FALSE),MASTER_DATA_NORMALIZED!EJ115)</f>
        <v>#N/A</v>
      </c>
      <c r="EK115" s="95">
        <f>IF(AND(MASTER_DATA_NORMALIZED!EK115=0,EK$22=$L$22),VLOOKUP(MASTER_DATA_PROCESSED!$C115,Backend!$Q$9:$T$52,3,FALSE),MASTER_DATA_NORMALIZED!EK115)</f>
        <v>0</v>
      </c>
      <c r="EL115" s="95">
        <f>IF(AND(MASTER_DATA_NORMALIZED!EL115=0,EL$22=$L$22),VLOOKUP(MASTER_DATA_PROCESSED!$C115,Backend!$Q$9:$T$52,3,FALSE),MASTER_DATA_NORMALIZED!EL115)</f>
        <v>0</v>
      </c>
      <c r="EM115" s="95">
        <f>IF(AND(MASTER_DATA_NORMALIZED!EM115=0,EM$22=$L$22),VLOOKUP(MASTER_DATA_PROCESSED!$C115,Backend!$Q$9:$T$52,3,FALSE),MASTER_DATA_NORMALIZED!EM115)</f>
        <v>0</v>
      </c>
      <c r="EN115" s="95" t="e">
        <f>IF(AND(MASTER_DATA_NORMALIZED!EN115=0,EN$22=$L$22),VLOOKUP(MASTER_DATA_PROCESSED!$C115,Backend!$Q$9:$T$52,3,FALSE),MASTER_DATA_NORMALIZED!EN115)</f>
        <v>#N/A</v>
      </c>
      <c r="EO115" s="95">
        <f>IF(AND(MASTER_DATA_NORMALIZED!EO115=0,EO$22=$L$22),VLOOKUP(MASTER_DATA_PROCESSED!$C115,Backend!$Q$9:$T$52,3,FALSE),MASTER_DATA_NORMALIZED!EO115)</f>
        <v>0</v>
      </c>
      <c r="EP115" s="95">
        <f>IF(AND(MASTER_DATA_NORMALIZED!EP115=0,EP$22=$L$22),VLOOKUP(MASTER_DATA_PROCESSED!$C115,Backend!$Q$9:$T$52,3,FALSE),MASTER_DATA_NORMALIZED!EP115)</f>
        <v>0</v>
      </c>
      <c r="EQ115" s="95">
        <f>IF(AND(MASTER_DATA_NORMALIZED!EQ115=0,EQ$22=$L$22),VLOOKUP(MASTER_DATA_PROCESSED!$C115,Backend!$Q$9:$T$52,3,FALSE),MASTER_DATA_NORMALIZED!EQ115)</f>
        <v>0</v>
      </c>
      <c r="ER115" s="95" t="e">
        <f>IF(AND(MASTER_DATA_NORMALIZED!ER115=0,ER$22=$L$22),VLOOKUP(MASTER_DATA_PROCESSED!$C115,Backend!$Q$9:$T$52,3,FALSE),MASTER_DATA_NORMALIZED!ER115)</f>
        <v>#N/A</v>
      </c>
      <c r="ES115" s="95">
        <f>IF(AND(MASTER_DATA_NORMALIZED!ES115=0,ES$22=$L$22),VLOOKUP(MASTER_DATA_PROCESSED!$C115,Backend!$Q$9:$T$52,3,FALSE),MASTER_DATA_NORMALIZED!ES115)</f>
        <v>0</v>
      </c>
      <c r="ET115" s="95">
        <f>IF(AND(MASTER_DATA_NORMALIZED!ET115=0,ET$22=$L$22),VLOOKUP(MASTER_DATA_PROCESSED!$C115,Backend!$Q$9:$T$52,3,FALSE),MASTER_DATA_NORMALIZED!ET115)</f>
        <v>0</v>
      </c>
      <c r="EU115" s="95">
        <f>IF(AND(MASTER_DATA_NORMALIZED!EU115=0,EU$22=$L$22),VLOOKUP(MASTER_DATA_PROCESSED!$C115,Backend!$Q$9:$T$52,3,FALSE),MASTER_DATA_NORMALIZED!EU115)</f>
        <v>0</v>
      </c>
      <c r="EV115" s="95" t="e">
        <f>IF(AND(MASTER_DATA_NORMALIZED!EV115=0,EV$22=$L$22),VLOOKUP(MASTER_DATA_PROCESSED!$C115,Backend!$Q$9:$T$52,3,FALSE),MASTER_DATA_NORMALIZED!EV115)</f>
        <v>#N/A</v>
      </c>
      <c r="EW115" s="95">
        <f>IF(AND(MASTER_DATA_NORMALIZED!EW115=0,EW$22=$L$22),VLOOKUP(MASTER_DATA_PROCESSED!$C115,Backend!$Q$9:$T$52,3,FALSE),MASTER_DATA_NORMALIZED!EW115)</f>
        <v>0</v>
      </c>
      <c r="EX115" s="95">
        <f>IF(AND(MASTER_DATA_NORMALIZED!EX115=0,EX$22=$L$22),VLOOKUP(MASTER_DATA_PROCESSED!$C115,Backend!$Q$9:$T$52,3,FALSE),MASTER_DATA_NORMALIZED!EX115)</f>
        <v>0</v>
      </c>
      <c r="EY115" s="95">
        <f>IF(AND(MASTER_DATA_NORMALIZED!EY115=0,EY$22=$L$22),VLOOKUP(MASTER_DATA_PROCESSED!$C115,Backend!$Q$9:$T$52,3,FALSE),MASTER_DATA_NORMALIZED!EY115)</f>
        <v>0</v>
      </c>
      <c r="EZ115" s="95" t="e">
        <f>IF(AND(MASTER_DATA_NORMALIZED!EZ115=0,EZ$22=$L$22),VLOOKUP(MASTER_DATA_PROCESSED!$C115,Backend!$Q$9:$T$52,3,FALSE),MASTER_DATA_NORMALIZED!EZ115)</f>
        <v>#N/A</v>
      </c>
      <c r="FA115" s="95">
        <f>IF(AND(MASTER_DATA_NORMALIZED!FA115=0,FA$22=$L$22),VLOOKUP(MASTER_DATA_PROCESSED!$C115,Backend!$Q$9:$T$52,3,FALSE),MASTER_DATA_NORMALIZED!FA115)</f>
        <v>0</v>
      </c>
      <c r="FB115" s="95">
        <f>IF(AND(MASTER_DATA_NORMALIZED!FB115=0,FB$22=$L$22),VLOOKUP(MASTER_DATA_PROCESSED!$C115,Backend!$Q$9:$T$52,3,FALSE),MASTER_DATA_NORMALIZED!FB115)</f>
        <v>0</v>
      </c>
      <c r="FC115" s="95">
        <f>IF(AND(MASTER_DATA_NORMALIZED!FC115=0,FC$22=$L$22),VLOOKUP(MASTER_DATA_PROCESSED!$C115,Backend!$Q$9:$T$52,3,FALSE),MASTER_DATA_NORMALIZED!FC115)</f>
        <v>0</v>
      </c>
      <c r="FD115" s="95" t="e">
        <f>IF(AND(MASTER_DATA_NORMALIZED!FD115=0,FD$22=$L$22),VLOOKUP(MASTER_DATA_PROCESSED!$C115,Backend!$Q$9:$T$52,3,FALSE),MASTER_DATA_NORMALIZED!FD115)</f>
        <v>#N/A</v>
      </c>
      <c r="FE115" s="95">
        <f>IF(AND(MASTER_DATA_NORMALIZED!FE115=0,FE$22=$L$22),VLOOKUP(MASTER_DATA_PROCESSED!$C115,Backend!$Q$9:$T$52,3,FALSE),MASTER_DATA_NORMALIZED!FE115)</f>
        <v>0</v>
      </c>
      <c r="FF115" s="95">
        <f>IF(AND(MASTER_DATA_NORMALIZED!FF115=0,FF$22=$L$22),VLOOKUP(MASTER_DATA_PROCESSED!$C115,Backend!$Q$9:$T$52,3,FALSE),MASTER_DATA_NORMALIZED!FF115)</f>
        <v>0</v>
      </c>
      <c r="FG115" s="95">
        <f>IF(AND(MASTER_DATA_NORMALIZED!FG115=0,FG$22=$L$22),VLOOKUP(MASTER_DATA_PROCESSED!$C115,Backend!$Q$9:$T$52,3,FALSE),MASTER_DATA_NORMALIZED!FG115)</f>
        <v>0</v>
      </c>
      <c r="FH115" s="95" t="e">
        <f>IF(AND(MASTER_DATA_NORMALIZED!FH115=0,FH$22=$L$22),VLOOKUP(MASTER_DATA_PROCESSED!$C115,Backend!$Q$9:$T$52,3,FALSE),MASTER_DATA_NORMALIZED!FH115)</f>
        <v>#N/A</v>
      </c>
      <c r="FI115" s="95">
        <f>IF(AND(MASTER_DATA_NORMALIZED!FI115=0,FI$22=$L$22),VLOOKUP(MASTER_DATA_PROCESSED!$C115,Backend!$Q$9:$T$52,3,FALSE),MASTER_DATA_NORMALIZED!FI115)</f>
        <v>0</v>
      </c>
      <c r="FJ115" s="95">
        <f>IF(AND(MASTER_DATA_NORMALIZED!FJ115=0,FJ$22=$L$22),VLOOKUP(MASTER_DATA_PROCESSED!$C115,Backend!$Q$9:$T$52,3,FALSE),MASTER_DATA_NORMALIZED!FJ115)</f>
        <v>0</v>
      </c>
      <c r="FK115" s="95">
        <f>IF(AND(MASTER_DATA_NORMALIZED!FK115=0,FK$22=$L$22),VLOOKUP(MASTER_DATA_PROCESSED!$C115,Backend!$Q$9:$T$52,3,FALSE),MASTER_DATA_NORMALIZED!FK115)</f>
        <v>0</v>
      </c>
      <c r="FL115" s="95" t="e">
        <f>IF(AND(MASTER_DATA_NORMALIZED!FL115=0,FL$22=$L$22),VLOOKUP(MASTER_DATA_PROCESSED!$C115,Backend!$Q$9:$T$52,3,FALSE),MASTER_DATA_NORMALIZED!FL115)</f>
        <v>#N/A</v>
      </c>
      <c r="FM115" s="95">
        <f>IF(AND(MASTER_DATA_NORMALIZED!FM115=0,FM$22=$L$22),VLOOKUP(MASTER_DATA_PROCESSED!$C115,Backend!$Q$9:$T$52,3,FALSE),MASTER_DATA_NORMALIZED!FM115)</f>
        <v>0</v>
      </c>
      <c r="FN115" s="95">
        <f>IF(AND(MASTER_DATA_NORMALIZED!FN115=0,FN$22=$L$22),VLOOKUP(MASTER_DATA_PROCESSED!$C115,Backend!$Q$9:$T$52,3,FALSE),MASTER_DATA_NORMALIZED!FN115)</f>
        <v>0</v>
      </c>
      <c r="FO115" s="95">
        <f>IF(AND(MASTER_DATA_NORMALIZED!FO115=0,FO$22=$L$22),VLOOKUP(MASTER_DATA_PROCESSED!$C115,Backend!$Q$9:$T$52,3,FALSE),MASTER_DATA_NORMALIZED!FO115)</f>
        <v>0</v>
      </c>
      <c r="FP115" s="95" t="e">
        <f>IF(AND(MASTER_DATA_NORMALIZED!FP115=0,FP$22=$L$22),VLOOKUP(MASTER_DATA_PROCESSED!$C115,Backend!$Q$9:$T$52,3,FALSE),MASTER_DATA_NORMALIZED!FP115)</f>
        <v>#N/A</v>
      </c>
      <c r="FQ115" s="95">
        <f>IF(AND(MASTER_DATA_NORMALIZED!FQ115=0,FQ$22=$L$22),VLOOKUP(MASTER_DATA_PROCESSED!$C115,Backend!$Q$9:$T$52,3,FALSE),MASTER_DATA_NORMALIZED!FQ115)</f>
        <v>0</v>
      </c>
      <c r="FR115" s="95">
        <f>IF(AND(MASTER_DATA_NORMALIZED!FR115=0,FR$22=$L$22),VLOOKUP(MASTER_DATA_PROCESSED!$C115,Backend!$Q$9:$T$52,3,FALSE),MASTER_DATA_NORMALIZED!FR115)</f>
        <v>0</v>
      </c>
      <c r="FS115" s="95">
        <f>IF(AND(MASTER_DATA_NORMALIZED!FS115=0,FS$22=$L$22),VLOOKUP(MASTER_DATA_PROCESSED!$C115,Backend!$Q$9:$T$52,3,FALSE),MASTER_DATA_NORMALIZED!FS115)</f>
        <v>0</v>
      </c>
      <c r="FT115" s="95" t="e">
        <f>IF(AND(MASTER_DATA_NORMALIZED!FT115=0,FT$22=$L$22),VLOOKUP(MASTER_DATA_PROCESSED!$C115,Backend!$Q$9:$T$52,3,FALSE),MASTER_DATA_NORMALIZED!FT115)</f>
        <v>#N/A</v>
      </c>
      <c r="FU115" s="95">
        <f>IF(AND(MASTER_DATA_NORMALIZED!FU115=0,FU$22=$L$22),VLOOKUP(MASTER_DATA_PROCESSED!$C115,Backend!$Q$9:$T$52,3,FALSE),MASTER_DATA_NORMALIZED!FU115)</f>
        <v>0</v>
      </c>
      <c r="FV115" s="95">
        <f>IF(AND(MASTER_DATA_NORMALIZED!FV115=0,FV$22=$L$22),VLOOKUP(MASTER_DATA_PROCESSED!$C115,Backend!$Q$9:$T$52,3,FALSE),MASTER_DATA_NORMALIZED!FV115)</f>
        <v>0</v>
      </c>
      <c r="FW115" s="95">
        <f>IF(AND(MASTER_DATA_NORMALIZED!FW115=0,FW$22=$L$22),VLOOKUP(MASTER_DATA_PROCESSED!$C115,Backend!$Q$9:$T$52,3,FALSE),MASTER_DATA_NORMALIZED!FW115)</f>
        <v>0</v>
      </c>
      <c r="FX115" s="95" t="e">
        <f>IF(AND(MASTER_DATA_NORMALIZED!FX115=0,FX$22=$L$22),VLOOKUP(MASTER_DATA_PROCESSED!$C115,Backend!$Q$9:$T$52,3,FALSE),MASTER_DATA_NORMALIZED!FX115)</f>
        <v>#N/A</v>
      </c>
      <c r="FY115" s="95">
        <f>IF(AND(MASTER_DATA_NORMALIZED!FY115=0,FY$22=$L$22),VLOOKUP(MASTER_DATA_PROCESSED!$C115,Backend!$Q$9:$T$52,3,FALSE),MASTER_DATA_NORMALIZED!FY115)</f>
        <v>0</v>
      </c>
      <c r="FZ115" s="95">
        <f>IF(AND(MASTER_DATA_NORMALIZED!FZ115=0,FZ$22=$L$22),VLOOKUP(MASTER_DATA_PROCESSED!$C115,Backend!$Q$9:$T$52,3,FALSE),MASTER_DATA_NORMALIZED!FZ115)</f>
        <v>0</v>
      </c>
      <c r="GA115" s="95">
        <f>IF(AND(MASTER_DATA_NORMALIZED!GA115=0,GA$22=$L$22),VLOOKUP(MASTER_DATA_PROCESSED!$C115,Backend!$Q$9:$T$52,3,FALSE),MASTER_DATA_NORMALIZED!GA115)</f>
        <v>0</v>
      </c>
      <c r="GB115" s="95" t="e">
        <f>IF(AND(MASTER_DATA_NORMALIZED!GB115=0,GB$22=$L$22),VLOOKUP(MASTER_DATA_PROCESSED!$C115,Backend!$Q$9:$T$52,3,FALSE),MASTER_DATA_NORMALIZED!GB115)</f>
        <v>#N/A</v>
      </c>
      <c r="GC115" s="95">
        <f>IF(AND(MASTER_DATA_NORMALIZED!GC115=0,GC$22=$L$22),VLOOKUP(MASTER_DATA_PROCESSED!$C115,Backend!$Q$9:$T$52,3,FALSE),MASTER_DATA_NORMALIZED!GC115)</f>
        <v>0</v>
      </c>
      <c r="GD115" s="95">
        <f>IF(AND(MASTER_DATA_NORMALIZED!GD115=0,GD$22=$L$22),VLOOKUP(MASTER_DATA_PROCESSED!$C115,Backend!$Q$9:$T$52,3,FALSE),MASTER_DATA_NORMALIZED!GD115)</f>
        <v>0</v>
      </c>
      <c r="GE115" s="95">
        <f>IF(AND(MASTER_DATA_NORMALIZED!GE115=0,GE$22=$L$22),VLOOKUP(MASTER_DATA_PROCESSED!$C115,Backend!$Q$9:$T$52,3,FALSE),MASTER_DATA_NORMALIZED!GE115)</f>
        <v>0</v>
      </c>
      <c r="GF115" s="95" t="e">
        <f>IF(AND(MASTER_DATA_NORMALIZED!GF115=0,GF$22=$L$22),VLOOKUP(MASTER_DATA_PROCESSED!$C115,Backend!$Q$9:$T$52,3,FALSE),MASTER_DATA_NORMALIZED!GF115)</f>
        <v>#N/A</v>
      </c>
      <c r="GG115" s="95">
        <f>IF(AND(MASTER_DATA_NORMALIZED!GG115=0,GG$22=$L$22),VLOOKUP(MASTER_DATA_PROCESSED!$C115,Backend!$Q$9:$T$52,3,FALSE),MASTER_DATA_NORMALIZED!GG115)</f>
        <v>0</v>
      </c>
      <c r="GH115" s="95">
        <f>IF(AND(MASTER_DATA_NORMALIZED!GH115=0,GH$22=$L$22),VLOOKUP(MASTER_DATA_PROCESSED!$C115,Backend!$Q$9:$T$52,3,FALSE),MASTER_DATA_NORMALIZED!GH115)</f>
        <v>0</v>
      </c>
      <c r="GI115" s="95">
        <f>IF(AND(MASTER_DATA_NORMALIZED!GI115=0,GI$22=$L$22),VLOOKUP(MASTER_DATA_PROCESSED!$C115,Backend!$Q$9:$T$52,3,FALSE),MASTER_DATA_NORMALIZED!GI115)</f>
        <v>0</v>
      </c>
      <c r="GJ115" s="95" t="e">
        <f>IF(AND(MASTER_DATA_NORMALIZED!GJ115=0,GJ$22=$L$22),VLOOKUP(MASTER_DATA_PROCESSED!$C115,Backend!$Q$9:$T$52,3,FALSE),MASTER_DATA_NORMALIZED!GJ115)</f>
        <v>#N/A</v>
      </c>
      <c r="GK115" s="95">
        <f>IF(AND(MASTER_DATA_NORMALIZED!GK115=0,GK$22=$L$22),VLOOKUP(MASTER_DATA_PROCESSED!$C115,Backend!$Q$9:$T$52,3,FALSE),MASTER_DATA_NORMALIZED!GK115)</f>
        <v>0</v>
      </c>
      <c r="GL115" s="95">
        <f>IF(AND(MASTER_DATA_NORMALIZED!GL115=0,GL$22=$L$22),VLOOKUP(MASTER_DATA_PROCESSED!$C115,Backend!$Q$9:$T$52,3,FALSE),MASTER_DATA_NORMALIZED!GL115)</f>
        <v>0</v>
      </c>
      <c r="GM115" s="95">
        <f>IF(AND(MASTER_DATA_NORMALIZED!GM115=0,GM$22=$L$22),VLOOKUP(MASTER_DATA_PROCESSED!$C115,Backend!$Q$9:$T$52,3,FALSE),MASTER_DATA_NORMALIZED!GM115)</f>
        <v>0</v>
      </c>
      <c r="GN115" s="95" t="e">
        <f>IF(AND(MASTER_DATA_NORMALIZED!GN115=0,GN$22=$L$22),VLOOKUP(MASTER_DATA_PROCESSED!$C115,Backend!$Q$9:$T$52,3,FALSE),MASTER_DATA_NORMALIZED!GN115)</f>
        <v>#N/A</v>
      </c>
      <c r="GO115" s="95">
        <f>IF(AND(MASTER_DATA_NORMALIZED!GO115=0,GO$22=$L$22),VLOOKUP(MASTER_DATA_PROCESSED!$C115,Backend!$Q$9:$T$52,3,FALSE),MASTER_DATA_NORMALIZED!GO115)</f>
        <v>0</v>
      </c>
      <c r="GP115" s="95">
        <f>IF(AND(MASTER_DATA_NORMALIZED!GP115=0,GP$22=$L$22),VLOOKUP(MASTER_DATA_PROCESSED!$C115,Backend!$Q$9:$T$52,3,FALSE),MASTER_DATA_NORMALIZED!GP115)</f>
        <v>0</v>
      </c>
      <c r="GQ115" s="95">
        <f>IF(AND(MASTER_DATA_NORMALIZED!GQ115=0,GQ$22=$L$22),VLOOKUP(MASTER_DATA_PROCESSED!$C115,Backend!$Q$9:$T$52,3,FALSE),MASTER_DATA_NORMALIZED!GQ115)</f>
        <v>0</v>
      </c>
      <c r="GR115" s="95" t="e">
        <f>IF(AND(MASTER_DATA_NORMALIZED!GR115=0,GR$22=$L$22),VLOOKUP(MASTER_DATA_PROCESSED!$C115,Backend!$Q$9:$T$52,3,FALSE),MASTER_DATA_NORMALIZED!GR115)</f>
        <v>#N/A</v>
      </c>
      <c r="GS115" s="95">
        <f>IF(AND(MASTER_DATA_NORMALIZED!GS115=0,GS$22=$L$22),VLOOKUP(MASTER_DATA_PROCESSED!$C115,Backend!$Q$9:$T$52,3,FALSE),MASTER_DATA_NORMALIZED!GS115)</f>
        <v>0</v>
      </c>
      <c r="GT115" s="95">
        <f>IF(AND(MASTER_DATA_NORMALIZED!GT115=0,GT$22=$L$22),VLOOKUP(MASTER_DATA_PROCESSED!$C115,Backend!$Q$9:$T$52,3,FALSE),MASTER_DATA_NORMALIZED!GT115)</f>
        <v>0</v>
      </c>
      <c r="GU115" s="95">
        <f>IF(AND(MASTER_DATA_NORMALIZED!GU115=0,GU$22=$L$22),VLOOKUP(MASTER_DATA_PROCESSED!$C115,Backend!$Q$9:$T$52,3,FALSE),MASTER_DATA_NORMALIZED!GU115)</f>
        <v>0</v>
      </c>
      <c r="GV115" s="95" t="e">
        <f>IF(AND(MASTER_DATA_NORMALIZED!GV115=0,GV$22=$L$22),VLOOKUP(MASTER_DATA_PROCESSED!$C115,Backend!$Q$9:$T$52,3,FALSE),MASTER_DATA_NORMALIZED!GV115)</f>
        <v>#N/A</v>
      </c>
      <c r="GW115" s="95" t="e">
        <f>IF(AND(MASTER_DATA_NORMALIZED!GW115=0,GW$22=$L$22),VLOOKUP(MASTER_DATA_PROCESSED!$C115,Backend!$Q$9:$T$52,3,FALSE),MASTER_DATA_NORMALIZED!GW115)</f>
        <v>#REF!</v>
      </c>
      <c r="GX115" s="95" t="e">
        <f>IF(AND(MASTER_DATA_NORMALIZED!GX115=0,GX$22=$L$22),VLOOKUP(MASTER_DATA_PROCESSED!$C115,Backend!$Q$9:$T$52,3,FALSE),MASTER_DATA_NORMALIZED!GX115)</f>
        <v>#REF!</v>
      </c>
      <c r="GY115" s="95" t="e">
        <f>IF(AND(MASTER_DATA_NORMALIZED!GY115=0,GY$22=$L$22),VLOOKUP(MASTER_DATA_PROCESSED!$C115,Backend!$Q$9:$T$52,3,FALSE),MASTER_DATA_NORMALIZED!GY115)</f>
        <v>#REF!</v>
      </c>
    </row>
    <row r="116" spans="2:207" ht="17.25" hidden="1" outlineLevel="2" x14ac:dyDescent="0.3">
      <c r="B116" s="21">
        <f t="shared" si="14"/>
        <v>20</v>
      </c>
      <c r="C116" s="24">
        <f t="shared" si="15"/>
        <v>236</v>
      </c>
      <c r="D116" s="87"/>
      <c r="E116" s="61"/>
      <c r="F116" s="24">
        <v>236</v>
      </c>
      <c r="G116" s="80"/>
      <c r="H116" s="34" t="s">
        <v>118</v>
      </c>
      <c r="I116" s="95">
        <f>IF(AND(MASTER_DATA_NORMALIZED!I116=0,I$22=$L$22),VLOOKUP(MASTER_DATA_PROCESSED!$C116,Backend!$Q$9:$T$52,3,FALSE),MASTER_DATA_NORMALIZED!I116)</f>
        <v>0</v>
      </c>
      <c r="J116" s="95">
        <f>IF(AND(MASTER_DATA_NORMALIZED!J116=0,J$22=$L$22),VLOOKUP(MASTER_DATA_PROCESSED!$C116,Backend!$Q$9:$T$52,3,FALSE),MASTER_DATA_NORMALIZED!J116)</f>
        <v>0</v>
      </c>
      <c r="K116" s="95">
        <f>IF(AND(MASTER_DATA_NORMALIZED!K116=0,K$22=$L$22),VLOOKUP(MASTER_DATA_PROCESSED!$C116,Backend!$Q$9:$T$52,3,FALSE),MASTER_DATA_NORMALIZED!K116)</f>
        <v>0</v>
      </c>
      <c r="L116" s="95" t="e">
        <f>IF(AND(MASTER_DATA_NORMALIZED!L116=0,L$22=$L$22),VLOOKUP(MASTER_DATA_PROCESSED!$C116,Backend!$Q$9:$T$52,3,FALSE),MASTER_DATA_NORMALIZED!L116)</f>
        <v>#N/A</v>
      </c>
      <c r="M116" s="95">
        <f>IF(AND(MASTER_DATA_NORMALIZED!M116=0,M$22=$L$22),VLOOKUP(MASTER_DATA_PROCESSED!$C116,Backend!$Q$9:$T$52,3,FALSE),MASTER_DATA_NORMALIZED!M116)</f>
        <v>0</v>
      </c>
      <c r="N116" s="95">
        <f>IF(AND(MASTER_DATA_NORMALIZED!N116=0,N$22=$L$22),VLOOKUP(MASTER_DATA_PROCESSED!$C116,Backend!$Q$9:$T$52,3,FALSE),MASTER_DATA_NORMALIZED!N116)</f>
        <v>0</v>
      </c>
      <c r="O116" s="95">
        <f>IF(AND(MASTER_DATA_NORMALIZED!O116=0,O$22=$L$22),VLOOKUP(MASTER_DATA_PROCESSED!$C116,Backend!$Q$9:$T$52,3,FALSE),MASTER_DATA_NORMALIZED!O116)</f>
        <v>0</v>
      </c>
      <c r="P116" s="95" t="e">
        <f>IF(AND(MASTER_DATA_NORMALIZED!P116=0,P$22=$L$22),VLOOKUP(MASTER_DATA_PROCESSED!$C116,Backend!$Q$9:$T$52,3,FALSE),MASTER_DATA_NORMALIZED!P116)</f>
        <v>#N/A</v>
      </c>
      <c r="Q116" s="95">
        <f>IF(AND(MASTER_DATA_NORMALIZED!Q116=0,Q$22=$L$22),VLOOKUP(MASTER_DATA_PROCESSED!$C116,Backend!$Q$9:$T$52,3,FALSE),MASTER_DATA_NORMALIZED!Q116)</f>
        <v>0</v>
      </c>
      <c r="R116" s="95">
        <f>IF(AND(MASTER_DATA_NORMALIZED!R116=0,R$22=$L$22),VLOOKUP(MASTER_DATA_PROCESSED!$C116,Backend!$Q$9:$T$52,3,FALSE),MASTER_DATA_NORMALIZED!R116)</f>
        <v>0</v>
      </c>
      <c r="S116" s="95">
        <f>IF(AND(MASTER_DATA_NORMALIZED!S116=0,S$22=$L$22),VLOOKUP(MASTER_DATA_PROCESSED!$C116,Backend!$Q$9:$T$52,3,FALSE),MASTER_DATA_NORMALIZED!S116)</f>
        <v>0</v>
      </c>
      <c r="T116" s="95" t="e">
        <f>IF(AND(MASTER_DATA_NORMALIZED!T116=0,T$22=$L$22),VLOOKUP(MASTER_DATA_PROCESSED!$C116,Backend!$Q$9:$T$52,3,FALSE),MASTER_DATA_NORMALIZED!T116)</f>
        <v>#N/A</v>
      </c>
      <c r="U116" s="95">
        <f>IF(AND(MASTER_DATA_NORMALIZED!U116=0,U$22=$L$22),VLOOKUP(MASTER_DATA_PROCESSED!$C116,Backend!$Q$9:$T$52,3,FALSE),MASTER_DATA_NORMALIZED!U116)</f>
        <v>0</v>
      </c>
      <c r="V116" s="95">
        <f>IF(AND(MASTER_DATA_NORMALIZED!V116=0,V$22=$L$22),VLOOKUP(MASTER_DATA_PROCESSED!$C116,Backend!$Q$9:$T$52,3,FALSE),MASTER_DATA_NORMALIZED!V116)</f>
        <v>0</v>
      </c>
      <c r="W116" s="95">
        <f>IF(AND(MASTER_DATA_NORMALIZED!W116=0,W$22=$L$22),VLOOKUP(MASTER_DATA_PROCESSED!$C116,Backend!$Q$9:$T$52,3,FALSE),MASTER_DATA_NORMALIZED!W116)</f>
        <v>0</v>
      </c>
      <c r="X116" s="95" t="e">
        <f>IF(AND(MASTER_DATA_NORMALIZED!X116=0,X$22=$L$22),VLOOKUP(MASTER_DATA_PROCESSED!$C116,Backend!$Q$9:$T$52,3,FALSE),MASTER_DATA_NORMALIZED!X116)</f>
        <v>#N/A</v>
      </c>
      <c r="Y116" s="95">
        <f>IF(AND(MASTER_DATA_NORMALIZED!Y116=0,Y$22=$L$22),VLOOKUP(MASTER_DATA_PROCESSED!$C116,Backend!$Q$9:$T$52,3,FALSE),MASTER_DATA_NORMALIZED!Y116)</f>
        <v>0</v>
      </c>
      <c r="Z116" s="95">
        <f>IF(AND(MASTER_DATA_NORMALIZED!Z116=0,Z$22=$L$22),VLOOKUP(MASTER_DATA_PROCESSED!$C116,Backend!$Q$9:$T$52,3,FALSE),MASTER_DATA_NORMALIZED!Z116)</f>
        <v>0</v>
      </c>
      <c r="AA116" s="95">
        <f>IF(AND(MASTER_DATA_NORMALIZED!AA116=0,AA$22=$L$22),VLOOKUP(MASTER_DATA_PROCESSED!$C116,Backend!$Q$9:$T$52,3,FALSE),MASTER_DATA_NORMALIZED!AA116)</f>
        <v>0</v>
      </c>
      <c r="AB116" s="95" t="e">
        <f>IF(AND(MASTER_DATA_NORMALIZED!AB116=0,AB$22=$L$22),VLOOKUP(MASTER_DATA_PROCESSED!$C116,Backend!$Q$9:$T$52,3,FALSE),MASTER_DATA_NORMALIZED!AB116)</f>
        <v>#N/A</v>
      </c>
      <c r="AC116" s="95">
        <f>IF(AND(MASTER_DATA_NORMALIZED!AC116=0,AC$22=$L$22),VLOOKUP(MASTER_DATA_PROCESSED!$C116,Backend!$Q$9:$T$52,3,FALSE),MASTER_DATA_NORMALIZED!AC116)</f>
        <v>0</v>
      </c>
      <c r="AD116" s="95">
        <f>IF(AND(MASTER_DATA_NORMALIZED!AD116=0,AD$22=$L$22),VLOOKUP(MASTER_DATA_PROCESSED!$C116,Backend!$Q$9:$T$52,3,FALSE),MASTER_DATA_NORMALIZED!AD116)</f>
        <v>0</v>
      </c>
      <c r="AE116" s="95">
        <f>IF(AND(MASTER_DATA_NORMALIZED!AE116=0,AE$22=$L$22),VLOOKUP(MASTER_DATA_PROCESSED!$C116,Backend!$Q$9:$T$52,3,FALSE),MASTER_DATA_NORMALIZED!AE116)</f>
        <v>0</v>
      </c>
      <c r="AF116" s="95" t="e">
        <f>IF(AND(MASTER_DATA_NORMALIZED!AF116=0,AF$22=$L$22),VLOOKUP(MASTER_DATA_PROCESSED!$C116,Backend!$Q$9:$T$52,3,FALSE),MASTER_DATA_NORMALIZED!AF116)</f>
        <v>#N/A</v>
      </c>
      <c r="AG116" s="95">
        <f>IF(AND(MASTER_DATA_NORMALIZED!AG116=0,AG$22=$L$22),VLOOKUP(MASTER_DATA_PROCESSED!$C116,Backend!$Q$9:$T$52,3,FALSE),MASTER_DATA_NORMALIZED!AG116)</f>
        <v>0</v>
      </c>
      <c r="AH116" s="95">
        <f>IF(AND(MASTER_DATA_NORMALIZED!AH116=0,AH$22=$L$22),VLOOKUP(MASTER_DATA_PROCESSED!$C116,Backend!$Q$9:$T$52,3,FALSE),MASTER_DATA_NORMALIZED!AH116)</f>
        <v>0</v>
      </c>
      <c r="AI116" s="95">
        <f>IF(AND(MASTER_DATA_NORMALIZED!AI116=0,AI$22=$L$22),VLOOKUP(MASTER_DATA_PROCESSED!$C116,Backend!$Q$9:$T$52,3,FALSE),MASTER_DATA_NORMALIZED!AI116)</f>
        <v>0</v>
      </c>
      <c r="AJ116" s="95" t="e">
        <f>IF(AND(MASTER_DATA_NORMALIZED!AJ116=0,AJ$22=$L$22),VLOOKUP(MASTER_DATA_PROCESSED!$C116,Backend!$Q$9:$T$52,3,FALSE),MASTER_DATA_NORMALIZED!AJ116)</f>
        <v>#N/A</v>
      </c>
      <c r="AK116" s="95">
        <f>IF(AND(MASTER_DATA_NORMALIZED!AK116=0,AK$22=$L$22),VLOOKUP(MASTER_DATA_PROCESSED!$C116,Backend!$Q$9:$T$52,3,FALSE),MASTER_DATA_NORMALIZED!AK116)</f>
        <v>0</v>
      </c>
      <c r="AL116" s="95">
        <f>IF(AND(MASTER_DATA_NORMALIZED!AL116=0,AL$22=$L$22),VLOOKUP(MASTER_DATA_PROCESSED!$C116,Backend!$Q$9:$T$52,3,FALSE),MASTER_DATA_NORMALIZED!AL116)</f>
        <v>0</v>
      </c>
      <c r="AM116" s="95">
        <f>IF(AND(MASTER_DATA_NORMALIZED!AM116=0,AM$22=$L$22),VLOOKUP(MASTER_DATA_PROCESSED!$C116,Backend!$Q$9:$T$52,3,FALSE),MASTER_DATA_NORMALIZED!AM116)</f>
        <v>0</v>
      </c>
      <c r="AN116" s="95" t="e">
        <f>IF(AND(MASTER_DATA_NORMALIZED!AN116=0,AN$22=$L$22),VLOOKUP(MASTER_DATA_PROCESSED!$C116,Backend!$Q$9:$T$52,3,FALSE),MASTER_DATA_NORMALIZED!AN116)</f>
        <v>#N/A</v>
      </c>
      <c r="AO116" s="95">
        <f>IF(AND(MASTER_DATA_NORMALIZED!AO116=0,AO$22=$L$22),VLOOKUP(MASTER_DATA_PROCESSED!$C116,Backend!$Q$9:$T$52,3,FALSE),MASTER_DATA_NORMALIZED!AO116)</f>
        <v>0</v>
      </c>
      <c r="AP116" s="95">
        <f>IF(AND(MASTER_DATA_NORMALIZED!AP116=0,AP$22=$L$22),VLOOKUP(MASTER_DATA_PROCESSED!$C116,Backend!$Q$9:$T$52,3,FALSE),MASTER_DATA_NORMALIZED!AP116)</f>
        <v>0</v>
      </c>
      <c r="AQ116" s="95">
        <f>IF(AND(MASTER_DATA_NORMALIZED!AQ116=0,AQ$22=$L$22),VLOOKUP(MASTER_DATA_PROCESSED!$C116,Backend!$Q$9:$T$52,3,FALSE),MASTER_DATA_NORMALIZED!AQ116)</f>
        <v>0</v>
      </c>
      <c r="AR116" s="95" t="e">
        <f>IF(AND(MASTER_DATA_NORMALIZED!AR116=0,AR$22=$L$22),VLOOKUP(MASTER_DATA_PROCESSED!$C116,Backend!$Q$9:$T$52,3,FALSE),MASTER_DATA_NORMALIZED!AR116)</f>
        <v>#N/A</v>
      </c>
      <c r="AS116" s="95">
        <f>IF(AND(MASTER_DATA_NORMALIZED!AS116=0,AS$22=$L$22),VLOOKUP(MASTER_DATA_PROCESSED!$C116,Backend!$Q$9:$T$52,3,FALSE),MASTER_DATA_NORMALIZED!AS116)</f>
        <v>0</v>
      </c>
      <c r="AT116" s="95">
        <f>IF(AND(MASTER_DATA_NORMALIZED!AT116=0,AT$22=$L$22),VLOOKUP(MASTER_DATA_PROCESSED!$C116,Backend!$Q$9:$T$52,3,FALSE),MASTER_DATA_NORMALIZED!AT116)</f>
        <v>0</v>
      </c>
      <c r="AU116" s="95">
        <f>IF(AND(MASTER_DATA_NORMALIZED!AU116=0,AU$22=$L$22),VLOOKUP(MASTER_DATA_PROCESSED!$C116,Backend!$Q$9:$T$52,3,FALSE),MASTER_DATA_NORMALIZED!AU116)</f>
        <v>0</v>
      </c>
      <c r="AV116" s="95" t="e">
        <f>IF(AND(MASTER_DATA_NORMALIZED!AV116=0,AV$22=$L$22),VLOOKUP(MASTER_DATA_PROCESSED!$C116,Backend!$Q$9:$T$52,3,FALSE),MASTER_DATA_NORMALIZED!AV116)</f>
        <v>#N/A</v>
      </c>
      <c r="AW116" s="95">
        <f>IF(AND(MASTER_DATA_NORMALIZED!AW116=0,AW$22=$L$22),VLOOKUP(MASTER_DATA_PROCESSED!$C116,Backend!$Q$9:$T$52,3,FALSE),MASTER_DATA_NORMALIZED!AW116)</f>
        <v>0</v>
      </c>
      <c r="AX116" s="95">
        <f>IF(AND(MASTER_DATA_NORMALIZED!AX116=0,AX$22=$L$22),VLOOKUP(MASTER_DATA_PROCESSED!$C116,Backend!$Q$9:$T$52,3,FALSE),MASTER_DATA_NORMALIZED!AX116)</f>
        <v>0</v>
      </c>
      <c r="AY116" s="95">
        <f>IF(AND(MASTER_DATA_NORMALIZED!AY116=0,AY$22=$L$22),VLOOKUP(MASTER_DATA_PROCESSED!$C116,Backend!$Q$9:$T$52,3,FALSE),MASTER_DATA_NORMALIZED!AY116)</f>
        <v>0</v>
      </c>
      <c r="AZ116" s="95" t="e">
        <f>IF(AND(MASTER_DATA_NORMALIZED!AZ116=0,AZ$22=$L$22),VLOOKUP(MASTER_DATA_PROCESSED!$C116,Backend!$Q$9:$T$52,3,FALSE),MASTER_DATA_NORMALIZED!AZ116)</f>
        <v>#N/A</v>
      </c>
      <c r="BA116" s="95">
        <f>IF(AND(MASTER_DATA_NORMALIZED!BA116=0,BA$22=$L$22),VLOOKUP(MASTER_DATA_PROCESSED!$C116,Backend!$Q$9:$T$52,3,FALSE),MASTER_DATA_NORMALIZED!BA116)</f>
        <v>0</v>
      </c>
      <c r="BB116" s="95">
        <f>IF(AND(MASTER_DATA_NORMALIZED!BB116=0,BB$22=$L$22),VLOOKUP(MASTER_DATA_PROCESSED!$C116,Backend!$Q$9:$T$52,3,FALSE),MASTER_DATA_NORMALIZED!BB116)</f>
        <v>0</v>
      </c>
      <c r="BC116" s="95">
        <f>IF(AND(MASTER_DATA_NORMALIZED!BC116=0,BC$22=$L$22),VLOOKUP(MASTER_DATA_PROCESSED!$C116,Backend!$Q$9:$T$52,3,FALSE),MASTER_DATA_NORMALIZED!BC116)</f>
        <v>0</v>
      </c>
      <c r="BD116" s="95" t="e">
        <f>IF(AND(MASTER_DATA_NORMALIZED!BD116=0,BD$22=$L$22),VLOOKUP(MASTER_DATA_PROCESSED!$C116,Backend!$Q$9:$T$52,3,FALSE),MASTER_DATA_NORMALIZED!BD116)</f>
        <v>#N/A</v>
      </c>
      <c r="BE116" s="95">
        <f>IF(AND(MASTER_DATA_NORMALIZED!BE116=0,BE$22=$L$22),VLOOKUP(MASTER_DATA_PROCESSED!$C116,Backend!$Q$9:$T$52,3,FALSE),MASTER_DATA_NORMALIZED!BE116)</f>
        <v>0</v>
      </c>
      <c r="BF116" s="95">
        <f>IF(AND(MASTER_DATA_NORMALIZED!BF116=0,BF$22=$L$22),VLOOKUP(MASTER_DATA_PROCESSED!$C116,Backend!$Q$9:$T$52,3,FALSE),MASTER_DATA_NORMALIZED!BF116)</f>
        <v>0</v>
      </c>
      <c r="BG116" s="95">
        <f>IF(AND(MASTER_DATA_NORMALIZED!BG116=0,BG$22=$L$22),VLOOKUP(MASTER_DATA_PROCESSED!$C116,Backend!$Q$9:$T$52,3,FALSE),MASTER_DATA_NORMALIZED!BG116)</f>
        <v>0</v>
      </c>
      <c r="BH116" s="95" t="e">
        <f>IF(AND(MASTER_DATA_NORMALIZED!BH116=0,BH$22=$L$22),VLOOKUP(MASTER_DATA_PROCESSED!$C116,Backend!$Q$9:$T$52,3,FALSE),MASTER_DATA_NORMALIZED!BH116)</f>
        <v>#N/A</v>
      </c>
      <c r="BI116" s="95">
        <f>IF(AND(MASTER_DATA_NORMALIZED!BI116=0,BI$22=$L$22),VLOOKUP(MASTER_DATA_PROCESSED!$C116,Backend!$Q$9:$T$52,3,FALSE),MASTER_DATA_NORMALIZED!BI116)</f>
        <v>0</v>
      </c>
      <c r="BJ116" s="95">
        <f>IF(AND(MASTER_DATA_NORMALIZED!BJ116=0,BJ$22=$L$22),VLOOKUP(MASTER_DATA_PROCESSED!$C116,Backend!$Q$9:$T$52,3,FALSE),MASTER_DATA_NORMALIZED!BJ116)</f>
        <v>0</v>
      </c>
      <c r="BK116" s="95">
        <f>IF(AND(MASTER_DATA_NORMALIZED!BK116=0,BK$22=$L$22),VLOOKUP(MASTER_DATA_PROCESSED!$C116,Backend!$Q$9:$T$52,3,FALSE),MASTER_DATA_NORMALIZED!BK116)</f>
        <v>0</v>
      </c>
      <c r="BL116" s="95" t="e">
        <f>IF(AND(MASTER_DATA_NORMALIZED!BL116=0,BL$22=$L$22),VLOOKUP(MASTER_DATA_PROCESSED!$C116,Backend!$Q$9:$T$52,3,FALSE),MASTER_DATA_NORMALIZED!BL116)</f>
        <v>#N/A</v>
      </c>
      <c r="BM116" s="95">
        <f>IF(AND(MASTER_DATA_NORMALIZED!BM116=0,BM$22=$L$22),VLOOKUP(MASTER_DATA_PROCESSED!$C116,Backend!$Q$9:$T$52,3,FALSE),MASTER_DATA_NORMALIZED!BM116)</f>
        <v>0</v>
      </c>
      <c r="BN116" s="95">
        <f>IF(AND(MASTER_DATA_NORMALIZED!BN116=0,BN$22=$L$22),VLOOKUP(MASTER_DATA_PROCESSED!$C116,Backend!$Q$9:$T$52,3,FALSE),MASTER_DATA_NORMALIZED!BN116)</f>
        <v>0</v>
      </c>
      <c r="BO116" s="95">
        <f>IF(AND(MASTER_DATA_NORMALIZED!BO116=0,BO$22=$L$22),VLOOKUP(MASTER_DATA_PROCESSED!$C116,Backend!$Q$9:$T$52,3,FALSE),MASTER_DATA_NORMALIZED!BO116)</f>
        <v>0</v>
      </c>
      <c r="BP116" s="95">
        <f>IF(AND(MASTER_DATA_NORMALIZED!BP116=0,BP$22=$L$22),VLOOKUP(MASTER_DATA_PROCESSED!$C116,Backend!$Q$9:$T$52,3,FALSE),MASTER_DATA_NORMALIZED!BP116)</f>
        <v>22.260341368048145</v>
      </c>
      <c r="BQ116" s="95">
        <f>IF(AND(MASTER_DATA_NORMALIZED!BQ116=0,BQ$22=$L$22),VLOOKUP(MASTER_DATA_PROCESSED!$C116,Backend!$Q$9:$T$52,3,FALSE),MASTER_DATA_NORMALIZED!BQ116)</f>
        <v>0</v>
      </c>
      <c r="BR116" s="95">
        <f>IF(AND(MASTER_DATA_NORMALIZED!BR116=0,BR$22=$L$22),VLOOKUP(MASTER_DATA_PROCESSED!$C116,Backend!$Q$9:$T$52,3,FALSE),MASTER_DATA_NORMALIZED!BR116)</f>
        <v>0</v>
      </c>
      <c r="BS116" s="95">
        <f>IF(AND(MASTER_DATA_NORMALIZED!BS116=0,BS$22=$L$22),VLOOKUP(MASTER_DATA_PROCESSED!$C116,Backend!$Q$9:$T$52,3,FALSE),MASTER_DATA_NORMALIZED!BS116)</f>
        <v>0</v>
      </c>
      <c r="BT116" s="95">
        <f>IF(AND(MASTER_DATA_NORMALIZED!BT116=0,BT$22=$L$22),VLOOKUP(MASTER_DATA_PROCESSED!$C116,Backend!$Q$9:$T$52,3,FALSE),MASTER_DATA_NORMALIZED!BT116)</f>
        <v>19.11940531591377</v>
      </c>
      <c r="BU116" s="95">
        <f>IF(AND(MASTER_DATA_NORMALIZED!BU116=0,BU$22=$L$22),VLOOKUP(MASTER_DATA_PROCESSED!$C116,Backend!$Q$9:$T$52,3,FALSE),MASTER_DATA_NORMALIZED!BU116)</f>
        <v>0</v>
      </c>
      <c r="BV116" s="95">
        <f>IF(AND(MASTER_DATA_NORMALIZED!BV116=0,BV$22=$L$22),VLOOKUP(MASTER_DATA_PROCESSED!$C116,Backend!$Q$9:$T$52,3,FALSE),MASTER_DATA_NORMALIZED!BV116)</f>
        <v>0</v>
      </c>
      <c r="BW116" s="95">
        <f>IF(AND(MASTER_DATA_NORMALIZED!BW116=0,BW$22=$L$22),VLOOKUP(MASTER_DATA_PROCESSED!$C116,Backend!$Q$9:$T$52,3,FALSE),MASTER_DATA_NORMALIZED!BW116)</f>
        <v>0</v>
      </c>
      <c r="BX116" s="95">
        <f>IF(AND(MASTER_DATA_NORMALIZED!BX116=0,BX$22=$L$22),VLOOKUP(MASTER_DATA_PROCESSED!$C116,Backend!$Q$9:$T$52,3,FALSE),MASTER_DATA_NORMALIZED!BX116)</f>
        <v>22.509581398862654</v>
      </c>
      <c r="BY116" s="95">
        <f>IF(AND(MASTER_DATA_NORMALIZED!BY116=0,BY$22=$L$22),VLOOKUP(MASTER_DATA_PROCESSED!$C116,Backend!$Q$9:$T$52,3,FALSE),MASTER_DATA_NORMALIZED!BY116)</f>
        <v>0</v>
      </c>
      <c r="BZ116" s="95">
        <f>IF(AND(MASTER_DATA_NORMALIZED!BZ116=0,BZ$22=$L$22),VLOOKUP(MASTER_DATA_PROCESSED!$C116,Backend!$Q$9:$T$52,3,FALSE),MASTER_DATA_NORMALIZED!BZ116)</f>
        <v>0</v>
      </c>
      <c r="CA116" s="95">
        <f>IF(AND(MASTER_DATA_NORMALIZED!CA116=0,CA$22=$L$22),VLOOKUP(MASTER_DATA_PROCESSED!$C116,Backend!$Q$9:$T$52,3,FALSE),MASTER_DATA_NORMALIZED!CA116)</f>
        <v>0</v>
      </c>
      <c r="CB116" s="95">
        <f>IF(AND(MASTER_DATA_NORMALIZED!CB116=0,CB$22=$L$22),VLOOKUP(MASTER_DATA_PROCESSED!$C116,Backend!$Q$9:$T$52,3,FALSE),MASTER_DATA_NORMALIZED!CB116)</f>
        <v>17.339174276920897</v>
      </c>
      <c r="CC116" s="95">
        <f>IF(AND(MASTER_DATA_NORMALIZED!CC116=0,CC$22=$L$22),VLOOKUP(MASTER_DATA_PROCESSED!$C116,Backend!$Q$9:$T$52,3,FALSE),MASTER_DATA_NORMALIZED!CC116)</f>
        <v>0</v>
      </c>
      <c r="CD116" s="95">
        <f>IF(AND(MASTER_DATA_NORMALIZED!CD116=0,CD$22=$L$22),VLOOKUP(MASTER_DATA_PROCESSED!$C116,Backend!$Q$9:$T$52,3,FALSE),MASTER_DATA_NORMALIZED!CD116)</f>
        <v>0</v>
      </c>
      <c r="CE116" s="95">
        <f>IF(AND(MASTER_DATA_NORMALIZED!CE116=0,CE$22=$L$22),VLOOKUP(MASTER_DATA_PROCESSED!$C116,Backend!$Q$9:$T$52,3,FALSE),MASTER_DATA_NORMALIZED!CE116)</f>
        <v>0</v>
      </c>
      <c r="CF116" s="95">
        <f>IF(AND(MASTER_DATA_NORMALIZED!CF116=0,CF$22=$L$22),VLOOKUP(MASTER_DATA_PROCESSED!$C116,Backend!$Q$9:$T$52,3,FALSE),MASTER_DATA_NORMALIZED!CF116)</f>
        <v>22.506352226586667</v>
      </c>
      <c r="CG116" s="95">
        <f>IF(AND(MASTER_DATA_NORMALIZED!CG116=0,CG$22=$L$22),VLOOKUP(MASTER_DATA_PROCESSED!$C116,Backend!$Q$9:$T$52,3,FALSE),MASTER_DATA_NORMALIZED!CG116)</f>
        <v>0</v>
      </c>
      <c r="CH116" s="95">
        <f>IF(AND(MASTER_DATA_NORMALIZED!CH116=0,CH$22=$L$22),VLOOKUP(MASTER_DATA_PROCESSED!$C116,Backend!$Q$9:$T$52,3,FALSE),MASTER_DATA_NORMALIZED!CH116)</f>
        <v>0</v>
      </c>
      <c r="CI116" s="95">
        <f>IF(AND(MASTER_DATA_NORMALIZED!CI116=0,CI$22=$L$22),VLOOKUP(MASTER_DATA_PROCESSED!$C116,Backend!$Q$9:$T$52,3,FALSE),MASTER_DATA_NORMALIZED!CI116)</f>
        <v>0</v>
      </c>
      <c r="CJ116" s="95" t="e">
        <f>IF(AND(MASTER_DATA_NORMALIZED!CJ116=0,CJ$22=$L$22),VLOOKUP(MASTER_DATA_PROCESSED!$C116,Backend!$Q$9:$T$52,3,FALSE),MASTER_DATA_NORMALIZED!CJ116)</f>
        <v>#N/A</v>
      </c>
      <c r="CK116" s="95">
        <f>IF(AND(MASTER_DATA_NORMALIZED!CK116=0,CK$22=$L$22),VLOOKUP(MASTER_DATA_PROCESSED!$C116,Backend!$Q$9:$T$52,3,FALSE),MASTER_DATA_NORMALIZED!CK116)</f>
        <v>0</v>
      </c>
      <c r="CL116" s="95">
        <f>IF(AND(MASTER_DATA_NORMALIZED!CL116=0,CL$22=$L$22),VLOOKUP(MASTER_DATA_PROCESSED!$C116,Backend!$Q$9:$T$52,3,FALSE),MASTER_DATA_NORMALIZED!CL116)</f>
        <v>0</v>
      </c>
      <c r="CM116" s="95">
        <f>IF(AND(MASTER_DATA_NORMALIZED!CM116=0,CM$22=$L$22),VLOOKUP(MASTER_DATA_PROCESSED!$C116,Backend!$Q$9:$T$52,3,FALSE),MASTER_DATA_NORMALIZED!CM116)</f>
        <v>0</v>
      </c>
      <c r="CN116" s="95" t="e">
        <f>IF(AND(MASTER_DATA_NORMALIZED!CN116=0,CN$22=$L$22),VLOOKUP(MASTER_DATA_PROCESSED!$C116,Backend!$Q$9:$T$52,3,FALSE),MASTER_DATA_NORMALIZED!CN116)</f>
        <v>#N/A</v>
      </c>
      <c r="CO116" s="95">
        <f>IF(AND(MASTER_DATA_NORMALIZED!CO116=0,CO$22=$L$22),VLOOKUP(MASTER_DATA_PROCESSED!$C116,Backend!$Q$9:$T$52,3,FALSE),MASTER_DATA_NORMALIZED!CO116)</f>
        <v>0</v>
      </c>
      <c r="CP116" s="95">
        <f>IF(AND(MASTER_DATA_NORMALIZED!CP116=0,CP$22=$L$22),VLOOKUP(MASTER_DATA_PROCESSED!$C116,Backend!$Q$9:$T$52,3,FALSE),MASTER_DATA_NORMALIZED!CP116)</f>
        <v>0</v>
      </c>
      <c r="CQ116" s="95">
        <f>IF(AND(MASTER_DATA_NORMALIZED!CQ116=0,CQ$22=$L$22),VLOOKUP(MASTER_DATA_PROCESSED!$C116,Backend!$Q$9:$T$52,3,FALSE),MASTER_DATA_NORMALIZED!CQ116)</f>
        <v>0</v>
      </c>
      <c r="CR116" s="95" t="e">
        <f>IF(AND(MASTER_DATA_NORMALIZED!CR116=0,CR$22=$L$22),VLOOKUP(MASTER_DATA_PROCESSED!$C116,Backend!$Q$9:$T$52,3,FALSE),MASTER_DATA_NORMALIZED!CR116)</f>
        <v>#N/A</v>
      </c>
      <c r="CS116" s="95">
        <f>IF(AND(MASTER_DATA_NORMALIZED!CS116=0,CS$22=$L$22),VLOOKUP(MASTER_DATA_PROCESSED!$C116,Backend!$Q$9:$T$52,3,FALSE),MASTER_DATA_NORMALIZED!CS116)</f>
        <v>0</v>
      </c>
      <c r="CT116" s="95">
        <f>IF(AND(MASTER_DATA_NORMALIZED!CT116=0,CT$22=$L$22),VLOOKUP(MASTER_DATA_PROCESSED!$C116,Backend!$Q$9:$T$52,3,FALSE),MASTER_DATA_NORMALIZED!CT116)</f>
        <v>0</v>
      </c>
      <c r="CU116" s="95">
        <f>IF(AND(MASTER_DATA_NORMALIZED!CU116=0,CU$22=$L$22),VLOOKUP(MASTER_DATA_PROCESSED!$C116,Backend!$Q$9:$T$52,3,FALSE),MASTER_DATA_NORMALIZED!CU116)</f>
        <v>0</v>
      </c>
      <c r="CV116" s="95">
        <f>IF(AND(MASTER_DATA_NORMALIZED!CV116=0,CV$22=$L$22),VLOOKUP(MASTER_DATA_PROCESSED!$C116,Backend!$Q$9:$T$52,3,FALSE),MASTER_DATA_NORMALIZED!CV116)</f>
        <v>9.6195602969426126</v>
      </c>
      <c r="CW116" s="95">
        <f>IF(AND(MASTER_DATA_NORMALIZED!CW116=0,CW$22=$L$22),VLOOKUP(MASTER_DATA_PROCESSED!$C116,Backend!$Q$9:$T$52,3,FALSE),MASTER_DATA_NORMALIZED!CW116)</f>
        <v>0</v>
      </c>
      <c r="CX116" s="95">
        <f>IF(AND(MASTER_DATA_NORMALIZED!CX116=0,CX$22=$L$22),VLOOKUP(MASTER_DATA_PROCESSED!$C116,Backend!$Q$9:$T$52,3,FALSE),MASTER_DATA_NORMALIZED!CX116)</f>
        <v>0</v>
      </c>
      <c r="CY116" s="95">
        <f>IF(AND(MASTER_DATA_NORMALIZED!CY116=0,CY$22=$L$22),VLOOKUP(MASTER_DATA_PROCESSED!$C116,Backend!$Q$9:$T$52,3,FALSE),MASTER_DATA_NORMALIZED!CY116)</f>
        <v>0</v>
      </c>
      <c r="CZ116" s="95">
        <f>IF(AND(MASTER_DATA_NORMALIZED!CZ116=0,CZ$22=$L$22),VLOOKUP(MASTER_DATA_PROCESSED!$C116,Backend!$Q$9:$T$52,3,FALSE),MASTER_DATA_NORMALIZED!CZ116)</f>
        <v>9.8591684172518406</v>
      </c>
      <c r="DA116" s="95" t="e">
        <f>IF(AND(MASTER_DATA_NORMALIZED!DA116=0,DA$22=$L$22),VLOOKUP(MASTER_DATA_PROCESSED!$C116,Backend!$Q$9:$T$52,3,FALSE),MASTER_DATA_NORMALIZED!DA116)</f>
        <v>#DIV/0!</v>
      </c>
      <c r="DB116" s="95" t="e">
        <f>IF(AND(MASTER_DATA_NORMALIZED!DB116=0,DB$22=$L$22),VLOOKUP(MASTER_DATA_PROCESSED!$C116,Backend!$Q$9:$T$52,3,FALSE),MASTER_DATA_NORMALIZED!DB116)</f>
        <v>#DIV/0!</v>
      </c>
      <c r="DC116" s="95" t="e">
        <f>IF(AND(MASTER_DATA_NORMALIZED!DC116=0,DC$22=$L$22),VLOOKUP(MASTER_DATA_PROCESSED!$C116,Backend!$Q$9:$T$52,3,FALSE),MASTER_DATA_NORMALIZED!DC116)</f>
        <v>#DIV/0!</v>
      </c>
      <c r="DD116" s="95" t="e">
        <f>IF(AND(MASTER_DATA_NORMALIZED!DD116=0,DD$22=$L$22),VLOOKUP(MASTER_DATA_PROCESSED!$C116,Backend!$Q$9:$T$52,3,FALSE),MASTER_DATA_NORMALIZED!DD116)</f>
        <v>#N/A</v>
      </c>
      <c r="DE116" s="95">
        <f>IF(AND(MASTER_DATA_NORMALIZED!DE116=0,DE$22=$L$22),VLOOKUP(MASTER_DATA_PROCESSED!$C116,Backend!$Q$9:$T$52,3,FALSE),MASTER_DATA_NORMALIZED!DE116)</f>
        <v>0</v>
      </c>
      <c r="DF116" s="95">
        <f>IF(AND(MASTER_DATA_NORMALIZED!DF116=0,DF$22=$L$22),VLOOKUP(MASTER_DATA_PROCESSED!$C116,Backend!$Q$9:$T$52,3,FALSE),MASTER_DATA_NORMALIZED!DF116)</f>
        <v>0</v>
      </c>
      <c r="DG116" s="95">
        <f>IF(AND(MASTER_DATA_NORMALIZED!DG116=0,DG$22=$L$22),VLOOKUP(MASTER_DATA_PROCESSED!$C116,Backend!$Q$9:$T$52,3,FALSE),MASTER_DATA_NORMALIZED!DG116)</f>
        <v>0</v>
      </c>
      <c r="DH116" s="95" t="e">
        <f>IF(AND(MASTER_DATA_NORMALIZED!DH116=0,DH$22=$L$22),VLOOKUP(MASTER_DATA_PROCESSED!$C116,Backend!$Q$9:$T$52,3,FALSE),MASTER_DATA_NORMALIZED!DH116)</f>
        <v>#N/A</v>
      </c>
      <c r="DI116" s="95">
        <f>IF(AND(MASTER_DATA_NORMALIZED!DI116=0,DI$22=$L$22),VLOOKUP(MASTER_DATA_PROCESSED!$C116,Backend!$Q$9:$T$52,3,FALSE),MASTER_DATA_NORMALIZED!DI116)</f>
        <v>0</v>
      </c>
      <c r="DJ116" s="95">
        <f>IF(AND(MASTER_DATA_NORMALIZED!DJ116=0,DJ$22=$L$22),VLOOKUP(MASTER_DATA_PROCESSED!$C116,Backend!$Q$9:$T$52,3,FALSE),MASTER_DATA_NORMALIZED!DJ116)</f>
        <v>0</v>
      </c>
      <c r="DK116" s="95">
        <f>IF(AND(MASTER_DATA_NORMALIZED!DK116=0,DK$22=$L$22),VLOOKUP(MASTER_DATA_PROCESSED!$C116,Backend!$Q$9:$T$52,3,FALSE),MASTER_DATA_NORMALIZED!DK116)</f>
        <v>0</v>
      </c>
      <c r="DL116" s="95" t="e">
        <f>IF(AND(MASTER_DATA_NORMALIZED!DL116=0,DL$22=$L$22),VLOOKUP(MASTER_DATA_PROCESSED!$C116,Backend!$Q$9:$T$52,3,FALSE),MASTER_DATA_NORMALIZED!DL116)</f>
        <v>#N/A</v>
      </c>
      <c r="DM116" s="95">
        <f>IF(AND(MASTER_DATA_NORMALIZED!DM116=0,DM$22=$L$22),VLOOKUP(MASTER_DATA_PROCESSED!$C116,Backend!$Q$9:$T$52,3,FALSE),MASTER_DATA_NORMALIZED!DM116)</f>
        <v>0</v>
      </c>
      <c r="DN116" s="95">
        <f>IF(AND(MASTER_DATA_NORMALIZED!DN116=0,DN$22=$L$22),VLOOKUP(MASTER_DATA_PROCESSED!$C116,Backend!$Q$9:$T$52,3,FALSE),MASTER_DATA_NORMALIZED!DN116)</f>
        <v>0</v>
      </c>
      <c r="DO116" s="95">
        <f>IF(AND(MASTER_DATA_NORMALIZED!DO116=0,DO$22=$L$22),VLOOKUP(MASTER_DATA_PROCESSED!$C116,Backend!$Q$9:$T$52,3,FALSE),MASTER_DATA_NORMALIZED!DO116)</f>
        <v>0</v>
      </c>
      <c r="DP116" s="95" t="e">
        <f>IF(AND(MASTER_DATA_NORMALIZED!DP116=0,DP$22=$L$22),VLOOKUP(MASTER_DATA_PROCESSED!$C116,Backend!$Q$9:$T$52,3,FALSE),MASTER_DATA_NORMALIZED!DP116)</f>
        <v>#N/A</v>
      </c>
      <c r="DQ116" s="95">
        <f>IF(AND(MASTER_DATA_NORMALIZED!DQ116=0,DQ$22=$L$22),VLOOKUP(MASTER_DATA_PROCESSED!$C116,Backend!$Q$9:$T$52,3,FALSE),MASTER_DATA_NORMALIZED!DQ116)</f>
        <v>0</v>
      </c>
      <c r="DR116" s="95">
        <f>IF(AND(MASTER_DATA_NORMALIZED!DR116=0,DR$22=$L$22),VLOOKUP(MASTER_DATA_PROCESSED!$C116,Backend!$Q$9:$T$52,3,FALSE),MASTER_DATA_NORMALIZED!DR116)</f>
        <v>0</v>
      </c>
      <c r="DS116" s="95">
        <f>IF(AND(MASTER_DATA_NORMALIZED!DS116=0,DS$22=$L$22),VLOOKUP(MASTER_DATA_PROCESSED!$C116,Backend!$Q$9:$T$52,3,FALSE),MASTER_DATA_NORMALIZED!DS116)</f>
        <v>0</v>
      </c>
      <c r="DT116" s="95" t="e">
        <f>IF(AND(MASTER_DATA_NORMALIZED!DT116=0,DT$22=$L$22),VLOOKUP(MASTER_DATA_PROCESSED!$C116,Backend!$Q$9:$T$52,3,FALSE),MASTER_DATA_NORMALIZED!DT116)</f>
        <v>#N/A</v>
      </c>
      <c r="DU116" s="95">
        <f>IF(AND(MASTER_DATA_NORMALIZED!DU116=0,DU$22=$L$22),VLOOKUP(MASTER_DATA_PROCESSED!$C116,Backend!$Q$9:$T$52,3,FALSE),MASTER_DATA_NORMALIZED!DU116)</f>
        <v>0</v>
      </c>
      <c r="DV116" s="95">
        <f>IF(AND(MASTER_DATA_NORMALIZED!DV116=0,DV$22=$L$22),VLOOKUP(MASTER_DATA_PROCESSED!$C116,Backend!$Q$9:$T$52,3,FALSE),MASTER_DATA_NORMALIZED!DV116)</f>
        <v>0</v>
      </c>
      <c r="DW116" s="95">
        <f>IF(AND(MASTER_DATA_NORMALIZED!DW116=0,DW$22=$L$22),VLOOKUP(MASTER_DATA_PROCESSED!$C116,Backend!$Q$9:$T$52,3,FALSE),MASTER_DATA_NORMALIZED!DW116)</f>
        <v>0</v>
      </c>
      <c r="DX116" s="95" t="e">
        <f>IF(AND(MASTER_DATA_NORMALIZED!DX116=0,DX$22=$L$22),VLOOKUP(MASTER_DATA_PROCESSED!$C116,Backend!$Q$9:$T$52,3,FALSE),MASTER_DATA_NORMALIZED!DX116)</f>
        <v>#N/A</v>
      </c>
      <c r="DY116" s="95">
        <f>IF(AND(MASTER_DATA_NORMALIZED!DY116=0,DY$22=$L$22),VLOOKUP(MASTER_DATA_PROCESSED!$C116,Backend!$Q$9:$T$52,3,FALSE),MASTER_DATA_NORMALIZED!DY116)</f>
        <v>0</v>
      </c>
      <c r="DZ116" s="95">
        <f>IF(AND(MASTER_DATA_NORMALIZED!DZ116=0,DZ$22=$L$22),VLOOKUP(MASTER_DATA_PROCESSED!$C116,Backend!$Q$9:$T$52,3,FALSE),MASTER_DATA_NORMALIZED!DZ116)</f>
        <v>0</v>
      </c>
      <c r="EA116" s="95">
        <f>IF(AND(MASTER_DATA_NORMALIZED!EA116=0,EA$22=$L$22),VLOOKUP(MASTER_DATA_PROCESSED!$C116,Backend!$Q$9:$T$52,3,FALSE),MASTER_DATA_NORMALIZED!EA116)</f>
        <v>0</v>
      </c>
      <c r="EB116" s="95" t="e">
        <f>IF(AND(MASTER_DATA_NORMALIZED!EB116=0,EB$22=$L$22),VLOOKUP(MASTER_DATA_PROCESSED!$C116,Backend!$Q$9:$T$52,3,FALSE),MASTER_DATA_NORMALIZED!EB116)</f>
        <v>#N/A</v>
      </c>
      <c r="EC116" s="95" t="e">
        <f>IF(AND(MASTER_DATA_NORMALIZED!EC116=0,EC$22=$L$22),VLOOKUP(MASTER_DATA_PROCESSED!$C116,Backend!$Q$9:$T$52,3,FALSE),MASTER_DATA_NORMALIZED!EC116)</f>
        <v>#DIV/0!</v>
      </c>
      <c r="ED116" s="95" t="e">
        <f>IF(AND(MASTER_DATA_NORMALIZED!ED116=0,ED$22=$L$22),VLOOKUP(MASTER_DATA_PROCESSED!$C116,Backend!$Q$9:$T$52,3,FALSE),MASTER_DATA_NORMALIZED!ED116)</f>
        <v>#DIV/0!</v>
      </c>
      <c r="EE116" s="95" t="e">
        <f>IF(AND(MASTER_DATA_NORMALIZED!EE116=0,EE$22=$L$22),VLOOKUP(MASTER_DATA_PROCESSED!$C116,Backend!$Q$9:$T$52,3,FALSE),MASTER_DATA_NORMALIZED!EE116)</f>
        <v>#DIV/0!</v>
      </c>
      <c r="EF116" s="95" t="e">
        <f>IF(AND(MASTER_DATA_NORMALIZED!EF116=0,EF$22=$L$22),VLOOKUP(MASTER_DATA_PROCESSED!$C116,Backend!$Q$9:$T$52,3,FALSE),MASTER_DATA_NORMALIZED!EF116)</f>
        <v>#VALUE!</v>
      </c>
      <c r="EG116" s="95">
        <f>IF(AND(MASTER_DATA_NORMALIZED!EG116=0,EG$22=$L$22),VLOOKUP(MASTER_DATA_PROCESSED!$C116,Backend!$Q$9:$T$52,3,FALSE),MASTER_DATA_NORMALIZED!EG116)</f>
        <v>0</v>
      </c>
      <c r="EH116" s="95">
        <f>IF(AND(MASTER_DATA_NORMALIZED!EH116=0,EH$22=$L$22),VLOOKUP(MASTER_DATA_PROCESSED!$C116,Backend!$Q$9:$T$52,3,FALSE),MASTER_DATA_NORMALIZED!EH116)</f>
        <v>0</v>
      </c>
      <c r="EI116" s="95">
        <f>IF(AND(MASTER_DATA_NORMALIZED!EI116=0,EI$22=$L$22),VLOOKUP(MASTER_DATA_PROCESSED!$C116,Backend!$Q$9:$T$52,3,FALSE),MASTER_DATA_NORMALIZED!EI116)</f>
        <v>0</v>
      </c>
      <c r="EJ116" s="95" t="e">
        <f>IF(AND(MASTER_DATA_NORMALIZED!EJ116=0,EJ$22=$L$22),VLOOKUP(MASTER_DATA_PROCESSED!$C116,Backend!$Q$9:$T$52,3,FALSE),MASTER_DATA_NORMALIZED!EJ116)</f>
        <v>#N/A</v>
      </c>
      <c r="EK116" s="95">
        <f>IF(AND(MASTER_DATA_NORMALIZED!EK116=0,EK$22=$L$22),VLOOKUP(MASTER_DATA_PROCESSED!$C116,Backend!$Q$9:$T$52,3,FALSE),MASTER_DATA_NORMALIZED!EK116)</f>
        <v>0</v>
      </c>
      <c r="EL116" s="95">
        <f>IF(AND(MASTER_DATA_NORMALIZED!EL116=0,EL$22=$L$22),VLOOKUP(MASTER_DATA_PROCESSED!$C116,Backend!$Q$9:$T$52,3,FALSE),MASTER_DATA_NORMALIZED!EL116)</f>
        <v>0</v>
      </c>
      <c r="EM116" s="95">
        <f>IF(AND(MASTER_DATA_NORMALIZED!EM116=0,EM$22=$L$22),VLOOKUP(MASTER_DATA_PROCESSED!$C116,Backend!$Q$9:$T$52,3,FALSE),MASTER_DATA_NORMALIZED!EM116)</f>
        <v>0</v>
      </c>
      <c r="EN116" s="95" t="e">
        <f>IF(AND(MASTER_DATA_NORMALIZED!EN116=0,EN$22=$L$22),VLOOKUP(MASTER_DATA_PROCESSED!$C116,Backend!$Q$9:$T$52,3,FALSE),MASTER_DATA_NORMALIZED!EN116)</f>
        <v>#N/A</v>
      </c>
      <c r="EO116" s="95">
        <f>IF(AND(MASTER_DATA_NORMALIZED!EO116=0,EO$22=$L$22),VLOOKUP(MASTER_DATA_PROCESSED!$C116,Backend!$Q$9:$T$52,3,FALSE),MASTER_DATA_NORMALIZED!EO116)</f>
        <v>0</v>
      </c>
      <c r="EP116" s="95">
        <f>IF(AND(MASTER_DATA_NORMALIZED!EP116=0,EP$22=$L$22),VLOOKUP(MASTER_DATA_PROCESSED!$C116,Backend!$Q$9:$T$52,3,FALSE),MASTER_DATA_NORMALIZED!EP116)</f>
        <v>0</v>
      </c>
      <c r="EQ116" s="95">
        <f>IF(AND(MASTER_DATA_NORMALIZED!EQ116=0,EQ$22=$L$22),VLOOKUP(MASTER_DATA_PROCESSED!$C116,Backend!$Q$9:$T$52,3,FALSE),MASTER_DATA_NORMALIZED!EQ116)</f>
        <v>0</v>
      </c>
      <c r="ER116" s="95">
        <f>IF(AND(MASTER_DATA_NORMALIZED!ER116=0,ER$22=$L$22),VLOOKUP(MASTER_DATA_PROCESSED!$C116,Backend!$Q$9:$T$52,3,FALSE),MASTER_DATA_NORMALIZED!ER116)</f>
        <v>16.529677703685703</v>
      </c>
      <c r="ES116" s="95">
        <f>IF(AND(MASTER_DATA_NORMALIZED!ES116=0,ES$22=$L$22),VLOOKUP(MASTER_DATA_PROCESSED!$C116,Backend!$Q$9:$T$52,3,FALSE),MASTER_DATA_NORMALIZED!ES116)</f>
        <v>0</v>
      </c>
      <c r="ET116" s="95">
        <f>IF(AND(MASTER_DATA_NORMALIZED!ET116=0,ET$22=$L$22),VLOOKUP(MASTER_DATA_PROCESSED!$C116,Backend!$Q$9:$T$52,3,FALSE),MASTER_DATA_NORMALIZED!ET116)</f>
        <v>0</v>
      </c>
      <c r="EU116" s="95">
        <f>IF(AND(MASTER_DATA_NORMALIZED!EU116=0,EU$22=$L$22),VLOOKUP(MASTER_DATA_PROCESSED!$C116,Backend!$Q$9:$T$52,3,FALSE),MASTER_DATA_NORMALIZED!EU116)</f>
        <v>0</v>
      </c>
      <c r="EV116" s="95">
        <f>IF(AND(MASTER_DATA_NORMALIZED!EV116=0,EV$22=$L$22),VLOOKUP(MASTER_DATA_PROCESSED!$C116,Backend!$Q$9:$T$52,3,FALSE),MASTER_DATA_NORMALIZED!EV116)</f>
        <v>16.529677703685703</v>
      </c>
      <c r="EW116" s="95">
        <f>IF(AND(MASTER_DATA_NORMALIZED!EW116=0,EW$22=$L$22),VLOOKUP(MASTER_DATA_PROCESSED!$C116,Backend!$Q$9:$T$52,3,FALSE),MASTER_DATA_NORMALIZED!EW116)</f>
        <v>0</v>
      </c>
      <c r="EX116" s="95">
        <f>IF(AND(MASTER_DATA_NORMALIZED!EX116=0,EX$22=$L$22),VLOOKUP(MASTER_DATA_PROCESSED!$C116,Backend!$Q$9:$T$52,3,FALSE),MASTER_DATA_NORMALIZED!EX116)</f>
        <v>0</v>
      </c>
      <c r="EY116" s="95">
        <f>IF(AND(MASTER_DATA_NORMALIZED!EY116=0,EY$22=$L$22),VLOOKUP(MASTER_DATA_PROCESSED!$C116,Backend!$Q$9:$T$52,3,FALSE),MASTER_DATA_NORMALIZED!EY116)</f>
        <v>0</v>
      </c>
      <c r="EZ116" s="95">
        <f>IF(AND(MASTER_DATA_NORMALIZED!EZ116=0,EZ$22=$L$22),VLOOKUP(MASTER_DATA_PROCESSED!$C116,Backend!$Q$9:$T$52,3,FALSE),MASTER_DATA_NORMALIZED!EZ116)</f>
        <v>23.135605915047389</v>
      </c>
      <c r="FA116" s="95">
        <f>IF(AND(MASTER_DATA_NORMALIZED!FA116=0,FA$22=$L$22),VLOOKUP(MASTER_DATA_PROCESSED!$C116,Backend!$Q$9:$T$52,3,FALSE),MASTER_DATA_NORMALIZED!FA116)</f>
        <v>0</v>
      </c>
      <c r="FB116" s="95">
        <f>IF(AND(MASTER_DATA_NORMALIZED!FB116=0,FB$22=$L$22),VLOOKUP(MASTER_DATA_PROCESSED!$C116,Backend!$Q$9:$T$52,3,FALSE),MASTER_DATA_NORMALIZED!FB116)</f>
        <v>0</v>
      </c>
      <c r="FC116" s="95">
        <f>IF(AND(MASTER_DATA_NORMALIZED!FC116=0,FC$22=$L$22),VLOOKUP(MASTER_DATA_PROCESSED!$C116,Backend!$Q$9:$T$52,3,FALSE),MASTER_DATA_NORMALIZED!FC116)</f>
        <v>0</v>
      </c>
      <c r="FD116" s="95">
        <f>IF(AND(MASTER_DATA_NORMALIZED!FD116=0,FD$22=$L$22),VLOOKUP(MASTER_DATA_PROCESSED!$C116,Backend!$Q$9:$T$52,3,FALSE),MASTER_DATA_NORMALIZED!FD116)</f>
        <v>23.021848465784387</v>
      </c>
      <c r="FE116" s="95">
        <f>IF(AND(MASTER_DATA_NORMALIZED!FE116=0,FE$22=$L$22),VLOOKUP(MASTER_DATA_PROCESSED!$C116,Backend!$Q$9:$T$52,3,FALSE),MASTER_DATA_NORMALIZED!FE116)</f>
        <v>0</v>
      </c>
      <c r="FF116" s="95">
        <f>IF(AND(MASTER_DATA_NORMALIZED!FF116=0,FF$22=$L$22),VLOOKUP(MASTER_DATA_PROCESSED!$C116,Backend!$Q$9:$T$52,3,FALSE),MASTER_DATA_NORMALIZED!FF116)</f>
        <v>0</v>
      </c>
      <c r="FG116" s="95">
        <f>IF(AND(MASTER_DATA_NORMALIZED!FG116=0,FG$22=$L$22),VLOOKUP(MASTER_DATA_PROCESSED!$C116,Backend!$Q$9:$T$52,3,FALSE),MASTER_DATA_NORMALIZED!FG116)</f>
        <v>0</v>
      </c>
      <c r="FH116" s="95">
        <f>IF(AND(MASTER_DATA_NORMALIZED!FH116=0,FH$22=$L$22),VLOOKUP(MASTER_DATA_PROCESSED!$C116,Backend!$Q$9:$T$52,3,FALSE),MASTER_DATA_NORMALIZED!FH116)</f>
        <v>22.921387341759917</v>
      </c>
      <c r="FI116" s="95">
        <f>IF(AND(MASTER_DATA_NORMALIZED!FI116=0,FI$22=$L$22),VLOOKUP(MASTER_DATA_PROCESSED!$C116,Backend!$Q$9:$T$52,3,FALSE),MASTER_DATA_NORMALIZED!FI116)</f>
        <v>0</v>
      </c>
      <c r="FJ116" s="95">
        <f>IF(AND(MASTER_DATA_NORMALIZED!FJ116=0,FJ$22=$L$22),VLOOKUP(MASTER_DATA_PROCESSED!$C116,Backend!$Q$9:$T$52,3,FALSE),MASTER_DATA_NORMALIZED!FJ116)</f>
        <v>0</v>
      </c>
      <c r="FK116" s="95">
        <f>IF(AND(MASTER_DATA_NORMALIZED!FK116=0,FK$22=$L$22),VLOOKUP(MASTER_DATA_PROCESSED!$C116,Backend!$Q$9:$T$52,3,FALSE),MASTER_DATA_NORMALIZED!FK116)</f>
        <v>0</v>
      </c>
      <c r="FL116" s="95">
        <f>IF(AND(MASTER_DATA_NORMALIZED!FL116=0,FL$22=$L$22),VLOOKUP(MASTER_DATA_PROCESSED!$C116,Backend!$Q$9:$T$52,3,FALSE),MASTER_DATA_NORMALIZED!FL116)</f>
        <v>45.84129731404888</v>
      </c>
      <c r="FM116" s="95">
        <f>IF(AND(MASTER_DATA_NORMALIZED!FM116=0,FM$22=$L$22),VLOOKUP(MASTER_DATA_PROCESSED!$C116,Backend!$Q$9:$T$52,3,FALSE),MASTER_DATA_NORMALIZED!FM116)</f>
        <v>0</v>
      </c>
      <c r="FN116" s="95">
        <f>IF(AND(MASTER_DATA_NORMALIZED!FN116=0,FN$22=$L$22),VLOOKUP(MASTER_DATA_PROCESSED!$C116,Backend!$Q$9:$T$52,3,FALSE),MASTER_DATA_NORMALIZED!FN116)</f>
        <v>0</v>
      </c>
      <c r="FO116" s="95">
        <f>IF(AND(MASTER_DATA_NORMALIZED!FO116=0,FO$22=$L$22),VLOOKUP(MASTER_DATA_PROCESSED!$C116,Backend!$Q$9:$T$52,3,FALSE),MASTER_DATA_NORMALIZED!FO116)</f>
        <v>0</v>
      </c>
      <c r="FP116" s="95">
        <f>IF(AND(MASTER_DATA_NORMALIZED!FP116=0,FP$22=$L$22),VLOOKUP(MASTER_DATA_PROCESSED!$C116,Backend!$Q$9:$T$52,3,FALSE),MASTER_DATA_NORMALIZED!FP116)</f>
        <v>10.138192649989524</v>
      </c>
      <c r="FQ116" s="95">
        <f>IF(AND(MASTER_DATA_NORMALIZED!FQ116=0,FQ$22=$L$22),VLOOKUP(MASTER_DATA_PROCESSED!$C116,Backend!$Q$9:$T$52,3,FALSE),MASTER_DATA_NORMALIZED!FQ116)</f>
        <v>0</v>
      </c>
      <c r="FR116" s="95">
        <f>IF(AND(MASTER_DATA_NORMALIZED!FR116=0,FR$22=$L$22),VLOOKUP(MASTER_DATA_PROCESSED!$C116,Backend!$Q$9:$T$52,3,FALSE),MASTER_DATA_NORMALIZED!FR116)</f>
        <v>0</v>
      </c>
      <c r="FS116" s="95">
        <f>IF(AND(MASTER_DATA_NORMALIZED!FS116=0,FS$22=$L$22),VLOOKUP(MASTER_DATA_PROCESSED!$C116,Backend!$Q$9:$T$52,3,FALSE),MASTER_DATA_NORMALIZED!FS116)</f>
        <v>0</v>
      </c>
      <c r="FT116" s="95">
        <f>IF(AND(MASTER_DATA_NORMALIZED!FT116=0,FT$22=$L$22),VLOOKUP(MASTER_DATA_PROCESSED!$C116,Backend!$Q$9:$T$52,3,FALSE),MASTER_DATA_NORMALIZED!FT116)</f>
        <v>10.003505109626463</v>
      </c>
      <c r="FU116" s="95">
        <f>IF(AND(MASTER_DATA_NORMALIZED!FU116=0,FU$22=$L$22),VLOOKUP(MASTER_DATA_PROCESSED!$C116,Backend!$Q$9:$T$52,3,FALSE),MASTER_DATA_NORMALIZED!FU116)</f>
        <v>0</v>
      </c>
      <c r="FV116" s="95">
        <f>IF(AND(MASTER_DATA_NORMALIZED!FV116=0,FV$22=$L$22),VLOOKUP(MASTER_DATA_PROCESSED!$C116,Backend!$Q$9:$T$52,3,FALSE),MASTER_DATA_NORMALIZED!FV116)</f>
        <v>0</v>
      </c>
      <c r="FW116" s="95">
        <f>IF(AND(MASTER_DATA_NORMALIZED!FW116=0,FW$22=$L$22),VLOOKUP(MASTER_DATA_PROCESSED!$C116,Backend!$Q$9:$T$52,3,FALSE),MASTER_DATA_NORMALIZED!FW116)</f>
        <v>0</v>
      </c>
      <c r="FX116" s="95">
        <f>IF(AND(MASTER_DATA_NORMALIZED!FX116=0,FX$22=$L$22),VLOOKUP(MASTER_DATA_PROCESSED!$C116,Backend!$Q$9:$T$52,3,FALSE),MASTER_DATA_NORMALIZED!FX116)</f>
        <v>9.9433650275462906</v>
      </c>
      <c r="FY116" s="95">
        <f>IF(AND(MASTER_DATA_NORMALIZED!FY116=0,FY$22=$L$22),VLOOKUP(MASTER_DATA_PROCESSED!$C116,Backend!$Q$9:$T$52,3,FALSE),MASTER_DATA_NORMALIZED!FY116)</f>
        <v>0</v>
      </c>
      <c r="FZ116" s="95">
        <f>IF(AND(MASTER_DATA_NORMALIZED!FZ116=0,FZ$22=$L$22),VLOOKUP(MASTER_DATA_PROCESSED!$C116,Backend!$Q$9:$T$52,3,FALSE),MASTER_DATA_NORMALIZED!FZ116)</f>
        <v>0</v>
      </c>
      <c r="GA116" s="95">
        <f>IF(AND(MASTER_DATA_NORMALIZED!GA116=0,GA$22=$L$22),VLOOKUP(MASTER_DATA_PROCESSED!$C116,Backend!$Q$9:$T$52,3,FALSE),MASTER_DATA_NORMALIZED!GA116)</f>
        <v>0</v>
      </c>
      <c r="GB116" s="95" t="e">
        <f>IF(AND(MASTER_DATA_NORMALIZED!GB116=0,GB$22=$L$22),VLOOKUP(MASTER_DATA_PROCESSED!$C116,Backend!$Q$9:$T$52,3,FALSE),MASTER_DATA_NORMALIZED!GB116)</f>
        <v>#N/A</v>
      </c>
      <c r="GC116" s="95">
        <f>IF(AND(MASTER_DATA_NORMALIZED!GC116=0,GC$22=$L$22),VLOOKUP(MASTER_DATA_PROCESSED!$C116,Backend!$Q$9:$T$52,3,FALSE),MASTER_DATA_NORMALIZED!GC116)</f>
        <v>0</v>
      </c>
      <c r="GD116" s="95">
        <f>IF(AND(MASTER_DATA_NORMALIZED!GD116=0,GD$22=$L$22),VLOOKUP(MASTER_DATA_PROCESSED!$C116,Backend!$Q$9:$T$52,3,FALSE),MASTER_DATA_NORMALIZED!GD116)</f>
        <v>0</v>
      </c>
      <c r="GE116" s="95">
        <f>IF(AND(MASTER_DATA_NORMALIZED!GE116=0,GE$22=$L$22),VLOOKUP(MASTER_DATA_PROCESSED!$C116,Backend!$Q$9:$T$52,3,FALSE),MASTER_DATA_NORMALIZED!GE116)</f>
        <v>0</v>
      </c>
      <c r="GF116" s="95" t="e">
        <f>IF(AND(MASTER_DATA_NORMALIZED!GF116=0,GF$22=$L$22),VLOOKUP(MASTER_DATA_PROCESSED!$C116,Backend!$Q$9:$T$52,3,FALSE),MASTER_DATA_NORMALIZED!GF116)</f>
        <v>#N/A</v>
      </c>
      <c r="GG116" s="95">
        <f>IF(AND(MASTER_DATA_NORMALIZED!GG116=0,GG$22=$L$22),VLOOKUP(MASTER_DATA_PROCESSED!$C116,Backend!$Q$9:$T$52,3,FALSE),MASTER_DATA_NORMALIZED!GG116)</f>
        <v>0</v>
      </c>
      <c r="GH116" s="95">
        <f>IF(AND(MASTER_DATA_NORMALIZED!GH116=0,GH$22=$L$22),VLOOKUP(MASTER_DATA_PROCESSED!$C116,Backend!$Q$9:$T$52,3,FALSE),MASTER_DATA_NORMALIZED!GH116)</f>
        <v>0</v>
      </c>
      <c r="GI116" s="95">
        <f>IF(AND(MASTER_DATA_NORMALIZED!GI116=0,GI$22=$L$22),VLOOKUP(MASTER_DATA_PROCESSED!$C116,Backend!$Q$9:$T$52,3,FALSE),MASTER_DATA_NORMALIZED!GI116)</f>
        <v>0</v>
      </c>
      <c r="GJ116" s="95" t="e">
        <f>IF(AND(MASTER_DATA_NORMALIZED!GJ116=0,GJ$22=$L$22),VLOOKUP(MASTER_DATA_PROCESSED!$C116,Backend!$Q$9:$T$52,3,FALSE),MASTER_DATA_NORMALIZED!GJ116)</f>
        <v>#N/A</v>
      </c>
      <c r="GK116" s="95">
        <f>IF(AND(MASTER_DATA_NORMALIZED!GK116=0,GK$22=$L$22),VLOOKUP(MASTER_DATA_PROCESSED!$C116,Backend!$Q$9:$T$52,3,FALSE),MASTER_DATA_NORMALIZED!GK116)</f>
        <v>0</v>
      </c>
      <c r="GL116" s="95">
        <f>IF(AND(MASTER_DATA_NORMALIZED!GL116=0,GL$22=$L$22),VLOOKUP(MASTER_DATA_PROCESSED!$C116,Backend!$Q$9:$T$52,3,FALSE),MASTER_DATA_NORMALIZED!GL116)</f>
        <v>0</v>
      </c>
      <c r="GM116" s="95">
        <f>IF(AND(MASTER_DATA_NORMALIZED!GM116=0,GM$22=$L$22),VLOOKUP(MASTER_DATA_PROCESSED!$C116,Backend!$Q$9:$T$52,3,FALSE),MASTER_DATA_NORMALIZED!GM116)</f>
        <v>0</v>
      </c>
      <c r="GN116" s="95" t="e">
        <f>IF(AND(MASTER_DATA_NORMALIZED!GN116=0,GN$22=$L$22),VLOOKUP(MASTER_DATA_PROCESSED!$C116,Backend!$Q$9:$T$52,3,FALSE),MASTER_DATA_NORMALIZED!GN116)</f>
        <v>#N/A</v>
      </c>
      <c r="GO116" s="95">
        <f>IF(AND(MASTER_DATA_NORMALIZED!GO116=0,GO$22=$L$22),VLOOKUP(MASTER_DATA_PROCESSED!$C116,Backend!$Q$9:$T$52,3,FALSE),MASTER_DATA_NORMALIZED!GO116)</f>
        <v>0</v>
      </c>
      <c r="GP116" s="95">
        <f>IF(AND(MASTER_DATA_NORMALIZED!GP116=0,GP$22=$L$22),VLOOKUP(MASTER_DATA_PROCESSED!$C116,Backend!$Q$9:$T$52,3,FALSE),MASTER_DATA_NORMALIZED!GP116)</f>
        <v>0</v>
      </c>
      <c r="GQ116" s="95">
        <f>IF(AND(MASTER_DATA_NORMALIZED!GQ116=0,GQ$22=$L$22),VLOOKUP(MASTER_DATA_PROCESSED!$C116,Backend!$Q$9:$T$52,3,FALSE),MASTER_DATA_NORMALIZED!GQ116)</f>
        <v>0</v>
      </c>
      <c r="GR116" s="95" t="e">
        <f>IF(AND(MASTER_DATA_NORMALIZED!GR116=0,GR$22=$L$22),VLOOKUP(MASTER_DATA_PROCESSED!$C116,Backend!$Q$9:$T$52,3,FALSE),MASTER_DATA_NORMALIZED!GR116)</f>
        <v>#N/A</v>
      </c>
      <c r="GS116" s="95">
        <f>IF(AND(MASTER_DATA_NORMALIZED!GS116=0,GS$22=$L$22),VLOOKUP(MASTER_DATA_PROCESSED!$C116,Backend!$Q$9:$T$52,3,FALSE),MASTER_DATA_NORMALIZED!GS116)</f>
        <v>0</v>
      </c>
      <c r="GT116" s="95">
        <f>IF(AND(MASTER_DATA_NORMALIZED!GT116=0,GT$22=$L$22),VLOOKUP(MASTER_DATA_PROCESSED!$C116,Backend!$Q$9:$T$52,3,FALSE),MASTER_DATA_NORMALIZED!GT116)</f>
        <v>0</v>
      </c>
      <c r="GU116" s="95">
        <f>IF(AND(MASTER_DATA_NORMALIZED!GU116=0,GU$22=$L$22),VLOOKUP(MASTER_DATA_PROCESSED!$C116,Backend!$Q$9:$T$52,3,FALSE),MASTER_DATA_NORMALIZED!GU116)</f>
        <v>0</v>
      </c>
      <c r="GV116" s="95" t="e">
        <f>IF(AND(MASTER_DATA_NORMALIZED!GV116=0,GV$22=$L$22),VLOOKUP(MASTER_DATA_PROCESSED!$C116,Backend!$Q$9:$T$52,3,FALSE),MASTER_DATA_NORMALIZED!GV116)</f>
        <v>#N/A</v>
      </c>
      <c r="GW116" s="95" t="e">
        <f>IF(AND(MASTER_DATA_NORMALIZED!GW116=0,GW$22=$L$22),VLOOKUP(MASTER_DATA_PROCESSED!$C116,Backend!$Q$9:$T$52,3,FALSE),MASTER_DATA_NORMALIZED!GW116)</f>
        <v>#REF!</v>
      </c>
      <c r="GX116" s="95" t="e">
        <f>IF(AND(MASTER_DATA_NORMALIZED!GX116=0,GX$22=$L$22),VLOOKUP(MASTER_DATA_PROCESSED!$C116,Backend!$Q$9:$T$52,3,FALSE),MASTER_DATA_NORMALIZED!GX116)</f>
        <v>#REF!</v>
      </c>
      <c r="GY116" s="95" t="e">
        <f>IF(AND(MASTER_DATA_NORMALIZED!GY116=0,GY$22=$L$22),VLOOKUP(MASTER_DATA_PROCESSED!$C116,Backend!$Q$9:$T$52,3,FALSE),MASTER_DATA_NORMALIZED!GY116)</f>
        <v>#REF!</v>
      </c>
    </row>
    <row r="117" spans="2:207" ht="17.25" hidden="1" outlineLevel="2" x14ac:dyDescent="0.3">
      <c r="B117" s="21">
        <f t="shared" si="14"/>
        <v>20</v>
      </c>
      <c r="C117" s="24">
        <f t="shared" si="15"/>
        <v>237</v>
      </c>
      <c r="D117" s="87"/>
      <c r="E117" s="61"/>
      <c r="F117" s="24">
        <v>237</v>
      </c>
      <c r="G117" s="80"/>
      <c r="H117" s="34" t="s">
        <v>119</v>
      </c>
      <c r="I117" s="95">
        <f>IF(AND(MASTER_DATA_NORMALIZED!I117=0,I$22=$L$22),VLOOKUP(MASTER_DATA_PROCESSED!$C117,Backend!$Q$9:$T$52,3,FALSE),MASTER_DATA_NORMALIZED!I117)</f>
        <v>0</v>
      </c>
      <c r="J117" s="95">
        <f>IF(AND(MASTER_DATA_NORMALIZED!J117=0,J$22=$L$22),VLOOKUP(MASTER_DATA_PROCESSED!$C117,Backend!$Q$9:$T$52,3,FALSE),MASTER_DATA_NORMALIZED!J117)</f>
        <v>0</v>
      </c>
      <c r="K117" s="95">
        <f>IF(AND(MASTER_DATA_NORMALIZED!K117=0,K$22=$L$22),VLOOKUP(MASTER_DATA_PROCESSED!$C117,Backend!$Q$9:$T$52,3,FALSE),MASTER_DATA_NORMALIZED!K117)</f>
        <v>0</v>
      </c>
      <c r="L117" s="95">
        <f>IF(AND(MASTER_DATA_NORMALIZED!L117=0,L$22=$L$22),VLOOKUP(MASTER_DATA_PROCESSED!$C117,Backend!$Q$9:$T$52,3,FALSE),MASTER_DATA_NORMALIZED!L117)</f>
        <v>334.886196403675</v>
      </c>
      <c r="M117" s="95">
        <f>IF(AND(MASTER_DATA_NORMALIZED!M117=0,M$22=$L$22),VLOOKUP(MASTER_DATA_PROCESSED!$C117,Backend!$Q$9:$T$52,3,FALSE),MASTER_DATA_NORMALIZED!M117)</f>
        <v>0</v>
      </c>
      <c r="N117" s="95">
        <f>IF(AND(MASTER_DATA_NORMALIZED!N117=0,N$22=$L$22),VLOOKUP(MASTER_DATA_PROCESSED!$C117,Backend!$Q$9:$T$52,3,FALSE),MASTER_DATA_NORMALIZED!N117)</f>
        <v>0</v>
      </c>
      <c r="O117" s="95">
        <f>IF(AND(MASTER_DATA_NORMALIZED!O117=0,O$22=$L$22),VLOOKUP(MASTER_DATA_PROCESSED!$C117,Backend!$Q$9:$T$52,3,FALSE),MASTER_DATA_NORMALIZED!O117)</f>
        <v>0</v>
      </c>
      <c r="P117" s="95">
        <f>IF(AND(MASTER_DATA_NORMALIZED!P117=0,P$22=$L$22),VLOOKUP(MASTER_DATA_PROCESSED!$C117,Backend!$Q$9:$T$52,3,FALSE),MASTER_DATA_NORMALIZED!P117)</f>
        <v>240.61792472415553</v>
      </c>
      <c r="Q117" s="95">
        <f>IF(AND(MASTER_DATA_NORMALIZED!Q117=0,Q$22=$L$22),VLOOKUP(MASTER_DATA_PROCESSED!$C117,Backend!$Q$9:$T$52,3,FALSE),MASTER_DATA_NORMALIZED!Q117)</f>
        <v>0</v>
      </c>
      <c r="R117" s="95">
        <f>IF(AND(MASTER_DATA_NORMALIZED!R117=0,R$22=$L$22),VLOOKUP(MASTER_DATA_PROCESSED!$C117,Backend!$Q$9:$T$52,3,FALSE),MASTER_DATA_NORMALIZED!R117)</f>
        <v>0</v>
      </c>
      <c r="S117" s="95">
        <f>IF(AND(MASTER_DATA_NORMALIZED!S117=0,S$22=$L$22),VLOOKUP(MASTER_DATA_PROCESSED!$C117,Backend!$Q$9:$T$52,3,FALSE),MASTER_DATA_NORMALIZED!S117)</f>
        <v>0</v>
      </c>
      <c r="T117" s="95">
        <f>IF(AND(MASTER_DATA_NORMALIZED!T117=0,T$22=$L$22),VLOOKUP(MASTER_DATA_PROCESSED!$C117,Backend!$Q$9:$T$52,3,FALSE),MASTER_DATA_NORMALIZED!T117)</f>
        <v>394.50293350587077</v>
      </c>
      <c r="U117" s="95">
        <f>IF(AND(MASTER_DATA_NORMALIZED!U117=0,U$22=$L$22),VLOOKUP(MASTER_DATA_PROCESSED!$C117,Backend!$Q$9:$T$52,3,FALSE),MASTER_DATA_NORMALIZED!U117)</f>
        <v>0</v>
      </c>
      <c r="V117" s="95">
        <f>IF(AND(MASTER_DATA_NORMALIZED!V117=0,V$22=$L$22),VLOOKUP(MASTER_DATA_PROCESSED!$C117,Backend!$Q$9:$T$52,3,FALSE),MASTER_DATA_NORMALIZED!V117)</f>
        <v>0</v>
      </c>
      <c r="W117" s="95">
        <f>IF(AND(MASTER_DATA_NORMALIZED!W117=0,W$22=$L$22),VLOOKUP(MASTER_DATA_PROCESSED!$C117,Backend!$Q$9:$T$52,3,FALSE),MASTER_DATA_NORMALIZED!W117)</f>
        <v>0</v>
      </c>
      <c r="X117" s="95">
        <f>IF(AND(MASTER_DATA_NORMALIZED!X117=0,X$22=$L$22),VLOOKUP(MASTER_DATA_PROCESSED!$C117,Backend!$Q$9:$T$52,3,FALSE),MASTER_DATA_NORMALIZED!X117)</f>
        <v>283.4292920333441</v>
      </c>
      <c r="Y117" s="95">
        <f>IF(AND(MASTER_DATA_NORMALIZED!Y117=0,Y$22=$L$22),VLOOKUP(MASTER_DATA_PROCESSED!$C117,Backend!$Q$9:$T$52,3,FALSE),MASTER_DATA_NORMALIZED!Y117)</f>
        <v>0</v>
      </c>
      <c r="Z117" s="95">
        <f>IF(AND(MASTER_DATA_NORMALIZED!Z117=0,Z$22=$L$22),VLOOKUP(MASTER_DATA_PROCESSED!$C117,Backend!$Q$9:$T$52,3,FALSE),MASTER_DATA_NORMALIZED!Z117)</f>
        <v>0</v>
      </c>
      <c r="AA117" s="95">
        <f>IF(AND(MASTER_DATA_NORMALIZED!AA117=0,AA$22=$L$22),VLOOKUP(MASTER_DATA_PROCESSED!$C117,Backend!$Q$9:$T$52,3,FALSE),MASTER_DATA_NORMALIZED!AA117)</f>
        <v>0</v>
      </c>
      <c r="AB117" s="95">
        <f>IF(AND(MASTER_DATA_NORMALIZED!AB117=0,AB$22=$L$22),VLOOKUP(MASTER_DATA_PROCESSED!$C117,Backend!$Q$9:$T$52,3,FALSE),MASTER_DATA_NORMALIZED!AB117)</f>
        <v>393.66048188526304</v>
      </c>
      <c r="AC117" s="95">
        <f>IF(AND(MASTER_DATA_NORMALIZED!AC117=0,AC$22=$L$22),VLOOKUP(MASTER_DATA_PROCESSED!$C117,Backend!$Q$9:$T$52,3,FALSE),MASTER_DATA_NORMALIZED!AC117)</f>
        <v>0</v>
      </c>
      <c r="AD117" s="95">
        <f>IF(AND(MASTER_DATA_NORMALIZED!AD117=0,AD$22=$L$22),VLOOKUP(MASTER_DATA_PROCESSED!$C117,Backend!$Q$9:$T$52,3,FALSE),MASTER_DATA_NORMALIZED!AD117)</f>
        <v>0</v>
      </c>
      <c r="AE117" s="95">
        <f>IF(AND(MASTER_DATA_NORMALIZED!AE117=0,AE$22=$L$22),VLOOKUP(MASTER_DATA_PROCESSED!$C117,Backend!$Q$9:$T$52,3,FALSE),MASTER_DATA_NORMALIZED!AE117)</f>
        <v>0</v>
      </c>
      <c r="AF117" s="95">
        <f>IF(AND(MASTER_DATA_NORMALIZED!AF117=0,AF$22=$L$22),VLOOKUP(MASTER_DATA_PROCESSED!$C117,Backend!$Q$9:$T$52,3,FALSE),MASTER_DATA_NORMALIZED!AF117)</f>
        <v>282.95238792187905</v>
      </c>
      <c r="AG117" s="95">
        <f>IF(AND(MASTER_DATA_NORMALIZED!AG117=0,AG$22=$L$22),VLOOKUP(MASTER_DATA_PROCESSED!$C117,Backend!$Q$9:$T$52,3,FALSE),MASTER_DATA_NORMALIZED!AG117)</f>
        <v>0</v>
      </c>
      <c r="AH117" s="95">
        <f>IF(AND(MASTER_DATA_NORMALIZED!AH117=0,AH$22=$L$22),VLOOKUP(MASTER_DATA_PROCESSED!$C117,Backend!$Q$9:$T$52,3,FALSE),MASTER_DATA_NORMALIZED!AH117)</f>
        <v>0</v>
      </c>
      <c r="AI117" s="95">
        <f>IF(AND(MASTER_DATA_NORMALIZED!AI117=0,AI$22=$L$22),VLOOKUP(MASTER_DATA_PROCESSED!$C117,Backend!$Q$9:$T$52,3,FALSE),MASTER_DATA_NORMALIZED!AI117)</f>
        <v>0</v>
      </c>
      <c r="AJ117" s="95">
        <f>IF(AND(MASTER_DATA_NORMALIZED!AJ117=0,AJ$22=$L$22),VLOOKUP(MASTER_DATA_PROCESSED!$C117,Backend!$Q$9:$T$52,3,FALSE),MASTER_DATA_NORMALIZED!AJ117)</f>
        <v>463.66147600644052</v>
      </c>
      <c r="AK117" s="95">
        <f>IF(AND(MASTER_DATA_NORMALIZED!AK117=0,AK$22=$L$22),VLOOKUP(MASTER_DATA_PROCESSED!$C117,Backend!$Q$9:$T$52,3,FALSE),MASTER_DATA_NORMALIZED!AK117)</f>
        <v>0</v>
      </c>
      <c r="AL117" s="95">
        <f>IF(AND(MASTER_DATA_NORMALIZED!AL117=0,AL$22=$L$22),VLOOKUP(MASTER_DATA_PROCESSED!$C117,Backend!$Q$9:$T$52,3,FALSE),MASTER_DATA_NORMALIZED!AL117)</f>
        <v>0</v>
      </c>
      <c r="AM117" s="95">
        <f>IF(AND(MASTER_DATA_NORMALIZED!AM117=0,AM$22=$L$22),VLOOKUP(MASTER_DATA_PROCESSED!$C117,Backend!$Q$9:$T$52,3,FALSE),MASTER_DATA_NORMALIZED!AM117)</f>
        <v>0</v>
      </c>
      <c r="AN117" s="95">
        <f>IF(AND(MASTER_DATA_NORMALIZED!AN117=0,AN$22=$L$22),VLOOKUP(MASTER_DATA_PROCESSED!$C117,Backend!$Q$9:$T$52,3,FALSE),MASTER_DATA_NORMALIZED!AN117)</f>
        <v>333.2418249348853</v>
      </c>
      <c r="AO117" s="95">
        <f>IF(AND(MASTER_DATA_NORMALIZED!AO117=0,AO$22=$L$22),VLOOKUP(MASTER_DATA_PROCESSED!$C117,Backend!$Q$9:$T$52,3,FALSE),MASTER_DATA_NORMALIZED!AO117)</f>
        <v>0</v>
      </c>
      <c r="AP117" s="95">
        <f>IF(AND(MASTER_DATA_NORMALIZED!AP117=0,AP$22=$L$22),VLOOKUP(MASTER_DATA_PROCESSED!$C117,Backend!$Q$9:$T$52,3,FALSE),MASTER_DATA_NORMALIZED!AP117)</f>
        <v>0</v>
      </c>
      <c r="AQ117" s="95">
        <f>IF(AND(MASTER_DATA_NORMALIZED!AQ117=0,AQ$22=$L$22),VLOOKUP(MASTER_DATA_PROCESSED!$C117,Backend!$Q$9:$T$52,3,FALSE),MASTER_DATA_NORMALIZED!AQ117)</f>
        <v>0</v>
      </c>
      <c r="AR117" s="95" t="e">
        <f>IF(AND(MASTER_DATA_NORMALIZED!AR117=0,AR$22=$L$22),VLOOKUP(MASTER_DATA_PROCESSED!$C117,Backend!$Q$9:$T$52,3,FALSE),MASTER_DATA_NORMALIZED!AR117)</f>
        <v>#N/A</v>
      </c>
      <c r="AS117" s="95">
        <f>IF(AND(MASTER_DATA_NORMALIZED!AS117=0,AS$22=$L$22),VLOOKUP(MASTER_DATA_PROCESSED!$C117,Backend!$Q$9:$T$52,3,FALSE),MASTER_DATA_NORMALIZED!AS117)</f>
        <v>0</v>
      </c>
      <c r="AT117" s="95">
        <f>IF(AND(MASTER_DATA_NORMALIZED!AT117=0,AT$22=$L$22),VLOOKUP(MASTER_DATA_PROCESSED!$C117,Backend!$Q$9:$T$52,3,FALSE),MASTER_DATA_NORMALIZED!AT117)</f>
        <v>0</v>
      </c>
      <c r="AU117" s="95">
        <f>IF(AND(MASTER_DATA_NORMALIZED!AU117=0,AU$22=$L$22),VLOOKUP(MASTER_DATA_PROCESSED!$C117,Backend!$Q$9:$T$52,3,FALSE),MASTER_DATA_NORMALIZED!AU117)</f>
        <v>0</v>
      </c>
      <c r="AV117" s="95" t="e">
        <f>IF(AND(MASTER_DATA_NORMALIZED!AV117=0,AV$22=$L$22),VLOOKUP(MASTER_DATA_PROCESSED!$C117,Backend!$Q$9:$T$52,3,FALSE),MASTER_DATA_NORMALIZED!AV117)</f>
        <v>#N/A</v>
      </c>
      <c r="AW117" s="95">
        <f>IF(AND(MASTER_DATA_NORMALIZED!AW117=0,AW$22=$L$22),VLOOKUP(MASTER_DATA_PROCESSED!$C117,Backend!$Q$9:$T$52,3,FALSE),MASTER_DATA_NORMALIZED!AW117)</f>
        <v>0</v>
      </c>
      <c r="AX117" s="95">
        <f>IF(AND(MASTER_DATA_NORMALIZED!AX117=0,AX$22=$L$22),VLOOKUP(MASTER_DATA_PROCESSED!$C117,Backend!$Q$9:$T$52,3,FALSE),MASTER_DATA_NORMALIZED!AX117)</f>
        <v>0</v>
      </c>
      <c r="AY117" s="95">
        <f>IF(AND(MASTER_DATA_NORMALIZED!AY117=0,AY$22=$L$22),VLOOKUP(MASTER_DATA_PROCESSED!$C117,Backend!$Q$9:$T$52,3,FALSE),MASTER_DATA_NORMALIZED!AY117)</f>
        <v>0</v>
      </c>
      <c r="AZ117" s="95" t="e">
        <f>IF(AND(MASTER_DATA_NORMALIZED!AZ117=0,AZ$22=$L$22),VLOOKUP(MASTER_DATA_PROCESSED!$C117,Backend!$Q$9:$T$52,3,FALSE),MASTER_DATA_NORMALIZED!AZ117)</f>
        <v>#N/A</v>
      </c>
      <c r="BA117" s="95">
        <f>IF(AND(MASTER_DATA_NORMALIZED!BA117=0,BA$22=$L$22),VLOOKUP(MASTER_DATA_PROCESSED!$C117,Backend!$Q$9:$T$52,3,FALSE),MASTER_DATA_NORMALIZED!BA117)</f>
        <v>0</v>
      </c>
      <c r="BB117" s="95">
        <f>IF(AND(MASTER_DATA_NORMALIZED!BB117=0,BB$22=$L$22),VLOOKUP(MASTER_DATA_PROCESSED!$C117,Backend!$Q$9:$T$52,3,FALSE),MASTER_DATA_NORMALIZED!BB117)</f>
        <v>0</v>
      </c>
      <c r="BC117" s="95">
        <f>IF(AND(MASTER_DATA_NORMALIZED!BC117=0,BC$22=$L$22),VLOOKUP(MASTER_DATA_PROCESSED!$C117,Backend!$Q$9:$T$52,3,FALSE),MASTER_DATA_NORMALIZED!BC117)</f>
        <v>0</v>
      </c>
      <c r="BD117" s="95" t="e">
        <f>IF(AND(MASTER_DATA_NORMALIZED!BD117=0,BD$22=$L$22),VLOOKUP(MASTER_DATA_PROCESSED!$C117,Backend!$Q$9:$T$52,3,FALSE),MASTER_DATA_NORMALIZED!BD117)</f>
        <v>#N/A</v>
      </c>
      <c r="BE117" s="95">
        <f>IF(AND(MASTER_DATA_NORMALIZED!BE117=0,BE$22=$L$22),VLOOKUP(MASTER_DATA_PROCESSED!$C117,Backend!$Q$9:$T$52,3,FALSE),MASTER_DATA_NORMALIZED!BE117)</f>
        <v>0</v>
      </c>
      <c r="BF117" s="95">
        <f>IF(AND(MASTER_DATA_NORMALIZED!BF117=0,BF$22=$L$22),VLOOKUP(MASTER_DATA_PROCESSED!$C117,Backend!$Q$9:$T$52,3,FALSE),MASTER_DATA_NORMALIZED!BF117)</f>
        <v>0</v>
      </c>
      <c r="BG117" s="95">
        <f>IF(AND(MASTER_DATA_NORMALIZED!BG117=0,BG$22=$L$22),VLOOKUP(MASTER_DATA_PROCESSED!$C117,Backend!$Q$9:$T$52,3,FALSE),MASTER_DATA_NORMALIZED!BG117)</f>
        <v>0</v>
      </c>
      <c r="BH117" s="95" t="e">
        <f>IF(AND(MASTER_DATA_NORMALIZED!BH117=0,BH$22=$L$22),VLOOKUP(MASTER_DATA_PROCESSED!$C117,Backend!$Q$9:$T$52,3,FALSE),MASTER_DATA_NORMALIZED!BH117)</f>
        <v>#N/A</v>
      </c>
      <c r="BI117" s="95">
        <f>IF(AND(MASTER_DATA_NORMALIZED!BI117=0,BI$22=$L$22),VLOOKUP(MASTER_DATA_PROCESSED!$C117,Backend!$Q$9:$T$52,3,FALSE),MASTER_DATA_NORMALIZED!BI117)</f>
        <v>0</v>
      </c>
      <c r="BJ117" s="95">
        <f>IF(AND(MASTER_DATA_NORMALIZED!BJ117=0,BJ$22=$L$22),VLOOKUP(MASTER_DATA_PROCESSED!$C117,Backend!$Q$9:$T$52,3,FALSE),MASTER_DATA_NORMALIZED!BJ117)</f>
        <v>0</v>
      </c>
      <c r="BK117" s="95">
        <f>IF(AND(MASTER_DATA_NORMALIZED!BK117=0,BK$22=$L$22),VLOOKUP(MASTER_DATA_PROCESSED!$C117,Backend!$Q$9:$T$52,3,FALSE),MASTER_DATA_NORMALIZED!BK117)</f>
        <v>0</v>
      </c>
      <c r="BL117" s="95" t="e">
        <f>IF(AND(MASTER_DATA_NORMALIZED!BL117=0,BL$22=$L$22),VLOOKUP(MASTER_DATA_PROCESSED!$C117,Backend!$Q$9:$T$52,3,FALSE),MASTER_DATA_NORMALIZED!BL117)</f>
        <v>#N/A</v>
      </c>
      <c r="BM117" s="95">
        <f>IF(AND(MASTER_DATA_NORMALIZED!BM117=0,BM$22=$L$22),VLOOKUP(MASTER_DATA_PROCESSED!$C117,Backend!$Q$9:$T$52,3,FALSE),MASTER_DATA_NORMALIZED!BM117)</f>
        <v>0</v>
      </c>
      <c r="BN117" s="95">
        <f>IF(AND(MASTER_DATA_NORMALIZED!BN117=0,BN$22=$L$22),VLOOKUP(MASTER_DATA_PROCESSED!$C117,Backend!$Q$9:$T$52,3,FALSE),MASTER_DATA_NORMALIZED!BN117)</f>
        <v>0</v>
      </c>
      <c r="BO117" s="95">
        <f>IF(AND(MASTER_DATA_NORMALIZED!BO117=0,BO$22=$L$22),VLOOKUP(MASTER_DATA_PROCESSED!$C117,Backend!$Q$9:$T$52,3,FALSE),MASTER_DATA_NORMALIZED!BO117)</f>
        <v>0</v>
      </c>
      <c r="BP117" s="95">
        <f>IF(AND(MASTER_DATA_NORMALIZED!BP117=0,BP$22=$L$22),VLOOKUP(MASTER_DATA_PROCESSED!$C117,Backend!$Q$9:$T$52,3,FALSE),MASTER_DATA_NORMALIZED!BP117)</f>
        <v>26.399207541104385</v>
      </c>
      <c r="BQ117" s="95">
        <f>IF(AND(MASTER_DATA_NORMALIZED!BQ117=0,BQ$22=$L$22),VLOOKUP(MASTER_DATA_PROCESSED!$C117,Backend!$Q$9:$T$52,3,FALSE),MASTER_DATA_NORMALIZED!BQ117)</f>
        <v>0</v>
      </c>
      <c r="BR117" s="95">
        <f>IF(AND(MASTER_DATA_NORMALIZED!BR117=0,BR$22=$L$22),VLOOKUP(MASTER_DATA_PROCESSED!$C117,Backend!$Q$9:$T$52,3,FALSE),MASTER_DATA_NORMALIZED!BR117)</f>
        <v>0</v>
      </c>
      <c r="BS117" s="95">
        <f>IF(AND(MASTER_DATA_NORMALIZED!BS117=0,BS$22=$L$22),VLOOKUP(MASTER_DATA_PROCESSED!$C117,Backend!$Q$9:$T$52,3,FALSE),MASTER_DATA_NORMALIZED!BS117)</f>
        <v>0</v>
      </c>
      <c r="BT117" s="95">
        <f>IF(AND(MASTER_DATA_NORMALIZED!BT117=0,BT$22=$L$22),VLOOKUP(MASTER_DATA_PROCESSED!$C117,Backend!$Q$9:$T$52,3,FALSE),MASTER_DATA_NORMALIZED!BT117)</f>
        <v>22.443546133576056</v>
      </c>
      <c r="BU117" s="95">
        <f>IF(AND(MASTER_DATA_NORMALIZED!BU117=0,BU$22=$L$22),VLOOKUP(MASTER_DATA_PROCESSED!$C117,Backend!$Q$9:$T$52,3,FALSE),MASTER_DATA_NORMALIZED!BU117)</f>
        <v>0</v>
      </c>
      <c r="BV117" s="95">
        <f>IF(AND(MASTER_DATA_NORMALIZED!BV117=0,BV$22=$L$22),VLOOKUP(MASTER_DATA_PROCESSED!$C117,Backend!$Q$9:$T$52,3,FALSE),MASTER_DATA_NORMALIZED!BV117)</f>
        <v>0</v>
      </c>
      <c r="BW117" s="95">
        <f>IF(AND(MASTER_DATA_NORMALIZED!BW117=0,BW$22=$L$22),VLOOKUP(MASTER_DATA_PROCESSED!$C117,Backend!$Q$9:$T$52,3,FALSE),MASTER_DATA_NORMALIZED!BW117)</f>
        <v>0</v>
      </c>
      <c r="BX117" s="95">
        <f>IF(AND(MASTER_DATA_NORMALIZED!BX117=0,BX$22=$L$22),VLOOKUP(MASTER_DATA_PROCESSED!$C117,Backend!$Q$9:$T$52,3,FALSE),MASTER_DATA_NORMALIZED!BX117)</f>
        <v>28.564230489488466</v>
      </c>
      <c r="BY117" s="95">
        <f>IF(AND(MASTER_DATA_NORMALIZED!BY117=0,BY$22=$L$22),VLOOKUP(MASTER_DATA_PROCESSED!$C117,Backend!$Q$9:$T$52,3,FALSE),MASTER_DATA_NORMALIZED!BY117)</f>
        <v>0</v>
      </c>
      <c r="BZ117" s="95">
        <f>IF(AND(MASTER_DATA_NORMALIZED!BZ117=0,BZ$22=$L$22),VLOOKUP(MASTER_DATA_PROCESSED!$C117,Backend!$Q$9:$T$52,3,FALSE),MASTER_DATA_NORMALIZED!BZ117)</f>
        <v>0</v>
      </c>
      <c r="CA117" s="95">
        <f>IF(AND(MASTER_DATA_NORMALIZED!CA117=0,CA$22=$L$22),VLOOKUP(MASTER_DATA_PROCESSED!$C117,Backend!$Q$9:$T$52,3,FALSE),MASTER_DATA_NORMALIZED!CA117)</f>
        <v>0</v>
      </c>
      <c r="CB117" s="95">
        <f>IF(AND(MASTER_DATA_NORMALIZED!CB117=0,CB$22=$L$22),VLOOKUP(MASTER_DATA_PROCESSED!$C117,Backend!$Q$9:$T$52,3,FALSE),MASTER_DATA_NORMALIZED!CB117)</f>
        <v>21.745031590579835</v>
      </c>
      <c r="CC117" s="95">
        <f>IF(AND(MASTER_DATA_NORMALIZED!CC117=0,CC$22=$L$22),VLOOKUP(MASTER_DATA_PROCESSED!$C117,Backend!$Q$9:$T$52,3,FALSE),MASTER_DATA_NORMALIZED!CC117)</f>
        <v>0</v>
      </c>
      <c r="CD117" s="95">
        <f>IF(AND(MASTER_DATA_NORMALIZED!CD117=0,CD$22=$L$22),VLOOKUP(MASTER_DATA_PROCESSED!$C117,Backend!$Q$9:$T$52,3,FALSE),MASTER_DATA_NORMALIZED!CD117)</f>
        <v>0</v>
      </c>
      <c r="CE117" s="95">
        <f>IF(AND(MASTER_DATA_NORMALIZED!CE117=0,CE$22=$L$22),VLOOKUP(MASTER_DATA_PROCESSED!$C117,Backend!$Q$9:$T$52,3,FALSE),MASTER_DATA_NORMALIZED!CE117)</f>
        <v>0</v>
      </c>
      <c r="CF117" s="95">
        <f>IF(AND(MASTER_DATA_NORMALIZED!CF117=0,CF$22=$L$22),VLOOKUP(MASTER_DATA_PROCESSED!$C117,Backend!$Q$9:$T$52,3,FALSE),MASTER_DATA_NORMALIZED!CF117)</f>
        <v>28.562409323305879</v>
      </c>
      <c r="CG117" s="95">
        <f>IF(AND(MASTER_DATA_NORMALIZED!CG117=0,CG$22=$L$22),VLOOKUP(MASTER_DATA_PROCESSED!$C117,Backend!$Q$9:$T$52,3,FALSE),MASTER_DATA_NORMALIZED!CG117)</f>
        <v>0</v>
      </c>
      <c r="CH117" s="95">
        <f>IF(AND(MASTER_DATA_NORMALIZED!CH117=0,CH$22=$L$22),VLOOKUP(MASTER_DATA_PROCESSED!$C117,Backend!$Q$9:$T$52,3,FALSE),MASTER_DATA_NORMALIZED!CH117)</f>
        <v>0</v>
      </c>
      <c r="CI117" s="95">
        <f>IF(AND(MASTER_DATA_NORMALIZED!CI117=0,CI$22=$L$22),VLOOKUP(MASTER_DATA_PROCESSED!$C117,Backend!$Q$9:$T$52,3,FALSE),MASTER_DATA_NORMALIZED!CI117)</f>
        <v>0</v>
      </c>
      <c r="CJ117" s="95" t="e">
        <f>IF(AND(MASTER_DATA_NORMALIZED!CJ117=0,CJ$22=$L$22),VLOOKUP(MASTER_DATA_PROCESSED!$C117,Backend!$Q$9:$T$52,3,FALSE),MASTER_DATA_NORMALIZED!CJ117)</f>
        <v>#N/A</v>
      </c>
      <c r="CK117" s="95">
        <f>IF(AND(MASTER_DATA_NORMALIZED!CK117=0,CK$22=$L$22),VLOOKUP(MASTER_DATA_PROCESSED!$C117,Backend!$Q$9:$T$52,3,FALSE),MASTER_DATA_NORMALIZED!CK117)</f>
        <v>0</v>
      </c>
      <c r="CL117" s="95">
        <f>IF(AND(MASTER_DATA_NORMALIZED!CL117=0,CL$22=$L$22),VLOOKUP(MASTER_DATA_PROCESSED!$C117,Backend!$Q$9:$T$52,3,FALSE),MASTER_DATA_NORMALIZED!CL117)</f>
        <v>0</v>
      </c>
      <c r="CM117" s="95">
        <f>IF(AND(MASTER_DATA_NORMALIZED!CM117=0,CM$22=$L$22),VLOOKUP(MASTER_DATA_PROCESSED!$C117,Backend!$Q$9:$T$52,3,FALSE),MASTER_DATA_NORMALIZED!CM117)</f>
        <v>0</v>
      </c>
      <c r="CN117" s="95" t="e">
        <f>IF(AND(MASTER_DATA_NORMALIZED!CN117=0,CN$22=$L$22),VLOOKUP(MASTER_DATA_PROCESSED!$C117,Backend!$Q$9:$T$52,3,FALSE),MASTER_DATA_NORMALIZED!CN117)</f>
        <v>#N/A</v>
      </c>
      <c r="CO117" s="95">
        <f>IF(AND(MASTER_DATA_NORMALIZED!CO117=0,CO$22=$L$22),VLOOKUP(MASTER_DATA_PROCESSED!$C117,Backend!$Q$9:$T$52,3,FALSE),MASTER_DATA_NORMALIZED!CO117)</f>
        <v>0</v>
      </c>
      <c r="CP117" s="95">
        <f>IF(AND(MASTER_DATA_NORMALIZED!CP117=0,CP$22=$L$22),VLOOKUP(MASTER_DATA_PROCESSED!$C117,Backend!$Q$9:$T$52,3,FALSE),MASTER_DATA_NORMALIZED!CP117)</f>
        <v>0</v>
      </c>
      <c r="CQ117" s="95">
        <f>IF(AND(MASTER_DATA_NORMALIZED!CQ117=0,CQ$22=$L$22),VLOOKUP(MASTER_DATA_PROCESSED!$C117,Backend!$Q$9:$T$52,3,FALSE),MASTER_DATA_NORMALIZED!CQ117)</f>
        <v>0</v>
      </c>
      <c r="CR117" s="95" t="e">
        <f>IF(AND(MASTER_DATA_NORMALIZED!CR117=0,CR$22=$L$22),VLOOKUP(MASTER_DATA_PROCESSED!$C117,Backend!$Q$9:$T$52,3,FALSE),MASTER_DATA_NORMALIZED!CR117)</f>
        <v>#N/A</v>
      </c>
      <c r="CS117" s="95">
        <f>IF(AND(MASTER_DATA_NORMALIZED!CS117=0,CS$22=$L$22),VLOOKUP(MASTER_DATA_PROCESSED!$C117,Backend!$Q$9:$T$52,3,FALSE),MASTER_DATA_NORMALIZED!CS117)</f>
        <v>0</v>
      </c>
      <c r="CT117" s="95">
        <f>IF(AND(MASTER_DATA_NORMALIZED!CT117=0,CT$22=$L$22),VLOOKUP(MASTER_DATA_PROCESSED!$C117,Backend!$Q$9:$T$52,3,FALSE),MASTER_DATA_NORMALIZED!CT117)</f>
        <v>0</v>
      </c>
      <c r="CU117" s="95">
        <f>IF(AND(MASTER_DATA_NORMALIZED!CU117=0,CU$22=$L$22),VLOOKUP(MASTER_DATA_PROCESSED!$C117,Backend!$Q$9:$T$52,3,FALSE),MASTER_DATA_NORMALIZED!CU117)</f>
        <v>0</v>
      </c>
      <c r="CV117" s="95">
        <f>IF(AND(MASTER_DATA_NORMALIZED!CV117=0,CV$22=$L$22),VLOOKUP(MASTER_DATA_PROCESSED!$C117,Backend!$Q$9:$T$52,3,FALSE),MASTER_DATA_NORMALIZED!CV117)</f>
        <v>11.611743050956795</v>
      </c>
      <c r="CW117" s="95">
        <f>IF(AND(MASTER_DATA_NORMALIZED!CW117=0,CW$22=$L$22),VLOOKUP(MASTER_DATA_PROCESSED!$C117,Backend!$Q$9:$T$52,3,FALSE),MASTER_DATA_NORMALIZED!CW117)</f>
        <v>0</v>
      </c>
      <c r="CX117" s="95">
        <f>IF(AND(MASTER_DATA_NORMALIZED!CX117=0,CX$22=$L$22),VLOOKUP(MASTER_DATA_PROCESSED!$C117,Backend!$Q$9:$T$52,3,FALSE),MASTER_DATA_NORMALIZED!CX117)</f>
        <v>0</v>
      </c>
      <c r="CY117" s="95">
        <f>IF(AND(MASTER_DATA_NORMALIZED!CY117=0,CY$22=$L$22),VLOOKUP(MASTER_DATA_PROCESSED!$C117,Backend!$Q$9:$T$52,3,FALSE),MASTER_DATA_NORMALIZED!CY117)</f>
        <v>0</v>
      </c>
      <c r="CZ117" s="95">
        <f>IF(AND(MASTER_DATA_NORMALIZED!CZ117=0,CZ$22=$L$22),VLOOKUP(MASTER_DATA_PROCESSED!$C117,Backend!$Q$9:$T$52,3,FALSE),MASTER_DATA_NORMALIZED!CZ117)</f>
        <v>11.73089046919236</v>
      </c>
      <c r="DA117" s="95" t="e">
        <f>IF(AND(MASTER_DATA_NORMALIZED!DA117=0,DA$22=$L$22),VLOOKUP(MASTER_DATA_PROCESSED!$C117,Backend!$Q$9:$T$52,3,FALSE),MASTER_DATA_NORMALIZED!DA117)</f>
        <v>#DIV/0!</v>
      </c>
      <c r="DB117" s="95" t="e">
        <f>IF(AND(MASTER_DATA_NORMALIZED!DB117=0,DB$22=$L$22),VLOOKUP(MASTER_DATA_PROCESSED!$C117,Backend!$Q$9:$T$52,3,FALSE),MASTER_DATA_NORMALIZED!DB117)</f>
        <v>#DIV/0!</v>
      </c>
      <c r="DC117" s="95" t="e">
        <f>IF(AND(MASTER_DATA_NORMALIZED!DC117=0,DC$22=$L$22),VLOOKUP(MASTER_DATA_PROCESSED!$C117,Backend!$Q$9:$T$52,3,FALSE),MASTER_DATA_NORMALIZED!DC117)</f>
        <v>#DIV/0!</v>
      </c>
      <c r="DD117" s="95" t="e">
        <f>IF(AND(MASTER_DATA_NORMALIZED!DD117=0,DD$22=$L$22),VLOOKUP(MASTER_DATA_PROCESSED!$C117,Backend!$Q$9:$T$52,3,FALSE),MASTER_DATA_NORMALIZED!DD117)</f>
        <v>#N/A</v>
      </c>
      <c r="DE117" s="95">
        <f>IF(AND(MASTER_DATA_NORMALIZED!DE117=0,DE$22=$L$22),VLOOKUP(MASTER_DATA_PROCESSED!$C117,Backend!$Q$9:$T$52,3,FALSE),MASTER_DATA_NORMALIZED!DE117)</f>
        <v>0</v>
      </c>
      <c r="DF117" s="95">
        <f>IF(AND(MASTER_DATA_NORMALIZED!DF117=0,DF$22=$L$22),VLOOKUP(MASTER_DATA_PROCESSED!$C117,Backend!$Q$9:$T$52,3,FALSE),MASTER_DATA_NORMALIZED!DF117)</f>
        <v>0</v>
      </c>
      <c r="DG117" s="95">
        <f>IF(AND(MASTER_DATA_NORMALIZED!DG117=0,DG$22=$L$22),VLOOKUP(MASTER_DATA_PROCESSED!$C117,Backend!$Q$9:$T$52,3,FALSE),MASTER_DATA_NORMALIZED!DG117)</f>
        <v>0</v>
      </c>
      <c r="DH117" s="95" t="e">
        <f>IF(AND(MASTER_DATA_NORMALIZED!DH117=0,DH$22=$L$22),VLOOKUP(MASTER_DATA_PROCESSED!$C117,Backend!$Q$9:$T$52,3,FALSE),MASTER_DATA_NORMALIZED!DH117)</f>
        <v>#N/A</v>
      </c>
      <c r="DI117" s="95">
        <f>IF(AND(MASTER_DATA_NORMALIZED!DI117=0,DI$22=$L$22),VLOOKUP(MASTER_DATA_PROCESSED!$C117,Backend!$Q$9:$T$52,3,FALSE),MASTER_DATA_NORMALIZED!DI117)</f>
        <v>0</v>
      </c>
      <c r="DJ117" s="95">
        <f>IF(AND(MASTER_DATA_NORMALIZED!DJ117=0,DJ$22=$L$22),VLOOKUP(MASTER_DATA_PROCESSED!$C117,Backend!$Q$9:$T$52,3,FALSE),MASTER_DATA_NORMALIZED!DJ117)</f>
        <v>0</v>
      </c>
      <c r="DK117" s="95">
        <f>IF(AND(MASTER_DATA_NORMALIZED!DK117=0,DK$22=$L$22),VLOOKUP(MASTER_DATA_PROCESSED!$C117,Backend!$Q$9:$T$52,3,FALSE),MASTER_DATA_NORMALIZED!DK117)</f>
        <v>0</v>
      </c>
      <c r="DL117" s="95" t="e">
        <f>IF(AND(MASTER_DATA_NORMALIZED!DL117=0,DL$22=$L$22),VLOOKUP(MASTER_DATA_PROCESSED!$C117,Backend!$Q$9:$T$52,3,FALSE),MASTER_DATA_NORMALIZED!DL117)</f>
        <v>#N/A</v>
      </c>
      <c r="DM117" s="95">
        <f>IF(AND(MASTER_DATA_NORMALIZED!DM117=0,DM$22=$L$22),VLOOKUP(MASTER_DATA_PROCESSED!$C117,Backend!$Q$9:$T$52,3,FALSE),MASTER_DATA_NORMALIZED!DM117)</f>
        <v>0</v>
      </c>
      <c r="DN117" s="95">
        <f>IF(AND(MASTER_DATA_NORMALIZED!DN117=0,DN$22=$L$22),VLOOKUP(MASTER_DATA_PROCESSED!$C117,Backend!$Q$9:$T$52,3,FALSE),MASTER_DATA_NORMALIZED!DN117)</f>
        <v>0</v>
      </c>
      <c r="DO117" s="95">
        <f>IF(AND(MASTER_DATA_NORMALIZED!DO117=0,DO$22=$L$22),VLOOKUP(MASTER_DATA_PROCESSED!$C117,Backend!$Q$9:$T$52,3,FALSE),MASTER_DATA_NORMALIZED!DO117)</f>
        <v>0</v>
      </c>
      <c r="DP117" s="95" t="e">
        <f>IF(AND(MASTER_DATA_NORMALIZED!DP117=0,DP$22=$L$22),VLOOKUP(MASTER_DATA_PROCESSED!$C117,Backend!$Q$9:$T$52,3,FALSE),MASTER_DATA_NORMALIZED!DP117)</f>
        <v>#N/A</v>
      </c>
      <c r="DQ117" s="95">
        <f>IF(AND(MASTER_DATA_NORMALIZED!DQ117=0,DQ$22=$L$22),VLOOKUP(MASTER_DATA_PROCESSED!$C117,Backend!$Q$9:$T$52,3,FALSE),MASTER_DATA_NORMALIZED!DQ117)</f>
        <v>0</v>
      </c>
      <c r="DR117" s="95">
        <f>IF(AND(MASTER_DATA_NORMALIZED!DR117=0,DR$22=$L$22),VLOOKUP(MASTER_DATA_PROCESSED!$C117,Backend!$Q$9:$T$52,3,FALSE),MASTER_DATA_NORMALIZED!DR117)</f>
        <v>0</v>
      </c>
      <c r="DS117" s="95">
        <f>IF(AND(MASTER_DATA_NORMALIZED!DS117=0,DS$22=$L$22),VLOOKUP(MASTER_DATA_PROCESSED!$C117,Backend!$Q$9:$T$52,3,FALSE),MASTER_DATA_NORMALIZED!DS117)</f>
        <v>0</v>
      </c>
      <c r="DT117" s="95" t="e">
        <f>IF(AND(MASTER_DATA_NORMALIZED!DT117=0,DT$22=$L$22),VLOOKUP(MASTER_DATA_PROCESSED!$C117,Backend!$Q$9:$T$52,3,FALSE),MASTER_DATA_NORMALIZED!DT117)</f>
        <v>#N/A</v>
      </c>
      <c r="DU117" s="95">
        <f>IF(AND(MASTER_DATA_NORMALIZED!DU117=0,DU$22=$L$22),VLOOKUP(MASTER_DATA_PROCESSED!$C117,Backend!$Q$9:$T$52,3,FALSE),MASTER_DATA_NORMALIZED!DU117)</f>
        <v>0</v>
      </c>
      <c r="DV117" s="95">
        <f>IF(AND(MASTER_DATA_NORMALIZED!DV117=0,DV$22=$L$22),VLOOKUP(MASTER_DATA_PROCESSED!$C117,Backend!$Q$9:$T$52,3,FALSE),MASTER_DATA_NORMALIZED!DV117)</f>
        <v>0</v>
      </c>
      <c r="DW117" s="95">
        <f>IF(AND(MASTER_DATA_NORMALIZED!DW117=0,DW$22=$L$22),VLOOKUP(MASTER_DATA_PROCESSED!$C117,Backend!$Q$9:$T$52,3,FALSE),MASTER_DATA_NORMALIZED!DW117)</f>
        <v>0</v>
      </c>
      <c r="DX117" s="95" t="e">
        <f>IF(AND(MASTER_DATA_NORMALIZED!DX117=0,DX$22=$L$22),VLOOKUP(MASTER_DATA_PROCESSED!$C117,Backend!$Q$9:$T$52,3,FALSE),MASTER_DATA_NORMALIZED!DX117)</f>
        <v>#N/A</v>
      </c>
      <c r="DY117" s="95">
        <f>IF(AND(MASTER_DATA_NORMALIZED!DY117=0,DY$22=$L$22),VLOOKUP(MASTER_DATA_PROCESSED!$C117,Backend!$Q$9:$T$52,3,FALSE),MASTER_DATA_NORMALIZED!DY117)</f>
        <v>0</v>
      </c>
      <c r="DZ117" s="95">
        <f>IF(AND(MASTER_DATA_NORMALIZED!DZ117=0,DZ$22=$L$22),VLOOKUP(MASTER_DATA_PROCESSED!$C117,Backend!$Q$9:$T$52,3,FALSE),MASTER_DATA_NORMALIZED!DZ117)</f>
        <v>0</v>
      </c>
      <c r="EA117" s="95">
        <f>IF(AND(MASTER_DATA_NORMALIZED!EA117=0,EA$22=$L$22),VLOOKUP(MASTER_DATA_PROCESSED!$C117,Backend!$Q$9:$T$52,3,FALSE),MASTER_DATA_NORMALIZED!EA117)</f>
        <v>0</v>
      </c>
      <c r="EB117" s="95" t="e">
        <f>IF(AND(MASTER_DATA_NORMALIZED!EB117=0,EB$22=$L$22),VLOOKUP(MASTER_DATA_PROCESSED!$C117,Backend!$Q$9:$T$52,3,FALSE),MASTER_DATA_NORMALIZED!EB117)</f>
        <v>#N/A</v>
      </c>
      <c r="EC117" s="95" t="e">
        <f>IF(AND(MASTER_DATA_NORMALIZED!EC117=0,EC$22=$L$22),VLOOKUP(MASTER_DATA_PROCESSED!$C117,Backend!$Q$9:$T$52,3,FALSE),MASTER_DATA_NORMALIZED!EC117)</f>
        <v>#DIV/0!</v>
      </c>
      <c r="ED117" s="95" t="e">
        <f>IF(AND(MASTER_DATA_NORMALIZED!ED117=0,ED$22=$L$22),VLOOKUP(MASTER_DATA_PROCESSED!$C117,Backend!$Q$9:$T$52,3,FALSE),MASTER_DATA_NORMALIZED!ED117)</f>
        <v>#DIV/0!</v>
      </c>
      <c r="EE117" s="95" t="e">
        <f>IF(AND(MASTER_DATA_NORMALIZED!EE117=0,EE$22=$L$22),VLOOKUP(MASTER_DATA_PROCESSED!$C117,Backend!$Q$9:$T$52,3,FALSE),MASTER_DATA_NORMALIZED!EE117)</f>
        <v>#DIV/0!</v>
      </c>
      <c r="EF117" s="95" t="e">
        <f>IF(AND(MASTER_DATA_NORMALIZED!EF117=0,EF$22=$L$22),VLOOKUP(MASTER_DATA_PROCESSED!$C117,Backend!$Q$9:$T$52,3,FALSE),MASTER_DATA_NORMALIZED!EF117)</f>
        <v>#VALUE!</v>
      </c>
      <c r="EG117" s="95">
        <f>IF(AND(MASTER_DATA_NORMALIZED!EG117=0,EG$22=$L$22),VLOOKUP(MASTER_DATA_PROCESSED!$C117,Backend!$Q$9:$T$52,3,FALSE),MASTER_DATA_NORMALIZED!EG117)</f>
        <v>0</v>
      </c>
      <c r="EH117" s="95">
        <f>IF(AND(MASTER_DATA_NORMALIZED!EH117=0,EH$22=$L$22),VLOOKUP(MASTER_DATA_PROCESSED!$C117,Backend!$Q$9:$T$52,3,FALSE),MASTER_DATA_NORMALIZED!EH117)</f>
        <v>0</v>
      </c>
      <c r="EI117" s="95">
        <f>IF(AND(MASTER_DATA_NORMALIZED!EI117=0,EI$22=$L$22),VLOOKUP(MASTER_DATA_PROCESSED!$C117,Backend!$Q$9:$T$52,3,FALSE),MASTER_DATA_NORMALIZED!EI117)</f>
        <v>0</v>
      </c>
      <c r="EJ117" s="95" t="e">
        <f>IF(AND(MASTER_DATA_NORMALIZED!EJ117=0,EJ$22=$L$22),VLOOKUP(MASTER_DATA_PROCESSED!$C117,Backend!$Q$9:$T$52,3,FALSE),MASTER_DATA_NORMALIZED!EJ117)</f>
        <v>#N/A</v>
      </c>
      <c r="EK117" s="95">
        <f>IF(AND(MASTER_DATA_NORMALIZED!EK117=0,EK$22=$L$22),VLOOKUP(MASTER_DATA_PROCESSED!$C117,Backend!$Q$9:$T$52,3,FALSE),MASTER_DATA_NORMALIZED!EK117)</f>
        <v>0</v>
      </c>
      <c r="EL117" s="95">
        <f>IF(AND(MASTER_DATA_NORMALIZED!EL117=0,EL$22=$L$22),VLOOKUP(MASTER_DATA_PROCESSED!$C117,Backend!$Q$9:$T$52,3,FALSE),MASTER_DATA_NORMALIZED!EL117)</f>
        <v>0</v>
      </c>
      <c r="EM117" s="95">
        <f>IF(AND(MASTER_DATA_NORMALIZED!EM117=0,EM$22=$L$22),VLOOKUP(MASTER_DATA_PROCESSED!$C117,Backend!$Q$9:$T$52,3,FALSE),MASTER_DATA_NORMALIZED!EM117)</f>
        <v>0</v>
      </c>
      <c r="EN117" s="95" t="e">
        <f>IF(AND(MASTER_DATA_NORMALIZED!EN117=0,EN$22=$L$22),VLOOKUP(MASTER_DATA_PROCESSED!$C117,Backend!$Q$9:$T$52,3,FALSE),MASTER_DATA_NORMALIZED!EN117)</f>
        <v>#N/A</v>
      </c>
      <c r="EO117" s="95">
        <f>IF(AND(MASTER_DATA_NORMALIZED!EO117=0,EO$22=$L$22),VLOOKUP(MASTER_DATA_PROCESSED!$C117,Backend!$Q$9:$T$52,3,FALSE),MASTER_DATA_NORMALIZED!EO117)</f>
        <v>0</v>
      </c>
      <c r="EP117" s="95">
        <f>IF(AND(MASTER_DATA_NORMALIZED!EP117=0,EP$22=$L$22),VLOOKUP(MASTER_DATA_PROCESSED!$C117,Backend!$Q$9:$T$52,3,FALSE),MASTER_DATA_NORMALIZED!EP117)</f>
        <v>0</v>
      </c>
      <c r="EQ117" s="95">
        <f>IF(AND(MASTER_DATA_NORMALIZED!EQ117=0,EQ$22=$L$22),VLOOKUP(MASTER_DATA_PROCESSED!$C117,Backend!$Q$9:$T$52,3,FALSE),MASTER_DATA_NORMALIZED!EQ117)</f>
        <v>0</v>
      </c>
      <c r="ER117" s="95" t="e">
        <f>IF(AND(MASTER_DATA_NORMALIZED!ER117=0,ER$22=$L$22),VLOOKUP(MASTER_DATA_PROCESSED!$C117,Backend!$Q$9:$T$52,3,FALSE),MASTER_DATA_NORMALIZED!ER117)</f>
        <v>#N/A</v>
      </c>
      <c r="ES117" s="95">
        <f>IF(AND(MASTER_DATA_NORMALIZED!ES117=0,ES$22=$L$22),VLOOKUP(MASTER_DATA_PROCESSED!$C117,Backend!$Q$9:$T$52,3,FALSE),MASTER_DATA_NORMALIZED!ES117)</f>
        <v>0</v>
      </c>
      <c r="ET117" s="95">
        <f>IF(AND(MASTER_DATA_NORMALIZED!ET117=0,ET$22=$L$22),VLOOKUP(MASTER_DATA_PROCESSED!$C117,Backend!$Q$9:$T$52,3,FALSE),MASTER_DATA_NORMALIZED!ET117)</f>
        <v>0</v>
      </c>
      <c r="EU117" s="95">
        <f>IF(AND(MASTER_DATA_NORMALIZED!EU117=0,EU$22=$L$22),VLOOKUP(MASTER_DATA_PROCESSED!$C117,Backend!$Q$9:$T$52,3,FALSE),MASTER_DATA_NORMALIZED!EU117)</f>
        <v>0</v>
      </c>
      <c r="EV117" s="95" t="e">
        <f>IF(AND(MASTER_DATA_NORMALIZED!EV117=0,EV$22=$L$22),VLOOKUP(MASTER_DATA_PROCESSED!$C117,Backend!$Q$9:$T$52,3,FALSE),MASTER_DATA_NORMALIZED!EV117)</f>
        <v>#N/A</v>
      </c>
      <c r="EW117" s="95">
        <f>IF(AND(MASTER_DATA_NORMALIZED!EW117=0,EW$22=$L$22),VLOOKUP(MASTER_DATA_PROCESSED!$C117,Backend!$Q$9:$T$52,3,FALSE),MASTER_DATA_NORMALIZED!EW117)</f>
        <v>0</v>
      </c>
      <c r="EX117" s="95">
        <f>IF(AND(MASTER_DATA_NORMALIZED!EX117=0,EX$22=$L$22),VLOOKUP(MASTER_DATA_PROCESSED!$C117,Backend!$Q$9:$T$52,3,FALSE),MASTER_DATA_NORMALIZED!EX117)</f>
        <v>0</v>
      </c>
      <c r="EY117" s="95">
        <f>IF(AND(MASTER_DATA_NORMALIZED!EY117=0,EY$22=$L$22),VLOOKUP(MASTER_DATA_PROCESSED!$C117,Backend!$Q$9:$T$52,3,FALSE),MASTER_DATA_NORMALIZED!EY117)</f>
        <v>0</v>
      </c>
      <c r="EZ117" s="95" t="e">
        <f>IF(AND(MASTER_DATA_NORMALIZED!EZ117=0,EZ$22=$L$22),VLOOKUP(MASTER_DATA_PROCESSED!$C117,Backend!$Q$9:$T$52,3,FALSE),MASTER_DATA_NORMALIZED!EZ117)</f>
        <v>#N/A</v>
      </c>
      <c r="FA117" s="95">
        <f>IF(AND(MASTER_DATA_NORMALIZED!FA117=0,FA$22=$L$22),VLOOKUP(MASTER_DATA_PROCESSED!$C117,Backend!$Q$9:$T$52,3,FALSE),MASTER_DATA_NORMALIZED!FA117)</f>
        <v>0</v>
      </c>
      <c r="FB117" s="95">
        <f>IF(AND(MASTER_DATA_NORMALIZED!FB117=0,FB$22=$L$22),VLOOKUP(MASTER_DATA_PROCESSED!$C117,Backend!$Q$9:$T$52,3,FALSE),MASTER_DATA_NORMALIZED!FB117)</f>
        <v>0</v>
      </c>
      <c r="FC117" s="95">
        <f>IF(AND(MASTER_DATA_NORMALIZED!FC117=0,FC$22=$L$22),VLOOKUP(MASTER_DATA_PROCESSED!$C117,Backend!$Q$9:$T$52,3,FALSE),MASTER_DATA_NORMALIZED!FC117)</f>
        <v>0</v>
      </c>
      <c r="FD117" s="95" t="e">
        <f>IF(AND(MASTER_DATA_NORMALIZED!FD117=0,FD$22=$L$22),VLOOKUP(MASTER_DATA_PROCESSED!$C117,Backend!$Q$9:$T$52,3,FALSE),MASTER_DATA_NORMALIZED!FD117)</f>
        <v>#N/A</v>
      </c>
      <c r="FE117" s="95">
        <f>IF(AND(MASTER_DATA_NORMALIZED!FE117=0,FE$22=$L$22),VLOOKUP(MASTER_DATA_PROCESSED!$C117,Backend!$Q$9:$T$52,3,FALSE),MASTER_DATA_NORMALIZED!FE117)</f>
        <v>0</v>
      </c>
      <c r="FF117" s="95">
        <f>IF(AND(MASTER_DATA_NORMALIZED!FF117=0,FF$22=$L$22),VLOOKUP(MASTER_DATA_PROCESSED!$C117,Backend!$Q$9:$T$52,3,FALSE),MASTER_DATA_NORMALIZED!FF117)</f>
        <v>0</v>
      </c>
      <c r="FG117" s="95">
        <f>IF(AND(MASTER_DATA_NORMALIZED!FG117=0,FG$22=$L$22),VLOOKUP(MASTER_DATA_PROCESSED!$C117,Backend!$Q$9:$T$52,3,FALSE),MASTER_DATA_NORMALIZED!FG117)</f>
        <v>0</v>
      </c>
      <c r="FH117" s="95" t="e">
        <f>IF(AND(MASTER_DATA_NORMALIZED!FH117=0,FH$22=$L$22),VLOOKUP(MASTER_DATA_PROCESSED!$C117,Backend!$Q$9:$T$52,3,FALSE),MASTER_DATA_NORMALIZED!FH117)</f>
        <v>#N/A</v>
      </c>
      <c r="FI117" s="95">
        <f>IF(AND(MASTER_DATA_NORMALIZED!FI117=0,FI$22=$L$22),VLOOKUP(MASTER_DATA_PROCESSED!$C117,Backend!$Q$9:$T$52,3,FALSE),MASTER_DATA_NORMALIZED!FI117)</f>
        <v>0</v>
      </c>
      <c r="FJ117" s="95">
        <f>IF(AND(MASTER_DATA_NORMALIZED!FJ117=0,FJ$22=$L$22),VLOOKUP(MASTER_DATA_PROCESSED!$C117,Backend!$Q$9:$T$52,3,FALSE),MASTER_DATA_NORMALIZED!FJ117)</f>
        <v>0</v>
      </c>
      <c r="FK117" s="95">
        <f>IF(AND(MASTER_DATA_NORMALIZED!FK117=0,FK$22=$L$22),VLOOKUP(MASTER_DATA_PROCESSED!$C117,Backend!$Q$9:$T$52,3,FALSE),MASTER_DATA_NORMALIZED!FK117)</f>
        <v>0</v>
      </c>
      <c r="FL117" s="95" t="e">
        <f>IF(AND(MASTER_DATA_NORMALIZED!FL117=0,FL$22=$L$22),VLOOKUP(MASTER_DATA_PROCESSED!$C117,Backend!$Q$9:$T$52,3,FALSE),MASTER_DATA_NORMALIZED!FL117)</f>
        <v>#N/A</v>
      </c>
      <c r="FM117" s="95">
        <f>IF(AND(MASTER_DATA_NORMALIZED!FM117=0,FM$22=$L$22),VLOOKUP(MASTER_DATA_PROCESSED!$C117,Backend!$Q$9:$T$52,3,FALSE),MASTER_DATA_NORMALIZED!FM117)</f>
        <v>0</v>
      </c>
      <c r="FN117" s="95">
        <f>IF(AND(MASTER_DATA_NORMALIZED!FN117=0,FN$22=$L$22),VLOOKUP(MASTER_DATA_PROCESSED!$C117,Backend!$Q$9:$T$52,3,FALSE),MASTER_DATA_NORMALIZED!FN117)</f>
        <v>0</v>
      </c>
      <c r="FO117" s="95">
        <f>IF(AND(MASTER_DATA_NORMALIZED!FO117=0,FO$22=$L$22),VLOOKUP(MASTER_DATA_PROCESSED!$C117,Backend!$Q$9:$T$52,3,FALSE),MASTER_DATA_NORMALIZED!FO117)</f>
        <v>0</v>
      </c>
      <c r="FP117" s="95">
        <f>IF(AND(MASTER_DATA_NORMALIZED!FP117=0,FP$22=$L$22),VLOOKUP(MASTER_DATA_PROCESSED!$C117,Backend!$Q$9:$T$52,3,FALSE),MASTER_DATA_NORMALIZED!FP117)</f>
        <v>99.942466922735619</v>
      </c>
      <c r="FQ117" s="95">
        <f>IF(AND(MASTER_DATA_NORMALIZED!FQ117=0,FQ$22=$L$22),VLOOKUP(MASTER_DATA_PROCESSED!$C117,Backend!$Q$9:$T$52,3,FALSE),MASTER_DATA_NORMALIZED!FQ117)</f>
        <v>0</v>
      </c>
      <c r="FR117" s="95">
        <f>IF(AND(MASTER_DATA_NORMALIZED!FR117=0,FR$22=$L$22),VLOOKUP(MASTER_DATA_PROCESSED!$C117,Backend!$Q$9:$T$52,3,FALSE),MASTER_DATA_NORMALIZED!FR117)</f>
        <v>0</v>
      </c>
      <c r="FS117" s="95">
        <f>IF(AND(MASTER_DATA_NORMALIZED!FS117=0,FS$22=$L$22),VLOOKUP(MASTER_DATA_PROCESSED!$C117,Backend!$Q$9:$T$52,3,FALSE),MASTER_DATA_NORMALIZED!FS117)</f>
        <v>0</v>
      </c>
      <c r="FT117" s="95">
        <f>IF(AND(MASTER_DATA_NORMALIZED!FT117=0,FT$22=$L$22),VLOOKUP(MASTER_DATA_PROCESSED!$C117,Backend!$Q$9:$T$52,3,FALSE),MASTER_DATA_NORMALIZED!FT117)</f>
        <v>98.998706036995827</v>
      </c>
      <c r="FU117" s="95">
        <f>IF(AND(MASTER_DATA_NORMALIZED!FU117=0,FU$22=$L$22),VLOOKUP(MASTER_DATA_PROCESSED!$C117,Backend!$Q$9:$T$52,3,FALSE),MASTER_DATA_NORMALIZED!FU117)</f>
        <v>0</v>
      </c>
      <c r="FV117" s="95">
        <f>IF(AND(MASTER_DATA_NORMALIZED!FV117=0,FV$22=$L$22),VLOOKUP(MASTER_DATA_PROCESSED!$C117,Backend!$Q$9:$T$52,3,FALSE),MASTER_DATA_NORMALIZED!FV117)</f>
        <v>0</v>
      </c>
      <c r="FW117" s="95">
        <f>IF(AND(MASTER_DATA_NORMALIZED!FW117=0,FW$22=$L$22),VLOOKUP(MASTER_DATA_PROCESSED!$C117,Backend!$Q$9:$T$52,3,FALSE),MASTER_DATA_NORMALIZED!FW117)</f>
        <v>0</v>
      </c>
      <c r="FX117" s="95">
        <f>IF(AND(MASTER_DATA_NORMALIZED!FX117=0,FX$22=$L$22),VLOOKUP(MASTER_DATA_PROCESSED!$C117,Backend!$Q$9:$T$52,3,FALSE),MASTER_DATA_NORMALIZED!FX117)</f>
        <v>98.487704959954016</v>
      </c>
      <c r="FY117" s="95">
        <f>IF(AND(MASTER_DATA_NORMALIZED!FY117=0,FY$22=$L$22),VLOOKUP(MASTER_DATA_PROCESSED!$C117,Backend!$Q$9:$T$52,3,FALSE),MASTER_DATA_NORMALIZED!FY117)</f>
        <v>0</v>
      </c>
      <c r="FZ117" s="95">
        <f>IF(AND(MASTER_DATA_NORMALIZED!FZ117=0,FZ$22=$L$22),VLOOKUP(MASTER_DATA_PROCESSED!$C117,Backend!$Q$9:$T$52,3,FALSE),MASTER_DATA_NORMALIZED!FZ117)</f>
        <v>0</v>
      </c>
      <c r="GA117" s="95">
        <f>IF(AND(MASTER_DATA_NORMALIZED!GA117=0,GA$22=$L$22),VLOOKUP(MASTER_DATA_PROCESSED!$C117,Backend!$Q$9:$T$52,3,FALSE),MASTER_DATA_NORMALIZED!GA117)</f>
        <v>0</v>
      </c>
      <c r="GB117" s="95">
        <f>IF(AND(MASTER_DATA_NORMALIZED!GB117=0,GB$22=$L$22),VLOOKUP(MASTER_DATA_PROCESSED!$C117,Backend!$Q$9:$T$52,3,FALSE),MASTER_DATA_NORMALIZED!GB117)</f>
        <v>85.930681857885588</v>
      </c>
      <c r="GC117" s="95">
        <f>IF(AND(MASTER_DATA_NORMALIZED!GC117=0,GC$22=$L$22),VLOOKUP(MASTER_DATA_PROCESSED!$C117,Backend!$Q$9:$T$52,3,FALSE),MASTER_DATA_NORMALIZED!GC117)</f>
        <v>0</v>
      </c>
      <c r="GD117" s="95">
        <f>IF(AND(MASTER_DATA_NORMALIZED!GD117=0,GD$22=$L$22),VLOOKUP(MASTER_DATA_PROCESSED!$C117,Backend!$Q$9:$T$52,3,FALSE),MASTER_DATA_NORMALIZED!GD117)</f>
        <v>0</v>
      </c>
      <c r="GE117" s="95">
        <f>IF(AND(MASTER_DATA_NORMALIZED!GE117=0,GE$22=$L$22),VLOOKUP(MASTER_DATA_PROCESSED!$C117,Backend!$Q$9:$T$52,3,FALSE),MASTER_DATA_NORMALIZED!GE117)</f>
        <v>0</v>
      </c>
      <c r="GF117" s="95">
        <f>IF(AND(MASTER_DATA_NORMALIZED!GF117=0,GF$22=$L$22),VLOOKUP(MASTER_DATA_PROCESSED!$C117,Backend!$Q$9:$T$52,3,FALSE),MASTER_DATA_NORMALIZED!GF117)</f>
        <v>85.119234843223452</v>
      </c>
      <c r="GG117" s="95">
        <f>IF(AND(MASTER_DATA_NORMALIZED!GG117=0,GG$22=$L$22),VLOOKUP(MASTER_DATA_PROCESSED!$C117,Backend!$Q$9:$T$52,3,FALSE),MASTER_DATA_NORMALIZED!GG117)</f>
        <v>0</v>
      </c>
      <c r="GH117" s="95">
        <f>IF(AND(MASTER_DATA_NORMALIZED!GH117=0,GH$22=$L$22),VLOOKUP(MASTER_DATA_PROCESSED!$C117,Backend!$Q$9:$T$52,3,FALSE),MASTER_DATA_NORMALIZED!GH117)</f>
        <v>0</v>
      </c>
      <c r="GI117" s="95">
        <f>IF(AND(MASTER_DATA_NORMALIZED!GI117=0,GI$22=$L$22),VLOOKUP(MASTER_DATA_PROCESSED!$C117,Backend!$Q$9:$T$52,3,FALSE),MASTER_DATA_NORMALIZED!GI117)</f>
        <v>0</v>
      </c>
      <c r="GJ117" s="95">
        <f>IF(AND(MASTER_DATA_NORMALIZED!GJ117=0,GJ$22=$L$22),VLOOKUP(MASTER_DATA_PROCESSED!$C117,Backend!$Q$9:$T$52,3,FALSE),MASTER_DATA_NORMALIZED!GJ117)</f>
        <v>84.790466009375066</v>
      </c>
      <c r="GK117" s="95">
        <f>IF(AND(MASTER_DATA_NORMALIZED!GK117=0,GK$22=$L$22),VLOOKUP(MASTER_DATA_PROCESSED!$C117,Backend!$Q$9:$T$52,3,FALSE),MASTER_DATA_NORMALIZED!GK117)</f>
        <v>0</v>
      </c>
      <c r="GL117" s="95">
        <f>IF(AND(MASTER_DATA_NORMALIZED!GL117=0,GL$22=$L$22),VLOOKUP(MASTER_DATA_PROCESSED!$C117,Backend!$Q$9:$T$52,3,FALSE),MASTER_DATA_NORMALIZED!GL117)</f>
        <v>0</v>
      </c>
      <c r="GM117" s="95">
        <f>IF(AND(MASTER_DATA_NORMALIZED!GM117=0,GM$22=$L$22),VLOOKUP(MASTER_DATA_PROCESSED!$C117,Backend!$Q$9:$T$52,3,FALSE),MASTER_DATA_NORMALIZED!GM117)</f>
        <v>0</v>
      </c>
      <c r="GN117" s="95">
        <f>IF(AND(MASTER_DATA_NORMALIZED!GN117=0,GN$22=$L$22),VLOOKUP(MASTER_DATA_PROCESSED!$C117,Backend!$Q$9:$T$52,3,FALSE),MASTER_DATA_NORMALIZED!GN117)</f>
        <v>15.152551568970329</v>
      </c>
      <c r="GO117" s="95">
        <f>IF(AND(MASTER_DATA_NORMALIZED!GO117=0,GO$22=$L$22),VLOOKUP(MASTER_DATA_PROCESSED!$C117,Backend!$Q$9:$T$52,3,FALSE),MASTER_DATA_NORMALIZED!GO117)</f>
        <v>0</v>
      </c>
      <c r="GP117" s="95">
        <f>IF(AND(MASTER_DATA_NORMALIZED!GP117=0,GP$22=$L$22),VLOOKUP(MASTER_DATA_PROCESSED!$C117,Backend!$Q$9:$T$52,3,FALSE),MASTER_DATA_NORMALIZED!GP117)</f>
        <v>0</v>
      </c>
      <c r="GQ117" s="95">
        <f>IF(AND(MASTER_DATA_NORMALIZED!GQ117=0,GQ$22=$L$22),VLOOKUP(MASTER_DATA_PROCESSED!$C117,Backend!$Q$9:$T$52,3,FALSE),MASTER_DATA_NORMALIZED!GQ117)</f>
        <v>0</v>
      </c>
      <c r="GR117" s="95">
        <f>IF(AND(MASTER_DATA_NORMALIZED!GR117=0,GR$22=$L$22),VLOOKUP(MASTER_DATA_PROCESSED!$C117,Backend!$Q$9:$T$52,3,FALSE),MASTER_DATA_NORMALIZED!GR117)</f>
        <v>14.331887746002435</v>
      </c>
      <c r="GS117" s="95">
        <f>IF(AND(MASTER_DATA_NORMALIZED!GS117=0,GS$22=$L$22),VLOOKUP(MASTER_DATA_PROCESSED!$C117,Backend!$Q$9:$T$52,3,FALSE),MASTER_DATA_NORMALIZED!GS117)</f>
        <v>0</v>
      </c>
      <c r="GT117" s="95">
        <f>IF(AND(MASTER_DATA_NORMALIZED!GT117=0,GT$22=$L$22),VLOOKUP(MASTER_DATA_PROCESSED!$C117,Backend!$Q$9:$T$52,3,FALSE),MASTER_DATA_NORMALIZED!GT117)</f>
        <v>0</v>
      </c>
      <c r="GU117" s="95">
        <f>IF(AND(MASTER_DATA_NORMALIZED!GU117=0,GU$22=$L$22),VLOOKUP(MASTER_DATA_PROCESSED!$C117,Backend!$Q$9:$T$52,3,FALSE),MASTER_DATA_NORMALIZED!GU117)</f>
        <v>0</v>
      </c>
      <c r="GV117" s="95">
        <f>IF(AND(MASTER_DATA_NORMALIZED!GV117=0,GV$22=$L$22),VLOOKUP(MASTER_DATA_PROCESSED!$C117,Backend!$Q$9:$T$52,3,FALSE),MASTER_DATA_NORMALIZED!GV117)</f>
        <v>13.540420797032832</v>
      </c>
      <c r="GW117" s="95" t="e">
        <f>IF(AND(MASTER_DATA_NORMALIZED!GW117=0,GW$22=$L$22),VLOOKUP(MASTER_DATA_PROCESSED!$C117,Backend!$Q$9:$T$52,3,FALSE),MASTER_DATA_NORMALIZED!GW117)</f>
        <v>#REF!</v>
      </c>
      <c r="GX117" s="95" t="e">
        <f>IF(AND(MASTER_DATA_NORMALIZED!GX117=0,GX$22=$L$22),VLOOKUP(MASTER_DATA_PROCESSED!$C117,Backend!$Q$9:$T$52,3,FALSE),MASTER_DATA_NORMALIZED!GX117)</f>
        <v>#REF!</v>
      </c>
      <c r="GY117" s="95" t="e">
        <f>IF(AND(MASTER_DATA_NORMALIZED!GY117=0,GY$22=$L$22),VLOOKUP(MASTER_DATA_PROCESSED!$C117,Backend!$Q$9:$T$52,3,FALSE),MASTER_DATA_NORMALIZED!GY117)</f>
        <v>#REF!</v>
      </c>
    </row>
    <row r="118" spans="2:207" s="25" customFormat="1" ht="17.25" hidden="1" outlineLevel="1" x14ac:dyDescent="0.3">
      <c r="B118" s="183">
        <f t="shared" si="14"/>
        <v>20</v>
      </c>
      <c r="C118" s="51">
        <f t="shared" si="15"/>
        <v>24</v>
      </c>
      <c r="D118" s="75"/>
      <c r="E118" s="51">
        <v>24</v>
      </c>
      <c r="F118" s="51"/>
      <c r="G118" s="76"/>
      <c r="H118" s="37" t="s">
        <v>120</v>
      </c>
      <c r="I118" s="96">
        <f>IF(AND(MASTER_DATA_NORMALIZED!I118=0,I$22=$L$22),VLOOKUP(MASTER_DATA_PROCESSED!$C118,Backend!$Q$9:$T$52,3,FALSE),MASTER_DATA_NORMALIZED!I118)</f>
        <v>0</v>
      </c>
      <c r="J118" s="96">
        <f>IF(AND(MASTER_DATA_NORMALIZED!J118=0,J$22=$L$22),VLOOKUP(MASTER_DATA_PROCESSED!$C118,Backend!$Q$9:$T$52,3,FALSE),MASTER_DATA_NORMALIZED!J118)</f>
        <v>0</v>
      </c>
      <c r="K118" s="96">
        <f>IF(AND(MASTER_DATA_NORMALIZED!K118=0,K$22=$L$22),VLOOKUP(MASTER_DATA_PROCESSED!$C118,Backend!$Q$9:$T$52,3,FALSE),MASTER_DATA_NORMALIZED!K118)</f>
        <v>0</v>
      </c>
      <c r="L118" s="96">
        <f>IF(AND(MASTER_DATA_NORMALIZED!L118=0,L$22=$L$22),VLOOKUP(MASTER_DATA_PROCESSED!$C118,Backend!$Q$9:$T$52,3,FALSE),MASTER_DATA_NORMALIZED!L118)</f>
        <v>261.79997918313023</v>
      </c>
      <c r="M118" s="96">
        <f>IF(AND(MASTER_DATA_NORMALIZED!M118=0,M$22=$L$22),VLOOKUP(MASTER_DATA_PROCESSED!$C118,Backend!$Q$9:$T$52,3,FALSE),MASTER_DATA_NORMALIZED!M118)</f>
        <v>0</v>
      </c>
      <c r="N118" s="96">
        <f>IF(AND(MASTER_DATA_NORMALIZED!N118=0,N$22=$L$22),VLOOKUP(MASTER_DATA_PROCESSED!$C118,Backend!$Q$9:$T$52,3,FALSE),MASTER_DATA_NORMALIZED!N118)</f>
        <v>0</v>
      </c>
      <c r="O118" s="96">
        <f>IF(AND(MASTER_DATA_NORMALIZED!O118=0,O$22=$L$22),VLOOKUP(MASTER_DATA_PROCESSED!$C118,Backend!$Q$9:$T$52,3,FALSE),MASTER_DATA_NORMALIZED!O118)</f>
        <v>0</v>
      </c>
      <c r="P118" s="96">
        <f>IF(AND(MASTER_DATA_NORMALIZED!P118=0,P$22=$L$22),VLOOKUP(MASTER_DATA_PROCESSED!$C118,Backend!$Q$9:$T$52,3,FALSE),MASTER_DATA_NORMALIZED!P118)</f>
        <v>261.79997918313023</v>
      </c>
      <c r="Q118" s="96">
        <f>IF(AND(MASTER_DATA_NORMALIZED!Q118=0,Q$22=$L$22),VLOOKUP(MASTER_DATA_PROCESSED!$C118,Backend!$Q$9:$T$52,3,FALSE),MASTER_DATA_NORMALIZED!Q118)</f>
        <v>0</v>
      </c>
      <c r="R118" s="96">
        <f>IF(AND(MASTER_DATA_NORMALIZED!R118=0,R$22=$L$22),VLOOKUP(MASTER_DATA_PROCESSED!$C118,Backend!$Q$9:$T$52,3,FALSE),MASTER_DATA_NORMALIZED!R118)</f>
        <v>0</v>
      </c>
      <c r="S118" s="96">
        <f>IF(AND(MASTER_DATA_NORMALIZED!S118=0,S$22=$L$22),VLOOKUP(MASTER_DATA_PROCESSED!$C118,Backend!$Q$9:$T$52,3,FALSE),MASTER_DATA_NORMALIZED!S118)</f>
        <v>0</v>
      </c>
      <c r="T118" s="96">
        <f>IF(AND(MASTER_DATA_NORMALIZED!T118=0,T$22=$L$22),VLOOKUP(MASTER_DATA_PROCESSED!$C118,Backend!$Q$9:$T$52,3,FALSE),MASTER_DATA_NORMALIZED!T118)</f>
        <v>261.79997918313023</v>
      </c>
      <c r="U118" s="96">
        <f>IF(AND(MASTER_DATA_NORMALIZED!U118=0,U$22=$L$22),VLOOKUP(MASTER_DATA_PROCESSED!$C118,Backend!$Q$9:$T$52,3,FALSE),MASTER_DATA_NORMALIZED!U118)</f>
        <v>0</v>
      </c>
      <c r="V118" s="96">
        <f>IF(AND(MASTER_DATA_NORMALIZED!V118=0,V$22=$L$22),VLOOKUP(MASTER_DATA_PROCESSED!$C118,Backend!$Q$9:$T$52,3,FALSE),MASTER_DATA_NORMALIZED!V118)</f>
        <v>0</v>
      </c>
      <c r="W118" s="96">
        <f>IF(AND(MASTER_DATA_NORMALIZED!W118=0,W$22=$L$22),VLOOKUP(MASTER_DATA_PROCESSED!$C118,Backend!$Q$9:$T$52,3,FALSE),MASTER_DATA_NORMALIZED!W118)</f>
        <v>0</v>
      </c>
      <c r="X118" s="96">
        <f>IF(AND(MASTER_DATA_NORMALIZED!X118=0,X$22=$L$22),VLOOKUP(MASTER_DATA_PROCESSED!$C118,Backend!$Q$9:$T$52,3,FALSE),MASTER_DATA_NORMALIZED!X118)</f>
        <v>261.79997918313023</v>
      </c>
      <c r="Y118" s="96">
        <f>IF(AND(MASTER_DATA_NORMALIZED!Y118=0,Y$22=$L$22),VLOOKUP(MASTER_DATA_PROCESSED!$C118,Backend!$Q$9:$T$52,3,FALSE),MASTER_DATA_NORMALIZED!Y118)</f>
        <v>0</v>
      </c>
      <c r="Z118" s="96">
        <f>IF(AND(MASTER_DATA_NORMALIZED!Z118=0,Z$22=$L$22),VLOOKUP(MASTER_DATA_PROCESSED!$C118,Backend!$Q$9:$T$52,3,FALSE),MASTER_DATA_NORMALIZED!Z118)</f>
        <v>0</v>
      </c>
      <c r="AA118" s="96">
        <f>IF(AND(MASTER_DATA_NORMALIZED!AA118=0,AA$22=$L$22),VLOOKUP(MASTER_DATA_PROCESSED!$C118,Backend!$Q$9:$T$52,3,FALSE),MASTER_DATA_NORMALIZED!AA118)</f>
        <v>0</v>
      </c>
      <c r="AB118" s="96">
        <f>IF(AND(MASTER_DATA_NORMALIZED!AB118=0,AB$22=$L$22),VLOOKUP(MASTER_DATA_PROCESSED!$C118,Backend!$Q$9:$T$52,3,FALSE),MASTER_DATA_NORMALIZED!AB118)</f>
        <v>261.79997918313023</v>
      </c>
      <c r="AC118" s="96">
        <f>IF(AND(MASTER_DATA_NORMALIZED!AC118=0,AC$22=$L$22),VLOOKUP(MASTER_DATA_PROCESSED!$C118,Backend!$Q$9:$T$52,3,FALSE),MASTER_DATA_NORMALIZED!AC118)</f>
        <v>0</v>
      </c>
      <c r="AD118" s="96">
        <f>IF(AND(MASTER_DATA_NORMALIZED!AD118=0,AD$22=$L$22),VLOOKUP(MASTER_DATA_PROCESSED!$C118,Backend!$Q$9:$T$52,3,FALSE),MASTER_DATA_NORMALIZED!AD118)</f>
        <v>0</v>
      </c>
      <c r="AE118" s="96">
        <f>IF(AND(MASTER_DATA_NORMALIZED!AE118=0,AE$22=$L$22),VLOOKUP(MASTER_DATA_PROCESSED!$C118,Backend!$Q$9:$T$52,3,FALSE),MASTER_DATA_NORMALIZED!AE118)</f>
        <v>0</v>
      </c>
      <c r="AF118" s="96">
        <f>IF(AND(MASTER_DATA_NORMALIZED!AF118=0,AF$22=$L$22),VLOOKUP(MASTER_DATA_PROCESSED!$C118,Backend!$Q$9:$T$52,3,FALSE),MASTER_DATA_NORMALIZED!AF118)</f>
        <v>261.79997918313023</v>
      </c>
      <c r="AG118" s="96">
        <f>IF(AND(MASTER_DATA_NORMALIZED!AG118=0,AG$22=$L$22),VLOOKUP(MASTER_DATA_PROCESSED!$C118,Backend!$Q$9:$T$52,3,FALSE),MASTER_DATA_NORMALIZED!AG118)</f>
        <v>0</v>
      </c>
      <c r="AH118" s="96">
        <f>IF(AND(MASTER_DATA_NORMALIZED!AH118=0,AH$22=$L$22),VLOOKUP(MASTER_DATA_PROCESSED!$C118,Backend!$Q$9:$T$52,3,FALSE),MASTER_DATA_NORMALIZED!AH118)</f>
        <v>0</v>
      </c>
      <c r="AI118" s="96">
        <f>IF(AND(MASTER_DATA_NORMALIZED!AI118=0,AI$22=$L$22),VLOOKUP(MASTER_DATA_PROCESSED!$C118,Backend!$Q$9:$T$52,3,FALSE),MASTER_DATA_NORMALIZED!AI118)</f>
        <v>0</v>
      </c>
      <c r="AJ118" s="96">
        <f>IF(AND(MASTER_DATA_NORMALIZED!AJ118=0,AJ$22=$L$22),VLOOKUP(MASTER_DATA_PROCESSED!$C118,Backend!$Q$9:$T$52,3,FALSE),MASTER_DATA_NORMALIZED!AJ118)</f>
        <v>261.79997918313023</v>
      </c>
      <c r="AK118" s="96">
        <f>IF(AND(MASTER_DATA_NORMALIZED!AK118=0,AK$22=$L$22),VLOOKUP(MASTER_DATA_PROCESSED!$C118,Backend!$Q$9:$T$52,3,FALSE),MASTER_DATA_NORMALIZED!AK118)</f>
        <v>0</v>
      </c>
      <c r="AL118" s="96">
        <f>IF(AND(MASTER_DATA_NORMALIZED!AL118=0,AL$22=$L$22),VLOOKUP(MASTER_DATA_PROCESSED!$C118,Backend!$Q$9:$T$52,3,FALSE),MASTER_DATA_NORMALIZED!AL118)</f>
        <v>0</v>
      </c>
      <c r="AM118" s="96">
        <f>IF(AND(MASTER_DATA_NORMALIZED!AM118=0,AM$22=$L$22),VLOOKUP(MASTER_DATA_PROCESSED!$C118,Backend!$Q$9:$T$52,3,FALSE),MASTER_DATA_NORMALIZED!AM118)</f>
        <v>0</v>
      </c>
      <c r="AN118" s="96">
        <f>IF(AND(MASTER_DATA_NORMALIZED!AN118=0,AN$22=$L$22),VLOOKUP(MASTER_DATA_PROCESSED!$C118,Backend!$Q$9:$T$52,3,FALSE),MASTER_DATA_NORMALIZED!AN118)</f>
        <v>261.79997918313023</v>
      </c>
      <c r="AO118" s="96">
        <f>IF(AND(MASTER_DATA_NORMALIZED!AO118=0,AO$22=$L$22),VLOOKUP(MASTER_DATA_PROCESSED!$C118,Backend!$Q$9:$T$52,3,FALSE),MASTER_DATA_NORMALIZED!AO118)</f>
        <v>0</v>
      </c>
      <c r="AP118" s="96">
        <f>IF(AND(MASTER_DATA_NORMALIZED!AP118=0,AP$22=$L$22),VLOOKUP(MASTER_DATA_PROCESSED!$C118,Backend!$Q$9:$T$52,3,FALSE),MASTER_DATA_NORMALIZED!AP118)</f>
        <v>0</v>
      </c>
      <c r="AQ118" s="96">
        <f>IF(AND(MASTER_DATA_NORMALIZED!AQ118=0,AQ$22=$L$22),VLOOKUP(MASTER_DATA_PROCESSED!$C118,Backend!$Q$9:$T$52,3,FALSE),MASTER_DATA_NORMALIZED!AQ118)</f>
        <v>0</v>
      </c>
      <c r="AR118" s="96">
        <f>IF(AND(MASTER_DATA_NORMALIZED!AR118=0,AR$22=$L$22),VLOOKUP(MASTER_DATA_PROCESSED!$C118,Backend!$Q$9:$T$52,3,FALSE),MASTER_DATA_NORMALIZED!AR118)</f>
        <v>311.96714375714197</v>
      </c>
      <c r="AS118" s="96">
        <f>IF(AND(MASTER_DATA_NORMALIZED!AS118=0,AS$22=$L$22),VLOOKUP(MASTER_DATA_PROCESSED!$C118,Backend!$Q$9:$T$52,3,FALSE),MASTER_DATA_NORMALIZED!AS118)</f>
        <v>0</v>
      </c>
      <c r="AT118" s="96">
        <f>IF(AND(MASTER_DATA_NORMALIZED!AT118=0,AT$22=$L$22),VLOOKUP(MASTER_DATA_PROCESSED!$C118,Backend!$Q$9:$T$52,3,FALSE),MASTER_DATA_NORMALIZED!AT118)</f>
        <v>0</v>
      </c>
      <c r="AU118" s="96">
        <f>IF(AND(MASTER_DATA_NORMALIZED!AU118=0,AU$22=$L$22),VLOOKUP(MASTER_DATA_PROCESSED!$C118,Backend!$Q$9:$T$52,3,FALSE),MASTER_DATA_NORMALIZED!AU118)</f>
        <v>0</v>
      </c>
      <c r="AV118" s="96">
        <f>IF(AND(MASTER_DATA_NORMALIZED!AV118=0,AV$22=$L$22),VLOOKUP(MASTER_DATA_PROCESSED!$C118,Backend!$Q$9:$T$52,3,FALSE),MASTER_DATA_NORMALIZED!AV118)</f>
        <v>179.09224919391482</v>
      </c>
      <c r="AW118" s="96">
        <f>IF(AND(MASTER_DATA_NORMALIZED!AW118=0,AW$22=$L$22),VLOOKUP(MASTER_DATA_PROCESSED!$C118,Backend!$Q$9:$T$52,3,FALSE),MASTER_DATA_NORMALIZED!AW118)</f>
        <v>0</v>
      </c>
      <c r="AX118" s="96">
        <f>IF(AND(MASTER_DATA_NORMALIZED!AX118=0,AX$22=$L$22),VLOOKUP(MASTER_DATA_PROCESSED!$C118,Backend!$Q$9:$T$52,3,FALSE),MASTER_DATA_NORMALIZED!AX118)</f>
        <v>0</v>
      </c>
      <c r="AY118" s="96">
        <f>IF(AND(MASTER_DATA_NORMALIZED!AY118=0,AY$22=$L$22),VLOOKUP(MASTER_DATA_PROCESSED!$C118,Backend!$Q$9:$T$52,3,FALSE),MASTER_DATA_NORMALIZED!AY118)</f>
        <v>0</v>
      </c>
      <c r="AZ118" s="96">
        <f>IF(AND(MASTER_DATA_NORMALIZED!AZ118=0,AZ$22=$L$22),VLOOKUP(MASTER_DATA_PROCESSED!$C118,Backend!$Q$9:$T$52,3,FALSE),MASTER_DATA_NORMALIZED!AZ118)</f>
        <v>1062.9991565058172</v>
      </c>
      <c r="BA118" s="96">
        <f>IF(AND(MASTER_DATA_NORMALIZED!BA118=0,BA$22=$L$22),VLOOKUP(MASTER_DATA_PROCESSED!$C118,Backend!$Q$9:$T$52,3,FALSE),MASTER_DATA_NORMALIZED!BA118)</f>
        <v>0</v>
      </c>
      <c r="BB118" s="96">
        <f>IF(AND(MASTER_DATA_NORMALIZED!BB118=0,BB$22=$L$22),VLOOKUP(MASTER_DATA_PROCESSED!$C118,Backend!$Q$9:$T$52,3,FALSE),MASTER_DATA_NORMALIZED!BB118)</f>
        <v>0</v>
      </c>
      <c r="BC118" s="96">
        <f>IF(AND(MASTER_DATA_NORMALIZED!BC118=0,BC$22=$L$22),VLOOKUP(MASTER_DATA_PROCESSED!$C118,Backend!$Q$9:$T$52,3,FALSE),MASTER_DATA_NORMALIZED!BC118)</f>
        <v>0</v>
      </c>
      <c r="BD118" s="96">
        <f>IF(AND(MASTER_DATA_NORMALIZED!BD118=0,BD$22=$L$22),VLOOKUP(MASTER_DATA_PROCESSED!$C118,Backend!$Q$9:$T$52,3,FALSE),MASTER_DATA_NORMALIZED!BD118)</f>
        <v>358.18449838782965</v>
      </c>
      <c r="BE118" s="96">
        <f>IF(AND(MASTER_DATA_NORMALIZED!BE118=0,BE$22=$L$22),VLOOKUP(MASTER_DATA_PROCESSED!$C118,Backend!$Q$9:$T$52,3,FALSE),MASTER_DATA_NORMALIZED!BE118)</f>
        <v>0</v>
      </c>
      <c r="BF118" s="96">
        <f>IF(AND(MASTER_DATA_NORMALIZED!BF118=0,BF$22=$L$22),VLOOKUP(MASTER_DATA_PROCESSED!$C118,Backend!$Q$9:$T$52,3,FALSE),MASTER_DATA_NORMALIZED!BF118)</f>
        <v>0</v>
      </c>
      <c r="BG118" s="96">
        <f>IF(AND(MASTER_DATA_NORMALIZED!BG118=0,BG$22=$L$22),VLOOKUP(MASTER_DATA_PROCESSED!$C118,Backend!$Q$9:$T$52,3,FALSE),MASTER_DATA_NORMALIZED!BG118)</f>
        <v>0</v>
      </c>
      <c r="BH118" s="96">
        <f>IF(AND(MASTER_DATA_NORMALIZED!BH118=0,BH$22=$L$22),VLOOKUP(MASTER_DATA_PROCESSED!$C118,Backend!$Q$9:$T$52,3,FALSE),MASTER_DATA_NORMALIZED!BH118)</f>
        <v>1403.0268370030196</v>
      </c>
      <c r="BI118" s="96">
        <f>IF(AND(MASTER_DATA_NORMALIZED!BI118=0,BI$22=$L$22),VLOOKUP(MASTER_DATA_PROCESSED!$C118,Backend!$Q$9:$T$52,3,FALSE),MASTER_DATA_NORMALIZED!BI118)</f>
        <v>0</v>
      </c>
      <c r="BJ118" s="96">
        <f>IF(AND(MASTER_DATA_NORMALIZED!BJ118=0,BJ$22=$L$22),VLOOKUP(MASTER_DATA_PROCESSED!$C118,Backend!$Q$9:$T$52,3,FALSE),MASTER_DATA_NORMALIZED!BJ118)</f>
        <v>0</v>
      </c>
      <c r="BK118" s="96">
        <f>IF(AND(MASTER_DATA_NORMALIZED!BK118=0,BK$22=$L$22),VLOOKUP(MASTER_DATA_PROCESSED!$C118,Backend!$Q$9:$T$52,3,FALSE),MASTER_DATA_NORMALIZED!BK118)</f>
        <v>0</v>
      </c>
      <c r="BL118" s="96">
        <f>IF(AND(MASTER_DATA_NORMALIZED!BL118=0,BL$22=$L$22),VLOOKUP(MASTER_DATA_PROCESSED!$C118,Backend!$Q$9:$T$52,3,FALSE),MASTER_DATA_NORMALIZED!BL118)</f>
        <v>453.92044726568275</v>
      </c>
      <c r="BM118" s="96">
        <f>IF(AND(MASTER_DATA_NORMALIZED!BM118=0,BM$22=$L$22),VLOOKUP(MASTER_DATA_PROCESSED!$C118,Backend!$Q$9:$T$52,3,FALSE),MASTER_DATA_NORMALIZED!BM118)</f>
        <v>0</v>
      </c>
      <c r="BN118" s="96">
        <f>IF(AND(MASTER_DATA_NORMALIZED!BN118=0,BN$22=$L$22),VLOOKUP(MASTER_DATA_PROCESSED!$C118,Backend!$Q$9:$T$52,3,FALSE),MASTER_DATA_NORMALIZED!BN118)</f>
        <v>0</v>
      </c>
      <c r="BO118" s="96">
        <f>IF(AND(MASTER_DATA_NORMALIZED!BO118=0,BO$22=$L$22),VLOOKUP(MASTER_DATA_PROCESSED!$C118,Backend!$Q$9:$T$52,3,FALSE),MASTER_DATA_NORMALIZED!BO118)</f>
        <v>0</v>
      </c>
      <c r="BP118" s="96">
        <f>IF(AND(MASTER_DATA_NORMALIZED!BP118=0,BP$22=$L$22),VLOOKUP(MASTER_DATA_PROCESSED!$C118,Backend!$Q$9:$T$52,3,FALSE),MASTER_DATA_NORMALIZED!BP118)</f>
        <v>332.60296861871683</v>
      </c>
      <c r="BQ118" s="96">
        <f>IF(AND(MASTER_DATA_NORMALIZED!BQ118=0,BQ$22=$L$22),VLOOKUP(MASTER_DATA_PROCESSED!$C118,Backend!$Q$9:$T$52,3,FALSE),MASTER_DATA_NORMALIZED!BQ118)</f>
        <v>0</v>
      </c>
      <c r="BR118" s="96">
        <f>IF(AND(MASTER_DATA_NORMALIZED!BR118=0,BR$22=$L$22),VLOOKUP(MASTER_DATA_PROCESSED!$C118,Backend!$Q$9:$T$52,3,FALSE),MASTER_DATA_NORMALIZED!BR118)</f>
        <v>0</v>
      </c>
      <c r="BS118" s="96">
        <f>IF(AND(MASTER_DATA_NORMALIZED!BS118=0,BS$22=$L$22),VLOOKUP(MASTER_DATA_PROCESSED!$C118,Backend!$Q$9:$T$52,3,FALSE),MASTER_DATA_NORMALIZED!BS118)</f>
        <v>0</v>
      </c>
      <c r="BT118" s="96">
        <f>IF(AND(MASTER_DATA_NORMALIZED!BT118=0,BT$22=$L$22),VLOOKUP(MASTER_DATA_PROCESSED!$C118,Backend!$Q$9:$T$52,3,FALSE),MASTER_DATA_NORMALIZED!BT118)</f>
        <v>226.84476662673819</v>
      </c>
      <c r="BU118" s="96">
        <f>IF(AND(MASTER_DATA_NORMALIZED!BU118=0,BU$22=$L$22),VLOOKUP(MASTER_DATA_PROCESSED!$C118,Backend!$Q$9:$T$52,3,FALSE),MASTER_DATA_NORMALIZED!BU118)</f>
        <v>0</v>
      </c>
      <c r="BV118" s="96">
        <f>IF(AND(MASTER_DATA_NORMALIZED!BV118=0,BV$22=$L$22),VLOOKUP(MASTER_DATA_PROCESSED!$C118,Backend!$Q$9:$T$52,3,FALSE),MASTER_DATA_NORMALIZED!BV118)</f>
        <v>0</v>
      </c>
      <c r="BW118" s="96">
        <f>IF(AND(MASTER_DATA_NORMALIZED!BW118=0,BW$22=$L$22),VLOOKUP(MASTER_DATA_PROCESSED!$C118,Backend!$Q$9:$T$52,3,FALSE),MASTER_DATA_NORMALIZED!BW118)</f>
        <v>0</v>
      </c>
      <c r="BX118" s="96">
        <f>IF(AND(MASTER_DATA_NORMALIZED!BX118=0,BX$22=$L$22),VLOOKUP(MASTER_DATA_PROCESSED!$C118,Backend!$Q$9:$T$52,3,FALSE),MASTER_DATA_NORMALIZED!BX118)</f>
        <v>258.30239278493769</v>
      </c>
      <c r="BY118" s="96">
        <f>IF(AND(MASTER_DATA_NORMALIZED!BY118=0,BY$22=$L$22),VLOOKUP(MASTER_DATA_PROCESSED!$C118,Backend!$Q$9:$T$52,3,FALSE),MASTER_DATA_NORMALIZED!BY118)</f>
        <v>0</v>
      </c>
      <c r="BZ118" s="96">
        <f>IF(AND(MASTER_DATA_NORMALIZED!BZ118=0,BZ$22=$L$22),VLOOKUP(MASTER_DATA_PROCESSED!$C118,Backend!$Q$9:$T$52,3,FALSE),MASTER_DATA_NORMALIZED!BZ118)</f>
        <v>0</v>
      </c>
      <c r="CA118" s="96">
        <f>IF(AND(MASTER_DATA_NORMALIZED!CA118=0,CA$22=$L$22),VLOOKUP(MASTER_DATA_PROCESSED!$C118,Backend!$Q$9:$T$52,3,FALSE),MASTER_DATA_NORMALIZED!CA118)</f>
        <v>0</v>
      </c>
      <c r="CB118" s="96">
        <f>IF(AND(MASTER_DATA_NORMALIZED!CB118=0,CB$22=$L$22),VLOOKUP(MASTER_DATA_PROCESSED!$C118,Backend!$Q$9:$T$52,3,FALSE),MASTER_DATA_NORMALIZED!CB118)</f>
        <v>173.61957018819999</v>
      </c>
      <c r="CC118" s="96">
        <f>IF(AND(MASTER_DATA_NORMALIZED!CC118=0,CC$22=$L$22),VLOOKUP(MASTER_DATA_PROCESSED!$C118,Backend!$Q$9:$T$52,3,FALSE),MASTER_DATA_NORMALIZED!CC118)</f>
        <v>0</v>
      </c>
      <c r="CD118" s="96">
        <f>IF(AND(MASTER_DATA_NORMALIZED!CD118=0,CD$22=$L$22),VLOOKUP(MASTER_DATA_PROCESSED!$C118,Backend!$Q$9:$T$52,3,FALSE),MASTER_DATA_NORMALIZED!CD118)</f>
        <v>0</v>
      </c>
      <c r="CE118" s="96">
        <f>IF(AND(MASTER_DATA_NORMALIZED!CE118=0,CE$22=$L$22),VLOOKUP(MASTER_DATA_PROCESSED!$C118,Backend!$Q$9:$T$52,3,FALSE),MASTER_DATA_NORMALIZED!CE118)</f>
        <v>0</v>
      </c>
      <c r="CF118" s="96">
        <f>IF(AND(MASTER_DATA_NORMALIZED!CF118=0,CF$22=$L$22),VLOOKUP(MASTER_DATA_PROCESSED!$C118,Backend!$Q$9:$T$52,3,FALSE),MASTER_DATA_NORMALIZED!CF118)</f>
        <v>166.13384638755758</v>
      </c>
      <c r="CG118" s="96">
        <f>IF(AND(MASTER_DATA_NORMALIZED!CG118=0,CG$22=$L$22),VLOOKUP(MASTER_DATA_PROCESSED!$C118,Backend!$Q$9:$T$52,3,FALSE),MASTER_DATA_NORMALIZED!CG118)</f>
        <v>0</v>
      </c>
      <c r="CH118" s="96">
        <f>IF(AND(MASTER_DATA_NORMALIZED!CH118=0,CH$22=$L$22),VLOOKUP(MASTER_DATA_PROCESSED!$C118,Backend!$Q$9:$T$52,3,FALSE),MASTER_DATA_NORMALIZED!CH118)</f>
        <v>0</v>
      </c>
      <c r="CI118" s="96">
        <f>IF(AND(MASTER_DATA_NORMALIZED!CI118=0,CI$22=$L$22),VLOOKUP(MASTER_DATA_PROCESSED!$C118,Backend!$Q$9:$T$52,3,FALSE),MASTER_DATA_NORMALIZED!CI118)</f>
        <v>0</v>
      </c>
      <c r="CJ118" s="96">
        <f>IF(AND(MASTER_DATA_NORMALIZED!CJ118=0,CJ$22=$L$22),VLOOKUP(MASTER_DATA_PROCESSED!$C118,Backend!$Q$9:$T$52,3,FALSE),MASTER_DATA_NORMALIZED!CJ118)</f>
        <v>208.04504974369698</v>
      </c>
      <c r="CK118" s="96">
        <f>IF(AND(MASTER_DATA_NORMALIZED!CK118=0,CK$22=$L$22),VLOOKUP(MASTER_DATA_PROCESSED!$C118,Backend!$Q$9:$T$52,3,FALSE),MASTER_DATA_NORMALIZED!CK118)</f>
        <v>0</v>
      </c>
      <c r="CL118" s="96">
        <f>IF(AND(MASTER_DATA_NORMALIZED!CL118=0,CL$22=$L$22),VLOOKUP(MASTER_DATA_PROCESSED!$C118,Backend!$Q$9:$T$52,3,FALSE),MASTER_DATA_NORMALIZED!CL118)</f>
        <v>0</v>
      </c>
      <c r="CM118" s="96">
        <f>IF(AND(MASTER_DATA_NORMALIZED!CM118=0,CM$22=$L$22),VLOOKUP(MASTER_DATA_PROCESSED!$C118,Backend!$Q$9:$T$52,3,FALSE),MASTER_DATA_NORMALIZED!CM118)</f>
        <v>0</v>
      </c>
      <c r="CN118" s="96">
        <f>IF(AND(MASTER_DATA_NORMALIZED!CN118=0,CN$22=$L$22),VLOOKUP(MASTER_DATA_PROCESSED!$C118,Backend!$Q$9:$T$52,3,FALSE),MASTER_DATA_NORMALIZED!CN118)</f>
        <v>182.75329859838482</v>
      </c>
      <c r="CO118" s="96">
        <f>IF(AND(MASTER_DATA_NORMALIZED!CO118=0,CO$22=$L$22),VLOOKUP(MASTER_DATA_PROCESSED!$C118,Backend!$Q$9:$T$52,3,FALSE),MASTER_DATA_NORMALIZED!CO118)</f>
        <v>0</v>
      </c>
      <c r="CP118" s="96">
        <f>IF(AND(MASTER_DATA_NORMALIZED!CP118=0,CP$22=$L$22),VLOOKUP(MASTER_DATA_PROCESSED!$C118,Backend!$Q$9:$T$52,3,FALSE),MASTER_DATA_NORMALIZED!CP118)</f>
        <v>0</v>
      </c>
      <c r="CQ118" s="96">
        <f>IF(AND(MASTER_DATA_NORMALIZED!CQ118=0,CQ$22=$L$22),VLOOKUP(MASTER_DATA_PROCESSED!$C118,Backend!$Q$9:$T$52,3,FALSE),MASTER_DATA_NORMALIZED!CQ118)</f>
        <v>0</v>
      </c>
      <c r="CR118" s="96">
        <f>IF(AND(MASTER_DATA_NORMALIZED!CR118=0,CR$22=$L$22),VLOOKUP(MASTER_DATA_PROCESSED!$C118,Backend!$Q$9:$T$52,3,FALSE),MASTER_DATA_NORMALIZED!CR118)</f>
        <v>278.23018216100252</v>
      </c>
      <c r="CS118" s="96">
        <f>IF(AND(MASTER_DATA_NORMALIZED!CS118=0,CS$22=$L$22),VLOOKUP(MASTER_DATA_PROCESSED!$C118,Backend!$Q$9:$T$52,3,FALSE),MASTER_DATA_NORMALIZED!CS118)</f>
        <v>0</v>
      </c>
      <c r="CT118" s="96">
        <f>IF(AND(MASTER_DATA_NORMALIZED!CT118=0,CT$22=$L$22),VLOOKUP(MASTER_DATA_PROCESSED!$C118,Backend!$Q$9:$T$52,3,FALSE),MASTER_DATA_NORMALIZED!CT118)</f>
        <v>0</v>
      </c>
      <c r="CU118" s="96">
        <f>IF(AND(MASTER_DATA_NORMALIZED!CU118=0,CU$22=$L$22),VLOOKUP(MASTER_DATA_PROCESSED!$C118,Backend!$Q$9:$T$52,3,FALSE),MASTER_DATA_NORMALIZED!CU118)</f>
        <v>0</v>
      </c>
      <c r="CV118" s="96">
        <f>IF(AND(MASTER_DATA_NORMALIZED!CV118=0,CV$22=$L$22),VLOOKUP(MASTER_DATA_PROCESSED!$C118,Backend!$Q$9:$T$52,3,FALSE),MASTER_DATA_NORMALIZED!CV118)</f>
        <v>154.27018155680375</v>
      </c>
      <c r="CW118" s="96">
        <f>IF(AND(MASTER_DATA_NORMALIZED!CW118=0,CW$22=$L$22),VLOOKUP(MASTER_DATA_PROCESSED!$C118,Backend!$Q$9:$T$52,3,FALSE),MASTER_DATA_NORMALIZED!CW118)</f>
        <v>0</v>
      </c>
      <c r="CX118" s="96">
        <f>IF(AND(MASTER_DATA_NORMALIZED!CX118=0,CX$22=$L$22),VLOOKUP(MASTER_DATA_PROCESSED!$C118,Backend!$Q$9:$T$52,3,FALSE),MASTER_DATA_NORMALIZED!CX118)</f>
        <v>0</v>
      </c>
      <c r="CY118" s="96">
        <f>IF(AND(MASTER_DATA_NORMALIZED!CY118=0,CY$22=$L$22),VLOOKUP(MASTER_DATA_PROCESSED!$C118,Backend!$Q$9:$T$52,3,FALSE),MASTER_DATA_NORMALIZED!CY118)</f>
        <v>0</v>
      </c>
      <c r="CZ118" s="96">
        <f>IF(AND(MASTER_DATA_NORMALIZED!CZ118=0,CZ$22=$L$22),VLOOKUP(MASTER_DATA_PROCESSED!$C118,Backend!$Q$9:$T$52,3,FALSE),MASTER_DATA_NORMALIZED!CZ118)</f>
        <v>134.66596198160005</v>
      </c>
      <c r="DA118" s="96" t="e">
        <f>IF(AND(MASTER_DATA_NORMALIZED!DA118=0,DA$22=$L$22),VLOOKUP(MASTER_DATA_PROCESSED!$C118,Backend!$Q$9:$T$52,3,FALSE),MASTER_DATA_NORMALIZED!DA118)</f>
        <v>#DIV/0!</v>
      </c>
      <c r="DB118" s="96" t="e">
        <f>IF(AND(MASTER_DATA_NORMALIZED!DB118=0,DB$22=$L$22),VLOOKUP(MASTER_DATA_PROCESSED!$C118,Backend!$Q$9:$T$52,3,FALSE),MASTER_DATA_NORMALIZED!DB118)</f>
        <v>#DIV/0!</v>
      </c>
      <c r="DC118" s="96" t="e">
        <f>IF(AND(MASTER_DATA_NORMALIZED!DC118=0,DC$22=$L$22),VLOOKUP(MASTER_DATA_PROCESSED!$C118,Backend!$Q$9:$T$52,3,FALSE),MASTER_DATA_NORMALIZED!DC118)</f>
        <v>#DIV/0!</v>
      </c>
      <c r="DD118" s="96" t="e">
        <f>IF(AND(MASTER_DATA_NORMALIZED!DD118=0,DD$22=$L$22),VLOOKUP(MASTER_DATA_PROCESSED!$C118,Backend!$Q$9:$T$52,3,FALSE),MASTER_DATA_NORMALIZED!DD118)</f>
        <v>#N/A</v>
      </c>
      <c r="DE118" s="96">
        <f>IF(AND(MASTER_DATA_NORMALIZED!DE118=0,DE$22=$L$22),VLOOKUP(MASTER_DATA_PROCESSED!$C118,Backend!$Q$9:$T$52,3,FALSE),MASTER_DATA_NORMALIZED!DE118)</f>
        <v>0</v>
      </c>
      <c r="DF118" s="96">
        <f>IF(AND(MASTER_DATA_NORMALIZED!DF118=0,DF$22=$L$22),VLOOKUP(MASTER_DATA_PROCESSED!$C118,Backend!$Q$9:$T$52,3,FALSE),MASTER_DATA_NORMALIZED!DF118)</f>
        <v>0</v>
      </c>
      <c r="DG118" s="96">
        <f>IF(AND(MASTER_DATA_NORMALIZED!DG118=0,DG$22=$L$22),VLOOKUP(MASTER_DATA_PROCESSED!$C118,Backend!$Q$9:$T$52,3,FALSE),MASTER_DATA_NORMALIZED!DG118)</f>
        <v>0</v>
      </c>
      <c r="DH118" s="96">
        <f>IF(AND(MASTER_DATA_NORMALIZED!DH118=0,DH$22=$L$22),VLOOKUP(MASTER_DATA_PROCESSED!$C118,Backend!$Q$9:$T$52,3,FALSE),MASTER_DATA_NORMALIZED!DH118)</f>
        <v>325.14802509235699</v>
      </c>
      <c r="DI118" s="96">
        <f>IF(AND(MASTER_DATA_NORMALIZED!DI118=0,DI$22=$L$22),VLOOKUP(MASTER_DATA_PROCESSED!$C118,Backend!$Q$9:$T$52,3,FALSE),MASTER_DATA_NORMALIZED!DI118)</f>
        <v>0</v>
      </c>
      <c r="DJ118" s="96">
        <f>IF(AND(MASTER_DATA_NORMALIZED!DJ118=0,DJ$22=$L$22),VLOOKUP(MASTER_DATA_PROCESSED!$C118,Backend!$Q$9:$T$52,3,FALSE),MASTER_DATA_NORMALIZED!DJ118)</f>
        <v>0</v>
      </c>
      <c r="DK118" s="96">
        <f>IF(AND(MASTER_DATA_NORMALIZED!DK118=0,DK$22=$L$22),VLOOKUP(MASTER_DATA_PROCESSED!$C118,Backend!$Q$9:$T$52,3,FALSE),MASTER_DATA_NORMALIZED!DK118)</f>
        <v>0</v>
      </c>
      <c r="DL118" s="96">
        <f>IF(AND(MASTER_DATA_NORMALIZED!DL118=0,DL$22=$L$22),VLOOKUP(MASTER_DATA_PROCESSED!$C118,Backend!$Q$9:$T$52,3,FALSE),MASTER_DATA_NORMALIZED!DL118)</f>
        <v>286.54452224902866</v>
      </c>
      <c r="DM118" s="96">
        <f>IF(AND(MASTER_DATA_NORMALIZED!DM118=0,DM$22=$L$22),VLOOKUP(MASTER_DATA_PROCESSED!$C118,Backend!$Q$9:$T$52,3,FALSE),MASTER_DATA_NORMALIZED!DM118)</f>
        <v>0</v>
      </c>
      <c r="DN118" s="96">
        <f>IF(AND(MASTER_DATA_NORMALIZED!DN118=0,DN$22=$L$22),VLOOKUP(MASTER_DATA_PROCESSED!$C118,Backend!$Q$9:$T$52,3,FALSE),MASTER_DATA_NORMALIZED!DN118)</f>
        <v>0</v>
      </c>
      <c r="DO118" s="96">
        <f>IF(AND(MASTER_DATA_NORMALIZED!DO118=0,DO$22=$L$22),VLOOKUP(MASTER_DATA_PROCESSED!$C118,Backend!$Q$9:$T$52,3,FALSE),MASTER_DATA_NORMALIZED!DO118)</f>
        <v>0</v>
      </c>
      <c r="DP118" s="96">
        <f>IF(AND(MASTER_DATA_NORMALIZED!DP118=0,DP$22=$L$22),VLOOKUP(MASTER_DATA_PROCESSED!$C118,Backend!$Q$9:$T$52,3,FALSE),MASTER_DATA_NORMALIZED!DP118)</f>
        <v>249.50440164430862</v>
      </c>
      <c r="DQ118" s="96">
        <f>IF(AND(MASTER_DATA_NORMALIZED!DQ118=0,DQ$22=$L$22),VLOOKUP(MASTER_DATA_PROCESSED!$C118,Backend!$Q$9:$T$52,3,FALSE),MASTER_DATA_NORMALIZED!DQ118)</f>
        <v>0</v>
      </c>
      <c r="DR118" s="96">
        <f>IF(AND(MASTER_DATA_NORMALIZED!DR118=0,DR$22=$L$22),VLOOKUP(MASTER_DATA_PROCESSED!$C118,Backend!$Q$9:$T$52,3,FALSE),MASTER_DATA_NORMALIZED!DR118)</f>
        <v>0</v>
      </c>
      <c r="DS118" s="96">
        <f>IF(AND(MASTER_DATA_NORMALIZED!DS118=0,DS$22=$L$22),VLOOKUP(MASTER_DATA_PROCESSED!$C118,Backend!$Q$9:$T$52,3,FALSE),MASTER_DATA_NORMALIZED!DS118)</f>
        <v>0</v>
      </c>
      <c r="DT118" s="96">
        <f>IF(AND(MASTER_DATA_NORMALIZED!DT118=0,DT$22=$L$22),VLOOKUP(MASTER_DATA_PROCESSED!$C118,Backend!$Q$9:$T$52,3,FALSE),MASTER_DATA_NORMALIZED!DT118)</f>
        <v>217.25910378731317</v>
      </c>
      <c r="DU118" s="96">
        <f>IF(AND(MASTER_DATA_NORMALIZED!DU118=0,DU$22=$L$22),VLOOKUP(MASTER_DATA_PROCESSED!$C118,Backend!$Q$9:$T$52,3,FALSE),MASTER_DATA_NORMALIZED!DU118)</f>
        <v>0</v>
      </c>
      <c r="DV118" s="96">
        <f>IF(AND(MASTER_DATA_NORMALIZED!DV118=0,DV$22=$L$22),VLOOKUP(MASTER_DATA_PROCESSED!$C118,Backend!$Q$9:$T$52,3,FALSE),MASTER_DATA_NORMALIZED!DV118)</f>
        <v>0</v>
      </c>
      <c r="DW118" s="96">
        <f>IF(AND(MASTER_DATA_NORMALIZED!DW118=0,DW$22=$L$22),VLOOKUP(MASTER_DATA_PROCESSED!$C118,Backend!$Q$9:$T$52,3,FALSE),MASTER_DATA_NORMALIZED!DW118)</f>
        <v>0</v>
      </c>
      <c r="DX118" s="96">
        <f>IF(AND(MASTER_DATA_NORMALIZED!DX118=0,DX$22=$L$22),VLOOKUP(MASTER_DATA_PROCESSED!$C118,Backend!$Q$9:$T$52,3,FALSE),MASTER_DATA_NORMALIZED!DX118)</f>
        <v>189.18794157425444</v>
      </c>
      <c r="DY118" s="96">
        <f>IF(AND(MASTER_DATA_NORMALIZED!DY118=0,DY$22=$L$22),VLOOKUP(MASTER_DATA_PROCESSED!$C118,Backend!$Q$9:$T$52,3,FALSE),MASTER_DATA_NORMALIZED!DY118)</f>
        <v>0</v>
      </c>
      <c r="DZ118" s="96">
        <f>IF(AND(MASTER_DATA_NORMALIZED!DZ118=0,DZ$22=$L$22),VLOOKUP(MASTER_DATA_PROCESSED!$C118,Backend!$Q$9:$T$52,3,FALSE),MASTER_DATA_NORMALIZED!DZ118)</f>
        <v>0</v>
      </c>
      <c r="EA118" s="96">
        <f>IF(AND(MASTER_DATA_NORMALIZED!EA118=0,EA$22=$L$22),VLOOKUP(MASTER_DATA_PROCESSED!$C118,Backend!$Q$9:$T$52,3,FALSE),MASTER_DATA_NORMALIZED!EA118)</f>
        <v>0</v>
      </c>
      <c r="EB118" s="96">
        <f>IF(AND(MASTER_DATA_NORMALIZED!EB118=0,EB$22=$L$22),VLOOKUP(MASTER_DATA_PROCESSED!$C118,Backend!$Q$9:$T$52,3,FALSE),MASTER_DATA_NORMALIZED!EB118)</f>
        <v>180.94819972497285</v>
      </c>
      <c r="EC118" s="96" t="e">
        <f>IF(AND(MASTER_DATA_NORMALIZED!EC118=0,EC$22=$L$22),VLOOKUP(MASTER_DATA_PROCESSED!$C118,Backend!$Q$9:$T$52,3,FALSE),MASTER_DATA_NORMALIZED!EC118)</f>
        <v>#DIV/0!</v>
      </c>
      <c r="ED118" s="96" t="e">
        <f>IF(AND(MASTER_DATA_NORMALIZED!ED118=0,ED$22=$L$22),VLOOKUP(MASTER_DATA_PROCESSED!$C118,Backend!$Q$9:$T$52,3,FALSE),MASTER_DATA_NORMALIZED!ED118)</f>
        <v>#DIV/0!</v>
      </c>
      <c r="EE118" s="96" t="e">
        <f>IF(AND(MASTER_DATA_NORMALIZED!EE118=0,EE$22=$L$22),VLOOKUP(MASTER_DATA_PROCESSED!$C118,Backend!$Q$9:$T$52,3,FALSE),MASTER_DATA_NORMALIZED!EE118)</f>
        <v>#DIV/0!</v>
      </c>
      <c r="EF118" s="96" t="e">
        <f>IF(AND(MASTER_DATA_NORMALIZED!EF118=0,EF$22=$L$22),VLOOKUP(MASTER_DATA_PROCESSED!$C118,Backend!$Q$9:$T$52,3,FALSE),MASTER_DATA_NORMALIZED!EF118)</f>
        <v>#VALUE!</v>
      </c>
      <c r="EG118" s="96">
        <f>IF(AND(MASTER_DATA_NORMALIZED!EG118=0,EG$22=$L$22),VLOOKUP(MASTER_DATA_PROCESSED!$C118,Backend!$Q$9:$T$52,3,FALSE),MASTER_DATA_NORMALIZED!EG118)</f>
        <v>0</v>
      </c>
      <c r="EH118" s="96">
        <f>IF(AND(MASTER_DATA_NORMALIZED!EH118=0,EH$22=$L$22),VLOOKUP(MASTER_DATA_PROCESSED!$C118,Backend!$Q$9:$T$52,3,FALSE),MASTER_DATA_NORMALIZED!EH118)</f>
        <v>0</v>
      </c>
      <c r="EI118" s="96">
        <f>IF(AND(MASTER_DATA_NORMALIZED!EI118=0,EI$22=$L$22),VLOOKUP(MASTER_DATA_PROCESSED!$C118,Backend!$Q$9:$T$52,3,FALSE),MASTER_DATA_NORMALIZED!EI118)</f>
        <v>0</v>
      </c>
      <c r="EJ118" s="96">
        <f>IF(AND(MASTER_DATA_NORMALIZED!EJ118=0,EJ$22=$L$22),VLOOKUP(MASTER_DATA_PROCESSED!$C118,Backend!$Q$9:$T$52,3,FALSE),MASTER_DATA_NORMALIZED!EJ118)</f>
        <v>64.294071472215435</v>
      </c>
      <c r="EK118" s="96">
        <f>IF(AND(MASTER_DATA_NORMALIZED!EK118=0,EK$22=$L$22),VLOOKUP(MASTER_DATA_PROCESSED!$C118,Backend!$Q$9:$T$52,3,FALSE),MASTER_DATA_NORMALIZED!EK118)</f>
        <v>0</v>
      </c>
      <c r="EL118" s="96">
        <f>IF(AND(MASTER_DATA_NORMALIZED!EL118=0,EL$22=$L$22),VLOOKUP(MASTER_DATA_PROCESSED!$C118,Backend!$Q$9:$T$52,3,FALSE),MASTER_DATA_NORMALIZED!EL118)</f>
        <v>0</v>
      </c>
      <c r="EM118" s="96">
        <f>IF(AND(MASTER_DATA_NORMALIZED!EM118=0,EM$22=$L$22),VLOOKUP(MASTER_DATA_PROCESSED!$C118,Backend!$Q$9:$T$52,3,FALSE),MASTER_DATA_NORMALIZED!EM118)</f>
        <v>0</v>
      </c>
      <c r="EN118" s="96">
        <f>IF(AND(MASTER_DATA_NORMALIZED!EN118=0,EN$22=$L$22),VLOOKUP(MASTER_DATA_PROCESSED!$C118,Backend!$Q$9:$T$52,3,FALSE),MASTER_DATA_NORMALIZED!EN118)</f>
        <v>460.12721211829461</v>
      </c>
      <c r="EO118" s="96">
        <f>IF(AND(MASTER_DATA_NORMALIZED!EO118=0,EO$22=$L$22),VLOOKUP(MASTER_DATA_PROCESSED!$C118,Backend!$Q$9:$T$52,3,FALSE),MASTER_DATA_NORMALIZED!EO118)</f>
        <v>0</v>
      </c>
      <c r="EP118" s="96">
        <f>IF(AND(MASTER_DATA_NORMALIZED!EP118=0,EP$22=$L$22),VLOOKUP(MASTER_DATA_PROCESSED!$C118,Backend!$Q$9:$T$52,3,FALSE),MASTER_DATA_NORMALIZED!EP118)</f>
        <v>0</v>
      </c>
      <c r="EQ118" s="96">
        <f>IF(AND(MASTER_DATA_NORMALIZED!EQ118=0,EQ$22=$L$22),VLOOKUP(MASTER_DATA_PROCESSED!$C118,Backend!$Q$9:$T$52,3,FALSE),MASTER_DATA_NORMALIZED!EQ118)</f>
        <v>0</v>
      </c>
      <c r="ER118" s="96">
        <f>IF(AND(MASTER_DATA_NORMALIZED!ER118=0,ER$22=$L$22),VLOOKUP(MASTER_DATA_PROCESSED!$C118,Backend!$Q$9:$T$52,3,FALSE),MASTER_DATA_NORMALIZED!ER118)</f>
        <v>172.80637188002186</v>
      </c>
      <c r="ES118" s="96">
        <f>IF(AND(MASTER_DATA_NORMALIZED!ES118=0,ES$22=$L$22),VLOOKUP(MASTER_DATA_PROCESSED!$C118,Backend!$Q$9:$T$52,3,FALSE),MASTER_DATA_NORMALIZED!ES118)</f>
        <v>0</v>
      </c>
      <c r="ET118" s="96">
        <f>IF(AND(MASTER_DATA_NORMALIZED!ET118=0,ET$22=$L$22),VLOOKUP(MASTER_DATA_PROCESSED!$C118,Backend!$Q$9:$T$52,3,FALSE),MASTER_DATA_NORMALIZED!ET118)</f>
        <v>0</v>
      </c>
      <c r="EU118" s="96">
        <f>IF(AND(MASTER_DATA_NORMALIZED!EU118=0,EU$22=$L$22),VLOOKUP(MASTER_DATA_PROCESSED!$C118,Backend!$Q$9:$T$52,3,FALSE),MASTER_DATA_NORMALIZED!EU118)</f>
        <v>0</v>
      </c>
      <c r="EV118" s="96">
        <f>IF(AND(MASTER_DATA_NORMALIZED!EV118=0,EV$22=$L$22),VLOOKUP(MASTER_DATA_PROCESSED!$C118,Backend!$Q$9:$T$52,3,FALSE),MASTER_DATA_NORMALIZED!EV118)</f>
        <v>172.80637188002186</v>
      </c>
      <c r="EW118" s="96">
        <f>IF(AND(MASTER_DATA_NORMALIZED!EW118=0,EW$22=$L$22),VLOOKUP(MASTER_DATA_PROCESSED!$C118,Backend!$Q$9:$T$52,3,FALSE),MASTER_DATA_NORMALIZED!EW118)</f>
        <v>0</v>
      </c>
      <c r="EX118" s="96">
        <f>IF(AND(MASTER_DATA_NORMALIZED!EX118=0,EX$22=$L$22),VLOOKUP(MASTER_DATA_PROCESSED!$C118,Backend!$Q$9:$T$52,3,FALSE),MASTER_DATA_NORMALIZED!EX118)</f>
        <v>0</v>
      </c>
      <c r="EY118" s="96">
        <f>IF(AND(MASTER_DATA_NORMALIZED!EY118=0,EY$22=$L$22),VLOOKUP(MASTER_DATA_PROCESSED!$C118,Backend!$Q$9:$T$52,3,FALSE),MASTER_DATA_NORMALIZED!EY118)</f>
        <v>0</v>
      </c>
      <c r="EZ118" s="96">
        <f>IF(AND(MASTER_DATA_NORMALIZED!EZ118=0,EZ$22=$L$22),VLOOKUP(MASTER_DATA_PROCESSED!$C118,Backend!$Q$9:$T$52,3,FALSE),MASTER_DATA_NORMALIZED!EZ118)</f>
        <v>78.418771517925634</v>
      </c>
      <c r="FA118" s="96">
        <f>IF(AND(MASTER_DATA_NORMALIZED!FA118=0,FA$22=$L$22),VLOOKUP(MASTER_DATA_PROCESSED!$C118,Backend!$Q$9:$T$52,3,FALSE),MASTER_DATA_NORMALIZED!FA118)</f>
        <v>0</v>
      </c>
      <c r="FB118" s="96">
        <f>IF(AND(MASTER_DATA_NORMALIZED!FB118=0,FB$22=$L$22),VLOOKUP(MASTER_DATA_PROCESSED!$C118,Backend!$Q$9:$T$52,3,FALSE),MASTER_DATA_NORMALIZED!FB118)</f>
        <v>0</v>
      </c>
      <c r="FC118" s="96">
        <f>IF(AND(MASTER_DATA_NORMALIZED!FC118=0,FC$22=$L$22),VLOOKUP(MASTER_DATA_PROCESSED!$C118,Backend!$Q$9:$T$52,3,FALSE),MASTER_DATA_NORMALIZED!FC118)</f>
        <v>0</v>
      </c>
      <c r="FD118" s="96">
        <f>IF(AND(MASTER_DATA_NORMALIZED!FD118=0,FD$22=$L$22),VLOOKUP(MASTER_DATA_PROCESSED!$C118,Backend!$Q$9:$T$52,3,FALSE),MASTER_DATA_NORMALIZED!FD118)</f>
        <v>76.607516546543266</v>
      </c>
      <c r="FE118" s="96">
        <f>IF(AND(MASTER_DATA_NORMALIZED!FE118=0,FE$22=$L$22),VLOOKUP(MASTER_DATA_PROCESSED!$C118,Backend!$Q$9:$T$52,3,FALSE),MASTER_DATA_NORMALIZED!FE118)</f>
        <v>0</v>
      </c>
      <c r="FF118" s="96">
        <f>IF(AND(MASTER_DATA_NORMALIZED!FF118=0,FF$22=$L$22),VLOOKUP(MASTER_DATA_PROCESSED!$C118,Backend!$Q$9:$T$52,3,FALSE),MASTER_DATA_NORMALIZED!FF118)</f>
        <v>0</v>
      </c>
      <c r="FG118" s="96">
        <f>IF(AND(MASTER_DATA_NORMALIZED!FG118=0,FG$22=$L$22),VLOOKUP(MASTER_DATA_PROCESSED!$C118,Backend!$Q$9:$T$52,3,FALSE),MASTER_DATA_NORMALIZED!FG118)</f>
        <v>0</v>
      </c>
      <c r="FH118" s="96">
        <f>IF(AND(MASTER_DATA_NORMALIZED!FH118=0,FH$22=$L$22),VLOOKUP(MASTER_DATA_PROCESSED!$C118,Backend!$Q$9:$T$52,3,FALSE),MASTER_DATA_NORMALIZED!FH118)</f>
        <v>74.986842236913191</v>
      </c>
      <c r="FI118" s="96">
        <f>IF(AND(MASTER_DATA_NORMALIZED!FI118=0,FI$22=$L$22),VLOOKUP(MASTER_DATA_PROCESSED!$C118,Backend!$Q$9:$T$52,3,FALSE),MASTER_DATA_NORMALIZED!FI118)</f>
        <v>0</v>
      </c>
      <c r="FJ118" s="96">
        <f>IF(AND(MASTER_DATA_NORMALIZED!FJ118=0,FJ$22=$L$22),VLOOKUP(MASTER_DATA_PROCESSED!$C118,Backend!$Q$9:$T$52,3,FALSE),MASTER_DATA_NORMALIZED!FJ118)</f>
        <v>0</v>
      </c>
      <c r="FK118" s="96">
        <f>IF(AND(MASTER_DATA_NORMALIZED!FK118=0,FK$22=$L$22),VLOOKUP(MASTER_DATA_PROCESSED!$C118,Backend!$Q$9:$T$52,3,FALSE),MASTER_DATA_NORMALIZED!FK118)</f>
        <v>0</v>
      </c>
      <c r="FL118" s="96">
        <f>IF(AND(MASTER_DATA_NORMALIZED!FL118=0,FL$22=$L$22),VLOOKUP(MASTER_DATA_PROCESSED!$C118,Backend!$Q$9:$T$52,3,FALSE),MASTER_DATA_NORMALIZED!FL118)</f>
        <v>149.97072973488449</v>
      </c>
      <c r="FM118" s="96">
        <f>IF(AND(MASTER_DATA_NORMALIZED!FM118=0,FM$22=$L$22),VLOOKUP(MASTER_DATA_PROCESSED!$C118,Backend!$Q$9:$T$52,3,FALSE),MASTER_DATA_NORMALIZED!FM118)</f>
        <v>0</v>
      </c>
      <c r="FN118" s="96">
        <f>IF(AND(MASTER_DATA_NORMALIZED!FN118=0,FN$22=$L$22),VLOOKUP(MASTER_DATA_PROCESSED!$C118,Backend!$Q$9:$T$52,3,FALSE),MASTER_DATA_NORMALIZED!FN118)</f>
        <v>0</v>
      </c>
      <c r="FO118" s="96">
        <f>IF(AND(MASTER_DATA_NORMALIZED!FO118=0,FO$22=$L$22),VLOOKUP(MASTER_DATA_PROCESSED!$C118,Backend!$Q$9:$T$52,3,FALSE),MASTER_DATA_NORMALIZED!FO118)</f>
        <v>0</v>
      </c>
      <c r="FP118" s="96">
        <f>IF(AND(MASTER_DATA_NORMALIZED!FP118=0,FP$22=$L$22),VLOOKUP(MASTER_DATA_PROCESSED!$C118,Backend!$Q$9:$T$52,3,FALSE),MASTER_DATA_NORMALIZED!FP118)</f>
        <v>207.65113157443025</v>
      </c>
      <c r="FQ118" s="96">
        <f>IF(AND(MASTER_DATA_NORMALIZED!FQ118=0,FQ$22=$L$22),VLOOKUP(MASTER_DATA_PROCESSED!$C118,Backend!$Q$9:$T$52,3,FALSE),MASTER_DATA_NORMALIZED!FQ118)</f>
        <v>0</v>
      </c>
      <c r="FR118" s="96">
        <f>IF(AND(MASTER_DATA_NORMALIZED!FR118=0,FR$22=$L$22),VLOOKUP(MASTER_DATA_PROCESSED!$C118,Backend!$Q$9:$T$52,3,FALSE),MASTER_DATA_NORMALIZED!FR118)</f>
        <v>0</v>
      </c>
      <c r="FS118" s="96">
        <f>IF(AND(MASTER_DATA_NORMALIZED!FS118=0,FS$22=$L$22),VLOOKUP(MASTER_DATA_PROCESSED!$C118,Backend!$Q$9:$T$52,3,FALSE),MASTER_DATA_NORMALIZED!FS118)</f>
        <v>0</v>
      </c>
      <c r="FT118" s="96">
        <f>IF(AND(MASTER_DATA_NORMALIZED!FT118=0,FT$22=$L$22),VLOOKUP(MASTER_DATA_PROCESSED!$C118,Backend!$Q$9:$T$52,3,FALSE),MASTER_DATA_NORMALIZED!FT118)</f>
        <v>200.28150265888033</v>
      </c>
      <c r="FU118" s="96">
        <f>IF(AND(MASTER_DATA_NORMALIZED!FU118=0,FU$22=$L$22),VLOOKUP(MASTER_DATA_PROCESSED!$C118,Backend!$Q$9:$T$52,3,FALSE),MASTER_DATA_NORMALIZED!FU118)</f>
        <v>0</v>
      </c>
      <c r="FV118" s="96">
        <f>IF(AND(MASTER_DATA_NORMALIZED!FV118=0,FV$22=$L$22),VLOOKUP(MASTER_DATA_PROCESSED!$C118,Backend!$Q$9:$T$52,3,FALSE),MASTER_DATA_NORMALIZED!FV118)</f>
        <v>0</v>
      </c>
      <c r="FW118" s="96">
        <f>IF(AND(MASTER_DATA_NORMALIZED!FW118=0,FW$22=$L$22),VLOOKUP(MASTER_DATA_PROCESSED!$C118,Backend!$Q$9:$T$52,3,FALSE),MASTER_DATA_NORMALIZED!FW118)</f>
        <v>0</v>
      </c>
      <c r="FX118" s="96">
        <f>IF(AND(MASTER_DATA_NORMALIZED!FX118=0,FX$22=$L$22),VLOOKUP(MASTER_DATA_PROCESSED!$C118,Backend!$Q$9:$T$52,3,FALSE),MASTER_DATA_NORMALIZED!FX118)</f>
        <v>196.93607501441332</v>
      </c>
      <c r="FY118" s="96">
        <f>IF(AND(MASTER_DATA_NORMALIZED!FY118=0,FY$22=$L$22),VLOOKUP(MASTER_DATA_PROCESSED!$C118,Backend!$Q$9:$T$52,3,FALSE),MASTER_DATA_NORMALIZED!FY118)</f>
        <v>0</v>
      </c>
      <c r="FZ118" s="96">
        <f>IF(AND(MASTER_DATA_NORMALIZED!FZ118=0,FZ$22=$L$22),VLOOKUP(MASTER_DATA_PROCESSED!$C118,Backend!$Q$9:$T$52,3,FALSE),MASTER_DATA_NORMALIZED!FZ118)</f>
        <v>0</v>
      </c>
      <c r="GA118" s="96">
        <f>IF(AND(MASTER_DATA_NORMALIZED!GA118=0,GA$22=$L$22),VLOOKUP(MASTER_DATA_PROCESSED!$C118,Backend!$Q$9:$T$52,3,FALSE),MASTER_DATA_NORMALIZED!GA118)</f>
        <v>0</v>
      </c>
      <c r="GB118" s="96">
        <f>IF(AND(MASTER_DATA_NORMALIZED!GB118=0,GB$22=$L$22),VLOOKUP(MASTER_DATA_PROCESSED!$C118,Backend!$Q$9:$T$52,3,FALSE),MASTER_DATA_NORMALIZED!GB118)</f>
        <v>182.34475177683686</v>
      </c>
      <c r="GC118" s="96">
        <f>IF(AND(MASTER_DATA_NORMALIZED!GC118=0,GC$22=$L$22),VLOOKUP(MASTER_DATA_PROCESSED!$C118,Backend!$Q$9:$T$52,3,FALSE),MASTER_DATA_NORMALIZED!GC118)</f>
        <v>0</v>
      </c>
      <c r="GD118" s="96">
        <f>IF(AND(MASTER_DATA_NORMALIZED!GD118=0,GD$22=$L$22),VLOOKUP(MASTER_DATA_PROCESSED!$C118,Backend!$Q$9:$T$52,3,FALSE),MASTER_DATA_NORMALIZED!GD118)</f>
        <v>0</v>
      </c>
      <c r="GE118" s="96">
        <f>IF(AND(MASTER_DATA_NORMALIZED!GE118=0,GE$22=$L$22),VLOOKUP(MASTER_DATA_PROCESSED!$C118,Backend!$Q$9:$T$52,3,FALSE),MASTER_DATA_NORMALIZED!GE118)</f>
        <v>0</v>
      </c>
      <c r="GF118" s="96">
        <f>IF(AND(MASTER_DATA_NORMALIZED!GF118=0,GF$22=$L$22),VLOOKUP(MASTER_DATA_PROCESSED!$C118,Backend!$Q$9:$T$52,3,FALSE),MASTER_DATA_NORMALIZED!GF118)</f>
        <v>175.72755959881027</v>
      </c>
      <c r="GG118" s="96">
        <f>IF(AND(MASTER_DATA_NORMALIZED!GG118=0,GG$22=$L$22),VLOOKUP(MASTER_DATA_PROCESSED!$C118,Backend!$Q$9:$T$52,3,FALSE),MASTER_DATA_NORMALIZED!GG118)</f>
        <v>0</v>
      </c>
      <c r="GH118" s="96">
        <f>IF(AND(MASTER_DATA_NORMALIZED!GH118=0,GH$22=$L$22),VLOOKUP(MASTER_DATA_PROCESSED!$C118,Backend!$Q$9:$T$52,3,FALSE),MASTER_DATA_NORMALIZED!GH118)</f>
        <v>0</v>
      </c>
      <c r="GI118" s="96">
        <f>IF(AND(MASTER_DATA_NORMALIZED!GI118=0,GI$22=$L$22),VLOOKUP(MASTER_DATA_PROCESSED!$C118,Backend!$Q$9:$T$52,3,FALSE),MASTER_DATA_NORMALIZED!GI118)</f>
        <v>0</v>
      </c>
      <c r="GJ118" s="96">
        <f>IF(AND(MASTER_DATA_NORMALIZED!GJ118=0,GJ$22=$L$22),VLOOKUP(MASTER_DATA_PROCESSED!$C118,Backend!$Q$9:$T$52,3,FALSE),MASTER_DATA_NORMALIZED!GJ118)</f>
        <v>173.10099572240603</v>
      </c>
      <c r="GK118" s="96">
        <f>IF(AND(MASTER_DATA_NORMALIZED!GK118=0,GK$22=$L$22),VLOOKUP(MASTER_DATA_PROCESSED!$C118,Backend!$Q$9:$T$52,3,FALSE),MASTER_DATA_NORMALIZED!GK118)</f>
        <v>0</v>
      </c>
      <c r="GL118" s="96">
        <f>IF(AND(MASTER_DATA_NORMALIZED!GL118=0,GL$22=$L$22),VLOOKUP(MASTER_DATA_PROCESSED!$C118,Backend!$Q$9:$T$52,3,FALSE),MASTER_DATA_NORMALIZED!GL118)</f>
        <v>0</v>
      </c>
      <c r="GM118" s="96">
        <f>IF(AND(MASTER_DATA_NORMALIZED!GM118=0,GM$22=$L$22),VLOOKUP(MASTER_DATA_PROCESSED!$C118,Backend!$Q$9:$T$52,3,FALSE),MASTER_DATA_NORMALIZED!GM118)</f>
        <v>0</v>
      </c>
      <c r="GN118" s="96">
        <f>IF(AND(MASTER_DATA_NORMALIZED!GN118=0,GN$22=$L$22),VLOOKUP(MASTER_DATA_PROCESSED!$C118,Backend!$Q$9:$T$52,3,FALSE),MASTER_DATA_NORMALIZED!GN118)</f>
        <v>168.25471055189803</v>
      </c>
      <c r="GO118" s="96">
        <f>IF(AND(MASTER_DATA_NORMALIZED!GO118=0,GO$22=$L$22),VLOOKUP(MASTER_DATA_PROCESSED!$C118,Backend!$Q$9:$T$52,3,FALSE),MASTER_DATA_NORMALIZED!GO118)</f>
        <v>0</v>
      </c>
      <c r="GP118" s="96">
        <f>IF(AND(MASTER_DATA_NORMALIZED!GP118=0,GP$22=$L$22),VLOOKUP(MASTER_DATA_PROCESSED!$C118,Backend!$Q$9:$T$52,3,FALSE),MASTER_DATA_NORMALIZED!GP118)</f>
        <v>0</v>
      </c>
      <c r="GQ118" s="96">
        <f>IF(AND(MASTER_DATA_NORMALIZED!GQ118=0,GQ$22=$L$22),VLOOKUP(MASTER_DATA_PROCESSED!$C118,Backend!$Q$9:$T$52,3,FALSE),MASTER_DATA_NORMALIZED!GQ118)</f>
        <v>0</v>
      </c>
      <c r="GR118" s="96">
        <f>IF(AND(MASTER_DATA_NORMALIZED!GR118=0,GR$22=$L$22),VLOOKUP(MASTER_DATA_PROCESSED!$C118,Backend!$Q$9:$T$52,3,FALSE),MASTER_DATA_NORMALIZED!GR118)</f>
        <v>162.46959221790496</v>
      </c>
      <c r="GS118" s="96">
        <f>IF(AND(MASTER_DATA_NORMALIZED!GS118=0,GS$22=$L$22),VLOOKUP(MASTER_DATA_PROCESSED!$C118,Backend!$Q$9:$T$52,3,FALSE),MASTER_DATA_NORMALIZED!GS118)</f>
        <v>0</v>
      </c>
      <c r="GT118" s="96">
        <f>IF(AND(MASTER_DATA_NORMALIZED!GT118=0,GT$22=$L$22),VLOOKUP(MASTER_DATA_PROCESSED!$C118,Backend!$Q$9:$T$52,3,FALSE),MASTER_DATA_NORMALIZED!GT118)</f>
        <v>0</v>
      </c>
      <c r="GU118" s="96">
        <f>IF(AND(MASTER_DATA_NORMALIZED!GU118=0,GU$22=$L$22),VLOOKUP(MASTER_DATA_PROCESSED!$C118,Backend!$Q$9:$T$52,3,FALSE),MASTER_DATA_NORMALIZED!GU118)</f>
        <v>0</v>
      </c>
      <c r="GV118" s="96">
        <f>IF(AND(MASTER_DATA_NORMALIZED!GV118=0,GV$22=$L$22),VLOOKUP(MASTER_DATA_PROCESSED!$C118,Backend!$Q$9:$T$52,3,FALSE),MASTER_DATA_NORMALIZED!GV118)</f>
        <v>160.16423680639917</v>
      </c>
      <c r="GW118" s="96" t="e">
        <f>IF(AND(MASTER_DATA_NORMALIZED!GW118=0,GW$22=$L$22),VLOOKUP(MASTER_DATA_PROCESSED!$C118,Backend!$Q$9:$T$52,3,FALSE),MASTER_DATA_NORMALIZED!GW118)</f>
        <v>#REF!</v>
      </c>
      <c r="GX118" s="96" t="e">
        <f>IF(AND(MASTER_DATA_NORMALIZED!GX118=0,GX$22=$L$22),VLOOKUP(MASTER_DATA_PROCESSED!$C118,Backend!$Q$9:$T$52,3,FALSE),MASTER_DATA_NORMALIZED!GX118)</f>
        <v>#REF!</v>
      </c>
      <c r="GY118" s="96" t="e">
        <f>IF(AND(MASTER_DATA_NORMALIZED!GY118=0,GY$22=$L$22),VLOOKUP(MASTER_DATA_PROCESSED!$C118,Backend!$Q$9:$T$52,3,FALSE),MASTER_DATA_NORMALIZED!GY118)</f>
        <v>#REF!</v>
      </c>
    </row>
    <row r="119" spans="2:207" hidden="1" outlineLevel="2" x14ac:dyDescent="0.3">
      <c r="B119" s="21">
        <f t="shared" si="14"/>
        <v>20</v>
      </c>
      <c r="C119" s="52">
        <f t="shared" si="15"/>
        <v>241</v>
      </c>
      <c r="D119" s="77"/>
      <c r="E119" s="52"/>
      <c r="F119" s="52">
        <v>241</v>
      </c>
      <c r="G119" s="78"/>
      <c r="H119" s="35" t="s">
        <v>121</v>
      </c>
      <c r="I119" s="97">
        <f>IF(AND(MASTER_DATA_NORMALIZED!I119=0,I$22=$L$22),VLOOKUP(MASTER_DATA_PROCESSED!$C119,Backend!$Q$9:$T$52,3,FALSE),MASTER_DATA_NORMALIZED!I119)</f>
        <v>0</v>
      </c>
      <c r="J119" s="97">
        <f>IF(AND(MASTER_DATA_NORMALIZED!J119=0,J$22=$L$22),VLOOKUP(MASTER_DATA_PROCESSED!$C119,Backend!$Q$9:$T$52,3,FALSE),MASTER_DATA_NORMALIZED!J119)</f>
        <v>0</v>
      </c>
      <c r="K119" s="97">
        <f>IF(AND(MASTER_DATA_NORMALIZED!K119=0,K$22=$L$22),VLOOKUP(MASTER_DATA_PROCESSED!$C119,Backend!$Q$9:$T$52,3,FALSE),MASTER_DATA_NORMALIZED!K119)</f>
        <v>0</v>
      </c>
      <c r="L119" s="97" t="e">
        <f>IF(AND(MASTER_DATA_NORMALIZED!L119=0,L$22=$L$22),VLOOKUP(MASTER_DATA_PROCESSED!$C119,Backend!$Q$9:$T$52,3,FALSE),MASTER_DATA_NORMALIZED!L119)</f>
        <v>#N/A</v>
      </c>
      <c r="M119" s="97">
        <f>IF(AND(MASTER_DATA_NORMALIZED!M119=0,M$22=$L$22),VLOOKUP(MASTER_DATA_PROCESSED!$C119,Backend!$Q$9:$T$52,3,FALSE),MASTER_DATA_NORMALIZED!M119)</f>
        <v>0</v>
      </c>
      <c r="N119" s="97">
        <f>IF(AND(MASTER_DATA_NORMALIZED!N119=0,N$22=$L$22),VLOOKUP(MASTER_DATA_PROCESSED!$C119,Backend!$Q$9:$T$52,3,FALSE),MASTER_DATA_NORMALIZED!N119)</f>
        <v>0</v>
      </c>
      <c r="O119" s="97">
        <f>IF(AND(MASTER_DATA_NORMALIZED!O119=0,O$22=$L$22),VLOOKUP(MASTER_DATA_PROCESSED!$C119,Backend!$Q$9:$T$52,3,FALSE),MASTER_DATA_NORMALIZED!O119)</f>
        <v>0</v>
      </c>
      <c r="P119" s="97" t="e">
        <f>IF(AND(MASTER_DATA_NORMALIZED!P119=0,P$22=$L$22),VLOOKUP(MASTER_DATA_PROCESSED!$C119,Backend!$Q$9:$T$52,3,FALSE),MASTER_DATA_NORMALIZED!P119)</f>
        <v>#N/A</v>
      </c>
      <c r="Q119" s="97">
        <f>IF(AND(MASTER_DATA_NORMALIZED!Q119=0,Q$22=$L$22),VLOOKUP(MASTER_DATA_PROCESSED!$C119,Backend!$Q$9:$T$52,3,FALSE),MASTER_DATA_NORMALIZED!Q119)</f>
        <v>0</v>
      </c>
      <c r="R119" s="97">
        <f>IF(AND(MASTER_DATA_NORMALIZED!R119=0,R$22=$L$22),VLOOKUP(MASTER_DATA_PROCESSED!$C119,Backend!$Q$9:$T$52,3,FALSE),MASTER_DATA_NORMALIZED!R119)</f>
        <v>0</v>
      </c>
      <c r="S119" s="97">
        <f>IF(AND(MASTER_DATA_NORMALIZED!S119=0,S$22=$L$22),VLOOKUP(MASTER_DATA_PROCESSED!$C119,Backend!$Q$9:$T$52,3,FALSE),MASTER_DATA_NORMALIZED!S119)</f>
        <v>0</v>
      </c>
      <c r="T119" s="97" t="e">
        <f>IF(AND(MASTER_DATA_NORMALIZED!T119=0,T$22=$L$22),VLOOKUP(MASTER_DATA_PROCESSED!$C119,Backend!$Q$9:$T$52,3,FALSE),MASTER_DATA_NORMALIZED!T119)</f>
        <v>#N/A</v>
      </c>
      <c r="U119" s="97">
        <f>IF(AND(MASTER_DATA_NORMALIZED!U119=0,U$22=$L$22),VLOOKUP(MASTER_DATA_PROCESSED!$C119,Backend!$Q$9:$T$52,3,FALSE),MASTER_DATA_NORMALIZED!U119)</f>
        <v>0</v>
      </c>
      <c r="V119" s="97">
        <f>IF(AND(MASTER_DATA_NORMALIZED!V119=0,V$22=$L$22),VLOOKUP(MASTER_DATA_PROCESSED!$C119,Backend!$Q$9:$T$52,3,FALSE),MASTER_DATA_NORMALIZED!V119)</f>
        <v>0</v>
      </c>
      <c r="W119" s="97">
        <f>IF(AND(MASTER_DATA_NORMALIZED!W119=0,W$22=$L$22),VLOOKUP(MASTER_DATA_PROCESSED!$C119,Backend!$Q$9:$T$52,3,FALSE),MASTER_DATA_NORMALIZED!W119)</f>
        <v>0</v>
      </c>
      <c r="X119" s="97" t="e">
        <f>IF(AND(MASTER_DATA_NORMALIZED!X119=0,X$22=$L$22),VLOOKUP(MASTER_DATA_PROCESSED!$C119,Backend!$Q$9:$T$52,3,FALSE),MASTER_DATA_NORMALIZED!X119)</f>
        <v>#N/A</v>
      </c>
      <c r="Y119" s="97">
        <f>IF(AND(MASTER_DATA_NORMALIZED!Y119=0,Y$22=$L$22),VLOOKUP(MASTER_DATA_PROCESSED!$C119,Backend!$Q$9:$T$52,3,FALSE),MASTER_DATA_NORMALIZED!Y119)</f>
        <v>0</v>
      </c>
      <c r="Z119" s="97">
        <f>IF(AND(MASTER_DATA_NORMALIZED!Z119=0,Z$22=$L$22),VLOOKUP(MASTER_DATA_PROCESSED!$C119,Backend!$Q$9:$T$52,3,FALSE),MASTER_DATA_NORMALIZED!Z119)</f>
        <v>0</v>
      </c>
      <c r="AA119" s="97">
        <f>IF(AND(MASTER_DATA_NORMALIZED!AA119=0,AA$22=$L$22),VLOOKUP(MASTER_DATA_PROCESSED!$C119,Backend!$Q$9:$T$52,3,FALSE),MASTER_DATA_NORMALIZED!AA119)</f>
        <v>0</v>
      </c>
      <c r="AB119" s="97" t="e">
        <f>IF(AND(MASTER_DATA_NORMALIZED!AB119=0,AB$22=$L$22),VLOOKUP(MASTER_DATA_PROCESSED!$C119,Backend!$Q$9:$T$52,3,FALSE),MASTER_DATA_NORMALIZED!AB119)</f>
        <v>#N/A</v>
      </c>
      <c r="AC119" s="97">
        <f>IF(AND(MASTER_DATA_NORMALIZED!AC119=0,AC$22=$L$22),VLOOKUP(MASTER_DATA_PROCESSED!$C119,Backend!$Q$9:$T$52,3,FALSE),MASTER_DATA_NORMALIZED!AC119)</f>
        <v>0</v>
      </c>
      <c r="AD119" s="97">
        <f>IF(AND(MASTER_DATA_NORMALIZED!AD119=0,AD$22=$L$22),VLOOKUP(MASTER_DATA_PROCESSED!$C119,Backend!$Q$9:$T$52,3,FALSE),MASTER_DATA_NORMALIZED!AD119)</f>
        <v>0</v>
      </c>
      <c r="AE119" s="97">
        <f>IF(AND(MASTER_DATA_NORMALIZED!AE119=0,AE$22=$L$22),VLOOKUP(MASTER_DATA_PROCESSED!$C119,Backend!$Q$9:$T$52,3,FALSE),MASTER_DATA_NORMALIZED!AE119)</f>
        <v>0</v>
      </c>
      <c r="AF119" s="97" t="e">
        <f>IF(AND(MASTER_DATA_NORMALIZED!AF119=0,AF$22=$L$22),VLOOKUP(MASTER_DATA_PROCESSED!$C119,Backend!$Q$9:$T$52,3,FALSE),MASTER_DATA_NORMALIZED!AF119)</f>
        <v>#N/A</v>
      </c>
      <c r="AG119" s="97">
        <f>IF(AND(MASTER_DATA_NORMALIZED!AG119=0,AG$22=$L$22),VLOOKUP(MASTER_DATA_PROCESSED!$C119,Backend!$Q$9:$T$52,3,FALSE),MASTER_DATA_NORMALIZED!AG119)</f>
        <v>0</v>
      </c>
      <c r="AH119" s="97">
        <f>IF(AND(MASTER_DATA_NORMALIZED!AH119=0,AH$22=$L$22),VLOOKUP(MASTER_DATA_PROCESSED!$C119,Backend!$Q$9:$T$52,3,FALSE),MASTER_DATA_NORMALIZED!AH119)</f>
        <v>0</v>
      </c>
      <c r="AI119" s="97">
        <f>IF(AND(MASTER_DATA_NORMALIZED!AI119=0,AI$22=$L$22),VLOOKUP(MASTER_DATA_PROCESSED!$C119,Backend!$Q$9:$T$52,3,FALSE),MASTER_DATA_NORMALIZED!AI119)</f>
        <v>0</v>
      </c>
      <c r="AJ119" s="97" t="e">
        <f>IF(AND(MASTER_DATA_NORMALIZED!AJ119=0,AJ$22=$L$22),VLOOKUP(MASTER_DATA_PROCESSED!$C119,Backend!$Q$9:$T$52,3,FALSE),MASTER_DATA_NORMALIZED!AJ119)</f>
        <v>#N/A</v>
      </c>
      <c r="AK119" s="97">
        <f>IF(AND(MASTER_DATA_NORMALIZED!AK119=0,AK$22=$L$22),VLOOKUP(MASTER_DATA_PROCESSED!$C119,Backend!$Q$9:$T$52,3,FALSE),MASTER_DATA_NORMALIZED!AK119)</f>
        <v>0</v>
      </c>
      <c r="AL119" s="97">
        <f>IF(AND(MASTER_DATA_NORMALIZED!AL119=0,AL$22=$L$22),VLOOKUP(MASTER_DATA_PROCESSED!$C119,Backend!$Q$9:$T$52,3,FALSE),MASTER_DATA_NORMALIZED!AL119)</f>
        <v>0</v>
      </c>
      <c r="AM119" s="97">
        <f>IF(AND(MASTER_DATA_NORMALIZED!AM119=0,AM$22=$L$22),VLOOKUP(MASTER_DATA_PROCESSED!$C119,Backend!$Q$9:$T$52,3,FALSE),MASTER_DATA_NORMALIZED!AM119)</f>
        <v>0</v>
      </c>
      <c r="AN119" s="97" t="e">
        <f>IF(AND(MASTER_DATA_NORMALIZED!AN119=0,AN$22=$L$22),VLOOKUP(MASTER_DATA_PROCESSED!$C119,Backend!$Q$9:$T$52,3,FALSE),MASTER_DATA_NORMALIZED!AN119)</f>
        <v>#N/A</v>
      </c>
      <c r="AO119" s="97">
        <f>IF(AND(MASTER_DATA_NORMALIZED!AO119=0,AO$22=$L$22),VLOOKUP(MASTER_DATA_PROCESSED!$C119,Backend!$Q$9:$T$52,3,FALSE),MASTER_DATA_NORMALIZED!AO119)</f>
        <v>0</v>
      </c>
      <c r="AP119" s="97">
        <f>IF(AND(MASTER_DATA_NORMALIZED!AP119=0,AP$22=$L$22),VLOOKUP(MASTER_DATA_PROCESSED!$C119,Backend!$Q$9:$T$52,3,FALSE),MASTER_DATA_NORMALIZED!AP119)</f>
        <v>0</v>
      </c>
      <c r="AQ119" s="97">
        <f>IF(AND(MASTER_DATA_NORMALIZED!AQ119=0,AQ$22=$L$22),VLOOKUP(MASTER_DATA_PROCESSED!$C119,Backend!$Q$9:$T$52,3,FALSE),MASTER_DATA_NORMALIZED!AQ119)</f>
        <v>0</v>
      </c>
      <c r="AR119" s="97" t="e">
        <f>IF(AND(MASTER_DATA_NORMALIZED!AR119=0,AR$22=$L$22),VLOOKUP(MASTER_DATA_PROCESSED!$C119,Backend!$Q$9:$T$52,3,FALSE),MASTER_DATA_NORMALIZED!AR119)</f>
        <v>#N/A</v>
      </c>
      <c r="AS119" s="97">
        <f>IF(AND(MASTER_DATA_NORMALIZED!AS119=0,AS$22=$L$22),VLOOKUP(MASTER_DATA_PROCESSED!$C119,Backend!$Q$9:$T$52,3,FALSE),MASTER_DATA_NORMALIZED!AS119)</f>
        <v>0</v>
      </c>
      <c r="AT119" s="97">
        <f>IF(AND(MASTER_DATA_NORMALIZED!AT119=0,AT$22=$L$22),VLOOKUP(MASTER_DATA_PROCESSED!$C119,Backend!$Q$9:$T$52,3,FALSE),MASTER_DATA_NORMALIZED!AT119)</f>
        <v>0</v>
      </c>
      <c r="AU119" s="97">
        <f>IF(AND(MASTER_DATA_NORMALIZED!AU119=0,AU$22=$L$22),VLOOKUP(MASTER_DATA_PROCESSED!$C119,Backend!$Q$9:$T$52,3,FALSE),MASTER_DATA_NORMALIZED!AU119)</f>
        <v>0</v>
      </c>
      <c r="AV119" s="97" t="e">
        <f>IF(AND(MASTER_DATA_NORMALIZED!AV119=0,AV$22=$L$22),VLOOKUP(MASTER_DATA_PROCESSED!$C119,Backend!$Q$9:$T$52,3,FALSE),MASTER_DATA_NORMALIZED!AV119)</f>
        <v>#N/A</v>
      </c>
      <c r="AW119" s="97">
        <f>IF(AND(MASTER_DATA_NORMALIZED!AW119=0,AW$22=$L$22),VLOOKUP(MASTER_DATA_PROCESSED!$C119,Backend!$Q$9:$T$52,3,FALSE),MASTER_DATA_NORMALIZED!AW119)</f>
        <v>0</v>
      </c>
      <c r="AX119" s="97">
        <f>IF(AND(MASTER_DATA_NORMALIZED!AX119=0,AX$22=$L$22),VLOOKUP(MASTER_DATA_PROCESSED!$C119,Backend!$Q$9:$T$52,3,FALSE),MASTER_DATA_NORMALIZED!AX119)</f>
        <v>0</v>
      </c>
      <c r="AY119" s="97">
        <f>IF(AND(MASTER_DATA_NORMALIZED!AY119=0,AY$22=$L$22),VLOOKUP(MASTER_DATA_PROCESSED!$C119,Backend!$Q$9:$T$52,3,FALSE),MASTER_DATA_NORMALIZED!AY119)</f>
        <v>0</v>
      </c>
      <c r="AZ119" s="97" t="e">
        <f>IF(AND(MASTER_DATA_NORMALIZED!AZ119=0,AZ$22=$L$22),VLOOKUP(MASTER_DATA_PROCESSED!$C119,Backend!$Q$9:$T$52,3,FALSE),MASTER_DATA_NORMALIZED!AZ119)</f>
        <v>#N/A</v>
      </c>
      <c r="BA119" s="97">
        <f>IF(AND(MASTER_DATA_NORMALIZED!BA119=0,BA$22=$L$22),VLOOKUP(MASTER_DATA_PROCESSED!$C119,Backend!$Q$9:$T$52,3,FALSE),MASTER_DATA_NORMALIZED!BA119)</f>
        <v>0</v>
      </c>
      <c r="BB119" s="97">
        <f>IF(AND(MASTER_DATA_NORMALIZED!BB119=0,BB$22=$L$22),VLOOKUP(MASTER_DATA_PROCESSED!$C119,Backend!$Q$9:$T$52,3,FALSE),MASTER_DATA_NORMALIZED!BB119)</f>
        <v>0</v>
      </c>
      <c r="BC119" s="97">
        <f>IF(AND(MASTER_DATA_NORMALIZED!BC119=0,BC$22=$L$22),VLOOKUP(MASTER_DATA_PROCESSED!$C119,Backend!$Q$9:$T$52,3,FALSE),MASTER_DATA_NORMALIZED!BC119)</f>
        <v>0</v>
      </c>
      <c r="BD119" s="97" t="e">
        <f>IF(AND(MASTER_DATA_NORMALIZED!BD119=0,BD$22=$L$22),VLOOKUP(MASTER_DATA_PROCESSED!$C119,Backend!$Q$9:$T$52,3,FALSE),MASTER_DATA_NORMALIZED!BD119)</f>
        <v>#N/A</v>
      </c>
      <c r="BE119" s="97">
        <f>IF(AND(MASTER_DATA_NORMALIZED!BE119=0,BE$22=$L$22),VLOOKUP(MASTER_DATA_PROCESSED!$C119,Backend!$Q$9:$T$52,3,FALSE),MASTER_DATA_NORMALIZED!BE119)</f>
        <v>0</v>
      </c>
      <c r="BF119" s="97">
        <f>IF(AND(MASTER_DATA_NORMALIZED!BF119=0,BF$22=$L$22),VLOOKUP(MASTER_DATA_PROCESSED!$C119,Backend!$Q$9:$T$52,3,FALSE),MASTER_DATA_NORMALIZED!BF119)</f>
        <v>0</v>
      </c>
      <c r="BG119" s="97">
        <f>IF(AND(MASTER_DATA_NORMALIZED!BG119=0,BG$22=$L$22),VLOOKUP(MASTER_DATA_PROCESSED!$C119,Backend!$Q$9:$T$52,3,FALSE),MASTER_DATA_NORMALIZED!BG119)</f>
        <v>0</v>
      </c>
      <c r="BH119" s="97" t="e">
        <f>IF(AND(MASTER_DATA_NORMALIZED!BH119=0,BH$22=$L$22),VLOOKUP(MASTER_DATA_PROCESSED!$C119,Backend!$Q$9:$T$52,3,FALSE),MASTER_DATA_NORMALIZED!BH119)</f>
        <v>#N/A</v>
      </c>
      <c r="BI119" s="97">
        <f>IF(AND(MASTER_DATA_NORMALIZED!BI119=0,BI$22=$L$22),VLOOKUP(MASTER_DATA_PROCESSED!$C119,Backend!$Q$9:$T$52,3,FALSE),MASTER_DATA_NORMALIZED!BI119)</f>
        <v>0</v>
      </c>
      <c r="BJ119" s="97">
        <f>IF(AND(MASTER_DATA_NORMALIZED!BJ119=0,BJ$22=$L$22),VLOOKUP(MASTER_DATA_PROCESSED!$C119,Backend!$Q$9:$T$52,3,FALSE),MASTER_DATA_NORMALIZED!BJ119)</f>
        <v>0</v>
      </c>
      <c r="BK119" s="97">
        <f>IF(AND(MASTER_DATA_NORMALIZED!BK119=0,BK$22=$L$22),VLOOKUP(MASTER_DATA_PROCESSED!$C119,Backend!$Q$9:$T$52,3,FALSE),MASTER_DATA_NORMALIZED!BK119)</f>
        <v>0</v>
      </c>
      <c r="BL119" s="97" t="e">
        <f>IF(AND(MASTER_DATA_NORMALIZED!BL119=0,BL$22=$L$22),VLOOKUP(MASTER_DATA_PROCESSED!$C119,Backend!$Q$9:$T$52,3,FALSE),MASTER_DATA_NORMALIZED!BL119)</f>
        <v>#N/A</v>
      </c>
      <c r="BM119" s="97">
        <f>IF(AND(MASTER_DATA_NORMALIZED!BM119=0,BM$22=$L$22),VLOOKUP(MASTER_DATA_PROCESSED!$C119,Backend!$Q$9:$T$52,3,FALSE),MASTER_DATA_NORMALIZED!BM119)</f>
        <v>0</v>
      </c>
      <c r="BN119" s="97">
        <f>IF(AND(MASTER_DATA_NORMALIZED!BN119=0,BN$22=$L$22),VLOOKUP(MASTER_DATA_PROCESSED!$C119,Backend!$Q$9:$T$52,3,FALSE),MASTER_DATA_NORMALIZED!BN119)</f>
        <v>0</v>
      </c>
      <c r="BO119" s="97">
        <f>IF(AND(MASTER_DATA_NORMALIZED!BO119=0,BO$22=$L$22),VLOOKUP(MASTER_DATA_PROCESSED!$C119,Backend!$Q$9:$T$52,3,FALSE),MASTER_DATA_NORMALIZED!BO119)</f>
        <v>0</v>
      </c>
      <c r="BP119" s="97">
        <f>IF(AND(MASTER_DATA_NORMALIZED!BP119=0,BP$22=$L$22),VLOOKUP(MASTER_DATA_PROCESSED!$C119,Backend!$Q$9:$T$52,3,FALSE),MASTER_DATA_NORMALIZED!BP119)</f>
        <v>33.32366314976283</v>
      </c>
      <c r="BQ119" s="97">
        <f>IF(AND(MASTER_DATA_NORMALIZED!BQ119=0,BQ$22=$L$22),VLOOKUP(MASTER_DATA_PROCESSED!$C119,Backend!$Q$9:$T$52,3,FALSE),MASTER_DATA_NORMALIZED!BQ119)</f>
        <v>0</v>
      </c>
      <c r="BR119" s="97">
        <f>IF(AND(MASTER_DATA_NORMALIZED!BR119=0,BR$22=$L$22),VLOOKUP(MASTER_DATA_PROCESSED!$C119,Backend!$Q$9:$T$52,3,FALSE),MASTER_DATA_NORMALIZED!BR119)</f>
        <v>0</v>
      </c>
      <c r="BS119" s="97">
        <f>IF(AND(MASTER_DATA_NORMALIZED!BS119=0,BS$22=$L$22),VLOOKUP(MASTER_DATA_PROCESSED!$C119,Backend!$Q$9:$T$52,3,FALSE),MASTER_DATA_NORMALIZED!BS119)</f>
        <v>0</v>
      </c>
      <c r="BT119" s="97">
        <f>IF(AND(MASTER_DATA_NORMALIZED!BT119=0,BT$22=$L$22),VLOOKUP(MASTER_DATA_PROCESSED!$C119,Backend!$Q$9:$T$52,3,FALSE),MASTER_DATA_NORMALIZED!BT119)</f>
        <v>33.32342604745962</v>
      </c>
      <c r="BU119" s="97">
        <f>IF(AND(MASTER_DATA_NORMALIZED!BU119=0,BU$22=$L$22),VLOOKUP(MASTER_DATA_PROCESSED!$C119,Backend!$Q$9:$T$52,3,FALSE),MASTER_DATA_NORMALIZED!BU119)</f>
        <v>0</v>
      </c>
      <c r="BV119" s="97">
        <f>IF(AND(MASTER_DATA_NORMALIZED!BV119=0,BV$22=$L$22),VLOOKUP(MASTER_DATA_PROCESSED!$C119,Backend!$Q$9:$T$52,3,FALSE),MASTER_DATA_NORMALIZED!BV119)</f>
        <v>0</v>
      </c>
      <c r="BW119" s="97">
        <f>IF(AND(MASTER_DATA_NORMALIZED!BW119=0,BW$22=$L$22),VLOOKUP(MASTER_DATA_PROCESSED!$C119,Backend!$Q$9:$T$52,3,FALSE),MASTER_DATA_NORMALIZED!BW119)</f>
        <v>0</v>
      </c>
      <c r="BX119" s="97">
        <f>IF(AND(MASTER_DATA_NORMALIZED!BX119=0,BX$22=$L$22),VLOOKUP(MASTER_DATA_PROCESSED!$C119,Backend!$Q$9:$T$52,3,FALSE),MASTER_DATA_NORMALIZED!BX119)</f>
        <v>49.422682827731954</v>
      </c>
      <c r="BY119" s="97">
        <f>IF(AND(MASTER_DATA_NORMALIZED!BY119=0,BY$22=$L$22),VLOOKUP(MASTER_DATA_PROCESSED!$C119,Backend!$Q$9:$T$52,3,FALSE),MASTER_DATA_NORMALIZED!BY119)</f>
        <v>0</v>
      </c>
      <c r="BZ119" s="97">
        <f>IF(AND(MASTER_DATA_NORMALIZED!BZ119=0,BZ$22=$L$22),VLOOKUP(MASTER_DATA_PROCESSED!$C119,Backend!$Q$9:$T$52,3,FALSE),MASTER_DATA_NORMALIZED!BZ119)</f>
        <v>0</v>
      </c>
      <c r="CA119" s="97">
        <f>IF(AND(MASTER_DATA_NORMALIZED!CA119=0,CA$22=$L$22),VLOOKUP(MASTER_DATA_PROCESSED!$C119,Backend!$Q$9:$T$52,3,FALSE),MASTER_DATA_NORMALIZED!CA119)</f>
        <v>0</v>
      </c>
      <c r="CB119" s="97">
        <f>IF(AND(MASTER_DATA_NORMALIZED!CB119=0,CB$22=$L$22),VLOOKUP(MASTER_DATA_PROCESSED!$C119,Backend!$Q$9:$T$52,3,FALSE),MASTER_DATA_NORMALIZED!CB119)</f>
        <v>31.312932409349873</v>
      </c>
      <c r="CC119" s="97">
        <f>IF(AND(MASTER_DATA_NORMALIZED!CC119=0,CC$22=$L$22),VLOOKUP(MASTER_DATA_PROCESSED!$C119,Backend!$Q$9:$T$52,3,FALSE),MASTER_DATA_NORMALIZED!CC119)</f>
        <v>0</v>
      </c>
      <c r="CD119" s="97">
        <f>IF(AND(MASTER_DATA_NORMALIZED!CD119=0,CD$22=$L$22),VLOOKUP(MASTER_DATA_PROCESSED!$C119,Backend!$Q$9:$T$52,3,FALSE),MASTER_DATA_NORMALIZED!CD119)</f>
        <v>0</v>
      </c>
      <c r="CE119" s="97">
        <f>IF(AND(MASTER_DATA_NORMALIZED!CE119=0,CE$22=$L$22),VLOOKUP(MASTER_DATA_PROCESSED!$C119,Backend!$Q$9:$T$52,3,FALSE),MASTER_DATA_NORMALIZED!CE119)</f>
        <v>0</v>
      </c>
      <c r="CF119" s="97">
        <f>IF(AND(MASTER_DATA_NORMALIZED!CF119=0,CF$22=$L$22),VLOOKUP(MASTER_DATA_PROCESSED!$C119,Backend!$Q$9:$T$52,3,FALSE),MASTER_DATA_NORMALIZED!CF119)</f>
        <v>28.845097805378948</v>
      </c>
      <c r="CG119" s="97">
        <f>IF(AND(MASTER_DATA_NORMALIZED!CG119=0,CG$22=$L$22),VLOOKUP(MASTER_DATA_PROCESSED!$C119,Backend!$Q$9:$T$52,3,FALSE),MASTER_DATA_NORMALIZED!CG119)</f>
        <v>0</v>
      </c>
      <c r="CH119" s="97">
        <f>IF(AND(MASTER_DATA_NORMALIZED!CH119=0,CH$22=$L$22),VLOOKUP(MASTER_DATA_PROCESSED!$C119,Backend!$Q$9:$T$52,3,FALSE),MASTER_DATA_NORMALIZED!CH119)</f>
        <v>0</v>
      </c>
      <c r="CI119" s="97">
        <f>IF(AND(MASTER_DATA_NORMALIZED!CI119=0,CI$22=$L$22),VLOOKUP(MASTER_DATA_PROCESSED!$C119,Backend!$Q$9:$T$52,3,FALSE),MASTER_DATA_NORMALIZED!CI119)</f>
        <v>0</v>
      </c>
      <c r="CJ119" s="97" t="e">
        <f>IF(AND(MASTER_DATA_NORMALIZED!CJ119=0,CJ$22=$L$22),VLOOKUP(MASTER_DATA_PROCESSED!$C119,Backend!$Q$9:$T$52,3,FALSE),MASTER_DATA_NORMALIZED!CJ119)</f>
        <v>#N/A</v>
      </c>
      <c r="CK119" s="97">
        <f>IF(AND(MASTER_DATA_NORMALIZED!CK119=0,CK$22=$L$22),VLOOKUP(MASTER_DATA_PROCESSED!$C119,Backend!$Q$9:$T$52,3,FALSE),MASTER_DATA_NORMALIZED!CK119)</f>
        <v>0</v>
      </c>
      <c r="CL119" s="97">
        <f>IF(AND(MASTER_DATA_NORMALIZED!CL119=0,CL$22=$L$22),VLOOKUP(MASTER_DATA_PROCESSED!$C119,Backend!$Q$9:$T$52,3,FALSE),MASTER_DATA_NORMALIZED!CL119)</f>
        <v>0</v>
      </c>
      <c r="CM119" s="97">
        <f>IF(AND(MASTER_DATA_NORMALIZED!CM119=0,CM$22=$L$22),VLOOKUP(MASTER_DATA_PROCESSED!$C119,Backend!$Q$9:$T$52,3,FALSE),MASTER_DATA_NORMALIZED!CM119)</f>
        <v>0</v>
      </c>
      <c r="CN119" s="97" t="e">
        <f>IF(AND(MASTER_DATA_NORMALIZED!CN119=0,CN$22=$L$22),VLOOKUP(MASTER_DATA_PROCESSED!$C119,Backend!$Q$9:$T$52,3,FALSE),MASTER_DATA_NORMALIZED!CN119)</f>
        <v>#N/A</v>
      </c>
      <c r="CO119" s="97">
        <f>IF(AND(MASTER_DATA_NORMALIZED!CO119=0,CO$22=$L$22),VLOOKUP(MASTER_DATA_PROCESSED!$C119,Backend!$Q$9:$T$52,3,FALSE),MASTER_DATA_NORMALIZED!CO119)</f>
        <v>0</v>
      </c>
      <c r="CP119" s="97">
        <f>IF(AND(MASTER_DATA_NORMALIZED!CP119=0,CP$22=$L$22),VLOOKUP(MASTER_DATA_PROCESSED!$C119,Backend!$Q$9:$T$52,3,FALSE),MASTER_DATA_NORMALIZED!CP119)</f>
        <v>0</v>
      </c>
      <c r="CQ119" s="97">
        <f>IF(AND(MASTER_DATA_NORMALIZED!CQ119=0,CQ$22=$L$22),VLOOKUP(MASTER_DATA_PROCESSED!$C119,Backend!$Q$9:$T$52,3,FALSE),MASTER_DATA_NORMALIZED!CQ119)</f>
        <v>0</v>
      </c>
      <c r="CR119" s="97" t="e">
        <f>IF(AND(MASTER_DATA_NORMALIZED!CR119=0,CR$22=$L$22),VLOOKUP(MASTER_DATA_PROCESSED!$C119,Backend!$Q$9:$T$52,3,FALSE),MASTER_DATA_NORMALIZED!CR119)</f>
        <v>#N/A</v>
      </c>
      <c r="CS119" s="97">
        <f>IF(AND(MASTER_DATA_NORMALIZED!CS119=0,CS$22=$L$22),VLOOKUP(MASTER_DATA_PROCESSED!$C119,Backend!$Q$9:$T$52,3,FALSE),MASTER_DATA_NORMALIZED!CS119)</f>
        <v>0</v>
      </c>
      <c r="CT119" s="97">
        <f>IF(AND(MASTER_DATA_NORMALIZED!CT119=0,CT$22=$L$22),VLOOKUP(MASTER_DATA_PROCESSED!$C119,Backend!$Q$9:$T$52,3,FALSE),MASTER_DATA_NORMALIZED!CT119)</f>
        <v>0</v>
      </c>
      <c r="CU119" s="97">
        <f>IF(AND(MASTER_DATA_NORMALIZED!CU119=0,CU$22=$L$22),VLOOKUP(MASTER_DATA_PROCESSED!$C119,Backend!$Q$9:$T$52,3,FALSE),MASTER_DATA_NORMALIZED!CU119)</f>
        <v>0</v>
      </c>
      <c r="CV119" s="97">
        <f>IF(AND(MASTER_DATA_NORMALIZED!CV119=0,CV$22=$L$22),VLOOKUP(MASTER_DATA_PROCESSED!$C119,Backend!$Q$9:$T$52,3,FALSE),MASTER_DATA_NORMALIZED!CV119)</f>
        <v>19.909413613478005</v>
      </c>
      <c r="CW119" s="97">
        <f>IF(AND(MASTER_DATA_NORMALIZED!CW119=0,CW$22=$L$22),VLOOKUP(MASTER_DATA_PROCESSED!$C119,Backend!$Q$9:$T$52,3,FALSE),MASTER_DATA_NORMALIZED!CW119)</f>
        <v>0</v>
      </c>
      <c r="CX119" s="97">
        <f>IF(AND(MASTER_DATA_NORMALIZED!CX119=0,CX$22=$L$22),VLOOKUP(MASTER_DATA_PROCESSED!$C119,Backend!$Q$9:$T$52,3,FALSE),MASTER_DATA_NORMALIZED!CX119)</f>
        <v>0</v>
      </c>
      <c r="CY119" s="97">
        <f>IF(AND(MASTER_DATA_NORMALIZED!CY119=0,CY$22=$L$22),VLOOKUP(MASTER_DATA_PROCESSED!$C119,Backend!$Q$9:$T$52,3,FALSE),MASTER_DATA_NORMALIZED!CY119)</f>
        <v>0</v>
      </c>
      <c r="CZ119" s="97">
        <f>IF(AND(MASTER_DATA_NORMALIZED!CZ119=0,CZ$22=$L$22),VLOOKUP(MASTER_DATA_PROCESSED!$C119,Backend!$Q$9:$T$52,3,FALSE),MASTER_DATA_NORMALIZED!CZ119)</f>
        <v>17.379381967923116</v>
      </c>
      <c r="DA119" s="97" t="e">
        <f>IF(AND(MASTER_DATA_NORMALIZED!DA119=0,DA$22=$L$22),VLOOKUP(MASTER_DATA_PROCESSED!$C119,Backend!$Q$9:$T$52,3,FALSE),MASTER_DATA_NORMALIZED!DA119)</f>
        <v>#DIV/0!</v>
      </c>
      <c r="DB119" s="97" t="e">
        <f>IF(AND(MASTER_DATA_NORMALIZED!DB119=0,DB$22=$L$22),VLOOKUP(MASTER_DATA_PROCESSED!$C119,Backend!$Q$9:$T$52,3,FALSE),MASTER_DATA_NORMALIZED!DB119)</f>
        <v>#DIV/0!</v>
      </c>
      <c r="DC119" s="97" t="e">
        <f>IF(AND(MASTER_DATA_NORMALIZED!DC119=0,DC$22=$L$22),VLOOKUP(MASTER_DATA_PROCESSED!$C119,Backend!$Q$9:$T$52,3,FALSE),MASTER_DATA_NORMALIZED!DC119)</f>
        <v>#DIV/0!</v>
      </c>
      <c r="DD119" s="97" t="e">
        <f>IF(AND(MASTER_DATA_NORMALIZED!DD119=0,DD$22=$L$22),VLOOKUP(MASTER_DATA_PROCESSED!$C119,Backend!$Q$9:$T$52,3,FALSE),MASTER_DATA_NORMALIZED!DD119)</f>
        <v>#N/A</v>
      </c>
      <c r="DE119" s="97">
        <f>IF(AND(MASTER_DATA_NORMALIZED!DE119=0,DE$22=$L$22),VLOOKUP(MASTER_DATA_PROCESSED!$C119,Backend!$Q$9:$T$52,3,FALSE),MASTER_DATA_NORMALIZED!DE119)</f>
        <v>0</v>
      </c>
      <c r="DF119" s="97">
        <f>IF(AND(MASTER_DATA_NORMALIZED!DF119=0,DF$22=$L$22),VLOOKUP(MASTER_DATA_PROCESSED!$C119,Backend!$Q$9:$T$52,3,FALSE),MASTER_DATA_NORMALIZED!DF119)</f>
        <v>0</v>
      </c>
      <c r="DG119" s="97">
        <f>IF(AND(MASTER_DATA_NORMALIZED!DG119=0,DG$22=$L$22),VLOOKUP(MASTER_DATA_PROCESSED!$C119,Backend!$Q$9:$T$52,3,FALSE),MASTER_DATA_NORMALIZED!DG119)</f>
        <v>0</v>
      </c>
      <c r="DH119" s="97" t="e">
        <f>IF(AND(MASTER_DATA_NORMALIZED!DH119=0,DH$22=$L$22),VLOOKUP(MASTER_DATA_PROCESSED!$C119,Backend!$Q$9:$T$52,3,FALSE),MASTER_DATA_NORMALIZED!DH119)</f>
        <v>#N/A</v>
      </c>
      <c r="DI119" s="97">
        <f>IF(AND(MASTER_DATA_NORMALIZED!DI119=0,DI$22=$L$22),VLOOKUP(MASTER_DATA_PROCESSED!$C119,Backend!$Q$9:$T$52,3,FALSE),MASTER_DATA_NORMALIZED!DI119)</f>
        <v>0</v>
      </c>
      <c r="DJ119" s="97">
        <f>IF(AND(MASTER_DATA_NORMALIZED!DJ119=0,DJ$22=$L$22),VLOOKUP(MASTER_DATA_PROCESSED!$C119,Backend!$Q$9:$T$52,3,FALSE),MASTER_DATA_NORMALIZED!DJ119)</f>
        <v>0</v>
      </c>
      <c r="DK119" s="97">
        <f>IF(AND(MASTER_DATA_NORMALIZED!DK119=0,DK$22=$L$22),VLOOKUP(MASTER_DATA_PROCESSED!$C119,Backend!$Q$9:$T$52,3,FALSE),MASTER_DATA_NORMALIZED!DK119)</f>
        <v>0</v>
      </c>
      <c r="DL119" s="97" t="e">
        <f>IF(AND(MASTER_DATA_NORMALIZED!DL119=0,DL$22=$L$22),VLOOKUP(MASTER_DATA_PROCESSED!$C119,Backend!$Q$9:$T$52,3,FALSE),MASTER_DATA_NORMALIZED!DL119)</f>
        <v>#N/A</v>
      </c>
      <c r="DM119" s="97">
        <f>IF(AND(MASTER_DATA_NORMALIZED!DM119=0,DM$22=$L$22),VLOOKUP(MASTER_DATA_PROCESSED!$C119,Backend!$Q$9:$T$52,3,FALSE),MASTER_DATA_NORMALIZED!DM119)</f>
        <v>0</v>
      </c>
      <c r="DN119" s="97">
        <f>IF(AND(MASTER_DATA_NORMALIZED!DN119=0,DN$22=$L$22),VLOOKUP(MASTER_DATA_PROCESSED!$C119,Backend!$Q$9:$T$52,3,FALSE),MASTER_DATA_NORMALIZED!DN119)</f>
        <v>0</v>
      </c>
      <c r="DO119" s="97">
        <f>IF(AND(MASTER_DATA_NORMALIZED!DO119=0,DO$22=$L$22),VLOOKUP(MASTER_DATA_PROCESSED!$C119,Backend!$Q$9:$T$52,3,FALSE),MASTER_DATA_NORMALIZED!DO119)</f>
        <v>0</v>
      </c>
      <c r="DP119" s="97" t="e">
        <f>IF(AND(MASTER_DATA_NORMALIZED!DP119=0,DP$22=$L$22),VLOOKUP(MASTER_DATA_PROCESSED!$C119,Backend!$Q$9:$T$52,3,FALSE),MASTER_DATA_NORMALIZED!DP119)</f>
        <v>#N/A</v>
      </c>
      <c r="DQ119" s="97">
        <f>IF(AND(MASTER_DATA_NORMALIZED!DQ119=0,DQ$22=$L$22),VLOOKUP(MASTER_DATA_PROCESSED!$C119,Backend!$Q$9:$T$52,3,FALSE),MASTER_DATA_NORMALIZED!DQ119)</f>
        <v>0</v>
      </c>
      <c r="DR119" s="97">
        <f>IF(AND(MASTER_DATA_NORMALIZED!DR119=0,DR$22=$L$22),VLOOKUP(MASTER_DATA_PROCESSED!$C119,Backend!$Q$9:$T$52,3,FALSE),MASTER_DATA_NORMALIZED!DR119)</f>
        <v>0</v>
      </c>
      <c r="DS119" s="97">
        <f>IF(AND(MASTER_DATA_NORMALIZED!DS119=0,DS$22=$L$22),VLOOKUP(MASTER_DATA_PROCESSED!$C119,Backend!$Q$9:$T$52,3,FALSE),MASTER_DATA_NORMALIZED!DS119)</f>
        <v>0</v>
      </c>
      <c r="DT119" s="97" t="e">
        <f>IF(AND(MASTER_DATA_NORMALIZED!DT119=0,DT$22=$L$22),VLOOKUP(MASTER_DATA_PROCESSED!$C119,Backend!$Q$9:$T$52,3,FALSE),MASTER_DATA_NORMALIZED!DT119)</f>
        <v>#N/A</v>
      </c>
      <c r="DU119" s="97">
        <f>IF(AND(MASTER_DATA_NORMALIZED!DU119=0,DU$22=$L$22),VLOOKUP(MASTER_DATA_PROCESSED!$C119,Backend!$Q$9:$T$52,3,FALSE),MASTER_DATA_NORMALIZED!DU119)</f>
        <v>0</v>
      </c>
      <c r="DV119" s="97">
        <f>IF(AND(MASTER_DATA_NORMALIZED!DV119=0,DV$22=$L$22),VLOOKUP(MASTER_DATA_PROCESSED!$C119,Backend!$Q$9:$T$52,3,FALSE),MASTER_DATA_NORMALIZED!DV119)</f>
        <v>0</v>
      </c>
      <c r="DW119" s="97">
        <f>IF(AND(MASTER_DATA_NORMALIZED!DW119=0,DW$22=$L$22),VLOOKUP(MASTER_DATA_PROCESSED!$C119,Backend!$Q$9:$T$52,3,FALSE),MASTER_DATA_NORMALIZED!DW119)</f>
        <v>0</v>
      </c>
      <c r="DX119" s="97" t="e">
        <f>IF(AND(MASTER_DATA_NORMALIZED!DX119=0,DX$22=$L$22),VLOOKUP(MASTER_DATA_PROCESSED!$C119,Backend!$Q$9:$T$52,3,FALSE),MASTER_DATA_NORMALIZED!DX119)</f>
        <v>#N/A</v>
      </c>
      <c r="DY119" s="97">
        <f>IF(AND(MASTER_DATA_NORMALIZED!DY119=0,DY$22=$L$22),VLOOKUP(MASTER_DATA_PROCESSED!$C119,Backend!$Q$9:$T$52,3,FALSE),MASTER_DATA_NORMALIZED!DY119)</f>
        <v>0</v>
      </c>
      <c r="DZ119" s="97">
        <f>IF(AND(MASTER_DATA_NORMALIZED!DZ119=0,DZ$22=$L$22),VLOOKUP(MASTER_DATA_PROCESSED!$C119,Backend!$Q$9:$T$52,3,FALSE),MASTER_DATA_NORMALIZED!DZ119)</f>
        <v>0</v>
      </c>
      <c r="EA119" s="97">
        <f>IF(AND(MASTER_DATA_NORMALIZED!EA119=0,EA$22=$L$22),VLOOKUP(MASTER_DATA_PROCESSED!$C119,Backend!$Q$9:$T$52,3,FALSE),MASTER_DATA_NORMALIZED!EA119)</f>
        <v>0</v>
      </c>
      <c r="EB119" s="97" t="e">
        <f>IF(AND(MASTER_DATA_NORMALIZED!EB119=0,EB$22=$L$22),VLOOKUP(MASTER_DATA_PROCESSED!$C119,Backend!$Q$9:$T$52,3,FALSE),MASTER_DATA_NORMALIZED!EB119)</f>
        <v>#N/A</v>
      </c>
      <c r="EC119" s="97" t="e">
        <f>IF(AND(MASTER_DATA_NORMALIZED!EC119=0,EC$22=$L$22),VLOOKUP(MASTER_DATA_PROCESSED!$C119,Backend!$Q$9:$T$52,3,FALSE),MASTER_DATA_NORMALIZED!EC119)</f>
        <v>#DIV/0!</v>
      </c>
      <c r="ED119" s="97" t="e">
        <f>IF(AND(MASTER_DATA_NORMALIZED!ED119=0,ED$22=$L$22),VLOOKUP(MASTER_DATA_PROCESSED!$C119,Backend!$Q$9:$T$52,3,FALSE),MASTER_DATA_NORMALIZED!ED119)</f>
        <v>#DIV/0!</v>
      </c>
      <c r="EE119" s="97" t="e">
        <f>IF(AND(MASTER_DATA_NORMALIZED!EE119=0,EE$22=$L$22),VLOOKUP(MASTER_DATA_PROCESSED!$C119,Backend!$Q$9:$T$52,3,FALSE),MASTER_DATA_NORMALIZED!EE119)</f>
        <v>#DIV/0!</v>
      </c>
      <c r="EF119" s="97" t="e">
        <f>IF(AND(MASTER_DATA_NORMALIZED!EF119=0,EF$22=$L$22),VLOOKUP(MASTER_DATA_PROCESSED!$C119,Backend!$Q$9:$T$52,3,FALSE),MASTER_DATA_NORMALIZED!EF119)</f>
        <v>#VALUE!</v>
      </c>
      <c r="EG119" s="97">
        <f>IF(AND(MASTER_DATA_NORMALIZED!EG119=0,EG$22=$L$22),VLOOKUP(MASTER_DATA_PROCESSED!$C119,Backend!$Q$9:$T$52,3,FALSE),MASTER_DATA_NORMALIZED!EG119)</f>
        <v>0</v>
      </c>
      <c r="EH119" s="97">
        <f>IF(AND(MASTER_DATA_NORMALIZED!EH119=0,EH$22=$L$22),VLOOKUP(MASTER_DATA_PROCESSED!$C119,Backend!$Q$9:$T$52,3,FALSE),MASTER_DATA_NORMALIZED!EH119)</f>
        <v>0</v>
      </c>
      <c r="EI119" s="97">
        <f>IF(AND(MASTER_DATA_NORMALIZED!EI119=0,EI$22=$L$22),VLOOKUP(MASTER_DATA_PROCESSED!$C119,Backend!$Q$9:$T$52,3,FALSE),MASTER_DATA_NORMALIZED!EI119)</f>
        <v>0</v>
      </c>
      <c r="EJ119" s="97" t="e">
        <f>IF(AND(MASTER_DATA_NORMALIZED!EJ119=0,EJ$22=$L$22),VLOOKUP(MASTER_DATA_PROCESSED!$C119,Backend!$Q$9:$T$52,3,FALSE),MASTER_DATA_NORMALIZED!EJ119)</f>
        <v>#N/A</v>
      </c>
      <c r="EK119" s="97">
        <f>IF(AND(MASTER_DATA_NORMALIZED!EK119=0,EK$22=$L$22),VLOOKUP(MASTER_DATA_PROCESSED!$C119,Backend!$Q$9:$T$52,3,FALSE),MASTER_DATA_NORMALIZED!EK119)</f>
        <v>0</v>
      </c>
      <c r="EL119" s="97">
        <f>IF(AND(MASTER_DATA_NORMALIZED!EL119=0,EL$22=$L$22),VLOOKUP(MASTER_DATA_PROCESSED!$C119,Backend!$Q$9:$T$52,3,FALSE),MASTER_DATA_NORMALIZED!EL119)</f>
        <v>0</v>
      </c>
      <c r="EM119" s="97">
        <f>IF(AND(MASTER_DATA_NORMALIZED!EM119=0,EM$22=$L$22),VLOOKUP(MASTER_DATA_PROCESSED!$C119,Backend!$Q$9:$T$52,3,FALSE),MASTER_DATA_NORMALIZED!EM119)</f>
        <v>0</v>
      </c>
      <c r="EN119" s="97">
        <f>IF(AND(MASTER_DATA_NORMALIZED!EN119=0,EN$22=$L$22),VLOOKUP(MASTER_DATA_PROCESSED!$C119,Backend!$Q$9:$T$52,3,FALSE),MASTER_DATA_NORMALIZED!EN119)</f>
        <v>73.281872628566077</v>
      </c>
      <c r="EO119" s="97">
        <f>IF(AND(MASTER_DATA_NORMALIZED!EO119=0,EO$22=$L$22),VLOOKUP(MASTER_DATA_PROCESSED!$C119,Backend!$Q$9:$T$52,3,FALSE),MASTER_DATA_NORMALIZED!EO119)</f>
        <v>0</v>
      </c>
      <c r="EP119" s="97">
        <f>IF(AND(MASTER_DATA_NORMALIZED!EP119=0,EP$22=$L$22),VLOOKUP(MASTER_DATA_PROCESSED!$C119,Backend!$Q$9:$T$52,3,FALSE),MASTER_DATA_NORMALIZED!EP119)</f>
        <v>0</v>
      </c>
      <c r="EQ119" s="97">
        <f>IF(AND(MASTER_DATA_NORMALIZED!EQ119=0,EQ$22=$L$22),VLOOKUP(MASTER_DATA_PROCESSED!$C119,Backend!$Q$9:$T$52,3,FALSE),MASTER_DATA_NORMALIZED!EQ119)</f>
        <v>0</v>
      </c>
      <c r="ER119" s="97">
        <f>IF(AND(MASTER_DATA_NORMALIZED!ER119=0,ER$22=$L$22),VLOOKUP(MASTER_DATA_PROCESSED!$C119,Backend!$Q$9:$T$52,3,FALSE),MASTER_DATA_NORMALIZED!ER119)</f>
        <v>30.317015640591801</v>
      </c>
      <c r="ES119" s="97">
        <f>IF(AND(MASTER_DATA_NORMALIZED!ES119=0,ES$22=$L$22),VLOOKUP(MASTER_DATA_PROCESSED!$C119,Backend!$Q$9:$T$52,3,FALSE),MASTER_DATA_NORMALIZED!ES119)</f>
        <v>0</v>
      </c>
      <c r="ET119" s="97">
        <f>IF(AND(MASTER_DATA_NORMALIZED!ET119=0,ET$22=$L$22),VLOOKUP(MASTER_DATA_PROCESSED!$C119,Backend!$Q$9:$T$52,3,FALSE),MASTER_DATA_NORMALIZED!ET119)</f>
        <v>0</v>
      </c>
      <c r="EU119" s="97">
        <f>IF(AND(MASTER_DATA_NORMALIZED!EU119=0,EU$22=$L$22),VLOOKUP(MASTER_DATA_PROCESSED!$C119,Backend!$Q$9:$T$52,3,FALSE),MASTER_DATA_NORMALIZED!EU119)</f>
        <v>0</v>
      </c>
      <c r="EV119" s="97">
        <f>IF(AND(MASTER_DATA_NORMALIZED!EV119=0,EV$22=$L$22),VLOOKUP(MASTER_DATA_PROCESSED!$C119,Backend!$Q$9:$T$52,3,FALSE),MASTER_DATA_NORMALIZED!EV119)</f>
        <v>30.317015640591801</v>
      </c>
      <c r="EW119" s="97">
        <f>IF(AND(MASTER_DATA_NORMALIZED!EW119=0,EW$22=$L$22),VLOOKUP(MASTER_DATA_PROCESSED!$C119,Backend!$Q$9:$T$52,3,FALSE),MASTER_DATA_NORMALIZED!EW119)</f>
        <v>0</v>
      </c>
      <c r="EX119" s="97">
        <f>IF(AND(MASTER_DATA_NORMALIZED!EX119=0,EX$22=$L$22),VLOOKUP(MASTER_DATA_PROCESSED!$C119,Backend!$Q$9:$T$52,3,FALSE),MASTER_DATA_NORMALIZED!EX119)</f>
        <v>0</v>
      </c>
      <c r="EY119" s="97">
        <f>IF(AND(MASTER_DATA_NORMALIZED!EY119=0,EY$22=$L$22),VLOOKUP(MASTER_DATA_PROCESSED!$C119,Backend!$Q$9:$T$52,3,FALSE),MASTER_DATA_NORMALIZED!EY119)</f>
        <v>0</v>
      </c>
      <c r="EZ119" s="97">
        <f>IF(AND(MASTER_DATA_NORMALIZED!EZ119=0,EZ$22=$L$22),VLOOKUP(MASTER_DATA_PROCESSED!$C119,Backend!$Q$9:$T$52,3,FALSE),MASTER_DATA_NORMALIZED!EZ119)</f>
        <v>15.918656049465874</v>
      </c>
      <c r="FA119" s="97">
        <f>IF(AND(MASTER_DATA_NORMALIZED!FA119=0,FA$22=$L$22),VLOOKUP(MASTER_DATA_PROCESSED!$C119,Backend!$Q$9:$T$52,3,FALSE),MASTER_DATA_NORMALIZED!FA119)</f>
        <v>0</v>
      </c>
      <c r="FB119" s="97">
        <f>IF(AND(MASTER_DATA_NORMALIZED!FB119=0,FB$22=$L$22),VLOOKUP(MASTER_DATA_PROCESSED!$C119,Backend!$Q$9:$T$52,3,FALSE),MASTER_DATA_NORMALIZED!FB119)</f>
        <v>0</v>
      </c>
      <c r="FC119" s="97">
        <f>IF(AND(MASTER_DATA_NORMALIZED!FC119=0,FC$22=$L$22),VLOOKUP(MASTER_DATA_PROCESSED!$C119,Backend!$Q$9:$T$52,3,FALSE),MASTER_DATA_NORMALIZED!FC119)</f>
        <v>0</v>
      </c>
      <c r="FD119" s="97">
        <f>IF(AND(MASTER_DATA_NORMALIZED!FD119=0,FD$22=$L$22),VLOOKUP(MASTER_DATA_PROCESSED!$C119,Backend!$Q$9:$T$52,3,FALSE),MASTER_DATA_NORMALIZED!FD119)</f>
        <v>15.853651792744161</v>
      </c>
      <c r="FE119" s="97">
        <f>IF(AND(MASTER_DATA_NORMALIZED!FE119=0,FE$22=$L$22),VLOOKUP(MASTER_DATA_PROCESSED!$C119,Backend!$Q$9:$T$52,3,FALSE),MASTER_DATA_NORMALIZED!FE119)</f>
        <v>0</v>
      </c>
      <c r="FF119" s="97">
        <f>IF(AND(MASTER_DATA_NORMALIZED!FF119=0,FF$22=$L$22),VLOOKUP(MASTER_DATA_PROCESSED!$C119,Backend!$Q$9:$T$52,3,FALSE),MASTER_DATA_NORMALIZED!FF119)</f>
        <v>0</v>
      </c>
      <c r="FG119" s="97">
        <f>IF(AND(MASTER_DATA_NORMALIZED!FG119=0,FG$22=$L$22),VLOOKUP(MASTER_DATA_PROCESSED!$C119,Backend!$Q$9:$T$52,3,FALSE),MASTER_DATA_NORMALIZED!FG119)</f>
        <v>0</v>
      </c>
      <c r="FH119" s="97">
        <f>IF(AND(MASTER_DATA_NORMALIZED!FH119=0,FH$22=$L$22),VLOOKUP(MASTER_DATA_PROCESSED!$C119,Backend!$Q$9:$T$52,3,FALSE),MASTER_DATA_NORMALIZED!FH119)</f>
        <v>15.794557013906235</v>
      </c>
      <c r="FI119" s="97">
        <f>IF(AND(MASTER_DATA_NORMALIZED!FI119=0,FI$22=$L$22),VLOOKUP(MASTER_DATA_PROCESSED!$C119,Backend!$Q$9:$T$52,3,FALSE),MASTER_DATA_NORMALIZED!FI119)</f>
        <v>0</v>
      </c>
      <c r="FJ119" s="97">
        <f>IF(AND(MASTER_DATA_NORMALIZED!FJ119=0,FJ$22=$L$22),VLOOKUP(MASTER_DATA_PROCESSED!$C119,Backend!$Q$9:$T$52,3,FALSE),MASTER_DATA_NORMALIZED!FJ119)</f>
        <v>0</v>
      </c>
      <c r="FK119" s="97">
        <f>IF(AND(MASTER_DATA_NORMALIZED!FK119=0,FK$22=$L$22),VLOOKUP(MASTER_DATA_PROCESSED!$C119,Backend!$Q$9:$T$52,3,FALSE),MASTER_DATA_NORMALIZED!FK119)</f>
        <v>0</v>
      </c>
      <c r="FL119" s="97">
        <f>IF(AND(MASTER_DATA_NORMALIZED!FL119=0,FL$22=$L$22),VLOOKUP(MASTER_DATA_PROCESSED!$C119,Backend!$Q$9:$T$52,3,FALSE),MASTER_DATA_NORMALIZED!FL119)</f>
        <v>31.590591397283418</v>
      </c>
      <c r="FM119" s="97">
        <f>IF(AND(MASTER_DATA_NORMALIZED!FM119=0,FM$22=$L$22),VLOOKUP(MASTER_DATA_PROCESSED!$C119,Backend!$Q$9:$T$52,3,FALSE),MASTER_DATA_NORMALIZED!FM119)</f>
        <v>0</v>
      </c>
      <c r="FN119" s="97">
        <f>IF(AND(MASTER_DATA_NORMALIZED!FN119=0,FN$22=$L$22),VLOOKUP(MASTER_DATA_PROCESSED!$C119,Backend!$Q$9:$T$52,3,FALSE),MASTER_DATA_NORMALIZED!FN119)</f>
        <v>0</v>
      </c>
      <c r="FO119" s="97">
        <f>IF(AND(MASTER_DATA_NORMALIZED!FO119=0,FO$22=$L$22),VLOOKUP(MASTER_DATA_PROCESSED!$C119,Backend!$Q$9:$T$52,3,FALSE),MASTER_DATA_NORMALIZED!FO119)</f>
        <v>0</v>
      </c>
      <c r="FP119" s="97">
        <f>IF(AND(MASTER_DATA_NORMALIZED!FP119=0,FP$22=$L$22),VLOOKUP(MASTER_DATA_PROCESSED!$C119,Backend!$Q$9:$T$52,3,FALSE),MASTER_DATA_NORMALIZED!FP119)</f>
        <v>27.919655760647828</v>
      </c>
      <c r="FQ119" s="97">
        <f>IF(AND(MASTER_DATA_NORMALIZED!FQ119=0,FQ$22=$L$22),VLOOKUP(MASTER_DATA_PROCESSED!$C119,Backend!$Q$9:$T$52,3,FALSE),MASTER_DATA_NORMALIZED!FQ119)</f>
        <v>0</v>
      </c>
      <c r="FR119" s="97">
        <f>IF(AND(MASTER_DATA_NORMALIZED!FR119=0,FR$22=$L$22),VLOOKUP(MASTER_DATA_PROCESSED!$C119,Backend!$Q$9:$T$52,3,FALSE),MASTER_DATA_NORMALIZED!FR119)</f>
        <v>0</v>
      </c>
      <c r="FS119" s="97">
        <f>IF(AND(MASTER_DATA_NORMALIZED!FS119=0,FS$22=$L$22),VLOOKUP(MASTER_DATA_PROCESSED!$C119,Backend!$Q$9:$T$52,3,FALSE),MASTER_DATA_NORMALIZED!FS119)</f>
        <v>0</v>
      </c>
      <c r="FT119" s="97">
        <f>IF(AND(MASTER_DATA_NORMALIZED!FT119=0,FT$22=$L$22),VLOOKUP(MASTER_DATA_PROCESSED!$C119,Backend!$Q$9:$T$52,3,FALSE),MASTER_DATA_NORMALIZED!FT119)</f>
        <v>27.638596256104776</v>
      </c>
      <c r="FU119" s="97">
        <f>IF(AND(MASTER_DATA_NORMALIZED!FU119=0,FU$22=$L$22),VLOOKUP(MASTER_DATA_PROCESSED!$C119,Backend!$Q$9:$T$52,3,FALSE),MASTER_DATA_NORMALIZED!FU119)</f>
        <v>0</v>
      </c>
      <c r="FV119" s="97">
        <f>IF(AND(MASTER_DATA_NORMALIZED!FV119=0,FV$22=$L$22),VLOOKUP(MASTER_DATA_PROCESSED!$C119,Backend!$Q$9:$T$52,3,FALSE),MASTER_DATA_NORMALIZED!FV119)</f>
        <v>0</v>
      </c>
      <c r="FW119" s="97">
        <f>IF(AND(MASTER_DATA_NORMALIZED!FW119=0,FW$22=$L$22),VLOOKUP(MASTER_DATA_PROCESSED!$C119,Backend!$Q$9:$T$52,3,FALSE),MASTER_DATA_NORMALIZED!FW119)</f>
        <v>0</v>
      </c>
      <c r="FX119" s="97">
        <f>IF(AND(MASTER_DATA_NORMALIZED!FX119=0,FX$22=$L$22),VLOOKUP(MASTER_DATA_PROCESSED!$C119,Backend!$Q$9:$T$52,3,FALSE),MASTER_DATA_NORMALIZED!FX119)</f>
        <v>27.512161005980492</v>
      </c>
      <c r="FY119" s="97">
        <f>IF(AND(MASTER_DATA_NORMALIZED!FY119=0,FY$22=$L$22),VLOOKUP(MASTER_DATA_PROCESSED!$C119,Backend!$Q$9:$T$52,3,FALSE),MASTER_DATA_NORMALIZED!FY119)</f>
        <v>0</v>
      </c>
      <c r="FZ119" s="97">
        <f>IF(AND(MASTER_DATA_NORMALIZED!FZ119=0,FZ$22=$L$22),VLOOKUP(MASTER_DATA_PROCESSED!$C119,Backend!$Q$9:$T$52,3,FALSE),MASTER_DATA_NORMALIZED!FZ119)</f>
        <v>0</v>
      </c>
      <c r="GA119" s="97">
        <f>IF(AND(MASTER_DATA_NORMALIZED!GA119=0,GA$22=$L$22),VLOOKUP(MASTER_DATA_PROCESSED!$C119,Backend!$Q$9:$T$52,3,FALSE),MASTER_DATA_NORMALIZED!GA119)</f>
        <v>0</v>
      </c>
      <c r="GB119" s="97">
        <f>IF(AND(MASTER_DATA_NORMALIZED!GB119=0,GB$22=$L$22),VLOOKUP(MASTER_DATA_PROCESSED!$C119,Backend!$Q$9:$T$52,3,FALSE),MASTER_DATA_NORMALIZED!GB119)</f>
        <v>23.988144977693327</v>
      </c>
      <c r="GC119" s="97">
        <f>IF(AND(MASTER_DATA_NORMALIZED!GC119=0,GC$22=$L$22),VLOOKUP(MASTER_DATA_PROCESSED!$C119,Backend!$Q$9:$T$52,3,FALSE),MASTER_DATA_NORMALIZED!GC119)</f>
        <v>0</v>
      </c>
      <c r="GD119" s="97">
        <f>IF(AND(MASTER_DATA_NORMALIZED!GD119=0,GD$22=$L$22),VLOOKUP(MASTER_DATA_PROCESSED!$C119,Backend!$Q$9:$T$52,3,FALSE),MASTER_DATA_NORMALIZED!GD119)</f>
        <v>0</v>
      </c>
      <c r="GE119" s="97">
        <f>IF(AND(MASTER_DATA_NORMALIZED!GE119=0,GE$22=$L$22),VLOOKUP(MASTER_DATA_PROCESSED!$C119,Backend!$Q$9:$T$52,3,FALSE),MASTER_DATA_NORMALIZED!GE119)</f>
        <v>0</v>
      </c>
      <c r="GF119" s="97">
        <f>IF(AND(MASTER_DATA_NORMALIZED!GF119=0,GF$22=$L$22),VLOOKUP(MASTER_DATA_PROCESSED!$C119,Backend!$Q$9:$T$52,3,FALSE),MASTER_DATA_NORMALIZED!GF119)</f>
        <v>23.74648633651417</v>
      </c>
      <c r="GG119" s="97">
        <f>IF(AND(MASTER_DATA_NORMALIZED!GG119=0,GG$22=$L$22),VLOOKUP(MASTER_DATA_PROCESSED!$C119,Backend!$Q$9:$T$52,3,FALSE),MASTER_DATA_NORMALIZED!GG119)</f>
        <v>0</v>
      </c>
      <c r="GH119" s="97">
        <f>IF(AND(MASTER_DATA_NORMALIZED!GH119=0,GH$22=$L$22),VLOOKUP(MASTER_DATA_PROCESSED!$C119,Backend!$Q$9:$T$52,3,FALSE),MASTER_DATA_NORMALIZED!GH119)</f>
        <v>0</v>
      </c>
      <c r="GI119" s="97">
        <f>IF(AND(MASTER_DATA_NORMALIZED!GI119=0,GI$22=$L$22),VLOOKUP(MASTER_DATA_PROCESSED!$C119,Backend!$Q$9:$T$52,3,FALSE),MASTER_DATA_NORMALIZED!GI119)</f>
        <v>0</v>
      </c>
      <c r="GJ119" s="97">
        <f>IF(AND(MASTER_DATA_NORMALIZED!GJ119=0,GJ$22=$L$22),VLOOKUP(MASTER_DATA_PROCESSED!$C119,Backend!$Q$9:$T$52,3,FALSE),MASTER_DATA_NORMALIZED!GJ119)</f>
        <v>23.650960219934063</v>
      </c>
      <c r="GK119" s="97">
        <f>IF(AND(MASTER_DATA_NORMALIZED!GK119=0,GK$22=$L$22),VLOOKUP(MASTER_DATA_PROCESSED!$C119,Backend!$Q$9:$T$52,3,FALSE),MASTER_DATA_NORMALIZED!GK119)</f>
        <v>0</v>
      </c>
      <c r="GL119" s="97">
        <f>IF(AND(MASTER_DATA_NORMALIZED!GL119=0,GL$22=$L$22),VLOOKUP(MASTER_DATA_PROCESSED!$C119,Backend!$Q$9:$T$52,3,FALSE),MASTER_DATA_NORMALIZED!GL119)</f>
        <v>0</v>
      </c>
      <c r="GM119" s="97">
        <f>IF(AND(MASTER_DATA_NORMALIZED!GM119=0,GM$22=$L$22),VLOOKUP(MASTER_DATA_PROCESSED!$C119,Backend!$Q$9:$T$52,3,FALSE),MASTER_DATA_NORMALIZED!GM119)</f>
        <v>0</v>
      </c>
      <c r="GN119" s="97">
        <f>IF(AND(MASTER_DATA_NORMALIZED!GN119=0,GN$22=$L$22),VLOOKUP(MASTER_DATA_PROCESSED!$C119,Backend!$Q$9:$T$52,3,FALSE),MASTER_DATA_NORMALIZED!GN119)</f>
        <v>21.025124430144761</v>
      </c>
      <c r="GO119" s="97">
        <f>IF(AND(MASTER_DATA_NORMALIZED!GO119=0,GO$22=$L$22),VLOOKUP(MASTER_DATA_PROCESSED!$C119,Backend!$Q$9:$T$52,3,FALSE),MASTER_DATA_NORMALIZED!GO119)</f>
        <v>0</v>
      </c>
      <c r="GP119" s="97">
        <f>IF(AND(MASTER_DATA_NORMALIZED!GP119=0,GP$22=$L$22),VLOOKUP(MASTER_DATA_PROCESSED!$C119,Backend!$Q$9:$T$52,3,FALSE),MASTER_DATA_NORMALIZED!GP119)</f>
        <v>0</v>
      </c>
      <c r="GQ119" s="97">
        <f>IF(AND(MASTER_DATA_NORMALIZED!GQ119=0,GQ$22=$L$22),VLOOKUP(MASTER_DATA_PROCESSED!$C119,Backend!$Q$9:$T$52,3,FALSE),MASTER_DATA_NORMALIZED!GQ119)</f>
        <v>0</v>
      </c>
      <c r="GR119" s="97">
        <f>IF(AND(MASTER_DATA_NORMALIZED!GR119=0,GR$22=$L$22),VLOOKUP(MASTER_DATA_PROCESSED!$C119,Backend!$Q$9:$T$52,3,FALSE),MASTER_DATA_NORMALIZED!GR119)</f>
        <v>20.796660554489197</v>
      </c>
      <c r="GS119" s="97">
        <f>IF(AND(MASTER_DATA_NORMALIZED!GS119=0,GS$22=$L$22),VLOOKUP(MASTER_DATA_PROCESSED!$C119,Backend!$Q$9:$T$52,3,FALSE),MASTER_DATA_NORMALIZED!GS119)</f>
        <v>0</v>
      </c>
      <c r="GT119" s="97">
        <f>IF(AND(MASTER_DATA_NORMALIZED!GT119=0,GT$22=$L$22),VLOOKUP(MASTER_DATA_PROCESSED!$C119,Backend!$Q$9:$T$52,3,FALSE),MASTER_DATA_NORMALIZED!GT119)</f>
        <v>0</v>
      </c>
      <c r="GU119" s="97">
        <f>IF(AND(MASTER_DATA_NORMALIZED!GU119=0,GU$22=$L$22),VLOOKUP(MASTER_DATA_PROCESSED!$C119,Backend!$Q$9:$T$52,3,FALSE),MASTER_DATA_NORMALIZED!GU119)</f>
        <v>0</v>
      </c>
      <c r="GV119" s="97">
        <f>IF(AND(MASTER_DATA_NORMALIZED!GV119=0,GV$22=$L$22),VLOOKUP(MASTER_DATA_PROCESSED!$C119,Backend!$Q$9:$T$52,3,FALSE),MASTER_DATA_NORMALIZED!GV119)</f>
        <v>20.70529254533627</v>
      </c>
      <c r="GW119" s="97" t="e">
        <f>IF(AND(MASTER_DATA_NORMALIZED!GW119=0,GW$22=$L$22),VLOOKUP(MASTER_DATA_PROCESSED!$C119,Backend!$Q$9:$T$52,3,FALSE),MASTER_DATA_NORMALIZED!GW119)</f>
        <v>#REF!</v>
      </c>
      <c r="GX119" s="97" t="e">
        <f>IF(AND(MASTER_DATA_NORMALIZED!GX119=0,GX$22=$L$22),VLOOKUP(MASTER_DATA_PROCESSED!$C119,Backend!$Q$9:$T$52,3,FALSE),MASTER_DATA_NORMALIZED!GX119)</f>
        <v>#REF!</v>
      </c>
      <c r="GY119" s="97" t="e">
        <f>IF(AND(MASTER_DATA_NORMALIZED!GY119=0,GY$22=$L$22),VLOOKUP(MASTER_DATA_PROCESSED!$C119,Backend!$Q$9:$T$52,3,FALSE),MASTER_DATA_NORMALIZED!GY119)</f>
        <v>#REF!</v>
      </c>
    </row>
    <row r="120" spans="2:207" ht="17.25" hidden="1" outlineLevel="2" x14ac:dyDescent="0.3">
      <c r="B120" s="21">
        <f t="shared" si="14"/>
        <v>20</v>
      </c>
      <c r="C120" s="52">
        <f t="shared" si="15"/>
        <v>242</v>
      </c>
      <c r="D120" s="77"/>
      <c r="E120" s="52"/>
      <c r="F120" s="52">
        <v>242</v>
      </c>
      <c r="G120" s="78"/>
      <c r="H120" s="34" t="s">
        <v>122</v>
      </c>
      <c r="I120" s="95">
        <f>IF(AND(MASTER_DATA_NORMALIZED!I120=0,I$22=$L$22),VLOOKUP(MASTER_DATA_PROCESSED!$C120,Backend!$Q$9:$T$52,3,FALSE),MASTER_DATA_NORMALIZED!I120)</f>
        <v>0</v>
      </c>
      <c r="J120" s="95">
        <f>IF(AND(MASTER_DATA_NORMALIZED!J120=0,J$22=$L$22),VLOOKUP(MASTER_DATA_PROCESSED!$C120,Backend!$Q$9:$T$52,3,FALSE),MASTER_DATA_NORMALIZED!J120)</f>
        <v>0</v>
      </c>
      <c r="K120" s="95">
        <f>IF(AND(MASTER_DATA_NORMALIZED!K120=0,K$22=$L$22),VLOOKUP(MASTER_DATA_PROCESSED!$C120,Backend!$Q$9:$T$52,3,FALSE),MASTER_DATA_NORMALIZED!K120)</f>
        <v>0</v>
      </c>
      <c r="L120" s="95" t="e">
        <f>IF(AND(MASTER_DATA_NORMALIZED!L120=0,L$22=$L$22),VLOOKUP(MASTER_DATA_PROCESSED!$C120,Backend!$Q$9:$T$52,3,FALSE),MASTER_DATA_NORMALIZED!L120)</f>
        <v>#N/A</v>
      </c>
      <c r="M120" s="95">
        <f>IF(AND(MASTER_DATA_NORMALIZED!M120=0,M$22=$L$22),VLOOKUP(MASTER_DATA_PROCESSED!$C120,Backend!$Q$9:$T$52,3,FALSE),MASTER_DATA_NORMALIZED!M120)</f>
        <v>0</v>
      </c>
      <c r="N120" s="95">
        <f>IF(AND(MASTER_DATA_NORMALIZED!N120=0,N$22=$L$22),VLOOKUP(MASTER_DATA_PROCESSED!$C120,Backend!$Q$9:$T$52,3,FALSE),MASTER_DATA_NORMALIZED!N120)</f>
        <v>0</v>
      </c>
      <c r="O120" s="95">
        <f>IF(AND(MASTER_DATA_NORMALIZED!O120=0,O$22=$L$22),VLOOKUP(MASTER_DATA_PROCESSED!$C120,Backend!$Q$9:$T$52,3,FALSE),MASTER_DATA_NORMALIZED!O120)</f>
        <v>0</v>
      </c>
      <c r="P120" s="95" t="e">
        <f>IF(AND(MASTER_DATA_NORMALIZED!P120=0,P$22=$L$22),VLOOKUP(MASTER_DATA_PROCESSED!$C120,Backend!$Q$9:$T$52,3,FALSE),MASTER_DATA_NORMALIZED!P120)</f>
        <v>#N/A</v>
      </c>
      <c r="Q120" s="95">
        <f>IF(AND(MASTER_DATA_NORMALIZED!Q120=0,Q$22=$L$22),VLOOKUP(MASTER_DATA_PROCESSED!$C120,Backend!$Q$9:$T$52,3,FALSE),MASTER_DATA_NORMALIZED!Q120)</f>
        <v>0</v>
      </c>
      <c r="R120" s="95">
        <f>IF(AND(MASTER_DATA_NORMALIZED!R120=0,R$22=$L$22),VLOOKUP(MASTER_DATA_PROCESSED!$C120,Backend!$Q$9:$T$52,3,FALSE),MASTER_DATA_NORMALIZED!R120)</f>
        <v>0</v>
      </c>
      <c r="S120" s="95">
        <f>IF(AND(MASTER_DATA_NORMALIZED!S120=0,S$22=$L$22),VLOOKUP(MASTER_DATA_PROCESSED!$C120,Backend!$Q$9:$T$52,3,FALSE),MASTER_DATA_NORMALIZED!S120)</f>
        <v>0</v>
      </c>
      <c r="T120" s="95" t="e">
        <f>IF(AND(MASTER_DATA_NORMALIZED!T120=0,T$22=$L$22),VLOOKUP(MASTER_DATA_PROCESSED!$C120,Backend!$Q$9:$T$52,3,FALSE),MASTER_DATA_NORMALIZED!T120)</f>
        <v>#N/A</v>
      </c>
      <c r="U120" s="95">
        <f>IF(AND(MASTER_DATA_NORMALIZED!U120=0,U$22=$L$22),VLOOKUP(MASTER_DATA_PROCESSED!$C120,Backend!$Q$9:$T$52,3,FALSE),MASTER_DATA_NORMALIZED!U120)</f>
        <v>0</v>
      </c>
      <c r="V120" s="95">
        <f>IF(AND(MASTER_DATA_NORMALIZED!V120=0,V$22=$L$22),VLOOKUP(MASTER_DATA_PROCESSED!$C120,Backend!$Q$9:$T$52,3,FALSE),MASTER_DATA_NORMALIZED!V120)</f>
        <v>0</v>
      </c>
      <c r="W120" s="95">
        <f>IF(AND(MASTER_DATA_NORMALIZED!W120=0,W$22=$L$22),VLOOKUP(MASTER_DATA_PROCESSED!$C120,Backend!$Q$9:$T$52,3,FALSE),MASTER_DATA_NORMALIZED!W120)</f>
        <v>0</v>
      </c>
      <c r="X120" s="95" t="e">
        <f>IF(AND(MASTER_DATA_NORMALIZED!X120=0,X$22=$L$22),VLOOKUP(MASTER_DATA_PROCESSED!$C120,Backend!$Q$9:$T$52,3,FALSE),MASTER_DATA_NORMALIZED!X120)</f>
        <v>#N/A</v>
      </c>
      <c r="Y120" s="95">
        <f>IF(AND(MASTER_DATA_NORMALIZED!Y120=0,Y$22=$L$22),VLOOKUP(MASTER_DATA_PROCESSED!$C120,Backend!$Q$9:$T$52,3,FALSE),MASTER_DATA_NORMALIZED!Y120)</f>
        <v>0</v>
      </c>
      <c r="Z120" s="95">
        <f>IF(AND(MASTER_DATA_NORMALIZED!Z120=0,Z$22=$L$22),VLOOKUP(MASTER_DATA_PROCESSED!$C120,Backend!$Q$9:$T$52,3,FALSE),MASTER_DATA_NORMALIZED!Z120)</f>
        <v>0</v>
      </c>
      <c r="AA120" s="95">
        <f>IF(AND(MASTER_DATA_NORMALIZED!AA120=0,AA$22=$L$22),VLOOKUP(MASTER_DATA_PROCESSED!$C120,Backend!$Q$9:$T$52,3,FALSE),MASTER_DATA_NORMALIZED!AA120)</f>
        <v>0</v>
      </c>
      <c r="AB120" s="95" t="e">
        <f>IF(AND(MASTER_DATA_NORMALIZED!AB120=0,AB$22=$L$22),VLOOKUP(MASTER_DATA_PROCESSED!$C120,Backend!$Q$9:$T$52,3,FALSE),MASTER_DATA_NORMALIZED!AB120)</f>
        <v>#N/A</v>
      </c>
      <c r="AC120" s="95">
        <f>IF(AND(MASTER_DATA_NORMALIZED!AC120=0,AC$22=$L$22),VLOOKUP(MASTER_DATA_PROCESSED!$C120,Backend!$Q$9:$T$52,3,FALSE),MASTER_DATA_NORMALIZED!AC120)</f>
        <v>0</v>
      </c>
      <c r="AD120" s="95">
        <f>IF(AND(MASTER_DATA_NORMALIZED!AD120=0,AD$22=$L$22),VLOOKUP(MASTER_DATA_PROCESSED!$C120,Backend!$Q$9:$T$52,3,FALSE),MASTER_DATA_NORMALIZED!AD120)</f>
        <v>0</v>
      </c>
      <c r="AE120" s="95">
        <f>IF(AND(MASTER_DATA_NORMALIZED!AE120=0,AE$22=$L$22),VLOOKUP(MASTER_DATA_PROCESSED!$C120,Backend!$Q$9:$T$52,3,FALSE),MASTER_DATA_NORMALIZED!AE120)</f>
        <v>0</v>
      </c>
      <c r="AF120" s="95" t="e">
        <f>IF(AND(MASTER_DATA_NORMALIZED!AF120=0,AF$22=$L$22),VLOOKUP(MASTER_DATA_PROCESSED!$C120,Backend!$Q$9:$T$52,3,FALSE),MASTER_DATA_NORMALIZED!AF120)</f>
        <v>#N/A</v>
      </c>
      <c r="AG120" s="95">
        <f>IF(AND(MASTER_DATA_NORMALIZED!AG120=0,AG$22=$L$22),VLOOKUP(MASTER_DATA_PROCESSED!$C120,Backend!$Q$9:$T$52,3,FALSE),MASTER_DATA_NORMALIZED!AG120)</f>
        <v>0</v>
      </c>
      <c r="AH120" s="95">
        <f>IF(AND(MASTER_DATA_NORMALIZED!AH120=0,AH$22=$L$22),VLOOKUP(MASTER_DATA_PROCESSED!$C120,Backend!$Q$9:$T$52,3,FALSE),MASTER_DATA_NORMALIZED!AH120)</f>
        <v>0</v>
      </c>
      <c r="AI120" s="95">
        <f>IF(AND(MASTER_DATA_NORMALIZED!AI120=0,AI$22=$L$22),VLOOKUP(MASTER_DATA_PROCESSED!$C120,Backend!$Q$9:$T$52,3,FALSE),MASTER_DATA_NORMALIZED!AI120)</f>
        <v>0</v>
      </c>
      <c r="AJ120" s="95" t="e">
        <f>IF(AND(MASTER_DATA_NORMALIZED!AJ120=0,AJ$22=$L$22),VLOOKUP(MASTER_DATA_PROCESSED!$C120,Backend!$Q$9:$T$52,3,FALSE),MASTER_DATA_NORMALIZED!AJ120)</f>
        <v>#N/A</v>
      </c>
      <c r="AK120" s="95">
        <f>IF(AND(MASTER_DATA_NORMALIZED!AK120=0,AK$22=$L$22),VLOOKUP(MASTER_DATA_PROCESSED!$C120,Backend!$Q$9:$T$52,3,FALSE),MASTER_DATA_NORMALIZED!AK120)</f>
        <v>0</v>
      </c>
      <c r="AL120" s="95">
        <f>IF(AND(MASTER_DATA_NORMALIZED!AL120=0,AL$22=$L$22),VLOOKUP(MASTER_DATA_PROCESSED!$C120,Backend!$Q$9:$T$52,3,FALSE),MASTER_DATA_NORMALIZED!AL120)</f>
        <v>0</v>
      </c>
      <c r="AM120" s="95">
        <f>IF(AND(MASTER_DATA_NORMALIZED!AM120=0,AM$22=$L$22),VLOOKUP(MASTER_DATA_PROCESSED!$C120,Backend!$Q$9:$T$52,3,FALSE),MASTER_DATA_NORMALIZED!AM120)</f>
        <v>0</v>
      </c>
      <c r="AN120" s="95" t="e">
        <f>IF(AND(MASTER_DATA_NORMALIZED!AN120=0,AN$22=$L$22),VLOOKUP(MASTER_DATA_PROCESSED!$C120,Backend!$Q$9:$T$52,3,FALSE),MASTER_DATA_NORMALIZED!AN120)</f>
        <v>#N/A</v>
      </c>
      <c r="AO120" s="95">
        <f>IF(AND(MASTER_DATA_NORMALIZED!AO120=0,AO$22=$L$22),VLOOKUP(MASTER_DATA_PROCESSED!$C120,Backend!$Q$9:$T$52,3,FALSE),MASTER_DATA_NORMALIZED!AO120)</f>
        <v>0</v>
      </c>
      <c r="AP120" s="95">
        <f>IF(AND(MASTER_DATA_NORMALIZED!AP120=0,AP$22=$L$22),VLOOKUP(MASTER_DATA_PROCESSED!$C120,Backend!$Q$9:$T$52,3,FALSE),MASTER_DATA_NORMALIZED!AP120)</f>
        <v>0</v>
      </c>
      <c r="AQ120" s="95">
        <f>IF(AND(MASTER_DATA_NORMALIZED!AQ120=0,AQ$22=$L$22),VLOOKUP(MASTER_DATA_PROCESSED!$C120,Backend!$Q$9:$T$52,3,FALSE),MASTER_DATA_NORMALIZED!AQ120)</f>
        <v>0</v>
      </c>
      <c r="AR120" s="95" t="e">
        <f>IF(AND(MASTER_DATA_NORMALIZED!AR120=0,AR$22=$L$22),VLOOKUP(MASTER_DATA_PROCESSED!$C120,Backend!$Q$9:$T$52,3,FALSE),MASTER_DATA_NORMALIZED!AR120)</f>
        <v>#N/A</v>
      </c>
      <c r="AS120" s="95">
        <f>IF(AND(MASTER_DATA_NORMALIZED!AS120=0,AS$22=$L$22),VLOOKUP(MASTER_DATA_PROCESSED!$C120,Backend!$Q$9:$T$52,3,FALSE),MASTER_DATA_NORMALIZED!AS120)</f>
        <v>0</v>
      </c>
      <c r="AT120" s="95">
        <f>IF(AND(MASTER_DATA_NORMALIZED!AT120=0,AT$22=$L$22),VLOOKUP(MASTER_DATA_PROCESSED!$C120,Backend!$Q$9:$T$52,3,FALSE),MASTER_DATA_NORMALIZED!AT120)</f>
        <v>0</v>
      </c>
      <c r="AU120" s="95">
        <f>IF(AND(MASTER_DATA_NORMALIZED!AU120=0,AU$22=$L$22),VLOOKUP(MASTER_DATA_PROCESSED!$C120,Backend!$Q$9:$T$52,3,FALSE),MASTER_DATA_NORMALIZED!AU120)</f>
        <v>0</v>
      </c>
      <c r="AV120" s="95" t="e">
        <f>IF(AND(MASTER_DATA_NORMALIZED!AV120=0,AV$22=$L$22),VLOOKUP(MASTER_DATA_PROCESSED!$C120,Backend!$Q$9:$T$52,3,FALSE),MASTER_DATA_NORMALIZED!AV120)</f>
        <v>#N/A</v>
      </c>
      <c r="AW120" s="95">
        <f>IF(AND(MASTER_DATA_NORMALIZED!AW120=0,AW$22=$L$22),VLOOKUP(MASTER_DATA_PROCESSED!$C120,Backend!$Q$9:$T$52,3,FALSE),MASTER_DATA_NORMALIZED!AW120)</f>
        <v>0</v>
      </c>
      <c r="AX120" s="95">
        <f>IF(AND(MASTER_DATA_NORMALIZED!AX120=0,AX$22=$L$22),VLOOKUP(MASTER_DATA_PROCESSED!$C120,Backend!$Q$9:$T$52,3,FALSE),MASTER_DATA_NORMALIZED!AX120)</f>
        <v>0</v>
      </c>
      <c r="AY120" s="95">
        <f>IF(AND(MASTER_DATA_NORMALIZED!AY120=0,AY$22=$L$22),VLOOKUP(MASTER_DATA_PROCESSED!$C120,Backend!$Q$9:$T$52,3,FALSE),MASTER_DATA_NORMALIZED!AY120)</f>
        <v>0</v>
      </c>
      <c r="AZ120" s="95" t="e">
        <f>IF(AND(MASTER_DATA_NORMALIZED!AZ120=0,AZ$22=$L$22),VLOOKUP(MASTER_DATA_PROCESSED!$C120,Backend!$Q$9:$T$52,3,FALSE),MASTER_DATA_NORMALIZED!AZ120)</f>
        <v>#N/A</v>
      </c>
      <c r="BA120" s="95">
        <f>IF(AND(MASTER_DATA_NORMALIZED!BA120=0,BA$22=$L$22),VLOOKUP(MASTER_DATA_PROCESSED!$C120,Backend!$Q$9:$T$52,3,FALSE),MASTER_DATA_NORMALIZED!BA120)</f>
        <v>0</v>
      </c>
      <c r="BB120" s="95">
        <f>IF(AND(MASTER_DATA_NORMALIZED!BB120=0,BB$22=$L$22),VLOOKUP(MASTER_DATA_PROCESSED!$C120,Backend!$Q$9:$T$52,3,FALSE),MASTER_DATA_NORMALIZED!BB120)</f>
        <v>0</v>
      </c>
      <c r="BC120" s="95">
        <f>IF(AND(MASTER_DATA_NORMALIZED!BC120=0,BC$22=$L$22),VLOOKUP(MASTER_DATA_PROCESSED!$C120,Backend!$Q$9:$T$52,3,FALSE),MASTER_DATA_NORMALIZED!BC120)</f>
        <v>0</v>
      </c>
      <c r="BD120" s="95" t="e">
        <f>IF(AND(MASTER_DATA_NORMALIZED!BD120=0,BD$22=$L$22),VLOOKUP(MASTER_DATA_PROCESSED!$C120,Backend!$Q$9:$T$52,3,FALSE),MASTER_DATA_NORMALIZED!BD120)</f>
        <v>#N/A</v>
      </c>
      <c r="BE120" s="95">
        <f>IF(AND(MASTER_DATA_NORMALIZED!BE120=0,BE$22=$L$22),VLOOKUP(MASTER_DATA_PROCESSED!$C120,Backend!$Q$9:$T$52,3,FALSE),MASTER_DATA_NORMALIZED!BE120)</f>
        <v>0</v>
      </c>
      <c r="BF120" s="95">
        <f>IF(AND(MASTER_DATA_NORMALIZED!BF120=0,BF$22=$L$22),VLOOKUP(MASTER_DATA_PROCESSED!$C120,Backend!$Q$9:$T$52,3,FALSE),MASTER_DATA_NORMALIZED!BF120)</f>
        <v>0</v>
      </c>
      <c r="BG120" s="95">
        <f>IF(AND(MASTER_DATA_NORMALIZED!BG120=0,BG$22=$L$22),VLOOKUP(MASTER_DATA_PROCESSED!$C120,Backend!$Q$9:$T$52,3,FALSE),MASTER_DATA_NORMALIZED!BG120)</f>
        <v>0</v>
      </c>
      <c r="BH120" s="95" t="e">
        <f>IF(AND(MASTER_DATA_NORMALIZED!BH120=0,BH$22=$L$22),VLOOKUP(MASTER_DATA_PROCESSED!$C120,Backend!$Q$9:$T$52,3,FALSE),MASTER_DATA_NORMALIZED!BH120)</f>
        <v>#N/A</v>
      </c>
      <c r="BI120" s="95">
        <f>IF(AND(MASTER_DATA_NORMALIZED!BI120=0,BI$22=$L$22),VLOOKUP(MASTER_DATA_PROCESSED!$C120,Backend!$Q$9:$T$52,3,FALSE),MASTER_DATA_NORMALIZED!BI120)</f>
        <v>0</v>
      </c>
      <c r="BJ120" s="95">
        <f>IF(AND(MASTER_DATA_NORMALIZED!BJ120=0,BJ$22=$L$22),VLOOKUP(MASTER_DATA_PROCESSED!$C120,Backend!$Q$9:$T$52,3,FALSE),MASTER_DATA_NORMALIZED!BJ120)</f>
        <v>0</v>
      </c>
      <c r="BK120" s="95">
        <f>IF(AND(MASTER_DATA_NORMALIZED!BK120=0,BK$22=$L$22),VLOOKUP(MASTER_DATA_PROCESSED!$C120,Backend!$Q$9:$T$52,3,FALSE),MASTER_DATA_NORMALIZED!BK120)</f>
        <v>0</v>
      </c>
      <c r="BL120" s="95" t="e">
        <f>IF(AND(MASTER_DATA_NORMALIZED!BL120=0,BL$22=$L$22),VLOOKUP(MASTER_DATA_PROCESSED!$C120,Backend!$Q$9:$T$52,3,FALSE),MASTER_DATA_NORMALIZED!BL120)</f>
        <v>#N/A</v>
      </c>
      <c r="BM120" s="95">
        <f>IF(AND(MASTER_DATA_NORMALIZED!BM120=0,BM$22=$L$22),VLOOKUP(MASTER_DATA_PROCESSED!$C120,Backend!$Q$9:$T$52,3,FALSE),MASTER_DATA_NORMALIZED!BM120)</f>
        <v>0</v>
      </c>
      <c r="BN120" s="95">
        <f>IF(AND(MASTER_DATA_NORMALIZED!BN120=0,BN$22=$L$22),VLOOKUP(MASTER_DATA_PROCESSED!$C120,Backend!$Q$9:$T$52,3,FALSE),MASTER_DATA_NORMALIZED!BN120)</f>
        <v>0</v>
      </c>
      <c r="BO120" s="95">
        <f>IF(AND(MASTER_DATA_NORMALIZED!BO120=0,BO$22=$L$22),VLOOKUP(MASTER_DATA_PROCESSED!$C120,Backend!$Q$9:$T$52,3,FALSE),MASTER_DATA_NORMALIZED!BO120)</f>
        <v>0</v>
      </c>
      <c r="BP120" s="95">
        <f>IF(AND(MASTER_DATA_NORMALIZED!BP120=0,BP$22=$L$22),VLOOKUP(MASTER_DATA_PROCESSED!$C120,Backend!$Q$9:$T$52,3,FALSE),MASTER_DATA_NORMALIZED!BP120)</f>
        <v>56.677286027326289</v>
      </c>
      <c r="BQ120" s="95">
        <f>IF(AND(MASTER_DATA_NORMALIZED!BQ120=0,BQ$22=$L$22),VLOOKUP(MASTER_DATA_PROCESSED!$C120,Backend!$Q$9:$T$52,3,FALSE),MASTER_DATA_NORMALIZED!BQ120)</f>
        <v>0</v>
      </c>
      <c r="BR120" s="95">
        <f>IF(AND(MASTER_DATA_NORMALIZED!BR120=0,BR$22=$L$22),VLOOKUP(MASTER_DATA_PROCESSED!$C120,Backend!$Q$9:$T$52,3,FALSE),MASTER_DATA_NORMALIZED!BR120)</f>
        <v>0</v>
      </c>
      <c r="BS120" s="95">
        <f>IF(AND(MASTER_DATA_NORMALIZED!BS120=0,BS$22=$L$22),VLOOKUP(MASTER_DATA_PROCESSED!$C120,Backend!$Q$9:$T$52,3,FALSE),MASTER_DATA_NORMALIZED!BS120)</f>
        <v>0</v>
      </c>
      <c r="BT120" s="95">
        <f>IF(AND(MASTER_DATA_NORMALIZED!BT120=0,BT$22=$L$22),VLOOKUP(MASTER_DATA_PROCESSED!$C120,Backend!$Q$9:$T$52,3,FALSE),MASTER_DATA_NORMALIZED!BT120)</f>
        <v>56.244538061272678</v>
      </c>
      <c r="BU120" s="95">
        <f>IF(AND(MASTER_DATA_NORMALIZED!BU120=0,BU$22=$L$22),VLOOKUP(MASTER_DATA_PROCESSED!$C120,Backend!$Q$9:$T$52,3,FALSE),MASTER_DATA_NORMALIZED!BU120)</f>
        <v>0</v>
      </c>
      <c r="BV120" s="95">
        <f>IF(AND(MASTER_DATA_NORMALIZED!BV120=0,BV$22=$L$22),VLOOKUP(MASTER_DATA_PROCESSED!$C120,Backend!$Q$9:$T$52,3,FALSE),MASTER_DATA_NORMALIZED!BV120)</f>
        <v>0</v>
      </c>
      <c r="BW120" s="95">
        <f>IF(AND(MASTER_DATA_NORMALIZED!BW120=0,BW$22=$L$22),VLOOKUP(MASTER_DATA_PROCESSED!$C120,Backend!$Q$9:$T$52,3,FALSE),MASTER_DATA_NORMALIZED!BW120)</f>
        <v>0</v>
      </c>
      <c r="BX120" s="95">
        <f>IF(AND(MASTER_DATA_NORMALIZED!BX120=0,BX$22=$L$22),VLOOKUP(MASTER_DATA_PROCESSED!$C120,Backend!$Q$9:$T$52,3,FALSE),MASTER_DATA_NORMALIZED!BX120)</f>
        <v>90.584213363284604</v>
      </c>
      <c r="BY120" s="95">
        <f>IF(AND(MASTER_DATA_NORMALIZED!BY120=0,BY$22=$L$22),VLOOKUP(MASTER_DATA_PROCESSED!$C120,Backend!$Q$9:$T$52,3,FALSE),MASTER_DATA_NORMALIZED!BY120)</f>
        <v>0</v>
      </c>
      <c r="BZ120" s="95">
        <f>IF(AND(MASTER_DATA_NORMALIZED!BZ120=0,BZ$22=$L$22),VLOOKUP(MASTER_DATA_PROCESSED!$C120,Backend!$Q$9:$T$52,3,FALSE),MASTER_DATA_NORMALIZED!BZ120)</f>
        <v>0</v>
      </c>
      <c r="CA120" s="95">
        <f>IF(AND(MASTER_DATA_NORMALIZED!CA120=0,CA$22=$L$22),VLOOKUP(MASTER_DATA_PROCESSED!$C120,Backend!$Q$9:$T$52,3,FALSE),MASTER_DATA_NORMALIZED!CA120)</f>
        <v>0</v>
      </c>
      <c r="CB120" s="95">
        <f>IF(AND(MASTER_DATA_NORMALIZED!CB120=0,CB$22=$L$22),VLOOKUP(MASTER_DATA_PROCESSED!$C120,Backend!$Q$9:$T$52,3,FALSE),MASTER_DATA_NORMALIZED!CB120)</f>
        <v>53.110330135671589</v>
      </c>
      <c r="CC120" s="95">
        <f>IF(AND(MASTER_DATA_NORMALIZED!CC120=0,CC$22=$L$22),VLOOKUP(MASTER_DATA_PROCESSED!$C120,Backend!$Q$9:$T$52,3,FALSE),MASTER_DATA_NORMALIZED!CC120)</f>
        <v>0</v>
      </c>
      <c r="CD120" s="95">
        <f>IF(AND(MASTER_DATA_NORMALIZED!CD120=0,CD$22=$L$22),VLOOKUP(MASTER_DATA_PROCESSED!$C120,Backend!$Q$9:$T$52,3,FALSE),MASTER_DATA_NORMALIZED!CD120)</f>
        <v>0</v>
      </c>
      <c r="CE120" s="95">
        <f>IF(AND(MASTER_DATA_NORMALIZED!CE120=0,CE$22=$L$22),VLOOKUP(MASTER_DATA_PROCESSED!$C120,Backend!$Q$9:$T$52,3,FALSE),MASTER_DATA_NORMALIZED!CE120)</f>
        <v>0</v>
      </c>
      <c r="CF120" s="95">
        <f>IF(AND(MASTER_DATA_NORMALIZED!CF120=0,CF$22=$L$22),VLOOKUP(MASTER_DATA_PROCESSED!$C120,Backend!$Q$9:$T$52,3,FALSE),MASTER_DATA_NORMALIZED!CF120)</f>
        <v>25.735524502575188</v>
      </c>
      <c r="CG120" s="95">
        <f>IF(AND(MASTER_DATA_NORMALIZED!CG120=0,CG$22=$L$22),VLOOKUP(MASTER_DATA_PROCESSED!$C120,Backend!$Q$9:$T$52,3,FALSE),MASTER_DATA_NORMALIZED!CG120)</f>
        <v>0</v>
      </c>
      <c r="CH120" s="95">
        <f>IF(AND(MASTER_DATA_NORMALIZED!CH120=0,CH$22=$L$22),VLOOKUP(MASTER_DATA_PROCESSED!$C120,Backend!$Q$9:$T$52,3,FALSE),MASTER_DATA_NORMALIZED!CH120)</f>
        <v>0</v>
      </c>
      <c r="CI120" s="95">
        <f>IF(AND(MASTER_DATA_NORMALIZED!CI120=0,CI$22=$L$22),VLOOKUP(MASTER_DATA_PROCESSED!$C120,Backend!$Q$9:$T$52,3,FALSE),MASTER_DATA_NORMALIZED!CI120)</f>
        <v>0</v>
      </c>
      <c r="CJ120" s="95" t="e">
        <f>IF(AND(MASTER_DATA_NORMALIZED!CJ120=0,CJ$22=$L$22),VLOOKUP(MASTER_DATA_PROCESSED!$C120,Backend!$Q$9:$T$52,3,FALSE),MASTER_DATA_NORMALIZED!CJ120)</f>
        <v>#N/A</v>
      </c>
      <c r="CK120" s="95">
        <f>IF(AND(MASTER_DATA_NORMALIZED!CK120=0,CK$22=$L$22),VLOOKUP(MASTER_DATA_PROCESSED!$C120,Backend!$Q$9:$T$52,3,FALSE),MASTER_DATA_NORMALIZED!CK120)</f>
        <v>0</v>
      </c>
      <c r="CL120" s="95">
        <f>IF(AND(MASTER_DATA_NORMALIZED!CL120=0,CL$22=$L$22),VLOOKUP(MASTER_DATA_PROCESSED!$C120,Backend!$Q$9:$T$52,3,FALSE),MASTER_DATA_NORMALIZED!CL120)</f>
        <v>0</v>
      </c>
      <c r="CM120" s="95">
        <f>IF(AND(MASTER_DATA_NORMALIZED!CM120=0,CM$22=$L$22),VLOOKUP(MASTER_DATA_PROCESSED!$C120,Backend!$Q$9:$T$52,3,FALSE),MASTER_DATA_NORMALIZED!CM120)</f>
        <v>0</v>
      </c>
      <c r="CN120" s="95" t="e">
        <f>IF(AND(MASTER_DATA_NORMALIZED!CN120=0,CN$22=$L$22),VLOOKUP(MASTER_DATA_PROCESSED!$C120,Backend!$Q$9:$T$52,3,FALSE),MASTER_DATA_NORMALIZED!CN120)</f>
        <v>#N/A</v>
      </c>
      <c r="CO120" s="95">
        <f>IF(AND(MASTER_DATA_NORMALIZED!CO120=0,CO$22=$L$22),VLOOKUP(MASTER_DATA_PROCESSED!$C120,Backend!$Q$9:$T$52,3,FALSE),MASTER_DATA_NORMALIZED!CO120)</f>
        <v>0</v>
      </c>
      <c r="CP120" s="95">
        <f>IF(AND(MASTER_DATA_NORMALIZED!CP120=0,CP$22=$L$22),VLOOKUP(MASTER_DATA_PROCESSED!$C120,Backend!$Q$9:$T$52,3,FALSE),MASTER_DATA_NORMALIZED!CP120)</f>
        <v>0</v>
      </c>
      <c r="CQ120" s="95">
        <f>IF(AND(MASTER_DATA_NORMALIZED!CQ120=0,CQ$22=$L$22),VLOOKUP(MASTER_DATA_PROCESSED!$C120,Backend!$Q$9:$T$52,3,FALSE),MASTER_DATA_NORMALIZED!CQ120)</f>
        <v>0</v>
      </c>
      <c r="CR120" s="95" t="e">
        <f>IF(AND(MASTER_DATA_NORMALIZED!CR120=0,CR$22=$L$22),VLOOKUP(MASTER_DATA_PROCESSED!$C120,Backend!$Q$9:$T$52,3,FALSE),MASTER_DATA_NORMALIZED!CR120)</f>
        <v>#N/A</v>
      </c>
      <c r="CS120" s="95">
        <f>IF(AND(MASTER_DATA_NORMALIZED!CS120=0,CS$22=$L$22),VLOOKUP(MASTER_DATA_PROCESSED!$C120,Backend!$Q$9:$T$52,3,FALSE),MASTER_DATA_NORMALIZED!CS120)</f>
        <v>0</v>
      </c>
      <c r="CT120" s="95">
        <f>IF(AND(MASTER_DATA_NORMALIZED!CT120=0,CT$22=$L$22),VLOOKUP(MASTER_DATA_PROCESSED!$C120,Backend!$Q$9:$T$52,3,FALSE),MASTER_DATA_NORMALIZED!CT120)</f>
        <v>0</v>
      </c>
      <c r="CU120" s="95">
        <f>IF(AND(MASTER_DATA_NORMALIZED!CU120=0,CU$22=$L$22),VLOOKUP(MASTER_DATA_PROCESSED!$C120,Backend!$Q$9:$T$52,3,FALSE),MASTER_DATA_NORMALIZED!CU120)</f>
        <v>0</v>
      </c>
      <c r="CV120" s="95">
        <f>IF(AND(MASTER_DATA_NORMALIZED!CV120=0,CV$22=$L$22),VLOOKUP(MASTER_DATA_PROCESSED!$C120,Backend!$Q$9:$T$52,3,FALSE),MASTER_DATA_NORMALIZED!CV120)</f>
        <v>16.323608598784936</v>
      </c>
      <c r="CW120" s="95">
        <f>IF(AND(MASTER_DATA_NORMALIZED!CW120=0,CW$22=$L$22),VLOOKUP(MASTER_DATA_PROCESSED!$C120,Backend!$Q$9:$T$52,3,FALSE),MASTER_DATA_NORMALIZED!CW120)</f>
        <v>0</v>
      </c>
      <c r="CX120" s="95">
        <f>IF(AND(MASTER_DATA_NORMALIZED!CX120=0,CX$22=$L$22),VLOOKUP(MASTER_DATA_PROCESSED!$C120,Backend!$Q$9:$T$52,3,FALSE),MASTER_DATA_NORMALIZED!CX120)</f>
        <v>0</v>
      </c>
      <c r="CY120" s="95">
        <f>IF(AND(MASTER_DATA_NORMALIZED!CY120=0,CY$22=$L$22),VLOOKUP(MASTER_DATA_PROCESSED!$C120,Backend!$Q$9:$T$52,3,FALSE),MASTER_DATA_NORMALIZED!CY120)</f>
        <v>0</v>
      </c>
      <c r="CZ120" s="95">
        <f>IF(AND(MASTER_DATA_NORMALIZED!CZ120=0,CZ$22=$L$22),VLOOKUP(MASTER_DATA_PROCESSED!$C120,Backend!$Q$9:$T$52,3,FALSE),MASTER_DATA_NORMALIZED!CZ120)</f>
        <v>14.249250641852857</v>
      </c>
      <c r="DA120" s="95" t="e">
        <f>IF(AND(MASTER_DATA_NORMALIZED!DA120=0,DA$22=$L$22),VLOOKUP(MASTER_DATA_PROCESSED!$C120,Backend!$Q$9:$T$52,3,FALSE),MASTER_DATA_NORMALIZED!DA120)</f>
        <v>#DIV/0!</v>
      </c>
      <c r="DB120" s="95" t="e">
        <f>IF(AND(MASTER_DATA_NORMALIZED!DB120=0,DB$22=$L$22),VLOOKUP(MASTER_DATA_PROCESSED!$C120,Backend!$Q$9:$T$52,3,FALSE),MASTER_DATA_NORMALIZED!DB120)</f>
        <v>#DIV/0!</v>
      </c>
      <c r="DC120" s="95" t="e">
        <f>IF(AND(MASTER_DATA_NORMALIZED!DC120=0,DC$22=$L$22),VLOOKUP(MASTER_DATA_PROCESSED!$C120,Backend!$Q$9:$T$52,3,FALSE),MASTER_DATA_NORMALIZED!DC120)</f>
        <v>#DIV/0!</v>
      </c>
      <c r="DD120" s="95" t="e">
        <f>IF(AND(MASTER_DATA_NORMALIZED!DD120=0,DD$22=$L$22),VLOOKUP(MASTER_DATA_PROCESSED!$C120,Backend!$Q$9:$T$52,3,FALSE),MASTER_DATA_NORMALIZED!DD120)</f>
        <v>#N/A</v>
      </c>
      <c r="DE120" s="95">
        <f>IF(AND(MASTER_DATA_NORMALIZED!DE120=0,DE$22=$L$22),VLOOKUP(MASTER_DATA_PROCESSED!$C120,Backend!$Q$9:$T$52,3,FALSE),MASTER_DATA_NORMALIZED!DE120)</f>
        <v>0</v>
      </c>
      <c r="DF120" s="95">
        <f>IF(AND(MASTER_DATA_NORMALIZED!DF120=0,DF$22=$L$22),VLOOKUP(MASTER_DATA_PROCESSED!$C120,Backend!$Q$9:$T$52,3,FALSE),MASTER_DATA_NORMALIZED!DF120)</f>
        <v>0</v>
      </c>
      <c r="DG120" s="95">
        <f>IF(AND(MASTER_DATA_NORMALIZED!DG120=0,DG$22=$L$22),VLOOKUP(MASTER_DATA_PROCESSED!$C120,Backend!$Q$9:$T$52,3,FALSE),MASTER_DATA_NORMALIZED!DG120)</f>
        <v>0</v>
      </c>
      <c r="DH120" s="95" t="e">
        <f>IF(AND(MASTER_DATA_NORMALIZED!DH120=0,DH$22=$L$22),VLOOKUP(MASTER_DATA_PROCESSED!$C120,Backend!$Q$9:$T$52,3,FALSE),MASTER_DATA_NORMALIZED!DH120)</f>
        <v>#N/A</v>
      </c>
      <c r="DI120" s="95">
        <f>IF(AND(MASTER_DATA_NORMALIZED!DI120=0,DI$22=$L$22),VLOOKUP(MASTER_DATA_PROCESSED!$C120,Backend!$Q$9:$T$52,3,FALSE),MASTER_DATA_NORMALIZED!DI120)</f>
        <v>0</v>
      </c>
      <c r="DJ120" s="95">
        <f>IF(AND(MASTER_DATA_NORMALIZED!DJ120=0,DJ$22=$L$22),VLOOKUP(MASTER_DATA_PROCESSED!$C120,Backend!$Q$9:$T$52,3,FALSE),MASTER_DATA_NORMALIZED!DJ120)</f>
        <v>0</v>
      </c>
      <c r="DK120" s="95">
        <f>IF(AND(MASTER_DATA_NORMALIZED!DK120=0,DK$22=$L$22),VLOOKUP(MASTER_DATA_PROCESSED!$C120,Backend!$Q$9:$T$52,3,FALSE),MASTER_DATA_NORMALIZED!DK120)</f>
        <v>0</v>
      </c>
      <c r="DL120" s="95" t="e">
        <f>IF(AND(MASTER_DATA_NORMALIZED!DL120=0,DL$22=$L$22),VLOOKUP(MASTER_DATA_PROCESSED!$C120,Backend!$Q$9:$T$52,3,FALSE),MASTER_DATA_NORMALIZED!DL120)</f>
        <v>#N/A</v>
      </c>
      <c r="DM120" s="95">
        <f>IF(AND(MASTER_DATA_NORMALIZED!DM120=0,DM$22=$L$22),VLOOKUP(MASTER_DATA_PROCESSED!$C120,Backend!$Q$9:$T$52,3,FALSE),MASTER_DATA_NORMALIZED!DM120)</f>
        <v>0</v>
      </c>
      <c r="DN120" s="95">
        <f>IF(AND(MASTER_DATA_NORMALIZED!DN120=0,DN$22=$L$22),VLOOKUP(MASTER_DATA_PROCESSED!$C120,Backend!$Q$9:$T$52,3,FALSE),MASTER_DATA_NORMALIZED!DN120)</f>
        <v>0</v>
      </c>
      <c r="DO120" s="95">
        <f>IF(AND(MASTER_DATA_NORMALIZED!DO120=0,DO$22=$L$22),VLOOKUP(MASTER_DATA_PROCESSED!$C120,Backend!$Q$9:$T$52,3,FALSE),MASTER_DATA_NORMALIZED!DO120)</f>
        <v>0</v>
      </c>
      <c r="DP120" s="95" t="e">
        <f>IF(AND(MASTER_DATA_NORMALIZED!DP120=0,DP$22=$L$22),VLOOKUP(MASTER_DATA_PROCESSED!$C120,Backend!$Q$9:$T$52,3,FALSE),MASTER_DATA_NORMALIZED!DP120)</f>
        <v>#N/A</v>
      </c>
      <c r="DQ120" s="95">
        <f>IF(AND(MASTER_DATA_NORMALIZED!DQ120=0,DQ$22=$L$22),VLOOKUP(MASTER_DATA_PROCESSED!$C120,Backend!$Q$9:$T$52,3,FALSE),MASTER_DATA_NORMALIZED!DQ120)</f>
        <v>0</v>
      </c>
      <c r="DR120" s="95">
        <f>IF(AND(MASTER_DATA_NORMALIZED!DR120=0,DR$22=$L$22),VLOOKUP(MASTER_DATA_PROCESSED!$C120,Backend!$Q$9:$T$52,3,FALSE),MASTER_DATA_NORMALIZED!DR120)</f>
        <v>0</v>
      </c>
      <c r="DS120" s="95">
        <f>IF(AND(MASTER_DATA_NORMALIZED!DS120=0,DS$22=$L$22),VLOOKUP(MASTER_DATA_PROCESSED!$C120,Backend!$Q$9:$T$52,3,FALSE),MASTER_DATA_NORMALIZED!DS120)</f>
        <v>0</v>
      </c>
      <c r="DT120" s="95" t="e">
        <f>IF(AND(MASTER_DATA_NORMALIZED!DT120=0,DT$22=$L$22),VLOOKUP(MASTER_DATA_PROCESSED!$C120,Backend!$Q$9:$T$52,3,FALSE),MASTER_DATA_NORMALIZED!DT120)</f>
        <v>#N/A</v>
      </c>
      <c r="DU120" s="95">
        <f>IF(AND(MASTER_DATA_NORMALIZED!DU120=0,DU$22=$L$22),VLOOKUP(MASTER_DATA_PROCESSED!$C120,Backend!$Q$9:$T$52,3,FALSE),MASTER_DATA_NORMALIZED!DU120)</f>
        <v>0</v>
      </c>
      <c r="DV120" s="95">
        <f>IF(AND(MASTER_DATA_NORMALIZED!DV120=0,DV$22=$L$22),VLOOKUP(MASTER_DATA_PROCESSED!$C120,Backend!$Q$9:$T$52,3,FALSE),MASTER_DATA_NORMALIZED!DV120)</f>
        <v>0</v>
      </c>
      <c r="DW120" s="95">
        <f>IF(AND(MASTER_DATA_NORMALIZED!DW120=0,DW$22=$L$22),VLOOKUP(MASTER_DATA_PROCESSED!$C120,Backend!$Q$9:$T$52,3,FALSE),MASTER_DATA_NORMALIZED!DW120)</f>
        <v>0</v>
      </c>
      <c r="DX120" s="95" t="e">
        <f>IF(AND(MASTER_DATA_NORMALIZED!DX120=0,DX$22=$L$22),VLOOKUP(MASTER_DATA_PROCESSED!$C120,Backend!$Q$9:$T$52,3,FALSE),MASTER_DATA_NORMALIZED!DX120)</f>
        <v>#N/A</v>
      </c>
      <c r="DY120" s="95">
        <f>IF(AND(MASTER_DATA_NORMALIZED!DY120=0,DY$22=$L$22),VLOOKUP(MASTER_DATA_PROCESSED!$C120,Backend!$Q$9:$T$52,3,FALSE),MASTER_DATA_NORMALIZED!DY120)</f>
        <v>0</v>
      </c>
      <c r="DZ120" s="95">
        <f>IF(AND(MASTER_DATA_NORMALIZED!DZ120=0,DZ$22=$L$22),VLOOKUP(MASTER_DATA_PROCESSED!$C120,Backend!$Q$9:$T$52,3,FALSE),MASTER_DATA_NORMALIZED!DZ120)</f>
        <v>0</v>
      </c>
      <c r="EA120" s="95">
        <f>IF(AND(MASTER_DATA_NORMALIZED!EA120=0,EA$22=$L$22),VLOOKUP(MASTER_DATA_PROCESSED!$C120,Backend!$Q$9:$T$52,3,FALSE),MASTER_DATA_NORMALIZED!EA120)</f>
        <v>0</v>
      </c>
      <c r="EB120" s="95" t="e">
        <f>IF(AND(MASTER_DATA_NORMALIZED!EB120=0,EB$22=$L$22),VLOOKUP(MASTER_DATA_PROCESSED!$C120,Backend!$Q$9:$T$52,3,FALSE),MASTER_DATA_NORMALIZED!EB120)</f>
        <v>#N/A</v>
      </c>
      <c r="EC120" s="95" t="e">
        <f>IF(AND(MASTER_DATA_NORMALIZED!EC120=0,EC$22=$L$22),VLOOKUP(MASTER_DATA_PROCESSED!$C120,Backend!$Q$9:$T$52,3,FALSE),MASTER_DATA_NORMALIZED!EC120)</f>
        <v>#DIV/0!</v>
      </c>
      <c r="ED120" s="95" t="e">
        <f>IF(AND(MASTER_DATA_NORMALIZED!ED120=0,ED$22=$L$22),VLOOKUP(MASTER_DATA_PROCESSED!$C120,Backend!$Q$9:$T$52,3,FALSE),MASTER_DATA_NORMALIZED!ED120)</f>
        <v>#DIV/0!</v>
      </c>
      <c r="EE120" s="95" t="e">
        <f>IF(AND(MASTER_DATA_NORMALIZED!EE120=0,EE$22=$L$22),VLOOKUP(MASTER_DATA_PROCESSED!$C120,Backend!$Q$9:$T$52,3,FALSE),MASTER_DATA_NORMALIZED!EE120)</f>
        <v>#DIV/0!</v>
      </c>
      <c r="EF120" s="95" t="e">
        <f>IF(AND(MASTER_DATA_NORMALIZED!EF120=0,EF$22=$L$22),VLOOKUP(MASTER_DATA_PROCESSED!$C120,Backend!$Q$9:$T$52,3,FALSE),MASTER_DATA_NORMALIZED!EF120)</f>
        <v>#VALUE!</v>
      </c>
      <c r="EG120" s="95">
        <f>IF(AND(MASTER_DATA_NORMALIZED!EG120=0,EG$22=$L$22),VLOOKUP(MASTER_DATA_PROCESSED!$C120,Backend!$Q$9:$T$52,3,FALSE),MASTER_DATA_NORMALIZED!EG120)</f>
        <v>0</v>
      </c>
      <c r="EH120" s="95">
        <f>IF(AND(MASTER_DATA_NORMALIZED!EH120=0,EH$22=$L$22),VLOOKUP(MASTER_DATA_PROCESSED!$C120,Backend!$Q$9:$T$52,3,FALSE),MASTER_DATA_NORMALIZED!EH120)</f>
        <v>0</v>
      </c>
      <c r="EI120" s="95">
        <f>IF(AND(MASTER_DATA_NORMALIZED!EI120=0,EI$22=$L$22),VLOOKUP(MASTER_DATA_PROCESSED!$C120,Backend!$Q$9:$T$52,3,FALSE),MASTER_DATA_NORMALIZED!EI120)</f>
        <v>0</v>
      </c>
      <c r="EJ120" s="95" t="e">
        <f>IF(AND(MASTER_DATA_NORMALIZED!EJ120=0,EJ$22=$L$22),VLOOKUP(MASTER_DATA_PROCESSED!$C120,Backend!$Q$9:$T$52,3,FALSE),MASTER_DATA_NORMALIZED!EJ120)</f>
        <v>#N/A</v>
      </c>
      <c r="EK120" s="95">
        <f>IF(AND(MASTER_DATA_NORMALIZED!EK120=0,EK$22=$L$22),VLOOKUP(MASTER_DATA_PROCESSED!$C120,Backend!$Q$9:$T$52,3,FALSE),MASTER_DATA_NORMALIZED!EK120)</f>
        <v>0</v>
      </c>
      <c r="EL120" s="95">
        <f>IF(AND(MASTER_DATA_NORMALIZED!EL120=0,EL$22=$L$22),VLOOKUP(MASTER_DATA_PROCESSED!$C120,Backend!$Q$9:$T$52,3,FALSE),MASTER_DATA_NORMALIZED!EL120)</f>
        <v>0</v>
      </c>
      <c r="EM120" s="95">
        <f>IF(AND(MASTER_DATA_NORMALIZED!EM120=0,EM$22=$L$22),VLOOKUP(MASTER_DATA_PROCESSED!$C120,Backend!$Q$9:$T$52,3,FALSE),MASTER_DATA_NORMALIZED!EM120)</f>
        <v>0</v>
      </c>
      <c r="EN120" s="95">
        <f>IF(AND(MASTER_DATA_NORMALIZED!EN120=0,EN$22=$L$22),VLOOKUP(MASTER_DATA_PROCESSED!$C120,Backend!$Q$9:$T$52,3,FALSE),MASTER_DATA_NORMALIZED!EN120)</f>
        <v>123.68615471494172</v>
      </c>
      <c r="EO120" s="95">
        <f>IF(AND(MASTER_DATA_NORMALIZED!EO120=0,EO$22=$L$22),VLOOKUP(MASTER_DATA_PROCESSED!$C120,Backend!$Q$9:$T$52,3,FALSE),MASTER_DATA_NORMALIZED!EO120)</f>
        <v>0</v>
      </c>
      <c r="EP120" s="95">
        <f>IF(AND(MASTER_DATA_NORMALIZED!EP120=0,EP$22=$L$22),VLOOKUP(MASTER_DATA_PROCESSED!$C120,Backend!$Q$9:$T$52,3,FALSE),MASTER_DATA_NORMALIZED!EP120)</f>
        <v>0</v>
      </c>
      <c r="EQ120" s="95">
        <f>IF(AND(MASTER_DATA_NORMALIZED!EQ120=0,EQ$22=$L$22),VLOOKUP(MASTER_DATA_PROCESSED!$C120,Backend!$Q$9:$T$52,3,FALSE),MASTER_DATA_NORMALIZED!EQ120)</f>
        <v>0</v>
      </c>
      <c r="ER120" s="95">
        <f>IF(AND(MASTER_DATA_NORMALIZED!ER120=0,ER$22=$L$22),VLOOKUP(MASTER_DATA_PROCESSED!$C120,Backend!$Q$9:$T$52,3,FALSE),MASTER_DATA_NORMALIZED!ER120)</f>
        <v>39.984604392155738</v>
      </c>
      <c r="ES120" s="95">
        <f>IF(AND(MASTER_DATA_NORMALIZED!ES120=0,ES$22=$L$22),VLOOKUP(MASTER_DATA_PROCESSED!$C120,Backend!$Q$9:$T$52,3,FALSE),MASTER_DATA_NORMALIZED!ES120)</f>
        <v>0</v>
      </c>
      <c r="ET120" s="95">
        <f>IF(AND(MASTER_DATA_NORMALIZED!ET120=0,ET$22=$L$22),VLOOKUP(MASTER_DATA_PROCESSED!$C120,Backend!$Q$9:$T$52,3,FALSE),MASTER_DATA_NORMALIZED!ET120)</f>
        <v>0</v>
      </c>
      <c r="EU120" s="95">
        <f>IF(AND(MASTER_DATA_NORMALIZED!EU120=0,EU$22=$L$22),VLOOKUP(MASTER_DATA_PROCESSED!$C120,Backend!$Q$9:$T$52,3,FALSE),MASTER_DATA_NORMALIZED!EU120)</f>
        <v>0</v>
      </c>
      <c r="EV120" s="95">
        <f>IF(AND(MASTER_DATA_NORMALIZED!EV120=0,EV$22=$L$22),VLOOKUP(MASTER_DATA_PROCESSED!$C120,Backend!$Q$9:$T$52,3,FALSE),MASTER_DATA_NORMALIZED!EV120)</f>
        <v>39.984604392155738</v>
      </c>
      <c r="EW120" s="95">
        <f>IF(AND(MASTER_DATA_NORMALIZED!EW120=0,EW$22=$L$22),VLOOKUP(MASTER_DATA_PROCESSED!$C120,Backend!$Q$9:$T$52,3,FALSE),MASTER_DATA_NORMALIZED!EW120)</f>
        <v>0</v>
      </c>
      <c r="EX120" s="95">
        <f>IF(AND(MASTER_DATA_NORMALIZED!EX120=0,EX$22=$L$22),VLOOKUP(MASTER_DATA_PROCESSED!$C120,Backend!$Q$9:$T$52,3,FALSE),MASTER_DATA_NORMALIZED!EX120)</f>
        <v>0</v>
      </c>
      <c r="EY120" s="95">
        <f>IF(AND(MASTER_DATA_NORMALIZED!EY120=0,EY$22=$L$22),VLOOKUP(MASTER_DATA_PROCESSED!$C120,Backend!$Q$9:$T$52,3,FALSE),MASTER_DATA_NORMALIZED!EY120)</f>
        <v>0</v>
      </c>
      <c r="EZ120" s="95">
        <f>IF(AND(MASTER_DATA_NORMALIZED!EZ120=0,EZ$22=$L$22),VLOOKUP(MASTER_DATA_PROCESSED!$C120,Backend!$Q$9:$T$52,3,FALSE),MASTER_DATA_NORMALIZED!EZ120)</f>
        <v>15.481354686065238</v>
      </c>
      <c r="FA120" s="95">
        <f>IF(AND(MASTER_DATA_NORMALIZED!FA120=0,FA$22=$L$22),VLOOKUP(MASTER_DATA_PROCESSED!$C120,Backend!$Q$9:$T$52,3,FALSE),MASTER_DATA_NORMALIZED!FA120)</f>
        <v>0</v>
      </c>
      <c r="FB120" s="95">
        <f>IF(AND(MASTER_DATA_NORMALIZED!FB120=0,FB$22=$L$22),VLOOKUP(MASTER_DATA_PROCESSED!$C120,Backend!$Q$9:$T$52,3,FALSE),MASTER_DATA_NORMALIZED!FB120)</f>
        <v>0</v>
      </c>
      <c r="FC120" s="95">
        <f>IF(AND(MASTER_DATA_NORMALIZED!FC120=0,FC$22=$L$22),VLOOKUP(MASTER_DATA_PROCESSED!$C120,Backend!$Q$9:$T$52,3,FALSE),MASTER_DATA_NORMALIZED!FC120)</f>
        <v>0</v>
      </c>
      <c r="FD120" s="95">
        <f>IF(AND(MASTER_DATA_NORMALIZED!FD120=0,FD$22=$L$22),VLOOKUP(MASTER_DATA_PROCESSED!$C120,Backend!$Q$9:$T$52,3,FALSE),MASTER_DATA_NORMALIZED!FD120)</f>
        <v>15.404531473575936</v>
      </c>
      <c r="FE120" s="95">
        <f>IF(AND(MASTER_DATA_NORMALIZED!FE120=0,FE$22=$L$22),VLOOKUP(MASTER_DATA_PROCESSED!$C120,Backend!$Q$9:$T$52,3,FALSE),MASTER_DATA_NORMALIZED!FE120)</f>
        <v>0</v>
      </c>
      <c r="FF120" s="95">
        <f>IF(AND(MASTER_DATA_NORMALIZED!FF120=0,FF$22=$L$22),VLOOKUP(MASTER_DATA_PROCESSED!$C120,Backend!$Q$9:$T$52,3,FALSE),MASTER_DATA_NORMALIZED!FF120)</f>
        <v>0</v>
      </c>
      <c r="FG120" s="95">
        <f>IF(AND(MASTER_DATA_NORMALIZED!FG120=0,FG$22=$L$22),VLOOKUP(MASTER_DATA_PROCESSED!$C120,Backend!$Q$9:$T$52,3,FALSE),MASTER_DATA_NORMALIZED!FG120)</f>
        <v>0</v>
      </c>
      <c r="FH120" s="95">
        <f>IF(AND(MASTER_DATA_NORMALIZED!FH120=0,FH$22=$L$22),VLOOKUP(MASTER_DATA_PROCESSED!$C120,Backend!$Q$9:$T$52,3,FALSE),MASTER_DATA_NORMALIZED!FH120)</f>
        <v>15.335095108441374</v>
      </c>
      <c r="FI120" s="95">
        <f>IF(AND(MASTER_DATA_NORMALIZED!FI120=0,FI$22=$L$22),VLOOKUP(MASTER_DATA_PROCESSED!$C120,Backend!$Q$9:$T$52,3,FALSE),MASTER_DATA_NORMALIZED!FI120)</f>
        <v>0</v>
      </c>
      <c r="FJ120" s="95">
        <f>IF(AND(MASTER_DATA_NORMALIZED!FJ120=0,FJ$22=$L$22),VLOOKUP(MASTER_DATA_PROCESSED!$C120,Backend!$Q$9:$T$52,3,FALSE),MASTER_DATA_NORMALIZED!FJ120)</f>
        <v>0</v>
      </c>
      <c r="FK120" s="95">
        <f>IF(AND(MASTER_DATA_NORMALIZED!FK120=0,FK$22=$L$22),VLOOKUP(MASTER_DATA_PROCESSED!$C120,Backend!$Q$9:$T$52,3,FALSE),MASTER_DATA_NORMALIZED!FK120)</f>
        <v>0</v>
      </c>
      <c r="FL120" s="95">
        <f>IF(AND(MASTER_DATA_NORMALIZED!FL120=0,FL$22=$L$22),VLOOKUP(MASTER_DATA_PROCESSED!$C120,Backend!$Q$9:$T$52,3,FALSE),MASTER_DATA_NORMALIZED!FL120)</f>
        <v>30.671667586353696</v>
      </c>
      <c r="FM120" s="95">
        <f>IF(AND(MASTER_DATA_NORMALIZED!FM120=0,FM$22=$L$22),VLOOKUP(MASTER_DATA_PROCESSED!$C120,Backend!$Q$9:$T$52,3,FALSE),MASTER_DATA_NORMALIZED!FM120)</f>
        <v>0</v>
      </c>
      <c r="FN120" s="95">
        <f>IF(AND(MASTER_DATA_NORMALIZED!FN120=0,FN$22=$L$22),VLOOKUP(MASTER_DATA_PROCESSED!$C120,Backend!$Q$9:$T$52,3,FALSE),MASTER_DATA_NORMALIZED!FN120)</f>
        <v>0</v>
      </c>
      <c r="FO120" s="95">
        <f>IF(AND(MASTER_DATA_NORMALIZED!FO120=0,FO$22=$L$22),VLOOKUP(MASTER_DATA_PROCESSED!$C120,Backend!$Q$9:$T$52,3,FALSE),MASTER_DATA_NORMALIZED!FO120)</f>
        <v>0</v>
      </c>
      <c r="FP120" s="95">
        <f>IF(AND(MASTER_DATA_NORMALIZED!FP120=0,FP$22=$L$22),VLOOKUP(MASTER_DATA_PROCESSED!$C120,Backend!$Q$9:$T$52,3,FALSE),MASTER_DATA_NORMALIZED!FP120)</f>
        <v>53.085557158814893</v>
      </c>
      <c r="FQ120" s="95">
        <f>IF(AND(MASTER_DATA_NORMALIZED!FQ120=0,FQ$22=$L$22),VLOOKUP(MASTER_DATA_PROCESSED!$C120,Backend!$Q$9:$T$52,3,FALSE),MASTER_DATA_NORMALIZED!FQ120)</f>
        <v>0</v>
      </c>
      <c r="FR120" s="95">
        <f>IF(AND(MASTER_DATA_NORMALIZED!FR120=0,FR$22=$L$22),VLOOKUP(MASTER_DATA_PROCESSED!$C120,Backend!$Q$9:$T$52,3,FALSE),MASTER_DATA_NORMALIZED!FR120)</f>
        <v>0</v>
      </c>
      <c r="FS120" s="95">
        <f>IF(AND(MASTER_DATA_NORMALIZED!FS120=0,FS$22=$L$22),VLOOKUP(MASTER_DATA_PROCESSED!$C120,Backend!$Q$9:$T$52,3,FALSE),MASTER_DATA_NORMALIZED!FS120)</f>
        <v>0</v>
      </c>
      <c r="FT120" s="95">
        <f>IF(AND(MASTER_DATA_NORMALIZED!FT120=0,FT$22=$L$22),VLOOKUP(MASTER_DATA_PROCESSED!$C120,Backend!$Q$9:$T$52,3,FALSE),MASTER_DATA_NORMALIZED!FT120)</f>
        <v>52.671376380392516</v>
      </c>
      <c r="FU120" s="95">
        <f>IF(AND(MASTER_DATA_NORMALIZED!FU120=0,FU$22=$L$22),VLOOKUP(MASTER_DATA_PROCESSED!$C120,Backend!$Q$9:$T$52,3,FALSE),MASTER_DATA_NORMALIZED!FU120)</f>
        <v>0</v>
      </c>
      <c r="FV120" s="95">
        <f>IF(AND(MASTER_DATA_NORMALIZED!FV120=0,FV$22=$L$22),VLOOKUP(MASTER_DATA_PROCESSED!$C120,Backend!$Q$9:$T$52,3,FALSE),MASTER_DATA_NORMALIZED!FV120)</f>
        <v>0</v>
      </c>
      <c r="FW120" s="95">
        <f>IF(AND(MASTER_DATA_NORMALIZED!FW120=0,FW$22=$L$22),VLOOKUP(MASTER_DATA_PROCESSED!$C120,Backend!$Q$9:$T$52,3,FALSE),MASTER_DATA_NORMALIZED!FW120)</f>
        <v>0</v>
      </c>
      <c r="FX120" s="95">
        <f>IF(AND(MASTER_DATA_NORMALIZED!FX120=0,FX$22=$L$22),VLOOKUP(MASTER_DATA_PROCESSED!$C120,Backend!$Q$9:$T$52,3,FALSE),MASTER_DATA_NORMALIZED!FX120)</f>
        <v>52.460916432414251</v>
      </c>
      <c r="FY120" s="95">
        <f>IF(AND(MASTER_DATA_NORMALIZED!FY120=0,FY$22=$L$22),VLOOKUP(MASTER_DATA_PROCESSED!$C120,Backend!$Q$9:$T$52,3,FALSE),MASTER_DATA_NORMALIZED!FY120)</f>
        <v>0</v>
      </c>
      <c r="FZ120" s="95">
        <f>IF(AND(MASTER_DATA_NORMALIZED!FZ120=0,FZ$22=$L$22),VLOOKUP(MASTER_DATA_PROCESSED!$C120,Backend!$Q$9:$T$52,3,FALSE),MASTER_DATA_NORMALIZED!FZ120)</f>
        <v>0</v>
      </c>
      <c r="GA120" s="95">
        <f>IF(AND(MASTER_DATA_NORMALIZED!GA120=0,GA$22=$L$22),VLOOKUP(MASTER_DATA_PROCESSED!$C120,Backend!$Q$9:$T$52,3,FALSE),MASTER_DATA_NORMALIZED!GA120)</f>
        <v>0</v>
      </c>
      <c r="GB120" s="95">
        <f>IF(AND(MASTER_DATA_NORMALIZED!GB120=0,GB$22=$L$22),VLOOKUP(MASTER_DATA_PROCESSED!$C120,Backend!$Q$9:$T$52,3,FALSE),MASTER_DATA_NORMALIZED!GB120)</f>
        <v>45.599314796469677</v>
      </c>
      <c r="GC120" s="95">
        <f>IF(AND(MASTER_DATA_NORMALIZED!GC120=0,GC$22=$L$22),VLOOKUP(MASTER_DATA_PROCESSED!$C120,Backend!$Q$9:$T$52,3,FALSE),MASTER_DATA_NORMALIZED!GC120)</f>
        <v>0</v>
      </c>
      <c r="GD120" s="95">
        <f>IF(AND(MASTER_DATA_NORMALIZED!GD120=0,GD$22=$L$22),VLOOKUP(MASTER_DATA_PROCESSED!$C120,Backend!$Q$9:$T$52,3,FALSE),MASTER_DATA_NORMALIZED!GD120)</f>
        <v>0</v>
      </c>
      <c r="GE120" s="95">
        <f>IF(AND(MASTER_DATA_NORMALIZED!GE120=0,GE$22=$L$22),VLOOKUP(MASTER_DATA_PROCESSED!$C120,Backend!$Q$9:$T$52,3,FALSE),MASTER_DATA_NORMALIZED!GE120)</f>
        <v>0</v>
      </c>
      <c r="GF120" s="95">
        <f>IF(AND(MASTER_DATA_NORMALIZED!GF120=0,GF$22=$L$22),VLOOKUP(MASTER_DATA_PROCESSED!$C120,Backend!$Q$9:$T$52,3,FALSE),MASTER_DATA_NORMALIZED!GF120)</f>
        <v>45.243201546535801</v>
      </c>
      <c r="GG120" s="95">
        <f>IF(AND(MASTER_DATA_NORMALIZED!GG120=0,GG$22=$L$22),VLOOKUP(MASTER_DATA_PROCESSED!$C120,Backend!$Q$9:$T$52,3,FALSE),MASTER_DATA_NORMALIZED!GG120)</f>
        <v>0</v>
      </c>
      <c r="GH120" s="95">
        <f>IF(AND(MASTER_DATA_NORMALIZED!GH120=0,GH$22=$L$22),VLOOKUP(MASTER_DATA_PROCESSED!$C120,Backend!$Q$9:$T$52,3,FALSE),MASTER_DATA_NORMALIZED!GH120)</f>
        <v>0</v>
      </c>
      <c r="GI120" s="95">
        <f>IF(AND(MASTER_DATA_NORMALIZED!GI120=0,GI$22=$L$22),VLOOKUP(MASTER_DATA_PROCESSED!$C120,Backend!$Q$9:$T$52,3,FALSE),MASTER_DATA_NORMALIZED!GI120)</f>
        <v>0</v>
      </c>
      <c r="GJ120" s="95">
        <f>IF(AND(MASTER_DATA_NORMALIZED!GJ120=0,GJ$22=$L$22),VLOOKUP(MASTER_DATA_PROCESSED!$C120,Backend!$Q$9:$T$52,3,FALSE),MASTER_DATA_NORMALIZED!GJ120)</f>
        <v>45.084459809320165</v>
      </c>
      <c r="GK120" s="95">
        <f>IF(AND(MASTER_DATA_NORMALIZED!GK120=0,GK$22=$L$22),VLOOKUP(MASTER_DATA_PROCESSED!$C120,Backend!$Q$9:$T$52,3,FALSE),MASTER_DATA_NORMALIZED!GK120)</f>
        <v>0</v>
      </c>
      <c r="GL120" s="95">
        <f>IF(AND(MASTER_DATA_NORMALIZED!GL120=0,GL$22=$L$22),VLOOKUP(MASTER_DATA_PROCESSED!$C120,Backend!$Q$9:$T$52,3,FALSE),MASTER_DATA_NORMALIZED!GL120)</f>
        <v>0</v>
      </c>
      <c r="GM120" s="95">
        <f>IF(AND(MASTER_DATA_NORMALIZED!GM120=0,GM$22=$L$22),VLOOKUP(MASTER_DATA_PROCESSED!$C120,Backend!$Q$9:$T$52,3,FALSE),MASTER_DATA_NORMALIZED!GM120)</f>
        <v>0</v>
      </c>
      <c r="GN120" s="95">
        <f>IF(AND(MASTER_DATA_NORMALIZED!GN120=0,GN$22=$L$22),VLOOKUP(MASTER_DATA_PROCESSED!$C120,Backend!$Q$9:$T$52,3,FALSE),MASTER_DATA_NORMALIZED!GN120)</f>
        <v>40.059723093112325</v>
      </c>
      <c r="GO120" s="95">
        <f>IF(AND(MASTER_DATA_NORMALIZED!GO120=0,GO$22=$L$22),VLOOKUP(MASTER_DATA_PROCESSED!$C120,Backend!$Q$9:$T$52,3,FALSE),MASTER_DATA_NORMALIZED!GO120)</f>
        <v>0</v>
      </c>
      <c r="GP120" s="95">
        <f>IF(AND(MASTER_DATA_NORMALIZED!GP120=0,GP$22=$L$22),VLOOKUP(MASTER_DATA_PROCESSED!$C120,Backend!$Q$9:$T$52,3,FALSE),MASTER_DATA_NORMALIZED!GP120)</f>
        <v>0</v>
      </c>
      <c r="GQ120" s="95">
        <f>IF(AND(MASTER_DATA_NORMALIZED!GQ120=0,GQ$22=$L$22),VLOOKUP(MASTER_DATA_PROCESSED!$C120,Backend!$Q$9:$T$52,3,FALSE),MASTER_DATA_NORMALIZED!GQ120)</f>
        <v>0</v>
      </c>
      <c r="GR120" s="95">
        <f>IF(AND(MASTER_DATA_NORMALIZED!GR120=0,GR$22=$L$22),VLOOKUP(MASTER_DATA_PROCESSED!$C120,Backend!$Q$9:$T$52,3,FALSE),MASTER_DATA_NORMALIZED!GR120)</f>
        <v>39.73579324225166</v>
      </c>
      <c r="GS120" s="95">
        <f>IF(AND(MASTER_DATA_NORMALIZED!GS120=0,GS$22=$L$22),VLOOKUP(MASTER_DATA_PROCESSED!$C120,Backend!$Q$9:$T$52,3,FALSE),MASTER_DATA_NORMALIZED!GS120)</f>
        <v>0</v>
      </c>
      <c r="GT120" s="95">
        <f>IF(AND(MASTER_DATA_NORMALIZED!GT120=0,GT$22=$L$22),VLOOKUP(MASTER_DATA_PROCESSED!$C120,Backend!$Q$9:$T$52,3,FALSE),MASTER_DATA_NORMALIZED!GT120)</f>
        <v>0</v>
      </c>
      <c r="GU120" s="95">
        <f>IF(AND(MASTER_DATA_NORMALIZED!GU120=0,GU$22=$L$22),VLOOKUP(MASTER_DATA_PROCESSED!$C120,Backend!$Q$9:$T$52,3,FALSE),MASTER_DATA_NORMALIZED!GU120)</f>
        <v>0</v>
      </c>
      <c r="GV120" s="95">
        <f>IF(AND(MASTER_DATA_NORMALIZED!GV120=0,GV$22=$L$22),VLOOKUP(MASTER_DATA_PROCESSED!$C120,Backend!$Q$9:$T$52,3,FALSE),MASTER_DATA_NORMALIZED!GV120)</f>
        <v>39.590906703756097</v>
      </c>
      <c r="GW120" s="95" t="e">
        <f>IF(AND(MASTER_DATA_NORMALIZED!GW120=0,GW$22=$L$22),VLOOKUP(MASTER_DATA_PROCESSED!$C120,Backend!$Q$9:$T$52,3,FALSE),MASTER_DATA_NORMALIZED!GW120)</f>
        <v>#REF!</v>
      </c>
      <c r="GX120" s="95" t="e">
        <f>IF(AND(MASTER_DATA_NORMALIZED!GX120=0,GX$22=$L$22),VLOOKUP(MASTER_DATA_PROCESSED!$C120,Backend!$Q$9:$T$52,3,FALSE),MASTER_DATA_NORMALIZED!GX120)</f>
        <v>#REF!</v>
      </c>
      <c r="GY120" s="95" t="e">
        <f>IF(AND(MASTER_DATA_NORMALIZED!GY120=0,GY$22=$L$22),VLOOKUP(MASTER_DATA_PROCESSED!$C120,Backend!$Q$9:$T$52,3,FALSE),MASTER_DATA_NORMALIZED!GY120)</f>
        <v>#REF!</v>
      </c>
    </row>
    <row r="121" spans="2:207" hidden="1" outlineLevel="2" x14ac:dyDescent="0.3">
      <c r="B121" s="21">
        <f t="shared" si="14"/>
        <v>20</v>
      </c>
      <c r="C121" s="52">
        <f t="shared" si="15"/>
        <v>243</v>
      </c>
      <c r="D121" s="77"/>
      <c r="E121" s="52"/>
      <c r="F121" s="52">
        <v>243</v>
      </c>
      <c r="G121" s="78"/>
      <c r="H121" s="35" t="s">
        <v>123</v>
      </c>
      <c r="I121" s="97">
        <f>IF(AND(MASTER_DATA_NORMALIZED!I121=0,I$22=$L$22),VLOOKUP(MASTER_DATA_PROCESSED!$C121,Backend!$Q$9:$T$52,3,FALSE),MASTER_DATA_NORMALIZED!I121)</f>
        <v>0</v>
      </c>
      <c r="J121" s="97">
        <f>IF(AND(MASTER_DATA_NORMALIZED!J121=0,J$22=$L$22),VLOOKUP(MASTER_DATA_PROCESSED!$C121,Backend!$Q$9:$T$52,3,FALSE),MASTER_DATA_NORMALIZED!J121)</f>
        <v>0</v>
      </c>
      <c r="K121" s="97">
        <f>IF(AND(MASTER_DATA_NORMALIZED!K121=0,K$22=$L$22),VLOOKUP(MASTER_DATA_PROCESSED!$C121,Backend!$Q$9:$T$52,3,FALSE),MASTER_DATA_NORMALIZED!K121)</f>
        <v>0</v>
      </c>
      <c r="L121" s="97" t="e">
        <f>IF(AND(MASTER_DATA_NORMALIZED!L121=0,L$22=$L$22),VLOOKUP(MASTER_DATA_PROCESSED!$C121,Backend!$Q$9:$T$52,3,FALSE),MASTER_DATA_NORMALIZED!L121)</f>
        <v>#N/A</v>
      </c>
      <c r="M121" s="97">
        <f>IF(AND(MASTER_DATA_NORMALIZED!M121=0,M$22=$L$22),VLOOKUP(MASTER_DATA_PROCESSED!$C121,Backend!$Q$9:$T$52,3,FALSE),MASTER_DATA_NORMALIZED!M121)</f>
        <v>0</v>
      </c>
      <c r="N121" s="97">
        <f>IF(AND(MASTER_DATA_NORMALIZED!N121=0,N$22=$L$22),VLOOKUP(MASTER_DATA_PROCESSED!$C121,Backend!$Q$9:$T$52,3,FALSE),MASTER_DATA_NORMALIZED!N121)</f>
        <v>0</v>
      </c>
      <c r="O121" s="97">
        <f>IF(AND(MASTER_DATA_NORMALIZED!O121=0,O$22=$L$22),VLOOKUP(MASTER_DATA_PROCESSED!$C121,Backend!$Q$9:$T$52,3,FALSE),MASTER_DATA_NORMALIZED!O121)</f>
        <v>0</v>
      </c>
      <c r="P121" s="97" t="e">
        <f>IF(AND(MASTER_DATA_NORMALIZED!P121=0,P$22=$L$22),VLOOKUP(MASTER_DATA_PROCESSED!$C121,Backend!$Q$9:$T$52,3,FALSE),MASTER_DATA_NORMALIZED!P121)</f>
        <v>#N/A</v>
      </c>
      <c r="Q121" s="97">
        <f>IF(AND(MASTER_DATA_NORMALIZED!Q121=0,Q$22=$L$22),VLOOKUP(MASTER_DATA_PROCESSED!$C121,Backend!$Q$9:$T$52,3,FALSE),MASTER_DATA_NORMALIZED!Q121)</f>
        <v>0</v>
      </c>
      <c r="R121" s="97">
        <f>IF(AND(MASTER_DATA_NORMALIZED!R121=0,R$22=$L$22),VLOOKUP(MASTER_DATA_PROCESSED!$C121,Backend!$Q$9:$T$52,3,FALSE),MASTER_DATA_NORMALIZED!R121)</f>
        <v>0</v>
      </c>
      <c r="S121" s="97">
        <f>IF(AND(MASTER_DATA_NORMALIZED!S121=0,S$22=$L$22),VLOOKUP(MASTER_DATA_PROCESSED!$C121,Backend!$Q$9:$T$52,3,FALSE),MASTER_DATA_NORMALIZED!S121)</f>
        <v>0</v>
      </c>
      <c r="T121" s="97" t="e">
        <f>IF(AND(MASTER_DATA_NORMALIZED!T121=0,T$22=$L$22),VLOOKUP(MASTER_DATA_PROCESSED!$C121,Backend!$Q$9:$T$52,3,FALSE),MASTER_DATA_NORMALIZED!T121)</f>
        <v>#N/A</v>
      </c>
      <c r="U121" s="97">
        <f>IF(AND(MASTER_DATA_NORMALIZED!U121=0,U$22=$L$22),VLOOKUP(MASTER_DATA_PROCESSED!$C121,Backend!$Q$9:$T$52,3,FALSE),MASTER_DATA_NORMALIZED!U121)</f>
        <v>0</v>
      </c>
      <c r="V121" s="97">
        <f>IF(AND(MASTER_DATA_NORMALIZED!V121=0,V$22=$L$22),VLOOKUP(MASTER_DATA_PROCESSED!$C121,Backend!$Q$9:$T$52,3,FALSE),MASTER_DATA_NORMALIZED!V121)</f>
        <v>0</v>
      </c>
      <c r="W121" s="97">
        <f>IF(AND(MASTER_DATA_NORMALIZED!W121=0,W$22=$L$22),VLOOKUP(MASTER_DATA_PROCESSED!$C121,Backend!$Q$9:$T$52,3,FALSE),MASTER_DATA_NORMALIZED!W121)</f>
        <v>0</v>
      </c>
      <c r="X121" s="97" t="e">
        <f>IF(AND(MASTER_DATA_NORMALIZED!X121=0,X$22=$L$22),VLOOKUP(MASTER_DATA_PROCESSED!$C121,Backend!$Q$9:$T$52,3,FALSE),MASTER_DATA_NORMALIZED!X121)</f>
        <v>#N/A</v>
      </c>
      <c r="Y121" s="97">
        <f>IF(AND(MASTER_DATA_NORMALIZED!Y121=0,Y$22=$L$22),VLOOKUP(MASTER_DATA_PROCESSED!$C121,Backend!$Q$9:$T$52,3,FALSE),MASTER_DATA_NORMALIZED!Y121)</f>
        <v>0</v>
      </c>
      <c r="Z121" s="97">
        <f>IF(AND(MASTER_DATA_NORMALIZED!Z121=0,Z$22=$L$22),VLOOKUP(MASTER_DATA_PROCESSED!$C121,Backend!$Q$9:$T$52,3,FALSE),MASTER_DATA_NORMALIZED!Z121)</f>
        <v>0</v>
      </c>
      <c r="AA121" s="97">
        <f>IF(AND(MASTER_DATA_NORMALIZED!AA121=0,AA$22=$L$22),VLOOKUP(MASTER_DATA_PROCESSED!$C121,Backend!$Q$9:$T$52,3,FALSE),MASTER_DATA_NORMALIZED!AA121)</f>
        <v>0</v>
      </c>
      <c r="AB121" s="97" t="e">
        <f>IF(AND(MASTER_DATA_NORMALIZED!AB121=0,AB$22=$L$22),VLOOKUP(MASTER_DATA_PROCESSED!$C121,Backend!$Q$9:$T$52,3,FALSE),MASTER_DATA_NORMALIZED!AB121)</f>
        <v>#N/A</v>
      </c>
      <c r="AC121" s="97">
        <f>IF(AND(MASTER_DATA_NORMALIZED!AC121=0,AC$22=$L$22),VLOOKUP(MASTER_DATA_PROCESSED!$C121,Backend!$Q$9:$T$52,3,FALSE),MASTER_DATA_NORMALIZED!AC121)</f>
        <v>0</v>
      </c>
      <c r="AD121" s="97">
        <f>IF(AND(MASTER_DATA_NORMALIZED!AD121=0,AD$22=$L$22),VLOOKUP(MASTER_DATA_PROCESSED!$C121,Backend!$Q$9:$T$52,3,FALSE),MASTER_DATA_NORMALIZED!AD121)</f>
        <v>0</v>
      </c>
      <c r="AE121" s="97">
        <f>IF(AND(MASTER_DATA_NORMALIZED!AE121=0,AE$22=$L$22),VLOOKUP(MASTER_DATA_PROCESSED!$C121,Backend!$Q$9:$T$52,3,FALSE),MASTER_DATA_NORMALIZED!AE121)</f>
        <v>0</v>
      </c>
      <c r="AF121" s="97" t="e">
        <f>IF(AND(MASTER_DATA_NORMALIZED!AF121=0,AF$22=$L$22),VLOOKUP(MASTER_DATA_PROCESSED!$C121,Backend!$Q$9:$T$52,3,FALSE),MASTER_DATA_NORMALIZED!AF121)</f>
        <v>#N/A</v>
      </c>
      <c r="AG121" s="97">
        <f>IF(AND(MASTER_DATA_NORMALIZED!AG121=0,AG$22=$L$22),VLOOKUP(MASTER_DATA_PROCESSED!$C121,Backend!$Q$9:$T$52,3,FALSE),MASTER_DATA_NORMALIZED!AG121)</f>
        <v>0</v>
      </c>
      <c r="AH121" s="97">
        <f>IF(AND(MASTER_DATA_NORMALIZED!AH121=0,AH$22=$L$22),VLOOKUP(MASTER_DATA_PROCESSED!$C121,Backend!$Q$9:$T$52,3,FALSE),MASTER_DATA_NORMALIZED!AH121)</f>
        <v>0</v>
      </c>
      <c r="AI121" s="97">
        <f>IF(AND(MASTER_DATA_NORMALIZED!AI121=0,AI$22=$L$22),VLOOKUP(MASTER_DATA_PROCESSED!$C121,Backend!$Q$9:$T$52,3,FALSE),MASTER_DATA_NORMALIZED!AI121)</f>
        <v>0</v>
      </c>
      <c r="AJ121" s="97" t="e">
        <f>IF(AND(MASTER_DATA_NORMALIZED!AJ121=0,AJ$22=$L$22),VLOOKUP(MASTER_DATA_PROCESSED!$C121,Backend!$Q$9:$T$52,3,FALSE),MASTER_DATA_NORMALIZED!AJ121)</f>
        <v>#N/A</v>
      </c>
      <c r="AK121" s="97">
        <f>IF(AND(MASTER_DATA_NORMALIZED!AK121=0,AK$22=$L$22),VLOOKUP(MASTER_DATA_PROCESSED!$C121,Backend!$Q$9:$T$52,3,FALSE),MASTER_DATA_NORMALIZED!AK121)</f>
        <v>0</v>
      </c>
      <c r="AL121" s="97">
        <f>IF(AND(MASTER_DATA_NORMALIZED!AL121=0,AL$22=$L$22),VLOOKUP(MASTER_DATA_PROCESSED!$C121,Backend!$Q$9:$T$52,3,FALSE),MASTER_DATA_NORMALIZED!AL121)</f>
        <v>0</v>
      </c>
      <c r="AM121" s="97">
        <f>IF(AND(MASTER_DATA_NORMALIZED!AM121=0,AM$22=$L$22),VLOOKUP(MASTER_DATA_PROCESSED!$C121,Backend!$Q$9:$T$52,3,FALSE),MASTER_DATA_NORMALIZED!AM121)</f>
        <v>0</v>
      </c>
      <c r="AN121" s="97" t="e">
        <f>IF(AND(MASTER_DATA_NORMALIZED!AN121=0,AN$22=$L$22),VLOOKUP(MASTER_DATA_PROCESSED!$C121,Backend!$Q$9:$T$52,3,FALSE),MASTER_DATA_NORMALIZED!AN121)</f>
        <v>#N/A</v>
      </c>
      <c r="AO121" s="97">
        <f>IF(AND(MASTER_DATA_NORMALIZED!AO121=0,AO$22=$L$22),VLOOKUP(MASTER_DATA_PROCESSED!$C121,Backend!$Q$9:$T$52,3,FALSE),MASTER_DATA_NORMALIZED!AO121)</f>
        <v>0</v>
      </c>
      <c r="AP121" s="97">
        <f>IF(AND(MASTER_DATA_NORMALIZED!AP121=0,AP$22=$L$22),VLOOKUP(MASTER_DATA_PROCESSED!$C121,Backend!$Q$9:$T$52,3,FALSE),MASTER_DATA_NORMALIZED!AP121)</f>
        <v>0</v>
      </c>
      <c r="AQ121" s="97">
        <f>IF(AND(MASTER_DATA_NORMALIZED!AQ121=0,AQ$22=$L$22),VLOOKUP(MASTER_DATA_PROCESSED!$C121,Backend!$Q$9:$T$52,3,FALSE),MASTER_DATA_NORMALIZED!AQ121)</f>
        <v>0</v>
      </c>
      <c r="AR121" s="97" t="e">
        <f>IF(AND(MASTER_DATA_NORMALIZED!AR121=0,AR$22=$L$22),VLOOKUP(MASTER_DATA_PROCESSED!$C121,Backend!$Q$9:$T$52,3,FALSE),MASTER_DATA_NORMALIZED!AR121)</f>
        <v>#N/A</v>
      </c>
      <c r="AS121" s="97">
        <f>IF(AND(MASTER_DATA_NORMALIZED!AS121=0,AS$22=$L$22),VLOOKUP(MASTER_DATA_PROCESSED!$C121,Backend!$Q$9:$T$52,3,FALSE),MASTER_DATA_NORMALIZED!AS121)</f>
        <v>0</v>
      </c>
      <c r="AT121" s="97">
        <f>IF(AND(MASTER_DATA_NORMALIZED!AT121=0,AT$22=$L$22),VLOOKUP(MASTER_DATA_PROCESSED!$C121,Backend!$Q$9:$T$52,3,FALSE),MASTER_DATA_NORMALIZED!AT121)</f>
        <v>0</v>
      </c>
      <c r="AU121" s="97">
        <f>IF(AND(MASTER_DATA_NORMALIZED!AU121=0,AU$22=$L$22),VLOOKUP(MASTER_DATA_PROCESSED!$C121,Backend!$Q$9:$T$52,3,FALSE),MASTER_DATA_NORMALIZED!AU121)</f>
        <v>0</v>
      </c>
      <c r="AV121" s="97" t="e">
        <f>IF(AND(MASTER_DATA_NORMALIZED!AV121=0,AV$22=$L$22),VLOOKUP(MASTER_DATA_PROCESSED!$C121,Backend!$Q$9:$T$52,3,FALSE),MASTER_DATA_NORMALIZED!AV121)</f>
        <v>#N/A</v>
      </c>
      <c r="AW121" s="97">
        <f>IF(AND(MASTER_DATA_NORMALIZED!AW121=0,AW$22=$L$22),VLOOKUP(MASTER_DATA_PROCESSED!$C121,Backend!$Q$9:$T$52,3,FALSE),MASTER_DATA_NORMALIZED!AW121)</f>
        <v>0</v>
      </c>
      <c r="AX121" s="97">
        <f>IF(AND(MASTER_DATA_NORMALIZED!AX121=0,AX$22=$L$22),VLOOKUP(MASTER_DATA_PROCESSED!$C121,Backend!$Q$9:$T$52,3,FALSE),MASTER_DATA_NORMALIZED!AX121)</f>
        <v>0</v>
      </c>
      <c r="AY121" s="97">
        <f>IF(AND(MASTER_DATA_NORMALIZED!AY121=0,AY$22=$L$22),VLOOKUP(MASTER_DATA_PROCESSED!$C121,Backend!$Q$9:$T$52,3,FALSE),MASTER_DATA_NORMALIZED!AY121)</f>
        <v>0</v>
      </c>
      <c r="AZ121" s="97" t="e">
        <f>IF(AND(MASTER_DATA_NORMALIZED!AZ121=0,AZ$22=$L$22),VLOOKUP(MASTER_DATA_PROCESSED!$C121,Backend!$Q$9:$T$52,3,FALSE),MASTER_DATA_NORMALIZED!AZ121)</f>
        <v>#N/A</v>
      </c>
      <c r="BA121" s="97">
        <f>IF(AND(MASTER_DATA_NORMALIZED!BA121=0,BA$22=$L$22),VLOOKUP(MASTER_DATA_PROCESSED!$C121,Backend!$Q$9:$T$52,3,FALSE),MASTER_DATA_NORMALIZED!BA121)</f>
        <v>0</v>
      </c>
      <c r="BB121" s="97">
        <f>IF(AND(MASTER_DATA_NORMALIZED!BB121=0,BB$22=$L$22),VLOOKUP(MASTER_DATA_PROCESSED!$C121,Backend!$Q$9:$T$52,3,FALSE),MASTER_DATA_NORMALIZED!BB121)</f>
        <v>0</v>
      </c>
      <c r="BC121" s="97">
        <f>IF(AND(MASTER_DATA_NORMALIZED!BC121=0,BC$22=$L$22),VLOOKUP(MASTER_DATA_PROCESSED!$C121,Backend!$Q$9:$T$52,3,FALSE),MASTER_DATA_NORMALIZED!BC121)</f>
        <v>0</v>
      </c>
      <c r="BD121" s="97" t="e">
        <f>IF(AND(MASTER_DATA_NORMALIZED!BD121=0,BD$22=$L$22),VLOOKUP(MASTER_DATA_PROCESSED!$C121,Backend!$Q$9:$T$52,3,FALSE),MASTER_DATA_NORMALIZED!BD121)</f>
        <v>#N/A</v>
      </c>
      <c r="BE121" s="97">
        <f>IF(AND(MASTER_DATA_NORMALIZED!BE121=0,BE$22=$L$22),VLOOKUP(MASTER_DATA_PROCESSED!$C121,Backend!$Q$9:$T$52,3,FALSE),MASTER_DATA_NORMALIZED!BE121)</f>
        <v>0</v>
      </c>
      <c r="BF121" s="97">
        <f>IF(AND(MASTER_DATA_NORMALIZED!BF121=0,BF$22=$L$22),VLOOKUP(MASTER_DATA_PROCESSED!$C121,Backend!$Q$9:$T$52,3,FALSE),MASTER_DATA_NORMALIZED!BF121)</f>
        <v>0</v>
      </c>
      <c r="BG121" s="97">
        <f>IF(AND(MASTER_DATA_NORMALIZED!BG121=0,BG$22=$L$22),VLOOKUP(MASTER_DATA_PROCESSED!$C121,Backend!$Q$9:$T$52,3,FALSE),MASTER_DATA_NORMALIZED!BG121)</f>
        <v>0</v>
      </c>
      <c r="BH121" s="97" t="e">
        <f>IF(AND(MASTER_DATA_NORMALIZED!BH121=0,BH$22=$L$22),VLOOKUP(MASTER_DATA_PROCESSED!$C121,Backend!$Q$9:$T$52,3,FALSE),MASTER_DATA_NORMALIZED!BH121)</f>
        <v>#N/A</v>
      </c>
      <c r="BI121" s="97">
        <f>IF(AND(MASTER_DATA_NORMALIZED!BI121=0,BI$22=$L$22),VLOOKUP(MASTER_DATA_PROCESSED!$C121,Backend!$Q$9:$T$52,3,FALSE),MASTER_DATA_NORMALIZED!BI121)</f>
        <v>0</v>
      </c>
      <c r="BJ121" s="97">
        <f>IF(AND(MASTER_DATA_NORMALIZED!BJ121=0,BJ$22=$L$22),VLOOKUP(MASTER_DATA_PROCESSED!$C121,Backend!$Q$9:$T$52,3,FALSE),MASTER_DATA_NORMALIZED!BJ121)</f>
        <v>0</v>
      </c>
      <c r="BK121" s="97">
        <f>IF(AND(MASTER_DATA_NORMALIZED!BK121=0,BK$22=$L$22),VLOOKUP(MASTER_DATA_PROCESSED!$C121,Backend!$Q$9:$T$52,3,FALSE),MASTER_DATA_NORMALIZED!BK121)</f>
        <v>0</v>
      </c>
      <c r="BL121" s="97" t="e">
        <f>IF(AND(MASTER_DATA_NORMALIZED!BL121=0,BL$22=$L$22),VLOOKUP(MASTER_DATA_PROCESSED!$C121,Backend!$Q$9:$T$52,3,FALSE),MASTER_DATA_NORMALIZED!BL121)</f>
        <v>#N/A</v>
      </c>
      <c r="BM121" s="97">
        <f>IF(AND(MASTER_DATA_NORMALIZED!BM121=0,BM$22=$L$22),VLOOKUP(MASTER_DATA_PROCESSED!$C121,Backend!$Q$9:$T$52,3,FALSE),MASTER_DATA_NORMALIZED!BM121)</f>
        <v>0</v>
      </c>
      <c r="BN121" s="97">
        <f>IF(AND(MASTER_DATA_NORMALIZED!BN121=0,BN$22=$L$22),VLOOKUP(MASTER_DATA_PROCESSED!$C121,Backend!$Q$9:$T$52,3,FALSE),MASTER_DATA_NORMALIZED!BN121)</f>
        <v>0</v>
      </c>
      <c r="BO121" s="97">
        <f>IF(AND(MASTER_DATA_NORMALIZED!BO121=0,BO$22=$L$22),VLOOKUP(MASTER_DATA_PROCESSED!$C121,Backend!$Q$9:$T$52,3,FALSE),MASTER_DATA_NORMALIZED!BO121)</f>
        <v>0</v>
      </c>
      <c r="BP121" s="97">
        <f>IF(AND(MASTER_DATA_NORMALIZED!BP121=0,BP$22=$L$22),VLOOKUP(MASTER_DATA_PROCESSED!$C121,Backend!$Q$9:$T$52,3,FALSE),MASTER_DATA_NORMALIZED!BP121)</f>
        <v>5.8349398416057854</v>
      </c>
      <c r="BQ121" s="97">
        <f>IF(AND(MASTER_DATA_NORMALIZED!BQ121=0,BQ$22=$L$22),VLOOKUP(MASTER_DATA_PROCESSED!$C121,Backend!$Q$9:$T$52,3,FALSE),MASTER_DATA_NORMALIZED!BQ121)</f>
        <v>0</v>
      </c>
      <c r="BR121" s="97">
        <f>IF(AND(MASTER_DATA_NORMALIZED!BR121=0,BR$22=$L$22),VLOOKUP(MASTER_DATA_PROCESSED!$C121,Backend!$Q$9:$T$52,3,FALSE),MASTER_DATA_NORMALIZED!BR121)</f>
        <v>0</v>
      </c>
      <c r="BS121" s="97">
        <f>IF(AND(MASTER_DATA_NORMALIZED!BS121=0,BS$22=$L$22),VLOOKUP(MASTER_DATA_PROCESSED!$C121,Backend!$Q$9:$T$52,3,FALSE),MASTER_DATA_NORMALIZED!BS121)</f>
        <v>0</v>
      </c>
      <c r="BT121" s="97">
        <f>IF(AND(MASTER_DATA_NORMALIZED!BT121=0,BT$22=$L$22),VLOOKUP(MASTER_DATA_PROCESSED!$C121,Backend!$Q$9:$T$52,3,FALSE),MASTER_DATA_NORMALIZED!BT121)</f>
        <v>5.7152757038978503</v>
      </c>
      <c r="BU121" s="97">
        <f>IF(AND(MASTER_DATA_NORMALIZED!BU121=0,BU$22=$L$22),VLOOKUP(MASTER_DATA_PROCESSED!$C121,Backend!$Q$9:$T$52,3,FALSE),MASTER_DATA_NORMALIZED!BU121)</f>
        <v>0</v>
      </c>
      <c r="BV121" s="97">
        <f>IF(AND(MASTER_DATA_NORMALIZED!BV121=0,BV$22=$L$22),VLOOKUP(MASTER_DATA_PROCESSED!$C121,Backend!$Q$9:$T$52,3,FALSE),MASTER_DATA_NORMALIZED!BV121)</f>
        <v>0</v>
      </c>
      <c r="BW121" s="97">
        <f>IF(AND(MASTER_DATA_NORMALIZED!BW121=0,BW$22=$L$22),VLOOKUP(MASTER_DATA_PROCESSED!$C121,Backend!$Q$9:$T$52,3,FALSE),MASTER_DATA_NORMALIZED!BW121)</f>
        <v>0</v>
      </c>
      <c r="BX121" s="97">
        <f>IF(AND(MASTER_DATA_NORMALIZED!BX121=0,BX$22=$L$22),VLOOKUP(MASTER_DATA_PROCESSED!$C121,Backend!$Q$9:$T$52,3,FALSE),MASTER_DATA_NORMALIZED!BX121)</f>
        <v>8.1796021014181832</v>
      </c>
      <c r="BY121" s="97">
        <f>IF(AND(MASTER_DATA_NORMALIZED!BY121=0,BY$22=$L$22),VLOOKUP(MASTER_DATA_PROCESSED!$C121,Backend!$Q$9:$T$52,3,FALSE),MASTER_DATA_NORMALIZED!BY121)</f>
        <v>0</v>
      </c>
      <c r="BZ121" s="97">
        <f>IF(AND(MASTER_DATA_NORMALIZED!BZ121=0,BZ$22=$L$22),VLOOKUP(MASTER_DATA_PROCESSED!$C121,Backend!$Q$9:$T$52,3,FALSE),MASTER_DATA_NORMALIZED!BZ121)</f>
        <v>0</v>
      </c>
      <c r="CA121" s="97">
        <f>IF(AND(MASTER_DATA_NORMALIZED!CA121=0,CA$22=$L$22),VLOOKUP(MASTER_DATA_PROCESSED!$C121,Backend!$Q$9:$T$52,3,FALSE),MASTER_DATA_NORMALIZED!CA121)</f>
        <v>0</v>
      </c>
      <c r="CB121" s="97">
        <f>IF(AND(MASTER_DATA_NORMALIZED!CB121=0,CB$22=$L$22),VLOOKUP(MASTER_DATA_PROCESSED!$C121,Backend!$Q$9:$T$52,3,FALSE),MASTER_DATA_NORMALIZED!CB121)</f>
        <v>5.1847885895855805</v>
      </c>
      <c r="CC121" s="97">
        <f>IF(AND(MASTER_DATA_NORMALIZED!CC121=0,CC$22=$L$22),VLOOKUP(MASTER_DATA_PROCESSED!$C121,Backend!$Q$9:$T$52,3,FALSE),MASTER_DATA_NORMALIZED!CC121)</f>
        <v>0</v>
      </c>
      <c r="CD121" s="97">
        <f>IF(AND(MASTER_DATA_NORMALIZED!CD121=0,CD$22=$L$22),VLOOKUP(MASTER_DATA_PROCESSED!$C121,Backend!$Q$9:$T$52,3,FALSE),MASTER_DATA_NORMALIZED!CD121)</f>
        <v>0</v>
      </c>
      <c r="CE121" s="97">
        <f>IF(AND(MASTER_DATA_NORMALIZED!CE121=0,CE$22=$L$22),VLOOKUP(MASTER_DATA_PROCESSED!$C121,Backend!$Q$9:$T$52,3,FALSE),MASTER_DATA_NORMALIZED!CE121)</f>
        <v>0</v>
      </c>
      <c r="CF121" s="97">
        <f>IF(AND(MASTER_DATA_NORMALIZED!CF121=0,CF$22=$L$22),VLOOKUP(MASTER_DATA_PROCESSED!$C121,Backend!$Q$9:$T$52,3,FALSE),MASTER_DATA_NORMALIZED!CF121)</f>
        <v>8.1762207122672343</v>
      </c>
      <c r="CG121" s="97">
        <f>IF(AND(MASTER_DATA_NORMALIZED!CG121=0,CG$22=$L$22),VLOOKUP(MASTER_DATA_PROCESSED!$C121,Backend!$Q$9:$T$52,3,FALSE),MASTER_DATA_NORMALIZED!CG121)</f>
        <v>0</v>
      </c>
      <c r="CH121" s="97">
        <f>IF(AND(MASTER_DATA_NORMALIZED!CH121=0,CH$22=$L$22),VLOOKUP(MASTER_DATA_PROCESSED!$C121,Backend!$Q$9:$T$52,3,FALSE),MASTER_DATA_NORMALIZED!CH121)</f>
        <v>0</v>
      </c>
      <c r="CI121" s="97">
        <f>IF(AND(MASTER_DATA_NORMALIZED!CI121=0,CI$22=$L$22),VLOOKUP(MASTER_DATA_PROCESSED!$C121,Backend!$Q$9:$T$52,3,FALSE),MASTER_DATA_NORMALIZED!CI121)</f>
        <v>0</v>
      </c>
      <c r="CJ121" s="97" t="e">
        <f>IF(AND(MASTER_DATA_NORMALIZED!CJ121=0,CJ$22=$L$22),VLOOKUP(MASTER_DATA_PROCESSED!$C121,Backend!$Q$9:$T$52,3,FALSE),MASTER_DATA_NORMALIZED!CJ121)</f>
        <v>#N/A</v>
      </c>
      <c r="CK121" s="97">
        <f>IF(AND(MASTER_DATA_NORMALIZED!CK121=0,CK$22=$L$22),VLOOKUP(MASTER_DATA_PROCESSED!$C121,Backend!$Q$9:$T$52,3,FALSE),MASTER_DATA_NORMALIZED!CK121)</f>
        <v>0</v>
      </c>
      <c r="CL121" s="97">
        <f>IF(AND(MASTER_DATA_NORMALIZED!CL121=0,CL$22=$L$22),VLOOKUP(MASTER_DATA_PROCESSED!$C121,Backend!$Q$9:$T$52,3,FALSE),MASTER_DATA_NORMALIZED!CL121)</f>
        <v>0</v>
      </c>
      <c r="CM121" s="97">
        <f>IF(AND(MASTER_DATA_NORMALIZED!CM121=0,CM$22=$L$22),VLOOKUP(MASTER_DATA_PROCESSED!$C121,Backend!$Q$9:$T$52,3,FALSE),MASTER_DATA_NORMALIZED!CM121)</f>
        <v>0</v>
      </c>
      <c r="CN121" s="97" t="e">
        <f>IF(AND(MASTER_DATA_NORMALIZED!CN121=0,CN$22=$L$22),VLOOKUP(MASTER_DATA_PROCESSED!$C121,Backend!$Q$9:$T$52,3,FALSE),MASTER_DATA_NORMALIZED!CN121)</f>
        <v>#N/A</v>
      </c>
      <c r="CO121" s="97">
        <f>IF(AND(MASTER_DATA_NORMALIZED!CO121=0,CO$22=$L$22),VLOOKUP(MASTER_DATA_PROCESSED!$C121,Backend!$Q$9:$T$52,3,FALSE),MASTER_DATA_NORMALIZED!CO121)</f>
        <v>0</v>
      </c>
      <c r="CP121" s="97">
        <f>IF(AND(MASTER_DATA_NORMALIZED!CP121=0,CP$22=$L$22),VLOOKUP(MASTER_DATA_PROCESSED!$C121,Backend!$Q$9:$T$52,3,FALSE),MASTER_DATA_NORMALIZED!CP121)</f>
        <v>0</v>
      </c>
      <c r="CQ121" s="97">
        <f>IF(AND(MASTER_DATA_NORMALIZED!CQ121=0,CQ$22=$L$22),VLOOKUP(MASTER_DATA_PROCESSED!$C121,Backend!$Q$9:$T$52,3,FALSE),MASTER_DATA_NORMALIZED!CQ121)</f>
        <v>0</v>
      </c>
      <c r="CR121" s="97" t="e">
        <f>IF(AND(MASTER_DATA_NORMALIZED!CR121=0,CR$22=$L$22),VLOOKUP(MASTER_DATA_PROCESSED!$C121,Backend!$Q$9:$T$52,3,FALSE),MASTER_DATA_NORMALIZED!CR121)</f>
        <v>#N/A</v>
      </c>
      <c r="CS121" s="97">
        <f>IF(AND(MASTER_DATA_NORMALIZED!CS121=0,CS$22=$L$22),VLOOKUP(MASTER_DATA_PROCESSED!$C121,Backend!$Q$9:$T$52,3,FALSE),MASTER_DATA_NORMALIZED!CS121)</f>
        <v>0</v>
      </c>
      <c r="CT121" s="97">
        <f>IF(AND(MASTER_DATA_NORMALIZED!CT121=0,CT$22=$L$22),VLOOKUP(MASTER_DATA_PROCESSED!$C121,Backend!$Q$9:$T$52,3,FALSE),MASTER_DATA_NORMALIZED!CT121)</f>
        <v>0</v>
      </c>
      <c r="CU121" s="97">
        <f>IF(AND(MASTER_DATA_NORMALIZED!CU121=0,CU$22=$L$22),VLOOKUP(MASTER_DATA_PROCESSED!$C121,Backend!$Q$9:$T$52,3,FALSE),MASTER_DATA_NORMALIZED!CU121)</f>
        <v>0</v>
      </c>
      <c r="CV121" s="97">
        <f>IF(AND(MASTER_DATA_NORMALIZED!CV121=0,CV$22=$L$22),VLOOKUP(MASTER_DATA_PROCESSED!$C121,Backend!$Q$9:$T$52,3,FALSE),MASTER_DATA_NORMALIZED!CV121)</f>
        <v>5.1135639513106321</v>
      </c>
      <c r="CW121" s="97">
        <f>IF(AND(MASTER_DATA_NORMALIZED!CW121=0,CW$22=$L$22),VLOOKUP(MASTER_DATA_PROCESSED!$C121,Backend!$Q$9:$T$52,3,FALSE),MASTER_DATA_NORMALIZED!CW121)</f>
        <v>0</v>
      </c>
      <c r="CX121" s="97">
        <f>IF(AND(MASTER_DATA_NORMALIZED!CX121=0,CX$22=$L$22),VLOOKUP(MASTER_DATA_PROCESSED!$C121,Backend!$Q$9:$T$52,3,FALSE),MASTER_DATA_NORMALIZED!CX121)</f>
        <v>0</v>
      </c>
      <c r="CY121" s="97">
        <f>IF(AND(MASTER_DATA_NORMALIZED!CY121=0,CY$22=$L$22),VLOOKUP(MASTER_DATA_PROCESSED!$C121,Backend!$Q$9:$T$52,3,FALSE),MASTER_DATA_NORMALIZED!CY121)</f>
        <v>0</v>
      </c>
      <c r="CZ121" s="97">
        <f>IF(AND(MASTER_DATA_NORMALIZED!CZ121=0,CZ$22=$L$22),VLOOKUP(MASTER_DATA_PROCESSED!$C121,Backend!$Q$9:$T$52,3,FALSE),MASTER_DATA_NORMALIZED!CZ121)</f>
        <v>4.4637457224460384</v>
      </c>
      <c r="DA121" s="97" t="e">
        <f>IF(AND(MASTER_DATA_NORMALIZED!DA121=0,DA$22=$L$22),VLOOKUP(MASTER_DATA_PROCESSED!$C121,Backend!$Q$9:$T$52,3,FALSE),MASTER_DATA_NORMALIZED!DA121)</f>
        <v>#DIV/0!</v>
      </c>
      <c r="DB121" s="97" t="e">
        <f>IF(AND(MASTER_DATA_NORMALIZED!DB121=0,DB$22=$L$22),VLOOKUP(MASTER_DATA_PROCESSED!$C121,Backend!$Q$9:$T$52,3,FALSE),MASTER_DATA_NORMALIZED!DB121)</f>
        <v>#DIV/0!</v>
      </c>
      <c r="DC121" s="97" t="e">
        <f>IF(AND(MASTER_DATA_NORMALIZED!DC121=0,DC$22=$L$22),VLOOKUP(MASTER_DATA_PROCESSED!$C121,Backend!$Q$9:$T$52,3,FALSE),MASTER_DATA_NORMALIZED!DC121)</f>
        <v>#DIV/0!</v>
      </c>
      <c r="DD121" s="97" t="e">
        <f>IF(AND(MASTER_DATA_NORMALIZED!DD121=0,DD$22=$L$22),VLOOKUP(MASTER_DATA_PROCESSED!$C121,Backend!$Q$9:$T$52,3,FALSE),MASTER_DATA_NORMALIZED!DD121)</f>
        <v>#N/A</v>
      </c>
      <c r="DE121" s="97">
        <f>IF(AND(MASTER_DATA_NORMALIZED!DE121=0,DE$22=$L$22),VLOOKUP(MASTER_DATA_PROCESSED!$C121,Backend!$Q$9:$T$52,3,FALSE),MASTER_DATA_NORMALIZED!DE121)</f>
        <v>0</v>
      </c>
      <c r="DF121" s="97">
        <f>IF(AND(MASTER_DATA_NORMALIZED!DF121=0,DF$22=$L$22),VLOOKUP(MASTER_DATA_PROCESSED!$C121,Backend!$Q$9:$T$52,3,FALSE),MASTER_DATA_NORMALIZED!DF121)</f>
        <v>0</v>
      </c>
      <c r="DG121" s="97">
        <f>IF(AND(MASTER_DATA_NORMALIZED!DG121=0,DG$22=$L$22),VLOOKUP(MASTER_DATA_PROCESSED!$C121,Backend!$Q$9:$T$52,3,FALSE),MASTER_DATA_NORMALIZED!DG121)</f>
        <v>0</v>
      </c>
      <c r="DH121" s="97" t="e">
        <f>IF(AND(MASTER_DATA_NORMALIZED!DH121=0,DH$22=$L$22),VLOOKUP(MASTER_DATA_PROCESSED!$C121,Backend!$Q$9:$T$52,3,FALSE),MASTER_DATA_NORMALIZED!DH121)</f>
        <v>#N/A</v>
      </c>
      <c r="DI121" s="97">
        <f>IF(AND(MASTER_DATA_NORMALIZED!DI121=0,DI$22=$L$22),VLOOKUP(MASTER_DATA_PROCESSED!$C121,Backend!$Q$9:$T$52,3,FALSE),MASTER_DATA_NORMALIZED!DI121)</f>
        <v>0</v>
      </c>
      <c r="DJ121" s="97">
        <f>IF(AND(MASTER_DATA_NORMALIZED!DJ121=0,DJ$22=$L$22),VLOOKUP(MASTER_DATA_PROCESSED!$C121,Backend!$Q$9:$T$52,3,FALSE),MASTER_DATA_NORMALIZED!DJ121)</f>
        <v>0</v>
      </c>
      <c r="DK121" s="97">
        <f>IF(AND(MASTER_DATA_NORMALIZED!DK121=0,DK$22=$L$22),VLOOKUP(MASTER_DATA_PROCESSED!$C121,Backend!$Q$9:$T$52,3,FALSE),MASTER_DATA_NORMALIZED!DK121)</f>
        <v>0</v>
      </c>
      <c r="DL121" s="97" t="e">
        <f>IF(AND(MASTER_DATA_NORMALIZED!DL121=0,DL$22=$L$22),VLOOKUP(MASTER_DATA_PROCESSED!$C121,Backend!$Q$9:$T$52,3,FALSE),MASTER_DATA_NORMALIZED!DL121)</f>
        <v>#N/A</v>
      </c>
      <c r="DM121" s="97">
        <f>IF(AND(MASTER_DATA_NORMALIZED!DM121=0,DM$22=$L$22),VLOOKUP(MASTER_DATA_PROCESSED!$C121,Backend!$Q$9:$T$52,3,FALSE),MASTER_DATA_NORMALIZED!DM121)</f>
        <v>0</v>
      </c>
      <c r="DN121" s="97">
        <f>IF(AND(MASTER_DATA_NORMALIZED!DN121=0,DN$22=$L$22),VLOOKUP(MASTER_DATA_PROCESSED!$C121,Backend!$Q$9:$T$52,3,FALSE),MASTER_DATA_NORMALIZED!DN121)</f>
        <v>0</v>
      </c>
      <c r="DO121" s="97">
        <f>IF(AND(MASTER_DATA_NORMALIZED!DO121=0,DO$22=$L$22),VLOOKUP(MASTER_DATA_PROCESSED!$C121,Backend!$Q$9:$T$52,3,FALSE),MASTER_DATA_NORMALIZED!DO121)</f>
        <v>0</v>
      </c>
      <c r="DP121" s="97" t="e">
        <f>IF(AND(MASTER_DATA_NORMALIZED!DP121=0,DP$22=$L$22),VLOOKUP(MASTER_DATA_PROCESSED!$C121,Backend!$Q$9:$T$52,3,FALSE),MASTER_DATA_NORMALIZED!DP121)</f>
        <v>#N/A</v>
      </c>
      <c r="DQ121" s="97">
        <f>IF(AND(MASTER_DATA_NORMALIZED!DQ121=0,DQ$22=$L$22),VLOOKUP(MASTER_DATA_PROCESSED!$C121,Backend!$Q$9:$T$52,3,FALSE),MASTER_DATA_NORMALIZED!DQ121)</f>
        <v>0</v>
      </c>
      <c r="DR121" s="97">
        <f>IF(AND(MASTER_DATA_NORMALIZED!DR121=0,DR$22=$L$22),VLOOKUP(MASTER_DATA_PROCESSED!$C121,Backend!$Q$9:$T$52,3,FALSE),MASTER_DATA_NORMALIZED!DR121)</f>
        <v>0</v>
      </c>
      <c r="DS121" s="97">
        <f>IF(AND(MASTER_DATA_NORMALIZED!DS121=0,DS$22=$L$22),VLOOKUP(MASTER_DATA_PROCESSED!$C121,Backend!$Q$9:$T$52,3,FALSE),MASTER_DATA_NORMALIZED!DS121)</f>
        <v>0</v>
      </c>
      <c r="DT121" s="97" t="e">
        <f>IF(AND(MASTER_DATA_NORMALIZED!DT121=0,DT$22=$L$22),VLOOKUP(MASTER_DATA_PROCESSED!$C121,Backend!$Q$9:$T$52,3,FALSE),MASTER_DATA_NORMALIZED!DT121)</f>
        <v>#N/A</v>
      </c>
      <c r="DU121" s="97">
        <f>IF(AND(MASTER_DATA_NORMALIZED!DU121=0,DU$22=$L$22),VLOOKUP(MASTER_DATA_PROCESSED!$C121,Backend!$Q$9:$T$52,3,FALSE),MASTER_DATA_NORMALIZED!DU121)</f>
        <v>0</v>
      </c>
      <c r="DV121" s="97">
        <f>IF(AND(MASTER_DATA_NORMALIZED!DV121=0,DV$22=$L$22),VLOOKUP(MASTER_DATA_PROCESSED!$C121,Backend!$Q$9:$T$52,3,FALSE),MASTER_DATA_NORMALIZED!DV121)</f>
        <v>0</v>
      </c>
      <c r="DW121" s="97">
        <f>IF(AND(MASTER_DATA_NORMALIZED!DW121=0,DW$22=$L$22),VLOOKUP(MASTER_DATA_PROCESSED!$C121,Backend!$Q$9:$T$52,3,FALSE),MASTER_DATA_NORMALIZED!DW121)</f>
        <v>0</v>
      </c>
      <c r="DX121" s="97" t="e">
        <f>IF(AND(MASTER_DATA_NORMALIZED!DX121=0,DX$22=$L$22),VLOOKUP(MASTER_DATA_PROCESSED!$C121,Backend!$Q$9:$T$52,3,FALSE),MASTER_DATA_NORMALIZED!DX121)</f>
        <v>#N/A</v>
      </c>
      <c r="DY121" s="97">
        <f>IF(AND(MASTER_DATA_NORMALIZED!DY121=0,DY$22=$L$22),VLOOKUP(MASTER_DATA_PROCESSED!$C121,Backend!$Q$9:$T$52,3,FALSE),MASTER_DATA_NORMALIZED!DY121)</f>
        <v>0</v>
      </c>
      <c r="DZ121" s="97">
        <f>IF(AND(MASTER_DATA_NORMALIZED!DZ121=0,DZ$22=$L$22),VLOOKUP(MASTER_DATA_PROCESSED!$C121,Backend!$Q$9:$T$52,3,FALSE),MASTER_DATA_NORMALIZED!DZ121)</f>
        <v>0</v>
      </c>
      <c r="EA121" s="97">
        <f>IF(AND(MASTER_DATA_NORMALIZED!EA121=0,EA$22=$L$22),VLOOKUP(MASTER_DATA_PROCESSED!$C121,Backend!$Q$9:$T$52,3,FALSE),MASTER_DATA_NORMALIZED!EA121)</f>
        <v>0</v>
      </c>
      <c r="EB121" s="97" t="e">
        <f>IF(AND(MASTER_DATA_NORMALIZED!EB121=0,EB$22=$L$22),VLOOKUP(MASTER_DATA_PROCESSED!$C121,Backend!$Q$9:$T$52,3,FALSE),MASTER_DATA_NORMALIZED!EB121)</f>
        <v>#N/A</v>
      </c>
      <c r="EC121" s="97" t="e">
        <f>IF(AND(MASTER_DATA_NORMALIZED!EC121=0,EC$22=$L$22),VLOOKUP(MASTER_DATA_PROCESSED!$C121,Backend!$Q$9:$T$52,3,FALSE),MASTER_DATA_NORMALIZED!EC121)</f>
        <v>#DIV/0!</v>
      </c>
      <c r="ED121" s="97" t="e">
        <f>IF(AND(MASTER_DATA_NORMALIZED!ED121=0,ED$22=$L$22),VLOOKUP(MASTER_DATA_PROCESSED!$C121,Backend!$Q$9:$T$52,3,FALSE),MASTER_DATA_NORMALIZED!ED121)</f>
        <v>#DIV/0!</v>
      </c>
      <c r="EE121" s="97" t="e">
        <f>IF(AND(MASTER_DATA_NORMALIZED!EE121=0,EE$22=$L$22),VLOOKUP(MASTER_DATA_PROCESSED!$C121,Backend!$Q$9:$T$52,3,FALSE),MASTER_DATA_NORMALIZED!EE121)</f>
        <v>#DIV/0!</v>
      </c>
      <c r="EF121" s="97" t="e">
        <f>IF(AND(MASTER_DATA_NORMALIZED!EF121=0,EF$22=$L$22),VLOOKUP(MASTER_DATA_PROCESSED!$C121,Backend!$Q$9:$T$52,3,FALSE),MASTER_DATA_NORMALIZED!EF121)</f>
        <v>#VALUE!</v>
      </c>
      <c r="EG121" s="97">
        <f>IF(AND(MASTER_DATA_NORMALIZED!EG121=0,EG$22=$L$22),VLOOKUP(MASTER_DATA_PROCESSED!$C121,Backend!$Q$9:$T$52,3,FALSE),MASTER_DATA_NORMALIZED!EG121)</f>
        <v>0</v>
      </c>
      <c r="EH121" s="97">
        <f>IF(AND(MASTER_DATA_NORMALIZED!EH121=0,EH$22=$L$22),VLOOKUP(MASTER_DATA_PROCESSED!$C121,Backend!$Q$9:$T$52,3,FALSE),MASTER_DATA_NORMALIZED!EH121)</f>
        <v>0</v>
      </c>
      <c r="EI121" s="97">
        <f>IF(AND(MASTER_DATA_NORMALIZED!EI121=0,EI$22=$L$22),VLOOKUP(MASTER_DATA_PROCESSED!$C121,Backend!$Q$9:$T$52,3,FALSE),MASTER_DATA_NORMALIZED!EI121)</f>
        <v>0</v>
      </c>
      <c r="EJ121" s="97" t="e">
        <f>IF(AND(MASTER_DATA_NORMALIZED!EJ121=0,EJ$22=$L$22),VLOOKUP(MASTER_DATA_PROCESSED!$C121,Backend!$Q$9:$T$52,3,FALSE),MASTER_DATA_NORMALIZED!EJ121)</f>
        <v>#N/A</v>
      </c>
      <c r="EK121" s="97">
        <f>IF(AND(MASTER_DATA_NORMALIZED!EK121=0,EK$22=$L$22),VLOOKUP(MASTER_DATA_PROCESSED!$C121,Backend!$Q$9:$T$52,3,FALSE),MASTER_DATA_NORMALIZED!EK121)</f>
        <v>0</v>
      </c>
      <c r="EL121" s="97">
        <f>IF(AND(MASTER_DATA_NORMALIZED!EL121=0,EL$22=$L$22),VLOOKUP(MASTER_DATA_PROCESSED!$C121,Backend!$Q$9:$T$52,3,FALSE),MASTER_DATA_NORMALIZED!EL121)</f>
        <v>0</v>
      </c>
      <c r="EM121" s="97">
        <f>IF(AND(MASTER_DATA_NORMALIZED!EM121=0,EM$22=$L$22),VLOOKUP(MASTER_DATA_PROCESSED!$C121,Backend!$Q$9:$T$52,3,FALSE),MASTER_DATA_NORMALIZED!EM121)</f>
        <v>0</v>
      </c>
      <c r="EN121" s="97" t="e">
        <f>IF(AND(MASTER_DATA_NORMALIZED!EN121=0,EN$22=$L$22),VLOOKUP(MASTER_DATA_PROCESSED!$C121,Backend!$Q$9:$T$52,3,FALSE),MASTER_DATA_NORMALIZED!EN121)</f>
        <v>#N/A</v>
      </c>
      <c r="EO121" s="97">
        <f>IF(AND(MASTER_DATA_NORMALIZED!EO121=0,EO$22=$L$22),VLOOKUP(MASTER_DATA_PROCESSED!$C121,Backend!$Q$9:$T$52,3,FALSE),MASTER_DATA_NORMALIZED!EO121)</f>
        <v>0</v>
      </c>
      <c r="EP121" s="97">
        <f>IF(AND(MASTER_DATA_NORMALIZED!EP121=0,EP$22=$L$22),VLOOKUP(MASTER_DATA_PROCESSED!$C121,Backend!$Q$9:$T$52,3,FALSE),MASTER_DATA_NORMALIZED!EP121)</f>
        <v>0</v>
      </c>
      <c r="EQ121" s="97">
        <f>IF(AND(MASTER_DATA_NORMALIZED!EQ121=0,EQ$22=$L$22),VLOOKUP(MASTER_DATA_PROCESSED!$C121,Backend!$Q$9:$T$52,3,FALSE),MASTER_DATA_NORMALIZED!EQ121)</f>
        <v>0</v>
      </c>
      <c r="ER121" s="97">
        <f>IF(AND(MASTER_DATA_NORMALIZED!ER121=0,ER$22=$L$22),VLOOKUP(MASTER_DATA_PROCESSED!$C121,Backend!$Q$9:$T$52,3,FALSE),MASTER_DATA_NORMALIZED!ER121)</f>
        <v>4.8406564074583844</v>
      </c>
      <c r="ES121" s="97">
        <f>IF(AND(MASTER_DATA_NORMALIZED!ES121=0,ES$22=$L$22),VLOOKUP(MASTER_DATA_PROCESSED!$C121,Backend!$Q$9:$T$52,3,FALSE),MASTER_DATA_NORMALIZED!ES121)</f>
        <v>0</v>
      </c>
      <c r="ET121" s="97">
        <f>IF(AND(MASTER_DATA_NORMALIZED!ET121=0,ET$22=$L$22),VLOOKUP(MASTER_DATA_PROCESSED!$C121,Backend!$Q$9:$T$52,3,FALSE),MASTER_DATA_NORMALIZED!ET121)</f>
        <v>0</v>
      </c>
      <c r="EU121" s="97">
        <f>IF(AND(MASTER_DATA_NORMALIZED!EU121=0,EU$22=$L$22),VLOOKUP(MASTER_DATA_PROCESSED!$C121,Backend!$Q$9:$T$52,3,FALSE),MASTER_DATA_NORMALIZED!EU121)</f>
        <v>0</v>
      </c>
      <c r="EV121" s="97">
        <f>IF(AND(MASTER_DATA_NORMALIZED!EV121=0,EV$22=$L$22),VLOOKUP(MASTER_DATA_PROCESSED!$C121,Backend!$Q$9:$T$52,3,FALSE),MASTER_DATA_NORMALIZED!EV121)</f>
        <v>4.8406564074583844</v>
      </c>
      <c r="EW121" s="97">
        <f>IF(AND(MASTER_DATA_NORMALIZED!EW121=0,EW$22=$L$22),VLOOKUP(MASTER_DATA_PROCESSED!$C121,Backend!$Q$9:$T$52,3,FALSE),MASTER_DATA_NORMALIZED!EW121)</f>
        <v>0</v>
      </c>
      <c r="EX121" s="97">
        <f>IF(AND(MASTER_DATA_NORMALIZED!EX121=0,EX$22=$L$22),VLOOKUP(MASTER_DATA_PROCESSED!$C121,Backend!$Q$9:$T$52,3,FALSE),MASTER_DATA_NORMALIZED!EX121)</f>
        <v>0</v>
      </c>
      <c r="EY121" s="97">
        <f>IF(AND(MASTER_DATA_NORMALIZED!EY121=0,EY$22=$L$22),VLOOKUP(MASTER_DATA_PROCESSED!$C121,Backend!$Q$9:$T$52,3,FALSE),MASTER_DATA_NORMALIZED!EY121)</f>
        <v>0</v>
      </c>
      <c r="EZ121" s="97">
        <f>IF(AND(MASTER_DATA_NORMALIZED!EZ121=0,EZ$22=$L$22),VLOOKUP(MASTER_DATA_PROCESSED!$C121,Backend!$Q$9:$T$52,3,FALSE),MASTER_DATA_NORMALIZED!EZ121)</f>
        <v>1.8762592281040988</v>
      </c>
      <c r="FA121" s="97">
        <f>IF(AND(MASTER_DATA_NORMALIZED!FA121=0,FA$22=$L$22),VLOOKUP(MASTER_DATA_PROCESSED!$C121,Backend!$Q$9:$T$52,3,FALSE),MASTER_DATA_NORMALIZED!FA121)</f>
        <v>0</v>
      </c>
      <c r="FB121" s="97">
        <f>IF(AND(MASTER_DATA_NORMALIZED!FB121=0,FB$22=$L$22),VLOOKUP(MASTER_DATA_PROCESSED!$C121,Backend!$Q$9:$T$52,3,FALSE),MASTER_DATA_NORMALIZED!FB121)</f>
        <v>0</v>
      </c>
      <c r="FC121" s="97">
        <f>IF(AND(MASTER_DATA_NORMALIZED!FC121=0,FC$22=$L$22),VLOOKUP(MASTER_DATA_PROCESSED!$C121,Backend!$Q$9:$T$52,3,FALSE),MASTER_DATA_NORMALIZED!FC121)</f>
        <v>0</v>
      </c>
      <c r="FD121" s="97">
        <f>IF(AND(MASTER_DATA_NORMALIZED!FD121=0,FD$22=$L$22),VLOOKUP(MASTER_DATA_PROCESSED!$C121,Backend!$Q$9:$T$52,3,FALSE),MASTER_DATA_NORMALIZED!FD121)</f>
        <v>1.8673950112784103</v>
      </c>
      <c r="FE121" s="97">
        <f>IF(AND(MASTER_DATA_NORMALIZED!FE121=0,FE$22=$L$22),VLOOKUP(MASTER_DATA_PROCESSED!$C121,Backend!$Q$9:$T$52,3,FALSE),MASTER_DATA_NORMALIZED!FE121)</f>
        <v>0</v>
      </c>
      <c r="FF121" s="97">
        <f>IF(AND(MASTER_DATA_NORMALIZED!FF121=0,FF$22=$L$22),VLOOKUP(MASTER_DATA_PROCESSED!$C121,Backend!$Q$9:$T$52,3,FALSE),MASTER_DATA_NORMALIZED!FF121)</f>
        <v>0</v>
      </c>
      <c r="FG121" s="97">
        <f>IF(AND(MASTER_DATA_NORMALIZED!FG121=0,FG$22=$L$22),VLOOKUP(MASTER_DATA_PROCESSED!$C121,Backend!$Q$9:$T$52,3,FALSE),MASTER_DATA_NORMALIZED!FG121)</f>
        <v>0</v>
      </c>
      <c r="FH121" s="97">
        <f>IF(AND(MASTER_DATA_NORMALIZED!FH121=0,FH$22=$L$22),VLOOKUP(MASTER_DATA_PROCESSED!$C121,Backend!$Q$9:$T$52,3,FALSE),MASTER_DATA_NORMALIZED!FH121)</f>
        <v>1.8585307944527214</v>
      </c>
      <c r="FI121" s="97">
        <f>IF(AND(MASTER_DATA_NORMALIZED!FI121=0,FI$22=$L$22),VLOOKUP(MASTER_DATA_PROCESSED!$C121,Backend!$Q$9:$T$52,3,FALSE),MASTER_DATA_NORMALIZED!FI121)</f>
        <v>0</v>
      </c>
      <c r="FJ121" s="97">
        <f>IF(AND(MASTER_DATA_NORMALIZED!FJ121=0,FJ$22=$L$22),VLOOKUP(MASTER_DATA_PROCESSED!$C121,Backend!$Q$9:$T$52,3,FALSE),MASTER_DATA_NORMALIZED!FJ121)</f>
        <v>0</v>
      </c>
      <c r="FK121" s="97">
        <f>IF(AND(MASTER_DATA_NORMALIZED!FK121=0,FK$22=$L$22),VLOOKUP(MASTER_DATA_PROCESSED!$C121,Backend!$Q$9:$T$52,3,FALSE),MASTER_DATA_NORMALIZED!FK121)</f>
        <v>0</v>
      </c>
      <c r="FL121" s="97">
        <f>IF(AND(MASTER_DATA_NORMALIZED!FL121=0,FL$22=$L$22),VLOOKUP(MASTER_DATA_PROCESSED!$C121,Backend!$Q$9:$T$52,3,FALSE),MASTER_DATA_NORMALIZED!FL121)</f>
        <v>3.7155842194344948</v>
      </c>
      <c r="FM121" s="97">
        <f>IF(AND(MASTER_DATA_NORMALIZED!FM121=0,FM$22=$L$22),VLOOKUP(MASTER_DATA_PROCESSED!$C121,Backend!$Q$9:$T$52,3,FALSE),MASTER_DATA_NORMALIZED!FM121)</f>
        <v>0</v>
      </c>
      <c r="FN121" s="97">
        <f>IF(AND(MASTER_DATA_NORMALIZED!FN121=0,FN$22=$L$22),VLOOKUP(MASTER_DATA_PROCESSED!$C121,Backend!$Q$9:$T$52,3,FALSE),MASTER_DATA_NORMALIZED!FN121)</f>
        <v>0</v>
      </c>
      <c r="FO121" s="97">
        <f>IF(AND(MASTER_DATA_NORMALIZED!FO121=0,FO$22=$L$22),VLOOKUP(MASTER_DATA_PROCESSED!$C121,Backend!$Q$9:$T$52,3,FALSE),MASTER_DATA_NORMALIZED!FO121)</f>
        <v>0</v>
      </c>
      <c r="FP121" s="97">
        <f>IF(AND(MASTER_DATA_NORMALIZED!FP121=0,FP$22=$L$22),VLOOKUP(MASTER_DATA_PROCESSED!$C121,Backend!$Q$9:$T$52,3,FALSE),MASTER_DATA_NORMALIZED!FP121)</f>
        <v>15.574392637193883</v>
      </c>
      <c r="FQ121" s="97">
        <f>IF(AND(MASTER_DATA_NORMALIZED!FQ121=0,FQ$22=$L$22),VLOOKUP(MASTER_DATA_PROCESSED!$C121,Backend!$Q$9:$T$52,3,FALSE),MASTER_DATA_NORMALIZED!FQ121)</f>
        <v>0</v>
      </c>
      <c r="FR121" s="97">
        <f>IF(AND(MASTER_DATA_NORMALIZED!FR121=0,FR$22=$L$22),VLOOKUP(MASTER_DATA_PROCESSED!$C121,Backend!$Q$9:$T$52,3,FALSE),MASTER_DATA_NORMALIZED!FR121)</f>
        <v>0</v>
      </c>
      <c r="FS121" s="97">
        <f>IF(AND(MASTER_DATA_NORMALIZED!FS121=0,FS$22=$L$22),VLOOKUP(MASTER_DATA_PROCESSED!$C121,Backend!$Q$9:$T$52,3,FALSE),MASTER_DATA_NORMALIZED!FS121)</f>
        <v>0</v>
      </c>
      <c r="FT121" s="97">
        <f>IF(AND(MASTER_DATA_NORMALIZED!FT121=0,FT$22=$L$22),VLOOKUP(MASTER_DATA_PROCESSED!$C121,Backend!$Q$9:$T$52,3,FALSE),MASTER_DATA_NORMALIZED!FT121)</f>
        <v>15.541394853477172</v>
      </c>
      <c r="FU121" s="97">
        <f>IF(AND(MASTER_DATA_NORMALIZED!FU121=0,FU$22=$L$22),VLOOKUP(MASTER_DATA_PROCESSED!$C121,Backend!$Q$9:$T$52,3,FALSE),MASTER_DATA_NORMALIZED!FU121)</f>
        <v>0</v>
      </c>
      <c r="FV121" s="97">
        <f>IF(AND(MASTER_DATA_NORMALIZED!FV121=0,FV$22=$L$22),VLOOKUP(MASTER_DATA_PROCESSED!$C121,Backend!$Q$9:$T$52,3,FALSE),MASTER_DATA_NORMALIZED!FV121)</f>
        <v>0</v>
      </c>
      <c r="FW121" s="97">
        <f>IF(AND(MASTER_DATA_NORMALIZED!FW121=0,FW$22=$L$22),VLOOKUP(MASTER_DATA_PROCESSED!$C121,Backend!$Q$9:$T$52,3,FALSE),MASTER_DATA_NORMALIZED!FW121)</f>
        <v>0</v>
      </c>
      <c r="FX121" s="97">
        <f>IF(AND(MASTER_DATA_NORMALIZED!FX121=0,FX$22=$L$22),VLOOKUP(MASTER_DATA_PROCESSED!$C121,Backend!$Q$9:$T$52,3,FALSE),MASTER_DATA_NORMALIZED!FX121)</f>
        <v>15.526460331896155</v>
      </c>
      <c r="FY121" s="97">
        <f>IF(AND(MASTER_DATA_NORMALIZED!FY121=0,FY$22=$L$22),VLOOKUP(MASTER_DATA_PROCESSED!$C121,Backend!$Q$9:$T$52,3,FALSE),MASTER_DATA_NORMALIZED!FY121)</f>
        <v>0</v>
      </c>
      <c r="FZ121" s="97">
        <f>IF(AND(MASTER_DATA_NORMALIZED!FZ121=0,FZ$22=$L$22),VLOOKUP(MASTER_DATA_PROCESSED!$C121,Backend!$Q$9:$T$52,3,FALSE),MASTER_DATA_NORMALIZED!FZ121)</f>
        <v>0</v>
      </c>
      <c r="GA121" s="97">
        <f>IF(AND(MASTER_DATA_NORMALIZED!GA121=0,GA$22=$L$22),VLOOKUP(MASTER_DATA_PROCESSED!$C121,Backend!$Q$9:$T$52,3,FALSE),MASTER_DATA_NORMALIZED!GA121)</f>
        <v>0</v>
      </c>
      <c r="GB121" s="97">
        <f>IF(AND(MASTER_DATA_NORMALIZED!GB121=0,GB$22=$L$22),VLOOKUP(MASTER_DATA_PROCESSED!$C121,Backend!$Q$9:$T$52,3,FALSE),MASTER_DATA_NORMALIZED!GB121)</f>
        <v>13.38306024394184</v>
      </c>
      <c r="GC121" s="97">
        <f>IF(AND(MASTER_DATA_NORMALIZED!GC121=0,GC$22=$L$22),VLOOKUP(MASTER_DATA_PROCESSED!$C121,Backend!$Q$9:$T$52,3,FALSE),MASTER_DATA_NORMALIZED!GC121)</f>
        <v>0</v>
      </c>
      <c r="GD121" s="97">
        <f>IF(AND(MASTER_DATA_NORMALIZED!GD121=0,GD$22=$L$22),VLOOKUP(MASTER_DATA_PROCESSED!$C121,Backend!$Q$9:$T$52,3,FALSE),MASTER_DATA_NORMALIZED!GD121)</f>
        <v>0</v>
      </c>
      <c r="GE121" s="97">
        <f>IF(AND(MASTER_DATA_NORMALIZED!GE121=0,GE$22=$L$22),VLOOKUP(MASTER_DATA_PROCESSED!$C121,Backend!$Q$9:$T$52,3,FALSE),MASTER_DATA_NORMALIZED!GE121)</f>
        <v>0</v>
      </c>
      <c r="GF121" s="97">
        <f>IF(AND(MASTER_DATA_NORMALIZED!GF121=0,GF$22=$L$22),VLOOKUP(MASTER_DATA_PROCESSED!$C121,Backend!$Q$9:$T$52,3,FALSE),MASTER_DATA_NORMALIZED!GF121)</f>
        <v>13.357949422540166</v>
      </c>
      <c r="GG121" s="97">
        <f>IF(AND(MASTER_DATA_NORMALIZED!GG121=0,GG$22=$L$22),VLOOKUP(MASTER_DATA_PROCESSED!$C121,Backend!$Q$9:$T$52,3,FALSE),MASTER_DATA_NORMALIZED!GG121)</f>
        <v>0</v>
      </c>
      <c r="GH121" s="97">
        <f>IF(AND(MASTER_DATA_NORMALIZED!GH121=0,GH$22=$L$22),VLOOKUP(MASTER_DATA_PROCESSED!$C121,Backend!$Q$9:$T$52,3,FALSE),MASTER_DATA_NORMALIZED!GH121)</f>
        <v>0</v>
      </c>
      <c r="GI121" s="97">
        <f>IF(AND(MASTER_DATA_NORMALIZED!GI121=0,GI$22=$L$22),VLOOKUP(MASTER_DATA_PROCESSED!$C121,Backend!$Q$9:$T$52,3,FALSE),MASTER_DATA_NORMALIZED!GI121)</f>
        <v>0</v>
      </c>
      <c r="GJ121" s="97">
        <f>IF(AND(MASTER_DATA_NORMALIZED!GJ121=0,GJ$22=$L$22),VLOOKUP(MASTER_DATA_PROCESSED!$C121,Backend!$Q$9:$T$52,3,FALSE),MASTER_DATA_NORMALIZED!GJ121)</f>
        <v>13.34369680595184</v>
      </c>
      <c r="GK121" s="97">
        <f>IF(AND(MASTER_DATA_NORMALIZED!GK121=0,GK$22=$L$22),VLOOKUP(MASTER_DATA_PROCESSED!$C121,Backend!$Q$9:$T$52,3,FALSE),MASTER_DATA_NORMALIZED!GK121)</f>
        <v>0</v>
      </c>
      <c r="GL121" s="97">
        <f>IF(AND(MASTER_DATA_NORMALIZED!GL121=0,GL$22=$L$22),VLOOKUP(MASTER_DATA_PROCESSED!$C121,Backend!$Q$9:$T$52,3,FALSE),MASTER_DATA_NORMALIZED!GL121)</f>
        <v>0</v>
      </c>
      <c r="GM121" s="97">
        <f>IF(AND(MASTER_DATA_NORMALIZED!GM121=0,GM$22=$L$22),VLOOKUP(MASTER_DATA_PROCESSED!$C121,Backend!$Q$9:$T$52,3,FALSE),MASTER_DATA_NORMALIZED!GM121)</f>
        <v>0</v>
      </c>
      <c r="GN121" s="97">
        <f>IF(AND(MASTER_DATA_NORMALIZED!GN121=0,GN$22=$L$22),VLOOKUP(MASTER_DATA_PROCESSED!$C121,Backend!$Q$9:$T$52,3,FALSE),MASTER_DATA_NORMALIZED!GN121)</f>
        <v>11.210311251108585</v>
      </c>
      <c r="GO121" s="97">
        <f>IF(AND(MASTER_DATA_NORMALIZED!GO121=0,GO$22=$L$22),VLOOKUP(MASTER_DATA_PROCESSED!$C121,Backend!$Q$9:$T$52,3,FALSE),MASTER_DATA_NORMALIZED!GO121)</f>
        <v>0</v>
      </c>
      <c r="GP121" s="97">
        <f>IF(AND(MASTER_DATA_NORMALIZED!GP121=0,GP$22=$L$22),VLOOKUP(MASTER_DATA_PROCESSED!$C121,Backend!$Q$9:$T$52,3,FALSE),MASTER_DATA_NORMALIZED!GP121)</f>
        <v>0</v>
      </c>
      <c r="GQ121" s="97">
        <f>IF(AND(MASTER_DATA_NORMALIZED!GQ121=0,GQ$22=$L$22),VLOOKUP(MASTER_DATA_PROCESSED!$C121,Backend!$Q$9:$T$52,3,FALSE),MASTER_DATA_NORMALIZED!GQ121)</f>
        <v>0</v>
      </c>
      <c r="GR121" s="97">
        <f>IF(AND(MASTER_DATA_NORMALIZED!GR121=0,GR$22=$L$22),VLOOKUP(MASTER_DATA_PROCESSED!$C121,Backend!$Q$9:$T$52,3,FALSE),MASTER_DATA_NORMALIZED!GR121)</f>
        <v>11.204713217778274</v>
      </c>
      <c r="GS121" s="97">
        <f>IF(AND(MASTER_DATA_NORMALIZED!GS121=0,GS$22=$L$22),VLOOKUP(MASTER_DATA_PROCESSED!$C121,Backend!$Q$9:$T$52,3,FALSE),MASTER_DATA_NORMALIZED!GS121)</f>
        <v>0</v>
      </c>
      <c r="GT121" s="97">
        <f>IF(AND(MASTER_DATA_NORMALIZED!GT121=0,GT$22=$L$22),VLOOKUP(MASTER_DATA_PROCESSED!$C121,Backend!$Q$9:$T$52,3,FALSE),MASTER_DATA_NORMALIZED!GT121)</f>
        <v>0</v>
      </c>
      <c r="GU121" s="97">
        <f>IF(AND(MASTER_DATA_NORMALIZED!GU121=0,GU$22=$L$22),VLOOKUP(MASTER_DATA_PROCESSED!$C121,Backend!$Q$9:$T$52,3,FALSE),MASTER_DATA_NORMALIZED!GU121)</f>
        <v>0</v>
      </c>
      <c r="GV121" s="97">
        <f>IF(AND(MASTER_DATA_NORMALIZED!GV121=0,GV$22=$L$22),VLOOKUP(MASTER_DATA_PROCESSED!$C121,Backend!$Q$9:$T$52,3,FALSE),MASTER_DATA_NORMALIZED!GV121)</f>
        <v>11.192240884199554</v>
      </c>
      <c r="GW121" s="97" t="e">
        <f>IF(AND(MASTER_DATA_NORMALIZED!GW121=0,GW$22=$L$22),VLOOKUP(MASTER_DATA_PROCESSED!$C121,Backend!$Q$9:$T$52,3,FALSE),MASTER_DATA_NORMALIZED!GW121)</f>
        <v>#REF!</v>
      </c>
      <c r="GX121" s="97" t="e">
        <f>IF(AND(MASTER_DATA_NORMALIZED!GX121=0,GX$22=$L$22),VLOOKUP(MASTER_DATA_PROCESSED!$C121,Backend!$Q$9:$T$52,3,FALSE),MASTER_DATA_NORMALIZED!GX121)</f>
        <v>#REF!</v>
      </c>
      <c r="GY121" s="97" t="e">
        <f>IF(AND(MASTER_DATA_NORMALIZED!GY121=0,GY$22=$L$22),VLOOKUP(MASTER_DATA_PROCESSED!$C121,Backend!$Q$9:$T$52,3,FALSE),MASTER_DATA_NORMALIZED!GY121)</f>
        <v>#REF!</v>
      </c>
    </row>
    <row r="122" spans="2:207" hidden="1" outlineLevel="2" x14ac:dyDescent="0.3">
      <c r="B122" s="21">
        <f t="shared" si="14"/>
        <v>20</v>
      </c>
      <c r="C122" s="52">
        <f t="shared" si="15"/>
        <v>244</v>
      </c>
      <c r="D122" s="77"/>
      <c r="E122" s="52"/>
      <c r="F122" s="52">
        <v>244</v>
      </c>
      <c r="G122" s="78"/>
      <c r="H122" s="35" t="s">
        <v>124</v>
      </c>
      <c r="I122" s="97">
        <f>IF(AND(MASTER_DATA_NORMALIZED!I122=0,I$22=$L$22),VLOOKUP(MASTER_DATA_PROCESSED!$C122,Backend!$Q$9:$T$52,3,FALSE),MASTER_DATA_NORMALIZED!I122)</f>
        <v>0</v>
      </c>
      <c r="J122" s="97">
        <f>IF(AND(MASTER_DATA_NORMALIZED!J122=0,J$22=$L$22),VLOOKUP(MASTER_DATA_PROCESSED!$C122,Backend!$Q$9:$T$52,3,FALSE),MASTER_DATA_NORMALIZED!J122)</f>
        <v>0</v>
      </c>
      <c r="K122" s="97">
        <f>IF(AND(MASTER_DATA_NORMALIZED!K122=0,K$22=$L$22),VLOOKUP(MASTER_DATA_PROCESSED!$C122,Backend!$Q$9:$T$52,3,FALSE),MASTER_DATA_NORMALIZED!K122)</f>
        <v>0</v>
      </c>
      <c r="L122" s="97" t="e">
        <f>IF(AND(MASTER_DATA_NORMALIZED!L122=0,L$22=$L$22),VLOOKUP(MASTER_DATA_PROCESSED!$C122,Backend!$Q$9:$T$52,3,FALSE),MASTER_DATA_NORMALIZED!L122)</f>
        <v>#N/A</v>
      </c>
      <c r="M122" s="97">
        <f>IF(AND(MASTER_DATA_NORMALIZED!M122=0,M$22=$L$22),VLOOKUP(MASTER_DATA_PROCESSED!$C122,Backend!$Q$9:$T$52,3,FALSE),MASTER_DATA_NORMALIZED!M122)</f>
        <v>0</v>
      </c>
      <c r="N122" s="97">
        <f>IF(AND(MASTER_DATA_NORMALIZED!N122=0,N$22=$L$22),VLOOKUP(MASTER_DATA_PROCESSED!$C122,Backend!$Q$9:$T$52,3,FALSE),MASTER_DATA_NORMALIZED!N122)</f>
        <v>0</v>
      </c>
      <c r="O122" s="97">
        <f>IF(AND(MASTER_DATA_NORMALIZED!O122=0,O$22=$L$22),VLOOKUP(MASTER_DATA_PROCESSED!$C122,Backend!$Q$9:$T$52,3,FALSE),MASTER_DATA_NORMALIZED!O122)</f>
        <v>0</v>
      </c>
      <c r="P122" s="97" t="e">
        <f>IF(AND(MASTER_DATA_NORMALIZED!P122=0,P$22=$L$22),VLOOKUP(MASTER_DATA_PROCESSED!$C122,Backend!$Q$9:$T$52,3,FALSE),MASTER_DATA_NORMALIZED!P122)</f>
        <v>#N/A</v>
      </c>
      <c r="Q122" s="97">
        <f>IF(AND(MASTER_DATA_NORMALIZED!Q122=0,Q$22=$L$22),VLOOKUP(MASTER_DATA_PROCESSED!$C122,Backend!$Q$9:$T$52,3,FALSE),MASTER_DATA_NORMALIZED!Q122)</f>
        <v>0</v>
      </c>
      <c r="R122" s="97">
        <f>IF(AND(MASTER_DATA_NORMALIZED!R122=0,R$22=$L$22),VLOOKUP(MASTER_DATA_PROCESSED!$C122,Backend!$Q$9:$T$52,3,FALSE),MASTER_DATA_NORMALIZED!R122)</f>
        <v>0</v>
      </c>
      <c r="S122" s="97">
        <f>IF(AND(MASTER_DATA_NORMALIZED!S122=0,S$22=$L$22),VLOOKUP(MASTER_DATA_PROCESSED!$C122,Backend!$Q$9:$T$52,3,FALSE),MASTER_DATA_NORMALIZED!S122)</f>
        <v>0</v>
      </c>
      <c r="T122" s="97" t="e">
        <f>IF(AND(MASTER_DATA_NORMALIZED!T122=0,T$22=$L$22),VLOOKUP(MASTER_DATA_PROCESSED!$C122,Backend!$Q$9:$T$52,3,FALSE),MASTER_DATA_NORMALIZED!T122)</f>
        <v>#N/A</v>
      </c>
      <c r="U122" s="97">
        <f>IF(AND(MASTER_DATA_NORMALIZED!U122=0,U$22=$L$22),VLOOKUP(MASTER_DATA_PROCESSED!$C122,Backend!$Q$9:$T$52,3,FALSE),MASTER_DATA_NORMALIZED!U122)</f>
        <v>0</v>
      </c>
      <c r="V122" s="97">
        <f>IF(AND(MASTER_DATA_NORMALIZED!V122=0,V$22=$L$22),VLOOKUP(MASTER_DATA_PROCESSED!$C122,Backend!$Q$9:$T$52,3,FALSE),MASTER_DATA_NORMALIZED!V122)</f>
        <v>0</v>
      </c>
      <c r="W122" s="97">
        <f>IF(AND(MASTER_DATA_NORMALIZED!W122=0,W$22=$L$22),VLOOKUP(MASTER_DATA_PROCESSED!$C122,Backend!$Q$9:$T$52,3,FALSE),MASTER_DATA_NORMALIZED!W122)</f>
        <v>0</v>
      </c>
      <c r="X122" s="97" t="e">
        <f>IF(AND(MASTER_DATA_NORMALIZED!X122=0,X$22=$L$22),VLOOKUP(MASTER_DATA_PROCESSED!$C122,Backend!$Q$9:$T$52,3,FALSE),MASTER_DATA_NORMALIZED!X122)</f>
        <v>#N/A</v>
      </c>
      <c r="Y122" s="97">
        <f>IF(AND(MASTER_DATA_NORMALIZED!Y122=0,Y$22=$L$22),VLOOKUP(MASTER_DATA_PROCESSED!$C122,Backend!$Q$9:$T$52,3,FALSE),MASTER_DATA_NORMALIZED!Y122)</f>
        <v>0</v>
      </c>
      <c r="Z122" s="97">
        <f>IF(AND(MASTER_DATA_NORMALIZED!Z122=0,Z$22=$L$22),VLOOKUP(MASTER_DATA_PROCESSED!$C122,Backend!$Q$9:$T$52,3,FALSE),MASTER_DATA_NORMALIZED!Z122)</f>
        <v>0</v>
      </c>
      <c r="AA122" s="97">
        <f>IF(AND(MASTER_DATA_NORMALIZED!AA122=0,AA$22=$L$22),VLOOKUP(MASTER_DATA_PROCESSED!$C122,Backend!$Q$9:$T$52,3,FALSE),MASTER_DATA_NORMALIZED!AA122)</f>
        <v>0</v>
      </c>
      <c r="AB122" s="97" t="e">
        <f>IF(AND(MASTER_DATA_NORMALIZED!AB122=0,AB$22=$L$22),VLOOKUP(MASTER_DATA_PROCESSED!$C122,Backend!$Q$9:$T$52,3,FALSE),MASTER_DATA_NORMALIZED!AB122)</f>
        <v>#N/A</v>
      </c>
      <c r="AC122" s="97">
        <f>IF(AND(MASTER_DATA_NORMALIZED!AC122=0,AC$22=$L$22),VLOOKUP(MASTER_DATA_PROCESSED!$C122,Backend!$Q$9:$T$52,3,FALSE),MASTER_DATA_NORMALIZED!AC122)</f>
        <v>0</v>
      </c>
      <c r="AD122" s="97">
        <f>IF(AND(MASTER_DATA_NORMALIZED!AD122=0,AD$22=$L$22),VLOOKUP(MASTER_DATA_PROCESSED!$C122,Backend!$Q$9:$T$52,3,FALSE),MASTER_DATA_NORMALIZED!AD122)</f>
        <v>0</v>
      </c>
      <c r="AE122" s="97">
        <f>IF(AND(MASTER_DATA_NORMALIZED!AE122=0,AE$22=$L$22),VLOOKUP(MASTER_DATA_PROCESSED!$C122,Backend!$Q$9:$T$52,3,FALSE),MASTER_DATA_NORMALIZED!AE122)</f>
        <v>0</v>
      </c>
      <c r="AF122" s="97" t="e">
        <f>IF(AND(MASTER_DATA_NORMALIZED!AF122=0,AF$22=$L$22),VLOOKUP(MASTER_DATA_PROCESSED!$C122,Backend!$Q$9:$T$52,3,FALSE),MASTER_DATA_NORMALIZED!AF122)</f>
        <v>#N/A</v>
      </c>
      <c r="AG122" s="97">
        <f>IF(AND(MASTER_DATA_NORMALIZED!AG122=0,AG$22=$L$22),VLOOKUP(MASTER_DATA_PROCESSED!$C122,Backend!$Q$9:$T$52,3,FALSE),MASTER_DATA_NORMALIZED!AG122)</f>
        <v>0</v>
      </c>
      <c r="AH122" s="97">
        <f>IF(AND(MASTER_DATA_NORMALIZED!AH122=0,AH$22=$L$22),VLOOKUP(MASTER_DATA_PROCESSED!$C122,Backend!$Q$9:$T$52,3,FALSE),MASTER_DATA_NORMALIZED!AH122)</f>
        <v>0</v>
      </c>
      <c r="AI122" s="97">
        <f>IF(AND(MASTER_DATA_NORMALIZED!AI122=0,AI$22=$L$22),VLOOKUP(MASTER_DATA_PROCESSED!$C122,Backend!$Q$9:$T$52,3,FALSE),MASTER_DATA_NORMALIZED!AI122)</f>
        <v>0</v>
      </c>
      <c r="AJ122" s="97" t="e">
        <f>IF(AND(MASTER_DATA_NORMALIZED!AJ122=0,AJ$22=$L$22),VLOOKUP(MASTER_DATA_PROCESSED!$C122,Backend!$Q$9:$T$52,3,FALSE),MASTER_DATA_NORMALIZED!AJ122)</f>
        <v>#N/A</v>
      </c>
      <c r="AK122" s="97">
        <f>IF(AND(MASTER_DATA_NORMALIZED!AK122=0,AK$22=$L$22),VLOOKUP(MASTER_DATA_PROCESSED!$C122,Backend!$Q$9:$T$52,3,FALSE),MASTER_DATA_NORMALIZED!AK122)</f>
        <v>0</v>
      </c>
      <c r="AL122" s="97">
        <f>IF(AND(MASTER_DATA_NORMALIZED!AL122=0,AL$22=$L$22),VLOOKUP(MASTER_DATA_PROCESSED!$C122,Backend!$Q$9:$T$52,3,FALSE),MASTER_DATA_NORMALIZED!AL122)</f>
        <v>0</v>
      </c>
      <c r="AM122" s="97">
        <f>IF(AND(MASTER_DATA_NORMALIZED!AM122=0,AM$22=$L$22),VLOOKUP(MASTER_DATA_PROCESSED!$C122,Backend!$Q$9:$T$52,3,FALSE),MASTER_DATA_NORMALIZED!AM122)</f>
        <v>0</v>
      </c>
      <c r="AN122" s="97" t="e">
        <f>IF(AND(MASTER_DATA_NORMALIZED!AN122=0,AN$22=$L$22),VLOOKUP(MASTER_DATA_PROCESSED!$C122,Backend!$Q$9:$T$52,3,FALSE),MASTER_DATA_NORMALIZED!AN122)</f>
        <v>#N/A</v>
      </c>
      <c r="AO122" s="97">
        <f>IF(AND(MASTER_DATA_NORMALIZED!AO122=0,AO$22=$L$22),VLOOKUP(MASTER_DATA_PROCESSED!$C122,Backend!$Q$9:$T$52,3,FALSE),MASTER_DATA_NORMALIZED!AO122)</f>
        <v>0</v>
      </c>
      <c r="AP122" s="97">
        <f>IF(AND(MASTER_DATA_NORMALIZED!AP122=0,AP$22=$L$22),VLOOKUP(MASTER_DATA_PROCESSED!$C122,Backend!$Q$9:$T$52,3,FALSE),MASTER_DATA_NORMALIZED!AP122)</f>
        <v>0</v>
      </c>
      <c r="AQ122" s="97">
        <f>IF(AND(MASTER_DATA_NORMALIZED!AQ122=0,AQ$22=$L$22),VLOOKUP(MASTER_DATA_PROCESSED!$C122,Backend!$Q$9:$T$52,3,FALSE),MASTER_DATA_NORMALIZED!AQ122)</f>
        <v>0</v>
      </c>
      <c r="AR122" s="97" t="e">
        <f>IF(AND(MASTER_DATA_NORMALIZED!AR122=0,AR$22=$L$22),VLOOKUP(MASTER_DATA_PROCESSED!$C122,Backend!$Q$9:$T$52,3,FALSE),MASTER_DATA_NORMALIZED!AR122)</f>
        <v>#N/A</v>
      </c>
      <c r="AS122" s="97">
        <f>IF(AND(MASTER_DATA_NORMALIZED!AS122=0,AS$22=$L$22),VLOOKUP(MASTER_DATA_PROCESSED!$C122,Backend!$Q$9:$T$52,3,FALSE),MASTER_DATA_NORMALIZED!AS122)</f>
        <v>0</v>
      </c>
      <c r="AT122" s="97">
        <f>IF(AND(MASTER_DATA_NORMALIZED!AT122=0,AT$22=$L$22),VLOOKUP(MASTER_DATA_PROCESSED!$C122,Backend!$Q$9:$T$52,3,FALSE),MASTER_DATA_NORMALIZED!AT122)</f>
        <v>0</v>
      </c>
      <c r="AU122" s="97">
        <f>IF(AND(MASTER_DATA_NORMALIZED!AU122=0,AU$22=$L$22),VLOOKUP(MASTER_DATA_PROCESSED!$C122,Backend!$Q$9:$T$52,3,FALSE),MASTER_DATA_NORMALIZED!AU122)</f>
        <v>0</v>
      </c>
      <c r="AV122" s="97" t="e">
        <f>IF(AND(MASTER_DATA_NORMALIZED!AV122=0,AV$22=$L$22),VLOOKUP(MASTER_DATA_PROCESSED!$C122,Backend!$Q$9:$T$52,3,FALSE),MASTER_DATA_NORMALIZED!AV122)</f>
        <v>#N/A</v>
      </c>
      <c r="AW122" s="97">
        <f>IF(AND(MASTER_DATA_NORMALIZED!AW122=0,AW$22=$L$22),VLOOKUP(MASTER_DATA_PROCESSED!$C122,Backend!$Q$9:$T$52,3,FALSE),MASTER_DATA_NORMALIZED!AW122)</f>
        <v>0</v>
      </c>
      <c r="AX122" s="97">
        <f>IF(AND(MASTER_DATA_NORMALIZED!AX122=0,AX$22=$L$22),VLOOKUP(MASTER_DATA_PROCESSED!$C122,Backend!$Q$9:$T$52,3,FALSE),MASTER_DATA_NORMALIZED!AX122)</f>
        <v>0</v>
      </c>
      <c r="AY122" s="97">
        <f>IF(AND(MASTER_DATA_NORMALIZED!AY122=0,AY$22=$L$22),VLOOKUP(MASTER_DATA_PROCESSED!$C122,Backend!$Q$9:$T$52,3,FALSE),MASTER_DATA_NORMALIZED!AY122)</f>
        <v>0</v>
      </c>
      <c r="AZ122" s="97" t="e">
        <f>IF(AND(MASTER_DATA_NORMALIZED!AZ122=0,AZ$22=$L$22),VLOOKUP(MASTER_DATA_PROCESSED!$C122,Backend!$Q$9:$T$52,3,FALSE),MASTER_DATA_NORMALIZED!AZ122)</f>
        <v>#N/A</v>
      </c>
      <c r="BA122" s="97">
        <f>IF(AND(MASTER_DATA_NORMALIZED!BA122=0,BA$22=$L$22),VLOOKUP(MASTER_DATA_PROCESSED!$C122,Backend!$Q$9:$T$52,3,FALSE),MASTER_DATA_NORMALIZED!BA122)</f>
        <v>0</v>
      </c>
      <c r="BB122" s="97">
        <f>IF(AND(MASTER_DATA_NORMALIZED!BB122=0,BB$22=$L$22),VLOOKUP(MASTER_DATA_PROCESSED!$C122,Backend!$Q$9:$T$52,3,FALSE),MASTER_DATA_NORMALIZED!BB122)</f>
        <v>0</v>
      </c>
      <c r="BC122" s="97">
        <f>IF(AND(MASTER_DATA_NORMALIZED!BC122=0,BC$22=$L$22),VLOOKUP(MASTER_DATA_PROCESSED!$C122,Backend!$Q$9:$T$52,3,FALSE),MASTER_DATA_NORMALIZED!BC122)</f>
        <v>0</v>
      </c>
      <c r="BD122" s="97" t="e">
        <f>IF(AND(MASTER_DATA_NORMALIZED!BD122=0,BD$22=$L$22),VLOOKUP(MASTER_DATA_PROCESSED!$C122,Backend!$Q$9:$T$52,3,FALSE),MASTER_DATA_NORMALIZED!BD122)</f>
        <v>#N/A</v>
      </c>
      <c r="BE122" s="97">
        <f>IF(AND(MASTER_DATA_NORMALIZED!BE122=0,BE$22=$L$22),VLOOKUP(MASTER_DATA_PROCESSED!$C122,Backend!$Q$9:$T$52,3,FALSE),MASTER_DATA_NORMALIZED!BE122)</f>
        <v>0</v>
      </c>
      <c r="BF122" s="97">
        <f>IF(AND(MASTER_DATA_NORMALIZED!BF122=0,BF$22=$L$22),VLOOKUP(MASTER_DATA_PROCESSED!$C122,Backend!$Q$9:$T$52,3,FALSE),MASTER_DATA_NORMALIZED!BF122)</f>
        <v>0</v>
      </c>
      <c r="BG122" s="97">
        <f>IF(AND(MASTER_DATA_NORMALIZED!BG122=0,BG$22=$L$22),VLOOKUP(MASTER_DATA_PROCESSED!$C122,Backend!$Q$9:$T$52,3,FALSE),MASTER_DATA_NORMALIZED!BG122)</f>
        <v>0</v>
      </c>
      <c r="BH122" s="97" t="e">
        <f>IF(AND(MASTER_DATA_NORMALIZED!BH122=0,BH$22=$L$22),VLOOKUP(MASTER_DATA_PROCESSED!$C122,Backend!$Q$9:$T$52,3,FALSE),MASTER_DATA_NORMALIZED!BH122)</f>
        <v>#N/A</v>
      </c>
      <c r="BI122" s="97">
        <f>IF(AND(MASTER_DATA_NORMALIZED!BI122=0,BI$22=$L$22),VLOOKUP(MASTER_DATA_PROCESSED!$C122,Backend!$Q$9:$T$52,3,FALSE),MASTER_DATA_NORMALIZED!BI122)</f>
        <v>0</v>
      </c>
      <c r="BJ122" s="97">
        <f>IF(AND(MASTER_DATA_NORMALIZED!BJ122=0,BJ$22=$L$22),VLOOKUP(MASTER_DATA_PROCESSED!$C122,Backend!$Q$9:$T$52,3,FALSE),MASTER_DATA_NORMALIZED!BJ122)</f>
        <v>0</v>
      </c>
      <c r="BK122" s="97">
        <f>IF(AND(MASTER_DATA_NORMALIZED!BK122=0,BK$22=$L$22),VLOOKUP(MASTER_DATA_PROCESSED!$C122,Backend!$Q$9:$T$52,3,FALSE),MASTER_DATA_NORMALIZED!BK122)</f>
        <v>0</v>
      </c>
      <c r="BL122" s="97" t="e">
        <f>IF(AND(MASTER_DATA_NORMALIZED!BL122=0,BL$22=$L$22),VLOOKUP(MASTER_DATA_PROCESSED!$C122,Backend!$Q$9:$T$52,3,FALSE),MASTER_DATA_NORMALIZED!BL122)</f>
        <v>#N/A</v>
      </c>
      <c r="BM122" s="97">
        <f>IF(AND(MASTER_DATA_NORMALIZED!BM122=0,BM$22=$L$22),VLOOKUP(MASTER_DATA_PROCESSED!$C122,Backend!$Q$9:$T$52,3,FALSE),MASTER_DATA_NORMALIZED!BM122)</f>
        <v>0</v>
      </c>
      <c r="BN122" s="97">
        <f>IF(AND(MASTER_DATA_NORMALIZED!BN122=0,BN$22=$L$22),VLOOKUP(MASTER_DATA_PROCESSED!$C122,Backend!$Q$9:$T$52,3,FALSE),MASTER_DATA_NORMALIZED!BN122)</f>
        <v>0</v>
      </c>
      <c r="BO122" s="97">
        <f>IF(AND(MASTER_DATA_NORMALIZED!BO122=0,BO$22=$L$22),VLOOKUP(MASTER_DATA_PROCESSED!$C122,Backend!$Q$9:$T$52,3,FALSE),MASTER_DATA_NORMALIZED!BO122)</f>
        <v>0</v>
      </c>
      <c r="BP122" s="97">
        <f>IF(AND(MASTER_DATA_NORMALIZED!BP122=0,BP$22=$L$22),VLOOKUP(MASTER_DATA_PROCESSED!$C122,Backend!$Q$9:$T$52,3,FALSE),MASTER_DATA_NORMALIZED!BP122)</f>
        <v>13.878317481791973</v>
      </c>
      <c r="BQ122" s="97">
        <f>IF(AND(MASTER_DATA_NORMALIZED!BQ122=0,BQ$22=$L$22),VLOOKUP(MASTER_DATA_PROCESSED!$C122,Backend!$Q$9:$T$52,3,FALSE),MASTER_DATA_NORMALIZED!BQ122)</f>
        <v>0</v>
      </c>
      <c r="BR122" s="97">
        <f>IF(AND(MASTER_DATA_NORMALIZED!BR122=0,BR$22=$L$22),VLOOKUP(MASTER_DATA_PROCESSED!$C122,Backend!$Q$9:$T$52,3,FALSE),MASTER_DATA_NORMALIZED!BR122)</f>
        <v>0</v>
      </c>
      <c r="BS122" s="97">
        <f>IF(AND(MASTER_DATA_NORMALIZED!BS122=0,BS$22=$L$22),VLOOKUP(MASTER_DATA_PROCESSED!$C122,Backend!$Q$9:$T$52,3,FALSE),MASTER_DATA_NORMALIZED!BS122)</f>
        <v>0</v>
      </c>
      <c r="BT122" s="97">
        <f>IF(AND(MASTER_DATA_NORMALIZED!BT122=0,BT$22=$L$22),VLOOKUP(MASTER_DATA_PROCESSED!$C122,Backend!$Q$9:$T$52,3,FALSE),MASTER_DATA_NORMALIZED!BT122)</f>
        <v>11.88687571110443</v>
      </c>
      <c r="BU122" s="97">
        <f>IF(AND(MASTER_DATA_NORMALIZED!BU122=0,BU$22=$L$22),VLOOKUP(MASTER_DATA_PROCESSED!$C122,Backend!$Q$9:$T$52,3,FALSE),MASTER_DATA_NORMALIZED!BU122)</f>
        <v>0</v>
      </c>
      <c r="BV122" s="97">
        <f>IF(AND(MASTER_DATA_NORMALIZED!BV122=0,BV$22=$L$22),VLOOKUP(MASTER_DATA_PROCESSED!$C122,Backend!$Q$9:$T$52,3,FALSE),MASTER_DATA_NORMALIZED!BV122)</f>
        <v>0</v>
      </c>
      <c r="BW122" s="97">
        <f>IF(AND(MASTER_DATA_NORMALIZED!BW122=0,BW$22=$L$22),VLOOKUP(MASTER_DATA_PROCESSED!$C122,Backend!$Q$9:$T$52,3,FALSE),MASTER_DATA_NORMALIZED!BW122)</f>
        <v>0</v>
      </c>
      <c r="BX122" s="97">
        <f>IF(AND(MASTER_DATA_NORMALIZED!BX122=0,BX$22=$L$22),VLOOKUP(MASTER_DATA_PROCESSED!$C122,Backend!$Q$9:$T$52,3,FALSE),MASTER_DATA_NORMALIZED!BX122)</f>
        <v>18.955002062106253</v>
      </c>
      <c r="BY122" s="97">
        <f>IF(AND(MASTER_DATA_NORMALIZED!BY122=0,BY$22=$L$22),VLOOKUP(MASTER_DATA_PROCESSED!$C122,Backend!$Q$9:$T$52,3,FALSE),MASTER_DATA_NORMALIZED!BY122)</f>
        <v>0</v>
      </c>
      <c r="BZ122" s="97">
        <f>IF(AND(MASTER_DATA_NORMALIZED!BZ122=0,BZ$22=$L$22),VLOOKUP(MASTER_DATA_PROCESSED!$C122,Backend!$Q$9:$T$52,3,FALSE),MASTER_DATA_NORMALIZED!BZ122)</f>
        <v>0</v>
      </c>
      <c r="CA122" s="97">
        <f>IF(AND(MASTER_DATA_NORMALIZED!CA122=0,CA$22=$L$22),VLOOKUP(MASTER_DATA_PROCESSED!$C122,Backend!$Q$9:$T$52,3,FALSE),MASTER_DATA_NORMALIZED!CA122)</f>
        <v>0</v>
      </c>
      <c r="CB122" s="97">
        <f>IF(AND(MASTER_DATA_NORMALIZED!CB122=0,CB$22=$L$22),VLOOKUP(MASTER_DATA_PROCESSED!$C122,Backend!$Q$9:$T$52,3,FALSE),MASTER_DATA_NORMALIZED!CB122)</f>
        <v>12.017329398327606</v>
      </c>
      <c r="CC122" s="97">
        <f>IF(AND(MASTER_DATA_NORMALIZED!CC122=0,CC$22=$L$22),VLOOKUP(MASTER_DATA_PROCESSED!$C122,Backend!$Q$9:$T$52,3,FALSE),MASTER_DATA_NORMALIZED!CC122)</f>
        <v>0</v>
      </c>
      <c r="CD122" s="97">
        <f>IF(AND(MASTER_DATA_NORMALIZED!CD122=0,CD$22=$L$22),VLOOKUP(MASTER_DATA_PROCESSED!$C122,Backend!$Q$9:$T$52,3,FALSE),MASTER_DATA_NORMALIZED!CD122)</f>
        <v>0</v>
      </c>
      <c r="CE122" s="97">
        <f>IF(AND(MASTER_DATA_NORMALIZED!CE122=0,CE$22=$L$22),VLOOKUP(MASTER_DATA_PROCESSED!$C122,Backend!$Q$9:$T$52,3,FALSE),MASTER_DATA_NORMALIZED!CE122)</f>
        <v>0</v>
      </c>
      <c r="CF122" s="97">
        <f>IF(AND(MASTER_DATA_NORMALIZED!CF122=0,CF$22=$L$22),VLOOKUP(MASTER_DATA_PROCESSED!$C122,Backend!$Q$9:$T$52,3,FALSE),MASTER_DATA_NORMALIZED!CF122)</f>
        <v>18.951000932821525</v>
      </c>
      <c r="CG122" s="97">
        <f>IF(AND(MASTER_DATA_NORMALIZED!CG122=0,CG$22=$L$22),VLOOKUP(MASTER_DATA_PROCESSED!$C122,Backend!$Q$9:$T$52,3,FALSE),MASTER_DATA_NORMALIZED!CG122)</f>
        <v>0</v>
      </c>
      <c r="CH122" s="97">
        <f>IF(AND(MASTER_DATA_NORMALIZED!CH122=0,CH$22=$L$22),VLOOKUP(MASTER_DATA_PROCESSED!$C122,Backend!$Q$9:$T$52,3,FALSE),MASTER_DATA_NORMALIZED!CH122)</f>
        <v>0</v>
      </c>
      <c r="CI122" s="97">
        <f>IF(AND(MASTER_DATA_NORMALIZED!CI122=0,CI$22=$L$22),VLOOKUP(MASTER_DATA_PROCESSED!$C122,Backend!$Q$9:$T$52,3,FALSE),MASTER_DATA_NORMALIZED!CI122)</f>
        <v>0</v>
      </c>
      <c r="CJ122" s="97" t="e">
        <f>IF(AND(MASTER_DATA_NORMALIZED!CJ122=0,CJ$22=$L$22),VLOOKUP(MASTER_DATA_PROCESSED!$C122,Backend!$Q$9:$T$52,3,FALSE),MASTER_DATA_NORMALIZED!CJ122)</f>
        <v>#N/A</v>
      </c>
      <c r="CK122" s="97">
        <f>IF(AND(MASTER_DATA_NORMALIZED!CK122=0,CK$22=$L$22),VLOOKUP(MASTER_DATA_PROCESSED!$C122,Backend!$Q$9:$T$52,3,FALSE),MASTER_DATA_NORMALIZED!CK122)</f>
        <v>0</v>
      </c>
      <c r="CL122" s="97">
        <f>IF(AND(MASTER_DATA_NORMALIZED!CL122=0,CL$22=$L$22),VLOOKUP(MASTER_DATA_PROCESSED!$C122,Backend!$Q$9:$T$52,3,FALSE),MASTER_DATA_NORMALIZED!CL122)</f>
        <v>0</v>
      </c>
      <c r="CM122" s="97">
        <f>IF(AND(MASTER_DATA_NORMALIZED!CM122=0,CM$22=$L$22),VLOOKUP(MASTER_DATA_PROCESSED!$C122,Backend!$Q$9:$T$52,3,FALSE),MASTER_DATA_NORMALIZED!CM122)</f>
        <v>0</v>
      </c>
      <c r="CN122" s="97" t="e">
        <f>IF(AND(MASTER_DATA_NORMALIZED!CN122=0,CN$22=$L$22),VLOOKUP(MASTER_DATA_PROCESSED!$C122,Backend!$Q$9:$T$52,3,FALSE),MASTER_DATA_NORMALIZED!CN122)</f>
        <v>#N/A</v>
      </c>
      <c r="CO122" s="97">
        <f>IF(AND(MASTER_DATA_NORMALIZED!CO122=0,CO$22=$L$22),VLOOKUP(MASTER_DATA_PROCESSED!$C122,Backend!$Q$9:$T$52,3,FALSE),MASTER_DATA_NORMALIZED!CO122)</f>
        <v>0</v>
      </c>
      <c r="CP122" s="97">
        <f>IF(AND(MASTER_DATA_NORMALIZED!CP122=0,CP$22=$L$22),VLOOKUP(MASTER_DATA_PROCESSED!$C122,Backend!$Q$9:$T$52,3,FALSE),MASTER_DATA_NORMALIZED!CP122)</f>
        <v>0</v>
      </c>
      <c r="CQ122" s="97">
        <f>IF(AND(MASTER_DATA_NORMALIZED!CQ122=0,CQ$22=$L$22),VLOOKUP(MASTER_DATA_PROCESSED!$C122,Backend!$Q$9:$T$52,3,FALSE),MASTER_DATA_NORMALIZED!CQ122)</f>
        <v>0</v>
      </c>
      <c r="CR122" s="97" t="e">
        <f>IF(AND(MASTER_DATA_NORMALIZED!CR122=0,CR$22=$L$22),VLOOKUP(MASTER_DATA_PROCESSED!$C122,Backend!$Q$9:$T$52,3,FALSE),MASTER_DATA_NORMALIZED!CR122)</f>
        <v>#N/A</v>
      </c>
      <c r="CS122" s="97">
        <f>IF(AND(MASTER_DATA_NORMALIZED!CS122=0,CS$22=$L$22),VLOOKUP(MASTER_DATA_PROCESSED!$C122,Backend!$Q$9:$T$52,3,FALSE),MASTER_DATA_NORMALIZED!CS122)</f>
        <v>0</v>
      </c>
      <c r="CT122" s="97">
        <f>IF(AND(MASTER_DATA_NORMALIZED!CT122=0,CT$22=$L$22),VLOOKUP(MASTER_DATA_PROCESSED!$C122,Backend!$Q$9:$T$52,3,FALSE),MASTER_DATA_NORMALIZED!CT122)</f>
        <v>0</v>
      </c>
      <c r="CU122" s="97">
        <f>IF(AND(MASTER_DATA_NORMALIZED!CU122=0,CU$22=$L$22),VLOOKUP(MASTER_DATA_PROCESSED!$C122,Backend!$Q$9:$T$52,3,FALSE),MASTER_DATA_NORMALIZED!CU122)</f>
        <v>0</v>
      </c>
      <c r="CV122" s="97">
        <f>IF(AND(MASTER_DATA_NORMALIZED!CV122=0,CV$22=$L$22),VLOOKUP(MASTER_DATA_PROCESSED!$C122,Backend!$Q$9:$T$52,3,FALSE),MASTER_DATA_NORMALIZED!CV122)</f>
        <v>10.97650478307107</v>
      </c>
      <c r="CW122" s="97">
        <f>IF(AND(MASTER_DATA_NORMALIZED!CW122=0,CW$22=$L$22),VLOOKUP(MASTER_DATA_PROCESSED!$C122,Backend!$Q$9:$T$52,3,FALSE),MASTER_DATA_NORMALIZED!CW122)</f>
        <v>0</v>
      </c>
      <c r="CX122" s="97">
        <f>IF(AND(MASTER_DATA_NORMALIZED!CX122=0,CX$22=$L$22),VLOOKUP(MASTER_DATA_PROCESSED!$C122,Backend!$Q$9:$T$52,3,FALSE),MASTER_DATA_NORMALIZED!CX122)</f>
        <v>0</v>
      </c>
      <c r="CY122" s="97">
        <f>IF(AND(MASTER_DATA_NORMALIZED!CY122=0,CY$22=$L$22),VLOOKUP(MASTER_DATA_PROCESSED!$C122,Backend!$Q$9:$T$52,3,FALSE),MASTER_DATA_NORMALIZED!CY122)</f>
        <v>0</v>
      </c>
      <c r="CZ122" s="97">
        <f>IF(AND(MASTER_DATA_NORMALIZED!CZ122=0,CZ$22=$L$22),VLOOKUP(MASTER_DATA_PROCESSED!$C122,Backend!$Q$9:$T$52,3,FALSE),MASTER_DATA_NORMALIZED!CZ122)</f>
        <v>9.5816402530988309</v>
      </c>
      <c r="DA122" s="97" t="e">
        <f>IF(AND(MASTER_DATA_NORMALIZED!DA122=0,DA$22=$L$22),VLOOKUP(MASTER_DATA_PROCESSED!$C122,Backend!$Q$9:$T$52,3,FALSE),MASTER_DATA_NORMALIZED!DA122)</f>
        <v>#DIV/0!</v>
      </c>
      <c r="DB122" s="97" t="e">
        <f>IF(AND(MASTER_DATA_NORMALIZED!DB122=0,DB$22=$L$22),VLOOKUP(MASTER_DATA_PROCESSED!$C122,Backend!$Q$9:$T$52,3,FALSE),MASTER_DATA_NORMALIZED!DB122)</f>
        <v>#DIV/0!</v>
      </c>
      <c r="DC122" s="97" t="e">
        <f>IF(AND(MASTER_DATA_NORMALIZED!DC122=0,DC$22=$L$22),VLOOKUP(MASTER_DATA_PROCESSED!$C122,Backend!$Q$9:$T$52,3,FALSE),MASTER_DATA_NORMALIZED!DC122)</f>
        <v>#DIV/0!</v>
      </c>
      <c r="DD122" s="97" t="e">
        <f>IF(AND(MASTER_DATA_NORMALIZED!DD122=0,DD$22=$L$22),VLOOKUP(MASTER_DATA_PROCESSED!$C122,Backend!$Q$9:$T$52,3,FALSE),MASTER_DATA_NORMALIZED!DD122)</f>
        <v>#N/A</v>
      </c>
      <c r="DE122" s="97">
        <f>IF(AND(MASTER_DATA_NORMALIZED!DE122=0,DE$22=$L$22),VLOOKUP(MASTER_DATA_PROCESSED!$C122,Backend!$Q$9:$T$52,3,FALSE),MASTER_DATA_NORMALIZED!DE122)</f>
        <v>0</v>
      </c>
      <c r="DF122" s="97">
        <f>IF(AND(MASTER_DATA_NORMALIZED!DF122=0,DF$22=$L$22),VLOOKUP(MASTER_DATA_PROCESSED!$C122,Backend!$Q$9:$T$52,3,FALSE),MASTER_DATA_NORMALIZED!DF122)</f>
        <v>0</v>
      </c>
      <c r="DG122" s="97">
        <f>IF(AND(MASTER_DATA_NORMALIZED!DG122=0,DG$22=$L$22),VLOOKUP(MASTER_DATA_PROCESSED!$C122,Backend!$Q$9:$T$52,3,FALSE),MASTER_DATA_NORMALIZED!DG122)</f>
        <v>0</v>
      </c>
      <c r="DH122" s="97" t="e">
        <f>IF(AND(MASTER_DATA_NORMALIZED!DH122=0,DH$22=$L$22),VLOOKUP(MASTER_DATA_PROCESSED!$C122,Backend!$Q$9:$T$52,3,FALSE),MASTER_DATA_NORMALIZED!DH122)</f>
        <v>#N/A</v>
      </c>
      <c r="DI122" s="97">
        <f>IF(AND(MASTER_DATA_NORMALIZED!DI122=0,DI$22=$L$22),VLOOKUP(MASTER_DATA_PROCESSED!$C122,Backend!$Q$9:$T$52,3,FALSE),MASTER_DATA_NORMALIZED!DI122)</f>
        <v>0</v>
      </c>
      <c r="DJ122" s="97">
        <f>IF(AND(MASTER_DATA_NORMALIZED!DJ122=0,DJ$22=$L$22),VLOOKUP(MASTER_DATA_PROCESSED!$C122,Backend!$Q$9:$T$52,3,FALSE),MASTER_DATA_NORMALIZED!DJ122)</f>
        <v>0</v>
      </c>
      <c r="DK122" s="97">
        <f>IF(AND(MASTER_DATA_NORMALIZED!DK122=0,DK$22=$L$22),VLOOKUP(MASTER_DATA_PROCESSED!$C122,Backend!$Q$9:$T$52,3,FALSE),MASTER_DATA_NORMALIZED!DK122)</f>
        <v>0</v>
      </c>
      <c r="DL122" s="97" t="e">
        <f>IF(AND(MASTER_DATA_NORMALIZED!DL122=0,DL$22=$L$22),VLOOKUP(MASTER_DATA_PROCESSED!$C122,Backend!$Q$9:$T$52,3,FALSE),MASTER_DATA_NORMALIZED!DL122)</f>
        <v>#N/A</v>
      </c>
      <c r="DM122" s="97">
        <f>IF(AND(MASTER_DATA_NORMALIZED!DM122=0,DM$22=$L$22),VLOOKUP(MASTER_DATA_PROCESSED!$C122,Backend!$Q$9:$T$52,3,FALSE),MASTER_DATA_NORMALIZED!DM122)</f>
        <v>0</v>
      </c>
      <c r="DN122" s="97">
        <f>IF(AND(MASTER_DATA_NORMALIZED!DN122=0,DN$22=$L$22),VLOOKUP(MASTER_DATA_PROCESSED!$C122,Backend!$Q$9:$T$52,3,FALSE),MASTER_DATA_NORMALIZED!DN122)</f>
        <v>0</v>
      </c>
      <c r="DO122" s="97">
        <f>IF(AND(MASTER_DATA_NORMALIZED!DO122=0,DO$22=$L$22),VLOOKUP(MASTER_DATA_PROCESSED!$C122,Backend!$Q$9:$T$52,3,FALSE),MASTER_DATA_NORMALIZED!DO122)</f>
        <v>0</v>
      </c>
      <c r="DP122" s="97" t="e">
        <f>IF(AND(MASTER_DATA_NORMALIZED!DP122=0,DP$22=$L$22),VLOOKUP(MASTER_DATA_PROCESSED!$C122,Backend!$Q$9:$T$52,3,FALSE),MASTER_DATA_NORMALIZED!DP122)</f>
        <v>#N/A</v>
      </c>
      <c r="DQ122" s="97">
        <f>IF(AND(MASTER_DATA_NORMALIZED!DQ122=0,DQ$22=$L$22),VLOOKUP(MASTER_DATA_PROCESSED!$C122,Backend!$Q$9:$T$52,3,FALSE),MASTER_DATA_NORMALIZED!DQ122)</f>
        <v>0</v>
      </c>
      <c r="DR122" s="97">
        <f>IF(AND(MASTER_DATA_NORMALIZED!DR122=0,DR$22=$L$22),VLOOKUP(MASTER_DATA_PROCESSED!$C122,Backend!$Q$9:$T$52,3,FALSE),MASTER_DATA_NORMALIZED!DR122)</f>
        <v>0</v>
      </c>
      <c r="DS122" s="97">
        <f>IF(AND(MASTER_DATA_NORMALIZED!DS122=0,DS$22=$L$22),VLOOKUP(MASTER_DATA_PROCESSED!$C122,Backend!$Q$9:$T$52,3,FALSE),MASTER_DATA_NORMALIZED!DS122)</f>
        <v>0</v>
      </c>
      <c r="DT122" s="97" t="e">
        <f>IF(AND(MASTER_DATA_NORMALIZED!DT122=0,DT$22=$L$22),VLOOKUP(MASTER_DATA_PROCESSED!$C122,Backend!$Q$9:$T$52,3,FALSE),MASTER_DATA_NORMALIZED!DT122)</f>
        <v>#N/A</v>
      </c>
      <c r="DU122" s="97">
        <f>IF(AND(MASTER_DATA_NORMALIZED!DU122=0,DU$22=$L$22),VLOOKUP(MASTER_DATA_PROCESSED!$C122,Backend!$Q$9:$T$52,3,FALSE),MASTER_DATA_NORMALIZED!DU122)</f>
        <v>0</v>
      </c>
      <c r="DV122" s="97">
        <f>IF(AND(MASTER_DATA_NORMALIZED!DV122=0,DV$22=$L$22),VLOOKUP(MASTER_DATA_PROCESSED!$C122,Backend!$Q$9:$T$52,3,FALSE),MASTER_DATA_NORMALIZED!DV122)</f>
        <v>0</v>
      </c>
      <c r="DW122" s="97">
        <f>IF(AND(MASTER_DATA_NORMALIZED!DW122=0,DW$22=$L$22),VLOOKUP(MASTER_DATA_PROCESSED!$C122,Backend!$Q$9:$T$52,3,FALSE),MASTER_DATA_NORMALIZED!DW122)</f>
        <v>0</v>
      </c>
      <c r="DX122" s="97" t="e">
        <f>IF(AND(MASTER_DATA_NORMALIZED!DX122=0,DX$22=$L$22),VLOOKUP(MASTER_DATA_PROCESSED!$C122,Backend!$Q$9:$T$52,3,FALSE),MASTER_DATA_NORMALIZED!DX122)</f>
        <v>#N/A</v>
      </c>
      <c r="DY122" s="97">
        <f>IF(AND(MASTER_DATA_NORMALIZED!DY122=0,DY$22=$L$22),VLOOKUP(MASTER_DATA_PROCESSED!$C122,Backend!$Q$9:$T$52,3,FALSE),MASTER_DATA_NORMALIZED!DY122)</f>
        <v>0</v>
      </c>
      <c r="DZ122" s="97">
        <f>IF(AND(MASTER_DATA_NORMALIZED!DZ122=0,DZ$22=$L$22),VLOOKUP(MASTER_DATA_PROCESSED!$C122,Backend!$Q$9:$T$52,3,FALSE),MASTER_DATA_NORMALIZED!DZ122)</f>
        <v>0</v>
      </c>
      <c r="EA122" s="97">
        <f>IF(AND(MASTER_DATA_NORMALIZED!EA122=0,EA$22=$L$22),VLOOKUP(MASTER_DATA_PROCESSED!$C122,Backend!$Q$9:$T$52,3,FALSE),MASTER_DATA_NORMALIZED!EA122)</f>
        <v>0</v>
      </c>
      <c r="EB122" s="97" t="e">
        <f>IF(AND(MASTER_DATA_NORMALIZED!EB122=0,EB$22=$L$22),VLOOKUP(MASTER_DATA_PROCESSED!$C122,Backend!$Q$9:$T$52,3,FALSE),MASTER_DATA_NORMALIZED!EB122)</f>
        <v>#N/A</v>
      </c>
      <c r="EC122" s="97" t="e">
        <f>IF(AND(MASTER_DATA_NORMALIZED!EC122=0,EC$22=$L$22),VLOOKUP(MASTER_DATA_PROCESSED!$C122,Backend!$Q$9:$T$52,3,FALSE),MASTER_DATA_NORMALIZED!EC122)</f>
        <v>#DIV/0!</v>
      </c>
      <c r="ED122" s="97" t="e">
        <f>IF(AND(MASTER_DATA_NORMALIZED!ED122=0,ED$22=$L$22),VLOOKUP(MASTER_DATA_PROCESSED!$C122,Backend!$Q$9:$T$52,3,FALSE),MASTER_DATA_NORMALIZED!ED122)</f>
        <v>#DIV/0!</v>
      </c>
      <c r="EE122" s="97" t="e">
        <f>IF(AND(MASTER_DATA_NORMALIZED!EE122=0,EE$22=$L$22),VLOOKUP(MASTER_DATA_PROCESSED!$C122,Backend!$Q$9:$T$52,3,FALSE),MASTER_DATA_NORMALIZED!EE122)</f>
        <v>#DIV/0!</v>
      </c>
      <c r="EF122" s="97" t="e">
        <f>IF(AND(MASTER_DATA_NORMALIZED!EF122=0,EF$22=$L$22),VLOOKUP(MASTER_DATA_PROCESSED!$C122,Backend!$Q$9:$T$52,3,FALSE),MASTER_DATA_NORMALIZED!EF122)</f>
        <v>#VALUE!</v>
      </c>
      <c r="EG122" s="97">
        <f>IF(AND(MASTER_DATA_NORMALIZED!EG122=0,EG$22=$L$22),VLOOKUP(MASTER_DATA_PROCESSED!$C122,Backend!$Q$9:$T$52,3,FALSE),MASTER_DATA_NORMALIZED!EG122)</f>
        <v>0</v>
      </c>
      <c r="EH122" s="97">
        <f>IF(AND(MASTER_DATA_NORMALIZED!EH122=0,EH$22=$L$22),VLOOKUP(MASTER_DATA_PROCESSED!$C122,Backend!$Q$9:$T$52,3,FALSE),MASTER_DATA_NORMALIZED!EH122)</f>
        <v>0</v>
      </c>
      <c r="EI122" s="97">
        <f>IF(AND(MASTER_DATA_NORMALIZED!EI122=0,EI$22=$L$22),VLOOKUP(MASTER_DATA_PROCESSED!$C122,Backend!$Q$9:$T$52,3,FALSE),MASTER_DATA_NORMALIZED!EI122)</f>
        <v>0</v>
      </c>
      <c r="EJ122" s="97" t="e">
        <f>IF(AND(MASTER_DATA_NORMALIZED!EJ122=0,EJ$22=$L$22),VLOOKUP(MASTER_DATA_PROCESSED!$C122,Backend!$Q$9:$T$52,3,FALSE),MASTER_DATA_NORMALIZED!EJ122)</f>
        <v>#N/A</v>
      </c>
      <c r="EK122" s="97">
        <f>IF(AND(MASTER_DATA_NORMALIZED!EK122=0,EK$22=$L$22),VLOOKUP(MASTER_DATA_PROCESSED!$C122,Backend!$Q$9:$T$52,3,FALSE),MASTER_DATA_NORMALIZED!EK122)</f>
        <v>0</v>
      </c>
      <c r="EL122" s="97">
        <f>IF(AND(MASTER_DATA_NORMALIZED!EL122=0,EL$22=$L$22),VLOOKUP(MASTER_DATA_PROCESSED!$C122,Backend!$Q$9:$T$52,3,FALSE),MASTER_DATA_NORMALIZED!EL122)</f>
        <v>0</v>
      </c>
      <c r="EM122" s="97">
        <f>IF(AND(MASTER_DATA_NORMALIZED!EM122=0,EM$22=$L$22),VLOOKUP(MASTER_DATA_PROCESSED!$C122,Backend!$Q$9:$T$52,3,FALSE),MASTER_DATA_NORMALIZED!EM122)</f>
        <v>0</v>
      </c>
      <c r="EN122" s="97" t="e">
        <f>IF(AND(MASTER_DATA_NORMALIZED!EN122=0,EN$22=$L$22),VLOOKUP(MASTER_DATA_PROCESSED!$C122,Backend!$Q$9:$T$52,3,FALSE),MASTER_DATA_NORMALIZED!EN122)</f>
        <v>#N/A</v>
      </c>
      <c r="EO122" s="97">
        <f>IF(AND(MASTER_DATA_NORMALIZED!EO122=0,EO$22=$L$22),VLOOKUP(MASTER_DATA_PROCESSED!$C122,Backend!$Q$9:$T$52,3,FALSE),MASTER_DATA_NORMALIZED!EO122)</f>
        <v>0</v>
      </c>
      <c r="EP122" s="97">
        <f>IF(AND(MASTER_DATA_NORMALIZED!EP122=0,EP$22=$L$22),VLOOKUP(MASTER_DATA_PROCESSED!$C122,Backend!$Q$9:$T$52,3,FALSE),MASTER_DATA_NORMALIZED!EP122)</f>
        <v>0</v>
      </c>
      <c r="EQ122" s="97">
        <f>IF(AND(MASTER_DATA_NORMALIZED!EQ122=0,EQ$22=$L$22),VLOOKUP(MASTER_DATA_PROCESSED!$C122,Backend!$Q$9:$T$52,3,FALSE),MASTER_DATA_NORMALIZED!EQ122)</f>
        <v>0</v>
      </c>
      <c r="ER122" s="97">
        <f>IF(AND(MASTER_DATA_NORMALIZED!ER122=0,ER$22=$L$22),VLOOKUP(MASTER_DATA_PROCESSED!$C122,Backend!$Q$9:$T$52,3,FALSE),MASTER_DATA_NORMALIZED!ER122)</f>
        <v>10.276795281449205</v>
      </c>
      <c r="ES122" s="97">
        <f>IF(AND(MASTER_DATA_NORMALIZED!ES122=0,ES$22=$L$22),VLOOKUP(MASTER_DATA_PROCESSED!$C122,Backend!$Q$9:$T$52,3,FALSE),MASTER_DATA_NORMALIZED!ES122)</f>
        <v>0</v>
      </c>
      <c r="ET122" s="97">
        <f>IF(AND(MASTER_DATA_NORMALIZED!ET122=0,ET$22=$L$22),VLOOKUP(MASTER_DATA_PROCESSED!$C122,Backend!$Q$9:$T$52,3,FALSE),MASTER_DATA_NORMALIZED!ET122)</f>
        <v>0</v>
      </c>
      <c r="EU122" s="97">
        <f>IF(AND(MASTER_DATA_NORMALIZED!EU122=0,EU$22=$L$22),VLOOKUP(MASTER_DATA_PROCESSED!$C122,Backend!$Q$9:$T$52,3,FALSE),MASTER_DATA_NORMALIZED!EU122)</f>
        <v>0</v>
      </c>
      <c r="EV122" s="97">
        <f>IF(AND(MASTER_DATA_NORMALIZED!EV122=0,EV$22=$L$22),VLOOKUP(MASTER_DATA_PROCESSED!$C122,Backend!$Q$9:$T$52,3,FALSE),MASTER_DATA_NORMALIZED!EV122)</f>
        <v>10.276795281449205</v>
      </c>
      <c r="EW122" s="97">
        <f>IF(AND(MASTER_DATA_NORMALIZED!EW122=0,EW$22=$L$22),VLOOKUP(MASTER_DATA_PROCESSED!$C122,Backend!$Q$9:$T$52,3,FALSE),MASTER_DATA_NORMALIZED!EW122)</f>
        <v>0</v>
      </c>
      <c r="EX122" s="97">
        <f>IF(AND(MASTER_DATA_NORMALIZED!EX122=0,EX$22=$L$22),VLOOKUP(MASTER_DATA_PROCESSED!$C122,Backend!$Q$9:$T$52,3,FALSE),MASTER_DATA_NORMALIZED!EX122)</f>
        <v>0</v>
      </c>
      <c r="EY122" s="97">
        <f>IF(AND(MASTER_DATA_NORMALIZED!EY122=0,EY$22=$L$22),VLOOKUP(MASTER_DATA_PROCESSED!$C122,Backend!$Q$9:$T$52,3,FALSE),MASTER_DATA_NORMALIZED!EY122)</f>
        <v>0</v>
      </c>
      <c r="EZ122" s="97">
        <f>IF(AND(MASTER_DATA_NORMALIZED!EZ122=0,EZ$22=$L$22),VLOOKUP(MASTER_DATA_PROCESSED!$C122,Backend!$Q$9:$T$52,3,FALSE),MASTER_DATA_NORMALIZED!EZ122)</f>
        <v>2.4509559523029134</v>
      </c>
      <c r="FA122" s="97">
        <f>IF(AND(MASTER_DATA_NORMALIZED!FA122=0,FA$22=$L$22),VLOOKUP(MASTER_DATA_PROCESSED!$C122,Backend!$Q$9:$T$52,3,FALSE),MASTER_DATA_NORMALIZED!FA122)</f>
        <v>0</v>
      </c>
      <c r="FB122" s="97">
        <f>IF(AND(MASTER_DATA_NORMALIZED!FB122=0,FB$22=$L$22),VLOOKUP(MASTER_DATA_PROCESSED!$C122,Backend!$Q$9:$T$52,3,FALSE),MASTER_DATA_NORMALIZED!FB122)</f>
        <v>0</v>
      </c>
      <c r="FC122" s="97">
        <f>IF(AND(MASTER_DATA_NORMALIZED!FC122=0,FC$22=$L$22),VLOOKUP(MASTER_DATA_PROCESSED!$C122,Backend!$Q$9:$T$52,3,FALSE),MASTER_DATA_NORMALIZED!FC122)</f>
        <v>0</v>
      </c>
      <c r="FD122" s="97">
        <f>IF(AND(MASTER_DATA_NORMALIZED!FD122=0,FD$22=$L$22),VLOOKUP(MASTER_DATA_PROCESSED!$C122,Backend!$Q$9:$T$52,3,FALSE),MASTER_DATA_NORMALIZED!FD122)</f>
        <v>2.3697006314007671</v>
      </c>
      <c r="FE122" s="97">
        <f>IF(AND(MASTER_DATA_NORMALIZED!FE122=0,FE$22=$L$22),VLOOKUP(MASTER_DATA_PROCESSED!$C122,Backend!$Q$9:$T$52,3,FALSE),MASTER_DATA_NORMALIZED!FE122)</f>
        <v>0</v>
      </c>
      <c r="FF122" s="97">
        <f>IF(AND(MASTER_DATA_NORMALIZED!FF122=0,FF$22=$L$22),VLOOKUP(MASTER_DATA_PROCESSED!$C122,Backend!$Q$9:$T$52,3,FALSE),MASTER_DATA_NORMALIZED!FF122)</f>
        <v>0</v>
      </c>
      <c r="FG122" s="97">
        <f>IF(AND(MASTER_DATA_NORMALIZED!FG122=0,FG$22=$L$22),VLOOKUP(MASTER_DATA_PROCESSED!$C122,Backend!$Q$9:$T$52,3,FALSE),MASTER_DATA_NORMALIZED!FG122)</f>
        <v>0</v>
      </c>
      <c r="FH122" s="97">
        <f>IF(AND(MASTER_DATA_NORMALIZED!FH122=0,FH$22=$L$22),VLOOKUP(MASTER_DATA_PROCESSED!$C122,Backend!$Q$9:$T$52,3,FALSE),MASTER_DATA_NORMALIZED!FH122)</f>
        <v>2.2987868967952583</v>
      </c>
      <c r="FI122" s="97">
        <f>IF(AND(MASTER_DATA_NORMALIZED!FI122=0,FI$22=$L$22),VLOOKUP(MASTER_DATA_PROCESSED!$C122,Backend!$Q$9:$T$52,3,FALSE),MASTER_DATA_NORMALIZED!FI122)</f>
        <v>0</v>
      </c>
      <c r="FJ122" s="97">
        <f>IF(AND(MASTER_DATA_NORMALIZED!FJ122=0,FJ$22=$L$22),VLOOKUP(MASTER_DATA_PROCESSED!$C122,Backend!$Q$9:$T$52,3,FALSE),MASTER_DATA_NORMALIZED!FJ122)</f>
        <v>0</v>
      </c>
      <c r="FK122" s="97">
        <f>IF(AND(MASTER_DATA_NORMALIZED!FK122=0,FK$22=$L$22),VLOOKUP(MASTER_DATA_PROCESSED!$C122,Backend!$Q$9:$T$52,3,FALSE),MASTER_DATA_NORMALIZED!FK122)</f>
        <v>0</v>
      </c>
      <c r="FL122" s="97">
        <f>IF(AND(MASTER_DATA_NORMALIZED!FL122=0,FL$22=$L$22),VLOOKUP(MASTER_DATA_PROCESSED!$C122,Backend!$Q$9:$T$52,3,FALSE),MASTER_DATA_NORMALIZED!FL122)</f>
        <v>4.5960964241195681</v>
      </c>
      <c r="FM122" s="97">
        <f>IF(AND(MASTER_DATA_NORMALIZED!FM122=0,FM$22=$L$22),VLOOKUP(MASTER_DATA_PROCESSED!$C122,Backend!$Q$9:$T$52,3,FALSE),MASTER_DATA_NORMALIZED!FM122)</f>
        <v>0</v>
      </c>
      <c r="FN122" s="97">
        <f>IF(AND(MASTER_DATA_NORMALIZED!FN122=0,FN$22=$L$22),VLOOKUP(MASTER_DATA_PROCESSED!$C122,Backend!$Q$9:$T$52,3,FALSE),MASTER_DATA_NORMALIZED!FN122)</f>
        <v>0</v>
      </c>
      <c r="FO122" s="97">
        <f>IF(AND(MASTER_DATA_NORMALIZED!FO122=0,FO$22=$L$22),VLOOKUP(MASTER_DATA_PROCESSED!$C122,Backend!$Q$9:$T$52,3,FALSE),MASTER_DATA_NORMALIZED!FO122)</f>
        <v>0</v>
      </c>
      <c r="FP122" s="97">
        <f>IF(AND(MASTER_DATA_NORMALIZED!FP122=0,FP$22=$L$22),VLOOKUP(MASTER_DATA_PROCESSED!$C122,Backend!$Q$9:$T$52,3,FALSE),MASTER_DATA_NORMALIZED!FP122)</f>
        <v>1.8614489335239133</v>
      </c>
      <c r="FQ122" s="97">
        <f>IF(AND(MASTER_DATA_NORMALIZED!FQ122=0,FQ$22=$L$22),VLOOKUP(MASTER_DATA_PROCESSED!$C122,Backend!$Q$9:$T$52,3,FALSE),MASTER_DATA_NORMALIZED!FQ122)</f>
        <v>0</v>
      </c>
      <c r="FR122" s="97">
        <f>IF(AND(MASTER_DATA_NORMALIZED!FR122=0,FR$22=$L$22),VLOOKUP(MASTER_DATA_PROCESSED!$C122,Backend!$Q$9:$T$52,3,FALSE),MASTER_DATA_NORMALIZED!FR122)</f>
        <v>0</v>
      </c>
      <c r="FS122" s="97">
        <f>IF(AND(MASTER_DATA_NORMALIZED!FS122=0,FS$22=$L$22),VLOOKUP(MASTER_DATA_PROCESSED!$C122,Backend!$Q$9:$T$52,3,FALSE),MASTER_DATA_NORMALIZED!FS122)</f>
        <v>0</v>
      </c>
      <c r="FT122" s="97">
        <f>IF(AND(MASTER_DATA_NORMALIZED!FT122=0,FT$22=$L$22),VLOOKUP(MASTER_DATA_PROCESSED!$C122,Backend!$Q$9:$T$52,3,FALSE),MASTER_DATA_NORMALIZED!FT122)</f>
        <v>1.8369158151624145</v>
      </c>
      <c r="FU122" s="97">
        <f>IF(AND(MASTER_DATA_NORMALIZED!FU122=0,FU$22=$L$22),VLOOKUP(MASTER_DATA_PROCESSED!$C122,Backend!$Q$9:$T$52,3,FALSE),MASTER_DATA_NORMALIZED!FU122)</f>
        <v>0</v>
      </c>
      <c r="FV122" s="97">
        <f>IF(AND(MASTER_DATA_NORMALIZED!FV122=0,FV$22=$L$22),VLOOKUP(MASTER_DATA_PROCESSED!$C122,Backend!$Q$9:$T$52,3,FALSE),MASTER_DATA_NORMALIZED!FV122)</f>
        <v>0</v>
      </c>
      <c r="FW122" s="97">
        <f>IF(AND(MASTER_DATA_NORMALIZED!FW122=0,FW$22=$L$22),VLOOKUP(MASTER_DATA_PROCESSED!$C122,Backend!$Q$9:$T$52,3,FALSE),MASTER_DATA_NORMALIZED!FW122)</f>
        <v>0</v>
      </c>
      <c r="FX122" s="97">
        <f>IF(AND(MASTER_DATA_NORMALIZED!FX122=0,FX$22=$L$22),VLOOKUP(MASTER_DATA_PROCESSED!$C122,Backend!$Q$9:$T$52,3,FALSE),MASTER_DATA_NORMALIZED!FX122)</f>
        <v>1.7969551615567396</v>
      </c>
      <c r="FY122" s="97">
        <f>IF(AND(MASTER_DATA_NORMALIZED!FY122=0,FY$22=$L$22),VLOOKUP(MASTER_DATA_PROCESSED!$C122,Backend!$Q$9:$T$52,3,FALSE),MASTER_DATA_NORMALIZED!FY122)</f>
        <v>0</v>
      </c>
      <c r="FZ122" s="97">
        <f>IF(AND(MASTER_DATA_NORMALIZED!FZ122=0,FZ$22=$L$22),VLOOKUP(MASTER_DATA_PROCESSED!$C122,Backend!$Q$9:$T$52,3,FALSE),MASTER_DATA_NORMALIZED!FZ122)</f>
        <v>0</v>
      </c>
      <c r="GA122" s="97">
        <f>IF(AND(MASTER_DATA_NORMALIZED!GA122=0,GA$22=$L$22),VLOOKUP(MASTER_DATA_PROCESSED!$C122,Backend!$Q$9:$T$52,3,FALSE),MASTER_DATA_NORMALIZED!GA122)</f>
        <v>0</v>
      </c>
      <c r="GB122" s="97">
        <f>IF(AND(MASTER_DATA_NORMALIZED!GB122=0,GB$22=$L$22),VLOOKUP(MASTER_DATA_PROCESSED!$C122,Backend!$Q$9:$T$52,3,FALSE),MASTER_DATA_NORMALIZED!GB122)</f>
        <v>3.5072360226541779</v>
      </c>
      <c r="GC122" s="97">
        <f>IF(AND(MASTER_DATA_NORMALIZED!GC122=0,GC$22=$L$22),VLOOKUP(MASTER_DATA_PROCESSED!$C122,Backend!$Q$9:$T$52,3,FALSE),MASTER_DATA_NORMALIZED!GC122)</f>
        <v>0</v>
      </c>
      <c r="GD122" s="97">
        <f>IF(AND(MASTER_DATA_NORMALIZED!GD122=0,GD$22=$L$22),VLOOKUP(MASTER_DATA_PROCESSED!$C122,Backend!$Q$9:$T$52,3,FALSE),MASTER_DATA_NORMALIZED!GD122)</f>
        <v>0</v>
      </c>
      <c r="GE122" s="97">
        <f>IF(AND(MASTER_DATA_NORMALIZED!GE122=0,GE$22=$L$22),VLOOKUP(MASTER_DATA_PROCESSED!$C122,Backend!$Q$9:$T$52,3,FALSE),MASTER_DATA_NORMALIZED!GE122)</f>
        <v>0</v>
      </c>
      <c r="GF122" s="97">
        <f>IF(AND(MASTER_DATA_NORMALIZED!GF122=0,GF$22=$L$22),VLOOKUP(MASTER_DATA_PROCESSED!$C122,Backend!$Q$9:$T$52,3,FALSE),MASTER_DATA_NORMALIZED!GF122)</f>
        <v>3.3546798753877676</v>
      </c>
      <c r="GG122" s="97">
        <f>IF(AND(MASTER_DATA_NORMALIZED!GG122=0,GG$22=$L$22),VLOOKUP(MASTER_DATA_PROCESSED!$C122,Backend!$Q$9:$T$52,3,FALSE),MASTER_DATA_NORMALIZED!GG122)</f>
        <v>0</v>
      </c>
      <c r="GH122" s="97">
        <f>IF(AND(MASTER_DATA_NORMALIZED!GH122=0,GH$22=$L$22),VLOOKUP(MASTER_DATA_PROCESSED!$C122,Backend!$Q$9:$T$52,3,FALSE),MASTER_DATA_NORMALIZED!GH122)</f>
        <v>0</v>
      </c>
      <c r="GI122" s="97">
        <f>IF(AND(MASTER_DATA_NORMALIZED!GI122=0,GI$22=$L$22),VLOOKUP(MASTER_DATA_PROCESSED!$C122,Backend!$Q$9:$T$52,3,FALSE),MASTER_DATA_NORMALIZED!GI122)</f>
        <v>0</v>
      </c>
      <c r="GJ122" s="97">
        <f>IF(AND(MASTER_DATA_NORMALIZED!GJ122=0,GJ$22=$L$22),VLOOKUP(MASTER_DATA_PROCESSED!$C122,Backend!$Q$9:$T$52,3,FALSE),MASTER_DATA_NORMALIZED!GJ122)</f>
        <v>3.28578407673877</v>
      </c>
      <c r="GK122" s="97">
        <f>IF(AND(MASTER_DATA_NORMALIZED!GK122=0,GK$22=$L$22),VLOOKUP(MASTER_DATA_PROCESSED!$C122,Backend!$Q$9:$T$52,3,FALSE),MASTER_DATA_NORMALIZED!GK122)</f>
        <v>0</v>
      </c>
      <c r="GL122" s="97">
        <f>IF(AND(MASTER_DATA_NORMALIZED!GL122=0,GL$22=$L$22),VLOOKUP(MASTER_DATA_PROCESSED!$C122,Backend!$Q$9:$T$52,3,FALSE),MASTER_DATA_NORMALIZED!GL122)</f>
        <v>0</v>
      </c>
      <c r="GM122" s="97">
        <f>IF(AND(MASTER_DATA_NORMALIZED!GM122=0,GM$22=$L$22),VLOOKUP(MASTER_DATA_PROCESSED!$C122,Backend!$Q$9:$T$52,3,FALSE),MASTER_DATA_NORMALIZED!GM122)</f>
        <v>0</v>
      </c>
      <c r="GN122" s="97">
        <f>IF(AND(MASTER_DATA_NORMALIZED!GN122=0,GN$22=$L$22),VLOOKUP(MASTER_DATA_PROCESSED!$C122,Backend!$Q$9:$T$52,3,FALSE),MASTER_DATA_NORMALIZED!GN122)</f>
        <v>2.0343301511622021</v>
      </c>
      <c r="GO122" s="97">
        <f>IF(AND(MASTER_DATA_NORMALIZED!GO122=0,GO$22=$L$22),VLOOKUP(MASTER_DATA_PROCESSED!$C122,Backend!$Q$9:$T$52,3,FALSE),MASTER_DATA_NORMALIZED!GO122)</f>
        <v>0</v>
      </c>
      <c r="GP122" s="97">
        <f>IF(AND(MASTER_DATA_NORMALIZED!GP122=0,GP$22=$L$22),VLOOKUP(MASTER_DATA_PROCESSED!$C122,Backend!$Q$9:$T$52,3,FALSE),MASTER_DATA_NORMALIZED!GP122)</f>
        <v>0</v>
      </c>
      <c r="GQ122" s="97">
        <f>IF(AND(MASTER_DATA_NORMALIZED!GQ122=0,GQ$22=$L$22),VLOOKUP(MASTER_DATA_PROCESSED!$C122,Backend!$Q$9:$T$52,3,FALSE),MASTER_DATA_NORMALIZED!GQ122)</f>
        <v>0</v>
      </c>
      <c r="GR122" s="97">
        <f>IF(AND(MASTER_DATA_NORMALIZED!GR122=0,GR$22=$L$22),VLOOKUP(MASTER_DATA_PROCESSED!$C122,Backend!$Q$9:$T$52,3,FALSE),MASTER_DATA_NORMALIZED!GR122)</f>
        <v>1.9587703106843397</v>
      </c>
      <c r="GS122" s="97">
        <f>IF(AND(MASTER_DATA_NORMALIZED!GS122=0,GS$22=$L$22),VLOOKUP(MASTER_DATA_PROCESSED!$C122,Backend!$Q$9:$T$52,3,FALSE),MASTER_DATA_NORMALIZED!GS122)</f>
        <v>0</v>
      </c>
      <c r="GT122" s="97">
        <f>IF(AND(MASTER_DATA_NORMALIZED!GT122=0,GT$22=$L$22),VLOOKUP(MASTER_DATA_PROCESSED!$C122,Backend!$Q$9:$T$52,3,FALSE),MASTER_DATA_NORMALIZED!GT122)</f>
        <v>0</v>
      </c>
      <c r="GU122" s="97">
        <f>IF(AND(MASTER_DATA_NORMALIZED!GU122=0,GU$22=$L$22),VLOOKUP(MASTER_DATA_PROCESSED!$C122,Backend!$Q$9:$T$52,3,FALSE),MASTER_DATA_NORMALIZED!GU122)</f>
        <v>0</v>
      </c>
      <c r="GV122" s="97">
        <f>IF(AND(MASTER_DATA_NORMALIZED!GV122=0,GV$22=$L$22),VLOOKUP(MASTER_DATA_PROCESSED!$C122,Backend!$Q$9:$T$52,3,FALSE),MASTER_DATA_NORMALIZED!GV122)</f>
        <v>1.9207061035015678</v>
      </c>
      <c r="GW122" s="97" t="e">
        <f>IF(AND(MASTER_DATA_NORMALIZED!GW122=0,GW$22=$L$22),VLOOKUP(MASTER_DATA_PROCESSED!$C122,Backend!$Q$9:$T$52,3,FALSE),MASTER_DATA_NORMALIZED!GW122)</f>
        <v>#REF!</v>
      </c>
      <c r="GX122" s="97" t="e">
        <f>IF(AND(MASTER_DATA_NORMALIZED!GX122=0,GX$22=$L$22),VLOOKUP(MASTER_DATA_PROCESSED!$C122,Backend!$Q$9:$T$52,3,FALSE),MASTER_DATA_NORMALIZED!GX122)</f>
        <v>#REF!</v>
      </c>
      <c r="GY122" s="97" t="e">
        <f>IF(AND(MASTER_DATA_NORMALIZED!GY122=0,GY$22=$L$22),VLOOKUP(MASTER_DATA_PROCESSED!$C122,Backend!$Q$9:$T$52,3,FALSE),MASTER_DATA_NORMALIZED!GY122)</f>
        <v>#REF!</v>
      </c>
    </row>
    <row r="123" spans="2:207" hidden="1" outlineLevel="2" x14ac:dyDescent="0.3">
      <c r="B123" s="21">
        <f t="shared" si="14"/>
        <v>20</v>
      </c>
      <c r="C123" s="52">
        <f t="shared" si="15"/>
        <v>245</v>
      </c>
      <c r="D123" s="77"/>
      <c r="E123" s="52"/>
      <c r="F123" s="52">
        <v>245</v>
      </c>
      <c r="G123" s="78"/>
      <c r="H123" s="35" t="s">
        <v>125</v>
      </c>
      <c r="I123" s="97">
        <f>IF(AND(MASTER_DATA_NORMALIZED!I123=0,I$22=$L$22),VLOOKUP(MASTER_DATA_PROCESSED!$C123,Backend!$Q$9:$T$52,3,FALSE),MASTER_DATA_NORMALIZED!I123)</f>
        <v>0</v>
      </c>
      <c r="J123" s="97">
        <f>IF(AND(MASTER_DATA_NORMALIZED!J123=0,J$22=$L$22),VLOOKUP(MASTER_DATA_PROCESSED!$C123,Backend!$Q$9:$T$52,3,FALSE),MASTER_DATA_NORMALIZED!J123)</f>
        <v>0</v>
      </c>
      <c r="K123" s="97">
        <f>IF(AND(MASTER_DATA_NORMALIZED!K123=0,K$22=$L$22),VLOOKUP(MASTER_DATA_PROCESSED!$C123,Backend!$Q$9:$T$52,3,FALSE),MASTER_DATA_NORMALIZED!K123)</f>
        <v>0</v>
      </c>
      <c r="L123" s="97" t="e">
        <f>IF(AND(MASTER_DATA_NORMALIZED!L123=0,L$22=$L$22),VLOOKUP(MASTER_DATA_PROCESSED!$C123,Backend!$Q$9:$T$52,3,FALSE),MASTER_DATA_NORMALIZED!L123)</f>
        <v>#N/A</v>
      </c>
      <c r="M123" s="97">
        <f>IF(AND(MASTER_DATA_NORMALIZED!M123=0,M$22=$L$22),VLOOKUP(MASTER_DATA_PROCESSED!$C123,Backend!$Q$9:$T$52,3,FALSE),MASTER_DATA_NORMALIZED!M123)</f>
        <v>0</v>
      </c>
      <c r="N123" s="97">
        <f>IF(AND(MASTER_DATA_NORMALIZED!N123=0,N$22=$L$22),VLOOKUP(MASTER_DATA_PROCESSED!$C123,Backend!$Q$9:$T$52,3,FALSE),MASTER_DATA_NORMALIZED!N123)</f>
        <v>0</v>
      </c>
      <c r="O123" s="97">
        <f>IF(AND(MASTER_DATA_NORMALIZED!O123=0,O$22=$L$22),VLOOKUP(MASTER_DATA_PROCESSED!$C123,Backend!$Q$9:$T$52,3,FALSE),MASTER_DATA_NORMALIZED!O123)</f>
        <v>0</v>
      </c>
      <c r="P123" s="97" t="e">
        <f>IF(AND(MASTER_DATA_NORMALIZED!P123=0,P$22=$L$22),VLOOKUP(MASTER_DATA_PROCESSED!$C123,Backend!$Q$9:$T$52,3,FALSE),MASTER_DATA_NORMALIZED!P123)</f>
        <v>#N/A</v>
      </c>
      <c r="Q123" s="97">
        <f>IF(AND(MASTER_DATA_NORMALIZED!Q123=0,Q$22=$L$22),VLOOKUP(MASTER_DATA_PROCESSED!$C123,Backend!$Q$9:$T$52,3,FALSE),MASTER_DATA_NORMALIZED!Q123)</f>
        <v>0</v>
      </c>
      <c r="R123" s="97">
        <f>IF(AND(MASTER_DATA_NORMALIZED!R123=0,R$22=$L$22),VLOOKUP(MASTER_DATA_PROCESSED!$C123,Backend!$Q$9:$T$52,3,FALSE),MASTER_DATA_NORMALIZED!R123)</f>
        <v>0</v>
      </c>
      <c r="S123" s="97">
        <f>IF(AND(MASTER_DATA_NORMALIZED!S123=0,S$22=$L$22),VLOOKUP(MASTER_DATA_PROCESSED!$C123,Backend!$Q$9:$T$52,3,FALSE),MASTER_DATA_NORMALIZED!S123)</f>
        <v>0</v>
      </c>
      <c r="T123" s="97" t="e">
        <f>IF(AND(MASTER_DATA_NORMALIZED!T123=0,T$22=$L$22),VLOOKUP(MASTER_DATA_PROCESSED!$C123,Backend!$Q$9:$T$52,3,FALSE),MASTER_DATA_NORMALIZED!T123)</f>
        <v>#N/A</v>
      </c>
      <c r="U123" s="97">
        <f>IF(AND(MASTER_DATA_NORMALIZED!U123=0,U$22=$L$22),VLOOKUP(MASTER_DATA_PROCESSED!$C123,Backend!$Q$9:$T$52,3,FALSE),MASTER_DATA_NORMALIZED!U123)</f>
        <v>0</v>
      </c>
      <c r="V123" s="97">
        <f>IF(AND(MASTER_DATA_NORMALIZED!V123=0,V$22=$L$22),VLOOKUP(MASTER_DATA_PROCESSED!$C123,Backend!$Q$9:$T$52,3,FALSE),MASTER_DATA_NORMALIZED!V123)</f>
        <v>0</v>
      </c>
      <c r="W123" s="97">
        <f>IF(AND(MASTER_DATA_NORMALIZED!W123=0,W$22=$L$22),VLOOKUP(MASTER_DATA_PROCESSED!$C123,Backend!$Q$9:$T$52,3,FALSE),MASTER_DATA_NORMALIZED!W123)</f>
        <v>0</v>
      </c>
      <c r="X123" s="97" t="e">
        <f>IF(AND(MASTER_DATA_NORMALIZED!X123=0,X$22=$L$22),VLOOKUP(MASTER_DATA_PROCESSED!$C123,Backend!$Q$9:$T$52,3,FALSE),MASTER_DATA_NORMALIZED!X123)</f>
        <v>#N/A</v>
      </c>
      <c r="Y123" s="97">
        <f>IF(AND(MASTER_DATA_NORMALIZED!Y123=0,Y$22=$L$22),VLOOKUP(MASTER_DATA_PROCESSED!$C123,Backend!$Q$9:$T$52,3,FALSE),MASTER_DATA_NORMALIZED!Y123)</f>
        <v>0</v>
      </c>
      <c r="Z123" s="97">
        <f>IF(AND(MASTER_DATA_NORMALIZED!Z123=0,Z$22=$L$22),VLOOKUP(MASTER_DATA_PROCESSED!$C123,Backend!$Q$9:$T$52,3,FALSE),MASTER_DATA_NORMALIZED!Z123)</f>
        <v>0</v>
      </c>
      <c r="AA123" s="97">
        <f>IF(AND(MASTER_DATA_NORMALIZED!AA123=0,AA$22=$L$22),VLOOKUP(MASTER_DATA_PROCESSED!$C123,Backend!$Q$9:$T$52,3,FALSE),MASTER_DATA_NORMALIZED!AA123)</f>
        <v>0</v>
      </c>
      <c r="AB123" s="97" t="e">
        <f>IF(AND(MASTER_DATA_NORMALIZED!AB123=0,AB$22=$L$22),VLOOKUP(MASTER_DATA_PROCESSED!$C123,Backend!$Q$9:$T$52,3,FALSE),MASTER_DATA_NORMALIZED!AB123)</f>
        <v>#N/A</v>
      </c>
      <c r="AC123" s="97">
        <f>IF(AND(MASTER_DATA_NORMALIZED!AC123=0,AC$22=$L$22),VLOOKUP(MASTER_DATA_PROCESSED!$C123,Backend!$Q$9:$T$52,3,FALSE),MASTER_DATA_NORMALIZED!AC123)</f>
        <v>0</v>
      </c>
      <c r="AD123" s="97">
        <f>IF(AND(MASTER_DATA_NORMALIZED!AD123=0,AD$22=$L$22),VLOOKUP(MASTER_DATA_PROCESSED!$C123,Backend!$Q$9:$T$52,3,FALSE),MASTER_DATA_NORMALIZED!AD123)</f>
        <v>0</v>
      </c>
      <c r="AE123" s="97">
        <f>IF(AND(MASTER_DATA_NORMALIZED!AE123=0,AE$22=$L$22),VLOOKUP(MASTER_DATA_PROCESSED!$C123,Backend!$Q$9:$T$52,3,FALSE),MASTER_DATA_NORMALIZED!AE123)</f>
        <v>0</v>
      </c>
      <c r="AF123" s="97" t="e">
        <f>IF(AND(MASTER_DATA_NORMALIZED!AF123=0,AF$22=$L$22),VLOOKUP(MASTER_DATA_PROCESSED!$C123,Backend!$Q$9:$T$52,3,FALSE),MASTER_DATA_NORMALIZED!AF123)</f>
        <v>#N/A</v>
      </c>
      <c r="AG123" s="97">
        <f>IF(AND(MASTER_DATA_NORMALIZED!AG123=0,AG$22=$L$22),VLOOKUP(MASTER_DATA_PROCESSED!$C123,Backend!$Q$9:$T$52,3,FALSE),MASTER_DATA_NORMALIZED!AG123)</f>
        <v>0</v>
      </c>
      <c r="AH123" s="97">
        <f>IF(AND(MASTER_DATA_NORMALIZED!AH123=0,AH$22=$L$22),VLOOKUP(MASTER_DATA_PROCESSED!$C123,Backend!$Q$9:$T$52,3,FALSE),MASTER_DATA_NORMALIZED!AH123)</f>
        <v>0</v>
      </c>
      <c r="AI123" s="97">
        <f>IF(AND(MASTER_DATA_NORMALIZED!AI123=0,AI$22=$L$22),VLOOKUP(MASTER_DATA_PROCESSED!$C123,Backend!$Q$9:$T$52,3,FALSE),MASTER_DATA_NORMALIZED!AI123)</f>
        <v>0</v>
      </c>
      <c r="AJ123" s="97" t="e">
        <f>IF(AND(MASTER_DATA_NORMALIZED!AJ123=0,AJ$22=$L$22),VLOOKUP(MASTER_DATA_PROCESSED!$C123,Backend!$Q$9:$T$52,3,FALSE),MASTER_DATA_NORMALIZED!AJ123)</f>
        <v>#N/A</v>
      </c>
      <c r="AK123" s="97">
        <f>IF(AND(MASTER_DATA_NORMALIZED!AK123=0,AK$22=$L$22),VLOOKUP(MASTER_DATA_PROCESSED!$C123,Backend!$Q$9:$T$52,3,FALSE),MASTER_DATA_NORMALIZED!AK123)</f>
        <v>0</v>
      </c>
      <c r="AL123" s="97">
        <f>IF(AND(MASTER_DATA_NORMALIZED!AL123=0,AL$22=$L$22),VLOOKUP(MASTER_DATA_PROCESSED!$C123,Backend!$Q$9:$T$52,3,FALSE),MASTER_DATA_NORMALIZED!AL123)</f>
        <v>0</v>
      </c>
      <c r="AM123" s="97">
        <f>IF(AND(MASTER_DATA_NORMALIZED!AM123=0,AM$22=$L$22),VLOOKUP(MASTER_DATA_PROCESSED!$C123,Backend!$Q$9:$T$52,3,FALSE),MASTER_DATA_NORMALIZED!AM123)</f>
        <v>0</v>
      </c>
      <c r="AN123" s="97" t="e">
        <f>IF(AND(MASTER_DATA_NORMALIZED!AN123=0,AN$22=$L$22),VLOOKUP(MASTER_DATA_PROCESSED!$C123,Backend!$Q$9:$T$52,3,FALSE),MASTER_DATA_NORMALIZED!AN123)</f>
        <v>#N/A</v>
      </c>
      <c r="AO123" s="97">
        <f>IF(AND(MASTER_DATA_NORMALIZED!AO123=0,AO$22=$L$22),VLOOKUP(MASTER_DATA_PROCESSED!$C123,Backend!$Q$9:$T$52,3,FALSE),MASTER_DATA_NORMALIZED!AO123)</f>
        <v>0</v>
      </c>
      <c r="AP123" s="97">
        <f>IF(AND(MASTER_DATA_NORMALIZED!AP123=0,AP$22=$L$22),VLOOKUP(MASTER_DATA_PROCESSED!$C123,Backend!$Q$9:$T$52,3,FALSE),MASTER_DATA_NORMALIZED!AP123)</f>
        <v>0</v>
      </c>
      <c r="AQ123" s="97">
        <f>IF(AND(MASTER_DATA_NORMALIZED!AQ123=0,AQ$22=$L$22),VLOOKUP(MASTER_DATA_PROCESSED!$C123,Backend!$Q$9:$T$52,3,FALSE),MASTER_DATA_NORMALIZED!AQ123)</f>
        <v>0</v>
      </c>
      <c r="AR123" s="97" t="e">
        <f>IF(AND(MASTER_DATA_NORMALIZED!AR123=0,AR$22=$L$22),VLOOKUP(MASTER_DATA_PROCESSED!$C123,Backend!$Q$9:$T$52,3,FALSE),MASTER_DATA_NORMALIZED!AR123)</f>
        <v>#N/A</v>
      </c>
      <c r="AS123" s="97">
        <f>IF(AND(MASTER_DATA_NORMALIZED!AS123=0,AS$22=$L$22),VLOOKUP(MASTER_DATA_PROCESSED!$C123,Backend!$Q$9:$T$52,3,FALSE),MASTER_DATA_NORMALIZED!AS123)</f>
        <v>0</v>
      </c>
      <c r="AT123" s="97">
        <f>IF(AND(MASTER_DATA_NORMALIZED!AT123=0,AT$22=$L$22),VLOOKUP(MASTER_DATA_PROCESSED!$C123,Backend!$Q$9:$T$52,3,FALSE),MASTER_DATA_NORMALIZED!AT123)</f>
        <v>0</v>
      </c>
      <c r="AU123" s="97">
        <f>IF(AND(MASTER_DATA_NORMALIZED!AU123=0,AU$22=$L$22),VLOOKUP(MASTER_DATA_PROCESSED!$C123,Backend!$Q$9:$T$52,3,FALSE),MASTER_DATA_NORMALIZED!AU123)</f>
        <v>0</v>
      </c>
      <c r="AV123" s="97" t="e">
        <f>IF(AND(MASTER_DATA_NORMALIZED!AV123=0,AV$22=$L$22),VLOOKUP(MASTER_DATA_PROCESSED!$C123,Backend!$Q$9:$T$52,3,FALSE),MASTER_DATA_NORMALIZED!AV123)</f>
        <v>#N/A</v>
      </c>
      <c r="AW123" s="97">
        <f>IF(AND(MASTER_DATA_NORMALIZED!AW123=0,AW$22=$L$22),VLOOKUP(MASTER_DATA_PROCESSED!$C123,Backend!$Q$9:$T$52,3,FALSE),MASTER_DATA_NORMALIZED!AW123)</f>
        <v>0</v>
      </c>
      <c r="AX123" s="97">
        <f>IF(AND(MASTER_DATA_NORMALIZED!AX123=0,AX$22=$L$22),VLOOKUP(MASTER_DATA_PROCESSED!$C123,Backend!$Q$9:$T$52,3,FALSE),MASTER_DATA_NORMALIZED!AX123)</f>
        <v>0</v>
      </c>
      <c r="AY123" s="97">
        <f>IF(AND(MASTER_DATA_NORMALIZED!AY123=0,AY$22=$L$22),VLOOKUP(MASTER_DATA_PROCESSED!$C123,Backend!$Q$9:$T$52,3,FALSE),MASTER_DATA_NORMALIZED!AY123)</f>
        <v>0</v>
      </c>
      <c r="AZ123" s="97" t="e">
        <f>IF(AND(MASTER_DATA_NORMALIZED!AZ123=0,AZ$22=$L$22),VLOOKUP(MASTER_DATA_PROCESSED!$C123,Backend!$Q$9:$T$52,3,FALSE),MASTER_DATA_NORMALIZED!AZ123)</f>
        <v>#N/A</v>
      </c>
      <c r="BA123" s="97">
        <f>IF(AND(MASTER_DATA_NORMALIZED!BA123=0,BA$22=$L$22),VLOOKUP(MASTER_DATA_PROCESSED!$C123,Backend!$Q$9:$T$52,3,FALSE),MASTER_DATA_NORMALIZED!BA123)</f>
        <v>0</v>
      </c>
      <c r="BB123" s="97">
        <f>IF(AND(MASTER_DATA_NORMALIZED!BB123=0,BB$22=$L$22),VLOOKUP(MASTER_DATA_PROCESSED!$C123,Backend!$Q$9:$T$52,3,FALSE),MASTER_DATA_NORMALIZED!BB123)</f>
        <v>0</v>
      </c>
      <c r="BC123" s="97">
        <f>IF(AND(MASTER_DATA_NORMALIZED!BC123=0,BC$22=$L$22),VLOOKUP(MASTER_DATA_PROCESSED!$C123,Backend!$Q$9:$T$52,3,FALSE),MASTER_DATA_NORMALIZED!BC123)</f>
        <v>0</v>
      </c>
      <c r="BD123" s="97" t="e">
        <f>IF(AND(MASTER_DATA_NORMALIZED!BD123=0,BD$22=$L$22),VLOOKUP(MASTER_DATA_PROCESSED!$C123,Backend!$Q$9:$T$52,3,FALSE),MASTER_DATA_NORMALIZED!BD123)</f>
        <v>#N/A</v>
      </c>
      <c r="BE123" s="97">
        <f>IF(AND(MASTER_DATA_NORMALIZED!BE123=0,BE$22=$L$22),VLOOKUP(MASTER_DATA_PROCESSED!$C123,Backend!$Q$9:$T$52,3,FALSE),MASTER_DATA_NORMALIZED!BE123)</f>
        <v>0</v>
      </c>
      <c r="BF123" s="97">
        <f>IF(AND(MASTER_DATA_NORMALIZED!BF123=0,BF$22=$L$22),VLOOKUP(MASTER_DATA_PROCESSED!$C123,Backend!$Q$9:$T$52,3,FALSE),MASTER_DATA_NORMALIZED!BF123)</f>
        <v>0</v>
      </c>
      <c r="BG123" s="97">
        <f>IF(AND(MASTER_DATA_NORMALIZED!BG123=0,BG$22=$L$22),VLOOKUP(MASTER_DATA_PROCESSED!$C123,Backend!$Q$9:$T$52,3,FALSE),MASTER_DATA_NORMALIZED!BG123)</f>
        <v>0</v>
      </c>
      <c r="BH123" s="97" t="e">
        <f>IF(AND(MASTER_DATA_NORMALIZED!BH123=0,BH$22=$L$22),VLOOKUP(MASTER_DATA_PROCESSED!$C123,Backend!$Q$9:$T$52,3,FALSE),MASTER_DATA_NORMALIZED!BH123)</f>
        <v>#N/A</v>
      </c>
      <c r="BI123" s="97">
        <f>IF(AND(MASTER_DATA_NORMALIZED!BI123=0,BI$22=$L$22),VLOOKUP(MASTER_DATA_PROCESSED!$C123,Backend!$Q$9:$T$52,3,FALSE),MASTER_DATA_NORMALIZED!BI123)</f>
        <v>0</v>
      </c>
      <c r="BJ123" s="97">
        <f>IF(AND(MASTER_DATA_NORMALIZED!BJ123=0,BJ$22=$L$22),VLOOKUP(MASTER_DATA_PROCESSED!$C123,Backend!$Q$9:$T$52,3,FALSE),MASTER_DATA_NORMALIZED!BJ123)</f>
        <v>0</v>
      </c>
      <c r="BK123" s="97">
        <f>IF(AND(MASTER_DATA_NORMALIZED!BK123=0,BK$22=$L$22),VLOOKUP(MASTER_DATA_PROCESSED!$C123,Backend!$Q$9:$T$52,3,FALSE),MASTER_DATA_NORMALIZED!BK123)</f>
        <v>0</v>
      </c>
      <c r="BL123" s="97" t="e">
        <f>IF(AND(MASTER_DATA_NORMALIZED!BL123=0,BL$22=$L$22),VLOOKUP(MASTER_DATA_PROCESSED!$C123,Backend!$Q$9:$T$52,3,FALSE),MASTER_DATA_NORMALIZED!BL123)</f>
        <v>#N/A</v>
      </c>
      <c r="BM123" s="97">
        <f>IF(AND(MASTER_DATA_NORMALIZED!BM123=0,BM$22=$L$22),VLOOKUP(MASTER_DATA_PROCESSED!$C123,Backend!$Q$9:$T$52,3,FALSE),MASTER_DATA_NORMALIZED!BM123)</f>
        <v>0</v>
      </c>
      <c r="BN123" s="97">
        <f>IF(AND(MASTER_DATA_NORMALIZED!BN123=0,BN$22=$L$22),VLOOKUP(MASTER_DATA_PROCESSED!$C123,Backend!$Q$9:$T$52,3,FALSE),MASTER_DATA_NORMALIZED!BN123)</f>
        <v>0</v>
      </c>
      <c r="BO123" s="97">
        <f>IF(AND(MASTER_DATA_NORMALIZED!BO123=0,BO$22=$L$22),VLOOKUP(MASTER_DATA_PROCESSED!$C123,Backend!$Q$9:$T$52,3,FALSE),MASTER_DATA_NORMALIZED!BO123)</f>
        <v>0</v>
      </c>
      <c r="BP123" s="97">
        <f>IF(AND(MASTER_DATA_NORMALIZED!BP123=0,BP$22=$L$22),VLOOKUP(MASTER_DATA_PROCESSED!$C123,Backend!$Q$9:$T$52,3,FALSE),MASTER_DATA_NORMALIZED!BP123)</f>
        <v>130.1964423819544</v>
      </c>
      <c r="BQ123" s="97">
        <f>IF(AND(MASTER_DATA_NORMALIZED!BQ123=0,BQ$22=$L$22),VLOOKUP(MASTER_DATA_PROCESSED!$C123,Backend!$Q$9:$T$52,3,FALSE),MASTER_DATA_NORMALIZED!BQ123)</f>
        <v>0</v>
      </c>
      <c r="BR123" s="97">
        <f>IF(AND(MASTER_DATA_NORMALIZED!BR123=0,BR$22=$L$22),VLOOKUP(MASTER_DATA_PROCESSED!$C123,Backend!$Q$9:$T$52,3,FALSE),MASTER_DATA_NORMALIZED!BR123)</f>
        <v>0</v>
      </c>
      <c r="BS123" s="97">
        <f>IF(AND(MASTER_DATA_NORMALIZED!BS123=0,BS$22=$L$22),VLOOKUP(MASTER_DATA_PROCESSED!$C123,Backend!$Q$9:$T$52,3,FALSE),MASTER_DATA_NORMALIZED!BS123)</f>
        <v>0</v>
      </c>
      <c r="BT123" s="97">
        <f>IF(AND(MASTER_DATA_NORMALIZED!BT123=0,BT$22=$L$22),VLOOKUP(MASTER_DATA_PROCESSED!$C123,Backend!$Q$9:$T$52,3,FALSE),MASTER_DATA_NORMALIZED!BT123)</f>
        <v>62.209181231047971</v>
      </c>
      <c r="BU123" s="97">
        <f>IF(AND(MASTER_DATA_NORMALIZED!BU123=0,BU$22=$L$22),VLOOKUP(MASTER_DATA_PROCESSED!$C123,Backend!$Q$9:$T$52,3,FALSE),MASTER_DATA_NORMALIZED!BU123)</f>
        <v>0</v>
      </c>
      <c r="BV123" s="97">
        <f>IF(AND(MASTER_DATA_NORMALIZED!BV123=0,BV$22=$L$22),VLOOKUP(MASTER_DATA_PROCESSED!$C123,Backend!$Q$9:$T$52,3,FALSE),MASTER_DATA_NORMALIZED!BV123)</f>
        <v>0</v>
      </c>
      <c r="BW123" s="97">
        <f>IF(AND(MASTER_DATA_NORMALIZED!BW123=0,BW$22=$L$22),VLOOKUP(MASTER_DATA_PROCESSED!$C123,Backend!$Q$9:$T$52,3,FALSE),MASTER_DATA_NORMALIZED!BW123)</f>
        <v>0</v>
      </c>
      <c r="BX123" s="97">
        <f>IF(AND(MASTER_DATA_NORMALIZED!BX123=0,BX$22=$L$22),VLOOKUP(MASTER_DATA_PROCESSED!$C123,Backend!$Q$9:$T$52,3,FALSE),MASTER_DATA_NORMALIZED!BX123)</f>
        <v>47.457187866096639</v>
      </c>
      <c r="BY123" s="97">
        <f>IF(AND(MASTER_DATA_NORMALIZED!BY123=0,BY$22=$L$22),VLOOKUP(MASTER_DATA_PROCESSED!$C123,Backend!$Q$9:$T$52,3,FALSE),MASTER_DATA_NORMALIZED!BY123)</f>
        <v>0</v>
      </c>
      <c r="BZ123" s="97">
        <f>IF(AND(MASTER_DATA_NORMALIZED!BZ123=0,BZ$22=$L$22),VLOOKUP(MASTER_DATA_PROCESSED!$C123,Backend!$Q$9:$T$52,3,FALSE),MASTER_DATA_NORMALIZED!BZ123)</f>
        <v>0</v>
      </c>
      <c r="CA123" s="97">
        <f>IF(AND(MASTER_DATA_NORMALIZED!CA123=0,CA$22=$L$22),VLOOKUP(MASTER_DATA_PROCESSED!$C123,Backend!$Q$9:$T$52,3,FALSE),MASTER_DATA_NORMALIZED!CA123)</f>
        <v>0</v>
      </c>
      <c r="CB123" s="97">
        <f>IF(AND(MASTER_DATA_NORMALIZED!CB123=0,CB$22=$L$22),VLOOKUP(MASTER_DATA_PROCESSED!$C123,Backend!$Q$9:$T$52,3,FALSE),MASTER_DATA_NORMALIZED!CB123)</f>
        <v>34.642367581970774</v>
      </c>
      <c r="CC123" s="97">
        <f>IF(AND(MASTER_DATA_NORMALIZED!CC123=0,CC$22=$L$22),VLOOKUP(MASTER_DATA_PROCESSED!$C123,Backend!$Q$9:$T$52,3,FALSE),MASTER_DATA_NORMALIZED!CC123)</f>
        <v>0</v>
      </c>
      <c r="CD123" s="97">
        <f>IF(AND(MASTER_DATA_NORMALIZED!CD123=0,CD$22=$L$22),VLOOKUP(MASTER_DATA_PROCESSED!$C123,Backend!$Q$9:$T$52,3,FALSE),MASTER_DATA_NORMALIZED!CD123)</f>
        <v>0</v>
      </c>
      <c r="CE123" s="97">
        <f>IF(AND(MASTER_DATA_NORMALIZED!CE123=0,CE$22=$L$22),VLOOKUP(MASTER_DATA_PROCESSED!$C123,Backend!$Q$9:$T$52,3,FALSE),MASTER_DATA_NORMALIZED!CE123)</f>
        <v>0</v>
      </c>
      <c r="CF123" s="97">
        <f>IF(AND(MASTER_DATA_NORMALIZED!CF123=0,CF$22=$L$22),VLOOKUP(MASTER_DATA_PROCESSED!$C123,Backend!$Q$9:$T$52,3,FALSE),MASTER_DATA_NORMALIZED!CF123)</f>
        <v>45.083376573691595</v>
      </c>
      <c r="CG123" s="97">
        <f>IF(AND(MASTER_DATA_NORMALIZED!CG123=0,CG$22=$L$22),VLOOKUP(MASTER_DATA_PROCESSED!$C123,Backend!$Q$9:$T$52,3,FALSE),MASTER_DATA_NORMALIZED!CG123)</f>
        <v>0</v>
      </c>
      <c r="CH123" s="97">
        <f>IF(AND(MASTER_DATA_NORMALIZED!CH123=0,CH$22=$L$22),VLOOKUP(MASTER_DATA_PROCESSED!$C123,Backend!$Q$9:$T$52,3,FALSE),MASTER_DATA_NORMALIZED!CH123)</f>
        <v>0</v>
      </c>
      <c r="CI123" s="97">
        <f>IF(AND(MASTER_DATA_NORMALIZED!CI123=0,CI$22=$L$22),VLOOKUP(MASTER_DATA_PROCESSED!$C123,Backend!$Q$9:$T$52,3,FALSE),MASTER_DATA_NORMALIZED!CI123)</f>
        <v>0</v>
      </c>
      <c r="CJ123" s="97" t="e">
        <f>IF(AND(MASTER_DATA_NORMALIZED!CJ123=0,CJ$22=$L$22),VLOOKUP(MASTER_DATA_PROCESSED!$C123,Backend!$Q$9:$T$52,3,FALSE),MASTER_DATA_NORMALIZED!CJ123)</f>
        <v>#N/A</v>
      </c>
      <c r="CK123" s="97">
        <f>IF(AND(MASTER_DATA_NORMALIZED!CK123=0,CK$22=$L$22),VLOOKUP(MASTER_DATA_PROCESSED!$C123,Backend!$Q$9:$T$52,3,FALSE),MASTER_DATA_NORMALIZED!CK123)</f>
        <v>0</v>
      </c>
      <c r="CL123" s="97">
        <f>IF(AND(MASTER_DATA_NORMALIZED!CL123=0,CL$22=$L$22),VLOOKUP(MASTER_DATA_PROCESSED!$C123,Backend!$Q$9:$T$52,3,FALSE),MASTER_DATA_NORMALIZED!CL123)</f>
        <v>0</v>
      </c>
      <c r="CM123" s="97">
        <f>IF(AND(MASTER_DATA_NORMALIZED!CM123=0,CM$22=$L$22),VLOOKUP(MASTER_DATA_PROCESSED!$C123,Backend!$Q$9:$T$52,3,FALSE),MASTER_DATA_NORMALIZED!CM123)</f>
        <v>0</v>
      </c>
      <c r="CN123" s="97" t="e">
        <f>IF(AND(MASTER_DATA_NORMALIZED!CN123=0,CN$22=$L$22),VLOOKUP(MASTER_DATA_PROCESSED!$C123,Backend!$Q$9:$T$52,3,FALSE),MASTER_DATA_NORMALIZED!CN123)</f>
        <v>#N/A</v>
      </c>
      <c r="CO123" s="97">
        <f>IF(AND(MASTER_DATA_NORMALIZED!CO123=0,CO$22=$L$22),VLOOKUP(MASTER_DATA_PROCESSED!$C123,Backend!$Q$9:$T$52,3,FALSE),MASTER_DATA_NORMALIZED!CO123)</f>
        <v>0</v>
      </c>
      <c r="CP123" s="97">
        <f>IF(AND(MASTER_DATA_NORMALIZED!CP123=0,CP$22=$L$22),VLOOKUP(MASTER_DATA_PROCESSED!$C123,Backend!$Q$9:$T$52,3,FALSE),MASTER_DATA_NORMALIZED!CP123)</f>
        <v>0</v>
      </c>
      <c r="CQ123" s="97">
        <f>IF(AND(MASTER_DATA_NORMALIZED!CQ123=0,CQ$22=$L$22),VLOOKUP(MASTER_DATA_PROCESSED!$C123,Backend!$Q$9:$T$52,3,FALSE),MASTER_DATA_NORMALIZED!CQ123)</f>
        <v>0</v>
      </c>
      <c r="CR123" s="97" t="e">
        <f>IF(AND(MASTER_DATA_NORMALIZED!CR123=0,CR$22=$L$22),VLOOKUP(MASTER_DATA_PROCESSED!$C123,Backend!$Q$9:$T$52,3,FALSE),MASTER_DATA_NORMALIZED!CR123)</f>
        <v>#N/A</v>
      </c>
      <c r="CS123" s="97">
        <f>IF(AND(MASTER_DATA_NORMALIZED!CS123=0,CS$22=$L$22),VLOOKUP(MASTER_DATA_PROCESSED!$C123,Backend!$Q$9:$T$52,3,FALSE),MASTER_DATA_NORMALIZED!CS123)</f>
        <v>0</v>
      </c>
      <c r="CT123" s="97">
        <f>IF(AND(MASTER_DATA_NORMALIZED!CT123=0,CT$22=$L$22),VLOOKUP(MASTER_DATA_PROCESSED!$C123,Backend!$Q$9:$T$52,3,FALSE),MASTER_DATA_NORMALIZED!CT123)</f>
        <v>0</v>
      </c>
      <c r="CU123" s="97">
        <f>IF(AND(MASTER_DATA_NORMALIZED!CU123=0,CU$22=$L$22),VLOOKUP(MASTER_DATA_PROCESSED!$C123,Backend!$Q$9:$T$52,3,FALSE),MASTER_DATA_NORMALIZED!CU123)</f>
        <v>0</v>
      </c>
      <c r="CV123" s="97">
        <f>IF(AND(MASTER_DATA_NORMALIZED!CV123=0,CV$22=$L$22),VLOOKUP(MASTER_DATA_PROCESSED!$C123,Backend!$Q$9:$T$52,3,FALSE),MASTER_DATA_NORMALIZED!CV123)</f>
        <v>56.379821843334007</v>
      </c>
      <c r="CW123" s="97">
        <f>IF(AND(MASTER_DATA_NORMALIZED!CW123=0,CW$22=$L$22),VLOOKUP(MASTER_DATA_PROCESSED!$C123,Backend!$Q$9:$T$52,3,FALSE),MASTER_DATA_NORMALIZED!CW123)</f>
        <v>0</v>
      </c>
      <c r="CX123" s="97">
        <f>IF(AND(MASTER_DATA_NORMALIZED!CX123=0,CX$22=$L$22),VLOOKUP(MASTER_DATA_PROCESSED!$C123,Backend!$Q$9:$T$52,3,FALSE),MASTER_DATA_NORMALIZED!CX123)</f>
        <v>0</v>
      </c>
      <c r="CY123" s="97">
        <f>IF(AND(MASTER_DATA_NORMALIZED!CY123=0,CY$22=$L$22),VLOOKUP(MASTER_DATA_PROCESSED!$C123,Backend!$Q$9:$T$52,3,FALSE),MASTER_DATA_NORMALIZED!CY123)</f>
        <v>0</v>
      </c>
      <c r="CZ123" s="97">
        <f>IF(AND(MASTER_DATA_NORMALIZED!CZ123=0,CZ$22=$L$22),VLOOKUP(MASTER_DATA_PROCESSED!$C123,Backend!$Q$9:$T$52,3,FALSE),MASTER_DATA_NORMALIZED!CZ123)</f>
        <v>49.215233591913858</v>
      </c>
      <c r="DA123" s="97" t="e">
        <f>IF(AND(MASTER_DATA_NORMALIZED!DA123=0,DA$22=$L$22),VLOOKUP(MASTER_DATA_PROCESSED!$C123,Backend!$Q$9:$T$52,3,FALSE),MASTER_DATA_NORMALIZED!DA123)</f>
        <v>#DIV/0!</v>
      </c>
      <c r="DB123" s="97" t="e">
        <f>IF(AND(MASTER_DATA_NORMALIZED!DB123=0,DB$22=$L$22),VLOOKUP(MASTER_DATA_PROCESSED!$C123,Backend!$Q$9:$T$52,3,FALSE),MASTER_DATA_NORMALIZED!DB123)</f>
        <v>#DIV/0!</v>
      </c>
      <c r="DC123" s="97" t="e">
        <f>IF(AND(MASTER_DATA_NORMALIZED!DC123=0,DC$22=$L$22),VLOOKUP(MASTER_DATA_PROCESSED!$C123,Backend!$Q$9:$T$52,3,FALSE),MASTER_DATA_NORMALIZED!DC123)</f>
        <v>#DIV/0!</v>
      </c>
      <c r="DD123" s="97" t="e">
        <f>IF(AND(MASTER_DATA_NORMALIZED!DD123=0,DD$22=$L$22),VLOOKUP(MASTER_DATA_PROCESSED!$C123,Backend!$Q$9:$T$52,3,FALSE),MASTER_DATA_NORMALIZED!DD123)</f>
        <v>#N/A</v>
      </c>
      <c r="DE123" s="97">
        <f>IF(AND(MASTER_DATA_NORMALIZED!DE123=0,DE$22=$L$22),VLOOKUP(MASTER_DATA_PROCESSED!$C123,Backend!$Q$9:$T$52,3,FALSE),MASTER_DATA_NORMALIZED!DE123)</f>
        <v>0</v>
      </c>
      <c r="DF123" s="97">
        <f>IF(AND(MASTER_DATA_NORMALIZED!DF123=0,DF$22=$L$22),VLOOKUP(MASTER_DATA_PROCESSED!$C123,Backend!$Q$9:$T$52,3,FALSE),MASTER_DATA_NORMALIZED!DF123)</f>
        <v>0</v>
      </c>
      <c r="DG123" s="97">
        <f>IF(AND(MASTER_DATA_NORMALIZED!DG123=0,DG$22=$L$22),VLOOKUP(MASTER_DATA_PROCESSED!$C123,Backend!$Q$9:$T$52,3,FALSE),MASTER_DATA_NORMALIZED!DG123)</f>
        <v>0</v>
      </c>
      <c r="DH123" s="97" t="e">
        <f>IF(AND(MASTER_DATA_NORMALIZED!DH123=0,DH$22=$L$22),VLOOKUP(MASTER_DATA_PROCESSED!$C123,Backend!$Q$9:$T$52,3,FALSE),MASTER_DATA_NORMALIZED!DH123)</f>
        <v>#N/A</v>
      </c>
      <c r="DI123" s="97">
        <f>IF(AND(MASTER_DATA_NORMALIZED!DI123=0,DI$22=$L$22),VLOOKUP(MASTER_DATA_PROCESSED!$C123,Backend!$Q$9:$T$52,3,FALSE),MASTER_DATA_NORMALIZED!DI123)</f>
        <v>0</v>
      </c>
      <c r="DJ123" s="97">
        <f>IF(AND(MASTER_DATA_NORMALIZED!DJ123=0,DJ$22=$L$22),VLOOKUP(MASTER_DATA_PROCESSED!$C123,Backend!$Q$9:$T$52,3,FALSE),MASTER_DATA_NORMALIZED!DJ123)</f>
        <v>0</v>
      </c>
      <c r="DK123" s="97">
        <f>IF(AND(MASTER_DATA_NORMALIZED!DK123=0,DK$22=$L$22),VLOOKUP(MASTER_DATA_PROCESSED!$C123,Backend!$Q$9:$T$52,3,FALSE),MASTER_DATA_NORMALIZED!DK123)</f>
        <v>0</v>
      </c>
      <c r="DL123" s="97" t="e">
        <f>IF(AND(MASTER_DATA_NORMALIZED!DL123=0,DL$22=$L$22),VLOOKUP(MASTER_DATA_PROCESSED!$C123,Backend!$Q$9:$T$52,3,FALSE),MASTER_DATA_NORMALIZED!DL123)</f>
        <v>#N/A</v>
      </c>
      <c r="DM123" s="97">
        <f>IF(AND(MASTER_DATA_NORMALIZED!DM123=0,DM$22=$L$22),VLOOKUP(MASTER_DATA_PROCESSED!$C123,Backend!$Q$9:$T$52,3,FALSE),MASTER_DATA_NORMALIZED!DM123)</f>
        <v>0</v>
      </c>
      <c r="DN123" s="97">
        <f>IF(AND(MASTER_DATA_NORMALIZED!DN123=0,DN$22=$L$22),VLOOKUP(MASTER_DATA_PROCESSED!$C123,Backend!$Q$9:$T$52,3,FALSE),MASTER_DATA_NORMALIZED!DN123)</f>
        <v>0</v>
      </c>
      <c r="DO123" s="97">
        <f>IF(AND(MASTER_DATA_NORMALIZED!DO123=0,DO$22=$L$22),VLOOKUP(MASTER_DATA_PROCESSED!$C123,Backend!$Q$9:$T$52,3,FALSE),MASTER_DATA_NORMALIZED!DO123)</f>
        <v>0</v>
      </c>
      <c r="DP123" s="97" t="e">
        <f>IF(AND(MASTER_DATA_NORMALIZED!DP123=0,DP$22=$L$22),VLOOKUP(MASTER_DATA_PROCESSED!$C123,Backend!$Q$9:$T$52,3,FALSE),MASTER_DATA_NORMALIZED!DP123)</f>
        <v>#N/A</v>
      </c>
      <c r="DQ123" s="97">
        <f>IF(AND(MASTER_DATA_NORMALIZED!DQ123=0,DQ$22=$L$22),VLOOKUP(MASTER_DATA_PROCESSED!$C123,Backend!$Q$9:$T$52,3,FALSE),MASTER_DATA_NORMALIZED!DQ123)</f>
        <v>0</v>
      </c>
      <c r="DR123" s="97">
        <f>IF(AND(MASTER_DATA_NORMALIZED!DR123=0,DR$22=$L$22),VLOOKUP(MASTER_DATA_PROCESSED!$C123,Backend!$Q$9:$T$52,3,FALSE),MASTER_DATA_NORMALIZED!DR123)</f>
        <v>0</v>
      </c>
      <c r="DS123" s="97">
        <f>IF(AND(MASTER_DATA_NORMALIZED!DS123=0,DS$22=$L$22),VLOOKUP(MASTER_DATA_PROCESSED!$C123,Backend!$Q$9:$T$52,3,FALSE),MASTER_DATA_NORMALIZED!DS123)</f>
        <v>0</v>
      </c>
      <c r="DT123" s="97" t="e">
        <f>IF(AND(MASTER_DATA_NORMALIZED!DT123=0,DT$22=$L$22),VLOOKUP(MASTER_DATA_PROCESSED!$C123,Backend!$Q$9:$T$52,3,FALSE),MASTER_DATA_NORMALIZED!DT123)</f>
        <v>#N/A</v>
      </c>
      <c r="DU123" s="97">
        <f>IF(AND(MASTER_DATA_NORMALIZED!DU123=0,DU$22=$L$22),VLOOKUP(MASTER_DATA_PROCESSED!$C123,Backend!$Q$9:$T$52,3,FALSE),MASTER_DATA_NORMALIZED!DU123)</f>
        <v>0</v>
      </c>
      <c r="DV123" s="97">
        <f>IF(AND(MASTER_DATA_NORMALIZED!DV123=0,DV$22=$L$22),VLOOKUP(MASTER_DATA_PROCESSED!$C123,Backend!$Q$9:$T$52,3,FALSE),MASTER_DATA_NORMALIZED!DV123)</f>
        <v>0</v>
      </c>
      <c r="DW123" s="97">
        <f>IF(AND(MASTER_DATA_NORMALIZED!DW123=0,DW$22=$L$22),VLOOKUP(MASTER_DATA_PROCESSED!$C123,Backend!$Q$9:$T$52,3,FALSE),MASTER_DATA_NORMALIZED!DW123)</f>
        <v>0</v>
      </c>
      <c r="DX123" s="97" t="e">
        <f>IF(AND(MASTER_DATA_NORMALIZED!DX123=0,DX$22=$L$22),VLOOKUP(MASTER_DATA_PROCESSED!$C123,Backend!$Q$9:$T$52,3,FALSE),MASTER_DATA_NORMALIZED!DX123)</f>
        <v>#N/A</v>
      </c>
      <c r="DY123" s="97">
        <f>IF(AND(MASTER_DATA_NORMALIZED!DY123=0,DY$22=$L$22),VLOOKUP(MASTER_DATA_PROCESSED!$C123,Backend!$Q$9:$T$52,3,FALSE),MASTER_DATA_NORMALIZED!DY123)</f>
        <v>0</v>
      </c>
      <c r="DZ123" s="97">
        <f>IF(AND(MASTER_DATA_NORMALIZED!DZ123=0,DZ$22=$L$22),VLOOKUP(MASTER_DATA_PROCESSED!$C123,Backend!$Q$9:$T$52,3,FALSE),MASTER_DATA_NORMALIZED!DZ123)</f>
        <v>0</v>
      </c>
      <c r="EA123" s="97">
        <f>IF(AND(MASTER_DATA_NORMALIZED!EA123=0,EA$22=$L$22),VLOOKUP(MASTER_DATA_PROCESSED!$C123,Backend!$Q$9:$T$52,3,FALSE),MASTER_DATA_NORMALIZED!EA123)</f>
        <v>0</v>
      </c>
      <c r="EB123" s="97" t="e">
        <f>IF(AND(MASTER_DATA_NORMALIZED!EB123=0,EB$22=$L$22),VLOOKUP(MASTER_DATA_PROCESSED!$C123,Backend!$Q$9:$T$52,3,FALSE),MASTER_DATA_NORMALIZED!EB123)</f>
        <v>#N/A</v>
      </c>
      <c r="EC123" s="97" t="e">
        <f>IF(AND(MASTER_DATA_NORMALIZED!EC123=0,EC$22=$L$22),VLOOKUP(MASTER_DATA_PROCESSED!$C123,Backend!$Q$9:$T$52,3,FALSE),MASTER_DATA_NORMALIZED!EC123)</f>
        <v>#DIV/0!</v>
      </c>
      <c r="ED123" s="97" t="e">
        <f>IF(AND(MASTER_DATA_NORMALIZED!ED123=0,ED$22=$L$22),VLOOKUP(MASTER_DATA_PROCESSED!$C123,Backend!$Q$9:$T$52,3,FALSE),MASTER_DATA_NORMALIZED!ED123)</f>
        <v>#DIV/0!</v>
      </c>
      <c r="EE123" s="97" t="e">
        <f>IF(AND(MASTER_DATA_NORMALIZED!EE123=0,EE$22=$L$22),VLOOKUP(MASTER_DATA_PROCESSED!$C123,Backend!$Q$9:$T$52,3,FALSE),MASTER_DATA_NORMALIZED!EE123)</f>
        <v>#DIV/0!</v>
      </c>
      <c r="EF123" s="97" t="e">
        <f>IF(AND(MASTER_DATA_NORMALIZED!EF123=0,EF$22=$L$22),VLOOKUP(MASTER_DATA_PROCESSED!$C123,Backend!$Q$9:$T$52,3,FALSE),MASTER_DATA_NORMALIZED!EF123)</f>
        <v>#VALUE!</v>
      </c>
      <c r="EG123" s="97">
        <f>IF(AND(MASTER_DATA_NORMALIZED!EG123=0,EG$22=$L$22),VLOOKUP(MASTER_DATA_PROCESSED!$C123,Backend!$Q$9:$T$52,3,FALSE),MASTER_DATA_NORMALIZED!EG123)</f>
        <v>0</v>
      </c>
      <c r="EH123" s="97">
        <f>IF(AND(MASTER_DATA_NORMALIZED!EH123=0,EH$22=$L$22),VLOOKUP(MASTER_DATA_PROCESSED!$C123,Backend!$Q$9:$T$52,3,FALSE),MASTER_DATA_NORMALIZED!EH123)</f>
        <v>0</v>
      </c>
      <c r="EI123" s="97">
        <f>IF(AND(MASTER_DATA_NORMALIZED!EI123=0,EI$22=$L$22),VLOOKUP(MASTER_DATA_PROCESSED!$C123,Backend!$Q$9:$T$52,3,FALSE),MASTER_DATA_NORMALIZED!EI123)</f>
        <v>0</v>
      </c>
      <c r="EJ123" s="97" t="e">
        <f>IF(AND(MASTER_DATA_NORMALIZED!EJ123=0,EJ$22=$L$22),VLOOKUP(MASTER_DATA_PROCESSED!$C123,Backend!$Q$9:$T$52,3,FALSE),MASTER_DATA_NORMALIZED!EJ123)</f>
        <v>#N/A</v>
      </c>
      <c r="EK123" s="97">
        <f>IF(AND(MASTER_DATA_NORMALIZED!EK123=0,EK$22=$L$22),VLOOKUP(MASTER_DATA_PROCESSED!$C123,Backend!$Q$9:$T$52,3,FALSE),MASTER_DATA_NORMALIZED!EK123)</f>
        <v>0</v>
      </c>
      <c r="EL123" s="97">
        <f>IF(AND(MASTER_DATA_NORMALIZED!EL123=0,EL$22=$L$22),VLOOKUP(MASTER_DATA_PROCESSED!$C123,Backend!$Q$9:$T$52,3,FALSE),MASTER_DATA_NORMALIZED!EL123)</f>
        <v>0</v>
      </c>
      <c r="EM123" s="97">
        <f>IF(AND(MASTER_DATA_NORMALIZED!EM123=0,EM$22=$L$22),VLOOKUP(MASTER_DATA_PROCESSED!$C123,Backend!$Q$9:$T$52,3,FALSE),MASTER_DATA_NORMALIZED!EM123)</f>
        <v>0</v>
      </c>
      <c r="EN123" s="97">
        <f>IF(AND(MASTER_DATA_NORMALIZED!EN123=0,EN$22=$L$22),VLOOKUP(MASTER_DATA_PROCESSED!$C123,Backend!$Q$9:$T$52,3,FALSE),MASTER_DATA_NORMALIZED!EN123)</f>
        <v>136.79728847596314</v>
      </c>
      <c r="EO123" s="97">
        <f>IF(AND(MASTER_DATA_NORMALIZED!EO123=0,EO$22=$L$22),VLOOKUP(MASTER_DATA_PROCESSED!$C123,Backend!$Q$9:$T$52,3,FALSE),MASTER_DATA_NORMALIZED!EO123)</f>
        <v>0</v>
      </c>
      <c r="EP123" s="97">
        <f>IF(AND(MASTER_DATA_NORMALIZED!EP123=0,EP$22=$L$22),VLOOKUP(MASTER_DATA_PROCESSED!$C123,Backend!$Q$9:$T$52,3,FALSE),MASTER_DATA_NORMALIZED!EP123)</f>
        <v>0</v>
      </c>
      <c r="EQ123" s="97">
        <f>IF(AND(MASTER_DATA_NORMALIZED!EQ123=0,EQ$22=$L$22),VLOOKUP(MASTER_DATA_PROCESSED!$C123,Backend!$Q$9:$T$52,3,FALSE),MASTER_DATA_NORMALIZED!EQ123)</f>
        <v>0</v>
      </c>
      <c r="ER123" s="97">
        <f>IF(AND(MASTER_DATA_NORMALIZED!ER123=0,ER$22=$L$22),VLOOKUP(MASTER_DATA_PROCESSED!$C123,Backend!$Q$9:$T$52,3,FALSE),MASTER_DATA_NORMALIZED!ER123)</f>
        <v>51.773259293426733</v>
      </c>
      <c r="ES123" s="97">
        <f>IF(AND(MASTER_DATA_NORMALIZED!ES123=0,ES$22=$L$22),VLOOKUP(MASTER_DATA_PROCESSED!$C123,Backend!$Q$9:$T$52,3,FALSE),MASTER_DATA_NORMALIZED!ES123)</f>
        <v>0</v>
      </c>
      <c r="ET123" s="97">
        <f>IF(AND(MASTER_DATA_NORMALIZED!ET123=0,ET$22=$L$22),VLOOKUP(MASTER_DATA_PROCESSED!$C123,Backend!$Q$9:$T$52,3,FALSE),MASTER_DATA_NORMALIZED!ET123)</f>
        <v>0</v>
      </c>
      <c r="EU123" s="97">
        <f>IF(AND(MASTER_DATA_NORMALIZED!EU123=0,EU$22=$L$22),VLOOKUP(MASTER_DATA_PROCESSED!$C123,Backend!$Q$9:$T$52,3,FALSE),MASTER_DATA_NORMALIZED!EU123)</f>
        <v>0</v>
      </c>
      <c r="EV123" s="97">
        <f>IF(AND(MASTER_DATA_NORMALIZED!EV123=0,EV$22=$L$22),VLOOKUP(MASTER_DATA_PROCESSED!$C123,Backend!$Q$9:$T$52,3,FALSE),MASTER_DATA_NORMALIZED!EV123)</f>
        <v>51.773259293426733</v>
      </c>
      <c r="EW123" s="97">
        <f>IF(AND(MASTER_DATA_NORMALIZED!EW123=0,EW$22=$L$22),VLOOKUP(MASTER_DATA_PROCESSED!$C123,Backend!$Q$9:$T$52,3,FALSE),MASTER_DATA_NORMALIZED!EW123)</f>
        <v>0</v>
      </c>
      <c r="EX123" s="97">
        <f>IF(AND(MASTER_DATA_NORMALIZED!EX123=0,EX$22=$L$22),VLOOKUP(MASTER_DATA_PROCESSED!$C123,Backend!$Q$9:$T$52,3,FALSE),MASTER_DATA_NORMALIZED!EX123)</f>
        <v>0</v>
      </c>
      <c r="EY123" s="97">
        <f>IF(AND(MASTER_DATA_NORMALIZED!EY123=0,EY$22=$L$22),VLOOKUP(MASTER_DATA_PROCESSED!$C123,Backend!$Q$9:$T$52,3,FALSE),MASTER_DATA_NORMALIZED!EY123)</f>
        <v>0</v>
      </c>
      <c r="EZ123" s="97">
        <f>IF(AND(MASTER_DATA_NORMALIZED!EZ123=0,EZ$22=$L$22),VLOOKUP(MASTER_DATA_PROCESSED!$C123,Backend!$Q$9:$T$52,3,FALSE),MASTER_DATA_NORMALIZED!EZ123)</f>
        <v>24.610020647053606</v>
      </c>
      <c r="FA123" s="97">
        <f>IF(AND(MASTER_DATA_NORMALIZED!FA123=0,FA$22=$L$22),VLOOKUP(MASTER_DATA_PROCESSED!$C123,Backend!$Q$9:$T$52,3,FALSE),MASTER_DATA_NORMALIZED!FA123)</f>
        <v>0</v>
      </c>
      <c r="FB123" s="97">
        <f>IF(AND(MASTER_DATA_NORMALIZED!FB123=0,FB$22=$L$22),VLOOKUP(MASTER_DATA_PROCESSED!$C123,Backend!$Q$9:$T$52,3,FALSE),MASTER_DATA_NORMALIZED!FB123)</f>
        <v>0</v>
      </c>
      <c r="FC123" s="97">
        <f>IF(AND(MASTER_DATA_NORMALIZED!FC123=0,FC$22=$L$22),VLOOKUP(MASTER_DATA_PROCESSED!$C123,Backend!$Q$9:$T$52,3,FALSE),MASTER_DATA_NORMALIZED!FC123)</f>
        <v>0</v>
      </c>
      <c r="FD123" s="97">
        <f>IF(AND(MASTER_DATA_NORMALIZED!FD123=0,FD$22=$L$22),VLOOKUP(MASTER_DATA_PROCESSED!$C123,Backend!$Q$9:$T$52,3,FALSE),MASTER_DATA_NORMALIZED!FD123)</f>
        <v>23.519721977493901</v>
      </c>
      <c r="FE123" s="97">
        <f>IF(AND(MASTER_DATA_NORMALIZED!FE123=0,FE$22=$L$22),VLOOKUP(MASTER_DATA_PROCESSED!$C123,Backend!$Q$9:$T$52,3,FALSE),MASTER_DATA_NORMALIZED!FE123)</f>
        <v>0</v>
      </c>
      <c r="FF123" s="97">
        <f>IF(AND(MASTER_DATA_NORMALIZED!FF123=0,FF$22=$L$22),VLOOKUP(MASTER_DATA_PROCESSED!$C123,Backend!$Q$9:$T$52,3,FALSE),MASTER_DATA_NORMALIZED!FF123)</f>
        <v>0</v>
      </c>
      <c r="FG123" s="97">
        <f>IF(AND(MASTER_DATA_NORMALIZED!FG123=0,FG$22=$L$22),VLOOKUP(MASTER_DATA_PROCESSED!$C123,Backend!$Q$9:$T$52,3,FALSE),MASTER_DATA_NORMALIZED!FG123)</f>
        <v>0</v>
      </c>
      <c r="FH123" s="97">
        <f>IF(AND(MASTER_DATA_NORMALIZED!FH123=0,FH$22=$L$22),VLOOKUP(MASTER_DATA_PROCESSED!$C123,Backend!$Q$9:$T$52,3,FALSE),MASTER_DATA_NORMALIZED!FH123)</f>
        <v>22.531361801429615</v>
      </c>
      <c r="FI123" s="97">
        <f>IF(AND(MASTER_DATA_NORMALIZED!FI123=0,FI$22=$L$22),VLOOKUP(MASTER_DATA_PROCESSED!$C123,Backend!$Q$9:$T$52,3,FALSE),MASTER_DATA_NORMALIZED!FI123)</f>
        <v>0</v>
      </c>
      <c r="FJ123" s="97">
        <f>IF(AND(MASTER_DATA_NORMALIZED!FJ123=0,FJ$22=$L$22),VLOOKUP(MASTER_DATA_PROCESSED!$C123,Backend!$Q$9:$T$52,3,FALSE),MASTER_DATA_NORMALIZED!FJ123)</f>
        <v>0</v>
      </c>
      <c r="FK123" s="97">
        <f>IF(AND(MASTER_DATA_NORMALIZED!FK123=0,FK$22=$L$22),VLOOKUP(MASTER_DATA_PROCESSED!$C123,Backend!$Q$9:$T$52,3,FALSE),MASTER_DATA_NORMALIZED!FK123)</f>
        <v>0</v>
      </c>
      <c r="FL123" s="97">
        <f>IF(AND(MASTER_DATA_NORMALIZED!FL123=0,FL$22=$L$22),VLOOKUP(MASTER_DATA_PROCESSED!$C123,Backend!$Q$9:$T$52,3,FALSE),MASTER_DATA_NORMALIZED!FL123)</f>
        <v>45.061246233388282</v>
      </c>
      <c r="FM123" s="97">
        <f>IF(AND(MASTER_DATA_NORMALIZED!FM123=0,FM$22=$L$22),VLOOKUP(MASTER_DATA_PROCESSED!$C123,Backend!$Q$9:$T$52,3,FALSE),MASTER_DATA_NORMALIZED!FM123)</f>
        <v>0</v>
      </c>
      <c r="FN123" s="97">
        <f>IF(AND(MASTER_DATA_NORMALIZED!FN123=0,FN$22=$L$22),VLOOKUP(MASTER_DATA_PROCESSED!$C123,Backend!$Q$9:$T$52,3,FALSE),MASTER_DATA_NORMALIZED!FN123)</f>
        <v>0</v>
      </c>
      <c r="FO123" s="97">
        <f>IF(AND(MASTER_DATA_NORMALIZED!FO123=0,FO$22=$L$22),VLOOKUP(MASTER_DATA_PROCESSED!$C123,Backend!$Q$9:$T$52,3,FALSE),MASTER_DATA_NORMALIZED!FO123)</f>
        <v>0</v>
      </c>
      <c r="FP123" s="97">
        <f>IF(AND(MASTER_DATA_NORMALIZED!FP123=0,FP$22=$L$22),VLOOKUP(MASTER_DATA_PROCESSED!$C123,Backend!$Q$9:$T$52,3,FALSE),MASTER_DATA_NORMALIZED!FP123)</f>
        <v>54.72508168048563</v>
      </c>
      <c r="FQ123" s="97">
        <f>IF(AND(MASTER_DATA_NORMALIZED!FQ123=0,FQ$22=$L$22),VLOOKUP(MASTER_DATA_PROCESSED!$C123,Backend!$Q$9:$T$52,3,FALSE),MASTER_DATA_NORMALIZED!FQ123)</f>
        <v>0</v>
      </c>
      <c r="FR123" s="97">
        <f>IF(AND(MASTER_DATA_NORMALIZED!FR123=0,FR$22=$L$22),VLOOKUP(MASTER_DATA_PROCESSED!$C123,Backend!$Q$9:$T$52,3,FALSE),MASTER_DATA_NORMALIZED!FR123)</f>
        <v>0</v>
      </c>
      <c r="FS123" s="97">
        <f>IF(AND(MASTER_DATA_NORMALIZED!FS123=0,FS$22=$L$22),VLOOKUP(MASTER_DATA_PROCESSED!$C123,Backend!$Q$9:$T$52,3,FALSE),MASTER_DATA_NORMALIZED!FS123)</f>
        <v>0</v>
      </c>
      <c r="FT123" s="97">
        <f>IF(AND(MASTER_DATA_NORMALIZED!FT123=0,FT$22=$L$22),VLOOKUP(MASTER_DATA_PROCESSED!$C123,Backend!$Q$9:$T$52,3,FALSE),MASTER_DATA_NORMALIZED!FT123)</f>
        <v>50.93070820951769</v>
      </c>
      <c r="FU123" s="97">
        <f>IF(AND(MASTER_DATA_NORMALIZED!FU123=0,FU$22=$L$22),VLOOKUP(MASTER_DATA_PROCESSED!$C123,Backend!$Q$9:$T$52,3,FALSE),MASTER_DATA_NORMALIZED!FU123)</f>
        <v>0</v>
      </c>
      <c r="FV123" s="97">
        <f>IF(AND(MASTER_DATA_NORMALIZED!FV123=0,FV$22=$L$22),VLOOKUP(MASTER_DATA_PROCESSED!$C123,Backend!$Q$9:$T$52,3,FALSE),MASTER_DATA_NORMALIZED!FV123)</f>
        <v>0</v>
      </c>
      <c r="FW123" s="97">
        <f>IF(AND(MASTER_DATA_NORMALIZED!FW123=0,FW$22=$L$22),VLOOKUP(MASTER_DATA_PROCESSED!$C123,Backend!$Q$9:$T$52,3,FALSE),MASTER_DATA_NORMALIZED!FW123)</f>
        <v>0</v>
      </c>
      <c r="FX123" s="97">
        <f>IF(AND(MASTER_DATA_NORMALIZED!FX123=0,FX$22=$L$22),VLOOKUP(MASTER_DATA_PROCESSED!$C123,Backend!$Q$9:$T$52,3,FALSE),MASTER_DATA_NORMALIZED!FX123)</f>
        <v>49.239106275365877</v>
      </c>
      <c r="FY123" s="97">
        <f>IF(AND(MASTER_DATA_NORMALIZED!FY123=0,FY$22=$L$22),VLOOKUP(MASTER_DATA_PROCESSED!$C123,Backend!$Q$9:$T$52,3,FALSE),MASTER_DATA_NORMALIZED!FY123)</f>
        <v>0</v>
      </c>
      <c r="FZ123" s="97">
        <f>IF(AND(MASTER_DATA_NORMALIZED!FZ123=0,FZ$22=$L$22),VLOOKUP(MASTER_DATA_PROCESSED!$C123,Backend!$Q$9:$T$52,3,FALSE),MASTER_DATA_NORMALIZED!FZ123)</f>
        <v>0</v>
      </c>
      <c r="GA123" s="97">
        <f>IF(AND(MASTER_DATA_NORMALIZED!GA123=0,GA$22=$L$22),VLOOKUP(MASTER_DATA_PROCESSED!$C123,Backend!$Q$9:$T$52,3,FALSE),MASTER_DATA_NORMALIZED!GA123)</f>
        <v>0</v>
      </c>
      <c r="GB123" s="97">
        <f>IF(AND(MASTER_DATA_NORMALIZED!GB123=0,GB$22=$L$22),VLOOKUP(MASTER_DATA_PROCESSED!$C123,Backend!$Q$9:$T$52,3,FALSE),MASTER_DATA_NORMALIZED!GB123)</f>
        <v>48.710408943878072</v>
      </c>
      <c r="GC123" s="97">
        <f>IF(AND(MASTER_DATA_NORMALIZED!GC123=0,GC$22=$L$22),VLOOKUP(MASTER_DATA_PROCESSED!$C123,Backend!$Q$9:$T$52,3,FALSE),MASTER_DATA_NORMALIZED!GC123)</f>
        <v>0</v>
      </c>
      <c r="GD123" s="97">
        <f>IF(AND(MASTER_DATA_NORMALIZED!GD123=0,GD$22=$L$22),VLOOKUP(MASTER_DATA_PROCESSED!$C123,Backend!$Q$9:$T$52,3,FALSE),MASTER_DATA_NORMALIZED!GD123)</f>
        <v>0</v>
      </c>
      <c r="GE123" s="97">
        <f>IF(AND(MASTER_DATA_NORMALIZED!GE123=0,GE$22=$L$22),VLOOKUP(MASTER_DATA_PROCESSED!$C123,Backend!$Q$9:$T$52,3,FALSE),MASTER_DATA_NORMALIZED!GE123)</f>
        <v>0</v>
      </c>
      <c r="GF123" s="97">
        <f>IF(AND(MASTER_DATA_NORMALIZED!GF123=0,GF$22=$L$22),VLOOKUP(MASTER_DATA_PROCESSED!$C123,Backend!$Q$9:$T$52,3,FALSE),MASTER_DATA_NORMALIZED!GF123)</f>
        <v>45.324618518302884</v>
      </c>
      <c r="GG123" s="97">
        <f>IF(AND(MASTER_DATA_NORMALIZED!GG123=0,GG$22=$L$22),VLOOKUP(MASTER_DATA_PROCESSED!$C123,Backend!$Q$9:$T$52,3,FALSE),MASTER_DATA_NORMALIZED!GG123)</f>
        <v>0</v>
      </c>
      <c r="GH123" s="97">
        <f>IF(AND(MASTER_DATA_NORMALIZED!GH123=0,GH$22=$L$22),VLOOKUP(MASTER_DATA_PROCESSED!$C123,Backend!$Q$9:$T$52,3,FALSE),MASTER_DATA_NORMALIZED!GH123)</f>
        <v>0</v>
      </c>
      <c r="GI123" s="97">
        <f>IF(AND(MASTER_DATA_NORMALIZED!GI123=0,GI$22=$L$22),VLOOKUP(MASTER_DATA_PROCESSED!$C123,Backend!$Q$9:$T$52,3,FALSE),MASTER_DATA_NORMALIZED!GI123)</f>
        <v>0</v>
      </c>
      <c r="GJ123" s="97">
        <f>IF(AND(MASTER_DATA_NORMALIZED!GJ123=0,GJ$22=$L$22),VLOOKUP(MASTER_DATA_PROCESSED!$C123,Backend!$Q$9:$T$52,3,FALSE),MASTER_DATA_NORMALIZED!GJ123)</f>
        <v>43.997866536832312</v>
      </c>
      <c r="GK123" s="97">
        <f>IF(AND(MASTER_DATA_NORMALIZED!GK123=0,GK$22=$L$22),VLOOKUP(MASTER_DATA_PROCESSED!$C123,Backend!$Q$9:$T$52,3,FALSE),MASTER_DATA_NORMALIZED!GK123)</f>
        <v>0</v>
      </c>
      <c r="GL123" s="97">
        <f>IF(AND(MASTER_DATA_NORMALIZED!GL123=0,GL$22=$L$22),VLOOKUP(MASTER_DATA_PROCESSED!$C123,Backend!$Q$9:$T$52,3,FALSE),MASTER_DATA_NORMALIZED!GL123)</f>
        <v>0</v>
      </c>
      <c r="GM123" s="97">
        <f>IF(AND(MASTER_DATA_NORMALIZED!GM123=0,GM$22=$L$22),VLOOKUP(MASTER_DATA_PROCESSED!$C123,Backend!$Q$9:$T$52,3,FALSE),MASTER_DATA_NORMALIZED!GM123)</f>
        <v>0</v>
      </c>
      <c r="GN123" s="97">
        <f>IF(AND(MASTER_DATA_NORMALIZED!GN123=0,GN$22=$L$22),VLOOKUP(MASTER_DATA_PROCESSED!$C123,Backend!$Q$9:$T$52,3,FALSE),MASTER_DATA_NORMALIZED!GN123)</f>
        <v>41.424672416038604</v>
      </c>
      <c r="GO123" s="97">
        <f>IF(AND(MASTER_DATA_NORMALIZED!GO123=0,GO$22=$L$22),VLOOKUP(MASTER_DATA_PROCESSED!$C123,Backend!$Q$9:$T$52,3,FALSE),MASTER_DATA_NORMALIZED!GO123)</f>
        <v>0</v>
      </c>
      <c r="GP123" s="97">
        <f>IF(AND(MASTER_DATA_NORMALIZED!GP123=0,GP$22=$L$22),VLOOKUP(MASTER_DATA_PROCESSED!$C123,Backend!$Q$9:$T$52,3,FALSE),MASTER_DATA_NORMALIZED!GP123)</f>
        <v>0</v>
      </c>
      <c r="GQ123" s="97">
        <f>IF(AND(MASTER_DATA_NORMALIZED!GQ123=0,GQ$22=$L$22),VLOOKUP(MASTER_DATA_PROCESSED!$C123,Backend!$Q$9:$T$52,3,FALSE),MASTER_DATA_NORMALIZED!GQ123)</f>
        <v>0</v>
      </c>
      <c r="GR123" s="97">
        <f>IF(AND(MASTER_DATA_NORMALIZED!GR123=0,GR$22=$L$22),VLOOKUP(MASTER_DATA_PROCESSED!$C123,Backend!$Q$9:$T$52,3,FALSE),MASTER_DATA_NORMALIZED!GR123)</f>
        <v>38.494303085511227</v>
      </c>
      <c r="GS123" s="97">
        <f>IF(AND(MASTER_DATA_NORMALIZED!GS123=0,GS$22=$L$22),VLOOKUP(MASTER_DATA_PROCESSED!$C123,Backend!$Q$9:$T$52,3,FALSE),MASTER_DATA_NORMALIZED!GS123)</f>
        <v>0</v>
      </c>
      <c r="GT123" s="97">
        <f>IF(AND(MASTER_DATA_NORMALIZED!GT123=0,GT$22=$L$22),VLOOKUP(MASTER_DATA_PROCESSED!$C123,Backend!$Q$9:$T$52,3,FALSE),MASTER_DATA_NORMALIZED!GT123)</f>
        <v>0</v>
      </c>
      <c r="GU123" s="97">
        <f>IF(AND(MASTER_DATA_NORMALIZED!GU123=0,GU$22=$L$22),VLOOKUP(MASTER_DATA_PROCESSED!$C123,Backend!$Q$9:$T$52,3,FALSE),MASTER_DATA_NORMALIZED!GU123)</f>
        <v>0</v>
      </c>
      <c r="GV123" s="97">
        <f>IF(AND(MASTER_DATA_NORMALIZED!GV123=0,GV$22=$L$22),VLOOKUP(MASTER_DATA_PROCESSED!$C123,Backend!$Q$9:$T$52,3,FALSE),MASTER_DATA_NORMALIZED!GV123)</f>
        <v>37.345971340804077</v>
      </c>
      <c r="GW123" s="97" t="e">
        <f>IF(AND(MASTER_DATA_NORMALIZED!GW123=0,GW$22=$L$22),VLOOKUP(MASTER_DATA_PROCESSED!$C123,Backend!$Q$9:$T$52,3,FALSE),MASTER_DATA_NORMALIZED!GW123)</f>
        <v>#REF!</v>
      </c>
      <c r="GX123" s="97" t="e">
        <f>IF(AND(MASTER_DATA_NORMALIZED!GX123=0,GX$22=$L$22),VLOOKUP(MASTER_DATA_PROCESSED!$C123,Backend!$Q$9:$T$52,3,FALSE),MASTER_DATA_NORMALIZED!GX123)</f>
        <v>#REF!</v>
      </c>
      <c r="GY123" s="97" t="e">
        <f>IF(AND(MASTER_DATA_NORMALIZED!GY123=0,GY$22=$L$22),VLOOKUP(MASTER_DATA_PROCESSED!$C123,Backend!$Q$9:$T$52,3,FALSE),MASTER_DATA_NORMALIZED!GY123)</f>
        <v>#REF!</v>
      </c>
    </row>
    <row r="124" spans="2:207" hidden="1" outlineLevel="2" x14ac:dyDescent="0.3">
      <c r="B124" s="21">
        <f t="shared" si="14"/>
        <v>20</v>
      </c>
      <c r="C124" s="52">
        <f t="shared" si="15"/>
        <v>246</v>
      </c>
      <c r="D124" s="77"/>
      <c r="E124" s="52"/>
      <c r="F124" s="52">
        <v>246</v>
      </c>
      <c r="G124" s="78"/>
      <c r="H124" s="35" t="s">
        <v>126</v>
      </c>
      <c r="I124" s="97">
        <f>IF(AND(MASTER_DATA_NORMALIZED!I124=0,I$22=$L$22),VLOOKUP(MASTER_DATA_PROCESSED!$C124,Backend!$Q$9:$T$52,3,FALSE),MASTER_DATA_NORMALIZED!I124)</f>
        <v>0</v>
      </c>
      <c r="J124" s="97">
        <f>IF(AND(MASTER_DATA_NORMALIZED!J124=0,J$22=$L$22),VLOOKUP(MASTER_DATA_PROCESSED!$C124,Backend!$Q$9:$T$52,3,FALSE),MASTER_DATA_NORMALIZED!J124)</f>
        <v>0</v>
      </c>
      <c r="K124" s="97">
        <f>IF(AND(MASTER_DATA_NORMALIZED!K124=0,K$22=$L$22),VLOOKUP(MASTER_DATA_PROCESSED!$C124,Backend!$Q$9:$T$52,3,FALSE),MASTER_DATA_NORMALIZED!K124)</f>
        <v>0</v>
      </c>
      <c r="L124" s="97" t="e">
        <f>IF(AND(MASTER_DATA_NORMALIZED!L124=0,L$22=$L$22),VLOOKUP(MASTER_DATA_PROCESSED!$C124,Backend!$Q$9:$T$52,3,FALSE),MASTER_DATA_NORMALIZED!L124)</f>
        <v>#N/A</v>
      </c>
      <c r="M124" s="97">
        <f>IF(AND(MASTER_DATA_NORMALIZED!M124=0,M$22=$L$22),VLOOKUP(MASTER_DATA_PROCESSED!$C124,Backend!$Q$9:$T$52,3,FALSE),MASTER_DATA_NORMALIZED!M124)</f>
        <v>0</v>
      </c>
      <c r="N124" s="97">
        <f>IF(AND(MASTER_DATA_NORMALIZED!N124=0,N$22=$L$22),VLOOKUP(MASTER_DATA_PROCESSED!$C124,Backend!$Q$9:$T$52,3,FALSE),MASTER_DATA_NORMALIZED!N124)</f>
        <v>0</v>
      </c>
      <c r="O124" s="97">
        <f>IF(AND(MASTER_DATA_NORMALIZED!O124=0,O$22=$L$22),VLOOKUP(MASTER_DATA_PROCESSED!$C124,Backend!$Q$9:$T$52,3,FALSE),MASTER_DATA_NORMALIZED!O124)</f>
        <v>0</v>
      </c>
      <c r="P124" s="97" t="e">
        <f>IF(AND(MASTER_DATA_NORMALIZED!P124=0,P$22=$L$22),VLOOKUP(MASTER_DATA_PROCESSED!$C124,Backend!$Q$9:$T$52,3,FALSE),MASTER_DATA_NORMALIZED!P124)</f>
        <v>#N/A</v>
      </c>
      <c r="Q124" s="97">
        <f>IF(AND(MASTER_DATA_NORMALIZED!Q124=0,Q$22=$L$22),VLOOKUP(MASTER_DATA_PROCESSED!$C124,Backend!$Q$9:$T$52,3,FALSE),MASTER_DATA_NORMALIZED!Q124)</f>
        <v>0</v>
      </c>
      <c r="R124" s="97">
        <f>IF(AND(MASTER_DATA_NORMALIZED!R124=0,R$22=$L$22),VLOOKUP(MASTER_DATA_PROCESSED!$C124,Backend!$Q$9:$T$52,3,FALSE),MASTER_DATA_NORMALIZED!R124)</f>
        <v>0</v>
      </c>
      <c r="S124" s="97">
        <f>IF(AND(MASTER_DATA_NORMALIZED!S124=0,S$22=$L$22),VLOOKUP(MASTER_DATA_PROCESSED!$C124,Backend!$Q$9:$T$52,3,FALSE),MASTER_DATA_NORMALIZED!S124)</f>
        <v>0</v>
      </c>
      <c r="T124" s="97" t="e">
        <f>IF(AND(MASTER_DATA_NORMALIZED!T124=0,T$22=$L$22),VLOOKUP(MASTER_DATA_PROCESSED!$C124,Backend!$Q$9:$T$52,3,FALSE),MASTER_DATA_NORMALIZED!T124)</f>
        <v>#N/A</v>
      </c>
      <c r="U124" s="97">
        <f>IF(AND(MASTER_DATA_NORMALIZED!U124=0,U$22=$L$22),VLOOKUP(MASTER_DATA_PROCESSED!$C124,Backend!$Q$9:$T$52,3,FALSE),MASTER_DATA_NORMALIZED!U124)</f>
        <v>0</v>
      </c>
      <c r="V124" s="97">
        <f>IF(AND(MASTER_DATA_NORMALIZED!V124=0,V$22=$L$22),VLOOKUP(MASTER_DATA_PROCESSED!$C124,Backend!$Q$9:$T$52,3,FALSE),MASTER_DATA_NORMALIZED!V124)</f>
        <v>0</v>
      </c>
      <c r="W124" s="97">
        <f>IF(AND(MASTER_DATA_NORMALIZED!W124=0,W$22=$L$22),VLOOKUP(MASTER_DATA_PROCESSED!$C124,Backend!$Q$9:$T$52,3,FALSE),MASTER_DATA_NORMALIZED!W124)</f>
        <v>0</v>
      </c>
      <c r="X124" s="97" t="e">
        <f>IF(AND(MASTER_DATA_NORMALIZED!X124=0,X$22=$L$22),VLOOKUP(MASTER_DATA_PROCESSED!$C124,Backend!$Q$9:$T$52,3,FALSE),MASTER_DATA_NORMALIZED!X124)</f>
        <v>#N/A</v>
      </c>
      <c r="Y124" s="97">
        <f>IF(AND(MASTER_DATA_NORMALIZED!Y124=0,Y$22=$L$22),VLOOKUP(MASTER_DATA_PROCESSED!$C124,Backend!$Q$9:$T$52,3,FALSE),MASTER_DATA_NORMALIZED!Y124)</f>
        <v>0</v>
      </c>
      <c r="Z124" s="97">
        <f>IF(AND(MASTER_DATA_NORMALIZED!Z124=0,Z$22=$L$22),VLOOKUP(MASTER_DATA_PROCESSED!$C124,Backend!$Q$9:$T$52,3,FALSE),MASTER_DATA_NORMALIZED!Z124)</f>
        <v>0</v>
      </c>
      <c r="AA124" s="97">
        <f>IF(AND(MASTER_DATA_NORMALIZED!AA124=0,AA$22=$L$22),VLOOKUP(MASTER_DATA_PROCESSED!$C124,Backend!$Q$9:$T$52,3,FALSE),MASTER_DATA_NORMALIZED!AA124)</f>
        <v>0</v>
      </c>
      <c r="AB124" s="97" t="e">
        <f>IF(AND(MASTER_DATA_NORMALIZED!AB124=0,AB$22=$L$22),VLOOKUP(MASTER_DATA_PROCESSED!$C124,Backend!$Q$9:$T$52,3,FALSE),MASTER_DATA_NORMALIZED!AB124)</f>
        <v>#N/A</v>
      </c>
      <c r="AC124" s="97">
        <f>IF(AND(MASTER_DATA_NORMALIZED!AC124=0,AC$22=$L$22),VLOOKUP(MASTER_DATA_PROCESSED!$C124,Backend!$Q$9:$T$52,3,FALSE),MASTER_DATA_NORMALIZED!AC124)</f>
        <v>0</v>
      </c>
      <c r="AD124" s="97">
        <f>IF(AND(MASTER_DATA_NORMALIZED!AD124=0,AD$22=$L$22),VLOOKUP(MASTER_DATA_PROCESSED!$C124,Backend!$Q$9:$T$52,3,FALSE),MASTER_DATA_NORMALIZED!AD124)</f>
        <v>0</v>
      </c>
      <c r="AE124" s="97">
        <f>IF(AND(MASTER_DATA_NORMALIZED!AE124=0,AE$22=$L$22),VLOOKUP(MASTER_DATA_PROCESSED!$C124,Backend!$Q$9:$T$52,3,FALSE),MASTER_DATA_NORMALIZED!AE124)</f>
        <v>0</v>
      </c>
      <c r="AF124" s="97" t="e">
        <f>IF(AND(MASTER_DATA_NORMALIZED!AF124=0,AF$22=$L$22),VLOOKUP(MASTER_DATA_PROCESSED!$C124,Backend!$Q$9:$T$52,3,FALSE),MASTER_DATA_NORMALIZED!AF124)</f>
        <v>#N/A</v>
      </c>
      <c r="AG124" s="97">
        <f>IF(AND(MASTER_DATA_NORMALIZED!AG124=0,AG$22=$L$22),VLOOKUP(MASTER_DATA_PROCESSED!$C124,Backend!$Q$9:$T$52,3,FALSE),MASTER_DATA_NORMALIZED!AG124)</f>
        <v>0</v>
      </c>
      <c r="AH124" s="97">
        <f>IF(AND(MASTER_DATA_NORMALIZED!AH124=0,AH$22=$L$22),VLOOKUP(MASTER_DATA_PROCESSED!$C124,Backend!$Q$9:$T$52,3,FALSE),MASTER_DATA_NORMALIZED!AH124)</f>
        <v>0</v>
      </c>
      <c r="AI124" s="97">
        <f>IF(AND(MASTER_DATA_NORMALIZED!AI124=0,AI$22=$L$22),VLOOKUP(MASTER_DATA_PROCESSED!$C124,Backend!$Q$9:$T$52,3,FALSE),MASTER_DATA_NORMALIZED!AI124)</f>
        <v>0</v>
      </c>
      <c r="AJ124" s="97" t="e">
        <f>IF(AND(MASTER_DATA_NORMALIZED!AJ124=0,AJ$22=$L$22),VLOOKUP(MASTER_DATA_PROCESSED!$C124,Backend!$Q$9:$T$52,3,FALSE),MASTER_DATA_NORMALIZED!AJ124)</f>
        <v>#N/A</v>
      </c>
      <c r="AK124" s="97">
        <f>IF(AND(MASTER_DATA_NORMALIZED!AK124=0,AK$22=$L$22),VLOOKUP(MASTER_DATA_PROCESSED!$C124,Backend!$Q$9:$T$52,3,FALSE),MASTER_DATA_NORMALIZED!AK124)</f>
        <v>0</v>
      </c>
      <c r="AL124" s="97">
        <f>IF(AND(MASTER_DATA_NORMALIZED!AL124=0,AL$22=$L$22),VLOOKUP(MASTER_DATA_PROCESSED!$C124,Backend!$Q$9:$T$52,3,FALSE),MASTER_DATA_NORMALIZED!AL124)</f>
        <v>0</v>
      </c>
      <c r="AM124" s="97">
        <f>IF(AND(MASTER_DATA_NORMALIZED!AM124=0,AM$22=$L$22),VLOOKUP(MASTER_DATA_PROCESSED!$C124,Backend!$Q$9:$T$52,3,FALSE),MASTER_DATA_NORMALIZED!AM124)</f>
        <v>0</v>
      </c>
      <c r="AN124" s="97" t="e">
        <f>IF(AND(MASTER_DATA_NORMALIZED!AN124=0,AN$22=$L$22),VLOOKUP(MASTER_DATA_PROCESSED!$C124,Backend!$Q$9:$T$52,3,FALSE),MASTER_DATA_NORMALIZED!AN124)</f>
        <v>#N/A</v>
      </c>
      <c r="AO124" s="97">
        <f>IF(AND(MASTER_DATA_NORMALIZED!AO124=0,AO$22=$L$22),VLOOKUP(MASTER_DATA_PROCESSED!$C124,Backend!$Q$9:$T$52,3,FALSE),MASTER_DATA_NORMALIZED!AO124)</f>
        <v>0</v>
      </c>
      <c r="AP124" s="97">
        <f>IF(AND(MASTER_DATA_NORMALIZED!AP124=0,AP$22=$L$22),VLOOKUP(MASTER_DATA_PROCESSED!$C124,Backend!$Q$9:$T$52,3,FALSE),MASTER_DATA_NORMALIZED!AP124)</f>
        <v>0</v>
      </c>
      <c r="AQ124" s="97">
        <f>IF(AND(MASTER_DATA_NORMALIZED!AQ124=0,AQ$22=$L$22),VLOOKUP(MASTER_DATA_PROCESSED!$C124,Backend!$Q$9:$T$52,3,FALSE),MASTER_DATA_NORMALIZED!AQ124)</f>
        <v>0</v>
      </c>
      <c r="AR124" s="97" t="e">
        <f>IF(AND(MASTER_DATA_NORMALIZED!AR124=0,AR$22=$L$22),VLOOKUP(MASTER_DATA_PROCESSED!$C124,Backend!$Q$9:$T$52,3,FALSE),MASTER_DATA_NORMALIZED!AR124)</f>
        <v>#N/A</v>
      </c>
      <c r="AS124" s="97">
        <f>IF(AND(MASTER_DATA_NORMALIZED!AS124=0,AS$22=$L$22),VLOOKUP(MASTER_DATA_PROCESSED!$C124,Backend!$Q$9:$T$52,3,FALSE),MASTER_DATA_NORMALIZED!AS124)</f>
        <v>0</v>
      </c>
      <c r="AT124" s="97">
        <f>IF(AND(MASTER_DATA_NORMALIZED!AT124=0,AT$22=$L$22),VLOOKUP(MASTER_DATA_PROCESSED!$C124,Backend!$Q$9:$T$52,3,FALSE),MASTER_DATA_NORMALIZED!AT124)</f>
        <v>0</v>
      </c>
      <c r="AU124" s="97">
        <f>IF(AND(MASTER_DATA_NORMALIZED!AU124=0,AU$22=$L$22),VLOOKUP(MASTER_DATA_PROCESSED!$C124,Backend!$Q$9:$T$52,3,FALSE),MASTER_DATA_NORMALIZED!AU124)</f>
        <v>0</v>
      </c>
      <c r="AV124" s="97" t="e">
        <f>IF(AND(MASTER_DATA_NORMALIZED!AV124=0,AV$22=$L$22),VLOOKUP(MASTER_DATA_PROCESSED!$C124,Backend!$Q$9:$T$52,3,FALSE),MASTER_DATA_NORMALIZED!AV124)</f>
        <v>#N/A</v>
      </c>
      <c r="AW124" s="97">
        <f>IF(AND(MASTER_DATA_NORMALIZED!AW124=0,AW$22=$L$22),VLOOKUP(MASTER_DATA_PROCESSED!$C124,Backend!$Q$9:$T$52,3,FALSE),MASTER_DATA_NORMALIZED!AW124)</f>
        <v>0</v>
      </c>
      <c r="AX124" s="97">
        <f>IF(AND(MASTER_DATA_NORMALIZED!AX124=0,AX$22=$L$22),VLOOKUP(MASTER_DATA_PROCESSED!$C124,Backend!$Q$9:$T$52,3,FALSE),MASTER_DATA_NORMALIZED!AX124)</f>
        <v>0</v>
      </c>
      <c r="AY124" s="97">
        <f>IF(AND(MASTER_DATA_NORMALIZED!AY124=0,AY$22=$L$22),VLOOKUP(MASTER_DATA_PROCESSED!$C124,Backend!$Q$9:$T$52,3,FALSE),MASTER_DATA_NORMALIZED!AY124)</f>
        <v>0</v>
      </c>
      <c r="AZ124" s="97" t="e">
        <f>IF(AND(MASTER_DATA_NORMALIZED!AZ124=0,AZ$22=$L$22),VLOOKUP(MASTER_DATA_PROCESSED!$C124,Backend!$Q$9:$T$52,3,FALSE),MASTER_DATA_NORMALIZED!AZ124)</f>
        <v>#N/A</v>
      </c>
      <c r="BA124" s="97">
        <f>IF(AND(MASTER_DATA_NORMALIZED!BA124=0,BA$22=$L$22),VLOOKUP(MASTER_DATA_PROCESSED!$C124,Backend!$Q$9:$T$52,3,FALSE),MASTER_DATA_NORMALIZED!BA124)</f>
        <v>0</v>
      </c>
      <c r="BB124" s="97">
        <f>IF(AND(MASTER_DATA_NORMALIZED!BB124=0,BB$22=$L$22),VLOOKUP(MASTER_DATA_PROCESSED!$C124,Backend!$Q$9:$T$52,3,FALSE),MASTER_DATA_NORMALIZED!BB124)</f>
        <v>0</v>
      </c>
      <c r="BC124" s="97">
        <f>IF(AND(MASTER_DATA_NORMALIZED!BC124=0,BC$22=$L$22),VLOOKUP(MASTER_DATA_PROCESSED!$C124,Backend!$Q$9:$T$52,3,FALSE),MASTER_DATA_NORMALIZED!BC124)</f>
        <v>0</v>
      </c>
      <c r="BD124" s="97" t="e">
        <f>IF(AND(MASTER_DATA_NORMALIZED!BD124=0,BD$22=$L$22),VLOOKUP(MASTER_DATA_PROCESSED!$C124,Backend!$Q$9:$T$52,3,FALSE),MASTER_DATA_NORMALIZED!BD124)</f>
        <v>#N/A</v>
      </c>
      <c r="BE124" s="97">
        <f>IF(AND(MASTER_DATA_NORMALIZED!BE124=0,BE$22=$L$22),VLOOKUP(MASTER_DATA_PROCESSED!$C124,Backend!$Q$9:$T$52,3,FALSE),MASTER_DATA_NORMALIZED!BE124)</f>
        <v>0</v>
      </c>
      <c r="BF124" s="97">
        <f>IF(AND(MASTER_DATA_NORMALIZED!BF124=0,BF$22=$L$22),VLOOKUP(MASTER_DATA_PROCESSED!$C124,Backend!$Q$9:$T$52,3,FALSE),MASTER_DATA_NORMALIZED!BF124)</f>
        <v>0</v>
      </c>
      <c r="BG124" s="97">
        <f>IF(AND(MASTER_DATA_NORMALIZED!BG124=0,BG$22=$L$22),VLOOKUP(MASTER_DATA_PROCESSED!$C124,Backend!$Q$9:$T$52,3,FALSE),MASTER_DATA_NORMALIZED!BG124)</f>
        <v>0</v>
      </c>
      <c r="BH124" s="97" t="e">
        <f>IF(AND(MASTER_DATA_NORMALIZED!BH124=0,BH$22=$L$22),VLOOKUP(MASTER_DATA_PROCESSED!$C124,Backend!$Q$9:$T$52,3,FALSE),MASTER_DATA_NORMALIZED!BH124)</f>
        <v>#N/A</v>
      </c>
      <c r="BI124" s="97">
        <f>IF(AND(MASTER_DATA_NORMALIZED!BI124=0,BI$22=$L$22),VLOOKUP(MASTER_DATA_PROCESSED!$C124,Backend!$Q$9:$T$52,3,FALSE),MASTER_DATA_NORMALIZED!BI124)</f>
        <v>0</v>
      </c>
      <c r="BJ124" s="97">
        <f>IF(AND(MASTER_DATA_NORMALIZED!BJ124=0,BJ$22=$L$22),VLOOKUP(MASTER_DATA_PROCESSED!$C124,Backend!$Q$9:$T$52,3,FALSE),MASTER_DATA_NORMALIZED!BJ124)</f>
        <v>0</v>
      </c>
      <c r="BK124" s="97">
        <f>IF(AND(MASTER_DATA_NORMALIZED!BK124=0,BK$22=$L$22),VLOOKUP(MASTER_DATA_PROCESSED!$C124,Backend!$Q$9:$T$52,3,FALSE),MASTER_DATA_NORMALIZED!BK124)</f>
        <v>0</v>
      </c>
      <c r="BL124" s="97" t="e">
        <f>IF(AND(MASTER_DATA_NORMALIZED!BL124=0,BL$22=$L$22),VLOOKUP(MASTER_DATA_PROCESSED!$C124,Backend!$Q$9:$T$52,3,FALSE),MASTER_DATA_NORMALIZED!BL124)</f>
        <v>#N/A</v>
      </c>
      <c r="BM124" s="97">
        <f>IF(AND(MASTER_DATA_NORMALIZED!BM124=0,BM$22=$L$22),VLOOKUP(MASTER_DATA_PROCESSED!$C124,Backend!$Q$9:$T$52,3,FALSE),MASTER_DATA_NORMALIZED!BM124)</f>
        <v>0</v>
      </c>
      <c r="BN124" s="97">
        <f>IF(AND(MASTER_DATA_NORMALIZED!BN124=0,BN$22=$L$22),VLOOKUP(MASTER_DATA_PROCESSED!$C124,Backend!$Q$9:$T$52,3,FALSE),MASTER_DATA_NORMALIZED!BN124)</f>
        <v>0</v>
      </c>
      <c r="BO124" s="97">
        <f>IF(AND(MASTER_DATA_NORMALIZED!BO124=0,BO$22=$L$22),VLOOKUP(MASTER_DATA_PROCESSED!$C124,Backend!$Q$9:$T$52,3,FALSE),MASTER_DATA_NORMALIZED!BO124)</f>
        <v>0</v>
      </c>
      <c r="BP124" s="97">
        <f>IF(AND(MASTER_DATA_NORMALIZED!BP124=0,BP$22=$L$22),VLOOKUP(MASTER_DATA_PROCESSED!$C124,Backend!$Q$9:$T$52,3,FALSE),MASTER_DATA_NORMALIZED!BP124)</f>
        <v>92.692319736275522</v>
      </c>
      <c r="BQ124" s="97">
        <f>IF(AND(MASTER_DATA_NORMALIZED!BQ124=0,BQ$22=$L$22),VLOOKUP(MASTER_DATA_PROCESSED!$C124,Backend!$Q$9:$T$52,3,FALSE),MASTER_DATA_NORMALIZED!BQ124)</f>
        <v>0</v>
      </c>
      <c r="BR124" s="97">
        <f>IF(AND(MASTER_DATA_NORMALIZED!BR124=0,BR$22=$L$22),VLOOKUP(MASTER_DATA_PROCESSED!$C124,Backend!$Q$9:$T$52,3,FALSE),MASTER_DATA_NORMALIZED!BR124)</f>
        <v>0</v>
      </c>
      <c r="BS124" s="97">
        <f>IF(AND(MASTER_DATA_NORMALIZED!BS124=0,BS$22=$L$22),VLOOKUP(MASTER_DATA_PROCESSED!$C124,Backend!$Q$9:$T$52,3,FALSE),MASTER_DATA_NORMALIZED!BS124)</f>
        <v>0</v>
      </c>
      <c r="BT124" s="97">
        <f>IF(AND(MASTER_DATA_NORMALIZED!BT124=0,BT$22=$L$22),VLOOKUP(MASTER_DATA_PROCESSED!$C124,Backend!$Q$9:$T$52,3,FALSE),MASTER_DATA_NORMALIZED!BT124)</f>
        <v>57.465469871955634</v>
      </c>
      <c r="BU124" s="97">
        <f>IF(AND(MASTER_DATA_NORMALIZED!BU124=0,BU$22=$L$22),VLOOKUP(MASTER_DATA_PROCESSED!$C124,Backend!$Q$9:$T$52,3,FALSE),MASTER_DATA_NORMALIZED!BU124)</f>
        <v>0</v>
      </c>
      <c r="BV124" s="97">
        <f>IF(AND(MASTER_DATA_NORMALIZED!BV124=0,BV$22=$L$22),VLOOKUP(MASTER_DATA_PROCESSED!$C124,Backend!$Q$9:$T$52,3,FALSE),MASTER_DATA_NORMALIZED!BV124)</f>
        <v>0</v>
      </c>
      <c r="BW124" s="97">
        <f>IF(AND(MASTER_DATA_NORMALIZED!BW124=0,BW$22=$L$22),VLOOKUP(MASTER_DATA_PROCESSED!$C124,Backend!$Q$9:$T$52,3,FALSE),MASTER_DATA_NORMALIZED!BW124)</f>
        <v>0</v>
      </c>
      <c r="BX124" s="97">
        <f>IF(AND(MASTER_DATA_NORMALIZED!BX124=0,BX$22=$L$22),VLOOKUP(MASTER_DATA_PROCESSED!$C124,Backend!$Q$9:$T$52,3,FALSE),MASTER_DATA_NORMALIZED!BX124)</f>
        <v>43.703704564300054</v>
      </c>
      <c r="BY124" s="97">
        <f>IF(AND(MASTER_DATA_NORMALIZED!BY124=0,BY$22=$L$22),VLOOKUP(MASTER_DATA_PROCESSED!$C124,Backend!$Q$9:$T$52,3,FALSE),MASTER_DATA_NORMALIZED!BY124)</f>
        <v>0</v>
      </c>
      <c r="BZ124" s="97">
        <f>IF(AND(MASTER_DATA_NORMALIZED!BZ124=0,BZ$22=$L$22),VLOOKUP(MASTER_DATA_PROCESSED!$C124,Backend!$Q$9:$T$52,3,FALSE),MASTER_DATA_NORMALIZED!BZ124)</f>
        <v>0</v>
      </c>
      <c r="CA124" s="97">
        <f>IF(AND(MASTER_DATA_NORMALIZED!CA124=0,CA$22=$L$22),VLOOKUP(MASTER_DATA_PROCESSED!$C124,Backend!$Q$9:$T$52,3,FALSE),MASTER_DATA_NORMALIZED!CA124)</f>
        <v>0</v>
      </c>
      <c r="CB124" s="97">
        <f>IF(AND(MASTER_DATA_NORMALIZED!CB124=0,CB$22=$L$22),VLOOKUP(MASTER_DATA_PROCESSED!$C124,Backend!$Q$9:$T$52,3,FALSE),MASTER_DATA_NORMALIZED!CB124)</f>
        <v>37.351822073294542</v>
      </c>
      <c r="CC124" s="97">
        <f>IF(AND(MASTER_DATA_NORMALIZED!CC124=0,CC$22=$L$22),VLOOKUP(MASTER_DATA_PROCESSED!$C124,Backend!$Q$9:$T$52,3,FALSE),MASTER_DATA_NORMALIZED!CC124)</f>
        <v>0</v>
      </c>
      <c r="CD124" s="97">
        <f>IF(AND(MASTER_DATA_NORMALIZED!CD124=0,CD$22=$L$22),VLOOKUP(MASTER_DATA_PROCESSED!$C124,Backend!$Q$9:$T$52,3,FALSE),MASTER_DATA_NORMALIZED!CD124)</f>
        <v>0</v>
      </c>
      <c r="CE124" s="97">
        <f>IF(AND(MASTER_DATA_NORMALIZED!CE124=0,CE$22=$L$22),VLOOKUP(MASTER_DATA_PROCESSED!$C124,Backend!$Q$9:$T$52,3,FALSE),MASTER_DATA_NORMALIZED!CE124)</f>
        <v>0</v>
      </c>
      <c r="CF124" s="97">
        <f>IF(AND(MASTER_DATA_NORMALIZED!CF124=0,CF$22=$L$22),VLOOKUP(MASTER_DATA_PROCESSED!$C124,Backend!$Q$9:$T$52,3,FALSE),MASTER_DATA_NORMALIZED!CF124)</f>
        <v>39.342625860823119</v>
      </c>
      <c r="CG124" s="97">
        <f>IF(AND(MASTER_DATA_NORMALIZED!CG124=0,CG$22=$L$22),VLOOKUP(MASTER_DATA_PROCESSED!$C124,Backend!$Q$9:$T$52,3,FALSE),MASTER_DATA_NORMALIZED!CG124)</f>
        <v>0</v>
      </c>
      <c r="CH124" s="97">
        <f>IF(AND(MASTER_DATA_NORMALIZED!CH124=0,CH$22=$L$22),VLOOKUP(MASTER_DATA_PROCESSED!$C124,Backend!$Q$9:$T$52,3,FALSE),MASTER_DATA_NORMALIZED!CH124)</f>
        <v>0</v>
      </c>
      <c r="CI124" s="97">
        <f>IF(AND(MASTER_DATA_NORMALIZED!CI124=0,CI$22=$L$22),VLOOKUP(MASTER_DATA_PROCESSED!$C124,Backend!$Q$9:$T$52,3,FALSE),MASTER_DATA_NORMALIZED!CI124)</f>
        <v>0</v>
      </c>
      <c r="CJ124" s="97" t="e">
        <f>IF(AND(MASTER_DATA_NORMALIZED!CJ124=0,CJ$22=$L$22),VLOOKUP(MASTER_DATA_PROCESSED!$C124,Backend!$Q$9:$T$52,3,FALSE),MASTER_DATA_NORMALIZED!CJ124)</f>
        <v>#N/A</v>
      </c>
      <c r="CK124" s="97">
        <f>IF(AND(MASTER_DATA_NORMALIZED!CK124=0,CK$22=$L$22),VLOOKUP(MASTER_DATA_PROCESSED!$C124,Backend!$Q$9:$T$52,3,FALSE),MASTER_DATA_NORMALIZED!CK124)</f>
        <v>0</v>
      </c>
      <c r="CL124" s="97">
        <f>IF(AND(MASTER_DATA_NORMALIZED!CL124=0,CL$22=$L$22),VLOOKUP(MASTER_DATA_PROCESSED!$C124,Backend!$Q$9:$T$52,3,FALSE),MASTER_DATA_NORMALIZED!CL124)</f>
        <v>0</v>
      </c>
      <c r="CM124" s="97">
        <f>IF(AND(MASTER_DATA_NORMALIZED!CM124=0,CM$22=$L$22),VLOOKUP(MASTER_DATA_PROCESSED!$C124,Backend!$Q$9:$T$52,3,FALSE),MASTER_DATA_NORMALIZED!CM124)</f>
        <v>0</v>
      </c>
      <c r="CN124" s="97" t="e">
        <f>IF(AND(MASTER_DATA_NORMALIZED!CN124=0,CN$22=$L$22),VLOOKUP(MASTER_DATA_PROCESSED!$C124,Backend!$Q$9:$T$52,3,FALSE),MASTER_DATA_NORMALIZED!CN124)</f>
        <v>#N/A</v>
      </c>
      <c r="CO124" s="97">
        <f>IF(AND(MASTER_DATA_NORMALIZED!CO124=0,CO$22=$L$22),VLOOKUP(MASTER_DATA_PROCESSED!$C124,Backend!$Q$9:$T$52,3,FALSE),MASTER_DATA_NORMALIZED!CO124)</f>
        <v>0</v>
      </c>
      <c r="CP124" s="97">
        <f>IF(AND(MASTER_DATA_NORMALIZED!CP124=0,CP$22=$L$22),VLOOKUP(MASTER_DATA_PROCESSED!$C124,Backend!$Q$9:$T$52,3,FALSE),MASTER_DATA_NORMALIZED!CP124)</f>
        <v>0</v>
      </c>
      <c r="CQ124" s="97">
        <f>IF(AND(MASTER_DATA_NORMALIZED!CQ124=0,CQ$22=$L$22),VLOOKUP(MASTER_DATA_PROCESSED!$C124,Backend!$Q$9:$T$52,3,FALSE),MASTER_DATA_NORMALIZED!CQ124)</f>
        <v>0</v>
      </c>
      <c r="CR124" s="97" t="e">
        <f>IF(AND(MASTER_DATA_NORMALIZED!CR124=0,CR$22=$L$22),VLOOKUP(MASTER_DATA_PROCESSED!$C124,Backend!$Q$9:$T$52,3,FALSE),MASTER_DATA_NORMALIZED!CR124)</f>
        <v>#N/A</v>
      </c>
      <c r="CS124" s="97">
        <f>IF(AND(MASTER_DATA_NORMALIZED!CS124=0,CS$22=$L$22),VLOOKUP(MASTER_DATA_PROCESSED!$C124,Backend!$Q$9:$T$52,3,FALSE),MASTER_DATA_NORMALIZED!CS124)</f>
        <v>0</v>
      </c>
      <c r="CT124" s="97">
        <f>IF(AND(MASTER_DATA_NORMALIZED!CT124=0,CT$22=$L$22),VLOOKUP(MASTER_DATA_PROCESSED!$C124,Backend!$Q$9:$T$52,3,FALSE),MASTER_DATA_NORMALIZED!CT124)</f>
        <v>0</v>
      </c>
      <c r="CU124" s="97">
        <f>IF(AND(MASTER_DATA_NORMALIZED!CU124=0,CU$22=$L$22),VLOOKUP(MASTER_DATA_PROCESSED!$C124,Backend!$Q$9:$T$52,3,FALSE),MASTER_DATA_NORMALIZED!CU124)</f>
        <v>0</v>
      </c>
      <c r="CV124" s="97">
        <f>IF(AND(MASTER_DATA_NORMALIZED!CV124=0,CV$22=$L$22),VLOOKUP(MASTER_DATA_PROCESSED!$C124,Backend!$Q$9:$T$52,3,FALSE),MASTER_DATA_NORMALIZED!CV124)</f>
        <v>45.567268766825109</v>
      </c>
      <c r="CW124" s="97">
        <f>IF(AND(MASTER_DATA_NORMALIZED!CW124=0,CW$22=$L$22),VLOOKUP(MASTER_DATA_PROCESSED!$C124,Backend!$Q$9:$T$52,3,FALSE),MASTER_DATA_NORMALIZED!CW124)</f>
        <v>0</v>
      </c>
      <c r="CX124" s="97">
        <f>IF(AND(MASTER_DATA_NORMALIZED!CX124=0,CX$22=$L$22),VLOOKUP(MASTER_DATA_PROCESSED!$C124,Backend!$Q$9:$T$52,3,FALSE),MASTER_DATA_NORMALIZED!CX124)</f>
        <v>0</v>
      </c>
      <c r="CY124" s="97">
        <f>IF(AND(MASTER_DATA_NORMALIZED!CY124=0,CY$22=$L$22),VLOOKUP(MASTER_DATA_PROCESSED!$C124,Backend!$Q$9:$T$52,3,FALSE),MASTER_DATA_NORMALIZED!CY124)</f>
        <v>0</v>
      </c>
      <c r="CZ124" s="97">
        <f>IF(AND(MASTER_DATA_NORMALIZED!CZ124=0,CZ$22=$L$22),VLOOKUP(MASTER_DATA_PROCESSED!$C124,Backend!$Q$9:$T$52,3,FALSE),MASTER_DATA_NORMALIZED!CZ124)</f>
        <v>39.776709804365375</v>
      </c>
      <c r="DA124" s="97" t="e">
        <f>IF(AND(MASTER_DATA_NORMALIZED!DA124=0,DA$22=$L$22),VLOOKUP(MASTER_DATA_PROCESSED!$C124,Backend!$Q$9:$T$52,3,FALSE),MASTER_DATA_NORMALIZED!DA124)</f>
        <v>#DIV/0!</v>
      </c>
      <c r="DB124" s="97" t="e">
        <f>IF(AND(MASTER_DATA_NORMALIZED!DB124=0,DB$22=$L$22),VLOOKUP(MASTER_DATA_PROCESSED!$C124,Backend!$Q$9:$T$52,3,FALSE),MASTER_DATA_NORMALIZED!DB124)</f>
        <v>#DIV/0!</v>
      </c>
      <c r="DC124" s="97" t="e">
        <f>IF(AND(MASTER_DATA_NORMALIZED!DC124=0,DC$22=$L$22),VLOOKUP(MASTER_DATA_PROCESSED!$C124,Backend!$Q$9:$T$52,3,FALSE),MASTER_DATA_NORMALIZED!DC124)</f>
        <v>#DIV/0!</v>
      </c>
      <c r="DD124" s="97" t="e">
        <f>IF(AND(MASTER_DATA_NORMALIZED!DD124=0,DD$22=$L$22),VLOOKUP(MASTER_DATA_PROCESSED!$C124,Backend!$Q$9:$T$52,3,FALSE),MASTER_DATA_NORMALIZED!DD124)</f>
        <v>#N/A</v>
      </c>
      <c r="DE124" s="97">
        <f>IF(AND(MASTER_DATA_NORMALIZED!DE124=0,DE$22=$L$22),VLOOKUP(MASTER_DATA_PROCESSED!$C124,Backend!$Q$9:$T$52,3,FALSE),MASTER_DATA_NORMALIZED!DE124)</f>
        <v>0</v>
      </c>
      <c r="DF124" s="97">
        <f>IF(AND(MASTER_DATA_NORMALIZED!DF124=0,DF$22=$L$22),VLOOKUP(MASTER_DATA_PROCESSED!$C124,Backend!$Q$9:$T$52,3,FALSE),MASTER_DATA_NORMALIZED!DF124)</f>
        <v>0</v>
      </c>
      <c r="DG124" s="97">
        <f>IF(AND(MASTER_DATA_NORMALIZED!DG124=0,DG$22=$L$22),VLOOKUP(MASTER_DATA_PROCESSED!$C124,Backend!$Q$9:$T$52,3,FALSE),MASTER_DATA_NORMALIZED!DG124)</f>
        <v>0</v>
      </c>
      <c r="DH124" s="97" t="e">
        <f>IF(AND(MASTER_DATA_NORMALIZED!DH124=0,DH$22=$L$22),VLOOKUP(MASTER_DATA_PROCESSED!$C124,Backend!$Q$9:$T$52,3,FALSE),MASTER_DATA_NORMALIZED!DH124)</f>
        <v>#N/A</v>
      </c>
      <c r="DI124" s="97">
        <f>IF(AND(MASTER_DATA_NORMALIZED!DI124=0,DI$22=$L$22),VLOOKUP(MASTER_DATA_PROCESSED!$C124,Backend!$Q$9:$T$52,3,FALSE),MASTER_DATA_NORMALIZED!DI124)</f>
        <v>0</v>
      </c>
      <c r="DJ124" s="97">
        <f>IF(AND(MASTER_DATA_NORMALIZED!DJ124=0,DJ$22=$L$22),VLOOKUP(MASTER_DATA_PROCESSED!$C124,Backend!$Q$9:$T$52,3,FALSE),MASTER_DATA_NORMALIZED!DJ124)</f>
        <v>0</v>
      </c>
      <c r="DK124" s="97">
        <f>IF(AND(MASTER_DATA_NORMALIZED!DK124=0,DK$22=$L$22),VLOOKUP(MASTER_DATA_PROCESSED!$C124,Backend!$Q$9:$T$52,3,FALSE),MASTER_DATA_NORMALIZED!DK124)</f>
        <v>0</v>
      </c>
      <c r="DL124" s="97" t="e">
        <f>IF(AND(MASTER_DATA_NORMALIZED!DL124=0,DL$22=$L$22),VLOOKUP(MASTER_DATA_PROCESSED!$C124,Backend!$Q$9:$T$52,3,FALSE),MASTER_DATA_NORMALIZED!DL124)</f>
        <v>#N/A</v>
      </c>
      <c r="DM124" s="97">
        <f>IF(AND(MASTER_DATA_NORMALIZED!DM124=0,DM$22=$L$22),VLOOKUP(MASTER_DATA_PROCESSED!$C124,Backend!$Q$9:$T$52,3,FALSE),MASTER_DATA_NORMALIZED!DM124)</f>
        <v>0</v>
      </c>
      <c r="DN124" s="97">
        <f>IF(AND(MASTER_DATA_NORMALIZED!DN124=0,DN$22=$L$22),VLOOKUP(MASTER_DATA_PROCESSED!$C124,Backend!$Q$9:$T$52,3,FALSE),MASTER_DATA_NORMALIZED!DN124)</f>
        <v>0</v>
      </c>
      <c r="DO124" s="97">
        <f>IF(AND(MASTER_DATA_NORMALIZED!DO124=0,DO$22=$L$22),VLOOKUP(MASTER_DATA_PROCESSED!$C124,Backend!$Q$9:$T$52,3,FALSE),MASTER_DATA_NORMALIZED!DO124)</f>
        <v>0</v>
      </c>
      <c r="DP124" s="97" t="e">
        <f>IF(AND(MASTER_DATA_NORMALIZED!DP124=0,DP$22=$L$22),VLOOKUP(MASTER_DATA_PROCESSED!$C124,Backend!$Q$9:$T$52,3,FALSE),MASTER_DATA_NORMALIZED!DP124)</f>
        <v>#N/A</v>
      </c>
      <c r="DQ124" s="97">
        <f>IF(AND(MASTER_DATA_NORMALIZED!DQ124=0,DQ$22=$L$22),VLOOKUP(MASTER_DATA_PROCESSED!$C124,Backend!$Q$9:$T$52,3,FALSE),MASTER_DATA_NORMALIZED!DQ124)</f>
        <v>0</v>
      </c>
      <c r="DR124" s="97">
        <f>IF(AND(MASTER_DATA_NORMALIZED!DR124=0,DR$22=$L$22),VLOOKUP(MASTER_DATA_PROCESSED!$C124,Backend!$Q$9:$T$52,3,FALSE),MASTER_DATA_NORMALIZED!DR124)</f>
        <v>0</v>
      </c>
      <c r="DS124" s="97">
        <f>IF(AND(MASTER_DATA_NORMALIZED!DS124=0,DS$22=$L$22),VLOOKUP(MASTER_DATA_PROCESSED!$C124,Backend!$Q$9:$T$52,3,FALSE),MASTER_DATA_NORMALIZED!DS124)</f>
        <v>0</v>
      </c>
      <c r="DT124" s="97" t="e">
        <f>IF(AND(MASTER_DATA_NORMALIZED!DT124=0,DT$22=$L$22),VLOOKUP(MASTER_DATA_PROCESSED!$C124,Backend!$Q$9:$T$52,3,FALSE),MASTER_DATA_NORMALIZED!DT124)</f>
        <v>#N/A</v>
      </c>
      <c r="DU124" s="97">
        <f>IF(AND(MASTER_DATA_NORMALIZED!DU124=0,DU$22=$L$22),VLOOKUP(MASTER_DATA_PROCESSED!$C124,Backend!$Q$9:$T$52,3,FALSE),MASTER_DATA_NORMALIZED!DU124)</f>
        <v>0</v>
      </c>
      <c r="DV124" s="97">
        <f>IF(AND(MASTER_DATA_NORMALIZED!DV124=0,DV$22=$L$22),VLOOKUP(MASTER_DATA_PROCESSED!$C124,Backend!$Q$9:$T$52,3,FALSE),MASTER_DATA_NORMALIZED!DV124)</f>
        <v>0</v>
      </c>
      <c r="DW124" s="97">
        <f>IF(AND(MASTER_DATA_NORMALIZED!DW124=0,DW$22=$L$22),VLOOKUP(MASTER_DATA_PROCESSED!$C124,Backend!$Q$9:$T$52,3,FALSE),MASTER_DATA_NORMALIZED!DW124)</f>
        <v>0</v>
      </c>
      <c r="DX124" s="97" t="e">
        <f>IF(AND(MASTER_DATA_NORMALIZED!DX124=0,DX$22=$L$22),VLOOKUP(MASTER_DATA_PROCESSED!$C124,Backend!$Q$9:$T$52,3,FALSE),MASTER_DATA_NORMALIZED!DX124)</f>
        <v>#N/A</v>
      </c>
      <c r="DY124" s="97">
        <f>IF(AND(MASTER_DATA_NORMALIZED!DY124=0,DY$22=$L$22),VLOOKUP(MASTER_DATA_PROCESSED!$C124,Backend!$Q$9:$T$52,3,FALSE),MASTER_DATA_NORMALIZED!DY124)</f>
        <v>0</v>
      </c>
      <c r="DZ124" s="97">
        <f>IF(AND(MASTER_DATA_NORMALIZED!DZ124=0,DZ$22=$L$22),VLOOKUP(MASTER_DATA_PROCESSED!$C124,Backend!$Q$9:$T$52,3,FALSE),MASTER_DATA_NORMALIZED!DZ124)</f>
        <v>0</v>
      </c>
      <c r="EA124" s="97">
        <f>IF(AND(MASTER_DATA_NORMALIZED!EA124=0,EA$22=$L$22),VLOOKUP(MASTER_DATA_PROCESSED!$C124,Backend!$Q$9:$T$52,3,FALSE),MASTER_DATA_NORMALIZED!EA124)</f>
        <v>0</v>
      </c>
      <c r="EB124" s="97" t="e">
        <f>IF(AND(MASTER_DATA_NORMALIZED!EB124=0,EB$22=$L$22),VLOOKUP(MASTER_DATA_PROCESSED!$C124,Backend!$Q$9:$T$52,3,FALSE),MASTER_DATA_NORMALIZED!EB124)</f>
        <v>#N/A</v>
      </c>
      <c r="EC124" s="97" t="e">
        <f>IF(AND(MASTER_DATA_NORMALIZED!EC124=0,EC$22=$L$22),VLOOKUP(MASTER_DATA_PROCESSED!$C124,Backend!$Q$9:$T$52,3,FALSE),MASTER_DATA_NORMALIZED!EC124)</f>
        <v>#DIV/0!</v>
      </c>
      <c r="ED124" s="97" t="e">
        <f>IF(AND(MASTER_DATA_NORMALIZED!ED124=0,ED$22=$L$22),VLOOKUP(MASTER_DATA_PROCESSED!$C124,Backend!$Q$9:$T$52,3,FALSE),MASTER_DATA_NORMALIZED!ED124)</f>
        <v>#DIV/0!</v>
      </c>
      <c r="EE124" s="97" t="e">
        <f>IF(AND(MASTER_DATA_NORMALIZED!EE124=0,EE$22=$L$22),VLOOKUP(MASTER_DATA_PROCESSED!$C124,Backend!$Q$9:$T$52,3,FALSE),MASTER_DATA_NORMALIZED!EE124)</f>
        <v>#DIV/0!</v>
      </c>
      <c r="EF124" s="97" t="e">
        <f>IF(AND(MASTER_DATA_NORMALIZED!EF124=0,EF$22=$L$22),VLOOKUP(MASTER_DATA_PROCESSED!$C124,Backend!$Q$9:$T$52,3,FALSE),MASTER_DATA_NORMALIZED!EF124)</f>
        <v>#VALUE!</v>
      </c>
      <c r="EG124" s="97">
        <f>IF(AND(MASTER_DATA_NORMALIZED!EG124=0,EG$22=$L$22),VLOOKUP(MASTER_DATA_PROCESSED!$C124,Backend!$Q$9:$T$52,3,FALSE),MASTER_DATA_NORMALIZED!EG124)</f>
        <v>0</v>
      </c>
      <c r="EH124" s="97">
        <f>IF(AND(MASTER_DATA_NORMALIZED!EH124=0,EH$22=$L$22),VLOOKUP(MASTER_DATA_PROCESSED!$C124,Backend!$Q$9:$T$52,3,FALSE),MASTER_DATA_NORMALIZED!EH124)</f>
        <v>0</v>
      </c>
      <c r="EI124" s="97">
        <f>IF(AND(MASTER_DATA_NORMALIZED!EI124=0,EI$22=$L$22),VLOOKUP(MASTER_DATA_PROCESSED!$C124,Backend!$Q$9:$T$52,3,FALSE),MASTER_DATA_NORMALIZED!EI124)</f>
        <v>0</v>
      </c>
      <c r="EJ124" s="97" t="e">
        <f>IF(AND(MASTER_DATA_NORMALIZED!EJ124=0,EJ$22=$L$22),VLOOKUP(MASTER_DATA_PROCESSED!$C124,Backend!$Q$9:$T$52,3,FALSE),MASTER_DATA_NORMALIZED!EJ124)</f>
        <v>#N/A</v>
      </c>
      <c r="EK124" s="97">
        <f>IF(AND(MASTER_DATA_NORMALIZED!EK124=0,EK$22=$L$22),VLOOKUP(MASTER_DATA_PROCESSED!$C124,Backend!$Q$9:$T$52,3,FALSE),MASTER_DATA_NORMALIZED!EK124)</f>
        <v>0</v>
      </c>
      <c r="EL124" s="97">
        <f>IF(AND(MASTER_DATA_NORMALIZED!EL124=0,EL$22=$L$22),VLOOKUP(MASTER_DATA_PROCESSED!$C124,Backend!$Q$9:$T$52,3,FALSE),MASTER_DATA_NORMALIZED!EL124)</f>
        <v>0</v>
      </c>
      <c r="EM124" s="97">
        <f>IF(AND(MASTER_DATA_NORMALIZED!EM124=0,EM$22=$L$22),VLOOKUP(MASTER_DATA_PROCESSED!$C124,Backend!$Q$9:$T$52,3,FALSE),MASTER_DATA_NORMALIZED!EM124)</f>
        <v>0</v>
      </c>
      <c r="EN124" s="97">
        <f>IF(AND(MASTER_DATA_NORMALIZED!EN124=0,EN$22=$L$22),VLOOKUP(MASTER_DATA_PROCESSED!$C124,Backend!$Q$9:$T$52,3,FALSE),MASTER_DATA_NORMALIZED!EN124)</f>
        <v>126.36189629882364</v>
      </c>
      <c r="EO124" s="97">
        <f>IF(AND(MASTER_DATA_NORMALIZED!EO124=0,EO$22=$L$22),VLOOKUP(MASTER_DATA_PROCESSED!$C124,Backend!$Q$9:$T$52,3,FALSE),MASTER_DATA_NORMALIZED!EO124)</f>
        <v>0</v>
      </c>
      <c r="EP124" s="97">
        <f>IF(AND(MASTER_DATA_NORMALIZED!EP124=0,EP$22=$L$22),VLOOKUP(MASTER_DATA_PROCESSED!$C124,Backend!$Q$9:$T$52,3,FALSE),MASTER_DATA_NORMALIZED!EP124)</f>
        <v>0</v>
      </c>
      <c r="EQ124" s="97">
        <f>IF(AND(MASTER_DATA_NORMALIZED!EQ124=0,EQ$22=$L$22),VLOOKUP(MASTER_DATA_PROCESSED!$C124,Backend!$Q$9:$T$52,3,FALSE),MASTER_DATA_NORMALIZED!EQ124)</f>
        <v>0</v>
      </c>
      <c r="ER124" s="97">
        <f>IF(AND(MASTER_DATA_NORMALIZED!ER124=0,ER$22=$L$22),VLOOKUP(MASTER_DATA_PROCESSED!$C124,Backend!$Q$9:$T$52,3,FALSE),MASTER_DATA_NORMALIZED!ER124)</f>
        <v>35.614040864939994</v>
      </c>
      <c r="ES124" s="97">
        <f>IF(AND(MASTER_DATA_NORMALIZED!ES124=0,ES$22=$L$22),VLOOKUP(MASTER_DATA_PROCESSED!$C124,Backend!$Q$9:$T$52,3,FALSE),MASTER_DATA_NORMALIZED!ES124)</f>
        <v>0</v>
      </c>
      <c r="ET124" s="97">
        <f>IF(AND(MASTER_DATA_NORMALIZED!ET124=0,ET$22=$L$22),VLOOKUP(MASTER_DATA_PROCESSED!$C124,Backend!$Q$9:$T$52,3,FALSE),MASTER_DATA_NORMALIZED!ET124)</f>
        <v>0</v>
      </c>
      <c r="EU124" s="97">
        <f>IF(AND(MASTER_DATA_NORMALIZED!EU124=0,EU$22=$L$22),VLOOKUP(MASTER_DATA_PROCESSED!$C124,Backend!$Q$9:$T$52,3,FALSE),MASTER_DATA_NORMALIZED!EU124)</f>
        <v>0</v>
      </c>
      <c r="EV124" s="97">
        <f>IF(AND(MASTER_DATA_NORMALIZED!EV124=0,EV$22=$L$22),VLOOKUP(MASTER_DATA_PROCESSED!$C124,Backend!$Q$9:$T$52,3,FALSE),MASTER_DATA_NORMALIZED!EV124)</f>
        <v>35.614040864939994</v>
      </c>
      <c r="EW124" s="97">
        <f>IF(AND(MASTER_DATA_NORMALIZED!EW124=0,EW$22=$L$22),VLOOKUP(MASTER_DATA_PROCESSED!$C124,Backend!$Q$9:$T$52,3,FALSE),MASTER_DATA_NORMALIZED!EW124)</f>
        <v>0</v>
      </c>
      <c r="EX124" s="97">
        <f>IF(AND(MASTER_DATA_NORMALIZED!EX124=0,EX$22=$L$22),VLOOKUP(MASTER_DATA_PROCESSED!$C124,Backend!$Q$9:$T$52,3,FALSE),MASTER_DATA_NORMALIZED!EX124)</f>
        <v>0</v>
      </c>
      <c r="EY124" s="97">
        <f>IF(AND(MASTER_DATA_NORMALIZED!EY124=0,EY$22=$L$22),VLOOKUP(MASTER_DATA_PROCESSED!$C124,Backend!$Q$9:$T$52,3,FALSE),MASTER_DATA_NORMALIZED!EY124)</f>
        <v>0</v>
      </c>
      <c r="EZ124" s="97">
        <f>IF(AND(MASTER_DATA_NORMALIZED!EZ124=0,EZ$22=$L$22),VLOOKUP(MASTER_DATA_PROCESSED!$C124,Backend!$Q$9:$T$52,3,FALSE),MASTER_DATA_NORMALIZED!EZ124)</f>
        <v>18.081524954933911</v>
      </c>
      <c r="FA124" s="97">
        <f>IF(AND(MASTER_DATA_NORMALIZED!FA124=0,FA$22=$L$22),VLOOKUP(MASTER_DATA_PROCESSED!$C124,Backend!$Q$9:$T$52,3,FALSE),MASTER_DATA_NORMALIZED!FA124)</f>
        <v>0</v>
      </c>
      <c r="FB124" s="97">
        <f>IF(AND(MASTER_DATA_NORMALIZED!FB124=0,FB$22=$L$22),VLOOKUP(MASTER_DATA_PROCESSED!$C124,Backend!$Q$9:$T$52,3,FALSE),MASTER_DATA_NORMALIZED!FB124)</f>
        <v>0</v>
      </c>
      <c r="FC124" s="97">
        <f>IF(AND(MASTER_DATA_NORMALIZED!FC124=0,FC$22=$L$22),VLOOKUP(MASTER_DATA_PROCESSED!$C124,Backend!$Q$9:$T$52,3,FALSE),MASTER_DATA_NORMALIZED!FC124)</f>
        <v>0</v>
      </c>
      <c r="FD124" s="97">
        <f>IF(AND(MASTER_DATA_NORMALIZED!FD124=0,FD$22=$L$22),VLOOKUP(MASTER_DATA_PROCESSED!$C124,Backend!$Q$9:$T$52,3,FALSE),MASTER_DATA_NORMALIZED!FD124)</f>
        <v>17.592515660050086</v>
      </c>
      <c r="FE124" s="97">
        <f>IF(AND(MASTER_DATA_NORMALIZED!FE124=0,FE$22=$L$22),VLOOKUP(MASTER_DATA_PROCESSED!$C124,Backend!$Q$9:$T$52,3,FALSE),MASTER_DATA_NORMALIZED!FE124)</f>
        <v>0</v>
      </c>
      <c r="FF124" s="97">
        <f>IF(AND(MASTER_DATA_NORMALIZED!FF124=0,FF$22=$L$22),VLOOKUP(MASTER_DATA_PROCESSED!$C124,Backend!$Q$9:$T$52,3,FALSE),MASTER_DATA_NORMALIZED!FF124)</f>
        <v>0</v>
      </c>
      <c r="FG124" s="97">
        <f>IF(AND(MASTER_DATA_NORMALIZED!FG124=0,FG$22=$L$22),VLOOKUP(MASTER_DATA_PROCESSED!$C124,Backend!$Q$9:$T$52,3,FALSE),MASTER_DATA_NORMALIZED!FG124)</f>
        <v>0</v>
      </c>
      <c r="FH124" s="97">
        <f>IF(AND(MASTER_DATA_NORMALIZED!FH124=0,FH$22=$L$22),VLOOKUP(MASTER_DATA_PROCESSED!$C124,Backend!$Q$9:$T$52,3,FALSE),MASTER_DATA_NORMALIZED!FH124)</f>
        <v>17.168510621887975</v>
      </c>
      <c r="FI124" s="97">
        <f>IF(AND(MASTER_DATA_NORMALIZED!FI124=0,FI$22=$L$22),VLOOKUP(MASTER_DATA_PROCESSED!$C124,Backend!$Q$9:$T$52,3,FALSE),MASTER_DATA_NORMALIZED!FI124)</f>
        <v>0</v>
      </c>
      <c r="FJ124" s="97">
        <f>IF(AND(MASTER_DATA_NORMALIZED!FJ124=0,FJ$22=$L$22),VLOOKUP(MASTER_DATA_PROCESSED!$C124,Backend!$Q$9:$T$52,3,FALSE),MASTER_DATA_NORMALIZED!FJ124)</f>
        <v>0</v>
      </c>
      <c r="FK124" s="97">
        <f>IF(AND(MASTER_DATA_NORMALIZED!FK124=0,FK$22=$L$22),VLOOKUP(MASTER_DATA_PROCESSED!$C124,Backend!$Q$9:$T$52,3,FALSE),MASTER_DATA_NORMALIZED!FK124)</f>
        <v>0</v>
      </c>
      <c r="FL124" s="97">
        <f>IF(AND(MASTER_DATA_NORMALIZED!FL124=0,FL$22=$L$22),VLOOKUP(MASTER_DATA_PROCESSED!$C124,Backend!$Q$9:$T$52,3,FALSE),MASTER_DATA_NORMALIZED!FL124)</f>
        <v>34.33554387430501</v>
      </c>
      <c r="FM124" s="97">
        <f>IF(AND(MASTER_DATA_NORMALIZED!FM124=0,FM$22=$L$22),VLOOKUP(MASTER_DATA_PROCESSED!$C124,Backend!$Q$9:$T$52,3,FALSE),MASTER_DATA_NORMALIZED!FM124)</f>
        <v>0</v>
      </c>
      <c r="FN124" s="97">
        <f>IF(AND(MASTER_DATA_NORMALIZED!FN124=0,FN$22=$L$22),VLOOKUP(MASTER_DATA_PROCESSED!$C124,Backend!$Q$9:$T$52,3,FALSE),MASTER_DATA_NORMALIZED!FN124)</f>
        <v>0</v>
      </c>
      <c r="FO124" s="97">
        <f>IF(AND(MASTER_DATA_NORMALIZED!FO124=0,FO$22=$L$22),VLOOKUP(MASTER_DATA_PROCESSED!$C124,Backend!$Q$9:$T$52,3,FALSE),MASTER_DATA_NORMALIZED!FO124)</f>
        <v>0</v>
      </c>
      <c r="FP124" s="97">
        <f>IF(AND(MASTER_DATA_NORMALIZED!FP124=0,FP$22=$L$22),VLOOKUP(MASTER_DATA_PROCESSED!$C124,Backend!$Q$9:$T$52,3,FALSE),MASTER_DATA_NORMALIZED!FP124)</f>
        <v>54.484995403764124</v>
      </c>
      <c r="FQ124" s="97">
        <f>IF(AND(MASTER_DATA_NORMALIZED!FQ124=0,FQ$22=$L$22),VLOOKUP(MASTER_DATA_PROCESSED!$C124,Backend!$Q$9:$T$52,3,FALSE),MASTER_DATA_NORMALIZED!FQ124)</f>
        <v>0</v>
      </c>
      <c r="FR124" s="97">
        <f>IF(AND(MASTER_DATA_NORMALIZED!FR124=0,FR$22=$L$22),VLOOKUP(MASTER_DATA_PROCESSED!$C124,Backend!$Q$9:$T$52,3,FALSE),MASTER_DATA_NORMALIZED!FR124)</f>
        <v>0</v>
      </c>
      <c r="FS124" s="97">
        <f>IF(AND(MASTER_DATA_NORMALIZED!FS124=0,FS$22=$L$22),VLOOKUP(MASTER_DATA_PROCESSED!$C124,Backend!$Q$9:$T$52,3,FALSE),MASTER_DATA_NORMALIZED!FS124)</f>
        <v>0</v>
      </c>
      <c r="FT124" s="97">
        <f>IF(AND(MASTER_DATA_NORMALIZED!FT124=0,FT$22=$L$22),VLOOKUP(MASTER_DATA_PROCESSED!$C124,Backend!$Q$9:$T$52,3,FALSE),MASTER_DATA_NORMALIZED!FT124)</f>
        <v>51.662511144225775</v>
      </c>
      <c r="FU124" s="97">
        <f>IF(AND(MASTER_DATA_NORMALIZED!FU124=0,FU$22=$L$22),VLOOKUP(MASTER_DATA_PROCESSED!$C124,Backend!$Q$9:$T$52,3,FALSE),MASTER_DATA_NORMALIZED!FU124)</f>
        <v>0</v>
      </c>
      <c r="FV124" s="97">
        <f>IF(AND(MASTER_DATA_NORMALIZED!FV124=0,FV$22=$L$22),VLOOKUP(MASTER_DATA_PROCESSED!$C124,Backend!$Q$9:$T$52,3,FALSE),MASTER_DATA_NORMALIZED!FV124)</f>
        <v>0</v>
      </c>
      <c r="FW124" s="97">
        <f>IF(AND(MASTER_DATA_NORMALIZED!FW124=0,FW$22=$L$22),VLOOKUP(MASTER_DATA_PROCESSED!$C124,Backend!$Q$9:$T$52,3,FALSE),MASTER_DATA_NORMALIZED!FW124)</f>
        <v>0</v>
      </c>
      <c r="FX124" s="97">
        <f>IF(AND(MASTER_DATA_NORMALIZED!FX124=0,FX$22=$L$22),VLOOKUP(MASTER_DATA_PROCESSED!$C124,Backend!$Q$9:$T$52,3,FALSE),MASTER_DATA_NORMALIZED!FX124)</f>
        <v>50.400475807199776</v>
      </c>
      <c r="FY124" s="97">
        <f>IF(AND(MASTER_DATA_NORMALIZED!FY124=0,FY$22=$L$22),VLOOKUP(MASTER_DATA_PROCESSED!$C124,Backend!$Q$9:$T$52,3,FALSE),MASTER_DATA_NORMALIZED!FY124)</f>
        <v>0</v>
      </c>
      <c r="FZ124" s="97">
        <f>IF(AND(MASTER_DATA_NORMALIZED!FZ124=0,FZ$22=$L$22),VLOOKUP(MASTER_DATA_PROCESSED!$C124,Backend!$Q$9:$T$52,3,FALSE),MASTER_DATA_NORMALIZED!FZ124)</f>
        <v>0</v>
      </c>
      <c r="GA124" s="97">
        <f>IF(AND(MASTER_DATA_NORMALIZED!GA124=0,GA$22=$L$22),VLOOKUP(MASTER_DATA_PROCESSED!$C124,Backend!$Q$9:$T$52,3,FALSE),MASTER_DATA_NORMALIZED!GA124)</f>
        <v>0</v>
      </c>
      <c r="GB124" s="97">
        <f>IF(AND(MASTER_DATA_NORMALIZED!GB124=0,GB$22=$L$22),VLOOKUP(MASTER_DATA_PROCESSED!$C124,Backend!$Q$9:$T$52,3,FALSE),MASTER_DATA_NORMALIZED!GB124)</f>
        <v>47.156586792199775</v>
      </c>
      <c r="GC124" s="97">
        <f>IF(AND(MASTER_DATA_NORMALIZED!GC124=0,GC$22=$L$22),VLOOKUP(MASTER_DATA_PROCESSED!$C124,Backend!$Q$9:$T$52,3,FALSE),MASTER_DATA_NORMALIZED!GC124)</f>
        <v>0</v>
      </c>
      <c r="GD124" s="97">
        <f>IF(AND(MASTER_DATA_NORMALIZED!GD124=0,GD$22=$L$22),VLOOKUP(MASTER_DATA_PROCESSED!$C124,Backend!$Q$9:$T$52,3,FALSE),MASTER_DATA_NORMALIZED!GD124)</f>
        <v>0</v>
      </c>
      <c r="GE124" s="97">
        <f>IF(AND(MASTER_DATA_NORMALIZED!GE124=0,GE$22=$L$22),VLOOKUP(MASTER_DATA_PROCESSED!$C124,Backend!$Q$9:$T$52,3,FALSE),MASTER_DATA_NORMALIZED!GE124)</f>
        <v>0</v>
      </c>
      <c r="GF124" s="97">
        <f>IF(AND(MASTER_DATA_NORMALIZED!GF124=0,GF$22=$L$22),VLOOKUP(MASTER_DATA_PROCESSED!$C124,Backend!$Q$9:$T$52,3,FALSE),MASTER_DATA_NORMALIZED!GF124)</f>
        <v>44.700623899529511</v>
      </c>
      <c r="GG124" s="97">
        <f>IF(AND(MASTER_DATA_NORMALIZED!GG124=0,GG$22=$L$22),VLOOKUP(MASTER_DATA_PROCESSED!$C124,Backend!$Q$9:$T$52,3,FALSE),MASTER_DATA_NORMALIZED!GG124)</f>
        <v>0</v>
      </c>
      <c r="GH124" s="97">
        <f>IF(AND(MASTER_DATA_NORMALIZED!GH124=0,GH$22=$L$22),VLOOKUP(MASTER_DATA_PROCESSED!$C124,Backend!$Q$9:$T$52,3,FALSE),MASTER_DATA_NORMALIZED!GH124)</f>
        <v>0</v>
      </c>
      <c r="GI124" s="97">
        <f>IF(AND(MASTER_DATA_NORMALIZED!GI124=0,GI$22=$L$22),VLOOKUP(MASTER_DATA_PROCESSED!$C124,Backend!$Q$9:$T$52,3,FALSE),MASTER_DATA_NORMALIZED!GI124)</f>
        <v>0</v>
      </c>
      <c r="GJ124" s="97">
        <f>IF(AND(MASTER_DATA_NORMALIZED!GJ124=0,GJ$22=$L$22),VLOOKUP(MASTER_DATA_PROCESSED!$C124,Backend!$Q$9:$T$52,3,FALSE),MASTER_DATA_NORMALIZED!GJ124)</f>
        <v>43.738228273628884</v>
      </c>
      <c r="GK124" s="97">
        <f>IF(AND(MASTER_DATA_NORMALIZED!GK124=0,GK$22=$L$22),VLOOKUP(MASTER_DATA_PROCESSED!$C124,Backend!$Q$9:$T$52,3,FALSE),MASTER_DATA_NORMALIZED!GK124)</f>
        <v>0</v>
      </c>
      <c r="GL124" s="97">
        <f>IF(AND(MASTER_DATA_NORMALIZED!GL124=0,GL$22=$L$22),VLOOKUP(MASTER_DATA_PROCESSED!$C124,Backend!$Q$9:$T$52,3,FALSE),MASTER_DATA_NORMALIZED!GL124)</f>
        <v>0</v>
      </c>
      <c r="GM124" s="97">
        <f>IF(AND(MASTER_DATA_NORMALIZED!GM124=0,GM$22=$L$22),VLOOKUP(MASTER_DATA_PROCESSED!$C124,Backend!$Q$9:$T$52,3,FALSE),MASTER_DATA_NORMALIZED!GM124)</f>
        <v>0</v>
      </c>
      <c r="GN124" s="97">
        <f>IF(AND(MASTER_DATA_NORMALIZED!GN124=0,GN$22=$L$22),VLOOKUP(MASTER_DATA_PROCESSED!$C124,Backend!$Q$9:$T$52,3,FALSE),MASTER_DATA_NORMALIZED!GN124)</f>
        <v>52.50054921033157</v>
      </c>
      <c r="GO124" s="97">
        <f>IF(AND(MASTER_DATA_NORMALIZED!GO124=0,GO$22=$L$22),VLOOKUP(MASTER_DATA_PROCESSED!$C124,Backend!$Q$9:$T$52,3,FALSE),MASTER_DATA_NORMALIZED!GO124)</f>
        <v>0</v>
      </c>
      <c r="GP124" s="97">
        <f>IF(AND(MASTER_DATA_NORMALIZED!GP124=0,GP$22=$L$22),VLOOKUP(MASTER_DATA_PROCESSED!$C124,Backend!$Q$9:$T$52,3,FALSE),MASTER_DATA_NORMALIZED!GP124)</f>
        <v>0</v>
      </c>
      <c r="GQ124" s="97">
        <f>IF(AND(MASTER_DATA_NORMALIZED!GQ124=0,GQ$22=$L$22),VLOOKUP(MASTER_DATA_PROCESSED!$C124,Backend!$Q$9:$T$52,3,FALSE),MASTER_DATA_NORMALIZED!GQ124)</f>
        <v>0</v>
      </c>
      <c r="GR124" s="97">
        <f>IF(AND(MASTER_DATA_NORMALIZED!GR124=0,GR$22=$L$22),VLOOKUP(MASTER_DATA_PROCESSED!$C124,Backend!$Q$9:$T$52,3,FALSE),MASTER_DATA_NORMALIZED!GR124)</f>
        <v>50.279351807190253</v>
      </c>
      <c r="GS124" s="97">
        <f>IF(AND(MASTER_DATA_NORMALIZED!GS124=0,GS$22=$L$22),VLOOKUP(MASTER_DATA_PROCESSED!$C124,Backend!$Q$9:$T$52,3,FALSE),MASTER_DATA_NORMALIZED!GS124)</f>
        <v>0</v>
      </c>
      <c r="GT124" s="97">
        <f>IF(AND(MASTER_DATA_NORMALIZED!GT124=0,GT$22=$L$22),VLOOKUP(MASTER_DATA_PROCESSED!$C124,Backend!$Q$9:$T$52,3,FALSE),MASTER_DATA_NORMALIZED!GT124)</f>
        <v>0</v>
      </c>
      <c r="GU124" s="97">
        <f>IF(AND(MASTER_DATA_NORMALIZED!GU124=0,GU$22=$L$22),VLOOKUP(MASTER_DATA_PROCESSED!$C124,Backend!$Q$9:$T$52,3,FALSE),MASTER_DATA_NORMALIZED!GU124)</f>
        <v>0</v>
      </c>
      <c r="GV124" s="97">
        <f>IF(AND(MASTER_DATA_NORMALIZED!GV124=0,GV$22=$L$22),VLOOKUP(MASTER_DATA_PROCESSED!$C124,Backend!$Q$9:$T$52,3,FALSE),MASTER_DATA_NORMALIZED!GV124)</f>
        <v>49.409119228801607</v>
      </c>
      <c r="GW124" s="97" t="e">
        <f>IF(AND(MASTER_DATA_NORMALIZED!GW124=0,GW$22=$L$22),VLOOKUP(MASTER_DATA_PROCESSED!$C124,Backend!$Q$9:$T$52,3,FALSE),MASTER_DATA_NORMALIZED!GW124)</f>
        <v>#REF!</v>
      </c>
      <c r="GX124" s="97" t="e">
        <f>IF(AND(MASTER_DATA_NORMALIZED!GX124=0,GX$22=$L$22),VLOOKUP(MASTER_DATA_PROCESSED!$C124,Backend!$Q$9:$T$52,3,FALSE),MASTER_DATA_NORMALIZED!GX124)</f>
        <v>#REF!</v>
      </c>
      <c r="GY124" s="97" t="e">
        <f>IF(AND(MASTER_DATA_NORMALIZED!GY124=0,GY$22=$L$22),VLOOKUP(MASTER_DATA_PROCESSED!$C124,Backend!$Q$9:$T$52,3,FALSE),MASTER_DATA_NORMALIZED!GY124)</f>
        <v>#REF!</v>
      </c>
    </row>
    <row r="125" spans="2:207" s="25" customFormat="1" ht="17.25" hidden="1" outlineLevel="1" x14ac:dyDescent="0.3">
      <c r="B125" s="183">
        <f t="shared" si="14"/>
        <v>20</v>
      </c>
      <c r="C125" s="51">
        <f t="shared" si="15"/>
        <v>25</v>
      </c>
      <c r="D125" s="75"/>
      <c r="E125" s="51">
        <v>25</v>
      </c>
      <c r="F125" s="51"/>
      <c r="G125" s="76"/>
      <c r="H125" s="37" t="s">
        <v>162</v>
      </c>
      <c r="I125" s="402" t="e" cm="1">
        <f t="array" ref="I125">_xlfn.IFS(AND(MASTER_DATA_NORMALIZED!I125&gt;0,I$22=$L$22),MASTER_DATA_NORMALIZED!I125,AND(MASTER_DATA_NORMALIZED!I125=0,I$22=$L$22,OR(I$4="PWR",I$4="BWR")),Backend!$T$24,AND(MASTER_DATA_NORMALIZED!I125=0,I$22=$L$22,OR(I$4="HTGR",I$4="FHR")),Backend!$U$24,AND(MASTER_DATA_NORMALIZED!I125=0,I$22=$L$22,I$4="SFR"),Backend!$V$24)</f>
        <v>#N/A</v>
      </c>
      <c r="J125" s="402" t="e" cm="1">
        <f t="array" ref="J125">_xlfn.IFS(AND(MASTER_DATA_NORMALIZED!J125&gt;0,J$22=$L$22),MASTER_DATA_NORMALIZED!J125,AND(MASTER_DATA_NORMALIZED!J125=0,J$22=$L$22,OR(J$4="PWR",J$4="BWR")),Backend!$T$24,AND(MASTER_DATA_NORMALIZED!J125=0,J$22=$L$22,OR(J$4="HTGR",J$4="FHR")),Backend!$U$24,AND(MASTER_DATA_NORMALIZED!J125=0,J$22=$L$22,J$4="SFR"),Backend!$V$24)</f>
        <v>#N/A</v>
      </c>
      <c r="K125" s="402" t="e" cm="1">
        <f t="array" ref="K125">_xlfn.IFS(AND(MASTER_DATA_NORMALIZED!K125&gt;0,K$22=$L$22),MASTER_DATA_NORMALIZED!K125,AND(MASTER_DATA_NORMALIZED!K125=0,K$22=$L$22,OR(K$4="PWR",K$4="BWR")),Backend!$T$24,AND(MASTER_DATA_NORMALIZED!K125=0,K$22=$L$22,OR(K$4="HTGR",K$4="FHR")),Backend!$U$24,AND(MASTER_DATA_NORMALIZED!K125=0,K$22=$L$22,K$4="SFR"),Backend!$V$24)</f>
        <v>#N/A</v>
      </c>
      <c r="L125" s="402" cm="1">
        <f t="array" ref="L125">_xlfn.IFS(AND(MASTER_DATA_NORMALIZED!L125&gt;0,L$22=$L$22),MASTER_DATA_NORMALIZED!L125,AND(MASTER_DATA_NORMALIZED!L125=0,L$22=$L$22,OR(L$4="PWR",L$4="BWR")),Backend!$T$24,AND(MASTER_DATA_NORMALIZED!L125=0,L$22=$L$22,OR(L$4="HTGR",L$4="FHR")),Backend!$U$24,AND(MASTER_DATA_NORMALIZED!L125=0,L$22=$L$22,L$4="SFR"),Backend!$V$24)</f>
        <v>401.94114837709446</v>
      </c>
      <c r="M125" s="402" t="e" cm="1">
        <f t="array" ref="M125">_xlfn.IFS(AND(MASTER_DATA_NORMALIZED!M125&gt;0,M$22=$L$22),MASTER_DATA_NORMALIZED!M125,AND(MASTER_DATA_NORMALIZED!M125=0,M$22=$L$22,OR(M$4="PWR",M$4="BWR")),Backend!$T$24,AND(MASTER_DATA_NORMALIZED!M125=0,M$22=$L$22,OR(M$4="HTGR",M$4="FHR")),Backend!$U$24,AND(MASTER_DATA_NORMALIZED!M125=0,M$22=$L$22,M$4="SFR"),Backend!$V$24)</f>
        <v>#N/A</v>
      </c>
      <c r="N125" s="402" t="e" cm="1">
        <f t="array" ref="N125">_xlfn.IFS(AND(MASTER_DATA_NORMALIZED!N125&gt;0,N$22=$L$22),MASTER_DATA_NORMALIZED!N125,AND(MASTER_DATA_NORMALIZED!N125=0,N$22=$L$22,OR(N$4="PWR",N$4="BWR")),Backend!$T$24,AND(MASTER_DATA_NORMALIZED!N125=0,N$22=$L$22,OR(N$4="HTGR",N$4="FHR")),Backend!$U$24,AND(MASTER_DATA_NORMALIZED!N125=0,N$22=$L$22,N$4="SFR"),Backend!$V$24)</f>
        <v>#N/A</v>
      </c>
      <c r="O125" s="402" t="e" cm="1">
        <f t="array" ref="O125">_xlfn.IFS(AND(MASTER_DATA_NORMALIZED!O125&gt;0,O$22=$L$22),MASTER_DATA_NORMALIZED!O125,AND(MASTER_DATA_NORMALIZED!O125=0,O$22=$L$22,OR(O$4="PWR",O$4="BWR")),Backend!$T$24,AND(MASTER_DATA_NORMALIZED!O125=0,O$22=$L$22,OR(O$4="HTGR",O$4="FHR")),Backend!$U$24,AND(MASTER_DATA_NORMALIZED!O125=0,O$22=$L$22,O$4="SFR"),Backend!$V$24)</f>
        <v>#N/A</v>
      </c>
      <c r="P125" s="402" cm="1">
        <f t="array" ref="P125">_xlfn.IFS(AND(MASTER_DATA_NORMALIZED!P125&gt;0,P$22=$L$22),MASTER_DATA_NORMALIZED!P125,AND(MASTER_DATA_NORMALIZED!P125=0,P$22=$L$22,OR(P$4="PWR",P$4="BWR")),Backend!$T$24,AND(MASTER_DATA_NORMALIZED!P125=0,P$22=$L$22,OR(P$4="HTGR",P$4="FHR")),Backend!$U$24,AND(MASTER_DATA_NORMALIZED!P125=0,P$22=$L$22,P$4="SFR"),Backend!$V$24)</f>
        <v>401.96890291019605</v>
      </c>
      <c r="Q125" s="402" t="e" cm="1">
        <f t="array" ref="Q125">_xlfn.IFS(AND(MASTER_DATA_NORMALIZED!Q125&gt;0,Q$22=$L$22),MASTER_DATA_NORMALIZED!Q125,AND(MASTER_DATA_NORMALIZED!Q125=0,Q$22=$L$22,OR(Q$4="PWR",Q$4="BWR")),Backend!$T$24,AND(MASTER_DATA_NORMALIZED!Q125=0,Q$22=$L$22,OR(Q$4="HTGR",Q$4="FHR")),Backend!$U$24,AND(MASTER_DATA_NORMALIZED!Q125=0,Q$22=$L$22,Q$4="SFR"),Backend!$V$24)</f>
        <v>#N/A</v>
      </c>
      <c r="R125" s="402" t="e" cm="1">
        <f t="array" ref="R125">_xlfn.IFS(AND(MASTER_DATA_NORMALIZED!R125&gt;0,R$22=$L$22),MASTER_DATA_NORMALIZED!R125,AND(MASTER_DATA_NORMALIZED!R125=0,R$22=$L$22,OR(R$4="PWR",R$4="BWR")),Backend!$T$24,AND(MASTER_DATA_NORMALIZED!R125=0,R$22=$L$22,OR(R$4="HTGR",R$4="FHR")),Backend!$U$24,AND(MASTER_DATA_NORMALIZED!R125=0,R$22=$L$22,R$4="SFR"),Backend!$V$24)</f>
        <v>#N/A</v>
      </c>
      <c r="S125" s="402" t="e" cm="1">
        <f t="array" ref="S125">_xlfn.IFS(AND(MASTER_DATA_NORMALIZED!S125&gt;0,S$22=$L$22),MASTER_DATA_NORMALIZED!S125,AND(MASTER_DATA_NORMALIZED!S125=0,S$22=$L$22,OR(S$4="PWR",S$4="BWR")),Backend!$T$24,AND(MASTER_DATA_NORMALIZED!S125=0,S$22=$L$22,OR(S$4="HTGR",S$4="FHR")),Backend!$U$24,AND(MASTER_DATA_NORMALIZED!S125=0,S$22=$L$22,S$4="SFR"),Backend!$V$24)</f>
        <v>#N/A</v>
      </c>
      <c r="T125" s="402" cm="1">
        <f t="array" ref="T125">_xlfn.IFS(AND(MASTER_DATA_NORMALIZED!T125&gt;0,T$22=$L$22),MASTER_DATA_NORMALIZED!T125,AND(MASTER_DATA_NORMALIZED!T125=0,T$22=$L$22,OR(T$4="PWR",T$4="BWR")),Backend!$T$24,AND(MASTER_DATA_NORMALIZED!T125=0,T$22=$L$22,OR(T$4="HTGR",T$4="FHR")),Backend!$U$24,AND(MASTER_DATA_NORMALIZED!T125=0,T$22=$L$22,T$4="SFR"),Backend!$V$24)</f>
        <v>626.80837556610288</v>
      </c>
      <c r="U125" s="402" t="e" cm="1">
        <f t="array" ref="U125">_xlfn.IFS(AND(MASTER_DATA_NORMALIZED!U125&gt;0,U$22=$L$22),MASTER_DATA_NORMALIZED!U125,AND(MASTER_DATA_NORMALIZED!U125=0,U$22=$L$22,OR(U$4="PWR",U$4="BWR")),Backend!$T$24,AND(MASTER_DATA_NORMALIZED!U125=0,U$22=$L$22,OR(U$4="HTGR",U$4="FHR")),Backend!$U$24,AND(MASTER_DATA_NORMALIZED!U125=0,U$22=$L$22,U$4="SFR"),Backend!$V$24)</f>
        <v>#N/A</v>
      </c>
      <c r="V125" s="402" t="e" cm="1">
        <f t="array" ref="V125">_xlfn.IFS(AND(MASTER_DATA_NORMALIZED!V125&gt;0,V$22=$L$22),MASTER_DATA_NORMALIZED!V125,AND(MASTER_DATA_NORMALIZED!V125=0,V$22=$L$22,OR(V$4="PWR",V$4="BWR")),Backend!$T$24,AND(MASTER_DATA_NORMALIZED!V125=0,V$22=$L$22,OR(V$4="HTGR",V$4="FHR")),Backend!$U$24,AND(MASTER_DATA_NORMALIZED!V125=0,V$22=$L$22,V$4="SFR"),Backend!$V$24)</f>
        <v>#N/A</v>
      </c>
      <c r="W125" s="402" t="e" cm="1">
        <f t="array" ref="W125">_xlfn.IFS(AND(MASTER_DATA_NORMALIZED!W125&gt;0,W$22=$L$22),MASTER_DATA_NORMALIZED!W125,AND(MASTER_DATA_NORMALIZED!W125=0,W$22=$L$22,OR(W$4="PWR",W$4="BWR")),Backend!$T$24,AND(MASTER_DATA_NORMALIZED!W125=0,W$22=$L$22,OR(W$4="HTGR",W$4="FHR")),Backend!$U$24,AND(MASTER_DATA_NORMALIZED!W125=0,W$22=$L$22,W$4="SFR"),Backend!$V$24)</f>
        <v>#N/A</v>
      </c>
      <c r="X125" s="402" cm="1">
        <f t="array" ref="X125">_xlfn.IFS(AND(MASTER_DATA_NORMALIZED!X125&gt;0,X$22=$L$22),MASTER_DATA_NORMALIZED!X125,AND(MASTER_DATA_NORMALIZED!X125=0,X$22=$L$22,OR(X$4="PWR",X$4="BWR")),Backend!$T$24,AND(MASTER_DATA_NORMALIZED!X125=0,X$22=$L$22,OR(X$4="HTGR",X$4="FHR")),Backend!$U$24,AND(MASTER_DATA_NORMALIZED!X125=0,X$22=$L$22,X$4="SFR"),Backend!$V$24)</f>
        <v>626.8222528326537</v>
      </c>
      <c r="Y125" s="402" t="e" cm="1">
        <f t="array" ref="Y125">_xlfn.IFS(AND(MASTER_DATA_NORMALIZED!Y125&gt;0,Y$22=$L$22),MASTER_DATA_NORMALIZED!Y125,AND(MASTER_DATA_NORMALIZED!Y125=0,Y$22=$L$22,OR(Y$4="PWR",Y$4="BWR")),Backend!$T$24,AND(MASTER_DATA_NORMALIZED!Y125=0,Y$22=$L$22,OR(Y$4="HTGR",Y$4="FHR")),Backend!$U$24,AND(MASTER_DATA_NORMALIZED!Y125=0,Y$22=$L$22,Y$4="SFR"),Backend!$V$24)</f>
        <v>#N/A</v>
      </c>
      <c r="Z125" s="402" t="e" cm="1">
        <f t="array" ref="Z125">_xlfn.IFS(AND(MASTER_DATA_NORMALIZED!Z125&gt;0,Z$22=$L$22),MASTER_DATA_NORMALIZED!Z125,AND(MASTER_DATA_NORMALIZED!Z125=0,Z$22=$L$22,OR(Z$4="PWR",Z$4="BWR")),Backend!$T$24,AND(MASTER_DATA_NORMALIZED!Z125=0,Z$22=$L$22,OR(Z$4="HTGR",Z$4="FHR")),Backend!$U$24,AND(MASTER_DATA_NORMALIZED!Z125=0,Z$22=$L$22,Z$4="SFR"),Backend!$V$24)</f>
        <v>#N/A</v>
      </c>
      <c r="AA125" s="402" t="e" cm="1">
        <f t="array" ref="AA125">_xlfn.IFS(AND(MASTER_DATA_NORMALIZED!AA125&gt;0,AA$22=$L$22),MASTER_DATA_NORMALIZED!AA125,AND(MASTER_DATA_NORMALIZED!AA125=0,AA$22=$L$22,OR(AA$4="PWR",AA$4="BWR")),Backend!$T$24,AND(MASTER_DATA_NORMALIZED!AA125=0,AA$22=$L$22,OR(AA$4="HTGR",AA$4="FHR")),Backend!$U$24,AND(MASTER_DATA_NORMALIZED!AA125=0,AA$22=$L$22,AA$4="SFR"),Backend!$V$24)</f>
        <v>#N/A</v>
      </c>
      <c r="AB125" s="402" cm="1">
        <f t="array" ref="AB125">_xlfn.IFS(AND(MASTER_DATA_NORMALIZED!AB125&gt;0,AB$22=$L$22),MASTER_DATA_NORMALIZED!AB125,AND(MASTER_DATA_NORMALIZED!AB125=0,AB$22=$L$22,OR(AB$4="PWR",AB$4="BWR")),Backend!$T$24,AND(MASTER_DATA_NORMALIZED!AB125=0,AB$22=$L$22,OR(AB$4="HTGR",AB$4="FHR")),Backend!$U$24,AND(MASTER_DATA_NORMALIZED!AB125=0,AB$22=$L$22,AB$4="SFR"),Backend!$V$24)</f>
        <v>445.68567724434467</v>
      </c>
      <c r="AC125" s="402" t="e" cm="1">
        <f t="array" ref="AC125">_xlfn.IFS(AND(MASTER_DATA_NORMALIZED!AC125&gt;0,AC$22=$L$22),MASTER_DATA_NORMALIZED!AC125,AND(MASTER_DATA_NORMALIZED!AC125=0,AC$22=$L$22,OR(AC$4="PWR",AC$4="BWR")),Backend!$T$24,AND(MASTER_DATA_NORMALIZED!AC125=0,AC$22=$L$22,OR(AC$4="HTGR",AC$4="FHR")),Backend!$U$24,AND(MASTER_DATA_NORMALIZED!AC125=0,AC$22=$L$22,AC$4="SFR"),Backend!$V$24)</f>
        <v>#N/A</v>
      </c>
      <c r="AD125" s="402" t="e" cm="1">
        <f t="array" ref="AD125">_xlfn.IFS(AND(MASTER_DATA_NORMALIZED!AD125&gt;0,AD$22=$L$22),MASTER_DATA_NORMALIZED!AD125,AND(MASTER_DATA_NORMALIZED!AD125=0,AD$22=$L$22,OR(AD$4="PWR",AD$4="BWR")),Backend!$T$24,AND(MASTER_DATA_NORMALIZED!AD125=0,AD$22=$L$22,OR(AD$4="HTGR",AD$4="FHR")),Backend!$U$24,AND(MASTER_DATA_NORMALIZED!AD125=0,AD$22=$L$22,AD$4="SFR"),Backend!$V$24)</f>
        <v>#N/A</v>
      </c>
      <c r="AE125" s="402" t="e" cm="1">
        <f t="array" ref="AE125">_xlfn.IFS(AND(MASTER_DATA_NORMALIZED!AE125&gt;0,AE$22=$L$22),MASTER_DATA_NORMALIZED!AE125,AND(MASTER_DATA_NORMALIZED!AE125=0,AE$22=$L$22,OR(AE$4="PWR",AE$4="BWR")),Backend!$T$24,AND(MASTER_DATA_NORMALIZED!AE125=0,AE$22=$L$22,OR(AE$4="HTGR",AE$4="FHR")),Backend!$U$24,AND(MASTER_DATA_NORMALIZED!AE125=0,AE$22=$L$22,AE$4="SFR"),Backend!$V$24)</f>
        <v>#N/A</v>
      </c>
      <c r="AF125" s="402" cm="1">
        <f t="array" ref="AF125">_xlfn.IFS(AND(MASTER_DATA_NORMALIZED!AF125&gt;0,AF$22=$L$22),MASTER_DATA_NORMALIZED!AF125,AND(MASTER_DATA_NORMALIZED!AF125=0,AF$22=$L$22,OR(AF$4="PWR",AF$4="BWR")),Backend!$T$24,AND(MASTER_DATA_NORMALIZED!AF125=0,AF$22=$L$22,OR(AF$4="HTGR",AF$4="FHR")),Backend!$U$24,AND(MASTER_DATA_NORMALIZED!AF125=0,AF$22=$L$22,AF$4="SFR"),Backend!$V$24)</f>
        <v>445.66189973275465</v>
      </c>
      <c r="AG125" s="402" t="e" cm="1">
        <f t="array" ref="AG125">_xlfn.IFS(AND(MASTER_DATA_NORMALIZED!AG125&gt;0,AG$22=$L$22),MASTER_DATA_NORMALIZED!AG125,AND(MASTER_DATA_NORMALIZED!AG125=0,AG$22=$L$22,OR(AG$4="PWR",AG$4="BWR")),Backend!$T$24,AND(MASTER_DATA_NORMALIZED!AG125=0,AG$22=$L$22,OR(AG$4="HTGR",AG$4="FHR")),Backend!$U$24,AND(MASTER_DATA_NORMALIZED!AG125=0,AG$22=$L$22,AG$4="SFR"),Backend!$V$24)</f>
        <v>#N/A</v>
      </c>
      <c r="AH125" s="402" t="e" cm="1">
        <f t="array" ref="AH125">_xlfn.IFS(AND(MASTER_DATA_NORMALIZED!AH125&gt;0,AH$22=$L$22),MASTER_DATA_NORMALIZED!AH125,AND(MASTER_DATA_NORMALIZED!AH125=0,AH$22=$L$22,OR(AH$4="PWR",AH$4="BWR")),Backend!$T$24,AND(MASTER_DATA_NORMALIZED!AH125=0,AH$22=$L$22,OR(AH$4="HTGR",AH$4="FHR")),Backend!$U$24,AND(MASTER_DATA_NORMALIZED!AH125=0,AH$22=$L$22,AH$4="SFR"),Backend!$V$24)</f>
        <v>#N/A</v>
      </c>
      <c r="AI125" s="402" t="e" cm="1">
        <f t="array" ref="AI125">_xlfn.IFS(AND(MASTER_DATA_NORMALIZED!AI125&gt;0,AI$22=$L$22),MASTER_DATA_NORMALIZED!AI125,AND(MASTER_DATA_NORMALIZED!AI125=0,AI$22=$L$22,OR(AI$4="PWR",AI$4="BWR")),Backend!$T$24,AND(MASTER_DATA_NORMALIZED!AI125=0,AI$22=$L$22,OR(AI$4="HTGR",AI$4="FHR")),Backend!$U$24,AND(MASTER_DATA_NORMALIZED!AI125=0,AI$22=$L$22,AI$4="SFR"),Backend!$V$24)</f>
        <v>#N/A</v>
      </c>
      <c r="AJ125" s="402" cm="1">
        <f t="array" ref="AJ125">_xlfn.IFS(AND(MASTER_DATA_NORMALIZED!AJ125&gt;0,AJ$22=$L$22),MASTER_DATA_NORMALIZED!AJ125,AND(MASTER_DATA_NORMALIZED!AJ125=0,AJ$22=$L$22,OR(AJ$4="PWR",AJ$4="BWR")),Backend!$T$24,AND(MASTER_DATA_NORMALIZED!AJ125=0,AJ$22=$L$22,OR(AJ$4="HTGR",AJ$4="FHR")),Backend!$U$24,AND(MASTER_DATA_NORMALIZED!AJ125=0,AJ$22=$L$22,AJ$4="SFR"),Backend!$V$24)</f>
        <v>694.96910875467916</v>
      </c>
      <c r="AK125" s="402" t="e" cm="1">
        <f t="array" ref="AK125">_xlfn.IFS(AND(MASTER_DATA_NORMALIZED!AK125&gt;0,AK$22=$L$22),MASTER_DATA_NORMALIZED!AK125,AND(MASTER_DATA_NORMALIZED!AK125=0,AK$22=$L$22,OR(AK$4="PWR",AK$4="BWR")),Backend!$T$24,AND(MASTER_DATA_NORMALIZED!AK125=0,AK$22=$L$22,OR(AK$4="HTGR",AK$4="FHR")),Backend!$U$24,AND(MASTER_DATA_NORMALIZED!AK125=0,AK$22=$L$22,AK$4="SFR"),Backend!$V$24)</f>
        <v>#N/A</v>
      </c>
      <c r="AL125" s="402" t="e" cm="1">
        <f t="array" ref="AL125">_xlfn.IFS(AND(MASTER_DATA_NORMALIZED!AL125&gt;0,AL$22=$L$22),MASTER_DATA_NORMALIZED!AL125,AND(MASTER_DATA_NORMALIZED!AL125=0,AL$22=$L$22,OR(AL$4="PWR",AL$4="BWR")),Backend!$T$24,AND(MASTER_DATA_NORMALIZED!AL125=0,AL$22=$L$22,OR(AL$4="HTGR",AL$4="FHR")),Backend!$U$24,AND(MASTER_DATA_NORMALIZED!AL125=0,AL$22=$L$22,AL$4="SFR"),Backend!$V$24)</f>
        <v>#N/A</v>
      </c>
      <c r="AM125" s="402" t="e" cm="1">
        <f t="array" ref="AM125">_xlfn.IFS(AND(MASTER_DATA_NORMALIZED!AM125&gt;0,AM$22=$L$22),MASTER_DATA_NORMALIZED!AM125,AND(MASTER_DATA_NORMALIZED!AM125=0,AM$22=$L$22,OR(AM$4="PWR",AM$4="BWR")),Backend!$T$24,AND(MASTER_DATA_NORMALIZED!AM125=0,AM$22=$L$22,OR(AM$4="HTGR",AM$4="FHR")),Backend!$U$24,AND(MASTER_DATA_NORMALIZED!AM125=0,AM$22=$L$22,AM$4="SFR"),Backend!$V$24)</f>
        <v>#N/A</v>
      </c>
      <c r="AN125" s="402" cm="1">
        <f t="array" ref="AN125">_xlfn.IFS(AND(MASTER_DATA_NORMALIZED!AN125&gt;0,AN$22=$L$22),MASTER_DATA_NORMALIZED!AN125,AND(MASTER_DATA_NORMALIZED!AN125=0,AN$22=$L$22,OR(AN$4="PWR",AN$4="BWR")),Backend!$T$24,AND(MASTER_DATA_NORMALIZED!AN125=0,AN$22=$L$22,OR(AN$4="HTGR",AN$4="FHR")),Backend!$U$24,AND(MASTER_DATA_NORMALIZED!AN125=0,AN$22=$L$22,AN$4="SFR"),Backend!$V$24)</f>
        <v>694.94533124308907</v>
      </c>
      <c r="AO125" s="402" t="e" cm="1">
        <f t="array" ref="AO125">_xlfn.IFS(AND(MASTER_DATA_NORMALIZED!AO125&gt;0,AO$22=$L$22),MASTER_DATA_NORMALIZED!AO125,AND(MASTER_DATA_NORMALIZED!AO125=0,AO$22=$L$22,OR(AO$4="PWR",AO$4="BWR")),Backend!$T$24,AND(MASTER_DATA_NORMALIZED!AO125=0,AO$22=$L$22,OR(AO$4="HTGR",AO$4="FHR")),Backend!$U$24,AND(MASTER_DATA_NORMALIZED!AO125=0,AO$22=$L$22,AO$4="SFR"),Backend!$V$24)</f>
        <v>#N/A</v>
      </c>
      <c r="AP125" s="402" t="e" cm="1">
        <f t="array" ref="AP125">_xlfn.IFS(AND(MASTER_DATA_NORMALIZED!AP125&gt;0,AP$22=$L$22),MASTER_DATA_NORMALIZED!AP125,AND(MASTER_DATA_NORMALIZED!AP125=0,AP$22=$L$22,OR(AP$4="PWR",AP$4="BWR")),Backend!$T$24,AND(MASTER_DATA_NORMALIZED!AP125=0,AP$22=$L$22,OR(AP$4="HTGR",AP$4="FHR")),Backend!$U$24,AND(MASTER_DATA_NORMALIZED!AP125=0,AP$22=$L$22,AP$4="SFR"),Backend!$V$24)</f>
        <v>#N/A</v>
      </c>
      <c r="AQ125" s="402" t="e" cm="1">
        <f t="array" ref="AQ125">_xlfn.IFS(AND(MASTER_DATA_NORMALIZED!AQ125&gt;0,AQ$22=$L$22),MASTER_DATA_NORMALIZED!AQ125,AND(MASTER_DATA_NORMALIZED!AQ125=0,AQ$22=$L$22,OR(AQ$4="PWR",AQ$4="BWR")),Backend!$T$24,AND(MASTER_DATA_NORMALIZED!AQ125=0,AQ$22=$L$22,OR(AQ$4="HTGR",AQ$4="FHR")),Backend!$U$24,AND(MASTER_DATA_NORMALIZED!AQ125=0,AQ$22=$L$22,AQ$4="SFR"),Backend!$V$24)</f>
        <v>#N/A</v>
      </c>
      <c r="AR125" s="402" cm="1">
        <f t="array" ref="AR125">_xlfn.IFS(AND(MASTER_DATA_NORMALIZED!AR125&gt;0,AR$22=$L$22),MASTER_DATA_NORMALIZED!AR125,AND(MASTER_DATA_NORMALIZED!AR125=0,AR$22=$L$22,OR(AR$4="PWR",AR$4="BWR")),Backend!$T$24,AND(MASTER_DATA_NORMALIZED!AR125=0,AR$22=$L$22,OR(AR$4="HTGR",AR$4="FHR")),Backend!$U$24,AND(MASTER_DATA_NORMALIZED!AR125=0,AR$22=$L$22,AR$4="SFR"),Backend!$V$24)</f>
        <v>320</v>
      </c>
      <c r="AS125" s="402" t="e" cm="1">
        <f t="array" ref="AS125">_xlfn.IFS(AND(MASTER_DATA_NORMALIZED!AS125&gt;0,AS$22=$L$22),MASTER_DATA_NORMALIZED!AS125,AND(MASTER_DATA_NORMALIZED!AS125=0,AS$22=$L$22,OR(AS$4="PWR",AS$4="BWR")),Backend!$T$24,AND(MASTER_DATA_NORMALIZED!AS125=0,AS$22=$L$22,OR(AS$4="HTGR",AS$4="FHR")),Backend!$U$24,AND(MASTER_DATA_NORMALIZED!AS125=0,AS$22=$L$22,AS$4="SFR"),Backend!$V$24)</f>
        <v>#N/A</v>
      </c>
      <c r="AT125" s="402" t="e" cm="1">
        <f t="array" ref="AT125">_xlfn.IFS(AND(MASTER_DATA_NORMALIZED!AT125&gt;0,AT$22=$L$22),MASTER_DATA_NORMALIZED!AT125,AND(MASTER_DATA_NORMALIZED!AT125=0,AT$22=$L$22,OR(AT$4="PWR",AT$4="BWR")),Backend!$T$24,AND(MASTER_DATA_NORMALIZED!AT125=0,AT$22=$L$22,OR(AT$4="HTGR",AT$4="FHR")),Backend!$U$24,AND(MASTER_DATA_NORMALIZED!AT125=0,AT$22=$L$22,AT$4="SFR"),Backend!$V$24)</f>
        <v>#N/A</v>
      </c>
      <c r="AU125" s="402" t="e" cm="1">
        <f t="array" ref="AU125">_xlfn.IFS(AND(MASTER_DATA_NORMALIZED!AU125&gt;0,AU$22=$L$22),MASTER_DATA_NORMALIZED!AU125,AND(MASTER_DATA_NORMALIZED!AU125=0,AU$22=$L$22,OR(AU$4="PWR",AU$4="BWR")),Backend!$T$24,AND(MASTER_DATA_NORMALIZED!AU125=0,AU$22=$L$22,OR(AU$4="HTGR",AU$4="FHR")),Backend!$U$24,AND(MASTER_DATA_NORMALIZED!AU125=0,AU$22=$L$22,AU$4="SFR"),Backend!$V$24)</f>
        <v>#N/A</v>
      </c>
      <c r="AV125" s="402" cm="1">
        <f t="array" ref="AV125">_xlfn.IFS(AND(MASTER_DATA_NORMALIZED!AV125&gt;0,AV$22=$L$22),MASTER_DATA_NORMALIZED!AV125,AND(MASTER_DATA_NORMALIZED!AV125=0,AV$22=$L$22,OR(AV$4="PWR",AV$4="BWR")),Backend!$T$24,AND(MASTER_DATA_NORMALIZED!AV125=0,AV$22=$L$22,OR(AV$4="HTGR",AV$4="FHR")),Backend!$U$24,AND(MASTER_DATA_NORMALIZED!AV125=0,AV$22=$L$22,AV$4="SFR"),Backend!$V$24)</f>
        <v>320</v>
      </c>
      <c r="AW125" s="402" t="e" cm="1">
        <f t="array" ref="AW125">_xlfn.IFS(AND(MASTER_DATA_NORMALIZED!AW125&gt;0,AW$22=$L$22),MASTER_DATA_NORMALIZED!AW125,AND(MASTER_DATA_NORMALIZED!AW125=0,AW$22=$L$22,OR(AW$4="PWR",AW$4="BWR")),Backend!$T$24,AND(MASTER_DATA_NORMALIZED!AW125=0,AW$22=$L$22,OR(AW$4="HTGR",AW$4="FHR")),Backend!$U$24,AND(MASTER_DATA_NORMALIZED!AW125=0,AW$22=$L$22,AW$4="SFR"),Backend!$V$24)</f>
        <v>#N/A</v>
      </c>
      <c r="AX125" s="402" t="e" cm="1">
        <f t="array" ref="AX125">_xlfn.IFS(AND(MASTER_DATA_NORMALIZED!AX125&gt;0,AX$22=$L$22),MASTER_DATA_NORMALIZED!AX125,AND(MASTER_DATA_NORMALIZED!AX125=0,AX$22=$L$22,OR(AX$4="PWR",AX$4="BWR")),Backend!$T$24,AND(MASTER_DATA_NORMALIZED!AX125=0,AX$22=$L$22,OR(AX$4="HTGR",AX$4="FHR")),Backend!$U$24,AND(MASTER_DATA_NORMALIZED!AX125=0,AX$22=$L$22,AX$4="SFR"),Backend!$V$24)</f>
        <v>#N/A</v>
      </c>
      <c r="AY125" s="402" t="e" cm="1">
        <f t="array" ref="AY125">_xlfn.IFS(AND(MASTER_DATA_NORMALIZED!AY125&gt;0,AY$22=$L$22),MASTER_DATA_NORMALIZED!AY125,AND(MASTER_DATA_NORMALIZED!AY125=0,AY$22=$L$22,OR(AY$4="PWR",AY$4="BWR")),Backend!$T$24,AND(MASTER_DATA_NORMALIZED!AY125=0,AY$22=$L$22,OR(AY$4="HTGR",AY$4="FHR")),Backend!$U$24,AND(MASTER_DATA_NORMALIZED!AY125=0,AY$22=$L$22,AY$4="SFR"),Backend!$V$24)</f>
        <v>#N/A</v>
      </c>
      <c r="AZ125" s="402" cm="1">
        <f t="array" ref="AZ125">_xlfn.IFS(AND(MASTER_DATA_NORMALIZED!AZ125&gt;0,AZ$22=$L$22),MASTER_DATA_NORMALIZED!AZ125,AND(MASTER_DATA_NORMALIZED!AZ125=0,AZ$22=$L$22,OR(AZ$4="PWR",AZ$4="BWR")),Backend!$T$24,AND(MASTER_DATA_NORMALIZED!AZ125=0,AZ$22=$L$22,OR(AZ$4="HTGR",AZ$4="FHR")),Backend!$U$24,AND(MASTER_DATA_NORMALIZED!AZ125=0,AZ$22=$L$22,AZ$4="SFR"),Backend!$V$24)</f>
        <v>260</v>
      </c>
      <c r="BA125" s="402" t="e" cm="1">
        <f t="array" ref="BA125">_xlfn.IFS(AND(MASTER_DATA_NORMALIZED!BA125&gt;0,BA$22=$L$22),MASTER_DATA_NORMALIZED!BA125,AND(MASTER_DATA_NORMALIZED!BA125=0,BA$22=$L$22,OR(BA$4="PWR",BA$4="BWR")),Backend!$T$24,AND(MASTER_DATA_NORMALIZED!BA125=0,BA$22=$L$22,OR(BA$4="HTGR",BA$4="FHR")),Backend!$U$24,AND(MASTER_DATA_NORMALIZED!BA125=0,BA$22=$L$22,BA$4="SFR"),Backend!$V$24)</f>
        <v>#N/A</v>
      </c>
      <c r="BB125" s="402" t="e" cm="1">
        <f t="array" ref="BB125">_xlfn.IFS(AND(MASTER_DATA_NORMALIZED!BB125&gt;0,BB$22=$L$22),MASTER_DATA_NORMALIZED!BB125,AND(MASTER_DATA_NORMALIZED!BB125=0,BB$22=$L$22,OR(BB$4="PWR",BB$4="BWR")),Backend!$T$24,AND(MASTER_DATA_NORMALIZED!BB125=0,BB$22=$L$22,OR(BB$4="HTGR",BB$4="FHR")),Backend!$U$24,AND(MASTER_DATA_NORMALIZED!BB125=0,BB$22=$L$22,BB$4="SFR"),Backend!$V$24)</f>
        <v>#N/A</v>
      </c>
      <c r="BC125" s="402" t="e" cm="1">
        <f t="array" ref="BC125">_xlfn.IFS(AND(MASTER_DATA_NORMALIZED!BC125&gt;0,BC$22=$L$22),MASTER_DATA_NORMALIZED!BC125,AND(MASTER_DATA_NORMALIZED!BC125=0,BC$22=$L$22,OR(BC$4="PWR",BC$4="BWR")),Backend!$T$24,AND(MASTER_DATA_NORMALIZED!BC125=0,BC$22=$L$22,OR(BC$4="HTGR",BC$4="FHR")),Backend!$U$24,AND(MASTER_DATA_NORMALIZED!BC125=0,BC$22=$L$22,BC$4="SFR"),Backend!$V$24)</f>
        <v>#N/A</v>
      </c>
      <c r="BD125" s="402" cm="1">
        <f t="array" ref="BD125">_xlfn.IFS(AND(MASTER_DATA_NORMALIZED!BD125&gt;0,BD$22=$L$22),MASTER_DATA_NORMALIZED!BD125,AND(MASTER_DATA_NORMALIZED!BD125=0,BD$22=$L$22,OR(BD$4="PWR",BD$4="BWR")),Backend!$T$24,AND(MASTER_DATA_NORMALIZED!BD125=0,BD$22=$L$22,OR(BD$4="HTGR",BD$4="FHR")),Backend!$U$24,AND(MASTER_DATA_NORMALIZED!BD125=0,BD$22=$L$22,BD$4="SFR"),Backend!$V$24)</f>
        <v>260</v>
      </c>
      <c r="BE125" s="402" t="e" cm="1">
        <f t="array" ref="BE125">_xlfn.IFS(AND(MASTER_DATA_NORMALIZED!BE125&gt;0,BE$22=$L$22),MASTER_DATA_NORMALIZED!BE125,AND(MASTER_DATA_NORMALIZED!BE125=0,BE$22=$L$22,OR(BE$4="PWR",BE$4="BWR")),Backend!$T$24,AND(MASTER_DATA_NORMALIZED!BE125=0,BE$22=$L$22,OR(BE$4="HTGR",BE$4="FHR")),Backend!$U$24,AND(MASTER_DATA_NORMALIZED!BE125=0,BE$22=$L$22,BE$4="SFR"),Backend!$V$24)</f>
        <v>#N/A</v>
      </c>
      <c r="BF125" s="402" t="e" cm="1">
        <f t="array" ref="BF125">_xlfn.IFS(AND(MASTER_DATA_NORMALIZED!BF125&gt;0,BF$22=$L$22),MASTER_DATA_NORMALIZED!BF125,AND(MASTER_DATA_NORMALIZED!BF125=0,BF$22=$L$22,OR(BF$4="PWR",BF$4="BWR")),Backend!$T$24,AND(MASTER_DATA_NORMALIZED!BF125=0,BF$22=$L$22,OR(BF$4="HTGR",BF$4="FHR")),Backend!$U$24,AND(MASTER_DATA_NORMALIZED!BF125=0,BF$22=$L$22,BF$4="SFR"),Backend!$V$24)</f>
        <v>#N/A</v>
      </c>
      <c r="BG125" s="402" t="e" cm="1">
        <f t="array" ref="BG125">_xlfn.IFS(AND(MASTER_DATA_NORMALIZED!BG125&gt;0,BG$22=$L$22),MASTER_DATA_NORMALIZED!BG125,AND(MASTER_DATA_NORMALIZED!BG125=0,BG$22=$L$22,OR(BG$4="PWR",BG$4="BWR")),Backend!$T$24,AND(MASTER_DATA_NORMALIZED!BG125=0,BG$22=$L$22,OR(BG$4="HTGR",BG$4="FHR")),Backend!$U$24,AND(MASTER_DATA_NORMALIZED!BG125=0,BG$22=$L$22,BG$4="SFR"),Backend!$V$24)</f>
        <v>#N/A</v>
      </c>
      <c r="BH125" s="402" cm="1">
        <f t="array" ref="BH125">_xlfn.IFS(AND(MASTER_DATA_NORMALIZED!BH125&gt;0,BH$22=$L$22),MASTER_DATA_NORMALIZED!BH125,AND(MASTER_DATA_NORMALIZED!BH125=0,BH$22=$L$22,OR(BH$4="PWR",BH$4="BWR")),Backend!$T$24,AND(MASTER_DATA_NORMALIZED!BH125=0,BH$22=$L$22,OR(BH$4="HTGR",BH$4="FHR")),Backend!$U$24,AND(MASTER_DATA_NORMALIZED!BH125=0,BH$22=$L$22,BH$4="SFR"),Backend!$V$24)</f>
        <v>260</v>
      </c>
      <c r="BI125" s="402" t="e" cm="1">
        <f t="array" ref="BI125">_xlfn.IFS(AND(MASTER_DATA_NORMALIZED!BI125&gt;0,BI$22=$L$22),MASTER_DATA_NORMALIZED!BI125,AND(MASTER_DATA_NORMALIZED!BI125=0,BI$22=$L$22,OR(BI$4="PWR",BI$4="BWR")),Backend!$T$24,AND(MASTER_DATA_NORMALIZED!BI125=0,BI$22=$L$22,OR(BI$4="HTGR",BI$4="FHR")),Backend!$U$24,AND(MASTER_DATA_NORMALIZED!BI125=0,BI$22=$L$22,BI$4="SFR"),Backend!$V$24)</f>
        <v>#N/A</v>
      </c>
      <c r="BJ125" s="402" t="e" cm="1">
        <f t="array" ref="BJ125">_xlfn.IFS(AND(MASTER_DATA_NORMALIZED!BJ125&gt;0,BJ$22=$L$22),MASTER_DATA_NORMALIZED!BJ125,AND(MASTER_DATA_NORMALIZED!BJ125=0,BJ$22=$L$22,OR(BJ$4="PWR",BJ$4="BWR")),Backend!$T$24,AND(MASTER_DATA_NORMALIZED!BJ125=0,BJ$22=$L$22,OR(BJ$4="HTGR",BJ$4="FHR")),Backend!$U$24,AND(MASTER_DATA_NORMALIZED!BJ125=0,BJ$22=$L$22,BJ$4="SFR"),Backend!$V$24)</f>
        <v>#N/A</v>
      </c>
      <c r="BK125" s="402" t="e" cm="1">
        <f t="array" ref="BK125">_xlfn.IFS(AND(MASTER_DATA_NORMALIZED!BK125&gt;0,BK$22=$L$22),MASTER_DATA_NORMALIZED!BK125,AND(MASTER_DATA_NORMALIZED!BK125=0,BK$22=$L$22,OR(BK$4="PWR",BK$4="BWR")),Backend!$T$24,AND(MASTER_DATA_NORMALIZED!BK125=0,BK$22=$L$22,OR(BK$4="HTGR",BK$4="FHR")),Backend!$U$24,AND(MASTER_DATA_NORMALIZED!BK125=0,BK$22=$L$22,BK$4="SFR"),Backend!$V$24)</f>
        <v>#N/A</v>
      </c>
      <c r="BL125" s="402" cm="1">
        <f t="array" ref="BL125">_xlfn.IFS(AND(MASTER_DATA_NORMALIZED!BL125&gt;0,BL$22=$L$22),MASTER_DATA_NORMALIZED!BL125,AND(MASTER_DATA_NORMALIZED!BL125=0,BL$22=$L$22,OR(BL$4="PWR",BL$4="BWR")),Backend!$T$24,AND(MASTER_DATA_NORMALIZED!BL125=0,BL$22=$L$22,OR(BL$4="HTGR",BL$4="FHR")),Backend!$U$24,AND(MASTER_DATA_NORMALIZED!BL125=0,BL$22=$L$22,BL$4="SFR"),Backend!$V$24)</f>
        <v>260</v>
      </c>
      <c r="BM125" s="402" t="e" cm="1">
        <f t="array" ref="BM125">_xlfn.IFS(AND(MASTER_DATA_NORMALIZED!BM125&gt;0,BM$22=$L$22),MASTER_DATA_NORMALIZED!BM125,AND(MASTER_DATA_NORMALIZED!BM125=0,BM$22=$L$22,OR(BM$4="PWR",BM$4="BWR")),Backend!$T$24,AND(MASTER_DATA_NORMALIZED!BM125=0,BM$22=$L$22,OR(BM$4="HTGR",BM$4="FHR")),Backend!$U$24,AND(MASTER_DATA_NORMALIZED!BM125=0,BM$22=$L$22,BM$4="SFR"),Backend!$V$24)</f>
        <v>#N/A</v>
      </c>
      <c r="BN125" s="402" t="e" cm="1">
        <f t="array" ref="BN125">_xlfn.IFS(AND(MASTER_DATA_NORMALIZED!BN125&gt;0,BN$22=$L$22),MASTER_DATA_NORMALIZED!BN125,AND(MASTER_DATA_NORMALIZED!BN125=0,BN$22=$L$22,OR(BN$4="PWR",BN$4="BWR")),Backend!$T$24,AND(MASTER_DATA_NORMALIZED!BN125=0,BN$22=$L$22,OR(BN$4="HTGR",BN$4="FHR")),Backend!$U$24,AND(MASTER_DATA_NORMALIZED!BN125=0,BN$22=$L$22,BN$4="SFR"),Backend!$V$24)</f>
        <v>#N/A</v>
      </c>
      <c r="BO125" s="402" t="e" cm="1">
        <f t="array" ref="BO125">_xlfn.IFS(AND(MASTER_DATA_NORMALIZED!BO125&gt;0,BO$22=$L$22),MASTER_DATA_NORMALIZED!BO125,AND(MASTER_DATA_NORMALIZED!BO125=0,BO$22=$L$22,OR(BO$4="PWR",BO$4="BWR")),Backend!$T$24,AND(MASTER_DATA_NORMALIZED!BO125=0,BO$22=$L$22,OR(BO$4="HTGR",BO$4="FHR")),Backend!$U$24,AND(MASTER_DATA_NORMALIZED!BO125=0,BO$22=$L$22,BO$4="SFR"),Backend!$V$24)</f>
        <v>#N/A</v>
      </c>
      <c r="BP125" s="402" cm="1">
        <f t="array" ref="BP125">_xlfn.IFS(AND(MASTER_DATA_NORMALIZED!BP125&gt;0,BP$22=$L$22),MASTER_DATA_NORMALIZED!BP125,AND(MASTER_DATA_NORMALIZED!BP125=0,BP$22=$L$22,OR(BP$4="PWR",BP$4="BWR")),Backend!$T$24,AND(MASTER_DATA_NORMALIZED!BP125=0,BP$22=$L$22,OR(BP$4="HTGR",BP$4="FHR")),Backend!$U$24,AND(MASTER_DATA_NORMALIZED!BP125=0,BP$22=$L$22,BP$4="SFR"),Backend!$V$24)</f>
        <v>320</v>
      </c>
      <c r="BQ125" s="402" t="e" cm="1">
        <f t="array" ref="BQ125">_xlfn.IFS(AND(MASTER_DATA_NORMALIZED!BQ125&gt;0,BQ$22=$L$22),MASTER_DATA_NORMALIZED!BQ125,AND(MASTER_DATA_NORMALIZED!BQ125=0,BQ$22=$L$22,OR(BQ$4="PWR",BQ$4="BWR")),Backend!$T$24,AND(MASTER_DATA_NORMALIZED!BQ125=0,BQ$22=$L$22,OR(BQ$4="HTGR",BQ$4="FHR")),Backend!$U$24,AND(MASTER_DATA_NORMALIZED!BQ125=0,BQ$22=$L$22,BQ$4="SFR"),Backend!$V$24)</f>
        <v>#N/A</v>
      </c>
      <c r="BR125" s="402" t="e" cm="1">
        <f t="array" ref="BR125">_xlfn.IFS(AND(MASTER_DATA_NORMALIZED!BR125&gt;0,BR$22=$L$22),MASTER_DATA_NORMALIZED!BR125,AND(MASTER_DATA_NORMALIZED!BR125=0,BR$22=$L$22,OR(BR$4="PWR",BR$4="BWR")),Backend!$T$24,AND(MASTER_DATA_NORMALIZED!BR125=0,BR$22=$L$22,OR(BR$4="HTGR",BR$4="FHR")),Backend!$U$24,AND(MASTER_DATA_NORMALIZED!BR125=0,BR$22=$L$22,BR$4="SFR"),Backend!$V$24)</f>
        <v>#N/A</v>
      </c>
      <c r="BS125" s="402" t="e" cm="1">
        <f t="array" ref="BS125">_xlfn.IFS(AND(MASTER_DATA_NORMALIZED!BS125&gt;0,BS$22=$L$22),MASTER_DATA_NORMALIZED!BS125,AND(MASTER_DATA_NORMALIZED!BS125=0,BS$22=$L$22,OR(BS$4="PWR",BS$4="BWR")),Backend!$T$24,AND(MASTER_DATA_NORMALIZED!BS125=0,BS$22=$L$22,OR(BS$4="HTGR",BS$4="FHR")),Backend!$U$24,AND(MASTER_DATA_NORMALIZED!BS125=0,BS$22=$L$22,BS$4="SFR"),Backend!$V$24)</f>
        <v>#N/A</v>
      </c>
      <c r="BT125" s="402" cm="1">
        <f t="array" ref="BT125">_xlfn.IFS(AND(MASTER_DATA_NORMALIZED!BT125&gt;0,BT$22=$L$22),MASTER_DATA_NORMALIZED!BT125,AND(MASTER_DATA_NORMALIZED!BT125=0,BT$22=$L$22,OR(BT$4="PWR",BT$4="BWR")),Backend!$T$24,AND(MASTER_DATA_NORMALIZED!BT125=0,BT$22=$L$22,OR(BT$4="HTGR",BT$4="FHR")),Backend!$U$24,AND(MASTER_DATA_NORMALIZED!BT125=0,BT$22=$L$22,BT$4="SFR"),Backend!$V$24)</f>
        <v>320</v>
      </c>
      <c r="BU125" s="402" t="e" cm="1">
        <f t="array" ref="BU125">_xlfn.IFS(AND(MASTER_DATA_NORMALIZED!BU125&gt;0,BU$22=$L$22),MASTER_DATA_NORMALIZED!BU125,AND(MASTER_DATA_NORMALIZED!BU125=0,BU$22=$L$22,OR(BU$4="PWR",BU$4="BWR")),Backend!$T$24,AND(MASTER_DATA_NORMALIZED!BU125=0,BU$22=$L$22,OR(BU$4="HTGR",BU$4="FHR")),Backend!$U$24,AND(MASTER_DATA_NORMALIZED!BU125=0,BU$22=$L$22,BU$4="SFR"),Backend!$V$24)</f>
        <v>#N/A</v>
      </c>
      <c r="BV125" s="402" t="e" cm="1">
        <f t="array" ref="BV125">_xlfn.IFS(AND(MASTER_DATA_NORMALIZED!BV125&gt;0,BV$22=$L$22),MASTER_DATA_NORMALIZED!BV125,AND(MASTER_DATA_NORMALIZED!BV125=0,BV$22=$L$22,OR(BV$4="PWR",BV$4="BWR")),Backend!$T$24,AND(MASTER_DATA_NORMALIZED!BV125=0,BV$22=$L$22,OR(BV$4="HTGR",BV$4="FHR")),Backend!$U$24,AND(MASTER_DATA_NORMALIZED!BV125=0,BV$22=$L$22,BV$4="SFR"),Backend!$V$24)</f>
        <v>#N/A</v>
      </c>
      <c r="BW125" s="402" t="e" cm="1">
        <f t="array" ref="BW125">_xlfn.IFS(AND(MASTER_DATA_NORMALIZED!BW125&gt;0,BW$22=$L$22),MASTER_DATA_NORMALIZED!BW125,AND(MASTER_DATA_NORMALIZED!BW125=0,BW$22=$L$22,OR(BW$4="PWR",BW$4="BWR")),Backend!$T$24,AND(MASTER_DATA_NORMALIZED!BW125=0,BW$22=$L$22,OR(BW$4="HTGR",BW$4="FHR")),Backend!$U$24,AND(MASTER_DATA_NORMALIZED!BW125=0,BW$22=$L$22,BW$4="SFR"),Backend!$V$24)</f>
        <v>#N/A</v>
      </c>
      <c r="BX125" s="402" cm="1">
        <f t="array" ref="BX125">_xlfn.IFS(AND(MASTER_DATA_NORMALIZED!BX125&gt;0,BX$22=$L$22),MASTER_DATA_NORMALIZED!BX125,AND(MASTER_DATA_NORMALIZED!BX125=0,BX$22=$L$22,OR(BX$4="PWR",BX$4="BWR")),Backend!$T$24,AND(MASTER_DATA_NORMALIZED!BX125=0,BX$22=$L$22,OR(BX$4="HTGR",BX$4="FHR")),Backend!$U$24,AND(MASTER_DATA_NORMALIZED!BX125=0,BX$22=$L$22,BX$4="SFR"),Backend!$V$24)</f>
        <v>320</v>
      </c>
      <c r="BY125" s="402" t="e" cm="1">
        <f t="array" ref="BY125">_xlfn.IFS(AND(MASTER_DATA_NORMALIZED!BY125&gt;0,BY$22=$L$22),MASTER_DATA_NORMALIZED!BY125,AND(MASTER_DATA_NORMALIZED!BY125=0,BY$22=$L$22,OR(BY$4="PWR",BY$4="BWR")),Backend!$T$24,AND(MASTER_DATA_NORMALIZED!BY125=0,BY$22=$L$22,OR(BY$4="HTGR",BY$4="FHR")),Backend!$U$24,AND(MASTER_DATA_NORMALIZED!BY125=0,BY$22=$L$22,BY$4="SFR"),Backend!$V$24)</f>
        <v>#N/A</v>
      </c>
      <c r="BZ125" s="402" t="e" cm="1">
        <f t="array" ref="BZ125">_xlfn.IFS(AND(MASTER_DATA_NORMALIZED!BZ125&gt;0,BZ$22=$L$22),MASTER_DATA_NORMALIZED!BZ125,AND(MASTER_DATA_NORMALIZED!BZ125=0,BZ$22=$L$22,OR(BZ$4="PWR",BZ$4="BWR")),Backend!$T$24,AND(MASTER_DATA_NORMALIZED!BZ125=0,BZ$22=$L$22,OR(BZ$4="HTGR",BZ$4="FHR")),Backend!$U$24,AND(MASTER_DATA_NORMALIZED!BZ125=0,BZ$22=$L$22,BZ$4="SFR"),Backend!$V$24)</f>
        <v>#N/A</v>
      </c>
      <c r="CA125" s="402" t="e" cm="1">
        <f t="array" ref="CA125">_xlfn.IFS(AND(MASTER_DATA_NORMALIZED!CA125&gt;0,CA$22=$L$22),MASTER_DATA_NORMALIZED!CA125,AND(MASTER_DATA_NORMALIZED!CA125=0,CA$22=$L$22,OR(CA$4="PWR",CA$4="BWR")),Backend!$T$24,AND(MASTER_DATA_NORMALIZED!CA125=0,CA$22=$L$22,OR(CA$4="HTGR",CA$4="FHR")),Backend!$U$24,AND(MASTER_DATA_NORMALIZED!CA125=0,CA$22=$L$22,CA$4="SFR"),Backend!$V$24)</f>
        <v>#N/A</v>
      </c>
      <c r="CB125" s="402" cm="1">
        <f t="array" ref="CB125">_xlfn.IFS(AND(MASTER_DATA_NORMALIZED!CB125&gt;0,CB$22=$L$22),MASTER_DATA_NORMALIZED!CB125,AND(MASTER_DATA_NORMALIZED!CB125=0,CB$22=$L$22,OR(CB$4="PWR",CB$4="BWR")),Backend!$T$24,AND(MASTER_DATA_NORMALIZED!CB125=0,CB$22=$L$22,OR(CB$4="HTGR",CB$4="FHR")),Backend!$U$24,AND(MASTER_DATA_NORMALIZED!CB125=0,CB$22=$L$22,CB$4="SFR"),Backend!$V$24)</f>
        <v>320</v>
      </c>
      <c r="CC125" s="402" t="e" cm="1">
        <f t="array" ref="CC125">_xlfn.IFS(AND(MASTER_DATA_NORMALIZED!CC125&gt;0,CC$22=$L$22),MASTER_DATA_NORMALIZED!CC125,AND(MASTER_DATA_NORMALIZED!CC125=0,CC$22=$L$22,OR(CC$4="PWR",CC$4="BWR")),Backend!$T$24,AND(MASTER_DATA_NORMALIZED!CC125=0,CC$22=$L$22,OR(CC$4="HTGR",CC$4="FHR")),Backend!$U$24,AND(MASTER_DATA_NORMALIZED!CC125=0,CC$22=$L$22,CC$4="SFR"),Backend!$V$24)</f>
        <v>#N/A</v>
      </c>
      <c r="CD125" s="402" t="e" cm="1">
        <f t="array" ref="CD125">_xlfn.IFS(AND(MASTER_DATA_NORMALIZED!CD125&gt;0,CD$22=$L$22),MASTER_DATA_NORMALIZED!CD125,AND(MASTER_DATA_NORMALIZED!CD125=0,CD$22=$L$22,OR(CD$4="PWR",CD$4="BWR")),Backend!$T$24,AND(MASTER_DATA_NORMALIZED!CD125=0,CD$22=$L$22,OR(CD$4="HTGR",CD$4="FHR")),Backend!$U$24,AND(MASTER_DATA_NORMALIZED!CD125=0,CD$22=$L$22,CD$4="SFR"),Backend!$V$24)</f>
        <v>#N/A</v>
      </c>
      <c r="CE125" s="402" t="e" cm="1">
        <f t="array" ref="CE125">_xlfn.IFS(AND(MASTER_DATA_NORMALIZED!CE125&gt;0,CE$22=$L$22),MASTER_DATA_NORMALIZED!CE125,AND(MASTER_DATA_NORMALIZED!CE125=0,CE$22=$L$22,OR(CE$4="PWR",CE$4="BWR")),Backend!$T$24,AND(MASTER_DATA_NORMALIZED!CE125=0,CE$22=$L$22,OR(CE$4="HTGR",CE$4="FHR")),Backend!$U$24,AND(MASTER_DATA_NORMALIZED!CE125=0,CE$22=$L$22,CE$4="SFR"),Backend!$V$24)</f>
        <v>#N/A</v>
      </c>
      <c r="CF125" s="402" cm="1">
        <f t="array" ref="CF125">_xlfn.IFS(AND(MASTER_DATA_NORMALIZED!CF125&gt;0,CF$22=$L$22),MASTER_DATA_NORMALIZED!CF125,AND(MASTER_DATA_NORMALIZED!CF125=0,CF$22=$L$22,OR(CF$4="PWR",CF$4="BWR")),Backend!$T$24,AND(MASTER_DATA_NORMALIZED!CF125=0,CF$22=$L$22,OR(CF$4="HTGR",CF$4="FHR")),Backend!$U$24,AND(MASTER_DATA_NORMALIZED!CF125=0,CF$22=$L$22,CF$4="SFR"),Backend!$V$24)</f>
        <v>320</v>
      </c>
      <c r="CG125" s="402" t="e" cm="1">
        <f t="array" ref="CG125">_xlfn.IFS(AND(MASTER_DATA_NORMALIZED!CG125&gt;0,CG$22=$L$22),MASTER_DATA_NORMALIZED!CG125,AND(MASTER_DATA_NORMALIZED!CG125=0,CG$22=$L$22,OR(CG$4="PWR",CG$4="BWR")),Backend!$T$24,AND(MASTER_DATA_NORMALIZED!CG125=0,CG$22=$L$22,OR(CG$4="HTGR",CG$4="FHR")),Backend!$U$24,AND(MASTER_DATA_NORMALIZED!CG125=0,CG$22=$L$22,CG$4="SFR"),Backend!$V$24)</f>
        <v>#N/A</v>
      </c>
      <c r="CH125" s="402" t="e" cm="1">
        <f t="array" ref="CH125">_xlfn.IFS(AND(MASTER_DATA_NORMALIZED!CH125&gt;0,CH$22=$L$22),MASTER_DATA_NORMALIZED!CH125,AND(MASTER_DATA_NORMALIZED!CH125=0,CH$22=$L$22,OR(CH$4="PWR",CH$4="BWR")),Backend!$T$24,AND(MASTER_DATA_NORMALIZED!CH125=0,CH$22=$L$22,OR(CH$4="HTGR",CH$4="FHR")),Backend!$U$24,AND(MASTER_DATA_NORMALIZED!CH125=0,CH$22=$L$22,CH$4="SFR"),Backend!$V$24)</f>
        <v>#N/A</v>
      </c>
      <c r="CI125" s="402" t="e" cm="1">
        <f t="array" ref="CI125">_xlfn.IFS(AND(MASTER_DATA_NORMALIZED!CI125&gt;0,CI$22=$L$22),MASTER_DATA_NORMALIZED!CI125,AND(MASTER_DATA_NORMALIZED!CI125=0,CI$22=$L$22,OR(CI$4="PWR",CI$4="BWR")),Backend!$T$24,AND(MASTER_DATA_NORMALIZED!CI125=0,CI$22=$L$22,OR(CI$4="HTGR",CI$4="FHR")),Backend!$U$24,AND(MASTER_DATA_NORMALIZED!CI125=0,CI$22=$L$22,CI$4="SFR"),Backend!$V$24)</f>
        <v>#N/A</v>
      </c>
      <c r="CJ125" s="402" cm="1">
        <f t="array" ref="CJ125">_xlfn.IFS(AND(MASTER_DATA_NORMALIZED!CJ125&gt;0,CJ$22=$L$22),MASTER_DATA_NORMALIZED!CJ125,AND(MASTER_DATA_NORMALIZED!CJ125=0,CJ$22=$L$22,OR(CJ$4="PWR",CJ$4="BWR")),Backend!$T$24,AND(MASTER_DATA_NORMALIZED!CJ125=0,CJ$22=$L$22,OR(CJ$4="HTGR",CJ$4="FHR")),Backend!$U$24,AND(MASTER_DATA_NORMALIZED!CJ125=0,CJ$22=$L$22,CJ$4="SFR"),Backend!$V$24)</f>
        <v>260</v>
      </c>
      <c r="CK125" s="402" t="e" cm="1">
        <f t="array" ref="CK125">_xlfn.IFS(AND(MASTER_DATA_NORMALIZED!CK125&gt;0,CK$22=$L$22),MASTER_DATA_NORMALIZED!CK125,AND(MASTER_DATA_NORMALIZED!CK125=0,CK$22=$L$22,OR(CK$4="PWR",CK$4="BWR")),Backend!$T$24,AND(MASTER_DATA_NORMALIZED!CK125=0,CK$22=$L$22,OR(CK$4="HTGR",CK$4="FHR")),Backend!$U$24,AND(MASTER_DATA_NORMALIZED!CK125=0,CK$22=$L$22,CK$4="SFR"),Backend!$V$24)</f>
        <v>#N/A</v>
      </c>
      <c r="CL125" s="402" t="e" cm="1">
        <f t="array" ref="CL125">_xlfn.IFS(AND(MASTER_DATA_NORMALIZED!CL125&gt;0,CL$22=$L$22),MASTER_DATA_NORMALIZED!CL125,AND(MASTER_DATA_NORMALIZED!CL125=0,CL$22=$L$22,OR(CL$4="PWR",CL$4="BWR")),Backend!$T$24,AND(MASTER_DATA_NORMALIZED!CL125=0,CL$22=$L$22,OR(CL$4="HTGR",CL$4="FHR")),Backend!$U$24,AND(MASTER_DATA_NORMALIZED!CL125=0,CL$22=$L$22,CL$4="SFR"),Backend!$V$24)</f>
        <v>#N/A</v>
      </c>
      <c r="CM125" s="402" t="e" cm="1">
        <f t="array" ref="CM125">_xlfn.IFS(AND(MASTER_DATA_NORMALIZED!CM125&gt;0,CM$22=$L$22),MASTER_DATA_NORMALIZED!CM125,AND(MASTER_DATA_NORMALIZED!CM125=0,CM$22=$L$22,OR(CM$4="PWR",CM$4="BWR")),Backend!$T$24,AND(MASTER_DATA_NORMALIZED!CM125=0,CM$22=$L$22,OR(CM$4="HTGR",CM$4="FHR")),Backend!$U$24,AND(MASTER_DATA_NORMALIZED!CM125=0,CM$22=$L$22,CM$4="SFR"),Backend!$V$24)</f>
        <v>#N/A</v>
      </c>
      <c r="CN125" s="402" cm="1">
        <f t="array" ref="CN125">_xlfn.IFS(AND(MASTER_DATA_NORMALIZED!CN125&gt;0,CN$22=$L$22),MASTER_DATA_NORMALIZED!CN125,AND(MASTER_DATA_NORMALIZED!CN125=0,CN$22=$L$22,OR(CN$4="PWR",CN$4="BWR")),Backend!$T$24,AND(MASTER_DATA_NORMALIZED!CN125=0,CN$22=$L$22,OR(CN$4="HTGR",CN$4="FHR")),Backend!$U$24,AND(MASTER_DATA_NORMALIZED!CN125=0,CN$22=$L$22,CN$4="SFR"),Backend!$V$24)</f>
        <v>990</v>
      </c>
      <c r="CO125" s="402" t="e" cm="1">
        <f t="array" ref="CO125">_xlfn.IFS(AND(MASTER_DATA_NORMALIZED!CO125&gt;0,CO$22=$L$22),MASTER_DATA_NORMALIZED!CO125,AND(MASTER_DATA_NORMALIZED!CO125=0,CO$22=$L$22,OR(CO$4="PWR",CO$4="BWR")),Backend!$T$24,AND(MASTER_DATA_NORMALIZED!CO125=0,CO$22=$L$22,OR(CO$4="HTGR",CO$4="FHR")),Backend!$U$24,AND(MASTER_DATA_NORMALIZED!CO125=0,CO$22=$L$22,CO$4="SFR"),Backend!$V$24)</f>
        <v>#N/A</v>
      </c>
      <c r="CP125" s="402" t="e" cm="1">
        <f t="array" ref="CP125">_xlfn.IFS(AND(MASTER_DATA_NORMALIZED!CP125&gt;0,CP$22=$L$22),MASTER_DATA_NORMALIZED!CP125,AND(MASTER_DATA_NORMALIZED!CP125=0,CP$22=$L$22,OR(CP$4="PWR",CP$4="BWR")),Backend!$T$24,AND(MASTER_DATA_NORMALIZED!CP125=0,CP$22=$L$22,OR(CP$4="HTGR",CP$4="FHR")),Backend!$U$24,AND(MASTER_DATA_NORMALIZED!CP125=0,CP$22=$L$22,CP$4="SFR"),Backend!$V$24)</f>
        <v>#N/A</v>
      </c>
      <c r="CQ125" s="402" t="e" cm="1">
        <f t="array" ref="CQ125">_xlfn.IFS(AND(MASTER_DATA_NORMALIZED!CQ125&gt;0,CQ$22=$L$22),MASTER_DATA_NORMALIZED!CQ125,AND(MASTER_DATA_NORMALIZED!CQ125=0,CQ$22=$L$22,OR(CQ$4="PWR",CQ$4="BWR")),Backend!$T$24,AND(MASTER_DATA_NORMALIZED!CQ125=0,CQ$22=$L$22,OR(CQ$4="HTGR",CQ$4="FHR")),Backend!$U$24,AND(MASTER_DATA_NORMALIZED!CQ125=0,CQ$22=$L$22,CQ$4="SFR"),Backend!$V$24)</f>
        <v>#N/A</v>
      </c>
      <c r="CR125" s="402" cm="1">
        <f t="array" ref="CR125">_xlfn.IFS(AND(MASTER_DATA_NORMALIZED!CR125&gt;0,CR$22=$L$22),MASTER_DATA_NORMALIZED!CR125,AND(MASTER_DATA_NORMALIZED!CR125=0,CR$22=$L$22,OR(CR$4="PWR",CR$4="BWR")),Backend!$T$24,AND(MASTER_DATA_NORMALIZED!CR125=0,CR$22=$L$22,OR(CR$4="HTGR",CR$4="FHR")),Backend!$U$24,AND(MASTER_DATA_NORMALIZED!CR125=0,CR$22=$L$22,CR$4="SFR"),Backend!$V$24)</f>
        <v>990</v>
      </c>
      <c r="CS125" s="402" t="e" cm="1">
        <f t="array" ref="CS125">_xlfn.IFS(AND(MASTER_DATA_NORMALIZED!CS125&gt;0,CS$22=$L$22),MASTER_DATA_NORMALIZED!CS125,AND(MASTER_DATA_NORMALIZED!CS125=0,CS$22=$L$22,OR(CS$4="PWR",CS$4="BWR")),Backend!$T$24,AND(MASTER_DATA_NORMALIZED!CS125=0,CS$22=$L$22,OR(CS$4="HTGR",CS$4="FHR")),Backend!$U$24,AND(MASTER_DATA_NORMALIZED!CS125=0,CS$22=$L$22,CS$4="SFR"),Backend!$V$24)</f>
        <v>#N/A</v>
      </c>
      <c r="CT125" s="402" t="e" cm="1">
        <f t="array" ref="CT125">_xlfn.IFS(AND(MASTER_DATA_NORMALIZED!CT125&gt;0,CT$22=$L$22),MASTER_DATA_NORMALIZED!CT125,AND(MASTER_DATA_NORMALIZED!CT125=0,CT$22=$L$22,OR(CT$4="PWR",CT$4="BWR")),Backend!$T$24,AND(MASTER_DATA_NORMALIZED!CT125=0,CT$22=$L$22,OR(CT$4="HTGR",CT$4="FHR")),Backend!$U$24,AND(MASTER_DATA_NORMALIZED!CT125=0,CT$22=$L$22,CT$4="SFR"),Backend!$V$24)</f>
        <v>#N/A</v>
      </c>
      <c r="CU125" s="402" t="e" cm="1">
        <f t="array" ref="CU125">_xlfn.IFS(AND(MASTER_DATA_NORMALIZED!CU125&gt;0,CU$22=$L$22),MASTER_DATA_NORMALIZED!CU125,AND(MASTER_DATA_NORMALIZED!CU125=0,CU$22=$L$22,OR(CU$4="PWR",CU$4="BWR")),Backend!$T$24,AND(MASTER_DATA_NORMALIZED!CU125=0,CU$22=$L$22,OR(CU$4="HTGR",CU$4="FHR")),Backend!$U$24,AND(MASTER_DATA_NORMALIZED!CU125=0,CU$22=$L$22,CU$4="SFR"),Backend!$V$24)</f>
        <v>#N/A</v>
      </c>
      <c r="CV125" s="402" cm="1">
        <f t="array" ref="CV125">_xlfn.IFS(AND(MASTER_DATA_NORMALIZED!CV125&gt;0,CV$22=$L$22),MASTER_DATA_NORMALIZED!CV125,AND(MASTER_DATA_NORMALIZED!CV125=0,CV$22=$L$22,OR(CV$4="PWR",CV$4="BWR")),Backend!$T$24,AND(MASTER_DATA_NORMALIZED!CV125=0,CV$22=$L$22,OR(CV$4="HTGR",CV$4="FHR")),Backend!$U$24,AND(MASTER_DATA_NORMALIZED!CV125=0,CV$22=$L$22,CV$4="SFR"),Backend!$V$24)</f>
        <v>320</v>
      </c>
      <c r="CW125" s="402" t="e" cm="1">
        <f t="array" ref="CW125">_xlfn.IFS(AND(MASTER_DATA_NORMALIZED!CW125&gt;0,CW$22=$L$22),MASTER_DATA_NORMALIZED!CW125,AND(MASTER_DATA_NORMALIZED!CW125=0,CW$22=$L$22,OR(CW$4="PWR",CW$4="BWR")),Backend!$T$24,AND(MASTER_DATA_NORMALIZED!CW125=0,CW$22=$L$22,OR(CW$4="HTGR",CW$4="FHR")),Backend!$U$24,AND(MASTER_DATA_NORMALIZED!CW125=0,CW$22=$L$22,CW$4="SFR"),Backend!$V$24)</f>
        <v>#N/A</v>
      </c>
      <c r="CX125" s="402" t="e" cm="1">
        <f t="array" ref="CX125">_xlfn.IFS(AND(MASTER_DATA_NORMALIZED!CX125&gt;0,CX$22=$L$22),MASTER_DATA_NORMALIZED!CX125,AND(MASTER_DATA_NORMALIZED!CX125=0,CX$22=$L$22,OR(CX$4="PWR",CX$4="BWR")),Backend!$T$24,AND(MASTER_DATA_NORMALIZED!CX125=0,CX$22=$L$22,OR(CX$4="HTGR",CX$4="FHR")),Backend!$U$24,AND(MASTER_DATA_NORMALIZED!CX125=0,CX$22=$L$22,CX$4="SFR"),Backend!$V$24)</f>
        <v>#N/A</v>
      </c>
      <c r="CY125" s="402" t="e" cm="1">
        <f t="array" ref="CY125">_xlfn.IFS(AND(MASTER_DATA_NORMALIZED!CY125&gt;0,CY$22=$L$22),MASTER_DATA_NORMALIZED!CY125,AND(MASTER_DATA_NORMALIZED!CY125=0,CY$22=$L$22,OR(CY$4="PWR",CY$4="BWR")),Backend!$T$24,AND(MASTER_DATA_NORMALIZED!CY125=0,CY$22=$L$22,OR(CY$4="HTGR",CY$4="FHR")),Backend!$U$24,AND(MASTER_DATA_NORMALIZED!CY125=0,CY$22=$L$22,CY$4="SFR"),Backend!$V$24)</f>
        <v>#N/A</v>
      </c>
      <c r="CZ125" s="402" cm="1">
        <f t="array" ref="CZ125">_xlfn.IFS(AND(MASTER_DATA_NORMALIZED!CZ125&gt;0,CZ$22=$L$22),MASTER_DATA_NORMALIZED!CZ125,AND(MASTER_DATA_NORMALIZED!CZ125=0,CZ$22=$L$22,OR(CZ$4="PWR",CZ$4="BWR")),Backend!$T$24,AND(MASTER_DATA_NORMALIZED!CZ125=0,CZ$22=$L$22,OR(CZ$4="HTGR",CZ$4="FHR")),Backend!$U$24,AND(MASTER_DATA_NORMALIZED!CZ125=0,CZ$22=$L$22,CZ$4="SFR"),Backend!$V$24)</f>
        <v>320</v>
      </c>
      <c r="DA125" s="402" t="e" cm="1">
        <f t="array" ref="DA125">_xlfn.IFS(AND(MASTER_DATA_NORMALIZED!DA125&gt;0,DA$22=$L$22),MASTER_DATA_NORMALIZED!DA125,AND(MASTER_DATA_NORMALIZED!DA125=0,DA$22=$L$22,OR(DA$4="PWR",DA$4="BWR")),Backend!$T$24,AND(MASTER_DATA_NORMALIZED!DA125=0,DA$22=$L$22,OR(DA$4="HTGR",DA$4="FHR")),Backend!$U$24,AND(MASTER_DATA_NORMALIZED!DA125=0,DA$22=$L$22,DA$4="SFR"),Backend!$V$24)</f>
        <v>#DIV/0!</v>
      </c>
      <c r="DB125" s="402" t="e" cm="1">
        <f t="array" ref="DB125">_xlfn.IFS(AND(MASTER_DATA_NORMALIZED!DB125&gt;0,DB$22=$L$22),MASTER_DATA_NORMALIZED!DB125,AND(MASTER_DATA_NORMALIZED!DB125=0,DB$22=$L$22,OR(DB$4="PWR",DB$4="BWR")),Backend!$T$24,AND(MASTER_DATA_NORMALIZED!DB125=0,DB$22=$L$22,OR(DB$4="HTGR",DB$4="FHR")),Backend!$U$24,AND(MASTER_DATA_NORMALIZED!DB125=0,DB$22=$L$22,DB$4="SFR"),Backend!$V$24)</f>
        <v>#DIV/0!</v>
      </c>
      <c r="DC125" s="402" t="e" cm="1">
        <f t="array" ref="DC125">_xlfn.IFS(AND(MASTER_DATA_NORMALIZED!DC125&gt;0,DC$22=$L$22),MASTER_DATA_NORMALIZED!DC125,AND(MASTER_DATA_NORMALIZED!DC125=0,DC$22=$L$22,OR(DC$4="PWR",DC$4="BWR")),Backend!$T$24,AND(MASTER_DATA_NORMALIZED!DC125=0,DC$22=$L$22,OR(DC$4="HTGR",DC$4="FHR")),Backend!$U$24,AND(MASTER_DATA_NORMALIZED!DC125=0,DC$22=$L$22,DC$4="SFR"),Backend!$V$24)</f>
        <v>#DIV/0!</v>
      </c>
      <c r="DD125" s="402" t="e" cm="1">
        <f t="array" ref="DD125">_xlfn.IFS(AND(MASTER_DATA_NORMALIZED!DD125&gt;0,DD$22=$L$22),MASTER_DATA_NORMALIZED!DD125,AND(MASTER_DATA_NORMALIZED!DD125=0,DD$22=$L$22,OR(DD$4="PWR",DD$4="BWR")),Backend!$T$24,AND(MASTER_DATA_NORMALIZED!DD125=0,DD$22=$L$22,OR(DD$4="HTGR",DD$4="FHR")),Backend!$U$24,AND(MASTER_DATA_NORMALIZED!DD125=0,DD$22=$L$22,DD$4="SFR"),Backend!$V$24)</f>
        <v>#N/A</v>
      </c>
      <c r="DE125" s="402" t="e" cm="1">
        <f t="array" ref="DE125">_xlfn.IFS(AND(MASTER_DATA_NORMALIZED!DE125&gt;0,DE$22=$L$22),MASTER_DATA_NORMALIZED!DE125,AND(MASTER_DATA_NORMALIZED!DE125=0,DE$22=$L$22,OR(DE$4="PWR",DE$4="BWR")),Backend!$T$24,AND(MASTER_DATA_NORMALIZED!DE125=0,DE$22=$L$22,OR(DE$4="HTGR",DE$4="FHR")),Backend!$U$24,AND(MASTER_DATA_NORMALIZED!DE125=0,DE$22=$L$22,DE$4="SFR"),Backend!$V$24)</f>
        <v>#N/A</v>
      </c>
      <c r="DF125" s="402" t="e" cm="1">
        <f t="array" ref="DF125">_xlfn.IFS(AND(MASTER_DATA_NORMALIZED!DF125&gt;0,DF$22=$L$22),MASTER_DATA_NORMALIZED!DF125,AND(MASTER_DATA_NORMALIZED!DF125=0,DF$22=$L$22,OR(DF$4="PWR",DF$4="BWR")),Backend!$T$24,AND(MASTER_DATA_NORMALIZED!DF125=0,DF$22=$L$22,OR(DF$4="HTGR",DF$4="FHR")),Backend!$U$24,AND(MASTER_DATA_NORMALIZED!DF125=0,DF$22=$L$22,DF$4="SFR"),Backend!$V$24)</f>
        <v>#N/A</v>
      </c>
      <c r="DG125" s="402" t="e" cm="1">
        <f t="array" ref="DG125">_xlfn.IFS(AND(MASTER_DATA_NORMALIZED!DG125&gt;0,DG$22=$L$22),MASTER_DATA_NORMALIZED!DG125,AND(MASTER_DATA_NORMALIZED!DG125=0,DG$22=$L$22,OR(DG$4="PWR",DG$4="BWR")),Backend!$T$24,AND(MASTER_DATA_NORMALIZED!DG125=0,DG$22=$L$22,OR(DG$4="HTGR",DG$4="FHR")),Backend!$U$24,AND(MASTER_DATA_NORMALIZED!DG125=0,DG$22=$L$22,DG$4="SFR"),Backend!$V$24)</f>
        <v>#N/A</v>
      </c>
      <c r="DH125" s="402" cm="1">
        <f t="array" ref="DH125">_xlfn.IFS(AND(MASTER_DATA_NORMALIZED!DH125&gt;0,DH$22=$L$22),MASTER_DATA_NORMALIZED!DH125,AND(MASTER_DATA_NORMALIZED!DH125=0,DH$22=$L$22,OR(DH$4="PWR",DH$4="BWR")),Backend!$T$24,AND(MASTER_DATA_NORMALIZED!DH125=0,DH$22=$L$22,OR(DH$4="HTGR",DH$4="FHR")),Backend!$U$24,AND(MASTER_DATA_NORMALIZED!DH125=0,DH$22=$L$22,DH$4="SFR"),Backend!$V$24)</f>
        <v>831.20691435778144</v>
      </c>
      <c r="DI125" s="402" t="e" cm="1">
        <f t="array" ref="DI125">_xlfn.IFS(AND(MASTER_DATA_NORMALIZED!DI125&gt;0,DI$22=$L$22),MASTER_DATA_NORMALIZED!DI125,AND(MASTER_DATA_NORMALIZED!DI125=0,DI$22=$L$22,OR(DI$4="PWR",DI$4="BWR")),Backend!$T$24,AND(MASTER_DATA_NORMALIZED!DI125=0,DI$22=$L$22,OR(DI$4="HTGR",DI$4="FHR")),Backend!$U$24,AND(MASTER_DATA_NORMALIZED!DI125=0,DI$22=$L$22,DI$4="SFR"),Backend!$V$24)</f>
        <v>#N/A</v>
      </c>
      <c r="DJ125" s="402" t="e" cm="1">
        <f t="array" ref="DJ125">_xlfn.IFS(AND(MASTER_DATA_NORMALIZED!DJ125&gt;0,DJ$22=$L$22),MASTER_DATA_NORMALIZED!DJ125,AND(MASTER_DATA_NORMALIZED!DJ125=0,DJ$22=$L$22,OR(DJ$4="PWR",DJ$4="BWR")),Backend!$T$24,AND(MASTER_DATA_NORMALIZED!DJ125=0,DJ$22=$L$22,OR(DJ$4="HTGR",DJ$4="FHR")),Backend!$U$24,AND(MASTER_DATA_NORMALIZED!DJ125=0,DJ$22=$L$22,DJ$4="SFR"),Backend!$V$24)</f>
        <v>#N/A</v>
      </c>
      <c r="DK125" s="402" t="e" cm="1">
        <f t="array" ref="DK125">_xlfn.IFS(AND(MASTER_DATA_NORMALIZED!DK125&gt;0,DK$22=$L$22),MASTER_DATA_NORMALIZED!DK125,AND(MASTER_DATA_NORMALIZED!DK125=0,DK$22=$L$22,OR(DK$4="PWR",DK$4="BWR")),Backend!$T$24,AND(MASTER_DATA_NORMALIZED!DK125=0,DK$22=$L$22,OR(DK$4="HTGR",DK$4="FHR")),Backend!$U$24,AND(MASTER_DATA_NORMALIZED!DK125=0,DK$22=$L$22,DK$4="SFR"),Backend!$V$24)</f>
        <v>#N/A</v>
      </c>
      <c r="DL125" s="402" cm="1">
        <f t="array" ref="DL125">_xlfn.IFS(AND(MASTER_DATA_NORMALIZED!DL125&gt;0,DL$22=$L$22),MASTER_DATA_NORMALIZED!DL125,AND(MASTER_DATA_NORMALIZED!DL125=0,DL$22=$L$22,OR(DL$4="PWR",DL$4="BWR")),Backend!$T$24,AND(MASTER_DATA_NORMALIZED!DL125=0,DL$22=$L$22,OR(DL$4="HTGR",DL$4="FHR")),Backend!$U$24,AND(MASTER_DATA_NORMALIZED!DL125=0,DL$22=$L$22,DL$4="SFR"),Backend!$V$24)</f>
        <v>855.25688382218902</v>
      </c>
      <c r="DM125" s="402" t="e" cm="1">
        <f t="array" ref="DM125">_xlfn.IFS(AND(MASTER_DATA_NORMALIZED!DM125&gt;0,DM$22=$L$22),MASTER_DATA_NORMALIZED!DM125,AND(MASTER_DATA_NORMALIZED!DM125=0,DM$22=$L$22,OR(DM$4="PWR",DM$4="BWR")),Backend!$T$24,AND(MASTER_DATA_NORMALIZED!DM125=0,DM$22=$L$22,OR(DM$4="HTGR",DM$4="FHR")),Backend!$U$24,AND(MASTER_DATA_NORMALIZED!DM125=0,DM$22=$L$22,DM$4="SFR"),Backend!$V$24)</f>
        <v>#N/A</v>
      </c>
      <c r="DN125" s="402" t="e" cm="1">
        <f t="array" ref="DN125">_xlfn.IFS(AND(MASTER_DATA_NORMALIZED!DN125&gt;0,DN$22=$L$22),MASTER_DATA_NORMALIZED!DN125,AND(MASTER_DATA_NORMALIZED!DN125=0,DN$22=$L$22,OR(DN$4="PWR",DN$4="BWR")),Backend!$T$24,AND(MASTER_DATA_NORMALIZED!DN125=0,DN$22=$L$22,OR(DN$4="HTGR",DN$4="FHR")),Backend!$U$24,AND(MASTER_DATA_NORMALIZED!DN125=0,DN$22=$L$22,DN$4="SFR"),Backend!$V$24)</f>
        <v>#N/A</v>
      </c>
      <c r="DO125" s="402" t="e" cm="1">
        <f t="array" ref="DO125">_xlfn.IFS(AND(MASTER_DATA_NORMALIZED!DO125&gt;0,DO$22=$L$22),MASTER_DATA_NORMALIZED!DO125,AND(MASTER_DATA_NORMALIZED!DO125=0,DO$22=$L$22,OR(DO$4="PWR",DO$4="BWR")),Backend!$T$24,AND(MASTER_DATA_NORMALIZED!DO125=0,DO$22=$L$22,OR(DO$4="HTGR",DO$4="FHR")),Backend!$U$24,AND(MASTER_DATA_NORMALIZED!DO125=0,DO$22=$L$22,DO$4="SFR"),Backend!$V$24)</f>
        <v>#N/A</v>
      </c>
      <c r="DP125" s="402" cm="1">
        <f t="array" ref="DP125">_xlfn.IFS(AND(MASTER_DATA_NORMALIZED!DP125&gt;0,DP$22=$L$22),MASTER_DATA_NORMALIZED!DP125,AND(MASTER_DATA_NORMALIZED!DP125=0,DP$22=$L$22,OR(DP$4="PWR",DP$4="BWR")),Backend!$T$24,AND(MASTER_DATA_NORMALIZED!DP125=0,DP$22=$L$22,OR(DP$4="HTGR",DP$4="FHR")),Backend!$U$24,AND(MASTER_DATA_NORMALIZED!DP125=0,DP$22=$L$22,DP$4="SFR"),Backend!$V$24)</f>
        <v>855.25688382218902</v>
      </c>
      <c r="DQ125" s="402" t="e" cm="1">
        <f t="array" ref="DQ125">_xlfn.IFS(AND(MASTER_DATA_NORMALIZED!DQ125&gt;0,DQ$22=$L$22),MASTER_DATA_NORMALIZED!DQ125,AND(MASTER_DATA_NORMALIZED!DQ125=0,DQ$22=$L$22,OR(DQ$4="PWR",DQ$4="BWR")),Backend!$T$24,AND(MASTER_DATA_NORMALIZED!DQ125=0,DQ$22=$L$22,OR(DQ$4="HTGR",DQ$4="FHR")),Backend!$U$24,AND(MASTER_DATA_NORMALIZED!DQ125=0,DQ$22=$L$22,DQ$4="SFR"),Backend!$V$24)</f>
        <v>#N/A</v>
      </c>
      <c r="DR125" s="402" t="e" cm="1">
        <f t="array" ref="DR125">_xlfn.IFS(AND(MASTER_DATA_NORMALIZED!DR125&gt;0,DR$22=$L$22),MASTER_DATA_NORMALIZED!DR125,AND(MASTER_DATA_NORMALIZED!DR125=0,DR$22=$L$22,OR(DR$4="PWR",DR$4="BWR")),Backend!$T$24,AND(MASTER_DATA_NORMALIZED!DR125=0,DR$22=$L$22,OR(DR$4="HTGR",DR$4="FHR")),Backend!$U$24,AND(MASTER_DATA_NORMALIZED!DR125=0,DR$22=$L$22,DR$4="SFR"),Backend!$V$24)</f>
        <v>#N/A</v>
      </c>
      <c r="DS125" s="402" t="e" cm="1">
        <f t="array" ref="DS125">_xlfn.IFS(AND(MASTER_DATA_NORMALIZED!DS125&gt;0,DS$22=$L$22),MASTER_DATA_NORMALIZED!DS125,AND(MASTER_DATA_NORMALIZED!DS125=0,DS$22=$L$22,OR(DS$4="PWR",DS$4="BWR")),Backend!$T$24,AND(MASTER_DATA_NORMALIZED!DS125=0,DS$22=$L$22,OR(DS$4="HTGR",DS$4="FHR")),Backend!$U$24,AND(MASTER_DATA_NORMALIZED!DS125=0,DS$22=$L$22,DS$4="SFR"),Backend!$V$24)</f>
        <v>#N/A</v>
      </c>
      <c r="DT125" s="402" cm="1">
        <f t="array" ref="DT125">_xlfn.IFS(AND(MASTER_DATA_NORMALIZED!DT125&gt;0,DT$22=$L$22),MASTER_DATA_NORMALIZED!DT125,AND(MASTER_DATA_NORMALIZED!DT125=0,DT$22=$L$22,OR(DT$4="PWR",DT$4="BWR")),Backend!$T$24,AND(MASTER_DATA_NORMALIZED!DT125=0,DT$22=$L$22,OR(DT$4="HTGR",DT$4="FHR")),Backend!$U$24,AND(MASTER_DATA_NORMALIZED!DT125=0,DT$22=$L$22,DT$4="SFR"),Backend!$V$24)</f>
        <v>855.25688382218902</v>
      </c>
      <c r="DU125" s="402" t="e" cm="1">
        <f t="array" ref="DU125">_xlfn.IFS(AND(MASTER_DATA_NORMALIZED!DU125&gt;0,DU$22=$L$22),MASTER_DATA_NORMALIZED!DU125,AND(MASTER_DATA_NORMALIZED!DU125=0,DU$22=$L$22,OR(DU$4="PWR",DU$4="BWR")),Backend!$T$24,AND(MASTER_DATA_NORMALIZED!DU125=0,DU$22=$L$22,OR(DU$4="HTGR",DU$4="FHR")),Backend!$U$24,AND(MASTER_DATA_NORMALIZED!DU125=0,DU$22=$L$22,DU$4="SFR"),Backend!$V$24)</f>
        <v>#N/A</v>
      </c>
      <c r="DV125" s="402" t="e" cm="1">
        <f t="array" ref="DV125">_xlfn.IFS(AND(MASTER_DATA_NORMALIZED!DV125&gt;0,DV$22=$L$22),MASTER_DATA_NORMALIZED!DV125,AND(MASTER_DATA_NORMALIZED!DV125=0,DV$22=$L$22,OR(DV$4="PWR",DV$4="BWR")),Backend!$T$24,AND(MASTER_DATA_NORMALIZED!DV125=0,DV$22=$L$22,OR(DV$4="HTGR",DV$4="FHR")),Backend!$U$24,AND(MASTER_DATA_NORMALIZED!DV125=0,DV$22=$L$22,DV$4="SFR"),Backend!$V$24)</f>
        <v>#N/A</v>
      </c>
      <c r="DW125" s="402" t="e" cm="1">
        <f t="array" ref="DW125">_xlfn.IFS(AND(MASTER_DATA_NORMALIZED!DW125&gt;0,DW$22=$L$22),MASTER_DATA_NORMALIZED!DW125,AND(MASTER_DATA_NORMALIZED!DW125=0,DW$22=$L$22,OR(DW$4="PWR",DW$4="BWR")),Backend!$T$24,AND(MASTER_DATA_NORMALIZED!DW125=0,DW$22=$L$22,OR(DW$4="HTGR",DW$4="FHR")),Backend!$U$24,AND(MASTER_DATA_NORMALIZED!DW125=0,DW$22=$L$22,DW$4="SFR"),Backend!$V$24)</f>
        <v>#N/A</v>
      </c>
      <c r="DX125" s="402" cm="1">
        <f t="array" ref="DX125">_xlfn.IFS(AND(MASTER_DATA_NORMALIZED!DX125&gt;0,DX$22=$L$22),MASTER_DATA_NORMALIZED!DX125,AND(MASTER_DATA_NORMALIZED!DX125=0,DX$22=$L$22,OR(DX$4="PWR",DX$4="BWR")),Backend!$T$24,AND(MASTER_DATA_NORMALIZED!DX125=0,DX$22=$L$22,OR(DX$4="HTGR",DX$4="FHR")),Backend!$U$24,AND(MASTER_DATA_NORMALIZED!DX125=0,DX$22=$L$22,DX$4="SFR"),Backend!$V$24)</f>
        <v>855.25688382218902</v>
      </c>
      <c r="DY125" s="402" t="e" cm="1">
        <f t="array" ref="DY125">_xlfn.IFS(AND(MASTER_DATA_NORMALIZED!DY125&gt;0,DY$22=$L$22),MASTER_DATA_NORMALIZED!DY125,AND(MASTER_DATA_NORMALIZED!DY125=0,DY$22=$L$22,OR(DY$4="PWR",DY$4="BWR")),Backend!$T$24,AND(MASTER_DATA_NORMALIZED!DY125=0,DY$22=$L$22,OR(DY$4="HTGR",DY$4="FHR")),Backend!$U$24,AND(MASTER_DATA_NORMALIZED!DY125=0,DY$22=$L$22,DY$4="SFR"),Backend!$V$24)</f>
        <v>#N/A</v>
      </c>
      <c r="DZ125" s="402" t="e" cm="1">
        <f t="array" ref="DZ125">_xlfn.IFS(AND(MASTER_DATA_NORMALIZED!DZ125&gt;0,DZ$22=$L$22),MASTER_DATA_NORMALIZED!DZ125,AND(MASTER_DATA_NORMALIZED!DZ125=0,DZ$22=$L$22,OR(DZ$4="PWR",DZ$4="BWR")),Backend!$T$24,AND(MASTER_DATA_NORMALIZED!DZ125=0,DZ$22=$L$22,OR(DZ$4="HTGR",DZ$4="FHR")),Backend!$U$24,AND(MASTER_DATA_NORMALIZED!DZ125=0,DZ$22=$L$22,DZ$4="SFR"),Backend!$V$24)</f>
        <v>#N/A</v>
      </c>
      <c r="EA125" s="402" t="e" cm="1">
        <f t="array" ref="EA125">_xlfn.IFS(AND(MASTER_DATA_NORMALIZED!EA125&gt;0,EA$22=$L$22),MASTER_DATA_NORMALIZED!EA125,AND(MASTER_DATA_NORMALIZED!EA125=0,EA$22=$L$22,OR(EA$4="PWR",EA$4="BWR")),Backend!$T$24,AND(MASTER_DATA_NORMALIZED!EA125=0,EA$22=$L$22,OR(EA$4="HTGR",EA$4="FHR")),Backend!$U$24,AND(MASTER_DATA_NORMALIZED!EA125=0,EA$22=$L$22,EA$4="SFR"),Backend!$V$24)</f>
        <v>#N/A</v>
      </c>
      <c r="EB125" s="402" cm="1">
        <f t="array" ref="EB125">_xlfn.IFS(AND(MASTER_DATA_NORMALIZED!EB125&gt;0,EB$22=$L$22),MASTER_DATA_NORMALIZED!EB125,AND(MASTER_DATA_NORMALIZED!EB125=0,EB$22=$L$22,OR(EB$4="PWR",EB$4="BWR")),Backend!$T$24,AND(MASTER_DATA_NORMALIZED!EB125=0,EB$22=$L$22,OR(EB$4="HTGR",EB$4="FHR")),Backend!$U$24,AND(MASTER_DATA_NORMALIZED!EB125=0,EB$22=$L$22,EB$4="SFR"),Backend!$V$24)</f>
        <v>855.25688382218902</v>
      </c>
      <c r="EC125" s="402" t="e" cm="1">
        <f t="array" ref="EC125">_xlfn.IFS(AND(MASTER_DATA_NORMALIZED!EC125&gt;0,EC$22=$L$22),MASTER_DATA_NORMALIZED!EC125,AND(MASTER_DATA_NORMALIZED!EC125=0,EC$22=$L$22,OR(EC$4="PWR",EC$4="BWR")),Backend!$T$24,AND(MASTER_DATA_NORMALIZED!EC125=0,EC$22=$L$22,OR(EC$4="HTGR",EC$4="FHR")),Backend!$U$24,AND(MASTER_DATA_NORMALIZED!EC125=0,EC$22=$L$22,EC$4="SFR"),Backend!$V$24)</f>
        <v>#DIV/0!</v>
      </c>
      <c r="ED125" s="402" t="e" cm="1">
        <f t="array" ref="ED125">_xlfn.IFS(AND(MASTER_DATA_NORMALIZED!ED125&gt;0,ED$22=$L$22),MASTER_DATA_NORMALIZED!ED125,AND(MASTER_DATA_NORMALIZED!ED125=0,ED$22=$L$22,OR(ED$4="PWR",ED$4="BWR")),Backend!$T$24,AND(MASTER_DATA_NORMALIZED!ED125=0,ED$22=$L$22,OR(ED$4="HTGR",ED$4="FHR")),Backend!$U$24,AND(MASTER_DATA_NORMALIZED!ED125=0,ED$22=$L$22,ED$4="SFR"),Backend!$V$24)</f>
        <v>#DIV/0!</v>
      </c>
      <c r="EE125" s="402" t="e" cm="1">
        <f t="array" ref="EE125">_xlfn.IFS(AND(MASTER_DATA_NORMALIZED!EE125&gt;0,EE$22=$L$22),MASTER_DATA_NORMALIZED!EE125,AND(MASTER_DATA_NORMALIZED!EE125=0,EE$22=$L$22,OR(EE$4="PWR",EE$4="BWR")),Backend!$T$24,AND(MASTER_DATA_NORMALIZED!EE125=0,EE$22=$L$22,OR(EE$4="HTGR",EE$4="FHR")),Backend!$U$24,AND(MASTER_DATA_NORMALIZED!EE125=0,EE$22=$L$22,EE$4="SFR"),Backend!$V$24)</f>
        <v>#DIV/0!</v>
      </c>
      <c r="EF125" s="402" t="e" cm="1">
        <f t="array" ref="EF125">_xlfn.IFS(AND(MASTER_DATA_NORMALIZED!EF125&gt;0,EF$22=$L$22),MASTER_DATA_NORMALIZED!EF125,AND(MASTER_DATA_NORMALIZED!EF125=0,EF$22=$L$22,OR(EF$4="PWR",EF$4="BWR")),Backend!$T$24,AND(MASTER_DATA_NORMALIZED!EF125=0,EF$22=$L$22,OR(EF$4="HTGR",EF$4="FHR")),Backend!$U$24,AND(MASTER_DATA_NORMALIZED!EF125=0,EF$22=$L$22,EF$4="SFR"),Backend!$V$24)</f>
        <v>#VALUE!</v>
      </c>
      <c r="EG125" s="402" t="e" cm="1">
        <f t="array" ref="EG125">_xlfn.IFS(AND(MASTER_DATA_NORMALIZED!EG125&gt;0,EG$22=$L$22),MASTER_DATA_NORMALIZED!EG125,AND(MASTER_DATA_NORMALIZED!EG125=0,EG$22=$L$22,OR(EG$4="PWR",EG$4="BWR")),Backend!$T$24,AND(MASTER_DATA_NORMALIZED!EG125=0,EG$22=$L$22,OR(EG$4="HTGR",EG$4="FHR")),Backend!$U$24,AND(MASTER_DATA_NORMALIZED!EG125=0,EG$22=$L$22,EG$4="SFR"),Backend!$V$24)</f>
        <v>#N/A</v>
      </c>
      <c r="EH125" s="402" t="e" cm="1">
        <f t="array" ref="EH125">_xlfn.IFS(AND(MASTER_DATA_NORMALIZED!EH125&gt;0,EH$22=$L$22),MASTER_DATA_NORMALIZED!EH125,AND(MASTER_DATA_NORMALIZED!EH125=0,EH$22=$L$22,OR(EH$4="PWR",EH$4="BWR")),Backend!$T$24,AND(MASTER_DATA_NORMALIZED!EH125=0,EH$22=$L$22,OR(EH$4="HTGR",EH$4="FHR")),Backend!$U$24,AND(MASTER_DATA_NORMALIZED!EH125=0,EH$22=$L$22,EH$4="SFR"),Backend!$V$24)</f>
        <v>#N/A</v>
      </c>
      <c r="EI125" s="402" t="e" cm="1">
        <f t="array" ref="EI125">_xlfn.IFS(AND(MASTER_DATA_NORMALIZED!EI125&gt;0,EI$22=$L$22),MASTER_DATA_NORMALIZED!EI125,AND(MASTER_DATA_NORMALIZED!EI125=0,EI$22=$L$22,OR(EI$4="PWR",EI$4="BWR")),Backend!$T$24,AND(MASTER_DATA_NORMALIZED!EI125=0,EI$22=$L$22,OR(EI$4="HTGR",EI$4="FHR")),Backend!$U$24,AND(MASTER_DATA_NORMALIZED!EI125=0,EI$22=$L$22,EI$4="SFR"),Backend!$V$24)</f>
        <v>#N/A</v>
      </c>
      <c r="EJ125" s="402" cm="1">
        <f t="array" ref="EJ125">_xlfn.IFS(AND(MASTER_DATA_NORMALIZED!EJ125&gt;0,EJ$22=$L$22),MASTER_DATA_NORMALIZED!EJ125,AND(MASTER_DATA_NORMALIZED!EJ125=0,EJ$22=$L$22,OR(EJ$4="PWR",EJ$4="BWR")),Backend!$T$24,AND(MASTER_DATA_NORMALIZED!EJ125=0,EJ$22=$L$22,OR(EJ$4="HTGR",EJ$4="FHR")),Backend!$U$24,AND(MASTER_DATA_NORMALIZED!EJ125=0,EJ$22=$L$22,EJ$4="SFR"),Backend!$V$24)</f>
        <v>320</v>
      </c>
      <c r="EK125" s="402" t="e" cm="1">
        <f t="array" ref="EK125">_xlfn.IFS(AND(MASTER_DATA_NORMALIZED!EK125&gt;0,EK$22=$L$22),MASTER_DATA_NORMALIZED!EK125,AND(MASTER_DATA_NORMALIZED!EK125=0,EK$22=$L$22,OR(EK$4="PWR",EK$4="BWR")),Backend!$T$24,AND(MASTER_DATA_NORMALIZED!EK125=0,EK$22=$L$22,OR(EK$4="HTGR",EK$4="FHR")),Backend!$U$24,AND(MASTER_DATA_NORMALIZED!EK125=0,EK$22=$L$22,EK$4="SFR"),Backend!$V$24)</f>
        <v>#N/A</v>
      </c>
      <c r="EL125" s="402" t="e" cm="1">
        <f t="array" ref="EL125">_xlfn.IFS(AND(MASTER_DATA_NORMALIZED!EL125&gt;0,EL$22=$L$22),MASTER_DATA_NORMALIZED!EL125,AND(MASTER_DATA_NORMALIZED!EL125=0,EL$22=$L$22,OR(EL$4="PWR",EL$4="BWR")),Backend!$T$24,AND(MASTER_DATA_NORMALIZED!EL125=0,EL$22=$L$22,OR(EL$4="HTGR",EL$4="FHR")),Backend!$U$24,AND(MASTER_DATA_NORMALIZED!EL125=0,EL$22=$L$22,EL$4="SFR"),Backend!$V$24)</f>
        <v>#N/A</v>
      </c>
      <c r="EM125" s="402" t="e" cm="1">
        <f t="array" ref="EM125">_xlfn.IFS(AND(MASTER_DATA_NORMALIZED!EM125&gt;0,EM$22=$L$22),MASTER_DATA_NORMALIZED!EM125,AND(MASTER_DATA_NORMALIZED!EM125=0,EM$22=$L$22,OR(EM$4="PWR",EM$4="BWR")),Backend!$T$24,AND(MASTER_DATA_NORMALIZED!EM125=0,EM$22=$L$22,OR(EM$4="HTGR",EM$4="FHR")),Backend!$U$24,AND(MASTER_DATA_NORMALIZED!EM125=0,EM$22=$L$22,EM$4="SFR"),Backend!$V$24)</f>
        <v>#N/A</v>
      </c>
      <c r="EN125" s="402" cm="1">
        <f t="array" ref="EN125">_xlfn.IFS(AND(MASTER_DATA_NORMALIZED!EN125&gt;0,EN$22=$L$22),MASTER_DATA_NORMALIZED!EN125,AND(MASTER_DATA_NORMALIZED!EN125=0,EN$22=$L$22,OR(EN$4="PWR",EN$4="BWR")),Backend!$T$24,AND(MASTER_DATA_NORMALIZED!EN125=0,EN$22=$L$22,OR(EN$4="HTGR",EN$4="FHR")),Backend!$U$24,AND(MASTER_DATA_NORMALIZED!EN125=0,EN$22=$L$22,EN$4="SFR"),Backend!$V$24)</f>
        <v>990</v>
      </c>
      <c r="EO125" s="402" t="e" cm="1">
        <f t="array" ref="EO125">_xlfn.IFS(AND(MASTER_DATA_NORMALIZED!EO125&gt;0,EO$22=$L$22),MASTER_DATA_NORMALIZED!EO125,AND(MASTER_DATA_NORMALIZED!EO125=0,EO$22=$L$22,OR(EO$4="PWR",EO$4="BWR")),Backend!$T$24,AND(MASTER_DATA_NORMALIZED!EO125=0,EO$22=$L$22,OR(EO$4="HTGR",EO$4="FHR")),Backend!$U$24,AND(MASTER_DATA_NORMALIZED!EO125=0,EO$22=$L$22,EO$4="SFR"),Backend!$V$24)</f>
        <v>#N/A</v>
      </c>
      <c r="EP125" s="402" t="e" cm="1">
        <f t="array" ref="EP125">_xlfn.IFS(AND(MASTER_DATA_NORMALIZED!EP125&gt;0,EP$22=$L$22),MASTER_DATA_NORMALIZED!EP125,AND(MASTER_DATA_NORMALIZED!EP125=0,EP$22=$L$22,OR(EP$4="PWR",EP$4="BWR")),Backend!$T$24,AND(MASTER_DATA_NORMALIZED!EP125=0,EP$22=$L$22,OR(EP$4="HTGR",EP$4="FHR")),Backend!$U$24,AND(MASTER_DATA_NORMALIZED!EP125=0,EP$22=$L$22,EP$4="SFR"),Backend!$V$24)</f>
        <v>#N/A</v>
      </c>
      <c r="EQ125" s="402" t="e" cm="1">
        <f t="array" ref="EQ125">_xlfn.IFS(AND(MASTER_DATA_NORMALIZED!EQ125&gt;0,EQ$22=$L$22),MASTER_DATA_NORMALIZED!EQ125,AND(MASTER_DATA_NORMALIZED!EQ125=0,EQ$22=$L$22,OR(EQ$4="PWR",EQ$4="BWR")),Backend!$T$24,AND(MASTER_DATA_NORMALIZED!EQ125=0,EQ$22=$L$22,OR(EQ$4="HTGR",EQ$4="FHR")),Backend!$U$24,AND(MASTER_DATA_NORMALIZED!EQ125=0,EQ$22=$L$22,EQ$4="SFR"),Backend!$V$24)</f>
        <v>#N/A</v>
      </c>
      <c r="ER125" s="402" cm="1">
        <f t="array" ref="ER125">_xlfn.IFS(AND(MASTER_DATA_NORMALIZED!ER125&gt;0,ER$22=$L$22),MASTER_DATA_NORMALIZED!ER125,AND(MASTER_DATA_NORMALIZED!ER125=0,ER$22=$L$22,OR(ER$4="PWR",ER$4="BWR")),Backend!$T$24,AND(MASTER_DATA_NORMALIZED!ER125=0,ER$22=$L$22,OR(ER$4="HTGR",ER$4="FHR")),Backend!$U$24,AND(MASTER_DATA_NORMALIZED!ER125=0,ER$22=$L$22,ER$4="SFR"),Backend!$V$24)</f>
        <v>260</v>
      </c>
      <c r="ES125" s="402" t="e" cm="1">
        <f t="array" ref="ES125">_xlfn.IFS(AND(MASTER_DATA_NORMALIZED!ES125&gt;0,ES$22=$L$22),MASTER_DATA_NORMALIZED!ES125,AND(MASTER_DATA_NORMALIZED!ES125=0,ES$22=$L$22,OR(ES$4="PWR",ES$4="BWR")),Backend!$T$24,AND(MASTER_DATA_NORMALIZED!ES125=0,ES$22=$L$22,OR(ES$4="HTGR",ES$4="FHR")),Backend!$U$24,AND(MASTER_DATA_NORMALIZED!ES125=0,ES$22=$L$22,ES$4="SFR"),Backend!$V$24)</f>
        <v>#N/A</v>
      </c>
      <c r="ET125" s="402" t="e" cm="1">
        <f t="array" ref="ET125">_xlfn.IFS(AND(MASTER_DATA_NORMALIZED!ET125&gt;0,ET$22=$L$22),MASTER_DATA_NORMALIZED!ET125,AND(MASTER_DATA_NORMALIZED!ET125=0,ET$22=$L$22,OR(ET$4="PWR",ET$4="BWR")),Backend!$T$24,AND(MASTER_DATA_NORMALIZED!ET125=0,ET$22=$L$22,OR(ET$4="HTGR",ET$4="FHR")),Backend!$U$24,AND(MASTER_DATA_NORMALIZED!ET125=0,ET$22=$L$22,ET$4="SFR"),Backend!$V$24)</f>
        <v>#N/A</v>
      </c>
      <c r="EU125" s="402" t="e" cm="1">
        <f t="array" ref="EU125">_xlfn.IFS(AND(MASTER_DATA_NORMALIZED!EU125&gt;0,EU$22=$L$22),MASTER_DATA_NORMALIZED!EU125,AND(MASTER_DATA_NORMALIZED!EU125=0,EU$22=$L$22,OR(EU$4="PWR",EU$4="BWR")),Backend!$T$24,AND(MASTER_DATA_NORMALIZED!EU125=0,EU$22=$L$22,OR(EU$4="HTGR",EU$4="FHR")),Backend!$U$24,AND(MASTER_DATA_NORMALIZED!EU125=0,EU$22=$L$22,EU$4="SFR"),Backend!$V$24)</f>
        <v>#N/A</v>
      </c>
      <c r="EV125" s="402" cm="1">
        <f t="array" ref="EV125">_xlfn.IFS(AND(MASTER_DATA_NORMALIZED!EV125&gt;0,EV$22=$L$22),MASTER_DATA_NORMALIZED!EV125,AND(MASTER_DATA_NORMALIZED!EV125=0,EV$22=$L$22,OR(EV$4="PWR",EV$4="BWR")),Backend!$T$24,AND(MASTER_DATA_NORMALIZED!EV125=0,EV$22=$L$22,OR(EV$4="HTGR",EV$4="FHR")),Backend!$U$24,AND(MASTER_DATA_NORMALIZED!EV125=0,EV$22=$L$22,EV$4="SFR"),Backend!$V$24)</f>
        <v>260</v>
      </c>
      <c r="EW125" s="402" t="e" cm="1">
        <f t="array" ref="EW125">_xlfn.IFS(AND(MASTER_DATA_NORMALIZED!EW125&gt;0,EW$22=$L$22),MASTER_DATA_NORMALIZED!EW125,AND(MASTER_DATA_NORMALIZED!EW125=0,EW$22=$L$22,OR(EW$4="PWR",EW$4="BWR")),Backend!$T$24,AND(MASTER_DATA_NORMALIZED!EW125=0,EW$22=$L$22,OR(EW$4="HTGR",EW$4="FHR")),Backend!$U$24,AND(MASTER_DATA_NORMALIZED!EW125=0,EW$22=$L$22,EW$4="SFR"),Backend!$V$24)</f>
        <v>#N/A</v>
      </c>
      <c r="EX125" s="402" t="e" cm="1">
        <f t="array" ref="EX125">_xlfn.IFS(AND(MASTER_DATA_NORMALIZED!EX125&gt;0,EX$22=$L$22),MASTER_DATA_NORMALIZED!EX125,AND(MASTER_DATA_NORMALIZED!EX125=0,EX$22=$L$22,OR(EX$4="PWR",EX$4="BWR")),Backend!$T$24,AND(MASTER_DATA_NORMALIZED!EX125=0,EX$22=$L$22,OR(EX$4="HTGR",EX$4="FHR")),Backend!$U$24,AND(MASTER_DATA_NORMALIZED!EX125=0,EX$22=$L$22,EX$4="SFR"),Backend!$V$24)</f>
        <v>#N/A</v>
      </c>
      <c r="EY125" s="402" t="e" cm="1">
        <f t="array" ref="EY125">_xlfn.IFS(AND(MASTER_DATA_NORMALIZED!EY125&gt;0,EY$22=$L$22),MASTER_DATA_NORMALIZED!EY125,AND(MASTER_DATA_NORMALIZED!EY125=0,EY$22=$L$22,OR(EY$4="PWR",EY$4="BWR")),Backend!$T$24,AND(MASTER_DATA_NORMALIZED!EY125=0,EY$22=$L$22,OR(EY$4="HTGR",EY$4="FHR")),Backend!$U$24,AND(MASTER_DATA_NORMALIZED!EY125=0,EY$22=$L$22,EY$4="SFR"),Backend!$V$24)</f>
        <v>#N/A</v>
      </c>
      <c r="EZ125" s="402" cm="1">
        <f t="array" ref="EZ125">_xlfn.IFS(AND(MASTER_DATA_NORMALIZED!EZ125&gt;0,EZ$22=$L$22),MASTER_DATA_NORMALIZED!EZ125,AND(MASTER_DATA_NORMALIZED!EZ125=0,EZ$22=$L$22,OR(EZ$4="PWR",EZ$4="BWR")),Backend!$T$24,AND(MASTER_DATA_NORMALIZED!EZ125=0,EZ$22=$L$22,OR(EZ$4="HTGR",EZ$4="FHR")),Backend!$U$24,AND(MASTER_DATA_NORMALIZED!EZ125=0,EZ$22=$L$22,EZ$4="SFR"),Backend!$V$24)</f>
        <v>260</v>
      </c>
      <c r="FA125" s="402" t="e" cm="1">
        <f t="array" ref="FA125">_xlfn.IFS(AND(MASTER_DATA_NORMALIZED!FA125&gt;0,FA$22=$L$22),MASTER_DATA_NORMALIZED!FA125,AND(MASTER_DATA_NORMALIZED!FA125=0,FA$22=$L$22,OR(FA$4="PWR",FA$4="BWR")),Backend!$T$24,AND(MASTER_DATA_NORMALIZED!FA125=0,FA$22=$L$22,OR(FA$4="HTGR",FA$4="FHR")),Backend!$U$24,AND(MASTER_DATA_NORMALIZED!FA125=0,FA$22=$L$22,FA$4="SFR"),Backend!$V$24)</f>
        <v>#N/A</v>
      </c>
      <c r="FB125" s="402" t="e" cm="1">
        <f t="array" ref="FB125">_xlfn.IFS(AND(MASTER_DATA_NORMALIZED!FB125&gt;0,FB$22=$L$22),MASTER_DATA_NORMALIZED!FB125,AND(MASTER_DATA_NORMALIZED!FB125=0,FB$22=$L$22,OR(FB$4="PWR",FB$4="BWR")),Backend!$T$24,AND(MASTER_DATA_NORMALIZED!FB125=0,FB$22=$L$22,OR(FB$4="HTGR",FB$4="FHR")),Backend!$U$24,AND(MASTER_DATA_NORMALIZED!FB125=0,FB$22=$L$22,FB$4="SFR"),Backend!$V$24)</f>
        <v>#N/A</v>
      </c>
      <c r="FC125" s="402" t="e" cm="1">
        <f t="array" ref="FC125">_xlfn.IFS(AND(MASTER_DATA_NORMALIZED!FC125&gt;0,FC$22=$L$22),MASTER_DATA_NORMALIZED!FC125,AND(MASTER_DATA_NORMALIZED!FC125=0,FC$22=$L$22,OR(FC$4="PWR",FC$4="BWR")),Backend!$T$24,AND(MASTER_DATA_NORMALIZED!FC125=0,FC$22=$L$22,OR(FC$4="HTGR",FC$4="FHR")),Backend!$U$24,AND(MASTER_DATA_NORMALIZED!FC125=0,FC$22=$L$22,FC$4="SFR"),Backend!$V$24)</f>
        <v>#N/A</v>
      </c>
      <c r="FD125" s="402" cm="1">
        <f t="array" ref="FD125">_xlfn.IFS(AND(MASTER_DATA_NORMALIZED!FD125&gt;0,FD$22=$L$22),MASTER_DATA_NORMALIZED!FD125,AND(MASTER_DATA_NORMALIZED!FD125=0,FD$22=$L$22,OR(FD$4="PWR",FD$4="BWR")),Backend!$T$24,AND(MASTER_DATA_NORMALIZED!FD125=0,FD$22=$L$22,OR(FD$4="HTGR",FD$4="FHR")),Backend!$U$24,AND(MASTER_DATA_NORMALIZED!FD125=0,FD$22=$L$22,FD$4="SFR"),Backend!$V$24)</f>
        <v>260</v>
      </c>
      <c r="FE125" s="402" t="e" cm="1">
        <f t="array" ref="FE125">_xlfn.IFS(AND(MASTER_DATA_NORMALIZED!FE125&gt;0,FE$22=$L$22),MASTER_DATA_NORMALIZED!FE125,AND(MASTER_DATA_NORMALIZED!FE125=0,FE$22=$L$22,OR(FE$4="PWR",FE$4="BWR")),Backend!$T$24,AND(MASTER_DATA_NORMALIZED!FE125=0,FE$22=$L$22,OR(FE$4="HTGR",FE$4="FHR")),Backend!$U$24,AND(MASTER_DATA_NORMALIZED!FE125=0,FE$22=$L$22,FE$4="SFR"),Backend!$V$24)</f>
        <v>#N/A</v>
      </c>
      <c r="FF125" s="402" t="e" cm="1">
        <f t="array" ref="FF125">_xlfn.IFS(AND(MASTER_DATA_NORMALIZED!FF125&gt;0,FF$22=$L$22),MASTER_DATA_NORMALIZED!FF125,AND(MASTER_DATA_NORMALIZED!FF125=0,FF$22=$L$22,OR(FF$4="PWR",FF$4="BWR")),Backend!$T$24,AND(MASTER_DATA_NORMALIZED!FF125=0,FF$22=$L$22,OR(FF$4="HTGR",FF$4="FHR")),Backend!$U$24,AND(MASTER_DATA_NORMALIZED!FF125=0,FF$22=$L$22,FF$4="SFR"),Backend!$V$24)</f>
        <v>#N/A</v>
      </c>
      <c r="FG125" s="402" t="e" cm="1">
        <f t="array" ref="FG125">_xlfn.IFS(AND(MASTER_DATA_NORMALIZED!FG125&gt;0,FG$22=$L$22),MASTER_DATA_NORMALIZED!FG125,AND(MASTER_DATA_NORMALIZED!FG125=0,FG$22=$L$22,OR(FG$4="PWR",FG$4="BWR")),Backend!$T$24,AND(MASTER_DATA_NORMALIZED!FG125=0,FG$22=$L$22,OR(FG$4="HTGR",FG$4="FHR")),Backend!$U$24,AND(MASTER_DATA_NORMALIZED!FG125=0,FG$22=$L$22,FG$4="SFR"),Backend!$V$24)</f>
        <v>#N/A</v>
      </c>
      <c r="FH125" s="402" cm="1">
        <f t="array" ref="FH125">_xlfn.IFS(AND(MASTER_DATA_NORMALIZED!FH125&gt;0,FH$22=$L$22),MASTER_DATA_NORMALIZED!FH125,AND(MASTER_DATA_NORMALIZED!FH125=0,FH$22=$L$22,OR(FH$4="PWR",FH$4="BWR")),Backend!$T$24,AND(MASTER_DATA_NORMALIZED!FH125=0,FH$22=$L$22,OR(FH$4="HTGR",FH$4="FHR")),Backend!$U$24,AND(MASTER_DATA_NORMALIZED!FH125=0,FH$22=$L$22,FH$4="SFR"),Backend!$V$24)</f>
        <v>260</v>
      </c>
      <c r="FI125" s="402" t="e" cm="1">
        <f t="array" ref="FI125">_xlfn.IFS(AND(MASTER_DATA_NORMALIZED!FI125&gt;0,FI$22=$L$22),MASTER_DATA_NORMALIZED!FI125,AND(MASTER_DATA_NORMALIZED!FI125=0,FI$22=$L$22,OR(FI$4="PWR",FI$4="BWR")),Backend!$T$24,AND(MASTER_DATA_NORMALIZED!FI125=0,FI$22=$L$22,OR(FI$4="HTGR",FI$4="FHR")),Backend!$U$24,AND(MASTER_DATA_NORMALIZED!FI125=0,FI$22=$L$22,FI$4="SFR"),Backend!$V$24)</f>
        <v>#N/A</v>
      </c>
      <c r="FJ125" s="402" t="e" cm="1">
        <f t="array" ref="FJ125">_xlfn.IFS(AND(MASTER_DATA_NORMALIZED!FJ125&gt;0,FJ$22=$L$22),MASTER_DATA_NORMALIZED!FJ125,AND(MASTER_DATA_NORMALIZED!FJ125=0,FJ$22=$L$22,OR(FJ$4="PWR",FJ$4="BWR")),Backend!$T$24,AND(MASTER_DATA_NORMALIZED!FJ125=0,FJ$22=$L$22,OR(FJ$4="HTGR",FJ$4="FHR")),Backend!$U$24,AND(MASTER_DATA_NORMALIZED!FJ125=0,FJ$22=$L$22,FJ$4="SFR"),Backend!$V$24)</f>
        <v>#N/A</v>
      </c>
      <c r="FK125" s="402" t="e" cm="1">
        <f t="array" ref="FK125">_xlfn.IFS(AND(MASTER_DATA_NORMALIZED!FK125&gt;0,FK$22=$L$22),MASTER_DATA_NORMALIZED!FK125,AND(MASTER_DATA_NORMALIZED!FK125=0,FK$22=$L$22,OR(FK$4="PWR",FK$4="BWR")),Backend!$T$24,AND(MASTER_DATA_NORMALIZED!FK125=0,FK$22=$L$22,OR(FK$4="HTGR",FK$4="FHR")),Backend!$U$24,AND(MASTER_DATA_NORMALIZED!FK125=0,FK$22=$L$22,FK$4="SFR"),Backend!$V$24)</f>
        <v>#N/A</v>
      </c>
      <c r="FL125" s="402" cm="1">
        <f t="array" ref="FL125">_xlfn.IFS(AND(MASTER_DATA_NORMALIZED!FL125&gt;0,FL$22=$L$22),MASTER_DATA_NORMALIZED!FL125,AND(MASTER_DATA_NORMALIZED!FL125=0,FL$22=$L$22,OR(FL$4="PWR",FL$4="BWR")),Backend!$T$24,AND(MASTER_DATA_NORMALIZED!FL125=0,FL$22=$L$22,OR(FL$4="HTGR",FL$4="FHR")),Backend!$U$24,AND(MASTER_DATA_NORMALIZED!FL125=0,FL$22=$L$22,FL$4="SFR"),Backend!$V$24)</f>
        <v>260</v>
      </c>
      <c r="FM125" s="402" t="e" cm="1">
        <f t="array" ref="FM125">_xlfn.IFS(AND(MASTER_DATA_NORMALIZED!FM125&gt;0,FM$22=$L$22),MASTER_DATA_NORMALIZED!FM125,AND(MASTER_DATA_NORMALIZED!FM125=0,FM$22=$L$22,OR(FM$4="PWR",FM$4="BWR")),Backend!$T$24,AND(MASTER_DATA_NORMALIZED!FM125=0,FM$22=$L$22,OR(FM$4="HTGR",FM$4="FHR")),Backend!$U$24,AND(MASTER_DATA_NORMALIZED!FM125=0,FM$22=$L$22,FM$4="SFR"),Backend!$V$24)</f>
        <v>#N/A</v>
      </c>
      <c r="FN125" s="402" t="e" cm="1">
        <f t="array" ref="FN125">_xlfn.IFS(AND(MASTER_DATA_NORMALIZED!FN125&gt;0,FN$22=$L$22),MASTER_DATA_NORMALIZED!FN125,AND(MASTER_DATA_NORMALIZED!FN125=0,FN$22=$L$22,OR(FN$4="PWR",FN$4="BWR")),Backend!$T$24,AND(MASTER_DATA_NORMALIZED!FN125=0,FN$22=$L$22,OR(FN$4="HTGR",FN$4="FHR")),Backend!$U$24,AND(MASTER_DATA_NORMALIZED!FN125=0,FN$22=$L$22,FN$4="SFR"),Backend!$V$24)</f>
        <v>#N/A</v>
      </c>
      <c r="FO125" s="402" t="e" cm="1">
        <f t="array" ref="FO125">_xlfn.IFS(AND(MASTER_DATA_NORMALIZED!FO125&gt;0,FO$22=$L$22),MASTER_DATA_NORMALIZED!FO125,AND(MASTER_DATA_NORMALIZED!FO125=0,FO$22=$L$22,OR(FO$4="PWR",FO$4="BWR")),Backend!$T$24,AND(MASTER_DATA_NORMALIZED!FO125=0,FO$22=$L$22,OR(FO$4="HTGR",FO$4="FHR")),Backend!$U$24,AND(MASTER_DATA_NORMALIZED!FO125=0,FO$22=$L$22,FO$4="SFR"),Backend!$V$24)</f>
        <v>#N/A</v>
      </c>
      <c r="FP125" s="402" cm="1">
        <f t="array" ref="FP125">_xlfn.IFS(AND(MASTER_DATA_NORMALIZED!FP125&gt;0,FP$22=$L$22),MASTER_DATA_NORMALIZED!FP125,AND(MASTER_DATA_NORMALIZED!FP125=0,FP$22=$L$22,OR(FP$4="PWR",FP$4="BWR")),Backend!$T$24,AND(MASTER_DATA_NORMALIZED!FP125=0,FP$22=$L$22,OR(FP$4="HTGR",FP$4="FHR")),Backend!$U$24,AND(MASTER_DATA_NORMALIZED!FP125=0,FP$22=$L$22,FP$4="SFR"),Backend!$V$24)</f>
        <v>260</v>
      </c>
      <c r="FQ125" s="402" t="e" cm="1">
        <f t="array" ref="FQ125">_xlfn.IFS(AND(MASTER_DATA_NORMALIZED!FQ125&gt;0,FQ$22=$L$22),MASTER_DATA_NORMALIZED!FQ125,AND(MASTER_DATA_NORMALIZED!FQ125=0,FQ$22=$L$22,OR(FQ$4="PWR",FQ$4="BWR")),Backend!$T$24,AND(MASTER_DATA_NORMALIZED!FQ125=0,FQ$22=$L$22,OR(FQ$4="HTGR",FQ$4="FHR")),Backend!$U$24,AND(MASTER_DATA_NORMALIZED!FQ125=0,FQ$22=$L$22,FQ$4="SFR"),Backend!$V$24)</f>
        <v>#N/A</v>
      </c>
      <c r="FR125" s="402" t="e" cm="1">
        <f t="array" ref="FR125">_xlfn.IFS(AND(MASTER_DATA_NORMALIZED!FR125&gt;0,FR$22=$L$22),MASTER_DATA_NORMALIZED!FR125,AND(MASTER_DATA_NORMALIZED!FR125=0,FR$22=$L$22,OR(FR$4="PWR",FR$4="BWR")),Backend!$T$24,AND(MASTER_DATA_NORMALIZED!FR125=0,FR$22=$L$22,OR(FR$4="HTGR",FR$4="FHR")),Backend!$U$24,AND(MASTER_DATA_NORMALIZED!FR125=0,FR$22=$L$22,FR$4="SFR"),Backend!$V$24)</f>
        <v>#N/A</v>
      </c>
      <c r="FS125" s="402" t="e" cm="1">
        <f t="array" ref="FS125">_xlfn.IFS(AND(MASTER_DATA_NORMALIZED!FS125&gt;0,FS$22=$L$22),MASTER_DATA_NORMALIZED!FS125,AND(MASTER_DATA_NORMALIZED!FS125=0,FS$22=$L$22,OR(FS$4="PWR",FS$4="BWR")),Backend!$T$24,AND(MASTER_DATA_NORMALIZED!FS125=0,FS$22=$L$22,OR(FS$4="HTGR",FS$4="FHR")),Backend!$U$24,AND(MASTER_DATA_NORMALIZED!FS125=0,FS$22=$L$22,FS$4="SFR"),Backend!$V$24)</f>
        <v>#N/A</v>
      </c>
      <c r="FT125" s="402" cm="1">
        <f t="array" ref="FT125">_xlfn.IFS(AND(MASTER_DATA_NORMALIZED!FT125&gt;0,FT$22=$L$22),MASTER_DATA_NORMALIZED!FT125,AND(MASTER_DATA_NORMALIZED!FT125=0,FT$22=$L$22,OR(FT$4="PWR",FT$4="BWR")),Backend!$T$24,AND(MASTER_DATA_NORMALIZED!FT125=0,FT$22=$L$22,OR(FT$4="HTGR",FT$4="FHR")),Backend!$U$24,AND(MASTER_DATA_NORMALIZED!FT125=0,FT$22=$L$22,FT$4="SFR"),Backend!$V$24)</f>
        <v>260</v>
      </c>
      <c r="FU125" s="402" t="e" cm="1">
        <f t="array" ref="FU125">_xlfn.IFS(AND(MASTER_DATA_NORMALIZED!FU125&gt;0,FU$22=$L$22),MASTER_DATA_NORMALIZED!FU125,AND(MASTER_DATA_NORMALIZED!FU125=0,FU$22=$L$22,OR(FU$4="PWR",FU$4="BWR")),Backend!$T$24,AND(MASTER_DATA_NORMALIZED!FU125=0,FU$22=$L$22,OR(FU$4="HTGR",FU$4="FHR")),Backend!$U$24,AND(MASTER_DATA_NORMALIZED!FU125=0,FU$22=$L$22,FU$4="SFR"),Backend!$V$24)</f>
        <v>#N/A</v>
      </c>
      <c r="FV125" s="402" t="e" cm="1">
        <f t="array" ref="FV125">_xlfn.IFS(AND(MASTER_DATA_NORMALIZED!FV125&gt;0,FV$22=$L$22),MASTER_DATA_NORMALIZED!FV125,AND(MASTER_DATA_NORMALIZED!FV125=0,FV$22=$L$22,OR(FV$4="PWR",FV$4="BWR")),Backend!$T$24,AND(MASTER_DATA_NORMALIZED!FV125=0,FV$22=$L$22,OR(FV$4="HTGR",FV$4="FHR")),Backend!$U$24,AND(MASTER_DATA_NORMALIZED!FV125=0,FV$22=$L$22,FV$4="SFR"),Backend!$V$24)</f>
        <v>#N/A</v>
      </c>
      <c r="FW125" s="402" t="e" cm="1">
        <f t="array" ref="FW125">_xlfn.IFS(AND(MASTER_DATA_NORMALIZED!FW125&gt;0,FW$22=$L$22),MASTER_DATA_NORMALIZED!FW125,AND(MASTER_DATA_NORMALIZED!FW125=0,FW$22=$L$22,OR(FW$4="PWR",FW$4="BWR")),Backend!$T$24,AND(MASTER_DATA_NORMALIZED!FW125=0,FW$22=$L$22,OR(FW$4="HTGR",FW$4="FHR")),Backend!$U$24,AND(MASTER_DATA_NORMALIZED!FW125=0,FW$22=$L$22,FW$4="SFR"),Backend!$V$24)</f>
        <v>#N/A</v>
      </c>
      <c r="FX125" s="402" cm="1">
        <f t="array" ref="FX125">_xlfn.IFS(AND(MASTER_DATA_NORMALIZED!FX125&gt;0,FX$22=$L$22),MASTER_DATA_NORMALIZED!FX125,AND(MASTER_DATA_NORMALIZED!FX125=0,FX$22=$L$22,OR(FX$4="PWR",FX$4="BWR")),Backend!$T$24,AND(MASTER_DATA_NORMALIZED!FX125=0,FX$22=$L$22,OR(FX$4="HTGR",FX$4="FHR")),Backend!$U$24,AND(MASTER_DATA_NORMALIZED!FX125=0,FX$22=$L$22,FX$4="SFR"),Backend!$V$24)</f>
        <v>260</v>
      </c>
      <c r="FY125" s="402" t="e" cm="1">
        <f t="array" ref="FY125">_xlfn.IFS(AND(MASTER_DATA_NORMALIZED!FY125&gt;0,FY$22=$L$22),MASTER_DATA_NORMALIZED!FY125,AND(MASTER_DATA_NORMALIZED!FY125=0,FY$22=$L$22,OR(FY$4="PWR",FY$4="BWR")),Backend!$T$24,AND(MASTER_DATA_NORMALIZED!FY125=0,FY$22=$L$22,OR(FY$4="HTGR",FY$4="FHR")),Backend!$U$24,AND(MASTER_DATA_NORMALIZED!FY125=0,FY$22=$L$22,FY$4="SFR"),Backend!$V$24)</f>
        <v>#N/A</v>
      </c>
      <c r="FZ125" s="402" t="e" cm="1">
        <f t="array" ref="FZ125">_xlfn.IFS(AND(MASTER_DATA_NORMALIZED!FZ125&gt;0,FZ$22=$L$22),MASTER_DATA_NORMALIZED!FZ125,AND(MASTER_DATA_NORMALIZED!FZ125=0,FZ$22=$L$22,OR(FZ$4="PWR",FZ$4="BWR")),Backend!$T$24,AND(MASTER_DATA_NORMALIZED!FZ125=0,FZ$22=$L$22,OR(FZ$4="HTGR",FZ$4="FHR")),Backend!$U$24,AND(MASTER_DATA_NORMALIZED!FZ125=0,FZ$22=$L$22,FZ$4="SFR"),Backend!$V$24)</f>
        <v>#N/A</v>
      </c>
      <c r="GA125" s="402" t="e" cm="1">
        <f t="array" ref="GA125">_xlfn.IFS(AND(MASTER_DATA_NORMALIZED!GA125&gt;0,GA$22=$L$22),MASTER_DATA_NORMALIZED!GA125,AND(MASTER_DATA_NORMALIZED!GA125=0,GA$22=$L$22,OR(GA$4="PWR",GA$4="BWR")),Backend!$T$24,AND(MASTER_DATA_NORMALIZED!GA125=0,GA$22=$L$22,OR(GA$4="HTGR",GA$4="FHR")),Backend!$U$24,AND(MASTER_DATA_NORMALIZED!GA125=0,GA$22=$L$22,GA$4="SFR"),Backend!$V$24)</f>
        <v>#N/A</v>
      </c>
      <c r="GB125" s="402" cm="1">
        <f t="array" ref="GB125">_xlfn.IFS(AND(MASTER_DATA_NORMALIZED!GB125&gt;0,GB$22=$L$22),MASTER_DATA_NORMALIZED!GB125,AND(MASTER_DATA_NORMALIZED!GB125=0,GB$22=$L$22,OR(GB$4="PWR",GB$4="BWR")),Backend!$T$24,AND(MASTER_DATA_NORMALIZED!GB125=0,GB$22=$L$22,OR(GB$4="HTGR",GB$4="FHR")),Backend!$U$24,AND(MASTER_DATA_NORMALIZED!GB125=0,GB$22=$L$22,GB$4="SFR"),Backend!$V$24)</f>
        <v>260</v>
      </c>
      <c r="GC125" s="402" t="e" cm="1">
        <f t="array" ref="GC125">_xlfn.IFS(AND(MASTER_DATA_NORMALIZED!GC125&gt;0,GC$22=$L$22),MASTER_DATA_NORMALIZED!GC125,AND(MASTER_DATA_NORMALIZED!GC125=0,GC$22=$L$22,OR(GC$4="PWR",GC$4="BWR")),Backend!$T$24,AND(MASTER_DATA_NORMALIZED!GC125=0,GC$22=$L$22,OR(GC$4="HTGR",GC$4="FHR")),Backend!$U$24,AND(MASTER_DATA_NORMALIZED!GC125=0,GC$22=$L$22,GC$4="SFR"),Backend!$V$24)</f>
        <v>#N/A</v>
      </c>
      <c r="GD125" s="402" t="e" cm="1">
        <f t="array" ref="GD125">_xlfn.IFS(AND(MASTER_DATA_NORMALIZED!GD125&gt;0,GD$22=$L$22),MASTER_DATA_NORMALIZED!GD125,AND(MASTER_DATA_NORMALIZED!GD125=0,GD$22=$L$22,OR(GD$4="PWR",GD$4="BWR")),Backend!$T$24,AND(MASTER_DATA_NORMALIZED!GD125=0,GD$22=$L$22,OR(GD$4="HTGR",GD$4="FHR")),Backend!$U$24,AND(MASTER_DATA_NORMALIZED!GD125=0,GD$22=$L$22,GD$4="SFR"),Backend!$V$24)</f>
        <v>#N/A</v>
      </c>
      <c r="GE125" s="402" t="e" cm="1">
        <f t="array" ref="GE125">_xlfn.IFS(AND(MASTER_DATA_NORMALIZED!GE125&gt;0,GE$22=$L$22),MASTER_DATA_NORMALIZED!GE125,AND(MASTER_DATA_NORMALIZED!GE125=0,GE$22=$L$22,OR(GE$4="PWR",GE$4="BWR")),Backend!$T$24,AND(MASTER_DATA_NORMALIZED!GE125=0,GE$22=$L$22,OR(GE$4="HTGR",GE$4="FHR")),Backend!$U$24,AND(MASTER_DATA_NORMALIZED!GE125=0,GE$22=$L$22,GE$4="SFR"),Backend!$V$24)</f>
        <v>#N/A</v>
      </c>
      <c r="GF125" s="402" cm="1">
        <f t="array" ref="GF125">_xlfn.IFS(AND(MASTER_DATA_NORMALIZED!GF125&gt;0,GF$22=$L$22),MASTER_DATA_NORMALIZED!GF125,AND(MASTER_DATA_NORMALIZED!GF125=0,GF$22=$L$22,OR(GF$4="PWR",GF$4="BWR")),Backend!$T$24,AND(MASTER_DATA_NORMALIZED!GF125=0,GF$22=$L$22,OR(GF$4="HTGR",GF$4="FHR")),Backend!$U$24,AND(MASTER_DATA_NORMALIZED!GF125=0,GF$22=$L$22,GF$4="SFR"),Backend!$V$24)</f>
        <v>260</v>
      </c>
      <c r="GG125" s="402" t="e" cm="1">
        <f t="array" ref="GG125">_xlfn.IFS(AND(MASTER_DATA_NORMALIZED!GG125&gt;0,GG$22=$L$22),MASTER_DATA_NORMALIZED!GG125,AND(MASTER_DATA_NORMALIZED!GG125=0,GG$22=$L$22,OR(GG$4="PWR",GG$4="BWR")),Backend!$T$24,AND(MASTER_DATA_NORMALIZED!GG125=0,GG$22=$L$22,OR(GG$4="HTGR",GG$4="FHR")),Backend!$U$24,AND(MASTER_DATA_NORMALIZED!GG125=0,GG$22=$L$22,GG$4="SFR"),Backend!$V$24)</f>
        <v>#N/A</v>
      </c>
      <c r="GH125" s="402" t="e" cm="1">
        <f t="array" ref="GH125">_xlfn.IFS(AND(MASTER_DATA_NORMALIZED!GH125&gt;0,GH$22=$L$22),MASTER_DATA_NORMALIZED!GH125,AND(MASTER_DATA_NORMALIZED!GH125=0,GH$22=$L$22,OR(GH$4="PWR",GH$4="BWR")),Backend!$T$24,AND(MASTER_DATA_NORMALIZED!GH125=0,GH$22=$L$22,OR(GH$4="HTGR",GH$4="FHR")),Backend!$U$24,AND(MASTER_DATA_NORMALIZED!GH125=0,GH$22=$L$22,GH$4="SFR"),Backend!$V$24)</f>
        <v>#N/A</v>
      </c>
      <c r="GI125" s="402" t="e" cm="1">
        <f t="array" ref="GI125">_xlfn.IFS(AND(MASTER_DATA_NORMALIZED!GI125&gt;0,GI$22=$L$22),MASTER_DATA_NORMALIZED!GI125,AND(MASTER_DATA_NORMALIZED!GI125=0,GI$22=$L$22,OR(GI$4="PWR",GI$4="BWR")),Backend!$T$24,AND(MASTER_DATA_NORMALIZED!GI125=0,GI$22=$L$22,OR(GI$4="HTGR",GI$4="FHR")),Backend!$U$24,AND(MASTER_DATA_NORMALIZED!GI125=0,GI$22=$L$22,GI$4="SFR"),Backend!$V$24)</f>
        <v>#N/A</v>
      </c>
      <c r="GJ125" s="402" cm="1">
        <f t="array" ref="GJ125">_xlfn.IFS(AND(MASTER_DATA_NORMALIZED!GJ125&gt;0,GJ$22=$L$22),MASTER_DATA_NORMALIZED!GJ125,AND(MASTER_DATA_NORMALIZED!GJ125=0,GJ$22=$L$22,OR(GJ$4="PWR",GJ$4="BWR")),Backend!$T$24,AND(MASTER_DATA_NORMALIZED!GJ125=0,GJ$22=$L$22,OR(GJ$4="HTGR",GJ$4="FHR")),Backend!$U$24,AND(MASTER_DATA_NORMALIZED!GJ125=0,GJ$22=$L$22,GJ$4="SFR"),Backend!$V$24)</f>
        <v>260</v>
      </c>
      <c r="GK125" s="402" t="e" cm="1">
        <f t="array" ref="GK125">_xlfn.IFS(AND(MASTER_DATA_NORMALIZED!GK125&gt;0,GK$22=$L$22),MASTER_DATA_NORMALIZED!GK125,AND(MASTER_DATA_NORMALIZED!GK125=0,GK$22=$L$22,OR(GK$4="PWR",GK$4="BWR")),Backend!$T$24,AND(MASTER_DATA_NORMALIZED!GK125=0,GK$22=$L$22,OR(GK$4="HTGR",GK$4="FHR")),Backend!$U$24,AND(MASTER_DATA_NORMALIZED!GK125=0,GK$22=$L$22,GK$4="SFR"),Backend!$V$24)</f>
        <v>#N/A</v>
      </c>
      <c r="GL125" s="402" t="e" cm="1">
        <f t="array" ref="GL125">_xlfn.IFS(AND(MASTER_DATA_NORMALIZED!GL125&gt;0,GL$22=$L$22),MASTER_DATA_NORMALIZED!GL125,AND(MASTER_DATA_NORMALIZED!GL125=0,GL$22=$L$22,OR(GL$4="PWR",GL$4="BWR")),Backend!$T$24,AND(MASTER_DATA_NORMALIZED!GL125=0,GL$22=$L$22,OR(GL$4="HTGR",GL$4="FHR")),Backend!$U$24,AND(MASTER_DATA_NORMALIZED!GL125=0,GL$22=$L$22,GL$4="SFR"),Backend!$V$24)</f>
        <v>#N/A</v>
      </c>
      <c r="GM125" s="402" t="e" cm="1">
        <f t="array" ref="GM125">_xlfn.IFS(AND(MASTER_DATA_NORMALIZED!GM125&gt;0,GM$22=$L$22),MASTER_DATA_NORMALIZED!GM125,AND(MASTER_DATA_NORMALIZED!GM125=0,GM$22=$L$22,OR(GM$4="PWR",GM$4="BWR")),Backend!$T$24,AND(MASTER_DATA_NORMALIZED!GM125=0,GM$22=$L$22,OR(GM$4="HTGR",GM$4="FHR")),Backend!$U$24,AND(MASTER_DATA_NORMALIZED!GM125=0,GM$22=$L$22,GM$4="SFR"),Backend!$V$24)</f>
        <v>#N/A</v>
      </c>
      <c r="GN125" s="402" cm="1">
        <f t="array" ref="GN125">_xlfn.IFS(AND(MASTER_DATA_NORMALIZED!GN125&gt;0,GN$22=$L$22),MASTER_DATA_NORMALIZED!GN125,AND(MASTER_DATA_NORMALIZED!GN125=0,GN$22=$L$22,OR(GN$4="PWR",GN$4="BWR")),Backend!$T$24,AND(MASTER_DATA_NORMALIZED!GN125=0,GN$22=$L$22,OR(GN$4="HTGR",GN$4="FHR")),Backend!$U$24,AND(MASTER_DATA_NORMALIZED!GN125=0,GN$22=$L$22,GN$4="SFR"),Backend!$V$24)</f>
        <v>260</v>
      </c>
      <c r="GO125" s="402" t="e" cm="1">
        <f t="array" ref="GO125">_xlfn.IFS(AND(MASTER_DATA_NORMALIZED!GO125&gt;0,GO$22=$L$22),MASTER_DATA_NORMALIZED!GO125,AND(MASTER_DATA_NORMALIZED!GO125=0,GO$22=$L$22,OR(GO$4="PWR",GO$4="BWR")),Backend!$T$24,AND(MASTER_DATA_NORMALIZED!GO125=0,GO$22=$L$22,OR(GO$4="HTGR",GO$4="FHR")),Backend!$U$24,AND(MASTER_DATA_NORMALIZED!GO125=0,GO$22=$L$22,GO$4="SFR"),Backend!$V$24)</f>
        <v>#N/A</v>
      </c>
      <c r="GP125" s="402" t="e" cm="1">
        <f t="array" ref="GP125">_xlfn.IFS(AND(MASTER_DATA_NORMALIZED!GP125&gt;0,GP$22=$L$22),MASTER_DATA_NORMALIZED!GP125,AND(MASTER_DATA_NORMALIZED!GP125=0,GP$22=$L$22,OR(GP$4="PWR",GP$4="BWR")),Backend!$T$24,AND(MASTER_DATA_NORMALIZED!GP125=0,GP$22=$L$22,OR(GP$4="HTGR",GP$4="FHR")),Backend!$U$24,AND(MASTER_DATA_NORMALIZED!GP125=0,GP$22=$L$22,GP$4="SFR"),Backend!$V$24)</f>
        <v>#N/A</v>
      </c>
      <c r="GQ125" s="402" t="e" cm="1">
        <f t="array" ref="GQ125">_xlfn.IFS(AND(MASTER_DATA_NORMALIZED!GQ125&gt;0,GQ$22=$L$22),MASTER_DATA_NORMALIZED!GQ125,AND(MASTER_DATA_NORMALIZED!GQ125=0,GQ$22=$L$22,OR(GQ$4="PWR",GQ$4="BWR")),Backend!$T$24,AND(MASTER_DATA_NORMALIZED!GQ125=0,GQ$22=$L$22,OR(GQ$4="HTGR",GQ$4="FHR")),Backend!$U$24,AND(MASTER_DATA_NORMALIZED!GQ125=0,GQ$22=$L$22,GQ$4="SFR"),Backend!$V$24)</f>
        <v>#N/A</v>
      </c>
      <c r="GR125" s="402" cm="1">
        <f t="array" ref="GR125">_xlfn.IFS(AND(MASTER_DATA_NORMALIZED!GR125&gt;0,GR$22=$L$22),MASTER_DATA_NORMALIZED!GR125,AND(MASTER_DATA_NORMALIZED!GR125=0,GR$22=$L$22,OR(GR$4="PWR",GR$4="BWR")),Backend!$T$24,AND(MASTER_DATA_NORMALIZED!GR125=0,GR$22=$L$22,OR(GR$4="HTGR",GR$4="FHR")),Backend!$U$24,AND(MASTER_DATA_NORMALIZED!GR125=0,GR$22=$L$22,GR$4="SFR"),Backend!$V$24)</f>
        <v>260</v>
      </c>
      <c r="GS125" s="402" t="e" cm="1">
        <f t="array" ref="GS125">_xlfn.IFS(AND(MASTER_DATA_NORMALIZED!GS125&gt;0,GS$22=$L$22),MASTER_DATA_NORMALIZED!GS125,AND(MASTER_DATA_NORMALIZED!GS125=0,GS$22=$L$22,OR(GS$4="PWR",GS$4="BWR")),Backend!$T$24,AND(MASTER_DATA_NORMALIZED!GS125=0,GS$22=$L$22,OR(GS$4="HTGR",GS$4="FHR")),Backend!$U$24,AND(MASTER_DATA_NORMALIZED!GS125=0,GS$22=$L$22,GS$4="SFR"),Backend!$V$24)</f>
        <v>#N/A</v>
      </c>
      <c r="GT125" s="402" t="e" cm="1">
        <f t="array" ref="GT125">_xlfn.IFS(AND(MASTER_DATA_NORMALIZED!GT125&gt;0,GT$22=$L$22),MASTER_DATA_NORMALIZED!GT125,AND(MASTER_DATA_NORMALIZED!GT125=0,GT$22=$L$22,OR(GT$4="PWR",GT$4="BWR")),Backend!$T$24,AND(MASTER_DATA_NORMALIZED!GT125=0,GT$22=$L$22,OR(GT$4="HTGR",GT$4="FHR")),Backend!$U$24,AND(MASTER_DATA_NORMALIZED!GT125=0,GT$22=$L$22,GT$4="SFR"),Backend!$V$24)</f>
        <v>#N/A</v>
      </c>
      <c r="GU125" s="402" t="e" cm="1">
        <f t="array" ref="GU125">_xlfn.IFS(AND(MASTER_DATA_NORMALIZED!GU125&gt;0,GU$22=$L$22),MASTER_DATA_NORMALIZED!GU125,AND(MASTER_DATA_NORMALIZED!GU125=0,GU$22=$L$22,OR(GU$4="PWR",GU$4="BWR")),Backend!$T$24,AND(MASTER_DATA_NORMALIZED!GU125=0,GU$22=$L$22,OR(GU$4="HTGR",GU$4="FHR")),Backend!$U$24,AND(MASTER_DATA_NORMALIZED!GU125=0,GU$22=$L$22,GU$4="SFR"),Backend!$V$24)</f>
        <v>#N/A</v>
      </c>
      <c r="GV125" s="402" cm="1">
        <f t="array" ref="GV125">_xlfn.IFS(AND(MASTER_DATA_NORMALIZED!GV125&gt;0,GV$22=$L$22),MASTER_DATA_NORMALIZED!GV125,AND(MASTER_DATA_NORMALIZED!GV125=0,GV$22=$L$22,OR(GV$4="PWR",GV$4="BWR")),Backend!$T$24,AND(MASTER_DATA_NORMALIZED!GV125=0,GV$22=$L$22,OR(GV$4="HTGR",GV$4="FHR")),Backend!$U$24,AND(MASTER_DATA_NORMALIZED!GV125=0,GV$22=$L$22,GV$4="SFR"),Backend!$V$24)</f>
        <v>260</v>
      </c>
      <c r="GW125" s="402" t="e" cm="1">
        <f t="array" ref="GW125">_xlfn.IFS(AND(MASTER_DATA_NORMALIZED!GW125&gt;0,GW$22=$L$22),MASTER_DATA_NORMALIZED!GW125,AND(MASTER_DATA_NORMALIZED!GW125=0,GW$22=$L$22,OR(GW$4="PWR",GW$4="BWR")),Backend!$T$24,AND(MASTER_DATA_NORMALIZED!GW125=0,GW$22=$L$22,OR(GW$4="HTGR",GW$4="FHR")),Backend!$U$24,AND(MASTER_DATA_NORMALIZED!GW125=0,GW$22=$L$22,GW$4="SFR"),Backend!$V$24)</f>
        <v>#REF!</v>
      </c>
      <c r="GX125" s="402" t="e" cm="1">
        <f t="array" ref="GX125">_xlfn.IFS(AND(MASTER_DATA_NORMALIZED!GX125&gt;0,GX$22=$L$22),MASTER_DATA_NORMALIZED!GX125,AND(MASTER_DATA_NORMALIZED!GX125=0,GX$22=$L$22,OR(GX$4="PWR",GX$4="BWR")),Backend!$T$24,AND(MASTER_DATA_NORMALIZED!GX125=0,GX$22=$L$22,OR(GX$4="HTGR",GX$4="FHR")),Backend!$U$24,AND(MASTER_DATA_NORMALIZED!GX125=0,GX$22=$L$22,GX$4="SFR"),Backend!$V$24)</f>
        <v>#REF!</v>
      </c>
      <c r="GY125" s="402" t="e" cm="1">
        <f t="array" ref="GY125">_xlfn.IFS(AND(MASTER_DATA_NORMALIZED!GY125&gt;0,GY$22=$L$22),MASTER_DATA_NORMALIZED!GY125,AND(MASTER_DATA_NORMALIZED!GY125=0,GY$22=$L$22,OR(GY$4="PWR",GY$4="BWR")),Backend!$T$24,AND(MASTER_DATA_NORMALIZED!GY125=0,GY$22=$L$22,OR(GY$4="HTGR",GY$4="FHR")),Backend!$U$24,AND(MASTER_DATA_NORMALIZED!GY125=0,GY$22=$L$22,GY$4="SFR"),Backend!$V$24)</f>
        <v>#REF!</v>
      </c>
    </row>
    <row r="126" spans="2:207" ht="17.25" hidden="1" outlineLevel="2" x14ac:dyDescent="0.3">
      <c r="B126" s="183">
        <f t="shared" si="14"/>
        <v>20</v>
      </c>
      <c r="C126" s="51">
        <f t="shared" si="15"/>
        <v>251</v>
      </c>
      <c r="D126" s="77"/>
      <c r="E126" s="52"/>
      <c r="F126" s="52">
        <v>251</v>
      </c>
      <c r="G126" s="78"/>
      <c r="H126" s="35" t="s">
        <v>164</v>
      </c>
      <c r="I126" s="97">
        <f>IF(AND(MASTER_DATA_NORMALIZED!I126=0,I$22=$L$22),VLOOKUP(MASTER_DATA_PROCESSED!$C126,Backend!$Q$9:$T$52,3,FALSE),MASTER_DATA_NORMALIZED!I126)</f>
        <v>0</v>
      </c>
      <c r="J126" s="97">
        <f>IF(AND(MASTER_DATA_NORMALIZED!J126=0,J$22=$L$22),VLOOKUP(MASTER_DATA_PROCESSED!$C126,Backend!$Q$9:$T$52,3,FALSE),MASTER_DATA_NORMALIZED!J126)</f>
        <v>0</v>
      </c>
      <c r="K126" s="97">
        <f>IF(AND(MASTER_DATA_NORMALIZED!K126=0,K$22=$L$22),VLOOKUP(MASTER_DATA_PROCESSED!$C126,Backend!$Q$9:$T$52,3,FALSE),MASTER_DATA_NORMALIZED!K126)</f>
        <v>0</v>
      </c>
      <c r="L126" s="97" t="e">
        <f>IF(AND(MASTER_DATA_NORMALIZED!L126=0,L$22=$L$22),VLOOKUP(MASTER_DATA_PROCESSED!$C126,Backend!$Q$9:$T$52,3,FALSE),MASTER_DATA_NORMALIZED!L126)</f>
        <v>#N/A</v>
      </c>
      <c r="M126" s="97">
        <f>IF(AND(MASTER_DATA_NORMALIZED!M126=0,M$22=$L$22),VLOOKUP(MASTER_DATA_PROCESSED!$C126,Backend!$Q$9:$T$52,3,FALSE),MASTER_DATA_NORMALIZED!M126)</f>
        <v>0</v>
      </c>
      <c r="N126" s="97">
        <f>IF(AND(MASTER_DATA_NORMALIZED!N126=0,N$22=$L$22),VLOOKUP(MASTER_DATA_PROCESSED!$C126,Backend!$Q$9:$T$52,3,FALSE),MASTER_DATA_NORMALIZED!N126)</f>
        <v>0</v>
      </c>
      <c r="O126" s="97">
        <f>IF(AND(MASTER_DATA_NORMALIZED!O126=0,O$22=$L$22),VLOOKUP(MASTER_DATA_PROCESSED!$C126,Backend!$Q$9:$T$52,3,FALSE),MASTER_DATA_NORMALIZED!O126)</f>
        <v>0</v>
      </c>
      <c r="P126" s="97" t="e">
        <f>IF(AND(MASTER_DATA_NORMALIZED!P126=0,P$22=$L$22),VLOOKUP(MASTER_DATA_PROCESSED!$C126,Backend!$Q$9:$T$52,3,FALSE),MASTER_DATA_NORMALIZED!P126)</f>
        <v>#N/A</v>
      </c>
      <c r="Q126" s="97">
        <f>IF(AND(MASTER_DATA_NORMALIZED!Q126=0,Q$22=$L$22),VLOOKUP(MASTER_DATA_PROCESSED!$C126,Backend!$Q$9:$T$52,3,FALSE),MASTER_DATA_NORMALIZED!Q126)</f>
        <v>0</v>
      </c>
      <c r="R126" s="97">
        <f>IF(AND(MASTER_DATA_NORMALIZED!R126=0,R$22=$L$22),VLOOKUP(MASTER_DATA_PROCESSED!$C126,Backend!$Q$9:$T$52,3,FALSE),MASTER_DATA_NORMALIZED!R126)</f>
        <v>0</v>
      </c>
      <c r="S126" s="97">
        <f>IF(AND(MASTER_DATA_NORMALIZED!S126=0,S$22=$L$22),VLOOKUP(MASTER_DATA_PROCESSED!$C126,Backend!$Q$9:$T$52,3,FALSE),MASTER_DATA_NORMALIZED!S126)</f>
        <v>0</v>
      </c>
      <c r="T126" s="97" t="e">
        <f>IF(AND(MASTER_DATA_NORMALIZED!T126=0,T$22=$L$22),VLOOKUP(MASTER_DATA_PROCESSED!$C126,Backend!$Q$9:$T$52,3,FALSE),MASTER_DATA_NORMALIZED!T126)</f>
        <v>#N/A</v>
      </c>
      <c r="U126" s="97">
        <f>IF(AND(MASTER_DATA_NORMALIZED!U126=0,U$22=$L$22),VLOOKUP(MASTER_DATA_PROCESSED!$C126,Backend!$Q$9:$T$52,3,FALSE),MASTER_DATA_NORMALIZED!U126)</f>
        <v>0</v>
      </c>
      <c r="V126" s="97">
        <f>IF(AND(MASTER_DATA_NORMALIZED!V126=0,V$22=$L$22),VLOOKUP(MASTER_DATA_PROCESSED!$C126,Backend!$Q$9:$T$52,3,FALSE),MASTER_DATA_NORMALIZED!V126)</f>
        <v>0</v>
      </c>
      <c r="W126" s="97">
        <f>IF(AND(MASTER_DATA_NORMALIZED!W126=0,W$22=$L$22),VLOOKUP(MASTER_DATA_PROCESSED!$C126,Backend!$Q$9:$T$52,3,FALSE),MASTER_DATA_NORMALIZED!W126)</f>
        <v>0</v>
      </c>
      <c r="X126" s="97" t="e">
        <f>IF(AND(MASTER_DATA_NORMALIZED!X126=0,X$22=$L$22),VLOOKUP(MASTER_DATA_PROCESSED!$C126,Backend!$Q$9:$T$52,3,FALSE),MASTER_DATA_NORMALIZED!X126)</f>
        <v>#N/A</v>
      </c>
      <c r="Y126" s="97">
        <f>IF(AND(MASTER_DATA_NORMALIZED!Y126=0,Y$22=$L$22),VLOOKUP(MASTER_DATA_PROCESSED!$C126,Backend!$Q$9:$T$52,3,FALSE),MASTER_DATA_NORMALIZED!Y126)</f>
        <v>0</v>
      </c>
      <c r="Z126" s="97">
        <f>IF(AND(MASTER_DATA_NORMALIZED!Z126=0,Z$22=$L$22),VLOOKUP(MASTER_DATA_PROCESSED!$C126,Backend!$Q$9:$T$52,3,FALSE),MASTER_DATA_NORMALIZED!Z126)</f>
        <v>0</v>
      </c>
      <c r="AA126" s="97">
        <f>IF(AND(MASTER_DATA_NORMALIZED!AA126=0,AA$22=$L$22),VLOOKUP(MASTER_DATA_PROCESSED!$C126,Backend!$Q$9:$T$52,3,FALSE),MASTER_DATA_NORMALIZED!AA126)</f>
        <v>0</v>
      </c>
      <c r="AB126" s="97" t="e">
        <f>IF(AND(MASTER_DATA_NORMALIZED!AB126=0,AB$22=$L$22),VLOOKUP(MASTER_DATA_PROCESSED!$C126,Backend!$Q$9:$T$52,3,FALSE),MASTER_DATA_NORMALIZED!AB126)</f>
        <v>#N/A</v>
      </c>
      <c r="AC126" s="97">
        <f>IF(AND(MASTER_DATA_NORMALIZED!AC126=0,AC$22=$L$22),VLOOKUP(MASTER_DATA_PROCESSED!$C126,Backend!$Q$9:$T$52,3,FALSE),MASTER_DATA_NORMALIZED!AC126)</f>
        <v>0</v>
      </c>
      <c r="AD126" s="97">
        <f>IF(AND(MASTER_DATA_NORMALIZED!AD126=0,AD$22=$L$22),VLOOKUP(MASTER_DATA_PROCESSED!$C126,Backend!$Q$9:$T$52,3,FALSE),MASTER_DATA_NORMALIZED!AD126)</f>
        <v>0</v>
      </c>
      <c r="AE126" s="97">
        <f>IF(AND(MASTER_DATA_NORMALIZED!AE126=0,AE$22=$L$22),VLOOKUP(MASTER_DATA_PROCESSED!$C126,Backend!$Q$9:$T$52,3,FALSE),MASTER_DATA_NORMALIZED!AE126)</f>
        <v>0</v>
      </c>
      <c r="AF126" s="97" t="e">
        <f>IF(AND(MASTER_DATA_NORMALIZED!AF126=0,AF$22=$L$22),VLOOKUP(MASTER_DATA_PROCESSED!$C126,Backend!$Q$9:$T$52,3,FALSE),MASTER_DATA_NORMALIZED!AF126)</f>
        <v>#N/A</v>
      </c>
      <c r="AG126" s="97">
        <f>IF(AND(MASTER_DATA_NORMALIZED!AG126=0,AG$22=$L$22),VLOOKUP(MASTER_DATA_PROCESSED!$C126,Backend!$Q$9:$T$52,3,FALSE),MASTER_DATA_NORMALIZED!AG126)</f>
        <v>0</v>
      </c>
      <c r="AH126" s="97">
        <f>IF(AND(MASTER_DATA_NORMALIZED!AH126=0,AH$22=$L$22),VLOOKUP(MASTER_DATA_PROCESSED!$C126,Backend!$Q$9:$T$52,3,FALSE),MASTER_DATA_NORMALIZED!AH126)</f>
        <v>0</v>
      </c>
      <c r="AI126" s="97">
        <f>IF(AND(MASTER_DATA_NORMALIZED!AI126=0,AI$22=$L$22),VLOOKUP(MASTER_DATA_PROCESSED!$C126,Backend!$Q$9:$T$52,3,FALSE),MASTER_DATA_NORMALIZED!AI126)</f>
        <v>0</v>
      </c>
      <c r="AJ126" s="97" t="e">
        <f>IF(AND(MASTER_DATA_NORMALIZED!AJ126=0,AJ$22=$L$22),VLOOKUP(MASTER_DATA_PROCESSED!$C126,Backend!$Q$9:$T$52,3,FALSE),MASTER_DATA_NORMALIZED!AJ126)</f>
        <v>#N/A</v>
      </c>
      <c r="AK126" s="97">
        <f>IF(AND(MASTER_DATA_NORMALIZED!AK126=0,AK$22=$L$22),VLOOKUP(MASTER_DATA_PROCESSED!$C126,Backend!$Q$9:$T$52,3,FALSE),MASTER_DATA_NORMALIZED!AK126)</f>
        <v>0</v>
      </c>
      <c r="AL126" s="97">
        <f>IF(AND(MASTER_DATA_NORMALIZED!AL126=0,AL$22=$L$22),VLOOKUP(MASTER_DATA_PROCESSED!$C126,Backend!$Q$9:$T$52,3,FALSE),MASTER_DATA_NORMALIZED!AL126)</f>
        <v>0</v>
      </c>
      <c r="AM126" s="97">
        <f>IF(AND(MASTER_DATA_NORMALIZED!AM126=0,AM$22=$L$22),VLOOKUP(MASTER_DATA_PROCESSED!$C126,Backend!$Q$9:$T$52,3,FALSE),MASTER_DATA_NORMALIZED!AM126)</f>
        <v>0</v>
      </c>
      <c r="AN126" s="97" t="e">
        <f>IF(AND(MASTER_DATA_NORMALIZED!AN126=0,AN$22=$L$22),VLOOKUP(MASTER_DATA_PROCESSED!$C126,Backend!$Q$9:$T$52,3,FALSE),MASTER_DATA_NORMALIZED!AN126)</f>
        <v>#N/A</v>
      </c>
      <c r="AO126" s="97">
        <f>IF(AND(MASTER_DATA_NORMALIZED!AO126=0,AO$22=$L$22),VLOOKUP(MASTER_DATA_PROCESSED!$C126,Backend!$Q$9:$T$52,3,FALSE),MASTER_DATA_NORMALIZED!AO126)</f>
        <v>0</v>
      </c>
      <c r="AP126" s="97">
        <f>IF(AND(MASTER_DATA_NORMALIZED!AP126=0,AP$22=$L$22),VLOOKUP(MASTER_DATA_PROCESSED!$C126,Backend!$Q$9:$T$52,3,FALSE),MASTER_DATA_NORMALIZED!AP126)</f>
        <v>0</v>
      </c>
      <c r="AQ126" s="97">
        <f>IF(AND(MASTER_DATA_NORMALIZED!AQ126=0,AQ$22=$L$22),VLOOKUP(MASTER_DATA_PROCESSED!$C126,Backend!$Q$9:$T$52,3,FALSE),MASTER_DATA_NORMALIZED!AQ126)</f>
        <v>0</v>
      </c>
      <c r="AR126" s="97" t="e">
        <f>IF(AND(MASTER_DATA_NORMALIZED!AR126=0,AR$22=$L$22),VLOOKUP(MASTER_DATA_PROCESSED!$C126,Backend!$Q$9:$T$52,3,FALSE),MASTER_DATA_NORMALIZED!AR126)</f>
        <v>#N/A</v>
      </c>
      <c r="AS126" s="97">
        <f>IF(AND(MASTER_DATA_NORMALIZED!AS126=0,AS$22=$L$22),VLOOKUP(MASTER_DATA_PROCESSED!$C126,Backend!$Q$9:$T$52,3,FALSE),MASTER_DATA_NORMALIZED!AS126)</f>
        <v>0</v>
      </c>
      <c r="AT126" s="97">
        <f>IF(AND(MASTER_DATA_NORMALIZED!AT126=0,AT$22=$L$22),VLOOKUP(MASTER_DATA_PROCESSED!$C126,Backend!$Q$9:$T$52,3,FALSE),MASTER_DATA_NORMALIZED!AT126)</f>
        <v>0</v>
      </c>
      <c r="AU126" s="97">
        <f>IF(AND(MASTER_DATA_NORMALIZED!AU126=0,AU$22=$L$22),VLOOKUP(MASTER_DATA_PROCESSED!$C126,Backend!$Q$9:$T$52,3,FALSE),MASTER_DATA_NORMALIZED!AU126)</f>
        <v>0</v>
      </c>
      <c r="AV126" s="97" t="e">
        <f>IF(AND(MASTER_DATA_NORMALIZED!AV126=0,AV$22=$L$22),VLOOKUP(MASTER_DATA_PROCESSED!$C126,Backend!$Q$9:$T$52,3,FALSE),MASTER_DATA_NORMALIZED!AV126)</f>
        <v>#N/A</v>
      </c>
      <c r="AW126" s="97">
        <f>IF(AND(MASTER_DATA_NORMALIZED!AW126=0,AW$22=$L$22),VLOOKUP(MASTER_DATA_PROCESSED!$C126,Backend!$Q$9:$T$52,3,FALSE),MASTER_DATA_NORMALIZED!AW126)</f>
        <v>0</v>
      </c>
      <c r="AX126" s="97">
        <f>IF(AND(MASTER_DATA_NORMALIZED!AX126=0,AX$22=$L$22),VLOOKUP(MASTER_DATA_PROCESSED!$C126,Backend!$Q$9:$T$52,3,FALSE),MASTER_DATA_NORMALIZED!AX126)</f>
        <v>0</v>
      </c>
      <c r="AY126" s="97">
        <f>IF(AND(MASTER_DATA_NORMALIZED!AY126=0,AY$22=$L$22),VLOOKUP(MASTER_DATA_PROCESSED!$C126,Backend!$Q$9:$T$52,3,FALSE),MASTER_DATA_NORMALIZED!AY126)</f>
        <v>0</v>
      </c>
      <c r="AZ126" s="97" t="e">
        <f>IF(AND(MASTER_DATA_NORMALIZED!AZ126=0,AZ$22=$L$22),VLOOKUP(MASTER_DATA_PROCESSED!$C126,Backend!$Q$9:$T$52,3,FALSE),MASTER_DATA_NORMALIZED!AZ126)</f>
        <v>#N/A</v>
      </c>
      <c r="BA126" s="97">
        <f>IF(AND(MASTER_DATA_NORMALIZED!BA126=0,BA$22=$L$22),VLOOKUP(MASTER_DATA_PROCESSED!$C126,Backend!$Q$9:$T$52,3,FALSE),MASTER_DATA_NORMALIZED!BA126)</f>
        <v>0</v>
      </c>
      <c r="BB126" s="97">
        <f>IF(AND(MASTER_DATA_NORMALIZED!BB126=0,BB$22=$L$22),VLOOKUP(MASTER_DATA_PROCESSED!$C126,Backend!$Q$9:$T$52,3,FALSE),MASTER_DATA_NORMALIZED!BB126)</f>
        <v>0</v>
      </c>
      <c r="BC126" s="97">
        <f>IF(AND(MASTER_DATA_NORMALIZED!BC126=0,BC$22=$L$22),VLOOKUP(MASTER_DATA_PROCESSED!$C126,Backend!$Q$9:$T$52,3,FALSE),MASTER_DATA_NORMALIZED!BC126)</f>
        <v>0</v>
      </c>
      <c r="BD126" s="97" t="e">
        <f>IF(AND(MASTER_DATA_NORMALIZED!BD126=0,BD$22=$L$22),VLOOKUP(MASTER_DATA_PROCESSED!$C126,Backend!$Q$9:$T$52,3,FALSE),MASTER_DATA_NORMALIZED!BD126)</f>
        <v>#N/A</v>
      </c>
      <c r="BE126" s="97">
        <f>IF(AND(MASTER_DATA_NORMALIZED!BE126=0,BE$22=$L$22),VLOOKUP(MASTER_DATA_PROCESSED!$C126,Backend!$Q$9:$T$52,3,FALSE),MASTER_DATA_NORMALIZED!BE126)</f>
        <v>0</v>
      </c>
      <c r="BF126" s="97">
        <f>IF(AND(MASTER_DATA_NORMALIZED!BF126=0,BF$22=$L$22),VLOOKUP(MASTER_DATA_PROCESSED!$C126,Backend!$Q$9:$T$52,3,FALSE),MASTER_DATA_NORMALIZED!BF126)</f>
        <v>0</v>
      </c>
      <c r="BG126" s="97">
        <f>IF(AND(MASTER_DATA_NORMALIZED!BG126=0,BG$22=$L$22),VLOOKUP(MASTER_DATA_PROCESSED!$C126,Backend!$Q$9:$T$52,3,FALSE),MASTER_DATA_NORMALIZED!BG126)</f>
        <v>0</v>
      </c>
      <c r="BH126" s="97" t="e">
        <f>IF(AND(MASTER_DATA_NORMALIZED!BH126=0,BH$22=$L$22),VLOOKUP(MASTER_DATA_PROCESSED!$C126,Backend!$Q$9:$T$52,3,FALSE),MASTER_DATA_NORMALIZED!BH126)</f>
        <v>#N/A</v>
      </c>
      <c r="BI126" s="97">
        <f>IF(AND(MASTER_DATA_NORMALIZED!BI126=0,BI$22=$L$22),VLOOKUP(MASTER_DATA_PROCESSED!$C126,Backend!$Q$9:$T$52,3,FALSE),MASTER_DATA_NORMALIZED!BI126)</f>
        <v>0</v>
      </c>
      <c r="BJ126" s="97">
        <f>IF(AND(MASTER_DATA_NORMALIZED!BJ126=0,BJ$22=$L$22),VLOOKUP(MASTER_DATA_PROCESSED!$C126,Backend!$Q$9:$T$52,3,FALSE),MASTER_DATA_NORMALIZED!BJ126)</f>
        <v>0</v>
      </c>
      <c r="BK126" s="97">
        <f>IF(AND(MASTER_DATA_NORMALIZED!BK126=0,BK$22=$L$22),VLOOKUP(MASTER_DATA_PROCESSED!$C126,Backend!$Q$9:$T$52,3,FALSE),MASTER_DATA_NORMALIZED!BK126)</f>
        <v>0</v>
      </c>
      <c r="BL126" s="97" t="e">
        <f>IF(AND(MASTER_DATA_NORMALIZED!BL126=0,BL$22=$L$22),VLOOKUP(MASTER_DATA_PROCESSED!$C126,Backend!$Q$9:$T$52,3,FALSE),MASTER_DATA_NORMALIZED!BL126)</f>
        <v>#N/A</v>
      </c>
      <c r="BM126" s="97">
        <f>IF(AND(MASTER_DATA_NORMALIZED!BM126=0,BM$22=$L$22),VLOOKUP(MASTER_DATA_PROCESSED!$C126,Backend!$Q$9:$T$52,3,FALSE),MASTER_DATA_NORMALIZED!BM126)</f>
        <v>0</v>
      </c>
      <c r="BN126" s="97">
        <f>IF(AND(MASTER_DATA_NORMALIZED!BN126=0,BN$22=$L$22),VLOOKUP(MASTER_DATA_PROCESSED!$C126,Backend!$Q$9:$T$52,3,FALSE),MASTER_DATA_NORMALIZED!BN126)</f>
        <v>0</v>
      </c>
      <c r="BO126" s="97">
        <f>IF(AND(MASTER_DATA_NORMALIZED!BO126=0,BO$22=$L$22),VLOOKUP(MASTER_DATA_PROCESSED!$C126,Backend!$Q$9:$T$52,3,FALSE),MASTER_DATA_NORMALIZED!BO126)</f>
        <v>0</v>
      </c>
      <c r="BP126" s="97" t="e">
        <f>IF(AND(MASTER_DATA_NORMALIZED!BP126=0,BP$22=$L$22),VLOOKUP(MASTER_DATA_PROCESSED!$C126,Backend!$Q$9:$T$52,3,FALSE),MASTER_DATA_NORMALIZED!BP126)</f>
        <v>#N/A</v>
      </c>
      <c r="BQ126" s="97">
        <f>IF(AND(MASTER_DATA_NORMALIZED!BQ126=0,BQ$22=$L$22),VLOOKUP(MASTER_DATA_PROCESSED!$C126,Backend!$Q$9:$T$52,3,FALSE),MASTER_DATA_NORMALIZED!BQ126)</f>
        <v>0</v>
      </c>
      <c r="BR126" s="97">
        <f>IF(AND(MASTER_DATA_NORMALIZED!BR126=0,BR$22=$L$22),VLOOKUP(MASTER_DATA_PROCESSED!$C126,Backend!$Q$9:$T$52,3,FALSE),MASTER_DATA_NORMALIZED!BR126)</f>
        <v>0</v>
      </c>
      <c r="BS126" s="97">
        <f>IF(AND(MASTER_DATA_NORMALIZED!BS126=0,BS$22=$L$22),VLOOKUP(MASTER_DATA_PROCESSED!$C126,Backend!$Q$9:$T$52,3,FALSE),MASTER_DATA_NORMALIZED!BS126)</f>
        <v>0</v>
      </c>
      <c r="BT126" s="97" t="e">
        <f>IF(AND(MASTER_DATA_NORMALIZED!BT126=0,BT$22=$L$22),VLOOKUP(MASTER_DATA_PROCESSED!$C126,Backend!$Q$9:$T$52,3,FALSE),MASTER_DATA_NORMALIZED!BT126)</f>
        <v>#N/A</v>
      </c>
      <c r="BU126" s="97">
        <f>IF(AND(MASTER_DATA_NORMALIZED!BU126=0,BU$22=$L$22),VLOOKUP(MASTER_DATA_PROCESSED!$C126,Backend!$Q$9:$T$52,3,FALSE),MASTER_DATA_NORMALIZED!BU126)</f>
        <v>0</v>
      </c>
      <c r="BV126" s="97">
        <f>IF(AND(MASTER_DATA_NORMALIZED!BV126=0,BV$22=$L$22),VLOOKUP(MASTER_DATA_PROCESSED!$C126,Backend!$Q$9:$T$52,3,FALSE),MASTER_DATA_NORMALIZED!BV126)</f>
        <v>0</v>
      </c>
      <c r="BW126" s="97">
        <f>IF(AND(MASTER_DATA_NORMALIZED!BW126=0,BW$22=$L$22),VLOOKUP(MASTER_DATA_PROCESSED!$C126,Backend!$Q$9:$T$52,3,FALSE),MASTER_DATA_NORMALIZED!BW126)</f>
        <v>0</v>
      </c>
      <c r="BX126" s="97" t="e">
        <f>IF(AND(MASTER_DATA_NORMALIZED!BX126=0,BX$22=$L$22),VLOOKUP(MASTER_DATA_PROCESSED!$C126,Backend!$Q$9:$T$52,3,FALSE),MASTER_DATA_NORMALIZED!BX126)</f>
        <v>#N/A</v>
      </c>
      <c r="BY126" s="97">
        <f>IF(AND(MASTER_DATA_NORMALIZED!BY126=0,BY$22=$L$22),VLOOKUP(MASTER_DATA_PROCESSED!$C126,Backend!$Q$9:$T$52,3,FALSE),MASTER_DATA_NORMALIZED!BY126)</f>
        <v>0</v>
      </c>
      <c r="BZ126" s="97">
        <f>IF(AND(MASTER_DATA_NORMALIZED!BZ126=0,BZ$22=$L$22),VLOOKUP(MASTER_DATA_PROCESSED!$C126,Backend!$Q$9:$T$52,3,FALSE),MASTER_DATA_NORMALIZED!BZ126)</f>
        <v>0</v>
      </c>
      <c r="CA126" s="97">
        <f>IF(AND(MASTER_DATA_NORMALIZED!CA126=0,CA$22=$L$22),VLOOKUP(MASTER_DATA_PROCESSED!$C126,Backend!$Q$9:$T$52,3,FALSE),MASTER_DATA_NORMALIZED!CA126)</f>
        <v>0</v>
      </c>
      <c r="CB126" s="97" t="e">
        <f>IF(AND(MASTER_DATA_NORMALIZED!CB126=0,CB$22=$L$22),VLOOKUP(MASTER_DATA_PROCESSED!$C126,Backend!$Q$9:$T$52,3,FALSE),MASTER_DATA_NORMALIZED!CB126)</f>
        <v>#N/A</v>
      </c>
      <c r="CC126" s="97">
        <f>IF(AND(MASTER_DATA_NORMALIZED!CC126=0,CC$22=$L$22),VLOOKUP(MASTER_DATA_PROCESSED!$C126,Backend!$Q$9:$T$52,3,FALSE),MASTER_DATA_NORMALIZED!CC126)</f>
        <v>0</v>
      </c>
      <c r="CD126" s="97">
        <f>IF(AND(MASTER_DATA_NORMALIZED!CD126=0,CD$22=$L$22),VLOOKUP(MASTER_DATA_PROCESSED!$C126,Backend!$Q$9:$T$52,3,FALSE),MASTER_DATA_NORMALIZED!CD126)</f>
        <v>0</v>
      </c>
      <c r="CE126" s="97">
        <f>IF(AND(MASTER_DATA_NORMALIZED!CE126=0,CE$22=$L$22),VLOOKUP(MASTER_DATA_PROCESSED!$C126,Backend!$Q$9:$T$52,3,FALSE),MASTER_DATA_NORMALIZED!CE126)</f>
        <v>0</v>
      </c>
      <c r="CF126" s="97" t="e">
        <f>IF(AND(MASTER_DATA_NORMALIZED!CF126=0,CF$22=$L$22),VLOOKUP(MASTER_DATA_PROCESSED!$C126,Backend!$Q$9:$T$52,3,FALSE),MASTER_DATA_NORMALIZED!CF126)</f>
        <v>#N/A</v>
      </c>
      <c r="CG126" s="97">
        <f>IF(AND(MASTER_DATA_NORMALIZED!CG126=0,CG$22=$L$22),VLOOKUP(MASTER_DATA_PROCESSED!$C126,Backend!$Q$9:$T$52,3,FALSE),MASTER_DATA_NORMALIZED!CG126)</f>
        <v>0</v>
      </c>
      <c r="CH126" s="97">
        <f>IF(AND(MASTER_DATA_NORMALIZED!CH126=0,CH$22=$L$22),VLOOKUP(MASTER_DATA_PROCESSED!$C126,Backend!$Q$9:$T$52,3,FALSE),MASTER_DATA_NORMALIZED!CH126)</f>
        <v>0</v>
      </c>
      <c r="CI126" s="97">
        <f>IF(AND(MASTER_DATA_NORMALIZED!CI126=0,CI$22=$L$22),VLOOKUP(MASTER_DATA_PROCESSED!$C126,Backend!$Q$9:$T$52,3,FALSE),MASTER_DATA_NORMALIZED!CI126)</f>
        <v>0</v>
      </c>
      <c r="CJ126" s="97" t="e">
        <f>IF(AND(MASTER_DATA_NORMALIZED!CJ126=0,CJ$22=$L$22),VLOOKUP(MASTER_DATA_PROCESSED!$C126,Backend!$Q$9:$T$52,3,FALSE),MASTER_DATA_NORMALIZED!CJ126)</f>
        <v>#N/A</v>
      </c>
      <c r="CK126" s="97">
        <f>IF(AND(MASTER_DATA_NORMALIZED!CK126=0,CK$22=$L$22),VLOOKUP(MASTER_DATA_PROCESSED!$C126,Backend!$Q$9:$T$52,3,FALSE),MASTER_DATA_NORMALIZED!CK126)</f>
        <v>0</v>
      </c>
      <c r="CL126" s="97">
        <f>IF(AND(MASTER_DATA_NORMALIZED!CL126=0,CL$22=$L$22),VLOOKUP(MASTER_DATA_PROCESSED!$C126,Backend!$Q$9:$T$52,3,FALSE),MASTER_DATA_NORMALIZED!CL126)</f>
        <v>0</v>
      </c>
      <c r="CM126" s="97">
        <f>IF(AND(MASTER_DATA_NORMALIZED!CM126=0,CM$22=$L$22),VLOOKUP(MASTER_DATA_PROCESSED!$C126,Backend!$Q$9:$T$52,3,FALSE),MASTER_DATA_NORMALIZED!CM126)</f>
        <v>0</v>
      </c>
      <c r="CN126" s="97" t="e">
        <f>IF(AND(MASTER_DATA_NORMALIZED!CN126=0,CN$22=$L$22),VLOOKUP(MASTER_DATA_PROCESSED!$C126,Backend!$Q$9:$T$52,3,FALSE),MASTER_DATA_NORMALIZED!CN126)</f>
        <v>#N/A</v>
      </c>
      <c r="CO126" s="97">
        <f>IF(AND(MASTER_DATA_NORMALIZED!CO126=0,CO$22=$L$22),VLOOKUP(MASTER_DATA_PROCESSED!$C126,Backend!$Q$9:$T$52,3,FALSE),MASTER_DATA_NORMALIZED!CO126)</f>
        <v>0</v>
      </c>
      <c r="CP126" s="97">
        <f>IF(AND(MASTER_DATA_NORMALIZED!CP126=0,CP$22=$L$22),VLOOKUP(MASTER_DATA_PROCESSED!$C126,Backend!$Q$9:$T$52,3,FALSE),MASTER_DATA_NORMALIZED!CP126)</f>
        <v>0</v>
      </c>
      <c r="CQ126" s="97">
        <f>IF(AND(MASTER_DATA_NORMALIZED!CQ126=0,CQ$22=$L$22),VLOOKUP(MASTER_DATA_PROCESSED!$C126,Backend!$Q$9:$T$52,3,FALSE),MASTER_DATA_NORMALIZED!CQ126)</f>
        <v>0</v>
      </c>
      <c r="CR126" s="97" t="e">
        <f>IF(AND(MASTER_DATA_NORMALIZED!CR126=0,CR$22=$L$22),VLOOKUP(MASTER_DATA_PROCESSED!$C126,Backend!$Q$9:$T$52,3,FALSE),MASTER_DATA_NORMALIZED!CR126)</f>
        <v>#N/A</v>
      </c>
      <c r="CS126" s="97">
        <f>IF(AND(MASTER_DATA_NORMALIZED!CS126=0,CS$22=$L$22),VLOOKUP(MASTER_DATA_PROCESSED!$C126,Backend!$Q$9:$T$52,3,FALSE),MASTER_DATA_NORMALIZED!CS126)</f>
        <v>0</v>
      </c>
      <c r="CT126" s="97">
        <f>IF(AND(MASTER_DATA_NORMALIZED!CT126=0,CT$22=$L$22),VLOOKUP(MASTER_DATA_PROCESSED!$C126,Backend!$Q$9:$T$52,3,FALSE),MASTER_DATA_NORMALIZED!CT126)</f>
        <v>0</v>
      </c>
      <c r="CU126" s="97">
        <f>IF(AND(MASTER_DATA_NORMALIZED!CU126=0,CU$22=$L$22),VLOOKUP(MASTER_DATA_PROCESSED!$C126,Backend!$Q$9:$T$52,3,FALSE),MASTER_DATA_NORMALIZED!CU126)</f>
        <v>0</v>
      </c>
      <c r="CV126" s="97" t="e">
        <f>IF(AND(MASTER_DATA_NORMALIZED!CV126=0,CV$22=$L$22),VLOOKUP(MASTER_DATA_PROCESSED!$C126,Backend!$Q$9:$T$52,3,FALSE),MASTER_DATA_NORMALIZED!CV126)</f>
        <v>#N/A</v>
      </c>
      <c r="CW126" s="97">
        <f>IF(AND(MASTER_DATA_NORMALIZED!CW126=0,CW$22=$L$22),VLOOKUP(MASTER_DATA_PROCESSED!$C126,Backend!$Q$9:$T$52,3,FALSE),MASTER_DATA_NORMALIZED!CW126)</f>
        <v>0</v>
      </c>
      <c r="CX126" s="97">
        <f>IF(AND(MASTER_DATA_NORMALIZED!CX126=0,CX$22=$L$22),VLOOKUP(MASTER_DATA_PROCESSED!$C126,Backend!$Q$9:$T$52,3,FALSE),MASTER_DATA_NORMALIZED!CX126)</f>
        <v>0</v>
      </c>
      <c r="CY126" s="97">
        <f>IF(AND(MASTER_DATA_NORMALIZED!CY126=0,CY$22=$L$22),VLOOKUP(MASTER_DATA_PROCESSED!$C126,Backend!$Q$9:$T$52,3,FALSE),MASTER_DATA_NORMALIZED!CY126)</f>
        <v>0</v>
      </c>
      <c r="CZ126" s="97" t="e">
        <f>IF(AND(MASTER_DATA_NORMALIZED!CZ126=0,CZ$22=$L$22),VLOOKUP(MASTER_DATA_PROCESSED!$C126,Backend!$Q$9:$T$52,3,FALSE),MASTER_DATA_NORMALIZED!CZ126)</f>
        <v>#N/A</v>
      </c>
      <c r="DA126" s="97" t="e">
        <f>IF(AND(MASTER_DATA_NORMALIZED!DA126=0,DA$22=$L$22),VLOOKUP(MASTER_DATA_PROCESSED!$C126,Backend!$Q$9:$T$52,3,FALSE),MASTER_DATA_NORMALIZED!DA126)</f>
        <v>#DIV/0!</v>
      </c>
      <c r="DB126" s="97" t="e">
        <f>IF(AND(MASTER_DATA_NORMALIZED!DB126=0,DB$22=$L$22),VLOOKUP(MASTER_DATA_PROCESSED!$C126,Backend!$Q$9:$T$52,3,FALSE),MASTER_DATA_NORMALIZED!DB126)</f>
        <v>#DIV/0!</v>
      </c>
      <c r="DC126" s="97" t="e">
        <f>IF(AND(MASTER_DATA_NORMALIZED!DC126=0,DC$22=$L$22),VLOOKUP(MASTER_DATA_PROCESSED!$C126,Backend!$Q$9:$T$52,3,FALSE),MASTER_DATA_NORMALIZED!DC126)</f>
        <v>#DIV/0!</v>
      </c>
      <c r="DD126" s="97" t="e">
        <f>IF(AND(MASTER_DATA_NORMALIZED!DD126=0,DD$22=$L$22),VLOOKUP(MASTER_DATA_PROCESSED!$C126,Backend!$Q$9:$T$52,3,FALSE),MASTER_DATA_NORMALIZED!DD126)</f>
        <v>#N/A</v>
      </c>
      <c r="DE126" s="97">
        <f>IF(AND(MASTER_DATA_NORMALIZED!DE126=0,DE$22=$L$22),VLOOKUP(MASTER_DATA_PROCESSED!$C126,Backend!$Q$9:$T$52,3,FALSE),MASTER_DATA_NORMALIZED!DE126)</f>
        <v>0</v>
      </c>
      <c r="DF126" s="97">
        <f>IF(AND(MASTER_DATA_NORMALIZED!DF126=0,DF$22=$L$22),VLOOKUP(MASTER_DATA_PROCESSED!$C126,Backend!$Q$9:$T$52,3,FALSE),MASTER_DATA_NORMALIZED!DF126)</f>
        <v>0</v>
      </c>
      <c r="DG126" s="97">
        <f>IF(AND(MASTER_DATA_NORMALIZED!DG126=0,DG$22=$L$22),VLOOKUP(MASTER_DATA_PROCESSED!$C126,Backend!$Q$9:$T$52,3,FALSE),MASTER_DATA_NORMALIZED!DG126)</f>
        <v>0</v>
      </c>
      <c r="DH126" s="97" t="e">
        <f>IF(AND(MASTER_DATA_NORMALIZED!DH126=0,DH$22=$L$22),VLOOKUP(MASTER_DATA_PROCESSED!$C126,Backend!$Q$9:$T$52,3,FALSE),MASTER_DATA_NORMALIZED!DH126)</f>
        <v>#N/A</v>
      </c>
      <c r="DI126" s="97">
        <f>IF(AND(MASTER_DATA_NORMALIZED!DI126=0,DI$22=$L$22),VLOOKUP(MASTER_DATA_PROCESSED!$C126,Backend!$Q$9:$T$52,3,FALSE),MASTER_DATA_NORMALIZED!DI126)</f>
        <v>0</v>
      </c>
      <c r="DJ126" s="97">
        <f>IF(AND(MASTER_DATA_NORMALIZED!DJ126=0,DJ$22=$L$22),VLOOKUP(MASTER_DATA_PROCESSED!$C126,Backend!$Q$9:$T$52,3,FALSE),MASTER_DATA_NORMALIZED!DJ126)</f>
        <v>0</v>
      </c>
      <c r="DK126" s="97">
        <f>IF(AND(MASTER_DATA_NORMALIZED!DK126=0,DK$22=$L$22),VLOOKUP(MASTER_DATA_PROCESSED!$C126,Backend!$Q$9:$T$52,3,FALSE),MASTER_DATA_NORMALIZED!DK126)</f>
        <v>0</v>
      </c>
      <c r="DL126" s="97" t="e">
        <f>IF(AND(MASTER_DATA_NORMALIZED!DL126=0,DL$22=$L$22),VLOOKUP(MASTER_DATA_PROCESSED!$C126,Backend!$Q$9:$T$52,3,FALSE),MASTER_DATA_NORMALIZED!DL126)</f>
        <v>#N/A</v>
      </c>
      <c r="DM126" s="97">
        <f>IF(AND(MASTER_DATA_NORMALIZED!DM126=0,DM$22=$L$22),VLOOKUP(MASTER_DATA_PROCESSED!$C126,Backend!$Q$9:$T$52,3,FALSE),MASTER_DATA_NORMALIZED!DM126)</f>
        <v>0</v>
      </c>
      <c r="DN126" s="97">
        <f>IF(AND(MASTER_DATA_NORMALIZED!DN126=0,DN$22=$L$22),VLOOKUP(MASTER_DATA_PROCESSED!$C126,Backend!$Q$9:$T$52,3,FALSE),MASTER_DATA_NORMALIZED!DN126)</f>
        <v>0</v>
      </c>
      <c r="DO126" s="97">
        <f>IF(AND(MASTER_DATA_NORMALIZED!DO126=0,DO$22=$L$22),VLOOKUP(MASTER_DATA_PROCESSED!$C126,Backend!$Q$9:$T$52,3,FALSE),MASTER_DATA_NORMALIZED!DO126)</f>
        <v>0</v>
      </c>
      <c r="DP126" s="97" t="e">
        <f>IF(AND(MASTER_DATA_NORMALIZED!DP126=0,DP$22=$L$22),VLOOKUP(MASTER_DATA_PROCESSED!$C126,Backend!$Q$9:$T$52,3,FALSE),MASTER_DATA_NORMALIZED!DP126)</f>
        <v>#N/A</v>
      </c>
      <c r="DQ126" s="97">
        <f>IF(AND(MASTER_DATA_NORMALIZED!DQ126=0,DQ$22=$L$22),VLOOKUP(MASTER_DATA_PROCESSED!$C126,Backend!$Q$9:$T$52,3,FALSE),MASTER_DATA_NORMALIZED!DQ126)</f>
        <v>0</v>
      </c>
      <c r="DR126" s="97">
        <f>IF(AND(MASTER_DATA_NORMALIZED!DR126=0,DR$22=$L$22),VLOOKUP(MASTER_DATA_PROCESSED!$C126,Backend!$Q$9:$T$52,3,FALSE),MASTER_DATA_NORMALIZED!DR126)</f>
        <v>0</v>
      </c>
      <c r="DS126" s="97">
        <f>IF(AND(MASTER_DATA_NORMALIZED!DS126=0,DS$22=$L$22),VLOOKUP(MASTER_DATA_PROCESSED!$C126,Backend!$Q$9:$T$52,3,FALSE),MASTER_DATA_NORMALIZED!DS126)</f>
        <v>0</v>
      </c>
      <c r="DT126" s="97" t="e">
        <f>IF(AND(MASTER_DATA_NORMALIZED!DT126=0,DT$22=$L$22),VLOOKUP(MASTER_DATA_PROCESSED!$C126,Backend!$Q$9:$T$52,3,FALSE),MASTER_DATA_NORMALIZED!DT126)</f>
        <v>#N/A</v>
      </c>
      <c r="DU126" s="97">
        <f>IF(AND(MASTER_DATA_NORMALIZED!DU126=0,DU$22=$L$22),VLOOKUP(MASTER_DATA_PROCESSED!$C126,Backend!$Q$9:$T$52,3,FALSE),MASTER_DATA_NORMALIZED!DU126)</f>
        <v>0</v>
      </c>
      <c r="DV126" s="97">
        <f>IF(AND(MASTER_DATA_NORMALIZED!DV126=0,DV$22=$L$22),VLOOKUP(MASTER_DATA_PROCESSED!$C126,Backend!$Q$9:$T$52,3,FALSE),MASTER_DATA_NORMALIZED!DV126)</f>
        <v>0</v>
      </c>
      <c r="DW126" s="97">
        <f>IF(AND(MASTER_DATA_NORMALIZED!DW126=0,DW$22=$L$22),VLOOKUP(MASTER_DATA_PROCESSED!$C126,Backend!$Q$9:$T$52,3,FALSE),MASTER_DATA_NORMALIZED!DW126)</f>
        <v>0</v>
      </c>
      <c r="DX126" s="97" t="e">
        <f>IF(AND(MASTER_DATA_NORMALIZED!DX126=0,DX$22=$L$22),VLOOKUP(MASTER_DATA_PROCESSED!$C126,Backend!$Q$9:$T$52,3,FALSE),MASTER_DATA_NORMALIZED!DX126)</f>
        <v>#N/A</v>
      </c>
      <c r="DY126" s="97">
        <f>IF(AND(MASTER_DATA_NORMALIZED!DY126=0,DY$22=$L$22),VLOOKUP(MASTER_DATA_PROCESSED!$C126,Backend!$Q$9:$T$52,3,FALSE),MASTER_DATA_NORMALIZED!DY126)</f>
        <v>0</v>
      </c>
      <c r="DZ126" s="97">
        <f>IF(AND(MASTER_DATA_NORMALIZED!DZ126=0,DZ$22=$L$22),VLOOKUP(MASTER_DATA_PROCESSED!$C126,Backend!$Q$9:$T$52,3,FALSE),MASTER_DATA_NORMALIZED!DZ126)</f>
        <v>0</v>
      </c>
      <c r="EA126" s="97">
        <f>IF(AND(MASTER_DATA_NORMALIZED!EA126=0,EA$22=$L$22),VLOOKUP(MASTER_DATA_PROCESSED!$C126,Backend!$Q$9:$T$52,3,FALSE),MASTER_DATA_NORMALIZED!EA126)</f>
        <v>0</v>
      </c>
      <c r="EB126" s="97" t="e">
        <f>IF(AND(MASTER_DATA_NORMALIZED!EB126=0,EB$22=$L$22),VLOOKUP(MASTER_DATA_PROCESSED!$C126,Backend!$Q$9:$T$52,3,FALSE),MASTER_DATA_NORMALIZED!EB126)</f>
        <v>#N/A</v>
      </c>
      <c r="EC126" s="97" t="e">
        <f>IF(AND(MASTER_DATA_NORMALIZED!EC126=0,EC$22=$L$22),VLOOKUP(MASTER_DATA_PROCESSED!$C126,Backend!$Q$9:$T$52,3,FALSE),MASTER_DATA_NORMALIZED!EC126)</f>
        <v>#DIV/0!</v>
      </c>
      <c r="ED126" s="97" t="e">
        <f>IF(AND(MASTER_DATA_NORMALIZED!ED126=0,ED$22=$L$22),VLOOKUP(MASTER_DATA_PROCESSED!$C126,Backend!$Q$9:$T$52,3,FALSE),MASTER_DATA_NORMALIZED!ED126)</f>
        <v>#DIV/0!</v>
      </c>
      <c r="EE126" s="97" t="e">
        <f>IF(AND(MASTER_DATA_NORMALIZED!EE126=0,EE$22=$L$22),VLOOKUP(MASTER_DATA_PROCESSED!$C126,Backend!$Q$9:$T$52,3,FALSE),MASTER_DATA_NORMALIZED!EE126)</f>
        <v>#DIV/0!</v>
      </c>
      <c r="EF126" s="97" t="e">
        <f>IF(AND(MASTER_DATA_NORMALIZED!EF126=0,EF$22=$L$22),VLOOKUP(MASTER_DATA_PROCESSED!$C126,Backend!$Q$9:$T$52,3,FALSE),MASTER_DATA_NORMALIZED!EF126)</f>
        <v>#VALUE!</v>
      </c>
      <c r="EG126" s="97">
        <f>IF(AND(MASTER_DATA_NORMALIZED!EG126=0,EG$22=$L$22),VLOOKUP(MASTER_DATA_PROCESSED!$C126,Backend!$Q$9:$T$52,3,FALSE),MASTER_DATA_NORMALIZED!EG126)</f>
        <v>0</v>
      </c>
      <c r="EH126" s="97">
        <f>IF(AND(MASTER_DATA_NORMALIZED!EH126=0,EH$22=$L$22),VLOOKUP(MASTER_DATA_PROCESSED!$C126,Backend!$Q$9:$T$52,3,FALSE),MASTER_DATA_NORMALIZED!EH126)</f>
        <v>0</v>
      </c>
      <c r="EI126" s="97">
        <f>IF(AND(MASTER_DATA_NORMALIZED!EI126=0,EI$22=$L$22),VLOOKUP(MASTER_DATA_PROCESSED!$C126,Backend!$Q$9:$T$52,3,FALSE),MASTER_DATA_NORMALIZED!EI126)</f>
        <v>0</v>
      </c>
      <c r="EJ126" s="97" t="e">
        <f>IF(AND(MASTER_DATA_NORMALIZED!EJ126=0,EJ$22=$L$22),VLOOKUP(MASTER_DATA_PROCESSED!$C126,Backend!$Q$9:$T$52,3,FALSE),MASTER_DATA_NORMALIZED!EJ126)</f>
        <v>#N/A</v>
      </c>
      <c r="EK126" s="97">
        <f>IF(AND(MASTER_DATA_NORMALIZED!EK126=0,EK$22=$L$22),VLOOKUP(MASTER_DATA_PROCESSED!$C126,Backend!$Q$9:$T$52,3,FALSE),MASTER_DATA_NORMALIZED!EK126)</f>
        <v>0</v>
      </c>
      <c r="EL126" s="97">
        <f>IF(AND(MASTER_DATA_NORMALIZED!EL126=0,EL$22=$L$22),VLOOKUP(MASTER_DATA_PROCESSED!$C126,Backend!$Q$9:$T$52,3,FALSE),MASTER_DATA_NORMALIZED!EL126)</f>
        <v>0</v>
      </c>
      <c r="EM126" s="97">
        <f>IF(AND(MASTER_DATA_NORMALIZED!EM126=0,EM$22=$L$22),VLOOKUP(MASTER_DATA_PROCESSED!$C126,Backend!$Q$9:$T$52,3,FALSE),MASTER_DATA_NORMALIZED!EM126)</f>
        <v>0</v>
      </c>
      <c r="EN126" s="97" t="e">
        <f>IF(AND(MASTER_DATA_NORMALIZED!EN126=0,EN$22=$L$22),VLOOKUP(MASTER_DATA_PROCESSED!$C126,Backend!$Q$9:$T$52,3,FALSE),MASTER_DATA_NORMALIZED!EN126)</f>
        <v>#N/A</v>
      </c>
      <c r="EO126" s="97">
        <f>IF(AND(MASTER_DATA_NORMALIZED!EO126=0,EO$22=$L$22),VLOOKUP(MASTER_DATA_PROCESSED!$C126,Backend!$Q$9:$T$52,3,FALSE),MASTER_DATA_NORMALIZED!EO126)</f>
        <v>0</v>
      </c>
      <c r="EP126" s="97">
        <f>IF(AND(MASTER_DATA_NORMALIZED!EP126=0,EP$22=$L$22),VLOOKUP(MASTER_DATA_PROCESSED!$C126,Backend!$Q$9:$T$52,3,FALSE),MASTER_DATA_NORMALIZED!EP126)</f>
        <v>0</v>
      </c>
      <c r="EQ126" s="97">
        <f>IF(AND(MASTER_DATA_NORMALIZED!EQ126=0,EQ$22=$L$22),VLOOKUP(MASTER_DATA_PROCESSED!$C126,Backend!$Q$9:$T$52,3,FALSE),MASTER_DATA_NORMALIZED!EQ126)</f>
        <v>0</v>
      </c>
      <c r="ER126" s="97" t="e">
        <f>IF(AND(MASTER_DATA_NORMALIZED!ER126=0,ER$22=$L$22),VLOOKUP(MASTER_DATA_PROCESSED!$C126,Backend!$Q$9:$T$52,3,FALSE),MASTER_DATA_NORMALIZED!ER126)</f>
        <v>#N/A</v>
      </c>
      <c r="ES126" s="97">
        <f>IF(AND(MASTER_DATA_NORMALIZED!ES126=0,ES$22=$L$22),VLOOKUP(MASTER_DATA_PROCESSED!$C126,Backend!$Q$9:$T$52,3,FALSE),MASTER_DATA_NORMALIZED!ES126)</f>
        <v>0</v>
      </c>
      <c r="ET126" s="97">
        <f>IF(AND(MASTER_DATA_NORMALIZED!ET126=0,ET$22=$L$22),VLOOKUP(MASTER_DATA_PROCESSED!$C126,Backend!$Q$9:$T$52,3,FALSE),MASTER_DATA_NORMALIZED!ET126)</f>
        <v>0</v>
      </c>
      <c r="EU126" s="97">
        <f>IF(AND(MASTER_DATA_NORMALIZED!EU126=0,EU$22=$L$22),VLOOKUP(MASTER_DATA_PROCESSED!$C126,Backend!$Q$9:$T$52,3,FALSE),MASTER_DATA_NORMALIZED!EU126)</f>
        <v>0</v>
      </c>
      <c r="EV126" s="97" t="e">
        <f>IF(AND(MASTER_DATA_NORMALIZED!EV126=0,EV$22=$L$22),VLOOKUP(MASTER_DATA_PROCESSED!$C126,Backend!$Q$9:$T$52,3,FALSE),MASTER_DATA_NORMALIZED!EV126)</f>
        <v>#N/A</v>
      </c>
      <c r="EW126" s="97">
        <f>IF(AND(MASTER_DATA_NORMALIZED!EW126=0,EW$22=$L$22),VLOOKUP(MASTER_DATA_PROCESSED!$C126,Backend!$Q$9:$T$52,3,FALSE),MASTER_DATA_NORMALIZED!EW126)</f>
        <v>0</v>
      </c>
      <c r="EX126" s="97">
        <f>IF(AND(MASTER_DATA_NORMALIZED!EX126=0,EX$22=$L$22),VLOOKUP(MASTER_DATA_PROCESSED!$C126,Backend!$Q$9:$T$52,3,FALSE),MASTER_DATA_NORMALIZED!EX126)</f>
        <v>0</v>
      </c>
      <c r="EY126" s="97">
        <f>IF(AND(MASTER_DATA_NORMALIZED!EY126=0,EY$22=$L$22),VLOOKUP(MASTER_DATA_PROCESSED!$C126,Backend!$Q$9:$T$52,3,FALSE),MASTER_DATA_NORMALIZED!EY126)</f>
        <v>0</v>
      </c>
      <c r="EZ126" s="97" t="e">
        <f>IF(AND(MASTER_DATA_NORMALIZED!EZ126=0,EZ$22=$L$22),VLOOKUP(MASTER_DATA_PROCESSED!$C126,Backend!$Q$9:$T$52,3,FALSE),MASTER_DATA_NORMALIZED!EZ126)</f>
        <v>#N/A</v>
      </c>
      <c r="FA126" s="97">
        <f>IF(AND(MASTER_DATA_NORMALIZED!FA126=0,FA$22=$L$22),VLOOKUP(MASTER_DATA_PROCESSED!$C126,Backend!$Q$9:$T$52,3,FALSE),MASTER_DATA_NORMALIZED!FA126)</f>
        <v>0</v>
      </c>
      <c r="FB126" s="97">
        <f>IF(AND(MASTER_DATA_NORMALIZED!FB126=0,FB$22=$L$22),VLOOKUP(MASTER_DATA_PROCESSED!$C126,Backend!$Q$9:$T$52,3,FALSE),MASTER_DATA_NORMALIZED!FB126)</f>
        <v>0</v>
      </c>
      <c r="FC126" s="97">
        <f>IF(AND(MASTER_DATA_NORMALIZED!FC126=0,FC$22=$L$22),VLOOKUP(MASTER_DATA_PROCESSED!$C126,Backend!$Q$9:$T$52,3,FALSE),MASTER_DATA_NORMALIZED!FC126)</f>
        <v>0</v>
      </c>
      <c r="FD126" s="97" t="e">
        <f>IF(AND(MASTER_DATA_NORMALIZED!FD126=0,FD$22=$L$22),VLOOKUP(MASTER_DATA_PROCESSED!$C126,Backend!$Q$9:$T$52,3,FALSE),MASTER_DATA_NORMALIZED!FD126)</f>
        <v>#N/A</v>
      </c>
      <c r="FE126" s="97">
        <f>IF(AND(MASTER_DATA_NORMALIZED!FE126=0,FE$22=$L$22),VLOOKUP(MASTER_DATA_PROCESSED!$C126,Backend!$Q$9:$T$52,3,FALSE),MASTER_DATA_NORMALIZED!FE126)</f>
        <v>0</v>
      </c>
      <c r="FF126" s="97">
        <f>IF(AND(MASTER_DATA_NORMALIZED!FF126=0,FF$22=$L$22),VLOOKUP(MASTER_DATA_PROCESSED!$C126,Backend!$Q$9:$T$52,3,FALSE),MASTER_DATA_NORMALIZED!FF126)</f>
        <v>0</v>
      </c>
      <c r="FG126" s="97">
        <f>IF(AND(MASTER_DATA_NORMALIZED!FG126=0,FG$22=$L$22),VLOOKUP(MASTER_DATA_PROCESSED!$C126,Backend!$Q$9:$T$52,3,FALSE),MASTER_DATA_NORMALIZED!FG126)</f>
        <v>0</v>
      </c>
      <c r="FH126" s="97" t="e">
        <f>IF(AND(MASTER_DATA_NORMALIZED!FH126=0,FH$22=$L$22),VLOOKUP(MASTER_DATA_PROCESSED!$C126,Backend!$Q$9:$T$52,3,FALSE),MASTER_DATA_NORMALIZED!FH126)</f>
        <v>#N/A</v>
      </c>
      <c r="FI126" s="97">
        <f>IF(AND(MASTER_DATA_NORMALIZED!FI126=0,FI$22=$L$22),VLOOKUP(MASTER_DATA_PROCESSED!$C126,Backend!$Q$9:$T$52,3,FALSE),MASTER_DATA_NORMALIZED!FI126)</f>
        <v>0</v>
      </c>
      <c r="FJ126" s="97">
        <f>IF(AND(MASTER_DATA_NORMALIZED!FJ126=0,FJ$22=$L$22),VLOOKUP(MASTER_DATA_PROCESSED!$C126,Backend!$Q$9:$T$52,3,FALSE),MASTER_DATA_NORMALIZED!FJ126)</f>
        <v>0</v>
      </c>
      <c r="FK126" s="97">
        <f>IF(AND(MASTER_DATA_NORMALIZED!FK126=0,FK$22=$L$22),VLOOKUP(MASTER_DATA_PROCESSED!$C126,Backend!$Q$9:$T$52,3,FALSE),MASTER_DATA_NORMALIZED!FK126)</f>
        <v>0</v>
      </c>
      <c r="FL126" s="97" t="e">
        <f>IF(AND(MASTER_DATA_NORMALIZED!FL126=0,FL$22=$L$22),VLOOKUP(MASTER_DATA_PROCESSED!$C126,Backend!$Q$9:$T$52,3,FALSE),MASTER_DATA_NORMALIZED!FL126)</f>
        <v>#N/A</v>
      </c>
      <c r="FM126" s="97">
        <f>IF(AND(MASTER_DATA_NORMALIZED!FM126=0,FM$22=$L$22),VLOOKUP(MASTER_DATA_PROCESSED!$C126,Backend!$Q$9:$T$52,3,FALSE),MASTER_DATA_NORMALIZED!FM126)</f>
        <v>0</v>
      </c>
      <c r="FN126" s="97">
        <f>IF(AND(MASTER_DATA_NORMALIZED!FN126=0,FN$22=$L$22),VLOOKUP(MASTER_DATA_PROCESSED!$C126,Backend!$Q$9:$T$52,3,FALSE),MASTER_DATA_NORMALIZED!FN126)</f>
        <v>0</v>
      </c>
      <c r="FO126" s="97">
        <f>IF(AND(MASTER_DATA_NORMALIZED!FO126=0,FO$22=$L$22),VLOOKUP(MASTER_DATA_PROCESSED!$C126,Backend!$Q$9:$T$52,3,FALSE),MASTER_DATA_NORMALIZED!FO126)</f>
        <v>0</v>
      </c>
      <c r="FP126" s="97" t="e">
        <f>IF(AND(MASTER_DATA_NORMALIZED!FP126=0,FP$22=$L$22),VLOOKUP(MASTER_DATA_PROCESSED!$C126,Backend!$Q$9:$T$52,3,FALSE),MASTER_DATA_NORMALIZED!FP126)</f>
        <v>#N/A</v>
      </c>
      <c r="FQ126" s="97">
        <f>IF(AND(MASTER_DATA_NORMALIZED!FQ126=0,FQ$22=$L$22),VLOOKUP(MASTER_DATA_PROCESSED!$C126,Backend!$Q$9:$T$52,3,FALSE),MASTER_DATA_NORMALIZED!FQ126)</f>
        <v>0</v>
      </c>
      <c r="FR126" s="97">
        <f>IF(AND(MASTER_DATA_NORMALIZED!FR126=0,FR$22=$L$22),VLOOKUP(MASTER_DATA_PROCESSED!$C126,Backend!$Q$9:$T$52,3,FALSE),MASTER_DATA_NORMALIZED!FR126)</f>
        <v>0</v>
      </c>
      <c r="FS126" s="97">
        <f>IF(AND(MASTER_DATA_NORMALIZED!FS126=0,FS$22=$L$22),VLOOKUP(MASTER_DATA_PROCESSED!$C126,Backend!$Q$9:$T$52,3,FALSE),MASTER_DATA_NORMALIZED!FS126)</f>
        <v>0</v>
      </c>
      <c r="FT126" s="97" t="e">
        <f>IF(AND(MASTER_DATA_NORMALIZED!FT126=0,FT$22=$L$22),VLOOKUP(MASTER_DATA_PROCESSED!$C126,Backend!$Q$9:$T$52,3,FALSE),MASTER_DATA_NORMALIZED!FT126)</f>
        <v>#N/A</v>
      </c>
      <c r="FU126" s="97">
        <f>IF(AND(MASTER_DATA_NORMALIZED!FU126=0,FU$22=$L$22),VLOOKUP(MASTER_DATA_PROCESSED!$C126,Backend!$Q$9:$T$52,3,FALSE),MASTER_DATA_NORMALIZED!FU126)</f>
        <v>0</v>
      </c>
      <c r="FV126" s="97">
        <f>IF(AND(MASTER_DATA_NORMALIZED!FV126=0,FV$22=$L$22),VLOOKUP(MASTER_DATA_PROCESSED!$C126,Backend!$Q$9:$T$52,3,FALSE),MASTER_DATA_NORMALIZED!FV126)</f>
        <v>0</v>
      </c>
      <c r="FW126" s="97">
        <f>IF(AND(MASTER_DATA_NORMALIZED!FW126=0,FW$22=$L$22),VLOOKUP(MASTER_DATA_PROCESSED!$C126,Backend!$Q$9:$T$52,3,FALSE),MASTER_DATA_NORMALIZED!FW126)</f>
        <v>0</v>
      </c>
      <c r="FX126" s="97" t="e">
        <f>IF(AND(MASTER_DATA_NORMALIZED!FX126=0,FX$22=$L$22),VLOOKUP(MASTER_DATA_PROCESSED!$C126,Backend!$Q$9:$T$52,3,FALSE),MASTER_DATA_NORMALIZED!FX126)</f>
        <v>#N/A</v>
      </c>
      <c r="FY126" s="97">
        <f>IF(AND(MASTER_DATA_NORMALIZED!FY126=0,FY$22=$L$22),VLOOKUP(MASTER_DATA_PROCESSED!$C126,Backend!$Q$9:$T$52,3,FALSE),MASTER_DATA_NORMALIZED!FY126)</f>
        <v>0</v>
      </c>
      <c r="FZ126" s="97">
        <f>IF(AND(MASTER_DATA_NORMALIZED!FZ126=0,FZ$22=$L$22),VLOOKUP(MASTER_DATA_PROCESSED!$C126,Backend!$Q$9:$T$52,3,FALSE),MASTER_DATA_NORMALIZED!FZ126)</f>
        <v>0</v>
      </c>
      <c r="GA126" s="97">
        <f>IF(AND(MASTER_DATA_NORMALIZED!GA126=0,GA$22=$L$22),VLOOKUP(MASTER_DATA_PROCESSED!$C126,Backend!$Q$9:$T$52,3,FALSE),MASTER_DATA_NORMALIZED!GA126)</f>
        <v>0</v>
      </c>
      <c r="GB126" s="97" t="e">
        <f>IF(AND(MASTER_DATA_NORMALIZED!GB126=0,GB$22=$L$22),VLOOKUP(MASTER_DATA_PROCESSED!$C126,Backend!$Q$9:$T$52,3,FALSE),MASTER_DATA_NORMALIZED!GB126)</f>
        <v>#N/A</v>
      </c>
      <c r="GC126" s="97">
        <f>IF(AND(MASTER_DATA_NORMALIZED!GC126=0,GC$22=$L$22),VLOOKUP(MASTER_DATA_PROCESSED!$C126,Backend!$Q$9:$T$52,3,FALSE),MASTER_DATA_NORMALIZED!GC126)</f>
        <v>0</v>
      </c>
      <c r="GD126" s="97">
        <f>IF(AND(MASTER_DATA_NORMALIZED!GD126=0,GD$22=$L$22),VLOOKUP(MASTER_DATA_PROCESSED!$C126,Backend!$Q$9:$T$52,3,FALSE),MASTER_DATA_NORMALIZED!GD126)</f>
        <v>0</v>
      </c>
      <c r="GE126" s="97">
        <f>IF(AND(MASTER_DATA_NORMALIZED!GE126=0,GE$22=$L$22),VLOOKUP(MASTER_DATA_PROCESSED!$C126,Backend!$Q$9:$T$52,3,FALSE),MASTER_DATA_NORMALIZED!GE126)</f>
        <v>0</v>
      </c>
      <c r="GF126" s="97" t="e">
        <f>IF(AND(MASTER_DATA_NORMALIZED!GF126=0,GF$22=$L$22),VLOOKUP(MASTER_DATA_PROCESSED!$C126,Backend!$Q$9:$T$52,3,FALSE),MASTER_DATA_NORMALIZED!GF126)</f>
        <v>#N/A</v>
      </c>
      <c r="GG126" s="97">
        <f>IF(AND(MASTER_DATA_NORMALIZED!GG126=0,GG$22=$L$22),VLOOKUP(MASTER_DATA_PROCESSED!$C126,Backend!$Q$9:$T$52,3,FALSE),MASTER_DATA_NORMALIZED!GG126)</f>
        <v>0</v>
      </c>
      <c r="GH126" s="97">
        <f>IF(AND(MASTER_DATA_NORMALIZED!GH126=0,GH$22=$L$22),VLOOKUP(MASTER_DATA_PROCESSED!$C126,Backend!$Q$9:$T$52,3,FALSE),MASTER_DATA_NORMALIZED!GH126)</f>
        <v>0</v>
      </c>
      <c r="GI126" s="97">
        <f>IF(AND(MASTER_DATA_NORMALIZED!GI126=0,GI$22=$L$22),VLOOKUP(MASTER_DATA_PROCESSED!$C126,Backend!$Q$9:$T$52,3,FALSE),MASTER_DATA_NORMALIZED!GI126)</f>
        <v>0</v>
      </c>
      <c r="GJ126" s="97" t="e">
        <f>IF(AND(MASTER_DATA_NORMALIZED!GJ126=0,GJ$22=$L$22),VLOOKUP(MASTER_DATA_PROCESSED!$C126,Backend!$Q$9:$T$52,3,FALSE),MASTER_DATA_NORMALIZED!GJ126)</f>
        <v>#N/A</v>
      </c>
      <c r="GK126" s="97">
        <f>IF(AND(MASTER_DATA_NORMALIZED!GK126=0,GK$22=$L$22),VLOOKUP(MASTER_DATA_PROCESSED!$C126,Backend!$Q$9:$T$52,3,FALSE),MASTER_DATA_NORMALIZED!GK126)</f>
        <v>0</v>
      </c>
      <c r="GL126" s="97">
        <f>IF(AND(MASTER_DATA_NORMALIZED!GL126=0,GL$22=$L$22),VLOOKUP(MASTER_DATA_PROCESSED!$C126,Backend!$Q$9:$T$52,3,FALSE),MASTER_DATA_NORMALIZED!GL126)</f>
        <v>0</v>
      </c>
      <c r="GM126" s="97">
        <f>IF(AND(MASTER_DATA_NORMALIZED!GM126=0,GM$22=$L$22),VLOOKUP(MASTER_DATA_PROCESSED!$C126,Backend!$Q$9:$T$52,3,FALSE),MASTER_DATA_NORMALIZED!GM126)</f>
        <v>0</v>
      </c>
      <c r="GN126" s="97" t="e">
        <f>IF(AND(MASTER_DATA_NORMALIZED!GN126=0,GN$22=$L$22),VLOOKUP(MASTER_DATA_PROCESSED!$C126,Backend!$Q$9:$T$52,3,FALSE),MASTER_DATA_NORMALIZED!GN126)</f>
        <v>#N/A</v>
      </c>
      <c r="GO126" s="97">
        <f>IF(AND(MASTER_DATA_NORMALIZED!GO126=0,GO$22=$L$22),VLOOKUP(MASTER_DATA_PROCESSED!$C126,Backend!$Q$9:$T$52,3,FALSE),MASTER_DATA_NORMALIZED!GO126)</f>
        <v>0</v>
      </c>
      <c r="GP126" s="97">
        <f>IF(AND(MASTER_DATA_NORMALIZED!GP126=0,GP$22=$L$22),VLOOKUP(MASTER_DATA_PROCESSED!$C126,Backend!$Q$9:$T$52,3,FALSE),MASTER_DATA_NORMALIZED!GP126)</f>
        <v>0</v>
      </c>
      <c r="GQ126" s="97">
        <f>IF(AND(MASTER_DATA_NORMALIZED!GQ126=0,GQ$22=$L$22),VLOOKUP(MASTER_DATA_PROCESSED!$C126,Backend!$Q$9:$T$52,3,FALSE),MASTER_DATA_NORMALIZED!GQ126)</f>
        <v>0</v>
      </c>
      <c r="GR126" s="97" t="e">
        <f>IF(AND(MASTER_DATA_NORMALIZED!GR126=0,GR$22=$L$22),VLOOKUP(MASTER_DATA_PROCESSED!$C126,Backend!$Q$9:$T$52,3,FALSE),MASTER_DATA_NORMALIZED!GR126)</f>
        <v>#N/A</v>
      </c>
      <c r="GS126" s="97">
        <f>IF(AND(MASTER_DATA_NORMALIZED!GS126=0,GS$22=$L$22),VLOOKUP(MASTER_DATA_PROCESSED!$C126,Backend!$Q$9:$T$52,3,FALSE),MASTER_DATA_NORMALIZED!GS126)</f>
        <v>0</v>
      </c>
      <c r="GT126" s="97">
        <f>IF(AND(MASTER_DATA_NORMALIZED!GT126=0,GT$22=$L$22),VLOOKUP(MASTER_DATA_PROCESSED!$C126,Backend!$Q$9:$T$52,3,FALSE),MASTER_DATA_NORMALIZED!GT126)</f>
        <v>0</v>
      </c>
      <c r="GU126" s="97">
        <f>IF(AND(MASTER_DATA_NORMALIZED!GU126=0,GU$22=$L$22),VLOOKUP(MASTER_DATA_PROCESSED!$C126,Backend!$Q$9:$T$52,3,FALSE),MASTER_DATA_NORMALIZED!GU126)</f>
        <v>0</v>
      </c>
      <c r="GV126" s="97" t="e">
        <f>IF(AND(MASTER_DATA_NORMALIZED!GV126=0,GV$22=$L$22),VLOOKUP(MASTER_DATA_PROCESSED!$C126,Backend!$Q$9:$T$52,3,FALSE),MASTER_DATA_NORMALIZED!GV126)</f>
        <v>#N/A</v>
      </c>
      <c r="GW126" s="97" t="e">
        <f>IF(AND(MASTER_DATA_NORMALIZED!GW126=0,GW$22=$L$22),VLOOKUP(MASTER_DATA_PROCESSED!$C126,Backend!$Q$9:$T$52,3,FALSE),MASTER_DATA_NORMALIZED!GW126)</f>
        <v>#REF!</v>
      </c>
      <c r="GX126" s="97" t="e">
        <f>IF(AND(MASTER_DATA_NORMALIZED!GX126=0,GX$22=$L$22),VLOOKUP(MASTER_DATA_PROCESSED!$C126,Backend!$Q$9:$T$52,3,FALSE),MASTER_DATA_NORMALIZED!GX126)</f>
        <v>#REF!</v>
      </c>
      <c r="GY126" s="97" t="e">
        <f>IF(AND(MASTER_DATA_NORMALIZED!GY126=0,GY$22=$L$22),VLOOKUP(MASTER_DATA_PROCESSED!$C126,Backend!$Q$9:$T$52,3,FALSE),MASTER_DATA_NORMALIZED!GY126)</f>
        <v>#REF!</v>
      </c>
    </row>
    <row r="127" spans="2:207" s="27" customFormat="1" ht="17.25" hidden="1" outlineLevel="2" x14ac:dyDescent="0.3">
      <c r="B127" s="183">
        <f t="shared" si="14"/>
        <v>20</v>
      </c>
      <c r="C127" s="51">
        <f t="shared" si="15"/>
        <v>252</v>
      </c>
      <c r="D127" s="82"/>
      <c r="E127" s="55"/>
      <c r="F127" s="55">
        <v>252</v>
      </c>
      <c r="G127" s="83"/>
      <c r="H127" s="41" t="s">
        <v>165</v>
      </c>
      <c r="I127" s="100">
        <f>IF(AND(MASTER_DATA_NORMALIZED!I127=0,I$22=$L$22),VLOOKUP(MASTER_DATA_PROCESSED!$C127,Backend!$Q$9:$T$52,3,FALSE),MASTER_DATA_NORMALIZED!I127)</f>
        <v>0</v>
      </c>
      <c r="J127" s="100">
        <f>IF(AND(MASTER_DATA_NORMALIZED!J127=0,J$22=$L$22),VLOOKUP(MASTER_DATA_PROCESSED!$C127,Backend!$Q$9:$T$52,3,FALSE),MASTER_DATA_NORMALIZED!J127)</f>
        <v>0</v>
      </c>
      <c r="K127" s="100">
        <f>IF(AND(MASTER_DATA_NORMALIZED!K127=0,K$22=$L$22),VLOOKUP(MASTER_DATA_PROCESSED!$C127,Backend!$Q$9:$T$52,3,FALSE),MASTER_DATA_NORMALIZED!K127)</f>
        <v>0</v>
      </c>
      <c r="L127" s="100" t="e">
        <f>IF(AND(MASTER_DATA_NORMALIZED!L127=0,L$22=$L$22),VLOOKUP(MASTER_DATA_PROCESSED!$C127,Backend!$Q$9:$T$52,3,FALSE),MASTER_DATA_NORMALIZED!L127)</f>
        <v>#N/A</v>
      </c>
      <c r="M127" s="100">
        <f>IF(AND(MASTER_DATA_NORMALIZED!M127=0,M$22=$L$22),VLOOKUP(MASTER_DATA_PROCESSED!$C127,Backend!$Q$9:$T$52,3,FALSE),MASTER_DATA_NORMALIZED!M127)</f>
        <v>0</v>
      </c>
      <c r="N127" s="100">
        <f>IF(AND(MASTER_DATA_NORMALIZED!N127=0,N$22=$L$22),VLOOKUP(MASTER_DATA_PROCESSED!$C127,Backend!$Q$9:$T$52,3,FALSE),MASTER_DATA_NORMALIZED!N127)</f>
        <v>0</v>
      </c>
      <c r="O127" s="100">
        <f>IF(AND(MASTER_DATA_NORMALIZED!O127=0,O$22=$L$22),VLOOKUP(MASTER_DATA_PROCESSED!$C127,Backend!$Q$9:$T$52,3,FALSE),MASTER_DATA_NORMALIZED!O127)</f>
        <v>0</v>
      </c>
      <c r="P127" s="100" t="e">
        <f>IF(AND(MASTER_DATA_NORMALIZED!P127=0,P$22=$L$22),VLOOKUP(MASTER_DATA_PROCESSED!$C127,Backend!$Q$9:$T$52,3,FALSE),MASTER_DATA_NORMALIZED!P127)</f>
        <v>#N/A</v>
      </c>
      <c r="Q127" s="100">
        <f>IF(AND(MASTER_DATA_NORMALIZED!Q127=0,Q$22=$L$22),VLOOKUP(MASTER_DATA_PROCESSED!$C127,Backend!$Q$9:$T$52,3,FALSE),MASTER_DATA_NORMALIZED!Q127)</f>
        <v>0</v>
      </c>
      <c r="R127" s="100">
        <f>IF(AND(MASTER_DATA_NORMALIZED!R127=0,R$22=$L$22),VLOOKUP(MASTER_DATA_PROCESSED!$C127,Backend!$Q$9:$T$52,3,FALSE),MASTER_DATA_NORMALIZED!R127)</f>
        <v>0</v>
      </c>
      <c r="S127" s="100">
        <f>IF(AND(MASTER_DATA_NORMALIZED!S127=0,S$22=$L$22),VLOOKUP(MASTER_DATA_PROCESSED!$C127,Backend!$Q$9:$T$52,3,FALSE),MASTER_DATA_NORMALIZED!S127)</f>
        <v>0</v>
      </c>
      <c r="T127" s="100" t="e">
        <f>IF(AND(MASTER_DATA_NORMALIZED!T127=0,T$22=$L$22),VLOOKUP(MASTER_DATA_PROCESSED!$C127,Backend!$Q$9:$T$52,3,FALSE),MASTER_DATA_NORMALIZED!T127)</f>
        <v>#N/A</v>
      </c>
      <c r="U127" s="100">
        <f>IF(AND(MASTER_DATA_NORMALIZED!U127=0,U$22=$L$22),VLOOKUP(MASTER_DATA_PROCESSED!$C127,Backend!$Q$9:$T$52,3,FALSE),MASTER_DATA_NORMALIZED!U127)</f>
        <v>0</v>
      </c>
      <c r="V127" s="100">
        <f>IF(AND(MASTER_DATA_NORMALIZED!V127=0,V$22=$L$22),VLOOKUP(MASTER_DATA_PROCESSED!$C127,Backend!$Q$9:$T$52,3,FALSE),MASTER_DATA_NORMALIZED!V127)</f>
        <v>0</v>
      </c>
      <c r="W127" s="100">
        <f>IF(AND(MASTER_DATA_NORMALIZED!W127=0,W$22=$L$22),VLOOKUP(MASTER_DATA_PROCESSED!$C127,Backend!$Q$9:$T$52,3,FALSE),MASTER_DATA_NORMALIZED!W127)</f>
        <v>0</v>
      </c>
      <c r="X127" s="100" t="e">
        <f>IF(AND(MASTER_DATA_NORMALIZED!X127=0,X$22=$L$22),VLOOKUP(MASTER_DATA_PROCESSED!$C127,Backend!$Q$9:$T$52,3,FALSE),MASTER_DATA_NORMALIZED!X127)</f>
        <v>#N/A</v>
      </c>
      <c r="Y127" s="100">
        <f>IF(AND(MASTER_DATA_NORMALIZED!Y127=0,Y$22=$L$22),VLOOKUP(MASTER_DATA_PROCESSED!$C127,Backend!$Q$9:$T$52,3,FALSE),MASTER_DATA_NORMALIZED!Y127)</f>
        <v>0</v>
      </c>
      <c r="Z127" s="100">
        <f>IF(AND(MASTER_DATA_NORMALIZED!Z127=0,Z$22=$L$22),VLOOKUP(MASTER_DATA_PROCESSED!$C127,Backend!$Q$9:$T$52,3,FALSE),MASTER_DATA_NORMALIZED!Z127)</f>
        <v>0</v>
      </c>
      <c r="AA127" s="100">
        <f>IF(AND(MASTER_DATA_NORMALIZED!AA127=0,AA$22=$L$22),VLOOKUP(MASTER_DATA_PROCESSED!$C127,Backend!$Q$9:$T$52,3,FALSE),MASTER_DATA_NORMALIZED!AA127)</f>
        <v>0</v>
      </c>
      <c r="AB127" s="100" t="e">
        <f>IF(AND(MASTER_DATA_NORMALIZED!AB127=0,AB$22=$L$22),VLOOKUP(MASTER_DATA_PROCESSED!$C127,Backend!$Q$9:$T$52,3,FALSE),MASTER_DATA_NORMALIZED!AB127)</f>
        <v>#N/A</v>
      </c>
      <c r="AC127" s="100">
        <f>IF(AND(MASTER_DATA_NORMALIZED!AC127=0,AC$22=$L$22),VLOOKUP(MASTER_DATA_PROCESSED!$C127,Backend!$Q$9:$T$52,3,FALSE),MASTER_DATA_NORMALIZED!AC127)</f>
        <v>0</v>
      </c>
      <c r="AD127" s="100">
        <f>IF(AND(MASTER_DATA_NORMALIZED!AD127=0,AD$22=$L$22),VLOOKUP(MASTER_DATA_PROCESSED!$C127,Backend!$Q$9:$T$52,3,FALSE),MASTER_DATA_NORMALIZED!AD127)</f>
        <v>0</v>
      </c>
      <c r="AE127" s="100">
        <f>IF(AND(MASTER_DATA_NORMALIZED!AE127=0,AE$22=$L$22),VLOOKUP(MASTER_DATA_PROCESSED!$C127,Backend!$Q$9:$T$52,3,FALSE),MASTER_DATA_NORMALIZED!AE127)</f>
        <v>0</v>
      </c>
      <c r="AF127" s="100" t="e">
        <f>IF(AND(MASTER_DATA_NORMALIZED!AF127=0,AF$22=$L$22),VLOOKUP(MASTER_DATA_PROCESSED!$C127,Backend!$Q$9:$T$52,3,FALSE),MASTER_DATA_NORMALIZED!AF127)</f>
        <v>#N/A</v>
      </c>
      <c r="AG127" s="100">
        <f>IF(AND(MASTER_DATA_NORMALIZED!AG127=0,AG$22=$L$22),VLOOKUP(MASTER_DATA_PROCESSED!$C127,Backend!$Q$9:$T$52,3,FALSE),MASTER_DATA_NORMALIZED!AG127)</f>
        <v>0</v>
      </c>
      <c r="AH127" s="100">
        <f>IF(AND(MASTER_DATA_NORMALIZED!AH127=0,AH$22=$L$22),VLOOKUP(MASTER_DATA_PROCESSED!$C127,Backend!$Q$9:$T$52,3,FALSE),MASTER_DATA_NORMALIZED!AH127)</f>
        <v>0</v>
      </c>
      <c r="AI127" s="100">
        <f>IF(AND(MASTER_DATA_NORMALIZED!AI127=0,AI$22=$L$22),VLOOKUP(MASTER_DATA_PROCESSED!$C127,Backend!$Q$9:$T$52,3,FALSE),MASTER_DATA_NORMALIZED!AI127)</f>
        <v>0</v>
      </c>
      <c r="AJ127" s="100" t="e">
        <f>IF(AND(MASTER_DATA_NORMALIZED!AJ127=0,AJ$22=$L$22),VLOOKUP(MASTER_DATA_PROCESSED!$C127,Backend!$Q$9:$T$52,3,FALSE),MASTER_DATA_NORMALIZED!AJ127)</f>
        <v>#N/A</v>
      </c>
      <c r="AK127" s="100">
        <f>IF(AND(MASTER_DATA_NORMALIZED!AK127=0,AK$22=$L$22),VLOOKUP(MASTER_DATA_PROCESSED!$C127,Backend!$Q$9:$T$52,3,FALSE),MASTER_DATA_NORMALIZED!AK127)</f>
        <v>0</v>
      </c>
      <c r="AL127" s="100">
        <f>IF(AND(MASTER_DATA_NORMALIZED!AL127=0,AL$22=$L$22),VLOOKUP(MASTER_DATA_PROCESSED!$C127,Backend!$Q$9:$T$52,3,FALSE),MASTER_DATA_NORMALIZED!AL127)</f>
        <v>0</v>
      </c>
      <c r="AM127" s="100">
        <f>IF(AND(MASTER_DATA_NORMALIZED!AM127=0,AM$22=$L$22),VLOOKUP(MASTER_DATA_PROCESSED!$C127,Backend!$Q$9:$T$52,3,FALSE),MASTER_DATA_NORMALIZED!AM127)</f>
        <v>0</v>
      </c>
      <c r="AN127" s="100" t="e">
        <f>IF(AND(MASTER_DATA_NORMALIZED!AN127=0,AN$22=$L$22),VLOOKUP(MASTER_DATA_PROCESSED!$C127,Backend!$Q$9:$T$52,3,FALSE),MASTER_DATA_NORMALIZED!AN127)</f>
        <v>#N/A</v>
      </c>
      <c r="AO127" s="100">
        <f>IF(AND(MASTER_DATA_NORMALIZED!AO127=0,AO$22=$L$22),VLOOKUP(MASTER_DATA_PROCESSED!$C127,Backend!$Q$9:$T$52,3,FALSE),MASTER_DATA_NORMALIZED!AO127)</f>
        <v>0</v>
      </c>
      <c r="AP127" s="100">
        <f>IF(AND(MASTER_DATA_NORMALIZED!AP127=0,AP$22=$L$22),VLOOKUP(MASTER_DATA_PROCESSED!$C127,Backend!$Q$9:$T$52,3,FALSE),MASTER_DATA_NORMALIZED!AP127)</f>
        <v>0</v>
      </c>
      <c r="AQ127" s="100">
        <f>IF(AND(MASTER_DATA_NORMALIZED!AQ127=0,AQ$22=$L$22),VLOOKUP(MASTER_DATA_PROCESSED!$C127,Backend!$Q$9:$T$52,3,FALSE),MASTER_DATA_NORMALIZED!AQ127)</f>
        <v>0</v>
      </c>
      <c r="AR127" s="100" t="e">
        <f>IF(AND(MASTER_DATA_NORMALIZED!AR127=0,AR$22=$L$22),VLOOKUP(MASTER_DATA_PROCESSED!$C127,Backend!$Q$9:$T$52,3,FALSE),MASTER_DATA_NORMALIZED!AR127)</f>
        <v>#N/A</v>
      </c>
      <c r="AS127" s="100">
        <f>IF(AND(MASTER_DATA_NORMALIZED!AS127=0,AS$22=$L$22),VLOOKUP(MASTER_DATA_PROCESSED!$C127,Backend!$Q$9:$T$52,3,FALSE),MASTER_DATA_NORMALIZED!AS127)</f>
        <v>0</v>
      </c>
      <c r="AT127" s="100">
        <f>IF(AND(MASTER_DATA_NORMALIZED!AT127=0,AT$22=$L$22),VLOOKUP(MASTER_DATA_PROCESSED!$C127,Backend!$Q$9:$T$52,3,FALSE),MASTER_DATA_NORMALIZED!AT127)</f>
        <v>0</v>
      </c>
      <c r="AU127" s="100">
        <f>IF(AND(MASTER_DATA_NORMALIZED!AU127=0,AU$22=$L$22),VLOOKUP(MASTER_DATA_PROCESSED!$C127,Backend!$Q$9:$T$52,3,FALSE),MASTER_DATA_NORMALIZED!AU127)</f>
        <v>0</v>
      </c>
      <c r="AV127" s="100" t="e">
        <f>IF(AND(MASTER_DATA_NORMALIZED!AV127=0,AV$22=$L$22),VLOOKUP(MASTER_DATA_PROCESSED!$C127,Backend!$Q$9:$T$52,3,FALSE),MASTER_DATA_NORMALIZED!AV127)</f>
        <v>#N/A</v>
      </c>
      <c r="AW127" s="100">
        <f>IF(AND(MASTER_DATA_NORMALIZED!AW127=0,AW$22=$L$22),VLOOKUP(MASTER_DATA_PROCESSED!$C127,Backend!$Q$9:$T$52,3,FALSE),MASTER_DATA_NORMALIZED!AW127)</f>
        <v>0</v>
      </c>
      <c r="AX127" s="100">
        <f>IF(AND(MASTER_DATA_NORMALIZED!AX127=0,AX$22=$L$22),VLOOKUP(MASTER_DATA_PROCESSED!$C127,Backend!$Q$9:$T$52,3,FALSE),MASTER_DATA_NORMALIZED!AX127)</f>
        <v>0</v>
      </c>
      <c r="AY127" s="100">
        <f>IF(AND(MASTER_DATA_NORMALIZED!AY127=0,AY$22=$L$22),VLOOKUP(MASTER_DATA_PROCESSED!$C127,Backend!$Q$9:$T$52,3,FALSE),MASTER_DATA_NORMALIZED!AY127)</f>
        <v>0</v>
      </c>
      <c r="AZ127" s="100" t="e">
        <f>IF(AND(MASTER_DATA_NORMALIZED!AZ127=0,AZ$22=$L$22),VLOOKUP(MASTER_DATA_PROCESSED!$C127,Backend!$Q$9:$T$52,3,FALSE),MASTER_DATA_NORMALIZED!AZ127)</f>
        <v>#N/A</v>
      </c>
      <c r="BA127" s="100">
        <f>IF(AND(MASTER_DATA_NORMALIZED!BA127=0,BA$22=$L$22),VLOOKUP(MASTER_DATA_PROCESSED!$C127,Backend!$Q$9:$T$52,3,FALSE),MASTER_DATA_NORMALIZED!BA127)</f>
        <v>0</v>
      </c>
      <c r="BB127" s="100">
        <f>IF(AND(MASTER_DATA_NORMALIZED!BB127=0,BB$22=$L$22),VLOOKUP(MASTER_DATA_PROCESSED!$C127,Backend!$Q$9:$T$52,3,FALSE),MASTER_DATA_NORMALIZED!BB127)</f>
        <v>0</v>
      </c>
      <c r="BC127" s="100">
        <f>IF(AND(MASTER_DATA_NORMALIZED!BC127=0,BC$22=$L$22),VLOOKUP(MASTER_DATA_PROCESSED!$C127,Backend!$Q$9:$T$52,3,FALSE),MASTER_DATA_NORMALIZED!BC127)</f>
        <v>0</v>
      </c>
      <c r="BD127" s="100" t="e">
        <f>IF(AND(MASTER_DATA_NORMALIZED!BD127=0,BD$22=$L$22),VLOOKUP(MASTER_DATA_PROCESSED!$C127,Backend!$Q$9:$T$52,3,FALSE),MASTER_DATA_NORMALIZED!BD127)</f>
        <v>#N/A</v>
      </c>
      <c r="BE127" s="100">
        <f>IF(AND(MASTER_DATA_NORMALIZED!BE127=0,BE$22=$L$22),VLOOKUP(MASTER_DATA_PROCESSED!$C127,Backend!$Q$9:$T$52,3,FALSE),MASTER_DATA_NORMALIZED!BE127)</f>
        <v>0</v>
      </c>
      <c r="BF127" s="100">
        <f>IF(AND(MASTER_DATA_NORMALIZED!BF127=0,BF$22=$L$22),VLOOKUP(MASTER_DATA_PROCESSED!$C127,Backend!$Q$9:$T$52,3,FALSE),MASTER_DATA_NORMALIZED!BF127)</f>
        <v>0</v>
      </c>
      <c r="BG127" s="100">
        <f>IF(AND(MASTER_DATA_NORMALIZED!BG127=0,BG$22=$L$22),VLOOKUP(MASTER_DATA_PROCESSED!$C127,Backend!$Q$9:$T$52,3,FALSE),MASTER_DATA_NORMALIZED!BG127)</f>
        <v>0</v>
      </c>
      <c r="BH127" s="100" t="e">
        <f>IF(AND(MASTER_DATA_NORMALIZED!BH127=0,BH$22=$L$22),VLOOKUP(MASTER_DATA_PROCESSED!$C127,Backend!$Q$9:$T$52,3,FALSE),MASTER_DATA_NORMALIZED!BH127)</f>
        <v>#N/A</v>
      </c>
      <c r="BI127" s="100">
        <f>IF(AND(MASTER_DATA_NORMALIZED!BI127=0,BI$22=$L$22),VLOOKUP(MASTER_DATA_PROCESSED!$C127,Backend!$Q$9:$T$52,3,FALSE),MASTER_DATA_NORMALIZED!BI127)</f>
        <v>0</v>
      </c>
      <c r="BJ127" s="100">
        <f>IF(AND(MASTER_DATA_NORMALIZED!BJ127=0,BJ$22=$L$22),VLOOKUP(MASTER_DATA_PROCESSED!$C127,Backend!$Q$9:$T$52,3,FALSE),MASTER_DATA_NORMALIZED!BJ127)</f>
        <v>0</v>
      </c>
      <c r="BK127" s="100">
        <f>IF(AND(MASTER_DATA_NORMALIZED!BK127=0,BK$22=$L$22),VLOOKUP(MASTER_DATA_PROCESSED!$C127,Backend!$Q$9:$T$52,3,FALSE),MASTER_DATA_NORMALIZED!BK127)</f>
        <v>0</v>
      </c>
      <c r="BL127" s="100" t="e">
        <f>IF(AND(MASTER_DATA_NORMALIZED!BL127=0,BL$22=$L$22),VLOOKUP(MASTER_DATA_PROCESSED!$C127,Backend!$Q$9:$T$52,3,FALSE),MASTER_DATA_NORMALIZED!BL127)</f>
        <v>#N/A</v>
      </c>
      <c r="BM127" s="100">
        <f>IF(AND(MASTER_DATA_NORMALIZED!BM127=0,BM$22=$L$22),VLOOKUP(MASTER_DATA_PROCESSED!$C127,Backend!$Q$9:$T$52,3,FALSE),MASTER_DATA_NORMALIZED!BM127)</f>
        <v>0</v>
      </c>
      <c r="BN127" s="100">
        <f>IF(AND(MASTER_DATA_NORMALIZED!BN127=0,BN$22=$L$22),VLOOKUP(MASTER_DATA_PROCESSED!$C127,Backend!$Q$9:$T$52,3,FALSE),MASTER_DATA_NORMALIZED!BN127)</f>
        <v>0</v>
      </c>
      <c r="BO127" s="100">
        <f>IF(AND(MASTER_DATA_NORMALIZED!BO127=0,BO$22=$L$22),VLOOKUP(MASTER_DATA_PROCESSED!$C127,Backend!$Q$9:$T$52,3,FALSE),MASTER_DATA_NORMALIZED!BO127)</f>
        <v>0</v>
      </c>
      <c r="BP127" s="100" t="e">
        <f>IF(AND(MASTER_DATA_NORMALIZED!BP127=0,BP$22=$L$22),VLOOKUP(MASTER_DATA_PROCESSED!$C127,Backend!$Q$9:$T$52,3,FALSE),MASTER_DATA_NORMALIZED!BP127)</f>
        <v>#N/A</v>
      </c>
      <c r="BQ127" s="100">
        <f>IF(AND(MASTER_DATA_NORMALIZED!BQ127=0,BQ$22=$L$22),VLOOKUP(MASTER_DATA_PROCESSED!$C127,Backend!$Q$9:$T$52,3,FALSE),MASTER_DATA_NORMALIZED!BQ127)</f>
        <v>0</v>
      </c>
      <c r="BR127" s="100">
        <f>IF(AND(MASTER_DATA_NORMALIZED!BR127=0,BR$22=$L$22),VLOOKUP(MASTER_DATA_PROCESSED!$C127,Backend!$Q$9:$T$52,3,FALSE),MASTER_DATA_NORMALIZED!BR127)</f>
        <v>0</v>
      </c>
      <c r="BS127" s="100">
        <f>IF(AND(MASTER_DATA_NORMALIZED!BS127=0,BS$22=$L$22),VLOOKUP(MASTER_DATA_PROCESSED!$C127,Backend!$Q$9:$T$52,3,FALSE),MASTER_DATA_NORMALIZED!BS127)</f>
        <v>0</v>
      </c>
      <c r="BT127" s="100" t="e">
        <f>IF(AND(MASTER_DATA_NORMALIZED!BT127=0,BT$22=$L$22),VLOOKUP(MASTER_DATA_PROCESSED!$C127,Backend!$Q$9:$T$52,3,FALSE),MASTER_DATA_NORMALIZED!BT127)</f>
        <v>#N/A</v>
      </c>
      <c r="BU127" s="100">
        <f>IF(AND(MASTER_DATA_NORMALIZED!BU127=0,BU$22=$L$22),VLOOKUP(MASTER_DATA_PROCESSED!$C127,Backend!$Q$9:$T$52,3,FALSE),MASTER_DATA_NORMALIZED!BU127)</f>
        <v>0</v>
      </c>
      <c r="BV127" s="100">
        <f>IF(AND(MASTER_DATA_NORMALIZED!BV127=0,BV$22=$L$22),VLOOKUP(MASTER_DATA_PROCESSED!$C127,Backend!$Q$9:$T$52,3,FALSE),MASTER_DATA_NORMALIZED!BV127)</f>
        <v>0</v>
      </c>
      <c r="BW127" s="100">
        <f>IF(AND(MASTER_DATA_NORMALIZED!BW127=0,BW$22=$L$22),VLOOKUP(MASTER_DATA_PROCESSED!$C127,Backend!$Q$9:$T$52,3,FALSE),MASTER_DATA_NORMALIZED!BW127)</f>
        <v>0</v>
      </c>
      <c r="BX127" s="100" t="e">
        <f>IF(AND(MASTER_DATA_NORMALIZED!BX127=0,BX$22=$L$22),VLOOKUP(MASTER_DATA_PROCESSED!$C127,Backend!$Q$9:$T$52,3,FALSE),MASTER_DATA_NORMALIZED!BX127)</f>
        <v>#N/A</v>
      </c>
      <c r="BY127" s="100">
        <f>IF(AND(MASTER_DATA_NORMALIZED!BY127=0,BY$22=$L$22),VLOOKUP(MASTER_DATA_PROCESSED!$C127,Backend!$Q$9:$T$52,3,FALSE),MASTER_DATA_NORMALIZED!BY127)</f>
        <v>0</v>
      </c>
      <c r="BZ127" s="100">
        <f>IF(AND(MASTER_DATA_NORMALIZED!BZ127=0,BZ$22=$L$22),VLOOKUP(MASTER_DATA_PROCESSED!$C127,Backend!$Q$9:$T$52,3,FALSE),MASTER_DATA_NORMALIZED!BZ127)</f>
        <v>0</v>
      </c>
      <c r="CA127" s="100">
        <f>IF(AND(MASTER_DATA_NORMALIZED!CA127=0,CA$22=$L$22),VLOOKUP(MASTER_DATA_PROCESSED!$C127,Backend!$Q$9:$T$52,3,FALSE),MASTER_DATA_NORMALIZED!CA127)</f>
        <v>0</v>
      </c>
      <c r="CB127" s="100" t="e">
        <f>IF(AND(MASTER_DATA_NORMALIZED!CB127=0,CB$22=$L$22),VLOOKUP(MASTER_DATA_PROCESSED!$C127,Backend!$Q$9:$T$52,3,FALSE),MASTER_DATA_NORMALIZED!CB127)</f>
        <v>#N/A</v>
      </c>
      <c r="CC127" s="100">
        <f>IF(AND(MASTER_DATA_NORMALIZED!CC127=0,CC$22=$L$22),VLOOKUP(MASTER_DATA_PROCESSED!$C127,Backend!$Q$9:$T$52,3,FALSE),MASTER_DATA_NORMALIZED!CC127)</f>
        <v>0</v>
      </c>
      <c r="CD127" s="100">
        <f>IF(AND(MASTER_DATA_NORMALIZED!CD127=0,CD$22=$L$22),VLOOKUP(MASTER_DATA_PROCESSED!$C127,Backend!$Q$9:$T$52,3,FALSE),MASTER_DATA_NORMALIZED!CD127)</f>
        <v>0</v>
      </c>
      <c r="CE127" s="100">
        <f>IF(AND(MASTER_DATA_NORMALIZED!CE127=0,CE$22=$L$22),VLOOKUP(MASTER_DATA_PROCESSED!$C127,Backend!$Q$9:$T$52,3,FALSE),MASTER_DATA_NORMALIZED!CE127)</f>
        <v>0</v>
      </c>
      <c r="CF127" s="100" t="e">
        <f>IF(AND(MASTER_DATA_NORMALIZED!CF127=0,CF$22=$L$22),VLOOKUP(MASTER_DATA_PROCESSED!$C127,Backend!$Q$9:$T$52,3,FALSE),MASTER_DATA_NORMALIZED!CF127)</f>
        <v>#N/A</v>
      </c>
      <c r="CG127" s="100">
        <f>IF(AND(MASTER_DATA_NORMALIZED!CG127=0,CG$22=$L$22),VLOOKUP(MASTER_DATA_PROCESSED!$C127,Backend!$Q$9:$T$52,3,FALSE),MASTER_DATA_NORMALIZED!CG127)</f>
        <v>0</v>
      </c>
      <c r="CH127" s="100">
        <f>IF(AND(MASTER_DATA_NORMALIZED!CH127=0,CH$22=$L$22),VLOOKUP(MASTER_DATA_PROCESSED!$C127,Backend!$Q$9:$T$52,3,FALSE),MASTER_DATA_NORMALIZED!CH127)</f>
        <v>0</v>
      </c>
      <c r="CI127" s="100">
        <f>IF(AND(MASTER_DATA_NORMALIZED!CI127=0,CI$22=$L$22),VLOOKUP(MASTER_DATA_PROCESSED!$C127,Backend!$Q$9:$T$52,3,FALSE),MASTER_DATA_NORMALIZED!CI127)</f>
        <v>0</v>
      </c>
      <c r="CJ127" s="100" t="e">
        <f>IF(AND(MASTER_DATA_NORMALIZED!CJ127=0,CJ$22=$L$22),VLOOKUP(MASTER_DATA_PROCESSED!$C127,Backend!$Q$9:$T$52,3,FALSE),MASTER_DATA_NORMALIZED!CJ127)</f>
        <v>#N/A</v>
      </c>
      <c r="CK127" s="100">
        <f>IF(AND(MASTER_DATA_NORMALIZED!CK127=0,CK$22=$L$22),VLOOKUP(MASTER_DATA_PROCESSED!$C127,Backend!$Q$9:$T$52,3,FALSE),MASTER_DATA_NORMALIZED!CK127)</f>
        <v>0</v>
      </c>
      <c r="CL127" s="100">
        <f>IF(AND(MASTER_DATA_NORMALIZED!CL127=0,CL$22=$L$22),VLOOKUP(MASTER_DATA_PROCESSED!$C127,Backend!$Q$9:$T$52,3,FALSE),MASTER_DATA_NORMALIZED!CL127)</f>
        <v>0</v>
      </c>
      <c r="CM127" s="100">
        <f>IF(AND(MASTER_DATA_NORMALIZED!CM127=0,CM$22=$L$22),VLOOKUP(MASTER_DATA_PROCESSED!$C127,Backend!$Q$9:$T$52,3,FALSE),MASTER_DATA_NORMALIZED!CM127)</f>
        <v>0</v>
      </c>
      <c r="CN127" s="100" t="e">
        <f>IF(AND(MASTER_DATA_NORMALIZED!CN127=0,CN$22=$L$22),VLOOKUP(MASTER_DATA_PROCESSED!$C127,Backend!$Q$9:$T$52,3,FALSE),MASTER_DATA_NORMALIZED!CN127)</f>
        <v>#N/A</v>
      </c>
      <c r="CO127" s="100">
        <f>IF(AND(MASTER_DATA_NORMALIZED!CO127=0,CO$22=$L$22),VLOOKUP(MASTER_DATA_PROCESSED!$C127,Backend!$Q$9:$T$52,3,FALSE),MASTER_DATA_NORMALIZED!CO127)</f>
        <v>0</v>
      </c>
      <c r="CP127" s="100">
        <f>IF(AND(MASTER_DATA_NORMALIZED!CP127=0,CP$22=$L$22),VLOOKUP(MASTER_DATA_PROCESSED!$C127,Backend!$Q$9:$T$52,3,FALSE),MASTER_DATA_NORMALIZED!CP127)</f>
        <v>0</v>
      </c>
      <c r="CQ127" s="100">
        <f>IF(AND(MASTER_DATA_NORMALIZED!CQ127=0,CQ$22=$L$22),VLOOKUP(MASTER_DATA_PROCESSED!$C127,Backend!$Q$9:$T$52,3,FALSE),MASTER_DATA_NORMALIZED!CQ127)</f>
        <v>0</v>
      </c>
      <c r="CR127" s="100" t="e">
        <f>IF(AND(MASTER_DATA_NORMALIZED!CR127=0,CR$22=$L$22),VLOOKUP(MASTER_DATA_PROCESSED!$C127,Backend!$Q$9:$T$52,3,FALSE),MASTER_DATA_NORMALIZED!CR127)</f>
        <v>#N/A</v>
      </c>
      <c r="CS127" s="100">
        <f>IF(AND(MASTER_DATA_NORMALIZED!CS127=0,CS$22=$L$22),VLOOKUP(MASTER_DATA_PROCESSED!$C127,Backend!$Q$9:$T$52,3,FALSE),MASTER_DATA_NORMALIZED!CS127)</f>
        <v>0</v>
      </c>
      <c r="CT127" s="100">
        <f>IF(AND(MASTER_DATA_NORMALIZED!CT127=0,CT$22=$L$22),VLOOKUP(MASTER_DATA_PROCESSED!$C127,Backend!$Q$9:$T$52,3,FALSE),MASTER_DATA_NORMALIZED!CT127)</f>
        <v>0</v>
      </c>
      <c r="CU127" s="100">
        <f>IF(AND(MASTER_DATA_NORMALIZED!CU127=0,CU$22=$L$22),VLOOKUP(MASTER_DATA_PROCESSED!$C127,Backend!$Q$9:$T$52,3,FALSE),MASTER_DATA_NORMALIZED!CU127)</f>
        <v>0</v>
      </c>
      <c r="CV127" s="100" t="e">
        <f>IF(AND(MASTER_DATA_NORMALIZED!CV127=0,CV$22=$L$22),VLOOKUP(MASTER_DATA_PROCESSED!$C127,Backend!$Q$9:$T$52,3,FALSE),MASTER_DATA_NORMALIZED!CV127)</f>
        <v>#N/A</v>
      </c>
      <c r="CW127" s="100">
        <f>IF(AND(MASTER_DATA_NORMALIZED!CW127=0,CW$22=$L$22),VLOOKUP(MASTER_DATA_PROCESSED!$C127,Backend!$Q$9:$T$52,3,FALSE),MASTER_DATA_NORMALIZED!CW127)</f>
        <v>0</v>
      </c>
      <c r="CX127" s="100">
        <f>IF(AND(MASTER_DATA_NORMALIZED!CX127=0,CX$22=$L$22),VLOOKUP(MASTER_DATA_PROCESSED!$C127,Backend!$Q$9:$T$52,3,FALSE),MASTER_DATA_NORMALIZED!CX127)</f>
        <v>0</v>
      </c>
      <c r="CY127" s="100">
        <f>IF(AND(MASTER_DATA_NORMALIZED!CY127=0,CY$22=$L$22),VLOOKUP(MASTER_DATA_PROCESSED!$C127,Backend!$Q$9:$T$52,3,FALSE),MASTER_DATA_NORMALIZED!CY127)</f>
        <v>0</v>
      </c>
      <c r="CZ127" s="100" t="e">
        <f>IF(AND(MASTER_DATA_NORMALIZED!CZ127=0,CZ$22=$L$22),VLOOKUP(MASTER_DATA_PROCESSED!$C127,Backend!$Q$9:$T$52,3,FALSE),MASTER_DATA_NORMALIZED!CZ127)</f>
        <v>#N/A</v>
      </c>
      <c r="DA127" s="100" t="e">
        <f>IF(AND(MASTER_DATA_NORMALIZED!DA127=0,DA$22=$L$22),VLOOKUP(MASTER_DATA_PROCESSED!$C127,Backend!$Q$9:$T$52,3,FALSE),MASTER_DATA_NORMALIZED!DA127)</f>
        <v>#DIV/0!</v>
      </c>
      <c r="DB127" s="100" t="e">
        <f>IF(AND(MASTER_DATA_NORMALIZED!DB127=0,DB$22=$L$22),VLOOKUP(MASTER_DATA_PROCESSED!$C127,Backend!$Q$9:$T$52,3,FALSE),MASTER_DATA_NORMALIZED!DB127)</f>
        <v>#DIV/0!</v>
      </c>
      <c r="DC127" s="100" t="e">
        <f>IF(AND(MASTER_DATA_NORMALIZED!DC127=0,DC$22=$L$22),VLOOKUP(MASTER_DATA_PROCESSED!$C127,Backend!$Q$9:$T$52,3,FALSE),MASTER_DATA_NORMALIZED!DC127)</f>
        <v>#DIV/0!</v>
      </c>
      <c r="DD127" s="100" t="e">
        <f>IF(AND(MASTER_DATA_NORMALIZED!DD127=0,DD$22=$L$22),VLOOKUP(MASTER_DATA_PROCESSED!$C127,Backend!$Q$9:$T$52,3,FALSE),MASTER_DATA_NORMALIZED!DD127)</f>
        <v>#N/A</v>
      </c>
      <c r="DE127" s="100">
        <f>IF(AND(MASTER_DATA_NORMALIZED!DE127=0,DE$22=$L$22),VLOOKUP(MASTER_DATA_PROCESSED!$C127,Backend!$Q$9:$T$52,3,FALSE),MASTER_DATA_NORMALIZED!DE127)</f>
        <v>0</v>
      </c>
      <c r="DF127" s="100">
        <f>IF(AND(MASTER_DATA_NORMALIZED!DF127=0,DF$22=$L$22),VLOOKUP(MASTER_DATA_PROCESSED!$C127,Backend!$Q$9:$T$52,3,FALSE),MASTER_DATA_NORMALIZED!DF127)</f>
        <v>0</v>
      </c>
      <c r="DG127" s="100">
        <f>IF(AND(MASTER_DATA_NORMALIZED!DG127=0,DG$22=$L$22),VLOOKUP(MASTER_DATA_PROCESSED!$C127,Backend!$Q$9:$T$52,3,FALSE),MASTER_DATA_NORMALIZED!DG127)</f>
        <v>0</v>
      </c>
      <c r="DH127" s="100" t="e">
        <f>IF(AND(MASTER_DATA_NORMALIZED!DH127=0,DH$22=$L$22),VLOOKUP(MASTER_DATA_PROCESSED!$C127,Backend!$Q$9:$T$52,3,FALSE),MASTER_DATA_NORMALIZED!DH127)</f>
        <v>#N/A</v>
      </c>
      <c r="DI127" s="100">
        <f>IF(AND(MASTER_DATA_NORMALIZED!DI127=0,DI$22=$L$22),VLOOKUP(MASTER_DATA_PROCESSED!$C127,Backend!$Q$9:$T$52,3,FALSE),MASTER_DATA_NORMALIZED!DI127)</f>
        <v>0</v>
      </c>
      <c r="DJ127" s="100">
        <f>IF(AND(MASTER_DATA_NORMALIZED!DJ127=0,DJ$22=$L$22),VLOOKUP(MASTER_DATA_PROCESSED!$C127,Backend!$Q$9:$T$52,3,FALSE),MASTER_DATA_NORMALIZED!DJ127)</f>
        <v>0</v>
      </c>
      <c r="DK127" s="100">
        <f>IF(AND(MASTER_DATA_NORMALIZED!DK127=0,DK$22=$L$22),VLOOKUP(MASTER_DATA_PROCESSED!$C127,Backend!$Q$9:$T$52,3,FALSE),MASTER_DATA_NORMALIZED!DK127)</f>
        <v>0</v>
      </c>
      <c r="DL127" s="100" t="e">
        <f>IF(AND(MASTER_DATA_NORMALIZED!DL127=0,DL$22=$L$22),VLOOKUP(MASTER_DATA_PROCESSED!$C127,Backend!$Q$9:$T$52,3,FALSE),MASTER_DATA_NORMALIZED!DL127)</f>
        <v>#N/A</v>
      </c>
      <c r="DM127" s="100">
        <f>IF(AND(MASTER_DATA_NORMALIZED!DM127=0,DM$22=$L$22),VLOOKUP(MASTER_DATA_PROCESSED!$C127,Backend!$Q$9:$T$52,3,FALSE),MASTER_DATA_NORMALIZED!DM127)</f>
        <v>0</v>
      </c>
      <c r="DN127" s="100">
        <f>IF(AND(MASTER_DATA_NORMALIZED!DN127=0,DN$22=$L$22),VLOOKUP(MASTER_DATA_PROCESSED!$C127,Backend!$Q$9:$T$52,3,FALSE),MASTER_DATA_NORMALIZED!DN127)</f>
        <v>0</v>
      </c>
      <c r="DO127" s="100">
        <f>IF(AND(MASTER_DATA_NORMALIZED!DO127=0,DO$22=$L$22),VLOOKUP(MASTER_DATA_PROCESSED!$C127,Backend!$Q$9:$T$52,3,FALSE),MASTER_DATA_NORMALIZED!DO127)</f>
        <v>0</v>
      </c>
      <c r="DP127" s="100" t="e">
        <f>IF(AND(MASTER_DATA_NORMALIZED!DP127=0,DP$22=$L$22),VLOOKUP(MASTER_DATA_PROCESSED!$C127,Backend!$Q$9:$T$52,3,FALSE),MASTER_DATA_NORMALIZED!DP127)</f>
        <v>#N/A</v>
      </c>
      <c r="DQ127" s="100">
        <f>IF(AND(MASTER_DATA_NORMALIZED!DQ127=0,DQ$22=$L$22),VLOOKUP(MASTER_DATA_PROCESSED!$C127,Backend!$Q$9:$T$52,3,FALSE),MASTER_DATA_NORMALIZED!DQ127)</f>
        <v>0</v>
      </c>
      <c r="DR127" s="100">
        <f>IF(AND(MASTER_DATA_NORMALIZED!DR127=0,DR$22=$L$22),VLOOKUP(MASTER_DATA_PROCESSED!$C127,Backend!$Q$9:$T$52,3,FALSE),MASTER_DATA_NORMALIZED!DR127)</f>
        <v>0</v>
      </c>
      <c r="DS127" s="100">
        <f>IF(AND(MASTER_DATA_NORMALIZED!DS127=0,DS$22=$L$22),VLOOKUP(MASTER_DATA_PROCESSED!$C127,Backend!$Q$9:$T$52,3,FALSE),MASTER_DATA_NORMALIZED!DS127)</f>
        <v>0</v>
      </c>
      <c r="DT127" s="100" t="e">
        <f>IF(AND(MASTER_DATA_NORMALIZED!DT127=0,DT$22=$L$22),VLOOKUP(MASTER_DATA_PROCESSED!$C127,Backend!$Q$9:$T$52,3,FALSE),MASTER_DATA_NORMALIZED!DT127)</f>
        <v>#N/A</v>
      </c>
      <c r="DU127" s="100">
        <f>IF(AND(MASTER_DATA_NORMALIZED!DU127=0,DU$22=$L$22),VLOOKUP(MASTER_DATA_PROCESSED!$C127,Backend!$Q$9:$T$52,3,FALSE),MASTER_DATA_NORMALIZED!DU127)</f>
        <v>0</v>
      </c>
      <c r="DV127" s="100">
        <f>IF(AND(MASTER_DATA_NORMALIZED!DV127=0,DV$22=$L$22),VLOOKUP(MASTER_DATA_PROCESSED!$C127,Backend!$Q$9:$T$52,3,FALSE),MASTER_DATA_NORMALIZED!DV127)</f>
        <v>0</v>
      </c>
      <c r="DW127" s="100">
        <f>IF(AND(MASTER_DATA_NORMALIZED!DW127=0,DW$22=$L$22),VLOOKUP(MASTER_DATA_PROCESSED!$C127,Backend!$Q$9:$T$52,3,FALSE),MASTER_DATA_NORMALIZED!DW127)</f>
        <v>0</v>
      </c>
      <c r="DX127" s="100" t="e">
        <f>IF(AND(MASTER_DATA_NORMALIZED!DX127=0,DX$22=$L$22),VLOOKUP(MASTER_DATA_PROCESSED!$C127,Backend!$Q$9:$T$52,3,FALSE),MASTER_DATA_NORMALIZED!DX127)</f>
        <v>#N/A</v>
      </c>
      <c r="DY127" s="100">
        <f>IF(AND(MASTER_DATA_NORMALIZED!DY127=0,DY$22=$L$22),VLOOKUP(MASTER_DATA_PROCESSED!$C127,Backend!$Q$9:$T$52,3,FALSE),MASTER_DATA_NORMALIZED!DY127)</f>
        <v>0</v>
      </c>
      <c r="DZ127" s="100">
        <f>IF(AND(MASTER_DATA_NORMALIZED!DZ127=0,DZ$22=$L$22),VLOOKUP(MASTER_DATA_PROCESSED!$C127,Backend!$Q$9:$T$52,3,FALSE),MASTER_DATA_NORMALIZED!DZ127)</f>
        <v>0</v>
      </c>
      <c r="EA127" s="100">
        <f>IF(AND(MASTER_DATA_NORMALIZED!EA127=0,EA$22=$L$22),VLOOKUP(MASTER_DATA_PROCESSED!$C127,Backend!$Q$9:$T$52,3,FALSE),MASTER_DATA_NORMALIZED!EA127)</f>
        <v>0</v>
      </c>
      <c r="EB127" s="100" t="e">
        <f>IF(AND(MASTER_DATA_NORMALIZED!EB127=0,EB$22=$L$22),VLOOKUP(MASTER_DATA_PROCESSED!$C127,Backend!$Q$9:$T$52,3,FALSE),MASTER_DATA_NORMALIZED!EB127)</f>
        <v>#N/A</v>
      </c>
      <c r="EC127" s="100" t="e">
        <f>IF(AND(MASTER_DATA_NORMALIZED!EC127=0,EC$22=$L$22),VLOOKUP(MASTER_DATA_PROCESSED!$C127,Backend!$Q$9:$T$52,3,FALSE),MASTER_DATA_NORMALIZED!EC127)</f>
        <v>#DIV/0!</v>
      </c>
      <c r="ED127" s="100" t="e">
        <f>IF(AND(MASTER_DATA_NORMALIZED!ED127=0,ED$22=$L$22),VLOOKUP(MASTER_DATA_PROCESSED!$C127,Backend!$Q$9:$T$52,3,FALSE),MASTER_DATA_NORMALIZED!ED127)</f>
        <v>#DIV/0!</v>
      </c>
      <c r="EE127" s="100" t="e">
        <f>IF(AND(MASTER_DATA_NORMALIZED!EE127=0,EE$22=$L$22),VLOOKUP(MASTER_DATA_PROCESSED!$C127,Backend!$Q$9:$T$52,3,FALSE),MASTER_DATA_NORMALIZED!EE127)</f>
        <v>#DIV/0!</v>
      </c>
      <c r="EF127" s="100" t="e">
        <f>IF(AND(MASTER_DATA_NORMALIZED!EF127=0,EF$22=$L$22),VLOOKUP(MASTER_DATA_PROCESSED!$C127,Backend!$Q$9:$T$52,3,FALSE),MASTER_DATA_NORMALIZED!EF127)</f>
        <v>#VALUE!</v>
      </c>
      <c r="EG127" s="100">
        <f>IF(AND(MASTER_DATA_NORMALIZED!EG127=0,EG$22=$L$22),VLOOKUP(MASTER_DATA_PROCESSED!$C127,Backend!$Q$9:$T$52,3,FALSE),MASTER_DATA_NORMALIZED!EG127)</f>
        <v>0</v>
      </c>
      <c r="EH127" s="100">
        <f>IF(AND(MASTER_DATA_NORMALIZED!EH127=0,EH$22=$L$22),VLOOKUP(MASTER_DATA_PROCESSED!$C127,Backend!$Q$9:$T$52,3,FALSE),MASTER_DATA_NORMALIZED!EH127)</f>
        <v>0</v>
      </c>
      <c r="EI127" s="100">
        <f>IF(AND(MASTER_DATA_NORMALIZED!EI127=0,EI$22=$L$22),VLOOKUP(MASTER_DATA_PROCESSED!$C127,Backend!$Q$9:$T$52,3,FALSE),MASTER_DATA_NORMALIZED!EI127)</f>
        <v>0</v>
      </c>
      <c r="EJ127" s="100" t="e">
        <f>IF(AND(MASTER_DATA_NORMALIZED!EJ127=0,EJ$22=$L$22),VLOOKUP(MASTER_DATA_PROCESSED!$C127,Backend!$Q$9:$T$52,3,FALSE),MASTER_DATA_NORMALIZED!EJ127)</f>
        <v>#N/A</v>
      </c>
      <c r="EK127" s="100">
        <f>IF(AND(MASTER_DATA_NORMALIZED!EK127=0,EK$22=$L$22),VLOOKUP(MASTER_DATA_PROCESSED!$C127,Backend!$Q$9:$T$52,3,FALSE),MASTER_DATA_NORMALIZED!EK127)</f>
        <v>0</v>
      </c>
      <c r="EL127" s="100">
        <f>IF(AND(MASTER_DATA_NORMALIZED!EL127=0,EL$22=$L$22),VLOOKUP(MASTER_DATA_PROCESSED!$C127,Backend!$Q$9:$T$52,3,FALSE),MASTER_DATA_NORMALIZED!EL127)</f>
        <v>0</v>
      </c>
      <c r="EM127" s="100">
        <f>IF(AND(MASTER_DATA_NORMALIZED!EM127=0,EM$22=$L$22),VLOOKUP(MASTER_DATA_PROCESSED!$C127,Backend!$Q$9:$T$52,3,FALSE),MASTER_DATA_NORMALIZED!EM127)</f>
        <v>0</v>
      </c>
      <c r="EN127" s="100" t="e">
        <f>IF(AND(MASTER_DATA_NORMALIZED!EN127=0,EN$22=$L$22),VLOOKUP(MASTER_DATA_PROCESSED!$C127,Backend!$Q$9:$T$52,3,FALSE),MASTER_DATA_NORMALIZED!EN127)</f>
        <v>#N/A</v>
      </c>
      <c r="EO127" s="100">
        <f>IF(AND(MASTER_DATA_NORMALIZED!EO127=0,EO$22=$L$22),VLOOKUP(MASTER_DATA_PROCESSED!$C127,Backend!$Q$9:$T$52,3,FALSE),MASTER_DATA_NORMALIZED!EO127)</f>
        <v>0</v>
      </c>
      <c r="EP127" s="100">
        <f>IF(AND(MASTER_DATA_NORMALIZED!EP127=0,EP$22=$L$22),VLOOKUP(MASTER_DATA_PROCESSED!$C127,Backend!$Q$9:$T$52,3,FALSE),MASTER_DATA_NORMALIZED!EP127)</f>
        <v>0</v>
      </c>
      <c r="EQ127" s="100">
        <f>IF(AND(MASTER_DATA_NORMALIZED!EQ127=0,EQ$22=$L$22),VLOOKUP(MASTER_DATA_PROCESSED!$C127,Backend!$Q$9:$T$52,3,FALSE),MASTER_DATA_NORMALIZED!EQ127)</f>
        <v>0</v>
      </c>
      <c r="ER127" s="100" t="e">
        <f>IF(AND(MASTER_DATA_NORMALIZED!ER127=0,ER$22=$L$22),VLOOKUP(MASTER_DATA_PROCESSED!$C127,Backend!$Q$9:$T$52,3,FALSE),MASTER_DATA_NORMALIZED!ER127)</f>
        <v>#N/A</v>
      </c>
      <c r="ES127" s="100">
        <f>IF(AND(MASTER_DATA_NORMALIZED!ES127=0,ES$22=$L$22),VLOOKUP(MASTER_DATA_PROCESSED!$C127,Backend!$Q$9:$T$52,3,FALSE),MASTER_DATA_NORMALIZED!ES127)</f>
        <v>0</v>
      </c>
      <c r="ET127" s="100">
        <f>IF(AND(MASTER_DATA_NORMALIZED!ET127=0,ET$22=$L$22),VLOOKUP(MASTER_DATA_PROCESSED!$C127,Backend!$Q$9:$T$52,3,FALSE),MASTER_DATA_NORMALIZED!ET127)</f>
        <v>0</v>
      </c>
      <c r="EU127" s="100">
        <f>IF(AND(MASTER_DATA_NORMALIZED!EU127=0,EU$22=$L$22),VLOOKUP(MASTER_DATA_PROCESSED!$C127,Backend!$Q$9:$T$52,3,FALSE),MASTER_DATA_NORMALIZED!EU127)</f>
        <v>0</v>
      </c>
      <c r="EV127" s="100" t="e">
        <f>IF(AND(MASTER_DATA_NORMALIZED!EV127=0,EV$22=$L$22),VLOOKUP(MASTER_DATA_PROCESSED!$C127,Backend!$Q$9:$T$52,3,FALSE),MASTER_DATA_NORMALIZED!EV127)</f>
        <v>#N/A</v>
      </c>
      <c r="EW127" s="100">
        <f>IF(AND(MASTER_DATA_NORMALIZED!EW127=0,EW$22=$L$22),VLOOKUP(MASTER_DATA_PROCESSED!$C127,Backend!$Q$9:$T$52,3,FALSE),MASTER_DATA_NORMALIZED!EW127)</f>
        <v>0</v>
      </c>
      <c r="EX127" s="100">
        <f>IF(AND(MASTER_DATA_NORMALIZED!EX127=0,EX$22=$L$22),VLOOKUP(MASTER_DATA_PROCESSED!$C127,Backend!$Q$9:$T$52,3,FALSE),MASTER_DATA_NORMALIZED!EX127)</f>
        <v>0</v>
      </c>
      <c r="EY127" s="100">
        <f>IF(AND(MASTER_DATA_NORMALIZED!EY127=0,EY$22=$L$22),VLOOKUP(MASTER_DATA_PROCESSED!$C127,Backend!$Q$9:$T$52,3,FALSE),MASTER_DATA_NORMALIZED!EY127)</f>
        <v>0</v>
      </c>
      <c r="EZ127" s="100" t="e">
        <f>IF(AND(MASTER_DATA_NORMALIZED!EZ127=0,EZ$22=$L$22),VLOOKUP(MASTER_DATA_PROCESSED!$C127,Backend!$Q$9:$T$52,3,FALSE),MASTER_DATA_NORMALIZED!EZ127)</f>
        <v>#N/A</v>
      </c>
      <c r="FA127" s="100">
        <f>IF(AND(MASTER_DATA_NORMALIZED!FA127=0,FA$22=$L$22),VLOOKUP(MASTER_DATA_PROCESSED!$C127,Backend!$Q$9:$T$52,3,FALSE),MASTER_DATA_NORMALIZED!FA127)</f>
        <v>0</v>
      </c>
      <c r="FB127" s="100">
        <f>IF(AND(MASTER_DATA_NORMALIZED!FB127=0,FB$22=$L$22),VLOOKUP(MASTER_DATA_PROCESSED!$C127,Backend!$Q$9:$T$52,3,FALSE),MASTER_DATA_NORMALIZED!FB127)</f>
        <v>0</v>
      </c>
      <c r="FC127" s="100">
        <f>IF(AND(MASTER_DATA_NORMALIZED!FC127=0,FC$22=$L$22),VLOOKUP(MASTER_DATA_PROCESSED!$C127,Backend!$Q$9:$T$52,3,FALSE),MASTER_DATA_NORMALIZED!FC127)</f>
        <v>0</v>
      </c>
      <c r="FD127" s="100" t="e">
        <f>IF(AND(MASTER_DATA_NORMALIZED!FD127=0,FD$22=$L$22),VLOOKUP(MASTER_DATA_PROCESSED!$C127,Backend!$Q$9:$T$52,3,FALSE),MASTER_DATA_NORMALIZED!FD127)</f>
        <v>#N/A</v>
      </c>
      <c r="FE127" s="100">
        <f>IF(AND(MASTER_DATA_NORMALIZED!FE127=0,FE$22=$L$22),VLOOKUP(MASTER_DATA_PROCESSED!$C127,Backend!$Q$9:$T$52,3,FALSE),MASTER_DATA_NORMALIZED!FE127)</f>
        <v>0</v>
      </c>
      <c r="FF127" s="100">
        <f>IF(AND(MASTER_DATA_NORMALIZED!FF127=0,FF$22=$L$22),VLOOKUP(MASTER_DATA_PROCESSED!$C127,Backend!$Q$9:$T$52,3,FALSE),MASTER_DATA_NORMALIZED!FF127)</f>
        <v>0</v>
      </c>
      <c r="FG127" s="100">
        <f>IF(AND(MASTER_DATA_NORMALIZED!FG127=0,FG$22=$L$22),VLOOKUP(MASTER_DATA_PROCESSED!$C127,Backend!$Q$9:$T$52,3,FALSE),MASTER_DATA_NORMALIZED!FG127)</f>
        <v>0</v>
      </c>
      <c r="FH127" s="100" t="e">
        <f>IF(AND(MASTER_DATA_NORMALIZED!FH127=0,FH$22=$L$22),VLOOKUP(MASTER_DATA_PROCESSED!$C127,Backend!$Q$9:$T$52,3,FALSE),MASTER_DATA_NORMALIZED!FH127)</f>
        <v>#N/A</v>
      </c>
      <c r="FI127" s="100">
        <f>IF(AND(MASTER_DATA_NORMALIZED!FI127=0,FI$22=$L$22),VLOOKUP(MASTER_DATA_PROCESSED!$C127,Backend!$Q$9:$T$52,3,FALSE),MASTER_DATA_NORMALIZED!FI127)</f>
        <v>0</v>
      </c>
      <c r="FJ127" s="100">
        <f>IF(AND(MASTER_DATA_NORMALIZED!FJ127=0,FJ$22=$L$22),VLOOKUP(MASTER_DATA_PROCESSED!$C127,Backend!$Q$9:$T$52,3,FALSE),MASTER_DATA_NORMALIZED!FJ127)</f>
        <v>0</v>
      </c>
      <c r="FK127" s="100">
        <f>IF(AND(MASTER_DATA_NORMALIZED!FK127=0,FK$22=$L$22),VLOOKUP(MASTER_DATA_PROCESSED!$C127,Backend!$Q$9:$T$52,3,FALSE),MASTER_DATA_NORMALIZED!FK127)</f>
        <v>0</v>
      </c>
      <c r="FL127" s="100" t="e">
        <f>IF(AND(MASTER_DATA_NORMALIZED!FL127=0,FL$22=$L$22),VLOOKUP(MASTER_DATA_PROCESSED!$C127,Backend!$Q$9:$T$52,3,FALSE),MASTER_DATA_NORMALIZED!FL127)</f>
        <v>#N/A</v>
      </c>
      <c r="FM127" s="100">
        <f>IF(AND(MASTER_DATA_NORMALIZED!FM127=0,FM$22=$L$22),VLOOKUP(MASTER_DATA_PROCESSED!$C127,Backend!$Q$9:$T$52,3,FALSE),MASTER_DATA_NORMALIZED!FM127)</f>
        <v>0</v>
      </c>
      <c r="FN127" s="100">
        <f>IF(AND(MASTER_DATA_NORMALIZED!FN127=0,FN$22=$L$22),VLOOKUP(MASTER_DATA_PROCESSED!$C127,Backend!$Q$9:$T$52,3,FALSE),MASTER_DATA_NORMALIZED!FN127)</f>
        <v>0</v>
      </c>
      <c r="FO127" s="100">
        <f>IF(AND(MASTER_DATA_NORMALIZED!FO127=0,FO$22=$L$22),VLOOKUP(MASTER_DATA_PROCESSED!$C127,Backend!$Q$9:$T$52,3,FALSE),MASTER_DATA_NORMALIZED!FO127)</f>
        <v>0</v>
      </c>
      <c r="FP127" s="100" t="e">
        <f>IF(AND(MASTER_DATA_NORMALIZED!FP127=0,FP$22=$L$22),VLOOKUP(MASTER_DATA_PROCESSED!$C127,Backend!$Q$9:$T$52,3,FALSE),MASTER_DATA_NORMALIZED!FP127)</f>
        <v>#N/A</v>
      </c>
      <c r="FQ127" s="100">
        <f>IF(AND(MASTER_DATA_NORMALIZED!FQ127=0,FQ$22=$L$22),VLOOKUP(MASTER_DATA_PROCESSED!$C127,Backend!$Q$9:$T$52,3,FALSE),MASTER_DATA_NORMALIZED!FQ127)</f>
        <v>0</v>
      </c>
      <c r="FR127" s="100">
        <f>IF(AND(MASTER_DATA_NORMALIZED!FR127=0,FR$22=$L$22),VLOOKUP(MASTER_DATA_PROCESSED!$C127,Backend!$Q$9:$T$52,3,FALSE),MASTER_DATA_NORMALIZED!FR127)</f>
        <v>0</v>
      </c>
      <c r="FS127" s="100">
        <f>IF(AND(MASTER_DATA_NORMALIZED!FS127=0,FS$22=$L$22),VLOOKUP(MASTER_DATA_PROCESSED!$C127,Backend!$Q$9:$T$52,3,FALSE),MASTER_DATA_NORMALIZED!FS127)</f>
        <v>0</v>
      </c>
      <c r="FT127" s="100" t="e">
        <f>IF(AND(MASTER_DATA_NORMALIZED!FT127=0,FT$22=$L$22),VLOOKUP(MASTER_DATA_PROCESSED!$C127,Backend!$Q$9:$T$52,3,FALSE),MASTER_DATA_NORMALIZED!FT127)</f>
        <v>#N/A</v>
      </c>
      <c r="FU127" s="100">
        <f>IF(AND(MASTER_DATA_NORMALIZED!FU127=0,FU$22=$L$22),VLOOKUP(MASTER_DATA_PROCESSED!$C127,Backend!$Q$9:$T$52,3,FALSE),MASTER_DATA_NORMALIZED!FU127)</f>
        <v>0</v>
      </c>
      <c r="FV127" s="100">
        <f>IF(AND(MASTER_DATA_NORMALIZED!FV127=0,FV$22=$L$22),VLOOKUP(MASTER_DATA_PROCESSED!$C127,Backend!$Q$9:$T$52,3,FALSE),MASTER_DATA_NORMALIZED!FV127)</f>
        <v>0</v>
      </c>
      <c r="FW127" s="100">
        <f>IF(AND(MASTER_DATA_NORMALIZED!FW127=0,FW$22=$L$22),VLOOKUP(MASTER_DATA_PROCESSED!$C127,Backend!$Q$9:$T$52,3,FALSE),MASTER_DATA_NORMALIZED!FW127)</f>
        <v>0</v>
      </c>
      <c r="FX127" s="100" t="e">
        <f>IF(AND(MASTER_DATA_NORMALIZED!FX127=0,FX$22=$L$22),VLOOKUP(MASTER_DATA_PROCESSED!$C127,Backend!$Q$9:$T$52,3,FALSE),MASTER_DATA_NORMALIZED!FX127)</f>
        <v>#N/A</v>
      </c>
      <c r="FY127" s="100">
        <f>IF(AND(MASTER_DATA_NORMALIZED!FY127=0,FY$22=$L$22),VLOOKUP(MASTER_DATA_PROCESSED!$C127,Backend!$Q$9:$T$52,3,FALSE),MASTER_DATA_NORMALIZED!FY127)</f>
        <v>0</v>
      </c>
      <c r="FZ127" s="100">
        <f>IF(AND(MASTER_DATA_NORMALIZED!FZ127=0,FZ$22=$L$22),VLOOKUP(MASTER_DATA_PROCESSED!$C127,Backend!$Q$9:$T$52,3,FALSE),MASTER_DATA_NORMALIZED!FZ127)</f>
        <v>0</v>
      </c>
      <c r="GA127" s="100">
        <f>IF(AND(MASTER_DATA_NORMALIZED!GA127=0,GA$22=$L$22),VLOOKUP(MASTER_DATA_PROCESSED!$C127,Backend!$Q$9:$T$52,3,FALSE),MASTER_DATA_NORMALIZED!GA127)</f>
        <v>0</v>
      </c>
      <c r="GB127" s="100" t="e">
        <f>IF(AND(MASTER_DATA_NORMALIZED!GB127=0,GB$22=$L$22),VLOOKUP(MASTER_DATA_PROCESSED!$C127,Backend!$Q$9:$T$52,3,FALSE),MASTER_DATA_NORMALIZED!GB127)</f>
        <v>#N/A</v>
      </c>
      <c r="GC127" s="100">
        <f>IF(AND(MASTER_DATA_NORMALIZED!GC127=0,GC$22=$L$22),VLOOKUP(MASTER_DATA_PROCESSED!$C127,Backend!$Q$9:$T$52,3,FALSE),MASTER_DATA_NORMALIZED!GC127)</f>
        <v>0</v>
      </c>
      <c r="GD127" s="100">
        <f>IF(AND(MASTER_DATA_NORMALIZED!GD127=0,GD$22=$L$22),VLOOKUP(MASTER_DATA_PROCESSED!$C127,Backend!$Q$9:$T$52,3,FALSE),MASTER_DATA_NORMALIZED!GD127)</f>
        <v>0</v>
      </c>
      <c r="GE127" s="100">
        <f>IF(AND(MASTER_DATA_NORMALIZED!GE127=0,GE$22=$L$22),VLOOKUP(MASTER_DATA_PROCESSED!$C127,Backend!$Q$9:$T$52,3,FALSE),MASTER_DATA_NORMALIZED!GE127)</f>
        <v>0</v>
      </c>
      <c r="GF127" s="100" t="e">
        <f>IF(AND(MASTER_DATA_NORMALIZED!GF127=0,GF$22=$L$22),VLOOKUP(MASTER_DATA_PROCESSED!$C127,Backend!$Q$9:$T$52,3,FALSE),MASTER_DATA_NORMALIZED!GF127)</f>
        <v>#N/A</v>
      </c>
      <c r="GG127" s="100">
        <f>IF(AND(MASTER_DATA_NORMALIZED!GG127=0,GG$22=$L$22),VLOOKUP(MASTER_DATA_PROCESSED!$C127,Backend!$Q$9:$T$52,3,FALSE),MASTER_DATA_NORMALIZED!GG127)</f>
        <v>0</v>
      </c>
      <c r="GH127" s="100">
        <f>IF(AND(MASTER_DATA_NORMALIZED!GH127=0,GH$22=$L$22),VLOOKUP(MASTER_DATA_PROCESSED!$C127,Backend!$Q$9:$T$52,3,FALSE),MASTER_DATA_NORMALIZED!GH127)</f>
        <v>0</v>
      </c>
      <c r="GI127" s="100">
        <f>IF(AND(MASTER_DATA_NORMALIZED!GI127=0,GI$22=$L$22),VLOOKUP(MASTER_DATA_PROCESSED!$C127,Backend!$Q$9:$T$52,3,FALSE),MASTER_DATA_NORMALIZED!GI127)</f>
        <v>0</v>
      </c>
      <c r="GJ127" s="100" t="e">
        <f>IF(AND(MASTER_DATA_NORMALIZED!GJ127=0,GJ$22=$L$22),VLOOKUP(MASTER_DATA_PROCESSED!$C127,Backend!$Q$9:$T$52,3,FALSE),MASTER_DATA_NORMALIZED!GJ127)</f>
        <v>#N/A</v>
      </c>
      <c r="GK127" s="100">
        <f>IF(AND(MASTER_DATA_NORMALIZED!GK127=0,GK$22=$L$22),VLOOKUP(MASTER_DATA_PROCESSED!$C127,Backend!$Q$9:$T$52,3,FALSE),MASTER_DATA_NORMALIZED!GK127)</f>
        <v>0</v>
      </c>
      <c r="GL127" s="100">
        <f>IF(AND(MASTER_DATA_NORMALIZED!GL127=0,GL$22=$L$22),VLOOKUP(MASTER_DATA_PROCESSED!$C127,Backend!$Q$9:$T$52,3,FALSE),MASTER_DATA_NORMALIZED!GL127)</f>
        <v>0</v>
      </c>
      <c r="GM127" s="100">
        <f>IF(AND(MASTER_DATA_NORMALIZED!GM127=0,GM$22=$L$22),VLOOKUP(MASTER_DATA_PROCESSED!$C127,Backend!$Q$9:$T$52,3,FALSE),MASTER_DATA_NORMALIZED!GM127)</f>
        <v>0</v>
      </c>
      <c r="GN127" s="100" t="e">
        <f>IF(AND(MASTER_DATA_NORMALIZED!GN127=0,GN$22=$L$22),VLOOKUP(MASTER_DATA_PROCESSED!$C127,Backend!$Q$9:$T$52,3,FALSE),MASTER_DATA_NORMALIZED!GN127)</f>
        <v>#N/A</v>
      </c>
      <c r="GO127" s="100">
        <f>IF(AND(MASTER_DATA_NORMALIZED!GO127=0,GO$22=$L$22),VLOOKUP(MASTER_DATA_PROCESSED!$C127,Backend!$Q$9:$T$52,3,FALSE),MASTER_DATA_NORMALIZED!GO127)</f>
        <v>0</v>
      </c>
      <c r="GP127" s="100">
        <f>IF(AND(MASTER_DATA_NORMALIZED!GP127=0,GP$22=$L$22),VLOOKUP(MASTER_DATA_PROCESSED!$C127,Backend!$Q$9:$T$52,3,FALSE),MASTER_DATA_NORMALIZED!GP127)</f>
        <v>0</v>
      </c>
      <c r="GQ127" s="100">
        <f>IF(AND(MASTER_DATA_NORMALIZED!GQ127=0,GQ$22=$L$22),VLOOKUP(MASTER_DATA_PROCESSED!$C127,Backend!$Q$9:$T$52,3,FALSE),MASTER_DATA_NORMALIZED!GQ127)</f>
        <v>0</v>
      </c>
      <c r="GR127" s="100" t="e">
        <f>IF(AND(MASTER_DATA_NORMALIZED!GR127=0,GR$22=$L$22),VLOOKUP(MASTER_DATA_PROCESSED!$C127,Backend!$Q$9:$T$52,3,FALSE),MASTER_DATA_NORMALIZED!GR127)</f>
        <v>#N/A</v>
      </c>
      <c r="GS127" s="100">
        <f>IF(AND(MASTER_DATA_NORMALIZED!GS127=0,GS$22=$L$22),VLOOKUP(MASTER_DATA_PROCESSED!$C127,Backend!$Q$9:$T$52,3,FALSE),MASTER_DATA_NORMALIZED!GS127)</f>
        <v>0</v>
      </c>
      <c r="GT127" s="100">
        <f>IF(AND(MASTER_DATA_NORMALIZED!GT127=0,GT$22=$L$22),VLOOKUP(MASTER_DATA_PROCESSED!$C127,Backend!$Q$9:$T$52,3,FALSE),MASTER_DATA_NORMALIZED!GT127)</f>
        <v>0</v>
      </c>
      <c r="GU127" s="100">
        <f>IF(AND(MASTER_DATA_NORMALIZED!GU127=0,GU$22=$L$22),VLOOKUP(MASTER_DATA_PROCESSED!$C127,Backend!$Q$9:$T$52,3,FALSE),MASTER_DATA_NORMALIZED!GU127)</f>
        <v>0</v>
      </c>
      <c r="GV127" s="100" t="e">
        <f>IF(AND(MASTER_DATA_NORMALIZED!GV127=0,GV$22=$L$22),VLOOKUP(MASTER_DATA_PROCESSED!$C127,Backend!$Q$9:$T$52,3,FALSE),MASTER_DATA_NORMALIZED!GV127)</f>
        <v>#N/A</v>
      </c>
      <c r="GW127" s="100" t="e">
        <f>IF(AND(MASTER_DATA_NORMALIZED!GW127=0,GW$22=$L$22),VLOOKUP(MASTER_DATA_PROCESSED!$C127,Backend!$Q$9:$T$52,3,FALSE),MASTER_DATA_NORMALIZED!GW127)</f>
        <v>#REF!</v>
      </c>
      <c r="GX127" s="100" t="e">
        <f>IF(AND(MASTER_DATA_NORMALIZED!GX127=0,GX$22=$L$22),VLOOKUP(MASTER_DATA_PROCESSED!$C127,Backend!$Q$9:$T$52,3,FALSE),MASTER_DATA_NORMALIZED!GX127)</f>
        <v>#REF!</v>
      </c>
      <c r="GY127" s="100" t="e">
        <f>IF(AND(MASTER_DATA_NORMALIZED!GY127=0,GY$22=$L$22),VLOOKUP(MASTER_DATA_PROCESSED!$C127,Backend!$Q$9:$T$52,3,FALSE),MASTER_DATA_NORMALIZED!GY127)</f>
        <v>#REF!</v>
      </c>
    </row>
    <row r="128" spans="2:207" s="27" customFormat="1" ht="17.25" hidden="1" outlineLevel="2" x14ac:dyDescent="0.3">
      <c r="B128" s="183">
        <f t="shared" si="14"/>
        <v>20</v>
      </c>
      <c r="C128" s="51">
        <f t="shared" si="15"/>
        <v>253</v>
      </c>
      <c r="D128" s="82"/>
      <c r="E128" s="55"/>
      <c r="F128" s="55">
        <v>253</v>
      </c>
      <c r="G128" s="83"/>
      <c r="H128" s="41" t="s">
        <v>166</v>
      </c>
      <c r="I128" s="100">
        <f>IF(AND(MASTER_DATA_NORMALIZED!I128=0,I$22=$L$22),VLOOKUP(MASTER_DATA_PROCESSED!$C128,Backend!$Q$9:$T$52,3,FALSE),MASTER_DATA_NORMALIZED!I128)</f>
        <v>0</v>
      </c>
      <c r="J128" s="100">
        <f>IF(AND(MASTER_DATA_NORMALIZED!J128=0,J$22=$L$22),VLOOKUP(MASTER_DATA_PROCESSED!$C128,Backend!$Q$9:$T$52,3,FALSE),MASTER_DATA_NORMALIZED!J128)</f>
        <v>0</v>
      </c>
      <c r="K128" s="100">
        <f>IF(AND(MASTER_DATA_NORMALIZED!K128=0,K$22=$L$22),VLOOKUP(MASTER_DATA_PROCESSED!$C128,Backend!$Q$9:$T$52,3,FALSE),MASTER_DATA_NORMALIZED!K128)</f>
        <v>0</v>
      </c>
      <c r="L128" s="100" t="e">
        <f>IF(AND(MASTER_DATA_NORMALIZED!L128=0,L$22=$L$22),VLOOKUP(MASTER_DATA_PROCESSED!$C128,Backend!$Q$9:$T$52,3,FALSE),MASTER_DATA_NORMALIZED!L128)</f>
        <v>#N/A</v>
      </c>
      <c r="M128" s="100">
        <f>IF(AND(MASTER_DATA_NORMALIZED!M128=0,M$22=$L$22),VLOOKUP(MASTER_DATA_PROCESSED!$C128,Backend!$Q$9:$T$52,3,FALSE),MASTER_DATA_NORMALIZED!M128)</f>
        <v>0</v>
      </c>
      <c r="N128" s="100">
        <f>IF(AND(MASTER_DATA_NORMALIZED!N128=0,N$22=$L$22),VLOOKUP(MASTER_DATA_PROCESSED!$C128,Backend!$Q$9:$T$52,3,FALSE),MASTER_DATA_NORMALIZED!N128)</f>
        <v>0</v>
      </c>
      <c r="O128" s="100">
        <f>IF(AND(MASTER_DATA_NORMALIZED!O128=0,O$22=$L$22),VLOOKUP(MASTER_DATA_PROCESSED!$C128,Backend!$Q$9:$T$52,3,FALSE),MASTER_DATA_NORMALIZED!O128)</f>
        <v>0</v>
      </c>
      <c r="P128" s="100" t="e">
        <f>IF(AND(MASTER_DATA_NORMALIZED!P128=0,P$22=$L$22),VLOOKUP(MASTER_DATA_PROCESSED!$C128,Backend!$Q$9:$T$52,3,FALSE),MASTER_DATA_NORMALIZED!P128)</f>
        <v>#N/A</v>
      </c>
      <c r="Q128" s="100">
        <f>IF(AND(MASTER_DATA_NORMALIZED!Q128=0,Q$22=$L$22),VLOOKUP(MASTER_DATA_PROCESSED!$C128,Backend!$Q$9:$T$52,3,FALSE),MASTER_DATA_NORMALIZED!Q128)</f>
        <v>0</v>
      </c>
      <c r="R128" s="100">
        <f>IF(AND(MASTER_DATA_NORMALIZED!R128=0,R$22=$L$22),VLOOKUP(MASTER_DATA_PROCESSED!$C128,Backend!$Q$9:$T$52,3,FALSE),MASTER_DATA_NORMALIZED!R128)</f>
        <v>0</v>
      </c>
      <c r="S128" s="100">
        <f>IF(AND(MASTER_DATA_NORMALIZED!S128=0,S$22=$L$22),VLOOKUP(MASTER_DATA_PROCESSED!$C128,Backend!$Q$9:$T$52,3,FALSE),MASTER_DATA_NORMALIZED!S128)</f>
        <v>0</v>
      </c>
      <c r="T128" s="100" t="e">
        <f>IF(AND(MASTER_DATA_NORMALIZED!T128=0,T$22=$L$22),VLOOKUP(MASTER_DATA_PROCESSED!$C128,Backend!$Q$9:$T$52,3,FALSE),MASTER_DATA_NORMALIZED!T128)</f>
        <v>#N/A</v>
      </c>
      <c r="U128" s="100">
        <f>IF(AND(MASTER_DATA_NORMALIZED!U128=0,U$22=$L$22),VLOOKUP(MASTER_DATA_PROCESSED!$C128,Backend!$Q$9:$T$52,3,FALSE),MASTER_DATA_NORMALIZED!U128)</f>
        <v>0</v>
      </c>
      <c r="V128" s="100">
        <f>IF(AND(MASTER_DATA_NORMALIZED!V128=0,V$22=$L$22),VLOOKUP(MASTER_DATA_PROCESSED!$C128,Backend!$Q$9:$T$52,3,FALSE),MASTER_DATA_NORMALIZED!V128)</f>
        <v>0</v>
      </c>
      <c r="W128" s="100">
        <f>IF(AND(MASTER_DATA_NORMALIZED!W128=0,W$22=$L$22),VLOOKUP(MASTER_DATA_PROCESSED!$C128,Backend!$Q$9:$T$52,3,FALSE),MASTER_DATA_NORMALIZED!W128)</f>
        <v>0</v>
      </c>
      <c r="X128" s="100" t="e">
        <f>IF(AND(MASTER_DATA_NORMALIZED!X128=0,X$22=$L$22),VLOOKUP(MASTER_DATA_PROCESSED!$C128,Backend!$Q$9:$T$52,3,FALSE),MASTER_DATA_NORMALIZED!X128)</f>
        <v>#N/A</v>
      </c>
      <c r="Y128" s="100">
        <f>IF(AND(MASTER_DATA_NORMALIZED!Y128=0,Y$22=$L$22),VLOOKUP(MASTER_DATA_PROCESSED!$C128,Backend!$Q$9:$T$52,3,FALSE),MASTER_DATA_NORMALIZED!Y128)</f>
        <v>0</v>
      </c>
      <c r="Z128" s="100">
        <f>IF(AND(MASTER_DATA_NORMALIZED!Z128=0,Z$22=$L$22),VLOOKUP(MASTER_DATA_PROCESSED!$C128,Backend!$Q$9:$T$52,3,FALSE),MASTER_DATA_NORMALIZED!Z128)</f>
        <v>0</v>
      </c>
      <c r="AA128" s="100">
        <f>IF(AND(MASTER_DATA_NORMALIZED!AA128=0,AA$22=$L$22),VLOOKUP(MASTER_DATA_PROCESSED!$C128,Backend!$Q$9:$T$52,3,FALSE),MASTER_DATA_NORMALIZED!AA128)</f>
        <v>0</v>
      </c>
      <c r="AB128" s="100" t="e">
        <f>IF(AND(MASTER_DATA_NORMALIZED!AB128=0,AB$22=$L$22),VLOOKUP(MASTER_DATA_PROCESSED!$C128,Backend!$Q$9:$T$52,3,FALSE),MASTER_DATA_NORMALIZED!AB128)</f>
        <v>#N/A</v>
      </c>
      <c r="AC128" s="100">
        <f>IF(AND(MASTER_DATA_NORMALIZED!AC128=0,AC$22=$L$22),VLOOKUP(MASTER_DATA_PROCESSED!$C128,Backend!$Q$9:$T$52,3,FALSE),MASTER_DATA_NORMALIZED!AC128)</f>
        <v>0</v>
      </c>
      <c r="AD128" s="100">
        <f>IF(AND(MASTER_DATA_NORMALIZED!AD128=0,AD$22=$L$22),VLOOKUP(MASTER_DATA_PROCESSED!$C128,Backend!$Q$9:$T$52,3,FALSE),MASTER_DATA_NORMALIZED!AD128)</f>
        <v>0</v>
      </c>
      <c r="AE128" s="100">
        <f>IF(AND(MASTER_DATA_NORMALIZED!AE128=0,AE$22=$L$22),VLOOKUP(MASTER_DATA_PROCESSED!$C128,Backend!$Q$9:$T$52,3,FALSE),MASTER_DATA_NORMALIZED!AE128)</f>
        <v>0</v>
      </c>
      <c r="AF128" s="100" t="e">
        <f>IF(AND(MASTER_DATA_NORMALIZED!AF128=0,AF$22=$L$22),VLOOKUP(MASTER_DATA_PROCESSED!$C128,Backend!$Q$9:$T$52,3,FALSE),MASTER_DATA_NORMALIZED!AF128)</f>
        <v>#N/A</v>
      </c>
      <c r="AG128" s="100">
        <f>IF(AND(MASTER_DATA_NORMALIZED!AG128=0,AG$22=$L$22),VLOOKUP(MASTER_DATA_PROCESSED!$C128,Backend!$Q$9:$T$52,3,FALSE),MASTER_DATA_NORMALIZED!AG128)</f>
        <v>0</v>
      </c>
      <c r="AH128" s="100">
        <f>IF(AND(MASTER_DATA_NORMALIZED!AH128=0,AH$22=$L$22),VLOOKUP(MASTER_DATA_PROCESSED!$C128,Backend!$Q$9:$T$52,3,FALSE),MASTER_DATA_NORMALIZED!AH128)</f>
        <v>0</v>
      </c>
      <c r="AI128" s="100">
        <f>IF(AND(MASTER_DATA_NORMALIZED!AI128=0,AI$22=$L$22),VLOOKUP(MASTER_DATA_PROCESSED!$C128,Backend!$Q$9:$T$52,3,FALSE),MASTER_DATA_NORMALIZED!AI128)</f>
        <v>0</v>
      </c>
      <c r="AJ128" s="100" t="e">
        <f>IF(AND(MASTER_DATA_NORMALIZED!AJ128=0,AJ$22=$L$22),VLOOKUP(MASTER_DATA_PROCESSED!$C128,Backend!$Q$9:$T$52,3,FALSE),MASTER_DATA_NORMALIZED!AJ128)</f>
        <v>#N/A</v>
      </c>
      <c r="AK128" s="100">
        <f>IF(AND(MASTER_DATA_NORMALIZED!AK128=0,AK$22=$L$22),VLOOKUP(MASTER_DATA_PROCESSED!$C128,Backend!$Q$9:$T$52,3,FALSE),MASTER_DATA_NORMALIZED!AK128)</f>
        <v>0</v>
      </c>
      <c r="AL128" s="100">
        <f>IF(AND(MASTER_DATA_NORMALIZED!AL128=0,AL$22=$L$22),VLOOKUP(MASTER_DATA_PROCESSED!$C128,Backend!$Q$9:$T$52,3,FALSE),MASTER_DATA_NORMALIZED!AL128)</f>
        <v>0</v>
      </c>
      <c r="AM128" s="100">
        <f>IF(AND(MASTER_DATA_NORMALIZED!AM128=0,AM$22=$L$22),VLOOKUP(MASTER_DATA_PROCESSED!$C128,Backend!$Q$9:$T$52,3,FALSE),MASTER_DATA_NORMALIZED!AM128)</f>
        <v>0</v>
      </c>
      <c r="AN128" s="100" t="e">
        <f>IF(AND(MASTER_DATA_NORMALIZED!AN128=0,AN$22=$L$22),VLOOKUP(MASTER_DATA_PROCESSED!$C128,Backend!$Q$9:$T$52,3,FALSE),MASTER_DATA_NORMALIZED!AN128)</f>
        <v>#N/A</v>
      </c>
      <c r="AO128" s="100">
        <f>IF(AND(MASTER_DATA_NORMALIZED!AO128=0,AO$22=$L$22),VLOOKUP(MASTER_DATA_PROCESSED!$C128,Backend!$Q$9:$T$52,3,FALSE),MASTER_DATA_NORMALIZED!AO128)</f>
        <v>0</v>
      </c>
      <c r="AP128" s="100">
        <f>IF(AND(MASTER_DATA_NORMALIZED!AP128=0,AP$22=$L$22),VLOOKUP(MASTER_DATA_PROCESSED!$C128,Backend!$Q$9:$T$52,3,FALSE),MASTER_DATA_NORMALIZED!AP128)</f>
        <v>0</v>
      </c>
      <c r="AQ128" s="100">
        <f>IF(AND(MASTER_DATA_NORMALIZED!AQ128=0,AQ$22=$L$22),VLOOKUP(MASTER_DATA_PROCESSED!$C128,Backend!$Q$9:$T$52,3,FALSE),MASTER_DATA_NORMALIZED!AQ128)</f>
        <v>0</v>
      </c>
      <c r="AR128" s="100" t="e">
        <f>IF(AND(MASTER_DATA_NORMALIZED!AR128=0,AR$22=$L$22),VLOOKUP(MASTER_DATA_PROCESSED!$C128,Backend!$Q$9:$T$52,3,FALSE),MASTER_DATA_NORMALIZED!AR128)</f>
        <v>#N/A</v>
      </c>
      <c r="AS128" s="100">
        <f>IF(AND(MASTER_DATA_NORMALIZED!AS128=0,AS$22=$L$22),VLOOKUP(MASTER_DATA_PROCESSED!$C128,Backend!$Q$9:$T$52,3,FALSE),MASTER_DATA_NORMALIZED!AS128)</f>
        <v>0</v>
      </c>
      <c r="AT128" s="100">
        <f>IF(AND(MASTER_DATA_NORMALIZED!AT128=0,AT$22=$L$22),VLOOKUP(MASTER_DATA_PROCESSED!$C128,Backend!$Q$9:$T$52,3,FALSE),MASTER_DATA_NORMALIZED!AT128)</f>
        <v>0</v>
      </c>
      <c r="AU128" s="100">
        <f>IF(AND(MASTER_DATA_NORMALIZED!AU128=0,AU$22=$L$22),VLOOKUP(MASTER_DATA_PROCESSED!$C128,Backend!$Q$9:$T$52,3,FALSE),MASTER_DATA_NORMALIZED!AU128)</f>
        <v>0</v>
      </c>
      <c r="AV128" s="100" t="e">
        <f>IF(AND(MASTER_DATA_NORMALIZED!AV128=0,AV$22=$L$22),VLOOKUP(MASTER_DATA_PROCESSED!$C128,Backend!$Q$9:$T$52,3,FALSE),MASTER_DATA_NORMALIZED!AV128)</f>
        <v>#N/A</v>
      </c>
      <c r="AW128" s="100">
        <f>IF(AND(MASTER_DATA_NORMALIZED!AW128=0,AW$22=$L$22),VLOOKUP(MASTER_DATA_PROCESSED!$C128,Backend!$Q$9:$T$52,3,FALSE),MASTER_DATA_NORMALIZED!AW128)</f>
        <v>0</v>
      </c>
      <c r="AX128" s="100">
        <f>IF(AND(MASTER_DATA_NORMALIZED!AX128=0,AX$22=$L$22),VLOOKUP(MASTER_DATA_PROCESSED!$C128,Backend!$Q$9:$T$52,3,FALSE),MASTER_DATA_NORMALIZED!AX128)</f>
        <v>0</v>
      </c>
      <c r="AY128" s="100">
        <f>IF(AND(MASTER_DATA_NORMALIZED!AY128=0,AY$22=$L$22),VLOOKUP(MASTER_DATA_PROCESSED!$C128,Backend!$Q$9:$T$52,3,FALSE),MASTER_DATA_NORMALIZED!AY128)</f>
        <v>0</v>
      </c>
      <c r="AZ128" s="100" t="e">
        <f>IF(AND(MASTER_DATA_NORMALIZED!AZ128=0,AZ$22=$L$22),VLOOKUP(MASTER_DATA_PROCESSED!$C128,Backend!$Q$9:$T$52,3,FALSE),MASTER_DATA_NORMALIZED!AZ128)</f>
        <v>#N/A</v>
      </c>
      <c r="BA128" s="100">
        <f>IF(AND(MASTER_DATA_NORMALIZED!BA128=0,BA$22=$L$22),VLOOKUP(MASTER_DATA_PROCESSED!$C128,Backend!$Q$9:$T$52,3,FALSE),MASTER_DATA_NORMALIZED!BA128)</f>
        <v>0</v>
      </c>
      <c r="BB128" s="100">
        <f>IF(AND(MASTER_DATA_NORMALIZED!BB128=0,BB$22=$L$22),VLOOKUP(MASTER_DATA_PROCESSED!$C128,Backend!$Q$9:$T$52,3,FALSE),MASTER_DATA_NORMALIZED!BB128)</f>
        <v>0</v>
      </c>
      <c r="BC128" s="100">
        <f>IF(AND(MASTER_DATA_NORMALIZED!BC128=0,BC$22=$L$22),VLOOKUP(MASTER_DATA_PROCESSED!$C128,Backend!$Q$9:$T$52,3,FALSE),MASTER_DATA_NORMALIZED!BC128)</f>
        <v>0</v>
      </c>
      <c r="BD128" s="100" t="e">
        <f>IF(AND(MASTER_DATA_NORMALIZED!BD128=0,BD$22=$L$22),VLOOKUP(MASTER_DATA_PROCESSED!$C128,Backend!$Q$9:$T$52,3,FALSE),MASTER_DATA_NORMALIZED!BD128)</f>
        <v>#N/A</v>
      </c>
      <c r="BE128" s="100">
        <f>IF(AND(MASTER_DATA_NORMALIZED!BE128=0,BE$22=$L$22),VLOOKUP(MASTER_DATA_PROCESSED!$C128,Backend!$Q$9:$T$52,3,FALSE),MASTER_DATA_NORMALIZED!BE128)</f>
        <v>0</v>
      </c>
      <c r="BF128" s="100">
        <f>IF(AND(MASTER_DATA_NORMALIZED!BF128=0,BF$22=$L$22),VLOOKUP(MASTER_DATA_PROCESSED!$C128,Backend!$Q$9:$T$52,3,FALSE),MASTER_DATA_NORMALIZED!BF128)</f>
        <v>0</v>
      </c>
      <c r="BG128" s="100">
        <f>IF(AND(MASTER_DATA_NORMALIZED!BG128=0,BG$22=$L$22),VLOOKUP(MASTER_DATA_PROCESSED!$C128,Backend!$Q$9:$T$52,3,FALSE),MASTER_DATA_NORMALIZED!BG128)</f>
        <v>0</v>
      </c>
      <c r="BH128" s="100" t="e">
        <f>IF(AND(MASTER_DATA_NORMALIZED!BH128=0,BH$22=$L$22),VLOOKUP(MASTER_DATA_PROCESSED!$C128,Backend!$Q$9:$T$52,3,FALSE),MASTER_DATA_NORMALIZED!BH128)</f>
        <v>#N/A</v>
      </c>
      <c r="BI128" s="100">
        <f>IF(AND(MASTER_DATA_NORMALIZED!BI128=0,BI$22=$L$22),VLOOKUP(MASTER_DATA_PROCESSED!$C128,Backend!$Q$9:$T$52,3,FALSE),MASTER_DATA_NORMALIZED!BI128)</f>
        <v>0</v>
      </c>
      <c r="BJ128" s="100">
        <f>IF(AND(MASTER_DATA_NORMALIZED!BJ128=0,BJ$22=$L$22),VLOOKUP(MASTER_DATA_PROCESSED!$C128,Backend!$Q$9:$T$52,3,FALSE),MASTER_DATA_NORMALIZED!BJ128)</f>
        <v>0</v>
      </c>
      <c r="BK128" s="100">
        <f>IF(AND(MASTER_DATA_NORMALIZED!BK128=0,BK$22=$L$22),VLOOKUP(MASTER_DATA_PROCESSED!$C128,Backend!$Q$9:$T$52,3,FALSE),MASTER_DATA_NORMALIZED!BK128)</f>
        <v>0</v>
      </c>
      <c r="BL128" s="100" t="e">
        <f>IF(AND(MASTER_DATA_NORMALIZED!BL128=0,BL$22=$L$22),VLOOKUP(MASTER_DATA_PROCESSED!$C128,Backend!$Q$9:$T$52,3,FALSE),MASTER_DATA_NORMALIZED!BL128)</f>
        <v>#N/A</v>
      </c>
      <c r="BM128" s="100">
        <f>IF(AND(MASTER_DATA_NORMALIZED!BM128=0,BM$22=$L$22),VLOOKUP(MASTER_DATA_PROCESSED!$C128,Backend!$Q$9:$T$52,3,FALSE),MASTER_DATA_NORMALIZED!BM128)</f>
        <v>0</v>
      </c>
      <c r="BN128" s="100">
        <f>IF(AND(MASTER_DATA_NORMALIZED!BN128=0,BN$22=$L$22),VLOOKUP(MASTER_DATA_PROCESSED!$C128,Backend!$Q$9:$T$52,3,FALSE),MASTER_DATA_NORMALIZED!BN128)</f>
        <v>0</v>
      </c>
      <c r="BO128" s="100">
        <f>IF(AND(MASTER_DATA_NORMALIZED!BO128=0,BO$22=$L$22),VLOOKUP(MASTER_DATA_PROCESSED!$C128,Backend!$Q$9:$T$52,3,FALSE),MASTER_DATA_NORMALIZED!BO128)</f>
        <v>0</v>
      </c>
      <c r="BP128" s="100" t="e">
        <f>IF(AND(MASTER_DATA_NORMALIZED!BP128=0,BP$22=$L$22),VLOOKUP(MASTER_DATA_PROCESSED!$C128,Backend!$Q$9:$T$52,3,FALSE),MASTER_DATA_NORMALIZED!BP128)</f>
        <v>#N/A</v>
      </c>
      <c r="BQ128" s="100">
        <f>IF(AND(MASTER_DATA_NORMALIZED!BQ128=0,BQ$22=$L$22),VLOOKUP(MASTER_DATA_PROCESSED!$C128,Backend!$Q$9:$T$52,3,FALSE),MASTER_DATA_NORMALIZED!BQ128)</f>
        <v>0</v>
      </c>
      <c r="BR128" s="100">
        <f>IF(AND(MASTER_DATA_NORMALIZED!BR128=0,BR$22=$L$22),VLOOKUP(MASTER_DATA_PROCESSED!$C128,Backend!$Q$9:$T$52,3,FALSE),MASTER_DATA_NORMALIZED!BR128)</f>
        <v>0</v>
      </c>
      <c r="BS128" s="100">
        <f>IF(AND(MASTER_DATA_NORMALIZED!BS128=0,BS$22=$L$22),VLOOKUP(MASTER_DATA_PROCESSED!$C128,Backend!$Q$9:$T$52,3,FALSE),MASTER_DATA_NORMALIZED!BS128)</f>
        <v>0</v>
      </c>
      <c r="BT128" s="100" t="e">
        <f>IF(AND(MASTER_DATA_NORMALIZED!BT128=0,BT$22=$L$22),VLOOKUP(MASTER_DATA_PROCESSED!$C128,Backend!$Q$9:$T$52,3,FALSE),MASTER_DATA_NORMALIZED!BT128)</f>
        <v>#N/A</v>
      </c>
      <c r="BU128" s="100">
        <f>IF(AND(MASTER_DATA_NORMALIZED!BU128=0,BU$22=$L$22),VLOOKUP(MASTER_DATA_PROCESSED!$C128,Backend!$Q$9:$T$52,3,FALSE),MASTER_DATA_NORMALIZED!BU128)</f>
        <v>0</v>
      </c>
      <c r="BV128" s="100">
        <f>IF(AND(MASTER_DATA_NORMALIZED!BV128=0,BV$22=$L$22),VLOOKUP(MASTER_DATA_PROCESSED!$C128,Backend!$Q$9:$T$52,3,FALSE),MASTER_DATA_NORMALIZED!BV128)</f>
        <v>0</v>
      </c>
      <c r="BW128" s="100">
        <f>IF(AND(MASTER_DATA_NORMALIZED!BW128=0,BW$22=$L$22),VLOOKUP(MASTER_DATA_PROCESSED!$C128,Backend!$Q$9:$T$52,3,FALSE),MASTER_DATA_NORMALIZED!BW128)</f>
        <v>0</v>
      </c>
      <c r="BX128" s="100" t="e">
        <f>IF(AND(MASTER_DATA_NORMALIZED!BX128=0,BX$22=$L$22),VLOOKUP(MASTER_DATA_PROCESSED!$C128,Backend!$Q$9:$T$52,3,FALSE),MASTER_DATA_NORMALIZED!BX128)</f>
        <v>#N/A</v>
      </c>
      <c r="BY128" s="100">
        <f>IF(AND(MASTER_DATA_NORMALIZED!BY128=0,BY$22=$L$22),VLOOKUP(MASTER_DATA_PROCESSED!$C128,Backend!$Q$9:$T$52,3,FALSE),MASTER_DATA_NORMALIZED!BY128)</f>
        <v>0</v>
      </c>
      <c r="BZ128" s="100">
        <f>IF(AND(MASTER_DATA_NORMALIZED!BZ128=0,BZ$22=$L$22),VLOOKUP(MASTER_DATA_PROCESSED!$C128,Backend!$Q$9:$T$52,3,FALSE),MASTER_DATA_NORMALIZED!BZ128)</f>
        <v>0</v>
      </c>
      <c r="CA128" s="100">
        <f>IF(AND(MASTER_DATA_NORMALIZED!CA128=0,CA$22=$L$22),VLOOKUP(MASTER_DATA_PROCESSED!$C128,Backend!$Q$9:$T$52,3,FALSE),MASTER_DATA_NORMALIZED!CA128)</f>
        <v>0</v>
      </c>
      <c r="CB128" s="100" t="e">
        <f>IF(AND(MASTER_DATA_NORMALIZED!CB128=0,CB$22=$L$22),VLOOKUP(MASTER_DATA_PROCESSED!$C128,Backend!$Q$9:$T$52,3,FALSE),MASTER_DATA_NORMALIZED!CB128)</f>
        <v>#N/A</v>
      </c>
      <c r="CC128" s="100">
        <f>IF(AND(MASTER_DATA_NORMALIZED!CC128=0,CC$22=$L$22),VLOOKUP(MASTER_DATA_PROCESSED!$C128,Backend!$Q$9:$T$52,3,FALSE),MASTER_DATA_NORMALIZED!CC128)</f>
        <v>0</v>
      </c>
      <c r="CD128" s="100">
        <f>IF(AND(MASTER_DATA_NORMALIZED!CD128=0,CD$22=$L$22),VLOOKUP(MASTER_DATA_PROCESSED!$C128,Backend!$Q$9:$T$52,3,FALSE),MASTER_DATA_NORMALIZED!CD128)</f>
        <v>0</v>
      </c>
      <c r="CE128" s="100">
        <f>IF(AND(MASTER_DATA_NORMALIZED!CE128=0,CE$22=$L$22),VLOOKUP(MASTER_DATA_PROCESSED!$C128,Backend!$Q$9:$T$52,3,FALSE),MASTER_DATA_NORMALIZED!CE128)</f>
        <v>0</v>
      </c>
      <c r="CF128" s="100" t="e">
        <f>IF(AND(MASTER_DATA_NORMALIZED!CF128=0,CF$22=$L$22),VLOOKUP(MASTER_DATA_PROCESSED!$C128,Backend!$Q$9:$T$52,3,FALSE),MASTER_DATA_NORMALIZED!CF128)</f>
        <v>#N/A</v>
      </c>
      <c r="CG128" s="100">
        <f>IF(AND(MASTER_DATA_NORMALIZED!CG128=0,CG$22=$L$22),VLOOKUP(MASTER_DATA_PROCESSED!$C128,Backend!$Q$9:$T$52,3,FALSE),MASTER_DATA_NORMALIZED!CG128)</f>
        <v>0</v>
      </c>
      <c r="CH128" s="100">
        <f>IF(AND(MASTER_DATA_NORMALIZED!CH128=0,CH$22=$L$22),VLOOKUP(MASTER_DATA_PROCESSED!$C128,Backend!$Q$9:$T$52,3,FALSE),MASTER_DATA_NORMALIZED!CH128)</f>
        <v>0</v>
      </c>
      <c r="CI128" s="100">
        <f>IF(AND(MASTER_DATA_NORMALIZED!CI128=0,CI$22=$L$22),VLOOKUP(MASTER_DATA_PROCESSED!$C128,Backend!$Q$9:$T$52,3,FALSE),MASTER_DATA_NORMALIZED!CI128)</f>
        <v>0</v>
      </c>
      <c r="CJ128" s="100" t="e">
        <f>IF(AND(MASTER_DATA_NORMALIZED!CJ128=0,CJ$22=$L$22),VLOOKUP(MASTER_DATA_PROCESSED!$C128,Backend!$Q$9:$T$52,3,FALSE),MASTER_DATA_NORMALIZED!CJ128)</f>
        <v>#N/A</v>
      </c>
      <c r="CK128" s="100">
        <f>IF(AND(MASTER_DATA_NORMALIZED!CK128=0,CK$22=$L$22),VLOOKUP(MASTER_DATA_PROCESSED!$C128,Backend!$Q$9:$T$52,3,FALSE),MASTER_DATA_NORMALIZED!CK128)</f>
        <v>0</v>
      </c>
      <c r="CL128" s="100">
        <f>IF(AND(MASTER_DATA_NORMALIZED!CL128=0,CL$22=$L$22),VLOOKUP(MASTER_DATA_PROCESSED!$C128,Backend!$Q$9:$T$52,3,FALSE),MASTER_DATA_NORMALIZED!CL128)</f>
        <v>0</v>
      </c>
      <c r="CM128" s="100">
        <f>IF(AND(MASTER_DATA_NORMALIZED!CM128=0,CM$22=$L$22),VLOOKUP(MASTER_DATA_PROCESSED!$C128,Backend!$Q$9:$T$52,3,FALSE),MASTER_DATA_NORMALIZED!CM128)</f>
        <v>0</v>
      </c>
      <c r="CN128" s="100" t="e">
        <f>IF(AND(MASTER_DATA_NORMALIZED!CN128=0,CN$22=$L$22),VLOOKUP(MASTER_DATA_PROCESSED!$C128,Backend!$Q$9:$T$52,3,FALSE),MASTER_DATA_NORMALIZED!CN128)</f>
        <v>#N/A</v>
      </c>
      <c r="CO128" s="100">
        <f>IF(AND(MASTER_DATA_NORMALIZED!CO128=0,CO$22=$L$22),VLOOKUP(MASTER_DATA_PROCESSED!$C128,Backend!$Q$9:$T$52,3,FALSE),MASTER_DATA_NORMALIZED!CO128)</f>
        <v>0</v>
      </c>
      <c r="CP128" s="100">
        <f>IF(AND(MASTER_DATA_NORMALIZED!CP128=0,CP$22=$L$22),VLOOKUP(MASTER_DATA_PROCESSED!$C128,Backend!$Q$9:$T$52,3,FALSE),MASTER_DATA_NORMALIZED!CP128)</f>
        <v>0</v>
      </c>
      <c r="CQ128" s="100">
        <f>IF(AND(MASTER_DATA_NORMALIZED!CQ128=0,CQ$22=$L$22),VLOOKUP(MASTER_DATA_PROCESSED!$C128,Backend!$Q$9:$T$52,3,FALSE),MASTER_DATA_NORMALIZED!CQ128)</f>
        <v>0</v>
      </c>
      <c r="CR128" s="100" t="e">
        <f>IF(AND(MASTER_DATA_NORMALIZED!CR128=0,CR$22=$L$22),VLOOKUP(MASTER_DATA_PROCESSED!$C128,Backend!$Q$9:$T$52,3,FALSE),MASTER_DATA_NORMALIZED!CR128)</f>
        <v>#N/A</v>
      </c>
      <c r="CS128" s="100">
        <f>IF(AND(MASTER_DATA_NORMALIZED!CS128=0,CS$22=$L$22),VLOOKUP(MASTER_DATA_PROCESSED!$C128,Backend!$Q$9:$T$52,3,FALSE),MASTER_DATA_NORMALIZED!CS128)</f>
        <v>0</v>
      </c>
      <c r="CT128" s="100">
        <f>IF(AND(MASTER_DATA_NORMALIZED!CT128=0,CT$22=$L$22),VLOOKUP(MASTER_DATA_PROCESSED!$C128,Backend!$Q$9:$T$52,3,FALSE),MASTER_DATA_NORMALIZED!CT128)</f>
        <v>0</v>
      </c>
      <c r="CU128" s="100">
        <f>IF(AND(MASTER_DATA_NORMALIZED!CU128=0,CU$22=$L$22),VLOOKUP(MASTER_DATA_PROCESSED!$C128,Backend!$Q$9:$T$52,3,FALSE),MASTER_DATA_NORMALIZED!CU128)</f>
        <v>0</v>
      </c>
      <c r="CV128" s="100" t="e">
        <f>IF(AND(MASTER_DATA_NORMALIZED!CV128=0,CV$22=$L$22),VLOOKUP(MASTER_DATA_PROCESSED!$C128,Backend!$Q$9:$T$52,3,FALSE),MASTER_DATA_NORMALIZED!CV128)</f>
        <v>#N/A</v>
      </c>
      <c r="CW128" s="100">
        <f>IF(AND(MASTER_DATA_NORMALIZED!CW128=0,CW$22=$L$22),VLOOKUP(MASTER_DATA_PROCESSED!$C128,Backend!$Q$9:$T$52,3,FALSE),MASTER_DATA_NORMALIZED!CW128)</f>
        <v>0</v>
      </c>
      <c r="CX128" s="100">
        <f>IF(AND(MASTER_DATA_NORMALIZED!CX128=0,CX$22=$L$22),VLOOKUP(MASTER_DATA_PROCESSED!$C128,Backend!$Q$9:$T$52,3,FALSE),MASTER_DATA_NORMALIZED!CX128)</f>
        <v>0</v>
      </c>
      <c r="CY128" s="100">
        <f>IF(AND(MASTER_DATA_NORMALIZED!CY128=0,CY$22=$L$22),VLOOKUP(MASTER_DATA_PROCESSED!$C128,Backend!$Q$9:$T$52,3,FALSE),MASTER_DATA_NORMALIZED!CY128)</f>
        <v>0</v>
      </c>
      <c r="CZ128" s="100" t="e">
        <f>IF(AND(MASTER_DATA_NORMALIZED!CZ128=0,CZ$22=$L$22),VLOOKUP(MASTER_DATA_PROCESSED!$C128,Backend!$Q$9:$T$52,3,FALSE),MASTER_DATA_NORMALIZED!CZ128)</f>
        <v>#N/A</v>
      </c>
      <c r="DA128" s="100" t="e">
        <f>IF(AND(MASTER_DATA_NORMALIZED!DA128=0,DA$22=$L$22),VLOOKUP(MASTER_DATA_PROCESSED!$C128,Backend!$Q$9:$T$52,3,FALSE),MASTER_DATA_NORMALIZED!DA128)</f>
        <v>#DIV/0!</v>
      </c>
      <c r="DB128" s="100" t="e">
        <f>IF(AND(MASTER_DATA_NORMALIZED!DB128=0,DB$22=$L$22),VLOOKUP(MASTER_DATA_PROCESSED!$C128,Backend!$Q$9:$T$52,3,FALSE),MASTER_DATA_NORMALIZED!DB128)</f>
        <v>#DIV/0!</v>
      </c>
      <c r="DC128" s="100" t="e">
        <f>IF(AND(MASTER_DATA_NORMALIZED!DC128=0,DC$22=$L$22),VLOOKUP(MASTER_DATA_PROCESSED!$C128,Backend!$Q$9:$T$52,3,FALSE),MASTER_DATA_NORMALIZED!DC128)</f>
        <v>#DIV/0!</v>
      </c>
      <c r="DD128" s="100" t="e">
        <f>IF(AND(MASTER_DATA_NORMALIZED!DD128=0,DD$22=$L$22),VLOOKUP(MASTER_DATA_PROCESSED!$C128,Backend!$Q$9:$T$52,3,FALSE),MASTER_DATA_NORMALIZED!DD128)</f>
        <v>#N/A</v>
      </c>
      <c r="DE128" s="100">
        <f>IF(AND(MASTER_DATA_NORMALIZED!DE128=0,DE$22=$L$22),VLOOKUP(MASTER_DATA_PROCESSED!$C128,Backend!$Q$9:$T$52,3,FALSE),MASTER_DATA_NORMALIZED!DE128)</f>
        <v>0</v>
      </c>
      <c r="DF128" s="100">
        <f>IF(AND(MASTER_DATA_NORMALIZED!DF128=0,DF$22=$L$22),VLOOKUP(MASTER_DATA_PROCESSED!$C128,Backend!$Q$9:$T$52,3,FALSE),MASTER_DATA_NORMALIZED!DF128)</f>
        <v>0</v>
      </c>
      <c r="DG128" s="100">
        <f>IF(AND(MASTER_DATA_NORMALIZED!DG128=0,DG$22=$L$22),VLOOKUP(MASTER_DATA_PROCESSED!$C128,Backend!$Q$9:$T$52,3,FALSE),MASTER_DATA_NORMALIZED!DG128)</f>
        <v>0</v>
      </c>
      <c r="DH128" s="100" t="e">
        <f>IF(AND(MASTER_DATA_NORMALIZED!DH128=0,DH$22=$L$22),VLOOKUP(MASTER_DATA_PROCESSED!$C128,Backend!$Q$9:$T$52,3,FALSE),MASTER_DATA_NORMALIZED!DH128)</f>
        <v>#N/A</v>
      </c>
      <c r="DI128" s="100">
        <f>IF(AND(MASTER_DATA_NORMALIZED!DI128=0,DI$22=$L$22),VLOOKUP(MASTER_DATA_PROCESSED!$C128,Backend!$Q$9:$T$52,3,FALSE),MASTER_DATA_NORMALIZED!DI128)</f>
        <v>0</v>
      </c>
      <c r="DJ128" s="100">
        <f>IF(AND(MASTER_DATA_NORMALIZED!DJ128=0,DJ$22=$L$22),VLOOKUP(MASTER_DATA_PROCESSED!$C128,Backend!$Q$9:$T$52,3,FALSE),MASTER_DATA_NORMALIZED!DJ128)</f>
        <v>0</v>
      </c>
      <c r="DK128" s="100">
        <f>IF(AND(MASTER_DATA_NORMALIZED!DK128=0,DK$22=$L$22),VLOOKUP(MASTER_DATA_PROCESSED!$C128,Backend!$Q$9:$T$52,3,FALSE),MASTER_DATA_NORMALIZED!DK128)</f>
        <v>0</v>
      </c>
      <c r="DL128" s="100" t="e">
        <f>IF(AND(MASTER_DATA_NORMALIZED!DL128=0,DL$22=$L$22),VLOOKUP(MASTER_DATA_PROCESSED!$C128,Backend!$Q$9:$T$52,3,FALSE),MASTER_DATA_NORMALIZED!DL128)</f>
        <v>#N/A</v>
      </c>
      <c r="DM128" s="100">
        <f>IF(AND(MASTER_DATA_NORMALIZED!DM128=0,DM$22=$L$22),VLOOKUP(MASTER_DATA_PROCESSED!$C128,Backend!$Q$9:$T$52,3,FALSE),MASTER_DATA_NORMALIZED!DM128)</f>
        <v>0</v>
      </c>
      <c r="DN128" s="100">
        <f>IF(AND(MASTER_DATA_NORMALIZED!DN128=0,DN$22=$L$22),VLOOKUP(MASTER_DATA_PROCESSED!$C128,Backend!$Q$9:$T$52,3,FALSE),MASTER_DATA_NORMALIZED!DN128)</f>
        <v>0</v>
      </c>
      <c r="DO128" s="100">
        <f>IF(AND(MASTER_DATA_NORMALIZED!DO128=0,DO$22=$L$22),VLOOKUP(MASTER_DATA_PROCESSED!$C128,Backend!$Q$9:$T$52,3,FALSE),MASTER_DATA_NORMALIZED!DO128)</f>
        <v>0</v>
      </c>
      <c r="DP128" s="100" t="e">
        <f>IF(AND(MASTER_DATA_NORMALIZED!DP128=0,DP$22=$L$22),VLOOKUP(MASTER_DATA_PROCESSED!$C128,Backend!$Q$9:$T$52,3,FALSE),MASTER_DATA_NORMALIZED!DP128)</f>
        <v>#N/A</v>
      </c>
      <c r="DQ128" s="100">
        <f>IF(AND(MASTER_DATA_NORMALIZED!DQ128=0,DQ$22=$L$22),VLOOKUP(MASTER_DATA_PROCESSED!$C128,Backend!$Q$9:$T$52,3,FALSE),MASTER_DATA_NORMALIZED!DQ128)</f>
        <v>0</v>
      </c>
      <c r="DR128" s="100">
        <f>IF(AND(MASTER_DATA_NORMALIZED!DR128=0,DR$22=$L$22),VLOOKUP(MASTER_DATA_PROCESSED!$C128,Backend!$Q$9:$T$52,3,FALSE),MASTER_DATA_NORMALIZED!DR128)</f>
        <v>0</v>
      </c>
      <c r="DS128" s="100">
        <f>IF(AND(MASTER_DATA_NORMALIZED!DS128=0,DS$22=$L$22),VLOOKUP(MASTER_DATA_PROCESSED!$C128,Backend!$Q$9:$T$52,3,FALSE),MASTER_DATA_NORMALIZED!DS128)</f>
        <v>0</v>
      </c>
      <c r="DT128" s="100" t="e">
        <f>IF(AND(MASTER_DATA_NORMALIZED!DT128=0,DT$22=$L$22),VLOOKUP(MASTER_DATA_PROCESSED!$C128,Backend!$Q$9:$T$52,3,FALSE),MASTER_DATA_NORMALIZED!DT128)</f>
        <v>#N/A</v>
      </c>
      <c r="DU128" s="100">
        <f>IF(AND(MASTER_DATA_NORMALIZED!DU128=0,DU$22=$L$22),VLOOKUP(MASTER_DATA_PROCESSED!$C128,Backend!$Q$9:$T$52,3,FALSE),MASTER_DATA_NORMALIZED!DU128)</f>
        <v>0</v>
      </c>
      <c r="DV128" s="100">
        <f>IF(AND(MASTER_DATA_NORMALIZED!DV128=0,DV$22=$L$22),VLOOKUP(MASTER_DATA_PROCESSED!$C128,Backend!$Q$9:$T$52,3,FALSE),MASTER_DATA_NORMALIZED!DV128)</f>
        <v>0</v>
      </c>
      <c r="DW128" s="100">
        <f>IF(AND(MASTER_DATA_NORMALIZED!DW128=0,DW$22=$L$22),VLOOKUP(MASTER_DATA_PROCESSED!$C128,Backend!$Q$9:$T$52,3,FALSE),MASTER_DATA_NORMALIZED!DW128)</f>
        <v>0</v>
      </c>
      <c r="DX128" s="100" t="e">
        <f>IF(AND(MASTER_DATA_NORMALIZED!DX128=0,DX$22=$L$22),VLOOKUP(MASTER_DATA_PROCESSED!$C128,Backend!$Q$9:$T$52,3,FALSE),MASTER_DATA_NORMALIZED!DX128)</f>
        <v>#N/A</v>
      </c>
      <c r="DY128" s="100">
        <f>IF(AND(MASTER_DATA_NORMALIZED!DY128=0,DY$22=$L$22),VLOOKUP(MASTER_DATA_PROCESSED!$C128,Backend!$Q$9:$T$52,3,FALSE),MASTER_DATA_NORMALIZED!DY128)</f>
        <v>0</v>
      </c>
      <c r="DZ128" s="100">
        <f>IF(AND(MASTER_DATA_NORMALIZED!DZ128=0,DZ$22=$L$22),VLOOKUP(MASTER_DATA_PROCESSED!$C128,Backend!$Q$9:$T$52,3,FALSE),MASTER_DATA_NORMALIZED!DZ128)</f>
        <v>0</v>
      </c>
      <c r="EA128" s="100">
        <f>IF(AND(MASTER_DATA_NORMALIZED!EA128=0,EA$22=$L$22),VLOOKUP(MASTER_DATA_PROCESSED!$C128,Backend!$Q$9:$T$52,3,FALSE),MASTER_DATA_NORMALIZED!EA128)</f>
        <v>0</v>
      </c>
      <c r="EB128" s="100" t="e">
        <f>IF(AND(MASTER_DATA_NORMALIZED!EB128=0,EB$22=$L$22),VLOOKUP(MASTER_DATA_PROCESSED!$C128,Backend!$Q$9:$T$52,3,FALSE),MASTER_DATA_NORMALIZED!EB128)</f>
        <v>#N/A</v>
      </c>
      <c r="EC128" s="100" t="e">
        <f>IF(AND(MASTER_DATA_NORMALIZED!EC128=0,EC$22=$L$22),VLOOKUP(MASTER_DATA_PROCESSED!$C128,Backend!$Q$9:$T$52,3,FALSE),MASTER_DATA_NORMALIZED!EC128)</f>
        <v>#DIV/0!</v>
      </c>
      <c r="ED128" s="100" t="e">
        <f>IF(AND(MASTER_DATA_NORMALIZED!ED128=0,ED$22=$L$22),VLOOKUP(MASTER_DATA_PROCESSED!$C128,Backend!$Q$9:$T$52,3,FALSE),MASTER_DATA_NORMALIZED!ED128)</f>
        <v>#DIV/0!</v>
      </c>
      <c r="EE128" s="100" t="e">
        <f>IF(AND(MASTER_DATA_NORMALIZED!EE128=0,EE$22=$L$22),VLOOKUP(MASTER_DATA_PROCESSED!$C128,Backend!$Q$9:$T$52,3,FALSE),MASTER_DATA_NORMALIZED!EE128)</f>
        <v>#DIV/0!</v>
      </c>
      <c r="EF128" s="100" t="e">
        <f>IF(AND(MASTER_DATA_NORMALIZED!EF128=0,EF$22=$L$22),VLOOKUP(MASTER_DATA_PROCESSED!$C128,Backend!$Q$9:$T$52,3,FALSE),MASTER_DATA_NORMALIZED!EF128)</f>
        <v>#VALUE!</v>
      </c>
      <c r="EG128" s="100">
        <f>IF(AND(MASTER_DATA_NORMALIZED!EG128=0,EG$22=$L$22),VLOOKUP(MASTER_DATA_PROCESSED!$C128,Backend!$Q$9:$T$52,3,FALSE),MASTER_DATA_NORMALIZED!EG128)</f>
        <v>0</v>
      </c>
      <c r="EH128" s="100">
        <f>IF(AND(MASTER_DATA_NORMALIZED!EH128=0,EH$22=$L$22),VLOOKUP(MASTER_DATA_PROCESSED!$C128,Backend!$Q$9:$T$52,3,FALSE),MASTER_DATA_NORMALIZED!EH128)</f>
        <v>0</v>
      </c>
      <c r="EI128" s="100">
        <f>IF(AND(MASTER_DATA_NORMALIZED!EI128=0,EI$22=$L$22),VLOOKUP(MASTER_DATA_PROCESSED!$C128,Backend!$Q$9:$T$52,3,FALSE),MASTER_DATA_NORMALIZED!EI128)</f>
        <v>0</v>
      </c>
      <c r="EJ128" s="100" t="e">
        <f>IF(AND(MASTER_DATA_NORMALIZED!EJ128=0,EJ$22=$L$22),VLOOKUP(MASTER_DATA_PROCESSED!$C128,Backend!$Q$9:$T$52,3,FALSE),MASTER_DATA_NORMALIZED!EJ128)</f>
        <v>#N/A</v>
      </c>
      <c r="EK128" s="100">
        <f>IF(AND(MASTER_DATA_NORMALIZED!EK128=0,EK$22=$L$22),VLOOKUP(MASTER_DATA_PROCESSED!$C128,Backend!$Q$9:$T$52,3,FALSE),MASTER_DATA_NORMALIZED!EK128)</f>
        <v>0</v>
      </c>
      <c r="EL128" s="100">
        <f>IF(AND(MASTER_DATA_NORMALIZED!EL128=0,EL$22=$L$22),VLOOKUP(MASTER_DATA_PROCESSED!$C128,Backend!$Q$9:$T$52,3,FALSE),MASTER_DATA_NORMALIZED!EL128)</f>
        <v>0</v>
      </c>
      <c r="EM128" s="100">
        <f>IF(AND(MASTER_DATA_NORMALIZED!EM128=0,EM$22=$L$22),VLOOKUP(MASTER_DATA_PROCESSED!$C128,Backend!$Q$9:$T$52,3,FALSE),MASTER_DATA_NORMALIZED!EM128)</f>
        <v>0</v>
      </c>
      <c r="EN128" s="100" t="e">
        <f>IF(AND(MASTER_DATA_NORMALIZED!EN128=0,EN$22=$L$22),VLOOKUP(MASTER_DATA_PROCESSED!$C128,Backend!$Q$9:$T$52,3,FALSE),MASTER_DATA_NORMALIZED!EN128)</f>
        <v>#N/A</v>
      </c>
      <c r="EO128" s="100">
        <f>IF(AND(MASTER_DATA_NORMALIZED!EO128=0,EO$22=$L$22),VLOOKUP(MASTER_DATA_PROCESSED!$C128,Backend!$Q$9:$T$52,3,FALSE),MASTER_DATA_NORMALIZED!EO128)</f>
        <v>0</v>
      </c>
      <c r="EP128" s="100">
        <f>IF(AND(MASTER_DATA_NORMALIZED!EP128=0,EP$22=$L$22),VLOOKUP(MASTER_DATA_PROCESSED!$C128,Backend!$Q$9:$T$52,3,FALSE),MASTER_DATA_NORMALIZED!EP128)</f>
        <v>0</v>
      </c>
      <c r="EQ128" s="100">
        <f>IF(AND(MASTER_DATA_NORMALIZED!EQ128=0,EQ$22=$L$22),VLOOKUP(MASTER_DATA_PROCESSED!$C128,Backend!$Q$9:$T$52,3,FALSE),MASTER_DATA_NORMALIZED!EQ128)</f>
        <v>0</v>
      </c>
      <c r="ER128" s="100" t="e">
        <f>IF(AND(MASTER_DATA_NORMALIZED!ER128=0,ER$22=$L$22),VLOOKUP(MASTER_DATA_PROCESSED!$C128,Backend!$Q$9:$T$52,3,FALSE),MASTER_DATA_NORMALIZED!ER128)</f>
        <v>#N/A</v>
      </c>
      <c r="ES128" s="100">
        <f>IF(AND(MASTER_DATA_NORMALIZED!ES128=0,ES$22=$L$22),VLOOKUP(MASTER_DATA_PROCESSED!$C128,Backend!$Q$9:$T$52,3,FALSE),MASTER_DATA_NORMALIZED!ES128)</f>
        <v>0</v>
      </c>
      <c r="ET128" s="100">
        <f>IF(AND(MASTER_DATA_NORMALIZED!ET128=0,ET$22=$L$22),VLOOKUP(MASTER_DATA_PROCESSED!$C128,Backend!$Q$9:$T$52,3,FALSE),MASTER_DATA_NORMALIZED!ET128)</f>
        <v>0</v>
      </c>
      <c r="EU128" s="100">
        <f>IF(AND(MASTER_DATA_NORMALIZED!EU128=0,EU$22=$L$22),VLOOKUP(MASTER_DATA_PROCESSED!$C128,Backend!$Q$9:$T$52,3,FALSE),MASTER_DATA_NORMALIZED!EU128)</f>
        <v>0</v>
      </c>
      <c r="EV128" s="100" t="e">
        <f>IF(AND(MASTER_DATA_NORMALIZED!EV128=0,EV$22=$L$22),VLOOKUP(MASTER_DATA_PROCESSED!$C128,Backend!$Q$9:$T$52,3,FALSE),MASTER_DATA_NORMALIZED!EV128)</f>
        <v>#N/A</v>
      </c>
      <c r="EW128" s="100">
        <f>IF(AND(MASTER_DATA_NORMALIZED!EW128=0,EW$22=$L$22),VLOOKUP(MASTER_DATA_PROCESSED!$C128,Backend!$Q$9:$T$52,3,FALSE),MASTER_DATA_NORMALIZED!EW128)</f>
        <v>0</v>
      </c>
      <c r="EX128" s="100">
        <f>IF(AND(MASTER_DATA_NORMALIZED!EX128=0,EX$22=$L$22),VLOOKUP(MASTER_DATA_PROCESSED!$C128,Backend!$Q$9:$T$52,3,FALSE),MASTER_DATA_NORMALIZED!EX128)</f>
        <v>0</v>
      </c>
      <c r="EY128" s="100">
        <f>IF(AND(MASTER_DATA_NORMALIZED!EY128=0,EY$22=$L$22),VLOOKUP(MASTER_DATA_PROCESSED!$C128,Backend!$Q$9:$T$52,3,FALSE),MASTER_DATA_NORMALIZED!EY128)</f>
        <v>0</v>
      </c>
      <c r="EZ128" s="100" t="e">
        <f>IF(AND(MASTER_DATA_NORMALIZED!EZ128=0,EZ$22=$L$22),VLOOKUP(MASTER_DATA_PROCESSED!$C128,Backend!$Q$9:$T$52,3,FALSE),MASTER_DATA_NORMALIZED!EZ128)</f>
        <v>#N/A</v>
      </c>
      <c r="FA128" s="100">
        <f>IF(AND(MASTER_DATA_NORMALIZED!FA128=0,FA$22=$L$22),VLOOKUP(MASTER_DATA_PROCESSED!$C128,Backend!$Q$9:$T$52,3,FALSE),MASTER_DATA_NORMALIZED!FA128)</f>
        <v>0</v>
      </c>
      <c r="FB128" s="100">
        <f>IF(AND(MASTER_DATA_NORMALIZED!FB128=0,FB$22=$L$22),VLOOKUP(MASTER_DATA_PROCESSED!$C128,Backend!$Q$9:$T$52,3,FALSE),MASTER_DATA_NORMALIZED!FB128)</f>
        <v>0</v>
      </c>
      <c r="FC128" s="100">
        <f>IF(AND(MASTER_DATA_NORMALIZED!FC128=0,FC$22=$L$22),VLOOKUP(MASTER_DATA_PROCESSED!$C128,Backend!$Q$9:$T$52,3,FALSE),MASTER_DATA_NORMALIZED!FC128)</f>
        <v>0</v>
      </c>
      <c r="FD128" s="100" t="e">
        <f>IF(AND(MASTER_DATA_NORMALIZED!FD128=0,FD$22=$L$22),VLOOKUP(MASTER_DATA_PROCESSED!$C128,Backend!$Q$9:$T$52,3,FALSE),MASTER_DATA_NORMALIZED!FD128)</f>
        <v>#N/A</v>
      </c>
      <c r="FE128" s="100">
        <f>IF(AND(MASTER_DATA_NORMALIZED!FE128=0,FE$22=$L$22),VLOOKUP(MASTER_DATA_PROCESSED!$C128,Backend!$Q$9:$T$52,3,FALSE),MASTER_DATA_NORMALIZED!FE128)</f>
        <v>0</v>
      </c>
      <c r="FF128" s="100">
        <f>IF(AND(MASTER_DATA_NORMALIZED!FF128=0,FF$22=$L$22),VLOOKUP(MASTER_DATA_PROCESSED!$C128,Backend!$Q$9:$T$52,3,FALSE),MASTER_DATA_NORMALIZED!FF128)</f>
        <v>0</v>
      </c>
      <c r="FG128" s="100">
        <f>IF(AND(MASTER_DATA_NORMALIZED!FG128=0,FG$22=$L$22),VLOOKUP(MASTER_DATA_PROCESSED!$C128,Backend!$Q$9:$T$52,3,FALSE),MASTER_DATA_NORMALIZED!FG128)</f>
        <v>0</v>
      </c>
      <c r="FH128" s="100" t="e">
        <f>IF(AND(MASTER_DATA_NORMALIZED!FH128=0,FH$22=$L$22),VLOOKUP(MASTER_DATA_PROCESSED!$C128,Backend!$Q$9:$T$52,3,FALSE),MASTER_DATA_NORMALIZED!FH128)</f>
        <v>#N/A</v>
      </c>
      <c r="FI128" s="100">
        <f>IF(AND(MASTER_DATA_NORMALIZED!FI128=0,FI$22=$L$22),VLOOKUP(MASTER_DATA_PROCESSED!$C128,Backend!$Q$9:$T$52,3,FALSE),MASTER_DATA_NORMALIZED!FI128)</f>
        <v>0</v>
      </c>
      <c r="FJ128" s="100">
        <f>IF(AND(MASTER_DATA_NORMALIZED!FJ128=0,FJ$22=$L$22),VLOOKUP(MASTER_DATA_PROCESSED!$C128,Backend!$Q$9:$T$52,3,FALSE),MASTER_DATA_NORMALIZED!FJ128)</f>
        <v>0</v>
      </c>
      <c r="FK128" s="100">
        <f>IF(AND(MASTER_DATA_NORMALIZED!FK128=0,FK$22=$L$22),VLOOKUP(MASTER_DATA_PROCESSED!$C128,Backend!$Q$9:$T$52,3,FALSE),MASTER_DATA_NORMALIZED!FK128)</f>
        <v>0</v>
      </c>
      <c r="FL128" s="100" t="e">
        <f>IF(AND(MASTER_DATA_NORMALIZED!FL128=0,FL$22=$L$22),VLOOKUP(MASTER_DATA_PROCESSED!$C128,Backend!$Q$9:$T$52,3,FALSE),MASTER_DATA_NORMALIZED!FL128)</f>
        <v>#N/A</v>
      </c>
      <c r="FM128" s="100">
        <f>IF(AND(MASTER_DATA_NORMALIZED!FM128=0,FM$22=$L$22),VLOOKUP(MASTER_DATA_PROCESSED!$C128,Backend!$Q$9:$T$52,3,FALSE),MASTER_DATA_NORMALIZED!FM128)</f>
        <v>0</v>
      </c>
      <c r="FN128" s="100">
        <f>IF(AND(MASTER_DATA_NORMALIZED!FN128=0,FN$22=$L$22),VLOOKUP(MASTER_DATA_PROCESSED!$C128,Backend!$Q$9:$T$52,3,FALSE),MASTER_DATA_NORMALIZED!FN128)</f>
        <v>0</v>
      </c>
      <c r="FO128" s="100">
        <f>IF(AND(MASTER_DATA_NORMALIZED!FO128=0,FO$22=$L$22),VLOOKUP(MASTER_DATA_PROCESSED!$C128,Backend!$Q$9:$T$52,3,FALSE),MASTER_DATA_NORMALIZED!FO128)</f>
        <v>0</v>
      </c>
      <c r="FP128" s="100" t="e">
        <f>IF(AND(MASTER_DATA_NORMALIZED!FP128=0,FP$22=$L$22),VLOOKUP(MASTER_DATA_PROCESSED!$C128,Backend!$Q$9:$T$52,3,FALSE),MASTER_DATA_NORMALIZED!FP128)</f>
        <v>#N/A</v>
      </c>
      <c r="FQ128" s="100">
        <f>IF(AND(MASTER_DATA_NORMALIZED!FQ128=0,FQ$22=$L$22),VLOOKUP(MASTER_DATA_PROCESSED!$C128,Backend!$Q$9:$T$52,3,FALSE),MASTER_DATA_NORMALIZED!FQ128)</f>
        <v>0</v>
      </c>
      <c r="FR128" s="100">
        <f>IF(AND(MASTER_DATA_NORMALIZED!FR128=0,FR$22=$L$22),VLOOKUP(MASTER_DATA_PROCESSED!$C128,Backend!$Q$9:$T$52,3,FALSE),MASTER_DATA_NORMALIZED!FR128)</f>
        <v>0</v>
      </c>
      <c r="FS128" s="100">
        <f>IF(AND(MASTER_DATA_NORMALIZED!FS128=0,FS$22=$L$22),VLOOKUP(MASTER_DATA_PROCESSED!$C128,Backend!$Q$9:$T$52,3,FALSE),MASTER_DATA_NORMALIZED!FS128)</f>
        <v>0</v>
      </c>
      <c r="FT128" s="100" t="e">
        <f>IF(AND(MASTER_DATA_NORMALIZED!FT128=0,FT$22=$L$22),VLOOKUP(MASTER_DATA_PROCESSED!$C128,Backend!$Q$9:$T$52,3,FALSE),MASTER_DATA_NORMALIZED!FT128)</f>
        <v>#N/A</v>
      </c>
      <c r="FU128" s="100">
        <f>IF(AND(MASTER_DATA_NORMALIZED!FU128=0,FU$22=$L$22),VLOOKUP(MASTER_DATA_PROCESSED!$C128,Backend!$Q$9:$T$52,3,FALSE),MASTER_DATA_NORMALIZED!FU128)</f>
        <v>0</v>
      </c>
      <c r="FV128" s="100">
        <f>IF(AND(MASTER_DATA_NORMALIZED!FV128=0,FV$22=$L$22),VLOOKUP(MASTER_DATA_PROCESSED!$C128,Backend!$Q$9:$T$52,3,FALSE),MASTER_DATA_NORMALIZED!FV128)</f>
        <v>0</v>
      </c>
      <c r="FW128" s="100">
        <f>IF(AND(MASTER_DATA_NORMALIZED!FW128=0,FW$22=$L$22),VLOOKUP(MASTER_DATA_PROCESSED!$C128,Backend!$Q$9:$T$52,3,FALSE),MASTER_DATA_NORMALIZED!FW128)</f>
        <v>0</v>
      </c>
      <c r="FX128" s="100" t="e">
        <f>IF(AND(MASTER_DATA_NORMALIZED!FX128=0,FX$22=$L$22),VLOOKUP(MASTER_DATA_PROCESSED!$C128,Backend!$Q$9:$T$52,3,FALSE),MASTER_DATA_NORMALIZED!FX128)</f>
        <v>#N/A</v>
      </c>
      <c r="FY128" s="100">
        <f>IF(AND(MASTER_DATA_NORMALIZED!FY128=0,FY$22=$L$22),VLOOKUP(MASTER_DATA_PROCESSED!$C128,Backend!$Q$9:$T$52,3,FALSE),MASTER_DATA_NORMALIZED!FY128)</f>
        <v>0</v>
      </c>
      <c r="FZ128" s="100">
        <f>IF(AND(MASTER_DATA_NORMALIZED!FZ128=0,FZ$22=$L$22),VLOOKUP(MASTER_DATA_PROCESSED!$C128,Backend!$Q$9:$T$52,3,FALSE),MASTER_DATA_NORMALIZED!FZ128)</f>
        <v>0</v>
      </c>
      <c r="GA128" s="100">
        <f>IF(AND(MASTER_DATA_NORMALIZED!GA128=0,GA$22=$L$22),VLOOKUP(MASTER_DATA_PROCESSED!$C128,Backend!$Q$9:$T$52,3,FALSE),MASTER_DATA_NORMALIZED!GA128)</f>
        <v>0</v>
      </c>
      <c r="GB128" s="100" t="e">
        <f>IF(AND(MASTER_DATA_NORMALIZED!GB128=0,GB$22=$L$22),VLOOKUP(MASTER_DATA_PROCESSED!$C128,Backend!$Q$9:$T$52,3,FALSE),MASTER_DATA_NORMALIZED!GB128)</f>
        <v>#N/A</v>
      </c>
      <c r="GC128" s="100">
        <f>IF(AND(MASTER_DATA_NORMALIZED!GC128=0,GC$22=$L$22),VLOOKUP(MASTER_DATA_PROCESSED!$C128,Backend!$Q$9:$T$52,3,FALSE),MASTER_DATA_NORMALIZED!GC128)</f>
        <v>0</v>
      </c>
      <c r="GD128" s="100">
        <f>IF(AND(MASTER_DATA_NORMALIZED!GD128=0,GD$22=$L$22),VLOOKUP(MASTER_DATA_PROCESSED!$C128,Backend!$Q$9:$T$52,3,FALSE),MASTER_DATA_NORMALIZED!GD128)</f>
        <v>0</v>
      </c>
      <c r="GE128" s="100">
        <f>IF(AND(MASTER_DATA_NORMALIZED!GE128=0,GE$22=$L$22),VLOOKUP(MASTER_DATA_PROCESSED!$C128,Backend!$Q$9:$T$52,3,FALSE),MASTER_DATA_NORMALIZED!GE128)</f>
        <v>0</v>
      </c>
      <c r="GF128" s="100" t="e">
        <f>IF(AND(MASTER_DATA_NORMALIZED!GF128=0,GF$22=$L$22),VLOOKUP(MASTER_DATA_PROCESSED!$C128,Backend!$Q$9:$T$52,3,FALSE),MASTER_DATA_NORMALIZED!GF128)</f>
        <v>#N/A</v>
      </c>
      <c r="GG128" s="100">
        <f>IF(AND(MASTER_DATA_NORMALIZED!GG128=0,GG$22=$L$22),VLOOKUP(MASTER_DATA_PROCESSED!$C128,Backend!$Q$9:$T$52,3,FALSE),MASTER_DATA_NORMALIZED!GG128)</f>
        <v>0</v>
      </c>
      <c r="GH128" s="100">
        <f>IF(AND(MASTER_DATA_NORMALIZED!GH128=0,GH$22=$L$22),VLOOKUP(MASTER_DATA_PROCESSED!$C128,Backend!$Q$9:$T$52,3,FALSE),MASTER_DATA_NORMALIZED!GH128)</f>
        <v>0</v>
      </c>
      <c r="GI128" s="100">
        <f>IF(AND(MASTER_DATA_NORMALIZED!GI128=0,GI$22=$L$22),VLOOKUP(MASTER_DATA_PROCESSED!$C128,Backend!$Q$9:$T$52,3,FALSE),MASTER_DATA_NORMALIZED!GI128)</f>
        <v>0</v>
      </c>
      <c r="GJ128" s="100" t="e">
        <f>IF(AND(MASTER_DATA_NORMALIZED!GJ128=0,GJ$22=$L$22),VLOOKUP(MASTER_DATA_PROCESSED!$C128,Backend!$Q$9:$T$52,3,FALSE),MASTER_DATA_NORMALIZED!GJ128)</f>
        <v>#N/A</v>
      </c>
      <c r="GK128" s="100">
        <f>IF(AND(MASTER_DATA_NORMALIZED!GK128=0,GK$22=$L$22),VLOOKUP(MASTER_DATA_PROCESSED!$C128,Backend!$Q$9:$T$52,3,FALSE),MASTER_DATA_NORMALIZED!GK128)</f>
        <v>0</v>
      </c>
      <c r="GL128" s="100">
        <f>IF(AND(MASTER_DATA_NORMALIZED!GL128=0,GL$22=$L$22),VLOOKUP(MASTER_DATA_PROCESSED!$C128,Backend!$Q$9:$T$52,3,FALSE),MASTER_DATA_NORMALIZED!GL128)</f>
        <v>0</v>
      </c>
      <c r="GM128" s="100">
        <f>IF(AND(MASTER_DATA_NORMALIZED!GM128=0,GM$22=$L$22),VLOOKUP(MASTER_DATA_PROCESSED!$C128,Backend!$Q$9:$T$52,3,FALSE),MASTER_DATA_NORMALIZED!GM128)</f>
        <v>0</v>
      </c>
      <c r="GN128" s="100" t="e">
        <f>IF(AND(MASTER_DATA_NORMALIZED!GN128=0,GN$22=$L$22),VLOOKUP(MASTER_DATA_PROCESSED!$C128,Backend!$Q$9:$T$52,3,FALSE),MASTER_DATA_NORMALIZED!GN128)</f>
        <v>#N/A</v>
      </c>
      <c r="GO128" s="100">
        <f>IF(AND(MASTER_DATA_NORMALIZED!GO128=0,GO$22=$L$22),VLOOKUP(MASTER_DATA_PROCESSED!$C128,Backend!$Q$9:$T$52,3,FALSE),MASTER_DATA_NORMALIZED!GO128)</f>
        <v>0</v>
      </c>
      <c r="GP128" s="100">
        <f>IF(AND(MASTER_DATA_NORMALIZED!GP128=0,GP$22=$L$22),VLOOKUP(MASTER_DATA_PROCESSED!$C128,Backend!$Q$9:$T$52,3,FALSE),MASTER_DATA_NORMALIZED!GP128)</f>
        <v>0</v>
      </c>
      <c r="GQ128" s="100">
        <f>IF(AND(MASTER_DATA_NORMALIZED!GQ128=0,GQ$22=$L$22),VLOOKUP(MASTER_DATA_PROCESSED!$C128,Backend!$Q$9:$T$52,3,FALSE),MASTER_DATA_NORMALIZED!GQ128)</f>
        <v>0</v>
      </c>
      <c r="GR128" s="100" t="e">
        <f>IF(AND(MASTER_DATA_NORMALIZED!GR128=0,GR$22=$L$22),VLOOKUP(MASTER_DATA_PROCESSED!$C128,Backend!$Q$9:$T$52,3,FALSE),MASTER_DATA_NORMALIZED!GR128)</f>
        <v>#N/A</v>
      </c>
      <c r="GS128" s="100">
        <f>IF(AND(MASTER_DATA_NORMALIZED!GS128=0,GS$22=$L$22),VLOOKUP(MASTER_DATA_PROCESSED!$C128,Backend!$Q$9:$T$52,3,FALSE),MASTER_DATA_NORMALIZED!GS128)</f>
        <v>0</v>
      </c>
      <c r="GT128" s="100">
        <f>IF(AND(MASTER_DATA_NORMALIZED!GT128=0,GT$22=$L$22),VLOOKUP(MASTER_DATA_PROCESSED!$C128,Backend!$Q$9:$T$52,3,FALSE),MASTER_DATA_NORMALIZED!GT128)</f>
        <v>0</v>
      </c>
      <c r="GU128" s="100">
        <f>IF(AND(MASTER_DATA_NORMALIZED!GU128=0,GU$22=$L$22),VLOOKUP(MASTER_DATA_PROCESSED!$C128,Backend!$Q$9:$T$52,3,FALSE),MASTER_DATA_NORMALIZED!GU128)</f>
        <v>0</v>
      </c>
      <c r="GV128" s="100" t="e">
        <f>IF(AND(MASTER_DATA_NORMALIZED!GV128=0,GV$22=$L$22),VLOOKUP(MASTER_DATA_PROCESSED!$C128,Backend!$Q$9:$T$52,3,FALSE),MASTER_DATA_NORMALIZED!GV128)</f>
        <v>#N/A</v>
      </c>
      <c r="GW128" s="100" t="e">
        <f>IF(AND(MASTER_DATA_NORMALIZED!GW128=0,GW$22=$L$22),VLOOKUP(MASTER_DATA_PROCESSED!$C128,Backend!$Q$9:$T$52,3,FALSE),MASTER_DATA_NORMALIZED!GW128)</f>
        <v>#REF!</v>
      </c>
      <c r="GX128" s="100" t="e">
        <f>IF(AND(MASTER_DATA_NORMALIZED!GX128=0,GX$22=$L$22),VLOOKUP(MASTER_DATA_PROCESSED!$C128,Backend!$Q$9:$T$52,3,FALSE),MASTER_DATA_NORMALIZED!GX128)</f>
        <v>#REF!</v>
      </c>
      <c r="GY128" s="100" t="e">
        <f>IF(AND(MASTER_DATA_NORMALIZED!GY128=0,GY$22=$L$22),VLOOKUP(MASTER_DATA_PROCESSED!$C128,Backend!$Q$9:$T$52,3,FALSE),MASTER_DATA_NORMALIZED!GY128)</f>
        <v>#REF!</v>
      </c>
    </row>
    <row r="129" spans="2:207" s="27" customFormat="1" ht="17.25" hidden="1" outlineLevel="2" x14ac:dyDescent="0.3">
      <c r="B129" s="183">
        <f t="shared" si="14"/>
        <v>20</v>
      </c>
      <c r="C129" s="51">
        <f t="shared" si="15"/>
        <v>254</v>
      </c>
      <c r="D129" s="82"/>
      <c r="E129" s="55"/>
      <c r="F129" s="55">
        <v>254</v>
      </c>
      <c r="G129" s="83"/>
      <c r="H129" s="41" t="s">
        <v>167</v>
      </c>
      <c r="I129" s="100">
        <f>IF(AND(MASTER_DATA_NORMALIZED!I129=0,I$22=$L$22),VLOOKUP(MASTER_DATA_PROCESSED!$C129,Backend!$Q$9:$T$52,3,FALSE),MASTER_DATA_NORMALIZED!I129)</f>
        <v>0</v>
      </c>
      <c r="J129" s="100">
        <f>IF(AND(MASTER_DATA_NORMALIZED!J129=0,J$22=$L$22),VLOOKUP(MASTER_DATA_PROCESSED!$C129,Backend!$Q$9:$T$52,3,FALSE),MASTER_DATA_NORMALIZED!J129)</f>
        <v>0</v>
      </c>
      <c r="K129" s="100">
        <f>IF(AND(MASTER_DATA_NORMALIZED!K129=0,K$22=$L$22),VLOOKUP(MASTER_DATA_PROCESSED!$C129,Backend!$Q$9:$T$52,3,FALSE),MASTER_DATA_NORMALIZED!K129)</f>
        <v>0</v>
      </c>
      <c r="L129" s="100" t="e">
        <f>IF(AND(MASTER_DATA_NORMALIZED!L129=0,L$22=$L$22),VLOOKUP(MASTER_DATA_PROCESSED!$C129,Backend!$Q$9:$T$52,3,FALSE),MASTER_DATA_NORMALIZED!L129)</f>
        <v>#N/A</v>
      </c>
      <c r="M129" s="100">
        <f>IF(AND(MASTER_DATA_NORMALIZED!M129=0,M$22=$L$22),VLOOKUP(MASTER_DATA_PROCESSED!$C129,Backend!$Q$9:$T$52,3,FALSE),MASTER_DATA_NORMALIZED!M129)</f>
        <v>0</v>
      </c>
      <c r="N129" s="100">
        <f>IF(AND(MASTER_DATA_NORMALIZED!N129=0,N$22=$L$22),VLOOKUP(MASTER_DATA_PROCESSED!$C129,Backend!$Q$9:$T$52,3,FALSE),MASTER_DATA_NORMALIZED!N129)</f>
        <v>0</v>
      </c>
      <c r="O129" s="100">
        <f>IF(AND(MASTER_DATA_NORMALIZED!O129=0,O$22=$L$22),VLOOKUP(MASTER_DATA_PROCESSED!$C129,Backend!$Q$9:$T$52,3,FALSE),MASTER_DATA_NORMALIZED!O129)</f>
        <v>0</v>
      </c>
      <c r="P129" s="100" t="e">
        <f>IF(AND(MASTER_DATA_NORMALIZED!P129=0,P$22=$L$22),VLOOKUP(MASTER_DATA_PROCESSED!$C129,Backend!$Q$9:$T$52,3,FALSE),MASTER_DATA_NORMALIZED!P129)</f>
        <v>#N/A</v>
      </c>
      <c r="Q129" s="100">
        <f>IF(AND(MASTER_DATA_NORMALIZED!Q129=0,Q$22=$L$22),VLOOKUP(MASTER_DATA_PROCESSED!$C129,Backend!$Q$9:$T$52,3,FALSE),MASTER_DATA_NORMALIZED!Q129)</f>
        <v>0</v>
      </c>
      <c r="R129" s="100">
        <f>IF(AND(MASTER_DATA_NORMALIZED!R129=0,R$22=$L$22),VLOOKUP(MASTER_DATA_PROCESSED!$C129,Backend!$Q$9:$T$52,3,FALSE),MASTER_DATA_NORMALIZED!R129)</f>
        <v>0</v>
      </c>
      <c r="S129" s="100">
        <f>IF(AND(MASTER_DATA_NORMALIZED!S129=0,S$22=$L$22),VLOOKUP(MASTER_DATA_PROCESSED!$C129,Backend!$Q$9:$T$52,3,FALSE),MASTER_DATA_NORMALIZED!S129)</f>
        <v>0</v>
      </c>
      <c r="T129" s="100" t="e">
        <f>IF(AND(MASTER_DATA_NORMALIZED!T129=0,T$22=$L$22),VLOOKUP(MASTER_DATA_PROCESSED!$C129,Backend!$Q$9:$T$52,3,FALSE),MASTER_DATA_NORMALIZED!T129)</f>
        <v>#N/A</v>
      </c>
      <c r="U129" s="100">
        <f>IF(AND(MASTER_DATA_NORMALIZED!U129=0,U$22=$L$22),VLOOKUP(MASTER_DATA_PROCESSED!$C129,Backend!$Q$9:$T$52,3,FALSE),MASTER_DATA_NORMALIZED!U129)</f>
        <v>0</v>
      </c>
      <c r="V129" s="100">
        <f>IF(AND(MASTER_DATA_NORMALIZED!V129=0,V$22=$L$22),VLOOKUP(MASTER_DATA_PROCESSED!$C129,Backend!$Q$9:$T$52,3,FALSE),MASTER_DATA_NORMALIZED!V129)</f>
        <v>0</v>
      </c>
      <c r="W129" s="100">
        <f>IF(AND(MASTER_DATA_NORMALIZED!W129=0,W$22=$L$22),VLOOKUP(MASTER_DATA_PROCESSED!$C129,Backend!$Q$9:$T$52,3,FALSE),MASTER_DATA_NORMALIZED!W129)</f>
        <v>0</v>
      </c>
      <c r="X129" s="100" t="e">
        <f>IF(AND(MASTER_DATA_NORMALIZED!X129=0,X$22=$L$22),VLOOKUP(MASTER_DATA_PROCESSED!$C129,Backend!$Q$9:$T$52,3,FALSE),MASTER_DATA_NORMALIZED!X129)</f>
        <v>#N/A</v>
      </c>
      <c r="Y129" s="100">
        <f>IF(AND(MASTER_DATA_NORMALIZED!Y129=0,Y$22=$L$22),VLOOKUP(MASTER_DATA_PROCESSED!$C129,Backend!$Q$9:$T$52,3,FALSE),MASTER_DATA_NORMALIZED!Y129)</f>
        <v>0</v>
      </c>
      <c r="Z129" s="100">
        <f>IF(AND(MASTER_DATA_NORMALIZED!Z129=0,Z$22=$L$22),VLOOKUP(MASTER_DATA_PROCESSED!$C129,Backend!$Q$9:$T$52,3,FALSE),MASTER_DATA_NORMALIZED!Z129)</f>
        <v>0</v>
      </c>
      <c r="AA129" s="100">
        <f>IF(AND(MASTER_DATA_NORMALIZED!AA129=0,AA$22=$L$22),VLOOKUP(MASTER_DATA_PROCESSED!$C129,Backend!$Q$9:$T$52,3,FALSE),MASTER_DATA_NORMALIZED!AA129)</f>
        <v>0</v>
      </c>
      <c r="AB129" s="100" t="e">
        <f>IF(AND(MASTER_DATA_NORMALIZED!AB129=0,AB$22=$L$22),VLOOKUP(MASTER_DATA_PROCESSED!$C129,Backend!$Q$9:$T$52,3,FALSE),MASTER_DATA_NORMALIZED!AB129)</f>
        <v>#N/A</v>
      </c>
      <c r="AC129" s="100">
        <f>IF(AND(MASTER_DATA_NORMALIZED!AC129=0,AC$22=$L$22),VLOOKUP(MASTER_DATA_PROCESSED!$C129,Backend!$Q$9:$T$52,3,FALSE),MASTER_DATA_NORMALIZED!AC129)</f>
        <v>0</v>
      </c>
      <c r="AD129" s="100">
        <f>IF(AND(MASTER_DATA_NORMALIZED!AD129=0,AD$22=$L$22),VLOOKUP(MASTER_DATA_PROCESSED!$C129,Backend!$Q$9:$T$52,3,FALSE),MASTER_DATA_NORMALIZED!AD129)</f>
        <v>0</v>
      </c>
      <c r="AE129" s="100">
        <f>IF(AND(MASTER_DATA_NORMALIZED!AE129=0,AE$22=$L$22),VLOOKUP(MASTER_DATA_PROCESSED!$C129,Backend!$Q$9:$T$52,3,FALSE),MASTER_DATA_NORMALIZED!AE129)</f>
        <v>0</v>
      </c>
      <c r="AF129" s="100" t="e">
        <f>IF(AND(MASTER_DATA_NORMALIZED!AF129=0,AF$22=$L$22),VLOOKUP(MASTER_DATA_PROCESSED!$C129,Backend!$Q$9:$T$52,3,FALSE),MASTER_DATA_NORMALIZED!AF129)</f>
        <v>#N/A</v>
      </c>
      <c r="AG129" s="100">
        <f>IF(AND(MASTER_DATA_NORMALIZED!AG129=0,AG$22=$L$22),VLOOKUP(MASTER_DATA_PROCESSED!$C129,Backend!$Q$9:$T$52,3,FALSE),MASTER_DATA_NORMALIZED!AG129)</f>
        <v>0</v>
      </c>
      <c r="AH129" s="100">
        <f>IF(AND(MASTER_DATA_NORMALIZED!AH129=0,AH$22=$L$22),VLOOKUP(MASTER_DATA_PROCESSED!$C129,Backend!$Q$9:$T$52,3,FALSE),MASTER_DATA_NORMALIZED!AH129)</f>
        <v>0</v>
      </c>
      <c r="AI129" s="100">
        <f>IF(AND(MASTER_DATA_NORMALIZED!AI129=0,AI$22=$L$22),VLOOKUP(MASTER_DATA_PROCESSED!$C129,Backend!$Q$9:$T$52,3,FALSE),MASTER_DATA_NORMALIZED!AI129)</f>
        <v>0</v>
      </c>
      <c r="AJ129" s="100" t="e">
        <f>IF(AND(MASTER_DATA_NORMALIZED!AJ129=0,AJ$22=$L$22),VLOOKUP(MASTER_DATA_PROCESSED!$C129,Backend!$Q$9:$T$52,3,FALSE),MASTER_DATA_NORMALIZED!AJ129)</f>
        <v>#N/A</v>
      </c>
      <c r="AK129" s="100">
        <f>IF(AND(MASTER_DATA_NORMALIZED!AK129=0,AK$22=$L$22),VLOOKUP(MASTER_DATA_PROCESSED!$C129,Backend!$Q$9:$T$52,3,FALSE),MASTER_DATA_NORMALIZED!AK129)</f>
        <v>0</v>
      </c>
      <c r="AL129" s="100">
        <f>IF(AND(MASTER_DATA_NORMALIZED!AL129=0,AL$22=$L$22),VLOOKUP(MASTER_DATA_PROCESSED!$C129,Backend!$Q$9:$T$52,3,FALSE),MASTER_DATA_NORMALIZED!AL129)</f>
        <v>0</v>
      </c>
      <c r="AM129" s="100">
        <f>IF(AND(MASTER_DATA_NORMALIZED!AM129=0,AM$22=$L$22),VLOOKUP(MASTER_DATA_PROCESSED!$C129,Backend!$Q$9:$T$52,3,FALSE),MASTER_DATA_NORMALIZED!AM129)</f>
        <v>0</v>
      </c>
      <c r="AN129" s="100" t="e">
        <f>IF(AND(MASTER_DATA_NORMALIZED!AN129=0,AN$22=$L$22),VLOOKUP(MASTER_DATA_PROCESSED!$C129,Backend!$Q$9:$T$52,3,FALSE),MASTER_DATA_NORMALIZED!AN129)</f>
        <v>#N/A</v>
      </c>
      <c r="AO129" s="100">
        <f>IF(AND(MASTER_DATA_NORMALIZED!AO129=0,AO$22=$L$22),VLOOKUP(MASTER_DATA_PROCESSED!$C129,Backend!$Q$9:$T$52,3,FALSE),MASTER_DATA_NORMALIZED!AO129)</f>
        <v>0</v>
      </c>
      <c r="AP129" s="100">
        <f>IF(AND(MASTER_DATA_NORMALIZED!AP129=0,AP$22=$L$22),VLOOKUP(MASTER_DATA_PROCESSED!$C129,Backend!$Q$9:$T$52,3,FALSE),MASTER_DATA_NORMALIZED!AP129)</f>
        <v>0</v>
      </c>
      <c r="AQ129" s="100">
        <f>IF(AND(MASTER_DATA_NORMALIZED!AQ129=0,AQ$22=$L$22),VLOOKUP(MASTER_DATA_PROCESSED!$C129,Backend!$Q$9:$T$52,3,FALSE),MASTER_DATA_NORMALIZED!AQ129)</f>
        <v>0</v>
      </c>
      <c r="AR129" s="100" t="e">
        <f>IF(AND(MASTER_DATA_NORMALIZED!AR129=0,AR$22=$L$22),VLOOKUP(MASTER_DATA_PROCESSED!$C129,Backend!$Q$9:$T$52,3,FALSE),MASTER_DATA_NORMALIZED!AR129)</f>
        <v>#N/A</v>
      </c>
      <c r="AS129" s="100">
        <f>IF(AND(MASTER_DATA_NORMALIZED!AS129=0,AS$22=$L$22),VLOOKUP(MASTER_DATA_PROCESSED!$C129,Backend!$Q$9:$T$52,3,FALSE),MASTER_DATA_NORMALIZED!AS129)</f>
        <v>0</v>
      </c>
      <c r="AT129" s="100">
        <f>IF(AND(MASTER_DATA_NORMALIZED!AT129=0,AT$22=$L$22),VLOOKUP(MASTER_DATA_PROCESSED!$C129,Backend!$Q$9:$T$52,3,FALSE),MASTER_DATA_NORMALIZED!AT129)</f>
        <v>0</v>
      </c>
      <c r="AU129" s="100">
        <f>IF(AND(MASTER_DATA_NORMALIZED!AU129=0,AU$22=$L$22),VLOOKUP(MASTER_DATA_PROCESSED!$C129,Backend!$Q$9:$T$52,3,FALSE),MASTER_DATA_NORMALIZED!AU129)</f>
        <v>0</v>
      </c>
      <c r="AV129" s="100" t="e">
        <f>IF(AND(MASTER_DATA_NORMALIZED!AV129=0,AV$22=$L$22),VLOOKUP(MASTER_DATA_PROCESSED!$C129,Backend!$Q$9:$T$52,3,FALSE),MASTER_DATA_NORMALIZED!AV129)</f>
        <v>#N/A</v>
      </c>
      <c r="AW129" s="100">
        <f>IF(AND(MASTER_DATA_NORMALIZED!AW129=0,AW$22=$L$22),VLOOKUP(MASTER_DATA_PROCESSED!$C129,Backend!$Q$9:$T$52,3,FALSE),MASTER_DATA_NORMALIZED!AW129)</f>
        <v>0</v>
      </c>
      <c r="AX129" s="100">
        <f>IF(AND(MASTER_DATA_NORMALIZED!AX129=0,AX$22=$L$22),VLOOKUP(MASTER_DATA_PROCESSED!$C129,Backend!$Q$9:$T$52,3,FALSE),MASTER_DATA_NORMALIZED!AX129)</f>
        <v>0</v>
      </c>
      <c r="AY129" s="100">
        <f>IF(AND(MASTER_DATA_NORMALIZED!AY129=0,AY$22=$L$22),VLOOKUP(MASTER_DATA_PROCESSED!$C129,Backend!$Q$9:$T$52,3,FALSE),MASTER_DATA_NORMALIZED!AY129)</f>
        <v>0</v>
      </c>
      <c r="AZ129" s="100" t="e">
        <f>IF(AND(MASTER_DATA_NORMALIZED!AZ129=0,AZ$22=$L$22),VLOOKUP(MASTER_DATA_PROCESSED!$C129,Backend!$Q$9:$T$52,3,FALSE),MASTER_DATA_NORMALIZED!AZ129)</f>
        <v>#N/A</v>
      </c>
      <c r="BA129" s="100">
        <f>IF(AND(MASTER_DATA_NORMALIZED!BA129=0,BA$22=$L$22),VLOOKUP(MASTER_DATA_PROCESSED!$C129,Backend!$Q$9:$T$52,3,FALSE),MASTER_DATA_NORMALIZED!BA129)</f>
        <v>0</v>
      </c>
      <c r="BB129" s="100">
        <f>IF(AND(MASTER_DATA_NORMALIZED!BB129=0,BB$22=$L$22),VLOOKUP(MASTER_DATA_PROCESSED!$C129,Backend!$Q$9:$T$52,3,FALSE),MASTER_DATA_NORMALIZED!BB129)</f>
        <v>0</v>
      </c>
      <c r="BC129" s="100">
        <f>IF(AND(MASTER_DATA_NORMALIZED!BC129=0,BC$22=$L$22),VLOOKUP(MASTER_DATA_PROCESSED!$C129,Backend!$Q$9:$T$52,3,FALSE),MASTER_DATA_NORMALIZED!BC129)</f>
        <v>0</v>
      </c>
      <c r="BD129" s="100" t="e">
        <f>IF(AND(MASTER_DATA_NORMALIZED!BD129=0,BD$22=$L$22),VLOOKUP(MASTER_DATA_PROCESSED!$C129,Backend!$Q$9:$T$52,3,FALSE),MASTER_DATA_NORMALIZED!BD129)</f>
        <v>#N/A</v>
      </c>
      <c r="BE129" s="100">
        <f>IF(AND(MASTER_DATA_NORMALIZED!BE129=0,BE$22=$L$22),VLOOKUP(MASTER_DATA_PROCESSED!$C129,Backend!$Q$9:$T$52,3,FALSE),MASTER_DATA_NORMALIZED!BE129)</f>
        <v>0</v>
      </c>
      <c r="BF129" s="100">
        <f>IF(AND(MASTER_DATA_NORMALIZED!BF129=0,BF$22=$L$22),VLOOKUP(MASTER_DATA_PROCESSED!$C129,Backend!$Q$9:$T$52,3,FALSE),MASTER_DATA_NORMALIZED!BF129)</f>
        <v>0</v>
      </c>
      <c r="BG129" s="100">
        <f>IF(AND(MASTER_DATA_NORMALIZED!BG129=0,BG$22=$L$22),VLOOKUP(MASTER_DATA_PROCESSED!$C129,Backend!$Q$9:$T$52,3,FALSE),MASTER_DATA_NORMALIZED!BG129)</f>
        <v>0</v>
      </c>
      <c r="BH129" s="100" t="e">
        <f>IF(AND(MASTER_DATA_NORMALIZED!BH129=0,BH$22=$L$22),VLOOKUP(MASTER_DATA_PROCESSED!$C129,Backend!$Q$9:$T$52,3,FALSE),MASTER_DATA_NORMALIZED!BH129)</f>
        <v>#N/A</v>
      </c>
      <c r="BI129" s="100">
        <f>IF(AND(MASTER_DATA_NORMALIZED!BI129=0,BI$22=$L$22),VLOOKUP(MASTER_DATA_PROCESSED!$C129,Backend!$Q$9:$T$52,3,FALSE),MASTER_DATA_NORMALIZED!BI129)</f>
        <v>0</v>
      </c>
      <c r="BJ129" s="100">
        <f>IF(AND(MASTER_DATA_NORMALIZED!BJ129=0,BJ$22=$L$22),VLOOKUP(MASTER_DATA_PROCESSED!$C129,Backend!$Q$9:$T$52,3,FALSE),MASTER_DATA_NORMALIZED!BJ129)</f>
        <v>0</v>
      </c>
      <c r="BK129" s="100">
        <f>IF(AND(MASTER_DATA_NORMALIZED!BK129=0,BK$22=$L$22),VLOOKUP(MASTER_DATA_PROCESSED!$C129,Backend!$Q$9:$T$52,3,FALSE),MASTER_DATA_NORMALIZED!BK129)</f>
        <v>0</v>
      </c>
      <c r="BL129" s="100" t="e">
        <f>IF(AND(MASTER_DATA_NORMALIZED!BL129=0,BL$22=$L$22),VLOOKUP(MASTER_DATA_PROCESSED!$C129,Backend!$Q$9:$T$52,3,FALSE),MASTER_DATA_NORMALIZED!BL129)</f>
        <v>#N/A</v>
      </c>
      <c r="BM129" s="100">
        <f>IF(AND(MASTER_DATA_NORMALIZED!BM129=0,BM$22=$L$22),VLOOKUP(MASTER_DATA_PROCESSED!$C129,Backend!$Q$9:$T$52,3,FALSE),MASTER_DATA_NORMALIZED!BM129)</f>
        <v>0</v>
      </c>
      <c r="BN129" s="100">
        <f>IF(AND(MASTER_DATA_NORMALIZED!BN129=0,BN$22=$L$22),VLOOKUP(MASTER_DATA_PROCESSED!$C129,Backend!$Q$9:$T$52,3,FALSE),MASTER_DATA_NORMALIZED!BN129)</f>
        <v>0</v>
      </c>
      <c r="BO129" s="100">
        <f>IF(AND(MASTER_DATA_NORMALIZED!BO129=0,BO$22=$L$22),VLOOKUP(MASTER_DATA_PROCESSED!$C129,Backend!$Q$9:$T$52,3,FALSE),MASTER_DATA_NORMALIZED!BO129)</f>
        <v>0</v>
      </c>
      <c r="BP129" s="100" t="e">
        <f>IF(AND(MASTER_DATA_NORMALIZED!BP129=0,BP$22=$L$22),VLOOKUP(MASTER_DATA_PROCESSED!$C129,Backend!$Q$9:$T$52,3,FALSE),MASTER_DATA_NORMALIZED!BP129)</f>
        <v>#N/A</v>
      </c>
      <c r="BQ129" s="100">
        <f>IF(AND(MASTER_DATA_NORMALIZED!BQ129=0,BQ$22=$L$22),VLOOKUP(MASTER_DATA_PROCESSED!$C129,Backend!$Q$9:$T$52,3,FALSE),MASTER_DATA_NORMALIZED!BQ129)</f>
        <v>0</v>
      </c>
      <c r="BR129" s="100">
        <f>IF(AND(MASTER_DATA_NORMALIZED!BR129=0,BR$22=$L$22),VLOOKUP(MASTER_DATA_PROCESSED!$C129,Backend!$Q$9:$T$52,3,FALSE),MASTER_DATA_NORMALIZED!BR129)</f>
        <v>0</v>
      </c>
      <c r="BS129" s="100">
        <f>IF(AND(MASTER_DATA_NORMALIZED!BS129=0,BS$22=$L$22),VLOOKUP(MASTER_DATA_PROCESSED!$C129,Backend!$Q$9:$T$52,3,FALSE),MASTER_DATA_NORMALIZED!BS129)</f>
        <v>0</v>
      </c>
      <c r="BT129" s="100" t="e">
        <f>IF(AND(MASTER_DATA_NORMALIZED!BT129=0,BT$22=$L$22),VLOOKUP(MASTER_DATA_PROCESSED!$C129,Backend!$Q$9:$T$52,3,FALSE),MASTER_DATA_NORMALIZED!BT129)</f>
        <v>#N/A</v>
      </c>
      <c r="BU129" s="100">
        <f>IF(AND(MASTER_DATA_NORMALIZED!BU129=0,BU$22=$L$22),VLOOKUP(MASTER_DATA_PROCESSED!$C129,Backend!$Q$9:$T$52,3,FALSE),MASTER_DATA_NORMALIZED!BU129)</f>
        <v>0</v>
      </c>
      <c r="BV129" s="100">
        <f>IF(AND(MASTER_DATA_NORMALIZED!BV129=0,BV$22=$L$22),VLOOKUP(MASTER_DATA_PROCESSED!$C129,Backend!$Q$9:$T$52,3,FALSE),MASTER_DATA_NORMALIZED!BV129)</f>
        <v>0</v>
      </c>
      <c r="BW129" s="100">
        <f>IF(AND(MASTER_DATA_NORMALIZED!BW129=0,BW$22=$L$22),VLOOKUP(MASTER_DATA_PROCESSED!$C129,Backend!$Q$9:$T$52,3,FALSE),MASTER_DATA_NORMALIZED!BW129)</f>
        <v>0</v>
      </c>
      <c r="BX129" s="100" t="e">
        <f>IF(AND(MASTER_DATA_NORMALIZED!BX129=0,BX$22=$L$22),VLOOKUP(MASTER_DATA_PROCESSED!$C129,Backend!$Q$9:$T$52,3,FALSE),MASTER_DATA_NORMALIZED!BX129)</f>
        <v>#N/A</v>
      </c>
      <c r="BY129" s="100">
        <f>IF(AND(MASTER_DATA_NORMALIZED!BY129=0,BY$22=$L$22),VLOOKUP(MASTER_DATA_PROCESSED!$C129,Backend!$Q$9:$T$52,3,FALSE),MASTER_DATA_NORMALIZED!BY129)</f>
        <v>0</v>
      </c>
      <c r="BZ129" s="100">
        <f>IF(AND(MASTER_DATA_NORMALIZED!BZ129=0,BZ$22=$L$22),VLOOKUP(MASTER_DATA_PROCESSED!$C129,Backend!$Q$9:$T$52,3,FALSE),MASTER_DATA_NORMALIZED!BZ129)</f>
        <v>0</v>
      </c>
      <c r="CA129" s="100">
        <f>IF(AND(MASTER_DATA_NORMALIZED!CA129=0,CA$22=$L$22),VLOOKUP(MASTER_DATA_PROCESSED!$C129,Backend!$Q$9:$T$52,3,FALSE),MASTER_DATA_NORMALIZED!CA129)</f>
        <v>0</v>
      </c>
      <c r="CB129" s="100" t="e">
        <f>IF(AND(MASTER_DATA_NORMALIZED!CB129=0,CB$22=$L$22),VLOOKUP(MASTER_DATA_PROCESSED!$C129,Backend!$Q$9:$T$52,3,FALSE),MASTER_DATA_NORMALIZED!CB129)</f>
        <v>#N/A</v>
      </c>
      <c r="CC129" s="100">
        <f>IF(AND(MASTER_DATA_NORMALIZED!CC129=0,CC$22=$L$22),VLOOKUP(MASTER_DATA_PROCESSED!$C129,Backend!$Q$9:$T$52,3,FALSE),MASTER_DATA_NORMALIZED!CC129)</f>
        <v>0</v>
      </c>
      <c r="CD129" s="100">
        <f>IF(AND(MASTER_DATA_NORMALIZED!CD129=0,CD$22=$L$22),VLOOKUP(MASTER_DATA_PROCESSED!$C129,Backend!$Q$9:$T$52,3,FALSE),MASTER_DATA_NORMALIZED!CD129)</f>
        <v>0</v>
      </c>
      <c r="CE129" s="100">
        <f>IF(AND(MASTER_DATA_NORMALIZED!CE129=0,CE$22=$L$22),VLOOKUP(MASTER_DATA_PROCESSED!$C129,Backend!$Q$9:$T$52,3,FALSE),MASTER_DATA_NORMALIZED!CE129)</f>
        <v>0</v>
      </c>
      <c r="CF129" s="100" t="e">
        <f>IF(AND(MASTER_DATA_NORMALIZED!CF129=0,CF$22=$L$22),VLOOKUP(MASTER_DATA_PROCESSED!$C129,Backend!$Q$9:$T$52,3,FALSE),MASTER_DATA_NORMALIZED!CF129)</f>
        <v>#N/A</v>
      </c>
      <c r="CG129" s="100">
        <f>IF(AND(MASTER_DATA_NORMALIZED!CG129=0,CG$22=$L$22),VLOOKUP(MASTER_DATA_PROCESSED!$C129,Backend!$Q$9:$T$52,3,FALSE),MASTER_DATA_NORMALIZED!CG129)</f>
        <v>0</v>
      </c>
      <c r="CH129" s="100">
        <f>IF(AND(MASTER_DATA_NORMALIZED!CH129=0,CH$22=$L$22),VLOOKUP(MASTER_DATA_PROCESSED!$C129,Backend!$Q$9:$T$52,3,FALSE),MASTER_DATA_NORMALIZED!CH129)</f>
        <v>0</v>
      </c>
      <c r="CI129" s="100">
        <f>IF(AND(MASTER_DATA_NORMALIZED!CI129=0,CI$22=$L$22),VLOOKUP(MASTER_DATA_PROCESSED!$C129,Backend!$Q$9:$T$52,3,FALSE),MASTER_DATA_NORMALIZED!CI129)</f>
        <v>0</v>
      </c>
      <c r="CJ129" s="100" t="e">
        <f>IF(AND(MASTER_DATA_NORMALIZED!CJ129=0,CJ$22=$L$22),VLOOKUP(MASTER_DATA_PROCESSED!$C129,Backend!$Q$9:$T$52,3,FALSE),MASTER_DATA_NORMALIZED!CJ129)</f>
        <v>#N/A</v>
      </c>
      <c r="CK129" s="100">
        <f>IF(AND(MASTER_DATA_NORMALIZED!CK129=0,CK$22=$L$22),VLOOKUP(MASTER_DATA_PROCESSED!$C129,Backend!$Q$9:$T$52,3,FALSE),MASTER_DATA_NORMALIZED!CK129)</f>
        <v>0</v>
      </c>
      <c r="CL129" s="100">
        <f>IF(AND(MASTER_DATA_NORMALIZED!CL129=0,CL$22=$L$22),VLOOKUP(MASTER_DATA_PROCESSED!$C129,Backend!$Q$9:$T$52,3,FALSE),MASTER_DATA_NORMALIZED!CL129)</f>
        <v>0</v>
      </c>
      <c r="CM129" s="100">
        <f>IF(AND(MASTER_DATA_NORMALIZED!CM129=0,CM$22=$L$22),VLOOKUP(MASTER_DATA_PROCESSED!$C129,Backend!$Q$9:$T$52,3,FALSE),MASTER_DATA_NORMALIZED!CM129)</f>
        <v>0</v>
      </c>
      <c r="CN129" s="100" t="e">
        <f>IF(AND(MASTER_DATA_NORMALIZED!CN129=0,CN$22=$L$22),VLOOKUP(MASTER_DATA_PROCESSED!$C129,Backend!$Q$9:$T$52,3,FALSE),MASTER_DATA_NORMALIZED!CN129)</f>
        <v>#N/A</v>
      </c>
      <c r="CO129" s="100">
        <f>IF(AND(MASTER_DATA_NORMALIZED!CO129=0,CO$22=$L$22),VLOOKUP(MASTER_DATA_PROCESSED!$C129,Backend!$Q$9:$T$52,3,FALSE),MASTER_DATA_NORMALIZED!CO129)</f>
        <v>0</v>
      </c>
      <c r="CP129" s="100">
        <f>IF(AND(MASTER_DATA_NORMALIZED!CP129=0,CP$22=$L$22),VLOOKUP(MASTER_DATA_PROCESSED!$C129,Backend!$Q$9:$T$52,3,FALSE),MASTER_DATA_NORMALIZED!CP129)</f>
        <v>0</v>
      </c>
      <c r="CQ129" s="100">
        <f>IF(AND(MASTER_DATA_NORMALIZED!CQ129=0,CQ$22=$L$22),VLOOKUP(MASTER_DATA_PROCESSED!$C129,Backend!$Q$9:$T$52,3,FALSE),MASTER_DATA_NORMALIZED!CQ129)</f>
        <v>0</v>
      </c>
      <c r="CR129" s="100" t="e">
        <f>IF(AND(MASTER_DATA_NORMALIZED!CR129=0,CR$22=$L$22),VLOOKUP(MASTER_DATA_PROCESSED!$C129,Backend!$Q$9:$T$52,3,FALSE),MASTER_DATA_NORMALIZED!CR129)</f>
        <v>#N/A</v>
      </c>
      <c r="CS129" s="100">
        <f>IF(AND(MASTER_DATA_NORMALIZED!CS129=0,CS$22=$L$22),VLOOKUP(MASTER_DATA_PROCESSED!$C129,Backend!$Q$9:$T$52,3,FALSE),MASTER_DATA_NORMALIZED!CS129)</f>
        <v>0</v>
      </c>
      <c r="CT129" s="100">
        <f>IF(AND(MASTER_DATA_NORMALIZED!CT129=0,CT$22=$L$22),VLOOKUP(MASTER_DATA_PROCESSED!$C129,Backend!$Q$9:$T$52,3,FALSE),MASTER_DATA_NORMALIZED!CT129)</f>
        <v>0</v>
      </c>
      <c r="CU129" s="100">
        <f>IF(AND(MASTER_DATA_NORMALIZED!CU129=0,CU$22=$L$22),VLOOKUP(MASTER_DATA_PROCESSED!$C129,Backend!$Q$9:$T$52,3,FALSE),MASTER_DATA_NORMALIZED!CU129)</f>
        <v>0</v>
      </c>
      <c r="CV129" s="100" t="e">
        <f>IF(AND(MASTER_DATA_NORMALIZED!CV129=0,CV$22=$L$22),VLOOKUP(MASTER_DATA_PROCESSED!$C129,Backend!$Q$9:$T$52,3,FALSE),MASTER_DATA_NORMALIZED!CV129)</f>
        <v>#N/A</v>
      </c>
      <c r="CW129" s="100">
        <f>IF(AND(MASTER_DATA_NORMALIZED!CW129=0,CW$22=$L$22),VLOOKUP(MASTER_DATA_PROCESSED!$C129,Backend!$Q$9:$T$52,3,FALSE),MASTER_DATA_NORMALIZED!CW129)</f>
        <v>0</v>
      </c>
      <c r="CX129" s="100">
        <f>IF(AND(MASTER_DATA_NORMALIZED!CX129=0,CX$22=$L$22),VLOOKUP(MASTER_DATA_PROCESSED!$C129,Backend!$Q$9:$T$52,3,FALSE),MASTER_DATA_NORMALIZED!CX129)</f>
        <v>0</v>
      </c>
      <c r="CY129" s="100">
        <f>IF(AND(MASTER_DATA_NORMALIZED!CY129=0,CY$22=$L$22),VLOOKUP(MASTER_DATA_PROCESSED!$C129,Backend!$Q$9:$T$52,3,FALSE),MASTER_DATA_NORMALIZED!CY129)</f>
        <v>0</v>
      </c>
      <c r="CZ129" s="100" t="e">
        <f>IF(AND(MASTER_DATA_NORMALIZED!CZ129=0,CZ$22=$L$22),VLOOKUP(MASTER_DATA_PROCESSED!$C129,Backend!$Q$9:$T$52,3,FALSE),MASTER_DATA_NORMALIZED!CZ129)</f>
        <v>#N/A</v>
      </c>
      <c r="DA129" s="100" t="e">
        <f>IF(AND(MASTER_DATA_NORMALIZED!DA129=0,DA$22=$L$22),VLOOKUP(MASTER_DATA_PROCESSED!$C129,Backend!$Q$9:$T$52,3,FALSE),MASTER_DATA_NORMALIZED!DA129)</f>
        <v>#DIV/0!</v>
      </c>
      <c r="DB129" s="100" t="e">
        <f>IF(AND(MASTER_DATA_NORMALIZED!DB129=0,DB$22=$L$22),VLOOKUP(MASTER_DATA_PROCESSED!$C129,Backend!$Q$9:$T$52,3,FALSE),MASTER_DATA_NORMALIZED!DB129)</f>
        <v>#DIV/0!</v>
      </c>
      <c r="DC129" s="100" t="e">
        <f>IF(AND(MASTER_DATA_NORMALIZED!DC129=0,DC$22=$L$22),VLOOKUP(MASTER_DATA_PROCESSED!$C129,Backend!$Q$9:$T$52,3,FALSE),MASTER_DATA_NORMALIZED!DC129)</f>
        <v>#DIV/0!</v>
      </c>
      <c r="DD129" s="100" t="e">
        <f>IF(AND(MASTER_DATA_NORMALIZED!DD129=0,DD$22=$L$22),VLOOKUP(MASTER_DATA_PROCESSED!$C129,Backend!$Q$9:$T$52,3,FALSE),MASTER_DATA_NORMALIZED!DD129)</f>
        <v>#N/A</v>
      </c>
      <c r="DE129" s="100">
        <f>IF(AND(MASTER_DATA_NORMALIZED!DE129=0,DE$22=$L$22),VLOOKUP(MASTER_DATA_PROCESSED!$C129,Backend!$Q$9:$T$52,3,FALSE),MASTER_DATA_NORMALIZED!DE129)</f>
        <v>0</v>
      </c>
      <c r="DF129" s="100">
        <f>IF(AND(MASTER_DATA_NORMALIZED!DF129=0,DF$22=$L$22),VLOOKUP(MASTER_DATA_PROCESSED!$C129,Backend!$Q$9:$T$52,3,FALSE),MASTER_DATA_NORMALIZED!DF129)</f>
        <v>0</v>
      </c>
      <c r="DG129" s="100">
        <f>IF(AND(MASTER_DATA_NORMALIZED!DG129=0,DG$22=$L$22),VLOOKUP(MASTER_DATA_PROCESSED!$C129,Backend!$Q$9:$T$52,3,FALSE),MASTER_DATA_NORMALIZED!DG129)</f>
        <v>0</v>
      </c>
      <c r="DH129" s="100" t="e">
        <f>IF(AND(MASTER_DATA_NORMALIZED!DH129=0,DH$22=$L$22),VLOOKUP(MASTER_DATA_PROCESSED!$C129,Backend!$Q$9:$T$52,3,FALSE),MASTER_DATA_NORMALIZED!DH129)</f>
        <v>#N/A</v>
      </c>
      <c r="DI129" s="100">
        <f>IF(AND(MASTER_DATA_NORMALIZED!DI129=0,DI$22=$L$22),VLOOKUP(MASTER_DATA_PROCESSED!$C129,Backend!$Q$9:$T$52,3,FALSE),MASTER_DATA_NORMALIZED!DI129)</f>
        <v>0</v>
      </c>
      <c r="DJ129" s="100">
        <f>IF(AND(MASTER_DATA_NORMALIZED!DJ129=0,DJ$22=$L$22),VLOOKUP(MASTER_DATA_PROCESSED!$C129,Backend!$Q$9:$T$52,3,FALSE),MASTER_DATA_NORMALIZED!DJ129)</f>
        <v>0</v>
      </c>
      <c r="DK129" s="100">
        <f>IF(AND(MASTER_DATA_NORMALIZED!DK129=0,DK$22=$L$22),VLOOKUP(MASTER_DATA_PROCESSED!$C129,Backend!$Q$9:$T$52,3,FALSE),MASTER_DATA_NORMALIZED!DK129)</f>
        <v>0</v>
      </c>
      <c r="DL129" s="100" t="e">
        <f>IF(AND(MASTER_DATA_NORMALIZED!DL129=0,DL$22=$L$22),VLOOKUP(MASTER_DATA_PROCESSED!$C129,Backend!$Q$9:$T$52,3,FALSE),MASTER_DATA_NORMALIZED!DL129)</f>
        <v>#N/A</v>
      </c>
      <c r="DM129" s="100">
        <f>IF(AND(MASTER_DATA_NORMALIZED!DM129=0,DM$22=$L$22),VLOOKUP(MASTER_DATA_PROCESSED!$C129,Backend!$Q$9:$T$52,3,FALSE),MASTER_DATA_NORMALIZED!DM129)</f>
        <v>0</v>
      </c>
      <c r="DN129" s="100">
        <f>IF(AND(MASTER_DATA_NORMALIZED!DN129=0,DN$22=$L$22),VLOOKUP(MASTER_DATA_PROCESSED!$C129,Backend!$Q$9:$T$52,3,FALSE),MASTER_DATA_NORMALIZED!DN129)</f>
        <v>0</v>
      </c>
      <c r="DO129" s="100">
        <f>IF(AND(MASTER_DATA_NORMALIZED!DO129=0,DO$22=$L$22),VLOOKUP(MASTER_DATA_PROCESSED!$C129,Backend!$Q$9:$T$52,3,FALSE),MASTER_DATA_NORMALIZED!DO129)</f>
        <v>0</v>
      </c>
      <c r="DP129" s="100" t="e">
        <f>IF(AND(MASTER_DATA_NORMALIZED!DP129=0,DP$22=$L$22),VLOOKUP(MASTER_DATA_PROCESSED!$C129,Backend!$Q$9:$T$52,3,FALSE),MASTER_DATA_NORMALIZED!DP129)</f>
        <v>#N/A</v>
      </c>
      <c r="DQ129" s="100">
        <f>IF(AND(MASTER_DATA_NORMALIZED!DQ129=0,DQ$22=$L$22),VLOOKUP(MASTER_DATA_PROCESSED!$C129,Backend!$Q$9:$T$52,3,FALSE),MASTER_DATA_NORMALIZED!DQ129)</f>
        <v>0</v>
      </c>
      <c r="DR129" s="100">
        <f>IF(AND(MASTER_DATA_NORMALIZED!DR129=0,DR$22=$L$22),VLOOKUP(MASTER_DATA_PROCESSED!$C129,Backend!$Q$9:$T$52,3,FALSE),MASTER_DATA_NORMALIZED!DR129)</f>
        <v>0</v>
      </c>
      <c r="DS129" s="100">
        <f>IF(AND(MASTER_DATA_NORMALIZED!DS129=0,DS$22=$L$22),VLOOKUP(MASTER_DATA_PROCESSED!$C129,Backend!$Q$9:$T$52,3,FALSE),MASTER_DATA_NORMALIZED!DS129)</f>
        <v>0</v>
      </c>
      <c r="DT129" s="100" t="e">
        <f>IF(AND(MASTER_DATA_NORMALIZED!DT129=0,DT$22=$L$22),VLOOKUP(MASTER_DATA_PROCESSED!$C129,Backend!$Q$9:$T$52,3,FALSE),MASTER_DATA_NORMALIZED!DT129)</f>
        <v>#N/A</v>
      </c>
      <c r="DU129" s="100">
        <f>IF(AND(MASTER_DATA_NORMALIZED!DU129=0,DU$22=$L$22),VLOOKUP(MASTER_DATA_PROCESSED!$C129,Backend!$Q$9:$T$52,3,FALSE),MASTER_DATA_NORMALIZED!DU129)</f>
        <v>0</v>
      </c>
      <c r="DV129" s="100">
        <f>IF(AND(MASTER_DATA_NORMALIZED!DV129=0,DV$22=$L$22),VLOOKUP(MASTER_DATA_PROCESSED!$C129,Backend!$Q$9:$T$52,3,FALSE),MASTER_DATA_NORMALIZED!DV129)</f>
        <v>0</v>
      </c>
      <c r="DW129" s="100">
        <f>IF(AND(MASTER_DATA_NORMALIZED!DW129=0,DW$22=$L$22),VLOOKUP(MASTER_DATA_PROCESSED!$C129,Backend!$Q$9:$T$52,3,FALSE),MASTER_DATA_NORMALIZED!DW129)</f>
        <v>0</v>
      </c>
      <c r="DX129" s="100" t="e">
        <f>IF(AND(MASTER_DATA_NORMALIZED!DX129=0,DX$22=$L$22),VLOOKUP(MASTER_DATA_PROCESSED!$C129,Backend!$Q$9:$T$52,3,FALSE),MASTER_DATA_NORMALIZED!DX129)</f>
        <v>#N/A</v>
      </c>
      <c r="DY129" s="100">
        <f>IF(AND(MASTER_DATA_NORMALIZED!DY129=0,DY$22=$L$22),VLOOKUP(MASTER_DATA_PROCESSED!$C129,Backend!$Q$9:$T$52,3,FALSE),MASTER_DATA_NORMALIZED!DY129)</f>
        <v>0</v>
      </c>
      <c r="DZ129" s="100">
        <f>IF(AND(MASTER_DATA_NORMALIZED!DZ129=0,DZ$22=$L$22),VLOOKUP(MASTER_DATA_PROCESSED!$C129,Backend!$Q$9:$T$52,3,FALSE),MASTER_DATA_NORMALIZED!DZ129)</f>
        <v>0</v>
      </c>
      <c r="EA129" s="100">
        <f>IF(AND(MASTER_DATA_NORMALIZED!EA129=0,EA$22=$L$22),VLOOKUP(MASTER_DATA_PROCESSED!$C129,Backend!$Q$9:$T$52,3,FALSE),MASTER_DATA_NORMALIZED!EA129)</f>
        <v>0</v>
      </c>
      <c r="EB129" s="100" t="e">
        <f>IF(AND(MASTER_DATA_NORMALIZED!EB129=0,EB$22=$L$22),VLOOKUP(MASTER_DATA_PROCESSED!$C129,Backend!$Q$9:$T$52,3,FALSE),MASTER_DATA_NORMALIZED!EB129)</f>
        <v>#N/A</v>
      </c>
      <c r="EC129" s="100" t="e">
        <f>IF(AND(MASTER_DATA_NORMALIZED!EC129=0,EC$22=$L$22),VLOOKUP(MASTER_DATA_PROCESSED!$C129,Backend!$Q$9:$T$52,3,FALSE),MASTER_DATA_NORMALIZED!EC129)</f>
        <v>#DIV/0!</v>
      </c>
      <c r="ED129" s="100" t="e">
        <f>IF(AND(MASTER_DATA_NORMALIZED!ED129=0,ED$22=$L$22),VLOOKUP(MASTER_DATA_PROCESSED!$C129,Backend!$Q$9:$T$52,3,FALSE),MASTER_DATA_NORMALIZED!ED129)</f>
        <v>#DIV/0!</v>
      </c>
      <c r="EE129" s="100" t="e">
        <f>IF(AND(MASTER_DATA_NORMALIZED!EE129=0,EE$22=$L$22),VLOOKUP(MASTER_DATA_PROCESSED!$C129,Backend!$Q$9:$T$52,3,FALSE),MASTER_DATA_NORMALIZED!EE129)</f>
        <v>#DIV/0!</v>
      </c>
      <c r="EF129" s="100" t="e">
        <f>IF(AND(MASTER_DATA_NORMALIZED!EF129=0,EF$22=$L$22),VLOOKUP(MASTER_DATA_PROCESSED!$C129,Backend!$Q$9:$T$52,3,FALSE),MASTER_DATA_NORMALIZED!EF129)</f>
        <v>#VALUE!</v>
      </c>
      <c r="EG129" s="100">
        <f>IF(AND(MASTER_DATA_NORMALIZED!EG129=0,EG$22=$L$22),VLOOKUP(MASTER_DATA_PROCESSED!$C129,Backend!$Q$9:$T$52,3,FALSE),MASTER_DATA_NORMALIZED!EG129)</f>
        <v>0</v>
      </c>
      <c r="EH129" s="100">
        <f>IF(AND(MASTER_DATA_NORMALIZED!EH129=0,EH$22=$L$22),VLOOKUP(MASTER_DATA_PROCESSED!$C129,Backend!$Q$9:$T$52,3,FALSE),MASTER_DATA_NORMALIZED!EH129)</f>
        <v>0</v>
      </c>
      <c r="EI129" s="100">
        <f>IF(AND(MASTER_DATA_NORMALIZED!EI129=0,EI$22=$L$22),VLOOKUP(MASTER_DATA_PROCESSED!$C129,Backend!$Q$9:$T$52,3,FALSE),MASTER_DATA_NORMALIZED!EI129)</f>
        <v>0</v>
      </c>
      <c r="EJ129" s="100" t="e">
        <f>IF(AND(MASTER_DATA_NORMALIZED!EJ129=0,EJ$22=$L$22),VLOOKUP(MASTER_DATA_PROCESSED!$C129,Backend!$Q$9:$T$52,3,FALSE),MASTER_DATA_NORMALIZED!EJ129)</f>
        <v>#N/A</v>
      </c>
      <c r="EK129" s="100">
        <f>IF(AND(MASTER_DATA_NORMALIZED!EK129=0,EK$22=$L$22),VLOOKUP(MASTER_DATA_PROCESSED!$C129,Backend!$Q$9:$T$52,3,FALSE),MASTER_DATA_NORMALIZED!EK129)</f>
        <v>0</v>
      </c>
      <c r="EL129" s="100">
        <f>IF(AND(MASTER_DATA_NORMALIZED!EL129=0,EL$22=$L$22),VLOOKUP(MASTER_DATA_PROCESSED!$C129,Backend!$Q$9:$T$52,3,FALSE),MASTER_DATA_NORMALIZED!EL129)</f>
        <v>0</v>
      </c>
      <c r="EM129" s="100">
        <f>IF(AND(MASTER_DATA_NORMALIZED!EM129=0,EM$22=$L$22),VLOOKUP(MASTER_DATA_PROCESSED!$C129,Backend!$Q$9:$T$52,3,FALSE),MASTER_DATA_NORMALIZED!EM129)</f>
        <v>0</v>
      </c>
      <c r="EN129" s="100" t="e">
        <f>IF(AND(MASTER_DATA_NORMALIZED!EN129=0,EN$22=$L$22),VLOOKUP(MASTER_DATA_PROCESSED!$C129,Backend!$Q$9:$T$52,3,FALSE),MASTER_DATA_NORMALIZED!EN129)</f>
        <v>#N/A</v>
      </c>
      <c r="EO129" s="100">
        <f>IF(AND(MASTER_DATA_NORMALIZED!EO129=0,EO$22=$L$22),VLOOKUP(MASTER_DATA_PROCESSED!$C129,Backend!$Q$9:$T$52,3,FALSE),MASTER_DATA_NORMALIZED!EO129)</f>
        <v>0</v>
      </c>
      <c r="EP129" s="100">
        <f>IF(AND(MASTER_DATA_NORMALIZED!EP129=0,EP$22=$L$22),VLOOKUP(MASTER_DATA_PROCESSED!$C129,Backend!$Q$9:$T$52,3,FALSE),MASTER_DATA_NORMALIZED!EP129)</f>
        <v>0</v>
      </c>
      <c r="EQ129" s="100">
        <f>IF(AND(MASTER_DATA_NORMALIZED!EQ129=0,EQ$22=$L$22),VLOOKUP(MASTER_DATA_PROCESSED!$C129,Backend!$Q$9:$T$52,3,FALSE),MASTER_DATA_NORMALIZED!EQ129)</f>
        <v>0</v>
      </c>
      <c r="ER129" s="100" t="e">
        <f>IF(AND(MASTER_DATA_NORMALIZED!ER129=0,ER$22=$L$22),VLOOKUP(MASTER_DATA_PROCESSED!$C129,Backend!$Q$9:$T$52,3,FALSE),MASTER_DATA_NORMALIZED!ER129)</f>
        <v>#N/A</v>
      </c>
      <c r="ES129" s="100">
        <f>IF(AND(MASTER_DATA_NORMALIZED!ES129=0,ES$22=$L$22),VLOOKUP(MASTER_DATA_PROCESSED!$C129,Backend!$Q$9:$T$52,3,FALSE),MASTER_DATA_NORMALIZED!ES129)</f>
        <v>0</v>
      </c>
      <c r="ET129" s="100">
        <f>IF(AND(MASTER_DATA_NORMALIZED!ET129=0,ET$22=$L$22),VLOOKUP(MASTER_DATA_PROCESSED!$C129,Backend!$Q$9:$T$52,3,FALSE),MASTER_DATA_NORMALIZED!ET129)</f>
        <v>0</v>
      </c>
      <c r="EU129" s="100">
        <f>IF(AND(MASTER_DATA_NORMALIZED!EU129=0,EU$22=$L$22),VLOOKUP(MASTER_DATA_PROCESSED!$C129,Backend!$Q$9:$T$52,3,FALSE),MASTER_DATA_NORMALIZED!EU129)</f>
        <v>0</v>
      </c>
      <c r="EV129" s="100" t="e">
        <f>IF(AND(MASTER_DATA_NORMALIZED!EV129=0,EV$22=$L$22),VLOOKUP(MASTER_DATA_PROCESSED!$C129,Backend!$Q$9:$T$52,3,FALSE),MASTER_DATA_NORMALIZED!EV129)</f>
        <v>#N/A</v>
      </c>
      <c r="EW129" s="100">
        <f>IF(AND(MASTER_DATA_NORMALIZED!EW129=0,EW$22=$L$22),VLOOKUP(MASTER_DATA_PROCESSED!$C129,Backend!$Q$9:$T$52,3,FALSE),MASTER_DATA_NORMALIZED!EW129)</f>
        <v>0</v>
      </c>
      <c r="EX129" s="100">
        <f>IF(AND(MASTER_DATA_NORMALIZED!EX129=0,EX$22=$L$22),VLOOKUP(MASTER_DATA_PROCESSED!$C129,Backend!$Q$9:$T$52,3,FALSE),MASTER_DATA_NORMALIZED!EX129)</f>
        <v>0</v>
      </c>
      <c r="EY129" s="100">
        <f>IF(AND(MASTER_DATA_NORMALIZED!EY129=0,EY$22=$L$22),VLOOKUP(MASTER_DATA_PROCESSED!$C129,Backend!$Q$9:$T$52,3,FALSE),MASTER_DATA_NORMALIZED!EY129)</f>
        <v>0</v>
      </c>
      <c r="EZ129" s="100" t="e">
        <f>IF(AND(MASTER_DATA_NORMALIZED!EZ129=0,EZ$22=$L$22),VLOOKUP(MASTER_DATA_PROCESSED!$C129,Backend!$Q$9:$T$52,3,FALSE),MASTER_DATA_NORMALIZED!EZ129)</f>
        <v>#N/A</v>
      </c>
      <c r="FA129" s="100">
        <f>IF(AND(MASTER_DATA_NORMALIZED!FA129=0,FA$22=$L$22),VLOOKUP(MASTER_DATA_PROCESSED!$C129,Backend!$Q$9:$T$52,3,FALSE),MASTER_DATA_NORMALIZED!FA129)</f>
        <v>0</v>
      </c>
      <c r="FB129" s="100">
        <f>IF(AND(MASTER_DATA_NORMALIZED!FB129=0,FB$22=$L$22),VLOOKUP(MASTER_DATA_PROCESSED!$C129,Backend!$Q$9:$T$52,3,FALSE),MASTER_DATA_NORMALIZED!FB129)</f>
        <v>0</v>
      </c>
      <c r="FC129" s="100">
        <f>IF(AND(MASTER_DATA_NORMALIZED!FC129=0,FC$22=$L$22),VLOOKUP(MASTER_DATA_PROCESSED!$C129,Backend!$Q$9:$T$52,3,FALSE),MASTER_DATA_NORMALIZED!FC129)</f>
        <v>0</v>
      </c>
      <c r="FD129" s="100" t="e">
        <f>IF(AND(MASTER_DATA_NORMALIZED!FD129=0,FD$22=$L$22),VLOOKUP(MASTER_DATA_PROCESSED!$C129,Backend!$Q$9:$T$52,3,FALSE),MASTER_DATA_NORMALIZED!FD129)</f>
        <v>#N/A</v>
      </c>
      <c r="FE129" s="100">
        <f>IF(AND(MASTER_DATA_NORMALIZED!FE129=0,FE$22=$L$22),VLOOKUP(MASTER_DATA_PROCESSED!$C129,Backend!$Q$9:$T$52,3,FALSE),MASTER_DATA_NORMALIZED!FE129)</f>
        <v>0</v>
      </c>
      <c r="FF129" s="100">
        <f>IF(AND(MASTER_DATA_NORMALIZED!FF129=0,FF$22=$L$22),VLOOKUP(MASTER_DATA_PROCESSED!$C129,Backend!$Q$9:$T$52,3,FALSE),MASTER_DATA_NORMALIZED!FF129)</f>
        <v>0</v>
      </c>
      <c r="FG129" s="100">
        <f>IF(AND(MASTER_DATA_NORMALIZED!FG129=0,FG$22=$L$22),VLOOKUP(MASTER_DATA_PROCESSED!$C129,Backend!$Q$9:$T$52,3,FALSE),MASTER_DATA_NORMALIZED!FG129)</f>
        <v>0</v>
      </c>
      <c r="FH129" s="100" t="e">
        <f>IF(AND(MASTER_DATA_NORMALIZED!FH129=0,FH$22=$L$22),VLOOKUP(MASTER_DATA_PROCESSED!$C129,Backend!$Q$9:$T$52,3,FALSE),MASTER_DATA_NORMALIZED!FH129)</f>
        <v>#N/A</v>
      </c>
      <c r="FI129" s="100">
        <f>IF(AND(MASTER_DATA_NORMALIZED!FI129=0,FI$22=$L$22),VLOOKUP(MASTER_DATA_PROCESSED!$C129,Backend!$Q$9:$T$52,3,FALSE),MASTER_DATA_NORMALIZED!FI129)</f>
        <v>0</v>
      </c>
      <c r="FJ129" s="100">
        <f>IF(AND(MASTER_DATA_NORMALIZED!FJ129=0,FJ$22=$L$22),VLOOKUP(MASTER_DATA_PROCESSED!$C129,Backend!$Q$9:$T$52,3,FALSE),MASTER_DATA_NORMALIZED!FJ129)</f>
        <v>0</v>
      </c>
      <c r="FK129" s="100">
        <f>IF(AND(MASTER_DATA_NORMALIZED!FK129=0,FK$22=$L$22),VLOOKUP(MASTER_DATA_PROCESSED!$C129,Backend!$Q$9:$T$52,3,FALSE),MASTER_DATA_NORMALIZED!FK129)</f>
        <v>0</v>
      </c>
      <c r="FL129" s="100" t="e">
        <f>IF(AND(MASTER_DATA_NORMALIZED!FL129=0,FL$22=$L$22),VLOOKUP(MASTER_DATA_PROCESSED!$C129,Backend!$Q$9:$T$52,3,FALSE),MASTER_DATA_NORMALIZED!FL129)</f>
        <v>#N/A</v>
      </c>
      <c r="FM129" s="100">
        <f>IF(AND(MASTER_DATA_NORMALIZED!FM129=0,FM$22=$L$22),VLOOKUP(MASTER_DATA_PROCESSED!$C129,Backend!$Q$9:$T$52,3,FALSE),MASTER_DATA_NORMALIZED!FM129)</f>
        <v>0</v>
      </c>
      <c r="FN129" s="100">
        <f>IF(AND(MASTER_DATA_NORMALIZED!FN129=0,FN$22=$L$22),VLOOKUP(MASTER_DATA_PROCESSED!$C129,Backend!$Q$9:$T$52,3,FALSE),MASTER_DATA_NORMALIZED!FN129)</f>
        <v>0</v>
      </c>
      <c r="FO129" s="100">
        <f>IF(AND(MASTER_DATA_NORMALIZED!FO129=0,FO$22=$L$22),VLOOKUP(MASTER_DATA_PROCESSED!$C129,Backend!$Q$9:$T$52,3,FALSE),MASTER_DATA_NORMALIZED!FO129)</f>
        <v>0</v>
      </c>
      <c r="FP129" s="100" t="e">
        <f>IF(AND(MASTER_DATA_NORMALIZED!FP129=0,FP$22=$L$22),VLOOKUP(MASTER_DATA_PROCESSED!$C129,Backend!$Q$9:$T$52,3,FALSE),MASTER_DATA_NORMALIZED!FP129)</f>
        <v>#N/A</v>
      </c>
      <c r="FQ129" s="100">
        <f>IF(AND(MASTER_DATA_NORMALIZED!FQ129=0,FQ$22=$L$22),VLOOKUP(MASTER_DATA_PROCESSED!$C129,Backend!$Q$9:$T$52,3,FALSE),MASTER_DATA_NORMALIZED!FQ129)</f>
        <v>0</v>
      </c>
      <c r="FR129" s="100">
        <f>IF(AND(MASTER_DATA_NORMALIZED!FR129=0,FR$22=$L$22),VLOOKUP(MASTER_DATA_PROCESSED!$C129,Backend!$Q$9:$T$52,3,FALSE),MASTER_DATA_NORMALIZED!FR129)</f>
        <v>0</v>
      </c>
      <c r="FS129" s="100">
        <f>IF(AND(MASTER_DATA_NORMALIZED!FS129=0,FS$22=$L$22),VLOOKUP(MASTER_DATA_PROCESSED!$C129,Backend!$Q$9:$T$52,3,FALSE),MASTER_DATA_NORMALIZED!FS129)</f>
        <v>0</v>
      </c>
      <c r="FT129" s="100" t="e">
        <f>IF(AND(MASTER_DATA_NORMALIZED!FT129=0,FT$22=$L$22),VLOOKUP(MASTER_DATA_PROCESSED!$C129,Backend!$Q$9:$T$52,3,FALSE),MASTER_DATA_NORMALIZED!FT129)</f>
        <v>#N/A</v>
      </c>
      <c r="FU129" s="100">
        <f>IF(AND(MASTER_DATA_NORMALIZED!FU129=0,FU$22=$L$22),VLOOKUP(MASTER_DATA_PROCESSED!$C129,Backend!$Q$9:$T$52,3,FALSE),MASTER_DATA_NORMALIZED!FU129)</f>
        <v>0</v>
      </c>
      <c r="FV129" s="100">
        <f>IF(AND(MASTER_DATA_NORMALIZED!FV129=0,FV$22=$L$22),VLOOKUP(MASTER_DATA_PROCESSED!$C129,Backend!$Q$9:$T$52,3,FALSE),MASTER_DATA_NORMALIZED!FV129)</f>
        <v>0</v>
      </c>
      <c r="FW129" s="100">
        <f>IF(AND(MASTER_DATA_NORMALIZED!FW129=0,FW$22=$L$22),VLOOKUP(MASTER_DATA_PROCESSED!$C129,Backend!$Q$9:$T$52,3,FALSE),MASTER_DATA_NORMALIZED!FW129)</f>
        <v>0</v>
      </c>
      <c r="FX129" s="100" t="e">
        <f>IF(AND(MASTER_DATA_NORMALIZED!FX129=0,FX$22=$L$22),VLOOKUP(MASTER_DATA_PROCESSED!$C129,Backend!$Q$9:$T$52,3,FALSE),MASTER_DATA_NORMALIZED!FX129)</f>
        <v>#N/A</v>
      </c>
      <c r="FY129" s="100">
        <f>IF(AND(MASTER_DATA_NORMALIZED!FY129=0,FY$22=$L$22),VLOOKUP(MASTER_DATA_PROCESSED!$C129,Backend!$Q$9:$T$52,3,FALSE),MASTER_DATA_NORMALIZED!FY129)</f>
        <v>0</v>
      </c>
      <c r="FZ129" s="100">
        <f>IF(AND(MASTER_DATA_NORMALIZED!FZ129=0,FZ$22=$L$22),VLOOKUP(MASTER_DATA_PROCESSED!$C129,Backend!$Q$9:$T$52,3,FALSE),MASTER_DATA_NORMALIZED!FZ129)</f>
        <v>0</v>
      </c>
      <c r="GA129" s="100">
        <f>IF(AND(MASTER_DATA_NORMALIZED!GA129=0,GA$22=$L$22),VLOOKUP(MASTER_DATA_PROCESSED!$C129,Backend!$Q$9:$T$52,3,FALSE),MASTER_DATA_NORMALIZED!GA129)</f>
        <v>0</v>
      </c>
      <c r="GB129" s="100" t="e">
        <f>IF(AND(MASTER_DATA_NORMALIZED!GB129=0,GB$22=$L$22),VLOOKUP(MASTER_DATA_PROCESSED!$C129,Backend!$Q$9:$T$52,3,FALSE),MASTER_DATA_NORMALIZED!GB129)</f>
        <v>#N/A</v>
      </c>
      <c r="GC129" s="100">
        <f>IF(AND(MASTER_DATA_NORMALIZED!GC129=0,GC$22=$L$22),VLOOKUP(MASTER_DATA_PROCESSED!$C129,Backend!$Q$9:$T$52,3,FALSE),MASTER_DATA_NORMALIZED!GC129)</f>
        <v>0</v>
      </c>
      <c r="GD129" s="100">
        <f>IF(AND(MASTER_DATA_NORMALIZED!GD129=0,GD$22=$L$22),VLOOKUP(MASTER_DATA_PROCESSED!$C129,Backend!$Q$9:$T$52,3,FALSE),MASTER_DATA_NORMALIZED!GD129)</f>
        <v>0</v>
      </c>
      <c r="GE129" s="100">
        <f>IF(AND(MASTER_DATA_NORMALIZED!GE129=0,GE$22=$L$22),VLOOKUP(MASTER_DATA_PROCESSED!$C129,Backend!$Q$9:$T$52,3,FALSE),MASTER_DATA_NORMALIZED!GE129)</f>
        <v>0</v>
      </c>
      <c r="GF129" s="100" t="e">
        <f>IF(AND(MASTER_DATA_NORMALIZED!GF129=0,GF$22=$L$22),VLOOKUP(MASTER_DATA_PROCESSED!$C129,Backend!$Q$9:$T$52,3,FALSE),MASTER_DATA_NORMALIZED!GF129)</f>
        <v>#N/A</v>
      </c>
      <c r="GG129" s="100">
        <f>IF(AND(MASTER_DATA_NORMALIZED!GG129=0,GG$22=$L$22),VLOOKUP(MASTER_DATA_PROCESSED!$C129,Backend!$Q$9:$T$52,3,FALSE),MASTER_DATA_NORMALIZED!GG129)</f>
        <v>0</v>
      </c>
      <c r="GH129" s="100">
        <f>IF(AND(MASTER_DATA_NORMALIZED!GH129=0,GH$22=$L$22),VLOOKUP(MASTER_DATA_PROCESSED!$C129,Backend!$Q$9:$T$52,3,FALSE),MASTER_DATA_NORMALIZED!GH129)</f>
        <v>0</v>
      </c>
      <c r="GI129" s="100">
        <f>IF(AND(MASTER_DATA_NORMALIZED!GI129=0,GI$22=$L$22),VLOOKUP(MASTER_DATA_PROCESSED!$C129,Backend!$Q$9:$T$52,3,FALSE),MASTER_DATA_NORMALIZED!GI129)</f>
        <v>0</v>
      </c>
      <c r="GJ129" s="100" t="e">
        <f>IF(AND(MASTER_DATA_NORMALIZED!GJ129=0,GJ$22=$L$22),VLOOKUP(MASTER_DATA_PROCESSED!$C129,Backend!$Q$9:$T$52,3,FALSE),MASTER_DATA_NORMALIZED!GJ129)</f>
        <v>#N/A</v>
      </c>
      <c r="GK129" s="100">
        <f>IF(AND(MASTER_DATA_NORMALIZED!GK129=0,GK$22=$L$22),VLOOKUP(MASTER_DATA_PROCESSED!$C129,Backend!$Q$9:$T$52,3,FALSE),MASTER_DATA_NORMALIZED!GK129)</f>
        <v>0</v>
      </c>
      <c r="GL129" s="100">
        <f>IF(AND(MASTER_DATA_NORMALIZED!GL129=0,GL$22=$L$22),VLOOKUP(MASTER_DATA_PROCESSED!$C129,Backend!$Q$9:$T$52,3,FALSE),MASTER_DATA_NORMALIZED!GL129)</f>
        <v>0</v>
      </c>
      <c r="GM129" s="100">
        <f>IF(AND(MASTER_DATA_NORMALIZED!GM129=0,GM$22=$L$22),VLOOKUP(MASTER_DATA_PROCESSED!$C129,Backend!$Q$9:$T$52,3,FALSE),MASTER_DATA_NORMALIZED!GM129)</f>
        <v>0</v>
      </c>
      <c r="GN129" s="100" t="e">
        <f>IF(AND(MASTER_DATA_NORMALIZED!GN129=0,GN$22=$L$22),VLOOKUP(MASTER_DATA_PROCESSED!$C129,Backend!$Q$9:$T$52,3,FALSE),MASTER_DATA_NORMALIZED!GN129)</f>
        <v>#N/A</v>
      </c>
      <c r="GO129" s="100">
        <f>IF(AND(MASTER_DATA_NORMALIZED!GO129=0,GO$22=$L$22),VLOOKUP(MASTER_DATA_PROCESSED!$C129,Backend!$Q$9:$T$52,3,FALSE),MASTER_DATA_NORMALIZED!GO129)</f>
        <v>0</v>
      </c>
      <c r="GP129" s="100">
        <f>IF(AND(MASTER_DATA_NORMALIZED!GP129=0,GP$22=$L$22),VLOOKUP(MASTER_DATA_PROCESSED!$C129,Backend!$Q$9:$T$52,3,FALSE),MASTER_DATA_NORMALIZED!GP129)</f>
        <v>0</v>
      </c>
      <c r="GQ129" s="100">
        <f>IF(AND(MASTER_DATA_NORMALIZED!GQ129=0,GQ$22=$L$22),VLOOKUP(MASTER_DATA_PROCESSED!$C129,Backend!$Q$9:$T$52,3,FALSE),MASTER_DATA_NORMALIZED!GQ129)</f>
        <v>0</v>
      </c>
      <c r="GR129" s="100" t="e">
        <f>IF(AND(MASTER_DATA_NORMALIZED!GR129=0,GR$22=$L$22),VLOOKUP(MASTER_DATA_PROCESSED!$C129,Backend!$Q$9:$T$52,3,FALSE),MASTER_DATA_NORMALIZED!GR129)</f>
        <v>#N/A</v>
      </c>
      <c r="GS129" s="100">
        <f>IF(AND(MASTER_DATA_NORMALIZED!GS129=0,GS$22=$L$22),VLOOKUP(MASTER_DATA_PROCESSED!$C129,Backend!$Q$9:$T$52,3,FALSE),MASTER_DATA_NORMALIZED!GS129)</f>
        <v>0</v>
      </c>
      <c r="GT129" s="100">
        <f>IF(AND(MASTER_DATA_NORMALIZED!GT129=0,GT$22=$L$22),VLOOKUP(MASTER_DATA_PROCESSED!$C129,Backend!$Q$9:$T$52,3,FALSE),MASTER_DATA_NORMALIZED!GT129)</f>
        <v>0</v>
      </c>
      <c r="GU129" s="100">
        <f>IF(AND(MASTER_DATA_NORMALIZED!GU129=0,GU$22=$L$22),VLOOKUP(MASTER_DATA_PROCESSED!$C129,Backend!$Q$9:$T$52,3,FALSE),MASTER_DATA_NORMALIZED!GU129)</f>
        <v>0</v>
      </c>
      <c r="GV129" s="100" t="e">
        <f>IF(AND(MASTER_DATA_NORMALIZED!GV129=0,GV$22=$L$22),VLOOKUP(MASTER_DATA_PROCESSED!$C129,Backend!$Q$9:$T$52,3,FALSE),MASTER_DATA_NORMALIZED!GV129)</f>
        <v>#N/A</v>
      </c>
      <c r="GW129" s="100" t="e">
        <f>IF(AND(MASTER_DATA_NORMALIZED!GW129=0,GW$22=$L$22),VLOOKUP(MASTER_DATA_PROCESSED!$C129,Backend!$Q$9:$T$52,3,FALSE),MASTER_DATA_NORMALIZED!GW129)</f>
        <v>#REF!</v>
      </c>
      <c r="GX129" s="100" t="e">
        <f>IF(AND(MASTER_DATA_NORMALIZED!GX129=0,GX$22=$L$22),VLOOKUP(MASTER_DATA_PROCESSED!$C129,Backend!$Q$9:$T$52,3,FALSE),MASTER_DATA_NORMALIZED!GX129)</f>
        <v>#REF!</v>
      </c>
      <c r="GY129" s="100" t="e">
        <f>IF(AND(MASTER_DATA_NORMALIZED!GY129=0,GY$22=$L$22),VLOOKUP(MASTER_DATA_PROCESSED!$C129,Backend!$Q$9:$T$52,3,FALSE),MASTER_DATA_NORMALIZED!GY129)</f>
        <v>#REF!</v>
      </c>
    </row>
    <row r="130" spans="2:207" s="27" customFormat="1" ht="17.25" hidden="1" outlineLevel="2" x14ac:dyDescent="0.3">
      <c r="B130" s="183">
        <f t="shared" si="14"/>
        <v>20</v>
      </c>
      <c r="C130" s="51">
        <f t="shared" si="15"/>
        <v>255</v>
      </c>
      <c r="D130" s="82"/>
      <c r="E130" s="55"/>
      <c r="F130" s="55">
        <v>255</v>
      </c>
      <c r="G130" s="83"/>
      <c r="H130" s="41" t="s">
        <v>168</v>
      </c>
      <c r="I130" s="100">
        <f>IF(AND(MASTER_DATA_NORMALIZED!I130=0,I$22=$L$22),VLOOKUP(MASTER_DATA_PROCESSED!$C130,Backend!$Q$9:$T$52,3,FALSE),MASTER_DATA_NORMALIZED!I130)</f>
        <v>0</v>
      </c>
      <c r="J130" s="100">
        <f>IF(AND(MASTER_DATA_NORMALIZED!J130=0,J$22=$L$22),VLOOKUP(MASTER_DATA_PROCESSED!$C130,Backend!$Q$9:$T$52,3,FALSE),MASTER_DATA_NORMALIZED!J130)</f>
        <v>0</v>
      </c>
      <c r="K130" s="100">
        <f>IF(AND(MASTER_DATA_NORMALIZED!K130=0,K$22=$L$22),VLOOKUP(MASTER_DATA_PROCESSED!$C130,Backend!$Q$9:$T$52,3,FALSE),MASTER_DATA_NORMALIZED!K130)</f>
        <v>0</v>
      </c>
      <c r="L130" s="100" t="e">
        <f>IF(AND(MASTER_DATA_NORMALIZED!L130=0,L$22=$L$22),VLOOKUP(MASTER_DATA_PROCESSED!$C130,Backend!$Q$9:$T$52,3,FALSE),MASTER_DATA_NORMALIZED!L130)</f>
        <v>#N/A</v>
      </c>
      <c r="M130" s="100">
        <f>IF(AND(MASTER_DATA_NORMALIZED!M130=0,M$22=$L$22),VLOOKUP(MASTER_DATA_PROCESSED!$C130,Backend!$Q$9:$T$52,3,FALSE),MASTER_DATA_NORMALIZED!M130)</f>
        <v>0</v>
      </c>
      <c r="N130" s="100">
        <f>IF(AND(MASTER_DATA_NORMALIZED!N130=0,N$22=$L$22),VLOOKUP(MASTER_DATA_PROCESSED!$C130,Backend!$Q$9:$T$52,3,FALSE),MASTER_DATA_NORMALIZED!N130)</f>
        <v>0</v>
      </c>
      <c r="O130" s="100">
        <f>IF(AND(MASTER_DATA_NORMALIZED!O130=0,O$22=$L$22),VLOOKUP(MASTER_DATA_PROCESSED!$C130,Backend!$Q$9:$T$52,3,FALSE),MASTER_DATA_NORMALIZED!O130)</f>
        <v>0</v>
      </c>
      <c r="P130" s="100" t="e">
        <f>IF(AND(MASTER_DATA_NORMALIZED!P130=0,P$22=$L$22),VLOOKUP(MASTER_DATA_PROCESSED!$C130,Backend!$Q$9:$T$52,3,FALSE),MASTER_DATA_NORMALIZED!P130)</f>
        <v>#N/A</v>
      </c>
      <c r="Q130" s="100">
        <f>IF(AND(MASTER_DATA_NORMALIZED!Q130=0,Q$22=$L$22),VLOOKUP(MASTER_DATA_PROCESSED!$C130,Backend!$Q$9:$T$52,3,FALSE),MASTER_DATA_NORMALIZED!Q130)</f>
        <v>0</v>
      </c>
      <c r="R130" s="100">
        <f>IF(AND(MASTER_DATA_NORMALIZED!R130=0,R$22=$L$22),VLOOKUP(MASTER_DATA_PROCESSED!$C130,Backend!$Q$9:$T$52,3,FALSE),MASTER_DATA_NORMALIZED!R130)</f>
        <v>0</v>
      </c>
      <c r="S130" s="100">
        <f>IF(AND(MASTER_DATA_NORMALIZED!S130=0,S$22=$L$22),VLOOKUP(MASTER_DATA_PROCESSED!$C130,Backend!$Q$9:$T$52,3,FALSE),MASTER_DATA_NORMALIZED!S130)</f>
        <v>0</v>
      </c>
      <c r="T130" s="100" t="e">
        <f>IF(AND(MASTER_DATA_NORMALIZED!T130=0,T$22=$L$22),VLOOKUP(MASTER_DATA_PROCESSED!$C130,Backend!$Q$9:$T$52,3,FALSE),MASTER_DATA_NORMALIZED!T130)</f>
        <v>#N/A</v>
      </c>
      <c r="U130" s="100">
        <f>IF(AND(MASTER_DATA_NORMALIZED!U130=0,U$22=$L$22),VLOOKUP(MASTER_DATA_PROCESSED!$C130,Backend!$Q$9:$T$52,3,FALSE),MASTER_DATA_NORMALIZED!U130)</f>
        <v>0</v>
      </c>
      <c r="V130" s="100">
        <f>IF(AND(MASTER_DATA_NORMALIZED!V130=0,V$22=$L$22),VLOOKUP(MASTER_DATA_PROCESSED!$C130,Backend!$Q$9:$T$52,3,FALSE),MASTER_DATA_NORMALIZED!V130)</f>
        <v>0</v>
      </c>
      <c r="W130" s="100">
        <f>IF(AND(MASTER_DATA_NORMALIZED!W130=0,W$22=$L$22),VLOOKUP(MASTER_DATA_PROCESSED!$C130,Backend!$Q$9:$T$52,3,FALSE),MASTER_DATA_NORMALIZED!W130)</f>
        <v>0</v>
      </c>
      <c r="X130" s="100" t="e">
        <f>IF(AND(MASTER_DATA_NORMALIZED!X130=0,X$22=$L$22),VLOOKUP(MASTER_DATA_PROCESSED!$C130,Backend!$Q$9:$T$52,3,FALSE),MASTER_DATA_NORMALIZED!X130)</f>
        <v>#N/A</v>
      </c>
      <c r="Y130" s="100">
        <f>IF(AND(MASTER_DATA_NORMALIZED!Y130=0,Y$22=$L$22),VLOOKUP(MASTER_DATA_PROCESSED!$C130,Backend!$Q$9:$T$52,3,FALSE),MASTER_DATA_NORMALIZED!Y130)</f>
        <v>0</v>
      </c>
      <c r="Z130" s="100">
        <f>IF(AND(MASTER_DATA_NORMALIZED!Z130=0,Z$22=$L$22),VLOOKUP(MASTER_DATA_PROCESSED!$C130,Backend!$Q$9:$T$52,3,FALSE),MASTER_DATA_NORMALIZED!Z130)</f>
        <v>0</v>
      </c>
      <c r="AA130" s="100">
        <f>IF(AND(MASTER_DATA_NORMALIZED!AA130=0,AA$22=$L$22),VLOOKUP(MASTER_DATA_PROCESSED!$C130,Backend!$Q$9:$T$52,3,FALSE),MASTER_DATA_NORMALIZED!AA130)</f>
        <v>0</v>
      </c>
      <c r="AB130" s="100" t="e">
        <f>IF(AND(MASTER_DATA_NORMALIZED!AB130=0,AB$22=$L$22),VLOOKUP(MASTER_DATA_PROCESSED!$C130,Backend!$Q$9:$T$52,3,FALSE),MASTER_DATA_NORMALIZED!AB130)</f>
        <v>#N/A</v>
      </c>
      <c r="AC130" s="100">
        <f>IF(AND(MASTER_DATA_NORMALIZED!AC130=0,AC$22=$L$22),VLOOKUP(MASTER_DATA_PROCESSED!$C130,Backend!$Q$9:$T$52,3,FALSE),MASTER_DATA_NORMALIZED!AC130)</f>
        <v>0</v>
      </c>
      <c r="AD130" s="100">
        <f>IF(AND(MASTER_DATA_NORMALIZED!AD130=0,AD$22=$L$22),VLOOKUP(MASTER_DATA_PROCESSED!$C130,Backend!$Q$9:$T$52,3,FALSE),MASTER_DATA_NORMALIZED!AD130)</f>
        <v>0</v>
      </c>
      <c r="AE130" s="100">
        <f>IF(AND(MASTER_DATA_NORMALIZED!AE130=0,AE$22=$L$22),VLOOKUP(MASTER_DATA_PROCESSED!$C130,Backend!$Q$9:$T$52,3,FALSE),MASTER_DATA_NORMALIZED!AE130)</f>
        <v>0</v>
      </c>
      <c r="AF130" s="100" t="e">
        <f>IF(AND(MASTER_DATA_NORMALIZED!AF130=0,AF$22=$L$22),VLOOKUP(MASTER_DATA_PROCESSED!$C130,Backend!$Q$9:$T$52,3,FALSE),MASTER_DATA_NORMALIZED!AF130)</f>
        <v>#N/A</v>
      </c>
      <c r="AG130" s="100">
        <f>IF(AND(MASTER_DATA_NORMALIZED!AG130=0,AG$22=$L$22),VLOOKUP(MASTER_DATA_PROCESSED!$C130,Backend!$Q$9:$T$52,3,FALSE),MASTER_DATA_NORMALIZED!AG130)</f>
        <v>0</v>
      </c>
      <c r="AH130" s="100">
        <f>IF(AND(MASTER_DATA_NORMALIZED!AH130=0,AH$22=$L$22),VLOOKUP(MASTER_DATA_PROCESSED!$C130,Backend!$Q$9:$T$52,3,FALSE),MASTER_DATA_NORMALIZED!AH130)</f>
        <v>0</v>
      </c>
      <c r="AI130" s="100">
        <f>IF(AND(MASTER_DATA_NORMALIZED!AI130=0,AI$22=$L$22),VLOOKUP(MASTER_DATA_PROCESSED!$C130,Backend!$Q$9:$T$52,3,FALSE),MASTER_DATA_NORMALIZED!AI130)</f>
        <v>0</v>
      </c>
      <c r="AJ130" s="100" t="e">
        <f>IF(AND(MASTER_DATA_NORMALIZED!AJ130=0,AJ$22=$L$22),VLOOKUP(MASTER_DATA_PROCESSED!$C130,Backend!$Q$9:$T$52,3,FALSE),MASTER_DATA_NORMALIZED!AJ130)</f>
        <v>#N/A</v>
      </c>
      <c r="AK130" s="100">
        <f>IF(AND(MASTER_DATA_NORMALIZED!AK130=0,AK$22=$L$22),VLOOKUP(MASTER_DATA_PROCESSED!$C130,Backend!$Q$9:$T$52,3,FALSE),MASTER_DATA_NORMALIZED!AK130)</f>
        <v>0</v>
      </c>
      <c r="AL130" s="100">
        <f>IF(AND(MASTER_DATA_NORMALIZED!AL130=0,AL$22=$L$22),VLOOKUP(MASTER_DATA_PROCESSED!$C130,Backend!$Q$9:$T$52,3,FALSE),MASTER_DATA_NORMALIZED!AL130)</f>
        <v>0</v>
      </c>
      <c r="AM130" s="100">
        <f>IF(AND(MASTER_DATA_NORMALIZED!AM130=0,AM$22=$L$22),VLOOKUP(MASTER_DATA_PROCESSED!$C130,Backend!$Q$9:$T$52,3,FALSE),MASTER_DATA_NORMALIZED!AM130)</f>
        <v>0</v>
      </c>
      <c r="AN130" s="100" t="e">
        <f>IF(AND(MASTER_DATA_NORMALIZED!AN130=0,AN$22=$L$22),VLOOKUP(MASTER_DATA_PROCESSED!$C130,Backend!$Q$9:$T$52,3,FALSE),MASTER_DATA_NORMALIZED!AN130)</f>
        <v>#N/A</v>
      </c>
      <c r="AO130" s="100">
        <f>IF(AND(MASTER_DATA_NORMALIZED!AO130=0,AO$22=$L$22),VLOOKUP(MASTER_DATA_PROCESSED!$C130,Backend!$Q$9:$T$52,3,FALSE),MASTER_DATA_NORMALIZED!AO130)</f>
        <v>0</v>
      </c>
      <c r="AP130" s="100">
        <f>IF(AND(MASTER_DATA_NORMALIZED!AP130=0,AP$22=$L$22),VLOOKUP(MASTER_DATA_PROCESSED!$C130,Backend!$Q$9:$T$52,3,FALSE),MASTER_DATA_NORMALIZED!AP130)</f>
        <v>0</v>
      </c>
      <c r="AQ130" s="100">
        <f>IF(AND(MASTER_DATA_NORMALIZED!AQ130=0,AQ$22=$L$22),VLOOKUP(MASTER_DATA_PROCESSED!$C130,Backend!$Q$9:$T$52,3,FALSE),MASTER_DATA_NORMALIZED!AQ130)</f>
        <v>0</v>
      </c>
      <c r="AR130" s="100" t="e">
        <f>IF(AND(MASTER_DATA_NORMALIZED!AR130=0,AR$22=$L$22),VLOOKUP(MASTER_DATA_PROCESSED!$C130,Backend!$Q$9:$T$52,3,FALSE),MASTER_DATA_NORMALIZED!AR130)</f>
        <v>#N/A</v>
      </c>
      <c r="AS130" s="100">
        <f>IF(AND(MASTER_DATA_NORMALIZED!AS130=0,AS$22=$L$22),VLOOKUP(MASTER_DATA_PROCESSED!$C130,Backend!$Q$9:$T$52,3,FALSE),MASTER_DATA_NORMALIZED!AS130)</f>
        <v>0</v>
      </c>
      <c r="AT130" s="100">
        <f>IF(AND(MASTER_DATA_NORMALIZED!AT130=0,AT$22=$L$22),VLOOKUP(MASTER_DATA_PROCESSED!$C130,Backend!$Q$9:$T$52,3,FALSE),MASTER_DATA_NORMALIZED!AT130)</f>
        <v>0</v>
      </c>
      <c r="AU130" s="100">
        <f>IF(AND(MASTER_DATA_NORMALIZED!AU130=0,AU$22=$L$22),VLOOKUP(MASTER_DATA_PROCESSED!$C130,Backend!$Q$9:$T$52,3,FALSE),MASTER_DATA_NORMALIZED!AU130)</f>
        <v>0</v>
      </c>
      <c r="AV130" s="100" t="e">
        <f>IF(AND(MASTER_DATA_NORMALIZED!AV130=0,AV$22=$L$22),VLOOKUP(MASTER_DATA_PROCESSED!$C130,Backend!$Q$9:$T$52,3,FALSE),MASTER_DATA_NORMALIZED!AV130)</f>
        <v>#N/A</v>
      </c>
      <c r="AW130" s="100">
        <f>IF(AND(MASTER_DATA_NORMALIZED!AW130=0,AW$22=$L$22),VLOOKUP(MASTER_DATA_PROCESSED!$C130,Backend!$Q$9:$T$52,3,FALSE),MASTER_DATA_NORMALIZED!AW130)</f>
        <v>0</v>
      </c>
      <c r="AX130" s="100">
        <f>IF(AND(MASTER_DATA_NORMALIZED!AX130=0,AX$22=$L$22),VLOOKUP(MASTER_DATA_PROCESSED!$C130,Backend!$Q$9:$T$52,3,FALSE),MASTER_DATA_NORMALIZED!AX130)</f>
        <v>0</v>
      </c>
      <c r="AY130" s="100">
        <f>IF(AND(MASTER_DATA_NORMALIZED!AY130=0,AY$22=$L$22),VLOOKUP(MASTER_DATA_PROCESSED!$C130,Backend!$Q$9:$T$52,3,FALSE),MASTER_DATA_NORMALIZED!AY130)</f>
        <v>0</v>
      </c>
      <c r="AZ130" s="100" t="e">
        <f>IF(AND(MASTER_DATA_NORMALIZED!AZ130=0,AZ$22=$L$22),VLOOKUP(MASTER_DATA_PROCESSED!$C130,Backend!$Q$9:$T$52,3,FALSE),MASTER_DATA_NORMALIZED!AZ130)</f>
        <v>#N/A</v>
      </c>
      <c r="BA130" s="100">
        <f>IF(AND(MASTER_DATA_NORMALIZED!BA130=0,BA$22=$L$22),VLOOKUP(MASTER_DATA_PROCESSED!$C130,Backend!$Q$9:$T$52,3,FALSE),MASTER_DATA_NORMALIZED!BA130)</f>
        <v>0</v>
      </c>
      <c r="BB130" s="100">
        <f>IF(AND(MASTER_DATA_NORMALIZED!BB130=0,BB$22=$L$22),VLOOKUP(MASTER_DATA_PROCESSED!$C130,Backend!$Q$9:$T$52,3,FALSE),MASTER_DATA_NORMALIZED!BB130)</f>
        <v>0</v>
      </c>
      <c r="BC130" s="100">
        <f>IF(AND(MASTER_DATA_NORMALIZED!BC130=0,BC$22=$L$22),VLOOKUP(MASTER_DATA_PROCESSED!$C130,Backend!$Q$9:$T$52,3,FALSE),MASTER_DATA_NORMALIZED!BC130)</f>
        <v>0</v>
      </c>
      <c r="BD130" s="100" t="e">
        <f>IF(AND(MASTER_DATA_NORMALIZED!BD130=0,BD$22=$L$22),VLOOKUP(MASTER_DATA_PROCESSED!$C130,Backend!$Q$9:$T$52,3,FALSE),MASTER_DATA_NORMALIZED!BD130)</f>
        <v>#N/A</v>
      </c>
      <c r="BE130" s="100">
        <f>IF(AND(MASTER_DATA_NORMALIZED!BE130=0,BE$22=$L$22),VLOOKUP(MASTER_DATA_PROCESSED!$C130,Backend!$Q$9:$T$52,3,FALSE),MASTER_DATA_NORMALIZED!BE130)</f>
        <v>0</v>
      </c>
      <c r="BF130" s="100">
        <f>IF(AND(MASTER_DATA_NORMALIZED!BF130=0,BF$22=$L$22),VLOOKUP(MASTER_DATA_PROCESSED!$C130,Backend!$Q$9:$T$52,3,FALSE),MASTER_DATA_NORMALIZED!BF130)</f>
        <v>0</v>
      </c>
      <c r="BG130" s="100">
        <f>IF(AND(MASTER_DATA_NORMALIZED!BG130=0,BG$22=$L$22),VLOOKUP(MASTER_DATA_PROCESSED!$C130,Backend!$Q$9:$T$52,3,FALSE),MASTER_DATA_NORMALIZED!BG130)</f>
        <v>0</v>
      </c>
      <c r="BH130" s="100" t="e">
        <f>IF(AND(MASTER_DATA_NORMALIZED!BH130=0,BH$22=$L$22),VLOOKUP(MASTER_DATA_PROCESSED!$C130,Backend!$Q$9:$T$52,3,FALSE),MASTER_DATA_NORMALIZED!BH130)</f>
        <v>#N/A</v>
      </c>
      <c r="BI130" s="100">
        <f>IF(AND(MASTER_DATA_NORMALIZED!BI130=0,BI$22=$L$22),VLOOKUP(MASTER_DATA_PROCESSED!$C130,Backend!$Q$9:$T$52,3,FALSE),MASTER_DATA_NORMALIZED!BI130)</f>
        <v>0</v>
      </c>
      <c r="BJ130" s="100">
        <f>IF(AND(MASTER_DATA_NORMALIZED!BJ130=0,BJ$22=$L$22),VLOOKUP(MASTER_DATA_PROCESSED!$C130,Backend!$Q$9:$T$52,3,FALSE),MASTER_DATA_NORMALIZED!BJ130)</f>
        <v>0</v>
      </c>
      <c r="BK130" s="100">
        <f>IF(AND(MASTER_DATA_NORMALIZED!BK130=0,BK$22=$L$22),VLOOKUP(MASTER_DATA_PROCESSED!$C130,Backend!$Q$9:$T$52,3,FALSE),MASTER_DATA_NORMALIZED!BK130)</f>
        <v>0</v>
      </c>
      <c r="BL130" s="100" t="e">
        <f>IF(AND(MASTER_DATA_NORMALIZED!BL130=0,BL$22=$L$22),VLOOKUP(MASTER_DATA_PROCESSED!$C130,Backend!$Q$9:$T$52,3,FALSE),MASTER_DATA_NORMALIZED!BL130)</f>
        <v>#N/A</v>
      </c>
      <c r="BM130" s="100">
        <f>IF(AND(MASTER_DATA_NORMALIZED!BM130=0,BM$22=$L$22),VLOOKUP(MASTER_DATA_PROCESSED!$C130,Backend!$Q$9:$T$52,3,FALSE),MASTER_DATA_NORMALIZED!BM130)</f>
        <v>0</v>
      </c>
      <c r="BN130" s="100">
        <f>IF(AND(MASTER_DATA_NORMALIZED!BN130=0,BN$22=$L$22),VLOOKUP(MASTER_DATA_PROCESSED!$C130,Backend!$Q$9:$T$52,3,FALSE),MASTER_DATA_NORMALIZED!BN130)</f>
        <v>0</v>
      </c>
      <c r="BO130" s="100">
        <f>IF(AND(MASTER_DATA_NORMALIZED!BO130=0,BO$22=$L$22),VLOOKUP(MASTER_DATA_PROCESSED!$C130,Backend!$Q$9:$T$52,3,FALSE),MASTER_DATA_NORMALIZED!BO130)</f>
        <v>0</v>
      </c>
      <c r="BP130" s="100" t="e">
        <f>IF(AND(MASTER_DATA_NORMALIZED!BP130=0,BP$22=$L$22),VLOOKUP(MASTER_DATA_PROCESSED!$C130,Backend!$Q$9:$T$52,3,FALSE),MASTER_DATA_NORMALIZED!BP130)</f>
        <v>#N/A</v>
      </c>
      <c r="BQ130" s="100">
        <f>IF(AND(MASTER_DATA_NORMALIZED!BQ130=0,BQ$22=$L$22),VLOOKUP(MASTER_DATA_PROCESSED!$C130,Backend!$Q$9:$T$52,3,FALSE),MASTER_DATA_NORMALIZED!BQ130)</f>
        <v>0</v>
      </c>
      <c r="BR130" s="100">
        <f>IF(AND(MASTER_DATA_NORMALIZED!BR130=0,BR$22=$L$22),VLOOKUP(MASTER_DATA_PROCESSED!$C130,Backend!$Q$9:$T$52,3,FALSE),MASTER_DATA_NORMALIZED!BR130)</f>
        <v>0</v>
      </c>
      <c r="BS130" s="100">
        <f>IF(AND(MASTER_DATA_NORMALIZED!BS130=0,BS$22=$L$22),VLOOKUP(MASTER_DATA_PROCESSED!$C130,Backend!$Q$9:$T$52,3,FALSE),MASTER_DATA_NORMALIZED!BS130)</f>
        <v>0</v>
      </c>
      <c r="BT130" s="100" t="e">
        <f>IF(AND(MASTER_DATA_NORMALIZED!BT130=0,BT$22=$L$22),VLOOKUP(MASTER_DATA_PROCESSED!$C130,Backend!$Q$9:$T$52,3,FALSE),MASTER_DATA_NORMALIZED!BT130)</f>
        <v>#N/A</v>
      </c>
      <c r="BU130" s="100">
        <f>IF(AND(MASTER_DATA_NORMALIZED!BU130=0,BU$22=$L$22),VLOOKUP(MASTER_DATA_PROCESSED!$C130,Backend!$Q$9:$T$52,3,FALSE),MASTER_DATA_NORMALIZED!BU130)</f>
        <v>0</v>
      </c>
      <c r="BV130" s="100">
        <f>IF(AND(MASTER_DATA_NORMALIZED!BV130=0,BV$22=$L$22),VLOOKUP(MASTER_DATA_PROCESSED!$C130,Backend!$Q$9:$T$52,3,FALSE),MASTER_DATA_NORMALIZED!BV130)</f>
        <v>0</v>
      </c>
      <c r="BW130" s="100">
        <f>IF(AND(MASTER_DATA_NORMALIZED!BW130=0,BW$22=$L$22),VLOOKUP(MASTER_DATA_PROCESSED!$C130,Backend!$Q$9:$T$52,3,FALSE),MASTER_DATA_NORMALIZED!BW130)</f>
        <v>0</v>
      </c>
      <c r="BX130" s="100" t="e">
        <f>IF(AND(MASTER_DATA_NORMALIZED!BX130=0,BX$22=$L$22),VLOOKUP(MASTER_DATA_PROCESSED!$C130,Backend!$Q$9:$T$52,3,FALSE),MASTER_DATA_NORMALIZED!BX130)</f>
        <v>#N/A</v>
      </c>
      <c r="BY130" s="100">
        <f>IF(AND(MASTER_DATA_NORMALIZED!BY130=0,BY$22=$L$22),VLOOKUP(MASTER_DATA_PROCESSED!$C130,Backend!$Q$9:$T$52,3,FALSE),MASTER_DATA_NORMALIZED!BY130)</f>
        <v>0</v>
      </c>
      <c r="BZ130" s="100">
        <f>IF(AND(MASTER_DATA_NORMALIZED!BZ130=0,BZ$22=$L$22),VLOOKUP(MASTER_DATA_PROCESSED!$C130,Backend!$Q$9:$T$52,3,FALSE),MASTER_DATA_NORMALIZED!BZ130)</f>
        <v>0</v>
      </c>
      <c r="CA130" s="100">
        <f>IF(AND(MASTER_DATA_NORMALIZED!CA130=0,CA$22=$L$22),VLOOKUP(MASTER_DATA_PROCESSED!$C130,Backend!$Q$9:$T$52,3,FALSE),MASTER_DATA_NORMALIZED!CA130)</f>
        <v>0</v>
      </c>
      <c r="CB130" s="100" t="e">
        <f>IF(AND(MASTER_DATA_NORMALIZED!CB130=0,CB$22=$L$22),VLOOKUP(MASTER_DATA_PROCESSED!$C130,Backend!$Q$9:$T$52,3,FALSE),MASTER_DATA_NORMALIZED!CB130)</f>
        <v>#N/A</v>
      </c>
      <c r="CC130" s="100">
        <f>IF(AND(MASTER_DATA_NORMALIZED!CC130=0,CC$22=$L$22),VLOOKUP(MASTER_DATA_PROCESSED!$C130,Backend!$Q$9:$T$52,3,FALSE),MASTER_DATA_NORMALIZED!CC130)</f>
        <v>0</v>
      </c>
      <c r="CD130" s="100">
        <f>IF(AND(MASTER_DATA_NORMALIZED!CD130=0,CD$22=$L$22),VLOOKUP(MASTER_DATA_PROCESSED!$C130,Backend!$Q$9:$T$52,3,FALSE),MASTER_DATA_NORMALIZED!CD130)</f>
        <v>0</v>
      </c>
      <c r="CE130" s="100">
        <f>IF(AND(MASTER_DATA_NORMALIZED!CE130=0,CE$22=$L$22),VLOOKUP(MASTER_DATA_PROCESSED!$C130,Backend!$Q$9:$T$52,3,FALSE),MASTER_DATA_NORMALIZED!CE130)</f>
        <v>0</v>
      </c>
      <c r="CF130" s="100" t="e">
        <f>IF(AND(MASTER_DATA_NORMALIZED!CF130=0,CF$22=$L$22),VLOOKUP(MASTER_DATA_PROCESSED!$C130,Backend!$Q$9:$T$52,3,FALSE),MASTER_DATA_NORMALIZED!CF130)</f>
        <v>#N/A</v>
      </c>
      <c r="CG130" s="100">
        <f>IF(AND(MASTER_DATA_NORMALIZED!CG130=0,CG$22=$L$22),VLOOKUP(MASTER_DATA_PROCESSED!$C130,Backend!$Q$9:$T$52,3,FALSE),MASTER_DATA_NORMALIZED!CG130)</f>
        <v>0</v>
      </c>
      <c r="CH130" s="100">
        <f>IF(AND(MASTER_DATA_NORMALIZED!CH130=0,CH$22=$L$22),VLOOKUP(MASTER_DATA_PROCESSED!$C130,Backend!$Q$9:$T$52,3,FALSE),MASTER_DATA_NORMALIZED!CH130)</f>
        <v>0</v>
      </c>
      <c r="CI130" s="100">
        <f>IF(AND(MASTER_DATA_NORMALIZED!CI130=0,CI$22=$L$22),VLOOKUP(MASTER_DATA_PROCESSED!$C130,Backend!$Q$9:$T$52,3,FALSE),MASTER_DATA_NORMALIZED!CI130)</f>
        <v>0</v>
      </c>
      <c r="CJ130" s="100" t="e">
        <f>IF(AND(MASTER_DATA_NORMALIZED!CJ130=0,CJ$22=$L$22),VLOOKUP(MASTER_DATA_PROCESSED!$C130,Backend!$Q$9:$T$52,3,FALSE),MASTER_DATA_NORMALIZED!CJ130)</f>
        <v>#N/A</v>
      </c>
      <c r="CK130" s="100">
        <f>IF(AND(MASTER_DATA_NORMALIZED!CK130=0,CK$22=$L$22),VLOOKUP(MASTER_DATA_PROCESSED!$C130,Backend!$Q$9:$T$52,3,FALSE),MASTER_DATA_NORMALIZED!CK130)</f>
        <v>0</v>
      </c>
      <c r="CL130" s="100">
        <f>IF(AND(MASTER_DATA_NORMALIZED!CL130=0,CL$22=$L$22),VLOOKUP(MASTER_DATA_PROCESSED!$C130,Backend!$Q$9:$T$52,3,FALSE),MASTER_DATA_NORMALIZED!CL130)</f>
        <v>0</v>
      </c>
      <c r="CM130" s="100">
        <f>IF(AND(MASTER_DATA_NORMALIZED!CM130=0,CM$22=$L$22),VLOOKUP(MASTER_DATA_PROCESSED!$C130,Backend!$Q$9:$T$52,3,FALSE),MASTER_DATA_NORMALIZED!CM130)</f>
        <v>0</v>
      </c>
      <c r="CN130" s="100" t="e">
        <f>IF(AND(MASTER_DATA_NORMALIZED!CN130=0,CN$22=$L$22),VLOOKUP(MASTER_DATA_PROCESSED!$C130,Backend!$Q$9:$T$52,3,FALSE),MASTER_DATA_NORMALIZED!CN130)</f>
        <v>#N/A</v>
      </c>
      <c r="CO130" s="100">
        <f>IF(AND(MASTER_DATA_NORMALIZED!CO130=0,CO$22=$L$22),VLOOKUP(MASTER_DATA_PROCESSED!$C130,Backend!$Q$9:$T$52,3,FALSE),MASTER_DATA_NORMALIZED!CO130)</f>
        <v>0</v>
      </c>
      <c r="CP130" s="100">
        <f>IF(AND(MASTER_DATA_NORMALIZED!CP130=0,CP$22=$L$22),VLOOKUP(MASTER_DATA_PROCESSED!$C130,Backend!$Q$9:$T$52,3,FALSE),MASTER_DATA_NORMALIZED!CP130)</f>
        <v>0</v>
      </c>
      <c r="CQ130" s="100">
        <f>IF(AND(MASTER_DATA_NORMALIZED!CQ130=0,CQ$22=$L$22),VLOOKUP(MASTER_DATA_PROCESSED!$C130,Backend!$Q$9:$T$52,3,FALSE),MASTER_DATA_NORMALIZED!CQ130)</f>
        <v>0</v>
      </c>
      <c r="CR130" s="100" t="e">
        <f>IF(AND(MASTER_DATA_NORMALIZED!CR130=0,CR$22=$L$22),VLOOKUP(MASTER_DATA_PROCESSED!$C130,Backend!$Q$9:$T$52,3,FALSE),MASTER_DATA_NORMALIZED!CR130)</f>
        <v>#N/A</v>
      </c>
      <c r="CS130" s="100">
        <f>IF(AND(MASTER_DATA_NORMALIZED!CS130=0,CS$22=$L$22),VLOOKUP(MASTER_DATA_PROCESSED!$C130,Backend!$Q$9:$T$52,3,FALSE),MASTER_DATA_NORMALIZED!CS130)</f>
        <v>0</v>
      </c>
      <c r="CT130" s="100">
        <f>IF(AND(MASTER_DATA_NORMALIZED!CT130=0,CT$22=$L$22),VLOOKUP(MASTER_DATA_PROCESSED!$C130,Backend!$Q$9:$T$52,3,FALSE),MASTER_DATA_NORMALIZED!CT130)</f>
        <v>0</v>
      </c>
      <c r="CU130" s="100">
        <f>IF(AND(MASTER_DATA_NORMALIZED!CU130=0,CU$22=$L$22),VLOOKUP(MASTER_DATA_PROCESSED!$C130,Backend!$Q$9:$T$52,3,FALSE),MASTER_DATA_NORMALIZED!CU130)</f>
        <v>0</v>
      </c>
      <c r="CV130" s="100" t="e">
        <f>IF(AND(MASTER_DATA_NORMALIZED!CV130=0,CV$22=$L$22),VLOOKUP(MASTER_DATA_PROCESSED!$C130,Backend!$Q$9:$T$52,3,FALSE),MASTER_DATA_NORMALIZED!CV130)</f>
        <v>#N/A</v>
      </c>
      <c r="CW130" s="100">
        <f>IF(AND(MASTER_DATA_NORMALIZED!CW130=0,CW$22=$L$22),VLOOKUP(MASTER_DATA_PROCESSED!$C130,Backend!$Q$9:$T$52,3,FALSE),MASTER_DATA_NORMALIZED!CW130)</f>
        <v>0</v>
      </c>
      <c r="CX130" s="100">
        <f>IF(AND(MASTER_DATA_NORMALIZED!CX130=0,CX$22=$L$22),VLOOKUP(MASTER_DATA_PROCESSED!$C130,Backend!$Q$9:$T$52,3,FALSE),MASTER_DATA_NORMALIZED!CX130)</f>
        <v>0</v>
      </c>
      <c r="CY130" s="100">
        <f>IF(AND(MASTER_DATA_NORMALIZED!CY130=0,CY$22=$L$22),VLOOKUP(MASTER_DATA_PROCESSED!$C130,Backend!$Q$9:$T$52,3,FALSE),MASTER_DATA_NORMALIZED!CY130)</f>
        <v>0</v>
      </c>
      <c r="CZ130" s="100" t="e">
        <f>IF(AND(MASTER_DATA_NORMALIZED!CZ130=0,CZ$22=$L$22),VLOOKUP(MASTER_DATA_PROCESSED!$C130,Backend!$Q$9:$T$52,3,FALSE),MASTER_DATA_NORMALIZED!CZ130)</f>
        <v>#N/A</v>
      </c>
      <c r="DA130" s="100" t="e">
        <f>IF(AND(MASTER_DATA_NORMALIZED!DA130=0,DA$22=$L$22),VLOOKUP(MASTER_DATA_PROCESSED!$C130,Backend!$Q$9:$T$52,3,FALSE),MASTER_DATA_NORMALIZED!DA130)</f>
        <v>#DIV/0!</v>
      </c>
      <c r="DB130" s="100" t="e">
        <f>IF(AND(MASTER_DATA_NORMALIZED!DB130=0,DB$22=$L$22),VLOOKUP(MASTER_DATA_PROCESSED!$C130,Backend!$Q$9:$T$52,3,FALSE),MASTER_DATA_NORMALIZED!DB130)</f>
        <v>#DIV/0!</v>
      </c>
      <c r="DC130" s="100" t="e">
        <f>IF(AND(MASTER_DATA_NORMALIZED!DC130=0,DC$22=$L$22),VLOOKUP(MASTER_DATA_PROCESSED!$C130,Backend!$Q$9:$T$52,3,FALSE),MASTER_DATA_NORMALIZED!DC130)</f>
        <v>#DIV/0!</v>
      </c>
      <c r="DD130" s="100" t="e">
        <f>IF(AND(MASTER_DATA_NORMALIZED!DD130=0,DD$22=$L$22),VLOOKUP(MASTER_DATA_PROCESSED!$C130,Backend!$Q$9:$T$52,3,FALSE),MASTER_DATA_NORMALIZED!DD130)</f>
        <v>#N/A</v>
      </c>
      <c r="DE130" s="100">
        <f>IF(AND(MASTER_DATA_NORMALIZED!DE130=0,DE$22=$L$22),VLOOKUP(MASTER_DATA_PROCESSED!$C130,Backend!$Q$9:$T$52,3,FALSE),MASTER_DATA_NORMALIZED!DE130)</f>
        <v>0</v>
      </c>
      <c r="DF130" s="100">
        <f>IF(AND(MASTER_DATA_NORMALIZED!DF130=0,DF$22=$L$22),VLOOKUP(MASTER_DATA_PROCESSED!$C130,Backend!$Q$9:$T$52,3,FALSE),MASTER_DATA_NORMALIZED!DF130)</f>
        <v>0</v>
      </c>
      <c r="DG130" s="100">
        <f>IF(AND(MASTER_DATA_NORMALIZED!DG130=0,DG$22=$L$22),VLOOKUP(MASTER_DATA_PROCESSED!$C130,Backend!$Q$9:$T$52,3,FALSE),MASTER_DATA_NORMALIZED!DG130)</f>
        <v>0</v>
      </c>
      <c r="DH130" s="100" t="e">
        <f>IF(AND(MASTER_DATA_NORMALIZED!DH130=0,DH$22=$L$22),VLOOKUP(MASTER_DATA_PROCESSED!$C130,Backend!$Q$9:$T$52,3,FALSE),MASTER_DATA_NORMALIZED!DH130)</f>
        <v>#N/A</v>
      </c>
      <c r="DI130" s="100">
        <f>IF(AND(MASTER_DATA_NORMALIZED!DI130=0,DI$22=$L$22),VLOOKUP(MASTER_DATA_PROCESSED!$C130,Backend!$Q$9:$T$52,3,FALSE),MASTER_DATA_NORMALIZED!DI130)</f>
        <v>0</v>
      </c>
      <c r="DJ130" s="100">
        <f>IF(AND(MASTER_DATA_NORMALIZED!DJ130=0,DJ$22=$L$22),VLOOKUP(MASTER_DATA_PROCESSED!$C130,Backend!$Q$9:$T$52,3,FALSE),MASTER_DATA_NORMALIZED!DJ130)</f>
        <v>0</v>
      </c>
      <c r="DK130" s="100">
        <f>IF(AND(MASTER_DATA_NORMALIZED!DK130=0,DK$22=$L$22),VLOOKUP(MASTER_DATA_PROCESSED!$C130,Backend!$Q$9:$T$52,3,FALSE),MASTER_DATA_NORMALIZED!DK130)</f>
        <v>0</v>
      </c>
      <c r="DL130" s="100" t="e">
        <f>IF(AND(MASTER_DATA_NORMALIZED!DL130=0,DL$22=$L$22),VLOOKUP(MASTER_DATA_PROCESSED!$C130,Backend!$Q$9:$T$52,3,FALSE),MASTER_DATA_NORMALIZED!DL130)</f>
        <v>#N/A</v>
      </c>
      <c r="DM130" s="100">
        <f>IF(AND(MASTER_DATA_NORMALIZED!DM130=0,DM$22=$L$22),VLOOKUP(MASTER_DATA_PROCESSED!$C130,Backend!$Q$9:$T$52,3,FALSE),MASTER_DATA_NORMALIZED!DM130)</f>
        <v>0</v>
      </c>
      <c r="DN130" s="100">
        <f>IF(AND(MASTER_DATA_NORMALIZED!DN130=0,DN$22=$L$22),VLOOKUP(MASTER_DATA_PROCESSED!$C130,Backend!$Q$9:$T$52,3,FALSE),MASTER_DATA_NORMALIZED!DN130)</f>
        <v>0</v>
      </c>
      <c r="DO130" s="100">
        <f>IF(AND(MASTER_DATA_NORMALIZED!DO130=0,DO$22=$L$22),VLOOKUP(MASTER_DATA_PROCESSED!$C130,Backend!$Q$9:$T$52,3,FALSE),MASTER_DATA_NORMALIZED!DO130)</f>
        <v>0</v>
      </c>
      <c r="DP130" s="100" t="e">
        <f>IF(AND(MASTER_DATA_NORMALIZED!DP130=0,DP$22=$L$22),VLOOKUP(MASTER_DATA_PROCESSED!$C130,Backend!$Q$9:$T$52,3,FALSE),MASTER_DATA_NORMALIZED!DP130)</f>
        <v>#N/A</v>
      </c>
      <c r="DQ130" s="100">
        <f>IF(AND(MASTER_DATA_NORMALIZED!DQ130=0,DQ$22=$L$22),VLOOKUP(MASTER_DATA_PROCESSED!$C130,Backend!$Q$9:$T$52,3,FALSE),MASTER_DATA_NORMALIZED!DQ130)</f>
        <v>0</v>
      </c>
      <c r="DR130" s="100">
        <f>IF(AND(MASTER_DATA_NORMALIZED!DR130=0,DR$22=$L$22),VLOOKUP(MASTER_DATA_PROCESSED!$C130,Backend!$Q$9:$T$52,3,FALSE),MASTER_DATA_NORMALIZED!DR130)</f>
        <v>0</v>
      </c>
      <c r="DS130" s="100">
        <f>IF(AND(MASTER_DATA_NORMALIZED!DS130=0,DS$22=$L$22),VLOOKUP(MASTER_DATA_PROCESSED!$C130,Backend!$Q$9:$T$52,3,FALSE),MASTER_DATA_NORMALIZED!DS130)</f>
        <v>0</v>
      </c>
      <c r="DT130" s="100" t="e">
        <f>IF(AND(MASTER_DATA_NORMALIZED!DT130=0,DT$22=$L$22),VLOOKUP(MASTER_DATA_PROCESSED!$C130,Backend!$Q$9:$T$52,3,FALSE),MASTER_DATA_NORMALIZED!DT130)</f>
        <v>#N/A</v>
      </c>
      <c r="DU130" s="100">
        <f>IF(AND(MASTER_DATA_NORMALIZED!DU130=0,DU$22=$L$22),VLOOKUP(MASTER_DATA_PROCESSED!$C130,Backend!$Q$9:$T$52,3,FALSE),MASTER_DATA_NORMALIZED!DU130)</f>
        <v>0</v>
      </c>
      <c r="DV130" s="100">
        <f>IF(AND(MASTER_DATA_NORMALIZED!DV130=0,DV$22=$L$22),VLOOKUP(MASTER_DATA_PROCESSED!$C130,Backend!$Q$9:$T$52,3,FALSE),MASTER_DATA_NORMALIZED!DV130)</f>
        <v>0</v>
      </c>
      <c r="DW130" s="100">
        <f>IF(AND(MASTER_DATA_NORMALIZED!DW130=0,DW$22=$L$22),VLOOKUP(MASTER_DATA_PROCESSED!$C130,Backend!$Q$9:$T$52,3,FALSE),MASTER_DATA_NORMALIZED!DW130)</f>
        <v>0</v>
      </c>
      <c r="DX130" s="100" t="e">
        <f>IF(AND(MASTER_DATA_NORMALIZED!DX130=0,DX$22=$L$22),VLOOKUP(MASTER_DATA_PROCESSED!$C130,Backend!$Q$9:$T$52,3,FALSE),MASTER_DATA_NORMALIZED!DX130)</f>
        <v>#N/A</v>
      </c>
      <c r="DY130" s="100">
        <f>IF(AND(MASTER_DATA_NORMALIZED!DY130=0,DY$22=$L$22),VLOOKUP(MASTER_DATA_PROCESSED!$C130,Backend!$Q$9:$T$52,3,FALSE),MASTER_DATA_NORMALIZED!DY130)</f>
        <v>0</v>
      </c>
      <c r="DZ130" s="100">
        <f>IF(AND(MASTER_DATA_NORMALIZED!DZ130=0,DZ$22=$L$22),VLOOKUP(MASTER_DATA_PROCESSED!$C130,Backend!$Q$9:$T$52,3,FALSE),MASTER_DATA_NORMALIZED!DZ130)</f>
        <v>0</v>
      </c>
      <c r="EA130" s="100">
        <f>IF(AND(MASTER_DATA_NORMALIZED!EA130=0,EA$22=$L$22),VLOOKUP(MASTER_DATA_PROCESSED!$C130,Backend!$Q$9:$T$52,3,FALSE),MASTER_DATA_NORMALIZED!EA130)</f>
        <v>0</v>
      </c>
      <c r="EB130" s="100" t="e">
        <f>IF(AND(MASTER_DATA_NORMALIZED!EB130=0,EB$22=$L$22),VLOOKUP(MASTER_DATA_PROCESSED!$C130,Backend!$Q$9:$T$52,3,FALSE),MASTER_DATA_NORMALIZED!EB130)</f>
        <v>#N/A</v>
      </c>
      <c r="EC130" s="100" t="e">
        <f>IF(AND(MASTER_DATA_NORMALIZED!EC130=0,EC$22=$L$22),VLOOKUP(MASTER_DATA_PROCESSED!$C130,Backend!$Q$9:$T$52,3,FALSE),MASTER_DATA_NORMALIZED!EC130)</f>
        <v>#DIV/0!</v>
      </c>
      <c r="ED130" s="100" t="e">
        <f>IF(AND(MASTER_DATA_NORMALIZED!ED130=0,ED$22=$L$22),VLOOKUP(MASTER_DATA_PROCESSED!$C130,Backend!$Q$9:$T$52,3,FALSE),MASTER_DATA_NORMALIZED!ED130)</f>
        <v>#DIV/0!</v>
      </c>
      <c r="EE130" s="100" t="e">
        <f>IF(AND(MASTER_DATA_NORMALIZED!EE130=0,EE$22=$L$22),VLOOKUP(MASTER_DATA_PROCESSED!$C130,Backend!$Q$9:$T$52,3,FALSE),MASTER_DATA_NORMALIZED!EE130)</f>
        <v>#DIV/0!</v>
      </c>
      <c r="EF130" s="100" t="e">
        <f>IF(AND(MASTER_DATA_NORMALIZED!EF130=0,EF$22=$L$22),VLOOKUP(MASTER_DATA_PROCESSED!$C130,Backend!$Q$9:$T$52,3,FALSE),MASTER_DATA_NORMALIZED!EF130)</f>
        <v>#VALUE!</v>
      </c>
      <c r="EG130" s="100">
        <f>IF(AND(MASTER_DATA_NORMALIZED!EG130=0,EG$22=$L$22),VLOOKUP(MASTER_DATA_PROCESSED!$C130,Backend!$Q$9:$T$52,3,FALSE),MASTER_DATA_NORMALIZED!EG130)</f>
        <v>0</v>
      </c>
      <c r="EH130" s="100">
        <f>IF(AND(MASTER_DATA_NORMALIZED!EH130=0,EH$22=$L$22),VLOOKUP(MASTER_DATA_PROCESSED!$C130,Backend!$Q$9:$T$52,3,FALSE),MASTER_DATA_NORMALIZED!EH130)</f>
        <v>0</v>
      </c>
      <c r="EI130" s="100">
        <f>IF(AND(MASTER_DATA_NORMALIZED!EI130=0,EI$22=$L$22),VLOOKUP(MASTER_DATA_PROCESSED!$C130,Backend!$Q$9:$T$52,3,FALSE),MASTER_DATA_NORMALIZED!EI130)</f>
        <v>0</v>
      </c>
      <c r="EJ130" s="100" t="e">
        <f>IF(AND(MASTER_DATA_NORMALIZED!EJ130=0,EJ$22=$L$22),VLOOKUP(MASTER_DATA_PROCESSED!$C130,Backend!$Q$9:$T$52,3,FALSE),MASTER_DATA_NORMALIZED!EJ130)</f>
        <v>#N/A</v>
      </c>
      <c r="EK130" s="100">
        <f>IF(AND(MASTER_DATA_NORMALIZED!EK130=0,EK$22=$L$22),VLOOKUP(MASTER_DATA_PROCESSED!$C130,Backend!$Q$9:$T$52,3,FALSE),MASTER_DATA_NORMALIZED!EK130)</f>
        <v>0</v>
      </c>
      <c r="EL130" s="100">
        <f>IF(AND(MASTER_DATA_NORMALIZED!EL130=0,EL$22=$L$22),VLOOKUP(MASTER_DATA_PROCESSED!$C130,Backend!$Q$9:$T$52,3,FALSE),MASTER_DATA_NORMALIZED!EL130)</f>
        <v>0</v>
      </c>
      <c r="EM130" s="100">
        <f>IF(AND(MASTER_DATA_NORMALIZED!EM130=0,EM$22=$L$22),VLOOKUP(MASTER_DATA_PROCESSED!$C130,Backend!$Q$9:$T$52,3,FALSE),MASTER_DATA_NORMALIZED!EM130)</f>
        <v>0</v>
      </c>
      <c r="EN130" s="100" t="e">
        <f>IF(AND(MASTER_DATA_NORMALIZED!EN130=0,EN$22=$L$22),VLOOKUP(MASTER_DATA_PROCESSED!$C130,Backend!$Q$9:$T$52,3,FALSE),MASTER_DATA_NORMALIZED!EN130)</f>
        <v>#N/A</v>
      </c>
      <c r="EO130" s="100">
        <f>IF(AND(MASTER_DATA_NORMALIZED!EO130=0,EO$22=$L$22),VLOOKUP(MASTER_DATA_PROCESSED!$C130,Backend!$Q$9:$T$52,3,FALSE),MASTER_DATA_NORMALIZED!EO130)</f>
        <v>0</v>
      </c>
      <c r="EP130" s="100">
        <f>IF(AND(MASTER_DATA_NORMALIZED!EP130=0,EP$22=$L$22),VLOOKUP(MASTER_DATA_PROCESSED!$C130,Backend!$Q$9:$T$52,3,FALSE),MASTER_DATA_NORMALIZED!EP130)</f>
        <v>0</v>
      </c>
      <c r="EQ130" s="100">
        <f>IF(AND(MASTER_DATA_NORMALIZED!EQ130=0,EQ$22=$L$22),VLOOKUP(MASTER_DATA_PROCESSED!$C130,Backend!$Q$9:$T$52,3,FALSE),MASTER_DATA_NORMALIZED!EQ130)</f>
        <v>0</v>
      </c>
      <c r="ER130" s="100" t="e">
        <f>IF(AND(MASTER_DATA_NORMALIZED!ER130=0,ER$22=$L$22),VLOOKUP(MASTER_DATA_PROCESSED!$C130,Backend!$Q$9:$T$52,3,FALSE),MASTER_DATA_NORMALIZED!ER130)</f>
        <v>#N/A</v>
      </c>
      <c r="ES130" s="100">
        <f>IF(AND(MASTER_DATA_NORMALIZED!ES130=0,ES$22=$L$22),VLOOKUP(MASTER_DATA_PROCESSED!$C130,Backend!$Q$9:$T$52,3,FALSE),MASTER_DATA_NORMALIZED!ES130)</f>
        <v>0</v>
      </c>
      <c r="ET130" s="100">
        <f>IF(AND(MASTER_DATA_NORMALIZED!ET130=0,ET$22=$L$22),VLOOKUP(MASTER_DATA_PROCESSED!$C130,Backend!$Q$9:$T$52,3,FALSE),MASTER_DATA_NORMALIZED!ET130)</f>
        <v>0</v>
      </c>
      <c r="EU130" s="100">
        <f>IF(AND(MASTER_DATA_NORMALIZED!EU130=0,EU$22=$L$22),VLOOKUP(MASTER_DATA_PROCESSED!$C130,Backend!$Q$9:$T$52,3,FALSE),MASTER_DATA_NORMALIZED!EU130)</f>
        <v>0</v>
      </c>
      <c r="EV130" s="100" t="e">
        <f>IF(AND(MASTER_DATA_NORMALIZED!EV130=0,EV$22=$L$22),VLOOKUP(MASTER_DATA_PROCESSED!$C130,Backend!$Q$9:$T$52,3,FALSE),MASTER_DATA_NORMALIZED!EV130)</f>
        <v>#N/A</v>
      </c>
      <c r="EW130" s="100">
        <f>IF(AND(MASTER_DATA_NORMALIZED!EW130=0,EW$22=$L$22),VLOOKUP(MASTER_DATA_PROCESSED!$C130,Backend!$Q$9:$T$52,3,FALSE),MASTER_DATA_NORMALIZED!EW130)</f>
        <v>0</v>
      </c>
      <c r="EX130" s="100">
        <f>IF(AND(MASTER_DATA_NORMALIZED!EX130=0,EX$22=$L$22),VLOOKUP(MASTER_DATA_PROCESSED!$C130,Backend!$Q$9:$T$52,3,FALSE),MASTER_DATA_NORMALIZED!EX130)</f>
        <v>0</v>
      </c>
      <c r="EY130" s="100">
        <f>IF(AND(MASTER_DATA_NORMALIZED!EY130=0,EY$22=$L$22),VLOOKUP(MASTER_DATA_PROCESSED!$C130,Backend!$Q$9:$T$52,3,FALSE),MASTER_DATA_NORMALIZED!EY130)</f>
        <v>0</v>
      </c>
      <c r="EZ130" s="100" t="e">
        <f>IF(AND(MASTER_DATA_NORMALIZED!EZ130=0,EZ$22=$L$22),VLOOKUP(MASTER_DATA_PROCESSED!$C130,Backend!$Q$9:$T$52,3,FALSE),MASTER_DATA_NORMALIZED!EZ130)</f>
        <v>#N/A</v>
      </c>
      <c r="FA130" s="100">
        <f>IF(AND(MASTER_DATA_NORMALIZED!FA130=0,FA$22=$L$22),VLOOKUP(MASTER_DATA_PROCESSED!$C130,Backend!$Q$9:$T$52,3,FALSE),MASTER_DATA_NORMALIZED!FA130)</f>
        <v>0</v>
      </c>
      <c r="FB130" s="100">
        <f>IF(AND(MASTER_DATA_NORMALIZED!FB130=0,FB$22=$L$22),VLOOKUP(MASTER_DATA_PROCESSED!$C130,Backend!$Q$9:$T$52,3,FALSE),MASTER_DATA_NORMALIZED!FB130)</f>
        <v>0</v>
      </c>
      <c r="FC130" s="100">
        <f>IF(AND(MASTER_DATA_NORMALIZED!FC130=0,FC$22=$L$22),VLOOKUP(MASTER_DATA_PROCESSED!$C130,Backend!$Q$9:$T$52,3,FALSE),MASTER_DATA_NORMALIZED!FC130)</f>
        <v>0</v>
      </c>
      <c r="FD130" s="100" t="e">
        <f>IF(AND(MASTER_DATA_NORMALIZED!FD130=0,FD$22=$L$22),VLOOKUP(MASTER_DATA_PROCESSED!$C130,Backend!$Q$9:$T$52,3,FALSE),MASTER_DATA_NORMALIZED!FD130)</f>
        <v>#N/A</v>
      </c>
      <c r="FE130" s="100">
        <f>IF(AND(MASTER_DATA_NORMALIZED!FE130=0,FE$22=$L$22),VLOOKUP(MASTER_DATA_PROCESSED!$C130,Backend!$Q$9:$T$52,3,FALSE),MASTER_DATA_NORMALIZED!FE130)</f>
        <v>0</v>
      </c>
      <c r="FF130" s="100">
        <f>IF(AND(MASTER_DATA_NORMALIZED!FF130=0,FF$22=$L$22),VLOOKUP(MASTER_DATA_PROCESSED!$C130,Backend!$Q$9:$T$52,3,FALSE),MASTER_DATA_NORMALIZED!FF130)</f>
        <v>0</v>
      </c>
      <c r="FG130" s="100">
        <f>IF(AND(MASTER_DATA_NORMALIZED!FG130=0,FG$22=$L$22),VLOOKUP(MASTER_DATA_PROCESSED!$C130,Backend!$Q$9:$T$52,3,FALSE),MASTER_DATA_NORMALIZED!FG130)</f>
        <v>0</v>
      </c>
      <c r="FH130" s="100" t="e">
        <f>IF(AND(MASTER_DATA_NORMALIZED!FH130=0,FH$22=$L$22),VLOOKUP(MASTER_DATA_PROCESSED!$C130,Backend!$Q$9:$T$52,3,FALSE),MASTER_DATA_NORMALIZED!FH130)</f>
        <v>#N/A</v>
      </c>
      <c r="FI130" s="100">
        <f>IF(AND(MASTER_DATA_NORMALIZED!FI130=0,FI$22=$L$22),VLOOKUP(MASTER_DATA_PROCESSED!$C130,Backend!$Q$9:$T$52,3,FALSE),MASTER_DATA_NORMALIZED!FI130)</f>
        <v>0</v>
      </c>
      <c r="FJ130" s="100">
        <f>IF(AND(MASTER_DATA_NORMALIZED!FJ130=0,FJ$22=$L$22),VLOOKUP(MASTER_DATA_PROCESSED!$C130,Backend!$Q$9:$T$52,3,FALSE),MASTER_DATA_NORMALIZED!FJ130)</f>
        <v>0</v>
      </c>
      <c r="FK130" s="100">
        <f>IF(AND(MASTER_DATA_NORMALIZED!FK130=0,FK$22=$L$22),VLOOKUP(MASTER_DATA_PROCESSED!$C130,Backend!$Q$9:$T$52,3,FALSE),MASTER_DATA_NORMALIZED!FK130)</f>
        <v>0</v>
      </c>
      <c r="FL130" s="100" t="e">
        <f>IF(AND(MASTER_DATA_NORMALIZED!FL130=0,FL$22=$L$22),VLOOKUP(MASTER_DATA_PROCESSED!$C130,Backend!$Q$9:$T$52,3,FALSE),MASTER_DATA_NORMALIZED!FL130)</f>
        <v>#N/A</v>
      </c>
      <c r="FM130" s="100">
        <f>IF(AND(MASTER_DATA_NORMALIZED!FM130=0,FM$22=$L$22),VLOOKUP(MASTER_DATA_PROCESSED!$C130,Backend!$Q$9:$T$52,3,FALSE),MASTER_DATA_NORMALIZED!FM130)</f>
        <v>0</v>
      </c>
      <c r="FN130" s="100">
        <f>IF(AND(MASTER_DATA_NORMALIZED!FN130=0,FN$22=$L$22),VLOOKUP(MASTER_DATA_PROCESSED!$C130,Backend!$Q$9:$T$52,3,FALSE),MASTER_DATA_NORMALIZED!FN130)</f>
        <v>0</v>
      </c>
      <c r="FO130" s="100">
        <f>IF(AND(MASTER_DATA_NORMALIZED!FO130=0,FO$22=$L$22),VLOOKUP(MASTER_DATA_PROCESSED!$C130,Backend!$Q$9:$T$52,3,FALSE),MASTER_DATA_NORMALIZED!FO130)</f>
        <v>0</v>
      </c>
      <c r="FP130" s="100" t="e">
        <f>IF(AND(MASTER_DATA_NORMALIZED!FP130=0,FP$22=$L$22),VLOOKUP(MASTER_DATA_PROCESSED!$C130,Backend!$Q$9:$T$52,3,FALSE),MASTER_DATA_NORMALIZED!FP130)</f>
        <v>#N/A</v>
      </c>
      <c r="FQ130" s="100">
        <f>IF(AND(MASTER_DATA_NORMALIZED!FQ130=0,FQ$22=$L$22),VLOOKUP(MASTER_DATA_PROCESSED!$C130,Backend!$Q$9:$T$52,3,FALSE),MASTER_DATA_NORMALIZED!FQ130)</f>
        <v>0</v>
      </c>
      <c r="FR130" s="100">
        <f>IF(AND(MASTER_DATA_NORMALIZED!FR130=0,FR$22=$L$22),VLOOKUP(MASTER_DATA_PROCESSED!$C130,Backend!$Q$9:$T$52,3,FALSE),MASTER_DATA_NORMALIZED!FR130)</f>
        <v>0</v>
      </c>
      <c r="FS130" s="100">
        <f>IF(AND(MASTER_DATA_NORMALIZED!FS130=0,FS$22=$L$22),VLOOKUP(MASTER_DATA_PROCESSED!$C130,Backend!$Q$9:$T$52,3,FALSE),MASTER_DATA_NORMALIZED!FS130)</f>
        <v>0</v>
      </c>
      <c r="FT130" s="100" t="e">
        <f>IF(AND(MASTER_DATA_NORMALIZED!FT130=0,FT$22=$L$22),VLOOKUP(MASTER_DATA_PROCESSED!$C130,Backend!$Q$9:$T$52,3,FALSE),MASTER_DATA_NORMALIZED!FT130)</f>
        <v>#N/A</v>
      </c>
      <c r="FU130" s="100">
        <f>IF(AND(MASTER_DATA_NORMALIZED!FU130=0,FU$22=$L$22),VLOOKUP(MASTER_DATA_PROCESSED!$C130,Backend!$Q$9:$T$52,3,FALSE),MASTER_DATA_NORMALIZED!FU130)</f>
        <v>0</v>
      </c>
      <c r="FV130" s="100">
        <f>IF(AND(MASTER_DATA_NORMALIZED!FV130=0,FV$22=$L$22),VLOOKUP(MASTER_DATA_PROCESSED!$C130,Backend!$Q$9:$T$52,3,FALSE),MASTER_DATA_NORMALIZED!FV130)</f>
        <v>0</v>
      </c>
      <c r="FW130" s="100">
        <f>IF(AND(MASTER_DATA_NORMALIZED!FW130=0,FW$22=$L$22),VLOOKUP(MASTER_DATA_PROCESSED!$C130,Backend!$Q$9:$T$52,3,FALSE),MASTER_DATA_NORMALIZED!FW130)</f>
        <v>0</v>
      </c>
      <c r="FX130" s="100" t="e">
        <f>IF(AND(MASTER_DATA_NORMALIZED!FX130=0,FX$22=$L$22),VLOOKUP(MASTER_DATA_PROCESSED!$C130,Backend!$Q$9:$T$52,3,FALSE),MASTER_DATA_NORMALIZED!FX130)</f>
        <v>#N/A</v>
      </c>
      <c r="FY130" s="100">
        <f>IF(AND(MASTER_DATA_NORMALIZED!FY130=0,FY$22=$L$22),VLOOKUP(MASTER_DATA_PROCESSED!$C130,Backend!$Q$9:$T$52,3,FALSE),MASTER_DATA_NORMALIZED!FY130)</f>
        <v>0</v>
      </c>
      <c r="FZ130" s="100">
        <f>IF(AND(MASTER_DATA_NORMALIZED!FZ130=0,FZ$22=$L$22),VLOOKUP(MASTER_DATA_PROCESSED!$C130,Backend!$Q$9:$T$52,3,FALSE),MASTER_DATA_NORMALIZED!FZ130)</f>
        <v>0</v>
      </c>
      <c r="GA130" s="100">
        <f>IF(AND(MASTER_DATA_NORMALIZED!GA130=0,GA$22=$L$22),VLOOKUP(MASTER_DATA_PROCESSED!$C130,Backend!$Q$9:$T$52,3,FALSE),MASTER_DATA_NORMALIZED!GA130)</f>
        <v>0</v>
      </c>
      <c r="GB130" s="100" t="e">
        <f>IF(AND(MASTER_DATA_NORMALIZED!GB130=0,GB$22=$L$22),VLOOKUP(MASTER_DATA_PROCESSED!$C130,Backend!$Q$9:$T$52,3,FALSE),MASTER_DATA_NORMALIZED!GB130)</f>
        <v>#N/A</v>
      </c>
      <c r="GC130" s="100">
        <f>IF(AND(MASTER_DATA_NORMALIZED!GC130=0,GC$22=$L$22),VLOOKUP(MASTER_DATA_PROCESSED!$C130,Backend!$Q$9:$T$52,3,FALSE),MASTER_DATA_NORMALIZED!GC130)</f>
        <v>0</v>
      </c>
      <c r="GD130" s="100">
        <f>IF(AND(MASTER_DATA_NORMALIZED!GD130=0,GD$22=$L$22),VLOOKUP(MASTER_DATA_PROCESSED!$C130,Backend!$Q$9:$T$52,3,FALSE),MASTER_DATA_NORMALIZED!GD130)</f>
        <v>0</v>
      </c>
      <c r="GE130" s="100">
        <f>IF(AND(MASTER_DATA_NORMALIZED!GE130=0,GE$22=$L$22),VLOOKUP(MASTER_DATA_PROCESSED!$C130,Backend!$Q$9:$T$52,3,FALSE),MASTER_DATA_NORMALIZED!GE130)</f>
        <v>0</v>
      </c>
      <c r="GF130" s="100" t="e">
        <f>IF(AND(MASTER_DATA_NORMALIZED!GF130=0,GF$22=$L$22),VLOOKUP(MASTER_DATA_PROCESSED!$C130,Backend!$Q$9:$T$52,3,FALSE),MASTER_DATA_NORMALIZED!GF130)</f>
        <v>#N/A</v>
      </c>
      <c r="GG130" s="100">
        <f>IF(AND(MASTER_DATA_NORMALIZED!GG130=0,GG$22=$L$22),VLOOKUP(MASTER_DATA_PROCESSED!$C130,Backend!$Q$9:$T$52,3,FALSE),MASTER_DATA_NORMALIZED!GG130)</f>
        <v>0</v>
      </c>
      <c r="GH130" s="100">
        <f>IF(AND(MASTER_DATA_NORMALIZED!GH130=0,GH$22=$L$22),VLOOKUP(MASTER_DATA_PROCESSED!$C130,Backend!$Q$9:$T$52,3,FALSE),MASTER_DATA_NORMALIZED!GH130)</f>
        <v>0</v>
      </c>
      <c r="GI130" s="100">
        <f>IF(AND(MASTER_DATA_NORMALIZED!GI130=0,GI$22=$L$22),VLOOKUP(MASTER_DATA_PROCESSED!$C130,Backend!$Q$9:$T$52,3,FALSE),MASTER_DATA_NORMALIZED!GI130)</f>
        <v>0</v>
      </c>
      <c r="GJ130" s="100" t="e">
        <f>IF(AND(MASTER_DATA_NORMALIZED!GJ130=0,GJ$22=$L$22),VLOOKUP(MASTER_DATA_PROCESSED!$C130,Backend!$Q$9:$T$52,3,FALSE),MASTER_DATA_NORMALIZED!GJ130)</f>
        <v>#N/A</v>
      </c>
      <c r="GK130" s="100">
        <f>IF(AND(MASTER_DATA_NORMALIZED!GK130=0,GK$22=$L$22),VLOOKUP(MASTER_DATA_PROCESSED!$C130,Backend!$Q$9:$T$52,3,FALSE),MASTER_DATA_NORMALIZED!GK130)</f>
        <v>0</v>
      </c>
      <c r="GL130" s="100">
        <f>IF(AND(MASTER_DATA_NORMALIZED!GL130=0,GL$22=$L$22),VLOOKUP(MASTER_DATA_PROCESSED!$C130,Backend!$Q$9:$T$52,3,FALSE),MASTER_DATA_NORMALIZED!GL130)</f>
        <v>0</v>
      </c>
      <c r="GM130" s="100">
        <f>IF(AND(MASTER_DATA_NORMALIZED!GM130=0,GM$22=$L$22),VLOOKUP(MASTER_DATA_PROCESSED!$C130,Backend!$Q$9:$T$52,3,FALSE),MASTER_DATA_NORMALIZED!GM130)</f>
        <v>0</v>
      </c>
      <c r="GN130" s="100" t="e">
        <f>IF(AND(MASTER_DATA_NORMALIZED!GN130=0,GN$22=$L$22),VLOOKUP(MASTER_DATA_PROCESSED!$C130,Backend!$Q$9:$T$52,3,FALSE),MASTER_DATA_NORMALIZED!GN130)</f>
        <v>#N/A</v>
      </c>
      <c r="GO130" s="100">
        <f>IF(AND(MASTER_DATA_NORMALIZED!GO130=0,GO$22=$L$22),VLOOKUP(MASTER_DATA_PROCESSED!$C130,Backend!$Q$9:$T$52,3,FALSE),MASTER_DATA_NORMALIZED!GO130)</f>
        <v>0</v>
      </c>
      <c r="GP130" s="100">
        <f>IF(AND(MASTER_DATA_NORMALIZED!GP130=0,GP$22=$L$22),VLOOKUP(MASTER_DATA_PROCESSED!$C130,Backend!$Q$9:$T$52,3,FALSE),MASTER_DATA_NORMALIZED!GP130)</f>
        <v>0</v>
      </c>
      <c r="GQ130" s="100">
        <f>IF(AND(MASTER_DATA_NORMALIZED!GQ130=0,GQ$22=$L$22),VLOOKUP(MASTER_DATA_PROCESSED!$C130,Backend!$Q$9:$T$52,3,FALSE),MASTER_DATA_NORMALIZED!GQ130)</f>
        <v>0</v>
      </c>
      <c r="GR130" s="100" t="e">
        <f>IF(AND(MASTER_DATA_NORMALIZED!GR130=0,GR$22=$L$22),VLOOKUP(MASTER_DATA_PROCESSED!$C130,Backend!$Q$9:$T$52,3,FALSE),MASTER_DATA_NORMALIZED!GR130)</f>
        <v>#N/A</v>
      </c>
      <c r="GS130" s="100">
        <f>IF(AND(MASTER_DATA_NORMALIZED!GS130=0,GS$22=$L$22),VLOOKUP(MASTER_DATA_PROCESSED!$C130,Backend!$Q$9:$T$52,3,FALSE),MASTER_DATA_NORMALIZED!GS130)</f>
        <v>0</v>
      </c>
      <c r="GT130" s="100">
        <f>IF(AND(MASTER_DATA_NORMALIZED!GT130=0,GT$22=$L$22),VLOOKUP(MASTER_DATA_PROCESSED!$C130,Backend!$Q$9:$T$52,3,FALSE),MASTER_DATA_NORMALIZED!GT130)</f>
        <v>0</v>
      </c>
      <c r="GU130" s="100">
        <f>IF(AND(MASTER_DATA_NORMALIZED!GU130=0,GU$22=$L$22),VLOOKUP(MASTER_DATA_PROCESSED!$C130,Backend!$Q$9:$T$52,3,FALSE),MASTER_DATA_NORMALIZED!GU130)</f>
        <v>0</v>
      </c>
      <c r="GV130" s="100" t="e">
        <f>IF(AND(MASTER_DATA_NORMALIZED!GV130=0,GV$22=$L$22),VLOOKUP(MASTER_DATA_PROCESSED!$C130,Backend!$Q$9:$T$52,3,FALSE),MASTER_DATA_NORMALIZED!GV130)</f>
        <v>#N/A</v>
      </c>
      <c r="GW130" s="100" t="e">
        <f>IF(AND(MASTER_DATA_NORMALIZED!GW130=0,GW$22=$L$22),VLOOKUP(MASTER_DATA_PROCESSED!$C130,Backend!$Q$9:$T$52,3,FALSE),MASTER_DATA_NORMALIZED!GW130)</f>
        <v>#REF!</v>
      </c>
      <c r="GX130" s="100" t="e">
        <f>IF(AND(MASTER_DATA_NORMALIZED!GX130=0,GX$22=$L$22),VLOOKUP(MASTER_DATA_PROCESSED!$C130,Backend!$Q$9:$T$52,3,FALSE),MASTER_DATA_NORMALIZED!GX130)</f>
        <v>#REF!</v>
      </c>
      <c r="GY130" s="100" t="e">
        <f>IF(AND(MASTER_DATA_NORMALIZED!GY130=0,GY$22=$L$22),VLOOKUP(MASTER_DATA_PROCESSED!$C130,Backend!$Q$9:$T$52,3,FALSE),MASTER_DATA_NORMALIZED!GY130)</f>
        <v>#REF!</v>
      </c>
    </row>
    <row r="131" spans="2:207" s="25" customFormat="1" ht="17.25" hidden="1" outlineLevel="1" x14ac:dyDescent="0.3">
      <c r="B131" s="183">
        <f t="shared" si="14"/>
        <v>20</v>
      </c>
      <c r="C131" s="51">
        <f t="shared" si="15"/>
        <v>26</v>
      </c>
      <c r="D131" s="75"/>
      <c r="E131" s="51">
        <v>26</v>
      </c>
      <c r="F131" s="51"/>
      <c r="G131" s="76"/>
      <c r="H131" s="37" t="s">
        <v>127</v>
      </c>
      <c r="I131" s="96">
        <f>IF(AND(MASTER_DATA_NORMALIZED!I131=0,I$22=$L$22),VLOOKUP(MASTER_DATA_PROCESSED!$C131,Backend!$Q$9:$T$52,3,FALSE),MASTER_DATA_NORMALIZED!I131)</f>
        <v>0</v>
      </c>
      <c r="J131" s="96">
        <f>IF(AND(MASTER_DATA_NORMALIZED!J131=0,J$22=$L$22),VLOOKUP(MASTER_DATA_PROCESSED!$C131,Backend!$Q$9:$T$52,3,FALSE),MASTER_DATA_NORMALIZED!J131)</f>
        <v>0</v>
      </c>
      <c r="K131" s="96">
        <f>IF(AND(MASTER_DATA_NORMALIZED!K131=0,K$22=$L$22),VLOOKUP(MASTER_DATA_PROCESSED!$C131,Backend!$Q$9:$T$52,3,FALSE),MASTER_DATA_NORMALIZED!K131)</f>
        <v>0</v>
      </c>
      <c r="L131" s="96">
        <f>IF(AND(MASTER_DATA_NORMALIZED!L131=0,L$22=$L$22),VLOOKUP(MASTER_DATA_PROCESSED!$C131,Backend!$Q$9:$T$52,3,FALSE),MASTER_DATA_NORMALIZED!L131)</f>
        <v>194.7302600769039</v>
      </c>
      <c r="M131" s="96">
        <f>IF(AND(MASTER_DATA_NORMALIZED!M131=0,M$22=$L$22),VLOOKUP(MASTER_DATA_PROCESSED!$C131,Backend!$Q$9:$T$52,3,FALSE),MASTER_DATA_NORMALIZED!M131)</f>
        <v>0</v>
      </c>
      <c r="N131" s="96">
        <f>IF(AND(MASTER_DATA_NORMALIZED!N131=0,N$22=$L$22),VLOOKUP(MASTER_DATA_PROCESSED!$C131,Backend!$Q$9:$T$52,3,FALSE),MASTER_DATA_NORMALIZED!N131)</f>
        <v>0</v>
      </c>
      <c r="O131" s="96">
        <f>IF(AND(MASTER_DATA_NORMALIZED!O131=0,O$22=$L$22),VLOOKUP(MASTER_DATA_PROCESSED!$C131,Backend!$Q$9:$T$52,3,FALSE),MASTER_DATA_NORMALIZED!O131)</f>
        <v>0</v>
      </c>
      <c r="P131" s="96">
        <f>IF(AND(MASTER_DATA_NORMALIZED!P131=0,P$22=$L$22),VLOOKUP(MASTER_DATA_PROCESSED!$C131,Backend!$Q$9:$T$52,3,FALSE),MASTER_DATA_NORMALIZED!P131)</f>
        <v>194.7302600769039</v>
      </c>
      <c r="Q131" s="96">
        <f>IF(AND(MASTER_DATA_NORMALIZED!Q131=0,Q$22=$L$22),VLOOKUP(MASTER_DATA_PROCESSED!$C131,Backend!$Q$9:$T$52,3,FALSE),MASTER_DATA_NORMALIZED!Q131)</f>
        <v>0</v>
      </c>
      <c r="R131" s="96">
        <f>IF(AND(MASTER_DATA_NORMALIZED!R131=0,R$22=$L$22),VLOOKUP(MASTER_DATA_PROCESSED!$C131,Backend!$Q$9:$T$52,3,FALSE),MASTER_DATA_NORMALIZED!R131)</f>
        <v>0</v>
      </c>
      <c r="S131" s="96">
        <f>IF(AND(MASTER_DATA_NORMALIZED!S131=0,S$22=$L$22),VLOOKUP(MASTER_DATA_PROCESSED!$C131,Backend!$Q$9:$T$52,3,FALSE),MASTER_DATA_NORMALIZED!S131)</f>
        <v>0</v>
      </c>
      <c r="T131" s="96">
        <f>IF(AND(MASTER_DATA_NORMALIZED!T131=0,T$22=$L$22),VLOOKUP(MASTER_DATA_PROCESSED!$C131,Backend!$Q$9:$T$52,3,FALSE),MASTER_DATA_NORMALIZED!T131)</f>
        <v>194.7302600769039</v>
      </c>
      <c r="U131" s="96">
        <f>IF(AND(MASTER_DATA_NORMALIZED!U131=0,U$22=$L$22),VLOOKUP(MASTER_DATA_PROCESSED!$C131,Backend!$Q$9:$T$52,3,FALSE),MASTER_DATA_NORMALIZED!U131)</f>
        <v>0</v>
      </c>
      <c r="V131" s="96">
        <f>IF(AND(MASTER_DATA_NORMALIZED!V131=0,V$22=$L$22),VLOOKUP(MASTER_DATA_PROCESSED!$C131,Backend!$Q$9:$T$52,3,FALSE),MASTER_DATA_NORMALIZED!V131)</f>
        <v>0</v>
      </c>
      <c r="W131" s="96">
        <f>IF(AND(MASTER_DATA_NORMALIZED!W131=0,W$22=$L$22),VLOOKUP(MASTER_DATA_PROCESSED!$C131,Backend!$Q$9:$T$52,3,FALSE),MASTER_DATA_NORMALIZED!W131)</f>
        <v>0</v>
      </c>
      <c r="X131" s="96">
        <f>IF(AND(MASTER_DATA_NORMALIZED!X131=0,X$22=$L$22),VLOOKUP(MASTER_DATA_PROCESSED!$C131,Backend!$Q$9:$T$52,3,FALSE),MASTER_DATA_NORMALIZED!X131)</f>
        <v>194.7302600769039</v>
      </c>
      <c r="Y131" s="96">
        <f>IF(AND(MASTER_DATA_NORMALIZED!Y131=0,Y$22=$L$22),VLOOKUP(MASTER_DATA_PROCESSED!$C131,Backend!$Q$9:$T$52,3,FALSE),MASTER_DATA_NORMALIZED!Y131)</f>
        <v>0</v>
      </c>
      <c r="Z131" s="96">
        <f>IF(AND(MASTER_DATA_NORMALIZED!Z131=0,Z$22=$L$22),VLOOKUP(MASTER_DATA_PROCESSED!$C131,Backend!$Q$9:$T$52,3,FALSE),MASTER_DATA_NORMALIZED!Z131)</f>
        <v>0</v>
      </c>
      <c r="AA131" s="96">
        <f>IF(AND(MASTER_DATA_NORMALIZED!AA131=0,AA$22=$L$22),VLOOKUP(MASTER_DATA_PROCESSED!$C131,Backend!$Q$9:$T$52,3,FALSE),MASTER_DATA_NORMALIZED!AA131)</f>
        <v>0</v>
      </c>
      <c r="AB131" s="96">
        <f>IF(AND(MASTER_DATA_NORMALIZED!AB131=0,AB$22=$L$22),VLOOKUP(MASTER_DATA_PROCESSED!$C131,Backend!$Q$9:$T$52,3,FALSE),MASTER_DATA_NORMALIZED!AB131)</f>
        <v>194.7302600769039</v>
      </c>
      <c r="AC131" s="96">
        <f>IF(AND(MASTER_DATA_NORMALIZED!AC131=0,AC$22=$L$22),VLOOKUP(MASTER_DATA_PROCESSED!$C131,Backend!$Q$9:$T$52,3,FALSE),MASTER_DATA_NORMALIZED!AC131)</f>
        <v>0</v>
      </c>
      <c r="AD131" s="96">
        <f>IF(AND(MASTER_DATA_NORMALIZED!AD131=0,AD$22=$L$22),VLOOKUP(MASTER_DATA_PROCESSED!$C131,Backend!$Q$9:$T$52,3,FALSE),MASTER_DATA_NORMALIZED!AD131)</f>
        <v>0</v>
      </c>
      <c r="AE131" s="96">
        <f>IF(AND(MASTER_DATA_NORMALIZED!AE131=0,AE$22=$L$22),VLOOKUP(MASTER_DATA_PROCESSED!$C131,Backend!$Q$9:$T$52,3,FALSE),MASTER_DATA_NORMALIZED!AE131)</f>
        <v>0</v>
      </c>
      <c r="AF131" s="96">
        <f>IF(AND(MASTER_DATA_NORMALIZED!AF131=0,AF$22=$L$22),VLOOKUP(MASTER_DATA_PROCESSED!$C131,Backend!$Q$9:$T$52,3,FALSE),MASTER_DATA_NORMALIZED!AF131)</f>
        <v>194.7302600769039</v>
      </c>
      <c r="AG131" s="96">
        <f>IF(AND(MASTER_DATA_NORMALIZED!AG131=0,AG$22=$L$22),VLOOKUP(MASTER_DATA_PROCESSED!$C131,Backend!$Q$9:$T$52,3,FALSE),MASTER_DATA_NORMALIZED!AG131)</f>
        <v>0</v>
      </c>
      <c r="AH131" s="96">
        <f>IF(AND(MASTER_DATA_NORMALIZED!AH131=0,AH$22=$L$22),VLOOKUP(MASTER_DATA_PROCESSED!$C131,Backend!$Q$9:$T$52,3,FALSE),MASTER_DATA_NORMALIZED!AH131)</f>
        <v>0</v>
      </c>
      <c r="AI131" s="96">
        <f>IF(AND(MASTER_DATA_NORMALIZED!AI131=0,AI$22=$L$22),VLOOKUP(MASTER_DATA_PROCESSED!$C131,Backend!$Q$9:$T$52,3,FALSE),MASTER_DATA_NORMALIZED!AI131)</f>
        <v>0</v>
      </c>
      <c r="AJ131" s="96">
        <f>IF(AND(MASTER_DATA_NORMALIZED!AJ131=0,AJ$22=$L$22),VLOOKUP(MASTER_DATA_PROCESSED!$C131,Backend!$Q$9:$T$52,3,FALSE),MASTER_DATA_NORMALIZED!AJ131)</f>
        <v>194.7302600769039</v>
      </c>
      <c r="AK131" s="96">
        <f>IF(AND(MASTER_DATA_NORMALIZED!AK131=0,AK$22=$L$22),VLOOKUP(MASTER_DATA_PROCESSED!$C131,Backend!$Q$9:$T$52,3,FALSE),MASTER_DATA_NORMALIZED!AK131)</f>
        <v>0</v>
      </c>
      <c r="AL131" s="96">
        <f>IF(AND(MASTER_DATA_NORMALIZED!AL131=0,AL$22=$L$22),VLOOKUP(MASTER_DATA_PROCESSED!$C131,Backend!$Q$9:$T$52,3,FALSE),MASTER_DATA_NORMALIZED!AL131)</f>
        <v>0</v>
      </c>
      <c r="AM131" s="96">
        <f>IF(AND(MASTER_DATA_NORMALIZED!AM131=0,AM$22=$L$22),VLOOKUP(MASTER_DATA_PROCESSED!$C131,Backend!$Q$9:$T$52,3,FALSE),MASTER_DATA_NORMALIZED!AM131)</f>
        <v>0</v>
      </c>
      <c r="AN131" s="96">
        <f>IF(AND(MASTER_DATA_NORMALIZED!AN131=0,AN$22=$L$22),VLOOKUP(MASTER_DATA_PROCESSED!$C131,Backend!$Q$9:$T$52,3,FALSE),MASTER_DATA_NORMALIZED!AN131)</f>
        <v>194.7302600769039</v>
      </c>
      <c r="AO131" s="96">
        <f>IF(AND(MASTER_DATA_NORMALIZED!AO131=0,AO$22=$L$22),VLOOKUP(MASTER_DATA_PROCESSED!$C131,Backend!$Q$9:$T$52,3,FALSE),MASTER_DATA_NORMALIZED!AO131)</f>
        <v>0</v>
      </c>
      <c r="AP131" s="96">
        <f>IF(AND(MASTER_DATA_NORMALIZED!AP131=0,AP$22=$L$22),VLOOKUP(MASTER_DATA_PROCESSED!$C131,Backend!$Q$9:$T$52,3,FALSE),MASTER_DATA_NORMALIZED!AP131)</f>
        <v>0</v>
      </c>
      <c r="AQ131" s="96">
        <f>IF(AND(MASTER_DATA_NORMALIZED!AQ131=0,AQ$22=$L$22),VLOOKUP(MASTER_DATA_PROCESSED!$C131,Backend!$Q$9:$T$52,3,FALSE),MASTER_DATA_NORMALIZED!AQ131)</f>
        <v>0</v>
      </c>
      <c r="AR131" s="96">
        <f>IF(AND(MASTER_DATA_NORMALIZED!AR131=0,AR$22=$L$22),VLOOKUP(MASTER_DATA_PROCESSED!$C131,Backend!$Q$9:$T$52,3,FALSE),MASTER_DATA_NORMALIZED!AR131)</f>
        <v>115.54338657671926</v>
      </c>
      <c r="AS131" s="96">
        <f>IF(AND(MASTER_DATA_NORMALIZED!AS131=0,AS$22=$L$22),VLOOKUP(MASTER_DATA_PROCESSED!$C131,Backend!$Q$9:$T$52,3,FALSE),MASTER_DATA_NORMALIZED!AS131)</f>
        <v>0</v>
      </c>
      <c r="AT131" s="96">
        <f>IF(AND(MASTER_DATA_NORMALIZED!AT131=0,AT$22=$L$22),VLOOKUP(MASTER_DATA_PROCESSED!$C131,Backend!$Q$9:$T$52,3,FALSE),MASTER_DATA_NORMALIZED!AT131)</f>
        <v>0</v>
      </c>
      <c r="AU131" s="96">
        <f>IF(AND(MASTER_DATA_NORMALIZED!AU131=0,AU$22=$L$22),VLOOKUP(MASTER_DATA_PROCESSED!$C131,Backend!$Q$9:$T$52,3,FALSE),MASTER_DATA_NORMALIZED!AU131)</f>
        <v>0</v>
      </c>
      <c r="AV131" s="96">
        <f>IF(AND(MASTER_DATA_NORMALIZED!AV131=0,AV$22=$L$22),VLOOKUP(MASTER_DATA_PROCESSED!$C131,Backend!$Q$9:$T$52,3,FALSE),MASTER_DATA_NORMALIZED!AV131)</f>
        <v>63.548862617195589</v>
      </c>
      <c r="AW131" s="96">
        <f>IF(AND(MASTER_DATA_NORMALIZED!AW131=0,AW$22=$L$22),VLOOKUP(MASTER_DATA_PROCESSED!$C131,Backend!$Q$9:$T$52,3,FALSE),MASTER_DATA_NORMALIZED!AW131)</f>
        <v>0</v>
      </c>
      <c r="AX131" s="96">
        <f>IF(AND(MASTER_DATA_NORMALIZED!AX131=0,AX$22=$L$22),VLOOKUP(MASTER_DATA_PROCESSED!$C131,Backend!$Q$9:$T$52,3,FALSE),MASTER_DATA_NORMALIZED!AX131)</f>
        <v>0</v>
      </c>
      <c r="AY131" s="96">
        <f>IF(AND(MASTER_DATA_NORMALIZED!AY131=0,AY$22=$L$22),VLOOKUP(MASTER_DATA_PROCESSED!$C131,Backend!$Q$9:$T$52,3,FALSE),MASTER_DATA_NORMALIZED!AY131)</f>
        <v>0</v>
      </c>
      <c r="AZ131" s="96">
        <f>IF(AND(MASTER_DATA_NORMALIZED!AZ131=0,AZ$22=$L$22),VLOOKUP(MASTER_DATA_PROCESSED!$C131,Backend!$Q$9:$T$52,3,FALSE),MASTER_DATA_NORMALIZED!AZ131)</f>
        <v>1432.7379935513186</v>
      </c>
      <c r="BA131" s="96">
        <f>IF(AND(MASTER_DATA_NORMALIZED!BA131=0,BA$22=$L$22),VLOOKUP(MASTER_DATA_PROCESSED!$C131,Backend!$Q$9:$T$52,3,FALSE),MASTER_DATA_NORMALIZED!BA131)</f>
        <v>0</v>
      </c>
      <c r="BB131" s="96">
        <f>IF(AND(MASTER_DATA_NORMALIZED!BB131=0,BB$22=$L$22),VLOOKUP(MASTER_DATA_PROCESSED!$C131,Backend!$Q$9:$T$52,3,FALSE),MASTER_DATA_NORMALIZED!BB131)</f>
        <v>0</v>
      </c>
      <c r="BC131" s="96">
        <f>IF(AND(MASTER_DATA_NORMALIZED!BC131=0,BC$22=$L$22),VLOOKUP(MASTER_DATA_PROCESSED!$C131,Backend!$Q$9:$T$52,3,FALSE),MASTER_DATA_NORMALIZED!BC131)</f>
        <v>0</v>
      </c>
      <c r="BD131" s="96">
        <f>IF(AND(MASTER_DATA_NORMALIZED!BD131=0,BD$22=$L$22),VLOOKUP(MASTER_DATA_PROCESSED!$C131,Backend!$Q$9:$T$52,3,FALSE),MASTER_DATA_NORMALIZED!BD131)</f>
        <v>612.37994885661203</v>
      </c>
      <c r="BE131" s="96">
        <f>IF(AND(MASTER_DATA_NORMALIZED!BE131=0,BE$22=$L$22),VLOOKUP(MASTER_DATA_PROCESSED!$C131,Backend!$Q$9:$T$52,3,FALSE),MASTER_DATA_NORMALIZED!BE131)</f>
        <v>0</v>
      </c>
      <c r="BF131" s="96">
        <f>IF(AND(MASTER_DATA_NORMALIZED!BF131=0,BF$22=$L$22),VLOOKUP(MASTER_DATA_PROCESSED!$C131,Backend!$Q$9:$T$52,3,FALSE),MASTER_DATA_NORMALIZED!BF131)</f>
        <v>0</v>
      </c>
      <c r="BG131" s="96">
        <f>IF(AND(MASTER_DATA_NORMALIZED!BG131=0,BG$22=$L$22),VLOOKUP(MASTER_DATA_PROCESSED!$C131,Backend!$Q$9:$T$52,3,FALSE),MASTER_DATA_NORMALIZED!BG131)</f>
        <v>0</v>
      </c>
      <c r="BH131" s="96">
        <f>IF(AND(MASTER_DATA_NORMALIZED!BH131=0,BH$22=$L$22),VLOOKUP(MASTER_DATA_PROCESSED!$C131,Backend!$Q$9:$T$52,3,FALSE),MASTER_DATA_NORMALIZED!BH131)</f>
        <v>247.59297123582695</v>
      </c>
      <c r="BI131" s="96">
        <f>IF(AND(MASTER_DATA_NORMALIZED!BI131=0,BI$22=$L$22),VLOOKUP(MASTER_DATA_PROCESSED!$C131,Backend!$Q$9:$T$52,3,FALSE),MASTER_DATA_NORMALIZED!BI131)</f>
        <v>0</v>
      </c>
      <c r="BJ131" s="96">
        <f>IF(AND(MASTER_DATA_NORMALIZED!BJ131=0,BJ$22=$L$22),VLOOKUP(MASTER_DATA_PROCESSED!$C131,Backend!$Q$9:$T$52,3,FALSE),MASTER_DATA_NORMALIZED!BJ131)</f>
        <v>0</v>
      </c>
      <c r="BK131" s="96">
        <f>IF(AND(MASTER_DATA_NORMALIZED!BK131=0,BK$22=$L$22),VLOOKUP(MASTER_DATA_PROCESSED!$C131,Backend!$Q$9:$T$52,3,FALSE),MASTER_DATA_NORMALIZED!BK131)</f>
        <v>0</v>
      </c>
      <c r="BL131" s="96">
        <f>IF(AND(MASTER_DATA_NORMALIZED!BL131=0,BL$22=$L$22),VLOOKUP(MASTER_DATA_PROCESSED!$C131,Backend!$Q$9:$T$52,3,FALSE),MASTER_DATA_NORMALIZED!BL131)</f>
        <v>144.42923322089908</v>
      </c>
      <c r="BM131" s="96">
        <f>IF(AND(MASTER_DATA_NORMALIZED!BM131=0,BM$22=$L$22),VLOOKUP(MASTER_DATA_PROCESSED!$C131,Backend!$Q$9:$T$52,3,FALSE),MASTER_DATA_NORMALIZED!BM131)</f>
        <v>0</v>
      </c>
      <c r="BN131" s="96">
        <f>IF(AND(MASTER_DATA_NORMALIZED!BN131=0,BN$22=$L$22),VLOOKUP(MASTER_DATA_PROCESSED!$C131,Backend!$Q$9:$T$52,3,FALSE),MASTER_DATA_NORMALIZED!BN131)</f>
        <v>0</v>
      </c>
      <c r="BO131" s="96">
        <f>IF(AND(MASTER_DATA_NORMALIZED!BO131=0,BO$22=$L$22),VLOOKUP(MASTER_DATA_PROCESSED!$C131,Backend!$Q$9:$T$52,3,FALSE),MASTER_DATA_NORMALIZED!BO131)</f>
        <v>0</v>
      </c>
      <c r="BP131" s="96">
        <f>IF(AND(MASTER_DATA_NORMALIZED!BP131=0,BP$22=$L$22),VLOOKUP(MASTER_DATA_PROCESSED!$C131,Backend!$Q$9:$T$52,3,FALSE),MASTER_DATA_NORMALIZED!BP131)</f>
        <v>197.09130069658681</v>
      </c>
      <c r="BQ131" s="96">
        <f>IF(AND(MASTER_DATA_NORMALIZED!BQ131=0,BQ$22=$L$22),VLOOKUP(MASTER_DATA_PROCESSED!$C131,Backend!$Q$9:$T$52,3,FALSE),MASTER_DATA_NORMALIZED!BQ131)</f>
        <v>0</v>
      </c>
      <c r="BR131" s="96">
        <f>IF(AND(MASTER_DATA_NORMALIZED!BR131=0,BR$22=$L$22),VLOOKUP(MASTER_DATA_PROCESSED!$C131,Backend!$Q$9:$T$52,3,FALSE),MASTER_DATA_NORMALIZED!BR131)</f>
        <v>0</v>
      </c>
      <c r="BS131" s="96">
        <f>IF(AND(MASTER_DATA_NORMALIZED!BS131=0,BS$22=$L$22),VLOOKUP(MASTER_DATA_PROCESSED!$C131,Backend!$Q$9:$T$52,3,FALSE),MASTER_DATA_NORMALIZED!BS131)</f>
        <v>0</v>
      </c>
      <c r="BT131" s="96">
        <f>IF(AND(MASTER_DATA_NORMALIZED!BT131=0,BT$22=$L$22),VLOOKUP(MASTER_DATA_PROCESSED!$C131,Backend!$Q$9:$T$52,3,FALSE),MASTER_DATA_NORMALIZED!BT131)</f>
        <v>130.27208917443212</v>
      </c>
      <c r="BU131" s="96">
        <f>IF(AND(MASTER_DATA_NORMALIZED!BU131=0,BU$22=$L$22),VLOOKUP(MASTER_DATA_PROCESSED!$C131,Backend!$Q$9:$T$52,3,FALSE),MASTER_DATA_NORMALIZED!BU131)</f>
        <v>0</v>
      </c>
      <c r="BV131" s="96">
        <f>IF(AND(MASTER_DATA_NORMALIZED!BV131=0,BV$22=$L$22),VLOOKUP(MASTER_DATA_PROCESSED!$C131,Backend!$Q$9:$T$52,3,FALSE),MASTER_DATA_NORMALIZED!BV131)</f>
        <v>0</v>
      </c>
      <c r="BW131" s="96">
        <f>IF(AND(MASTER_DATA_NORMALIZED!BW131=0,BW$22=$L$22),VLOOKUP(MASTER_DATA_PROCESSED!$C131,Backend!$Q$9:$T$52,3,FALSE),MASTER_DATA_NORMALIZED!BW131)</f>
        <v>0</v>
      </c>
      <c r="BX131" s="96">
        <f>IF(AND(MASTER_DATA_NORMALIZED!BX131=0,BX$22=$L$22),VLOOKUP(MASTER_DATA_PROCESSED!$C131,Backend!$Q$9:$T$52,3,FALSE),MASTER_DATA_NORMALIZED!BX131)</f>
        <v>162.97326412269055</v>
      </c>
      <c r="BY131" s="96">
        <f>IF(AND(MASTER_DATA_NORMALIZED!BY131=0,BY$22=$L$22),VLOOKUP(MASTER_DATA_PROCESSED!$C131,Backend!$Q$9:$T$52,3,FALSE),MASTER_DATA_NORMALIZED!BY131)</f>
        <v>0</v>
      </c>
      <c r="BZ131" s="96">
        <f>IF(AND(MASTER_DATA_NORMALIZED!BZ131=0,BZ$22=$L$22),VLOOKUP(MASTER_DATA_PROCESSED!$C131,Backend!$Q$9:$T$52,3,FALSE),MASTER_DATA_NORMALIZED!BZ131)</f>
        <v>0</v>
      </c>
      <c r="CA131" s="96">
        <f>IF(AND(MASTER_DATA_NORMALIZED!CA131=0,CA$22=$L$22),VLOOKUP(MASTER_DATA_PROCESSED!$C131,Backend!$Q$9:$T$52,3,FALSE),MASTER_DATA_NORMALIZED!CA131)</f>
        <v>0</v>
      </c>
      <c r="CB131" s="96">
        <f>IF(AND(MASTER_DATA_NORMALIZED!CB131=0,CB$22=$L$22),VLOOKUP(MASTER_DATA_PROCESSED!$C131,Backend!$Q$9:$T$52,3,FALSE),MASTER_DATA_NORMALIZED!CB131)</f>
        <v>124.46003946812159</v>
      </c>
      <c r="CC131" s="96">
        <f>IF(AND(MASTER_DATA_NORMALIZED!CC131=0,CC$22=$L$22),VLOOKUP(MASTER_DATA_PROCESSED!$C131,Backend!$Q$9:$T$52,3,FALSE),MASTER_DATA_NORMALIZED!CC131)</f>
        <v>0</v>
      </c>
      <c r="CD131" s="96">
        <f>IF(AND(MASTER_DATA_NORMALIZED!CD131=0,CD$22=$L$22),VLOOKUP(MASTER_DATA_PROCESSED!$C131,Backend!$Q$9:$T$52,3,FALSE),MASTER_DATA_NORMALIZED!CD131)</f>
        <v>0</v>
      </c>
      <c r="CE131" s="96">
        <f>IF(AND(MASTER_DATA_NORMALIZED!CE131=0,CE$22=$L$22),VLOOKUP(MASTER_DATA_PROCESSED!$C131,Backend!$Q$9:$T$52,3,FALSE),MASTER_DATA_NORMALIZED!CE131)</f>
        <v>0</v>
      </c>
      <c r="CF131" s="96">
        <f>IF(AND(MASTER_DATA_NORMALIZED!CF131=0,CF$22=$L$22),VLOOKUP(MASTER_DATA_PROCESSED!$C131,Backend!$Q$9:$T$52,3,FALSE),MASTER_DATA_NORMALIZED!CF131)</f>
        <v>165.70981366444798</v>
      </c>
      <c r="CG131" s="96">
        <f>IF(AND(MASTER_DATA_NORMALIZED!CG131=0,CG$22=$L$22),VLOOKUP(MASTER_DATA_PROCESSED!$C131,Backend!$Q$9:$T$52,3,FALSE),MASTER_DATA_NORMALIZED!CG131)</f>
        <v>0</v>
      </c>
      <c r="CH131" s="96">
        <f>IF(AND(MASTER_DATA_NORMALIZED!CH131=0,CH$22=$L$22),VLOOKUP(MASTER_DATA_PROCESSED!$C131,Backend!$Q$9:$T$52,3,FALSE),MASTER_DATA_NORMALIZED!CH131)</f>
        <v>0</v>
      </c>
      <c r="CI131" s="96">
        <f>IF(AND(MASTER_DATA_NORMALIZED!CI131=0,CI$22=$L$22),VLOOKUP(MASTER_DATA_PROCESSED!$C131,Backend!$Q$9:$T$52,3,FALSE),MASTER_DATA_NORMALIZED!CI131)</f>
        <v>0</v>
      </c>
      <c r="CJ131" s="96">
        <f>IF(AND(MASTER_DATA_NORMALIZED!CJ131=0,CJ$22=$L$22),VLOOKUP(MASTER_DATA_PROCESSED!$C131,Backend!$Q$9:$T$52,3,FALSE),MASTER_DATA_NORMALIZED!CJ131)</f>
        <v>69.190902680497501</v>
      </c>
      <c r="CK131" s="96">
        <f>IF(AND(MASTER_DATA_NORMALIZED!CK131=0,CK$22=$L$22),VLOOKUP(MASTER_DATA_PROCESSED!$C131,Backend!$Q$9:$T$52,3,FALSE),MASTER_DATA_NORMALIZED!CK131)</f>
        <v>0</v>
      </c>
      <c r="CL131" s="96">
        <f>IF(AND(MASTER_DATA_NORMALIZED!CL131=0,CL$22=$L$22),VLOOKUP(MASTER_DATA_PROCESSED!$C131,Backend!$Q$9:$T$52,3,FALSE),MASTER_DATA_NORMALIZED!CL131)</f>
        <v>0</v>
      </c>
      <c r="CM131" s="96">
        <f>IF(AND(MASTER_DATA_NORMALIZED!CM131=0,CM$22=$L$22),VLOOKUP(MASTER_DATA_PROCESSED!$C131,Backend!$Q$9:$T$52,3,FALSE),MASTER_DATA_NORMALIZED!CM131)</f>
        <v>0</v>
      </c>
      <c r="CN131" s="96">
        <f>IF(AND(MASTER_DATA_NORMALIZED!CN131=0,CN$22=$L$22),VLOOKUP(MASTER_DATA_PROCESSED!$C131,Backend!$Q$9:$T$52,3,FALSE),MASTER_DATA_NORMALIZED!CN131)</f>
        <v>152.29441549865402</v>
      </c>
      <c r="CO131" s="96">
        <f>IF(AND(MASTER_DATA_NORMALIZED!CO131=0,CO$22=$L$22),VLOOKUP(MASTER_DATA_PROCESSED!$C131,Backend!$Q$9:$T$52,3,FALSE),MASTER_DATA_NORMALIZED!CO131)</f>
        <v>0</v>
      </c>
      <c r="CP131" s="96">
        <f>IF(AND(MASTER_DATA_NORMALIZED!CP131=0,CP$22=$L$22),VLOOKUP(MASTER_DATA_PROCESSED!$C131,Backend!$Q$9:$T$52,3,FALSE),MASTER_DATA_NORMALIZED!CP131)</f>
        <v>0</v>
      </c>
      <c r="CQ131" s="96">
        <f>IF(AND(MASTER_DATA_NORMALIZED!CQ131=0,CQ$22=$L$22),VLOOKUP(MASTER_DATA_PROCESSED!$C131,Backend!$Q$9:$T$52,3,FALSE),MASTER_DATA_NORMALIZED!CQ131)</f>
        <v>0</v>
      </c>
      <c r="CR131" s="96">
        <f>IF(AND(MASTER_DATA_NORMALIZED!CR131=0,CR$22=$L$22),VLOOKUP(MASTER_DATA_PROCESSED!$C131,Backend!$Q$9:$T$52,3,FALSE),MASTER_DATA_NORMALIZED!CR131)</f>
        <v>170.84309430938751</v>
      </c>
      <c r="CS131" s="96">
        <f>IF(AND(MASTER_DATA_NORMALIZED!CS131=0,CS$22=$L$22),VLOOKUP(MASTER_DATA_PROCESSED!$C131,Backend!$Q$9:$T$52,3,FALSE),MASTER_DATA_NORMALIZED!CS131)</f>
        <v>0</v>
      </c>
      <c r="CT131" s="96">
        <f>IF(AND(MASTER_DATA_NORMALIZED!CT131=0,CT$22=$L$22),VLOOKUP(MASTER_DATA_PROCESSED!$C131,Backend!$Q$9:$T$52,3,FALSE),MASTER_DATA_NORMALIZED!CT131)</f>
        <v>0</v>
      </c>
      <c r="CU131" s="96">
        <f>IF(AND(MASTER_DATA_NORMALIZED!CU131=0,CU$22=$L$22),VLOOKUP(MASTER_DATA_PROCESSED!$C131,Backend!$Q$9:$T$52,3,FALSE),MASTER_DATA_NORMALIZED!CU131)</f>
        <v>0</v>
      </c>
      <c r="CV131" s="96">
        <f>IF(AND(MASTER_DATA_NORMALIZED!CV131=0,CV$22=$L$22),VLOOKUP(MASTER_DATA_PROCESSED!$C131,Backend!$Q$9:$T$52,3,FALSE),MASTER_DATA_NORMALIZED!CV131)</f>
        <v>160.65645825571488</v>
      </c>
      <c r="CW131" s="96">
        <f>IF(AND(MASTER_DATA_NORMALIZED!CW131=0,CW$22=$L$22),VLOOKUP(MASTER_DATA_PROCESSED!$C131,Backend!$Q$9:$T$52,3,FALSE),MASTER_DATA_NORMALIZED!CW131)</f>
        <v>0</v>
      </c>
      <c r="CX131" s="96">
        <f>IF(AND(MASTER_DATA_NORMALIZED!CX131=0,CX$22=$L$22),VLOOKUP(MASTER_DATA_PROCESSED!$C131,Backend!$Q$9:$T$52,3,FALSE),MASTER_DATA_NORMALIZED!CX131)</f>
        <v>0</v>
      </c>
      <c r="CY131" s="96">
        <f>IF(AND(MASTER_DATA_NORMALIZED!CY131=0,CY$22=$L$22),VLOOKUP(MASTER_DATA_PROCESSED!$C131,Backend!$Q$9:$T$52,3,FALSE),MASTER_DATA_NORMALIZED!CY131)</f>
        <v>0</v>
      </c>
      <c r="CZ131" s="96">
        <f>IF(AND(MASTER_DATA_NORMALIZED!CZ131=0,CZ$22=$L$22),VLOOKUP(MASTER_DATA_PROCESSED!$C131,Backend!$Q$9:$T$52,3,FALSE),MASTER_DATA_NORMALIZED!CZ131)</f>
        <v>242.40415474132553</v>
      </c>
      <c r="DA131" s="96" t="e">
        <f>IF(AND(MASTER_DATA_NORMALIZED!DA131=0,DA$22=$L$22),VLOOKUP(MASTER_DATA_PROCESSED!$C131,Backend!$Q$9:$T$52,3,FALSE),MASTER_DATA_NORMALIZED!DA131)</f>
        <v>#DIV/0!</v>
      </c>
      <c r="DB131" s="96" t="e">
        <f>IF(AND(MASTER_DATA_NORMALIZED!DB131=0,DB$22=$L$22),VLOOKUP(MASTER_DATA_PROCESSED!$C131,Backend!$Q$9:$T$52,3,FALSE),MASTER_DATA_NORMALIZED!DB131)</f>
        <v>#DIV/0!</v>
      </c>
      <c r="DC131" s="96" t="e">
        <f>IF(AND(MASTER_DATA_NORMALIZED!DC131=0,DC$22=$L$22),VLOOKUP(MASTER_DATA_PROCESSED!$C131,Backend!$Q$9:$T$52,3,FALSE),MASTER_DATA_NORMALIZED!DC131)</f>
        <v>#DIV/0!</v>
      </c>
      <c r="DD131" s="96" t="e">
        <f>IF(AND(MASTER_DATA_NORMALIZED!DD131=0,DD$22=$L$22),VLOOKUP(MASTER_DATA_PROCESSED!$C131,Backend!$Q$9:$T$52,3,FALSE),MASTER_DATA_NORMALIZED!DD131)</f>
        <v>#N/A</v>
      </c>
      <c r="DE131" s="96">
        <f>IF(AND(MASTER_DATA_NORMALIZED!DE131=0,DE$22=$L$22),VLOOKUP(MASTER_DATA_PROCESSED!$C131,Backend!$Q$9:$T$52,3,FALSE),MASTER_DATA_NORMALIZED!DE131)</f>
        <v>0</v>
      </c>
      <c r="DF131" s="96">
        <f>IF(AND(MASTER_DATA_NORMALIZED!DF131=0,DF$22=$L$22),VLOOKUP(MASTER_DATA_PROCESSED!$C131,Backend!$Q$9:$T$52,3,FALSE),MASTER_DATA_NORMALIZED!DF131)</f>
        <v>0</v>
      </c>
      <c r="DG131" s="96">
        <f>IF(AND(MASTER_DATA_NORMALIZED!DG131=0,DG$22=$L$22),VLOOKUP(MASTER_DATA_PROCESSED!$C131,Backend!$Q$9:$T$52,3,FALSE),MASTER_DATA_NORMALIZED!DG131)</f>
        <v>0</v>
      </c>
      <c r="DH131" s="96">
        <f>IF(AND(MASTER_DATA_NORMALIZED!DH131=0,DH$22=$L$22),VLOOKUP(MASTER_DATA_PROCESSED!$C131,Backend!$Q$9:$T$52,3,FALSE),MASTER_DATA_NORMALIZED!DH131)</f>
        <v>275.53264302166883</v>
      </c>
      <c r="DI131" s="96">
        <f>IF(AND(MASTER_DATA_NORMALIZED!DI131=0,DI$22=$L$22),VLOOKUP(MASTER_DATA_PROCESSED!$C131,Backend!$Q$9:$T$52,3,FALSE),MASTER_DATA_NORMALIZED!DI131)</f>
        <v>0</v>
      </c>
      <c r="DJ131" s="96">
        <f>IF(AND(MASTER_DATA_NORMALIZED!DJ131=0,DJ$22=$L$22),VLOOKUP(MASTER_DATA_PROCESSED!$C131,Backend!$Q$9:$T$52,3,FALSE),MASTER_DATA_NORMALIZED!DJ131)</f>
        <v>0</v>
      </c>
      <c r="DK131" s="96">
        <f>IF(AND(MASTER_DATA_NORMALIZED!DK131=0,DK$22=$L$22),VLOOKUP(MASTER_DATA_PROCESSED!$C131,Backend!$Q$9:$T$52,3,FALSE),MASTER_DATA_NORMALIZED!DK131)</f>
        <v>0</v>
      </c>
      <c r="DL131" s="96">
        <f>IF(AND(MASTER_DATA_NORMALIZED!DL131=0,DL$22=$L$22),VLOOKUP(MASTER_DATA_PROCESSED!$C131,Backend!$Q$9:$T$52,3,FALSE),MASTER_DATA_NORMALIZED!DL131)</f>
        <v>205.76921763226832</v>
      </c>
      <c r="DM131" s="96">
        <f>IF(AND(MASTER_DATA_NORMALIZED!DM131=0,DM$22=$L$22),VLOOKUP(MASTER_DATA_PROCESSED!$C131,Backend!$Q$9:$T$52,3,FALSE),MASTER_DATA_NORMALIZED!DM131)</f>
        <v>0</v>
      </c>
      <c r="DN131" s="96">
        <f>IF(AND(MASTER_DATA_NORMALIZED!DN131=0,DN$22=$L$22),VLOOKUP(MASTER_DATA_PROCESSED!$C131,Backend!$Q$9:$T$52,3,FALSE),MASTER_DATA_NORMALIZED!DN131)</f>
        <v>0</v>
      </c>
      <c r="DO131" s="96">
        <f>IF(AND(MASTER_DATA_NORMALIZED!DO131=0,DO$22=$L$22),VLOOKUP(MASTER_DATA_PROCESSED!$C131,Backend!$Q$9:$T$52,3,FALSE),MASTER_DATA_NORMALIZED!DO131)</f>
        <v>0</v>
      </c>
      <c r="DP131" s="96">
        <f>IF(AND(MASTER_DATA_NORMALIZED!DP131=0,DP$22=$L$22),VLOOKUP(MASTER_DATA_PROCESSED!$C131,Backend!$Q$9:$T$52,3,FALSE),MASTER_DATA_NORMALIZED!DP131)</f>
        <v>156.14489784836823</v>
      </c>
      <c r="DQ131" s="96">
        <f>IF(AND(MASTER_DATA_NORMALIZED!DQ131=0,DQ$22=$L$22),VLOOKUP(MASTER_DATA_PROCESSED!$C131,Backend!$Q$9:$T$52,3,FALSE),MASTER_DATA_NORMALIZED!DQ131)</f>
        <v>0</v>
      </c>
      <c r="DR131" s="96">
        <f>IF(AND(MASTER_DATA_NORMALIZED!DR131=0,DR$22=$L$22),VLOOKUP(MASTER_DATA_PROCESSED!$C131,Backend!$Q$9:$T$52,3,FALSE),MASTER_DATA_NORMALIZED!DR131)</f>
        <v>0</v>
      </c>
      <c r="DS131" s="96">
        <f>IF(AND(MASTER_DATA_NORMALIZED!DS131=0,DS$22=$L$22),VLOOKUP(MASTER_DATA_PROCESSED!$C131,Backend!$Q$9:$T$52,3,FALSE),MASTER_DATA_NORMALIZED!DS131)</f>
        <v>0</v>
      </c>
      <c r="DT131" s="96">
        <f>IF(AND(MASTER_DATA_NORMALIZED!DT131=0,DT$22=$L$22),VLOOKUP(MASTER_DATA_PROCESSED!$C131,Backend!$Q$9:$T$52,3,FALSE),MASTER_DATA_NORMALIZED!DT131)</f>
        <v>120.43884696661719</v>
      </c>
      <c r="DU131" s="96">
        <f>IF(AND(MASTER_DATA_NORMALIZED!DU131=0,DU$22=$L$22),VLOOKUP(MASTER_DATA_PROCESSED!$C131,Backend!$Q$9:$T$52,3,FALSE),MASTER_DATA_NORMALIZED!DU131)</f>
        <v>0</v>
      </c>
      <c r="DV131" s="96">
        <f>IF(AND(MASTER_DATA_NORMALIZED!DV131=0,DV$22=$L$22),VLOOKUP(MASTER_DATA_PROCESSED!$C131,Backend!$Q$9:$T$52,3,FALSE),MASTER_DATA_NORMALIZED!DV131)</f>
        <v>0</v>
      </c>
      <c r="DW131" s="96">
        <f>IF(AND(MASTER_DATA_NORMALIZED!DW131=0,DW$22=$L$22),VLOOKUP(MASTER_DATA_PROCESSED!$C131,Backend!$Q$9:$T$52,3,FALSE),MASTER_DATA_NORMALIZED!DW131)</f>
        <v>0</v>
      </c>
      <c r="DX131" s="96">
        <f>IF(AND(MASTER_DATA_NORMALIZED!DX131=0,DX$22=$L$22),VLOOKUP(MASTER_DATA_PROCESSED!$C131,Backend!$Q$9:$T$52,3,FALSE),MASTER_DATA_NORMALIZED!DX131)</f>
        <v>93.742518465388031</v>
      </c>
      <c r="DY131" s="96">
        <f>IF(AND(MASTER_DATA_NORMALIZED!DY131=0,DY$22=$L$22),VLOOKUP(MASTER_DATA_PROCESSED!$C131,Backend!$Q$9:$T$52,3,FALSE),MASTER_DATA_NORMALIZED!DY131)</f>
        <v>0</v>
      </c>
      <c r="DZ131" s="96">
        <f>IF(AND(MASTER_DATA_NORMALIZED!DZ131=0,DZ$22=$L$22),VLOOKUP(MASTER_DATA_PROCESSED!$C131,Backend!$Q$9:$T$52,3,FALSE),MASTER_DATA_NORMALIZED!DZ131)</f>
        <v>0</v>
      </c>
      <c r="EA131" s="96">
        <f>IF(AND(MASTER_DATA_NORMALIZED!EA131=0,EA$22=$L$22),VLOOKUP(MASTER_DATA_PROCESSED!$C131,Backend!$Q$9:$T$52,3,FALSE),MASTER_DATA_NORMALIZED!EA131)</f>
        <v>0</v>
      </c>
      <c r="EB131" s="96">
        <f>IF(AND(MASTER_DATA_NORMALIZED!EB131=0,EB$22=$L$22),VLOOKUP(MASTER_DATA_PROCESSED!$C131,Backend!$Q$9:$T$52,3,FALSE),MASTER_DATA_NORMALIZED!EB131)</f>
        <v>86.653519512938146</v>
      </c>
      <c r="EC131" s="96" t="e">
        <f>IF(AND(MASTER_DATA_NORMALIZED!EC131=0,EC$22=$L$22),VLOOKUP(MASTER_DATA_PROCESSED!$C131,Backend!$Q$9:$T$52,3,FALSE),MASTER_DATA_NORMALIZED!EC131)</f>
        <v>#DIV/0!</v>
      </c>
      <c r="ED131" s="96" t="e">
        <f>IF(AND(MASTER_DATA_NORMALIZED!ED131=0,ED$22=$L$22),VLOOKUP(MASTER_DATA_PROCESSED!$C131,Backend!$Q$9:$T$52,3,FALSE),MASTER_DATA_NORMALIZED!ED131)</f>
        <v>#DIV/0!</v>
      </c>
      <c r="EE131" s="96" t="e">
        <f>IF(AND(MASTER_DATA_NORMALIZED!EE131=0,EE$22=$L$22),VLOOKUP(MASTER_DATA_PROCESSED!$C131,Backend!$Q$9:$T$52,3,FALSE),MASTER_DATA_NORMALIZED!EE131)</f>
        <v>#DIV/0!</v>
      </c>
      <c r="EF131" s="96" t="e">
        <f>IF(AND(MASTER_DATA_NORMALIZED!EF131=0,EF$22=$L$22),VLOOKUP(MASTER_DATA_PROCESSED!$C131,Backend!$Q$9:$T$52,3,FALSE),MASTER_DATA_NORMALIZED!EF131)</f>
        <v>#VALUE!</v>
      </c>
      <c r="EG131" s="96">
        <f>IF(AND(MASTER_DATA_NORMALIZED!EG131=0,EG$22=$L$22),VLOOKUP(MASTER_DATA_PROCESSED!$C131,Backend!$Q$9:$T$52,3,FALSE),MASTER_DATA_NORMALIZED!EG131)</f>
        <v>0</v>
      </c>
      <c r="EH131" s="96">
        <f>IF(AND(MASTER_DATA_NORMALIZED!EH131=0,EH$22=$L$22),VLOOKUP(MASTER_DATA_PROCESSED!$C131,Backend!$Q$9:$T$52,3,FALSE),MASTER_DATA_NORMALIZED!EH131)</f>
        <v>0</v>
      </c>
      <c r="EI131" s="96">
        <f>IF(AND(MASTER_DATA_NORMALIZED!EI131=0,EI$22=$L$22),VLOOKUP(MASTER_DATA_PROCESSED!$C131,Backend!$Q$9:$T$52,3,FALSE),MASTER_DATA_NORMALIZED!EI131)</f>
        <v>0</v>
      </c>
      <c r="EJ131" s="96">
        <f>IF(AND(MASTER_DATA_NORMALIZED!EJ131=0,EJ$22=$L$22),VLOOKUP(MASTER_DATA_PROCESSED!$C131,Backend!$Q$9:$T$52,3,FALSE),MASTER_DATA_NORMALIZED!EJ131)</f>
        <v>115.6678713135705</v>
      </c>
      <c r="EK131" s="96">
        <f>IF(AND(MASTER_DATA_NORMALIZED!EK131=0,EK$22=$L$22),VLOOKUP(MASTER_DATA_PROCESSED!$C131,Backend!$Q$9:$T$52,3,FALSE),MASTER_DATA_NORMALIZED!EK131)</f>
        <v>0</v>
      </c>
      <c r="EL131" s="96">
        <f>IF(AND(MASTER_DATA_NORMALIZED!EL131=0,EL$22=$L$22),VLOOKUP(MASTER_DATA_PROCESSED!$C131,Backend!$Q$9:$T$52,3,FALSE),MASTER_DATA_NORMALIZED!EL131)</f>
        <v>0</v>
      </c>
      <c r="EM131" s="96">
        <f>IF(AND(MASTER_DATA_NORMALIZED!EM131=0,EM$22=$L$22),VLOOKUP(MASTER_DATA_PROCESSED!$C131,Backend!$Q$9:$T$52,3,FALSE),MASTER_DATA_NORMALIZED!EM131)</f>
        <v>0</v>
      </c>
      <c r="EN131" s="96">
        <f>IF(AND(MASTER_DATA_NORMALIZED!EN131=0,EN$22=$L$22),VLOOKUP(MASTER_DATA_PROCESSED!$C131,Backend!$Q$9:$T$52,3,FALSE),MASTER_DATA_NORMALIZED!EN131)</f>
        <v>273.59457695192629</v>
      </c>
      <c r="EO131" s="96">
        <f>IF(AND(MASTER_DATA_NORMALIZED!EO131=0,EO$22=$L$22),VLOOKUP(MASTER_DATA_PROCESSED!$C131,Backend!$Q$9:$T$52,3,FALSE),MASTER_DATA_NORMALIZED!EO131)</f>
        <v>0</v>
      </c>
      <c r="EP131" s="96">
        <f>IF(AND(MASTER_DATA_NORMALIZED!EP131=0,EP$22=$L$22),VLOOKUP(MASTER_DATA_PROCESSED!$C131,Backend!$Q$9:$T$52,3,FALSE),MASTER_DATA_NORMALIZED!EP131)</f>
        <v>0</v>
      </c>
      <c r="EQ131" s="96">
        <f>IF(AND(MASTER_DATA_NORMALIZED!EQ131=0,EQ$22=$L$22),VLOOKUP(MASTER_DATA_PROCESSED!$C131,Backend!$Q$9:$T$52,3,FALSE),MASTER_DATA_NORMALIZED!EQ131)</f>
        <v>0</v>
      </c>
      <c r="ER131" s="96">
        <f>IF(AND(MASTER_DATA_NORMALIZED!ER131=0,ER$22=$L$22),VLOOKUP(MASTER_DATA_PROCESSED!$C131,Backend!$Q$9:$T$52,3,FALSE),MASTER_DATA_NORMALIZED!ER131)</f>
        <v>113.63154274202059</v>
      </c>
      <c r="ES131" s="96">
        <f>IF(AND(MASTER_DATA_NORMALIZED!ES131=0,ES$22=$L$22),VLOOKUP(MASTER_DATA_PROCESSED!$C131,Backend!$Q$9:$T$52,3,FALSE),MASTER_DATA_NORMALIZED!ES131)</f>
        <v>0</v>
      </c>
      <c r="ET131" s="96">
        <f>IF(AND(MASTER_DATA_NORMALIZED!ET131=0,ET$22=$L$22),VLOOKUP(MASTER_DATA_PROCESSED!$C131,Backend!$Q$9:$T$52,3,FALSE),MASTER_DATA_NORMALIZED!ET131)</f>
        <v>0</v>
      </c>
      <c r="EU131" s="96">
        <f>IF(AND(MASTER_DATA_NORMALIZED!EU131=0,EU$22=$L$22),VLOOKUP(MASTER_DATA_PROCESSED!$C131,Backend!$Q$9:$T$52,3,FALSE),MASTER_DATA_NORMALIZED!EU131)</f>
        <v>0</v>
      </c>
      <c r="EV131" s="96">
        <f>IF(AND(MASTER_DATA_NORMALIZED!EV131=0,EV$22=$L$22),VLOOKUP(MASTER_DATA_PROCESSED!$C131,Backend!$Q$9:$T$52,3,FALSE),MASTER_DATA_NORMALIZED!EV131)</f>
        <v>113.63154274202059</v>
      </c>
      <c r="EW131" s="96">
        <f>IF(AND(MASTER_DATA_NORMALIZED!EW131=0,EW$22=$L$22),VLOOKUP(MASTER_DATA_PROCESSED!$C131,Backend!$Q$9:$T$52,3,FALSE),MASTER_DATA_NORMALIZED!EW131)</f>
        <v>0</v>
      </c>
      <c r="EX131" s="96">
        <f>IF(AND(MASTER_DATA_NORMALIZED!EX131=0,EX$22=$L$22),VLOOKUP(MASTER_DATA_PROCESSED!$C131,Backend!$Q$9:$T$52,3,FALSE),MASTER_DATA_NORMALIZED!EX131)</f>
        <v>0</v>
      </c>
      <c r="EY131" s="96">
        <f>IF(AND(MASTER_DATA_NORMALIZED!EY131=0,EY$22=$L$22),VLOOKUP(MASTER_DATA_PROCESSED!$C131,Backend!$Q$9:$T$52,3,FALSE),MASTER_DATA_NORMALIZED!EY131)</f>
        <v>0</v>
      </c>
      <c r="EZ131" s="96">
        <f>IF(AND(MASTER_DATA_NORMALIZED!EZ131=0,EZ$22=$L$22),VLOOKUP(MASTER_DATA_PROCESSED!$C131,Backend!$Q$9:$T$52,3,FALSE),MASTER_DATA_NORMALIZED!EZ131)</f>
        <v>19.402293261961518</v>
      </c>
      <c r="FA131" s="96">
        <f>IF(AND(MASTER_DATA_NORMALIZED!FA131=0,FA$22=$L$22),VLOOKUP(MASTER_DATA_PROCESSED!$C131,Backend!$Q$9:$T$52,3,FALSE),MASTER_DATA_NORMALIZED!FA131)</f>
        <v>0</v>
      </c>
      <c r="FB131" s="96">
        <f>IF(AND(MASTER_DATA_NORMALIZED!FB131=0,FB$22=$L$22),VLOOKUP(MASTER_DATA_PROCESSED!$C131,Backend!$Q$9:$T$52,3,FALSE),MASTER_DATA_NORMALIZED!FB131)</f>
        <v>0</v>
      </c>
      <c r="FC131" s="96">
        <f>IF(AND(MASTER_DATA_NORMALIZED!FC131=0,FC$22=$L$22),VLOOKUP(MASTER_DATA_PROCESSED!$C131,Backend!$Q$9:$T$52,3,FALSE),MASTER_DATA_NORMALIZED!FC131)</f>
        <v>0</v>
      </c>
      <c r="FD131" s="96">
        <f>IF(AND(MASTER_DATA_NORMALIZED!FD131=0,FD$22=$L$22),VLOOKUP(MASTER_DATA_PROCESSED!$C131,Backend!$Q$9:$T$52,3,FALSE),MASTER_DATA_NORMALIZED!FD131)</f>
        <v>19.112728845655692</v>
      </c>
      <c r="FE131" s="96">
        <f>IF(AND(MASTER_DATA_NORMALIZED!FE131=0,FE$22=$L$22),VLOOKUP(MASTER_DATA_PROCESSED!$C131,Backend!$Q$9:$T$52,3,FALSE),MASTER_DATA_NORMALIZED!FE131)</f>
        <v>0</v>
      </c>
      <c r="FF131" s="96">
        <f>IF(AND(MASTER_DATA_NORMALIZED!FF131=0,FF$22=$L$22),VLOOKUP(MASTER_DATA_PROCESSED!$C131,Backend!$Q$9:$T$52,3,FALSE),MASTER_DATA_NORMALIZED!FF131)</f>
        <v>0</v>
      </c>
      <c r="FG131" s="96">
        <f>IF(AND(MASTER_DATA_NORMALIZED!FG131=0,FG$22=$L$22),VLOOKUP(MASTER_DATA_PROCESSED!$C131,Backend!$Q$9:$T$52,3,FALSE),MASTER_DATA_NORMALIZED!FG131)</f>
        <v>0</v>
      </c>
      <c r="FH131" s="96">
        <f>IF(AND(MASTER_DATA_NORMALIZED!FH131=0,FH$22=$L$22),VLOOKUP(MASTER_DATA_PROCESSED!$C131,Backend!$Q$9:$T$52,3,FALSE),MASTER_DATA_NORMALIZED!FH131)</f>
        <v>18.818732320937016</v>
      </c>
      <c r="FI131" s="96">
        <f>IF(AND(MASTER_DATA_NORMALIZED!FI131=0,FI$22=$L$22),VLOOKUP(MASTER_DATA_PROCESSED!$C131,Backend!$Q$9:$T$52,3,FALSE),MASTER_DATA_NORMALIZED!FI131)</f>
        <v>0</v>
      </c>
      <c r="FJ131" s="96">
        <f>IF(AND(MASTER_DATA_NORMALIZED!FJ131=0,FJ$22=$L$22),VLOOKUP(MASTER_DATA_PROCESSED!$C131,Backend!$Q$9:$T$52,3,FALSE),MASTER_DATA_NORMALIZED!FJ131)</f>
        <v>0</v>
      </c>
      <c r="FK131" s="96">
        <f>IF(AND(MASTER_DATA_NORMALIZED!FK131=0,FK$22=$L$22),VLOOKUP(MASTER_DATA_PROCESSED!$C131,Backend!$Q$9:$T$52,3,FALSE),MASTER_DATA_NORMALIZED!FK131)</f>
        <v>0</v>
      </c>
      <c r="FL131" s="96">
        <f>IF(AND(MASTER_DATA_NORMALIZED!FL131=0,FL$22=$L$22),VLOOKUP(MASTER_DATA_PROCESSED!$C131,Backend!$Q$9:$T$52,3,FALSE),MASTER_DATA_NORMALIZED!FL131)</f>
        <v>37.63894201134498</v>
      </c>
      <c r="FM131" s="96">
        <f>IF(AND(MASTER_DATA_NORMALIZED!FM131=0,FM$22=$L$22),VLOOKUP(MASTER_DATA_PROCESSED!$C131,Backend!$Q$9:$T$52,3,FALSE),MASTER_DATA_NORMALIZED!FM131)</f>
        <v>0</v>
      </c>
      <c r="FN131" s="96">
        <f>IF(AND(MASTER_DATA_NORMALIZED!FN131=0,FN$22=$L$22),VLOOKUP(MASTER_DATA_PROCESSED!$C131,Backend!$Q$9:$T$52,3,FALSE),MASTER_DATA_NORMALIZED!FN131)</f>
        <v>0</v>
      </c>
      <c r="FO131" s="96">
        <f>IF(AND(MASTER_DATA_NORMALIZED!FO131=0,FO$22=$L$22),VLOOKUP(MASTER_DATA_PROCESSED!$C131,Backend!$Q$9:$T$52,3,FALSE),MASTER_DATA_NORMALIZED!FO131)</f>
        <v>0</v>
      </c>
      <c r="FP131" s="96">
        <f>IF(AND(MASTER_DATA_NORMALIZED!FP131=0,FP$22=$L$22),VLOOKUP(MASTER_DATA_PROCESSED!$C131,Backend!$Q$9:$T$52,3,FALSE),MASTER_DATA_NORMALIZED!FP131)</f>
        <v>194.7302600769039</v>
      </c>
      <c r="FQ131" s="96">
        <f>IF(AND(MASTER_DATA_NORMALIZED!FQ131=0,FQ$22=$L$22),VLOOKUP(MASTER_DATA_PROCESSED!$C131,Backend!$Q$9:$T$52,3,FALSE),MASTER_DATA_NORMALIZED!FQ131)</f>
        <v>0</v>
      </c>
      <c r="FR131" s="96">
        <f>IF(AND(MASTER_DATA_NORMALIZED!FR131=0,FR$22=$L$22),VLOOKUP(MASTER_DATA_PROCESSED!$C131,Backend!$Q$9:$T$52,3,FALSE),MASTER_DATA_NORMALIZED!FR131)</f>
        <v>0</v>
      </c>
      <c r="FS131" s="96">
        <f>IF(AND(MASTER_DATA_NORMALIZED!FS131=0,FS$22=$L$22),VLOOKUP(MASTER_DATA_PROCESSED!$C131,Backend!$Q$9:$T$52,3,FALSE),MASTER_DATA_NORMALIZED!FS131)</f>
        <v>0</v>
      </c>
      <c r="FT131" s="96">
        <f>IF(AND(MASTER_DATA_NORMALIZED!FT131=0,FT$22=$L$22),VLOOKUP(MASTER_DATA_PROCESSED!$C131,Backend!$Q$9:$T$52,3,FALSE),MASTER_DATA_NORMALIZED!FT131)</f>
        <v>194.7302600769039</v>
      </c>
      <c r="FU131" s="96">
        <f>IF(AND(MASTER_DATA_NORMALIZED!FU131=0,FU$22=$L$22),VLOOKUP(MASTER_DATA_PROCESSED!$C131,Backend!$Q$9:$T$52,3,FALSE),MASTER_DATA_NORMALIZED!FU131)</f>
        <v>0</v>
      </c>
      <c r="FV131" s="96">
        <f>IF(AND(MASTER_DATA_NORMALIZED!FV131=0,FV$22=$L$22),VLOOKUP(MASTER_DATA_PROCESSED!$C131,Backend!$Q$9:$T$52,3,FALSE),MASTER_DATA_NORMALIZED!FV131)</f>
        <v>0</v>
      </c>
      <c r="FW131" s="96">
        <f>IF(AND(MASTER_DATA_NORMALIZED!FW131=0,FW$22=$L$22),VLOOKUP(MASTER_DATA_PROCESSED!$C131,Backend!$Q$9:$T$52,3,FALSE),MASTER_DATA_NORMALIZED!FW131)</f>
        <v>0</v>
      </c>
      <c r="FX131" s="96">
        <f>IF(AND(MASTER_DATA_NORMALIZED!FX131=0,FX$22=$L$22),VLOOKUP(MASTER_DATA_PROCESSED!$C131,Backend!$Q$9:$T$52,3,FALSE),MASTER_DATA_NORMALIZED!FX131)</f>
        <v>194.7302600769039</v>
      </c>
      <c r="FY131" s="96">
        <f>IF(AND(MASTER_DATA_NORMALIZED!FY131=0,FY$22=$L$22),VLOOKUP(MASTER_DATA_PROCESSED!$C131,Backend!$Q$9:$T$52,3,FALSE),MASTER_DATA_NORMALIZED!FY131)</f>
        <v>0</v>
      </c>
      <c r="FZ131" s="96">
        <f>IF(AND(MASTER_DATA_NORMALIZED!FZ131=0,FZ$22=$L$22),VLOOKUP(MASTER_DATA_PROCESSED!$C131,Backend!$Q$9:$T$52,3,FALSE),MASTER_DATA_NORMALIZED!FZ131)</f>
        <v>0</v>
      </c>
      <c r="GA131" s="96">
        <f>IF(AND(MASTER_DATA_NORMALIZED!GA131=0,GA$22=$L$22),VLOOKUP(MASTER_DATA_PROCESSED!$C131,Backend!$Q$9:$T$52,3,FALSE),MASTER_DATA_NORMALIZED!GA131)</f>
        <v>0</v>
      </c>
      <c r="GB131" s="96">
        <f>IF(AND(MASTER_DATA_NORMALIZED!GB131=0,GB$22=$L$22),VLOOKUP(MASTER_DATA_PROCESSED!$C131,Backend!$Q$9:$T$52,3,FALSE),MASTER_DATA_NORMALIZED!GB131)</f>
        <v>194.7302600769039</v>
      </c>
      <c r="GC131" s="96">
        <f>IF(AND(MASTER_DATA_NORMALIZED!GC131=0,GC$22=$L$22),VLOOKUP(MASTER_DATA_PROCESSED!$C131,Backend!$Q$9:$T$52,3,FALSE),MASTER_DATA_NORMALIZED!GC131)</f>
        <v>0</v>
      </c>
      <c r="GD131" s="96">
        <f>IF(AND(MASTER_DATA_NORMALIZED!GD131=0,GD$22=$L$22),VLOOKUP(MASTER_DATA_PROCESSED!$C131,Backend!$Q$9:$T$52,3,FALSE),MASTER_DATA_NORMALIZED!GD131)</f>
        <v>0</v>
      </c>
      <c r="GE131" s="96">
        <f>IF(AND(MASTER_DATA_NORMALIZED!GE131=0,GE$22=$L$22),VLOOKUP(MASTER_DATA_PROCESSED!$C131,Backend!$Q$9:$T$52,3,FALSE),MASTER_DATA_NORMALIZED!GE131)</f>
        <v>0</v>
      </c>
      <c r="GF131" s="96">
        <f>IF(AND(MASTER_DATA_NORMALIZED!GF131=0,GF$22=$L$22),VLOOKUP(MASTER_DATA_PROCESSED!$C131,Backend!$Q$9:$T$52,3,FALSE),MASTER_DATA_NORMALIZED!GF131)</f>
        <v>194.7302600769039</v>
      </c>
      <c r="GG131" s="96">
        <f>IF(AND(MASTER_DATA_NORMALIZED!GG131=0,GG$22=$L$22),VLOOKUP(MASTER_DATA_PROCESSED!$C131,Backend!$Q$9:$T$52,3,FALSE),MASTER_DATA_NORMALIZED!GG131)</f>
        <v>0</v>
      </c>
      <c r="GH131" s="96">
        <f>IF(AND(MASTER_DATA_NORMALIZED!GH131=0,GH$22=$L$22),VLOOKUP(MASTER_DATA_PROCESSED!$C131,Backend!$Q$9:$T$52,3,FALSE),MASTER_DATA_NORMALIZED!GH131)</f>
        <v>0</v>
      </c>
      <c r="GI131" s="96">
        <f>IF(AND(MASTER_DATA_NORMALIZED!GI131=0,GI$22=$L$22),VLOOKUP(MASTER_DATA_PROCESSED!$C131,Backend!$Q$9:$T$52,3,FALSE),MASTER_DATA_NORMALIZED!GI131)</f>
        <v>0</v>
      </c>
      <c r="GJ131" s="96">
        <f>IF(AND(MASTER_DATA_NORMALIZED!GJ131=0,GJ$22=$L$22),VLOOKUP(MASTER_DATA_PROCESSED!$C131,Backend!$Q$9:$T$52,3,FALSE),MASTER_DATA_NORMALIZED!GJ131)</f>
        <v>194.7302600769039</v>
      </c>
      <c r="GK131" s="96">
        <f>IF(AND(MASTER_DATA_NORMALIZED!GK131=0,GK$22=$L$22),VLOOKUP(MASTER_DATA_PROCESSED!$C131,Backend!$Q$9:$T$52,3,FALSE),MASTER_DATA_NORMALIZED!GK131)</f>
        <v>0</v>
      </c>
      <c r="GL131" s="96">
        <f>IF(AND(MASTER_DATA_NORMALIZED!GL131=0,GL$22=$L$22),VLOOKUP(MASTER_DATA_PROCESSED!$C131,Backend!$Q$9:$T$52,3,FALSE),MASTER_DATA_NORMALIZED!GL131)</f>
        <v>0</v>
      </c>
      <c r="GM131" s="96">
        <f>IF(AND(MASTER_DATA_NORMALIZED!GM131=0,GM$22=$L$22),VLOOKUP(MASTER_DATA_PROCESSED!$C131,Backend!$Q$9:$T$52,3,FALSE),MASTER_DATA_NORMALIZED!GM131)</f>
        <v>0</v>
      </c>
      <c r="GN131" s="96">
        <f>IF(AND(MASTER_DATA_NORMALIZED!GN131=0,GN$22=$L$22),VLOOKUP(MASTER_DATA_PROCESSED!$C131,Backend!$Q$9:$T$52,3,FALSE),MASTER_DATA_NORMALIZED!GN131)</f>
        <v>194.7302600769039</v>
      </c>
      <c r="GO131" s="96">
        <f>IF(AND(MASTER_DATA_NORMALIZED!GO131=0,GO$22=$L$22),VLOOKUP(MASTER_DATA_PROCESSED!$C131,Backend!$Q$9:$T$52,3,FALSE),MASTER_DATA_NORMALIZED!GO131)</f>
        <v>0</v>
      </c>
      <c r="GP131" s="96">
        <f>IF(AND(MASTER_DATA_NORMALIZED!GP131=0,GP$22=$L$22),VLOOKUP(MASTER_DATA_PROCESSED!$C131,Backend!$Q$9:$T$52,3,FALSE),MASTER_DATA_NORMALIZED!GP131)</f>
        <v>0</v>
      </c>
      <c r="GQ131" s="96">
        <f>IF(AND(MASTER_DATA_NORMALIZED!GQ131=0,GQ$22=$L$22),VLOOKUP(MASTER_DATA_PROCESSED!$C131,Backend!$Q$9:$T$52,3,FALSE),MASTER_DATA_NORMALIZED!GQ131)</f>
        <v>0</v>
      </c>
      <c r="GR131" s="96">
        <f>IF(AND(MASTER_DATA_NORMALIZED!GR131=0,GR$22=$L$22),VLOOKUP(MASTER_DATA_PROCESSED!$C131,Backend!$Q$9:$T$52,3,FALSE),MASTER_DATA_NORMALIZED!GR131)</f>
        <v>194.7302600769039</v>
      </c>
      <c r="GS131" s="96">
        <f>IF(AND(MASTER_DATA_NORMALIZED!GS131=0,GS$22=$L$22),VLOOKUP(MASTER_DATA_PROCESSED!$C131,Backend!$Q$9:$T$52,3,FALSE),MASTER_DATA_NORMALIZED!GS131)</f>
        <v>0</v>
      </c>
      <c r="GT131" s="96">
        <f>IF(AND(MASTER_DATA_NORMALIZED!GT131=0,GT$22=$L$22),VLOOKUP(MASTER_DATA_PROCESSED!$C131,Backend!$Q$9:$T$52,3,FALSE),MASTER_DATA_NORMALIZED!GT131)</f>
        <v>0</v>
      </c>
      <c r="GU131" s="96">
        <f>IF(AND(MASTER_DATA_NORMALIZED!GU131=0,GU$22=$L$22),VLOOKUP(MASTER_DATA_PROCESSED!$C131,Backend!$Q$9:$T$52,3,FALSE),MASTER_DATA_NORMALIZED!GU131)</f>
        <v>0</v>
      </c>
      <c r="GV131" s="96">
        <f>IF(AND(MASTER_DATA_NORMALIZED!GV131=0,GV$22=$L$22),VLOOKUP(MASTER_DATA_PROCESSED!$C131,Backend!$Q$9:$T$52,3,FALSE),MASTER_DATA_NORMALIZED!GV131)</f>
        <v>194.7302600769039</v>
      </c>
      <c r="GW131" s="96" t="e">
        <f>IF(AND(MASTER_DATA_NORMALIZED!GW131=0,GW$22=$L$22),VLOOKUP(MASTER_DATA_PROCESSED!$C131,Backend!$Q$9:$T$52,3,FALSE),MASTER_DATA_NORMALIZED!GW131)</f>
        <v>#REF!</v>
      </c>
      <c r="GX131" s="96" t="e">
        <f>IF(AND(MASTER_DATA_NORMALIZED!GX131=0,GX$22=$L$22),VLOOKUP(MASTER_DATA_PROCESSED!$C131,Backend!$Q$9:$T$52,3,FALSE),MASTER_DATA_NORMALIZED!GX131)</f>
        <v>#REF!</v>
      </c>
      <c r="GY131" s="96" t="e">
        <f>IF(AND(MASTER_DATA_NORMALIZED!GY131=0,GY$22=$L$22),VLOOKUP(MASTER_DATA_PROCESSED!$C131,Backend!$Q$9:$T$52,3,FALSE),MASTER_DATA_NORMALIZED!GY131)</f>
        <v>#REF!</v>
      </c>
    </row>
    <row r="132" spans="2:207" hidden="1" outlineLevel="2" x14ac:dyDescent="0.3">
      <c r="B132" s="21">
        <f t="shared" si="14"/>
        <v>20</v>
      </c>
      <c r="C132" s="52">
        <f t="shared" si="15"/>
        <v>261</v>
      </c>
      <c r="D132" s="77"/>
      <c r="E132" s="52"/>
      <c r="F132" s="52">
        <v>261</v>
      </c>
      <c r="G132" s="78"/>
      <c r="H132" s="35" t="s">
        <v>128</v>
      </c>
      <c r="I132" s="97">
        <f>IF(AND(MASTER_DATA_NORMALIZED!I132=0,I$22=$L$22),VLOOKUP(MASTER_DATA_PROCESSED!$C132,Backend!$Q$9:$T$52,3,FALSE),MASTER_DATA_NORMALIZED!I132)</f>
        <v>0</v>
      </c>
      <c r="J132" s="97">
        <f>IF(AND(MASTER_DATA_NORMALIZED!J132=0,J$22=$L$22),VLOOKUP(MASTER_DATA_PROCESSED!$C132,Backend!$Q$9:$T$52,3,FALSE),MASTER_DATA_NORMALIZED!J132)</f>
        <v>0</v>
      </c>
      <c r="K132" s="97">
        <f>IF(AND(MASTER_DATA_NORMALIZED!K132=0,K$22=$L$22),VLOOKUP(MASTER_DATA_PROCESSED!$C132,Backend!$Q$9:$T$52,3,FALSE),MASTER_DATA_NORMALIZED!K132)</f>
        <v>0</v>
      </c>
      <c r="L132" s="97" t="e">
        <f>IF(AND(MASTER_DATA_NORMALIZED!L132=0,L$22=$L$22),VLOOKUP(MASTER_DATA_PROCESSED!$C132,Backend!$Q$9:$T$52,3,FALSE),MASTER_DATA_NORMALIZED!L132)</f>
        <v>#N/A</v>
      </c>
      <c r="M132" s="97">
        <f>IF(AND(MASTER_DATA_NORMALIZED!M132=0,M$22=$L$22),VLOOKUP(MASTER_DATA_PROCESSED!$C132,Backend!$Q$9:$T$52,3,FALSE),MASTER_DATA_NORMALIZED!M132)</f>
        <v>0</v>
      </c>
      <c r="N132" s="97">
        <f>IF(AND(MASTER_DATA_NORMALIZED!N132=0,N$22=$L$22),VLOOKUP(MASTER_DATA_PROCESSED!$C132,Backend!$Q$9:$T$52,3,FALSE),MASTER_DATA_NORMALIZED!N132)</f>
        <v>0</v>
      </c>
      <c r="O132" s="97">
        <f>IF(AND(MASTER_DATA_NORMALIZED!O132=0,O$22=$L$22),VLOOKUP(MASTER_DATA_PROCESSED!$C132,Backend!$Q$9:$T$52,3,FALSE),MASTER_DATA_NORMALIZED!O132)</f>
        <v>0</v>
      </c>
      <c r="P132" s="97" t="e">
        <f>IF(AND(MASTER_DATA_NORMALIZED!P132=0,P$22=$L$22),VLOOKUP(MASTER_DATA_PROCESSED!$C132,Backend!$Q$9:$T$52,3,FALSE),MASTER_DATA_NORMALIZED!P132)</f>
        <v>#N/A</v>
      </c>
      <c r="Q132" s="97">
        <f>IF(AND(MASTER_DATA_NORMALIZED!Q132=0,Q$22=$L$22),VLOOKUP(MASTER_DATA_PROCESSED!$C132,Backend!$Q$9:$T$52,3,FALSE),MASTER_DATA_NORMALIZED!Q132)</f>
        <v>0</v>
      </c>
      <c r="R132" s="97">
        <f>IF(AND(MASTER_DATA_NORMALIZED!R132=0,R$22=$L$22),VLOOKUP(MASTER_DATA_PROCESSED!$C132,Backend!$Q$9:$T$52,3,FALSE),MASTER_DATA_NORMALIZED!R132)</f>
        <v>0</v>
      </c>
      <c r="S132" s="97">
        <f>IF(AND(MASTER_DATA_NORMALIZED!S132=0,S$22=$L$22),VLOOKUP(MASTER_DATA_PROCESSED!$C132,Backend!$Q$9:$T$52,3,FALSE),MASTER_DATA_NORMALIZED!S132)</f>
        <v>0</v>
      </c>
      <c r="T132" s="97" t="e">
        <f>IF(AND(MASTER_DATA_NORMALIZED!T132=0,T$22=$L$22),VLOOKUP(MASTER_DATA_PROCESSED!$C132,Backend!$Q$9:$T$52,3,FALSE),MASTER_DATA_NORMALIZED!T132)</f>
        <v>#N/A</v>
      </c>
      <c r="U132" s="97">
        <f>IF(AND(MASTER_DATA_NORMALIZED!U132=0,U$22=$L$22),VLOOKUP(MASTER_DATA_PROCESSED!$C132,Backend!$Q$9:$T$52,3,FALSE),MASTER_DATA_NORMALIZED!U132)</f>
        <v>0</v>
      </c>
      <c r="V132" s="97">
        <f>IF(AND(MASTER_DATA_NORMALIZED!V132=0,V$22=$L$22),VLOOKUP(MASTER_DATA_PROCESSED!$C132,Backend!$Q$9:$T$52,3,FALSE),MASTER_DATA_NORMALIZED!V132)</f>
        <v>0</v>
      </c>
      <c r="W132" s="97">
        <f>IF(AND(MASTER_DATA_NORMALIZED!W132=0,W$22=$L$22),VLOOKUP(MASTER_DATA_PROCESSED!$C132,Backend!$Q$9:$T$52,3,FALSE),MASTER_DATA_NORMALIZED!W132)</f>
        <v>0</v>
      </c>
      <c r="X132" s="97" t="e">
        <f>IF(AND(MASTER_DATA_NORMALIZED!X132=0,X$22=$L$22),VLOOKUP(MASTER_DATA_PROCESSED!$C132,Backend!$Q$9:$T$52,3,FALSE),MASTER_DATA_NORMALIZED!X132)</f>
        <v>#N/A</v>
      </c>
      <c r="Y132" s="97">
        <f>IF(AND(MASTER_DATA_NORMALIZED!Y132=0,Y$22=$L$22),VLOOKUP(MASTER_DATA_PROCESSED!$C132,Backend!$Q$9:$T$52,3,FALSE),MASTER_DATA_NORMALIZED!Y132)</f>
        <v>0</v>
      </c>
      <c r="Z132" s="97">
        <f>IF(AND(MASTER_DATA_NORMALIZED!Z132=0,Z$22=$L$22),VLOOKUP(MASTER_DATA_PROCESSED!$C132,Backend!$Q$9:$T$52,3,FALSE),MASTER_DATA_NORMALIZED!Z132)</f>
        <v>0</v>
      </c>
      <c r="AA132" s="97">
        <f>IF(AND(MASTER_DATA_NORMALIZED!AA132=0,AA$22=$L$22),VLOOKUP(MASTER_DATA_PROCESSED!$C132,Backend!$Q$9:$T$52,3,FALSE),MASTER_DATA_NORMALIZED!AA132)</f>
        <v>0</v>
      </c>
      <c r="AB132" s="97" t="e">
        <f>IF(AND(MASTER_DATA_NORMALIZED!AB132=0,AB$22=$L$22),VLOOKUP(MASTER_DATA_PROCESSED!$C132,Backend!$Q$9:$T$52,3,FALSE),MASTER_DATA_NORMALIZED!AB132)</f>
        <v>#N/A</v>
      </c>
      <c r="AC132" s="97">
        <f>IF(AND(MASTER_DATA_NORMALIZED!AC132=0,AC$22=$L$22),VLOOKUP(MASTER_DATA_PROCESSED!$C132,Backend!$Q$9:$T$52,3,FALSE),MASTER_DATA_NORMALIZED!AC132)</f>
        <v>0</v>
      </c>
      <c r="AD132" s="97">
        <f>IF(AND(MASTER_DATA_NORMALIZED!AD132=0,AD$22=$L$22),VLOOKUP(MASTER_DATA_PROCESSED!$C132,Backend!$Q$9:$T$52,3,FALSE),MASTER_DATA_NORMALIZED!AD132)</f>
        <v>0</v>
      </c>
      <c r="AE132" s="97">
        <f>IF(AND(MASTER_DATA_NORMALIZED!AE132=0,AE$22=$L$22),VLOOKUP(MASTER_DATA_PROCESSED!$C132,Backend!$Q$9:$T$52,3,FALSE),MASTER_DATA_NORMALIZED!AE132)</f>
        <v>0</v>
      </c>
      <c r="AF132" s="97" t="e">
        <f>IF(AND(MASTER_DATA_NORMALIZED!AF132=0,AF$22=$L$22),VLOOKUP(MASTER_DATA_PROCESSED!$C132,Backend!$Q$9:$T$52,3,FALSE),MASTER_DATA_NORMALIZED!AF132)</f>
        <v>#N/A</v>
      </c>
      <c r="AG132" s="97">
        <f>IF(AND(MASTER_DATA_NORMALIZED!AG132=0,AG$22=$L$22),VLOOKUP(MASTER_DATA_PROCESSED!$C132,Backend!$Q$9:$T$52,3,FALSE),MASTER_DATA_NORMALIZED!AG132)</f>
        <v>0</v>
      </c>
      <c r="AH132" s="97">
        <f>IF(AND(MASTER_DATA_NORMALIZED!AH132=0,AH$22=$L$22),VLOOKUP(MASTER_DATA_PROCESSED!$C132,Backend!$Q$9:$T$52,3,FALSE),MASTER_DATA_NORMALIZED!AH132)</f>
        <v>0</v>
      </c>
      <c r="AI132" s="97">
        <f>IF(AND(MASTER_DATA_NORMALIZED!AI132=0,AI$22=$L$22),VLOOKUP(MASTER_DATA_PROCESSED!$C132,Backend!$Q$9:$T$52,3,FALSE),MASTER_DATA_NORMALIZED!AI132)</f>
        <v>0</v>
      </c>
      <c r="AJ132" s="97" t="e">
        <f>IF(AND(MASTER_DATA_NORMALIZED!AJ132=0,AJ$22=$L$22),VLOOKUP(MASTER_DATA_PROCESSED!$C132,Backend!$Q$9:$T$52,3,FALSE),MASTER_DATA_NORMALIZED!AJ132)</f>
        <v>#N/A</v>
      </c>
      <c r="AK132" s="97">
        <f>IF(AND(MASTER_DATA_NORMALIZED!AK132=0,AK$22=$L$22),VLOOKUP(MASTER_DATA_PROCESSED!$C132,Backend!$Q$9:$T$52,3,FALSE),MASTER_DATA_NORMALIZED!AK132)</f>
        <v>0</v>
      </c>
      <c r="AL132" s="97">
        <f>IF(AND(MASTER_DATA_NORMALIZED!AL132=0,AL$22=$L$22),VLOOKUP(MASTER_DATA_PROCESSED!$C132,Backend!$Q$9:$T$52,3,FALSE),MASTER_DATA_NORMALIZED!AL132)</f>
        <v>0</v>
      </c>
      <c r="AM132" s="97">
        <f>IF(AND(MASTER_DATA_NORMALIZED!AM132=0,AM$22=$L$22),VLOOKUP(MASTER_DATA_PROCESSED!$C132,Backend!$Q$9:$T$52,3,FALSE),MASTER_DATA_NORMALIZED!AM132)</f>
        <v>0</v>
      </c>
      <c r="AN132" s="97" t="e">
        <f>IF(AND(MASTER_DATA_NORMALIZED!AN132=0,AN$22=$L$22),VLOOKUP(MASTER_DATA_PROCESSED!$C132,Backend!$Q$9:$T$52,3,FALSE),MASTER_DATA_NORMALIZED!AN132)</f>
        <v>#N/A</v>
      </c>
      <c r="AO132" s="97">
        <f>IF(AND(MASTER_DATA_NORMALIZED!AO132=0,AO$22=$L$22),VLOOKUP(MASTER_DATA_PROCESSED!$C132,Backend!$Q$9:$T$52,3,FALSE),MASTER_DATA_NORMALIZED!AO132)</f>
        <v>0</v>
      </c>
      <c r="AP132" s="97">
        <f>IF(AND(MASTER_DATA_NORMALIZED!AP132=0,AP$22=$L$22),VLOOKUP(MASTER_DATA_PROCESSED!$C132,Backend!$Q$9:$T$52,3,FALSE),MASTER_DATA_NORMALIZED!AP132)</f>
        <v>0</v>
      </c>
      <c r="AQ132" s="97">
        <f>IF(AND(MASTER_DATA_NORMALIZED!AQ132=0,AQ$22=$L$22),VLOOKUP(MASTER_DATA_PROCESSED!$C132,Backend!$Q$9:$T$52,3,FALSE),MASTER_DATA_NORMALIZED!AQ132)</f>
        <v>0</v>
      </c>
      <c r="AR132" s="97" t="e">
        <f>IF(AND(MASTER_DATA_NORMALIZED!AR132=0,AR$22=$L$22),VLOOKUP(MASTER_DATA_PROCESSED!$C132,Backend!$Q$9:$T$52,3,FALSE),MASTER_DATA_NORMALIZED!AR132)</f>
        <v>#N/A</v>
      </c>
      <c r="AS132" s="97">
        <f>IF(AND(MASTER_DATA_NORMALIZED!AS132=0,AS$22=$L$22),VLOOKUP(MASTER_DATA_PROCESSED!$C132,Backend!$Q$9:$T$52,3,FALSE),MASTER_DATA_NORMALIZED!AS132)</f>
        <v>0</v>
      </c>
      <c r="AT132" s="97">
        <f>IF(AND(MASTER_DATA_NORMALIZED!AT132=0,AT$22=$L$22),VLOOKUP(MASTER_DATA_PROCESSED!$C132,Backend!$Q$9:$T$52,3,FALSE),MASTER_DATA_NORMALIZED!AT132)</f>
        <v>0</v>
      </c>
      <c r="AU132" s="97">
        <f>IF(AND(MASTER_DATA_NORMALIZED!AU132=0,AU$22=$L$22),VLOOKUP(MASTER_DATA_PROCESSED!$C132,Backend!$Q$9:$T$52,3,FALSE),MASTER_DATA_NORMALIZED!AU132)</f>
        <v>0</v>
      </c>
      <c r="AV132" s="97" t="e">
        <f>IF(AND(MASTER_DATA_NORMALIZED!AV132=0,AV$22=$L$22),VLOOKUP(MASTER_DATA_PROCESSED!$C132,Backend!$Q$9:$T$52,3,FALSE),MASTER_DATA_NORMALIZED!AV132)</f>
        <v>#N/A</v>
      </c>
      <c r="AW132" s="97">
        <f>IF(AND(MASTER_DATA_NORMALIZED!AW132=0,AW$22=$L$22),VLOOKUP(MASTER_DATA_PROCESSED!$C132,Backend!$Q$9:$T$52,3,FALSE),MASTER_DATA_NORMALIZED!AW132)</f>
        <v>0</v>
      </c>
      <c r="AX132" s="97">
        <f>IF(AND(MASTER_DATA_NORMALIZED!AX132=0,AX$22=$L$22),VLOOKUP(MASTER_DATA_PROCESSED!$C132,Backend!$Q$9:$T$52,3,FALSE),MASTER_DATA_NORMALIZED!AX132)</f>
        <v>0</v>
      </c>
      <c r="AY132" s="97">
        <f>IF(AND(MASTER_DATA_NORMALIZED!AY132=0,AY$22=$L$22),VLOOKUP(MASTER_DATA_PROCESSED!$C132,Backend!$Q$9:$T$52,3,FALSE),MASTER_DATA_NORMALIZED!AY132)</f>
        <v>0</v>
      </c>
      <c r="AZ132" s="97" t="e">
        <f>IF(AND(MASTER_DATA_NORMALIZED!AZ132=0,AZ$22=$L$22),VLOOKUP(MASTER_DATA_PROCESSED!$C132,Backend!$Q$9:$T$52,3,FALSE),MASTER_DATA_NORMALIZED!AZ132)</f>
        <v>#N/A</v>
      </c>
      <c r="BA132" s="97">
        <f>IF(AND(MASTER_DATA_NORMALIZED!BA132=0,BA$22=$L$22),VLOOKUP(MASTER_DATA_PROCESSED!$C132,Backend!$Q$9:$T$52,3,FALSE),MASTER_DATA_NORMALIZED!BA132)</f>
        <v>0</v>
      </c>
      <c r="BB132" s="97">
        <f>IF(AND(MASTER_DATA_NORMALIZED!BB132=0,BB$22=$L$22),VLOOKUP(MASTER_DATA_PROCESSED!$C132,Backend!$Q$9:$T$52,3,FALSE),MASTER_DATA_NORMALIZED!BB132)</f>
        <v>0</v>
      </c>
      <c r="BC132" s="97">
        <f>IF(AND(MASTER_DATA_NORMALIZED!BC132=0,BC$22=$L$22),VLOOKUP(MASTER_DATA_PROCESSED!$C132,Backend!$Q$9:$T$52,3,FALSE),MASTER_DATA_NORMALIZED!BC132)</f>
        <v>0</v>
      </c>
      <c r="BD132" s="97" t="e">
        <f>IF(AND(MASTER_DATA_NORMALIZED!BD132=0,BD$22=$L$22),VLOOKUP(MASTER_DATA_PROCESSED!$C132,Backend!$Q$9:$T$52,3,FALSE),MASTER_DATA_NORMALIZED!BD132)</f>
        <v>#N/A</v>
      </c>
      <c r="BE132" s="97">
        <f>IF(AND(MASTER_DATA_NORMALIZED!BE132=0,BE$22=$L$22),VLOOKUP(MASTER_DATA_PROCESSED!$C132,Backend!$Q$9:$T$52,3,FALSE),MASTER_DATA_NORMALIZED!BE132)</f>
        <v>0</v>
      </c>
      <c r="BF132" s="97">
        <f>IF(AND(MASTER_DATA_NORMALIZED!BF132=0,BF$22=$L$22),VLOOKUP(MASTER_DATA_PROCESSED!$C132,Backend!$Q$9:$T$52,3,FALSE),MASTER_DATA_NORMALIZED!BF132)</f>
        <v>0</v>
      </c>
      <c r="BG132" s="97">
        <f>IF(AND(MASTER_DATA_NORMALIZED!BG132=0,BG$22=$L$22),VLOOKUP(MASTER_DATA_PROCESSED!$C132,Backend!$Q$9:$T$52,3,FALSE),MASTER_DATA_NORMALIZED!BG132)</f>
        <v>0</v>
      </c>
      <c r="BH132" s="97" t="e">
        <f>IF(AND(MASTER_DATA_NORMALIZED!BH132=0,BH$22=$L$22),VLOOKUP(MASTER_DATA_PROCESSED!$C132,Backend!$Q$9:$T$52,3,FALSE),MASTER_DATA_NORMALIZED!BH132)</f>
        <v>#N/A</v>
      </c>
      <c r="BI132" s="97">
        <f>IF(AND(MASTER_DATA_NORMALIZED!BI132=0,BI$22=$L$22),VLOOKUP(MASTER_DATA_PROCESSED!$C132,Backend!$Q$9:$T$52,3,FALSE),MASTER_DATA_NORMALIZED!BI132)</f>
        <v>0</v>
      </c>
      <c r="BJ132" s="97">
        <f>IF(AND(MASTER_DATA_NORMALIZED!BJ132=0,BJ$22=$L$22),VLOOKUP(MASTER_DATA_PROCESSED!$C132,Backend!$Q$9:$T$52,3,FALSE),MASTER_DATA_NORMALIZED!BJ132)</f>
        <v>0</v>
      </c>
      <c r="BK132" s="97">
        <f>IF(AND(MASTER_DATA_NORMALIZED!BK132=0,BK$22=$L$22),VLOOKUP(MASTER_DATA_PROCESSED!$C132,Backend!$Q$9:$T$52,3,FALSE),MASTER_DATA_NORMALIZED!BK132)</f>
        <v>0</v>
      </c>
      <c r="BL132" s="97" t="e">
        <f>IF(AND(MASTER_DATA_NORMALIZED!BL132=0,BL$22=$L$22),VLOOKUP(MASTER_DATA_PROCESSED!$C132,Backend!$Q$9:$T$52,3,FALSE),MASTER_DATA_NORMALIZED!BL132)</f>
        <v>#N/A</v>
      </c>
      <c r="BM132" s="97">
        <f>IF(AND(MASTER_DATA_NORMALIZED!BM132=0,BM$22=$L$22),VLOOKUP(MASTER_DATA_PROCESSED!$C132,Backend!$Q$9:$T$52,3,FALSE),MASTER_DATA_NORMALIZED!BM132)</f>
        <v>0</v>
      </c>
      <c r="BN132" s="97">
        <f>IF(AND(MASTER_DATA_NORMALIZED!BN132=0,BN$22=$L$22),VLOOKUP(MASTER_DATA_PROCESSED!$C132,Backend!$Q$9:$T$52,3,FALSE),MASTER_DATA_NORMALIZED!BN132)</f>
        <v>0</v>
      </c>
      <c r="BO132" s="97">
        <f>IF(AND(MASTER_DATA_NORMALIZED!BO132=0,BO$22=$L$22),VLOOKUP(MASTER_DATA_PROCESSED!$C132,Backend!$Q$9:$T$52,3,FALSE),MASTER_DATA_NORMALIZED!BO132)</f>
        <v>0</v>
      </c>
      <c r="BP132" s="97" t="e">
        <f>IF(AND(MASTER_DATA_NORMALIZED!BP132=0,BP$22=$L$22),VLOOKUP(MASTER_DATA_PROCESSED!$C132,Backend!$Q$9:$T$52,3,FALSE),MASTER_DATA_NORMALIZED!BP132)</f>
        <v>#N/A</v>
      </c>
      <c r="BQ132" s="97">
        <f>IF(AND(MASTER_DATA_NORMALIZED!BQ132=0,BQ$22=$L$22),VLOOKUP(MASTER_DATA_PROCESSED!$C132,Backend!$Q$9:$T$52,3,FALSE),MASTER_DATA_NORMALIZED!BQ132)</f>
        <v>0</v>
      </c>
      <c r="BR132" s="97">
        <f>IF(AND(MASTER_DATA_NORMALIZED!BR132=0,BR$22=$L$22),VLOOKUP(MASTER_DATA_PROCESSED!$C132,Backend!$Q$9:$T$52,3,FALSE),MASTER_DATA_NORMALIZED!BR132)</f>
        <v>0</v>
      </c>
      <c r="BS132" s="97">
        <f>IF(AND(MASTER_DATA_NORMALIZED!BS132=0,BS$22=$L$22),VLOOKUP(MASTER_DATA_PROCESSED!$C132,Backend!$Q$9:$T$52,3,FALSE),MASTER_DATA_NORMALIZED!BS132)</f>
        <v>0</v>
      </c>
      <c r="BT132" s="97" t="e">
        <f>IF(AND(MASTER_DATA_NORMALIZED!BT132=0,BT$22=$L$22),VLOOKUP(MASTER_DATA_PROCESSED!$C132,Backend!$Q$9:$T$52,3,FALSE),MASTER_DATA_NORMALIZED!BT132)</f>
        <v>#N/A</v>
      </c>
      <c r="BU132" s="97">
        <f>IF(AND(MASTER_DATA_NORMALIZED!BU132=0,BU$22=$L$22),VLOOKUP(MASTER_DATA_PROCESSED!$C132,Backend!$Q$9:$T$52,3,FALSE),MASTER_DATA_NORMALIZED!BU132)</f>
        <v>0</v>
      </c>
      <c r="BV132" s="97">
        <f>IF(AND(MASTER_DATA_NORMALIZED!BV132=0,BV$22=$L$22),VLOOKUP(MASTER_DATA_PROCESSED!$C132,Backend!$Q$9:$T$52,3,FALSE),MASTER_DATA_NORMALIZED!BV132)</f>
        <v>0</v>
      </c>
      <c r="BW132" s="97">
        <f>IF(AND(MASTER_DATA_NORMALIZED!BW132=0,BW$22=$L$22),VLOOKUP(MASTER_DATA_PROCESSED!$C132,Backend!$Q$9:$T$52,3,FALSE),MASTER_DATA_NORMALIZED!BW132)</f>
        <v>0</v>
      </c>
      <c r="BX132" s="97" t="e">
        <f>IF(AND(MASTER_DATA_NORMALIZED!BX132=0,BX$22=$L$22),VLOOKUP(MASTER_DATA_PROCESSED!$C132,Backend!$Q$9:$T$52,3,FALSE),MASTER_DATA_NORMALIZED!BX132)</f>
        <v>#N/A</v>
      </c>
      <c r="BY132" s="97">
        <f>IF(AND(MASTER_DATA_NORMALIZED!BY132=0,BY$22=$L$22),VLOOKUP(MASTER_DATA_PROCESSED!$C132,Backend!$Q$9:$T$52,3,FALSE),MASTER_DATA_NORMALIZED!BY132)</f>
        <v>0</v>
      </c>
      <c r="BZ132" s="97">
        <f>IF(AND(MASTER_DATA_NORMALIZED!BZ132=0,BZ$22=$L$22),VLOOKUP(MASTER_DATA_PROCESSED!$C132,Backend!$Q$9:$T$52,3,FALSE),MASTER_DATA_NORMALIZED!BZ132)</f>
        <v>0</v>
      </c>
      <c r="CA132" s="97">
        <f>IF(AND(MASTER_DATA_NORMALIZED!CA132=0,CA$22=$L$22),VLOOKUP(MASTER_DATA_PROCESSED!$C132,Backend!$Q$9:$T$52,3,FALSE),MASTER_DATA_NORMALIZED!CA132)</f>
        <v>0</v>
      </c>
      <c r="CB132" s="97" t="e">
        <f>IF(AND(MASTER_DATA_NORMALIZED!CB132=0,CB$22=$L$22),VLOOKUP(MASTER_DATA_PROCESSED!$C132,Backend!$Q$9:$T$52,3,FALSE),MASTER_DATA_NORMALIZED!CB132)</f>
        <v>#N/A</v>
      </c>
      <c r="CC132" s="97">
        <f>IF(AND(MASTER_DATA_NORMALIZED!CC132=0,CC$22=$L$22),VLOOKUP(MASTER_DATA_PROCESSED!$C132,Backend!$Q$9:$T$52,3,FALSE),MASTER_DATA_NORMALIZED!CC132)</f>
        <v>0</v>
      </c>
      <c r="CD132" s="97">
        <f>IF(AND(MASTER_DATA_NORMALIZED!CD132=0,CD$22=$L$22),VLOOKUP(MASTER_DATA_PROCESSED!$C132,Backend!$Q$9:$T$52,3,FALSE),MASTER_DATA_NORMALIZED!CD132)</f>
        <v>0</v>
      </c>
      <c r="CE132" s="97">
        <f>IF(AND(MASTER_DATA_NORMALIZED!CE132=0,CE$22=$L$22),VLOOKUP(MASTER_DATA_PROCESSED!$C132,Backend!$Q$9:$T$52,3,FALSE),MASTER_DATA_NORMALIZED!CE132)</f>
        <v>0</v>
      </c>
      <c r="CF132" s="97" t="e">
        <f>IF(AND(MASTER_DATA_NORMALIZED!CF132=0,CF$22=$L$22),VLOOKUP(MASTER_DATA_PROCESSED!$C132,Backend!$Q$9:$T$52,3,FALSE),MASTER_DATA_NORMALIZED!CF132)</f>
        <v>#N/A</v>
      </c>
      <c r="CG132" s="97">
        <f>IF(AND(MASTER_DATA_NORMALIZED!CG132=0,CG$22=$L$22),VLOOKUP(MASTER_DATA_PROCESSED!$C132,Backend!$Q$9:$T$52,3,FALSE),MASTER_DATA_NORMALIZED!CG132)</f>
        <v>0</v>
      </c>
      <c r="CH132" s="97">
        <f>IF(AND(MASTER_DATA_NORMALIZED!CH132=0,CH$22=$L$22),VLOOKUP(MASTER_DATA_PROCESSED!$C132,Backend!$Q$9:$T$52,3,FALSE),MASTER_DATA_NORMALIZED!CH132)</f>
        <v>0</v>
      </c>
      <c r="CI132" s="97">
        <f>IF(AND(MASTER_DATA_NORMALIZED!CI132=0,CI$22=$L$22),VLOOKUP(MASTER_DATA_PROCESSED!$C132,Backend!$Q$9:$T$52,3,FALSE),MASTER_DATA_NORMALIZED!CI132)</f>
        <v>0</v>
      </c>
      <c r="CJ132" s="97" t="e">
        <f>IF(AND(MASTER_DATA_NORMALIZED!CJ132=0,CJ$22=$L$22),VLOOKUP(MASTER_DATA_PROCESSED!$C132,Backend!$Q$9:$T$52,3,FALSE),MASTER_DATA_NORMALIZED!CJ132)</f>
        <v>#N/A</v>
      </c>
      <c r="CK132" s="97">
        <f>IF(AND(MASTER_DATA_NORMALIZED!CK132=0,CK$22=$L$22),VLOOKUP(MASTER_DATA_PROCESSED!$C132,Backend!$Q$9:$T$52,3,FALSE),MASTER_DATA_NORMALIZED!CK132)</f>
        <v>0</v>
      </c>
      <c r="CL132" s="97">
        <f>IF(AND(MASTER_DATA_NORMALIZED!CL132=0,CL$22=$L$22),VLOOKUP(MASTER_DATA_PROCESSED!$C132,Backend!$Q$9:$T$52,3,FALSE),MASTER_DATA_NORMALIZED!CL132)</f>
        <v>0</v>
      </c>
      <c r="CM132" s="97">
        <f>IF(AND(MASTER_DATA_NORMALIZED!CM132=0,CM$22=$L$22),VLOOKUP(MASTER_DATA_PROCESSED!$C132,Backend!$Q$9:$T$52,3,FALSE),MASTER_DATA_NORMALIZED!CM132)</f>
        <v>0</v>
      </c>
      <c r="CN132" s="97" t="e">
        <f>IF(AND(MASTER_DATA_NORMALIZED!CN132=0,CN$22=$L$22),VLOOKUP(MASTER_DATA_PROCESSED!$C132,Backend!$Q$9:$T$52,3,FALSE),MASTER_DATA_NORMALIZED!CN132)</f>
        <v>#N/A</v>
      </c>
      <c r="CO132" s="97">
        <f>IF(AND(MASTER_DATA_NORMALIZED!CO132=0,CO$22=$L$22),VLOOKUP(MASTER_DATA_PROCESSED!$C132,Backend!$Q$9:$T$52,3,FALSE),MASTER_DATA_NORMALIZED!CO132)</f>
        <v>0</v>
      </c>
      <c r="CP132" s="97">
        <f>IF(AND(MASTER_DATA_NORMALIZED!CP132=0,CP$22=$L$22),VLOOKUP(MASTER_DATA_PROCESSED!$C132,Backend!$Q$9:$T$52,3,FALSE),MASTER_DATA_NORMALIZED!CP132)</f>
        <v>0</v>
      </c>
      <c r="CQ132" s="97">
        <f>IF(AND(MASTER_DATA_NORMALIZED!CQ132=0,CQ$22=$L$22),VLOOKUP(MASTER_DATA_PROCESSED!$C132,Backend!$Q$9:$T$52,3,FALSE),MASTER_DATA_NORMALIZED!CQ132)</f>
        <v>0</v>
      </c>
      <c r="CR132" s="97" t="e">
        <f>IF(AND(MASTER_DATA_NORMALIZED!CR132=0,CR$22=$L$22),VLOOKUP(MASTER_DATA_PROCESSED!$C132,Backend!$Q$9:$T$52,3,FALSE),MASTER_DATA_NORMALIZED!CR132)</f>
        <v>#N/A</v>
      </c>
      <c r="CS132" s="97">
        <f>IF(AND(MASTER_DATA_NORMALIZED!CS132=0,CS$22=$L$22),VLOOKUP(MASTER_DATA_PROCESSED!$C132,Backend!$Q$9:$T$52,3,FALSE),MASTER_DATA_NORMALIZED!CS132)</f>
        <v>0</v>
      </c>
      <c r="CT132" s="97">
        <f>IF(AND(MASTER_DATA_NORMALIZED!CT132=0,CT$22=$L$22),VLOOKUP(MASTER_DATA_PROCESSED!$C132,Backend!$Q$9:$T$52,3,FALSE),MASTER_DATA_NORMALIZED!CT132)</f>
        <v>0</v>
      </c>
      <c r="CU132" s="97">
        <f>IF(AND(MASTER_DATA_NORMALIZED!CU132=0,CU$22=$L$22),VLOOKUP(MASTER_DATA_PROCESSED!$C132,Backend!$Q$9:$T$52,3,FALSE),MASTER_DATA_NORMALIZED!CU132)</f>
        <v>0</v>
      </c>
      <c r="CV132" s="97" t="e">
        <f>IF(AND(MASTER_DATA_NORMALIZED!CV132=0,CV$22=$L$22),VLOOKUP(MASTER_DATA_PROCESSED!$C132,Backend!$Q$9:$T$52,3,FALSE),MASTER_DATA_NORMALIZED!CV132)</f>
        <v>#N/A</v>
      </c>
      <c r="CW132" s="97">
        <f>IF(AND(MASTER_DATA_NORMALIZED!CW132=0,CW$22=$L$22),VLOOKUP(MASTER_DATA_PROCESSED!$C132,Backend!$Q$9:$T$52,3,FALSE),MASTER_DATA_NORMALIZED!CW132)</f>
        <v>0</v>
      </c>
      <c r="CX132" s="97">
        <f>IF(AND(MASTER_DATA_NORMALIZED!CX132=0,CX$22=$L$22),VLOOKUP(MASTER_DATA_PROCESSED!$C132,Backend!$Q$9:$T$52,3,FALSE),MASTER_DATA_NORMALIZED!CX132)</f>
        <v>0</v>
      </c>
      <c r="CY132" s="97">
        <f>IF(AND(MASTER_DATA_NORMALIZED!CY132=0,CY$22=$L$22),VLOOKUP(MASTER_DATA_PROCESSED!$C132,Backend!$Q$9:$T$52,3,FALSE),MASTER_DATA_NORMALIZED!CY132)</f>
        <v>0</v>
      </c>
      <c r="CZ132" s="97" t="e">
        <f>IF(AND(MASTER_DATA_NORMALIZED!CZ132=0,CZ$22=$L$22),VLOOKUP(MASTER_DATA_PROCESSED!$C132,Backend!$Q$9:$T$52,3,FALSE),MASTER_DATA_NORMALIZED!CZ132)</f>
        <v>#N/A</v>
      </c>
      <c r="DA132" s="97" t="e">
        <f>IF(AND(MASTER_DATA_NORMALIZED!DA132=0,DA$22=$L$22),VLOOKUP(MASTER_DATA_PROCESSED!$C132,Backend!$Q$9:$T$52,3,FALSE),MASTER_DATA_NORMALIZED!DA132)</f>
        <v>#DIV/0!</v>
      </c>
      <c r="DB132" s="97" t="e">
        <f>IF(AND(MASTER_DATA_NORMALIZED!DB132=0,DB$22=$L$22),VLOOKUP(MASTER_DATA_PROCESSED!$C132,Backend!$Q$9:$T$52,3,FALSE),MASTER_DATA_NORMALIZED!DB132)</f>
        <v>#DIV/0!</v>
      </c>
      <c r="DC132" s="97" t="e">
        <f>IF(AND(MASTER_DATA_NORMALIZED!DC132=0,DC$22=$L$22),VLOOKUP(MASTER_DATA_PROCESSED!$C132,Backend!$Q$9:$T$52,3,FALSE),MASTER_DATA_NORMALIZED!DC132)</f>
        <v>#DIV/0!</v>
      </c>
      <c r="DD132" s="97" t="e">
        <f>IF(AND(MASTER_DATA_NORMALIZED!DD132=0,DD$22=$L$22),VLOOKUP(MASTER_DATA_PROCESSED!$C132,Backend!$Q$9:$T$52,3,FALSE),MASTER_DATA_NORMALIZED!DD132)</f>
        <v>#N/A</v>
      </c>
      <c r="DE132" s="97">
        <f>IF(AND(MASTER_DATA_NORMALIZED!DE132=0,DE$22=$L$22),VLOOKUP(MASTER_DATA_PROCESSED!$C132,Backend!$Q$9:$T$52,3,FALSE),MASTER_DATA_NORMALIZED!DE132)</f>
        <v>0</v>
      </c>
      <c r="DF132" s="97">
        <f>IF(AND(MASTER_DATA_NORMALIZED!DF132=0,DF$22=$L$22),VLOOKUP(MASTER_DATA_PROCESSED!$C132,Backend!$Q$9:$T$52,3,FALSE),MASTER_DATA_NORMALIZED!DF132)</f>
        <v>0</v>
      </c>
      <c r="DG132" s="97">
        <f>IF(AND(MASTER_DATA_NORMALIZED!DG132=0,DG$22=$L$22),VLOOKUP(MASTER_DATA_PROCESSED!$C132,Backend!$Q$9:$T$52,3,FALSE),MASTER_DATA_NORMALIZED!DG132)</f>
        <v>0</v>
      </c>
      <c r="DH132" s="97" t="e">
        <f>IF(AND(MASTER_DATA_NORMALIZED!DH132=0,DH$22=$L$22),VLOOKUP(MASTER_DATA_PROCESSED!$C132,Backend!$Q$9:$T$52,3,FALSE),MASTER_DATA_NORMALIZED!DH132)</f>
        <v>#N/A</v>
      </c>
      <c r="DI132" s="97">
        <f>IF(AND(MASTER_DATA_NORMALIZED!DI132=0,DI$22=$L$22),VLOOKUP(MASTER_DATA_PROCESSED!$C132,Backend!$Q$9:$T$52,3,FALSE),MASTER_DATA_NORMALIZED!DI132)</f>
        <v>0</v>
      </c>
      <c r="DJ132" s="97">
        <f>IF(AND(MASTER_DATA_NORMALIZED!DJ132=0,DJ$22=$L$22),VLOOKUP(MASTER_DATA_PROCESSED!$C132,Backend!$Q$9:$T$52,3,FALSE),MASTER_DATA_NORMALIZED!DJ132)</f>
        <v>0</v>
      </c>
      <c r="DK132" s="97">
        <f>IF(AND(MASTER_DATA_NORMALIZED!DK132=0,DK$22=$L$22),VLOOKUP(MASTER_DATA_PROCESSED!$C132,Backend!$Q$9:$T$52,3,FALSE),MASTER_DATA_NORMALIZED!DK132)</f>
        <v>0</v>
      </c>
      <c r="DL132" s="97" t="e">
        <f>IF(AND(MASTER_DATA_NORMALIZED!DL132=0,DL$22=$L$22),VLOOKUP(MASTER_DATA_PROCESSED!$C132,Backend!$Q$9:$T$52,3,FALSE),MASTER_DATA_NORMALIZED!DL132)</f>
        <v>#N/A</v>
      </c>
      <c r="DM132" s="97">
        <f>IF(AND(MASTER_DATA_NORMALIZED!DM132=0,DM$22=$L$22),VLOOKUP(MASTER_DATA_PROCESSED!$C132,Backend!$Q$9:$T$52,3,FALSE),MASTER_DATA_NORMALIZED!DM132)</f>
        <v>0</v>
      </c>
      <c r="DN132" s="97">
        <f>IF(AND(MASTER_DATA_NORMALIZED!DN132=0,DN$22=$L$22),VLOOKUP(MASTER_DATA_PROCESSED!$C132,Backend!$Q$9:$T$52,3,FALSE),MASTER_DATA_NORMALIZED!DN132)</f>
        <v>0</v>
      </c>
      <c r="DO132" s="97">
        <f>IF(AND(MASTER_DATA_NORMALIZED!DO132=0,DO$22=$L$22),VLOOKUP(MASTER_DATA_PROCESSED!$C132,Backend!$Q$9:$T$52,3,FALSE),MASTER_DATA_NORMALIZED!DO132)</f>
        <v>0</v>
      </c>
      <c r="DP132" s="97" t="e">
        <f>IF(AND(MASTER_DATA_NORMALIZED!DP132=0,DP$22=$L$22),VLOOKUP(MASTER_DATA_PROCESSED!$C132,Backend!$Q$9:$T$52,3,FALSE),MASTER_DATA_NORMALIZED!DP132)</f>
        <v>#N/A</v>
      </c>
      <c r="DQ132" s="97">
        <f>IF(AND(MASTER_DATA_NORMALIZED!DQ132=0,DQ$22=$L$22),VLOOKUP(MASTER_DATA_PROCESSED!$C132,Backend!$Q$9:$T$52,3,FALSE),MASTER_DATA_NORMALIZED!DQ132)</f>
        <v>0</v>
      </c>
      <c r="DR132" s="97">
        <f>IF(AND(MASTER_DATA_NORMALIZED!DR132=0,DR$22=$L$22),VLOOKUP(MASTER_DATA_PROCESSED!$C132,Backend!$Q$9:$T$52,3,FALSE),MASTER_DATA_NORMALIZED!DR132)</f>
        <v>0</v>
      </c>
      <c r="DS132" s="97">
        <f>IF(AND(MASTER_DATA_NORMALIZED!DS132=0,DS$22=$L$22),VLOOKUP(MASTER_DATA_PROCESSED!$C132,Backend!$Q$9:$T$52,3,FALSE),MASTER_DATA_NORMALIZED!DS132)</f>
        <v>0</v>
      </c>
      <c r="DT132" s="97" t="e">
        <f>IF(AND(MASTER_DATA_NORMALIZED!DT132=0,DT$22=$L$22),VLOOKUP(MASTER_DATA_PROCESSED!$C132,Backend!$Q$9:$T$52,3,FALSE),MASTER_DATA_NORMALIZED!DT132)</f>
        <v>#N/A</v>
      </c>
      <c r="DU132" s="97">
        <f>IF(AND(MASTER_DATA_NORMALIZED!DU132=0,DU$22=$L$22),VLOOKUP(MASTER_DATA_PROCESSED!$C132,Backend!$Q$9:$T$52,3,FALSE),MASTER_DATA_NORMALIZED!DU132)</f>
        <v>0</v>
      </c>
      <c r="DV132" s="97">
        <f>IF(AND(MASTER_DATA_NORMALIZED!DV132=0,DV$22=$L$22),VLOOKUP(MASTER_DATA_PROCESSED!$C132,Backend!$Q$9:$T$52,3,FALSE),MASTER_DATA_NORMALIZED!DV132)</f>
        <v>0</v>
      </c>
      <c r="DW132" s="97">
        <f>IF(AND(MASTER_DATA_NORMALIZED!DW132=0,DW$22=$L$22),VLOOKUP(MASTER_DATA_PROCESSED!$C132,Backend!$Q$9:$T$52,3,FALSE),MASTER_DATA_NORMALIZED!DW132)</f>
        <v>0</v>
      </c>
      <c r="DX132" s="97" t="e">
        <f>IF(AND(MASTER_DATA_NORMALIZED!DX132=0,DX$22=$L$22),VLOOKUP(MASTER_DATA_PROCESSED!$C132,Backend!$Q$9:$T$52,3,FALSE),MASTER_DATA_NORMALIZED!DX132)</f>
        <v>#N/A</v>
      </c>
      <c r="DY132" s="97">
        <f>IF(AND(MASTER_DATA_NORMALIZED!DY132=0,DY$22=$L$22),VLOOKUP(MASTER_DATA_PROCESSED!$C132,Backend!$Q$9:$T$52,3,FALSE),MASTER_DATA_NORMALIZED!DY132)</f>
        <v>0</v>
      </c>
      <c r="DZ132" s="97">
        <f>IF(AND(MASTER_DATA_NORMALIZED!DZ132=0,DZ$22=$L$22),VLOOKUP(MASTER_DATA_PROCESSED!$C132,Backend!$Q$9:$T$52,3,FALSE),MASTER_DATA_NORMALIZED!DZ132)</f>
        <v>0</v>
      </c>
      <c r="EA132" s="97">
        <f>IF(AND(MASTER_DATA_NORMALIZED!EA132=0,EA$22=$L$22),VLOOKUP(MASTER_DATA_PROCESSED!$C132,Backend!$Q$9:$T$52,3,FALSE),MASTER_DATA_NORMALIZED!EA132)</f>
        <v>0</v>
      </c>
      <c r="EB132" s="97" t="e">
        <f>IF(AND(MASTER_DATA_NORMALIZED!EB132=0,EB$22=$L$22),VLOOKUP(MASTER_DATA_PROCESSED!$C132,Backend!$Q$9:$T$52,3,FALSE),MASTER_DATA_NORMALIZED!EB132)</f>
        <v>#N/A</v>
      </c>
      <c r="EC132" s="97" t="e">
        <f>IF(AND(MASTER_DATA_NORMALIZED!EC132=0,EC$22=$L$22),VLOOKUP(MASTER_DATA_PROCESSED!$C132,Backend!$Q$9:$T$52,3,FALSE),MASTER_DATA_NORMALIZED!EC132)</f>
        <v>#DIV/0!</v>
      </c>
      <c r="ED132" s="97" t="e">
        <f>IF(AND(MASTER_DATA_NORMALIZED!ED132=0,ED$22=$L$22),VLOOKUP(MASTER_DATA_PROCESSED!$C132,Backend!$Q$9:$T$52,3,FALSE),MASTER_DATA_NORMALIZED!ED132)</f>
        <v>#DIV/0!</v>
      </c>
      <c r="EE132" s="97" t="e">
        <f>IF(AND(MASTER_DATA_NORMALIZED!EE132=0,EE$22=$L$22),VLOOKUP(MASTER_DATA_PROCESSED!$C132,Backend!$Q$9:$T$52,3,FALSE),MASTER_DATA_NORMALIZED!EE132)</f>
        <v>#DIV/0!</v>
      </c>
      <c r="EF132" s="97" t="e">
        <f>IF(AND(MASTER_DATA_NORMALIZED!EF132=0,EF$22=$L$22),VLOOKUP(MASTER_DATA_PROCESSED!$C132,Backend!$Q$9:$T$52,3,FALSE),MASTER_DATA_NORMALIZED!EF132)</f>
        <v>#VALUE!</v>
      </c>
      <c r="EG132" s="97">
        <f>IF(AND(MASTER_DATA_NORMALIZED!EG132=0,EG$22=$L$22),VLOOKUP(MASTER_DATA_PROCESSED!$C132,Backend!$Q$9:$T$52,3,FALSE),MASTER_DATA_NORMALIZED!EG132)</f>
        <v>0</v>
      </c>
      <c r="EH132" s="97">
        <f>IF(AND(MASTER_DATA_NORMALIZED!EH132=0,EH$22=$L$22),VLOOKUP(MASTER_DATA_PROCESSED!$C132,Backend!$Q$9:$T$52,3,FALSE),MASTER_DATA_NORMALIZED!EH132)</f>
        <v>0</v>
      </c>
      <c r="EI132" s="97">
        <f>IF(AND(MASTER_DATA_NORMALIZED!EI132=0,EI$22=$L$22),VLOOKUP(MASTER_DATA_PROCESSED!$C132,Backend!$Q$9:$T$52,3,FALSE),MASTER_DATA_NORMALIZED!EI132)</f>
        <v>0</v>
      </c>
      <c r="EJ132" s="97" t="e">
        <f>IF(AND(MASTER_DATA_NORMALIZED!EJ132=0,EJ$22=$L$22),VLOOKUP(MASTER_DATA_PROCESSED!$C132,Backend!$Q$9:$T$52,3,FALSE),MASTER_DATA_NORMALIZED!EJ132)</f>
        <v>#N/A</v>
      </c>
      <c r="EK132" s="97">
        <f>IF(AND(MASTER_DATA_NORMALIZED!EK132=0,EK$22=$L$22),VLOOKUP(MASTER_DATA_PROCESSED!$C132,Backend!$Q$9:$T$52,3,FALSE),MASTER_DATA_NORMALIZED!EK132)</f>
        <v>0</v>
      </c>
      <c r="EL132" s="97">
        <f>IF(AND(MASTER_DATA_NORMALIZED!EL132=0,EL$22=$L$22),VLOOKUP(MASTER_DATA_PROCESSED!$C132,Backend!$Q$9:$T$52,3,FALSE),MASTER_DATA_NORMALIZED!EL132)</f>
        <v>0</v>
      </c>
      <c r="EM132" s="97">
        <f>IF(AND(MASTER_DATA_NORMALIZED!EM132=0,EM$22=$L$22),VLOOKUP(MASTER_DATA_PROCESSED!$C132,Backend!$Q$9:$T$52,3,FALSE),MASTER_DATA_NORMALIZED!EM132)</f>
        <v>0</v>
      </c>
      <c r="EN132" s="97" t="e">
        <f>IF(AND(MASTER_DATA_NORMALIZED!EN132=0,EN$22=$L$22),VLOOKUP(MASTER_DATA_PROCESSED!$C132,Backend!$Q$9:$T$52,3,FALSE),MASTER_DATA_NORMALIZED!EN132)</f>
        <v>#N/A</v>
      </c>
      <c r="EO132" s="97">
        <f>IF(AND(MASTER_DATA_NORMALIZED!EO132=0,EO$22=$L$22),VLOOKUP(MASTER_DATA_PROCESSED!$C132,Backend!$Q$9:$T$52,3,FALSE),MASTER_DATA_NORMALIZED!EO132)</f>
        <v>0</v>
      </c>
      <c r="EP132" s="97">
        <f>IF(AND(MASTER_DATA_NORMALIZED!EP132=0,EP$22=$L$22),VLOOKUP(MASTER_DATA_PROCESSED!$C132,Backend!$Q$9:$T$52,3,FALSE),MASTER_DATA_NORMALIZED!EP132)</f>
        <v>0</v>
      </c>
      <c r="EQ132" s="97">
        <f>IF(AND(MASTER_DATA_NORMALIZED!EQ132=0,EQ$22=$L$22),VLOOKUP(MASTER_DATA_PROCESSED!$C132,Backend!$Q$9:$T$52,3,FALSE),MASTER_DATA_NORMALIZED!EQ132)</f>
        <v>0</v>
      </c>
      <c r="ER132" s="97" t="e">
        <f>IF(AND(MASTER_DATA_NORMALIZED!ER132=0,ER$22=$L$22),VLOOKUP(MASTER_DATA_PROCESSED!$C132,Backend!$Q$9:$T$52,3,FALSE),MASTER_DATA_NORMALIZED!ER132)</f>
        <v>#N/A</v>
      </c>
      <c r="ES132" s="97">
        <f>IF(AND(MASTER_DATA_NORMALIZED!ES132=0,ES$22=$L$22),VLOOKUP(MASTER_DATA_PROCESSED!$C132,Backend!$Q$9:$T$52,3,FALSE),MASTER_DATA_NORMALIZED!ES132)</f>
        <v>0</v>
      </c>
      <c r="ET132" s="97">
        <f>IF(AND(MASTER_DATA_NORMALIZED!ET132=0,ET$22=$L$22),VLOOKUP(MASTER_DATA_PROCESSED!$C132,Backend!$Q$9:$T$52,3,FALSE),MASTER_DATA_NORMALIZED!ET132)</f>
        <v>0</v>
      </c>
      <c r="EU132" s="97">
        <f>IF(AND(MASTER_DATA_NORMALIZED!EU132=0,EU$22=$L$22),VLOOKUP(MASTER_DATA_PROCESSED!$C132,Backend!$Q$9:$T$52,3,FALSE),MASTER_DATA_NORMALIZED!EU132)</f>
        <v>0</v>
      </c>
      <c r="EV132" s="97" t="e">
        <f>IF(AND(MASTER_DATA_NORMALIZED!EV132=0,EV$22=$L$22),VLOOKUP(MASTER_DATA_PROCESSED!$C132,Backend!$Q$9:$T$52,3,FALSE),MASTER_DATA_NORMALIZED!EV132)</f>
        <v>#N/A</v>
      </c>
      <c r="EW132" s="97">
        <f>IF(AND(MASTER_DATA_NORMALIZED!EW132=0,EW$22=$L$22),VLOOKUP(MASTER_DATA_PROCESSED!$C132,Backend!$Q$9:$T$52,3,FALSE),MASTER_DATA_NORMALIZED!EW132)</f>
        <v>0</v>
      </c>
      <c r="EX132" s="97">
        <f>IF(AND(MASTER_DATA_NORMALIZED!EX132=0,EX$22=$L$22),VLOOKUP(MASTER_DATA_PROCESSED!$C132,Backend!$Q$9:$T$52,3,FALSE),MASTER_DATA_NORMALIZED!EX132)</f>
        <v>0</v>
      </c>
      <c r="EY132" s="97">
        <f>IF(AND(MASTER_DATA_NORMALIZED!EY132=0,EY$22=$L$22),VLOOKUP(MASTER_DATA_PROCESSED!$C132,Backend!$Q$9:$T$52,3,FALSE),MASTER_DATA_NORMALIZED!EY132)</f>
        <v>0</v>
      </c>
      <c r="EZ132" s="97" t="e">
        <f>IF(AND(MASTER_DATA_NORMALIZED!EZ132=0,EZ$22=$L$22),VLOOKUP(MASTER_DATA_PROCESSED!$C132,Backend!$Q$9:$T$52,3,FALSE),MASTER_DATA_NORMALIZED!EZ132)</f>
        <v>#N/A</v>
      </c>
      <c r="FA132" s="97">
        <f>IF(AND(MASTER_DATA_NORMALIZED!FA132=0,FA$22=$L$22),VLOOKUP(MASTER_DATA_PROCESSED!$C132,Backend!$Q$9:$T$52,3,FALSE),MASTER_DATA_NORMALIZED!FA132)</f>
        <v>0</v>
      </c>
      <c r="FB132" s="97">
        <f>IF(AND(MASTER_DATA_NORMALIZED!FB132=0,FB$22=$L$22),VLOOKUP(MASTER_DATA_PROCESSED!$C132,Backend!$Q$9:$T$52,3,FALSE),MASTER_DATA_NORMALIZED!FB132)</f>
        <v>0</v>
      </c>
      <c r="FC132" s="97">
        <f>IF(AND(MASTER_DATA_NORMALIZED!FC132=0,FC$22=$L$22),VLOOKUP(MASTER_DATA_PROCESSED!$C132,Backend!$Q$9:$T$52,3,FALSE),MASTER_DATA_NORMALIZED!FC132)</f>
        <v>0</v>
      </c>
      <c r="FD132" s="97" t="e">
        <f>IF(AND(MASTER_DATA_NORMALIZED!FD132=0,FD$22=$L$22),VLOOKUP(MASTER_DATA_PROCESSED!$C132,Backend!$Q$9:$T$52,3,FALSE),MASTER_DATA_NORMALIZED!FD132)</f>
        <v>#N/A</v>
      </c>
      <c r="FE132" s="97">
        <f>IF(AND(MASTER_DATA_NORMALIZED!FE132=0,FE$22=$L$22),VLOOKUP(MASTER_DATA_PROCESSED!$C132,Backend!$Q$9:$T$52,3,FALSE),MASTER_DATA_NORMALIZED!FE132)</f>
        <v>0</v>
      </c>
      <c r="FF132" s="97">
        <f>IF(AND(MASTER_DATA_NORMALIZED!FF132=0,FF$22=$L$22),VLOOKUP(MASTER_DATA_PROCESSED!$C132,Backend!$Q$9:$T$52,3,FALSE),MASTER_DATA_NORMALIZED!FF132)</f>
        <v>0</v>
      </c>
      <c r="FG132" s="97">
        <f>IF(AND(MASTER_DATA_NORMALIZED!FG132=0,FG$22=$L$22),VLOOKUP(MASTER_DATA_PROCESSED!$C132,Backend!$Q$9:$T$52,3,FALSE),MASTER_DATA_NORMALIZED!FG132)</f>
        <v>0</v>
      </c>
      <c r="FH132" s="97" t="e">
        <f>IF(AND(MASTER_DATA_NORMALIZED!FH132=0,FH$22=$L$22),VLOOKUP(MASTER_DATA_PROCESSED!$C132,Backend!$Q$9:$T$52,3,FALSE),MASTER_DATA_NORMALIZED!FH132)</f>
        <v>#N/A</v>
      </c>
      <c r="FI132" s="97">
        <f>IF(AND(MASTER_DATA_NORMALIZED!FI132=0,FI$22=$L$22),VLOOKUP(MASTER_DATA_PROCESSED!$C132,Backend!$Q$9:$T$52,3,FALSE),MASTER_DATA_NORMALIZED!FI132)</f>
        <v>0</v>
      </c>
      <c r="FJ132" s="97">
        <f>IF(AND(MASTER_DATA_NORMALIZED!FJ132=0,FJ$22=$L$22),VLOOKUP(MASTER_DATA_PROCESSED!$C132,Backend!$Q$9:$T$52,3,FALSE),MASTER_DATA_NORMALIZED!FJ132)</f>
        <v>0</v>
      </c>
      <c r="FK132" s="97">
        <f>IF(AND(MASTER_DATA_NORMALIZED!FK132=0,FK$22=$L$22),VLOOKUP(MASTER_DATA_PROCESSED!$C132,Backend!$Q$9:$T$52,3,FALSE),MASTER_DATA_NORMALIZED!FK132)</f>
        <v>0</v>
      </c>
      <c r="FL132" s="97" t="e">
        <f>IF(AND(MASTER_DATA_NORMALIZED!FL132=0,FL$22=$L$22),VLOOKUP(MASTER_DATA_PROCESSED!$C132,Backend!$Q$9:$T$52,3,FALSE),MASTER_DATA_NORMALIZED!FL132)</f>
        <v>#N/A</v>
      </c>
      <c r="FM132" s="97">
        <f>IF(AND(MASTER_DATA_NORMALIZED!FM132=0,FM$22=$L$22),VLOOKUP(MASTER_DATA_PROCESSED!$C132,Backend!$Q$9:$T$52,3,FALSE),MASTER_DATA_NORMALIZED!FM132)</f>
        <v>0</v>
      </c>
      <c r="FN132" s="97">
        <f>IF(AND(MASTER_DATA_NORMALIZED!FN132=0,FN$22=$L$22),VLOOKUP(MASTER_DATA_PROCESSED!$C132,Backend!$Q$9:$T$52,3,FALSE),MASTER_DATA_NORMALIZED!FN132)</f>
        <v>0</v>
      </c>
      <c r="FO132" s="97">
        <f>IF(AND(MASTER_DATA_NORMALIZED!FO132=0,FO$22=$L$22),VLOOKUP(MASTER_DATA_PROCESSED!$C132,Backend!$Q$9:$T$52,3,FALSE),MASTER_DATA_NORMALIZED!FO132)</f>
        <v>0</v>
      </c>
      <c r="FP132" s="97" t="e">
        <f>IF(AND(MASTER_DATA_NORMALIZED!FP132=0,FP$22=$L$22),VLOOKUP(MASTER_DATA_PROCESSED!$C132,Backend!$Q$9:$T$52,3,FALSE),MASTER_DATA_NORMALIZED!FP132)</f>
        <v>#N/A</v>
      </c>
      <c r="FQ132" s="97">
        <f>IF(AND(MASTER_DATA_NORMALIZED!FQ132=0,FQ$22=$L$22),VLOOKUP(MASTER_DATA_PROCESSED!$C132,Backend!$Q$9:$T$52,3,FALSE),MASTER_DATA_NORMALIZED!FQ132)</f>
        <v>0</v>
      </c>
      <c r="FR132" s="97">
        <f>IF(AND(MASTER_DATA_NORMALIZED!FR132=0,FR$22=$L$22),VLOOKUP(MASTER_DATA_PROCESSED!$C132,Backend!$Q$9:$T$52,3,FALSE),MASTER_DATA_NORMALIZED!FR132)</f>
        <v>0</v>
      </c>
      <c r="FS132" s="97">
        <f>IF(AND(MASTER_DATA_NORMALIZED!FS132=0,FS$22=$L$22),VLOOKUP(MASTER_DATA_PROCESSED!$C132,Backend!$Q$9:$T$52,3,FALSE),MASTER_DATA_NORMALIZED!FS132)</f>
        <v>0</v>
      </c>
      <c r="FT132" s="97" t="e">
        <f>IF(AND(MASTER_DATA_NORMALIZED!FT132=0,FT$22=$L$22),VLOOKUP(MASTER_DATA_PROCESSED!$C132,Backend!$Q$9:$T$52,3,FALSE),MASTER_DATA_NORMALIZED!FT132)</f>
        <v>#N/A</v>
      </c>
      <c r="FU132" s="97">
        <f>IF(AND(MASTER_DATA_NORMALIZED!FU132=0,FU$22=$L$22),VLOOKUP(MASTER_DATA_PROCESSED!$C132,Backend!$Q$9:$T$52,3,FALSE),MASTER_DATA_NORMALIZED!FU132)</f>
        <v>0</v>
      </c>
      <c r="FV132" s="97">
        <f>IF(AND(MASTER_DATA_NORMALIZED!FV132=0,FV$22=$L$22),VLOOKUP(MASTER_DATA_PROCESSED!$C132,Backend!$Q$9:$T$52,3,FALSE),MASTER_DATA_NORMALIZED!FV132)</f>
        <v>0</v>
      </c>
      <c r="FW132" s="97">
        <f>IF(AND(MASTER_DATA_NORMALIZED!FW132=0,FW$22=$L$22),VLOOKUP(MASTER_DATA_PROCESSED!$C132,Backend!$Q$9:$T$52,3,FALSE),MASTER_DATA_NORMALIZED!FW132)</f>
        <v>0</v>
      </c>
      <c r="FX132" s="97" t="e">
        <f>IF(AND(MASTER_DATA_NORMALIZED!FX132=0,FX$22=$L$22),VLOOKUP(MASTER_DATA_PROCESSED!$C132,Backend!$Q$9:$T$52,3,FALSE),MASTER_DATA_NORMALIZED!FX132)</f>
        <v>#N/A</v>
      </c>
      <c r="FY132" s="97">
        <f>IF(AND(MASTER_DATA_NORMALIZED!FY132=0,FY$22=$L$22),VLOOKUP(MASTER_DATA_PROCESSED!$C132,Backend!$Q$9:$T$52,3,FALSE),MASTER_DATA_NORMALIZED!FY132)</f>
        <v>0</v>
      </c>
      <c r="FZ132" s="97">
        <f>IF(AND(MASTER_DATA_NORMALIZED!FZ132=0,FZ$22=$L$22),VLOOKUP(MASTER_DATA_PROCESSED!$C132,Backend!$Q$9:$T$52,3,FALSE),MASTER_DATA_NORMALIZED!FZ132)</f>
        <v>0</v>
      </c>
      <c r="GA132" s="97">
        <f>IF(AND(MASTER_DATA_NORMALIZED!GA132=0,GA$22=$L$22),VLOOKUP(MASTER_DATA_PROCESSED!$C132,Backend!$Q$9:$T$52,3,FALSE),MASTER_DATA_NORMALIZED!GA132)</f>
        <v>0</v>
      </c>
      <c r="GB132" s="97" t="e">
        <f>IF(AND(MASTER_DATA_NORMALIZED!GB132=0,GB$22=$L$22),VLOOKUP(MASTER_DATA_PROCESSED!$C132,Backend!$Q$9:$T$52,3,FALSE),MASTER_DATA_NORMALIZED!GB132)</f>
        <v>#N/A</v>
      </c>
      <c r="GC132" s="97">
        <f>IF(AND(MASTER_DATA_NORMALIZED!GC132=0,GC$22=$L$22),VLOOKUP(MASTER_DATA_PROCESSED!$C132,Backend!$Q$9:$T$52,3,FALSE),MASTER_DATA_NORMALIZED!GC132)</f>
        <v>0</v>
      </c>
      <c r="GD132" s="97">
        <f>IF(AND(MASTER_DATA_NORMALIZED!GD132=0,GD$22=$L$22),VLOOKUP(MASTER_DATA_PROCESSED!$C132,Backend!$Q$9:$T$52,3,FALSE),MASTER_DATA_NORMALIZED!GD132)</f>
        <v>0</v>
      </c>
      <c r="GE132" s="97">
        <f>IF(AND(MASTER_DATA_NORMALIZED!GE132=0,GE$22=$L$22),VLOOKUP(MASTER_DATA_PROCESSED!$C132,Backend!$Q$9:$T$52,3,FALSE),MASTER_DATA_NORMALIZED!GE132)</f>
        <v>0</v>
      </c>
      <c r="GF132" s="97" t="e">
        <f>IF(AND(MASTER_DATA_NORMALIZED!GF132=0,GF$22=$L$22),VLOOKUP(MASTER_DATA_PROCESSED!$C132,Backend!$Q$9:$T$52,3,FALSE),MASTER_DATA_NORMALIZED!GF132)</f>
        <v>#N/A</v>
      </c>
      <c r="GG132" s="97">
        <f>IF(AND(MASTER_DATA_NORMALIZED!GG132=0,GG$22=$L$22),VLOOKUP(MASTER_DATA_PROCESSED!$C132,Backend!$Q$9:$T$52,3,FALSE),MASTER_DATA_NORMALIZED!GG132)</f>
        <v>0</v>
      </c>
      <c r="GH132" s="97">
        <f>IF(AND(MASTER_DATA_NORMALIZED!GH132=0,GH$22=$L$22),VLOOKUP(MASTER_DATA_PROCESSED!$C132,Backend!$Q$9:$T$52,3,FALSE),MASTER_DATA_NORMALIZED!GH132)</f>
        <v>0</v>
      </c>
      <c r="GI132" s="97">
        <f>IF(AND(MASTER_DATA_NORMALIZED!GI132=0,GI$22=$L$22),VLOOKUP(MASTER_DATA_PROCESSED!$C132,Backend!$Q$9:$T$52,3,FALSE),MASTER_DATA_NORMALIZED!GI132)</f>
        <v>0</v>
      </c>
      <c r="GJ132" s="97" t="e">
        <f>IF(AND(MASTER_DATA_NORMALIZED!GJ132=0,GJ$22=$L$22),VLOOKUP(MASTER_DATA_PROCESSED!$C132,Backend!$Q$9:$T$52,3,FALSE),MASTER_DATA_NORMALIZED!GJ132)</f>
        <v>#N/A</v>
      </c>
      <c r="GK132" s="97">
        <f>IF(AND(MASTER_DATA_NORMALIZED!GK132=0,GK$22=$L$22),VLOOKUP(MASTER_DATA_PROCESSED!$C132,Backend!$Q$9:$T$52,3,FALSE),MASTER_DATA_NORMALIZED!GK132)</f>
        <v>0</v>
      </c>
      <c r="GL132" s="97">
        <f>IF(AND(MASTER_DATA_NORMALIZED!GL132=0,GL$22=$L$22),VLOOKUP(MASTER_DATA_PROCESSED!$C132,Backend!$Q$9:$T$52,3,FALSE),MASTER_DATA_NORMALIZED!GL132)</f>
        <v>0</v>
      </c>
      <c r="GM132" s="97">
        <f>IF(AND(MASTER_DATA_NORMALIZED!GM132=0,GM$22=$L$22),VLOOKUP(MASTER_DATA_PROCESSED!$C132,Backend!$Q$9:$T$52,3,FALSE),MASTER_DATA_NORMALIZED!GM132)</f>
        <v>0</v>
      </c>
      <c r="GN132" s="97" t="e">
        <f>IF(AND(MASTER_DATA_NORMALIZED!GN132=0,GN$22=$L$22),VLOOKUP(MASTER_DATA_PROCESSED!$C132,Backend!$Q$9:$T$52,3,FALSE),MASTER_DATA_NORMALIZED!GN132)</f>
        <v>#N/A</v>
      </c>
      <c r="GO132" s="97">
        <f>IF(AND(MASTER_DATA_NORMALIZED!GO132=0,GO$22=$L$22),VLOOKUP(MASTER_DATA_PROCESSED!$C132,Backend!$Q$9:$T$52,3,FALSE),MASTER_DATA_NORMALIZED!GO132)</f>
        <v>0</v>
      </c>
      <c r="GP132" s="97">
        <f>IF(AND(MASTER_DATA_NORMALIZED!GP132=0,GP$22=$L$22),VLOOKUP(MASTER_DATA_PROCESSED!$C132,Backend!$Q$9:$T$52,3,FALSE),MASTER_DATA_NORMALIZED!GP132)</f>
        <v>0</v>
      </c>
      <c r="GQ132" s="97">
        <f>IF(AND(MASTER_DATA_NORMALIZED!GQ132=0,GQ$22=$L$22),VLOOKUP(MASTER_DATA_PROCESSED!$C132,Backend!$Q$9:$T$52,3,FALSE),MASTER_DATA_NORMALIZED!GQ132)</f>
        <v>0</v>
      </c>
      <c r="GR132" s="97" t="e">
        <f>IF(AND(MASTER_DATA_NORMALIZED!GR132=0,GR$22=$L$22),VLOOKUP(MASTER_DATA_PROCESSED!$C132,Backend!$Q$9:$T$52,3,FALSE),MASTER_DATA_NORMALIZED!GR132)</f>
        <v>#N/A</v>
      </c>
      <c r="GS132" s="97">
        <f>IF(AND(MASTER_DATA_NORMALIZED!GS132=0,GS$22=$L$22),VLOOKUP(MASTER_DATA_PROCESSED!$C132,Backend!$Q$9:$T$52,3,FALSE),MASTER_DATA_NORMALIZED!GS132)</f>
        <v>0</v>
      </c>
      <c r="GT132" s="97">
        <f>IF(AND(MASTER_DATA_NORMALIZED!GT132=0,GT$22=$L$22),VLOOKUP(MASTER_DATA_PROCESSED!$C132,Backend!$Q$9:$T$52,3,FALSE),MASTER_DATA_NORMALIZED!GT132)</f>
        <v>0</v>
      </c>
      <c r="GU132" s="97">
        <f>IF(AND(MASTER_DATA_NORMALIZED!GU132=0,GU$22=$L$22),VLOOKUP(MASTER_DATA_PROCESSED!$C132,Backend!$Q$9:$T$52,3,FALSE),MASTER_DATA_NORMALIZED!GU132)</f>
        <v>0</v>
      </c>
      <c r="GV132" s="97" t="e">
        <f>IF(AND(MASTER_DATA_NORMALIZED!GV132=0,GV$22=$L$22),VLOOKUP(MASTER_DATA_PROCESSED!$C132,Backend!$Q$9:$T$52,3,FALSE),MASTER_DATA_NORMALIZED!GV132)</f>
        <v>#N/A</v>
      </c>
      <c r="GW132" s="97" t="e">
        <f>IF(AND(MASTER_DATA_NORMALIZED!GW132=0,GW$22=$L$22),VLOOKUP(MASTER_DATA_PROCESSED!$C132,Backend!$Q$9:$T$52,3,FALSE),MASTER_DATA_NORMALIZED!GW132)</f>
        <v>#REF!</v>
      </c>
      <c r="GX132" s="97" t="e">
        <f>IF(AND(MASTER_DATA_NORMALIZED!GX132=0,GX$22=$L$22),VLOOKUP(MASTER_DATA_PROCESSED!$C132,Backend!$Q$9:$T$52,3,FALSE),MASTER_DATA_NORMALIZED!GX132)</f>
        <v>#REF!</v>
      </c>
      <c r="GY132" s="97" t="e">
        <f>IF(AND(MASTER_DATA_NORMALIZED!GY132=0,GY$22=$L$22),VLOOKUP(MASTER_DATA_PROCESSED!$C132,Backend!$Q$9:$T$52,3,FALSE),MASTER_DATA_NORMALIZED!GY132)</f>
        <v>#REF!</v>
      </c>
    </row>
    <row r="133" spans="2:207" hidden="1" outlineLevel="2" x14ac:dyDescent="0.3">
      <c r="B133" s="21">
        <f t="shared" si="14"/>
        <v>20</v>
      </c>
      <c r="C133" s="52">
        <f t="shared" si="15"/>
        <v>262</v>
      </c>
      <c r="D133" s="77"/>
      <c r="E133" s="52"/>
      <c r="F133" s="52">
        <v>262</v>
      </c>
      <c r="G133" s="78"/>
      <c r="H133" s="35" t="s">
        <v>129</v>
      </c>
      <c r="I133" s="97">
        <f>IF(AND(MASTER_DATA_NORMALIZED!I133=0,I$22=$L$22),VLOOKUP(MASTER_DATA_PROCESSED!$C133,Backend!$Q$9:$T$52,3,FALSE),MASTER_DATA_NORMALIZED!I133)</f>
        <v>0</v>
      </c>
      <c r="J133" s="97">
        <f>IF(AND(MASTER_DATA_NORMALIZED!J133=0,J$22=$L$22),VLOOKUP(MASTER_DATA_PROCESSED!$C133,Backend!$Q$9:$T$52,3,FALSE),MASTER_DATA_NORMALIZED!J133)</f>
        <v>0</v>
      </c>
      <c r="K133" s="97">
        <f>IF(AND(MASTER_DATA_NORMALIZED!K133=0,K$22=$L$22),VLOOKUP(MASTER_DATA_PROCESSED!$C133,Backend!$Q$9:$T$52,3,FALSE),MASTER_DATA_NORMALIZED!K133)</f>
        <v>0</v>
      </c>
      <c r="L133" s="97" t="e">
        <f>IF(AND(MASTER_DATA_NORMALIZED!L133=0,L$22=$L$22),VLOOKUP(MASTER_DATA_PROCESSED!$C133,Backend!$Q$9:$T$52,3,FALSE),MASTER_DATA_NORMALIZED!L133)</f>
        <v>#N/A</v>
      </c>
      <c r="M133" s="97">
        <f>IF(AND(MASTER_DATA_NORMALIZED!M133=0,M$22=$L$22),VLOOKUP(MASTER_DATA_PROCESSED!$C133,Backend!$Q$9:$T$52,3,FALSE),MASTER_DATA_NORMALIZED!M133)</f>
        <v>0</v>
      </c>
      <c r="N133" s="97">
        <f>IF(AND(MASTER_DATA_NORMALIZED!N133=0,N$22=$L$22),VLOOKUP(MASTER_DATA_PROCESSED!$C133,Backend!$Q$9:$T$52,3,FALSE),MASTER_DATA_NORMALIZED!N133)</f>
        <v>0</v>
      </c>
      <c r="O133" s="97">
        <f>IF(AND(MASTER_DATA_NORMALIZED!O133=0,O$22=$L$22),VLOOKUP(MASTER_DATA_PROCESSED!$C133,Backend!$Q$9:$T$52,3,FALSE),MASTER_DATA_NORMALIZED!O133)</f>
        <v>0</v>
      </c>
      <c r="P133" s="97" t="e">
        <f>IF(AND(MASTER_DATA_NORMALIZED!P133=0,P$22=$L$22),VLOOKUP(MASTER_DATA_PROCESSED!$C133,Backend!$Q$9:$T$52,3,FALSE),MASTER_DATA_NORMALIZED!P133)</f>
        <v>#N/A</v>
      </c>
      <c r="Q133" s="97">
        <f>IF(AND(MASTER_DATA_NORMALIZED!Q133=0,Q$22=$L$22),VLOOKUP(MASTER_DATA_PROCESSED!$C133,Backend!$Q$9:$T$52,3,FALSE),MASTER_DATA_NORMALIZED!Q133)</f>
        <v>0</v>
      </c>
      <c r="R133" s="97">
        <f>IF(AND(MASTER_DATA_NORMALIZED!R133=0,R$22=$L$22),VLOOKUP(MASTER_DATA_PROCESSED!$C133,Backend!$Q$9:$T$52,3,FALSE),MASTER_DATA_NORMALIZED!R133)</f>
        <v>0</v>
      </c>
      <c r="S133" s="97">
        <f>IF(AND(MASTER_DATA_NORMALIZED!S133=0,S$22=$L$22),VLOOKUP(MASTER_DATA_PROCESSED!$C133,Backend!$Q$9:$T$52,3,FALSE),MASTER_DATA_NORMALIZED!S133)</f>
        <v>0</v>
      </c>
      <c r="T133" s="97" t="e">
        <f>IF(AND(MASTER_DATA_NORMALIZED!T133=0,T$22=$L$22),VLOOKUP(MASTER_DATA_PROCESSED!$C133,Backend!$Q$9:$T$52,3,FALSE),MASTER_DATA_NORMALIZED!T133)</f>
        <v>#N/A</v>
      </c>
      <c r="U133" s="97">
        <f>IF(AND(MASTER_DATA_NORMALIZED!U133=0,U$22=$L$22),VLOOKUP(MASTER_DATA_PROCESSED!$C133,Backend!$Q$9:$T$52,3,FALSE),MASTER_DATA_NORMALIZED!U133)</f>
        <v>0</v>
      </c>
      <c r="V133" s="97">
        <f>IF(AND(MASTER_DATA_NORMALIZED!V133=0,V$22=$L$22),VLOOKUP(MASTER_DATA_PROCESSED!$C133,Backend!$Q$9:$T$52,3,FALSE),MASTER_DATA_NORMALIZED!V133)</f>
        <v>0</v>
      </c>
      <c r="W133" s="97">
        <f>IF(AND(MASTER_DATA_NORMALIZED!W133=0,W$22=$L$22),VLOOKUP(MASTER_DATA_PROCESSED!$C133,Backend!$Q$9:$T$52,3,FALSE),MASTER_DATA_NORMALIZED!W133)</f>
        <v>0</v>
      </c>
      <c r="X133" s="97" t="e">
        <f>IF(AND(MASTER_DATA_NORMALIZED!X133=0,X$22=$L$22),VLOOKUP(MASTER_DATA_PROCESSED!$C133,Backend!$Q$9:$T$52,3,FALSE),MASTER_DATA_NORMALIZED!X133)</f>
        <v>#N/A</v>
      </c>
      <c r="Y133" s="97">
        <f>IF(AND(MASTER_DATA_NORMALIZED!Y133=0,Y$22=$L$22),VLOOKUP(MASTER_DATA_PROCESSED!$C133,Backend!$Q$9:$T$52,3,FALSE),MASTER_DATA_NORMALIZED!Y133)</f>
        <v>0</v>
      </c>
      <c r="Z133" s="97">
        <f>IF(AND(MASTER_DATA_NORMALIZED!Z133=0,Z$22=$L$22),VLOOKUP(MASTER_DATA_PROCESSED!$C133,Backend!$Q$9:$T$52,3,FALSE),MASTER_DATA_NORMALIZED!Z133)</f>
        <v>0</v>
      </c>
      <c r="AA133" s="97">
        <f>IF(AND(MASTER_DATA_NORMALIZED!AA133=0,AA$22=$L$22),VLOOKUP(MASTER_DATA_PROCESSED!$C133,Backend!$Q$9:$T$52,3,FALSE),MASTER_DATA_NORMALIZED!AA133)</f>
        <v>0</v>
      </c>
      <c r="AB133" s="97" t="e">
        <f>IF(AND(MASTER_DATA_NORMALIZED!AB133=0,AB$22=$L$22),VLOOKUP(MASTER_DATA_PROCESSED!$C133,Backend!$Q$9:$T$52,3,FALSE),MASTER_DATA_NORMALIZED!AB133)</f>
        <v>#N/A</v>
      </c>
      <c r="AC133" s="97">
        <f>IF(AND(MASTER_DATA_NORMALIZED!AC133=0,AC$22=$L$22),VLOOKUP(MASTER_DATA_PROCESSED!$C133,Backend!$Q$9:$T$52,3,FALSE),MASTER_DATA_NORMALIZED!AC133)</f>
        <v>0</v>
      </c>
      <c r="AD133" s="97">
        <f>IF(AND(MASTER_DATA_NORMALIZED!AD133=0,AD$22=$L$22),VLOOKUP(MASTER_DATA_PROCESSED!$C133,Backend!$Q$9:$T$52,3,FALSE),MASTER_DATA_NORMALIZED!AD133)</f>
        <v>0</v>
      </c>
      <c r="AE133" s="97">
        <f>IF(AND(MASTER_DATA_NORMALIZED!AE133=0,AE$22=$L$22),VLOOKUP(MASTER_DATA_PROCESSED!$C133,Backend!$Q$9:$T$52,3,FALSE),MASTER_DATA_NORMALIZED!AE133)</f>
        <v>0</v>
      </c>
      <c r="AF133" s="97" t="e">
        <f>IF(AND(MASTER_DATA_NORMALIZED!AF133=0,AF$22=$L$22),VLOOKUP(MASTER_DATA_PROCESSED!$C133,Backend!$Q$9:$T$52,3,FALSE),MASTER_DATA_NORMALIZED!AF133)</f>
        <v>#N/A</v>
      </c>
      <c r="AG133" s="97">
        <f>IF(AND(MASTER_DATA_NORMALIZED!AG133=0,AG$22=$L$22),VLOOKUP(MASTER_DATA_PROCESSED!$C133,Backend!$Q$9:$T$52,3,FALSE),MASTER_DATA_NORMALIZED!AG133)</f>
        <v>0</v>
      </c>
      <c r="AH133" s="97">
        <f>IF(AND(MASTER_DATA_NORMALIZED!AH133=0,AH$22=$L$22),VLOOKUP(MASTER_DATA_PROCESSED!$C133,Backend!$Q$9:$T$52,3,FALSE),MASTER_DATA_NORMALIZED!AH133)</f>
        <v>0</v>
      </c>
      <c r="AI133" s="97">
        <f>IF(AND(MASTER_DATA_NORMALIZED!AI133=0,AI$22=$L$22),VLOOKUP(MASTER_DATA_PROCESSED!$C133,Backend!$Q$9:$T$52,3,FALSE),MASTER_DATA_NORMALIZED!AI133)</f>
        <v>0</v>
      </c>
      <c r="AJ133" s="97" t="e">
        <f>IF(AND(MASTER_DATA_NORMALIZED!AJ133=0,AJ$22=$L$22),VLOOKUP(MASTER_DATA_PROCESSED!$C133,Backend!$Q$9:$T$52,3,FALSE),MASTER_DATA_NORMALIZED!AJ133)</f>
        <v>#N/A</v>
      </c>
      <c r="AK133" s="97">
        <f>IF(AND(MASTER_DATA_NORMALIZED!AK133=0,AK$22=$L$22),VLOOKUP(MASTER_DATA_PROCESSED!$C133,Backend!$Q$9:$T$52,3,FALSE),MASTER_DATA_NORMALIZED!AK133)</f>
        <v>0</v>
      </c>
      <c r="AL133" s="97">
        <f>IF(AND(MASTER_DATA_NORMALIZED!AL133=0,AL$22=$L$22),VLOOKUP(MASTER_DATA_PROCESSED!$C133,Backend!$Q$9:$T$52,3,FALSE),MASTER_DATA_NORMALIZED!AL133)</f>
        <v>0</v>
      </c>
      <c r="AM133" s="97">
        <f>IF(AND(MASTER_DATA_NORMALIZED!AM133=0,AM$22=$L$22),VLOOKUP(MASTER_DATA_PROCESSED!$C133,Backend!$Q$9:$T$52,3,FALSE),MASTER_DATA_NORMALIZED!AM133)</f>
        <v>0</v>
      </c>
      <c r="AN133" s="97" t="e">
        <f>IF(AND(MASTER_DATA_NORMALIZED!AN133=0,AN$22=$L$22),VLOOKUP(MASTER_DATA_PROCESSED!$C133,Backend!$Q$9:$T$52,3,FALSE),MASTER_DATA_NORMALIZED!AN133)</f>
        <v>#N/A</v>
      </c>
      <c r="AO133" s="97">
        <f>IF(AND(MASTER_DATA_NORMALIZED!AO133=0,AO$22=$L$22),VLOOKUP(MASTER_DATA_PROCESSED!$C133,Backend!$Q$9:$T$52,3,FALSE),MASTER_DATA_NORMALIZED!AO133)</f>
        <v>0</v>
      </c>
      <c r="AP133" s="97">
        <f>IF(AND(MASTER_DATA_NORMALIZED!AP133=0,AP$22=$L$22),VLOOKUP(MASTER_DATA_PROCESSED!$C133,Backend!$Q$9:$T$52,3,FALSE),MASTER_DATA_NORMALIZED!AP133)</f>
        <v>0</v>
      </c>
      <c r="AQ133" s="97">
        <f>IF(AND(MASTER_DATA_NORMALIZED!AQ133=0,AQ$22=$L$22),VLOOKUP(MASTER_DATA_PROCESSED!$C133,Backend!$Q$9:$T$52,3,FALSE),MASTER_DATA_NORMALIZED!AQ133)</f>
        <v>0</v>
      </c>
      <c r="AR133" s="97" t="e">
        <f>IF(AND(MASTER_DATA_NORMALIZED!AR133=0,AR$22=$L$22),VLOOKUP(MASTER_DATA_PROCESSED!$C133,Backend!$Q$9:$T$52,3,FALSE),MASTER_DATA_NORMALIZED!AR133)</f>
        <v>#N/A</v>
      </c>
      <c r="AS133" s="97">
        <f>IF(AND(MASTER_DATA_NORMALIZED!AS133=0,AS$22=$L$22),VLOOKUP(MASTER_DATA_PROCESSED!$C133,Backend!$Q$9:$T$52,3,FALSE),MASTER_DATA_NORMALIZED!AS133)</f>
        <v>0</v>
      </c>
      <c r="AT133" s="97">
        <f>IF(AND(MASTER_DATA_NORMALIZED!AT133=0,AT$22=$L$22),VLOOKUP(MASTER_DATA_PROCESSED!$C133,Backend!$Q$9:$T$52,3,FALSE),MASTER_DATA_NORMALIZED!AT133)</f>
        <v>0</v>
      </c>
      <c r="AU133" s="97">
        <f>IF(AND(MASTER_DATA_NORMALIZED!AU133=0,AU$22=$L$22),VLOOKUP(MASTER_DATA_PROCESSED!$C133,Backend!$Q$9:$T$52,3,FALSE),MASTER_DATA_NORMALIZED!AU133)</f>
        <v>0</v>
      </c>
      <c r="AV133" s="97" t="e">
        <f>IF(AND(MASTER_DATA_NORMALIZED!AV133=0,AV$22=$L$22),VLOOKUP(MASTER_DATA_PROCESSED!$C133,Backend!$Q$9:$T$52,3,FALSE),MASTER_DATA_NORMALIZED!AV133)</f>
        <v>#N/A</v>
      </c>
      <c r="AW133" s="97">
        <f>IF(AND(MASTER_DATA_NORMALIZED!AW133=0,AW$22=$L$22),VLOOKUP(MASTER_DATA_PROCESSED!$C133,Backend!$Q$9:$T$52,3,FALSE),MASTER_DATA_NORMALIZED!AW133)</f>
        <v>0</v>
      </c>
      <c r="AX133" s="97">
        <f>IF(AND(MASTER_DATA_NORMALIZED!AX133=0,AX$22=$L$22),VLOOKUP(MASTER_DATA_PROCESSED!$C133,Backend!$Q$9:$T$52,3,FALSE),MASTER_DATA_NORMALIZED!AX133)</f>
        <v>0</v>
      </c>
      <c r="AY133" s="97">
        <f>IF(AND(MASTER_DATA_NORMALIZED!AY133=0,AY$22=$L$22),VLOOKUP(MASTER_DATA_PROCESSED!$C133,Backend!$Q$9:$T$52,3,FALSE),MASTER_DATA_NORMALIZED!AY133)</f>
        <v>0</v>
      </c>
      <c r="AZ133" s="97" t="e">
        <f>IF(AND(MASTER_DATA_NORMALIZED!AZ133=0,AZ$22=$L$22),VLOOKUP(MASTER_DATA_PROCESSED!$C133,Backend!$Q$9:$T$52,3,FALSE),MASTER_DATA_NORMALIZED!AZ133)</f>
        <v>#N/A</v>
      </c>
      <c r="BA133" s="97">
        <f>IF(AND(MASTER_DATA_NORMALIZED!BA133=0,BA$22=$L$22),VLOOKUP(MASTER_DATA_PROCESSED!$C133,Backend!$Q$9:$T$52,3,FALSE),MASTER_DATA_NORMALIZED!BA133)</f>
        <v>0</v>
      </c>
      <c r="BB133" s="97">
        <f>IF(AND(MASTER_DATA_NORMALIZED!BB133=0,BB$22=$L$22),VLOOKUP(MASTER_DATA_PROCESSED!$C133,Backend!$Q$9:$T$52,3,FALSE),MASTER_DATA_NORMALIZED!BB133)</f>
        <v>0</v>
      </c>
      <c r="BC133" s="97">
        <f>IF(AND(MASTER_DATA_NORMALIZED!BC133=0,BC$22=$L$22),VLOOKUP(MASTER_DATA_PROCESSED!$C133,Backend!$Q$9:$T$52,3,FALSE),MASTER_DATA_NORMALIZED!BC133)</f>
        <v>0</v>
      </c>
      <c r="BD133" s="97" t="e">
        <f>IF(AND(MASTER_DATA_NORMALIZED!BD133=0,BD$22=$L$22),VLOOKUP(MASTER_DATA_PROCESSED!$C133,Backend!$Q$9:$T$52,3,FALSE),MASTER_DATA_NORMALIZED!BD133)</f>
        <v>#N/A</v>
      </c>
      <c r="BE133" s="97">
        <f>IF(AND(MASTER_DATA_NORMALIZED!BE133=0,BE$22=$L$22),VLOOKUP(MASTER_DATA_PROCESSED!$C133,Backend!$Q$9:$T$52,3,FALSE),MASTER_DATA_NORMALIZED!BE133)</f>
        <v>0</v>
      </c>
      <c r="BF133" s="97">
        <f>IF(AND(MASTER_DATA_NORMALIZED!BF133=0,BF$22=$L$22),VLOOKUP(MASTER_DATA_PROCESSED!$C133,Backend!$Q$9:$T$52,3,FALSE),MASTER_DATA_NORMALIZED!BF133)</f>
        <v>0</v>
      </c>
      <c r="BG133" s="97">
        <f>IF(AND(MASTER_DATA_NORMALIZED!BG133=0,BG$22=$L$22),VLOOKUP(MASTER_DATA_PROCESSED!$C133,Backend!$Q$9:$T$52,3,FALSE),MASTER_DATA_NORMALIZED!BG133)</f>
        <v>0</v>
      </c>
      <c r="BH133" s="97" t="e">
        <f>IF(AND(MASTER_DATA_NORMALIZED!BH133=0,BH$22=$L$22),VLOOKUP(MASTER_DATA_PROCESSED!$C133,Backend!$Q$9:$T$52,3,FALSE),MASTER_DATA_NORMALIZED!BH133)</f>
        <v>#N/A</v>
      </c>
      <c r="BI133" s="97">
        <f>IF(AND(MASTER_DATA_NORMALIZED!BI133=0,BI$22=$L$22),VLOOKUP(MASTER_DATA_PROCESSED!$C133,Backend!$Q$9:$T$52,3,FALSE),MASTER_DATA_NORMALIZED!BI133)</f>
        <v>0</v>
      </c>
      <c r="BJ133" s="97">
        <f>IF(AND(MASTER_DATA_NORMALIZED!BJ133=0,BJ$22=$L$22),VLOOKUP(MASTER_DATA_PROCESSED!$C133,Backend!$Q$9:$T$52,3,FALSE),MASTER_DATA_NORMALIZED!BJ133)</f>
        <v>0</v>
      </c>
      <c r="BK133" s="97">
        <f>IF(AND(MASTER_DATA_NORMALIZED!BK133=0,BK$22=$L$22),VLOOKUP(MASTER_DATA_PROCESSED!$C133,Backend!$Q$9:$T$52,3,FALSE),MASTER_DATA_NORMALIZED!BK133)</f>
        <v>0</v>
      </c>
      <c r="BL133" s="97" t="e">
        <f>IF(AND(MASTER_DATA_NORMALIZED!BL133=0,BL$22=$L$22),VLOOKUP(MASTER_DATA_PROCESSED!$C133,Backend!$Q$9:$T$52,3,FALSE),MASTER_DATA_NORMALIZED!BL133)</f>
        <v>#N/A</v>
      </c>
      <c r="BM133" s="97">
        <f>IF(AND(MASTER_DATA_NORMALIZED!BM133=0,BM$22=$L$22),VLOOKUP(MASTER_DATA_PROCESSED!$C133,Backend!$Q$9:$T$52,3,FALSE),MASTER_DATA_NORMALIZED!BM133)</f>
        <v>0</v>
      </c>
      <c r="BN133" s="97">
        <f>IF(AND(MASTER_DATA_NORMALIZED!BN133=0,BN$22=$L$22),VLOOKUP(MASTER_DATA_PROCESSED!$C133,Backend!$Q$9:$T$52,3,FALSE),MASTER_DATA_NORMALIZED!BN133)</f>
        <v>0</v>
      </c>
      <c r="BO133" s="97">
        <f>IF(AND(MASTER_DATA_NORMALIZED!BO133=0,BO$22=$L$22),VLOOKUP(MASTER_DATA_PROCESSED!$C133,Backend!$Q$9:$T$52,3,FALSE),MASTER_DATA_NORMALIZED!BO133)</f>
        <v>0</v>
      </c>
      <c r="BP133" s="97" t="e">
        <f>IF(AND(MASTER_DATA_NORMALIZED!BP133=0,BP$22=$L$22),VLOOKUP(MASTER_DATA_PROCESSED!$C133,Backend!$Q$9:$T$52,3,FALSE),MASTER_DATA_NORMALIZED!BP133)</f>
        <v>#N/A</v>
      </c>
      <c r="BQ133" s="97">
        <f>IF(AND(MASTER_DATA_NORMALIZED!BQ133=0,BQ$22=$L$22),VLOOKUP(MASTER_DATA_PROCESSED!$C133,Backend!$Q$9:$T$52,3,FALSE),MASTER_DATA_NORMALIZED!BQ133)</f>
        <v>0</v>
      </c>
      <c r="BR133" s="97">
        <f>IF(AND(MASTER_DATA_NORMALIZED!BR133=0,BR$22=$L$22),VLOOKUP(MASTER_DATA_PROCESSED!$C133,Backend!$Q$9:$T$52,3,FALSE),MASTER_DATA_NORMALIZED!BR133)</f>
        <v>0</v>
      </c>
      <c r="BS133" s="97">
        <f>IF(AND(MASTER_DATA_NORMALIZED!BS133=0,BS$22=$L$22),VLOOKUP(MASTER_DATA_PROCESSED!$C133,Backend!$Q$9:$T$52,3,FALSE),MASTER_DATA_NORMALIZED!BS133)</f>
        <v>0</v>
      </c>
      <c r="BT133" s="97" t="e">
        <f>IF(AND(MASTER_DATA_NORMALIZED!BT133=0,BT$22=$L$22),VLOOKUP(MASTER_DATA_PROCESSED!$C133,Backend!$Q$9:$T$52,3,FALSE),MASTER_DATA_NORMALIZED!BT133)</f>
        <v>#N/A</v>
      </c>
      <c r="BU133" s="97">
        <f>IF(AND(MASTER_DATA_NORMALIZED!BU133=0,BU$22=$L$22),VLOOKUP(MASTER_DATA_PROCESSED!$C133,Backend!$Q$9:$T$52,3,FALSE),MASTER_DATA_NORMALIZED!BU133)</f>
        <v>0</v>
      </c>
      <c r="BV133" s="97">
        <f>IF(AND(MASTER_DATA_NORMALIZED!BV133=0,BV$22=$L$22),VLOOKUP(MASTER_DATA_PROCESSED!$C133,Backend!$Q$9:$T$52,3,FALSE),MASTER_DATA_NORMALIZED!BV133)</f>
        <v>0</v>
      </c>
      <c r="BW133" s="97">
        <f>IF(AND(MASTER_DATA_NORMALIZED!BW133=0,BW$22=$L$22),VLOOKUP(MASTER_DATA_PROCESSED!$C133,Backend!$Q$9:$T$52,3,FALSE),MASTER_DATA_NORMALIZED!BW133)</f>
        <v>0</v>
      </c>
      <c r="BX133" s="97" t="e">
        <f>IF(AND(MASTER_DATA_NORMALIZED!BX133=0,BX$22=$L$22),VLOOKUP(MASTER_DATA_PROCESSED!$C133,Backend!$Q$9:$T$52,3,FALSE),MASTER_DATA_NORMALIZED!BX133)</f>
        <v>#N/A</v>
      </c>
      <c r="BY133" s="97">
        <f>IF(AND(MASTER_DATA_NORMALIZED!BY133=0,BY$22=$L$22),VLOOKUP(MASTER_DATA_PROCESSED!$C133,Backend!$Q$9:$T$52,3,FALSE),MASTER_DATA_NORMALIZED!BY133)</f>
        <v>0</v>
      </c>
      <c r="BZ133" s="97">
        <f>IF(AND(MASTER_DATA_NORMALIZED!BZ133=0,BZ$22=$L$22),VLOOKUP(MASTER_DATA_PROCESSED!$C133,Backend!$Q$9:$T$52,3,FALSE),MASTER_DATA_NORMALIZED!BZ133)</f>
        <v>0</v>
      </c>
      <c r="CA133" s="97">
        <f>IF(AND(MASTER_DATA_NORMALIZED!CA133=0,CA$22=$L$22),VLOOKUP(MASTER_DATA_PROCESSED!$C133,Backend!$Q$9:$T$52,3,FALSE),MASTER_DATA_NORMALIZED!CA133)</f>
        <v>0</v>
      </c>
      <c r="CB133" s="97" t="e">
        <f>IF(AND(MASTER_DATA_NORMALIZED!CB133=0,CB$22=$L$22),VLOOKUP(MASTER_DATA_PROCESSED!$C133,Backend!$Q$9:$T$52,3,FALSE),MASTER_DATA_NORMALIZED!CB133)</f>
        <v>#N/A</v>
      </c>
      <c r="CC133" s="97">
        <f>IF(AND(MASTER_DATA_NORMALIZED!CC133=0,CC$22=$L$22),VLOOKUP(MASTER_DATA_PROCESSED!$C133,Backend!$Q$9:$T$52,3,FALSE),MASTER_DATA_NORMALIZED!CC133)</f>
        <v>0</v>
      </c>
      <c r="CD133" s="97">
        <f>IF(AND(MASTER_DATA_NORMALIZED!CD133=0,CD$22=$L$22),VLOOKUP(MASTER_DATA_PROCESSED!$C133,Backend!$Q$9:$T$52,3,FALSE),MASTER_DATA_NORMALIZED!CD133)</f>
        <v>0</v>
      </c>
      <c r="CE133" s="97">
        <f>IF(AND(MASTER_DATA_NORMALIZED!CE133=0,CE$22=$L$22),VLOOKUP(MASTER_DATA_PROCESSED!$C133,Backend!$Q$9:$T$52,3,FALSE),MASTER_DATA_NORMALIZED!CE133)</f>
        <v>0</v>
      </c>
      <c r="CF133" s="97" t="e">
        <f>IF(AND(MASTER_DATA_NORMALIZED!CF133=0,CF$22=$L$22),VLOOKUP(MASTER_DATA_PROCESSED!$C133,Backend!$Q$9:$T$52,3,FALSE),MASTER_DATA_NORMALIZED!CF133)</f>
        <v>#N/A</v>
      </c>
      <c r="CG133" s="97">
        <f>IF(AND(MASTER_DATA_NORMALIZED!CG133=0,CG$22=$L$22),VLOOKUP(MASTER_DATA_PROCESSED!$C133,Backend!$Q$9:$T$52,3,FALSE),MASTER_DATA_NORMALIZED!CG133)</f>
        <v>0</v>
      </c>
      <c r="CH133" s="97">
        <f>IF(AND(MASTER_DATA_NORMALIZED!CH133=0,CH$22=$L$22),VLOOKUP(MASTER_DATA_PROCESSED!$C133,Backend!$Q$9:$T$52,3,FALSE),MASTER_DATA_NORMALIZED!CH133)</f>
        <v>0</v>
      </c>
      <c r="CI133" s="97">
        <f>IF(AND(MASTER_DATA_NORMALIZED!CI133=0,CI$22=$L$22),VLOOKUP(MASTER_DATA_PROCESSED!$C133,Backend!$Q$9:$T$52,3,FALSE),MASTER_DATA_NORMALIZED!CI133)</f>
        <v>0</v>
      </c>
      <c r="CJ133" s="97" t="e">
        <f>IF(AND(MASTER_DATA_NORMALIZED!CJ133=0,CJ$22=$L$22),VLOOKUP(MASTER_DATA_PROCESSED!$C133,Backend!$Q$9:$T$52,3,FALSE),MASTER_DATA_NORMALIZED!CJ133)</f>
        <v>#N/A</v>
      </c>
      <c r="CK133" s="97">
        <f>IF(AND(MASTER_DATA_NORMALIZED!CK133=0,CK$22=$L$22),VLOOKUP(MASTER_DATA_PROCESSED!$C133,Backend!$Q$9:$T$52,3,FALSE),MASTER_DATA_NORMALIZED!CK133)</f>
        <v>0</v>
      </c>
      <c r="CL133" s="97">
        <f>IF(AND(MASTER_DATA_NORMALIZED!CL133=0,CL$22=$L$22),VLOOKUP(MASTER_DATA_PROCESSED!$C133,Backend!$Q$9:$T$52,3,FALSE),MASTER_DATA_NORMALIZED!CL133)</f>
        <v>0</v>
      </c>
      <c r="CM133" s="97">
        <f>IF(AND(MASTER_DATA_NORMALIZED!CM133=0,CM$22=$L$22),VLOOKUP(MASTER_DATA_PROCESSED!$C133,Backend!$Q$9:$T$52,3,FALSE),MASTER_DATA_NORMALIZED!CM133)</f>
        <v>0</v>
      </c>
      <c r="CN133" s="97" t="e">
        <f>IF(AND(MASTER_DATA_NORMALIZED!CN133=0,CN$22=$L$22),VLOOKUP(MASTER_DATA_PROCESSED!$C133,Backend!$Q$9:$T$52,3,FALSE),MASTER_DATA_NORMALIZED!CN133)</f>
        <v>#N/A</v>
      </c>
      <c r="CO133" s="97">
        <f>IF(AND(MASTER_DATA_NORMALIZED!CO133=0,CO$22=$L$22),VLOOKUP(MASTER_DATA_PROCESSED!$C133,Backend!$Q$9:$T$52,3,FALSE),MASTER_DATA_NORMALIZED!CO133)</f>
        <v>0</v>
      </c>
      <c r="CP133" s="97">
        <f>IF(AND(MASTER_DATA_NORMALIZED!CP133=0,CP$22=$L$22),VLOOKUP(MASTER_DATA_PROCESSED!$C133,Backend!$Q$9:$T$52,3,FALSE),MASTER_DATA_NORMALIZED!CP133)</f>
        <v>0</v>
      </c>
      <c r="CQ133" s="97">
        <f>IF(AND(MASTER_DATA_NORMALIZED!CQ133=0,CQ$22=$L$22),VLOOKUP(MASTER_DATA_PROCESSED!$C133,Backend!$Q$9:$T$52,3,FALSE),MASTER_DATA_NORMALIZED!CQ133)</f>
        <v>0</v>
      </c>
      <c r="CR133" s="97" t="e">
        <f>IF(AND(MASTER_DATA_NORMALIZED!CR133=0,CR$22=$L$22),VLOOKUP(MASTER_DATA_PROCESSED!$C133,Backend!$Q$9:$T$52,3,FALSE),MASTER_DATA_NORMALIZED!CR133)</f>
        <v>#N/A</v>
      </c>
      <c r="CS133" s="97">
        <f>IF(AND(MASTER_DATA_NORMALIZED!CS133=0,CS$22=$L$22),VLOOKUP(MASTER_DATA_PROCESSED!$C133,Backend!$Q$9:$T$52,3,FALSE),MASTER_DATA_NORMALIZED!CS133)</f>
        <v>0</v>
      </c>
      <c r="CT133" s="97">
        <f>IF(AND(MASTER_DATA_NORMALIZED!CT133=0,CT$22=$L$22),VLOOKUP(MASTER_DATA_PROCESSED!$C133,Backend!$Q$9:$T$52,3,FALSE),MASTER_DATA_NORMALIZED!CT133)</f>
        <v>0</v>
      </c>
      <c r="CU133" s="97">
        <f>IF(AND(MASTER_DATA_NORMALIZED!CU133=0,CU$22=$L$22),VLOOKUP(MASTER_DATA_PROCESSED!$C133,Backend!$Q$9:$T$52,3,FALSE),MASTER_DATA_NORMALIZED!CU133)</f>
        <v>0</v>
      </c>
      <c r="CV133" s="97" t="e">
        <f>IF(AND(MASTER_DATA_NORMALIZED!CV133=0,CV$22=$L$22),VLOOKUP(MASTER_DATA_PROCESSED!$C133,Backend!$Q$9:$T$52,3,FALSE),MASTER_DATA_NORMALIZED!CV133)</f>
        <v>#N/A</v>
      </c>
      <c r="CW133" s="97">
        <f>IF(AND(MASTER_DATA_NORMALIZED!CW133=0,CW$22=$L$22),VLOOKUP(MASTER_DATA_PROCESSED!$C133,Backend!$Q$9:$T$52,3,FALSE),MASTER_DATA_NORMALIZED!CW133)</f>
        <v>0</v>
      </c>
      <c r="CX133" s="97">
        <f>IF(AND(MASTER_DATA_NORMALIZED!CX133=0,CX$22=$L$22),VLOOKUP(MASTER_DATA_PROCESSED!$C133,Backend!$Q$9:$T$52,3,FALSE),MASTER_DATA_NORMALIZED!CX133)</f>
        <v>0</v>
      </c>
      <c r="CY133" s="97">
        <f>IF(AND(MASTER_DATA_NORMALIZED!CY133=0,CY$22=$L$22),VLOOKUP(MASTER_DATA_PROCESSED!$C133,Backend!$Q$9:$T$52,3,FALSE),MASTER_DATA_NORMALIZED!CY133)</f>
        <v>0</v>
      </c>
      <c r="CZ133" s="97" t="e">
        <f>IF(AND(MASTER_DATA_NORMALIZED!CZ133=0,CZ$22=$L$22),VLOOKUP(MASTER_DATA_PROCESSED!$C133,Backend!$Q$9:$T$52,3,FALSE),MASTER_DATA_NORMALIZED!CZ133)</f>
        <v>#N/A</v>
      </c>
      <c r="DA133" s="97" t="e">
        <f>IF(AND(MASTER_DATA_NORMALIZED!DA133=0,DA$22=$L$22),VLOOKUP(MASTER_DATA_PROCESSED!$C133,Backend!$Q$9:$T$52,3,FALSE),MASTER_DATA_NORMALIZED!DA133)</f>
        <v>#DIV/0!</v>
      </c>
      <c r="DB133" s="97" t="e">
        <f>IF(AND(MASTER_DATA_NORMALIZED!DB133=0,DB$22=$L$22),VLOOKUP(MASTER_DATA_PROCESSED!$C133,Backend!$Q$9:$T$52,3,FALSE),MASTER_DATA_NORMALIZED!DB133)</f>
        <v>#DIV/0!</v>
      </c>
      <c r="DC133" s="97" t="e">
        <f>IF(AND(MASTER_DATA_NORMALIZED!DC133=0,DC$22=$L$22),VLOOKUP(MASTER_DATA_PROCESSED!$C133,Backend!$Q$9:$T$52,3,FALSE),MASTER_DATA_NORMALIZED!DC133)</f>
        <v>#DIV/0!</v>
      </c>
      <c r="DD133" s="97" t="e">
        <f>IF(AND(MASTER_DATA_NORMALIZED!DD133=0,DD$22=$L$22),VLOOKUP(MASTER_DATA_PROCESSED!$C133,Backend!$Q$9:$T$52,3,FALSE),MASTER_DATA_NORMALIZED!DD133)</f>
        <v>#N/A</v>
      </c>
      <c r="DE133" s="97">
        <f>IF(AND(MASTER_DATA_NORMALIZED!DE133=0,DE$22=$L$22),VLOOKUP(MASTER_DATA_PROCESSED!$C133,Backend!$Q$9:$T$52,3,FALSE),MASTER_DATA_NORMALIZED!DE133)</f>
        <v>0</v>
      </c>
      <c r="DF133" s="97">
        <f>IF(AND(MASTER_DATA_NORMALIZED!DF133=0,DF$22=$L$22),VLOOKUP(MASTER_DATA_PROCESSED!$C133,Backend!$Q$9:$T$52,3,FALSE),MASTER_DATA_NORMALIZED!DF133)</f>
        <v>0</v>
      </c>
      <c r="DG133" s="97">
        <f>IF(AND(MASTER_DATA_NORMALIZED!DG133=0,DG$22=$L$22),VLOOKUP(MASTER_DATA_PROCESSED!$C133,Backend!$Q$9:$T$52,3,FALSE),MASTER_DATA_NORMALIZED!DG133)</f>
        <v>0</v>
      </c>
      <c r="DH133" s="97" t="e">
        <f>IF(AND(MASTER_DATA_NORMALIZED!DH133=0,DH$22=$L$22),VLOOKUP(MASTER_DATA_PROCESSED!$C133,Backend!$Q$9:$T$52,3,FALSE),MASTER_DATA_NORMALIZED!DH133)</f>
        <v>#N/A</v>
      </c>
      <c r="DI133" s="97">
        <f>IF(AND(MASTER_DATA_NORMALIZED!DI133=0,DI$22=$L$22),VLOOKUP(MASTER_DATA_PROCESSED!$C133,Backend!$Q$9:$T$52,3,FALSE),MASTER_DATA_NORMALIZED!DI133)</f>
        <v>0</v>
      </c>
      <c r="DJ133" s="97">
        <f>IF(AND(MASTER_DATA_NORMALIZED!DJ133=0,DJ$22=$L$22),VLOOKUP(MASTER_DATA_PROCESSED!$C133,Backend!$Q$9:$T$52,3,FALSE),MASTER_DATA_NORMALIZED!DJ133)</f>
        <v>0</v>
      </c>
      <c r="DK133" s="97">
        <f>IF(AND(MASTER_DATA_NORMALIZED!DK133=0,DK$22=$L$22),VLOOKUP(MASTER_DATA_PROCESSED!$C133,Backend!$Q$9:$T$52,3,FALSE),MASTER_DATA_NORMALIZED!DK133)</f>
        <v>0</v>
      </c>
      <c r="DL133" s="97" t="e">
        <f>IF(AND(MASTER_DATA_NORMALIZED!DL133=0,DL$22=$L$22),VLOOKUP(MASTER_DATA_PROCESSED!$C133,Backend!$Q$9:$T$52,3,FALSE),MASTER_DATA_NORMALIZED!DL133)</f>
        <v>#N/A</v>
      </c>
      <c r="DM133" s="97">
        <f>IF(AND(MASTER_DATA_NORMALIZED!DM133=0,DM$22=$L$22),VLOOKUP(MASTER_DATA_PROCESSED!$C133,Backend!$Q$9:$T$52,3,FALSE),MASTER_DATA_NORMALIZED!DM133)</f>
        <v>0</v>
      </c>
      <c r="DN133" s="97">
        <f>IF(AND(MASTER_DATA_NORMALIZED!DN133=0,DN$22=$L$22),VLOOKUP(MASTER_DATA_PROCESSED!$C133,Backend!$Q$9:$T$52,3,FALSE),MASTER_DATA_NORMALIZED!DN133)</f>
        <v>0</v>
      </c>
      <c r="DO133" s="97">
        <f>IF(AND(MASTER_DATA_NORMALIZED!DO133=0,DO$22=$L$22),VLOOKUP(MASTER_DATA_PROCESSED!$C133,Backend!$Q$9:$T$52,3,FALSE),MASTER_DATA_NORMALIZED!DO133)</f>
        <v>0</v>
      </c>
      <c r="DP133" s="97" t="e">
        <f>IF(AND(MASTER_DATA_NORMALIZED!DP133=0,DP$22=$L$22),VLOOKUP(MASTER_DATA_PROCESSED!$C133,Backend!$Q$9:$T$52,3,FALSE),MASTER_DATA_NORMALIZED!DP133)</f>
        <v>#N/A</v>
      </c>
      <c r="DQ133" s="97">
        <f>IF(AND(MASTER_DATA_NORMALIZED!DQ133=0,DQ$22=$L$22),VLOOKUP(MASTER_DATA_PROCESSED!$C133,Backend!$Q$9:$T$52,3,FALSE),MASTER_DATA_NORMALIZED!DQ133)</f>
        <v>0</v>
      </c>
      <c r="DR133" s="97">
        <f>IF(AND(MASTER_DATA_NORMALIZED!DR133=0,DR$22=$L$22),VLOOKUP(MASTER_DATA_PROCESSED!$C133,Backend!$Q$9:$T$52,3,FALSE),MASTER_DATA_NORMALIZED!DR133)</f>
        <v>0</v>
      </c>
      <c r="DS133" s="97">
        <f>IF(AND(MASTER_DATA_NORMALIZED!DS133=0,DS$22=$L$22),VLOOKUP(MASTER_DATA_PROCESSED!$C133,Backend!$Q$9:$T$52,3,FALSE),MASTER_DATA_NORMALIZED!DS133)</f>
        <v>0</v>
      </c>
      <c r="DT133" s="97" t="e">
        <f>IF(AND(MASTER_DATA_NORMALIZED!DT133=0,DT$22=$L$22),VLOOKUP(MASTER_DATA_PROCESSED!$C133,Backend!$Q$9:$T$52,3,FALSE),MASTER_DATA_NORMALIZED!DT133)</f>
        <v>#N/A</v>
      </c>
      <c r="DU133" s="97">
        <f>IF(AND(MASTER_DATA_NORMALIZED!DU133=0,DU$22=$L$22),VLOOKUP(MASTER_DATA_PROCESSED!$C133,Backend!$Q$9:$T$52,3,FALSE),MASTER_DATA_NORMALIZED!DU133)</f>
        <v>0</v>
      </c>
      <c r="DV133" s="97">
        <f>IF(AND(MASTER_DATA_NORMALIZED!DV133=0,DV$22=$L$22),VLOOKUP(MASTER_DATA_PROCESSED!$C133,Backend!$Q$9:$T$52,3,FALSE),MASTER_DATA_NORMALIZED!DV133)</f>
        <v>0</v>
      </c>
      <c r="DW133" s="97">
        <f>IF(AND(MASTER_DATA_NORMALIZED!DW133=0,DW$22=$L$22),VLOOKUP(MASTER_DATA_PROCESSED!$C133,Backend!$Q$9:$T$52,3,FALSE),MASTER_DATA_NORMALIZED!DW133)</f>
        <v>0</v>
      </c>
      <c r="DX133" s="97" t="e">
        <f>IF(AND(MASTER_DATA_NORMALIZED!DX133=0,DX$22=$L$22),VLOOKUP(MASTER_DATA_PROCESSED!$C133,Backend!$Q$9:$T$52,3,FALSE),MASTER_DATA_NORMALIZED!DX133)</f>
        <v>#N/A</v>
      </c>
      <c r="DY133" s="97">
        <f>IF(AND(MASTER_DATA_NORMALIZED!DY133=0,DY$22=$L$22),VLOOKUP(MASTER_DATA_PROCESSED!$C133,Backend!$Q$9:$T$52,3,FALSE),MASTER_DATA_NORMALIZED!DY133)</f>
        <v>0</v>
      </c>
      <c r="DZ133" s="97">
        <f>IF(AND(MASTER_DATA_NORMALIZED!DZ133=0,DZ$22=$L$22),VLOOKUP(MASTER_DATA_PROCESSED!$C133,Backend!$Q$9:$T$52,3,FALSE),MASTER_DATA_NORMALIZED!DZ133)</f>
        <v>0</v>
      </c>
      <c r="EA133" s="97">
        <f>IF(AND(MASTER_DATA_NORMALIZED!EA133=0,EA$22=$L$22),VLOOKUP(MASTER_DATA_PROCESSED!$C133,Backend!$Q$9:$T$52,3,FALSE),MASTER_DATA_NORMALIZED!EA133)</f>
        <v>0</v>
      </c>
      <c r="EB133" s="97" t="e">
        <f>IF(AND(MASTER_DATA_NORMALIZED!EB133=0,EB$22=$L$22),VLOOKUP(MASTER_DATA_PROCESSED!$C133,Backend!$Q$9:$T$52,3,FALSE),MASTER_DATA_NORMALIZED!EB133)</f>
        <v>#N/A</v>
      </c>
      <c r="EC133" s="97" t="e">
        <f>IF(AND(MASTER_DATA_NORMALIZED!EC133=0,EC$22=$L$22),VLOOKUP(MASTER_DATA_PROCESSED!$C133,Backend!$Q$9:$T$52,3,FALSE),MASTER_DATA_NORMALIZED!EC133)</f>
        <v>#DIV/0!</v>
      </c>
      <c r="ED133" s="97" t="e">
        <f>IF(AND(MASTER_DATA_NORMALIZED!ED133=0,ED$22=$L$22),VLOOKUP(MASTER_DATA_PROCESSED!$C133,Backend!$Q$9:$T$52,3,FALSE),MASTER_DATA_NORMALIZED!ED133)</f>
        <v>#DIV/0!</v>
      </c>
      <c r="EE133" s="97" t="e">
        <f>IF(AND(MASTER_DATA_NORMALIZED!EE133=0,EE$22=$L$22),VLOOKUP(MASTER_DATA_PROCESSED!$C133,Backend!$Q$9:$T$52,3,FALSE),MASTER_DATA_NORMALIZED!EE133)</f>
        <v>#DIV/0!</v>
      </c>
      <c r="EF133" s="97" t="e">
        <f>IF(AND(MASTER_DATA_NORMALIZED!EF133=0,EF$22=$L$22),VLOOKUP(MASTER_DATA_PROCESSED!$C133,Backend!$Q$9:$T$52,3,FALSE),MASTER_DATA_NORMALIZED!EF133)</f>
        <v>#VALUE!</v>
      </c>
      <c r="EG133" s="97">
        <f>IF(AND(MASTER_DATA_NORMALIZED!EG133=0,EG$22=$L$22),VLOOKUP(MASTER_DATA_PROCESSED!$C133,Backend!$Q$9:$T$52,3,FALSE),MASTER_DATA_NORMALIZED!EG133)</f>
        <v>0</v>
      </c>
      <c r="EH133" s="97">
        <f>IF(AND(MASTER_DATA_NORMALIZED!EH133=0,EH$22=$L$22),VLOOKUP(MASTER_DATA_PROCESSED!$C133,Backend!$Q$9:$T$52,3,FALSE),MASTER_DATA_NORMALIZED!EH133)</f>
        <v>0</v>
      </c>
      <c r="EI133" s="97">
        <f>IF(AND(MASTER_DATA_NORMALIZED!EI133=0,EI$22=$L$22),VLOOKUP(MASTER_DATA_PROCESSED!$C133,Backend!$Q$9:$T$52,3,FALSE),MASTER_DATA_NORMALIZED!EI133)</f>
        <v>0</v>
      </c>
      <c r="EJ133" s="97" t="e">
        <f>IF(AND(MASTER_DATA_NORMALIZED!EJ133=0,EJ$22=$L$22),VLOOKUP(MASTER_DATA_PROCESSED!$C133,Backend!$Q$9:$T$52,3,FALSE),MASTER_DATA_NORMALIZED!EJ133)</f>
        <v>#N/A</v>
      </c>
      <c r="EK133" s="97">
        <f>IF(AND(MASTER_DATA_NORMALIZED!EK133=0,EK$22=$L$22),VLOOKUP(MASTER_DATA_PROCESSED!$C133,Backend!$Q$9:$T$52,3,FALSE),MASTER_DATA_NORMALIZED!EK133)</f>
        <v>0</v>
      </c>
      <c r="EL133" s="97">
        <f>IF(AND(MASTER_DATA_NORMALIZED!EL133=0,EL$22=$L$22),VLOOKUP(MASTER_DATA_PROCESSED!$C133,Backend!$Q$9:$T$52,3,FALSE),MASTER_DATA_NORMALIZED!EL133)</f>
        <v>0</v>
      </c>
      <c r="EM133" s="97">
        <f>IF(AND(MASTER_DATA_NORMALIZED!EM133=0,EM$22=$L$22),VLOOKUP(MASTER_DATA_PROCESSED!$C133,Backend!$Q$9:$T$52,3,FALSE),MASTER_DATA_NORMALIZED!EM133)</f>
        <v>0</v>
      </c>
      <c r="EN133" s="97" t="e">
        <f>IF(AND(MASTER_DATA_NORMALIZED!EN133=0,EN$22=$L$22),VLOOKUP(MASTER_DATA_PROCESSED!$C133,Backend!$Q$9:$T$52,3,FALSE),MASTER_DATA_NORMALIZED!EN133)</f>
        <v>#N/A</v>
      </c>
      <c r="EO133" s="97">
        <f>IF(AND(MASTER_DATA_NORMALIZED!EO133=0,EO$22=$L$22),VLOOKUP(MASTER_DATA_PROCESSED!$C133,Backend!$Q$9:$T$52,3,FALSE),MASTER_DATA_NORMALIZED!EO133)</f>
        <v>0</v>
      </c>
      <c r="EP133" s="97">
        <f>IF(AND(MASTER_DATA_NORMALIZED!EP133=0,EP$22=$L$22),VLOOKUP(MASTER_DATA_PROCESSED!$C133,Backend!$Q$9:$T$52,3,FALSE),MASTER_DATA_NORMALIZED!EP133)</f>
        <v>0</v>
      </c>
      <c r="EQ133" s="97">
        <f>IF(AND(MASTER_DATA_NORMALIZED!EQ133=0,EQ$22=$L$22),VLOOKUP(MASTER_DATA_PROCESSED!$C133,Backend!$Q$9:$T$52,3,FALSE),MASTER_DATA_NORMALIZED!EQ133)</f>
        <v>0</v>
      </c>
      <c r="ER133" s="97" t="e">
        <f>IF(AND(MASTER_DATA_NORMALIZED!ER133=0,ER$22=$L$22),VLOOKUP(MASTER_DATA_PROCESSED!$C133,Backend!$Q$9:$T$52,3,FALSE),MASTER_DATA_NORMALIZED!ER133)</f>
        <v>#N/A</v>
      </c>
      <c r="ES133" s="97">
        <f>IF(AND(MASTER_DATA_NORMALIZED!ES133=0,ES$22=$L$22),VLOOKUP(MASTER_DATA_PROCESSED!$C133,Backend!$Q$9:$T$52,3,FALSE),MASTER_DATA_NORMALIZED!ES133)</f>
        <v>0</v>
      </c>
      <c r="ET133" s="97">
        <f>IF(AND(MASTER_DATA_NORMALIZED!ET133=0,ET$22=$L$22),VLOOKUP(MASTER_DATA_PROCESSED!$C133,Backend!$Q$9:$T$52,3,FALSE),MASTER_DATA_NORMALIZED!ET133)</f>
        <v>0</v>
      </c>
      <c r="EU133" s="97">
        <f>IF(AND(MASTER_DATA_NORMALIZED!EU133=0,EU$22=$L$22),VLOOKUP(MASTER_DATA_PROCESSED!$C133,Backend!$Q$9:$T$52,3,FALSE),MASTER_DATA_NORMALIZED!EU133)</f>
        <v>0</v>
      </c>
      <c r="EV133" s="97" t="e">
        <f>IF(AND(MASTER_DATA_NORMALIZED!EV133=0,EV$22=$L$22),VLOOKUP(MASTER_DATA_PROCESSED!$C133,Backend!$Q$9:$T$52,3,FALSE),MASTER_DATA_NORMALIZED!EV133)</f>
        <v>#N/A</v>
      </c>
      <c r="EW133" s="97">
        <f>IF(AND(MASTER_DATA_NORMALIZED!EW133=0,EW$22=$L$22),VLOOKUP(MASTER_DATA_PROCESSED!$C133,Backend!$Q$9:$T$52,3,FALSE),MASTER_DATA_NORMALIZED!EW133)</f>
        <v>0</v>
      </c>
      <c r="EX133" s="97">
        <f>IF(AND(MASTER_DATA_NORMALIZED!EX133=0,EX$22=$L$22),VLOOKUP(MASTER_DATA_PROCESSED!$C133,Backend!$Q$9:$T$52,3,FALSE),MASTER_DATA_NORMALIZED!EX133)</f>
        <v>0</v>
      </c>
      <c r="EY133" s="97">
        <f>IF(AND(MASTER_DATA_NORMALIZED!EY133=0,EY$22=$L$22),VLOOKUP(MASTER_DATA_PROCESSED!$C133,Backend!$Q$9:$T$52,3,FALSE),MASTER_DATA_NORMALIZED!EY133)</f>
        <v>0</v>
      </c>
      <c r="EZ133" s="97" t="e">
        <f>IF(AND(MASTER_DATA_NORMALIZED!EZ133=0,EZ$22=$L$22),VLOOKUP(MASTER_DATA_PROCESSED!$C133,Backend!$Q$9:$T$52,3,FALSE),MASTER_DATA_NORMALIZED!EZ133)</f>
        <v>#N/A</v>
      </c>
      <c r="FA133" s="97">
        <f>IF(AND(MASTER_DATA_NORMALIZED!FA133=0,FA$22=$L$22),VLOOKUP(MASTER_DATA_PROCESSED!$C133,Backend!$Q$9:$T$52,3,FALSE),MASTER_DATA_NORMALIZED!FA133)</f>
        <v>0</v>
      </c>
      <c r="FB133" s="97">
        <f>IF(AND(MASTER_DATA_NORMALIZED!FB133=0,FB$22=$L$22),VLOOKUP(MASTER_DATA_PROCESSED!$C133,Backend!$Q$9:$T$52,3,FALSE),MASTER_DATA_NORMALIZED!FB133)</f>
        <v>0</v>
      </c>
      <c r="FC133" s="97">
        <f>IF(AND(MASTER_DATA_NORMALIZED!FC133=0,FC$22=$L$22),VLOOKUP(MASTER_DATA_PROCESSED!$C133,Backend!$Q$9:$T$52,3,FALSE),MASTER_DATA_NORMALIZED!FC133)</f>
        <v>0</v>
      </c>
      <c r="FD133" s="97" t="e">
        <f>IF(AND(MASTER_DATA_NORMALIZED!FD133=0,FD$22=$L$22),VLOOKUP(MASTER_DATA_PROCESSED!$C133,Backend!$Q$9:$T$52,3,FALSE),MASTER_DATA_NORMALIZED!FD133)</f>
        <v>#N/A</v>
      </c>
      <c r="FE133" s="97">
        <f>IF(AND(MASTER_DATA_NORMALIZED!FE133=0,FE$22=$L$22),VLOOKUP(MASTER_DATA_PROCESSED!$C133,Backend!$Q$9:$T$52,3,FALSE),MASTER_DATA_NORMALIZED!FE133)</f>
        <v>0</v>
      </c>
      <c r="FF133" s="97">
        <f>IF(AND(MASTER_DATA_NORMALIZED!FF133=0,FF$22=$L$22),VLOOKUP(MASTER_DATA_PROCESSED!$C133,Backend!$Q$9:$T$52,3,FALSE),MASTER_DATA_NORMALIZED!FF133)</f>
        <v>0</v>
      </c>
      <c r="FG133" s="97">
        <f>IF(AND(MASTER_DATA_NORMALIZED!FG133=0,FG$22=$L$22),VLOOKUP(MASTER_DATA_PROCESSED!$C133,Backend!$Q$9:$T$52,3,FALSE),MASTER_DATA_NORMALIZED!FG133)</f>
        <v>0</v>
      </c>
      <c r="FH133" s="97" t="e">
        <f>IF(AND(MASTER_DATA_NORMALIZED!FH133=0,FH$22=$L$22),VLOOKUP(MASTER_DATA_PROCESSED!$C133,Backend!$Q$9:$T$52,3,FALSE),MASTER_DATA_NORMALIZED!FH133)</f>
        <v>#N/A</v>
      </c>
      <c r="FI133" s="97">
        <f>IF(AND(MASTER_DATA_NORMALIZED!FI133=0,FI$22=$L$22),VLOOKUP(MASTER_DATA_PROCESSED!$C133,Backend!$Q$9:$T$52,3,FALSE),MASTER_DATA_NORMALIZED!FI133)</f>
        <v>0</v>
      </c>
      <c r="FJ133" s="97">
        <f>IF(AND(MASTER_DATA_NORMALIZED!FJ133=0,FJ$22=$L$22),VLOOKUP(MASTER_DATA_PROCESSED!$C133,Backend!$Q$9:$T$52,3,FALSE),MASTER_DATA_NORMALIZED!FJ133)</f>
        <v>0</v>
      </c>
      <c r="FK133" s="97">
        <f>IF(AND(MASTER_DATA_NORMALIZED!FK133=0,FK$22=$L$22),VLOOKUP(MASTER_DATA_PROCESSED!$C133,Backend!$Q$9:$T$52,3,FALSE),MASTER_DATA_NORMALIZED!FK133)</f>
        <v>0</v>
      </c>
      <c r="FL133" s="97" t="e">
        <f>IF(AND(MASTER_DATA_NORMALIZED!FL133=0,FL$22=$L$22),VLOOKUP(MASTER_DATA_PROCESSED!$C133,Backend!$Q$9:$T$52,3,FALSE),MASTER_DATA_NORMALIZED!FL133)</f>
        <v>#N/A</v>
      </c>
      <c r="FM133" s="97">
        <f>IF(AND(MASTER_DATA_NORMALIZED!FM133=0,FM$22=$L$22),VLOOKUP(MASTER_DATA_PROCESSED!$C133,Backend!$Q$9:$T$52,3,FALSE),MASTER_DATA_NORMALIZED!FM133)</f>
        <v>0</v>
      </c>
      <c r="FN133" s="97">
        <f>IF(AND(MASTER_DATA_NORMALIZED!FN133=0,FN$22=$L$22),VLOOKUP(MASTER_DATA_PROCESSED!$C133,Backend!$Q$9:$T$52,3,FALSE),MASTER_DATA_NORMALIZED!FN133)</f>
        <v>0</v>
      </c>
      <c r="FO133" s="97">
        <f>IF(AND(MASTER_DATA_NORMALIZED!FO133=0,FO$22=$L$22),VLOOKUP(MASTER_DATA_PROCESSED!$C133,Backend!$Q$9:$T$52,3,FALSE),MASTER_DATA_NORMALIZED!FO133)</f>
        <v>0</v>
      </c>
      <c r="FP133" s="97" t="e">
        <f>IF(AND(MASTER_DATA_NORMALIZED!FP133=0,FP$22=$L$22),VLOOKUP(MASTER_DATA_PROCESSED!$C133,Backend!$Q$9:$T$52,3,FALSE),MASTER_DATA_NORMALIZED!FP133)</f>
        <v>#N/A</v>
      </c>
      <c r="FQ133" s="97">
        <f>IF(AND(MASTER_DATA_NORMALIZED!FQ133=0,FQ$22=$L$22),VLOOKUP(MASTER_DATA_PROCESSED!$C133,Backend!$Q$9:$T$52,3,FALSE),MASTER_DATA_NORMALIZED!FQ133)</f>
        <v>0</v>
      </c>
      <c r="FR133" s="97">
        <f>IF(AND(MASTER_DATA_NORMALIZED!FR133=0,FR$22=$L$22),VLOOKUP(MASTER_DATA_PROCESSED!$C133,Backend!$Q$9:$T$52,3,FALSE),MASTER_DATA_NORMALIZED!FR133)</f>
        <v>0</v>
      </c>
      <c r="FS133" s="97">
        <f>IF(AND(MASTER_DATA_NORMALIZED!FS133=0,FS$22=$L$22),VLOOKUP(MASTER_DATA_PROCESSED!$C133,Backend!$Q$9:$T$52,3,FALSE),MASTER_DATA_NORMALIZED!FS133)</f>
        <v>0</v>
      </c>
      <c r="FT133" s="97" t="e">
        <f>IF(AND(MASTER_DATA_NORMALIZED!FT133=0,FT$22=$L$22),VLOOKUP(MASTER_DATA_PROCESSED!$C133,Backend!$Q$9:$T$52,3,FALSE),MASTER_DATA_NORMALIZED!FT133)</f>
        <v>#N/A</v>
      </c>
      <c r="FU133" s="97">
        <f>IF(AND(MASTER_DATA_NORMALIZED!FU133=0,FU$22=$L$22),VLOOKUP(MASTER_DATA_PROCESSED!$C133,Backend!$Q$9:$T$52,3,FALSE),MASTER_DATA_NORMALIZED!FU133)</f>
        <v>0</v>
      </c>
      <c r="FV133" s="97">
        <f>IF(AND(MASTER_DATA_NORMALIZED!FV133=0,FV$22=$L$22),VLOOKUP(MASTER_DATA_PROCESSED!$C133,Backend!$Q$9:$T$52,3,FALSE),MASTER_DATA_NORMALIZED!FV133)</f>
        <v>0</v>
      </c>
      <c r="FW133" s="97">
        <f>IF(AND(MASTER_DATA_NORMALIZED!FW133=0,FW$22=$L$22),VLOOKUP(MASTER_DATA_PROCESSED!$C133,Backend!$Q$9:$T$52,3,FALSE),MASTER_DATA_NORMALIZED!FW133)</f>
        <v>0</v>
      </c>
      <c r="FX133" s="97" t="e">
        <f>IF(AND(MASTER_DATA_NORMALIZED!FX133=0,FX$22=$L$22),VLOOKUP(MASTER_DATA_PROCESSED!$C133,Backend!$Q$9:$T$52,3,FALSE),MASTER_DATA_NORMALIZED!FX133)</f>
        <v>#N/A</v>
      </c>
      <c r="FY133" s="97">
        <f>IF(AND(MASTER_DATA_NORMALIZED!FY133=0,FY$22=$L$22),VLOOKUP(MASTER_DATA_PROCESSED!$C133,Backend!$Q$9:$T$52,3,FALSE),MASTER_DATA_NORMALIZED!FY133)</f>
        <v>0</v>
      </c>
      <c r="FZ133" s="97">
        <f>IF(AND(MASTER_DATA_NORMALIZED!FZ133=0,FZ$22=$L$22),VLOOKUP(MASTER_DATA_PROCESSED!$C133,Backend!$Q$9:$T$52,3,FALSE),MASTER_DATA_NORMALIZED!FZ133)</f>
        <v>0</v>
      </c>
      <c r="GA133" s="97">
        <f>IF(AND(MASTER_DATA_NORMALIZED!GA133=0,GA$22=$L$22),VLOOKUP(MASTER_DATA_PROCESSED!$C133,Backend!$Q$9:$T$52,3,FALSE),MASTER_DATA_NORMALIZED!GA133)</f>
        <v>0</v>
      </c>
      <c r="GB133" s="97" t="e">
        <f>IF(AND(MASTER_DATA_NORMALIZED!GB133=0,GB$22=$L$22),VLOOKUP(MASTER_DATA_PROCESSED!$C133,Backend!$Q$9:$T$52,3,FALSE),MASTER_DATA_NORMALIZED!GB133)</f>
        <v>#N/A</v>
      </c>
      <c r="GC133" s="97">
        <f>IF(AND(MASTER_DATA_NORMALIZED!GC133=0,GC$22=$L$22),VLOOKUP(MASTER_DATA_PROCESSED!$C133,Backend!$Q$9:$T$52,3,FALSE),MASTER_DATA_NORMALIZED!GC133)</f>
        <v>0</v>
      </c>
      <c r="GD133" s="97">
        <f>IF(AND(MASTER_DATA_NORMALIZED!GD133=0,GD$22=$L$22),VLOOKUP(MASTER_DATA_PROCESSED!$C133,Backend!$Q$9:$T$52,3,FALSE),MASTER_DATA_NORMALIZED!GD133)</f>
        <v>0</v>
      </c>
      <c r="GE133" s="97">
        <f>IF(AND(MASTER_DATA_NORMALIZED!GE133=0,GE$22=$L$22),VLOOKUP(MASTER_DATA_PROCESSED!$C133,Backend!$Q$9:$T$52,3,FALSE),MASTER_DATA_NORMALIZED!GE133)</f>
        <v>0</v>
      </c>
      <c r="GF133" s="97" t="e">
        <f>IF(AND(MASTER_DATA_NORMALIZED!GF133=0,GF$22=$L$22),VLOOKUP(MASTER_DATA_PROCESSED!$C133,Backend!$Q$9:$T$52,3,FALSE),MASTER_DATA_NORMALIZED!GF133)</f>
        <v>#N/A</v>
      </c>
      <c r="GG133" s="97">
        <f>IF(AND(MASTER_DATA_NORMALIZED!GG133=0,GG$22=$L$22),VLOOKUP(MASTER_DATA_PROCESSED!$C133,Backend!$Q$9:$T$52,3,FALSE),MASTER_DATA_NORMALIZED!GG133)</f>
        <v>0</v>
      </c>
      <c r="GH133" s="97">
        <f>IF(AND(MASTER_DATA_NORMALIZED!GH133=0,GH$22=$L$22),VLOOKUP(MASTER_DATA_PROCESSED!$C133,Backend!$Q$9:$T$52,3,FALSE),MASTER_DATA_NORMALIZED!GH133)</f>
        <v>0</v>
      </c>
      <c r="GI133" s="97">
        <f>IF(AND(MASTER_DATA_NORMALIZED!GI133=0,GI$22=$L$22),VLOOKUP(MASTER_DATA_PROCESSED!$C133,Backend!$Q$9:$T$52,3,FALSE),MASTER_DATA_NORMALIZED!GI133)</f>
        <v>0</v>
      </c>
      <c r="GJ133" s="97" t="e">
        <f>IF(AND(MASTER_DATA_NORMALIZED!GJ133=0,GJ$22=$L$22),VLOOKUP(MASTER_DATA_PROCESSED!$C133,Backend!$Q$9:$T$52,3,FALSE),MASTER_DATA_NORMALIZED!GJ133)</f>
        <v>#N/A</v>
      </c>
      <c r="GK133" s="97">
        <f>IF(AND(MASTER_DATA_NORMALIZED!GK133=0,GK$22=$L$22),VLOOKUP(MASTER_DATA_PROCESSED!$C133,Backend!$Q$9:$T$52,3,FALSE),MASTER_DATA_NORMALIZED!GK133)</f>
        <v>0</v>
      </c>
      <c r="GL133" s="97">
        <f>IF(AND(MASTER_DATA_NORMALIZED!GL133=0,GL$22=$L$22),VLOOKUP(MASTER_DATA_PROCESSED!$C133,Backend!$Q$9:$T$52,3,FALSE),MASTER_DATA_NORMALIZED!GL133)</f>
        <v>0</v>
      </c>
      <c r="GM133" s="97">
        <f>IF(AND(MASTER_DATA_NORMALIZED!GM133=0,GM$22=$L$22),VLOOKUP(MASTER_DATA_PROCESSED!$C133,Backend!$Q$9:$T$52,3,FALSE),MASTER_DATA_NORMALIZED!GM133)</f>
        <v>0</v>
      </c>
      <c r="GN133" s="97" t="e">
        <f>IF(AND(MASTER_DATA_NORMALIZED!GN133=0,GN$22=$L$22),VLOOKUP(MASTER_DATA_PROCESSED!$C133,Backend!$Q$9:$T$52,3,FALSE),MASTER_DATA_NORMALIZED!GN133)</f>
        <v>#N/A</v>
      </c>
      <c r="GO133" s="97">
        <f>IF(AND(MASTER_DATA_NORMALIZED!GO133=0,GO$22=$L$22),VLOOKUP(MASTER_DATA_PROCESSED!$C133,Backend!$Q$9:$T$52,3,FALSE),MASTER_DATA_NORMALIZED!GO133)</f>
        <v>0</v>
      </c>
      <c r="GP133" s="97">
        <f>IF(AND(MASTER_DATA_NORMALIZED!GP133=0,GP$22=$L$22),VLOOKUP(MASTER_DATA_PROCESSED!$C133,Backend!$Q$9:$T$52,3,FALSE),MASTER_DATA_NORMALIZED!GP133)</f>
        <v>0</v>
      </c>
      <c r="GQ133" s="97">
        <f>IF(AND(MASTER_DATA_NORMALIZED!GQ133=0,GQ$22=$L$22),VLOOKUP(MASTER_DATA_PROCESSED!$C133,Backend!$Q$9:$T$52,3,FALSE),MASTER_DATA_NORMALIZED!GQ133)</f>
        <v>0</v>
      </c>
      <c r="GR133" s="97" t="e">
        <f>IF(AND(MASTER_DATA_NORMALIZED!GR133=0,GR$22=$L$22),VLOOKUP(MASTER_DATA_PROCESSED!$C133,Backend!$Q$9:$T$52,3,FALSE),MASTER_DATA_NORMALIZED!GR133)</f>
        <v>#N/A</v>
      </c>
      <c r="GS133" s="97">
        <f>IF(AND(MASTER_DATA_NORMALIZED!GS133=0,GS$22=$L$22),VLOOKUP(MASTER_DATA_PROCESSED!$C133,Backend!$Q$9:$T$52,3,FALSE),MASTER_DATA_NORMALIZED!GS133)</f>
        <v>0</v>
      </c>
      <c r="GT133" s="97">
        <f>IF(AND(MASTER_DATA_NORMALIZED!GT133=0,GT$22=$L$22),VLOOKUP(MASTER_DATA_PROCESSED!$C133,Backend!$Q$9:$T$52,3,FALSE),MASTER_DATA_NORMALIZED!GT133)</f>
        <v>0</v>
      </c>
      <c r="GU133" s="97">
        <f>IF(AND(MASTER_DATA_NORMALIZED!GU133=0,GU$22=$L$22),VLOOKUP(MASTER_DATA_PROCESSED!$C133,Backend!$Q$9:$T$52,3,FALSE),MASTER_DATA_NORMALIZED!GU133)</f>
        <v>0</v>
      </c>
      <c r="GV133" s="97" t="e">
        <f>IF(AND(MASTER_DATA_NORMALIZED!GV133=0,GV$22=$L$22),VLOOKUP(MASTER_DATA_PROCESSED!$C133,Backend!$Q$9:$T$52,3,FALSE),MASTER_DATA_NORMALIZED!GV133)</f>
        <v>#N/A</v>
      </c>
      <c r="GW133" s="97" t="e">
        <f>IF(AND(MASTER_DATA_NORMALIZED!GW133=0,GW$22=$L$22),VLOOKUP(MASTER_DATA_PROCESSED!$C133,Backend!$Q$9:$T$52,3,FALSE),MASTER_DATA_NORMALIZED!GW133)</f>
        <v>#REF!</v>
      </c>
      <c r="GX133" s="97" t="e">
        <f>IF(AND(MASTER_DATA_NORMALIZED!GX133=0,GX$22=$L$22),VLOOKUP(MASTER_DATA_PROCESSED!$C133,Backend!$Q$9:$T$52,3,FALSE),MASTER_DATA_NORMALIZED!GX133)</f>
        <v>#REF!</v>
      </c>
      <c r="GY133" s="97" t="e">
        <f>IF(AND(MASTER_DATA_NORMALIZED!GY133=0,GY$22=$L$22),VLOOKUP(MASTER_DATA_PROCESSED!$C133,Backend!$Q$9:$T$52,3,FALSE),MASTER_DATA_NORMALIZED!GY133)</f>
        <v>#REF!</v>
      </c>
    </row>
    <row r="134" spans="2:207" hidden="1" outlineLevel="2" x14ac:dyDescent="0.3">
      <c r="B134" s="21">
        <f t="shared" si="14"/>
        <v>20</v>
      </c>
      <c r="C134" s="52">
        <f t="shared" si="15"/>
        <v>263</v>
      </c>
      <c r="D134" s="77"/>
      <c r="E134" s="52"/>
      <c r="F134" s="52">
        <v>263</v>
      </c>
      <c r="G134" s="78"/>
      <c r="H134" s="35" t="s">
        <v>130</v>
      </c>
      <c r="I134" s="97">
        <f>IF(AND(MASTER_DATA_NORMALIZED!I134=0,I$22=$L$22),VLOOKUP(MASTER_DATA_PROCESSED!$C134,Backend!$Q$9:$T$52,3,FALSE),MASTER_DATA_NORMALIZED!I134)</f>
        <v>0</v>
      </c>
      <c r="J134" s="97">
        <f>IF(AND(MASTER_DATA_NORMALIZED!J134=0,J$22=$L$22),VLOOKUP(MASTER_DATA_PROCESSED!$C134,Backend!$Q$9:$T$52,3,FALSE),MASTER_DATA_NORMALIZED!J134)</f>
        <v>0</v>
      </c>
      <c r="K134" s="97">
        <f>IF(AND(MASTER_DATA_NORMALIZED!K134=0,K$22=$L$22),VLOOKUP(MASTER_DATA_PROCESSED!$C134,Backend!$Q$9:$T$52,3,FALSE),MASTER_DATA_NORMALIZED!K134)</f>
        <v>0</v>
      </c>
      <c r="L134" s="97" t="e">
        <f>IF(AND(MASTER_DATA_NORMALIZED!L134=0,L$22=$L$22),VLOOKUP(MASTER_DATA_PROCESSED!$C134,Backend!$Q$9:$T$52,3,FALSE),MASTER_DATA_NORMALIZED!L134)</f>
        <v>#N/A</v>
      </c>
      <c r="M134" s="97">
        <f>IF(AND(MASTER_DATA_NORMALIZED!M134=0,M$22=$L$22),VLOOKUP(MASTER_DATA_PROCESSED!$C134,Backend!$Q$9:$T$52,3,FALSE),MASTER_DATA_NORMALIZED!M134)</f>
        <v>0</v>
      </c>
      <c r="N134" s="97">
        <f>IF(AND(MASTER_DATA_NORMALIZED!N134=0,N$22=$L$22),VLOOKUP(MASTER_DATA_PROCESSED!$C134,Backend!$Q$9:$T$52,3,FALSE),MASTER_DATA_NORMALIZED!N134)</f>
        <v>0</v>
      </c>
      <c r="O134" s="97">
        <f>IF(AND(MASTER_DATA_NORMALIZED!O134=0,O$22=$L$22),VLOOKUP(MASTER_DATA_PROCESSED!$C134,Backend!$Q$9:$T$52,3,FALSE),MASTER_DATA_NORMALIZED!O134)</f>
        <v>0</v>
      </c>
      <c r="P134" s="97" t="e">
        <f>IF(AND(MASTER_DATA_NORMALIZED!P134=0,P$22=$L$22),VLOOKUP(MASTER_DATA_PROCESSED!$C134,Backend!$Q$9:$T$52,3,FALSE),MASTER_DATA_NORMALIZED!P134)</f>
        <v>#N/A</v>
      </c>
      <c r="Q134" s="97">
        <f>IF(AND(MASTER_DATA_NORMALIZED!Q134=0,Q$22=$L$22),VLOOKUP(MASTER_DATA_PROCESSED!$C134,Backend!$Q$9:$T$52,3,FALSE),MASTER_DATA_NORMALIZED!Q134)</f>
        <v>0</v>
      </c>
      <c r="R134" s="97">
        <f>IF(AND(MASTER_DATA_NORMALIZED!R134=0,R$22=$L$22),VLOOKUP(MASTER_DATA_PROCESSED!$C134,Backend!$Q$9:$T$52,3,FALSE),MASTER_DATA_NORMALIZED!R134)</f>
        <v>0</v>
      </c>
      <c r="S134" s="97">
        <f>IF(AND(MASTER_DATA_NORMALIZED!S134=0,S$22=$L$22),VLOOKUP(MASTER_DATA_PROCESSED!$C134,Backend!$Q$9:$T$52,3,FALSE),MASTER_DATA_NORMALIZED!S134)</f>
        <v>0</v>
      </c>
      <c r="T134" s="97" t="e">
        <f>IF(AND(MASTER_DATA_NORMALIZED!T134=0,T$22=$L$22),VLOOKUP(MASTER_DATA_PROCESSED!$C134,Backend!$Q$9:$T$52,3,FALSE),MASTER_DATA_NORMALIZED!T134)</f>
        <v>#N/A</v>
      </c>
      <c r="U134" s="97">
        <f>IF(AND(MASTER_DATA_NORMALIZED!U134=0,U$22=$L$22),VLOOKUP(MASTER_DATA_PROCESSED!$C134,Backend!$Q$9:$T$52,3,FALSE),MASTER_DATA_NORMALIZED!U134)</f>
        <v>0</v>
      </c>
      <c r="V134" s="97">
        <f>IF(AND(MASTER_DATA_NORMALIZED!V134=0,V$22=$L$22),VLOOKUP(MASTER_DATA_PROCESSED!$C134,Backend!$Q$9:$T$52,3,FALSE),MASTER_DATA_NORMALIZED!V134)</f>
        <v>0</v>
      </c>
      <c r="W134" s="97">
        <f>IF(AND(MASTER_DATA_NORMALIZED!W134=0,W$22=$L$22),VLOOKUP(MASTER_DATA_PROCESSED!$C134,Backend!$Q$9:$T$52,3,FALSE),MASTER_DATA_NORMALIZED!W134)</f>
        <v>0</v>
      </c>
      <c r="X134" s="97" t="e">
        <f>IF(AND(MASTER_DATA_NORMALIZED!X134=0,X$22=$L$22),VLOOKUP(MASTER_DATA_PROCESSED!$C134,Backend!$Q$9:$T$52,3,FALSE),MASTER_DATA_NORMALIZED!X134)</f>
        <v>#N/A</v>
      </c>
      <c r="Y134" s="97">
        <f>IF(AND(MASTER_DATA_NORMALIZED!Y134=0,Y$22=$L$22),VLOOKUP(MASTER_DATA_PROCESSED!$C134,Backend!$Q$9:$T$52,3,FALSE),MASTER_DATA_NORMALIZED!Y134)</f>
        <v>0</v>
      </c>
      <c r="Z134" s="97">
        <f>IF(AND(MASTER_DATA_NORMALIZED!Z134=0,Z$22=$L$22),VLOOKUP(MASTER_DATA_PROCESSED!$C134,Backend!$Q$9:$T$52,3,FALSE),MASTER_DATA_NORMALIZED!Z134)</f>
        <v>0</v>
      </c>
      <c r="AA134" s="97">
        <f>IF(AND(MASTER_DATA_NORMALIZED!AA134=0,AA$22=$L$22),VLOOKUP(MASTER_DATA_PROCESSED!$C134,Backend!$Q$9:$T$52,3,FALSE),MASTER_DATA_NORMALIZED!AA134)</f>
        <v>0</v>
      </c>
      <c r="AB134" s="97" t="e">
        <f>IF(AND(MASTER_DATA_NORMALIZED!AB134=0,AB$22=$L$22),VLOOKUP(MASTER_DATA_PROCESSED!$C134,Backend!$Q$9:$T$52,3,FALSE),MASTER_DATA_NORMALIZED!AB134)</f>
        <v>#N/A</v>
      </c>
      <c r="AC134" s="97">
        <f>IF(AND(MASTER_DATA_NORMALIZED!AC134=0,AC$22=$L$22),VLOOKUP(MASTER_DATA_PROCESSED!$C134,Backend!$Q$9:$T$52,3,FALSE),MASTER_DATA_NORMALIZED!AC134)</f>
        <v>0</v>
      </c>
      <c r="AD134" s="97">
        <f>IF(AND(MASTER_DATA_NORMALIZED!AD134=0,AD$22=$L$22),VLOOKUP(MASTER_DATA_PROCESSED!$C134,Backend!$Q$9:$T$52,3,FALSE),MASTER_DATA_NORMALIZED!AD134)</f>
        <v>0</v>
      </c>
      <c r="AE134" s="97">
        <f>IF(AND(MASTER_DATA_NORMALIZED!AE134=0,AE$22=$L$22),VLOOKUP(MASTER_DATA_PROCESSED!$C134,Backend!$Q$9:$T$52,3,FALSE),MASTER_DATA_NORMALIZED!AE134)</f>
        <v>0</v>
      </c>
      <c r="AF134" s="97" t="e">
        <f>IF(AND(MASTER_DATA_NORMALIZED!AF134=0,AF$22=$L$22),VLOOKUP(MASTER_DATA_PROCESSED!$C134,Backend!$Q$9:$T$52,3,FALSE),MASTER_DATA_NORMALIZED!AF134)</f>
        <v>#N/A</v>
      </c>
      <c r="AG134" s="97">
        <f>IF(AND(MASTER_DATA_NORMALIZED!AG134=0,AG$22=$L$22),VLOOKUP(MASTER_DATA_PROCESSED!$C134,Backend!$Q$9:$T$52,3,FALSE),MASTER_DATA_NORMALIZED!AG134)</f>
        <v>0</v>
      </c>
      <c r="AH134" s="97">
        <f>IF(AND(MASTER_DATA_NORMALIZED!AH134=0,AH$22=$L$22),VLOOKUP(MASTER_DATA_PROCESSED!$C134,Backend!$Q$9:$T$52,3,FALSE),MASTER_DATA_NORMALIZED!AH134)</f>
        <v>0</v>
      </c>
      <c r="AI134" s="97">
        <f>IF(AND(MASTER_DATA_NORMALIZED!AI134=0,AI$22=$L$22),VLOOKUP(MASTER_DATA_PROCESSED!$C134,Backend!$Q$9:$T$52,3,FALSE),MASTER_DATA_NORMALIZED!AI134)</f>
        <v>0</v>
      </c>
      <c r="AJ134" s="97" t="e">
        <f>IF(AND(MASTER_DATA_NORMALIZED!AJ134=0,AJ$22=$L$22),VLOOKUP(MASTER_DATA_PROCESSED!$C134,Backend!$Q$9:$T$52,3,FALSE),MASTER_DATA_NORMALIZED!AJ134)</f>
        <v>#N/A</v>
      </c>
      <c r="AK134" s="97">
        <f>IF(AND(MASTER_DATA_NORMALIZED!AK134=0,AK$22=$L$22),VLOOKUP(MASTER_DATA_PROCESSED!$C134,Backend!$Q$9:$T$52,3,FALSE),MASTER_DATA_NORMALIZED!AK134)</f>
        <v>0</v>
      </c>
      <c r="AL134" s="97">
        <f>IF(AND(MASTER_DATA_NORMALIZED!AL134=0,AL$22=$L$22),VLOOKUP(MASTER_DATA_PROCESSED!$C134,Backend!$Q$9:$T$52,3,FALSE),MASTER_DATA_NORMALIZED!AL134)</f>
        <v>0</v>
      </c>
      <c r="AM134" s="97">
        <f>IF(AND(MASTER_DATA_NORMALIZED!AM134=0,AM$22=$L$22),VLOOKUP(MASTER_DATA_PROCESSED!$C134,Backend!$Q$9:$T$52,3,FALSE),MASTER_DATA_NORMALIZED!AM134)</f>
        <v>0</v>
      </c>
      <c r="AN134" s="97" t="e">
        <f>IF(AND(MASTER_DATA_NORMALIZED!AN134=0,AN$22=$L$22),VLOOKUP(MASTER_DATA_PROCESSED!$C134,Backend!$Q$9:$T$52,3,FALSE),MASTER_DATA_NORMALIZED!AN134)</f>
        <v>#N/A</v>
      </c>
      <c r="AO134" s="97">
        <f>IF(AND(MASTER_DATA_NORMALIZED!AO134=0,AO$22=$L$22),VLOOKUP(MASTER_DATA_PROCESSED!$C134,Backend!$Q$9:$T$52,3,FALSE),MASTER_DATA_NORMALIZED!AO134)</f>
        <v>0</v>
      </c>
      <c r="AP134" s="97">
        <f>IF(AND(MASTER_DATA_NORMALIZED!AP134=0,AP$22=$L$22),VLOOKUP(MASTER_DATA_PROCESSED!$C134,Backend!$Q$9:$T$52,3,FALSE),MASTER_DATA_NORMALIZED!AP134)</f>
        <v>0</v>
      </c>
      <c r="AQ134" s="97">
        <f>IF(AND(MASTER_DATA_NORMALIZED!AQ134=0,AQ$22=$L$22),VLOOKUP(MASTER_DATA_PROCESSED!$C134,Backend!$Q$9:$T$52,3,FALSE),MASTER_DATA_NORMALIZED!AQ134)</f>
        <v>0</v>
      </c>
      <c r="AR134" s="97" t="e">
        <f>IF(AND(MASTER_DATA_NORMALIZED!AR134=0,AR$22=$L$22),VLOOKUP(MASTER_DATA_PROCESSED!$C134,Backend!$Q$9:$T$52,3,FALSE),MASTER_DATA_NORMALIZED!AR134)</f>
        <v>#N/A</v>
      </c>
      <c r="AS134" s="97">
        <f>IF(AND(MASTER_DATA_NORMALIZED!AS134=0,AS$22=$L$22),VLOOKUP(MASTER_DATA_PROCESSED!$C134,Backend!$Q$9:$T$52,3,FALSE),MASTER_DATA_NORMALIZED!AS134)</f>
        <v>0</v>
      </c>
      <c r="AT134" s="97">
        <f>IF(AND(MASTER_DATA_NORMALIZED!AT134=0,AT$22=$L$22),VLOOKUP(MASTER_DATA_PROCESSED!$C134,Backend!$Q$9:$T$52,3,FALSE),MASTER_DATA_NORMALIZED!AT134)</f>
        <v>0</v>
      </c>
      <c r="AU134" s="97">
        <f>IF(AND(MASTER_DATA_NORMALIZED!AU134=0,AU$22=$L$22),VLOOKUP(MASTER_DATA_PROCESSED!$C134,Backend!$Q$9:$T$52,3,FALSE),MASTER_DATA_NORMALIZED!AU134)</f>
        <v>0</v>
      </c>
      <c r="AV134" s="97" t="e">
        <f>IF(AND(MASTER_DATA_NORMALIZED!AV134=0,AV$22=$L$22),VLOOKUP(MASTER_DATA_PROCESSED!$C134,Backend!$Q$9:$T$52,3,FALSE),MASTER_DATA_NORMALIZED!AV134)</f>
        <v>#N/A</v>
      </c>
      <c r="AW134" s="97">
        <f>IF(AND(MASTER_DATA_NORMALIZED!AW134=0,AW$22=$L$22),VLOOKUP(MASTER_DATA_PROCESSED!$C134,Backend!$Q$9:$T$52,3,FALSE),MASTER_DATA_NORMALIZED!AW134)</f>
        <v>0</v>
      </c>
      <c r="AX134" s="97">
        <f>IF(AND(MASTER_DATA_NORMALIZED!AX134=0,AX$22=$L$22),VLOOKUP(MASTER_DATA_PROCESSED!$C134,Backend!$Q$9:$T$52,3,FALSE),MASTER_DATA_NORMALIZED!AX134)</f>
        <v>0</v>
      </c>
      <c r="AY134" s="97">
        <f>IF(AND(MASTER_DATA_NORMALIZED!AY134=0,AY$22=$L$22),VLOOKUP(MASTER_DATA_PROCESSED!$C134,Backend!$Q$9:$T$52,3,FALSE),MASTER_DATA_NORMALIZED!AY134)</f>
        <v>0</v>
      </c>
      <c r="AZ134" s="97" t="e">
        <f>IF(AND(MASTER_DATA_NORMALIZED!AZ134=0,AZ$22=$L$22),VLOOKUP(MASTER_DATA_PROCESSED!$C134,Backend!$Q$9:$T$52,3,FALSE),MASTER_DATA_NORMALIZED!AZ134)</f>
        <v>#N/A</v>
      </c>
      <c r="BA134" s="97">
        <f>IF(AND(MASTER_DATA_NORMALIZED!BA134=0,BA$22=$L$22),VLOOKUP(MASTER_DATA_PROCESSED!$C134,Backend!$Q$9:$T$52,3,FALSE),MASTER_DATA_NORMALIZED!BA134)</f>
        <v>0</v>
      </c>
      <c r="BB134" s="97">
        <f>IF(AND(MASTER_DATA_NORMALIZED!BB134=0,BB$22=$L$22),VLOOKUP(MASTER_DATA_PROCESSED!$C134,Backend!$Q$9:$T$52,3,FALSE),MASTER_DATA_NORMALIZED!BB134)</f>
        <v>0</v>
      </c>
      <c r="BC134" s="97">
        <f>IF(AND(MASTER_DATA_NORMALIZED!BC134=0,BC$22=$L$22),VLOOKUP(MASTER_DATA_PROCESSED!$C134,Backend!$Q$9:$T$52,3,FALSE),MASTER_DATA_NORMALIZED!BC134)</f>
        <v>0</v>
      </c>
      <c r="BD134" s="97" t="e">
        <f>IF(AND(MASTER_DATA_NORMALIZED!BD134=0,BD$22=$L$22),VLOOKUP(MASTER_DATA_PROCESSED!$C134,Backend!$Q$9:$T$52,3,FALSE),MASTER_DATA_NORMALIZED!BD134)</f>
        <v>#N/A</v>
      </c>
      <c r="BE134" s="97">
        <f>IF(AND(MASTER_DATA_NORMALIZED!BE134=0,BE$22=$L$22),VLOOKUP(MASTER_DATA_PROCESSED!$C134,Backend!$Q$9:$T$52,3,FALSE),MASTER_DATA_NORMALIZED!BE134)</f>
        <v>0</v>
      </c>
      <c r="BF134" s="97">
        <f>IF(AND(MASTER_DATA_NORMALIZED!BF134=0,BF$22=$L$22),VLOOKUP(MASTER_DATA_PROCESSED!$C134,Backend!$Q$9:$T$52,3,FALSE),MASTER_DATA_NORMALIZED!BF134)</f>
        <v>0</v>
      </c>
      <c r="BG134" s="97">
        <f>IF(AND(MASTER_DATA_NORMALIZED!BG134=0,BG$22=$L$22),VLOOKUP(MASTER_DATA_PROCESSED!$C134,Backend!$Q$9:$T$52,3,FALSE),MASTER_DATA_NORMALIZED!BG134)</f>
        <v>0</v>
      </c>
      <c r="BH134" s="97" t="e">
        <f>IF(AND(MASTER_DATA_NORMALIZED!BH134=0,BH$22=$L$22),VLOOKUP(MASTER_DATA_PROCESSED!$C134,Backend!$Q$9:$T$52,3,FALSE),MASTER_DATA_NORMALIZED!BH134)</f>
        <v>#N/A</v>
      </c>
      <c r="BI134" s="97">
        <f>IF(AND(MASTER_DATA_NORMALIZED!BI134=0,BI$22=$L$22),VLOOKUP(MASTER_DATA_PROCESSED!$C134,Backend!$Q$9:$T$52,3,FALSE),MASTER_DATA_NORMALIZED!BI134)</f>
        <v>0</v>
      </c>
      <c r="BJ134" s="97">
        <f>IF(AND(MASTER_DATA_NORMALIZED!BJ134=0,BJ$22=$L$22),VLOOKUP(MASTER_DATA_PROCESSED!$C134,Backend!$Q$9:$T$52,3,FALSE),MASTER_DATA_NORMALIZED!BJ134)</f>
        <v>0</v>
      </c>
      <c r="BK134" s="97">
        <f>IF(AND(MASTER_DATA_NORMALIZED!BK134=0,BK$22=$L$22),VLOOKUP(MASTER_DATA_PROCESSED!$C134,Backend!$Q$9:$T$52,3,FALSE),MASTER_DATA_NORMALIZED!BK134)</f>
        <v>0</v>
      </c>
      <c r="BL134" s="97" t="e">
        <f>IF(AND(MASTER_DATA_NORMALIZED!BL134=0,BL$22=$L$22),VLOOKUP(MASTER_DATA_PROCESSED!$C134,Backend!$Q$9:$T$52,3,FALSE),MASTER_DATA_NORMALIZED!BL134)</f>
        <v>#N/A</v>
      </c>
      <c r="BM134" s="97">
        <f>IF(AND(MASTER_DATA_NORMALIZED!BM134=0,BM$22=$L$22),VLOOKUP(MASTER_DATA_PROCESSED!$C134,Backend!$Q$9:$T$52,3,FALSE),MASTER_DATA_NORMALIZED!BM134)</f>
        <v>0</v>
      </c>
      <c r="BN134" s="97">
        <f>IF(AND(MASTER_DATA_NORMALIZED!BN134=0,BN$22=$L$22),VLOOKUP(MASTER_DATA_PROCESSED!$C134,Backend!$Q$9:$T$52,3,FALSE),MASTER_DATA_NORMALIZED!BN134)</f>
        <v>0</v>
      </c>
      <c r="BO134" s="97">
        <f>IF(AND(MASTER_DATA_NORMALIZED!BO134=0,BO$22=$L$22),VLOOKUP(MASTER_DATA_PROCESSED!$C134,Backend!$Q$9:$T$52,3,FALSE),MASTER_DATA_NORMALIZED!BO134)</f>
        <v>0</v>
      </c>
      <c r="BP134" s="97" t="e">
        <f>IF(AND(MASTER_DATA_NORMALIZED!BP134=0,BP$22=$L$22),VLOOKUP(MASTER_DATA_PROCESSED!$C134,Backend!$Q$9:$T$52,3,FALSE),MASTER_DATA_NORMALIZED!BP134)</f>
        <v>#N/A</v>
      </c>
      <c r="BQ134" s="97">
        <f>IF(AND(MASTER_DATA_NORMALIZED!BQ134=0,BQ$22=$L$22),VLOOKUP(MASTER_DATA_PROCESSED!$C134,Backend!$Q$9:$T$52,3,FALSE),MASTER_DATA_NORMALIZED!BQ134)</f>
        <v>0</v>
      </c>
      <c r="BR134" s="97">
        <f>IF(AND(MASTER_DATA_NORMALIZED!BR134=0,BR$22=$L$22),VLOOKUP(MASTER_DATA_PROCESSED!$C134,Backend!$Q$9:$T$52,3,FALSE),MASTER_DATA_NORMALIZED!BR134)</f>
        <v>0</v>
      </c>
      <c r="BS134" s="97">
        <f>IF(AND(MASTER_DATA_NORMALIZED!BS134=0,BS$22=$L$22),VLOOKUP(MASTER_DATA_PROCESSED!$C134,Backend!$Q$9:$T$52,3,FALSE),MASTER_DATA_NORMALIZED!BS134)</f>
        <v>0</v>
      </c>
      <c r="BT134" s="97" t="e">
        <f>IF(AND(MASTER_DATA_NORMALIZED!BT134=0,BT$22=$L$22),VLOOKUP(MASTER_DATA_PROCESSED!$C134,Backend!$Q$9:$T$52,3,FALSE),MASTER_DATA_NORMALIZED!BT134)</f>
        <v>#N/A</v>
      </c>
      <c r="BU134" s="97">
        <f>IF(AND(MASTER_DATA_NORMALIZED!BU134=0,BU$22=$L$22),VLOOKUP(MASTER_DATA_PROCESSED!$C134,Backend!$Q$9:$T$52,3,FALSE),MASTER_DATA_NORMALIZED!BU134)</f>
        <v>0</v>
      </c>
      <c r="BV134" s="97">
        <f>IF(AND(MASTER_DATA_NORMALIZED!BV134=0,BV$22=$L$22),VLOOKUP(MASTER_DATA_PROCESSED!$C134,Backend!$Q$9:$T$52,3,FALSE),MASTER_DATA_NORMALIZED!BV134)</f>
        <v>0</v>
      </c>
      <c r="BW134" s="97">
        <f>IF(AND(MASTER_DATA_NORMALIZED!BW134=0,BW$22=$L$22),VLOOKUP(MASTER_DATA_PROCESSED!$C134,Backend!$Q$9:$T$52,3,FALSE),MASTER_DATA_NORMALIZED!BW134)</f>
        <v>0</v>
      </c>
      <c r="BX134" s="97" t="e">
        <f>IF(AND(MASTER_DATA_NORMALIZED!BX134=0,BX$22=$L$22),VLOOKUP(MASTER_DATA_PROCESSED!$C134,Backend!$Q$9:$T$52,3,FALSE),MASTER_DATA_NORMALIZED!BX134)</f>
        <v>#N/A</v>
      </c>
      <c r="BY134" s="97">
        <f>IF(AND(MASTER_DATA_NORMALIZED!BY134=0,BY$22=$L$22),VLOOKUP(MASTER_DATA_PROCESSED!$C134,Backend!$Q$9:$T$52,3,FALSE),MASTER_DATA_NORMALIZED!BY134)</f>
        <v>0</v>
      </c>
      <c r="BZ134" s="97">
        <f>IF(AND(MASTER_DATA_NORMALIZED!BZ134=0,BZ$22=$L$22),VLOOKUP(MASTER_DATA_PROCESSED!$C134,Backend!$Q$9:$T$52,3,FALSE),MASTER_DATA_NORMALIZED!BZ134)</f>
        <v>0</v>
      </c>
      <c r="CA134" s="97">
        <f>IF(AND(MASTER_DATA_NORMALIZED!CA134=0,CA$22=$L$22),VLOOKUP(MASTER_DATA_PROCESSED!$C134,Backend!$Q$9:$T$52,3,FALSE),MASTER_DATA_NORMALIZED!CA134)</f>
        <v>0</v>
      </c>
      <c r="CB134" s="97" t="e">
        <f>IF(AND(MASTER_DATA_NORMALIZED!CB134=0,CB$22=$L$22),VLOOKUP(MASTER_DATA_PROCESSED!$C134,Backend!$Q$9:$T$52,3,FALSE),MASTER_DATA_NORMALIZED!CB134)</f>
        <v>#N/A</v>
      </c>
      <c r="CC134" s="97">
        <f>IF(AND(MASTER_DATA_NORMALIZED!CC134=0,CC$22=$L$22),VLOOKUP(MASTER_DATA_PROCESSED!$C134,Backend!$Q$9:$T$52,3,FALSE),MASTER_DATA_NORMALIZED!CC134)</f>
        <v>0</v>
      </c>
      <c r="CD134" s="97">
        <f>IF(AND(MASTER_DATA_NORMALIZED!CD134=0,CD$22=$L$22),VLOOKUP(MASTER_DATA_PROCESSED!$C134,Backend!$Q$9:$T$52,3,FALSE),MASTER_DATA_NORMALIZED!CD134)</f>
        <v>0</v>
      </c>
      <c r="CE134" s="97">
        <f>IF(AND(MASTER_DATA_NORMALIZED!CE134=0,CE$22=$L$22),VLOOKUP(MASTER_DATA_PROCESSED!$C134,Backend!$Q$9:$T$52,3,FALSE),MASTER_DATA_NORMALIZED!CE134)</f>
        <v>0</v>
      </c>
      <c r="CF134" s="97" t="e">
        <f>IF(AND(MASTER_DATA_NORMALIZED!CF134=0,CF$22=$L$22),VLOOKUP(MASTER_DATA_PROCESSED!$C134,Backend!$Q$9:$T$52,3,FALSE),MASTER_DATA_NORMALIZED!CF134)</f>
        <v>#N/A</v>
      </c>
      <c r="CG134" s="97">
        <f>IF(AND(MASTER_DATA_NORMALIZED!CG134=0,CG$22=$L$22),VLOOKUP(MASTER_DATA_PROCESSED!$C134,Backend!$Q$9:$T$52,3,FALSE),MASTER_DATA_NORMALIZED!CG134)</f>
        <v>0</v>
      </c>
      <c r="CH134" s="97">
        <f>IF(AND(MASTER_DATA_NORMALIZED!CH134=0,CH$22=$L$22),VLOOKUP(MASTER_DATA_PROCESSED!$C134,Backend!$Q$9:$T$52,3,FALSE),MASTER_DATA_NORMALIZED!CH134)</f>
        <v>0</v>
      </c>
      <c r="CI134" s="97">
        <f>IF(AND(MASTER_DATA_NORMALIZED!CI134=0,CI$22=$L$22),VLOOKUP(MASTER_DATA_PROCESSED!$C134,Backend!$Q$9:$T$52,3,FALSE),MASTER_DATA_NORMALIZED!CI134)</f>
        <v>0</v>
      </c>
      <c r="CJ134" s="97" t="e">
        <f>IF(AND(MASTER_DATA_NORMALIZED!CJ134=0,CJ$22=$L$22),VLOOKUP(MASTER_DATA_PROCESSED!$C134,Backend!$Q$9:$T$52,3,FALSE),MASTER_DATA_NORMALIZED!CJ134)</f>
        <v>#N/A</v>
      </c>
      <c r="CK134" s="97">
        <f>IF(AND(MASTER_DATA_NORMALIZED!CK134=0,CK$22=$L$22),VLOOKUP(MASTER_DATA_PROCESSED!$C134,Backend!$Q$9:$T$52,3,FALSE),MASTER_DATA_NORMALIZED!CK134)</f>
        <v>0</v>
      </c>
      <c r="CL134" s="97">
        <f>IF(AND(MASTER_DATA_NORMALIZED!CL134=0,CL$22=$L$22),VLOOKUP(MASTER_DATA_PROCESSED!$C134,Backend!$Q$9:$T$52,3,FALSE),MASTER_DATA_NORMALIZED!CL134)</f>
        <v>0</v>
      </c>
      <c r="CM134" s="97">
        <f>IF(AND(MASTER_DATA_NORMALIZED!CM134=0,CM$22=$L$22),VLOOKUP(MASTER_DATA_PROCESSED!$C134,Backend!$Q$9:$T$52,3,FALSE),MASTER_DATA_NORMALIZED!CM134)</f>
        <v>0</v>
      </c>
      <c r="CN134" s="97" t="e">
        <f>IF(AND(MASTER_DATA_NORMALIZED!CN134=0,CN$22=$L$22),VLOOKUP(MASTER_DATA_PROCESSED!$C134,Backend!$Q$9:$T$52,3,FALSE),MASTER_DATA_NORMALIZED!CN134)</f>
        <v>#N/A</v>
      </c>
      <c r="CO134" s="97">
        <f>IF(AND(MASTER_DATA_NORMALIZED!CO134=0,CO$22=$L$22),VLOOKUP(MASTER_DATA_PROCESSED!$C134,Backend!$Q$9:$T$52,3,FALSE),MASTER_DATA_NORMALIZED!CO134)</f>
        <v>0</v>
      </c>
      <c r="CP134" s="97">
        <f>IF(AND(MASTER_DATA_NORMALIZED!CP134=0,CP$22=$L$22),VLOOKUP(MASTER_DATA_PROCESSED!$C134,Backend!$Q$9:$T$52,3,FALSE),MASTER_DATA_NORMALIZED!CP134)</f>
        <v>0</v>
      </c>
      <c r="CQ134" s="97">
        <f>IF(AND(MASTER_DATA_NORMALIZED!CQ134=0,CQ$22=$L$22),VLOOKUP(MASTER_DATA_PROCESSED!$C134,Backend!$Q$9:$T$52,3,FALSE),MASTER_DATA_NORMALIZED!CQ134)</f>
        <v>0</v>
      </c>
      <c r="CR134" s="97" t="e">
        <f>IF(AND(MASTER_DATA_NORMALIZED!CR134=0,CR$22=$L$22),VLOOKUP(MASTER_DATA_PROCESSED!$C134,Backend!$Q$9:$T$52,3,FALSE),MASTER_DATA_NORMALIZED!CR134)</f>
        <v>#N/A</v>
      </c>
      <c r="CS134" s="97">
        <f>IF(AND(MASTER_DATA_NORMALIZED!CS134=0,CS$22=$L$22),VLOOKUP(MASTER_DATA_PROCESSED!$C134,Backend!$Q$9:$T$52,3,FALSE),MASTER_DATA_NORMALIZED!CS134)</f>
        <v>0</v>
      </c>
      <c r="CT134" s="97">
        <f>IF(AND(MASTER_DATA_NORMALIZED!CT134=0,CT$22=$L$22),VLOOKUP(MASTER_DATA_PROCESSED!$C134,Backend!$Q$9:$T$52,3,FALSE),MASTER_DATA_NORMALIZED!CT134)</f>
        <v>0</v>
      </c>
      <c r="CU134" s="97">
        <f>IF(AND(MASTER_DATA_NORMALIZED!CU134=0,CU$22=$L$22),VLOOKUP(MASTER_DATA_PROCESSED!$C134,Backend!$Q$9:$T$52,3,FALSE),MASTER_DATA_NORMALIZED!CU134)</f>
        <v>0</v>
      </c>
      <c r="CV134" s="97" t="e">
        <f>IF(AND(MASTER_DATA_NORMALIZED!CV134=0,CV$22=$L$22),VLOOKUP(MASTER_DATA_PROCESSED!$C134,Backend!$Q$9:$T$52,3,FALSE),MASTER_DATA_NORMALIZED!CV134)</f>
        <v>#N/A</v>
      </c>
      <c r="CW134" s="97">
        <f>IF(AND(MASTER_DATA_NORMALIZED!CW134=0,CW$22=$L$22),VLOOKUP(MASTER_DATA_PROCESSED!$C134,Backend!$Q$9:$T$52,3,FALSE),MASTER_DATA_NORMALIZED!CW134)</f>
        <v>0</v>
      </c>
      <c r="CX134" s="97">
        <f>IF(AND(MASTER_DATA_NORMALIZED!CX134=0,CX$22=$L$22),VLOOKUP(MASTER_DATA_PROCESSED!$C134,Backend!$Q$9:$T$52,3,FALSE),MASTER_DATA_NORMALIZED!CX134)</f>
        <v>0</v>
      </c>
      <c r="CY134" s="97">
        <f>IF(AND(MASTER_DATA_NORMALIZED!CY134=0,CY$22=$L$22),VLOOKUP(MASTER_DATA_PROCESSED!$C134,Backend!$Q$9:$T$52,3,FALSE),MASTER_DATA_NORMALIZED!CY134)</f>
        <v>0</v>
      </c>
      <c r="CZ134" s="97" t="e">
        <f>IF(AND(MASTER_DATA_NORMALIZED!CZ134=0,CZ$22=$L$22),VLOOKUP(MASTER_DATA_PROCESSED!$C134,Backend!$Q$9:$T$52,3,FALSE),MASTER_DATA_NORMALIZED!CZ134)</f>
        <v>#N/A</v>
      </c>
      <c r="DA134" s="97" t="e">
        <f>IF(AND(MASTER_DATA_NORMALIZED!DA134=0,DA$22=$L$22),VLOOKUP(MASTER_DATA_PROCESSED!$C134,Backend!$Q$9:$T$52,3,FALSE),MASTER_DATA_NORMALIZED!DA134)</f>
        <v>#DIV/0!</v>
      </c>
      <c r="DB134" s="97" t="e">
        <f>IF(AND(MASTER_DATA_NORMALIZED!DB134=0,DB$22=$L$22),VLOOKUP(MASTER_DATA_PROCESSED!$C134,Backend!$Q$9:$T$52,3,FALSE),MASTER_DATA_NORMALIZED!DB134)</f>
        <v>#DIV/0!</v>
      </c>
      <c r="DC134" s="97" t="e">
        <f>IF(AND(MASTER_DATA_NORMALIZED!DC134=0,DC$22=$L$22),VLOOKUP(MASTER_DATA_PROCESSED!$C134,Backend!$Q$9:$T$52,3,FALSE),MASTER_DATA_NORMALIZED!DC134)</f>
        <v>#DIV/0!</v>
      </c>
      <c r="DD134" s="97" t="e">
        <f>IF(AND(MASTER_DATA_NORMALIZED!DD134=0,DD$22=$L$22),VLOOKUP(MASTER_DATA_PROCESSED!$C134,Backend!$Q$9:$T$52,3,FALSE),MASTER_DATA_NORMALIZED!DD134)</f>
        <v>#N/A</v>
      </c>
      <c r="DE134" s="97">
        <f>IF(AND(MASTER_DATA_NORMALIZED!DE134=0,DE$22=$L$22),VLOOKUP(MASTER_DATA_PROCESSED!$C134,Backend!$Q$9:$T$52,3,FALSE),MASTER_DATA_NORMALIZED!DE134)</f>
        <v>0</v>
      </c>
      <c r="DF134" s="97">
        <f>IF(AND(MASTER_DATA_NORMALIZED!DF134=0,DF$22=$L$22),VLOOKUP(MASTER_DATA_PROCESSED!$C134,Backend!$Q$9:$T$52,3,FALSE),MASTER_DATA_NORMALIZED!DF134)</f>
        <v>0</v>
      </c>
      <c r="DG134" s="97">
        <f>IF(AND(MASTER_DATA_NORMALIZED!DG134=0,DG$22=$L$22),VLOOKUP(MASTER_DATA_PROCESSED!$C134,Backend!$Q$9:$T$52,3,FALSE),MASTER_DATA_NORMALIZED!DG134)</f>
        <v>0</v>
      </c>
      <c r="DH134" s="97" t="e">
        <f>IF(AND(MASTER_DATA_NORMALIZED!DH134=0,DH$22=$L$22),VLOOKUP(MASTER_DATA_PROCESSED!$C134,Backend!$Q$9:$T$52,3,FALSE),MASTER_DATA_NORMALIZED!DH134)</f>
        <v>#N/A</v>
      </c>
      <c r="DI134" s="97">
        <f>IF(AND(MASTER_DATA_NORMALIZED!DI134=0,DI$22=$L$22),VLOOKUP(MASTER_DATA_PROCESSED!$C134,Backend!$Q$9:$T$52,3,FALSE),MASTER_DATA_NORMALIZED!DI134)</f>
        <v>0</v>
      </c>
      <c r="DJ134" s="97">
        <f>IF(AND(MASTER_DATA_NORMALIZED!DJ134=0,DJ$22=$L$22),VLOOKUP(MASTER_DATA_PROCESSED!$C134,Backend!$Q$9:$T$52,3,FALSE),MASTER_DATA_NORMALIZED!DJ134)</f>
        <v>0</v>
      </c>
      <c r="DK134" s="97">
        <f>IF(AND(MASTER_DATA_NORMALIZED!DK134=0,DK$22=$L$22),VLOOKUP(MASTER_DATA_PROCESSED!$C134,Backend!$Q$9:$T$52,3,FALSE),MASTER_DATA_NORMALIZED!DK134)</f>
        <v>0</v>
      </c>
      <c r="DL134" s="97" t="e">
        <f>IF(AND(MASTER_DATA_NORMALIZED!DL134=0,DL$22=$L$22),VLOOKUP(MASTER_DATA_PROCESSED!$C134,Backend!$Q$9:$T$52,3,FALSE),MASTER_DATA_NORMALIZED!DL134)</f>
        <v>#N/A</v>
      </c>
      <c r="DM134" s="97">
        <f>IF(AND(MASTER_DATA_NORMALIZED!DM134=0,DM$22=$L$22),VLOOKUP(MASTER_DATA_PROCESSED!$C134,Backend!$Q$9:$T$52,3,FALSE),MASTER_DATA_NORMALIZED!DM134)</f>
        <v>0</v>
      </c>
      <c r="DN134" s="97">
        <f>IF(AND(MASTER_DATA_NORMALIZED!DN134=0,DN$22=$L$22),VLOOKUP(MASTER_DATA_PROCESSED!$C134,Backend!$Q$9:$T$52,3,FALSE),MASTER_DATA_NORMALIZED!DN134)</f>
        <v>0</v>
      </c>
      <c r="DO134" s="97">
        <f>IF(AND(MASTER_DATA_NORMALIZED!DO134=0,DO$22=$L$22),VLOOKUP(MASTER_DATA_PROCESSED!$C134,Backend!$Q$9:$T$52,3,FALSE),MASTER_DATA_NORMALIZED!DO134)</f>
        <v>0</v>
      </c>
      <c r="DP134" s="97" t="e">
        <f>IF(AND(MASTER_DATA_NORMALIZED!DP134=0,DP$22=$L$22),VLOOKUP(MASTER_DATA_PROCESSED!$C134,Backend!$Q$9:$T$52,3,FALSE),MASTER_DATA_NORMALIZED!DP134)</f>
        <v>#N/A</v>
      </c>
      <c r="DQ134" s="97">
        <f>IF(AND(MASTER_DATA_NORMALIZED!DQ134=0,DQ$22=$L$22),VLOOKUP(MASTER_DATA_PROCESSED!$C134,Backend!$Q$9:$T$52,3,FALSE),MASTER_DATA_NORMALIZED!DQ134)</f>
        <v>0</v>
      </c>
      <c r="DR134" s="97">
        <f>IF(AND(MASTER_DATA_NORMALIZED!DR134=0,DR$22=$L$22),VLOOKUP(MASTER_DATA_PROCESSED!$C134,Backend!$Q$9:$T$52,3,FALSE),MASTER_DATA_NORMALIZED!DR134)</f>
        <v>0</v>
      </c>
      <c r="DS134" s="97">
        <f>IF(AND(MASTER_DATA_NORMALIZED!DS134=0,DS$22=$L$22),VLOOKUP(MASTER_DATA_PROCESSED!$C134,Backend!$Q$9:$T$52,3,FALSE),MASTER_DATA_NORMALIZED!DS134)</f>
        <v>0</v>
      </c>
      <c r="DT134" s="97" t="e">
        <f>IF(AND(MASTER_DATA_NORMALIZED!DT134=0,DT$22=$L$22),VLOOKUP(MASTER_DATA_PROCESSED!$C134,Backend!$Q$9:$T$52,3,FALSE),MASTER_DATA_NORMALIZED!DT134)</f>
        <v>#N/A</v>
      </c>
      <c r="DU134" s="97">
        <f>IF(AND(MASTER_DATA_NORMALIZED!DU134=0,DU$22=$L$22),VLOOKUP(MASTER_DATA_PROCESSED!$C134,Backend!$Q$9:$T$52,3,FALSE),MASTER_DATA_NORMALIZED!DU134)</f>
        <v>0</v>
      </c>
      <c r="DV134" s="97">
        <f>IF(AND(MASTER_DATA_NORMALIZED!DV134=0,DV$22=$L$22),VLOOKUP(MASTER_DATA_PROCESSED!$C134,Backend!$Q$9:$T$52,3,FALSE),MASTER_DATA_NORMALIZED!DV134)</f>
        <v>0</v>
      </c>
      <c r="DW134" s="97">
        <f>IF(AND(MASTER_DATA_NORMALIZED!DW134=0,DW$22=$L$22),VLOOKUP(MASTER_DATA_PROCESSED!$C134,Backend!$Q$9:$T$52,3,FALSE),MASTER_DATA_NORMALIZED!DW134)</f>
        <v>0</v>
      </c>
      <c r="DX134" s="97" t="e">
        <f>IF(AND(MASTER_DATA_NORMALIZED!DX134=0,DX$22=$L$22),VLOOKUP(MASTER_DATA_PROCESSED!$C134,Backend!$Q$9:$T$52,3,FALSE),MASTER_DATA_NORMALIZED!DX134)</f>
        <v>#N/A</v>
      </c>
      <c r="DY134" s="97">
        <f>IF(AND(MASTER_DATA_NORMALIZED!DY134=0,DY$22=$L$22),VLOOKUP(MASTER_DATA_PROCESSED!$C134,Backend!$Q$9:$T$52,3,FALSE),MASTER_DATA_NORMALIZED!DY134)</f>
        <v>0</v>
      </c>
      <c r="DZ134" s="97">
        <f>IF(AND(MASTER_DATA_NORMALIZED!DZ134=0,DZ$22=$L$22),VLOOKUP(MASTER_DATA_PROCESSED!$C134,Backend!$Q$9:$T$52,3,FALSE),MASTER_DATA_NORMALIZED!DZ134)</f>
        <v>0</v>
      </c>
      <c r="EA134" s="97">
        <f>IF(AND(MASTER_DATA_NORMALIZED!EA134=0,EA$22=$L$22),VLOOKUP(MASTER_DATA_PROCESSED!$C134,Backend!$Q$9:$T$52,3,FALSE),MASTER_DATA_NORMALIZED!EA134)</f>
        <v>0</v>
      </c>
      <c r="EB134" s="97" t="e">
        <f>IF(AND(MASTER_DATA_NORMALIZED!EB134=0,EB$22=$L$22),VLOOKUP(MASTER_DATA_PROCESSED!$C134,Backend!$Q$9:$T$52,3,FALSE),MASTER_DATA_NORMALIZED!EB134)</f>
        <v>#N/A</v>
      </c>
      <c r="EC134" s="97" t="e">
        <f>IF(AND(MASTER_DATA_NORMALIZED!EC134=0,EC$22=$L$22),VLOOKUP(MASTER_DATA_PROCESSED!$C134,Backend!$Q$9:$T$52,3,FALSE),MASTER_DATA_NORMALIZED!EC134)</f>
        <v>#DIV/0!</v>
      </c>
      <c r="ED134" s="97" t="e">
        <f>IF(AND(MASTER_DATA_NORMALIZED!ED134=0,ED$22=$L$22),VLOOKUP(MASTER_DATA_PROCESSED!$C134,Backend!$Q$9:$T$52,3,FALSE),MASTER_DATA_NORMALIZED!ED134)</f>
        <v>#DIV/0!</v>
      </c>
      <c r="EE134" s="97" t="e">
        <f>IF(AND(MASTER_DATA_NORMALIZED!EE134=0,EE$22=$L$22),VLOOKUP(MASTER_DATA_PROCESSED!$C134,Backend!$Q$9:$T$52,3,FALSE),MASTER_DATA_NORMALIZED!EE134)</f>
        <v>#DIV/0!</v>
      </c>
      <c r="EF134" s="97" t="e">
        <f>IF(AND(MASTER_DATA_NORMALIZED!EF134=0,EF$22=$L$22),VLOOKUP(MASTER_DATA_PROCESSED!$C134,Backend!$Q$9:$T$52,3,FALSE),MASTER_DATA_NORMALIZED!EF134)</f>
        <v>#VALUE!</v>
      </c>
      <c r="EG134" s="97">
        <f>IF(AND(MASTER_DATA_NORMALIZED!EG134=0,EG$22=$L$22),VLOOKUP(MASTER_DATA_PROCESSED!$C134,Backend!$Q$9:$T$52,3,FALSE),MASTER_DATA_NORMALIZED!EG134)</f>
        <v>0</v>
      </c>
      <c r="EH134" s="97">
        <f>IF(AND(MASTER_DATA_NORMALIZED!EH134=0,EH$22=$L$22),VLOOKUP(MASTER_DATA_PROCESSED!$C134,Backend!$Q$9:$T$52,3,FALSE),MASTER_DATA_NORMALIZED!EH134)</f>
        <v>0</v>
      </c>
      <c r="EI134" s="97">
        <f>IF(AND(MASTER_DATA_NORMALIZED!EI134=0,EI$22=$L$22),VLOOKUP(MASTER_DATA_PROCESSED!$C134,Backend!$Q$9:$T$52,3,FALSE),MASTER_DATA_NORMALIZED!EI134)</f>
        <v>0</v>
      </c>
      <c r="EJ134" s="97" t="e">
        <f>IF(AND(MASTER_DATA_NORMALIZED!EJ134=0,EJ$22=$L$22),VLOOKUP(MASTER_DATA_PROCESSED!$C134,Backend!$Q$9:$T$52,3,FALSE),MASTER_DATA_NORMALIZED!EJ134)</f>
        <v>#N/A</v>
      </c>
      <c r="EK134" s="97">
        <f>IF(AND(MASTER_DATA_NORMALIZED!EK134=0,EK$22=$L$22),VLOOKUP(MASTER_DATA_PROCESSED!$C134,Backend!$Q$9:$T$52,3,FALSE),MASTER_DATA_NORMALIZED!EK134)</f>
        <v>0</v>
      </c>
      <c r="EL134" s="97">
        <f>IF(AND(MASTER_DATA_NORMALIZED!EL134=0,EL$22=$L$22),VLOOKUP(MASTER_DATA_PROCESSED!$C134,Backend!$Q$9:$T$52,3,FALSE),MASTER_DATA_NORMALIZED!EL134)</f>
        <v>0</v>
      </c>
      <c r="EM134" s="97">
        <f>IF(AND(MASTER_DATA_NORMALIZED!EM134=0,EM$22=$L$22),VLOOKUP(MASTER_DATA_PROCESSED!$C134,Backend!$Q$9:$T$52,3,FALSE),MASTER_DATA_NORMALIZED!EM134)</f>
        <v>0</v>
      </c>
      <c r="EN134" s="97" t="e">
        <f>IF(AND(MASTER_DATA_NORMALIZED!EN134=0,EN$22=$L$22),VLOOKUP(MASTER_DATA_PROCESSED!$C134,Backend!$Q$9:$T$52,3,FALSE),MASTER_DATA_NORMALIZED!EN134)</f>
        <v>#N/A</v>
      </c>
      <c r="EO134" s="97">
        <f>IF(AND(MASTER_DATA_NORMALIZED!EO134=0,EO$22=$L$22),VLOOKUP(MASTER_DATA_PROCESSED!$C134,Backend!$Q$9:$T$52,3,FALSE),MASTER_DATA_NORMALIZED!EO134)</f>
        <v>0</v>
      </c>
      <c r="EP134" s="97">
        <f>IF(AND(MASTER_DATA_NORMALIZED!EP134=0,EP$22=$L$22),VLOOKUP(MASTER_DATA_PROCESSED!$C134,Backend!$Q$9:$T$52,3,FALSE),MASTER_DATA_NORMALIZED!EP134)</f>
        <v>0</v>
      </c>
      <c r="EQ134" s="97">
        <f>IF(AND(MASTER_DATA_NORMALIZED!EQ134=0,EQ$22=$L$22),VLOOKUP(MASTER_DATA_PROCESSED!$C134,Backend!$Q$9:$T$52,3,FALSE),MASTER_DATA_NORMALIZED!EQ134)</f>
        <v>0</v>
      </c>
      <c r="ER134" s="97" t="e">
        <f>IF(AND(MASTER_DATA_NORMALIZED!ER134=0,ER$22=$L$22),VLOOKUP(MASTER_DATA_PROCESSED!$C134,Backend!$Q$9:$T$52,3,FALSE),MASTER_DATA_NORMALIZED!ER134)</f>
        <v>#N/A</v>
      </c>
      <c r="ES134" s="97">
        <f>IF(AND(MASTER_DATA_NORMALIZED!ES134=0,ES$22=$L$22),VLOOKUP(MASTER_DATA_PROCESSED!$C134,Backend!$Q$9:$T$52,3,FALSE),MASTER_DATA_NORMALIZED!ES134)</f>
        <v>0</v>
      </c>
      <c r="ET134" s="97">
        <f>IF(AND(MASTER_DATA_NORMALIZED!ET134=0,ET$22=$L$22),VLOOKUP(MASTER_DATA_PROCESSED!$C134,Backend!$Q$9:$T$52,3,FALSE),MASTER_DATA_NORMALIZED!ET134)</f>
        <v>0</v>
      </c>
      <c r="EU134" s="97">
        <f>IF(AND(MASTER_DATA_NORMALIZED!EU134=0,EU$22=$L$22),VLOOKUP(MASTER_DATA_PROCESSED!$C134,Backend!$Q$9:$T$52,3,FALSE),MASTER_DATA_NORMALIZED!EU134)</f>
        <v>0</v>
      </c>
      <c r="EV134" s="97" t="e">
        <f>IF(AND(MASTER_DATA_NORMALIZED!EV134=0,EV$22=$L$22),VLOOKUP(MASTER_DATA_PROCESSED!$C134,Backend!$Q$9:$T$52,3,FALSE),MASTER_DATA_NORMALIZED!EV134)</f>
        <v>#N/A</v>
      </c>
      <c r="EW134" s="97">
        <f>IF(AND(MASTER_DATA_NORMALIZED!EW134=0,EW$22=$L$22),VLOOKUP(MASTER_DATA_PROCESSED!$C134,Backend!$Q$9:$T$52,3,FALSE),MASTER_DATA_NORMALIZED!EW134)</f>
        <v>0</v>
      </c>
      <c r="EX134" s="97">
        <f>IF(AND(MASTER_DATA_NORMALIZED!EX134=0,EX$22=$L$22),VLOOKUP(MASTER_DATA_PROCESSED!$C134,Backend!$Q$9:$T$52,3,FALSE),MASTER_DATA_NORMALIZED!EX134)</f>
        <v>0</v>
      </c>
      <c r="EY134" s="97">
        <f>IF(AND(MASTER_DATA_NORMALIZED!EY134=0,EY$22=$L$22),VLOOKUP(MASTER_DATA_PROCESSED!$C134,Backend!$Q$9:$T$52,3,FALSE),MASTER_DATA_NORMALIZED!EY134)</f>
        <v>0</v>
      </c>
      <c r="EZ134" s="97" t="e">
        <f>IF(AND(MASTER_DATA_NORMALIZED!EZ134=0,EZ$22=$L$22),VLOOKUP(MASTER_DATA_PROCESSED!$C134,Backend!$Q$9:$T$52,3,FALSE),MASTER_DATA_NORMALIZED!EZ134)</f>
        <v>#N/A</v>
      </c>
      <c r="FA134" s="97">
        <f>IF(AND(MASTER_DATA_NORMALIZED!FA134=0,FA$22=$L$22),VLOOKUP(MASTER_DATA_PROCESSED!$C134,Backend!$Q$9:$T$52,3,FALSE),MASTER_DATA_NORMALIZED!FA134)</f>
        <v>0</v>
      </c>
      <c r="FB134" s="97">
        <f>IF(AND(MASTER_DATA_NORMALIZED!FB134=0,FB$22=$L$22),VLOOKUP(MASTER_DATA_PROCESSED!$C134,Backend!$Q$9:$T$52,3,FALSE),MASTER_DATA_NORMALIZED!FB134)</f>
        <v>0</v>
      </c>
      <c r="FC134" s="97">
        <f>IF(AND(MASTER_DATA_NORMALIZED!FC134=0,FC$22=$L$22),VLOOKUP(MASTER_DATA_PROCESSED!$C134,Backend!$Q$9:$T$52,3,FALSE),MASTER_DATA_NORMALIZED!FC134)</f>
        <v>0</v>
      </c>
      <c r="FD134" s="97" t="e">
        <f>IF(AND(MASTER_DATA_NORMALIZED!FD134=0,FD$22=$L$22),VLOOKUP(MASTER_DATA_PROCESSED!$C134,Backend!$Q$9:$T$52,3,FALSE),MASTER_DATA_NORMALIZED!FD134)</f>
        <v>#N/A</v>
      </c>
      <c r="FE134" s="97">
        <f>IF(AND(MASTER_DATA_NORMALIZED!FE134=0,FE$22=$L$22),VLOOKUP(MASTER_DATA_PROCESSED!$C134,Backend!$Q$9:$T$52,3,FALSE),MASTER_DATA_NORMALIZED!FE134)</f>
        <v>0</v>
      </c>
      <c r="FF134" s="97">
        <f>IF(AND(MASTER_DATA_NORMALIZED!FF134=0,FF$22=$L$22),VLOOKUP(MASTER_DATA_PROCESSED!$C134,Backend!$Q$9:$T$52,3,FALSE),MASTER_DATA_NORMALIZED!FF134)</f>
        <v>0</v>
      </c>
      <c r="FG134" s="97">
        <f>IF(AND(MASTER_DATA_NORMALIZED!FG134=0,FG$22=$L$22),VLOOKUP(MASTER_DATA_PROCESSED!$C134,Backend!$Q$9:$T$52,3,FALSE),MASTER_DATA_NORMALIZED!FG134)</f>
        <v>0</v>
      </c>
      <c r="FH134" s="97" t="e">
        <f>IF(AND(MASTER_DATA_NORMALIZED!FH134=0,FH$22=$L$22),VLOOKUP(MASTER_DATA_PROCESSED!$C134,Backend!$Q$9:$T$52,3,FALSE),MASTER_DATA_NORMALIZED!FH134)</f>
        <v>#N/A</v>
      </c>
      <c r="FI134" s="97">
        <f>IF(AND(MASTER_DATA_NORMALIZED!FI134=0,FI$22=$L$22),VLOOKUP(MASTER_DATA_PROCESSED!$C134,Backend!$Q$9:$T$52,3,FALSE),MASTER_DATA_NORMALIZED!FI134)</f>
        <v>0</v>
      </c>
      <c r="FJ134" s="97">
        <f>IF(AND(MASTER_DATA_NORMALIZED!FJ134=0,FJ$22=$L$22),VLOOKUP(MASTER_DATA_PROCESSED!$C134,Backend!$Q$9:$T$52,3,FALSE),MASTER_DATA_NORMALIZED!FJ134)</f>
        <v>0</v>
      </c>
      <c r="FK134" s="97">
        <f>IF(AND(MASTER_DATA_NORMALIZED!FK134=0,FK$22=$L$22),VLOOKUP(MASTER_DATA_PROCESSED!$C134,Backend!$Q$9:$T$52,3,FALSE),MASTER_DATA_NORMALIZED!FK134)</f>
        <v>0</v>
      </c>
      <c r="FL134" s="97" t="e">
        <f>IF(AND(MASTER_DATA_NORMALIZED!FL134=0,FL$22=$L$22),VLOOKUP(MASTER_DATA_PROCESSED!$C134,Backend!$Q$9:$T$52,3,FALSE),MASTER_DATA_NORMALIZED!FL134)</f>
        <v>#N/A</v>
      </c>
      <c r="FM134" s="97">
        <f>IF(AND(MASTER_DATA_NORMALIZED!FM134=0,FM$22=$L$22),VLOOKUP(MASTER_DATA_PROCESSED!$C134,Backend!$Q$9:$T$52,3,FALSE),MASTER_DATA_NORMALIZED!FM134)</f>
        <v>0</v>
      </c>
      <c r="FN134" s="97">
        <f>IF(AND(MASTER_DATA_NORMALIZED!FN134=0,FN$22=$L$22),VLOOKUP(MASTER_DATA_PROCESSED!$C134,Backend!$Q$9:$T$52,3,FALSE),MASTER_DATA_NORMALIZED!FN134)</f>
        <v>0</v>
      </c>
      <c r="FO134" s="97">
        <f>IF(AND(MASTER_DATA_NORMALIZED!FO134=0,FO$22=$L$22),VLOOKUP(MASTER_DATA_PROCESSED!$C134,Backend!$Q$9:$T$52,3,FALSE),MASTER_DATA_NORMALIZED!FO134)</f>
        <v>0</v>
      </c>
      <c r="FP134" s="97" t="e">
        <f>IF(AND(MASTER_DATA_NORMALIZED!FP134=0,FP$22=$L$22),VLOOKUP(MASTER_DATA_PROCESSED!$C134,Backend!$Q$9:$T$52,3,FALSE),MASTER_DATA_NORMALIZED!FP134)</f>
        <v>#N/A</v>
      </c>
      <c r="FQ134" s="97">
        <f>IF(AND(MASTER_DATA_NORMALIZED!FQ134=0,FQ$22=$L$22),VLOOKUP(MASTER_DATA_PROCESSED!$C134,Backend!$Q$9:$T$52,3,FALSE),MASTER_DATA_NORMALIZED!FQ134)</f>
        <v>0</v>
      </c>
      <c r="FR134" s="97">
        <f>IF(AND(MASTER_DATA_NORMALIZED!FR134=0,FR$22=$L$22),VLOOKUP(MASTER_DATA_PROCESSED!$C134,Backend!$Q$9:$T$52,3,FALSE),MASTER_DATA_NORMALIZED!FR134)</f>
        <v>0</v>
      </c>
      <c r="FS134" s="97">
        <f>IF(AND(MASTER_DATA_NORMALIZED!FS134=0,FS$22=$L$22),VLOOKUP(MASTER_DATA_PROCESSED!$C134,Backend!$Q$9:$T$52,3,FALSE),MASTER_DATA_NORMALIZED!FS134)</f>
        <v>0</v>
      </c>
      <c r="FT134" s="97" t="e">
        <f>IF(AND(MASTER_DATA_NORMALIZED!FT134=0,FT$22=$L$22),VLOOKUP(MASTER_DATA_PROCESSED!$C134,Backend!$Q$9:$T$52,3,FALSE),MASTER_DATA_NORMALIZED!FT134)</f>
        <v>#N/A</v>
      </c>
      <c r="FU134" s="97">
        <f>IF(AND(MASTER_DATA_NORMALIZED!FU134=0,FU$22=$L$22),VLOOKUP(MASTER_DATA_PROCESSED!$C134,Backend!$Q$9:$T$52,3,FALSE),MASTER_DATA_NORMALIZED!FU134)</f>
        <v>0</v>
      </c>
      <c r="FV134" s="97">
        <f>IF(AND(MASTER_DATA_NORMALIZED!FV134=0,FV$22=$L$22),VLOOKUP(MASTER_DATA_PROCESSED!$C134,Backend!$Q$9:$T$52,3,FALSE),MASTER_DATA_NORMALIZED!FV134)</f>
        <v>0</v>
      </c>
      <c r="FW134" s="97">
        <f>IF(AND(MASTER_DATA_NORMALIZED!FW134=0,FW$22=$L$22),VLOOKUP(MASTER_DATA_PROCESSED!$C134,Backend!$Q$9:$T$52,3,FALSE),MASTER_DATA_NORMALIZED!FW134)</f>
        <v>0</v>
      </c>
      <c r="FX134" s="97" t="e">
        <f>IF(AND(MASTER_DATA_NORMALIZED!FX134=0,FX$22=$L$22),VLOOKUP(MASTER_DATA_PROCESSED!$C134,Backend!$Q$9:$T$52,3,FALSE),MASTER_DATA_NORMALIZED!FX134)</f>
        <v>#N/A</v>
      </c>
      <c r="FY134" s="97">
        <f>IF(AND(MASTER_DATA_NORMALIZED!FY134=0,FY$22=$L$22),VLOOKUP(MASTER_DATA_PROCESSED!$C134,Backend!$Q$9:$T$52,3,FALSE),MASTER_DATA_NORMALIZED!FY134)</f>
        <v>0</v>
      </c>
      <c r="FZ134" s="97">
        <f>IF(AND(MASTER_DATA_NORMALIZED!FZ134=0,FZ$22=$L$22),VLOOKUP(MASTER_DATA_PROCESSED!$C134,Backend!$Q$9:$T$52,3,FALSE),MASTER_DATA_NORMALIZED!FZ134)</f>
        <v>0</v>
      </c>
      <c r="GA134" s="97">
        <f>IF(AND(MASTER_DATA_NORMALIZED!GA134=0,GA$22=$L$22),VLOOKUP(MASTER_DATA_PROCESSED!$C134,Backend!$Q$9:$T$52,3,FALSE),MASTER_DATA_NORMALIZED!GA134)</f>
        <v>0</v>
      </c>
      <c r="GB134" s="97" t="e">
        <f>IF(AND(MASTER_DATA_NORMALIZED!GB134=0,GB$22=$L$22),VLOOKUP(MASTER_DATA_PROCESSED!$C134,Backend!$Q$9:$T$52,3,FALSE),MASTER_DATA_NORMALIZED!GB134)</f>
        <v>#N/A</v>
      </c>
      <c r="GC134" s="97">
        <f>IF(AND(MASTER_DATA_NORMALIZED!GC134=0,GC$22=$L$22),VLOOKUP(MASTER_DATA_PROCESSED!$C134,Backend!$Q$9:$T$52,3,FALSE),MASTER_DATA_NORMALIZED!GC134)</f>
        <v>0</v>
      </c>
      <c r="GD134" s="97">
        <f>IF(AND(MASTER_DATA_NORMALIZED!GD134=0,GD$22=$L$22),VLOOKUP(MASTER_DATA_PROCESSED!$C134,Backend!$Q$9:$T$52,3,FALSE),MASTER_DATA_NORMALIZED!GD134)</f>
        <v>0</v>
      </c>
      <c r="GE134" s="97">
        <f>IF(AND(MASTER_DATA_NORMALIZED!GE134=0,GE$22=$L$22),VLOOKUP(MASTER_DATA_PROCESSED!$C134,Backend!$Q$9:$T$52,3,FALSE),MASTER_DATA_NORMALIZED!GE134)</f>
        <v>0</v>
      </c>
      <c r="GF134" s="97" t="e">
        <f>IF(AND(MASTER_DATA_NORMALIZED!GF134=0,GF$22=$L$22),VLOOKUP(MASTER_DATA_PROCESSED!$C134,Backend!$Q$9:$T$52,3,FALSE),MASTER_DATA_NORMALIZED!GF134)</f>
        <v>#N/A</v>
      </c>
      <c r="GG134" s="97">
        <f>IF(AND(MASTER_DATA_NORMALIZED!GG134=0,GG$22=$L$22),VLOOKUP(MASTER_DATA_PROCESSED!$C134,Backend!$Q$9:$T$52,3,FALSE),MASTER_DATA_NORMALIZED!GG134)</f>
        <v>0</v>
      </c>
      <c r="GH134" s="97">
        <f>IF(AND(MASTER_DATA_NORMALIZED!GH134=0,GH$22=$L$22),VLOOKUP(MASTER_DATA_PROCESSED!$C134,Backend!$Q$9:$T$52,3,FALSE),MASTER_DATA_NORMALIZED!GH134)</f>
        <v>0</v>
      </c>
      <c r="GI134" s="97">
        <f>IF(AND(MASTER_DATA_NORMALIZED!GI134=0,GI$22=$L$22),VLOOKUP(MASTER_DATA_PROCESSED!$C134,Backend!$Q$9:$T$52,3,FALSE),MASTER_DATA_NORMALIZED!GI134)</f>
        <v>0</v>
      </c>
      <c r="GJ134" s="97" t="e">
        <f>IF(AND(MASTER_DATA_NORMALIZED!GJ134=0,GJ$22=$L$22),VLOOKUP(MASTER_DATA_PROCESSED!$C134,Backend!$Q$9:$T$52,3,FALSE),MASTER_DATA_NORMALIZED!GJ134)</f>
        <v>#N/A</v>
      </c>
      <c r="GK134" s="97">
        <f>IF(AND(MASTER_DATA_NORMALIZED!GK134=0,GK$22=$L$22),VLOOKUP(MASTER_DATA_PROCESSED!$C134,Backend!$Q$9:$T$52,3,FALSE),MASTER_DATA_NORMALIZED!GK134)</f>
        <v>0</v>
      </c>
      <c r="GL134" s="97">
        <f>IF(AND(MASTER_DATA_NORMALIZED!GL134=0,GL$22=$L$22),VLOOKUP(MASTER_DATA_PROCESSED!$C134,Backend!$Q$9:$T$52,3,FALSE),MASTER_DATA_NORMALIZED!GL134)</f>
        <v>0</v>
      </c>
      <c r="GM134" s="97">
        <f>IF(AND(MASTER_DATA_NORMALIZED!GM134=0,GM$22=$L$22),VLOOKUP(MASTER_DATA_PROCESSED!$C134,Backend!$Q$9:$T$52,3,FALSE),MASTER_DATA_NORMALIZED!GM134)</f>
        <v>0</v>
      </c>
      <c r="GN134" s="97" t="e">
        <f>IF(AND(MASTER_DATA_NORMALIZED!GN134=0,GN$22=$L$22),VLOOKUP(MASTER_DATA_PROCESSED!$C134,Backend!$Q$9:$T$52,3,FALSE),MASTER_DATA_NORMALIZED!GN134)</f>
        <v>#N/A</v>
      </c>
      <c r="GO134" s="97">
        <f>IF(AND(MASTER_DATA_NORMALIZED!GO134=0,GO$22=$L$22),VLOOKUP(MASTER_DATA_PROCESSED!$C134,Backend!$Q$9:$T$52,3,FALSE),MASTER_DATA_NORMALIZED!GO134)</f>
        <v>0</v>
      </c>
      <c r="GP134" s="97">
        <f>IF(AND(MASTER_DATA_NORMALIZED!GP134=0,GP$22=$L$22),VLOOKUP(MASTER_DATA_PROCESSED!$C134,Backend!$Q$9:$T$52,3,FALSE),MASTER_DATA_NORMALIZED!GP134)</f>
        <v>0</v>
      </c>
      <c r="GQ134" s="97">
        <f>IF(AND(MASTER_DATA_NORMALIZED!GQ134=0,GQ$22=$L$22),VLOOKUP(MASTER_DATA_PROCESSED!$C134,Backend!$Q$9:$T$52,3,FALSE),MASTER_DATA_NORMALIZED!GQ134)</f>
        <v>0</v>
      </c>
      <c r="GR134" s="97" t="e">
        <f>IF(AND(MASTER_DATA_NORMALIZED!GR134=0,GR$22=$L$22),VLOOKUP(MASTER_DATA_PROCESSED!$C134,Backend!$Q$9:$T$52,3,FALSE),MASTER_DATA_NORMALIZED!GR134)</f>
        <v>#N/A</v>
      </c>
      <c r="GS134" s="97">
        <f>IF(AND(MASTER_DATA_NORMALIZED!GS134=0,GS$22=$L$22),VLOOKUP(MASTER_DATA_PROCESSED!$C134,Backend!$Q$9:$T$52,3,FALSE),MASTER_DATA_NORMALIZED!GS134)</f>
        <v>0</v>
      </c>
      <c r="GT134" s="97">
        <f>IF(AND(MASTER_DATA_NORMALIZED!GT134=0,GT$22=$L$22),VLOOKUP(MASTER_DATA_PROCESSED!$C134,Backend!$Q$9:$T$52,3,FALSE),MASTER_DATA_NORMALIZED!GT134)</f>
        <v>0</v>
      </c>
      <c r="GU134" s="97">
        <f>IF(AND(MASTER_DATA_NORMALIZED!GU134=0,GU$22=$L$22),VLOOKUP(MASTER_DATA_PROCESSED!$C134,Backend!$Q$9:$T$52,3,FALSE),MASTER_DATA_NORMALIZED!GU134)</f>
        <v>0</v>
      </c>
      <c r="GV134" s="97" t="e">
        <f>IF(AND(MASTER_DATA_NORMALIZED!GV134=0,GV$22=$L$22),VLOOKUP(MASTER_DATA_PROCESSED!$C134,Backend!$Q$9:$T$52,3,FALSE),MASTER_DATA_NORMALIZED!GV134)</f>
        <v>#N/A</v>
      </c>
      <c r="GW134" s="97" t="e">
        <f>IF(AND(MASTER_DATA_NORMALIZED!GW134=0,GW$22=$L$22),VLOOKUP(MASTER_DATA_PROCESSED!$C134,Backend!$Q$9:$T$52,3,FALSE),MASTER_DATA_NORMALIZED!GW134)</f>
        <v>#REF!</v>
      </c>
      <c r="GX134" s="97" t="e">
        <f>IF(AND(MASTER_DATA_NORMALIZED!GX134=0,GX$22=$L$22),VLOOKUP(MASTER_DATA_PROCESSED!$C134,Backend!$Q$9:$T$52,3,FALSE),MASTER_DATA_NORMALIZED!GX134)</f>
        <v>#REF!</v>
      </c>
      <c r="GY134" s="97" t="e">
        <f>IF(AND(MASTER_DATA_NORMALIZED!GY134=0,GY$22=$L$22),VLOOKUP(MASTER_DATA_PROCESSED!$C134,Backend!$Q$9:$T$52,3,FALSE),MASTER_DATA_NORMALIZED!GY134)</f>
        <v>#REF!</v>
      </c>
    </row>
    <row r="135" spans="2:207" hidden="1" outlineLevel="2" x14ac:dyDescent="0.3">
      <c r="B135" s="21">
        <f t="shared" si="14"/>
        <v>20</v>
      </c>
      <c r="C135" s="52">
        <f t="shared" si="15"/>
        <v>264</v>
      </c>
      <c r="D135" s="77"/>
      <c r="E135" s="52"/>
      <c r="F135" s="52">
        <v>264</v>
      </c>
      <c r="G135" s="78"/>
      <c r="H135" s="35" t="s">
        <v>131</v>
      </c>
      <c r="I135" s="97">
        <f>IF(AND(MASTER_DATA_NORMALIZED!I135=0,I$22=$L$22),VLOOKUP(MASTER_DATA_PROCESSED!$C135,Backend!$Q$9:$T$52,3,FALSE),MASTER_DATA_NORMALIZED!I135)</f>
        <v>0</v>
      </c>
      <c r="J135" s="97">
        <f>IF(AND(MASTER_DATA_NORMALIZED!J135=0,J$22=$L$22),VLOOKUP(MASTER_DATA_PROCESSED!$C135,Backend!$Q$9:$T$52,3,FALSE),MASTER_DATA_NORMALIZED!J135)</f>
        <v>0</v>
      </c>
      <c r="K135" s="97">
        <f>IF(AND(MASTER_DATA_NORMALIZED!K135=0,K$22=$L$22),VLOOKUP(MASTER_DATA_PROCESSED!$C135,Backend!$Q$9:$T$52,3,FALSE),MASTER_DATA_NORMALIZED!K135)</f>
        <v>0</v>
      </c>
      <c r="L135" s="97" t="e">
        <f>IF(AND(MASTER_DATA_NORMALIZED!L135=0,L$22=$L$22),VLOOKUP(MASTER_DATA_PROCESSED!$C135,Backend!$Q$9:$T$52,3,FALSE),MASTER_DATA_NORMALIZED!L135)</f>
        <v>#N/A</v>
      </c>
      <c r="M135" s="97">
        <f>IF(AND(MASTER_DATA_NORMALIZED!M135=0,M$22=$L$22),VLOOKUP(MASTER_DATA_PROCESSED!$C135,Backend!$Q$9:$T$52,3,FALSE),MASTER_DATA_NORMALIZED!M135)</f>
        <v>0</v>
      </c>
      <c r="N135" s="97">
        <f>IF(AND(MASTER_DATA_NORMALIZED!N135=0,N$22=$L$22),VLOOKUP(MASTER_DATA_PROCESSED!$C135,Backend!$Q$9:$T$52,3,FALSE),MASTER_DATA_NORMALIZED!N135)</f>
        <v>0</v>
      </c>
      <c r="O135" s="97">
        <f>IF(AND(MASTER_DATA_NORMALIZED!O135=0,O$22=$L$22),VLOOKUP(MASTER_DATA_PROCESSED!$C135,Backend!$Q$9:$T$52,3,FALSE),MASTER_DATA_NORMALIZED!O135)</f>
        <v>0</v>
      </c>
      <c r="P135" s="97" t="e">
        <f>IF(AND(MASTER_DATA_NORMALIZED!P135=0,P$22=$L$22),VLOOKUP(MASTER_DATA_PROCESSED!$C135,Backend!$Q$9:$T$52,3,FALSE),MASTER_DATA_NORMALIZED!P135)</f>
        <v>#N/A</v>
      </c>
      <c r="Q135" s="97">
        <f>IF(AND(MASTER_DATA_NORMALIZED!Q135=0,Q$22=$L$22),VLOOKUP(MASTER_DATA_PROCESSED!$C135,Backend!$Q$9:$T$52,3,FALSE),MASTER_DATA_NORMALIZED!Q135)</f>
        <v>0</v>
      </c>
      <c r="R135" s="97">
        <f>IF(AND(MASTER_DATA_NORMALIZED!R135=0,R$22=$L$22),VLOOKUP(MASTER_DATA_PROCESSED!$C135,Backend!$Q$9:$T$52,3,FALSE),MASTER_DATA_NORMALIZED!R135)</f>
        <v>0</v>
      </c>
      <c r="S135" s="97">
        <f>IF(AND(MASTER_DATA_NORMALIZED!S135=0,S$22=$L$22),VLOOKUP(MASTER_DATA_PROCESSED!$C135,Backend!$Q$9:$T$52,3,FALSE),MASTER_DATA_NORMALIZED!S135)</f>
        <v>0</v>
      </c>
      <c r="T135" s="97" t="e">
        <f>IF(AND(MASTER_DATA_NORMALIZED!T135=0,T$22=$L$22),VLOOKUP(MASTER_DATA_PROCESSED!$C135,Backend!$Q$9:$T$52,3,FALSE),MASTER_DATA_NORMALIZED!T135)</f>
        <v>#N/A</v>
      </c>
      <c r="U135" s="97">
        <f>IF(AND(MASTER_DATA_NORMALIZED!U135=0,U$22=$L$22),VLOOKUP(MASTER_DATA_PROCESSED!$C135,Backend!$Q$9:$T$52,3,FALSE),MASTER_DATA_NORMALIZED!U135)</f>
        <v>0</v>
      </c>
      <c r="V135" s="97">
        <f>IF(AND(MASTER_DATA_NORMALIZED!V135=0,V$22=$L$22),VLOOKUP(MASTER_DATA_PROCESSED!$C135,Backend!$Q$9:$T$52,3,FALSE),MASTER_DATA_NORMALIZED!V135)</f>
        <v>0</v>
      </c>
      <c r="W135" s="97">
        <f>IF(AND(MASTER_DATA_NORMALIZED!W135=0,W$22=$L$22),VLOOKUP(MASTER_DATA_PROCESSED!$C135,Backend!$Q$9:$T$52,3,FALSE),MASTER_DATA_NORMALIZED!W135)</f>
        <v>0</v>
      </c>
      <c r="X135" s="97" t="e">
        <f>IF(AND(MASTER_DATA_NORMALIZED!X135=0,X$22=$L$22),VLOOKUP(MASTER_DATA_PROCESSED!$C135,Backend!$Q$9:$T$52,3,FALSE),MASTER_DATA_NORMALIZED!X135)</f>
        <v>#N/A</v>
      </c>
      <c r="Y135" s="97">
        <f>IF(AND(MASTER_DATA_NORMALIZED!Y135=0,Y$22=$L$22),VLOOKUP(MASTER_DATA_PROCESSED!$C135,Backend!$Q$9:$T$52,3,FALSE),MASTER_DATA_NORMALIZED!Y135)</f>
        <v>0</v>
      </c>
      <c r="Z135" s="97">
        <f>IF(AND(MASTER_DATA_NORMALIZED!Z135=0,Z$22=$L$22),VLOOKUP(MASTER_DATA_PROCESSED!$C135,Backend!$Q$9:$T$52,3,FALSE),MASTER_DATA_NORMALIZED!Z135)</f>
        <v>0</v>
      </c>
      <c r="AA135" s="97">
        <f>IF(AND(MASTER_DATA_NORMALIZED!AA135=0,AA$22=$L$22),VLOOKUP(MASTER_DATA_PROCESSED!$C135,Backend!$Q$9:$T$52,3,FALSE),MASTER_DATA_NORMALIZED!AA135)</f>
        <v>0</v>
      </c>
      <c r="AB135" s="97" t="e">
        <f>IF(AND(MASTER_DATA_NORMALIZED!AB135=0,AB$22=$L$22),VLOOKUP(MASTER_DATA_PROCESSED!$C135,Backend!$Q$9:$T$52,3,FALSE),MASTER_DATA_NORMALIZED!AB135)</f>
        <v>#N/A</v>
      </c>
      <c r="AC135" s="97">
        <f>IF(AND(MASTER_DATA_NORMALIZED!AC135=0,AC$22=$L$22),VLOOKUP(MASTER_DATA_PROCESSED!$C135,Backend!$Q$9:$T$52,3,FALSE),MASTER_DATA_NORMALIZED!AC135)</f>
        <v>0</v>
      </c>
      <c r="AD135" s="97">
        <f>IF(AND(MASTER_DATA_NORMALIZED!AD135=0,AD$22=$L$22),VLOOKUP(MASTER_DATA_PROCESSED!$C135,Backend!$Q$9:$T$52,3,FALSE),MASTER_DATA_NORMALIZED!AD135)</f>
        <v>0</v>
      </c>
      <c r="AE135" s="97">
        <f>IF(AND(MASTER_DATA_NORMALIZED!AE135=0,AE$22=$L$22),VLOOKUP(MASTER_DATA_PROCESSED!$C135,Backend!$Q$9:$T$52,3,FALSE),MASTER_DATA_NORMALIZED!AE135)</f>
        <v>0</v>
      </c>
      <c r="AF135" s="97" t="e">
        <f>IF(AND(MASTER_DATA_NORMALIZED!AF135=0,AF$22=$L$22),VLOOKUP(MASTER_DATA_PROCESSED!$C135,Backend!$Q$9:$T$52,3,FALSE),MASTER_DATA_NORMALIZED!AF135)</f>
        <v>#N/A</v>
      </c>
      <c r="AG135" s="97">
        <f>IF(AND(MASTER_DATA_NORMALIZED!AG135=0,AG$22=$L$22),VLOOKUP(MASTER_DATA_PROCESSED!$C135,Backend!$Q$9:$T$52,3,FALSE),MASTER_DATA_NORMALIZED!AG135)</f>
        <v>0</v>
      </c>
      <c r="AH135" s="97">
        <f>IF(AND(MASTER_DATA_NORMALIZED!AH135=0,AH$22=$L$22),VLOOKUP(MASTER_DATA_PROCESSED!$C135,Backend!$Q$9:$T$52,3,FALSE),MASTER_DATA_NORMALIZED!AH135)</f>
        <v>0</v>
      </c>
      <c r="AI135" s="97">
        <f>IF(AND(MASTER_DATA_NORMALIZED!AI135=0,AI$22=$L$22),VLOOKUP(MASTER_DATA_PROCESSED!$C135,Backend!$Q$9:$T$52,3,FALSE),MASTER_DATA_NORMALIZED!AI135)</f>
        <v>0</v>
      </c>
      <c r="AJ135" s="97" t="e">
        <f>IF(AND(MASTER_DATA_NORMALIZED!AJ135=0,AJ$22=$L$22),VLOOKUP(MASTER_DATA_PROCESSED!$C135,Backend!$Q$9:$T$52,3,FALSE),MASTER_DATA_NORMALIZED!AJ135)</f>
        <v>#N/A</v>
      </c>
      <c r="AK135" s="97">
        <f>IF(AND(MASTER_DATA_NORMALIZED!AK135=0,AK$22=$L$22),VLOOKUP(MASTER_DATA_PROCESSED!$C135,Backend!$Q$9:$T$52,3,FALSE),MASTER_DATA_NORMALIZED!AK135)</f>
        <v>0</v>
      </c>
      <c r="AL135" s="97">
        <f>IF(AND(MASTER_DATA_NORMALIZED!AL135=0,AL$22=$L$22),VLOOKUP(MASTER_DATA_PROCESSED!$C135,Backend!$Q$9:$T$52,3,FALSE),MASTER_DATA_NORMALIZED!AL135)</f>
        <v>0</v>
      </c>
      <c r="AM135" s="97">
        <f>IF(AND(MASTER_DATA_NORMALIZED!AM135=0,AM$22=$L$22),VLOOKUP(MASTER_DATA_PROCESSED!$C135,Backend!$Q$9:$T$52,3,FALSE),MASTER_DATA_NORMALIZED!AM135)</f>
        <v>0</v>
      </c>
      <c r="AN135" s="97" t="e">
        <f>IF(AND(MASTER_DATA_NORMALIZED!AN135=0,AN$22=$L$22),VLOOKUP(MASTER_DATA_PROCESSED!$C135,Backend!$Q$9:$T$52,3,FALSE),MASTER_DATA_NORMALIZED!AN135)</f>
        <v>#N/A</v>
      </c>
      <c r="AO135" s="97">
        <f>IF(AND(MASTER_DATA_NORMALIZED!AO135=0,AO$22=$L$22),VLOOKUP(MASTER_DATA_PROCESSED!$C135,Backend!$Q$9:$T$52,3,FALSE),MASTER_DATA_NORMALIZED!AO135)</f>
        <v>0</v>
      </c>
      <c r="AP135" s="97">
        <f>IF(AND(MASTER_DATA_NORMALIZED!AP135=0,AP$22=$L$22),VLOOKUP(MASTER_DATA_PROCESSED!$C135,Backend!$Q$9:$T$52,3,FALSE),MASTER_DATA_NORMALIZED!AP135)</f>
        <v>0</v>
      </c>
      <c r="AQ135" s="97">
        <f>IF(AND(MASTER_DATA_NORMALIZED!AQ135=0,AQ$22=$L$22),VLOOKUP(MASTER_DATA_PROCESSED!$C135,Backend!$Q$9:$T$52,3,FALSE),MASTER_DATA_NORMALIZED!AQ135)</f>
        <v>0</v>
      </c>
      <c r="AR135" s="97" t="e">
        <f>IF(AND(MASTER_DATA_NORMALIZED!AR135=0,AR$22=$L$22),VLOOKUP(MASTER_DATA_PROCESSED!$C135,Backend!$Q$9:$T$52,3,FALSE),MASTER_DATA_NORMALIZED!AR135)</f>
        <v>#N/A</v>
      </c>
      <c r="AS135" s="97">
        <f>IF(AND(MASTER_DATA_NORMALIZED!AS135=0,AS$22=$L$22),VLOOKUP(MASTER_DATA_PROCESSED!$C135,Backend!$Q$9:$T$52,3,FALSE),MASTER_DATA_NORMALIZED!AS135)</f>
        <v>0</v>
      </c>
      <c r="AT135" s="97">
        <f>IF(AND(MASTER_DATA_NORMALIZED!AT135=0,AT$22=$L$22),VLOOKUP(MASTER_DATA_PROCESSED!$C135,Backend!$Q$9:$T$52,3,FALSE),MASTER_DATA_NORMALIZED!AT135)</f>
        <v>0</v>
      </c>
      <c r="AU135" s="97">
        <f>IF(AND(MASTER_DATA_NORMALIZED!AU135=0,AU$22=$L$22),VLOOKUP(MASTER_DATA_PROCESSED!$C135,Backend!$Q$9:$T$52,3,FALSE),MASTER_DATA_NORMALIZED!AU135)</f>
        <v>0</v>
      </c>
      <c r="AV135" s="97" t="e">
        <f>IF(AND(MASTER_DATA_NORMALIZED!AV135=0,AV$22=$L$22),VLOOKUP(MASTER_DATA_PROCESSED!$C135,Backend!$Q$9:$T$52,3,FALSE),MASTER_DATA_NORMALIZED!AV135)</f>
        <v>#N/A</v>
      </c>
      <c r="AW135" s="97">
        <f>IF(AND(MASTER_DATA_NORMALIZED!AW135=0,AW$22=$L$22),VLOOKUP(MASTER_DATA_PROCESSED!$C135,Backend!$Q$9:$T$52,3,FALSE),MASTER_DATA_NORMALIZED!AW135)</f>
        <v>0</v>
      </c>
      <c r="AX135" s="97">
        <f>IF(AND(MASTER_DATA_NORMALIZED!AX135=0,AX$22=$L$22),VLOOKUP(MASTER_DATA_PROCESSED!$C135,Backend!$Q$9:$T$52,3,FALSE),MASTER_DATA_NORMALIZED!AX135)</f>
        <v>0</v>
      </c>
      <c r="AY135" s="97">
        <f>IF(AND(MASTER_DATA_NORMALIZED!AY135=0,AY$22=$L$22),VLOOKUP(MASTER_DATA_PROCESSED!$C135,Backend!$Q$9:$T$52,3,FALSE),MASTER_DATA_NORMALIZED!AY135)</f>
        <v>0</v>
      </c>
      <c r="AZ135" s="97" t="e">
        <f>IF(AND(MASTER_DATA_NORMALIZED!AZ135=0,AZ$22=$L$22),VLOOKUP(MASTER_DATA_PROCESSED!$C135,Backend!$Q$9:$T$52,3,FALSE),MASTER_DATA_NORMALIZED!AZ135)</f>
        <v>#N/A</v>
      </c>
      <c r="BA135" s="97">
        <f>IF(AND(MASTER_DATA_NORMALIZED!BA135=0,BA$22=$L$22),VLOOKUP(MASTER_DATA_PROCESSED!$C135,Backend!$Q$9:$T$52,3,FALSE),MASTER_DATA_NORMALIZED!BA135)</f>
        <v>0</v>
      </c>
      <c r="BB135" s="97">
        <f>IF(AND(MASTER_DATA_NORMALIZED!BB135=0,BB$22=$L$22),VLOOKUP(MASTER_DATA_PROCESSED!$C135,Backend!$Q$9:$T$52,3,FALSE),MASTER_DATA_NORMALIZED!BB135)</f>
        <v>0</v>
      </c>
      <c r="BC135" s="97">
        <f>IF(AND(MASTER_DATA_NORMALIZED!BC135=0,BC$22=$L$22),VLOOKUP(MASTER_DATA_PROCESSED!$C135,Backend!$Q$9:$T$52,3,FALSE),MASTER_DATA_NORMALIZED!BC135)</f>
        <v>0</v>
      </c>
      <c r="BD135" s="97" t="e">
        <f>IF(AND(MASTER_DATA_NORMALIZED!BD135=0,BD$22=$L$22),VLOOKUP(MASTER_DATA_PROCESSED!$C135,Backend!$Q$9:$T$52,3,FALSE),MASTER_DATA_NORMALIZED!BD135)</f>
        <v>#N/A</v>
      </c>
      <c r="BE135" s="97">
        <f>IF(AND(MASTER_DATA_NORMALIZED!BE135=0,BE$22=$L$22),VLOOKUP(MASTER_DATA_PROCESSED!$C135,Backend!$Q$9:$T$52,3,FALSE),MASTER_DATA_NORMALIZED!BE135)</f>
        <v>0</v>
      </c>
      <c r="BF135" s="97">
        <f>IF(AND(MASTER_DATA_NORMALIZED!BF135=0,BF$22=$L$22),VLOOKUP(MASTER_DATA_PROCESSED!$C135,Backend!$Q$9:$T$52,3,FALSE),MASTER_DATA_NORMALIZED!BF135)</f>
        <v>0</v>
      </c>
      <c r="BG135" s="97">
        <f>IF(AND(MASTER_DATA_NORMALIZED!BG135=0,BG$22=$L$22),VLOOKUP(MASTER_DATA_PROCESSED!$C135,Backend!$Q$9:$T$52,3,FALSE),MASTER_DATA_NORMALIZED!BG135)</f>
        <v>0</v>
      </c>
      <c r="BH135" s="97" t="e">
        <f>IF(AND(MASTER_DATA_NORMALIZED!BH135=0,BH$22=$L$22),VLOOKUP(MASTER_DATA_PROCESSED!$C135,Backend!$Q$9:$T$52,3,FALSE),MASTER_DATA_NORMALIZED!BH135)</f>
        <v>#N/A</v>
      </c>
      <c r="BI135" s="97">
        <f>IF(AND(MASTER_DATA_NORMALIZED!BI135=0,BI$22=$L$22),VLOOKUP(MASTER_DATA_PROCESSED!$C135,Backend!$Q$9:$T$52,3,FALSE),MASTER_DATA_NORMALIZED!BI135)</f>
        <v>0</v>
      </c>
      <c r="BJ135" s="97">
        <f>IF(AND(MASTER_DATA_NORMALIZED!BJ135=0,BJ$22=$L$22),VLOOKUP(MASTER_DATA_PROCESSED!$C135,Backend!$Q$9:$T$52,3,FALSE),MASTER_DATA_NORMALIZED!BJ135)</f>
        <v>0</v>
      </c>
      <c r="BK135" s="97">
        <f>IF(AND(MASTER_DATA_NORMALIZED!BK135=0,BK$22=$L$22),VLOOKUP(MASTER_DATA_PROCESSED!$C135,Backend!$Q$9:$T$52,3,FALSE),MASTER_DATA_NORMALIZED!BK135)</f>
        <v>0</v>
      </c>
      <c r="BL135" s="97" t="e">
        <f>IF(AND(MASTER_DATA_NORMALIZED!BL135=0,BL$22=$L$22),VLOOKUP(MASTER_DATA_PROCESSED!$C135,Backend!$Q$9:$T$52,3,FALSE),MASTER_DATA_NORMALIZED!BL135)</f>
        <v>#N/A</v>
      </c>
      <c r="BM135" s="97">
        <f>IF(AND(MASTER_DATA_NORMALIZED!BM135=0,BM$22=$L$22),VLOOKUP(MASTER_DATA_PROCESSED!$C135,Backend!$Q$9:$T$52,3,FALSE),MASTER_DATA_NORMALIZED!BM135)</f>
        <v>0</v>
      </c>
      <c r="BN135" s="97">
        <f>IF(AND(MASTER_DATA_NORMALIZED!BN135=0,BN$22=$L$22),VLOOKUP(MASTER_DATA_PROCESSED!$C135,Backend!$Q$9:$T$52,3,FALSE),MASTER_DATA_NORMALIZED!BN135)</f>
        <v>0</v>
      </c>
      <c r="BO135" s="97">
        <f>IF(AND(MASTER_DATA_NORMALIZED!BO135=0,BO$22=$L$22),VLOOKUP(MASTER_DATA_PROCESSED!$C135,Backend!$Q$9:$T$52,3,FALSE),MASTER_DATA_NORMALIZED!BO135)</f>
        <v>0</v>
      </c>
      <c r="BP135" s="97" t="e">
        <f>IF(AND(MASTER_DATA_NORMALIZED!BP135=0,BP$22=$L$22),VLOOKUP(MASTER_DATA_PROCESSED!$C135,Backend!$Q$9:$T$52,3,FALSE),MASTER_DATA_NORMALIZED!BP135)</f>
        <v>#N/A</v>
      </c>
      <c r="BQ135" s="97">
        <f>IF(AND(MASTER_DATA_NORMALIZED!BQ135=0,BQ$22=$L$22),VLOOKUP(MASTER_DATA_PROCESSED!$C135,Backend!$Q$9:$T$52,3,FALSE),MASTER_DATA_NORMALIZED!BQ135)</f>
        <v>0</v>
      </c>
      <c r="BR135" s="97">
        <f>IF(AND(MASTER_DATA_NORMALIZED!BR135=0,BR$22=$L$22),VLOOKUP(MASTER_DATA_PROCESSED!$C135,Backend!$Q$9:$T$52,3,FALSE),MASTER_DATA_NORMALIZED!BR135)</f>
        <v>0</v>
      </c>
      <c r="BS135" s="97">
        <f>IF(AND(MASTER_DATA_NORMALIZED!BS135=0,BS$22=$L$22),VLOOKUP(MASTER_DATA_PROCESSED!$C135,Backend!$Q$9:$T$52,3,FALSE),MASTER_DATA_NORMALIZED!BS135)</f>
        <v>0</v>
      </c>
      <c r="BT135" s="97" t="e">
        <f>IF(AND(MASTER_DATA_NORMALIZED!BT135=0,BT$22=$L$22),VLOOKUP(MASTER_DATA_PROCESSED!$C135,Backend!$Q$9:$T$52,3,FALSE),MASTER_DATA_NORMALIZED!BT135)</f>
        <v>#N/A</v>
      </c>
      <c r="BU135" s="97">
        <f>IF(AND(MASTER_DATA_NORMALIZED!BU135=0,BU$22=$L$22),VLOOKUP(MASTER_DATA_PROCESSED!$C135,Backend!$Q$9:$T$52,3,FALSE),MASTER_DATA_NORMALIZED!BU135)</f>
        <v>0</v>
      </c>
      <c r="BV135" s="97">
        <f>IF(AND(MASTER_DATA_NORMALIZED!BV135=0,BV$22=$L$22),VLOOKUP(MASTER_DATA_PROCESSED!$C135,Backend!$Q$9:$T$52,3,FALSE),MASTER_DATA_NORMALIZED!BV135)</f>
        <v>0</v>
      </c>
      <c r="BW135" s="97">
        <f>IF(AND(MASTER_DATA_NORMALIZED!BW135=0,BW$22=$L$22),VLOOKUP(MASTER_DATA_PROCESSED!$C135,Backend!$Q$9:$T$52,3,FALSE),MASTER_DATA_NORMALIZED!BW135)</f>
        <v>0</v>
      </c>
      <c r="BX135" s="97" t="e">
        <f>IF(AND(MASTER_DATA_NORMALIZED!BX135=0,BX$22=$L$22),VLOOKUP(MASTER_DATA_PROCESSED!$C135,Backend!$Q$9:$T$52,3,FALSE),MASTER_DATA_NORMALIZED!BX135)</f>
        <v>#N/A</v>
      </c>
      <c r="BY135" s="97">
        <f>IF(AND(MASTER_DATA_NORMALIZED!BY135=0,BY$22=$L$22),VLOOKUP(MASTER_DATA_PROCESSED!$C135,Backend!$Q$9:$T$52,3,FALSE),MASTER_DATA_NORMALIZED!BY135)</f>
        <v>0</v>
      </c>
      <c r="BZ135" s="97">
        <f>IF(AND(MASTER_DATA_NORMALIZED!BZ135=0,BZ$22=$L$22),VLOOKUP(MASTER_DATA_PROCESSED!$C135,Backend!$Q$9:$T$52,3,FALSE),MASTER_DATA_NORMALIZED!BZ135)</f>
        <v>0</v>
      </c>
      <c r="CA135" s="97">
        <f>IF(AND(MASTER_DATA_NORMALIZED!CA135=0,CA$22=$L$22),VLOOKUP(MASTER_DATA_PROCESSED!$C135,Backend!$Q$9:$T$52,3,FALSE),MASTER_DATA_NORMALIZED!CA135)</f>
        <v>0</v>
      </c>
      <c r="CB135" s="97" t="e">
        <f>IF(AND(MASTER_DATA_NORMALIZED!CB135=0,CB$22=$L$22),VLOOKUP(MASTER_DATA_PROCESSED!$C135,Backend!$Q$9:$T$52,3,FALSE),MASTER_DATA_NORMALIZED!CB135)</f>
        <v>#N/A</v>
      </c>
      <c r="CC135" s="97">
        <f>IF(AND(MASTER_DATA_NORMALIZED!CC135=0,CC$22=$L$22),VLOOKUP(MASTER_DATA_PROCESSED!$C135,Backend!$Q$9:$T$52,3,FALSE),MASTER_DATA_NORMALIZED!CC135)</f>
        <v>0</v>
      </c>
      <c r="CD135" s="97">
        <f>IF(AND(MASTER_DATA_NORMALIZED!CD135=0,CD$22=$L$22),VLOOKUP(MASTER_DATA_PROCESSED!$C135,Backend!$Q$9:$T$52,3,FALSE),MASTER_DATA_NORMALIZED!CD135)</f>
        <v>0</v>
      </c>
      <c r="CE135" s="97">
        <f>IF(AND(MASTER_DATA_NORMALIZED!CE135=0,CE$22=$L$22),VLOOKUP(MASTER_DATA_PROCESSED!$C135,Backend!$Q$9:$T$52,3,FALSE),MASTER_DATA_NORMALIZED!CE135)</f>
        <v>0</v>
      </c>
      <c r="CF135" s="97" t="e">
        <f>IF(AND(MASTER_DATA_NORMALIZED!CF135=0,CF$22=$L$22),VLOOKUP(MASTER_DATA_PROCESSED!$C135,Backend!$Q$9:$T$52,3,FALSE),MASTER_DATA_NORMALIZED!CF135)</f>
        <v>#N/A</v>
      </c>
      <c r="CG135" s="97">
        <f>IF(AND(MASTER_DATA_NORMALIZED!CG135=0,CG$22=$L$22),VLOOKUP(MASTER_DATA_PROCESSED!$C135,Backend!$Q$9:$T$52,3,FALSE),MASTER_DATA_NORMALIZED!CG135)</f>
        <v>0</v>
      </c>
      <c r="CH135" s="97">
        <f>IF(AND(MASTER_DATA_NORMALIZED!CH135=0,CH$22=$L$22),VLOOKUP(MASTER_DATA_PROCESSED!$C135,Backend!$Q$9:$T$52,3,FALSE),MASTER_DATA_NORMALIZED!CH135)</f>
        <v>0</v>
      </c>
      <c r="CI135" s="97">
        <f>IF(AND(MASTER_DATA_NORMALIZED!CI135=0,CI$22=$L$22),VLOOKUP(MASTER_DATA_PROCESSED!$C135,Backend!$Q$9:$T$52,3,FALSE),MASTER_DATA_NORMALIZED!CI135)</f>
        <v>0</v>
      </c>
      <c r="CJ135" s="97" t="e">
        <f>IF(AND(MASTER_DATA_NORMALIZED!CJ135=0,CJ$22=$L$22),VLOOKUP(MASTER_DATA_PROCESSED!$C135,Backend!$Q$9:$T$52,3,FALSE),MASTER_DATA_NORMALIZED!CJ135)</f>
        <v>#N/A</v>
      </c>
      <c r="CK135" s="97">
        <f>IF(AND(MASTER_DATA_NORMALIZED!CK135=0,CK$22=$L$22),VLOOKUP(MASTER_DATA_PROCESSED!$C135,Backend!$Q$9:$T$52,3,FALSE),MASTER_DATA_NORMALIZED!CK135)</f>
        <v>0</v>
      </c>
      <c r="CL135" s="97">
        <f>IF(AND(MASTER_DATA_NORMALIZED!CL135=0,CL$22=$L$22),VLOOKUP(MASTER_DATA_PROCESSED!$C135,Backend!$Q$9:$T$52,3,FALSE),MASTER_DATA_NORMALIZED!CL135)</f>
        <v>0</v>
      </c>
      <c r="CM135" s="97">
        <f>IF(AND(MASTER_DATA_NORMALIZED!CM135=0,CM$22=$L$22),VLOOKUP(MASTER_DATA_PROCESSED!$C135,Backend!$Q$9:$T$52,3,FALSE),MASTER_DATA_NORMALIZED!CM135)</f>
        <v>0</v>
      </c>
      <c r="CN135" s="97" t="e">
        <f>IF(AND(MASTER_DATA_NORMALIZED!CN135=0,CN$22=$L$22),VLOOKUP(MASTER_DATA_PROCESSED!$C135,Backend!$Q$9:$T$52,3,FALSE),MASTER_DATA_NORMALIZED!CN135)</f>
        <v>#N/A</v>
      </c>
      <c r="CO135" s="97">
        <f>IF(AND(MASTER_DATA_NORMALIZED!CO135=0,CO$22=$L$22),VLOOKUP(MASTER_DATA_PROCESSED!$C135,Backend!$Q$9:$T$52,3,FALSE),MASTER_DATA_NORMALIZED!CO135)</f>
        <v>0</v>
      </c>
      <c r="CP135" s="97">
        <f>IF(AND(MASTER_DATA_NORMALIZED!CP135=0,CP$22=$L$22),VLOOKUP(MASTER_DATA_PROCESSED!$C135,Backend!$Q$9:$T$52,3,FALSE),MASTER_DATA_NORMALIZED!CP135)</f>
        <v>0</v>
      </c>
      <c r="CQ135" s="97">
        <f>IF(AND(MASTER_DATA_NORMALIZED!CQ135=0,CQ$22=$L$22),VLOOKUP(MASTER_DATA_PROCESSED!$C135,Backend!$Q$9:$T$52,3,FALSE),MASTER_DATA_NORMALIZED!CQ135)</f>
        <v>0</v>
      </c>
      <c r="CR135" s="97" t="e">
        <f>IF(AND(MASTER_DATA_NORMALIZED!CR135=0,CR$22=$L$22),VLOOKUP(MASTER_DATA_PROCESSED!$C135,Backend!$Q$9:$T$52,3,FALSE),MASTER_DATA_NORMALIZED!CR135)</f>
        <v>#N/A</v>
      </c>
      <c r="CS135" s="97">
        <f>IF(AND(MASTER_DATA_NORMALIZED!CS135=0,CS$22=$L$22),VLOOKUP(MASTER_DATA_PROCESSED!$C135,Backend!$Q$9:$T$52,3,FALSE),MASTER_DATA_NORMALIZED!CS135)</f>
        <v>0</v>
      </c>
      <c r="CT135" s="97">
        <f>IF(AND(MASTER_DATA_NORMALIZED!CT135=0,CT$22=$L$22),VLOOKUP(MASTER_DATA_PROCESSED!$C135,Backend!$Q$9:$T$52,3,FALSE),MASTER_DATA_NORMALIZED!CT135)</f>
        <v>0</v>
      </c>
      <c r="CU135" s="97">
        <f>IF(AND(MASTER_DATA_NORMALIZED!CU135=0,CU$22=$L$22),VLOOKUP(MASTER_DATA_PROCESSED!$C135,Backend!$Q$9:$T$52,3,FALSE),MASTER_DATA_NORMALIZED!CU135)</f>
        <v>0</v>
      </c>
      <c r="CV135" s="97" t="e">
        <f>IF(AND(MASTER_DATA_NORMALIZED!CV135=0,CV$22=$L$22),VLOOKUP(MASTER_DATA_PROCESSED!$C135,Backend!$Q$9:$T$52,3,FALSE),MASTER_DATA_NORMALIZED!CV135)</f>
        <v>#N/A</v>
      </c>
      <c r="CW135" s="97">
        <f>IF(AND(MASTER_DATA_NORMALIZED!CW135=0,CW$22=$L$22),VLOOKUP(MASTER_DATA_PROCESSED!$C135,Backend!$Q$9:$T$52,3,FALSE),MASTER_DATA_NORMALIZED!CW135)</f>
        <v>0</v>
      </c>
      <c r="CX135" s="97">
        <f>IF(AND(MASTER_DATA_NORMALIZED!CX135=0,CX$22=$L$22),VLOOKUP(MASTER_DATA_PROCESSED!$C135,Backend!$Q$9:$T$52,3,FALSE),MASTER_DATA_NORMALIZED!CX135)</f>
        <v>0</v>
      </c>
      <c r="CY135" s="97">
        <f>IF(AND(MASTER_DATA_NORMALIZED!CY135=0,CY$22=$L$22),VLOOKUP(MASTER_DATA_PROCESSED!$C135,Backend!$Q$9:$T$52,3,FALSE),MASTER_DATA_NORMALIZED!CY135)</f>
        <v>0</v>
      </c>
      <c r="CZ135" s="97" t="e">
        <f>IF(AND(MASTER_DATA_NORMALIZED!CZ135=0,CZ$22=$L$22),VLOOKUP(MASTER_DATA_PROCESSED!$C135,Backend!$Q$9:$T$52,3,FALSE),MASTER_DATA_NORMALIZED!CZ135)</f>
        <v>#N/A</v>
      </c>
      <c r="DA135" s="97" t="e">
        <f>IF(AND(MASTER_DATA_NORMALIZED!DA135=0,DA$22=$L$22),VLOOKUP(MASTER_DATA_PROCESSED!$C135,Backend!$Q$9:$T$52,3,FALSE),MASTER_DATA_NORMALIZED!DA135)</f>
        <v>#DIV/0!</v>
      </c>
      <c r="DB135" s="97" t="e">
        <f>IF(AND(MASTER_DATA_NORMALIZED!DB135=0,DB$22=$L$22),VLOOKUP(MASTER_DATA_PROCESSED!$C135,Backend!$Q$9:$T$52,3,FALSE),MASTER_DATA_NORMALIZED!DB135)</f>
        <v>#DIV/0!</v>
      </c>
      <c r="DC135" s="97" t="e">
        <f>IF(AND(MASTER_DATA_NORMALIZED!DC135=0,DC$22=$L$22),VLOOKUP(MASTER_DATA_PROCESSED!$C135,Backend!$Q$9:$T$52,3,FALSE),MASTER_DATA_NORMALIZED!DC135)</f>
        <v>#DIV/0!</v>
      </c>
      <c r="DD135" s="97" t="e">
        <f>IF(AND(MASTER_DATA_NORMALIZED!DD135=0,DD$22=$L$22),VLOOKUP(MASTER_DATA_PROCESSED!$C135,Backend!$Q$9:$T$52,3,FALSE),MASTER_DATA_NORMALIZED!DD135)</f>
        <v>#N/A</v>
      </c>
      <c r="DE135" s="97">
        <f>IF(AND(MASTER_DATA_NORMALIZED!DE135=0,DE$22=$L$22),VLOOKUP(MASTER_DATA_PROCESSED!$C135,Backend!$Q$9:$T$52,3,FALSE),MASTER_DATA_NORMALIZED!DE135)</f>
        <v>0</v>
      </c>
      <c r="DF135" s="97">
        <f>IF(AND(MASTER_DATA_NORMALIZED!DF135=0,DF$22=$L$22),VLOOKUP(MASTER_DATA_PROCESSED!$C135,Backend!$Q$9:$T$52,3,FALSE),MASTER_DATA_NORMALIZED!DF135)</f>
        <v>0</v>
      </c>
      <c r="DG135" s="97">
        <f>IF(AND(MASTER_DATA_NORMALIZED!DG135=0,DG$22=$L$22),VLOOKUP(MASTER_DATA_PROCESSED!$C135,Backend!$Q$9:$T$52,3,FALSE),MASTER_DATA_NORMALIZED!DG135)</f>
        <v>0</v>
      </c>
      <c r="DH135" s="97" t="e">
        <f>IF(AND(MASTER_DATA_NORMALIZED!DH135=0,DH$22=$L$22),VLOOKUP(MASTER_DATA_PROCESSED!$C135,Backend!$Q$9:$T$52,3,FALSE),MASTER_DATA_NORMALIZED!DH135)</f>
        <v>#N/A</v>
      </c>
      <c r="DI135" s="97">
        <f>IF(AND(MASTER_DATA_NORMALIZED!DI135=0,DI$22=$L$22),VLOOKUP(MASTER_DATA_PROCESSED!$C135,Backend!$Q$9:$T$52,3,FALSE),MASTER_DATA_NORMALIZED!DI135)</f>
        <v>0</v>
      </c>
      <c r="DJ135" s="97">
        <f>IF(AND(MASTER_DATA_NORMALIZED!DJ135=0,DJ$22=$L$22),VLOOKUP(MASTER_DATA_PROCESSED!$C135,Backend!$Q$9:$T$52,3,FALSE),MASTER_DATA_NORMALIZED!DJ135)</f>
        <v>0</v>
      </c>
      <c r="DK135" s="97">
        <f>IF(AND(MASTER_DATA_NORMALIZED!DK135=0,DK$22=$L$22),VLOOKUP(MASTER_DATA_PROCESSED!$C135,Backend!$Q$9:$T$52,3,FALSE),MASTER_DATA_NORMALIZED!DK135)</f>
        <v>0</v>
      </c>
      <c r="DL135" s="97" t="e">
        <f>IF(AND(MASTER_DATA_NORMALIZED!DL135=0,DL$22=$L$22),VLOOKUP(MASTER_DATA_PROCESSED!$C135,Backend!$Q$9:$T$52,3,FALSE),MASTER_DATA_NORMALIZED!DL135)</f>
        <v>#N/A</v>
      </c>
      <c r="DM135" s="97">
        <f>IF(AND(MASTER_DATA_NORMALIZED!DM135=0,DM$22=$L$22),VLOOKUP(MASTER_DATA_PROCESSED!$C135,Backend!$Q$9:$T$52,3,FALSE),MASTER_DATA_NORMALIZED!DM135)</f>
        <v>0</v>
      </c>
      <c r="DN135" s="97">
        <f>IF(AND(MASTER_DATA_NORMALIZED!DN135=0,DN$22=$L$22),VLOOKUP(MASTER_DATA_PROCESSED!$C135,Backend!$Q$9:$T$52,3,FALSE),MASTER_DATA_NORMALIZED!DN135)</f>
        <v>0</v>
      </c>
      <c r="DO135" s="97">
        <f>IF(AND(MASTER_DATA_NORMALIZED!DO135=0,DO$22=$L$22),VLOOKUP(MASTER_DATA_PROCESSED!$C135,Backend!$Q$9:$T$52,3,FALSE),MASTER_DATA_NORMALIZED!DO135)</f>
        <v>0</v>
      </c>
      <c r="DP135" s="97" t="e">
        <f>IF(AND(MASTER_DATA_NORMALIZED!DP135=0,DP$22=$L$22),VLOOKUP(MASTER_DATA_PROCESSED!$C135,Backend!$Q$9:$T$52,3,FALSE),MASTER_DATA_NORMALIZED!DP135)</f>
        <v>#N/A</v>
      </c>
      <c r="DQ135" s="97">
        <f>IF(AND(MASTER_DATA_NORMALIZED!DQ135=0,DQ$22=$L$22),VLOOKUP(MASTER_DATA_PROCESSED!$C135,Backend!$Q$9:$T$52,3,FALSE),MASTER_DATA_NORMALIZED!DQ135)</f>
        <v>0</v>
      </c>
      <c r="DR135" s="97">
        <f>IF(AND(MASTER_DATA_NORMALIZED!DR135=0,DR$22=$L$22),VLOOKUP(MASTER_DATA_PROCESSED!$C135,Backend!$Q$9:$T$52,3,FALSE),MASTER_DATA_NORMALIZED!DR135)</f>
        <v>0</v>
      </c>
      <c r="DS135" s="97">
        <f>IF(AND(MASTER_DATA_NORMALIZED!DS135=0,DS$22=$L$22),VLOOKUP(MASTER_DATA_PROCESSED!$C135,Backend!$Q$9:$T$52,3,FALSE),MASTER_DATA_NORMALIZED!DS135)</f>
        <v>0</v>
      </c>
      <c r="DT135" s="97" t="e">
        <f>IF(AND(MASTER_DATA_NORMALIZED!DT135=0,DT$22=$L$22),VLOOKUP(MASTER_DATA_PROCESSED!$C135,Backend!$Q$9:$T$52,3,FALSE),MASTER_DATA_NORMALIZED!DT135)</f>
        <v>#N/A</v>
      </c>
      <c r="DU135" s="97">
        <f>IF(AND(MASTER_DATA_NORMALIZED!DU135=0,DU$22=$L$22),VLOOKUP(MASTER_DATA_PROCESSED!$C135,Backend!$Q$9:$T$52,3,FALSE),MASTER_DATA_NORMALIZED!DU135)</f>
        <v>0</v>
      </c>
      <c r="DV135" s="97">
        <f>IF(AND(MASTER_DATA_NORMALIZED!DV135=0,DV$22=$L$22),VLOOKUP(MASTER_DATA_PROCESSED!$C135,Backend!$Q$9:$T$52,3,FALSE),MASTER_DATA_NORMALIZED!DV135)</f>
        <v>0</v>
      </c>
      <c r="DW135" s="97">
        <f>IF(AND(MASTER_DATA_NORMALIZED!DW135=0,DW$22=$L$22),VLOOKUP(MASTER_DATA_PROCESSED!$C135,Backend!$Q$9:$T$52,3,FALSE),MASTER_DATA_NORMALIZED!DW135)</f>
        <v>0</v>
      </c>
      <c r="DX135" s="97" t="e">
        <f>IF(AND(MASTER_DATA_NORMALIZED!DX135=0,DX$22=$L$22),VLOOKUP(MASTER_DATA_PROCESSED!$C135,Backend!$Q$9:$T$52,3,FALSE),MASTER_DATA_NORMALIZED!DX135)</f>
        <v>#N/A</v>
      </c>
      <c r="DY135" s="97">
        <f>IF(AND(MASTER_DATA_NORMALIZED!DY135=0,DY$22=$L$22),VLOOKUP(MASTER_DATA_PROCESSED!$C135,Backend!$Q$9:$T$52,3,FALSE),MASTER_DATA_NORMALIZED!DY135)</f>
        <v>0</v>
      </c>
      <c r="DZ135" s="97">
        <f>IF(AND(MASTER_DATA_NORMALIZED!DZ135=0,DZ$22=$L$22),VLOOKUP(MASTER_DATA_PROCESSED!$C135,Backend!$Q$9:$T$52,3,FALSE),MASTER_DATA_NORMALIZED!DZ135)</f>
        <v>0</v>
      </c>
      <c r="EA135" s="97">
        <f>IF(AND(MASTER_DATA_NORMALIZED!EA135=0,EA$22=$L$22),VLOOKUP(MASTER_DATA_PROCESSED!$C135,Backend!$Q$9:$T$52,3,FALSE),MASTER_DATA_NORMALIZED!EA135)</f>
        <v>0</v>
      </c>
      <c r="EB135" s="97" t="e">
        <f>IF(AND(MASTER_DATA_NORMALIZED!EB135=0,EB$22=$L$22),VLOOKUP(MASTER_DATA_PROCESSED!$C135,Backend!$Q$9:$T$52,3,FALSE),MASTER_DATA_NORMALIZED!EB135)</f>
        <v>#N/A</v>
      </c>
      <c r="EC135" s="97" t="e">
        <f>IF(AND(MASTER_DATA_NORMALIZED!EC135=0,EC$22=$L$22),VLOOKUP(MASTER_DATA_PROCESSED!$C135,Backend!$Q$9:$T$52,3,FALSE),MASTER_DATA_NORMALIZED!EC135)</f>
        <v>#DIV/0!</v>
      </c>
      <c r="ED135" s="97" t="e">
        <f>IF(AND(MASTER_DATA_NORMALIZED!ED135=0,ED$22=$L$22),VLOOKUP(MASTER_DATA_PROCESSED!$C135,Backend!$Q$9:$T$52,3,FALSE),MASTER_DATA_NORMALIZED!ED135)</f>
        <v>#DIV/0!</v>
      </c>
      <c r="EE135" s="97" t="e">
        <f>IF(AND(MASTER_DATA_NORMALIZED!EE135=0,EE$22=$L$22),VLOOKUP(MASTER_DATA_PROCESSED!$C135,Backend!$Q$9:$T$52,3,FALSE),MASTER_DATA_NORMALIZED!EE135)</f>
        <v>#DIV/0!</v>
      </c>
      <c r="EF135" s="97" t="e">
        <f>IF(AND(MASTER_DATA_NORMALIZED!EF135=0,EF$22=$L$22),VLOOKUP(MASTER_DATA_PROCESSED!$C135,Backend!$Q$9:$T$52,3,FALSE),MASTER_DATA_NORMALIZED!EF135)</f>
        <v>#VALUE!</v>
      </c>
      <c r="EG135" s="97">
        <f>IF(AND(MASTER_DATA_NORMALIZED!EG135=0,EG$22=$L$22),VLOOKUP(MASTER_DATA_PROCESSED!$C135,Backend!$Q$9:$T$52,3,FALSE),MASTER_DATA_NORMALIZED!EG135)</f>
        <v>0</v>
      </c>
      <c r="EH135" s="97">
        <f>IF(AND(MASTER_DATA_NORMALIZED!EH135=0,EH$22=$L$22),VLOOKUP(MASTER_DATA_PROCESSED!$C135,Backend!$Q$9:$T$52,3,FALSE),MASTER_DATA_NORMALIZED!EH135)</f>
        <v>0</v>
      </c>
      <c r="EI135" s="97">
        <f>IF(AND(MASTER_DATA_NORMALIZED!EI135=0,EI$22=$L$22),VLOOKUP(MASTER_DATA_PROCESSED!$C135,Backend!$Q$9:$T$52,3,FALSE),MASTER_DATA_NORMALIZED!EI135)</f>
        <v>0</v>
      </c>
      <c r="EJ135" s="97" t="e">
        <f>IF(AND(MASTER_DATA_NORMALIZED!EJ135=0,EJ$22=$L$22),VLOOKUP(MASTER_DATA_PROCESSED!$C135,Backend!$Q$9:$T$52,3,FALSE),MASTER_DATA_NORMALIZED!EJ135)</f>
        <v>#N/A</v>
      </c>
      <c r="EK135" s="97">
        <f>IF(AND(MASTER_DATA_NORMALIZED!EK135=0,EK$22=$L$22),VLOOKUP(MASTER_DATA_PROCESSED!$C135,Backend!$Q$9:$T$52,3,FALSE),MASTER_DATA_NORMALIZED!EK135)</f>
        <v>0</v>
      </c>
      <c r="EL135" s="97">
        <f>IF(AND(MASTER_DATA_NORMALIZED!EL135=0,EL$22=$L$22),VLOOKUP(MASTER_DATA_PROCESSED!$C135,Backend!$Q$9:$T$52,3,FALSE),MASTER_DATA_NORMALIZED!EL135)</f>
        <v>0</v>
      </c>
      <c r="EM135" s="97">
        <f>IF(AND(MASTER_DATA_NORMALIZED!EM135=0,EM$22=$L$22),VLOOKUP(MASTER_DATA_PROCESSED!$C135,Backend!$Q$9:$T$52,3,FALSE),MASTER_DATA_NORMALIZED!EM135)</f>
        <v>0</v>
      </c>
      <c r="EN135" s="97" t="e">
        <f>IF(AND(MASTER_DATA_NORMALIZED!EN135=0,EN$22=$L$22),VLOOKUP(MASTER_DATA_PROCESSED!$C135,Backend!$Q$9:$T$52,3,FALSE),MASTER_DATA_NORMALIZED!EN135)</f>
        <v>#N/A</v>
      </c>
      <c r="EO135" s="97">
        <f>IF(AND(MASTER_DATA_NORMALIZED!EO135=0,EO$22=$L$22),VLOOKUP(MASTER_DATA_PROCESSED!$C135,Backend!$Q$9:$T$52,3,FALSE),MASTER_DATA_NORMALIZED!EO135)</f>
        <v>0</v>
      </c>
      <c r="EP135" s="97">
        <f>IF(AND(MASTER_DATA_NORMALIZED!EP135=0,EP$22=$L$22),VLOOKUP(MASTER_DATA_PROCESSED!$C135,Backend!$Q$9:$T$52,3,FALSE),MASTER_DATA_NORMALIZED!EP135)</f>
        <v>0</v>
      </c>
      <c r="EQ135" s="97">
        <f>IF(AND(MASTER_DATA_NORMALIZED!EQ135=0,EQ$22=$L$22),VLOOKUP(MASTER_DATA_PROCESSED!$C135,Backend!$Q$9:$T$52,3,FALSE),MASTER_DATA_NORMALIZED!EQ135)</f>
        <v>0</v>
      </c>
      <c r="ER135" s="97" t="e">
        <f>IF(AND(MASTER_DATA_NORMALIZED!ER135=0,ER$22=$L$22),VLOOKUP(MASTER_DATA_PROCESSED!$C135,Backend!$Q$9:$T$52,3,FALSE),MASTER_DATA_NORMALIZED!ER135)</f>
        <v>#N/A</v>
      </c>
      <c r="ES135" s="97">
        <f>IF(AND(MASTER_DATA_NORMALIZED!ES135=0,ES$22=$L$22),VLOOKUP(MASTER_DATA_PROCESSED!$C135,Backend!$Q$9:$T$52,3,FALSE),MASTER_DATA_NORMALIZED!ES135)</f>
        <v>0</v>
      </c>
      <c r="ET135" s="97">
        <f>IF(AND(MASTER_DATA_NORMALIZED!ET135=0,ET$22=$L$22),VLOOKUP(MASTER_DATA_PROCESSED!$C135,Backend!$Q$9:$T$52,3,FALSE),MASTER_DATA_NORMALIZED!ET135)</f>
        <v>0</v>
      </c>
      <c r="EU135" s="97">
        <f>IF(AND(MASTER_DATA_NORMALIZED!EU135=0,EU$22=$L$22),VLOOKUP(MASTER_DATA_PROCESSED!$C135,Backend!$Q$9:$T$52,3,FALSE),MASTER_DATA_NORMALIZED!EU135)</f>
        <v>0</v>
      </c>
      <c r="EV135" s="97" t="e">
        <f>IF(AND(MASTER_DATA_NORMALIZED!EV135=0,EV$22=$L$22),VLOOKUP(MASTER_DATA_PROCESSED!$C135,Backend!$Q$9:$T$52,3,FALSE),MASTER_DATA_NORMALIZED!EV135)</f>
        <v>#N/A</v>
      </c>
      <c r="EW135" s="97">
        <f>IF(AND(MASTER_DATA_NORMALIZED!EW135=0,EW$22=$L$22),VLOOKUP(MASTER_DATA_PROCESSED!$C135,Backend!$Q$9:$T$52,3,FALSE),MASTER_DATA_NORMALIZED!EW135)</f>
        <v>0</v>
      </c>
      <c r="EX135" s="97">
        <f>IF(AND(MASTER_DATA_NORMALIZED!EX135=0,EX$22=$L$22),VLOOKUP(MASTER_DATA_PROCESSED!$C135,Backend!$Q$9:$T$52,3,FALSE),MASTER_DATA_NORMALIZED!EX135)</f>
        <v>0</v>
      </c>
      <c r="EY135" s="97">
        <f>IF(AND(MASTER_DATA_NORMALIZED!EY135=0,EY$22=$L$22),VLOOKUP(MASTER_DATA_PROCESSED!$C135,Backend!$Q$9:$T$52,3,FALSE),MASTER_DATA_NORMALIZED!EY135)</f>
        <v>0</v>
      </c>
      <c r="EZ135" s="97" t="e">
        <f>IF(AND(MASTER_DATA_NORMALIZED!EZ135=0,EZ$22=$L$22),VLOOKUP(MASTER_DATA_PROCESSED!$C135,Backend!$Q$9:$T$52,3,FALSE),MASTER_DATA_NORMALIZED!EZ135)</f>
        <v>#N/A</v>
      </c>
      <c r="FA135" s="97">
        <f>IF(AND(MASTER_DATA_NORMALIZED!FA135=0,FA$22=$L$22),VLOOKUP(MASTER_DATA_PROCESSED!$C135,Backend!$Q$9:$T$52,3,FALSE),MASTER_DATA_NORMALIZED!FA135)</f>
        <v>0</v>
      </c>
      <c r="FB135" s="97">
        <f>IF(AND(MASTER_DATA_NORMALIZED!FB135=0,FB$22=$L$22),VLOOKUP(MASTER_DATA_PROCESSED!$C135,Backend!$Q$9:$T$52,3,FALSE),MASTER_DATA_NORMALIZED!FB135)</f>
        <v>0</v>
      </c>
      <c r="FC135" s="97">
        <f>IF(AND(MASTER_DATA_NORMALIZED!FC135=0,FC$22=$L$22),VLOOKUP(MASTER_DATA_PROCESSED!$C135,Backend!$Q$9:$T$52,3,FALSE),MASTER_DATA_NORMALIZED!FC135)</f>
        <v>0</v>
      </c>
      <c r="FD135" s="97" t="e">
        <f>IF(AND(MASTER_DATA_NORMALIZED!FD135=0,FD$22=$L$22),VLOOKUP(MASTER_DATA_PROCESSED!$C135,Backend!$Q$9:$T$52,3,FALSE),MASTER_DATA_NORMALIZED!FD135)</f>
        <v>#N/A</v>
      </c>
      <c r="FE135" s="97">
        <f>IF(AND(MASTER_DATA_NORMALIZED!FE135=0,FE$22=$L$22),VLOOKUP(MASTER_DATA_PROCESSED!$C135,Backend!$Q$9:$T$52,3,FALSE),MASTER_DATA_NORMALIZED!FE135)</f>
        <v>0</v>
      </c>
      <c r="FF135" s="97">
        <f>IF(AND(MASTER_DATA_NORMALIZED!FF135=0,FF$22=$L$22),VLOOKUP(MASTER_DATA_PROCESSED!$C135,Backend!$Q$9:$T$52,3,FALSE),MASTER_DATA_NORMALIZED!FF135)</f>
        <v>0</v>
      </c>
      <c r="FG135" s="97">
        <f>IF(AND(MASTER_DATA_NORMALIZED!FG135=0,FG$22=$L$22),VLOOKUP(MASTER_DATA_PROCESSED!$C135,Backend!$Q$9:$T$52,3,FALSE),MASTER_DATA_NORMALIZED!FG135)</f>
        <v>0</v>
      </c>
      <c r="FH135" s="97" t="e">
        <f>IF(AND(MASTER_DATA_NORMALIZED!FH135=0,FH$22=$L$22),VLOOKUP(MASTER_DATA_PROCESSED!$C135,Backend!$Q$9:$T$52,3,FALSE),MASTER_DATA_NORMALIZED!FH135)</f>
        <v>#N/A</v>
      </c>
      <c r="FI135" s="97">
        <f>IF(AND(MASTER_DATA_NORMALIZED!FI135=0,FI$22=$L$22),VLOOKUP(MASTER_DATA_PROCESSED!$C135,Backend!$Q$9:$T$52,3,FALSE),MASTER_DATA_NORMALIZED!FI135)</f>
        <v>0</v>
      </c>
      <c r="FJ135" s="97">
        <f>IF(AND(MASTER_DATA_NORMALIZED!FJ135=0,FJ$22=$L$22),VLOOKUP(MASTER_DATA_PROCESSED!$C135,Backend!$Q$9:$T$52,3,FALSE),MASTER_DATA_NORMALIZED!FJ135)</f>
        <v>0</v>
      </c>
      <c r="FK135" s="97">
        <f>IF(AND(MASTER_DATA_NORMALIZED!FK135=0,FK$22=$L$22),VLOOKUP(MASTER_DATA_PROCESSED!$C135,Backend!$Q$9:$T$52,3,FALSE),MASTER_DATA_NORMALIZED!FK135)</f>
        <v>0</v>
      </c>
      <c r="FL135" s="97" t="e">
        <f>IF(AND(MASTER_DATA_NORMALIZED!FL135=0,FL$22=$L$22),VLOOKUP(MASTER_DATA_PROCESSED!$C135,Backend!$Q$9:$T$52,3,FALSE),MASTER_DATA_NORMALIZED!FL135)</f>
        <v>#N/A</v>
      </c>
      <c r="FM135" s="97">
        <f>IF(AND(MASTER_DATA_NORMALIZED!FM135=0,FM$22=$L$22),VLOOKUP(MASTER_DATA_PROCESSED!$C135,Backend!$Q$9:$T$52,3,FALSE),MASTER_DATA_NORMALIZED!FM135)</f>
        <v>0</v>
      </c>
      <c r="FN135" s="97">
        <f>IF(AND(MASTER_DATA_NORMALIZED!FN135=0,FN$22=$L$22),VLOOKUP(MASTER_DATA_PROCESSED!$C135,Backend!$Q$9:$T$52,3,FALSE),MASTER_DATA_NORMALIZED!FN135)</f>
        <v>0</v>
      </c>
      <c r="FO135" s="97">
        <f>IF(AND(MASTER_DATA_NORMALIZED!FO135=0,FO$22=$L$22),VLOOKUP(MASTER_DATA_PROCESSED!$C135,Backend!$Q$9:$T$52,3,FALSE),MASTER_DATA_NORMALIZED!FO135)</f>
        <v>0</v>
      </c>
      <c r="FP135" s="97" t="e">
        <f>IF(AND(MASTER_DATA_NORMALIZED!FP135=0,FP$22=$L$22),VLOOKUP(MASTER_DATA_PROCESSED!$C135,Backend!$Q$9:$T$52,3,FALSE),MASTER_DATA_NORMALIZED!FP135)</f>
        <v>#N/A</v>
      </c>
      <c r="FQ135" s="97">
        <f>IF(AND(MASTER_DATA_NORMALIZED!FQ135=0,FQ$22=$L$22),VLOOKUP(MASTER_DATA_PROCESSED!$C135,Backend!$Q$9:$T$52,3,FALSE),MASTER_DATA_NORMALIZED!FQ135)</f>
        <v>0</v>
      </c>
      <c r="FR135" s="97">
        <f>IF(AND(MASTER_DATA_NORMALIZED!FR135=0,FR$22=$L$22),VLOOKUP(MASTER_DATA_PROCESSED!$C135,Backend!$Q$9:$T$52,3,FALSE),MASTER_DATA_NORMALIZED!FR135)</f>
        <v>0</v>
      </c>
      <c r="FS135" s="97">
        <f>IF(AND(MASTER_DATA_NORMALIZED!FS135=0,FS$22=$L$22),VLOOKUP(MASTER_DATA_PROCESSED!$C135,Backend!$Q$9:$T$52,3,FALSE),MASTER_DATA_NORMALIZED!FS135)</f>
        <v>0</v>
      </c>
      <c r="FT135" s="97" t="e">
        <f>IF(AND(MASTER_DATA_NORMALIZED!FT135=0,FT$22=$L$22),VLOOKUP(MASTER_DATA_PROCESSED!$C135,Backend!$Q$9:$T$52,3,FALSE),MASTER_DATA_NORMALIZED!FT135)</f>
        <v>#N/A</v>
      </c>
      <c r="FU135" s="97">
        <f>IF(AND(MASTER_DATA_NORMALIZED!FU135=0,FU$22=$L$22),VLOOKUP(MASTER_DATA_PROCESSED!$C135,Backend!$Q$9:$T$52,3,FALSE),MASTER_DATA_NORMALIZED!FU135)</f>
        <v>0</v>
      </c>
      <c r="FV135" s="97">
        <f>IF(AND(MASTER_DATA_NORMALIZED!FV135=0,FV$22=$L$22),VLOOKUP(MASTER_DATA_PROCESSED!$C135,Backend!$Q$9:$T$52,3,FALSE),MASTER_DATA_NORMALIZED!FV135)</f>
        <v>0</v>
      </c>
      <c r="FW135" s="97">
        <f>IF(AND(MASTER_DATA_NORMALIZED!FW135=0,FW$22=$L$22),VLOOKUP(MASTER_DATA_PROCESSED!$C135,Backend!$Q$9:$T$52,3,FALSE),MASTER_DATA_NORMALIZED!FW135)</f>
        <v>0</v>
      </c>
      <c r="FX135" s="97" t="e">
        <f>IF(AND(MASTER_DATA_NORMALIZED!FX135=0,FX$22=$L$22),VLOOKUP(MASTER_DATA_PROCESSED!$C135,Backend!$Q$9:$T$52,3,FALSE),MASTER_DATA_NORMALIZED!FX135)</f>
        <v>#N/A</v>
      </c>
      <c r="FY135" s="97">
        <f>IF(AND(MASTER_DATA_NORMALIZED!FY135=0,FY$22=$L$22),VLOOKUP(MASTER_DATA_PROCESSED!$C135,Backend!$Q$9:$T$52,3,FALSE),MASTER_DATA_NORMALIZED!FY135)</f>
        <v>0</v>
      </c>
      <c r="FZ135" s="97">
        <f>IF(AND(MASTER_DATA_NORMALIZED!FZ135=0,FZ$22=$L$22),VLOOKUP(MASTER_DATA_PROCESSED!$C135,Backend!$Q$9:$T$52,3,FALSE),MASTER_DATA_NORMALIZED!FZ135)</f>
        <v>0</v>
      </c>
      <c r="GA135" s="97">
        <f>IF(AND(MASTER_DATA_NORMALIZED!GA135=0,GA$22=$L$22),VLOOKUP(MASTER_DATA_PROCESSED!$C135,Backend!$Q$9:$T$52,3,FALSE),MASTER_DATA_NORMALIZED!GA135)</f>
        <v>0</v>
      </c>
      <c r="GB135" s="97" t="e">
        <f>IF(AND(MASTER_DATA_NORMALIZED!GB135=0,GB$22=$L$22),VLOOKUP(MASTER_DATA_PROCESSED!$C135,Backend!$Q$9:$T$52,3,FALSE),MASTER_DATA_NORMALIZED!GB135)</f>
        <v>#N/A</v>
      </c>
      <c r="GC135" s="97">
        <f>IF(AND(MASTER_DATA_NORMALIZED!GC135=0,GC$22=$L$22),VLOOKUP(MASTER_DATA_PROCESSED!$C135,Backend!$Q$9:$T$52,3,FALSE),MASTER_DATA_NORMALIZED!GC135)</f>
        <v>0</v>
      </c>
      <c r="GD135" s="97">
        <f>IF(AND(MASTER_DATA_NORMALIZED!GD135=0,GD$22=$L$22),VLOOKUP(MASTER_DATA_PROCESSED!$C135,Backend!$Q$9:$T$52,3,FALSE),MASTER_DATA_NORMALIZED!GD135)</f>
        <v>0</v>
      </c>
      <c r="GE135" s="97">
        <f>IF(AND(MASTER_DATA_NORMALIZED!GE135=0,GE$22=$L$22),VLOOKUP(MASTER_DATA_PROCESSED!$C135,Backend!$Q$9:$T$52,3,FALSE),MASTER_DATA_NORMALIZED!GE135)</f>
        <v>0</v>
      </c>
      <c r="GF135" s="97" t="e">
        <f>IF(AND(MASTER_DATA_NORMALIZED!GF135=0,GF$22=$L$22),VLOOKUP(MASTER_DATA_PROCESSED!$C135,Backend!$Q$9:$T$52,3,FALSE),MASTER_DATA_NORMALIZED!GF135)</f>
        <v>#N/A</v>
      </c>
      <c r="GG135" s="97">
        <f>IF(AND(MASTER_DATA_NORMALIZED!GG135=0,GG$22=$L$22),VLOOKUP(MASTER_DATA_PROCESSED!$C135,Backend!$Q$9:$T$52,3,FALSE),MASTER_DATA_NORMALIZED!GG135)</f>
        <v>0</v>
      </c>
      <c r="GH135" s="97">
        <f>IF(AND(MASTER_DATA_NORMALIZED!GH135=0,GH$22=$L$22),VLOOKUP(MASTER_DATA_PROCESSED!$C135,Backend!$Q$9:$T$52,3,FALSE),MASTER_DATA_NORMALIZED!GH135)</f>
        <v>0</v>
      </c>
      <c r="GI135" s="97">
        <f>IF(AND(MASTER_DATA_NORMALIZED!GI135=0,GI$22=$L$22),VLOOKUP(MASTER_DATA_PROCESSED!$C135,Backend!$Q$9:$T$52,3,FALSE),MASTER_DATA_NORMALIZED!GI135)</f>
        <v>0</v>
      </c>
      <c r="GJ135" s="97" t="e">
        <f>IF(AND(MASTER_DATA_NORMALIZED!GJ135=0,GJ$22=$L$22),VLOOKUP(MASTER_DATA_PROCESSED!$C135,Backend!$Q$9:$T$52,3,FALSE),MASTER_DATA_NORMALIZED!GJ135)</f>
        <v>#N/A</v>
      </c>
      <c r="GK135" s="97">
        <f>IF(AND(MASTER_DATA_NORMALIZED!GK135=0,GK$22=$L$22),VLOOKUP(MASTER_DATA_PROCESSED!$C135,Backend!$Q$9:$T$52,3,FALSE),MASTER_DATA_NORMALIZED!GK135)</f>
        <v>0</v>
      </c>
      <c r="GL135" s="97">
        <f>IF(AND(MASTER_DATA_NORMALIZED!GL135=0,GL$22=$L$22),VLOOKUP(MASTER_DATA_PROCESSED!$C135,Backend!$Q$9:$T$52,3,FALSE),MASTER_DATA_NORMALIZED!GL135)</f>
        <v>0</v>
      </c>
      <c r="GM135" s="97">
        <f>IF(AND(MASTER_DATA_NORMALIZED!GM135=0,GM$22=$L$22),VLOOKUP(MASTER_DATA_PROCESSED!$C135,Backend!$Q$9:$T$52,3,FALSE),MASTER_DATA_NORMALIZED!GM135)</f>
        <v>0</v>
      </c>
      <c r="GN135" s="97" t="e">
        <f>IF(AND(MASTER_DATA_NORMALIZED!GN135=0,GN$22=$L$22),VLOOKUP(MASTER_DATA_PROCESSED!$C135,Backend!$Q$9:$T$52,3,FALSE),MASTER_DATA_NORMALIZED!GN135)</f>
        <v>#N/A</v>
      </c>
      <c r="GO135" s="97">
        <f>IF(AND(MASTER_DATA_NORMALIZED!GO135=0,GO$22=$L$22),VLOOKUP(MASTER_DATA_PROCESSED!$C135,Backend!$Q$9:$T$52,3,FALSE),MASTER_DATA_NORMALIZED!GO135)</f>
        <v>0</v>
      </c>
      <c r="GP135" s="97">
        <f>IF(AND(MASTER_DATA_NORMALIZED!GP135=0,GP$22=$L$22),VLOOKUP(MASTER_DATA_PROCESSED!$C135,Backend!$Q$9:$T$52,3,FALSE),MASTER_DATA_NORMALIZED!GP135)</f>
        <v>0</v>
      </c>
      <c r="GQ135" s="97">
        <f>IF(AND(MASTER_DATA_NORMALIZED!GQ135=0,GQ$22=$L$22),VLOOKUP(MASTER_DATA_PROCESSED!$C135,Backend!$Q$9:$T$52,3,FALSE),MASTER_DATA_NORMALIZED!GQ135)</f>
        <v>0</v>
      </c>
      <c r="GR135" s="97" t="e">
        <f>IF(AND(MASTER_DATA_NORMALIZED!GR135=0,GR$22=$L$22),VLOOKUP(MASTER_DATA_PROCESSED!$C135,Backend!$Q$9:$T$52,3,FALSE),MASTER_DATA_NORMALIZED!GR135)</f>
        <v>#N/A</v>
      </c>
      <c r="GS135" s="97">
        <f>IF(AND(MASTER_DATA_NORMALIZED!GS135=0,GS$22=$L$22),VLOOKUP(MASTER_DATA_PROCESSED!$C135,Backend!$Q$9:$T$52,3,FALSE),MASTER_DATA_NORMALIZED!GS135)</f>
        <v>0</v>
      </c>
      <c r="GT135" s="97">
        <f>IF(AND(MASTER_DATA_NORMALIZED!GT135=0,GT$22=$L$22),VLOOKUP(MASTER_DATA_PROCESSED!$C135,Backend!$Q$9:$T$52,3,FALSE),MASTER_DATA_NORMALIZED!GT135)</f>
        <v>0</v>
      </c>
      <c r="GU135" s="97">
        <f>IF(AND(MASTER_DATA_NORMALIZED!GU135=0,GU$22=$L$22),VLOOKUP(MASTER_DATA_PROCESSED!$C135,Backend!$Q$9:$T$52,3,FALSE),MASTER_DATA_NORMALIZED!GU135)</f>
        <v>0</v>
      </c>
      <c r="GV135" s="97" t="e">
        <f>IF(AND(MASTER_DATA_NORMALIZED!GV135=0,GV$22=$L$22),VLOOKUP(MASTER_DATA_PROCESSED!$C135,Backend!$Q$9:$T$52,3,FALSE),MASTER_DATA_NORMALIZED!GV135)</f>
        <v>#N/A</v>
      </c>
      <c r="GW135" s="97" t="e">
        <f>IF(AND(MASTER_DATA_NORMALIZED!GW135=0,GW$22=$L$22),VLOOKUP(MASTER_DATA_PROCESSED!$C135,Backend!$Q$9:$T$52,3,FALSE),MASTER_DATA_NORMALIZED!GW135)</f>
        <v>#REF!</v>
      </c>
      <c r="GX135" s="97" t="e">
        <f>IF(AND(MASTER_DATA_NORMALIZED!GX135=0,GX$22=$L$22),VLOOKUP(MASTER_DATA_PROCESSED!$C135,Backend!$Q$9:$T$52,3,FALSE),MASTER_DATA_NORMALIZED!GX135)</f>
        <v>#REF!</v>
      </c>
      <c r="GY135" s="97" t="e">
        <f>IF(AND(MASTER_DATA_NORMALIZED!GY135=0,GY$22=$L$22),VLOOKUP(MASTER_DATA_PROCESSED!$C135,Backend!$Q$9:$T$52,3,FALSE),MASTER_DATA_NORMALIZED!GY135)</f>
        <v>#REF!</v>
      </c>
    </row>
    <row r="136" spans="2:207" ht="17.25" hidden="1" outlineLevel="2" x14ac:dyDescent="0.3">
      <c r="B136" s="21">
        <f t="shared" si="14"/>
        <v>20</v>
      </c>
      <c r="C136" s="24">
        <f t="shared" si="15"/>
        <v>265</v>
      </c>
      <c r="D136" s="87"/>
      <c r="E136" s="61"/>
      <c r="F136" s="24">
        <v>265</v>
      </c>
      <c r="G136" s="80"/>
      <c r="H136" s="34" t="s">
        <v>132</v>
      </c>
      <c r="I136" s="95">
        <f>IF(AND(MASTER_DATA_NORMALIZED!I136=0,I$22=$L$22),VLOOKUP(MASTER_DATA_PROCESSED!$C136,Backend!$Q$9:$T$52,3,FALSE),MASTER_DATA_NORMALIZED!I136)</f>
        <v>0</v>
      </c>
      <c r="J136" s="95">
        <f>IF(AND(MASTER_DATA_NORMALIZED!J136=0,J$22=$L$22),VLOOKUP(MASTER_DATA_PROCESSED!$C136,Backend!$Q$9:$T$52,3,FALSE),MASTER_DATA_NORMALIZED!J136)</f>
        <v>0</v>
      </c>
      <c r="K136" s="95">
        <f>IF(AND(MASTER_DATA_NORMALIZED!K136=0,K$22=$L$22),VLOOKUP(MASTER_DATA_PROCESSED!$C136,Backend!$Q$9:$T$52,3,FALSE),MASTER_DATA_NORMALIZED!K136)</f>
        <v>0</v>
      </c>
      <c r="L136" s="95" t="e">
        <f>IF(AND(MASTER_DATA_NORMALIZED!L136=0,L$22=$L$22),VLOOKUP(MASTER_DATA_PROCESSED!$C136,Backend!$Q$9:$T$52,3,FALSE),MASTER_DATA_NORMALIZED!L136)</f>
        <v>#N/A</v>
      </c>
      <c r="M136" s="95">
        <f>IF(AND(MASTER_DATA_NORMALIZED!M136=0,M$22=$L$22),VLOOKUP(MASTER_DATA_PROCESSED!$C136,Backend!$Q$9:$T$52,3,FALSE),MASTER_DATA_NORMALIZED!M136)</f>
        <v>0</v>
      </c>
      <c r="N136" s="95">
        <f>IF(AND(MASTER_DATA_NORMALIZED!N136=0,N$22=$L$22),VLOOKUP(MASTER_DATA_PROCESSED!$C136,Backend!$Q$9:$T$52,3,FALSE),MASTER_DATA_NORMALIZED!N136)</f>
        <v>0</v>
      </c>
      <c r="O136" s="95">
        <f>IF(AND(MASTER_DATA_NORMALIZED!O136=0,O$22=$L$22),VLOOKUP(MASTER_DATA_PROCESSED!$C136,Backend!$Q$9:$T$52,3,FALSE),MASTER_DATA_NORMALIZED!O136)</f>
        <v>0</v>
      </c>
      <c r="P136" s="95" t="e">
        <f>IF(AND(MASTER_DATA_NORMALIZED!P136=0,P$22=$L$22),VLOOKUP(MASTER_DATA_PROCESSED!$C136,Backend!$Q$9:$T$52,3,FALSE),MASTER_DATA_NORMALIZED!P136)</f>
        <v>#N/A</v>
      </c>
      <c r="Q136" s="95">
        <f>IF(AND(MASTER_DATA_NORMALIZED!Q136=0,Q$22=$L$22),VLOOKUP(MASTER_DATA_PROCESSED!$C136,Backend!$Q$9:$T$52,3,FALSE),MASTER_DATA_NORMALIZED!Q136)</f>
        <v>0</v>
      </c>
      <c r="R136" s="95">
        <f>IF(AND(MASTER_DATA_NORMALIZED!R136=0,R$22=$L$22),VLOOKUP(MASTER_DATA_PROCESSED!$C136,Backend!$Q$9:$T$52,3,FALSE),MASTER_DATA_NORMALIZED!R136)</f>
        <v>0</v>
      </c>
      <c r="S136" s="95">
        <f>IF(AND(MASTER_DATA_NORMALIZED!S136=0,S$22=$L$22),VLOOKUP(MASTER_DATA_PROCESSED!$C136,Backend!$Q$9:$T$52,3,FALSE),MASTER_DATA_NORMALIZED!S136)</f>
        <v>0</v>
      </c>
      <c r="T136" s="95" t="e">
        <f>IF(AND(MASTER_DATA_NORMALIZED!T136=0,T$22=$L$22),VLOOKUP(MASTER_DATA_PROCESSED!$C136,Backend!$Q$9:$T$52,3,FALSE),MASTER_DATA_NORMALIZED!T136)</f>
        <v>#N/A</v>
      </c>
      <c r="U136" s="95">
        <f>IF(AND(MASTER_DATA_NORMALIZED!U136=0,U$22=$L$22),VLOOKUP(MASTER_DATA_PROCESSED!$C136,Backend!$Q$9:$T$52,3,FALSE),MASTER_DATA_NORMALIZED!U136)</f>
        <v>0</v>
      </c>
      <c r="V136" s="95">
        <f>IF(AND(MASTER_DATA_NORMALIZED!V136=0,V$22=$L$22),VLOOKUP(MASTER_DATA_PROCESSED!$C136,Backend!$Q$9:$T$52,3,FALSE),MASTER_DATA_NORMALIZED!V136)</f>
        <v>0</v>
      </c>
      <c r="W136" s="95">
        <f>IF(AND(MASTER_DATA_NORMALIZED!W136=0,W$22=$L$22),VLOOKUP(MASTER_DATA_PROCESSED!$C136,Backend!$Q$9:$T$52,3,FALSE),MASTER_DATA_NORMALIZED!W136)</f>
        <v>0</v>
      </c>
      <c r="X136" s="95" t="e">
        <f>IF(AND(MASTER_DATA_NORMALIZED!X136=0,X$22=$L$22),VLOOKUP(MASTER_DATA_PROCESSED!$C136,Backend!$Q$9:$T$52,3,FALSE),MASTER_DATA_NORMALIZED!X136)</f>
        <v>#N/A</v>
      </c>
      <c r="Y136" s="95">
        <f>IF(AND(MASTER_DATA_NORMALIZED!Y136=0,Y$22=$L$22),VLOOKUP(MASTER_DATA_PROCESSED!$C136,Backend!$Q$9:$T$52,3,FALSE),MASTER_DATA_NORMALIZED!Y136)</f>
        <v>0</v>
      </c>
      <c r="Z136" s="95">
        <f>IF(AND(MASTER_DATA_NORMALIZED!Z136=0,Z$22=$L$22),VLOOKUP(MASTER_DATA_PROCESSED!$C136,Backend!$Q$9:$T$52,3,FALSE),MASTER_DATA_NORMALIZED!Z136)</f>
        <v>0</v>
      </c>
      <c r="AA136" s="95">
        <f>IF(AND(MASTER_DATA_NORMALIZED!AA136=0,AA$22=$L$22),VLOOKUP(MASTER_DATA_PROCESSED!$C136,Backend!$Q$9:$T$52,3,FALSE),MASTER_DATA_NORMALIZED!AA136)</f>
        <v>0</v>
      </c>
      <c r="AB136" s="95" t="e">
        <f>IF(AND(MASTER_DATA_NORMALIZED!AB136=0,AB$22=$L$22),VLOOKUP(MASTER_DATA_PROCESSED!$C136,Backend!$Q$9:$T$52,3,FALSE),MASTER_DATA_NORMALIZED!AB136)</f>
        <v>#N/A</v>
      </c>
      <c r="AC136" s="95">
        <f>IF(AND(MASTER_DATA_NORMALIZED!AC136=0,AC$22=$L$22),VLOOKUP(MASTER_DATA_PROCESSED!$C136,Backend!$Q$9:$T$52,3,FALSE),MASTER_DATA_NORMALIZED!AC136)</f>
        <v>0</v>
      </c>
      <c r="AD136" s="95">
        <f>IF(AND(MASTER_DATA_NORMALIZED!AD136=0,AD$22=$L$22),VLOOKUP(MASTER_DATA_PROCESSED!$C136,Backend!$Q$9:$T$52,3,FALSE),MASTER_DATA_NORMALIZED!AD136)</f>
        <v>0</v>
      </c>
      <c r="AE136" s="95">
        <f>IF(AND(MASTER_DATA_NORMALIZED!AE136=0,AE$22=$L$22),VLOOKUP(MASTER_DATA_PROCESSED!$C136,Backend!$Q$9:$T$52,3,FALSE),MASTER_DATA_NORMALIZED!AE136)</f>
        <v>0</v>
      </c>
      <c r="AF136" s="95" t="e">
        <f>IF(AND(MASTER_DATA_NORMALIZED!AF136=0,AF$22=$L$22),VLOOKUP(MASTER_DATA_PROCESSED!$C136,Backend!$Q$9:$T$52,3,FALSE),MASTER_DATA_NORMALIZED!AF136)</f>
        <v>#N/A</v>
      </c>
      <c r="AG136" s="95">
        <f>IF(AND(MASTER_DATA_NORMALIZED!AG136=0,AG$22=$L$22),VLOOKUP(MASTER_DATA_PROCESSED!$C136,Backend!$Q$9:$T$52,3,FALSE),MASTER_DATA_NORMALIZED!AG136)</f>
        <v>0</v>
      </c>
      <c r="AH136" s="95">
        <f>IF(AND(MASTER_DATA_NORMALIZED!AH136=0,AH$22=$L$22),VLOOKUP(MASTER_DATA_PROCESSED!$C136,Backend!$Q$9:$T$52,3,FALSE),MASTER_DATA_NORMALIZED!AH136)</f>
        <v>0</v>
      </c>
      <c r="AI136" s="95">
        <f>IF(AND(MASTER_DATA_NORMALIZED!AI136=0,AI$22=$L$22),VLOOKUP(MASTER_DATA_PROCESSED!$C136,Backend!$Q$9:$T$52,3,FALSE),MASTER_DATA_NORMALIZED!AI136)</f>
        <v>0</v>
      </c>
      <c r="AJ136" s="95" t="e">
        <f>IF(AND(MASTER_DATA_NORMALIZED!AJ136=0,AJ$22=$L$22),VLOOKUP(MASTER_DATA_PROCESSED!$C136,Backend!$Q$9:$T$52,3,FALSE),MASTER_DATA_NORMALIZED!AJ136)</f>
        <v>#N/A</v>
      </c>
      <c r="AK136" s="95">
        <f>IF(AND(MASTER_DATA_NORMALIZED!AK136=0,AK$22=$L$22),VLOOKUP(MASTER_DATA_PROCESSED!$C136,Backend!$Q$9:$T$52,3,FALSE),MASTER_DATA_NORMALIZED!AK136)</f>
        <v>0</v>
      </c>
      <c r="AL136" s="95">
        <f>IF(AND(MASTER_DATA_NORMALIZED!AL136=0,AL$22=$L$22),VLOOKUP(MASTER_DATA_PROCESSED!$C136,Backend!$Q$9:$T$52,3,FALSE),MASTER_DATA_NORMALIZED!AL136)</f>
        <v>0</v>
      </c>
      <c r="AM136" s="95">
        <f>IF(AND(MASTER_DATA_NORMALIZED!AM136=0,AM$22=$L$22),VLOOKUP(MASTER_DATA_PROCESSED!$C136,Backend!$Q$9:$T$52,3,FALSE),MASTER_DATA_NORMALIZED!AM136)</f>
        <v>0</v>
      </c>
      <c r="AN136" s="95" t="e">
        <f>IF(AND(MASTER_DATA_NORMALIZED!AN136=0,AN$22=$L$22),VLOOKUP(MASTER_DATA_PROCESSED!$C136,Backend!$Q$9:$T$52,3,FALSE),MASTER_DATA_NORMALIZED!AN136)</f>
        <v>#N/A</v>
      </c>
      <c r="AO136" s="95">
        <f>IF(AND(MASTER_DATA_NORMALIZED!AO136=0,AO$22=$L$22),VLOOKUP(MASTER_DATA_PROCESSED!$C136,Backend!$Q$9:$T$52,3,FALSE),MASTER_DATA_NORMALIZED!AO136)</f>
        <v>0</v>
      </c>
      <c r="AP136" s="95">
        <f>IF(AND(MASTER_DATA_NORMALIZED!AP136=0,AP$22=$L$22),VLOOKUP(MASTER_DATA_PROCESSED!$C136,Backend!$Q$9:$T$52,3,FALSE),MASTER_DATA_NORMALIZED!AP136)</f>
        <v>0</v>
      </c>
      <c r="AQ136" s="95">
        <f>IF(AND(MASTER_DATA_NORMALIZED!AQ136=0,AQ$22=$L$22),VLOOKUP(MASTER_DATA_PROCESSED!$C136,Backend!$Q$9:$T$52,3,FALSE),MASTER_DATA_NORMALIZED!AQ136)</f>
        <v>0</v>
      </c>
      <c r="AR136" s="95" t="e">
        <f>IF(AND(MASTER_DATA_NORMALIZED!AR136=0,AR$22=$L$22),VLOOKUP(MASTER_DATA_PROCESSED!$C136,Backend!$Q$9:$T$52,3,FALSE),MASTER_DATA_NORMALIZED!AR136)</f>
        <v>#N/A</v>
      </c>
      <c r="AS136" s="95">
        <f>IF(AND(MASTER_DATA_NORMALIZED!AS136=0,AS$22=$L$22),VLOOKUP(MASTER_DATA_PROCESSED!$C136,Backend!$Q$9:$T$52,3,FALSE),MASTER_DATA_NORMALIZED!AS136)</f>
        <v>0</v>
      </c>
      <c r="AT136" s="95">
        <f>IF(AND(MASTER_DATA_NORMALIZED!AT136=0,AT$22=$L$22),VLOOKUP(MASTER_DATA_PROCESSED!$C136,Backend!$Q$9:$T$52,3,FALSE),MASTER_DATA_NORMALIZED!AT136)</f>
        <v>0</v>
      </c>
      <c r="AU136" s="95">
        <f>IF(AND(MASTER_DATA_NORMALIZED!AU136=0,AU$22=$L$22),VLOOKUP(MASTER_DATA_PROCESSED!$C136,Backend!$Q$9:$T$52,3,FALSE),MASTER_DATA_NORMALIZED!AU136)</f>
        <v>0</v>
      </c>
      <c r="AV136" s="95" t="e">
        <f>IF(AND(MASTER_DATA_NORMALIZED!AV136=0,AV$22=$L$22),VLOOKUP(MASTER_DATA_PROCESSED!$C136,Backend!$Q$9:$T$52,3,FALSE),MASTER_DATA_NORMALIZED!AV136)</f>
        <v>#N/A</v>
      </c>
      <c r="AW136" s="95">
        <f>IF(AND(MASTER_DATA_NORMALIZED!AW136=0,AW$22=$L$22),VLOOKUP(MASTER_DATA_PROCESSED!$C136,Backend!$Q$9:$T$52,3,FALSE),MASTER_DATA_NORMALIZED!AW136)</f>
        <v>0</v>
      </c>
      <c r="AX136" s="95">
        <f>IF(AND(MASTER_DATA_NORMALIZED!AX136=0,AX$22=$L$22),VLOOKUP(MASTER_DATA_PROCESSED!$C136,Backend!$Q$9:$T$52,3,FALSE),MASTER_DATA_NORMALIZED!AX136)</f>
        <v>0</v>
      </c>
      <c r="AY136" s="95">
        <f>IF(AND(MASTER_DATA_NORMALIZED!AY136=0,AY$22=$L$22),VLOOKUP(MASTER_DATA_PROCESSED!$C136,Backend!$Q$9:$T$52,3,FALSE),MASTER_DATA_NORMALIZED!AY136)</f>
        <v>0</v>
      </c>
      <c r="AZ136" s="95" t="e">
        <f>IF(AND(MASTER_DATA_NORMALIZED!AZ136=0,AZ$22=$L$22),VLOOKUP(MASTER_DATA_PROCESSED!$C136,Backend!$Q$9:$T$52,3,FALSE),MASTER_DATA_NORMALIZED!AZ136)</f>
        <v>#N/A</v>
      </c>
      <c r="BA136" s="95">
        <f>IF(AND(MASTER_DATA_NORMALIZED!BA136=0,BA$22=$L$22),VLOOKUP(MASTER_DATA_PROCESSED!$C136,Backend!$Q$9:$T$52,3,FALSE),MASTER_DATA_NORMALIZED!BA136)</f>
        <v>0</v>
      </c>
      <c r="BB136" s="95">
        <f>IF(AND(MASTER_DATA_NORMALIZED!BB136=0,BB$22=$L$22),VLOOKUP(MASTER_DATA_PROCESSED!$C136,Backend!$Q$9:$T$52,3,FALSE),MASTER_DATA_NORMALIZED!BB136)</f>
        <v>0</v>
      </c>
      <c r="BC136" s="95">
        <f>IF(AND(MASTER_DATA_NORMALIZED!BC136=0,BC$22=$L$22),VLOOKUP(MASTER_DATA_PROCESSED!$C136,Backend!$Q$9:$T$52,3,FALSE),MASTER_DATA_NORMALIZED!BC136)</f>
        <v>0</v>
      </c>
      <c r="BD136" s="95" t="e">
        <f>IF(AND(MASTER_DATA_NORMALIZED!BD136=0,BD$22=$L$22),VLOOKUP(MASTER_DATA_PROCESSED!$C136,Backend!$Q$9:$T$52,3,FALSE),MASTER_DATA_NORMALIZED!BD136)</f>
        <v>#N/A</v>
      </c>
      <c r="BE136" s="95">
        <f>IF(AND(MASTER_DATA_NORMALIZED!BE136=0,BE$22=$L$22),VLOOKUP(MASTER_DATA_PROCESSED!$C136,Backend!$Q$9:$T$52,3,FALSE),MASTER_DATA_NORMALIZED!BE136)</f>
        <v>0</v>
      </c>
      <c r="BF136" s="95">
        <f>IF(AND(MASTER_DATA_NORMALIZED!BF136=0,BF$22=$L$22),VLOOKUP(MASTER_DATA_PROCESSED!$C136,Backend!$Q$9:$T$52,3,FALSE),MASTER_DATA_NORMALIZED!BF136)</f>
        <v>0</v>
      </c>
      <c r="BG136" s="95">
        <f>IF(AND(MASTER_DATA_NORMALIZED!BG136=0,BG$22=$L$22),VLOOKUP(MASTER_DATA_PROCESSED!$C136,Backend!$Q$9:$T$52,3,FALSE),MASTER_DATA_NORMALIZED!BG136)</f>
        <v>0</v>
      </c>
      <c r="BH136" s="95" t="e">
        <f>IF(AND(MASTER_DATA_NORMALIZED!BH136=0,BH$22=$L$22),VLOOKUP(MASTER_DATA_PROCESSED!$C136,Backend!$Q$9:$T$52,3,FALSE),MASTER_DATA_NORMALIZED!BH136)</f>
        <v>#N/A</v>
      </c>
      <c r="BI136" s="95">
        <f>IF(AND(MASTER_DATA_NORMALIZED!BI136=0,BI$22=$L$22),VLOOKUP(MASTER_DATA_PROCESSED!$C136,Backend!$Q$9:$T$52,3,FALSE),MASTER_DATA_NORMALIZED!BI136)</f>
        <v>0</v>
      </c>
      <c r="BJ136" s="95">
        <f>IF(AND(MASTER_DATA_NORMALIZED!BJ136=0,BJ$22=$L$22),VLOOKUP(MASTER_DATA_PROCESSED!$C136,Backend!$Q$9:$T$52,3,FALSE),MASTER_DATA_NORMALIZED!BJ136)</f>
        <v>0</v>
      </c>
      <c r="BK136" s="95">
        <f>IF(AND(MASTER_DATA_NORMALIZED!BK136=0,BK$22=$L$22),VLOOKUP(MASTER_DATA_PROCESSED!$C136,Backend!$Q$9:$T$52,3,FALSE),MASTER_DATA_NORMALIZED!BK136)</f>
        <v>0</v>
      </c>
      <c r="BL136" s="95" t="e">
        <f>IF(AND(MASTER_DATA_NORMALIZED!BL136=0,BL$22=$L$22),VLOOKUP(MASTER_DATA_PROCESSED!$C136,Backend!$Q$9:$T$52,3,FALSE),MASTER_DATA_NORMALIZED!BL136)</f>
        <v>#N/A</v>
      </c>
      <c r="BM136" s="95">
        <f>IF(AND(MASTER_DATA_NORMALIZED!BM136=0,BM$22=$L$22),VLOOKUP(MASTER_DATA_PROCESSED!$C136,Backend!$Q$9:$T$52,3,FALSE),MASTER_DATA_NORMALIZED!BM136)</f>
        <v>0</v>
      </c>
      <c r="BN136" s="95">
        <f>IF(AND(MASTER_DATA_NORMALIZED!BN136=0,BN$22=$L$22),VLOOKUP(MASTER_DATA_PROCESSED!$C136,Backend!$Q$9:$T$52,3,FALSE),MASTER_DATA_NORMALIZED!BN136)</f>
        <v>0</v>
      </c>
      <c r="BO136" s="95">
        <f>IF(AND(MASTER_DATA_NORMALIZED!BO136=0,BO$22=$L$22),VLOOKUP(MASTER_DATA_PROCESSED!$C136,Backend!$Q$9:$T$52,3,FALSE),MASTER_DATA_NORMALIZED!BO136)</f>
        <v>0</v>
      </c>
      <c r="BP136" s="95" t="e">
        <f>IF(AND(MASTER_DATA_NORMALIZED!BP136=0,BP$22=$L$22),VLOOKUP(MASTER_DATA_PROCESSED!$C136,Backend!$Q$9:$T$52,3,FALSE),MASTER_DATA_NORMALIZED!BP136)</f>
        <v>#N/A</v>
      </c>
      <c r="BQ136" s="95">
        <f>IF(AND(MASTER_DATA_NORMALIZED!BQ136=0,BQ$22=$L$22),VLOOKUP(MASTER_DATA_PROCESSED!$C136,Backend!$Q$9:$T$52,3,FALSE),MASTER_DATA_NORMALIZED!BQ136)</f>
        <v>0</v>
      </c>
      <c r="BR136" s="95">
        <f>IF(AND(MASTER_DATA_NORMALIZED!BR136=0,BR$22=$L$22),VLOOKUP(MASTER_DATA_PROCESSED!$C136,Backend!$Q$9:$T$52,3,FALSE),MASTER_DATA_NORMALIZED!BR136)</f>
        <v>0</v>
      </c>
      <c r="BS136" s="95">
        <f>IF(AND(MASTER_DATA_NORMALIZED!BS136=0,BS$22=$L$22),VLOOKUP(MASTER_DATA_PROCESSED!$C136,Backend!$Q$9:$T$52,3,FALSE),MASTER_DATA_NORMALIZED!BS136)</f>
        <v>0</v>
      </c>
      <c r="BT136" s="95" t="e">
        <f>IF(AND(MASTER_DATA_NORMALIZED!BT136=0,BT$22=$L$22),VLOOKUP(MASTER_DATA_PROCESSED!$C136,Backend!$Q$9:$T$52,3,FALSE),MASTER_DATA_NORMALIZED!BT136)</f>
        <v>#N/A</v>
      </c>
      <c r="BU136" s="95">
        <f>IF(AND(MASTER_DATA_NORMALIZED!BU136=0,BU$22=$L$22),VLOOKUP(MASTER_DATA_PROCESSED!$C136,Backend!$Q$9:$T$52,3,FALSE),MASTER_DATA_NORMALIZED!BU136)</f>
        <v>0</v>
      </c>
      <c r="BV136" s="95">
        <f>IF(AND(MASTER_DATA_NORMALIZED!BV136=0,BV$22=$L$22),VLOOKUP(MASTER_DATA_PROCESSED!$C136,Backend!$Q$9:$T$52,3,FALSE),MASTER_DATA_NORMALIZED!BV136)</f>
        <v>0</v>
      </c>
      <c r="BW136" s="95">
        <f>IF(AND(MASTER_DATA_NORMALIZED!BW136=0,BW$22=$L$22),VLOOKUP(MASTER_DATA_PROCESSED!$C136,Backend!$Q$9:$T$52,3,FALSE),MASTER_DATA_NORMALIZED!BW136)</f>
        <v>0</v>
      </c>
      <c r="BX136" s="95" t="e">
        <f>IF(AND(MASTER_DATA_NORMALIZED!BX136=0,BX$22=$L$22),VLOOKUP(MASTER_DATA_PROCESSED!$C136,Backend!$Q$9:$T$52,3,FALSE),MASTER_DATA_NORMALIZED!BX136)</f>
        <v>#N/A</v>
      </c>
      <c r="BY136" s="95">
        <f>IF(AND(MASTER_DATA_NORMALIZED!BY136=0,BY$22=$L$22),VLOOKUP(MASTER_DATA_PROCESSED!$C136,Backend!$Q$9:$T$52,3,FALSE),MASTER_DATA_NORMALIZED!BY136)</f>
        <v>0</v>
      </c>
      <c r="BZ136" s="95">
        <f>IF(AND(MASTER_DATA_NORMALIZED!BZ136=0,BZ$22=$L$22),VLOOKUP(MASTER_DATA_PROCESSED!$C136,Backend!$Q$9:$T$52,3,FALSE),MASTER_DATA_NORMALIZED!BZ136)</f>
        <v>0</v>
      </c>
      <c r="CA136" s="95">
        <f>IF(AND(MASTER_DATA_NORMALIZED!CA136=0,CA$22=$L$22),VLOOKUP(MASTER_DATA_PROCESSED!$C136,Backend!$Q$9:$T$52,3,FALSE),MASTER_DATA_NORMALIZED!CA136)</f>
        <v>0</v>
      </c>
      <c r="CB136" s="95" t="e">
        <f>IF(AND(MASTER_DATA_NORMALIZED!CB136=0,CB$22=$L$22),VLOOKUP(MASTER_DATA_PROCESSED!$C136,Backend!$Q$9:$T$52,3,FALSE),MASTER_DATA_NORMALIZED!CB136)</f>
        <v>#N/A</v>
      </c>
      <c r="CC136" s="95">
        <f>IF(AND(MASTER_DATA_NORMALIZED!CC136=0,CC$22=$L$22),VLOOKUP(MASTER_DATA_PROCESSED!$C136,Backend!$Q$9:$T$52,3,FALSE),MASTER_DATA_NORMALIZED!CC136)</f>
        <v>0</v>
      </c>
      <c r="CD136" s="95">
        <f>IF(AND(MASTER_DATA_NORMALIZED!CD136=0,CD$22=$L$22),VLOOKUP(MASTER_DATA_PROCESSED!$C136,Backend!$Q$9:$T$52,3,FALSE),MASTER_DATA_NORMALIZED!CD136)</f>
        <v>0</v>
      </c>
      <c r="CE136" s="95">
        <f>IF(AND(MASTER_DATA_NORMALIZED!CE136=0,CE$22=$L$22),VLOOKUP(MASTER_DATA_PROCESSED!$C136,Backend!$Q$9:$T$52,3,FALSE),MASTER_DATA_NORMALIZED!CE136)</f>
        <v>0</v>
      </c>
      <c r="CF136" s="95" t="e">
        <f>IF(AND(MASTER_DATA_NORMALIZED!CF136=0,CF$22=$L$22),VLOOKUP(MASTER_DATA_PROCESSED!$C136,Backend!$Q$9:$T$52,3,FALSE),MASTER_DATA_NORMALIZED!CF136)</f>
        <v>#N/A</v>
      </c>
      <c r="CG136" s="95">
        <f>IF(AND(MASTER_DATA_NORMALIZED!CG136=0,CG$22=$L$22),VLOOKUP(MASTER_DATA_PROCESSED!$C136,Backend!$Q$9:$T$52,3,FALSE),MASTER_DATA_NORMALIZED!CG136)</f>
        <v>0</v>
      </c>
      <c r="CH136" s="95">
        <f>IF(AND(MASTER_DATA_NORMALIZED!CH136=0,CH$22=$L$22),VLOOKUP(MASTER_DATA_PROCESSED!$C136,Backend!$Q$9:$T$52,3,FALSE),MASTER_DATA_NORMALIZED!CH136)</f>
        <v>0</v>
      </c>
      <c r="CI136" s="95">
        <f>IF(AND(MASTER_DATA_NORMALIZED!CI136=0,CI$22=$L$22),VLOOKUP(MASTER_DATA_PROCESSED!$C136,Backend!$Q$9:$T$52,3,FALSE),MASTER_DATA_NORMALIZED!CI136)</f>
        <v>0</v>
      </c>
      <c r="CJ136" s="95" t="e">
        <f>IF(AND(MASTER_DATA_NORMALIZED!CJ136=0,CJ$22=$L$22),VLOOKUP(MASTER_DATA_PROCESSED!$C136,Backend!$Q$9:$T$52,3,FALSE),MASTER_DATA_NORMALIZED!CJ136)</f>
        <v>#N/A</v>
      </c>
      <c r="CK136" s="95">
        <f>IF(AND(MASTER_DATA_NORMALIZED!CK136=0,CK$22=$L$22),VLOOKUP(MASTER_DATA_PROCESSED!$C136,Backend!$Q$9:$T$52,3,FALSE),MASTER_DATA_NORMALIZED!CK136)</f>
        <v>0</v>
      </c>
      <c r="CL136" s="95">
        <f>IF(AND(MASTER_DATA_NORMALIZED!CL136=0,CL$22=$L$22),VLOOKUP(MASTER_DATA_PROCESSED!$C136,Backend!$Q$9:$T$52,3,FALSE),MASTER_DATA_NORMALIZED!CL136)</f>
        <v>0</v>
      </c>
      <c r="CM136" s="95">
        <f>IF(AND(MASTER_DATA_NORMALIZED!CM136=0,CM$22=$L$22),VLOOKUP(MASTER_DATA_PROCESSED!$C136,Backend!$Q$9:$T$52,3,FALSE),MASTER_DATA_NORMALIZED!CM136)</f>
        <v>0</v>
      </c>
      <c r="CN136" s="95" t="e">
        <f>IF(AND(MASTER_DATA_NORMALIZED!CN136=0,CN$22=$L$22),VLOOKUP(MASTER_DATA_PROCESSED!$C136,Backend!$Q$9:$T$52,3,FALSE),MASTER_DATA_NORMALIZED!CN136)</f>
        <v>#N/A</v>
      </c>
      <c r="CO136" s="95">
        <f>IF(AND(MASTER_DATA_NORMALIZED!CO136=0,CO$22=$L$22),VLOOKUP(MASTER_DATA_PROCESSED!$C136,Backend!$Q$9:$T$52,3,FALSE),MASTER_DATA_NORMALIZED!CO136)</f>
        <v>0</v>
      </c>
      <c r="CP136" s="95">
        <f>IF(AND(MASTER_DATA_NORMALIZED!CP136=0,CP$22=$L$22),VLOOKUP(MASTER_DATA_PROCESSED!$C136,Backend!$Q$9:$T$52,3,FALSE),MASTER_DATA_NORMALIZED!CP136)</f>
        <v>0</v>
      </c>
      <c r="CQ136" s="95">
        <f>IF(AND(MASTER_DATA_NORMALIZED!CQ136=0,CQ$22=$L$22),VLOOKUP(MASTER_DATA_PROCESSED!$C136,Backend!$Q$9:$T$52,3,FALSE),MASTER_DATA_NORMALIZED!CQ136)</f>
        <v>0</v>
      </c>
      <c r="CR136" s="95" t="e">
        <f>IF(AND(MASTER_DATA_NORMALIZED!CR136=0,CR$22=$L$22),VLOOKUP(MASTER_DATA_PROCESSED!$C136,Backend!$Q$9:$T$52,3,FALSE),MASTER_DATA_NORMALIZED!CR136)</f>
        <v>#N/A</v>
      </c>
      <c r="CS136" s="95">
        <f>IF(AND(MASTER_DATA_NORMALIZED!CS136=0,CS$22=$L$22),VLOOKUP(MASTER_DATA_PROCESSED!$C136,Backend!$Q$9:$T$52,3,FALSE),MASTER_DATA_NORMALIZED!CS136)</f>
        <v>0</v>
      </c>
      <c r="CT136" s="95">
        <f>IF(AND(MASTER_DATA_NORMALIZED!CT136=0,CT$22=$L$22),VLOOKUP(MASTER_DATA_PROCESSED!$C136,Backend!$Q$9:$T$52,3,FALSE),MASTER_DATA_NORMALIZED!CT136)</f>
        <v>0</v>
      </c>
      <c r="CU136" s="95">
        <f>IF(AND(MASTER_DATA_NORMALIZED!CU136=0,CU$22=$L$22),VLOOKUP(MASTER_DATA_PROCESSED!$C136,Backend!$Q$9:$T$52,3,FALSE),MASTER_DATA_NORMALIZED!CU136)</f>
        <v>0</v>
      </c>
      <c r="CV136" s="95" t="e">
        <f>IF(AND(MASTER_DATA_NORMALIZED!CV136=0,CV$22=$L$22),VLOOKUP(MASTER_DATA_PROCESSED!$C136,Backend!$Q$9:$T$52,3,FALSE),MASTER_DATA_NORMALIZED!CV136)</f>
        <v>#N/A</v>
      </c>
      <c r="CW136" s="95">
        <f>IF(AND(MASTER_DATA_NORMALIZED!CW136=0,CW$22=$L$22),VLOOKUP(MASTER_DATA_PROCESSED!$C136,Backend!$Q$9:$T$52,3,FALSE),MASTER_DATA_NORMALIZED!CW136)</f>
        <v>0</v>
      </c>
      <c r="CX136" s="95">
        <f>IF(AND(MASTER_DATA_NORMALIZED!CX136=0,CX$22=$L$22),VLOOKUP(MASTER_DATA_PROCESSED!$C136,Backend!$Q$9:$T$52,3,FALSE),MASTER_DATA_NORMALIZED!CX136)</f>
        <v>0</v>
      </c>
      <c r="CY136" s="95">
        <f>IF(AND(MASTER_DATA_NORMALIZED!CY136=0,CY$22=$L$22),VLOOKUP(MASTER_DATA_PROCESSED!$C136,Backend!$Q$9:$T$52,3,FALSE),MASTER_DATA_NORMALIZED!CY136)</f>
        <v>0</v>
      </c>
      <c r="CZ136" s="95" t="e">
        <f>IF(AND(MASTER_DATA_NORMALIZED!CZ136=0,CZ$22=$L$22),VLOOKUP(MASTER_DATA_PROCESSED!$C136,Backend!$Q$9:$T$52,3,FALSE),MASTER_DATA_NORMALIZED!CZ136)</f>
        <v>#N/A</v>
      </c>
      <c r="DA136" s="95" t="e">
        <f>IF(AND(MASTER_DATA_NORMALIZED!DA136=0,DA$22=$L$22),VLOOKUP(MASTER_DATA_PROCESSED!$C136,Backend!$Q$9:$T$52,3,FALSE),MASTER_DATA_NORMALIZED!DA136)</f>
        <v>#DIV/0!</v>
      </c>
      <c r="DB136" s="95" t="e">
        <f>IF(AND(MASTER_DATA_NORMALIZED!DB136=0,DB$22=$L$22),VLOOKUP(MASTER_DATA_PROCESSED!$C136,Backend!$Q$9:$T$52,3,FALSE),MASTER_DATA_NORMALIZED!DB136)</f>
        <v>#DIV/0!</v>
      </c>
      <c r="DC136" s="95" t="e">
        <f>IF(AND(MASTER_DATA_NORMALIZED!DC136=0,DC$22=$L$22),VLOOKUP(MASTER_DATA_PROCESSED!$C136,Backend!$Q$9:$T$52,3,FALSE),MASTER_DATA_NORMALIZED!DC136)</f>
        <v>#DIV/0!</v>
      </c>
      <c r="DD136" s="95" t="e">
        <f>IF(AND(MASTER_DATA_NORMALIZED!DD136=0,DD$22=$L$22),VLOOKUP(MASTER_DATA_PROCESSED!$C136,Backend!$Q$9:$T$52,3,FALSE),MASTER_DATA_NORMALIZED!DD136)</f>
        <v>#N/A</v>
      </c>
      <c r="DE136" s="95">
        <f>IF(AND(MASTER_DATA_NORMALIZED!DE136=0,DE$22=$L$22),VLOOKUP(MASTER_DATA_PROCESSED!$C136,Backend!$Q$9:$T$52,3,FALSE),MASTER_DATA_NORMALIZED!DE136)</f>
        <v>0</v>
      </c>
      <c r="DF136" s="95">
        <f>IF(AND(MASTER_DATA_NORMALIZED!DF136=0,DF$22=$L$22),VLOOKUP(MASTER_DATA_PROCESSED!$C136,Backend!$Q$9:$T$52,3,FALSE),MASTER_DATA_NORMALIZED!DF136)</f>
        <v>0</v>
      </c>
      <c r="DG136" s="95">
        <f>IF(AND(MASTER_DATA_NORMALIZED!DG136=0,DG$22=$L$22),VLOOKUP(MASTER_DATA_PROCESSED!$C136,Backend!$Q$9:$T$52,3,FALSE),MASTER_DATA_NORMALIZED!DG136)</f>
        <v>0</v>
      </c>
      <c r="DH136" s="95" t="e">
        <f>IF(AND(MASTER_DATA_NORMALIZED!DH136=0,DH$22=$L$22),VLOOKUP(MASTER_DATA_PROCESSED!$C136,Backend!$Q$9:$T$52,3,FALSE),MASTER_DATA_NORMALIZED!DH136)</f>
        <v>#N/A</v>
      </c>
      <c r="DI136" s="95">
        <f>IF(AND(MASTER_DATA_NORMALIZED!DI136=0,DI$22=$L$22),VLOOKUP(MASTER_DATA_PROCESSED!$C136,Backend!$Q$9:$T$52,3,FALSE),MASTER_DATA_NORMALIZED!DI136)</f>
        <v>0</v>
      </c>
      <c r="DJ136" s="95">
        <f>IF(AND(MASTER_DATA_NORMALIZED!DJ136=0,DJ$22=$L$22),VLOOKUP(MASTER_DATA_PROCESSED!$C136,Backend!$Q$9:$T$52,3,FALSE),MASTER_DATA_NORMALIZED!DJ136)</f>
        <v>0</v>
      </c>
      <c r="DK136" s="95">
        <f>IF(AND(MASTER_DATA_NORMALIZED!DK136=0,DK$22=$L$22),VLOOKUP(MASTER_DATA_PROCESSED!$C136,Backend!$Q$9:$T$52,3,FALSE),MASTER_DATA_NORMALIZED!DK136)</f>
        <v>0</v>
      </c>
      <c r="DL136" s="95" t="e">
        <f>IF(AND(MASTER_DATA_NORMALIZED!DL136=0,DL$22=$L$22),VLOOKUP(MASTER_DATA_PROCESSED!$C136,Backend!$Q$9:$T$52,3,FALSE),MASTER_DATA_NORMALIZED!DL136)</f>
        <v>#N/A</v>
      </c>
      <c r="DM136" s="95">
        <f>IF(AND(MASTER_DATA_NORMALIZED!DM136=0,DM$22=$L$22),VLOOKUP(MASTER_DATA_PROCESSED!$C136,Backend!$Q$9:$T$52,3,FALSE),MASTER_DATA_NORMALIZED!DM136)</f>
        <v>0</v>
      </c>
      <c r="DN136" s="95">
        <f>IF(AND(MASTER_DATA_NORMALIZED!DN136=0,DN$22=$L$22),VLOOKUP(MASTER_DATA_PROCESSED!$C136,Backend!$Q$9:$T$52,3,FALSE),MASTER_DATA_NORMALIZED!DN136)</f>
        <v>0</v>
      </c>
      <c r="DO136" s="95">
        <f>IF(AND(MASTER_DATA_NORMALIZED!DO136=0,DO$22=$L$22),VLOOKUP(MASTER_DATA_PROCESSED!$C136,Backend!$Q$9:$T$52,3,FALSE),MASTER_DATA_NORMALIZED!DO136)</f>
        <v>0</v>
      </c>
      <c r="DP136" s="95" t="e">
        <f>IF(AND(MASTER_DATA_NORMALIZED!DP136=0,DP$22=$L$22),VLOOKUP(MASTER_DATA_PROCESSED!$C136,Backend!$Q$9:$T$52,3,FALSE),MASTER_DATA_NORMALIZED!DP136)</f>
        <v>#N/A</v>
      </c>
      <c r="DQ136" s="95">
        <f>IF(AND(MASTER_DATA_NORMALIZED!DQ136=0,DQ$22=$L$22),VLOOKUP(MASTER_DATA_PROCESSED!$C136,Backend!$Q$9:$T$52,3,FALSE),MASTER_DATA_NORMALIZED!DQ136)</f>
        <v>0</v>
      </c>
      <c r="DR136" s="95">
        <f>IF(AND(MASTER_DATA_NORMALIZED!DR136=0,DR$22=$L$22),VLOOKUP(MASTER_DATA_PROCESSED!$C136,Backend!$Q$9:$T$52,3,FALSE),MASTER_DATA_NORMALIZED!DR136)</f>
        <v>0</v>
      </c>
      <c r="DS136" s="95">
        <f>IF(AND(MASTER_DATA_NORMALIZED!DS136=0,DS$22=$L$22),VLOOKUP(MASTER_DATA_PROCESSED!$C136,Backend!$Q$9:$T$52,3,FALSE),MASTER_DATA_NORMALIZED!DS136)</f>
        <v>0</v>
      </c>
      <c r="DT136" s="95" t="e">
        <f>IF(AND(MASTER_DATA_NORMALIZED!DT136=0,DT$22=$L$22),VLOOKUP(MASTER_DATA_PROCESSED!$C136,Backend!$Q$9:$T$52,3,FALSE),MASTER_DATA_NORMALIZED!DT136)</f>
        <v>#N/A</v>
      </c>
      <c r="DU136" s="95">
        <f>IF(AND(MASTER_DATA_NORMALIZED!DU136=0,DU$22=$L$22),VLOOKUP(MASTER_DATA_PROCESSED!$C136,Backend!$Q$9:$T$52,3,FALSE),MASTER_DATA_NORMALIZED!DU136)</f>
        <v>0</v>
      </c>
      <c r="DV136" s="95">
        <f>IF(AND(MASTER_DATA_NORMALIZED!DV136=0,DV$22=$L$22),VLOOKUP(MASTER_DATA_PROCESSED!$C136,Backend!$Q$9:$T$52,3,FALSE),MASTER_DATA_NORMALIZED!DV136)</f>
        <v>0</v>
      </c>
      <c r="DW136" s="95">
        <f>IF(AND(MASTER_DATA_NORMALIZED!DW136=0,DW$22=$L$22),VLOOKUP(MASTER_DATA_PROCESSED!$C136,Backend!$Q$9:$T$52,3,FALSE),MASTER_DATA_NORMALIZED!DW136)</f>
        <v>0</v>
      </c>
      <c r="DX136" s="95" t="e">
        <f>IF(AND(MASTER_DATA_NORMALIZED!DX136=0,DX$22=$L$22),VLOOKUP(MASTER_DATA_PROCESSED!$C136,Backend!$Q$9:$T$52,3,FALSE),MASTER_DATA_NORMALIZED!DX136)</f>
        <v>#N/A</v>
      </c>
      <c r="DY136" s="95">
        <f>IF(AND(MASTER_DATA_NORMALIZED!DY136=0,DY$22=$L$22),VLOOKUP(MASTER_DATA_PROCESSED!$C136,Backend!$Q$9:$T$52,3,FALSE),MASTER_DATA_NORMALIZED!DY136)</f>
        <v>0</v>
      </c>
      <c r="DZ136" s="95">
        <f>IF(AND(MASTER_DATA_NORMALIZED!DZ136=0,DZ$22=$L$22),VLOOKUP(MASTER_DATA_PROCESSED!$C136,Backend!$Q$9:$T$52,3,FALSE),MASTER_DATA_NORMALIZED!DZ136)</f>
        <v>0</v>
      </c>
      <c r="EA136" s="95">
        <f>IF(AND(MASTER_DATA_NORMALIZED!EA136=0,EA$22=$L$22),VLOOKUP(MASTER_DATA_PROCESSED!$C136,Backend!$Q$9:$T$52,3,FALSE),MASTER_DATA_NORMALIZED!EA136)</f>
        <v>0</v>
      </c>
      <c r="EB136" s="95" t="e">
        <f>IF(AND(MASTER_DATA_NORMALIZED!EB136=0,EB$22=$L$22),VLOOKUP(MASTER_DATA_PROCESSED!$C136,Backend!$Q$9:$T$52,3,FALSE),MASTER_DATA_NORMALIZED!EB136)</f>
        <v>#N/A</v>
      </c>
      <c r="EC136" s="95" t="e">
        <f>IF(AND(MASTER_DATA_NORMALIZED!EC136=0,EC$22=$L$22),VLOOKUP(MASTER_DATA_PROCESSED!$C136,Backend!$Q$9:$T$52,3,FALSE),MASTER_DATA_NORMALIZED!EC136)</f>
        <v>#DIV/0!</v>
      </c>
      <c r="ED136" s="95" t="e">
        <f>IF(AND(MASTER_DATA_NORMALIZED!ED136=0,ED$22=$L$22),VLOOKUP(MASTER_DATA_PROCESSED!$C136,Backend!$Q$9:$T$52,3,FALSE),MASTER_DATA_NORMALIZED!ED136)</f>
        <v>#DIV/0!</v>
      </c>
      <c r="EE136" s="95" t="e">
        <f>IF(AND(MASTER_DATA_NORMALIZED!EE136=0,EE$22=$L$22),VLOOKUP(MASTER_DATA_PROCESSED!$C136,Backend!$Q$9:$T$52,3,FALSE),MASTER_DATA_NORMALIZED!EE136)</f>
        <v>#DIV/0!</v>
      </c>
      <c r="EF136" s="95" t="e">
        <f>IF(AND(MASTER_DATA_NORMALIZED!EF136=0,EF$22=$L$22),VLOOKUP(MASTER_DATA_PROCESSED!$C136,Backend!$Q$9:$T$52,3,FALSE),MASTER_DATA_NORMALIZED!EF136)</f>
        <v>#VALUE!</v>
      </c>
      <c r="EG136" s="95">
        <f>IF(AND(MASTER_DATA_NORMALIZED!EG136=0,EG$22=$L$22),VLOOKUP(MASTER_DATA_PROCESSED!$C136,Backend!$Q$9:$T$52,3,FALSE),MASTER_DATA_NORMALIZED!EG136)</f>
        <v>0</v>
      </c>
      <c r="EH136" s="95">
        <f>IF(AND(MASTER_DATA_NORMALIZED!EH136=0,EH$22=$L$22),VLOOKUP(MASTER_DATA_PROCESSED!$C136,Backend!$Q$9:$T$52,3,FALSE),MASTER_DATA_NORMALIZED!EH136)</f>
        <v>0</v>
      </c>
      <c r="EI136" s="95">
        <f>IF(AND(MASTER_DATA_NORMALIZED!EI136=0,EI$22=$L$22),VLOOKUP(MASTER_DATA_PROCESSED!$C136,Backend!$Q$9:$T$52,3,FALSE),MASTER_DATA_NORMALIZED!EI136)</f>
        <v>0</v>
      </c>
      <c r="EJ136" s="95" t="e">
        <f>IF(AND(MASTER_DATA_NORMALIZED!EJ136=0,EJ$22=$L$22),VLOOKUP(MASTER_DATA_PROCESSED!$C136,Backend!$Q$9:$T$52,3,FALSE),MASTER_DATA_NORMALIZED!EJ136)</f>
        <v>#N/A</v>
      </c>
      <c r="EK136" s="95">
        <f>IF(AND(MASTER_DATA_NORMALIZED!EK136=0,EK$22=$L$22),VLOOKUP(MASTER_DATA_PROCESSED!$C136,Backend!$Q$9:$T$52,3,FALSE),MASTER_DATA_NORMALIZED!EK136)</f>
        <v>0</v>
      </c>
      <c r="EL136" s="95">
        <f>IF(AND(MASTER_DATA_NORMALIZED!EL136=0,EL$22=$L$22),VLOOKUP(MASTER_DATA_PROCESSED!$C136,Backend!$Q$9:$T$52,3,FALSE),MASTER_DATA_NORMALIZED!EL136)</f>
        <v>0</v>
      </c>
      <c r="EM136" s="95">
        <f>IF(AND(MASTER_DATA_NORMALIZED!EM136=0,EM$22=$L$22),VLOOKUP(MASTER_DATA_PROCESSED!$C136,Backend!$Q$9:$T$52,3,FALSE),MASTER_DATA_NORMALIZED!EM136)</f>
        <v>0</v>
      </c>
      <c r="EN136" s="95" t="e">
        <f>IF(AND(MASTER_DATA_NORMALIZED!EN136=0,EN$22=$L$22),VLOOKUP(MASTER_DATA_PROCESSED!$C136,Backend!$Q$9:$T$52,3,FALSE),MASTER_DATA_NORMALIZED!EN136)</f>
        <v>#N/A</v>
      </c>
      <c r="EO136" s="95">
        <f>IF(AND(MASTER_DATA_NORMALIZED!EO136=0,EO$22=$L$22),VLOOKUP(MASTER_DATA_PROCESSED!$C136,Backend!$Q$9:$T$52,3,FALSE),MASTER_DATA_NORMALIZED!EO136)</f>
        <v>0</v>
      </c>
      <c r="EP136" s="95">
        <f>IF(AND(MASTER_DATA_NORMALIZED!EP136=0,EP$22=$L$22),VLOOKUP(MASTER_DATA_PROCESSED!$C136,Backend!$Q$9:$T$52,3,FALSE),MASTER_DATA_NORMALIZED!EP136)</f>
        <v>0</v>
      </c>
      <c r="EQ136" s="95">
        <f>IF(AND(MASTER_DATA_NORMALIZED!EQ136=0,EQ$22=$L$22),VLOOKUP(MASTER_DATA_PROCESSED!$C136,Backend!$Q$9:$T$52,3,FALSE),MASTER_DATA_NORMALIZED!EQ136)</f>
        <v>0</v>
      </c>
      <c r="ER136" s="95" t="e">
        <f>IF(AND(MASTER_DATA_NORMALIZED!ER136=0,ER$22=$L$22),VLOOKUP(MASTER_DATA_PROCESSED!$C136,Backend!$Q$9:$T$52,3,FALSE),MASTER_DATA_NORMALIZED!ER136)</f>
        <v>#N/A</v>
      </c>
      <c r="ES136" s="95">
        <f>IF(AND(MASTER_DATA_NORMALIZED!ES136=0,ES$22=$L$22),VLOOKUP(MASTER_DATA_PROCESSED!$C136,Backend!$Q$9:$T$52,3,FALSE),MASTER_DATA_NORMALIZED!ES136)</f>
        <v>0</v>
      </c>
      <c r="ET136" s="95">
        <f>IF(AND(MASTER_DATA_NORMALIZED!ET136=0,ET$22=$L$22),VLOOKUP(MASTER_DATA_PROCESSED!$C136,Backend!$Q$9:$T$52,3,FALSE),MASTER_DATA_NORMALIZED!ET136)</f>
        <v>0</v>
      </c>
      <c r="EU136" s="95">
        <f>IF(AND(MASTER_DATA_NORMALIZED!EU136=0,EU$22=$L$22),VLOOKUP(MASTER_DATA_PROCESSED!$C136,Backend!$Q$9:$T$52,3,FALSE),MASTER_DATA_NORMALIZED!EU136)</f>
        <v>0</v>
      </c>
      <c r="EV136" s="95" t="e">
        <f>IF(AND(MASTER_DATA_NORMALIZED!EV136=0,EV$22=$L$22),VLOOKUP(MASTER_DATA_PROCESSED!$C136,Backend!$Q$9:$T$52,3,FALSE),MASTER_DATA_NORMALIZED!EV136)</f>
        <v>#N/A</v>
      </c>
      <c r="EW136" s="95">
        <f>IF(AND(MASTER_DATA_NORMALIZED!EW136=0,EW$22=$L$22),VLOOKUP(MASTER_DATA_PROCESSED!$C136,Backend!$Q$9:$T$52,3,FALSE),MASTER_DATA_NORMALIZED!EW136)</f>
        <v>0</v>
      </c>
      <c r="EX136" s="95">
        <f>IF(AND(MASTER_DATA_NORMALIZED!EX136=0,EX$22=$L$22),VLOOKUP(MASTER_DATA_PROCESSED!$C136,Backend!$Q$9:$T$52,3,FALSE),MASTER_DATA_NORMALIZED!EX136)</f>
        <v>0</v>
      </c>
      <c r="EY136" s="95">
        <f>IF(AND(MASTER_DATA_NORMALIZED!EY136=0,EY$22=$L$22),VLOOKUP(MASTER_DATA_PROCESSED!$C136,Backend!$Q$9:$T$52,3,FALSE),MASTER_DATA_NORMALIZED!EY136)</f>
        <v>0</v>
      </c>
      <c r="EZ136" s="95" t="e">
        <f>IF(AND(MASTER_DATA_NORMALIZED!EZ136=0,EZ$22=$L$22),VLOOKUP(MASTER_DATA_PROCESSED!$C136,Backend!$Q$9:$T$52,3,FALSE),MASTER_DATA_NORMALIZED!EZ136)</f>
        <v>#N/A</v>
      </c>
      <c r="FA136" s="95">
        <f>IF(AND(MASTER_DATA_NORMALIZED!FA136=0,FA$22=$L$22),VLOOKUP(MASTER_DATA_PROCESSED!$C136,Backend!$Q$9:$T$52,3,FALSE),MASTER_DATA_NORMALIZED!FA136)</f>
        <v>0</v>
      </c>
      <c r="FB136" s="95">
        <f>IF(AND(MASTER_DATA_NORMALIZED!FB136=0,FB$22=$L$22),VLOOKUP(MASTER_DATA_PROCESSED!$C136,Backend!$Q$9:$T$52,3,FALSE),MASTER_DATA_NORMALIZED!FB136)</f>
        <v>0</v>
      </c>
      <c r="FC136" s="95">
        <f>IF(AND(MASTER_DATA_NORMALIZED!FC136=0,FC$22=$L$22),VLOOKUP(MASTER_DATA_PROCESSED!$C136,Backend!$Q$9:$T$52,3,FALSE),MASTER_DATA_NORMALIZED!FC136)</f>
        <v>0</v>
      </c>
      <c r="FD136" s="95" t="e">
        <f>IF(AND(MASTER_DATA_NORMALIZED!FD136=0,FD$22=$L$22),VLOOKUP(MASTER_DATA_PROCESSED!$C136,Backend!$Q$9:$T$52,3,FALSE),MASTER_DATA_NORMALIZED!FD136)</f>
        <v>#N/A</v>
      </c>
      <c r="FE136" s="95">
        <f>IF(AND(MASTER_DATA_NORMALIZED!FE136=0,FE$22=$L$22),VLOOKUP(MASTER_DATA_PROCESSED!$C136,Backend!$Q$9:$T$52,3,FALSE),MASTER_DATA_NORMALIZED!FE136)</f>
        <v>0</v>
      </c>
      <c r="FF136" s="95">
        <f>IF(AND(MASTER_DATA_NORMALIZED!FF136=0,FF$22=$L$22),VLOOKUP(MASTER_DATA_PROCESSED!$C136,Backend!$Q$9:$T$52,3,FALSE),MASTER_DATA_NORMALIZED!FF136)</f>
        <v>0</v>
      </c>
      <c r="FG136" s="95">
        <f>IF(AND(MASTER_DATA_NORMALIZED!FG136=0,FG$22=$L$22),VLOOKUP(MASTER_DATA_PROCESSED!$C136,Backend!$Q$9:$T$52,3,FALSE),MASTER_DATA_NORMALIZED!FG136)</f>
        <v>0</v>
      </c>
      <c r="FH136" s="95" t="e">
        <f>IF(AND(MASTER_DATA_NORMALIZED!FH136=0,FH$22=$L$22),VLOOKUP(MASTER_DATA_PROCESSED!$C136,Backend!$Q$9:$T$52,3,FALSE),MASTER_DATA_NORMALIZED!FH136)</f>
        <v>#N/A</v>
      </c>
      <c r="FI136" s="95">
        <f>IF(AND(MASTER_DATA_NORMALIZED!FI136=0,FI$22=$L$22),VLOOKUP(MASTER_DATA_PROCESSED!$C136,Backend!$Q$9:$T$52,3,FALSE),MASTER_DATA_NORMALIZED!FI136)</f>
        <v>0</v>
      </c>
      <c r="FJ136" s="95">
        <f>IF(AND(MASTER_DATA_NORMALIZED!FJ136=0,FJ$22=$L$22),VLOOKUP(MASTER_DATA_PROCESSED!$C136,Backend!$Q$9:$T$52,3,FALSE),MASTER_DATA_NORMALIZED!FJ136)</f>
        <v>0</v>
      </c>
      <c r="FK136" s="95">
        <f>IF(AND(MASTER_DATA_NORMALIZED!FK136=0,FK$22=$L$22),VLOOKUP(MASTER_DATA_PROCESSED!$C136,Backend!$Q$9:$T$52,3,FALSE),MASTER_DATA_NORMALIZED!FK136)</f>
        <v>0</v>
      </c>
      <c r="FL136" s="95" t="e">
        <f>IF(AND(MASTER_DATA_NORMALIZED!FL136=0,FL$22=$L$22),VLOOKUP(MASTER_DATA_PROCESSED!$C136,Backend!$Q$9:$T$52,3,FALSE),MASTER_DATA_NORMALIZED!FL136)</f>
        <v>#N/A</v>
      </c>
      <c r="FM136" s="95">
        <f>IF(AND(MASTER_DATA_NORMALIZED!FM136=0,FM$22=$L$22),VLOOKUP(MASTER_DATA_PROCESSED!$C136,Backend!$Q$9:$T$52,3,FALSE),MASTER_DATA_NORMALIZED!FM136)</f>
        <v>0</v>
      </c>
      <c r="FN136" s="95">
        <f>IF(AND(MASTER_DATA_NORMALIZED!FN136=0,FN$22=$L$22),VLOOKUP(MASTER_DATA_PROCESSED!$C136,Backend!$Q$9:$T$52,3,FALSE),MASTER_DATA_NORMALIZED!FN136)</f>
        <v>0</v>
      </c>
      <c r="FO136" s="95">
        <f>IF(AND(MASTER_DATA_NORMALIZED!FO136=0,FO$22=$L$22),VLOOKUP(MASTER_DATA_PROCESSED!$C136,Backend!$Q$9:$T$52,3,FALSE),MASTER_DATA_NORMALIZED!FO136)</f>
        <v>0</v>
      </c>
      <c r="FP136" s="95" t="e">
        <f>IF(AND(MASTER_DATA_NORMALIZED!FP136=0,FP$22=$L$22),VLOOKUP(MASTER_DATA_PROCESSED!$C136,Backend!$Q$9:$T$52,3,FALSE),MASTER_DATA_NORMALIZED!FP136)</f>
        <v>#N/A</v>
      </c>
      <c r="FQ136" s="95">
        <f>IF(AND(MASTER_DATA_NORMALIZED!FQ136=0,FQ$22=$L$22),VLOOKUP(MASTER_DATA_PROCESSED!$C136,Backend!$Q$9:$T$52,3,FALSE),MASTER_DATA_NORMALIZED!FQ136)</f>
        <v>0</v>
      </c>
      <c r="FR136" s="95">
        <f>IF(AND(MASTER_DATA_NORMALIZED!FR136=0,FR$22=$L$22),VLOOKUP(MASTER_DATA_PROCESSED!$C136,Backend!$Q$9:$T$52,3,FALSE),MASTER_DATA_NORMALIZED!FR136)</f>
        <v>0</v>
      </c>
      <c r="FS136" s="95">
        <f>IF(AND(MASTER_DATA_NORMALIZED!FS136=0,FS$22=$L$22),VLOOKUP(MASTER_DATA_PROCESSED!$C136,Backend!$Q$9:$T$52,3,FALSE),MASTER_DATA_NORMALIZED!FS136)</f>
        <v>0</v>
      </c>
      <c r="FT136" s="95" t="e">
        <f>IF(AND(MASTER_DATA_NORMALIZED!FT136=0,FT$22=$L$22),VLOOKUP(MASTER_DATA_PROCESSED!$C136,Backend!$Q$9:$T$52,3,FALSE),MASTER_DATA_NORMALIZED!FT136)</f>
        <v>#N/A</v>
      </c>
      <c r="FU136" s="95">
        <f>IF(AND(MASTER_DATA_NORMALIZED!FU136=0,FU$22=$L$22),VLOOKUP(MASTER_DATA_PROCESSED!$C136,Backend!$Q$9:$T$52,3,FALSE),MASTER_DATA_NORMALIZED!FU136)</f>
        <v>0</v>
      </c>
      <c r="FV136" s="95">
        <f>IF(AND(MASTER_DATA_NORMALIZED!FV136=0,FV$22=$L$22),VLOOKUP(MASTER_DATA_PROCESSED!$C136,Backend!$Q$9:$T$52,3,FALSE),MASTER_DATA_NORMALIZED!FV136)</f>
        <v>0</v>
      </c>
      <c r="FW136" s="95">
        <f>IF(AND(MASTER_DATA_NORMALIZED!FW136=0,FW$22=$L$22),VLOOKUP(MASTER_DATA_PROCESSED!$C136,Backend!$Q$9:$T$52,3,FALSE),MASTER_DATA_NORMALIZED!FW136)</f>
        <v>0</v>
      </c>
      <c r="FX136" s="95" t="e">
        <f>IF(AND(MASTER_DATA_NORMALIZED!FX136=0,FX$22=$L$22),VLOOKUP(MASTER_DATA_PROCESSED!$C136,Backend!$Q$9:$T$52,3,FALSE),MASTER_DATA_NORMALIZED!FX136)</f>
        <v>#N/A</v>
      </c>
      <c r="FY136" s="95">
        <f>IF(AND(MASTER_DATA_NORMALIZED!FY136=0,FY$22=$L$22),VLOOKUP(MASTER_DATA_PROCESSED!$C136,Backend!$Q$9:$T$52,3,FALSE),MASTER_DATA_NORMALIZED!FY136)</f>
        <v>0</v>
      </c>
      <c r="FZ136" s="95">
        <f>IF(AND(MASTER_DATA_NORMALIZED!FZ136=0,FZ$22=$L$22),VLOOKUP(MASTER_DATA_PROCESSED!$C136,Backend!$Q$9:$T$52,3,FALSE),MASTER_DATA_NORMALIZED!FZ136)</f>
        <v>0</v>
      </c>
      <c r="GA136" s="95">
        <f>IF(AND(MASTER_DATA_NORMALIZED!GA136=0,GA$22=$L$22),VLOOKUP(MASTER_DATA_PROCESSED!$C136,Backend!$Q$9:$T$52,3,FALSE),MASTER_DATA_NORMALIZED!GA136)</f>
        <v>0</v>
      </c>
      <c r="GB136" s="95" t="e">
        <f>IF(AND(MASTER_DATA_NORMALIZED!GB136=0,GB$22=$L$22),VLOOKUP(MASTER_DATA_PROCESSED!$C136,Backend!$Q$9:$T$52,3,FALSE),MASTER_DATA_NORMALIZED!GB136)</f>
        <v>#N/A</v>
      </c>
      <c r="GC136" s="95">
        <f>IF(AND(MASTER_DATA_NORMALIZED!GC136=0,GC$22=$L$22),VLOOKUP(MASTER_DATA_PROCESSED!$C136,Backend!$Q$9:$T$52,3,FALSE),MASTER_DATA_NORMALIZED!GC136)</f>
        <v>0</v>
      </c>
      <c r="GD136" s="95">
        <f>IF(AND(MASTER_DATA_NORMALIZED!GD136=0,GD$22=$L$22),VLOOKUP(MASTER_DATA_PROCESSED!$C136,Backend!$Q$9:$T$52,3,FALSE),MASTER_DATA_NORMALIZED!GD136)</f>
        <v>0</v>
      </c>
      <c r="GE136" s="95">
        <f>IF(AND(MASTER_DATA_NORMALIZED!GE136=0,GE$22=$L$22),VLOOKUP(MASTER_DATA_PROCESSED!$C136,Backend!$Q$9:$T$52,3,FALSE),MASTER_DATA_NORMALIZED!GE136)</f>
        <v>0</v>
      </c>
      <c r="GF136" s="95" t="e">
        <f>IF(AND(MASTER_DATA_NORMALIZED!GF136=0,GF$22=$L$22),VLOOKUP(MASTER_DATA_PROCESSED!$C136,Backend!$Q$9:$T$52,3,FALSE),MASTER_DATA_NORMALIZED!GF136)</f>
        <v>#N/A</v>
      </c>
      <c r="GG136" s="95">
        <f>IF(AND(MASTER_DATA_NORMALIZED!GG136=0,GG$22=$L$22),VLOOKUP(MASTER_DATA_PROCESSED!$C136,Backend!$Q$9:$T$52,3,FALSE),MASTER_DATA_NORMALIZED!GG136)</f>
        <v>0</v>
      </c>
      <c r="GH136" s="95">
        <f>IF(AND(MASTER_DATA_NORMALIZED!GH136=0,GH$22=$L$22),VLOOKUP(MASTER_DATA_PROCESSED!$C136,Backend!$Q$9:$T$52,3,FALSE),MASTER_DATA_NORMALIZED!GH136)</f>
        <v>0</v>
      </c>
      <c r="GI136" s="95">
        <f>IF(AND(MASTER_DATA_NORMALIZED!GI136=0,GI$22=$L$22),VLOOKUP(MASTER_DATA_PROCESSED!$C136,Backend!$Q$9:$T$52,3,FALSE),MASTER_DATA_NORMALIZED!GI136)</f>
        <v>0</v>
      </c>
      <c r="GJ136" s="95" t="e">
        <f>IF(AND(MASTER_DATA_NORMALIZED!GJ136=0,GJ$22=$L$22),VLOOKUP(MASTER_DATA_PROCESSED!$C136,Backend!$Q$9:$T$52,3,FALSE),MASTER_DATA_NORMALIZED!GJ136)</f>
        <v>#N/A</v>
      </c>
      <c r="GK136" s="95">
        <f>IF(AND(MASTER_DATA_NORMALIZED!GK136=0,GK$22=$L$22),VLOOKUP(MASTER_DATA_PROCESSED!$C136,Backend!$Q$9:$T$52,3,FALSE),MASTER_DATA_NORMALIZED!GK136)</f>
        <v>0</v>
      </c>
      <c r="GL136" s="95">
        <f>IF(AND(MASTER_DATA_NORMALIZED!GL136=0,GL$22=$L$22),VLOOKUP(MASTER_DATA_PROCESSED!$C136,Backend!$Q$9:$T$52,3,FALSE),MASTER_DATA_NORMALIZED!GL136)</f>
        <v>0</v>
      </c>
      <c r="GM136" s="95">
        <f>IF(AND(MASTER_DATA_NORMALIZED!GM136=0,GM$22=$L$22),VLOOKUP(MASTER_DATA_PROCESSED!$C136,Backend!$Q$9:$T$52,3,FALSE),MASTER_DATA_NORMALIZED!GM136)</f>
        <v>0</v>
      </c>
      <c r="GN136" s="95" t="e">
        <f>IF(AND(MASTER_DATA_NORMALIZED!GN136=0,GN$22=$L$22),VLOOKUP(MASTER_DATA_PROCESSED!$C136,Backend!$Q$9:$T$52,3,FALSE),MASTER_DATA_NORMALIZED!GN136)</f>
        <v>#N/A</v>
      </c>
      <c r="GO136" s="95">
        <f>IF(AND(MASTER_DATA_NORMALIZED!GO136=0,GO$22=$L$22),VLOOKUP(MASTER_DATA_PROCESSED!$C136,Backend!$Q$9:$T$52,3,FALSE),MASTER_DATA_NORMALIZED!GO136)</f>
        <v>0</v>
      </c>
      <c r="GP136" s="95">
        <f>IF(AND(MASTER_DATA_NORMALIZED!GP136=0,GP$22=$L$22),VLOOKUP(MASTER_DATA_PROCESSED!$C136,Backend!$Q$9:$T$52,3,FALSE),MASTER_DATA_NORMALIZED!GP136)</f>
        <v>0</v>
      </c>
      <c r="GQ136" s="95">
        <f>IF(AND(MASTER_DATA_NORMALIZED!GQ136=0,GQ$22=$L$22),VLOOKUP(MASTER_DATA_PROCESSED!$C136,Backend!$Q$9:$T$52,3,FALSE),MASTER_DATA_NORMALIZED!GQ136)</f>
        <v>0</v>
      </c>
      <c r="GR136" s="95" t="e">
        <f>IF(AND(MASTER_DATA_NORMALIZED!GR136=0,GR$22=$L$22),VLOOKUP(MASTER_DATA_PROCESSED!$C136,Backend!$Q$9:$T$52,3,FALSE),MASTER_DATA_NORMALIZED!GR136)</f>
        <v>#N/A</v>
      </c>
      <c r="GS136" s="95">
        <f>IF(AND(MASTER_DATA_NORMALIZED!GS136=0,GS$22=$L$22),VLOOKUP(MASTER_DATA_PROCESSED!$C136,Backend!$Q$9:$T$52,3,FALSE),MASTER_DATA_NORMALIZED!GS136)</f>
        <v>0</v>
      </c>
      <c r="GT136" s="95">
        <f>IF(AND(MASTER_DATA_NORMALIZED!GT136=0,GT$22=$L$22),VLOOKUP(MASTER_DATA_PROCESSED!$C136,Backend!$Q$9:$T$52,3,FALSE),MASTER_DATA_NORMALIZED!GT136)</f>
        <v>0</v>
      </c>
      <c r="GU136" s="95">
        <f>IF(AND(MASTER_DATA_NORMALIZED!GU136=0,GU$22=$L$22),VLOOKUP(MASTER_DATA_PROCESSED!$C136,Backend!$Q$9:$T$52,3,FALSE),MASTER_DATA_NORMALIZED!GU136)</f>
        <v>0</v>
      </c>
      <c r="GV136" s="95" t="e">
        <f>IF(AND(MASTER_DATA_NORMALIZED!GV136=0,GV$22=$L$22),VLOOKUP(MASTER_DATA_PROCESSED!$C136,Backend!$Q$9:$T$52,3,FALSE),MASTER_DATA_NORMALIZED!GV136)</f>
        <v>#N/A</v>
      </c>
      <c r="GW136" s="95" t="e">
        <f>IF(AND(MASTER_DATA_NORMALIZED!GW136=0,GW$22=$L$22),VLOOKUP(MASTER_DATA_PROCESSED!$C136,Backend!$Q$9:$T$52,3,FALSE),MASTER_DATA_NORMALIZED!GW136)</f>
        <v>#REF!</v>
      </c>
      <c r="GX136" s="95" t="e">
        <f>IF(AND(MASTER_DATA_NORMALIZED!GX136=0,GX$22=$L$22),VLOOKUP(MASTER_DATA_PROCESSED!$C136,Backend!$Q$9:$T$52,3,FALSE),MASTER_DATA_NORMALIZED!GX136)</f>
        <v>#REF!</v>
      </c>
      <c r="GY136" s="95" t="e">
        <f>IF(AND(MASTER_DATA_NORMALIZED!GY136=0,GY$22=$L$22),VLOOKUP(MASTER_DATA_PROCESSED!$C136,Backend!$Q$9:$T$52,3,FALSE),MASTER_DATA_NORMALIZED!GY136)</f>
        <v>#REF!</v>
      </c>
    </row>
    <row r="137" spans="2:207" s="25" customFormat="1" ht="17.25" hidden="1" outlineLevel="1" x14ac:dyDescent="0.3">
      <c r="B137" s="183">
        <f t="shared" si="14"/>
        <v>20</v>
      </c>
      <c r="C137" s="24">
        <f t="shared" si="15"/>
        <v>27</v>
      </c>
      <c r="D137" s="75"/>
      <c r="E137" s="62">
        <v>27</v>
      </c>
      <c r="F137" s="63"/>
      <c r="G137" s="89"/>
      <c r="H137" s="64" t="s">
        <v>133</v>
      </c>
      <c r="I137" s="101">
        <f>IF(AND(MASTER_DATA_NORMALIZED!I137=0,I$22=$L$22),VLOOKUP(MASTER_DATA_PROCESSED!$C137,Backend!$Q$9:$T$52,3,FALSE),MASTER_DATA_NORMALIZED!I137)</f>
        <v>0</v>
      </c>
      <c r="J137" s="101">
        <f>IF(AND(MASTER_DATA_NORMALIZED!J137=0,J$22=$L$22),VLOOKUP(MASTER_DATA_PROCESSED!$C137,Backend!$Q$9:$T$52,3,FALSE),MASTER_DATA_NORMALIZED!J137)</f>
        <v>0</v>
      </c>
      <c r="K137" s="101">
        <f>IF(AND(MASTER_DATA_NORMALIZED!K137=0,K$22=$L$22),VLOOKUP(MASTER_DATA_PROCESSED!$C137,Backend!$Q$9:$T$52,3,FALSE),MASTER_DATA_NORMALIZED!K137)</f>
        <v>0</v>
      </c>
      <c r="L137" s="101">
        <f>IF(AND(MASTER_DATA_NORMALIZED!L137=0,L$22=$L$22),VLOOKUP(MASTER_DATA_PROCESSED!$C137,Backend!$Q$9:$T$52,3,FALSE),MASTER_DATA_NORMALIZED!L137)</f>
        <v>0</v>
      </c>
      <c r="M137" s="101">
        <f>IF(AND(MASTER_DATA_NORMALIZED!M137=0,M$22=$L$22),VLOOKUP(MASTER_DATA_PROCESSED!$C137,Backend!$Q$9:$T$52,3,FALSE),MASTER_DATA_NORMALIZED!M137)</f>
        <v>0</v>
      </c>
      <c r="N137" s="101">
        <f>IF(AND(MASTER_DATA_NORMALIZED!N137=0,N$22=$L$22),VLOOKUP(MASTER_DATA_PROCESSED!$C137,Backend!$Q$9:$T$52,3,FALSE),MASTER_DATA_NORMALIZED!N137)</f>
        <v>0</v>
      </c>
      <c r="O137" s="101">
        <f>IF(AND(MASTER_DATA_NORMALIZED!O137=0,O$22=$L$22),VLOOKUP(MASTER_DATA_PROCESSED!$C137,Backend!$Q$9:$T$52,3,FALSE),MASTER_DATA_NORMALIZED!O137)</f>
        <v>0</v>
      </c>
      <c r="P137" s="101">
        <f>IF(AND(MASTER_DATA_NORMALIZED!P137=0,P$22=$L$22),VLOOKUP(MASTER_DATA_PROCESSED!$C137,Backend!$Q$9:$T$52,3,FALSE),MASTER_DATA_NORMALIZED!P137)</f>
        <v>0</v>
      </c>
      <c r="Q137" s="101">
        <f>IF(AND(MASTER_DATA_NORMALIZED!Q137=0,Q$22=$L$22),VLOOKUP(MASTER_DATA_PROCESSED!$C137,Backend!$Q$9:$T$52,3,FALSE),MASTER_DATA_NORMALIZED!Q137)</f>
        <v>0</v>
      </c>
      <c r="R137" s="101">
        <f>IF(AND(MASTER_DATA_NORMALIZED!R137=0,R$22=$L$22),VLOOKUP(MASTER_DATA_PROCESSED!$C137,Backend!$Q$9:$T$52,3,FALSE),MASTER_DATA_NORMALIZED!R137)</f>
        <v>0</v>
      </c>
      <c r="S137" s="101">
        <f>IF(AND(MASTER_DATA_NORMALIZED!S137=0,S$22=$L$22),VLOOKUP(MASTER_DATA_PROCESSED!$C137,Backend!$Q$9:$T$52,3,FALSE),MASTER_DATA_NORMALIZED!S137)</f>
        <v>0</v>
      </c>
      <c r="T137" s="101">
        <f>IF(AND(MASTER_DATA_NORMALIZED!T137=0,T$22=$L$22),VLOOKUP(MASTER_DATA_PROCESSED!$C137,Backend!$Q$9:$T$52,3,FALSE),MASTER_DATA_NORMALIZED!T137)</f>
        <v>0</v>
      </c>
      <c r="U137" s="101">
        <f>IF(AND(MASTER_DATA_NORMALIZED!U137=0,U$22=$L$22),VLOOKUP(MASTER_DATA_PROCESSED!$C137,Backend!$Q$9:$T$52,3,FALSE),MASTER_DATA_NORMALIZED!U137)</f>
        <v>0</v>
      </c>
      <c r="V137" s="101">
        <f>IF(AND(MASTER_DATA_NORMALIZED!V137=0,V$22=$L$22),VLOOKUP(MASTER_DATA_PROCESSED!$C137,Backend!$Q$9:$T$52,3,FALSE),MASTER_DATA_NORMALIZED!V137)</f>
        <v>0</v>
      </c>
      <c r="W137" s="101">
        <f>IF(AND(MASTER_DATA_NORMALIZED!W137=0,W$22=$L$22),VLOOKUP(MASTER_DATA_PROCESSED!$C137,Backend!$Q$9:$T$52,3,FALSE),MASTER_DATA_NORMALIZED!W137)</f>
        <v>0</v>
      </c>
      <c r="X137" s="101">
        <f>IF(AND(MASTER_DATA_NORMALIZED!X137=0,X$22=$L$22),VLOOKUP(MASTER_DATA_PROCESSED!$C137,Backend!$Q$9:$T$52,3,FALSE),MASTER_DATA_NORMALIZED!X137)</f>
        <v>0</v>
      </c>
      <c r="Y137" s="101">
        <f>IF(AND(MASTER_DATA_NORMALIZED!Y137=0,Y$22=$L$22),VLOOKUP(MASTER_DATA_PROCESSED!$C137,Backend!$Q$9:$T$52,3,FALSE),MASTER_DATA_NORMALIZED!Y137)</f>
        <v>0</v>
      </c>
      <c r="Z137" s="101">
        <f>IF(AND(MASTER_DATA_NORMALIZED!Z137=0,Z$22=$L$22),VLOOKUP(MASTER_DATA_PROCESSED!$C137,Backend!$Q$9:$T$52,3,FALSE),MASTER_DATA_NORMALIZED!Z137)</f>
        <v>0</v>
      </c>
      <c r="AA137" s="101">
        <f>IF(AND(MASTER_DATA_NORMALIZED!AA137=0,AA$22=$L$22),VLOOKUP(MASTER_DATA_PROCESSED!$C137,Backend!$Q$9:$T$52,3,FALSE),MASTER_DATA_NORMALIZED!AA137)</f>
        <v>0</v>
      </c>
      <c r="AB137" s="101">
        <f>IF(AND(MASTER_DATA_NORMALIZED!AB137=0,AB$22=$L$22),VLOOKUP(MASTER_DATA_PROCESSED!$C137,Backend!$Q$9:$T$52,3,FALSE),MASTER_DATA_NORMALIZED!AB137)</f>
        <v>0</v>
      </c>
      <c r="AC137" s="101">
        <f>IF(AND(MASTER_DATA_NORMALIZED!AC137=0,AC$22=$L$22),VLOOKUP(MASTER_DATA_PROCESSED!$C137,Backend!$Q$9:$T$52,3,FALSE),MASTER_DATA_NORMALIZED!AC137)</f>
        <v>0</v>
      </c>
      <c r="AD137" s="101">
        <f>IF(AND(MASTER_DATA_NORMALIZED!AD137=0,AD$22=$L$22),VLOOKUP(MASTER_DATA_PROCESSED!$C137,Backend!$Q$9:$T$52,3,FALSE),MASTER_DATA_NORMALIZED!AD137)</f>
        <v>0</v>
      </c>
      <c r="AE137" s="101">
        <f>IF(AND(MASTER_DATA_NORMALIZED!AE137=0,AE$22=$L$22),VLOOKUP(MASTER_DATA_PROCESSED!$C137,Backend!$Q$9:$T$52,3,FALSE),MASTER_DATA_NORMALIZED!AE137)</f>
        <v>0</v>
      </c>
      <c r="AF137" s="101">
        <f>IF(AND(MASTER_DATA_NORMALIZED!AF137=0,AF$22=$L$22),VLOOKUP(MASTER_DATA_PROCESSED!$C137,Backend!$Q$9:$T$52,3,FALSE),MASTER_DATA_NORMALIZED!AF137)</f>
        <v>0</v>
      </c>
      <c r="AG137" s="101">
        <f>IF(AND(MASTER_DATA_NORMALIZED!AG137=0,AG$22=$L$22),VLOOKUP(MASTER_DATA_PROCESSED!$C137,Backend!$Q$9:$T$52,3,FALSE),MASTER_DATA_NORMALIZED!AG137)</f>
        <v>0</v>
      </c>
      <c r="AH137" s="101">
        <f>IF(AND(MASTER_DATA_NORMALIZED!AH137=0,AH$22=$L$22),VLOOKUP(MASTER_DATA_PROCESSED!$C137,Backend!$Q$9:$T$52,3,FALSE),MASTER_DATA_NORMALIZED!AH137)</f>
        <v>0</v>
      </c>
      <c r="AI137" s="101">
        <f>IF(AND(MASTER_DATA_NORMALIZED!AI137=0,AI$22=$L$22),VLOOKUP(MASTER_DATA_PROCESSED!$C137,Backend!$Q$9:$T$52,3,FALSE),MASTER_DATA_NORMALIZED!AI137)</f>
        <v>0</v>
      </c>
      <c r="AJ137" s="101">
        <f>IF(AND(MASTER_DATA_NORMALIZED!AJ137=0,AJ$22=$L$22),VLOOKUP(MASTER_DATA_PROCESSED!$C137,Backend!$Q$9:$T$52,3,FALSE),MASTER_DATA_NORMALIZED!AJ137)</f>
        <v>0</v>
      </c>
      <c r="AK137" s="101">
        <f>IF(AND(MASTER_DATA_NORMALIZED!AK137=0,AK$22=$L$22),VLOOKUP(MASTER_DATA_PROCESSED!$C137,Backend!$Q$9:$T$52,3,FALSE),MASTER_DATA_NORMALIZED!AK137)</f>
        <v>0</v>
      </c>
      <c r="AL137" s="101">
        <f>IF(AND(MASTER_DATA_NORMALIZED!AL137=0,AL$22=$L$22),VLOOKUP(MASTER_DATA_PROCESSED!$C137,Backend!$Q$9:$T$52,3,FALSE),MASTER_DATA_NORMALIZED!AL137)</f>
        <v>0</v>
      </c>
      <c r="AM137" s="101">
        <f>IF(AND(MASTER_DATA_NORMALIZED!AM137=0,AM$22=$L$22),VLOOKUP(MASTER_DATA_PROCESSED!$C137,Backend!$Q$9:$T$52,3,FALSE),MASTER_DATA_NORMALIZED!AM137)</f>
        <v>0</v>
      </c>
      <c r="AN137" s="101">
        <f>IF(AND(MASTER_DATA_NORMALIZED!AN137=0,AN$22=$L$22),VLOOKUP(MASTER_DATA_PROCESSED!$C137,Backend!$Q$9:$T$52,3,FALSE),MASTER_DATA_NORMALIZED!AN137)</f>
        <v>0</v>
      </c>
      <c r="AO137" s="101">
        <f>IF(AND(MASTER_DATA_NORMALIZED!AO137=0,AO$22=$L$22),VLOOKUP(MASTER_DATA_PROCESSED!$C137,Backend!$Q$9:$T$52,3,FALSE),MASTER_DATA_NORMALIZED!AO137)</f>
        <v>0</v>
      </c>
      <c r="AP137" s="101">
        <f>IF(AND(MASTER_DATA_NORMALIZED!AP137=0,AP$22=$L$22),VLOOKUP(MASTER_DATA_PROCESSED!$C137,Backend!$Q$9:$T$52,3,FALSE),MASTER_DATA_NORMALIZED!AP137)</f>
        <v>0</v>
      </c>
      <c r="AQ137" s="101">
        <f>IF(AND(MASTER_DATA_NORMALIZED!AQ137=0,AQ$22=$L$22),VLOOKUP(MASTER_DATA_PROCESSED!$C137,Backend!$Q$9:$T$52,3,FALSE),MASTER_DATA_NORMALIZED!AQ137)</f>
        <v>0</v>
      </c>
      <c r="AR137" s="101">
        <f>IF(AND(MASTER_DATA_NORMALIZED!AR137=0,AR$22=$L$22),VLOOKUP(MASTER_DATA_PROCESSED!$C137,Backend!$Q$9:$T$52,3,FALSE),MASTER_DATA_NORMALIZED!AR137)</f>
        <v>0</v>
      </c>
      <c r="AS137" s="101">
        <f>IF(AND(MASTER_DATA_NORMALIZED!AS137=0,AS$22=$L$22),VLOOKUP(MASTER_DATA_PROCESSED!$C137,Backend!$Q$9:$T$52,3,FALSE),MASTER_DATA_NORMALIZED!AS137)</f>
        <v>0</v>
      </c>
      <c r="AT137" s="101">
        <f>IF(AND(MASTER_DATA_NORMALIZED!AT137=0,AT$22=$L$22),VLOOKUP(MASTER_DATA_PROCESSED!$C137,Backend!$Q$9:$T$52,3,FALSE),MASTER_DATA_NORMALIZED!AT137)</f>
        <v>0</v>
      </c>
      <c r="AU137" s="101">
        <f>IF(AND(MASTER_DATA_NORMALIZED!AU137=0,AU$22=$L$22),VLOOKUP(MASTER_DATA_PROCESSED!$C137,Backend!$Q$9:$T$52,3,FALSE),MASTER_DATA_NORMALIZED!AU137)</f>
        <v>0</v>
      </c>
      <c r="AV137" s="101">
        <f>IF(AND(MASTER_DATA_NORMALIZED!AV137=0,AV$22=$L$22),VLOOKUP(MASTER_DATA_PROCESSED!$C137,Backend!$Q$9:$T$52,3,FALSE),MASTER_DATA_NORMALIZED!AV137)</f>
        <v>0</v>
      </c>
      <c r="AW137" s="101">
        <f>IF(AND(MASTER_DATA_NORMALIZED!AW137=0,AW$22=$L$22),VLOOKUP(MASTER_DATA_PROCESSED!$C137,Backend!$Q$9:$T$52,3,FALSE),MASTER_DATA_NORMALIZED!AW137)</f>
        <v>0</v>
      </c>
      <c r="AX137" s="101">
        <f>IF(AND(MASTER_DATA_NORMALIZED!AX137=0,AX$22=$L$22),VLOOKUP(MASTER_DATA_PROCESSED!$C137,Backend!$Q$9:$T$52,3,FALSE),MASTER_DATA_NORMALIZED!AX137)</f>
        <v>0</v>
      </c>
      <c r="AY137" s="101">
        <f>IF(AND(MASTER_DATA_NORMALIZED!AY137=0,AY$22=$L$22),VLOOKUP(MASTER_DATA_PROCESSED!$C137,Backend!$Q$9:$T$52,3,FALSE),MASTER_DATA_NORMALIZED!AY137)</f>
        <v>0</v>
      </c>
      <c r="AZ137" s="101">
        <f>IF(AND(MASTER_DATA_NORMALIZED!AZ137=0,AZ$22=$L$22),VLOOKUP(MASTER_DATA_PROCESSED!$C137,Backend!$Q$9:$T$52,3,FALSE),MASTER_DATA_NORMALIZED!AZ137)</f>
        <v>0</v>
      </c>
      <c r="BA137" s="101">
        <f>IF(AND(MASTER_DATA_NORMALIZED!BA137=0,BA$22=$L$22),VLOOKUP(MASTER_DATA_PROCESSED!$C137,Backend!$Q$9:$T$52,3,FALSE),MASTER_DATA_NORMALIZED!BA137)</f>
        <v>0</v>
      </c>
      <c r="BB137" s="101">
        <f>IF(AND(MASTER_DATA_NORMALIZED!BB137=0,BB$22=$L$22),VLOOKUP(MASTER_DATA_PROCESSED!$C137,Backend!$Q$9:$T$52,3,FALSE),MASTER_DATA_NORMALIZED!BB137)</f>
        <v>0</v>
      </c>
      <c r="BC137" s="101">
        <f>IF(AND(MASTER_DATA_NORMALIZED!BC137=0,BC$22=$L$22),VLOOKUP(MASTER_DATA_PROCESSED!$C137,Backend!$Q$9:$T$52,3,FALSE),MASTER_DATA_NORMALIZED!BC137)</f>
        <v>0</v>
      </c>
      <c r="BD137" s="101">
        <f>IF(AND(MASTER_DATA_NORMALIZED!BD137=0,BD$22=$L$22),VLOOKUP(MASTER_DATA_PROCESSED!$C137,Backend!$Q$9:$T$52,3,FALSE),MASTER_DATA_NORMALIZED!BD137)</f>
        <v>0</v>
      </c>
      <c r="BE137" s="101">
        <f>IF(AND(MASTER_DATA_NORMALIZED!BE137=0,BE$22=$L$22),VLOOKUP(MASTER_DATA_PROCESSED!$C137,Backend!$Q$9:$T$52,3,FALSE),MASTER_DATA_NORMALIZED!BE137)</f>
        <v>0</v>
      </c>
      <c r="BF137" s="101">
        <f>IF(AND(MASTER_DATA_NORMALIZED!BF137=0,BF$22=$L$22),VLOOKUP(MASTER_DATA_PROCESSED!$C137,Backend!$Q$9:$T$52,3,FALSE),MASTER_DATA_NORMALIZED!BF137)</f>
        <v>0</v>
      </c>
      <c r="BG137" s="101">
        <f>IF(AND(MASTER_DATA_NORMALIZED!BG137=0,BG$22=$L$22),VLOOKUP(MASTER_DATA_PROCESSED!$C137,Backend!$Q$9:$T$52,3,FALSE),MASTER_DATA_NORMALIZED!BG137)</f>
        <v>0</v>
      </c>
      <c r="BH137" s="101">
        <f>IF(AND(MASTER_DATA_NORMALIZED!BH137=0,BH$22=$L$22),VLOOKUP(MASTER_DATA_PROCESSED!$C137,Backend!$Q$9:$T$52,3,FALSE),MASTER_DATA_NORMALIZED!BH137)</f>
        <v>0</v>
      </c>
      <c r="BI137" s="101">
        <f>IF(AND(MASTER_DATA_NORMALIZED!BI137=0,BI$22=$L$22),VLOOKUP(MASTER_DATA_PROCESSED!$C137,Backend!$Q$9:$T$52,3,FALSE),MASTER_DATA_NORMALIZED!BI137)</f>
        <v>0</v>
      </c>
      <c r="BJ137" s="101">
        <f>IF(AND(MASTER_DATA_NORMALIZED!BJ137=0,BJ$22=$L$22),VLOOKUP(MASTER_DATA_PROCESSED!$C137,Backend!$Q$9:$T$52,3,FALSE),MASTER_DATA_NORMALIZED!BJ137)</f>
        <v>0</v>
      </c>
      <c r="BK137" s="101">
        <f>IF(AND(MASTER_DATA_NORMALIZED!BK137=0,BK$22=$L$22),VLOOKUP(MASTER_DATA_PROCESSED!$C137,Backend!$Q$9:$T$52,3,FALSE),MASTER_DATA_NORMALIZED!BK137)</f>
        <v>0</v>
      </c>
      <c r="BL137" s="101">
        <f>IF(AND(MASTER_DATA_NORMALIZED!BL137=0,BL$22=$L$22),VLOOKUP(MASTER_DATA_PROCESSED!$C137,Backend!$Q$9:$T$52,3,FALSE),MASTER_DATA_NORMALIZED!BL137)</f>
        <v>0</v>
      </c>
      <c r="BM137" s="101">
        <f>IF(AND(MASTER_DATA_NORMALIZED!BM137=0,BM$22=$L$22),VLOOKUP(MASTER_DATA_PROCESSED!$C137,Backend!$Q$9:$T$52,3,FALSE),MASTER_DATA_NORMALIZED!BM137)</f>
        <v>0</v>
      </c>
      <c r="BN137" s="101">
        <f>IF(AND(MASTER_DATA_NORMALIZED!BN137=0,BN$22=$L$22),VLOOKUP(MASTER_DATA_PROCESSED!$C137,Backend!$Q$9:$T$52,3,FALSE),MASTER_DATA_NORMALIZED!BN137)</f>
        <v>0</v>
      </c>
      <c r="BO137" s="101">
        <f>IF(AND(MASTER_DATA_NORMALIZED!BO137=0,BO$22=$L$22),VLOOKUP(MASTER_DATA_PROCESSED!$C137,Backend!$Q$9:$T$52,3,FALSE),MASTER_DATA_NORMALIZED!BO137)</f>
        <v>0</v>
      </c>
      <c r="BP137" s="101">
        <f>IF(AND(MASTER_DATA_NORMALIZED!BP137=0,BP$22=$L$22),VLOOKUP(MASTER_DATA_PROCESSED!$C137,Backend!$Q$9:$T$52,3,FALSE),MASTER_DATA_NORMALIZED!BP137)</f>
        <v>0</v>
      </c>
      <c r="BQ137" s="101">
        <f>IF(AND(MASTER_DATA_NORMALIZED!BQ137=0,BQ$22=$L$22),VLOOKUP(MASTER_DATA_PROCESSED!$C137,Backend!$Q$9:$T$52,3,FALSE),MASTER_DATA_NORMALIZED!BQ137)</f>
        <v>0</v>
      </c>
      <c r="BR137" s="101">
        <f>IF(AND(MASTER_DATA_NORMALIZED!BR137=0,BR$22=$L$22),VLOOKUP(MASTER_DATA_PROCESSED!$C137,Backend!$Q$9:$T$52,3,FALSE),MASTER_DATA_NORMALIZED!BR137)</f>
        <v>0</v>
      </c>
      <c r="BS137" s="101">
        <f>IF(AND(MASTER_DATA_NORMALIZED!BS137=0,BS$22=$L$22),VLOOKUP(MASTER_DATA_PROCESSED!$C137,Backend!$Q$9:$T$52,3,FALSE),MASTER_DATA_NORMALIZED!BS137)</f>
        <v>0</v>
      </c>
      <c r="BT137" s="101">
        <f>IF(AND(MASTER_DATA_NORMALIZED!BT137=0,BT$22=$L$22),VLOOKUP(MASTER_DATA_PROCESSED!$C137,Backend!$Q$9:$T$52,3,FALSE),MASTER_DATA_NORMALIZED!BT137)</f>
        <v>0</v>
      </c>
      <c r="BU137" s="101">
        <f>IF(AND(MASTER_DATA_NORMALIZED!BU137=0,BU$22=$L$22),VLOOKUP(MASTER_DATA_PROCESSED!$C137,Backend!$Q$9:$T$52,3,FALSE),MASTER_DATA_NORMALIZED!BU137)</f>
        <v>0</v>
      </c>
      <c r="BV137" s="101">
        <f>IF(AND(MASTER_DATA_NORMALIZED!BV137=0,BV$22=$L$22),VLOOKUP(MASTER_DATA_PROCESSED!$C137,Backend!$Q$9:$T$52,3,FALSE),MASTER_DATA_NORMALIZED!BV137)</f>
        <v>0</v>
      </c>
      <c r="BW137" s="101">
        <f>IF(AND(MASTER_DATA_NORMALIZED!BW137=0,BW$22=$L$22),VLOOKUP(MASTER_DATA_PROCESSED!$C137,Backend!$Q$9:$T$52,3,FALSE),MASTER_DATA_NORMALIZED!BW137)</f>
        <v>0</v>
      </c>
      <c r="BX137" s="101">
        <f>IF(AND(MASTER_DATA_NORMALIZED!BX137=0,BX$22=$L$22),VLOOKUP(MASTER_DATA_PROCESSED!$C137,Backend!$Q$9:$T$52,3,FALSE),MASTER_DATA_NORMALIZED!BX137)</f>
        <v>0</v>
      </c>
      <c r="BY137" s="101">
        <f>IF(AND(MASTER_DATA_NORMALIZED!BY137=0,BY$22=$L$22),VLOOKUP(MASTER_DATA_PROCESSED!$C137,Backend!$Q$9:$T$52,3,FALSE),MASTER_DATA_NORMALIZED!BY137)</f>
        <v>0</v>
      </c>
      <c r="BZ137" s="101">
        <f>IF(AND(MASTER_DATA_NORMALIZED!BZ137=0,BZ$22=$L$22),VLOOKUP(MASTER_DATA_PROCESSED!$C137,Backend!$Q$9:$T$52,3,FALSE),MASTER_DATA_NORMALIZED!BZ137)</f>
        <v>0</v>
      </c>
      <c r="CA137" s="101">
        <f>IF(AND(MASTER_DATA_NORMALIZED!CA137=0,CA$22=$L$22),VLOOKUP(MASTER_DATA_PROCESSED!$C137,Backend!$Q$9:$T$52,3,FALSE),MASTER_DATA_NORMALIZED!CA137)</f>
        <v>0</v>
      </c>
      <c r="CB137" s="101">
        <f>IF(AND(MASTER_DATA_NORMALIZED!CB137=0,CB$22=$L$22),VLOOKUP(MASTER_DATA_PROCESSED!$C137,Backend!$Q$9:$T$52,3,FALSE),MASTER_DATA_NORMALIZED!CB137)</f>
        <v>0</v>
      </c>
      <c r="CC137" s="101">
        <f>IF(AND(MASTER_DATA_NORMALIZED!CC137=0,CC$22=$L$22),VLOOKUP(MASTER_DATA_PROCESSED!$C137,Backend!$Q$9:$T$52,3,FALSE),MASTER_DATA_NORMALIZED!CC137)</f>
        <v>0</v>
      </c>
      <c r="CD137" s="101">
        <f>IF(AND(MASTER_DATA_NORMALIZED!CD137=0,CD$22=$L$22),VLOOKUP(MASTER_DATA_PROCESSED!$C137,Backend!$Q$9:$T$52,3,FALSE),MASTER_DATA_NORMALIZED!CD137)</f>
        <v>0</v>
      </c>
      <c r="CE137" s="101">
        <f>IF(AND(MASTER_DATA_NORMALIZED!CE137=0,CE$22=$L$22),VLOOKUP(MASTER_DATA_PROCESSED!$C137,Backend!$Q$9:$T$52,3,FALSE),MASTER_DATA_NORMALIZED!CE137)</f>
        <v>0</v>
      </c>
      <c r="CF137" s="101">
        <f>IF(AND(MASTER_DATA_NORMALIZED!CF137=0,CF$22=$L$22),VLOOKUP(MASTER_DATA_PROCESSED!$C137,Backend!$Q$9:$T$52,3,FALSE),MASTER_DATA_NORMALIZED!CF137)</f>
        <v>0</v>
      </c>
      <c r="CG137" s="101">
        <f>IF(AND(MASTER_DATA_NORMALIZED!CG137=0,CG$22=$L$22),VLOOKUP(MASTER_DATA_PROCESSED!$C137,Backend!$Q$9:$T$52,3,FALSE),MASTER_DATA_NORMALIZED!CG137)</f>
        <v>0</v>
      </c>
      <c r="CH137" s="101">
        <f>IF(AND(MASTER_DATA_NORMALIZED!CH137=0,CH$22=$L$22),VLOOKUP(MASTER_DATA_PROCESSED!$C137,Backend!$Q$9:$T$52,3,FALSE),MASTER_DATA_NORMALIZED!CH137)</f>
        <v>0</v>
      </c>
      <c r="CI137" s="101">
        <f>IF(AND(MASTER_DATA_NORMALIZED!CI137=0,CI$22=$L$22),VLOOKUP(MASTER_DATA_PROCESSED!$C137,Backend!$Q$9:$T$52,3,FALSE),MASTER_DATA_NORMALIZED!CI137)</f>
        <v>0</v>
      </c>
      <c r="CJ137" s="101">
        <f>IF(AND(MASTER_DATA_NORMALIZED!CJ137=0,CJ$22=$L$22),VLOOKUP(MASTER_DATA_PROCESSED!$C137,Backend!$Q$9:$T$52,3,FALSE),MASTER_DATA_NORMALIZED!CJ137)</f>
        <v>0</v>
      </c>
      <c r="CK137" s="101">
        <f>IF(AND(MASTER_DATA_NORMALIZED!CK137=0,CK$22=$L$22),VLOOKUP(MASTER_DATA_PROCESSED!$C137,Backend!$Q$9:$T$52,3,FALSE),MASTER_DATA_NORMALIZED!CK137)</f>
        <v>0</v>
      </c>
      <c r="CL137" s="101">
        <f>IF(AND(MASTER_DATA_NORMALIZED!CL137=0,CL$22=$L$22),VLOOKUP(MASTER_DATA_PROCESSED!$C137,Backend!$Q$9:$T$52,3,FALSE),MASTER_DATA_NORMALIZED!CL137)</f>
        <v>0</v>
      </c>
      <c r="CM137" s="101">
        <f>IF(AND(MASTER_DATA_NORMALIZED!CM137=0,CM$22=$L$22),VLOOKUP(MASTER_DATA_PROCESSED!$C137,Backend!$Q$9:$T$52,3,FALSE),MASTER_DATA_NORMALIZED!CM137)</f>
        <v>0</v>
      </c>
      <c r="CN137" s="101">
        <f>IF(AND(MASTER_DATA_NORMALIZED!CN137=0,CN$22=$L$22),VLOOKUP(MASTER_DATA_PROCESSED!$C137,Backend!$Q$9:$T$52,3,FALSE),MASTER_DATA_NORMALIZED!CN137)</f>
        <v>0</v>
      </c>
      <c r="CO137" s="101">
        <f>IF(AND(MASTER_DATA_NORMALIZED!CO137=0,CO$22=$L$22),VLOOKUP(MASTER_DATA_PROCESSED!$C137,Backend!$Q$9:$T$52,3,FALSE),MASTER_DATA_NORMALIZED!CO137)</f>
        <v>0</v>
      </c>
      <c r="CP137" s="101">
        <f>IF(AND(MASTER_DATA_NORMALIZED!CP137=0,CP$22=$L$22),VLOOKUP(MASTER_DATA_PROCESSED!$C137,Backend!$Q$9:$T$52,3,FALSE),MASTER_DATA_NORMALIZED!CP137)</f>
        <v>0</v>
      </c>
      <c r="CQ137" s="101">
        <f>IF(AND(MASTER_DATA_NORMALIZED!CQ137=0,CQ$22=$L$22),VLOOKUP(MASTER_DATA_PROCESSED!$C137,Backend!$Q$9:$T$52,3,FALSE),MASTER_DATA_NORMALIZED!CQ137)</f>
        <v>0</v>
      </c>
      <c r="CR137" s="101">
        <f>IF(AND(MASTER_DATA_NORMALIZED!CR137=0,CR$22=$L$22),VLOOKUP(MASTER_DATA_PROCESSED!$C137,Backend!$Q$9:$T$52,3,FALSE),MASTER_DATA_NORMALIZED!CR137)</f>
        <v>0</v>
      </c>
      <c r="CS137" s="101">
        <f>IF(AND(MASTER_DATA_NORMALIZED!CS137=0,CS$22=$L$22),VLOOKUP(MASTER_DATA_PROCESSED!$C137,Backend!$Q$9:$T$52,3,FALSE),MASTER_DATA_NORMALIZED!CS137)</f>
        <v>0</v>
      </c>
      <c r="CT137" s="101">
        <f>IF(AND(MASTER_DATA_NORMALIZED!CT137=0,CT$22=$L$22),VLOOKUP(MASTER_DATA_PROCESSED!$C137,Backend!$Q$9:$T$52,3,FALSE),MASTER_DATA_NORMALIZED!CT137)</f>
        <v>0</v>
      </c>
      <c r="CU137" s="101">
        <f>IF(AND(MASTER_DATA_NORMALIZED!CU137=0,CU$22=$L$22),VLOOKUP(MASTER_DATA_PROCESSED!$C137,Backend!$Q$9:$T$52,3,FALSE),MASTER_DATA_NORMALIZED!CU137)</f>
        <v>0</v>
      </c>
      <c r="CV137" s="101">
        <f>IF(AND(MASTER_DATA_NORMALIZED!CV137=0,CV$22=$L$22),VLOOKUP(MASTER_DATA_PROCESSED!$C137,Backend!$Q$9:$T$52,3,FALSE),MASTER_DATA_NORMALIZED!CV137)</f>
        <v>0</v>
      </c>
      <c r="CW137" s="101">
        <f>IF(AND(MASTER_DATA_NORMALIZED!CW137=0,CW$22=$L$22),VLOOKUP(MASTER_DATA_PROCESSED!$C137,Backend!$Q$9:$T$52,3,FALSE),MASTER_DATA_NORMALIZED!CW137)</f>
        <v>0</v>
      </c>
      <c r="CX137" s="101">
        <f>IF(AND(MASTER_DATA_NORMALIZED!CX137=0,CX$22=$L$22),VLOOKUP(MASTER_DATA_PROCESSED!$C137,Backend!$Q$9:$T$52,3,FALSE),MASTER_DATA_NORMALIZED!CX137)</f>
        <v>0</v>
      </c>
      <c r="CY137" s="101">
        <f>IF(AND(MASTER_DATA_NORMALIZED!CY137=0,CY$22=$L$22),VLOOKUP(MASTER_DATA_PROCESSED!$C137,Backend!$Q$9:$T$52,3,FALSE),MASTER_DATA_NORMALIZED!CY137)</f>
        <v>0</v>
      </c>
      <c r="CZ137" s="101">
        <f>IF(AND(MASTER_DATA_NORMALIZED!CZ137=0,CZ$22=$L$22),VLOOKUP(MASTER_DATA_PROCESSED!$C137,Backend!$Q$9:$T$52,3,FALSE),MASTER_DATA_NORMALIZED!CZ137)</f>
        <v>0</v>
      </c>
      <c r="DA137" s="101" t="e">
        <f>IF(AND(MASTER_DATA_NORMALIZED!DA137=0,DA$22=$L$22),VLOOKUP(MASTER_DATA_PROCESSED!$C137,Backend!$Q$9:$T$52,3,FALSE),MASTER_DATA_NORMALIZED!DA137)</f>
        <v>#DIV/0!</v>
      </c>
      <c r="DB137" s="101" t="e">
        <f>IF(AND(MASTER_DATA_NORMALIZED!DB137=0,DB$22=$L$22),VLOOKUP(MASTER_DATA_PROCESSED!$C137,Backend!$Q$9:$T$52,3,FALSE),MASTER_DATA_NORMALIZED!DB137)</f>
        <v>#DIV/0!</v>
      </c>
      <c r="DC137" s="101" t="e">
        <f>IF(AND(MASTER_DATA_NORMALIZED!DC137=0,DC$22=$L$22),VLOOKUP(MASTER_DATA_PROCESSED!$C137,Backend!$Q$9:$T$52,3,FALSE),MASTER_DATA_NORMALIZED!DC137)</f>
        <v>#DIV/0!</v>
      </c>
      <c r="DD137" s="101" t="e">
        <f>IF(AND(MASTER_DATA_NORMALIZED!DD137=0,DD$22=$L$22),VLOOKUP(MASTER_DATA_PROCESSED!$C137,Backend!$Q$9:$T$52,3,FALSE),MASTER_DATA_NORMALIZED!DD137)</f>
        <v>#N/A</v>
      </c>
      <c r="DE137" s="101">
        <f>IF(AND(MASTER_DATA_NORMALIZED!DE137=0,DE$22=$L$22),VLOOKUP(MASTER_DATA_PROCESSED!$C137,Backend!$Q$9:$T$52,3,FALSE),MASTER_DATA_NORMALIZED!DE137)</f>
        <v>0</v>
      </c>
      <c r="DF137" s="101">
        <f>IF(AND(MASTER_DATA_NORMALIZED!DF137=0,DF$22=$L$22),VLOOKUP(MASTER_DATA_PROCESSED!$C137,Backend!$Q$9:$T$52,3,FALSE),MASTER_DATA_NORMALIZED!DF137)</f>
        <v>0</v>
      </c>
      <c r="DG137" s="101">
        <f>IF(AND(MASTER_DATA_NORMALIZED!DG137=0,DG$22=$L$22),VLOOKUP(MASTER_DATA_PROCESSED!$C137,Backend!$Q$9:$T$52,3,FALSE),MASTER_DATA_NORMALIZED!DG137)</f>
        <v>0</v>
      </c>
      <c r="DH137" s="101">
        <f>IF(AND(MASTER_DATA_NORMALIZED!DH137=0,DH$22=$L$22),VLOOKUP(MASTER_DATA_PROCESSED!$C137,Backend!$Q$9:$T$52,3,FALSE),MASTER_DATA_NORMALIZED!DH137)</f>
        <v>0</v>
      </c>
      <c r="DI137" s="101">
        <f>IF(AND(MASTER_DATA_NORMALIZED!DI137=0,DI$22=$L$22),VLOOKUP(MASTER_DATA_PROCESSED!$C137,Backend!$Q$9:$T$52,3,FALSE),MASTER_DATA_NORMALIZED!DI137)</f>
        <v>0</v>
      </c>
      <c r="DJ137" s="101">
        <f>IF(AND(MASTER_DATA_NORMALIZED!DJ137=0,DJ$22=$L$22),VLOOKUP(MASTER_DATA_PROCESSED!$C137,Backend!$Q$9:$T$52,3,FALSE),MASTER_DATA_NORMALIZED!DJ137)</f>
        <v>0</v>
      </c>
      <c r="DK137" s="101">
        <f>IF(AND(MASTER_DATA_NORMALIZED!DK137=0,DK$22=$L$22),VLOOKUP(MASTER_DATA_PROCESSED!$C137,Backend!$Q$9:$T$52,3,FALSE),MASTER_DATA_NORMALIZED!DK137)</f>
        <v>0</v>
      </c>
      <c r="DL137" s="101">
        <f>IF(AND(MASTER_DATA_NORMALIZED!DL137=0,DL$22=$L$22),VLOOKUP(MASTER_DATA_PROCESSED!$C137,Backend!$Q$9:$T$52,3,FALSE),MASTER_DATA_NORMALIZED!DL137)</f>
        <v>0</v>
      </c>
      <c r="DM137" s="101">
        <f>IF(AND(MASTER_DATA_NORMALIZED!DM137=0,DM$22=$L$22),VLOOKUP(MASTER_DATA_PROCESSED!$C137,Backend!$Q$9:$T$52,3,FALSE),MASTER_DATA_NORMALIZED!DM137)</f>
        <v>0</v>
      </c>
      <c r="DN137" s="101">
        <f>IF(AND(MASTER_DATA_NORMALIZED!DN137=0,DN$22=$L$22),VLOOKUP(MASTER_DATA_PROCESSED!$C137,Backend!$Q$9:$T$52,3,FALSE),MASTER_DATA_NORMALIZED!DN137)</f>
        <v>0</v>
      </c>
      <c r="DO137" s="101">
        <f>IF(AND(MASTER_DATA_NORMALIZED!DO137=0,DO$22=$L$22),VLOOKUP(MASTER_DATA_PROCESSED!$C137,Backend!$Q$9:$T$52,3,FALSE),MASTER_DATA_NORMALIZED!DO137)</f>
        <v>0</v>
      </c>
      <c r="DP137" s="101">
        <f>IF(AND(MASTER_DATA_NORMALIZED!DP137=0,DP$22=$L$22),VLOOKUP(MASTER_DATA_PROCESSED!$C137,Backend!$Q$9:$T$52,3,FALSE),MASTER_DATA_NORMALIZED!DP137)</f>
        <v>0</v>
      </c>
      <c r="DQ137" s="101">
        <f>IF(AND(MASTER_DATA_NORMALIZED!DQ137=0,DQ$22=$L$22),VLOOKUP(MASTER_DATA_PROCESSED!$C137,Backend!$Q$9:$T$52,3,FALSE),MASTER_DATA_NORMALIZED!DQ137)</f>
        <v>0</v>
      </c>
      <c r="DR137" s="101">
        <f>IF(AND(MASTER_DATA_NORMALIZED!DR137=0,DR$22=$L$22),VLOOKUP(MASTER_DATA_PROCESSED!$C137,Backend!$Q$9:$T$52,3,FALSE),MASTER_DATA_NORMALIZED!DR137)</f>
        <v>0</v>
      </c>
      <c r="DS137" s="101">
        <f>IF(AND(MASTER_DATA_NORMALIZED!DS137=0,DS$22=$L$22),VLOOKUP(MASTER_DATA_PROCESSED!$C137,Backend!$Q$9:$T$52,3,FALSE),MASTER_DATA_NORMALIZED!DS137)</f>
        <v>0</v>
      </c>
      <c r="DT137" s="101">
        <f>IF(AND(MASTER_DATA_NORMALIZED!DT137=0,DT$22=$L$22),VLOOKUP(MASTER_DATA_PROCESSED!$C137,Backend!$Q$9:$T$52,3,FALSE),MASTER_DATA_NORMALIZED!DT137)</f>
        <v>0</v>
      </c>
      <c r="DU137" s="101">
        <f>IF(AND(MASTER_DATA_NORMALIZED!DU137=0,DU$22=$L$22),VLOOKUP(MASTER_DATA_PROCESSED!$C137,Backend!$Q$9:$T$52,3,FALSE),MASTER_DATA_NORMALIZED!DU137)</f>
        <v>0</v>
      </c>
      <c r="DV137" s="101">
        <f>IF(AND(MASTER_DATA_NORMALIZED!DV137=0,DV$22=$L$22),VLOOKUP(MASTER_DATA_PROCESSED!$C137,Backend!$Q$9:$T$52,3,FALSE),MASTER_DATA_NORMALIZED!DV137)</f>
        <v>0</v>
      </c>
      <c r="DW137" s="101">
        <f>IF(AND(MASTER_DATA_NORMALIZED!DW137=0,DW$22=$L$22),VLOOKUP(MASTER_DATA_PROCESSED!$C137,Backend!$Q$9:$T$52,3,FALSE),MASTER_DATA_NORMALIZED!DW137)</f>
        <v>0</v>
      </c>
      <c r="DX137" s="101">
        <f>IF(AND(MASTER_DATA_NORMALIZED!DX137=0,DX$22=$L$22),VLOOKUP(MASTER_DATA_PROCESSED!$C137,Backend!$Q$9:$T$52,3,FALSE),MASTER_DATA_NORMALIZED!DX137)</f>
        <v>0</v>
      </c>
      <c r="DY137" s="101">
        <f>IF(AND(MASTER_DATA_NORMALIZED!DY137=0,DY$22=$L$22),VLOOKUP(MASTER_DATA_PROCESSED!$C137,Backend!$Q$9:$T$52,3,FALSE),MASTER_DATA_NORMALIZED!DY137)</f>
        <v>0</v>
      </c>
      <c r="DZ137" s="101">
        <f>IF(AND(MASTER_DATA_NORMALIZED!DZ137=0,DZ$22=$L$22),VLOOKUP(MASTER_DATA_PROCESSED!$C137,Backend!$Q$9:$T$52,3,FALSE),MASTER_DATA_NORMALIZED!DZ137)</f>
        <v>0</v>
      </c>
      <c r="EA137" s="101">
        <f>IF(AND(MASTER_DATA_NORMALIZED!EA137=0,EA$22=$L$22),VLOOKUP(MASTER_DATA_PROCESSED!$C137,Backend!$Q$9:$T$52,3,FALSE),MASTER_DATA_NORMALIZED!EA137)</f>
        <v>0</v>
      </c>
      <c r="EB137" s="101">
        <f>IF(AND(MASTER_DATA_NORMALIZED!EB137=0,EB$22=$L$22),VLOOKUP(MASTER_DATA_PROCESSED!$C137,Backend!$Q$9:$T$52,3,FALSE),MASTER_DATA_NORMALIZED!EB137)</f>
        <v>0</v>
      </c>
      <c r="EC137" s="101" t="e">
        <f>IF(AND(MASTER_DATA_NORMALIZED!EC137=0,EC$22=$L$22),VLOOKUP(MASTER_DATA_PROCESSED!$C137,Backend!$Q$9:$T$52,3,FALSE),MASTER_DATA_NORMALIZED!EC137)</f>
        <v>#DIV/0!</v>
      </c>
      <c r="ED137" s="101" t="e">
        <f>IF(AND(MASTER_DATA_NORMALIZED!ED137=0,ED$22=$L$22),VLOOKUP(MASTER_DATA_PROCESSED!$C137,Backend!$Q$9:$T$52,3,FALSE),MASTER_DATA_NORMALIZED!ED137)</f>
        <v>#DIV/0!</v>
      </c>
      <c r="EE137" s="101" t="e">
        <f>IF(AND(MASTER_DATA_NORMALIZED!EE137=0,EE$22=$L$22),VLOOKUP(MASTER_DATA_PROCESSED!$C137,Backend!$Q$9:$T$52,3,FALSE),MASTER_DATA_NORMALIZED!EE137)</f>
        <v>#DIV/0!</v>
      </c>
      <c r="EF137" s="101" t="e">
        <f>IF(AND(MASTER_DATA_NORMALIZED!EF137=0,EF$22=$L$22),VLOOKUP(MASTER_DATA_PROCESSED!$C137,Backend!$Q$9:$T$52,3,FALSE),MASTER_DATA_NORMALIZED!EF137)</f>
        <v>#VALUE!</v>
      </c>
      <c r="EG137" s="101">
        <f>IF(AND(MASTER_DATA_NORMALIZED!EG137=0,EG$22=$L$22),VLOOKUP(MASTER_DATA_PROCESSED!$C137,Backend!$Q$9:$T$52,3,FALSE),MASTER_DATA_NORMALIZED!EG137)</f>
        <v>0</v>
      </c>
      <c r="EH137" s="101">
        <f>IF(AND(MASTER_DATA_NORMALIZED!EH137=0,EH$22=$L$22),VLOOKUP(MASTER_DATA_PROCESSED!$C137,Backend!$Q$9:$T$52,3,FALSE),MASTER_DATA_NORMALIZED!EH137)</f>
        <v>0</v>
      </c>
      <c r="EI137" s="101">
        <f>IF(AND(MASTER_DATA_NORMALIZED!EI137=0,EI$22=$L$22),VLOOKUP(MASTER_DATA_PROCESSED!$C137,Backend!$Q$9:$T$52,3,FALSE),MASTER_DATA_NORMALIZED!EI137)</f>
        <v>0</v>
      </c>
      <c r="EJ137" s="101">
        <f>IF(AND(MASTER_DATA_NORMALIZED!EJ137=0,EJ$22=$L$22),VLOOKUP(MASTER_DATA_PROCESSED!$C137,Backend!$Q$9:$T$52,3,FALSE),MASTER_DATA_NORMALIZED!EJ137)</f>
        <v>0</v>
      </c>
      <c r="EK137" s="101">
        <f>IF(AND(MASTER_DATA_NORMALIZED!EK137=0,EK$22=$L$22),VLOOKUP(MASTER_DATA_PROCESSED!$C137,Backend!$Q$9:$T$52,3,FALSE),MASTER_DATA_NORMALIZED!EK137)</f>
        <v>0</v>
      </c>
      <c r="EL137" s="101">
        <f>IF(AND(MASTER_DATA_NORMALIZED!EL137=0,EL$22=$L$22),VLOOKUP(MASTER_DATA_PROCESSED!$C137,Backend!$Q$9:$T$52,3,FALSE),MASTER_DATA_NORMALIZED!EL137)</f>
        <v>0</v>
      </c>
      <c r="EM137" s="101">
        <f>IF(AND(MASTER_DATA_NORMALIZED!EM137=0,EM$22=$L$22),VLOOKUP(MASTER_DATA_PROCESSED!$C137,Backend!$Q$9:$T$52,3,FALSE),MASTER_DATA_NORMALIZED!EM137)</f>
        <v>0</v>
      </c>
      <c r="EN137" s="101">
        <f>IF(AND(MASTER_DATA_NORMALIZED!EN137=0,EN$22=$L$22),VLOOKUP(MASTER_DATA_PROCESSED!$C137,Backend!$Q$9:$T$52,3,FALSE),MASTER_DATA_NORMALIZED!EN137)</f>
        <v>0</v>
      </c>
      <c r="EO137" s="101">
        <f>IF(AND(MASTER_DATA_NORMALIZED!EO137=0,EO$22=$L$22),VLOOKUP(MASTER_DATA_PROCESSED!$C137,Backend!$Q$9:$T$52,3,FALSE),MASTER_DATA_NORMALIZED!EO137)</f>
        <v>0</v>
      </c>
      <c r="EP137" s="101">
        <f>IF(AND(MASTER_DATA_NORMALIZED!EP137=0,EP$22=$L$22),VLOOKUP(MASTER_DATA_PROCESSED!$C137,Backend!$Q$9:$T$52,3,FALSE),MASTER_DATA_NORMALIZED!EP137)</f>
        <v>0</v>
      </c>
      <c r="EQ137" s="101">
        <f>IF(AND(MASTER_DATA_NORMALIZED!EQ137=0,EQ$22=$L$22),VLOOKUP(MASTER_DATA_PROCESSED!$C137,Backend!$Q$9:$T$52,3,FALSE),MASTER_DATA_NORMALIZED!EQ137)</f>
        <v>0</v>
      </c>
      <c r="ER137" s="101">
        <f>IF(AND(MASTER_DATA_NORMALIZED!ER137=0,ER$22=$L$22),VLOOKUP(MASTER_DATA_PROCESSED!$C137,Backend!$Q$9:$T$52,3,FALSE),MASTER_DATA_NORMALIZED!ER137)</f>
        <v>299.02193717467048</v>
      </c>
      <c r="ES137" s="101">
        <f>IF(AND(MASTER_DATA_NORMALIZED!ES137=0,ES$22=$L$22),VLOOKUP(MASTER_DATA_PROCESSED!$C137,Backend!$Q$9:$T$52,3,FALSE),MASTER_DATA_NORMALIZED!ES137)</f>
        <v>0</v>
      </c>
      <c r="ET137" s="101">
        <f>IF(AND(MASTER_DATA_NORMALIZED!ET137=0,ET$22=$L$22),VLOOKUP(MASTER_DATA_PROCESSED!$C137,Backend!$Q$9:$T$52,3,FALSE),MASTER_DATA_NORMALIZED!ET137)</f>
        <v>0</v>
      </c>
      <c r="EU137" s="101">
        <f>IF(AND(MASTER_DATA_NORMALIZED!EU137=0,EU$22=$L$22),VLOOKUP(MASTER_DATA_PROCESSED!$C137,Backend!$Q$9:$T$52,3,FALSE),MASTER_DATA_NORMALIZED!EU137)</f>
        <v>0</v>
      </c>
      <c r="EV137" s="101">
        <f>IF(AND(MASTER_DATA_NORMALIZED!EV137=0,EV$22=$L$22),VLOOKUP(MASTER_DATA_PROCESSED!$C137,Backend!$Q$9:$T$52,3,FALSE),MASTER_DATA_NORMALIZED!EV137)</f>
        <v>299.02193717467048</v>
      </c>
      <c r="EW137" s="101">
        <f>IF(AND(MASTER_DATA_NORMALIZED!EW137=0,EW$22=$L$22),VLOOKUP(MASTER_DATA_PROCESSED!$C137,Backend!$Q$9:$T$52,3,FALSE),MASTER_DATA_NORMALIZED!EW137)</f>
        <v>0</v>
      </c>
      <c r="EX137" s="101">
        <f>IF(AND(MASTER_DATA_NORMALIZED!EX137=0,EX$22=$L$22),VLOOKUP(MASTER_DATA_PROCESSED!$C137,Backend!$Q$9:$T$52,3,FALSE),MASTER_DATA_NORMALIZED!EX137)</f>
        <v>0</v>
      </c>
      <c r="EY137" s="101">
        <f>IF(AND(MASTER_DATA_NORMALIZED!EY137=0,EY$22=$L$22),VLOOKUP(MASTER_DATA_PROCESSED!$C137,Backend!$Q$9:$T$52,3,FALSE),MASTER_DATA_NORMALIZED!EY137)</f>
        <v>0</v>
      </c>
      <c r="EZ137" s="101">
        <f>IF(AND(MASTER_DATA_NORMALIZED!EZ137=0,EZ$22=$L$22),VLOOKUP(MASTER_DATA_PROCESSED!$C137,Backend!$Q$9:$T$52,3,FALSE),MASTER_DATA_NORMALIZED!EZ137)</f>
        <v>0</v>
      </c>
      <c r="FA137" s="101">
        <f>IF(AND(MASTER_DATA_NORMALIZED!FA137=0,FA$22=$L$22),VLOOKUP(MASTER_DATA_PROCESSED!$C137,Backend!$Q$9:$T$52,3,FALSE),MASTER_DATA_NORMALIZED!FA137)</f>
        <v>0</v>
      </c>
      <c r="FB137" s="101">
        <f>IF(AND(MASTER_DATA_NORMALIZED!FB137=0,FB$22=$L$22),VLOOKUP(MASTER_DATA_PROCESSED!$C137,Backend!$Q$9:$T$52,3,FALSE),MASTER_DATA_NORMALIZED!FB137)</f>
        <v>0</v>
      </c>
      <c r="FC137" s="101">
        <f>IF(AND(MASTER_DATA_NORMALIZED!FC137=0,FC$22=$L$22),VLOOKUP(MASTER_DATA_PROCESSED!$C137,Backend!$Q$9:$T$52,3,FALSE),MASTER_DATA_NORMALIZED!FC137)</f>
        <v>0</v>
      </c>
      <c r="FD137" s="101">
        <f>IF(AND(MASTER_DATA_NORMALIZED!FD137=0,FD$22=$L$22),VLOOKUP(MASTER_DATA_PROCESSED!$C137,Backend!$Q$9:$T$52,3,FALSE),MASTER_DATA_NORMALIZED!FD137)</f>
        <v>0</v>
      </c>
      <c r="FE137" s="101">
        <f>IF(AND(MASTER_DATA_NORMALIZED!FE137=0,FE$22=$L$22),VLOOKUP(MASTER_DATA_PROCESSED!$C137,Backend!$Q$9:$T$52,3,FALSE),MASTER_DATA_NORMALIZED!FE137)</f>
        <v>0</v>
      </c>
      <c r="FF137" s="101">
        <f>IF(AND(MASTER_DATA_NORMALIZED!FF137=0,FF$22=$L$22),VLOOKUP(MASTER_DATA_PROCESSED!$C137,Backend!$Q$9:$T$52,3,FALSE),MASTER_DATA_NORMALIZED!FF137)</f>
        <v>0</v>
      </c>
      <c r="FG137" s="101">
        <f>IF(AND(MASTER_DATA_NORMALIZED!FG137=0,FG$22=$L$22),VLOOKUP(MASTER_DATA_PROCESSED!$C137,Backend!$Q$9:$T$52,3,FALSE),MASTER_DATA_NORMALIZED!FG137)</f>
        <v>0</v>
      </c>
      <c r="FH137" s="101">
        <f>IF(AND(MASTER_DATA_NORMALIZED!FH137=0,FH$22=$L$22),VLOOKUP(MASTER_DATA_PROCESSED!$C137,Backend!$Q$9:$T$52,3,FALSE),MASTER_DATA_NORMALIZED!FH137)</f>
        <v>0</v>
      </c>
      <c r="FI137" s="101">
        <f>IF(AND(MASTER_DATA_NORMALIZED!FI137=0,FI$22=$L$22),VLOOKUP(MASTER_DATA_PROCESSED!$C137,Backend!$Q$9:$T$52,3,FALSE),MASTER_DATA_NORMALIZED!FI137)</f>
        <v>0</v>
      </c>
      <c r="FJ137" s="101">
        <f>IF(AND(MASTER_DATA_NORMALIZED!FJ137=0,FJ$22=$L$22),VLOOKUP(MASTER_DATA_PROCESSED!$C137,Backend!$Q$9:$T$52,3,FALSE),MASTER_DATA_NORMALIZED!FJ137)</f>
        <v>0</v>
      </c>
      <c r="FK137" s="101">
        <f>IF(AND(MASTER_DATA_NORMALIZED!FK137=0,FK$22=$L$22),VLOOKUP(MASTER_DATA_PROCESSED!$C137,Backend!$Q$9:$T$52,3,FALSE),MASTER_DATA_NORMALIZED!FK137)</f>
        <v>0</v>
      </c>
      <c r="FL137" s="101">
        <f>IF(AND(MASTER_DATA_NORMALIZED!FL137=0,FL$22=$L$22),VLOOKUP(MASTER_DATA_PROCESSED!$C137,Backend!$Q$9:$T$52,3,FALSE),MASTER_DATA_NORMALIZED!FL137)</f>
        <v>0</v>
      </c>
      <c r="FM137" s="101">
        <f>IF(AND(MASTER_DATA_NORMALIZED!FM137=0,FM$22=$L$22),VLOOKUP(MASTER_DATA_PROCESSED!$C137,Backend!$Q$9:$T$52,3,FALSE),MASTER_DATA_NORMALIZED!FM137)</f>
        <v>0</v>
      </c>
      <c r="FN137" s="101">
        <f>IF(AND(MASTER_DATA_NORMALIZED!FN137=0,FN$22=$L$22),VLOOKUP(MASTER_DATA_PROCESSED!$C137,Backend!$Q$9:$T$52,3,FALSE),MASTER_DATA_NORMALIZED!FN137)</f>
        <v>0</v>
      </c>
      <c r="FO137" s="101">
        <f>IF(AND(MASTER_DATA_NORMALIZED!FO137=0,FO$22=$L$22),VLOOKUP(MASTER_DATA_PROCESSED!$C137,Backend!$Q$9:$T$52,3,FALSE),MASTER_DATA_NORMALIZED!FO137)</f>
        <v>0</v>
      </c>
      <c r="FP137" s="101">
        <f>IF(AND(MASTER_DATA_NORMALIZED!FP137=0,FP$22=$L$22),VLOOKUP(MASTER_DATA_PROCESSED!$C137,Backend!$Q$9:$T$52,3,FALSE),MASTER_DATA_NORMALIZED!FP137)</f>
        <v>0</v>
      </c>
      <c r="FQ137" s="101">
        <f>IF(AND(MASTER_DATA_NORMALIZED!FQ137=0,FQ$22=$L$22),VLOOKUP(MASTER_DATA_PROCESSED!$C137,Backend!$Q$9:$T$52,3,FALSE),MASTER_DATA_NORMALIZED!FQ137)</f>
        <v>0</v>
      </c>
      <c r="FR137" s="101">
        <f>IF(AND(MASTER_DATA_NORMALIZED!FR137=0,FR$22=$L$22),VLOOKUP(MASTER_DATA_PROCESSED!$C137,Backend!$Q$9:$T$52,3,FALSE),MASTER_DATA_NORMALIZED!FR137)</f>
        <v>0</v>
      </c>
      <c r="FS137" s="101">
        <f>IF(AND(MASTER_DATA_NORMALIZED!FS137=0,FS$22=$L$22),VLOOKUP(MASTER_DATA_PROCESSED!$C137,Backend!$Q$9:$T$52,3,FALSE),MASTER_DATA_NORMALIZED!FS137)</f>
        <v>0</v>
      </c>
      <c r="FT137" s="101">
        <f>IF(AND(MASTER_DATA_NORMALIZED!FT137=0,FT$22=$L$22),VLOOKUP(MASTER_DATA_PROCESSED!$C137,Backend!$Q$9:$T$52,3,FALSE),MASTER_DATA_NORMALIZED!FT137)</f>
        <v>0</v>
      </c>
      <c r="FU137" s="101">
        <f>IF(AND(MASTER_DATA_NORMALIZED!FU137=0,FU$22=$L$22),VLOOKUP(MASTER_DATA_PROCESSED!$C137,Backend!$Q$9:$T$52,3,FALSE),MASTER_DATA_NORMALIZED!FU137)</f>
        <v>0</v>
      </c>
      <c r="FV137" s="101">
        <f>IF(AND(MASTER_DATA_NORMALIZED!FV137=0,FV$22=$L$22),VLOOKUP(MASTER_DATA_PROCESSED!$C137,Backend!$Q$9:$T$52,3,FALSE),MASTER_DATA_NORMALIZED!FV137)</f>
        <v>0</v>
      </c>
      <c r="FW137" s="101">
        <f>IF(AND(MASTER_DATA_NORMALIZED!FW137=0,FW$22=$L$22),VLOOKUP(MASTER_DATA_PROCESSED!$C137,Backend!$Q$9:$T$52,3,FALSE),MASTER_DATA_NORMALIZED!FW137)</f>
        <v>0</v>
      </c>
      <c r="FX137" s="101">
        <f>IF(AND(MASTER_DATA_NORMALIZED!FX137=0,FX$22=$L$22),VLOOKUP(MASTER_DATA_PROCESSED!$C137,Backend!$Q$9:$T$52,3,FALSE),MASTER_DATA_NORMALIZED!FX137)</f>
        <v>0</v>
      </c>
      <c r="FY137" s="101">
        <f>IF(AND(MASTER_DATA_NORMALIZED!FY137=0,FY$22=$L$22),VLOOKUP(MASTER_DATA_PROCESSED!$C137,Backend!$Q$9:$T$52,3,FALSE),MASTER_DATA_NORMALIZED!FY137)</f>
        <v>0</v>
      </c>
      <c r="FZ137" s="101">
        <f>IF(AND(MASTER_DATA_NORMALIZED!FZ137=0,FZ$22=$L$22),VLOOKUP(MASTER_DATA_PROCESSED!$C137,Backend!$Q$9:$T$52,3,FALSE),MASTER_DATA_NORMALIZED!FZ137)</f>
        <v>0</v>
      </c>
      <c r="GA137" s="101">
        <f>IF(AND(MASTER_DATA_NORMALIZED!GA137=0,GA$22=$L$22),VLOOKUP(MASTER_DATA_PROCESSED!$C137,Backend!$Q$9:$T$52,3,FALSE),MASTER_DATA_NORMALIZED!GA137)</f>
        <v>0</v>
      </c>
      <c r="GB137" s="101">
        <f>IF(AND(MASTER_DATA_NORMALIZED!GB137=0,GB$22=$L$22),VLOOKUP(MASTER_DATA_PROCESSED!$C137,Backend!$Q$9:$T$52,3,FALSE),MASTER_DATA_NORMALIZED!GB137)</f>
        <v>0</v>
      </c>
      <c r="GC137" s="101">
        <f>IF(AND(MASTER_DATA_NORMALIZED!GC137=0,GC$22=$L$22),VLOOKUP(MASTER_DATA_PROCESSED!$C137,Backend!$Q$9:$T$52,3,FALSE),MASTER_DATA_NORMALIZED!GC137)</f>
        <v>0</v>
      </c>
      <c r="GD137" s="101">
        <f>IF(AND(MASTER_DATA_NORMALIZED!GD137=0,GD$22=$L$22),VLOOKUP(MASTER_DATA_PROCESSED!$C137,Backend!$Q$9:$T$52,3,FALSE),MASTER_DATA_NORMALIZED!GD137)</f>
        <v>0</v>
      </c>
      <c r="GE137" s="101">
        <f>IF(AND(MASTER_DATA_NORMALIZED!GE137=0,GE$22=$L$22),VLOOKUP(MASTER_DATA_PROCESSED!$C137,Backend!$Q$9:$T$52,3,FALSE),MASTER_DATA_NORMALIZED!GE137)</f>
        <v>0</v>
      </c>
      <c r="GF137" s="101">
        <f>IF(AND(MASTER_DATA_NORMALIZED!GF137=0,GF$22=$L$22),VLOOKUP(MASTER_DATA_PROCESSED!$C137,Backend!$Q$9:$T$52,3,FALSE),MASTER_DATA_NORMALIZED!GF137)</f>
        <v>0</v>
      </c>
      <c r="GG137" s="101">
        <f>IF(AND(MASTER_DATA_NORMALIZED!GG137=0,GG$22=$L$22),VLOOKUP(MASTER_DATA_PROCESSED!$C137,Backend!$Q$9:$T$52,3,FALSE),MASTER_DATA_NORMALIZED!GG137)</f>
        <v>0</v>
      </c>
      <c r="GH137" s="101">
        <f>IF(AND(MASTER_DATA_NORMALIZED!GH137=0,GH$22=$L$22),VLOOKUP(MASTER_DATA_PROCESSED!$C137,Backend!$Q$9:$T$52,3,FALSE),MASTER_DATA_NORMALIZED!GH137)</f>
        <v>0</v>
      </c>
      <c r="GI137" s="101">
        <f>IF(AND(MASTER_DATA_NORMALIZED!GI137=0,GI$22=$L$22),VLOOKUP(MASTER_DATA_PROCESSED!$C137,Backend!$Q$9:$T$52,3,FALSE),MASTER_DATA_NORMALIZED!GI137)</f>
        <v>0</v>
      </c>
      <c r="GJ137" s="101">
        <f>IF(AND(MASTER_DATA_NORMALIZED!GJ137=0,GJ$22=$L$22),VLOOKUP(MASTER_DATA_PROCESSED!$C137,Backend!$Q$9:$T$52,3,FALSE),MASTER_DATA_NORMALIZED!GJ137)</f>
        <v>0</v>
      </c>
      <c r="GK137" s="101">
        <f>IF(AND(MASTER_DATA_NORMALIZED!GK137=0,GK$22=$L$22),VLOOKUP(MASTER_DATA_PROCESSED!$C137,Backend!$Q$9:$T$52,3,FALSE),MASTER_DATA_NORMALIZED!GK137)</f>
        <v>0</v>
      </c>
      <c r="GL137" s="101">
        <f>IF(AND(MASTER_DATA_NORMALIZED!GL137=0,GL$22=$L$22),VLOOKUP(MASTER_DATA_PROCESSED!$C137,Backend!$Q$9:$T$52,3,FALSE),MASTER_DATA_NORMALIZED!GL137)</f>
        <v>0</v>
      </c>
      <c r="GM137" s="101">
        <f>IF(AND(MASTER_DATA_NORMALIZED!GM137=0,GM$22=$L$22),VLOOKUP(MASTER_DATA_PROCESSED!$C137,Backend!$Q$9:$T$52,3,FALSE),MASTER_DATA_NORMALIZED!GM137)</f>
        <v>0</v>
      </c>
      <c r="GN137" s="101">
        <f>IF(AND(MASTER_DATA_NORMALIZED!GN137=0,GN$22=$L$22),VLOOKUP(MASTER_DATA_PROCESSED!$C137,Backend!$Q$9:$T$52,3,FALSE),MASTER_DATA_NORMALIZED!GN137)</f>
        <v>0</v>
      </c>
      <c r="GO137" s="101">
        <f>IF(AND(MASTER_DATA_NORMALIZED!GO137=0,GO$22=$L$22),VLOOKUP(MASTER_DATA_PROCESSED!$C137,Backend!$Q$9:$T$52,3,FALSE),MASTER_DATA_NORMALIZED!GO137)</f>
        <v>0</v>
      </c>
      <c r="GP137" s="101">
        <f>IF(AND(MASTER_DATA_NORMALIZED!GP137=0,GP$22=$L$22),VLOOKUP(MASTER_DATA_PROCESSED!$C137,Backend!$Q$9:$T$52,3,FALSE),MASTER_DATA_NORMALIZED!GP137)</f>
        <v>0</v>
      </c>
      <c r="GQ137" s="101">
        <f>IF(AND(MASTER_DATA_NORMALIZED!GQ137=0,GQ$22=$L$22),VLOOKUP(MASTER_DATA_PROCESSED!$C137,Backend!$Q$9:$T$52,3,FALSE),MASTER_DATA_NORMALIZED!GQ137)</f>
        <v>0</v>
      </c>
      <c r="GR137" s="101">
        <f>IF(AND(MASTER_DATA_NORMALIZED!GR137=0,GR$22=$L$22),VLOOKUP(MASTER_DATA_PROCESSED!$C137,Backend!$Q$9:$T$52,3,FALSE),MASTER_DATA_NORMALIZED!GR137)</f>
        <v>0</v>
      </c>
      <c r="GS137" s="101">
        <f>IF(AND(MASTER_DATA_NORMALIZED!GS137=0,GS$22=$L$22),VLOOKUP(MASTER_DATA_PROCESSED!$C137,Backend!$Q$9:$T$52,3,FALSE),MASTER_DATA_NORMALIZED!GS137)</f>
        <v>0</v>
      </c>
      <c r="GT137" s="101">
        <f>IF(AND(MASTER_DATA_NORMALIZED!GT137=0,GT$22=$L$22),VLOOKUP(MASTER_DATA_PROCESSED!$C137,Backend!$Q$9:$T$52,3,FALSE),MASTER_DATA_NORMALIZED!GT137)</f>
        <v>0</v>
      </c>
      <c r="GU137" s="101">
        <f>IF(AND(MASTER_DATA_NORMALIZED!GU137=0,GU$22=$L$22),VLOOKUP(MASTER_DATA_PROCESSED!$C137,Backend!$Q$9:$T$52,3,FALSE),MASTER_DATA_NORMALIZED!GU137)</f>
        <v>0</v>
      </c>
      <c r="GV137" s="101">
        <f>IF(AND(MASTER_DATA_NORMALIZED!GV137=0,GV$22=$L$22),VLOOKUP(MASTER_DATA_PROCESSED!$C137,Backend!$Q$9:$T$52,3,FALSE),MASTER_DATA_NORMALIZED!GV137)</f>
        <v>0</v>
      </c>
      <c r="GW137" s="101" t="e">
        <f>IF(AND(MASTER_DATA_NORMALIZED!GW137=0,GW$22=$L$22),VLOOKUP(MASTER_DATA_PROCESSED!$C137,Backend!$Q$9:$T$52,3,FALSE),MASTER_DATA_NORMALIZED!GW137)</f>
        <v>#REF!</v>
      </c>
      <c r="GX137" s="101" t="e">
        <f>IF(AND(MASTER_DATA_NORMALIZED!GX137=0,GX$22=$L$22),VLOOKUP(MASTER_DATA_PROCESSED!$C137,Backend!$Q$9:$T$52,3,FALSE),MASTER_DATA_NORMALIZED!GX137)</f>
        <v>#REF!</v>
      </c>
      <c r="GY137" s="101" t="e">
        <f>IF(AND(MASTER_DATA_NORMALIZED!GY137=0,GY$22=$L$22),VLOOKUP(MASTER_DATA_PROCESSED!$C137,Backend!$Q$9:$T$52,3,FALSE),MASTER_DATA_NORMALIZED!GY137)</f>
        <v>#REF!</v>
      </c>
    </row>
    <row r="138" spans="2:207" s="25" customFormat="1" ht="17.25" hidden="1" outlineLevel="1" x14ac:dyDescent="0.3">
      <c r="B138" s="183">
        <f t="shared" si="14"/>
        <v>20</v>
      </c>
      <c r="C138" s="51">
        <f t="shared" si="15"/>
        <v>28</v>
      </c>
      <c r="D138" s="75"/>
      <c r="E138" s="51">
        <v>28</v>
      </c>
      <c r="F138" s="51"/>
      <c r="G138" s="76"/>
      <c r="H138" s="37" t="s">
        <v>134</v>
      </c>
      <c r="I138" s="96">
        <f>IF(AND(MASTER_DATA_NORMALIZED!I138=0,I$22=$L$22),VLOOKUP(MASTER_DATA_PROCESSED!$C138,Backend!$Q$9:$T$52,3,FALSE),MASTER_DATA_NORMALIZED!I138)</f>
        <v>0</v>
      </c>
      <c r="J138" s="96">
        <f>IF(AND(MASTER_DATA_NORMALIZED!J138=0,J$22=$L$22),VLOOKUP(MASTER_DATA_PROCESSED!$C138,Backend!$Q$9:$T$52,3,FALSE),MASTER_DATA_NORMALIZED!J138)</f>
        <v>0</v>
      </c>
      <c r="K138" s="96">
        <f>IF(AND(MASTER_DATA_NORMALIZED!K138=0,K$22=$L$22),VLOOKUP(MASTER_DATA_PROCESSED!$C138,Backend!$Q$9:$T$52,3,FALSE),MASTER_DATA_NORMALIZED!K138)</f>
        <v>0</v>
      </c>
      <c r="L138" s="96">
        <f>IF(AND(MASTER_DATA_NORMALIZED!L138=0,L$22=$L$22),VLOOKUP(MASTER_DATA_PROCESSED!$C138,Backend!$Q$9:$T$52,3,FALSE),MASTER_DATA_NORMALIZED!L138)</f>
        <v>0.17672600669696389</v>
      </c>
      <c r="M138" s="96">
        <f>IF(AND(MASTER_DATA_NORMALIZED!M138=0,M$22=$L$22),VLOOKUP(MASTER_DATA_PROCESSED!$C138,Backend!$Q$9:$T$52,3,FALSE),MASTER_DATA_NORMALIZED!M138)</f>
        <v>0</v>
      </c>
      <c r="N138" s="96">
        <f>IF(AND(MASTER_DATA_NORMALIZED!N138=0,N$22=$L$22),VLOOKUP(MASTER_DATA_PROCESSED!$C138,Backend!$Q$9:$T$52,3,FALSE),MASTER_DATA_NORMALIZED!N138)</f>
        <v>0</v>
      </c>
      <c r="O138" s="96">
        <f>IF(AND(MASTER_DATA_NORMALIZED!O138=0,O$22=$L$22),VLOOKUP(MASTER_DATA_PROCESSED!$C138,Backend!$Q$9:$T$52,3,FALSE),MASTER_DATA_NORMALIZED!O138)</f>
        <v>0</v>
      </c>
      <c r="P138" s="96">
        <f>IF(AND(MASTER_DATA_NORMALIZED!P138=0,P$22=$L$22),VLOOKUP(MASTER_DATA_PROCESSED!$C138,Backend!$Q$9:$T$52,3,FALSE),MASTER_DATA_NORMALIZED!P138)</f>
        <v>0.17672600669696389</v>
      </c>
      <c r="Q138" s="96">
        <f>IF(AND(MASTER_DATA_NORMALIZED!Q138=0,Q$22=$L$22),VLOOKUP(MASTER_DATA_PROCESSED!$C138,Backend!$Q$9:$T$52,3,FALSE),MASTER_DATA_NORMALIZED!Q138)</f>
        <v>0</v>
      </c>
      <c r="R138" s="96">
        <f>IF(AND(MASTER_DATA_NORMALIZED!R138=0,R$22=$L$22),VLOOKUP(MASTER_DATA_PROCESSED!$C138,Backend!$Q$9:$T$52,3,FALSE),MASTER_DATA_NORMALIZED!R138)</f>
        <v>0</v>
      </c>
      <c r="S138" s="96">
        <f>IF(AND(MASTER_DATA_NORMALIZED!S138=0,S$22=$L$22),VLOOKUP(MASTER_DATA_PROCESSED!$C138,Backend!$Q$9:$T$52,3,FALSE),MASTER_DATA_NORMALIZED!S138)</f>
        <v>0</v>
      </c>
      <c r="T138" s="96">
        <f>IF(AND(MASTER_DATA_NORMALIZED!T138=0,T$22=$L$22),VLOOKUP(MASTER_DATA_PROCESSED!$C138,Backend!$Q$9:$T$52,3,FALSE),MASTER_DATA_NORMALIZED!T138)</f>
        <v>0.17672600669696389</v>
      </c>
      <c r="U138" s="96">
        <f>IF(AND(MASTER_DATA_NORMALIZED!U138=0,U$22=$L$22),VLOOKUP(MASTER_DATA_PROCESSED!$C138,Backend!$Q$9:$T$52,3,FALSE),MASTER_DATA_NORMALIZED!U138)</f>
        <v>0</v>
      </c>
      <c r="V138" s="96">
        <f>IF(AND(MASTER_DATA_NORMALIZED!V138=0,V$22=$L$22),VLOOKUP(MASTER_DATA_PROCESSED!$C138,Backend!$Q$9:$T$52,3,FALSE),MASTER_DATA_NORMALIZED!V138)</f>
        <v>0</v>
      </c>
      <c r="W138" s="96">
        <f>IF(AND(MASTER_DATA_NORMALIZED!W138=0,W$22=$L$22),VLOOKUP(MASTER_DATA_PROCESSED!$C138,Backend!$Q$9:$T$52,3,FALSE),MASTER_DATA_NORMALIZED!W138)</f>
        <v>0</v>
      </c>
      <c r="X138" s="96">
        <f>IF(AND(MASTER_DATA_NORMALIZED!X138=0,X$22=$L$22),VLOOKUP(MASTER_DATA_PROCESSED!$C138,Backend!$Q$9:$T$52,3,FALSE),MASTER_DATA_NORMALIZED!X138)</f>
        <v>0.17672600669696389</v>
      </c>
      <c r="Y138" s="96">
        <f>IF(AND(MASTER_DATA_NORMALIZED!Y138=0,Y$22=$L$22),VLOOKUP(MASTER_DATA_PROCESSED!$C138,Backend!$Q$9:$T$52,3,FALSE),MASTER_DATA_NORMALIZED!Y138)</f>
        <v>0</v>
      </c>
      <c r="Z138" s="96">
        <f>IF(AND(MASTER_DATA_NORMALIZED!Z138=0,Z$22=$L$22),VLOOKUP(MASTER_DATA_PROCESSED!$C138,Backend!$Q$9:$T$52,3,FALSE),MASTER_DATA_NORMALIZED!Z138)</f>
        <v>0</v>
      </c>
      <c r="AA138" s="96">
        <f>IF(AND(MASTER_DATA_NORMALIZED!AA138=0,AA$22=$L$22),VLOOKUP(MASTER_DATA_PROCESSED!$C138,Backend!$Q$9:$T$52,3,FALSE),MASTER_DATA_NORMALIZED!AA138)</f>
        <v>0</v>
      </c>
      <c r="AB138" s="96">
        <f>IF(AND(MASTER_DATA_NORMALIZED!AB138=0,AB$22=$L$22),VLOOKUP(MASTER_DATA_PROCESSED!$C138,Backend!$Q$9:$T$52,3,FALSE),MASTER_DATA_NORMALIZED!AB138)</f>
        <v>0.17672600669696389</v>
      </c>
      <c r="AC138" s="96">
        <f>IF(AND(MASTER_DATA_NORMALIZED!AC138=0,AC$22=$L$22),VLOOKUP(MASTER_DATA_PROCESSED!$C138,Backend!$Q$9:$T$52,3,FALSE),MASTER_DATA_NORMALIZED!AC138)</f>
        <v>0</v>
      </c>
      <c r="AD138" s="96">
        <f>IF(AND(MASTER_DATA_NORMALIZED!AD138=0,AD$22=$L$22),VLOOKUP(MASTER_DATA_PROCESSED!$C138,Backend!$Q$9:$T$52,3,FALSE),MASTER_DATA_NORMALIZED!AD138)</f>
        <v>0</v>
      </c>
      <c r="AE138" s="96">
        <f>IF(AND(MASTER_DATA_NORMALIZED!AE138=0,AE$22=$L$22),VLOOKUP(MASTER_DATA_PROCESSED!$C138,Backend!$Q$9:$T$52,3,FALSE),MASTER_DATA_NORMALIZED!AE138)</f>
        <v>0</v>
      </c>
      <c r="AF138" s="96">
        <f>IF(AND(MASTER_DATA_NORMALIZED!AF138=0,AF$22=$L$22),VLOOKUP(MASTER_DATA_PROCESSED!$C138,Backend!$Q$9:$T$52,3,FALSE),MASTER_DATA_NORMALIZED!AF138)</f>
        <v>0.17672600669696389</v>
      </c>
      <c r="AG138" s="96">
        <f>IF(AND(MASTER_DATA_NORMALIZED!AG138=0,AG$22=$L$22),VLOOKUP(MASTER_DATA_PROCESSED!$C138,Backend!$Q$9:$T$52,3,FALSE),MASTER_DATA_NORMALIZED!AG138)</f>
        <v>0</v>
      </c>
      <c r="AH138" s="96">
        <f>IF(AND(MASTER_DATA_NORMALIZED!AH138=0,AH$22=$L$22),VLOOKUP(MASTER_DATA_PROCESSED!$C138,Backend!$Q$9:$T$52,3,FALSE),MASTER_DATA_NORMALIZED!AH138)</f>
        <v>0</v>
      </c>
      <c r="AI138" s="96">
        <f>IF(AND(MASTER_DATA_NORMALIZED!AI138=0,AI$22=$L$22),VLOOKUP(MASTER_DATA_PROCESSED!$C138,Backend!$Q$9:$T$52,3,FALSE),MASTER_DATA_NORMALIZED!AI138)</f>
        <v>0</v>
      </c>
      <c r="AJ138" s="96">
        <f>IF(AND(MASTER_DATA_NORMALIZED!AJ138=0,AJ$22=$L$22),VLOOKUP(MASTER_DATA_PROCESSED!$C138,Backend!$Q$9:$T$52,3,FALSE),MASTER_DATA_NORMALIZED!AJ138)</f>
        <v>0.17672600669696389</v>
      </c>
      <c r="AK138" s="96">
        <f>IF(AND(MASTER_DATA_NORMALIZED!AK138=0,AK$22=$L$22),VLOOKUP(MASTER_DATA_PROCESSED!$C138,Backend!$Q$9:$T$52,3,FALSE),MASTER_DATA_NORMALIZED!AK138)</f>
        <v>0</v>
      </c>
      <c r="AL138" s="96">
        <f>IF(AND(MASTER_DATA_NORMALIZED!AL138=0,AL$22=$L$22),VLOOKUP(MASTER_DATA_PROCESSED!$C138,Backend!$Q$9:$T$52,3,FALSE),MASTER_DATA_NORMALIZED!AL138)</f>
        <v>0</v>
      </c>
      <c r="AM138" s="96">
        <f>IF(AND(MASTER_DATA_NORMALIZED!AM138=0,AM$22=$L$22),VLOOKUP(MASTER_DATA_PROCESSED!$C138,Backend!$Q$9:$T$52,3,FALSE),MASTER_DATA_NORMALIZED!AM138)</f>
        <v>0</v>
      </c>
      <c r="AN138" s="96">
        <f>IF(AND(MASTER_DATA_NORMALIZED!AN138=0,AN$22=$L$22),VLOOKUP(MASTER_DATA_PROCESSED!$C138,Backend!$Q$9:$T$52,3,FALSE),MASTER_DATA_NORMALIZED!AN138)</f>
        <v>0.17672600669696389</v>
      </c>
      <c r="AO138" s="96">
        <f>IF(AND(MASTER_DATA_NORMALIZED!AO138=0,AO$22=$L$22),VLOOKUP(MASTER_DATA_PROCESSED!$C138,Backend!$Q$9:$T$52,3,FALSE),MASTER_DATA_NORMALIZED!AO138)</f>
        <v>0</v>
      </c>
      <c r="AP138" s="96">
        <f>IF(AND(MASTER_DATA_NORMALIZED!AP138=0,AP$22=$L$22),VLOOKUP(MASTER_DATA_PROCESSED!$C138,Backend!$Q$9:$T$52,3,FALSE),MASTER_DATA_NORMALIZED!AP138)</f>
        <v>0</v>
      </c>
      <c r="AQ138" s="96">
        <f>IF(AND(MASTER_DATA_NORMALIZED!AQ138=0,AQ$22=$L$22),VLOOKUP(MASTER_DATA_PROCESSED!$C138,Backend!$Q$9:$T$52,3,FALSE),MASTER_DATA_NORMALIZED!AQ138)</f>
        <v>0</v>
      </c>
      <c r="AR138" s="96">
        <f>IF(AND(MASTER_DATA_NORMALIZED!AR138=0,AR$22=$L$22),VLOOKUP(MASTER_DATA_PROCESSED!$C138,Backend!$Q$9:$T$52,3,FALSE),MASTER_DATA_NORMALIZED!AR138)</f>
        <v>0.17672600669696389</v>
      </c>
      <c r="AS138" s="96">
        <f>IF(AND(MASTER_DATA_NORMALIZED!AS138=0,AS$22=$L$22),VLOOKUP(MASTER_DATA_PROCESSED!$C138,Backend!$Q$9:$T$52,3,FALSE),MASTER_DATA_NORMALIZED!AS138)</f>
        <v>0</v>
      </c>
      <c r="AT138" s="96">
        <f>IF(AND(MASTER_DATA_NORMALIZED!AT138=0,AT$22=$L$22),VLOOKUP(MASTER_DATA_PROCESSED!$C138,Backend!$Q$9:$T$52,3,FALSE),MASTER_DATA_NORMALIZED!AT138)</f>
        <v>0</v>
      </c>
      <c r="AU138" s="96">
        <f>IF(AND(MASTER_DATA_NORMALIZED!AU138=0,AU$22=$L$22),VLOOKUP(MASTER_DATA_PROCESSED!$C138,Backend!$Q$9:$T$52,3,FALSE),MASTER_DATA_NORMALIZED!AU138)</f>
        <v>0</v>
      </c>
      <c r="AV138" s="96">
        <f>IF(AND(MASTER_DATA_NORMALIZED!AV138=0,AV$22=$L$22),VLOOKUP(MASTER_DATA_PROCESSED!$C138,Backend!$Q$9:$T$52,3,FALSE),MASTER_DATA_NORMALIZED!AV138)</f>
        <v>0.17672600669696389</v>
      </c>
      <c r="AW138" s="96">
        <f>IF(AND(MASTER_DATA_NORMALIZED!AW138=0,AW$22=$L$22),VLOOKUP(MASTER_DATA_PROCESSED!$C138,Backend!$Q$9:$T$52,3,FALSE),MASTER_DATA_NORMALIZED!AW138)</f>
        <v>0</v>
      </c>
      <c r="AX138" s="96">
        <f>IF(AND(MASTER_DATA_NORMALIZED!AX138=0,AX$22=$L$22),VLOOKUP(MASTER_DATA_PROCESSED!$C138,Backend!$Q$9:$T$52,3,FALSE),MASTER_DATA_NORMALIZED!AX138)</f>
        <v>0</v>
      </c>
      <c r="AY138" s="96">
        <f>IF(AND(MASTER_DATA_NORMALIZED!AY138=0,AY$22=$L$22),VLOOKUP(MASTER_DATA_PROCESSED!$C138,Backend!$Q$9:$T$52,3,FALSE),MASTER_DATA_NORMALIZED!AY138)</f>
        <v>0</v>
      </c>
      <c r="AZ138" s="96">
        <f>IF(AND(MASTER_DATA_NORMALIZED!AZ138=0,AZ$22=$L$22),VLOOKUP(MASTER_DATA_PROCESSED!$C138,Backend!$Q$9:$T$52,3,FALSE),MASTER_DATA_NORMALIZED!AZ138)</f>
        <v>0.17672600669696389</v>
      </c>
      <c r="BA138" s="96">
        <f>IF(AND(MASTER_DATA_NORMALIZED!BA138=0,BA$22=$L$22),VLOOKUP(MASTER_DATA_PROCESSED!$C138,Backend!$Q$9:$T$52,3,FALSE),MASTER_DATA_NORMALIZED!BA138)</f>
        <v>0</v>
      </c>
      <c r="BB138" s="96">
        <f>IF(AND(MASTER_DATA_NORMALIZED!BB138=0,BB$22=$L$22),VLOOKUP(MASTER_DATA_PROCESSED!$C138,Backend!$Q$9:$T$52,3,FALSE),MASTER_DATA_NORMALIZED!BB138)</f>
        <v>0</v>
      </c>
      <c r="BC138" s="96">
        <f>IF(AND(MASTER_DATA_NORMALIZED!BC138=0,BC$22=$L$22),VLOOKUP(MASTER_DATA_PROCESSED!$C138,Backend!$Q$9:$T$52,3,FALSE),MASTER_DATA_NORMALIZED!BC138)</f>
        <v>0</v>
      </c>
      <c r="BD138" s="96">
        <f>IF(AND(MASTER_DATA_NORMALIZED!BD138=0,BD$22=$L$22),VLOOKUP(MASTER_DATA_PROCESSED!$C138,Backend!$Q$9:$T$52,3,FALSE),MASTER_DATA_NORMALIZED!BD138)</f>
        <v>0.17672600669696389</v>
      </c>
      <c r="BE138" s="96">
        <f>IF(AND(MASTER_DATA_NORMALIZED!BE138=0,BE$22=$L$22),VLOOKUP(MASTER_DATA_PROCESSED!$C138,Backend!$Q$9:$T$52,3,FALSE),MASTER_DATA_NORMALIZED!BE138)</f>
        <v>0</v>
      </c>
      <c r="BF138" s="96">
        <f>IF(AND(MASTER_DATA_NORMALIZED!BF138=0,BF$22=$L$22),VLOOKUP(MASTER_DATA_PROCESSED!$C138,Backend!$Q$9:$T$52,3,FALSE),MASTER_DATA_NORMALIZED!BF138)</f>
        <v>0</v>
      </c>
      <c r="BG138" s="96">
        <f>IF(AND(MASTER_DATA_NORMALIZED!BG138=0,BG$22=$L$22),VLOOKUP(MASTER_DATA_PROCESSED!$C138,Backend!$Q$9:$T$52,3,FALSE),MASTER_DATA_NORMALIZED!BG138)</f>
        <v>0</v>
      </c>
      <c r="BH138" s="96">
        <f>IF(AND(MASTER_DATA_NORMALIZED!BH138=0,BH$22=$L$22),VLOOKUP(MASTER_DATA_PROCESSED!$C138,Backend!$Q$9:$T$52,3,FALSE),MASTER_DATA_NORMALIZED!BH138)</f>
        <v>0.17672600669696389</v>
      </c>
      <c r="BI138" s="96">
        <f>IF(AND(MASTER_DATA_NORMALIZED!BI138=0,BI$22=$L$22),VLOOKUP(MASTER_DATA_PROCESSED!$C138,Backend!$Q$9:$T$52,3,FALSE),MASTER_DATA_NORMALIZED!BI138)</f>
        <v>0</v>
      </c>
      <c r="BJ138" s="96">
        <f>IF(AND(MASTER_DATA_NORMALIZED!BJ138=0,BJ$22=$L$22),VLOOKUP(MASTER_DATA_PROCESSED!$C138,Backend!$Q$9:$T$52,3,FALSE),MASTER_DATA_NORMALIZED!BJ138)</f>
        <v>0</v>
      </c>
      <c r="BK138" s="96">
        <f>IF(AND(MASTER_DATA_NORMALIZED!BK138=0,BK$22=$L$22),VLOOKUP(MASTER_DATA_PROCESSED!$C138,Backend!$Q$9:$T$52,3,FALSE),MASTER_DATA_NORMALIZED!BK138)</f>
        <v>0</v>
      </c>
      <c r="BL138" s="96">
        <f>IF(AND(MASTER_DATA_NORMALIZED!BL138=0,BL$22=$L$22),VLOOKUP(MASTER_DATA_PROCESSED!$C138,Backend!$Q$9:$T$52,3,FALSE),MASTER_DATA_NORMALIZED!BL138)</f>
        <v>0.17672600669696389</v>
      </c>
      <c r="BM138" s="96">
        <f>IF(AND(MASTER_DATA_NORMALIZED!BM138=0,BM$22=$L$22),VLOOKUP(MASTER_DATA_PROCESSED!$C138,Backend!$Q$9:$T$52,3,FALSE),MASTER_DATA_NORMALIZED!BM138)</f>
        <v>0</v>
      </c>
      <c r="BN138" s="96">
        <f>IF(AND(MASTER_DATA_NORMALIZED!BN138=0,BN$22=$L$22),VLOOKUP(MASTER_DATA_PROCESSED!$C138,Backend!$Q$9:$T$52,3,FALSE),MASTER_DATA_NORMALIZED!BN138)</f>
        <v>0</v>
      </c>
      <c r="BO138" s="96">
        <f>IF(AND(MASTER_DATA_NORMALIZED!BO138=0,BO$22=$L$22),VLOOKUP(MASTER_DATA_PROCESSED!$C138,Backend!$Q$9:$T$52,3,FALSE),MASTER_DATA_NORMALIZED!BO138)</f>
        <v>0</v>
      </c>
      <c r="BP138" s="96">
        <f>IF(AND(MASTER_DATA_NORMALIZED!BP138=0,BP$22=$L$22),VLOOKUP(MASTER_DATA_PROCESSED!$C138,Backend!$Q$9:$T$52,3,FALSE),MASTER_DATA_NORMALIZED!BP138)</f>
        <v>0.17672600669696389</v>
      </c>
      <c r="BQ138" s="96">
        <f>IF(AND(MASTER_DATA_NORMALIZED!BQ138=0,BQ$22=$L$22),VLOOKUP(MASTER_DATA_PROCESSED!$C138,Backend!$Q$9:$T$52,3,FALSE),MASTER_DATA_NORMALIZED!BQ138)</f>
        <v>0</v>
      </c>
      <c r="BR138" s="96">
        <f>IF(AND(MASTER_DATA_NORMALIZED!BR138=0,BR$22=$L$22),VLOOKUP(MASTER_DATA_PROCESSED!$C138,Backend!$Q$9:$T$52,3,FALSE),MASTER_DATA_NORMALIZED!BR138)</f>
        <v>0</v>
      </c>
      <c r="BS138" s="96">
        <f>IF(AND(MASTER_DATA_NORMALIZED!BS138=0,BS$22=$L$22),VLOOKUP(MASTER_DATA_PROCESSED!$C138,Backend!$Q$9:$T$52,3,FALSE),MASTER_DATA_NORMALIZED!BS138)</f>
        <v>0</v>
      </c>
      <c r="BT138" s="96">
        <f>IF(AND(MASTER_DATA_NORMALIZED!BT138=0,BT$22=$L$22),VLOOKUP(MASTER_DATA_PROCESSED!$C138,Backend!$Q$9:$T$52,3,FALSE),MASTER_DATA_NORMALIZED!BT138)</f>
        <v>0.17672600669696389</v>
      </c>
      <c r="BU138" s="96">
        <f>IF(AND(MASTER_DATA_NORMALIZED!BU138=0,BU$22=$L$22),VLOOKUP(MASTER_DATA_PROCESSED!$C138,Backend!$Q$9:$T$52,3,FALSE),MASTER_DATA_NORMALIZED!BU138)</f>
        <v>0</v>
      </c>
      <c r="BV138" s="96">
        <f>IF(AND(MASTER_DATA_NORMALIZED!BV138=0,BV$22=$L$22),VLOOKUP(MASTER_DATA_PROCESSED!$C138,Backend!$Q$9:$T$52,3,FALSE),MASTER_DATA_NORMALIZED!BV138)</f>
        <v>0</v>
      </c>
      <c r="BW138" s="96">
        <f>IF(AND(MASTER_DATA_NORMALIZED!BW138=0,BW$22=$L$22),VLOOKUP(MASTER_DATA_PROCESSED!$C138,Backend!$Q$9:$T$52,3,FALSE),MASTER_DATA_NORMALIZED!BW138)</f>
        <v>0</v>
      </c>
      <c r="BX138" s="96">
        <f>IF(AND(MASTER_DATA_NORMALIZED!BX138=0,BX$22=$L$22),VLOOKUP(MASTER_DATA_PROCESSED!$C138,Backend!$Q$9:$T$52,3,FALSE),MASTER_DATA_NORMALIZED!BX138)</f>
        <v>0.17672600669696389</v>
      </c>
      <c r="BY138" s="96">
        <f>IF(AND(MASTER_DATA_NORMALIZED!BY138=0,BY$22=$L$22),VLOOKUP(MASTER_DATA_PROCESSED!$C138,Backend!$Q$9:$T$52,3,FALSE),MASTER_DATA_NORMALIZED!BY138)</f>
        <v>0</v>
      </c>
      <c r="BZ138" s="96">
        <f>IF(AND(MASTER_DATA_NORMALIZED!BZ138=0,BZ$22=$L$22),VLOOKUP(MASTER_DATA_PROCESSED!$C138,Backend!$Q$9:$T$52,3,FALSE),MASTER_DATA_NORMALIZED!BZ138)</f>
        <v>0</v>
      </c>
      <c r="CA138" s="96">
        <f>IF(AND(MASTER_DATA_NORMALIZED!CA138=0,CA$22=$L$22),VLOOKUP(MASTER_DATA_PROCESSED!$C138,Backend!$Q$9:$T$52,3,FALSE),MASTER_DATA_NORMALIZED!CA138)</f>
        <v>0</v>
      </c>
      <c r="CB138" s="96">
        <f>IF(AND(MASTER_DATA_NORMALIZED!CB138=0,CB$22=$L$22),VLOOKUP(MASTER_DATA_PROCESSED!$C138,Backend!$Q$9:$T$52,3,FALSE),MASTER_DATA_NORMALIZED!CB138)</f>
        <v>0.17672600669696389</v>
      </c>
      <c r="CC138" s="96">
        <f>IF(AND(MASTER_DATA_NORMALIZED!CC138=0,CC$22=$L$22),VLOOKUP(MASTER_DATA_PROCESSED!$C138,Backend!$Q$9:$T$52,3,FALSE),MASTER_DATA_NORMALIZED!CC138)</f>
        <v>0</v>
      </c>
      <c r="CD138" s="96">
        <f>IF(AND(MASTER_DATA_NORMALIZED!CD138=0,CD$22=$L$22),VLOOKUP(MASTER_DATA_PROCESSED!$C138,Backend!$Q$9:$T$52,3,FALSE),MASTER_DATA_NORMALIZED!CD138)</f>
        <v>0</v>
      </c>
      <c r="CE138" s="96">
        <f>IF(AND(MASTER_DATA_NORMALIZED!CE138=0,CE$22=$L$22),VLOOKUP(MASTER_DATA_PROCESSED!$C138,Backend!$Q$9:$T$52,3,FALSE),MASTER_DATA_NORMALIZED!CE138)</f>
        <v>0</v>
      </c>
      <c r="CF138" s="96">
        <f>IF(AND(MASTER_DATA_NORMALIZED!CF138=0,CF$22=$L$22),VLOOKUP(MASTER_DATA_PROCESSED!$C138,Backend!$Q$9:$T$52,3,FALSE),MASTER_DATA_NORMALIZED!CF138)</f>
        <v>0.17672600669696389</v>
      </c>
      <c r="CG138" s="96">
        <f>IF(AND(MASTER_DATA_NORMALIZED!CG138=0,CG$22=$L$22),VLOOKUP(MASTER_DATA_PROCESSED!$C138,Backend!$Q$9:$T$52,3,FALSE),MASTER_DATA_NORMALIZED!CG138)</f>
        <v>0</v>
      </c>
      <c r="CH138" s="96">
        <f>IF(AND(MASTER_DATA_NORMALIZED!CH138=0,CH$22=$L$22),VLOOKUP(MASTER_DATA_PROCESSED!$C138,Backend!$Q$9:$T$52,3,FALSE),MASTER_DATA_NORMALIZED!CH138)</f>
        <v>0</v>
      </c>
      <c r="CI138" s="96">
        <f>IF(AND(MASTER_DATA_NORMALIZED!CI138=0,CI$22=$L$22),VLOOKUP(MASTER_DATA_PROCESSED!$C138,Backend!$Q$9:$T$52,3,FALSE),MASTER_DATA_NORMALIZED!CI138)</f>
        <v>0</v>
      </c>
      <c r="CJ138" s="96">
        <f>IF(AND(MASTER_DATA_NORMALIZED!CJ138=0,CJ$22=$L$22),VLOOKUP(MASTER_DATA_PROCESSED!$C138,Backend!$Q$9:$T$52,3,FALSE),MASTER_DATA_NORMALIZED!CJ138)</f>
        <v>0.17672600669696389</v>
      </c>
      <c r="CK138" s="96">
        <f>IF(AND(MASTER_DATA_NORMALIZED!CK138=0,CK$22=$L$22),VLOOKUP(MASTER_DATA_PROCESSED!$C138,Backend!$Q$9:$T$52,3,FALSE),MASTER_DATA_NORMALIZED!CK138)</f>
        <v>0</v>
      </c>
      <c r="CL138" s="96">
        <f>IF(AND(MASTER_DATA_NORMALIZED!CL138=0,CL$22=$L$22),VLOOKUP(MASTER_DATA_PROCESSED!$C138,Backend!$Q$9:$T$52,3,FALSE),MASTER_DATA_NORMALIZED!CL138)</f>
        <v>0</v>
      </c>
      <c r="CM138" s="96">
        <f>IF(AND(MASTER_DATA_NORMALIZED!CM138=0,CM$22=$L$22),VLOOKUP(MASTER_DATA_PROCESSED!$C138,Backend!$Q$9:$T$52,3,FALSE),MASTER_DATA_NORMALIZED!CM138)</f>
        <v>0</v>
      </c>
      <c r="CN138" s="96">
        <f>IF(AND(MASTER_DATA_NORMALIZED!CN138=0,CN$22=$L$22),VLOOKUP(MASTER_DATA_PROCESSED!$C138,Backend!$Q$9:$T$52,3,FALSE),MASTER_DATA_NORMALIZED!CN138)</f>
        <v>0.17672600669696389</v>
      </c>
      <c r="CO138" s="96">
        <f>IF(AND(MASTER_DATA_NORMALIZED!CO138=0,CO$22=$L$22),VLOOKUP(MASTER_DATA_PROCESSED!$C138,Backend!$Q$9:$T$52,3,FALSE),MASTER_DATA_NORMALIZED!CO138)</f>
        <v>0</v>
      </c>
      <c r="CP138" s="96">
        <f>IF(AND(MASTER_DATA_NORMALIZED!CP138=0,CP$22=$L$22),VLOOKUP(MASTER_DATA_PROCESSED!$C138,Backend!$Q$9:$T$52,3,FALSE),MASTER_DATA_NORMALIZED!CP138)</f>
        <v>0</v>
      </c>
      <c r="CQ138" s="96">
        <f>IF(AND(MASTER_DATA_NORMALIZED!CQ138=0,CQ$22=$L$22),VLOOKUP(MASTER_DATA_PROCESSED!$C138,Backend!$Q$9:$T$52,3,FALSE),MASTER_DATA_NORMALIZED!CQ138)</f>
        <v>0</v>
      </c>
      <c r="CR138" s="96">
        <f>IF(AND(MASTER_DATA_NORMALIZED!CR138=0,CR$22=$L$22),VLOOKUP(MASTER_DATA_PROCESSED!$C138,Backend!$Q$9:$T$52,3,FALSE),MASTER_DATA_NORMALIZED!CR138)</f>
        <v>0.17672600669696389</v>
      </c>
      <c r="CS138" s="96">
        <f>IF(AND(MASTER_DATA_NORMALIZED!CS138=0,CS$22=$L$22),VLOOKUP(MASTER_DATA_PROCESSED!$C138,Backend!$Q$9:$T$52,3,FALSE),MASTER_DATA_NORMALIZED!CS138)</f>
        <v>0</v>
      </c>
      <c r="CT138" s="96">
        <f>IF(AND(MASTER_DATA_NORMALIZED!CT138=0,CT$22=$L$22),VLOOKUP(MASTER_DATA_PROCESSED!$C138,Backend!$Q$9:$T$52,3,FALSE),MASTER_DATA_NORMALIZED!CT138)</f>
        <v>0</v>
      </c>
      <c r="CU138" s="96">
        <f>IF(AND(MASTER_DATA_NORMALIZED!CU138=0,CU$22=$L$22),VLOOKUP(MASTER_DATA_PROCESSED!$C138,Backend!$Q$9:$T$52,3,FALSE),MASTER_DATA_NORMALIZED!CU138)</f>
        <v>0</v>
      </c>
      <c r="CV138" s="96">
        <f>IF(AND(MASTER_DATA_NORMALIZED!CV138=0,CV$22=$L$22),VLOOKUP(MASTER_DATA_PROCESSED!$C138,Backend!$Q$9:$T$52,3,FALSE),MASTER_DATA_NORMALIZED!CV138)</f>
        <v>0.17672600669696389</v>
      </c>
      <c r="CW138" s="96">
        <f>IF(AND(MASTER_DATA_NORMALIZED!CW138=0,CW$22=$L$22),VLOOKUP(MASTER_DATA_PROCESSED!$C138,Backend!$Q$9:$T$52,3,FALSE),MASTER_DATA_NORMALIZED!CW138)</f>
        <v>0</v>
      </c>
      <c r="CX138" s="96">
        <f>IF(AND(MASTER_DATA_NORMALIZED!CX138=0,CX$22=$L$22),VLOOKUP(MASTER_DATA_PROCESSED!$C138,Backend!$Q$9:$T$52,3,FALSE),MASTER_DATA_NORMALIZED!CX138)</f>
        <v>0</v>
      </c>
      <c r="CY138" s="96">
        <f>IF(AND(MASTER_DATA_NORMALIZED!CY138=0,CY$22=$L$22),VLOOKUP(MASTER_DATA_PROCESSED!$C138,Backend!$Q$9:$T$52,3,FALSE),MASTER_DATA_NORMALIZED!CY138)</f>
        <v>0</v>
      </c>
      <c r="CZ138" s="96">
        <f>IF(AND(MASTER_DATA_NORMALIZED!CZ138=0,CZ$22=$L$22),VLOOKUP(MASTER_DATA_PROCESSED!$C138,Backend!$Q$9:$T$52,3,FALSE),MASTER_DATA_NORMALIZED!CZ138)</f>
        <v>0.17672600669696389</v>
      </c>
      <c r="DA138" s="96" t="e">
        <f>IF(AND(MASTER_DATA_NORMALIZED!DA138=0,DA$22=$L$22),VLOOKUP(MASTER_DATA_PROCESSED!$C138,Backend!$Q$9:$T$52,3,FALSE),MASTER_DATA_NORMALIZED!DA138)</f>
        <v>#DIV/0!</v>
      </c>
      <c r="DB138" s="96" t="e">
        <f>IF(AND(MASTER_DATA_NORMALIZED!DB138=0,DB$22=$L$22),VLOOKUP(MASTER_DATA_PROCESSED!$C138,Backend!$Q$9:$T$52,3,FALSE),MASTER_DATA_NORMALIZED!DB138)</f>
        <v>#DIV/0!</v>
      </c>
      <c r="DC138" s="96" t="e">
        <f>IF(AND(MASTER_DATA_NORMALIZED!DC138=0,DC$22=$L$22),VLOOKUP(MASTER_DATA_PROCESSED!$C138,Backend!$Q$9:$T$52,3,FALSE),MASTER_DATA_NORMALIZED!DC138)</f>
        <v>#DIV/0!</v>
      </c>
      <c r="DD138" s="96" t="e">
        <f>IF(AND(MASTER_DATA_NORMALIZED!DD138=0,DD$22=$L$22),VLOOKUP(MASTER_DATA_PROCESSED!$C138,Backend!$Q$9:$T$52,3,FALSE),MASTER_DATA_NORMALIZED!DD138)</f>
        <v>#N/A</v>
      </c>
      <c r="DE138" s="96">
        <f>IF(AND(MASTER_DATA_NORMALIZED!DE138=0,DE$22=$L$22),VLOOKUP(MASTER_DATA_PROCESSED!$C138,Backend!$Q$9:$T$52,3,FALSE),MASTER_DATA_NORMALIZED!DE138)</f>
        <v>0</v>
      </c>
      <c r="DF138" s="96">
        <f>IF(AND(MASTER_DATA_NORMALIZED!DF138=0,DF$22=$L$22),VLOOKUP(MASTER_DATA_PROCESSED!$C138,Backend!$Q$9:$T$52,3,FALSE),MASTER_DATA_NORMALIZED!DF138)</f>
        <v>0</v>
      </c>
      <c r="DG138" s="96">
        <f>IF(AND(MASTER_DATA_NORMALIZED!DG138=0,DG$22=$L$22),VLOOKUP(MASTER_DATA_PROCESSED!$C138,Backend!$Q$9:$T$52,3,FALSE),MASTER_DATA_NORMALIZED!DG138)</f>
        <v>0</v>
      </c>
      <c r="DH138" s="96">
        <f>IF(AND(MASTER_DATA_NORMALIZED!DH138=0,DH$22=$L$22),VLOOKUP(MASTER_DATA_PROCESSED!$C138,Backend!$Q$9:$T$52,3,FALSE),MASTER_DATA_NORMALIZED!DH138)</f>
        <v>0.45066037375679485</v>
      </c>
      <c r="DI138" s="96">
        <f>IF(AND(MASTER_DATA_NORMALIZED!DI138=0,DI$22=$L$22),VLOOKUP(MASTER_DATA_PROCESSED!$C138,Backend!$Q$9:$T$52,3,FALSE),MASTER_DATA_NORMALIZED!DI138)</f>
        <v>0</v>
      </c>
      <c r="DJ138" s="96">
        <f>IF(AND(MASTER_DATA_NORMALIZED!DJ138=0,DJ$22=$L$22),VLOOKUP(MASTER_DATA_PROCESSED!$C138,Backend!$Q$9:$T$52,3,FALSE),MASTER_DATA_NORMALIZED!DJ138)</f>
        <v>0</v>
      </c>
      <c r="DK138" s="96">
        <f>IF(AND(MASTER_DATA_NORMALIZED!DK138=0,DK$22=$L$22),VLOOKUP(MASTER_DATA_PROCESSED!$C138,Backend!$Q$9:$T$52,3,FALSE),MASTER_DATA_NORMALIZED!DK138)</f>
        <v>0</v>
      </c>
      <c r="DL138" s="96">
        <f>IF(AND(MASTER_DATA_NORMALIZED!DL138=0,DL$22=$L$22),VLOOKUP(MASTER_DATA_PROCESSED!$C138,Backend!$Q$9:$T$52,3,FALSE),MASTER_DATA_NORMALIZED!DL138)</f>
        <v>0.23909633977450528</v>
      </c>
      <c r="DM138" s="96">
        <f>IF(AND(MASTER_DATA_NORMALIZED!DM138=0,DM$22=$L$22),VLOOKUP(MASTER_DATA_PROCESSED!$C138,Backend!$Q$9:$T$52,3,FALSE),MASTER_DATA_NORMALIZED!DM138)</f>
        <v>0</v>
      </c>
      <c r="DN138" s="96">
        <f>IF(AND(MASTER_DATA_NORMALIZED!DN138=0,DN$22=$L$22),VLOOKUP(MASTER_DATA_PROCESSED!$C138,Backend!$Q$9:$T$52,3,FALSE),MASTER_DATA_NORMALIZED!DN138)</f>
        <v>0</v>
      </c>
      <c r="DO138" s="96">
        <f>IF(AND(MASTER_DATA_NORMALIZED!DO138=0,DO$22=$L$22),VLOOKUP(MASTER_DATA_PROCESSED!$C138,Backend!$Q$9:$T$52,3,FALSE),MASTER_DATA_NORMALIZED!DO138)</f>
        <v>0</v>
      </c>
      <c r="DP138" s="96">
        <f>IF(AND(MASTER_DATA_NORMALIZED!DP138=0,DP$22=$L$22),VLOOKUP(MASTER_DATA_PROCESSED!$C138,Backend!$Q$9:$T$52,3,FALSE),MASTER_DATA_NORMALIZED!DP138)</f>
        <v>0.11954816988725264</v>
      </c>
      <c r="DQ138" s="96">
        <f>IF(AND(MASTER_DATA_NORMALIZED!DQ138=0,DQ$22=$L$22),VLOOKUP(MASTER_DATA_PROCESSED!$C138,Backend!$Q$9:$T$52,3,FALSE),MASTER_DATA_NORMALIZED!DQ138)</f>
        <v>0</v>
      </c>
      <c r="DR138" s="96">
        <f>IF(AND(MASTER_DATA_NORMALIZED!DR138=0,DR$22=$L$22),VLOOKUP(MASTER_DATA_PROCESSED!$C138,Backend!$Q$9:$T$52,3,FALSE),MASTER_DATA_NORMALIZED!DR138)</f>
        <v>0</v>
      </c>
      <c r="DS138" s="96">
        <f>IF(AND(MASTER_DATA_NORMALIZED!DS138=0,DS$22=$L$22),VLOOKUP(MASTER_DATA_PROCESSED!$C138,Backend!$Q$9:$T$52,3,FALSE),MASTER_DATA_NORMALIZED!DS138)</f>
        <v>0</v>
      </c>
      <c r="DT138" s="96">
        <f>IF(AND(MASTER_DATA_NORMALIZED!DT138=0,DT$22=$L$22),VLOOKUP(MASTER_DATA_PROCESSED!$C138,Backend!$Q$9:$T$52,3,FALSE),MASTER_DATA_NORMALIZED!DT138)</f>
        <v>0.11954816988725264</v>
      </c>
      <c r="DU138" s="96">
        <f>IF(AND(MASTER_DATA_NORMALIZED!DU138=0,DU$22=$L$22),VLOOKUP(MASTER_DATA_PROCESSED!$C138,Backend!$Q$9:$T$52,3,FALSE),MASTER_DATA_NORMALIZED!DU138)</f>
        <v>0</v>
      </c>
      <c r="DV138" s="96">
        <f>IF(AND(MASTER_DATA_NORMALIZED!DV138=0,DV$22=$L$22),VLOOKUP(MASTER_DATA_PROCESSED!$C138,Backend!$Q$9:$T$52,3,FALSE),MASTER_DATA_NORMALIZED!DV138)</f>
        <v>0</v>
      </c>
      <c r="DW138" s="96">
        <f>IF(AND(MASTER_DATA_NORMALIZED!DW138=0,DW$22=$L$22),VLOOKUP(MASTER_DATA_PROCESSED!$C138,Backend!$Q$9:$T$52,3,FALSE),MASTER_DATA_NORMALIZED!DW138)</f>
        <v>0</v>
      </c>
      <c r="DX138" s="96">
        <f>IF(AND(MASTER_DATA_NORMALIZED!DX138=0,DX$22=$L$22),VLOOKUP(MASTER_DATA_PROCESSED!$C138,Backend!$Q$9:$T$52,3,FALSE),MASTER_DATA_NORMALIZED!DX138)</f>
        <v>5.9774084943626321E-2</v>
      </c>
      <c r="DY138" s="96">
        <f>IF(AND(MASTER_DATA_NORMALIZED!DY138=0,DY$22=$L$22),VLOOKUP(MASTER_DATA_PROCESSED!$C138,Backend!$Q$9:$T$52,3,FALSE),MASTER_DATA_NORMALIZED!DY138)</f>
        <v>0</v>
      </c>
      <c r="DZ138" s="96">
        <f>IF(AND(MASTER_DATA_NORMALIZED!DZ138=0,DZ$22=$L$22),VLOOKUP(MASTER_DATA_PROCESSED!$C138,Backend!$Q$9:$T$52,3,FALSE),MASTER_DATA_NORMALIZED!DZ138)</f>
        <v>0</v>
      </c>
      <c r="EA138" s="96">
        <f>IF(AND(MASTER_DATA_NORMALIZED!EA138=0,EA$22=$L$22),VLOOKUP(MASTER_DATA_PROCESSED!$C138,Backend!$Q$9:$T$52,3,FALSE),MASTER_DATA_NORMALIZED!EA138)</f>
        <v>0</v>
      </c>
      <c r="EB138" s="96">
        <f>IF(AND(MASTER_DATA_NORMALIZED!EB138=0,EB$22=$L$22),VLOOKUP(MASTER_DATA_PROCESSED!$C138,Backend!$Q$9:$T$52,3,FALSE),MASTER_DATA_NORMALIZED!EB138)</f>
        <v>7.1728901932351596E-2</v>
      </c>
      <c r="EC138" s="96" t="e">
        <f>IF(AND(MASTER_DATA_NORMALIZED!EC138=0,EC$22=$L$22),VLOOKUP(MASTER_DATA_PROCESSED!$C138,Backend!$Q$9:$T$52,3,FALSE),MASTER_DATA_NORMALIZED!EC138)</f>
        <v>#DIV/0!</v>
      </c>
      <c r="ED138" s="96" t="e">
        <f>IF(AND(MASTER_DATA_NORMALIZED!ED138=0,ED$22=$L$22),VLOOKUP(MASTER_DATA_PROCESSED!$C138,Backend!$Q$9:$T$52,3,FALSE),MASTER_DATA_NORMALIZED!ED138)</f>
        <v>#DIV/0!</v>
      </c>
      <c r="EE138" s="96" t="e">
        <f>IF(AND(MASTER_DATA_NORMALIZED!EE138=0,EE$22=$L$22),VLOOKUP(MASTER_DATA_PROCESSED!$C138,Backend!$Q$9:$T$52,3,FALSE),MASTER_DATA_NORMALIZED!EE138)</f>
        <v>#DIV/0!</v>
      </c>
      <c r="EF138" s="96" t="e">
        <f>IF(AND(MASTER_DATA_NORMALIZED!EF138=0,EF$22=$L$22),VLOOKUP(MASTER_DATA_PROCESSED!$C138,Backend!$Q$9:$T$52,3,FALSE),MASTER_DATA_NORMALIZED!EF138)</f>
        <v>#VALUE!</v>
      </c>
      <c r="EG138" s="96">
        <f>IF(AND(MASTER_DATA_NORMALIZED!EG138=0,EG$22=$L$22),VLOOKUP(MASTER_DATA_PROCESSED!$C138,Backend!$Q$9:$T$52,3,FALSE),MASTER_DATA_NORMALIZED!EG138)</f>
        <v>0</v>
      </c>
      <c r="EH138" s="96">
        <f>IF(AND(MASTER_DATA_NORMALIZED!EH138=0,EH$22=$L$22),VLOOKUP(MASTER_DATA_PROCESSED!$C138,Backend!$Q$9:$T$52,3,FALSE),MASTER_DATA_NORMALIZED!EH138)</f>
        <v>0</v>
      </c>
      <c r="EI138" s="96">
        <f>IF(AND(MASTER_DATA_NORMALIZED!EI138=0,EI$22=$L$22),VLOOKUP(MASTER_DATA_PROCESSED!$C138,Backend!$Q$9:$T$52,3,FALSE),MASTER_DATA_NORMALIZED!EI138)</f>
        <v>0</v>
      </c>
      <c r="EJ138" s="96">
        <f>IF(AND(MASTER_DATA_NORMALIZED!EJ138=0,EJ$22=$L$22),VLOOKUP(MASTER_DATA_PROCESSED!$C138,Backend!$Q$9:$T$52,3,FALSE),MASTER_DATA_NORMALIZED!EJ138)</f>
        <v>0.17672600669696389</v>
      </c>
      <c r="EK138" s="96">
        <f>IF(AND(MASTER_DATA_NORMALIZED!EK138=0,EK$22=$L$22),VLOOKUP(MASTER_DATA_PROCESSED!$C138,Backend!$Q$9:$T$52,3,FALSE),MASTER_DATA_NORMALIZED!EK138)</f>
        <v>0</v>
      </c>
      <c r="EL138" s="96">
        <f>IF(AND(MASTER_DATA_NORMALIZED!EL138=0,EL$22=$L$22),VLOOKUP(MASTER_DATA_PROCESSED!$C138,Backend!$Q$9:$T$52,3,FALSE),MASTER_DATA_NORMALIZED!EL138)</f>
        <v>0</v>
      </c>
      <c r="EM138" s="96">
        <f>IF(AND(MASTER_DATA_NORMALIZED!EM138=0,EM$22=$L$22),VLOOKUP(MASTER_DATA_PROCESSED!$C138,Backend!$Q$9:$T$52,3,FALSE),MASTER_DATA_NORMALIZED!EM138)</f>
        <v>0</v>
      </c>
      <c r="EN138" s="96">
        <f>IF(AND(MASTER_DATA_NORMALIZED!EN138=0,EN$22=$L$22),VLOOKUP(MASTER_DATA_PROCESSED!$C138,Backend!$Q$9:$T$52,3,FALSE),MASTER_DATA_NORMALIZED!EN138)</f>
        <v>0.17672600669696389</v>
      </c>
      <c r="EO138" s="96">
        <f>IF(AND(MASTER_DATA_NORMALIZED!EO138=0,EO$22=$L$22),VLOOKUP(MASTER_DATA_PROCESSED!$C138,Backend!$Q$9:$T$52,3,FALSE),MASTER_DATA_NORMALIZED!EO138)</f>
        <v>0</v>
      </c>
      <c r="EP138" s="96">
        <f>IF(AND(MASTER_DATA_NORMALIZED!EP138=0,EP$22=$L$22),VLOOKUP(MASTER_DATA_PROCESSED!$C138,Backend!$Q$9:$T$52,3,FALSE),MASTER_DATA_NORMALIZED!EP138)</f>
        <v>0</v>
      </c>
      <c r="EQ138" s="96">
        <f>IF(AND(MASTER_DATA_NORMALIZED!EQ138=0,EQ$22=$L$22),VLOOKUP(MASTER_DATA_PROCESSED!$C138,Backend!$Q$9:$T$52,3,FALSE),MASTER_DATA_NORMALIZED!EQ138)</f>
        <v>0</v>
      </c>
      <c r="ER138" s="96">
        <f>IF(AND(MASTER_DATA_NORMALIZED!ER138=0,ER$22=$L$22),VLOOKUP(MASTER_DATA_PROCESSED!$C138,Backend!$Q$9:$T$52,3,FALSE),MASTER_DATA_NORMALIZED!ER138)</f>
        <v>0.17672600669696389</v>
      </c>
      <c r="ES138" s="96">
        <f>IF(AND(MASTER_DATA_NORMALIZED!ES138=0,ES$22=$L$22),VLOOKUP(MASTER_DATA_PROCESSED!$C138,Backend!$Q$9:$T$52,3,FALSE),MASTER_DATA_NORMALIZED!ES138)</f>
        <v>0</v>
      </c>
      <c r="ET138" s="96">
        <f>IF(AND(MASTER_DATA_NORMALIZED!ET138=0,ET$22=$L$22),VLOOKUP(MASTER_DATA_PROCESSED!$C138,Backend!$Q$9:$T$52,3,FALSE),MASTER_DATA_NORMALIZED!ET138)</f>
        <v>0</v>
      </c>
      <c r="EU138" s="96">
        <f>IF(AND(MASTER_DATA_NORMALIZED!EU138=0,EU$22=$L$22),VLOOKUP(MASTER_DATA_PROCESSED!$C138,Backend!$Q$9:$T$52,3,FALSE),MASTER_DATA_NORMALIZED!EU138)</f>
        <v>0</v>
      </c>
      <c r="EV138" s="96">
        <f>IF(AND(MASTER_DATA_NORMALIZED!EV138=0,EV$22=$L$22),VLOOKUP(MASTER_DATA_PROCESSED!$C138,Backend!$Q$9:$T$52,3,FALSE),MASTER_DATA_NORMALIZED!EV138)</f>
        <v>0.17672600669696389</v>
      </c>
      <c r="EW138" s="96">
        <f>IF(AND(MASTER_DATA_NORMALIZED!EW138=0,EW$22=$L$22),VLOOKUP(MASTER_DATA_PROCESSED!$C138,Backend!$Q$9:$T$52,3,FALSE),MASTER_DATA_NORMALIZED!EW138)</f>
        <v>0</v>
      </c>
      <c r="EX138" s="96">
        <f>IF(AND(MASTER_DATA_NORMALIZED!EX138=0,EX$22=$L$22),VLOOKUP(MASTER_DATA_PROCESSED!$C138,Backend!$Q$9:$T$52,3,FALSE),MASTER_DATA_NORMALIZED!EX138)</f>
        <v>0</v>
      </c>
      <c r="EY138" s="96">
        <f>IF(AND(MASTER_DATA_NORMALIZED!EY138=0,EY$22=$L$22),VLOOKUP(MASTER_DATA_PROCESSED!$C138,Backend!$Q$9:$T$52,3,FALSE),MASTER_DATA_NORMALIZED!EY138)</f>
        <v>0</v>
      </c>
      <c r="EZ138" s="96">
        <f>IF(AND(MASTER_DATA_NORMALIZED!EZ138=0,EZ$22=$L$22),VLOOKUP(MASTER_DATA_PROCESSED!$C138,Backend!$Q$9:$T$52,3,FALSE),MASTER_DATA_NORMALIZED!EZ138)</f>
        <v>0.17672600669696389</v>
      </c>
      <c r="FA138" s="96">
        <f>IF(AND(MASTER_DATA_NORMALIZED!FA138=0,FA$22=$L$22),VLOOKUP(MASTER_DATA_PROCESSED!$C138,Backend!$Q$9:$T$52,3,FALSE),MASTER_DATA_NORMALIZED!FA138)</f>
        <v>0</v>
      </c>
      <c r="FB138" s="96">
        <f>IF(AND(MASTER_DATA_NORMALIZED!FB138=0,FB$22=$L$22),VLOOKUP(MASTER_DATA_PROCESSED!$C138,Backend!$Q$9:$T$52,3,FALSE),MASTER_DATA_NORMALIZED!FB138)</f>
        <v>0</v>
      </c>
      <c r="FC138" s="96">
        <f>IF(AND(MASTER_DATA_NORMALIZED!FC138=0,FC$22=$L$22),VLOOKUP(MASTER_DATA_PROCESSED!$C138,Backend!$Q$9:$T$52,3,FALSE),MASTER_DATA_NORMALIZED!FC138)</f>
        <v>0</v>
      </c>
      <c r="FD138" s="96">
        <f>IF(AND(MASTER_DATA_NORMALIZED!FD138=0,FD$22=$L$22),VLOOKUP(MASTER_DATA_PROCESSED!$C138,Backend!$Q$9:$T$52,3,FALSE),MASTER_DATA_NORMALIZED!FD138)</f>
        <v>0.17672600669696389</v>
      </c>
      <c r="FE138" s="96">
        <f>IF(AND(MASTER_DATA_NORMALIZED!FE138=0,FE$22=$L$22),VLOOKUP(MASTER_DATA_PROCESSED!$C138,Backend!$Q$9:$T$52,3,FALSE),MASTER_DATA_NORMALIZED!FE138)</f>
        <v>0</v>
      </c>
      <c r="FF138" s="96">
        <f>IF(AND(MASTER_DATA_NORMALIZED!FF138=0,FF$22=$L$22),VLOOKUP(MASTER_DATA_PROCESSED!$C138,Backend!$Q$9:$T$52,3,FALSE),MASTER_DATA_NORMALIZED!FF138)</f>
        <v>0</v>
      </c>
      <c r="FG138" s="96">
        <f>IF(AND(MASTER_DATA_NORMALIZED!FG138=0,FG$22=$L$22),VLOOKUP(MASTER_DATA_PROCESSED!$C138,Backend!$Q$9:$T$52,3,FALSE),MASTER_DATA_NORMALIZED!FG138)</f>
        <v>0</v>
      </c>
      <c r="FH138" s="96">
        <f>IF(AND(MASTER_DATA_NORMALIZED!FH138=0,FH$22=$L$22),VLOOKUP(MASTER_DATA_PROCESSED!$C138,Backend!$Q$9:$T$52,3,FALSE),MASTER_DATA_NORMALIZED!FH138)</f>
        <v>0.17672600669696389</v>
      </c>
      <c r="FI138" s="96">
        <f>IF(AND(MASTER_DATA_NORMALIZED!FI138=0,FI$22=$L$22),VLOOKUP(MASTER_DATA_PROCESSED!$C138,Backend!$Q$9:$T$52,3,FALSE),MASTER_DATA_NORMALIZED!FI138)</f>
        <v>0</v>
      </c>
      <c r="FJ138" s="96">
        <f>IF(AND(MASTER_DATA_NORMALIZED!FJ138=0,FJ$22=$L$22),VLOOKUP(MASTER_DATA_PROCESSED!$C138,Backend!$Q$9:$T$52,3,FALSE),MASTER_DATA_NORMALIZED!FJ138)</f>
        <v>0</v>
      </c>
      <c r="FK138" s="96">
        <f>IF(AND(MASTER_DATA_NORMALIZED!FK138=0,FK$22=$L$22),VLOOKUP(MASTER_DATA_PROCESSED!$C138,Backend!$Q$9:$T$52,3,FALSE),MASTER_DATA_NORMALIZED!FK138)</f>
        <v>0</v>
      </c>
      <c r="FL138" s="96">
        <f>IF(AND(MASTER_DATA_NORMALIZED!FL138=0,FL$22=$L$22),VLOOKUP(MASTER_DATA_PROCESSED!$C138,Backend!$Q$9:$T$52,3,FALSE),MASTER_DATA_NORMALIZED!FL138)</f>
        <v>0.17672600669696389</v>
      </c>
      <c r="FM138" s="96">
        <f>IF(AND(MASTER_DATA_NORMALIZED!FM138=0,FM$22=$L$22),VLOOKUP(MASTER_DATA_PROCESSED!$C138,Backend!$Q$9:$T$52,3,FALSE),MASTER_DATA_NORMALIZED!FM138)</f>
        <v>0</v>
      </c>
      <c r="FN138" s="96">
        <f>IF(AND(MASTER_DATA_NORMALIZED!FN138=0,FN$22=$L$22),VLOOKUP(MASTER_DATA_PROCESSED!$C138,Backend!$Q$9:$T$52,3,FALSE),MASTER_DATA_NORMALIZED!FN138)</f>
        <v>0</v>
      </c>
      <c r="FO138" s="96">
        <f>IF(AND(MASTER_DATA_NORMALIZED!FO138=0,FO$22=$L$22),VLOOKUP(MASTER_DATA_PROCESSED!$C138,Backend!$Q$9:$T$52,3,FALSE),MASTER_DATA_NORMALIZED!FO138)</f>
        <v>0</v>
      </c>
      <c r="FP138" s="96">
        <f>IF(AND(MASTER_DATA_NORMALIZED!FP138=0,FP$22=$L$22),VLOOKUP(MASTER_DATA_PROCESSED!$C138,Backend!$Q$9:$T$52,3,FALSE),MASTER_DATA_NORMALIZED!FP138)</f>
        <v>0.17672600669696389</v>
      </c>
      <c r="FQ138" s="96">
        <f>IF(AND(MASTER_DATA_NORMALIZED!FQ138=0,FQ$22=$L$22),VLOOKUP(MASTER_DATA_PROCESSED!$C138,Backend!$Q$9:$T$52,3,FALSE),MASTER_DATA_NORMALIZED!FQ138)</f>
        <v>0</v>
      </c>
      <c r="FR138" s="96">
        <f>IF(AND(MASTER_DATA_NORMALIZED!FR138=0,FR$22=$L$22),VLOOKUP(MASTER_DATA_PROCESSED!$C138,Backend!$Q$9:$T$52,3,FALSE),MASTER_DATA_NORMALIZED!FR138)</f>
        <v>0</v>
      </c>
      <c r="FS138" s="96">
        <f>IF(AND(MASTER_DATA_NORMALIZED!FS138=0,FS$22=$L$22),VLOOKUP(MASTER_DATA_PROCESSED!$C138,Backend!$Q$9:$T$52,3,FALSE),MASTER_DATA_NORMALIZED!FS138)</f>
        <v>0</v>
      </c>
      <c r="FT138" s="96">
        <f>IF(AND(MASTER_DATA_NORMALIZED!FT138=0,FT$22=$L$22),VLOOKUP(MASTER_DATA_PROCESSED!$C138,Backend!$Q$9:$T$52,3,FALSE),MASTER_DATA_NORMALIZED!FT138)</f>
        <v>0.17672600669696389</v>
      </c>
      <c r="FU138" s="96">
        <f>IF(AND(MASTER_DATA_NORMALIZED!FU138=0,FU$22=$L$22),VLOOKUP(MASTER_DATA_PROCESSED!$C138,Backend!$Q$9:$T$52,3,FALSE),MASTER_DATA_NORMALIZED!FU138)</f>
        <v>0</v>
      </c>
      <c r="FV138" s="96">
        <f>IF(AND(MASTER_DATA_NORMALIZED!FV138=0,FV$22=$L$22),VLOOKUP(MASTER_DATA_PROCESSED!$C138,Backend!$Q$9:$T$52,3,FALSE),MASTER_DATA_NORMALIZED!FV138)</f>
        <v>0</v>
      </c>
      <c r="FW138" s="96">
        <f>IF(AND(MASTER_DATA_NORMALIZED!FW138=0,FW$22=$L$22),VLOOKUP(MASTER_DATA_PROCESSED!$C138,Backend!$Q$9:$T$52,3,FALSE),MASTER_DATA_NORMALIZED!FW138)</f>
        <v>0</v>
      </c>
      <c r="FX138" s="96">
        <f>IF(AND(MASTER_DATA_NORMALIZED!FX138=0,FX$22=$L$22),VLOOKUP(MASTER_DATA_PROCESSED!$C138,Backend!$Q$9:$T$52,3,FALSE),MASTER_DATA_NORMALIZED!FX138)</f>
        <v>0.17672600669696389</v>
      </c>
      <c r="FY138" s="96">
        <f>IF(AND(MASTER_DATA_NORMALIZED!FY138=0,FY$22=$L$22),VLOOKUP(MASTER_DATA_PROCESSED!$C138,Backend!$Q$9:$T$52,3,FALSE),MASTER_DATA_NORMALIZED!FY138)</f>
        <v>0</v>
      </c>
      <c r="FZ138" s="96">
        <f>IF(AND(MASTER_DATA_NORMALIZED!FZ138=0,FZ$22=$L$22),VLOOKUP(MASTER_DATA_PROCESSED!$C138,Backend!$Q$9:$T$52,3,FALSE),MASTER_DATA_NORMALIZED!FZ138)</f>
        <v>0</v>
      </c>
      <c r="GA138" s="96">
        <f>IF(AND(MASTER_DATA_NORMALIZED!GA138=0,GA$22=$L$22),VLOOKUP(MASTER_DATA_PROCESSED!$C138,Backend!$Q$9:$T$52,3,FALSE),MASTER_DATA_NORMALIZED!GA138)</f>
        <v>0</v>
      </c>
      <c r="GB138" s="96">
        <f>IF(AND(MASTER_DATA_NORMALIZED!GB138=0,GB$22=$L$22),VLOOKUP(MASTER_DATA_PROCESSED!$C138,Backend!$Q$9:$T$52,3,FALSE),MASTER_DATA_NORMALIZED!GB138)</f>
        <v>0.17672600669696389</v>
      </c>
      <c r="GC138" s="96">
        <f>IF(AND(MASTER_DATA_NORMALIZED!GC138=0,GC$22=$L$22),VLOOKUP(MASTER_DATA_PROCESSED!$C138,Backend!$Q$9:$T$52,3,FALSE),MASTER_DATA_NORMALIZED!GC138)</f>
        <v>0</v>
      </c>
      <c r="GD138" s="96">
        <f>IF(AND(MASTER_DATA_NORMALIZED!GD138=0,GD$22=$L$22),VLOOKUP(MASTER_DATA_PROCESSED!$C138,Backend!$Q$9:$T$52,3,FALSE),MASTER_DATA_NORMALIZED!GD138)</f>
        <v>0</v>
      </c>
      <c r="GE138" s="96">
        <f>IF(AND(MASTER_DATA_NORMALIZED!GE138=0,GE$22=$L$22),VLOOKUP(MASTER_DATA_PROCESSED!$C138,Backend!$Q$9:$T$52,3,FALSE),MASTER_DATA_NORMALIZED!GE138)</f>
        <v>0</v>
      </c>
      <c r="GF138" s="96">
        <f>IF(AND(MASTER_DATA_NORMALIZED!GF138=0,GF$22=$L$22),VLOOKUP(MASTER_DATA_PROCESSED!$C138,Backend!$Q$9:$T$52,3,FALSE),MASTER_DATA_NORMALIZED!GF138)</f>
        <v>0.17672600669696389</v>
      </c>
      <c r="GG138" s="96">
        <f>IF(AND(MASTER_DATA_NORMALIZED!GG138=0,GG$22=$L$22),VLOOKUP(MASTER_DATA_PROCESSED!$C138,Backend!$Q$9:$T$52,3,FALSE),MASTER_DATA_NORMALIZED!GG138)</f>
        <v>0</v>
      </c>
      <c r="GH138" s="96">
        <f>IF(AND(MASTER_DATA_NORMALIZED!GH138=0,GH$22=$L$22),VLOOKUP(MASTER_DATA_PROCESSED!$C138,Backend!$Q$9:$T$52,3,FALSE),MASTER_DATA_NORMALIZED!GH138)</f>
        <v>0</v>
      </c>
      <c r="GI138" s="96">
        <f>IF(AND(MASTER_DATA_NORMALIZED!GI138=0,GI$22=$L$22),VLOOKUP(MASTER_DATA_PROCESSED!$C138,Backend!$Q$9:$T$52,3,FALSE),MASTER_DATA_NORMALIZED!GI138)</f>
        <v>0</v>
      </c>
      <c r="GJ138" s="96">
        <f>IF(AND(MASTER_DATA_NORMALIZED!GJ138=0,GJ$22=$L$22),VLOOKUP(MASTER_DATA_PROCESSED!$C138,Backend!$Q$9:$T$52,3,FALSE),MASTER_DATA_NORMALIZED!GJ138)</f>
        <v>0.17672600669696389</v>
      </c>
      <c r="GK138" s="96">
        <f>IF(AND(MASTER_DATA_NORMALIZED!GK138=0,GK$22=$L$22),VLOOKUP(MASTER_DATA_PROCESSED!$C138,Backend!$Q$9:$T$52,3,FALSE),MASTER_DATA_NORMALIZED!GK138)</f>
        <v>0</v>
      </c>
      <c r="GL138" s="96">
        <f>IF(AND(MASTER_DATA_NORMALIZED!GL138=0,GL$22=$L$22),VLOOKUP(MASTER_DATA_PROCESSED!$C138,Backend!$Q$9:$T$52,3,FALSE),MASTER_DATA_NORMALIZED!GL138)</f>
        <v>0</v>
      </c>
      <c r="GM138" s="96">
        <f>IF(AND(MASTER_DATA_NORMALIZED!GM138=0,GM$22=$L$22),VLOOKUP(MASTER_DATA_PROCESSED!$C138,Backend!$Q$9:$T$52,3,FALSE),MASTER_DATA_NORMALIZED!GM138)</f>
        <v>0</v>
      </c>
      <c r="GN138" s="96">
        <f>IF(AND(MASTER_DATA_NORMALIZED!GN138=0,GN$22=$L$22),VLOOKUP(MASTER_DATA_PROCESSED!$C138,Backend!$Q$9:$T$52,3,FALSE),MASTER_DATA_NORMALIZED!GN138)</f>
        <v>0.17672600669696389</v>
      </c>
      <c r="GO138" s="96">
        <f>IF(AND(MASTER_DATA_NORMALIZED!GO138=0,GO$22=$L$22),VLOOKUP(MASTER_DATA_PROCESSED!$C138,Backend!$Q$9:$T$52,3,FALSE),MASTER_DATA_NORMALIZED!GO138)</f>
        <v>0</v>
      </c>
      <c r="GP138" s="96">
        <f>IF(AND(MASTER_DATA_NORMALIZED!GP138=0,GP$22=$L$22),VLOOKUP(MASTER_DATA_PROCESSED!$C138,Backend!$Q$9:$T$52,3,FALSE),MASTER_DATA_NORMALIZED!GP138)</f>
        <v>0</v>
      </c>
      <c r="GQ138" s="96">
        <f>IF(AND(MASTER_DATA_NORMALIZED!GQ138=0,GQ$22=$L$22),VLOOKUP(MASTER_DATA_PROCESSED!$C138,Backend!$Q$9:$T$52,3,FALSE),MASTER_DATA_NORMALIZED!GQ138)</f>
        <v>0</v>
      </c>
      <c r="GR138" s="96">
        <f>IF(AND(MASTER_DATA_NORMALIZED!GR138=0,GR$22=$L$22),VLOOKUP(MASTER_DATA_PROCESSED!$C138,Backend!$Q$9:$T$52,3,FALSE),MASTER_DATA_NORMALIZED!GR138)</f>
        <v>0.17672600669696389</v>
      </c>
      <c r="GS138" s="96">
        <f>IF(AND(MASTER_DATA_NORMALIZED!GS138=0,GS$22=$L$22),VLOOKUP(MASTER_DATA_PROCESSED!$C138,Backend!$Q$9:$T$52,3,FALSE),MASTER_DATA_NORMALIZED!GS138)</f>
        <v>0</v>
      </c>
      <c r="GT138" s="96">
        <f>IF(AND(MASTER_DATA_NORMALIZED!GT138=0,GT$22=$L$22),VLOOKUP(MASTER_DATA_PROCESSED!$C138,Backend!$Q$9:$T$52,3,FALSE),MASTER_DATA_NORMALIZED!GT138)</f>
        <v>0</v>
      </c>
      <c r="GU138" s="96">
        <f>IF(AND(MASTER_DATA_NORMALIZED!GU138=0,GU$22=$L$22),VLOOKUP(MASTER_DATA_PROCESSED!$C138,Backend!$Q$9:$T$52,3,FALSE),MASTER_DATA_NORMALIZED!GU138)</f>
        <v>0</v>
      </c>
      <c r="GV138" s="96">
        <f>IF(AND(MASTER_DATA_NORMALIZED!GV138=0,GV$22=$L$22),VLOOKUP(MASTER_DATA_PROCESSED!$C138,Backend!$Q$9:$T$52,3,FALSE),MASTER_DATA_NORMALIZED!GV138)</f>
        <v>0.17672600669696389</v>
      </c>
      <c r="GW138" s="96" t="e">
        <f>IF(AND(MASTER_DATA_NORMALIZED!GW138=0,GW$22=$L$22),VLOOKUP(MASTER_DATA_PROCESSED!$C138,Backend!$Q$9:$T$52,3,FALSE),MASTER_DATA_NORMALIZED!GW138)</f>
        <v>#REF!</v>
      </c>
      <c r="GX138" s="96" t="e">
        <f>IF(AND(MASTER_DATA_NORMALIZED!GX138=0,GX$22=$L$22),VLOOKUP(MASTER_DATA_PROCESSED!$C138,Backend!$Q$9:$T$52,3,FALSE),MASTER_DATA_NORMALIZED!GX138)</f>
        <v>#REF!</v>
      </c>
      <c r="GY138" s="96" t="e">
        <f>IF(AND(MASTER_DATA_NORMALIZED!GY138=0,GY$22=$L$22),VLOOKUP(MASTER_DATA_PROCESSED!$C138,Backend!$Q$9:$T$52,3,FALSE),MASTER_DATA_NORMALIZED!GY138)</f>
        <v>#REF!</v>
      </c>
    </row>
    <row r="139" spans="2:207" s="25" customFormat="1" ht="17.25" hidden="1" outlineLevel="1" x14ac:dyDescent="0.3">
      <c r="B139" s="183">
        <f t="shared" si="14"/>
        <v>20</v>
      </c>
      <c r="C139" s="51">
        <f t="shared" si="15"/>
        <v>29</v>
      </c>
      <c r="D139" s="75"/>
      <c r="E139" s="51">
        <v>29</v>
      </c>
      <c r="F139" s="51"/>
      <c r="G139" s="76"/>
      <c r="H139" s="37" t="s">
        <v>135</v>
      </c>
      <c r="I139" s="96">
        <f>IF(AND(MASTER_DATA_NORMALIZED!I139=0,I$22=$L$22),VLOOKUP(MASTER_DATA_PROCESSED!$C139,Backend!$Q$9:$T$52,3,FALSE),MASTER_DATA_NORMALIZED!I139)</f>
        <v>0</v>
      </c>
      <c r="J139" s="96">
        <f>IF(AND(MASTER_DATA_NORMALIZED!J139=0,J$22=$L$22),VLOOKUP(MASTER_DATA_PROCESSED!$C139,Backend!$Q$9:$T$52,3,FALSE),MASTER_DATA_NORMALIZED!J139)</f>
        <v>0</v>
      </c>
      <c r="K139" s="96">
        <f>IF(AND(MASTER_DATA_NORMALIZED!K139=0,K$22=$L$22),VLOOKUP(MASTER_DATA_PROCESSED!$C139,Backend!$Q$9:$T$52,3,FALSE),MASTER_DATA_NORMALIZED!K139)</f>
        <v>0</v>
      </c>
      <c r="L139" s="96">
        <f>IF(AND(MASTER_DATA_NORMALIZED!L139=0,L$22=$L$22),VLOOKUP(MASTER_DATA_PROCESSED!$C139,Backend!$Q$9:$T$52,3,FALSE),MASTER_DATA_NORMALIZED!L139)</f>
        <v>742.98885112932044</v>
      </c>
      <c r="M139" s="96">
        <f>IF(AND(MASTER_DATA_NORMALIZED!M139=0,M$22=$L$22),VLOOKUP(MASTER_DATA_PROCESSED!$C139,Backend!$Q$9:$T$52,3,FALSE),MASTER_DATA_NORMALIZED!M139)</f>
        <v>0</v>
      </c>
      <c r="N139" s="96">
        <f>IF(AND(MASTER_DATA_NORMALIZED!N139=0,N$22=$L$22),VLOOKUP(MASTER_DATA_PROCESSED!$C139,Backend!$Q$9:$T$52,3,FALSE),MASTER_DATA_NORMALIZED!N139)</f>
        <v>0</v>
      </c>
      <c r="O139" s="96">
        <f>IF(AND(MASTER_DATA_NORMALIZED!O139=0,O$22=$L$22),VLOOKUP(MASTER_DATA_PROCESSED!$C139,Backend!$Q$9:$T$52,3,FALSE),MASTER_DATA_NORMALIZED!O139)</f>
        <v>0</v>
      </c>
      <c r="P139" s="96">
        <f>IF(AND(MASTER_DATA_NORMALIZED!P139=0,P$22=$L$22),VLOOKUP(MASTER_DATA_PROCESSED!$C139,Backend!$Q$9:$T$52,3,FALSE),MASTER_DATA_NORMALIZED!P139)</f>
        <v>593.50293584420581</v>
      </c>
      <c r="Q139" s="96">
        <f>IF(AND(MASTER_DATA_NORMALIZED!Q139=0,Q$22=$L$22),VLOOKUP(MASTER_DATA_PROCESSED!$C139,Backend!$Q$9:$T$52,3,FALSE),MASTER_DATA_NORMALIZED!Q139)</f>
        <v>0</v>
      </c>
      <c r="R139" s="96">
        <f>IF(AND(MASTER_DATA_NORMALIZED!R139=0,R$22=$L$22),VLOOKUP(MASTER_DATA_PROCESSED!$C139,Backend!$Q$9:$T$52,3,FALSE),MASTER_DATA_NORMALIZED!R139)</f>
        <v>0</v>
      </c>
      <c r="S139" s="96">
        <f>IF(AND(MASTER_DATA_NORMALIZED!S139=0,S$22=$L$22),VLOOKUP(MASTER_DATA_PROCESSED!$C139,Backend!$Q$9:$T$52,3,FALSE),MASTER_DATA_NORMALIZED!S139)</f>
        <v>0</v>
      </c>
      <c r="T139" s="96">
        <f>IF(AND(MASTER_DATA_NORMALIZED!T139=0,T$22=$L$22),VLOOKUP(MASTER_DATA_PROCESSED!$C139,Backend!$Q$9:$T$52,3,FALSE),MASTER_DATA_NORMALIZED!T139)</f>
        <v>1201.3272107688274</v>
      </c>
      <c r="U139" s="96">
        <f>IF(AND(MASTER_DATA_NORMALIZED!U139=0,U$22=$L$22),VLOOKUP(MASTER_DATA_PROCESSED!$C139,Backend!$Q$9:$T$52,3,FALSE),MASTER_DATA_NORMALIZED!U139)</f>
        <v>0</v>
      </c>
      <c r="V139" s="96">
        <f>IF(AND(MASTER_DATA_NORMALIZED!V139=0,V$22=$L$22),VLOOKUP(MASTER_DATA_PROCESSED!$C139,Backend!$Q$9:$T$52,3,FALSE),MASTER_DATA_NORMALIZED!V139)</f>
        <v>0</v>
      </c>
      <c r="W139" s="96">
        <f>IF(AND(MASTER_DATA_NORMALIZED!W139=0,W$22=$L$22),VLOOKUP(MASTER_DATA_PROCESSED!$C139,Backend!$Q$9:$T$52,3,FALSE),MASTER_DATA_NORMALIZED!W139)</f>
        <v>0</v>
      </c>
      <c r="X139" s="96">
        <f>IF(AND(MASTER_DATA_NORMALIZED!X139=0,X$22=$L$22),VLOOKUP(MASTER_DATA_PROCESSED!$C139,Backend!$Q$9:$T$52,3,FALSE),MASTER_DATA_NORMALIZED!X139)</f>
        <v>992.71026271079438</v>
      </c>
      <c r="Y139" s="96">
        <f>IF(AND(MASTER_DATA_NORMALIZED!Y139=0,Y$22=$L$22),VLOOKUP(MASTER_DATA_PROCESSED!$C139,Backend!$Q$9:$T$52,3,FALSE),MASTER_DATA_NORMALIZED!Y139)</f>
        <v>0</v>
      </c>
      <c r="Z139" s="96">
        <f>IF(AND(MASTER_DATA_NORMALIZED!Z139=0,Z$22=$L$22),VLOOKUP(MASTER_DATA_PROCESSED!$C139,Backend!$Q$9:$T$52,3,FALSE),MASTER_DATA_NORMALIZED!Z139)</f>
        <v>0</v>
      </c>
      <c r="AA139" s="96">
        <f>IF(AND(MASTER_DATA_NORMALIZED!AA139=0,AA$22=$L$22),VLOOKUP(MASTER_DATA_PROCESSED!$C139,Backend!$Q$9:$T$52,3,FALSE),MASTER_DATA_NORMALIZED!AA139)</f>
        <v>0</v>
      </c>
      <c r="AB139" s="96">
        <f>IF(AND(MASTER_DATA_NORMALIZED!AB139=0,AB$22=$L$22),VLOOKUP(MASTER_DATA_PROCESSED!$C139,Backend!$Q$9:$T$52,3,FALSE),MASTER_DATA_NORMALIZED!AB139)</f>
        <v>903.64055046916758</v>
      </c>
      <c r="AC139" s="96">
        <f>IF(AND(MASTER_DATA_NORMALIZED!AC139=0,AC$22=$L$22),VLOOKUP(MASTER_DATA_PROCESSED!$C139,Backend!$Q$9:$T$52,3,FALSE),MASTER_DATA_NORMALIZED!AC139)</f>
        <v>0</v>
      </c>
      <c r="AD139" s="96">
        <f>IF(AND(MASTER_DATA_NORMALIZED!AD139=0,AD$22=$L$22),VLOOKUP(MASTER_DATA_PROCESSED!$C139,Backend!$Q$9:$T$52,3,FALSE),MASTER_DATA_NORMALIZED!AD139)</f>
        <v>0</v>
      </c>
      <c r="AE139" s="96">
        <f>IF(AND(MASTER_DATA_NORMALIZED!AE139=0,AE$22=$L$22),VLOOKUP(MASTER_DATA_PROCESSED!$C139,Backend!$Q$9:$T$52,3,FALSE),MASTER_DATA_NORMALIZED!AE139)</f>
        <v>0</v>
      </c>
      <c r="AF139" s="96">
        <f>IF(AND(MASTER_DATA_NORMALIZED!AF139=0,AF$22=$L$22),VLOOKUP(MASTER_DATA_PROCESSED!$C139,Backend!$Q$9:$T$52,3,FALSE),MASTER_DATA_NORMALIZED!AF139)</f>
        <v>719.65016578517577</v>
      </c>
      <c r="AG139" s="96">
        <f>IF(AND(MASTER_DATA_NORMALIZED!AG139=0,AG$22=$L$22),VLOOKUP(MASTER_DATA_PROCESSED!$C139,Backend!$Q$9:$T$52,3,FALSE),MASTER_DATA_NORMALIZED!AG139)</f>
        <v>0</v>
      </c>
      <c r="AH139" s="96">
        <f>IF(AND(MASTER_DATA_NORMALIZED!AH139=0,AH$22=$L$22),VLOOKUP(MASTER_DATA_PROCESSED!$C139,Backend!$Q$9:$T$52,3,FALSE),MASTER_DATA_NORMALIZED!AH139)</f>
        <v>0</v>
      </c>
      <c r="AI139" s="96">
        <f>IF(AND(MASTER_DATA_NORMALIZED!AI139=0,AI$22=$L$22),VLOOKUP(MASTER_DATA_PROCESSED!$C139,Backend!$Q$9:$T$52,3,FALSE),MASTER_DATA_NORMALIZED!AI139)</f>
        <v>0</v>
      </c>
      <c r="AJ139" s="96">
        <f>IF(AND(MASTER_DATA_NORMALIZED!AJ139=0,AJ$22=$L$22),VLOOKUP(MASTER_DATA_PROCESSED!$C139,Backend!$Q$9:$T$52,3,FALSE),MASTER_DATA_NORMALIZED!AJ139)</f>
        <v>1520.9047513474852</v>
      </c>
      <c r="AK139" s="96">
        <f>IF(AND(MASTER_DATA_NORMALIZED!AK139=0,AK$22=$L$22),VLOOKUP(MASTER_DATA_PROCESSED!$C139,Backend!$Q$9:$T$52,3,FALSE),MASTER_DATA_NORMALIZED!AK139)</f>
        <v>0</v>
      </c>
      <c r="AL139" s="96">
        <f>IF(AND(MASTER_DATA_NORMALIZED!AL139=0,AL$22=$L$22),VLOOKUP(MASTER_DATA_PROCESSED!$C139,Backend!$Q$9:$T$52,3,FALSE),MASTER_DATA_NORMALIZED!AL139)</f>
        <v>0</v>
      </c>
      <c r="AM139" s="96">
        <f>IF(AND(MASTER_DATA_NORMALIZED!AM139=0,AM$22=$L$22),VLOOKUP(MASTER_DATA_PROCESSED!$C139,Backend!$Q$9:$T$52,3,FALSE),MASTER_DATA_NORMALIZED!AM139)</f>
        <v>0</v>
      </c>
      <c r="AN139" s="96">
        <f>IF(AND(MASTER_DATA_NORMALIZED!AN139=0,AN$22=$L$22),VLOOKUP(MASTER_DATA_PROCESSED!$C139,Backend!$Q$9:$T$52,3,FALSE),MASTER_DATA_NORMALIZED!AN139)</f>
        <v>1258.7101310437406</v>
      </c>
      <c r="AO139" s="96">
        <f>IF(AND(MASTER_DATA_NORMALIZED!AO139=0,AO$22=$L$22),VLOOKUP(MASTER_DATA_PROCESSED!$C139,Backend!$Q$9:$T$52,3,FALSE),MASTER_DATA_NORMALIZED!AO139)</f>
        <v>0</v>
      </c>
      <c r="AP139" s="96">
        <f>IF(AND(MASTER_DATA_NORMALIZED!AP139=0,AP$22=$L$22),VLOOKUP(MASTER_DATA_PROCESSED!$C139,Backend!$Q$9:$T$52,3,FALSE),MASTER_DATA_NORMALIZED!AP139)</f>
        <v>0</v>
      </c>
      <c r="AQ139" s="96">
        <f>IF(AND(MASTER_DATA_NORMALIZED!AQ139=0,AQ$22=$L$22),VLOOKUP(MASTER_DATA_PROCESSED!$C139,Backend!$Q$9:$T$52,3,FALSE),MASTER_DATA_NORMALIZED!AQ139)</f>
        <v>0</v>
      </c>
      <c r="AR139" s="96">
        <f>IF(AND(MASTER_DATA_NORMALIZED!AR139=0,AR$22=$L$22),VLOOKUP(MASTER_DATA_PROCESSED!$C139,Backend!$Q$9:$T$52,3,FALSE),MASTER_DATA_NORMALIZED!AR139)</f>
        <v>720.26183668712918</v>
      </c>
      <c r="AS139" s="96">
        <f>IF(AND(MASTER_DATA_NORMALIZED!AS139=0,AS$22=$L$22),VLOOKUP(MASTER_DATA_PROCESSED!$C139,Backend!$Q$9:$T$52,3,FALSE),MASTER_DATA_NORMALIZED!AS139)</f>
        <v>0</v>
      </c>
      <c r="AT139" s="96">
        <f>IF(AND(MASTER_DATA_NORMALIZED!AT139=0,AT$22=$L$22),VLOOKUP(MASTER_DATA_PROCESSED!$C139,Backend!$Q$9:$T$52,3,FALSE),MASTER_DATA_NORMALIZED!AT139)</f>
        <v>0</v>
      </c>
      <c r="AU139" s="96">
        <f>IF(AND(MASTER_DATA_NORMALIZED!AU139=0,AU$22=$L$22),VLOOKUP(MASTER_DATA_PROCESSED!$C139,Backend!$Q$9:$T$52,3,FALSE),MASTER_DATA_NORMALIZED!AU139)</f>
        <v>0</v>
      </c>
      <c r="AV139" s="96">
        <f>IF(AND(MASTER_DATA_NORMALIZED!AV139=0,AV$22=$L$22),VLOOKUP(MASTER_DATA_PROCESSED!$C139,Backend!$Q$9:$T$52,3,FALSE),MASTER_DATA_NORMALIZED!AV139)</f>
        <v>720.26183668712918</v>
      </c>
      <c r="AW139" s="96">
        <f>IF(AND(MASTER_DATA_NORMALIZED!AW139=0,AW$22=$L$22),VLOOKUP(MASTER_DATA_PROCESSED!$C139,Backend!$Q$9:$T$52,3,FALSE),MASTER_DATA_NORMALIZED!AW139)</f>
        <v>0</v>
      </c>
      <c r="AX139" s="96">
        <f>IF(AND(MASTER_DATA_NORMALIZED!AX139=0,AX$22=$L$22),VLOOKUP(MASTER_DATA_PROCESSED!$C139,Backend!$Q$9:$T$52,3,FALSE),MASTER_DATA_NORMALIZED!AX139)</f>
        <v>0</v>
      </c>
      <c r="AY139" s="96">
        <f>IF(AND(MASTER_DATA_NORMALIZED!AY139=0,AY$22=$L$22),VLOOKUP(MASTER_DATA_PROCESSED!$C139,Backend!$Q$9:$T$52,3,FALSE),MASTER_DATA_NORMALIZED!AY139)</f>
        <v>0</v>
      </c>
      <c r="AZ139" s="96">
        <f>IF(AND(MASTER_DATA_NORMALIZED!AZ139=0,AZ$22=$L$22),VLOOKUP(MASTER_DATA_PROCESSED!$C139,Backend!$Q$9:$T$52,3,FALSE),MASTER_DATA_NORMALIZED!AZ139)</f>
        <v>720.26183668712918</v>
      </c>
      <c r="BA139" s="96">
        <f>IF(AND(MASTER_DATA_NORMALIZED!BA139=0,BA$22=$L$22),VLOOKUP(MASTER_DATA_PROCESSED!$C139,Backend!$Q$9:$T$52,3,FALSE),MASTER_DATA_NORMALIZED!BA139)</f>
        <v>0</v>
      </c>
      <c r="BB139" s="96">
        <f>IF(AND(MASTER_DATA_NORMALIZED!BB139=0,BB$22=$L$22),VLOOKUP(MASTER_DATA_PROCESSED!$C139,Backend!$Q$9:$T$52,3,FALSE),MASTER_DATA_NORMALIZED!BB139)</f>
        <v>0</v>
      </c>
      <c r="BC139" s="96">
        <f>IF(AND(MASTER_DATA_NORMALIZED!BC139=0,BC$22=$L$22),VLOOKUP(MASTER_DATA_PROCESSED!$C139,Backend!$Q$9:$T$52,3,FALSE),MASTER_DATA_NORMALIZED!BC139)</f>
        <v>0</v>
      </c>
      <c r="BD139" s="96">
        <f>IF(AND(MASTER_DATA_NORMALIZED!BD139=0,BD$22=$L$22),VLOOKUP(MASTER_DATA_PROCESSED!$C139,Backend!$Q$9:$T$52,3,FALSE),MASTER_DATA_NORMALIZED!BD139)</f>
        <v>720.26183668712918</v>
      </c>
      <c r="BE139" s="96">
        <f>IF(AND(MASTER_DATA_NORMALIZED!BE139=0,BE$22=$L$22),VLOOKUP(MASTER_DATA_PROCESSED!$C139,Backend!$Q$9:$T$52,3,FALSE),MASTER_DATA_NORMALIZED!BE139)</f>
        <v>0</v>
      </c>
      <c r="BF139" s="96">
        <f>IF(AND(MASTER_DATA_NORMALIZED!BF139=0,BF$22=$L$22),VLOOKUP(MASTER_DATA_PROCESSED!$C139,Backend!$Q$9:$T$52,3,FALSE),MASTER_DATA_NORMALIZED!BF139)</f>
        <v>0</v>
      </c>
      <c r="BG139" s="96">
        <f>IF(AND(MASTER_DATA_NORMALIZED!BG139=0,BG$22=$L$22),VLOOKUP(MASTER_DATA_PROCESSED!$C139,Backend!$Q$9:$T$52,3,FALSE),MASTER_DATA_NORMALIZED!BG139)</f>
        <v>0</v>
      </c>
      <c r="BH139" s="96">
        <f>IF(AND(MASTER_DATA_NORMALIZED!BH139=0,BH$22=$L$22),VLOOKUP(MASTER_DATA_PROCESSED!$C139,Backend!$Q$9:$T$52,3,FALSE),MASTER_DATA_NORMALIZED!BH139)</f>
        <v>720.26183668712918</v>
      </c>
      <c r="BI139" s="96">
        <f>IF(AND(MASTER_DATA_NORMALIZED!BI139=0,BI$22=$L$22),VLOOKUP(MASTER_DATA_PROCESSED!$C139,Backend!$Q$9:$T$52,3,FALSE),MASTER_DATA_NORMALIZED!BI139)</f>
        <v>0</v>
      </c>
      <c r="BJ139" s="96">
        <f>IF(AND(MASTER_DATA_NORMALIZED!BJ139=0,BJ$22=$L$22),VLOOKUP(MASTER_DATA_PROCESSED!$C139,Backend!$Q$9:$T$52,3,FALSE),MASTER_DATA_NORMALIZED!BJ139)</f>
        <v>0</v>
      </c>
      <c r="BK139" s="96">
        <f>IF(AND(MASTER_DATA_NORMALIZED!BK139=0,BK$22=$L$22),VLOOKUP(MASTER_DATA_PROCESSED!$C139,Backend!$Q$9:$T$52,3,FALSE),MASTER_DATA_NORMALIZED!BK139)</f>
        <v>0</v>
      </c>
      <c r="BL139" s="96">
        <f>IF(AND(MASTER_DATA_NORMALIZED!BL139=0,BL$22=$L$22),VLOOKUP(MASTER_DATA_PROCESSED!$C139,Backend!$Q$9:$T$52,3,FALSE),MASTER_DATA_NORMALIZED!BL139)</f>
        <v>720.26183668712918</v>
      </c>
      <c r="BM139" s="96">
        <f>IF(AND(MASTER_DATA_NORMALIZED!BM139=0,BM$22=$L$22),VLOOKUP(MASTER_DATA_PROCESSED!$C139,Backend!$Q$9:$T$52,3,FALSE),MASTER_DATA_NORMALIZED!BM139)</f>
        <v>0</v>
      </c>
      <c r="BN139" s="96">
        <f>IF(AND(MASTER_DATA_NORMALIZED!BN139=0,BN$22=$L$22),VLOOKUP(MASTER_DATA_PROCESSED!$C139,Backend!$Q$9:$T$52,3,FALSE),MASTER_DATA_NORMALIZED!BN139)</f>
        <v>0</v>
      </c>
      <c r="BO139" s="96">
        <f>IF(AND(MASTER_DATA_NORMALIZED!BO139=0,BO$22=$L$22),VLOOKUP(MASTER_DATA_PROCESSED!$C139,Backend!$Q$9:$T$52,3,FALSE),MASTER_DATA_NORMALIZED!BO139)</f>
        <v>0</v>
      </c>
      <c r="BP139" s="96">
        <f>IF(AND(MASTER_DATA_NORMALIZED!BP139=0,BP$22=$L$22),VLOOKUP(MASTER_DATA_PROCESSED!$C139,Backend!$Q$9:$T$52,3,FALSE),MASTER_DATA_NORMALIZED!BP139)</f>
        <v>720.26183668712918</v>
      </c>
      <c r="BQ139" s="96">
        <f>IF(AND(MASTER_DATA_NORMALIZED!BQ139=0,BQ$22=$L$22),VLOOKUP(MASTER_DATA_PROCESSED!$C139,Backend!$Q$9:$T$52,3,FALSE),MASTER_DATA_NORMALIZED!BQ139)</f>
        <v>0</v>
      </c>
      <c r="BR139" s="96">
        <f>IF(AND(MASTER_DATA_NORMALIZED!BR139=0,BR$22=$L$22),VLOOKUP(MASTER_DATA_PROCESSED!$C139,Backend!$Q$9:$T$52,3,FALSE),MASTER_DATA_NORMALIZED!BR139)</f>
        <v>0</v>
      </c>
      <c r="BS139" s="96">
        <f>IF(AND(MASTER_DATA_NORMALIZED!BS139=0,BS$22=$L$22),VLOOKUP(MASTER_DATA_PROCESSED!$C139,Backend!$Q$9:$T$52,3,FALSE),MASTER_DATA_NORMALIZED!BS139)</f>
        <v>0</v>
      </c>
      <c r="BT139" s="96">
        <f>IF(AND(MASTER_DATA_NORMALIZED!BT139=0,BT$22=$L$22),VLOOKUP(MASTER_DATA_PROCESSED!$C139,Backend!$Q$9:$T$52,3,FALSE),MASTER_DATA_NORMALIZED!BT139)</f>
        <v>720.26183668712918</v>
      </c>
      <c r="BU139" s="96">
        <f>IF(AND(MASTER_DATA_NORMALIZED!BU139=0,BU$22=$L$22),VLOOKUP(MASTER_DATA_PROCESSED!$C139,Backend!$Q$9:$T$52,3,FALSE),MASTER_DATA_NORMALIZED!BU139)</f>
        <v>0</v>
      </c>
      <c r="BV139" s="96">
        <f>IF(AND(MASTER_DATA_NORMALIZED!BV139=0,BV$22=$L$22),VLOOKUP(MASTER_DATA_PROCESSED!$C139,Backend!$Q$9:$T$52,3,FALSE),MASTER_DATA_NORMALIZED!BV139)</f>
        <v>0</v>
      </c>
      <c r="BW139" s="96">
        <f>IF(AND(MASTER_DATA_NORMALIZED!BW139=0,BW$22=$L$22),VLOOKUP(MASTER_DATA_PROCESSED!$C139,Backend!$Q$9:$T$52,3,FALSE),MASTER_DATA_NORMALIZED!BW139)</f>
        <v>0</v>
      </c>
      <c r="BX139" s="96">
        <f>IF(AND(MASTER_DATA_NORMALIZED!BX139=0,BX$22=$L$22),VLOOKUP(MASTER_DATA_PROCESSED!$C139,Backend!$Q$9:$T$52,3,FALSE),MASTER_DATA_NORMALIZED!BX139)</f>
        <v>720.26183668712918</v>
      </c>
      <c r="BY139" s="96">
        <f>IF(AND(MASTER_DATA_NORMALIZED!BY139=0,BY$22=$L$22),VLOOKUP(MASTER_DATA_PROCESSED!$C139,Backend!$Q$9:$T$52,3,FALSE),MASTER_DATA_NORMALIZED!BY139)</f>
        <v>0</v>
      </c>
      <c r="BZ139" s="96">
        <f>IF(AND(MASTER_DATA_NORMALIZED!BZ139=0,BZ$22=$L$22),VLOOKUP(MASTER_DATA_PROCESSED!$C139,Backend!$Q$9:$T$52,3,FALSE),MASTER_DATA_NORMALIZED!BZ139)</f>
        <v>0</v>
      </c>
      <c r="CA139" s="96">
        <f>IF(AND(MASTER_DATA_NORMALIZED!CA139=0,CA$22=$L$22),VLOOKUP(MASTER_DATA_PROCESSED!$C139,Backend!$Q$9:$T$52,3,FALSE),MASTER_DATA_NORMALIZED!CA139)</f>
        <v>0</v>
      </c>
      <c r="CB139" s="96">
        <f>IF(AND(MASTER_DATA_NORMALIZED!CB139=0,CB$22=$L$22),VLOOKUP(MASTER_DATA_PROCESSED!$C139,Backend!$Q$9:$T$52,3,FALSE),MASTER_DATA_NORMALIZED!CB139)</f>
        <v>720.26183668712918</v>
      </c>
      <c r="CC139" s="96">
        <f>IF(AND(MASTER_DATA_NORMALIZED!CC139=0,CC$22=$L$22),VLOOKUP(MASTER_DATA_PROCESSED!$C139,Backend!$Q$9:$T$52,3,FALSE),MASTER_DATA_NORMALIZED!CC139)</f>
        <v>0</v>
      </c>
      <c r="CD139" s="96">
        <f>IF(AND(MASTER_DATA_NORMALIZED!CD139=0,CD$22=$L$22),VLOOKUP(MASTER_DATA_PROCESSED!$C139,Backend!$Q$9:$T$52,3,FALSE),MASTER_DATA_NORMALIZED!CD139)</f>
        <v>0</v>
      </c>
      <c r="CE139" s="96">
        <f>IF(AND(MASTER_DATA_NORMALIZED!CE139=0,CE$22=$L$22),VLOOKUP(MASTER_DATA_PROCESSED!$C139,Backend!$Q$9:$T$52,3,FALSE),MASTER_DATA_NORMALIZED!CE139)</f>
        <v>0</v>
      </c>
      <c r="CF139" s="96">
        <f>IF(AND(MASTER_DATA_NORMALIZED!CF139=0,CF$22=$L$22),VLOOKUP(MASTER_DATA_PROCESSED!$C139,Backend!$Q$9:$T$52,3,FALSE),MASTER_DATA_NORMALIZED!CF139)</f>
        <v>720.26183668712918</v>
      </c>
      <c r="CG139" s="96">
        <f>IF(AND(MASTER_DATA_NORMALIZED!CG139=0,CG$22=$L$22),VLOOKUP(MASTER_DATA_PROCESSED!$C139,Backend!$Q$9:$T$52,3,FALSE),MASTER_DATA_NORMALIZED!CG139)</f>
        <v>0</v>
      </c>
      <c r="CH139" s="96">
        <f>IF(AND(MASTER_DATA_NORMALIZED!CH139=0,CH$22=$L$22),VLOOKUP(MASTER_DATA_PROCESSED!$C139,Backend!$Q$9:$T$52,3,FALSE),MASTER_DATA_NORMALIZED!CH139)</f>
        <v>0</v>
      </c>
      <c r="CI139" s="96">
        <f>IF(AND(MASTER_DATA_NORMALIZED!CI139=0,CI$22=$L$22),VLOOKUP(MASTER_DATA_PROCESSED!$C139,Backend!$Q$9:$T$52,3,FALSE),MASTER_DATA_NORMALIZED!CI139)</f>
        <v>0</v>
      </c>
      <c r="CJ139" s="96">
        <f>IF(AND(MASTER_DATA_NORMALIZED!CJ139=0,CJ$22=$L$22),VLOOKUP(MASTER_DATA_PROCESSED!$C139,Backend!$Q$9:$T$52,3,FALSE),MASTER_DATA_NORMALIZED!CJ139)</f>
        <v>720.26183668712918</v>
      </c>
      <c r="CK139" s="96">
        <f>IF(AND(MASTER_DATA_NORMALIZED!CK139=0,CK$22=$L$22),VLOOKUP(MASTER_DATA_PROCESSED!$C139,Backend!$Q$9:$T$52,3,FALSE),MASTER_DATA_NORMALIZED!CK139)</f>
        <v>0</v>
      </c>
      <c r="CL139" s="96">
        <f>IF(AND(MASTER_DATA_NORMALIZED!CL139=0,CL$22=$L$22),VLOOKUP(MASTER_DATA_PROCESSED!$C139,Backend!$Q$9:$T$52,3,FALSE),MASTER_DATA_NORMALIZED!CL139)</f>
        <v>0</v>
      </c>
      <c r="CM139" s="96">
        <f>IF(AND(MASTER_DATA_NORMALIZED!CM139=0,CM$22=$L$22),VLOOKUP(MASTER_DATA_PROCESSED!$C139,Backend!$Q$9:$T$52,3,FALSE),MASTER_DATA_NORMALIZED!CM139)</f>
        <v>0</v>
      </c>
      <c r="CN139" s="96">
        <f>IF(AND(MASTER_DATA_NORMALIZED!CN139=0,CN$22=$L$22),VLOOKUP(MASTER_DATA_PROCESSED!$C139,Backend!$Q$9:$T$52,3,FALSE),MASTER_DATA_NORMALIZED!CN139)</f>
        <v>720.26183668712918</v>
      </c>
      <c r="CO139" s="96">
        <f>IF(AND(MASTER_DATA_NORMALIZED!CO139=0,CO$22=$L$22),VLOOKUP(MASTER_DATA_PROCESSED!$C139,Backend!$Q$9:$T$52,3,FALSE),MASTER_DATA_NORMALIZED!CO139)</f>
        <v>0</v>
      </c>
      <c r="CP139" s="96">
        <f>IF(AND(MASTER_DATA_NORMALIZED!CP139=0,CP$22=$L$22),VLOOKUP(MASTER_DATA_PROCESSED!$C139,Backend!$Q$9:$T$52,3,FALSE),MASTER_DATA_NORMALIZED!CP139)</f>
        <v>0</v>
      </c>
      <c r="CQ139" s="96">
        <f>IF(AND(MASTER_DATA_NORMALIZED!CQ139=0,CQ$22=$L$22),VLOOKUP(MASTER_DATA_PROCESSED!$C139,Backend!$Q$9:$T$52,3,FALSE),MASTER_DATA_NORMALIZED!CQ139)</f>
        <v>0</v>
      </c>
      <c r="CR139" s="96">
        <f>IF(AND(MASTER_DATA_NORMALIZED!CR139=0,CR$22=$L$22),VLOOKUP(MASTER_DATA_PROCESSED!$C139,Backend!$Q$9:$T$52,3,FALSE),MASTER_DATA_NORMALIZED!CR139)</f>
        <v>720.26183668712918</v>
      </c>
      <c r="CS139" s="96">
        <f>IF(AND(MASTER_DATA_NORMALIZED!CS139=0,CS$22=$L$22),VLOOKUP(MASTER_DATA_PROCESSED!$C139,Backend!$Q$9:$T$52,3,FALSE),MASTER_DATA_NORMALIZED!CS139)</f>
        <v>0</v>
      </c>
      <c r="CT139" s="96">
        <f>IF(AND(MASTER_DATA_NORMALIZED!CT139=0,CT$22=$L$22),VLOOKUP(MASTER_DATA_PROCESSED!$C139,Backend!$Q$9:$T$52,3,FALSE),MASTER_DATA_NORMALIZED!CT139)</f>
        <v>0</v>
      </c>
      <c r="CU139" s="96">
        <f>IF(AND(MASTER_DATA_NORMALIZED!CU139=0,CU$22=$L$22),VLOOKUP(MASTER_DATA_PROCESSED!$C139,Backend!$Q$9:$T$52,3,FALSE),MASTER_DATA_NORMALIZED!CU139)</f>
        <v>0</v>
      </c>
      <c r="CV139" s="96">
        <f>IF(AND(MASTER_DATA_NORMALIZED!CV139=0,CV$22=$L$22),VLOOKUP(MASTER_DATA_PROCESSED!$C139,Backend!$Q$9:$T$52,3,FALSE),MASTER_DATA_NORMALIZED!CV139)</f>
        <v>720.26183668712918</v>
      </c>
      <c r="CW139" s="96">
        <f>IF(AND(MASTER_DATA_NORMALIZED!CW139=0,CW$22=$L$22),VLOOKUP(MASTER_DATA_PROCESSED!$C139,Backend!$Q$9:$T$52,3,FALSE),MASTER_DATA_NORMALIZED!CW139)</f>
        <v>0</v>
      </c>
      <c r="CX139" s="96">
        <f>IF(AND(MASTER_DATA_NORMALIZED!CX139=0,CX$22=$L$22),VLOOKUP(MASTER_DATA_PROCESSED!$C139,Backend!$Q$9:$T$52,3,FALSE),MASTER_DATA_NORMALIZED!CX139)</f>
        <v>0</v>
      </c>
      <c r="CY139" s="96">
        <f>IF(AND(MASTER_DATA_NORMALIZED!CY139=0,CY$22=$L$22),VLOOKUP(MASTER_DATA_PROCESSED!$C139,Backend!$Q$9:$T$52,3,FALSE),MASTER_DATA_NORMALIZED!CY139)</f>
        <v>0</v>
      </c>
      <c r="CZ139" s="96">
        <f>IF(AND(MASTER_DATA_NORMALIZED!CZ139=0,CZ$22=$L$22),VLOOKUP(MASTER_DATA_PROCESSED!$C139,Backend!$Q$9:$T$52,3,FALSE),MASTER_DATA_NORMALIZED!CZ139)</f>
        <v>720.26183668712918</v>
      </c>
      <c r="DA139" s="96" t="e">
        <f>IF(AND(MASTER_DATA_NORMALIZED!DA139=0,DA$22=$L$22),VLOOKUP(MASTER_DATA_PROCESSED!$C139,Backend!$Q$9:$T$52,3,FALSE),MASTER_DATA_NORMALIZED!DA139)</f>
        <v>#DIV/0!</v>
      </c>
      <c r="DB139" s="96" t="e">
        <f>IF(AND(MASTER_DATA_NORMALIZED!DB139=0,DB$22=$L$22),VLOOKUP(MASTER_DATA_PROCESSED!$C139,Backend!$Q$9:$T$52,3,FALSE),MASTER_DATA_NORMALIZED!DB139)</f>
        <v>#DIV/0!</v>
      </c>
      <c r="DC139" s="96" t="e">
        <f>IF(AND(MASTER_DATA_NORMALIZED!DC139=0,DC$22=$L$22),VLOOKUP(MASTER_DATA_PROCESSED!$C139,Backend!$Q$9:$T$52,3,FALSE),MASTER_DATA_NORMALIZED!DC139)</f>
        <v>#DIV/0!</v>
      </c>
      <c r="DD139" s="96" t="e">
        <f>IF(AND(MASTER_DATA_NORMALIZED!DD139=0,DD$22=$L$22),VLOOKUP(MASTER_DATA_PROCESSED!$C139,Backend!$Q$9:$T$52,3,FALSE),MASTER_DATA_NORMALIZED!DD139)</f>
        <v>#N/A</v>
      </c>
      <c r="DE139" s="96">
        <f>IF(AND(MASTER_DATA_NORMALIZED!DE139=0,DE$22=$L$22),VLOOKUP(MASTER_DATA_PROCESSED!$C139,Backend!$Q$9:$T$52,3,FALSE),MASTER_DATA_NORMALIZED!DE139)</f>
        <v>0</v>
      </c>
      <c r="DF139" s="96">
        <f>IF(AND(MASTER_DATA_NORMALIZED!DF139=0,DF$22=$L$22),VLOOKUP(MASTER_DATA_PROCESSED!$C139,Backend!$Q$9:$T$52,3,FALSE),MASTER_DATA_NORMALIZED!DF139)</f>
        <v>0</v>
      </c>
      <c r="DG139" s="96">
        <f>IF(AND(MASTER_DATA_NORMALIZED!DG139=0,DG$22=$L$22),VLOOKUP(MASTER_DATA_PROCESSED!$C139,Backend!$Q$9:$T$52,3,FALSE),MASTER_DATA_NORMALIZED!DG139)</f>
        <v>0</v>
      </c>
      <c r="DH139" s="96">
        <f>IF(AND(MASTER_DATA_NORMALIZED!DH139=0,DH$22=$L$22),VLOOKUP(MASTER_DATA_PROCESSED!$C139,Backend!$Q$9:$T$52,3,FALSE),MASTER_DATA_NORMALIZED!DH139)</f>
        <v>501.87106985291638</v>
      </c>
      <c r="DI139" s="96">
        <f>IF(AND(MASTER_DATA_NORMALIZED!DI139=0,DI$22=$L$22),VLOOKUP(MASTER_DATA_PROCESSED!$C139,Backend!$Q$9:$T$52,3,FALSE),MASTER_DATA_NORMALIZED!DI139)</f>
        <v>0</v>
      </c>
      <c r="DJ139" s="96">
        <f>IF(AND(MASTER_DATA_NORMALIZED!DJ139=0,DJ$22=$L$22),VLOOKUP(MASTER_DATA_PROCESSED!$C139,Backend!$Q$9:$T$52,3,FALSE),MASTER_DATA_NORMALIZED!DJ139)</f>
        <v>0</v>
      </c>
      <c r="DK139" s="96">
        <f>IF(AND(MASTER_DATA_NORMALIZED!DK139=0,DK$22=$L$22),VLOOKUP(MASTER_DATA_PROCESSED!$C139,Backend!$Q$9:$T$52,3,FALSE),MASTER_DATA_NORMALIZED!DK139)</f>
        <v>0</v>
      </c>
      <c r="DL139" s="96">
        <f>IF(AND(MASTER_DATA_NORMALIZED!DL139=0,DL$22=$L$22),VLOOKUP(MASTER_DATA_PROCESSED!$C139,Backend!$Q$9:$T$52,3,FALSE),MASTER_DATA_NORMALIZED!DL139)</f>
        <v>408.84315174843408</v>
      </c>
      <c r="DM139" s="96">
        <f>IF(AND(MASTER_DATA_NORMALIZED!DM139=0,DM$22=$L$22),VLOOKUP(MASTER_DATA_PROCESSED!$C139,Backend!$Q$9:$T$52,3,FALSE),MASTER_DATA_NORMALIZED!DM139)</f>
        <v>0</v>
      </c>
      <c r="DN139" s="96">
        <f>IF(AND(MASTER_DATA_NORMALIZED!DN139=0,DN$22=$L$22),VLOOKUP(MASTER_DATA_PROCESSED!$C139,Backend!$Q$9:$T$52,3,FALSE),MASTER_DATA_NORMALIZED!DN139)</f>
        <v>0</v>
      </c>
      <c r="DO139" s="96">
        <f>IF(AND(MASTER_DATA_NORMALIZED!DO139=0,DO$22=$L$22),VLOOKUP(MASTER_DATA_PROCESSED!$C139,Backend!$Q$9:$T$52,3,FALSE),MASTER_DATA_NORMALIZED!DO139)</f>
        <v>0</v>
      </c>
      <c r="DP139" s="96">
        <f>IF(AND(MASTER_DATA_NORMALIZED!DP139=0,DP$22=$L$22),VLOOKUP(MASTER_DATA_PROCESSED!$C139,Backend!$Q$9:$T$52,3,FALSE),MASTER_DATA_NORMALIZED!DP139)</f>
        <v>350.16318804973054</v>
      </c>
      <c r="DQ139" s="96">
        <f>IF(AND(MASTER_DATA_NORMALIZED!DQ139=0,DQ$22=$L$22),VLOOKUP(MASTER_DATA_PROCESSED!$C139,Backend!$Q$9:$T$52,3,FALSE),MASTER_DATA_NORMALIZED!DQ139)</f>
        <v>0</v>
      </c>
      <c r="DR139" s="96">
        <f>IF(AND(MASTER_DATA_NORMALIZED!DR139=0,DR$22=$L$22),VLOOKUP(MASTER_DATA_PROCESSED!$C139,Backend!$Q$9:$T$52,3,FALSE),MASTER_DATA_NORMALIZED!DR139)</f>
        <v>0</v>
      </c>
      <c r="DS139" s="96">
        <f>IF(AND(MASTER_DATA_NORMALIZED!DS139=0,DS$22=$L$22),VLOOKUP(MASTER_DATA_PROCESSED!$C139,Backend!$Q$9:$T$52,3,FALSE),MASTER_DATA_NORMALIZED!DS139)</f>
        <v>0</v>
      </c>
      <c r="DT139" s="96">
        <f>IF(AND(MASTER_DATA_NORMALIZED!DT139=0,DT$22=$L$22),VLOOKUP(MASTER_DATA_PROCESSED!$C139,Backend!$Q$9:$T$52,3,FALSE),MASTER_DATA_NORMALIZED!DT139)</f>
        <v>316.00959466813453</v>
      </c>
      <c r="DU139" s="96">
        <f>IF(AND(MASTER_DATA_NORMALIZED!DU139=0,DU$22=$L$22),VLOOKUP(MASTER_DATA_PROCESSED!$C139,Backend!$Q$9:$T$52,3,FALSE),MASTER_DATA_NORMALIZED!DU139)</f>
        <v>0</v>
      </c>
      <c r="DV139" s="96">
        <f>IF(AND(MASTER_DATA_NORMALIZED!DV139=0,DV$22=$L$22),VLOOKUP(MASTER_DATA_PROCESSED!$C139,Backend!$Q$9:$T$52,3,FALSE),MASTER_DATA_NORMALIZED!DV139)</f>
        <v>0</v>
      </c>
      <c r="DW139" s="96">
        <f>IF(AND(MASTER_DATA_NORMALIZED!DW139=0,DW$22=$L$22),VLOOKUP(MASTER_DATA_PROCESSED!$C139,Backend!$Q$9:$T$52,3,FALSE),MASTER_DATA_NORMALIZED!DW139)</f>
        <v>0</v>
      </c>
      <c r="DX139" s="96">
        <f>IF(AND(MASTER_DATA_NORMALIZED!DX139=0,DX$22=$L$22),VLOOKUP(MASTER_DATA_PROCESSED!$C139,Backend!$Q$9:$T$52,3,FALSE),MASTER_DATA_NORMALIZED!DX139)</f>
        <v>290.12361317566717</v>
      </c>
      <c r="DY139" s="96">
        <f>IF(AND(MASTER_DATA_NORMALIZED!DY139=0,DY$22=$L$22),VLOOKUP(MASTER_DATA_PROCESSED!$C139,Backend!$Q$9:$T$52,3,FALSE),MASTER_DATA_NORMALIZED!DY139)</f>
        <v>0</v>
      </c>
      <c r="DZ139" s="96">
        <f>IF(AND(MASTER_DATA_NORMALIZED!DZ139=0,DZ$22=$L$22),VLOOKUP(MASTER_DATA_PROCESSED!$C139,Backend!$Q$9:$T$52,3,FALSE),MASTER_DATA_NORMALIZED!DZ139)</f>
        <v>0</v>
      </c>
      <c r="EA139" s="96">
        <f>IF(AND(MASTER_DATA_NORMALIZED!EA139=0,EA$22=$L$22),VLOOKUP(MASTER_DATA_PROCESSED!$C139,Backend!$Q$9:$T$52,3,FALSE),MASTER_DATA_NORMALIZED!EA139)</f>
        <v>0</v>
      </c>
      <c r="EB139" s="96">
        <f>IF(AND(MASTER_DATA_NORMALIZED!EB139=0,EB$22=$L$22),VLOOKUP(MASTER_DATA_PROCESSED!$C139,Backend!$Q$9:$T$52,3,FALSE),MASTER_DATA_NORMALIZED!EB139)</f>
        <v>283.22023702621038</v>
      </c>
      <c r="EC139" s="96" t="e">
        <f>IF(AND(MASTER_DATA_NORMALIZED!EC139=0,EC$22=$L$22),VLOOKUP(MASTER_DATA_PROCESSED!$C139,Backend!$Q$9:$T$52,3,FALSE),MASTER_DATA_NORMALIZED!EC139)</f>
        <v>#DIV/0!</v>
      </c>
      <c r="ED139" s="96" t="e">
        <f>IF(AND(MASTER_DATA_NORMALIZED!ED139=0,ED$22=$L$22),VLOOKUP(MASTER_DATA_PROCESSED!$C139,Backend!$Q$9:$T$52,3,FALSE),MASTER_DATA_NORMALIZED!ED139)</f>
        <v>#DIV/0!</v>
      </c>
      <c r="EE139" s="96" t="e">
        <f>IF(AND(MASTER_DATA_NORMALIZED!EE139=0,EE$22=$L$22),VLOOKUP(MASTER_DATA_PROCESSED!$C139,Backend!$Q$9:$T$52,3,FALSE),MASTER_DATA_NORMALIZED!EE139)</f>
        <v>#DIV/0!</v>
      </c>
      <c r="EF139" s="96" t="e">
        <f>IF(AND(MASTER_DATA_NORMALIZED!EF139=0,EF$22=$L$22),VLOOKUP(MASTER_DATA_PROCESSED!$C139,Backend!$Q$9:$T$52,3,FALSE),MASTER_DATA_NORMALIZED!EF139)</f>
        <v>#VALUE!</v>
      </c>
      <c r="EG139" s="96">
        <f>IF(AND(MASTER_DATA_NORMALIZED!EG139=0,EG$22=$L$22),VLOOKUP(MASTER_DATA_PROCESSED!$C139,Backend!$Q$9:$T$52,3,FALSE),MASTER_DATA_NORMALIZED!EG139)</f>
        <v>0</v>
      </c>
      <c r="EH139" s="96">
        <f>IF(AND(MASTER_DATA_NORMALIZED!EH139=0,EH$22=$L$22),VLOOKUP(MASTER_DATA_PROCESSED!$C139,Backend!$Q$9:$T$52,3,FALSE),MASTER_DATA_NORMALIZED!EH139)</f>
        <v>0</v>
      </c>
      <c r="EI139" s="96">
        <f>IF(AND(MASTER_DATA_NORMALIZED!EI139=0,EI$22=$L$22),VLOOKUP(MASTER_DATA_PROCESSED!$C139,Backend!$Q$9:$T$52,3,FALSE),MASTER_DATA_NORMALIZED!EI139)</f>
        <v>0</v>
      </c>
      <c r="EJ139" s="96">
        <f>IF(AND(MASTER_DATA_NORMALIZED!EJ139=0,EJ$22=$L$22),VLOOKUP(MASTER_DATA_PROCESSED!$C139,Backend!$Q$9:$T$52,3,FALSE),MASTER_DATA_NORMALIZED!EJ139)</f>
        <v>720.26183668712918</v>
      </c>
      <c r="EK139" s="96">
        <f>IF(AND(MASTER_DATA_NORMALIZED!EK139=0,EK$22=$L$22),VLOOKUP(MASTER_DATA_PROCESSED!$C139,Backend!$Q$9:$T$52,3,FALSE),MASTER_DATA_NORMALIZED!EK139)</f>
        <v>0</v>
      </c>
      <c r="EL139" s="96">
        <f>IF(AND(MASTER_DATA_NORMALIZED!EL139=0,EL$22=$L$22),VLOOKUP(MASTER_DATA_PROCESSED!$C139,Backend!$Q$9:$T$52,3,FALSE),MASTER_DATA_NORMALIZED!EL139)</f>
        <v>0</v>
      </c>
      <c r="EM139" s="96">
        <f>IF(AND(MASTER_DATA_NORMALIZED!EM139=0,EM$22=$L$22),VLOOKUP(MASTER_DATA_PROCESSED!$C139,Backend!$Q$9:$T$52,3,FALSE),MASTER_DATA_NORMALIZED!EM139)</f>
        <v>0</v>
      </c>
      <c r="EN139" s="96">
        <f>IF(AND(MASTER_DATA_NORMALIZED!EN139=0,EN$22=$L$22),VLOOKUP(MASTER_DATA_PROCESSED!$C139,Backend!$Q$9:$T$52,3,FALSE),MASTER_DATA_NORMALIZED!EN139)</f>
        <v>720.26183668712918</v>
      </c>
      <c r="EO139" s="96">
        <f>IF(AND(MASTER_DATA_NORMALIZED!EO139=0,EO$22=$L$22),VLOOKUP(MASTER_DATA_PROCESSED!$C139,Backend!$Q$9:$T$52,3,FALSE),MASTER_DATA_NORMALIZED!EO139)</f>
        <v>0</v>
      </c>
      <c r="EP139" s="96">
        <f>IF(AND(MASTER_DATA_NORMALIZED!EP139=0,EP$22=$L$22),VLOOKUP(MASTER_DATA_PROCESSED!$C139,Backend!$Q$9:$T$52,3,FALSE),MASTER_DATA_NORMALIZED!EP139)</f>
        <v>0</v>
      </c>
      <c r="EQ139" s="96">
        <f>IF(AND(MASTER_DATA_NORMALIZED!EQ139=0,EQ$22=$L$22),VLOOKUP(MASTER_DATA_PROCESSED!$C139,Backend!$Q$9:$T$52,3,FALSE),MASTER_DATA_NORMALIZED!EQ139)</f>
        <v>0</v>
      </c>
      <c r="ER139" s="96">
        <f>IF(AND(MASTER_DATA_NORMALIZED!ER139=0,ER$22=$L$22),VLOOKUP(MASTER_DATA_PROCESSED!$C139,Backend!$Q$9:$T$52,3,FALSE),MASTER_DATA_NORMALIZED!ER139)</f>
        <v>720.26183668712918</v>
      </c>
      <c r="ES139" s="96">
        <f>IF(AND(MASTER_DATA_NORMALIZED!ES139=0,ES$22=$L$22),VLOOKUP(MASTER_DATA_PROCESSED!$C139,Backend!$Q$9:$T$52,3,FALSE),MASTER_DATA_NORMALIZED!ES139)</f>
        <v>0</v>
      </c>
      <c r="ET139" s="96">
        <f>IF(AND(MASTER_DATA_NORMALIZED!ET139=0,ET$22=$L$22),VLOOKUP(MASTER_DATA_PROCESSED!$C139,Backend!$Q$9:$T$52,3,FALSE),MASTER_DATA_NORMALIZED!ET139)</f>
        <v>0</v>
      </c>
      <c r="EU139" s="96">
        <f>IF(AND(MASTER_DATA_NORMALIZED!EU139=0,EU$22=$L$22),VLOOKUP(MASTER_DATA_PROCESSED!$C139,Backend!$Q$9:$T$52,3,FALSE),MASTER_DATA_NORMALIZED!EU139)</f>
        <v>0</v>
      </c>
      <c r="EV139" s="96">
        <f>IF(AND(MASTER_DATA_NORMALIZED!EV139=0,EV$22=$L$22),VLOOKUP(MASTER_DATA_PROCESSED!$C139,Backend!$Q$9:$T$52,3,FALSE),MASTER_DATA_NORMALIZED!EV139)</f>
        <v>720.26183668712918</v>
      </c>
      <c r="EW139" s="96">
        <f>IF(AND(MASTER_DATA_NORMALIZED!EW139=0,EW$22=$L$22),VLOOKUP(MASTER_DATA_PROCESSED!$C139,Backend!$Q$9:$T$52,3,FALSE),MASTER_DATA_NORMALIZED!EW139)</f>
        <v>0</v>
      </c>
      <c r="EX139" s="96">
        <f>IF(AND(MASTER_DATA_NORMALIZED!EX139=0,EX$22=$L$22),VLOOKUP(MASTER_DATA_PROCESSED!$C139,Backend!$Q$9:$T$52,3,FALSE),MASTER_DATA_NORMALIZED!EX139)</f>
        <v>0</v>
      </c>
      <c r="EY139" s="96">
        <f>IF(AND(MASTER_DATA_NORMALIZED!EY139=0,EY$22=$L$22),VLOOKUP(MASTER_DATA_PROCESSED!$C139,Backend!$Q$9:$T$52,3,FALSE),MASTER_DATA_NORMALIZED!EY139)</f>
        <v>0</v>
      </c>
      <c r="EZ139" s="96">
        <f>IF(AND(MASTER_DATA_NORMALIZED!EZ139=0,EZ$22=$L$22),VLOOKUP(MASTER_DATA_PROCESSED!$C139,Backend!$Q$9:$T$52,3,FALSE),MASTER_DATA_NORMALIZED!EZ139)</f>
        <v>720.26183668712918</v>
      </c>
      <c r="FA139" s="96">
        <f>IF(AND(MASTER_DATA_NORMALIZED!FA139=0,FA$22=$L$22),VLOOKUP(MASTER_DATA_PROCESSED!$C139,Backend!$Q$9:$T$52,3,FALSE),MASTER_DATA_NORMALIZED!FA139)</f>
        <v>0</v>
      </c>
      <c r="FB139" s="96">
        <f>IF(AND(MASTER_DATA_NORMALIZED!FB139=0,FB$22=$L$22),VLOOKUP(MASTER_DATA_PROCESSED!$C139,Backend!$Q$9:$T$52,3,FALSE),MASTER_DATA_NORMALIZED!FB139)</f>
        <v>0</v>
      </c>
      <c r="FC139" s="96">
        <f>IF(AND(MASTER_DATA_NORMALIZED!FC139=0,FC$22=$L$22),VLOOKUP(MASTER_DATA_PROCESSED!$C139,Backend!$Q$9:$T$52,3,FALSE),MASTER_DATA_NORMALIZED!FC139)</f>
        <v>0</v>
      </c>
      <c r="FD139" s="96">
        <f>IF(AND(MASTER_DATA_NORMALIZED!FD139=0,FD$22=$L$22),VLOOKUP(MASTER_DATA_PROCESSED!$C139,Backend!$Q$9:$T$52,3,FALSE),MASTER_DATA_NORMALIZED!FD139)</f>
        <v>720.26183668712918</v>
      </c>
      <c r="FE139" s="96">
        <f>IF(AND(MASTER_DATA_NORMALIZED!FE139=0,FE$22=$L$22),VLOOKUP(MASTER_DATA_PROCESSED!$C139,Backend!$Q$9:$T$52,3,FALSE),MASTER_DATA_NORMALIZED!FE139)</f>
        <v>0</v>
      </c>
      <c r="FF139" s="96">
        <f>IF(AND(MASTER_DATA_NORMALIZED!FF139=0,FF$22=$L$22),VLOOKUP(MASTER_DATA_PROCESSED!$C139,Backend!$Q$9:$T$52,3,FALSE),MASTER_DATA_NORMALIZED!FF139)</f>
        <v>0</v>
      </c>
      <c r="FG139" s="96">
        <f>IF(AND(MASTER_DATA_NORMALIZED!FG139=0,FG$22=$L$22),VLOOKUP(MASTER_DATA_PROCESSED!$C139,Backend!$Q$9:$T$52,3,FALSE),MASTER_DATA_NORMALIZED!FG139)</f>
        <v>0</v>
      </c>
      <c r="FH139" s="96">
        <f>IF(AND(MASTER_DATA_NORMALIZED!FH139=0,FH$22=$L$22),VLOOKUP(MASTER_DATA_PROCESSED!$C139,Backend!$Q$9:$T$52,3,FALSE),MASTER_DATA_NORMALIZED!FH139)</f>
        <v>720.26183668712918</v>
      </c>
      <c r="FI139" s="96">
        <f>IF(AND(MASTER_DATA_NORMALIZED!FI139=0,FI$22=$L$22),VLOOKUP(MASTER_DATA_PROCESSED!$C139,Backend!$Q$9:$T$52,3,FALSE),MASTER_DATA_NORMALIZED!FI139)</f>
        <v>0</v>
      </c>
      <c r="FJ139" s="96">
        <f>IF(AND(MASTER_DATA_NORMALIZED!FJ139=0,FJ$22=$L$22),VLOOKUP(MASTER_DATA_PROCESSED!$C139,Backend!$Q$9:$T$52,3,FALSE),MASTER_DATA_NORMALIZED!FJ139)</f>
        <v>0</v>
      </c>
      <c r="FK139" s="96">
        <f>IF(AND(MASTER_DATA_NORMALIZED!FK139=0,FK$22=$L$22),VLOOKUP(MASTER_DATA_PROCESSED!$C139,Backend!$Q$9:$T$52,3,FALSE),MASTER_DATA_NORMALIZED!FK139)</f>
        <v>0</v>
      </c>
      <c r="FL139" s="96">
        <f>IF(AND(MASTER_DATA_NORMALIZED!FL139=0,FL$22=$L$22),VLOOKUP(MASTER_DATA_PROCESSED!$C139,Backend!$Q$9:$T$52,3,FALSE),MASTER_DATA_NORMALIZED!FL139)</f>
        <v>720.26183668712918</v>
      </c>
      <c r="FM139" s="96">
        <f>IF(AND(MASTER_DATA_NORMALIZED!FM139=0,FM$22=$L$22),VLOOKUP(MASTER_DATA_PROCESSED!$C139,Backend!$Q$9:$T$52,3,FALSE),MASTER_DATA_NORMALIZED!FM139)</f>
        <v>0</v>
      </c>
      <c r="FN139" s="96">
        <f>IF(AND(MASTER_DATA_NORMALIZED!FN139=0,FN$22=$L$22),VLOOKUP(MASTER_DATA_PROCESSED!$C139,Backend!$Q$9:$T$52,3,FALSE),MASTER_DATA_NORMALIZED!FN139)</f>
        <v>0</v>
      </c>
      <c r="FO139" s="96">
        <f>IF(AND(MASTER_DATA_NORMALIZED!FO139=0,FO$22=$L$22),VLOOKUP(MASTER_DATA_PROCESSED!$C139,Backend!$Q$9:$T$52,3,FALSE),MASTER_DATA_NORMALIZED!FO139)</f>
        <v>0</v>
      </c>
      <c r="FP139" s="96">
        <f>IF(AND(MASTER_DATA_NORMALIZED!FP139=0,FP$22=$L$22),VLOOKUP(MASTER_DATA_PROCESSED!$C139,Backend!$Q$9:$T$52,3,FALSE),MASTER_DATA_NORMALIZED!FP139)</f>
        <v>720.26183668712918</v>
      </c>
      <c r="FQ139" s="96">
        <f>IF(AND(MASTER_DATA_NORMALIZED!FQ139=0,FQ$22=$L$22),VLOOKUP(MASTER_DATA_PROCESSED!$C139,Backend!$Q$9:$T$52,3,FALSE),MASTER_DATA_NORMALIZED!FQ139)</f>
        <v>0</v>
      </c>
      <c r="FR139" s="96">
        <f>IF(AND(MASTER_DATA_NORMALIZED!FR139=0,FR$22=$L$22),VLOOKUP(MASTER_DATA_PROCESSED!$C139,Backend!$Q$9:$T$52,3,FALSE),MASTER_DATA_NORMALIZED!FR139)</f>
        <v>0</v>
      </c>
      <c r="FS139" s="96">
        <f>IF(AND(MASTER_DATA_NORMALIZED!FS139=0,FS$22=$L$22),VLOOKUP(MASTER_DATA_PROCESSED!$C139,Backend!$Q$9:$T$52,3,FALSE),MASTER_DATA_NORMALIZED!FS139)</f>
        <v>0</v>
      </c>
      <c r="FT139" s="96">
        <f>IF(AND(MASTER_DATA_NORMALIZED!FT139=0,FT$22=$L$22),VLOOKUP(MASTER_DATA_PROCESSED!$C139,Backend!$Q$9:$T$52,3,FALSE),MASTER_DATA_NORMALIZED!FT139)</f>
        <v>720.26183668712918</v>
      </c>
      <c r="FU139" s="96">
        <f>IF(AND(MASTER_DATA_NORMALIZED!FU139=0,FU$22=$L$22),VLOOKUP(MASTER_DATA_PROCESSED!$C139,Backend!$Q$9:$T$52,3,FALSE),MASTER_DATA_NORMALIZED!FU139)</f>
        <v>0</v>
      </c>
      <c r="FV139" s="96">
        <f>IF(AND(MASTER_DATA_NORMALIZED!FV139=0,FV$22=$L$22),VLOOKUP(MASTER_DATA_PROCESSED!$C139,Backend!$Q$9:$T$52,3,FALSE),MASTER_DATA_NORMALIZED!FV139)</f>
        <v>0</v>
      </c>
      <c r="FW139" s="96">
        <f>IF(AND(MASTER_DATA_NORMALIZED!FW139=0,FW$22=$L$22),VLOOKUP(MASTER_DATA_PROCESSED!$C139,Backend!$Q$9:$T$52,3,FALSE),MASTER_DATA_NORMALIZED!FW139)</f>
        <v>0</v>
      </c>
      <c r="FX139" s="96">
        <f>IF(AND(MASTER_DATA_NORMALIZED!FX139=0,FX$22=$L$22),VLOOKUP(MASTER_DATA_PROCESSED!$C139,Backend!$Q$9:$T$52,3,FALSE),MASTER_DATA_NORMALIZED!FX139)</f>
        <v>720.26183668712918</v>
      </c>
      <c r="FY139" s="96">
        <f>IF(AND(MASTER_DATA_NORMALIZED!FY139=0,FY$22=$L$22),VLOOKUP(MASTER_DATA_PROCESSED!$C139,Backend!$Q$9:$T$52,3,FALSE),MASTER_DATA_NORMALIZED!FY139)</f>
        <v>0</v>
      </c>
      <c r="FZ139" s="96">
        <f>IF(AND(MASTER_DATA_NORMALIZED!FZ139=0,FZ$22=$L$22),VLOOKUP(MASTER_DATA_PROCESSED!$C139,Backend!$Q$9:$T$52,3,FALSE),MASTER_DATA_NORMALIZED!FZ139)</f>
        <v>0</v>
      </c>
      <c r="GA139" s="96">
        <f>IF(AND(MASTER_DATA_NORMALIZED!GA139=0,GA$22=$L$22),VLOOKUP(MASTER_DATA_PROCESSED!$C139,Backend!$Q$9:$T$52,3,FALSE),MASTER_DATA_NORMALIZED!GA139)</f>
        <v>0</v>
      </c>
      <c r="GB139" s="96">
        <f>IF(AND(MASTER_DATA_NORMALIZED!GB139=0,GB$22=$L$22),VLOOKUP(MASTER_DATA_PROCESSED!$C139,Backend!$Q$9:$T$52,3,FALSE),MASTER_DATA_NORMALIZED!GB139)</f>
        <v>720.26183668712918</v>
      </c>
      <c r="GC139" s="96">
        <f>IF(AND(MASTER_DATA_NORMALIZED!GC139=0,GC$22=$L$22),VLOOKUP(MASTER_DATA_PROCESSED!$C139,Backend!$Q$9:$T$52,3,FALSE),MASTER_DATA_NORMALIZED!GC139)</f>
        <v>0</v>
      </c>
      <c r="GD139" s="96">
        <f>IF(AND(MASTER_DATA_NORMALIZED!GD139=0,GD$22=$L$22),VLOOKUP(MASTER_DATA_PROCESSED!$C139,Backend!$Q$9:$T$52,3,FALSE),MASTER_DATA_NORMALIZED!GD139)</f>
        <v>0</v>
      </c>
      <c r="GE139" s="96">
        <f>IF(AND(MASTER_DATA_NORMALIZED!GE139=0,GE$22=$L$22),VLOOKUP(MASTER_DATA_PROCESSED!$C139,Backend!$Q$9:$T$52,3,FALSE),MASTER_DATA_NORMALIZED!GE139)</f>
        <v>0</v>
      </c>
      <c r="GF139" s="96">
        <f>IF(AND(MASTER_DATA_NORMALIZED!GF139=0,GF$22=$L$22),VLOOKUP(MASTER_DATA_PROCESSED!$C139,Backend!$Q$9:$T$52,3,FALSE),MASTER_DATA_NORMALIZED!GF139)</f>
        <v>720.26183668712918</v>
      </c>
      <c r="GG139" s="96">
        <f>IF(AND(MASTER_DATA_NORMALIZED!GG139=0,GG$22=$L$22),VLOOKUP(MASTER_DATA_PROCESSED!$C139,Backend!$Q$9:$T$52,3,FALSE),MASTER_DATA_NORMALIZED!GG139)</f>
        <v>0</v>
      </c>
      <c r="GH139" s="96">
        <f>IF(AND(MASTER_DATA_NORMALIZED!GH139=0,GH$22=$L$22),VLOOKUP(MASTER_DATA_PROCESSED!$C139,Backend!$Q$9:$T$52,3,FALSE),MASTER_DATA_NORMALIZED!GH139)</f>
        <v>0</v>
      </c>
      <c r="GI139" s="96">
        <f>IF(AND(MASTER_DATA_NORMALIZED!GI139=0,GI$22=$L$22),VLOOKUP(MASTER_DATA_PROCESSED!$C139,Backend!$Q$9:$T$52,3,FALSE),MASTER_DATA_NORMALIZED!GI139)</f>
        <v>0</v>
      </c>
      <c r="GJ139" s="96">
        <f>IF(AND(MASTER_DATA_NORMALIZED!GJ139=0,GJ$22=$L$22),VLOOKUP(MASTER_DATA_PROCESSED!$C139,Backend!$Q$9:$T$52,3,FALSE),MASTER_DATA_NORMALIZED!GJ139)</f>
        <v>720.26183668712918</v>
      </c>
      <c r="GK139" s="96">
        <f>IF(AND(MASTER_DATA_NORMALIZED!GK139=0,GK$22=$L$22),VLOOKUP(MASTER_DATA_PROCESSED!$C139,Backend!$Q$9:$T$52,3,FALSE),MASTER_DATA_NORMALIZED!GK139)</f>
        <v>0</v>
      </c>
      <c r="GL139" s="96">
        <f>IF(AND(MASTER_DATA_NORMALIZED!GL139=0,GL$22=$L$22),VLOOKUP(MASTER_DATA_PROCESSED!$C139,Backend!$Q$9:$T$52,3,FALSE),MASTER_DATA_NORMALIZED!GL139)</f>
        <v>0</v>
      </c>
      <c r="GM139" s="96">
        <f>IF(AND(MASTER_DATA_NORMALIZED!GM139=0,GM$22=$L$22),VLOOKUP(MASTER_DATA_PROCESSED!$C139,Backend!$Q$9:$T$52,3,FALSE),MASTER_DATA_NORMALIZED!GM139)</f>
        <v>0</v>
      </c>
      <c r="GN139" s="96">
        <f>IF(AND(MASTER_DATA_NORMALIZED!GN139=0,GN$22=$L$22),VLOOKUP(MASTER_DATA_PROCESSED!$C139,Backend!$Q$9:$T$52,3,FALSE),MASTER_DATA_NORMALIZED!GN139)</f>
        <v>720.26183668712918</v>
      </c>
      <c r="GO139" s="96">
        <f>IF(AND(MASTER_DATA_NORMALIZED!GO139=0,GO$22=$L$22),VLOOKUP(MASTER_DATA_PROCESSED!$C139,Backend!$Q$9:$T$52,3,FALSE),MASTER_DATA_NORMALIZED!GO139)</f>
        <v>0</v>
      </c>
      <c r="GP139" s="96">
        <f>IF(AND(MASTER_DATA_NORMALIZED!GP139=0,GP$22=$L$22),VLOOKUP(MASTER_DATA_PROCESSED!$C139,Backend!$Q$9:$T$52,3,FALSE),MASTER_DATA_NORMALIZED!GP139)</f>
        <v>0</v>
      </c>
      <c r="GQ139" s="96">
        <f>IF(AND(MASTER_DATA_NORMALIZED!GQ139=0,GQ$22=$L$22),VLOOKUP(MASTER_DATA_PROCESSED!$C139,Backend!$Q$9:$T$52,3,FALSE),MASTER_DATA_NORMALIZED!GQ139)</f>
        <v>0</v>
      </c>
      <c r="GR139" s="96">
        <f>IF(AND(MASTER_DATA_NORMALIZED!GR139=0,GR$22=$L$22),VLOOKUP(MASTER_DATA_PROCESSED!$C139,Backend!$Q$9:$T$52,3,FALSE),MASTER_DATA_NORMALIZED!GR139)</f>
        <v>720.26183668712918</v>
      </c>
      <c r="GS139" s="96">
        <f>IF(AND(MASTER_DATA_NORMALIZED!GS139=0,GS$22=$L$22),VLOOKUP(MASTER_DATA_PROCESSED!$C139,Backend!$Q$9:$T$52,3,FALSE),MASTER_DATA_NORMALIZED!GS139)</f>
        <v>0</v>
      </c>
      <c r="GT139" s="96">
        <f>IF(AND(MASTER_DATA_NORMALIZED!GT139=0,GT$22=$L$22),VLOOKUP(MASTER_DATA_PROCESSED!$C139,Backend!$Q$9:$T$52,3,FALSE),MASTER_DATA_NORMALIZED!GT139)</f>
        <v>0</v>
      </c>
      <c r="GU139" s="96">
        <f>IF(AND(MASTER_DATA_NORMALIZED!GU139=0,GU$22=$L$22),VLOOKUP(MASTER_DATA_PROCESSED!$C139,Backend!$Q$9:$T$52,3,FALSE),MASTER_DATA_NORMALIZED!GU139)</f>
        <v>0</v>
      </c>
      <c r="GV139" s="96">
        <f>IF(AND(MASTER_DATA_NORMALIZED!GV139=0,GV$22=$L$22),VLOOKUP(MASTER_DATA_PROCESSED!$C139,Backend!$Q$9:$T$52,3,FALSE),MASTER_DATA_NORMALIZED!GV139)</f>
        <v>720.26183668712918</v>
      </c>
      <c r="GW139" s="96" t="e">
        <f>IF(AND(MASTER_DATA_NORMALIZED!GW139=0,GW$22=$L$22),VLOOKUP(MASTER_DATA_PROCESSED!$C139,Backend!$Q$9:$T$52,3,FALSE),MASTER_DATA_NORMALIZED!GW139)</f>
        <v>#REF!</v>
      </c>
      <c r="GX139" s="96" t="e">
        <f>IF(AND(MASTER_DATA_NORMALIZED!GX139=0,GX$22=$L$22),VLOOKUP(MASTER_DATA_PROCESSED!$C139,Backend!$Q$9:$T$52,3,FALSE),MASTER_DATA_NORMALIZED!GX139)</f>
        <v>#REF!</v>
      </c>
      <c r="GY139" s="96" t="e">
        <f>IF(AND(MASTER_DATA_NORMALIZED!GY139=0,GY$22=$L$22),VLOOKUP(MASTER_DATA_PROCESSED!$C139,Backend!$Q$9:$T$52,3,FALSE),MASTER_DATA_NORMALIZED!GY139)</f>
        <v>#REF!</v>
      </c>
    </row>
    <row r="140" spans="2:207" s="23" customFormat="1" ht="18.75" collapsed="1" x14ac:dyDescent="0.35">
      <c r="B140" s="182">
        <f t="shared" si="14"/>
        <v>30</v>
      </c>
      <c r="C140" s="53">
        <f t="shared" si="15"/>
        <v>30</v>
      </c>
      <c r="D140" s="73">
        <v>30</v>
      </c>
      <c r="E140" s="53"/>
      <c r="F140" s="53"/>
      <c r="G140" s="74"/>
      <c r="H140" s="39" t="s">
        <v>136</v>
      </c>
      <c r="I140" s="98">
        <f>SUM(I141,I151,I152,I155,I161,I165,I171)</f>
        <v>0</v>
      </c>
      <c r="J140" s="98">
        <f t="shared" ref="J140:K140" si="16">SUM(J141,J151,J152,J155,J161,J165,J171)</f>
        <v>0</v>
      </c>
      <c r="K140" s="98">
        <f t="shared" si="16"/>
        <v>0</v>
      </c>
      <c r="L140" s="98">
        <f>IF(AND(MASTER_DATA_NORMALIZED!K133=0,L$22=$L$22,SUM(L141,L151,L152,L155,L161,L165,L171)=0),VLOOKUP(MASTER_DATA_PROCESSED!$C140,Backend!$Q$9:$T$52,3,FALSE)*L$39,SUM(L141,L151,L152,L155,L161,L165,L171))</f>
        <v>1564.0685141309598</v>
      </c>
      <c r="M140" s="98">
        <f>IF(AND(MASTER_DATA_NORMALIZED!L133=0,M$22=$L$22,SUM(M141,M151,M152,M155,M161,M165,M171)=0),VLOOKUP(MASTER_DATA_PROCESSED!$C140,Backend!$Q$9:$T$52,3,FALSE)*M$39,SUM(M141,M151,M152,M155,M161,M165,M171))</f>
        <v>0</v>
      </c>
      <c r="N140" s="98">
        <f>IF(AND(MASTER_DATA_NORMALIZED!M133=0,N$22=$L$22,SUM(N141,N151,N152,N155,N161,N165,N171)=0),VLOOKUP(MASTER_DATA_PROCESSED!$C140,Backend!$Q$9:$T$52,3,FALSE)*N$39,SUM(N141,N151,N152,N155,N161,N165,N171))</f>
        <v>0</v>
      </c>
      <c r="O140" s="98">
        <f>IF(AND(MASTER_DATA_NORMALIZED!N133=0,O$22=$L$22,SUM(O141,O151,O152,O155,O161,O165,O171)=0),VLOOKUP(MASTER_DATA_PROCESSED!$C140,Backend!$Q$9:$T$52,3,FALSE)*O$39,SUM(O141,O151,O152,O155,O161,O165,O171))</f>
        <v>0</v>
      </c>
      <c r="P140" s="98">
        <f>IF(AND(MASTER_DATA_NORMALIZED!O133=0,P$22=$L$22,SUM(P141,P151,P152,P155,P161,P165,P171)=0),VLOOKUP(MASTER_DATA_PROCESSED!$C140,Backend!$Q$9:$T$52,3,FALSE)*P$39,SUM(P141,P151,P152,P155,P161,P165,P171))</f>
        <v>1197.0114115612002</v>
      </c>
      <c r="Q140" s="98">
        <f>IF(AND(MASTER_DATA_NORMALIZED!P133=0,Q$22=$L$22,SUM(Q141,Q151,Q152,Q155,Q161,Q165,Q171)=0),VLOOKUP(MASTER_DATA_PROCESSED!$C140,Backend!$Q$9:$T$52,3,FALSE)*Q$39,SUM(Q141,Q151,Q152,Q155,Q161,Q165,Q171))</f>
        <v>0</v>
      </c>
      <c r="R140" s="98">
        <f>IF(AND(MASTER_DATA_NORMALIZED!Q133=0,R$22=$L$22,SUM(R141,R151,R152,R155,R161,R165,R171)=0),VLOOKUP(MASTER_DATA_PROCESSED!$C140,Backend!$Q$9:$T$52,3,FALSE)*R$39,SUM(R141,R151,R152,R155,R161,R165,R171))</f>
        <v>0</v>
      </c>
      <c r="S140" s="98">
        <f>IF(AND(MASTER_DATA_NORMALIZED!R133=0,S$22=$L$22,SUM(S141,S151,S152,S155,S161,S165,S171)=0),VLOOKUP(MASTER_DATA_PROCESSED!$C140,Backend!$Q$9:$T$52,3,FALSE)*S$39,SUM(S141,S151,S152,S155,S161,S165,S171))</f>
        <v>0</v>
      </c>
      <c r="T140" s="98">
        <f>IF(AND(MASTER_DATA_NORMALIZED!S133=0,T$22=$L$22,SUM(T141,T151,T152,T155,T161,T165,T171)=0),VLOOKUP(MASTER_DATA_PROCESSED!$C140,Backend!$Q$9:$T$52,3,FALSE)*T$39,SUM(T141,T151,T152,T155,T161,T165,T171))</f>
        <v>2469.9459317736359</v>
      </c>
      <c r="U140" s="98">
        <f>IF(AND(MASTER_DATA_NORMALIZED!T133=0,U$22=$L$22,SUM(U141,U151,U152,U155,U161,U165,U171)=0),VLOOKUP(MASTER_DATA_PROCESSED!$C140,Backend!$Q$9:$T$52,3,FALSE)*U$39,SUM(U141,U151,U152,U155,U161,U165,U171))</f>
        <v>0</v>
      </c>
      <c r="V140" s="98">
        <f>IF(AND(MASTER_DATA_NORMALIZED!U133=0,V$22=$L$22,SUM(V141,V151,V152,V155,V161,V165,V171)=0),VLOOKUP(MASTER_DATA_PROCESSED!$C140,Backend!$Q$9:$T$52,3,FALSE)*V$39,SUM(V141,V151,V152,V155,V161,V165,V171))</f>
        <v>0</v>
      </c>
      <c r="W140" s="98">
        <f>IF(AND(MASTER_DATA_NORMALIZED!V133=0,W$22=$L$22,SUM(W141,W151,W152,W155,W161,W165,W171)=0),VLOOKUP(MASTER_DATA_PROCESSED!$C140,Backend!$Q$9:$T$52,3,FALSE)*W$39,SUM(W141,W151,W152,W155,W161,W165,W171))</f>
        <v>0</v>
      </c>
      <c r="X140" s="98">
        <f>IF(AND(MASTER_DATA_NORMALIZED!W133=0,X$22=$L$22,SUM(X141,X151,X152,X155,X161,X165,X171)=0),VLOOKUP(MASTER_DATA_PROCESSED!$C140,Backend!$Q$9:$T$52,3,FALSE)*X$39,SUM(X141,X151,X152,X155,X161,X165,X171))</f>
        <v>1986.1060645301566</v>
      </c>
      <c r="Y140" s="98">
        <f>IF(AND(MASTER_DATA_NORMALIZED!X133=0,Y$22=$L$22,SUM(Y141,Y151,Y152,Y155,Y161,Y165,Y171)=0),VLOOKUP(MASTER_DATA_PROCESSED!$C140,Backend!$Q$9:$T$52,3,FALSE)*Y$39,SUM(Y141,Y151,Y152,Y155,Y161,Y165,Y171))</f>
        <v>0</v>
      </c>
      <c r="Z140" s="98">
        <f>IF(AND(MASTER_DATA_NORMALIZED!Y133=0,Z$22=$L$22,SUM(Z141,Z151,Z152,Z155,Z161,Z165,Z171)=0),VLOOKUP(MASTER_DATA_PROCESSED!$C140,Backend!$Q$9:$T$52,3,FALSE)*Z$39,SUM(Z141,Z151,Z152,Z155,Z161,Z165,Z171))</f>
        <v>0</v>
      </c>
      <c r="AA140" s="98">
        <f>IF(AND(MASTER_DATA_NORMALIZED!Z133=0,AA$22=$L$22,SUM(AA141,AA151,AA152,AA155,AA161,AA165,AA171)=0),VLOOKUP(MASTER_DATA_PROCESSED!$C140,Backend!$Q$9:$T$52,3,FALSE)*AA$39,SUM(AA141,AA151,AA152,AA155,AA161,AA165,AA171))</f>
        <v>0</v>
      </c>
      <c r="AB140" s="98">
        <f>IF(AND(MASTER_DATA_NORMALIZED!AA133=0,AB$22=$L$22,SUM(AB141,AB151,AB152,AB155,AB161,AB165,AB171)=0),VLOOKUP(MASTER_DATA_PROCESSED!$C140,Backend!$Q$9:$T$52,3,FALSE)*AB$39,SUM(AB141,AB151,AB152,AB155,AB161,AB165,AB171))</f>
        <v>1949.722569193347</v>
      </c>
      <c r="AC140" s="98">
        <f>IF(AND(MASTER_DATA_NORMALIZED!AB133=0,AC$22=$L$22,SUM(AC141,AC151,AC152,AC155,AC161,AC165,AC171)=0),VLOOKUP(MASTER_DATA_PROCESSED!$C140,Backend!$Q$9:$T$52,3,FALSE)*AC$39,SUM(AC141,AC151,AC152,AC155,AC161,AC165,AC171))</f>
        <v>0</v>
      </c>
      <c r="AD140" s="98">
        <f>IF(AND(MASTER_DATA_NORMALIZED!AC133=0,AD$22=$L$22,SUM(AD141,AD151,AD152,AD155,AD161,AD165,AD171)=0),VLOOKUP(MASTER_DATA_PROCESSED!$C140,Backend!$Q$9:$T$52,3,FALSE)*AD$39,SUM(AD141,AD151,AD152,AD155,AD161,AD165,AD171))</f>
        <v>0</v>
      </c>
      <c r="AE140" s="98">
        <f>IF(AND(MASTER_DATA_NORMALIZED!AD133=0,AE$22=$L$22,SUM(AE141,AE151,AE152,AE155,AE161,AE165,AE171)=0),VLOOKUP(MASTER_DATA_PROCESSED!$C140,Backend!$Q$9:$T$52,3,FALSE)*AE$39,SUM(AE141,AE151,AE152,AE155,AE161,AE165,AE171))</f>
        <v>0</v>
      </c>
      <c r="AF140" s="98">
        <f>IF(AND(MASTER_DATA_NORMALIZED!AE133=0,AF$22=$L$22,SUM(AF141,AF151,AF152,AF155,AF161,AF165,AF171)=0),VLOOKUP(MASTER_DATA_PROCESSED!$C140,Backend!$Q$9:$T$52,3,FALSE)*AF$39,SUM(AF141,AF151,AF152,AF155,AF161,AF165,AF171))</f>
        <v>1463.3749698682973</v>
      </c>
      <c r="AG140" s="98">
        <f>IF(AND(MASTER_DATA_NORMALIZED!AF133=0,AG$22=$L$22,SUM(AG141,AG151,AG152,AG155,AG161,AG165,AG171)=0),VLOOKUP(MASTER_DATA_PROCESSED!$C140,Backend!$Q$9:$T$52,3,FALSE)*AG$39,SUM(AG141,AG151,AG152,AG155,AG161,AG165,AG171))</f>
        <v>0</v>
      </c>
      <c r="AH140" s="98">
        <f>IF(AND(MASTER_DATA_NORMALIZED!AG133=0,AH$22=$L$22,SUM(AH141,AH151,AH152,AH155,AH161,AH165,AH171)=0),VLOOKUP(MASTER_DATA_PROCESSED!$C140,Backend!$Q$9:$T$52,3,FALSE)*AH$39,SUM(AH141,AH151,AH152,AH155,AH161,AH165,AH171))</f>
        <v>0</v>
      </c>
      <c r="AI140" s="98">
        <f>IF(AND(MASTER_DATA_NORMALIZED!AH133=0,AI$22=$L$22,SUM(AI141,AI151,AI152,AI155,AI161,AI165,AI171)=0),VLOOKUP(MASTER_DATA_PROCESSED!$C140,Backend!$Q$9:$T$52,3,FALSE)*AI$39,SUM(AI141,AI151,AI152,AI155,AI161,AI165,AI171))</f>
        <v>0</v>
      </c>
      <c r="AJ140" s="98">
        <f>IF(AND(MASTER_DATA_NORMALIZED!AI133=0,AJ$22=$L$22,SUM(AJ141,AJ151,AJ152,AJ155,AJ161,AJ165,AJ171)=0),VLOOKUP(MASTER_DATA_PROCESSED!$C140,Backend!$Q$9:$T$52,3,FALSE)*AJ$39,SUM(AJ141,AJ151,AJ152,AJ155,AJ161,AJ165,AJ171))</f>
        <v>3169.7602612144719</v>
      </c>
      <c r="AK140" s="98">
        <f>IF(AND(MASTER_DATA_NORMALIZED!AJ133=0,AK$22=$L$22,SUM(AK141,AK151,AK152,AK155,AK161,AK165,AK171)=0),VLOOKUP(MASTER_DATA_PROCESSED!$C140,Backend!$Q$9:$T$52,3,FALSE)*AK$39,SUM(AK141,AK151,AK152,AK155,AK161,AK165,AK171))</f>
        <v>0</v>
      </c>
      <c r="AL140" s="98">
        <f>IF(AND(MASTER_DATA_NORMALIZED!AK133=0,AL$22=$L$22,SUM(AL141,AL151,AL152,AL155,AL161,AL165,AL171)=0),VLOOKUP(MASTER_DATA_PROCESSED!$C140,Backend!$Q$9:$T$52,3,FALSE)*AL$39,SUM(AL141,AL151,AL152,AL155,AL161,AL165,AL171))</f>
        <v>0</v>
      </c>
      <c r="AM140" s="98">
        <f>IF(AND(MASTER_DATA_NORMALIZED!AL133=0,AM$22=$L$22,SUM(AM141,AM151,AM152,AM155,AM161,AM165,AM171)=0),VLOOKUP(MASTER_DATA_PROCESSED!$C140,Backend!$Q$9:$T$52,3,FALSE)*AM$39,SUM(AM141,AM151,AM152,AM155,AM161,AM165,AM171))</f>
        <v>0</v>
      </c>
      <c r="AN140" s="98">
        <f>IF(AND(MASTER_DATA_NORMALIZED!AM133=0,AN$22=$L$22,SUM(AN141,AN151,AN152,AN155,AN161,AN165,AN171)=0),VLOOKUP(MASTER_DATA_PROCESSED!$C140,Backend!$Q$9:$T$52,3,FALSE)*AN$39,SUM(AN141,AN151,AN152,AN155,AN161,AN165,AN171))</f>
        <v>2528.9257773979361</v>
      </c>
      <c r="AO140" s="98">
        <f>IF(AND(MASTER_DATA_NORMALIZED!AN133=0,AO$22=$L$22,SUM(AO141,AO151,AO152,AO155,AO161,AO165,AO171)=0),VLOOKUP(MASTER_DATA_PROCESSED!$C140,Backend!$Q$9:$T$52,3,FALSE)*AO$39,SUM(AO141,AO151,AO152,AO155,AO161,AO165,AO171))</f>
        <v>0</v>
      </c>
      <c r="AP140" s="98">
        <f>IF(AND(MASTER_DATA_NORMALIZED!AO133=0,AP$22=$L$22,SUM(AP141,AP151,AP152,AP155,AP161,AP165,AP171)=0),VLOOKUP(MASTER_DATA_PROCESSED!$C140,Backend!$Q$9:$T$52,3,FALSE)*AP$39,SUM(AP141,AP151,AP152,AP155,AP161,AP165,AP171))</f>
        <v>0</v>
      </c>
      <c r="AQ140" s="98">
        <f>IF(AND(MASTER_DATA_NORMALIZED!AP133=0,AQ$22=$L$22,SUM(AQ141,AQ151,AQ152,AQ155,AQ161,AQ165,AQ171)=0),VLOOKUP(MASTER_DATA_PROCESSED!$C140,Backend!$Q$9:$T$52,3,FALSE)*AQ$39,SUM(AQ141,AQ151,AQ152,AQ155,AQ161,AQ165,AQ171))</f>
        <v>0</v>
      </c>
      <c r="AR140" s="98">
        <f ca="1">IF(AND(MASTER_DATA_NORMALIZED!AQ133=0,AR$22=$L$22,SUM(AR141,AR151,AR152,AR155,AR161,AR165,AR171)=0),VLOOKUP(MASTER_DATA_PROCESSED!$C140,Backend!$Q$9:$T$52,3,FALSE)*AR$39,SUM(AR141,AR151,AR152,AR155,AR161,AR165,AR171))</f>
        <v>1830.4080535001326</v>
      </c>
      <c r="AS140" s="98">
        <f>IF(AND(MASTER_DATA_NORMALIZED!AR133=0,AS$22=$L$22,SUM(AS141,AS151,AS152,AS155,AS161,AS165,AS171)=0),VLOOKUP(MASTER_DATA_PROCESSED!$C140,Backend!$Q$9:$T$52,3,FALSE)*AS$39,SUM(AS141,AS151,AS152,AS155,AS161,AS165,AS171))</f>
        <v>0</v>
      </c>
      <c r="AT140" s="98">
        <f>IF(AND(MASTER_DATA_NORMALIZED!AS133=0,AT$22=$L$22,SUM(AT141,AT151,AT152,AT155,AT161,AT165,AT171)=0),VLOOKUP(MASTER_DATA_PROCESSED!$C140,Backend!$Q$9:$T$52,3,FALSE)*AT$39,SUM(AT141,AT151,AT152,AT155,AT161,AT165,AT171))</f>
        <v>0</v>
      </c>
      <c r="AU140" s="98">
        <f>IF(AND(MASTER_DATA_NORMALIZED!AT133=0,AU$22=$L$22,SUM(AU141,AU151,AU152,AU155,AU161,AU165,AU171)=0),VLOOKUP(MASTER_DATA_PROCESSED!$C140,Backend!$Q$9:$T$52,3,FALSE)*AU$39,SUM(AU141,AU151,AU152,AU155,AU161,AU165,AU171))</f>
        <v>0</v>
      </c>
      <c r="AV140" s="98">
        <f ca="1">IF(AND(MASTER_DATA_NORMALIZED!AU133=0,AV$22=$L$22,SUM(AV141,AV151,AV152,AV155,AV161,AV165,AV171)=0),VLOOKUP(MASTER_DATA_PROCESSED!$C140,Backend!$Q$9:$T$52,3,FALSE)*AV$39,SUM(AV141,AV151,AV152,AV155,AV161,AV165,AV171))</f>
        <v>1200.9043508016853</v>
      </c>
      <c r="AW140" s="98">
        <f>IF(AND(MASTER_DATA_NORMALIZED!AV133=0,AW$22=$L$22,SUM(AW141,AW151,AW152,AW155,AW161,AW165,AW171)=0),VLOOKUP(MASTER_DATA_PROCESSED!$C140,Backend!$Q$9:$T$52,3,FALSE)*AW$39,SUM(AW141,AW151,AW152,AW155,AW161,AW165,AW171))</f>
        <v>0</v>
      </c>
      <c r="AX140" s="98">
        <f>IF(AND(MASTER_DATA_NORMALIZED!AW133=0,AX$22=$L$22,SUM(AX141,AX151,AX152,AX155,AX161,AX165,AX171)=0),VLOOKUP(MASTER_DATA_PROCESSED!$C140,Backend!$Q$9:$T$52,3,FALSE)*AX$39,SUM(AX141,AX151,AX152,AX155,AX161,AX165,AX171))</f>
        <v>0</v>
      </c>
      <c r="AY140" s="98">
        <f>IF(AND(MASTER_DATA_NORMALIZED!AX133=0,AY$22=$L$22,SUM(AY141,AY151,AY152,AY155,AY161,AY165,AY171)=0),VLOOKUP(MASTER_DATA_PROCESSED!$C140,Backend!$Q$9:$T$52,3,FALSE)*AY$39,SUM(AY141,AY151,AY152,AY155,AY161,AY165,AY171))</f>
        <v>0</v>
      </c>
      <c r="AZ140" s="98">
        <f ca="1">IF(AND(MASTER_DATA_NORMALIZED!AY133=0,AZ$22=$L$22,SUM(AZ141,AZ151,AZ152,AZ155,AZ161,AZ165,AZ171)=0),VLOOKUP(MASTER_DATA_PROCESSED!$C140,Backend!$Q$9:$T$52,3,FALSE)*AZ$39,SUM(AZ141,AZ151,AZ152,AZ155,AZ161,AZ165,AZ171))</f>
        <v>4479.7915262833876</v>
      </c>
      <c r="BA140" s="98">
        <f>IF(AND(MASTER_DATA_NORMALIZED!AZ133=0,BA$22=$L$22,SUM(BA141,BA151,BA152,BA155,BA161,BA165,BA171)=0),VLOOKUP(MASTER_DATA_PROCESSED!$C140,Backend!$Q$9:$T$52,3,FALSE)*BA$39,SUM(BA141,BA151,BA152,BA155,BA161,BA165,BA171))</f>
        <v>0</v>
      </c>
      <c r="BB140" s="98">
        <f>IF(AND(MASTER_DATA_NORMALIZED!BA133=0,BB$22=$L$22,SUM(BB141,BB151,BB152,BB155,BB161,BB165,BB171)=0),VLOOKUP(MASTER_DATA_PROCESSED!$C140,Backend!$Q$9:$T$52,3,FALSE)*BB$39,SUM(BB141,BB151,BB152,BB155,BB161,BB165,BB171))</f>
        <v>0</v>
      </c>
      <c r="BC140" s="98">
        <f>IF(AND(MASTER_DATA_NORMALIZED!BB133=0,BC$22=$L$22,SUM(BC141,BC151,BC152,BC155,BC161,BC165,BC171)=0),VLOOKUP(MASTER_DATA_PROCESSED!$C140,Backend!$Q$9:$T$52,3,FALSE)*BC$39,SUM(BC141,BC151,BC152,BC155,BC161,BC165,BC171))</f>
        <v>0</v>
      </c>
      <c r="BD140" s="98">
        <f ca="1">IF(AND(MASTER_DATA_NORMALIZED!BC133=0,BD$22=$L$22,SUM(BD141,BD151,BD152,BD155,BD161,BD165,BD171)=0),VLOOKUP(MASTER_DATA_PROCESSED!$C140,Backend!$Q$9:$T$52,3,FALSE)*BD$39,SUM(BD141,BD151,BD152,BD155,BD161,BD165,BD171))</f>
        <v>2428.075754525486</v>
      </c>
      <c r="BE140" s="98">
        <f>IF(AND(MASTER_DATA_NORMALIZED!BD133=0,BE$22=$L$22,SUM(BE141,BE151,BE152,BE155,BE161,BE165,BE171)=0),VLOOKUP(MASTER_DATA_PROCESSED!$C140,Backend!$Q$9:$T$52,3,FALSE)*BE$39,SUM(BE141,BE151,BE152,BE155,BE161,BE165,BE171))</f>
        <v>0</v>
      </c>
      <c r="BF140" s="98">
        <f>IF(AND(MASTER_DATA_NORMALIZED!BE133=0,BF$22=$L$22,SUM(BF141,BF151,BF152,BF155,BF161,BF165,BF171)=0),VLOOKUP(MASTER_DATA_PROCESSED!$C140,Backend!$Q$9:$T$52,3,FALSE)*BF$39,SUM(BF141,BF151,BF152,BF155,BF161,BF165,BF171))</f>
        <v>0</v>
      </c>
      <c r="BG140" s="98">
        <f>IF(AND(MASTER_DATA_NORMALIZED!BF133=0,BG$22=$L$22,SUM(BG141,BG151,BG152,BG155,BG161,BG165,BG171)=0),VLOOKUP(MASTER_DATA_PROCESSED!$C140,Backend!$Q$9:$T$52,3,FALSE)*BG$39,SUM(BG141,BG151,BG152,BG155,BG161,BG165,BG171))</f>
        <v>0</v>
      </c>
      <c r="BH140" s="98">
        <f ca="1">IF(AND(MASTER_DATA_NORMALIZED!BG133=0,BH$22=$L$22,SUM(BH141,BH151,BH152,BH155,BH161,BH165,BH171)=0),VLOOKUP(MASTER_DATA_PROCESSED!$C140,Backend!$Q$9:$T$52,3,FALSE)*BH$39,SUM(BH141,BH151,BH152,BH155,BH161,BH165,BH171))</f>
        <v>3604.9257101874859</v>
      </c>
      <c r="BI140" s="98">
        <f>IF(AND(MASTER_DATA_NORMALIZED!BH133=0,BI$22=$L$22,SUM(BI141,BI151,BI152,BI155,BI161,BI165,BI171)=0),VLOOKUP(MASTER_DATA_PROCESSED!$C140,Backend!$Q$9:$T$52,3,FALSE)*BI$39,SUM(BI141,BI151,BI152,BI155,BI161,BI165,BI171))</f>
        <v>0</v>
      </c>
      <c r="BJ140" s="98">
        <f>IF(AND(MASTER_DATA_NORMALIZED!BI133=0,BJ$22=$L$22,SUM(BJ141,BJ151,BJ152,BJ155,BJ161,BJ165,BJ171)=0),VLOOKUP(MASTER_DATA_PROCESSED!$C140,Backend!$Q$9:$T$52,3,FALSE)*BJ$39,SUM(BJ141,BJ151,BJ152,BJ155,BJ161,BJ165,BJ171))</f>
        <v>0</v>
      </c>
      <c r="BK140" s="98">
        <f>IF(AND(MASTER_DATA_NORMALIZED!BJ133=0,BK$22=$L$22,SUM(BK141,BK151,BK152,BK155,BK161,BK165,BK171)=0),VLOOKUP(MASTER_DATA_PROCESSED!$C140,Backend!$Q$9:$T$52,3,FALSE)*BK$39,SUM(BK141,BK151,BK152,BK155,BK161,BK165,BK171))</f>
        <v>0</v>
      </c>
      <c r="BL140" s="98">
        <f ca="1">IF(AND(MASTER_DATA_NORMALIZED!BK133=0,BL$22=$L$22,SUM(BL141,BL151,BL152,BL155,BL161,BL165,BL171)=0),VLOOKUP(MASTER_DATA_PROCESSED!$C140,Backend!$Q$9:$T$52,3,FALSE)*BL$39,SUM(BL141,BL151,BL152,BL155,BL161,BL165,BL171))</f>
        <v>1911.8161041643259</v>
      </c>
      <c r="BM140" s="98">
        <f>IF(AND(MASTER_DATA_NORMALIZED!BL133=0,BM$22=$L$22,SUM(BM141,BM151,BM152,BM155,BM161,BM165,BM171)=0),VLOOKUP(MASTER_DATA_PROCESSED!$C140,Backend!$Q$9:$T$52,3,FALSE)*BM$39,SUM(BM141,BM151,BM152,BM155,BM161,BM165,BM171))</f>
        <v>0</v>
      </c>
      <c r="BN140" s="98">
        <f>IF(AND(MASTER_DATA_NORMALIZED!BM133=0,BN$22=$L$22,SUM(BN141,BN151,BN152,BN155,BN161,BN165,BN171)=0),VLOOKUP(MASTER_DATA_PROCESSED!$C140,Backend!$Q$9:$T$52,3,FALSE)*BN$39,SUM(BN141,BN151,BN152,BN155,BN161,BN165,BN171))</f>
        <v>0</v>
      </c>
      <c r="BO140" s="98">
        <f>IF(AND(MASTER_DATA_NORMALIZED!BN133=0,BO$22=$L$22,SUM(BO141,BO151,BO152,BO155,BO161,BO165,BO171)=0),VLOOKUP(MASTER_DATA_PROCESSED!$C140,Backend!$Q$9:$T$52,3,FALSE)*BO$39,SUM(BO141,BO151,BO152,BO155,BO161,BO165,BO171))</f>
        <v>0</v>
      </c>
      <c r="BP140" s="98">
        <f>IF(AND(MASTER_DATA_NORMALIZED!BO133=0,BP$22=$L$22,SUM(BP141,BP151,BP152,BP155,BP161,BP165,BP171)=0),VLOOKUP(MASTER_DATA_PROCESSED!$C140,Backend!$Q$9:$T$52,3,FALSE)*BP$39,SUM(BP141,BP151,BP152,BP155,BP161,BP165,BP171))</f>
        <v>2966.4256266609209</v>
      </c>
      <c r="BQ140" s="98">
        <f>IF(AND(MASTER_DATA_NORMALIZED!BP133=0,BQ$22=$L$22,SUM(BQ141,BQ151,BQ152,BQ155,BQ161,BQ165,BQ171)=0),VLOOKUP(MASTER_DATA_PROCESSED!$C140,Backend!$Q$9:$T$52,3,FALSE)*BQ$39,SUM(BQ141,BQ151,BQ152,BQ155,BQ161,BQ165,BQ171))</f>
        <v>0</v>
      </c>
      <c r="BR140" s="98">
        <f>IF(AND(MASTER_DATA_NORMALIZED!BQ133=0,BR$22=$L$22,SUM(BR141,BR151,BR152,BR155,BR161,BR165,BR171)=0),VLOOKUP(MASTER_DATA_PROCESSED!$C140,Backend!$Q$9:$T$52,3,FALSE)*BR$39,SUM(BR141,BR151,BR152,BR155,BR161,BR165,BR171))</f>
        <v>0</v>
      </c>
      <c r="BS140" s="98">
        <f>IF(AND(MASTER_DATA_NORMALIZED!BR133=0,BS$22=$L$22,SUM(BS141,BS151,BS152,BS155,BS161,BS165,BS171)=0),VLOOKUP(MASTER_DATA_PROCESSED!$C140,Backend!$Q$9:$T$52,3,FALSE)*BS$39,SUM(BS141,BS151,BS152,BS155,BS161,BS165,BS171))</f>
        <v>0</v>
      </c>
      <c r="BT140" s="98">
        <f>IF(AND(MASTER_DATA_NORMALIZED!BS133=0,BT$22=$L$22,SUM(BT141,BT151,BT152,BT155,BT161,BT165,BT171)=0),VLOOKUP(MASTER_DATA_PROCESSED!$C140,Backend!$Q$9:$T$52,3,FALSE)*BT$39,SUM(BT141,BT151,BT152,BT155,BT161,BT165,BT171))</f>
        <v>1174.4070112893642</v>
      </c>
      <c r="BU140" s="98">
        <f>IF(AND(MASTER_DATA_NORMALIZED!BT133=0,BU$22=$L$22,SUM(BU141,BU151,BU152,BU155,BU161,BU165,BU171)=0),VLOOKUP(MASTER_DATA_PROCESSED!$C140,Backend!$Q$9:$T$52,3,FALSE)*BU$39,SUM(BU141,BU151,BU152,BU155,BU161,BU165,BU171))</f>
        <v>0</v>
      </c>
      <c r="BV140" s="98">
        <f>IF(AND(MASTER_DATA_NORMALIZED!BU133=0,BV$22=$L$22,SUM(BV141,BV151,BV152,BV155,BV161,BV165,BV171)=0),VLOOKUP(MASTER_DATA_PROCESSED!$C140,Backend!$Q$9:$T$52,3,FALSE)*BV$39,SUM(BV141,BV151,BV152,BV155,BV161,BV165,BV171))</f>
        <v>0</v>
      </c>
      <c r="BW140" s="98">
        <f>IF(AND(MASTER_DATA_NORMALIZED!BV133=0,BW$22=$L$22,SUM(BW141,BW151,BW152,BW155,BW161,BW165,BW171)=0),VLOOKUP(MASTER_DATA_PROCESSED!$C140,Backend!$Q$9:$T$52,3,FALSE)*BW$39,SUM(BW141,BW151,BW152,BW155,BW161,BW165,BW171))</f>
        <v>0</v>
      </c>
      <c r="BX140" s="98">
        <f>IF(AND(MASTER_DATA_NORMALIZED!BW133=0,BX$22=$L$22,SUM(BX141,BX151,BX152,BX155,BX161,BX165,BX171)=0),VLOOKUP(MASTER_DATA_PROCESSED!$C140,Backend!$Q$9:$T$52,3,FALSE)*BX$39,SUM(BX141,BX151,BX152,BX155,BX161,BX165,BX171))</f>
        <v>902.50909767654923</v>
      </c>
      <c r="BY140" s="98">
        <f>IF(AND(MASTER_DATA_NORMALIZED!BX133=0,BY$22=$L$22,SUM(BY141,BY151,BY152,BY155,BY161,BY165,BY171)=0),VLOOKUP(MASTER_DATA_PROCESSED!$C140,Backend!$Q$9:$T$52,3,FALSE)*BY$39,SUM(BY141,BY151,BY152,BY155,BY161,BY165,BY171))</f>
        <v>0</v>
      </c>
      <c r="BZ140" s="98">
        <f>IF(AND(MASTER_DATA_NORMALIZED!BY133=0,BZ$22=$L$22,SUM(BZ141,BZ151,BZ152,BZ155,BZ161,BZ165,BZ171)=0),VLOOKUP(MASTER_DATA_PROCESSED!$C140,Backend!$Q$9:$T$52,3,FALSE)*BZ$39,SUM(BZ141,BZ151,BZ152,BZ155,BZ161,BZ165,BZ171))</f>
        <v>0</v>
      </c>
      <c r="CA140" s="98">
        <f>IF(AND(MASTER_DATA_NORMALIZED!BZ133=0,CA$22=$L$22,SUM(CA141,CA151,CA152,CA155,CA161,CA165,CA171)=0),VLOOKUP(MASTER_DATA_PROCESSED!$C140,Backend!$Q$9:$T$52,3,FALSE)*CA$39,SUM(CA141,CA151,CA152,CA155,CA161,CA165,CA171))</f>
        <v>0</v>
      </c>
      <c r="CB140" s="98">
        <f>IF(AND(MASTER_DATA_NORMALIZED!CA133=0,CB$22=$L$22,SUM(CB141,CB151,CB152,CB155,CB161,CB165,CB171)=0),VLOOKUP(MASTER_DATA_PROCESSED!$C140,Backend!$Q$9:$T$52,3,FALSE)*CB$39,SUM(CB141,CB151,CB152,CB155,CB161,CB165,CB171))</f>
        <v>726.62337662337666</v>
      </c>
      <c r="CC140" s="98">
        <f>IF(AND(MASTER_DATA_NORMALIZED!CB133=0,CC$22=$L$22,SUM(CC141,CC151,CC152,CC155,CC161,CC165,CC171)=0),VLOOKUP(MASTER_DATA_PROCESSED!$C140,Backend!$Q$9:$T$52,3,FALSE)*CC$39,SUM(CC141,CC151,CC152,CC155,CC161,CC165,CC171))</f>
        <v>0</v>
      </c>
      <c r="CD140" s="98">
        <f>IF(AND(MASTER_DATA_NORMALIZED!CC133=0,CD$22=$L$22,SUM(CD141,CD151,CD152,CD155,CD161,CD165,CD171)=0),VLOOKUP(MASTER_DATA_PROCESSED!$C140,Backend!$Q$9:$T$52,3,FALSE)*CD$39,SUM(CD141,CD151,CD152,CD155,CD161,CD165,CD171))</f>
        <v>0</v>
      </c>
      <c r="CE140" s="98">
        <f>IF(AND(MASTER_DATA_NORMALIZED!CD133=0,CE$22=$L$22,SUM(CE141,CE151,CE152,CE155,CE161,CE165,CE171)=0),VLOOKUP(MASTER_DATA_PROCESSED!$C140,Backend!$Q$9:$T$52,3,FALSE)*CE$39,SUM(CE141,CE151,CE152,CE155,CE161,CE165,CE171))</f>
        <v>0</v>
      </c>
      <c r="CF140" s="98">
        <f>IF(AND(MASTER_DATA_NORMALIZED!CE133=0,CF$22=$L$22,SUM(CF141,CF151,CF152,CF155,CF161,CF165,CF171)=0),VLOOKUP(MASTER_DATA_PROCESSED!$C140,Backend!$Q$9:$T$52,3,FALSE)*CF$39,SUM(CF141,CF151,CF152,CF155,CF161,CF165,CF171))</f>
        <v>925.82853198065152</v>
      </c>
      <c r="CG140" s="98">
        <f>IF(AND(MASTER_DATA_NORMALIZED!CF133=0,CG$22=$L$22,SUM(CG141,CG151,CG152,CG155,CG161,CG165,CG171)=0),VLOOKUP(MASTER_DATA_PROCESSED!$C140,Backend!$Q$9:$T$52,3,FALSE)*CG$39,SUM(CG141,CG151,CG152,CG155,CG161,CG165,CG171))</f>
        <v>0</v>
      </c>
      <c r="CH140" s="98">
        <f>IF(AND(MASTER_DATA_NORMALIZED!CG133=0,CH$22=$L$22,SUM(CH141,CH151,CH152,CH155,CH161,CH165,CH171)=0),VLOOKUP(MASTER_DATA_PROCESSED!$C140,Backend!$Q$9:$T$52,3,FALSE)*CH$39,SUM(CH141,CH151,CH152,CH155,CH161,CH165,CH171))</f>
        <v>0</v>
      </c>
      <c r="CI140" s="98">
        <f>IF(AND(MASTER_DATA_NORMALIZED!CH133=0,CI$22=$L$22,SUM(CI141,CI151,CI152,CI155,CI161,CI165,CI171)=0),VLOOKUP(MASTER_DATA_PROCESSED!$C140,Backend!$Q$9:$T$52,3,FALSE)*CI$39,SUM(CI141,CI151,CI152,CI155,CI161,CI165,CI171))</f>
        <v>0</v>
      </c>
      <c r="CJ140" s="98">
        <f>IF(AND(MASTER_DATA_NORMALIZED!CI133=0,CJ$22=$L$22,SUM(CJ141,CJ151,CJ152,CJ155,CJ161,CJ165,CJ171)=0),VLOOKUP(MASTER_DATA_PROCESSED!$C140,Backend!$Q$9:$T$52,3,FALSE)*CJ$39,SUM(CJ141,CJ151,CJ152,CJ155,CJ161,CJ165,CJ171))</f>
        <v>889.03888253608443</v>
      </c>
      <c r="CK140" s="98">
        <f>IF(AND(MASTER_DATA_NORMALIZED!CJ133=0,CK$22=$L$22,SUM(CK141,CK151,CK152,CK155,CK161,CK165,CK171)=0),VLOOKUP(MASTER_DATA_PROCESSED!$C140,Backend!$Q$9:$T$52,3,FALSE)*CK$39,SUM(CK141,CK151,CK152,CK155,CK161,CK165,CK171))</f>
        <v>0</v>
      </c>
      <c r="CL140" s="98">
        <f>IF(AND(MASTER_DATA_NORMALIZED!CK133=0,CL$22=$L$22,SUM(CL141,CL151,CL152,CL155,CL161,CL165,CL171)=0),VLOOKUP(MASTER_DATA_PROCESSED!$C140,Backend!$Q$9:$T$52,3,FALSE)*CL$39,SUM(CL141,CL151,CL152,CL155,CL161,CL165,CL171))</f>
        <v>0</v>
      </c>
      <c r="CM140" s="98">
        <f>IF(AND(MASTER_DATA_NORMALIZED!CL133=0,CM$22=$L$22,SUM(CM141,CM151,CM152,CM155,CM161,CM165,CM171)=0),VLOOKUP(MASTER_DATA_PROCESSED!$C140,Backend!$Q$9:$T$52,3,FALSE)*CM$39,SUM(CM141,CM151,CM152,CM155,CM161,CM165,CM171))</f>
        <v>0</v>
      </c>
      <c r="CN140" s="98">
        <f>IF(AND(MASTER_DATA_NORMALIZED!CM133=0,CN$22=$L$22,SUM(CN141,CN151,CN152,CN155,CN161,CN165,CN171)=0),VLOOKUP(MASTER_DATA_PROCESSED!$C140,Backend!$Q$9:$T$52,3,FALSE)*CN$39,SUM(CN141,CN151,CN152,CN155,CN161,CN165,CN171))</f>
        <v>1896.5156273366233</v>
      </c>
      <c r="CO140" s="98">
        <f>IF(AND(MASTER_DATA_NORMALIZED!CN133=0,CO$22=$L$22,SUM(CO141,CO151,CO152,CO155,CO161,CO165,CO171)=0),VLOOKUP(MASTER_DATA_PROCESSED!$C140,Backend!$Q$9:$T$52,3,FALSE)*CO$39,SUM(CO141,CO151,CO152,CO155,CO161,CO165,CO171))</f>
        <v>0</v>
      </c>
      <c r="CP140" s="98">
        <f>IF(AND(MASTER_DATA_NORMALIZED!CO133=0,CP$22=$L$22,SUM(CP141,CP151,CP152,CP155,CP161,CP165,CP171)=0),VLOOKUP(MASTER_DATA_PROCESSED!$C140,Backend!$Q$9:$T$52,3,FALSE)*CP$39,SUM(CP141,CP151,CP152,CP155,CP161,CP165,CP171))</f>
        <v>0</v>
      </c>
      <c r="CQ140" s="98">
        <f>IF(AND(MASTER_DATA_NORMALIZED!CP133=0,CQ$22=$L$22,SUM(CQ141,CQ151,CQ152,CQ155,CQ161,CQ165,CQ171)=0),VLOOKUP(MASTER_DATA_PROCESSED!$C140,Backend!$Q$9:$T$52,3,FALSE)*CQ$39,SUM(CQ141,CQ151,CQ152,CQ155,CQ161,CQ165,CQ171))</f>
        <v>0</v>
      </c>
      <c r="CR140" s="98">
        <f>IF(AND(MASTER_DATA_NORMALIZED!CQ133=0,CR$22=$L$22,SUM(CR141,CR151,CR152,CR155,CR161,CR165,CR171)=0),VLOOKUP(MASTER_DATA_PROCESSED!$C140,Backend!$Q$9:$T$52,3,FALSE)*CR$39,SUM(CR141,CR151,CR152,CR155,CR161,CR165,CR171))</f>
        <v>2415.6975072183686</v>
      </c>
      <c r="CS140" s="98">
        <f>IF(AND(MASTER_DATA_NORMALIZED!CR133=0,CS$22=$L$22,SUM(CS141,CS151,CS152,CS155,CS161,CS165,CS171)=0),VLOOKUP(MASTER_DATA_PROCESSED!$C140,Backend!$Q$9:$T$52,3,FALSE)*CS$39,SUM(CS141,CS151,CS152,CS155,CS161,CS165,CS171))</f>
        <v>0</v>
      </c>
      <c r="CT140" s="98">
        <f>IF(AND(MASTER_DATA_NORMALIZED!CS133=0,CT$22=$L$22,SUM(CT141,CT151,CT152,CT155,CT161,CT165,CT171)=0),VLOOKUP(MASTER_DATA_PROCESSED!$C140,Backend!$Q$9:$T$52,3,FALSE)*CT$39,SUM(CT141,CT151,CT152,CT155,CT161,CT165,CT171))</f>
        <v>0</v>
      </c>
      <c r="CU140" s="98">
        <f>IF(AND(MASTER_DATA_NORMALIZED!CT133=0,CU$22=$L$22,SUM(CU141,CU151,CU152,CU155,CU161,CU165,CU171)=0),VLOOKUP(MASTER_DATA_PROCESSED!$C140,Backend!$Q$9:$T$52,3,FALSE)*CU$39,SUM(CU141,CU151,CU152,CU155,CU161,CU165,CU171))</f>
        <v>0</v>
      </c>
      <c r="CV140" s="98">
        <f ca="1">IF(AND(MASTER_DATA_NORMALIZED!CU133=0,CV$22=$L$22,SUM(CV141,CV151,CV152,CV155,CV161,CV165,CV171)=0),VLOOKUP(MASTER_DATA_PROCESSED!$C140,Backend!$Q$9:$T$52,3,FALSE)*CV$39,SUM(CV141,CV151,CV152,CV155,CV161,CV165,CV171))</f>
        <v>1076.1327869044962</v>
      </c>
      <c r="CW140" s="98">
        <f>IF(AND(MASTER_DATA_NORMALIZED!CV133=0,CW$22=$L$22,SUM(CW141,CW151,CW152,CW155,CW161,CW165,CW171)=0),VLOOKUP(MASTER_DATA_PROCESSED!$C140,Backend!$Q$9:$T$52,3,FALSE)*CW$39,SUM(CW141,CW151,CW152,CW155,CW161,CW165,CW171))</f>
        <v>0</v>
      </c>
      <c r="CX140" s="98">
        <f>IF(AND(MASTER_DATA_NORMALIZED!CW133=0,CX$22=$L$22,SUM(CX141,CX151,CX152,CX155,CX161,CX165,CX171)=0),VLOOKUP(MASTER_DATA_PROCESSED!$C140,Backend!$Q$9:$T$52,3,FALSE)*CX$39,SUM(CX141,CX151,CX152,CX155,CX161,CX165,CX171))</f>
        <v>0</v>
      </c>
      <c r="CY140" s="98">
        <f>IF(AND(MASTER_DATA_NORMALIZED!CX133=0,CY$22=$L$22,SUM(CY141,CY151,CY152,CY155,CY161,CY165,CY171)=0),VLOOKUP(MASTER_DATA_PROCESSED!$C140,Backend!$Q$9:$T$52,3,FALSE)*CY$39,SUM(CY141,CY151,CY152,CY155,CY161,CY165,CY171))</f>
        <v>0</v>
      </c>
      <c r="CZ140" s="98">
        <f ca="1">IF(AND(MASTER_DATA_NORMALIZED!CY133=0,CZ$22=$L$22,SUM(CZ141,CZ151,CZ152,CZ155,CZ161,CZ165,CZ171)=0),VLOOKUP(MASTER_DATA_PROCESSED!$C140,Backend!$Q$9:$T$52,3,FALSE)*CZ$39,SUM(CZ141,CZ151,CZ152,CZ155,CZ161,CZ165,CZ171))</f>
        <v>1217.2205698173138</v>
      </c>
      <c r="DA140" s="98" t="e">
        <f>IF(AND(MASTER_DATA_NORMALIZED!CZ133=0,DA$22=$L$22,SUM(DA141,DA151,DA152,DA155,DA161,DA165,DA171)=0),VLOOKUP(MASTER_DATA_PROCESSED!$C140,Backend!$Q$9:$T$52,3,FALSE)*DA$39,SUM(DA141,DA151,DA152,DA155,DA161,DA165,DA171))</f>
        <v>#DIV/0!</v>
      </c>
      <c r="DB140" s="98" t="e">
        <f>IF(AND(MASTER_DATA_NORMALIZED!DA133=0,DB$22=$L$22,SUM(DB141,DB151,DB152,DB155,DB161,DB165,DB171)=0),VLOOKUP(MASTER_DATA_PROCESSED!$C140,Backend!$Q$9:$T$52,3,FALSE)*DB$39,SUM(DB141,DB151,DB152,DB155,DB161,DB165,DB171))</f>
        <v>#DIV/0!</v>
      </c>
      <c r="DC140" s="98" t="e">
        <f>IF(AND(MASTER_DATA_NORMALIZED!DB133=0,DC$22=$L$22,SUM(DC141,DC151,DC152,DC155,DC161,DC165,DC171)=0),VLOOKUP(MASTER_DATA_PROCESSED!$C140,Backend!$Q$9:$T$52,3,FALSE)*DC$39,SUM(DC141,DC151,DC152,DC155,DC161,DC165,DC171))</f>
        <v>#DIV/0!</v>
      </c>
      <c r="DD140" s="98" t="e">
        <f>IF(AND(MASTER_DATA_NORMALIZED!DC133=0,DD$22=$L$22,SUM(DD141,DD151,DD152,DD155,DD161,DD165,DD171)=0),VLOOKUP(MASTER_DATA_PROCESSED!$C140,Backend!$Q$9:$T$52,3,FALSE)*DD$39,SUM(DD141,DD151,DD152,DD155,DD161,DD165,DD171))</f>
        <v>#DIV/0!</v>
      </c>
      <c r="DE140" s="98" t="e">
        <f>IF(AND(MASTER_DATA_NORMALIZED!DD133=0,DE$22=$L$22,SUM(DE141,DE151,DE152,DE155,DE161,DE165,DE171)=0),VLOOKUP(MASTER_DATA_PROCESSED!$C140,Backend!$Q$9:$T$52,3,FALSE)*DE$39,SUM(DE141,DE151,DE152,DE155,DE161,DE165,DE171))</f>
        <v>#N/A</v>
      </c>
      <c r="DF140" s="98">
        <f>IF(AND(MASTER_DATA_NORMALIZED!DE133=0,DF$22=$L$22,SUM(DF141,DF151,DF152,DF155,DF161,DF165,DF171)=0),VLOOKUP(MASTER_DATA_PROCESSED!$C140,Backend!$Q$9:$T$52,3,FALSE)*DF$39,SUM(DF141,DF151,DF152,DF155,DF161,DF165,DF171))</f>
        <v>0</v>
      </c>
      <c r="DG140" s="98">
        <f>IF(AND(MASTER_DATA_NORMALIZED!DF133=0,DG$22=$L$22,SUM(DG141,DG151,DG152,DG155,DG161,DG165,DG171)=0),VLOOKUP(MASTER_DATA_PROCESSED!$C140,Backend!$Q$9:$T$52,3,FALSE)*DG$39,SUM(DG141,DG151,DG152,DG155,DG161,DG165,DG171))</f>
        <v>0</v>
      </c>
      <c r="DH140" s="98">
        <f>IF(AND(MASTER_DATA_NORMALIZED!DG133=0,DH$22=$L$22,SUM(DH141,DH151,DH152,DH155,DH161,DH165,DH171)=0),VLOOKUP(MASTER_DATA_PROCESSED!$C140,Backend!$Q$9:$T$52,3,FALSE)*DH$39,SUM(DH141,DH151,DH152,DH155,DH161,DH165,DH171))</f>
        <v>1865.5117032015557</v>
      </c>
      <c r="DI140" s="98">
        <f>IF(AND(MASTER_DATA_NORMALIZED!DH133=0,DI$22=$L$22,SUM(DI141,DI151,DI152,DI155,DI161,DI165,DI171)=0),VLOOKUP(MASTER_DATA_PROCESSED!$C140,Backend!$Q$9:$T$52,3,FALSE)*DI$39,SUM(DI141,DI151,DI152,DI155,DI161,DI165,DI171))</f>
        <v>0</v>
      </c>
      <c r="DJ140" s="98">
        <f>IF(AND(MASTER_DATA_NORMALIZED!DI133=0,DJ$22=$L$22,SUM(DJ141,DJ151,DJ152,DJ155,DJ161,DJ165,DJ171)=0),VLOOKUP(MASTER_DATA_PROCESSED!$C140,Backend!$Q$9:$T$52,3,FALSE)*DJ$39,SUM(DJ141,DJ151,DJ152,DJ155,DJ161,DJ165,DJ171))</f>
        <v>0</v>
      </c>
      <c r="DK140" s="98">
        <f>IF(AND(MASTER_DATA_NORMALIZED!DJ133=0,DK$22=$L$22,SUM(DK141,DK151,DK152,DK155,DK161,DK165,DK171)=0),VLOOKUP(MASTER_DATA_PROCESSED!$C140,Backend!$Q$9:$T$52,3,FALSE)*DK$39,SUM(DK141,DK151,DK152,DK155,DK161,DK165,DK171))</f>
        <v>0</v>
      </c>
      <c r="DL140" s="98">
        <f>IF(AND(MASTER_DATA_NORMALIZED!DK133=0,DL$22=$L$22,SUM(DL141,DL151,DL152,DL155,DL161,DL165,DL171)=0),VLOOKUP(MASTER_DATA_PROCESSED!$C140,Backend!$Q$9:$T$52,3,FALSE)*DL$39,SUM(DL141,DL151,DL152,DL155,DL161,DL165,DL171))</f>
        <v>1474.1264666769302</v>
      </c>
      <c r="DM140" s="98">
        <f>IF(AND(MASTER_DATA_NORMALIZED!DL133=0,DM$22=$L$22,SUM(DM141,DM151,DM152,DM155,DM161,DM165,DM171)=0),VLOOKUP(MASTER_DATA_PROCESSED!$C140,Backend!$Q$9:$T$52,3,FALSE)*DM$39,SUM(DM141,DM151,DM152,DM155,DM161,DM165,DM171))</f>
        <v>0</v>
      </c>
      <c r="DN140" s="98">
        <f>IF(AND(MASTER_DATA_NORMALIZED!DM133=0,DN$22=$L$22,SUM(DN141,DN151,DN152,DN155,DN161,DN165,DN171)=0),VLOOKUP(MASTER_DATA_PROCESSED!$C140,Backend!$Q$9:$T$52,3,FALSE)*DN$39,SUM(DN141,DN151,DN152,DN155,DN161,DN165,DN171))</f>
        <v>0</v>
      </c>
      <c r="DO140" s="98">
        <f>IF(AND(MASTER_DATA_NORMALIZED!DN133=0,DO$22=$L$22,SUM(DO141,DO151,DO152,DO155,DO161,DO165,DO171)=0),VLOOKUP(MASTER_DATA_PROCESSED!$C140,Backend!$Q$9:$T$52,3,FALSE)*DO$39,SUM(DO141,DO151,DO152,DO155,DO161,DO165,DO171))</f>
        <v>0</v>
      </c>
      <c r="DP140" s="98">
        <f>IF(AND(MASTER_DATA_NORMALIZED!DO133=0,DP$22=$L$22,SUM(DP141,DP151,DP152,DP155,DP161,DP165,DP171)=0),VLOOKUP(MASTER_DATA_PROCESSED!$C140,Backend!$Q$9:$T$52,3,FALSE)*DP$39,SUM(DP141,DP151,DP152,DP155,DP161,DP165,DP171))</f>
        <v>1237.3690416144545</v>
      </c>
      <c r="DQ140" s="98">
        <f>IF(AND(MASTER_DATA_NORMALIZED!DP133=0,DQ$22=$L$22,SUM(DQ141,DQ151,DQ152,DQ155,DQ161,DQ165,DQ171)=0),VLOOKUP(MASTER_DATA_PROCESSED!$C140,Backend!$Q$9:$T$52,3,FALSE)*DQ$39,SUM(DQ141,DQ151,DQ152,DQ155,DQ161,DQ165,DQ171))</f>
        <v>0</v>
      </c>
      <c r="DR140" s="98">
        <f>IF(AND(MASTER_DATA_NORMALIZED!DQ133=0,DR$22=$L$22,SUM(DR141,DR151,DR152,DR155,DR161,DR165,DR171)=0),VLOOKUP(MASTER_DATA_PROCESSED!$C140,Backend!$Q$9:$T$52,3,FALSE)*DR$39,SUM(DR141,DR151,DR152,DR155,DR161,DR165,DR171))</f>
        <v>0</v>
      </c>
      <c r="DS140" s="98">
        <f>IF(AND(MASTER_DATA_NORMALIZED!DR133=0,DS$22=$L$22,SUM(DS141,DS151,DS152,DS155,DS161,DS165,DS171)=0),VLOOKUP(MASTER_DATA_PROCESSED!$C140,Backend!$Q$9:$T$52,3,FALSE)*DS$39,SUM(DS141,DS151,DS152,DS155,DS161,DS165,DS171))</f>
        <v>0</v>
      </c>
      <c r="DT140" s="98">
        <f>IF(AND(MASTER_DATA_NORMALIZED!DS133=0,DT$22=$L$22,SUM(DT141,DT151,DT152,DT155,DT161,DT165,DT171)=0),VLOOKUP(MASTER_DATA_PROCESSED!$C140,Backend!$Q$9:$T$52,3,FALSE)*DT$39,SUM(DT141,DT151,DT152,DT155,DT161,DT165,DT171))</f>
        <v>1108.7573063756079</v>
      </c>
      <c r="DU140" s="98">
        <f>IF(AND(MASTER_DATA_NORMALIZED!DT133=0,DU$22=$L$22,SUM(DU141,DU151,DU152,DU155,DU161,DU165,DU171)=0),VLOOKUP(MASTER_DATA_PROCESSED!$C140,Backend!$Q$9:$T$52,3,FALSE)*DU$39,SUM(DU141,DU151,DU152,DU155,DU161,DU165,DU171))</f>
        <v>0</v>
      </c>
      <c r="DV140" s="98">
        <f>IF(AND(MASTER_DATA_NORMALIZED!DU133=0,DV$22=$L$22,SUM(DV141,DV151,DV152,DV155,DV161,DV165,DV171)=0),VLOOKUP(MASTER_DATA_PROCESSED!$C140,Backend!$Q$9:$T$52,3,FALSE)*DV$39,SUM(DV141,DV151,DV152,DV155,DV161,DV165,DV171))</f>
        <v>0</v>
      </c>
      <c r="DW140" s="98">
        <f>IF(AND(MASTER_DATA_NORMALIZED!DV133=0,DW$22=$L$22,SUM(DW141,DW151,DW152,DW155,DW161,DW165,DW171)=0),VLOOKUP(MASTER_DATA_PROCESSED!$C140,Backend!$Q$9:$T$52,3,FALSE)*DW$39,SUM(DW141,DW151,DW152,DW155,DW161,DW165,DW171))</f>
        <v>0</v>
      </c>
      <c r="DX140" s="98">
        <f>IF(AND(MASTER_DATA_NORMALIZED!DW133=0,DX$22=$L$22,SUM(DX141,DX151,DX152,DX155,DX161,DX165,DX171)=0),VLOOKUP(MASTER_DATA_PROCESSED!$C140,Backend!$Q$9:$T$52,3,FALSE)*DX$39,SUM(DX141,DX151,DX152,DX155,DX161,DX165,DX171))</f>
        <v>1033.5364899783137</v>
      </c>
      <c r="DY140" s="98">
        <f>IF(AND(MASTER_DATA_NORMALIZED!DX133=0,DY$22=$L$22,SUM(DY141,DY151,DY152,DY155,DY161,DY165,DY171)=0),VLOOKUP(MASTER_DATA_PROCESSED!$C140,Backend!$Q$9:$T$52,3,FALSE)*DY$39,SUM(DY141,DY151,DY152,DY155,DY161,DY165,DY171))</f>
        <v>0</v>
      </c>
      <c r="DZ140" s="98">
        <f>IF(AND(MASTER_DATA_NORMALIZED!DY133=0,DZ$22=$L$22,SUM(DZ141,DZ151,DZ152,DZ155,DZ161,DZ165,DZ171)=0),VLOOKUP(MASTER_DATA_PROCESSED!$C140,Backend!$Q$9:$T$52,3,FALSE)*DZ$39,SUM(DZ141,DZ151,DZ152,DZ155,DZ161,DZ165,DZ171))</f>
        <v>0</v>
      </c>
      <c r="EA140" s="98">
        <f>IF(AND(MASTER_DATA_NORMALIZED!DZ133=0,EA$22=$L$22,SUM(EA141,EA151,EA152,EA155,EA161,EA165,EA171)=0),VLOOKUP(MASTER_DATA_PROCESSED!$C140,Backend!$Q$9:$T$52,3,FALSE)*EA$39,SUM(EA141,EA151,EA152,EA155,EA161,EA165,EA171))</f>
        <v>0</v>
      </c>
      <c r="EB140" s="98">
        <f>IF(AND(MASTER_DATA_NORMALIZED!EA133=0,EB$22=$L$22,SUM(EB141,EB151,EB152,EB155,EB161,EB165,EB171)=0),VLOOKUP(MASTER_DATA_PROCESSED!$C140,Backend!$Q$9:$T$52,3,FALSE)*EB$39,SUM(EB141,EB151,EB152,EB155,EB161,EB165,EB171))</f>
        <v>1020.5605358139309</v>
      </c>
      <c r="EC140" s="98" t="e">
        <f>IF(AND(MASTER_DATA_NORMALIZED!EB133=0,EC$22=$L$22,SUM(EC141,EC151,EC152,EC155,EC161,EC165,EC171)=0),VLOOKUP(MASTER_DATA_PROCESSED!$C140,Backend!$Q$9:$T$52,3,FALSE)*EC$39,SUM(EC141,EC151,EC152,EC155,EC161,EC165,EC171))</f>
        <v>#DIV/0!</v>
      </c>
      <c r="ED140" s="98" t="e">
        <f>IF(AND(MASTER_DATA_NORMALIZED!EC133=0,ED$22=$L$22,SUM(ED141,ED151,ED152,ED155,ED161,ED165,ED171)=0),VLOOKUP(MASTER_DATA_PROCESSED!$C140,Backend!$Q$9:$T$52,3,FALSE)*ED$39,SUM(ED141,ED151,ED152,ED155,ED161,ED165,ED171))</f>
        <v>#DIV/0!</v>
      </c>
      <c r="EE140" s="98" t="e">
        <f>IF(AND(MASTER_DATA_NORMALIZED!ED133=0,EE$22=$L$22,SUM(EE141,EE151,EE152,EE155,EE161,EE165,EE171)=0),VLOOKUP(MASTER_DATA_PROCESSED!$C140,Backend!$Q$9:$T$52,3,FALSE)*EE$39,SUM(EE141,EE151,EE152,EE155,EE161,EE165,EE171))</f>
        <v>#DIV/0!</v>
      </c>
      <c r="EF140" s="98" t="e">
        <f>IF(AND(MASTER_DATA_NORMALIZED!EE133=0,EF$22=$L$22,SUM(EF141,EF151,EF152,EF155,EF161,EF165,EF171)=0),VLOOKUP(MASTER_DATA_PROCESSED!$C140,Backend!$Q$9:$T$52,3,FALSE)*EF$39,SUM(EF141,EF151,EF152,EF155,EF161,EF165,EF171))</f>
        <v>#DIV/0!</v>
      </c>
      <c r="EG140" s="98" t="e">
        <f>IF(AND(MASTER_DATA_NORMALIZED!EF133=0,EG$22=$L$22,SUM(EG141,EG151,EG152,EG155,EG161,EG165,EG171)=0),VLOOKUP(MASTER_DATA_PROCESSED!$C140,Backend!$Q$9:$T$52,3,FALSE)*EG$39,SUM(EG141,EG151,EG152,EG155,EG161,EG165,EG171))</f>
        <v>#VALUE!</v>
      </c>
      <c r="EH140" s="98">
        <f>IF(AND(MASTER_DATA_NORMALIZED!EG133=0,EH$22=$L$22,SUM(EH141,EH151,EH152,EH155,EH161,EH165,EH171)=0),VLOOKUP(MASTER_DATA_PROCESSED!$C140,Backend!$Q$9:$T$52,3,FALSE)*EH$39,SUM(EH141,EH151,EH152,EH155,EH161,EH165,EH171))</f>
        <v>0</v>
      </c>
      <c r="EI140" s="98">
        <f>IF(AND(MASTER_DATA_NORMALIZED!EH133=0,EI$22=$L$22,SUM(EI141,EI151,EI152,EI155,EI161,EI165,EI171)=0),VLOOKUP(MASTER_DATA_PROCESSED!$C140,Backend!$Q$9:$T$52,3,FALSE)*EI$39,SUM(EI141,EI151,EI152,EI155,EI161,EI165,EI171))</f>
        <v>0</v>
      </c>
      <c r="EJ140" s="98">
        <f>IF(AND(MASTER_DATA_NORMALIZED!EI133=0,EJ$22=$L$22,SUM(EJ141,EJ151,EJ152,EJ155,EJ161,EJ165,EJ171)=0),VLOOKUP(MASTER_DATA_PROCESSED!$C140,Backend!$Q$9:$T$52,3,FALSE)*EJ$39,SUM(EJ141,EJ151,EJ152,EJ155,EJ161,EJ165,EJ171))</f>
        <v>1126.4175881790879</v>
      </c>
      <c r="EK140" s="98">
        <f>IF(AND(MASTER_DATA_NORMALIZED!EJ133=0,EK$22=$L$22,SUM(EK141,EK151,EK152,EK155,EK161,EK165,EK171)=0),VLOOKUP(MASTER_DATA_PROCESSED!$C140,Backend!$Q$9:$T$52,3,FALSE)*EK$39,SUM(EK141,EK151,EK152,EK155,EK161,EK165,EK171))</f>
        <v>0</v>
      </c>
      <c r="EL140" s="98">
        <f>IF(AND(MASTER_DATA_NORMALIZED!EK133=0,EL$22=$L$22,SUM(EL141,EL151,EL152,EL155,EL161,EL165,EL171)=0),VLOOKUP(MASTER_DATA_PROCESSED!$C140,Backend!$Q$9:$T$52,3,FALSE)*EL$39,SUM(EL141,EL151,EL152,EL155,EL161,EL165,EL171))</f>
        <v>0</v>
      </c>
      <c r="EM140" s="98">
        <f>IF(AND(MASTER_DATA_NORMALIZED!EL133=0,EM$22=$L$22,SUM(EM141,EM151,EM152,EM155,EM161,EM165,EM171)=0),VLOOKUP(MASTER_DATA_PROCESSED!$C140,Backend!$Q$9:$T$52,3,FALSE)*EM$39,SUM(EM141,EM151,EM152,EM155,EM161,EM165,EM171))</f>
        <v>0</v>
      </c>
      <c r="EN140" s="98">
        <f>IF(AND(MASTER_DATA_NORMALIZED!EM133=0,EN$22=$L$22,SUM(EN141,EN151,EN152,EN155,EN161,EN165,EN171)=0),VLOOKUP(MASTER_DATA_PROCESSED!$C140,Backend!$Q$9:$T$52,3,FALSE)*EN$39,SUM(EN141,EN151,EN152,EN155,EN161,EN165,EN171))</f>
        <v>1461.7692117617989</v>
      </c>
      <c r="EO140" s="98">
        <f>IF(AND(MASTER_DATA_NORMALIZED!EN133=0,EO$22=$L$22,SUM(EO141,EO151,EO152,EO155,EO161,EO165,EO171)=0),VLOOKUP(MASTER_DATA_PROCESSED!$C140,Backend!$Q$9:$T$52,3,FALSE)*EO$39,SUM(EO141,EO151,EO152,EO155,EO161,EO165,EO171))</f>
        <v>0</v>
      </c>
      <c r="EP140" s="98">
        <f>IF(AND(MASTER_DATA_NORMALIZED!EO133=0,EP$22=$L$22,SUM(EP141,EP151,EP152,EP155,EP161,EP165,EP171)=0),VLOOKUP(MASTER_DATA_PROCESSED!$C140,Backend!$Q$9:$T$52,3,FALSE)*EP$39,SUM(EP141,EP151,EP152,EP155,EP161,EP165,EP171))</f>
        <v>0</v>
      </c>
      <c r="EQ140" s="98">
        <f>IF(AND(MASTER_DATA_NORMALIZED!EP133=0,EQ$22=$L$22,SUM(EQ141,EQ151,EQ152,EQ155,EQ161,EQ165,EQ171)=0),VLOOKUP(MASTER_DATA_PROCESSED!$C140,Backend!$Q$9:$T$52,3,FALSE)*EQ$39,SUM(EQ141,EQ151,EQ152,EQ155,EQ161,EQ165,EQ171))</f>
        <v>0</v>
      </c>
      <c r="ER140" s="98">
        <f>IF(AND(MASTER_DATA_NORMALIZED!EQ133=0,ER$22=$L$22,SUM(ER141,ER151,ER152,ER155,ER161,ER165,ER171)=0),VLOOKUP(MASTER_DATA_PROCESSED!$C140,Backend!$Q$9:$T$52,3,FALSE)*ER$39,SUM(ER141,ER151,ER152,ER155,ER161,ER165,ER171))</f>
        <v>1156.9773706244505</v>
      </c>
      <c r="ES140" s="98">
        <f>IF(AND(MASTER_DATA_NORMALIZED!ER133=0,ES$22=$L$22,SUM(ES141,ES151,ES152,ES155,ES161,ES165,ES171)=0),VLOOKUP(MASTER_DATA_PROCESSED!$C140,Backend!$Q$9:$T$52,3,FALSE)*ES$39,SUM(ES141,ES151,ES152,ES155,ES161,ES165,ES171))</f>
        <v>0</v>
      </c>
      <c r="ET140" s="98">
        <f>IF(AND(MASTER_DATA_NORMALIZED!ES133=0,ET$22=$L$22,SUM(ET141,ET151,ET152,ET155,ET161,ET165,ET171)=0),VLOOKUP(MASTER_DATA_PROCESSED!$C140,Backend!$Q$9:$T$52,3,FALSE)*ET$39,SUM(ET141,ET151,ET152,ET155,ET161,ET165,ET171))</f>
        <v>0</v>
      </c>
      <c r="EU140" s="98">
        <f>IF(AND(MASTER_DATA_NORMALIZED!ET133=0,EU$22=$L$22,SUM(EU141,EU151,EU152,EU155,EU161,EU165,EU171)=0),VLOOKUP(MASTER_DATA_PROCESSED!$C140,Backend!$Q$9:$T$52,3,FALSE)*EU$39,SUM(EU141,EU151,EU152,EU155,EU161,EU165,EU171))</f>
        <v>0</v>
      </c>
      <c r="EV140" s="98">
        <f>IF(AND(MASTER_DATA_NORMALIZED!EU133=0,EV$22=$L$22,SUM(EV141,EV151,EV152,EV155,EV161,EV165,EV171)=0),VLOOKUP(MASTER_DATA_PROCESSED!$C140,Backend!$Q$9:$T$52,3,FALSE)*EV$39,SUM(EV141,EV151,EV152,EV155,EV161,EV165,EV171))</f>
        <v>1156.9773706244505</v>
      </c>
      <c r="EW140" s="98">
        <f>IF(AND(MASTER_DATA_NORMALIZED!EV133=0,EW$22=$L$22,SUM(EW141,EW151,EW152,EW155,EW161,EW165,EW171)=0),VLOOKUP(MASTER_DATA_PROCESSED!$C140,Backend!$Q$9:$T$52,3,FALSE)*EW$39,SUM(EW141,EW151,EW152,EW155,EW161,EW165,EW171))</f>
        <v>0</v>
      </c>
      <c r="EX140" s="98">
        <f>IF(AND(MASTER_DATA_NORMALIZED!EW133=0,EX$22=$L$22,SUM(EX141,EX151,EX152,EX155,EX161,EX165,EX171)=0),VLOOKUP(MASTER_DATA_PROCESSED!$C140,Backend!$Q$9:$T$52,3,FALSE)*EX$39,SUM(EX141,EX151,EX152,EX155,EX161,EX165,EX171))</f>
        <v>0</v>
      </c>
      <c r="EY140" s="98">
        <f>IF(AND(MASTER_DATA_NORMALIZED!EX133=0,EY$22=$L$22,SUM(EY141,EY151,EY152,EY155,EY161,EY165,EY171)=0),VLOOKUP(MASTER_DATA_PROCESSED!$C140,Backend!$Q$9:$T$52,3,FALSE)*EY$39,SUM(EY141,EY151,EY152,EY155,EY161,EY165,EY171))</f>
        <v>0</v>
      </c>
      <c r="EZ140" s="98">
        <f>IF(AND(MASTER_DATA_NORMALIZED!EY133=0,EZ$22=$L$22,SUM(EZ141,EZ151,EZ152,EZ155,EZ161,EZ165,EZ171)=0),VLOOKUP(MASTER_DATA_PROCESSED!$C140,Backend!$Q$9:$T$52,3,FALSE)*EZ$39,SUM(EZ141,EZ151,EZ152,EZ155,EZ161,EZ165,EZ171))</f>
        <v>263.27218936957496</v>
      </c>
      <c r="FA140" s="98">
        <f>IF(AND(MASTER_DATA_NORMALIZED!EZ133=0,FA$22=$L$22,SUM(FA141,FA151,FA152,FA155,FA161,FA165,FA171)=0),VLOOKUP(MASTER_DATA_PROCESSED!$C140,Backend!$Q$9:$T$52,3,FALSE)*FA$39,SUM(FA141,FA151,FA152,FA155,FA161,FA165,FA171))</f>
        <v>0</v>
      </c>
      <c r="FB140" s="98">
        <f>IF(AND(MASTER_DATA_NORMALIZED!FA133=0,FB$22=$L$22,SUM(FB141,FB151,FB152,FB155,FB161,FB165,FB171)=0),VLOOKUP(MASTER_DATA_PROCESSED!$C140,Backend!$Q$9:$T$52,3,FALSE)*FB$39,SUM(FB141,FB151,FB152,FB155,FB161,FB165,FB171))</f>
        <v>0</v>
      </c>
      <c r="FC140" s="98">
        <f>IF(AND(MASTER_DATA_NORMALIZED!FB133=0,FC$22=$L$22,SUM(FC141,FC151,FC152,FC155,FC161,FC165,FC171)=0),VLOOKUP(MASTER_DATA_PROCESSED!$C140,Backend!$Q$9:$T$52,3,FALSE)*FC$39,SUM(FC141,FC151,FC152,FC155,FC161,FC165,FC171))</f>
        <v>0</v>
      </c>
      <c r="FD140" s="98">
        <f>IF(AND(MASTER_DATA_NORMALIZED!FC133=0,FD$22=$L$22,SUM(FD141,FD151,FD152,FD155,FD161,FD165,FD171)=0),VLOOKUP(MASTER_DATA_PROCESSED!$C140,Backend!$Q$9:$T$52,3,FALSE)*FD$39,SUM(FD141,FD151,FD152,FD155,FD161,FD165,FD171))</f>
        <v>201.59955389563231</v>
      </c>
      <c r="FE140" s="98">
        <f>IF(AND(MASTER_DATA_NORMALIZED!FD133=0,FE$22=$L$22,SUM(FE141,FE151,FE152,FE155,FE161,FE165,FE171)=0),VLOOKUP(MASTER_DATA_PROCESSED!$C140,Backend!$Q$9:$T$52,3,FALSE)*FE$39,SUM(FE141,FE151,FE152,FE155,FE161,FE165,FE171))</f>
        <v>0</v>
      </c>
      <c r="FF140" s="98">
        <f>IF(AND(MASTER_DATA_NORMALIZED!FE133=0,FF$22=$L$22,SUM(FF141,FF151,FF152,FF155,FF161,FF165,FF171)=0),VLOOKUP(MASTER_DATA_PROCESSED!$C140,Backend!$Q$9:$T$52,3,FALSE)*FF$39,SUM(FF141,FF151,FF152,FF155,FF161,FF165,FF171))</f>
        <v>0</v>
      </c>
      <c r="FG140" s="98">
        <f>IF(AND(MASTER_DATA_NORMALIZED!FF133=0,FG$22=$L$22,SUM(FG141,FG151,FG152,FG155,FG161,FG165,FG171)=0),VLOOKUP(MASTER_DATA_PROCESSED!$C140,Backend!$Q$9:$T$52,3,FALSE)*FG$39,SUM(FG141,FG151,FG152,FG155,FG161,FG165,FG171))</f>
        <v>0</v>
      </c>
      <c r="FH140" s="98">
        <f>IF(AND(MASTER_DATA_NORMALIZED!FG133=0,FH$22=$L$22,SUM(FH141,FH151,FH152,FH155,FH161,FH165,FH171)=0),VLOOKUP(MASTER_DATA_PROCESSED!$C140,Backend!$Q$9:$T$52,3,FALSE)*FH$39,SUM(FH141,FH151,FH152,FH155,FH161,FH165,FH171))</f>
        <v>180.22077324757061</v>
      </c>
      <c r="FI140" s="98">
        <f>IF(AND(MASTER_DATA_NORMALIZED!FH133=0,FI$22=$L$22,SUM(FI141,FI151,FI152,FI155,FI161,FI165,FI171)=0),VLOOKUP(MASTER_DATA_PROCESSED!$C140,Backend!$Q$9:$T$52,3,FALSE)*FI$39,SUM(FI141,FI151,FI152,FI155,FI161,FI165,FI171))</f>
        <v>0</v>
      </c>
      <c r="FJ140" s="98">
        <f>IF(AND(MASTER_DATA_NORMALIZED!FI133=0,FJ$22=$L$22,SUM(FJ141,FJ151,FJ152,FJ155,FJ161,FJ165,FJ171)=0),VLOOKUP(MASTER_DATA_PROCESSED!$C140,Backend!$Q$9:$T$52,3,FALSE)*FJ$39,SUM(FJ141,FJ151,FJ152,FJ155,FJ161,FJ165,FJ171))</f>
        <v>0</v>
      </c>
      <c r="FK140" s="98">
        <f>IF(AND(MASTER_DATA_NORMALIZED!FJ133=0,FK$22=$L$22,SUM(FK141,FK151,FK152,FK155,FK161,FK165,FK171)=0),VLOOKUP(MASTER_DATA_PROCESSED!$C140,Backend!$Q$9:$T$52,3,FALSE)*FK$39,SUM(FK141,FK151,FK152,FK155,FK161,FK165,FK171))</f>
        <v>0</v>
      </c>
      <c r="FL140" s="98">
        <f>IF(AND(MASTER_DATA_NORMALIZED!FK133=0,FL$22=$L$22,SUM(FL141,FL151,FL152,FL155,FL161,FL165,FL171)=0),VLOOKUP(MASTER_DATA_PROCESSED!$C140,Backend!$Q$9:$T$52,3,FALSE)*FL$39,SUM(FL141,FL151,FL152,FL155,FL161,FL165,FL171))</f>
        <v>315.4344019089117</v>
      </c>
      <c r="FM140" s="98">
        <f>IF(AND(MASTER_DATA_NORMALIZED!FL133=0,FM$22=$L$22,SUM(FM141,FM151,FM152,FM155,FM161,FM165,FM171)=0),VLOOKUP(MASTER_DATA_PROCESSED!$C140,Backend!$Q$9:$T$52,3,FALSE)*FM$39,SUM(FM141,FM151,FM152,FM155,FM161,FM165,FM171))</f>
        <v>0</v>
      </c>
      <c r="FN140" s="98">
        <f>IF(AND(MASTER_DATA_NORMALIZED!FM133=0,FN$22=$L$22,SUM(FN141,FN151,FN152,FN155,FN161,FN165,FN171)=0),VLOOKUP(MASTER_DATA_PROCESSED!$C140,Backend!$Q$9:$T$52,3,FALSE)*FN$39,SUM(FN141,FN151,FN152,FN155,FN161,FN165,FN171))</f>
        <v>0</v>
      </c>
      <c r="FO140" s="98">
        <f>IF(AND(MASTER_DATA_NORMALIZED!FN133=0,FO$22=$L$22,SUM(FO141,FO151,FO152,FO155,FO161,FO165,FO171)=0),VLOOKUP(MASTER_DATA_PROCESSED!$C140,Backend!$Q$9:$T$52,3,FALSE)*FO$39,SUM(FO141,FO151,FO152,FO155,FO161,FO165,FO171))</f>
        <v>0</v>
      </c>
      <c r="FP140" s="98">
        <f>IF(AND(MASTER_DATA_NORMALIZED!FO133=0,FP$22=$L$22,SUM(FP141,FP151,FP152,FP155,FP161,FP165,FP171)=0),VLOOKUP(MASTER_DATA_PROCESSED!$C140,Backend!$Q$9:$T$52,3,FALSE)*FP$39,SUM(FP141,FP151,FP152,FP155,FP161,FP165,FP171))</f>
        <v>1174.796001955214</v>
      </c>
      <c r="FQ140" s="98">
        <f>IF(AND(MASTER_DATA_NORMALIZED!FP133=0,FQ$22=$L$22,SUM(FQ141,FQ151,FQ152,FQ155,FQ161,FQ165,FQ171)=0),VLOOKUP(MASTER_DATA_PROCESSED!$C140,Backend!$Q$9:$T$52,3,FALSE)*FQ$39,SUM(FQ141,FQ151,FQ152,FQ155,FQ161,FQ165,FQ171))</f>
        <v>0</v>
      </c>
      <c r="FR140" s="98">
        <f>IF(AND(MASTER_DATA_NORMALIZED!FQ133=0,FR$22=$L$22,SUM(FR141,FR151,FR152,FR155,FR161,FR165,FR171)=0),VLOOKUP(MASTER_DATA_PROCESSED!$C140,Backend!$Q$9:$T$52,3,FALSE)*FR$39,SUM(FR141,FR151,FR152,FR155,FR161,FR165,FR171))</f>
        <v>0</v>
      </c>
      <c r="FS140" s="98">
        <f>IF(AND(MASTER_DATA_NORMALIZED!FR133=0,FS$22=$L$22,SUM(FS141,FS151,FS152,FS155,FS161,FS165,FS171)=0),VLOOKUP(MASTER_DATA_PROCESSED!$C140,Backend!$Q$9:$T$52,3,FALSE)*FS$39,SUM(FS141,FS151,FS152,FS155,FS161,FS165,FS171))</f>
        <v>0</v>
      </c>
      <c r="FT140" s="98">
        <f>IF(AND(MASTER_DATA_NORMALIZED!FS133=0,FT$22=$L$22,SUM(FT141,FT151,FT152,FT155,FT161,FT165,FT171)=0),VLOOKUP(MASTER_DATA_PROCESSED!$C140,Backend!$Q$9:$T$52,3,FALSE)*FT$39,SUM(FT141,FT151,FT152,FT155,FT161,FT165,FT171))</f>
        <v>716.27369348732032</v>
      </c>
      <c r="FU140" s="98">
        <f>IF(AND(MASTER_DATA_NORMALIZED!FT133=0,FU$22=$L$22,SUM(FU141,FU151,FU152,FU155,FU161,FU165,FU171)=0),VLOOKUP(MASTER_DATA_PROCESSED!$C140,Backend!$Q$9:$T$52,3,FALSE)*FU$39,SUM(FU141,FU151,FU152,FU155,FU161,FU165,FU171))</f>
        <v>0</v>
      </c>
      <c r="FV140" s="98">
        <f>IF(AND(MASTER_DATA_NORMALIZED!FU133=0,FV$22=$L$22,SUM(FV141,FV151,FV152,FV155,FV161,FV165,FV171)=0),VLOOKUP(MASTER_DATA_PROCESSED!$C140,Backend!$Q$9:$T$52,3,FALSE)*FV$39,SUM(FV141,FV151,FV152,FV155,FV161,FV165,FV171))</f>
        <v>0</v>
      </c>
      <c r="FW140" s="98">
        <f>IF(AND(MASTER_DATA_NORMALIZED!FV133=0,FW$22=$L$22,SUM(FW141,FW151,FW152,FW155,FW161,FW165,FW171)=0),VLOOKUP(MASTER_DATA_PROCESSED!$C140,Backend!$Q$9:$T$52,3,FALSE)*FW$39,SUM(FW141,FW151,FW152,FW155,FW161,FW165,FW171))</f>
        <v>0</v>
      </c>
      <c r="FX140" s="98">
        <f>IF(AND(MASTER_DATA_NORMALIZED!FW133=0,FX$22=$L$22,SUM(FX141,FX151,FX152,FX155,FX161,FX165,FX171)=0),VLOOKUP(MASTER_DATA_PROCESSED!$C140,Backend!$Q$9:$T$52,3,FALSE)*FX$39,SUM(FX141,FX151,FX152,FX155,FX161,FX165,FX171))</f>
        <v>656.49127288556258</v>
      </c>
      <c r="FY140" s="98">
        <f>IF(AND(MASTER_DATA_NORMALIZED!FX133=0,FY$22=$L$22,SUM(FY141,FY151,FY152,FY155,FY161,FY165,FY171)=0),VLOOKUP(MASTER_DATA_PROCESSED!$C140,Backend!$Q$9:$T$52,3,FALSE)*FY$39,SUM(FY141,FY151,FY152,FY155,FY161,FY165,FY171))</f>
        <v>0</v>
      </c>
      <c r="FZ140" s="98">
        <f>IF(AND(MASTER_DATA_NORMALIZED!FY133=0,FZ$22=$L$22,SUM(FZ141,FZ151,FZ152,FZ155,FZ161,FZ165,FZ171)=0),VLOOKUP(MASTER_DATA_PROCESSED!$C140,Backend!$Q$9:$T$52,3,FALSE)*FZ$39,SUM(FZ141,FZ151,FZ152,FZ155,FZ161,FZ165,FZ171))</f>
        <v>0</v>
      </c>
      <c r="GA140" s="98">
        <f>IF(AND(MASTER_DATA_NORMALIZED!FZ133=0,GA$22=$L$22,SUM(GA141,GA151,GA152,GA155,GA161,GA165,GA171)=0),VLOOKUP(MASTER_DATA_PROCESSED!$C140,Backend!$Q$9:$T$52,3,FALSE)*GA$39,SUM(GA141,GA151,GA152,GA155,GA161,GA165,GA171))</f>
        <v>0</v>
      </c>
      <c r="GB140" s="98">
        <f>IF(AND(MASTER_DATA_NORMALIZED!GA133=0,GB$22=$L$22,SUM(GB141,GB151,GB152,GB155,GB161,GB165,GB171)=0),VLOOKUP(MASTER_DATA_PROCESSED!$C140,Backend!$Q$9:$T$52,3,FALSE)*GB$39,SUM(GB141,GB151,GB152,GB155,GB161,GB165,GB171))</f>
        <v>1040.3305406745662</v>
      </c>
      <c r="GC140" s="98">
        <f>IF(AND(MASTER_DATA_NORMALIZED!GB133=0,GC$22=$L$22,SUM(GC141,GC151,GC152,GC155,GC161,GC165,GC171)=0),VLOOKUP(MASTER_DATA_PROCESSED!$C140,Backend!$Q$9:$T$52,3,FALSE)*GC$39,SUM(GC141,GC151,GC152,GC155,GC161,GC165,GC171))</f>
        <v>0</v>
      </c>
      <c r="GD140" s="98">
        <f>IF(AND(MASTER_DATA_NORMALIZED!GC133=0,GD$22=$L$22,SUM(GD141,GD151,GD152,GD155,GD161,GD165,GD171)=0),VLOOKUP(MASTER_DATA_PROCESSED!$C140,Backend!$Q$9:$T$52,3,FALSE)*GD$39,SUM(GD141,GD151,GD152,GD155,GD161,GD165,GD171))</f>
        <v>0</v>
      </c>
      <c r="GE140" s="98">
        <f>IF(AND(MASTER_DATA_NORMALIZED!GD133=0,GE$22=$L$22,SUM(GE141,GE151,GE152,GE155,GE161,GE165,GE171)=0),VLOOKUP(MASTER_DATA_PROCESSED!$C140,Backend!$Q$9:$T$52,3,FALSE)*GE$39,SUM(GE141,GE151,GE152,GE155,GE161,GE165,GE171))</f>
        <v>0</v>
      </c>
      <c r="GF140" s="98">
        <f>IF(AND(MASTER_DATA_NORMALIZED!GE133=0,GF$22=$L$22,SUM(GF141,GF151,GF152,GF155,GF161,GF165,GF171)=0),VLOOKUP(MASTER_DATA_PROCESSED!$C140,Backend!$Q$9:$T$52,3,FALSE)*GF$39,SUM(GF141,GF151,GF152,GF155,GF161,GF165,GF171))</f>
        <v>642.58216815367939</v>
      </c>
      <c r="GG140" s="98">
        <f>IF(AND(MASTER_DATA_NORMALIZED!GF133=0,GG$22=$L$22,SUM(GG141,GG151,GG152,GG155,GG161,GG165,GG171)=0),VLOOKUP(MASTER_DATA_PROCESSED!$C140,Backend!$Q$9:$T$52,3,FALSE)*GG$39,SUM(GG141,GG151,GG152,GG155,GG161,GG165,GG171))</f>
        <v>0</v>
      </c>
      <c r="GH140" s="98">
        <f>IF(AND(MASTER_DATA_NORMALIZED!GG133=0,GH$22=$L$22,SUM(GH141,GH151,GH152,GH155,GH161,GH165,GH171)=0),VLOOKUP(MASTER_DATA_PROCESSED!$C140,Backend!$Q$9:$T$52,3,FALSE)*GH$39,SUM(GH141,GH151,GH152,GH155,GH161,GH165,GH171))</f>
        <v>0</v>
      </c>
      <c r="GI140" s="98">
        <f>IF(AND(MASTER_DATA_NORMALIZED!GH133=0,GI$22=$L$22,SUM(GI141,GI151,GI152,GI155,GI161,GI165,GI171)=0),VLOOKUP(MASTER_DATA_PROCESSED!$C140,Backend!$Q$9:$T$52,3,FALSE)*GI$39,SUM(GI141,GI151,GI152,GI155,GI161,GI165,GI171))</f>
        <v>0</v>
      </c>
      <c r="GJ140" s="98">
        <f>IF(AND(MASTER_DATA_NORMALIZED!GI133=0,GJ$22=$L$22,SUM(GJ141,GJ151,GJ152,GJ155,GJ161,GJ165,GJ171)=0),VLOOKUP(MASTER_DATA_PROCESSED!$C140,Backend!$Q$9:$T$52,3,FALSE)*GJ$39,SUM(GJ141,GJ151,GJ152,GJ155,GJ161,GJ165,GJ171))</f>
        <v>594.92925824949418</v>
      </c>
      <c r="GK140" s="98">
        <f>IF(AND(MASTER_DATA_NORMALIZED!GJ133=0,GK$22=$L$22,SUM(GK141,GK151,GK152,GK155,GK161,GK165,GK171)=0),VLOOKUP(MASTER_DATA_PROCESSED!$C140,Backend!$Q$9:$T$52,3,FALSE)*GK$39,SUM(GK141,GK151,GK152,GK155,GK161,GK165,GK171))</f>
        <v>0</v>
      </c>
      <c r="GL140" s="98">
        <f>IF(AND(MASTER_DATA_NORMALIZED!GK133=0,GL$22=$L$22,SUM(GL141,GL151,GL152,GL155,GL161,GL165,GL171)=0),VLOOKUP(MASTER_DATA_PROCESSED!$C140,Backend!$Q$9:$T$52,3,FALSE)*GL$39,SUM(GL141,GL151,GL152,GL155,GL161,GL165,GL171))</f>
        <v>0</v>
      </c>
      <c r="GM140" s="98">
        <f>IF(AND(MASTER_DATA_NORMALIZED!GL133=0,GM$22=$L$22,SUM(GM141,GM151,GM152,GM155,GM161,GM165,GM171)=0),VLOOKUP(MASTER_DATA_PROCESSED!$C140,Backend!$Q$9:$T$52,3,FALSE)*GM$39,SUM(GM141,GM151,GM152,GM155,GM161,GM165,GM171))</f>
        <v>0</v>
      </c>
      <c r="GN140" s="98">
        <f>IF(AND(MASTER_DATA_NORMALIZED!GM133=0,GN$22=$L$22,SUM(GN141,GN151,GN152,GN155,GN161,GN165,GN171)=0),VLOOKUP(MASTER_DATA_PROCESSED!$C140,Backend!$Q$9:$T$52,3,FALSE)*GN$39,SUM(GN141,GN151,GN152,GN155,GN161,GN165,GN171))</f>
        <v>933.60263475330044</v>
      </c>
      <c r="GO140" s="98">
        <f>IF(AND(MASTER_DATA_NORMALIZED!GN133=0,GO$22=$L$22,SUM(GO141,GO151,GO152,GO155,GO161,GO165,GO171)=0),VLOOKUP(MASTER_DATA_PROCESSED!$C140,Backend!$Q$9:$T$52,3,FALSE)*GO$39,SUM(GO141,GO151,GO152,GO155,GO161,GO165,GO171))</f>
        <v>0</v>
      </c>
      <c r="GP140" s="98">
        <f>IF(AND(MASTER_DATA_NORMALIZED!GO133=0,GP$22=$L$22,SUM(GP141,GP151,GP152,GP155,GP161,GP165,GP171)=0),VLOOKUP(MASTER_DATA_PROCESSED!$C140,Backend!$Q$9:$T$52,3,FALSE)*GP$39,SUM(GP141,GP151,GP152,GP155,GP161,GP165,GP171))</f>
        <v>0</v>
      </c>
      <c r="GQ140" s="98">
        <f>IF(AND(MASTER_DATA_NORMALIZED!GP133=0,GQ$22=$L$22,SUM(GQ141,GQ151,GQ152,GQ155,GQ161,GQ165,GQ171)=0),VLOOKUP(MASTER_DATA_PROCESSED!$C140,Backend!$Q$9:$T$52,3,FALSE)*GQ$39,SUM(GQ141,GQ151,GQ152,GQ155,GQ161,GQ165,GQ171))</f>
        <v>0</v>
      </c>
      <c r="GR140" s="98">
        <f>IF(AND(MASTER_DATA_NORMALIZED!GQ133=0,GR$22=$L$22,SUM(GR141,GR151,GR152,GR155,GR161,GR165,GR171)=0),VLOOKUP(MASTER_DATA_PROCESSED!$C140,Backend!$Q$9:$T$52,3,FALSE)*GR$39,SUM(GR141,GR151,GR152,GR155,GR161,GR165,GR171))</f>
        <v>537.93859159291696</v>
      </c>
      <c r="GS140" s="98">
        <f>IF(AND(MASTER_DATA_NORMALIZED!GR133=0,GS$22=$L$22,SUM(GS141,GS151,GS152,GS155,GS161,GS165,GS171)=0),VLOOKUP(MASTER_DATA_PROCESSED!$C140,Backend!$Q$9:$T$52,3,FALSE)*GS$39,SUM(GS141,GS151,GS152,GS155,GS161,GS165,GS171))</f>
        <v>0</v>
      </c>
      <c r="GT140" s="98">
        <f>IF(AND(MASTER_DATA_NORMALIZED!GS133=0,GT$22=$L$22,SUM(GT141,GT151,GT152,GT155,GT161,GT165,GT171)=0),VLOOKUP(MASTER_DATA_PROCESSED!$C140,Backend!$Q$9:$T$52,3,FALSE)*GT$39,SUM(GT141,GT151,GT152,GT155,GT161,GT165,GT171))</f>
        <v>0</v>
      </c>
      <c r="GU140" s="98">
        <f>IF(AND(MASTER_DATA_NORMALIZED!GT133=0,GU$22=$L$22,SUM(GU141,GU151,GU152,GU155,GU161,GU165,GU171)=0),VLOOKUP(MASTER_DATA_PROCESSED!$C140,Backend!$Q$9:$T$52,3,FALSE)*GU$39,SUM(GU141,GU151,GU152,GU155,GU161,GU165,GU171))</f>
        <v>0</v>
      </c>
      <c r="GV140" s="98">
        <f>IF(AND(MASTER_DATA_NORMALIZED!GU133=0,GV$22=$L$22,SUM(GV141,GV151,GV152,GV155,GV161,GV165,GV171)=0),VLOOKUP(MASTER_DATA_PROCESSED!$C140,Backend!$Q$9:$T$52,3,FALSE)*GV$39,SUM(GV141,GV151,GV152,GV155,GV161,GV165,GV171))</f>
        <v>492.27320455801106</v>
      </c>
      <c r="GW140" s="98" t="e">
        <f>IF(AND(MASTER_DATA_NORMALIZED!GV133=0,GW$22=$L$22,SUM(GW141,GW151,GW152,GW155,GW161,GW165,GW171)=0),VLOOKUP(MASTER_DATA_PROCESSED!$C140,Backend!$Q$9:$T$52,3,FALSE)*GW$39,SUM(GW141,GW151,GW152,GW155,GW161,GW165,GW171))</f>
        <v>#REF!</v>
      </c>
      <c r="GX140" s="98" t="e">
        <f>IF(AND(MASTER_DATA_NORMALIZED!GW133=0,GX$22=$L$22,SUM(GX141,GX151,GX152,GX155,GX161,GX165,GX171)=0),VLOOKUP(MASTER_DATA_PROCESSED!$C140,Backend!$Q$9:$T$52,3,FALSE)*GX$39,SUM(GX141,GX151,GX152,GX155,GX161,GX165,GX171))</f>
        <v>#REF!</v>
      </c>
      <c r="GY140" s="98" t="e">
        <f>IF(AND(MASTER_DATA_NORMALIZED!GX133=0,GY$22=$L$22,SUM(GY141,GY151,GY152,GY155,GY161,GY165,GY171)=0),VLOOKUP(MASTER_DATA_PROCESSED!$C140,Backend!$Q$9:$T$52,3,FALSE)*GY$39,SUM(GY141,GY151,GY152,GY155,GY161,GY165,GY171))</f>
        <v>#REF!</v>
      </c>
    </row>
    <row r="141" spans="2:207" s="25" customFormat="1" ht="17.25" hidden="1" outlineLevel="1" x14ac:dyDescent="0.3">
      <c r="B141" s="183">
        <f t="shared" si="14"/>
        <v>30</v>
      </c>
      <c r="C141" s="51">
        <f t="shared" si="15"/>
        <v>31</v>
      </c>
      <c r="D141" s="75"/>
      <c r="E141" s="51">
        <v>31</v>
      </c>
      <c r="F141" s="51"/>
      <c r="G141" s="76"/>
      <c r="H141" s="34" t="s">
        <v>137</v>
      </c>
      <c r="I141" s="95">
        <f>MASTER_DATA_NORMALIZED!I134</f>
        <v>0</v>
      </c>
      <c r="J141" s="95">
        <f>MASTER_DATA_NORMALIZED!J134</f>
        <v>0</v>
      </c>
      <c r="K141" s="95">
        <f>MASTER_DATA_NORMALIZED!K134</f>
        <v>0</v>
      </c>
      <c r="L141" s="95">
        <f>MASTER_DATA_NORMALIZED!L141</f>
        <v>1468.6577586785741</v>
      </c>
      <c r="M141" s="95">
        <f>MASTER_DATA_NORMALIZED!M141</f>
        <v>0</v>
      </c>
      <c r="N141" s="95">
        <f>MASTER_DATA_NORMALIZED!N141</f>
        <v>0</v>
      </c>
      <c r="O141" s="95">
        <f>MASTER_DATA_NORMALIZED!O141</f>
        <v>0</v>
      </c>
      <c r="P141" s="95">
        <f>MASTER_DATA_NORMALIZED!P141</f>
        <v>1173.1587226981037</v>
      </c>
      <c r="Q141" s="95">
        <f>MASTER_DATA_NORMALIZED!Q141</f>
        <v>0</v>
      </c>
      <c r="R141" s="95">
        <f>MASTER_DATA_NORMALIZED!R141</f>
        <v>0</v>
      </c>
      <c r="S141" s="95">
        <f>MASTER_DATA_NORMALIZED!S141</f>
        <v>0</v>
      </c>
      <c r="T141" s="95">
        <f>MASTER_DATA_NORMALIZED!T141</f>
        <v>2374.5351763212502</v>
      </c>
      <c r="U141" s="95">
        <f>MASTER_DATA_NORMALIZED!U141</f>
        <v>0</v>
      </c>
      <c r="V141" s="95">
        <f>MASTER_DATA_NORMALIZED!V141</f>
        <v>0</v>
      </c>
      <c r="W141" s="95">
        <f>MASTER_DATA_NORMALIZED!W141</f>
        <v>0</v>
      </c>
      <c r="X141" s="95">
        <f>MASTER_DATA_NORMALIZED!X141</f>
        <v>1962.25337566706</v>
      </c>
      <c r="Y141" s="95">
        <f>MASTER_DATA_NORMALIZED!Y141</f>
        <v>0</v>
      </c>
      <c r="Z141" s="95">
        <f>MASTER_DATA_NORMALIZED!Z141</f>
        <v>0</v>
      </c>
      <c r="AA141" s="95">
        <f>MASTER_DATA_NORMALIZED!AA141</f>
        <v>0</v>
      </c>
      <c r="AB141" s="95">
        <f>MASTER_DATA_NORMALIZED!AB141</f>
        <v>1786.2443845462715</v>
      </c>
      <c r="AC141" s="95">
        <f>MASTER_DATA_NORMALIZED!AC141</f>
        <v>0</v>
      </c>
      <c r="AD141" s="95">
        <f>MASTER_DATA_NORMALIZED!AD141</f>
        <v>0</v>
      </c>
      <c r="AE141" s="95">
        <f>MASTER_DATA_NORMALIZED!AE141</f>
        <v>0</v>
      </c>
      <c r="AF141" s="95">
        <f>MASTER_DATA_NORMALIZED!AF141</f>
        <v>1422.5054237065283</v>
      </c>
      <c r="AG141" s="95">
        <f>MASTER_DATA_NORMALIZED!AG141</f>
        <v>0</v>
      </c>
      <c r="AH141" s="95">
        <f>MASTER_DATA_NORMALIZED!AH141</f>
        <v>0</v>
      </c>
      <c r="AI141" s="95">
        <f>MASTER_DATA_NORMALIZED!AI141</f>
        <v>0</v>
      </c>
      <c r="AJ141" s="95">
        <f>MASTER_DATA_NORMALIZED!AJ141</f>
        <v>3006.2820765673964</v>
      </c>
      <c r="AK141" s="95">
        <f>MASTER_DATA_NORMALIZED!AK141</f>
        <v>0</v>
      </c>
      <c r="AL141" s="95">
        <f>MASTER_DATA_NORMALIZED!AL141</f>
        <v>0</v>
      </c>
      <c r="AM141" s="95">
        <f>MASTER_DATA_NORMALIZED!AM141</f>
        <v>0</v>
      </c>
      <c r="AN141" s="95">
        <f>MASTER_DATA_NORMALIZED!AN141</f>
        <v>2488.0562312361672</v>
      </c>
      <c r="AO141" s="95">
        <f>MASTER_DATA_NORMALIZED!AO141</f>
        <v>0</v>
      </c>
      <c r="AP141" s="95">
        <f>MASTER_DATA_NORMALIZED!AP141</f>
        <v>0</v>
      </c>
      <c r="AQ141" s="95">
        <f>MASTER_DATA_NORMALIZED!AQ141</f>
        <v>0</v>
      </c>
      <c r="AR141" s="95">
        <f>MASTER_DATA_NORMALIZED!AR141</f>
        <v>0</v>
      </c>
      <c r="AS141" s="95">
        <f>MASTER_DATA_NORMALIZED!AS141</f>
        <v>0</v>
      </c>
      <c r="AT141" s="95">
        <f>MASTER_DATA_NORMALIZED!AT141</f>
        <v>0</v>
      </c>
      <c r="AU141" s="95">
        <f>MASTER_DATA_NORMALIZED!AU141</f>
        <v>0</v>
      </c>
      <c r="AV141" s="95">
        <f>MASTER_DATA_NORMALIZED!AV141</f>
        <v>0</v>
      </c>
      <c r="AW141" s="95">
        <f>MASTER_DATA_NORMALIZED!AW141</f>
        <v>0</v>
      </c>
      <c r="AX141" s="95">
        <f>MASTER_DATA_NORMALIZED!AX141</f>
        <v>0</v>
      </c>
      <c r="AY141" s="95">
        <f>MASTER_DATA_NORMALIZED!AY141</f>
        <v>0</v>
      </c>
      <c r="AZ141" s="95">
        <f>MASTER_DATA_NORMALIZED!AZ141</f>
        <v>0</v>
      </c>
      <c r="BA141" s="95">
        <f>MASTER_DATA_NORMALIZED!BA141</f>
        <v>0</v>
      </c>
      <c r="BB141" s="95">
        <f>MASTER_DATA_NORMALIZED!BB141</f>
        <v>0</v>
      </c>
      <c r="BC141" s="95">
        <f>MASTER_DATA_NORMALIZED!BC141</f>
        <v>0</v>
      </c>
      <c r="BD141" s="95">
        <f>MASTER_DATA_NORMALIZED!BD141</f>
        <v>0</v>
      </c>
      <c r="BE141" s="95">
        <f>MASTER_DATA_NORMALIZED!BE141</f>
        <v>0</v>
      </c>
      <c r="BF141" s="95">
        <f>MASTER_DATA_NORMALIZED!BF141</f>
        <v>0</v>
      </c>
      <c r="BG141" s="95">
        <f>MASTER_DATA_NORMALIZED!BG141</f>
        <v>0</v>
      </c>
      <c r="BH141" s="95">
        <f>MASTER_DATA_NORMALIZED!BH141</f>
        <v>0</v>
      </c>
      <c r="BI141" s="95">
        <f>MASTER_DATA_NORMALIZED!BI141</f>
        <v>0</v>
      </c>
      <c r="BJ141" s="95">
        <f>MASTER_DATA_NORMALIZED!BJ141</f>
        <v>0</v>
      </c>
      <c r="BK141" s="95">
        <f>MASTER_DATA_NORMALIZED!BK141</f>
        <v>0</v>
      </c>
      <c r="BL141" s="95">
        <f>MASTER_DATA_NORMALIZED!BL141</f>
        <v>0</v>
      </c>
      <c r="BM141" s="95">
        <f>MASTER_DATA_NORMALIZED!BM141</f>
        <v>0</v>
      </c>
      <c r="BN141" s="95">
        <f>MASTER_DATA_NORMALIZED!BN141</f>
        <v>0</v>
      </c>
      <c r="BO141" s="95">
        <f>MASTER_DATA_NORMALIZED!BO141</f>
        <v>0</v>
      </c>
      <c r="BP141" s="95">
        <f>MASTER_DATA_NORMALIZED!BP141</f>
        <v>730.28389257801018</v>
      </c>
      <c r="BQ141" s="95">
        <f>MASTER_DATA_NORMALIZED!BQ141</f>
        <v>0</v>
      </c>
      <c r="BR141" s="95">
        <f>MASTER_DATA_NORMALIZED!BR141</f>
        <v>0</v>
      </c>
      <c r="BS141" s="95">
        <f>MASTER_DATA_NORMALIZED!BS141</f>
        <v>0</v>
      </c>
      <c r="BT141" s="95">
        <f>MASTER_DATA_NORMALIZED!BT141</f>
        <v>403.1365431953667</v>
      </c>
      <c r="BU141" s="95">
        <f>MASTER_DATA_NORMALIZED!BU141</f>
        <v>0</v>
      </c>
      <c r="BV141" s="95">
        <f>MASTER_DATA_NORMALIZED!BV141</f>
        <v>0</v>
      </c>
      <c r="BW141" s="95">
        <f>MASTER_DATA_NORMALIZED!BW141</f>
        <v>0</v>
      </c>
      <c r="BX141" s="95">
        <f>MASTER_DATA_NORMALIZED!BX141</f>
        <v>394.08562425538076</v>
      </c>
      <c r="BY141" s="95">
        <f>MASTER_DATA_NORMALIZED!BY141</f>
        <v>0</v>
      </c>
      <c r="BZ141" s="95">
        <f>MASTER_DATA_NORMALIZED!BZ141</f>
        <v>0</v>
      </c>
      <c r="CA141" s="95">
        <f>MASTER_DATA_NORMALIZED!CA141</f>
        <v>0</v>
      </c>
      <c r="CB141" s="95">
        <f>MASTER_DATA_NORMALIZED!CB141</f>
        <v>330.44010891069712</v>
      </c>
      <c r="CC141" s="95">
        <f>MASTER_DATA_NORMALIZED!CC141</f>
        <v>0</v>
      </c>
      <c r="CD141" s="95">
        <f>MASTER_DATA_NORMALIZED!CD141</f>
        <v>0</v>
      </c>
      <c r="CE141" s="95">
        <f>MASTER_DATA_NORMALIZED!CE141</f>
        <v>0</v>
      </c>
      <c r="CF141" s="95">
        <f>MASTER_DATA_NORMALIZED!CF141</f>
        <v>320.95192921007134</v>
      </c>
      <c r="CG141" s="95">
        <f>MASTER_DATA_NORMALIZED!CG141</f>
        <v>0</v>
      </c>
      <c r="CH141" s="95">
        <f>MASTER_DATA_NORMALIZED!CH141</f>
        <v>0</v>
      </c>
      <c r="CI141" s="95">
        <f>MASTER_DATA_NORMALIZED!CI141</f>
        <v>0</v>
      </c>
      <c r="CJ141" s="95">
        <f>MASTER_DATA_NORMALIZED!CJ141</f>
        <v>409.97702196271297</v>
      </c>
      <c r="CK141" s="95">
        <f>MASTER_DATA_NORMALIZED!CK141</f>
        <v>0</v>
      </c>
      <c r="CL141" s="95">
        <f>MASTER_DATA_NORMALIZED!CL141</f>
        <v>0</v>
      </c>
      <c r="CM141" s="95">
        <f>MASTER_DATA_NORMALIZED!CM141</f>
        <v>0</v>
      </c>
      <c r="CN141" s="95">
        <f>MASTER_DATA_NORMALIZED!CN141</f>
        <v>178.49558845521159</v>
      </c>
      <c r="CO141" s="95">
        <f>MASTER_DATA_NORMALIZED!CO141</f>
        <v>0</v>
      </c>
      <c r="CP141" s="95">
        <f>MASTER_DATA_NORMALIZED!CP141</f>
        <v>0</v>
      </c>
      <c r="CQ141" s="95">
        <f>MASTER_DATA_NORMALIZED!CQ141</f>
        <v>0</v>
      </c>
      <c r="CR141" s="95">
        <f>MASTER_DATA_NORMALIZED!CR141</f>
        <v>364.71454371858141</v>
      </c>
      <c r="CS141" s="95">
        <f>MASTER_DATA_NORMALIZED!CS141</f>
        <v>0</v>
      </c>
      <c r="CT141" s="95">
        <f>MASTER_DATA_NORMALIZED!CT141</f>
        <v>0</v>
      </c>
      <c r="CU141" s="95">
        <f>MASTER_DATA_NORMALIZED!CU141</f>
        <v>0</v>
      </c>
      <c r="CV141" s="95">
        <f>MASTER_DATA_NORMALIZED!CV141</f>
        <v>0</v>
      </c>
      <c r="CW141" s="95">
        <f>MASTER_DATA_NORMALIZED!CW141</f>
        <v>0</v>
      </c>
      <c r="CX141" s="95">
        <f>MASTER_DATA_NORMALIZED!CX141</f>
        <v>0</v>
      </c>
      <c r="CY141" s="95">
        <f>MASTER_DATA_NORMALIZED!CY141</f>
        <v>0</v>
      </c>
      <c r="CZ141" s="95">
        <f>MASTER_DATA_NORMALIZED!CZ141</f>
        <v>0</v>
      </c>
      <c r="DA141" s="95" t="e">
        <f>MASTER_DATA_NORMALIZED!DA141</f>
        <v>#DIV/0!</v>
      </c>
      <c r="DB141" s="95" t="e">
        <f>MASTER_DATA_NORMALIZED!DB141</f>
        <v>#DIV/0!</v>
      </c>
      <c r="DC141" s="95" t="e">
        <f>MASTER_DATA_NORMALIZED!DC141</f>
        <v>#DIV/0!</v>
      </c>
      <c r="DD141" s="95" t="e">
        <f>MASTER_DATA_NORMALIZED!DD141</f>
        <v>#N/A</v>
      </c>
      <c r="DE141" s="95">
        <f>MASTER_DATA_NORMALIZED!DE141</f>
        <v>0</v>
      </c>
      <c r="DF141" s="95">
        <f>MASTER_DATA_NORMALIZED!DF141</f>
        <v>0</v>
      </c>
      <c r="DG141" s="95">
        <f>MASTER_DATA_NORMALIZED!DG141</f>
        <v>0</v>
      </c>
      <c r="DH141" s="95">
        <f>MASTER_DATA_NORMALIZED!DH141</f>
        <v>766.22071450876786</v>
      </c>
      <c r="DI141" s="95">
        <f>MASTER_DATA_NORMALIZED!DI141</f>
        <v>0</v>
      </c>
      <c r="DJ141" s="95">
        <f>MASTER_DATA_NORMALIZED!DJ141</f>
        <v>0</v>
      </c>
      <c r="DK141" s="95">
        <f>MASTER_DATA_NORMALIZED!DK141</f>
        <v>0</v>
      </c>
      <c r="DL141" s="95">
        <f>MASTER_DATA_NORMALIZED!DL141</f>
        <v>624.1923686625538</v>
      </c>
      <c r="DM141" s="95">
        <f>MASTER_DATA_NORMALIZED!DM141</f>
        <v>0</v>
      </c>
      <c r="DN141" s="95">
        <f>MASTER_DATA_NORMALIZED!DN141</f>
        <v>0</v>
      </c>
      <c r="DO141" s="95">
        <f>MASTER_DATA_NORMALIZED!DO141</f>
        <v>0</v>
      </c>
      <c r="DP141" s="95">
        <f>MASTER_DATA_NORMALIZED!DP141</f>
        <v>534.60401337890255</v>
      </c>
      <c r="DQ141" s="95">
        <f>MASTER_DATA_NORMALIZED!DQ141</f>
        <v>0</v>
      </c>
      <c r="DR141" s="95">
        <f>MASTER_DATA_NORMALIZED!DR141</f>
        <v>0</v>
      </c>
      <c r="DS141" s="95">
        <f>MASTER_DATA_NORMALIZED!DS141</f>
        <v>0</v>
      </c>
      <c r="DT141" s="95">
        <f>MASTER_DATA_NORMALIZED!DT141</f>
        <v>482.46075927270772</v>
      </c>
      <c r="DU141" s="95">
        <f>MASTER_DATA_NORMALIZED!DU141</f>
        <v>0</v>
      </c>
      <c r="DV141" s="95">
        <f>MASTER_DATA_NORMALIZED!DV141</f>
        <v>0</v>
      </c>
      <c r="DW141" s="95">
        <f>MASTER_DATA_NORMALIZED!DW141</f>
        <v>0</v>
      </c>
      <c r="DX141" s="95">
        <f>MASTER_DATA_NORMALIZED!DX141</f>
        <v>442.93990137441938</v>
      </c>
      <c r="DY141" s="95">
        <f>MASTER_DATA_NORMALIZED!DY141</f>
        <v>0</v>
      </c>
      <c r="DZ141" s="95">
        <f>MASTER_DATA_NORMALIZED!DZ141</f>
        <v>0</v>
      </c>
      <c r="EA141" s="95">
        <f>MASTER_DATA_NORMALIZED!EA141</f>
        <v>0</v>
      </c>
      <c r="EB141" s="95">
        <f>MASTER_DATA_NORMALIZED!EB141</f>
        <v>432.40032234008731</v>
      </c>
      <c r="EC141" s="95" t="e">
        <f>MASTER_DATA_NORMALIZED!EC141</f>
        <v>#DIV/0!</v>
      </c>
      <c r="ED141" s="95" t="e">
        <f>MASTER_DATA_NORMALIZED!ED141</f>
        <v>#DIV/0!</v>
      </c>
      <c r="EE141" s="95" t="e">
        <f>MASTER_DATA_NORMALIZED!EE141</f>
        <v>#DIV/0!</v>
      </c>
      <c r="EF141" s="95" t="e">
        <f>MASTER_DATA_NORMALIZED!EF141</f>
        <v>#VALUE!</v>
      </c>
      <c r="EG141" s="95">
        <f>MASTER_DATA_NORMALIZED!EG141</f>
        <v>0</v>
      </c>
      <c r="EH141" s="95">
        <f>MASTER_DATA_NORMALIZED!EH141</f>
        <v>0</v>
      </c>
      <c r="EI141" s="95">
        <f>MASTER_DATA_NORMALIZED!EI141</f>
        <v>0</v>
      </c>
      <c r="EJ141" s="95">
        <f>MASTER_DATA_NORMALIZED!EJ141</f>
        <v>381.68058131768134</v>
      </c>
      <c r="EK141" s="95">
        <f>MASTER_DATA_NORMALIZED!EK141</f>
        <v>0</v>
      </c>
      <c r="EL141" s="95">
        <f>MASTER_DATA_NORMALIZED!EL141</f>
        <v>0</v>
      </c>
      <c r="EM141" s="95">
        <f>MASTER_DATA_NORMALIZED!EM141</f>
        <v>0</v>
      </c>
      <c r="EN141" s="95">
        <f>MASTER_DATA_NORMALIZED!EN141</f>
        <v>0</v>
      </c>
      <c r="EO141" s="95">
        <f>MASTER_DATA_NORMALIZED!EO141</f>
        <v>0</v>
      </c>
      <c r="EP141" s="95">
        <f>MASTER_DATA_NORMALIZED!EP141</f>
        <v>0</v>
      </c>
      <c r="EQ141" s="95">
        <f>MASTER_DATA_NORMALIZED!EQ141</f>
        <v>0</v>
      </c>
      <c r="ER141" s="95">
        <f>MASTER_DATA_NORMALIZED!ER141</f>
        <v>501.86628390501318</v>
      </c>
      <c r="ES141" s="95">
        <f>MASTER_DATA_NORMALIZED!ES141</f>
        <v>0</v>
      </c>
      <c r="ET141" s="95">
        <f>MASTER_DATA_NORMALIZED!ET141</f>
        <v>0</v>
      </c>
      <c r="EU141" s="95">
        <f>MASTER_DATA_NORMALIZED!EU141</f>
        <v>0</v>
      </c>
      <c r="EV141" s="95">
        <f>MASTER_DATA_NORMALIZED!EV141</f>
        <v>501.86628390501318</v>
      </c>
      <c r="EW141" s="95">
        <f>MASTER_DATA_NORMALIZED!EW141</f>
        <v>0</v>
      </c>
      <c r="EX141" s="95">
        <f>MASTER_DATA_NORMALIZED!EX141</f>
        <v>0</v>
      </c>
      <c r="EY141" s="95">
        <f>MASTER_DATA_NORMALIZED!EY141</f>
        <v>0</v>
      </c>
      <c r="EZ141" s="95">
        <f>MASTER_DATA_NORMALIZED!EZ141</f>
        <v>63.842245046166603</v>
      </c>
      <c r="FA141" s="95">
        <f>MASTER_DATA_NORMALIZED!FA141</f>
        <v>0</v>
      </c>
      <c r="FB141" s="95">
        <f>MASTER_DATA_NORMALIZED!FB141</f>
        <v>0</v>
      </c>
      <c r="FC141" s="95">
        <f>MASTER_DATA_NORMALIZED!FC141</f>
        <v>0</v>
      </c>
      <c r="FD141" s="95">
        <f>MASTER_DATA_NORMALIZED!FD141</f>
        <v>59.145723968599782</v>
      </c>
      <c r="FE141" s="95">
        <f>MASTER_DATA_NORMALIZED!FE141</f>
        <v>0</v>
      </c>
      <c r="FF141" s="95">
        <f>MASTER_DATA_NORMALIZED!FF141</f>
        <v>0</v>
      </c>
      <c r="FG141" s="95">
        <f>MASTER_DATA_NORMALIZED!FG141</f>
        <v>0</v>
      </c>
      <c r="FH141" s="95">
        <f>MASTER_DATA_NORMALIZED!FH141</f>
        <v>56.760701317564063</v>
      </c>
      <c r="FI141" s="95">
        <f>MASTER_DATA_NORMALIZED!FI141</f>
        <v>0</v>
      </c>
      <c r="FJ141" s="95">
        <f>MASTER_DATA_NORMALIZED!FJ141</f>
        <v>0</v>
      </c>
      <c r="FK141" s="95">
        <f>MASTER_DATA_NORMALIZED!FK141</f>
        <v>0</v>
      </c>
      <c r="FL141" s="95">
        <f>MASTER_DATA_NORMALIZED!FL141</f>
        <v>111.83163537019745</v>
      </c>
      <c r="FM141" s="95">
        <f>MASTER_DATA_NORMALIZED!FM141</f>
        <v>0</v>
      </c>
      <c r="FN141" s="95">
        <f>MASTER_DATA_NORMALIZED!FN141</f>
        <v>0</v>
      </c>
      <c r="FO141" s="95">
        <f>MASTER_DATA_NORMALIZED!FO141</f>
        <v>0</v>
      </c>
      <c r="FP141" s="95">
        <f>MASTER_DATA_NORMALIZED!FP141</f>
        <v>301.86701271056313</v>
      </c>
      <c r="FQ141" s="95">
        <f>MASTER_DATA_NORMALIZED!FQ141</f>
        <v>0</v>
      </c>
      <c r="FR141" s="95">
        <f>MASTER_DATA_NORMALIZED!FR141</f>
        <v>0</v>
      </c>
      <c r="FS141" s="95">
        <f>MASTER_DATA_NORMALIZED!FS141</f>
        <v>0</v>
      </c>
      <c r="FT141" s="95">
        <f>MASTER_DATA_NORMALIZED!FT141</f>
        <v>248.06219850995748</v>
      </c>
      <c r="FU141" s="95">
        <f>MASTER_DATA_NORMALIZED!FU141</f>
        <v>0</v>
      </c>
      <c r="FV141" s="95">
        <f>MASTER_DATA_NORMALIZED!FV141</f>
        <v>0</v>
      </c>
      <c r="FW141" s="95">
        <f>MASTER_DATA_NORMALIZED!FW141</f>
        <v>0</v>
      </c>
      <c r="FX141" s="95">
        <f>MASTER_DATA_NORMALIZED!FX141</f>
        <v>242.46572807030742</v>
      </c>
      <c r="FY141" s="95">
        <f>MASTER_DATA_NORMALIZED!FY141</f>
        <v>0</v>
      </c>
      <c r="FZ141" s="95">
        <f>MASTER_DATA_NORMALIZED!FZ141</f>
        <v>0</v>
      </c>
      <c r="GA141" s="95">
        <f>MASTER_DATA_NORMALIZED!GA141</f>
        <v>0</v>
      </c>
      <c r="GB141" s="95">
        <f>MASTER_DATA_NORMALIZED!GB141</f>
        <v>273.12247839159181</v>
      </c>
      <c r="GC141" s="95">
        <f>MASTER_DATA_NORMALIZED!GC141</f>
        <v>0</v>
      </c>
      <c r="GD141" s="95">
        <f>MASTER_DATA_NORMALIZED!GD141</f>
        <v>0</v>
      </c>
      <c r="GE141" s="95">
        <f>MASTER_DATA_NORMALIZED!GE141</f>
        <v>0</v>
      </c>
      <c r="GF141" s="95">
        <f>MASTER_DATA_NORMALIZED!GF141</f>
        <v>226.70372345684692</v>
      </c>
      <c r="GG141" s="95">
        <f>MASTER_DATA_NORMALIZED!GG141</f>
        <v>0</v>
      </c>
      <c r="GH141" s="95">
        <f>MASTER_DATA_NORMALIZED!GH141</f>
        <v>0</v>
      </c>
      <c r="GI141" s="95">
        <f>MASTER_DATA_NORMALIZED!GI141</f>
        <v>0</v>
      </c>
      <c r="GJ141" s="95">
        <f>MASTER_DATA_NORMALIZED!GJ141</f>
        <v>222.14335572430412</v>
      </c>
      <c r="GK141" s="95">
        <f>MASTER_DATA_NORMALIZED!GK141</f>
        <v>0</v>
      </c>
      <c r="GL141" s="95">
        <f>MASTER_DATA_NORMALIZED!GL141</f>
        <v>0</v>
      </c>
      <c r="GM141" s="95">
        <f>MASTER_DATA_NORMALIZED!GM141</f>
        <v>0</v>
      </c>
      <c r="GN141" s="95">
        <f>MASTER_DATA_NORMALIZED!GN141</f>
        <v>231.78748182115982</v>
      </c>
      <c r="GO141" s="95">
        <f>MASTER_DATA_NORMALIZED!GO141</f>
        <v>0</v>
      </c>
      <c r="GP141" s="95">
        <f>MASTER_DATA_NORMALIZED!GP141</f>
        <v>0</v>
      </c>
      <c r="GQ141" s="95">
        <f>MASTER_DATA_NORMALIZED!GQ141</f>
        <v>0</v>
      </c>
      <c r="GR141" s="95">
        <f>MASTER_DATA_NORMALIZED!GR141</f>
        <v>188.55638059400641</v>
      </c>
      <c r="GS141" s="95">
        <f>MASTER_DATA_NORMALIZED!GS141</f>
        <v>0</v>
      </c>
      <c r="GT141" s="95">
        <f>MASTER_DATA_NORMALIZED!GT141</f>
        <v>0</v>
      </c>
      <c r="GU141" s="95">
        <f>MASTER_DATA_NORMALIZED!GU141</f>
        <v>0</v>
      </c>
      <c r="GV141" s="95">
        <f>MASTER_DATA_NORMALIZED!GV141</f>
        <v>183.58268517641915</v>
      </c>
      <c r="GW141" s="95" t="e">
        <f>MASTER_DATA_NORMALIZED!GW141</f>
        <v>#REF!</v>
      </c>
      <c r="GX141" s="95" t="e">
        <f>MASTER_DATA_NORMALIZED!GX141</f>
        <v>#REF!</v>
      </c>
      <c r="GY141" s="95" t="e">
        <f>MASTER_DATA_NORMALIZED!GY141</f>
        <v>#REF!</v>
      </c>
    </row>
    <row r="142" spans="2:207" ht="17.25" hidden="1" outlineLevel="2" x14ac:dyDescent="0.3">
      <c r="B142" s="183">
        <f t="shared" si="14"/>
        <v>30</v>
      </c>
      <c r="C142" s="51">
        <f t="shared" si="15"/>
        <v>311</v>
      </c>
      <c r="D142" s="77"/>
      <c r="E142" s="52"/>
      <c r="F142" s="52">
        <v>311</v>
      </c>
      <c r="G142" s="78"/>
      <c r="H142" s="260" t="s">
        <v>228</v>
      </c>
      <c r="I142" s="261">
        <f>MASTER_DATA_NORMALIZED!I135</f>
        <v>0</v>
      </c>
      <c r="J142" s="261">
        <f>MASTER_DATA_NORMALIZED!J135</f>
        <v>0</v>
      </c>
      <c r="K142" s="261">
        <f>MASTER_DATA_NORMALIZED!K135</f>
        <v>0</v>
      </c>
      <c r="L142" s="261">
        <f>MASTER_DATA_NORMALIZED!L142</f>
        <v>0</v>
      </c>
      <c r="M142" s="261">
        <f>MASTER_DATA_NORMALIZED!M142</f>
        <v>0</v>
      </c>
      <c r="N142" s="261">
        <f>MASTER_DATA_NORMALIZED!N142</f>
        <v>0</v>
      </c>
      <c r="O142" s="261">
        <f>MASTER_DATA_NORMALIZED!O142</f>
        <v>0</v>
      </c>
      <c r="P142" s="261">
        <f>MASTER_DATA_NORMALIZED!P142</f>
        <v>0</v>
      </c>
      <c r="Q142" s="261">
        <f>MASTER_DATA_NORMALIZED!Q142</f>
        <v>0</v>
      </c>
      <c r="R142" s="261">
        <f>MASTER_DATA_NORMALIZED!R142</f>
        <v>0</v>
      </c>
      <c r="S142" s="261">
        <f>MASTER_DATA_NORMALIZED!S142</f>
        <v>0</v>
      </c>
      <c r="T142" s="261">
        <f>MASTER_DATA_NORMALIZED!T142</f>
        <v>0</v>
      </c>
      <c r="U142" s="261">
        <f>MASTER_DATA_NORMALIZED!U142</f>
        <v>0</v>
      </c>
      <c r="V142" s="261">
        <f>MASTER_DATA_NORMALIZED!V142</f>
        <v>0</v>
      </c>
      <c r="W142" s="261">
        <f>MASTER_DATA_NORMALIZED!W142</f>
        <v>0</v>
      </c>
      <c r="X142" s="261">
        <f>MASTER_DATA_NORMALIZED!X142</f>
        <v>0</v>
      </c>
      <c r="Y142" s="261">
        <f>MASTER_DATA_NORMALIZED!Y142</f>
        <v>0</v>
      </c>
      <c r="Z142" s="261">
        <f>MASTER_DATA_NORMALIZED!Z142</f>
        <v>0</v>
      </c>
      <c r="AA142" s="261">
        <f>MASTER_DATA_NORMALIZED!AA142</f>
        <v>0</v>
      </c>
      <c r="AB142" s="261">
        <f>MASTER_DATA_NORMALIZED!AB142</f>
        <v>0</v>
      </c>
      <c r="AC142" s="261">
        <f>MASTER_DATA_NORMALIZED!AC142</f>
        <v>0</v>
      </c>
      <c r="AD142" s="261">
        <f>MASTER_DATA_NORMALIZED!AD142</f>
        <v>0</v>
      </c>
      <c r="AE142" s="261">
        <f>MASTER_DATA_NORMALIZED!AE142</f>
        <v>0</v>
      </c>
      <c r="AF142" s="261">
        <f>MASTER_DATA_NORMALIZED!AF142</f>
        <v>0</v>
      </c>
      <c r="AG142" s="261">
        <f>MASTER_DATA_NORMALIZED!AG142</f>
        <v>0</v>
      </c>
      <c r="AH142" s="261">
        <f>MASTER_DATA_NORMALIZED!AH142</f>
        <v>0</v>
      </c>
      <c r="AI142" s="261">
        <f>MASTER_DATA_NORMALIZED!AI142</f>
        <v>0</v>
      </c>
      <c r="AJ142" s="261">
        <f>MASTER_DATA_NORMALIZED!AJ142</f>
        <v>0</v>
      </c>
      <c r="AK142" s="261">
        <f>MASTER_DATA_NORMALIZED!AK142</f>
        <v>0</v>
      </c>
      <c r="AL142" s="261">
        <f>MASTER_DATA_NORMALIZED!AL142</f>
        <v>0</v>
      </c>
      <c r="AM142" s="261">
        <f>MASTER_DATA_NORMALIZED!AM142</f>
        <v>0</v>
      </c>
      <c r="AN142" s="261">
        <f>MASTER_DATA_NORMALIZED!AN142</f>
        <v>0</v>
      </c>
      <c r="AO142" s="261">
        <f>MASTER_DATA_NORMALIZED!AO142</f>
        <v>0</v>
      </c>
      <c r="AP142" s="261">
        <f>MASTER_DATA_NORMALIZED!AP142</f>
        <v>0</v>
      </c>
      <c r="AQ142" s="261">
        <f>MASTER_DATA_NORMALIZED!AQ142</f>
        <v>0</v>
      </c>
      <c r="AR142" s="261">
        <f>MASTER_DATA_NORMALIZED!AR142</f>
        <v>0</v>
      </c>
      <c r="AS142" s="261">
        <f>MASTER_DATA_NORMALIZED!AS142</f>
        <v>0</v>
      </c>
      <c r="AT142" s="261">
        <f>MASTER_DATA_NORMALIZED!AT142</f>
        <v>0</v>
      </c>
      <c r="AU142" s="261">
        <f>MASTER_DATA_NORMALIZED!AU142</f>
        <v>0</v>
      </c>
      <c r="AV142" s="261">
        <f>MASTER_DATA_NORMALIZED!AV142</f>
        <v>0</v>
      </c>
      <c r="AW142" s="261">
        <f>MASTER_DATA_NORMALIZED!AW142</f>
        <v>0</v>
      </c>
      <c r="AX142" s="261">
        <f>MASTER_DATA_NORMALIZED!AX142</f>
        <v>0</v>
      </c>
      <c r="AY142" s="261">
        <f>MASTER_DATA_NORMALIZED!AY142</f>
        <v>0</v>
      </c>
      <c r="AZ142" s="261">
        <f>MASTER_DATA_NORMALIZED!AZ142</f>
        <v>0</v>
      </c>
      <c r="BA142" s="261">
        <f>MASTER_DATA_NORMALIZED!BA142</f>
        <v>0</v>
      </c>
      <c r="BB142" s="261">
        <f>MASTER_DATA_NORMALIZED!BB142</f>
        <v>0</v>
      </c>
      <c r="BC142" s="261">
        <f>MASTER_DATA_NORMALIZED!BC142</f>
        <v>0</v>
      </c>
      <c r="BD142" s="261">
        <f>MASTER_DATA_NORMALIZED!BD142</f>
        <v>0</v>
      </c>
      <c r="BE142" s="261">
        <f>MASTER_DATA_NORMALIZED!BE142</f>
        <v>0</v>
      </c>
      <c r="BF142" s="261">
        <f>MASTER_DATA_NORMALIZED!BF142</f>
        <v>0</v>
      </c>
      <c r="BG142" s="261">
        <f>MASTER_DATA_NORMALIZED!BG142</f>
        <v>0</v>
      </c>
      <c r="BH142" s="261">
        <f>MASTER_DATA_NORMALIZED!BH142</f>
        <v>0</v>
      </c>
      <c r="BI142" s="261">
        <f>MASTER_DATA_NORMALIZED!BI142</f>
        <v>0</v>
      </c>
      <c r="BJ142" s="261">
        <f>MASTER_DATA_NORMALIZED!BJ142</f>
        <v>0</v>
      </c>
      <c r="BK142" s="261">
        <f>MASTER_DATA_NORMALIZED!BK142</f>
        <v>0</v>
      </c>
      <c r="BL142" s="261">
        <f>MASTER_DATA_NORMALIZED!BL142</f>
        <v>0</v>
      </c>
      <c r="BM142" s="261">
        <f>MASTER_DATA_NORMALIZED!BM142</f>
        <v>0</v>
      </c>
      <c r="BN142" s="261">
        <f>MASTER_DATA_NORMALIZED!BN142</f>
        <v>0</v>
      </c>
      <c r="BO142" s="261">
        <f>MASTER_DATA_NORMALIZED!BO142</f>
        <v>0</v>
      </c>
      <c r="BP142" s="261">
        <f>MASTER_DATA_NORMALIZED!BP142</f>
        <v>0</v>
      </c>
      <c r="BQ142" s="261">
        <f>MASTER_DATA_NORMALIZED!BQ142</f>
        <v>0</v>
      </c>
      <c r="BR142" s="261">
        <f>MASTER_DATA_NORMALIZED!BR142</f>
        <v>0</v>
      </c>
      <c r="BS142" s="261">
        <f>MASTER_DATA_NORMALIZED!BS142</f>
        <v>0</v>
      </c>
      <c r="BT142" s="261">
        <f>MASTER_DATA_NORMALIZED!BT142</f>
        <v>0</v>
      </c>
      <c r="BU142" s="261">
        <f>MASTER_DATA_NORMALIZED!BU142</f>
        <v>0</v>
      </c>
      <c r="BV142" s="261">
        <f>MASTER_DATA_NORMALIZED!BV142</f>
        <v>0</v>
      </c>
      <c r="BW142" s="261">
        <f>MASTER_DATA_NORMALIZED!BW142</f>
        <v>0</v>
      </c>
      <c r="BX142" s="261">
        <f>MASTER_DATA_NORMALIZED!BX142</f>
        <v>0</v>
      </c>
      <c r="BY142" s="261">
        <f>MASTER_DATA_NORMALIZED!BY142</f>
        <v>0</v>
      </c>
      <c r="BZ142" s="261">
        <f>MASTER_DATA_NORMALIZED!BZ142</f>
        <v>0</v>
      </c>
      <c r="CA142" s="261">
        <f>MASTER_DATA_NORMALIZED!CA142</f>
        <v>0</v>
      </c>
      <c r="CB142" s="261">
        <f>MASTER_DATA_NORMALIZED!CB142</f>
        <v>0</v>
      </c>
      <c r="CC142" s="261">
        <f>MASTER_DATA_NORMALIZED!CC142</f>
        <v>0</v>
      </c>
      <c r="CD142" s="261">
        <f>MASTER_DATA_NORMALIZED!CD142</f>
        <v>0</v>
      </c>
      <c r="CE142" s="261">
        <f>MASTER_DATA_NORMALIZED!CE142</f>
        <v>0</v>
      </c>
      <c r="CF142" s="261">
        <f>MASTER_DATA_NORMALIZED!CF142</f>
        <v>0</v>
      </c>
      <c r="CG142" s="261">
        <f>MASTER_DATA_NORMALIZED!CG142</f>
        <v>0</v>
      </c>
      <c r="CH142" s="261">
        <f>MASTER_DATA_NORMALIZED!CH142</f>
        <v>0</v>
      </c>
      <c r="CI142" s="261">
        <f>MASTER_DATA_NORMALIZED!CI142</f>
        <v>0</v>
      </c>
      <c r="CJ142" s="261">
        <f>MASTER_DATA_NORMALIZED!CJ142</f>
        <v>0</v>
      </c>
      <c r="CK142" s="261">
        <f>MASTER_DATA_NORMALIZED!CK142</f>
        <v>0</v>
      </c>
      <c r="CL142" s="261">
        <f>MASTER_DATA_NORMALIZED!CL142</f>
        <v>0</v>
      </c>
      <c r="CM142" s="261">
        <f>MASTER_DATA_NORMALIZED!CM142</f>
        <v>0</v>
      </c>
      <c r="CN142" s="261">
        <f>MASTER_DATA_NORMALIZED!CN142</f>
        <v>0</v>
      </c>
      <c r="CO142" s="261">
        <f>MASTER_DATA_NORMALIZED!CO142</f>
        <v>0</v>
      </c>
      <c r="CP142" s="261">
        <f>MASTER_DATA_NORMALIZED!CP142</f>
        <v>0</v>
      </c>
      <c r="CQ142" s="261">
        <f>MASTER_DATA_NORMALIZED!CQ142</f>
        <v>0</v>
      </c>
      <c r="CR142" s="261">
        <f>MASTER_DATA_NORMALIZED!CR142</f>
        <v>0</v>
      </c>
      <c r="CS142" s="261">
        <f>MASTER_DATA_NORMALIZED!CS142</f>
        <v>0</v>
      </c>
      <c r="CT142" s="261">
        <f>MASTER_DATA_NORMALIZED!CT142</f>
        <v>0</v>
      </c>
      <c r="CU142" s="261">
        <f>MASTER_DATA_NORMALIZED!CU142</f>
        <v>0</v>
      </c>
      <c r="CV142" s="261">
        <f>MASTER_DATA_NORMALIZED!CV142</f>
        <v>0</v>
      </c>
      <c r="CW142" s="261">
        <f>MASTER_DATA_NORMALIZED!CW142</f>
        <v>0</v>
      </c>
      <c r="CX142" s="261">
        <f>MASTER_DATA_NORMALIZED!CX142</f>
        <v>0</v>
      </c>
      <c r="CY142" s="261">
        <f>MASTER_DATA_NORMALIZED!CY142</f>
        <v>0</v>
      </c>
      <c r="CZ142" s="261">
        <f>MASTER_DATA_NORMALIZED!CZ142</f>
        <v>0</v>
      </c>
      <c r="DA142" s="261" t="e">
        <f>MASTER_DATA_NORMALIZED!DA142</f>
        <v>#DIV/0!</v>
      </c>
      <c r="DB142" s="261" t="e">
        <f>MASTER_DATA_NORMALIZED!DB142</f>
        <v>#DIV/0!</v>
      </c>
      <c r="DC142" s="261" t="e">
        <f>MASTER_DATA_NORMALIZED!DC142</f>
        <v>#DIV/0!</v>
      </c>
      <c r="DD142" s="261" t="e">
        <f>MASTER_DATA_NORMALIZED!DD142</f>
        <v>#N/A</v>
      </c>
      <c r="DE142" s="261">
        <f>MASTER_DATA_NORMALIZED!DE142</f>
        <v>0</v>
      </c>
      <c r="DF142" s="261">
        <f>MASTER_DATA_NORMALIZED!DF142</f>
        <v>0</v>
      </c>
      <c r="DG142" s="261">
        <f>MASTER_DATA_NORMALIZED!DG142</f>
        <v>0</v>
      </c>
      <c r="DH142" s="261">
        <f>MASTER_DATA_NORMALIZED!DH142</f>
        <v>0</v>
      </c>
      <c r="DI142" s="261">
        <f>MASTER_DATA_NORMALIZED!DI142</f>
        <v>0</v>
      </c>
      <c r="DJ142" s="261">
        <f>MASTER_DATA_NORMALIZED!DJ142</f>
        <v>0</v>
      </c>
      <c r="DK142" s="261">
        <f>MASTER_DATA_NORMALIZED!DK142</f>
        <v>0</v>
      </c>
      <c r="DL142" s="261">
        <f>MASTER_DATA_NORMALIZED!DL142</f>
        <v>0</v>
      </c>
      <c r="DM142" s="261">
        <f>MASTER_DATA_NORMALIZED!DM142</f>
        <v>0</v>
      </c>
      <c r="DN142" s="261">
        <f>MASTER_DATA_NORMALIZED!DN142</f>
        <v>0</v>
      </c>
      <c r="DO142" s="261">
        <f>MASTER_DATA_NORMALIZED!DO142</f>
        <v>0</v>
      </c>
      <c r="DP142" s="261">
        <f>MASTER_DATA_NORMALIZED!DP142</f>
        <v>0</v>
      </c>
      <c r="DQ142" s="261">
        <f>MASTER_DATA_NORMALIZED!DQ142</f>
        <v>0</v>
      </c>
      <c r="DR142" s="261">
        <f>MASTER_DATA_NORMALIZED!DR142</f>
        <v>0</v>
      </c>
      <c r="DS142" s="261">
        <f>MASTER_DATA_NORMALIZED!DS142</f>
        <v>0</v>
      </c>
      <c r="DT142" s="261">
        <f>MASTER_DATA_NORMALIZED!DT142</f>
        <v>0</v>
      </c>
      <c r="DU142" s="261">
        <f>MASTER_DATA_NORMALIZED!DU142</f>
        <v>0</v>
      </c>
      <c r="DV142" s="261">
        <f>MASTER_DATA_NORMALIZED!DV142</f>
        <v>0</v>
      </c>
      <c r="DW142" s="261">
        <f>MASTER_DATA_NORMALIZED!DW142</f>
        <v>0</v>
      </c>
      <c r="DX142" s="261">
        <f>MASTER_DATA_NORMALIZED!DX142</f>
        <v>0</v>
      </c>
      <c r="DY142" s="261">
        <f>MASTER_DATA_NORMALIZED!DY142</f>
        <v>0</v>
      </c>
      <c r="DZ142" s="261">
        <f>MASTER_DATA_NORMALIZED!DZ142</f>
        <v>0</v>
      </c>
      <c r="EA142" s="261">
        <f>MASTER_DATA_NORMALIZED!EA142</f>
        <v>0</v>
      </c>
      <c r="EB142" s="261">
        <f>MASTER_DATA_NORMALIZED!EB142</f>
        <v>0</v>
      </c>
      <c r="EC142" s="261" t="e">
        <f>MASTER_DATA_NORMALIZED!EC142</f>
        <v>#DIV/0!</v>
      </c>
      <c r="ED142" s="261" t="e">
        <f>MASTER_DATA_NORMALIZED!ED142</f>
        <v>#DIV/0!</v>
      </c>
      <c r="EE142" s="261" t="e">
        <f>MASTER_DATA_NORMALIZED!EE142</f>
        <v>#DIV/0!</v>
      </c>
      <c r="EF142" s="261" t="e">
        <f>MASTER_DATA_NORMALIZED!EF142</f>
        <v>#VALUE!</v>
      </c>
      <c r="EG142" s="261">
        <f>MASTER_DATA_NORMALIZED!EG142</f>
        <v>0</v>
      </c>
      <c r="EH142" s="261">
        <f>MASTER_DATA_NORMALIZED!EH142</f>
        <v>0</v>
      </c>
      <c r="EI142" s="261">
        <f>MASTER_DATA_NORMALIZED!EI142</f>
        <v>0</v>
      </c>
      <c r="EJ142" s="261">
        <f>MASTER_DATA_NORMALIZED!EJ142</f>
        <v>0</v>
      </c>
      <c r="EK142" s="261">
        <f>MASTER_DATA_NORMALIZED!EK142</f>
        <v>0</v>
      </c>
      <c r="EL142" s="261">
        <f>MASTER_DATA_NORMALIZED!EL142</f>
        <v>0</v>
      </c>
      <c r="EM142" s="261">
        <f>MASTER_DATA_NORMALIZED!EM142</f>
        <v>0</v>
      </c>
      <c r="EN142" s="261">
        <f>MASTER_DATA_NORMALIZED!EN142</f>
        <v>0</v>
      </c>
      <c r="EO142" s="261">
        <f>MASTER_DATA_NORMALIZED!EO142</f>
        <v>0</v>
      </c>
      <c r="EP142" s="261">
        <f>MASTER_DATA_NORMALIZED!EP142</f>
        <v>0</v>
      </c>
      <c r="EQ142" s="261">
        <f>MASTER_DATA_NORMALIZED!EQ142</f>
        <v>0</v>
      </c>
      <c r="ER142" s="261">
        <f>MASTER_DATA_NORMALIZED!ER142</f>
        <v>0</v>
      </c>
      <c r="ES142" s="261">
        <f>MASTER_DATA_NORMALIZED!ES142</f>
        <v>0</v>
      </c>
      <c r="ET142" s="261">
        <f>MASTER_DATA_NORMALIZED!ET142</f>
        <v>0</v>
      </c>
      <c r="EU142" s="261">
        <f>MASTER_DATA_NORMALIZED!EU142</f>
        <v>0</v>
      </c>
      <c r="EV142" s="261">
        <f>MASTER_DATA_NORMALIZED!EV142</f>
        <v>0</v>
      </c>
      <c r="EW142" s="261">
        <f>MASTER_DATA_NORMALIZED!EW142</f>
        <v>0</v>
      </c>
      <c r="EX142" s="261">
        <f>MASTER_DATA_NORMALIZED!EX142</f>
        <v>0</v>
      </c>
      <c r="EY142" s="261">
        <f>MASTER_DATA_NORMALIZED!EY142</f>
        <v>0</v>
      </c>
      <c r="EZ142" s="261">
        <f>MASTER_DATA_NORMALIZED!EZ142</f>
        <v>0</v>
      </c>
      <c r="FA142" s="261">
        <f>MASTER_DATA_NORMALIZED!FA142</f>
        <v>0</v>
      </c>
      <c r="FB142" s="261">
        <f>MASTER_DATA_NORMALIZED!FB142</f>
        <v>0</v>
      </c>
      <c r="FC142" s="261">
        <f>MASTER_DATA_NORMALIZED!FC142</f>
        <v>0</v>
      </c>
      <c r="FD142" s="261">
        <f>MASTER_DATA_NORMALIZED!FD142</f>
        <v>0</v>
      </c>
      <c r="FE142" s="261">
        <f>MASTER_DATA_NORMALIZED!FE142</f>
        <v>0</v>
      </c>
      <c r="FF142" s="261">
        <f>MASTER_DATA_NORMALIZED!FF142</f>
        <v>0</v>
      </c>
      <c r="FG142" s="261">
        <f>MASTER_DATA_NORMALIZED!FG142</f>
        <v>0</v>
      </c>
      <c r="FH142" s="261">
        <f>MASTER_DATA_NORMALIZED!FH142</f>
        <v>0</v>
      </c>
      <c r="FI142" s="261">
        <f>MASTER_DATA_NORMALIZED!FI142</f>
        <v>0</v>
      </c>
      <c r="FJ142" s="261">
        <f>MASTER_DATA_NORMALIZED!FJ142</f>
        <v>0</v>
      </c>
      <c r="FK142" s="261">
        <f>MASTER_DATA_NORMALIZED!FK142</f>
        <v>0</v>
      </c>
      <c r="FL142" s="261">
        <f>MASTER_DATA_NORMALIZED!FL142</f>
        <v>0</v>
      </c>
      <c r="FM142" s="261">
        <f>MASTER_DATA_NORMALIZED!FM142</f>
        <v>0</v>
      </c>
      <c r="FN142" s="261">
        <f>MASTER_DATA_NORMALIZED!FN142</f>
        <v>0</v>
      </c>
      <c r="FO142" s="261">
        <f>MASTER_DATA_NORMALIZED!FO142</f>
        <v>0</v>
      </c>
      <c r="FP142" s="261">
        <f>MASTER_DATA_NORMALIZED!FP142</f>
        <v>0</v>
      </c>
      <c r="FQ142" s="261">
        <f>MASTER_DATA_NORMALIZED!FQ142</f>
        <v>0</v>
      </c>
      <c r="FR142" s="261">
        <f>MASTER_DATA_NORMALIZED!FR142</f>
        <v>0</v>
      </c>
      <c r="FS142" s="261">
        <f>MASTER_DATA_NORMALIZED!FS142</f>
        <v>0</v>
      </c>
      <c r="FT142" s="261">
        <f>MASTER_DATA_NORMALIZED!FT142</f>
        <v>0</v>
      </c>
      <c r="FU142" s="261">
        <f>MASTER_DATA_NORMALIZED!FU142</f>
        <v>0</v>
      </c>
      <c r="FV142" s="261">
        <f>MASTER_DATA_NORMALIZED!FV142</f>
        <v>0</v>
      </c>
      <c r="FW142" s="261">
        <f>MASTER_DATA_NORMALIZED!FW142</f>
        <v>0</v>
      </c>
      <c r="FX142" s="261">
        <f>MASTER_DATA_NORMALIZED!FX142</f>
        <v>0</v>
      </c>
      <c r="FY142" s="261">
        <f>MASTER_DATA_NORMALIZED!FY142</f>
        <v>0</v>
      </c>
      <c r="FZ142" s="261">
        <f>MASTER_DATA_NORMALIZED!FZ142</f>
        <v>0</v>
      </c>
      <c r="GA142" s="261">
        <f>MASTER_DATA_NORMALIZED!GA142</f>
        <v>0</v>
      </c>
      <c r="GB142" s="261">
        <f>MASTER_DATA_NORMALIZED!GB142</f>
        <v>0</v>
      </c>
      <c r="GC142" s="261">
        <f>MASTER_DATA_NORMALIZED!GC142</f>
        <v>0</v>
      </c>
      <c r="GD142" s="261">
        <f>MASTER_DATA_NORMALIZED!GD142</f>
        <v>0</v>
      </c>
      <c r="GE142" s="261">
        <f>MASTER_DATA_NORMALIZED!GE142</f>
        <v>0</v>
      </c>
      <c r="GF142" s="261">
        <f>MASTER_DATA_NORMALIZED!GF142</f>
        <v>0</v>
      </c>
      <c r="GG142" s="261">
        <f>MASTER_DATA_NORMALIZED!GG142</f>
        <v>0</v>
      </c>
      <c r="GH142" s="261">
        <f>MASTER_DATA_NORMALIZED!GH142</f>
        <v>0</v>
      </c>
      <c r="GI142" s="261">
        <f>MASTER_DATA_NORMALIZED!GI142</f>
        <v>0</v>
      </c>
      <c r="GJ142" s="261">
        <f>MASTER_DATA_NORMALIZED!GJ142</f>
        <v>0</v>
      </c>
      <c r="GK142" s="261">
        <f>MASTER_DATA_NORMALIZED!GK142</f>
        <v>0</v>
      </c>
      <c r="GL142" s="261">
        <f>MASTER_DATA_NORMALIZED!GL142</f>
        <v>0</v>
      </c>
      <c r="GM142" s="261">
        <f>MASTER_DATA_NORMALIZED!GM142</f>
        <v>0</v>
      </c>
      <c r="GN142" s="261">
        <f>MASTER_DATA_NORMALIZED!GN142</f>
        <v>0</v>
      </c>
      <c r="GO142" s="261">
        <f>MASTER_DATA_NORMALIZED!GO142</f>
        <v>0</v>
      </c>
      <c r="GP142" s="261">
        <f>MASTER_DATA_NORMALIZED!GP142</f>
        <v>0</v>
      </c>
      <c r="GQ142" s="261">
        <f>MASTER_DATA_NORMALIZED!GQ142</f>
        <v>0</v>
      </c>
      <c r="GR142" s="261">
        <f>MASTER_DATA_NORMALIZED!GR142</f>
        <v>0</v>
      </c>
      <c r="GS142" s="261">
        <f>MASTER_DATA_NORMALIZED!GS142</f>
        <v>0</v>
      </c>
      <c r="GT142" s="261">
        <f>MASTER_DATA_NORMALIZED!GT142</f>
        <v>0</v>
      </c>
      <c r="GU142" s="261">
        <f>MASTER_DATA_NORMALIZED!GU142</f>
        <v>0</v>
      </c>
      <c r="GV142" s="261">
        <f>MASTER_DATA_NORMALIZED!GV142</f>
        <v>0</v>
      </c>
      <c r="GW142" s="261" t="e">
        <f>MASTER_DATA_NORMALIZED!GW142</f>
        <v>#REF!</v>
      </c>
      <c r="GX142" s="261" t="e">
        <f>MASTER_DATA_NORMALIZED!GX142</f>
        <v>#REF!</v>
      </c>
      <c r="GY142" s="261" t="e">
        <f>MASTER_DATA_NORMALIZED!GY142</f>
        <v>#REF!</v>
      </c>
    </row>
    <row r="143" spans="2:207" ht="17.25" hidden="1" outlineLevel="2" x14ac:dyDescent="0.3">
      <c r="B143" s="183">
        <f t="shared" si="14"/>
        <v>30</v>
      </c>
      <c r="C143" s="51">
        <f t="shared" si="15"/>
        <v>312</v>
      </c>
      <c r="D143" s="77"/>
      <c r="E143" s="52"/>
      <c r="F143" s="52">
        <v>312</v>
      </c>
      <c r="G143" s="78"/>
      <c r="H143" s="260" t="s">
        <v>229</v>
      </c>
      <c r="I143" s="261">
        <f>MASTER_DATA_NORMALIZED!I136</f>
        <v>0</v>
      </c>
      <c r="J143" s="261">
        <f>MASTER_DATA_NORMALIZED!J136</f>
        <v>0</v>
      </c>
      <c r="K143" s="261">
        <f>MASTER_DATA_NORMALIZED!K136</f>
        <v>0</v>
      </c>
      <c r="L143" s="261">
        <f>MASTER_DATA_NORMALIZED!L143</f>
        <v>0</v>
      </c>
      <c r="M143" s="261">
        <f>MASTER_DATA_NORMALIZED!M143</f>
        <v>0</v>
      </c>
      <c r="N143" s="261">
        <f>MASTER_DATA_NORMALIZED!N143</f>
        <v>0</v>
      </c>
      <c r="O143" s="261">
        <f>MASTER_DATA_NORMALIZED!O143</f>
        <v>0</v>
      </c>
      <c r="P143" s="261">
        <f>MASTER_DATA_NORMALIZED!P143</f>
        <v>0</v>
      </c>
      <c r="Q143" s="261">
        <f>MASTER_DATA_NORMALIZED!Q143</f>
        <v>0</v>
      </c>
      <c r="R143" s="261">
        <f>MASTER_DATA_NORMALIZED!R143</f>
        <v>0</v>
      </c>
      <c r="S143" s="261">
        <f>MASTER_DATA_NORMALIZED!S143</f>
        <v>0</v>
      </c>
      <c r="T143" s="261">
        <f>MASTER_DATA_NORMALIZED!T143</f>
        <v>0</v>
      </c>
      <c r="U143" s="261">
        <f>MASTER_DATA_NORMALIZED!U143</f>
        <v>0</v>
      </c>
      <c r="V143" s="261">
        <f>MASTER_DATA_NORMALIZED!V143</f>
        <v>0</v>
      </c>
      <c r="W143" s="261">
        <f>MASTER_DATA_NORMALIZED!W143</f>
        <v>0</v>
      </c>
      <c r="X143" s="261">
        <f>MASTER_DATA_NORMALIZED!X143</f>
        <v>0</v>
      </c>
      <c r="Y143" s="261">
        <f>MASTER_DATA_NORMALIZED!Y143</f>
        <v>0</v>
      </c>
      <c r="Z143" s="261">
        <f>MASTER_DATA_NORMALIZED!Z143</f>
        <v>0</v>
      </c>
      <c r="AA143" s="261">
        <f>MASTER_DATA_NORMALIZED!AA143</f>
        <v>0</v>
      </c>
      <c r="AB143" s="261">
        <f>MASTER_DATA_NORMALIZED!AB143</f>
        <v>0</v>
      </c>
      <c r="AC143" s="261">
        <f>MASTER_DATA_NORMALIZED!AC143</f>
        <v>0</v>
      </c>
      <c r="AD143" s="261">
        <f>MASTER_DATA_NORMALIZED!AD143</f>
        <v>0</v>
      </c>
      <c r="AE143" s="261">
        <f>MASTER_DATA_NORMALIZED!AE143</f>
        <v>0</v>
      </c>
      <c r="AF143" s="261">
        <f>MASTER_DATA_NORMALIZED!AF143</f>
        <v>0</v>
      </c>
      <c r="AG143" s="261">
        <f>MASTER_DATA_NORMALIZED!AG143</f>
        <v>0</v>
      </c>
      <c r="AH143" s="261">
        <f>MASTER_DATA_NORMALIZED!AH143</f>
        <v>0</v>
      </c>
      <c r="AI143" s="261">
        <f>MASTER_DATA_NORMALIZED!AI143</f>
        <v>0</v>
      </c>
      <c r="AJ143" s="261">
        <f>MASTER_DATA_NORMALIZED!AJ143</f>
        <v>0</v>
      </c>
      <c r="AK143" s="261">
        <f>MASTER_DATA_NORMALIZED!AK143</f>
        <v>0</v>
      </c>
      <c r="AL143" s="261">
        <f>MASTER_DATA_NORMALIZED!AL143</f>
        <v>0</v>
      </c>
      <c r="AM143" s="261">
        <f>MASTER_DATA_NORMALIZED!AM143</f>
        <v>0</v>
      </c>
      <c r="AN143" s="261">
        <f>MASTER_DATA_NORMALIZED!AN143</f>
        <v>0</v>
      </c>
      <c r="AO143" s="261">
        <f>MASTER_DATA_NORMALIZED!AO143</f>
        <v>0</v>
      </c>
      <c r="AP143" s="261">
        <f>MASTER_DATA_NORMALIZED!AP143</f>
        <v>0</v>
      </c>
      <c r="AQ143" s="261">
        <f>MASTER_DATA_NORMALIZED!AQ143</f>
        <v>0</v>
      </c>
      <c r="AR143" s="261">
        <f>MASTER_DATA_NORMALIZED!AR143</f>
        <v>0</v>
      </c>
      <c r="AS143" s="261">
        <f>MASTER_DATA_NORMALIZED!AS143</f>
        <v>0</v>
      </c>
      <c r="AT143" s="261">
        <f>MASTER_DATA_NORMALIZED!AT143</f>
        <v>0</v>
      </c>
      <c r="AU143" s="261">
        <f>MASTER_DATA_NORMALIZED!AU143</f>
        <v>0</v>
      </c>
      <c r="AV143" s="261">
        <f>MASTER_DATA_NORMALIZED!AV143</f>
        <v>0</v>
      </c>
      <c r="AW143" s="261">
        <f>MASTER_DATA_NORMALIZED!AW143</f>
        <v>0</v>
      </c>
      <c r="AX143" s="261">
        <f>MASTER_DATA_NORMALIZED!AX143</f>
        <v>0</v>
      </c>
      <c r="AY143" s="261">
        <f>MASTER_DATA_NORMALIZED!AY143</f>
        <v>0</v>
      </c>
      <c r="AZ143" s="261">
        <f>MASTER_DATA_NORMALIZED!AZ143</f>
        <v>0</v>
      </c>
      <c r="BA143" s="261">
        <f>MASTER_DATA_NORMALIZED!BA143</f>
        <v>0</v>
      </c>
      <c r="BB143" s="261">
        <f>MASTER_DATA_NORMALIZED!BB143</f>
        <v>0</v>
      </c>
      <c r="BC143" s="261">
        <f>MASTER_DATA_NORMALIZED!BC143</f>
        <v>0</v>
      </c>
      <c r="BD143" s="261">
        <f>MASTER_DATA_NORMALIZED!BD143</f>
        <v>0</v>
      </c>
      <c r="BE143" s="261">
        <f>MASTER_DATA_NORMALIZED!BE143</f>
        <v>0</v>
      </c>
      <c r="BF143" s="261">
        <f>MASTER_DATA_NORMALIZED!BF143</f>
        <v>0</v>
      </c>
      <c r="BG143" s="261">
        <f>MASTER_DATA_NORMALIZED!BG143</f>
        <v>0</v>
      </c>
      <c r="BH143" s="261">
        <f>MASTER_DATA_NORMALIZED!BH143</f>
        <v>0</v>
      </c>
      <c r="BI143" s="261">
        <f>MASTER_DATA_NORMALIZED!BI143</f>
        <v>0</v>
      </c>
      <c r="BJ143" s="261">
        <f>MASTER_DATA_NORMALIZED!BJ143</f>
        <v>0</v>
      </c>
      <c r="BK143" s="261">
        <f>MASTER_DATA_NORMALIZED!BK143</f>
        <v>0</v>
      </c>
      <c r="BL143" s="261">
        <f>MASTER_DATA_NORMALIZED!BL143</f>
        <v>0</v>
      </c>
      <c r="BM143" s="261">
        <f>MASTER_DATA_NORMALIZED!BM143</f>
        <v>0</v>
      </c>
      <c r="BN143" s="261">
        <f>MASTER_DATA_NORMALIZED!BN143</f>
        <v>0</v>
      </c>
      <c r="BO143" s="261">
        <f>MASTER_DATA_NORMALIZED!BO143</f>
        <v>0</v>
      </c>
      <c r="BP143" s="261">
        <f>MASTER_DATA_NORMALIZED!BP143</f>
        <v>0</v>
      </c>
      <c r="BQ143" s="261">
        <f>MASTER_DATA_NORMALIZED!BQ143</f>
        <v>0</v>
      </c>
      <c r="BR143" s="261">
        <f>MASTER_DATA_NORMALIZED!BR143</f>
        <v>0</v>
      </c>
      <c r="BS143" s="261">
        <f>MASTER_DATA_NORMALIZED!BS143</f>
        <v>0</v>
      </c>
      <c r="BT143" s="261">
        <f>MASTER_DATA_NORMALIZED!BT143</f>
        <v>0</v>
      </c>
      <c r="BU143" s="261">
        <f>MASTER_DATA_NORMALIZED!BU143</f>
        <v>0</v>
      </c>
      <c r="BV143" s="261">
        <f>MASTER_DATA_NORMALIZED!BV143</f>
        <v>0</v>
      </c>
      <c r="BW143" s="261">
        <f>MASTER_DATA_NORMALIZED!BW143</f>
        <v>0</v>
      </c>
      <c r="BX143" s="261">
        <f>MASTER_DATA_NORMALIZED!BX143</f>
        <v>0</v>
      </c>
      <c r="BY143" s="261">
        <f>MASTER_DATA_NORMALIZED!BY143</f>
        <v>0</v>
      </c>
      <c r="BZ143" s="261">
        <f>MASTER_DATA_NORMALIZED!BZ143</f>
        <v>0</v>
      </c>
      <c r="CA143" s="261">
        <f>MASTER_DATA_NORMALIZED!CA143</f>
        <v>0</v>
      </c>
      <c r="CB143" s="261">
        <f>MASTER_DATA_NORMALIZED!CB143</f>
        <v>0</v>
      </c>
      <c r="CC143" s="261">
        <f>MASTER_DATA_NORMALIZED!CC143</f>
        <v>0</v>
      </c>
      <c r="CD143" s="261">
        <f>MASTER_DATA_NORMALIZED!CD143</f>
        <v>0</v>
      </c>
      <c r="CE143" s="261">
        <f>MASTER_DATA_NORMALIZED!CE143</f>
        <v>0</v>
      </c>
      <c r="CF143" s="261">
        <f>MASTER_DATA_NORMALIZED!CF143</f>
        <v>0</v>
      </c>
      <c r="CG143" s="261">
        <f>MASTER_DATA_NORMALIZED!CG143</f>
        <v>0</v>
      </c>
      <c r="CH143" s="261">
        <f>MASTER_DATA_NORMALIZED!CH143</f>
        <v>0</v>
      </c>
      <c r="CI143" s="261">
        <f>MASTER_DATA_NORMALIZED!CI143</f>
        <v>0</v>
      </c>
      <c r="CJ143" s="261">
        <f>MASTER_DATA_NORMALIZED!CJ143</f>
        <v>0</v>
      </c>
      <c r="CK143" s="261">
        <f>MASTER_DATA_NORMALIZED!CK143</f>
        <v>0</v>
      </c>
      <c r="CL143" s="261">
        <f>MASTER_DATA_NORMALIZED!CL143</f>
        <v>0</v>
      </c>
      <c r="CM143" s="261">
        <f>MASTER_DATA_NORMALIZED!CM143</f>
        <v>0</v>
      </c>
      <c r="CN143" s="261">
        <f>MASTER_DATA_NORMALIZED!CN143</f>
        <v>0</v>
      </c>
      <c r="CO143" s="261">
        <f>MASTER_DATA_NORMALIZED!CO143</f>
        <v>0</v>
      </c>
      <c r="CP143" s="261">
        <f>MASTER_DATA_NORMALIZED!CP143</f>
        <v>0</v>
      </c>
      <c r="CQ143" s="261">
        <f>MASTER_DATA_NORMALIZED!CQ143</f>
        <v>0</v>
      </c>
      <c r="CR143" s="261">
        <f>MASTER_DATA_NORMALIZED!CR143</f>
        <v>0</v>
      </c>
      <c r="CS143" s="261">
        <f>MASTER_DATA_NORMALIZED!CS143</f>
        <v>0</v>
      </c>
      <c r="CT143" s="261">
        <f>MASTER_DATA_NORMALIZED!CT143</f>
        <v>0</v>
      </c>
      <c r="CU143" s="261">
        <f>MASTER_DATA_NORMALIZED!CU143</f>
        <v>0</v>
      </c>
      <c r="CV143" s="261">
        <f>MASTER_DATA_NORMALIZED!CV143</f>
        <v>0</v>
      </c>
      <c r="CW143" s="261">
        <f>MASTER_DATA_NORMALIZED!CW143</f>
        <v>0</v>
      </c>
      <c r="CX143" s="261">
        <f>MASTER_DATA_NORMALIZED!CX143</f>
        <v>0</v>
      </c>
      <c r="CY143" s="261">
        <f>MASTER_DATA_NORMALIZED!CY143</f>
        <v>0</v>
      </c>
      <c r="CZ143" s="261">
        <f>MASTER_DATA_NORMALIZED!CZ143</f>
        <v>0</v>
      </c>
      <c r="DA143" s="261" t="e">
        <f>MASTER_DATA_NORMALIZED!DA143</f>
        <v>#DIV/0!</v>
      </c>
      <c r="DB143" s="261" t="e">
        <f>MASTER_DATA_NORMALIZED!DB143</f>
        <v>#DIV/0!</v>
      </c>
      <c r="DC143" s="261" t="e">
        <f>MASTER_DATA_NORMALIZED!DC143</f>
        <v>#DIV/0!</v>
      </c>
      <c r="DD143" s="261" t="e">
        <f>MASTER_DATA_NORMALIZED!DD143</f>
        <v>#N/A</v>
      </c>
      <c r="DE143" s="261">
        <f>MASTER_DATA_NORMALIZED!DE143</f>
        <v>0</v>
      </c>
      <c r="DF143" s="261">
        <f>MASTER_DATA_NORMALIZED!DF143</f>
        <v>0</v>
      </c>
      <c r="DG143" s="261">
        <f>MASTER_DATA_NORMALIZED!DG143</f>
        <v>0</v>
      </c>
      <c r="DH143" s="261">
        <f>MASTER_DATA_NORMALIZED!DH143</f>
        <v>0</v>
      </c>
      <c r="DI143" s="261">
        <f>MASTER_DATA_NORMALIZED!DI143</f>
        <v>0</v>
      </c>
      <c r="DJ143" s="261">
        <f>MASTER_DATA_NORMALIZED!DJ143</f>
        <v>0</v>
      </c>
      <c r="DK143" s="261">
        <f>MASTER_DATA_NORMALIZED!DK143</f>
        <v>0</v>
      </c>
      <c r="DL143" s="261">
        <f>MASTER_DATA_NORMALIZED!DL143</f>
        <v>0</v>
      </c>
      <c r="DM143" s="261">
        <f>MASTER_DATA_NORMALIZED!DM143</f>
        <v>0</v>
      </c>
      <c r="DN143" s="261">
        <f>MASTER_DATA_NORMALIZED!DN143</f>
        <v>0</v>
      </c>
      <c r="DO143" s="261">
        <f>MASTER_DATA_NORMALIZED!DO143</f>
        <v>0</v>
      </c>
      <c r="DP143" s="261">
        <f>MASTER_DATA_NORMALIZED!DP143</f>
        <v>0</v>
      </c>
      <c r="DQ143" s="261">
        <f>MASTER_DATA_NORMALIZED!DQ143</f>
        <v>0</v>
      </c>
      <c r="DR143" s="261">
        <f>MASTER_DATA_NORMALIZED!DR143</f>
        <v>0</v>
      </c>
      <c r="DS143" s="261">
        <f>MASTER_DATA_NORMALIZED!DS143</f>
        <v>0</v>
      </c>
      <c r="DT143" s="261">
        <f>MASTER_DATA_NORMALIZED!DT143</f>
        <v>0</v>
      </c>
      <c r="DU143" s="261">
        <f>MASTER_DATA_NORMALIZED!DU143</f>
        <v>0</v>
      </c>
      <c r="DV143" s="261">
        <f>MASTER_DATA_NORMALIZED!DV143</f>
        <v>0</v>
      </c>
      <c r="DW143" s="261">
        <f>MASTER_DATA_NORMALIZED!DW143</f>
        <v>0</v>
      </c>
      <c r="DX143" s="261">
        <f>MASTER_DATA_NORMALIZED!DX143</f>
        <v>0</v>
      </c>
      <c r="DY143" s="261">
        <f>MASTER_DATA_NORMALIZED!DY143</f>
        <v>0</v>
      </c>
      <c r="DZ143" s="261">
        <f>MASTER_DATA_NORMALIZED!DZ143</f>
        <v>0</v>
      </c>
      <c r="EA143" s="261">
        <f>MASTER_DATA_NORMALIZED!EA143</f>
        <v>0</v>
      </c>
      <c r="EB143" s="261">
        <f>MASTER_DATA_NORMALIZED!EB143</f>
        <v>0</v>
      </c>
      <c r="EC143" s="261" t="e">
        <f>MASTER_DATA_NORMALIZED!EC143</f>
        <v>#DIV/0!</v>
      </c>
      <c r="ED143" s="261" t="e">
        <f>MASTER_DATA_NORMALIZED!ED143</f>
        <v>#DIV/0!</v>
      </c>
      <c r="EE143" s="261" t="e">
        <f>MASTER_DATA_NORMALIZED!EE143</f>
        <v>#DIV/0!</v>
      </c>
      <c r="EF143" s="261" t="e">
        <f>MASTER_DATA_NORMALIZED!EF143</f>
        <v>#VALUE!</v>
      </c>
      <c r="EG143" s="261">
        <f>MASTER_DATA_NORMALIZED!EG143</f>
        <v>0</v>
      </c>
      <c r="EH143" s="261">
        <f>MASTER_DATA_NORMALIZED!EH143</f>
        <v>0</v>
      </c>
      <c r="EI143" s="261">
        <f>MASTER_DATA_NORMALIZED!EI143</f>
        <v>0</v>
      </c>
      <c r="EJ143" s="261">
        <f>MASTER_DATA_NORMALIZED!EJ143</f>
        <v>0</v>
      </c>
      <c r="EK143" s="261">
        <f>MASTER_DATA_NORMALIZED!EK143</f>
        <v>0</v>
      </c>
      <c r="EL143" s="261">
        <f>MASTER_DATA_NORMALIZED!EL143</f>
        <v>0</v>
      </c>
      <c r="EM143" s="261">
        <f>MASTER_DATA_NORMALIZED!EM143</f>
        <v>0</v>
      </c>
      <c r="EN143" s="261">
        <f>MASTER_DATA_NORMALIZED!EN143</f>
        <v>0</v>
      </c>
      <c r="EO143" s="261">
        <f>MASTER_DATA_NORMALIZED!EO143</f>
        <v>0</v>
      </c>
      <c r="EP143" s="261">
        <f>MASTER_DATA_NORMALIZED!EP143</f>
        <v>0</v>
      </c>
      <c r="EQ143" s="261">
        <f>MASTER_DATA_NORMALIZED!EQ143</f>
        <v>0</v>
      </c>
      <c r="ER143" s="261">
        <f>MASTER_DATA_NORMALIZED!ER143</f>
        <v>0</v>
      </c>
      <c r="ES143" s="261">
        <f>MASTER_DATA_NORMALIZED!ES143</f>
        <v>0</v>
      </c>
      <c r="ET143" s="261">
        <f>MASTER_DATA_NORMALIZED!ET143</f>
        <v>0</v>
      </c>
      <c r="EU143" s="261">
        <f>MASTER_DATA_NORMALIZED!EU143</f>
        <v>0</v>
      </c>
      <c r="EV143" s="261">
        <f>MASTER_DATA_NORMALIZED!EV143</f>
        <v>0</v>
      </c>
      <c r="EW143" s="261">
        <f>MASTER_DATA_NORMALIZED!EW143</f>
        <v>0</v>
      </c>
      <c r="EX143" s="261">
        <f>MASTER_DATA_NORMALIZED!EX143</f>
        <v>0</v>
      </c>
      <c r="EY143" s="261">
        <f>MASTER_DATA_NORMALIZED!EY143</f>
        <v>0</v>
      </c>
      <c r="EZ143" s="261">
        <f>MASTER_DATA_NORMALIZED!EZ143</f>
        <v>0</v>
      </c>
      <c r="FA143" s="261">
        <f>MASTER_DATA_NORMALIZED!FA143</f>
        <v>0</v>
      </c>
      <c r="FB143" s="261">
        <f>MASTER_DATA_NORMALIZED!FB143</f>
        <v>0</v>
      </c>
      <c r="FC143" s="261">
        <f>MASTER_DATA_NORMALIZED!FC143</f>
        <v>0</v>
      </c>
      <c r="FD143" s="261">
        <f>MASTER_DATA_NORMALIZED!FD143</f>
        <v>0</v>
      </c>
      <c r="FE143" s="261">
        <f>MASTER_DATA_NORMALIZED!FE143</f>
        <v>0</v>
      </c>
      <c r="FF143" s="261">
        <f>MASTER_DATA_NORMALIZED!FF143</f>
        <v>0</v>
      </c>
      <c r="FG143" s="261">
        <f>MASTER_DATA_NORMALIZED!FG143</f>
        <v>0</v>
      </c>
      <c r="FH143" s="261">
        <f>MASTER_DATA_NORMALIZED!FH143</f>
        <v>0</v>
      </c>
      <c r="FI143" s="261">
        <f>MASTER_DATA_NORMALIZED!FI143</f>
        <v>0</v>
      </c>
      <c r="FJ143" s="261">
        <f>MASTER_DATA_NORMALIZED!FJ143</f>
        <v>0</v>
      </c>
      <c r="FK143" s="261">
        <f>MASTER_DATA_NORMALIZED!FK143</f>
        <v>0</v>
      </c>
      <c r="FL143" s="261">
        <f>MASTER_DATA_NORMALIZED!FL143</f>
        <v>0</v>
      </c>
      <c r="FM143" s="261">
        <f>MASTER_DATA_NORMALIZED!FM143</f>
        <v>0</v>
      </c>
      <c r="FN143" s="261">
        <f>MASTER_DATA_NORMALIZED!FN143</f>
        <v>0</v>
      </c>
      <c r="FO143" s="261">
        <f>MASTER_DATA_NORMALIZED!FO143</f>
        <v>0</v>
      </c>
      <c r="FP143" s="261">
        <f>MASTER_DATA_NORMALIZED!FP143</f>
        <v>0</v>
      </c>
      <c r="FQ143" s="261">
        <f>MASTER_DATA_NORMALIZED!FQ143</f>
        <v>0</v>
      </c>
      <c r="FR143" s="261">
        <f>MASTER_DATA_NORMALIZED!FR143</f>
        <v>0</v>
      </c>
      <c r="FS143" s="261">
        <f>MASTER_DATA_NORMALIZED!FS143</f>
        <v>0</v>
      </c>
      <c r="FT143" s="261">
        <f>MASTER_DATA_NORMALIZED!FT143</f>
        <v>0</v>
      </c>
      <c r="FU143" s="261">
        <f>MASTER_DATA_NORMALIZED!FU143</f>
        <v>0</v>
      </c>
      <c r="FV143" s="261">
        <f>MASTER_DATA_NORMALIZED!FV143</f>
        <v>0</v>
      </c>
      <c r="FW143" s="261">
        <f>MASTER_DATA_NORMALIZED!FW143</f>
        <v>0</v>
      </c>
      <c r="FX143" s="261">
        <f>MASTER_DATA_NORMALIZED!FX143</f>
        <v>0</v>
      </c>
      <c r="FY143" s="261">
        <f>MASTER_DATA_NORMALIZED!FY143</f>
        <v>0</v>
      </c>
      <c r="FZ143" s="261">
        <f>MASTER_DATA_NORMALIZED!FZ143</f>
        <v>0</v>
      </c>
      <c r="GA143" s="261">
        <f>MASTER_DATA_NORMALIZED!GA143</f>
        <v>0</v>
      </c>
      <c r="GB143" s="261">
        <f>MASTER_DATA_NORMALIZED!GB143</f>
        <v>0</v>
      </c>
      <c r="GC143" s="261">
        <f>MASTER_DATA_NORMALIZED!GC143</f>
        <v>0</v>
      </c>
      <c r="GD143" s="261">
        <f>MASTER_DATA_NORMALIZED!GD143</f>
        <v>0</v>
      </c>
      <c r="GE143" s="261">
        <f>MASTER_DATA_NORMALIZED!GE143</f>
        <v>0</v>
      </c>
      <c r="GF143" s="261">
        <f>MASTER_DATA_NORMALIZED!GF143</f>
        <v>0</v>
      </c>
      <c r="GG143" s="261">
        <f>MASTER_DATA_NORMALIZED!GG143</f>
        <v>0</v>
      </c>
      <c r="GH143" s="261">
        <f>MASTER_DATA_NORMALIZED!GH143</f>
        <v>0</v>
      </c>
      <c r="GI143" s="261">
        <f>MASTER_DATA_NORMALIZED!GI143</f>
        <v>0</v>
      </c>
      <c r="GJ143" s="261">
        <f>MASTER_DATA_NORMALIZED!GJ143</f>
        <v>0</v>
      </c>
      <c r="GK143" s="261">
        <f>MASTER_DATA_NORMALIZED!GK143</f>
        <v>0</v>
      </c>
      <c r="GL143" s="261">
        <f>MASTER_DATA_NORMALIZED!GL143</f>
        <v>0</v>
      </c>
      <c r="GM143" s="261">
        <f>MASTER_DATA_NORMALIZED!GM143</f>
        <v>0</v>
      </c>
      <c r="GN143" s="261">
        <f>MASTER_DATA_NORMALIZED!GN143</f>
        <v>0</v>
      </c>
      <c r="GO143" s="261">
        <f>MASTER_DATA_NORMALIZED!GO143</f>
        <v>0</v>
      </c>
      <c r="GP143" s="261">
        <f>MASTER_DATA_NORMALIZED!GP143</f>
        <v>0</v>
      </c>
      <c r="GQ143" s="261">
        <f>MASTER_DATA_NORMALIZED!GQ143</f>
        <v>0</v>
      </c>
      <c r="GR143" s="261">
        <f>MASTER_DATA_NORMALIZED!GR143</f>
        <v>0</v>
      </c>
      <c r="GS143" s="261">
        <f>MASTER_DATA_NORMALIZED!GS143</f>
        <v>0</v>
      </c>
      <c r="GT143" s="261">
        <f>MASTER_DATA_NORMALIZED!GT143</f>
        <v>0</v>
      </c>
      <c r="GU143" s="261">
        <f>MASTER_DATA_NORMALIZED!GU143</f>
        <v>0</v>
      </c>
      <c r="GV143" s="261">
        <f>MASTER_DATA_NORMALIZED!GV143</f>
        <v>0</v>
      </c>
      <c r="GW143" s="261" t="e">
        <f>MASTER_DATA_NORMALIZED!GW143</f>
        <v>#REF!</v>
      </c>
      <c r="GX143" s="261" t="e">
        <f>MASTER_DATA_NORMALIZED!GX143</f>
        <v>#REF!</v>
      </c>
      <c r="GY143" s="261" t="e">
        <f>MASTER_DATA_NORMALIZED!GY143</f>
        <v>#REF!</v>
      </c>
    </row>
    <row r="144" spans="2:207" ht="17.25" hidden="1" outlineLevel="2" x14ac:dyDescent="0.3">
      <c r="B144" s="183">
        <f t="shared" si="14"/>
        <v>30</v>
      </c>
      <c r="C144" s="51">
        <f t="shared" si="15"/>
        <v>313</v>
      </c>
      <c r="D144" s="77"/>
      <c r="E144" s="52"/>
      <c r="F144" s="52">
        <v>313</v>
      </c>
      <c r="G144" s="78"/>
      <c r="H144" s="260" t="s">
        <v>230</v>
      </c>
      <c r="I144" s="261">
        <f>MASTER_DATA_NORMALIZED!I137</f>
        <v>0</v>
      </c>
      <c r="J144" s="261">
        <f>MASTER_DATA_NORMALIZED!J137</f>
        <v>0</v>
      </c>
      <c r="K144" s="261">
        <f>MASTER_DATA_NORMALIZED!K137</f>
        <v>0</v>
      </c>
      <c r="L144" s="261">
        <f>MASTER_DATA_NORMALIZED!L144</f>
        <v>0</v>
      </c>
      <c r="M144" s="261">
        <f>MASTER_DATA_NORMALIZED!M144</f>
        <v>0</v>
      </c>
      <c r="N144" s="261">
        <f>MASTER_DATA_NORMALIZED!N144</f>
        <v>0</v>
      </c>
      <c r="O144" s="261">
        <f>MASTER_DATA_NORMALIZED!O144</f>
        <v>0</v>
      </c>
      <c r="P144" s="261">
        <f>MASTER_DATA_NORMALIZED!P144</f>
        <v>0</v>
      </c>
      <c r="Q144" s="261">
        <f>MASTER_DATA_NORMALIZED!Q144</f>
        <v>0</v>
      </c>
      <c r="R144" s="261">
        <f>MASTER_DATA_NORMALIZED!R144</f>
        <v>0</v>
      </c>
      <c r="S144" s="261">
        <f>MASTER_DATA_NORMALIZED!S144</f>
        <v>0</v>
      </c>
      <c r="T144" s="261">
        <f>MASTER_DATA_NORMALIZED!T144</f>
        <v>0</v>
      </c>
      <c r="U144" s="261">
        <f>MASTER_DATA_NORMALIZED!U144</f>
        <v>0</v>
      </c>
      <c r="V144" s="261">
        <f>MASTER_DATA_NORMALIZED!V144</f>
        <v>0</v>
      </c>
      <c r="W144" s="261">
        <f>MASTER_DATA_NORMALIZED!W144</f>
        <v>0</v>
      </c>
      <c r="X144" s="261">
        <f>MASTER_DATA_NORMALIZED!X144</f>
        <v>0</v>
      </c>
      <c r="Y144" s="261">
        <f>MASTER_DATA_NORMALIZED!Y144</f>
        <v>0</v>
      </c>
      <c r="Z144" s="261">
        <f>MASTER_DATA_NORMALIZED!Z144</f>
        <v>0</v>
      </c>
      <c r="AA144" s="261">
        <f>MASTER_DATA_NORMALIZED!AA144</f>
        <v>0</v>
      </c>
      <c r="AB144" s="261">
        <f>MASTER_DATA_NORMALIZED!AB144</f>
        <v>0</v>
      </c>
      <c r="AC144" s="261">
        <f>MASTER_DATA_NORMALIZED!AC144</f>
        <v>0</v>
      </c>
      <c r="AD144" s="261">
        <f>MASTER_DATA_NORMALIZED!AD144</f>
        <v>0</v>
      </c>
      <c r="AE144" s="261">
        <f>MASTER_DATA_NORMALIZED!AE144</f>
        <v>0</v>
      </c>
      <c r="AF144" s="261">
        <f>MASTER_DATA_NORMALIZED!AF144</f>
        <v>0</v>
      </c>
      <c r="AG144" s="261">
        <f>MASTER_DATA_NORMALIZED!AG144</f>
        <v>0</v>
      </c>
      <c r="AH144" s="261">
        <f>MASTER_DATA_NORMALIZED!AH144</f>
        <v>0</v>
      </c>
      <c r="AI144" s="261">
        <f>MASTER_DATA_NORMALIZED!AI144</f>
        <v>0</v>
      </c>
      <c r="AJ144" s="261">
        <f>MASTER_DATA_NORMALIZED!AJ144</f>
        <v>0</v>
      </c>
      <c r="AK144" s="261">
        <f>MASTER_DATA_NORMALIZED!AK144</f>
        <v>0</v>
      </c>
      <c r="AL144" s="261">
        <f>MASTER_DATA_NORMALIZED!AL144</f>
        <v>0</v>
      </c>
      <c r="AM144" s="261">
        <f>MASTER_DATA_NORMALIZED!AM144</f>
        <v>0</v>
      </c>
      <c r="AN144" s="261">
        <f>MASTER_DATA_NORMALIZED!AN144</f>
        <v>0</v>
      </c>
      <c r="AO144" s="261">
        <f>MASTER_DATA_NORMALIZED!AO144</f>
        <v>0</v>
      </c>
      <c r="AP144" s="261">
        <f>MASTER_DATA_NORMALIZED!AP144</f>
        <v>0</v>
      </c>
      <c r="AQ144" s="261">
        <f>MASTER_DATA_NORMALIZED!AQ144</f>
        <v>0</v>
      </c>
      <c r="AR144" s="261">
        <f>MASTER_DATA_NORMALIZED!AR144</f>
        <v>0</v>
      </c>
      <c r="AS144" s="261">
        <f>MASTER_DATA_NORMALIZED!AS144</f>
        <v>0</v>
      </c>
      <c r="AT144" s="261">
        <f>MASTER_DATA_NORMALIZED!AT144</f>
        <v>0</v>
      </c>
      <c r="AU144" s="261">
        <f>MASTER_DATA_NORMALIZED!AU144</f>
        <v>0</v>
      </c>
      <c r="AV144" s="261">
        <f>MASTER_DATA_NORMALIZED!AV144</f>
        <v>0</v>
      </c>
      <c r="AW144" s="261">
        <f>MASTER_DATA_NORMALIZED!AW144</f>
        <v>0</v>
      </c>
      <c r="AX144" s="261">
        <f>MASTER_DATA_NORMALIZED!AX144</f>
        <v>0</v>
      </c>
      <c r="AY144" s="261">
        <f>MASTER_DATA_NORMALIZED!AY144</f>
        <v>0</v>
      </c>
      <c r="AZ144" s="261">
        <f>MASTER_DATA_NORMALIZED!AZ144</f>
        <v>0</v>
      </c>
      <c r="BA144" s="261">
        <f>MASTER_DATA_NORMALIZED!BA144</f>
        <v>0</v>
      </c>
      <c r="BB144" s="261">
        <f>MASTER_DATA_NORMALIZED!BB144</f>
        <v>0</v>
      </c>
      <c r="BC144" s="261">
        <f>MASTER_DATA_NORMALIZED!BC144</f>
        <v>0</v>
      </c>
      <c r="BD144" s="261">
        <f>MASTER_DATA_NORMALIZED!BD144</f>
        <v>0</v>
      </c>
      <c r="BE144" s="261">
        <f>MASTER_DATA_NORMALIZED!BE144</f>
        <v>0</v>
      </c>
      <c r="BF144" s="261">
        <f>MASTER_DATA_NORMALIZED!BF144</f>
        <v>0</v>
      </c>
      <c r="BG144" s="261">
        <f>MASTER_DATA_NORMALIZED!BG144</f>
        <v>0</v>
      </c>
      <c r="BH144" s="261">
        <f>MASTER_DATA_NORMALIZED!BH144</f>
        <v>0</v>
      </c>
      <c r="BI144" s="261">
        <f>MASTER_DATA_NORMALIZED!BI144</f>
        <v>0</v>
      </c>
      <c r="BJ144" s="261">
        <f>MASTER_DATA_NORMALIZED!BJ144</f>
        <v>0</v>
      </c>
      <c r="BK144" s="261">
        <f>MASTER_DATA_NORMALIZED!BK144</f>
        <v>0</v>
      </c>
      <c r="BL144" s="261">
        <f>MASTER_DATA_NORMALIZED!BL144</f>
        <v>0</v>
      </c>
      <c r="BM144" s="261">
        <f>MASTER_DATA_NORMALIZED!BM144</f>
        <v>0</v>
      </c>
      <c r="BN144" s="261">
        <f>MASTER_DATA_NORMALIZED!BN144</f>
        <v>0</v>
      </c>
      <c r="BO144" s="261">
        <f>MASTER_DATA_NORMALIZED!BO144</f>
        <v>0</v>
      </c>
      <c r="BP144" s="261">
        <f>MASTER_DATA_NORMALIZED!BP144</f>
        <v>0</v>
      </c>
      <c r="BQ144" s="261">
        <f>MASTER_DATA_NORMALIZED!BQ144</f>
        <v>0</v>
      </c>
      <c r="BR144" s="261">
        <f>MASTER_DATA_NORMALIZED!BR144</f>
        <v>0</v>
      </c>
      <c r="BS144" s="261">
        <f>MASTER_DATA_NORMALIZED!BS144</f>
        <v>0</v>
      </c>
      <c r="BT144" s="261">
        <f>MASTER_DATA_NORMALIZED!BT144</f>
        <v>0</v>
      </c>
      <c r="BU144" s="261">
        <f>MASTER_DATA_NORMALIZED!BU144</f>
        <v>0</v>
      </c>
      <c r="BV144" s="261">
        <f>MASTER_DATA_NORMALIZED!BV144</f>
        <v>0</v>
      </c>
      <c r="BW144" s="261">
        <f>MASTER_DATA_NORMALIZED!BW144</f>
        <v>0</v>
      </c>
      <c r="BX144" s="261">
        <f>MASTER_DATA_NORMALIZED!BX144</f>
        <v>0</v>
      </c>
      <c r="BY144" s="261">
        <f>MASTER_DATA_NORMALIZED!BY144</f>
        <v>0</v>
      </c>
      <c r="BZ144" s="261">
        <f>MASTER_DATA_NORMALIZED!BZ144</f>
        <v>0</v>
      </c>
      <c r="CA144" s="261">
        <f>MASTER_DATA_NORMALIZED!CA144</f>
        <v>0</v>
      </c>
      <c r="CB144" s="261">
        <f>MASTER_DATA_NORMALIZED!CB144</f>
        <v>0</v>
      </c>
      <c r="CC144" s="261">
        <f>MASTER_DATA_NORMALIZED!CC144</f>
        <v>0</v>
      </c>
      <c r="CD144" s="261">
        <f>MASTER_DATA_NORMALIZED!CD144</f>
        <v>0</v>
      </c>
      <c r="CE144" s="261">
        <f>MASTER_DATA_NORMALIZED!CE144</f>
        <v>0</v>
      </c>
      <c r="CF144" s="261">
        <f>MASTER_DATA_NORMALIZED!CF144</f>
        <v>0</v>
      </c>
      <c r="CG144" s="261">
        <f>MASTER_DATA_NORMALIZED!CG144</f>
        <v>0</v>
      </c>
      <c r="CH144" s="261">
        <f>MASTER_DATA_NORMALIZED!CH144</f>
        <v>0</v>
      </c>
      <c r="CI144" s="261">
        <f>MASTER_DATA_NORMALIZED!CI144</f>
        <v>0</v>
      </c>
      <c r="CJ144" s="261">
        <f>MASTER_DATA_NORMALIZED!CJ144</f>
        <v>0</v>
      </c>
      <c r="CK144" s="261">
        <f>MASTER_DATA_NORMALIZED!CK144</f>
        <v>0</v>
      </c>
      <c r="CL144" s="261">
        <f>MASTER_DATA_NORMALIZED!CL144</f>
        <v>0</v>
      </c>
      <c r="CM144" s="261">
        <f>MASTER_DATA_NORMALIZED!CM144</f>
        <v>0</v>
      </c>
      <c r="CN144" s="261">
        <f>MASTER_DATA_NORMALIZED!CN144</f>
        <v>0</v>
      </c>
      <c r="CO144" s="261">
        <f>MASTER_DATA_NORMALIZED!CO144</f>
        <v>0</v>
      </c>
      <c r="CP144" s="261">
        <f>MASTER_DATA_NORMALIZED!CP144</f>
        <v>0</v>
      </c>
      <c r="CQ144" s="261">
        <f>MASTER_DATA_NORMALIZED!CQ144</f>
        <v>0</v>
      </c>
      <c r="CR144" s="261">
        <f>MASTER_DATA_NORMALIZED!CR144</f>
        <v>0</v>
      </c>
      <c r="CS144" s="261">
        <f>MASTER_DATA_NORMALIZED!CS144</f>
        <v>0</v>
      </c>
      <c r="CT144" s="261">
        <f>MASTER_DATA_NORMALIZED!CT144</f>
        <v>0</v>
      </c>
      <c r="CU144" s="261">
        <f>MASTER_DATA_NORMALIZED!CU144</f>
        <v>0</v>
      </c>
      <c r="CV144" s="261">
        <f>MASTER_DATA_NORMALIZED!CV144</f>
        <v>0</v>
      </c>
      <c r="CW144" s="261">
        <f>MASTER_DATA_NORMALIZED!CW144</f>
        <v>0</v>
      </c>
      <c r="CX144" s="261">
        <f>MASTER_DATA_NORMALIZED!CX144</f>
        <v>0</v>
      </c>
      <c r="CY144" s="261">
        <f>MASTER_DATA_NORMALIZED!CY144</f>
        <v>0</v>
      </c>
      <c r="CZ144" s="261">
        <f>MASTER_DATA_NORMALIZED!CZ144</f>
        <v>0</v>
      </c>
      <c r="DA144" s="261" t="e">
        <f>MASTER_DATA_NORMALIZED!DA144</f>
        <v>#DIV/0!</v>
      </c>
      <c r="DB144" s="261" t="e">
        <f>MASTER_DATA_NORMALIZED!DB144</f>
        <v>#DIV/0!</v>
      </c>
      <c r="DC144" s="261" t="e">
        <f>MASTER_DATA_NORMALIZED!DC144</f>
        <v>#DIV/0!</v>
      </c>
      <c r="DD144" s="261" t="e">
        <f>MASTER_DATA_NORMALIZED!DD144</f>
        <v>#N/A</v>
      </c>
      <c r="DE144" s="261">
        <f>MASTER_DATA_NORMALIZED!DE144</f>
        <v>0</v>
      </c>
      <c r="DF144" s="261">
        <f>MASTER_DATA_NORMALIZED!DF144</f>
        <v>0</v>
      </c>
      <c r="DG144" s="261">
        <f>MASTER_DATA_NORMALIZED!DG144</f>
        <v>0</v>
      </c>
      <c r="DH144" s="261">
        <f>MASTER_DATA_NORMALIZED!DH144</f>
        <v>0</v>
      </c>
      <c r="DI144" s="261">
        <f>MASTER_DATA_NORMALIZED!DI144</f>
        <v>0</v>
      </c>
      <c r="DJ144" s="261">
        <f>MASTER_DATA_NORMALIZED!DJ144</f>
        <v>0</v>
      </c>
      <c r="DK144" s="261">
        <f>MASTER_DATA_NORMALIZED!DK144</f>
        <v>0</v>
      </c>
      <c r="DL144" s="261">
        <f>MASTER_DATA_NORMALIZED!DL144</f>
        <v>0</v>
      </c>
      <c r="DM144" s="261">
        <f>MASTER_DATA_NORMALIZED!DM144</f>
        <v>0</v>
      </c>
      <c r="DN144" s="261">
        <f>MASTER_DATA_NORMALIZED!DN144</f>
        <v>0</v>
      </c>
      <c r="DO144" s="261">
        <f>MASTER_DATA_NORMALIZED!DO144</f>
        <v>0</v>
      </c>
      <c r="DP144" s="261">
        <f>MASTER_DATA_NORMALIZED!DP144</f>
        <v>0</v>
      </c>
      <c r="DQ144" s="261">
        <f>MASTER_DATA_NORMALIZED!DQ144</f>
        <v>0</v>
      </c>
      <c r="DR144" s="261">
        <f>MASTER_DATA_NORMALIZED!DR144</f>
        <v>0</v>
      </c>
      <c r="DS144" s="261">
        <f>MASTER_DATA_NORMALIZED!DS144</f>
        <v>0</v>
      </c>
      <c r="DT144" s="261">
        <f>MASTER_DATA_NORMALIZED!DT144</f>
        <v>0</v>
      </c>
      <c r="DU144" s="261">
        <f>MASTER_DATA_NORMALIZED!DU144</f>
        <v>0</v>
      </c>
      <c r="DV144" s="261">
        <f>MASTER_DATA_NORMALIZED!DV144</f>
        <v>0</v>
      </c>
      <c r="DW144" s="261">
        <f>MASTER_DATA_NORMALIZED!DW144</f>
        <v>0</v>
      </c>
      <c r="DX144" s="261">
        <f>MASTER_DATA_NORMALIZED!DX144</f>
        <v>0</v>
      </c>
      <c r="DY144" s="261">
        <f>MASTER_DATA_NORMALIZED!DY144</f>
        <v>0</v>
      </c>
      <c r="DZ144" s="261">
        <f>MASTER_DATA_NORMALIZED!DZ144</f>
        <v>0</v>
      </c>
      <c r="EA144" s="261">
        <f>MASTER_DATA_NORMALIZED!EA144</f>
        <v>0</v>
      </c>
      <c r="EB144" s="261">
        <f>MASTER_DATA_NORMALIZED!EB144</f>
        <v>0</v>
      </c>
      <c r="EC144" s="261" t="e">
        <f>MASTER_DATA_NORMALIZED!EC144</f>
        <v>#DIV/0!</v>
      </c>
      <c r="ED144" s="261" t="e">
        <f>MASTER_DATA_NORMALIZED!ED144</f>
        <v>#DIV/0!</v>
      </c>
      <c r="EE144" s="261" t="e">
        <f>MASTER_DATA_NORMALIZED!EE144</f>
        <v>#DIV/0!</v>
      </c>
      <c r="EF144" s="261" t="e">
        <f>MASTER_DATA_NORMALIZED!EF144</f>
        <v>#VALUE!</v>
      </c>
      <c r="EG144" s="261">
        <f>MASTER_DATA_NORMALIZED!EG144</f>
        <v>0</v>
      </c>
      <c r="EH144" s="261">
        <f>MASTER_DATA_NORMALIZED!EH144</f>
        <v>0</v>
      </c>
      <c r="EI144" s="261">
        <f>MASTER_DATA_NORMALIZED!EI144</f>
        <v>0</v>
      </c>
      <c r="EJ144" s="261">
        <f>MASTER_DATA_NORMALIZED!EJ144</f>
        <v>0</v>
      </c>
      <c r="EK144" s="261">
        <f>MASTER_DATA_NORMALIZED!EK144</f>
        <v>0</v>
      </c>
      <c r="EL144" s="261">
        <f>MASTER_DATA_NORMALIZED!EL144</f>
        <v>0</v>
      </c>
      <c r="EM144" s="261">
        <f>MASTER_DATA_NORMALIZED!EM144</f>
        <v>0</v>
      </c>
      <c r="EN144" s="261">
        <f>MASTER_DATA_NORMALIZED!EN144</f>
        <v>0</v>
      </c>
      <c r="EO144" s="261">
        <f>MASTER_DATA_NORMALIZED!EO144</f>
        <v>0</v>
      </c>
      <c r="EP144" s="261">
        <f>MASTER_DATA_NORMALIZED!EP144</f>
        <v>0</v>
      </c>
      <c r="EQ144" s="261">
        <f>MASTER_DATA_NORMALIZED!EQ144</f>
        <v>0</v>
      </c>
      <c r="ER144" s="261">
        <f>MASTER_DATA_NORMALIZED!ER144</f>
        <v>0</v>
      </c>
      <c r="ES144" s="261">
        <f>MASTER_DATA_NORMALIZED!ES144</f>
        <v>0</v>
      </c>
      <c r="ET144" s="261">
        <f>MASTER_DATA_NORMALIZED!ET144</f>
        <v>0</v>
      </c>
      <c r="EU144" s="261">
        <f>MASTER_DATA_NORMALIZED!EU144</f>
        <v>0</v>
      </c>
      <c r="EV144" s="261">
        <f>MASTER_DATA_NORMALIZED!EV144</f>
        <v>0</v>
      </c>
      <c r="EW144" s="261">
        <f>MASTER_DATA_NORMALIZED!EW144</f>
        <v>0</v>
      </c>
      <c r="EX144" s="261">
        <f>MASTER_DATA_NORMALIZED!EX144</f>
        <v>0</v>
      </c>
      <c r="EY144" s="261">
        <f>MASTER_DATA_NORMALIZED!EY144</f>
        <v>0</v>
      </c>
      <c r="EZ144" s="261">
        <f>MASTER_DATA_NORMALIZED!EZ144</f>
        <v>0</v>
      </c>
      <c r="FA144" s="261">
        <f>MASTER_DATA_NORMALIZED!FA144</f>
        <v>0</v>
      </c>
      <c r="FB144" s="261">
        <f>MASTER_DATA_NORMALIZED!FB144</f>
        <v>0</v>
      </c>
      <c r="FC144" s="261">
        <f>MASTER_DATA_NORMALIZED!FC144</f>
        <v>0</v>
      </c>
      <c r="FD144" s="261">
        <f>MASTER_DATA_NORMALIZED!FD144</f>
        <v>0</v>
      </c>
      <c r="FE144" s="261">
        <f>MASTER_DATA_NORMALIZED!FE144</f>
        <v>0</v>
      </c>
      <c r="FF144" s="261">
        <f>MASTER_DATA_NORMALIZED!FF144</f>
        <v>0</v>
      </c>
      <c r="FG144" s="261">
        <f>MASTER_DATA_NORMALIZED!FG144</f>
        <v>0</v>
      </c>
      <c r="FH144" s="261">
        <f>MASTER_DATA_NORMALIZED!FH144</f>
        <v>0</v>
      </c>
      <c r="FI144" s="261">
        <f>MASTER_DATA_NORMALIZED!FI144</f>
        <v>0</v>
      </c>
      <c r="FJ144" s="261">
        <f>MASTER_DATA_NORMALIZED!FJ144</f>
        <v>0</v>
      </c>
      <c r="FK144" s="261">
        <f>MASTER_DATA_NORMALIZED!FK144</f>
        <v>0</v>
      </c>
      <c r="FL144" s="261">
        <f>MASTER_DATA_NORMALIZED!FL144</f>
        <v>0</v>
      </c>
      <c r="FM144" s="261">
        <f>MASTER_DATA_NORMALIZED!FM144</f>
        <v>0</v>
      </c>
      <c r="FN144" s="261">
        <f>MASTER_DATA_NORMALIZED!FN144</f>
        <v>0</v>
      </c>
      <c r="FO144" s="261">
        <f>MASTER_DATA_NORMALIZED!FO144</f>
        <v>0</v>
      </c>
      <c r="FP144" s="261">
        <f>MASTER_DATA_NORMALIZED!FP144</f>
        <v>0</v>
      </c>
      <c r="FQ144" s="261">
        <f>MASTER_DATA_NORMALIZED!FQ144</f>
        <v>0</v>
      </c>
      <c r="FR144" s="261">
        <f>MASTER_DATA_NORMALIZED!FR144</f>
        <v>0</v>
      </c>
      <c r="FS144" s="261">
        <f>MASTER_DATA_NORMALIZED!FS144</f>
        <v>0</v>
      </c>
      <c r="FT144" s="261">
        <f>MASTER_DATA_NORMALIZED!FT144</f>
        <v>0</v>
      </c>
      <c r="FU144" s="261">
        <f>MASTER_DATA_NORMALIZED!FU144</f>
        <v>0</v>
      </c>
      <c r="FV144" s="261">
        <f>MASTER_DATA_NORMALIZED!FV144</f>
        <v>0</v>
      </c>
      <c r="FW144" s="261">
        <f>MASTER_DATA_NORMALIZED!FW144</f>
        <v>0</v>
      </c>
      <c r="FX144" s="261">
        <f>MASTER_DATA_NORMALIZED!FX144</f>
        <v>0</v>
      </c>
      <c r="FY144" s="261">
        <f>MASTER_DATA_NORMALIZED!FY144</f>
        <v>0</v>
      </c>
      <c r="FZ144" s="261">
        <f>MASTER_DATA_NORMALIZED!FZ144</f>
        <v>0</v>
      </c>
      <c r="GA144" s="261">
        <f>MASTER_DATA_NORMALIZED!GA144</f>
        <v>0</v>
      </c>
      <c r="GB144" s="261">
        <f>MASTER_DATA_NORMALIZED!GB144</f>
        <v>0</v>
      </c>
      <c r="GC144" s="261">
        <f>MASTER_DATA_NORMALIZED!GC144</f>
        <v>0</v>
      </c>
      <c r="GD144" s="261">
        <f>MASTER_DATA_NORMALIZED!GD144</f>
        <v>0</v>
      </c>
      <c r="GE144" s="261">
        <f>MASTER_DATA_NORMALIZED!GE144</f>
        <v>0</v>
      </c>
      <c r="GF144" s="261">
        <f>MASTER_DATA_NORMALIZED!GF144</f>
        <v>0</v>
      </c>
      <c r="GG144" s="261">
        <f>MASTER_DATA_NORMALIZED!GG144</f>
        <v>0</v>
      </c>
      <c r="GH144" s="261">
        <f>MASTER_DATA_NORMALIZED!GH144</f>
        <v>0</v>
      </c>
      <c r="GI144" s="261">
        <f>MASTER_DATA_NORMALIZED!GI144</f>
        <v>0</v>
      </c>
      <c r="GJ144" s="261">
        <f>MASTER_DATA_NORMALIZED!GJ144</f>
        <v>0</v>
      </c>
      <c r="GK144" s="261">
        <f>MASTER_DATA_NORMALIZED!GK144</f>
        <v>0</v>
      </c>
      <c r="GL144" s="261">
        <f>MASTER_DATA_NORMALIZED!GL144</f>
        <v>0</v>
      </c>
      <c r="GM144" s="261">
        <f>MASTER_DATA_NORMALIZED!GM144</f>
        <v>0</v>
      </c>
      <c r="GN144" s="261">
        <f>MASTER_DATA_NORMALIZED!GN144</f>
        <v>0</v>
      </c>
      <c r="GO144" s="261">
        <f>MASTER_DATA_NORMALIZED!GO144</f>
        <v>0</v>
      </c>
      <c r="GP144" s="261">
        <f>MASTER_DATA_NORMALIZED!GP144</f>
        <v>0</v>
      </c>
      <c r="GQ144" s="261">
        <f>MASTER_DATA_NORMALIZED!GQ144</f>
        <v>0</v>
      </c>
      <c r="GR144" s="261">
        <f>MASTER_DATA_NORMALIZED!GR144</f>
        <v>0</v>
      </c>
      <c r="GS144" s="261">
        <f>MASTER_DATA_NORMALIZED!GS144</f>
        <v>0</v>
      </c>
      <c r="GT144" s="261">
        <f>MASTER_DATA_NORMALIZED!GT144</f>
        <v>0</v>
      </c>
      <c r="GU144" s="261">
        <f>MASTER_DATA_NORMALIZED!GU144</f>
        <v>0</v>
      </c>
      <c r="GV144" s="261">
        <f>MASTER_DATA_NORMALIZED!GV144</f>
        <v>0</v>
      </c>
      <c r="GW144" s="261" t="e">
        <f>MASTER_DATA_NORMALIZED!GW144</f>
        <v>#REF!</v>
      </c>
      <c r="GX144" s="261" t="e">
        <f>MASTER_DATA_NORMALIZED!GX144</f>
        <v>#REF!</v>
      </c>
      <c r="GY144" s="261" t="e">
        <f>MASTER_DATA_NORMALIZED!GY144</f>
        <v>#REF!</v>
      </c>
    </row>
    <row r="145" spans="2:207" ht="17.25" hidden="1" outlineLevel="2" x14ac:dyDescent="0.3">
      <c r="B145" s="183">
        <f t="shared" si="14"/>
        <v>30</v>
      </c>
      <c r="C145" s="51">
        <f t="shared" si="15"/>
        <v>314</v>
      </c>
      <c r="D145" s="77"/>
      <c r="E145" s="52"/>
      <c r="F145" s="52">
        <v>314</v>
      </c>
      <c r="G145" s="78"/>
      <c r="H145" s="260" t="s">
        <v>231</v>
      </c>
      <c r="I145" s="261">
        <f>MASTER_DATA_NORMALIZED!I138</f>
        <v>0</v>
      </c>
      <c r="J145" s="261">
        <f>MASTER_DATA_NORMALIZED!J138</f>
        <v>0</v>
      </c>
      <c r="K145" s="261">
        <f>MASTER_DATA_NORMALIZED!K138</f>
        <v>0</v>
      </c>
      <c r="L145" s="261">
        <f>MASTER_DATA_NORMALIZED!L145</f>
        <v>0</v>
      </c>
      <c r="M145" s="261">
        <f>MASTER_DATA_NORMALIZED!M145</f>
        <v>0</v>
      </c>
      <c r="N145" s="261">
        <f>MASTER_DATA_NORMALIZED!N145</f>
        <v>0</v>
      </c>
      <c r="O145" s="261">
        <f>MASTER_DATA_NORMALIZED!O145</f>
        <v>0</v>
      </c>
      <c r="P145" s="261">
        <f>MASTER_DATA_NORMALIZED!P145</f>
        <v>0</v>
      </c>
      <c r="Q145" s="261">
        <f>MASTER_DATA_NORMALIZED!Q145</f>
        <v>0</v>
      </c>
      <c r="R145" s="261">
        <f>MASTER_DATA_NORMALIZED!R145</f>
        <v>0</v>
      </c>
      <c r="S145" s="261">
        <f>MASTER_DATA_NORMALIZED!S145</f>
        <v>0</v>
      </c>
      <c r="T145" s="261">
        <f>MASTER_DATA_NORMALIZED!T145</f>
        <v>0</v>
      </c>
      <c r="U145" s="261">
        <f>MASTER_DATA_NORMALIZED!U145</f>
        <v>0</v>
      </c>
      <c r="V145" s="261">
        <f>MASTER_DATA_NORMALIZED!V145</f>
        <v>0</v>
      </c>
      <c r="W145" s="261">
        <f>MASTER_DATA_NORMALIZED!W145</f>
        <v>0</v>
      </c>
      <c r="X145" s="261">
        <f>MASTER_DATA_NORMALIZED!X145</f>
        <v>0</v>
      </c>
      <c r="Y145" s="261">
        <f>MASTER_DATA_NORMALIZED!Y145</f>
        <v>0</v>
      </c>
      <c r="Z145" s="261">
        <f>MASTER_DATA_NORMALIZED!Z145</f>
        <v>0</v>
      </c>
      <c r="AA145" s="261">
        <f>MASTER_DATA_NORMALIZED!AA145</f>
        <v>0</v>
      </c>
      <c r="AB145" s="261">
        <f>MASTER_DATA_NORMALIZED!AB145</f>
        <v>0</v>
      </c>
      <c r="AC145" s="261">
        <f>MASTER_DATA_NORMALIZED!AC145</f>
        <v>0</v>
      </c>
      <c r="AD145" s="261">
        <f>MASTER_DATA_NORMALIZED!AD145</f>
        <v>0</v>
      </c>
      <c r="AE145" s="261">
        <f>MASTER_DATA_NORMALIZED!AE145</f>
        <v>0</v>
      </c>
      <c r="AF145" s="261">
        <f>MASTER_DATA_NORMALIZED!AF145</f>
        <v>0</v>
      </c>
      <c r="AG145" s="261">
        <f>MASTER_DATA_NORMALIZED!AG145</f>
        <v>0</v>
      </c>
      <c r="AH145" s="261">
        <f>MASTER_DATA_NORMALIZED!AH145</f>
        <v>0</v>
      </c>
      <c r="AI145" s="261">
        <f>MASTER_DATA_NORMALIZED!AI145</f>
        <v>0</v>
      </c>
      <c r="AJ145" s="261">
        <f>MASTER_DATA_NORMALIZED!AJ145</f>
        <v>0</v>
      </c>
      <c r="AK145" s="261">
        <f>MASTER_DATA_NORMALIZED!AK145</f>
        <v>0</v>
      </c>
      <c r="AL145" s="261">
        <f>MASTER_DATA_NORMALIZED!AL145</f>
        <v>0</v>
      </c>
      <c r="AM145" s="261">
        <f>MASTER_DATA_NORMALIZED!AM145</f>
        <v>0</v>
      </c>
      <c r="AN145" s="261">
        <f>MASTER_DATA_NORMALIZED!AN145</f>
        <v>0</v>
      </c>
      <c r="AO145" s="261">
        <f>MASTER_DATA_NORMALIZED!AO145</f>
        <v>0</v>
      </c>
      <c r="AP145" s="261">
        <f>MASTER_DATA_NORMALIZED!AP145</f>
        <v>0</v>
      </c>
      <c r="AQ145" s="261">
        <f>MASTER_DATA_NORMALIZED!AQ145</f>
        <v>0</v>
      </c>
      <c r="AR145" s="261">
        <f>MASTER_DATA_NORMALIZED!AR145</f>
        <v>0</v>
      </c>
      <c r="AS145" s="261">
        <f>MASTER_DATA_NORMALIZED!AS145</f>
        <v>0</v>
      </c>
      <c r="AT145" s="261">
        <f>MASTER_DATA_NORMALIZED!AT145</f>
        <v>0</v>
      </c>
      <c r="AU145" s="261">
        <f>MASTER_DATA_NORMALIZED!AU145</f>
        <v>0</v>
      </c>
      <c r="AV145" s="261">
        <f>MASTER_DATA_NORMALIZED!AV145</f>
        <v>0</v>
      </c>
      <c r="AW145" s="261">
        <f>MASTER_DATA_NORMALIZED!AW145</f>
        <v>0</v>
      </c>
      <c r="AX145" s="261">
        <f>MASTER_DATA_NORMALIZED!AX145</f>
        <v>0</v>
      </c>
      <c r="AY145" s="261">
        <f>MASTER_DATA_NORMALIZED!AY145</f>
        <v>0</v>
      </c>
      <c r="AZ145" s="261">
        <f>MASTER_DATA_NORMALIZED!AZ145</f>
        <v>0</v>
      </c>
      <c r="BA145" s="261">
        <f>MASTER_DATA_NORMALIZED!BA145</f>
        <v>0</v>
      </c>
      <c r="BB145" s="261">
        <f>MASTER_DATA_NORMALIZED!BB145</f>
        <v>0</v>
      </c>
      <c r="BC145" s="261">
        <f>MASTER_DATA_NORMALIZED!BC145</f>
        <v>0</v>
      </c>
      <c r="BD145" s="261">
        <f>MASTER_DATA_NORMALIZED!BD145</f>
        <v>0</v>
      </c>
      <c r="BE145" s="261">
        <f>MASTER_DATA_NORMALIZED!BE145</f>
        <v>0</v>
      </c>
      <c r="BF145" s="261">
        <f>MASTER_DATA_NORMALIZED!BF145</f>
        <v>0</v>
      </c>
      <c r="BG145" s="261">
        <f>MASTER_DATA_NORMALIZED!BG145</f>
        <v>0</v>
      </c>
      <c r="BH145" s="261">
        <f>MASTER_DATA_NORMALIZED!BH145</f>
        <v>0</v>
      </c>
      <c r="BI145" s="261">
        <f>MASTER_DATA_NORMALIZED!BI145</f>
        <v>0</v>
      </c>
      <c r="BJ145" s="261">
        <f>MASTER_DATA_NORMALIZED!BJ145</f>
        <v>0</v>
      </c>
      <c r="BK145" s="261">
        <f>MASTER_DATA_NORMALIZED!BK145</f>
        <v>0</v>
      </c>
      <c r="BL145" s="261">
        <f>MASTER_DATA_NORMALIZED!BL145</f>
        <v>0</v>
      </c>
      <c r="BM145" s="261">
        <f>MASTER_DATA_NORMALIZED!BM145</f>
        <v>0</v>
      </c>
      <c r="BN145" s="261">
        <f>MASTER_DATA_NORMALIZED!BN145</f>
        <v>0</v>
      </c>
      <c r="BO145" s="261">
        <f>MASTER_DATA_NORMALIZED!BO145</f>
        <v>0</v>
      </c>
      <c r="BP145" s="261">
        <f>MASTER_DATA_NORMALIZED!BP145</f>
        <v>0</v>
      </c>
      <c r="BQ145" s="261">
        <f>MASTER_DATA_NORMALIZED!BQ145</f>
        <v>0</v>
      </c>
      <c r="BR145" s="261">
        <f>MASTER_DATA_NORMALIZED!BR145</f>
        <v>0</v>
      </c>
      <c r="BS145" s="261">
        <f>MASTER_DATA_NORMALIZED!BS145</f>
        <v>0</v>
      </c>
      <c r="BT145" s="261">
        <f>MASTER_DATA_NORMALIZED!BT145</f>
        <v>0</v>
      </c>
      <c r="BU145" s="261">
        <f>MASTER_DATA_NORMALIZED!BU145</f>
        <v>0</v>
      </c>
      <c r="BV145" s="261">
        <f>MASTER_DATA_NORMALIZED!BV145</f>
        <v>0</v>
      </c>
      <c r="BW145" s="261">
        <f>MASTER_DATA_NORMALIZED!BW145</f>
        <v>0</v>
      </c>
      <c r="BX145" s="261">
        <f>MASTER_DATA_NORMALIZED!BX145</f>
        <v>0</v>
      </c>
      <c r="BY145" s="261">
        <f>MASTER_DATA_NORMALIZED!BY145</f>
        <v>0</v>
      </c>
      <c r="BZ145" s="261">
        <f>MASTER_DATA_NORMALIZED!BZ145</f>
        <v>0</v>
      </c>
      <c r="CA145" s="261">
        <f>MASTER_DATA_NORMALIZED!CA145</f>
        <v>0</v>
      </c>
      <c r="CB145" s="261">
        <f>MASTER_DATA_NORMALIZED!CB145</f>
        <v>0</v>
      </c>
      <c r="CC145" s="261">
        <f>MASTER_DATA_NORMALIZED!CC145</f>
        <v>0</v>
      </c>
      <c r="CD145" s="261">
        <f>MASTER_DATA_NORMALIZED!CD145</f>
        <v>0</v>
      </c>
      <c r="CE145" s="261">
        <f>MASTER_DATA_NORMALIZED!CE145</f>
        <v>0</v>
      </c>
      <c r="CF145" s="261">
        <f>MASTER_DATA_NORMALIZED!CF145</f>
        <v>0</v>
      </c>
      <c r="CG145" s="261">
        <f>MASTER_DATA_NORMALIZED!CG145</f>
        <v>0</v>
      </c>
      <c r="CH145" s="261">
        <f>MASTER_DATA_NORMALIZED!CH145</f>
        <v>0</v>
      </c>
      <c r="CI145" s="261">
        <f>MASTER_DATA_NORMALIZED!CI145</f>
        <v>0</v>
      </c>
      <c r="CJ145" s="261">
        <f>MASTER_DATA_NORMALIZED!CJ145</f>
        <v>0</v>
      </c>
      <c r="CK145" s="261">
        <f>MASTER_DATA_NORMALIZED!CK145</f>
        <v>0</v>
      </c>
      <c r="CL145" s="261">
        <f>MASTER_DATA_NORMALIZED!CL145</f>
        <v>0</v>
      </c>
      <c r="CM145" s="261">
        <f>MASTER_DATA_NORMALIZED!CM145</f>
        <v>0</v>
      </c>
      <c r="CN145" s="261">
        <f>MASTER_DATA_NORMALIZED!CN145</f>
        <v>0</v>
      </c>
      <c r="CO145" s="261">
        <f>MASTER_DATA_NORMALIZED!CO145</f>
        <v>0</v>
      </c>
      <c r="CP145" s="261">
        <f>MASTER_DATA_NORMALIZED!CP145</f>
        <v>0</v>
      </c>
      <c r="CQ145" s="261">
        <f>MASTER_DATA_NORMALIZED!CQ145</f>
        <v>0</v>
      </c>
      <c r="CR145" s="261">
        <f>MASTER_DATA_NORMALIZED!CR145</f>
        <v>0</v>
      </c>
      <c r="CS145" s="261">
        <f>MASTER_DATA_NORMALIZED!CS145</f>
        <v>0</v>
      </c>
      <c r="CT145" s="261">
        <f>MASTER_DATA_NORMALIZED!CT145</f>
        <v>0</v>
      </c>
      <c r="CU145" s="261">
        <f>MASTER_DATA_NORMALIZED!CU145</f>
        <v>0</v>
      </c>
      <c r="CV145" s="261">
        <f>MASTER_DATA_NORMALIZED!CV145</f>
        <v>0</v>
      </c>
      <c r="CW145" s="261">
        <f>MASTER_DATA_NORMALIZED!CW145</f>
        <v>0</v>
      </c>
      <c r="CX145" s="261">
        <f>MASTER_DATA_NORMALIZED!CX145</f>
        <v>0</v>
      </c>
      <c r="CY145" s="261">
        <f>MASTER_DATA_NORMALIZED!CY145</f>
        <v>0</v>
      </c>
      <c r="CZ145" s="261">
        <f>MASTER_DATA_NORMALIZED!CZ145</f>
        <v>0</v>
      </c>
      <c r="DA145" s="261" t="e">
        <f>MASTER_DATA_NORMALIZED!DA145</f>
        <v>#DIV/0!</v>
      </c>
      <c r="DB145" s="261" t="e">
        <f>MASTER_DATA_NORMALIZED!DB145</f>
        <v>#DIV/0!</v>
      </c>
      <c r="DC145" s="261" t="e">
        <f>MASTER_DATA_NORMALIZED!DC145</f>
        <v>#DIV/0!</v>
      </c>
      <c r="DD145" s="261" t="e">
        <f>MASTER_DATA_NORMALIZED!DD145</f>
        <v>#N/A</v>
      </c>
      <c r="DE145" s="261">
        <f>MASTER_DATA_NORMALIZED!DE145</f>
        <v>0</v>
      </c>
      <c r="DF145" s="261">
        <f>MASTER_DATA_NORMALIZED!DF145</f>
        <v>0</v>
      </c>
      <c r="DG145" s="261">
        <f>MASTER_DATA_NORMALIZED!DG145</f>
        <v>0</v>
      </c>
      <c r="DH145" s="261">
        <f>MASTER_DATA_NORMALIZED!DH145</f>
        <v>0</v>
      </c>
      <c r="DI145" s="261">
        <f>MASTER_DATA_NORMALIZED!DI145</f>
        <v>0</v>
      </c>
      <c r="DJ145" s="261">
        <f>MASTER_DATA_NORMALIZED!DJ145</f>
        <v>0</v>
      </c>
      <c r="DK145" s="261">
        <f>MASTER_DATA_NORMALIZED!DK145</f>
        <v>0</v>
      </c>
      <c r="DL145" s="261">
        <f>MASTER_DATA_NORMALIZED!DL145</f>
        <v>0</v>
      </c>
      <c r="DM145" s="261">
        <f>MASTER_DATA_NORMALIZED!DM145</f>
        <v>0</v>
      </c>
      <c r="DN145" s="261">
        <f>MASTER_DATA_NORMALIZED!DN145</f>
        <v>0</v>
      </c>
      <c r="DO145" s="261">
        <f>MASTER_DATA_NORMALIZED!DO145</f>
        <v>0</v>
      </c>
      <c r="DP145" s="261">
        <f>MASTER_DATA_NORMALIZED!DP145</f>
        <v>0</v>
      </c>
      <c r="DQ145" s="261">
        <f>MASTER_DATA_NORMALIZED!DQ145</f>
        <v>0</v>
      </c>
      <c r="DR145" s="261">
        <f>MASTER_DATA_NORMALIZED!DR145</f>
        <v>0</v>
      </c>
      <c r="DS145" s="261">
        <f>MASTER_DATA_NORMALIZED!DS145</f>
        <v>0</v>
      </c>
      <c r="DT145" s="261">
        <f>MASTER_DATA_NORMALIZED!DT145</f>
        <v>0</v>
      </c>
      <c r="DU145" s="261">
        <f>MASTER_DATA_NORMALIZED!DU145</f>
        <v>0</v>
      </c>
      <c r="DV145" s="261">
        <f>MASTER_DATA_NORMALIZED!DV145</f>
        <v>0</v>
      </c>
      <c r="DW145" s="261">
        <f>MASTER_DATA_NORMALIZED!DW145</f>
        <v>0</v>
      </c>
      <c r="DX145" s="261">
        <f>MASTER_DATA_NORMALIZED!DX145</f>
        <v>0</v>
      </c>
      <c r="DY145" s="261">
        <f>MASTER_DATA_NORMALIZED!DY145</f>
        <v>0</v>
      </c>
      <c r="DZ145" s="261">
        <f>MASTER_DATA_NORMALIZED!DZ145</f>
        <v>0</v>
      </c>
      <c r="EA145" s="261">
        <f>MASTER_DATA_NORMALIZED!EA145</f>
        <v>0</v>
      </c>
      <c r="EB145" s="261">
        <f>MASTER_DATA_NORMALIZED!EB145</f>
        <v>0</v>
      </c>
      <c r="EC145" s="261" t="e">
        <f>MASTER_DATA_NORMALIZED!EC145</f>
        <v>#DIV/0!</v>
      </c>
      <c r="ED145" s="261" t="e">
        <f>MASTER_DATA_NORMALIZED!ED145</f>
        <v>#DIV/0!</v>
      </c>
      <c r="EE145" s="261" t="e">
        <f>MASTER_DATA_NORMALIZED!EE145</f>
        <v>#DIV/0!</v>
      </c>
      <c r="EF145" s="261" t="e">
        <f>MASTER_DATA_NORMALIZED!EF145</f>
        <v>#VALUE!</v>
      </c>
      <c r="EG145" s="261">
        <f>MASTER_DATA_NORMALIZED!EG145</f>
        <v>0</v>
      </c>
      <c r="EH145" s="261">
        <f>MASTER_DATA_NORMALIZED!EH145</f>
        <v>0</v>
      </c>
      <c r="EI145" s="261">
        <f>MASTER_DATA_NORMALIZED!EI145</f>
        <v>0</v>
      </c>
      <c r="EJ145" s="261">
        <f>MASTER_DATA_NORMALIZED!EJ145</f>
        <v>0</v>
      </c>
      <c r="EK145" s="261">
        <f>MASTER_DATA_NORMALIZED!EK145</f>
        <v>0</v>
      </c>
      <c r="EL145" s="261">
        <f>MASTER_DATA_NORMALIZED!EL145</f>
        <v>0</v>
      </c>
      <c r="EM145" s="261">
        <f>MASTER_DATA_NORMALIZED!EM145</f>
        <v>0</v>
      </c>
      <c r="EN145" s="261">
        <f>MASTER_DATA_NORMALIZED!EN145</f>
        <v>0</v>
      </c>
      <c r="EO145" s="261">
        <f>MASTER_DATA_NORMALIZED!EO145</f>
        <v>0</v>
      </c>
      <c r="EP145" s="261">
        <f>MASTER_DATA_NORMALIZED!EP145</f>
        <v>0</v>
      </c>
      <c r="EQ145" s="261">
        <f>MASTER_DATA_NORMALIZED!EQ145</f>
        <v>0</v>
      </c>
      <c r="ER145" s="261">
        <f>MASTER_DATA_NORMALIZED!ER145</f>
        <v>0</v>
      </c>
      <c r="ES145" s="261">
        <f>MASTER_DATA_NORMALIZED!ES145</f>
        <v>0</v>
      </c>
      <c r="ET145" s="261">
        <f>MASTER_DATA_NORMALIZED!ET145</f>
        <v>0</v>
      </c>
      <c r="EU145" s="261">
        <f>MASTER_DATA_NORMALIZED!EU145</f>
        <v>0</v>
      </c>
      <c r="EV145" s="261">
        <f>MASTER_DATA_NORMALIZED!EV145</f>
        <v>0</v>
      </c>
      <c r="EW145" s="261">
        <f>MASTER_DATA_NORMALIZED!EW145</f>
        <v>0</v>
      </c>
      <c r="EX145" s="261">
        <f>MASTER_DATA_NORMALIZED!EX145</f>
        <v>0</v>
      </c>
      <c r="EY145" s="261">
        <f>MASTER_DATA_NORMALIZED!EY145</f>
        <v>0</v>
      </c>
      <c r="EZ145" s="261">
        <f>MASTER_DATA_NORMALIZED!EZ145</f>
        <v>0</v>
      </c>
      <c r="FA145" s="261">
        <f>MASTER_DATA_NORMALIZED!FA145</f>
        <v>0</v>
      </c>
      <c r="FB145" s="261">
        <f>MASTER_DATA_NORMALIZED!FB145</f>
        <v>0</v>
      </c>
      <c r="FC145" s="261">
        <f>MASTER_DATA_NORMALIZED!FC145</f>
        <v>0</v>
      </c>
      <c r="FD145" s="261">
        <f>MASTER_DATA_NORMALIZED!FD145</f>
        <v>0</v>
      </c>
      <c r="FE145" s="261">
        <f>MASTER_DATA_NORMALIZED!FE145</f>
        <v>0</v>
      </c>
      <c r="FF145" s="261">
        <f>MASTER_DATA_NORMALIZED!FF145</f>
        <v>0</v>
      </c>
      <c r="FG145" s="261">
        <f>MASTER_DATA_NORMALIZED!FG145</f>
        <v>0</v>
      </c>
      <c r="FH145" s="261">
        <f>MASTER_DATA_NORMALIZED!FH145</f>
        <v>0</v>
      </c>
      <c r="FI145" s="261">
        <f>MASTER_DATA_NORMALIZED!FI145</f>
        <v>0</v>
      </c>
      <c r="FJ145" s="261">
        <f>MASTER_DATA_NORMALIZED!FJ145</f>
        <v>0</v>
      </c>
      <c r="FK145" s="261">
        <f>MASTER_DATA_NORMALIZED!FK145</f>
        <v>0</v>
      </c>
      <c r="FL145" s="261">
        <f>MASTER_DATA_NORMALIZED!FL145</f>
        <v>0</v>
      </c>
      <c r="FM145" s="261">
        <f>MASTER_DATA_NORMALIZED!FM145</f>
        <v>0</v>
      </c>
      <c r="FN145" s="261">
        <f>MASTER_DATA_NORMALIZED!FN145</f>
        <v>0</v>
      </c>
      <c r="FO145" s="261">
        <f>MASTER_DATA_NORMALIZED!FO145</f>
        <v>0</v>
      </c>
      <c r="FP145" s="261">
        <f>MASTER_DATA_NORMALIZED!FP145</f>
        <v>0</v>
      </c>
      <c r="FQ145" s="261">
        <f>MASTER_DATA_NORMALIZED!FQ145</f>
        <v>0</v>
      </c>
      <c r="FR145" s="261">
        <f>MASTER_DATA_NORMALIZED!FR145</f>
        <v>0</v>
      </c>
      <c r="FS145" s="261">
        <f>MASTER_DATA_NORMALIZED!FS145</f>
        <v>0</v>
      </c>
      <c r="FT145" s="261">
        <f>MASTER_DATA_NORMALIZED!FT145</f>
        <v>0</v>
      </c>
      <c r="FU145" s="261">
        <f>MASTER_DATA_NORMALIZED!FU145</f>
        <v>0</v>
      </c>
      <c r="FV145" s="261">
        <f>MASTER_DATA_NORMALIZED!FV145</f>
        <v>0</v>
      </c>
      <c r="FW145" s="261">
        <f>MASTER_DATA_NORMALIZED!FW145</f>
        <v>0</v>
      </c>
      <c r="FX145" s="261">
        <f>MASTER_DATA_NORMALIZED!FX145</f>
        <v>0</v>
      </c>
      <c r="FY145" s="261">
        <f>MASTER_DATA_NORMALIZED!FY145</f>
        <v>0</v>
      </c>
      <c r="FZ145" s="261">
        <f>MASTER_DATA_NORMALIZED!FZ145</f>
        <v>0</v>
      </c>
      <c r="GA145" s="261">
        <f>MASTER_DATA_NORMALIZED!GA145</f>
        <v>0</v>
      </c>
      <c r="GB145" s="261">
        <f>MASTER_DATA_NORMALIZED!GB145</f>
        <v>0</v>
      </c>
      <c r="GC145" s="261">
        <f>MASTER_DATA_NORMALIZED!GC145</f>
        <v>0</v>
      </c>
      <c r="GD145" s="261">
        <f>MASTER_DATA_NORMALIZED!GD145</f>
        <v>0</v>
      </c>
      <c r="GE145" s="261">
        <f>MASTER_DATA_NORMALIZED!GE145</f>
        <v>0</v>
      </c>
      <c r="GF145" s="261">
        <f>MASTER_DATA_NORMALIZED!GF145</f>
        <v>0</v>
      </c>
      <c r="GG145" s="261">
        <f>MASTER_DATA_NORMALIZED!GG145</f>
        <v>0</v>
      </c>
      <c r="GH145" s="261">
        <f>MASTER_DATA_NORMALIZED!GH145</f>
        <v>0</v>
      </c>
      <c r="GI145" s="261">
        <f>MASTER_DATA_NORMALIZED!GI145</f>
        <v>0</v>
      </c>
      <c r="GJ145" s="261">
        <f>MASTER_DATA_NORMALIZED!GJ145</f>
        <v>0</v>
      </c>
      <c r="GK145" s="261">
        <f>MASTER_DATA_NORMALIZED!GK145</f>
        <v>0</v>
      </c>
      <c r="GL145" s="261">
        <f>MASTER_DATA_NORMALIZED!GL145</f>
        <v>0</v>
      </c>
      <c r="GM145" s="261">
        <f>MASTER_DATA_NORMALIZED!GM145</f>
        <v>0</v>
      </c>
      <c r="GN145" s="261">
        <f>MASTER_DATA_NORMALIZED!GN145</f>
        <v>0</v>
      </c>
      <c r="GO145" s="261">
        <f>MASTER_DATA_NORMALIZED!GO145</f>
        <v>0</v>
      </c>
      <c r="GP145" s="261">
        <f>MASTER_DATA_NORMALIZED!GP145</f>
        <v>0</v>
      </c>
      <c r="GQ145" s="261">
        <f>MASTER_DATA_NORMALIZED!GQ145</f>
        <v>0</v>
      </c>
      <c r="GR145" s="261">
        <f>MASTER_DATA_NORMALIZED!GR145</f>
        <v>0</v>
      </c>
      <c r="GS145" s="261">
        <f>MASTER_DATA_NORMALIZED!GS145</f>
        <v>0</v>
      </c>
      <c r="GT145" s="261">
        <f>MASTER_DATA_NORMALIZED!GT145</f>
        <v>0</v>
      </c>
      <c r="GU145" s="261">
        <f>MASTER_DATA_NORMALIZED!GU145</f>
        <v>0</v>
      </c>
      <c r="GV145" s="261">
        <f>MASTER_DATA_NORMALIZED!GV145</f>
        <v>0</v>
      </c>
      <c r="GW145" s="261" t="e">
        <f>MASTER_DATA_NORMALIZED!GW145</f>
        <v>#REF!</v>
      </c>
      <c r="GX145" s="261" t="e">
        <f>MASTER_DATA_NORMALIZED!GX145</f>
        <v>#REF!</v>
      </c>
      <c r="GY145" s="261" t="e">
        <f>MASTER_DATA_NORMALIZED!GY145</f>
        <v>#REF!</v>
      </c>
    </row>
    <row r="146" spans="2:207" ht="17.25" hidden="1" outlineLevel="2" x14ac:dyDescent="0.3">
      <c r="B146" s="183">
        <f t="shared" si="14"/>
        <v>30</v>
      </c>
      <c r="C146" s="51">
        <f t="shared" si="15"/>
        <v>315</v>
      </c>
      <c r="D146" s="77"/>
      <c r="E146" s="52"/>
      <c r="F146" s="52">
        <v>315</v>
      </c>
      <c r="G146" s="78"/>
      <c r="H146" s="260" t="s">
        <v>72</v>
      </c>
      <c r="I146" s="261">
        <f>MASTER_DATA_NORMALIZED!I139</f>
        <v>0</v>
      </c>
      <c r="J146" s="261">
        <f>MASTER_DATA_NORMALIZED!J139</f>
        <v>0</v>
      </c>
      <c r="K146" s="261">
        <f>MASTER_DATA_NORMALIZED!K139</f>
        <v>0</v>
      </c>
      <c r="L146" s="261">
        <f>MASTER_DATA_NORMALIZED!L146</f>
        <v>0</v>
      </c>
      <c r="M146" s="261">
        <f>MASTER_DATA_NORMALIZED!M146</f>
        <v>0</v>
      </c>
      <c r="N146" s="261">
        <f>MASTER_DATA_NORMALIZED!N146</f>
        <v>0</v>
      </c>
      <c r="O146" s="261">
        <f>MASTER_DATA_NORMALIZED!O146</f>
        <v>0</v>
      </c>
      <c r="P146" s="261">
        <f>MASTER_DATA_NORMALIZED!P146</f>
        <v>0</v>
      </c>
      <c r="Q146" s="261">
        <f>MASTER_DATA_NORMALIZED!Q146</f>
        <v>0</v>
      </c>
      <c r="R146" s="261">
        <f>MASTER_DATA_NORMALIZED!R146</f>
        <v>0</v>
      </c>
      <c r="S146" s="261">
        <f>MASTER_DATA_NORMALIZED!S146</f>
        <v>0</v>
      </c>
      <c r="T146" s="261">
        <f>MASTER_DATA_NORMALIZED!T146</f>
        <v>0</v>
      </c>
      <c r="U146" s="261">
        <f>MASTER_DATA_NORMALIZED!U146</f>
        <v>0</v>
      </c>
      <c r="V146" s="261">
        <f>MASTER_DATA_NORMALIZED!V146</f>
        <v>0</v>
      </c>
      <c r="W146" s="261">
        <f>MASTER_DATA_NORMALIZED!W146</f>
        <v>0</v>
      </c>
      <c r="X146" s="261">
        <f>MASTER_DATA_NORMALIZED!X146</f>
        <v>0</v>
      </c>
      <c r="Y146" s="261">
        <f>MASTER_DATA_NORMALIZED!Y146</f>
        <v>0</v>
      </c>
      <c r="Z146" s="261">
        <f>MASTER_DATA_NORMALIZED!Z146</f>
        <v>0</v>
      </c>
      <c r="AA146" s="261">
        <f>MASTER_DATA_NORMALIZED!AA146</f>
        <v>0</v>
      </c>
      <c r="AB146" s="261">
        <f>MASTER_DATA_NORMALIZED!AB146</f>
        <v>0</v>
      </c>
      <c r="AC146" s="261">
        <f>MASTER_DATA_NORMALIZED!AC146</f>
        <v>0</v>
      </c>
      <c r="AD146" s="261">
        <f>MASTER_DATA_NORMALIZED!AD146</f>
        <v>0</v>
      </c>
      <c r="AE146" s="261">
        <f>MASTER_DATA_NORMALIZED!AE146</f>
        <v>0</v>
      </c>
      <c r="AF146" s="261">
        <f>MASTER_DATA_NORMALIZED!AF146</f>
        <v>0</v>
      </c>
      <c r="AG146" s="261">
        <f>MASTER_DATA_NORMALIZED!AG146</f>
        <v>0</v>
      </c>
      <c r="AH146" s="261">
        <f>MASTER_DATA_NORMALIZED!AH146</f>
        <v>0</v>
      </c>
      <c r="AI146" s="261">
        <f>MASTER_DATA_NORMALIZED!AI146</f>
        <v>0</v>
      </c>
      <c r="AJ146" s="261">
        <f>MASTER_DATA_NORMALIZED!AJ146</f>
        <v>0</v>
      </c>
      <c r="AK146" s="261">
        <f>MASTER_DATA_NORMALIZED!AK146</f>
        <v>0</v>
      </c>
      <c r="AL146" s="261">
        <f>MASTER_DATA_NORMALIZED!AL146</f>
        <v>0</v>
      </c>
      <c r="AM146" s="261">
        <f>MASTER_DATA_NORMALIZED!AM146</f>
        <v>0</v>
      </c>
      <c r="AN146" s="261">
        <f>MASTER_DATA_NORMALIZED!AN146</f>
        <v>0</v>
      </c>
      <c r="AO146" s="261">
        <f>MASTER_DATA_NORMALIZED!AO146</f>
        <v>0</v>
      </c>
      <c r="AP146" s="261">
        <f>MASTER_DATA_NORMALIZED!AP146</f>
        <v>0</v>
      </c>
      <c r="AQ146" s="261">
        <f>MASTER_DATA_NORMALIZED!AQ146</f>
        <v>0</v>
      </c>
      <c r="AR146" s="261">
        <f>MASTER_DATA_NORMALIZED!AR146</f>
        <v>0</v>
      </c>
      <c r="AS146" s="261">
        <f>MASTER_DATA_NORMALIZED!AS146</f>
        <v>0</v>
      </c>
      <c r="AT146" s="261">
        <f>MASTER_DATA_NORMALIZED!AT146</f>
        <v>0</v>
      </c>
      <c r="AU146" s="261">
        <f>MASTER_DATA_NORMALIZED!AU146</f>
        <v>0</v>
      </c>
      <c r="AV146" s="261">
        <f>MASTER_DATA_NORMALIZED!AV146</f>
        <v>0</v>
      </c>
      <c r="AW146" s="261">
        <f>MASTER_DATA_NORMALIZED!AW146</f>
        <v>0</v>
      </c>
      <c r="AX146" s="261">
        <f>MASTER_DATA_NORMALIZED!AX146</f>
        <v>0</v>
      </c>
      <c r="AY146" s="261">
        <f>MASTER_DATA_NORMALIZED!AY146</f>
        <v>0</v>
      </c>
      <c r="AZ146" s="261">
        <f>MASTER_DATA_NORMALIZED!AZ146</f>
        <v>0</v>
      </c>
      <c r="BA146" s="261">
        <f>MASTER_DATA_NORMALIZED!BA146</f>
        <v>0</v>
      </c>
      <c r="BB146" s="261">
        <f>MASTER_DATA_NORMALIZED!BB146</f>
        <v>0</v>
      </c>
      <c r="BC146" s="261">
        <f>MASTER_DATA_NORMALIZED!BC146</f>
        <v>0</v>
      </c>
      <c r="BD146" s="261">
        <f>MASTER_DATA_NORMALIZED!BD146</f>
        <v>0</v>
      </c>
      <c r="BE146" s="261">
        <f>MASTER_DATA_NORMALIZED!BE146</f>
        <v>0</v>
      </c>
      <c r="BF146" s="261">
        <f>MASTER_DATA_NORMALIZED!BF146</f>
        <v>0</v>
      </c>
      <c r="BG146" s="261">
        <f>MASTER_DATA_NORMALIZED!BG146</f>
        <v>0</v>
      </c>
      <c r="BH146" s="261">
        <f>MASTER_DATA_NORMALIZED!BH146</f>
        <v>0</v>
      </c>
      <c r="BI146" s="261">
        <f>MASTER_DATA_NORMALIZED!BI146</f>
        <v>0</v>
      </c>
      <c r="BJ146" s="261">
        <f>MASTER_DATA_NORMALIZED!BJ146</f>
        <v>0</v>
      </c>
      <c r="BK146" s="261">
        <f>MASTER_DATA_NORMALIZED!BK146</f>
        <v>0</v>
      </c>
      <c r="BL146" s="261">
        <f>MASTER_DATA_NORMALIZED!BL146</f>
        <v>0</v>
      </c>
      <c r="BM146" s="261">
        <f>MASTER_DATA_NORMALIZED!BM146</f>
        <v>0</v>
      </c>
      <c r="BN146" s="261">
        <f>MASTER_DATA_NORMALIZED!BN146</f>
        <v>0</v>
      </c>
      <c r="BO146" s="261">
        <f>MASTER_DATA_NORMALIZED!BO146</f>
        <v>0</v>
      </c>
      <c r="BP146" s="261">
        <f>MASTER_DATA_NORMALIZED!BP146</f>
        <v>0</v>
      </c>
      <c r="BQ146" s="261">
        <f>MASTER_DATA_NORMALIZED!BQ146</f>
        <v>0</v>
      </c>
      <c r="BR146" s="261">
        <f>MASTER_DATA_NORMALIZED!BR146</f>
        <v>0</v>
      </c>
      <c r="BS146" s="261">
        <f>MASTER_DATA_NORMALIZED!BS146</f>
        <v>0</v>
      </c>
      <c r="BT146" s="261">
        <f>MASTER_DATA_NORMALIZED!BT146</f>
        <v>0</v>
      </c>
      <c r="BU146" s="261">
        <f>MASTER_DATA_NORMALIZED!BU146</f>
        <v>0</v>
      </c>
      <c r="BV146" s="261">
        <f>MASTER_DATA_NORMALIZED!BV146</f>
        <v>0</v>
      </c>
      <c r="BW146" s="261">
        <f>MASTER_DATA_NORMALIZED!BW146</f>
        <v>0</v>
      </c>
      <c r="BX146" s="261">
        <f>MASTER_DATA_NORMALIZED!BX146</f>
        <v>0</v>
      </c>
      <c r="BY146" s="261">
        <f>MASTER_DATA_NORMALIZED!BY146</f>
        <v>0</v>
      </c>
      <c r="BZ146" s="261">
        <f>MASTER_DATA_NORMALIZED!BZ146</f>
        <v>0</v>
      </c>
      <c r="CA146" s="261">
        <f>MASTER_DATA_NORMALIZED!CA146</f>
        <v>0</v>
      </c>
      <c r="CB146" s="261">
        <f>MASTER_DATA_NORMALIZED!CB146</f>
        <v>0</v>
      </c>
      <c r="CC146" s="261">
        <f>MASTER_DATA_NORMALIZED!CC146</f>
        <v>0</v>
      </c>
      <c r="CD146" s="261">
        <f>MASTER_DATA_NORMALIZED!CD146</f>
        <v>0</v>
      </c>
      <c r="CE146" s="261">
        <f>MASTER_DATA_NORMALIZED!CE146</f>
        <v>0</v>
      </c>
      <c r="CF146" s="261">
        <f>MASTER_DATA_NORMALIZED!CF146</f>
        <v>0</v>
      </c>
      <c r="CG146" s="261">
        <f>MASTER_DATA_NORMALIZED!CG146</f>
        <v>0</v>
      </c>
      <c r="CH146" s="261">
        <f>MASTER_DATA_NORMALIZED!CH146</f>
        <v>0</v>
      </c>
      <c r="CI146" s="261">
        <f>MASTER_DATA_NORMALIZED!CI146</f>
        <v>0</v>
      </c>
      <c r="CJ146" s="261">
        <f>MASTER_DATA_NORMALIZED!CJ146</f>
        <v>0</v>
      </c>
      <c r="CK146" s="261">
        <f>MASTER_DATA_NORMALIZED!CK146</f>
        <v>0</v>
      </c>
      <c r="CL146" s="261">
        <f>MASTER_DATA_NORMALIZED!CL146</f>
        <v>0</v>
      </c>
      <c r="CM146" s="261">
        <f>MASTER_DATA_NORMALIZED!CM146</f>
        <v>0</v>
      </c>
      <c r="CN146" s="261">
        <f>MASTER_DATA_NORMALIZED!CN146</f>
        <v>0</v>
      </c>
      <c r="CO146" s="261">
        <f>MASTER_DATA_NORMALIZED!CO146</f>
        <v>0</v>
      </c>
      <c r="CP146" s="261">
        <f>MASTER_DATA_NORMALIZED!CP146</f>
        <v>0</v>
      </c>
      <c r="CQ146" s="261">
        <f>MASTER_DATA_NORMALIZED!CQ146</f>
        <v>0</v>
      </c>
      <c r="CR146" s="261">
        <f>MASTER_DATA_NORMALIZED!CR146</f>
        <v>0</v>
      </c>
      <c r="CS146" s="261">
        <f>MASTER_DATA_NORMALIZED!CS146</f>
        <v>0</v>
      </c>
      <c r="CT146" s="261">
        <f>MASTER_DATA_NORMALIZED!CT146</f>
        <v>0</v>
      </c>
      <c r="CU146" s="261">
        <f>MASTER_DATA_NORMALIZED!CU146</f>
        <v>0</v>
      </c>
      <c r="CV146" s="261">
        <f>MASTER_DATA_NORMALIZED!CV146</f>
        <v>0</v>
      </c>
      <c r="CW146" s="261">
        <f>MASTER_DATA_NORMALIZED!CW146</f>
        <v>0</v>
      </c>
      <c r="CX146" s="261">
        <f>MASTER_DATA_NORMALIZED!CX146</f>
        <v>0</v>
      </c>
      <c r="CY146" s="261">
        <f>MASTER_DATA_NORMALIZED!CY146</f>
        <v>0</v>
      </c>
      <c r="CZ146" s="261">
        <f>MASTER_DATA_NORMALIZED!CZ146</f>
        <v>0</v>
      </c>
      <c r="DA146" s="261" t="e">
        <f>MASTER_DATA_NORMALIZED!DA146</f>
        <v>#DIV/0!</v>
      </c>
      <c r="DB146" s="261" t="e">
        <f>MASTER_DATA_NORMALIZED!DB146</f>
        <v>#DIV/0!</v>
      </c>
      <c r="DC146" s="261" t="e">
        <f>MASTER_DATA_NORMALIZED!DC146</f>
        <v>#DIV/0!</v>
      </c>
      <c r="DD146" s="261" t="e">
        <f>MASTER_DATA_NORMALIZED!DD146</f>
        <v>#N/A</v>
      </c>
      <c r="DE146" s="261">
        <f>MASTER_DATA_NORMALIZED!DE146</f>
        <v>0</v>
      </c>
      <c r="DF146" s="261">
        <f>MASTER_DATA_NORMALIZED!DF146</f>
        <v>0</v>
      </c>
      <c r="DG146" s="261">
        <f>MASTER_DATA_NORMALIZED!DG146</f>
        <v>0</v>
      </c>
      <c r="DH146" s="261">
        <f>MASTER_DATA_NORMALIZED!DH146</f>
        <v>0</v>
      </c>
      <c r="DI146" s="261">
        <f>MASTER_DATA_NORMALIZED!DI146</f>
        <v>0</v>
      </c>
      <c r="DJ146" s="261">
        <f>MASTER_DATA_NORMALIZED!DJ146</f>
        <v>0</v>
      </c>
      <c r="DK146" s="261">
        <f>MASTER_DATA_NORMALIZED!DK146</f>
        <v>0</v>
      </c>
      <c r="DL146" s="261">
        <f>MASTER_DATA_NORMALIZED!DL146</f>
        <v>0</v>
      </c>
      <c r="DM146" s="261">
        <f>MASTER_DATA_NORMALIZED!DM146</f>
        <v>0</v>
      </c>
      <c r="DN146" s="261">
        <f>MASTER_DATA_NORMALIZED!DN146</f>
        <v>0</v>
      </c>
      <c r="DO146" s="261">
        <f>MASTER_DATA_NORMALIZED!DO146</f>
        <v>0</v>
      </c>
      <c r="DP146" s="261">
        <f>MASTER_DATA_NORMALIZED!DP146</f>
        <v>0</v>
      </c>
      <c r="DQ146" s="261">
        <f>MASTER_DATA_NORMALIZED!DQ146</f>
        <v>0</v>
      </c>
      <c r="DR146" s="261">
        <f>MASTER_DATA_NORMALIZED!DR146</f>
        <v>0</v>
      </c>
      <c r="DS146" s="261">
        <f>MASTER_DATA_NORMALIZED!DS146</f>
        <v>0</v>
      </c>
      <c r="DT146" s="261">
        <f>MASTER_DATA_NORMALIZED!DT146</f>
        <v>0</v>
      </c>
      <c r="DU146" s="261">
        <f>MASTER_DATA_NORMALIZED!DU146</f>
        <v>0</v>
      </c>
      <c r="DV146" s="261">
        <f>MASTER_DATA_NORMALIZED!DV146</f>
        <v>0</v>
      </c>
      <c r="DW146" s="261">
        <f>MASTER_DATA_NORMALIZED!DW146</f>
        <v>0</v>
      </c>
      <c r="DX146" s="261">
        <f>MASTER_DATA_NORMALIZED!DX146</f>
        <v>0</v>
      </c>
      <c r="DY146" s="261">
        <f>MASTER_DATA_NORMALIZED!DY146</f>
        <v>0</v>
      </c>
      <c r="DZ146" s="261">
        <f>MASTER_DATA_NORMALIZED!DZ146</f>
        <v>0</v>
      </c>
      <c r="EA146" s="261">
        <f>MASTER_DATA_NORMALIZED!EA146</f>
        <v>0</v>
      </c>
      <c r="EB146" s="261">
        <f>MASTER_DATA_NORMALIZED!EB146</f>
        <v>0</v>
      </c>
      <c r="EC146" s="261" t="e">
        <f>MASTER_DATA_NORMALIZED!EC146</f>
        <v>#DIV/0!</v>
      </c>
      <c r="ED146" s="261" t="e">
        <f>MASTER_DATA_NORMALIZED!ED146</f>
        <v>#DIV/0!</v>
      </c>
      <c r="EE146" s="261" t="e">
        <f>MASTER_DATA_NORMALIZED!EE146</f>
        <v>#DIV/0!</v>
      </c>
      <c r="EF146" s="261" t="e">
        <f>MASTER_DATA_NORMALIZED!EF146</f>
        <v>#VALUE!</v>
      </c>
      <c r="EG146" s="261">
        <f>MASTER_DATA_NORMALIZED!EG146</f>
        <v>0</v>
      </c>
      <c r="EH146" s="261">
        <f>MASTER_DATA_NORMALIZED!EH146</f>
        <v>0</v>
      </c>
      <c r="EI146" s="261">
        <f>MASTER_DATA_NORMALIZED!EI146</f>
        <v>0</v>
      </c>
      <c r="EJ146" s="261">
        <f>MASTER_DATA_NORMALIZED!EJ146</f>
        <v>0</v>
      </c>
      <c r="EK146" s="261">
        <f>MASTER_DATA_NORMALIZED!EK146</f>
        <v>0</v>
      </c>
      <c r="EL146" s="261">
        <f>MASTER_DATA_NORMALIZED!EL146</f>
        <v>0</v>
      </c>
      <c r="EM146" s="261">
        <f>MASTER_DATA_NORMALIZED!EM146</f>
        <v>0</v>
      </c>
      <c r="EN146" s="261">
        <f>MASTER_DATA_NORMALIZED!EN146</f>
        <v>0</v>
      </c>
      <c r="EO146" s="261">
        <f>MASTER_DATA_NORMALIZED!EO146</f>
        <v>0</v>
      </c>
      <c r="EP146" s="261">
        <f>MASTER_DATA_NORMALIZED!EP146</f>
        <v>0</v>
      </c>
      <c r="EQ146" s="261">
        <f>MASTER_DATA_NORMALIZED!EQ146</f>
        <v>0</v>
      </c>
      <c r="ER146" s="261">
        <f>MASTER_DATA_NORMALIZED!ER146</f>
        <v>0</v>
      </c>
      <c r="ES146" s="261">
        <f>MASTER_DATA_NORMALIZED!ES146</f>
        <v>0</v>
      </c>
      <c r="ET146" s="261">
        <f>MASTER_DATA_NORMALIZED!ET146</f>
        <v>0</v>
      </c>
      <c r="EU146" s="261">
        <f>MASTER_DATA_NORMALIZED!EU146</f>
        <v>0</v>
      </c>
      <c r="EV146" s="261">
        <f>MASTER_DATA_NORMALIZED!EV146</f>
        <v>0</v>
      </c>
      <c r="EW146" s="261">
        <f>MASTER_DATA_NORMALIZED!EW146</f>
        <v>0</v>
      </c>
      <c r="EX146" s="261">
        <f>MASTER_DATA_NORMALIZED!EX146</f>
        <v>0</v>
      </c>
      <c r="EY146" s="261">
        <f>MASTER_DATA_NORMALIZED!EY146</f>
        <v>0</v>
      </c>
      <c r="EZ146" s="261">
        <f>MASTER_DATA_NORMALIZED!EZ146</f>
        <v>0</v>
      </c>
      <c r="FA146" s="261">
        <f>MASTER_DATA_NORMALIZED!FA146</f>
        <v>0</v>
      </c>
      <c r="FB146" s="261">
        <f>MASTER_DATA_NORMALIZED!FB146</f>
        <v>0</v>
      </c>
      <c r="FC146" s="261">
        <f>MASTER_DATA_NORMALIZED!FC146</f>
        <v>0</v>
      </c>
      <c r="FD146" s="261">
        <f>MASTER_DATA_NORMALIZED!FD146</f>
        <v>0</v>
      </c>
      <c r="FE146" s="261">
        <f>MASTER_DATA_NORMALIZED!FE146</f>
        <v>0</v>
      </c>
      <c r="FF146" s="261">
        <f>MASTER_DATA_NORMALIZED!FF146</f>
        <v>0</v>
      </c>
      <c r="FG146" s="261">
        <f>MASTER_DATA_NORMALIZED!FG146</f>
        <v>0</v>
      </c>
      <c r="FH146" s="261">
        <f>MASTER_DATA_NORMALIZED!FH146</f>
        <v>0</v>
      </c>
      <c r="FI146" s="261">
        <f>MASTER_DATA_NORMALIZED!FI146</f>
        <v>0</v>
      </c>
      <c r="FJ146" s="261">
        <f>MASTER_DATA_NORMALIZED!FJ146</f>
        <v>0</v>
      </c>
      <c r="FK146" s="261">
        <f>MASTER_DATA_NORMALIZED!FK146</f>
        <v>0</v>
      </c>
      <c r="FL146" s="261">
        <f>MASTER_DATA_NORMALIZED!FL146</f>
        <v>0</v>
      </c>
      <c r="FM146" s="261">
        <f>MASTER_DATA_NORMALIZED!FM146</f>
        <v>0</v>
      </c>
      <c r="FN146" s="261">
        <f>MASTER_DATA_NORMALIZED!FN146</f>
        <v>0</v>
      </c>
      <c r="FO146" s="261">
        <f>MASTER_DATA_NORMALIZED!FO146</f>
        <v>0</v>
      </c>
      <c r="FP146" s="261">
        <f>MASTER_DATA_NORMALIZED!FP146</f>
        <v>0</v>
      </c>
      <c r="FQ146" s="261">
        <f>MASTER_DATA_NORMALIZED!FQ146</f>
        <v>0</v>
      </c>
      <c r="FR146" s="261">
        <f>MASTER_DATA_NORMALIZED!FR146</f>
        <v>0</v>
      </c>
      <c r="FS146" s="261">
        <f>MASTER_DATA_NORMALIZED!FS146</f>
        <v>0</v>
      </c>
      <c r="FT146" s="261">
        <f>MASTER_DATA_NORMALIZED!FT146</f>
        <v>0</v>
      </c>
      <c r="FU146" s="261">
        <f>MASTER_DATA_NORMALIZED!FU146</f>
        <v>0</v>
      </c>
      <c r="FV146" s="261">
        <f>MASTER_DATA_NORMALIZED!FV146</f>
        <v>0</v>
      </c>
      <c r="FW146" s="261">
        <f>MASTER_DATA_NORMALIZED!FW146</f>
        <v>0</v>
      </c>
      <c r="FX146" s="261">
        <f>MASTER_DATA_NORMALIZED!FX146</f>
        <v>0</v>
      </c>
      <c r="FY146" s="261">
        <f>MASTER_DATA_NORMALIZED!FY146</f>
        <v>0</v>
      </c>
      <c r="FZ146" s="261">
        <f>MASTER_DATA_NORMALIZED!FZ146</f>
        <v>0</v>
      </c>
      <c r="GA146" s="261">
        <f>MASTER_DATA_NORMALIZED!GA146</f>
        <v>0</v>
      </c>
      <c r="GB146" s="261">
        <f>MASTER_DATA_NORMALIZED!GB146</f>
        <v>0</v>
      </c>
      <c r="GC146" s="261">
        <f>MASTER_DATA_NORMALIZED!GC146</f>
        <v>0</v>
      </c>
      <c r="GD146" s="261">
        <f>MASTER_DATA_NORMALIZED!GD146</f>
        <v>0</v>
      </c>
      <c r="GE146" s="261">
        <f>MASTER_DATA_NORMALIZED!GE146</f>
        <v>0</v>
      </c>
      <c r="GF146" s="261">
        <f>MASTER_DATA_NORMALIZED!GF146</f>
        <v>0</v>
      </c>
      <c r="GG146" s="261">
        <f>MASTER_DATA_NORMALIZED!GG146</f>
        <v>0</v>
      </c>
      <c r="GH146" s="261">
        <f>MASTER_DATA_NORMALIZED!GH146</f>
        <v>0</v>
      </c>
      <c r="GI146" s="261">
        <f>MASTER_DATA_NORMALIZED!GI146</f>
        <v>0</v>
      </c>
      <c r="GJ146" s="261">
        <f>MASTER_DATA_NORMALIZED!GJ146</f>
        <v>0</v>
      </c>
      <c r="GK146" s="261">
        <f>MASTER_DATA_NORMALIZED!GK146</f>
        <v>0</v>
      </c>
      <c r="GL146" s="261">
        <f>MASTER_DATA_NORMALIZED!GL146</f>
        <v>0</v>
      </c>
      <c r="GM146" s="261">
        <f>MASTER_DATA_NORMALIZED!GM146</f>
        <v>0</v>
      </c>
      <c r="GN146" s="261">
        <f>MASTER_DATA_NORMALIZED!GN146</f>
        <v>0</v>
      </c>
      <c r="GO146" s="261">
        <f>MASTER_DATA_NORMALIZED!GO146</f>
        <v>0</v>
      </c>
      <c r="GP146" s="261">
        <f>MASTER_DATA_NORMALIZED!GP146</f>
        <v>0</v>
      </c>
      <c r="GQ146" s="261">
        <f>MASTER_DATA_NORMALIZED!GQ146</f>
        <v>0</v>
      </c>
      <c r="GR146" s="261">
        <f>MASTER_DATA_NORMALIZED!GR146</f>
        <v>0</v>
      </c>
      <c r="GS146" s="261">
        <f>MASTER_DATA_NORMALIZED!GS146</f>
        <v>0</v>
      </c>
      <c r="GT146" s="261">
        <f>MASTER_DATA_NORMALIZED!GT146</f>
        <v>0</v>
      </c>
      <c r="GU146" s="261">
        <f>MASTER_DATA_NORMALIZED!GU146</f>
        <v>0</v>
      </c>
      <c r="GV146" s="261">
        <f>MASTER_DATA_NORMALIZED!GV146</f>
        <v>0</v>
      </c>
      <c r="GW146" s="261" t="e">
        <f>MASTER_DATA_NORMALIZED!GW146</f>
        <v>#REF!</v>
      </c>
      <c r="GX146" s="261" t="e">
        <f>MASTER_DATA_NORMALIZED!GX146</f>
        <v>#REF!</v>
      </c>
      <c r="GY146" s="261" t="e">
        <f>MASTER_DATA_NORMALIZED!GY146</f>
        <v>#REF!</v>
      </c>
    </row>
    <row r="147" spans="2:207" ht="17.25" hidden="1" outlineLevel="2" x14ac:dyDescent="0.3">
      <c r="B147" s="183">
        <f t="shared" si="14"/>
        <v>30</v>
      </c>
      <c r="C147" s="51">
        <f t="shared" si="15"/>
        <v>316</v>
      </c>
      <c r="D147" s="77"/>
      <c r="E147" s="52"/>
      <c r="F147" s="52">
        <v>316</v>
      </c>
      <c r="G147" s="78"/>
      <c r="H147" s="260" t="s">
        <v>73</v>
      </c>
      <c r="I147" s="261">
        <f>MASTER_DATA_NORMALIZED!I140</f>
        <v>0</v>
      </c>
      <c r="J147" s="261">
        <f>MASTER_DATA_NORMALIZED!J140</f>
        <v>0</v>
      </c>
      <c r="K147" s="261">
        <f>MASTER_DATA_NORMALIZED!K140</f>
        <v>0</v>
      </c>
      <c r="L147" s="261">
        <f>MASTER_DATA_NORMALIZED!L147</f>
        <v>0</v>
      </c>
      <c r="M147" s="261">
        <f>MASTER_DATA_NORMALIZED!M147</f>
        <v>0</v>
      </c>
      <c r="N147" s="261">
        <f>MASTER_DATA_NORMALIZED!N147</f>
        <v>0</v>
      </c>
      <c r="O147" s="261">
        <f>MASTER_DATA_NORMALIZED!O147</f>
        <v>0</v>
      </c>
      <c r="P147" s="261">
        <f>MASTER_DATA_NORMALIZED!P147</f>
        <v>0</v>
      </c>
      <c r="Q147" s="261">
        <f>MASTER_DATA_NORMALIZED!Q147</f>
        <v>0</v>
      </c>
      <c r="R147" s="261">
        <f>MASTER_DATA_NORMALIZED!R147</f>
        <v>0</v>
      </c>
      <c r="S147" s="261">
        <f>MASTER_DATA_NORMALIZED!S147</f>
        <v>0</v>
      </c>
      <c r="T147" s="261">
        <f>MASTER_DATA_NORMALIZED!T147</f>
        <v>0</v>
      </c>
      <c r="U147" s="261">
        <f>MASTER_DATA_NORMALIZED!U147</f>
        <v>0</v>
      </c>
      <c r="V147" s="261">
        <f>MASTER_DATA_NORMALIZED!V147</f>
        <v>0</v>
      </c>
      <c r="W147" s="261">
        <f>MASTER_DATA_NORMALIZED!W147</f>
        <v>0</v>
      </c>
      <c r="X147" s="261">
        <f>MASTER_DATA_NORMALIZED!X147</f>
        <v>0</v>
      </c>
      <c r="Y147" s="261">
        <f>MASTER_DATA_NORMALIZED!Y147</f>
        <v>0</v>
      </c>
      <c r="Z147" s="261">
        <f>MASTER_DATA_NORMALIZED!Z147</f>
        <v>0</v>
      </c>
      <c r="AA147" s="261">
        <f>MASTER_DATA_NORMALIZED!AA147</f>
        <v>0</v>
      </c>
      <c r="AB147" s="261">
        <f>MASTER_DATA_NORMALIZED!AB147</f>
        <v>0</v>
      </c>
      <c r="AC147" s="261">
        <f>MASTER_DATA_NORMALIZED!AC147</f>
        <v>0</v>
      </c>
      <c r="AD147" s="261">
        <f>MASTER_DATA_NORMALIZED!AD147</f>
        <v>0</v>
      </c>
      <c r="AE147" s="261">
        <f>MASTER_DATA_NORMALIZED!AE147</f>
        <v>0</v>
      </c>
      <c r="AF147" s="261">
        <f>MASTER_DATA_NORMALIZED!AF147</f>
        <v>0</v>
      </c>
      <c r="AG147" s="261">
        <f>MASTER_DATA_NORMALIZED!AG147</f>
        <v>0</v>
      </c>
      <c r="AH147" s="261">
        <f>MASTER_DATA_NORMALIZED!AH147</f>
        <v>0</v>
      </c>
      <c r="AI147" s="261">
        <f>MASTER_DATA_NORMALIZED!AI147</f>
        <v>0</v>
      </c>
      <c r="AJ147" s="261">
        <f>MASTER_DATA_NORMALIZED!AJ147</f>
        <v>0</v>
      </c>
      <c r="AK147" s="261">
        <f>MASTER_DATA_NORMALIZED!AK147</f>
        <v>0</v>
      </c>
      <c r="AL147" s="261">
        <f>MASTER_DATA_NORMALIZED!AL147</f>
        <v>0</v>
      </c>
      <c r="AM147" s="261">
        <f>MASTER_DATA_NORMALIZED!AM147</f>
        <v>0</v>
      </c>
      <c r="AN147" s="261">
        <f>MASTER_DATA_NORMALIZED!AN147</f>
        <v>0</v>
      </c>
      <c r="AO147" s="261">
        <f>MASTER_DATA_NORMALIZED!AO147</f>
        <v>0</v>
      </c>
      <c r="AP147" s="261">
        <f>MASTER_DATA_NORMALIZED!AP147</f>
        <v>0</v>
      </c>
      <c r="AQ147" s="261">
        <f>MASTER_DATA_NORMALIZED!AQ147</f>
        <v>0</v>
      </c>
      <c r="AR147" s="261">
        <f>MASTER_DATA_NORMALIZED!AR147</f>
        <v>0</v>
      </c>
      <c r="AS147" s="261">
        <f>MASTER_DATA_NORMALIZED!AS147</f>
        <v>0</v>
      </c>
      <c r="AT147" s="261">
        <f>MASTER_DATA_NORMALIZED!AT147</f>
        <v>0</v>
      </c>
      <c r="AU147" s="261">
        <f>MASTER_DATA_NORMALIZED!AU147</f>
        <v>0</v>
      </c>
      <c r="AV147" s="261">
        <f>MASTER_DATA_NORMALIZED!AV147</f>
        <v>0</v>
      </c>
      <c r="AW147" s="261">
        <f>MASTER_DATA_NORMALIZED!AW147</f>
        <v>0</v>
      </c>
      <c r="AX147" s="261">
        <f>MASTER_DATA_NORMALIZED!AX147</f>
        <v>0</v>
      </c>
      <c r="AY147" s="261">
        <f>MASTER_DATA_NORMALIZED!AY147</f>
        <v>0</v>
      </c>
      <c r="AZ147" s="261">
        <f>MASTER_DATA_NORMALIZED!AZ147</f>
        <v>0</v>
      </c>
      <c r="BA147" s="261">
        <f>MASTER_DATA_NORMALIZED!BA147</f>
        <v>0</v>
      </c>
      <c r="BB147" s="261">
        <f>MASTER_DATA_NORMALIZED!BB147</f>
        <v>0</v>
      </c>
      <c r="BC147" s="261">
        <f>MASTER_DATA_NORMALIZED!BC147</f>
        <v>0</v>
      </c>
      <c r="BD147" s="261">
        <f>MASTER_DATA_NORMALIZED!BD147</f>
        <v>0</v>
      </c>
      <c r="BE147" s="261">
        <f>MASTER_DATA_NORMALIZED!BE147</f>
        <v>0</v>
      </c>
      <c r="BF147" s="261">
        <f>MASTER_DATA_NORMALIZED!BF147</f>
        <v>0</v>
      </c>
      <c r="BG147" s="261">
        <f>MASTER_DATA_NORMALIZED!BG147</f>
        <v>0</v>
      </c>
      <c r="BH147" s="261">
        <f>MASTER_DATA_NORMALIZED!BH147</f>
        <v>0</v>
      </c>
      <c r="BI147" s="261">
        <f>MASTER_DATA_NORMALIZED!BI147</f>
        <v>0</v>
      </c>
      <c r="BJ147" s="261">
        <f>MASTER_DATA_NORMALIZED!BJ147</f>
        <v>0</v>
      </c>
      <c r="BK147" s="261">
        <f>MASTER_DATA_NORMALIZED!BK147</f>
        <v>0</v>
      </c>
      <c r="BL147" s="261">
        <f>MASTER_DATA_NORMALIZED!BL147</f>
        <v>0</v>
      </c>
      <c r="BM147" s="261">
        <f>MASTER_DATA_NORMALIZED!BM147</f>
        <v>0</v>
      </c>
      <c r="BN147" s="261">
        <f>MASTER_DATA_NORMALIZED!BN147</f>
        <v>0</v>
      </c>
      <c r="BO147" s="261">
        <f>MASTER_DATA_NORMALIZED!BO147</f>
        <v>0</v>
      </c>
      <c r="BP147" s="261">
        <f>MASTER_DATA_NORMALIZED!BP147</f>
        <v>0</v>
      </c>
      <c r="BQ147" s="261">
        <f>MASTER_DATA_NORMALIZED!BQ147</f>
        <v>0</v>
      </c>
      <c r="BR147" s="261">
        <f>MASTER_DATA_NORMALIZED!BR147</f>
        <v>0</v>
      </c>
      <c r="BS147" s="261">
        <f>MASTER_DATA_NORMALIZED!BS147</f>
        <v>0</v>
      </c>
      <c r="BT147" s="261">
        <f>MASTER_DATA_NORMALIZED!BT147</f>
        <v>0</v>
      </c>
      <c r="BU147" s="261">
        <f>MASTER_DATA_NORMALIZED!BU147</f>
        <v>0</v>
      </c>
      <c r="BV147" s="261">
        <f>MASTER_DATA_NORMALIZED!BV147</f>
        <v>0</v>
      </c>
      <c r="BW147" s="261">
        <f>MASTER_DATA_NORMALIZED!BW147</f>
        <v>0</v>
      </c>
      <c r="BX147" s="261">
        <f>MASTER_DATA_NORMALIZED!BX147</f>
        <v>0</v>
      </c>
      <c r="BY147" s="261">
        <f>MASTER_DATA_NORMALIZED!BY147</f>
        <v>0</v>
      </c>
      <c r="BZ147" s="261">
        <f>MASTER_DATA_NORMALIZED!BZ147</f>
        <v>0</v>
      </c>
      <c r="CA147" s="261">
        <f>MASTER_DATA_NORMALIZED!CA147</f>
        <v>0</v>
      </c>
      <c r="CB147" s="261">
        <f>MASTER_DATA_NORMALIZED!CB147</f>
        <v>0</v>
      </c>
      <c r="CC147" s="261">
        <f>MASTER_DATA_NORMALIZED!CC147</f>
        <v>0</v>
      </c>
      <c r="CD147" s="261">
        <f>MASTER_DATA_NORMALIZED!CD147</f>
        <v>0</v>
      </c>
      <c r="CE147" s="261">
        <f>MASTER_DATA_NORMALIZED!CE147</f>
        <v>0</v>
      </c>
      <c r="CF147" s="261">
        <f>MASTER_DATA_NORMALIZED!CF147</f>
        <v>0</v>
      </c>
      <c r="CG147" s="261">
        <f>MASTER_DATA_NORMALIZED!CG147</f>
        <v>0</v>
      </c>
      <c r="CH147" s="261">
        <f>MASTER_DATA_NORMALIZED!CH147</f>
        <v>0</v>
      </c>
      <c r="CI147" s="261">
        <f>MASTER_DATA_NORMALIZED!CI147</f>
        <v>0</v>
      </c>
      <c r="CJ147" s="261">
        <f>MASTER_DATA_NORMALIZED!CJ147</f>
        <v>0</v>
      </c>
      <c r="CK147" s="261">
        <f>MASTER_DATA_NORMALIZED!CK147</f>
        <v>0</v>
      </c>
      <c r="CL147" s="261">
        <f>MASTER_DATA_NORMALIZED!CL147</f>
        <v>0</v>
      </c>
      <c r="CM147" s="261">
        <f>MASTER_DATA_NORMALIZED!CM147</f>
        <v>0</v>
      </c>
      <c r="CN147" s="261">
        <f>MASTER_DATA_NORMALIZED!CN147</f>
        <v>0</v>
      </c>
      <c r="CO147" s="261">
        <f>MASTER_DATA_NORMALIZED!CO147</f>
        <v>0</v>
      </c>
      <c r="CP147" s="261">
        <f>MASTER_DATA_NORMALIZED!CP147</f>
        <v>0</v>
      </c>
      <c r="CQ147" s="261">
        <f>MASTER_DATA_NORMALIZED!CQ147</f>
        <v>0</v>
      </c>
      <c r="CR147" s="261">
        <f>MASTER_DATA_NORMALIZED!CR147</f>
        <v>0</v>
      </c>
      <c r="CS147" s="261">
        <f>MASTER_DATA_NORMALIZED!CS147</f>
        <v>0</v>
      </c>
      <c r="CT147" s="261">
        <f>MASTER_DATA_NORMALIZED!CT147</f>
        <v>0</v>
      </c>
      <c r="CU147" s="261">
        <f>MASTER_DATA_NORMALIZED!CU147</f>
        <v>0</v>
      </c>
      <c r="CV147" s="261">
        <f>MASTER_DATA_NORMALIZED!CV147</f>
        <v>0</v>
      </c>
      <c r="CW147" s="261">
        <f>MASTER_DATA_NORMALIZED!CW147</f>
        <v>0</v>
      </c>
      <c r="CX147" s="261">
        <f>MASTER_DATA_NORMALIZED!CX147</f>
        <v>0</v>
      </c>
      <c r="CY147" s="261">
        <f>MASTER_DATA_NORMALIZED!CY147</f>
        <v>0</v>
      </c>
      <c r="CZ147" s="261">
        <f>MASTER_DATA_NORMALIZED!CZ147</f>
        <v>0</v>
      </c>
      <c r="DA147" s="261" t="e">
        <f>MASTER_DATA_NORMALIZED!DA147</f>
        <v>#DIV/0!</v>
      </c>
      <c r="DB147" s="261" t="e">
        <f>MASTER_DATA_NORMALIZED!DB147</f>
        <v>#DIV/0!</v>
      </c>
      <c r="DC147" s="261" t="e">
        <f>MASTER_DATA_NORMALIZED!DC147</f>
        <v>#DIV/0!</v>
      </c>
      <c r="DD147" s="261" t="e">
        <f>MASTER_DATA_NORMALIZED!DD147</f>
        <v>#N/A</v>
      </c>
      <c r="DE147" s="261">
        <f>MASTER_DATA_NORMALIZED!DE147</f>
        <v>0</v>
      </c>
      <c r="DF147" s="261">
        <f>MASTER_DATA_NORMALIZED!DF147</f>
        <v>0</v>
      </c>
      <c r="DG147" s="261">
        <f>MASTER_DATA_NORMALIZED!DG147</f>
        <v>0</v>
      </c>
      <c r="DH147" s="261">
        <f>MASTER_DATA_NORMALIZED!DH147</f>
        <v>0</v>
      </c>
      <c r="DI147" s="261">
        <f>MASTER_DATA_NORMALIZED!DI147</f>
        <v>0</v>
      </c>
      <c r="DJ147" s="261">
        <f>MASTER_DATA_NORMALIZED!DJ147</f>
        <v>0</v>
      </c>
      <c r="DK147" s="261">
        <f>MASTER_DATA_NORMALIZED!DK147</f>
        <v>0</v>
      </c>
      <c r="DL147" s="261">
        <f>MASTER_DATA_NORMALIZED!DL147</f>
        <v>0</v>
      </c>
      <c r="DM147" s="261">
        <f>MASTER_DATA_NORMALIZED!DM147</f>
        <v>0</v>
      </c>
      <c r="DN147" s="261">
        <f>MASTER_DATA_NORMALIZED!DN147</f>
        <v>0</v>
      </c>
      <c r="DO147" s="261">
        <f>MASTER_DATA_NORMALIZED!DO147</f>
        <v>0</v>
      </c>
      <c r="DP147" s="261">
        <f>MASTER_DATA_NORMALIZED!DP147</f>
        <v>0</v>
      </c>
      <c r="DQ147" s="261">
        <f>MASTER_DATA_NORMALIZED!DQ147</f>
        <v>0</v>
      </c>
      <c r="DR147" s="261">
        <f>MASTER_DATA_NORMALIZED!DR147</f>
        <v>0</v>
      </c>
      <c r="DS147" s="261">
        <f>MASTER_DATA_NORMALIZED!DS147</f>
        <v>0</v>
      </c>
      <c r="DT147" s="261">
        <f>MASTER_DATA_NORMALIZED!DT147</f>
        <v>0</v>
      </c>
      <c r="DU147" s="261">
        <f>MASTER_DATA_NORMALIZED!DU147</f>
        <v>0</v>
      </c>
      <c r="DV147" s="261">
        <f>MASTER_DATA_NORMALIZED!DV147</f>
        <v>0</v>
      </c>
      <c r="DW147" s="261">
        <f>MASTER_DATA_NORMALIZED!DW147</f>
        <v>0</v>
      </c>
      <c r="DX147" s="261">
        <f>MASTER_DATA_NORMALIZED!DX147</f>
        <v>0</v>
      </c>
      <c r="DY147" s="261">
        <f>MASTER_DATA_NORMALIZED!DY147</f>
        <v>0</v>
      </c>
      <c r="DZ147" s="261">
        <f>MASTER_DATA_NORMALIZED!DZ147</f>
        <v>0</v>
      </c>
      <c r="EA147" s="261">
        <f>MASTER_DATA_NORMALIZED!EA147</f>
        <v>0</v>
      </c>
      <c r="EB147" s="261">
        <f>MASTER_DATA_NORMALIZED!EB147</f>
        <v>0</v>
      </c>
      <c r="EC147" s="261" t="e">
        <f>MASTER_DATA_NORMALIZED!EC147</f>
        <v>#DIV/0!</v>
      </c>
      <c r="ED147" s="261" t="e">
        <f>MASTER_DATA_NORMALIZED!ED147</f>
        <v>#DIV/0!</v>
      </c>
      <c r="EE147" s="261" t="e">
        <f>MASTER_DATA_NORMALIZED!EE147</f>
        <v>#DIV/0!</v>
      </c>
      <c r="EF147" s="261" t="e">
        <f>MASTER_DATA_NORMALIZED!EF147</f>
        <v>#VALUE!</v>
      </c>
      <c r="EG147" s="261">
        <f>MASTER_DATA_NORMALIZED!EG147</f>
        <v>0</v>
      </c>
      <c r="EH147" s="261">
        <f>MASTER_DATA_NORMALIZED!EH147</f>
        <v>0</v>
      </c>
      <c r="EI147" s="261">
        <f>MASTER_DATA_NORMALIZED!EI147</f>
        <v>0</v>
      </c>
      <c r="EJ147" s="261">
        <f>MASTER_DATA_NORMALIZED!EJ147</f>
        <v>0</v>
      </c>
      <c r="EK147" s="261">
        <f>MASTER_DATA_NORMALIZED!EK147</f>
        <v>0</v>
      </c>
      <c r="EL147" s="261">
        <f>MASTER_DATA_NORMALIZED!EL147</f>
        <v>0</v>
      </c>
      <c r="EM147" s="261">
        <f>MASTER_DATA_NORMALIZED!EM147</f>
        <v>0</v>
      </c>
      <c r="EN147" s="261">
        <f>MASTER_DATA_NORMALIZED!EN147</f>
        <v>0</v>
      </c>
      <c r="EO147" s="261">
        <f>MASTER_DATA_NORMALIZED!EO147</f>
        <v>0</v>
      </c>
      <c r="EP147" s="261">
        <f>MASTER_DATA_NORMALIZED!EP147</f>
        <v>0</v>
      </c>
      <c r="EQ147" s="261">
        <f>MASTER_DATA_NORMALIZED!EQ147</f>
        <v>0</v>
      </c>
      <c r="ER147" s="261">
        <f>MASTER_DATA_NORMALIZED!ER147</f>
        <v>0</v>
      </c>
      <c r="ES147" s="261">
        <f>MASTER_DATA_NORMALIZED!ES147</f>
        <v>0</v>
      </c>
      <c r="ET147" s="261">
        <f>MASTER_DATA_NORMALIZED!ET147</f>
        <v>0</v>
      </c>
      <c r="EU147" s="261">
        <f>MASTER_DATA_NORMALIZED!EU147</f>
        <v>0</v>
      </c>
      <c r="EV147" s="261">
        <f>MASTER_DATA_NORMALIZED!EV147</f>
        <v>0</v>
      </c>
      <c r="EW147" s="261">
        <f>MASTER_DATA_NORMALIZED!EW147</f>
        <v>0</v>
      </c>
      <c r="EX147" s="261">
        <f>MASTER_DATA_NORMALIZED!EX147</f>
        <v>0</v>
      </c>
      <c r="EY147" s="261">
        <f>MASTER_DATA_NORMALIZED!EY147</f>
        <v>0</v>
      </c>
      <c r="EZ147" s="261">
        <f>MASTER_DATA_NORMALIZED!EZ147</f>
        <v>0</v>
      </c>
      <c r="FA147" s="261">
        <f>MASTER_DATA_NORMALIZED!FA147</f>
        <v>0</v>
      </c>
      <c r="FB147" s="261">
        <f>MASTER_DATA_NORMALIZED!FB147</f>
        <v>0</v>
      </c>
      <c r="FC147" s="261">
        <f>MASTER_DATA_NORMALIZED!FC147</f>
        <v>0</v>
      </c>
      <c r="FD147" s="261">
        <f>MASTER_DATA_NORMALIZED!FD147</f>
        <v>0</v>
      </c>
      <c r="FE147" s="261">
        <f>MASTER_DATA_NORMALIZED!FE147</f>
        <v>0</v>
      </c>
      <c r="FF147" s="261">
        <f>MASTER_DATA_NORMALIZED!FF147</f>
        <v>0</v>
      </c>
      <c r="FG147" s="261">
        <f>MASTER_DATA_NORMALIZED!FG147</f>
        <v>0</v>
      </c>
      <c r="FH147" s="261">
        <f>MASTER_DATA_NORMALIZED!FH147</f>
        <v>0</v>
      </c>
      <c r="FI147" s="261">
        <f>MASTER_DATA_NORMALIZED!FI147</f>
        <v>0</v>
      </c>
      <c r="FJ147" s="261">
        <f>MASTER_DATA_NORMALIZED!FJ147</f>
        <v>0</v>
      </c>
      <c r="FK147" s="261">
        <f>MASTER_DATA_NORMALIZED!FK147</f>
        <v>0</v>
      </c>
      <c r="FL147" s="261">
        <f>MASTER_DATA_NORMALIZED!FL147</f>
        <v>0</v>
      </c>
      <c r="FM147" s="261">
        <f>MASTER_DATA_NORMALIZED!FM147</f>
        <v>0</v>
      </c>
      <c r="FN147" s="261">
        <f>MASTER_DATA_NORMALIZED!FN147</f>
        <v>0</v>
      </c>
      <c r="FO147" s="261">
        <f>MASTER_DATA_NORMALIZED!FO147</f>
        <v>0</v>
      </c>
      <c r="FP147" s="261">
        <f>MASTER_DATA_NORMALIZED!FP147</f>
        <v>0</v>
      </c>
      <c r="FQ147" s="261">
        <f>MASTER_DATA_NORMALIZED!FQ147</f>
        <v>0</v>
      </c>
      <c r="FR147" s="261">
        <f>MASTER_DATA_NORMALIZED!FR147</f>
        <v>0</v>
      </c>
      <c r="FS147" s="261">
        <f>MASTER_DATA_NORMALIZED!FS147</f>
        <v>0</v>
      </c>
      <c r="FT147" s="261">
        <f>MASTER_DATA_NORMALIZED!FT147</f>
        <v>0</v>
      </c>
      <c r="FU147" s="261">
        <f>MASTER_DATA_NORMALIZED!FU147</f>
        <v>0</v>
      </c>
      <c r="FV147" s="261">
        <f>MASTER_DATA_NORMALIZED!FV147</f>
        <v>0</v>
      </c>
      <c r="FW147" s="261">
        <f>MASTER_DATA_NORMALIZED!FW147</f>
        <v>0</v>
      </c>
      <c r="FX147" s="261">
        <f>MASTER_DATA_NORMALIZED!FX147</f>
        <v>0</v>
      </c>
      <c r="FY147" s="261">
        <f>MASTER_DATA_NORMALIZED!FY147</f>
        <v>0</v>
      </c>
      <c r="FZ147" s="261">
        <f>MASTER_DATA_NORMALIZED!FZ147</f>
        <v>0</v>
      </c>
      <c r="GA147" s="261">
        <f>MASTER_DATA_NORMALIZED!GA147</f>
        <v>0</v>
      </c>
      <c r="GB147" s="261">
        <f>MASTER_DATA_NORMALIZED!GB147</f>
        <v>0</v>
      </c>
      <c r="GC147" s="261">
        <f>MASTER_DATA_NORMALIZED!GC147</f>
        <v>0</v>
      </c>
      <c r="GD147" s="261">
        <f>MASTER_DATA_NORMALIZED!GD147</f>
        <v>0</v>
      </c>
      <c r="GE147" s="261">
        <f>MASTER_DATA_NORMALIZED!GE147</f>
        <v>0</v>
      </c>
      <c r="GF147" s="261">
        <f>MASTER_DATA_NORMALIZED!GF147</f>
        <v>0</v>
      </c>
      <c r="GG147" s="261">
        <f>MASTER_DATA_NORMALIZED!GG147</f>
        <v>0</v>
      </c>
      <c r="GH147" s="261">
        <f>MASTER_DATA_NORMALIZED!GH147</f>
        <v>0</v>
      </c>
      <c r="GI147" s="261">
        <f>MASTER_DATA_NORMALIZED!GI147</f>
        <v>0</v>
      </c>
      <c r="GJ147" s="261">
        <f>MASTER_DATA_NORMALIZED!GJ147</f>
        <v>0</v>
      </c>
      <c r="GK147" s="261">
        <f>MASTER_DATA_NORMALIZED!GK147</f>
        <v>0</v>
      </c>
      <c r="GL147" s="261">
        <f>MASTER_DATA_NORMALIZED!GL147</f>
        <v>0</v>
      </c>
      <c r="GM147" s="261">
        <f>MASTER_DATA_NORMALIZED!GM147</f>
        <v>0</v>
      </c>
      <c r="GN147" s="261">
        <f>MASTER_DATA_NORMALIZED!GN147</f>
        <v>0</v>
      </c>
      <c r="GO147" s="261">
        <f>MASTER_DATA_NORMALIZED!GO147</f>
        <v>0</v>
      </c>
      <c r="GP147" s="261">
        <f>MASTER_DATA_NORMALIZED!GP147</f>
        <v>0</v>
      </c>
      <c r="GQ147" s="261">
        <f>MASTER_DATA_NORMALIZED!GQ147</f>
        <v>0</v>
      </c>
      <c r="GR147" s="261">
        <f>MASTER_DATA_NORMALIZED!GR147</f>
        <v>0</v>
      </c>
      <c r="GS147" s="261">
        <f>MASTER_DATA_NORMALIZED!GS147</f>
        <v>0</v>
      </c>
      <c r="GT147" s="261">
        <f>MASTER_DATA_NORMALIZED!GT147</f>
        <v>0</v>
      </c>
      <c r="GU147" s="261">
        <f>MASTER_DATA_NORMALIZED!GU147</f>
        <v>0</v>
      </c>
      <c r="GV147" s="261">
        <f>MASTER_DATA_NORMALIZED!GV147</f>
        <v>0</v>
      </c>
      <c r="GW147" s="261" t="e">
        <f>MASTER_DATA_NORMALIZED!GW147</f>
        <v>#REF!</v>
      </c>
      <c r="GX147" s="261" t="e">
        <f>MASTER_DATA_NORMALIZED!GX147</f>
        <v>#REF!</v>
      </c>
      <c r="GY147" s="261" t="e">
        <f>MASTER_DATA_NORMALIZED!GY147</f>
        <v>#REF!</v>
      </c>
    </row>
    <row r="148" spans="2:207" ht="17.25" hidden="1" outlineLevel="2" x14ac:dyDescent="0.3">
      <c r="B148" s="183">
        <f t="shared" si="14"/>
        <v>30</v>
      </c>
      <c r="C148" s="51">
        <f t="shared" si="15"/>
        <v>317</v>
      </c>
      <c r="D148" s="77"/>
      <c r="E148" s="52"/>
      <c r="F148" s="52">
        <v>317</v>
      </c>
      <c r="G148" s="78"/>
      <c r="H148" s="260" t="s">
        <v>74</v>
      </c>
      <c r="I148" s="261">
        <f>MASTER_DATA_NORMALIZED!I141</f>
        <v>0</v>
      </c>
      <c r="J148" s="261">
        <f>MASTER_DATA_NORMALIZED!J141</f>
        <v>0</v>
      </c>
      <c r="K148" s="261">
        <f>MASTER_DATA_NORMALIZED!K141</f>
        <v>0</v>
      </c>
      <c r="L148" s="261">
        <f>MASTER_DATA_NORMALIZED!L148</f>
        <v>0</v>
      </c>
      <c r="M148" s="261">
        <f>MASTER_DATA_NORMALIZED!M148</f>
        <v>0</v>
      </c>
      <c r="N148" s="261">
        <f>MASTER_DATA_NORMALIZED!N148</f>
        <v>0</v>
      </c>
      <c r="O148" s="261">
        <f>MASTER_DATA_NORMALIZED!O148</f>
        <v>0</v>
      </c>
      <c r="P148" s="261">
        <f>MASTER_DATA_NORMALIZED!P148</f>
        <v>0</v>
      </c>
      <c r="Q148" s="261">
        <f>MASTER_DATA_NORMALIZED!Q148</f>
        <v>0</v>
      </c>
      <c r="R148" s="261">
        <f>MASTER_DATA_NORMALIZED!R148</f>
        <v>0</v>
      </c>
      <c r="S148" s="261">
        <f>MASTER_DATA_NORMALIZED!S148</f>
        <v>0</v>
      </c>
      <c r="T148" s="261">
        <f>MASTER_DATA_NORMALIZED!T148</f>
        <v>0</v>
      </c>
      <c r="U148" s="261">
        <f>MASTER_DATA_NORMALIZED!U148</f>
        <v>0</v>
      </c>
      <c r="V148" s="261">
        <f>MASTER_DATA_NORMALIZED!V148</f>
        <v>0</v>
      </c>
      <c r="W148" s="261">
        <f>MASTER_DATA_NORMALIZED!W148</f>
        <v>0</v>
      </c>
      <c r="X148" s="261">
        <f>MASTER_DATA_NORMALIZED!X148</f>
        <v>0</v>
      </c>
      <c r="Y148" s="261">
        <f>MASTER_DATA_NORMALIZED!Y148</f>
        <v>0</v>
      </c>
      <c r="Z148" s="261">
        <f>MASTER_DATA_NORMALIZED!Z148</f>
        <v>0</v>
      </c>
      <c r="AA148" s="261">
        <f>MASTER_DATA_NORMALIZED!AA148</f>
        <v>0</v>
      </c>
      <c r="AB148" s="261">
        <f>MASTER_DATA_NORMALIZED!AB148</f>
        <v>0</v>
      </c>
      <c r="AC148" s="261">
        <f>MASTER_DATA_NORMALIZED!AC148</f>
        <v>0</v>
      </c>
      <c r="AD148" s="261">
        <f>MASTER_DATA_NORMALIZED!AD148</f>
        <v>0</v>
      </c>
      <c r="AE148" s="261">
        <f>MASTER_DATA_NORMALIZED!AE148</f>
        <v>0</v>
      </c>
      <c r="AF148" s="261">
        <f>MASTER_DATA_NORMALIZED!AF148</f>
        <v>0</v>
      </c>
      <c r="AG148" s="261">
        <f>MASTER_DATA_NORMALIZED!AG148</f>
        <v>0</v>
      </c>
      <c r="AH148" s="261">
        <f>MASTER_DATA_NORMALIZED!AH148</f>
        <v>0</v>
      </c>
      <c r="AI148" s="261">
        <f>MASTER_DATA_NORMALIZED!AI148</f>
        <v>0</v>
      </c>
      <c r="AJ148" s="261">
        <f>MASTER_DATA_NORMALIZED!AJ148</f>
        <v>0</v>
      </c>
      <c r="AK148" s="261">
        <f>MASTER_DATA_NORMALIZED!AK148</f>
        <v>0</v>
      </c>
      <c r="AL148" s="261">
        <f>MASTER_DATA_NORMALIZED!AL148</f>
        <v>0</v>
      </c>
      <c r="AM148" s="261">
        <f>MASTER_DATA_NORMALIZED!AM148</f>
        <v>0</v>
      </c>
      <c r="AN148" s="261">
        <f>MASTER_DATA_NORMALIZED!AN148</f>
        <v>0</v>
      </c>
      <c r="AO148" s="261">
        <f>MASTER_DATA_NORMALIZED!AO148</f>
        <v>0</v>
      </c>
      <c r="AP148" s="261">
        <f>MASTER_DATA_NORMALIZED!AP148</f>
        <v>0</v>
      </c>
      <c r="AQ148" s="261">
        <f>MASTER_DATA_NORMALIZED!AQ148</f>
        <v>0</v>
      </c>
      <c r="AR148" s="261">
        <f>MASTER_DATA_NORMALIZED!AR148</f>
        <v>0</v>
      </c>
      <c r="AS148" s="261">
        <f>MASTER_DATA_NORMALIZED!AS148</f>
        <v>0</v>
      </c>
      <c r="AT148" s="261">
        <f>MASTER_DATA_NORMALIZED!AT148</f>
        <v>0</v>
      </c>
      <c r="AU148" s="261">
        <f>MASTER_DATA_NORMALIZED!AU148</f>
        <v>0</v>
      </c>
      <c r="AV148" s="261">
        <f>MASTER_DATA_NORMALIZED!AV148</f>
        <v>0</v>
      </c>
      <c r="AW148" s="261">
        <f>MASTER_DATA_NORMALIZED!AW148</f>
        <v>0</v>
      </c>
      <c r="AX148" s="261">
        <f>MASTER_DATA_NORMALIZED!AX148</f>
        <v>0</v>
      </c>
      <c r="AY148" s="261">
        <f>MASTER_DATA_NORMALIZED!AY148</f>
        <v>0</v>
      </c>
      <c r="AZ148" s="261">
        <f>MASTER_DATA_NORMALIZED!AZ148</f>
        <v>0</v>
      </c>
      <c r="BA148" s="261">
        <f>MASTER_DATA_NORMALIZED!BA148</f>
        <v>0</v>
      </c>
      <c r="BB148" s="261">
        <f>MASTER_DATA_NORMALIZED!BB148</f>
        <v>0</v>
      </c>
      <c r="BC148" s="261">
        <f>MASTER_DATA_NORMALIZED!BC148</f>
        <v>0</v>
      </c>
      <c r="BD148" s="261">
        <f>MASTER_DATA_NORMALIZED!BD148</f>
        <v>0</v>
      </c>
      <c r="BE148" s="261">
        <f>MASTER_DATA_NORMALIZED!BE148</f>
        <v>0</v>
      </c>
      <c r="BF148" s="261">
        <f>MASTER_DATA_NORMALIZED!BF148</f>
        <v>0</v>
      </c>
      <c r="BG148" s="261">
        <f>MASTER_DATA_NORMALIZED!BG148</f>
        <v>0</v>
      </c>
      <c r="BH148" s="261">
        <f>MASTER_DATA_NORMALIZED!BH148</f>
        <v>0</v>
      </c>
      <c r="BI148" s="261">
        <f>MASTER_DATA_NORMALIZED!BI148</f>
        <v>0</v>
      </c>
      <c r="BJ148" s="261">
        <f>MASTER_DATA_NORMALIZED!BJ148</f>
        <v>0</v>
      </c>
      <c r="BK148" s="261">
        <f>MASTER_DATA_NORMALIZED!BK148</f>
        <v>0</v>
      </c>
      <c r="BL148" s="261">
        <f>MASTER_DATA_NORMALIZED!BL148</f>
        <v>0</v>
      </c>
      <c r="BM148" s="261">
        <f>MASTER_DATA_NORMALIZED!BM148</f>
        <v>0</v>
      </c>
      <c r="BN148" s="261">
        <f>MASTER_DATA_NORMALIZED!BN148</f>
        <v>0</v>
      </c>
      <c r="BO148" s="261">
        <f>MASTER_DATA_NORMALIZED!BO148</f>
        <v>0</v>
      </c>
      <c r="BP148" s="261">
        <f>MASTER_DATA_NORMALIZED!BP148</f>
        <v>0</v>
      </c>
      <c r="BQ148" s="261">
        <f>MASTER_DATA_NORMALIZED!BQ148</f>
        <v>0</v>
      </c>
      <c r="BR148" s="261">
        <f>MASTER_DATA_NORMALIZED!BR148</f>
        <v>0</v>
      </c>
      <c r="BS148" s="261">
        <f>MASTER_DATA_NORMALIZED!BS148</f>
        <v>0</v>
      </c>
      <c r="BT148" s="261">
        <f>MASTER_DATA_NORMALIZED!BT148</f>
        <v>0</v>
      </c>
      <c r="BU148" s="261">
        <f>MASTER_DATA_NORMALIZED!BU148</f>
        <v>0</v>
      </c>
      <c r="BV148" s="261">
        <f>MASTER_DATA_NORMALIZED!BV148</f>
        <v>0</v>
      </c>
      <c r="BW148" s="261">
        <f>MASTER_DATA_NORMALIZED!BW148</f>
        <v>0</v>
      </c>
      <c r="BX148" s="261">
        <f>MASTER_DATA_NORMALIZED!BX148</f>
        <v>0</v>
      </c>
      <c r="BY148" s="261">
        <f>MASTER_DATA_NORMALIZED!BY148</f>
        <v>0</v>
      </c>
      <c r="BZ148" s="261">
        <f>MASTER_DATA_NORMALIZED!BZ148</f>
        <v>0</v>
      </c>
      <c r="CA148" s="261">
        <f>MASTER_DATA_NORMALIZED!CA148</f>
        <v>0</v>
      </c>
      <c r="CB148" s="261">
        <f>MASTER_DATA_NORMALIZED!CB148</f>
        <v>0</v>
      </c>
      <c r="CC148" s="261">
        <f>MASTER_DATA_NORMALIZED!CC148</f>
        <v>0</v>
      </c>
      <c r="CD148" s="261">
        <f>MASTER_DATA_NORMALIZED!CD148</f>
        <v>0</v>
      </c>
      <c r="CE148" s="261">
        <f>MASTER_DATA_NORMALIZED!CE148</f>
        <v>0</v>
      </c>
      <c r="CF148" s="261">
        <f>MASTER_DATA_NORMALIZED!CF148</f>
        <v>0</v>
      </c>
      <c r="CG148" s="261">
        <f>MASTER_DATA_NORMALIZED!CG148</f>
        <v>0</v>
      </c>
      <c r="CH148" s="261">
        <f>MASTER_DATA_NORMALIZED!CH148</f>
        <v>0</v>
      </c>
      <c r="CI148" s="261">
        <f>MASTER_DATA_NORMALIZED!CI148</f>
        <v>0</v>
      </c>
      <c r="CJ148" s="261">
        <f>MASTER_DATA_NORMALIZED!CJ148</f>
        <v>0</v>
      </c>
      <c r="CK148" s="261">
        <f>MASTER_DATA_NORMALIZED!CK148</f>
        <v>0</v>
      </c>
      <c r="CL148" s="261">
        <f>MASTER_DATA_NORMALIZED!CL148</f>
        <v>0</v>
      </c>
      <c r="CM148" s="261">
        <f>MASTER_DATA_NORMALIZED!CM148</f>
        <v>0</v>
      </c>
      <c r="CN148" s="261">
        <f>MASTER_DATA_NORMALIZED!CN148</f>
        <v>0</v>
      </c>
      <c r="CO148" s="261">
        <f>MASTER_DATA_NORMALIZED!CO148</f>
        <v>0</v>
      </c>
      <c r="CP148" s="261">
        <f>MASTER_DATA_NORMALIZED!CP148</f>
        <v>0</v>
      </c>
      <c r="CQ148" s="261">
        <f>MASTER_DATA_NORMALIZED!CQ148</f>
        <v>0</v>
      </c>
      <c r="CR148" s="261">
        <f>MASTER_DATA_NORMALIZED!CR148</f>
        <v>0</v>
      </c>
      <c r="CS148" s="261">
        <f>MASTER_DATA_NORMALIZED!CS148</f>
        <v>0</v>
      </c>
      <c r="CT148" s="261">
        <f>MASTER_DATA_NORMALIZED!CT148</f>
        <v>0</v>
      </c>
      <c r="CU148" s="261">
        <f>MASTER_DATA_NORMALIZED!CU148</f>
        <v>0</v>
      </c>
      <c r="CV148" s="261">
        <f>MASTER_DATA_NORMALIZED!CV148</f>
        <v>0</v>
      </c>
      <c r="CW148" s="261">
        <f>MASTER_DATA_NORMALIZED!CW148</f>
        <v>0</v>
      </c>
      <c r="CX148" s="261">
        <f>MASTER_DATA_NORMALIZED!CX148</f>
        <v>0</v>
      </c>
      <c r="CY148" s="261">
        <f>MASTER_DATA_NORMALIZED!CY148</f>
        <v>0</v>
      </c>
      <c r="CZ148" s="261">
        <f>MASTER_DATA_NORMALIZED!CZ148</f>
        <v>0</v>
      </c>
      <c r="DA148" s="261" t="e">
        <f>MASTER_DATA_NORMALIZED!DA148</f>
        <v>#DIV/0!</v>
      </c>
      <c r="DB148" s="261" t="e">
        <f>MASTER_DATA_NORMALIZED!DB148</f>
        <v>#DIV/0!</v>
      </c>
      <c r="DC148" s="261" t="e">
        <f>MASTER_DATA_NORMALIZED!DC148</f>
        <v>#DIV/0!</v>
      </c>
      <c r="DD148" s="261" t="e">
        <f>MASTER_DATA_NORMALIZED!DD148</f>
        <v>#N/A</v>
      </c>
      <c r="DE148" s="261">
        <f>MASTER_DATA_NORMALIZED!DE148</f>
        <v>0</v>
      </c>
      <c r="DF148" s="261">
        <f>MASTER_DATA_NORMALIZED!DF148</f>
        <v>0</v>
      </c>
      <c r="DG148" s="261">
        <f>MASTER_DATA_NORMALIZED!DG148</f>
        <v>0</v>
      </c>
      <c r="DH148" s="261">
        <f>MASTER_DATA_NORMALIZED!DH148</f>
        <v>0</v>
      </c>
      <c r="DI148" s="261">
        <f>MASTER_DATA_NORMALIZED!DI148</f>
        <v>0</v>
      </c>
      <c r="DJ148" s="261">
        <f>MASTER_DATA_NORMALIZED!DJ148</f>
        <v>0</v>
      </c>
      <c r="DK148" s="261">
        <f>MASTER_DATA_NORMALIZED!DK148</f>
        <v>0</v>
      </c>
      <c r="DL148" s="261">
        <f>MASTER_DATA_NORMALIZED!DL148</f>
        <v>0</v>
      </c>
      <c r="DM148" s="261">
        <f>MASTER_DATA_NORMALIZED!DM148</f>
        <v>0</v>
      </c>
      <c r="DN148" s="261">
        <f>MASTER_DATA_NORMALIZED!DN148</f>
        <v>0</v>
      </c>
      <c r="DO148" s="261">
        <f>MASTER_DATA_NORMALIZED!DO148</f>
        <v>0</v>
      </c>
      <c r="DP148" s="261">
        <f>MASTER_DATA_NORMALIZED!DP148</f>
        <v>0</v>
      </c>
      <c r="DQ148" s="261">
        <f>MASTER_DATA_NORMALIZED!DQ148</f>
        <v>0</v>
      </c>
      <c r="DR148" s="261">
        <f>MASTER_DATA_NORMALIZED!DR148</f>
        <v>0</v>
      </c>
      <c r="DS148" s="261">
        <f>MASTER_DATA_NORMALIZED!DS148</f>
        <v>0</v>
      </c>
      <c r="DT148" s="261">
        <f>MASTER_DATA_NORMALIZED!DT148</f>
        <v>0</v>
      </c>
      <c r="DU148" s="261">
        <f>MASTER_DATA_NORMALIZED!DU148</f>
        <v>0</v>
      </c>
      <c r="DV148" s="261">
        <f>MASTER_DATA_NORMALIZED!DV148</f>
        <v>0</v>
      </c>
      <c r="DW148" s="261">
        <f>MASTER_DATA_NORMALIZED!DW148</f>
        <v>0</v>
      </c>
      <c r="DX148" s="261">
        <f>MASTER_DATA_NORMALIZED!DX148</f>
        <v>0</v>
      </c>
      <c r="DY148" s="261">
        <f>MASTER_DATA_NORMALIZED!DY148</f>
        <v>0</v>
      </c>
      <c r="DZ148" s="261">
        <f>MASTER_DATA_NORMALIZED!DZ148</f>
        <v>0</v>
      </c>
      <c r="EA148" s="261">
        <f>MASTER_DATA_NORMALIZED!EA148</f>
        <v>0</v>
      </c>
      <c r="EB148" s="261">
        <f>MASTER_DATA_NORMALIZED!EB148</f>
        <v>0</v>
      </c>
      <c r="EC148" s="261" t="e">
        <f>MASTER_DATA_NORMALIZED!EC148</f>
        <v>#DIV/0!</v>
      </c>
      <c r="ED148" s="261" t="e">
        <f>MASTER_DATA_NORMALIZED!ED148</f>
        <v>#DIV/0!</v>
      </c>
      <c r="EE148" s="261" t="e">
        <f>MASTER_DATA_NORMALIZED!EE148</f>
        <v>#DIV/0!</v>
      </c>
      <c r="EF148" s="261" t="e">
        <f>MASTER_DATA_NORMALIZED!EF148</f>
        <v>#VALUE!</v>
      </c>
      <c r="EG148" s="261">
        <f>MASTER_DATA_NORMALIZED!EG148</f>
        <v>0</v>
      </c>
      <c r="EH148" s="261">
        <f>MASTER_DATA_NORMALIZED!EH148</f>
        <v>0</v>
      </c>
      <c r="EI148" s="261">
        <f>MASTER_DATA_NORMALIZED!EI148</f>
        <v>0</v>
      </c>
      <c r="EJ148" s="261">
        <f>MASTER_DATA_NORMALIZED!EJ148</f>
        <v>0</v>
      </c>
      <c r="EK148" s="261">
        <f>MASTER_DATA_NORMALIZED!EK148</f>
        <v>0</v>
      </c>
      <c r="EL148" s="261">
        <f>MASTER_DATA_NORMALIZED!EL148</f>
        <v>0</v>
      </c>
      <c r="EM148" s="261">
        <f>MASTER_DATA_NORMALIZED!EM148</f>
        <v>0</v>
      </c>
      <c r="EN148" s="261">
        <f>MASTER_DATA_NORMALIZED!EN148</f>
        <v>0</v>
      </c>
      <c r="EO148" s="261">
        <f>MASTER_DATA_NORMALIZED!EO148</f>
        <v>0</v>
      </c>
      <c r="EP148" s="261">
        <f>MASTER_DATA_NORMALIZED!EP148</f>
        <v>0</v>
      </c>
      <c r="EQ148" s="261">
        <f>MASTER_DATA_NORMALIZED!EQ148</f>
        <v>0</v>
      </c>
      <c r="ER148" s="261">
        <f>MASTER_DATA_NORMALIZED!ER148</f>
        <v>0</v>
      </c>
      <c r="ES148" s="261">
        <f>MASTER_DATA_NORMALIZED!ES148</f>
        <v>0</v>
      </c>
      <c r="ET148" s="261">
        <f>MASTER_DATA_NORMALIZED!ET148</f>
        <v>0</v>
      </c>
      <c r="EU148" s="261">
        <f>MASTER_DATA_NORMALIZED!EU148</f>
        <v>0</v>
      </c>
      <c r="EV148" s="261">
        <f>MASTER_DATA_NORMALIZED!EV148</f>
        <v>0</v>
      </c>
      <c r="EW148" s="261">
        <f>MASTER_DATA_NORMALIZED!EW148</f>
        <v>0</v>
      </c>
      <c r="EX148" s="261">
        <f>MASTER_DATA_NORMALIZED!EX148</f>
        <v>0</v>
      </c>
      <c r="EY148" s="261">
        <f>MASTER_DATA_NORMALIZED!EY148</f>
        <v>0</v>
      </c>
      <c r="EZ148" s="261">
        <f>MASTER_DATA_NORMALIZED!EZ148</f>
        <v>0</v>
      </c>
      <c r="FA148" s="261">
        <f>MASTER_DATA_NORMALIZED!FA148</f>
        <v>0</v>
      </c>
      <c r="FB148" s="261">
        <f>MASTER_DATA_NORMALIZED!FB148</f>
        <v>0</v>
      </c>
      <c r="FC148" s="261">
        <f>MASTER_DATA_NORMALIZED!FC148</f>
        <v>0</v>
      </c>
      <c r="FD148" s="261">
        <f>MASTER_DATA_NORMALIZED!FD148</f>
        <v>0</v>
      </c>
      <c r="FE148" s="261">
        <f>MASTER_DATA_NORMALIZED!FE148</f>
        <v>0</v>
      </c>
      <c r="FF148" s="261">
        <f>MASTER_DATA_NORMALIZED!FF148</f>
        <v>0</v>
      </c>
      <c r="FG148" s="261">
        <f>MASTER_DATA_NORMALIZED!FG148</f>
        <v>0</v>
      </c>
      <c r="FH148" s="261">
        <f>MASTER_DATA_NORMALIZED!FH148</f>
        <v>0</v>
      </c>
      <c r="FI148" s="261">
        <f>MASTER_DATA_NORMALIZED!FI148</f>
        <v>0</v>
      </c>
      <c r="FJ148" s="261">
        <f>MASTER_DATA_NORMALIZED!FJ148</f>
        <v>0</v>
      </c>
      <c r="FK148" s="261">
        <f>MASTER_DATA_NORMALIZED!FK148</f>
        <v>0</v>
      </c>
      <c r="FL148" s="261">
        <f>MASTER_DATA_NORMALIZED!FL148</f>
        <v>0</v>
      </c>
      <c r="FM148" s="261">
        <f>MASTER_DATA_NORMALIZED!FM148</f>
        <v>0</v>
      </c>
      <c r="FN148" s="261">
        <f>MASTER_DATA_NORMALIZED!FN148</f>
        <v>0</v>
      </c>
      <c r="FO148" s="261">
        <f>MASTER_DATA_NORMALIZED!FO148</f>
        <v>0</v>
      </c>
      <c r="FP148" s="261">
        <f>MASTER_DATA_NORMALIZED!FP148</f>
        <v>0</v>
      </c>
      <c r="FQ148" s="261">
        <f>MASTER_DATA_NORMALIZED!FQ148</f>
        <v>0</v>
      </c>
      <c r="FR148" s="261">
        <f>MASTER_DATA_NORMALIZED!FR148</f>
        <v>0</v>
      </c>
      <c r="FS148" s="261">
        <f>MASTER_DATA_NORMALIZED!FS148</f>
        <v>0</v>
      </c>
      <c r="FT148" s="261">
        <f>MASTER_DATA_NORMALIZED!FT148</f>
        <v>0</v>
      </c>
      <c r="FU148" s="261">
        <f>MASTER_DATA_NORMALIZED!FU148</f>
        <v>0</v>
      </c>
      <c r="FV148" s="261">
        <f>MASTER_DATA_NORMALIZED!FV148</f>
        <v>0</v>
      </c>
      <c r="FW148" s="261">
        <f>MASTER_DATA_NORMALIZED!FW148</f>
        <v>0</v>
      </c>
      <c r="FX148" s="261">
        <f>MASTER_DATA_NORMALIZED!FX148</f>
        <v>0</v>
      </c>
      <c r="FY148" s="261">
        <f>MASTER_DATA_NORMALIZED!FY148</f>
        <v>0</v>
      </c>
      <c r="FZ148" s="261">
        <f>MASTER_DATA_NORMALIZED!FZ148</f>
        <v>0</v>
      </c>
      <c r="GA148" s="261">
        <f>MASTER_DATA_NORMALIZED!GA148</f>
        <v>0</v>
      </c>
      <c r="GB148" s="261">
        <f>MASTER_DATA_NORMALIZED!GB148</f>
        <v>0</v>
      </c>
      <c r="GC148" s="261">
        <f>MASTER_DATA_NORMALIZED!GC148</f>
        <v>0</v>
      </c>
      <c r="GD148" s="261">
        <f>MASTER_DATA_NORMALIZED!GD148</f>
        <v>0</v>
      </c>
      <c r="GE148" s="261">
        <f>MASTER_DATA_NORMALIZED!GE148</f>
        <v>0</v>
      </c>
      <c r="GF148" s="261">
        <f>MASTER_DATA_NORMALIZED!GF148</f>
        <v>0</v>
      </c>
      <c r="GG148" s="261">
        <f>MASTER_DATA_NORMALIZED!GG148</f>
        <v>0</v>
      </c>
      <c r="GH148" s="261">
        <f>MASTER_DATA_NORMALIZED!GH148</f>
        <v>0</v>
      </c>
      <c r="GI148" s="261">
        <f>MASTER_DATA_NORMALIZED!GI148</f>
        <v>0</v>
      </c>
      <c r="GJ148" s="261">
        <f>MASTER_DATA_NORMALIZED!GJ148</f>
        <v>0</v>
      </c>
      <c r="GK148" s="261">
        <f>MASTER_DATA_NORMALIZED!GK148</f>
        <v>0</v>
      </c>
      <c r="GL148" s="261">
        <f>MASTER_DATA_NORMALIZED!GL148</f>
        <v>0</v>
      </c>
      <c r="GM148" s="261">
        <f>MASTER_DATA_NORMALIZED!GM148</f>
        <v>0</v>
      </c>
      <c r="GN148" s="261">
        <f>MASTER_DATA_NORMALIZED!GN148</f>
        <v>0</v>
      </c>
      <c r="GO148" s="261">
        <f>MASTER_DATA_NORMALIZED!GO148</f>
        <v>0</v>
      </c>
      <c r="GP148" s="261">
        <f>MASTER_DATA_NORMALIZED!GP148</f>
        <v>0</v>
      </c>
      <c r="GQ148" s="261">
        <f>MASTER_DATA_NORMALIZED!GQ148</f>
        <v>0</v>
      </c>
      <c r="GR148" s="261">
        <f>MASTER_DATA_NORMALIZED!GR148</f>
        <v>0</v>
      </c>
      <c r="GS148" s="261">
        <f>MASTER_DATA_NORMALIZED!GS148</f>
        <v>0</v>
      </c>
      <c r="GT148" s="261">
        <f>MASTER_DATA_NORMALIZED!GT148</f>
        <v>0</v>
      </c>
      <c r="GU148" s="261">
        <f>MASTER_DATA_NORMALIZED!GU148</f>
        <v>0</v>
      </c>
      <c r="GV148" s="261">
        <f>MASTER_DATA_NORMALIZED!GV148</f>
        <v>0</v>
      </c>
      <c r="GW148" s="261" t="e">
        <f>MASTER_DATA_NORMALIZED!GW148</f>
        <v>#REF!</v>
      </c>
      <c r="GX148" s="261" t="e">
        <f>MASTER_DATA_NORMALIZED!GX148</f>
        <v>#REF!</v>
      </c>
      <c r="GY148" s="261" t="e">
        <f>MASTER_DATA_NORMALIZED!GY148</f>
        <v>#REF!</v>
      </c>
    </row>
    <row r="149" spans="2:207" ht="17.25" hidden="1" outlineLevel="2" x14ac:dyDescent="0.3">
      <c r="B149" s="183">
        <f t="shared" si="14"/>
        <v>30</v>
      </c>
      <c r="C149" s="51">
        <f t="shared" si="15"/>
        <v>318</v>
      </c>
      <c r="D149" s="77"/>
      <c r="E149" s="52"/>
      <c r="F149" s="52">
        <v>318</v>
      </c>
      <c r="G149" s="78"/>
      <c r="H149" s="260" t="s">
        <v>75</v>
      </c>
      <c r="I149" s="261">
        <f>MASTER_DATA_NORMALIZED!I142</f>
        <v>0</v>
      </c>
      <c r="J149" s="261">
        <f>MASTER_DATA_NORMALIZED!J142</f>
        <v>0</v>
      </c>
      <c r="K149" s="261">
        <f>MASTER_DATA_NORMALIZED!K142</f>
        <v>0</v>
      </c>
      <c r="L149" s="261">
        <f>MASTER_DATA_NORMALIZED!L149</f>
        <v>0</v>
      </c>
      <c r="M149" s="261">
        <f>MASTER_DATA_NORMALIZED!M149</f>
        <v>0</v>
      </c>
      <c r="N149" s="261">
        <f>MASTER_DATA_NORMALIZED!N149</f>
        <v>0</v>
      </c>
      <c r="O149" s="261">
        <f>MASTER_DATA_NORMALIZED!O149</f>
        <v>0</v>
      </c>
      <c r="P149" s="261">
        <f>MASTER_DATA_NORMALIZED!P149</f>
        <v>0</v>
      </c>
      <c r="Q149" s="261">
        <f>MASTER_DATA_NORMALIZED!Q149</f>
        <v>0</v>
      </c>
      <c r="R149" s="261">
        <f>MASTER_DATA_NORMALIZED!R149</f>
        <v>0</v>
      </c>
      <c r="S149" s="261">
        <f>MASTER_DATA_NORMALIZED!S149</f>
        <v>0</v>
      </c>
      <c r="T149" s="261">
        <f>MASTER_DATA_NORMALIZED!T149</f>
        <v>0</v>
      </c>
      <c r="U149" s="261">
        <f>MASTER_DATA_NORMALIZED!U149</f>
        <v>0</v>
      </c>
      <c r="V149" s="261">
        <f>MASTER_DATA_NORMALIZED!V149</f>
        <v>0</v>
      </c>
      <c r="W149" s="261">
        <f>MASTER_DATA_NORMALIZED!W149</f>
        <v>0</v>
      </c>
      <c r="X149" s="261">
        <f>MASTER_DATA_NORMALIZED!X149</f>
        <v>0</v>
      </c>
      <c r="Y149" s="261">
        <f>MASTER_DATA_NORMALIZED!Y149</f>
        <v>0</v>
      </c>
      <c r="Z149" s="261">
        <f>MASTER_DATA_NORMALIZED!Z149</f>
        <v>0</v>
      </c>
      <c r="AA149" s="261">
        <f>MASTER_DATA_NORMALIZED!AA149</f>
        <v>0</v>
      </c>
      <c r="AB149" s="261">
        <f>MASTER_DATA_NORMALIZED!AB149</f>
        <v>0</v>
      </c>
      <c r="AC149" s="261">
        <f>MASTER_DATA_NORMALIZED!AC149</f>
        <v>0</v>
      </c>
      <c r="AD149" s="261">
        <f>MASTER_DATA_NORMALIZED!AD149</f>
        <v>0</v>
      </c>
      <c r="AE149" s="261">
        <f>MASTER_DATA_NORMALIZED!AE149</f>
        <v>0</v>
      </c>
      <c r="AF149" s="261">
        <f>MASTER_DATA_NORMALIZED!AF149</f>
        <v>0</v>
      </c>
      <c r="AG149" s="261">
        <f>MASTER_DATA_NORMALIZED!AG149</f>
        <v>0</v>
      </c>
      <c r="AH149" s="261">
        <f>MASTER_DATA_NORMALIZED!AH149</f>
        <v>0</v>
      </c>
      <c r="AI149" s="261">
        <f>MASTER_DATA_NORMALIZED!AI149</f>
        <v>0</v>
      </c>
      <c r="AJ149" s="261">
        <f>MASTER_DATA_NORMALIZED!AJ149</f>
        <v>0</v>
      </c>
      <c r="AK149" s="261">
        <f>MASTER_DATA_NORMALIZED!AK149</f>
        <v>0</v>
      </c>
      <c r="AL149" s="261">
        <f>MASTER_DATA_NORMALIZED!AL149</f>
        <v>0</v>
      </c>
      <c r="AM149" s="261">
        <f>MASTER_DATA_NORMALIZED!AM149</f>
        <v>0</v>
      </c>
      <c r="AN149" s="261">
        <f>MASTER_DATA_NORMALIZED!AN149</f>
        <v>0</v>
      </c>
      <c r="AO149" s="261">
        <f>MASTER_DATA_NORMALIZED!AO149</f>
        <v>0</v>
      </c>
      <c r="AP149" s="261">
        <f>MASTER_DATA_NORMALIZED!AP149</f>
        <v>0</v>
      </c>
      <c r="AQ149" s="261">
        <f>MASTER_DATA_NORMALIZED!AQ149</f>
        <v>0</v>
      </c>
      <c r="AR149" s="261">
        <f>MASTER_DATA_NORMALIZED!AR149</f>
        <v>0</v>
      </c>
      <c r="AS149" s="261">
        <f>MASTER_DATA_NORMALIZED!AS149</f>
        <v>0</v>
      </c>
      <c r="AT149" s="261">
        <f>MASTER_DATA_NORMALIZED!AT149</f>
        <v>0</v>
      </c>
      <c r="AU149" s="261">
        <f>MASTER_DATA_NORMALIZED!AU149</f>
        <v>0</v>
      </c>
      <c r="AV149" s="261">
        <f>MASTER_DATA_NORMALIZED!AV149</f>
        <v>0</v>
      </c>
      <c r="AW149" s="261">
        <f>MASTER_DATA_NORMALIZED!AW149</f>
        <v>0</v>
      </c>
      <c r="AX149" s="261">
        <f>MASTER_DATA_NORMALIZED!AX149</f>
        <v>0</v>
      </c>
      <c r="AY149" s="261">
        <f>MASTER_DATA_NORMALIZED!AY149</f>
        <v>0</v>
      </c>
      <c r="AZ149" s="261">
        <f>MASTER_DATA_NORMALIZED!AZ149</f>
        <v>0</v>
      </c>
      <c r="BA149" s="261">
        <f>MASTER_DATA_NORMALIZED!BA149</f>
        <v>0</v>
      </c>
      <c r="BB149" s="261">
        <f>MASTER_DATA_NORMALIZED!BB149</f>
        <v>0</v>
      </c>
      <c r="BC149" s="261">
        <f>MASTER_DATA_NORMALIZED!BC149</f>
        <v>0</v>
      </c>
      <c r="BD149" s="261">
        <f>MASTER_DATA_NORMALIZED!BD149</f>
        <v>0</v>
      </c>
      <c r="BE149" s="261">
        <f>MASTER_DATA_NORMALIZED!BE149</f>
        <v>0</v>
      </c>
      <c r="BF149" s="261">
        <f>MASTER_DATA_NORMALIZED!BF149</f>
        <v>0</v>
      </c>
      <c r="BG149" s="261">
        <f>MASTER_DATA_NORMALIZED!BG149</f>
        <v>0</v>
      </c>
      <c r="BH149" s="261">
        <f>MASTER_DATA_NORMALIZED!BH149</f>
        <v>0</v>
      </c>
      <c r="BI149" s="261">
        <f>MASTER_DATA_NORMALIZED!BI149</f>
        <v>0</v>
      </c>
      <c r="BJ149" s="261">
        <f>MASTER_DATA_NORMALIZED!BJ149</f>
        <v>0</v>
      </c>
      <c r="BK149" s="261">
        <f>MASTER_DATA_NORMALIZED!BK149</f>
        <v>0</v>
      </c>
      <c r="BL149" s="261">
        <f>MASTER_DATA_NORMALIZED!BL149</f>
        <v>0</v>
      </c>
      <c r="BM149" s="261">
        <f>MASTER_DATA_NORMALIZED!BM149</f>
        <v>0</v>
      </c>
      <c r="BN149" s="261">
        <f>MASTER_DATA_NORMALIZED!BN149</f>
        <v>0</v>
      </c>
      <c r="BO149" s="261">
        <f>MASTER_DATA_NORMALIZED!BO149</f>
        <v>0</v>
      </c>
      <c r="BP149" s="261">
        <f>MASTER_DATA_NORMALIZED!BP149</f>
        <v>476.20073390661628</v>
      </c>
      <c r="BQ149" s="261">
        <f>MASTER_DATA_NORMALIZED!BQ149</f>
        <v>0</v>
      </c>
      <c r="BR149" s="261">
        <f>MASTER_DATA_NORMALIZED!BR149</f>
        <v>0</v>
      </c>
      <c r="BS149" s="261">
        <f>MASTER_DATA_NORMALIZED!BS149</f>
        <v>0</v>
      </c>
      <c r="BT149" s="261">
        <f>MASTER_DATA_NORMALIZED!BT149</f>
        <v>248.37197443079796</v>
      </c>
      <c r="BU149" s="261">
        <f>MASTER_DATA_NORMALIZED!BU149</f>
        <v>0</v>
      </c>
      <c r="BV149" s="261">
        <f>MASTER_DATA_NORMALIZED!BV149</f>
        <v>0</v>
      </c>
      <c r="BW149" s="261">
        <f>MASTER_DATA_NORMALIZED!BW149</f>
        <v>0</v>
      </c>
      <c r="BX149" s="261">
        <f>MASTER_DATA_NORMALIZED!BX149</f>
        <v>226.01292555636678</v>
      </c>
      <c r="BY149" s="261">
        <f>MASTER_DATA_NORMALIZED!BY149</f>
        <v>0</v>
      </c>
      <c r="BZ149" s="261">
        <f>MASTER_DATA_NORMALIZED!BZ149</f>
        <v>0</v>
      </c>
      <c r="CA149" s="261">
        <f>MASTER_DATA_NORMALIZED!CA149</f>
        <v>0</v>
      </c>
      <c r="CB149" s="261">
        <f>MASTER_DATA_NORMALIZED!CB149</f>
        <v>193.6103634927164</v>
      </c>
      <c r="CC149" s="261">
        <f>MASTER_DATA_NORMALIZED!CC149</f>
        <v>0</v>
      </c>
      <c r="CD149" s="261">
        <f>MASTER_DATA_NORMALIZED!CD149</f>
        <v>0</v>
      </c>
      <c r="CE149" s="261">
        <f>MASTER_DATA_NORMALIZED!CE149</f>
        <v>0</v>
      </c>
      <c r="CF149" s="261">
        <f>MASTER_DATA_NORMALIZED!CF149</f>
        <v>174.4282294405553</v>
      </c>
      <c r="CG149" s="261">
        <f>MASTER_DATA_NORMALIZED!CG149</f>
        <v>0</v>
      </c>
      <c r="CH149" s="261">
        <f>MASTER_DATA_NORMALIZED!CH149</f>
        <v>0</v>
      </c>
      <c r="CI149" s="261">
        <f>MASTER_DATA_NORMALIZED!CI149</f>
        <v>0</v>
      </c>
      <c r="CJ149" s="261">
        <f>MASTER_DATA_NORMALIZED!CJ149</f>
        <v>409.97702196271297</v>
      </c>
      <c r="CK149" s="261">
        <f>MASTER_DATA_NORMALIZED!CK149</f>
        <v>0</v>
      </c>
      <c r="CL149" s="261">
        <f>MASTER_DATA_NORMALIZED!CL149</f>
        <v>0</v>
      </c>
      <c r="CM149" s="261">
        <f>MASTER_DATA_NORMALIZED!CM149</f>
        <v>0</v>
      </c>
      <c r="CN149" s="261">
        <f>MASTER_DATA_NORMALIZED!CN149</f>
        <v>178.49558845521159</v>
      </c>
      <c r="CO149" s="261">
        <f>MASTER_DATA_NORMALIZED!CO149</f>
        <v>0</v>
      </c>
      <c r="CP149" s="261">
        <f>MASTER_DATA_NORMALIZED!CP149</f>
        <v>0</v>
      </c>
      <c r="CQ149" s="261">
        <f>MASTER_DATA_NORMALIZED!CQ149</f>
        <v>0</v>
      </c>
      <c r="CR149" s="261">
        <f>MASTER_DATA_NORMALIZED!CR149</f>
        <v>364.71454371858141</v>
      </c>
      <c r="CS149" s="261">
        <f>MASTER_DATA_NORMALIZED!CS149</f>
        <v>0</v>
      </c>
      <c r="CT149" s="261">
        <f>MASTER_DATA_NORMALIZED!CT149</f>
        <v>0</v>
      </c>
      <c r="CU149" s="261">
        <f>MASTER_DATA_NORMALIZED!CU149</f>
        <v>0</v>
      </c>
      <c r="CV149" s="261">
        <f>MASTER_DATA_NORMALIZED!CV149</f>
        <v>0</v>
      </c>
      <c r="CW149" s="261">
        <f>MASTER_DATA_NORMALIZED!CW149</f>
        <v>0</v>
      </c>
      <c r="CX149" s="261">
        <f>MASTER_DATA_NORMALIZED!CX149</f>
        <v>0</v>
      </c>
      <c r="CY149" s="261">
        <f>MASTER_DATA_NORMALIZED!CY149</f>
        <v>0</v>
      </c>
      <c r="CZ149" s="261">
        <f>MASTER_DATA_NORMALIZED!CZ149</f>
        <v>0</v>
      </c>
      <c r="DA149" s="261" t="e">
        <f>MASTER_DATA_NORMALIZED!DA149</f>
        <v>#DIV/0!</v>
      </c>
      <c r="DB149" s="261" t="e">
        <f>MASTER_DATA_NORMALIZED!DB149</f>
        <v>#DIV/0!</v>
      </c>
      <c r="DC149" s="261" t="e">
        <f>MASTER_DATA_NORMALIZED!DC149</f>
        <v>#DIV/0!</v>
      </c>
      <c r="DD149" s="261" t="e">
        <f>MASTER_DATA_NORMALIZED!DD149</f>
        <v>#N/A</v>
      </c>
      <c r="DE149" s="261">
        <f>MASTER_DATA_NORMALIZED!DE149</f>
        <v>0</v>
      </c>
      <c r="DF149" s="261">
        <f>MASTER_DATA_NORMALIZED!DF149</f>
        <v>0</v>
      </c>
      <c r="DG149" s="261">
        <f>MASTER_DATA_NORMALIZED!DG149</f>
        <v>0</v>
      </c>
      <c r="DH149" s="261">
        <f>MASTER_DATA_NORMALIZED!DH149</f>
        <v>0</v>
      </c>
      <c r="DI149" s="261">
        <f>MASTER_DATA_NORMALIZED!DI149</f>
        <v>0</v>
      </c>
      <c r="DJ149" s="261">
        <f>MASTER_DATA_NORMALIZED!DJ149</f>
        <v>0</v>
      </c>
      <c r="DK149" s="261">
        <f>MASTER_DATA_NORMALIZED!DK149</f>
        <v>0</v>
      </c>
      <c r="DL149" s="261">
        <f>MASTER_DATA_NORMALIZED!DL149</f>
        <v>0</v>
      </c>
      <c r="DM149" s="261">
        <f>MASTER_DATA_NORMALIZED!DM149</f>
        <v>0</v>
      </c>
      <c r="DN149" s="261">
        <f>MASTER_DATA_NORMALIZED!DN149</f>
        <v>0</v>
      </c>
      <c r="DO149" s="261">
        <f>MASTER_DATA_NORMALIZED!DO149</f>
        <v>0</v>
      </c>
      <c r="DP149" s="261">
        <f>MASTER_DATA_NORMALIZED!DP149</f>
        <v>0</v>
      </c>
      <c r="DQ149" s="261">
        <f>MASTER_DATA_NORMALIZED!DQ149</f>
        <v>0</v>
      </c>
      <c r="DR149" s="261">
        <f>MASTER_DATA_NORMALIZED!DR149</f>
        <v>0</v>
      </c>
      <c r="DS149" s="261">
        <f>MASTER_DATA_NORMALIZED!DS149</f>
        <v>0</v>
      </c>
      <c r="DT149" s="261">
        <f>MASTER_DATA_NORMALIZED!DT149</f>
        <v>0</v>
      </c>
      <c r="DU149" s="261">
        <f>MASTER_DATA_NORMALIZED!DU149</f>
        <v>0</v>
      </c>
      <c r="DV149" s="261">
        <f>MASTER_DATA_NORMALIZED!DV149</f>
        <v>0</v>
      </c>
      <c r="DW149" s="261">
        <f>MASTER_DATA_NORMALIZED!DW149</f>
        <v>0</v>
      </c>
      <c r="DX149" s="261">
        <f>MASTER_DATA_NORMALIZED!DX149</f>
        <v>0</v>
      </c>
      <c r="DY149" s="261">
        <f>MASTER_DATA_NORMALIZED!DY149</f>
        <v>0</v>
      </c>
      <c r="DZ149" s="261">
        <f>MASTER_DATA_NORMALIZED!DZ149</f>
        <v>0</v>
      </c>
      <c r="EA149" s="261">
        <f>MASTER_DATA_NORMALIZED!EA149</f>
        <v>0</v>
      </c>
      <c r="EB149" s="261">
        <f>MASTER_DATA_NORMALIZED!EB149</f>
        <v>0</v>
      </c>
      <c r="EC149" s="261" t="e">
        <f>MASTER_DATA_NORMALIZED!EC149</f>
        <v>#DIV/0!</v>
      </c>
      <c r="ED149" s="261" t="e">
        <f>MASTER_DATA_NORMALIZED!ED149</f>
        <v>#DIV/0!</v>
      </c>
      <c r="EE149" s="261" t="e">
        <f>MASTER_DATA_NORMALIZED!EE149</f>
        <v>#DIV/0!</v>
      </c>
      <c r="EF149" s="261" t="e">
        <f>MASTER_DATA_NORMALIZED!EF149</f>
        <v>#VALUE!</v>
      </c>
      <c r="EG149" s="261">
        <f>MASTER_DATA_NORMALIZED!EG149</f>
        <v>0</v>
      </c>
      <c r="EH149" s="261">
        <f>MASTER_DATA_NORMALIZED!EH149</f>
        <v>0</v>
      </c>
      <c r="EI149" s="261">
        <f>MASTER_DATA_NORMALIZED!EI149</f>
        <v>0</v>
      </c>
      <c r="EJ149" s="261">
        <f>MASTER_DATA_NORMALIZED!EJ149</f>
        <v>0</v>
      </c>
      <c r="EK149" s="261">
        <f>MASTER_DATA_NORMALIZED!EK149</f>
        <v>0</v>
      </c>
      <c r="EL149" s="261">
        <f>MASTER_DATA_NORMALIZED!EL149</f>
        <v>0</v>
      </c>
      <c r="EM149" s="261">
        <f>MASTER_DATA_NORMALIZED!EM149</f>
        <v>0</v>
      </c>
      <c r="EN149" s="261">
        <f>MASTER_DATA_NORMALIZED!EN149</f>
        <v>0</v>
      </c>
      <c r="EO149" s="261">
        <f>MASTER_DATA_NORMALIZED!EO149</f>
        <v>0</v>
      </c>
      <c r="EP149" s="261">
        <f>MASTER_DATA_NORMALIZED!EP149</f>
        <v>0</v>
      </c>
      <c r="EQ149" s="261">
        <f>MASTER_DATA_NORMALIZED!EQ149</f>
        <v>0</v>
      </c>
      <c r="ER149" s="261">
        <f>MASTER_DATA_NORMALIZED!ER149</f>
        <v>0</v>
      </c>
      <c r="ES149" s="261">
        <f>MASTER_DATA_NORMALIZED!ES149</f>
        <v>0</v>
      </c>
      <c r="ET149" s="261">
        <f>MASTER_DATA_NORMALIZED!ET149</f>
        <v>0</v>
      </c>
      <c r="EU149" s="261">
        <f>MASTER_DATA_NORMALIZED!EU149</f>
        <v>0</v>
      </c>
      <c r="EV149" s="261">
        <f>MASTER_DATA_NORMALIZED!EV149</f>
        <v>0</v>
      </c>
      <c r="EW149" s="261">
        <f>MASTER_DATA_NORMALIZED!EW149</f>
        <v>0</v>
      </c>
      <c r="EX149" s="261">
        <f>MASTER_DATA_NORMALIZED!EX149</f>
        <v>0</v>
      </c>
      <c r="EY149" s="261">
        <f>MASTER_DATA_NORMALIZED!EY149</f>
        <v>0</v>
      </c>
      <c r="EZ149" s="261">
        <f>MASTER_DATA_NORMALIZED!EZ149</f>
        <v>32.768585952899677</v>
      </c>
      <c r="FA149" s="261">
        <f>MASTER_DATA_NORMALIZED!FA149</f>
        <v>0</v>
      </c>
      <c r="FB149" s="261">
        <f>MASTER_DATA_NORMALIZED!FB149</f>
        <v>0</v>
      </c>
      <c r="FC149" s="261">
        <f>MASTER_DATA_NORMALIZED!FC149</f>
        <v>0</v>
      </c>
      <c r="FD149" s="261">
        <f>MASTER_DATA_NORMALIZED!FD149</f>
        <v>30.20426738596673</v>
      </c>
      <c r="FE149" s="261">
        <f>MASTER_DATA_NORMALIZED!FE149</f>
        <v>0</v>
      </c>
      <c r="FF149" s="261">
        <f>MASTER_DATA_NORMALIZED!FF149</f>
        <v>0</v>
      </c>
      <c r="FG149" s="261">
        <f>MASTER_DATA_NORMALIZED!FG149</f>
        <v>0</v>
      </c>
      <c r="FH149" s="261">
        <f>MASTER_DATA_NORMALIZED!FH149</f>
        <v>29.073026247536049</v>
      </c>
      <c r="FI149" s="261">
        <f>MASTER_DATA_NORMALIZED!FI149</f>
        <v>0</v>
      </c>
      <c r="FJ149" s="261">
        <f>MASTER_DATA_NORMALIZED!FJ149</f>
        <v>0</v>
      </c>
      <c r="FK149" s="261">
        <f>MASTER_DATA_NORMALIZED!FK149</f>
        <v>0</v>
      </c>
      <c r="FL149" s="261">
        <f>MASTER_DATA_NORMALIZED!FL149</f>
        <v>57.281820382473974</v>
      </c>
      <c r="FM149" s="261">
        <f>MASTER_DATA_NORMALIZED!FM149</f>
        <v>0</v>
      </c>
      <c r="FN149" s="261">
        <f>MASTER_DATA_NORMALIZED!FN149</f>
        <v>0</v>
      </c>
      <c r="FO149" s="261">
        <f>MASTER_DATA_NORMALIZED!FO149</f>
        <v>0</v>
      </c>
      <c r="FP149" s="261">
        <f>MASTER_DATA_NORMALIZED!FP149</f>
        <v>186.76674976883552</v>
      </c>
      <c r="FQ149" s="261">
        <f>MASTER_DATA_NORMALIZED!FQ149</f>
        <v>0</v>
      </c>
      <c r="FR149" s="261">
        <f>MASTER_DATA_NORMALIZED!FR149</f>
        <v>0</v>
      </c>
      <c r="FS149" s="261">
        <f>MASTER_DATA_NORMALIZED!FS149</f>
        <v>0</v>
      </c>
      <c r="FT149" s="261">
        <f>MASTER_DATA_NORMALIZED!FT149</f>
        <v>151.14947741276364</v>
      </c>
      <c r="FU149" s="261">
        <f>MASTER_DATA_NORMALIZED!FU149</f>
        <v>0</v>
      </c>
      <c r="FV149" s="261">
        <f>MASTER_DATA_NORMALIZED!FV149</f>
        <v>0</v>
      </c>
      <c r="FW149" s="261">
        <f>MASTER_DATA_NORMALIZED!FW149</f>
        <v>0</v>
      </c>
      <c r="FX149" s="261">
        <f>MASTER_DATA_NORMALIZED!FX149</f>
        <v>147.44477280000802</v>
      </c>
      <c r="FY149" s="261">
        <f>MASTER_DATA_NORMALIZED!FY149</f>
        <v>0</v>
      </c>
      <c r="FZ149" s="261">
        <f>MASTER_DATA_NORMALIZED!FZ149</f>
        <v>0</v>
      </c>
      <c r="GA149" s="261">
        <f>MASTER_DATA_NORMALIZED!GA149</f>
        <v>0</v>
      </c>
      <c r="GB149" s="261">
        <f>MASTER_DATA_NORMALIZED!GB149</f>
        <v>169.56977028408986</v>
      </c>
      <c r="GC149" s="261">
        <f>MASTER_DATA_NORMALIZED!GC149</f>
        <v>0</v>
      </c>
      <c r="GD149" s="261">
        <f>MASTER_DATA_NORMALIZED!GD149</f>
        <v>0</v>
      </c>
      <c r="GE149" s="261">
        <f>MASTER_DATA_NORMALIZED!GE149</f>
        <v>0</v>
      </c>
      <c r="GF149" s="261">
        <f>MASTER_DATA_NORMALIZED!GF149</f>
        <v>138.84186063772384</v>
      </c>
      <c r="GG149" s="261">
        <f>MASTER_DATA_NORMALIZED!GG149</f>
        <v>0</v>
      </c>
      <c r="GH149" s="261">
        <f>MASTER_DATA_NORMALIZED!GH149</f>
        <v>0</v>
      </c>
      <c r="GI149" s="261">
        <f>MASTER_DATA_NORMALIZED!GI149</f>
        <v>0</v>
      </c>
      <c r="GJ149" s="261">
        <f>MASTER_DATA_NORMALIZED!GJ149</f>
        <v>135.82302618350013</v>
      </c>
      <c r="GK149" s="261">
        <f>MASTER_DATA_NORMALIZED!GK149</f>
        <v>0</v>
      </c>
      <c r="GL149" s="261">
        <f>MASTER_DATA_NORMALIZED!GL149</f>
        <v>0</v>
      </c>
      <c r="GM149" s="261">
        <f>MASTER_DATA_NORMALIZED!GM149</f>
        <v>0</v>
      </c>
      <c r="GN149" s="261">
        <f>MASTER_DATA_NORMALIZED!GN149</f>
        <v>153.43678366604576</v>
      </c>
      <c r="GO149" s="261">
        <f>MASTER_DATA_NORMALIZED!GO149</f>
        <v>0</v>
      </c>
      <c r="GP149" s="261">
        <f>MASTER_DATA_NORMALIZED!GP149</f>
        <v>0</v>
      </c>
      <c r="GQ149" s="261">
        <f>MASTER_DATA_NORMALIZED!GQ149</f>
        <v>0</v>
      </c>
      <c r="GR149" s="261">
        <f>MASTER_DATA_NORMALIZED!GR149</f>
        <v>124.81901299158474</v>
      </c>
      <c r="GS149" s="261">
        <f>MASTER_DATA_NORMALIZED!GS149</f>
        <v>0</v>
      </c>
      <c r="GT149" s="261">
        <f>MASTER_DATA_NORMALIZED!GT149</f>
        <v>0</v>
      </c>
      <c r="GU149" s="261">
        <f>MASTER_DATA_NORMALIZED!GU149</f>
        <v>0</v>
      </c>
      <c r="GV149" s="261">
        <f>MASTER_DATA_NORMALIZED!GV149</f>
        <v>121.52656628090608</v>
      </c>
      <c r="GW149" s="261" t="e">
        <f>MASTER_DATA_NORMALIZED!GW149</f>
        <v>#REF!</v>
      </c>
      <c r="GX149" s="261" t="e">
        <f>MASTER_DATA_NORMALIZED!GX149</f>
        <v>#REF!</v>
      </c>
      <c r="GY149" s="261" t="e">
        <f>MASTER_DATA_NORMALIZED!GY149</f>
        <v>#REF!</v>
      </c>
    </row>
    <row r="150" spans="2:207" ht="17.25" hidden="1" outlineLevel="2" x14ac:dyDescent="0.3">
      <c r="B150" s="183">
        <f t="shared" si="14"/>
        <v>30</v>
      </c>
      <c r="C150" s="51">
        <f t="shared" si="15"/>
        <v>319</v>
      </c>
      <c r="D150" s="77"/>
      <c r="E150" s="52"/>
      <c r="F150" s="52">
        <v>319</v>
      </c>
      <c r="G150" s="78"/>
      <c r="H150" s="260" t="s">
        <v>232</v>
      </c>
      <c r="I150" s="261">
        <f>MASTER_DATA_NORMALIZED!I143</f>
        <v>0</v>
      </c>
      <c r="J150" s="261">
        <f>MASTER_DATA_NORMALIZED!J143</f>
        <v>0</v>
      </c>
      <c r="K150" s="261">
        <f>MASTER_DATA_NORMALIZED!K143</f>
        <v>0</v>
      </c>
      <c r="L150" s="261">
        <f>MASTER_DATA_NORMALIZED!L150</f>
        <v>0</v>
      </c>
      <c r="M150" s="261">
        <f>MASTER_DATA_NORMALIZED!M150</f>
        <v>0</v>
      </c>
      <c r="N150" s="261">
        <f>MASTER_DATA_NORMALIZED!N150</f>
        <v>0</v>
      </c>
      <c r="O150" s="261">
        <f>MASTER_DATA_NORMALIZED!O150</f>
        <v>0</v>
      </c>
      <c r="P150" s="261">
        <f>MASTER_DATA_NORMALIZED!P150</f>
        <v>0</v>
      </c>
      <c r="Q150" s="261">
        <f>MASTER_DATA_NORMALIZED!Q150</f>
        <v>0</v>
      </c>
      <c r="R150" s="261">
        <f>MASTER_DATA_NORMALIZED!R150</f>
        <v>0</v>
      </c>
      <c r="S150" s="261">
        <f>MASTER_DATA_NORMALIZED!S150</f>
        <v>0</v>
      </c>
      <c r="T150" s="261">
        <f>MASTER_DATA_NORMALIZED!T150</f>
        <v>0</v>
      </c>
      <c r="U150" s="261">
        <f>MASTER_DATA_NORMALIZED!U150</f>
        <v>0</v>
      </c>
      <c r="V150" s="261">
        <f>MASTER_DATA_NORMALIZED!V150</f>
        <v>0</v>
      </c>
      <c r="W150" s="261">
        <f>MASTER_DATA_NORMALIZED!W150</f>
        <v>0</v>
      </c>
      <c r="X150" s="261">
        <f>MASTER_DATA_NORMALIZED!X150</f>
        <v>0</v>
      </c>
      <c r="Y150" s="261">
        <f>MASTER_DATA_NORMALIZED!Y150</f>
        <v>0</v>
      </c>
      <c r="Z150" s="261">
        <f>MASTER_DATA_NORMALIZED!Z150</f>
        <v>0</v>
      </c>
      <c r="AA150" s="261">
        <f>MASTER_DATA_NORMALIZED!AA150</f>
        <v>0</v>
      </c>
      <c r="AB150" s="261">
        <f>MASTER_DATA_NORMALIZED!AB150</f>
        <v>0</v>
      </c>
      <c r="AC150" s="261">
        <f>MASTER_DATA_NORMALIZED!AC150</f>
        <v>0</v>
      </c>
      <c r="AD150" s="261">
        <f>MASTER_DATA_NORMALIZED!AD150</f>
        <v>0</v>
      </c>
      <c r="AE150" s="261">
        <f>MASTER_DATA_NORMALIZED!AE150</f>
        <v>0</v>
      </c>
      <c r="AF150" s="261">
        <f>MASTER_DATA_NORMALIZED!AF150</f>
        <v>0</v>
      </c>
      <c r="AG150" s="261">
        <f>MASTER_DATA_NORMALIZED!AG150</f>
        <v>0</v>
      </c>
      <c r="AH150" s="261">
        <f>MASTER_DATA_NORMALIZED!AH150</f>
        <v>0</v>
      </c>
      <c r="AI150" s="261">
        <f>MASTER_DATA_NORMALIZED!AI150</f>
        <v>0</v>
      </c>
      <c r="AJ150" s="261">
        <f>MASTER_DATA_NORMALIZED!AJ150</f>
        <v>0</v>
      </c>
      <c r="AK150" s="261">
        <f>MASTER_DATA_NORMALIZED!AK150</f>
        <v>0</v>
      </c>
      <c r="AL150" s="261">
        <f>MASTER_DATA_NORMALIZED!AL150</f>
        <v>0</v>
      </c>
      <c r="AM150" s="261">
        <f>MASTER_DATA_NORMALIZED!AM150</f>
        <v>0</v>
      </c>
      <c r="AN150" s="261">
        <f>MASTER_DATA_NORMALIZED!AN150</f>
        <v>0</v>
      </c>
      <c r="AO150" s="261">
        <f>MASTER_DATA_NORMALIZED!AO150</f>
        <v>0</v>
      </c>
      <c r="AP150" s="261">
        <f>MASTER_DATA_NORMALIZED!AP150</f>
        <v>0</v>
      </c>
      <c r="AQ150" s="261">
        <f>MASTER_DATA_NORMALIZED!AQ150</f>
        <v>0</v>
      </c>
      <c r="AR150" s="261">
        <f>MASTER_DATA_NORMALIZED!AR150</f>
        <v>0</v>
      </c>
      <c r="AS150" s="261">
        <f>MASTER_DATA_NORMALIZED!AS150</f>
        <v>0</v>
      </c>
      <c r="AT150" s="261">
        <f>MASTER_DATA_NORMALIZED!AT150</f>
        <v>0</v>
      </c>
      <c r="AU150" s="261">
        <f>MASTER_DATA_NORMALIZED!AU150</f>
        <v>0</v>
      </c>
      <c r="AV150" s="261">
        <f>MASTER_DATA_NORMALIZED!AV150</f>
        <v>0</v>
      </c>
      <c r="AW150" s="261">
        <f>MASTER_DATA_NORMALIZED!AW150</f>
        <v>0</v>
      </c>
      <c r="AX150" s="261">
        <f>MASTER_DATA_NORMALIZED!AX150</f>
        <v>0</v>
      </c>
      <c r="AY150" s="261">
        <f>MASTER_DATA_NORMALIZED!AY150</f>
        <v>0</v>
      </c>
      <c r="AZ150" s="261">
        <f>MASTER_DATA_NORMALIZED!AZ150</f>
        <v>0</v>
      </c>
      <c r="BA150" s="261">
        <f>MASTER_DATA_NORMALIZED!BA150</f>
        <v>0</v>
      </c>
      <c r="BB150" s="261">
        <f>MASTER_DATA_NORMALIZED!BB150</f>
        <v>0</v>
      </c>
      <c r="BC150" s="261">
        <f>MASTER_DATA_NORMALIZED!BC150</f>
        <v>0</v>
      </c>
      <c r="BD150" s="261">
        <f>MASTER_DATA_NORMALIZED!BD150</f>
        <v>0</v>
      </c>
      <c r="BE150" s="261">
        <f>MASTER_DATA_NORMALIZED!BE150</f>
        <v>0</v>
      </c>
      <c r="BF150" s="261">
        <f>MASTER_DATA_NORMALIZED!BF150</f>
        <v>0</v>
      </c>
      <c r="BG150" s="261">
        <f>MASTER_DATA_NORMALIZED!BG150</f>
        <v>0</v>
      </c>
      <c r="BH150" s="261">
        <f>MASTER_DATA_NORMALIZED!BH150</f>
        <v>0</v>
      </c>
      <c r="BI150" s="261">
        <f>MASTER_DATA_NORMALIZED!BI150</f>
        <v>0</v>
      </c>
      <c r="BJ150" s="261">
        <f>MASTER_DATA_NORMALIZED!BJ150</f>
        <v>0</v>
      </c>
      <c r="BK150" s="261">
        <f>MASTER_DATA_NORMALIZED!BK150</f>
        <v>0</v>
      </c>
      <c r="BL150" s="261">
        <f>MASTER_DATA_NORMALIZED!BL150</f>
        <v>0</v>
      </c>
      <c r="BM150" s="261">
        <f>MASTER_DATA_NORMALIZED!BM150</f>
        <v>0</v>
      </c>
      <c r="BN150" s="261">
        <f>MASTER_DATA_NORMALIZED!BN150</f>
        <v>0</v>
      </c>
      <c r="BO150" s="261">
        <f>MASTER_DATA_NORMALIZED!BO150</f>
        <v>0</v>
      </c>
      <c r="BP150" s="261">
        <f>MASTER_DATA_NORMALIZED!BP150</f>
        <v>0</v>
      </c>
      <c r="BQ150" s="261">
        <f>MASTER_DATA_NORMALIZED!BQ150</f>
        <v>0</v>
      </c>
      <c r="BR150" s="261">
        <f>MASTER_DATA_NORMALIZED!BR150</f>
        <v>0</v>
      </c>
      <c r="BS150" s="261">
        <f>MASTER_DATA_NORMALIZED!BS150</f>
        <v>0</v>
      </c>
      <c r="BT150" s="261">
        <f>MASTER_DATA_NORMALIZED!BT150</f>
        <v>0</v>
      </c>
      <c r="BU150" s="261">
        <f>MASTER_DATA_NORMALIZED!BU150</f>
        <v>0</v>
      </c>
      <c r="BV150" s="261">
        <f>MASTER_DATA_NORMALIZED!BV150</f>
        <v>0</v>
      </c>
      <c r="BW150" s="261">
        <f>MASTER_DATA_NORMALIZED!BW150</f>
        <v>0</v>
      </c>
      <c r="BX150" s="261">
        <f>MASTER_DATA_NORMALIZED!BX150</f>
        <v>0</v>
      </c>
      <c r="BY150" s="261">
        <f>MASTER_DATA_NORMALIZED!BY150</f>
        <v>0</v>
      </c>
      <c r="BZ150" s="261">
        <f>MASTER_DATA_NORMALIZED!BZ150</f>
        <v>0</v>
      </c>
      <c r="CA150" s="261">
        <f>MASTER_DATA_NORMALIZED!CA150</f>
        <v>0</v>
      </c>
      <c r="CB150" s="261">
        <f>MASTER_DATA_NORMALIZED!CB150</f>
        <v>0</v>
      </c>
      <c r="CC150" s="261">
        <f>MASTER_DATA_NORMALIZED!CC150</f>
        <v>0</v>
      </c>
      <c r="CD150" s="261">
        <f>MASTER_DATA_NORMALIZED!CD150</f>
        <v>0</v>
      </c>
      <c r="CE150" s="261">
        <f>MASTER_DATA_NORMALIZED!CE150</f>
        <v>0</v>
      </c>
      <c r="CF150" s="261">
        <f>MASTER_DATA_NORMALIZED!CF150</f>
        <v>0</v>
      </c>
      <c r="CG150" s="261">
        <f>MASTER_DATA_NORMALIZED!CG150</f>
        <v>0</v>
      </c>
      <c r="CH150" s="261">
        <f>MASTER_DATA_NORMALIZED!CH150</f>
        <v>0</v>
      </c>
      <c r="CI150" s="261">
        <f>MASTER_DATA_NORMALIZED!CI150</f>
        <v>0</v>
      </c>
      <c r="CJ150" s="261">
        <f>MASTER_DATA_NORMALIZED!CJ150</f>
        <v>0</v>
      </c>
      <c r="CK150" s="261">
        <f>MASTER_DATA_NORMALIZED!CK150</f>
        <v>0</v>
      </c>
      <c r="CL150" s="261">
        <f>MASTER_DATA_NORMALIZED!CL150</f>
        <v>0</v>
      </c>
      <c r="CM150" s="261">
        <f>MASTER_DATA_NORMALIZED!CM150</f>
        <v>0</v>
      </c>
      <c r="CN150" s="261">
        <f>MASTER_DATA_NORMALIZED!CN150</f>
        <v>0</v>
      </c>
      <c r="CO150" s="261">
        <f>MASTER_DATA_NORMALIZED!CO150</f>
        <v>0</v>
      </c>
      <c r="CP150" s="261">
        <f>MASTER_DATA_NORMALIZED!CP150</f>
        <v>0</v>
      </c>
      <c r="CQ150" s="261">
        <f>MASTER_DATA_NORMALIZED!CQ150</f>
        <v>0</v>
      </c>
      <c r="CR150" s="261">
        <f>MASTER_DATA_NORMALIZED!CR150</f>
        <v>0</v>
      </c>
      <c r="CS150" s="261">
        <f>MASTER_DATA_NORMALIZED!CS150</f>
        <v>0</v>
      </c>
      <c r="CT150" s="261">
        <f>MASTER_DATA_NORMALIZED!CT150</f>
        <v>0</v>
      </c>
      <c r="CU150" s="261">
        <f>MASTER_DATA_NORMALIZED!CU150</f>
        <v>0</v>
      </c>
      <c r="CV150" s="261">
        <f>MASTER_DATA_NORMALIZED!CV150</f>
        <v>0</v>
      </c>
      <c r="CW150" s="261">
        <f>MASTER_DATA_NORMALIZED!CW150</f>
        <v>0</v>
      </c>
      <c r="CX150" s="261">
        <f>MASTER_DATA_NORMALIZED!CX150</f>
        <v>0</v>
      </c>
      <c r="CY150" s="261">
        <f>MASTER_DATA_NORMALIZED!CY150</f>
        <v>0</v>
      </c>
      <c r="CZ150" s="261">
        <f>MASTER_DATA_NORMALIZED!CZ150</f>
        <v>0</v>
      </c>
      <c r="DA150" s="261" t="e">
        <f>MASTER_DATA_NORMALIZED!DA150</f>
        <v>#DIV/0!</v>
      </c>
      <c r="DB150" s="261" t="e">
        <f>MASTER_DATA_NORMALIZED!DB150</f>
        <v>#DIV/0!</v>
      </c>
      <c r="DC150" s="261" t="e">
        <f>MASTER_DATA_NORMALIZED!DC150</f>
        <v>#DIV/0!</v>
      </c>
      <c r="DD150" s="261" t="e">
        <f>MASTER_DATA_NORMALIZED!DD150</f>
        <v>#N/A</v>
      </c>
      <c r="DE150" s="261">
        <f>MASTER_DATA_NORMALIZED!DE150</f>
        <v>0</v>
      </c>
      <c r="DF150" s="261">
        <f>MASTER_DATA_NORMALIZED!DF150</f>
        <v>0</v>
      </c>
      <c r="DG150" s="261">
        <f>MASTER_DATA_NORMALIZED!DG150</f>
        <v>0</v>
      </c>
      <c r="DH150" s="261">
        <f>MASTER_DATA_NORMALIZED!DH150</f>
        <v>0</v>
      </c>
      <c r="DI150" s="261">
        <f>MASTER_DATA_NORMALIZED!DI150</f>
        <v>0</v>
      </c>
      <c r="DJ150" s="261">
        <f>MASTER_DATA_NORMALIZED!DJ150</f>
        <v>0</v>
      </c>
      <c r="DK150" s="261">
        <f>MASTER_DATA_NORMALIZED!DK150</f>
        <v>0</v>
      </c>
      <c r="DL150" s="261">
        <f>MASTER_DATA_NORMALIZED!DL150</f>
        <v>0</v>
      </c>
      <c r="DM150" s="261">
        <f>MASTER_DATA_NORMALIZED!DM150</f>
        <v>0</v>
      </c>
      <c r="DN150" s="261">
        <f>MASTER_DATA_NORMALIZED!DN150</f>
        <v>0</v>
      </c>
      <c r="DO150" s="261">
        <f>MASTER_DATA_NORMALIZED!DO150</f>
        <v>0</v>
      </c>
      <c r="DP150" s="261">
        <f>MASTER_DATA_NORMALIZED!DP150</f>
        <v>0</v>
      </c>
      <c r="DQ150" s="261">
        <f>MASTER_DATA_NORMALIZED!DQ150</f>
        <v>0</v>
      </c>
      <c r="DR150" s="261">
        <f>MASTER_DATA_NORMALIZED!DR150</f>
        <v>0</v>
      </c>
      <c r="DS150" s="261">
        <f>MASTER_DATA_NORMALIZED!DS150</f>
        <v>0</v>
      </c>
      <c r="DT150" s="261">
        <f>MASTER_DATA_NORMALIZED!DT150</f>
        <v>0</v>
      </c>
      <c r="DU150" s="261">
        <f>MASTER_DATA_NORMALIZED!DU150</f>
        <v>0</v>
      </c>
      <c r="DV150" s="261">
        <f>MASTER_DATA_NORMALIZED!DV150</f>
        <v>0</v>
      </c>
      <c r="DW150" s="261">
        <f>MASTER_DATA_NORMALIZED!DW150</f>
        <v>0</v>
      </c>
      <c r="DX150" s="261">
        <f>MASTER_DATA_NORMALIZED!DX150</f>
        <v>0</v>
      </c>
      <c r="DY150" s="261">
        <f>MASTER_DATA_NORMALIZED!DY150</f>
        <v>0</v>
      </c>
      <c r="DZ150" s="261">
        <f>MASTER_DATA_NORMALIZED!DZ150</f>
        <v>0</v>
      </c>
      <c r="EA150" s="261">
        <f>MASTER_DATA_NORMALIZED!EA150</f>
        <v>0</v>
      </c>
      <c r="EB150" s="261">
        <f>MASTER_DATA_NORMALIZED!EB150</f>
        <v>0</v>
      </c>
      <c r="EC150" s="261" t="e">
        <f>MASTER_DATA_NORMALIZED!EC150</f>
        <v>#DIV/0!</v>
      </c>
      <c r="ED150" s="261" t="e">
        <f>MASTER_DATA_NORMALIZED!ED150</f>
        <v>#DIV/0!</v>
      </c>
      <c r="EE150" s="261" t="e">
        <f>MASTER_DATA_NORMALIZED!EE150</f>
        <v>#DIV/0!</v>
      </c>
      <c r="EF150" s="261" t="e">
        <f>MASTER_DATA_NORMALIZED!EF150</f>
        <v>#VALUE!</v>
      </c>
      <c r="EG150" s="261">
        <f>MASTER_DATA_NORMALIZED!EG150</f>
        <v>0</v>
      </c>
      <c r="EH150" s="261">
        <f>MASTER_DATA_NORMALIZED!EH150</f>
        <v>0</v>
      </c>
      <c r="EI150" s="261">
        <f>MASTER_DATA_NORMALIZED!EI150</f>
        <v>0</v>
      </c>
      <c r="EJ150" s="261">
        <f>MASTER_DATA_NORMALIZED!EJ150</f>
        <v>0</v>
      </c>
      <c r="EK150" s="261">
        <f>MASTER_DATA_NORMALIZED!EK150</f>
        <v>0</v>
      </c>
      <c r="EL150" s="261">
        <f>MASTER_DATA_NORMALIZED!EL150</f>
        <v>0</v>
      </c>
      <c r="EM150" s="261">
        <f>MASTER_DATA_NORMALIZED!EM150</f>
        <v>0</v>
      </c>
      <c r="EN150" s="261">
        <f>MASTER_DATA_NORMALIZED!EN150</f>
        <v>0</v>
      </c>
      <c r="EO150" s="261">
        <f>MASTER_DATA_NORMALIZED!EO150</f>
        <v>0</v>
      </c>
      <c r="EP150" s="261">
        <f>MASTER_DATA_NORMALIZED!EP150</f>
        <v>0</v>
      </c>
      <c r="EQ150" s="261">
        <f>MASTER_DATA_NORMALIZED!EQ150</f>
        <v>0</v>
      </c>
      <c r="ER150" s="261">
        <f>MASTER_DATA_NORMALIZED!ER150</f>
        <v>0</v>
      </c>
      <c r="ES150" s="261">
        <f>MASTER_DATA_NORMALIZED!ES150</f>
        <v>0</v>
      </c>
      <c r="ET150" s="261">
        <f>MASTER_DATA_NORMALIZED!ET150</f>
        <v>0</v>
      </c>
      <c r="EU150" s="261">
        <f>MASTER_DATA_NORMALIZED!EU150</f>
        <v>0</v>
      </c>
      <c r="EV150" s="261">
        <f>MASTER_DATA_NORMALIZED!EV150</f>
        <v>0</v>
      </c>
      <c r="EW150" s="261">
        <f>MASTER_DATA_NORMALIZED!EW150</f>
        <v>0</v>
      </c>
      <c r="EX150" s="261">
        <f>MASTER_DATA_NORMALIZED!EX150</f>
        <v>0</v>
      </c>
      <c r="EY150" s="261">
        <f>MASTER_DATA_NORMALIZED!EY150</f>
        <v>0</v>
      </c>
      <c r="EZ150" s="261">
        <f>MASTER_DATA_NORMALIZED!EZ150</f>
        <v>0</v>
      </c>
      <c r="FA150" s="261">
        <f>MASTER_DATA_NORMALIZED!FA150</f>
        <v>0</v>
      </c>
      <c r="FB150" s="261">
        <f>MASTER_DATA_NORMALIZED!FB150</f>
        <v>0</v>
      </c>
      <c r="FC150" s="261">
        <f>MASTER_DATA_NORMALIZED!FC150</f>
        <v>0</v>
      </c>
      <c r="FD150" s="261">
        <f>MASTER_DATA_NORMALIZED!FD150</f>
        <v>0</v>
      </c>
      <c r="FE150" s="261">
        <f>MASTER_DATA_NORMALIZED!FE150</f>
        <v>0</v>
      </c>
      <c r="FF150" s="261">
        <f>MASTER_DATA_NORMALIZED!FF150</f>
        <v>0</v>
      </c>
      <c r="FG150" s="261">
        <f>MASTER_DATA_NORMALIZED!FG150</f>
        <v>0</v>
      </c>
      <c r="FH150" s="261">
        <f>MASTER_DATA_NORMALIZED!FH150</f>
        <v>0</v>
      </c>
      <c r="FI150" s="261">
        <f>MASTER_DATA_NORMALIZED!FI150</f>
        <v>0</v>
      </c>
      <c r="FJ150" s="261">
        <f>MASTER_DATA_NORMALIZED!FJ150</f>
        <v>0</v>
      </c>
      <c r="FK150" s="261">
        <f>MASTER_DATA_NORMALIZED!FK150</f>
        <v>0</v>
      </c>
      <c r="FL150" s="261">
        <f>MASTER_DATA_NORMALIZED!FL150</f>
        <v>0</v>
      </c>
      <c r="FM150" s="261">
        <f>MASTER_DATA_NORMALIZED!FM150</f>
        <v>0</v>
      </c>
      <c r="FN150" s="261">
        <f>MASTER_DATA_NORMALIZED!FN150</f>
        <v>0</v>
      </c>
      <c r="FO150" s="261">
        <f>MASTER_DATA_NORMALIZED!FO150</f>
        <v>0</v>
      </c>
      <c r="FP150" s="261">
        <f>MASTER_DATA_NORMALIZED!FP150</f>
        <v>0</v>
      </c>
      <c r="FQ150" s="261">
        <f>MASTER_DATA_NORMALIZED!FQ150</f>
        <v>0</v>
      </c>
      <c r="FR150" s="261">
        <f>MASTER_DATA_NORMALIZED!FR150</f>
        <v>0</v>
      </c>
      <c r="FS150" s="261">
        <f>MASTER_DATA_NORMALIZED!FS150</f>
        <v>0</v>
      </c>
      <c r="FT150" s="261">
        <f>MASTER_DATA_NORMALIZED!FT150</f>
        <v>0</v>
      </c>
      <c r="FU150" s="261">
        <f>MASTER_DATA_NORMALIZED!FU150</f>
        <v>0</v>
      </c>
      <c r="FV150" s="261">
        <f>MASTER_DATA_NORMALIZED!FV150</f>
        <v>0</v>
      </c>
      <c r="FW150" s="261">
        <f>MASTER_DATA_NORMALIZED!FW150</f>
        <v>0</v>
      </c>
      <c r="FX150" s="261">
        <f>MASTER_DATA_NORMALIZED!FX150</f>
        <v>0</v>
      </c>
      <c r="FY150" s="261">
        <f>MASTER_DATA_NORMALIZED!FY150</f>
        <v>0</v>
      </c>
      <c r="FZ150" s="261">
        <f>MASTER_DATA_NORMALIZED!FZ150</f>
        <v>0</v>
      </c>
      <c r="GA150" s="261">
        <f>MASTER_DATA_NORMALIZED!GA150</f>
        <v>0</v>
      </c>
      <c r="GB150" s="261">
        <f>MASTER_DATA_NORMALIZED!GB150</f>
        <v>0</v>
      </c>
      <c r="GC150" s="261">
        <f>MASTER_DATA_NORMALIZED!GC150</f>
        <v>0</v>
      </c>
      <c r="GD150" s="261">
        <f>MASTER_DATA_NORMALIZED!GD150</f>
        <v>0</v>
      </c>
      <c r="GE150" s="261">
        <f>MASTER_DATA_NORMALIZED!GE150</f>
        <v>0</v>
      </c>
      <c r="GF150" s="261">
        <f>MASTER_DATA_NORMALIZED!GF150</f>
        <v>0</v>
      </c>
      <c r="GG150" s="261">
        <f>MASTER_DATA_NORMALIZED!GG150</f>
        <v>0</v>
      </c>
      <c r="GH150" s="261">
        <f>MASTER_DATA_NORMALIZED!GH150</f>
        <v>0</v>
      </c>
      <c r="GI150" s="261">
        <f>MASTER_DATA_NORMALIZED!GI150</f>
        <v>0</v>
      </c>
      <c r="GJ150" s="261">
        <f>MASTER_DATA_NORMALIZED!GJ150</f>
        <v>0</v>
      </c>
      <c r="GK150" s="261">
        <f>MASTER_DATA_NORMALIZED!GK150</f>
        <v>0</v>
      </c>
      <c r="GL150" s="261">
        <f>MASTER_DATA_NORMALIZED!GL150</f>
        <v>0</v>
      </c>
      <c r="GM150" s="261">
        <f>MASTER_DATA_NORMALIZED!GM150</f>
        <v>0</v>
      </c>
      <c r="GN150" s="261">
        <f>MASTER_DATA_NORMALIZED!GN150</f>
        <v>0</v>
      </c>
      <c r="GO150" s="261">
        <f>MASTER_DATA_NORMALIZED!GO150</f>
        <v>0</v>
      </c>
      <c r="GP150" s="261">
        <f>MASTER_DATA_NORMALIZED!GP150</f>
        <v>0</v>
      </c>
      <c r="GQ150" s="261">
        <f>MASTER_DATA_NORMALIZED!GQ150</f>
        <v>0</v>
      </c>
      <c r="GR150" s="261">
        <f>MASTER_DATA_NORMALIZED!GR150</f>
        <v>0</v>
      </c>
      <c r="GS150" s="261">
        <f>MASTER_DATA_NORMALIZED!GS150</f>
        <v>0</v>
      </c>
      <c r="GT150" s="261">
        <f>MASTER_DATA_NORMALIZED!GT150</f>
        <v>0</v>
      </c>
      <c r="GU150" s="261">
        <f>MASTER_DATA_NORMALIZED!GU150</f>
        <v>0</v>
      </c>
      <c r="GV150" s="261">
        <f>MASTER_DATA_NORMALIZED!GV150</f>
        <v>0</v>
      </c>
      <c r="GW150" s="261" t="e">
        <f>MASTER_DATA_NORMALIZED!GW150</f>
        <v>#REF!</v>
      </c>
      <c r="GX150" s="261" t="e">
        <f>MASTER_DATA_NORMALIZED!GX150</f>
        <v>#REF!</v>
      </c>
      <c r="GY150" s="261" t="e">
        <f>MASTER_DATA_NORMALIZED!GY150</f>
        <v>#REF!</v>
      </c>
    </row>
    <row r="151" spans="2:207" s="25" customFormat="1" ht="17.25" hidden="1" outlineLevel="1" x14ac:dyDescent="0.3">
      <c r="B151" s="183">
        <f t="shared" si="14"/>
        <v>30</v>
      </c>
      <c r="C151" s="51">
        <f t="shared" si="15"/>
        <v>32</v>
      </c>
      <c r="D151" s="75"/>
      <c r="E151" s="51">
        <v>32</v>
      </c>
      <c r="F151" s="51"/>
      <c r="G151" s="76"/>
      <c r="H151" s="34" t="s">
        <v>138</v>
      </c>
      <c r="I151" s="95">
        <f>MASTER_DATA_NORMALIZED!I144</f>
        <v>0</v>
      </c>
      <c r="J151" s="95">
        <f>MASTER_DATA_NORMALIZED!J144</f>
        <v>0</v>
      </c>
      <c r="K151" s="95">
        <f>MASTER_DATA_NORMALIZED!K144</f>
        <v>0</v>
      </c>
      <c r="L151" s="95">
        <f>MASTER_DATA_NORMALIZED!L151</f>
        <v>0</v>
      </c>
      <c r="M151" s="95">
        <f>MASTER_DATA_NORMALIZED!M151</f>
        <v>0</v>
      </c>
      <c r="N151" s="95">
        <f>MASTER_DATA_NORMALIZED!N151</f>
        <v>0</v>
      </c>
      <c r="O151" s="95">
        <f>MASTER_DATA_NORMALIZED!O151</f>
        <v>0</v>
      </c>
      <c r="P151" s="95">
        <f>MASTER_DATA_NORMALIZED!P151</f>
        <v>0</v>
      </c>
      <c r="Q151" s="95">
        <f>MASTER_DATA_NORMALIZED!Q151</f>
        <v>0</v>
      </c>
      <c r="R151" s="95">
        <f>MASTER_DATA_NORMALIZED!R151</f>
        <v>0</v>
      </c>
      <c r="S151" s="95">
        <f>MASTER_DATA_NORMALIZED!S151</f>
        <v>0</v>
      </c>
      <c r="T151" s="95">
        <f>MASTER_DATA_NORMALIZED!T151</f>
        <v>0</v>
      </c>
      <c r="U151" s="95">
        <f>MASTER_DATA_NORMALIZED!U151</f>
        <v>0</v>
      </c>
      <c r="V151" s="95">
        <f>MASTER_DATA_NORMALIZED!V151</f>
        <v>0</v>
      </c>
      <c r="W151" s="95">
        <f>MASTER_DATA_NORMALIZED!W151</f>
        <v>0</v>
      </c>
      <c r="X151" s="95">
        <f>MASTER_DATA_NORMALIZED!X151</f>
        <v>0</v>
      </c>
      <c r="Y151" s="95">
        <f>MASTER_DATA_NORMALIZED!Y151</f>
        <v>0</v>
      </c>
      <c r="Z151" s="95">
        <f>MASTER_DATA_NORMALIZED!Z151</f>
        <v>0</v>
      </c>
      <c r="AA151" s="95">
        <f>MASTER_DATA_NORMALIZED!AA151</f>
        <v>0</v>
      </c>
      <c r="AB151" s="95">
        <f>MASTER_DATA_NORMALIZED!AB151</f>
        <v>0</v>
      </c>
      <c r="AC151" s="95">
        <f>MASTER_DATA_NORMALIZED!AC151</f>
        <v>0</v>
      </c>
      <c r="AD151" s="95">
        <f>MASTER_DATA_NORMALIZED!AD151</f>
        <v>0</v>
      </c>
      <c r="AE151" s="95">
        <f>MASTER_DATA_NORMALIZED!AE151</f>
        <v>0</v>
      </c>
      <c r="AF151" s="95">
        <f>MASTER_DATA_NORMALIZED!AF151</f>
        <v>0</v>
      </c>
      <c r="AG151" s="95">
        <f>MASTER_DATA_NORMALIZED!AG151</f>
        <v>0</v>
      </c>
      <c r="AH151" s="95">
        <f>MASTER_DATA_NORMALIZED!AH151</f>
        <v>0</v>
      </c>
      <c r="AI151" s="95">
        <f>MASTER_DATA_NORMALIZED!AI151</f>
        <v>0</v>
      </c>
      <c r="AJ151" s="95">
        <f>MASTER_DATA_NORMALIZED!AJ151</f>
        <v>0</v>
      </c>
      <c r="AK151" s="95">
        <f>MASTER_DATA_NORMALIZED!AK151</f>
        <v>0</v>
      </c>
      <c r="AL151" s="95">
        <f>MASTER_DATA_NORMALIZED!AL151</f>
        <v>0</v>
      </c>
      <c r="AM151" s="95">
        <f>MASTER_DATA_NORMALIZED!AM151</f>
        <v>0</v>
      </c>
      <c r="AN151" s="95">
        <f>MASTER_DATA_NORMALIZED!AN151</f>
        <v>0</v>
      </c>
      <c r="AO151" s="95">
        <f>MASTER_DATA_NORMALIZED!AO151</f>
        <v>0</v>
      </c>
      <c r="AP151" s="95">
        <f>MASTER_DATA_NORMALIZED!AP151</f>
        <v>0</v>
      </c>
      <c r="AQ151" s="95">
        <f>MASTER_DATA_NORMALIZED!AQ151</f>
        <v>0</v>
      </c>
      <c r="AR151" s="95">
        <f>MASTER_DATA_NORMALIZED!AR151</f>
        <v>0</v>
      </c>
      <c r="AS151" s="95">
        <f>MASTER_DATA_NORMALIZED!AS151</f>
        <v>0</v>
      </c>
      <c r="AT151" s="95">
        <f>MASTER_DATA_NORMALIZED!AT151</f>
        <v>0</v>
      </c>
      <c r="AU151" s="95">
        <f>MASTER_DATA_NORMALIZED!AU151</f>
        <v>0</v>
      </c>
      <c r="AV151" s="95">
        <f>MASTER_DATA_NORMALIZED!AV151</f>
        <v>0</v>
      </c>
      <c r="AW151" s="95">
        <f>MASTER_DATA_NORMALIZED!AW151</f>
        <v>0</v>
      </c>
      <c r="AX151" s="95">
        <f>MASTER_DATA_NORMALIZED!AX151</f>
        <v>0</v>
      </c>
      <c r="AY151" s="95">
        <f>MASTER_DATA_NORMALIZED!AY151</f>
        <v>0</v>
      </c>
      <c r="AZ151" s="95">
        <f>MASTER_DATA_NORMALIZED!AZ151</f>
        <v>0</v>
      </c>
      <c r="BA151" s="95">
        <f>MASTER_DATA_NORMALIZED!BA151</f>
        <v>0</v>
      </c>
      <c r="BB151" s="95">
        <f>MASTER_DATA_NORMALIZED!BB151</f>
        <v>0</v>
      </c>
      <c r="BC151" s="95">
        <f>MASTER_DATA_NORMALIZED!BC151</f>
        <v>0</v>
      </c>
      <c r="BD151" s="95">
        <f>MASTER_DATA_NORMALIZED!BD151</f>
        <v>0</v>
      </c>
      <c r="BE151" s="95">
        <f>MASTER_DATA_NORMALIZED!BE151</f>
        <v>0</v>
      </c>
      <c r="BF151" s="95">
        <f>MASTER_DATA_NORMALIZED!BF151</f>
        <v>0</v>
      </c>
      <c r="BG151" s="95">
        <f>MASTER_DATA_NORMALIZED!BG151</f>
        <v>0</v>
      </c>
      <c r="BH151" s="95">
        <f>MASTER_DATA_NORMALIZED!BH151</f>
        <v>0</v>
      </c>
      <c r="BI151" s="95">
        <f>MASTER_DATA_NORMALIZED!BI151</f>
        <v>0</v>
      </c>
      <c r="BJ151" s="95">
        <f>MASTER_DATA_NORMALIZED!BJ151</f>
        <v>0</v>
      </c>
      <c r="BK151" s="95">
        <f>MASTER_DATA_NORMALIZED!BK151</f>
        <v>0</v>
      </c>
      <c r="BL151" s="95">
        <f>MASTER_DATA_NORMALIZED!BL151</f>
        <v>0</v>
      </c>
      <c r="BM151" s="95">
        <f>MASTER_DATA_NORMALIZED!BM151</f>
        <v>0</v>
      </c>
      <c r="BN151" s="95">
        <f>MASTER_DATA_NORMALIZED!BN151</f>
        <v>0</v>
      </c>
      <c r="BO151" s="95">
        <f>MASTER_DATA_NORMALIZED!BO151</f>
        <v>0</v>
      </c>
      <c r="BP151" s="95">
        <f>MASTER_DATA_NORMALIZED!BP151</f>
        <v>912.26487238251946</v>
      </c>
      <c r="BQ151" s="95">
        <f>MASTER_DATA_NORMALIZED!BQ151</f>
        <v>0</v>
      </c>
      <c r="BR151" s="95">
        <f>MASTER_DATA_NORMALIZED!BR151</f>
        <v>0</v>
      </c>
      <c r="BS151" s="95">
        <f>MASTER_DATA_NORMALIZED!BS151</f>
        <v>0</v>
      </c>
      <c r="BT151" s="95">
        <f>MASTER_DATA_NORMALIZED!BT151</f>
        <v>194.11450640862404</v>
      </c>
      <c r="BU151" s="95">
        <f>MASTER_DATA_NORMALIZED!BU151</f>
        <v>0</v>
      </c>
      <c r="BV151" s="95">
        <f>MASTER_DATA_NORMALIZED!BV151</f>
        <v>0</v>
      </c>
      <c r="BW151" s="95">
        <f>MASTER_DATA_NORMALIZED!BW151</f>
        <v>0</v>
      </c>
      <c r="BX151" s="95">
        <f>MASTER_DATA_NORMALIZED!BX151</f>
        <v>171.58983707054654</v>
      </c>
      <c r="BY151" s="95">
        <f>MASTER_DATA_NORMALIZED!BY151</f>
        <v>0</v>
      </c>
      <c r="BZ151" s="95">
        <f>MASTER_DATA_NORMALIZED!BZ151</f>
        <v>0</v>
      </c>
      <c r="CA151" s="95">
        <f>MASTER_DATA_NORMALIZED!CA151</f>
        <v>0</v>
      </c>
      <c r="CB151" s="95">
        <f>MASTER_DATA_NORMALIZED!CB151</f>
        <v>137.16827616827618</v>
      </c>
      <c r="CC151" s="95">
        <f>MASTER_DATA_NORMALIZED!CC151</f>
        <v>0</v>
      </c>
      <c r="CD151" s="95">
        <f>MASTER_DATA_NORMALIZED!CD151</f>
        <v>0</v>
      </c>
      <c r="CE151" s="95">
        <f>MASTER_DATA_NORMALIZED!CE151</f>
        <v>0</v>
      </c>
      <c r="CF151" s="95">
        <f>MASTER_DATA_NORMALIZED!CF151</f>
        <v>309.37527537988507</v>
      </c>
      <c r="CG151" s="95">
        <f>MASTER_DATA_NORMALIZED!CG151</f>
        <v>0</v>
      </c>
      <c r="CH151" s="95">
        <f>MASTER_DATA_NORMALIZED!CH151</f>
        <v>0</v>
      </c>
      <c r="CI151" s="95">
        <f>MASTER_DATA_NORMALIZED!CI151</f>
        <v>0</v>
      </c>
      <c r="CJ151" s="95">
        <f>MASTER_DATA_NORMALIZED!CJ151</f>
        <v>141.36800277949249</v>
      </c>
      <c r="CK151" s="95">
        <f>MASTER_DATA_NORMALIZED!CK151</f>
        <v>0</v>
      </c>
      <c r="CL151" s="95">
        <f>MASTER_DATA_NORMALIZED!CL151</f>
        <v>0</v>
      </c>
      <c r="CM151" s="95">
        <f>MASTER_DATA_NORMALIZED!CM151</f>
        <v>0</v>
      </c>
      <c r="CN151" s="95">
        <f>MASTER_DATA_NORMALIZED!CN151</f>
        <v>75.860625093464932</v>
      </c>
      <c r="CO151" s="95">
        <f>MASTER_DATA_NORMALIZED!CO151</f>
        <v>0</v>
      </c>
      <c r="CP151" s="95">
        <f>MASTER_DATA_NORMALIZED!CP151</f>
        <v>0</v>
      </c>
      <c r="CQ151" s="95">
        <f>MASTER_DATA_NORMALIZED!CQ151</f>
        <v>0</v>
      </c>
      <c r="CR151" s="95">
        <f>MASTER_DATA_NORMALIZED!CR151</f>
        <v>141.59505814956691</v>
      </c>
      <c r="CS151" s="95">
        <f>MASTER_DATA_NORMALIZED!CS151</f>
        <v>0</v>
      </c>
      <c r="CT151" s="95">
        <f>MASTER_DATA_NORMALIZED!CT151</f>
        <v>0</v>
      </c>
      <c r="CU151" s="95">
        <f>MASTER_DATA_NORMALIZED!CU151</f>
        <v>0</v>
      </c>
      <c r="CV151" s="95">
        <f>MASTER_DATA_NORMALIZED!CV151</f>
        <v>0</v>
      </c>
      <c r="CW151" s="95">
        <f>MASTER_DATA_NORMALIZED!CW151</f>
        <v>0</v>
      </c>
      <c r="CX151" s="95">
        <f>MASTER_DATA_NORMALIZED!CX151</f>
        <v>0</v>
      </c>
      <c r="CY151" s="95">
        <f>MASTER_DATA_NORMALIZED!CY151</f>
        <v>0</v>
      </c>
      <c r="CZ151" s="95">
        <f>MASTER_DATA_NORMALIZED!CZ151</f>
        <v>0</v>
      </c>
      <c r="DA151" s="95" t="e">
        <f>MASTER_DATA_NORMALIZED!DA151</f>
        <v>#DIV/0!</v>
      </c>
      <c r="DB151" s="95" t="e">
        <f>MASTER_DATA_NORMALIZED!DB151</f>
        <v>#DIV/0!</v>
      </c>
      <c r="DC151" s="95" t="e">
        <f>MASTER_DATA_NORMALIZED!DC151</f>
        <v>#DIV/0!</v>
      </c>
      <c r="DD151" s="95" t="e">
        <f>MASTER_DATA_NORMALIZED!DD151</f>
        <v>#N/A</v>
      </c>
      <c r="DE151" s="95">
        <f>MASTER_DATA_NORMALIZED!DE151</f>
        <v>0</v>
      </c>
      <c r="DF151" s="95">
        <f>MASTER_DATA_NORMALIZED!DF151</f>
        <v>0</v>
      </c>
      <c r="DG151" s="95">
        <f>MASTER_DATA_NORMALIZED!DG151</f>
        <v>0</v>
      </c>
      <c r="DH151" s="95">
        <f>MASTER_DATA_NORMALIZED!DH151</f>
        <v>0</v>
      </c>
      <c r="DI151" s="95">
        <f>MASTER_DATA_NORMALIZED!DI151</f>
        <v>0</v>
      </c>
      <c r="DJ151" s="95">
        <f>MASTER_DATA_NORMALIZED!DJ151</f>
        <v>0</v>
      </c>
      <c r="DK151" s="95">
        <f>MASTER_DATA_NORMALIZED!DK151</f>
        <v>0</v>
      </c>
      <c r="DL151" s="95">
        <f>MASTER_DATA_NORMALIZED!DL151</f>
        <v>0</v>
      </c>
      <c r="DM151" s="95">
        <f>MASTER_DATA_NORMALIZED!DM151</f>
        <v>0</v>
      </c>
      <c r="DN151" s="95">
        <f>MASTER_DATA_NORMALIZED!DN151</f>
        <v>0</v>
      </c>
      <c r="DO151" s="95">
        <f>MASTER_DATA_NORMALIZED!DO151</f>
        <v>0</v>
      </c>
      <c r="DP151" s="95">
        <f>MASTER_DATA_NORMALIZED!DP151</f>
        <v>0</v>
      </c>
      <c r="DQ151" s="95">
        <f>MASTER_DATA_NORMALIZED!DQ151</f>
        <v>0</v>
      </c>
      <c r="DR151" s="95">
        <f>MASTER_DATA_NORMALIZED!DR151</f>
        <v>0</v>
      </c>
      <c r="DS151" s="95">
        <f>MASTER_DATA_NORMALIZED!DS151</f>
        <v>0</v>
      </c>
      <c r="DT151" s="95">
        <f>MASTER_DATA_NORMALIZED!DT151</f>
        <v>0</v>
      </c>
      <c r="DU151" s="95">
        <f>MASTER_DATA_NORMALIZED!DU151</f>
        <v>0</v>
      </c>
      <c r="DV151" s="95">
        <f>MASTER_DATA_NORMALIZED!DV151</f>
        <v>0</v>
      </c>
      <c r="DW151" s="95">
        <f>MASTER_DATA_NORMALIZED!DW151</f>
        <v>0</v>
      </c>
      <c r="DX151" s="95">
        <f>MASTER_DATA_NORMALIZED!DX151</f>
        <v>0</v>
      </c>
      <c r="DY151" s="95">
        <f>MASTER_DATA_NORMALIZED!DY151</f>
        <v>0</v>
      </c>
      <c r="DZ151" s="95">
        <f>MASTER_DATA_NORMALIZED!DZ151</f>
        <v>0</v>
      </c>
      <c r="EA151" s="95">
        <f>MASTER_DATA_NORMALIZED!EA151</f>
        <v>0</v>
      </c>
      <c r="EB151" s="95">
        <f>MASTER_DATA_NORMALIZED!EB151</f>
        <v>0</v>
      </c>
      <c r="EC151" s="95" t="e">
        <f>MASTER_DATA_NORMALIZED!EC151</f>
        <v>#DIV/0!</v>
      </c>
      <c r="ED151" s="95" t="e">
        <f>MASTER_DATA_NORMALIZED!ED151</f>
        <v>#DIV/0!</v>
      </c>
      <c r="EE151" s="95" t="e">
        <f>MASTER_DATA_NORMALIZED!EE151</f>
        <v>#DIV/0!</v>
      </c>
      <c r="EF151" s="95" t="e">
        <f>MASTER_DATA_NORMALIZED!EF151</f>
        <v>#VALUE!</v>
      </c>
      <c r="EG151" s="95">
        <f>MASTER_DATA_NORMALIZED!EG151</f>
        <v>0</v>
      </c>
      <c r="EH151" s="95">
        <f>MASTER_DATA_NORMALIZED!EH151</f>
        <v>0</v>
      </c>
      <c r="EI151" s="95">
        <f>MASTER_DATA_NORMALIZED!EI151</f>
        <v>0</v>
      </c>
      <c r="EJ151" s="95">
        <f>MASTER_DATA_NORMALIZED!EJ151</f>
        <v>419.07832198107195</v>
      </c>
      <c r="EK151" s="95">
        <f>MASTER_DATA_NORMALIZED!EK151</f>
        <v>0</v>
      </c>
      <c r="EL151" s="95">
        <f>MASTER_DATA_NORMALIZED!EL151</f>
        <v>0</v>
      </c>
      <c r="EM151" s="95">
        <f>MASTER_DATA_NORMALIZED!EM151</f>
        <v>0</v>
      </c>
      <c r="EN151" s="95">
        <f>MASTER_DATA_NORMALIZED!EN151</f>
        <v>0</v>
      </c>
      <c r="EO151" s="95">
        <f>MASTER_DATA_NORMALIZED!EO151</f>
        <v>0</v>
      </c>
      <c r="EP151" s="95">
        <f>MASTER_DATA_NORMALIZED!EP151</f>
        <v>0</v>
      </c>
      <c r="EQ151" s="95">
        <f>MASTER_DATA_NORMALIZED!EQ151</f>
        <v>0</v>
      </c>
      <c r="ER151" s="95">
        <f>MASTER_DATA_NORMALIZED!ER151</f>
        <v>167.34125030782758</v>
      </c>
      <c r="ES151" s="95">
        <f>MASTER_DATA_NORMALIZED!ES151</f>
        <v>0</v>
      </c>
      <c r="ET151" s="95">
        <f>MASTER_DATA_NORMALIZED!ET151</f>
        <v>0</v>
      </c>
      <c r="EU151" s="95">
        <f>MASTER_DATA_NORMALIZED!EU151</f>
        <v>0</v>
      </c>
      <c r="EV151" s="95">
        <f>MASTER_DATA_NORMALIZED!EV151</f>
        <v>167.34125030782758</v>
      </c>
      <c r="EW151" s="95">
        <f>MASTER_DATA_NORMALIZED!EW151</f>
        <v>0</v>
      </c>
      <c r="EX151" s="95">
        <f>MASTER_DATA_NORMALIZED!EX151</f>
        <v>0</v>
      </c>
      <c r="EY151" s="95">
        <f>MASTER_DATA_NORMALIZED!EY151</f>
        <v>0</v>
      </c>
      <c r="EZ151" s="95">
        <f>MASTER_DATA_NORMALIZED!EZ151</f>
        <v>0</v>
      </c>
      <c r="FA151" s="95">
        <f>MASTER_DATA_NORMALIZED!FA151</f>
        <v>0</v>
      </c>
      <c r="FB151" s="95">
        <f>MASTER_DATA_NORMALIZED!FB151</f>
        <v>0</v>
      </c>
      <c r="FC151" s="95">
        <f>MASTER_DATA_NORMALIZED!FC151</f>
        <v>0</v>
      </c>
      <c r="FD151" s="95">
        <f>MASTER_DATA_NORMALIZED!FD151</f>
        <v>0</v>
      </c>
      <c r="FE151" s="95">
        <f>MASTER_DATA_NORMALIZED!FE151</f>
        <v>0</v>
      </c>
      <c r="FF151" s="95">
        <f>MASTER_DATA_NORMALIZED!FF151</f>
        <v>0</v>
      </c>
      <c r="FG151" s="95">
        <f>MASTER_DATA_NORMALIZED!FG151</f>
        <v>0</v>
      </c>
      <c r="FH151" s="95">
        <f>MASTER_DATA_NORMALIZED!FH151</f>
        <v>0</v>
      </c>
      <c r="FI151" s="95">
        <f>MASTER_DATA_NORMALIZED!FI151</f>
        <v>0</v>
      </c>
      <c r="FJ151" s="95">
        <f>MASTER_DATA_NORMALIZED!FJ151</f>
        <v>0</v>
      </c>
      <c r="FK151" s="95">
        <f>MASTER_DATA_NORMALIZED!FK151</f>
        <v>0</v>
      </c>
      <c r="FL151" s="95">
        <f>MASTER_DATA_NORMALIZED!FL151</f>
        <v>0</v>
      </c>
      <c r="FM151" s="95">
        <f>MASTER_DATA_NORMALIZED!FM151</f>
        <v>0</v>
      </c>
      <c r="FN151" s="95">
        <f>MASTER_DATA_NORMALIZED!FN151</f>
        <v>0</v>
      </c>
      <c r="FO151" s="95">
        <f>MASTER_DATA_NORMALIZED!FO151</f>
        <v>0</v>
      </c>
      <c r="FP151" s="95">
        <f>MASTER_DATA_NORMALIZED!FP151</f>
        <v>0</v>
      </c>
      <c r="FQ151" s="95">
        <f>MASTER_DATA_NORMALIZED!FQ151</f>
        <v>0</v>
      </c>
      <c r="FR151" s="95">
        <f>MASTER_DATA_NORMALIZED!FR151</f>
        <v>0</v>
      </c>
      <c r="FS151" s="95">
        <f>MASTER_DATA_NORMALIZED!FS151</f>
        <v>0</v>
      </c>
      <c r="FT151" s="95">
        <f>MASTER_DATA_NORMALIZED!FT151</f>
        <v>0</v>
      </c>
      <c r="FU151" s="95">
        <f>MASTER_DATA_NORMALIZED!FU151</f>
        <v>0</v>
      </c>
      <c r="FV151" s="95">
        <f>MASTER_DATA_NORMALIZED!FV151</f>
        <v>0</v>
      </c>
      <c r="FW151" s="95">
        <f>MASTER_DATA_NORMALIZED!FW151</f>
        <v>0</v>
      </c>
      <c r="FX151" s="95">
        <f>MASTER_DATA_NORMALIZED!FX151</f>
        <v>0</v>
      </c>
      <c r="FY151" s="95">
        <f>MASTER_DATA_NORMALIZED!FY151</f>
        <v>0</v>
      </c>
      <c r="FZ151" s="95">
        <f>MASTER_DATA_NORMALIZED!FZ151</f>
        <v>0</v>
      </c>
      <c r="GA151" s="95">
        <f>MASTER_DATA_NORMALIZED!GA151</f>
        <v>0</v>
      </c>
      <c r="GB151" s="95">
        <f>MASTER_DATA_NORMALIZED!GB151</f>
        <v>0</v>
      </c>
      <c r="GC151" s="95">
        <f>MASTER_DATA_NORMALIZED!GC151</f>
        <v>0</v>
      </c>
      <c r="GD151" s="95">
        <f>MASTER_DATA_NORMALIZED!GD151</f>
        <v>0</v>
      </c>
      <c r="GE151" s="95">
        <f>MASTER_DATA_NORMALIZED!GE151</f>
        <v>0</v>
      </c>
      <c r="GF151" s="95">
        <f>MASTER_DATA_NORMALIZED!GF151</f>
        <v>0</v>
      </c>
      <c r="GG151" s="95">
        <f>MASTER_DATA_NORMALIZED!GG151</f>
        <v>0</v>
      </c>
      <c r="GH151" s="95">
        <f>MASTER_DATA_NORMALIZED!GH151</f>
        <v>0</v>
      </c>
      <c r="GI151" s="95">
        <f>MASTER_DATA_NORMALIZED!GI151</f>
        <v>0</v>
      </c>
      <c r="GJ151" s="95">
        <f>MASTER_DATA_NORMALIZED!GJ151</f>
        <v>0</v>
      </c>
      <c r="GK151" s="95">
        <f>MASTER_DATA_NORMALIZED!GK151</f>
        <v>0</v>
      </c>
      <c r="GL151" s="95">
        <f>MASTER_DATA_NORMALIZED!GL151</f>
        <v>0</v>
      </c>
      <c r="GM151" s="95">
        <f>MASTER_DATA_NORMALIZED!GM151</f>
        <v>0</v>
      </c>
      <c r="GN151" s="95">
        <f>MASTER_DATA_NORMALIZED!GN151</f>
        <v>0</v>
      </c>
      <c r="GO151" s="95">
        <f>MASTER_DATA_NORMALIZED!GO151</f>
        <v>0</v>
      </c>
      <c r="GP151" s="95">
        <f>MASTER_DATA_NORMALIZED!GP151</f>
        <v>0</v>
      </c>
      <c r="GQ151" s="95">
        <f>MASTER_DATA_NORMALIZED!GQ151</f>
        <v>0</v>
      </c>
      <c r="GR151" s="95">
        <f>MASTER_DATA_NORMALIZED!GR151</f>
        <v>0</v>
      </c>
      <c r="GS151" s="95">
        <f>MASTER_DATA_NORMALIZED!GS151</f>
        <v>0</v>
      </c>
      <c r="GT151" s="95">
        <f>MASTER_DATA_NORMALIZED!GT151</f>
        <v>0</v>
      </c>
      <c r="GU151" s="95">
        <f>MASTER_DATA_NORMALIZED!GU151</f>
        <v>0</v>
      </c>
      <c r="GV151" s="95">
        <f>MASTER_DATA_NORMALIZED!GV151</f>
        <v>0</v>
      </c>
      <c r="GW151" s="95" t="e">
        <f>MASTER_DATA_NORMALIZED!GW151</f>
        <v>#REF!</v>
      </c>
      <c r="GX151" s="95" t="e">
        <f>MASTER_DATA_NORMALIZED!GX151</f>
        <v>#REF!</v>
      </c>
      <c r="GY151" s="95" t="e">
        <f>MASTER_DATA_NORMALIZED!GY151</f>
        <v>#REF!</v>
      </c>
    </row>
    <row r="152" spans="2:207" s="25" customFormat="1" ht="17.25" hidden="1" outlineLevel="1" x14ac:dyDescent="0.3">
      <c r="B152" s="183">
        <f t="shared" si="14"/>
        <v>30</v>
      </c>
      <c r="C152" s="51">
        <f t="shared" si="15"/>
        <v>33</v>
      </c>
      <c r="D152" s="75"/>
      <c r="E152" s="51">
        <v>33</v>
      </c>
      <c r="F152" s="51"/>
      <c r="G152" s="76"/>
      <c r="H152" s="37" t="s">
        <v>233</v>
      </c>
      <c r="I152" s="96">
        <f>MASTER_DATA_NORMALIZED!I145</f>
        <v>0</v>
      </c>
      <c r="J152" s="96">
        <f>MASTER_DATA_NORMALIZED!J145</f>
        <v>0</v>
      </c>
      <c r="K152" s="96">
        <f>MASTER_DATA_NORMALIZED!K145</f>
        <v>0</v>
      </c>
      <c r="L152" s="96">
        <f>MASTER_DATA_NORMALIZED!L152</f>
        <v>0</v>
      </c>
      <c r="M152" s="96">
        <f>MASTER_DATA_NORMALIZED!M152</f>
        <v>0</v>
      </c>
      <c r="N152" s="96">
        <f>MASTER_DATA_NORMALIZED!N152</f>
        <v>0</v>
      </c>
      <c r="O152" s="96">
        <f>MASTER_DATA_NORMALIZED!O152</f>
        <v>0</v>
      </c>
      <c r="P152" s="96">
        <f>MASTER_DATA_NORMALIZED!P152</f>
        <v>0</v>
      </c>
      <c r="Q152" s="96">
        <f>MASTER_DATA_NORMALIZED!Q152</f>
        <v>0</v>
      </c>
      <c r="R152" s="96">
        <f>MASTER_DATA_NORMALIZED!R152</f>
        <v>0</v>
      </c>
      <c r="S152" s="96">
        <f>MASTER_DATA_NORMALIZED!S152</f>
        <v>0</v>
      </c>
      <c r="T152" s="96">
        <f>MASTER_DATA_NORMALIZED!T152</f>
        <v>0</v>
      </c>
      <c r="U152" s="96">
        <f>MASTER_DATA_NORMALIZED!U152</f>
        <v>0</v>
      </c>
      <c r="V152" s="96">
        <f>MASTER_DATA_NORMALIZED!V152</f>
        <v>0</v>
      </c>
      <c r="W152" s="96">
        <f>MASTER_DATA_NORMALIZED!W152</f>
        <v>0</v>
      </c>
      <c r="X152" s="96">
        <f>MASTER_DATA_NORMALIZED!X152</f>
        <v>0</v>
      </c>
      <c r="Y152" s="96">
        <f>MASTER_DATA_NORMALIZED!Y152</f>
        <v>0</v>
      </c>
      <c r="Z152" s="96">
        <f>MASTER_DATA_NORMALIZED!Z152</f>
        <v>0</v>
      </c>
      <c r="AA152" s="96">
        <f>MASTER_DATA_NORMALIZED!AA152</f>
        <v>0</v>
      </c>
      <c r="AB152" s="96">
        <f>MASTER_DATA_NORMALIZED!AB152</f>
        <v>0</v>
      </c>
      <c r="AC152" s="96">
        <f>MASTER_DATA_NORMALIZED!AC152</f>
        <v>0</v>
      </c>
      <c r="AD152" s="96">
        <f>MASTER_DATA_NORMALIZED!AD152</f>
        <v>0</v>
      </c>
      <c r="AE152" s="96">
        <f>MASTER_DATA_NORMALIZED!AE152</f>
        <v>0</v>
      </c>
      <c r="AF152" s="96">
        <f>MASTER_DATA_NORMALIZED!AF152</f>
        <v>0</v>
      </c>
      <c r="AG152" s="96">
        <f>MASTER_DATA_NORMALIZED!AG152</f>
        <v>0</v>
      </c>
      <c r="AH152" s="96">
        <f>MASTER_DATA_NORMALIZED!AH152</f>
        <v>0</v>
      </c>
      <c r="AI152" s="96">
        <f>MASTER_DATA_NORMALIZED!AI152</f>
        <v>0</v>
      </c>
      <c r="AJ152" s="96">
        <f>MASTER_DATA_NORMALIZED!AJ152</f>
        <v>0</v>
      </c>
      <c r="AK152" s="96">
        <f>MASTER_DATA_NORMALIZED!AK152</f>
        <v>0</v>
      </c>
      <c r="AL152" s="96">
        <f>MASTER_DATA_NORMALIZED!AL152</f>
        <v>0</v>
      </c>
      <c r="AM152" s="96">
        <f>MASTER_DATA_NORMALIZED!AM152</f>
        <v>0</v>
      </c>
      <c r="AN152" s="96">
        <f>MASTER_DATA_NORMALIZED!AN152</f>
        <v>0</v>
      </c>
      <c r="AO152" s="96">
        <f>MASTER_DATA_NORMALIZED!AO152</f>
        <v>0</v>
      </c>
      <c r="AP152" s="96">
        <f>MASTER_DATA_NORMALIZED!AP152</f>
        <v>0</v>
      </c>
      <c r="AQ152" s="96">
        <f>MASTER_DATA_NORMALIZED!AQ152</f>
        <v>0</v>
      </c>
      <c r="AR152" s="96">
        <f>MASTER_DATA_NORMALIZED!AR152</f>
        <v>0</v>
      </c>
      <c r="AS152" s="96">
        <f>MASTER_DATA_NORMALIZED!AS152</f>
        <v>0</v>
      </c>
      <c r="AT152" s="96">
        <f>MASTER_DATA_NORMALIZED!AT152</f>
        <v>0</v>
      </c>
      <c r="AU152" s="96">
        <f>MASTER_DATA_NORMALIZED!AU152</f>
        <v>0</v>
      </c>
      <c r="AV152" s="96">
        <f>MASTER_DATA_NORMALIZED!AV152</f>
        <v>0</v>
      </c>
      <c r="AW152" s="96">
        <f>MASTER_DATA_NORMALIZED!AW152</f>
        <v>0</v>
      </c>
      <c r="AX152" s="96">
        <f>MASTER_DATA_NORMALIZED!AX152</f>
        <v>0</v>
      </c>
      <c r="AY152" s="96">
        <f>MASTER_DATA_NORMALIZED!AY152</f>
        <v>0</v>
      </c>
      <c r="AZ152" s="96">
        <f>MASTER_DATA_NORMALIZED!AZ152</f>
        <v>0</v>
      </c>
      <c r="BA152" s="96">
        <f>MASTER_DATA_NORMALIZED!BA152</f>
        <v>0</v>
      </c>
      <c r="BB152" s="96">
        <f>MASTER_DATA_NORMALIZED!BB152</f>
        <v>0</v>
      </c>
      <c r="BC152" s="96">
        <f>MASTER_DATA_NORMALIZED!BC152</f>
        <v>0</v>
      </c>
      <c r="BD152" s="96">
        <f>MASTER_DATA_NORMALIZED!BD152</f>
        <v>0</v>
      </c>
      <c r="BE152" s="96">
        <f>MASTER_DATA_NORMALIZED!BE152</f>
        <v>0</v>
      </c>
      <c r="BF152" s="96">
        <f>MASTER_DATA_NORMALIZED!BF152</f>
        <v>0</v>
      </c>
      <c r="BG152" s="96">
        <f>MASTER_DATA_NORMALIZED!BG152</f>
        <v>0</v>
      </c>
      <c r="BH152" s="96">
        <f>MASTER_DATA_NORMALIZED!BH152</f>
        <v>0</v>
      </c>
      <c r="BI152" s="96">
        <f>MASTER_DATA_NORMALIZED!BI152</f>
        <v>0</v>
      </c>
      <c r="BJ152" s="96">
        <f>MASTER_DATA_NORMALIZED!BJ152</f>
        <v>0</v>
      </c>
      <c r="BK152" s="96">
        <f>MASTER_DATA_NORMALIZED!BK152</f>
        <v>0</v>
      </c>
      <c r="BL152" s="96">
        <f>MASTER_DATA_NORMALIZED!BL152</f>
        <v>0</v>
      </c>
      <c r="BM152" s="96">
        <f>MASTER_DATA_NORMALIZED!BM152</f>
        <v>0</v>
      </c>
      <c r="BN152" s="96">
        <f>MASTER_DATA_NORMALIZED!BN152</f>
        <v>0</v>
      </c>
      <c r="BO152" s="96">
        <f>MASTER_DATA_NORMALIZED!BO152</f>
        <v>0</v>
      </c>
      <c r="BP152" s="96">
        <f>MASTER_DATA_NORMALIZED!BP152</f>
        <v>43.110307992660928</v>
      </c>
      <c r="BQ152" s="96">
        <f>MASTER_DATA_NORMALIZED!BQ152</f>
        <v>0</v>
      </c>
      <c r="BR152" s="96">
        <f>MASTER_DATA_NORMALIZED!BR152</f>
        <v>0</v>
      </c>
      <c r="BS152" s="96">
        <f>MASTER_DATA_NORMALIZED!BS152</f>
        <v>0</v>
      </c>
      <c r="BT152" s="96">
        <f>MASTER_DATA_NORMALIZED!BT152</f>
        <v>27.440474558121615</v>
      </c>
      <c r="BU152" s="96">
        <f>MASTER_DATA_NORMALIZED!BU152</f>
        <v>0</v>
      </c>
      <c r="BV152" s="96">
        <f>MASTER_DATA_NORMALIZED!BV152</f>
        <v>0</v>
      </c>
      <c r="BW152" s="96">
        <f>MASTER_DATA_NORMALIZED!BW152</f>
        <v>0</v>
      </c>
      <c r="BX152" s="96">
        <f>MASTER_DATA_NORMALIZED!BX152</f>
        <v>23.433349716945266</v>
      </c>
      <c r="BY152" s="96">
        <f>MASTER_DATA_NORMALIZED!BY152</f>
        <v>0</v>
      </c>
      <c r="BZ152" s="96">
        <f>MASTER_DATA_NORMALIZED!BZ152</f>
        <v>0</v>
      </c>
      <c r="CA152" s="96">
        <f>MASTER_DATA_NORMALIZED!CA152</f>
        <v>0</v>
      </c>
      <c r="CB152" s="96">
        <f>MASTER_DATA_NORMALIZED!CB152</f>
        <v>18.787238904885964</v>
      </c>
      <c r="CC152" s="96">
        <f>MASTER_DATA_NORMALIZED!CC152</f>
        <v>0</v>
      </c>
      <c r="CD152" s="96">
        <f>MASTER_DATA_NORMALIZED!CD152</f>
        <v>0</v>
      </c>
      <c r="CE152" s="96">
        <f>MASTER_DATA_NORMALIZED!CE152</f>
        <v>0</v>
      </c>
      <c r="CF152" s="96">
        <f>MASTER_DATA_NORMALIZED!CF152</f>
        <v>17.405325787327989</v>
      </c>
      <c r="CG152" s="96">
        <f>MASTER_DATA_NORMALIZED!CG152</f>
        <v>0</v>
      </c>
      <c r="CH152" s="96">
        <f>MASTER_DATA_NORMALIZED!CH152</f>
        <v>0</v>
      </c>
      <c r="CI152" s="96">
        <f>MASTER_DATA_NORMALIZED!CI152</f>
        <v>0</v>
      </c>
      <c r="CJ152" s="96">
        <f>MASTER_DATA_NORMALIZED!CJ152</f>
        <v>0</v>
      </c>
      <c r="CK152" s="96">
        <f>MASTER_DATA_NORMALIZED!CK152</f>
        <v>0</v>
      </c>
      <c r="CL152" s="96">
        <f>MASTER_DATA_NORMALIZED!CL152</f>
        <v>0</v>
      </c>
      <c r="CM152" s="96">
        <f>MASTER_DATA_NORMALIZED!CM152</f>
        <v>0</v>
      </c>
      <c r="CN152" s="96">
        <f>MASTER_DATA_NORMALIZED!CN152</f>
        <v>0</v>
      </c>
      <c r="CO152" s="96">
        <f>MASTER_DATA_NORMALIZED!CO152</f>
        <v>0</v>
      </c>
      <c r="CP152" s="96">
        <f>MASTER_DATA_NORMALIZED!CP152</f>
        <v>0</v>
      </c>
      <c r="CQ152" s="96">
        <f>MASTER_DATA_NORMALIZED!CQ152</f>
        <v>0</v>
      </c>
      <c r="CR152" s="96">
        <f>MASTER_DATA_NORMALIZED!CR152</f>
        <v>0</v>
      </c>
      <c r="CS152" s="96">
        <f>MASTER_DATA_NORMALIZED!CS152</f>
        <v>0</v>
      </c>
      <c r="CT152" s="96">
        <f>MASTER_DATA_NORMALIZED!CT152</f>
        <v>0</v>
      </c>
      <c r="CU152" s="96">
        <f>MASTER_DATA_NORMALIZED!CU152</f>
        <v>0</v>
      </c>
      <c r="CV152" s="96">
        <f>MASTER_DATA_NORMALIZED!CV152</f>
        <v>0</v>
      </c>
      <c r="CW152" s="96">
        <f>MASTER_DATA_NORMALIZED!CW152</f>
        <v>0</v>
      </c>
      <c r="CX152" s="96">
        <f>MASTER_DATA_NORMALIZED!CX152</f>
        <v>0</v>
      </c>
      <c r="CY152" s="96">
        <f>MASTER_DATA_NORMALIZED!CY152</f>
        <v>0</v>
      </c>
      <c r="CZ152" s="96">
        <f>MASTER_DATA_NORMALIZED!CZ152</f>
        <v>0</v>
      </c>
      <c r="DA152" s="96" t="e">
        <f>MASTER_DATA_NORMALIZED!DA152</f>
        <v>#DIV/0!</v>
      </c>
      <c r="DB152" s="96" t="e">
        <f>MASTER_DATA_NORMALIZED!DB152</f>
        <v>#DIV/0!</v>
      </c>
      <c r="DC152" s="96" t="e">
        <f>MASTER_DATA_NORMALIZED!DC152</f>
        <v>#DIV/0!</v>
      </c>
      <c r="DD152" s="96" t="e">
        <f>MASTER_DATA_NORMALIZED!DD152</f>
        <v>#N/A</v>
      </c>
      <c r="DE152" s="96">
        <f>MASTER_DATA_NORMALIZED!DE152</f>
        <v>0</v>
      </c>
      <c r="DF152" s="96">
        <f>MASTER_DATA_NORMALIZED!DF152</f>
        <v>0</v>
      </c>
      <c r="DG152" s="96">
        <f>MASTER_DATA_NORMALIZED!DG152</f>
        <v>0</v>
      </c>
      <c r="DH152" s="96">
        <f>MASTER_DATA_NORMALIZED!DH152</f>
        <v>81.493574814022224</v>
      </c>
      <c r="DI152" s="96">
        <f>MASTER_DATA_NORMALIZED!DI152</f>
        <v>0</v>
      </c>
      <c r="DJ152" s="96">
        <f>MASTER_DATA_NORMALIZED!DJ152</f>
        <v>0</v>
      </c>
      <c r="DK152" s="96">
        <f>MASTER_DATA_NORMALIZED!DK152</f>
        <v>0</v>
      </c>
      <c r="DL152" s="96">
        <f>MASTER_DATA_NORMALIZED!DL152</f>
        <v>59.366706150440443</v>
      </c>
      <c r="DM152" s="96">
        <f>MASTER_DATA_NORMALIZED!DM152</f>
        <v>0</v>
      </c>
      <c r="DN152" s="96">
        <f>MASTER_DATA_NORMALIZED!DN152</f>
        <v>0</v>
      </c>
      <c r="DO152" s="96">
        <f>MASTER_DATA_NORMALIZED!DO152</f>
        <v>0</v>
      </c>
      <c r="DP152" s="96">
        <f>MASTER_DATA_NORMALIZED!DP152</f>
        <v>41.978600495685555</v>
      </c>
      <c r="DQ152" s="96">
        <f>MASTER_DATA_NORMALIZED!DQ152</f>
        <v>0</v>
      </c>
      <c r="DR152" s="96">
        <f>MASTER_DATA_NORMALIZED!DR152</f>
        <v>0</v>
      </c>
      <c r="DS152" s="96">
        <f>MASTER_DATA_NORMALIZED!DS152</f>
        <v>0</v>
      </c>
      <c r="DT152" s="96">
        <f>MASTER_DATA_NORMALIZED!DT152</f>
        <v>29.683353075220221</v>
      </c>
      <c r="DU152" s="96">
        <f>MASTER_DATA_NORMALIZED!DU152</f>
        <v>0</v>
      </c>
      <c r="DV152" s="96">
        <f>MASTER_DATA_NORMALIZED!DV152</f>
        <v>0</v>
      </c>
      <c r="DW152" s="96">
        <f>MASTER_DATA_NORMALIZED!DW152</f>
        <v>0</v>
      </c>
      <c r="DX152" s="96">
        <f>MASTER_DATA_NORMALIZED!DX152</f>
        <v>20.989300247842777</v>
      </c>
      <c r="DY152" s="96">
        <f>MASTER_DATA_NORMALIZED!DY152</f>
        <v>0</v>
      </c>
      <c r="DZ152" s="96">
        <f>MASTER_DATA_NORMALIZED!DZ152</f>
        <v>0</v>
      </c>
      <c r="EA152" s="96">
        <f>MASTER_DATA_NORMALIZED!EA152</f>
        <v>0</v>
      </c>
      <c r="EB152" s="96">
        <f>MASTER_DATA_NORMALIZED!EB152</f>
        <v>18.773400861731858</v>
      </c>
      <c r="EC152" s="96" t="e">
        <f>MASTER_DATA_NORMALIZED!EC152</f>
        <v>#DIV/0!</v>
      </c>
      <c r="ED152" s="96" t="e">
        <f>MASTER_DATA_NORMALIZED!ED152</f>
        <v>#DIV/0!</v>
      </c>
      <c r="EE152" s="96" t="e">
        <f>MASTER_DATA_NORMALIZED!EE152</f>
        <v>#DIV/0!</v>
      </c>
      <c r="EF152" s="96" t="e">
        <f>MASTER_DATA_NORMALIZED!EF152</f>
        <v>#VALUE!</v>
      </c>
      <c r="EG152" s="96">
        <f>MASTER_DATA_NORMALIZED!EG152</f>
        <v>0</v>
      </c>
      <c r="EH152" s="96">
        <f>MASTER_DATA_NORMALIZED!EH152</f>
        <v>0</v>
      </c>
      <c r="EI152" s="96">
        <f>MASTER_DATA_NORMALIZED!EI152</f>
        <v>0</v>
      </c>
      <c r="EJ152" s="96">
        <f>MASTER_DATA_NORMALIZED!EJ152</f>
        <v>0</v>
      </c>
      <c r="EK152" s="96">
        <f>MASTER_DATA_NORMALIZED!EK152</f>
        <v>0</v>
      </c>
      <c r="EL152" s="96">
        <f>MASTER_DATA_NORMALIZED!EL152</f>
        <v>0</v>
      </c>
      <c r="EM152" s="96">
        <f>MASTER_DATA_NORMALIZED!EM152</f>
        <v>0</v>
      </c>
      <c r="EN152" s="96">
        <f>MASTER_DATA_NORMALIZED!EN152</f>
        <v>0</v>
      </c>
      <c r="EO152" s="96">
        <f>MASTER_DATA_NORMALIZED!EO152</f>
        <v>0</v>
      </c>
      <c r="EP152" s="96">
        <f>MASTER_DATA_NORMALIZED!EP152</f>
        <v>0</v>
      </c>
      <c r="EQ152" s="96">
        <f>MASTER_DATA_NORMALIZED!EQ152</f>
        <v>0</v>
      </c>
      <c r="ER152" s="96">
        <f>MASTER_DATA_NORMALIZED!ER152</f>
        <v>23.655745294635004</v>
      </c>
      <c r="ES152" s="96">
        <f>MASTER_DATA_NORMALIZED!ES152</f>
        <v>0</v>
      </c>
      <c r="ET152" s="96">
        <f>MASTER_DATA_NORMALIZED!ET152</f>
        <v>0</v>
      </c>
      <c r="EU152" s="96">
        <f>MASTER_DATA_NORMALIZED!EU152</f>
        <v>0</v>
      </c>
      <c r="EV152" s="96">
        <f>MASTER_DATA_NORMALIZED!EV152</f>
        <v>23.655745294635004</v>
      </c>
      <c r="EW152" s="96">
        <f>MASTER_DATA_NORMALIZED!EW152</f>
        <v>0</v>
      </c>
      <c r="EX152" s="96">
        <f>MASTER_DATA_NORMALIZED!EX152</f>
        <v>0</v>
      </c>
      <c r="EY152" s="96">
        <f>MASTER_DATA_NORMALIZED!EY152</f>
        <v>0</v>
      </c>
      <c r="EZ152" s="96">
        <f>MASTER_DATA_NORMALIZED!EZ152</f>
        <v>5.0718815921430291</v>
      </c>
      <c r="FA152" s="96">
        <f>MASTER_DATA_NORMALIZED!FA152</f>
        <v>0</v>
      </c>
      <c r="FB152" s="96">
        <f>MASTER_DATA_NORMALIZED!FB152</f>
        <v>0</v>
      </c>
      <c r="FC152" s="96">
        <f>MASTER_DATA_NORMALIZED!FC152</f>
        <v>0</v>
      </c>
      <c r="FD152" s="96">
        <f>MASTER_DATA_NORMALIZED!FD152</f>
        <v>4.8396998305495034</v>
      </c>
      <c r="FE152" s="96">
        <f>MASTER_DATA_NORMALIZED!FE152</f>
        <v>0</v>
      </c>
      <c r="FF152" s="96">
        <f>MASTER_DATA_NORMALIZED!FF152</f>
        <v>0</v>
      </c>
      <c r="FG152" s="96">
        <f>MASTER_DATA_NORMALIZED!FG152</f>
        <v>0</v>
      </c>
      <c r="FH152" s="96">
        <f>MASTER_DATA_NORMALIZED!FH152</f>
        <v>4.6604039146522798</v>
      </c>
      <c r="FI152" s="96">
        <f>MASTER_DATA_NORMALIZED!FI152</f>
        <v>0</v>
      </c>
      <c r="FJ152" s="96">
        <f>MASTER_DATA_NORMALIZED!FJ152</f>
        <v>0</v>
      </c>
      <c r="FK152" s="96">
        <f>MASTER_DATA_NORMALIZED!FK152</f>
        <v>0</v>
      </c>
      <c r="FL152" s="96">
        <f>MASTER_DATA_NORMALIZED!FL152</f>
        <v>9.4188401286440513</v>
      </c>
      <c r="FM152" s="96">
        <f>MASTER_DATA_NORMALIZED!FM152</f>
        <v>0</v>
      </c>
      <c r="FN152" s="96">
        <f>MASTER_DATA_NORMALIZED!FN152</f>
        <v>0</v>
      </c>
      <c r="FO152" s="96">
        <f>MASTER_DATA_NORMALIZED!FO152</f>
        <v>0</v>
      </c>
      <c r="FP152" s="96">
        <f>MASTER_DATA_NORMALIZED!FP152</f>
        <v>38.300125983110924</v>
      </c>
      <c r="FQ152" s="96">
        <f>MASTER_DATA_NORMALIZED!FQ152</f>
        <v>0</v>
      </c>
      <c r="FR152" s="96">
        <f>MASTER_DATA_NORMALIZED!FR152</f>
        <v>0</v>
      </c>
      <c r="FS152" s="96">
        <f>MASTER_DATA_NORMALIZED!FS152</f>
        <v>0</v>
      </c>
      <c r="FT152" s="96">
        <f>MASTER_DATA_NORMALIZED!FT152</f>
        <v>33.338542861713194</v>
      </c>
      <c r="FU152" s="96">
        <f>MASTER_DATA_NORMALIZED!FU152</f>
        <v>0</v>
      </c>
      <c r="FV152" s="96">
        <f>MASTER_DATA_NORMALIZED!FV152</f>
        <v>0</v>
      </c>
      <c r="FW152" s="96">
        <f>MASTER_DATA_NORMALIZED!FW152</f>
        <v>0</v>
      </c>
      <c r="FX152" s="96">
        <f>MASTER_DATA_NORMALIZED!FX152</f>
        <v>32.247727362462008</v>
      </c>
      <c r="FY152" s="96">
        <f>MASTER_DATA_NORMALIZED!FY152</f>
        <v>0</v>
      </c>
      <c r="FZ152" s="96">
        <f>MASTER_DATA_NORMALIZED!FZ152</f>
        <v>0</v>
      </c>
      <c r="GA152" s="96">
        <f>MASTER_DATA_NORMALIZED!GA152</f>
        <v>0</v>
      </c>
      <c r="GB152" s="96">
        <f>MASTER_DATA_NORMALIZED!GB152</f>
        <v>35.301742125254108</v>
      </c>
      <c r="GC152" s="96">
        <f>MASTER_DATA_NORMALIZED!GC152</f>
        <v>0</v>
      </c>
      <c r="GD152" s="96">
        <f>MASTER_DATA_NORMALIZED!GD152</f>
        <v>0</v>
      </c>
      <c r="GE152" s="96">
        <f>MASTER_DATA_NORMALIZED!GE152</f>
        <v>0</v>
      </c>
      <c r="GF152" s="96">
        <f>MASTER_DATA_NORMALIZED!GF152</f>
        <v>30.916104358293868</v>
      </c>
      <c r="GG152" s="96">
        <f>MASTER_DATA_NORMALIZED!GG152</f>
        <v>0</v>
      </c>
      <c r="GH152" s="96">
        <f>MASTER_DATA_NORMALIZED!GH152</f>
        <v>0</v>
      </c>
      <c r="GI152" s="96">
        <f>MASTER_DATA_NORMALIZED!GI152</f>
        <v>0</v>
      </c>
      <c r="GJ152" s="96">
        <f>MASTER_DATA_NORMALIZED!GJ152</f>
        <v>29.998639765298307</v>
      </c>
      <c r="GK152" s="96">
        <f>MASTER_DATA_NORMALIZED!GK152</f>
        <v>0</v>
      </c>
      <c r="GL152" s="96">
        <f>MASTER_DATA_NORMALIZED!GL152</f>
        <v>0</v>
      </c>
      <c r="GM152" s="96">
        <f>MASTER_DATA_NORMALIZED!GM152</f>
        <v>0</v>
      </c>
      <c r="GN152" s="96">
        <f>MASTER_DATA_NORMALIZED!GN152</f>
        <v>36.775027568614853</v>
      </c>
      <c r="GO152" s="96">
        <f>MASTER_DATA_NORMALIZED!GO152</f>
        <v>0</v>
      </c>
      <c r="GP152" s="96">
        <f>MASTER_DATA_NORMALIZED!GP152</f>
        <v>0</v>
      </c>
      <c r="GQ152" s="96">
        <f>MASTER_DATA_NORMALIZED!GQ152</f>
        <v>0</v>
      </c>
      <c r="GR152" s="96">
        <f>MASTER_DATA_NORMALIZED!GR152</f>
        <v>32.672727034488211</v>
      </c>
      <c r="GS152" s="96">
        <f>MASTER_DATA_NORMALIZED!GS152</f>
        <v>0</v>
      </c>
      <c r="GT152" s="96">
        <f>MASTER_DATA_NORMALIZED!GT152</f>
        <v>0</v>
      </c>
      <c r="GU152" s="96">
        <f>MASTER_DATA_NORMALIZED!GU152</f>
        <v>0</v>
      </c>
      <c r="GV152" s="96">
        <f>MASTER_DATA_NORMALIZED!GV152</f>
        <v>31.72982250034558</v>
      </c>
      <c r="GW152" s="96" t="e">
        <f>MASTER_DATA_NORMALIZED!GW152</f>
        <v>#REF!</v>
      </c>
      <c r="GX152" s="96" t="e">
        <f>MASTER_DATA_NORMALIZED!GX152</f>
        <v>#REF!</v>
      </c>
      <c r="GY152" s="96" t="e">
        <f>MASTER_DATA_NORMALIZED!GY152</f>
        <v>#REF!</v>
      </c>
    </row>
    <row r="153" spans="2:207" ht="17.25" hidden="1" outlineLevel="2" x14ac:dyDescent="0.3">
      <c r="B153" s="183">
        <f t="shared" si="14"/>
        <v>30</v>
      </c>
      <c r="C153" s="51">
        <f t="shared" si="15"/>
        <v>331</v>
      </c>
      <c r="D153" s="77"/>
      <c r="E153" s="52"/>
      <c r="F153" s="52">
        <v>331</v>
      </c>
      <c r="G153" s="78"/>
      <c r="H153" s="35" t="s">
        <v>234</v>
      </c>
      <c r="I153" s="97">
        <f>MASTER_DATA_NORMALIZED!I146</f>
        <v>0</v>
      </c>
      <c r="J153" s="97">
        <f>MASTER_DATA_NORMALIZED!J146</f>
        <v>0</v>
      </c>
      <c r="K153" s="97">
        <f>MASTER_DATA_NORMALIZED!K146</f>
        <v>0</v>
      </c>
      <c r="L153" s="97">
        <f>MASTER_DATA_NORMALIZED!L153</f>
        <v>0</v>
      </c>
      <c r="M153" s="97">
        <f>MASTER_DATA_NORMALIZED!M153</f>
        <v>0</v>
      </c>
      <c r="N153" s="97">
        <f>MASTER_DATA_NORMALIZED!N153</f>
        <v>0</v>
      </c>
      <c r="O153" s="97">
        <f>MASTER_DATA_NORMALIZED!O153</f>
        <v>0</v>
      </c>
      <c r="P153" s="97">
        <f>MASTER_DATA_NORMALIZED!P153</f>
        <v>0</v>
      </c>
      <c r="Q153" s="97">
        <f>MASTER_DATA_NORMALIZED!Q153</f>
        <v>0</v>
      </c>
      <c r="R153" s="97">
        <f>MASTER_DATA_NORMALIZED!R153</f>
        <v>0</v>
      </c>
      <c r="S153" s="97">
        <f>MASTER_DATA_NORMALIZED!S153</f>
        <v>0</v>
      </c>
      <c r="T153" s="97">
        <f>MASTER_DATA_NORMALIZED!T153</f>
        <v>0</v>
      </c>
      <c r="U153" s="97">
        <f>MASTER_DATA_NORMALIZED!U153</f>
        <v>0</v>
      </c>
      <c r="V153" s="97">
        <f>MASTER_DATA_NORMALIZED!V153</f>
        <v>0</v>
      </c>
      <c r="W153" s="97">
        <f>MASTER_DATA_NORMALIZED!W153</f>
        <v>0</v>
      </c>
      <c r="X153" s="97">
        <f>MASTER_DATA_NORMALIZED!X153</f>
        <v>0</v>
      </c>
      <c r="Y153" s="97">
        <f>MASTER_DATA_NORMALIZED!Y153</f>
        <v>0</v>
      </c>
      <c r="Z153" s="97">
        <f>MASTER_DATA_NORMALIZED!Z153</f>
        <v>0</v>
      </c>
      <c r="AA153" s="97">
        <f>MASTER_DATA_NORMALIZED!AA153</f>
        <v>0</v>
      </c>
      <c r="AB153" s="97">
        <f>MASTER_DATA_NORMALIZED!AB153</f>
        <v>0</v>
      </c>
      <c r="AC153" s="97">
        <f>MASTER_DATA_NORMALIZED!AC153</f>
        <v>0</v>
      </c>
      <c r="AD153" s="97">
        <f>MASTER_DATA_NORMALIZED!AD153</f>
        <v>0</v>
      </c>
      <c r="AE153" s="97">
        <f>MASTER_DATA_NORMALIZED!AE153</f>
        <v>0</v>
      </c>
      <c r="AF153" s="97">
        <f>MASTER_DATA_NORMALIZED!AF153</f>
        <v>0</v>
      </c>
      <c r="AG153" s="97">
        <f>MASTER_DATA_NORMALIZED!AG153</f>
        <v>0</v>
      </c>
      <c r="AH153" s="97">
        <f>MASTER_DATA_NORMALIZED!AH153</f>
        <v>0</v>
      </c>
      <c r="AI153" s="97">
        <f>MASTER_DATA_NORMALIZED!AI153</f>
        <v>0</v>
      </c>
      <c r="AJ153" s="97">
        <f>MASTER_DATA_NORMALIZED!AJ153</f>
        <v>0</v>
      </c>
      <c r="AK153" s="97">
        <f>MASTER_DATA_NORMALIZED!AK153</f>
        <v>0</v>
      </c>
      <c r="AL153" s="97">
        <f>MASTER_DATA_NORMALIZED!AL153</f>
        <v>0</v>
      </c>
      <c r="AM153" s="97">
        <f>MASTER_DATA_NORMALIZED!AM153</f>
        <v>0</v>
      </c>
      <c r="AN153" s="97">
        <f>MASTER_DATA_NORMALIZED!AN153</f>
        <v>0</v>
      </c>
      <c r="AO153" s="97">
        <f>MASTER_DATA_NORMALIZED!AO153</f>
        <v>0</v>
      </c>
      <c r="AP153" s="97">
        <f>MASTER_DATA_NORMALIZED!AP153</f>
        <v>0</v>
      </c>
      <c r="AQ153" s="97">
        <f>MASTER_DATA_NORMALIZED!AQ153</f>
        <v>0</v>
      </c>
      <c r="AR153" s="97">
        <f>MASTER_DATA_NORMALIZED!AR153</f>
        <v>0</v>
      </c>
      <c r="AS153" s="97">
        <f>MASTER_DATA_NORMALIZED!AS153</f>
        <v>0</v>
      </c>
      <c r="AT153" s="97">
        <f>MASTER_DATA_NORMALIZED!AT153</f>
        <v>0</v>
      </c>
      <c r="AU153" s="97">
        <f>MASTER_DATA_NORMALIZED!AU153</f>
        <v>0</v>
      </c>
      <c r="AV153" s="97">
        <f>MASTER_DATA_NORMALIZED!AV153</f>
        <v>0</v>
      </c>
      <c r="AW153" s="97">
        <f>MASTER_DATA_NORMALIZED!AW153</f>
        <v>0</v>
      </c>
      <c r="AX153" s="97">
        <f>MASTER_DATA_NORMALIZED!AX153</f>
        <v>0</v>
      </c>
      <c r="AY153" s="97">
        <f>MASTER_DATA_NORMALIZED!AY153</f>
        <v>0</v>
      </c>
      <c r="AZ153" s="97">
        <f>MASTER_DATA_NORMALIZED!AZ153</f>
        <v>0</v>
      </c>
      <c r="BA153" s="97">
        <f>MASTER_DATA_NORMALIZED!BA153</f>
        <v>0</v>
      </c>
      <c r="BB153" s="97">
        <f>MASTER_DATA_NORMALIZED!BB153</f>
        <v>0</v>
      </c>
      <c r="BC153" s="97">
        <f>MASTER_DATA_NORMALIZED!BC153</f>
        <v>0</v>
      </c>
      <c r="BD153" s="97">
        <f>MASTER_DATA_NORMALIZED!BD153</f>
        <v>0</v>
      </c>
      <c r="BE153" s="97">
        <f>MASTER_DATA_NORMALIZED!BE153</f>
        <v>0</v>
      </c>
      <c r="BF153" s="97">
        <f>MASTER_DATA_NORMALIZED!BF153</f>
        <v>0</v>
      </c>
      <c r="BG153" s="97">
        <f>MASTER_DATA_NORMALIZED!BG153</f>
        <v>0</v>
      </c>
      <c r="BH153" s="97">
        <f>MASTER_DATA_NORMALIZED!BH153</f>
        <v>0</v>
      </c>
      <c r="BI153" s="97">
        <f>MASTER_DATA_NORMALIZED!BI153</f>
        <v>0</v>
      </c>
      <c r="BJ153" s="97">
        <f>MASTER_DATA_NORMALIZED!BJ153</f>
        <v>0</v>
      </c>
      <c r="BK153" s="97">
        <f>MASTER_DATA_NORMALIZED!BK153</f>
        <v>0</v>
      </c>
      <c r="BL153" s="97">
        <f>MASTER_DATA_NORMALIZED!BL153</f>
        <v>0</v>
      </c>
      <c r="BM153" s="97">
        <f>MASTER_DATA_NORMALIZED!BM153</f>
        <v>0</v>
      </c>
      <c r="BN153" s="97">
        <f>MASTER_DATA_NORMALIZED!BN153</f>
        <v>0</v>
      </c>
      <c r="BO153" s="97">
        <f>MASTER_DATA_NORMALIZED!BO153</f>
        <v>0</v>
      </c>
      <c r="BP153" s="97">
        <f>MASTER_DATA_NORMALIZED!BP153</f>
        <v>0</v>
      </c>
      <c r="BQ153" s="97">
        <f>MASTER_DATA_NORMALIZED!BQ153</f>
        <v>0</v>
      </c>
      <c r="BR153" s="97">
        <f>MASTER_DATA_NORMALIZED!BR153</f>
        <v>0</v>
      </c>
      <c r="BS153" s="97">
        <f>MASTER_DATA_NORMALIZED!BS153</f>
        <v>0</v>
      </c>
      <c r="BT153" s="97">
        <f>MASTER_DATA_NORMALIZED!BT153</f>
        <v>0</v>
      </c>
      <c r="BU153" s="97">
        <f>MASTER_DATA_NORMALIZED!BU153</f>
        <v>0</v>
      </c>
      <c r="BV153" s="97">
        <f>MASTER_DATA_NORMALIZED!BV153</f>
        <v>0</v>
      </c>
      <c r="BW153" s="97">
        <f>MASTER_DATA_NORMALIZED!BW153</f>
        <v>0</v>
      </c>
      <c r="BX153" s="97">
        <f>MASTER_DATA_NORMALIZED!BX153</f>
        <v>0</v>
      </c>
      <c r="BY153" s="97">
        <f>MASTER_DATA_NORMALIZED!BY153</f>
        <v>0</v>
      </c>
      <c r="BZ153" s="97">
        <f>MASTER_DATA_NORMALIZED!BZ153</f>
        <v>0</v>
      </c>
      <c r="CA153" s="97">
        <f>MASTER_DATA_NORMALIZED!CA153</f>
        <v>0</v>
      </c>
      <c r="CB153" s="97">
        <f>MASTER_DATA_NORMALIZED!CB153</f>
        <v>0</v>
      </c>
      <c r="CC153" s="97">
        <f>MASTER_DATA_NORMALIZED!CC153</f>
        <v>0</v>
      </c>
      <c r="CD153" s="97">
        <f>MASTER_DATA_NORMALIZED!CD153</f>
        <v>0</v>
      </c>
      <c r="CE153" s="97">
        <f>MASTER_DATA_NORMALIZED!CE153</f>
        <v>0</v>
      </c>
      <c r="CF153" s="97">
        <f>MASTER_DATA_NORMALIZED!CF153</f>
        <v>0</v>
      </c>
      <c r="CG153" s="97">
        <f>MASTER_DATA_NORMALIZED!CG153</f>
        <v>0</v>
      </c>
      <c r="CH153" s="97">
        <f>MASTER_DATA_NORMALIZED!CH153</f>
        <v>0</v>
      </c>
      <c r="CI153" s="97">
        <f>MASTER_DATA_NORMALIZED!CI153</f>
        <v>0</v>
      </c>
      <c r="CJ153" s="97">
        <f>MASTER_DATA_NORMALIZED!CJ153</f>
        <v>0</v>
      </c>
      <c r="CK153" s="97">
        <f>MASTER_DATA_NORMALIZED!CK153</f>
        <v>0</v>
      </c>
      <c r="CL153" s="97">
        <f>MASTER_DATA_NORMALIZED!CL153</f>
        <v>0</v>
      </c>
      <c r="CM153" s="97">
        <f>MASTER_DATA_NORMALIZED!CM153</f>
        <v>0</v>
      </c>
      <c r="CN153" s="97">
        <f>MASTER_DATA_NORMALIZED!CN153</f>
        <v>0</v>
      </c>
      <c r="CO153" s="97">
        <f>MASTER_DATA_NORMALIZED!CO153</f>
        <v>0</v>
      </c>
      <c r="CP153" s="97">
        <f>MASTER_DATA_NORMALIZED!CP153</f>
        <v>0</v>
      </c>
      <c r="CQ153" s="97">
        <f>MASTER_DATA_NORMALIZED!CQ153</f>
        <v>0</v>
      </c>
      <c r="CR153" s="97">
        <f>MASTER_DATA_NORMALIZED!CR153</f>
        <v>0</v>
      </c>
      <c r="CS153" s="97">
        <f>MASTER_DATA_NORMALIZED!CS153</f>
        <v>0</v>
      </c>
      <c r="CT153" s="97">
        <f>MASTER_DATA_NORMALIZED!CT153</f>
        <v>0</v>
      </c>
      <c r="CU153" s="97">
        <f>MASTER_DATA_NORMALIZED!CU153</f>
        <v>0</v>
      </c>
      <c r="CV153" s="97">
        <f>MASTER_DATA_NORMALIZED!CV153</f>
        <v>0</v>
      </c>
      <c r="CW153" s="97">
        <f>MASTER_DATA_NORMALIZED!CW153</f>
        <v>0</v>
      </c>
      <c r="CX153" s="97">
        <f>MASTER_DATA_NORMALIZED!CX153</f>
        <v>0</v>
      </c>
      <c r="CY153" s="97">
        <f>MASTER_DATA_NORMALIZED!CY153</f>
        <v>0</v>
      </c>
      <c r="CZ153" s="97">
        <f>MASTER_DATA_NORMALIZED!CZ153</f>
        <v>0</v>
      </c>
      <c r="DA153" s="97" t="e">
        <f>MASTER_DATA_NORMALIZED!DA153</f>
        <v>#DIV/0!</v>
      </c>
      <c r="DB153" s="97" t="e">
        <f>MASTER_DATA_NORMALIZED!DB153</f>
        <v>#DIV/0!</v>
      </c>
      <c r="DC153" s="97" t="e">
        <f>MASTER_DATA_NORMALIZED!DC153</f>
        <v>#DIV/0!</v>
      </c>
      <c r="DD153" s="97" t="e">
        <f>MASTER_DATA_NORMALIZED!DD153</f>
        <v>#N/A</v>
      </c>
      <c r="DE153" s="97">
        <f>MASTER_DATA_NORMALIZED!DE153</f>
        <v>0</v>
      </c>
      <c r="DF153" s="97">
        <f>MASTER_DATA_NORMALIZED!DF153</f>
        <v>0</v>
      </c>
      <c r="DG153" s="97">
        <f>MASTER_DATA_NORMALIZED!DG153</f>
        <v>0</v>
      </c>
      <c r="DH153" s="97">
        <f>MASTER_DATA_NORMALIZED!DH153</f>
        <v>0</v>
      </c>
      <c r="DI153" s="97">
        <f>MASTER_DATA_NORMALIZED!DI153</f>
        <v>0</v>
      </c>
      <c r="DJ153" s="97">
        <f>MASTER_DATA_NORMALIZED!DJ153</f>
        <v>0</v>
      </c>
      <c r="DK153" s="97">
        <f>MASTER_DATA_NORMALIZED!DK153</f>
        <v>0</v>
      </c>
      <c r="DL153" s="97">
        <f>MASTER_DATA_NORMALIZED!DL153</f>
        <v>0</v>
      </c>
      <c r="DM153" s="97">
        <f>MASTER_DATA_NORMALIZED!DM153</f>
        <v>0</v>
      </c>
      <c r="DN153" s="97">
        <f>MASTER_DATA_NORMALIZED!DN153</f>
        <v>0</v>
      </c>
      <c r="DO153" s="97">
        <f>MASTER_DATA_NORMALIZED!DO153</f>
        <v>0</v>
      </c>
      <c r="DP153" s="97">
        <f>MASTER_DATA_NORMALIZED!DP153</f>
        <v>0</v>
      </c>
      <c r="DQ153" s="97">
        <f>MASTER_DATA_NORMALIZED!DQ153</f>
        <v>0</v>
      </c>
      <c r="DR153" s="97">
        <f>MASTER_DATA_NORMALIZED!DR153</f>
        <v>0</v>
      </c>
      <c r="DS153" s="97">
        <f>MASTER_DATA_NORMALIZED!DS153</f>
        <v>0</v>
      </c>
      <c r="DT153" s="97">
        <f>MASTER_DATA_NORMALIZED!DT153</f>
        <v>0</v>
      </c>
      <c r="DU153" s="97">
        <f>MASTER_DATA_NORMALIZED!DU153</f>
        <v>0</v>
      </c>
      <c r="DV153" s="97">
        <f>MASTER_DATA_NORMALIZED!DV153</f>
        <v>0</v>
      </c>
      <c r="DW153" s="97">
        <f>MASTER_DATA_NORMALIZED!DW153</f>
        <v>0</v>
      </c>
      <c r="DX153" s="97">
        <f>MASTER_DATA_NORMALIZED!DX153</f>
        <v>0</v>
      </c>
      <c r="DY153" s="97">
        <f>MASTER_DATA_NORMALIZED!DY153</f>
        <v>0</v>
      </c>
      <c r="DZ153" s="97">
        <f>MASTER_DATA_NORMALIZED!DZ153</f>
        <v>0</v>
      </c>
      <c r="EA153" s="97">
        <f>MASTER_DATA_NORMALIZED!EA153</f>
        <v>0</v>
      </c>
      <c r="EB153" s="97">
        <f>MASTER_DATA_NORMALIZED!EB153</f>
        <v>0</v>
      </c>
      <c r="EC153" s="97" t="e">
        <f>MASTER_DATA_NORMALIZED!EC153</f>
        <v>#DIV/0!</v>
      </c>
      <c r="ED153" s="97" t="e">
        <f>MASTER_DATA_NORMALIZED!ED153</f>
        <v>#DIV/0!</v>
      </c>
      <c r="EE153" s="97" t="e">
        <f>MASTER_DATA_NORMALIZED!EE153</f>
        <v>#DIV/0!</v>
      </c>
      <c r="EF153" s="97" t="e">
        <f>MASTER_DATA_NORMALIZED!EF153</f>
        <v>#VALUE!</v>
      </c>
      <c r="EG153" s="97">
        <f>MASTER_DATA_NORMALIZED!EG153</f>
        <v>0</v>
      </c>
      <c r="EH153" s="97">
        <f>MASTER_DATA_NORMALIZED!EH153</f>
        <v>0</v>
      </c>
      <c r="EI153" s="97">
        <f>MASTER_DATA_NORMALIZED!EI153</f>
        <v>0</v>
      </c>
      <c r="EJ153" s="97">
        <f>MASTER_DATA_NORMALIZED!EJ153</f>
        <v>0</v>
      </c>
      <c r="EK153" s="97">
        <f>MASTER_DATA_NORMALIZED!EK153</f>
        <v>0</v>
      </c>
      <c r="EL153" s="97">
        <f>MASTER_DATA_NORMALIZED!EL153</f>
        <v>0</v>
      </c>
      <c r="EM153" s="97">
        <f>MASTER_DATA_NORMALIZED!EM153</f>
        <v>0</v>
      </c>
      <c r="EN153" s="97">
        <f>MASTER_DATA_NORMALIZED!EN153</f>
        <v>0</v>
      </c>
      <c r="EO153" s="97">
        <f>MASTER_DATA_NORMALIZED!EO153</f>
        <v>0</v>
      </c>
      <c r="EP153" s="97">
        <f>MASTER_DATA_NORMALIZED!EP153</f>
        <v>0</v>
      </c>
      <c r="EQ153" s="97">
        <f>MASTER_DATA_NORMALIZED!EQ153</f>
        <v>0</v>
      </c>
      <c r="ER153" s="97">
        <f>MASTER_DATA_NORMALIZED!ER153</f>
        <v>0</v>
      </c>
      <c r="ES153" s="97">
        <f>MASTER_DATA_NORMALIZED!ES153</f>
        <v>0</v>
      </c>
      <c r="ET153" s="97">
        <f>MASTER_DATA_NORMALIZED!ET153</f>
        <v>0</v>
      </c>
      <c r="EU153" s="97">
        <f>MASTER_DATA_NORMALIZED!EU153</f>
        <v>0</v>
      </c>
      <c r="EV153" s="97">
        <f>MASTER_DATA_NORMALIZED!EV153</f>
        <v>0</v>
      </c>
      <c r="EW153" s="97">
        <f>MASTER_DATA_NORMALIZED!EW153</f>
        <v>0</v>
      </c>
      <c r="EX153" s="97">
        <f>MASTER_DATA_NORMALIZED!EX153</f>
        <v>0</v>
      </c>
      <c r="EY153" s="97">
        <f>MASTER_DATA_NORMALIZED!EY153</f>
        <v>0</v>
      </c>
      <c r="EZ153" s="97">
        <f>MASTER_DATA_NORMALIZED!EZ153</f>
        <v>0</v>
      </c>
      <c r="FA153" s="97">
        <f>MASTER_DATA_NORMALIZED!FA153</f>
        <v>0</v>
      </c>
      <c r="FB153" s="97">
        <f>MASTER_DATA_NORMALIZED!FB153</f>
        <v>0</v>
      </c>
      <c r="FC153" s="97">
        <f>MASTER_DATA_NORMALIZED!FC153</f>
        <v>0</v>
      </c>
      <c r="FD153" s="97">
        <f>MASTER_DATA_NORMALIZED!FD153</f>
        <v>0</v>
      </c>
      <c r="FE153" s="97">
        <f>MASTER_DATA_NORMALIZED!FE153</f>
        <v>0</v>
      </c>
      <c r="FF153" s="97">
        <f>MASTER_DATA_NORMALIZED!FF153</f>
        <v>0</v>
      </c>
      <c r="FG153" s="97">
        <f>MASTER_DATA_NORMALIZED!FG153</f>
        <v>0</v>
      </c>
      <c r="FH153" s="97">
        <f>MASTER_DATA_NORMALIZED!FH153</f>
        <v>0</v>
      </c>
      <c r="FI153" s="97">
        <f>MASTER_DATA_NORMALIZED!FI153</f>
        <v>0</v>
      </c>
      <c r="FJ153" s="97">
        <f>MASTER_DATA_NORMALIZED!FJ153</f>
        <v>0</v>
      </c>
      <c r="FK153" s="97">
        <f>MASTER_DATA_NORMALIZED!FK153</f>
        <v>0</v>
      </c>
      <c r="FL153" s="97">
        <f>MASTER_DATA_NORMALIZED!FL153</f>
        <v>0</v>
      </c>
      <c r="FM153" s="97">
        <f>MASTER_DATA_NORMALIZED!FM153</f>
        <v>0</v>
      </c>
      <c r="FN153" s="97">
        <f>MASTER_DATA_NORMALIZED!FN153</f>
        <v>0</v>
      </c>
      <c r="FO153" s="97">
        <f>MASTER_DATA_NORMALIZED!FO153</f>
        <v>0</v>
      </c>
      <c r="FP153" s="97">
        <f>MASTER_DATA_NORMALIZED!FP153</f>
        <v>0</v>
      </c>
      <c r="FQ153" s="97">
        <f>MASTER_DATA_NORMALIZED!FQ153</f>
        <v>0</v>
      </c>
      <c r="FR153" s="97">
        <f>MASTER_DATA_NORMALIZED!FR153</f>
        <v>0</v>
      </c>
      <c r="FS153" s="97">
        <f>MASTER_DATA_NORMALIZED!FS153</f>
        <v>0</v>
      </c>
      <c r="FT153" s="97">
        <f>MASTER_DATA_NORMALIZED!FT153</f>
        <v>0</v>
      </c>
      <c r="FU153" s="97">
        <f>MASTER_DATA_NORMALIZED!FU153</f>
        <v>0</v>
      </c>
      <c r="FV153" s="97">
        <f>MASTER_DATA_NORMALIZED!FV153</f>
        <v>0</v>
      </c>
      <c r="FW153" s="97">
        <f>MASTER_DATA_NORMALIZED!FW153</f>
        <v>0</v>
      </c>
      <c r="FX153" s="97">
        <f>MASTER_DATA_NORMALIZED!FX153</f>
        <v>0</v>
      </c>
      <c r="FY153" s="97">
        <f>MASTER_DATA_NORMALIZED!FY153</f>
        <v>0</v>
      </c>
      <c r="FZ153" s="97">
        <f>MASTER_DATA_NORMALIZED!FZ153</f>
        <v>0</v>
      </c>
      <c r="GA153" s="97">
        <f>MASTER_DATA_NORMALIZED!GA153</f>
        <v>0</v>
      </c>
      <c r="GB153" s="97">
        <f>MASTER_DATA_NORMALIZED!GB153</f>
        <v>0</v>
      </c>
      <c r="GC153" s="97">
        <f>MASTER_DATA_NORMALIZED!GC153</f>
        <v>0</v>
      </c>
      <c r="GD153" s="97">
        <f>MASTER_DATA_NORMALIZED!GD153</f>
        <v>0</v>
      </c>
      <c r="GE153" s="97">
        <f>MASTER_DATA_NORMALIZED!GE153</f>
        <v>0</v>
      </c>
      <c r="GF153" s="97">
        <f>MASTER_DATA_NORMALIZED!GF153</f>
        <v>0</v>
      </c>
      <c r="GG153" s="97">
        <f>MASTER_DATA_NORMALIZED!GG153</f>
        <v>0</v>
      </c>
      <c r="GH153" s="97">
        <f>MASTER_DATA_NORMALIZED!GH153</f>
        <v>0</v>
      </c>
      <c r="GI153" s="97">
        <f>MASTER_DATA_NORMALIZED!GI153</f>
        <v>0</v>
      </c>
      <c r="GJ153" s="97">
        <f>MASTER_DATA_NORMALIZED!GJ153</f>
        <v>0</v>
      </c>
      <c r="GK153" s="97">
        <f>MASTER_DATA_NORMALIZED!GK153</f>
        <v>0</v>
      </c>
      <c r="GL153" s="97">
        <f>MASTER_DATA_NORMALIZED!GL153</f>
        <v>0</v>
      </c>
      <c r="GM153" s="97">
        <f>MASTER_DATA_NORMALIZED!GM153</f>
        <v>0</v>
      </c>
      <c r="GN153" s="97">
        <f>MASTER_DATA_NORMALIZED!GN153</f>
        <v>0</v>
      </c>
      <c r="GO153" s="97">
        <f>MASTER_DATA_NORMALIZED!GO153</f>
        <v>0</v>
      </c>
      <c r="GP153" s="97">
        <f>MASTER_DATA_NORMALIZED!GP153</f>
        <v>0</v>
      </c>
      <c r="GQ153" s="97">
        <f>MASTER_DATA_NORMALIZED!GQ153</f>
        <v>0</v>
      </c>
      <c r="GR153" s="97">
        <f>MASTER_DATA_NORMALIZED!GR153</f>
        <v>0</v>
      </c>
      <c r="GS153" s="97">
        <f>MASTER_DATA_NORMALIZED!GS153</f>
        <v>0</v>
      </c>
      <c r="GT153" s="97">
        <f>MASTER_DATA_NORMALIZED!GT153</f>
        <v>0</v>
      </c>
      <c r="GU153" s="97">
        <f>MASTER_DATA_NORMALIZED!GU153</f>
        <v>0</v>
      </c>
      <c r="GV153" s="97">
        <f>MASTER_DATA_NORMALIZED!GV153</f>
        <v>0</v>
      </c>
      <c r="GW153" s="97" t="e">
        <f>MASTER_DATA_NORMALIZED!GW153</f>
        <v>#REF!</v>
      </c>
      <c r="GX153" s="97" t="e">
        <f>MASTER_DATA_NORMALIZED!GX153</f>
        <v>#REF!</v>
      </c>
      <c r="GY153" s="97" t="e">
        <f>MASTER_DATA_NORMALIZED!GY153</f>
        <v>#REF!</v>
      </c>
    </row>
    <row r="154" spans="2:207" ht="17.25" hidden="1" outlineLevel="2" x14ac:dyDescent="0.3">
      <c r="B154" s="183">
        <f t="shared" si="14"/>
        <v>30</v>
      </c>
      <c r="C154" s="51">
        <f t="shared" si="15"/>
        <v>332</v>
      </c>
      <c r="D154" s="77"/>
      <c r="E154" s="52"/>
      <c r="F154" s="52">
        <v>332</v>
      </c>
      <c r="G154" s="78"/>
      <c r="H154" s="35" t="s">
        <v>140</v>
      </c>
      <c r="I154" s="97">
        <f>MASTER_DATA_NORMALIZED!I147</f>
        <v>0</v>
      </c>
      <c r="J154" s="97">
        <f>MASTER_DATA_NORMALIZED!J147</f>
        <v>0</v>
      </c>
      <c r="K154" s="97">
        <f>MASTER_DATA_NORMALIZED!K147</f>
        <v>0</v>
      </c>
      <c r="L154" s="97">
        <f>MASTER_DATA_NORMALIZED!L154</f>
        <v>0</v>
      </c>
      <c r="M154" s="97">
        <f>MASTER_DATA_NORMALIZED!M154</f>
        <v>0</v>
      </c>
      <c r="N154" s="97">
        <f>MASTER_DATA_NORMALIZED!N154</f>
        <v>0</v>
      </c>
      <c r="O154" s="97">
        <f>MASTER_DATA_NORMALIZED!O154</f>
        <v>0</v>
      </c>
      <c r="P154" s="97">
        <f>MASTER_DATA_NORMALIZED!P154</f>
        <v>0</v>
      </c>
      <c r="Q154" s="97">
        <f>MASTER_DATA_NORMALIZED!Q154</f>
        <v>0</v>
      </c>
      <c r="R154" s="97">
        <f>MASTER_DATA_NORMALIZED!R154</f>
        <v>0</v>
      </c>
      <c r="S154" s="97">
        <f>MASTER_DATA_NORMALIZED!S154</f>
        <v>0</v>
      </c>
      <c r="T154" s="97">
        <f>MASTER_DATA_NORMALIZED!T154</f>
        <v>0</v>
      </c>
      <c r="U154" s="97">
        <f>MASTER_DATA_NORMALIZED!U154</f>
        <v>0</v>
      </c>
      <c r="V154" s="97">
        <f>MASTER_DATA_NORMALIZED!V154</f>
        <v>0</v>
      </c>
      <c r="W154" s="97">
        <f>MASTER_DATA_NORMALIZED!W154</f>
        <v>0</v>
      </c>
      <c r="X154" s="97">
        <f>MASTER_DATA_NORMALIZED!X154</f>
        <v>0</v>
      </c>
      <c r="Y154" s="97">
        <f>MASTER_DATA_NORMALIZED!Y154</f>
        <v>0</v>
      </c>
      <c r="Z154" s="97">
        <f>MASTER_DATA_NORMALIZED!Z154</f>
        <v>0</v>
      </c>
      <c r="AA154" s="97">
        <f>MASTER_DATA_NORMALIZED!AA154</f>
        <v>0</v>
      </c>
      <c r="AB154" s="97">
        <f>MASTER_DATA_NORMALIZED!AB154</f>
        <v>0</v>
      </c>
      <c r="AC154" s="97">
        <f>MASTER_DATA_NORMALIZED!AC154</f>
        <v>0</v>
      </c>
      <c r="AD154" s="97">
        <f>MASTER_DATA_NORMALIZED!AD154</f>
        <v>0</v>
      </c>
      <c r="AE154" s="97">
        <f>MASTER_DATA_NORMALIZED!AE154</f>
        <v>0</v>
      </c>
      <c r="AF154" s="97">
        <f>MASTER_DATA_NORMALIZED!AF154</f>
        <v>0</v>
      </c>
      <c r="AG154" s="97">
        <f>MASTER_DATA_NORMALIZED!AG154</f>
        <v>0</v>
      </c>
      <c r="AH154" s="97">
        <f>MASTER_DATA_NORMALIZED!AH154</f>
        <v>0</v>
      </c>
      <c r="AI154" s="97">
        <f>MASTER_DATA_NORMALIZED!AI154</f>
        <v>0</v>
      </c>
      <c r="AJ154" s="97">
        <f>MASTER_DATA_NORMALIZED!AJ154</f>
        <v>0</v>
      </c>
      <c r="AK154" s="97">
        <f>MASTER_DATA_NORMALIZED!AK154</f>
        <v>0</v>
      </c>
      <c r="AL154" s="97">
        <f>MASTER_DATA_NORMALIZED!AL154</f>
        <v>0</v>
      </c>
      <c r="AM154" s="97">
        <f>MASTER_DATA_NORMALIZED!AM154</f>
        <v>0</v>
      </c>
      <c r="AN154" s="97">
        <f>MASTER_DATA_NORMALIZED!AN154</f>
        <v>0</v>
      </c>
      <c r="AO154" s="97">
        <f>MASTER_DATA_NORMALIZED!AO154</f>
        <v>0</v>
      </c>
      <c r="AP154" s="97">
        <f>MASTER_DATA_NORMALIZED!AP154</f>
        <v>0</v>
      </c>
      <c r="AQ154" s="97">
        <f>MASTER_DATA_NORMALIZED!AQ154</f>
        <v>0</v>
      </c>
      <c r="AR154" s="97">
        <f>MASTER_DATA_NORMALIZED!AR154</f>
        <v>0</v>
      </c>
      <c r="AS154" s="97">
        <f>MASTER_DATA_NORMALIZED!AS154</f>
        <v>0</v>
      </c>
      <c r="AT154" s="97">
        <f>MASTER_DATA_NORMALIZED!AT154</f>
        <v>0</v>
      </c>
      <c r="AU154" s="97">
        <f>MASTER_DATA_NORMALIZED!AU154</f>
        <v>0</v>
      </c>
      <c r="AV154" s="97">
        <f>MASTER_DATA_NORMALIZED!AV154</f>
        <v>0</v>
      </c>
      <c r="AW154" s="97">
        <f>MASTER_DATA_NORMALIZED!AW154</f>
        <v>0</v>
      </c>
      <c r="AX154" s="97">
        <f>MASTER_DATA_NORMALIZED!AX154</f>
        <v>0</v>
      </c>
      <c r="AY154" s="97">
        <f>MASTER_DATA_NORMALIZED!AY154</f>
        <v>0</v>
      </c>
      <c r="AZ154" s="97">
        <f>MASTER_DATA_NORMALIZED!AZ154</f>
        <v>0</v>
      </c>
      <c r="BA154" s="97">
        <f>MASTER_DATA_NORMALIZED!BA154</f>
        <v>0</v>
      </c>
      <c r="BB154" s="97">
        <f>MASTER_DATA_NORMALIZED!BB154</f>
        <v>0</v>
      </c>
      <c r="BC154" s="97">
        <f>MASTER_DATA_NORMALIZED!BC154</f>
        <v>0</v>
      </c>
      <c r="BD154" s="97">
        <f>MASTER_DATA_NORMALIZED!BD154</f>
        <v>0</v>
      </c>
      <c r="BE154" s="97">
        <f>MASTER_DATA_NORMALIZED!BE154</f>
        <v>0</v>
      </c>
      <c r="BF154" s="97">
        <f>MASTER_DATA_NORMALIZED!BF154</f>
        <v>0</v>
      </c>
      <c r="BG154" s="97">
        <f>MASTER_DATA_NORMALIZED!BG154</f>
        <v>0</v>
      </c>
      <c r="BH154" s="97">
        <f>MASTER_DATA_NORMALIZED!BH154</f>
        <v>0</v>
      </c>
      <c r="BI154" s="97">
        <f>MASTER_DATA_NORMALIZED!BI154</f>
        <v>0</v>
      </c>
      <c r="BJ154" s="97">
        <f>MASTER_DATA_NORMALIZED!BJ154</f>
        <v>0</v>
      </c>
      <c r="BK154" s="97">
        <f>MASTER_DATA_NORMALIZED!BK154</f>
        <v>0</v>
      </c>
      <c r="BL154" s="97">
        <f>MASTER_DATA_NORMALIZED!BL154</f>
        <v>0</v>
      </c>
      <c r="BM154" s="97">
        <f>MASTER_DATA_NORMALIZED!BM154</f>
        <v>0</v>
      </c>
      <c r="BN154" s="97">
        <f>MASTER_DATA_NORMALIZED!BN154</f>
        <v>0</v>
      </c>
      <c r="BO154" s="97">
        <f>MASTER_DATA_NORMALIZED!BO154</f>
        <v>0</v>
      </c>
      <c r="BP154" s="97">
        <f>MASTER_DATA_NORMALIZED!BP154</f>
        <v>0</v>
      </c>
      <c r="BQ154" s="97">
        <f>MASTER_DATA_NORMALIZED!BQ154</f>
        <v>0</v>
      </c>
      <c r="BR154" s="97">
        <f>MASTER_DATA_NORMALIZED!BR154</f>
        <v>0</v>
      </c>
      <c r="BS154" s="97">
        <f>MASTER_DATA_NORMALIZED!BS154</f>
        <v>0</v>
      </c>
      <c r="BT154" s="97">
        <f>MASTER_DATA_NORMALIZED!BT154</f>
        <v>0</v>
      </c>
      <c r="BU154" s="97">
        <f>MASTER_DATA_NORMALIZED!BU154</f>
        <v>0</v>
      </c>
      <c r="BV154" s="97">
        <f>MASTER_DATA_NORMALIZED!BV154</f>
        <v>0</v>
      </c>
      <c r="BW154" s="97">
        <f>MASTER_DATA_NORMALIZED!BW154</f>
        <v>0</v>
      </c>
      <c r="BX154" s="97">
        <f>MASTER_DATA_NORMALIZED!BX154</f>
        <v>0</v>
      </c>
      <c r="BY154" s="97">
        <f>MASTER_DATA_NORMALIZED!BY154</f>
        <v>0</v>
      </c>
      <c r="BZ154" s="97">
        <f>MASTER_DATA_NORMALIZED!BZ154</f>
        <v>0</v>
      </c>
      <c r="CA154" s="97">
        <f>MASTER_DATA_NORMALIZED!CA154</f>
        <v>0</v>
      </c>
      <c r="CB154" s="97">
        <f>MASTER_DATA_NORMALIZED!CB154</f>
        <v>0</v>
      </c>
      <c r="CC154" s="97">
        <f>MASTER_DATA_NORMALIZED!CC154</f>
        <v>0</v>
      </c>
      <c r="CD154" s="97">
        <f>MASTER_DATA_NORMALIZED!CD154</f>
        <v>0</v>
      </c>
      <c r="CE154" s="97">
        <f>MASTER_DATA_NORMALIZED!CE154</f>
        <v>0</v>
      </c>
      <c r="CF154" s="97">
        <f>MASTER_DATA_NORMALIZED!CF154</f>
        <v>0</v>
      </c>
      <c r="CG154" s="97">
        <f>MASTER_DATA_NORMALIZED!CG154</f>
        <v>0</v>
      </c>
      <c r="CH154" s="97">
        <f>MASTER_DATA_NORMALIZED!CH154</f>
        <v>0</v>
      </c>
      <c r="CI154" s="97">
        <f>MASTER_DATA_NORMALIZED!CI154</f>
        <v>0</v>
      </c>
      <c r="CJ154" s="97">
        <f>MASTER_DATA_NORMALIZED!CJ154</f>
        <v>0</v>
      </c>
      <c r="CK154" s="97">
        <f>MASTER_DATA_NORMALIZED!CK154</f>
        <v>0</v>
      </c>
      <c r="CL154" s="97">
        <f>MASTER_DATA_NORMALIZED!CL154</f>
        <v>0</v>
      </c>
      <c r="CM154" s="97">
        <f>MASTER_DATA_NORMALIZED!CM154</f>
        <v>0</v>
      </c>
      <c r="CN154" s="97">
        <f>MASTER_DATA_NORMALIZED!CN154</f>
        <v>0</v>
      </c>
      <c r="CO154" s="97">
        <f>MASTER_DATA_NORMALIZED!CO154</f>
        <v>0</v>
      </c>
      <c r="CP154" s="97">
        <f>MASTER_DATA_NORMALIZED!CP154</f>
        <v>0</v>
      </c>
      <c r="CQ154" s="97">
        <f>MASTER_DATA_NORMALIZED!CQ154</f>
        <v>0</v>
      </c>
      <c r="CR154" s="97">
        <f>MASTER_DATA_NORMALIZED!CR154</f>
        <v>0</v>
      </c>
      <c r="CS154" s="97">
        <f>MASTER_DATA_NORMALIZED!CS154</f>
        <v>0</v>
      </c>
      <c r="CT154" s="97">
        <f>MASTER_DATA_NORMALIZED!CT154</f>
        <v>0</v>
      </c>
      <c r="CU154" s="97">
        <f>MASTER_DATA_NORMALIZED!CU154</f>
        <v>0</v>
      </c>
      <c r="CV154" s="97">
        <f>MASTER_DATA_NORMALIZED!CV154</f>
        <v>0</v>
      </c>
      <c r="CW154" s="97">
        <f>MASTER_DATA_NORMALIZED!CW154</f>
        <v>0</v>
      </c>
      <c r="CX154" s="97">
        <f>MASTER_DATA_NORMALIZED!CX154</f>
        <v>0</v>
      </c>
      <c r="CY154" s="97">
        <f>MASTER_DATA_NORMALIZED!CY154</f>
        <v>0</v>
      </c>
      <c r="CZ154" s="97">
        <f>MASTER_DATA_NORMALIZED!CZ154</f>
        <v>0</v>
      </c>
      <c r="DA154" s="97" t="e">
        <f>MASTER_DATA_NORMALIZED!DA154</f>
        <v>#DIV/0!</v>
      </c>
      <c r="DB154" s="97" t="e">
        <f>MASTER_DATA_NORMALIZED!DB154</f>
        <v>#DIV/0!</v>
      </c>
      <c r="DC154" s="97" t="e">
        <f>MASTER_DATA_NORMALIZED!DC154</f>
        <v>#DIV/0!</v>
      </c>
      <c r="DD154" s="97" t="e">
        <f>MASTER_DATA_NORMALIZED!DD154</f>
        <v>#N/A</v>
      </c>
      <c r="DE154" s="97">
        <f>MASTER_DATA_NORMALIZED!DE154</f>
        <v>0</v>
      </c>
      <c r="DF154" s="97">
        <f>MASTER_DATA_NORMALIZED!DF154</f>
        <v>0</v>
      </c>
      <c r="DG154" s="97">
        <f>MASTER_DATA_NORMALIZED!DG154</f>
        <v>0</v>
      </c>
      <c r="DH154" s="97">
        <f>MASTER_DATA_NORMALIZED!DH154</f>
        <v>0</v>
      </c>
      <c r="DI154" s="97">
        <f>MASTER_DATA_NORMALIZED!DI154</f>
        <v>0</v>
      </c>
      <c r="DJ154" s="97">
        <f>MASTER_DATA_NORMALIZED!DJ154</f>
        <v>0</v>
      </c>
      <c r="DK154" s="97">
        <f>MASTER_DATA_NORMALIZED!DK154</f>
        <v>0</v>
      </c>
      <c r="DL154" s="97">
        <f>MASTER_DATA_NORMALIZED!DL154</f>
        <v>0</v>
      </c>
      <c r="DM154" s="97">
        <f>MASTER_DATA_NORMALIZED!DM154</f>
        <v>0</v>
      </c>
      <c r="DN154" s="97">
        <f>MASTER_DATA_NORMALIZED!DN154</f>
        <v>0</v>
      </c>
      <c r="DO154" s="97">
        <f>MASTER_DATA_NORMALIZED!DO154</f>
        <v>0</v>
      </c>
      <c r="DP154" s="97">
        <f>MASTER_DATA_NORMALIZED!DP154</f>
        <v>0</v>
      </c>
      <c r="DQ154" s="97">
        <f>MASTER_DATA_NORMALIZED!DQ154</f>
        <v>0</v>
      </c>
      <c r="DR154" s="97">
        <f>MASTER_DATA_NORMALIZED!DR154</f>
        <v>0</v>
      </c>
      <c r="DS154" s="97">
        <f>MASTER_DATA_NORMALIZED!DS154</f>
        <v>0</v>
      </c>
      <c r="DT154" s="97">
        <f>MASTER_DATA_NORMALIZED!DT154</f>
        <v>0</v>
      </c>
      <c r="DU154" s="97">
        <f>MASTER_DATA_NORMALIZED!DU154</f>
        <v>0</v>
      </c>
      <c r="DV154" s="97">
        <f>MASTER_DATA_NORMALIZED!DV154</f>
        <v>0</v>
      </c>
      <c r="DW154" s="97">
        <f>MASTER_DATA_NORMALIZED!DW154</f>
        <v>0</v>
      </c>
      <c r="DX154" s="97">
        <f>MASTER_DATA_NORMALIZED!DX154</f>
        <v>0</v>
      </c>
      <c r="DY154" s="97">
        <f>MASTER_DATA_NORMALIZED!DY154</f>
        <v>0</v>
      </c>
      <c r="DZ154" s="97">
        <f>MASTER_DATA_NORMALIZED!DZ154</f>
        <v>0</v>
      </c>
      <c r="EA154" s="97">
        <f>MASTER_DATA_NORMALIZED!EA154</f>
        <v>0</v>
      </c>
      <c r="EB154" s="97">
        <f>MASTER_DATA_NORMALIZED!EB154</f>
        <v>0</v>
      </c>
      <c r="EC154" s="97" t="e">
        <f>MASTER_DATA_NORMALIZED!EC154</f>
        <v>#DIV/0!</v>
      </c>
      <c r="ED154" s="97" t="e">
        <f>MASTER_DATA_NORMALIZED!ED154</f>
        <v>#DIV/0!</v>
      </c>
      <c r="EE154" s="97" t="e">
        <f>MASTER_DATA_NORMALIZED!EE154</f>
        <v>#DIV/0!</v>
      </c>
      <c r="EF154" s="97" t="e">
        <f>MASTER_DATA_NORMALIZED!EF154</f>
        <v>#VALUE!</v>
      </c>
      <c r="EG154" s="97">
        <f>MASTER_DATA_NORMALIZED!EG154</f>
        <v>0</v>
      </c>
      <c r="EH154" s="97">
        <f>MASTER_DATA_NORMALIZED!EH154</f>
        <v>0</v>
      </c>
      <c r="EI154" s="97">
        <f>MASTER_DATA_NORMALIZED!EI154</f>
        <v>0</v>
      </c>
      <c r="EJ154" s="97">
        <f>MASTER_DATA_NORMALIZED!EJ154</f>
        <v>0</v>
      </c>
      <c r="EK154" s="97">
        <f>MASTER_DATA_NORMALIZED!EK154</f>
        <v>0</v>
      </c>
      <c r="EL154" s="97">
        <f>MASTER_DATA_NORMALIZED!EL154</f>
        <v>0</v>
      </c>
      <c r="EM154" s="97">
        <f>MASTER_DATA_NORMALIZED!EM154</f>
        <v>0</v>
      </c>
      <c r="EN154" s="97">
        <f>MASTER_DATA_NORMALIZED!EN154</f>
        <v>0</v>
      </c>
      <c r="EO154" s="97">
        <f>MASTER_DATA_NORMALIZED!EO154</f>
        <v>0</v>
      </c>
      <c r="EP154" s="97">
        <f>MASTER_DATA_NORMALIZED!EP154</f>
        <v>0</v>
      </c>
      <c r="EQ154" s="97">
        <f>MASTER_DATA_NORMALIZED!EQ154</f>
        <v>0</v>
      </c>
      <c r="ER154" s="97">
        <f>MASTER_DATA_NORMALIZED!ER154</f>
        <v>0</v>
      </c>
      <c r="ES154" s="97">
        <f>MASTER_DATA_NORMALIZED!ES154</f>
        <v>0</v>
      </c>
      <c r="ET154" s="97">
        <f>MASTER_DATA_NORMALIZED!ET154</f>
        <v>0</v>
      </c>
      <c r="EU154" s="97">
        <f>MASTER_DATA_NORMALIZED!EU154</f>
        <v>0</v>
      </c>
      <c r="EV154" s="97">
        <f>MASTER_DATA_NORMALIZED!EV154</f>
        <v>0</v>
      </c>
      <c r="EW154" s="97">
        <f>MASTER_DATA_NORMALIZED!EW154</f>
        <v>0</v>
      </c>
      <c r="EX154" s="97">
        <f>MASTER_DATA_NORMALIZED!EX154</f>
        <v>0</v>
      </c>
      <c r="EY154" s="97">
        <f>MASTER_DATA_NORMALIZED!EY154</f>
        <v>0</v>
      </c>
      <c r="EZ154" s="97">
        <f>MASTER_DATA_NORMALIZED!EZ154</f>
        <v>0</v>
      </c>
      <c r="FA154" s="97">
        <f>MASTER_DATA_NORMALIZED!FA154</f>
        <v>0</v>
      </c>
      <c r="FB154" s="97">
        <f>MASTER_DATA_NORMALIZED!FB154</f>
        <v>0</v>
      </c>
      <c r="FC154" s="97">
        <f>MASTER_DATA_NORMALIZED!FC154</f>
        <v>0</v>
      </c>
      <c r="FD154" s="97">
        <f>MASTER_DATA_NORMALIZED!FD154</f>
        <v>0</v>
      </c>
      <c r="FE154" s="97">
        <f>MASTER_DATA_NORMALIZED!FE154</f>
        <v>0</v>
      </c>
      <c r="FF154" s="97">
        <f>MASTER_DATA_NORMALIZED!FF154</f>
        <v>0</v>
      </c>
      <c r="FG154" s="97">
        <f>MASTER_DATA_NORMALIZED!FG154</f>
        <v>0</v>
      </c>
      <c r="FH154" s="97">
        <f>MASTER_DATA_NORMALIZED!FH154</f>
        <v>0</v>
      </c>
      <c r="FI154" s="97">
        <f>MASTER_DATA_NORMALIZED!FI154</f>
        <v>0</v>
      </c>
      <c r="FJ154" s="97">
        <f>MASTER_DATA_NORMALIZED!FJ154</f>
        <v>0</v>
      </c>
      <c r="FK154" s="97">
        <f>MASTER_DATA_NORMALIZED!FK154</f>
        <v>0</v>
      </c>
      <c r="FL154" s="97">
        <f>MASTER_DATA_NORMALIZED!FL154</f>
        <v>0</v>
      </c>
      <c r="FM154" s="97">
        <f>MASTER_DATA_NORMALIZED!FM154</f>
        <v>0</v>
      </c>
      <c r="FN154" s="97">
        <f>MASTER_DATA_NORMALIZED!FN154</f>
        <v>0</v>
      </c>
      <c r="FO154" s="97">
        <f>MASTER_DATA_NORMALIZED!FO154</f>
        <v>0</v>
      </c>
      <c r="FP154" s="97">
        <f>MASTER_DATA_NORMALIZED!FP154</f>
        <v>0</v>
      </c>
      <c r="FQ154" s="97">
        <f>MASTER_DATA_NORMALIZED!FQ154</f>
        <v>0</v>
      </c>
      <c r="FR154" s="97">
        <f>MASTER_DATA_NORMALIZED!FR154</f>
        <v>0</v>
      </c>
      <c r="FS154" s="97">
        <f>MASTER_DATA_NORMALIZED!FS154</f>
        <v>0</v>
      </c>
      <c r="FT154" s="97">
        <f>MASTER_DATA_NORMALIZED!FT154</f>
        <v>0</v>
      </c>
      <c r="FU154" s="97">
        <f>MASTER_DATA_NORMALIZED!FU154</f>
        <v>0</v>
      </c>
      <c r="FV154" s="97">
        <f>MASTER_DATA_NORMALIZED!FV154</f>
        <v>0</v>
      </c>
      <c r="FW154" s="97">
        <f>MASTER_DATA_NORMALIZED!FW154</f>
        <v>0</v>
      </c>
      <c r="FX154" s="97">
        <f>MASTER_DATA_NORMALIZED!FX154</f>
        <v>0</v>
      </c>
      <c r="FY154" s="97">
        <f>MASTER_DATA_NORMALIZED!FY154</f>
        <v>0</v>
      </c>
      <c r="FZ154" s="97">
        <f>MASTER_DATA_NORMALIZED!FZ154</f>
        <v>0</v>
      </c>
      <c r="GA154" s="97">
        <f>MASTER_DATA_NORMALIZED!GA154</f>
        <v>0</v>
      </c>
      <c r="GB154" s="97">
        <f>MASTER_DATA_NORMALIZED!GB154</f>
        <v>0</v>
      </c>
      <c r="GC154" s="97">
        <f>MASTER_DATA_NORMALIZED!GC154</f>
        <v>0</v>
      </c>
      <c r="GD154" s="97">
        <f>MASTER_DATA_NORMALIZED!GD154</f>
        <v>0</v>
      </c>
      <c r="GE154" s="97">
        <f>MASTER_DATA_NORMALIZED!GE154</f>
        <v>0</v>
      </c>
      <c r="GF154" s="97">
        <f>MASTER_DATA_NORMALIZED!GF154</f>
        <v>0</v>
      </c>
      <c r="GG154" s="97">
        <f>MASTER_DATA_NORMALIZED!GG154</f>
        <v>0</v>
      </c>
      <c r="GH154" s="97">
        <f>MASTER_DATA_NORMALIZED!GH154</f>
        <v>0</v>
      </c>
      <c r="GI154" s="97">
        <f>MASTER_DATA_NORMALIZED!GI154</f>
        <v>0</v>
      </c>
      <c r="GJ154" s="97">
        <f>MASTER_DATA_NORMALIZED!GJ154</f>
        <v>0</v>
      </c>
      <c r="GK154" s="97">
        <f>MASTER_DATA_NORMALIZED!GK154</f>
        <v>0</v>
      </c>
      <c r="GL154" s="97">
        <f>MASTER_DATA_NORMALIZED!GL154</f>
        <v>0</v>
      </c>
      <c r="GM154" s="97">
        <f>MASTER_DATA_NORMALIZED!GM154</f>
        <v>0</v>
      </c>
      <c r="GN154" s="97">
        <f>MASTER_DATA_NORMALIZED!GN154</f>
        <v>0</v>
      </c>
      <c r="GO154" s="97">
        <f>MASTER_DATA_NORMALIZED!GO154</f>
        <v>0</v>
      </c>
      <c r="GP154" s="97">
        <f>MASTER_DATA_NORMALIZED!GP154</f>
        <v>0</v>
      </c>
      <c r="GQ154" s="97">
        <f>MASTER_DATA_NORMALIZED!GQ154</f>
        <v>0</v>
      </c>
      <c r="GR154" s="97">
        <f>MASTER_DATA_NORMALIZED!GR154</f>
        <v>0</v>
      </c>
      <c r="GS154" s="97">
        <f>MASTER_DATA_NORMALIZED!GS154</f>
        <v>0</v>
      </c>
      <c r="GT154" s="97">
        <f>MASTER_DATA_NORMALIZED!GT154</f>
        <v>0</v>
      </c>
      <c r="GU154" s="97">
        <f>MASTER_DATA_NORMALIZED!GU154</f>
        <v>0</v>
      </c>
      <c r="GV154" s="97">
        <f>MASTER_DATA_NORMALIZED!GV154</f>
        <v>0</v>
      </c>
      <c r="GW154" s="97" t="e">
        <f>MASTER_DATA_NORMALIZED!GW154</f>
        <v>#REF!</v>
      </c>
      <c r="GX154" s="97" t="e">
        <f>MASTER_DATA_NORMALIZED!GX154</f>
        <v>#REF!</v>
      </c>
      <c r="GY154" s="97" t="e">
        <f>MASTER_DATA_NORMALIZED!GY154</f>
        <v>#REF!</v>
      </c>
    </row>
    <row r="155" spans="2:207" s="25" customFormat="1" ht="17.25" hidden="1" outlineLevel="1" x14ac:dyDescent="0.3">
      <c r="B155" s="183">
        <f t="shared" si="14"/>
        <v>30</v>
      </c>
      <c r="C155" s="51">
        <f t="shared" si="15"/>
        <v>34</v>
      </c>
      <c r="D155" s="75"/>
      <c r="E155" s="51">
        <v>34</v>
      </c>
      <c r="F155" s="51"/>
      <c r="G155" s="76"/>
      <c r="H155" s="37" t="s">
        <v>153</v>
      </c>
      <c r="I155" s="96">
        <f>MASTER_DATA_NORMALIZED!I148</f>
        <v>0</v>
      </c>
      <c r="J155" s="96">
        <f>MASTER_DATA_NORMALIZED!J148</f>
        <v>0</v>
      </c>
      <c r="K155" s="96">
        <f>MASTER_DATA_NORMALIZED!K148</f>
        <v>0</v>
      </c>
      <c r="L155" s="96">
        <f>MASTER_DATA_NORMALIZED!L155</f>
        <v>0</v>
      </c>
      <c r="M155" s="96">
        <f>MASTER_DATA_NORMALIZED!M155</f>
        <v>0</v>
      </c>
      <c r="N155" s="96">
        <f>MASTER_DATA_NORMALIZED!N155</f>
        <v>0</v>
      </c>
      <c r="O155" s="96">
        <f>MASTER_DATA_NORMALIZED!O155</f>
        <v>0</v>
      </c>
      <c r="P155" s="96">
        <f>MASTER_DATA_NORMALIZED!P155</f>
        <v>0</v>
      </c>
      <c r="Q155" s="96">
        <f>MASTER_DATA_NORMALIZED!Q155</f>
        <v>0</v>
      </c>
      <c r="R155" s="96">
        <f>MASTER_DATA_NORMALIZED!R155</f>
        <v>0</v>
      </c>
      <c r="S155" s="96">
        <f>MASTER_DATA_NORMALIZED!S155</f>
        <v>0</v>
      </c>
      <c r="T155" s="96">
        <f>MASTER_DATA_NORMALIZED!T155</f>
        <v>0</v>
      </c>
      <c r="U155" s="96">
        <f>MASTER_DATA_NORMALIZED!U155</f>
        <v>0</v>
      </c>
      <c r="V155" s="96">
        <f>MASTER_DATA_NORMALIZED!V155</f>
        <v>0</v>
      </c>
      <c r="W155" s="96">
        <f>MASTER_DATA_NORMALIZED!W155</f>
        <v>0</v>
      </c>
      <c r="X155" s="96">
        <f>MASTER_DATA_NORMALIZED!X155</f>
        <v>0</v>
      </c>
      <c r="Y155" s="96">
        <f>MASTER_DATA_NORMALIZED!Y155</f>
        <v>0</v>
      </c>
      <c r="Z155" s="96">
        <f>MASTER_DATA_NORMALIZED!Z155</f>
        <v>0</v>
      </c>
      <c r="AA155" s="96">
        <f>MASTER_DATA_NORMALIZED!AA155</f>
        <v>0</v>
      </c>
      <c r="AB155" s="96">
        <f>MASTER_DATA_NORMALIZED!AB155</f>
        <v>0</v>
      </c>
      <c r="AC155" s="96">
        <f>MASTER_DATA_NORMALIZED!AC155</f>
        <v>0</v>
      </c>
      <c r="AD155" s="96">
        <f>MASTER_DATA_NORMALIZED!AD155</f>
        <v>0</v>
      </c>
      <c r="AE155" s="96">
        <f>MASTER_DATA_NORMALIZED!AE155</f>
        <v>0</v>
      </c>
      <c r="AF155" s="96">
        <f>MASTER_DATA_NORMALIZED!AF155</f>
        <v>0</v>
      </c>
      <c r="AG155" s="96">
        <f>MASTER_DATA_NORMALIZED!AG155</f>
        <v>0</v>
      </c>
      <c r="AH155" s="96">
        <f>MASTER_DATA_NORMALIZED!AH155</f>
        <v>0</v>
      </c>
      <c r="AI155" s="96">
        <f>MASTER_DATA_NORMALIZED!AI155</f>
        <v>0</v>
      </c>
      <c r="AJ155" s="96">
        <f>MASTER_DATA_NORMALIZED!AJ155</f>
        <v>0</v>
      </c>
      <c r="AK155" s="96">
        <f>MASTER_DATA_NORMALIZED!AK155</f>
        <v>0</v>
      </c>
      <c r="AL155" s="96">
        <f>MASTER_DATA_NORMALIZED!AL155</f>
        <v>0</v>
      </c>
      <c r="AM155" s="96">
        <f>MASTER_DATA_NORMALIZED!AM155</f>
        <v>0</v>
      </c>
      <c r="AN155" s="96">
        <f>MASTER_DATA_NORMALIZED!AN155</f>
        <v>0</v>
      </c>
      <c r="AO155" s="96">
        <f>MASTER_DATA_NORMALIZED!AO155</f>
        <v>0</v>
      </c>
      <c r="AP155" s="96">
        <f>MASTER_DATA_NORMALIZED!AP155</f>
        <v>0</v>
      </c>
      <c r="AQ155" s="96">
        <f>MASTER_DATA_NORMALIZED!AQ155</f>
        <v>0</v>
      </c>
      <c r="AR155" s="96">
        <f>MASTER_DATA_NORMALIZED!AR155</f>
        <v>0</v>
      </c>
      <c r="AS155" s="96">
        <f>MASTER_DATA_NORMALIZED!AS155</f>
        <v>0</v>
      </c>
      <c r="AT155" s="96">
        <f>MASTER_DATA_NORMALIZED!AT155</f>
        <v>0</v>
      </c>
      <c r="AU155" s="96">
        <f>MASTER_DATA_NORMALIZED!AU155</f>
        <v>0</v>
      </c>
      <c r="AV155" s="96">
        <f>MASTER_DATA_NORMALIZED!AV155</f>
        <v>0</v>
      </c>
      <c r="AW155" s="96">
        <f>MASTER_DATA_NORMALIZED!AW155</f>
        <v>0</v>
      </c>
      <c r="AX155" s="96">
        <f>MASTER_DATA_NORMALIZED!AX155</f>
        <v>0</v>
      </c>
      <c r="AY155" s="96">
        <f>MASTER_DATA_NORMALIZED!AY155</f>
        <v>0</v>
      </c>
      <c r="AZ155" s="96">
        <f>MASTER_DATA_NORMALIZED!AZ155</f>
        <v>0</v>
      </c>
      <c r="BA155" s="96">
        <f>MASTER_DATA_NORMALIZED!BA155</f>
        <v>0</v>
      </c>
      <c r="BB155" s="96">
        <f>MASTER_DATA_NORMALIZED!BB155</f>
        <v>0</v>
      </c>
      <c r="BC155" s="96">
        <f>MASTER_DATA_NORMALIZED!BC155</f>
        <v>0</v>
      </c>
      <c r="BD155" s="96">
        <f>MASTER_DATA_NORMALIZED!BD155</f>
        <v>0</v>
      </c>
      <c r="BE155" s="96">
        <f>MASTER_DATA_NORMALIZED!BE155</f>
        <v>0</v>
      </c>
      <c r="BF155" s="96">
        <f>MASTER_DATA_NORMALIZED!BF155</f>
        <v>0</v>
      </c>
      <c r="BG155" s="96">
        <f>MASTER_DATA_NORMALIZED!BG155</f>
        <v>0</v>
      </c>
      <c r="BH155" s="96">
        <f>MASTER_DATA_NORMALIZED!BH155</f>
        <v>0</v>
      </c>
      <c r="BI155" s="96">
        <f>MASTER_DATA_NORMALIZED!BI155</f>
        <v>0</v>
      </c>
      <c r="BJ155" s="96">
        <f>MASTER_DATA_NORMALIZED!BJ155</f>
        <v>0</v>
      </c>
      <c r="BK155" s="96">
        <f>MASTER_DATA_NORMALIZED!BK155</f>
        <v>0</v>
      </c>
      <c r="BL155" s="96">
        <f>MASTER_DATA_NORMALIZED!BL155</f>
        <v>0</v>
      </c>
      <c r="BM155" s="96">
        <f>MASTER_DATA_NORMALIZED!BM155</f>
        <v>0</v>
      </c>
      <c r="BN155" s="96">
        <f>MASTER_DATA_NORMALIZED!BN155</f>
        <v>0</v>
      </c>
      <c r="BO155" s="96">
        <f>MASTER_DATA_NORMALIZED!BO155</f>
        <v>0</v>
      </c>
      <c r="BP155" s="96">
        <f>MASTER_DATA_NORMALIZED!BP155</f>
        <v>0</v>
      </c>
      <c r="BQ155" s="96">
        <f>MASTER_DATA_NORMALIZED!BQ155</f>
        <v>0</v>
      </c>
      <c r="BR155" s="96">
        <f>MASTER_DATA_NORMALIZED!BR155</f>
        <v>0</v>
      </c>
      <c r="BS155" s="96">
        <f>MASTER_DATA_NORMALIZED!BS155</f>
        <v>0</v>
      </c>
      <c r="BT155" s="96">
        <f>MASTER_DATA_NORMALIZED!BT155</f>
        <v>0</v>
      </c>
      <c r="BU155" s="96">
        <f>MASTER_DATA_NORMALIZED!BU155</f>
        <v>0</v>
      </c>
      <c r="BV155" s="96">
        <f>MASTER_DATA_NORMALIZED!BV155</f>
        <v>0</v>
      </c>
      <c r="BW155" s="96">
        <f>MASTER_DATA_NORMALIZED!BW155</f>
        <v>0</v>
      </c>
      <c r="BX155" s="96">
        <f>MASTER_DATA_NORMALIZED!BX155</f>
        <v>0</v>
      </c>
      <c r="BY155" s="96">
        <f>MASTER_DATA_NORMALIZED!BY155</f>
        <v>0</v>
      </c>
      <c r="BZ155" s="96">
        <f>MASTER_DATA_NORMALIZED!BZ155</f>
        <v>0</v>
      </c>
      <c r="CA155" s="96">
        <f>MASTER_DATA_NORMALIZED!CA155</f>
        <v>0</v>
      </c>
      <c r="CB155" s="96">
        <f>MASTER_DATA_NORMALIZED!CB155</f>
        <v>0</v>
      </c>
      <c r="CC155" s="96">
        <f>MASTER_DATA_NORMALIZED!CC155</f>
        <v>0</v>
      </c>
      <c r="CD155" s="96">
        <f>MASTER_DATA_NORMALIZED!CD155</f>
        <v>0</v>
      </c>
      <c r="CE155" s="96">
        <f>MASTER_DATA_NORMALIZED!CE155</f>
        <v>0</v>
      </c>
      <c r="CF155" s="96">
        <f>MASTER_DATA_NORMALIZED!CF155</f>
        <v>0</v>
      </c>
      <c r="CG155" s="96">
        <f>MASTER_DATA_NORMALIZED!CG155</f>
        <v>0</v>
      </c>
      <c r="CH155" s="96">
        <f>MASTER_DATA_NORMALIZED!CH155</f>
        <v>0</v>
      </c>
      <c r="CI155" s="96">
        <f>MASTER_DATA_NORMALIZED!CI155</f>
        <v>0</v>
      </c>
      <c r="CJ155" s="96">
        <f>MASTER_DATA_NORMALIZED!CJ155</f>
        <v>0</v>
      </c>
      <c r="CK155" s="96">
        <f>MASTER_DATA_NORMALIZED!CK155</f>
        <v>0</v>
      </c>
      <c r="CL155" s="96">
        <f>MASTER_DATA_NORMALIZED!CL155</f>
        <v>0</v>
      </c>
      <c r="CM155" s="96">
        <f>MASTER_DATA_NORMALIZED!CM155</f>
        <v>0</v>
      </c>
      <c r="CN155" s="96">
        <f>MASTER_DATA_NORMALIZED!CN155</f>
        <v>0</v>
      </c>
      <c r="CO155" s="96">
        <f>MASTER_DATA_NORMALIZED!CO155</f>
        <v>0</v>
      </c>
      <c r="CP155" s="96">
        <f>MASTER_DATA_NORMALIZED!CP155</f>
        <v>0</v>
      </c>
      <c r="CQ155" s="96">
        <f>MASTER_DATA_NORMALIZED!CQ155</f>
        <v>0</v>
      </c>
      <c r="CR155" s="96">
        <f>MASTER_DATA_NORMALIZED!CR155</f>
        <v>0</v>
      </c>
      <c r="CS155" s="96">
        <f>MASTER_DATA_NORMALIZED!CS155</f>
        <v>0</v>
      </c>
      <c r="CT155" s="96">
        <f>MASTER_DATA_NORMALIZED!CT155</f>
        <v>0</v>
      </c>
      <c r="CU155" s="96">
        <f>MASTER_DATA_NORMALIZED!CU155</f>
        <v>0</v>
      </c>
      <c r="CV155" s="96">
        <f>MASTER_DATA_NORMALIZED!CV155</f>
        <v>0</v>
      </c>
      <c r="CW155" s="96">
        <f>MASTER_DATA_NORMALIZED!CW155</f>
        <v>0</v>
      </c>
      <c r="CX155" s="96">
        <f>MASTER_DATA_NORMALIZED!CX155</f>
        <v>0</v>
      </c>
      <c r="CY155" s="96">
        <f>MASTER_DATA_NORMALIZED!CY155</f>
        <v>0</v>
      </c>
      <c r="CZ155" s="96">
        <f>MASTER_DATA_NORMALIZED!CZ155</f>
        <v>0</v>
      </c>
      <c r="DA155" s="96" t="e">
        <f>MASTER_DATA_NORMALIZED!DA155</f>
        <v>#DIV/0!</v>
      </c>
      <c r="DB155" s="96" t="e">
        <f>MASTER_DATA_NORMALIZED!DB155</f>
        <v>#DIV/0!</v>
      </c>
      <c r="DC155" s="96" t="e">
        <f>MASTER_DATA_NORMALIZED!DC155</f>
        <v>#DIV/0!</v>
      </c>
      <c r="DD155" s="96" t="e">
        <f>MASTER_DATA_NORMALIZED!DD155</f>
        <v>#N/A</v>
      </c>
      <c r="DE155" s="96">
        <f>MASTER_DATA_NORMALIZED!DE155</f>
        <v>0</v>
      </c>
      <c r="DF155" s="96">
        <f>MASTER_DATA_NORMALIZED!DF155</f>
        <v>0</v>
      </c>
      <c r="DG155" s="96">
        <f>MASTER_DATA_NORMALIZED!DG155</f>
        <v>0</v>
      </c>
      <c r="DH155" s="96">
        <f>MASTER_DATA_NORMALIZED!DH155</f>
        <v>9.4218725481587811</v>
      </c>
      <c r="DI155" s="96">
        <f>MASTER_DATA_NORMALIZED!DI155</f>
        <v>0</v>
      </c>
      <c r="DJ155" s="96">
        <f>MASTER_DATA_NORMALIZED!DJ155</f>
        <v>0</v>
      </c>
      <c r="DK155" s="96">
        <f>MASTER_DATA_NORMALIZED!DK155</f>
        <v>0</v>
      </c>
      <c r="DL155" s="96">
        <f>MASTER_DATA_NORMALIZED!DL155</f>
        <v>4.9987426702450124</v>
      </c>
      <c r="DM155" s="96">
        <f>MASTER_DATA_NORMALIZED!DM155</f>
        <v>0</v>
      </c>
      <c r="DN155" s="96">
        <f>MASTER_DATA_NORMALIZED!DN155</f>
        <v>0</v>
      </c>
      <c r="DO155" s="96">
        <f>MASTER_DATA_NORMALIZED!DO155</f>
        <v>0</v>
      </c>
      <c r="DP155" s="96">
        <f>MASTER_DATA_NORMALIZED!DP155</f>
        <v>13.888406434937091</v>
      </c>
      <c r="DQ155" s="96">
        <f>MASTER_DATA_NORMALIZED!DQ155</f>
        <v>0</v>
      </c>
      <c r="DR155" s="96">
        <f>MASTER_DATA_NORMALIZED!DR155</f>
        <v>0</v>
      </c>
      <c r="DS155" s="96">
        <f>MASTER_DATA_NORMALIZED!DS155</f>
        <v>0</v>
      </c>
      <c r="DT155" s="96">
        <f>MASTER_DATA_NORMALIZED!DT155</f>
        <v>27.776812869874181</v>
      </c>
      <c r="DU155" s="96">
        <f>MASTER_DATA_NORMALIZED!DU155</f>
        <v>0</v>
      </c>
      <c r="DV155" s="96">
        <f>MASTER_DATA_NORMALIZED!DV155</f>
        <v>0</v>
      </c>
      <c r="DW155" s="96">
        <f>MASTER_DATA_NORMALIZED!DW155</f>
        <v>0</v>
      </c>
      <c r="DX155" s="96">
        <f>MASTER_DATA_NORMALIZED!DX155</f>
        <v>55.553625739748362</v>
      </c>
      <c r="DY155" s="96">
        <f>MASTER_DATA_NORMALIZED!DY155</f>
        <v>0</v>
      </c>
      <c r="DZ155" s="96">
        <f>MASTER_DATA_NORMALIZED!DZ155</f>
        <v>0</v>
      </c>
      <c r="EA155" s="96">
        <f>MASTER_DATA_NORMALIZED!EA155</f>
        <v>0</v>
      </c>
      <c r="EB155" s="96">
        <f>MASTER_DATA_NORMALIZED!EB155</f>
        <v>69.442032174685451</v>
      </c>
      <c r="EC155" s="96" t="e">
        <f>MASTER_DATA_NORMALIZED!EC155</f>
        <v>#DIV/0!</v>
      </c>
      <c r="ED155" s="96" t="e">
        <f>MASTER_DATA_NORMALIZED!ED155</f>
        <v>#DIV/0!</v>
      </c>
      <c r="EE155" s="96" t="e">
        <f>MASTER_DATA_NORMALIZED!EE155</f>
        <v>#DIV/0!</v>
      </c>
      <c r="EF155" s="96" t="e">
        <f>MASTER_DATA_NORMALIZED!EF155</f>
        <v>#VALUE!</v>
      </c>
      <c r="EG155" s="96">
        <f>MASTER_DATA_NORMALIZED!EG155</f>
        <v>0</v>
      </c>
      <c r="EH155" s="96">
        <f>MASTER_DATA_NORMALIZED!EH155</f>
        <v>0</v>
      </c>
      <c r="EI155" s="96">
        <f>MASTER_DATA_NORMALIZED!EI155</f>
        <v>0</v>
      </c>
      <c r="EJ155" s="96">
        <f>MASTER_DATA_NORMALIZED!EJ155</f>
        <v>0</v>
      </c>
      <c r="EK155" s="96">
        <f>MASTER_DATA_NORMALIZED!EK155</f>
        <v>0</v>
      </c>
      <c r="EL155" s="96">
        <f>MASTER_DATA_NORMALIZED!EL155</f>
        <v>0</v>
      </c>
      <c r="EM155" s="96">
        <f>MASTER_DATA_NORMALIZED!EM155</f>
        <v>0</v>
      </c>
      <c r="EN155" s="96">
        <f>MASTER_DATA_NORMALIZED!EN155</f>
        <v>0</v>
      </c>
      <c r="EO155" s="96">
        <f>MASTER_DATA_NORMALIZED!EO155</f>
        <v>0</v>
      </c>
      <c r="EP155" s="96">
        <f>MASTER_DATA_NORMALIZED!EP155</f>
        <v>0</v>
      </c>
      <c r="EQ155" s="96">
        <f>MASTER_DATA_NORMALIZED!EQ155</f>
        <v>0</v>
      </c>
      <c r="ER155" s="96">
        <f>MASTER_DATA_NORMALIZED!ER155</f>
        <v>0</v>
      </c>
      <c r="ES155" s="96">
        <f>MASTER_DATA_NORMALIZED!ES155</f>
        <v>0</v>
      </c>
      <c r="ET155" s="96">
        <f>MASTER_DATA_NORMALIZED!ET155</f>
        <v>0</v>
      </c>
      <c r="EU155" s="96">
        <f>MASTER_DATA_NORMALIZED!EU155</f>
        <v>0</v>
      </c>
      <c r="EV155" s="96">
        <f>MASTER_DATA_NORMALIZED!EV155</f>
        <v>0</v>
      </c>
      <c r="EW155" s="96">
        <f>MASTER_DATA_NORMALIZED!EW155</f>
        <v>0</v>
      </c>
      <c r="EX155" s="96">
        <f>MASTER_DATA_NORMALIZED!EX155</f>
        <v>0</v>
      </c>
      <c r="EY155" s="96">
        <f>MASTER_DATA_NORMALIZED!EY155</f>
        <v>0</v>
      </c>
      <c r="EZ155" s="96">
        <f>MASTER_DATA_NORMALIZED!EZ155</f>
        <v>0</v>
      </c>
      <c r="FA155" s="96">
        <f>MASTER_DATA_NORMALIZED!FA155</f>
        <v>0</v>
      </c>
      <c r="FB155" s="96">
        <f>MASTER_DATA_NORMALIZED!FB155</f>
        <v>0</v>
      </c>
      <c r="FC155" s="96">
        <f>MASTER_DATA_NORMALIZED!FC155</f>
        <v>0</v>
      </c>
      <c r="FD155" s="96">
        <f>MASTER_DATA_NORMALIZED!FD155</f>
        <v>0</v>
      </c>
      <c r="FE155" s="96">
        <f>MASTER_DATA_NORMALIZED!FE155</f>
        <v>0</v>
      </c>
      <c r="FF155" s="96">
        <f>MASTER_DATA_NORMALIZED!FF155</f>
        <v>0</v>
      </c>
      <c r="FG155" s="96">
        <f>MASTER_DATA_NORMALIZED!FG155</f>
        <v>0</v>
      </c>
      <c r="FH155" s="96">
        <f>MASTER_DATA_NORMALIZED!FH155</f>
        <v>0</v>
      </c>
      <c r="FI155" s="96">
        <f>MASTER_DATA_NORMALIZED!FI155</f>
        <v>0</v>
      </c>
      <c r="FJ155" s="96">
        <f>MASTER_DATA_NORMALIZED!FJ155</f>
        <v>0</v>
      </c>
      <c r="FK155" s="96">
        <f>MASTER_DATA_NORMALIZED!FK155</f>
        <v>0</v>
      </c>
      <c r="FL155" s="96">
        <f>MASTER_DATA_NORMALIZED!FL155</f>
        <v>0</v>
      </c>
      <c r="FM155" s="96">
        <f>MASTER_DATA_NORMALIZED!FM155</f>
        <v>0</v>
      </c>
      <c r="FN155" s="96">
        <f>MASTER_DATA_NORMALIZED!FN155</f>
        <v>0</v>
      </c>
      <c r="FO155" s="96">
        <f>MASTER_DATA_NORMALIZED!FO155</f>
        <v>0</v>
      </c>
      <c r="FP155" s="96">
        <f>MASTER_DATA_NORMALIZED!FP155</f>
        <v>0</v>
      </c>
      <c r="FQ155" s="96">
        <f>MASTER_DATA_NORMALIZED!FQ155</f>
        <v>0</v>
      </c>
      <c r="FR155" s="96">
        <f>MASTER_DATA_NORMALIZED!FR155</f>
        <v>0</v>
      </c>
      <c r="FS155" s="96">
        <f>MASTER_DATA_NORMALIZED!FS155</f>
        <v>0</v>
      </c>
      <c r="FT155" s="96">
        <f>MASTER_DATA_NORMALIZED!FT155</f>
        <v>0</v>
      </c>
      <c r="FU155" s="96">
        <f>MASTER_DATA_NORMALIZED!FU155</f>
        <v>0</v>
      </c>
      <c r="FV155" s="96">
        <f>MASTER_DATA_NORMALIZED!FV155</f>
        <v>0</v>
      </c>
      <c r="FW155" s="96">
        <f>MASTER_DATA_NORMALIZED!FW155</f>
        <v>0</v>
      </c>
      <c r="FX155" s="96">
        <f>MASTER_DATA_NORMALIZED!FX155</f>
        <v>0</v>
      </c>
      <c r="FY155" s="96">
        <f>MASTER_DATA_NORMALIZED!FY155</f>
        <v>0</v>
      </c>
      <c r="FZ155" s="96">
        <f>MASTER_DATA_NORMALIZED!FZ155</f>
        <v>0</v>
      </c>
      <c r="GA155" s="96">
        <f>MASTER_DATA_NORMALIZED!GA155</f>
        <v>0</v>
      </c>
      <c r="GB155" s="96">
        <f>MASTER_DATA_NORMALIZED!GB155</f>
        <v>0</v>
      </c>
      <c r="GC155" s="96">
        <f>MASTER_DATA_NORMALIZED!GC155</f>
        <v>0</v>
      </c>
      <c r="GD155" s="96">
        <f>MASTER_DATA_NORMALIZED!GD155</f>
        <v>0</v>
      </c>
      <c r="GE155" s="96">
        <f>MASTER_DATA_NORMALIZED!GE155</f>
        <v>0</v>
      </c>
      <c r="GF155" s="96">
        <f>MASTER_DATA_NORMALIZED!GF155</f>
        <v>0</v>
      </c>
      <c r="GG155" s="96">
        <f>MASTER_DATA_NORMALIZED!GG155</f>
        <v>0</v>
      </c>
      <c r="GH155" s="96">
        <f>MASTER_DATA_NORMALIZED!GH155</f>
        <v>0</v>
      </c>
      <c r="GI155" s="96">
        <f>MASTER_DATA_NORMALIZED!GI155</f>
        <v>0</v>
      </c>
      <c r="GJ155" s="96">
        <f>MASTER_DATA_NORMALIZED!GJ155</f>
        <v>0</v>
      </c>
      <c r="GK155" s="96">
        <f>MASTER_DATA_NORMALIZED!GK155</f>
        <v>0</v>
      </c>
      <c r="GL155" s="96">
        <f>MASTER_DATA_NORMALIZED!GL155</f>
        <v>0</v>
      </c>
      <c r="GM155" s="96">
        <f>MASTER_DATA_NORMALIZED!GM155</f>
        <v>0</v>
      </c>
      <c r="GN155" s="96">
        <f>MASTER_DATA_NORMALIZED!GN155</f>
        <v>0</v>
      </c>
      <c r="GO155" s="96">
        <f>MASTER_DATA_NORMALIZED!GO155</f>
        <v>0</v>
      </c>
      <c r="GP155" s="96">
        <f>MASTER_DATA_NORMALIZED!GP155</f>
        <v>0</v>
      </c>
      <c r="GQ155" s="96">
        <f>MASTER_DATA_NORMALIZED!GQ155</f>
        <v>0</v>
      </c>
      <c r="GR155" s="96">
        <f>MASTER_DATA_NORMALIZED!GR155</f>
        <v>0</v>
      </c>
      <c r="GS155" s="96">
        <f>MASTER_DATA_NORMALIZED!GS155</f>
        <v>0</v>
      </c>
      <c r="GT155" s="96">
        <f>MASTER_DATA_NORMALIZED!GT155</f>
        <v>0</v>
      </c>
      <c r="GU155" s="96">
        <f>MASTER_DATA_NORMALIZED!GU155</f>
        <v>0</v>
      </c>
      <c r="GV155" s="96">
        <f>MASTER_DATA_NORMALIZED!GV155</f>
        <v>0</v>
      </c>
      <c r="GW155" s="96" t="e">
        <f>MASTER_DATA_NORMALIZED!GW155</f>
        <v>#REF!</v>
      </c>
      <c r="GX155" s="96" t="e">
        <f>MASTER_DATA_NORMALIZED!GX155</f>
        <v>#REF!</v>
      </c>
      <c r="GY155" s="96" t="e">
        <f>MASTER_DATA_NORMALIZED!GY155</f>
        <v>#REF!</v>
      </c>
    </row>
    <row r="156" spans="2:207" ht="17.25" hidden="1" outlineLevel="2" x14ac:dyDescent="0.3">
      <c r="B156" s="183">
        <f t="shared" si="14"/>
        <v>30</v>
      </c>
      <c r="C156" s="51">
        <f t="shared" si="15"/>
        <v>341</v>
      </c>
      <c r="D156" s="77"/>
      <c r="E156" s="52"/>
      <c r="F156" s="52">
        <v>341</v>
      </c>
      <c r="G156" s="78"/>
      <c r="H156" s="35" t="s">
        <v>154</v>
      </c>
      <c r="I156" s="97">
        <f>MASTER_DATA_NORMALIZED!I149</f>
        <v>0</v>
      </c>
      <c r="J156" s="97">
        <f>MASTER_DATA_NORMALIZED!J149</f>
        <v>0</v>
      </c>
      <c r="K156" s="97">
        <f>MASTER_DATA_NORMALIZED!K149</f>
        <v>0</v>
      </c>
      <c r="L156" s="97">
        <f>MASTER_DATA_NORMALIZED!L156</f>
        <v>0</v>
      </c>
      <c r="M156" s="97">
        <f>MASTER_DATA_NORMALIZED!M156</f>
        <v>0</v>
      </c>
      <c r="N156" s="97">
        <f>MASTER_DATA_NORMALIZED!N156</f>
        <v>0</v>
      </c>
      <c r="O156" s="97">
        <f>MASTER_DATA_NORMALIZED!O156</f>
        <v>0</v>
      </c>
      <c r="P156" s="97">
        <f>MASTER_DATA_NORMALIZED!P156</f>
        <v>0</v>
      </c>
      <c r="Q156" s="97">
        <f>MASTER_DATA_NORMALIZED!Q156</f>
        <v>0</v>
      </c>
      <c r="R156" s="97">
        <f>MASTER_DATA_NORMALIZED!R156</f>
        <v>0</v>
      </c>
      <c r="S156" s="97">
        <f>MASTER_DATA_NORMALIZED!S156</f>
        <v>0</v>
      </c>
      <c r="T156" s="97">
        <f>MASTER_DATA_NORMALIZED!T156</f>
        <v>0</v>
      </c>
      <c r="U156" s="97">
        <f>MASTER_DATA_NORMALIZED!U156</f>
        <v>0</v>
      </c>
      <c r="V156" s="97">
        <f>MASTER_DATA_NORMALIZED!V156</f>
        <v>0</v>
      </c>
      <c r="W156" s="97">
        <f>MASTER_DATA_NORMALIZED!W156</f>
        <v>0</v>
      </c>
      <c r="X156" s="97">
        <f>MASTER_DATA_NORMALIZED!X156</f>
        <v>0</v>
      </c>
      <c r="Y156" s="97">
        <f>MASTER_DATA_NORMALIZED!Y156</f>
        <v>0</v>
      </c>
      <c r="Z156" s="97">
        <f>MASTER_DATA_NORMALIZED!Z156</f>
        <v>0</v>
      </c>
      <c r="AA156" s="97">
        <f>MASTER_DATA_NORMALIZED!AA156</f>
        <v>0</v>
      </c>
      <c r="AB156" s="97">
        <f>MASTER_DATA_NORMALIZED!AB156</f>
        <v>0</v>
      </c>
      <c r="AC156" s="97">
        <f>MASTER_DATA_NORMALIZED!AC156</f>
        <v>0</v>
      </c>
      <c r="AD156" s="97">
        <f>MASTER_DATA_NORMALIZED!AD156</f>
        <v>0</v>
      </c>
      <c r="AE156" s="97">
        <f>MASTER_DATA_NORMALIZED!AE156</f>
        <v>0</v>
      </c>
      <c r="AF156" s="97">
        <f>MASTER_DATA_NORMALIZED!AF156</f>
        <v>0</v>
      </c>
      <c r="AG156" s="97">
        <f>MASTER_DATA_NORMALIZED!AG156</f>
        <v>0</v>
      </c>
      <c r="AH156" s="97">
        <f>MASTER_DATA_NORMALIZED!AH156</f>
        <v>0</v>
      </c>
      <c r="AI156" s="97">
        <f>MASTER_DATA_NORMALIZED!AI156</f>
        <v>0</v>
      </c>
      <c r="AJ156" s="97">
        <f>MASTER_DATA_NORMALIZED!AJ156</f>
        <v>0</v>
      </c>
      <c r="AK156" s="97">
        <f>MASTER_DATA_NORMALIZED!AK156</f>
        <v>0</v>
      </c>
      <c r="AL156" s="97">
        <f>MASTER_DATA_NORMALIZED!AL156</f>
        <v>0</v>
      </c>
      <c r="AM156" s="97">
        <f>MASTER_DATA_NORMALIZED!AM156</f>
        <v>0</v>
      </c>
      <c r="AN156" s="97">
        <f>MASTER_DATA_NORMALIZED!AN156</f>
        <v>0</v>
      </c>
      <c r="AO156" s="97">
        <f>MASTER_DATA_NORMALIZED!AO156</f>
        <v>0</v>
      </c>
      <c r="AP156" s="97">
        <f>MASTER_DATA_NORMALIZED!AP156</f>
        <v>0</v>
      </c>
      <c r="AQ156" s="97">
        <f>MASTER_DATA_NORMALIZED!AQ156</f>
        <v>0</v>
      </c>
      <c r="AR156" s="97">
        <f>MASTER_DATA_NORMALIZED!AR156</f>
        <v>0</v>
      </c>
      <c r="AS156" s="97">
        <f>MASTER_DATA_NORMALIZED!AS156</f>
        <v>0</v>
      </c>
      <c r="AT156" s="97">
        <f>MASTER_DATA_NORMALIZED!AT156</f>
        <v>0</v>
      </c>
      <c r="AU156" s="97">
        <f>MASTER_DATA_NORMALIZED!AU156</f>
        <v>0</v>
      </c>
      <c r="AV156" s="97">
        <f>MASTER_DATA_NORMALIZED!AV156</f>
        <v>0</v>
      </c>
      <c r="AW156" s="97">
        <f>MASTER_DATA_NORMALIZED!AW156</f>
        <v>0</v>
      </c>
      <c r="AX156" s="97">
        <f>MASTER_DATA_NORMALIZED!AX156</f>
        <v>0</v>
      </c>
      <c r="AY156" s="97">
        <f>MASTER_DATA_NORMALIZED!AY156</f>
        <v>0</v>
      </c>
      <c r="AZ156" s="97">
        <f>MASTER_DATA_NORMALIZED!AZ156</f>
        <v>0</v>
      </c>
      <c r="BA156" s="97">
        <f>MASTER_DATA_NORMALIZED!BA156</f>
        <v>0</v>
      </c>
      <c r="BB156" s="97">
        <f>MASTER_DATA_NORMALIZED!BB156</f>
        <v>0</v>
      </c>
      <c r="BC156" s="97">
        <f>MASTER_DATA_NORMALIZED!BC156</f>
        <v>0</v>
      </c>
      <c r="BD156" s="97">
        <f>MASTER_DATA_NORMALIZED!BD156</f>
        <v>0</v>
      </c>
      <c r="BE156" s="97">
        <f>MASTER_DATA_NORMALIZED!BE156</f>
        <v>0</v>
      </c>
      <c r="BF156" s="97">
        <f>MASTER_DATA_NORMALIZED!BF156</f>
        <v>0</v>
      </c>
      <c r="BG156" s="97">
        <f>MASTER_DATA_NORMALIZED!BG156</f>
        <v>0</v>
      </c>
      <c r="BH156" s="97">
        <f>MASTER_DATA_NORMALIZED!BH156</f>
        <v>0</v>
      </c>
      <c r="BI156" s="97">
        <f>MASTER_DATA_NORMALIZED!BI156</f>
        <v>0</v>
      </c>
      <c r="BJ156" s="97">
        <f>MASTER_DATA_NORMALIZED!BJ156</f>
        <v>0</v>
      </c>
      <c r="BK156" s="97">
        <f>MASTER_DATA_NORMALIZED!BK156</f>
        <v>0</v>
      </c>
      <c r="BL156" s="97">
        <f>MASTER_DATA_NORMALIZED!BL156</f>
        <v>0</v>
      </c>
      <c r="BM156" s="97">
        <f>MASTER_DATA_NORMALIZED!BM156</f>
        <v>0</v>
      </c>
      <c r="BN156" s="97">
        <f>MASTER_DATA_NORMALIZED!BN156</f>
        <v>0</v>
      </c>
      <c r="BO156" s="97">
        <f>MASTER_DATA_NORMALIZED!BO156</f>
        <v>0</v>
      </c>
      <c r="BP156" s="97">
        <f>MASTER_DATA_NORMALIZED!BP156</f>
        <v>0</v>
      </c>
      <c r="BQ156" s="97">
        <f>MASTER_DATA_NORMALIZED!BQ156</f>
        <v>0</v>
      </c>
      <c r="BR156" s="97">
        <f>MASTER_DATA_NORMALIZED!BR156</f>
        <v>0</v>
      </c>
      <c r="BS156" s="97">
        <f>MASTER_DATA_NORMALIZED!BS156</f>
        <v>0</v>
      </c>
      <c r="BT156" s="97">
        <f>MASTER_DATA_NORMALIZED!BT156</f>
        <v>0</v>
      </c>
      <c r="BU156" s="97">
        <f>MASTER_DATA_NORMALIZED!BU156</f>
        <v>0</v>
      </c>
      <c r="BV156" s="97">
        <f>MASTER_DATA_NORMALIZED!BV156</f>
        <v>0</v>
      </c>
      <c r="BW156" s="97">
        <f>MASTER_DATA_NORMALIZED!BW156</f>
        <v>0</v>
      </c>
      <c r="BX156" s="97">
        <f>MASTER_DATA_NORMALIZED!BX156</f>
        <v>0</v>
      </c>
      <c r="BY156" s="97">
        <f>MASTER_DATA_NORMALIZED!BY156</f>
        <v>0</v>
      </c>
      <c r="BZ156" s="97">
        <f>MASTER_DATA_NORMALIZED!BZ156</f>
        <v>0</v>
      </c>
      <c r="CA156" s="97">
        <f>MASTER_DATA_NORMALIZED!CA156</f>
        <v>0</v>
      </c>
      <c r="CB156" s="97">
        <f>MASTER_DATA_NORMALIZED!CB156</f>
        <v>0</v>
      </c>
      <c r="CC156" s="97">
        <f>MASTER_DATA_NORMALIZED!CC156</f>
        <v>0</v>
      </c>
      <c r="CD156" s="97">
        <f>MASTER_DATA_NORMALIZED!CD156</f>
        <v>0</v>
      </c>
      <c r="CE156" s="97">
        <f>MASTER_DATA_NORMALIZED!CE156</f>
        <v>0</v>
      </c>
      <c r="CF156" s="97">
        <f>MASTER_DATA_NORMALIZED!CF156</f>
        <v>0</v>
      </c>
      <c r="CG156" s="97">
        <f>MASTER_DATA_NORMALIZED!CG156</f>
        <v>0</v>
      </c>
      <c r="CH156" s="97">
        <f>MASTER_DATA_NORMALIZED!CH156</f>
        <v>0</v>
      </c>
      <c r="CI156" s="97">
        <f>MASTER_DATA_NORMALIZED!CI156</f>
        <v>0</v>
      </c>
      <c r="CJ156" s="97">
        <f>MASTER_DATA_NORMALIZED!CJ156</f>
        <v>0</v>
      </c>
      <c r="CK156" s="97">
        <f>MASTER_DATA_NORMALIZED!CK156</f>
        <v>0</v>
      </c>
      <c r="CL156" s="97">
        <f>MASTER_DATA_NORMALIZED!CL156</f>
        <v>0</v>
      </c>
      <c r="CM156" s="97">
        <f>MASTER_DATA_NORMALIZED!CM156</f>
        <v>0</v>
      </c>
      <c r="CN156" s="97">
        <f>MASTER_DATA_NORMALIZED!CN156</f>
        <v>0</v>
      </c>
      <c r="CO156" s="97">
        <f>MASTER_DATA_NORMALIZED!CO156</f>
        <v>0</v>
      </c>
      <c r="CP156" s="97">
        <f>MASTER_DATA_NORMALIZED!CP156</f>
        <v>0</v>
      </c>
      <c r="CQ156" s="97">
        <f>MASTER_DATA_NORMALIZED!CQ156</f>
        <v>0</v>
      </c>
      <c r="CR156" s="97">
        <f>MASTER_DATA_NORMALIZED!CR156</f>
        <v>0</v>
      </c>
      <c r="CS156" s="97">
        <f>MASTER_DATA_NORMALIZED!CS156</f>
        <v>0</v>
      </c>
      <c r="CT156" s="97">
        <f>MASTER_DATA_NORMALIZED!CT156</f>
        <v>0</v>
      </c>
      <c r="CU156" s="97">
        <f>MASTER_DATA_NORMALIZED!CU156</f>
        <v>0</v>
      </c>
      <c r="CV156" s="97">
        <f>MASTER_DATA_NORMALIZED!CV156</f>
        <v>0</v>
      </c>
      <c r="CW156" s="97">
        <f>MASTER_DATA_NORMALIZED!CW156</f>
        <v>0</v>
      </c>
      <c r="CX156" s="97">
        <f>MASTER_DATA_NORMALIZED!CX156</f>
        <v>0</v>
      </c>
      <c r="CY156" s="97">
        <f>MASTER_DATA_NORMALIZED!CY156</f>
        <v>0</v>
      </c>
      <c r="CZ156" s="97">
        <f>MASTER_DATA_NORMALIZED!CZ156</f>
        <v>0</v>
      </c>
      <c r="DA156" s="97" t="e">
        <f>MASTER_DATA_NORMALIZED!DA156</f>
        <v>#DIV/0!</v>
      </c>
      <c r="DB156" s="97" t="e">
        <f>MASTER_DATA_NORMALIZED!DB156</f>
        <v>#DIV/0!</v>
      </c>
      <c r="DC156" s="97" t="e">
        <f>MASTER_DATA_NORMALIZED!DC156</f>
        <v>#DIV/0!</v>
      </c>
      <c r="DD156" s="97" t="e">
        <f>MASTER_DATA_NORMALIZED!DD156</f>
        <v>#N/A</v>
      </c>
      <c r="DE156" s="97">
        <f>MASTER_DATA_NORMALIZED!DE156</f>
        <v>0</v>
      </c>
      <c r="DF156" s="97">
        <f>MASTER_DATA_NORMALIZED!DF156</f>
        <v>0</v>
      </c>
      <c r="DG156" s="97">
        <f>MASTER_DATA_NORMALIZED!DG156</f>
        <v>0</v>
      </c>
      <c r="DH156" s="97">
        <f>MASTER_DATA_NORMALIZED!DH156</f>
        <v>0</v>
      </c>
      <c r="DI156" s="97">
        <f>MASTER_DATA_NORMALIZED!DI156</f>
        <v>0</v>
      </c>
      <c r="DJ156" s="97">
        <f>MASTER_DATA_NORMALIZED!DJ156</f>
        <v>0</v>
      </c>
      <c r="DK156" s="97">
        <f>MASTER_DATA_NORMALIZED!DK156</f>
        <v>0</v>
      </c>
      <c r="DL156" s="97">
        <f>MASTER_DATA_NORMALIZED!DL156</f>
        <v>0</v>
      </c>
      <c r="DM156" s="97">
        <f>MASTER_DATA_NORMALIZED!DM156</f>
        <v>0</v>
      </c>
      <c r="DN156" s="97">
        <f>MASTER_DATA_NORMALIZED!DN156</f>
        <v>0</v>
      </c>
      <c r="DO156" s="97">
        <f>MASTER_DATA_NORMALIZED!DO156</f>
        <v>0</v>
      </c>
      <c r="DP156" s="97">
        <f>MASTER_DATA_NORMALIZED!DP156</f>
        <v>0</v>
      </c>
      <c r="DQ156" s="97">
        <f>MASTER_DATA_NORMALIZED!DQ156</f>
        <v>0</v>
      </c>
      <c r="DR156" s="97">
        <f>MASTER_DATA_NORMALIZED!DR156</f>
        <v>0</v>
      </c>
      <c r="DS156" s="97">
        <f>MASTER_DATA_NORMALIZED!DS156</f>
        <v>0</v>
      </c>
      <c r="DT156" s="97">
        <f>MASTER_DATA_NORMALIZED!DT156</f>
        <v>0</v>
      </c>
      <c r="DU156" s="97">
        <f>MASTER_DATA_NORMALIZED!DU156</f>
        <v>0</v>
      </c>
      <c r="DV156" s="97">
        <f>MASTER_DATA_NORMALIZED!DV156</f>
        <v>0</v>
      </c>
      <c r="DW156" s="97">
        <f>MASTER_DATA_NORMALIZED!DW156</f>
        <v>0</v>
      </c>
      <c r="DX156" s="97">
        <f>MASTER_DATA_NORMALIZED!DX156</f>
        <v>0</v>
      </c>
      <c r="DY156" s="97">
        <f>MASTER_DATA_NORMALIZED!DY156</f>
        <v>0</v>
      </c>
      <c r="DZ156" s="97">
        <f>MASTER_DATA_NORMALIZED!DZ156</f>
        <v>0</v>
      </c>
      <c r="EA156" s="97">
        <f>MASTER_DATA_NORMALIZED!EA156</f>
        <v>0</v>
      </c>
      <c r="EB156" s="97">
        <f>MASTER_DATA_NORMALIZED!EB156</f>
        <v>0</v>
      </c>
      <c r="EC156" s="97" t="e">
        <f>MASTER_DATA_NORMALIZED!EC156</f>
        <v>#DIV/0!</v>
      </c>
      <c r="ED156" s="97" t="e">
        <f>MASTER_DATA_NORMALIZED!ED156</f>
        <v>#DIV/0!</v>
      </c>
      <c r="EE156" s="97" t="e">
        <f>MASTER_DATA_NORMALIZED!EE156</f>
        <v>#DIV/0!</v>
      </c>
      <c r="EF156" s="97" t="e">
        <f>MASTER_DATA_NORMALIZED!EF156</f>
        <v>#VALUE!</v>
      </c>
      <c r="EG156" s="97">
        <f>MASTER_DATA_NORMALIZED!EG156</f>
        <v>0</v>
      </c>
      <c r="EH156" s="97">
        <f>MASTER_DATA_NORMALIZED!EH156</f>
        <v>0</v>
      </c>
      <c r="EI156" s="97">
        <f>MASTER_DATA_NORMALIZED!EI156</f>
        <v>0</v>
      </c>
      <c r="EJ156" s="97">
        <f>MASTER_DATA_NORMALIZED!EJ156</f>
        <v>0</v>
      </c>
      <c r="EK156" s="97">
        <f>MASTER_DATA_NORMALIZED!EK156</f>
        <v>0</v>
      </c>
      <c r="EL156" s="97">
        <f>MASTER_DATA_NORMALIZED!EL156</f>
        <v>0</v>
      </c>
      <c r="EM156" s="97">
        <f>MASTER_DATA_NORMALIZED!EM156</f>
        <v>0</v>
      </c>
      <c r="EN156" s="97">
        <f>MASTER_DATA_NORMALIZED!EN156</f>
        <v>0</v>
      </c>
      <c r="EO156" s="97">
        <f>MASTER_DATA_NORMALIZED!EO156</f>
        <v>0</v>
      </c>
      <c r="EP156" s="97">
        <f>MASTER_DATA_NORMALIZED!EP156</f>
        <v>0</v>
      </c>
      <c r="EQ156" s="97">
        <f>MASTER_DATA_NORMALIZED!EQ156</f>
        <v>0</v>
      </c>
      <c r="ER156" s="97">
        <f>MASTER_DATA_NORMALIZED!ER156</f>
        <v>0</v>
      </c>
      <c r="ES156" s="97">
        <f>MASTER_DATA_NORMALIZED!ES156</f>
        <v>0</v>
      </c>
      <c r="ET156" s="97">
        <f>MASTER_DATA_NORMALIZED!ET156</f>
        <v>0</v>
      </c>
      <c r="EU156" s="97">
        <f>MASTER_DATA_NORMALIZED!EU156</f>
        <v>0</v>
      </c>
      <c r="EV156" s="97">
        <f>MASTER_DATA_NORMALIZED!EV156</f>
        <v>0</v>
      </c>
      <c r="EW156" s="97">
        <f>MASTER_DATA_NORMALIZED!EW156</f>
        <v>0</v>
      </c>
      <c r="EX156" s="97">
        <f>MASTER_DATA_NORMALIZED!EX156</f>
        <v>0</v>
      </c>
      <c r="EY156" s="97">
        <f>MASTER_DATA_NORMALIZED!EY156</f>
        <v>0</v>
      </c>
      <c r="EZ156" s="97">
        <f>MASTER_DATA_NORMALIZED!EZ156</f>
        <v>0</v>
      </c>
      <c r="FA156" s="97">
        <f>MASTER_DATA_NORMALIZED!FA156</f>
        <v>0</v>
      </c>
      <c r="FB156" s="97">
        <f>MASTER_DATA_NORMALIZED!FB156</f>
        <v>0</v>
      </c>
      <c r="FC156" s="97">
        <f>MASTER_DATA_NORMALIZED!FC156</f>
        <v>0</v>
      </c>
      <c r="FD156" s="97">
        <f>MASTER_DATA_NORMALIZED!FD156</f>
        <v>0</v>
      </c>
      <c r="FE156" s="97">
        <f>MASTER_DATA_NORMALIZED!FE156</f>
        <v>0</v>
      </c>
      <c r="FF156" s="97">
        <f>MASTER_DATA_NORMALIZED!FF156</f>
        <v>0</v>
      </c>
      <c r="FG156" s="97">
        <f>MASTER_DATA_NORMALIZED!FG156</f>
        <v>0</v>
      </c>
      <c r="FH156" s="97">
        <f>MASTER_DATA_NORMALIZED!FH156</f>
        <v>0</v>
      </c>
      <c r="FI156" s="97">
        <f>MASTER_DATA_NORMALIZED!FI156</f>
        <v>0</v>
      </c>
      <c r="FJ156" s="97">
        <f>MASTER_DATA_NORMALIZED!FJ156</f>
        <v>0</v>
      </c>
      <c r="FK156" s="97">
        <f>MASTER_DATA_NORMALIZED!FK156</f>
        <v>0</v>
      </c>
      <c r="FL156" s="97">
        <f>MASTER_DATA_NORMALIZED!FL156</f>
        <v>0</v>
      </c>
      <c r="FM156" s="97">
        <f>MASTER_DATA_NORMALIZED!FM156</f>
        <v>0</v>
      </c>
      <c r="FN156" s="97">
        <f>MASTER_DATA_NORMALIZED!FN156</f>
        <v>0</v>
      </c>
      <c r="FO156" s="97">
        <f>MASTER_DATA_NORMALIZED!FO156</f>
        <v>0</v>
      </c>
      <c r="FP156" s="97">
        <f>MASTER_DATA_NORMALIZED!FP156</f>
        <v>0</v>
      </c>
      <c r="FQ156" s="97">
        <f>MASTER_DATA_NORMALIZED!FQ156</f>
        <v>0</v>
      </c>
      <c r="FR156" s="97">
        <f>MASTER_DATA_NORMALIZED!FR156</f>
        <v>0</v>
      </c>
      <c r="FS156" s="97">
        <f>MASTER_DATA_NORMALIZED!FS156</f>
        <v>0</v>
      </c>
      <c r="FT156" s="97">
        <f>MASTER_DATA_NORMALIZED!FT156</f>
        <v>0</v>
      </c>
      <c r="FU156" s="97">
        <f>MASTER_DATA_NORMALIZED!FU156</f>
        <v>0</v>
      </c>
      <c r="FV156" s="97">
        <f>MASTER_DATA_NORMALIZED!FV156</f>
        <v>0</v>
      </c>
      <c r="FW156" s="97">
        <f>MASTER_DATA_NORMALIZED!FW156</f>
        <v>0</v>
      </c>
      <c r="FX156" s="97">
        <f>MASTER_DATA_NORMALIZED!FX156</f>
        <v>0</v>
      </c>
      <c r="FY156" s="97">
        <f>MASTER_DATA_NORMALIZED!FY156</f>
        <v>0</v>
      </c>
      <c r="FZ156" s="97">
        <f>MASTER_DATA_NORMALIZED!FZ156</f>
        <v>0</v>
      </c>
      <c r="GA156" s="97">
        <f>MASTER_DATA_NORMALIZED!GA156</f>
        <v>0</v>
      </c>
      <c r="GB156" s="97">
        <f>MASTER_DATA_NORMALIZED!GB156</f>
        <v>0</v>
      </c>
      <c r="GC156" s="97">
        <f>MASTER_DATA_NORMALIZED!GC156</f>
        <v>0</v>
      </c>
      <c r="GD156" s="97">
        <f>MASTER_DATA_NORMALIZED!GD156</f>
        <v>0</v>
      </c>
      <c r="GE156" s="97">
        <f>MASTER_DATA_NORMALIZED!GE156</f>
        <v>0</v>
      </c>
      <c r="GF156" s="97">
        <f>MASTER_DATA_NORMALIZED!GF156</f>
        <v>0</v>
      </c>
      <c r="GG156" s="97">
        <f>MASTER_DATA_NORMALIZED!GG156</f>
        <v>0</v>
      </c>
      <c r="GH156" s="97">
        <f>MASTER_DATA_NORMALIZED!GH156</f>
        <v>0</v>
      </c>
      <c r="GI156" s="97">
        <f>MASTER_DATA_NORMALIZED!GI156</f>
        <v>0</v>
      </c>
      <c r="GJ156" s="97">
        <f>MASTER_DATA_NORMALIZED!GJ156</f>
        <v>0</v>
      </c>
      <c r="GK156" s="97">
        <f>MASTER_DATA_NORMALIZED!GK156</f>
        <v>0</v>
      </c>
      <c r="GL156" s="97">
        <f>MASTER_DATA_NORMALIZED!GL156</f>
        <v>0</v>
      </c>
      <c r="GM156" s="97">
        <f>MASTER_DATA_NORMALIZED!GM156</f>
        <v>0</v>
      </c>
      <c r="GN156" s="97">
        <f>MASTER_DATA_NORMALIZED!GN156</f>
        <v>0</v>
      </c>
      <c r="GO156" s="97">
        <f>MASTER_DATA_NORMALIZED!GO156</f>
        <v>0</v>
      </c>
      <c r="GP156" s="97">
        <f>MASTER_DATA_NORMALIZED!GP156</f>
        <v>0</v>
      </c>
      <c r="GQ156" s="97">
        <f>MASTER_DATA_NORMALIZED!GQ156</f>
        <v>0</v>
      </c>
      <c r="GR156" s="97">
        <f>MASTER_DATA_NORMALIZED!GR156</f>
        <v>0</v>
      </c>
      <c r="GS156" s="97">
        <f>MASTER_DATA_NORMALIZED!GS156</f>
        <v>0</v>
      </c>
      <c r="GT156" s="97">
        <f>MASTER_DATA_NORMALIZED!GT156</f>
        <v>0</v>
      </c>
      <c r="GU156" s="97">
        <f>MASTER_DATA_NORMALIZED!GU156</f>
        <v>0</v>
      </c>
      <c r="GV156" s="97">
        <f>MASTER_DATA_NORMALIZED!GV156</f>
        <v>0</v>
      </c>
      <c r="GW156" s="97" t="e">
        <f>MASTER_DATA_NORMALIZED!GW156</f>
        <v>#REF!</v>
      </c>
      <c r="GX156" s="97" t="e">
        <f>MASTER_DATA_NORMALIZED!GX156</f>
        <v>#REF!</v>
      </c>
      <c r="GY156" s="97" t="e">
        <f>MASTER_DATA_NORMALIZED!GY156</f>
        <v>#REF!</v>
      </c>
    </row>
    <row r="157" spans="2:207" ht="17.25" hidden="1" outlineLevel="2" x14ac:dyDescent="0.3">
      <c r="B157" s="183">
        <f t="shared" si="14"/>
        <v>30</v>
      </c>
      <c r="C157" s="51">
        <f t="shared" si="15"/>
        <v>342</v>
      </c>
      <c r="D157" s="77"/>
      <c r="E157" s="52"/>
      <c r="F157" s="52">
        <v>342</v>
      </c>
      <c r="G157" s="78"/>
      <c r="H157" s="35" t="s">
        <v>155</v>
      </c>
      <c r="I157" s="97">
        <f>MASTER_DATA_NORMALIZED!I150</f>
        <v>0</v>
      </c>
      <c r="J157" s="97">
        <f>MASTER_DATA_NORMALIZED!J150</f>
        <v>0</v>
      </c>
      <c r="K157" s="97">
        <f>MASTER_DATA_NORMALIZED!K150</f>
        <v>0</v>
      </c>
      <c r="L157" s="97">
        <f>MASTER_DATA_NORMALIZED!L157</f>
        <v>0</v>
      </c>
      <c r="M157" s="97">
        <f>MASTER_DATA_NORMALIZED!M157</f>
        <v>0</v>
      </c>
      <c r="N157" s="97">
        <f>MASTER_DATA_NORMALIZED!N157</f>
        <v>0</v>
      </c>
      <c r="O157" s="97">
        <f>MASTER_DATA_NORMALIZED!O157</f>
        <v>0</v>
      </c>
      <c r="P157" s="97">
        <f>MASTER_DATA_NORMALIZED!P157</f>
        <v>0</v>
      </c>
      <c r="Q157" s="97">
        <f>MASTER_DATA_NORMALIZED!Q157</f>
        <v>0</v>
      </c>
      <c r="R157" s="97">
        <f>MASTER_DATA_NORMALIZED!R157</f>
        <v>0</v>
      </c>
      <c r="S157" s="97">
        <f>MASTER_DATA_NORMALIZED!S157</f>
        <v>0</v>
      </c>
      <c r="T157" s="97">
        <f>MASTER_DATA_NORMALIZED!T157</f>
        <v>0</v>
      </c>
      <c r="U157" s="97">
        <f>MASTER_DATA_NORMALIZED!U157</f>
        <v>0</v>
      </c>
      <c r="V157" s="97">
        <f>MASTER_DATA_NORMALIZED!V157</f>
        <v>0</v>
      </c>
      <c r="W157" s="97">
        <f>MASTER_DATA_NORMALIZED!W157</f>
        <v>0</v>
      </c>
      <c r="X157" s="97">
        <f>MASTER_DATA_NORMALIZED!X157</f>
        <v>0</v>
      </c>
      <c r="Y157" s="97">
        <f>MASTER_DATA_NORMALIZED!Y157</f>
        <v>0</v>
      </c>
      <c r="Z157" s="97">
        <f>MASTER_DATA_NORMALIZED!Z157</f>
        <v>0</v>
      </c>
      <c r="AA157" s="97">
        <f>MASTER_DATA_NORMALIZED!AA157</f>
        <v>0</v>
      </c>
      <c r="AB157" s="97">
        <f>MASTER_DATA_NORMALIZED!AB157</f>
        <v>0</v>
      </c>
      <c r="AC157" s="97">
        <f>MASTER_DATA_NORMALIZED!AC157</f>
        <v>0</v>
      </c>
      <c r="AD157" s="97">
        <f>MASTER_DATA_NORMALIZED!AD157</f>
        <v>0</v>
      </c>
      <c r="AE157" s="97">
        <f>MASTER_DATA_NORMALIZED!AE157</f>
        <v>0</v>
      </c>
      <c r="AF157" s="97">
        <f>MASTER_DATA_NORMALIZED!AF157</f>
        <v>0</v>
      </c>
      <c r="AG157" s="97">
        <f>MASTER_DATA_NORMALIZED!AG157</f>
        <v>0</v>
      </c>
      <c r="AH157" s="97">
        <f>MASTER_DATA_NORMALIZED!AH157</f>
        <v>0</v>
      </c>
      <c r="AI157" s="97">
        <f>MASTER_DATA_NORMALIZED!AI157</f>
        <v>0</v>
      </c>
      <c r="AJ157" s="97">
        <f>MASTER_DATA_NORMALIZED!AJ157</f>
        <v>0</v>
      </c>
      <c r="AK157" s="97">
        <f>MASTER_DATA_NORMALIZED!AK157</f>
        <v>0</v>
      </c>
      <c r="AL157" s="97">
        <f>MASTER_DATA_NORMALIZED!AL157</f>
        <v>0</v>
      </c>
      <c r="AM157" s="97">
        <f>MASTER_DATA_NORMALIZED!AM157</f>
        <v>0</v>
      </c>
      <c r="AN157" s="97">
        <f>MASTER_DATA_NORMALIZED!AN157</f>
        <v>0</v>
      </c>
      <c r="AO157" s="97">
        <f>MASTER_DATA_NORMALIZED!AO157</f>
        <v>0</v>
      </c>
      <c r="AP157" s="97">
        <f>MASTER_DATA_NORMALIZED!AP157</f>
        <v>0</v>
      </c>
      <c r="AQ157" s="97">
        <f>MASTER_DATA_NORMALIZED!AQ157</f>
        <v>0</v>
      </c>
      <c r="AR157" s="97">
        <f>MASTER_DATA_NORMALIZED!AR157</f>
        <v>0</v>
      </c>
      <c r="AS157" s="97">
        <f>MASTER_DATA_NORMALIZED!AS157</f>
        <v>0</v>
      </c>
      <c r="AT157" s="97">
        <f>MASTER_DATA_NORMALIZED!AT157</f>
        <v>0</v>
      </c>
      <c r="AU157" s="97">
        <f>MASTER_DATA_NORMALIZED!AU157</f>
        <v>0</v>
      </c>
      <c r="AV157" s="97">
        <f>MASTER_DATA_NORMALIZED!AV157</f>
        <v>0</v>
      </c>
      <c r="AW157" s="97">
        <f>MASTER_DATA_NORMALIZED!AW157</f>
        <v>0</v>
      </c>
      <c r="AX157" s="97">
        <f>MASTER_DATA_NORMALIZED!AX157</f>
        <v>0</v>
      </c>
      <c r="AY157" s="97">
        <f>MASTER_DATA_NORMALIZED!AY157</f>
        <v>0</v>
      </c>
      <c r="AZ157" s="97">
        <f>MASTER_DATA_NORMALIZED!AZ157</f>
        <v>0</v>
      </c>
      <c r="BA157" s="97">
        <f>MASTER_DATA_NORMALIZED!BA157</f>
        <v>0</v>
      </c>
      <c r="BB157" s="97">
        <f>MASTER_DATA_NORMALIZED!BB157</f>
        <v>0</v>
      </c>
      <c r="BC157" s="97">
        <f>MASTER_DATA_NORMALIZED!BC157</f>
        <v>0</v>
      </c>
      <c r="BD157" s="97">
        <f>MASTER_DATA_NORMALIZED!BD157</f>
        <v>0</v>
      </c>
      <c r="BE157" s="97">
        <f>MASTER_DATA_NORMALIZED!BE157</f>
        <v>0</v>
      </c>
      <c r="BF157" s="97">
        <f>MASTER_DATA_NORMALIZED!BF157</f>
        <v>0</v>
      </c>
      <c r="BG157" s="97">
        <f>MASTER_DATA_NORMALIZED!BG157</f>
        <v>0</v>
      </c>
      <c r="BH157" s="97">
        <f>MASTER_DATA_NORMALIZED!BH157</f>
        <v>0</v>
      </c>
      <c r="BI157" s="97">
        <f>MASTER_DATA_NORMALIZED!BI157</f>
        <v>0</v>
      </c>
      <c r="BJ157" s="97">
        <f>MASTER_DATA_NORMALIZED!BJ157</f>
        <v>0</v>
      </c>
      <c r="BK157" s="97">
        <f>MASTER_DATA_NORMALIZED!BK157</f>
        <v>0</v>
      </c>
      <c r="BL157" s="97">
        <f>MASTER_DATA_NORMALIZED!BL157</f>
        <v>0</v>
      </c>
      <c r="BM157" s="97">
        <f>MASTER_DATA_NORMALIZED!BM157</f>
        <v>0</v>
      </c>
      <c r="BN157" s="97">
        <f>MASTER_DATA_NORMALIZED!BN157</f>
        <v>0</v>
      </c>
      <c r="BO157" s="97">
        <f>MASTER_DATA_NORMALIZED!BO157</f>
        <v>0</v>
      </c>
      <c r="BP157" s="97">
        <f>MASTER_DATA_NORMALIZED!BP157</f>
        <v>0</v>
      </c>
      <c r="BQ157" s="97">
        <f>MASTER_DATA_NORMALIZED!BQ157</f>
        <v>0</v>
      </c>
      <c r="BR157" s="97">
        <f>MASTER_DATA_NORMALIZED!BR157</f>
        <v>0</v>
      </c>
      <c r="BS157" s="97">
        <f>MASTER_DATA_NORMALIZED!BS157</f>
        <v>0</v>
      </c>
      <c r="BT157" s="97">
        <f>MASTER_DATA_NORMALIZED!BT157</f>
        <v>0</v>
      </c>
      <c r="BU157" s="97">
        <f>MASTER_DATA_NORMALIZED!BU157</f>
        <v>0</v>
      </c>
      <c r="BV157" s="97">
        <f>MASTER_DATA_NORMALIZED!BV157</f>
        <v>0</v>
      </c>
      <c r="BW157" s="97">
        <f>MASTER_DATA_NORMALIZED!BW157</f>
        <v>0</v>
      </c>
      <c r="BX157" s="97">
        <f>MASTER_DATA_NORMALIZED!BX157</f>
        <v>0</v>
      </c>
      <c r="BY157" s="97">
        <f>MASTER_DATA_NORMALIZED!BY157</f>
        <v>0</v>
      </c>
      <c r="BZ157" s="97">
        <f>MASTER_DATA_NORMALIZED!BZ157</f>
        <v>0</v>
      </c>
      <c r="CA157" s="97">
        <f>MASTER_DATA_NORMALIZED!CA157</f>
        <v>0</v>
      </c>
      <c r="CB157" s="97">
        <f>MASTER_DATA_NORMALIZED!CB157</f>
        <v>0</v>
      </c>
      <c r="CC157" s="97">
        <f>MASTER_DATA_NORMALIZED!CC157</f>
        <v>0</v>
      </c>
      <c r="CD157" s="97">
        <f>MASTER_DATA_NORMALIZED!CD157</f>
        <v>0</v>
      </c>
      <c r="CE157" s="97">
        <f>MASTER_DATA_NORMALIZED!CE157</f>
        <v>0</v>
      </c>
      <c r="CF157" s="97">
        <f>MASTER_DATA_NORMALIZED!CF157</f>
        <v>0</v>
      </c>
      <c r="CG157" s="97">
        <f>MASTER_DATA_NORMALIZED!CG157</f>
        <v>0</v>
      </c>
      <c r="CH157" s="97">
        <f>MASTER_DATA_NORMALIZED!CH157</f>
        <v>0</v>
      </c>
      <c r="CI157" s="97">
        <f>MASTER_DATA_NORMALIZED!CI157</f>
        <v>0</v>
      </c>
      <c r="CJ157" s="97">
        <f>MASTER_DATA_NORMALIZED!CJ157</f>
        <v>0</v>
      </c>
      <c r="CK157" s="97">
        <f>MASTER_DATA_NORMALIZED!CK157</f>
        <v>0</v>
      </c>
      <c r="CL157" s="97">
        <f>MASTER_DATA_NORMALIZED!CL157</f>
        <v>0</v>
      </c>
      <c r="CM157" s="97">
        <f>MASTER_DATA_NORMALIZED!CM157</f>
        <v>0</v>
      </c>
      <c r="CN157" s="97">
        <f>MASTER_DATA_NORMALIZED!CN157</f>
        <v>0</v>
      </c>
      <c r="CO157" s="97">
        <f>MASTER_DATA_NORMALIZED!CO157</f>
        <v>0</v>
      </c>
      <c r="CP157" s="97">
        <f>MASTER_DATA_NORMALIZED!CP157</f>
        <v>0</v>
      </c>
      <c r="CQ157" s="97">
        <f>MASTER_DATA_NORMALIZED!CQ157</f>
        <v>0</v>
      </c>
      <c r="CR157" s="97">
        <f>MASTER_DATA_NORMALIZED!CR157</f>
        <v>0</v>
      </c>
      <c r="CS157" s="97">
        <f>MASTER_DATA_NORMALIZED!CS157</f>
        <v>0</v>
      </c>
      <c r="CT157" s="97">
        <f>MASTER_DATA_NORMALIZED!CT157</f>
        <v>0</v>
      </c>
      <c r="CU157" s="97">
        <f>MASTER_DATA_NORMALIZED!CU157</f>
        <v>0</v>
      </c>
      <c r="CV157" s="97">
        <f>MASTER_DATA_NORMALIZED!CV157</f>
        <v>0</v>
      </c>
      <c r="CW157" s="97">
        <f>MASTER_DATA_NORMALIZED!CW157</f>
        <v>0</v>
      </c>
      <c r="CX157" s="97">
        <f>MASTER_DATA_NORMALIZED!CX157</f>
        <v>0</v>
      </c>
      <c r="CY157" s="97">
        <f>MASTER_DATA_NORMALIZED!CY157</f>
        <v>0</v>
      </c>
      <c r="CZ157" s="97">
        <f>MASTER_DATA_NORMALIZED!CZ157</f>
        <v>0</v>
      </c>
      <c r="DA157" s="97" t="e">
        <f>MASTER_DATA_NORMALIZED!DA157</f>
        <v>#DIV/0!</v>
      </c>
      <c r="DB157" s="97" t="e">
        <f>MASTER_DATA_NORMALIZED!DB157</f>
        <v>#DIV/0!</v>
      </c>
      <c r="DC157" s="97" t="e">
        <f>MASTER_DATA_NORMALIZED!DC157</f>
        <v>#DIV/0!</v>
      </c>
      <c r="DD157" s="97" t="e">
        <f>MASTER_DATA_NORMALIZED!DD157</f>
        <v>#N/A</v>
      </c>
      <c r="DE157" s="97">
        <f>MASTER_DATA_NORMALIZED!DE157</f>
        <v>0</v>
      </c>
      <c r="DF157" s="97">
        <f>MASTER_DATA_NORMALIZED!DF157</f>
        <v>0</v>
      </c>
      <c r="DG157" s="97">
        <f>MASTER_DATA_NORMALIZED!DG157</f>
        <v>0</v>
      </c>
      <c r="DH157" s="97">
        <f>MASTER_DATA_NORMALIZED!DH157</f>
        <v>0</v>
      </c>
      <c r="DI157" s="97">
        <f>MASTER_DATA_NORMALIZED!DI157</f>
        <v>0</v>
      </c>
      <c r="DJ157" s="97">
        <f>MASTER_DATA_NORMALIZED!DJ157</f>
        <v>0</v>
      </c>
      <c r="DK157" s="97">
        <f>MASTER_DATA_NORMALIZED!DK157</f>
        <v>0</v>
      </c>
      <c r="DL157" s="97">
        <f>MASTER_DATA_NORMALIZED!DL157</f>
        <v>0</v>
      </c>
      <c r="DM157" s="97">
        <f>MASTER_DATA_NORMALIZED!DM157</f>
        <v>0</v>
      </c>
      <c r="DN157" s="97">
        <f>MASTER_DATA_NORMALIZED!DN157</f>
        <v>0</v>
      </c>
      <c r="DO157" s="97">
        <f>MASTER_DATA_NORMALIZED!DO157</f>
        <v>0</v>
      </c>
      <c r="DP157" s="97">
        <f>MASTER_DATA_NORMALIZED!DP157</f>
        <v>0</v>
      </c>
      <c r="DQ157" s="97">
        <f>MASTER_DATA_NORMALIZED!DQ157</f>
        <v>0</v>
      </c>
      <c r="DR157" s="97">
        <f>MASTER_DATA_NORMALIZED!DR157</f>
        <v>0</v>
      </c>
      <c r="DS157" s="97">
        <f>MASTER_DATA_NORMALIZED!DS157</f>
        <v>0</v>
      </c>
      <c r="DT157" s="97">
        <f>MASTER_DATA_NORMALIZED!DT157</f>
        <v>0</v>
      </c>
      <c r="DU157" s="97">
        <f>MASTER_DATA_NORMALIZED!DU157</f>
        <v>0</v>
      </c>
      <c r="DV157" s="97">
        <f>MASTER_DATA_NORMALIZED!DV157</f>
        <v>0</v>
      </c>
      <c r="DW157" s="97">
        <f>MASTER_DATA_NORMALIZED!DW157</f>
        <v>0</v>
      </c>
      <c r="DX157" s="97">
        <f>MASTER_DATA_NORMALIZED!DX157</f>
        <v>0</v>
      </c>
      <c r="DY157" s="97">
        <f>MASTER_DATA_NORMALIZED!DY157</f>
        <v>0</v>
      </c>
      <c r="DZ157" s="97">
        <f>MASTER_DATA_NORMALIZED!DZ157</f>
        <v>0</v>
      </c>
      <c r="EA157" s="97">
        <f>MASTER_DATA_NORMALIZED!EA157</f>
        <v>0</v>
      </c>
      <c r="EB157" s="97">
        <f>MASTER_DATA_NORMALIZED!EB157</f>
        <v>0</v>
      </c>
      <c r="EC157" s="97" t="e">
        <f>MASTER_DATA_NORMALIZED!EC157</f>
        <v>#DIV/0!</v>
      </c>
      <c r="ED157" s="97" t="e">
        <f>MASTER_DATA_NORMALIZED!ED157</f>
        <v>#DIV/0!</v>
      </c>
      <c r="EE157" s="97" t="e">
        <f>MASTER_DATA_NORMALIZED!EE157</f>
        <v>#DIV/0!</v>
      </c>
      <c r="EF157" s="97" t="e">
        <f>MASTER_DATA_NORMALIZED!EF157</f>
        <v>#VALUE!</v>
      </c>
      <c r="EG157" s="97">
        <f>MASTER_DATA_NORMALIZED!EG157</f>
        <v>0</v>
      </c>
      <c r="EH157" s="97">
        <f>MASTER_DATA_NORMALIZED!EH157</f>
        <v>0</v>
      </c>
      <c r="EI157" s="97">
        <f>MASTER_DATA_NORMALIZED!EI157</f>
        <v>0</v>
      </c>
      <c r="EJ157" s="97">
        <f>MASTER_DATA_NORMALIZED!EJ157</f>
        <v>0</v>
      </c>
      <c r="EK157" s="97">
        <f>MASTER_DATA_NORMALIZED!EK157</f>
        <v>0</v>
      </c>
      <c r="EL157" s="97">
        <f>MASTER_DATA_NORMALIZED!EL157</f>
        <v>0</v>
      </c>
      <c r="EM157" s="97">
        <f>MASTER_DATA_NORMALIZED!EM157</f>
        <v>0</v>
      </c>
      <c r="EN157" s="97">
        <f>MASTER_DATA_NORMALIZED!EN157</f>
        <v>0</v>
      </c>
      <c r="EO157" s="97">
        <f>MASTER_DATA_NORMALIZED!EO157</f>
        <v>0</v>
      </c>
      <c r="EP157" s="97">
        <f>MASTER_DATA_NORMALIZED!EP157</f>
        <v>0</v>
      </c>
      <c r="EQ157" s="97">
        <f>MASTER_DATA_NORMALIZED!EQ157</f>
        <v>0</v>
      </c>
      <c r="ER157" s="97">
        <f>MASTER_DATA_NORMALIZED!ER157</f>
        <v>0</v>
      </c>
      <c r="ES157" s="97">
        <f>MASTER_DATA_NORMALIZED!ES157</f>
        <v>0</v>
      </c>
      <c r="ET157" s="97">
        <f>MASTER_DATA_NORMALIZED!ET157</f>
        <v>0</v>
      </c>
      <c r="EU157" s="97">
        <f>MASTER_DATA_NORMALIZED!EU157</f>
        <v>0</v>
      </c>
      <c r="EV157" s="97">
        <f>MASTER_DATA_NORMALIZED!EV157</f>
        <v>0</v>
      </c>
      <c r="EW157" s="97">
        <f>MASTER_DATA_NORMALIZED!EW157</f>
        <v>0</v>
      </c>
      <c r="EX157" s="97">
        <f>MASTER_DATA_NORMALIZED!EX157</f>
        <v>0</v>
      </c>
      <c r="EY157" s="97">
        <f>MASTER_DATA_NORMALIZED!EY157</f>
        <v>0</v>
      </c>
      <c r="EZ157" s="97">
        <f>MASTER_DATA_NORMALIZED!EZ157</f>
        <v>0</v>
      </c>
      <c r="FA157" s="97">
        <f>MASTER_DATA_NORMALIZED!FA157</f>
        <v>0</v>
      </c>
      <c r="FB157" s="97">
        <f>MASTER_DATA_NORMALIZED!FB157</f>
        <v>0</v>
      </c>
      <c r="FC157" s="97">
        <f>MASTER_DATA_NORMALIZED!FC157</f>
        <v>0</v>
      </c>
      <c r="FD157" s="97">
        <f>MASTER_DATA_NORMALIZED!FD157</f>
        <v>0</v>
      </c>
      <c r="FE157" s="97">
        <f>MASTER_DATA_NORMALIZED!FE157</f>
        <v>0</v>
      </c>
      <c r="FF157" s="97">
        <f>MASTER_DATA_NORMALIZED!FF157</f>
        <v>0</v>
      </c>
      <c r="FG157" s="97">
        <f>MASTER_DATA_NORMALIZED!FG157</f>
        <v>0</v>
      </c>
      <c r="FH157" s="97">
        <f>MASTER_DATA_NORMALIZED!FH157</f>
        <v>0</v>
      </c>
      <c r="FI157" s="97">
        <f>MASTER_DATA_NORMALIZED!FI157</f>
        <v>0</v>
      </c>
      <c r="FJ157" s="97">
        <f>MASTER_DATA_NORMALIZED!FJ157</f>
        <v>0</v>
      </c>
      <c r="FK157" s="97">
        <f>MASTER_DATA_NORMALIZED!FK157</f>
        <v>0</v>
      </c>
      <c r="FL157" s="97">
        <f>MASTER_DATA_NORMALIZED!FL157</f>
        <v>0</v>
      </c>
      <c r="FM157" s="97">
        <f>MASTER_DATA_NORMALIZED!FM157</f>
        <v>0</v>
      </c>
      <c r="FN157" s="97">
        <f>MASTER_DATA_NORMALIZED!FN157</f>
        <v>0</v>
      </c>
      <c r="FO157" s="97">
        <f>MASTER_DATA_NORMALIZED!FO157</f>
        <v>0</v>
      </c>
      <c r="FP157" s="97">
        <f>MASTER_DATA_NORMALIZED!FP157</f>
        <v>0</v>
      </c>
      <c r="FQ157" s="97">
        <f>MASTER_DATA_NORMALIZED!FQ157</f>
        <v>0</v>
      </c>
      <c r="FR157" s="97">
        <f>MASTER_DATA_NORMALIZED!FR157</f>
        <v>0</v>
      </c>
      <c r="FS157" s="97">
        <f>MASTER_DATA_NORMALIZED!FS157</f>
        <v>0</v>
      </c>
      <c r="FT157" s="97">
        <f>MASTER_DATA_NORMALIZED!FT157</f>
        <v>0</v>
      </c>
      <c r="FU157" s="97">
        <f>MASTER_DATA_NORMALIZED!FU157</f>
        <v>0</v>
      </c>
      <c r="FV157" s="97">
        <f>MASTER_DATA_NORMALIZED!FV157</f>
        <v>0</v>
      </c>
      <c r="FW157" s="97">
        <f>MASTER_DATA_NORMALIZED!FW157</f>
        <v>0</v>
      </c>
      <c r="FX157" s="97">
        <f>MASTER_DATA_NORMALIZED!FX157</f>
        <v>0</v>
      </c>
      <c r="FY157" s="97">
        <f>MASTER_DATA_NORMALIZED!FY157</f>
        <v>0</v>
      </c>
      <c r="FZ157" s="97">
        <f>MASTER_DATA_NORMALIZED!FZ157</f>
        <v>0</v>
      </c>
      <c r="GA157" s="97">
        <f>MASTER_DATA_NORMALIZED!GA157</f>
        <v>0</v>
      </c>
      <c r="GB157" s="97">
        <f>MASTER_DATA_NORMALIZED!GB157</f>
        <v>0</v>
      </c>
      <c r="GC157" s="97">
        <f>MASTER_DATA_NORMALIZED!GC157</f>
        <v>0</v>
      </c>
      <c r="GD157" s="97">
        <f>MASTER_DATA_NORMALIZED!GD157</f>
        <v>0</v>
      </c>
      <c r="GE157" s="97">
        <f>MASTER_DATA_NORMALIZED!GE157</f>
        <v>0</v>
      </c>
      <c r="GF157" s="97">
        <f>MASTER_DATA_NORMALIZED!GF157</f>
        <v>0</v>
      </c>
      <c r="GG157" s="97">
        <f>MASTER_DATA_NORMALIZED!GG157</f>
        <v>0</v>
      </c>
      <c r="GH157" s="97">
        <f>MASTER_DATA_NORMALIZED!GH157</f>
        <v>0</v>
      </c>
      <c r="GI157" s="97">
        <f>MASTER_DATA_NORMALIZED!GI157</f>
        <v>0</v>
      </c>
      <c r="GJ157" s="97">
        <f>MASTER_DATA_NORMALIZED!GJ157</f>
        <v>0</v>
      </c>
      <c r="GK157" s="97">
        <f>MASTER_DATA_NORMALIZED!GK157</f>
        <v>0</v>
      </c>
      <c r="GL157" s="97">
        <f>MASTER_DATA_NORMALIZED!GL157</f>
        <v>0</v>
      </c>
      <c r="GM157" s="97">
        <f>MASTER_DATA_NORMALIZED!GM157</f>
        <v>0</v>
      </c>
      <c r="GN157" s="97">
        <f>MASTER_DATA_NORMALIZED!GN157</f>
        <v>0</v>
      </c>
      <c r="GO157" s="97">
        <f>MASTER_DATA_NORMALIZED!GO157</f>
        <v>0</v>
      </c>
      <c r="GP157" s="97">
        <f>MASTER_DATA_NORMALIZED!GP157</f>
        <v>0</v>
      </c>
      <c r="GQ157" s="97">
        <f>MASTER_DATA_NORMALIZED!GQ157</f>
        <v>0</v>
      </c>
      <c r="GR157" s="97">
        <f>MASTER_DATA_NORMALIZED!GR157</f>
        <v>0</v>
      </c>
      <c r="GS157" s="97">
        <f>MASTER_DATA_NORMALIZED!GS157</f>
        <v>0</v>
      </c>
      <c r="GT157" s="97">
        <f>MASTER_DATA_NORMALIZED!GT157</f>
        <v>0</v>
      </c>
      <c r="GU157" s="97">
        <f>MASTER_DATA_NORMALIZED!GU157</f>
        <v>0</v>
      </c>
      <c r="GV157" s="97">
        <f>MASTER_DATA_NORMALIZED!GV157</f>
        <v>0</v>
      </c>
      <c r="GW157" s="97" t="e">
        <f>MASTER_DATA_NORMALIZED!GW157</f>
        <v>#REF!</v>
      </c>
      <c r="GX157" s="97" t="e">
        <f>MASTER_DATA_NORMALIZED!GX157</f>
        <v>#REF!</v>
      </c>
      <c r="GY157" s="97" t="e">
        <f>MASTER_DATA_NORMALIZED!GY157</f>
        <v>#REF!</v>
      </c>
    </row>
    <row r="158" spans="2:207" ht="17.25" hidden="1" outlineLevel="2" x14ac:dyDescent="0.3">
      <c r="B158" s="183">
        <f t="shared" si="14"/>
        <v>30</v>
      </c>
      <c r="C158" s="51">
        <f t="shared" si="15"/>
        <v>343</v>
      </c>
      <c r="D158" s="77"/>
      <c r="E158" s="52"/>
      <c r="F158" s="52">
        <v>343</v>
      </c>
      <c r="G158" s="78"/>
      <c r="H158" s="35" t="s">
        <v>156</v>
      </c>
      <c r="I158" s="97">
        <f>MASTER_DATA_NORMALIZED!I151</f>
        <v>0</v>
      </c>
      <c r="J158" s="97">
        <f>MASTER_DATA_NORMALIZED!J151</f>
        <v>0</v>
      </c>
      <c r="K158" s="97">
        <f>MASTER_DATA_NORMALIZED!K151</f>
        <v>0</v>
      </c>
      <c r="L158" s="97">
        <f>MASTER_DATA_NORMALIZED!L158</f>
        <v>0</v>
      </c>
      <c r="M158" s="97">
        <f>MASTER_DATA_NORMALIZED!M158</f>
        <v>0</v>
      </c>
      <c r="N158" s="97">
        <f>MASTER_DATA_NORMALIZED!N158</f>
        <v>0</v>
      </c>
      <c r="O158" s="97">
        <f>MASTER_DATA_NORMALIZED!O158</f>
        <v>0</v>
      </c>
      <c r="P158" s="97">
        <f>MASTER_DATA_NORMALIZED!P158</f>
        <v>0</v>
      </c>
      <c r="Q158" s="97">
        <f>MASTER_DATA_NORMALIZED!Q158</f>
        <v>0</v>
      </c>
      <c r="R158" s="97">
        <f>MASTER_DATA_NORMALIZED!R158</f>
        <v>0</v>
      </c>
      <c r="S158" s="97">
        <f>MASTER_DATA_NORMALIZED!S158</f>
        <v>0</v>
      </c>
      <c r="T158" s="97">
        <f>MASTER_DATA_NORMALIZED!T158</f>
        <v>0</v>
      </c>
      <c r="U158" s="97">
        <f>MASTER_DATA_NORMALIZED!U158</f>
        <v>0</v>
      </c>
      <c r="V158" s="97">
        <f>MASTER_DATA_NORMALIZED!V158</f>
        <v>0</v>
      </c>
      <c r="W158" s="97">
        <f>MASTER_DATA_NORMALIZED!W158</f>
        <v>0</v>
      </c>
      <c r="X158" s="97">
        <f>MASTER_DATA_NORMALIZED!X158</f>
        <v>0</v>
      </c>
      <c r="Y158" s="97">
        <f>MASTER_DATA_NORMALIZED!Y158</f>
        <v>0</v>
      </c>
      <c r="Z158" s="97">
        <f>MASTER_DATA_NORMALIZED!Z158</f>
        <v>0</v>
      </c>
      <c r="AA158" s="97">
        <f>MASTER_DATA_NORMALIZED!AA158</f>
        <v>0</v>
      </c>
      <c r="AB158" s="97">
        <f>MASTER_DATA_NORMALIZED!AB158</f>
        <v>0</v>
      </c>
      <c r="AC158" s="97">
        <f>MASTER_DATA_NORMALIZED!AC158</f>
        <v>0</v>
      </c>
      <c r="AD158" s="97">
        <f>MASTER_DATA_NORMALIZED!AD158</f>
        <v>0</v>
      </c>
      <c r="AE158" s="97">
        <f>MASTER_DATA_NORMALIZED!AE158</f>
        <v>0</v>
      </c>
      <c r="AF158" s="97">
        <f>MASTER_DATA_NORMALIZED!AF158</f>
        <v>0</v>
      </c>
      <c r="AG158" s="97">
        <f>MASTER_DATA_NORMALIZED!AG158</f>
        <v>0</v>
      </c>
      <c r="AH158" s="97">
        <f>MASTER_DATA_NORMALIZED!AH158</f>
        <v>0</v>
      </c>
      <c r="AI158" s="97">
        <f>MASTER_DATA_NORMALIZED!AI158</f>
        <v>0</v>
      </c>
      <c r="AJ158" s="97">
        <f>MASTER_DATA_NORMALIZED!AJ158</f>
        <v>0</v>
      </c>
      <c r="AK158" s="97">
        <f>MASTER_DATA_NORMALIZED!AK158</f>
        <v>0</v>
      </c>
      <c r="AL158" s="97">
        <f>MASTER_DATA_NORMALIZED!AL158</f>
        <v>0</v>
      </c>
      <c r="AM158" s="97">
        <f>MASTER_DATA_NORMALIZED!AM158</f>
        <v>0</v>
      </c>
      <c r="AN158" s="97">
        <f>MASTER_DATA_NORMALIZED!AN158</f>
        <v>0</v>
      </c>
      <c r="AO158" s="97">
        <f>MASTER_DATA_NORMALIZED!AO158</f>
        <v>0</v>
      </c>
      <c r="AP158" s="97">
        <f>MASTER_DATA_NORMALIZED!AP158</f>
        <v>0</v>
      </c>
      <c r="AQ158" s="97">
        <f>MASTER_DATA_NORMALIZED!AQ158</f>
        <v>0</v>
      </c>
      <c r="AR158" s="97">
        <f>MASTER_DATA_NORMALIZED!AR158</f>
        <v>0</v>
      </c>
      <c r="AS158" s="97">
        <f>MASTER_DATA_NORMALIZED!AS158</f>
        <v>0</v>
      </c>
      <c r="AT158" s="97">
        <f>MASTER_DATA_NORMALIZED!AT158</f>
        <v>0</v>
      </c>
      <c r="AU158" s="97">
        <f>MASTER_DATA_NORMALIZED!AU158</f>
        <v>0</v>
      </c>
      <c r="AV158" s="97">
        <f>MASTER_DATA_NORMALIZED!AV158</f>
        <v>0</v>
      </c>
      <c r="AW158" s="97">
        <f>MASTER_DATA_NORMALIZED!AW158</f>
        <v>0</v>
      </c>
      <c r="AX158" s="97">
        <f>MASTER_DATA_NORMALIZED!AX158</f>
        <v>0</v>
      </c>
      <c r="AY158" s="97">
        <f>MASTER_DATA_NORMALIZED!AY158</f>
        <v>0</v>
      </c>
      <c r="AZ158" s="97">
        <f>MASTER_DATA_NORMALIZED!AZ158</f>
        <v>0</v>
      </c>
      <c r="BA158" s="97">
        <f>MASTER_DATA_NORMALIZED!BA158</f>
        <v>0</v>
      </c>
      <c r="BB158" s="97">
        <f>MASTER_DATA_NORMALIZED!BB158</f>
        <v>0</v>
      </c>
      <c r="BC158" s="97">
        <f>MASTER_DATA_NORMALIZED!BC158</f>
        <v>0</v>
      </c>
      <c r="BD158" s="97">
        <f>MASTER_DATA_NORMALIZED!BD158</f>
        <v>0</v>
      </c>
      <c r="BE158" s="97">
        <f>MASTER_DATA_NORMALIZED!BE158</f>
        <v>0</v>
      </c>
      <c r="BF158" s="97">
        <f>MASTER_DATA_NORMALIZED!BF158</f>
        <v>0</v>
      </c>
      <c r="BG158" s="97">
        <f>MASTER_DATA_NORMALIZED!BG158</f>
        <v>0</v>
      </c>
      <c r="BH158" s="97">
        <f>MASTER_DATA_NORMALIZED!BH158</f>
        <v>0</v>
      </c>
      <c r="BI158" s="97">
        <f>MASTER_DATA_NORMALIZED!BI158</f>
        <v>0</v>
      </c>
      <c r="BJ158" s="97">
        <f>MASTER_DATA_NORMALIZED!BJ158</f>
        <v>0</v>
      </c>
      <c r="BK158" s="97">
        <f>MASTER_DATA_NORMALIZED!BK158</f>
        <v>0</v>
      </c>
      <c r="BL158" s="97">
        <f>MASTER_DATA_NORMALIZED!BL158</f>
        <v>0</v>
      </c>
      <c r="BM158" s="97">
        <f>MASTER_DATA_NORMALIZED!BM158</f>
        <v>0</v>
      </c>
      <c r="BN158" s="97">
        <f>MASTER_DATA_NORMALIZED!BN158</f>
        <v>0</v>
      </c>
      <c r="BO158" s="97">
        <f>MASTER_DATA_NORMALIZED!BO158</f>
        <v>0</v>
      </c>
      <c r="BP158" s="97">
        <f>MASTER_DATA_NORMALIZED!BP158</f>
        <v>0</v>
      </c>
      <c r="BQ158" s="97">
        <f>MASTER_DATA_NORMALIZED!BQ158</f>
        <v>0</v>
      </c>
      <c r="BR158" s="97">
        <f>MASTER_DATA_NORMALIZED!BR158</f>
        <v>0</v>
      </c>
      <c r="BS158" s="97">
        <f>MASTER_DATA_NORMALIZED!BS158</f>
        <v>0</v>
      </c>
      <c r="BT158" s="97">
        <f>MASTER_DATA_NORMALIZED!BT158</f>
        <v>0</v>
      </c>
      <c r="BU158" s="97">
        <f>MASTER_DATA_NORMALIZED!BU158</f>
        <v>0</v>
      </c>
      <c r="BV158" s="97">
        <f>MASTER_DATA_NORMALIZED!BV158</f>
        <v>0</v>
      </c>
      <c r="BW158" s="97">
        <f>MASTER_DATA_NORMALIZED!BW158</f>
        <v>0</v>
      </c>
      <c r="BX158" s="97">
        <f>MASTER_DATA_NORMALIZED!BX158</f>
        <v>0</v>
      </c>
      <c r="BY158" s="97">
        <f>MASTER_DATA_NORMALIZED!BY158</f>
        <v>0</v>
      </c>
      <c r="BZ158" s="97">
        <f>MASTER_DATA_NORMALIZED!BZ158</f>
        <v>0</v>
      </c>
      <c r="CA158" s="97">
        <f>MASTER_DATA_NORMALIZED!CA158</f>
        <v>0</v>
      </c>
      <c r="CB158" s="97">
        <f>MASTER_DATA_NORMALIZED!CB158</f>
        <v>0</v>
      </c>
      <c r="CC158" s="97">
        <f>MASTER_DATA_NORMALIZED!CC158</f>
        <v>0</v>
      </c>
      <c r="CD158" s="97">
        <f>MASTER_DATA_NORMALIZED!CD158</f>
        <v>0</v>
      </c>
      <c r="CE158" s="97">
        <f>MASTER_DATA_NORMALIZED!CE158</f>
        <v>0</v>
      </c>
      <c r="CF158" s="97">
        <f>MASTER_DATA_NORMALIZED!CF158</f>
        <v>0</v>
      </c>
      <c r="CG158" s="97">
        <f>MASTER_DATA_NORMALIZED!CG158</f>
        <v>0</v>
      </c>
      <c r="CH158" s="97">
        <f>MASTER_DATA_NORMALIZED!CH158</f>
        <v>0</v>
      </c>
      <c r="CI158" s="97">
        <f>MASTER_DATA_NORMALIZED!CI158</f>
        <v>0</v>
      </c>
      <c r="CJ158" s="97">
        <f>MASTER_DATA_NORMALIZED!CJ158</f>
        <v>0</v>
      </c>
      <c r="CK158" s="97">
        <f>MASTER_DATA_NORMALIZED!CK158</f>
        <v>0</v>
      </c>
      <c r="CL158" s="97">
        <f>MASTER_DATA_NORMALIZED!CL158</f>
        <v>0</v>
      </c>
      <c r="CM158" s="97">
        <f>MASTER_DATA_NORMALIZED!CM158</f>
        <v>0</v>
      </c>
      <c r="CN158" s="97">
        <f>MASTER_DATA_NORMALIZED!CN158</f>
        <v>0</v>
      </c>
      <c r="CO158" s="97">
        <f>MASTER_DATA_NORMALIZED!CO158</f>
        <v>0</v>
      </c>
      <c r="CP158" s="97">
        <f>MASTER_DATA_NORMALIZED!CP158</f>
        <v>0</v>
      </c>
      <c r="CQ158" s="97">
        <f>MASTER_DATA_NORMALIZED!CQ158</f>
        <v>0</v>
      </c>
      <c r="CR158" s="97">
        <f>MASTER_DATA_NORMALIZED!CR158</f>
        <v>0</v>
      </c>
      <c r="CS158" s="97">
        <f>MASTER_DATA_NORMALIZED!CS158</f>
        <v>0</v>
      </c>
      <c r="CT158" s="97">
        <f>MASTER_DATA_NORMALIZED!CT158</f>
        <v>0</v>
      </c>
      <c r="CU158" s="97">
        <f>MASTER_DATA_NORMALIZED!CU158</f>
        <v>0</v>
      </c>
      <c r="CV158" s="97">
        <f>MASTER_DATA_NORMALIZED!CV158</f>
        <v>0</v>
      </c>
      <c r="CW158" s="97">
        <f>MASTER_DATA_NORMALIZED!CW158</f>
        <v>0</v>
      </c>
      <c r="CX158" s="97">
        <f>MASTER_DATA_NORMALIZED!CX158</f>
        <v>0</v>
      </c>
      <c r="CY158" s="97">
        <f>MASTER_DATA_NORMALIZED!CY158</f>
        <v>0</v>
      </c>
      <c r="CZ158" s="97">
        <f>MASTER_DATA_NORMALIZED!CZ158</f>
        <v>0</v>
      </c>
      <c r="DA158" s="97" t="e">
        <f>MASTER_DATA_NORMALIZED!DA158</f>
        <v>#DIV/0!</v>
      </c>
      <c r="DB158" s="97" t="e">
        <f>MASTER_DATA_NORMALIZED!DB158</f>
        <v>#DIV/0!</v>
      </c>
      <c r="DC158" s="97" t="e">
        <f>MASTER_DATA_NORMALIZED!DC158</f>
        <v>#DIV/0!</v>
      </c>
      <c r="DD158" s="97" t="e">
        <f>MASTER_DATA_NORMALIZED!DD158</f>
        <v>#N/A</v>
      </c>
      <c r="DE158" s="97">
        <f>MASTER_DATA_NORMALIZED!DE158</f>
        <v>0</v>
      </c>
      <c r="DF158" s="97">
        <f>MASTER_DATA_NORMALIZED!DF158</f>
        <v>0</v>
      </c>
      <c r="DG158" s="97">
        <f>MASTER_DATA_NORMALIZED!DG158</f>
        <v>0</v>
      </c>
      <c r="DH158" s="97">
        <f>MASTER_DATA_NORMALIZED!DH158</f>
        <v>0</v>
      </c>
      <c r="DI158" s="97">
        <f>MASTER_DATA_NORMALIZED!DI158</f>
        <v>0</v>
      </c>
      <c r="DJ158" s="97">
        <f>MASTER_DATA_NORMALIZED!DJ158</f>
        <v>0</v>
      </c>
      <c r="DK158" s="97">
        <f>MASTER_DATA_NORMALIZED!DK158</f>
        <v>0</v>
      </c>
      <c r="DL158" s="97">
        <f>MASTER_DATA_NORMALIZED!DL158</f>
        <v>0</v>
      </c>
      <c r="DM158" s="97">
        <f>MASTER_DATA_NORMALIZED!DM158</f>
        <v>0</v>
      </c>
      <c r="DN158" s="97">
        <f>MASTER_DATA_NORMALIZED!DN158</f>
        <v>0</v>
      </c>
      <c r="DO158" s="97">
        <f>MASTER_DATA_NORMALIZED!DO158</f>
        <v>0</v>
      </c>
      <c r="DP158" s="97">
        <f>MASTER_DATA_NORMALIZED!DP158</f>
        <v>0</v>
      </c>
      <c r="DQ158" s="97">
        <f>MASTER_DATA_NORMALIZED!DQ158</f>
        <v>0</v>
      </c>
      <c r="DR158" s="97">
        <f>MASTER_DATA_NORMALIZED!DR158</f>
        <v>0</v>
      </c>
      <c r="DS158" s="97">
        <f>MASTER_DATA_NORMALIZED!DS158</f>
        <v>0</v>
      </c>
      <c r="DT158" s="97">
        <f>MASTER_DATA_NORMALIZED!DT158</f>
        <v>0</v>
      </c>
      <c r="DU158" s="97">
        <f>MASTER_DATA_NORMALIZED!DU158</f>
        <v>0</v>
      </c>
      <c r="DV158" s="97">
        <f>MASTER_DATA_NORMALIZED!DV158</f>
        <v>0</v>
      </c>
      <c r="DW158" s="97">
        <f>MASTER_DATA_NORMALIZED!DW158</f>
        <v>0</v>
      </c>
      <c r="DX158" s="97">
        <f>MASTER_DATA_NORMALIZED!DX158</f>
        <v>0</v>
      </c>
      <c r="DY158" s="97">
        <f>MASTER_DATA_NORMALIZED!DY158</f>
        <v>0</v>
      </c>
      <c r="DZ158" s="97">
        <f>MASTER_DATA_NORMALIZED!DZ158</f>
        <v>0</v>
      </c>
      <c r="EA158" s="97">
        <f>MASTER_DATA_NORMALIZED!EA158</f>
        <v>0</v>
      </c>
      <c r="EB158" s="97">
        <f>MASTER_DATA_NORMALIZED!EB158</f>
        <v>0</v>
      </c>
      <c r="EC158" s="97" t="e">
        <f>MASTER_DATA_NORMALIZED!EC158</f>
        <v>#DIV/0!</v>
      </c>
      <c r="ED158" s="97" t="e">
        <f>MASTER_DATA_NORMALIZED!ED158</f>
        <v>#DIV/0!</v>
      </c>
      <c r="EE158" s="97" t="e">
        <f>MASTER_DATA_NORMALIZED!EE158</f>
        <v>#DIV/0!</v>
      </c>
      <c r="EF158" s="97" t="e">
        <f>MASTER_DATA_NORMALIZED!EF158</f>
        <v>#VALUE!</v>
      </c>
      <c r="EG158" s="97">
        <f>MASTER_DATA_NORMALIZED!EG158</f>
        <v>0</v>
      </c>
      <c r="EH158" s="97">
        <f>MASTER_DATA_NORMALIZED!EH158</f>
        <v>0</v>
      </c>
      <c r="EI158" s="97">
        <f>MASTER_DATA_NORMALIZED!EI158</f>
        <v>0</v>
      </c>
      <c r="EJ158" s="97">
        <f>MASTER_DATA_NORMALIZED!EJ158</f>
        <v>0</v>
      </c>
      <c r="EK158" s="97">
        <f>MASTER_DATA_NORMALIZED!EK158</f>
        <v>0</v>
      </c>
      <c r="EL158" s="97">
        <f>MASTER_DATA_NORMALIZED!EL158</f>
        <v>0</v>
      </c>
      <c r="EM158" s="97">
        <f>MASTER_DATA_NORMALIZED!EM158</f>
        <v>0</v>
      </c>
      <c r="EN158" s="97">
        <f>MASTER_DATA_NORMALIZED!EN158</f>
        <v>0</v>
      </c>
      <c r="EO158" s="97">
        <f>MASTER_DATA_NORMALIZED!EO158</f>
        <v>0</v>
      </c>
      <c r="EP158" s="97">
        <f>MASTER_DATA_NORMALIZED!EP158</f>
        <v>0</v>
      </c>
      <c r="EQ158" s="97">
        <f>MASTER_DATA_NORMALIZED!EQ158</f>
        <v>0</v>
      </c>
      <c r="ER158" s="97">
        <f>MASTER_DATA_NORMALIZED!ER158</f>
        <v>0</v>
      </c>
      <c r="ES158" s="97">
        <f>MASTER_DATA_NORMALIZED!ES158</f>
        <v>0</v>
      </c>
      <c r="ET158" s="97">
        <f>MASTER_DATA_NORMALIZED!ET158</f>
        <v>0</v>
      </c>
      <c r="EU158" s="97">
        <f>MASTER_DATA_NORMALIZED!EU158</f>
        <v>0</v>
      </c>
      <c r="EV158" s="97">
        <f>MASTER_DATA_NORMALIZED!EV158</f>
        <v>0</v>
      </c>
      <c r="EW158" s="97">
        <f>MASTER_DATA_NORMALIZED!EW158</f>
        <v>0</v>
      </c>
      <c r="EX158" s="97">
        <f>MASTER_DATA_NORMALIZED!EX158</f>
        <v>0</v>
      </c>
      <c r="EY158" s="97">
        <f>MASTER_DATA_NORMALIZED!EY158</f>
        <v>0</v>
      </c>
      <c r="EZ158" s="97">
        <f>MASTER_DATA_NORMALIZED!EZ158</f>
        <v>0</v>
      </c>
      <c r="FA158" s="97">
        <f>MASTER_DATA_NORMALIZED!FA158</f>
        <v>0</v>
      </c>
      <c r="FB158" s="97">
        <f>MASTER_DATA_NORMALIZED!FB158</f>
        <v>0</v>
      </c>
      <c r="FC158" s="97">
        <f>MASTER_DATA_NORMALIZED!FC158</f>
        <v>0</v>
      </c>
      <c r="FD158" s="97">
        <f>MASTER_DATA_NORMALIZED!FD158</f>
        <v>0</v>
      </c>
      <c r="FE158" s="97">
        <f>MASTER_DATA_NORMALIZED!FE158</f>
        <v>0</v>
      </c>
      <c r="FF158" s="97">
        <f>MASTER_DATA_NORMALIZED!FF158</f>
        <v>0</v>
      </c>
      <c r="FG158" s="97">
        <f>MASTER_DATA_NORMALIZED!FG158</f>
        <v>0</v>
      </c>
      <c r="FH158" s="97">
        <f>MASTER_DATA_NORMALIZED!FH158</f>
        <v>0</v>
      </c>
      <c r="FI158" s="97">
        <f>MASTER_DATA_NORMALIZED!FI158</f>
        <v>0</v>
      </c>
      <c r="FJ158" s="97">
        <f>MASTER_DATA_NORMALIZED!FJ158</f>
        <v>0</v>
      </c>
      <c r="FK158" s="97">
        <f>MASTER_DATA_NORMALIZED!FK158</f>
        <v>0</v>
      </c>
      <c r="FL158" s="97">
        <f>MASTER_DATA_NORMALIZED!FL158</f>
        <v>0</v>
      </c>
      <c r="FM158" s="97">
        <f>MASTER_DATA_NORMALIZED!FM158</f>
        <v>0</v>
      </c>
      <c r="FN158" s="97">
        <f>MASTER_DATA_NORMALIZED!FN158</f>
        <v>0</v>
      </c>
      <c r="FO158" s="97">
        <f>MASTER_DATA_NORMALIZED!FO158</f>
        <v>0</v>
      </c>
      <c r="FP158" s="97">
        <f>MASTER_DATA_NORMALIZED!FP158</f>
        <v>0</v>
      </c>
      <c r="FQ158" s="97">
        <f>MASTER_DATA_NORMALIZED!FQ158</f>
        <v>0</v>
      </c>
      <c r="FR158" s="97">
        <f>MASTER_DATA_NORMALIZED!FR158</f>
        <v>0</v>
      </c>
      <c r="FS158" s="97">
        <f>MASTER_DATA_NORMALIZED!FS158</f>
        <v>0</v>
      </c>
      <c r="FT158" s="97">
        <f>MASTER_DATA_NORMALIZED!FT158</f>
        <v>0</v>
      </c>
      <c r="FU158" s="97">
        <f>MASTER_DATA_NORMALIZED!FU158</f>
        <v>0</v>
      </c>
      <c r="FV158" s="97">
        <f>MASTER_DATA_NORMALIZED!FV158</f>
        <v>0</v>
      </c>
      <c r="FW158" s="97">
        <f>MASTER_DATA_NORMALIZED!FW158</f>
        <v>0</v>
      </c>
      <c r="FX158" s="97">
        <f>MASTER_DATA_NORMALIZED!FX158</f>
        <v>0</v>
      </c>
      <c r="FY158" s="97">
        <f>MASTER_DATA_NORMALIZED!FY158</f>
        <v>0</v>
      </c>
      <c r="FZ158" s="97">
        <f>MASTER_DATA_NORMALIZED!FZ158</f>
        <v>0</v>
      </c>
      <c r="GA158" s="97">
        <f>MASTER_DATA_NORMALIZED!GA158</f>
        <v>0</v>
      </c>
      <c r="GB158" s="97">
        <f>MASTER_DATA_NORMALIZED!GB158</f>
        <v>0</v>
      </c>
      <c r="GC158" s="97">
        <f>MASTER_DATA_NORMALIZED!GC158</f>
        <v>0</v>
      </c>
      <c r="GD158" s="97">
        <f>MASTER_DATA_NORMALIZED!GD158</f>
        <v>0</v>
      </c>
      <c r="GE158" s="97">
        <f>MASTER_DATA_NORMALIZED!GE158</f>
        <v>0</v>
      </c>
      <c r="GF158" s="97">
        <f>MASTER_DATA_NORMALIZED!GF158</f>
        <v>0</v>
      </c>
      <c r="GG158" s="97">
        <f>MASTER_DATA_NORMALIZED!GG158</f>
        <v>0</v>
      </c>
      <c r="GH158" s="97">
        <f>MASTER_DATA_NORMALIZED!GH158</f>
        <v>0</v>
      </c>
      <c r="GI158" s="97">
        <f>MASTER_DATA_NORMALIZED!GI158</f>
        <v>0</v>
      </c>
      <c r="GJ158" s="97">
        <f>MASTER_DATA_NORMALIZED!GJ158</f>
        <v>0</v>
      </c>
      <c r="GK158" s="97">
        <f>MASTER_DATA_NORMALIZED!GK158</f>
        <v>0</v>
      </c>
      <c r="GL158" s="97">
        <f>MASTER_DATA_NORMALIZED!GL158</f>
        <v>0</v>
      </c>
      <c r="GM158" s="97">
        <f>MASTER_DATA_NORMALIZED!GM158</f>
        <v>0</v>
      </c>
      <c r="GN158" s="97">
        <f>MASTER_DATA_NORMALIZED!GN158</f>
        <v>0</v>
      </c>
      <c r="GO158" s="97">
        <f>MASTER_DATA_NORMALIZED!GO158</f>
        <v>0</v>
      </c>
      <c r="GP158" s="97">
        <f>MASTER_DATA_NORMALIZED!GP158</f>
        <v>0</v>
      </c>
      <c r="GQ158" s="97">
        <f>MASTER_DATA_NORMALIZED!GQ158</f>
        <v>0</v>
      </c>
      <c r="GR158" s="97">
        <f>MASTER_DATA_NORMALIZED!GR158</f>
        <v>0</v>
      </c>
      <c r="GS158" s="97">
        <f>MASTER_DATA_NORMALIZED!GS158</f>
        <v>0</v>
      </c>
      <c r="GT158" s="97">
        <f>MASTER_DATA_NORMALIZED!GT158</f>
        <v>0</v>
      </c>
      <c r="GU158" s="97">
        <f>MASTER_DATA_NORMALIZED!GU158</f>
        <v>0</v>
      </c>
      <c r="GV158" s="97">
        <f>MASTER_DATA_NORMALIZED!GV158</f>
        <v>0</v>
      </c>
      <c r="GW158" s="97" t="e">
        <f>MASTER_DATA_NORMALIZED!GW158</f>
        <v>#REF!</v>
      </c>
      <c r="GX158" s="97" t="e">
        <f>MASTER_DATA_NORMALIZED!GX158</f>
        <v>#REF!</v>
      </c>
      <c r="GY158" s="97" t="e">
        <f>MASTER_DATA_NORMALIZED!GY158</f>
        <v>#REF!</v>
      </c>
    </row>
    <row r="159" spans="2:207" ht="17.25" hidden="1" outlineLevel="2" x14ac:dyDescent="0.3">
      <c r="B159" s="183">
        <f t="shared" si="14"/>
        <v>30</v>
      </c>
      <c r="C159" s="51">
        <f t="shared" si="15"/>
        <v>344</v>
      </c>
      <c r="D159" s="77"/>
      <c r="E159" s="52"/>
      <c r="F159" s="52">
        <v>344</v>
      </c>
      <c r="G159" s="78"/>
      <c r="H159" s="35" t="s">
        <v>157</v>
      </c>
      <c r="I159" s="97">
        <f>MASTER_DATA_NORMALIZED!I152</f>
        <v>0</v>
      </c>
      <c r="J159" s="97">
        <f>MASTER_DATA_NORMALIZED!J152</f>
        <v>0</v>
      </c>
      <c r="K159" s="97">
        <f>MASTER_DATA_NORMALIZED!K152</f>
        <v>0</v>
      </c>
      <c r="L159" s="97">
        <f>MASTER_DATA_NORMALIZED!L159</f>
        <v>0</v>
      </c>
      <c r="M159" s="97">
        <f>MASTER_DATA_NORMALIZED!M159</f>
        <v>0</v>
      </c>
      <c r="N159" s="97">
        <f>MASTER_DATA_NORMALIZED!N159</f>
        <v>0</v>
      </c>
      <c r="O159" s="97">
        <f>MASTER_DATA_NORMALIZED!O159</f>
        <v>0</v>
      </c>
      <c r="P159" s="97">
        <f>MASTER_DATA_NORMALIZED!P159</f>
        <v>0</v>
      </c>
      <c r="Q159" s="97">
        <f>MASTER_DATA_NORMALIZED!Q159</f>
        <v>0</v>
      </c>
      <c r="R159" s="97">
        <f>MASTER_DATA_NORMALIZED!R159</f>
        <v>0</v>
      </c>
      <c r="S159" s="97">
        <f>MASTER_DATA_NORMALIZED!S159</f>
        <v>0</v>
      </c>
      <c r="T159" s="97">
        <f>MASTER_DATA_NORMALIZED!T159</f>
        <v>0</v>
      </c>
      <c r="U159" s="97">
        <f>MASTER_DATA_NORMALIZED!U159</f>
        <v>0</v>
      </c>
      <c r="V159" s="97">
        <f>MASTER_DATA_NORMALIZED!V159</f>
        <v>0</v>
      </c>
      <c r="W159" s="97">
        <f>MASTER_DATA_NORMALIZED!W159</f>
        <v>0</v>
      </c>
      <c r="X159" s="97">
        <f>MASTER_DATA_NORMALIZED!X159</f>
        <v>0</v>
      </c>
      <c r="Y159" s="97">
        <f>MASTER_DATA_NORMALIZED!Y159</f>
        <v>0</v>
      </c>
      <c r="Z159" s="97">
        <f>MASTER_DATA_NORMALIZED!Z159</f>
        <v>0</v>
      </c>
      <c r="AA159" s="97">
        <f>MASTER_DATA_NORMALIZED!AA159</f>
        <v>0</v>
      </c>
      <c r="AB159" s="97">
        <f>MASTER_DATA_NORMALIZED!AB159</f>
        <v>0</v>
      </c>
      <c r="AC159" s="97">
        <f>MASTER_DATA_NORMALIZED!AC159</f>
        <v>0</v>
      </c>
      <c r="AD159" s="97">
        <f>MASTER_DATA_NORMALIZED!AD159</f>
        <v>0</v>
      </c>
      <c r="AE159" s="97">
        <f>MASTER_DATA_NORMALIZED!AE159</f>
        <v>0</v>
      </c>
      <c r="AF159" s="97">
        <f>MASTER_DATA_NORMALIZED!AF159</f>
        <v>0</v>
      </c>
      <c r="AG159" s="97">
        <f>MASTER_DATA_NORMALIZED!AG159</f>
        <v>0</v>
      </c>
      <c r="AH159" s="97">
        <f>MASTER_DATA_NORMALIZED!AH159</f>
        <v>0</v>
      </c>
      <c r="AI159" s="97">
        <f>MASTER_DATA_NORMALIZED!AI159</f>
        <v>0</v>
      </c>
      <c r="AJ159" s="97">
        <f>MASTER_DATA_NORMALIZED!AJ159</f>
        <v>0</v>
      </c>
      <c r="AK159" s="97">
        <f>MASTER_DATA_NORMALIZED!AK159</f>
        <v>0</v>
      </c>
      <c r="AL159" s="97">
        <f>MASTER_DATA_NORMALIZED!AL159</f>
        <v>0</v>
      </c>
      <c r="AM159" s="97">
        <f>MASTER_DATA_NORMALIZED!AM159</f>
        <v>0</v>
      </c>
      <c r="AN159" s="97">
        <f>MASTER_DATA_NORMALIZED!AN159</f>
        <v>0</v>
      </c>
      <c r="AO159" s="97">
        <f>MASTER_DATA_NORMALIZED!AO159</f>
        <v>0</v>
      </c>
      <c r="AP159" s="97">
        <f>MASTER_DATA_NORMALIZED!AP159</f>
        <v>0</v>
      </c>
      <c r="AQ159" s="97">
        <f>MASTER_DATA_NORMALIZED!AQ159</f>
        <v>0</v>
      </c>
      <c r="AR159" s="97">
        <f>MASTER_DATA_NORMALIZED!AR159</f>
        <v>0</v>
      </c>
      <c r="AS159" s="97">
        <f>MASTER_DATA_NORMALIZED!AS159</f>
        <v>0</v>
      </c>
      <c r="AT159" s="97">
        <f>MASTER_DATA_NORMALIZED!AT159</f>
        <v>0</v>
      </c>
      <c r="AU159" s="97">
        <f>MASTER_DATA_NORMALIZED!AU159</f>
        <v>0</v>
      </c>
      <c r="AV159" s="97">
        <f>MASTER_DATA_NORMALIZED!AV159</f>
        <v>0</v>
      </c>
      <c r="AW159" s="97">
        <f>MASTER_DATA_NORMALIZED!AW159</f>
        <v>0</v>
      </c>
      <c r="AX159" s="97">
        <f>MASTER_DATA_NORMALIZED!AX159</f>
        <v>0</v>
      </c>
      <c r="AY159" s="97">
        <f>MASTER_DATA_NORMALIZED!AY159</f>
        <v>0</v>
      </c>
      <c r="AZ159" s="97">
        <f>MASTER_DATA_NORMALIZED!AZ159</f>
        <v>0</v>
      </c>
      <c r="BA159" s="97">
        <f>MASTER_DATA_NORMALIZED!BA159</f>
        <v>0</v>
      </c>
      <c r="BB159" s="97">
        <f>MASTER_DATA_NORMALIZED!BB159</f>
        <v>0</v>
      </c>
      <c r="BC159" s="97">
        <f>MASTER_DATA_NORMALIZED!BC159</f>
        <v>0</v>
      </c>
      <c r="BD159" s="97">
        <f>MASTER_DATA_NORMALIZED!BD159</f>
        <v>0</v>
      </c>
      <c r="BE159" s="97">
        <f>MASTER_DATA_NORMALIZED!BE159</f>
        <v>0</v>
      </c>
      <c r="BF159" s="97">
        <f>MASTER_DATA_NORMALIZED!BF159</f>
        <v>0</v>
      </c>
      <c r="BG159" s="97">
        <f>MASTER_DATA_NORMALIZED!BG159</f>
        <v>0</v>
      </c>
      <c r="BH159" s="97">
        <f>MASTER_DATA_NORMALIZED!BH159</f>
        <v>0</v>
      </c>
      <c r="BI159" s="97">
        <f>MASTER_DATA_NORMALIZED!BI159</f>
        <v>0</v>
      </c>
      <c r="BJ159" s="97">
        <f>MASTER_DATA_NORMALIZED!BJ159</f>
        <v>0</v>
      </c>
      <c r="BK159" s="97">
        <f>MASTER_DATA_NORMALIZED!BK159</f>
        <v>0</v>
      </c>
      <c r="BL159" s="97">
        <f>MASTER_DATA_NORMALIZED!BL159</f>
        <v>0</v>
      </c>
      <c r="BM159" s="97">
        <f>MASTER_DATA_NORMALIZED!BM159</f>
        <v>0</v>
      </c>
      <c r="BN159" s="97">
        <f>MASTER_DATA_NORMALIZED!BN159</f>
        <v>0</v>
      </c>
      <c r="BO159" s="97">
        <f>MASTER_DATA_NORMALIZED!BO159</f>
        <v>0</v>
      </c>
      <c r="BP159" s="97">
        <f>MASTER_DATA_NORMALIZED!BP159</f>
        <v>0</v>
      </c>
      <c r="BQ159" s="97">
        <f>MASTER_DATA_NORMALIZED!BQ159</f>
        <v>0</v>
      </c>
      <c r="BR159" s="97">
        <f>MASTER_DATA_NORMALIZED!BR159</f>
        <v>0</v>
      </c>
      <c r="BS159" s="97">
        <f>MASTER_DATA_NORMALIZED!BS159</f>
        <v>0</v>
      </c>
      <c r="BT159" s="97">
        <f>MASTER_DATA_NORMALIZED!BT159</f>
        <v>0</v>
      </c>
      <c r="BU159" s="97">
        <f>MASTER_DATA_NORMALIZED!BU159</f>
        <v>0</v>
      </c>
      <c r="BV159" s="97">
        <f>MASTER_DATA_NORMALIZED!BV159</f>
        <v>0</v>
      </c>
      <c r="BW159" s="97">
        <f>MASTER_DATA_NORMALIZED!BW159</f>
        <v>0</v>
      </c>
      <c r="BX159" s="97">
        <f>MASTER_DATA_NORMALIZED!BX159</f>
        <v>0</v>
      </c>
      <c r="BY159" s="97">
        <f>MASTER_DATA_NORMALIZED!BY159</f>
        <v>0</v>
      </c>
      <c r="BZ159" s="97">
        <f>MASTER_DATA_NORMALIZED!BZ159</f>
        <v>0</v>
      </c>
      <c r="CA159" s="97">
        <f>MASTER_DATA_NORMALIZED!CA159</f>
        <v>0</v>
      </c>
      <c r="CB159" s="97">
        <f>MASTER_DATA_NORMALIZED!CB159</f>
        <v>0</v>
      </c>
      <c r="CC159" s="97">
        <f>MASTER_DATA_NORMALIZED!CC159</f>
        <v>0</v>
      </c>
      <c r="CD159" s="97">
        <f>MASTER_DATA_NORMALIZED!CD159</f>
        <v>0</v>
      </c>
      <c r="CE159" s="97">
        <f>MASTER_DATA_NORMALIZED!CE159</f>
        <v>0</v>
      </c>
      <c r="CF159" s="97">
        <f>MASTER_DATA_NORMALIZED!CF159</f>
        <v>0</v>
      </c>
      <c r="CG159" s="97">
        <f>MASTER_DATA_NORMALIZED!CG159</f>
        <v>0</v>
      </c>
      <c r="CH159" s="97">
        <f>MASTER_DATA_NORMALIZED!CH159</f>
        <v>0</v>
      </c>
      <c r="CI159" s="97">
        <f>MASTER_DATA_NORMALIZED!CI159</f>
        <v>0</v>
      </c>
      <c r="CJ159" s="97">
        <f>MASTER_DATA_NORMALIZED!CJ159</f>
        <v>0</v>
      </c>
      <c r="CK159" s="97">
        <f>MASTER_DATA_NORMALIZED!CK159</f>
        <v>0</v>
      </c>
      <c r="CL159" s="97">
        <f>MASTER_DATA_NORMALIZED!CL159</f>
        <v>0</v>
      </c>
      <c r="CM159" s="97">
        <f>MASTER_DATA_NORMALIZED!CM159</f>
        <v>0</v>
      </c>
      <c r="CN159" s="97">
        <f>MASTER_DATA_NORMALIZED!CN159</f>
        <v>0</v>
      </c>
      <c r="CO159" s="97">
        <f>MASTER_DATA_NORMALIZED!CO159</f>
        <v>0</v>
      </c>
      <c r="CP159" s="97">
        <f>MASTER_DATA_NORMALIZED!CP159</f>
        <v>0</v>
      </c>
      <c r="CQ159" s="97">
        <f>MASTER_DATA_NORMALIZED!CQ159</f>
        <v>0</v>
      </c>
      <c r="CR159" s="97">
        <f>MASTER_DATA_NORMALIZED!CR159</f>
        <v>0</v>
      </c>
      <c r="CS159" s="97">
        <f>MASTER_DATA_NORMALIZED!CS159</f>
        <v>0</v>
      </c>
      <c r="CT159" s="97">
        <f>MASTER_DATA_NORMALIZED!CT159</f>
        <v>0</v>
      </c>
      <c r="CU159" s="97">
        <f>MASTER_DATA_NORMALIZED!CU159</f>
        <v>0</v>
      </c>
      <c r="CV159" s="97">
        <f>MASTER_DATA_NORMALIZED!CV159</f>
        <v>0</v>
      </c>
      <c r="CW159" s="97">
        <f>MASTER_DATA_NORMALIZED!CW159</f>
        <v>0</v>
      </c>
      <c r="CX159" s="97">
        <f>MASTER_DATA_NORMALIZED!CX159</f>
        <v>0</v>
      </c>
      <c r="CY159" s="97">
        <f>MASTER_DATA_NORMALIZED!CY159</f>
        <v>0</v>
      </c>
      <c r="CZ159" s="97">
        <f>MASTER_DATA_NORMALIZED!CZ159</f>
        <v>0</v>
      </c>
      <c r="DA159" s="97" t="e">
        <f>MASTER_DATA_NORMALIZED!DA159</f>
        <v>#DIV/0!</v>
      </c>
      <c r="DB159" s="97" t="e">
        <f>MASTER_DATA_NORMALIZED!DB159</f>
        <v>#DIV/0!</v>
      </c>
      <c r="DC159" s="97" t="e">
        <f>MASTER_DATA_NORMALIZED!DC159</f>
        <v>#DIV/0!</v>
      </c>
      <c r="DD159" s="97" t="e">
        <f>MASTER_DATA_NORMALIZED!DD159</f>
        <v>#N/A</v>
      </c>
      <c r="DE159" s="97">
        <f>MASTER_DATA_NORMALIZED!DE159</f>
        <v>0</v>
      </c>
      <c r="DF159" s="97">
        <f>MASTER_DATA_NORMALIZED!DF159</f>
        <v>0</v>
      </c>
      <c r="DG159" s="97">
        <f>MASTER_DATA_NORMALIZED!DG159</f>
        <v>0</v>
      </c>
      <c r="DH159" s="97">
        <f>MASTER_DATA_NORMALIZED!DH159</f>
        <v>0</v>
      </c>
      <c r="DI159" s="97">
        <f>MASTER_DATA_NORMALIZED!DI159</f>
        <v>0</v>
      </c>
      <c r="DJ159" s="97">
        <f>MASTER_DATA_NORMALIZED!DJ159</f>
        <v>0</v>
      </c>
      <c r="DK159" s="97">
        <f>MASTER_DATA_NORMALIZED!DK159</f>
        <v>0</v>
      </c>
      <c r="DL159" s="97">
        <f>MASTER_DATA_NORMALIZED!DL159</f>
        <v>0</v>
      </c>
      <c r="DM159" s="97">
        <f>MASTER_DATA_NORMALIZED!DM159</f>
        <v>0</v>
      </c>
      <c r="DN159" s="97">
        <f>MASTER_DATA_NORMALIZED!DN159</f>
        <v>0</v>
      </c>
      <c r="DO159" s="97">
        <f>MASTER_DATA_NORMALIZED!DO159</f>
        <v>0</v>
      </c>
      <c r="DP159" s="97">
        <f>MASTER_DATA_NORMALIZED!DP159</f>
        <v>0</v>
      </c>
      <c r="DQ159" s="97">
        <f>MASTER_DATA_NORMALIZED!DQ159</f>
        <v>0</v>
      </c>
      <c r="DR159" s="97">
        <f>MASTER_DATA_NORMALIZED!DR159</f>
        <v>0</v>
      </c>
      <c r="DS159" s="97">
        <f>MASTER_DATA_NORMALIZED!DS159</f>
        <v>0</v>
      </c>
      <c r="DT159" s="97">
        <f>MASTER_DATA_NORMALIZED!DT159</f>
        <v>0</v>
      </c>
      <c r="DU159" s="97">
        <f>MASTER_DATA_NORMALIZED!DU159</f>
        <v>0</v>
      </c>
      <c r="DV159" s="97">
        <f>MASTER_DATA_NORMALIZED!DV159</f>
        <v>0</v>
      </c>
      <c r="DW159" s="97">
        <f>MASTER_DATA_NORMALIZED!DW159</f>
        <v>0</v>
      </c>
      <c r="DX159" s="97">
        <f>MASTER_DATA_NORMALIZED!DX159</f>
        <v>0</v>
      </c>
      <c r="DY159" s="97">
        <f>MASTER_DATA_NORMALIZED!DY159</f>
        <v>0</v>
      </c>
      <c r="DZ159" s="97">
        <f>MASTER_DATA_NORMALIZED!DZ159</f>
        <v>0</v>
      </c>
      <c r="EA159" s="97">
        <f>MASTER_DATA_NORMALIZED!EA159</f>
        <v>0</v>
      </c>
      <c r="EB159" s="97">
        <f>MASTER_DATA_NORMALIZED!EB159</f>
        <v>0</v>
      </c>
      <c r="EC159" s="97" t="e">
        <f>MASTER_DATA_NORMALIZED!EC159</f>
        <v>#DIV/0!</v>
      </c>
      <c r="ED159" s="97" t="e">
        <f>MASTER_DATA_NORMALIZED!ED159</f>
        <v>#DIV/0!</v>
      </c>
      <c r="EE159" s="97" t="e">
        <f>MASTER_DATA_NORMALIZED!EE159</f>
        <v>#DIV/0!</v>
      </c>
      <c r="EF159" s="97" t="e">
        <f>MASTER_DATA_NORMALIZED!EF159</f>
        <v>#VALUE!</v>
      </c>
      <c r="EG159" s="97">
        <f>MASTER_DATA_NORMALIZED!EG159</f>
        <v>0</v>
      </c>
      <c r="EH159" s="97">
        <f>MASTER_DATA_NORMALIZED!EH159</f>
        <v>0</v>
      </c>
      <c r="EI159" s="97">
        <f>MASTER_DATA_NORMALIZED!EI159</f>
        <v>0</v>
      </c>
      <c r="EJ159" s="97">
        <f>MASTER_DATA_NORMALIZED!EJ159</f>
        <v>0</v>
      </c>
      <c r="EK159" s="97">
        <f>MASTER_DATA_NORMALIZED!EK159</f>
        <v>0</v>
      </c>
      <c r="EL159" s="97">
        <f>MASTER_DATA_NORMALIZED!EL159</f>
        <v>0</v>
      </c>
      <c r="EM159" s="97">
        <f>MASTER_DATA_NORMALIZED!EM159</f>
        <v>0</v>
      </c>
      <c r="EN159" s="97">
        <f>MASTER_DATA_NORMALIZED!EN159</f>
        <v>0</v>
      </c>
      <c r="EO159" s="97">
        <f>MASTER_DATA_NORMALIZED!EO159</f>
        <v>0</v>
      </c>
      <c r="EP159" s="97">
        <f>MASTER_DATA_NORMALIZED!EP159</f>
        <v>0</v>
      </c>
      <c r="EQ159" s="97">
        <f>MASTER_DATA_NORMALIZED!EQ159</f>
        <v>0</v>
      </c>
      <c r="ER159" s="97">
        <f>MASTER_DATA_NORMALIZED!ER159</f>
        <v>0</v>
      </c>
      <c r="ES159" s="97">
        <f>MASTER_DATA_NORMALIZED!ES159</f>
        <v>0</v>
      </c>
      <c r="ET159" s="97">
        <f>MASTER_DATA_NORMALIZED!ET159</f>
        <v>0</v>
      </c>
      <c r="EU159" s="97">
        <f>MASTER_DATA_NORMALIZED!EU159</f>
        <v>0</v>
      </c>
      <c r="EV159" s="97">
        <f>MASTER_DATA_NORMALIZED!EV159</f>
        <v>0</v>
      </c>
      <c r="EW159" s="97">
        <f>MASTER_DATA_NORMALIZED!EW159</f>
        <v>0</v>
      </c>
      <c r="EX159" s="97">
        <f>MASTER_DATA_NORMALIZED!EX159</f>
        <v>0</v>
      </c>
      <c r="EY159" s="97">
        <f>MASTER_DATA_NORMALIZED!EY159</f>
        <v>0</v>
      </c>
      <c r="EZ159" s="97">
        <f>MASTER_DATA_NORMALIZED!EZ159</f>
        <v>0</v>
      </c>
      <c r="FA159" s="97">
        <f>MASTER_DATA_NORMALIZED!FA159</f>
        <v>0</v>
      </c>
      <c r="FB159" s="97">
        <f>MASTER_DATA_NORMALIZED!FB159</f>
        <v>0</v>
      </c>
      <c r="FC159" s="97">
        <f>MASTER_DATA_NORMALIZED!FC159</f>
        <v>0</v>
      </c>
      <c r="FD159" s="97">
        <f>MASTER_DATA_NORMALIZED!FD159</f>
        <v>0</v>
      </c>
      <c r="FE159" s="97">
        <f>MASTER_DATA_NORMALIZED!FE159</f>
        <v>0</v>
      </c>
      <c r="FF159" s="97">
        <f>MASTER_DATA_NORMALIZED!FF159</f>
        <v>0</v>
      </c>
      <c r="FG159" s="97">
        <f>MASTER_DATA_NORMALIZED!FG159</f>
        <v>0</v>
      </c>
      <c r="FH159" s="97">
        <f>MASTER_DATA_NORMALIZED!FH159</f>
        <v>0</v>
      </c>
      <c r="FI159" s="97">
        <f>MASTER_DATA_NORMALIZED!FI159</f>
        <v>0</v>
      </c>
      <c r="FJ159" s="97">
        <f>MASTER_DATA_NORMALIZED!FJ159</f>
        <v>0</v>
      </c>
      <c r="FK159" s="97">
        <f>MASTER_DATA_NORMALIZED!FK159</f>
        <v>0</v>
      </c>
      <c r="FL159" s="97">
        <f>MASTER_DATA_NORMALIZED!FL159</f>
        <v>0</v>
      </c>
      <c r="FM159" s="97">
        <f>MASTER_DATA_NORMALIZED!FM159</f>
        <v>0</v>
      </c>
      <c r="FN159" s="97">
        <f>MASTER_DATA_NORMALIZED!FN159</f>
        <v>0</v>
      </c>
      <c r="FO159" s="97">
        <f>MASTER_DATA_NORMALIZED!FO159</f>
        <v>0</v>
      </c>
      <c r="FP159" s="97">
        <f>MASTER_DATA_NORMALIZED!FP159</f>
        <v>0</v>
      </c>
      <c r="FQ159" s="97">
        <f>MASTER_DATA_NORMALIZED!FQ159</f>
        <v>0</v>
      </c>
      <c r="FR159" s="97">
        <f>MASTER_DATA_NORMALIZED!FR159</f>
        <v>0</v>
      </c>
      <c r="FS159" s="97">
        <f>MASTER_DATA_NORMALIZED!FS159</f>
        <v>0</v>
      </c>
      <c r="FT159" s="97">
        <f>MASTER_DATA_NORMALIZED!FT159</f>
        <v>0</v>
      </c>
      <c r="FU159" s="97">
        <f>MASTER_DATA_NORMALIZED!FU159</f>
        <v>0</v>
      </c>
      <c r="FV159" s="97">
        <f>MASTER_DATA_NORMALIZED!FV159</f>
        <v>0</v>
      </c>
      <c r="FW159" s="97">
        <f>MASTER_DATA_NORMALIZED!FW159</f>
        <v>0</v>
      </c>
      <c r="FX159" s="97">
        <f>MASTER_DATA_NORMALIZED!FX159</f>
        <v>0</v>
      </c>
      <c r="FY159" s="97">
        <f>MASTER_DATA_NORMALIZED!FY159</f>
        <v>0</v>
      </c>
      <c r="FZ159" s="97">
        <f>MASTER_DATA_NORMALIZED!FZ159</f>
        <v>0</v>
      </c>
      <c r="GA159" s="97">
        <f>MASTER_DATA_NORMALIZED!GA159</f>
        <v>0</v>
      </c>
      <c r="GB159" s="97">
        <f>MASTER_DATA_NORMALIZED!GB159</f>
        <v>0</v>
      </c>
      <c r="GC159" s="97">
        <f>MASTER_DATA_NORMALIZED!GC159</f>
        <v>0</v>
      </c>
      <c r="GD159" s="97">
        <f>MASTER_DATA_NORMALIZED!GD159</f>
        <v>0</v>
      </c>
      <c r="GE159" s="97">
        <f>MASTER_DATA_NORMALIZED!GE159</f>
        <v>0</v>
      </c>
      <c r="GF159" s="97">
        <f>MASTER_DATA_NORMALIZED!GF159</f>
        <v>0</v>
      </c>
      <c r="GG159" s="97">
        <f>MASTER_DATA_NORMALIZED!GG159</f>
        <v>0</v>
      </c>
      <c r="GH159" s="97">
        <f>MASTER_DATA_NORMALIZED!GH159</f>
        <v>0</v>
      </c>
      <c r="GI159" s="97">
        <f>MASTER_DATA_NORMALIZED!GI159</f>
        <v>0</v>
      </c>
      <c r="GJ159" s="97">
        <f>MASTER_DATA_NORMALIZED!GJ159</f>
        <v>0</v>
      </c>
      <c r="GK159" s="97">
        <f>MASTER_DATA_NORMALIZED!GK159</f>
        <v>0</v>
      </c>
      <c r="GL159" s="97">
        <f>MASTER_DATA_NORMALIZED!GL159</f>
        <v>0</v>
      </c>
      <c r="GM159" s="97">
        <f>MASTER_DATA_NORMALIZED!GM159</f>
        <v>0</v>
      </c>
      <c r="GN159" s="97">
        <f>MASTER_DATA_NORMALIZED!GN159</f>
        <v>0</v>
      </c>
      <c r="GO159" s="97">
        <f>MASTER_DATA_NORMALIZED!GO159</f>
        <v>0</v>
      </c>
      <c r="GP159" s="97">
        <f>MASTER_DATA_NORMALIZED!GP159</f>
        <v>0</v>
      </c>
      <c r="GQ159" s="97">
        <f>MASTER_DATA_NORMALIZED!GQ159</f>
        <v>0</v>
      </c>
      <c r="GR159" s="97">
        <f>MASTER_DATA_NORMALIZED!GR159</f>
        <v>0</v>
      </c>
      <c r="GS159" s="97">
        <f>MASTER_DATA_NORMALIZED!GS159</f>
        <v>0</v>
      </c>
      <c r="GT159" s="97">
        <f>MASTER_DATA_NORMALIZED!GT159</f>
        <v>0</v>
      </c>
      <c r="GU159" s="97">
        <f>MASTER_DATA_NORMALIZED!GU159</f>
        <v>0</v>
      </c>
      <c r="GV159" s="97">
        <f>MASTER_DATA_NORMALIZED!GV159</f>
        <v>0</v>
      </c>
      <c r="GW159" s="97" t="e">
        <f>MASTER_DATA_NORMALIZED!GW159</f>
        <v>#REF!</v>
      </c>
      <c r="GX159" s="97" t="e">
        <f>MASTER_DATA_NORMALIZED!GX159</f>
        <v>#REF!</v>
      </c>
      <c r="GY159" s="97" t="e">
        <f>MASTER_DATA_NORMALIZED!GY159</f>
        <v>#REF!</v>
      </c>
    </row>
    <row r="160" spans="2:207" ht="17.25" hidden="1" outlineLevel="2" x14ac:dyDescent="0.3">
      <c r="B160" s="183">
        <f t="shared" si="14"/>
        <v>30</v>
      </c>
      <c r="C160" s="51">
        <f t="shared" si="15"/>
        <v>345</v>
      </c>
      <c r="D160" s="77"/>
      <c r="E160" s="52"/>
      <c r="F160" s="52">
        <v>345</v>
      </c>
      <c r="G160" s="78"/>
      <c r="H160" s="35" t="s">
        <v>158</v>
      </c>
      <c r="I160" s="97">
        <f>MASTER_DATA_NORMALIZED!I153</f>
        <v>0</v>
      </c>
      <c r="J160" s="97">
        <f>MASTER_DATA_NORMALIZED!J153</f>
        <v>0</v>
      </c>
      <c r="K160" s="97">
        <f>MASTER_DATA_NORMALIZED!K153</f>
        <v>0</v>
      </c>
      <c r="L160" s="97">
        <f>MASTER_DATA_NORMALIZED!L160</f>
        <v>0</v>
      </c>
      <c r="M160" s="97">
        <f>MASTER_DATA_NORMALIZED!M160</f>
        <v>0</v>
      </c>
      <c r="N160" s="97">
        <f>MASTER_DATA_NORMALIZED!N160</f>
        <v>0</v>
      </c>
      <c r="O160" s="97">
        <f>MASTER_DATA_NORMALIZED!O160</f>
        <v>0</v>
      </c>
      <c r="P160" s="97">
        <f>MASTER_DATA_NORMALIZED!P160</f>
        <v>0</v>
      </c>
      <c r="Q160" s="97">
        <f>MASTER_DATA_NORMALIZED!Q160</f>
        <v>0</v>
      </c>
      <c r="R160" s="97">
        <f>MASTER_DATA_NORMALIZED!R160</f>
        <v>0</v>
      </c>
      <c r="S160" s="97">
        <f>MASTER_DATA_NORMALIZED!S160</f>
        <v>0</v>
      </c>
      <c r="T160" s="97">
        <f>MASTER_DATA_NORMALIZED!T160</f>
        <v>0</v>
      </c>
      <c r="U160" s="97">
        <f>MASTER_DATA_NORMALIZED!U160</f>
        <v>0</v>
      </c>
      <c r="V160" s="97">
        <f>MASTER_DATA_NORMALIZED!V160</f>
        <v>0</v>
      </c>
      <c r="W160" s="97">
        <f>MASTER_DATA_NORMALIZED!W160</f>
        <v>0</v>
      </c>
      <c r="X160" s="97">
        <f>MASTER_DATA_NORMALIZED!X160</f>
        <v>0</v>
      </c>
      <c r="Y160" s="97">
        <f>MASTER_DATA_NORMALIZED!Y160</f>
        <v>0</v>
      </c>
      <c r="Z160" s="97">
        <f>MASTER_DATA_NORMALIZED!Z160</f>
        <v>0</v>
      </c>
      <c r="AA160" s="97">
        <f>MASTER_DATA_NORMALIZED!AA160</f>
        <v>0</v>
      </c>
      <c r="AB160" s="97">
        <f>MASTER_DATA_NORMALIZED!AB160</f>
        <v>0</v>
      </c>
      <c r="AC160" s="97">
        <f>MASTER_DATA_NORMALIZED!AC160</f>
        <v>0</v>
      </c>
      <c r="AD160" s="97">
        <f>MASTER_DATA_NORMALIZED!AD160</f>
        <v>0</v>
      </c>
      <c r="AE160" s="97">
        <f>MASTER_DATA_NORMALIZED!AE160</f>
        <v>0</v>
      </c>
      <c r="AF160" s="97">
        <f>MASTER_DATA_NORMALIZED!AF160</f>
        <v>0</v>
      </c>
      <c r="AG160" s="97">
        <f>MASTER_DATA_NORMALIZED!AG160</f>
        <v>0</v>
      </c>
      <c r="AH160" s="97">
        <f>MASTER_DATA_NORMALIZED!AH160</f>
        <v>0</v>
      </c>
      <c r="AI160" s="97">
        <f>MASTER_DATA_NORMALIZED!AI160</f>
        <v>0</v>
      </c>
      <c r="AJ160" s="97">
        <f>MASTER_DATA_NORMALIZED!AJ160</f>
        <v>0</v>
      </c>
      <c r="AK160" s="97">
        <f>MASTER_DATA_NORMALIZED!AK160</f>
        <v>0</v>
      </c>
      <c r="AL160" s="97">
        <f>MASTER_DATA_NORMALIZED!AL160</f>
        <v>0</v>
      </c>
      <c r="AM160" s="97">
        <f>MASTER_DATA_NORMALIZED!AM160</f>
        <v>0</v>
      </c>
      <c r="AN160" s="97">
        <f>MASTER_DATA_NORMALIZED!AN160</f>
        <v>0</v>
      </c>
      <c r="AO160" s="97">
        <f>MASTER_DATA_NORMALIZED!AO160</f>
        <v>0</v>
      </c>
      <c r="AP160" s="97">
        <f>MASTER_DATA_NORMALIZED!AP160</f>
        <v>0</v>
      </c>
      <c r="AQ160" s="97">
        <f>MASTER_DATA_NORMALIZED!AQ160</f>
        <v>0</v>
      </c>
      <c r="AR160" s="97">
        <f>MASTER_DATA_NORMALIZED!AR160</f>
        <v>0</v>
      </c>
      <c r="AS160" s="97">
        <f>MASTER_DATA_NORMALIZED!AS160</f>
        <v>0</v>
      </c>
      <c r="AT160" s="97">
        <f>MASTER_DATA_NORMALIZED!AT160</f>
        <v>0</v>
      </c>
      <c r="AU160" s="97">
        <f>MASTER_DATA_NORMALIZED!AU160</f>
        <v>0</v>
      </c>
      <c r="AV160" s="97">
        <f>MASTER_DATA_NORMALIZED!AV160</f>
        <v>0</v>
      </c>
      <c r="AW160" s="97">
        <f>MASTER_DATA_NORMALIZED!AW160</f>
        <v>0</v>
      </c>
      <c r="AX160" s="97">
        <f>MASTER_DATA_NORMALIZED!AX160</f>
        <v>0</v>
      </c>
      <c r="AY160" s="97">
        <f>MASTER_DATA_NORMALIZED!AY160</f>
        <v>0</v>
      </c>
      <c r="AZ160" s="97">
        <f>MASTER_DATA_NORMALIZED!AZ160</f>
        <v>0</v>
      </c>
      <c r="BA160" s="97">
        <f>MASTER_DATA_NORMALIZED!BA160</f>
        <v>0</v>
      </c>
      <c r="BB160" s="97">
        <f>MASTER_DATA_NORMALIZED!BB160</f>
        <v>0</v>
      </c>
      <c r="BC160" s="97">
        <f>MASTER_DATA_NORMALIZED!BC160</f>
        <v>0</v>
      </c>
      <c r="BD160" s="97">
        <f>MASTER_DATA_NORMALIZED!BD160</f>
        <v>0</v>
      </c>
      <c r="BE160" s="97">
        <f>MASTER_DATA_NORMALIZED!BE160</f>
        <v>0</v>
      </c>
      <c r="BF160" s="97">
        <f>MASTER_DATA_NORMALIZED!BF160</f>
        <v>0</v>
      </c>
      <c r="BG160" s="97">
        <f>MASTER_DATA_NORMALIZED!BG160</f>
        <v>0</v>
      </c>
      <c r="BH160" s="97">
        <f>MASTER_DATA_NORMALIZED!BH160</f>
        <v>0</v>
      </c>
      <c r="BI160" s="97">
        <f>MASTER_DATA_NORMALIZED!BI160</f>
        <v>0</v>
      </c>
      <c r="BJ160" s="97">
        <f>MASTER_DATA_NORMALIZED!BJ160</f>
        <v>0</v>
      </c>
      <c r="BK160" s="97">
        <f>MASTER_DATA_NORMALIZED!BK160</f>
        <v>0</v>
      </c>
      <c r="BL160" s="97">
        <f>MASTER_DATA_NORMALIZED!BL160</f>
        <v>0</v>
      </c>
      <c r="BM160" s="97">
        <f>MASTER_DATA_NORMALIZED!BM160</f>
        <v>0</v>
      </c>
      <c r="BN160" s="97">
        <f>MASTER_DATA_NORMALIZED!BN160</f>
        <v>0</v>
      </c>
      <c r="BO160" s="97">
        <f>MASTER_DATA_NORMALIZED!BO160</f>
        <v>0</v>
      </c>
      <c r="BP160" s="97">
        <f>MASTER_DATA_NORMALIZED!BP160</f>
        <v>0</v>
      </c>
      <c r="BQ160" s="97">
        <f>MASTER_DATA_NORMALIZED!BQ160</f>
        <v>0</v>
      </c>
      <c r="BR160" s="97">
        <f>MASTER_DATA_NORMALIZED!BR160</f>
        <v>0</v>
      </c>
      <c r="BS160" s="97">
        <f>MASTER_DATA_NORMALIZED!BS160</f>
        <v>0</v>
      </c>
      <c r="BT160" s="97">
        <f>MASTER_DATA_NORMALIZED!BT160</f>
        <v>0</v>
      </c>
      <c r="BU160" s="97">
        <f>MASTER_DATA_NORMALIZED!BU160</f>
        <v>0</v>
      </c>
      <c r="BV160" s="97">
        <f>MASTER_DATA_NORMALIZED!BV160</f>
        <v>0</v>
      </c>
      <c r="BW160" s="97">
        <f>MASTER_DATA_NORMALIZED!BW160</f>
        <v>0</v>
      </c>
      <c r="BX160" s="97">
        <f>MASTER_DATA_NORMALIZED!BX160</f>
        <v>0</v>
      </c>
      <c r="BY160" s="97">
        <f>MASTER_DATA_NORMALIZED!BY160</f>
        <v>0</v>
      </c>
      <c r="BZ160" s="97">
        <f>MASTER_DATA_NORMALIZED!BZ160</f>
        <v>0</v>
      </c>
      <c r="CA160" s="97">
        <f>MASTER_DATA_NORMALIZED!CA160</f>
        <v>0</v>
      </c>
      <c r="CB160" s="97">
        <f>MASTER_DATA_NORMALIZED!CB160</f>
        <v>0</v>
      </c>
      <c r="CC160" s="97">
        <f>MASTER_DATA_NORMALIZED!CC160</f>
        <v>0</v>
      </c>
      <c r="CD160" s="97">
        <f>MASTER_DATA_NORMALIZED!CD160</f>
        <v>0</v>
      </c>
      <c r="CE160" s="97">
        <f>MASTER_DATA_NORMALIZED!CE160</f>
        <v>0</v>
      </c>
      <c r="CF160" s="97">
        <f>MASTER_DATA_NORMALIZED!CF160</f>
        <v>0</v>
      </c>
      <c r="CG160" s="97">
        <f>MASTER_DATA_NORMALIZED!CG160</f>
        <v>0</v>
      </c>
      <c r="CH160" s="97">
        <f>MASTER_DATA_NORMALIZED!CH160</f>
        <v>0</v>
      </c>
      <c r="CI160" s="97">
        <f>MASTER_DATA_NORMALIZED!CI160</f>
        <v>0</v>
      </c>
      <c r="CJ160" s="97">
        <f>MASTER_DATA_NORMALIZED!CJ160</f>
        <v>0</v>
      </c>
      <c r="CK160" s="97">
        <f>MASTER_DATA_NORMALIZED!CK160</f>
        <v>0</v>
      </c>
      <c r="CL160" s="97">
        <f>MASTER_DATA_NORMALIZED!CL160</f>
        <v>0</v>
      </c>
      <c r="CM160" s="97">
        <f>MASTER_DATA_NORMALIZED!CM160</f>
        <v>0</v>
      </c>
      <c r="CN160" s="97">
        <f>MASTER_DATA_NORMALIZED!CN160</f>
        <v>0</v>
      </c>
      <c r="CO160" s="97">
        <f>MASTER_DATA_NORMALIZED!CO160</f>
        <v>0</v>
      </c>
      <c r="CP160" s="97">
        <f>MASTER_DATA_NORMALIZED!CP160</f>
        <v>0</v>
      </c>
      <c r="CQ160" s="97">
        <f>MASTER_DATA_NORMALIZED!CQ160</f>
        <v>0</v>
      </c>
      <c r="CR160" s="97">
        <f>MASTER_DATA_NORMALIZED!CR160</f>
        <v>0</v>
      </c>
      <c r="CS160" s="97">
        <f>MASTER_DATA_NORMALIZED!CS160</f>
        <v>0</v>
      </c>
      <c r="CT160" s="97">
        <f>MASTER_DATA_NORMALIZED!CT160</f>
        <v>0</v>
      </c>
      <c r="CU160" s="97">
        <f>MASTER_DATA_NORMALIZED!CU160</f>
        <v>0</v>
      </c>
      <c r="CV160" s="97">
        <f>MASTER_DATA_NORMALIZED!CV160</f>
        <v>0</v>
      </c>
      <c r="CW160" s="97">
        <f>MASTER_DATA_NORMALIZED!CW160</f>
        <v>0</v>
      </c>
      <c r="CX160" s="97">
        <f>MASTER_DATA_NORMALIZED!CX160</f>
        <v>0</v>
      </c>
      <c r="CY160" s="97">
        <f>MASTER_DATA_NORMALIZED!CY160</f>
        <v>0</v>
      </c>
      <c r="CZ160" s="97">
        <f>MASTER_DATA_NORMALIZED!CZ160</f>
        <v>0</v>
      </c>
      <c r="DA160" s="97" t="e">
        <f>MASTER_DATA_NORMALIZED!DA160</f>
        <v>#DIV/0!</v>
      </c>
      <c r="DB160" s="97" t="e">
        <f>MASTER_DATA_NORMALIZED!DB160</f>
        <v>#DIV/0!</v>
      </c>
      <c r="DC160" s="97" t="e">
        <f>MASTER_DATA_NORMALIZED!DC160</f>
        <v>#DIV/0!</v>
      </c>
      <c r="DD160" s="97" t="e">
        <f>MASTER_DATA_NORMALIZED!DD160</f>
        <v>#N/A</v>
      </c>
      <c r="DE160" s="97">
        <f>MASTER_DATA_NORMALIZED!DE160</f>
        <v>0</v>
      </c>
      <c r="DF160" s="97">
        <f>MASTER_DATA_NORMALIZED!DF160</f>
        <v>0</v>
      </c>
      <c r="DG160" s="97">
        <f>MASTER_DATA_NORMALIZED!DG160</f>
        <v>0</v>
      </c>
      <c r="DH160" s="97">
        <f>MASTER_DATA_NORMALIZED!DH160</f>
        <v>0</v>
      </c>
      <c r="DI160" s="97">
        <f>MASTER_DATA_NORMALIZED!DI160</f>
        <v>0</v>
      </c>
      <c r="DJ160" s="97">
        <f>MASTER_DATA_NORMALIZED!DJ160</f>
        <v>0</v>
      </c>
      <c r="DK160" s="97">
        <f>MASTER_DATA_NORMALIZED!DK160</f>
        <v>0</v>
      </c>
      <c r="DL160" s="97">
        <f>MASTER_DATA_NORMALIZED!DL160</f>
        <v>0</v>
      </c>
      <c r="DM160" s="97">
        <f>MASTER_DATA_NORMALIZED!DM160</f>
        <v>0</v>
      </c>
      <c r="DN160" s="97">
        <f>MASTER_DATA_NORMALIZED!DN160</f>
        <v>0</v>
      </c>
      <c r="DO160" s="97">
        <f>MASTER_DATA_NORMALIZED!DO160</f>
        <v>0</v>
      </c>
      <c r="DP160" s="97">
        <f>MASTER_DATA_NORMALIZED!DP160</f>
        <v>0</v>
      </c>
      <c r="DQ160" s="97">
        <f>MASTER_DATA_NORMALIZED!DQ160</f>
        <v>0</v>
      </c>
      <c r="DR160" s="97">
        <f>MASTER_DATA_NORMALIZED!DR160</f>
        <v>0</v>
      </c>
      <c r="DS160" s="97">
        <f>MASTER_DATA_NORMALIZED!DS160</f>
        <v>0</v>
      </c>
      <c r="DT160" s="97">
        <f>MASTER_DATA_NORMALIZED!DT160</f>
        <v>0</v>
      </c>
      <c r="DU160" s="97">
        <f>MASTER_DATA_NORMALIZED!DU160</f>
        <v>0</v>
      </c>
      <c r="DV160" s="97">
        <f>MASTER_DATA_NORMALIZED!DV160</f>
        <v>0</v>
      </c>
      <c r="DW160" s="97">
        <f>MASTER_DATA_NORMALIZED!DW160</f>
        <v>0</v>
      </c>
      <c r="DX160" s="97">
        <f>MASTER_DATA_NORMALIZED!DX160</f>
        <v>0</v>
      </c>
      <c r="DY160" s="97">
        <f>MASTER_DATA_NORMALIZED!DY160</f>
        <v>0</v>
      </c>
      <c r="DZ160" s="97">
        <f>MASTER_DATA_NORMALIZED!DZ160</f>
        <v>0</v>
      </c>
      <c r="EA160" s="97">
        <f>MASTER_DATA_NORMALIZED!EA160</f>
        <v>0</v>
      </c>
      <c r="EB160" s="97">
        <f>MASTER_DATA_NORMALIZED!EB160</f>
        <v>0</v>
      </c>
      <c r="EC160" s="97" t="e">
        <f>MASTER_DATA_NORMALIZED!EC160</f>
        <v>#DIV/0!</v>
      </c>
      <c r="ED160" s="97" t="e">
        <f>MASTER_DATA_NORMALIZED!ED160</f>
        <v>#DIV/0!</v>
      </c>
      <c r="EE160" s="97" t="e">
        <f>MASTER_DATA_NORMALIZED!EE160</f>
        <v>#DIV/0!</v>
      </c>
      <c r="EF160" s="97" t="e">
        <f>MASTER_DATA_NORMALIZED!EF160</f>
        <v>#VALUE!</v>
      </c>
      <c r="EG160" s="97">
        <f>MASTER_DATA_NORMALIZED!EG160</f>
        <v>0</v>
      </c>
      <c r="EH160" s="97">
        <f>MASTER_DATA_NORMALIZED!EH160</f>
        <v>0</v>
      </c>
      <c r="EI160" s="97">
        <f>MASTER_DATA_NORMALIZED!EI160</f>
        <v>0</v>
      </c>
      <c r="EJ160" s="97">
        <f>MASTER_DATA_NORMALIZED!EJ160</f>
        <v>0</v>
      </c>
      <c r="EK160" s="97">
        <f>MASTER_DATA_NORMALIZED!EK160</f>
        <v>0</v>
      </c>
      <c r="EL160" s="97">
        <f>MASTER_DATA_NORMALIZED!EL160</f>
        <v>0</v>
      </c>
      <c r="EM160" s="97">
        <f>MASTER_DATA_NORMALIZED!EM160</f>
        <v>0</v>
      </c>
      <c r="EN160" s="97">
        <f>MASTER_DATA_NORMALIZED!EN160</f>
        <v>0</v>
      </c>
      <c r="EO160" s="97">
        <f>MASTER_DATA_NORMALIZED!EO160</f>
        <v>0</v>
      </c>
      <c r="EP160" s="97">
        <f>MASTER_DATA_NORMALIZED!EP160</f>
        <v>0</v>
      </c>
      <c r="EQ160" s="97">
        <f>MASTER_DATA_NORMALIZED!EQ160</f>
        <v>0</v>
      </c>
      <c r="ER160" s="97">
        <f>MASTER_DATA_NORMALIZED!ER160</f>
        <v>0</v>
      </c>
      <c r="ES160" s="97">
        <f>MASTER_DATA_NORMALIZED!ES160</f>
        <v>0</v>
      </c>
      <c r="ET160" s="97">
        <f>MASTER_DATA_NORMALIZED!ET160</f>
        <v>0</v>
      </c>
      <c r="EU160" s="97">
        <f>MASTER_DATA_NORMALIZED!EU160</f>
        <v>0</v>
      </c>
      <c r="EV160" s="97">
        <f>MASTER_DATA_NORMALIZED!EV160</f>
        <v>0</v>
      </c>
      <c r="EW160" s="97">
        <f>MASTER_DATA_NORMALIZED!EW160</f>
        <v>0</v>
      </c>
      <c r="EX160" s="97">
        <f>MASTER_DATA_NORMALIZED!EX160</f>
        <v>0</v>
      </c>
      <c r="EY160" s="97">
        <f>MASTER_DATA_NORMALIZED!EY160</f>
        <v>0</v>
      </c>
      <c r="EZ160" s="97">
        <f>MASTER_DATA_NORMALIZED!EZ160</f>
        <v>0</v>
      </c>
      <c r="FA160" s="97">
        <f>MASTER_DATA_NORMALIZED!FA160</f>
        <v>0</v>
      </c>
      <c r="FB160" s="97">
        <f>MASTER_DATA_NORMALIZED!FB160</f>
        <v>0</v>
      </c>
      <c r="FC160" s="97">
        <f>MASTER_DATA_NORMALIZED!FC160</f>
        <v>0</v>
      </c>
      <c r="FD160" s="97">
        <f>MASTER_DATA_NORMALIZED!FD160</f>
        <v>0</v>
      </c>
      <c r="FE160" s="97">
        <f>MASTER_DATA_NORMALIZED!FE160</f>
        <v>0</v>
      </c>
      <c r="FF160" s="97">
        <f>MASTER_DATA_NORMALIZED!FF160</f>
        <v>0</v>
      </c>
      <c r="FG160" s="97">
        <f>MASTER_DATA_NORMALIZED!FG160</f>
        <v>0</v>
      </c>
      <c r="FH160" s="97">
        <f>MASTER_DATA_NORMALIZED!FH160</f>
        <v>0</v>
      </c>
      <c r="FI160" s="97">
        <f>MASTER_DATA_NORMALIZED!FI160</f>
        <v>0</v>
      </c>
      <c r="FJ160" s="97">
        <f>MASTER_DATA_NORMALIZED!FJ160</f>
        <v>0</v>
      </c>
      <c r="FK160" s="97">
        <f>MASTER_DATA_NORMALIZED!FK160</f>
        <v>0</v>
      </c>
      <c r="FL160" s="97">
        <f>MASTER_DATA_NORMALIZED!FL160</f>
        <v>0</v>
      </c>
      <c r="FM160" s="97">
        <f>MASTER_DATA_NORMALIZED!FM160</f>
        <v>0</v>
      </c>
      <c r="FN160" s="97">
        <f>MASTER_DATA_NORMALIZED!FN160</f>
        <v>0</v>
      </c>
      <c r="FO160" s="97">
        <f>MASTER_DATA_NORMALIZED!FO160</f>
        <v>0</v>
      </c>
      <c r="FP160" s="97">
        <f>MASTER_DATA_NORMALIZED!FP160</f>
        <v>0</v>
      </c>
      <c r="FQ160" s="97">
        <f>MASTER_DATA_NORMALIZED!FQ160</f>
        <v>0</v>
      </c>
      <c r="FR160" s="97">
        <f>MASTER_DATA_NORMALIZED!FR160</f>
        <v>0</v>
      </c>
      <c r="FS160" s="97">
        <f>MASTER_DATA_NORMALIZED!FS160</f>
        <v>0</v>
      </c>
      <c r="FT160" s="97">
        <f>MASTER_DATA_NORMALIZED!FT160</f>
        <v>0</v>
      </c>
      <c r="FU160" s="97">
        <f>MASTER_DATA_NORMALIZED!FU160</f>
        <v>0</v>
      </c>
      <c r="FV160" s="97">
        <f>MASTER_DATA_NORMALIZED!FV160</f>
        <v>0</v>
      </c>
      <c r="FW160" s="97">
        <f>MASTER_DATA_NORMALIZED!FW160</f>
        <v>0</v>
      </c>
      <c r="FX160" s="97">
        <f>MASTER_DATA_NORMALIZED!FX160</f>
        <v>0</v>
      </c>
      <c r="FY160" s="97">
        <f>MASTER_DATA_NORMALIZED!FY160</f>
        <v>0</v>
      </c>
      <c r="FZ160" s="97">
        <f>MASTER_DATA_NORMALIZED!FZ160</f>
        <v>0</v>
      </c>
      <c r="GA160" s="97">
        <f>MASTER_DATA_NORMALIZED!GA160</f>
        <v>0</v>
      </c>
      <c r="GB160" s="97">
        <f>MASTER_DATA_NORMALIZED!GB160</f>
        <v>0</v>
      </c>
      <c r="GC160" s="97">
        <f>MASTER_DATA_NORMALIZED!GC160</f>
        <v>0</v>
      </c>
      <c r="GD160" s="97">
        <f>MASTER_DATA_NORMALIZED!GD160</f>
        <v>0</v>
      </c>
      <c r="GE160" s="97">
        <f>MASTER_DATA_NORMALIZED!GE160</f>
        <v>0</v>
      </c>
      <c r="GF160" s="97">
        <f>MASTER_DATA_NORMALIZED!GF160</f>
        <v>0</v>
      </c>
      <c r="GG160" s="97">
        <f>MASTER_DATA_NORMALIZED!GG160</f>
        <v>0</v>
      </c>
      <c r="GH160" s="97">
        <f>MASTER_DATA_NORMALIZED!GH160</f>
        <v>0</v>
      </c>
      <c r="GI160" s="97">
        <f>MASTER_DATA_NORMALIZED!GI160</f>
        <v>0</v>
      </c>
      <c r="GJ160" s="97">
        <f>MASTER_DATA_NORMALIZED!GJ160</f>
        <v>0</v>
      </c>
      <c r="GK160" s="97">
        <f>MASTER_DATA_NORMALIZED!GK160</f>
        <v>0</v>
      </c>
      <c r="GL160" s="97">
        <f>MASTER_DATA_NORMALIZED!GL160</f>
        <v>0</v>
      </c>
      <c r="GM160" s="97">
        <f>MASTER_DATA_NORMALIZED!GM160</f>
        <v>0</v>
      </c>
      <c r="GN160" s="97">
        <f>MASTER_DATA_NORMALIZED!GN160</f>
        <v>0</v>
      </c>
      <c r="GO160" s="97">
        <f>MASTER_DATA_NORMALIZED!GO160</f>
        <v>0</v>
      </c>
      <c r="GP160" s="97">
        <f>MASTER_DATA_NORMALIZED!GP160</f>
        <v>0</v>
      </c>
      <c r="GQ160" s="97">
        <f>MASTER_DATA_NORMALIZED!GQ160</f>
        <v>0</v>
      </c>
      <c r="GR160" s="97">
        <f>MASTER_DATA_NORMALIZED!GR160</f>
        <v>0</v>
      </c>
      <c r="GS160" s="97">
        <f>MASTER_DATA_NORMALIZED!GS160</f>
        <v>0</v>
      </c>
      <c r="GT160" s="97">
        <f>MASTER_DATA_NORMALIZED!GT160</f>
        <v>0</v>
      </c>
      <c r="GU160" s="97">
        <f>MASTER_DATA_NORMALIZED!GU160</f>
        <v>0</v>
      </c>
      <c r="GV160" s="97">
        <f>MASTER_DATA_NORMALIZED!GV160</f>
        <v>0</v>
      </c>
      <c r="GW160" s="97" t="e">
        <f>MASTER_DATA_NORMALIZED!GW160</f>
        <v>#REF!</v>
      </c>
      <c r="GX160" s="97" t="e">
        <f>MASTER_DATA_NORMALIZED!GX160</f>
        <v>#REF!</v>
      </c>
      <c r="GY160" s="97" t="e">
        <f>MASTER_DATA_NORMALIZED!GY160</f>
        <v>#REF!</v>
      </c>
    </row>
    <row r="161" spans="2:207" s="25" customFormat="1" ht="17.25" hidden="1" outlineLevel="1" x14ac:dyDescent="0.3">
      <c r="B161" s="183">
        <f t="shared" si="14"/>
        <v>30</v>
      </c>
      <c r="C161" s="51">
        <f t="shared" si="15"/>
        <v>35</v>
      </c>
      <c r="D161" s="75"/>
      <c r="E161" s="51">
        <v>35</v>
      </c>
      <c r="F161" s="51"/>
      <c r="G161" s="76"/>
      <c r="H161" s="34" t="s">
        <v>235</v>
      </c>
      <c r="I161" s="95">
        <f>MASTER_DATA_NORMALIZED!I154</f>
        <v>0</v>
      </c>
      <c r="J161" s="95">
        <f>MASTER_DATA_NORMALIZED!J154</f>
        <v>0</v>
      </c>
      <c r="K161" s="95">
        <f>MASTER_DATA_NORMALIZED!K154</f>
        <v>0</v>
      </c>
      <c r="L161" s="95">
        <f>MASTER_DATA_NORMALIZED!L161</f>
        <v>95.410755452385743</v>
      </c>
      <c r="M161" s="95">
        <f>MASTER_DATA_NORMALIZED!M161</f>
        <v>0</v>
      </c>
      <c r="N161" s="95">
        <f>MASTER_DATA_NORMALIZED!N161</f>
        <v>0</v>
      </c>
      <c r="O161" s="95">
        <f>MASTER_DATA_NORMALIZED!O161</f>
        <v>0</v>
      </c>
      <c r="P161" s="95">
        <f>MASTER_DATA_NORMALIZED!P161</f>
        <v>23.852688863096436</v>
      </c>
      <c r="Q161" s="95">
        <f>MASTER_DATA_NORMALIZED!Q161</f>
        <v>0</v>
      </c>
      <c r="R161" s="95">
        <f>MASTER_DATA_NORMALIZED!R161</f>
        <v>0</v>
      </c>
      <c r="S161" s="95">
        <f>MASTER_DATA_NORMALIZED!S161</f>
        <v>0</v>
      </c>
      <c r="T161" s="95">
        <f>MASTER_DATA_NORMALIZED!T161</f>
        <v>95.410755452385743</v>
      </c>
      <c r="U161" s="95">
        <f>MASTER_DATA_NORMALIZED!U161</f>
        <v>0</v>
      </c>
      <c r="V161" s="95">
        <f>MASTER_DATA_NORMALIZED!V161</f>
        <v>0</v>
      </c>
      <c r="W161" s="95">
        <f>MASTER_DATA_NORMALIZED!W161</f>
        <v>0</v>
      </c>
      <c r="X161" s="95">
        <f>MASTER_DATA_NORMALIZED!X161</f>
        <v>23.852688863096436</v>
      </c>
      <c r="Y161" s="95">
        <f>MASTER_DATA_NORMALIZED!Y161</f>
        <v>0</v>
      </c>
      <c r="Z161" s="95">
        <f>MASTER_DATA_NORMALIZED!Z161</f>
        <v>0</v>
      </c>
      <c r="AA161" s="95">
        <f>MASTER_DATA_NORMALIZED!AA161</f>
        <v>0</v>
      </c>
      <c r="AB161" s="95">
        <f>MASTER_DATA_NORMALIZED!AB161</f>
        <v>163.47818464707558</v>
      </c>
      <c r="AC161" s="95">
        <f>MASTER_DATA_NORMALIZED!AC161</f>
        <v>0</v>
      </c>
      <c r="AD161" s="95">
        <f>MASTER_DATA_NORMALIZED!AD161</f>
        <v>0</v>
      </c>
      <c r="AE161" s="95">
        <f>MASTER_DATA_NORMALIZED!AE161</f>
        <v>0</v>
      </c>
      <c r="AF161" s="95">
        <f>MASTER_DATA_NORMALIZED!AF161</f>
        <v>40.869546161768895</v>
      </c>
      <c r="AG161" s="95">
        <f>MASTER_DATA_NORMALIZED!AG161</f>
        <v>0</v>
      </c>
      <c r="AH161" s="95">
        <f>MASTER_DATA_NORMALIZED!AH161</f>
        <v>0</v>
      </c>
      <c r="AI161" s="95">
        <f>MASTER_DATA_NORMALIZED!AI161</f>
        <v>0</v>
      </c>
      <c r="AJ161" s="95">
        <f>MASTER_DATA_NORMALIZED!AJ161</f>
        <v>163.47818464707558</v>
      </c>
      <c r="AK161" s="95">
        <f>MASTER_DATA_NORMALIZED!AK161</f>
        <v>0</v>
      </c>
      <c r="AL161" s="95">
        <f>MASTER_DATA_NORMALIZED!AL161</f>
        <v>0</v>
      </c>
      <c r="AM161" s="95">
        <f>MASTER_DATA_NORMALIZED!AM161</f>
        <v>0</v>
      </c>
      <c r="AN161" s="95">
        <f>MASTER_DATA_NORMALIZED!AN161</f>
        <v>40.869546161768895</v>
      </c>
      <c r="AO161" s="95">
        <f>MASTER_DATA_NORMALIZED!AO161</f>
        <v>0</v>
      </c>
      <c r="AP161" s="95">
        <f>MASTER_DATA_NORMALIZED!AP161</f>
        <v>0</v>
      </c>
      <c r="AQ161" s="95">
        <f>MASTER_DATA_NORMALIZED!AQ161</f>
        <v>0</v>
      </c>
      <c r="AR161" s="95">
        <f>MASTER_DATA_NORMALIZED!AR161</f>
        <v>0</v>
      </c>
      <c r="AS161" s="95">
        <f>MASTER_DATA_NORMALIZED!AS161</f>
        <v>0</v>
      </c>
      <c r="AT161" s="95">
        <f>MASTER_DATA_NORMALIZED!AT161</f>
        <v>0</v>
      </c>
      <c r="AU161" s="95">
        <f>MASTER_DATA_NORMALIZED!AU161</f>
        <v>0</v>
      </c>
      <c r="AV161" s="95">
        <f>MASTER_DATA_NORMALIZED!AV161</f>
        <v>0</v>
      </c>
      <c r="AW161" s="95">
        <f>MASTER_DATA_NORMALIZED!AW161</f>
        <v>0</v>
      </c>
      <c r="AX161" s="95">
        <f>MASTER_DATA_NORMALIZED!AX161</f>
        <v>0</v>
      </c>
      <c r="AY161" s="95">
        <f>MASTER_DATA_NORMALIZED!AY161</f>
        <v>0</v>
      </c>
      <c r="AZ161" s="95">
        <f>MASTER_DATA_NORMALIZED!AZ161</f>
        <v>0</v>
      </c>
      <c r="BA161" s="95">
        <f>MASTER_DATA_NORMALIZED!BA161</f>
        <v>0</v>
      </c>
      <c r="BB161" s="95">
        <f>MASTER_DATA_NORMALIZED!BB161</f>
        <v>0</v>
      </c>
      <c r="BC161" s="95">
        <f>MASTER_DATA_NORMALIZED!BC161</f>
        <v>0</v>
      </c>
      <c r="BD161" s="95">
        <f>MASTER_DATA_NORMALIZED!BD161</f>
        <v>0</v>
      </c>
      <c r="BE161" s="95">
        <f>MASTER_DATA_NORMALIZED!BE161</f>
        <v>0</v>
      </c>
      <c r="BF161" s="95">
        <f>MASTER_DATA_NORMALIZED!BF161</f>
        <v>0</v>
      </c>
      <c r="BG161" s="95">
        <f>MASTER_DATA_NORMALIZED!BG161</f>
        <v>0</v>
      </c>
      <c r="BH161" s="95">
        <f>MASTER_DATA_NORMALIZED!BH161</f>
        <v>0</v>
      </c>
      <c r="BI161" s="95">
        <f>MASTER_DATA_NORMALIZED!BI161</f>
        <v>0</v>
      </c>
      <c r="BJ161" s="95">
        <f>MASTER_DATA_NORMALIZED!BJ161</f>
        <v>0</v>
      </c>
      <c r="BK161" s="95">
        <f>MASTER_DATA_NORMALIZED!BK161</f>
        <v>0</v>
      </c>
      <c r="BL161" s="95">
        <f>MASTER_DATA_NORMALIZED!BL161</f>
        <v>0</v>
      </c>
      <c r="BM161" s="95">
        <f>MASTER_DATA_NORMALIZED!BM161</f>
        <v>0</v>
      </c>
      <c r="BN161" s="95">
        <f>MASTER_DATA_NORMALIZED!BN161</f>
        <v>0</v>
      </c>
      <c r="BO161" s="95">
        <f>MASTER_DATA_NORMALIZED!BO161</f>
        <v>0</v>
      </c>
      <c r="BP161" s="95">
        <f>MASTER_DATA_NORMALIZED!BP161</f>
        <v>1170.0816111992583</v>
      </c>
      <c r="BQ161" s="95">
        <f>MASTER_DATA_NORMALIZED!BQ161</f>
        <v>0</v>
      </c>
      <c r="BR161" s="95">
        <f>MASTER_DATA_NORMALIZED!BR161</f>
        <v>0</v>
      </c>
      <c r="BS161" s="95">
        <f>MASTER_DATA_NORMALIZED!BS161</f>
        <v>0</v>
      </c>
      <c r="BT161" s="95">
        <f>MASTER_DATA_NORMALIZED!BT161</f>
        <v>506.78053319229792</v>
      </c>
      <c r="BU161" s="95">
        <f>MASTER_DATA_NORMALIZED!BU161</f>
        <v>0</v>
      </c>
      <c r="BV161" s="95">
        <f>MASTER_DATA_NORMALIZED!BV161</f>
        <v>0</v>
      </c>
      <c r="BW161" s="95">
        <f>MASTER_DATA_NORMALIZED!BW161</f>
        <v>0</v>
      </c>
      <c r="BX161" s="95">
        <f>MASTER_DATA_NORMALIZED!BX161</f>
        <v>282.63363221495297</v>
      </c>
      <c r="BY161" s="95">
        <f>MASTER_DATA_NORMALIZED!BY161</f>
        <v>0</v>
      </c>
      <c r="BZ161" s="95">
        <f>MASTER_DATA_NORMALIZED!BZ161</f>
        <v>0</v>
      </c>
      <c r="CA161" s="95">
        <f>MASTER_DATA_NORMALIZED!CA161</f>
        <v>0</v>
      </c>
      <c r="CB161" s="95">
        <f>MASTER_DATA_NORMALIZED!CB161</f>
        <v>216.09708592061531</v>
      </c>
      <c r="CC161" s="95">
        <f>MASTER_DATA_NORMALIZED!CC161</f>
        <v>0</v>
      </c>
      <c r="CD161" s="95">
        <f>MASTER_DATA_NORMALIZED!CD161</f>
        <v>0</v>
      </c>
      <c r="CE161" s="95">
        <f>MASTER_DATA_NORMALIZED!CE161</f>
        <v>0</v>
      </c>
      <c r="CF161" s="95">
        <f>MASTER_DATA_NORMALIZED!CF161</f>
        <v>254.68163778856234</v>
      </c>
      <c r="CG161" s="95">
        <f>MASTER_DATA_NORMALIZED!CG161</f>
        <v>0</v>
      </c>
      <c r="CH161" s="95">
        <f>MASTER_DATA_NORMALIZED!CH161</f>
        <v>0</v>
      </c>
      <c r="CI161" s="95">
        <f>MASTER_DATA_NORMALIZED!CI161</f>
        <v>0</v>
      </c>
      <c r="CJ161" s="95">
        <f>MASTER_DATA_NORMALIZED!CJ161</f>
        <v>337.69385779387909</v>
      </c>
      <c r="CK161" s="95">
        <f>MASTER_DATA_NORMALIZED!CK161</f>
        <v>0</v>
      </c>
      <c r="CL161" s="95">
        <f>MASTER_DATA_NORMALIZED!CL161</f>
        <v>0</v>
      </c>
      <c r="CM161" s="95">
        <f>MASTER_DATA_NORMALIZED!CM161</f>
        <v>0</v>
      </c>
      <c r="CN161" s="95">
        <f>MASTER_DATA_NORMALIZED!CN161</f>
        <v>1012.9624644833259</v>
      </c>
      <c r="CO161" s="95">
        <f>MASTER_DATA_NORMALIZED!CO161</f>
        <v>0</v>
      </c>
      <c r="CP161" s="95">
        <f>MASTER_DATA_NORMALIZED!CP161</f>
        <v>0</v>
      </c>
      <c r="CQ161" s="95">
        <f>MASTER_DATA_NORMALIZED!CQ161</f>
        <v>0</v>
      </c>
      <c r="CR161" s="95">
        <f>MASTER_DATA_NORMALIZED!CR161</f>
        <v>1201.4126146023857</v>
      </c>
      <c r="CS161" s="95">
        <f>MASTER_DATA_NORMALIZED!CS161</f>
        <v>0</v>
      </c>
      <c r="CT161" s="95">
        <f>MASTER_DATA_NORMALIZED!CT161</f>
        <v>0</v>
      </c>
      <c r="CU161" s="95">
        <f>MASTER_DATA_NORMALIZED!CU161</f>
        <v>0</v>
      </c>
      <c r="CV161" s="95">
        <f>MASTER_DATA_NORMALIZED!CV161</f>
        <v>0</v>
      </c>
      <c r="CW161" s="95">
        <f>MASTER_DATA_NORMALIZED!CW161</f>
        <v>0</v>
      </c>
      <c r="CX161" s="95">
        <f>MASTER_DATA_NORMALIZED!CX161</f>
        <v>0</v>
      </c>
      <c r="CY161" s="95">
        <f>MASTER_DATA_NORMALIZED!CY161</f>
        <v>0</v>
      </c>
      <c r="CZ161" s="95">
        <f>MASTER_DATA_NORMALIZED!CZ161</f>
        <v>0</v>
      </c>
      <c r="DA161" s="95" t="e">
        <f>MASTER_DATA_NORMALIZED!DA161</f>
        <v>#DIV/0!</v>
      </c>
      <c r="DB161" s="95" t="e">
        <f>MASTER_DATA_NORMALIZED!DB161</f>
        <v>#DIV/0!</v>
      </c>
      <c r="DC161" s="95" t="e">
        <f>MASTER_DATA_NORMALIZED!DC161</f>
        <v>#DIV/0!</v>
      </c>
      <c r="DD161" s="95" t="e">
        <f>MASTER_DATA_NORMALIZED!DD161</f>
        <v>#N/A</v>
      </c>
      <c r="DE161" s="95">
        <f>MASTER_DATA_NORMALIZED!DE161</f>
        <v>0</v>
      </c>
      <c r="DF161" s="95">
        <f>MASTER_DATA_NORMALIZED!DF161</f>
        <v>0</v>
      </c>
      <c r="DG161" s="95">
        <f>MASTER_DATA_NORMALIZED!DG161</f>
        <v>0</v>
      </c>
      <c r="DH161" s="95">
        <f>MASTER_DATA_NORMALIZED!DH161</f>
        <v>494.20553729474398</v>
      </c>
      <c r="DI161" s="95">
        <f>MASTER_DATA_NORMALIZED!DI161</f>
        <v>0</v>
      </c>
      <c r="DJ161" s="95">
        <f>MASTER_DATA_NORMALIZED!DJ161</f>
        <v>0</v>
      </c>
      <c r="DK161" s="95">
        <f>MASTER_DATA_NORMALIZED!DK161</f>
        <v>0</v>
      </c>
      <c r="DL161" s="95">
        <f>MASTER_DATA_NORMALIZED!DL161</f>
        <v>381.25595198610569</v>
      </c>
      <c r="DM161" s="95">
        <f>MASTER_DATA_NORMALIZED!DM161</f>
        <v>0</v>
      </c>
      <c r="DN161" s="95">
        <f>MASTER_DATA_NORMALIZED!DN161</f>
        <v>0</v>
      </c>
      <c r="DO161" s="95">
        <f>MASTER_DATA_NORMALIZED!DO161</f>
        <v>0</v>
      </c>
      <c r="DP161" s="95">
        <f>MASTER_DATA_NORMALIZED!DP161</f>
        <v>315.7557708570522</v>
      </c>
      <c r="DQ161" s="95">
        <f>MASTER_DATA_NORMALIZED!DQ161</f>
        <v>0</v>
      </c>
      <c r="DR161" s="95">
        <f>MASTER_DATA_NORMALIZED!DR161</f>
        <v>0</v>
      </c>
      <c r="DS161" s="95">
        <f>MASTER_DATA_NORMALIZED!DS161</f>
        <v>0</v>
      </c>
      <c r="DT161" s="95">
        <f>MASTER_DATA_NORMALIZED!DT161</f>
        <v>282.49401320044649</v>
      </c>
      <c r="DU161" s="95">
        <f>MASTER_DATA_NORMALIZED!DU161</f>
        <v>0</v>
      </c>
      <c r="DV161" s="95">
        <f>MASTER_DATA_NORMALIZED!DV161</f>
        <v>0</v>
      </c>
      <c r="DW161" s="95">
        <f>MASTER_DATA_NORMALIZED!DW161</f>
        <v>0</v>
      </c>
      <c r="DX161" s="95">
        <f>MASTER_DATA_NORMALIZED!DX161</f>
        <v>260.17349076652687</v>
      </c>
      <c r="DY161" s="95">
        <f>MASTER_DATA_NORMALIZED!DY161</f>
        <v>0</v>
      </c>
      <c r="DZ161" s="95">
        <f>MASTER_DATA_NORMALIZED!DZ161</f>
        <v>0</v>
      </c>
      <c r="EA161" s="95">
        <f>MASTER_DATA_NORMALIZED!EA161</f>
        <v>0</v>
      </c>
      <c r="EB161" s="95">
        <f>MASTER_DATA_NORMALIZED!EB161</f>
        <v>254.51301107190571</v>
      </c>
      <c r="EC161" s="95" t="e">
        <f>MASTER_DATA_NORMALIZED!EC161</f>
        <v>#DIV/0!</v>
      </c>
      <c r="ED161" s="95" t="e">
        <f>MASTER_DATA_NORMALIZED!ED161</f>
        <v>#DIV/0!</v>
      </c>
      <c r="EE161" s="95" t="e">
        <f>MASTER_DATA_NORMALIZED!EE161</f>
        <v>#DIV/0!</v>
      </c>
      <c r="EF161" s="95" t="e">
        <f>MASTER_DATA_NORMALIZED!EF161</f>
        <v>#VALUE!</v>
      </c>
      <c r="EG161" s="95">
        <f>MASTER_DATA_NORMALIZED!EG161</f>
        <v>0</v>
      </c>
      <c r="EH161" s="95">
        <f>MASTER_DATA_NORMALIZED!EH161</f>
        <v>0</v>
      </c>
      <c r="EI161" s="95">
        <f>MASTER_DATA_NORMALIZED!EI161</f>
        <v>0</v>
      </c>
      <c r="EJ161" s="95">
        <f>MASTER_DATA_NORMALIZED!EJ161</f>
        <v>222.29050576030573</v>
      </c>
      <c r="EK161" s="95">
        <f>MASTER_DATA_NORMALIZED!EK161</f>
        <v>0</v>
      </c>
      <c r="EL161" s="95">
        <f>MASTER_DATA_NORMALIZED!EL161</f>
        <v>0</v>
      </c>
      <c r="EM161" s="95">
        <f>MASTER_DATA_NORMALIZED!EM161</f>
        <v>0</v>
      </c>
      <c r="EN161" s="95">
        <f>MASTER_DATA_NORMALIZED!EN161</f>
        <v>0</v>
      </c>
      <c r="EO161" s="95">
        <f>MASTER_DATA_NORMALIZED!EO161</f>
        <v>0</v>
      </c>
      <c r="EP161" s="95">
        <f>MASTER_DATA_NORMALIZED!EP161</f>
        <v>0</v>
      </c>
      <c r="EQ161" s="95">
        <f>MASTER_DATA_NORMALIZED!EQ161</f>
        <v>0</v>
      </c>
      <c r="ER161" s="95">
        <f>MASTER_DATA_NORMALIZED!ER161</f>
        <v>421.74076622691291</v>
      </c>
      <c r="ES161" s="95">
        <f>MASTER_DATA_NORMALIZED!ES161</f>
        <v>0</v>
      </c>
      <c r="ET161" s="95">
        <f>MASTER_DATA_NORMALIZED!ET161</f>
        <v>0</v>
      </c>
      <c r="EU161" s="95">
        <f>MASTER_DATA_NORMALIZED!EU161</f>
        <v>0</v>
      </c>
      <c r="EV161" s="95">
        <f>MASTER_DATA_NORMALIZED!EV161</f>
        <v>421.74076622691291</v>
      </c>
      <c r="EW161" s="95">
        <f>MASTER_DATA_NORMALIZED!EW161</f>
        <v>0</v>
      </c>
      <c r="EX161" s="95">
        <f>MASTER_DATA_NORMALIZED!EX161</f>
        <v>0</v>
      </c>
      <c r="EY161" s="95">
        <f>MASTER_DATA_NORMALIZED!EY161</f>
        <v>0</v>
      </c>
      <c r="EZ161" s="95">
        <f>MASTER_DATA_NORMALIZED!EZ161</f>
        <v>128.82605042016806</v>
      </c>
      <c r="FA161" s="95">
        <f>MASTER_DATA_NORMALIZED!FA161</f>
        <v>0</v>
      </c>
      <c r="FB161" s="95">
        <f>MASTER_DATA_NORMALIZED!FB161</f>
        <v>0</v>
      </c>
      <c r="FC161" s="95">
        <f>MASTER_DATA_NORMALIZED!FC161</f>
        <v>0</v>
      </c>
      <c r="FD161" s="95">
        <f>MASTER_DATA_NORMALIZED!FD161</f>
        <v>94.501846664591753</v>
      </c>
      <c r="FE161" s="95">
        <f>MASTER_DATA_NORMALIZED!FE161</f>
        <v>0</v>
      </c>
      <c r="FF161" s="95">
        <f>MASTER_DATA_NORMALIZED!FF161</f>
        <v>0</v>
      </c>
      <c r="FG161" s="95">
        <f>MASTER_DATA_NORMALIZED!FG161</f>
        <v>0</v>
      </c>
      <c r="FH161" s="95">
        <f>MASTER_DATA_NORMALIZED!FH161</f>
        <v>76.577414669571525</v>
      </c>
      <c r="FI161" s="95">
        <f>MASTER_DATA_NORMALIZED!FI161</f>
        <v>0</v>
      </c>
      <c r="FJ161" s="95">
        <f>MASTER_DATA_NORMALIZED!FJ161</f>
        <v>0</v>
      </c>
      <c r="FK161" s="95">
        <f>MASTER_DATA_NORMALIZED!FK161</f>
        <v>0</v>
      </c>
      <c r="FL161" s="95">
        <f>MASTER_DATA_NORMALIZED!FL161</f>
        <v>128.58870906387244</v>
      </c>
      <c r="FM161" s="95">
        <f>MASTER_DATA_NORMALIZED!FM161</f>
        <v>0</v>
      </c>
      <c r="FN161" s="95">
        <f>MASTER_DATA_NORMALIZED!FN161</f>
        <v>0</v>
      </c>
      <c r="FO161" s="95">
        <f>MASTER_DATA_NORMALIZED!FO161</f>
        <v>0</v>
      </c>
      <c r="FP161" s="95">
        <f>MASTER_DATA_NORMALIZED!FP161</f>
        <v>677.9021614745925</v>
      </c>
      <c r="FQ161" s="95">
        <f>MASTER_DATA_NORMALIZED!FQ161</f>
        <v>0</v>
      </c>
      <c r="FR161" s="95">
        <f>MASTER_DATA_NORMALIZED!FR161</f>
        <v>0</v>
      </c>
      <c r="FS161" s="95">
        <f>MASTER_DATA_NORMALIZED!FS161</f>
        <v>0</v>
      </c>
      <c r="FT161" s="95">
        <f>MASTER_DATA_NORMALIZED!FT161</f>
        <v>359.51713490920906</v>
      </c>
      <c r="FU161" s="95">
        <f>MASTER_DATA_NORMALIZED!FU161</f>
        <v>0</v>
      </c>
      <c r="FV161" s="95">
        <f>MASTER_DATA_NORMALIZED!FV161</f>
        <v>0</v>
      </c>
      <c r="FW161" s="95">
        <f>MASTER_DATA_NORMALIZED!FW161</f>
        <v>0</v>
      </c>
      <c r="FX161" s="95">
        <f>MASTER_DATA_NORMALIZED!FX161</f>
        <v>312.7145921589676</v>
      </c>
      <c r="FY161" s="95">
        <f>MASTER_DATA_NORMALIZED!FY161</f>
        <v>0</v>
      </c>
      <c r="FZ161" s="95">
        <f>MASTER_DATA_NORMALIZED!FZ161</f>
        <v>0</v>
      </c>
      <c r="GA161" s="95">
        <f>MASTER_DATA_NORMALIZED!GA161</f>
        <v>0</v>
      </c>
      <c r="GB161" s="95">
        <f>MASTER_DATA_NORMALIZED!GB161</f>
        <v>594.78515285992376</v>
      </c>
      <c r="GC161" s="95">
        <f>MASTER_DATA_NORMALIZED!GC161</f>
        <v>0</v>
      </c>
      <c r="GD161" s="95">
        <f>MASTER_DATA_NORMALIZED!GD161</f>
        <v>0</v>
      </c>
      <c r="GE161" s="95">
        <f>MASTER_DATA_NORMALIZED!GE161</f>
        <v>0</v>
      </c>
      <c r="GF161" s="95">
        <f>MASTER_DATA_NORMALIZED!GF161</f>
        <v>318.57440848330452</v>
      </c>
      <c r="GG161" s="95">
        <f>MASTER_DATA_NORMALIZED!GG161</f>
        <v>0</v>
      </c>
      <c r="GH161" s="95">
        <f>MASTER_DATA_NORMALIZED!GH161</f>
        <v>0</v>
      </c>
      <c r="GI161" s="95">
        <f>MASTER_DATA_NORMALIZED!GI161</f>
        <v>0</v>
      </c>
      <c r="GJ161" s="95">
        <f>MASTER_DATA_NORMALIZED!GJ161</f>
        <v>281.78888162650344</v>
      </c>
      <c r="GK161" s="95">
        <f>MASTER_DATA_NORMALIZED!GK161</f>
        <v>0</v>
      </c>
      <c r="GL161" s="95">
        <f>MASTER_DATA_NORMALIZED!GL161</f>
        <v>0</v>
      </c>
      <c r="GM161" s="95">
        <f>MASTER_DATA_NORMALIZED!GM161</f>
        <v>0</v>
      </c>
      <c r="GN161" s="95">
        <f>MASTER_DATA_NORMALIZED!GN161</f>
        <v>530.72080937986289</v>
      </c>
      <c r="GO161" s="95">
        <f>MASTER_DATA_NORMALIZED!GO161</f>
        <v>0</v>
      </c>
      <c r="GP161" s="95">
        <f>MASTER_DATA_NORMALIZED!GP161</f>
        <v>0</v>
      </c>
      <c r="GQ161" s="95">
        <f>MASTER_DATA_NORMALIZED!GQ161</f>
        <v>0</v>
      </c>
      <c r="GR161" s="95">
        <f>MASTER_DATA_NORMALIZED!GR161</f>
        <v>254.52141254782003</v>
      </c>
      <c r="GS161" s="95">
        <f>MASTER_DATA_NORMALIZED!GS161</f>
        <v>0</v>
      </c>
      <c r="GT161" s="95">
        <f>MASTER_DATA_NORMALIZED!GT161</f>
        <v>0</v>
      </c>
      <c r="GU161" s="95">
        <f>MASTER_DATA_NORMALIZED!GU161</f>
        <v>0</v>
      </c>
      <c r="GV161" s="95">
        <f>MASTER_DATA_NORMALIZED!GV161</f>
        <v>219.9154792183092</v>
      </c>
      <c r="GW161" s="95" t="e">
        <f>MASTER_DATA_NORMALIZED!GW161</f>
        <v>#REF!</v>
      </c>
      <c r="GX161" s="95" t="e">
        <f>MASTER_DATA_NORMALIZED!GX161</f>
        <v>#REF!</v>
      </c>
      <c r="GY161" s="95" t="e">
        <f>MASTER_DATA_NORMALIZED!GY161</f>
        <v>#REF!</v>
      </c>
    </row>
    <row r="162" spans="2:207" ht="17.25" hidden="1" outlineLevel="2" x14ac:dyDescent="0.3">
      <c r="B162" s="21">
        <f t="shared" si="14"/>
        <v>30</v>
      </c>
      <c r="C162" s="24">
        <f t="shared" si="15"/>
        <v>351</v>
      </c>
      <c r="D162" s="77"/>
      <c r="E162" s="52"/>
      <c r="F162" s="24">
        <v>351</v>
      </c>
      <c r="G162" s="80"/>
      <c r="H162" s="34" t="s">
        <v>141</v>
      </c>
      <c r="I162" s="95">
        <f>MASTER_DATA_NORMALIZED!I155</f>
        <v>0</v>
      </c>
      <c r="J162" s="95">
        <f>MASTER_DATA_NORMALIZED!J155</f>
        <v>0</v>
      </c>
      <c r="K162" s="95">
        <f>MASTER_DATA_NORMALIZED!K155</f>
        <v>0</v>
      </c>
      <c r="L162" s="95">
        <f>MASTER_DATA_NORMALIZED!L162</f>
        <v>0</v>
      </c>
      <c r="M162" s="95">
        <f>MASTER_DATA_NORMALIZED!M162</f>
        <v>0</v>
      </c>
      <c r="N162" s="95">
        <f>MASTER_DATA_NORMALIZED!N162</f>
        <v>0</v>
      </c>
      <c r="O162" s="95">
        <f>MASTER_DATA_NORMALIZED!O162</f>
        <v>0</v>
      </c>
      <c r="P162" s="95">
        <f>MASTER_DATA_NORMALIZED!P162</f>
        <v>0</v>
      </c>
      <c r="Q162" s="95">
        <f>MASTER_DATA_NORMALIZED!Q162</f>
        <v>0</v>
      </c>
      <c r="R162" s="95">
        <f>MASTER_DATA_NORMALIZED!R162</f>
        <v>0</v>
      </c>
      <c r="S162" s="95">
        <f>MASTER_DATA_NORMALIZED!S162</f>
        <v>0</v>
      </c>
      <c r="T162" s="95">
        <f>MASTER_DATA_NORMALIZED!T162</f>
        <v>0</v>
      </c>
      <c r="U162" s="95">
        <f>MASTER_DATA_NORMALIZED!U162</f>
        <v>0</v>
      </c>
      <c r="V162" s="95">
        <f>MASTER_DATA_NORMALIZED!V162</f>
        <v>0</v>
      </c>
      <c r="W162" s="95">
        <f>MASTER_DATA_NORMALIZED!W162</f>
        <v>0</v>
      </c>
      <c r="X162" s="95">
        <f>MASTER_DATA_NORMALIZED!X162</f>
        <v>0</v>
      </c>
      <c r="Y162" s="95">
        <f>MASTER_DATA_NORMALIZED!Y162</f>
        <v>0</v>
      </c>
      <c r="Z162" s="95">
        <f>MASTER_DATA_NORMALIZED!Z162</f>
        <v>0</v>
      </c>
      <c r="AA162" s="95">
        <f>MASTER_DATA_NORMALIZED!AA162</f>
        <v>0</v>
      </c>
      <c r="AB162" s="95">
        <f>MASTER_DATA_NORMALIZED!AB162</f>
        <v>0</v>
      </c>
      <c r="AC162" s="95">
        <f>MASTER_DATA_NORMALIZED!AC162</f>
        <v>0</v>
      </c>
      <c r="AD162" s="95">
        <f>MASTER_DATA_NORMALIZED!AD162</f>
        <v>0</v>
      </c>
      <c r="AE162" s="95">
        <f>MASTER_DATA_NORMALIZED!AE162</f>
        <v>0</v>
      </c>
      <c r="AF162" s="95">
        <f>MASTER_DATA_NORMALIZED!AF162</f>
        <v>0</v>
      </c>
      <c r="AG162" s="95">
        <f>MASTER_DATA_NORMALIZED!AG162</f>
        <v>0</v>
      </c>
      <c r="AH162" s="95">
        <f>MASTER_DATA_NORMALIZED!AH162</f>
        <v>0</v>
      </c>
      <c r="AI162" s="95">
        <f>MASTER_DATA_NORMALIZED!AI162</f>
        <v>0</v>
      </c>
      <c r="AJ162" s="95">
        <f>MASTER_DATA_NORMALIZED!AJ162</f>
        <v>0</v>
      </c>
      <c r="AK162" s="95">
        <f>MASTER_DATA_NORMALIZED!AK162</f>
        <v>0</v>
      </c>
      <c r="AL162" s="95">
        <f>MASTER_DATA_NORMALIZED!AL162</f>
        <v>0</v>
      </c>
      <c r="AM162" s="95">
        <f>MASTER_DATA_NORMALIZED!AM162</f>
        <v>0</v>
      </c>
      <c r="AN162" s="95">
        <f>MASTER_DATA_NORMALIZED!AN162</f>
        <v>0</v>
      </c>
      <c r="AO162" s="95">
        <f>MASTER_DATA_NORMALIZED!AO162</f>
        <v>0</v>
      </c>
      <c r="AP162" s="95">
        <f>MASTER_DATA_NORMALIZED!AP162</f>
        <v>0</v>
      </c>
      <c r="AQ162" s="95">
        <f>MASTER_DATA_NORMALIZED!AQ162</f>
        <v>0</v>
      </c>
      <c r="AR162" s="95">
        <f>MASTER_DATA_NORMALIZED!AR162</f>
        <v>0</v>
      </c>
      <c r="AS162" s="95">
        <f>MASTER_DATA_NORMALIZED!AS162</f>
        <v>0</v>
      </c>
      <c r="AT162" s="95">
        <f>MASTER_DATA_NORMALIZED!AT162</f>
        <v>0</v>
      </c>
      <c r="AU162" s="95">
        <f>MASTER_DATA_NORMALIZED!AU162</f>
        <v>0</v>
      </c>
      <c r="AV162" s="95">
        <f>MASTER_DATA_NORMALIZED!AV162</f>
        <v>0</v>
      </c>
      <c r="AW162" s="95">
        <f>MASTER_DATA_NORMALIZED!AW162</f>
        <v>0</v>
      </c>
      <c r="AX162" s="95">
        <f>MASTER_DATA_NORMALIZED!AX162</f>
        <v>0</v>
      </c>
      <c r="AY162" s="95">
        <f>MASTER_DATA_NORMALIZED!AY162</f>
        <v>0</v>
      </c>
      <c r="AZ162" s="95">
        <f>MASTER_DATA_NORMALIZED!AZ162</f>
        <v>0</v>
      </c>
      <c r="BA162" s="95">
        <f>MASTER_DATA_NORMALIZED!BA162</f>
        <v>0</v>
      </c>
      <c r="BB162" s="95">
        <f>MASTER_DATA_NORMALIZED!BB162</f>
        <v>0</v>
      </c>
      <c r="BC162" s="95">
        <f>MASTER_DATA_NORMALIZED!BC162</f>
        <v>0</v>
      </c>
      <c r="BD162" s="95">
        <f>MASTER_DATA_NORMALIZED!BD162</f>
        <v>0</v>
      </c>
      <c r="BE162" s="95">
        <f>MASTER_DATA_NORMALIZED!BE162</f>
        <v>0</v>
      </c>
      <c r="BF162" s="95">
        <f>MASTER_DATA_NORMALIZED!BF162</f>
        <v>0</v>
      </c>
      <c r="BG162" s="95">
        <f>MASTER_DATA_NORMALIZED!BG162</f>
        <v>0</v>
      </c>
      <c r="BH162" s="95">
        <f>MASTER_DATA_NORMALIZED!BH162</f>
        <v>0</v>
      </c>
      <c r="BI162" s="95">
        <f>MASTER_DATA_NORMALIZED!BI162</f>
        <v>0</v>
      </c>
      <c r="BJ162" s="95">
        <f>MASTER_DATA_NORMALIZED!BJ162</f>
        <v>0</v>
      </c>
      <c r="BK162" s="95">
        <f>MASTER_DATA_NORMALIZED!BK162</f>
        <v>0</v>
      </c>
      <c r="BL162" s="95">
        <f>MASTER_DATA_NORMALIZED!BL162</f>
        <v>0</v>
      </c>
      <c r="BM162" s="95">
        <f>MASTER_DATA_NORMALIZED!BM162</f>
        <v>0</v>
      </c>
      <c r="BN162" s="95">
        <f>MASTER_DATA_NORMALIZED!BN162</f>
        <v>0</v>
      </c>
      <c r="BO162" s="95">
        <f>MASTER_DATA_NORMALIZED!BO162</f>
        <v>0</v>
      </c>
      <c r="BP162" s="95">
        <f>MASTER_DATA_NORMALIZED!BP162</f>
        <v>1131.9883776354366</v>
      </c>
      <c r="BQ162" s="95">
        <f>MASTER_DATA_NORMALIZED!BQ162</f>
        <v>0</v>
      </c>
      <c r="BR162" s="95">
        <f>MASTER_DATA_NORMALIZED!BR162</f>
        <v>0</v>
      </c>
      <c r="BS162" s="95">
        <f>MASTER_DATA_NORMALIZED!BS162</f>
        <v>0</v>
      </c>
      <c r="BT162" s="95">
        <f>MASTER_DATA_NORMALIZED!BT162</f>
        <v>489.21590174531354</v>
      </c>
      <c r="BU162" s="95">
        <f>MASTER_DATA_NORMALIZED!BU162</f>
        <v>0</v>
      </c>
      <c r="BV162" s="95">
        <f>MASTER_DATA_NORMALIZED!BV162</f>
        <v>0</v>
      </c>
      <c r="BW162" s="95">
        <f>MASTER_DATA_NORMALIZED!BW162</f>
        <v>0</v>
      </c>
      <c r="BX162" s="95">
        <f>MASTER_DATA_NORMALIZED!BX162</f>
        <v>272.8369067104411</v>
      </c>
      <c r="BY162" s="95">
        <f>MASTER_DATA_NORMALIZED!BY162</f>
        <v>0</v>
      </c>
      <c r="BZ162" s="95">
        <f>MASTER_DATA_NORMALIZED!BZ162</f>
        <v>0</v>
      </c>
      <c r="CA162" s="95">
        <f>MASTER_DATA_NORMALIZED!CA162</f>
        <v>0</v>
      </c>
      <c r="CB162" s="95">
        <f>MASTER_DATA_NORMALIZED!CB162</f>
        <v>208.60800637271225</v>
      </c>
      <c r="CC162" s="95">
        <f>MASTER_DATA_NORMALIZED!CC162</f>
        <v>0</v>
      </c>
      <c r="CD162" s="95">
        <f>MASTER_DATA_NORMALIZED!CD162</f>
        <v>0</v>
      </c>
      <c r="CE162" s="95">
        <f>MASTER_DATA_NORMALIZED!CE162</f>
        <v>0</v>
      </c>
      <c r="CF162" s="95">
        <f>MASTER_DATA_NORMALIZED!CF162</f>
        <v>245.85319329321734</v>
      </c>
      <c r="CG162" s="95">
        <f>MASTER_DATA_NORMALIZED!CG162</f>
        <v>0</v>
      </c>
      <c r="CH162" s="95">
        <f>MASTER_DATA_NORMALIZED!CH162</f>
        <v>0</v>
      </c>
      <c r="CI162" s="95">
        <f>MASTER_DATA_NORMALIZED!CI162</f>
        <v>0</v>
      </c>
      <c r="CJ162" s="95">
        <f>MASTER_DATA_NORMALIZED!CJ162</f>
        <v>0</v>
      </c>
      <c r="CK162" s="95">
        <f>MASTER_DATA_NORMALIZED!CK162</f>
        <v>0</v>
      </c>
      <c r="CL162" s="95">
        <f>MASTER_DATA_NORMALIZED!CL162</f>
        <v>0</v>
      </c>
      <c r="CM162" s="95">
        <f>MASTER_DATA_NORMALIZED!CM162</f>
        <v>0</v>
      </c>
      <c r="CN162" s="95">
        <f>MASTER_DATA_NORMALIZED!CN162</f>
        <v>526.56198594287423</v>
      </c>
      <c r="CO162" s="95">
        <f>MASTER_DATA_NORMALIZED!CO162</f>
        <v>0</v>
      </c>
      <c r="CP162" s="95">
        <f>MASTER_DATA_NORMALIZED!CP162</f>
        <v>0</v>
      </c>
      <c r="CQ162" s="95">
        <f>MASTER_DATA_NORMALIZED!CQ162</f>
        <v>0</v>
      </c>
      <c r="CR162" s="95">
        <f>MASTER_DATA_NORMALIZED!CR162</f>
        <v>652.19541935558095</v>
      </c>
      <c r="CS162" s="95">
        <f>MASTER_DATA_NORMALIZED!CS162</f>
        <v>0</v>
      </c>
      <c r="CT162" s="95">
        <f>MASTER_DATA_NORMALIZED!CT162</f>
        <v>0</v>
      </c>
      <c r="CU162" s="95">
        <f>MASTER_DATA_NORMALIZED!CU162</f>
        <v>0</v>
      </c>
      <c r="CV162" s="95">
        <f>MASTER_DATA_NORMALIZED!CV162</f>
        <v>0</v>
      </c>
      <c r="CW162" s="95">
        <f>MASTER_DATA_NORMALIZED!CW162</f>
        <v>0</v>
      </c>
      <c r="CX162" s="95">
        <f>MASTER_DATA_NORMALIZED!CX162</f>
        <v>0</v>
      </c>
      <c r="CY162" s="95">
        <f>MASTER_DATA_NORMALIZED!CY162</f>
        <v>0</v>
      </c>
      <c r="CZ162" s="95">
        <f>MASTER_DATA_NORMALIZED!CZ162</f>
        <v>0</v>
      </c>
      <c r="DA162" s="95" t="e">
        <f>MASTER_DATA_NORMALIZED!DA162</f>
        <v>#DIV/0!</v>
      </c>
      <c r="DB162" s="95" t="e">
        <f>MASTER_DATA_NORMALIZED!DB162</f>
        <v>#DIV/0!</v>
      </c>
      <c r="DC162" s="95" t="e">
        <f>MASTER_DATA_NORMALIZED!DC162</f>
        <v>#DIV/0!</v>
      </c>
      <c r="DD162" s="95" t="e">
        <f>MASTER_DATA_NORMALIZED!DD162</f>
        <v>#N/A</v>
      </c>
      <c r="DE162" s="95">
        <f>MASTER_DATA_NORMALIZED!DE162</f>
        <v>0</v>
      </c>
      <c r="DF162" s="95">
        <f>MASTER_DATA_NORMALIZED!DF162</f>
        <v>0</v>
      </c>
      <c r="DG162" s="95">
        <f>MASTER_DATA_NORMALIZED!DG162</f>
        <v>0</v>
      </c>
      <c r="DH162" s="95">
        <f>MASTER_DATA_NORMALIZED!DH162</f>
        <v>0</v>
      </c>
      <c r="DI162" s="95">
        <f>MASTER_DATA_NORMALIZED!DI162</f>
        <v>0</v>
      </c>
      <c r="DJ162" s="95">
        <f>MASTER_DATA_NORMALIZED!DJ162</f>
        <v>0</v>
      </c>
      <c r="DK162" s="95">
        <f>MASTER_DATA_NORMALIZED!DK162</f>
        <v>0</v>
      </c>
      <c r="DL162" s="95">
        <f>MASTER_DATA_NORMALIZED!DL162</f>
        <v>0</v>
      </c>
      <c r="DM162" s="95">
        <f>MASTER_DATA_NORMALIZED!DM162</f>
        <v>0</v>
      </c>
      <c r="DN162" s="95">
        <f>MASTER_DATA_NORMALIZED!DN162</f>
        <v>0</v>
      </c>
      <c r="DO162" s="95">
        <f>MASTER_DATA_NORMALIZED!DO162</f>
        <v>0</v>
      </c>
      <c r="DP162" s="95">
        <f>MASTER_DATA_NORMALIZED!DP162</f>
        <v>0</v>
      </c>
      <c r="DQ162" s="95">
        <f>MASTER_DATA_NORMALIZED!DQ162</f>
        <v>0</v>
      </c>
      <c r="DR162" s="95">
        <f>MASTER_DATA_NORMALIZED!DR162</f>
        <v>0</v>
      </c>
      <c r="DS162" s="95">
        <f>MASTER_DATA_NORMALIZED!DS162</f>
        <v>0</v>
      </c>
      <c r="DT162" s="95">
        <f>MASTER_DATA_NORMALIZED!DT162</f>
        <v>0</v>
      </c>
      <c r="DU162" s="95">
        <f>MASTER_DATA_NORMALIZED!DU162</f>
        <v>0</v>
      </c>
      <c r="DV162" s="95">
        <f>MASTER_DATA_NORMALIZED!DV162</f>
        <v>0</v>
      </c>
      <c r="DW162" s="95">
        <f>MASTER_DATA_NORMALIZED!DW162</f>
        <v>0</v>
      </c>
      <c r="DX162" s="95">
        <f>MASTER_DATA_NORMALIZED!DX162</f>
        <v>0</v>
      </c>
      <c r="DY162" s="95">
        <f>MASTER_DATA_NORMALIZED!DY162</f>
        <v>0</v>
      </c>
      <c r="DZ162" s="95">
        <f>MASTER_DATA_NORMALIZED!DZ162</f>
        <v>0</v>
      </c>
      <c r="EA162" s="95">
        <f>MASTER_DATA_NORMALIZED!EA162</f>
        <v>0</v>
      </c>
      <c r="EB162" s="95">
        <f>MASTER_DATA_NORMALIZED!EB162</f>
        <v>0</v>
      </c>
      <c r="EC162" s="95" t="e">
        <f>MASTER_DATA_NORMALIZED!EC162</f>
        <v>#DIV/0!</v>
      </c>
      <c r="ED162" s="95" t="e">
        <f>MASTER_DATA_NORMALIZED!ED162</f>
        <v>#DIV/0!</v>
      </c>
      <c r="EE162" s="95" t="e">
        <f>MASTER_DATA_NORMALIZED!EE162</f>
        <v>#DIV/0!</v>
      </c>
      <c r="EF162" s="95" t="e">
        <f>MASTER_DATA_NORMALIZED!EF162</f>
        <v>#VALUE!</v>
      </c>
      <c r="EG162" s="95">
        <f>MASTER_DATA_NORMALIZED!EG162</f>
        <v>0</v>
      </c>
      <c r="EH162" s="95">
        <f>MASTER_DATA_NORMALIZED!EH162</f>
        <v>0</v>
      </c>
      <c r="EI162" s="95">
        <f>MASTER_DATA_NORMALIZED!EI162</f>
        <v>0</v>
      </c>
      <c r="EJ162" s="95">
        <f>MASTER_DATA_NORMALIZED!EJ162</f>
        <v>222.29050576030573</v>
      </c>
      <c r="EK162" s="95">
        <f>MASTER_DATA_NORMALIZED!EK162</f>
        <v>0</v>
      </c>
      <c r="EL162" s="95">
        <f>MASTER_DATA_NORMALIZED!EL162</f>
        <v>0</v>
      </c>
      <c r="EM162" s="95">
        <f>MASTER_DATA_NORMALIZED!EM162</f>
        <v>0</v>
      </c>
      <c r="EN162" s="95">
        <f>MASTER_DATA_NORMALIZED!EN162</f>
        <v>0</v>
      </c>
      <c r="EO162" s="95">
        <f>MASTER_DATA_NORMALIZED!EO162</f>
        <v>0</v>
      </c>
      <c r="EP162" s="95">
        <f>MASTER_DATA_NORMALIZED!EP162</f>
        <v>0</v>
      </c>
      <c r="EQ162" s="95">
        <f>MASTER_DATA_NORMALIZED!EQ162</f>
        <v>0</v>
      </c>
      <c r="ER162" s="95">
        <f>MASTER_DATA_NORMALIZED!ER162</f>
        <v>421.74076622691291</v>
      </c>
      <c r="ES162" s="95">
        <f>MASTER_DATA_NORMALIZED!ES162</f>
        <v>0</v>
      </c>
      <c r="ET162" s="95">
        <f>MASTER_DATA_NORMALIZED!ET162</f>
        <v>0</v>
      </c>
      <c r="EU162" s="95">
        <f>MASTER_DATA_NORMALIZED!EU162</f>
        <v>0</v>
      </c>
      <c r="EV162" s="95">
        <f>MASTER_DATA_NORMALIZED!EV162</f>
        <v>421.74076622691291</v>
      </c>
      <c r="EW162" s="95">
        <f>MASTER_DATA_NORMALIZED!EW162</f>
        <v>0</v>
      </c>
      <c r="EX162" s="95">
        <f>MASTER_DATA_NORMALIZED!EX162</f>
        <v>0</v>
      </c>
      <c r="EY162" s="95">
        <f>MASTER_DATA_NORMALIZED!EY162</f>
        <v>0</v>
      </c>
      <c r="EZ162" s="95">
        <f>MASTER_DATA_NORMALIZED!EZ162</f>
        <v>97.868482207697895</v>
      </c>
      <c r="FA162" s="95">
        <f>MASTER_DATA_NORMALIZED!FA162</f>
        <v>0</v>
      </c>
      <c r="FB162" s="95">
        <f>MASTER_DATA_NORMALIZED!FB162</f>
        <v>0</v>
      </c>
      <c r="FC162" s="95">
        <f>MASTER_DATA_NORMALIZED!FC162</f>
        <v>0</v>
      </c>
      <c r="FD162" s="95">
        <f>MASTER_DATA_NORMALIZED!FD162</f>
        <v>65.168260884600755</v>
      </c>
      <c r="FE162" s="95">
        <f>MASTER_DATA_NORMALIZED!FE162</f>
        <v>0</v>
      </c>
      <c r="FF162" s="95">
        <f>MASTER_DATA_NORMALIZED!FF162</f>
        <v>0</v>
      </c>
      <c r="FG162" s="95">
        <f>MASTER_DATA_NORMALIZED!FG162</f>
        <v>0</v>
      </c>
      <c r="FH162" s="95">
        <f>MASTER_DATA_NORMALIZED!FH162</f>
        <v>48.541466957153226</v>
      </c>
      <c r="FI162" s="95">
        <f>MASTER_DATA_NORMALIZED!FI162</f>
        <v>0</v>
      </c>
      <c r="FJ162" s="95">
        <f>MASTER_DATA_NORMALIZED!FJ162</f>
        <v>0</v>
      </c>
      <c r="FK162" s="95">
        <f>MASTER_DATA_NORMALIZED!FK162</f>
        <v>0</v>
      </c>
      <c r="FL162" s="95">
        <f>MASTER_DATA_NORMALIZED!FL162</f>
        <v>72.750285299304906</v>
      </c>
      <c r="FM162" s="95">
        <f>MASTER_DATA_NORMALIZED!FM162</f>
        <v>0</v>
      </c>
      <c r="FN162" s="95">
        <f>MASTER_DATA_NORMALIZED!FN162</f>
        <v>0</v>
      </c>
      <c r="FO162" s="95">
        <f>MASTER_DATA_NORMALIZED!FO162</f>
        <v>0</v>
      </c>
      <c r="FP162" s="95">
        <f>MASTER_DATA_NORMALIZED!FP162</f>
        <v>511.05412483160802</v>
      </c>
      <c r="FQ162" s="95">
        <f>MASTER_DATA_NORMALIZED!FQ162</f>
        <v>0</v>
      </c>
      <c r="FR162" s="95">
        <f>MASTER_DATA_NORMALIZED!FR162</f>
        <v>0</v>
      </c>
      <c r="FS162" s="95">
        <f>MASTER_DATA_NORMALIZED!FS162</f>
        <v>0</v>
      </c>
      <c r="FT162" s="95">
        <f>MASTER_DATA_NORMALIZED!FT162</f>
        <v>205.83638077179677</v>
      </c>
      <c r="FU162" s="95">
        <f>MASTER_DATA_NORMALIZED!FU162</f>
        <v>0</v>
      </c>
      <c r="FV162" s="95">
        <f>MASTER_DATA_NORMALIZED!FV162</f>
        <v>0</v>
      </c>
      <c r="FW162" s="95">
        <f>MASTER_DATA_NORMALIZED!FW162</f>
        <v>0</v>
      </c>
      <c r="FX162" s="95">
        <f>MASTER_DATA_NORMALIZED!FX162</f>
        <v>161.92875761087117</v>
      </c>
      <c r="FY162" s="95">
        <f>MASTER_DATA_NORMALIZED!FY162</f>
        <v>0</v>
      </c>
      <c r="FZ162" s="95">
        <f>MASTER_DATA_NORMALIZED!FZ162</f>
        <v>0</v>
      </c>
      <c r="GA162" s="95">
        <f>MASTER_DATA_NORMALIZED!GA162</f>
        <v>0</v>
      </c>
      <c r="GB162" s="95">
        <f>MASTER_DATA_NORMALIZED!GB162</f>
        <v>445.0360697702726</v>
      </c>
      <c r="GC162" s="95">
        <f>MASTER_DATA_NORMALIZED!GC162</f>
        <v>0</v>
      </c>
      <c r="GD162" s="95">
        <f>MASTER_DATA_NORMALIZED!GD162</f>
        <v>0</v>
      </c>
      <c r="GE162" s="95">
        <f>MASTER_DATA_NORMALIZED!GE162</f>
        <v>0</v>
      </c>
      <c r="GF162" s="95">
        <f>MASTER_DATA_NORMALIZED!GF162</f>
        <v>180.46412858371022</v>
      </c>
      <c r="GG162" s="95">
        <f>MASTER_DATA_NORMALIZED!GG162</f>
        <v>0</v>
      </c>
      <c r="GH162" s="95">
        <f>MASTER_DATA_NORMALIZED!GH162</f>
        <v>0</v>
      </c>
      <c r="GI162" s="95">
        <f>MASTER_DATA_NORMALIZED!GI162</f>
        <v>0</v>
      </c>
      <c r="GJ162" s="95">
        <f>MASTER_DATA_NORMALIZED!GJ162</f>
        <v>146.03751775166361</v>
      </c>
      <c r="GK162" s="95">
        <f>MASTER_DATA_NORMALIZED!GK162</f>
        <v>0</v>
      </c>
      <c r="GL162" s="95">
        <f>MASTER_DATA_NORMALIZED!GL162</f>
        <v>0</v>
      </c>
      <c r="GM162" s="95">
        <f>MASTER_DATA_NORMALIZED!GM162</f>
        <v>0</v>
      </c>
      <c r="GN162" s="95">
        <f>MASTER_DATA_NORMALIZED!GN162</f>
        <v>433.1255453376483</v>
      </c>
      <c r="GO162" s="95">
        <f>MASTER_DATA_NORMALIZED!GO162</f>
        <v>0</v>
      </c>
      <c r="GP162" s="95">
        <f>MASTER_DATA_NORMALIZED!GP162</f>
        <v>0</v>
      </c>
      <c r="GQ162" s="95">
        <f>MASTER_DATA_NORMALIZED!GQ162</f>
        <v>0</v>
      </c>
      <c r="GR162" s="95">
        <f>MASTER_DATA_NORMALIZED!GR162</f>
        <v>167.81302463240735</v>
      </c>
      <c r="GS162" s="95">
        <f>MASTER_DATA_NORMALIZED!GS162</f>
        <v>0</v>
      </c>
      <c r="GT162" s="95">
        <f>MASTER_DATA_NORMALIZED!GT162</f>
        <v>0</v>
      </c>
      <c r="GU162" s="95">
        <f>MASTER_DATA_NORMALIZED!GU162</f>
        <v>0</v>
      </c>
      <c r="GV162" s="95">
        <f>MASTER_DATA_NORMALIZED!GV162</f>
        <v>135.77980735883114</v>
      </c>
      <c r="GW162" s="95" t="e">
        <f>MASTER_DATA_NORMALIZED!GW162</f>
        <v>#REF!</v>
      </c>
      <c r="GX162" s="95" t="e">
        <f>MASTER_DATA_NORMALIZED!GX162</f>
        <v>#REF!</v>
      </c>
      <c r="GY162" s="95" t="e">
        <f>MASTER_DATA_NORMALIZED!GY162</f>
        <v>#REF!</v>
      </c>
    </row>
    <row r="163" spans="2:207" ht="17.25" hidden="1" outlineLevel="2" x14ac:dyDescent="0.3">
      <c r="B163" s="21">
        <f t="shared" si="14"/>
        <v>30</v>
      </c>
      <c r="C163" s="24">
        <f t="shared" si="15"/>
        <v>352</v>
      </c>
      <c r="D163" s="77"/>
      <c r="E163" s="52"/>
      <c r="F163" s="24">
        <v>352</v>
      </c>
      <c r="G163" s="80"/>
      <c r="H163" s="34" t="s">
        <v>142</v>
      </c>
      <c r="I163" s="95">
        <f>MASTER_DATA_NORMALIZED!I156</f>
        <v>0</v>
      </c>
      <c r="J163" s="95">
        <f>MASTER_DATA_NORMALIZED!J156</f>
        <v>0</v>
      </c>
      <c r="K163" s="95">
        <f>MASTER_DATA_NORMALIZED!K156</f>
        <v>0</v>
      </c>
      <c r="L163" s="95">
        <f>MASTER_DATA_NORMALIZED!L163</f>
        <v>0</v>
      </c>
      <c r="M163" s="95">
        <f>MASTER_DATA_NORMALIZED!M163</f>
        <v>0</v>
      </c>
      <c r="N163" s="95">
        <f>MASTER_DATA_NORMALIZED!N163</f>
        <v>0</v>
      </c>
      <c r="O163" s="95">
        <f>MASTER_DATA_NORMALIZED!O163</f>
        <v>0</v>
      </c>
      <c r="P163" s="95">
        <f>MASTER_DATA_NORMALIZED!P163</f>
        <v>0</v>
      </c>
      <c r="Q163" s="95">
        <f>MASTER_DATA_NORMALIZED!Q163</f>
        <v>0</v>
      </c>
      <c r="R163" s="95">
        <f>MASTER_DATA_NORMALIZED!R163</f>
        <v>0</v>
      </c>
      <c r="S163" s="95">
        <f>MASTER_DATA_NORMALIZED!S163</f>
        <v>0</v>
      </c>
      <c r="T163" s="95">
        <f>MASTER_DATA_NORMALIZED!T163</f>
        <v>0</v>
      </c>
      <c r="U163" s="95">
        <f>MASTER_DATA_NORMALIZED!U163</f>
        <v>0</v>
      </c>
      <c r="V163" s="95">
        <f>MASTER_DATA_NORMALIZED!V163</f>
        <v>0</v>
      </c>
      <c r="W163" s="95">
        <f>MASTER_DATA_NORMALIZED!W163</f>
        <v>0</v>
      </c>
      <c r="X163" s="95">
        <f>MASTER_DATA_NORMALIZED!X163</f>
        <v>0</v>
      </c>
      <c r="Y163" s="95">
        <f>MASTER_DATA_NORMALIZED!Y163</f>
        <v>0</v>
      </c>
      <c r="Z163" s="95">
        <f>MASTER_DATA_NORMALIZED!Z163</f>
        <v>0</v>
      </c>
      <c r="AA163" s="95">
        <f>MASTER_DATA_NORMALIZED!AA163</f>
        <v>0</v>
      </c>
      <c r="AB163" s="95">
        <f>MASTER_DATA_NORMALIZED!AB163</f>
        <v>0</v>
      </c>
      <c r="AC163" s="95">
        <f>MASTER_DATA_NORMALIZED!AC163</f>
        <v>0</v>
      </c>
      <c r="AD163" s="95">
        <f>MASTER_DATA_NORMALIZED!AD163</f>
        <v>0</v>
      </c>
      <c r="AE163" s="95">
        <f>MASTER_DATA_NORMALIZED!AE163</f>
        <v>0</v>
      </c>
      <c r="AF163" s="95">
        <f>MASTER_DATA_NORMALIZED!AF163</f>
        <v>0</v>
      </c>
      <c r="AG163" s="95">
        <f>MASTER_DATA_NORMALIZED!AG163</f>
        <v>0</v>
      </c>
      <c r="AH163" s="95">
        <f>MASTER_DATA_NORMALIZED!AH163</f>
        <v>0</v>
      </c>
      <c r="AI163" s="95">
        <f>MASTER_DATA_NORMALIZED!AI163</f>
        <v>0</v>
      </c>
      <c r="AJ163" s="95">
        <f>MASTER_DATA_NORMALIZED!AJ163</f>
        <v>0</v>
      </c>
      <c r="AK163" s="95">
        <f>MASTER_DATA_NORMALIZED!AK163</f>
        <v>0</v>
      </c>
      <c r="AL163" s="95">
        <f>MASTER_DATA_NORMALIZED!AL163</f>
        <v>0</v>
      </c>
      <c r="AM163" s="95">
        <f>MASTER_DATA_NORMALIZED!AM163</f>
        <v>0</v>
      </c>
      <c r="AN163" s="95">
        <f>MASTER_DATA_NORMALIZED!AN163</f>
        <v>0</v>
      </c>
      <c r="AO163" s="95">
        <f>MASTER_DATA_NORMALIZED!AO163</f>
        <v>0</v>
      </c>
      <c r="AP163" s="95">
        <f>MASTER_DATA_NORMALIZED!AP163</f>
        <v>0</v>
      </c>
      <c r="AQ163" s="95">
        <f>MASTER_DATA_NORMALIZED!AQ163</f>
        <v>0</v>
      </c>
      <c r="AR163" s="95">
        <f>MASTER_DATA_NORMALIZED!AR163</f>
        <v>0</v>
      </c>
      <c r="AS163" s="95">
        <f>MASTER_DATA_NORMALIZED!AS163</f>
        <v>0</v>
      </c>
      <c r="AT163" s="95">
        <f>MASTER_DATA_NORMALIZED!AT163</f>
        <v>0</v>
      </c>
      <c r="AU163" s="95">
        <f>MASTER_DATA_NORMALIZED!AU163</f>
        <v>0</v>
      </c>
      <c r="AV163" s="95">
        <f>MASTER_DATA_NORMALIZED!AV163</f>
        <v>0</v>
      </c>
      <c r="AW163" s="95">
        <f>MASTER_DATA_NORMALIZED!AW163</f>
        <v>0</v>
      </c>
      <c r="AX163" s="95">
        <f>MASTER_DATA_NORMALIZED!AX163</f>
        <v>0</v>
      </c>
      <c r="AY163" s="95">
        <f>MASTER_DATA_NORMALIZED!AY163</f>
        <v>0</v>
      </c>
      <c r="AZ163" s="95">
        <f>MASTER_DATA_NORMALIZED!AZ163</f>
        <v>0</v>
      </c>
      <c r="BA163" s="95">
        <f>MASTER_DATA_NORMALIZED!BA163</f>
        <v>0</v>
      </c>
      <c r="BB163" s="95">
        <f>MASTER_DATA_NORMALIZED!BB163</f>
        <v>0</v>
      </c>
      <c r="BC163" s="95">
        <f>MASTER_DATA_NORMALIZED!BC163</f>
        <v>0</v>
      </c>
      <c r="BD163" s="95">
        <f>MASTER_DATA_NORMALIZED!BD163</f>
        <v>0</v>
      </c>
      <c r="BE163" s="95">
        <f>MASTER_DATA_NORMALIZED!BE163</f>
        <v>0</v>
      </c>
      <c r="BF163" s="95">
        <f>MASTER_DATA_NORMALIZED!BF163</f>
        <v>0</v>
      </c>
      <c r="BG163" s="95">
        <f>MASTER_DATA_NORMALIZED!BG163</f>
        <v>0</v>
      </c>
      <c r="BH163" s="95">
        <f>MASTER_DATA_NORMALIZED!BH163</f>
        <v>0</v>
      </c>
      <c r="BI163" s="95">
        <f>MASTER_DATA_NORMALIZED!BI163</f>
        <v>0</v>
      </c>
      <c r="BJ163" s="95">
        <f>MASTER_DATA_NORMALIZED!BJ163</f>
        <v>0</v>
      </c>
      <c r="BK163" s="95">
        <f>MASTER_DATA_NORMALIZED!BK163</f>
        <v>0</v>
      </c>
      <c r="BL163" s="95">
        <f>MASTER_DATA_NORMALIZED!BL163</f>
        <v>0</v>
      </c>
      <c r="BM163" s="95">
        <f>MASTER_DATA_NORMALIZED!BM163</f>
        <v>0</v>
      </c>
      <c r="BN163" s="95">
        <f>MASTER_DATA_NORMALIZED!BN163</f>
        <v>0</v>
      </c>
      <c r="BO163" s="95">
        <f>MASTER_DATA_NORMALIZED!BO163</f>
        <v>0</v>
      </c>
      <c r="BP163" s="95">
        <f>MASTER_DATA_NORMALIZED!BP163</f>
        <v>0</v>
      </c>
      <c r="BQ163" s="95">
        <f>MASTER_DATA_NORMALIZED!BQ163</f>
        <v>0</v>
      </c>
      <c r="BR163" s="95">
        <f>MASTER_DATA_NORMALIZED!BR163</f>
        <v>0</v>
      </c>
      <c r="BS163" s="95">
        <f>MASTER_DATA_NORMALIZED!BS163</f>
        <v>0</v>
      </c>
      <c r="BT163" s="95">
        <f>MASTER_DATA_NORMALIZED!BT163</f>
        <v>0</v>
      </c>
      <c r="BU163" s="95">
        <f>MASTER_DATA_NORMALIZED!BU163</f>
        <v>0</v>
      </c>
      <c r="BV163" s="95">
        <f>MASTER_DATA_NORMALIZED!BV163</f>
        <v>0</v>
      </c>
      <c r="BW163" s="95">
        <f>MASTER_DATA_NORMALIZED!BW163</f>
        <v>0</v>
      </c>
      <c r="BX163" s="95">
        <f>MASTER_DATA_NORMALIZED!BX163</f>
        <v>0</v>
      </c>
      <c r="BY163" s="95">
        <f>MASTER_DATA_NORMALIZED!BY163</f>
        <v>0</v>
      </c>
      <c r="BZ163" s="95">
        <f>MASTER_DATA_NORMALIZED!BZ163</f>
        <v>0</v>
      </c>
      <c r="CA163" s="95">
        <f>MASTER_DATA_NORMALIZED!CA163</f>
        <v>0</v>
      </c>
      <c r="CB163" s="95">
        <f>MASTER_DATA_NORMALIZED!CB163</f>
        <v>0</v>
      </c>
      <c r="CC163" s="95">
        <f>MASTER_DATA_NORMALIZED!CC163</f>
        <v>0</v>
      </c>
      <c r="CD163" s="95">
        <f>MASTER_DATA_NORMALIZED!CD163</f>
        <v>0</v>
      </c>
      <c r="CE163" s="95">
        <f>MASTER_DATA_NORMALIZED!CE163</f>
        <v>0</v>
      </c>
      <c r="CF163" s="95">
        <f>MASTER_DATA_NORMALIZED!CF163</f>
        <v>0</v>
      </c>
      <c r="CG163" s="95">
        <f>MASTER_DATA_NORMALIZED!CG163</f>
        <v>0</v>
      </c>
      <c r="CH163" s="95">
        <f>MASTER_DATA_NORMALIZED!CH163</f>
        <v>0</v>
      </c>
      <c r="CI163" s="95">
        <f>MASTER_DATA_NORMALIZED!CI163</f>
        <v>0</v>
      </c>
      <c r="CJ163" s="95">
        <f>MASTER_DATA_NORMALIZED!CJ163</f>
        <v>0</v>
      </c>
      <c r="CK163" s="95">
        <f>MASTER_DATA_NORMALIZED!CK163</f>
        <v>0</v>
      </c>
      <c r="CL163" s="95">
        <f>MASTER_DATA_NORMALIZED!CL163</f>
        <v>0</v>
      </c>
      <c r="CM163" s="95">
        <f>MASTER_DATA_NORMALIZED!CM163</f>
        <v>0</v>
      </c>
      <c r="CN163" s="95">
        <f>MASTER_DATA_NORMALIZED!CN163</f>
        <v>0</v>
      </c>
      <c r="CO163" s="95">
        <f>MASTER_DATA_NORMALIZED!CO163</f>
        <v>0</v>
      </c>
      <c r="CP163" s="95">
        <f>MASTER_DATA_NORMALIZED!CP163</f>
        <v>0</v>
      </c>
      <c r="CQ163" s="95">
        <f>MASTER_DATA_NORMALIZED!CQ163</f>
        <v>0</v>
      </c>
      <c r="CR163" s="95">
        <f>MASTER_DATA_NORMALIZED!CR163</f>
        <v>0</v>
      </c>
      <c r="CS163" s="95">
        <f>MASTER_DATA_NORMALIZED!CS163</f>
        <v>0</v>
      </c>
      <c r="CT163" s="95">
        <f>MASTER_DATA_NORMALIZED!CT163</f>
        <v>0</v>
      </c>
      <c r="CU163" s="95">
        <f>MASTER_DATA_NORMALIZED!CU163</f>
        <v>0</v>
      </c>
      <c r="CV163" s="95">
        <f>MASTER_DATA_NORMALIZED!CV163</f>
        <v>0</v>
      </c>
      <c r="CW163" s="95">
        <f>MASTER_DATA_NORMALIZED!CW163</f>
        <v>0</v>
      </c>
      <c r="CX163" s="95">
        <f>MASTER_DATA_NORMALIZED!CX163</f>
        <v>0</v>
      </c>
      <c r="CY163" s="95">
        <f>MASTER_DATA_NORMALIZED!CY163</f>
        <v>0</v>
      </c>
      <c r="CZ163" s="95">
        <f>MASTER_DATA_NORMALIZED!CZ163</f>
        <v>0</v>
      </c>
      <c r="DA163" s="95" t="e">
        <f>MASTER_DATA_NORMALIZED!DA163</f>
        <v>#DIV/0!</v>
      </c>
      <c r="DB163" s="95" t="e">
        <f>MASTER_DATA_NORMALIZED!DB163</f>
        <v>#DIV/0!</v>
      </c>
      <c r="DC163" s="95" t="e">
        <f>MASTER_DATA_NORMALIZED!DC163</f>
        <v>#DIV/0!</v>
      </c>
      <c r="DD163" s="95" t="e">
        <f>MASTER_DATA_NORMALIZED!DD163</f>
        <v>#N/A</v>
      </c>
      <c r="DE163" s="95">
        <f>MASTER_DATA_NORMALIZED!DE163</f>
        <v>0</v>
      </c>
      <c r="DF163" s="95">
        <f>MASTER_DATA_NORMALIZED!DF163</f>
        <v>0</v>
      </c>
      <c r="DG163" s="95">
        <f>MASTER_DATA_NORMALIZED!DG163</f>
        <v>0</v>
      </c>
      <c r="DH163" s="95">
        <f>MASTER_DATA_NORMALIZED!DH163</f>
        <v>0</v>
      </c>
      <c r="DI163" s="95">
        <f>MASTER_DATA_NORMALIZED!DI163</f>
        <v>0</v>
      </c>
      <c r="DJ163" s="95">
        <f>MASTER_DATA_NORMALIZED!DJ163</f>
        <v>0</v>
      </c>
      <c r="DK163" s="95">
        <f>MASTER_DATA_NORMALIZED!DK163</f>
        <v>0</v>
      </c>
      <c r="DL163" s="95">
        <f>MASTER_DATA_NORMALIZED!DL163</f>
        <v>0</v>
      </c>
      <c r="DM163" s="95">
        <f>MASTER_DATA_NORMALIZED!DM163</f>
        <v>0</v>
      </c>
      <c r="DN163" s="95">
        <f>MASTER_DATA_NORMALIZED!DN163</f>
        <v>0</v>
      </c>
      <c r="DO163" s="95">
        <f>MASTER_DATA_NORMALIZED!DO163</f>
        <v>0</v>
      </c>
      <c r="DP163" s="95">
        <f>MASTER_DATA_NORMALIZED!DP163</f>
        <v>0</v>
      </c>
      <c r="DQ163" s="95">
        <f>MASTER_DATA_NORMALIZED!DQ163</f>
        <v>0</v>
      </c>
      <c r="DR163" s="95">
        <f>MASTER_DATA_NORMALIZED!DR163</f>
        <v>0</v>
      </c>
      <c r="DS163" s="95">
        <f>MASTER_DATA_NORMALIZED!DS163</f>
        <v>0</v>
      </c>
      <c r="DT163" s="95">
        <f>MASTER_DATA_NORMALIZED!DT163</f>
        <v>0</v>
      </c>
      <c r="DU163" s="95">
        <f>MASTER_DATA_NORMALIZED!DU163</f>
        <v>0</v>
      </c>
      <c r="DV163" s="95">
        <f>MASTER_DATA_NORMALIZED!DV163</f>
        <v>0</v>
      </c>
      <c r="DW163" s="95">
        <f>MASTER_DATA_NORMALIZED!DW163</f>
        <v>0</v>
      </c>
      <c r="DX163" s="95">
        <f>MASTER_DATA_NORMALIZED!DX163</f>
        <v>0</v>
      </c>
      <c r="DY163" s="95">
        <f>MASTER_DATA_NORMALIZED!DY163</f>
        <v>0</v>
      </c>
      <c r="DZ163" s="95">
        <f>MASTER_DATA_NORMALIZED!DZ163</f>
        <v>0</v>
      </c>
      <c r="EA163" s="95">
        <f>MASTER_DATA_NORMALIZED!EA163</f>
        <v>0</v>
      </c>
      <c r="EB163" s="95">
        <f>MASTER_DATA_NORMALIZED!EB163</f>
        <v>0</v>
      </c>
      <c r="EC163" s="95" t="e">
        <f>MASTER_DATA_NORMALIZED!EC163</f>
        <v>#DIV/0!</v>
      </c>
      <c r="ED163" s="95" t="e">
        <f>MASTER_DATA_NORMALIZED!ED163</f>
        <v>#DIV/0!</v>
      </c>
      <c r="EE163" s="95" t="e">
        <f>MASTER_DATA_NORMALIZED!EE163</f>
        <v>#DIV/0!</v>
      </c>
      <c r="EF163" s="95" t="e">
        <f>MASTER_DATA_NORMALIZED!EF163</f>
        <v>#VALUE!</v>
      </c>
      <c r="EG163" s="95">
        <f>MASTER_DATA_NORMALIZED!EG163</f>
        <v>0</v>
      </c>
      <c r="EH163" s="95">
        <f>MASTER_DATA_NORMALIZED!EH163</f>
        <v>0</v>
      </c>
      <c r="EI163" s="95">
        <f>MASTER_DATA_NORMALIZED!EI163</f>
        <v>0</v>
      </c>
      <c r="EJ163" s="95">
        <f>MASTER_DATA_NORMALIZED!EJ163</f>
        <v>0</v>
      </c>
      <c r="EK163" s="95">
        <f>MASTER_DATA_NORMALIZED!EK163</f>
        <v>0</v>
      </c>
      <c r="EL163" s="95">
        <f>MASTER_DATA_NORMALIZED!EL163</f>
        <v>0</v>
      </c>
      <c r="EM163" s="95">
        <f>MASTER_DATA_NORMALIZED!EM163</f>
        <v>0</v>
      </c>
      <c r="EN163" s="95">
        <f>MASTER_DATA_NORMALIZED!EN163</f>
        <v>0</v>
      </c>
      <c r="EO163" s="95">
        <f>MASTER_DATA_NORMALIZED!EO163</f>
        <v>0</v>
      </c>
      <c r="EP163" s="95">
        <f>MASTER_DATA_NORMALIZED!EP163</f>
        <v>0</v>
      </c>
      <c r="EQ163" s="95">
        <f>MASTER_DATA_NORMALIZED!EQ163</f>
        <v>0</v>
      </c>
      <c r="ER163" s="95">
        <f>MASTER_DATA_NORMALIZED!ER163</f>
        <v>0</v>
      </c>
      <c r="ES163" s="95">
        <f>MASTER_DATA_NORMALIZED!ES163</f>
        <v>0</v>
      </c>
      <c r="ET163" s="95">
        <f>MASTER_DATA_NORMALIZED!ET163</f>
        <v>0</v>
      </c>
      <c r="EU163" s="95">
        <f>MASTER_DATA_NORMALIZED!EU163</f>
        <v>0</v>
      </c>
      <c r="EV163" s="95">
        <f>MASTER_DATA_NORMALIZED!EV163</f>
        <v>0</v>
      </c>
      <c r="EW163" s="95">
        <f>MASTER_DATA_NORMALIZED!EW163</f>
        <v>0</v>
      </c>
      <c r="EX163" s="95">
        <f>MASTER_DATA_NORMALIZED!EX163</f>
        <v>0</v>
      </c>
      <c r="EY163" s="95">
        <f>MASTER_DATA_NORMALIZED!EY163</f>
        <v>0</v>
      </c>
      <c r="EZ163" s="95">
        <f>MASTER_DATA_NORMALIZED!EZ163</f>
        <v>4.3546979285541383</v>
      </c>
      <c r="FA163" s="95">
        <f>MASTER_DATA_NORMALIZED!FA163</f>
        <v>0</v>
      </c>
      <c r="FB163" s="95">
        <f>MASTER_DATA_NORMALIZED!FB163</f>
        <v>0</v>
      </c>
      <c r="FC163" s="95">
        <f>MASTER_DATA_NORMALIZED!FC163</f>
        <v>0</v>
      </c>
      <c r="FD163" s="95">
        <f>MASTER_DATA_NORMALIZED!FD163</f>
        <v>4.1354151537158073</v>
      </c>
      <c r="FE163" s="95">
        <f>MASTER_DATA_NORMALIZED!FE163</f>
        <v>0</v>
      </c>
      <c r="FF163" s="95">
        <f>MASTER_DATA_NORMALIZED!FF163</f>
        <v>0</v>
      </c>
      <c r="FG163" s="95">
        <f>MASTER_DATA_NORMALIZED!FG163</f>
        <v>0</v>
      </c>
      <c r="FH163" s="95">
        <f>MASTER_DATA_NORMALIZED!FH163</f>
        <v>3.9638586298717011</v>
      </c>
      <c r="FI163" s="95">
        <f>MASTER_DATA_NORMALIZED!FI163</f>
        <v>0</v>
      </c>
      <c r="FJ163" s="95">
        <f>MASTER_DATA_NORMALIZED!FJ163</f>
        <v>0</v>
      </c>
      <c r="FK163" s="95">
        <f>MASTER_DATA_NORMALIZED!FK163</f>
        <v>0</v>
      </c>
      <c r="FL163" s="95">
        <f>MASTER_DATA_NORMALIZED!FL163</f>
        <v>7.9315869557699621</v>
      </c>
      <c r="FM163" s="95">
        <f>MASTER_DATA_NORMALIZED!FM163</f>
        <v>0</v>
      </c>
      <c r="FN163" s="95">
        <f>MASTER_DATA_NORMALIZED!FN163</f>
        <v>0</v>
      </c>
      <c r="FO163" s="95">
        <f>MASTER_DATA_NORMALIZED!FO163</f>
        <v>0</v>
      </c>
      <c r="FP163" s="95">
        <f>MASTER_DATA_NORMALIZED!FP163</f>
        <v>23.213835121061077</v>
      </c>
      <c r="FQ163" s="95">
        <f>MASTER_DATA_NORMALIZED!FQ163</f>
        <v>0</v>
      </c>
      <c r="FR163" s="95">
        <f>MASTER_DATA_NORMALIZED!FR163</f>
        <v>0</v>
      </c>
      <c r="FS163" s="95">
        <f>MASTER_DATA_NORMALIZED!FS163</f>
        <v>0</v>
      </c>
      <c r="FT163" s="95">
        <f>MASTER_DATA_NORMALIZED!FT163</f>
        <v>20.542211137474176</v>
      </c>
      <c r="FU163" s="95">
        <f>MASTER_DATA_NORMALIZED!FU163</f>
        <v>0</v>
      </c>
      <c r="FV163" s="95">
        <f>MASTER_DATA_NORMALIZED!FV163</f>
        <v>0</v>
      </c>
      <c r="FW163" s="95">
        <f>MASTER_DATA_NORMALIZED!FW163</f>
        <v>0</v>
      </c>
      <c r="FX163" s="95">
        <f>MASTER_DATA_NORMALIZED!FX163</f>
        <v>19.954783698598298</v>
      </c>
      <c r="FY163" s="95">
        <f>MASTER_DATA_NORMALIZED!FY163</f>
        <v>0</v>
      </c>
      <c r="FZ163" s="95">
        <f>MASTER_DATA_NORMALIZED!FZ163</f>
        <v>0</v>
      </c>
      <c r="GA163" s="95">
        <f>MASTER_DATA_NORMALIZED!GA163</f>
        <v>0</v>
      </c>
      <c r="GB163" s="95">
        <f>MASTER_DATA_NORMALIZED!GB163</f>
        <v>21.23610716459309</v>
      </c>
      <c r="GC163" s="95">
        <f>MASTER_DATA_NORMALIZED!GC163</f>
        <v>0</v>
      </c>
      <c r="GD163" s="95">
        <f>MASTER_DATA_NORMALIZED!GD163</f>
        <v>0</v>
      </c>
      <c r="GE163" s="95">
        <f>MASTER_DATA_NORMALIZED!GE163</f>
        <v>0</v>
      </c>
      <c r="GF163" s="95">
        <f>MASTER_DATA_NORMALIZED!GF163</f>
        <v>18.874611445445371</v>
      </c>
      <c r="GG163" s="95">
        <f>MASTER_DATA_NORMALIZED!GG163</f>
        <v>0</v>
      </c>
      <c r="GH163" s="95">
        <f>MASTER_DATA_NORMALIZED!GH163</f>
        <v>0</v>
      </c>
      <c r="GI163" s="95">
        <f>MASTER_DATA_NORMALIZED!GI163</f>
        <v>0</v>
      </c>
      <c r="GJ163" s="95">
        <f>MASTER_DATA_NORMALIZED!GJ163</f>
        <v>18.39598947637792</v>
      </c>
      <c r="GK163" s="95">
        <f>MASTER_DATA_NORMALIZED!GK163</f>
        <v>0</v>
      </c>
      <c r="GL163" s="95">
        <f>MASTER_DATA_NORMALIZED!GL163</f>
        <v>0</v>
      </c>
      <c r="GM163" s="95">
        <f>MASTER_DATA_NORMALIZED!GM163</f>
        <v>0</v>
      </c>
      <c r="GN163" s="95">
        <f>MASTER_DATA_NORMALIZED!GN163</f>
        <v>19.801936901318804</v>
      </c>
      <c r="GO163" s="95">
        <f>MASTER_DATA_NORMALIZED!GO163</f>
        <v>0</v>
      </c>
      <c r="GP163" s="95">
        <f>MASTER_DATA_NORMALIZED!GP163</f>
        <v>0</v>
      </c>
      <c r="GQ163" s="95">
        <f>MASTER_DATA_NORMALIZED!GQ163</f>
        <v>0</v>
      </c>
      <c r="GR163" s="95">
        <f>MASTER_DATA_NORMALIZED!GR163</f>
        <v>17.593005436384171</v>
      </c>
      <c r="GS163" s="95">
        <f>MASTER_DATA_NORMALIZED!GS163</f>
        <v>0</v>
      </c>
      <c r="GT163" s="95">
        <f>MASTER_DATA_NORMALIZED!GT163</f>
        <v>0</v>
      </c>
      <c r="GU163" s="95">
        <f>MASTER_DATA_NORMALIZED!GU163</f>
        <v>0</v>
      </c>
      <c r="GV163" s="95">
        <f>MASTER_DATA_NORMALIZED!GV163</f>
        <v>17.071004615881744</v>
      </c>
      <c r="GW163" s="95" t="e">
        <f>MASTER_DATA_NORMALIZED!GW163</f>
        <v>#REF!</v>
      </c>
      <c r="GX163" s="95" t="e">
        <f>MASTER_DATA_NORMALIZED!GX163</f>
        <v>#REF!</v>
      </c>
      <c r="GY163" s="95" t="e">
        <f>MASTER_DATA_NORMALIZED!GY163</f>
        <v>#REF!</v>
      </c>
    </row>
    <row r="164" spans="2:207" ht="17.25" hidden="1" outlineLevel="2" x14ac:dyDescent="0.3">
      <c r="B164" s="21">
        <f t="shared" si="14"/>
        <v>30</v>
      </c>
      <c r="C164" s="24">
        <f t="shared" si="15"/>
        <v>353</v>
      </c>
      <c r="D164" s="77"/>
      <c r="E164" s="52"/>
      <c r="F164" s="24">
        <v>353</v>
      </c>
      <c r="G164" s="80"/>
      <c r="H164" s="34" t="s">
        <v>143</v>
      </c>
      <c r="I164" s="95">
        <f>MASTER_DATA_NORMALIZED!I157</f>
        <v>0</v>
      </c>
      <c r="J164" s="95">
        <f>MASTER_DATA_NORMALIZED!J157</f>
        <v>0</v>
      </c>
      <c r="K164" s="95">
        <f>MASTER_DATA_NORMALIZED!K157</f>
        <v>0</v>
      </c>
      <c r="L164" s="95">
        <f>MASTER_DATA_NORMALIZED!L164</f>
        <v>95.410755452385743</v>
      </c>
      <c r="M164" s="95">
        <f>MASTER_DATA_NORMALIZED!M164</f>
        <v>0</v>
      </c>
      <c r="N164" s="95">
        <f>MASTER_DATA_NORMALIZED!N164</f>
        <v>0</v>
      </c>
      <c r="O164" s="95">
        <f>MASTER_DATA_NORMALIZED!O164</f>
        <v>0</v>
      </c>
      <c r="P164" s="95">
        <f>MASTER_DATA_NORMALIZED!P164</f>
        <v>23.852688863096436</v>
      </c>
      <c r="Q164" s="95">
        <f>MASTER_DATA_NORMALIZED!Q164</f>
        <v>0</v>
      </c>
      <c r="R164" s="95">
        <f>MASTER_DATA_NORMALIZED!R164</f>
        <v>0</v>
      </c>
      <c r="S164" s="95">
        <f>MASTER_DATA_NORMALIZED!S164</f>
        <v>0</v>
      </c>
      <c r="T164" s="95">
        <f>MASTER_DATA_NORMALIZED!T164</f>
        <v>95.410755452385743</v>
      </c>
      <c r="U164" s="95">
        <f>MASTER_DATA_NORMALIZED!U164</f>
        <v>0</v>
      </c>
      <c r="V164" s="95">
        <f>MASTER_DATA_NORMALIZED!V164</f>
        <v>0</v>
      </c>
      <c r="W164" s="95">
        <f>MASTER_DATA_NORMALIZED!W164</f>
        <v>0</v>
      </c>
      <c r="X164" s="95">
        <f>MASTER_DATA_NORMALIZED!X164</f>
        <v>23.852688863096436</v>
      </c>
      <c r="Y164" s="95">
        <f>MASTER_DATA_NORMALIZED!Y164</f>
        <v>0</v>
      </c>
      <c r="Z164" s="95">
        <f>MASTER_DATA_NORMALIZED!Z164</f>
        <v>0</v>
      </c>
      <c r="AA164" s="95">
        <f>MASTER_DATA_NORMALIZED!AA164</f>
        <v>0</v>
      </c>
      <c r="AB164" s="95">
        <f>MASTER_DATA_NORMALIZED!AB164</f>
        <v>163.47818464707558</v>
      </c>
      <c r="AC164" s="95">
        <f>MASTER_DATA_NORMALIZED!AC164</f>
        <v>0</v>
      </c>
      <c r="AD164" s="95">
        <f>MASTER_DATA_NORMALIZED!AD164</f>
        <v>0</v>
      </c>
      <c r="AE164" s="95">
        <f>MASTER_DATA_NORMALIZED!AE164</f>
        <v>0</v>
      </c>
      <c r="AF164" s="95">
        <f>MASTER_DATA_NORMALIZED!AF164</f>
        <v>40.869546161768895</v>
      </c>
      <c r="AG164" s="95">
        <f>MASTER_DATA_NORMALIZED!AG164</f>
        <v>0</v>
      </c>
      <c r="AH164" s="95">
        <f>MASTER_DATA_NORMALIZED!AH164</f>
        <v>0</v>
      </c>
      <c r="AI164" s="95">
        <f>MASTER_DATA_NORMALIZED!AI164</f>
        <v>0</v>
      </c>
      <c r="AJ164" s="95">
        <f>MASTER_DATA_NORMALIZED!AJ164</f>
        <v>163.47818464707558</v>
      </c>
      <c r="AK164" s="95">
        <f>MASTER_DATA_NORMALIZED!AK164</f>
        <v>0</v>
      </c>
      <c r="AL164" s="95">
        <f>MASTER_DATA_NORMALIZED!AL164</f>
        <v>0</v>
      </c>
      <c r="AM164" s="95">
        <f>MASTER_DATA_NORMALIZED!AM164</f>
        <v>0</v>
      </c>
      <c r="AN164" s="95">
        <f>MASTER_DATA_NORMALIZED!AN164</f>
        <v>40.869546161768895</v>
      </c>
      <c r="AO164" s="95">
        <f>MASTER_DATA_NORMALIZED!AO164</f>
        <v>0</v>
      </c>
      <c r="AP164" s="95">
        <f>MASTER_DATA_NORMALIZED!AP164</f>
        <v>0</v>
      </c>
      <c r="AQ164" s="95">
        <f>MASTER_DATA_NORMALIZED!AQ164</f>
        <v>0</v>
      </c>
      <c r="AR164" s="95">
        <f>MASTER_DATA_NORMALIZED!AR164</f>
        <v>0</v>
      </c>
      <c r="AS164" s="95">
        <f>MASTER_DATA_NORMALIZED!AS164</f>
        <v>0</v>
      </c>
      <c r="AT164" s="95">
        <f>MASTER_DATA_NORMALIZED!AT164</f>
        <v>0</v>
      </c>
      <c r="AU164" s="95">
        <f>MASTER_DATA_NORMALIZED!AU164</f>
        <v>0</v>
      </c>
      <c r="AV164" s="95">
        <f>MASTER_DATA_NORMALIZED!AV164</f>
        <v>0</v>
      </c>
      <c r="AW164" s="95">
        <f>MASTER_DATA_NORMALIZED!AW164</f>
        <v>0</v>
      </c>
      <c r="AX164" s="95">
        <f>MASTER_DATA_NORMALIZED!AX164</f>
        <v>0</v>
      </c>
      <c r="AY164" s="95">
        <f>MASTER_DATA_NORMALIZED!AY164</f>
        <v>0</v>
      </c>
      <c r="AZ164" s="95">
        <f>MASTER_DATA_NORMALIZED!AZ164</f>
        <v>0</v>
      </c>
      <c r="BA164" s="95">
        <f>MASTER_DATA_NORMALIZED!BA164</f>
        <v>0</v>
      </c>
      <c r="BB164" s="95">
        <f>MASTER_DATA_NORMALIZED!BB164</f>
        <v>0</v>
      </c>
      <c r="BC164" s="95">
        <f>MASTER_DATA_NORMALIZED!BC164</f>
        <v>0</v>
      </c>
      <c r="BD164" s="95">
        <f>MASTER_DATA_NORMALIZED!BD164</f>
        <v>0</v>
      </c>
      <c r="BE164" s="95">
        <f>MASTER_DATA_NORMALIZED!BE164</f>
        <v>0</v>
      </c>
      <c r="BF164" s="95">
        <f>MASTER_DATA_NORMALIZED!BF164</f>
        <v>0</v>
      </c>
      <c r="BG164" s="95">
        <f>MASTER_DATA_NORMALIZED!BG164</f>
        <v>0</v>
      </c>
      <c r="BH164" s="95">
        <f>MASTER_DATA_NORMALIZED!BH164</f>
        <v>0</v>
      </c>
      <c r="BI164" s="95">
        <f>MASTER_DATA_NORMALIZED!BI164</f>
        <v>0</v>
      </c>
      <c r="BJ164" s="95">
        <f>MASTER_DATA_NORMALIZED!BJ164</f>
        <v>0</v>
      </c>
      <c r="BK164" s="95">
        <f>MASTER_DATA_NORMALIZED!BK164</f>
        <v>0</v>
      </c>
      <c r="BL164" s="95">
        <f>MASTER_DATA_NORMALIZED!BL164</f>
        <v>0</v>
      </c>
      <c r="BM164" s="95">
        <f>MASTER_DATA_NORMALIZED!BM164</f>
        <v>0</v>
      </c>
      <c r="BN164" s="95">
        <f>MASTER_DATA_NORMALIZED!BN164</f>
        <v>0</v>
      </c>
      <c r="BO164" s="95">
        <f>MASTER_DATA_NORMALIZED!BO164</f>
        <v>0</v>
      </c>
      <c r="BP164" s="95">
        <f>MASTER_DATA_NORMALIZED!BP164</f>
        <v>38.093233563821798</v>
      </c>
      <c r="BQ164" s="95">
        <f>MASTER_DATA_NORMALIZED!BQ164</f>
        <v>0</v>
      </c>
      <c r="BR164" s="95">
        <f>MASTER_DATA_NORMALIZED!BR164</f>
        <v>0</v>
      </c>
      <c r="BS164" s="95">
        <f>MASTER_DATA_NORMALIZED!BS164</f>
        <v>0</v>
      </c>
      <c r="BT164" s="95">
        <f>MASTER_DATA_NORMALIZED!BT164</f>
        <v>17.564631446984389</v>
      </c>
      <c r="BU164" s="95">
        <f>MASTER_DATA_NORMALIZED!BU164</f>
        <v>0</v>
      </c>
      <c r="BV164" s="95">
        <f>MASTER_DATA_NORMALIZED!BV164</f>
        <v>0</v>
      </c>
      <c r="BW164" s="95">
        <f>MASTER_DATA_NORMALIZED!BW164</f>
        <v>0</v>
      </c>
      <c r="BX164" s="95">
        <f>MASTER_DATA_NORMALIZED!BX164</f>
        <v>9.7967255045118549</v>
      </c>
      <c r="BY164" s="95">
        <f>MASTER_DATA_NORMALIZED!BY164</f>
        <v>0</v>
      </c>
      <c r="BZ164" s="95">
        <f>MASTER_DATA_NORMALIZED!BZ164</f>
        <v>0</v>
      </c>
      <c r="CA164" s="95">
        <f>MASTER_DATA_NORMALIZED!CA164</f>
        <v>0</v>
      </c>
      <c r="CB164" s="95">
        <f>MASTER_DATA_NORMALIZED!CB164</f>
        <v>7.4890795479030769</v>
      </c>
      <c r="CC164" s="95">
        <f>MASTER_DATA_NORMALIZED!CC164</f>
        <v>0</v>
      </c>
      <c r="CD164" s="95">
        <f>MASTER_DATA_NORMALIZED!CD164</f>
        <v>0</v>
      </c>
      <c r="CE164" s="95">
        <f>MASTER_DATA_NORMALIZED!CE164</f>
        <v>0</v>
      </c>
      <c r="CF164" s="95">
        <f>MASTER_DATA_NORMALIZED!CF164</f>
        <v>8.8284444953449874</v>
      </c>
      <c r="CG164" s="95">
        <f>MASTER_DATA_NORMALIZED!CG164</f>
        <v>0</v>
      </c>
      <c r="CH164" s="95">
        <f>MASTER_DATA_NORMALIZED!CH164</f>
        <v>0</v>
      </c>
      <c r="CI164" s="95">
        <f>MASTER_DATA_NORMALIZED!CI164</f>
        <v>0</v>
      </c>
      <c r="CJ164" s="95">
        <f>MASTER_DATA_NORMALIZED!CJ164</f>
        <v>0</v>
      </c>
      <c r="CK164" s="95">
        <f>MASTER_DATA_NORMALIZED!CK164</f>
        <v>0</v>
      </c>
      <c r="CL164" s="95">
        <f>MASTER_DATA_NORMALIZED!CL164</f>
        <v>0</v>
      </c>
      <c r="CM164" s="95">
        <f>MASTER_DATA_NORMALIZED!CM164</f>
        <v>0</v>
      </c>
      <c r="CN164" s="95">
        <f>MASTER_DATA_NORMALIZED!CN164</f>
        <v>0</v>
      </c>
      <c r="CO164" s="95">
        <f>MASTER_DATA_NORMALIZED!CO164</f>
        <v>0</v>
      </c>
      <c r="CP164" s="95">
        <f>MASTER_DATA_NORMALIZED!CP164</f>
        <v>0</v>
      </c>
      <c r="CQ164" s="95">
        <f>MASTER_DATA_NORMALIZED!CQ164</f>
        <v>0</v>
      </c>
      <c r="CR164" s="95">
        <f>MASTER_DATA_NORMALIZED!CR164</f>
        <v>0</v>
      </c>
      <c r="CS164" s="95">
        <f>MASTER_DATA_NORMALIZED!CS164</f>
        <v>0</v>
      </c>
      <c r="CT164" s="95">
        <f>MASTER_DATA_NORMALIZED!CT164</f>
        <v>0</v>
      </c>
      <c r="CU164" s="95">
        <f>MASTER_DATA_NORMALIZED!CU164</f>
        <v>0</v>
      </c>
      <c r="CV164" s="95">
        <f>MASTER_DATA_NORMALIZED!CV164</f>
        <v>0</v>
      </c>
      <c r="CW164" s="95">
        <f>MASTER_DATA_NORMALIZED!CW164</f>
        <v>0</v>
      </c>
      <c r="CX164" s="95">
        <f>MASTER_DATA_NORMALIZED!CX164</f>
        <v>0</v>
      </c>
      <c r="CY164" s="95">
        <f>MASTER_DATA_NORMALIZED!CY164</f>
        <v>0</v>
      </c>
      <c r="CZ164" s="95">
        <f>MASTER_DATA_NORMALIZED!CZ164</f>
        <v>0</v>
      </c>
      <c r="DA164" s="95" t="e">
        <f>MASTER_DATA_NORMALIZED!DA164</f>
        <v>#DIV/0!</v>
      </c>
      <c r="DB164" s="95" t="e">
        <f>MASTER_DATA_NORMALIZED!DB164</f>
        <v>#DIV/0!</v>
      </c>
      <c r="DC164" s="95" t="e">
        <f>MASTER_DATA_NORMALIZED!DC164</f>
        <v>#DIV/0!</v>
      </c>
      <c r="DD164" s="95" t="e">
        <f>MASTER_DATA_NORMALIZED!DD164</f>
        <v>#N/A</v>
      </c>
      <c r="DE164" s="95">
        <f>MASTER_DATA_NORMALIZED!DE164</f>
        <v>0</v>
      </c>
      <c r="DF164" s="95">
        <f>MASTER_DATA_NORMALIZED!DF164</f>
        <v>0</v>
      </c>
      <c r="DG164" s="95">
        <f>MASTER_DATA_NORMALIZED!DG164</f>
        <v>0</v>
      </c>
      <c r="DH164" s="95">
        <f>MASTER_DATA_NORMALIZED!DH164</f>
        <v>0</v>
      </c>
      <c r="DI164" s="95">
        <f>MASTER_DATA_NORMALIZED!DI164</f>
        <v>0</v>
      </c>
      <c r="DJ164" s="95">
        <f>MASTER_DATA_NORMALIZED!DJ164</f>
        <v>0</v>
      </c>
      <c r="DK164" s="95">
        <f>MASTER_DATA_NORMALIZED!DK164</f>
        <v>0</v>
      </c>
      <c r="DL164" s="95">
        <f>MASTER_DATA_NORMALIZED!DL164</f>
        <v>0</v>
      </c>
      <c r="DM164" s="95">
        <f>MASTER_DATA_NORMALIZED!DM164</f>
        <v>0</v>
      </c>
      <c r="DN164" s="95">
        <f>MASTER_DATA_NORMALIZED!DN164</f>
        <v>0</v>
      </c>
      <c r="DO164" s="95">
        <f>MASTER_DATA_NORMALIZED!DO164</f>
        <v>0</v>
      </c>
      <c r="DP164" s="95">
        <f>MASTER_DATA_NORMALIZED!DP164</f>
        <v>0</v>
      </c>
      <c r="DQ164" s="95">
        <f>MASTER_DATA_NORMALIZED!DQ164</f>
        <v>0</v>
      </c>
      <c r="DR164" s="95">
        <f>MASTER_DATA_NORMALIZED!DR164</f>
        <v>0</v>
      </c>
      <c r="DS164" s="95">
        <f>MASTER_DATA_NORMALIZED!DS164</f>
        <v>0</v>
      </c>
      <c r="DT164" s="95">
        <f>MASTER_DATA_NORMALIZED!DT164</f>
        <v>0</v>
      </c>
      <c r="DU164" s="95">
        <f>MASTER_DATA_NORMALIZED!DU164</f>
        <v>0</v>
      </c>
      <c r="DV164" s="95">
        <f>MASTER_DATA_NORMALIZED!DV164</f>
        <v>0</v>
      </c>
      <c r="DW164" s="95">
        <f>MASTER_DATA_NORMALIZED!DW164</f>
        <v>0</v>
      </c>
      <c r="DX164" s="95">
        <f>MASTER_DATA_NORMALIZED!DX164</f>
        <v>0</v>
      </c>
      <c r="DY164" s="95">
        <f>MASTER_DATA_NORMALIZED!DY164</f>
        <v>0</v>
      </c>
      <c r="DZ164" s="95">
        <f>MASTER_DATA_NORMALIZED!DZ164</f>
        <v>0</v>
      </c>
      <c r="EA164" s="95">
        <f>MASTER_DATA_NORMALIZED!EA164</f>
        <v>0</v>
      </c>
      <c r="EB164" s="95">
        <f>MASTER_DATA_NORMALIZED!EB164</f>
        <v>0</v>
      </c>
      <c r="EC164" s="95" t="e">
        <f>MASTER_DATA_NORMALIZED!EC164</f>
        <v>#DIV/0!</v>
      </c>
      <c r="ED164" s="95" t="e">
        <f>MASTER_DATA_NORMALIZED!ED164</f>
        <v>#DIV/0!</v>
      </c>
      <c r="EE164" s="95" t="e">
        <f>MASTER_DATA_NORMALIZED!EE164</f>
        <v>#DIV/0!</v>
      </c>
      <c r="EF164" s="95" t="e">
        <f>MASTER_DATA_NORMALIZED!EF164</f>
        <v>#VALUE!</v>
      </c>
      <c r="EG164" s="95">
        <f>MASTER_DATA_NORMALIZED!EG164</f>
        <v>0</v>
      </c>
      <c r="EH164" s="95">
        <f>MASTER_DATA_NORMALIZED!EH164</f>
        <v>0</v>
      </c>
      <c r="EI164" s="95">
        <f>MASTER_DATA_NORMALIZED!EI164</f>
        <v>0</v>
      </c>
      <c r="EJ164" s="95">
        <f>MASTER_DATA_NORMALIZED!EJ164</f>
        <v>0</v>
      </c>
      <c r="EK164" s="95">
        <f>MASTER_DATA_NORMALIZED!EK164</f>
        <v>0</v>
      </c>
      <c r="EL164" s="95">
        <f>MASTER_DATA_NORMALIZED!EL164</f>
        <v>0</v>
      </c>
      <c r="EM164" s="95">
        <f>MASTER_DATA_NORMALIZED!EM164</f>
        <v>0</v>
      </c>
      <c r="EN164" s="95">
        <f>MASTER_DATA_NORMALIZED!EN164</f>
        <v>0</v>
      </c>
      <c r="EO164" s="95">
        <f>MASTER_DATA_NORMALIZED!EO164</f>
        <v>0</v>
      </c>
      <c r="EP164" s="95">
        <f>MASTER_DATA_NORMALIZED!EP164</f>
        <v>0</v>
      </c>
      <c r="EQ164" s="95">
        <f>MASTER_DATA_NORMALIZED!EQ164</f>
        <v>0</v>
      </c>
      <c r="ER164" s="95">
        <f>MASTER_DATA_NORMALIZED!ER164</f>
        <v>0</v>
      </c>
      <c r="ES164" s="95">
        <f>MASTER_DATA_NORMALIZED!ES164</f>
        <v>0</v>
      </c>
      <c r="ET164" s="95">
        <f>MASTER_DATA_NORMALIZED!ET164</f>
        <v>0</v>
      </c>
      <c r="EU164" s="95">
        <f>MASTER_DATA_NORMALIZED!EU164</f>
        <v>0</v>
      </c>
      <c r="EV164" s="95">
        <f>MASTER_DATA_NORMALIZED!EV164</f>
        <v>0</v>
      </c>
      <c r="EW164" s="95">
        <f>MASTER_DATA_NORMALIZED!EW164</f>
        <v>0</v>
      </c>
      <c r="EX164" s="95">
        <f>MASTER_DATA_NORMALIZED!EX164</f>
        <v>0</v>
      </c>
      <c r="EY164" s="95">
        <f>MASTER_DATA_NORMALIZED!EY164</f>
        <v>0</v>
      </c>
      <c r="EZ164" s="95">
        <f>MASTER_DATA_NORMALIZED!EZ164</f>
        <v>26.602870283916033</v>
      </c>
      <c r="FA164" s="95">
        <f>MASTER_DATA_NORMALIZED!FA164</f>
        <v>0</v>
      </c>
      <c r="FB164" s="95">
        <f>MASTER_DATA_NORMALIZED!FB164</f>
        <v>0</v>
      </c>
      <c r="FC164" s="95">
        <f>MASTER_DATA_NORMALIZED!FC164</f>
        <v>0</v>
      </c>
      <c r="FD164" s="95">
        <f>MASTER_DATA_NORMALIZED!FD164</f>
        <v>25.1981706262752</v>
      </c>
      <c r="FE164" s="95">
        <f>MASTER_DATA_NORMALIZED!FE164</f>
        <v>0</v>
      </c>
      <c r="FF164" s="95">
        <f>MASTER_DATA_NORMALIZED!FF164</f>
        <v>0</v>
      </c>
      <c r="FG164" s="95">
        <f>MASTER_DATA_NORMALIZED!FG164</f>
        <v>0</v>
      </c>
      <c r="FH164" s="95">
        <f>MASTER_DATA_NORMALIZED!FH164</f>
        <v>24.072089082546597</v>
      </c>
      <c r="FI164" s="95">
        <f>MASTER_DATA_NORMALIZED!FI164</f>
        <v>0</v>
      </c>
      <c r="FJ164" s="95">
        <f>MASTER_DATA_NORMALIZED!FJ164</f>
        <v>0</v>
      </c>
      <c r="FK164" s="95">
        <f>MASTER_DATA_NORMALIZED!FK164</f>
        <v>0</v>
      </c>
      <c r="FL164" s="95">
        <f>MASTER_DATA_NORMALIZED!FL164</f>
        <v>47.906836808797593</v>
      </c>
      <c r="FM164" s="95">
        <f>MASTER_DATA_NORMALIZED!FM164</f>
        <v>0</v>
      </c>
      <c r="FN164" s="95">
        <f>MASTER_DATA_NORMALIZED!FN164</f>
        <v>0</v>
      </c>
      <c r="FO164" s="95">
        <f>MASTER_DATA_NORMALIZED!FO164</f>
        <v>0</v>
      </c>
      <c r="FP164" s="95">
        <f>MASTER_DATA_NORMALIZED!FP164</f>
        <v>143.63420152192342</v>
      </c>
      <c r="FQ164" s="95">
        <f>MASTER_DATA_NORMALIZED!FQ164</f>
        <v>0</v>
      </c>
      <c r="FR164" s="95">
        <f>MASTER_DATA_NORMALIZED!FR164</f>
        <v>0</v>
      </c>
      <c r="FS164" s="95">
        <f>MASTER_DATA_NORMALIZED!FS164</f>
        <v>0</v>
      </c>
      <c r="FT164" s="95">
        <f>MASTER_DATA_NORMALIZED!FT164</f>
        <v>133.13854299993812</v>
      </c>
      <c r="FU164" s="95">
        <f>MASTER_DATA_NORMALIZED!FU164</f>
        <v>0</v>
      </c>
      <c r="FV164" s="95">
        <f>MASTER_DATA_NORMALIZED!FV164</f>
        <v>0</v>
      </c>
      <c r="FW164" s="95">
        <f>MASTER_DATA_NORMALIZED!FW164</f>
        <v>0</v>
      </c>
      <c r="FX164" s="95">
        <f>MASTER_DATA_NORMALIZED!FX164</f>
        <v>130.83105084949813</v>
      </c>
      <c r="FY164" s="95">
        <f>MASTER_DATA_NORMALIZED!FY164</f>
        <v>0</v>
      </c>
      <c r="FZ164" s="95">
        <f>MASTER_DATA_NORMALIZED!FZ164</f>
        <v>0</v>
      </c>
      <c r="GA164" s="95">
        <f>MASTER_DATA_NORMALIZED!GA164</f>
        <v>0</v>
      </c>
      <c r="GB164" s="95">
        <f>MASTER_DATA_NORMALIZED!GB164</f>
        <v>128.51297592505802</v>
      </c>
      <c r="GC164" s="95">
        <f>MASTER_DATA_NORMALIZED!GC164</f>
        <v>0</v>
      </c>
      <c r="GD164" s="95">
        <f>MASTER_DATA_NORMALIZED!GD164</f>
        <v>0</v>
      </c>
      <c r="GE164" s="95">
        <f>MASTER_DATA_NORMALIZED!GE164</f>
        <v>0</v>
      </c>
      <c r="GF164" s="95">
        <f>MASTER_DATA_NORMALIZED!GF164</f>
        <v>119.23566845414894</v>
      </c>
      <c r="GG164" s="95">
        <f>MASTER_DATA_NORMALIZED!GG164</f>
        <v>0</v>
      </c>
      <c r="GH164" s="95">
        <f>MASTER_DATA_NORMALIZED!GH164</f>
        <v>0</v>
      </c>
      <c r="GI164" s="95">
        <f>MASTER_DATA_NORMALIZED!GI164</f>
        <v>0</v>
      </c>
      <c r="GJ164" s="95">
        <f>MASTER_DATA_NORMALIZED!GJ164</f>
        <v>117.3553743984619</v>
      </c>
      <c r="GK164" s="95">
        <f>MASTER_DATA_NORMALIZED!GK164</f>
        <v>0</v>
      </c>
      <c r="GL164" s="95">
        <f>MASTER_DATA_NORMALIZED!GL164</f>
        <v>0</v>
      </c>
      <c r="GM164" s="95">
        <f>MASTER_DATA_NORMALIZED!GM164</f>
        <v>0</v>
      </c>
      <c r="GN164" s="95">
        <f>MASTER_DATA_NORMALIZED!GN164</f>
        <v>77.793327140895727</v>
      </c>
      <c r="GO164" s="95">
        <f>MASTER_DATA_NORMALIZED!GO164</f>
        <v>0</v>
      </c>
      <c r="GP164" s="95">
        <f>MASTER_DATA_NORMALIZED!GP164</f>
        <v>0</v>
      </c>
      <c r="GQ164" s="95">
        <f>MASTER_DATA_NORMALIZED!GQ164</f>
        <v>0</v>
      </c>
      <c r="GR164" s="95">
        <f>MASTER_DATA_NORMALIZED!GR164</f>
        <v>69.115382479028511</v>
      </c>
      <c r="GS164" s="95">
        <f>MASTER_DATA_NORMALIZED!GS164</f>
        <v>0</v>
      </c>
      <c r="GT164" s="95">
        <f>MASTER_DATA_NORMALIZED!GT164</f>
        <v>0</v>
      </c>
      <c r="GU164" s="95">
        <f>MASTER_DATA_NORMALIZED!GU164</f>
        <v>0</v>
      </c>
      <c r="GV164" s="95">
        <f>MASTER_DATA_NORMALIZED!GV164</f>
        <v>67.064667243596318</v>
      </c>
      <c r="GW164" s="95" t="e">
        <f>MASTER_DATA_NORMALIZED!GW164</f>
        <v>#REF!</v>
      </c>
      <c r="GX164" s="95" t="e">
        <f>MASTER_DATA_NORMALIZED!GX164</f>
        <v>#REF!</v>
      </c>
      <c r="GY164" s="95" t="e">
        <f>MASTER_DATA_NORMALIZED!GY164</f>
        <v>#REF!</v>
      </c>
    </row>
    <row r="165" spans="2:207" s="25" customFormat="1" ht="17.25" hidden="1" outlineLevel="1" x14ac:dyDescent="0.3">
      <c r="B165" s="183">
        <f t="shared" si="14"/>
        <v>30</v>
      </c>
      <c r="C165" s="51">
        <f t="shared" si="15"/>
        <v>36</v>
      </c>
      <c r="D165" s="75"/>
      <c r="E165" s="51">
        <v>36</v>
      </c>
      <c r="F165" s="51"/>
      <c r="G165" s="76"/>
      <c r="H165" s="37" t="s">
        <v>144</v>
      </c>
      <c r="I165" s="96">
        <f>MASTER_DATA_NORMALIZED!I158</f>
        <v>0</v>
      </c>
      <c r="J165" s="96">
        <f>MASTER_DATA_NORMALIZED!J158</f>
        <v>0</v>
      </c>
      <c r="K165" s="96">
        <f>MASTER_DATA_NORMALIZED!K158</f>
        <v>0</v>
      </c>
      <c r="L165" s="96">
        <f>MASTER_DATA_NORMALIZED!L165</f>
        <v>0</v>
      </c>
      <c r="M165" s="96">
        <f>MASTER_DATA_NORMALIZED!M165</f>
        <v>0</v>
      </c>
      <c r="N165" s="96">
        <f>MASTER_DATA_NORMALIZED!N165</f>
        <v>0</v>
      </c>
      <c r="O165" s="96">
        <f>MASTER_DATA_NORMALIZED!O165</f>
        <v>0</v>
      </c>
      <c r="P165" s="96">
        <f>MASTER_DATA_NORMALIZED!P165</f>
        <v>0</v>
      </c>
      <c r="Q165" s="96">
        <f>MASTER_DATA_NORMALIZED!Q165</f>
        <v>0</v>
      </c>
      <c r="R165" s="96">
        <f>MASTER_DATA_NORMALIZED!R165</f>
        <v>0</v>
      </c>
      <c r="S165" s="96">
        <f>MASTER_DATA_NORMALIZED!S165</f>
        <v>0</v>
      </c>
      <c r="T165" s="96">
        <f>MASTER_DATA_NORMALIZED!T165</f>
        <v>0</v>
      </c>
      <c r="U165" s="96">
        <f>MASTER_DATA_NORMALIZED!U165</f>
        <v>0</v>
      </c>
      <c r="V165" s="96">
        <f>MASTER_DATA_NORMALIZED!V165</f>
        <v>0</v>
      </c>
      <c r="W165" s="96">
        <f>MASTER_DATA_NORMALIZED!W165</f>
        <v>0</v>
      </c>
      <c r="X165" s="96">
        <f>MASTER_DATA_NORMALIZED!X165</f>
        <v>0</v>
      </c>
      <c r="Y165" s="96">
        <f>MASTER_DATA_NORMALIZED!Y165</f>
        <v>0</v>
      </c>
      <c r="Z165" s="96">
        <f>MASTER_DATA_NORMALIZED!Z165</f>
        <v>0</v>
      </c>
      <c r="AA165" s="96">
        <f>MASTER_DATA_NORMALIZED!AA165</f>
        <v>0</v>
      </c>
      <c r="AB165" s="96">
        <f>MASTER_DATA_NORMALIZED!AB165</f>
        <v>0</v>
      </c>
      <c r="AC165" s="96">
        <f>MASTER_DATA_NORMALIZED!AC165</f>
        <v>0</v>
      </c>
      <c r="AD165" s="96">
        <f>MASTER_DATA_NORMALIZED!AD165</f>
        <v>0</v>
      </c>
      <c r="AE165" s="96">
        <f>MASTER_DATA_NORMALIZED!AE165</f>
        <v>0</v>
      </c>
      <c r="AF165" s="96">
        <f>MASTER_DATA_NORMALIZED!AF165</f>
        <v>0</v>
      </c>
      <c r="AG165" s="96">
        <f>MASTER_DATA_NORMALIZED!AG165</f>
        <v>0</v>
      </c>
      <c r="AH165" s="96">
        <f>MASTER_DATA_NORMALIZED!AH165</f>
        <v>0</v>
      </c>
      <c r="AI165" s="96">
        <f>MASTER_DATA_NORMALIZED!AI165</f>
        <v>0</v>
      </c>
      <c r="AJ165" s="96">
        <f>MASTER_DATA_NORMALIZED!AJ165</f>
        <v>0</v>
      </c>
      <c r="AK165" s="96">
        <f>MASTER_DATA_NORMALIZED!AK165</f>
        <v>0</v>
      </c>
      <c r="AL165" s="96">
        <f>MASTER_DATA_NORMALIZED!AL165</f>
        <v>0</v>
      </c>
      <c r="AM165" s="96">
        <f>MASTER_DATA_NORMALIZED!AM165</f>
        <v>0</v>
      </c>
      <c r="AN165" s="96">
        <f>MASTER_DATA_NORMALIZED!AN165</f>
        <v>0</v>
      </c>
      <c r="AO165" s="96">
        <f>MASTER_DATA_NORMALIZED!AO165</f>
        <v>0</v>
      </c>
      <c r="AP165" s="96">
        <f>MASTER_DATA_NORMALIZED!AP165</f>
        <v>0</v>
      </c>
      <c r="AQ165" s="96">
        <f>MASTER_DATA_NORMALIZED!AQ165</f>
        <v>0</v>
      </c>
      <c r="AR165" s="96">
        <f>MASTER_DATA_NORMALIZED!AR165</f>
        <v>0</v>
      </c>
      <c r="AS165" s="96">
        <f>MASTER_DATA_NORMALIZED!AS165</f>
        <v>0</v>
      </c>
      <c r="AT165" s="96">
        <f>MASTER_DATA_NORMALIZED!AT165</f>
        <v>0</v>
      </c>
      <c r="AU165" s="96">
        <f>MASTER_DATA_NORMALIZED!AU165</f>
        <v>0</v>
      </c>
      <c r="AV165" s="96">
        <f>MASTER_DATA_NORMALIZED!AV165</f>
        <v>0</v>
      </c>
      <c r="AW165" s="96">
        <f>MASTER_DATA_NORMALIZED!AW165</f>
        <v>0</v>
      </c>
      <c r="AX165" s="96">
        <f>MASTER_DATA_NORMALIZED!AX165</f>
        <v>0</v>
      </c>
      <c r="AY165" s="96">
        <f>MASTER_DATA_NORMALIZED!AY165</f>
        <v>0</v>
      </c>
      <c r="AZ165" s="96">
        <f>MASTER_DATA_NORMALIZED!AZ165</f>
        <v>0</v>
      </c>
      <c r="BA165" s="96">
        <f>MASTER_DATA_NORMALIZED!BA165</f>
        <v>0</v>
      </c>
      <c r="BB165" s="96">
        <f>MASTER_DATA_NORMALIZED!BB165</f>
        <v>0</v>
      </c>
      <c r="BC165" s="96">
        <f>MASTER_DATA_NORMALIZED!BC165</f>
        <v>0</v>
      </c>
      <c r="BD165" s="96">
        <f>MASTER_DATA_NORMALIZED!BD165</f>
        <v>0</v>
      </c>
      <c r="BE165" s="96">
        <f>MASTER_DATA_NORMALIZED!BE165</f>
        <v>0</v>
      </c>
      <c r="BF165" s="96">
        <f>MASTER_DATA_NORMALIZED!BF165</f>
        <v>0</v>
      </c>
      <c r="BG165" s="96">
        <f>MASTER_DATA_NORMALIZED!BG165</f>
        <v>0</v>
      </c>
      <c r="BH165" s="96">
        <f>MASTER_DATA_NORMALIZED!BH165</f>
        <v>0</v>
      </c>
      <c r="BI165" s="96">
        <f>MASTER_DATA_NORMALIZED!BI165</f>
        <v>0</v>
      </c>
      <c r="BJ165" s="96">
        <f>MASTER_DATA_NORMALIZED!BJ165</f>
        <v>0</v>
      </c>
      <c r="BK165" s="96">
        <f>MASTER_DATA_NORMALIZED!BK165</f>
        <v>0</v>
      </c>
      <c r="BL165" s="96">
        <f>MASTER_DATA_NORMALIZED!BL165</f>
        <v>0</v>
      </c>
      <c r="BM165" s="96">
        <f>MASTER_DATA_NORMALIZED!BM165</f>
        <v>0</v>
      </c>
      <c r="BN165" s="96">
        <f>MASTER_DATA_NORMALIZED!BN165</f>
        <v>0</v>
      </c>
      <c r="BO165" s="96">
        <f>MASTER_DATA_NORMALIZED!BO165</f>
        <v>0</v>
      </c>
      <c r="BP165" s="96">
        <f>MASTER_DATA_NORMALIZED!BP165</f>
        <v>110.68494250847192</v>
      </c>
      <c r="BQ165" s="96">
        <f>MASTER_DATA_NORMALIZED!BQ165</f>
        <v>0</v>
      </c>
      <c r="BR165" s="96">
        <f>MASTER_DATA_NORMALIZED!BR165</f>
        <v>0</v>
      </c>
      <c r="BS165" s="96">
        <f>MASTER_DATA_NORMALIZED!BS165</f>
        <v>0</v>
      </c>
      <c r="BT165" s="96">
        <f>MASTER_DATA_NORMALIZED!BT165</f>
        <v>42.934953934953931</v>
      </c>
      <c r="BU165" s="96">
        <f>MASTER_DATA_NORMALIZED!BU165</f>
        <v>0</v>
      </c>
      <c r="BV165" s="96">
        <f>MASTER_DATA_NORMALIZED!BV165</f>
        <v>0</v>
      </c>
      <c r="BW165" s="96">
        <f>MASTER_DATA_NORMALIZED!BW165</f>
        <v>0</v>
      </c>
      <c r="BX165" s="96">
        <f>MASTER_DATA_NORMALIZED!BX165</f>
        <v>30.766654418723764</v>
      </c>
      <c r="BY165" s="96">
        <f>MASTER_DATA_NORMALIZED!BY165</f>
        <v>0</v>
      </c>
      <c r="BZ165" s="96">
        <f>MASTER_DATA_NORMALIZED!BZ165</f>
        <v>0</v>
      </c>
      <c r="CA165" s="96">
        <f>MASTER_DATA_NORMALIZED!CA165</f>
        <v>0</v>
      </c>
      <c r="CB165" s="96">
        <f>MASTER_DATA_NORMALIZED!CB165</f>
        <v>24.13066671890201</v>
      </c>
      <c r="CC165" s="96">
        <f>MASTER_DATA_NORMALIZED!CC165</f>
        <v>0</v>
      </c>
      <c r="CD165" s="96">
        <f>MASTER_DATA_NORMALIZED!CD165</f>
        <v>0</v>
      </c>
      <c r="CE165" s="96">
        <f>MASTER_DATA_NORMALIZED!CE165</f>
        <v>0</v>
      </c>
      <c r="CF165" s="96">
        <f>MASTER_DATA_NORMALIZED!CF165</f>
        <v>23.414363814804741</v>
      </c>
      <c r="CG165" s="96">
        <f>MASTER_DATA_NORMALIZED!CG165</f>
        <v>0</v>
      </c>
      <c r="CH165" s="96">
        <f>MASTER_DATA_NORMALIZED!CH165</f>
        <v>0</v>
      </c>
      <c r="CI165" s="96">
        <f>MASTER_DATA_NORMALIZED!CI165</f>
        <v>0</v>
      </c>
      <c r="CJ165" s="96">
        <f>MASTER_DATA_NORMALIZED!CJ165</f>
        <v>0</v>
      </c>
      <c r="CK165" s="96">
        <f>MASTER_DATA_NORMALIZED!CK165</f>
        <v>0</v>
      </c>
      <c r="CL165" s="96">
        <f>MASTER_DATA_NORMALIZED!CL165</f>
        <v>0</v>
      </c>
      <c r="CM165" s="96">
        <f>MASTER_DATA_NORMALIZED!CM165</f>
        <v>0</v>
      </c>
      <c r="CN165" s="96">
        <f>MASTER_DATA_NORMALIZED!CN165</f>
        <v>629.19694930462094</v>
      </c>
      <c r="CO165" s="96">
        <f>MASTER_DATA_NORMALIZED!CO165</f>
        <v>0</v>
      </c>
      <c r="CP165" s="96">
        <f>MASTER_DATA_NORMALIZED!CP165</f>
        <v>0</v>
      </c>
      <c r="CQ165" s="96">
        <f>MASTER_DATA_NORMALIZED!CQ165</f>
        <v>0</v>
      </c>
      <c r="CR165" s="96">
        <f>MASTER_DATA_NORMALIZED!CR165</f>
        <v>707.97529074783449</v>
      </c>
      <c r="CS165" s="96">
        <f>MASTER_DATA_NORMALIZED!CS165</f>
        <v>0</v>
      </c>
      <c r="CT165" s="96">
        <f>MASTER_DATA_NORMALIZED!CT165</f>
        <v>0</v>
      </c>
      <c r="CU165" s="96">
        <f>MASTER_DATA_NORMALIZED!CU165</f>
        <v>0</v>
      </c>
      <c r="CV165" s="96">
        <f>MASTER_DATA_NORMALIZED!CV165</f>
        <v>0</v>
      </c>
      <c r="CW165" s="96">
        <f>MASTER_DATA_NORMALIZED!CW165</f>
        <v>0</v>
      </c>
      <c r="CX165" s="96">
        <f>MASTER_DATA_NORMALIZED!CX165</f>
        <v>0</v>
      </c>
      <c r="CY165" s="96">
        <f>MASTER_DATA_NORMALIZED!CY165</f>
        <v>0</v>
      </c>
      <c r="CZ165" s="96">
        <f>MASTER_DATA_NORMALIZED!CZ165</f>
        <v>0</v>
      </c>
      <c r="DA165" s="96" t="e">
        <f>MASTER_DATA_NORMALIZED!DA165</f>
        <v>#DIV/0!</v>
      </c>
      <c r="DB165" s="96" t="e">
        <f>MASTER_DATA_NORMALIZED!DB165</f>
        <v>#DIV/0!</v>
      </c>
      <c r="DC165" s="96" t="e">
        <f>MASTER_DATA_NORMALIZED!DC165</f>
        <v>#DIV/0!</v>
      </c>
      <c r="DD165" s="96" t="e">
        <f>MASTER_DATA_NORMALIZED!DD165</f>
        <v>#N/A</v>
      </c>
      <c r="DE165" s="96">
        <f>MASTER_DATA_NORMALIZED!DE165</f>
        <v>0</v>
      </c>
      <c r="DF165" s="96">
        <f>MASTER_DATA_NORMALIZED!DF165</f>
        <v>0</v>
      </c>
      <c r="DG165" s="96">
        <f>MASTER_DATA_NORMALIZED!DG165</f>
        <v>0</v>
      </c>
      <c r="DH165" s="96">
        <f>MASTER_DATA_NORMALIZED!DH165</f>
        <v>204.82169892696345</v>
      </c>
      <c r="DI165" s="96">
        <f>MASTER_DATA_NORMALIZED!DI165</f>
        <v>0</v>
      </c>
      <c r="DJ165" s="96">
        <f>MASTER_DATA_NORMALIZED!DJ165</f>
        <v>0</v>
      </c>
      <c r="DK165" s="96">
        <f>MASTER_DATA_NORMALIZED!DK165</f>
        <v>0</v>
      </c>
      <c r="DL165" s="96">
        <f>MASTER_DATA_NORMALIZED!DL165</f>
        <v>159.45807653980432</v>
      </c>
      <c r="DM165" s="96">
        <f>MASTER_DATA_NORMALIZED!DM165</f>
        <v>0</v>
      </c>
      <c r="DN165" s="96">
        <f>MASTER_DATA_NORMALIZED!DN165</f>
        <v>0</v>
      </c>
      <c r="DO165" s="96">
        <f>MASTER_DATA_NORMALIZED!DO165</f>
        <v>0</v>
      </c>
      <c r="DP165" s="96">
        <f>MASTER_DATA_NORMALIZED!DP165</f>
        <v>127.22881125129091</v>
      </c>
      <c r="DQ165" s="96">
        <f>MASTER_DATA_NORMALIZED!DQ165</f>
        <v>0</v>
      </c>
      <c r="DR165" s="96">
        <f>MASTER_DATA_NORMALIZED!DR165</f>
        <v>0</v>
      </c>
      <c r="DS165" s="96">
        <f>MASTER_DATA_NORMALIZED!DS165</f>
        <v>0</v>
      </c>
      <c r="DT165" s="96">
        <f>MASTER_DATA_NORMALIZED!DT165</f>
        <v>106.17895237307017</v>
      </c>
      <c r="DU165" s="96">
        <f>MASTER_DATA_NORMALIZED!DU165</f>
        <v>0</v>
      </c>
      <c r="DV165" s="96">
        <f>MASTER_DATA_NORMALIZED!DV165</f>
        <v>0</v>
      </c>
      <c r="DW165" s="96">
        <f>MASTER_DATA_NORMALIZED!DW165</f>
        <v>0</v>
      </c>
      <c r="DX165" s="96">
        <f>MASTER_DATA_NORMALIZED!DX165</f>
        <v>90.883027810015534</v>
      </c>
      <c r="DY165" s="96">
        <f>MASTER_DATA_NORMALIZED!DY165</f>
        <v>0</v>
      </c>
      <c r="DZ165" s="96">
        <f>MASTER_DATA_NORMALIZED!DZ165</f>
        <v>0</v>
      </c>
      <c r="EA165" s="96">
        <f>MASTER_DATA_NORMALIZED!EA165</f>
        <v>0</v>
      </c>
      <c r="EB165" s="96">
        <f>MASTER_DATA_NORMALIZED!EB165</f>
        <v>86.912018758979741</v>
      </c>
      <c r="EC165" s="96" t="e">
        <f>MASTER_DATA_NORMALIZED!EC165</f>
        <v>#DIV/0!</v>
      </c>
      <c r="ED165" s="96" t="e">
        <f>MASTER_DATA_NORMALIZED!ED165</f>
        <v>#DIV/0!</v>
      </c>
      <c r="EE165" s="96" t="e">
        <f>MASTER_DATA_NORMALIZED!EE165</f>
        <v>#DIV/0!</v>
      </c>
      <c r="EF165" s="96" t="e">
        <f>MASTER_DATA_NORMALIZED!EF165</f>
        <v>#VALUE!</v>
      </c>
      <c r="EG165" s="96">
        <f>MASTER_DATA_NORMALIZED!EG165</f>
        <v>0</v>
      </c>
      <c r="EH165" s="96">
        <f>MASTER_DATA_NORMALIZED!EH165</f>
        <v>0</v>
      </c>
      <c r="EI165" s="96">
        <f>MASTER_DATA_NORMALIZED!EI165</f>
        <v>0</v>
      </c>
      <c r="EJ165" s="96">
        <f>MASTER_DATA_NORMALIZED!EJ165</f>
        <v>103.36817912002911</v>
      </c>
      <c r="EK165" s="96">
        <f>MASTER_DATA_NORMALIZED!EK165</f>
        <v>0</v>
      </c>
      <c r="EL165" s="96">
        <f>MASTER_DATA_NORMALIZED!EL165</f>
        <v>0</v>
      </c>
      <c r="EM165" s="96">
        <f>MASTER_DATA_NORMALIZED!EM165</f>
        <v>0</v>
      </c>
      <c r="EN165" s="96">
        <f>MASTER_DATA_NORMALIZED!EN165</f>
        <v>0</v>
      </c>
      <c r="EO165" s="96">
        <f>MASTER_DATA_NORMALIZED!EO165</f>
        <v>0</v>
      </c>
      <c r="EP165" s="96">
        <f>MASTER_DATA_NORMALIZED!EP165</f>
        <v>0</v>
      </c>
      <c r="EQ165" s="96">
        <f>MASTER_DATA_NORMALIZED!EQ165</f>
        <v>0</v>
      </c>
      <c r="ER165" s="96">
        <f>MASTER_DATA_NORMALIZED!ER165</f>
        <v>42.373324890061561</v>
      </c>
      <c r="ES165" s="96">
        <f>MASTER_DATA_NORMALIZED!ES165</f>
        <v>0</v>
      </c>
      <c r="ET165" s="96">
        <f>MASTER_DATA_NORMALIZED!ET165</f>
        <v>0</v>
      </c>
      <c r="EU165" s="96">
        <f>MASTER_DATA_NORMALIZED!EU165</f>
        <v>0</v>
      </c>
      <c r="EV165" s="96">
        <f>MASTER_DATA_NORMALIZED!EV165</f>
        <v>42.373324890061561</v>
      </c>
      <c r="EW165" s="96">
        <f>MASTER_DATA_NORMALIZED!EW165</f>
        <v>0</v>
      </c>
      <c r="EX165" s="96">
        <f>MASTER_DATA_NORMALIZED!EX165</f>
        <v>0</v>
      </c>
      <c r="EY165" s="96">
        <f>MASTER_DATA_NORMALIZED!EY165</f>
        <v>0</v>
      </c>
      <c r="EZ165" s="96">
        <f>MASTER_DATA_NORMALIZED!EZ165</f>
        <v>65.532012311097276</v>
      </c>
      <c r="FA165" s="96">
        <f>MASTER_DATA_NORMALIZED!FA165</f>
        <v>0</v>
      </c>
      <c r="FB165" s="96">
        <f>MASTER_DATA_NORMALIZED!FB165</f>
        <v>0</v>
      </c>
      <c r="FC165" s="96">
        <f>MASTER_DATA_NORMALIZED!FC165</f>
        <v>0</v>
      </c>
      <c r="FD165" s="96">
        <f>MASTER_DATA_NORMALIZED!FD165</f>
        <v>43.112283431891278</v>
      </c>
      <c r="FE165" s="96">
        <f>MASTER_DATA_NORMALIZED!FE165</f>
        <v>0</v>
      </c>
      <c r="FF165" s="96">
        <f>MASTER_DATA_NORMALIZED!FF165</f>
        <v>0</v>
      </c>
      <c r="FG165" s="96">
        <f>MASTER_DATA_NORMALIZED!FG165</f>
        <v>0</v>
      </c>
      <c r="FH165" s="96">
        <f>MASTER_DATA_NORMALIZED!FH165</f>
        <v>42.222253345782761</v>
      </c>
      <c r="FI165" s="96">
        <f>MASTER_DATA_NORMALIZED!FI165</f>
        <v>0</v>
      </c>
      <c r="FJ165" s="96">
        <f>MASTER_DATA_NORMALIZED!FJ165</f>
        <v>0</v>
      </c>
      <c r="FK165" s="96">
        <f>MASTER_DATA_NORMALIZED!FK165</f>
        <v>0</v>
      </c>
      <c r="FL165" s="96">
        <f>MASTER_DATA_NORMALIZED!FL165</f>
        <v>65.595217346197742</v>
      </c>
      <c r="FM165" s="96">
        <f>MASTER_DATA_NORMALIZED!FM165</f>
        <v>0</v>
      </c>
      <c r="FN165" s="96">
        <f>MASTER_DATA_NORMALIZED!FN165</f>
        <v>0</v>
      </c>
      <c r="FO165" s="96">
        <f>MASTER_DATA_NORMALIZED!FO165</f>
        <v>0</v>
      </c>
      <c r="FP165" s="96">
        <f>MASTER_DATA_NORMALIZED!FP165</f>
        <v>156.72670178694744</v>
      </c>
      <c r="FQ165" s="96">
        <f>MASTER_DATA_NORMALIZED!FQ165</f>
        <v>0</v>
      </c>
      <c r="FR165" s="96">
        <f>MASTER_DATA_NORMALIZED!FR165</f>
        <v>0</v>
      </c>
      <c r="FS165" s="96">
        <f>MASTER_DATA_NORMALIZED!FS165</f>
        <v>0</v>
      </c>
      <c r="FT165" s="96">
        <f>MASTER_DATA_NORMALIZED!FT165</f>
        <v>75.355817206440619</v>
      </c>
      <c r="FU165" s="96">
        <f>MASTER_DATA_NORMALIZED!FU165</f>
        <v>0</v>
      </c>
      <c r="FV165" s="96">
        <f>MASTER_DATA_NORMALIZED!FV165</f>
        <v>0</v>
      </c>
      <c r="FW165" s="96">
        <f>MASTER_DATA_NORMALIZED!FW165</f>
        <v>0</v>
      </c>
      <c r="FX165" s="96">
        <f>MASTER_DATA_NORMALIZED!FX165</f>
        <v>69.063225293825525</v>
      </c>
      <c r="FY165" s="96">
        <f>MASTER_DATA_NORMALIZED!FY165</f>
        <v>0</v>
      </c>
      <c r="FZ165" s="96">
        <f>MASTER_DATA_NORMALIZED!FZ165</f>
        <v>0</v>
      </c>
      <c r="GA165" s="96">
        <f>MASTER_DATA_NORMALIZED!GA165</f>
        <v>0</v>
      </c>
      <c r="GB165" s="96">
        <f>MASTER_DATA_NORMALIZED!GB165</f>
        <v>137.12116729779646</v>
      </c>
      <c r="GC165" s="96">
        <f>MASTER_DATA_NORMALIZED!GC165</f>
        <v>0</v>
      </c>
      <c r="GD165" s="96">
        <f>MASTER_DATA_NORMALIZED!GD165</f>
        <v>0</v>
      </c>
      <c r="GE165" s="96">
        <f>MASTER_DATA_NORMALIZED!GE165</f>
        <v>0</v>
      </c>
      <c r="GF165" s="96">
        <f>MASTER_DATA_NORMALIZED!GF165</f>
        <v>66.387931855234072</v>
      </c>
      <c r="GG165" s="96">
        <f>MASTER_DATA_NORMALIZED!GG165</f>
        <v>0</v>
      </c>
      <c r="GH165" s="96">
        <f>MASTER_DATA_NORMALIZED!GH165</f>
        <v>0</v>
      </c>
      <c r="GI165" s="96">
        <f>MASTER_DATA_NORMALIZED!GI165</f>
        <v>0</v>
      </c>
      <c r="GJ165" s="96">
        <f>MASTER_DATA_NORMALIZED!GJ165</f>
        <v>60.998381133388349</v>
      </c>
      <c r="GK165" s="96">
        <f>MASTER_DATA_NORMALIZED!GK165</f>
        <v>0</v>
      </c>
      <c r="GL165" s="96">
        <f>MASTER_DATA_NORMALIZED!GL165</f>
        <v>0</v>
      </c>
      <c r="GM165" s="96">
        <f>MASTER_DATA_NORMALIZED!GM165</f>
        <v>0</v>
      </c>
      <c r="GN165" s="96">
        <f>MASTER_DATA_NORMALIZED!GN165</f>
        <v>134.31931598366285</v>
      </c>
      <c r="GO165" s="96">
        <f>MASTER_DATA_NORMALIZED!GO165</f>
        <v>0</v>
      </c>
      <c r="GP165" s="96">
        <f>MASTER_DATA_NORMALIZED!GP165</f>
        <v>0</v>
      </c>
      <c r="GQ165" s="96">
        <f>MASTER_DATA_NORMALIZED!GQ165</f>
        <v>0</v>
      </c>
      <c r="GR165" s="96">
        <f>MASTER_DATA_NORMALIZED!GR165</f>
        <v>62.188071416602327</v>
      </c>
      <c r="GS165" s="96">
        <f>MASTER_DATA_NORMALIZED!GS165</f>
        <v>0</v>
      </c>
      <c r="GT165" s="96">
        <f>MASTER_DATA_NORMALIZED!GT165</f>
        <v>0</v>
      </c>
      <c r="GU165" s="96">
        <f>MASTER_DATA_NORMALIZED!GU165</f>
        <v>0</v>
      </c>
      <c r="GV165" s="96">
        <f>MASTER_DATA_NORMALIZED!GV165</f>
        <v>57.04521766293707</v>
      </c>
      <c r="GW165" s="96" t="e">
        <f>MASTER_DATA_NORMALIZED!GW165</f>
        <v>#REF!</v>
      </c>
      <c r="GX165" s="96" t="e">
        <f>MASTER_DATA_NORMALIZED!GX165</f>
        <v>#REF!</v>
      </c>
      <c r="GY165" s="96" t="e">
        <f>MASTER_DATA_NORMALIZED!GY165</f>
        <v>#REF!</v>
      </c>
    </row>
    <row r="166" spans="2:207" ht="17.25" hidden="1" outlineLevel="2" x14ac:dyDescent="0.3">
      <c r="B166" s="21">
        <f t="shared" si="14"/>
        <v>30</v>
      </c>
      <c r="C166" s="24">
        <f t="shared" si="15"/>
        <v>361</v>
      </c>
      <c r="D166" s="77"/>
      <c r="E166" s="52"/>
      <c r="F166" s="24">
        <v>361</v>
      </c>
      <c r="G166" s="80"/>
      <c r="H166" s="34" t="s">
        <v>141</v>
      </c>
      <c r="I166" s="95">
        <f>MASTER_DATA_NORMALIZED!I159</f>
        <v>0</v>
      </c>
      <c r="J166" s="95">
        <f>MASTER_DATA_NORMALIZED!J159</f>
        <v>0</v>
      </c>
      <c r="K166" s="95">
        <f>MASTER_DATA_NORMALIZED!K159</f>
        <v>0</v>
      </c>
      <c r="L166" s="95">
        <f>MASTER_DATA_NORMALIZED!L166</f>
        <v>0</v>
      </c>
      <c r="M166" s="95">
        <f>MASTER_DATA_NORMALIZED!M166</f>
        <v>0</v>
      </c>
      <c r="N166" s="95">
        <f>MASTER_DATA_NORMALIZED!N166</f>
        <v>0</v>
      </c>
      <c r="O166" s="95">
        <f>MASTER_DATA_NORMALIZED!O166</f>
        <v>0</v>
      </c>
      <c r="P166" s="95">
        <f>MASTER_DATA_NORMALIZED!P166</f>
        <v>0</v>
      </c>
      <c r="Q166" s="95">
        <f>MASTER_DATA_NORMALIZED!Q166</f>
        <v>0</v>
      </c>
      <c r="R166" s="95">
        <f>MASTER_DATA_NORMALIZED!R166</f>
        <v>0</v>
      </c>
      <c r="S166" s="95">
        <f>MASTER_DATA_NORMALIZED!S166</f>
        <v>0</v>
      </c>
      <c r="T166" s="95">
        <f>MASTER_DATA_NORMALIZED!T166</f>
        <v>0</v>
      </c>
      <c r="U166" s="95">
        <f>MASTER_DATA_NORMALIZED!U166</f>
        <v>0</v>
      </c>
      <c r="V166" s="95">
        <f>MASTER_DATA_NORMALIZED!V166</f>
        <v>0</v>
      </c>
      <c r="W166" s="95">
        <f>MASTER_DATA_NORMALIZED!W166</f>
        <v>0</v>
      </c>
      <c r="X166" s="95">
        <f>MASTER_DATA_NORMALIZED!X166</f>
        <v>0</v>
      </c>
      <c r="Y166" s="95">
        <f>MASTER_DATA_NORMALIZED!Y166</f>
        <v>0</v>
      </c>
      <c r="Z166" s="95">
        <f>MASTER_DATA_NORMALIZED!Z166</f>
        <v>0</v>
      </c>
      <c r="AA166" s="95">
        <f>MASTER_DATA_NORMALIZED!AA166</f>
        <v>0</v>
      </c>
      <c r="AB166" s="95">
        <f>MASTER_DATA_NORMALIZED!AB166</f>
        <v>0</v>
      </c>
      <c r="AC166" s="95">
        <f>MASTER_DATA_NORMALIZED!AC166</f>
        <v>0</v>
      </c>
      <c r="AD166" s="95">
        <f>MASTER_DATA_NORMALIZED!AD166</f>
        <v>0</v>
      </c>
      <c r="AE166" s="95">
        <f>MASTER_DATA_NORMALIZED!AE166</f>
        <v>0</v>
      </c>
      <c r="AF166" s="95">
        <f>MASTER_DATA_NORMALIZED!AF166</f>
        <v>0</v>
      </c>
      <c r="AG166" s="95">
        <f>MASTER_DATA_NORMALIZED!AG166</f>
        <v>0</v>
      </c>
      <c r="AH166" s="95">
        <f>MASTER_DATA_NORMALIZED!AH166</f>
        <v>0</v>
      </c>
      <c r="AI166" s="95">
        <f>MASTER_DATA_NORMALIZED!AI166</f>
        <v>0</v>
      </c>
      <c r="AJ166" s="95">
        <f>MASTER_DATA_NORMALIZED!AJ166</f>
        <v>0</v>
      </c>
      <c r="AK166" s="95">
        <f>MASTER_DATA_NORMALIZED!AK166</f>
        <v>0</v>
      </c>
      <c r="AL166" s="95">
        <f>MASTER_DATA_NORMALIZED!AL166</f>
        <v>0</v>
      </c>
      <c r="AM166" s="95">
        <f>MASTER_DATA_NORMALIZED!AM166</f>
        <v>0</v>
      </c>
      <c r="AN166" s="95">
        <f>MASTER_DATA_NORMALIZED!AN166</f>
        <v>0</v>
      </c>
      <c r="AO166" s="95">
        <f>MASTER_DATA_NORMALIZED!AO166</f>
        <v>0</v>
      </c>
      <c r="AP166" s="95">
        <f>MASTER_DATA_NORMALIZED!AP166</f>
        <v>0</v>
      </c>
      <c r="AQ166" s="95">
        <f>MASTER_DATA_NORMALIZED!AQ166</f>
        <v>0</v>
      </c>
      <c r="AR166" s="95">
        <f>MASTER_DATA_NORMALIZED!AR166</f>
        <v>0</v>
      </c>
      <c r="AS166" s="95">
        <f>MASTER_DATA_NORMALIZED!AS166</f>
        <v>0</v>
      </c>
      <c r="AT166" s="95">
        <f>MASTER_DATA_NORMALIZED!AT166</f>
        <v>0</v>
      </c>
      <c r="AU166" s="95">
        <f>MASTER_DATA_NORMALIZED!AU166</f>
        <v>0</v>
      </c>
      <c r="AV166" s="95">
        <f>MASTER_DATA_NORMALIZED!AV166</f>
        <v>0</v>
      </c>
      <c r="AW166" s="95">
        <f>MASTER_DATA_NORMALIZED!AW166</f>
        <v>0</v>
      </c>
      <c r="AX166" s="95">
        <f>MASTER_DATA_NORMALIZED!AX166</f>
        <v>0</v>
      </c>
      <c r="AY166" s="95">
        <f>MASTER_DATA_NORMALIZED!AY166</f>
        <v>0</v>
      </c>
      <c r="AZ166" s="95">
        <f>MASTER_DATA_NORMALIZED!AZ166</f>
        <v>0</v>
      </c>
      <c r="BA166" s="95">
        <f>MASTER_DATA_NORMALIZED!BA166</f>
        <v>0</v>
      </c>
      <c r="BB166" s="95">
        <f>MASTER_DATA_NORMALIZED!BB166</f>
        <v>0</v>
      </c>
      <c r="BC166" s="95">
        <f>MASTER_DATA_NORMALIZED!BC166</f>
        <v>0</v>
      </c>
      <c r="BD166" s="95">
        <f>MASTER_DATA_NORMALIZED!BD166</f>
        <v>0</v>
      </c>
      <c r="BE166" s="95">
        <f>MASTER_DATA_NORMALIZED!BE166</f>
        <v>0</v>
      </c>
      <c r="BF166" s="95">
        <f>MASTER_DATA_NORMALIZED!BF166</f>
        <v>0</v>
      </c>
      <c r="BG166" s="95">
        <f>MASTER_DATA_NORMALIZED!BG166</f>
        <v>0</v>
      </c>
      <c r="BH166" s="95">
        <f>MASTER_DATA_NORMALIZED!BH166</f>
        <v>0</v>
      </c>
      <c r="BI166" s="95">
        <f>MASTER_DATA_NORMALIZED!BI166</f>
        <v>0</v>
      </c>
      <c r="BJ166" s="95">
        <f>MASTER_DATA_NORMALIZED!BJ166</f>
        <v>0</v>
      </c>
      <c r="BK166" s="95">
        <f>MASTER_DATA_NORMALIZED!BK166</f>
        <v>0</v>
      </c>
      <c r="BL166" s="95">
        <f>MASTER_DATA_NORMALIZED!BL166</f>
        <v>0</v>
      </c>
      <c r="BM166" s="95">
        <f>MASTER_DATA_NORMALIZED!BM166</f>
        <v>0</v>
      </c>
      <c r="BN166" s="95">
        <f>MASTER_DATA_NORMALIZED!BN166</f>
        <v>0</v>
      </c>
      <c r="BO166" s="95">
        <f>MASTER_DATA_NORMALIZED!BO166</f>
        <v>0</v>
      </c>
      <c r="BP166" s="95">
        <f>MASTER_DATA_NORMALIZED!BP166</f>
        <v>0</v>
      </c>
      <c r="BQ166" s="95">
        <f>MASTER_DATA_NORMALIZED!BQ166</f>
        <v>0</v>
      </c>
      <c r="BR166" s="95">
        <f>MASTER_DATA_NORMALIZED!BR166</f>
        <v>0</v>
      </c>
      <c r="BS166" s="95">
        <f>MASTER_DATA_NORMALIZED!BS166</f>
        <v>0</v>
      </c>
      <c r="BT166" s="95">
        <f>MASTER_DATA_NORMALIZED!BT166</f>
        <v>0</v>
      </c>
      <c r="BU166" s="95">
        <f>MASTER_DATA_NORMALIZED!BU166</f>
        <v>0</v>
      </c>
      <c r="BV166" s="95">
        <f>MASTER_DATA_NORMALIZED!BV166</f>
        <v>0</v>
      </c>
      <c r="BW166" s="95">
        <f>MASTER_DATA_NORMALIZED!BW166</f>
        <v>0</v>
      </c>
      <c r="BX166" s="95">
        <f>MASTER_DATA_NORMALIZED!BX166</f>
        <v>0</v>
      </c>
      <c r="BY166" s="95">
        <f>MASTER_DATA_NORMALIZED!BY166</f>
        <v>0</v>
      </c>
      <c r="BZ166" s="95">
        <f>MASTER_DATA_NORMALIZED!BZ166</f>
        <v>0</v>
      </c>
      <c r="CA166" s="95">
        <f>MASTER_DATA_NORMALIZED!CA166</f>
        <v>0</v>
      </c>
      <c r="CB166" s="95">
        <f>MASTER_DATA_NORMALIZED!CB166</f>
        <v>0</v>
      </c>
      <c r="CC166" s="95">
        <f>MASTER_DATA_NORMALIZED!CC166</f>
        <v>0</v>
      </c>
      <c r="CD166" s="95">
        <f>MASTER_DATA_NORMALIZED!CD166</f>
        <v>0</v>
      </c>
      <c r="CE166" s="95">
        <f>MASTER_DATA_NORMALIZED!CE166</f>
        <v>0</v>
      </c>
      <c r="CF166" s="95">
        <f>MASTER_DATA_NORMALIZED!CF166</f>
        <v>0</v>
      </c>
      <c r="CG166" s="95">
        <f>MASTER_DATA_NORMALIZED!CG166</f>
        <v>0</v>
      </c>
      <c r="CH166" s="95">
        <f>MASTER_DATA_NORMALIZED!CH166</f>
        <v>0</v>
      </c>
      <c r="CI166" s="95">
        <f>MASTER_DATA_NORMALIZED!CI166</f>
        <v>0</v>
      </c>
      <c r="CJ166" s="95">
        <f>MASTER_DATA_NORMALIZED!CJ166</f>
        <v>0</v>
      </c>
      <c r="CK166" s="95">
        <f>MASTER_DATA_NORMALIZED!CK166</f>
        <v>0</v>
      </c>
      <c r="CL166" s="95">
        <f>MASTER_DATA_NORMALIZED!CL166</f>
        <v>0</v>
      </c>
      <c r="CM166" s="95">
        <f>MASTER_DATA_NORMALIZED!CM166</f>
        <v>0</v>
      </c>
      <c r="CN166" s="95">
        <f>MASTER_DATA_NORMALIZED!CN166</f>
        <v>0</v>
      </c>
      <c r="CO166" s="95">
        <f>MASTER_DATA_NORMALIZED!CO166</f>
        <v>0</v>
      </c>
      <c r="CP166" s="95">
        <f>MASTER_DATA_NORMALIZED!CP166</f>
        <v>0</v>
      </c>
      <c r="CQ166" s="95">
        <f>MASTER_DATA_NORMALIZED!CQ166</f>
        <v>0</v>
      </c>
      <c r="CR166" s="95">
        <f>MASTER_DATA_NORMALIZED!CR166</f>
        <v>0</v>
      </c>
      <c r="CS166" s="95">
        <f>MASTER_DATA_NORMALIZED!CS166</f>
        <v>0</v>
      </c>
      <c r="CT166" s="95">
        <f>MASTER_DATA_NORMALIZED!CT166</f>
        <v>0</v>
      </c>
      <c r="CU166" s="95">
        <f>MASTER_DATA_NORMALIZED!CU166</f>
        <v>0</v>
      </c>
      <c r="CV166" s="95">
        <f>MASTER_DATA_NORMALIZED!CV166</f>
        <v>0</v>
      </c>
      <c r="CW166" s="95">
        <f>MASTER_DATA_NORMALIZED!CW166</f>
        <v>0</v>
      </c>
      <c r="CX166" s="95">
        <f>MASTER_DATA_NORMALIZED!CX166</f>
        <v>0</v>
      </c>
      <c r="CY166" s="95">
        <f>MASTER_DATA_NORMALIZED!CY166</f>
        <v>0</v>
      </c>
      <c r="CZ166" s="95">
        <f>MASTER_DATA_NORMALIZED!CZ166</f>
        <v>0</v>
      </c>
      <c r="DA166" s="95" t="e">
        <f>MASTER_DATA_NORMALIZED!DA166</f>
        <v>#DIV/0!</v>
      </c>
      <c r="DB166" s="95" t="e">
        <f>MASTER_DATA_NORMALIZED!DB166</f>
        <v>#DIV/0!</v>
      </c>
      <c r="DC166" s="95" t="e">
        <f>MASTER_DATA_NORMALIZED!DC166</f>
        <v>#DIV/0!</v>
      </c>
      <c r="DD166" s="95" t="e">
        <f>MASTER_DATA_NORMALIZED!DD166</f>
        <v>#N/A</v>
      </c>
      <c r="DE166" s="95">
        <f>MASTER_DATA_NORMALIZED!DE166</f>
        <v>0</v>
      </c>
      <c r="DF166" s="95">
        <f>MASTER_DATA_NORMALIZED!DF166</f>
        <v>0</v>
      </c>
      <c r="DG166" s="95">
        <f>MASTER_DATA_NORMALIZED!DG166</f>
        <v>0</v>
      </c>
      <c r="DH166" s="95">
        <f>MASTER_DATA_NORMALIZED!DH166</f>
        <v>85.862272709439736</v>
      </c>
      <c r="DI166" s="95">
        <f>MASTER_DATA_NORMALIZED!DI166</f>
        <v>0</v>
      </c>
      <c r="DJ166" s="95">
        <f>MASTER_DATA_NORMALIZED!DJ166</f>
        <v>0</v>
      </c>
      <c r="DK166" s="95">
        <f>MASTER_DATA_NORMALIZED!DK166</f>
        <v>0</v>
      </c>
      <c r="DL166" s="95">
        <f>MASTER_DATA_NORMALIZED!DL166</f>
        <v>62.549229494264537</v>
      </c>
      <c r="DM166" s="95">
        <f>MASTER_DATA_NORMALIZED!DM166</f>
        <v>0</v>
      </c>
      <c r="DN166" s="95">
        <f>MASTER_DATA_NORMALIZED!DN166</f>
        <v>0</v>
      </c>
      <c r="DO166" s="95">
        <f>MASTER_DATA_NORMALIZED!DO166</f>
        <v>0</v>
      </c>
      <c r="DP166" s="95">
        <f>MASTER_DATA_NORMALIZED!DP166</f>
        <v>44.228984333388055</v>
      </c>
      <c r="DQ166" s="95">
        <f>MASTER_DATA_NORMALIZED!DQ166</f>
        <v>0</v>
      </c>
      <c r="DR166" s="95">
        <f>MASTER_DATA_NORMALIZED!DR166</f>
        <v>0</v>
      </c>
      <c r="DS166" s="95">
        <f>MASTER_DATA_NORMALIZED!DS166</f>
        <v>0</v>
      </c>
      <c r="DT166" s="95">
        <f>MASTER_DATA_NORMALIZED!DT166</f>
        <v>31.274614747132269</v>
      </c>
      <c r="DU166" s="95">
        <f>MASTER_DATA_NORMALIZED!DU166</f>
        <v>0</v>
      </c>
      <c r="DV166" s="95">
        <f>MASTER_DATA_NORMALIZED!DV166</f>
        <v>0</v>
      </c>
      <c r="DW166" s="95">
        <f>MASTER_DATA_NORMALIZED!DW166</f>
        <v>0</v>
      </c>
      <c r="DX166" s="95">
        <f>MASTER_DATA_NORMALIZED!DX166</f>
        <v>22.114492166694028</v>
      </c>
      <c r="DY166" s="95">
        <f>MASTER_DATA_NORMALIZED!DY166</f>
        <v>0</v>
      </c>
      <c r="DZ166" s="95">
        <f>MASTER_DATA_NORMALIZED!DZ166</f>
        <v>0</v>
      </c>
      <c r="EA166" s="95">
        <f>MASTER_DATA_NORMALIZED!EA166</f>
        <v>0</v>
      </c>
      <c r="EB166" s="95">
        <f>MASTER_DATA_NORMALIZED!EB166</f>
        <v>19.779803109045787</v>
      </c>
      <c r="EC166" s="95" t="e">
        <f>MASTER_DATA_NORMALIZED!EC166</f>
        <v>#DIV/0!</v>
      </c>
      <c r="ED166" s="95" t="e">
        <f>MASTER_DATA_NORMALIZED!ED166</f>
        <v>#DIV/0!</v>
      </c>
      <c r="EE166" s="95" t="e">
        <f>MASTER_DATA_NORMALIZED!EE166</f>
        <v>#DIV/0!</v>
      </c>
      <c r="EF166" s="95" t="e">
        <f>MASTER_DATA_NORMALIZED!EF166</f>
        <v>#VALUE!</v>
      </c>
      <c r="EG166" s="95">
        <f>MASTER_DATA_NORMALIZED!EG166</f>
        <v>0</v>
      </c>
      <c r="EH166" s="95">
        <f>MASTER_DATA_NORMALIZED!EH166</f>
        <v>0</v>
      </c>
      <c r="EI166" s="95">
        <f>MASTER_DATA_NORMALIZED!EI166</f>
        <v>0</v>
      </c>
      <c r="EJ166" s="95">
        <f>MASTER_DATA_NORMALIZED!EJ166</f>
        <v>0</v>
      </c>
      <c r="EK166" s="95">
        <f>MASTER_DATA_NORMALIZED!EK166</f>
        <v>0</v>
      </c>
      <c r="EL166" s="95">
        <f>MASTER_DATA_NORMALIZED!EL166</f>
        <v>0</v>
      </c>
      <c r="EM166" s="95">
        <f>MASTER_DATA_NORMALIZED!EM166</f>
        <v>0</v>
      </c>
      <c r="EN166" s="95">
        <f>MASTER_DATA_NORMALIZED!EN166</f>
        <v>0</v>
      </c>
      <c r="EO166" s="95">
        <f>MASTER_DATA_NORMALIZED!EO166</f>
        <v>0</v>
      </c>
      <c r="EP166" s="95">
        <f>MASTER_DATA_NORMALIZED!EP166</f>
        <v>0</v>
      </c>
      <c r="EQ166" s="95">
        <f>MASTER_DATA_NORMALIZED!EQ166</f>
        <v>0</v>
      </c>
      <c r="ER166" s="95">
        <f>MASTER_DATA_NORMALIZED!ER166</f>
        <v>24.923879683377304</v>
      </c>
      <c r="ES166" s="95">
        <f>MASTER_DATA_NORMALIZED!ES166</f>
        <v>0</v>
      </c>
      <c r="ET166" s="95">
        <f>MASTER_DATA_NORMALIZED!ET166</f>
        <v>0</v>
      </c>
      <c r="EU166" s="95">
        <f>MASTER_DATA_NORMALIZED!EU166</f>
        <v>0</v>
      </c>
      <c r="EV166" s="95">
        <f>MASTER_DATA_NORMALIZED!EV166</f>
        <v>24.923879683377304</v>
      </c>
      <c r="EW166" s="95">
        <f>MASTER_DATA_NORMALIZED!EW166</f>
        <v>0</v>
      </c>
      <c r="EX166" s="95">
        <f>MASTER_DATA_NORMALIZED!EX166</f>
        <v>0</v>
      </c>
      <c r="EY166" s="95">
        <f>MASTER_DATA_NORMALIZED!EY166</f>
        <v>0</v>
      </c>
      <c r="EZ166" s="95">
        <f>MASTER_DATA_NORMALIZED!EZ166</f>
        <v>18.262385448006363</v>
      </c>
      <c r="FA166" s="95">
        <f>MASTER_DATA_NORMALIZED!FA166</f>
        <v>0</v>
      </c>
      <c r="FB166" s="95">
        <f>MASTER_DATA_NORMALIZED!FB166</f>
        <v>0</v>
      </c>
      <c r="FC166" s="95">
        <f>MASTER_DATA_NORMALIZED!FC166</f>
        <v>0</v>
      </c>
      <c r="FD166" s="95">
        <f>MASTER_DATA_NORMALIZED!FD166</f>
        <v>13.905107722101187</v>
      </c>
      <c r="FE166" s="95">
        <f>MASTER_DATA_NORMALIZED!FE166</f>
        <v>0</v>
      </c>
      <c r="FF166" s="95">
        <f>MASTER_DATA_NORMALIZED!FF166</f>
        <v>0</v>
      </c>
      <c r="FG166" s="95">
        <f>MASTER_DATA_NORMALIZED!FG166</f>
        <v>0</v>
      </c>
      <c r="FH166" s="95">
        <f>MASTER_DATA_NORMALIZED!FH166</f>
        <v>13.046035204205138</v>
      </c>
      <c r="FI166" s="95">
        <f>MASTER_DATA_NORMALIZED!FI166</f>
        <v>0</v>
      </c>
      <c r="FJ166" s="95">
        <f>MASTER_DATA_NORMALIZED!FJ166</f>
        <v>0</v>
      </c>
      <c r="FK166" s="95">
        <f>MASTER_DATA_NORMALIZED!FK166</f>
        <v>0</v>
      </c>
      <c r="FL166" s="95">
        <f>MASTER_DATA_NORMALIZED!FL166</f>
        <v>23.089186291800669</v>
      </c>
      <c r="FM166" s="95">
        <f>MASTER_DATA_NORMALIZED!FM166</f>
        <v>0</v>
      </c>
      <c r="FN166" s="95">
        <f>MASTER_DATA_NORMALIZED!FN166</f>
        <v>0</v>
      </c>
      <c r="FO166" s="95">
        <f>MASTER_DATA_NORMALIZED!FO166</f>
        <v>0</v>
      </c>
      <c r="FP166" s="95">
        <f>MASTER_DATA_NORMALIZED!FP166</f>
        <v>76.428041924514687</v>
      </c>
      <c r="FQ166" s="95">
        <f>MASTER_DATA_NORMALIZED!FQ166</f>
        <v>0</v>
      </c>
      <c r="FR166" s="95">
        <f>MASTER_DATA_NORMALIZED!FR166</f>
        <v>0</v>
      </c>
      <c r="FS166" s="95">
        <f>MASTER_DATA_NORMALIZED!FS166</f>
        <v>0</v>
      </c>
      <c r="FT166" s="95">
        <f>MASTER_DATA_NORMALIZED!FT166</f>
        <v>36.914193058990278</v>
      </c>
      <c r="FU166" s="95">
        <f>MASTER_DATA_NORMALIZED!FU166</f>
        <v>0</v>
      </c>
      <c r="FV166" s="95">
        <f>MASTER_DATA_NORMALIZED!FV166</f>
        <v>0</v>
      </c>
      <c r="FW166" s="95">
        <f>MASTER_DATA_NORMALIZED!FW166</f>
        <v>0</v>
      </c>
      <c r="FX166" s="95">
        <f>MASTER_DATA_NORMALIZED!FX166</f>
        <v>36.67066347188711</v>
      </c>
      <c r="FY166" s="95">
        <f>MASTER_DATA_NORMALIZED!FY166</f>
        <v>0</v>
      </c>
      <c r="FZ166" s="95">
        <f>MASTER_DATA_NORMALIZED!FZ166</f>
        <v>0</v>
      </c>
      <c r="GA166" s="95">
        <f>MASTER_DATA_NORMALIZED!GA166</f>
        <v>0</v>
      </c>
      <c r="GB166" s="95">
        <f>MASTER_DATA_NORMALIZED!GB166</f>
        <v>67.624254683155598</v>
      </c>
      <c r="GC166" s="95">
        <f>MASTER_DATA_NORMALIZED!GC166</f>
        <v>0</v>
      </c>
      <c r="GD166" s="95">
        <f>MASTER_DATA_NORMALIZED!GD166</f>
        <v>0</v>
      </c>
      <c r="GE166" s="95">
        <f>MASTER_DATA_NORMALIZED!GE166</f>
        <v>0</v>
      </c>
      <c r="GF166" s="95">
        <f>MASTER_DATA_NORMALIZED!GF166</f>
        <v>32.902657799221181</v>
      </c>
      <c r="GG166" s="95">
        <f>MASTER_DATA_NORMALIZED!GG166</f>
        <v>0</v>
      </c>
      <c r="GH166" s="95">
        <f>MASTER_DATA_NORMALIZED!GH166</f>
        <v>0</v>
      </c>
      <c r="GI166" s="95">
        <f>MASTER_DATA_NORMALIZED!GI166</f>
        <v>0</v>
      </c>
      <c r="GJ166" s="95">
        <f>MASTER_DATA_NORMALIZED!GJ166</f>
        <v>32.704784943361254</v>
      </c>
      <c r="GK166" s="95">
        <f>MASTER_DATA_NORMALIZED!GK166</f>
        <v>0</v>
      </c>
      <c r="GL166" s="95">
        <f>MASTER_DATA_NORMALIZED!GL166</f>
        <v>0</v>
      </c>
      <c r="GM166" s="95">
        <f>MASTER_DATA_NORMALIZED!GM166</f>
        <v>0</v>
      </c>
      <c r="GN166" s="95">
        <f>MASTER_DATA_NORMALIZED!GN166</f>
        <v>68.139139667203139</v>
      </c>
      <c r="GO166" s="95">
        <f>MASTER_DATA_NORMALIZED!GO166</f>
        <v>0</v>
      </c>
      <c r="GP166" s="95">
        <f>MASTER_DATA_NORMALIZED!GP166</f>
        <v>0</v>
      </c>
      <c r="GQ166" s="95">
        <f>MASTER_DATA_NORMALIZED!GQ166</f>
        <v>0</v>
      </c>
      <c r="GR166" s="95">
        <f>MASTER_DATA_NORMALIZED!GR166</f>
        <v>29.324418548688556</v>
      </c>
      <c r="GS166" s="95">
        <f>MASTER_DATA_NORMALIZED!GS166</f>
        <v>0</v>
      </c>
      <c r="GT166" s="95">
        <f>MASTER_DATA_NORMALIZED!GT166</f>
        <v>0</v>
      </c>
      <c r="GU166" s="95">
        <f>MASTER_DATA_NORMALIZED!GU166</f>
        <v>0</v>
      </c>
      <c r="GV166" s="95">
        <f>MASTER_DATA_NORMALIZED!GV166</f>
        <v>29.107958480621523</v>
      </c>
      <c r="GW166" s="95" t="e">
        <f>MASTER_DATA_NORMALIZED!GW166</f>
        <v>#REF!</v>
      </c>
      <c r="GX166" s="95" t="e">
        <f>MASTER_DATA_NORMALIZED!GX166</f>
        <v>#REF!</v>
      </c>
      <c r="GY166" s="95" t="e">
        <f>MASTER_DATA_NORMALIZED!GY166</f>
        <v>#REF!</v>
      </c>
    </row>
    <row r="167" spans="2:207" ht="17.25" hidden="1" outlineLevel="2" x14ac:dyDescent="0.3">
      <c r="B167" s="21">
        <f t="shared" si="14"/>
        <v>30</v>
      </c>
      <c r="C167" s="24">
        <f t="shared" si="15"/>
        <v>362</v>
      </c>
      <c r="D167" s="77"/>
      <c r="E167" s="52"/>
      <c r="F167" s="24">
        <v>362</v>
      </c>
      <c r="G167" s="80"/>
      <c r="H167" s="34" t="s">
        <v>142</v>
      </c>
      <c r="I167" s="95">
        <f>MASTER_DATA_NORMALIZED!I160</f>
        <v>0</v>
      </c>
      <c r="J167" s="95">
        <f>MASTER_DATA_NORMALIZED!J160</f>
        <v>0</v>
      </c>
      <c r="K167" s="95">
        <f>MASTER_DATA_NORMALIZED!K160</f>
        <v>0</v>
      </c>
      <c r="L167" s="95">
        <f>MASTER_DATA_NORMALIZED!L167</f>
        <v>0</v>
      </c>
      <c r="M167" s="95">
        <f>MASTER_DATA_NORMALIZED!M167</f>
        <v>0</v>
      </c>
      <c r="N167" s="95">
        <f>MASTER_DATA_NORMALIZED!N167</f>
        <v>0</v>
      </c>
      <c r="O167" s="95">
        <f>MASTER_DATA_NORMALIZED!O167</f>
        <v>0</v>
      </c>
      <c r="P167" s="95">
        <f>MASTER_DATA_NORMALIZED!P167</f>
        <v>0</v>
      </c>
      <c r="Q167" s="95">
        <f>MASTER_DATA_NORMALIZED!Q167</f>
        <v>0</v>
      </c>
      <c r="R167" s="95">
        <f>MASTER_DATA_NORMALIZED!R167</f>
        <v>0</v>
      </c>
      <c r="S167" s="95">
        <f>MASTER_DATA_NORMALIZED!S167</f>
        <v>0</v>
      </c>
      <c r="T167" s="95">
        <f>MASTER_DATA_NORMALIZED!T167</f>
        <v>0</v>
      </c>
      <c r="U167" s="95">
        <f>MASTER_DATA_NORMALIZED!U167</f>
        <v>0</v>
      </c>
      <c r="V167" s="95">
        <f>MASTER_DATA_NORMALIZED!V167</f>
        <v>0</v>
      </c>
      <c r="W167" s="95">
        <f>MASTER_DATA_NORMALIZED!W167</f>
        <v>0</v>
      </c>
      <c r="X167" s="95">
        <f>MASTER_DATA_NORMALIZED!X167</f>
        <v>0</v>
      </c>
      <c r="Y167" s="95">
        <f>MASTER_DATA_NORMALIZED!Y167</f>
        <v>0</v>
      </c>
      <c r="Z167" s="95">
        <f>MASTER_DATA_NORMALIZED!Z167</f>
        <v>0</v>
      </c>
      <c r="AA167" s="95">
        <f>MASTER_DATA_NORMALIZED!AA167</f>
        <v>0</v>
      </c>
      <c r="AB167" s="95">
        <f>MASTER_DATA_NORMALIZED!AB167</f>
        <v>0</v>
      </c>
      <c r="AC167" s="95">
        <f>MASTER_DATA_NORMALIZED!AC167</f>
        <v>0</v>
      </c>
      <c r="AD167" s="95">
        <f>MASTER_DATA_NORMALIZED!AD167</f>
        <v>0</v>
      </c>
      <c r="AE167" s="95">
        <f>MASTER_DATA_NORMALIZED!AE167</f>
        <v>0</v>
      </c>
      <c r="AF167" s="95">
        <f>MASTER_DATA_NORMALIZED!AF167</f>
        <v>0</v>
      </c>
      <c r="AG167" s="95">
        <f>MASTER_DATA_NORMALIZED!AG167</f>
        <v>0</v>
      </c>
      <c r="AH167" s="95">
        <f>MASTER_DATA_NORMALIZED!AH167</f>
        <v>0</v>
      </c>
      <c r="AI167" s="95">
        <f>MASTER_DATA_NORMALIZED!AI167</f>
        <v>0</v>
      </c>
      <c r="AJ167" s="95">
        <f>MASTER_DATA_NORMALIZED!AJ167</f>
        <v>0</v>
      </c>
      <c r="AK167" s="95">
        <f>MASTER_DATA_NORMALIZED!AK167</f>
        <v>0</v>
      </c>
      <c r="AL167" s="95">
        <f>MASTER_DATA_NORMALIZED!AL167</f>
        <v>0</v>
      </c>
      <c r="AM167" s="95">
        <f>MASTER_DATA_NORMALIZED!AM167</f>
        <v>0</v>
      </c>
      <c r="AN167" s="95">
        <f>MASTER_DATA_NORMALIZED!AN167</f>
        <v>0</v>
      </c>
      <c r="AO167" s="95">
        <f>MASTER_DATA_NORMALIZED!AO167</f>
        <v>0</v>
      </c>
      <c r="AP167" s="95">
        <f>MASTER_DATA_NORMALIZED!AP167</f>
        <v>0</v>
      </c>
      <c r="AQ167" s="95">
        <f>MASTER_DATA_NORMALIZED!AQ167</f>
        <v>0</v>
      </c>
      <c r="AR167" s="95">
        <f>MASTER_DATA_NORMALIZED!AR167</f>
        <v>0</v>
      </c>
      <c r="AS167" s="95">
        <f>MASTER_DATA_NORMALIZED!AS167</f>
        <v>0</v>
      </c>
      <c r="AT167" s="95">
        <f>MASTER_DATA_NORMALIZED!AT167</f>
        <v>0</v>
      </c>
      <c r="AU167" s="95">
        <f>MASTER_DATA_NORMALIZED!AU167</f>
        <v>0</v>
      </c>
      <c r="AV167" s="95">
        <f>MASTER_DATA_NORMALIZED!AV167</f>
        <v>0</v>
      </c>
      <c r="AW167" s="95">
        <f>MASTER_DATA_NORMALIZED!AW167</f>
        <v>0</v>
      </c>
      <c r="AX167" s="95">
        <f>MASTER_DATA_NORMALIZED!AX167</f>
        <v>0</v>
      </c>
      <c r="AY167" s="95">
        <f>MASTER_DATA_NORMALIZED!AY167</f>
        <v>0</v>
      </c>
      <c r="AZ167" s="95">
        <f>MASTER_DATA_NORMALIZED!AZ167</f>
        <v>0</v>
      </c>
      <c r="BA167" s="95">
        <f>MASTER_DATA_NORMALIZED!BA167</f>
        <v>0</v>
      </c>
      <c r="BB167" s="95">
        <f>MASTER_DATA_NORMALIZED!BB167</f>
        <v>0</v>
      </c>
      <c r="BC167" s="95">
        <f>MASTER_DATA_NORMALIZED!BC167</f>
        <v>0</v>
      </c>
      <c r="BD167" s="95">
        <f>MASTER_DATA_NORMALIZED!BD167</f>
        <v>0</v>
      </c>
      <c r="BE167" s="95">
        <f>MASTER_DATA_NORMALIZED!BE167</f>
        <v>0</v>
      </c>
      <c r="BF167" s="95">
        <f>MASTER_DATA_NORMALIZED!BF167</f>
        <v>0</v>
      </c>
      <c r="BG167" s="95">
        <f>MASTER_DATA_NORMALIZED!BG167</f>
        <v>0</v>
      </c>
      <c r="BH167" s="95">
        <f>MASTER_DATA_NORMALIZED!BH167</f>
        <v>0</v>
      </c>
      <c r="BI167" s="95">
        <f>MASTER_DATA_NORMALIZED!BI167</f>
        <v>0</v>
      </c>
      <c r="BJ167" s="95">
        <f>MASTER_DATA_NORMALIZED!BJ167</f>
        <v>0</v>
      </c>
      <c r="BK167" s="95">
        <f>MASTER_DATA_NORMALIZED!BK167</f>
        <v>0</v>
      </c>
      <c r="BL167" s="95">
        <f>MASTER_DATA_NORMALIZED!BL167</f>
        <v>0</v>
      </c>
      <c r="BM167" s="95">
        <f>MASTER_DATA_NORMALIZED!BM167</f>
        <v>0</v>
      </c>
      <c r="BN167" s="95">
        <f>MASTER_DATA_NORMALIZED!BN167</f>
        <v>0</v>
      </c>
      <c r="BO167" s="95">
        <f>MASTER_DATA_NORMALIZED!BO167</f>
        <v>0</v>
      </c>
      <c r="BP167" s="95">
        <f>MASTER_DATA_NORMALIZED!BP167</f>
        <v>16.612361494714438</v>
      </c>
      <c r="BQ167" s="95">
        <f>MASTER_DATA_NORMALIZED!BQ167</f>
        <v>0</v>
      </c>
      <c r="BR167" s="95">
        <f>MASTER_DATA_NORMALIZED!BR167</f>
        <v>0</v>
      </c>
      <c r="BS167" s="95">
        <f>MASTER_DATA_NORMALIZED!BS167</f>
        <v>0</v>
      </c>
      <c r="BT167" s="95">
        <f>MASTER_DATA_NORMALIZED!BT167</f>
        <v>11.346868817457052</v>
      </c>
      <c r="BU167" s="95">
        <f>MASTER_DATA_NORMALIZED!BU167</f>
        <v>0</v>
      </c>
      <c r="BV167" s="95">
        <f>MASTER_DATA_NORMALIZED!BV167</f>
        <v>0</v>
      </c>
      <c r="BW167" s="95">
        <f>MASTER_DATA_NORMALIZED!BW167</f>
        <v>0</v>
      </c>
      <c r="BX167" s="95">
        <f>MASTER_DATA_NORMALIZED!BX167</f>
        <v>6.3270518883305726</v>
      </c>
      <c r="BY167" s="95">
        <f>MASTER_DATA_NORMALIZED!BY167</f>
        <v>0</v>
      </c>
      <c r="BZ167" s="95">
        <f>MASTER_DATA_NORMALIZED!BZ167</f>
        <v>0</v>
      </c>
      <c r="CA167" s="95">
        <f>MASTER_DATA_NORMALIZED!CA167</f>
        <v>0</v>
      </c>
      <c r="CB167" s="95">
        <f>MASTER_DATA_NORMALIZED!CB167</f>
        <v>4.8392848981084278</v>
      </c>
      <c r="CC167" s="95">
        <f>MASTER_DATA_NORMALIZED!CC167</f>
        <v>0</v>
      </c>
      <c r="CD167" s="95">
        <f>MASTER_DATA_NORMALIZED!CD167</f>
        <v>0</v>
      </c>
      <c r="CE167" s="95">
        <f>MASTER_DATA_NORMALIZED!CE167</f>
        <v>0</v>
      </c>
      <c r="CF167" s="95">
        <f>MASTER_DATA_NORMALIZED!CF167</f>
        <v>5.7005171176931873</v>
      </c>
      <c r="CG167" s="95">
        <f>MASTER_DATA_NORMALIZED!CG167</f>
        <v>0</v>
      </c>
      <c r="CH167" s="95">
        <f>MASTER_DATA_NORMALIZED!CH167</f>
        <v>0</v>
      </c>
      <c r="CI167" s="95">
        <f>MASTER_DATA_NORMALIZED!CI167</f>
        <v>0</v>
      </c>
      <c r="CJ167" s="95">
        <f>MASTER_DATA_NORMALIZED!CJ167</f>
        <v>0</v>
      </c>
      <c r="CK167" s="95">
        <f>MASTER_DATA_NORMALIZED!CK167</f>
        <v>0</v>
      </c>
      <c r="CL167" s="95">
        <f>MASTER_DATA_NORMALIZED!CL167</f>
        <v>0</v>
      </c>
      <c r="CM167" s="95">
        <f>MASTER_DATA_NORMALIZED!CM167</f>
        <v>0</v>
      </c>
      <c r="CN167" s="95">
        <f>MASTER_DATA_NORMALIZED!CN167</f>
        <v>629.19694930462094</v>
      </c>
      <c r="CO167" s="95">
        <f>MASTER_DATA_NORMALIZED!CO167</f>
        <v>0</v>
      </c>
      <c r="CP167" s="95">
        <f>MASTER_DATA_NORMALIZED!CP167</f>
        <v>0</v>
      </c>
      <c r="CQ167" s="95">
        <f>MASTER_DATA_NORMALIZED!CQ167</f>
        <v>0</v>
      </c>
      <c r="CR167" s="95">
        <f>MASTER_DATA_NORMALIZED!CR167</f>
        <v>707.97529074783449</v>
      </c>
      <c r="CS167" s="95">
        <f>MASTER_DATA_NORMALIZED!CS167</f>
        <v>0</v>
      </c>
      <c r="CT167" s="95">
        <f>MASTER_DATA_NORMALIZED!CT167</f>
        <v>0</v>
      </c>
      <c r="CU167" s="95">
        <f>MASTER_DATA_NORMALIZED!CU167</f>
        <v>0</v>
      </c>
      <c r="CV167" s="95">
        <f>MASTER_DATA_NORMALIZED!CV167</f>
        <v>0</v>
      </c>
      <c r="CW167" s="95">
        <f>MASTER_DATA_NORMALIZED!CW167</f>
        <v>0</v>
      </c>
      <c r="CX167" s="95">
        <f>MASTER_DATA_NORMALIZED!CX167</f>
        <v>0</v>
      </c>
      <c r="CY167" s="95">
        <f>MASTER_DATA_NORMALIZED!CY167</f>
        <v>0</v>
      </c>
      <c r="CZ167" s="95">
        <f>MASTER_DATA_NORMALIZED!CZ167</f>
        <v>0</v>
      </c>
      <c r="DA167" s="95" t="e">
        <f>MASTER_DATA_NORMALIZED!DA167</f>
        <v>#DIV/0!</v>
      </c>
      <c r="DB167" s="95" t="e">
        <f>MASTER_DATA_NORMALIZED!DB167</f>
        <v>#DIV/0!</v>
      </c>
      <c r="DC167" s="95" t="e">
        <f>MASTER_DATA_NORMALIZED!DC167</f>
        <v>#DIV/0!</v>
      </c>
      <c r="DD167" s="95" t="e">
        <f>MASTER_DATA_NORMALIZED!DD167</f>
        <v>#N/A</v>
      </c>
      <c r="DE167" s="95">
        <f>MASTER_DATA_NORMALIZED!DE167</f>
        <v>0</v>
      </c>
      <c r="DF167" s="95">
        <f>MASTER_DATA_NORMALIZED!DF167</f>
        <v>0</v>
      </c>
      <c r="DG167" s="95">
        <f>MASTER_DATA_NORMALIZED!DG167</f>
        <v>0</v>
      </c>
      <c r="DH167" s="95">
        <f>MASTER_DATA_NORMALIZED!DH167</f>
        <v>118.95942621752368</v>
      </c>
      <c r="DI167" s="95">
        <f>MASTER_DATA_NORMALIZED!DI167</f>
        <v>0</v>
      </c>
      <c r="DJ167" s="95">
        <f>MASTER_DATA_NORMALIZED!DJ167</f>
        <v>0</v>
      </c>
      <c r="DK167" s="95">
        <f>MASTER_DATA_NORMALIZED!DK167</f>
        <v>0</v>
      </c>
      <c r="DL167" s="95">
        <f>MASTER_DATA_NORMALIZED!DL167</f>
        <v>96.908847045539773</v>
      </c>
      <c r="DM167" s="95">
        <f>MASTER_DATA_NORMALIZED!DM167</f>
        <v>0</v>
      </c>
      <c r="DN167" s="95">
        <f>MASTER_DATA_NORMALIZED!DN167</f>
        <v>0</v>
      </c>
      <c r="DO167" s="95">
        <f>MASTER_DATA_NORMALIZED!DO167</f>
        <v>0</v>
      </c>
      <c r="DP167" s="95">
        <f>MASTER_DATA_NORMALIZED!DP167</f>
        <v>82.999826917902851</v>
      </c>
      <c r="DQ167" s="95">
        <f>MASTER_DATA_NORMALIZED!DQ167</f>
        <v>0</v>
      </c>
      <c r="DR167" s="95">
        <f>MASTER_DATA_NORMALIZED!DR167</f>
        <v>0</v>
      </c>
      <c r="DS167" s="95">
        <f>MASTER_DATA_NORMALIZED!DS167</f>
        <v>0</v>
      </c>
      <c r="DT167" s="95">
        <f>MASTER_DATA_NORMALIZED!DT167</f>
        <v>74.904337625937913</v>
      </c>
      <c r="DU167" s="95">
        <f>MASTER_DATA_NORMALIZED!DU167</f>
        <v>0</v>
      </c>
      <c r="DV167" s="95">
        <f>MASTER_DATA_NORMALIZED!DV167</f>
        <v>0</v>
      </c>
      <c r="DW167" s="95">
        <f>MASTER_DATA_NORMALIZED!DW167</f>
        <v>0</v>
      </c>
      <c r="DX167" s="95">
        <f>MASTER_DATA_NORMALIZED!DX167</f>
        <v>68.768535643321499</v>
      </c>
      <c r="DY167" s="95">
        <f>MASTER_DATA_NORMALIZED!DY167</f>
        <v>0</v>
      </c>
      <c r="DZ167" s="95">
        <f>MASTER_DATA_NORMALIZED!DZ167</f>
        <v>0</v>
      </c>
      <c r="EA167" s="95">
        <f>MASTER_DATA_NORMALIZED!EA167</f>
        <v>0</v>
      </c>
      <c r="EB167" s="95">
        <f>MASTER_DATA_NORMALIZED!EB167</f>
        <v>67.13221564993394</v>
      </c>
      <c r="EC167" s="95" t="e">
        <f>MASTER_DATA_NORMALIZED!EC167</f>
        <v>#DIV/0!</v>
      </c>
      <c r="ED167" s="95" t="e">
        <f>MASTER_DATA_NORMALIZED!ED167</f>
        <v>#DIV/0!</v>
      </c>
      <c r="EE167" s="95" t="e">
        <f>MASTER_DATA_NORMALIZED!EE167</f>
        <v>#DIV/0!</v>
      </c>
      <c r="EF167" s="95" t="e">
        <f>MASTER_DATA_NORMALIZED!EF167</f>
        <v>#VALUE!</v>
      </c>
      <c r="EG167" s="95">
        <f>MASTER_DATA_NORMALIZED!EG167</f>
        <v>0</v>
      </c>
      <c r="EH167" s="95">
        <f>MASTER_DATA_NORMALIZED!EH167</f>
        <v>0</v>
      </c>
      <c r="EI167" s="95">
        <f>MASTER_DATA_NORMALIZED!EI167</f>
        <v>0</v>
      </c>
      <c r="EJ167" s="95">
        <f>MASTER_DATA_NORMALIZED!EJ167</f>
        <v>103.36817912002911</v>
      </c>
      <c r="EK167" s="95">
        <f>MASTER_DATA_NORMALIZED!EK167</f>
        <v>0</v>
      </c>
      <c r="EL167" s="95">
        <f>MASTER_DATA_NORMALIZED!EL167</f>
        <v>0</v>
      </c>
      <c r="EM167" s="95">
        <f>MASTER_DATA_NORMALIZED!EM167</f>
        <v>0</v>
      </c>
      <c r="EN167" s="95">
        <f>MASTER_DATA_NORMALIZED!EN167</f>
        <v>0</v>
      </c>
      <c r="EO167" s="95">
        <f>MASTER_DATA_NORMALIZED!EO167</f>
        <v>0</v>
      </c>
      <c r="EP167" s="95">
        <f>MASTER_DATA_NORMALIZED!EP167</f>
        <v>0</v>
      </c>
      <c r="EQ167" s="95">
        <f>MASTER_DATA_NORMALIZED!EQ167</f>
        <v>0</v>
      </c>
      <c r="ER167" s="95">
        <f>MASTER_DATA_NORMALIZED!ER167</f>
        <v>17.449445206684253</v>
      </c>
      <c r="ES167" s="95">
        <f>MASTER_DATA_NORMALIZED!ES167</f>
        <v>0</v>
      </c>
      <c r="ET167" s="95">
        <f>MASTER_DATA_NORMALIZED!ET167</f>
        <v>0</v>
      </c>
      <c r="EU167" s="95">
        <f>MASTER_DATA_NORMALIZED!EU167</f>
        <v>0</v>
      </c>
      <c r="EV167" s="95">
        <f>MASTER_DATA_NORMALIZED!EV167</f>
        <v>17.449445206684253</v>
      </c>
      <c r="EW167" s="95">
        <f>MASTER_DATA_NORMALIZED!EW167</f>
        <v>0</v>
      </c>
      <c r="EX167" s="95">
        <f>MASTER_DATA_NORMALIZED!EX167</f>
        <v>0</v>
      </c>
      <c r="EY167" s="95">
        <f>MASTER_DATA_NORMALIZED!EY167</f>
        <v>0</v>
      </c>
      <c r="EZ167" s="95">
        <f>MASTER_DATA_NORMALIZED!EZ167</f>
        <v>0</v>
      </c>
      <c r="FA167" s="95">
        <f>MASTER_DATA_NORMALIZED!FA167</f>
        <v>0</v>
      </c>
      <c r="FB167" s="95">
        <f>MASTER_DATA_NORMALIZED!FB167</f>
        <v>0</v>
      </c>
      <c r="FC167" s="95">
        <f>MASTER_DATA_NORMALIZED!FC167</f>
        <v>0</v>
      </c>
      <c r="FD167" s="95">
        <f>MASTER_DATA_NORMALIZED!FD167</f>
        <v>0</v>
      </c>
      <c r="FE167" s="95">
        <f>MASTER_DATA_NORMALIZED!FE167</f>
        <v>0</v>
      </c>
      <c r="FF167" s="95">
        <f>MASTER_DATA_NORMALIZED!FF167</f>
        <v>0</v>
      </c>
      <c r="FG167" s="95">
        <f>MASTER_DATA_NORMALIZED!FG167</f>
        <v>0</v>
      </c>
      <c r="FH167" s="95">
        <f>MASTER_DATA_NORMALIZED!FH167</f>
        <v>0</v>
      </c>
      <c r="FI167" s="95">
        <f>MASTER_DATA_NORMALIZED!FI167</f>
        <v>0</v>
      </c>
      <c r="FJ167" s="95">
        <f>MASTER_DATA_NORMALIZED!FJ167</f>
        <v>0</v>
      </c>
      <c r="FK167" s="95">
        <f>MASTER_DATA_NORMALIZED!FK167</f>
        <v>0</v>
      </c>
      <c r="FL167" s="95">
        <f>MASTER_DATA_NORMALIZED!FL167</f>
        <v>0</v>
      </c>
      <c r="FM167" s="95">
        <f>MASTER_DATA_NORMALIZED!FM167</f>
        <v>0</v>
      </c>
      <c r="FN167" s="95">
        <f>MASTER_DATA_NORMALIZED!FN167</f>
        <v>0</v>
      </c>
      <c r="FO167" s="95">
        <f>MASTER_DATA_NORMALIZED!FO167</f>
        <v>0</v>
      </c>
      <c r="FP167" s="95">
        <f>MASTER_DATA_NORMALIZED!FP167</f>
        <v>0</v>
      </c>
      <c r="FQ167" s="95">
        <f>MASTER_DATA_NORMALIZED!FQ167</f>
        <v>0</v>
      </c>
      <c r="FR167" s="95">
        <f>MASTER_DATA_NORMALIZED!FR167</f>
        <v>0</v>
      </c>
      <c r="FS167" s="95">
        <f>MASTER_DATA_NORMALIZED!FS167</f>
        <v>0</v>
      </c>
      <c r="FT167" s="95">
        <f>MASTER_DATA_NORMALIZED!FT167</f>
        <v>0</v>
      </c>
      <c r="FU167" s="95">
        <f>MASTER_DATA_NORMALIZED!FU167</f>
        <v>0</v>
      </c>
      <c r="FV167" s="95">
        <f>MASTER_DATA_NORMALIZED!FV167</f>
        <v>0</v>
      </c>
      <c r="FW167" s="95">
        <f>MASTER_DATA_NORMALIZED!FW167</f>
        <v>0</v>
      </c>
      <c r="FX167" s="95">
        <f>MASTER_DATA_NORMALIZED!FX167</f>
        <v>0</v>
      </c>
      <c r="FY167" s="95">
        <f>MASTER_DATA_NORMALIZED!FY167</f>
        <v>0</v>
      </c>
      <c r="FZ167" s="95">
        <f>MASTER_DATA_NORMALIZED!FZ167</f>
        <v>0</v>
      </c>
      <c r="GA167" s="95">
        <f>MASTER_DATA_NORMALIZED!GA167</f>
        <v>0</v>
      </c>
      <c r="GB167" s="95">
        <f>MASTER_DATA_NORMALIZED!GB167</f>
        <v>0</v>
      </c>
      <c r="GC167" s="95">
        <f>MASTER_DATA_NORMALIZED!GC167</f>
        <v>0</v>
      </c>
      <c r="GD167" s="95">
        <f>MASTER_DATA_NORMALIZED!GD167</f>
        <v>0</v>
      </c>
      <c r="GE167" s="95">
        <f>MASTER_DATA_NORMALIZED!GE167</f>
        <v>0</v>
      </c>
      <c r="GF167" s="95">
        <f>MASTER_DATA_NORMALIZED!GF167</f>
        <v>0</v>
      </c>
      <c r="GG167" s="95">
        <f>MASTER_DATA_NORMALIZED!GG167</f>
        <v>0</v>
      </c>
      <c r="GH167" s="95">
        <f>MASTER_DATA_NORMALIZED!GH167</f>
        <v>0</v>
      </c>
      <c r="GI167" s="95">
        <f>MASTER_DATA_NORMALIZED!GI167</f>
        <v>0</v>
      </c>
      <c r="GJ167" s="95">
        <f>MASTER_DATA_NORMALIZED!GJ167</f>
        <v>0</v>
      </c>
      <c r="GK167" s="95">
        <f>MASTER_DATA_NORMALIZED!GK167</f>
        <v>0</v>
      </c>
      <c r="GL167" s="95">
        <f>MASTER_DATA_NORMALIZED!GL167</f>
        <v>0</v>
      </c>
      <c r="GM167" s="95">
        <f>MASTER_DATA_NORMALIZED!GM167</f>
        <v>0</v>
      </c>
      <c r="GN167" s="95">
        <f>MASTER_DATA_NORMALIZED!GN167</f>
        <v>0</v>
      </c>
      <c r="GO167" s="95">
        <f>MASTER_DATA_NORMALIZED!GO167</f>
        <v>0</v>
      </c>
      <c r="GP167" s="95">
        <f>MASTER_DATA_NORMALIZED!GP167</f>
        <v>0</v>
      </c>
      <c r="GQ167" s="95">
        <f>MASTER_DATA_NORMALIZED!GQ167</f>
        <v>0</v>
      </c>
      <c r="GR167" s="95">
        <f>MASTER_DATA_NORMALIZED!GR167</f>
        <v>0</v>
      </c>
      <c r="GS167" s="95">
        <f>MASTER_DATA_NORMALIZED!GS167</f>
        <v>0</v>
      </c>
      <c r="GT167" s="95">
        <f>MASTER_DATA_NORMALIZED!GT167</f>
        <v>0</v>
      </c>
      <c r="GU167" s="95">
        <f>MASTER_DATA_NORMALIZED!GU167</f>
        <v>0</v>
      </c>
      <c r="GV167" s="95">
        <f>MASTER_DATA_NORMALIZED!GV167</f>
        <v>0</v>
      </c>
      <c r="GW167" s="95" t="e">
        <f>MASTER_DATA_NORMALIZED!GW167</f>
        <v>#REF!</v>
      </c>
      <c r="GX167" s="95" t="e">
        <f>MASTER_DATA_NORMALIZED!GX167</f>
        <v>#REF!</v>
      </c>
      <c r="GY167" s="95" t="e">
        <f>MASTER_DATA_NORMALIZED!GY167</f>
        <v>#REF!</v>
      </c>
    </row>
    <row r="168" spans="2:207" ht="17.25" hidden="1" outlineLevel="2" x14ac:dyDescent="0.3">
      <c r="B168" s="21">
        <f t="shared" si="14"/>
        <v>30</v>
      </c>
      <c r="C168" s="24">
        <f t="shared" si="15"/>
        <v>363</v>
      </c>
      <c r="D168" s="77"/>
      <c r="E168" s="52"/>
      <c r="F168" s="24">
        <v>363</v>
      </c>
      <c r="G168" s="80"/>
      <c r="H168" s="34" t="s">
        <v>143</v>
      </c>
      <c r="I168" s="95">
        <f>MASTER_DATA_NORMALIZED!I161</f>
        <v>0</v>
      </c>
      <c r="J168" s="95">
        <f>MASTER_DATA_NORMALIZED!J161</f>
        <v>0</v>
      </c>
      <c r="K168" s="95">
        <f>MASTER_DATA_NORMALIZED!K161</f>
        <v>0</v>
      </c>
      <c r="L168" s="95">
        <f>MASTER_DATA_NORMALIZED!L168</f>
        <v>0</v>
      </c>
      <c r="M168" s="95">
        <f>MASTER_DATA_NORMALIZED!M168</f>
        <v>0</v>
      </c>
      <c r="N168" s="95">
        <f>MASTER_DATA_NORMALIZED!N168</f>
        <v>0</v>
      </c>
      <c r="O168" s="95">
        <f>MASTER_DATA_NORMALIZED!O168</f>
        <v>0</v>
      </c>
      <c r="P168" s="95">
        <f>MASTER_DATA_NORMALIZED!P168</f>
        <v>0</v>
      </c>
      <c r="Q168" s="95">
        <f>MASTER_DATA_NORMALIZED!Q168</f>
        <v>0</v>
      </c>
      <c r="R168" s="95">
        <f>MASTER_DATA_NORMALIZED!R168</f>
        <v>0</v>
      </c>
      <c r="S168" s="95">
        <f>MASTER_DATA_NORMALIZED!S168</f>
        <v>0</v>
      </c>
      <c r="T168" s="95">
        <f>MASTER_DATA_NORMALIZED!T168</f>
        <v>0</v>
      </c>
      <c r="U168" s="95">
        <f>MASTER_DATA_NORMALIZED!U168</f>
        <v>0</v>
      </c>
      <c r="V168" s="95">
        <f>MASTER_DATA_NORMALIZED!V168</f>
        <v>0</v>
      </c>
      <c r="W168" s="95">
        <f>MASTER_DATA_NORMALIZED!W168</f>
        <v>0</v>
      </c>
      <c r="X168" s="95">
        <f>MASTER_DATA_NORMALIZED!X168</f>
        <v>0</v>
      </c>
      <c r="Y168" s="95">
        <f>MASTER_DATA_NORMALIZED!Y168</f>
        <v>0</v>
      </c>
      <c r="Z168" s="95">
        <f>MASTER_DATA_NORMALIZED!Z168</f>
        <v>0</v>
      </c>
      <c r="AA168" s="95">
        <f>MASTER_DATA_NORMALIZED!AA168</f>
        <v>0</v>
      </c>
      <c r="AB168" s="95">
        <f>MASTER_DATA_NORMALIZED!AB168</f>
        <v>0</v>
      </c>
      <c r="AC168" s="95">
        <f>MASTER_DATA_NORMALIZED!AC168</f>
        <v>0</v>
      </c>
      <c r="AD168" s="95">
        <f>MASTER_DATA_NORMALIZED!AD168</f>
        <v>0</v>
      </c>
      <c r="AE168" s="95">
        <f>MASTER_DATA_NORMALIZED!AE168</f>
        <v>0</v>
      </c>
      <c r="AF168" s="95">
        <f>MASTER_DATA_NORMALIZED!AF168</f>
        <v>0</v>
      </c>
      <c r="AG168" s="95">
        <f>MASTER_DATA_NORMALIZED!AG168</f>
        <v>0</v>
      </c>
      <c r="AH168" s="95">
        <f>MASTER_DATA_NORMALIZED!AH168</f>
        <v>0</v>
      </c>
      <c r="AI168" s="95">
        <f>MASTER_DATA_NORMALIZED!AI168</f>
        <v>0</v>
      </c>
      <c r="AJ168" s="95">
        <f>MASTER_DATA_NORMALIZED!AJ168</f>
        <v>0</v>
      </c>
      <c r="AK168" s="95">
        <f>MASTER_DATA_NORMALIZED!AK168</f>
        <v>0</v>
      </c>
      <c r="AL168" s="95">
        <f>MASTER_DATA_NORMALIZED!AL168</f>
        <v>0</v>
      </c>
      <c r="AM168" s="95">
        <f>MASTER_DATA_NORMALIZED!AM168</f>
        <v>0</v>
      </c>
      <c r="AN168" s="95">
        <f>MASTER_DATA_NORMALIZED!AN168</f>
        <v>0</v>
      </c>
      <c r="AO168" s="95">
        <f>MASTER_DATA_NORMALIZED!AO168</f>
        <v>0</v>
      </c>
      <c r="AP168" s="95">
        <f>MASTER_DATA_NORMALIZED!AP168</f>
        <v>0</v>
      </c>
      <c r="AQ168" s="95">
        <f>MASTER_DATA_NORMALIZED!AQ168</f>
        <v>0</v>
      </c>
      <c r="AR168" s="95">
        <f>MASTER_DATA_NORMALIZED!AR168</f>
        <v>0</v>
      </c>
      <c r="AS168" s="95">
        <f>MASTER_DATA_NORMALIZED!AS168</f>
        <v>0</v>
      </c>
      <c r="AT168" s="95">
        <f>MASTER_DATA_NORMALIZED!AT168</f>
        <v>0</v>
      </c>
      <c r="AU168" s="95">
        <f>MASTER_DATA_NORMALIZED!AU168</f>
        <v>0</v>
      </c>
      <c r="AV168" s="95">
        <f>MASTER_DATA_NORMALIZED!AV168</f>
        <v>0</v>
      </c>
      <c r="AW168" s="95">
        <f>MASTER_DATA_NORMALIZED!AW168</f>
        <v>0</v>
      </c>
      <c r="AX168" s="95">
        <f>MASTER_DATA_NORMALIZED!AX168</f>
        <v>0</v>
      </c>
      <c r="AY168" s="95">
        <f>MASTER_DATA_NORMALIZED!AY168</f>
        <v>0</v>
      </c>
      <c r="AZ168" s="95">
        <f>MASTER_DATA_NORMALIZED!AZ168</f>
        <v>0</v>
      </c>
      <c r="BA168" s="95">
        <f>MASTER_DATA_NORMALIZED!BA168</f>
        <v>0</v>
      </c>
      <c r="BB168" s="95">
        <f>MASTER_DATA_NORMALIZED!BB168</f>
        <v>0</v>
      </c>
      <c r="BC168" s="95">
        <f>MASTER_DATA_NORMALIZED!BC168</f>
        <v>0</v>
      </c>
      <c r="BD168" s="95">
        <f>MASTER_DATA_NORMALIZED!BD168</f>
        <v>0</v>
      </c>
      <c r="BE168" s="95">
        <f>MASTER_DATA_NORMALIZED!BE168</f>
        <v>0</v>
      </c>
      <c r="BF168" s="95">
        <f>MASTER_DATA_NORMALIZED!BF168</f>
        <v>0</v>
      </c>
      <c r="BG168" s="95">
        <f>MASTER_DATA_NORMALIZED!BG168</f>
        <v>0</v>
      </c>
      <c r="BH168" s="95">
        <f>MASTER_DATA_NORMALIZED!BH168</f>
        <v>0</v>
      </c>
      <c r="BI168" s="95">
        <f>MASTER_DATA_NORMALIZED!BI168</f>
        <v>0</v>
      </c>
      <c r="BJ168" s="95">
        <f>MASTER_DATA_NORMALIZED!BJ168</f>
        <v>0</v>
      </c>
      <c r="BK168" s="95">
        <f>MASTER_DATA_NORMALIZED!BK168</f>
        <v>0</v>
      </c>
      <c r="BL168" s="95">
        <f>MASTER_DATA_NORMALIZED!BL168</f>
        <v>0</v>
      </c>
      <c r="BM168" s="95">
        <f>MASTER_DATA_NORMALIZED!BM168</f>
        <v>0</v>
      </c>
      <c r="BN168" s="95">
        <f>MASTER_DATA_NORMALIZED!BN168</f>
        <v>0</v>
      </c>
      <c r="BO168" s="95">
        <f>MASTER_DATA_NORMALIZED!BO168</f>
        <v>0</v>
      </c>
      <c r="BP168" s="95">
        <f>MASTER_DATA_NORMALIZED!BP168</f>
        <v>0</v>
      </c>
      <c r="BQ168" s="95">
        <f>MASTER_DATA_NORMALIZED!BQ168</f>
        <v>0</v>
      </c>
      <c r="BR168" s="95">
        <f>MASTER_DATA_NORMALIZED!BR168</f>
        <v>0</v>
      </c>
      <c r="BS168" s="95">
        <f>MASTER_DATA_NORMALIZED!BS168</f>
        <v>0</v>
      </c>
      <c r="BT168" s="95">
        <f>MASTER_DATA_NORMALIZED!BT168</f>
        <v>0</v>
      </c>
      <c r="BU168" s="95">
        <f>MASTER_DATA_NORMALIZED!BU168</f>
        <v>0</v>
      </c>
      <c r="BV168" s="95">
        <f>MASTER_DATA_NORMALIZED!BV168</f>
        <v>0</v>
      </c>
      <c r="BW168" s="95">
        <f>MASTER_DATA_NORMALIZED!BW168</f>
        <v>0</v>
      </c>
      <c r="BX168" s="95">
        <f>MASTER_DATA_NORMALIZED!BX168</f>
        <v>0</v>
      </c>
      <c r="BY168" s="95">
        <f>MASTER_DATA_NORMALIZED!BY168</f>
        <v>0</v>
      </c>
      <c r="BZ168" s="95">
        <f>MASTER_DATA_NORMALIZED!BZ168</f>
        <v>0</v>
      </c>
      <c r="CA168" s="95">
        <f>MASTER_DATA_NORMALIZED!CA168</f>
        <v>0</v>
      </c>
      <c r="CB168" s="95">
        <f>MASTER_DATA_NORMALIZED!CB168</f>
        <v>0</v>
      </c>
      <c r="CC168" s="95">
        <f>MASTER_DATA_NORMALIZED!CC168</f>
        <v>0</v>
      </c>
      <c r="CD168" s="95">
        <f>MASTER_DATA_NORMALIZED!CD168</f>
        <v>0</v>
      </c>
      <c r="CE168" s="95">
        <f>MASTER_DATA_NORMALIZED!CE168</f>
        <v>0</v>
      </c>
      <c r="CF168" s="95">
        <f>MASTER_DATA_NORMALIZED!CF168</f>
        <v>0</v>
      </c>
      <c r="CG168" s="95">
        <f>MASTER_DATA_NORMALIZED!CG168</f>
        <v>0</v>
      </c>
      <c r="CH168" s="95">
        <f>MASTER_DATA_NORMALIZED!CH168</f>
        <v>0</v>
      </c>
      <c r="CI168" s="95">
        <f>MASTER_DATA_NORMALIZED!CI168</f>
        <v>0</v>
      </c>
      <c r="CJ168" s="95">
        <f>MASTER_DATA_NORMALIZED!CJ168</f>
        <v>0</v>
      </c>
      <c r="CK168" s="95">
        <f>MASTER_DATA_NORMALIZED!CK168</f>
        <v>0</v>
      </c>
      <c r="CL168" s="95">
        <f>MASTER_DATA_NORMALIZED!CL168</f>
        <v>0</v>
      </c>
      <c r="CM168" s="95">
        <f>MASTER_DATA_NORMALIZED!CM168</f>
        <v>0</v>
      </c>
      <c r="CN168" s="95">
        <f>MASTER_DATA_NORMALIZED!CN168</f>
        <v>0</v>
      </c>
      <c r="CO168" s="95">
        <f>MASTER_DATA_NORMALIZED!CO168</f>
        <v>0</v>
      </c>
      <c r="CP168" s="95">
        <f>MASTER_DATA_NORMALIZED!CP168</f>
        <v>0</v>
      </c>
      <c r="CQ168" s="95">
        <f>MASTER_DATA_NORMALIZED!CQ168</f>
        <v>0</v>
      </c>
      <c r="CR168" s="95">
        <f>MASTER_DATA_NORMALIZED!CR168</f>
        <v>0</v>
      </c>
      <c r="CS168" s="95">
        <f>MASTER_DATA_NORMALIZED!CS168</f>
        <v>0</v>
      </c>
      <c r="CT168" s="95">
        <f>MASTER_DATA_NORMALIZED!CT168</f>
        <v>0</v>
      </c>
      <c r="CU168" s="95">
        <f>MASTER_DATA_NORMALIZED!CU168</f>
        <v>0</v>
      </c>
      <c r="CV168" s="95">
        <f>MASTER_DATA_NORMALIZED!CV168</f>
        <v>0</v>
      </c>
      <c r="CW168" s="95">
        <f>MASTER_DATA_NORMALIZED!CW168</f>
        <v>0</v>
      </c>
      <c r="CX168" s="95">
        <f>MASTER_DATA_NORMALIZED!CX168</f>
        <v>0</v>
      </c>
      <c r="CY168" s="95">
        <f>MASTER_DATA_NORMALIZED!CY168</f>
        <v>0</v>
      </c>
      <c r="CZ168" s="95">
        <f>MASTER_DATA_NORMALIZED!CZ168</f>
        <v>0</v>
      </c>
      <c r="DA168" s="95" t="e">
        <f>MASTER_DATA_NORMALIZED!DA168</f>
        <v>#DIV/0!</v>
      </c>
      <c r="DB168" s="95" t="e">
        <f>MASTER_DATA_NORMALIZED!DB168</f>
        <v>#DIV/0!</v>
      </c>
      <c r="DC168" s="95" t="e">
        <f>MASTER_DATA_NORMALIZED!DC168</f>
        <v>#DIV/0!</v>
      </c>
      <c r="DD168" s="95" t="e">
        <f>MASTER_DATA_NORMALIZED!DD168</f>
        <v>#N/A</v>
      </c>
      <c r="DE168" s="95">
        <f>MASTER_DATA_NORMALIZED!DE168</f>
        <v>0</v>
      </c>
      <c r="DF168" s="95">
        <f>MASTER_DATA_NORMALIZED!DF168</f>
        <v>0</v>
      </c>
      <c r="DG168" s="95">
        <f>MASTER_DATA_NORMALIZED!DG168</f>
        <v>0</v>
      </c>
      <c r="DH168" s="95">
        <f>MASTER_DATA_NORMALIZED!DH168</f>
        <v>0</v>
      </c>
      <c r="DI168" s="95">
        <f>MASTER_DATA_NORMALIZED!DI168</f>
        <v>0</v>
      </c>
      <c r="DJ168" s="95">
        <f>MASTER_DATA_NORMALIZED!DJ168</f>
        <v>0</v>
      </c>
      <c r="DK168" s="95">
        <f>MASTER_DATA_NORMALIZED!DK168</f>
        <v>0</v>
      </c>
      <c r="DL168" s="95">
        <f>MASTER_DATA_NORMALIZED!DL168</f>
        <v>0</v>
      </c>
      <c r="DM168" s="95">
        <f>MASTER_DATA_NORMALIZED!DM168</f>
        <v>0</v>
      </c>
      <c r="DN168" s="95">
        <f>MASTER_DATA_NORMALIZED!DN168</f>
        <v>0</v>
      </c>
      <c r="DO168" s="95">
        <f>MASTER_DATA_NORMALIZED!DO168</f>
        <v>0</v>
      </c>
      <c r="DP168" s="95">
        <f>MASTER_DATA_NORMALIZED!DP168</f>
        <v>0</v>
      </c>
      <c r="DQ168" s="95">
        <f>MASTER_DATA_NORMALIZED!DQ168</f>
        <v>0</v>
      </c>
      <c r="DR168" s="95">
        <f>MASTER_DATA_NORMALIZED!DR168</f>
        <v>0</v>
      </c>
      <c r="DS168" s="95">
        <f>MASTER_DATA_NORMALIZED!DS168</f>
        <v>0</v>
      </c>
      <c r="DT168" s="95">
        <f>MASTER_DATA_NORMALIZED!DT168</f>
        <v>0</v>
      </c>
      <c r="DU168" s="95">
        <f>MASTER_DATA_NORMALIZED!DU168</f>
        <v>0</v>
      </c>
      <c r="DV168" s="95">
        <f>MASTER_DATA_NORMALIZED!DV168</f>
        <v>0</v>
      </c>
      <c r="DW168" s="95">
        <f>MASTER_DATA_NORMALIZED!DW168</f>
        <v>0</v>
      </c>
      <c r="DX168" s="95">
        <f>MASTER_DATA_NORMALIZED!DX168</f>
        <v>0</v>
      </c>
      <c r="DY168" s="95">
        <f>MASTER_DATA_NORMALIZED!DY168</f>
        <v>0</v>
      </c>
      <c r="DZ168" s="95">
        <f>MASTER_DATA_NORMALIZED!DZ168</f>
        <v>0</v>
      </c>
      <c r="EA168" s="95">
        <f>MASTER_DATA_NORMALIZED!EA168</f>
        <v>0</v>
      </c>
      <c r="EB168" s="95">
        <f>MASTER_DATA_NORMALIZED!EB168</f>
        <v>0</v>
      </c>
      <c r="EC168" s="95" t="e">
        <f>MASTER_DATA_NORMALIZED!EC168</f>
        <v>#DIV/0!</v>
      </c>
      <c r="ED168" s="95" t="e">
        <f>MASTER_DATA_NORMALIZED!ED168</f>
        <v>#DIV/0!</v>
      </c>
      <c r="EE168" s="95" t="e">
        <f>MASTER_DATA_NORMALIZED!EE168</f>
        <v>#DIV/0!</v>
      </c>
      <c r="EF168" s="95" t="e">
        <f>MASTER_DATA_NORMALIZED!EF168</f>
        <v>#VALUE!</v>
      </c>
      <c r="EG168" s="95">
        <f>MASTER_DATA_NORMALIZED!EG168</f>
        <v>0</v>
      </c>
      <c r="EH168" s="95">
        <f>MASTER_DATA_NORMALIZED!EH168</f>
        <v>0</v>
      </c>
      <c r="EI168" s="95">
        <f>MASTER_DATA_NORMALIZED!EI168</f>
        <v>0</v>
      </c>
      <c r="EJ168" s="95">
        <f>MASTER_DATA_NORMALIZED!EJ168</f>
        <v>0</v>
      </c>
      <c r="EK168" s="95">
        <f>MASTER_DATA_NORMALIZED!EK168</f>
        <v>0</v>
      </c>
      <c r="EL168" s="95">
        <f>MASTER_DATA_NORMALIZED!EL168</f>
        <v>0</v>
      </c>
      <c r="EM168" s="95">
        <f>MASTER_DATA_NORMALIZED!EM168</f>
        <v>0</v>
      </c>
      <c r="EN168" s="95">
        <f>MASTER_DATA_NORMALIZED!EN168</f>
        <v>0</v>
      </c>
      <c r="EO168" s="95">
        <f>MASTER_DATA_NORMALIZED!EO168</f>
        <v>0</v>
      </c>
      <c r="EP168" s="95">
        <f>MASTER_DATA_NORMALIZED!EP168</f>
        <v>0</v>
      </c>
      <c r="EQ168" s="95">
        <f>MASTER_DATA_NORMALIZED!EQ168</f>
        <v>0</v>
      </c>
      <c r="ER168" s="95">
        <f>MASTER_DATA_NORMALIZED!ER168</f>
        <v>0</v>
      </c>
      <c r="ES168" s="95">
        <f>MASTER_DATA_NORMALIZED!ES168</f>
        <v>0</v>
      </c>
      <c r="ET168" s="95">
        <f>MASTER_DATA_NORMALIZED!ET168</f>
        <v>0</v>
      </c>
      <c r="EU168" s="95">
        <f>MASTER_DATA_NORMALIZED!EU168</f>
        <v>0</v>
      </c>
      <c r="EV168" s="95">
        <f>MASTER_DATA_NORMALIZED!EV168</f>
        <v>0</v>
      </c>
      <c r="EW168" s="95">
        <f>MASTER_DATA_NORMALIZED!EW168</f>
        <v>0</v>
      </c>
      <c r="EX168" s="95">
        <f>MASTER_DATA_NORMALIZED!EX168</f>
        <v>0</v>
      </c>
      <c r="EY168" s="95">
        <f>MASTER_DATA_NORMALIZED!EY168</f>
        <v>0</v>
      </c>
      <c r="EZ168" s="95">
        <f>MASTER_DATA_NORMALIZED!EZ168</f>
        <v>46.358958398174082</v>
      </c>
      <c r="FA168" s="95">
        <f>MASTER_DATA_NORMALIZED!FA168</f>
        <v>0</v>
      </c>
      <c r="FB168" s="95">
        <f>MASTER_DATA_NORMALIZED!FB168</f>
        <v>0</v>
      </c>
      <c r="FC168" s="95">
        <f>MASTER_DATA_NORMALIZED!FC168</f>
        <v>0</v>
      </c>
      <c r="FD168" s="95">
        <f>MASTER_DATA_NORMALIZED!FD168</f>
        <v>28.339073901165403</v>
      </c>
      <c r="FE168" s="95">
        <f>MASTER_DATA_NORMALIZED!FE168</f>
        <v>0</v>
      </c>
      <c r="FF168" s="95">
        <f>MASTER_DATA_NORMALIZED!FF168</f>
        <v>0</v>
      </c>
      <c r="FG168" s="95">
        <f>MASTER_DATA_NORMALIZED!FG168</f>
        <v>0</v>
      </c>
      <c r="FH168" s="95">
        <f>MASTER_DATA_NORMALIZED!FH168</f>
        <v>28.339073901165403</v>
      </c>
      <c r="FI168" s="95">
        <f>MASTER_DATA_NORMALIZED!FI168</f>
        <v>0</v>
      </c>
      <c r="FJ168" s="95">
        <f>MASTER_DATA_NORMALIZED!FJ168</f>
        <v>0</v>
      </c>
      <c r="FK168" s="95">
        <f>MASTER_DATA_NORMALIZED!FK168</f>
        <v>0</v>
      </c>
      <c r="FL168" s="95">
        <f>MASTER_DATA_NORMALIZED!FL168</f>
        <v>40.812394093439842</v>
      </c>
      <c r="FM168" s="95">
        <f>MASTER_DATA_NORMALIZED!FM168</f>
        <v>0</v>
      </c>
      <c r="FN168" s="95">
        <f>MASTER_DATA_NORMALIZED!FN168</f>
        <v>0</v>
      </c>
      <c r="FO168" s="95">
        <f>MASTER_DATA_NORMALIZED!FO168</f>
        <v>0</v>
      </c>
      <c r="FP168" s="95">
        <f>MASTER_DATA_NORMALIZED!FP168</f>
        <v>73.07717752261901</v>
      </c>
      <c r="FQ168" s="95">
        <f>MASTER_DATA_NORMALIZED!FQ168</f>
        <v>0</v>
      </c>
      <c r="FR168" s="95">
        <f>MASTER_DATA_NORMALIZED!FR168</f>
        <v>0</v>
      </c>
      <c r="FS168" s="95">
        <f>MASTER_DATA_NORMALIZED!FS168</f>
        <v>0</v>
      </c>
      <c r="FT168" s="95">
        <f>MASTER_DATA_NORMALIZED!FT168</f>
        <v>32.174292279970146</v>
      </c>
      <c r="FU168" s="95">
        <f>MASTER_DATA_NORMALIZED!FU168</f>
        <v>0</v>
      </c>
      <c r="FV168" s="95">
        <f>MASTER_DATA_NORMALIZED!FV168</f>
        <v>0</v>
      </c>
      <c r="FW168" s="95">
        <f>MASTER_DATA_NORMALIZED!FW168</f>
        <v>0</v>
      </c>
      <c r="FX168" s="95">
        <f>MASTER_DATA_NORMALIZED!FX168</f>
        <v>26.335004084881255</v>
      </c>
      <c r="FY168" s="95">
        <f>MASTER_DATA_NORMALIZED!FY168</f>
        <v>0</v>
      </c>
      <c r="FZ168" s="95">
        <f>MASTER_DATA_NORMALIZED!FZ168</f>
        <v>0</v>
      </c>
      <c r="GA168" s="95">
        <f>MASTER_DATA_NORMALIZED!GA168</f>
        <v>0</v>
      </c>
      <c r="GB168" s="95">
        <f>MASTER_DATA_NORMALIZED!GB168</f>
        <v>62.831866033715848</v>
      </c>
      <c r="GC168" s="95">
        <f>MASTER_DATA_NORMALIZED!GC168</f>
        <v>0</v>
      </c>
      <c r="GD168" s="95">
        <f>MASTER_DATA_NORMALIZED!GD168</f>
        <v>0</v>
      </c>
      <c r="GE168" s="95">
        <f>MASTER_DATA_NORMALIZED!GE168</f>
        <v>0</v>
      </c>
      <c r="GF168" s="95">
        <f>MASTER_DATA_NORMALIZED!GF168</f>
        <v>27.663618803354908</v>
      </c>
      <c r="GG168" s="95">
        <f>MASTER_DATA_NORMALIZED!GG168</f>
        <v>0</v>
      </c>
      <c r="GH168" s="95">
        <f>MASTER_DATA_NORMALIZED!GH168</f>
        <v>0</v>
      </c>
      <c r="GI168" s="95">
        <f>MASTER_DATA_NORMALIZED!GI168</f>
        <v>0</v>
      </c>
      <c r="GJ168" s="95">
        <f>MASTER_DATA_NORMALIZED!GJ168</f>
        <v>22.64287572062371</v>
      </c>
      <c r="GK168" s="95">
        <f>MASTER_DATA_NORMALIZED!GK168</f>
        <v>0</v>
      </c>
      <c r="GL168" s="95">
        <f>MASTER_DATA_NORMALIZED!GL168</f>
        <v>0</v>
      </c>
      <c r="GM168" s="95">
        <f>MASTER_DATA_NORMALIZED!GM168</f>
        <v>0</v>
      </c>
      <c r="GN168" s="95">
        <f>MASTER_DATA_NORMALIZED!GN168</f>
        <v>59.108055426139003</v>
      </c>
      <c r="GO168" s="95">
        <f>MASTER_DATA_NORMALIZED!GO168</f>
        <v>0</v>
      </c>
      <c r="GP168" s="95">
        <f>MASTER_DATA_NORMALIZED!GP168</f>
        <v>0</v>
      </c>
      <c r="GQ168" s="95">
        <f>MASTER_DATA_NORMALIZED!GQ168</f>
        <v>0</v>
      </c>
      <c r="GR168" s="95">
        <f>MASTER_DATA_NORMALIZED!GR168</f>
        <v>26.580435314317768</v>
      </c>
      <c r="GS168" s="95">
        <f>MASTER_DATA_NORMALIZED!GS168</f>
        <v>0</v>
      </c>
      <c r="GT168" s="95">
        <f>MASTER_DATA_NORMALIZED!GT168</f>
        <v>0</v>
      </c>
      <c r="GU168" s="95">
        <f>MASTER_DATA_NORMALIZED!GU168</f>
        <v>0</v>
      </c>
      <c r="GV168" s="95">
        <f>MASTER_DATA_NORMALIZED!GV168</f>
        <v>21.840471251079521</v>
      </c>
      <c r="GW168" s="95" t="e">
        <f>MASTER_DATA_NORMALIZED!GW168</f>
        <v>#REF!</v>
      </c>
      <c r="GX168" s="95" t="e">
        <f>MASTER_DATA_NORMALIZED!GX168</f>
        <v>#REF!</v>
      </c>
      <c r="GY168" s="95" t="e">
        <f>MASTER_DATA_NORMALIZED!GY168</f>
        <v>#REF!</v>
      </c>
    </row>
    <row r="169" spans="2:207" s="25" customFormat="1" ht="17.25" hidden="1" outlineLevel="2" x14ac:dyDescent="0.3">
      <c r="B169" s="21">
        <f t="shared" si="14"/>
        <v>30</v>
      </c>
      <c r="C169" s="24">
        <f t="shared" si="15"/>
        <v>37</v>
      </c>
      <c r="D169" s="75"/>
      <c r="E169" s="51">
        <v>37</v>
      </c>
      <c r="F169" s="24"/>
      <c r="G169" s="80"/>
      <c r="H169" s="34" t="s">
        <v>236</v>
      </c>
      <c r="I169" s="95">
        <f>MASTER_DATA_NORMALIZED!I162</f>
        <v>0</v>
      </c>
      <c r="J169" s="95">
        <f>MASTER_DATA_NORMALIZED!J162</f>
        <v>0</v>
      </c>
      <c r="K169" s="95">
        <f>MASTER_DATA_NORMALIZED!K162</f>
        <v>0</v>
      </c>
      <c r="L169" s="95">
        <f>MASTER_DATA_NORMALIZED!L169</f>
        <v>0</v>
      </c>
      <c r="M169" s="95">
        <f>MASTER_DATA_NORMALIZED!M169</f>
        <v>0</v>
      </c>
      <c r="N169" s="95">
        <f>MASTER_DATA_NORMALIZED!N169</f>
        <v>0</v>
      </c>
      <c r="O169" s="95">
        <f>MASTER_DATA_NORMALIZED!O169</f>
        <v>0</v>
      </c>
      <c r="P169" s="95">
        <f>MASTER_DATA_NORMALIZED!P169</f>
        <v>0</v>
      </c>
      <c r="Q169" s="95">
        <f>MASTER_DATA_NORMALIZED!Q169</f>
        <v>0</v>
      </c>
      <c r="R169" s="95">
        <f>MASTER_DATA_NORMALIZED!R169</f>
        <v>0</v>
      </c>
      <c r="S169" s="95">
        <f>MASTER_DATA_NORMALIZED!S169</f>
        <v>0</v>
      </c>
      <c r="T169" s="95">
        <f>MASTER_DATA_NORMALIZED!T169</f>
        <v>0</v>
      </c>
      <c r="U169" s="95">
        <f>MASTER_DATA_NORMALIZED!U169</f>
        <v>0</v>
      </c>
      <c r="V169" s="95">
        <f>MASTER_DATA_NORMALIZED!V169</f>
        <v>0</v>
      </c>
      <c r="W169" s="95">
        <f>MASTER_DATA_NORMALIZED!W169</f>
        <v>0</v>
      </c>
      <c r="X169" s="95">
        <f>MASTER_DATA_NORMALIZED!X169</f>
        <v>0</v>
      </c>
      <c r="Y169" s="95">
        <f>MASTER_DATA_NORMALIZED!Y169</f>
        <v>0</v>
      </c>
      <c r="Z169" s="95">
        <f>MASTER_DATA_NORMALIZED!Z169</f>
        <v>0</v>
      </c>
      <c r="AA169" s="95">
        <f>MASTER_DATA_NORMALIZED!AA169</f>
        <v>0</v>
      </c>
      <c r="AB169" s="95">
        <f>MASTER_DATA_NORMALIZED!AB169</f>
        <v>0</v>
      </c>
      <c r="AC169" s="95">
        <f>MASTER_DATA_NORMALIZED!AC169</f>
        <v>0</v>
      </c>
      <c r="AD169" s="95">
        <f>MASTER_DATA_NORMALIZED!AD169</f>
        <v>0</v>
      </c>
      <c r="AE169" s="95">
        <f>MASTER_DATA_NORMALIZED!AE169</f>
        <v>0</v>
      </c>
      <c r="AF169" s="95">
        <f>MASTER_DATA_NORMALIZED!AF169</f>
        <v>0</v>
      </c>
      <c r="AG169" s="95">
        <f>MASTER_DATA_NORMALIZED!AG169</f>
        <v>0</v>
      </c>
      <c r="AH169" s="95">
        <f>MASTER_DATA_NORMALIZED!AH169</f>
        <v>0</v>
      </c>
      <c r="AI169" s="95">
        <f>MASTER_DATA_NORMALIZED!AI169</f>
        <v>0</v>
      </c>
      <c r="AJ169" s="95">
        <f>MASTER_DATA_NORMALIZED!AJ169</f>
        <v>0</v>
      </c>
      <c r="AK169" s="95">
        <f>MASTER_DATA_NORMALIZED!AK169</f>
        <v>0</v>
      </c>
      <c r="AL169" s="95">
        <f>MASTER_DATA_NORMALIZED!AL169</f>
        <v>0</v>
      </c>
      <c r="AM169" s="95">
        <f>MASTER_DATA_NORMALIZED!AM169</f>
        <v>0</v>
      </c>
      <c r="AN169" s="95">
        <f>MASTER_DATA_NORMALIZED!AN169</f>
        <v>0</v>
      </c>
      <c r="AO169" s="95">
        <f>MASTER_DATA_NORMALIZED!AO169</f>
        <v>0</v>
      </c>
      <c r="AP169" s="95">
        <f>MASTER_DATA_NORMALIZED!AP169</f>
        <v>0</v>
      </c>
      <c r="AQ169" s="95">
        <f>MASTER_DATA_NORMALIZED!AQ169</f>
        <v>0</v>
      </c>
      <c r="AR169" s="95">
        <f>MASTER_DATA_NORMALIZED!AR169</f>
        <v>0</v>
      </c>
      <c r="AS169" s="95">
        <f>MASTER_DATA_NORMALIZED!AS169</f>
        <v>0</v>
      </c>
      <c r="AT169" s="95">
        <f>MASTER_DATA_NORMALIZED!AT169</f>
        <v>0</v>
      </c>
      <c r="AU169" s="95">
        <f>MASTER_DATA_NORMALIZED!AU169</f>
        <v>0</v>
      </c>
      <c r="AV169" s="95">
        <f>MASTER_DATA_NORMALIZED!AV169</f>
        <v>0</v>
      </c>
      <c r="AW169" s="95">
        <f>MASTER_DATA_NORMALIZED!AW169</f>
        <v>0</v>
      </c>
      <c r="AX169" s="95">
        <f>MASTER_DATA_NORMALIZED!AX169</f>
        <v>0</v>
      </c>
      <c r="AY169" s="95">
        <f>MASTER_DATA_NORMALIZED!AY169</f>
        <v>0</v>
      </c>
      <c r="AZ169" s="95">
        <f>MASTER_DATA_NORMALIZED!AZ169</f>
        <v>0</v>
      </c>
      <c r="BA169" s="95">
        <f>MASTER_DATA_NORMALIZED!BA169</f>
        <v>0</v>
      </c>
      <c r="BB169" s="95">
        <f>MASTER_DATA_NORMALIZED!BB169</f>
        <v>0</v>
      </c>
      <c r="BC169" s="95">
        <f>MASTER_DATA_NORMALIZED!BC169</f>
        <v>0</v>
      </c>
      <c r="BD169" s="95">
        <f>MASTER_DATA_NORMALIZED!BD169</f>
        <v>0</v>
      </c>
      <c r="BE169" s="95">
        <f>MASTER_DATA_NORMALIZED!BE169</f>
        <v>0</v>
      </c>
      <c r="BF169" s="95">
        <f>MASTER_DATA_NORMALIZED!BF169</f>
        <v>0</v>
      </c>
      <c r="BG169" s="95">
        <f>MASTER_DATA_NORMALIZED!BG169</f>
        <v>0</v>
      </c>
      <c r="BH169" s="95">
        <f>MASTER_DATA_NORMALIZED!BH169</f>
        <v>0</v>
      </c>
      <c r="BI169" s="95">
        <f>MASTER_DATA_NORMALIZED!BI169</f>
        <v>0</v>
      </c>
      <c r="BJ169" s="95">
        <f>MASTER_DATA_NORMALIZED!BJ169</f>
        <v>0</v>
      </c>
      <c r="BK169" s="95">
        <f>MASTER_DATA_NORMALIZED!BK169</f>
        <v>0</v>
      </c>
      <c r="BL169" s="95">
        <f>MASTER_DATA_NORMALIZED!BL169</f>
        <v>0</v>
      </c>
      <c r="BM169" s="95">
        <f>MASTER_DATA_NORMALIZED!BM169</f>
        <v>0</v>
      </c>
      <c r="BN169" s="95">
        <f>MASTER_DATA_NORMALIZED!BN169</f>
        <v>0</v>
      </c>
      <c r="BO169" s="95">
        <f>MASTER_DATA_NORMALIZED!BO169</f>
        <v>0</v>
      </c>
      <c r="BP169" s="95">
        <f>MASTER_DATA_NORMALIZED!BP169</f>
        <v>0</v>
      </c>
      <c r="BQ169" s="95">
        <f>MASTER_DATA_NORMALIZED!BQ169</f>
        <v>0</v>
      </c>
      <c r="BR169" s="95">
        <f>MASTER_DATA_NORMALIZED!BR169</f>
        <v>0</v>
      </c>
      <c r="BS169" s="95">
        <f>MASTER_DATA_NORMALIZED!BS169</f>
        <v>0</v>
      </c>
      <c r="BT169" s="95">
        <f>MASTER_DATA_NORMALIZED!BT169</f>
        <v>0</v>
      </c>
      <c r="BU169" s="95">
        <f>MASTER_DATA_NORMALIZED!BU169</f>
        <v>0</v>
      </c>
      <c r="BV169" s="95">
        <f>MASTER_DATA_NORMALIZED!BV169</f>
        <v>0</v>
      </c>
      <c r="BW169" s="95">
        <f>MASTER_DATA_NORMALIZED!BW169</f>
        <v>0</v>
      </c>
      <c r="BX169" s="95">
        <f>MASTER_DATA_NORMALIZED!BX169</f>
        <v>0</v>
      </c>
      <c r="BY169" s="95">
        <f>MASTER_DATA_NORMALIZED!BY169</f>
        <v>0</v>
      </c>
      <c r="BZ169" s="95">
        <f>MASTER_DATA_NORMALIZED!BZ169</f>
        <v>0</v>
      </c>
      <c r="CA169" s="95">
        <f>MASTER_DATA_NORMALIZED!CA169</f>
        <v>0</v>
      </c>
      <c r="CB169" s="95">
        <f>MASTER_DATA_NORMALIZED!CB169</f>
        <v>0</v>
      </c>
      <c r="CC169" s="95">
        <f>MASTER_DATA_NORMALIZED!CC169</f>
        <v>0</v>
      </c>
      <c r="CD169" s="95">
        <f>MASTER_DATA_NORMALIZED!CD169</f>
        <v>0</v>
      </c>
      <c r="CE169" s="95">
        <f>MASTER_DATA_NORMALIZED!CE169</f>
        <v>0</v>
      </c>
      <c r="CF169" s="95">
        <f>MASTER_DATA_NORMALIZED!CF169</f>
        <v>0</v>
      </c>
      <c r="CG169" s="95">
        <f>MASTER_DATA_NORMALIZED!CG169</f>
        <v>0</v>
      </c>
      <c r="CH169" s="95">
        <f>MASTER_DATA_NORMALIZED!CH169</f>
        <v>0</v>
      </c>
      <c r="CI169" s="95">
        <f>MASTER_DATA_NORMALIZED!CI169</f>
        <v>0</v>
      </c>
      <c r="CJ169" s="95">
        <f>MASTER_DATA_NORMALIZED!CJ169</f>
        <v>0</v>
      </c>
      <c r="CK169" s="95">
        <f>MASTER_DATA_NORMALIZED!CK169</f>
        <v>0</v>
      </c>
      <c r="CL169" s="95">
        <f>MASTER_DATA_NORMALIZED!CL169</f>
        <v>0</v>
      </c>
      <c r="CM169" s="95">
        <f>MASTER_DATA_NORMALIZED!CM169</f>
        <v>0</v>
      </c>
      <c r="CN169" s="95">
        <f>MASTER_DATA_NORMALIZED!CN169</f>
        <v>0</v>
      </c>
      <c r="CO169" s="95">
        <f>MASTER_DATA_NORMALIZED!CO169</f>
        <v>0</v>
      </c>
      <c r="CP169" s="95">
        <f>MASTER_DATA_NORMALIZED!CP169</f>
        <v>0</v>
      </c>
      <c r="CQ169" s="95">
        <f>MASTER_DATA_NORMALIZED!CQ169</f>
        <v>0</v>
      </c>
      <c r="CR169" s="95">
        <f>MASTER_DATA_NORMALIZED!CR169</f>
        <v>0</v>
      </c>
      <c r="CS169" s="95">
        <f>MASTER_DATA_NORMALIZED!CS169</f>
        <v>0</v>
      </c>
      <c r="CT169" s="95">
        <f>MASTER_DATA_NORMALIZED!CT169</f>
        <v>0</v>
      </c>
      <c r="CU169" s="95">
        <f>MASTER_DATA_NORMALIZED!CU169</f>
        <v>0</v>
      </c>
      <c r="CV169" s="95">
        <f>MASTER_DATA_NORMALIZED!CV169</f>
        <v>0</v>
      </c>
      <c r="CW169" s="95">
        <f>MASTER_DATA_NORMALIZED!CW169</f>
        <v>0</v>
      </c>
      <c r="CX169" s="95">
        <f>MASTER_DATA_NORMALIZED!CX169</f>
        <v>0</v>
      </c>
      <c r="CY169" s="95">
        <f>MASTER_DATA_NORMALIZED!CY169</f>
        <v>0</v>
      </c>
      <c r="CZ169" s="95">
        <f>MASTER_DATA_NORMALIZED!CZ169</f>
        <v>0</v>
      </c>
      <c r="DA169" s="95" t="e">
        <f>MASTER_DATA_NORMALIZED!DA169</f>
        <v>#DIV/0!</v>
      </c>
      <c r="DB169" s="95" t="e">
        <f>MASTER_DATA_NORMALIZED!DB169</f>
        <v>#DIV/0!</v>
      </c>
      <c r="DC169" s="95" t="e">
        <f>MASTER_DATA_NORMALIZED!DC169</f>
        <v>#DIV/0!</v>
      </c>
      <c r="DD169" s="95" t="e">
        <f>MASTER_DATA_NORMALIZED!DD169</f>
        <v>#N/A</v>
      </c>
      <c r="DE169" s="95">
        <f>MASTER_DATA_NORMALIZED!DE169</f>
        <v>0</v>
      </c>
      <c r="DF169" s="95">
        <f>MASTER_DATA_NORMALIZED!DF169</f>
        <v>0</v>
      </c>
      <c r="DG169" s="95">
        <f>MASTER_DATA_NORMALIZED!DG169</f>
        <v>0</v>
      </c>
      <c r="DH169" s="95">
        <f>MASTER_DATA_NORMALIZED!DH169</f>
        <v>0</v>
      </c>
      <c r="DI169" s="95">
        <f>MASTER_DATA_NORMALIZED!DI169</f>
        <v>0</v>
      </c>
      <c r="DJ169" s="95">
        <f>MASTER_DATA_NORMALIZED!DJ169</f>
        <v>0</v>
      </c>
      <c r="DK169" s="95">
        <f>MASTER_DATA_NORMALIZED!DK169</f>
        <v>0</v>
      </c>
      <c r="DL169" s="95">
        <f>MASTER_DATA_NORMALIZED!DL169</f>
        <v>0</v>
      </c>
      <c r="DM169" s="95">
        <f>MASTER_DATA_NORMALIZED!DM169</f>
        <v>0</v>
      </c>
      <c r="DN169" s="95">
        <f>MASTER_DATA_NORMALIZED!DN169</f>
        <v>0</v>
      </c>
      <c r="DO169" s="95">
        <f>MASTER_DATA_NORMALIZED!DO169</f>
        <v>0</v>
      </c>
      <c r="DP169" s="95">
        <f>MASTER_DATA_NORMALIZED!DP169</f>
        <v>0</v>
      </c>
      <c r="DQ169" s="95">
        <f>MASTER_DATA_NORMALIZED!DQ169</f>
        <v>0</v>
      </c>
      <c r="DR169" s="95">
        <f>MASTER_DATA_NORMALIZED!DR169</f>
        <v>0</v>
      </c>
      <c r="DS169" s="95">
        <f>MASTER_DATA_NORMALIZED!DS169</f>
        <v>0</v>
      </c>
      <c r="DT169" s="95">
        <f>MASTER_DATA_NORMALIZED!DT169</f>
        <v>0</v>
      </c>
      <c r="DU169" s="95">
        <f>MASTER_DATA_NORMALIZED!DU169</f>
        <v>0</v>
      </c>
      <c r="DV169" s="95">
        <f>MASTER_DATA_NORMALIZED!DV169</f>
        <v>0</v>
      </c>
      <c r="DW169" s="95">
        <f>MASTER_DATA_NORMALIZED!DW169</f>
        <v>0</v>
      </c>
      <c r="DX169" s="95">
        <f>MASTER_DATA_NORMALIZED!DX169</f>
        <v>0</v>
      </c>
      <c r="DY169" s="95">
        <f>MASTER_DATA_NORMALIZED!DY169</f>
        <v>0</v>
      </c>
      <c r="DZ169" s="95">
        <f>MASTER_DATA_NORMALIZED!DZ169</f>
        <v>0</v>
      </c>
      <c r="EA169" s="95">
        <f>MASTER_DATA_NORMALIZED!EA169</f>
        <v>0</v>
      </c>
      <c r="EB169" s="95">
        <f>MASTER_DATA_NORMALIZED!EB169</f>
        <v>0</v>
      </c>
      <c r="EC169" s="95" t="e">
        <f>MASTER_DATA_NORMALIZED!EC169</f>
        <v>#DIV/0!</v>
      </c>
      <c r="ED169" s="95" t="e">
        <f>MASTER_DATA_NORMALIZED!ED169</f>
        <v>#DIV/0!</v>
      </c>
      <c r="EE169" s="95" t="e">
        <f>MASTER_DATA_NORMALIZED!EE169</f>
        <v>#DIV/0!</v>
      </c>
      <c r="EF169" s="95" t="e">
        <f>MASTER_DATA_NORMALIZED!EF169</f>
        <v>#VALUE!</v>
      </c>
      <c r="EG169" s="95">
        <f>MASTER_DATA_NORMALIZED!EG169</f>
        <v>0</v>
      </c>
      <c r="EH169" s="95">
        <f>MASTER_DATA_NORMALIZED!EH169</f>
        <v>0</v>
      </c>
      <c r="EI169" s="95">
        <f>MASTER_DATA_NORMALIZED!EI169</f>
        <v>0</v>
      </c>
      <c r="EJ169" s="95">
        <f>MASTER_DATA_NORMALIZED!EJ169</f>
        <v>0</v>
      </c>
      <c r="EK169" s="95">
        <f>MASTER_DATA_NORMALIZED!EK169</f>
        <v>0</v>
      </c>
      <c r="EL169" s="95">
        <f>MASTER_DATA_NORMALIZED!EL169</f>
        <v>0</v>
      </c>
      <c r="EM169" s="95">
        <f>MASTER_DATA_NORMALIZED!EM169</f>
        <v>0</v>
      </c>
      <c r="EN169" s="95">
        <f>MASTER_DATA_NORMALIZED!EN169</f>
        <v>0</v>
      </c>
      <c r="EO169" s="95">
        <f>MASTER_DATA_NORMALIZED!EO169</f>
        <v>0</v>
      </c>
      <c r="EP169" s="95">
        <f>MASTER_DATA_NORMALIZED!EP169</f>
        <v>0</v>
      </c>
      <c r="EQ169" s="95">
        <f>MASTER_DATA_NORMALIZED!EQ169</f>
        <v>0</v>
      </c>
      <c r="ER169" s="95">
        <f>MASTER_DATA_NORMALIZED!ER169</f>
        <v>0</v>
      </c>
      <c r="ES169" s="95">
        <f>MASTER_DATA_NORMALIZED!ES169</f>
        <v>0</v>
      </c>
      <c r="ET169" s="95">
        <f>MASTER_DATA_NORMALIZED!ET169</f>
        <v>0</v>
      </c>
      <c r="EU169" s="95">
        <f>MASTER_DATA_NORMALIZED!EU169</f>
        <v>0</v>
      </c>
      <c r="EV169" s="95">
        <f>MASTER_DATA_NORMALIZED!EV169</f>
        <v>0</v>
      </c>
      <c r="EW169" s="95">
        <f>MASTER_DATA_NORMALIZED!EW169</f>
        <v>0</v>
      </c>
      <c r="EX169" s="95">
        <f>MASTER_DATA_NORMALIZED!EX169</f>
        <v>0</v>
      </c>
      <c r="EY169" s="95">
        <f>MASTER_DATA_NORMALIZED!EY169</f>
        <v>0</v>
      </c>
      <c r="EZ169" s="95">
        <f>MASTER_DATA_NORMALIZED!EZ169</f>
        <v>0</v>
      </c>
      <c r="FA169" s="95">
        <f>MASTER_DATA_NORMALIZED!FA169</f>
        <v>0</v>
      </c>
      <c r="FB169" s="95">
        <f>MASTER_DATA_NORMALIZED!FB169</f>
        <v>0</v>
      </c>
      <c r="FC169" s="95">
        <f>MASTER_DATA_NORMALIZED!FC169</f>
        <v>0</v>
      </c>
      <c r="FD169" s="95">
        <f>MASTER_DATA_NORMALIZED!FD169</f>
        <v>0</v>
      </c>
      <c r="FE169" s="95">
        <f>MASTER_DATA_NORMALIZED!FE169</f>
        <v>0</v>
      </c>
      <c r="FF169" s="95">
        <f>MASTER_DATA_NORMALIZED!FF169</f>
        <v>0</v>
      </c>
      <c r="FG169" s="95">
        <f>MASTER_DATA_NORMALIZED!FG169</f>
        <v>0</v>
      </c>
      <c r="FH169" s="95">
        <f>MASTER_DATA_NORMALIZED!FH169</f>
        <v>0</v>
      </c>
      <c r="FI169" s="95">
        <f>MASTER_DATA_NORMALIZED!FI169</f>
        <v>0</v>
      </c>
      <c r="FJ169" s="95">
        <f>MASTER_DATA_NORMALIZED!FJ169</f>
        <v>0</v>
      </c>
      <c r="FK169" s="95">
        <f>MASTER_DATA_NORMALIZED!FK169</f>
        <v>0</v>
      </c>
      <c r="FL169" s="95">
        <f>MASTER_DATA_NORMALIZED!FL169</f>
        <v>0</v>
      </c>
      <c r="FM169" s="95">
        <f>MASTER_DATA_NORMALIZED!FM169</f>
        <v>0</v>
      </c>
      <c r="FN169" s="95">
        <f>MASTER_DATA_NORMALIZED!FN169</f>
        <v>0</v>
      </c>
      <c r="FO169" s="95">
        <f>MASTER_DATA_NORMALIZED!FO169</f>
        <v>0</v>
      </c>
      <c r="FP169" s="95">
        <f>MASTER_DATA_NORMALIZED!FP169</f>
        <v>0</v>
      </c>
      <c r="FQ169" s="95">
        <f>MASTER_DATA_NORMALIZED!FQ169</f>
        <v>0</v>
      </c>
      <c r="FR169" s="95">
        <f>MASTER_DATA_NORMALIZED!FR169</f>
        <v>0</v>
      </c>
      <c r="FS169" s="95">
        <f>MASTER_DATA_NORMALIZED!FS169</f>
        <v>0</v>
      </c>
      <c r="FT169" s="95">
        <f>MASTER_DATA_NORMALIZED!FT169</f>
        <v>0</v>
      </c>
      <c r="FU169" s="95">
        <f>MASTER_DATA_NORMALIZED!FU169</f>
        <v>0</v>
      </c>
      <c r="FV169" s="95">
        <f>MASTER_DATA_NORMALIZED!FV169</f>
        <v>0</v>
      </c>
      <c r="FW169" s="95">
        <f>MASTER_DATA_NORMALIZED!FW169</f>
        <v>0</v>
      </c>
      <c r="FX169" s="95">
        <f>MASTER_DATA_NORMALIZED!FX169</f>
        <v>0</v>
      </c>
      <c r="FY169" s="95">
        <f>MASTER_DATA_NORMALIZED!FY169</f>
        <v>0</v>
      </c>
      <c r="FZ169" s="95">
        <f>MASTER_DATA_NORMALIZED!FZ169</f>
        <v>0</v>
      </c>
      <c r="GA169" s="95">
        <f>MASTER_DATA_NORMALIZED!GA169</f>
        <v>0</v>
      </c>
      <c r="GB169" s="95">
        <f>MASTER_DATA_NORMALIZED!GB169</f>
        <v>0</v>
      </c>
      <c r="GC169" s="95">
        <f>MASTER_DATA_NORMALIZED!GC169</f>
        <v>0</v>
      </c>
      <c r="GD169" s="95">
        <f>MASTER_DATA_NORMALIZED!GD169</f>
        <v>0</v>
      </c>
      <c r="GE169" s="95">
        <f>MASTER_DATA_NORMALIZED!GE169</f>
        <v>0</v>
      </c>
      <c r="GF169" s="95">
        <f>MASTER_DATA_NORMALIZED!GF169</f>
        <v>0</v>
      </c>
      <c r="GG169" s="95">
        <f>MASTER_DATA_NORMALIZED!GG169</f>
        <v>0</v>
      </c>
      <c r="GH169" s="95">
        <f>MASTER_DATA_NORMALIZED!GH169</f>
        <v>0</v>
      </c>
      <c r="GI169" s="95">
        <f>MASTER_DATA_NORMALIZED!GI169</f>
        <v>0</v>
      </c>
      <c r="GJ169" s="95">
        <f>MASTER_DATA_NORMALIZED!GJ169</f>
        <v>0</v>
      </c>
      <c r="GK169" s="95">
        <f>MASTER_DATA_NORMALIZED!GK169</f>
        <v>0</v>
      </c>
      <c r="GL169" s="95">
        <f>MASTER_DATA_NORMALIZED!GL169</f>
        <v>0</v>
      </c>
      <c r="GM169" s="95">
        <f>MASTER_DATA_NORMALIZED!GM169</f>
        <v>0</v>
      </c>
      <c r="GN169" s="95">
        <f>MASTER_DATA_NORMALIZED!GN169</f>
        <v>0</v>
      </c>
      <c r="GO169" s="95">
        <f>MASTER_DATA_NORMALIZED!GO169</f>
        <v>0</v>
      </c>
      <c r="GP169" s="95">
        <f>MASTER_DATA_NORMALIZED!GP169</f>
        <v>0</v>
      </c>
      <c r="GQ169" s="95">
        <f>MASTER_DATA_NORMALIZED!GQ169</f>
        <v>0</v>
      </c>
      <c r="GR169" s="95">
        <f>MASTER_DATA_NORMALIZED!GR169</f>
        <v>0</v>
      </c>
      <c r="GS169" s="95">
        <f>MASTER_DATA_NORMALIZED!GS169</f>
        <v>0</v>
      </c>
      <c r="GT169" s="95">
        <f>MASTER_DATA_NORMALIZED!GT169</f>
        <v>0</v>
      </c>
      <c r="GU169" s="95">
        <f>MASTER_DATA_NORMALIZED!GU169</f>
        <v>0</v>
      </c>
      <c r="GV169" s="95">
        <f>MASTER_DATA_NORMALIZED!GV169</f>
        <v>0</v>
      </c>
      <c r="GW169" s="95" t="e">
        <f>MASTER_DATA_NORMALIZED!GW169</f>
        <v>#REF!</v>
      </c>
      <c r="GX169" s="95" t="e">
        <f>MASTER_DATA_NORMALIZED!GX169</f>
        <v>#REF!</v>
      </c>
      <c r="GY169" s="95" t="e">
        <f>MASTER_DATA_NORMALIZED!GY169</f>
        <v>#REF!</v>
      </c>
    </row>
    <row r="170" spans="2:207" s="25" customFormat="1" ht="17.25" hidden="1" outlineLevel="2" x14ac:dyDescent="0.3">
      <c r="B170" s="21">
        <f t="shared" si="14"/>
        <v>30</v>
      </c>
      <c r="C170" s="24">
        <f t="shared" si="15"/>
        <v>38</v>
      </c>
      <c r="D170" s="75"/>
      <c r="E170" s="51">
        <v>38</v>
      </c>
      <c r="F170" s="24"/>
      <c r="G170" s="80"/>
      <c r="H170" s="34" t="s">
        <v>159</v>
      </c>
      <c r="I170" s="95">
        <f>MASTER_DATA_NORMALIZED!I163</f>
        <v>0</v>
      </c>
      <c r="J170" s="95">
        <f>MASTER_DATA_NORMALIZED!J163</f>
        <v>0</v>
      </c>
      <c r="K170" s="95">
        <f>MASTER_DATA_NORMALIZED!K163</f>
        <v>0</v>
      </c>
      <c r="L170" s="95">
        <f>MASTER_DATA_NORMALIZED!L170</f>
        <v>0</v>
      </c>
      <c r="M170" s="95">
        <f>MASTER_DATA_NORMALIZED!M170</f>
        <v>0</v>
      </c>
      <c r="N170" s="95">
        <f>MASTER_DATA_NORMALIZED!N170</f>
        <v>0</v>
      </c>
      <c r="O170" s="95">
        <f>MASTER_DATA_NORMALIZED!O170</f>
        <v>0</v>
      </c>
      <c r="P170" s="95">
        <f>MASTER_DATA_NORMALIZED!P170</f>
        <v>0</v>
      </c>
      <c r="Q170" s="95">
        <f>MASTER_DATA_NORMALIZED!Q170</f>
        <v>0</v>
      </c>
      <c r="R170" s="95">
        <f>MASTER_DATA_NORMALIZED!R170</f>
        <v>0</v>
      </c>
      <c r="S170" s="95">
        <f>MASTER_DATA_NORMALIZED!S170</f>
        <v>0</v>
      </c>
      <c r="T170" s="95">
        <f>MASTER_DATA_NORMALIZED!T170</f>
        <v>0</v>
      </c>
      <c r="U170" s="95">
        <f>MASTER_DATA_NORMALIZED!U170</f>
        <v>0</v>
      </c>
      <c r="V170" s="95">
        <f>MASTER_DATA_NORMALIZED!V170</f>
        <v>0</v>
      </c>
      <c r="W170" s="95">
        <f>MASTER_DATA_NORMALIZED!W170</f>
        <v>0</v>
      </c>
      <c r="X170" s="95">
        <f>MASTER_DATA_NORMALIZED!X170</f>
        <v>0</v>
      </c>
      <c r="Y170" s="95">
        <f>MASTER_DATA_NORMALIZED!Y170</f>
        <v>0</v>
      </c>
      <c r="Z170" s="95">
        <f>MASTER_DATA_NORMALIZED!Z170</f>
        <v>0</v>
      </c>
      <c r="AA170" s="95">
        <f>MASTER_DATA_NORMALIZED!AA170</f>
        <v>0</v>
      </c>
      <c r="AB170" s="95">
        <f>MASTER_DATA_NORMALIZED!AB170</f>
        <v>0</v>
      </c>
      <c r="AC170" s="95">
        <f>MASTER_DATA_NORMALIZED!AC170</f>
        <v>0</v>
      </c>
      <c r="AD170" s="95">
        <f>MASTER_DATA_NORMALIZED!AD170</f>
        <v>0</v>
      </c>
      <c r="AE170" s="95">
        <f>MASTER_DATA_NORMALIZED!AE170</f>
        <v>0</v>
      </c>
      <c r="AF170" s="95">
        <f>MASTER_DATA_NORMALIZED!AF170</f>
        <v>0</v>
      </c>
      <c r="AG170" s="95">
        <f>MASTER_DATA_NORMALIZED!AG170</f>
        <v>0</v>
      </c>
      <c r="AH170" s="95">
        <f>MASTER_DATA_NORMALIZED!AH170</f>
        <v>0</v>
      </c>
      <c r="AI170" s="95">
        <f>MASTER_DATA_NORMALIZED!AI170</f>
        <v>0</v>
      </c>
      <c r="AJ170" s="95">
        <f>MASTER_DATA_NORMALIZED!AJ170</f>
        <v>0</v>
      </c>
      <c r="AK170" s="95">
        <f>MASTER_DATA_NORMALIZED!AK170</f>
        <v>0</v>
      </c>
      <c r="AL170" s="95">
        <f>MASTER_DATA_NORMALIZED!AL170</f>
        <v>0</v>
      </c>
      <c r="AM170" s="95">
        <f>MASTER_DATA_NORMALIZED!AM170</f>
        <v>0</v>
      </c>
      <c r="AN170" s="95">
        <f>MASTER_DATA_NORMALIZED!AN170</f>
        <v>0</v>
      </c>
      <c r="AO170" s="95">
        <f>MASTER_DATA_NORMALIZED!AO170</f>
        <v>0</v>
      </c>
      <c r="AP170" s="95">
        <f>MASTER_DATA_NORMALIZED!AP170</f>
        <v>0</v>
      </c>
      <c r="AQ170" s="95">
        <f>MASTER_DATA_NORMALIZED!AQ170</f>
        <v>0</v>
      </c>
      <c r="AR170" s="95">
        <f>MASTER_DATA_NORMALIZED!AR170</f>
        <v>0</v>
      </c>
      <c r="AS170" s="95">
        <f>MASTER_DATA_NORMALIZED!AS170</f>
        <v>0</v>
      </c>
      <c r="AT170" s="95">
        <f>MASTER_DATA_NORMALIZED!AT170</f>
        <v>0</v>
      </c>
      <c r="AU170" s="95">
        <f>MASTER_DATA_NORMALIZED!AU170</f>
        <v>0</v>
      </c>
      <c r="AV170" s="95">
        <f>MASTER_DATA_NORMALIZED!AV170</f>
        <v>0</v>
      </c>
      <c r="AW170" s="95">
        <f>MASTER_DATA_NORMALIZED!AW170</f>
        <v>0</v>
      </c>
      <c r="AX170" s="95">
        <f>MASTER_DATA_NORMALIZED!AX170</f>
        <v>0</v>
      </c>
      <c r="AY170" s="95">
        <f>MASTER_DATA_NORMALIZED!AY170</f>
        <v>0</v>
      </c>
      <c r="AZ170" s="95">
        <f>MASTER_DATA_NORMALIZED!AZ170</f>
        <v>0</v>
      </c>
      <c r="BA170" s="95">
        <f>MASTER_DATA_NORMALIZED!BA170</f>
        <v>0</v>
      </c>
      <c r="BB170" s="95">
        <f>MASTER_DATA_NORMALIZED!BB170</f>
        <v>0</v>
      </c>
      <c r="BC170" s="95">
        <f>MASTER_DATA_NORMALIZED!BC170</f>
        <v>0</v>
      </c>
      <c r="BD170" s="95">
        <f>MASTER_DATA_NORMALIZED!BD170</f>
        <v>0</v>
      </c>
      <c r="BE170" s="95">
        <f>MASTER_DATA_NORMALIZED!BE170</f>
        <v>0</v>
      </c>
      <c r="BF170" s="95">
        <f>MASTER_DATA_NORMALIZED!BF170</f>
        <v>0</v>
      </c>
      <c r="BG170" s="95">
        <f>MASTER_DATA_NORMALIZED!BG170</f>
        <v>0</v>
      </c>
      <c r="BH170" s="95">
        <f>MASTER_DATA_NORMALIZED!BH170</f>
        <v>0</v>
      </c>
      <c r="BI170" s="95">
        <f>MASTER_DATA_NORMALIZED!BI170</f>
        <v>0</v>
      </c>
      <c r="BJ170" s="95">
        <f>MASTER_DATA_NORMALIZED!BJ170</f>
        <v>0</v>
      </c>
      <c r="BK170" s="95">
        <f>MASTER_DATA_NORMALIZED!BK170</f>
        <v>0</v>
      </c>
      <c r="BL170" s="95">
        <f>MASTER_DATA_NORMALIZED!BL170</f>
        <v>0</v>
      </c>
      <c r="BM170" s="95">
        <f>MASTER_DATA_NORMALIZED!BM170</f>
        <v>0</v>
      </c>
      <c r="BN170" s="95">
        <f>MASTER_DATA_NORMALIZED!BN170</f>
        <v>0</v>
      </c>
      <c r="BO170" s="95">
        <f>MASTER_DATA_NORMALIZED!BO170</f>
        <v>0</v>
      </c>
      <c r="BP170" s="95">
        <f>MASTER_DATA_NORMALIZED!BP170</f>
        <v>0</v>
      </c>
      <c r="BQ170" s="95">
        <f>MASTER_DATA_NORMALIZED!BQ170</f>
        <v>0</v>
      </c>
      <c r="BR170" s="95">
        <f>MASTER_DATA_NORMALIZED!BR170</f>
        <v>0</v>
      </c>
      <c r="BS170" s="95">
        <f>MASTER_DATA_NORMALIZED!BS170</f>
        <v>0</v>
      </c>
      <c r="BT170" s="95">
        <f>MASTER_DATA_NORMALIZED!BT170</f>
        <v>0</v>
      </c>
      <c r="BU170" s="95">
        <f>MASTER_DATA_NORMALIZED!BU170</f>
        <v>0</v>
      </c>
      <c r="BV170" s="95">
        <f>MASTER_DATA_NORMALIZED!BV170</f>
        <v>0</v>
      </c>
      <c r="BW170" s="95">
        <f>MASTER_DATA_NORMALIZED!BW170</f>
        <v>0</v>
      </c>
      <c r="BX170" s="95">
        <f>MASTER_DATA_NORMALIZED!BX170</f>
        <v>0</v>
      </c>
      <c r="BY170" s="95">
        <f>MASTER_DATA_NORMALIZED!BY170</f>
        <v>0</v>
      </c>
      <c r="BZ170" s="95">
        <f>MASTER_DATA_NORMALIZED!BZ170</f>
        <v>0</v>
      </c>
      <c r="CA170" s="95">
        <f>MASTER_DATA_NORMALIZED!CA170</f>
        <v>0</v>
      </c>
      <c r="CB170" s="95">
        <f>MASTER_DATA_NORMALIZED!CB170</f>
        <v>0</v>
      </c>
      <c r="CC170" s="95">
        <f>MASTER_DATA_NORMALIZED!CC170</f>
        <v>0</v>
      </c>
      <c r="CD170" s="95">
        <f>MASTER_DATA_NORMALIZED!CD170</f>
        <v>0</v>
      </c>
      <c r="CE170" s="95">
        <f>MASTER_DATA_NORMALIZED!CE170</f>
        <v>0</v>
      </c>
      <c r="CF170" s="95">
        <f>MASTER_DATA_NORMALIZED!CF170</f>
        <v>0</v>
      </c>
      <c r="CG170" s="95">
        <f>MASTER_DATA_NORMALIZED!CG170</f>
        <v>0</v>
      </c>
      <c r="CH170" s="95">
        <f>MASTER_DATA_NORMALIZED!CH170</f>
        <v>0</v>
      </c>
      <c r="CI170" s="95">
        <f>MASTER_DATA_NORMALIZED!CI170</f>
        <v>0</v>
      </c>
      <c r="CJ170" s="95">
        <f>MASTER_DATA_NORMALIZED!CJ170</f>
        <v>0</v>
      </c>
      <c r="CK170" s="95">
        <f>MASTER_DATA_NORMALIZED!CK170</f>
        <v>0</v>
      </c>
      <c r="CL170" s="95">
        <f>MASTER_DATA_NORMALIZED!CL170</f>
        <v>0</v>
      </c>
      <c r="CM170" s="95">
        <f>MASTER_DATA_NORMALIZED!CM170</f>
        <v>0</v>
      </c>
      <c r="CN170" s="95">
        <f>MASTER_DATA_NORMALIZED!CN170</f>
        <v>0</v>
      </c>
      <c r="CO170" s="95">
        <f>MASTER_DATA_NORMALIZED!CO170</f>
        <v>0</v>
      </c>
      <c r="CP170" s="95">
        <f>MASTER_DATA_NORMALIZED!CP170</f>
        <v>0</v>
      </c>
      <c r="CQ170" s="95">
        <f>MASTER_DATA_NORMALIZED!CQ170</f>
        <v>0</v>
      </c>
      <c r="CR170" s="95">
        <f>MASTER_DATA_NORMALIZED!CR170</f>
        <v>0</v>
      </c>
      <c r="CS170" s="95">
        <f>MASTER_DATA_NORMALIZED!CS170</f>
        <v>0</v>
      </c>
      <c r="CT170" s="95">
        <f>MASTER_DATA_NORMALIZED!CT170</f>
        <v>0</v>
      </c>
      <c r="CU170" s="95">
        <f>MASTER_DATA_NORMALIZED!CU170</f>
        <v>0</v>
      </c>
      <c r="CV170" s="95">
        <f>MASTER_DATA_NORMALIZED!CV170</f>
        <v>0</v>
      </c>
      <c r="CW170" s="95">
        <f>MASTER_DATA_NORMALIZED!CW170</f>
        <v>0</v>
      </c>
      <c r="CX170" s="95">
        <f>MASTER_DATA_NORMALIZED!CX170</f>
        <v>0</v>
      </c>
      <c r="CY170" s="95">
        <f>MASTER_DATA_NORMALIZED!CY170</f>
        <v>0</v>
      </c>
      <c r="CZ170" s="95">
        <f>MASTER_DATA_NORMALIZED!CZ170</f>
        <v>0</v>
      </c>
      <c r="DA170" s="95" t="e">
        <f>MASTER_DATA_NORMALIZED!DA170</f>
        <v>#DIV/0!</v>
      </c>
      <c r="DB170" s="95" t="e">
        <f>MASTER_DATA_NORMALIZED!DB170</f>
        <v>#DIV/0!</v>
      </c>
      <c r="DC170" s="95" t="e">
        <f>MASTER_DATA_NORMALIZED!DC170</f>
        <v>#DIV/0!</v>
      </c>
      <c r="DD170" s="95" t="e">
        <f>MASTER_DATA_NORMALIZED!DD170</f>
        <v>#N/A</v>
      </c>
      <c r="DE170" s="95">
        <f>MASTER_DATA_NORMALIZED!DE170</f>
        <v>0</v>
      </c>
      <c r="DF170" s="95">
        <f>MASTER_DATA_NORMALIZED!DF170</f>
        <v>0</v>
      </c>
      <c r="DG170" s="95">
        <f>MASTER_DATA_NORMALIZED!DG170</f>
        <v>0</v>
      </c>
      <c r="DH170" s="95">
        <f>MASTER_DATA_NORMALIZED!DH170</f>
        <v>69.413319410072049</v>
      </c>
      <c r="DI170" s="95">
        <f>MASTER_DATA_NORMALIZED!DI170</f>
        <v>0</v>
      </c>
      <c r="DJ170" s="95">
        <f>MASTER_DATA_NORMALIZED!DJ170</f>
        <v>0</v>
      </c>
      <c r="DK170" s="95">
        <f>MASTER_DATA_NORMALIZED!DK170</f>
        <v>0</v>
      </c>
      <c r="DL170" s="95">
        <f>MASTER_DATA_NORMALIZED!DL170</f>
        <v>59.520325743700951</v>
      </c>
      <c r="DM170" s="95">
        <f>MASTER_DATA_NORMALIZED!DM170</f>
        <v>0</v>
      </c>
      <c r="DN170" s="95">
        <f>MASTER_DATA_NORMALIZED!DN170</f>
        <v>0</v>
      </c>
      <c r="DO170" s="95">
        <f>MASTER_DATA_NORMALIZED!DO170</f>
        <v>0</v>
      </c>
      <c r="DP170" s="95">
        <f>MASTER_DATA_NORMALIZED!DP170</f>
        <v>52.781101678541553</v>
      </c>
      <c r="DQ170" s="95">
        <f>MASTER_DATA_NORMALIZED!DQ170</f>
        <v>0</v>
      </c>
      <c r="DR170" s="95">
        <f>MASTER_DATA_NORMALIZED!DR170</f>
        <v>0</v>
      </c>
      <c r="DS170" s="95">
        <f>MASTER_DATA_NORMALIZED!DS170</f>
        <v>0</v>
      </c>
      <c r="DT170" s="95">
        <f>MASTER_DATA_NORMALIZED!DT170</f>
        <v>48.529021643748372</v>
      </c>
      <c r="DU170" s="95">
        <f>MASTER_DATA_NORMALIZED!DU170</f>
        <v>0</v>
      </c>
      <c r="DV170" s="95">
        <f>MASTER_DATA_NORMALIZED!DV170</f>
        <v>0</v>
      </c>
      <c r="DW170" s="95">
        <f>MASTER_DATA_NORMALIZED!DW170</f>
        <v>0</v>
      </c>
      <c r="DX170" s="95">
        <f>MASTER_DATA_NORMALIZED!DX170</f>
        <v>44.970740210567321</v>
      </c>
      <c r="DY170" s="95">
        <f>MASTER_DATA_NORMALIZED!DY170</f>
        <v>0</v>
      </c>
      <c r="DZ170" s="95">
        <f>MASTER_DATA_NORMALIZED!DZ170</f>
        <v>0</v>
      </c>
      <c r="EA170" s="95">
        <f>MASTER_DATA_NORMALIZED!EA170</f>
        <v>0</v>
      </c>
      <c r="EB170" s="95">
        <f>MASTER_DATA_NORMALIZED!EB170</f>
        <v>43.946007839293927</v>
      </c>
      <c r="EC170" s="95" t="e">
        <f>MASTER_DATA_NORMALIZED!EC170</f>
        <v>#DIV/0!</v>
      </c>
      <c r="ED170" s="95" t="e">
        <f>MASTER_DATA_NORMALIZED!ED170</f>
        <v>#DIV/0!</v>
      </c>
      <c r="EE170" s="95" t="e">
        <f>MASTER_DATA_NORMALIZED!EE170</f>
        <v>#DIV/0!</v>
      </c>
      <c r="EF170" s="95" t="e">
        <f>MASTER_DATA_NORMALIZED!EF170</f>
        <v>#VALUE!</v>
      </c>
      <c r="EG170" s="95">
        <f>MASTER_DATA_NORMALIZED!EG170</f>
        <v>0</v>
      </c>
      <c r="EH170" s="95">
        <f>MASTER_DATA_NORMALIZED!EH170</f>
        <v>0</v>
      </c>
      <c r="EI170" s="95">
        <f>MASTER_DATA_NORMALIZED!EI170</f>
        <v>0</v>
      </c>
      <c r="EJ170" s="95">
        <f>MASTER_DATA_NORMALIZED!EJ170</f>
        <v>0</v>
      </c>
      <c r="EK170" s="95">
        <f>MASTER_DATA_NORMALIZED!EK170</f>
        <v>0</v>
      </c>
      <c r="EL170" s="95">
        <f>MASTER_DATA_NORMALIZED!EL170</f>
        <v>0</v>
      </c>
      <c r="EM170" s="95">
        <f>MASTER_DATA_NORMALIZED!EM170</f>
        <v>0</v>
      </c>
      <c r="EN170" s="95">
        <f>MASTER_DATA_NORMALIZED!EN170</f>
        <v>0</v>
      </c>
      <c r="EO170" s="95">
        <f>MASTER_DATA_NORMALIZED!EO170</f>
        <v>0</v>
      </c>
      <c r="EP170" s="95">
        <f>MASTER_DATA_NORMALIZED!EP170</f>
        <v>0</v>
      </c>
      <c r="EQ170" s="95">
        <f>MASTER_DATA_NORMALIZED!EQ170</f>
        <v>0</v>
      </c>
      <c r="ER170" s="95">
        <f>MASTER_DATA_NORMALIZED!ER170</f>
        <v>0</v>
      </c>
      <c r="ES170" s="95">
        <f>MASTER_DATA_NORMALIZED!ES170</f>
        <v>0</v>
      </c>
      <c r="ET170" s="95">
        <f>MASTER_DATA_NORMALIZED!ET170</f>
        <v>0</v>
      </c>
      <c r="EU170" s="95">
        <f>MASTER_DATA_NORMALIZED!EU170</f>
        <v>0</v>
      </c>
      <c r="EV170" s="95">
        <f>MASTER_DATA_NORMALIZED!EV170</f>
        <v>0</v>
      </c>
      <c r="EW170" s="95">
        <f>MASTER_DATA_NORMALIZED!EW170</f>
        <v>0</v>
      </c>
      <c r="EX170" s="95">
        <f>MASTER_DATA_NORMALIZED!EX170</f>
        <v>0</v>
      </c>
      <c r="EY170" s="95">
        <f>MASTER_DATA_NORMALIZED!EY170</f>
        <v>0</v>
      </c>
      <c r="EZ170" s="95">
        <f>MASTER_DATA_NORMALIZED!EZ170</f>
        <v>18.845419649341217</v>
      </c>
      <c r="FA170" s="95">
        <f>MASTER_DATA_NORMALIZED!FA170</f>
        <v>0</v>
      </c>
      <c r="FB170" s="95">
        <f>MASTER_DATA_NORMALIZED!FB170</f>
        <v>0</v>
      </c>
      <c r="FC170" s="95">
        <f>MASTER_DATA_NORMALIZED!FC170</f>
        <v>0</v>
      </c>
      <c r="FD170" s="95">
        <f>MASTER_DATA_NORMALIZED!FD170</f>
        <v>18.845419649341217</v>
      </c>
      <c r="FE170" s="95">
        <f>MASTER_DATA_NORMALIZED!FE170</f>
        <v>0</v>
      </c>
      <c r="FF170" s="95">
        <f>MASTER_DATA_NORMALIZED!FF170</f>
        <v>0</v>
      </c>
      <c r="FG170" s="95">
        <f>MASTER_DATA_NORMALIZED!FG170</f>
        <v>0</v>
      </c>
      <c r="FH170" s="95">
        <f>MASTER_DATA_NORMALIZED!FH170</f>
        <v>18.716429781789255</v>
      </c>
      <c r="FI170" s="95">
        <f>MASTER_DATA_NORMALIZED!FI170</f>
        <v>0</v>
      </c>
      <c r="FJ170" s="95">
        <f>MASTER_DATA_NORMALIZED!FJ170</f>
        <v>0</v>
      </c>
      <c r="FK170" s="95">
        <f>MASTER_DATA_NORMALIZED!FK170</f>
        <v>0</v>
      </c>
      <c r="FL170" s="95">
        <f>MASTER_DATA_NORMALIZED!FL170</f>
        <v>34.50478957014905</v>
      </c>
      <c r="FM170" s="95">
        <f>MASTER_DATA_NORMALIZED!FM170</f>
        <v>0</v>
      </c>
      <c r="FN170" s="95">
        <f>MASTER_DATA_NORMALIZED!FN170</f>
        <v>0</v>
      </c>
      <c r="FO170" s="95">
        <f>MASTER_DATA_NORMALIZED!FO170</f>
        <v>0</v>
      </c>
      <c r="FP170" s="95">
        <f>MASTER_DATA_NORMALIZED!FP170</f>
        <v>105.46288380689309</v>
      </c>
      <c r="FQ170" s="95">
        <f>MASTER_DATA_NORMALIZED!FQ170</f>
        <v>0</v>
      </c>
      <c r="FR170" s="95">
        <f>MASTER_DATA_NORMALIZED!FR170</f>
        <v>0</v>
      </c>
      <c r="FS170" s="95">
        <f>MASTER_DATA_NORMALIZED!FS170</f>
        <v>0</v>
      </c>
      <c r="FT170" s="95">
        <f>MASTER_DATA_NORMALIZED!FT170</f>
        <v>103.48840912797344</v>
      </c>
      <c r="FU170" s="95">
        <f>MASTER_DATA_NORMALIZED!FU170</f>
        <v>0</v>
      </c>
      <c r="FV170" s="95">
        <f>MASTER_DATA_NORMALIZED!FV170</f>
        <v>0</v>
      </c>
      <c r="FW170" s="95">
        <f>MASTER_DATA_NORMALIZED!FW170</f>
        <v>0</v>
      </c>
      <c r="FX170" s="95">
        <f>MASTER_DATA_NORMALIZED!FX170</f>
        <v>100.89388582731804</v>
      </c>
      <c r="FY170" s="95">
        <f>MASTER_DATA_NORMALIZED!FY170</f>
        <v>0</v>
      </c>
      <c r="FZ170" s="95">
        <f>MASTER_DATA_NORMALIZED!FZ170</f>
        <v>0</v>
      </c>
      <c r="GA170" s="95">
        <f>MASTER_DATA_NORMALIZED!GA170</f>
        <v>0</v>
      </c>
      <c r="GB170" s="95">
        <f>MASTER_DATA_NORMALIZED!GB170</f>
        <v>114.62008324970984</v>
      </c>
      <c r="GC170" s="95">
        <f>MASTER_DATA_NORMALIZED!GC170</f>
        <v>0</v>
      </c>
      <c r="GD170" s="95">
        <f>MASTER_DATA_NORMALIZED!GD170</f>
        <v>0</v>
      </c>
      <c r="GE170" s="95">
        <f>MASTER_DATA_NORMALIZED!GE170</f>
        <v>0</v>
      </c>
      <c r="GF170" s="95">
        <f>MASTER_DATA_NORMALIZED!GF170</f>
        <v>110.34845253108446</v>
      </c>
      <c r="GG170" s="95">
        <f>MASTER_DATA_NORMALIZED!GG170</f>
        <v>0</v>
      </c>
      <c r="GH170" s="95">
        <f>MASTER_DATA_NORMALIZED!GH170</f>
        <v>0</v>
      </c>
      <c r="GI170" s="95">
        <f>MASTER_DATA_NORMALIZED!GI170</f>
        <v>0</v>
      </c>
      <c r="GJ170" s="95">
        <f>MASTER_DATA_NORMALIZED!GJ170</f>
        <v>106.68769172879725</v>
      </c>
      <c r="GK170" s="95">
        <f>MASTER_DATA_NORMALIZED!GK170</f>
        <v>0</v>
      </c>
      <c r="GL170" s="95">
        <f>MASTER_DATA_NORMALIZED!GL170</f>
        <v>0</v>
      </c>
      <c r="GM170" s="95">
        <f>MASTER_DATA_NORMALIZED!GM170</f>
        <v>0</v>
      </c>
      <c r="GN170" s="95">
        <f>MASTER_DATA_NORMALIZED!GN170</f>
        <v>187.38971064355215</v>
      </c>
      <c r="GO170" s="95">
        <f>MASTER_DATA_NORMALIZED!GO170</f>
        <v>0</v>
      </c>
      <c r="GP170" s="95">
        <f>MASTER_DATA_NORMALIZED!GP170</f>
        <v>0</v>
      </c>
      <c r="GQ170" s="95">
        <f>MASTER_DATA_NORMALIZED!GQ170</f>
        <v>0</v>
      </c>
      <c r="GR170" s="95">
        <f>MASTER_DATA_NORMALIZED!GR170</f>
        <v>174.39909847495889</v>
      </c>
      <c r="GS170" s="95">
        <f>MASTER_DATA_NORMALIZED!GS170</f>
        <v>0</v>
      </c>
      <c r="GT170" s="95">
        <f>MASTER_DATA_NORMALIZED!GT170</f>
        <v>0</v>
      </c>
      <c r="GU170" s="95">
        <f>MASTER_DATA_NORMALIZED!GU170</f>
        <v>0</v>
      </c>
      <c r="GV170" s="95">
        <f>MASTER_DATA_NORMALIZED!GV170</f>
        <v>158.24078226327995</v>
      </c>
      <c r="GW170" s="95" t="e">
        <f>MASTER_DATA_NORMALIZED!GW170</f>
        <v>#REF!</v>
      </c>
      <c r="GX170" s="95" t="e">
        <f>MASTER_DATA_NORMALIZED!GX170</f>
        <v>#REF!</v>
      </c>
      <c r="GY170" s="95" t="e">
        <f>MASTER_DATA_NORMALIZED!GY170</f>
        <v>#REF!</v>
      </c>
    </row>
    <row r="171" spans="2:207" s="25" customFormat="1" ht="17.25" hidden="1" outlineLevel="1" x14ac:dyDescent="0.3">
      <c r="B171" s="183">
        <f t="shared" si="14"/>
        <v>30</v>
      </c>
      <c r="C171" s="51">
        <f t="shared" si="15"/>
        <v>39</v>
      </c>
      <c r="D171" s="75"/>
      <c r="E171" s="51">
        <v>39</v>
      </c>
      <c r="F171" s="51"/>
      <c r="G171" s="76"/>
      <c r="H171" s="37" t="s">
        <v>145</v>
      </c>
      <c r="I171" s="96">
        <f>MASTER_DATA_NORMALIZED!I164</f>
        <v>0</v>
      </c>
      <c r="J171" s="96">
        <f>MASTER_DATA_NORMALIZED!J164</f>
        <v>0</v>
      </c>
      <c r="K171" s="96">
        <f>MASTER_DATA_NORMALIZED!K164</f>
        <v>0</v>
      </c>
      <c r="L171" s="96">
        <f>MASTER_DATA_NORMALIZED!L171</f>
        <v>0</v>
      </c>
      <c r="M171" s="96">
        <f>MASTER_DATA_NORMALIZED!M171</f>
        <v>0</v>
      </c>
      <c r="N171" s="96">
        <f>MASTER_DATA_NORMALIZED!N171</f>
        <v>0</v>
      </c>
      <c r="O171" s="96">
        <f>MASTER_DATA_NORMALIZED!O171</f>
        <v>0</v>
      </c>
      <c r="P171" s="96">
        <f>MASTER_DATA_NORMALIZED!P171</f>
        <v>0</v>
      </c>
      <c r="Q171" s="96">
        <f>MASTER_DATA_NORMALIZED!Q171</f>
        <v>0</v>
      </c>
      <c r="R171" s="96">
        <f>MASTER_DATA_NORMALIZED!R171</f>
        <v>0</v>
      </c>
      <c r="S171" s="96">
        <f>MASTER_DATA_NORMALIZED!S171</f>
        <v>0</v>
      </c>
      <c r="T171" s="96">
        <f>MASTER_DATA_NORMALIZED!T171</f>
        <v>0</v>
      </c>
      <c r="U171" s="96">
        <f>MASTER_DATA_NORMALIZED!U171</f>
        <v>0</v>
      </c>
      <c r="V171" s="96">
        <f>MASTER_DATA_NORMALIZED!V171</f>
        <v>0</v>
      </c>
      <c r="W171" s="96">
        <f>MASTER_DATA_NORMALIZED!W171</f>
        <v>0</v>
      </c>
      <c r="X171" s="96">
        <f>MASTER_DATA_NORMALIZED!X171</f>
        <v>0</v>
      </c>
      <c r="Y171" s="96">
        <f>MASTER_DATA_NORMALIZED!Y171</f>
        <v>0</v>
      </c>
      <c r="Z171" s="96">
        <f>MASTER_DATA_NORMALIZED!Z171</f>
        <v>0</v>
      </c>
      <c r="AA171" s="96">
        <f>MASTER_DATA_NORMALIZED!AA171</f>
        <v>0</v>
      </c>
      <c r="AB171" s="96">
        <f>MASTER_DATA_NORMALIZED!AB171</f>
        <v>0</v>
      </c>
      <c r="AC171" s="96">
        <f>MASTER_DATA_NORMALIZED!AC171</f>
        <v>0</v>
      </c>
      <c r="AD171" s="96">
        <f>MASTER_DATA_NORMALIZED!AD171</f>
        <v>0</v>
      </c>
      <c r="AE171" s="96">
        <f>MASTER_DATA_NORMALIZED!AE171</f>
        <v>0</v>
      </c>
      <c r="AF171" s="96">
        <f>MASTER_DATA_NORMALIZED!AF171</f>
        <v>0</v>
      </c>
      <c r="AG171" s="96">
        <f>MASTER_DATA_NORMALIZED!AG171</f>
        <v>0</v>
      </c>
      <c r="AH171" s="96">
        <f>MASTER_DATA_NORMALIZED!AH171</f>
        <v>0</v>
      </c>
      <c r="AI171" s="96">
        <f>MASTER_DATA_NORMALIZED!AI171</f>
        <v>0</v>
      </c>
      <c r="AJ171" s="96">
        <f>MASTER_DATA_NORMALIZED!AJ171</f>
        <v>0</v>
      </c>
      <c r="AK171" s="96">
        <f>MASTER_DATA_NORMALIZED!AK171</f>
        <v>0</v>
      </c>
      <c r="AL171" s="96">
        <f>MASTER_DATA_NORMALIZED!AL171</f>
        <v>0</v>
      </c>
      <c r="AM171" s="96">
        <f>MASTER_DATA_NORMALIZED!AM171</f>
        <v>0</v>
      </c>
      <c r="AN171" s="96">
        <f>MASTER_DATA_NORMALIZED!AN171</f>
        <v>0</v>
      </c>
      <c r="AO171" s="96">
        <f>MASTER_DATA_NORMALIZED!AO171</f>
        <v>0</v>
      </c>
      <c r="AP171" s="96">
        <f>MASTER_DATA_NORMALIZED!AP171</f>
        <v>0</v>
      </c>
      <c r="AQ171" s="96">
        <f>MASTER_DATA_NORMALIZED!AQ171</f>
        <v>0</v>
      </c>
      <c r="AR171" s="96">
        <f>MASTER_DATA_NORMALIZED!AR171</f>
        <v>0</v>
      </c>
      <c r="AS171" s="96">
        <f>MASTER_DATA_NORMALIZED!AS171</f>
        <v>0</v>
      </c>
      <c r="AT171" s="96">
        <f>MASTER_DATA_NORMALIZED!AT171</f>
        <v>0</v>
      </c>
      <c r="AU171" s="96">
        <f>MASTER_DATA_NORMALIZED!AU171</f>
        <v>0</v>
      </c>
      <c r="AV171" s="96">
        <f>MASTER_DATA_NORMALIZED!AV171</f>
        <v>0</v>
      </c>
      <c r="AW171" s="96">
        <f>MASTER_DATA_NORMALIZED!AW171</f>
        <v>0</v>
      </c>
      <c r="AX171" s="96">
        <f>MASTER_DATA_NORMALIZED!AX171</f>
        <v>0</v>
      </c>
      <c r="AY171" s="96">
        <f>MASTER_DATA_NORMALIZED!AY171</f>
        <v>0</v>
      </c>
      <c r="AZ171" s="96">
        <f>MASTER_DATA_NORMALIZED!AZ171</f>
        <v>0</v>
      </c>
      <c r="BA171" s="96">
        <f>MASTER_DATA_NORMALIZED!BA171</f>
        <v>0</v>
      </c>
      <c r="BB171" s="96">
        <f>MASTER_DATA_NORMALIZED!BB171</f>
        <v>0</v>
      </c>
      <c r="BC171" s="96">
        <f>MASTER_DATA_NORMALIZED!BC171</f>
        <v>0</v>
      </c>
      <c r="BD171" s="96">
        <f>MASTER_DATA_NORMALIZED!BD171</f>
        <v>0</v>
      </c>
      <c r="BE171" s="96">
        <f>MASTER_DATA_NORMALIZED!BE171</f>
        <v>0</v>
      </c>
      <c r="BF171" s="96">
        <f>MASTER_DATA_NORMALIZED!BF171</f>
        <v>0</v>
      </c>
      <c r="BG171" s="96">
        <f>MASTER_DATA_NORMALIZED!BG171</f>
        <v>0</v>
      </c>
      <c r="BH171" s="96">
        <f>MASTER_DATA_NORMALIZED!BH171</f>
        <v>0</v>
      </c>
      <c r="BI171" s="96">
        <f>MASTER_DATA_NORMALIZED!BI171</f>
        <v>0</v>
      </c>
      <c r="BJ171" s="96">
        <f>MASTER_DATA_NORMALIZED!BJ171</f>
        <v>0</v>
      </c>
      <c r="BK171" s="96">
        <f>MASTER_DATA_NORMALIZED!BK171</f>
        <v>0</v>
      </c>
      <c r="BL171" s="96">
        <f>MASTER_DATA_NORMALIZED!BL171</f>
        <v>0</v>
      </c>
      <c r="BM171" s="96">
        <f>MASTER_DATA_NORMALIZED!BM171</f>
        <v>0</v>
      </c>
      <c r="BN171" s="96">
        <f>MASTER_DATA_NORMALIZED!BN171</f>
        <v>0</v>
      </c>
      <c r="BO171" s="96">
        <f>MASTER_DATA_NORMALIZED!BO171</f>
        <v>0</v>
      </c>
      <c r="BP171" s="96">
        <f>MASTER_DATA_NORMALIZED!BP171</f>
        <v>0</v>
      </c>
      <c r="BQ171" s="96">
        <f>MASTER_DATA_NORMALIZED!BQ171</f>
        <v>0</v>
      </c>
      <c r="BR171" s="96">
        <f>MASTER_DATA_NORMALIZED!BR171</f>
        <v>0</v>
      </c>
      <c r="BS171" s="96">
        <f>MASTER_DATA_NORMALIZED!BS171</f>
        <v>0</v>
      </c>
      <c r="BT171" s="96">
        <f>MASTER_DATA_NORMALIZED!BT171</f>
        <v>0</v>
      </c>
      <c r="BU171" s="96">
        <f>MASTER_DATA_NORMALIZED!BU171</f>
        <v>0</v>
      </c>
      <c r="BV171" s="96">
        <f>MASTER_DATA_NORMALIZED!BV171</f>
        <v>0</v>
      </c>
      <c r="BW171" s="96">
        <f>MASTER_DATA_NORMALIZED!BW171</f>
        <v>0</v>
      </c>
      <c r="BX171" s="96">
        <f>MASTER_DATA_NORMALIZED!BX171</f>
        <v>0</v>
      </c>
      <c r="BY171" s="96">
        <f>MASTER_DATA_NORMALIZED!BY171</f>
        <v>0</v>
      </c>
      <c r="BZ171" s="96">
        <f>MASTER_DATA_NORMALIZED!BZ171</f>
        <v>0</v>
      </c>
      <c r="CA171" s="96">
        <f>MASTER_DATA_NORMALIZED!CA171</f>
        <v>0</v>
      </c>
      <c r="CB171" s="96">
        <f>MASTER_DATA_NORMALIZED!CB171</f>
        <v>0</v>
      </c>
      <c r="CC171" s="96">
        <f>MASTER_DATA_NORMALIZED!CC171</f>
        <v>0</v>
      </c>
      <c r="CD171" s="96">
        <f>MASTER_DATA_NORMALIZED!CD171</f>
        <v>0</v>
      </c>
      <c r="CE171" s="96">
        <f>MASTER_DATA_NORMALIZED!CE171</f>
        <v>0</v>
      </c>
      <c r="CF171" s="96">
        <f>MASTER_DATA_NORMALIZED!CF171</f>
        <v>0</v>
      </c>
      <c r="CG171" s="96">
        <f>MASTER_DATA_NORMALIZED!CG171</f>
        <v>0</v>
      </c>
      <c r="CH171" s="96">
        <f>MASTER_DATA_NORMALIZED!CH171</f>
        <v>0</v>
      </c>
      <c r="CI171" s="96">
        <f>MASTER_DATA_NORMALIZED!CI171</f>
        <v>0</v>
      </c>
      <c r="CJ171" s="96">
        <f>MASTER_DATA_NORMALIZED!CJ171</f>
        <v>0</v>
      </c>
      <c r="CK171" s="96">
        <f>MASTER_DATA_NORMALIZED!CK171</f>
        <v>0</v>
      </c>
      <c r="CL171" s="96">
        <f>MASTER_DATA_NORMALIZED!CL171</f>
        <v>0</v>
      </c>
      <c r="CM171" s="96">
        <f>MASTER_DATA_NORMALIZED!CM171</f>
        <v>0</v>
      </c>
      <c r="CN171" s="96">
        <f>MASTER_DATA_NORMALIZED!CN171</f>
        <v>0</v>
      </c>
      <c r="CO171" s="96">
        <f>MASTER_DATA_NORMALIZED!CO171</f>
        <v>0</v>
      </c>
      <c r="CP171" s="96">
        <f>MASTER_DATA_NORMALIZED!CP171</f>
        <v>0</v>
      </c>
      <c r="CQ171" s="96">
        <f>MASTER_DATA_NORMALIZED!CQ171</f>
        <v>0</v>
      </c>
      <c r="CR171" s="96">
        <f>MASTER_DATA_NORMALIZED!CR171</f>
        <v>0</v>
      </c>
      <c r="CS171" s="96">
        <f>MASTER_DATA_NORMALIZED!CS171</f>
        <v>0</v>
      </c>
      <c r="CT171" s="96">
        <f>MASTER_DATA_NORMALIZED!CT171</f>
        <v>0</v>
      </c>
      <c r="CU171" s="96">
        <f>MASTER_DATA_NORMALIZED!CU171</f>
        <v>0</v>
      </c>
      <c r="CV171" s="96">
        <f>MASTER_DATA_NORMALIZED!CV171</f>
        <v>0</v>
      </c>
      <c r="CW171" s="96">
        <f>MASTER_DATA_NORMALIZED!CW171</f>
        <v>0</v>
      </c>
      <c r="CX171" s="96">
        <f>MASTER_DATA_NORMALIZED!CX171</f>
        <v>0</v>
      </c>
      <c r="CY171" s="96">
        <f>MASTER_DATA_NORMALIZED!CY171</f>
        <v>0</v>
      </c>
      <c r="CZ171" s="96">
        <f>MASTER_DATA_NORMALIZED!CZ171</f>
        <v>0</v>
      </c>
      <c r="DA171" s="96" t="e">
        <f>MASTER_DATA_NORMALIZED!DA171</f>
        <v>#DIV/0!</v>
      </c>
      <c r="DB171" s="96" t="e">
        <f>MASTER_DATA_NORMALIZED!DB171</f>
        <v>#DIV/0!</v>
      </c>
      <c r="DC171" s="96" t="e">
        <f>MASTER_DATA_NORMALIZED!DC171</f>
        <v>#DIV/0!</v>
      </c>
      <c r="DD171" s="96" t="e">
        <f>MASTER_DATA_NORMALIZED!DD171</f>
        <v>#N/A</v>
      </c>
      <c r="DE171" s="96">
        <f>MASTER_DATA_NORMALIZED!DE171</f>
        <v>0</v>
      </c>
      <c r="DF171" s="96">
        <f>MASTER_DATA_NORMALIZED!DF171</f>
        <v>0</v>
      </c>
      <c r="DG171" s="96">
        <f>MASTER_DATA_NORMALIZED!DG171</f>
        <v>0</v>
      </c>
      <c r="DH171" s="96">
        <f>MASTER_DATA_NORMALIZED!DH171</f>
        <v>309.34830510889941</v>
      </c>
      <c r="DI171" s="96">
        <f>MASTER_DATA_NORMALIZED!DI171</f>
        <v>0</v>
      </c>
      <c r="DJ171" s="96">
        <f>MASTER_DATA_NORMALIZED!DJ171</f>
        <v>0</v>
      </c>
      <c r="DK171" s="96">
        <f>MASTER_DATA_NORMALIZED!DK171</f>
        <v>0</v>
      </c>
      <c r="DL171" s="96">
        <f>MASTER_DATA_NORMALIZED!DL171</f>
        <v>244.85462066778089</v>
      </c>
      <c r="DM171" s="96">
        <f>MASTER_DATA_NORMALIZED!DM171</f>
        <v>0</v>
      </c>
      <c r="DN171" s="96">
        <f>MASTER_DATA_NORMALIZED!DN171</f>
        <v>0</v>
      </c>
      <c r="DO171" s="96">
        <f>MASTER_DATA_NORMALIZED!DO171</f>
        <v>0</v>
      </c>
      <c r="DP171" s="96">
        <f>MASTER_DATA_NORMALIZED!DP171</f>
        <v>203.91343919658627</v>
      </c>
      <c r="DQ171" s="96">
        <f>MASTER_DATA_NORMALIZED!DQ171</f>
        <v>0</v>
      </c>
      <c r="DR171" s="96">
        <f>MASTER_DATA_NORMALIZED!DR171</f>
        <v>0</v>
      </c>
      <c r="DS171" s="96">
        <f>MASTER_DATA_NORMALIZED!DS171</f>
        <v>0</v>
      </c>
      <c r="DT171" s="96">
        <f>MASTER_DATA_NORMALIZED!DT171</f>
        <v>180.16341558428897</v>
      </c>
      <c r="DU171" s="96">
        <f>MASTER_DATA_NORMALIZED!DU171</f>
        <v>0</v>
      </c>
      <c r="DV171" s="96">
        <f>MASTER_DATA_NORMALIZED!DV171</f>
        <v>0</v>
      </c>
      <c r="DW171" s="96">
        <f>MASTER_DATA_NORMALIZED!DW171</f>
        <v>0</v>
      </c>
      <c r="DX171" s="96">
        <f>MASTER_DATA_NORMALIZED!DX171</f>
        <v>162.99714403976094</v>
      </c>
      <c r="DY171" s="96">
        <f>MASTER_DATA_NORMALIZED!DY171</f>
        <v>0</v>
      </c>
      <c r="DZ171" s="96">
        <f>MASTER_DATA_NORMALIZED!DZ171</f>
        <v>0</v>
      </c>
      <c r="EA171" s="96">
        <f>MASTER_DATA_NORMALIZED!EA171</f>
        <v>0</v>
      </c>
      <c r="EB171" s="96">
        <f>MASTER_DATA_NORMALIZED!EB171</f>
        <v>158.5197506065409</v>
      </c>
      <c r="EC171" s="96" t="e">
        <f>MASTER_DATA_NORMALIZED!EC171</f>
        <v>#DIV/0!</v>
      </c>
      <c r="ED171" s="96" t="e">
        <f>MASTER_DATA_NORMALIZED!ED171</f>
        <v>#DIV/0!</v>
      </c>
      <c r="EE171" s="96" t="e">
        <f>MASTER_DATA_NORMALIZED!EE171</f>
        <v>#DIV/0!</v>
      </c>
      <c r="EF171" s="96" t="e">
        <f>MASTER_DATA_NORMALIZED!EF171</f>
        <v>#VALUE!</v>
      </c>
      <c r="EG171" s="96">
        <f>MASTER_DATA_NORMALIZED!EG171</f>
        <v>0</v>
      </c>
      <c r="EH171" s="96">
        <f>MASTER_DATA_NORMALIZED!EH171</f>
        <v>0</v>
      </c>
      <c r="EI171" s="96">
        <f>MASTER_DATA_NORMALIZED!EI171</f>
        <v>0</v>
      </c>
      <c r="EJ171" s="96">
        <f>MASTER_DATA_NORMALIZED!EJ171</f>
        <v>0</v>
      </c>
      <c r="EK171" s="96">
        <f>MASTER_DATA_NORMALIZED!EK171</f>
        <v>0</v>
      </c>
      <c r="EL171" s="96">
        <f>MASTER_DATA_NORMALIZED!EL171</f>
        <v>0</v>
      </c>
      <c r="EM171" s="96">
        <f>MASTER_DATA_NORMALIZED!EM171</f>
        <v>0</v>
      </c>
      <c r="EN171" s="96">
        <f>MASTER_DATA_NORMALIZED!EN171</f>
        <v>1461.7692117617989</v>
      </c>
      <c r="EO171" s="96">
        <f>MASTER_DATA_NORMALIZED!EO171</f>
        <v>0</v>
      </c>
      <c r="EP171" s="96">
        <f>MASTER_DATA_NORMALIZED!EP171</f>
        <v>0</v>
      </c>
      <c r="EQ171" s="96">
        <f>MASTER_DATA_NORMALIZED!EQ171</f>
        <v>0</v>
      </c>
      <c r="ER171" s="96">
        <f>MASTER_DATA_NORMALIZED!ER171</f>
        <v>0</v>
      </c>
      <c r="ES171" s="96">
        <f>MASTER_DATA_NORMALIZED!ES171</f>
        <v>0</v>
      </c>
      <c r="ET171" s="96">
        <f>MASTER_DATA_NORMALIZED!ET171</f>
        <v>0</v>
      </c>
      <c r="EU171" s="96">
        <f>MASTER_DATA_NORMALIZED!EU171</f>
        <v>0</v>
      </c>
      <c r="EV171" s="96">
        <f>MASTER_DATA_NORMALIZED!EV171</f>
        <v>0</v>
      </c>
      <c r="EW171" s="96">
        <f>MASTER_DATA_NORMALIZED!EW171</f>
        <v>0</v>
      </c>
      <c r="EX171" s="96">
        <f>MASTER_DATA_NORMALIZED!EX171</f>
        <v>0</v>
      </c>
      <c r="EY171" s="96">
        <f>MASTER_DATA_NORMALIZED!EY171</f>
        <v>0</v>
      </c>
      <c r="EZ171" s="96">
        <f>MASTER_DATA_NORMALIZED!EZ171</f>
        <v>0</v>
      </c>
      <c r="FA171" s="96">
        <f>MASTER_DATA_NORMALIZED!FA171</f>
        <v>0</v>
      </c>
      <c r="FB171" s="96">
        <f>MASTER_DATA_NORMALIZED!FB171</f>
        <v>0</v>
      </c>
      <c r="FC171" s="96">
        <f>MASTER_DATA_NORMALIZED!FC171</f>
        <v>0</v>
      </c>
      <c r="FD171" s="96">
        <f>MASTER_DATA_NORMALIZED!FD171</f>
        <v>0</v>
      </c>
      <c r="FE171" s="96">
        <f>MASTER_DATA_NORMALIZED!FE171</f>
        <v>0</v>
      </c>
      <c r="FF171" s="96">
        <f>MASTER_DATA_NORMALIZED!FF171</f>
        <v>0</v>
      </c>
      <c r="FG171" s="96">
        <f>MASTER_DATA_NORMALIZED!FG171</f>
        <v>0</v>
      </c>
      <c r="FH171" s="96">
        <f>MASTER_DATA_NORMALIZED!FH171</f>
        <v>0</v>
      </c>
      <c r="FI171" s="96">
        <f>MASTER_DATA_NORMALIZED!FI171</f>
        <v>0</v>
      </c>
      <c r="FJ171" s="96">
        <f>MASTER_DATA_NORMALIZED!FJ171</f>
        <v>0</v>
      </c>
      <c r="FK171" s="96">
        <f>MASTER_DATA_NORMALIZED!FK171</f>
        <v>0</v>
      </c>
      <c r="FL171" s="96">
        <f>MASTER_DATA_NORMALIZED!FL171</f>
        <v>0</v>
      </c>
      <c r="FM171" s="96">
        <f>MASTER_DATA_NORMALIZED!FM171</f>
        <v>0</v>
      </c>
      <c r="FN171" s="96">
        <f>MASTER_DATA_NORMALIZED!FN171</f>
        <v>0</v>
      </c>
      <c r="FO171" s="96">
        <f>MASTER_DATA_NORMALIZED!FO171</f>
        <v>0</v>
      </c>
      <c r="FP171" s="96">
        <f>MASTER_DATA_NORMALIZED!FP171</f>
        <v>0</v>
      </c>
      <c r="FQ171" s="96">
        <f>MASTER_DATA_NORMALIZED!FQ171</f>
        <v>0</v>
      </c>
      <c r="FR171" s="96">
        <f>MASTER_DATA_NORMALIZED!FR171</f>
        <v>0</v>
      </c>
      <c r="FS171" s="96">
        <f>MASTER_DATA_NORMALIZED!FS171</f>
        <v>0</v>
      </c>
      <c r="FT171" s="96">
        <f>MASTER_DATA_NORMALIZED!FT171</f>
        <v>0</v>
      </c>
      <c r="FU171" s="96">
        <f>MASTER_DATA_NORMALIZED!FU171</f>
        <v>0</v>
      </c>
      <c r="FV171" s="96">
        <f>MASTER_DATA_NORMALIZED!FV171</f>
        <v>0</v>
      </c>
      <c r="FW171" s="96">
        <f>MASTER_DATA_NORMALIZED!FW171</f>
        <v>0</v>
      </c>
      <c r="FX171" s="96">
        <f>MASTER_DATA_NORMALIZED!FX171</f>
        <v>0</v>
      </c>
      <c r="FY171" s="96">
        <f>MASTER_DATA_NORMALIZED!FY171</f>
        <v>0</v>
      </c>
      <c r="FZ171" s="96">
        <f>MASTER_DATA_NORMALIZED!FZ171</f>
        <v>0</v>
      </c>
      <c r="GA171" s="96">
        <f>MASTER_DATA_NORMALIZED!GA171</f>
        <v>0</v>
      </c>
      <c r="GB171" s="96">
        <f>MASTER_DATA_NORMALIZED!GB171</f>
        <v>0</v>
      </c>
      <c r="GC171" s="96">
        <f>MASTER_DATA_NORMALIZED!GC171</f>
        <v>0</v>
      </c>
      <c r="GD171" s="96">
        <f>MASTER_DATA_NORMALIZED!GD171</f>
        <v>0</v>
      </c>
      <c r="GE171" s="96">
        <f>MASTER_DATA_NORMALIZED!GE171</f>
        <v>0</v>
      </c>
      <c r="GF171" s="96">
        <f>MASTER_DATA_NORMALIZED!GF171</f>
        <v>0</v>
      </c>
      <c r="GG171" s="96">
        <f>MASTER_DATA_NORMALIZED!GG171</f>
        <v>0</v>
      </c>
      <c r="GH171" s="96">
        <f>MASTER_DATA_NORMALIZED!GH171</f>
        <v>0</v>
      </c>
      <c r="GI171" s="96">
        <f>MASTER_DATA_NORMALIZED!GI171</f>
        <v>0</v>
      </c>
      <c r="GJ171" s="96">
        <f>MASTER_DATA_NORMALIZED!GJ171</f>
        <v>0</v>
      </c>
      <c r="GK171" s="96">
        <f>MASTER_DATA_NORMALIZED!GK171</f>
        <v>0</v>
      </c>
      <c r="GL171" s="96">
        <f>MASTER_DATA_NORMALIZED!GL171</f>
        <v>0</v>
      </c>
      <c r="GM171" s="96">
        <f>MASTER_DATA_NORMALIZED!GM171</f>
        <v>0</v>
      </c>
      <c r="GN171" s="96">
        <f>MASTER_DATA_NORMALIZED!GN171</f>
        <v>0</v>
      </c>
      <c r="GO171" s="96">
        <f>MASTER_DATA_NORMALIZED!GO171</f>
        <v>0</v>
      </c>
      <c r="GP171" s="96">
        <f>MASTER_DATA_NORMALIZED!GP171</f>
        <v>0</v>
      </c>
      <c r="GQ171" s="96">
        <f>MASTER_DATA_NORMALIZED!GQ171</f>
        <v>0</v>
      </c>
      <c r="GR171" s="96">
        <f>MASTER_DATA_NORMALIZED!GR171</f>
        <v>0</v>
      </c>
      <c r="GS171" s="96">
        <f>MASTER_DATA_NORMALIZED!GS171</f>
        <v>0</v>
      </c>
      <c r="GT171" s="96">
        <f>MASTER_DATA_NORMALIZED!GT171</f>
        <v>0</v>
      </c>
      <c r="GU171" s="96">
        <f>MASTER_DATA_NORMALIZED!GU171</f>
        <v>0</v>
      </c>
      <c r="GV171" s="96">
        <f>MASTER_DATA_NORMALIZED!GV171</f>
        <v>0</v>
      </c>
      <c r="GW171" s="96" t="e">
        <f>MASTER_DATA_NORMALIZED!GW171</f>
        <v>#REF!</v>
      </c>
      <c r="GX171" s="96" t="e">
        <f>MASTER_DATA_NORMALIZED!GX171</f>
        <v>#REF!</v>
      </c>
      <c r="GY171" s="96" t="e">
        <f>MASTER_DATA_NORMALIZED!GY171</f>
        <v>#REF!</v>
      </c>
    </row>
    <row r="172" spans="2:207" s="23" customFormat="1" ht="18.75" collapsed="1" x14ac:dyDescent="0.35">
      <c r="B172" s="182">
        <f t="shared" si="14"/>
        <v>40</v>
      </c>
      <c r="C172" s="53">
        <f t="shared" si="15"/>
        <v>40</v>
      </c>
      <c r="D172" s="73">
        <v>40</v>
      </c>
      <c r="E172" s="53"/>
      <c r="F172" s="53"/>
      <c r="G172" s="74"/>
      <c r="H172" s="38" t="s">
        <v>146</v>
      </c>
      <c r="I172" s="94">
        <f>SUM(I173,I174,I175)</f>
        <v>0</v>
      </c>
      <c r="J172" s="94">
        <f t="shared" ref="J172:BU172" si="17">SUM(J173,J174,J175)</f>
        <v>0</v>
      </c>
      <c r="K172" s="94">
        <f t="shared" si="17"/>
        <v>0</v>
      </c>
      <c r="L172" s="94">
        <f t="shared" si="17"/>
        <v>216.40484129786836</v>
      </c>
      <c r="M172" s="94">
        <f t="shared" si="17"/>
        <v>0</v>
      </c>
      <c r="N172" s="94">
        <f t="shared" si="17"/>
        <v>0</v>
      </c>
      <c r="O172" s="94">
        <f t="shared" si="17"/>
        <v>0</v>
      </c>
      <c r="P172" s="94">
        <f t="shared" si="17"/>
        <v>216.40484129786836</v>
      </c>
      <c r="Q172" s="94">
        <f t="shared" si="17"/>
        <v>0</v>
      </c>
      <c r="R172" s="94">
        <f t="shared" si="17"/>
        <v>0</v>
      </c>
      <c r="S172" s="94">
        <f t="shared" si="17"/>
        <v>0</v>
      </c>
      <c r="T172" s="94">
        <f t="shared" si="17"/>
        <v>216.40484129786836</v>
      </c>
      <c r="U172" s="94">
        <f t="shared" si="17"/>
        <v>0</v>
      </c>
      <c r="V172" s="94">
        <f t="shared" si="17"/>
        <v>0</v>
      </c>
      <c r="W172" s="94">
        <f t="shared" si="17"/>
        <v>0</v>
      </c>
      <c r="X172" s="94">
        <f t="shared" si="17"/>
        <v>216.40484129786836</v>
      </c>
      <c r="Y172" s="94">
        <f t="shared" si="17"/>
        <v>0</v>
      </c>
      <c r="Z172" s="94">
        <f t="shared" si="17"/>
        <v>0</v>
      </c>
      <c r="AA172" s="94">
        <f t="shared" si="17"/>
        <v>0</v>
      </c>
      <c r="AB172" s="94">
        <f t="shared" si="17"/>
        <v>216.40484129786836</v>
      </c>
      <c r="AC172" s="94">
        <f t="shared" si="17"/>
        <v>0</v>
      </c>
      <c r="AD172" s="94">
        <f t="shared" si="17"/>
        <v>0</v>
      </c>
      <c r="AE172" s="94">
        <f t="shared" si="17"/>
        <v>0</v>
      </c>
      <c r="AF172" s="94">
        <f t="shared" si="17"/>
        <v>216.40484129786836</v>
      </c>
      <c r="AG172" s="94">
        <f t="shared" si="17"/>
        <v>0</v>
      </c>
      <c r="AH172" s="94">
        <f t="shared" si="17"/>
        <v>0</v>
      </c>
      <c r="AI172" s="94">
        <f t="shared" si="17"/>
        <v>0</v>
      </c>
      <c r="AJ172" s="94">
        <f t="shared" si="17"/>
        <v>216.40484129786836</v>
      </c>
      <c r="AK172" s="94">
        <f t="shared" si="17"/>
        <v>0</v>
      </c>
      <c r="AL172" s="94">
        <f t="shared" si="17"/>
        <v>0</v>
      </c>
      <c r="AM172" s="94">
        <f t="shared" si="17"/>
        <v>0</v>
      </c>
      <c r="AN172" s="94">
        <f t="shared" si="17"/>
        <v>216.40484129786836</v>
      </c>
      <c r="AO172" s="94">
        <f t="shared" si="17"/>
        <v>0</v>
      </c>
      <c r="AP172" s="94">
        <f t="shared" si="17"/>
        <v>0</v>
      </c>
      <c r="AQ172" s="94">
        <f t="shared" si="17"/>
        <v>0</v>
      </c>
      <c r="AR172" s="94">
        <f t="shared" si="17"/>
        <v>216.40484129786836</v>
      </c>
      <c r="AS172" s="94">
        <f t="shared" si="17"/>
        <v>0</v>
      </c>
      <c r="AT172" s="94">
        <f t="shared" si="17"/>
        <v>0</v>
      </c>
      <c r="AU172" s="94">
        <f t="shared" si="17"/>
        <v>0</v>
      </c>
      <c r="AV172" s="94">
        <f t="shared" si="17"/>
        <v>216.40484129786836</v>
      </c>
      <c r="AW172" s="94">
        <f t="shared" si="17"/>
        <v>0</v>
      </c>
      <c r="AX172" s="94">
        <f t="shared" si="17"/>
        <v>0</v>
      </c>
      <c r="AY172" s="94">
        <f t="shared" si="17"/>
        <v>0</v>
      </c>
      <c r="AZ172" s="94">
        <f t="shared" si="17"/>
        <v>216.40484129786836</v>
      </c>
      <c r="BA172" s="94">
        <f t="shared" si="17"/>
        <v>0</v>
      </c>
      <c r="BB172" s="94">
        <f t="shared" si="17"/>
        <v>0</v>
      </c>
      <c r="BC172" s="94">
        <f t="shared" si="17"/>
        <v>0</v>
      </c>
      <c r="BD172" s="94">
        <f t="shared" si="17"/>
        <v>216.40484129786836</v>
      </c>
      <c r="BE172" s="94">
        <f t="shared" si="17"/>
        <v>0</v>
      </c>
      <c r="BF172" s="94">
        <f t="shared" si="17"/>
        <v>0</v>
      </c>
      <c r="BG172" s="94">
        <f t="shared" si="17"/>
        <v>0</v>
      </c>
      <c r="BH172" s="94">
        <f t="shared" si="17"/>
        <v>216.40484129786836</v>
      </c>
      <c r="BI172" s="94">
        <f t="shared" si="17"/>
        <v>0</v>
      </c>
      <c r="BJ172" s="94">
        <f t="shared" si="17"/>
        <v>0</v>
      </c>
      <c r="BK172" s="94">
        <f t="shared" si="17"/>
        <v>0</v>
      </c>
      <c r="BL172" s="94">
        <f t="shared" si="17"/>
        <v>216.40484129786836</v>
      </c>
      <c r="BM172" s="94">
        <f t="shared" si="17"/>
        <v>0</v>
      </c>
      <c r="BN172" s="94">
        <f t="shared" si="17"/>
        <v>0</v>
      </c>
      <c r="BO172" s="94">
        <f t="shared" si="17"/>
        <v>0</v>
      </c>
      <c r="BP172" s="94">
        <f t="shared" si="17"/>
        <v>216.40484129786836</v>
      </c>
      <c r="BQ172" s="94">
        <f t="shared" si="17"/>
        <v>0</v>
      </c>
      <c r="BR172" s="94">
        <f t="shared" si="17"/>
        <v>0</v>
      </c>
      <c r="BS172" s="94">
        <f t="shared" si="17"/>
        <v>0</v>
      </c>
      <c r="BT172" s="94">
        <f t="shared" si="17"/>
        <v>216.40484129786836</v>
      </c>
      <c r="BU172" s="94">
        <f t="shared" si="17"/>
        <v>0</v>
      </c>
      <c r="BV172" s="94">
        <f t="shared" ref="BV172:EG172" si="18">SUM(BV173,BV174,BV175)</f>
        <v>0</v>
      </c>
      <c r="BW172" s="94">
        <f t="shared" si="18"/>
        <v>0</v>
      </c>
      <c r="BX172" s="94">
        <f t="shared" si="18"/>
        <v>216.40484129786836</v>
      </c>
      <c r="BY172" s="94">
        <f t="shared" si="18"/>
        <v>0</v>
      </c>
      <c r="BZ172" s="94">
        <f t="shared" si="18"/>
        <v>0</v>
      </c>
      <c r="CA172" s="94">
        <f t="shared" si="18"/>
        <v>0</v>
      </c>
      <c r="CB172" s="94">
        <f t="shared" si="18"/>
        <v>216.40484129786836</v>
      </c>
      <c r="CC172" s="94">
        <f t="shared" si="18"/>
        <v>0</v>
      </c>
      <c r="CD172" s="94">
        <f t="shared" si="18"/>
        <v>0</v>
      </c>
      <c r="CE172" s="94">
        <f t="shared" si="18"/>
        <v>0</v>
      </c>
      <c r="CF172" s="94">
        <f t="shared" si="18"/>
        <v>216.40484129786836</v>
      </c>
      <c r="CG172" s="94">
        <f t="shared" si="18"/>
        <v>0</v>
      </c>
      <c r="CH172" s="94">
        <f t="shared" si="18"/>
        <v>0</v>
      </c>
      <c r="CI172" s="94">
        <f t="shared" si="18"/>
        <v>0</v>
      </c>
      <c r="CJ172" s="94">
        <f t="shared" si="18"/>
        <v>216.40484129786836</v>
      </c>
      <c r="CK172" s="94">
        <f t="shared" si="18"/>
        <v>0</v>
      </c>
      <c r="CL172" s="94">
        <f t="shared" si="18"/>
        <v>0</v>
      </c>
      <c r="CM172" s="94">
        <f t="shared" si="18"/>
        <v>0</v>
      </c>
      <c r="CN172" s="94">
        <f t="shared" si="18"/>
        <v>216.40484129786836</v>
      </c>
      <c r="CO172" s="94">
        <f t="shared" si="18"/>
        <v>0</v>
      </c>
      <c r="CP172" s="94">
        <f t="shared" si="18"/>
        <v>0</v>
      </c>
      <c r="CQ172" s="94">
        <f t="shared" si="18"/>
        <v>0</v>
      </c>
      <c r="CR172" s="94">
        <f t="shared" si="18"/>
        <v>216.40484129786836</v>
      </c>
      <c r="CS172" s="94">
        <f t="shared" si="18"/>
        <v>0</v>
      </c>
      <c r="CT172" s="94">
        <f t="shared" si="18"/>
        <v>0</v>
      </c>
      <c r="CU172" s="94">
        <f t="shared" si="18"/>
        <v>0</v>
      </c>
      <c r="CV172" s="94">
        <f t="shared" si="18"/>
        <v>216.40484129786836</v>
      </c>
      <c r="CW172" s="94">
        <f t="shared" si="18"/>
        <v>0</v>
      </c>
      <c r="CX172" s="94">
        <f t="shared" si="18"/>
        <v>0</v>
      </c>
      <c r="CY172" s="94">
        <f t="shared" si="18"/>
        <v>0</v>
      </c>
      <c r="CZ172" s="94">
        <f t="shared" si="18"/>
        <v>216.40484129786836</v>
      </c>
      <c r="DA172" s="94" t="e">
        <f t="shared" si="18"/>
        <v>#DIV/0!</v>
      </c>
      <c r="DB172" s="94" t="e">
        <f t="shared" si="18"/>
        <v>#DIV/0!</v>
      </c>
      <c r="DC172" s="94" t="e">
        <f t="shared" si="18"/>
        <v>#DIV/0!</v>
      </c>
      <c r="DD172" s="94" t="e">
        <f t="shared" si="18"/>
        <v>#N/A</v>
      </c>
      <c r="DE172" s="94">
        <f t="shared" si="18"/>
        <v>0</v>
      </c>
      <c r="DF172" s="94">
        <f t="shared" si="18"/>
        <v>0</v>
      </c>
      <c r="DG172" s="94">
        <f t="shared" si="18"/>
        <v>0</v>
      </c>
      <c r="DH172" s="94">
        <f t="shared" si="18"/>
        <v>662.45096617029674</v>
      </c>
      <c r="DI172" s="94">
        <f t="shared" si="18"/>
        <v>0</v>
      </c>
      <c r="DJ172" s="94">
        <f t="shared" si="18"/>
        <v>0</v>
      </c>
      <c r="DK172" s="94">
        <f t="shared" si="18"/>
        <v>0</v>
      </c>
      <c r="DL172" s="94">
        <f t="shared" si="18"/>
        <v>351.46112353086488</v>
      </c>
      <c r="DM172" s="94">
        <f t="shared" si="18"/>
        <v>0</v>
      </c>
      <c r="DN172" s="94">
        <f t="shared" si="18"/>
        <v>0</v>
      </c>
      <c r="DO172" s="94">
        <f t="shared" si="18"/>
        <v>0</v>
      </c>
      <c r="DP172" s="94">
        <f t="shared" si="18"/>
        <v>232.77409067729099</v>
      </c>
      <c r="DQ172" s="94">
        <f t="shared" si="18"/>
        <v>0</v>
      </c>
      <c r="DR172" s="94">
        <f t="shared" si="18"/>
        <v>0</v>
      </c>
      <c r="DS172" s="94">
        <f t="shared" si="18"/>
        <v>0</v>
      </c>
      <c r="DT172" s="94">
        <f t="shared" si="18"/>
        <v>182.62676129371283</v>
      </c>
      <c r="DU172" s="94">
        <f t="shared" si="18"/>
        <v>0</v>
      </c>
      <c r="DV172" s="94">
        <f t="shared" si="18"/>
        <v>0</v>
      </c>
      <c r="DW172" s="94">
        <f t="shared" si="18"/>
        <v>0</v>
      </c>
      <c r="DX172" s="94">
        <f t="shared" si="18"/>
        <v>158.88451818434726</v>
      </c>
      <c r="DY172" s="94">
        <f t="shared" si="18"/>
        <v>0</v>
      </c>
      <c r="DZ172" s="94">
        <f t="shared" si="18"/>
        <v>0</v>
      </c>
      <c r="EA172" s="94">
        <f t="shared" si="18"/>
        <v>0</v>
      </c>
      <c r="EB172" s="94">
        <f t="shared" si="18"/>
        <v>154.03282092507317</v>
      </c>
      <c r="EC172" s="94" t="e">
        <f t="shared" si="18"/>
        <v>#DIV/0!</v>
      </c>
      <c r="ED172" s="94" t="e">
        <f t="shared" si="18"/>
        <v>#DIV/0!</v>
      </c>
      <c r="EE172" s="94" t="e">
        <f t="shared" si="18"/>
        <v>#DIV/0!</v>
      </c>
      <c r="EF172" s="94" t="e">
        <f t="shared" si="18"/>
        <v>#VALUE!</v>
      </c>
      <c r="EG172" s="94">
        <f t="shared" si="18"/>
        <v>0</v>
      </c>
      <c r="EH172" s="94">
        <f t="shared" ref="EH172:GS172" si="19">SUM(EH173,EH174,EH175)</f>
        <v>0</v>
      </c>
      <c r="EI172" s="94">
        <f t="shared" si="19"/>
        <v>0</v>
      </c>
      <c r="EJ172" s="94">
        <f t="shared" si="19"/>
        <v>216.40484129786836</v>
      </c>
      <c r="EK172" s="94">
        <f t="shared" si="19"/>
        <v>0</v>
      </c>
      <c r="EL172" s="94">
        <f t="shared" si="19"/>
        <v>0</v>
      </c>
      <c r="EM172" s="94">
        <f t="shared" si="19"/>
        <v>0</v>
      </c>
      <c r="EN172" s="94">
        <f t="shared" si="19"/>
        <v>216.40484129786836</v>
      </c>
      <c r="EO172" s="94">
        <f t="shared" si="19"/>
        <v>0</v>
      </c>
      <c r="EP172" s="94">
        <f t="shared" si="19"/>
        <v>0</v>
      </c>
      <c r="EQ172" s="94">
        <f t="shared" si="19"/>
        <v>0</v>
      </c>
      <c r="ER172" s="94">
        <f t="shared" si="19"/>
        <v>216.40484129786836</v>
      </c>
      <c r="ES172" s="94">
        <f t="shared" si="19"/>
        <v>0</v>
      </c>
      <c r="ET172" s="94">
        <f t="shared" si="19"/>
        <v>0</v>
      </c>
      <c r="EU172" s="94">
        <f t="shared" si="19"/>
        <v>0</v>
      </c>
      <c r="EV172" s="94">
        <f t="shared" si="19"/>
        <v>216.40484129786836</v>
      </c>
      <c r="EW172" s="94">
        <f t="shared" si="19"/>
        <v>0</v>
      </c>
      <c r="EX172" s="94">
        <f t="shared" si="19"/>
        <v>0</v>
      </c>
      <c r="EY172" s="94">
        <f t="shared" si="19"/>
        <v>0</v>
      </c>
      <c r="EZ172" s="94">
        <f t="shared" si="19"/>
        <v>110.14004710372619</v>
      </c>
      <c r="FA172" s="94">
        <f t="shared" si="19"/>
        <v>0</v>
      </c>
      <c r="FB172" s="94">
        <f t="shared" si="19"/>
        <v>0</v>
      </c>
      <c r="FC172" s="94">
        <f t="shared" si="19"/>
        <v>0</v>
      </c>
      <c r="FD172" s="94">
        <f t="shared" si="19"/>
        <v>107.56024975268701</v>
      </c>
      <c r="FE172" s="94">
        <f t="shared" si="19"/>
        <v>0</v>
      </c>
      <c r="FF172" s="94">
        <f t="shared" si="19"/>
        <v>0</v>
      </c>
      <c r="FG172" s="94">
        <f t="shared" si="19"/>
        <v>0</v>
      </c>
      <c r="FH172" s="94">
        <f t="shared" si="19"/>
        <v>104.98045240164782</v>
      </c>
      <c r="FI172" s="94">
        <f t="shared" si="19"/>
        <v>0</v>
      </c>
      <c r="FJ172" s="94">
        <f t="shared" si="19"/>
        <v>0</v>
      </c>
      <c r="FK172" s="94">
        <f t="shared" si="19"/>
        <v>0</v>
      </c>
      <c r="FL172" s="94">
        <f t="shared" si="19"/>
        <v>125.8768109450652</v>
      </c>
      <c r="FM172" s="94">
        <f t="shared" si="19"/>
        <v>0</v>
      </c>
      <c r="FN172" s="94">
        <f t="shared" si="19"/>
        <v>0</v>
      </c>
      <c r="FO172" s="94">
        <f t="shared" si="19"/>
        <v>0</v>
      </c>
      <c r="FP172" s="94">
        <f t="shared" si="19"/>
        <v>271.85630350493426</v>
      </c>
      <c r="FQ172" s="94">
        <f t="shared" si="19"/>
        <v>0</v>
      </c>
      <c r="FR172" s="94">
        <f t="shared" si="19"/>
        <v>0</v>
      </c>
      <c r="FS172" s="94">
        <f t="shared" si="19"/>
        <v>0</v>
      </c>
      <c r="FT172" s="94">
        <f t="shared" si="19"/>
        <v>254.86285595098616</v>
      </c>
      <c r="FU172" s="94">
        <f t="shared" si="19"/>
        <v>0</v>
      </c>
      <c r="FV172" s="94">
        <f t="shared" si="19"/>
        <v>0</v>
      </c>
      <c r="FW172" s="94">
        <f t="shared" si="19"/>
        <v>0</v>
      </c>
      <c r="FX172" s="94">
        <f t="shared" si="19"/>
        <v>189.45320313746774</v>
      </c>
      <c r="FY172" s="94">
        <f t="shared" si="19"/>
        <v>0</v>
      </c>
      <c r="FZ172" s="94">
        <f t="shared" si="19"/>
        <v>0</v>
      </c>
      <c r="GA172" s="94">
        <f t="shared" si="19"/>
        <v>0</v>
      </c>
      <c r="GB172" s="94">
        <f t="shared" si="19"/>
        <v>245.59106821290572</v>
      </c>
      <c r="GC172" s="94">
        <f t="shared" si="19"/>
        <v>0</v>
      </c>
      <c r="GD172" s="94">
        <f t="shared" si="19"/>
        <v>0</v>
      </c>
      <c r="GE172" s="94">
        <f t="shared" si="19"/>
        <v>0</v>
      </c>
      <c r="GF172" s="94">
        <f t="shared" si="19"/>
        <v>218.32606653276827</v>
      </c>
      <c r="GG172" s="94">
        <f t="shared" si="19"/>
        <v>0</v>
      </c>
      <c r="GH172" s="94">
        <f t="shared" si="19"/>
        <v>0</v>
      </c>
      <c r="GI172" s="94">
        <f t="shared" si="19"/>
        <v>0</v>
      </c>
      <c r="GJ172" s="94">
        <f t="shared" si="19"/>
        <v>169.74879950400464</v>
      </c>
      <c r="GK172" s="94">
        <f t="shared" si="19"/>
        <v>0</v>
      </c>
      <c r="GL172" s="94">
        <f t="shared" si="19"/>
        <v>0</v>
      </c>
      <c r="GM172" s="94">
        <f t="shared" si="19"/>
        <v>0</v>
      </c>
      <c r="GN172" s="94">
        <f t="shared" si="19"/>
        <v>218.3170049151214</v>
      </c>
      <c r="GO172" s="94">
        <f t="shared" si="19"/>
        <v>0</v>
      </c>
      <c r="GP172" s="94">
        <f t="shared" si="19"/>
        <v>0</v>
      </c>
      <c r="GQ172" s="94">
        <f t="shared" si="19"/>
        <v>0</v>
      </c>
      <c r="GR172" s="94">
        <f t="shared" si="19"/>
        <v>196.0428044751792</v>
      </c>
      <c r="GS172" s="94">
        <f t="shared" si="19"/>
        <v>0</v>
      </c>
      <c r="GT172" s="94">
        <f t="shared" ref="GT172:GY172" si="20">SUM(GT173,GT174,GT175)</f>
        <v>0</v>
      </c>
      <c r="GU172" s="94">
        <f t="shared" si="20"/>
        <v>0</v>
      </c>
      <c r="GV172" s="94">
        <f t="shared" si="20"/>
        <v>156.70603744141994</v>
      </c>
      <c r="GW172" s="94" t="e">
        <f t="shared" si="20"/>
        <v>#REF!</v>
      </c>
      <c r="GX172" s="94" t="e">
        <f t="shared" si="20"/>
        <v>#REF!</v>
      </c>
      <c r="GY172" s="94" t="e">
        <f t="shared" si="20"/>
        <v>#REF!</v>
      </c>
    </row>
    <row r="173" spans="2:207" s="25" customFormat="1" ht="17.25" hidden="1" outlineLevel="1" x14ac:dyDescent="0.3">
      <c r="B173" s="183">
        <f t="shared" si="14"/>
        <v>40</v>
      </c>
      <c r="C173" s="51">
        <f t="shared" si="15"/>
        <v>41</v>
      </c>
      <c r="D173" s="75"/>
      <c r="E173" s="51">
        <v>41</v>
      </c>
      <c r="F173" s="51"/>
      <c r="G173" s="76"/>
      <c r="H173" s="37" t="s">
        <v>147</v>
      </c>
      <c r="I173" s="96">
        <f>IF(AND(MASTER_DATA_NORMALIZED!I173=0,I$22=$L$22),VLOOKUP(MASTER_DATA_PROCESSED!$C173,Backend!$Q$9:$T$52,3,FALSE),MASTER_DATA_NORMALIZED!I173)</f>
        <v>0</v>
      </c>
      <c r="J173" s="96">
        <f>IF(AND(MASTER_DATA_NORMALIZED!J173=0,J$22=$L$22),VLOOKUP(MASTER_DATA_PROCESSED!$C173,Backend!$Q$9:$T$52,3,FALSE),MASTER_DATA_NORMALIZED!J173)</f>
        <v>0</v>
      </c>
      <c r="K173" s="96">
        <f>IF(AND(MASTER_DATA_NORMALIZED!K173=0,K$22=$L$22),VLOOKUP(MASTER_DATA_PROCESSED!$C173,Backend!$Q$9:$T$52,3,FALSE),MASTER_DATA_NORMALIZED!K173)</f>
        <v>0</v>
      </c>
      <c r="L173" s="96">
        <f>IF(AND(MASTER_DATA_NORMALIZED!L173=0,L$22=$L$22),VLOOKUP(MASTER_DATA_PROCESSED!$C173,Backend!$Q$9:$T$52,3,FALSE),MASTER_DATA_NORMALIZED!L173)</f>
        <v>134.64256505557319</v>
      </c>
      <c r="M173" s="96">
        <f>IF(AND(MASTER_DATA_NORMALIZED!M173=0,M$22=$L$22),VLOOKUP(MASTER_DATA_PROCESSED!$C173,Backend!$Q$9:$T$52,3,FALSE),MASTER_DATA_NORMALIZED!M173)</f>
        <v>0</v>
      </c>
      <c r="N173" s="96">
        <f>IF(AND(MASTER_DATA_NORMALIZED!N173=0,N$22=$L$22),VLOOKUP(MASTER_DATA_PROCESSED!$C173,Backend!$Q$9:$T$52,3,FALSE),MASTER_DATA_NORMALIZED!N173)</f>
        <v>0</v>
      </c>
      <c r="O173" s="96">
        <f>IF(AND(MASTER_DATA_NORMALIZED!O173=0,O$22=$L$22),VLOOKUP(MASTER_DATA_PROCESSED!$C173,Backend!$Q$9:$T$52,3,FALSE),MASTER_DATA_NORMALIZED!O173)</f>
        <v>0</v>
      </c>
      <c r="P173" s="96">
        <f>IF(AND(MASTER_DATA_NORMALIZED!P173=0,P$22=$L$22),VLOOKUP(MASTER_DATA_PROCESSED!$C173,Backend!$Q$9:$T$52,3,FALSE),MASTER_DATA_NORMALIZED!P173)</f>
        <v>134.64256505557319</v>
      </c>
      <c r="Q173" s="96">
        <f>IF(AND(MASTER_DATA_NORMALIZED!Q173=0,Q$22=$L$22),VLOOKUP(MASTER_DATA_PROCESSED!$C173,Backend!$Q$9:$T$52,3,FALSE),MASTER_DATA_NORMALIZED!Q173)</f>
        <v>0</v>
      </c>
      <c r="R173" s="96">
        <f>IF(AND(MASTER_DATA_NORMALIZED!R173=0,R$22=$L$22),VLOOKUP(MASTER_DATA_PROCESSED!$C173,Backend!$Q$9:$T$52,3,FALSE),MASTER_DATA_NORMALIZED!R173)</f>
        <v>0</v>
      </c>
      <c r="S173" s="96">
        <f>IF(AND(MASTER_DATA_NORMALIZED!S173=0,S$22=$L$22),VLOOKUP(MASTER_DATA_PROCESSED!$C173,Backend!$Q$9:$T$52,3,FALSE),MASTER_DATA_NORMALIZED!S173)</f>
        <v>0</v>
      </c>
      <c r="T173" s="96">
        <f>IF(AND(MASTER_DATA_NORMALIZED!T173=0,T$22=$L$22),VLOOKUP(MASTER_DATA_PROCESSED!$C173,Backend!$Q$9:$T$52,3,FALSE),MASTER_DATA_NORMALIZED!T173)</f>
        <v>134.64256505557319</v>
      </c>
      <c r="U173" s="96">
        <f>IF(AND(MASTER_DATA_NORMALIZED!U173=0,U$22=$L$22),VLOOKUP(MASTER_DATA_PROCESSED!$C173,Backend!$Q$9:$T$52,3,FALSE),MASTER_DATA_NORMALIZED!U173)</f>
        <v>0</v>
      </c>
      <c r="V173" s="96">
        <f>IF(AND(MASTER_DATA_NORMALIZED!V173=0,V$22=$L$22),VLOOKUP(MASTER_DATA_PROCESSED!$C173,Backend!$Q$9:$T$52,3,FALSE),MASTER_DATA_NORMALIZED!V173)</f>
        <v>0</v>
      </c>
      <c r="W173" s="96">
        <f>IF(AND(MASTER_DATA_NORMALIZED!W173=0,W$22=$L$22),VLOOKUP(MASTER_DATA_PROCESSED!$C173,Backend!$Q$9:$T$52,3,FALSE),MASTER_DATA_NORMALIZED!W173)</f>
        <v>0</v>
      </c>
      <c r="X173" s="96">
        <f>IF(AND(MASTER_DATA_NORMALIZED!X173=0,X$22=$L$22),VLOOKUP(MASTER_DATA_PROCESSED!$C173,Backend!$Q$9:$T$52,3,FALSE),MASTER_DATA_NORMALIZED!X173)</f>
        <v>134.64256505557319</v>
      </c>
      <c r="Y173" s="96">
        <f>IF(AND(MASTER_DATA_NORMALIZED!Y173=0,Y$22=$L$22),VLOOKUP(MASTER_DATA_PROCESSED!$C173,Backend!$Q$9:$T$52,3,FALSE),MASTER_DATA_NORMALIZED!Y173)</f>
        <v>0</v>
      </c>
      <c r="Z173" s="96">
        <f>IF(AND(MASTER_DATA_NORMALIZED!Z173=0,Z$22=$L$22),VLOOKUP(MASTER_DATA_PROCESSED!$C173,Backend!$Q$9:$T$52,3,FALSE),MASTER_DATA_NORMALIZED!Z173)</f>
        <v>0</v>
      </c>
      <c r="AA173" s="96">
        <f>IF(AND(MASTER_DATA_NORMALIZED!AA173=0,AA$22=$L$22),VLOOKUP(MASTER_DATA_PROCESSED!$C173,Backend!$Q$9:$T$52,3,FALSE),MASTER_DATA_NORMALIZED!AA173)</f>
        <v>0</v>
      </c>
      <c r="AB173" s="96">
        <f>IF(AND(MASTER_DATA_NORMALIZED!AB173=0,AB$22=$L$22),VLOOKUP(MASTER_DATA_PROCESSED!$C173,Backend!$Q$9:$T$52,3,FALSE),MASTER_DATA_NORMALIZED!AB173)</f>
        <v>134.64256505557319</v>
      </c>
      <c r="AC173" s="96">
        <f>IF(AND(MASTER_DATA_NORMALIZED!AC173=0,AC$22=$L$22),VLOOKUP(MASTER_DATA_PROCESSED!$C173,Backend!$Q$9:$T$52,3,FALSE),MASTER_DATA_NORMALIZED!AC173)</f>
        <v>0</v>
      </c>
      <c r="AD173" s="96">
        <f>IF(AND(MASTER_DATA_NORMALIZED!AD173=0,AD$22=$L$22),VLOOKUP(MASTER_DATA_PROCESSED!$C173,Backend!$Q$9:$T$52,3,FALSE),MASTER_DATA_NORMALIZED!AD173)</f>
        <v>0</v>
      </c>
      <c r="AE173" s="96">
        <f>IF(AND(MASTER_DATA_NORMALIZED!AE173=0,AE$22=$L$22),VLOOKUP(MASTER_DATA_PROCESSED!$C173,Backend!$Q$9:$T$52,3,FALSE),MASTER_DATA_NORMALIZED!AE173)</f>
        <v>0</v>
      </c>
      <c r="AF173" s="96">
        <f>IF(AND(MASTER_DATA_NORMALIZED!AF173=0,AF$22=$L$22),VLOOKUP(MASTER_DATA_PROCESSED!$C173,Backend!$Q$9:$T$52,3,FALSE),MASTER_DATA_NORMALIZED!AF173)</f>
        <v>134.64256505557319</v>
      </c>
      <c r="AG173" s="96">
        <f>IF(AND(MASTER_DATA_NORMALIZED!AG173=0,AG$22=$L$22),VLOOKUP(MASTER_DATA_PROCESSED!$C173,Backend!$Q$9:$T$52,3,FALSE),MASTER_DATA_NORMALIZED!AG173)</f>
        <v>0</v>
      </c>
      <c r="AH173" s="96">
        <f>IF(AND(MASTER_DATA_NORMALIZED!AH173=0,AH$22=$L$22),VLOOKUP(MASTER_DATA_PROCESSED!$C173,Backend!$Q$9:$T$52,3,FALSE),MASTER_DATA_NORMALIZED!AH173)</f>
        <v>0</v>
      </c>
      <c r="AI173" s="96">
        <f>IF(AND(MASTER_DATA_NORMALIZED!AI173=0,AI$22=$L$22),VLOOKUP(MASTER_DATA_PROCESSED!$C173,Backend!$Q$9:$T$52,3,FALSE),MASTER_DATA_NORMALIZED!AI173)</f>
        <v>0</v>
      </c>
      <c r="AJ173" s="96">
        <f>IF(AND(MASTER_DATA_NORMALIZED!AJ173=0,AJ$22=$L$22),VLOOKUP(MASTER_DATA_PROCESSED!$C173,Backend!$Q$9:$T$52,3,FALSE),MASTER_DATA_NORMALIZED!AJ173)</f>
        <v>134.64256505557319</v>
      </c>
      <c r="AK173" s="96">
        <f>IF(AND(MASTER_DATA_NORMALIZED!AK173=0,AK$22=$L$22),VLOOKUP(MASTER_DATA_PROCESSED!$C173,Backend!$Q$9:$T$52,3,FALSE),MASTER_DATA_NORMALIZED!AK173)</f>
        <v>0</v>
      </c>
      <c r="AL173" s="96">
        <f>IF(AND(MASTER_DATA_NORMALIZED!AL173=0,AL$22=$L$22),VLOOKUP(MASTER_DATA_PROCESSED!$C173,Backend!$Q$9:$T$52,3,FALSE),MASTER_DATA_NORMALIZED!AL173)</f>
        <v>0</v>
      </c>
      <c r="AM173" s="96">
        <f>IF(AND(MASTER_DATA_NORMALIZED!AM173=0,AM$22=$L$22),VLOOKUP(MASTER_DATA_PROCESSED!$C173,Backend!$Q$9:$T$52,3,FALSE),MASTER_DATA_NORMALIZED!AM173)</f>
        <v>0</v>
      </c>
      <c r="AN173" s="96">
        <f>IF(AND(MASTER_DATA_NORMALIZED!AN173=0,AN$22=$L$22),VLOOKUP(MASTER_DATA_PROCESSED!$C173,Backend!$Q$9:$T$52,3,FALSE),MASTER_DATA_NORMALIZED!AN173)</f>
        <v>134.64256505557319</v>
      </c>
      <c r="AO173" s="96">
        <f>IF(AND(MASTER_DATA_NORMALIZED!AO173=0,AO$22=$L$22),VLOOKUP(MASTER_DATA_PROCESSED!$C173,Backend!$Q$9:$T$52,3,FALSE),MASTER_DATA_NORMALIZED!AO173)</f>
        <v>0</v>
      </c>
      <c r="AP173" s="96">
        <f>IF(AND(MASTER_DATA_NORMALIZED!AP173=0,AP$22=$L$22),VLOOKUP(MASTER_DATA_PROCESSED!$C173,Backend!$Q$9:$T$52,3,FALSE),MASTER_DATA_NORMALIZED!AP173)</f>
        <v>0</v>
      </c>
      <c r="AQ173" s="96">
        <f>IF(AND(MASTER_DATA_NORMALIZED!AQ173=0,AQ$22=$L$22),VLOOKUP(MASTER_DATA_PROCESSED!$C173,Backend!$Q$9:$T$52,3,FALSE),MASTER_DATA_NORMALIZED!AQ173)</f>
        <v>0</v>
      </c>
      <c r="AR173" s="96">
        <f>IF(AND(MASTER_DATA_NORMALIZED!AR173=0,AR$22=$L$22),VLOOKUP(MASTER_DATA_PROCESSED!$C173,Backend!$Q$9:$T$52,3,FALSE),MASTER_DATA_NORMALIZED!AR173)</f>
        <v>134.64256505557319</v>
      </c>
      <c r="AS173" s="96">
        <f>IF(AND(MASTER_DATA_NORMALIZED!AS173=0,AS$22=$L$22),VLOOKUP(MASTER_DATA_PROCESSED!$C173,Backend!$Q$9:$T$52,3,FALSE),MASTER_DATA_NORMALIZED!AS173)</f>
        <v>0</v>
      </c>
      <c r="AT173" s="96">
        <f>IF(AND(MASTER_DATA_NORMALIZED!AT173=0,AT$22=$L$22),VLOOKUP(MASTER_DATA_PROCESSED!$C173,Backend!$Q$9:$T$52,3,FALSE),MASTER_DATA_NORMALIZED!AT173)</f>
        <v>0</v>
      </c>
      <c r="AU173" s="96">
        <f>IF(AND(MASTER_DATA_NORMALIZED!AU173=0,AU$22=$L$22),VLOOKUP(MASTER_DATA_PROCESSED!$C173,Backend!$Q$9:$T$52,3,FALSE),MASTER_DATA_NORMALIZED!AU173)</f>
        <v>0</v>
      </c>
      <c r="AV173" s="96">
        <f>IF(AND(MASTER_DATA_NORMALIZED!AV173=0,AV$22=$L$22),VLOOKUP(MASTER_DATA_PROCESSED!$C173,Backend!$Q$9:$T$52,3,FALSE),MASTER_DATA_NORMALIZED!AV173)</f>
        <v>134.64256505557319</v>
      </c>
      <c r="AW173" s="96">
        <f>IF(AND(MASTER_DATA_NORMALIZED!AW173=0,AW$22=$L$22),VLOOKUP(MASTER_DATA_PROCESSED!$C173,Backend!$Q$9:$T$52,3,FALSE),MASTER_DATA_NORMALIZED!AW173)</f>
        <v>0</v>
      </c>
      <c r="AX173" s="96">
        <f>IF(AND(MASTER_DATA_NORMALIZED!AX173=0,AX$22=$L$22),VLOOKUP(MASTER_DATA_PROCESSED!$C173,Backend!$Q$9:$T$52,3,FALSE),MASTER_DATA_NORMALIZED!AX173)</f>
        <v>0</v>
      </c>
      <c r="AY173" s="96">
        <f>IF(AND(MASTER_DATA_NORMALIZED!AY173=0,AY$22=$L$22),VLOOKUP(MASTER_DATA_PROCESSED!$C173,Backend!$Q$9:$T$52,3,FALSE),MASTER_DATA_NORMALIZED!AY173)</f>
        <v>0</v>
      </c>
      <c r="AZ173" s="96">
        <f>IF(AND(MASTER_DATA_NORMALIZED!AZ173=0,AZ$22=$L$22),VLOOKUP(MASTER_DATA_PROCESSED!$C173,Backend!$Q$9:$T$52,3,FALSE),MASTER_DATA_NORMALIZED!AZ173)</f>
        <v>134.64256505557319</v>
      </c>
      <c r="BA173" s="96">
        <f>IF(AND(MASTER_DATA_NORMALIZED!BA173=0,BA$22=$L$22),VLOOKUP(MASTER_DATA_PROCESSED!$C173,Backend!$Q$9:$T$52,3,FALSE),MASTER_DATA_NORMALIZED!BA173)</f>
        <v>0</v>
      </c>
      <c r="BB173" s="96">
        <f>IF(AND(MASTER_DATA_NORMALIZED!BB173=0,BB$22=$L$22),VLOOKUP(MASTER_DATA_PROCESSED!$C173,Backend!$Q$9:$T$52,3,FALSE),MASTER_DATA_NORMALIZED!BB173)</f>
        <v>0</v>
      </c>
      <c r="BC173" s="96">
        <f>IF(AND(MASTER_DATA_NORMALIZED!BC173=0,BC$22=$L$22),VLOOKUP(MASTER_DATA_PROCESSED!$C173,Backend!$Q$9:$T$52,3,FALSE),MASTER_DATA_NORMALIZED!BC173)</f>
        <v>0</v>
      </c>
      <c r="BD173" s="96">
        <f>IF(AND(MASTER_DATA_NORMALIZED!BD173=0,BD$22=$L$22),VLOOKUP(MASTER_DATA_PROCESSED!$C173,Backend!$Q$9:$T$52,3,FALSE),MASTER_DATA_NORMALIZED!BD173)</f>
        <v>134.64256505557319</v>
      </c>
      <c r="BE173" s="96">
        <f>IF(AND(MASTER_DATA_NORMALIZED!BE173=0,BE$22=$L$22),VLOOKUP(MASTER_DATA_PROCESSED!$C173,Backend!$Q$9:$T$52,3,FALSE),MASTER_DATA_NORMALIZED!BE173)</f>
        <v>0</v>
      </c>
      <c r="BF173" s="96">
        <f>IF(AND(MASTER_DATA_NORMALIZED!BF173=0,BF$22=$L$22),VLOOKUP(MASTER_DATA_PROCESSED!$C173,Backend!$Q$9:$T$52,3,FALSE),MASTER_DATA_NORMALIZED!BF173)</f>
        <v>0</v>
      </c>
      <c r="BG173" s="96">
        <f>IF(AND(MASTER_DATA_NORMALIZED!BG173=0,BG$22=$L$22),VLOOKUP(MASTER_DATA_PROCESSED!$C173,Backend!$Q$9:$T$52,3,FALSE),MASTER_DATA_NORMALIZED!BG173)</f>
        <v>0</v>
      </c>
      <c r="BH173" s="96">
        <f>IF(AND(MASTER_DATA_NORMALIZED!BH173=0,BH$22=$L$22),VLOOKUP(MASTER_DATA_PROCESSED!$C173,Backend!$Q$9:$T$52,3,FALSE),MASTER_DATA_NORMALIZED!BH173)</f>
        <v>134.64256505557319</v>
      </c>
      <c r="BI173" s="96">
        <f>IF(AND(MASTER_DATA_NORMALIZED!BI173=0,BI$22=$L$22),VLOOKUP(MASTER_DATA_PROCESSED!$C173,Backend!$Q$9:$T$52,3,FALSE),MASTER_DATA_NORMALIZED!BI173)</f>
        <v>0</v>
      </c>
      <c r="BJ173" s="96">
        <f>IF(AND(MASTER_DATA_NORMALIZED!BJ173=0,BJ$22=$L$22),VLOOKUP(MASTER_DATA_PROCESSED!$C173,Backend!$Q$9:$T$52,3,FALSE),MASTER_DATA_NORMALIZED!BJ173)</f>
        <v>0</v>
      </c>
      <c r="BK173" s="96">
        <f>IF(AND(MASTER_DATA_NORMALIZED!BK173=0,BK$22=$L$22),VLOOKUP(MASTER_DATA_PROCESSED!$C173,Backend!$Q$9:$T$52,3,FALSE),MASTER_DATA_NORMALIZED!BK173)</f>
        <v>0</v>
      </c>
      <c r="BL173" s="96">
        <f>IF(AND(MASTER_DATA_NORMALIZED!BL173=0,BL$22=$L$22),VLOOKUP(MASTER_DATA_PROCESSED!$C173,Backend!$Q$9:$T$52,3,FALSE),MASTER_DATA_NORMALIZED!BL173)</f>
        <v>134.64256505557319</v>
      </c>
      <c r="BM173" s="96">
        <f>IF(AND(MASTER_DATA_NORMALIZED!BM173=0,BM$22=$L$22),VLOOKUP(MASTER_DATA_PROCESSED!$C173,Backend!$Q$9:$T$52,3,FALSE),MASTER_DATA_NORMALIZED!BM173)</f>
        <v>0</v>
      </c>
      <c r="BN173" s="96">
        <f>IF(AND(MASTER_DATA_NORMALIZED!BN173=0,BN$22=$L$22),VLOOKUP(MASTER_DATA_PROCESSED!$C173,Backend!$Q$9:$T$52,3,FALSE),MASTER_DATA_NORMALIZED!BN173)</f>
        <v>0</v>
      </c>
      <c r="BO173" s="96">
        <f>IF(AND(MASTER_DATA_NORMALIZED!BO173=0,BO$22=$L$22),VLOOKUP(MASTER_DATA_PROCESSED!$C173,Backend!$Q$9:$T$52,3,FALSE),MASTER_DATA_NORMALIZED!BO173)</f>
        <v>0</v>
      </c>
      <c r="BP173" s="96">
        <f>IF(AND(MASTER_DATA_NORMALIZED!BP173=0,BP$22=$L$22),VLOOKUP(MASTER_DATA_PROCESSED!$C173,Backend!$Q$9:$T$52,3,FALSE),MASTER_DATA_NORMALIZED!BP173)</f>
        <v>134.64256505557319</v>
      </c>
      <c r="BQ173" s="96">
        <f>IF(AND(MASTER_DATA_NORMALIZED!BQ173=0,BQ$22=$L$22),VLOOKUP(MASTER_DATA_PROCESSED!$C173,Backend!$Q$9:$T$52,3,FALSE),MASTER_DATA_NORMALIZED!BQ173)</f>
        <v>0</v>
      </c>
      <c r="BR173" s="96">
        <f>IF(AND(MASTER_DATA_NORMALIZED!BR173=0,BR$22=$L$22),VLOOKUP(MASTER_DATA_PROCESSED!$C173,Backend!$Q$9:$T$52,3,FALSE),MASTER_DATA_NORMALIZED!BR173)</f>
        <v>0</v>
      </c>
      <c r="BS173" s="96">
        <f>IF(AND(MASTER_DATA_NORMALIZED!BS173=0,BS$22=$L$22),VLOOKUP(MASTER_DATA_PROCESSED!$C173,Backend!$Q$9:$T$52,3,FALSE),MASTER_DATA_NORMALIZED!BS173)</f>
        <v>0</v>
      </c>
      <c r="BT173" s="96">
        <f>IF(AND(MASTER_DATA_NORMALIZED!BT173=0,BT$22=$L$22),VLOOKUP(MASTER_DATA_PROCESSED!$C173,Backend!$Q$9:$T$52,3,FALSE),MASTER_DATA_NORMALIZED!BT173)</f>
        <v>134.64256505557319</v>
      </c>
      <c r="BU173" s="96">
        <f>IF(AND(MASTER_DATA_NORMALIZED!BU173=0,BU$22=$L$22),VLOOKUP(MASTER_DATA_PROCESSED!$C173,Backend!$Q$9:$T$52,3,FALSE),MASTER_DATA_NORMALIZED!BU173)</f>
        <v>0</v>
      </c>
      <c r="BV173" s="96">
        <f>IF(AND(MASTER_DATA_NORMALIZED!BV173=0,BV$22=$L$22),VLOOKUP(MASTER_DATA_PROCESSED!$C173,Backend!$Q$9:$T$52,3,FALSE),MASTER_DATA_NORMALIZED!BV173)</f>
        <v>0</v>
      </c>
      <c r="BW173" s="96">
        <f>IF(AND(MASTER_DATA_NORMALIZED!BW173=0,BW$22=$L$22),VLOOKUP(MASTER_DATA_PROCESSED!$C173,Backend!$Q$9:$T$52,3,FALSE),MASTER_DATA_NORMALIZED!BW173)</f>
        <v>0</v>
      </c>
      <c r="BX173" s="96">
        <f>IF(AND(MASTER_DATA_NORMALIZED!BX173=0,BX$22=$L$22),VLOOKUP(MASTER_DATA_PROCESSED!$C173,Backend!$Q$9:$T$52,3,FALSE),MASTER_DATA_NORMALIZED!BX173)</f>
        <v>134.64256505557319</v>
      </c>
      <c r="BY173" s="96">
        <f>IF(AND(MASTER_DATA_NORMALIZED!BY173=0,BY$22=$L$22),VLOOKUP(MASTER_DATA_PROCESSED!$C173,Backend!$Q$9:$T$52,3,FALSE),MASTER_DATA_NORMALIZED!BY173)</f>
        <v>0</v>
      </c>
      <c r="BZ173" s="96">
        <f>IF(AND(MASTER_DATA_NORMALIZED!BZ173=0,BZ$22=$L$22),VLOOKUP(MASTER_DATA_PROCESSED!$C173,Backend!$Q$9:$T$52,3,FALSE),MASTER_DATA_NORMALIZED!BZ173)</f>
        <v>0</v>
      </c>
      <c r="CA173" s="96">
        <f>IF(AND(MASTER_DATA_NORMALIZED!CA173=0,CA$22=$L$22),VLOOKUP(MASTER_DATA_PROCESSED!$C173,Backend!$Q$9:$T$52,3,FALSE),MASTER_DATA_NORMALIZED!CA173)</f>
        <v>0</v>
      </c>
      <c r="CB173" s="96">
        <f>IF(AND(MASTER_DATA_NORMALIZED!CB173=0,CB$22=$L$22),VLOOKUP(MASTER_DATA_PROCESSED!$C173,Backend!$Q$9:$T$52,3,FALSE),MASTER_DATA_NORMALIZED!CB173)</f>
        <v>134.64256505557319</v>
      </c>
      <c r="CC173" s="96">
        <f>IF(AND(MASTER_DATA_NORMALIZED!CC173=0,CC$22=$L$22),VLOOKUP(MASTER_DATA_PROCESSED!$C173,Backend!$Q$9:$T$52,3,FALSE),MASTER_DATA_NORMALIZED!CC173)</f>
        <v>0</v>
      </c>
      <c r="CD173" s="96">
        <f>IF(AND(MASTER_DATA_NORMALIZED!CD173=0,CD$22=$L$22),VLOOKUP(MASTER_DATA_PROCESSED!$C173,Backend!$Q$9:$T$52,3,FALSE),MASTER_DATA_NORMALIZED!CD173)</f>
        <v>0</v>
      </c>
      <c r="CE173" s="96">
        <f>IF(AND(MASTER_DATA_NORMALIZED!CE173=0,CE$22=$L$22),VLOOKUP(MASTER_DATA_PROCESSED!$C173,Backend!$Q$9:$T$52,3,FALSE),MASTER_DATA_NORMALIZED!CE173)</f>
        <v>0</v>
      </c>
      <c r="CF173" s="96">
        <f>IF(AND(MASTER_DATA_NORMALIZED!CF173=0,CF$22=$L$22),VLOOKUP(MASTER_DATA_PROCESSED!$C173,Backend!$Q$9:$T$52,3,FALSE),MASTER_DATA_NORMALIZED!CF173)</f>
        <v>134.64256505557319</v>
      </c>
      <c r="CG173" s="96">
        <f>IF(AND(MASTER_DATA_NORMALIZED!CG173=0,CG$22=$L$22),VLOOKUP(MASTER_DATA_PROCESSED!$C173,Backend!$Q$9:$T$52,3,FALSE),MASTER_DATA_NORMALIZED!CG173)</f>
        <v>0</v>
      </c>
      <c r="CH173" s="96">
        <f>IF(AND(MASTER_DATA_NORMALIZED!CH173=0,CH$22=$L$22),VLOOKUP(MASTER_DATA_PROCESSED!$C173,Backend!$Q$9:$T$52,3,FALSE),MASTER_DATA_NORMALIZED!CH173)</f>
        <v>0</v>
      </c>
      <c r="CI173" s="96">
        <f>IF(AND(MASTER_DATA_NORMALIZED!CI173=0,CI$22=$L$22),VLOOKUP(MASTER_DATA_PROCESSED!$C173,Backend!$Q$9:$T$52,3,FALSE),MASTER_DATA_NORMALIZED!CI173)</f>
        <v>0</v>
      </c>
      <c r="CJ173" s="96">
        <f>IF(AND(MASTER_DATA_NORMALIZED!CJ173=0,CJ$22=$L$22),VLOOKUP(MASTER_DATA_PROCESSED!$C173,Backend!$Q$9:$T$52,3,FALSE),MASTER_DATA_NORMALIZED!CJ173)</f>
        <v>134.64256505557319</v>
      </c>
      <c r="CK173" s="96">
        <f>IF(AND(MASTER_DATA_NORMALIZED!CK173=0,CK$22=$L$22),VLOOKUP(MASTER_DATA_PROCESSED!$C173,Backend!$Q$9:$T$52,3,FALSE),MASTER_DATA_NORMALIZED!CK173)</f>
        <v>0</v>
      </c>
      <c r="CL173" s="96">
        <f>IF(AND(MASTER_DATA_NORMALIZED!CL173=0,CL$22=$L$22),VLOOKUP(MASTER_DATA_PROCESSED!$C173,Backend!$Q$9:$T$52,3,FALSE),MASTER_DATA_NORMALIZED!CL173)</f>
        <v>0</v>
      </c>
      <c r="CM173" s="96">
        <f>IF(AND(MASTER_DATA_NORMALIZED!CM173=0,CM$22=$L$22),VLOOKUP(MASTER_DATA_PROCESSED!$C173,Backend!$Q$9:$T$52,3,FALSE),MASTER_DATA_NORMALIZED!CM173)</f>
        <v>0</v>
      </c>
      <c r="CN173" s="96">
        <f>IF(AND(MASTER_DATA_NORMALIZED!CN173=0,CN$22=$L$22),VLOOKUP(MASTER_DATA_PROCESSED!$C173,Backend!$Q$9:$T$52,3,FALSE),MASTER_DATA_NORMALIZED!CN173)</f>
        <v>134.64256505557319</v>
      </c>
      <c r="CO173" s="96">
        <f>IF(AND(MASTER_DATA_NORMALIZED!CO173=0,CO$22=$L$22),VLOOKUP(MASTER_DATA_PROCESSED!$C173,Backend!$Q$9:$T$52,3,FALSE),MASTER_DATA_NORMALIZED!CO173)</f>
        <v>0</v>
      </c>
      <c r="CP173" s="96">
        <f>IF(AND(MASTER_DATA_NORMALIZED!CP173=0,CP$22=$L$22),VLOOKUP(MASTER_DATA_PROCESSED!$C173,Backend!$Q$9:$T$52,3,FALSE),MASTER_DATA_NORMALIZED!CP173)</f>
        <v>0</v>
      </c>
      <c r="CQ173" s="96">
        <f>IF(AND(MASTER_DATA_NORMALIZED!CQ173=0,CQ$22=$L$22),VLOOKUP(MASTER_DATA_PROCESSED!$C173,Backend!$Q$9:$T$52,3,FALSE),MASTER_DATA_NORMALIZED!CQ173)</f>
        <v>0</v>
      </c>
      <c r="CR173" s="96">
        <f>IF(AND(MASTER_DATA_NORMALIZED!CR173=0,CR$22=$L$22),VLOOKUP(MASTER_DATA_PROCESSED!$C173,Backend!$Q$9:$T$52,3,FALSE),MASTER_DATA_NORMALIZED!CR173)</f>
        <v>134.64256505557319</v>
      </c>
      <c r="CS173" s="96">
        <f>IF(AND(MASTER_DATA_NORMALIZED!CS173=0,CS$22=$L$22),VLOOKUP(MASTER_DATA_PROCESSED!$C173,Backend!$Q$9:$T$52,3,FALSE),MASTER_DATA_NORMALIZED!CS173)</f>
        <v>0</v>
      </c>
      <c r="CT173" s="96">
        <f>IF(AND(MASTER_DATA_NORMALIZED!CT173=0,CT$22=$L$22),VLOOKUP(MASTER_DATA_PROCESSED!$C173,Backend!$Q$9:$T$52,3,FALSE),MASTER_DATA_NORMALIZED!CT173)</f>
        <v>0</v>
      </c>
      <c r="CU173" s="96">
        <f>IF(AND(MASTER_DATA_NORMALIZED!CU173=0,CU$22=$L$22),VLOOKUP(MASTER_DATA_PROCESSED!$C173,Backend!$Q$9:$T$52,3,FALSE),MASTER_DATA_NORMALIZED!CU173)</f>
        <v>0</v>
      </c>
      <c r="CV173" s="96">
        <f>IF(AND(MASTER_DATA_NORMALIZED!CV173=0,CV$22=$L$22),VLOOKUP(MASTER_DATA_PROCESSED!$C173,Backend!$Q$9:$T$52,3,FALSE),MASTER_DATA_NORMALIZED!CV173)</f>
        <v>134.64256505557319</v>
      </c>
      <c r="CW173" s="96">
        <f>IF(AND(MASTER_DATA_NORMALIZED!CW173=0,CW$22=$L$22),VLOOKUP(MASTER_DATA_PROCESSED!$C173,Backend!$Q$9:$T$52,3,FALSE),MASTER_DATA_NORMALIZED!CW173)</f>
        <v>0</v>
      </c>
      <c r="CX173" s="96">
        <f>IF(AND(MASTER_DATA_NORMALIZED!CX173=0,CX$22=$L$22),VLOOKUP(MASTER_DATA_PROCESSED!$C173,Backend!$Q$9:$T$52,3,FALSE),MASTER_DATA_NORMALIZED!CX173)</f>
        <v>0</v>
      </c>
      <c r="CY173" s="96">
        <f>IF(AND(MASTER_DATA_NORMALIZED!CY173=0,CY$22=$L$22),VLOOKUP(MASTER_DATA_PROCESSED!$C173,Backend!$Q$9:$T$52,3,FALSE),MASTER_DATA_NORMALIZED!CY173)</f>
        <v>0</v>
      </c>
      <c r="CZ173" s="96">
        <f>IF(AND(MASTER_DATA_NORMALIZED!CZ173=0,CZ$22=$L$22),VLOOKUP(MASTER_DATA_PROCESSED!$C173,Backend!$Q$9:$T$52,3,FALSE),MASTER_DATA_NORMALIZED!CZ173)</f>
        <v>134.64256505557319</v>
      </c>
      <c r="DA173" s="96" t="e">
        <f>IF(AND(MASTER_DATA_NORMALIZED!DA173=0,DA$22=$L$22),VLOOKUP(MASTER_DATA_PROCESSED!$C173,Backend!$Q$9:$T$52,3,FALSE),MASTER_DATA_NORMALIZED!DA173)</f>
        <v>#DIV/0!</v>
      </c>
      <c r="DB173" s="96" t="e">
        <f>IF(AND(MASTER_DATA_NORMALIZED!DB173=0,DB$22=$L$22),VLOOKUP(MASTER_DATA_PROCESSED!$C173,Backend!$Q$9:$T$52,3,FALSE),MASTER_DATA_NORMALIZED!DB173)</f>
        <v>#DIV/0!</v>
      </c>
      <c r="DC173" s="96" t="e">
        <f>IF(AND(MASTER_DATA_NORMALIZED!DC173=0,DC$22=$L$22),VLOOKUP(MASTER_DATA_PROCESSED!$C173,Backend!$Q$9:$T$52,3,FALSE),MASTER_DATA_NORMALIZED!DC173)</f>
        <v>#DIV/0!</v>
      </c>
      <c r="DD173" s="96" t="e">
        <f>IF(AND(MASTER_DATA_NORMALIZED!DD173=0,DD$22=$L$22),VLOOKUP(MASTER_DATA_PROCESSED!$C173,Backend!$Q$9:$T$52,3,FALSE),MASTER_DATA_NORMALIZED!DD173)</f>
        <v>#N/A</v>
      </c>
      <c r="DE173" s="96">
        <f>IF(AND(MASTER_DATA_NORMALIZED!DE173=0,DE$22=$L$22),VLOOKUP(MASTER_DATA_PROCESSED!$C173,Backend!$Q$9:$T$52,3,FALSE),MASTER_DATA_NORMALIZED!DE173)</f>
        <v>0</v>
      </c>
      <c r="DF173" s="96">
        <f>IF(AND(MASTER_DATA_NORMALIZED!DF173=0,DF$22=$L$22),VLOOKUP(MASTER_DATA_PROCESSED!$C173,Backend!$Q$9:$T$52,3,FALSE),MASTER_DATA_NORMALIZED!DF173)</f>
        <v>0</v>
      </c>
      <c r="DG173" s="96">
        <f>IF(AND(MASTER_DATA_NORMALIZED!DG173=0,DG$22=$L$22),VLOOKUP(MASTER_DATA_PROCESSED!$C173,Backend!$Q$9:$T$52,3,FALSE),MASTER_DATA_NORMALIZED!DG173)</f>
        <v>0</v>
      </c>
      <c r="DH173" s="96">
        <f>IF(AND(MASTER_DATA_NORMALIZED!DH173=0,DH$22=$L$22),VLOOKUP(MASTER_DATA_PROCESSED!$C173,Backend!$Q$9:$T$52,3,FALSE),MASTER_DATA_NORMALIZED!DH173)</f>
        <v>476.13599953048879</v>
      </c>
      <c r="DI173" s="96">
        <f>IF(AND(MASTER_DATA_NORMALIZED!DI173=0,DI$22=$L$22),VLOOKUP(MASTER_DATA_PROCESSED!$C173,Backend!$Q$9:$T$52,3,FALSE),MASTER_DATA_NORMALIZED!DI173)</f>
        <v>0</v>
      </c>
      <c r="DJ173" s="96">
        <f>IF(AND(MASTER_DATA_NORMALIZED!DJ173=0,DJ$22=$L$22),VLOOKUP(MASTER_DATA_PROCESSED!$C173,Backend!$Q$9:$T$52,3,FALSE),MASTER_DATA_NORMALIZED!DJ173)</f>
        <v>0</v>
      </c>
      <c r="DK173" s="96">
        <f>IF(AND(MASTER_DATA_NORMALIZED!DK173=0,DK$22=$L$22),VLOOKUP(MASTER_DATA_PROCESSED!$C173,Backend!$Q$9:$T$52,3,FALSE),MASTER_DATA_NORMALIZED!DK173)</f>
        <v>0</v>
      </c>
      <c r="DL173" s="96">
        <f>IF(AND(MASTER_DATA_NORMALIZED!DL173=0,DL$22=$L$22),VLOOKUP(MASTER_DATA_PROCESSED!$C173,Backend!$Q$9:$T$52,3,FALSE),MASTER_DATA_NORMALIZED!DL173)</f>
        <v>252.61234701778349</v>
      </c>
      <c r="DM173" s="96">
        <f>IF(AND(MASTER_DATA_NORMALIZED!DM173=0,DM$22=$L$22),VLOOKUP(MASTER_DATA_PROCESSED!$C173,Backend!$Q$9:$T$52,3,FALSE),MASTER_DATA_NORMALIZED!DM173)</f>
        <v>0</v>
      </c>
      <c r="DN173" s="96">
        <f>IF(AND(MASTER_DATA_NORMALIZED!DN173=0,DN$22=$L$22),VLOOKUP(MASTER_DATA_PROCESSED!$C173,Backend!$Q$9:$T$52,3,FALSE),MASTER_DATA_NORMALIZED!DN173)</f>
        <v>0</v>
      </c>
      <c r="DO173" s="96">
        <f>IF(AND(MASTER_DATA_NORMALIZED!DO173=0,DO$22=$L$22),VLOOKUP(MASTER_DATA_PROCESSED!$C173,Backend!$Q$9:$T$52,3,FALSE),MASTER_DATA_NORMALIZED!DO173)</f>
        <v>0</v>
      </c>
      <c r="DP173" s="96">
        <f>IF(AND(MASTER_DATA_NORMALIZED!DP173=0,DP$22=$L$22),VLOOKUP(MASTER_DATA_PROCESSED!$C173,Backend!$Q$9:$T$52,3,FALSE),MASTER_DATA_NORMALIZED!DP173)</f>
        <v>167.14409831879917</v>
      </c>
      <c r="DQ173" s="96">
        <f>IF(AND(MASTER_DATA_NORMALIZED!DQ173=0,DQ$22=$L$22),VLOOKUP(MASTER_DATA_PROCESSED!$C173,Backend!$Q$9:$T$52,3,FALSE),MASTER_DATA_NORMALIZED!DQ173)</f>
        <v>0</v>
      </c>
      <c r="DR173" s="96">
        <f>IF(AND(MASTER_DATA_NORMALIZED!DR173=0,DR$22=$L$22),VLOOKUP(MASTER_DATA_PROCESSED!$C173,Backend!$Q$9:$T$52,3,FALSE),MASTER_DATA_NORMALIZED!DR173)</f>
        <v>0</v>
      </c>
      <c r="DS173" s="96">
        <f>IF(AND(MASTER_DATA_NORMALIZED!DS173=0,DS$22=$L$22),VLOOKUP(MASTER_DATA_PROCESSED!$C173,Backend!$Q$9:$T$52,3,FALSE),MASTER_DATA_NORMALIZED!DS173)</f>
        <v>0</v>
      </c>
      <c r="DT173" s="96">
        <f>IF(AND(MASTER_DATA_NORMALIZED!DT173=0,DT$22=$L$22),VLOOKUP(MASTER_DATA_PROCESSED!$C173,Backend!$Q$9:$T$52,3,FALSE),MASTER_DATA_NORMALIZED!DT173)</f>
        <v>131.11861828708075</v>
      </c>
      <c r="DU173" s="96">
        <f>IF(AND(MASTER_DATA_NORMALIZED!DU173=0,DU$22=$L$22),VLOOKUP(MASTER_DATA_PROCESSED!$C173,Backend!$Q$9:$T$52,3,FALSE),MASTER_DATA_NORMALIZED!DU173)</f>
        <v>0</v>
      </c>
      <c r="DV173" s="96">
        <f>IF(AND(MASTER_DATA_NORMALIZED!DV173=0,DV$22=$L$22),VLOOKUP(MASTER_DATA_PROCESSED!$C173,Backend!$Q$9:$T$52,3,FALSE),MASTER_DATA_NORMALIZED!DV173)</f>
        <v>0</v>
      </c>
      <c r="DW173" s="96">
        <f>IF(AND(MASTER_DATA_NORMALIZED!DW173=0,DW$22=$L$22),VLOOKUP(MASTER_DATA_PROCESSED!$C173,Backend!$Q$9:$T$52,3,FALSE),MASTER_DATA_NORMALIZED!DW173)</f>
        <v>0</v>
      </c>
      <c r="DX173" s="96">
        <f>IF(AND(MASTER_DATA_NORMALIZED!DX173=0,DX$22=$L$22),VLOOKUP(MASTER_DATA_PROCESSED!$C173,Backend!$Q$9:$T$52,3,FALSE),MASTER_DATA_NORMALIZED!DX173)</f>
        <v>114.0672762688925</v>
      </c>
      <c r="DY173" s="96">
        <f>IF(AND(MASTER_DATA_NORMALIZED!DY173=0,DY$22=$L$22),VLOOKUP(MASTER_DATA_PROCESSED!$C173,Backend!$Q$9:$T$52,3,FALSE),MASTER_DATA_NORMALIZED!DY173)</f>
        <v>0</v>
      </c>
      <c r="DZ173" s="96">
        <f>IF(AND(MASTER_DATA_NORMALIZED!DZ173=0,DZ$22=$L$22),VLOOKUP(MASTER_DATA_PROCESSED!$C173,Backend!$Q$9:$T$52,3,FALSE),MASTER_DATA_NORMALIZED!DZ173)</f>
        <v>0</v>
      </c>
      <c r="EA173" s="96">
        <f>IF(AND(MASTER_DATA_NORMALIZED!EA173=0,EA$22=$L$22),VLOOKUP(MASTER_DATA_PROCESSED!$C173,Backend!$Q$9:$T$52,3,FALSE),MASTER_DATA_NORMALIZED!EA173)</f>
        <v>0</v>
      </c>
      <c r="EB173" s="96">
        <f>IF(AND(MASTER_DATA_NORMALIZED!EB173=0,EB$22=$L$22),VLOOKUP(MASTER_DATA_PROCESSED!$C173,Backend!$Q$9:$T$52,3,FALSE),MASTER_DATA_NORMALIZED!EB173)</f>
        <v>110.57828390477</v>
      </c>
      <c r="EC173" s="96" t="e">
        <f>IF(AND(MASTER_DATA_NORMALIZED!EC173=0,EC$22=$L$22),VLOOKUP(MASTER_DATA_PROCESSED!$C173,Backend!$Q$9:$T$52,3,FALSE),MASTER_DATA_NORMALIZED!EC173)</f>
        <v>#DIV/0!</v>
      </c>
      <c r="ED173" s="96" t="e">
        <f>IF(AND(MASTER_DATA_NORMALIZED!ED173=0,ED$22=$L$22),VLOOKUP(MASTER_DATA_PROCESSED!$C173,Backend!$Q$9:$T$52,3,FALSE),MASTER_DATA_NORMALIZED!ED173)</f>
        <v>#DIV/0!</v>
      </c>
      <c r="EE173" s="96" t="e">
        <f>IF(AND(MASTER_DATA_NORMALIZED!EE173=0,EE$22=$L$22),VLOOKUP(MASTER_DATA_PROCESSED!$C173,Backend!$Q$9:$T$52,3,FALSE),MASTER_DATA_NORMALIZED!EE173)</f>
        <v>#DIV/0!</v>
      </c>
      <c r="EF173" s="96" t="e">
        <f>IF(AND(MASTER_DATA_NORMALIZED!EF173=0,EF$22=$L$22),VLOOKUP(MASTER_DATA_PROCESSED!$C173,Backend!$Q$9:$T$52,3,FALSE),MASTER_DATA_NORMALIZED!EF173)</f>
        <v>#VALUE!</v>
      </c>
      <c r="EG173" s="96">
        <f>IF(AND(MASTER_DATA_NORMALIZED!EG173=0,EG$22=$L$22),VLOOKUP(MASTER_DATA_PROCESSED!$C173,Backend!$Q$9:$T$52,3,FALSE),MASTER_DATA_NORMALIZED!EG173)</f>
        <v>0</v>
      </c>
      <c r="EH173" s="96">
        <f>IF(AND(MASTER_DATA_NORMALIZED!EH173=0,EH$22=$L$22),VLOOKUP(MASTER_DATA_PROCESSED!$C173,Backend!$Q$9:$T$52,3,FALSE),MASTER_DATA_NORMALIZED!EH173)</f>
        <v>0</v>
      </c>
      <c r="EI173" s="96">
        <f>IF(AND(MASTER_DATA_NORMALIZED!EI173=0,EI$22=$L$22),VLOOKUP(MASTER_DATA_PROCESSED!$C173,Backend!$Q$9:$T$52,3,FALSE),MASTER_DATA_NORMALIZED!EI173)</f>
        <v>0</v>
      </c>
      <c r="EJ173" s="96">
        <f>IF(AND(MASTER_DATA_NORMALIZED!EJ173=0,EJ$22=$L$22),VLOOKUP(MASTER_DATA_PROCESSED!$C173,Backend!$Q$9:$T$52,3,FALSE),MASTER_DATA_NORMALIZED!EJ173)</f>
        <v>134.64256505557319</v>
      </c>
      <c r="EK173" s="96">
        <f>IF(AND(MASTER_DATA_NORMALIZED!EK173=0,EK$22=$L$22),VLOOKUP(MASTER_DATA_PROCESSED!$C173,Backend!$Q$9:$T$52,3,FALSE),MASTER_DATA_NORMALIZED!EK173)</f>
        <v>0</v>
      </c>
      <c r="EL173" s="96">
        <f>IF(AND(MASTER_DATA_NORMALIZED!EL173=0,EL$22=$L$22),VLOOKUP(MASTER_DATA_PROCESSED!$C173,Backend!$Q$9:$T$52,3,FALSE),MASTER_DATA_NORMALIZED!EL173)</f>
        <v>0</v>
      </c>
      <c r="EM173" s="96">
        <f>IF(AND(MASTER_DATA_NORMALIZED!EM173=0,EM$22=$L$22),VLOOKUP(MASTER_DATA_PROCESSED!$C173,Backend!$Q$9:$T$52,3,FALSE),MASTER_DATA_NORMALIZED!EM173)</f>
        <v>0</v>
      </c>
      <c r="EN173" s="96">
        <f>IF(AND(MASTER_DATA_NORMALIZED!EN173=0,EN$22=$L$22),VLOOKUP(MASTER_DATA_PROCESSED!$C173,Backend!$Q$9:$T$52,3,FALSE),MASTER_DATA_NORMALIZED!EN173)</f>
        <v>134.64256505557319</v>
      </c>
      <c r="EO173" s="96">
        <f>IF(AND(MASTER_DATA_NORMALIZED!EO173=0,EO$22=$L$22),VLOOKUP(MASTER_DATA_PROCESSED!$C173,Backend!$Q$9:$T$52,3,FALSE),MASTER_DATA_NORMALIZED!EO173)</f>
        <v>0</v>
      </c>
      <c r="EP173" s="96">
        <f>IF(AND(MASTER_DATA_NORMALIZED!EP173=0,EP$22=$L$22),VLOOKUP(MASTER_DATA_PROCESSED!$C173,Backend!$Q$9:$T$52,3,FALSE),MASTER_DATA_NORMALIZED!EP173)</f>
        <v>0</v>
      </c>
      <c r="EQ173" s="96">
        <f>IF(AND(MASTER_DATA_NORMALIZED!EQ173=0,EQ$22=$L$22),VLOOKUP(MASTER_DATA_PROCESSED!$C173,Backend!$Q$9:$T$52,3,FALSE),MASTER_DATA_NORMALIZED!EQ173)</f>
        <v>0</v>
      </c>
      <c r="ER173" s="96">
        <f>IF(AND(MASTER_DATA_NORMALIZED!ER173=0,ER$22=$L$22),VLOOKUP(MASTER_DATA_PROCESSED!$C173,Backend!$Q$9:$T$52,3,FALSE),MASTER_DATA_NORMALIZED!ER173)</f>
        <v>134.64256505557319</v>
      </c>
      <c r="ES173" s="96">
        <f>IF(AND(MASTER_DATA_NORMALIZED!ES173=0,ES$22=$L$22),VLOOKUP(MASTER_DATA_PROCESSED!$C173,Backend!$Q$9:$T$52,3,FALSE),MASTER_DATA_NORMALIZED!ES173)</f>
        <v>0</v>
      </c>
      <c r="ET173" s="96">
        <f>IF(AND(MASTER_DATA_NORMALIZED!ET173=0,ET$22=$L$22),VLOOKUP(MASTER_DATA_PROCESSED!$C173,Backend!$Q$9:$T$52,3,FALSE),MASTER_DATA_NORMALIZED!ET173)</f>
        <v>0</v>
      </c>
      <c r="EU173" s="96">
        <f>IF(AND(MASTER_DATA_NORMALIZED!EU173=0,EU$22=$L$22),VLOOKUP(MASTER_DATA_PROCESSED!$C173,Backend!$Q$9:$T$52,3,FALSE),MASTER_DATA_NORMALIZED!EU173)</f>
        <v>0</v>
      </c>
      <c r="EV173" s="96">
        <f>IF(AND(MASTER_DATA_NORMALIZED!EV173=0,EV$22=$L$22),VLOOKUP(MASTER_DATA_PROCESSED!$C173,Backend!$Q$9:$T$52,3,FALSE),MASTER_DATA_NORMALIZED!EV173)</f>
        <v>134.64256505557319</v>
      </c>
      <c r="EW173" s="96">
        <f>IF(AND(MASTER_DATA_NORMALIZED!EW173=0,EW$22=$L$22),VLOOKUP(MASTER_DATA_PROCESSED!$C173,Backend!$Q$9:$T$52,3,FALSE),MASTER_DATA_NORMALIZED!EW173)</f>
        <v>0</v>
      </c>
      <c r="EX173" s="96">
        <f>IF(AND(MASTER_DATA_NORMALIZED!EX173=0,EX$22=$L$22),VLOOKUP(MASTER_DATA_PROCESSED!$C173,Backend!$Q$9:$T$52,3,FALSE),MASTER_DATA_NORMALIZED!EX173)</f>
        <v>0</v>
      </c>
      <c r="EY173" s="96">
        <f>IF(AND(MASTER_DATA_NORMALIZED!EY173=0,EY$22=$L$22),VLOOKUP(MASTER_DATA_PROCESSED!$C173,Backend!$Q$9:$T$52,3,FALSE),MASTER_DATA_NORMALIZED!EY173)</f>
        <v>0</v>
      </c>
      <c r="EZ173" s="96">
        <f>IF(AND(MASTER_DATA_NORMALIZED!EZ173=0,EZ$22=$L$22),VLOOKUP(MASTER_DATA_PROCESSED!$C173,Backend!$Q$9:$T$52,3,FALSE),MASTER_DATA_NORMALIZED!EZ173)</f>
        <v>28.377770861430989</v>
      </c>
      <c r="FA173" s="96">
        <f>IF(AND(MASTER_DATA_NORMALIZED!FA173=0,FA$22=$L$22),VLOOKUP(MASTER_DATA_PROCESSED!$C173,Backend!$Q$9:$T$52,3,FALSE),MASTER_DATA_NORMALIZED!FA173)</f>
        <v>0</v>
      </c>
      <c r="FB173" s="96">
        <f>IF(AND(MASTER_DATA_NORMALIZED!FB173=0,FB$22=$L$22),VLOOKUP(MASTER_DATA_PROCESSED!$C173,Backend!$Q$9:$T$52,3,FALSE),MASTER_DATA_NORMALIZED!FB173)</f>
        <v>0</v>
      </c>
      <c r="FC173" s="96">
        <f>IF(AND(MASTER_DATA_NORMALIZED!FC173=0,FC$22=$L$22),VLOOKUP(MASTER_DATA_PROCESSED!$C173,Backend!$Q$9:$T$52,3,FALSE),MASTER_DATA_NORMALIZED!FC173)</f>
        <v>0</v>
      </c>
      <c r="FD173" s="96">
        <f>IF(AND(MASTER_DATA_NORMALIZED!FD173=0,FD$22=$L$22),VLOOKUP(MASTER_DATA_PROCESSED!$C173,Backend!$Q$9:$T$52,3,FALSE),MASTER_DATA_NORMALIZED!FD173)</f>
        <v>25.79797351039181</v>
      </c>
      <c r="FE173" s="96">
        <f>IF(AND(MASTER_DATA_NORMALIZED!FE173=0,FE$22=$L$22),VLOOKUP(MASTER_DATA_PROCESSED!$C173,Backend!$Q$9:$T$52,3,FALSE),MASTER_DATA_NORMALIZED!FE173)</f>
        <v>0</v>
      </c>
      <c r="FF173" s="96">
        <f>IF(AND(MASTER_DATA_NORMALIZED!FF173=0,FF$22=$L$22),VLOOKUP(MASTER_DATA_PROCESSED!$C173,Backend!$Q$9:$T$52,3,FALSE),MASTER_DATA_NORMALIZED!FF173)</f>
        <v>0</v>
      </c>
      <c r="FG173" s="96">
        <f>IF(AND(MASTER_DATA_NORMALIZED!FG173=0,FG$22=$L$22),VLOOKUP(MASTER_DATA_PROCESSED!$C173,Backend!$Q$9:$T$52,3,FALSE),MASTER_DATA_NORMALIZED!FG173)</f>
        <v>0</v>
      </c>
      <c r="FH173" s="96">
        <f>IF(AND(MASTER_DATA_NORMALIZED!FH173=0,FH$22=$L$22),VLOOKUP(MASTER_DATA_PROCESSED!$C173,Backend!$Q$9:$T$52,3,FALSE),MASTER_DATA_NORMALIZED!FH173)</f>
        <v>23.21817615935263</v>
      </c>
      <c r="FI173" s="96">
        <f>IF(AND(MASTER_DATA_NORMALIZED!FI173=0,FI$22=$L$22),VLOOKUP(MASTER_DATA_PROCESSED!$C173,Backend!$Q$9:$T$52,3,FALSE),MASTER_DATA_NORMALIZED!FI173)</f>
        <v>0</v>
      </c>
      <c r="FJ173" s="96">
        <f>IF(AND(MASTER_DATA_NORMALIZED!FJ173=0,FJ$22=$L$22),VLOOKUP(MASTER_DATA_PROCESSED!$C173,Backend!$Q$9:$T$52,3,FALSE),MASTER_DATA_NORMALIZED!FJ173)</f>
        <v>0</v>
      </c>
      <c r="FK173" s="96">
        <f>IF(AND(MASTER_DATA_NORMALIZED!FK173=0,FK$22=$L$22),VLOOKUP(MASTER_DATA_PROCESSED!$C173,Backend!$Q$9:$T$52,3,FALSE),MASTER_DATA_NORMALIZED!FK173)</f>
        <v>0</v>
      </c>
      <c r="FL173" s="96">
        <f>IF(AND(MASTER_DATA_NORMALIZED!FL173=0,FL$22=$L$22),VLOOKUP(MASTER_DATA_PROCESSED!$C173,Backend!$Q$9:$T$52,3,FALSE),MASTER_DATA_NORMALIZED!FL173)</f>
        <v>44.114534702770001</v>
      </c>
      <c r="FM173" s="96">
        <f>IF(AND(MASTER_DATA_NORMALIZED!FM173=0,FM$22=$L$22),VLOOKUP(MASTER_DATA_PROCESSED!$C173,Backend!$Q$9:$T$52,3,FALSE),MASTER_DATA_NORMALIZED!FM173)</f>
        <v>0</v>
      </c>
      <c r="FN173" s="96">
        <f>IF(AND(MASTER_DATA_NORMALIZED!FN173=0,FN$22=$L$22),VLOOKUP(MASTER_DATA_PROCESSED!$C173,Backend!$Q$9:$T$52,3,FALSE),MASTER_DATA_NORMALIZED!FN173)</f>
        <v>0</v>
      </c>
      <c r="FO173" s="96">
        <f>IF(AND(MASTER_DATA_NORMALIZED!FO173=0,FO$22=$L$22),VLOOKUP(MASTER_DATA_PROCESSED!$C173,Backend!$Q$9:$T$52,3,FALSE),MASTER_DATA_NORMALIZED!FO173)</f>
        <v>0</v>
      </c>
      <c r="FP173" s="96">
        <f>IF(AND(MASTER_DATA_NORMALIZED!FP173=0,FP$22=$L$22),VLOOKUP(MASTER_DATA_PROCESSED!$C173,Backend!$Q$9:$T$52,3,FALSE),MASTER_DATA_NORMALIZED!FP173)</f>
        <v>190.09402726263909</v>
      </c>
      <c r="FQ173" s="96">
        <f>IF(AND(MASTER_DATA_NORMALIZED!FQ173=0,FQ$22=$L$22),VLOOKUP(MASTER_DATA_PROCESSED!$C173,Backend!$Q$9:$T$52,3,FALSE),MASTER_DATA_NORMALIZED!FQ173)</f>
        <v>0</v>
      </c>
      <c r="FR173" s="96">
        <f>IF(AND(MASTER_DATA_NORMALIZED!FR173=0,FR$22=$L$22),VLOOKUP(MASTER_DATA_PROCESSED!$C173,Backend!$Q$9:$T$52,3,FALSE),MASTER_DATA_NORMALIZED!FR173)</f>
        <v>0</v>
      </c>
      <c r="FS173" s="96">
        <f>IF(AND(MASTER_DATA_NORMALIZED!FS173=0,FS$22=$L$22),VLOOKUP(MASTER_DATA_PROCESSED!$C173,Backend!$Q$9:$T$52,3,FALSE),MASTER_DATA_NORMALIZED!FS173)</f>
        <v>0</v>
      </c>
      <c r="FT173" s="96">
        <f>IF(AND(MASTER_DATA_NORMALIZED!FT173=0,FT$22=$L$22),VLOOKUP(MASTER_DATA_PROCESSED!$C173,Backend!$Q$9:$T$52,3,FALSE),MASTER_DATA_NORMALIZED!FT173)</f>
        <v>173.10057970869096</v>
      </c>
      <c r="FU173" s="96">
        <f>IF(AND(MASTER_DATA_NORMALIZED!FU173=0,FU$22=$L$22),VLOOKUP(MASTER_DATA_PROCESSED!$C173,Backend!$Q$9:$T$52,3,FALSE),MASTER_DATA_NORMALIZED!FU173)</f>
        <v>0</v>
      </c>
      <c r="FV173" s="96">
        <f>IF(AND(MASTER_DATA_NORMALIZED!FV173=0,FV$22=$L$22),VLOOKUP(MASTER_DATA_PROCESSED!$C173,Backend!$Q$9:$T$52,3,FALSE),MASTER_DATA_NORMALIZED!FV173)</f>
        <v>0</v>
      </c>
      <c r="FW173" s="96">
        <f>IF(AND(MASTER_DATA_NORMALIZED!FW173=0,FW$22=$L$22),VLOOKUP(MASTER_DATA_PROCESSED!$C173,Backend!$Q$9:$T$52,3,FALSE),MASTER_DATA_NORMALIZED!FW173)</f>
        <v>0</v>
      </c>
      <c r="FX173" s="96">
        <f>IF(AND(MASTER_DATA_NORMALIZED!FX173=0,FX$22=$L$22),VLOOKUP(MASTER_DATA_PROCESSED!$C173,Backend!$Q$9:$T$52,3,FALSE),MASTER_DATA_NORMALIZED!FX173)</f>
        <v>107.69092689517254</v>
      </c>
      <c r="FY173" s="96">
        <f>IF(AND(MASTER_DATA_NORMALIZED!FY173=0,FY$22=$L$22),VLOOKUP(MASTER_DATA_PROCESSED!$C173,Backend!$Q$9:$T$52,3,FALSE),MASTER_DATA_NORMALIZED!FY173)</f>
        <v>0</v>
      </c>
      <c r="FZ173" s="96">
        <f>IF(AND(MASTER_DATA_NORMALIZED!FZ173=0,FZ$22=$L$22),VLOOKUP(MASTER_DATA_PROCESSED!$C173,Backend!$Q$9:$T$52,3,FALSE),MASTER_DATA_NORMALIZED!FZ173)</f>
        <v>0</v>
      </c>
      <c r="GA173" s="96">
        <f>IF(AND(MASTER_DATA_NORMALIZED!GA173=0,GA$22=$L$22),VLOOKUP(MASTER_DATA_PROCESSED!$C173,Backend!$Q$9:$T$52,3,FALSE),MASTER_DATA_NORMALIZED!GA173)</f>
        <v>0</v>
      </c>
      <c r="GB173" s="96">
        <f>IF(AND(MASTER_DATA_NORMALIZED!GB173=0,GB$22=$L$22),VLOOKUP(MASTER_DATA_PROCESSED!$C173,Backend!$Q$9:$T$52,3,FALSE),MASTER_DATA_NORMALIZED!GB173)</f>
        <v>163.82879197061055</v>
      </c>
      <c r="GC173" s="96">
        <f>IF(AND(MASTER_DATA_NORMALIZED!GC173=0,GC$22=$L$22),VLOOKUP(MASTER_DATA_PROCESSED!$C173,Backend!$Q$9:$T$52,3,FALSE),MASTER_DATA_NORMALIZED!GC173)</f>
        <v>0</v>
      </c>
      <c r="GD173" s="96">
        <f>IF(AND(MASTER_DATA_NORMALIZED!GD173=0,GD$22=$L$22),VLOOKUP(MASTER_DATA_PROCESSED!$C173,Backend!$Q$9:$T$52,3,FALSE),MASTER_DATA_NORMALIZED!GD173)</f>
        <v>0</v>
      </c>
      <c r="GE173" s="96">
        <f>IF(AND(MASTER_DATA_NORMALIZED!GE173=0,GE$22=$L$22),VLOOKUP(MASTER_DATA_PROCESSED!$C173,Backend!$Q$9:$T$52,3,FALSE),MASTER_DATA_NORMALIZED!GE173)</f>
        <v>0</v>
      </c>
      <c r="GF173" s="96">
        <f>IF(AND(MASTER_DATA_NORMALIZED!GF173=0,GF$22=$L$22),VLOOKUP(MASTER_DATA_PROCESSED!$C173,Backend!$Q$9:$T$52,3,FALSE),MASTER_DATA_NORMALIZED!GF173)</f>
        <v>136.56379029047307</v>
      </c>
      <c r="GG173" s="96">
        <f>IF(AND(MASTER_DATA_NORMALIZED!GG173=0,GG$22=$L$22),VLOOKUP(MASTER_DATA_PROCESSED!$C173,Backend!$Q$9:$T$52,3,FALSE),MASTER_DATA_NORMALIZED!GG173)</f>
        <v>0</v>
      </c>
      <c r="GH173" s="96">
        <f>IF(AND(MASTER_DATA_NORMALIZED!GH173=0,GH$22=$L$22),VLOOKUP(MASTER_DATA_PROCESSED!$C173,Backend!$Q$9:$T$52,3,FALSE),MASTER_DATA_NORMALIZED!GH173)</f>
        <v>0</v>
      </c>
      <c r="GI173" s="96">
        <f>IF(AND(MASTER_DATA_NORMALIZED!GI173=0,GI$22=$L$22),VLOOKUP(MASTER_DATA_PROCESSED!$C173,Backend!$Q$9:$T$52,3,FALSE),MASTER_DATA_NORMALIZED!GI173)</f>
        <v>0</v>
      </c>
      <c r="GJ173" s="96">
        <f>IF(AND(MASTER_DATA_NORMALIZED!GJ173=0,GJ$22=$L$22),VLOOKUP(MASTER_DATA_PROCESSED!$C173,Backend!$Q$9:$T$52,3,FALSE),MASTER_DATA_NORMALIZED!GJ173)</f>
        <v>87.986523261709451</v>
      </c>
      <c r="GK173" s="96">
        <f>IF(AND(MASTER_DATA_NORMALIZED!GK173=0,GK$22=$L$22),VLOOKUP(MASTER_DATA_PROCESSED!$C173,Backend!$Q$9:$T$52,3,FALSE),MASTER_DATA_NORMALIZED!GK173)</f>
        <v>0</v>
      </c>
      <c r="GL173" s="96">
        <f>IF(AND(MASTER_DATA_NORMALIZED!GL173=0,GL$22=$L$22),VLOOKUP(MASTER_DATA_PROCESSED!$C173,Backend!$Q$9:$T$52,3,FALSE),MASTER_DATA_NORMALIZED!GL173)</f>
        <v>0</v>
      </c>
      <c r="GM173" s="96">
        <f>IF(AND(MASTER_DATA_NORMALIZED!GM173=0,GM$22=$L$22),VLOOKUP(MASTER_DATA_PROCESSED!$C173,Backend!$Q$9:$T$52,3,FALSE),MASTER_DATA_NORMALIZED!GM173)</f>
        <v>0</v>
      </c>
      <c r="GN173" s="96">
        <f>IF(AND(MASTER_DATA_NORMALIZED!GN173=0,GN$22=$L$22),VLOOKUP(MASTER_DATA_PROCESSED!$C173,Backend!$Q$9:$T$52,3,FALSE),MASTER_DATA_NORMALIZED!GN173)</f>
        <v>136.5547286728262</v>
      </c>
      <c r="GO173" s="96">
        <f>IF(AND(MASTER_DATA_NORMALIZED!GO173=0,GO$22=$L$22),VLOOKUP(MASTER_DATA_PROCESSED!$C173,Backend!$Q$9:$T$52,3,FALSE),MASTER_DATA_NORMALIZED!GO173)</f>
        <v>0</v>
      </c>
      <c r="GP173" s="96">
        <f>IF(AND(MASTER_DATA_NORMALIZED!GP173=0,GP$22=$L$22),VLOOKUP(MASTER_DATA_PROCESSED!$C173,Backend!$Q$9:$T$52,3,FALSE),MASTER_DATA_NORMALIZED!GP173)</f>
        <v>0</v>
      </c>
      <c r="GQ173" s="96">
        <f>IF(AND(MASTER_DATA_NORMALIZED!GQ173=0,GQ$22=$L$22),VLOOKUP(MASTER_DATA_PROCESSED!$C173,Backend!$Q$9:$T$52,3,FALSE),MASTER_DATA_NORMALIZED!GQ173)</f>
        <v>0</v>
      </c>
      <c r="GR173" s="96">
        <f>IF(AND(MASTER_DATA_NORMALIZED!GR173=0,GR$22=$L$22),VLOOKUP(MASTER_DATA_PROCESSED!$C173,Backend!$Q$9:$T$52,3,FALSE),MASTER_DATA_NORMALIZED!GR173)</f>
        <v>114.28052823288401</v>
      </c>
      <c r="GS173" s="96">
        <f>IF(AND(MASTER_DATA_NORMALIZED!GS173=0,GS$22=$L$22),VLOOKUP(MASTER_DATA_PROCESSED!$C173,Backend!$Q$9:$T$52,3,FALSE),MASTER_DATA_NORMALIZED!GS173)</f>
        <v>0</v>
      </c>
      <c r="GT173" s="96">
        <f>IF(AND(MASTER_DATA_NORMALIZED!GT173=0,GT$22=$L$22),VLOOKUP(MASTER_DATA_PROCESSED!$C173,Backend!$Q$9:$T$52,3,FALSE),MASTER_DATA_NORMALIZED!GT173)</f>
        <v>0</v>
      </c>
      <c r="GU173" s="96">
        <f>IF(AND(MASTER_DATA_NORMALIZED!GU173=0,GU$22=$L$22),VLOOKUP(MASTER_DATA_PROCESSED!$C173,Backend!$Q$9:$T$52,3,FALSE),MASTER_DATA_NORMALIZED!GU173)</f>
        <v>0</v>
      </c>
      <c r="GV173" s="96">
        <f>IF(AND(MASTER_DATA_NORMALIZED!GV173=0,GV$22=$L$22),VLOOKUP(MASTER_DATA_PROCESSED!$C173,Backend!$Q$9:$T$52,3,FALSE),MASTER_DATA_NORMALIZED!GV173)</f>
        <v>74.943761199124737</v>
      </c>
      <c r="GW173" s="96" t="e">
        <f>IF(AND(MASTER_DATA_NORMALIZED!GW173=0,GW$22=$L$22),VLOOKUP(MASTER_DATA_PROCESSED!$C173,Backend!$Q$9:$T$52,3,FALSE),MASTER_DATA_NORMALIZED!GW173)</f>
        <v>#REF!</v>
      </c>
      <c r="GX173" s="96" t="e">
        <f>IF(AND(MASTER_DATA_NORMALIZED!GX173=0,GX$22=$L$22),VLOOKUP(MASTER_DATA_PROCESSED!$C173,Backend!$Q$9:$T$52,3,FALSE),MASTER_DATA_NORMALIZED!GX173)</f>
        <v>#REF!</v>
      </c>
      <c r="GY173" s="96" t="e">
        <f>IF(AND(MASTER_DATA_NORMALIZED!GY173=0,GY$22=$L$22),VLOOKUP(MASTER_DATA_PROCESSED!$C173,Backend!$Q$9:$T$52,3,FALSE),MASTER_DATA_NORMALIZED!GY173)</f>
        <v>#REF!</v>
      </c>
    </row>
    <row r="174" spans="2:207" s="25" customFormat="1" ht="17.25" hidden="1" outlineLevel="1" x14ac:dyDescent="0.3">
      <c r="B174" s="183">
        <f t="shared" si="14"/>
        <v>40</v>
      </c>
      <c r="C174" s="51">
        <f t="shared" si="15"/>
        <v>42</v>
      </c>
      <c r="D174" s="75"/>
      <c r="E174" s="51">
        <v>42</v>
      </c>
      <c r="F174" s="51"/>
      <c r="G174" s="76"/>
      <c r="H174" s="37" t="s">
        <v>148</v>
      </c>
      <c r="I174" s="96">
        <f>IF(AND(MASTER_DATA_NORMALIZED!I174=0,I$22=$L$22),VLOOKUP(MASTER_DATA_PROCESSED!$C174,Backend!$Q$9:$T$52,3,FALSE),MASTER_DATA_NORMALIZED!I174)</f>
        <v>0</v>
      </c>
      <c r="J174" s="96">
        <f>IF(AND(MASTER_DATA_NORMALIZED!J174=0,J$22=$L$22),VLOOKUP(MASTER_DATA_PROCESSED!$C174,Backend!$Q$9:$T$52,3,FALSE),MASTER_DATA_NORMALIZED!J174)</f>
        <v>0</v>
      </c>
      <c r="K174" s="96">
        <f>IF(AND(MASTER_DATA_NORMALIZED!K174=0,K$22=$L$22),VLOOKUP(MASTER_DATA_PROCESSED!$C174,Backend!$Q$9:$T$52,3,FALSE),MASTER_DATA_NORMALIZED!K174)</f>
        <v>0</v>
      </c>
      <c r="L174" s="96">
        <f>IF(AND(MASTER_DATA_NORMALIZED!L174=0,L$22=$L$22),VLOOKUP(MASTER_DATA_PROCESSED!$C174,Backend!$Q$9:$T$52,3,FALSE),MASTER_DATA_NORMALIZED!L174)</f>
        <v>15.128418169182979</v>
      </c>
      <c r="M174" s="96">
        <f>IF(AND(MASTER_DATA_NORMALIZED!M174=0,M$22=$L$22),VLOOKUP(MASTER_DATA_PROCESSED!$C174,Backend!$Q$9:$T$52,3,FALSE),MASTER_DATA_NORMALIZED!M174)</f>
        <v>0</v>
      </c>
      <c r="N174" s="96">
        <f>IF(AND(MASTER_DATA_NORMALIZED!N174=0,N$22=$L$22),VLOOKUP(MASTER_DATA_PROCESSED!$C174,Backend!$Q$9:$T$52,3,FALSE),MASTER_DATA_NORMALIZED!N174)</f>
        <v>0</v>
      </c>
      <c r="O174" s="96">
        <f>IF(AND(MASTER_DATA_NORMALIZED!O174=0,O$22=$L$22),VLOOKUP(MASTER_DATA_PROCESSED!$C174,Backend!$Q$9:$T$52,3,FALSE),MASTER_DATA_NORMALIZED!O174)</f>
        <v>0</v>
      </c>
      <c r="P174" s="96">
        <f>IF(AND(MASTER_DATA_NORMALIZED!P174=0,P$22=$L$22),VLOOKUP(MASTER_DATA_PROCESSED!$C174,Backend!$Q$9:$T$52,3,FALSE),MASTER_DATA_NORMALIZED!P174)</f>
        <v>15.128418169182979</v>
      </c>
      <c r="Q174" s="96">
        <f>IF(AND(MASTER_DATA_NORMALIZED!Q174=0,Q$22=$L$22),VLOOKUP(MASTER_DATA_PROCESSED!$C174,Backend!$Q$9:$T$52,3,FALSE),MASTER_DATA_NORMALIZED!Q174)</f>
        <v>0</v>
      </c>
      <c r="R174" s="96">
        <f>IF(AND(MASTER_DATA_NORMALIZED!R174=0,R$22=$L$22),VLOOKUP(MASTER_DATA_PROCESSED!$C174,Backend!$Q$9:$T$52,3,FALSE),MASTER_DATA_NORMALIZED!R174)</f>
        <v>0</v>
      </c>
      <c r="S174" s="96">
        <f>IF(AND(MASTER_DATA_NORMALIZED!S174=0,S$22=$L$22),VLOOKUP(MASTER_DATA_PROCESSED!$C174,Backend!$Q$9:$T$52,3,FALSE),MASTER_DATA_NORMALIZED!S174)</f>
        <v>0</v>
      </c>
      <c r="T174" s="96">
        <f>IF(AND(MASTER_DATA_NORMALIZED!T174=0,T$22=$L$22),VLOOKUP(MASTER_DATA_PROCESSED!$C174,Backend!$Q$9:$T$52,3,FALSE),MASTER_DATA_NORMALIZED!T174)</f>
        <v>15.128418169182979</v>
      </c>
      <c r="U174" s="96">
        <f>IF(AND(MASTER_DATA_NORMALIZED!U174=0,U$22=$L$22),VLOOKUP(MASTER_DATA_PROCESSED!$C174,Backend!$Q$9:$T$52,3,FALSE),MASTER_DATA_NORMALIZED!U174)</f>
        <v>0</v>
      </c>
      <c r="V174" s="96">
        <f>IF(AND(MASTER_DATA_NORMALIZED!V174=0,V$22=$L$22),VLOOKUP(MASTER_DATA_PROCESSED!$C174,Backend!$Q$9:$T$52,3,FALSE),MASTER_DATA_NORMALIZED!V174)</f>
        <v>0</v>
      </c>
      <c r="W174" s="96">
        <f>IF(AND(MASTER_DATA_NORMALIZED!W174=0,W$22=$L$22),VLOOKUP(MASTER_DATA_PROCESSED!$C174,Backend!$Q$9:$T$52,3,FALSE),MASTER_DATA_NORMALIZED!W174)</f>
        <v>0</v>
      </c>
      <c r="X174" s="96">
        <f>IF(AND(MASTER_DATA_NORMALIZED!X174=0,X$22=$L$22),VLOOKUP(MASTER_DATA_PROCESSED!$C174,Backend!$Q$9:$T$52,3,FALSE),MASTER_DATA_NORMALIZED!X174)</f>
        <v>15.128418169182979</v>
      </c>
      <c r="Y174" s="96">
        <f>IF(AND(MASTER_DATA_NORMALIZED!Y174=0,Y$22=$L$22),VLOOKUP(MASTER_DATA_PROCESSED!$C174,Backend!$Q$9:$T$52,3,FALSE),MASTER_DATA_NORMALIZED!Y174)</f>
        <v>0</v>
      </c>
      <c r="Z174" s="96">
        <f>IF(AND(MASTER_DATA_NORMALIZED!Z174=0,Z$22=$L$22),VLOOKUP(MASTER_DATA_PROCESSED!$C174,Backend!$Q$9:$T$52,3,FALSE),MASTER_DATA_NORMALIZED!Z174)</f>
        <v>0</v>
      </c>
      <c r="AA174" s="96">
        <f>IF(AND(MASTER_DATA_NORMALIZED!AA174=0,AA$22=$L$22),VLOOKUP(MASTER_DATA_PROCESSED!$C174,Backend!$Q$9:$T$52,3,FALSE),MASTER_DATA_NORMALIZED!AA174)</f>
        <v>0</v>
      </c>
      <c r="AB174" s="96">
        <f>IF(AND(MASTER_DATA_NORMALIZED!AB174=0,AB$22=$L$22),VLOOKUP(MASTER_DATA_PROCESSED!$C174,Backend!$Q$9:$T$52,3,FALSE),MASTER_DATA_NORMALIZED!AB174)</f>
        <v>15.128418169182979</v>
      </c>
      <c r="AC174" s="96">
        <f>IF(AND(MASTER_DATA_NORMALIZED!AC174=0,AC$22=$L$22),VLOOKUP(MASTER_DATA_PROCESSED!$C174,Backend!$Q$9:$T$52,3,FALSE),MASTER_DATA_NORMALIZED!AC174)</f>
        <v>0</v>
      </c>
      <c r="AD174" s="96">
        <f>IF(AND(MASTER_DATA_NORMALIZED!AD174=0,AD$22=$L$22),VLOOKUP(MASTER_DATA_PROCESSED!$C174,Backend!$Q$9:$T$52,3,FALSE),MASTER_DATA_NORMALIZED!AD174)</f>
        <v>0</v>
      </c>
      <c r="AE174" s="96">
        <f>IF(AND(MASTER_DATA_NORMALIZED!AE174=0,AE$22=$L$22),VLOOKUP(MASTER_DATA_PROCESSED!$C174,Backend!$Q$9:$T$52,3,FALSE),MASTER_DATA_NORMALIZED!AE174)</f>
        <v>0</v>
      </c>
      <c r="AF174" s="96">
        <f>IF(AND(MASTER_DATA_NORMALIZED!AF174=0,AF$22=$L$22),VLOOKUP(MASTER_DATA_PROCESSED!$C174,Backend!$Q$9:$T$52,3,FALSE),MASTER_DATA_NORMALIZED!AF174)</f>
        <v>15.128418169182979</v>
      </c>
      <c r="AG174" s="96">
        <f>IF(AND(MASTER_DATA_NORMALIZED!AG174=0,AG$22=$L$22),VLOOKUP(MASTER_DATA_PROCESSED!$C174,Backend!$Q$9:$T$52,3,FALSE),MASTER_DATA_NORMALIZED!AG174)</f>
        <v>0</v>
      </c>
      <c r="AH174" s="96">
        <f>IF(AND(MASTER_DATA_NORMALIZED!AH174=0,AH$22=$L$22),VLOOKUP(MASTER_DATA_PROCESSED!$C174,Backend!$Q$9:$T$52,3,FALSE),MASTER_DATA_NORMALIZED!AH174)</f>
        <v>0</v>
      </c>
      <c r="AI174" s="96">
        <f>IF(AND(MASTER_DATA_NORMALIZED!AI174=0,AI$22=$L$22),VLOOKUP(MASTER_DATA_PROCESSED!$C174,Backend!$Q$9:$T$52,3,FALSE),MASTER_DATA_NORMALIZED!AI174)</f>
        <v>0</v>
      </c>
      <c r="AJ174" s="96">
        <f>IF(AND(MASTER_DATA_NORMALIZED!AJ174=0,AJ$22=$L$22),VLOOKUP(MASTER_DATA_PROCESSED!$C174,Backend!$Q$9:$T$52,3,FALSE),MASTER_DATA_NORMALIZED!AJ174)</f>
        <v>15.128418169182979</v>
      </c>
      <c r="AK174" s="96">
        <f>IF(AND(MASTER_DATA_NORMALIZED!AK174=0,AK$22=$L$22),VLOOKUP(MASTER_DATA_PROCESSED!$C174,Backend!$Q$9:$T$52,3,FALSE),MASTER_DATA_NORMALIZED!AK174)</f>
        <v>0</v>
      </c>
      <c r="AL174" s="96">
        <f>IF(AND(MASTER_DATA_NORMALIZED!AL174=0,AL$22=$L$22),VLOOKUP(MASTER_DATA_PROCESSED!$C174,Backend!$Q$9:$T$52,3,FALSE),MASTER_DATA_NORMALIZED!AL174)</f>
        <v>0</v>
      </c>
      <c r="AM174" s="96">
        <f>IF(AND(MASTER_DATA_NORMALIZED!AM174=0,AM$22=$L$22),VLOOKUP(MASTER_DATA_PROCESSED!$C174,Backend!$Q$9:$T$52,3,FALSE),MASTER_DATA_NORMALIZED!AM174)</f>
        <v>0</v>
      </c>
      <c r="AN174" s="96">
        <f>IF(AND(MASTER_DATA_NORMALIZED!AN174=0,AN$22=$L$22),VLOOKUP(MASTER_DATA_PROCESSED!$C174,Backend!$Q$9:$T$52,3,FALSE),MASTER_DATA_NORMALIZED!AN174)</f>
        <v>15.128418169182979</v>
      </c>
      <c r="AO174" s="96">
        <f>IF(AND(MASTER_DATA_NORMALIZED!AO174=0,AO$22=$L$22),VLOOKUP(MASTER_DATA_PROCESSED!$C174,Backend!$Q$9:$T$52,3,FALSE),MASTER_DATA_NORMALIZED!AO174)</f>
        <v>0</v>
      </c>
      <c r="AP174" s="96">
        <f>IF(AND(MASTER_DATA_NORMALIZED!AP174=0,AP$22=$L$22),VLOOKUP(MASTER_DATA_PROCESSED!$C174,Backend!$Q$9:$T$52,3,FALSE),MASTER_DATA_NORMALIZED!AP174)</f>
        <v>0</v>
      </c>
      <c r="AQ174" s="96">
        <f>IF(AND(MASTER_DATA_NORMALIZED!AQ174=0,AQ$22=$L$22),VLOOKUP(MASTER_DATA_PROCESSED!$C174,Backend!$Q$9:$T$52,3,FALSE),MASTER_DATA_NORMALIZED!AQ174)</f>
        <v>0</v>
      </c>
      <c r="AR174" s="96">
        <f>IF(AND(MASTER_DATA_NORMALIZED!AR174=0,AR$22=$L$22),VLOOKUP(MASTER_DATA_PROCESSED!$C174,Backend!$Q$9:$T$52,3,FALSE),MASTER_DATA_NORMALIZED!AR174)</f>
        <v>15.128418169182979</v>
      </c>
      <c r="AS174" s="96">
        <f>IF(AND(MASTER_DATA_NORMALIZED!AS174=0,AS$22=$L$22),VLOOKUP(MASTER_DATA_PROCESSED!$C174,Backend!$Q$9:$T$52,3,FALSE),MASTER_DATA_NORMALIZED!AS174)</f>
        <v>0</v>
      </c>
      <c r="AT174" s="96">
        <f>IF(AND(MASTER_DATA_NORMALIZED!AT174=0,AT$22=$L$22),VLOOKUP(MASTER_DATA_PROCESSED!$C174,Backend!$Q$9:$T$52,3,FALSE),MASTER_DATA_NORMALIZED!AT174)</f>
        <v>0</v>
      </c>
      <c r="AU174" s="96">
        <f>IF(AND(MASTER_DATA_NORMALIZED!AU174=0,AU$22=$L$22),VLOOKUP(MASTER_DATA_PROCESSED!$C174,Backend!$Q$9:$T$52,3,FALSE),MASTER_DATA_NORMALIZED!AU174)</f>
        <v>0</v>
      </c>
      <c r="AV174" s="96">
        <f>IF(AND(MASTER_DATA_NORMALIZED!AV174=0,AV$22=$L$22),VLOOKUP(MASTER_DATA_PROCESSED!$C174,Backend!$Q$9:$T$52,3,FALSE),MASTER_DATA_NORMALIZED!AV174)</f>
        <v>15.128418169182979</v>
      </c>
      <c r="AW174" s="96">
        <f>IF(AND(MASTER_DATA_NORMALIZED!AW174=0,AW$22=$L$22),VLOOKUP(MASTER_DATA_PROCESSED!$C174,Backend!$Q$9:$T$52,3,FALSE),MASTER_DATA_NORMALIZED!AW174)</f>
        <v>0</v>
      </c>
      <c r="AX174" s="96">
        <f>IF(AND(MASTER_DATA_NORMALIZED!AX174=0,AX$22=$L$22),VLOOKUP(MASTER_DATA_PROCESSED!$C174,Backend!$Q$9:$T$52,3,FALSE),MASTER_DATA_NORMALIZED!AX174)</f>
        <v>0</v>
      </c>
      <c r="AY174" s="96">
        <f>IF(AND(MASTER_DATA_NORMALIZED!AY174=0,AY$22=$L$22),VLOOKUP(MASTER_DATA_PROCESSED!$C174,Backend!$Q$9:$T$52,3,FALSE),MASTER_DATA_NORMALIZED!AY174)</f>
        <v>0</v>
      </c>
      <c r="AZ174" s="96">
        <f>IF(AND(MASTER_DATA_NORMALIZED!AZ174=0,AZ$22=$L$22),VLOOKUP(MASTER_DATA_PROCESSED!$C174,Backend!$Q$9:$T$52,3,FALSE),MASTER_DATA_NORMALIZED!AZ174)</f>
        <v>15.128418169182979</v>
      </c>
      <c r="BA174" s="96">
        <f>IF(AND(MASTER_DATA_NORMALIZED!BA174=0,BA$22=$L$22),VLOOKUP(MASTER_DATA_PROCESSED!$C174,Backend!$Q$9:$T$52,3,FALSE),MASTER_DATA_NORMALIZED!BA174)</f>
        <v>0</v>
      </c>
      <c r="BB174" s="96">
        <f>IF(AND(MASTER_DATA_NORMALIZED!BB174=0,BB$22=$L$22),VLOOKUP(MASTER_DATA_PROCESSED!$C174,Backend!$Q$9:$T$52,3,FALSE),MASTER_DATA_NORMALIZED!BB174)</f>
        <v>0</v>
      </c>
      <c r="BC174" s="96">
        <f>IF(AND(MASTER_DATA_NORMALIZED!BC174=0,BC$22=$L$22),VLOOKUP(MASTER_DATA_PROCESSED!$C174,Backend!$Q$9:$T$52,3,FALSE),MASTER_DATA_NORMALIZED!BC174)</f>
        <v>0</v>
      </c>
      <c r="BD174" s="96">
        <f>IF(AND(MASTER_DATA_NORMALIZED!BD174=0,BD$22=$L$22),VLOOKUP(MASTER_DATA_PROCESSED!$C174,Backend!$Q$9:$T$52,3,FALSE),MASTER_DATA_NORMALIZED!BD174)</f>
        <v>15.128418169182979</v>
      </c>
      <c r="BE174" s="96">
        <f>IF(AND(MASTER_DATA_NORMALIZED!BE174=0,BE$22=$L$22),VLOOKUP(MASTER_DATA_PROCESSED!$C174,Backend!$Q$9:$T$52,3,FALSE),MASTER_DATA_NORMALIZED!BE174)</f>
        <v>0</v>
      </c>
      <c r="BF174" s="96">
        <f>IF(AND(MASTER_DATA_NORMALIZED!BF174=0,BF$22=$L$22),VLOOKUP(MASTER_DATA_PROCESSED!$C174,Backend!$Q$9:$T$52,3,FALSE),MASTER_DATA_NORMALIZED!BF174)</f>
        <v>0</v>
      </c>
      <c r="BG174" s="96">
        <f>IF(AND(MASTER_DATA_NORMALIZED!BG174=0,BG$22=$L$22),VLOOKUP(MASTER_DATA_PROCESSED!$C174,Backend!$Q$9:$T$52,3,FALSE),MASTER_DATA_NORMALIZED!BG174)</f>
        <v>0</v>
      </c>
      <c r="BH174" s="96">
        <f>IF(AND(MASTER_DATA_NORMALIZED!BH174=0,BH$22=$L$22),VLOOKUP(MASTER_DATA_PROCESSED!$C174,Backend!$Q$9:$T$52,3,FALSE),MASTER_DATA_NORMALIZED!BH174)</f>
        <v>15.128418169182979</v>
      </c>
      <c r="BI174" s="96">
        <f>IF(AND(MASTER_DATA_NORMALIZED!BI174=0,BI$22=$L$22),VLOOKUP(MASTER_DATA_PROCESSED!$C174,Backend!$Q$9:$T$52,3,FALSE),MASTER_DATA_NORMALIZED!BI174)</f>
        <v>0</v>
      </c>
      <c r="BJ174" s="96">
        <f>IF(AND(MASTER_DATA_NORMALIZED!BJ174=0,BJ$22=$L$22),VLOOKUP(MASTER_DATA_PROCESSED!$C174,Backend!$Q$9:$T$52,3,FALSE),MASTER_DATA_NORMALIZED!BJ174)</f>
        <v>0</v>
      </c>
      <c r="BK174" s="96">
        <f>IF(AND(MASTER_DATA_NORMALIZED!BK174=0,BK$22=$L$22),VLOOKUP(MASTER_DATA_PROCESSED!$C174,Backend!$Q$9:$T$52,3,FALSE),MASTER_DATA_NORMALIZED!BK174)</f>
        <v>0</v>
      </c>
      <c r="BL174" s="96">
        <f>IF(AND(MASTER_DATA_NORMALIZED!BL174=0,BL$22=$L$22),VLOOKUP(MASTER_DATA_PROCESSED!$C174,Backend!$Q$9:$T$52,3,FALSE),MASTER_DATA_NORMALIZED!BL174)</f>
        <v>15.128418169182979</v>
      </c>
      <c r="BM174" s="96">
        <f>IF(AND(MASTER_DATA_NORMALIZED!BM174=0,BM$22=$L$22),VLOOKUP(MASTER_DATA_PROCESSED!$C174,Backend!$Q$9:$T$52,3,FALSE),MASTER_DATA_NORMALIZED!BM174)</f>
        <v>0</v>
      </c>
      <c r="BN174" s="96">
        <f>IF(AND(MASTER_DATA_NORMALIZED!BN174=0,BN$22=$L$22),VLOOKUP(MASTER_DATA_PROCESSED!$C174,Backend!$Q$9:$T$52,3,FALSE),MASTER_DATA_NORMALIZED!BN174)</f>
        <v>0</v>
      </c>
      <c r="BO174" s="96">
        <f>IF(AND(MASTER_DATA_NORMALIZED!BO174=0,BO$22=$L$22),VLOOKUP(MASTER_DATA_PROCESSED!$C174,Backend!$Q$9:$T$52,3,FALSE),MASTER_DATA_NORMALIZED!BO174)</f>
        <v>0</v>
      </c>
      <c r="BP174" s="96">
        <f>IF(AND(MASTER_DATA_NORMALIZED!BP174=0,BP$22=$L$22),VLOOKUP(MASTER_DATA_PROCESSED!$C174,Backend!$Q$9:$T$52,3,FALSE),MASTER_DATA_NORMALIZED!BP174)</f>
        <v>15.128418169182979</v>
      </c>
      <c r="BQ174" s="96">
        <f>IF(AND(MASTER_DATA_NORMALIZED!BQ174=0,BQ$22=$L$22),VLOOKUP(MASTER_DATA_PROCESSED!$C174,Backend!$Q$9:$T$52,3,FALSE),MASTER_DATA_NORMALIZED!BQ174)</f>
        <v>0</v>
      </c>
      <c r="BR174" s="96">
        <f>IF(AND(MASTER_DATA_NORMALIZED!BR174=0,BR$22=$L$22),VLOOKUP(MASTER_DATA_PROCESSED!$C174,Backend!$Q$9:$T$52,3,FALSE),MASTER_DATA_NORMALIZED!BR174)</f>
        <v>0</v>
      </c>
      <c r="BS174" s="96">
        <f>IF(AND(MASTER_DATA_NORMALIZED!BS174=0,BS$22=$L$22),VLOOKUP(MASTER_DATA_PROCESSED!$C174,Backend!$Q$9:$T$52,3,FALSE),MASTER_DATA_NORMALIZED!BS174)</f>
        <v>0</v>
      </c>
      <c r="BT174" s="96">
        <f>IF(AND(MASTER_DATA_NORMALIZED!BT174=0,BT$22=$L$22),VLOOKUP(MASTER_DATA_PROCESSED!$C174,Backend!$Q$9:$T$52,3,FALSE),MASTER_DATA_NORMALIZED!BT174)</f>
        <v>15.128418169182979</v>
      </c>
      <c r="BU174" s="96">
        <f>IF(AND(MASTER_DATA_NORMALIZED!BU174=0,BU$22=$L$22),VLOOKUP(MASTER_DATA_PROCESSED!$C174,Backend!$Q$9:$T$52,3,FALSE),MASTER_DATA_NORMALIZED!BU174)</f>
        <v>0</v>
      </c>
      <c r="BV174" s="96">
        <f>IF(AND(MASTER_DATA_NORMALIZED!BV174=0,BV$22=$L$22),VLOOKUP(MASTER_DATA_PROCESSED!$C174,Backend!$Q$9:$T$52,3,FALSE),MASTER_DATA_NORMALIZED!BV174)</f>
        <v>0</v>
      </c>
      <c r="BW174" s="96">
        <f>IF(AND(MASTER_DATA_NORMALIZED!BW174=0,BW$22=$L$22),VLOOKUP(MASTER_DATA_PROCESSED!$C174,Backend!$Q$9:$T$52,3,FALSE),MASTER_DATA_NORMALIZED!BW174)</f>
        <v>0</v>
      </c>
      <c r="BX174" s="96">
        <f>IF(AND(MASTER_DATA_NORMALIZED!BX174=0,BX$22=$L$22),VLOOKUP(MASTER_DATA_PROCESSED!$C174,Backend!$Q$9:$T$52,3,FALSE),MASTER_DATA_NORMALIZED!BX174)</f>
        <v>15.128418169182979</v>
      </c>
      <c r="BY174" s="96">
        <f>IF(AND(MASTER_DATA_NORMALIZED!BY174=0,BY$22=$L$22),VLOOKUP(MASTER_DATA_PROCESSED!$C174,Backend!$Q$9:$T$52,3,FALSE),MASTER_DATA_NORMALIZED!BY174)</f>
        <v>0</v>
      </c>
      <c r="BZ174" s="96">
        <f>IF(AND(MASTER_DATA_NORMALIZED!BZ174=0,BZ$22=$L$22),VLOOKUP(MASTER_DATA_PROCESSED!$C174,Backend!$Q$9:$T$52,3,FALSE),MASTER_DATA_NORMALIZED!BZ174)</f>
        <v>0</v>
      </c>
      <c r="CA174" s="96">
        <f>IF(AND(MASTER_DATA_NORMALIZED!CA174=0,CA$22=$L$22),VLOOKUP(MASTER_DATA_PROCESSED!$C174,Backend!$Q$9:$T$52,3,FALSE),MASTER_DATA_NORMALIZED!CA174)</f>
        <v>0</v>
      </c>
      <c r="CB174" s="96">
        <f>IF(AND(MASTER_DATA_NORMALIZED!CB174=0,CB$22=$L$22),VLOOKUP(MASTER_DATA_PROCESSED!$C174,Backend!$Q$9:$T$52,3,FALSE),MASTER_DATA_NORMALIZED!CB174)</f>
        <v>15.128418169182979</v>
      </c>
      <c r="CC174" s="96">
        <f>IF(AND(MASTER_DATA_NORMALIZED!CC174=0,CC$22=$L$22),VLOOKUP(MASTER_DATA_PROCESSED!$C174,Backend!$Q$9:$T$52,3,FALSE),MASTER_DATA_NORMALIZED!CC174)</f>
        <v>0</v>
      </c>
      <c r="CD174" s="96">
        <f>IF(AND(MASTER_DATA_NORMALIZED!CD174=0,CD$22=$L$22),VLOOKUP(MASTER_DATA_PROCESSED!$C174,Backend!$Q$9:$T$52,3,FALSE),MASTER_DATA_NORMALIZED!CD174)</f>
        <v>0</v>
      </c>
      <c r="CE174" s="96">
        <f>IF(AND(MASTER_DATA_NORMALIZED!CE174=0,CE$22=$L$22),VLOOKUP(MASTER_DATA_PROCESSED!$C174,Backend!$Q$9:$T$52,3,FALSE),MASTER_DATA_NORMALIZED!CE174)</f>
        <v>0</v>
      </c>
      <c r="CF174" s="96">
        <f>IF(AND(MASTER_DATA_NORMALIZED!CF174=0,CF$22=$L$22),VLOOKUP(MASTER_DATA_PROCESSED!$C174,Backend!$Q$9:$T$52,3,FALSE),MASTER_DATA_NORMALIZED!CF174)</f>
        <v>15.128418169182979</v>
      </c>
      <c r="CG174" s="96">
        <f>IF(AND(MASTER_DATA_NORMALIZED!CG174=0,CG$22=$L$22),VLOOKUP(MASTER_DATA_PROCESSED!$C174,Backend!$Q$9:$T$52,3,FALSE),MASTER_DATA_NORMALIZED!CG174)</f>
        <v>0</v>
      </c>
      <c r="CH174" s="96">
        <f>IF(AND(MASTER_DATA_NORMALIZED!CH174=0,CH$22=$L$22),VLOOKUP(MASTER_DATA_PROCESSED!$C174,Backend!$Q$9:$T$52,3,FALSE),MASTER_DATA_NORMALIZED!CH174)</f>
        <v>0</v>
      </c>
      <c r="CI174" s="96">
        <f>IF(AND(MASTER_DATA_NORMALIZED!CI174=0,CI$22=$L$22),VLOOKUP(MASTER_DATA_PROCESSED!$C174,Backend!$Q$9:$T$52,3,FALSE),MASTER_DATA_NORMALIZED!CI174)</f>
        <v>0</v>
      </c>
      <c r="CJ174" s="96">
        <f>IF(AND(MASTER_DATA_NORMALIZED!CJ174=0,CJ$22=$L$22),VLOOKUP(MASTER_DATA_PROCESSED!$C174,Backend!$Q$9:$T$52,3,FALSE),MASTER_DATA_NORMALIZED!CJ174)</f>
        <v>15.128418169182979</v>
      </c>
      <c r="CK174" s="96">
        <f>IF(AND(MASTER_DATA_NORMALIZED!CK174=0,CK$22=$L$22),VLOOKUP(MASTER_DATA_PROCESSED!$C174,Backend!$Q$9:$T$52,3,FALSE),MASTER_DATA_NORMALIZED!CK174)</f>
        <v>0</v>
      </c>
      <c r="CL174" s="96">
        <f>IF(AND(MASTER_DATA_NORMALIZED!CL174=0,CL$22=$L$22),VLOOKUP(MASTER_DATA_PROCESSED!$C174,Backend!$Q$9:$T$52,3,FALSE),MASTER_DATA_NORMALIZED!CL174)</f>
        <v>0</v>
      </c>
      <c r="CM174" s="96">
        <f>IF(AND(MASTER_DATA_NORMALIZED!CM174=0,CM$22=$L$22),VLOOKUP(MASTER_DATA_PROCESSED!$C174,Backend!$Q$9:$T$52,3,FALSE),MASTER_DATA_NORMALIZED!CM174)</f>
        <v>0</v>
      </c>
      <c r="CN174" s="96">
        <f>IF(AND(MASTER_DATA_NORMALIZED!CN174=0,CN$22=$L$22),VLOOKUP(MASTER_DATA_PROCESSED!$C174,Backend!$Q$9:$T$52,3,FALSE),MASTER_DATA_NORMALIZED!CN174)</f>
        <v>15.128418169182979</v>
      </c>
      <c r="CO174" s="96">
        <f>IF(AND(MASTER_DATA_NORMALIZED!CO174=0,CO$22=$L$22),VLOOKUP(MASTER_DATA_PROCESSED!$C174,Backend!$Q$9:$T$52,3,FALSE),MASTER_DATA_NORMALIZED!CO174)</f>
        <v>0</v>
      </c>
      <c r="CP174" s="96">
        <f>IF(AND(MASTER_DATA_NORMALIZED!CP174=0,CP$22=$L$22),VLOOKUP(MASTER_DATA_PROCESSED!$C174,Backend!$Q$9:$T$52,3,FALSE),MASTER_DATA_NORMALIZED!CP174)</f>
        <v>0</v>
      </c>
      <c r="CQ174" s="96">
        <f>IF(AND(MASTER_DATA_NORMALIZED!CQ174=0,CQ$22=$L$22),VLOOKUP(MASTER_DATA_PROCESSED!$C174,Backend!$Q$9:$T$52,3,FALSE),MASTER_DATA_NORMALIZED!CQ174)</f>
        <v>0</v>
      </c>
      <c r="CR174" s="96">
        <f>IF(AND(MASTER_DATA_NORMALIZED!CR174=0,CR$22=$L$22),VLOOKUP(MASTER_DATA_PROCESSED!$C174,Backend!$Q$9:$T$52,3,FALSE),MASTER_DATA_NORMALIZED!CR174)</f>
        <v>15.128418169182979</v>
      </c>
      <c r="CS174" s="96">
        <f>IF(AND(MASTER_DATA_NORMALIZED!CS174=0,CS$22=$L$22),VLOOKUP(MASTER_DATA_PROCESSED!$C174,Backend!$Q$9:$T$52,3,FALSE),MASTER_DATA_NORMALIZED!CS174)</f>
        <v>0</v>
      </c>
      <c r="CT174" s="96">
        <f>IF(AND(MASTER_DATA_NORMALIZED!CT174=0,CT$22=$L$22),VLOOKUP(MASTER_DATA_PROCESSED!$C174,Backend!$Q$9:$T$52,3,FALSE),MASTER_DATA_NORMALIZED!CT174)</f>
        <v>0</v>
      </c>
      <c r="CU174" s="96">
        <f>IF(AND(MASTER_DATA_NORMALIZED!CU174=0,CU$22=$L$22),VLOOKUP(MASTER_DATA_PROCESSED!$C174,Backend!$Q$9:$T$52,3,FALSE),MASTER_DATA_NORMALIZED!CU174)</f>
        <v>0</v>
      </c>
      <c r="CV174" s="96">
        <f>IF(AND(MASTER_DATA_NORMALIZED!CV174=0,CV$22=$L$22),VLOOKUP(MASTER_DATA_PROCESSED!$C174,Backend!$Q$9:$T$52,3,FALSE),MASTER_DATA_NORMALIZED!CV174)</f>
        <v>15.128418169182979</v>
      </c>
      <c r="CW174" s="96">
        <f>IF(AND(MASTER_DATA_NORMALIZED!CW174=0,CW$22=$L$22),VLOOKUP(MASTER_DATA_PROCESSED!$C174,Backend!$Q$9:$T$52,3,FALSE),MASTER_DATA_NORMALIZED!CW174)</f>
        <v>0</v>
      </c>
      <c r="CX174" s="96">
        <f>IF(AND(MASTER_DATA_NORMALIZED!CX174=0,CX$22=$L$22),VLOOKUP(MASTER_DATA_PROCESSED!$C174,Backend!$Q$9:$T$52,3,FALSE),MASTER_DATA_NORMALIZED!CX174)</f>
        <v>0</v>
      </c>
      <c r="CY174" s="96">
        <f>IF(AND(MASTER_DATA_NORMALIZED!CY174=0,CY$22=$L$22),VLOOKUP(MASTER_DATA_PROCESSED!$C174,Backend!$Q$9:$T$52,3,FALSE),MASTER_DATA_NORMALIZED!CY174)</f>
        <v>0</v>
      </c>
      <c r="CZ174" s="96">
        <f>IF(AND(MASTER_DATA_NORMALIZED!CZ174=0,CZ$22=$L$22),VLOOKUP(MASTER_DATA_PROCESSED!$C174,Backend!$Q$9:$T$52,3,FALSE),MASTER_DATA_NORMALIZED!CZ174)</f>
        <v>15.128418169182979</v>
      </c>
      <c r="DA174" s="96" t="e">
        <f>IF(AND(MASTER_DATA_NORMALIZED!DA174=0,DA$22=$L$22),VLOOKUP(MASTER_DATA_PROCESSED!$C174,Backend!$Q$9:$T$52,3,FALSE),MASTER_DATA_NORMALIZED!DA174)</f>
        <v>#DIV/0!</v>
      </c>
      <c r="DB174" s="96" t="e">
        <f>IF(AND(MASTER_DATA_NORMALIZED!DB174=0,DB$22=$L$22),VLOOKUP(MASTER_DATA_PROCESSED!$C174,Backend!$Q$9:$T$52,3,FALSE),MASTER_DATA_NORMALIZED!DB174)</f>
        <v>#DIV/0!</v>
      </c>
      <c r="DC174" s="96" t="e">
        <f>IF(AND(MASTER_DATA_NORMALIZED!DC174=0,DC$22=$L$22),VLOOKUP(MASTER_DATA_PROCESSED!$C174,Backend!$Q$9:$T$52,3,FALSE),MASTER_DATA_NORMALIZED!DC174)</f>
        <v>#DIV/0!</v>
      </c>
      <c r="DD174" s="96" t="e">
        <f>IF(AND(MASTER_DATA_NORMALIZED!DD174=0,DD$22=$L$22),VLOOKUP(MASTER_DATA_PROCESSED!$C174,Backend!$Q$9:$T$52,3,FALSE),MASTER_DATA_NORMALIZED!DD174)</f>
        <v>#N/A</v>
      </c>
      <c r="DE174" s="96">
        <f>IF(AND(MASTER_DATA_NORMALIZED!DE174=0,DE$22=$L$22),VLOOKUP(MASTER_DATA_PROCESSED!$C174,Backend!$Q$9:$T$52,3,FALSE),MASTER_DATA_NORMALIZED!DE174)</f>
        <v>0</v>
      </c>
      <c r="DF174" s="96">
        <f>IF(AND(MASTER_DATA_NORMALIZED!DF174=0,DF$22=$L$22),VLOOKUP(MASTER_DATA_PROCESSED!$C174,Backend!$Q$9:$T$52,3,FALSE),MASTER_DATA_NORMALIZED!DF174)</f>
        <v>0</v>
      </c>
      <c r="DG174" s="96">
        <f>IF(AND(MASTER_DATA_NORMALIZED!DG174=0,DG$22=$L$22),VLOOKUP(MASTER_DATA_PROCESSED!$C174,Backend!$Q$9:$T$52,3,FALSE),MASTER_DATA_NORMALIZED!DG174)</f>
        <v>0</v>
      </c>
      <c r="DH174" s="96">
        <f>IF(AND(MASTER_DATA_NORMALIZED!DH174=0,DH$22=$L$22),VLOOKUP(MASTER_DATA_PROCESSED!$C174,Backend!$Q$9:$T$52,3,FALSE),MASTER_DATA_NORMALIZED!DH174)</f>
        <v>34.441770839446761</v>
      </c>
      <c r="DI174" s="96">
        <f>IF(AND(MASTER_DATA_NORMALIZED!DI174=0,DI$22=$L$22),VLOOKUP(MASTER_DATA_PROCESSED!$C174,Backend!$Q$9:$T$52,3,FALSE),MASTER_DATA_NORMALIZED!DI174)</f>
        <v>0</v>
      </c>
      <c r="DJ174" s="96">
        <f>IF(AND(MASTER_DATA_NORMALIZED!DJ174=0,DJ$22=$L$22),VLOOKUP(MASTER_DATA_PROCESSED!$C174,Backend!$Q$9:$T$52,3,FALSE),MASTER_DATA_NORMALIZED!DJ174)</f>
        <v>0</v>
      </c>
      <c r="DK174" s="96">
        <f>IF(AND(MASTER_DATA_NORMALIZED!DK174=0,DK$22=$L$22),VLOOKUP(MASTER_DATA_PROCESSED!$C174,Backend!$Q$9:$T$52,3,FALSE),MASTER_DATA_NORMALIZED!DK174)</f>
        <v>0</v>
      </c>
      <c r="DL174" s="96">
        <f>IF(AND(MASTER_DATA_NORMALIZED!DL174=0,DL$22=$L$22),VLOOKUP(MASTER_DATA_PROCESSED!$C174,Backend!$Q$9:$T$52,3,FALSE),MASTER_DATA_NORMALIZED!DL174)</f>
        <v>18.272965236362428</v>
      </c>
      <c r="DM174" s="96">
        <f>IF(AND(MASTER_DATA_NORMALIZED!DM174=0,DM$22=$L$22),VLOOKUP(MASTER_DATA_PROCESSED!$C174,Backend!$Q$9:$T$52,3,FALSE),MASTER_DATA_NORMALIZED!DM174)</f>
        <v>0</v>
      </c>
      <c r="DN174" s="96">
        <f>IF(AND(MASTER_DATA_NORMALIZED!DN174=0,DN$22=$L$22),VLOOKUP(MASTER_DATA_PROCESSED!$C174,Backend!$Q$9:$T$52,3,FALSE),MASTER_DATA_NORMALIZED!DN174)</f>
        <v>0</v>
      </c>
      <c r="DO174" s="96">
        <f>IF(AND(MASTER_DATA_NORMALIZED!DO174=0,DO$22=$L$22),VLOOKUP(MASTER_DATA_PROCESSED!$C174,Backend!$Q$9:$T$52,3,FALSE),MASTER_DATA_NORMALIZED!DO174)</f>
        <v>0</v>
      </c>
      <c r="DP174" s="96">
        <f>IF(AND(MASTER_DATA_NORMALIZED!DP174=0,DP$22=$L$22),VLOOKUP(MASTER_DATA_PROCESSED!$C174,Backend!$Q$9:$T$52,3,FALSE),MASTER_DATA_NORMALIZED!DP174)</f>
        <v>12.156167551308902</v>
      </c>
      <c r="DQ174" s="96">
        <f>IF(AND(MASTER_DATA_NORMALIZED!DQ174=0,DQ$22=$L$22),VLOOKUP(MASTER_DATA_PROCESSED!$C174,Backend!$Q$9:$T$52,3,FALSE),MASTER_DATA_NORMALIZED!DQ174)</f>
        <v>0</v>
      </c>
      <c r="DR174" s="96">
        <f>IF(AND(MASTER_DATA_NORMALIZED!DR174=0,DR$22=$L$22),VLOOKUP(MASTER_DATA_PROCESSED!$C174,Backend!$Q$9:$T$52,3,FALSE),MASTER_DATA_NORMALIZED!DR174)</f>
        <v>0</v>
      </c>
      <c r="DS174" s="96">
        <f>IF(AND(MASTER_DATA_NORMALIZED!DS174=0,DS$22=$L$22),VLOOKUP(MASTER_DATA_PROCESSED!$C174,Backend!$Q$9:$T$52,3,FALSE),MASTER_DATA_NORMALIZED!DS174)</f>
        <v>0</v>
      </c>
      <c r="DT174" s="96">
        <f>IF(AND(MASTER_DATA_NORMALIZED!DT174=0,DT$22=$L$22),VLOOKUP(MASTER_DATA_PROCESSED!$C174,Backend!$Q$9:$T$52,3,FALSE),MASTER_DATA_NORMALIZED!DT174)</f>
        <v>9.5429786668714787</v>
      </c>
      <c r="DU174" s="96">
        <f>IF(AND(MASTER_DATA_NORMALIZED!DU174=0,DU$22=$L$22),VLOOKUP(MASTER_DATA_PROCESSED!$C174,Backend!$Q$9:$T$52,3,FALSE),MASTER_DATA_NORMALIZED!DU174)</f>
        <v>0</v>
      </c>
      <c r="DV174" s="96">
        <f>IF(AND(MASTER_DATA_NORMALIZED!DV174=0,DV$22=$L$22),VLOOKUP(MASTER_DATA_PROCESSED!$C174,Backend!$Q$9:$T$52,3,FALSE),MASTER_DATA_NORMALIZED!DV174)</f>
        <v>0</v>
      </c>
      <c r="DW174" s="96">
        <f>IF(AND(MASTER_DATA_NORMALIZED!DW174=0,DW$22=$L$22),VLOOKUP(MASTER_DATA_PROCESSED!$C174,Backend!$Q$9:$T$52,3,FALSE),MASTER_DATA_NORMALIZED!DW174)</f>
        <v>0</v>
      </c>
      <c r="DX174" s="96">
        <f>IF(AND(MASTER_DATA_NORMALIZED!DX174=0,DX$22=$L$22),VLOOKUP(MASTER_DATA_PROCESSED!$C174,Backend!$Q$9:$T$52,3,FALSE),MASTER_DATA_NORMALIZED!DX174)</f>
        <v>8.3041335661011466</v>
      </c>
      <c r="DY174" s="96">
        <f>IF(AND(MASTER_DATA_NORMALIZED!DY174=0,DY$22=$L$22),VLOOKUP(MASTER_DATA_PROCESSED!$C174,Backend!$Q$9:$T$52,3,FALSE),MASTER_DATA_NORMALIZED!DY174)</f>
        <v>0</v>
      </c>
      <c r="DZ174" s="96">
        <f>IF(AND(MASTER_DATA_NORMALIZED!DZ174=0,DZ$22=$L$22),VLOOKUP(MASTER_DATA_PROCESSED!$C174,Backend!$Q$9:$T$52,3,FALSE),MASTER_DATA_NORMALIZED!DZ174)</f>
        <v>0</v>
      </c>
      <c r="EA174" s="96">
        <f>IF(AND(MASTER_DATA_NORMALIZED!EA174=0,EA$22=$L$22),VLOOKUP(MASTER_DATA_PROCESSED!$C174,Backend!$Q$9:$T$52,3,FALSE),MASTER_DATA_NORMALIZED!EA174)</f>
        <v>0</v>
      </c>
      <c r="EB174" s="96">
        <f>IF(AND(MASTER_DATA_NORMALIZED!EB174=0,EB$22=$L$22),VLOOKUP(MASTER_DATA_PROCESSED!$C174,Backend!$Q$9:$T$52,3,FALSE),MASTER_DATA_NORMALIZED!EB174)</f>
        <v>8.0524931550071717</v>
      </c>
      <c r="EC174" s="96" t="e">
        <f>IF(AND(MASTER_DATA_NORMALIZED!EC174=0,EC$22=$L$22),VLOOKUP(MASTER_DATA_PROCESSED!$C174,Backend!$Q$9:$T$52,3,FALSE),MASTER_DATA_NORMALIZED!EC174)</f>
        <v>#DIV/0!</v>
      </c>
      <c r="ED174" s="96" t="e">
        <f>IF(AND(MASTER_DATA_NORMALIZED!ED174=0,ED$22=$L$22),VLOOKUP(MASTER_DATA_PROCESSED!$C174,Backend!$Q$9:$T$52,3,FALSE),MASTER_DATA_NORMALIZED!ED174)</f>
        <v>#DIV/0!</v>
      </c>
      <c r="EE174" s="96" t="e">
        <f>IF(AND(MASTER_DATA_NORMALIZED!EE174=0,EE$22=$L$22),VLOOKUP(MASTER_DATA_PROCESSED!$C174,Backend!$Q$9:$T$52,3,FALSE),MASTER_DATA_NORMALIZED!EE174)</f>
        <v>#DIV/0!</v>
      </c>
      <c r="EF174" s="96" t="e">
        <f>IF(AND(MASTER_DATA_NORMALIZED!EF174=0,EF$22=$L$22),VLOOKUP(MASTER_DATA_PROCESSED!$C174,Backend!$Q$9:$T$52,3,FALSE),MASTER_DATA_NORMALIZED!EF174)</f>
        <v>#VALUE!</v>
      </c>
      <c r="EG174" s="96">
        <f>IF(AND(MASTER_DATA_NORMALIZED!EG174=0,EG$22=$L$22),VLOOKUP(MASTER_DATA_PROCESSED!$C174,Backend!$Q$9:$T$52,3,FALSE),MASTER_DATA_NORMALIZED!EG174)</f>
        <v>0</v>
      </c>
      <c r="EH174" s="96">
        <f>IF(AND(MASTER_DATA_NORMALIZED!EH174=0,EH$22=$L$22),VLOOKUP(MASTER_DATA_PROCESSED!$C174,Backend!$Q$9:$T$52,3,FALSE),MASTER_DATA_NORMALIZED!EH174)</f>
        <v>0</v>
      </c>
      <c r="EI174" s="96">
        <f>IF(AND(MASTER_DATA_NORMALIZED!EI174=0,EI$22=$L$22),VLOOKUP(MASTER_DATA_PROCESSED!$C174,Backend!$Q$9:$T$52,3,FALSE),MASTER_DATA_NORMALIZED!EI174)</f>
        <v>0</v>
      </c>
      <c r="EJ174" s="96">
        <f>IF(AND(MASTER_DATA_NORMALIZED!EJ174=0,EJ$22=$L$22),VLOOKUP(MASTER_DATA_PROCESSED!$C174,Backend!$Q$9:$T$52,3,FALSE),MASTER_DATA_NORMALIZED!EJ174)</f>
        <v>15.128418169182979</v>
      </c>
      <c r="EK174" s="96">
        <f>IF(AND(MASTER_DATA_NORMALIZED!EK174=0,EK$22=$L$22),VLOOKUP(MASTER_DATA_PROCESSED!$C174,Backend!$Q$9:$T$52,3,FALSE),MASTER_DATA_NORMALIZED!EK174)</f>
        <v>0</v>
      </c>
      <c r="EL174" s="96">
        <f>IF(AND(MASTER_DATA_NORMALIZED!EL174=0,EL$22=$L$22),VLOOKUP(MASTER_DATA_PROCESSED!$C174,Backend!$Q$9:$T$52,3,FALSE),MASTER_DATA_NORMALIZED!EL174)</f>
        <v>0</v>
      </c>
      <c r="EM174" s="96">
        <f>IF(AND(MASTER_DATA_NORMALIZED!EM174=0,EM$22=$L$22),VLOOKUP(MASTER_DATA_PROCESSED!$C174,Backend!$Q$9:$T$52,3,FALSE),MASTER_DATA_NORMALIZED!EM174)</f>
        <v>0</v>
      </c>
      <c r="EN174" s="96">
        <f>IF(AND(MASTER_DATA_NORMALIZED!EN174=0,EN$22=$L$22),VLOOKUP(MASTER_DATA_PROCESSED!$C174,Backend!$Q$9:$T$52,3,FALSE),MASTER_DATA_NORMALIZED!EN174)</f>
        <v>15.128418169182979</v>
      </c>
      <c r="EO174" s="96">
        <f>IF(AND(MASTER_DATA_NORMALIZED!EO174=0,EO$22=$L$22),VLOOKUP(MASTER_DATA_PROCESSED!$C174,Backend!$Q$9:$T$52,3,FALSE),MASTER_DATA_NORMALIZED!EO174)</f>
        <v>0</v>
      </c>
      <c r="EP174" s="96">
        <f>IF(AND(MASTER_DATA_NORMALIZED!EP174=0,EP$22=$L$22),VLOOKUP(MASTER_DATA_PROCESSED!$C174,Backend!$Q$9:$T$52,3,FALSE),MASTER_DATA_NORMALIZED!EP174)</f>
        <v>0</v>
      </c>
      <c r="EQ174" s="96">
        <f>IF(AND(MASTER_DATA_NORMALIZED!EQ174=0,EQ$22=$L$22),VLOOKUP(MASTER_DATA_PROCESSED!$C174,Backend!$Q$9:$T$52,3,FALSE),MASTER_DATA_NORMALIZED!EQ174)</f>
        <v>0</v>
      </c>
      <c r="ER174" s="96">
        <f>IF(AND(MASTER_DATA_NORMALIZED!ER174=0,ER$22=$L$22),VLOOKUP(MASTER_DATA_PROCESSED!$C174,Backend!$Q$9:$T$52,3,FALSE),MASTER_DATA_NORMALIZED!ER174)</f>
        <v>15.128418169182979</v>
      </c>
      <c r="ES174" s="96">
        <f>IF(AND(MASTER_DATA_NORMALIZED!ES174=0,ES$22=$L$22),VLOOKUP(MASTER_DATA_PROCESSED!$C174,Backend!$Q$9:$T$52,3,FALSE),MASTER_DATA_NORMALIZED!ES174)</f>
        <v>0</v>
      </c>
      <c r="ET174" s="96">
        <f>IF(AND(MASTER_DATA_NORMALIZED!ET174=0,ET$22=$L$22),VLOOKUP(MASTER_DATA_PROCESSED!$C174,Backend!$Q$9:$T$52,3,FALSE),MASTER_DATA_NORMALIZED!ET174)</f>
        <v>0</v>
      </c>
      <c r="EU174" s="96">
        <f>IF(AND(MASTER_DATA_NORMALIZED!EU174=0,EU$22=$L$22),VLOOKUP(MASTER_DATA_PROCESSED!$C174,Backend!$Q$9:$T$52,3,FALSE),MASTER_DATA_NORMALIZED!EU174)</f>
        <v>0</v>
      </c>
      <c r="EV174" s="96">
        <f>IF(AND(MASTER_DATA_NORMALIZED!EV174=0,EV$22=$L$22),VLOOKUP(MASTER_DATA_PROCESSED!$C174,Backend!$Q$9:$T$52,3,FALSE),MASTER_DATA_NORMALIZED!EV174)</f>
        <v>15.128418169182979</v>
      </c>
      <c r="EW174" s="96">
        <f>IF(AND(MASTER_DATA_NORMALIZED!EW174=0,EW$22=$L$22),VLOOKUP(MASTER_DATA_PROCESSED!$C174,Backend!$Q$9:$T$52,3,FALSE),MASTER_DATA_NORMALIZED!EW174)</f>
        <v>0</v>
      </c>
      <c r="EX174" s="96">
        <f>IF(AND(MASTER_DATA_NORMALIZED!EX174=0,EX$22=$L$22),VLOOKUP(MASTER_DATA_PROCESSED!$C174,Backend!$Q$9:$T$52,3,FALSE),MASTER_DATA_NORMALIZED!EX174)</f>
        <v>0</v>
      </c>
      <c r="EY174" s="96">
        <f>IF(AND(MASTER_DATA_NORMALIZED!EY174=0,EY$22=$L$22),VLOOKUP(MASTER_DATA_PROCESSED!$C174,Backend!$Q$9:$T$52,3,FALSE),MASTER_DATA_NORMALIZED!EY174)</f>
        <v>0</v>
      </c>
      <c r="EZ174" s="96">
        <f>IF(AND(MASTER_DATA_NORMALIZED!EZ174=0,EZ$22=$L$22),VLOOKUP(MASTER_DATA_PROCESSED!$C174,Backend!$Q$9:$T$52,3,FALSE),MASTER_DATA_NORMALIZED!EZ174)</f>
        <v>15.128418169182979</v>
      </c>
      <c r="FA174" s="96">
        <f>IF(AND(MASTER_DATA_NORMALIZED!FA174=0,FA$22=$L$22),VLOOKUP(MASTER_DATA_PROCESSED!$C174,Backend!$Q$9:$T$52,3,FALSE),MASTER_DATA_NORMALIZED!FA174)</f>
        <v>0</v>
      </c>
      <c r="FB174" s="96">
        <f>IF(AND(MASTER_DATA_NORMALIZED!FB174=0,FB$22=$L$22),VLOOKUP(MASTER_DATA_PROCESSED!$C174,Backend!$Q$9:$T$52,3,FALSE),MASTER_DATA_NORMALIZED!FB174)</f>
        <v>0</v>
      </c>
      <c r="FC174" s="96">
        <f>IF(AND(MASTER_DATA_NORMALIZED!FC174=0,FC$22=$L$22),VLOOKUP(MASTER_DATA_PROCESSED!$C174,Backend!$Q$9:$T$52,3,FALSE),MASTER_DATA_NORMALIZED!FC174)</f>
        <v>0</v>
      </c>
      <c r="FD174" s="96">
        <f>IF(AND(MASTER_DATA_NORMALIZED!FD174=0,FD$22=$L$22),VLOOKUP(MASTER_DATA_PROCESSED!$C174,Backend!$Q$9:$T$52,3,FALSE),MASTER_DATA_NORMALIZED!FD174)</f>
        <v>15.128418169182979</v>
      </c>
      <c r="FE174" s="96">
        <f>IF(AND(MASTER_DATA_NORMALIZED!FE174=0,FE$22=$L$22),VLOOKUP(MASTER_DATA_PROCESSED!$C174,Backend!$Q$9:$T$52,3,FALSE),MASTER_DATA_NORMALIZED!FE174)</f>
        <v>0</v>
      </c>
      <c r="FF174" s="96">
        <f>IF(AND(MASTER_DATA_NORMALIZED!FF174=0,FF$22=$L$22),VLOOKUP(MASTER_DATA_PROCESSED!$C174,Backend!$Q$9:$T$52,3,FALSE),MASTER_DATA_NORMALIZED!FF174)</f>
        <v>0</v>
      </c>
      <c r="FG174" s="96">
        <f>IF(AND(MASTER_DATA_NORMALIZED!FG174=0,FG$22=$L$22),VLOOKUP(MASTER_DATA_PROCESSED!$C174,Backend!$Q$9:$T$52,3,FALSE),MASTER_DATA_NORMALIZED!FG174)</f>
        <v>0</v>
      </c>
      <c r="FH174" s="96">
        <f>IF(AND(MASTER_DATA_NORMALIZED!FH174=0,FH$22=$L$22),VLOOKUP(MASTER_DATA_PROCESSED!$C174,Backend!$Q$9:$T$52,3,FALSE),MASTER_DATA_NORMALIZED!FH174)</f>
        <v>15.128418169182979</v>
      </c>
      <c r="FI174" s="96">
        <f>IF(AND(MASTER_DATA_NORMALIZED!FI174=0,FI$22=$L$22),VLOOKUP(MASTER_DATA_PROCESSED!$C174,Backend!$Q$9:$T$52,3,FALSE),MASTER_DATA_NORMALIZED!FI174)</f>
        <v>0</v>
      </c>
      <c r="FJ174" s="96">
        <f>IF(AND(MASTER_DATA_NORMALIZED!FJ174=0,FJ$22=$L$22),VLOOKUP(MASTER_DATA_PROCESSED!$C174,Backend!$Q$9:$T$52,3,FALSE),MASTER_DATA_NORMALIZED!FJ174)</f>
        <v>0</v>
      </c>
      <c r="FK174" s="96">
        <f>IF(AND(MASTER_DATA_NORMALIZED!FK174=0,FK$22=$L$22),VLOOKUP(MASTER_DATA_PROCESSED!$C174,Backend!$Q$9:$T$52,3,FALSE),MASTER_DATA_NORMALIZED!FK174)</f>
        <v>0</v>
      </c>
      <c r="FL174" s="96">
        <f>IF(AND(MASTER_DATA_NORMALIZED!FL174=0,FL$22=$L$22),VLOOKUP(MASTER_DATA_PROCESSED!$C174,Backend!$Q$9:$T$52,3,FALSE),MASTER_DATA_NORMALIZED!FL174)</f>
        <v>15.128418169182979</v>
      </c>
      <c r="FM174" s="96">
        <f>IF(AND(MASTER_DATA_NORMALIZED!FM174=0,FM$22=$L$22),VLOOKUP(MASTER_DATA_PROCESSED!$C174,Backend!$Q$9:$T$52,3,FALSE),MASTER_DATA_NORMALIZED!FM174)</f>
        <v>0</v>
      </c>
      <c r="FN174" s="96">
        <f>IF(AND(MASTER_DATA_NORMALIZED!FN174=0,FN$22=$L$22),VLOOKUP(MASTER_DATA_PROCESSED!$C174,Backend!$Q$9:$T$52,3,FALSE),MASTER_DATA_NORMALIZED!FN174)</f>
        <v>0</v>
      </c>
      <c r="FO174" s="96">
        <f>IF(AND(MASTER_DATA_NORMALIZED!FO174=0,FO$22=$L$22),VLOOKUP(MASTER_DATA_PROCESSED!$C174,Backend!$Q$9:$T$52,3,FALSE),MASTER_DATA_NORMALIZED!FO174)</f>
        <v>0</v>
      </c>
      <c r="FP174" s="96">
        <f>IF(AND(MASTER_DATA_NORMALIZED!FP174=0,FP$22=$L$22),VLOOKUP(MASTER_DATA_PROCESSED!$C174,Backend!$Q$9:$T$52,3,FALSE),MASTER_DATA_NORMALIZED!FP174)</f>
        <v>15.128418169182979</v>
      </c>
      <c r="FQ174" s="96">
        <f>IF(AND(MASTER_DATA_NORMALIZED!FQ174=0,FQ$22=$L$22),VLOOKUP(MASTER_DATA_PROCESSED!$C174,Backend!$Q$9:$T$52,3,FALSE),MASTER_DATA_NORMALIZED!FQ174)</f>
        <v>0</v>
      </c>
      <c r="FR174" s="96">
        <f>IF(AND(MASTER_DATA_NORMALIZED!FR174=0,FR$22=$L$22),VLOOKUP(MASTER_DATA_PROCESSED!$C174,Backend!$Q$9:$T$52,3,FALSE),MASTER_DATA_NORMALIZED!FR174)</f>
        <v>0</v>
      </c>
      <c r="FS174" s="96">
        <f>IF(AND(MASTER_DATA_NORMALIZED!FS174=0,FS$22=$L$22),VLOOKUP(MASTER_DATA_PROCESSED!$C174,Backend!$Q$9:$T$52,3,FALSE),MASTER_DATA_NORMALIZED!FS174)</f>
        <v>0</v>
      </c>
      <c r="FT174" s="96">
        <f>IF(AND(MASTER_DATA_NORMALIZED!FT174=0,FT$22=$L$22),VLOOKUP(MASTER_DATA_PROCESSED!$C174,Backend!$Q$9:$T$52,3,FALSE),MASTER_DATA_NORMALIZED!FT174)</f>
        <v>15.128418169182979</v>
      </c>
      <c r="FU174" s="96">
        <f>IF(AND(MASTER_DATA_NORMALIZED!FU174=0,FU$22=$L$22),VLOOKUP(MASTER_DATA_PROCESSED!$C174,Backend!$Q$9:$T$52,3,FALSE),MASTER_DATA_NORMALIZED!FU174)</f>
        <v>0</v>
      </c>
      <c r="FV174" s="96">
        <f>IF(AND(MASTER_DATA_NORMALIZED!FV174=0,FV$22=$L$22),VLOOKUP(MASTER_DATA_PROCESSED!$C174,Backend!$Q$9:$T$52,3,FALSE),MASTER_DATA_NORMALIZED!FV174)</f>
        <v>0</v>
      </c>
      <c r="FW174" s="96">
        <f>IF(AND(MASTER_DATA_NORMALIZED!FW174=0,FW$22=$L$22),VLOOKUP(MASTER_DATA_PROCESSED!$C174,Backend!$Q$9:$T$52,3,FALSE),MASTER_DATA_NORMALIZED!FW174)</f>
        <v>0</v>
      </c>
      <c r="FX174" s="96">
        <f>IF(AND(MASTER_DATA_NORMALIZED!FX174=0,FX$22=$L$22),VLOOKUP(MASTER_DATA_PROCESSED!$C174,Backend!$Q$9:$T$52,3,FALSE),MASTER_DATA_NORMALIZED!FX174)</f>
        <v>15.128418169182979</v>
      </c>
      <c r="FY174" s="96">
        <f>IF(AND(MASTER_DATA_NORMALIZED!FY174=0,FY$22=$L$22),VLOOKUP(MASTER_DATA_PROCESSED!$C174,Backend!$Q$9:$T$52,3,FALSE),MASTER_DATA_NORMALIZED!FY174)</f>
        <v>0</v>
      </c>
      <c r="FZ174" s="96">
        <f>IF(AND(MASTER_DATA_NORMALIZED!FZ174=0,FZ$22=$L$22),VLOOKUP(MASTER_DATA_PROCESSED!$C174,Backend!$Q$9:$T$52,3,FALSE),MASTER_DATA_NORMALIZED!FZ174)</f>
        <v>0</v>
      </c>
      <c r="GA174" s="96">
        <f>IF(AND(MASTER_DATA_NORMALIZED!GA174=0,GA$22=$L$22),VLOOKUP(MASTER_DATA_PROCESSED!$C174,Backend!$Q$9:$T$52,3,FALSE),MASTER_DATA_NORMALIZED!GA174)</f>
        <v>0</v>
      </c>
      <c r="GB174" s="96">
        <f>IF(AND(MASTER_DATA_NORMALIZED!GB174=0,GB$22=$L$22),VLOOKUP(MASTER_DATA_PROCESSED!$C174,Backend!$Q$9:$T$52,3,FALSE),MASTER_DATA_NORMALIZED!GB174)</f>
        <v>15.128418169182979</v>
      </c>
      <c r="GC174" s="96">
        <f>IF(AND(MASTER_DATA_NORMALIZED!GC174=0,GC$22=$L$22),VLOOKUP(MASTER_DATA_PROCESSED!$C174,Backend!$Q$9:$T$52,3,FALSE),MASTER_DATA_NORMALIZED!GC174)</f>
        <v>0</v>
      </c>
      <c r="GD174" s="96">
        <f>IF(AND(MASTER_DATA_NORMALIZED!GD174=0,GD$22=$L$22),VLOOKUP(MASTER_DATA_PROCESSED!$C174,Backend!$Q$9:$T$52,3,FALSE),MASTER_DATA_NORMALIZED!GD174)</f>
        <v>0</v>
      </c>
      <c r="GE174" s="96">
        <f>IF(AND(MASTER_DATA_NORMALIZED!GE174=0,GE$22=$L$22),VLOOKUP(MASTER_DATA_PROCESSED!$C174,Backend!$Q$9:$T$52,3,FALSE),MASTER_DATA_NORMALIZED!GE174)</f>
        <v>0</v>
      </c>
      <c r="GF174" s="96">
        <f>IF(AND(MASTER_DATA_NORMALIZED!GF174=0,GF$22=$L$22),VLOOKUP(MASTER_DATA_PROCESSED!$C174,Backend!$Q$9:$T$52,3,FALSE),MASTER_DATA_NORMALIZED!GF174)</f>
        <v>15.128418169182979</v>
      </c>
      <c r="GG174" s="96">
        <f>IF(AND(MASTER_DATA_NORMALIZED!GG174=0,GG$22=$L$22),VLOOKUP(MASTER_DATA_PROCESSED!$C174,Backend!$Q$9:$T$52,3,FALSE),MASTER_DATA_NORMALIZED!GG174)</f>
        <v>0</v>
      </c>
      <c r="GH174" s="96">
        <f>IF(AND(MASTER_DATA_NORMALIZED!GH174=0,GH$22=$L$22),VLOOKUP(MASTER_DATA_PROCESSED!$C174,Backend!$Q$9:$T$52,3,FALSE),MASTER_DATA_NORMALIZED!GH174)</f>
        <v>0</v>
      </c>
      <c r="GI174" s="96">
        <f>IF(AND(MASTER_DATA_NORMALIZED!GI174=0,GI$22=$L$22),VLOOKUP(MASTER_DATA_PROCESSED!$C174,Backend!$Q$9:$T$52,3,FALSE),MASTER_DATA_NORMALIZED!GI174)</f>
        <v>0</v>
      </c>
      <c r="GJ174" s="96">
        <f>IF(AND(MASTER_DATA_NORMALIZED!GJ174=0,GJ$22=$L$22),VLOOKUP(MASTER_DATA_PROCESSED!$C174,Backend!$Q$9:$T$52,3,FALSE),MASTER_DATA_NORMALIZED!GJ174)</f>
        <v>15.128418169182979</v>
      </c>
      <c r="GK174" s="96">
        <f>IF(AND(MASTER_DATA_NORMALIZED!GK174=0,GK$22=$L$22),VLOOKUP(MASTER_DATA_PROCESSED!$C174,Backend!$Q$9:$T$52,3,FALSE),MASTER_DATA_NORMALIZED!GK174)</f>
        <v>0</v>
      </c>
      <c r="GL174" s="96">
        <f>IF(AND(MASTER_DATA_NORMALIZED!GL174=0,GL$22=$L$22),VLOOKUP(MASTER_DATA_PROCESSED!$C174,Backend!$Q$9:$T$52,3,FALSE),MASTER_DATA_NORMALIZED!GL174)</f>
        <v>0</v>
      </c>
      <c r="GM174" s="96">
        <f>IF(AND(MASTER_DATA_NORMALIZED!GM174=0,GM$22=$L$22),VLOOKUP(MASTER_DATA_PROCESSED!$C174,Backend!$Q$9:$T$52,3,FALSE),MASTER_DATA_NORMALIZED!GM174)</f>
        <v>0</v>
      </c>
      <c r="GN174" s="96">
        <f>IF(AND(MASTER_DATA_NORMALIZED!GN174=0,GN$22=$L$22),VLOOKUP(MASTER_DATA_PROCESSED!$C174,Backend!$Q$9:$T$52,3,FALSE),MASTER_DATA_NORMALIZED!GN174)</f>
        <v>15.128418169182979</v>
      </c>
      <c r="GO174" s="96">
        <f>IF(AND(MASTER_DATA_NORMALIZED!GO174=0,GO$22=$L$22),VLOOKUP(MASTER_DATA_PROCESSED!$C174,Backend!$Q$9:$T$52,3,FALSE),MASTER_DATA_NORMALIZED!GO174)</f>
        <v>0</v>
      </c>
      <c r="GP174" s="96">
        <f>IF(AND(MASTER_DATA_NORMALIZED!GP174=0,GP$22=$L$22),VLOOKUP(MASTER_DATA_PROCESSED!$C174,Backend!$Q$9:$T$52,3,FALSE),MASTER_DATA_NORMALIZED!GP174)</f>
        <v>0</v>
      </c>
      <c r="GQ174" s="96">
        <f>IF(AND(MASTER_DATA_NORMALIZED!GQ174=0,GQ$22=$L$22),VLOOKUP(MASTER_DATA_PROCESSED!$C174,Backend!$Q$9:$T$52,3,FALSE),MASTER_DATA_NORMALIZED!GQ174)</f>
        <v>0</v>
      </c>
      <c r="GR174" s="96">
        <f>IF(AND(MASTER_DATA_NORMALIZED!GR174=0,GR$22=$L$22),VLOOKUP(MASTER_DATA_PROCESSED!$C174,Backend!$Q$9:$T$52,3,FALSE),MASTER_DATA_NORMALIZED!GR174)</f>
        <v>15.128418169182979</v>
      </c>
      <c r="GS174" s="96">
        <f>IF(AND(MASTER_DATA_NORMALIZED!GS174=0,GS$22=$L$22),VLOOKUP(MASTER_DATA_PROCESSED!$C174,Backend!$Q$9:$T$52,3,FALSE),MASTER_DATA_NORMALIZED!GS174)</f>
        <v>0</v>
      </c>
      <c r="GT174" s="96">
        <f>IF(AND(MASTER_DATA_NORMALIZED!GT174=0,GT$22=$L$22),VLOOKUP(MASTER_DATA_PROCESSED!$C174,Backend!$Q$9:$T$52,3,FALSE),MASTER_DATA_NORMALIZED!GT174)</f>
        <v>0</v>
      </c>
      <c r="GU174" s="96">
        <f>IF(AND(MASTER_DATA_NORMALIZED!GU174=0,GU$22=$L$22),VLOOKUP(MASTER_DATA_PROCESSED!$C174,Backend!$Q$9:$T$52,3,FALSE),MASTER_DATA_NORMALIZED!GU174)</f>
        <v>0</v>
      </c>
      <c r="GV174" s="96">
        <f>IF(AND(MASTER_DATA_NORMALIZED!GV174=0,GV$22=$L$22),VLOOKUP(MASTER_DATA_PROCESSED!$C174,Backend!$Q$9:$T$52,3,FALSE),MASTER_DATA_NORMALIZED!GV174)</f>
        <v>15.128418169182979</v>
      </c>
      <c r="GW174" s="96" t="e">
        <f>IF(AND(MASTER_DATA_NORMALIZED!GW174=0,GW$22=$L$22),VLOOKUP(MASTER_DATA_PROCESSED!$C174,Backend!$Q$9:$T$52,3,FALSE),MASTER_DATA_NORMALIZED!GW174)</f>
        <v>#REF!</v>
      </c>
      <c r="GX174" s="96" t="e">
        <f>IF(AND(MASTER_DATA_NORMALIZED!GX174=0,GX$22=$L$22),VLOOKUP(MASTER_DATA_PROCESSED!$C174,Backend!$Q$9:$T$52,3,FALSE),MASTER_DATA_NORMALIZED!GX174)</f>
        <v>#REF!</v>
      </c>
      <c r="GY174" s="96" t="e">
        <f>IF(AND(MASTER_DATA_NORMALIZED!GY174=0,GY$22=$L$22),VLOOKUP(MASTER_DATA_PROCESSED!$C174,Backend!$Q$9:$T$52,3,FALSE),MASTER_DATA_NORMALIZED!GY174)</f>
        <v>#REF!</v>
      </c>
    </row>
    <row r="175" spans="2:207" s="25" customFormat="1" ht="17.25" hidden="1" outlineLevel="1" x14ac:dyDescent="0.3">
      <c r="B175" s="183">
        <f t="shared" ref="B175:B184" si="21">_xlfn.NUMBERVALUE(LEFT(C175,1)&amp;"0")</f>
        <v>40</v>
      </c>
      <c r="C175" s="51">
        <f t="shared" si="15"/>
        <v>49</v>
      </c>
      <c r="D175" s="75"/>
      <c r="E175" s="51">
        <v>49</v>
      </c>
      <c r="F175" s="51"/>
      <c r="G175" s="76"/>
      <c r="H175" s="37" t="s">
        <v>237</v>
      </c>
      <c r="I175" s="96">
        <f>IF(AND(MASTER_DATA_NORMALIZED!I175=0,I$22=$L$22),VLOOKUP(MASTER_DATA_PROCESSED!$C175,Backend!$Q$9:$T$52,3,FALSE),MASTER_DATA_NORMALIZED!I175)</f>
        <v>0</v>
      </c>
      <c r="J175" s="96">
        <f>IF(AND(MASTER_DATA_NORMALIZED!J175=0,J$22=$L$22),VLOOKUP(MASTER_DATA_PROCESSED!$C175,Backend!$Q$9:$T$52,3,FALSE),MASTER_DATA_NORMALIZED!J175)</f>
        <v>0</v>
      </c>
      <c r="K175" s="96">
        <f>IF(AND(MASTER_DATA_NORMALIZED!K175=0,K$22=$L$22),VLOOKUP(MASTER_DATA_PROCESSED!$C175,Backend!$Q$9:$T$52,3,FALSE),MASTER_DATA_NORMALIZED!K175)</f>
        <v>0</v>
      </c>
      <c r="L175" s="96">
        <f>IF(AND(MASTER_DATA_NORMALIZED!L175=0,L$22=$L$22),VLOOKUP(MASTER_DATA_PROCESSED!$C175,Backend!$Q$9:$T$52,3,FALSE),MASTER_DATA_NORMALIZED!L175)</f>
        <v>66.633858073112222</v>
      </c>
      <c r="M175" s="96">
        <f>IF(AND(MASTER_DATA_NORMALIZED!M175=0,M$22=$L$22),VLOOKUP(MASTER_DATA_PROCESSED!$C175,Backend!$Q$9:$T$52,3,FALSE),MASTER_DATA_NORMALIZED!M175)</f>
        <v>0</v>
      </c>
      <c r="N175" s="96">
        <f>IF(AND(MASTER_DATA_NORMALIZED!N175=0,N$22=$L$22),VLOOKUP(MASTER_DATA_PROCESSED!$C175,Backend!$Q$9:$T$52,3,FALSE),MASTER_DATA_NORMALIZED!N175)</f>
        <v>0</v>
      </c>
      <c r="O175" s="96">
        <f>IF(AND(MASTER_DATA_NORMALIZED!O175=0,O$22=$L$22),VLOOKUP(MASTER_DATA_PROCESSED!$C175,Backend!$Q$9:$T$52,3,FALSE),MASTER_DATA_NORMALIZED!O175)</f>
        <v>0</v>
      </c>
      <c r="P175" s="96">
        <f>IF(AND(MASTER_DATA_NORMALIZED!P175=0,P$22=$L$22),VLOOKUP(MASTER_DATA_PROCESSED!$C175,Backend!$Q$9:$T$52,3,FALSE),MASTER_DATA_NORMALIZED!P175)</f>
        <v>66.633858073112222</v>
      </c>
      <c r="Q175" s="96">
        <f>IF(AND(MASTER_DATA_NORMALIZED!Q175=0,Q$22=$L$22),VLOOKUP(MASTER_DATA_PROCESSED!$C175,Backend!$Q$9:$T$52,3,FALSE),MASTER_DATA_NORMALIZED!Q175)</f>
        <v>0</v>
      </c>
      <c r="R175" s="96">
        <f>IF(AND(MASTER_DATA_NORMALIZED!R175=0,R$22=$L$22),VLOOKUP(MASTER_DATA_PROCESSED!$C175,Backend!$Q$9:$T$52,3,FALSE),MASTER_DATA_NORMALIZED!R175)</f>
        <v>0</v>
      </c>
      <c r="S175" s="96">
        <f>IF(AND(MASTER_DATA_NORMALIZED!S175=0,S$22=$L$22),VLOOKUP(MASTER_DATA_PROCESSED!$C175,Backend!$Q$9:$T$52,3,FALSE),MASTER_DATA_NORMALIZED!S175)</f>
        <v>0</v>
      </c>
      <c r="T175" s="96">
        <f>IF(AND(MASTER_DATA_NORMALIZED!T175=0,T$22=$L$22),VLOOKUP(MASTER_DATA_PROCESSED!$C175,Backend!$Q$9:$T$52,3,FALSE),MASTER_DATA_NORMALIZED!T175)</f>
        <v>66.633858073112222</v>
      </c>
      <c r="U175" s="96">
        <f>IF(AND(MASTER_DATA_NORMALIZED!U175=0,U$22=$L$22),VLOOKUP(MASTER_DATA_PROCESSED!$C175,Backend!$Q$9:$T$52,3,FALSE),MASTER_DATA_NORMALIZED!U175)</f>
        <v>0</v>
      </c>
      <c r="V175" s="96">
        <f>IF(AND(MASTER_DATA_NORMALIZED!V175=0,V$22=$L$22),VLOOKUP(MASTER_DATA_PROCESSED!$C175,Backend!$Q$9:$T$52,3,FALSE),MASTER_DATA_NORMALIZED!V175)</f>
        <v>0</v>
      </c>
      <c r="W175" s="96">
        <f>IF(AND(MASTER_DATA_NORMALIZED!W175=0,W$22=$L$22),VLOOKUP(MASTER_DATA_PROCESSED!$C175,Backend!$Q$9:$T$52,3,FALSE),MASTER_DATA_NORMALIZED!W175)</f>
        <v>0</v>
      </c>
      <c r="X175" s="96">
        <f>IF(AND(MASTER_DATA_NORMALIZED!X175=0,X$22=$L$22),VLOOKUP(MASTER_DATA_PROCESSED!$C175,Backend!$Q$9:$T$52,3,FALSE),MASTER_DATA_NORMALIZED!X175)</f>
        <v>66.633858073112222</v>
      </c>
      <c r="Y175" s="96">
        <f>IF(AND(MASTER_DATA_NORMALIZED!Y175=0,Y$22=$L$22),VLOOKUP(MASTER_DATA_PROCESSED!$C175,Backend!$Q$9:$T$52,3,FALSE),MASTER_DATA_NORMALIZED!Y175)</f>
        <v>0</v>
      </c>
      <c r="Z175" s="96">
        <f>IF(AND(MASTER_DATA_NORMALIZED!Z175=0,Z$22=$L$22),VLOOKUP(MASTER_DATA_PROCESSED!$C175,Backend!$Q$9:$T$52,3,FALSE),MASTER_DATA_NORMALIZED!Z175)</f>
        <v>0</v>
      </c>
      <c r="AA175" s="96">
        <f>IF(AND(MASTER_DATA_NORMALIZED!AA175=0,AA$22=$L$22),VLOOKUP(MASTER_DATA_PROCESSED!$C175,Backend!$Q$9:$T$52,3,FALSE),MASTER_DATA_NORMALIZED!AA175)</f>
        <v>0</v>
      </c>
      <c r="AB175" s="96">
        <f>IF(AND(MASTER_DATA_NORMALIZED!AB175=0,AB$22=$L$22),VLOOKUP(MASTER_DATA_PROCESSED!$C175,Backend!$Q$9:$T$52,3,FALSE),MASTER_DATA_NORMALIZED!AB175)</f>
        <v>66.633858073112222</v>
      </c>
      <c r="AC175" s="96">
        <f>IF(AND(MASTER_DATA_NORMALIZED!AC175=0,AC$22=$L$22),VLOOKUP(MASTER_DATA_PROCESSED!$C175,Backend!$Q$9:$T$52,3,FALSE),MASTER_DATA_NORMALIZED!AC175)</f>
        <v>0</v>
      </c>
      <c r="AD175" s="96">
        <f>IF(AND(MASTER_DATA_NORMALIZED!AD175=0,AD$22=$L$22),VLOOKUP(MASTER_DATA_PROCESSED!$C175,Backend!$Q$9:$T$52,3,FALSE),MASTER_DATA_NORMALIZED!AD175)</f>
        <v>0</v>
      </c>
      <c r="AE175" s="96">
        <f>IF(AND(MASTER_DATA_NORMALIZED!AE175=0,AE$22=$L$22),VLOOKUP(MASTER_DATA_PROCESSED!$C175,Backend!$Q$9:$T$52,3,FALSE),MASTER_DATA_NORMALIZED!AE175)</f>
        <v>0</v>
      </c>
      <c r="AF175" s="96">
        <f>IF(AND(MASTER_DATA_NORMALIZED!AF175=0,AF$22=$L$22),VLOOKUP(MASTER_DATA_PROCESSED!$C175,Backend!$Q$9:$T$52,3,FALSE),MASTER_DATA_NORMALIZED!AF175)</f>
        <v>66.633858073112222</v>
      </c>
      <c r="AG175" s="96">
        <f>IF(AND(MASTER_DATA_NORMALIZED!AG175=0,AG$22=$L$22),VLOOKUP(MASTER_DATA_PROCESSED!$C175,Backend!$Q$9:$T$52,3,FALSE),MASTER_DATA_NORMALIZED!AG175)</f>
        <v>0</v>
      </c>
      <c r="AH175" s="96">
        <f>IF(AND(MASTER_DATA_NORMALIZED!AH175=0,AH$22=$L$22),VLOOKUP(MASTER_DATA_PROCESSED!$C175,Backend!$Q$9:$T$52,3,FALSE),MASTER_DATA_NORMALIZED!AH175)</f>
        <v>0</v>
      </c>
      <c r="AI175" s="96">
        <f>IF(AND(MASTER_DATA_NORMALIZED!AI175=0,AI$22=$L$22),VLOOKUP(MASTER_DATA_PROCESSED!$C175,Backend!$Q$9:$T$52,3,FALSE),MASTER_DATA_NORMALIZED!AI175)</f>
        <v>0</v>
      </c>
      <c r="AJ175" s="96">
        <f>IF(AND(MASTER_DATA_NORMALIZED!AJ175=0,AJ$22=$L$22),VLOOKUP(MASTER_DATA_PROCESSED!$C175,Backend!$Q$9:$T$52,3,FALSE),MASTER_DATA_NORMALIZED!AJ175)</f>
        <v>66.633858073112222</v>
      </c>
      <c r="AK175" s="96">
        <f>IF(AND(MASTER_DATA_NORMALIZED!AK175=0,AK$22=$L$22),VLOOKUP(MASTER_DATA_PROCESSED!$C175,Backend!$Q$9:$T$52,3,FALSE),MASTER_DATA_NORMALIZED!AK175)</f>
        <v>0</v>
      </c>
      <c r="AL175" s="96">
        <f>IF(AND(MASTER_DATA_NORMALIZED!AL175=0,AL$22=$L$22),VLOOKUP(MASTER_DATA_PROCESSED!$C175,Backend!$Q$9:$T$52,3,FALSE),MASTER_DATA_NORMALIZED!AL175)</f>
        <v>0</v>
      </c>
      <c r="AM175" s="96">
        <f>IF(AND(MASTER_DATA_NORMALIZED!AM175=0,AM$22=$L$22),VLOOKUP(MASTER_DATA_PROCESSED!$C175,Backend!$Q$9:$T$52,3,FALSE),MASTER_DATA_NORMALIZED!AM175)</f>
        <v>0</v>
      </c>
      <c r="AN175" s="96">
        <f>IF(AND(MASTER_DATA_NORMALIZED!AN175=0,AN$22=$L$22),VLOOKUP(MASTER_DATA_PROCESSED!$C175,Backend!$Q$9:$T$52,3,FALSE),MASTER_DATA_NORMALIZED!AN175)</f>
        <v>66.633858073112222</v>
      </c>
      <c r="AO175" s="96">
        <f>IF(AND(MASTER_DATA_NORMALIZED!AO175=0,AO$22=$L$22),VLOOKUP(MASTER_DATA_PROCESSED!$C175,Backend!$Q$9:$T$52,3,FALSE),MASTER_DATA_NORMALIZED!AO175)</f>
        <v>0</v>
      </c>
      <c r="AP175" s="96">
        <f>IF(AND(MASTER_DATA_NORMALIZED!AP175=0,AP$22=$L$22),VLOOKUP(MASTER_DATA_PROCESSED!$C175,Backend!$Q$9:$T$52,3,FALSE),MASTER_DATA_NORMALIZED!AP175)</f>
        <v>0</v>
      </c>
      <c r="AQ175" s="96">
        <f>IF(AND(MASTER_DATA_NORMALIZED!AQ175=0,AQ$22=$L$22),VLOOKUP(MASTER_DATA_PROCESSED!$C175,Backend!$Q$9:$T$52,3,FALSE),MASTER_DATA_NORMALIZED!AQ175)</f>
        <v>0</v>
      </c>
      <c r="AR175" s="96">
        <f>IF(AND(MASTER_DATA_NORMALIZED!AR175=0,AR$22=$L$22),VLOOKUP(MASTER_DATA_PROCESSED!$C175,Backend!$Q$9:$T$52,3,FALSE),MASTER_DATA_NORMALIZED!AR175)</f>
        <v>66.633858073112222</v>
      </c>
      <c r="AS175" s="96">
        <f>IF(AND(MASTER_DATA_NORMALIZED!AS175=0,AS$22=$L$22),VLOOKUP(MASTER_DATA_PROCESSED!$C175,Backend!$Q$9:$T$52,3,FALSE),MASTER_DATA_NORMALIZED!AS175)</f>
        <v>0</v>
      </c>
      <c r="AT175" s="96">
        <f>IF(AND(MASTER_DATA_NORMALIZED!AT175=0,AT$22=$L$22),VLOOKUP(MASTER_DATA_PROCESSED!$C175,Backend!$Q$9:$T$52,3,FALSE),MASTER_DATA_NORMALIZED!AT175)</f>
        <v>0</v>
      </c>
      <c r="AU175" s="96">
        <f>IF(AND(MASTER_DATA_NORMALIZED!AU175=0,AU$22=$L$22),VLOOKUP(MASTER_DATA_PROCESSED!$C175,Backend!$Q$9:$T$52,3,FALSE),MASTER_DATA_NORMALIZED!AU175)</f>
        <v>0</v>
      </c>
      <c r="AV175" s="96">
        <f>IF(AND(MASTER_DATA_NORMALIZED!AV175=0,AV$22=$L$22),VLOOKUP(MASTER_DATA_PROCESSED!$C175,Backend!$Q$9:$T$52,3,FALSE),MASTER_DATA_NORMALIZED!AV175)</f>
        <v>66.633858073112222</v>
      </c>
      <c r="AW175" s="96">
        <f>IF(AND(MASTER_DATA_NORMALIZED!AW175=0,AW$22=$L$22),VLOOKUP(MASTER_DATA_PROCESSED!$C175,Backend!$Q$9:$T$52,3,FALSE),MASTER_DATA_NORMALIZED!AW175)</f>
        <v>0</v>
      </c>
      <c r="AX175" s="96">
        <f>IF(AND(MASTER_DATA_NORMALIZED!AX175=0,AX$22=$L$22),VLOOKUP(MASTER_DATA_PROCESSED!$C175,Backend!$Q$9:$T$52,3,FALSE),MASTER_DATA_NORMALIZED!AX175)</f>
        <v>0</v>
      </c>
      <c r="AY175" s="96">
        <f>IF(AND(MASTER_DATA_NORMALIZED!AY175=0,AY$22=$L$22),VLOOKUP(MASTER_DATA_PROCESSED!$C175,Backend!$Q$9:$T$52,3,FALSE),MASTER_DATA_NORMALIZED!AY175)</f>
        <v>0</v>
      </c>
      <c r="AZ175" s="96">
        <f>IF(AND(MASTER_DATA_NORMALIZED!AZ175=0,AZ$22=$L$22),VLOOKUP(MASTER_DATA_PROCESSED!$C175,Backend!$Q$9:$T$52,3,FALSE),MASTER_DATA_NORMALIZED!AZ175)</f>
        <v>66.633858073112222</v>
      </c>
      <c r="BA175" s="96">
        <f>IF(AND(MASTER_DATA_NORMALIZED!BA175=0,BA$22=$L$22),VLOOKUP(MASTER_DATA_PROCESSED!$C175,Backend!$Q$9:$T$52,3,FALSE),MASTER_DATA_NORMALIZED!BA175)</f>
        <v>0</v>
      </c>
      <c r="BB175" s="96">
        <f>IF(AND(MASTER_DATA_NORMALIZED!BB175=0,BB$22=$L$22),VLOOKUP(MASTER_DATA_PROCESSED!$C175,Backend!$Q$9:$T$52,3,FALSE),MASTER_DATA_NORMALIZED!BB175)</f>
        <v>0</v>
      </c>
      <c r="BC175" s="96">
        <f>IF(AND(MASTER_DATA_NORMALIZED!BC175=0,BC$22=$L$22),VLOOKUP(MASTER_DATA_PROCESSED!$C175,Backend!$Q$9:$T$52,3,FALSE),MASTER_DATA_NORMALIZED!BC175)</f>
        <v>0</v>
      </c>
      <c r="BD175" s="96">
        <f>IF(AND(MASTER_DATA_NORMALIZED!BD175=0,BD$22=$L$22),VLOOKUP(MASTER_DATA_PROCESSED!$C175,Backend!$Q$9:$T$52,3,FALSE),MASTER_DATA_NORMALIZED!BD175)</f>
        <v>66.633858073112222</v>
      </c>
      <c r="BE175" s="96">
        <f>IF(AND(MASTER_DATA_NORMALIZED!BE175=0,BE$22=$L$22),VLOOKUP(MASTER_DATA_PROCESSED!$C175,Backend!$Q$9:$T$52,3,FALSE),MASTER_DATA_NORMALIZED!BE175)</f>
        <v>0</v>
      </c>
      <c r="BF175" s="96">
        <f>IF(AND(MASTER_DATA_NORMALIZED!BF175=0,BF$22=$L$22),VLOOKUP(MASTER_DATA_PROCESSED!$C175,Backend!$Q$9:$T$52,3,FALSE),MASTER_DATA_NORMALIZED!BF175)</f>
        <v>0</v>
      </c>
      <c r="BG175" s="96">
        <f>IF(AND(MASTER_DATA_NORMALIZED!BG175=0,BG$22=$L$22),VLOOKUP(MASTER_DATA_PROCESSED!$C175,Backend!$Q$9:$T$52,3,FALSE),MASTER_DATA_NORMALIZED!BG175)</f>
        <v>0</v>
      </c>
      <c r="BH175" s="96">
        <f>IF(AND(MASTER_DATA_NORMALIZED!BH175=0,BH$22=$L$22),VLOOKUP(MASTER_DATA_PROCESSED!$C175,Backend!$Q$9:$T$52,3,FALSE),MASTER_DATA_NORMALIZED!BH175)</f>
        <v>66.633858073112222</v>
      </c>
      <c r="BI175" s="96">
        <f>IF(AND(MASTER_DATA_NORMALIZED!BI175=0,BI$22=$L$22),VLOOKUP(MASTER_DATA_PROCESSED!$C175,Backend!$Q$9:$T$52,3,FALSE),MASTER_DATA_NORMALIZED!BI175)</f>
        <v>0</v>
      </c>
      <c r="BJ175" s="96">
        <f>IF(AND(MASTER_DATA_NORMALIZED!BJ175=0,BJ$22=$L$22),VLOOKUP(MASTER_DATA_PROCESSED!$C175,Backend!$Q$9:$T$52,3,FALSE),MASTER_DATA_NORMALIZED!BJ175)</f>
        <v>0</v>
      </c>
      <c r="BK175" s="96">
        <f>IF(AND(MASTER_DATA_NORMALIZED!BK175=0,BK$22=$L$22),VLOOKUP(MASTER_DATA_PROCESSED!$C175,Backend!$Q$9:$T$52,3,FALSE),MASTER_DATA_NORMALIZED!BK175)</f>
        <v>0</v>
      </c>
      <c r="BL175" s="96">
        <f>IF(AND(MASTER_DATA_NORMALIZED!BL175=0,BL$22=$L$22),VLOOKUP(MASTER_DATA_PROCESSED!$C175,Backend!$Q$9:$T$52,3,FALSE),MASTER_DATA_NORMALIZED!BL175)</f>
        <v>66.633858073112222</v>
      </c>
      <c r="BM175" s="96">
        <f>IF(AND(MASTER_DATA_NORMALIZED!BM175=0,BM$22=$L$22),VLOOKUP(MASTER_DATA_PROCESSED!$C175,Backend!$Q$9:$T$52,3,FALSE),MASTER_DATA_NORMALIZED!BM175)</f>
        <v>0</v>
      </c>
      <c r="BN175" s="96">
        <f>IF(AND(MASTER_DATA_NORMALIZED!BN175=0,BN$22=$L$22),VLOOKUP(MASTER_DATA_PROCESSED!$C175,Backend!$Q$9:$T$52,3,FALSE),MASTER_DATA_NORMALIZED!BN175)</f>
        <v>0</v>
      </c>
      <c r="BO175" s="96">
        <f>IF(AND(MASTER_DATA_NORMALIZED!BO175=0,BO$22=$L$22),VLOOKUP(MASTER_DATA_PROCESSED!$C175,Backend!$Q$9:$T$52,3,FALSE),MASTER_DATA_NORMALIZED!BO175)</f>
        <v>0</v>
      </c>
      <c r="BP175" s="96">
        <f>IF(AND(MASTER_DATA_NORMALIZED!BP175=0,BP$22=$L$22),VLOOKUP(MASTER_DATA_PROCESSED!$C175,Backend!$Q$9:$T$52,3,FALSE),MASTER_DATA_NORMALIZED!BP175)</f>
        <v>66.633858073112222</v>
      </c>
      <c r="BQ175" s="96">
        <f>IF(AND(MASTER_DATA_NORMALIZED!BQ175=0,BQ$22=$L$22),VLOOKUP(MASTER_DATA_PROCESSED!$C175,Backend!$Q$9:$T$52,3,FALSE),MASTER_DATA_NORMALIZED!BQ175)</f>
        <v>0</v>
      </c>
      <c r="BR175" s="96">
        <f>IF(AND(MASTER_DATA_NORMALIZED!BR175=0,BR$22=$L$22),VLOOKUP(MASTER_DATA_PROCESSED!$C175,Backend!$Q$9:$T$52,3,FALSE),MASTER_DATA_NORMALIZED!BR175)</f>
        <v>0</v>
      </c>
      <c r="BS175" s="96">
        <f>IF(AND(MASTER_DATA_NORMALIZED!BS175=0,BS$22=$L$22),VLOOKUP(MASTER_DATA_PROCESSED!$C175,Backend!$Q$9:$T$52,3,FALSE),MASTER_DATA_NORMALIZED!BS175)</f>
        <v>0</v>
      </c>
      <c r="BT175" s="96">
        <f>IF(AND(MASTER_DATA_NORMALIZED!BT175=0,BT$22=$L$22),VLOOKUP(MASTER_DATA_PROCESSED!$C175,Backend!$Q$9:$T$52,3,FALSE),MASTER_DATA_NORMALIZED!BT175)</f>
        <v>66.633858073112222</v>
      </c>
      <c r="BU175" s="96">
        <f>IF(AND(MASTER_DATA_NORMALIZED!BU175=0,BU$22=$L$22),VLOOKUP(MASTER_DATA_PROCESSED!$C175,Backend!$Q$9:$T$52,3,FALSE),MASTER_DATA_NORMALIZED!BU175)</f>
        <v>0</v>
      </c>
      <c r="BV175" s="96">
        <f>IF(AND(MASTER_DATA_NORMALIZED!BV175=0,BV$22=$L$22),VLOOKUP(MASTER_DATA_PROCESSED!$C175,Backend!$Q$9:$T$52,3,FALSE),MASTER_DATA_NORMALIZED!BV175)</f>
        <v>0</v>
      </c>
      <c r="BW175" s="96">
        <f>IF(AND(MASTER_DATA_NORMALIZED!BW175=0,BW$22=$L$22),VLOOKUP(MASTER_DATA_PROCESSED!$C175,Backend!$Q$9:$T$52,3,FALSE),MASTER_DATA_NORMALIZED!BW175)</f>
        <v>0</v>
      </c>
      <c r="BX175" s="96">
        <f>IF(AND(MASTER_DATA_NORMALIZED!BX175=0,BX$22=$L$22),VLOOKUP(MASTER_DATA_PROCESSED!$C175,Backend!$Q$9:$T$52,3,FALSE),MASTER_DATA_NORMALIZED!BX175)</f>
        <v>66.633858073112222</v>
      </c>
      <c r="BY175" s="96">
        <f>IF(AND(MASTER_DATA_NORMALIZED!BY175=0,BY$22=$L$22),VLOOKUP(MASTER_DATA_PROCESSED!$C175,Backend!$Q$9:$T$52,3,FALSE),MASTER_DATA_NORMALIZED!BY175)</f>
        <v>0</v>
      </c>
      <c r="BZ175" s="96">
        <f>IF(AND(MASTER_DATA_NORMALIZED!BZ175=0,BZ$22=$L$22),VLOOKUP(MASTER_DATA_PROCESSED!$C175,Backend!$Q$9:$T$52,3,FALSE),MASTER_DATA_NORMALIZED!BZ175)</f>
        <v>0</v>
      </c>
      <c r="CA175" s="96">
        <f>IF(AND(MASTER_DATA_NORMALIZED!CA175=0,CA$22=$L$22),VLOOKUP(MASTER_DATA_PROCESSED!$C175,Backend!$Q$9:$T$52,3,FALSE),MASTER_DATA_NORMALIZED!CA175)</f>
        <v>0</v>
      </c>
      <c r="CB175" s="96">
        <f>IF(AND(MASTER_DATA_NORMALIZED!CB175=0,CB$22=$L$22),VLOOKUP(MASTER_DATA_PROCESSED!$C175,Backend!$Q$9:$T$52,3,FALSE),MASTER_DATA_NORMALIZED!CB175)</f>
        <v>66.633858073112222</v>
      </c>
      <c r="CC175" s="96">
        <f>IF(AND(MASTER_DATA_NORMALIZED!CC175=0,CC$22=$L$22),VLOOKUP(MASTER_DATA_PROCESSED!$C175,Backend!$Q$9:$T$52,3,FALSE),MASTER_DATA_NORMALIZED!CC175)</f>
        <v>0</v>
      </c>
      <c r="CD175" s="96">
        <f>IF(AND(MASTER_DATA_NORMALIZED!CD175=0,CD$22=$L$22),VLOOKUP(MASTER_DATA_PROCESSED!$C175,Backend!$Q$9:$T$52,3,FALSE),MASTER_DATA_NORMALIZED!CD175)</f>
        <v>0</v>
      </c>
      <c r="CE175" s="96">
        <f>IF(AND(MASTER_DATA_NORMALIZED!CE175=0,CE$22=$L$22),VLOOKUP(MASTER_DATA_PROCESSED!$C175,Backend!$Q$9:$T$52,3,FALSE),MASTER_DATA_NORMALIZED!CE175)</f>
        <v>0</v>
      </c>
      <c r="CF175" s="96">
        <f>IF(AND(MASTER_DATA_NORMALIZED!CF175=0,CF$22=$L$22),VLOOKUP(MASTER_DATA_PROCESSED!$C175,Backend!$Q$9:$T$52,3,FALSE),MASTER_DATA_NORMALIZED!CF175)</f>
        <v>66.633858073112222</v>
      </c>
      <c r="CG175" s="96">
        <f>IF(AND(MASTER_DATA_NORMALIZED!CG175=0,CG$22=$L$22),VLOOKUP(MASTER_DATA_PROCESSED!$C175,Backend!$Q$9:$T$52,3,FALSE),MASTER_DATA_NORMALIZED!CG175)</f>
        <v>0</v>
      </c>
      <c r="CH175" s="96">
        <f>IF(AND(MASTER_DATA_NORMALIZED!CH175=0,CH$22=$L$22),VLOOKUP(MASTER_DATA_PROCESSED!$C175,Backend!$Q$9:$T$52,3,FALSE),MASTER_DATA_NORMALIZED!CH175)</f>
        <v>0</v>
      </c>
      <c r="CI175" s="96">
        <f>IF(AND(MASTER_DATA_NORMALIZED!CI175=0,CI$22=$L$22),VLOOKUP(MASTER_DATA_PROCESSED!$C175,Backend!$Q$9:$T$52,3,FALSE),MASTER_DATA_NORMALIZED!CI175)</f>
        <v>0</v>
      </c>
      <c r="CJ175" s="96">
        <f>IF(AND(MASTER_DATA_NORMALIZED!CJ175=0,CJ$22=$L$22),VLOOKUP(MASTER_DATA_PROCESSED!$C175,Backend!$Q$9:$T$52,3,FALSE),MASTER_DATA_NORMALIZED!CJ175)</f>
        <v>66.633858073112222</v>
      </c>
      <c r="CK175" s="96">
        <f>IF(AND(MASTER_DATA_NORMALIZED!CK175=0,CK$22=$L$22),VLOOKUP(MASTER_DATA_PROCESSED!$C175,Backend!$Q$9:$T$52,3,FALSE),MASTER_DATA_NORMALIZED!CK175)</f>
        <v>0</v>
      </c>
      <c r="CL175" s="96">
        <f>IF(AND(MASTER_DATA_NORMALIZED!CL175=0,CL$22=$L$22),VLOOKUP(MASTER_DATA_PROCESSED!$C175,Backend!$Q$9:$T$52,3,FALSE),MASTER_DATA_NORMALIZED!CL175)</f>
        <v>0</v>
      </c>
      <c r="CM175" s="96">
        <f>IF(AND(MASTER_DATA_NORMALIZED!CM175=0,CM$22=$L$22),VLOOKUP(MASTER_DATA_PROCESSED!$C175,Backend!$Q$9:$T$52,3,FALSE),MASTER_DATA_NORMALIZED!CM175)</f>
        <v>0</v>
      </c>
      <c r="CN175" s="96">
        <f>IF(AND(MASTER_DATA_NORMALIZED!CN175=0,CN$22=$L$22),VLOOKUP(MASTER_DATA_PROCESSED!$C175,Backend!$Q$9:$T$52,3,FALSE),MASTER_DATA_NORMALIZED!CN175)</f>
        <v>66.633858073112222</v>
      </c>
      <c r="CO175" s="96">
        <f>IF(AND(MASTER_DATA_NORMALIZED!CO175=0,CO$22=$L$22),VLOOKUP(MASTER_DATA_PROCESSED!$C175,Backend!$Q$9:$T$52,3,FALSE),MASTER_DATA_NORMALIZED!CO175)</f>
        <v>0</v>
      </c>
      <c r="CP175" s="96">
        <f>IF(AND(MASTER_DATA_NORMALIZED!CP175=0,CP$22=$L$22),VLOOKUP(MASTER_DATA_PROCESSED!$C175,Backend!$Q$9:$T$52,3,FALSE),MASTER_DATA_NORMALIZED!CP175)</f>
        <v>0</v>
      </c>
      <c r="CQ175" s="96">
        <f>IF(AND(MASTER_DATA_NORMALIZED!CQ175=0,CQ$22=$L$22),VLOOKUP(MASTER_DATA_PROCESSED!$C175,Backend!$Q$9:$T$52,3,FALSE),MASTER_DATA_NORMALIZED!CQ175)</f>
        <v>0</v>
      </c>
      <c r="CR175" s="96">
        <f>IF(AND(MASTER_DATA_NORMALIZED!CR175=0,CR$22=$L$22),VLOOKUP(MASTER_DATA_PROCESSED!$C175,Backend!$Q$9:$T$52,3,FALSE),MASTER_DATA_NORMALIZED!CR175)</f>
        <v>66.633858073112222</v>
      </c>
      <c r="CS175" s="96">
        <f>IF(AND(MASTER_DATA_NORMALIZED!CS175=0,CS$22=$L$22),VLOOKUP(MASTER_DATA_PROCESSED!$C175,Backend!$Q$9:$T$52,3,FALSE),MASTER_DATA_NORMALIZED!CS175)</f>
        <v>0</v>
      </c>
      <c r="CT175" s="96">
        <f>IF(AND(MASTER_DATA_NORMALIZED!CT175=0,CT$22=$L$22),VLOOKUP(MASTER_DATA_PROCESSED!$C175,Backend!$Q$9:$T$52,3,FALSE),MASTER_DATA_NORMALIZED!CT175)</f>
        <v>0</v>
      </c>
      <c r="CU175" s="96">
        <f>IF(AND(MASTER_DATA_NORMALIZED!CU175=0,CU$22=$L$22),VLOOKUP(MASTER_DATA_PROCESSED!$C175,Backend!$Q$9:$T$52,3,FALSE),MASTER_DATA_NORMALIZED!CU175)</f>
        <v>0</v>
      </c>
      <c r="CV175" s="96">
        <f>IF(AND(MASTER_DATA_NORMALIZED!CV175=0,CV$22=$L$22),VLOOKUP(MASTER_DATA_PROCESSED!$C175,Backend!$Q$9:$T$52,3,FALSE),MASTER_DATA_NORMALIZED!CV175)</f>
        <v>66.633858073112222</v>
      </c>
      <c r="CW175" s="96">
        <f>IF(AND(MASTER_DATA_NORMALIZED!CW175=0,CW$22=$L$22),VLOOKUP(MASTER_DATA_PROCESSED!$C175,Backend!$Q$9:$T$52,3,FALSE),MASTER_DATA_NORMALIZED!CW175)</f>
        <v>0</v>
      </c>
      <c r="CX175" s="96">
        <f>IF(AND(MASTER_DATA_NORMALIZED!CX175=0,CX$22=$L$22),VLOOKUP(MASTER_DATA_PROCESSED!$C175,Backend!$Q$9:$T$52,3,FALSE),MASTER_DATA_NORMALIZED!CX175)</f>
        <v>0</v>
      </c>
      <c r="CY175" s="96">
        <f>IF(AND(MASTER_DATA_NORMALIZED!CY175=0,CY$22=$L$22),VLOOKUP(MASTER_DATA_PROCESSED!$C175,Backend!$Q$9:$T$52,3,FALSE),MASTER_DATA_NORMALIZED!CY175)</f>
        <v>0</v>
      </c>
      <c r="CZ175" s="96">
        <f>IF(AND(MASTER_DATA_NORMALIZED!CZ175=0,CZ$22=$L$22),VLOOKUP(MASTER_DATA_PROCESSED!$C175,Backend!$Q$9:$T$52,3,FALSE),MASTER_DATA_NORMALIZED!CZ175)</f>
        <v>66.633858073112222</v>
      </c>
      <c r="DA175" s="96" t="e">
        <f>IF(AND(MASTER_DATA_NORMALIZED!DA175=0,DA$22=$L$22),VLOOKUP(MASTER_DATA_PROCESSED!$C175,Backend!$Q$9:$T$52,3,FALSE),MASTER_DATA_NORMALIZED!DA175)</f>
        <v>#DIV/0!</v>
      </c>
      <c r="DB175" s="96" t="e">
        <f>IF(AND(MASTER_DATA_NORMALIZED!DB175=0,DB$22=$L$22),VLOOKUP(MASTER_DATA_PROCESSED!$C175,Backend!$Q$9:$T$52,3,FALSE),MASTER_DATA_NORMALIZED!DB175)</f>
        <v>#DIV/0!</v>
      </c>
      <c r="DC175" s="96" t="e">
        <f>IF(AND(MASTER_DATA_NORMALIZED!DC175=0,DC$22=$L$22),VLOOKUP(MASTER_DATA_PROCESSED!$C175,Backend!$Q$9:$T$52,3,FALSE),MASTER_DATA_NORMALIZED!DC175)</f>
        <v>#DIV/0!</v>
      </c>
      <c r="DD175" s="96" t="e">
        <f>IF(AND(MASTER_DATA_NORMALIZED!DD175=0,DD$22=$L$22),VLOOKUP(MASTER_DATA_PROCESSED!$C175,Backend!$Q$9:$T$52,3,FALSE),MASTER_DATA_NORMALIZED!DD175)</f>
        <v>#N/A</v>
      </c>
      <c r="DE175" s="96">
        <f>IF(AND(MASTER_DATA_NORMALIZED!DE175=0,DE$22=$L$22),VLOOKUP(MASTER_DATA_PROCESSED!$C175,Backend!$Q$9:$T$52,3,FALSE),MASTER_DATA_NORMALIZED!DE175)</f>
        <v>0</v>
      </c>
      <c r="DF175" s="96">
        <f>IF(AND(MASTER_DATA_NORMALIZED!DF175=0,DF$22=$L$22),VLOOKUP(MASTER_DATA_PROCESSED!$C175,Backend!$Q$9:$T$52,3,FALSE),MASTER_DATA_NORMALIZED!DF175)</f>
        <v>0</v>
      </c>
      <c r="DG175" s="96">
        <f>IF(AND(MASTER_DATA_NORMALIZED!DG175=0,DG$22=$L$22),VLOOKUP(MASTER_DATA_PROCESSED!$C175,Backend!$Q$9:$T$52,3,FALSE),MASTER_DATA_NORMALIZED!DG175)</f>
        <v>0</v>
      </c>
      <c r="DH175" s="96">
        <f>IF(AND(MASTER_DATA_NORMALIZED!DH175=0,DH$22=$L$22),VLOOKUP(MASTER_DATA_PROCESSED!$C175,Backend!$Q$9:$T$52,3,FALSE),MASTER_DATA_NORMALIZED!DH175)</f>
        <v>151.87319580036117</v>
      </c>
      <c r="DI175" s="96">
        <f>IF(AND(MASTER_DATA_NORMALIZED!DI175=0,DI$22=$L$22),VLOOKUP(MASTER_DATA_PROCESSED!$C175,Backend!$Q$9:$T$52,3,FALSE),MASTER_DATA_NORMALIZED!DI175)</f>
        <v>0</v>
      </c>
      <c r="DJ175" s="96">
        <f>IF(AND(MASTER_DATA_NORMALIZED!DJ175=0,DJ$22=$L$22),VLOOKUP(MASTER_DATA_PROCESSED!$C175,Backend!$Q$9:$T$52,3,FALSE),MASTER_DATA_NORMALIZED!DJ175)</f>
        <v>0</v>
      </c>
      <c r="DK175" s="96">
        <f>IF(AND(MASTER_DATA_NORMALIZED!DK175=0,DK$22=$L$22),VLOOKUP(MASTER_DATA_PROCESSED!$C175,Backend!$Q$9:$T$52,3,FALSE),MASTER_DATA_NORMALIZED!DK175)</f>
        <v>0</v>
      </c>
      <c r="DL175" s="96">
        <f>IF(AND(MASTER_DATA_NORMALIZED!DL175=0,DL$22=$L$22),VLOOKUP(MASTER_DATA_PROCESSED!$C175,Backend!$Q$9:$T$52,3,FALSE),MASTER_DATA_NORMALIZED!DL175)</f>
        <v>80.57581127671898</v>
      </c>
      <c r="DM175" s="96">
        <f>IF(AND(MASTER_DATA_NORMALIZED!DM175=0,DM$22=$L$22),VLOOKUP(MASTER_DATA_PROCESSED!$C175,Backend!$Q$9:$T$52,3,FALSE),MASTER_DATA_NORMALIZED!DM175)</f>
        <v>0</v>
      </c>
      <c r="DN175" s="96">
        <f>IF(AND(MASTER_DATA_NORMALIZED!DN175=0,DN$22=$L$22),VLOOKUP(MASTER_DATA_PROCESSED!$C175,Backend!$Q$9:$T$52,3,FALSE),MASTER_DATA_NORMALIZED!DN175)</f>
        <v>0</v>
      </c>
      <c r="DO175" s="96">
        <f>IF(AND(MASTER_DATA_NORMALIZED!DO175=0,DO$22=$L$22),VLOOKUP(MASTER_DATA_PROCESSED!$C175,Backend!$Q$9:$T$52,3,FALSE),MASTER_DATA_NORMALIZED!DO175)</f>
        <v>0</v>
      </c>
      <c r="DP175" s="96">
        <f>IF(AND(MASTER_DATA_NORMALIZED!DP175=0,DP$22=$L$22),VLOOKUP(MASTER_DATA_PROCESSED!$C175,Backend!$Q$9:$T$52,3,FALSE),MASTER_DATA_NORMALIZED!DP175)</f>
        <v>53.473824807182936</v>
      </c>
      <c r="DQ175" s="96">
        <f>IF(AND(MASTER_DATA_NORMALIZED!DQ175=0,DQ$22=$L$22),VLOOKUP(MASTER_DATA_PROCESSED!$C175,Backend!$Q$9:$T$52,3,FALSE),MASTER_DATA_NORMALIZED!DQ175)</f>
        <v>0</v>
      </c>
      <c r="DR175" s="96">
        <f>IF(AND(MASTER_DATA_NORMALIZED!DR175=0,DR$22=$L$22),VLOOKUP(MASTER_DATA_PROCESSED!$C175,Backend!$Q$9:$T$52,3,FALSE),MASTER_DATA_NORMALIZED!DR175)</f>
        <v>0</v>
      </c>
      <c r="DS175" s="96">
        <f>IF(AND(MASTER_DATA_NORMALIZED!DS175=0,DS$22=$L$22),VLOOKUP(MASTER_DATA_PROCESSED!$C175,Backend!$Q$9:$T$52,3,FALSE),MASTER_DATA_NORMALIZED!DS175)</f>
        <v>0</v>
      </c>
      <c r="DT175" s="96">
        <f>IF(AND(MASTER_DATA_NORMALIZED!DT175=0,DT$22=$L$22),VLOOKUP(MASTER_DATA_PROCESSED!$C175,Backend!$Q$9:$T$52,3,FALSE),MASTER_DATA_NORMALIZED!DT175)</f>
        <v>41.965164339760619</v>
      </c>
      <c r="DU175" s="96">
        <f>IF(AND(MASTER_DATA_NORMALIZED!DU175=0,DU$22=$L$22),VLOOKUP(MASTER_DATA_PROCESSED!$C175,Backend!$Q$9:$T$52,3,FALSE),MASTER_DATA_NORMALIZED!DU175)</f>
        <v>0</v>
      </c>
      <c r="DV175" s="96">
        <f>IF(AND(MASTER_DATA_NORMALIZED!DV175=0,DV$22=$L$22),VLOOKUP(MASTER_DATA_PROCESSED!$C175,Backend!$Q$9:$T$52,3,FALSE),MASTER_DATA_NORMALIZED!DV175)</f>
        <v>0</v>
      </c>
      <c r="DW175" s="96">
        <f>IF(AND(MASTER_DATA_NORMALIZED!DW175=0,DW$22=$L$22),VLOOKUP(MASTER_DATA_PROCESSED!$C175,Backend!$Q$9:$T$52,3,FALSE),MASTER_DATA_NORMALIZED!DW175)</f>
        <v>0</v>
      </c>
      <c r="DX175" s="96">
        <f>IF(AND(MASTER_DATA_NORMALIZED!DX175=0,DX$22=$L$22),VLOOKUP(MASTER_DATA_PROCESSED!$C175,Backend!$Q$9:$T$52,3,FALSE),MASTER_DATA_NORMALIZED!DX175)</f>
        <v>36.513108349353608</v>
      </c>
      <c r="DY175" s="96">
        <f>IF(AND(MASTER_DATA_NORMALIZED!DY175=0,DY$22=$L$22),VLOOKUP(MASTER_DATA_PROCESSED!$C175,Backend!$Q$9:$T$52,3,FALSE),MASTER_DATA_NORMALIZED!DY175)</f>
        <v>0</v>
      </c>
      <c r="DZ175" s="96">
        <f>IF(AND(MASTER_DATA_NORMALIZED!DZ175=0,DZ$22=$L$22),VLOOKUP(MASTER_DATA_PROCESSED!$C175,Backend!$Q$9:$T$52,3,FALSE),MASTER_DATA_NORMALIZED!DZ175)</f>
        <v>0</v>
      </c>
      <c r="EA175" s="96">
        <f>IF(AND(MASTER_DATA_NORMALIZED!EA175=0,EA$22=$L$22),VLOOKUP(MASTER_DATA_PROCESSED!$C175,Backend!$Q$9:$T$52,3,FALSE),MASTER_DATA_NORMALIZED!EA175)</f>
        <v>0</v>
      </c>
      <c r="EB175" s="96">
        <f>IF(AND(MASTER_DATA_NORMALIZED!EB175=0,EB$22=$L$22),VLOOKUP(MASTER_DATA_PROCESSED!$C175,Backend!$Q$9:$T$52,3,FALSE),MASTER_DATA_NORMALIZED!EB175)</f>
        <v>35.402043865296001</v>
      </c>
      <c r="EC175" s="96" t="e">
        <f>IF(AND(MASTER_DATA_NORMALIZED!EC175=0,EC$22=$L$22),VLOOKUP(MASTER_DATA_PROCESSED!$C175,Backend!$Q$9:$T$52,3,FALSE),MASTER_DATA_NORMALIZED!EC175)</f>
        <v>#DIV/0!</v>
      </c>
      <c r="ED175" s="96" t="e">
        <f>IF(AND(MASTER_DATA_NORMALIZED!ED175=0,ED$22=$L$22),VLOOKUP(MASTER_DATA_PROCESSED!$C175,Backend!$Q$9:$T$52,3,FALSE),MASTER_DATA_NORMALIZED!ED175)</f>
        <v>#DIV/0!</v>
      </c>
      <c r="EE175" s="96" t="e">
        <f>IF(AND(MASTER_DATA_NORMALIZED!EE175=0,EE$22=$L$22),VLOOKUP(MASTER_DATA_PROCESSED!$C175,Backend!$Q$9:$T$52,3,FALSE),MASTER_DATA_NORMALIZED!EE175)</f>
        <v>#DIV/0!</v>
      </c>
      <c r="EF175" s="96" t="e">
        <f>IF(AND(MASTER_DATA_NORMALIZED!EF175=0,EF$22=$L$22),VLOOKUP(MASTER_DATA_PROCESSED!$C175,Backend!$Q$9:$T$52,3,FALSE),MASTER_DATA_NORMALIZED!EF175)</f>
        <v>#VALUE!</v>
      </c>
      <c r="EG175" s="96">
        <f>IF(AND(MASTER_DATA_NORMALIZED!EG175=0,EG$22=$L$22),VLOOKUP(MASTER_DATA_PROCESSED!$C175,Backend!$Q$9:$T$52,3,FALSE),MASTER_DATA_NORMALIZED!EG175)</f>
        <v>0</v>
      </c>
      <c r="EH175" s="96">
        <f>IF(AND(MASTER_DATA_NORMALIZED!EH175=0,EH$22=$L$22),VLOOKUP(MASTER_DATA_PROCESSED!$C175,Backend!$Q$9:$T$52,3,FALSE),MASTER_DATA_NORMALIZED!EH175)</f>
        <v>0</v>
      </c>
      <c r="EI175" s="96">
        <f>IF(AND(MASTER_DATA_NORMALIZED!EI175=0,EI$22=$L$22),VLOOKUP(MASTER_DATA_PROCESSED!$C175,Backend!$Q$9:$T$52,3,FALSE),MASTER_DATA_NORMALIZED!EI175)</f>
        <v>0</v>
      </c>
      <c r="EJ175" s="96">
        <f>IF(AND(MASTER_DATA_NORMALIZED!EJ175=0,EJ$22=$L$22),VLOOKUP(MASTER_DATA_PROCESSED!$C175,Backend!$Q$9:$T$52,3,FALSE),MASTER_DATA_NORMALIZED!EJ175)</f>
        <v>66.633858073112222</v>
      </c>
      <c r="EK175" s="96">
        <f>IF(AND(MASTER_DATA_NORMALIZED!EK175=0,EK$22=$L$22),VLOOKUP(MASTER_DATA_PROCESSED!$C175,Backend!$Q$9:$T$52,3,FALSE),MASTER_DATA_NORMALIZED!EK175)</f>
        <v>0</v>
      </c>
      <c r="EL175" s="96">
        <f>IF(AND(MASTER_DATA_NORMALIZED!EL175=0,EL$22=$L$22),VLOOKUP(MASTER_DATA_PROCESSED!$C175,Backend!$Q$9:$T$52,3,FALSE),MASTER_DATA_NORMALIZED!EL175)</f>
        <v>0</v>
      </c>
      <c r="EM175" s="96">
        <f>IF(AND(MASTER_DATA_NORMALIZED!EM175=0,EM$22=$L$22),VLOOKUP(MASTER_DATA_PROCESSED!$C175,Backend!$Q$9:$T$52,3,FALSE),MASTER_DATA_NORMALIZED!EM175)</f>
        <v>0</v>
      </c>
      <c r="EN175" s="96">
        <f>IF(AND(MASTER_DATA_NORMALIZED!EN175=0,EN$22=$L$22),VLOOKUP(MASTER_DATA_PROCESSED!$C175,Backend!$Q$9:$T$52,3,FALSE),MASTER_DATA_NORMALIZED!EN175)</f>
        <v>66.633858073112222</v>
      </c>
      <c r="EO175" s="96">
        <f>IF(AND(MASTER_DATA_NORMALIZED!EO175=0,EO$22=$L$22),VLOOKUP(MASTER_DATA_PROCESSED!$C175,Backend!$Q$9:$T$52,3,FALSE),MASTER_DATA_NORMALIZED!EO175)</f>
        <v>0</v>
      </c>
      <c r="EP175" s="96">
        <f>IF(AND(MASTER_DATA_NORMALIZED!EP175=0,EP$22=$L$22),VLOOKUP(MASTER_DATA_PROCESSED!$C175,Backend!$Q$9:$T$52,3,FALSE),MASTER_DATA_NORMALIZED!EP175)</f>
        <v>0</v>
      </c>
      <c r="EQ175" s="96">
        <f>IF(AND(MASTER_DATA_NORMALIZED!EQ175=0,EQ$22=$L$22),VLOOKUP(MASTER_DATA_PROCESSED!$C175,Backend!$Q$9:$T$52,3,FALSE),MASTER_DATA_NORMALIZED!EQ175)</f>
        <v>0</v>
      </c>
      <c r="ER175" s="96">
        <f>IF(AND(MASTER_DATA_NORMALIZED!ER175=0,ER$22=$L$22),VLOOKUP(MASTER_DATA_PROCESSED!$C175,Backend!$Q$9:$T$52,3,FALSE),MASTER_DATA_NORMALIZED!ER175)</f>
        <v>66.633858073112222</v>
      </c>
      <c r="ES175" s="96">
        <f>IF(AND(MASTER_DATA_NORMALIZED!ES175=0,ES$22=$L$22),VLOOKUP(MASTER_DATA_PROCESSED!$C175,Backend!$Q$9:$T$52,3,FALSE),MASTER_DATA_NORMALIZED!ES175)</f>
        <v>0</v>
      </c>
      <c r="ET175" s="96">
        <f>IF(AND(MASTER_DATA_NORMALIZED!ET175=0,ET$22=$L$22),VLOOKUP(MASTER_DATA_PROCESSED!$C175,Backend!$Q$9:$T$52,3,FALSE),MASTER_DATA_NORMALIZED!ET175)</f>
        <v>0</v>
      </c>
      <c r="EU175" s="96">
        <f>IF(AND(MASTER_DATA_NORMALIZED!EU175=0,EU$22=$L$22),VLOOKUP(MASTER_DATA_PROCESSED!$C175,Backend!$Q$9:$T$52,3,FALSE),MASTER_DATA_NORMALIZED!EU175)</f>
        <v>0</v>
      </c>
      <c r="EV175" s="96">
        <f>IF(AND(MASTER_DATA_NORMALIZED!EV175=0,EV$22=$L$22),VLOOKUP(MASTER_DATA_PROCESSED!$C175,Backend!$Q$9:$T$52,3,FALSE),MASTER_DATA_NORMALIZED!EV175)</f>
        <v>66.633858073112222</v>
      </c>
      <c r="EW175" s="96">
        <f>IF(AND(MASTER_DATA_NORMALIZED!EW175=0,EW$22=$L$22),VLOOKUP(MASTER_DATA_PROCESSED!$C175,Backend!$Q$9:$T$52,3,FALSE),MASTER_DATA_NORMALIZED!EW175)</f>
        <v>0</v>
      </c>
      <c r="EX175" s="96">
        <f>IF(AND(MASTER_DATA_NORMALIZED!EX175=0,EX$22=$L$22),VLOOKUP(MASTER_DATA_PROCESSED!$C175,Backend!$Q$9:$T$52,3,FALSE),MASTER_DATA_NORMALIZED!EX175)</f>
        <v>0</v>
      </c>
      <c r="EY175" s="96">
        <f>IF(AND(MASTER_DATA_NORMALIZED!EY175=0,EY$22=$L$22),VLOOKUP(MASTER_DATA_PROCESSED!$C175,Backend!$Q$9:$T$52,3,FALSE),MASTER_DATA_NORMALIZED!EY175)</f>
        <v>0</v>
      </c>
      <c r="EZ175" s="96">
        <f>IF(AND(MASTER_DATA_NORMALIZED!EZ175=0,EZ$22=$L$22),VLOOKUP(MASTER_DATA_PROCESSED!$C175,Backend!$Q$9:$T$52,3,FALSE),MASTER_DATA_NORMALIZED!EZ175)</f>
        <v>66.633858073112222</v>
      </c>
      <c r="FA175" s="96">
        <f>IF(AND(MASTER_DATA_NORMALIZED!FA175=0,FA$22=$L$22),VLOOKUP(MASTER_DATA_PROCESSED!$C175,Backend!$Q$9:$T$52,3,FALSE),MASTER_DATA_NORMALIZED!FA175)</f>
        <v>0</v>
      </c>
      <c r="FB175" s="96">
        <f>IF(AND(MASTER_DATA_NORMALIZED!FB175=0,FB$22=$L$22),VLOOKUP(MASTER_DATA_PROCESSED!$C175,Backend!$Q$9:$T$52,3,FALSE),MASTER_DATA_NORMALIZED!FB175)</f>
        <v>0</v>
      </c>
      <c r="FC175" s="96">
        <f>IF(AND(MASTER_DATA_NORMALIZED!FC175=0,FC$22=$L$22),VLOOKUP(MASTER_DATA_PROCESSED!$C175,Backend!$Q$9:$T$52,3,FALSE),MASTER_DATA_NORMALIZED!FC175)</f>
        <v>0</v>
      </c>
      <c r="FD175" s="96">
        <f>IF(AND(MASTER_DATA_NORMALIZED!FD175=0,FD$22=$L$22),VLOOKUP(MASTER_DATA_PROCESSED!$C175,Backend!$Q$9:$T$52,3,FALSE),MASTER_DATA_NORMALIZED!FD175)</f>
        <v>66.633858073112222</v>
      </c>
      <c r="FE175" s="96">
        <f>IF(AND(MASTER_DATA_NORMALIZED!FE175=0,FE$22=$L$22),VLOOKUP(MASTER_DATA_PROCESSED!$C175,Backend!$Q$9:$T$52,3,FALSE),MASTER_DATA_NORMALIZED!FE175)</f>
        <v>0</v>
      </c>
      <c r="FF175" s="96">
        <f>IF(AND(MASTER_DATA_NORMALIZED!FF175=0,FF$22=$L$22),VLOOKUP(MASTER_DATA_PROCESSED!$C175,Backend!$Q$9:$T$52,3,FALSE),MASTER_DATA_NORMALIZED!FF175)</f>
        <v>0</v>
      </c>
      <c r="FG175" s="96">
        <f>IF(AND(MASTER_DATA_NORMALIZED!FG175=0,FG$22=$L$22),VLOOKUP(MASTER_DATA_PROCESSED!$C175,Backend!$Q$9:$T$52,3,FALSE),MASTER_DATA_NORMALIZED!FG175)</f>
        <v>0</v>
      </c>
      <c r="FH175" s="96">
        <f>IF(AND(MASTER_DATA_NORMALIZED!FH175=0,FH$22=$L$22),VLOOKUP(MASTER_DATA_PROCESSED!$C175,Backend!$Q$9:$T$52,3,FALSE),MASTER_DATA_NORMALIZED!FH175)</f>
        <v>66.633858073112222</v>
      </c>
      <c r="FI175" s="96">
        <f>IF(AND(MASTER_DATA_NORMALIZED!FI175=0,FI$22=$L$22),VLOOKUP(MASTER_DATA_PROCESSED!$C175,Backend!$Q$9:$T$52,3,FALSE),MASTER_DATA_NORMALIZED!FI175)</f>
        <v>0</v>
      </c>
      <c r="FJ175" s="96">
        <f>IF(AND(MASTER_DATA_NORMALIZED!FJ175=0,FJ$22=$L$22),VLOOKUP(MASTER_DATA_PROCESSED!$C175,Backend!$Q$9:$T$52,3,FALSE),MASTER_DATA_NORMALIZED!FJ175)</f>
        <v>0</v>
      </c>
      <c r="FK175" s="96">
        <f>IF(AND(MASTER_DATA_NORMALIZED!FK175=0,FK$22=$L$22),VLOOKUP(MASTER_DATA_PROCESSED!$C175,Backend!$Q$9:$T$52,3,FALSE),MASTER_DATA_NORMALIZED!FK175)</f>
        <v>0</v>
      </c>
      <c r="FL175" s="96">
        <f>IF(AND(MASTER_DATA_NORMALIZED!FL175=0,FL$22=$L$22),VLOOKUP(MASTER_DATA_PROCESSED!$C175,Backend!$Q$9:$T$52,3,FALSE),MASTER_DATA_NORMALIZED!FL175)</f>
        <v>66.633858073112222</v>
      </c>
      <c r="FM175" s="96">
        <f>IF(AND(MASTER_DATA_NORMALIZED!FM175=0,FM$22=$L$22),VLOOKUP(MASTER_DATA_PROCESSED!$C175,Backend!$Q$9:$T$52,3,FALSE),MASTER_DATA_NORMALIZED!FM175)</f>
        <v>0</v>
      </c>
      <c r="FN175" s="96">
        <f>IF(AND(MASTER_DATA_NORMALIZED!FN175=0,FN$22=$L$22),VLOOKUP(MASTER_DATA_PROCESSED!$C175,Backend!$Q$9:$T$52,3,FALSE),MASTER_DATA_NORMALIZED!FN175)</f>
        <v>0</v>
      </c>
      <c r="FO175" s="96">
        <f>IF(AND(MASTER_DATA_NORMALIZED!FO175=0,FO$22=$L$22),VLOOKUP(MASTER_DATA_PROCESSED!$C175,Backend!$Q$9:$T$52,3,FALSE),MASTER_DATA_NORMALIZED!FO175)</f>
        <v>0</v>
      </c>
      <c r="FP175" s="96">
        <f>IF(AND(MASTER_DATA_NORMALIZED!FP175=0,FP$22=$L$22),VLOOKUP(MASTER_DATA_PROCESSED!$C175,Backend!$Q$9:$T$52,3,FALSE),MASTER_DATA_NORMALIZED!FP175)</f>
        <v>66.633858073112222</v>
      </c>
      <c r="FQ175" s="96">
        <f>IF(AND(MASTER_DATA_NORMALIZED!FQ175=0,FQ$22=$L$22),VLOOKUP(MASTER_DATA_PROCESSED!$C175,Backend!$Q$9:$T$52,3,FALSE),MASTER_DATA_NORMALIZED!FQ175)</f>
        <v>0</v>
      </c>
      <c r="FR175" s="96">
        <f>IF(AND(MASTER_DATA_NORMALIZED!FR175=0,FR$22=$L$22),VLOOKUP(MASTER_DATA_PROCESSED!$C175,Backend!$Q$9:$T$52,3,FALSE),MASTER_DATA_NORMALIZED!FR175)</f>
        <v>0</v>
      </c>
      <c r="FS175" s="96">
        <f>IF(AND(MASTER_DATA_NORMALIZED!FS175=0,FS$22=$L$22),VLOOKUP(MASTER_DATA_PROCESSED!$C175,Backend!$Q$9:$T$52,3,FALSE),MASTER_DATA_NORMALIZED!FS175)</f>
        <v>0</v>
      </c>
      <c r="FT175" s="96">
        <f>IF(AND(MASTER_DATA_NORMALIZED!FT175=0,FT$22=$L$22),VLOOKUP(MASTER_DATA_PROCESSED!$C175,Backend!$Q$9:$T$52,3,FALSE),MASTER_DATA_NORMALIZED!FT175)</f>
        <v>66.633858073112222</v>
      </c>
      <c r="FU175" s="96">
        <f>IF(AND(MASTER_DATA_NORMALIZED!FU175=0,FU$22=$L$22),VLOOKUP(MASTER_DATA_PROCESSED!$C175,Backend!$Q$9:$T$52,3,FALSE),MASTER_DATA_NORMALIZED!FU175)</f>
        <v>0</v>
      </c>
      <c r="FV175" s="96">
        <f>IF(AND(MASTER_DATA_NORMALIZED!FV175=0,FV$22=$L$22),VLOOKUP(MASTER_DATA_PROCESSED!$C175,Backend!$Q$9:$T$52,3,FALSE),MASTER_DATA_NORMALIZED!FV175)</f>
        <v>0</v>
      </c>
      <c r="FW175" s="96">
        <f>IF(AND(MASTER_DATA_NORMALIZED!FW175=0,FW$22=$L$22),VLOOKUP(MASTER_DATA_PROCESSED!$C175,Backend!$Q$9:$T$52,3,FALSE),MASTER_DATA_NORMALIZED!FW175)</f>
        <v>0</v>
      </c>
      <c r="FX175" s="96">
        <f>IF(AND(MASTER_DATA_NORMALIZED!FX175=0,FX$22=$L$22),VLOOKUP(MASTER_DATA_PROCESSED!$C175,Backend!$Q$9:$T$52,3,FALSE),MASTER_DATA_NORMALIZED!FX175)</f>
        <v>66.633858073112222</v>
      </c>
      <c r="FY175" s="96">
        <f>IF(AND(MASTER_DATA_NORMALIZED!FY175=0,FY$22=$L$22),VLOOKUP(MASTER_DATA_PROCESSED!$C175,Backend!$Q$9:$T$52,3,FALSE),MASTER_DATA_NORMALIZED!FY175)</f>
        <v>0</v>
      </c>
      <c r="FZ175" s="96">
        <f>IF(AND(MASTER_DATA_NORMALIZED!FZ175=0,FZ$22=$L$22),VLOOKUP(MASTER_DATA_PROCESSED!$C175,Backend!$Q$9:$T$52,3,FALSE),MASTER_DATA_NORMALIZED!FZ175)</f>
        <v>0</v>
      </c>
      <c r="GA175" s="96">
        <f>IF(AND(MASTER_DATA_NORMALIZED!GA175=0,GA$22=$L$22),VLOOKUP(MASTER_DATA_PROCESSED!$C175,Backend!$Q$9:$T$52,3,FALSE),MASTER_DATA_NORMALIZED!GA175)</f>
        <v>0</v>
      </c>
      <c r="GB175" s="96">
        <f>IF(AND(MASTER_DATA_NORMALIZED!GB175=0,GB$22=$L$22),VLOOKUP(MASTER_DATA_PROCESSED!$C175,Backend!$Q$9:$T$52,3,FALSE),MASTER_DATA_NORMALIZED!GB175)</f>
        <v>66.633858073112222</v>
      </c>
      <c r="GC175" s="96">
        <f>IF(AND(MASTER_DATA_NORMALIZED!GC175=0,GC$22=$L$22),VLOOKUP(MASTER_DATA_PROCESSED!$C175,Backend!$Q$9:$T$52,3,FALSE),MASTER_DATA_NORMALIZED!GC175)</f>
        <v>0</v>
      </c>
      <c r="GD175" s="96">
        <f>IF(AND(MASTER_DATA_NORMALIZED!GD175=0,GD$22=$L$22),VLOOKUP(MASTER_DATA_PROCESSED!$C175,Backend!$Q$9:$T$52,3,FALSE),MASTER_DATA_NORMALIZED!GD175)</f>
        <v>0</v>
      </c>
      <c r="GE175" s="96">
        <f>IF(AND(MASTER_DATA_NORMALIZED!GE175=0,GE$22=$L$22),VLOOKUP(MASTER_DATA_PROCESSED!$C175,Backend!$Q$9:$T$52,3,FALSE),MASTER_DATA_NORMALIZED!GE175)</f>
        <v>0</v>
      </c>
      <c r="GF175" s="96">
        <f>IF(AND(MASTER_DATA_NORMALIZED!GF175=0,GF$22=$L$22),VLOOKUP(MASTER_DATA_PROCESSED!$C175,Backend!$Q$9:$T$52,3,FALSE),MASTER_DATA_NORMALIZED!GF175)</f>
        <v>66.633858073112222</v>
      </c>
      <c r="GG175" s="96">
        <f>IF(AND(MASTER_DATA_NORMALIZED!GG175=0,GG$22=$L$22),VLOOKUP(MASTER_DATA_PROCESSED!$C175,Backend!$Q$9:$T$52,3,FALSE),MASTER_DATA_NORMALIZED!GG175)</f>
        <v>0</v>
      </c>
      <c r="GH175" s="96">
        <f>IF(AND(MASTER_DATA_NORMALIZED!GH175=0,GH$22=$L$22),VLOOKUP(MASTER_DATA_PROCESSED!$C175,Backend!$Q$9:$T$52,3,FALSE),MASTER_DATA_NORMALIZED!GH175)</f>
        <v>0</v>
      </c>
      <c r="GI175" s="96">
        <f>IF(AND(MASTER_DATA_NORMALIZED!GI175=0,GI$22=$L$22),VLOOKUP(MASTER_DATA_PROCESSED!$C175,Backend!$Q$9:$T$52,3,FALSE),MASTER_DATA_NORMALIZED!GI175)</f>
        <v>0</v>
      </c>
      <c r="GJ175" s="96">
        <f>IF(AND(MASTER_DATA_NORMALIZED!GJ175=0,GJ$22=$L$22),VLOOKUP(MASTER_DATA_PROCESSED!$C175,Backend!$Q$9:$T$52,3,FALSE),MASTER_DATA_NORMALIZED!GJ175)</f>
        <v>66.633858073112222</v>
      </c>
      <c r="GK175" s="96">
        <f>IF(AND(MASTER_DATA_NORMALIZED!GK175=0,GK$22=$L$22),VLOOKUP(MASTER_DATA_PROCESSED!$C175,Backend!$Q$9:$T$52,3,FALSE),MASTER_DATA_NORMALIZED!GK175)</f>
        <v>0</v>
      </c>
      <c r="GL175" s="96">
        <f>IF(AND(MASTER_DATA_NORMALIZED!GL175=0,GL$22=$L$22),VLOOKUP(MASTER_DATA_PROCESSED!$C175,Backend!$Q$9:$T$52,3,FALSE),MASTER_DATA_NORMALIZED!GL175)</f>
        <v>0</v>
      </c>
      <c r="GM175" s="96">
        <f>IF(AND(MASTER_DATA_NORMALIZED!GM175=0,GM$22=$L$22),VLOOKUP(MASTER_DATA_PROCESSED!$C175,Backend!$Q$9:$T$52,3,FALSE),MASTER_DATA_NORMALIZED!GM175)</f>
        <v>0</v>
      </c>
      <c r="GN175" s="96">
        <f>IF(AND(MASTER_DATA_NORMALIZED!GN175=0,GN$22=$L$22),VLOOKUP(MASTER_DATA_PROCESSED!$C175,Backend!$Q$9:$T$52,3,FALSE),MASTER_DATA_NORMALIZED!GN175)</f>
        <v>66.633858073112222</v>
      </c>
      <c r="GO175" s="96">
        <f>IF(AND(MASTER_DATA_NORMALIZED!GO175=0,GO$22=$L$22),VLOOKUP(MASTER_DATA_PROCESSED!$C175,Backend!$Q$9:$T$52,3,FALSE),MASTER_DATA_NORMALIZED!GO175)</f>
        <v>0</v>
      </c>
      <c r="GP175" s="96">
        <f>IF(AND(MASTER_DATA_NORMALIZED!GP175=0,GP$22=$L$22),VLOOKUP(MASTER_DATA_PROCESSED!$C175,Backend!$Q$9:$T$52,3,FALSE),MASTER_DATA_NORMALIZED!GP175)</f>
        <v>0</v>
      </c>
      <c r="GQ175" s="96">
        <f>IF(AND(MASTER_DATA_NORMALIZED!GQ175=0,GQ$22=$L$22),VLOOKUP(MASTER_DATA_PROCESSED!$C175,Backend!$Q$9:$T$52,3,FALSE),MASTER_DATA_NORMALIZED!GQ175)</f>
        <v>0</v>
      </c>
      <c r="GR175" s="96">
        <f>IF(AND(MASTER_DATA_NORMALIZED!GR175=0,GR$22=$L$22),VLOOKUP(MASTER_DATA_PROCESSED!$C175,Backend!$Q$9:$T$52,3,FALSE),MASTER_DATA_NORMALIZED!GR175)</f>
        <v>66.633858073112222</v>
      </c>
      <c r="GS175" s="96">
        <f>IF(AND(MASTER_DATA_NORMALIZED!GS175=0,GS$22=$L$22),VLOOKUP(MASTER_DATA_PROCESSED!$C175,Backend!$Q$9:$T$52,3,FALSE),MASTER_DATA_NORMALIZED!GS175)</f>
        <v>0</v>
      </c>
      <c r="GT175" s="96">
        <f>IF(AND(MASTER_DATA_NORMALIZED!GT175=0,GT$22=$L$22),VLOOKUP(MASTER_DATA_PROCESSED!$C175,Backend!$Q$9:$T$52,3,FALSE),MASTER_DATA_NORMALIZED!GT175)</f>
        <v>0</v>
      </c>
      <c r="GU175" s="96">
        <f>IF(AND(MASTER_DATA_NORMALIZED!GU175=0,GU$22=$L$22),VLOOKUP(MASTER_DATA_PROCESSED!$C175,Backend!$Q$9:$T$52,3,FALSE),MASTER_DATA_NORMALIZED!GU175)</f>
        <v>0</v>
      </c>
      <c r="GV175" s="96">
        <f>IF(AND(MASTER_DATA_NORMALIZED!GV175=0,GV$22=$L$22),VLOOKUP(MASTER_DATA_PROCESSED!$C175,Backend!$Q$9:$T$52,3,FALSE),MASTER_DATA_NORMALIZED!GV175)</f>
        <v>66.633858073112222</v>
      </c>
      <c r="GW175" s="96" t="e">
        <f>IF(AND(MASTER_DATA_NORMALIZED!GW175=0,GW$22=$L$22),VLOOKUP(MASTER_DATA_PROCESSED!$C175,Backend!$Q$9:$T$52,3,FALSE),MASTER_DATA_NORMALIZED!GW175)</f>
        <v>#REF!</v>
      </c>
      <c r="GX175" s="96" t="e">
        <f>IF(AND(MASTER_DATA_NORMALIZED!GX175=0,GX$22=$L$22),VLOOKUP(MASTER_DATA_PROCESSED!$C175,Backend!$Q$9:$T$52,3,FALSE),MASTER_DATA_NORMALIZED!GX175)</f>
        <v>#REF!</v>
      </c>
      <c r="GY175" s="96" t="e">
        <f>IF(AND(MASTER_DATA_NORMALIZED!GY175=0,GY$22=$L$22),VLOOKUP(MASTER_DATA_PROCESSED!$C175,Backend!$Q$9:$T$52,3,FALSE),MASTER_DATA_NORMALIZED!GY175)</f>
        <v>#REF!</v>
      </c>
    </row>
    <row r="176" spans="2:207" s="23" customFormat="1" ht="18.75" collapsed="1" x14ac:dyDescent="0.35">
      <c r="B176" s="182">
        <f t="shared" si="21"/>
        <v>50</v>
      </c>
      <c r="C176" s="53">
        <f t="shared" si="15"/>
        <v>50</v>
      </c>
      <c r="D176" s="73">
        <v>50</v>
      </c>
      <c r="E176" s="53"/>
      <c r="F176" s="53"/>
      <c r="G176" s="74"/>
      <c r="H176" s="39" t="s">
        <v>152</v>
      </c>
      <c r="I176" s="98">
        <f>SUM(I177,I178,I179,I180,I181,I182,I183,I184)</f>
        <v>0</v>
      </c>
      <c r="J176" s="98">
        <f t="shared" ref="J176:BU176" si="22">SUM(J177,J178,J179,J180,J181,J182,J183,J184)</f>
        <v>0</v>
      </c>
      <c r="K176" s="98">
        <f t="shared" si="22"/>
        <v>0</v>
      </c>
      <c r="L176" s="98">
        <f t="shared" si="22"/>
        <v>234.64910638087665</v>
      </c>
      <c r="M176" s="98">
        <f t="shared" si="22"/>
        <v>0</v>
      </c>
      <c r="N176" s="98">
        <f t="shared" si="22"/>
        <v>0</v>
      </c>
      <c r="O176" s="98">
        <f t="shared" si="22"/>
        <v>0</v>
      </c>
      <c r="P176" s="98">
        <f t="shared" si="22"/>
        <v>228.48232336926256</v>
      </c>
      <c r="Q176" s="98">
        <f t="shared" si="22"/>
        <v>0</v>
      </c>
      <c r="R176" s="98">
        <f t="shared" si="22"/>
        <v>0</v>
      </c>
      <c r="S176" s="98">
        <f t="shared" si="22"/>
        <v>0</v>
      </c>
      <c r="T176" s="98">
        <f t="shared" si="22"/>
        <v>250.3266461959152</v>
      </c>
      <c r="U176" s="98">
        <f t="shared" si="22"/>
        <v>0</v>
      </c>
      <c r="V176" s="98">
        <f t="shared" si="22"/>
        <v>0</v>
      </c>
      <c r="W176" s="98">
        <f t="shared" si="22"/>
        <v>0</v>
      </c>
      <c r="X176" s="98">
        <f t="shared" si="22"/>
        <v>242.10142058312832</v>
      </c>
      <c r="Y176" s="98">
        <f t="shared" si="22"/>
        <v>0</v>
      </c>
      <c r="Z176" s="98">
        <f t="shared" si="22"/>
        <v>0</v>
      </c>
      <c r="AA176" s="98">
        <f t="shared" si="22"/>
        <v>0</v>
      </c>
      <c r="AB176" s="98">
        <f t="shared" si="22"/>
        <v>240.45999804095754</v>
      </c>
      <c r="AC176" s="98">
        <f t="shared" si="22"/>
        <v>0</v>
      </c>
      <c r="AD176" s="98">
        <f t="shared" si="22"/>
        <v>0</v>
      </c>
      <c r="AE176" s="98">
        <f t="shared" si="22"/>
        <v>0</v>
      </c>
      <c r="AF176" s="98">
        <f t="shared" si="22"/>
        <v>232.1659224164049</v>
      </c>
      <c r="AG176" s="98">
        <f t="shared" si="22"/>
        <v>0</v>
      </c>
      <c r="AH176" s="98">
        <f t="shared" si="22"/>
        <v>0</v>
      </c>
      <c r="AI176" s="98">
        <f t="shared" si="22"/>
        <v>0</v>
      </c>
      <c r="AJ176" s="98">
        <f t="shared" si="22"/>
        <v>262.33563458581767</v>
      </c>
      <c r="AK176" s="98">
        <f t="shared" si="22"/>
        <v>0</v>
      </c>
      <c r="AL176" s="98">
        <f t="shared" si="22"/>
        <v>0</v>
      </c>
      <c r="AM176" s="98">
        <f t="shared" si="22"/>
        <v>0</v>
      </c>
      <c r="AN176" s="98">
        <f t="shared" si="22"/>
        <v>251.23146288352365</v>
      </c>
      <c r="AO176" s="98">
        <f t="shared" si="22"/>
        <v>0</v>
      </c>
      <c r="AP176" s="98">
        <f t="shared" si="22"/>
        <v>0</v>
      </c>
      <c r="AQ176" s="98">
        <f t="shared" si="22"/>
        <v>0</v>
      </c>
      <c r="AR176" s="98">
        <f t="shared" ca="1" si="22"/>
        <v>245.58416972977949</v>
      </c>
      <c r="AS176" s="98">
        <f t="shared" si="22"/>
        <v>0</v>
      </c>
      <c r="AT176" s="98">
        <f t="shared" si="22"/>
        <v>0</v>
      </c>
      <c r="AU176" s="98">
        <f t="shared" si="22"/>
        <v>0</v>
      </c>
      <c r="AV176" s="98">
        <f t="shared" ca="1" si="22"/>
        <v>234.32829018619364</v>
      </c>
      <c r="AW176" s="98">
        <f t="shared" si="22"/>
        <v>0</v>
      </c>
      <c r="AX176" s="98">
        <f t="shared" si="22"/>
        <v>0</v>
      </c>
      <c r="AY176" s="98">
        <f t="shared" si="22"/>
        <v>0</v>
      </c>
      <c r="AZ176" s="98">
        <f ca="1">SUM(AZ177,AZ178,AZ179,AZ180,AZ181,AZ182,AZ183,AZ184)</f>
        <v>292.95663331749688</v>
      </c>
      <c r="BA176" s="98">
        <f t="shared" si="22"/>
        <v>0</v>
      </c>
      <c r="BB176" s="98">
        <f t="shared" si="22"/>
        <v>0</v>
      </c>
      <c r="BC176" s="98">
        <f t="shared" si="22"/>
        <v>0</v>
      </c>
      <c r="BD176" s="98">
        <f t="shared" ca="1" si="22"/>
        <v>256.27080369395787</v>
      </c>
      <c r="BE176" s="98">
        <f t="shared" si="22"/>
        <v>0</v>
      </c>
      <c r="BF176" s="98">
        <f t="shared" si="22"/>
        <v>0</v>
      </c>
      <c r="BG176" s="98">
        <f t="shared" si="22"/>
        <v>0</v>
      </c>
      <c r="BH176" s="98">
        <f t="shared" ca="1" si="22"/>
        <v>277.31354146503543</v>
      </c>
      <c r="BI176" s="98">
        <f t="shared" si="22"/>
        <v>0</v>
      </c>
      <c r="BJ176" s="98">
        <f t="shared" si="22"/>
        <v>0</v>
      </c>
      <c r="BK176" s="98">
        <f t="shared" si="22"/>
        <v>0</v>
      </c>
      <c r="BL176" s="98">
        <f t="shared" ca="1" si="22"/>
        <v>247.03979136985305</v>
      </c>
      <c r="BM176" s="98">
        <f t="shared" si="22"/>
        <v>0</v>
      </c>
      <c r="BN176" s="98">
        <f t="shared" si="22"/>
        <v>0</v>
      </c>
      <c r="BO176" s="98">
        <f t="shared" si="22"/>
        <v>0</v>
      </c>
      <c r="BP176" s="98">
        <f t="shared" si="22"/>
        <v>432.82694366680693</v>
      </c>
      <c r="BQ176" s="98">
        <f t="shared" si="22"/>
        <v>0</v>
      </c>
      <c r="BR176" s="98">
        <f t="shared" si="22"/>
        <v>0</v>
      </c>
      <c r="BS176" s="98">
        <f t="shared" si="22"/>
        <v>0</v>
      </c>
      <c r="BT176" s="98">
        <f t="shared" si="22"/>
        <v>330.18162364914792</v>
      </c>
      <c r="BU176" s="98">
        <f t="shared" si="22"/>
        <v>0</v>
      </c>
      <c r="BV176" s="98">
        <f t="shared" ref="BV176:EG176" si="23">SUM(BV177,BV178,BV179,BV180,BV181,BV182,BV183,BV184)</f>
        <v>0</v>
      </c>
      <c r="BW176" s="98">
        <f t="shared" si="23"/>
        <v>0</v>
      </c>
      <c r="BX176" s="98">
        <f t="shared" si="23"/>
        <v>329.26828895933426</v>
      </c>
      <c r="BY176" s="98">
        <f t="shared" si="23"/>
        <v>0</v>
      </c>
      <c r="BZ176" s="98">
        <f t="shared" si="23"/>
        <v>0</v>
      </c>
      <c r="CA176" s="98">
        <f t="shared" si="23"/>
        <v>0</v>
      </c>
      <c r="CB176" s="98">
        <f t="shared" si="23"/>
        <v>305.72026469703383</v>
      </c>
      <c r="CC176" s="98">
        <f t="shared" si="23"/>
        <v>0</v>
      </c>
      <c r="CD176" s="98">
        <f t="shared" si="23"/>
        <v>0</v>
      </c>
      <c r="CE176" s="98">
        <f t="shared" si="23"/>
        <v>0</v>
      </c>
      <c r="CF176" s="98">
        <f t="shared" si="23"/>
        <v>319.00599711140126</v>
      </c>
      <c r="CG176" s="98">
        <f t="shared" si="23"/>
        <v>0</v>
      </c>
      <c r="CH176" s="98">
        <f t="shared" si="23"/>
        <v>0</v>
      </c>
      <c r="CI176" s="98">
        <f t="shared" si="23"/>
        <v>0</v>
      </c>
      <c r="CJ176" s="98">
        <f t="shared" si="23"/>
        <v>235.60578673741293</v>
      </c>
      <c r="CK176" s="98">
        <f t="shared" si="23"/>
        <v>0</v>
      </c>
      <c r="CL176" s="98">
        <f t="shared" si="23"/>
        <v>0</v>
      </c>
      <c r="CM176" s="98">
        <f t="shared" si="23"/>
        <v>0</v>
      </c>
      <c r="CN176" s="98">
        <f t="shared" si="23"/>
        <v>253.52999387099916</v>
      </c>
      <c r="CO176" s="98">
        <f t="shared" si="23"/>
        <v>0</v>
      </c>
      <c r="CP176" s="98">
        <f t="shared" si="23"/>
        <v>0</v>
      </c>
      <c r="CQ176" s="98">
        <f t="shared" si="23"/>
        <v>0</v>
      </c>
      <c r="CR176" s="98">
        <f t="shared" si="23"/>
        <v>259.73664060126453</v>
      </c>
      <c r="CS176" s="98">
        <f t="shared" si="23"/>
        <v>0</v>
      </c>
      <c r="CT176" s="98">
        <f t="shared" si="23"/>
        <v>0</v>
      </c>
      <c r="CU176" s="98">
        <f t="shared" si="23"/>
        <v>0</v>
      </c>
      <c r="CV176" s="98">
        <f t="shared" ca="1" si="23"/>
        <v>232.09730458964927</v>
      </c>
      <c r="CW176" s="98">
        <f t="shared" si="23"/>
        <v>0</v>
      </c>
      <c r="CX176" s="98">
        <f t="shared" si="23"/>
        <v>0</v>
      </c>
      <c r="CY176" s="98">
        <f t="shared" si="23"/>
        <v>0</v>
      </c>
      <c r="CZ176" s="98">
        <f t="shared" ca="1" si="23"/>
        <v>234.62003334045855</v>
      </c>
      <c r="DA176" s="98" t="e">
        <f t="shared" si="23"/>
        <v>#DIV/0!</v>
      </c>
      <c r="DB176" s="98" t="e">
        <f t="shared" si="23"/>
        <v>#DIV/0!</v>
      </c>
      <c r="DC176" s="98" t="e">
        <f t="shared" si="23"/>
        <v>#DIV/0!</v>
      </c>
      <c r="DD176" s="98" t="e">
        <f t="shared" si="23"/>
        <v>#N/A</v>
      </c>
      <c r="DE176" s="98">
        <f t="shared" si="23"/>
        <v>0</v>
      </c>
      <c r="DF176" s="98">
        <f t="shared" si="23"/>
        <v>0</v>
      </c>
      <c r="DG176" s="98">
        <f t="shared" si="23"/>
        <v>0</v>
      </c>
      <c r="DH176" s="98">
        <f t="shared" si="23"/>
        <v>357.4859777371417</v>
      </c>
      <c r="DI176" s="98">
        <f t="shared" si="23"/>
        <v>0</v>
      </c>
      <c r="DJ176" s="98">
        <f t="shared" si="23"/>
        <v>0</v>
      </c>
      <c r="DK176" s="98">
        <f t="shared" si="23"/>
        <v>0</v>
      </c>
      <c r="DL176" s="98">
        <f t="shared" si="23"/>
        <v>298.91021662821964</v>
      </c>
      <c r="DM176" s="98">
        <f t="shared" si="23"/>
        <v>0</v>
      </c>
      <c r="DN176" s="98">
        <f t="shared" si="23"/>
        <v>0</v>
      </c>
      <c r="DO176" s="98">
        <f t="shared" si="23"/>
        <v>0</v>
      </c>
      <c r="DP176" s="98">
        <f t="shared" si="23"/>
        <v>266.06959500677056</v>
      </c>
      <c r="DQ176" s="98">
        <f t="shared" si="23"/>
        <v>0</v>
      </c>
      <c r="DR176" s="98">
        <f t="shared" si="23"/>
        <v>0</v>
      </c>
      <c r="DS176" s="98">
        <f t="shared" si="23"/>
        <v>0</v>
      </c>
      <c r="DT176" s="98">
        <f t="shared" si="23"/>
        <v>252.09206784222047</v>
      </c>
      <c r="DU176" s="98">
        <f t="shared" si="23"/>
        <v>0</v>
      </c>
      <c r="DV176" s="98">
        <f t="shared" si="23"/>
        <v>0</v>
      </c>
      <c r="DW176" s="98">
        <f t="shared" si="23"/>
        <v>0</v>
      </c>
      <c r="DX176" s="98">
        <f t="shared" si="23"/>
        <v>245.38945644505128</v>
      </c>
      <c r="DY176" s="98">
        <f t="shared" si="23"/>
        <v>0</v>
      </c>
      <c r="DZ176" s="98">
        <f t="shared" si="23"/>
        <v>0</v>
      </c>
      <c r="EA176" s="98">
        <f t="shared" si="23"/>
        <v>0</v>
      </c>
      <c r="EB176" s="98">
        <f t="shared" si="23"/>
        <v>245.48313513287735</v>
      </c>
      <c r="EC176" s="98" t="e">
        <f t="shared" si="23"/>
        <v>#DIV/0!</v>
      </c>
      <c r="ED176" s="98" t="e">
        <f t="shared" si="23"/>
        <v>#DIV/0!</v>
      </c>
      <c r="EE176" s="98" t="e">
        <f t="shared" si="23"/>
        <v>#DIV/0!</v>
      </c>
      <c r="EF176" s="98" t="e">
        <f t="shared" si="23"/>
        <v>#VALUE!</v>
      </c>
      <c r="EG176" s="98">
        <f t="shared" si="23"/>
        <v>0</v>
      </c>
      <c r="EH176" s="98">
        <f t="shared" ref="EH176:GS176" si="24">SUM(EH177,EH178,EH179,EH180,EH181,EH182,EH183,EH184)</f>
        <v>0</v>
      </c>
      <c r="EI176" s="98">
        <f t="shared" si="24"/>
        <v>0</v>
      </c>
      <c r="EJ176" s="98">
        <f t="shared" si="24"/>
        <v>237.53986722055328</v>
      </c>
      <c r="EK176" s="98">
        <f t="shared" si="24"/>
        <v>0</v>
      </c>
      <c r="EL176" s="98">
        <f t="shared" si="24"/>
        <v>0</v>
      </c>
      <c r="EM176" s="98">
        <f t="shared" si="24"/>
        <v>0</v>
      </c>
      <c r="EN176" s="98">
        <f t="shared" si="24"/>
        <v>246.04909511852131</v>
      </c>
      <c r="EO176" s="98">
        <f t="shared" si="24"/>
        <v>0</v>
      </c>
      <c r="EP176" s="98">
        <f t="shared" si="24"/>
        <v>0</v>
      </c>
      <c r="EQ176" s="98">
        <f t="shared" si="24"/>
        <v>0</v>
      </c>
      <c r="ER176" s="98">
        <f t="shared" si="24"/>
        <v>233.20988085892756</v>
      </c>
      <c r="ES176" s="98">
        <f t="shared" si="24"/>
        <v>0</v>
      </c>
      <c r="ET176" s="98">
        <f t="shared" si="24"/>
        <v>0</v>
      </c>
      <c r="EU176" s="98">
        <f t="shared" si="24"/>
        <v>0</v>
      </c>
      <c r="EV176" s="98">
        <f t="shared" si="24"/>
        <v>233.20988085892756</v>
      </c>
      <c r="EW176" s="98">
        <f t="shared" si="24"/>
        <v>0</v>
      </c>
      <c r="EX176" s="98">
        <f t="shared" si="24"/>
        <v>0</v>
      </c>
      <c r="EY176" s="98">
        <f t="shared" si="24"/>
        <v>0</v>
      </c>
      <c r="EZ176" s="98">
        <f t="shared" si="24"/>
        <v>218.13107391946716</v>
      </c>
      <c r="FA176" s="98">
        <f t="shared" si="24"/>
        <v>0</v>
      </c>
      <c r="FB176" s="98">
        <f t="shared" si="24"/>
        <v>0</v>
      </c>
      <c r="FC176" s="98">
        <f t="shared" si="24"/>
        <v>0</v>
      </c>
      <c r="FD176" s="98">
        <f t="shared" si="24"/>
        <v>216.81219303408551</v>
      </c>
      <c r="FE176" s="98">
        <f t="shared" si="24"/>
        <v>0</v>
      </c>
      <c r="FF176" s="98">
        <f t="shared" si="24"/>
        <v>0</v>
      </c>
      <c r="FG176" s="98">
        <f t="shared" si="24"/>
        <v>0</v>
      </c>
      <c r="FH176" s="98">
        <f t="shared" si="24"/>
        <v>216.19027336482918</v>
      </c>
      <c r="FI176" s="98">
        <f t="shared" si="24"/>
        <v>0</v>
      </c>
      <c r="FJ176" s="98">
        <f t="shared" si="24"/>
        <v>0</v>
      </c>
      <c r="FK176" s="98">
        <f t="shared" si="24"/>
        <v>0</v>
      </c>
      <c r="FL176" s="98">
        <f t="shared" si="24"/>
        <v>239.81057463357467</v>
      </c>
      <c r="FM176" s="98">
        <f t="shared" si="24"/>
        <v>0</v>
      </c>
      <c r="FN176" s="98">
        <f t="shared" si="24"/>
        <v>0</v>
      </c>
      <c r="FO176" s="98">
        <f t="shared" si="24"/>
        <v>0</v>
      </c>
      <c r="FP176" s="98">
        <f t="shared" si="24"/>
        <v>342.64183851407677</v>
      </c>
      <c r="FQ176" s="98">
        <f t="shared" si="24"/>
        <v>0</v>
      </c>
      <c r="FR176" s="98">
        <f t="shared" si="24"/>
        <v>0</v>
      </c>
      <c r="FS176" s="98">
        <f t="shared" si="24"/>
        <v>0</v>
      </c>
      <c r="FT176" s="98">
        <f t="shared" si="24"/>
        <v>325.32401534680105</v>
      </c>
      <c r="FU176" s="98">
        <f t="shared" si="24"/>
        <v>0</v>
      </c>
      <c r="FV176" s="98">
        <f t="shared" si="24"/>
        <v>0</v>
      </c>
      <c r="FW176" s="98">
        <f t="shared" si="24"/>
        <v>0</v>
      </c>
      <c r="FX176" s="98">
        <f t="shared" si="24"/>
        <v>323.52271245466511</v>
      </c>
      <c r="FY176" s="98">
        <f t="shared" si="24"/>
        <v>0</v>
      </c>
      <c r="FZ176" s="98">
        <f t="shared" si="24"/>
        <v>0</v>
      </c>
      <c r="GA176" s="98">
        <f t="shared" si="24"/>
        <v>0</v>
      </c>
      <c r="GB176" s="98">
        <f t="shared" si="24"/>
        <v>328.34152435580211</v>
      </c>
      <c r="GC176" s="98">
        <f t="shared" si="24"/>
        <v>0</v>
      </c>
      <c r="GD176" s="98">
        <f t="shared" si="24"/>
        <v>0</v>
      </c>
      <c r="GE176" s="98">
        <f t="shared" si="24"/>
        <v>0</v>
      </c>
      <c r="GF176" s="98">
        <f t="shared" si="24"/>
        <v>313.40100586648168</v>
      </c>
      <c r="GG176" s="98">
        <f t="shared" si="24"/>
        <v>0</v>
      </c>
      <c r="GH176" s="98">
        <f t="shared" si="24"/>
        <v>0</v>
      </c>
      <c r="GI176" s="98">
        <f t="shared" si="24"/>
        <v>0</v>
      </c>
      <c r="GJ176" s="98">
        <f t="shared" si="24"/>
        <v>311.93318995828236</v>
      </c>
      <c r="GK176" s="98">
        <f t="shared" si="24"/>
        <v>0</v>
      </c>
      <c r="GL176" s="98">
        <f t="shared" si="24"/>
        <v>0</v>
      </c>
      <c r="GM176" s="98">
        <f t="shared" si="24"/>
        <v>0</v>
      </c>
      <c r="GN176" s="98">
        <f t="shared" si="24"/>
        <v>284.07620629069817</v>
      </c>
      <c r="GO176" s="98">
        <f t="shared" si="24"/>
        <v>0</v>
      </c>
      <c r="GP176" s="98">
        <f t="shared" si="24"/>
        <v>0</v>
      </c>
      <c r="GQ176" s="98">
        <f t="shared" si="24"/>
        <v>0</v>
      </c>
      <c r="GR176" s="98">
        <f t="shared" si="24"/>
        <v>270.16167752087904</v>
      </c>
      <c r="GS176" s="98">
        <f t="shared" si="24"/>
        <v>0</v>
      </c>
      <c r="GT176" s="98">
        <f t="shared" ref="GT176:GY176" si="25">SUM(GT177,GT178,GT179,GT180,GT181,GT182,GT183,GT184)</f>
        <v>0</v>
      </c>
      <c r="GU176" s="98">
        <f t="shared" si="25"/>
        <v>0</v>
      </c>
      <c r="GV176" s="98">
        <f t="shared" si="25"/>
        <v>268.56082536761852</v>
      </c>
      <c r="GW176" s="98" t="e">
        <f t="shared" si="25"/>
        <v>#REF!</v>
      </c>
      <c r="GX176" s="98" t="e">
        <f t="shared" si="25"/>
        <v>#REF!</v>
      </c>
      <c r="GY176" s="98" t="e">
        <f t="shared" si="25"/>
        <v>#REF!</v>
      </c>
    </row>
    <row r="177" spans="2:207" s="25" customFormat="1" ht="17.25" hidden="1" outlineLevel="1" x14ac:dyDescent="0.3">
      <c r="B177" s="183">
        <f t="shared" si="21"/>
        <v>50</v>
      </c>
      <c r="C177" s="51">
        <f t="shared" si="15"/>
        <v>51</v>
      </c>
      <c r="D177" s="75"/>
      <c r="E177" s="51">
        <v>51</v>
      </c>
      <c r="F177" s="51"/>
      <c r="G177" s="76"/>
      <c r="H177" s="37" t="s">
        <v>160</v>
      </c>
      <c r="I177" s="96">
        <f>IF(AND(MASTER_DATA_NORMALIZED!I177=0,I$22=$L$22),VLOOKUP(MASTER_DATA_PROCESSED!$C177,Backend!$Q$9:$T$52,3,FALSE),MASTER_DATA_NORMALIZED!I177)</f>
        <v>0</v>
      </c>
      <c r="J177" s="96">
        <f>IF(AND(MASTER_DATA_NORMALIZED!J177=0,J$22=$L$22),VLOOKUP(MASTER_DATA_PROCESSED!$C177,Backend!$Q$9:$T$52,3,FALSE),MASTER_DATA_NORMALIZED!J177)</f>
        <v>0</v>
      </c>
      <c r="K177" s="96">
        <f>IF(AND(MASTER_DATA_NORMALIZED!K177=0,K$22=$L$22),VLOOKUP(MASTER_DATA_PROCESSED!$C177,Backend!$Q$9:$T$52,3,FALSE),MASTER_DATA_NORMALIZED!K177)</f>
        <v>0</v>
      </c>
      <c r="L177" s="96">
        <f>IF(AND(MASTER_DATA_NORMALIZED!L177=0,L$22=$L$22),VLOOKUP(MASTER_DATA_PROCESSED!$C177,Backend!$Q$9:$T$52,3,FALSE),MASTER_DATA_NORMALIZED!L177)</f>
        <v>2.9746994755949979E-2</v>
      </c>
      <c r="M177" s="96">
        <f>IF(AND(MASTER_DATA_NORMALIZED!M177=0,M$22=$L$22),VLOOKUP(MASTER_DATA_PROCESSED!$C177,Backend!$Q$9:$T$52,3,FALSE),MASTER_DATA_NORMALIZED!M177)</f>
        <v>0</v>
      </c>
      <c r="N177" s="96">
        <f>IF(AND(MASTER_DATA_NORMALIZED!N177=0,N$22=$L$22),VLOOKUP(MASTER_DATA_PROCESSED!$C177,Backend!$Q$9:$T$52,3,FALSE),MASTER_DATA_NORMALIZED!N177)</f>
        <v>0</v>
      </c>
      <c r="O177" s="96">
        <f>IF(AND(MASTER_DATA_NORMALIZED!O177=0,O$22=$L$22),VLOOKUP(MASTER_DATA_PROCESSED!$C177,Backend!$Q$9:$T$52,3,FALSE),MASTER_DATA_NORMALIZED!O177)</f>
        <v>0</v>
      </c>
      <c r="P177" s="96">
        <f>IF(AND(MASTER_DATA_NORMALIZED!P177=0,P$22=$L$22),VLOOKUP(MASTER_DATA_PROCESSED!$C177,Backend!$Q$9:$T$52,3,FALSE),MASTER_DATA_NORMALIZED!P177)</f>
        <v>2.9746994755949979E-2</v>
      </c>
      <c r="Q177" s="96">
        <f>IF(AND(MASTER_DATA_NORMALIZED!Q177=0,Q$22=$L$22),VLOOKUP(MASTER_DATA_PROCESSED!$C177,Backend!$Q$9:$T$52,3,FALSE),MASTER_DATA_NORMALIZED!Q177)</f>
        <v>0</v>
      </c>
      <c r="R177" s="96">
        <f>IF(AND(MASTER_DATA_NORMALIZED!R177=0,R$22=$L$22),VLOOKUP(MASTER_DATA_PROCESSED!$C177,Backend!$Q$9:$T$52,3,FALSE),MASTER_DATA_NORMALIZED!R177)</f>
        <v>0</v>
      </c>
      <c r="S177" s="96">
        <f>IF(AND(MASTER_DATA_NORMALIZED!S177=0,S$22=$L$22),VLOOKUP(MASTER_DATA_PROCESSED!$C177,Backend!$Q$9:$T$52,3,FALSE),MASTER_DATA_NORMALIZED!S177)</f>
        <v>0</v>
      </c>
      <c r="T177" s="96">
        <f>IF(AND(MASTER_DATA_NORMALIZED!T177=0,T$22=$L$22),VLOOKUP(MASTER_DATA_PROCESSED!$C177,Backend!$Q$9:$T$52,3,FALSE),MASTER_DATA_NORMALIZED!T177)</f>
        <v>2.9746994755949979E-2</v>
      </c>
      <c r="U177" s="96">
        <f>IF(AND(MASTER_DATA_NORMALIZED!U177=0,U$22=$L$22),VLOOKUP(MASTER_DATA_PROCESSED!$C177,Backend!$Q$9:$T$52,3,FALSE),MASTER_DATA_NORMALIZED!U177)</f>
        <v>0</v>
      </c>
      <c r="V177" s="96">
        <f>IF(AND(MASTER_DATA_NORMALIZED!V177=0,V$22=$L$22),VLOOKUP(MASTER_DATA_PROCESSED!$C177,Backend!$Q$9:$T$52,3,FALSE),MASTER_DATA_NORMALIZED!V177)</f>
        <v>0</v>
      </c>
      <c r="W177" s="96">
        <f>IF(AND(MASTER_DATA_NORMALIZED!W177=0,W$22=$L$22),VLOOKUP(MASTER_DATA_PROCESSED!$C177,Backend!$Q$9:$T$52,3,FALSE),MASTER_DATA_NORMALIZED!W177)</f>
        <v>0</v>
      </c>
      <c r="X177" s="96">
        <f>IF(AND(MASTER_DATA_NORMALIZED!X177=0,X$22=$L$22),VLOOKUP(MASTER_DATA_PROCESSED!$C177,Backend!$Q$9:$T$52,3,FALSE),MASTER_DATA_NORMALIZED!X177)</f>
        <v>2.9746994755949979E-2</v>
      </c>
      <c r="Y177" s="96">
        <f>IF(AND(MASTER_DATA_NORMALIZED!Y177=0,Y$22=$L$22),VLOOKUP(MASTER_DATA_PROCESSED!$C177,Backend!$Q$9:$T$52,3,FALSE),MASTER_DATA_NORMALIZED!Y177)</f>
        <v>0</v>
      </c>
      <c r="Z177" s="96">
        <f>IF(AND(MASTER_DATA_NORMALIZED!Z177=0,Z$22=$L$22),VLOOKUP(MASTER_DATA_PROCESSED!$C177,Backend!$Q$9:$T$52,3,FALSE),MASTER_DATA_NORMALIZED!Z177)</f>
        <v>0</v>
      </c>
      <c r="AA177" s="96">
        <f>IF(AND(MASTER_DATA_NORMALIZED!AA177=0,AA$22=$L$22),VLOOKUP(MASTER_DATA_PROCESSED!$C177,Backend!$Q$9:$T$52,3,FALSE),MASTER_DATA_NORMALIZED!AA177)</f>
        <v>0</v>
      </c>
      <c r="AB177" s="96">
        <f>IF(AND(MASTER_DATA_NORMALIZED!AB177=0,AB$22=$L$22),VLOOKUP(MASTER_DATA_PROCESSED!$C177,Backend!$Q$9:$T$52,3,FALSE),MASTER_DATA_NORMALIZED!AB177)</f>
        <v>2.9746994755949979E-2</v>
      </c>
      <c r="AC177" s="96">
        <f>IF(AND(MASTER_DATA_NORMALIZED!AC177=0,AC$22=$L$22),VLOOKUP(MASTER_DATA_PROCESSED!$C177,Backend!$Q$9:$T$52,3,FALSE),MASTER_DATA_NORMALIZED!AC177)</f>
        <v>0</v>
      </c>
      <c r="AD177" s="96">
        <f>IF(AND(MASTER_DATA_NORMALIZED!AD177=0,AD$22=$L$22),VLOOKUP(MASTER_DATA_PROCESSED!$C177,Backend!$Q$9:$T$52,3,FALSE),MASTER_DATA_NORMALIZED!AD177)</f>
        <v>0</v>
      </c>
      <c r="AE177" s="96">
        <f>IF(AND(MASTER_DATA_NORMALIZED!AE177=0,AE$22=$L$22),VLOOKUP(MASTER_DATA_PROCESSED!$C177,Backend!$Q$9:$T$52,3,FALSE),MASTER_DATA_NORMALIZED!AE177)</f>
        <v>0</v>
      </c>
      <c r="AF177" s="96">
        <f>IF(AND(MASTER_DATA_NORMALIZED!AF177=0,AF$22=$L$22),VLOOKUP(MASTER_DATA_PROCESSED!$C177,Backend!$Q$9:$T$52,3,FALSE),MASTER_DATA_NORMALIZED!AF177)</f>
        <v>2.9746994755949979E-2</v>
      </c>
      <c r="AG177" s="96">
        <f>IF(AND(MASTER_DATA_NORMALIZED!AG177=0,AG$22=$L$22),VLOOKUP(MASTER_DATA_PROCESSED!$C177,Backend!$Q$9:$T$52,3,FALSE),MASTER_DATA_NORMALIZED!AG177)</f>
        <v>0</v>
      </c>
      <c r="AH177" s="96">
        <f>IF(AND(MASTER_DATA_NORMALIZED!AH177=0,AH$22=$L$22),VLOOKUP(MASTER_DATA_PROCESSED!$C177,Backend!$Q$9:$T$52,3,FALSE),MASTER_DATA_NORMALIZED!AH177)</f>
        <v>0</v>
      </c>
      <c r="AI177" s="96">
        <f>IF(AND(MASTER_DATA_NORMALIZED!AI177=0,AI$22=$L$22),VLOOKUP(MASTER_DATA_PROCESSED!$C177,Backend!$Q$9:$T$52,3,FALSE),MASTER_DATA_NORMALIZED!AI177)</f>
        <v>0</v>
      </c>
      <c r="AJ177" s="96">
        <f>IF(AND(MASTER_DATA_NORMALIZED!AJ177=0,AJ$22=$L$22),VLOOKUP(MASTER_DATA_PROCESSED!$C177,Backend!$Q$9:$T$52,3,FALSE),MASTER_DATA_NORMALIZED!AJ177)</f>
        <v>2.9746994755949979E-2</v>
      </c>
      <c r="AK177" s="96">
        <f>IF(AND(MASTER_DATA_NORMALIZED!AK177=0,AK$22=$L$22),VLOOKUP(MASTER_DATA_PROCESSED!$C177,Backend!$Q$9:$T$52,3,FALSE),MASTER_DATA_NORMALIZED!AK177)</f>
        <v>0</v>
      </c>
      <c r="AL177" s="96">
        <f>IF(AND(MASTER_DATA_NORMALIZED!AL177=0,AL$22=$L$22),VLOOKUP(MASTER_DATA_PROCESSED!$C177,Backend!$Q$9:$T$52,3,FALSE),MASTER_DATA_NORMALIZED!AL177)</f>
        <v>0</v>
      </c>
      <c r="AM177" s="96">
        <f>IF(AND(MASTER_DATA_NORMALIZED!AM177=0,AM$22=$L$22),VLOOKUP(MASTER_DATA_PROCESSED!$C177,Backend!$Q$9:$T$52,3,FALSE),MASTER_DATA_NORMALIZED!AM177)</f>
        <v>0</v>
      </c>
      <c r="AN177" s="96">
        <f>IF(AND(MASTER_DATA_NORMALIZED!AN177=0,AN$22=$L$22),VLOOKUP(MASTER_DATA_PROCESSED!$C177,Backend!$Q$9:$T$52,3,FALSE),MASTER_DATA_NORMALIZED!AN177)</f>
        <v>2.9746994755949979E-2</v>
      </c>
      <c r="AO177" s="96">
        <f>IF(AND(MASTER_DATA_NORMALIZED!AO177=0,AO$22=$L$22),VLOOKUP(MASTER_DATA_PROCESSED!$C177,Backend!$Q$9:$T$52,3,FALSE),MASTER_DATA_NORMALIZED!AO177)</f>
        <v>0</v>
      </c>
      <c r="AP177" s="96">
        <f>IF(AND(MASTER_DATA_NORMALIZED!AP177=0,AP$22=$L$22),VLOOKUP(MASTER_DATA_PROCESSED!$C177,Backend!$Q$9:$T$52,3,FALSE),MASTER_DATA_NORMALIZED!AP177)</f>
        <v>0</v>
      </c>
      <c r="AQ177" s="96">
        <f>IF(AND(MASTER_DATA_NORMALIZED!AQ177=0,AQ$22=$L$22),VLOOKUP(MASTER_DATA_PROCESSED!$C177,Backend!$Q$9:$T$52,3,FALSE),MASTER_DATA_NORMALIZED!AQ177)</f>
        <v>0</v>
      </c>
      <c r="AR177" s="96">
        <f>IF(AND(MASTER_DATA_NORMALIZED!AR177=0,AR$22=$L$22),VLOOKUP(MASTER_DATA_PROCESSED!$C177,Backend!$Q$9:$T$52,3,FALSE),MASTER_DATA_NORMALIZED!AR177)</f>
        <v>2.9746994755949979E-2</v>
      </c>
      <c r="AS177" s="96">
        <f>IF(AND(MASTER_DATA_NORMALIZED!AS177=0,AS$22=$L$22),VLOOKUP(MASTER_DATA_PROCESSED!$C177,Backend!$Q$9:$T$52,3,FALSE),MASTER_DATA_NORMALIZED!AS177)</f>
        <v>0</v>
      </c>
      <c r="AT177" s="96">
        <f>IF(AND(MASTER_DATA_NORMALIZED!AT177=0,AT$22=$L$22),VLOOKUP(MASTER_DATA_PROCESSED!$C177,Backend!$Q$9:$T$52,3,FALSE),MASTER_DATA_NORMALIZED!AT177)</f>
        <v>0</v>
      </c>
      <c r="AU177" s="96">
        <f>IF(AND(MASTER_DATA_NORMALIZED!AU177=0,AU$22=$L$22),VLOOKUP(MASTER_DATA_PROCESSED!$C177,Backend!$Q$9:$T$52,3,FALSE),MASTER_DATA_NORMALIZED!AU177)</f>
        <v>0</v>
      </c>
      <c r="AV177" s="96">
        <f>IF(AND(MASTER_DATA_NORMALIZED!AV177=0,AV$22=$L$22),VLOOKUP(MASTER_DATA_PROCESSED!$C177,Backend!$Q$9:$T$52,3,FALSE),MASTER_DATA_NORMALIZED!AV177)</f>
        <v>2.9746994755949979E-2</v>
      </c>
      <c r="AW177" s="96">
        <f>IF(AND(MASTER_DATA_NORMALIZED!AW177=0,AW$22=$L$22),VLOOKUP(MASTER_DATA_PROCESSED!$C177,Backend!$Q$9:$T$52,3,FALSE),MASTER_DATA_NORMALIZED!AW177)</f>
        <v>0</v>
      </c>
      <c r="AX177" s="96">
        <f>IF(AND(MASTER_DATA_NORMALIZED!AX177=0,AX$22=$L$22),VLOOKUP(MASTER_DATA_PROCESSED!$C177,Backend!$Q$9:$T$52,3,FALSE),MASTER_DATA_NORMALIZED!AX177)</f>
        <v>0</v>
      </c>
      <c r="AY177" s="96">
        <f>IF(AND(MASTER_DATA_NORMALIZED!AY177=0,AY$22=$L$22),VLOOKUP(MASTER_DATA_PROCESSED!$C177,Backend!$Q$9:$T$52,3,FALSE),MASTER_DATA_NORMALIZED!AY177)</f>
        <v>0</v>
      </c>
      <c r="AZ177" s="96">
        <f>IF(AND(MASTER_DATA_NORMALIZED!AZ177=0,AZ$22=$L$22),VLOOKUP(MASTER_DATA_PROCESSED!$C177,Backend!$Q$9:$T$52,3,FALSE),MASTER_DATA_NORMALIZED!AZ177)</f>
        <v>2.9746994755949979E-2</v>
      </c>
      <c r="BA177" s="96">
        <f>IF(AND(MASTER_DATA_NORMALIZED!BA177=0,BA$22=$L$22),VLOOKUP(MASTER_DATA_PROCESSED!$C177,Backend!$Q$9:$T$52,3,FALSE),MASTER_DATA_NORMALIZED!BA177)</f>
        <v>0</v>
      </c>
      <c r="BB177" s="96">
        <f>IF(AND(MASTER_DATA_NORMALIZED!BB177=0,BB$22=$L$22),VLOOKUP(MASTER_DATA_PROCESSED!$C177,Backend!$Q$9:$T$52,3,FALSE),MASTER_DATA_NORMALIZED!BB177)</f>
        <v>0</v>
      </c>
      <c r="BC177" s="96">
        <f>IF(AND(MASTER_DATA_NORMALIZED!BC177=0,BC$22=$L$22),VLOOKUP(MASTER_DATA_PROCESSED!$C177,Backend!$Q$9:$T$52,3,FALSE),MASTER_DATA_NORMALIZED!BC177)</f>
        <v>0</v>
      </c>
      <c r="BD177" s="96">
        <f>IF(AND(MASTER_DATA_NORMALIZED!BD177=0,BD$22=$L$22),VLOOKUP(MASTER_DATA_PROCESSED!$C177,Backend!$Q$9:$T$52,3,FALSE),MASTER_DATA_NORMALIZED!BD177)</f>
        <v>2.9746994755949979E-2</v>
      </c>
      <c r="BE177" s="96">
        <f>IF(AND(MASTER_DATA_NORMALIZED!BE177=0,BE$22=$L$22),VLOOKUP(MASTER_DATA_PROCESSED!$C177,Backend!$Q$9:$T$52,3,FALSE),MASTER_DATA_NORMALIZED!BE177)</f>
        <v>0</v>
      </c>
      <c r="BF177" s="96">
        <f>IF(AND(MASTER_DATA_NORMALIZED!BF177=0,BF$22=$L$22),VLOOKUP(MASTER_DATA_PROCESSED!$C177,Backend!$Q$9:$T$52,3,FALSE),MASTER_DATA_NORMALIZED!BF177)</f>
        <v>0</v>
      </c>
      <c r="BG177" s="96">
        <f>IF(AND(MASTER_DATA_NORMALIZED!BG177=0,BG$22=$L$22),VLOOKUP(MASTER_DATA_PROCESSED!$C177,Backend!$Q$9:$T$52,3,FALSE),MASTER_DATA_NORMALIZED!BG177)</f>
        <v>0</v>
      </c>
      <c r="BH177" s="96">
        <f>IF(AND(MASTER_DATA_NORMALIZED!BH177=0,BH$22=$L$22),VLOOKUP(MASTER_DATA_PROCESSED!$C177,Backend!$Q$9:$T$52,3,FALSE),MASTER_DATA_NORMALIZED!BH177)</f>
        <v>2.9746994755949979E-2</v>
      </c>
      <c r="BI177" s="96">
        <f>IF(AND(MASTER_DATA_NORMALIZED!BI177=0,BI$22=$L$22),VLOOKUP(MASTER_DATA_PROCESSED!$C177,Backend!$Q$9:$T$52,3,FALSE),MASTER_DATA_NORMALIZED!BI177)</f>
        <v>0</v>
      </c>
      <c r="BJ177" s="96">
        <f>IF(AND(MASTER_DATA_NORMALIZED!BJ177=0,BJ$22=$L$22),VLOOKUP(MASTER_DATA_PROCESSED!$C177,Backend!$Q$9:$T$52,3,FALSE),MASTER_DATA_NORMALIZED!BJ177)</f>
        <v>0</v>
      </c>
      <c r="BK177" s="96">
        <f>IF(AND(MASTER_DATA_NORMALIZED!BK177=0,BK$22=$L$22),VLOOKUP(MASTER_DATA_PROCESSED!$C177,Backend!$Q$9:$T$52,3,FALSE),MASTER_DATA_NORMALIZED!BK177)</f>
        <v>0</v>
      </c>
      <c r="BL177" s="96">
        <f>IF(AND(MASTER_DATA_NORMALIZED!BL177=0,BL$22=$L$22),VLOOKUP(MASTER_DATA_PROCESSED!$C177,Backend!$Q$9:$T$52,3,FALSE),MASTER_DATA_NORMALIZED!BL177)</f>
        <v>2.9746994755949979E-2</v>
      </c>
      <c r="BM177" s="96">
        <f>IF(AND(MASTER_DATA_NORMALIZED!BM177=0,BM$22=$L$22),VLOOKUP(MASTER_DATA_PROCESSED!$C177,Backend!$Q$9:$T$52,3,FALSE),MASTER_DATA_NORMALIZED!BM177)</f>
        <v>0</v>
      </c>
      <c r="BN177" s="96">
        <f>IF(AND(MASTER_DATA_NORMALIZED!BN177=0,BN$22=$L$22),VLOOKUP(MASTER_DATA_PROCESSED!$C177,Backend!$Q$9:$T$52,3,FALSE),MASTER_DATA_NORMALIZED!BN177)</f>
        <v>0</v>
      </c>
      <c r="BO177" s="96">
        <f>IF(AND(MASTER_DATA_NORMALIZED!BO177=0,BO$22=$L$22),VLOOKUP(MASTER_DATA_PROCESSED!$C177,Backend!$Q$9:$T$52,3,FALSE),MASTER_DATA_NORMALIZED!BO177)</f>
        <v>0</v>
      </c>
      <c r="BP177" s="96">
        <f>IF(AND(MASTER_DATA_NORMALIZED!BP177=0,BP$22=$L$22),VLOOKUP(MASTER_DATA_PROCESSED!$C177,Backend!$Q$9:$T$52,3,FALSE),MASTER_DATA_NORMALIZED!BP177)</f>
        <v>2.9746994755949979E-2</v>
      </c>
      <c r="BQ177" s="96">
        <f>IF(AND(MASTER_DATA_NORMALIZED!BQ177=0,BQ$22=$L$22),VLOOKUP(MASTER_DATA_PROCESSED!$C177,Backend!$Q$9:$T$52,3,FALSE),MASTER_DATA_NORMALIZED!BQ177)</f>
        <v>0</v>
      </c>
      <c r="BR177" s="96">
        <f>IF(AND(MASTER_DATA_NORMALIZED!BR177=0,BR$22=$L$22),VLOOKUP(MASTER_DATA_PROCESSED!$C177,Backend!$Q$9:$T$52,3,FALSE),MASTER_DATA_NORMALIZED!BR177)</f>
        <v>0</v>
      </c>
      <c r="BS177" s="96">
        <f>IF(AND(MASTER_DATA_NORMALIZED!BS177=0,BS$22=$L$22),VLOOKUP(MASTER_DATA_PROCESSED!$C177,Backend!$Q$9:$T$52,3,FALSE),MASTER_DATA_NORMALIZED!BS177)</f>
        <v>0</v>
      </c>
      <c r="BT177" s="96">
        <f>IF(AND(MASTER_DATA_NORMALIZED!BT177=0,BT$22=$L$22),VLOOKUP(MASTER_DATA_PROCESSED!$C177,Backend!$Q$9:$T$52,3,FALSE),MASTER_DATA_NORMALIZED!BT177)</f>
        <v>2.9746994755949979E-2</v>
      </c>
      <c r="BU177" s="96">
        <f>IF(AND(MASTER_DATA_NORMALIZED!BU177=0,BU$22=$L$22),VLOOKUP(MASTER_DATA_PROCESSED!$C177,Backend!$Q$9:$T$52,3,FALSE),MASTER_DATA_NORMALIZED!BU177)</f>
        <v>0</v>
      </c>
      <c r="BV177" s="96">
        <f>IF(AND(MASTER_DATA_NORMALIZED!BV177=0,BV$22=$L$22),VLOOKUP(MASTER_DATA_PROCESSED!$C177,Backend!$Q$9:$T$52,3,FALSE),MASTER_DATA_NORMALIZED!BV177)</f>
        <v>0</v>
      </c>
      <c r="BW177" s="96">
        <f>IF(AND(MASTER_DATA_NORMALIZED!BW177=0,BW$22=$L$22),VLOOKUP(MASTER_DATA_PROCESSED!$C177,Backend!$Q$9:$T$52,3,FALSE),MASTER_DATA_NORMALIZED!BW177)</f>
        <v>0</v>
      </c>
      <c r="BX177" s="96">
        <f>IF(AND(MASTER_DATA_NORMALIZED!BX177=0,BX$22=$L$22),VLOOKUP(MASTER_DATA_PROCESSED!$C177,Backend!$Q$9:$T$52,3,FALSE),MASTER_DATA_NORMALIZED!BX177)</f>
        <v>2.9746994755949979E-2</v>
      </c>
      <c r="BY177" s="96">
        <f>IF(AND(MASTER_DATA_NORMALIZED!BY177=0,BY$22=$L$22),VLOOKUP(MASTER_DATA_PROCESSED!$C177,Backend!$Q$9:$T$52,3,FALSE),MASTER_DATA_NORMALIZED!BY177)</f>
        <v>0</v>
      </c>
      <c r="BZ177" s="96">
        <f>IF(AND(MASTER_DATA_NORMALIZED!BZ177=0,BZ$22=$L$22),VLOOKUP(MASTER_DATA_PROCESSED!$C177,Backend!$Q$9:$T$52,3,FALSE),MASTER_DATA_NORMALIZED!BZ177)</f>
        <v>0</v>
      </c>
      <c r="CA177" s="96">
        <f>IF(AND(MASTER_DATA_NORMALIZED!CA177=0,CA$22=$L$22),VLOOKUP(MASTER_DATA_PROCESSED!$C177,Backend!$Q$9:$T$52,3,FALSE),MASTER_DATA_NORMALIZED!CA177)</f>
        <v>0</v>
      </c>
      <c r="CB177" s="96">
        <f>IF(AND(MASTER_DATA_NORMALIZED!CB177=0,CB$22=$L$22),VLOOKUP(MASTER_DATA_PROCESSED!$C177,Backend!$Q$9:$T$52,3,FALSE),MASTER_DATA_NORMALIZED!CB177)</f>
        <v>2.9746994755949979E-2</v>
      </c>
      <c r="CC177" s="96">
        <f>IF(AND(MASTER_DATA_NORMALIZED!CC177=0,CC$22=$L$22),VLOOKUP(MASTER_DATA_PROCESSED!$C177,Backend!$Q$9:$T$52,3,FALSE),MASTER_DATA_NORMALIZED!CC177)</f>
        <v>0</v>
      </c>
      <c r="CD177" s="96">
        <f>IF(AND(MASTER_DATA_NORMALIZED!CD177=0,CD$22=$L$22),VLOOKUP(MASTER_DATA_PROCESSED!$C177,Backend!$Q$9:$T$52,3,FALSE),MASTER_DATA_NORMALIZED!CD177)</f>
        <v>0</v>
      </c>
      <c r="CE177" s="96">
        <f>IF(AND(MASTER_DATA_NORMALIZED!CE177=0,CE$22=$L$22),VLOOKUP(MASTER_DATA_PROCESSED!$C177,Backend!$Q$9:$T$52,3,FALSE),MASTER_DATA_NORMALIZED!CE177)</f>
        <v>0</v>
      </c>
      <c r="CF177" s="96">
        <f>IF(AND(MASTER_DATA_NORMALIZED!CF177=0,CF$22=$L$22),VLOOKUP(MASTER_DATA_PROCESSED!$C177,Backend!$Q$9:$T$52,3,FALSE),MASTER_DATA_NORMALIZED!CF177)</f>
        <v>2.9746994755949979E-2</v>
      </c>
      <c r="CG177" s="96">
        <f>IF(AND(MASTER_DATA_NORMALIZED!CG177=0,CG$22=$L$22),VLOOKUP(MASTER_DATA_PROCESSED!$C177,Backend!$Q$9:$T$52,3,FALSE),MASTER_DATA_NORMALIZED!CG177)</f>
        <v>0</v>
      </c>
      <c r="CH177" s="96">
        <f>IF(AND(MASTER_DATA_NORMALIZED!CH177=0,CH$22=$L$22),VLOOKUP(MASTER_DATA_PROCESSED!$C177,Backend!$Q$9:$T$52,3,FALSE),MASTER_DATA_NORMALIZED!CH177)</f>
        <v>0</v>
      </c>
      <c r="CI177" s="96">
        <f>IF(AND(MASTER_DATA_NORMALIZED!CI177=0,CI$22=$L$22),VLOOKUP(MASTER_DATA_PROCESSED!$C177,Backend!$Q$9:$T$52,3,FALSE),MASTER_DATA_NORMALIZED!CI177)</f>
        <v>0</v>
      </c>
      <c r="CJ177" s="96">
        <f>IF(AND(MASTER_DATA_NORMALIZED!CJ177=0,CJ$22=$L$22),VLOOKUP(MASTER_DATA_PROCESSED!$C177,Backend!$Q$9:$T$52,3,FALSE),MASTER_DATA_NORMALIZED!CJ177)</f>
        <v>2.9746994755949979E-2</v>
      </c>
      <c r="CK177" s="96">
        <f>IF(AND(MASTER_DATA_NORMALIZED!CK177=0,CK$22=$L$22),VLOOKUP(MASTER_DATA_PROCESSED!$C177,Backend!$Q$9:$T$52,3,FALSE),MASTER_DATA_NORMALIZED!CK177)</f>
        <v>0</v>
      </c>
      <c r="CL177" s="96">
        <f>IF(AND(MASTER_DATA_NORMALIZED!CL177=0,CL$22=$L$22),VLOOKUP(MASTER_DATA_PROCESSED!$C177,Backend!$Q$9:$T$52,3,FALSE),MASTER_DATA_NORMALIZED!CL177)</f>
        <v>0</v>
      </c>
      <c r="CM177" s="96">
        <f>IF(AND(MASTER_DATA_NORMALIZED!CM177=0,CM$22=$L$22),VLOOKUP(MASTER_DATA_PROCESSED!$C177,Backend!$Q$9:$T$52,3,FALSE),MASTER_DATA_NORMALIZED!CM177)</f>
        <v>0</v>
      </c>
      <c r="CN177" s="96">
        <f>IF(AND(MASTER_DATA_NORMALIZED!CN177=0,CN$22=$L$22),VLOOKUP(MASTER_DATA_PROCESSED!$C177,Backend!$Q$9:$T$52,3,FALSE),MASTER_DATA_NORMALIZED!CN177)</f>
        <v>2.9746994755949979E-2</v>
      </c>
      <c r="CO177" s="96">
        <f>IF(AND(MASTER_DATA_NORMALIZED!CO177=0,CO$22=$L$22),VLOOKUP(MASTER_DATA_PROCESSED!$C177,Backend!$Q$9:$T$52,3,FALSE),MASTER_DATA_NORMALIZED!CO177)</f>
        <v>0</v>
      </c>
      <c r="CP177" s="96">
        <f>IF(AND(MASTER_DATA_NORMALIZED!CP177=0,CP$22=$L$22),VLOOKUP(MASTER_DATA_PROCESSED!$C177,Backend!$Q$9:$T$52,3,FALSE),MASTER_DATA_NORMALIZED!CP177)</f>
        <v>0</v>
      </c>
      <c r="CQ177" s="96">
        <f>IF(AND(MASTER_DATA_NORMALIZED!CQ177=0,CQ$22=$L$22),VLOOKUP(MASTER_DATA_PROCESSED!$C177,Backend!$Q$9:$T$52,3,FALSE),MASTER_DATA_NORMALIZED!CQ177)</f>
        <v>0</v>
      </c>
      <c r="CR177" s="96">
        <f>IF(AND(MASTER_DATA_NORMALIZED!CR177=0,CR$22=$L$22),VLOOKUP(MASTER_DATA_PROCESSED!$C177,Backend!$Q$9:$T$52,3,FALSE),MASTER_DATA_NORMALIZED!CR177)</f>
        <v>2.9746994755949979E-2</v>
      </c>
      <c r="CS177" s="96">
        <f>IF(AND(MASTER_DATA_NORMALIZED!CS177=0,CS$22=$L$22),VLOOKUP(MASTER_DATA_PROCESSED!$C177,Backend!$Q$9:$T$52,3,FALSE),MASTER_DATA_NORMALIZED!CS177)</f>
        <v>0</v>
      </c>
      <c r="CT177" s="96">
        <f>IF(AND(MASTER_DATA_NORMALIZED!CT177=0,CT$22=$L$22),VLOOKUP(MASTER_DATA_PROCESSED!$C177,Backend!$Q$9:$T$52,3,FALSE),MASTER_DATA_NORMALIZED!CT177)</f>
        <v>0</v>
      </c>
      <c r="CU177" s="96">
        <f>IF(AND(MASTER_DATA_NORMALIZED!CU177=0,CU$22=$L$22),VLOOKUP(MASTER_DATA_PROCESSED!$C177,Backend!$Q$9:$T$52,3,FALSE),MASTER_DATA_NORMALIZED!CU177)</f>
        <v>0</v>
      </c>
      <c r="CV177" s="96">
        <f>IF(AND(MASTER_DATA_NORMALIZED!CV177=0,CV$22=$L$22),VLOOKUP(MASTER_DATA_PROCESSED!$C177,Backend!$Q$9:$T$52,3,FALSE),MASTER_DATA_NORMALIZED!CV177)</f>
        <v>2.9746994755949979E-2</v>
      </c>
      <c r="CW177" s="96">
        <f>IF(AND(MASTER_DATA_NORMALIZED!CW177=0,CW$22=$L$22),VLOOKUP(MASTER_DATA_PROCESSED!$C177,Backend!$Q$9:$T$52,3,FALSE),MASTER_DATA_NORMALIZED!CW177)</f>
        <v>0</v>
      </c>
      <c r="CX177" s="96">
        <f>IF(AND(MASTER_DATA_NORMALIZED!CX177=0,CX$22=$L$22),VLOOKUP(MASTER_DATA_PROCESSED!$C177,Backend!$Q$9:$T$52,3,FALSE),MASTER_DATA_NORMALIZED!CX177)</f>
        <v>0</v>
      </c>
      <c r="CY177" s="96">
        <f>IF(AND(MASTER_DATA_NORMALIZED!CY177=0,CY$22=$L$22),VLOOKUP(MASTER_DATA_PROCESSED!$C177,Backend!$Q$9:$T$52,3,FALSE),MASTER_DATA_NORMALIZED!CY177)</f>
        <v>0</v>
      </c>
      <c r="CZ177" s="96">
        <f>IF(AND(MASTER_DATA_NORMALIZED!CZ177=0,CZ$22=$L$22),VLOOKUP(MASTER_DATA_PROCESSED!$C177,Backend!$Q$9:$T$52,3,FALSE),MASTER_DATA_NORMALIZED!CZ177)</f>
        <v>2.9746994755949979E-2</v>
      </c>
      <c r="DA177" s="96" t="e">
        <f>IF(AND(MASTER_DATA_NORMALIZED!DA177=0,DA$22=$L$22),VLOOKUP(MASTER_DATA_PROCESSED!$C177,Backend!$Q$9:$T$52,3,FALSE),MASTER_DATA_NORMALIZED!DA177)</f>
        <v>#DIV/0!</v>
      </c>
      <c r="DB177" s="96" t="e">
        <f>IF(AND(MASTER_DATA_NORMALIZED!DB177=0,DB$22=$L$22),VLOOKUP(MASTER_DATA_PROCESSED!$C177,Backend!$Q$9:$T$52,3,FALSE),MASTER_DATA_NORMALIZED!DB177)</f>
        <v>#DIV/0!</v>
      </c>
      <c r="DC177" s="96" t="e">
        <f>IF(AND(MASTER_DATA_NORMALIZED!DC177=0,DC$22=$L$22),VLOOKUP(MASTER_DATA_PROCESSED!$C177,Backend!$Q$9:$T$52,3,FALSE),MASTER_DATA_NORMALIZED!DC177)</f>
        <v>#DIV/0!</v>
      </c>
      <c r="DD177" s="96" t="e">
        <f>IF(AND(MASTER_DATA_NORMALIZED!DD177=0,DD$22=$L$22),VLOOKUP(MASTER_DATA_PROCESSED!$C177,Backend!$Q$9:$T$52,3,FALSE),MASTER_DATA_NORMALIZED!DD177)</f>
        <v>#N/A</v>
      </c>
      <c r="DE177" s="96">
        <f>IF(AND(MASTER_DATA_NORMALIZED!DE177=0,DE$22=$L$22),VLOOKUP(MASTER_DATA_PROCESSED!$C177,Backend!$Q$9:$T$52,3,FALSE),MASTER_DATA_NORMALIZED!DE177)</f>
        <v>0</v>
      </c>
      <c r="DF177" s="96">
        <f>IF(AND(MASTER_DATA_NORMALIZED!DF177=0,DF$22=$L$22),VLOOKUP(MASTER_DATA_PROCESSED!$C177,Backend!$Q$9:$T$52,3,FALSE),MASTER_DATA_NORMALIZED!DF177)</f>
        <v>0</v>
      </c>
      <c r="DG177" s="96">
        <f>IF(AND(MASTER_DATA_NORMALIZED!DG177=0,DG$22=$L$22),VLOOKUP(MASTER_DATA_PROCESSED!$C177,Backend!$Q$9:$T$52,3,FALSE),MASTER_DATA_NORMALIZED!DG177)</f>
        <v>0</v>
      </c>
      <c r="DH177" s="96">
        <f>IF(AND(MASTER_DATA_NORMALIZED!DH177=0,DH$22=$L$22),VLOOKUP(MASTER_DATA_PROCESSED!$C177,Backend!$Q$9:$T$52,3,FALSE),MASTER_DATA_NORMALIZED!DH177)</f>
        <v>10.916153381673627</v>
      </c>
      <c r="DI177" s="96">
        <f>IF(AND(MASTER_DATA_NORMALIZED!DI177=0,DI$22=$L$22),VLOOKUP(MASTER_DATA_PROCESSED!$C177,Backend!$Q$9:$T$52,3,FALSE),MASTER_DATA_NORMALIZED!DI177)</f>
        <v>0</v>
      </c>
      <c r="DJ177" s="96">
        <f>IF(AND(MASTER_DATA_NORMALIZED!DJ177=0,DJ$22=$L$22),VLOOKUP(MASTER_DATA_PROCESSED!$C177,Backend!$Q$9:$T$52,3,FALSE),MASTER_DATA_NORMALIZED!DJ177)</f>
        <v>0</v>
      </c>
      <c r="DK177" s="96">
        <f>IF(AND(MASTER_DATA_NORMALIZED!DK177=0,DK$22=$L$22),VLOOKUP(MASTER_DATA_PROCESSED!$C177,Backend!$Q$9:$T$52,3,FALSE),MASTER_DATA_NORMALIZED!DK177)</f>
        <v>0</v>
      </c>
      <c r="DL177" s="96">
        <f>IF(AND(MASTER_DATA_NORMALIZED!DL177=0,DL$22=$L$22),VLOOKUP(MASTER_DATA_PROCESSED!$C177,Backend!$Q$9:$T$52,3,FALSE),MASTER_DATA_NORMALIZED!DL177)</f>
        <v>10.919059765313042</v>
      </c>
      <c r="DM177" s="96">
        <f>IF(AND(MASTER_DATA_NORMALIZED!DM177=0,DM$22=$L$22),VLOOKUP(MASTER_DATA_PROCESSED!$C177,Backend!$Q$9:$T$52,3,FALSE),MASTER_DATA_NORMALIZED!DM177)</f>
        <v>0</v>
      </c>
      <c r="DN177" s="96">
        <f>IF(AND(MASTER_DATA_NORMALIZED!DN177=0,DN$22=$L$22),VLOOKUP(MASTER_DATA_PROCESSED!$C177,Backend!$Q$9:$T$52,3,FALSE),MASTER_DATA_NORMALIZED!DN177)</f>
        <v>0</v>
      </c>
      <c r="DO177" s="96">
        <f>IF(AND(MASTER_DATA_NORMALIZED!DO177=0,DO$22=$L$22),VLOOKUP(MASTER_DATA_PROCESSED!$C177,Backend!$Q$9:$T$52,3,FALSE),MASTER_DATA_NORMALIZED!DO177)</f>
        <v>0</v>
      </c>
      <c r="DP177" s="96">
        <f>IF(AND(MASTER_DATA_NORMALIZED!DP177=0,DP$22=$L$22),VLOOKUP(MASTER_DATA_PROCESSED!$C177,Backend!$Q$9:$T$52,3,FALSE),MASTER_DATA_NORMALIZED!DP177)</f>
        <v>10.919059765313042</v>
      </c>
      <c r="DQ177" s="96">
        <f>IF(AND(MASTER_DATA_NORMALIZED!DQ177=0,DQ$22=$L$22),VLOOKUP(MASTER_DATA_PROCESSED!$C177,Backend!$Q$9:$T$52,3,FALSE),MASTER_DATA_NORMALIZED!DQ177)</f>
        <v>0</v>
      </c>
      <c r="DR177" s="96">
        <f>IF(AND(MASTER_DATA_NORMALIZED!DR177=0,DR$22=$L$22),VLOOKUP(MASTER_DATA_PROCESSED!$C177,Backend!$Q$9:$T$52,3,FALSE),MASTER_DATA_NORMALIZED!DR177)</f>
        <v>0</v>
      </c>
      <c r="DS177" s="96">
        <f>IF(AND(MASTER_DATA_NORMALIZED!DS177=0,DS$22=$L$22),VLOOKUP(MASTER_DATA_PROCESSED!$C177,Backend!$Q$9:$T$52,3,FALSE),MASTER_DATA_NORMALIZED!DS177)</f>
        <v>0</v>
      </c>
      <c r="DT177" s="96">
        <f>IF(AND(MASTER_DATA_NORMALIZED!DT177=0,DT$22=$L$22),VLOOKUP(MASTER_DATA_PROCESSED!$C177,Backend!$Q$9:$T$52,3,FALSE),MASTER_DATA_NORMALIZED!DT177)</f>
        <v>10.919059765313042</v>
      </c>
      <c r="DU177" s="96">
        <f>IF(AND(MASTER_DATA_NORMALIZED!DU177=0,DU$22=$L$22),VLOOKUP(MASTER_DATA_PROCESSED!$C177,Backend!$Q$9:$T$52,3,FALSE),MASTER_DATA_NORMALIZED!DU177)</f>
        <v>0</v>
      </c>
      <c r="DV177" s="96">
        <f>IF(AND(MASTER_DATA_NORMALIZED!DV177=0,DV$22=$L$22),VLOOKUP(MASTER_DATA_PROCESSED!$C177,Backend!$Q$9:$T$52,3,FALSE),MASTER_DATA_NORMALIZED!DV177)</f>
        <v>0</v>
      </c>
      <c r="DW177" s="96">
        <f>IF(AND(MASTER_DATA_NORMALIZED!DW177=0,DW$22=$L$22),VLOOKUP(MASTER_DATA_PROCESSED!$C177,Backend!$Q$9:$T$52,3,FALSE),MASTER_DATA_NORMALIZED!DW177)</f>
        <v>0</v>
      </c>
      <c r="DX177" s="96">
        <f>IF(AND(MASTER_DATA_NORMALIZED!DX177=0,DX$22=$L$22),VLOOKUP(MASTER_DATA_PROCESSED!$C177,Backend!$Q$9:$T$52,3,FALSE),MASTER_DATA_NORMALIZED!DX177)</f>
        <v>10.919059765313042</v>
      </c>
      <c r="DY177" s="96">
        <f>IF(AND(MASTER_DATA_NORMALIZED!DY177=0,DY$22=$L$22),VLOOKUP(MASTER_DATA_PROCESSED!$C177,Backend!$Q$9:$T$52,3,FALSE),MASTER_DATA_NORMALIZED!DY177)</f>
        <v>0</v>
      </c>
      <c r="DZ177" s="96">
        <f>IF(AND(MASTER_DATA_NORMALIZED!DZ177=0,DZ$22=$L$22),VLOOKUP(MASTER_DATA_PROCESSED!$C177,Backend!$Q$9:$T$52,3,FALSE),MASTER_DATA_NORMALIZED!DZ177)</f>
        <v>0</v>
      </c>
      <c r="EA177" s="96">
        <f>IF(AND(MASTER_DATA_NORMALIZED!EA177=0,EA$22=$L$22),VLOOKUP(MASTER_DATA_PROCESSED!$C177,Backend!$Q$9:$T$52,3,FALSE),MASTER_DATA_NORMALIZED!EA177)</f>
        <v>0</v>
      </c>
      <c r="EB177" s="96">
        <f>IF(AND(MASTER_DATA_NORMALIZED!EB177=0,EB$22=$L$22),VLOOKUP(MASTER_DATA_PROCESSED!$C177,Backend!$Q$9:$T$52,3,FALSE),MASTER_DATA_NORMALIZED!EB177)</f>
        <v>10.919059765313044</v>
      </c>
      <c r="EC177" s="96" t="e">
        <f>IF(AND(MASTER_DATA_NORMALIZED!EC177=0,EC$22=$L$22),VLOOKUP(MASTER_DATA_PROCESSED!$C177,Backend!$Q$9:$T$52,3,FALSE),MASTER_DATA_NORMALIZED!EC177)</f>
        <v>#DIV/0!</v>
      </c>
      <c r="ED177" s="96" t="e">
        <f>IF(AND(MASTER_DATA_NORMALIZED!ED177=0,ED$22=$L$22),VLOOKUP(MASTER_DATA_PROCESSED!$C177,Backend!$Q$9:$T$52,3,FALSE),MASTER_DATA_NORMALIZED!ED177)</f>
        <v>#DIV/0!</v>
      </c>
      <c r="EE177" s="96" t="e">
        <f>IF(AND(MASTER_DATA_NORMALIZED!EE177=0,EE$22=$L$22),VLOOKUP(MASTER_DATA_PROCESSED!$C177,Backend!$Q$9:$T$52,3,FALSE),MASTER_DATA_NORMALIZED!EE177)</f>
        <v>#DIV/0!</v>
      </c>
      <c r="EF177" s="96" t="e">
        <f>IF(AND(MASTER_DATA_NORMALIZED!EF177=0,EF$22=$L$22),VLOOKUP(MASTER_DATA_PROCESSED!$C177,Backend!$Q$9:$T$52,3,FALSE),MASTER_DATA_NORMALIZED!EF177)</f>
        <v>#VALUE!</v>
      </c>
      <c r="EG177" s="96">
        <f>IF(AND(MASTER_DATA_NORMALIZED!EG177=0,EG$22=$L$22),VLOOKUP(MASTER_DATA_PROCESSED!$C177,Backend!$Q$9:$T$52,3,FALSE),MASTER_DATA_NORMALIZED!EG177)</f>
        <v>0</v>
      </c>
      <c r="EH177" s="96">
        <f>IF(AND(MASTER_DATA_NORMALIZED!EH177=0,EH$22=$L$22),VLOOKUP(MASTER_DATA_PROCESSED!$C177,Backend!$Q$9:$T$52,3,FALSE),MASTER_DATA_NORMALIZED!EH177)</f>
        <v>0</v>
      </c>
      <c r="EI177" s="96">
        <f>IF(AND(MASTER_DATA_NORMALIZED!EI177=0,EI$22=$L$22),VLOOKUP(MASTER_DATA_PROCESSED!$C177,Backend!$Q$9:$T$52,3,FALSE),MASTER_DATA_NORMALIZED!EI177)</f>
        <v>0</v>
      </c>
      <c r="EJ177" s="96">
        <f>IF(AND(MASTER_DATA_NORMALIZED!EJ177=0,EJ$22=$L$22),VLOOKUP(MASTER_DATA_PROCESSED!$C177,Backend!$Q$9:$T$52,3,FALSE),MASTER_DATA_NORMALIZED!EJ177)</f>
        <v>2.9746994755949979E-2</v>
      </c>
      <c r="EK177" s="96">
        <f>IF(AND(MASTER_DATA_NORMALIZED!EK177=0,EK$22=$L$22),VLOOKUP(MASTER_DATA_PROCESSED!$C177,Backend!$Q$9:$T$52,3,FALSE),MASTER_DATA_NORMALIZED!EK177)</f>
        <v>0</v>
      </c>
      <c r="EL177" s="96">
        <f>IF(AND(MASTER_DATA_NORMALIZED!EL177=0,EL$22=$L$22),VLOOKUP(MASTER_DATA_PROCESSED!$C177,Backend!$Q$9:$T$52,3,FALSE),MASTER_DATA_NORMALIZED!EL177)</f>
        <v>0</v>
      </c>
      <c r="EM177" s="96">
        <f>IF(AND(MASTER_DATA_NORMALIZED!EM177=0,EM$22=$L$22),VLOOKUP(MASTER_DATA_PROCESSED!$C177,Backend!$Q$9:$T$52,3,FALSE),MASTER_DATA_NORMALIZED!EM177)</f>
        <v>0</v>
      </c>
      <c r="EN177" s="96">
        <f>IF(AND(MASTER_DATA_NORMALIZED!EN177=0,EN$22=$L$22),VLOOKUP(MASTER_DATA_PROCESSED!$C177,Backend!$Q$9:$T$52,3,FALSE),MASTER_DATA_NORMALIZED!EN177)</f>
        <v>2.9746994755949979E-2</v>
      </c>
      <c r="EO177" s="96">
        <f>IF(AND(MASTER_DATA_NORMALIZED!EO177=0,EO$22=$L$22),VLOOKUP(MASTER_DATA_PROCESSED!$C177,Backend!$Q$9:$T$52,3,FALSE),MASTER_DATA_NORMALIZED!EO177)</f>
        <v>0</v>
      </c>
      <c r="EP177" s="96">
        <f>IF(AND(MASTER_DATA_NORMALIZED!EP177=0,EP$22=$L$22),VLOOKUP(MASTER_DATA_PROCESSED!$C177,Backend!$Q$9:$T$52,3,FALSE),MASTER_DATA_NORMALIZED!EP177)</f>
        <v>0</v>
      </c>
      <c r="EQ177" s="96">
        <f>IF(AND(MASTER_DATA_NORMALIZED!EQ177=0,EQ$22=$L$22),VLOOKUP(MASTER_DATA_PROCESSED!$C177,Backend!$Q$9:$T$52,3,FALSE),MASTER_DATA_NORMALIZED!EQ177)</f>
        <v>0</v>
      </c>
      <c r="ER177" s="96">
        <f>IF(AND(MASTER_DATA_NORMALIZED!ER177=0,ER$22=$L$22),VLOOKUP(MASTER_DATA_PROCESSED!$C177,Backend!$Q$9:$T$52,3,FALSE),MASTER_DATA_NORMALIZED!ER177)</f>
        <v>2.9746994755949979E-2</v>
      </c>
      <c r="ES177" s="96">
        <f>IF(AND(MASTER_DATA_NORMALIZED!ES177=0,ES$22=$L$22),VLOOKUP(MASTER_DATA_PROCESSED!$C177,Backend!$Q$9:$T$52,3,FALSE),MASTER_DATA_NORMALIZED!ES177)</f>
        <v>0</v>
      </c>
      <c r="ET177" s="96">
        <f>IF(AND(MASTER_DATA_NORMALIZED!ET177=0,ET$22=$L$22),VLOOKUP(MASTER_DATA_PROCESSED!$C177,Backend!$Q$9:$T$52,3,FALSE),MASTER_DATA_NORMALIZED!ET177)</f>
        <v>0</v>
      </c>
      <c r="EU177" s="96">
        <f>IF(AND(MASTER_DATA_NORMALIZED!EU177=0,EU$22=$L$22),VLOOKUP(MASTER_DATA_PROCESSED!$C177,Backend!$Q$9:$T$52,3,FALSE),MASTER_DATA_NORMALIZED!EU177)</f>
        <v>0</v>
      </c>
      <c r="EV177" s="96">
        <f>IF(AND(MASTER_DATA_NORMALIZED!EV177=0,EV$22=$L$22),VLOOKUP(MASTER_DATA_PROCESSED!$C177,Backend!$Q$9:$T$52,3,FALSE),MASTER_DATA_NORMALIZED!EV177)</f>
        <v>2.9746994755949979E-2</v>
      </c>
      <c r="EW177" s="96">
        <f>IF(AND(MASTER_DATA_NORMALIZED!EW177=0,EW$22=$L$22),VLOOKUP(MASTER_DATA_PROCESSED!$C177,Backend!$Q$9:$T$52,3,FALSE),MASTER_DATA_NORMALIZED!EW177)</f>
        <v>0</v>
      </c>
      <c r="EX177" s="96">
        <f>IF(AND(MASTER_DATA_NORMALIZED!EX177=0,EX$22=$L$22),VLOOKUP(MASTER_DATA_PROCESSED!$C177,Backend!$Q$9:$T$52,3,FALSE),MASTER_DATA_NORMALIZED!EX177)</f>
        <v>0</v>
      </c>
      <c r="EY177" s="96">
        <f>IF(AND(MASTER_DATA_NORMALIZED!EY177=0,EY$22=$L$22),VLOOKUP(MASTER_DATA_PROCESSED!$C177,Backend!$Q$9:$T$52,3,FALSE),MASTER_DATA_NORMALIZED!EY177)</f>
        <v>0</v>
      </c>
      <c r="EZ177" s="96">
        <f>IF(AND(MASTER_DATA_NORMALIZED!EZ177=0,EZ$22=$L$22),VLOOKUP(MASTER_DATA_PROCESSED!$C177,Backend!$Q$9:$T$52,3,FALSE),MASTER_DATA_NORMALIZED!EZ177)</f>
        <v>2.9746994755949979E-2</v>
      </c>
      <c r="FA177" s="96">
        <f>IF(AND(MASTER_DATA_NORMALIZED!FA177=0,FA$22=$L$22),VLOOKUP(MASTER_DATA_PROCESSED!$C177,Backend!$Q$9:$T$52,3,FALSE),MASTER_DATA_NORMALIZED!FA177)</f>
        <v>0</v>
      </c>
      <c r="FB177" s="96">
        <f>IF(AND(MASTER_DATA_NORMALIZED!FB177=0,FB$22=$L$22),VLOOKUP(MASTER_DATA_PROCESSED!$C177,Backend!$Q$9:$T$52,3,FALSE),MASTER_DATA_NORMALIZED!FB177)</f>
        <v>0</v>
      </c>
      <c r="FC177" s="96">
        <f>IF(AND(MASTER_DATA_NORMALIZED!FC177=0,FC$22=$L$22),VLOOKUP(MASTER_DATA_PROCESSED!$C177,Backend!$Q$9:$T$52,3,FALSE),MASTER_DATA_NORMALIZED!FC177)</f>
        <v>0</v>
      </c>
      <c r="FD177" s="96">
        <f>IF(AND(MASTER_DATA_NORMALIZED!FD177=0,FD$22=$L$22),VLOOKUP(MASTER_DATA_PROCESSED!$C177,Backend!$Q$9:$T$52,3,FALSE),MASTER_DATA_NORMALIZED!FD177)</f>
        <v>2.9746994755949979E-2</v>
      </c>
      <c r="FE177" s="96">
        <f>IF(AND(MASTER_DATA_NORMALIZED!FE177=0,FE$22=$L$22),VLOOKUP(MASTER_DATA_PROCESSED!$C177,Backend!$Q$9:$T$52,3,FALSE),MASTER_DATA_NORMALIZED!FE177)</f>
        <v>0</v>
      </c>
      <c r="FF177" s="96">
        <f>IF(AND(MASTER_DATA_NORMALIZED!FF177=0,FF$22=$L$22),VLOOKUP(MASTER_DATA_PROCESSED!$C177,Backend!$Q$9:$T$52,3,FALSE),MASTER_DATA_NORMALIZED!FF177)</f>
        <v>0</v>
      </c>
      <c r="FG177" s="96">
        <f>IF(AND(MASTER_DATA_NORMALIZED!FG177=0,FG$22=$L$22),VLOOKUP(MASTER_DATA_PROCESSED!$C177,Backend!$Q$9:$T$52,3,FALSE),MASTER_DATA_NORMALIZED!FG177)</f>
        <v>0</v>
      </c>
      <c r="FH177" s="96">
        <f>IF(AND(MASTER_DATA_NORMALIZED!FH177=0,FH$22=$L$22),VLOOKUP(MASTER_DATA_PROCESSED!$C177,Backend!$Q$9:$T$52,3,FALSE),MASTER_DATA_NORMALIZED!FH177)</f>
        <v>2.9746994755949979E-2</v>
      </c>
      <c r="FI177" s="96">
        <f>IF(AND(MASTER_DATA_NORMALIZED!FI177=0,FI$22=$L$22),VLOOKUP(MASTER_DATA_PROCESSED!$C177,Backend!$Q$9:$T$52,3,FALSE),MASTER_DATA_NORMALIZED!FI177)</f>
        <v>0</v>
      </c>
      <c r="FJ177" s="96">
        <f>IF(AND(MASTER_DATA_NORMALIZED!FJ177=0,FJ$22=$L$22),VLOOKUP(MASTER_DATA_PROCESSED!$C177,Backend!$Q$9:$T$52,3,FALSE),MASTER_DATA_NORMALIZED!FJ177)</f>
        <v>0</v>
      </c>
      <c r="FK177" s="96">
        <f>IF(AND(MASTER_DATA_NORMALIZED!FK177=0,FK$22=$L$22),VLOOKUP(MASTER_DATA_PROCESSED!$C177,Backend!$Q$9:$T$52,3,FALSE),MASTER_DATA_NORMALIZED!FK177)</f>
        <v>0</v>
      </c>
      <c r="FL177" s="96">
        <f>IF(AND(MASTER_DATA_NORMALIZED!FL177=0,FL$22=$L$22),VLOOKUP(MASTER_DATA_PROCESSED!$C177,Backend!$Q$9:$T$52,3,FALSE),MASTER_DATA_NORMALIZED!FL177)</f>
        <v>2.9746994755949979E-2</v>
      </c>
      <c r="FM177" s="96">
        <f>IF(AND(MASTER_DATA_NORMALIZED!FM177=0,FM$22=$L$22),VLOOKUP(MASTER_DATA_PROCESSED!$C177,Backend!$Q$9:$T$52,3,FALSE),MASTER_DATA_NORMALIZED!FM177)</f>
        <v>0</v>
      </c>
      <c r="FN177" s="96">
        <f>IF(AND(MASTER_DATA_NORMALIZED!FN177=0,FN$22=$L$22),VLOOKUP(MASTER_DATA_PROCESSED!$C177,Backend!$Q$9:$T$52,3,FALSE),MASTER_DATA_NORMALIZED!FN177)</f>
        <v>0</v>
      </c>
      <c r="FO177" s="96">
        <f>IF(AND(MASTER_DATA_NORMALIZED!FO177=0,FO$22=$L$22),VLOOKUP(MASTER_DATA_PROCESSED!$C177,Backend!$Q$9:$T$52,3,FALSE),MASTER_DATA_NORMALIZED!FO177)</f>
        <v>0</v>
      </c>
      <c r="FP177" s="96">
        <f>IF(AND(MASTER_DATA_NORMALIZED!FP177=0,FP$22=$L$22),VLOOKUP(MASTER_DATA_PROCESSED!$C177,Backend!$Q$9:$T$52,3,FALSE),MASTER_DATA_NORMALIZED!FP177)</f>
        <v>2.9746994755949979E-2</v>
      </c>
      <c r="FQ177" s="96">
        <f>IF(AND(MASTER_DATA_NORMALIZED!FQ177=0,FQ$22=$L$22),VLOOKUP(MASTER_DATA_PROCESSED!$C177,Backend!$Q$9:$T$52,3,FALSE),MASTER_DATA_NORMALIZED!FQ177)</f>
        <v>0</v>
      </c>
      <c r="FR177" s="96">
        <f>IF(AND(MASTER_DATA_NORMALIZED!FR177=0,FR$22=$L$22),VLOOKUP(MASTER_DATA_PROCESSED!$C177,Backend!$Q$9:$T$52,3,FALSE),MASTER_DATA_NORMALIZED!FR177)</f>
        <v>0</v>
      </c>
      <c r="FS177" s="96">
        <f>IF(AND(MASTER_DATA_NORMALIZED!FS177=0,FS$22=$L$22),VLOOKUP(MASTER_DATA_PROCESSED!$C177,Backend!$Q$9:$T$52,3,FALSE),MASTER_DATA_NORMALIZED!FS177)</f>
        <v>0</v>
      </c>
      <c r="FT177" s="96">
        <f>IF(AND(MASTER_DATA_NORMALIZED!FT177=0,FT$22=$L$22),VLOOKUP(MASTER_DATA_PROCESSED!$C177,Backend!$Q$9:$T$52,3,FALSE),MASTER_DATA_NORMALIZED!FT177)</f>
        <v>2.9746994755949979E-2</v>
      </c>
      <c r="FU177" s="96">
        <f>IF(AND(MASTER_DATA_NORMALIZED!FU177=0,FU$22=$L$22),VLOOKUP(MASTER_DATA_PROCESSED!$C177,Backend!$Q$9:$T$52,3,FALSE),MASTER_DATA_NORMALIZED!FU177)</f>
        <v>0</v>
      </c>
      <c r="FV177" s="96">
        <f>IF(AND(MASTER_DATA_NORMALIZED!FV177=0,FV$22=$L$22),VLOOKUP(MASTER_DATA_PROCESSED!$C177,Backend!$Q$9:$T$52,3,FALSE),MASTER_DATA_NORMALIZED!FV177)</f>
        <v>0</v>
      </c>
      <c r="FW177" s="96">
        <f>IF(AND(MASTER_DATA_NORMALIZED!FW177=0,FW$22=$L$22),VLOOKUP(MASTER_DATA_PROCESSED!$C177,Backend!$Q$9:$T$52,3,FALSE),MASTER_DATA_NORMALIZED!FW177)</f>
        <v>0</v>
      </c>
      <c r="FX177" s="96">
        <f>IF(AND(MASTER_DATA_NORMALIZED!FX177=0,FX$22=$L$22),VLOOKUP(MASTER_DATA_PROCESSED!$C177,Backend!$Q$9:$T$52,3,FALSE),MASTER_DATA_NORMALIZED!FX177)</f>
        <v>2.9746994755949979E-2</v>
      </c>
      <c r="FY177" s="96">
        <f>IF(AND(MASTER_DATA_NORMALIZED!FY177=0,FY$22=$L$22),VLOOKUP(MASTER_DATA_PROCESSED!$C177,Backend!$Q$9:$T$52,3,FALSE),MASTER_DATA_NORMALIZED!FY177)</f>
        <v>0</v>
      </c>
      <c r="FZ177" s="96">
        <f>IF(AND(MASTER_DATA_NORMALIZED!FZ177=0,FZ$22=$L$22),VLOOKUP(MASTER_DATA_PROCESSED!$C177,Backend!$Q$9:$T$52,3,FALSE),MASTER_DATA_NORMALIZED!FZ177)</f>
        <v>0</v>
      </c>
      <c r="GA177" s="96">
        <f>IF(AND(MASTER_DATA_NORMALIZED!GA177=0,GA$22=$L$22),VLOOKUP(MASTER_DATA_PROCESSED!$C177,Backend!$Q$9:$T$52,3,FALSE),MASTER_DATA_NORMALIZED!GA177)</f>
        <v>0</v>
      </c>
      <c r="GB177" s="96">
        <f>IF(AND(MASTER_DATA_NORMALIZED!GB177=0,GB$22=$L$22),VLOOKUP(MASTER_DATA_PROCESSED!$C177,Backend!$Q$9:$T$52,3,FALSE),MASTER_DATA_NORMALIZED!GB177)</f>
        <v>2.9746994755949979E-2</v>
      </c>
      <c r="GC177" s="96">
        <f>IF(AND(MASTER_DATA_NORMALIZED!GC177=0,GC$22=$L$22),VLOOKUP(MASTER_DATA_PROCESSED!$C177,Backend!$Q$9:$T$52,3,FALSE),MASTER_DATA_NORMALIZED!GC177)</f>
        <v>0</v>
      </c>
      <c r="GD177" s="96">
        <f>IF(AND(MASTER_DATA_NORMALIZED!GD177=0,GD$22=$L$22),VLOOKUP(MASTER_DATA_PROCESSED!$C177,Backend!$Q$9:$T$52,3,FALSE),MASTER_DATA_NORMALIZED!GD177)</f>
        <v>0</v>
      </c>
      <c r="GE177" s="96">
        <f>IF(AND(MASTER_DATA_NORMALIZED!GE177=0,GE$22=$L$22),VLOOKUP(MASTER_DATA_PROCESSED!$C177,Backend!$Q$9:$T$52,3,FALSE),MASTER_DATA_NORMALIZED!GE177)</f>
        <v>0</v>
      </c>
      <c r="GF177" s="96">
        <f>IF(AND(MASTER_DATA_NORMALIZED!GF177=0,GF$22=$L$22),VLOOKUP(MASTER_DATA_PROCESSED!$C177,Backend!$Q$9:$T$52,3,FALSE),MASTER_DATA_NORMALIZED!GF177)</f>
        <v>2.9746994755949979E-2</v>
      </c>
      <c r="GG177" s="96">
        <f>IF(AND(MASTER_DATA_NORMALIZED!GG177=0,GG$22=$L$22),VLOOKUP(MASTER_DATA_PROCESSED!$C177,Backend!$Q$9:$T$52,3,FALSE),MASTER_DATA_NORMALIZED!GG177)</f>
        <v>0</v>
      </c>
      <c r="GH177" s="96">
        <f>IF(AND(MASTER_DATA_NORMALIZED!GH177=0,GH$22=$L$22),VLOOKUP(MASTER_DATA_PROCESSED!$C177,Backend!$Q$9:$T$52,3,FALSE),MASTER_DATA_NORMALIZED!GH177)</f>
        <v>0</v>
      </c>
      <c r="GI177" s="96">
        <f>IF(AND(MASTER_DATA_NORMALIZED!GI177=0,GI$22=$L$22),VLOOKUP(MASTER_DATA_PROCESSED!$C177,Backend!$Q$9:$T$52,3,FALSE),MASTER_DATA_NORMALIZED!GI177)</f>
        <v>0</v>
      </c>
      <c r="GJ177" s="96">
        <f>IF(AND(MASTER_DATA_NORMALIZED!GJ177=0,GJ$22=$L$22),VLOOKUP(MASTER_DATA_PROCESSED!$C177,Backend!$Q$9:$T$52,3,FALSE),MASTER_DATA_NORMALIZED!GJ177)</f>
        <v>2.9746994755949979E-2</v>
      </c>
      <c r="GK177" s="96">
        <f>IF(AND(MASTER_DATA_NORMALIZED!GK177=0,GK$22=$L$22),VLOOKUP(MASTER_DATA_PROCESSED!$C177,Backend!$Q$9:$T$52,3,FALSE),MASTER_DATA_NORMALIZED!GK177)</f>
        <v>0</v>
      </c>
      <c r="GL177" s="96">
        <f>IF(AND(MASTER_DATA_NORMALIZED!GL177=0,GL$22=$L$22),VLOOKUP(MASTER_DATA_PROCESSED!$C177,Backend!$Q$9:$T$52,3,FALSE),MASTER_DATA_NORMALIZED!GL177)</f>
        <v>0</v>
      </c>
      <c r="GM177" s="96">
        <f>IF(AND(MASTER_DATA_NORMALIZED!GM177=0,GM$22=$L$22),VLOOKUP(MASTER_DATA_PROCESSED!$C177,Backend!$Q$9:$T$52,3,FALSE),MASTER_DATA_NORMALIZED!GM177)</f>
        <v>0</v>
      </c>
      <c r="GN177" s="96">
        <f>IF(AND(MASTER_DATA_NORMALIZED!GN177=0,GN$22=$L$22),VLOOKUP(MASTER_DATA_PROCESSED!$C177,Backend!$Q$9:$T$52,3,FALSE),MASTER_DATA_NORMALIZED!GN177)</f>
        <v>2.9746994755949979E-2</v>
      </c>
      <c r="GO177" s="96">
        <f>IF(AND(MASTER_DATA_NORMALIZED!GO177=0,GO$22=$L$22),VLOOKUP(MASTER_DATA_PROCESSED!$C177,Backend!$Q$9:$T$52,3,FALSE),MASTER_DATA_NORMALIZED!GO177)</f>
        <v>0</v>
      </c>
      <c r="GP177" s="96">
        <f>IF(AND(MASTER_DATA_NORMALIZED!GP177=0,GP$22=$L$22),VLOOKUP(MASTER_DATA_PROCESSED!$C177,Backend!$Q$9:$T$52,3,FALSE),MASTER_DATA_NORMALIZED!GP177)</f>
        <v>0</v>
      </c>
      <c r="GQ177" s="96">
        <f>IF(AND(MASTER_DATA_NORMALIZED!GQ177=0,GQ$22=$L$22),VLOOKUP(MASTER_DATA_PROCESSED!$C177,Backend!$Q$9:$T$52,3,FALSE),MASTER_DATA_NORMALIZED!GQ177)</f>
        <v>0</v>
      </c>
      <c r="GR177" s="96">
        <f>IF(AND(MASTER_DATA_NORMALIZED!GR177=0,GR$22=$L$22),VLOOKUP(MASTER_DATA_PROCESSED!$C177,Backend!$Q$9:$T$52,3,FALSE),MASTER_DATA_NORMALIZED!GR177)</f>
        <v>2.9746994755949979E-2</v>
      </c>
      <c r="GS177" s="96">
        <f>IF(AND(MASTER_DATA_NORMALIZED!GS177=0,GS$22=$L$22),VLOOKUP(MASTER_DATA_PROCESSED!$C177,Backend!$Q$9:$T$52,3,FALSE),MASTER_DATA_NORMALIZED!GS177)</f>
        <v>0</v>
      </c>
      <c r="GT177" s="96">
        <f>IF(AND(MASTER_DATA_NORMALIZED!GT177=0,GT$22=$L$22),VLOOKUP(MASTER_DATA_PROCESSED!$C177,Backend!$Q$9:$T$52,3,FALSE),MASTER_DATA_NORMALIZED!GT177)</f>
        <v>0</v>
      </c>
      <c r="GU177" s="96">
        <f>IF(AND(MASTER_DATA_NORMALIZED!GU177=0,GU$22=$L$22),VLOOKUP(MASTER_DATA_PROCESSED!$C177,Backend!$Q$9:$T$52,3,FALSE),MASTER_DATA_NORMALIZED!GU177)</f>
        <v>0</v>
      </c>
      <c r="GV177" s="96">
        <f>IF(AND(MASTER_DATA_NORMALIZED!GV177=0,GV$22=$L$22),VLOOKUP(MASTER_DATA_PROCESSED!$C177,Backend!$Q$9:$T$52,3,FALSE),MASTER_DATA_NORMALIZED!GV177)</f>
        <v>2.9746994755949979E-2</v>
      </c>
      <c r="GW177" s="96" t="e">
        <f>IF(AND(MASTER_DATA_NORMALIZED!GW177=0,GW$22=$L$22),VLOOKUP(MASTER_DATA_PROCESSED!$C177,Backend!$Q$9:$T$52,3,FALSE),MASTER_DATA_NORMALIZED!GW177)</f>
        <v>#REF!</v>
      </c>
      <c r="GX177" s="96" t="e">
        <f>IF(AND(MASTER_DATA_NORMALIZED!GX177=0,GX$22=$L$22),VLOOKUP(MASTER_DATA_PROCESSED!$C177,Backend!$Q$9:$T$52,3,FALSE),MASTER_DATA_NORMALIZED!GX177)</f>
        <v>#REF!</v>
      </c>
      <c r="GY177" s="96" t="e">
        <f>IF(AND(MASTER_DATA_NORMALIZED!GY177=0,GY$22=$L$22),VLOOKUP(MASTER_DATA_PROCESSED!$C177,Backend!$Q$9:$T$52,3,FALSE),MASTER_DATA_NORMALIZED!GY177)</f>
        <v>#REF!</v>
      </c>
    </row>
    <row r="178" spans="2:207" s="25" customFormat="1" ht="17.25" hidden="1" outlineLevel="1" x14ac:dyDescent="0.3">
      <c r="B178" s="183">
        <f t="shared" si="21"/>
        <v>50</v>
      </c>
      <c r="C178" s="51">
        <f t="shared" si="15"/>
        <v>52</v>
      </c>
      <c r="D178" s="75"/>
      <c r="E178" s="51">
        <v>52</v>
      </c>
      <c r="F178" s="51"/>
      <c r="G178" s="76"/>
      <c r="H178" s="37" t="s">
        <v>161</v>
      </c>
      <c r="I178" s="96">
        <f>IF(AND(MASTER_DATA_NORMALIZED!I178=0,I$22=$L$22),VLOOKUP(MASTER_DATA_PROCESSED!$C178,Backend!$Q$9:$T$52,3,FALSE),MASTER_DATA_NORMALIZED!I178)</f>
        <v>0</v>
      </c>
      <c r="J178" s="96">
        <f>IF(AND(MASTER_DATA_NORMALIZED!J178=0,J$22=$L$22),VLOOKUP(MASTER_DATA_PROCESSED!$C178,Backend!$Q$9:$T$52,3,FALSE),MASTER_DATA_NORMALIZED!J178)</f>
        <v>0</v>
      </c>
      <c r="K178" s="96">
        <f>IF(AND(MASTER_DATA_NORMALIZED!K178=0,K$22=$L$22),VLOOKUP(MASTER_DATA_PROCESSED!$C178,Backend!$Q$9:$T$52,3,FALSE),MASTER_DATA_NORMALIZED!K178)</f>
        <v>0</v>
      </c>
      <c r="L178" s="96">
        <f>IF(AND(MASTER_DATA_NORMALIZED!L178=0,L$22=$L$22),VLOOKUP(MASTER_DATA_PROCESSED!$C178,Backend!$Q$9:$T$52,3,FALSE)*L$187,MASTER_DATA_NORMALIZED!L178)</f>
        <v>31.525663231933088</v>
      </c>
      <c r="M178" s="96">
        <f>IF(AND(MASTER_DATA_NORMALIZED!M178=0,M$22=$L$22),VLOOKUP(MASTER_DATA_PROCESSED!$C178,Backend!$Q$9:$T$52,3,FALSE)*M$187,MASTER_DATA_NORMALIZED!M178)</f>
        <v>0</v>
      </c>
      <c r="N178" s="96">
        <f>IF(AND(MASTER_DATA_NORMALIZED!N178=0,N$22=$L$22),VLOOKUP(MASTER_DATA_PROCESSED!$C178,Backend!$Q$9:$T$52,3,FALSE)*N$187,MASTER_DATA_NORMALIZED!N178)</f>
        <v>0</v>
      </c>
      <c r="O178" s="96">
        <f>IF(AND(MASTER_DATA_NORMALIZED!O178=0,O$22=$L$22),VLOOKUP(MASTER_DATA_PROCESSED!$C178,Backend!$Q$9:$T$52,3,FALSE)*O$187,MASTER_DATA_NORMALIZED!O178)</f>
        <v>0</v>
      </c>
      <c r="P178" s="96">
        <f>IF(AND(MASTER_DATA_NORMALIZED!P178=0,P$22=$L$22),VLOOKUP(MASTER_DATA_PROCESSED!$C178,Backend!$Q$9:$T$52,3,FALSE)*P$187,MASTER_DATA_NORMALIZED!P178)</f>
        <v>25.358880220318984</v>
      </c>
      <c r="Q178" s="96">
        <f>IF(AND(MASTER_DATA_NORMALIZED!Q178=0,Q$22=$L$22),VLOOKUP(MASTER_DATA_PROCESSED!$C178,Backend!$Q$9:$T$52,3,FALSE)*Q$187,MASTER_DATA_NORMALIZED!Q178)</f>
        <v>0</v>
      </c>
      <c r="R178" s="96">
        <f>IF(AND(MASTER_DATA_NORMALIZED!R178=0,R$22=$L$22),VLOOKUP(MASTER_DATA_PROCESSED!$C178,Backend!$Q$9:$T$52,3,FALSE)*R$187,MASTER_DATA_NORMALIZED!R178)</f>
        <v>0</v>
      </c>
      <c r="S178" s="96">
        <f>IF(AND(MASTER_DATA_NORMALIZED!S178=0,S$22=$L$22),VLOOKUP(MASTER_DATA_PROCESSED!$C178,Backend!$Q$9:$T$52,3,FALSE)*S$187,MASTER_DATA_NORMALIZED!S178)</f>
        <v>0</v>
      </c>
      <c r="T178" s="96">
        <f>IF(AND(MASTER_DATA_NORMALIZED!T178=0,T$22=$L$22),VLOOKUP(MASTER_DATA_PROCESSED!$C178,Backend!$Q$9:$T$52,3,FALSE)*T$187,MASTER_DATA_NORMALIZED!T178)</f>
        <v>47.203203046971616</v>
      </c>
      <c r="U178" s="96">
        <f>IF(AND(MASTER_DATA_NORMALIZED!U178=0,U$22=$L$22),VLOOKUP(MASTER_DATA_PROCESSED!$C178,Backend!$Q$9:$T$52,3,FALSE)*U$187,MASTER_DATA_NORMALIZED!U178)</f>
        <v>0</v>
      </c>
      <c r="V178" s="96">
        <f>IF(AND(MASTER_DATA_NORMALIZED!V178=0,V$22=$L$22),VLOOKUP(MASTER_DATA_PROCESSED!$C178,Backend!$Q$9:$T$52,3,FALSE)*V$187,MASTER_DATA_NORMALIZED!V178)</f>
        <v>0</v>
      </c>
      <c r="W178" s="96">
        <f>IF(AND(MASTER_DATA_NORMALIZED!W178=0,W$22=$L$22),VLOOKUP(MASTER_DATA_PROCESSED!$C178,Backend!$Q$9:$T$52,3,FALSE)*W$187,MASTER_DATA_NORMALIZED!W178)</f>
        <v>0</v>
      </c>
      <c r="X178" s="96">
        <f>IF(AND(MASTER_DATA_NORMALIZED!X178=0,X$22=$L$22),VLOOKUP(MASTER_DATA_PROCESSED!$C178,Backend!$Q$9:$T$52,3,FALSE)*X$187,MASTER_DATA_NORMALIZED!X178)</f>
        <v>38.977977434184744</v>
      </c>
      <c r="Y178" s="96">
        <f>IF(AND(MASTER_DATA_NORMALIZED!Y178=0,Y$22=$L$22),VLOOKUP(MASTER_DATA_PROCESSED!$C178,Backend!$Q$9:$T$52,3,FALSE)*Y$187,MASTER_DATA_NORMALIZED!Y178)</f>
        <v>0</v>
      </c>
      <c r="Z178" s="96">
        <f>IF(AND(MASTER_DATA_NORMALIZED!Z178=0,Z$22=$L$22),VLOOKUP(MASTER_DATA_PROCESSED!$C178,Backend!$Q$9:$T$52,3,FALSE)*Z$187,MASTER_DATA_NORMALIZED!Z178)</f>
        <v>0</v>
      </c>
      <c r="AA178" s="96">
        <f>IF(AND(MASTER_DATA_NORMALIZED!AA178=0,AA$22=$L$22),VLOOKUP(MASTER_DATA_PROCESSED!$C178,Backend!$Q$9:$T$52,3,FALSE)*AA$187,MASTER_DATA_NORMALIZED!AA178)</f>
        <v>0</v>
      </c>
      <c r="AB178" s="96">
        <f>IF(AND(MASTER_DATA_NORMALIZED!AB178=0,AB$22=$L$22),VLOOKUP(MASTER_DATA_PROCESSED!$C178,Backend!$Q$9:$T$52,3,FALSE)*AB$187,MASTER_DATA_NORMALIZED!AB178)</f>
        <v>37.336554892013979</v>
      </c>
      <c r="AC178" s="96">
        <f>IF(AND(MASTER_DATA_NORMALIZED!AC178=0,AC$22=$L$22),VLOOKUP(MASTER_DATA_PROCESSED!$C178,Backend!$Q$9:$T$52,3,FALSE)*AC$187,MASTER_DATA_NORMALIZED!AC178)</f>
        <v>0</v>
      </c>
      <c r="AD178" s="96">
        <f>IF(AND(MASTER_DATA_NORMALIZED!AD178=0,AD$22=$L$22),VLOOKUP(MASTER_DATA_PROCESSED!$C178,Backend!$Q$9:$T$52,3,FALSE)*AD$187,MASTER_DATA_NORMALIZED!AD178)</f>
        <v>0</v>
      </c>
      <c r="AE178" s="96">
        <f>IF(AND(MASTER_DATA_NORMALIZED!AE178=0,AE$22=$L$22),VLOOKUP(MASTER_DATA_PROCESSED!$C178,Backend!$Q$9:$T$52,3,FALSE)*AE$187,MASTER_DATA_NORMALIZED!AE178)</f>
        <v>0</v>
      </c>
      <c r="AF178" s="96">
        <f>IF(AND(MASTER_DATA_NORMALIZED!AF178=0,AF$22=$L$22),VLOOKUP(MASTER_DATA_PROCESSED!$C178,Backend!$Q$9:$T$52,3,FALSE)*AF$187,MASTER_DATA_NORMALIZED!AF178)</f>
        <v>29.042479267461339</v>
      </c>
      <c r="AG178" s="96">
        <f>IF(AND(MASTER_DATA_NORMALIZED!AG178=0,AG$22=$L$22),VLOOKUP(MASTER_DATA_PROCESSED!$C178,Backend!$Q$9:$T$52,3,FALSE)*AG$187,MASTER_DATA_NORMALIZED!AG178)</f>
        <v>0</v>
      </c>
      <c r="AH178" s="96">
        <f>IF(AND(MASTER_DATA_NORMALIZED!AH178=0,AH$22=$L$22),VLOOKUP(MASTER_DATA_PROCESSED!$C178,Backend!$Q$9:$T$52,3,FALSE)*AH$187,MASTER_DATA_NORMALIZED!AH178)</f>
        <v>0</v>
      </c>
      <c r="AI178" s="96">
        <f>IF(AND(MASTER_DATA_NORMALIZED!AI178=0,AI$22=$L$22),VLOOKUP(MASTER_DATA_PROCESSED!$C178,Backend!$Q$9:$T$52,3,FALSE)*AI$187,MASTER_DATA_NORMALIZED!AI178)</f>
        <v>0</v>
      </c>
      <c r="AJ178" s="96">
        <f>IF(AND(MASTER_DATA_NORMALIZED!AJ178=0,AJ$22=$L$22),VLOOKUP(MASTER_DATA_PROCESSED!$C178,Backend!$Q$9:$T$52,3,FALSE)*AJ$187,MASTER_DATA_NORMALIZED!AJ178)</f>
        <v>59.212191436874093</v>
      </c>
      <c r="AK178" s="96">
        <f>IF(AND(MASTER_DATA_NORMALIZED!AK178=0,AK$22=$L$22),VLOOKUP(MASTER_DATA_PROCESSED!$C178,Backend!$Q$9:$T$52,3,FALSE)*AK$187,MASTER_DATA_NORMALIZED!AK178)</f>
        <v>0</v>
      </c>
      <c r="AL178" s="96">
        <f>IF(AND(MASTER_DATA_NORMALIZED!AL178=0,AL$22=$L$22),VLOOKUP(MASTER_DATA_PROCESSED!$C178,Backend!$Q$9:$T$52,3,FALSE)*AL$187,MASTER_DATA_NORMALIZED!AL178)</f>
        <v>0</v>
      </c>
      <c r="AM178" s="96">
        <f>IF(AND(MASTER_DATA_NORMALIZED!AM178=0,AM$22=$L$22),VLOOKUP(MASTER_DATA_PROCESSED!$C178,Backend!$Q$9:$T$52,3,FALSE)*AM$187,MASTER_DATA_NORMALIZED!AM178)</f>
        <v>0</v>
      </c>
      <c r="AN178" s="96">
        <f>IF(AND(MASTER_DATA_NORMALIZED!AN178=0,AN$22=$L$22),VLOOKUP(MASTER_DATA_PROCESSED!$C178,Backend!$Q$9:$T$52,3,FALSE)*AN$187,MASTER_DATA_NORMALIZED!AN178)</f>
        <v>48.108019734580068</v>
      </c>
      <c r="AO178" s="96">
        <f>IF(AND(MASTER_DATA_NORMALIZED!AO178=0,AO$22=$L$22),VLOOKUP(MASTER_DATA_PROCESSED!$C178,Backend!$Q$9:$T$52,3,FALSE)*AO$187,MASTER_DATA_NORMALIZED!AO178)</f>
        <v>0</v>
      </c>
      <c r="AP178" s="96">
        <f>IF(AND(MASTER_DATA_NORMALIZED!AP178=0,AP$22=$L$22),VLOOKUP(MASTER_DATA_PROCESSED!$C178,Backend!$Q$9:$T$52,3,FALSE)*AP$187,MASTER_DATA_NORMALIZED!AP178)</f>
        <v>0</v>
      </c>
      <c r="AQ178" s="96">
        <f>IF(AND(MASTER_DATA_NORMALIZED!AQ178=0,AQ$22=$L$22),VLOOKUP(MASTER_DATA_PROCESSED!$C178,Backend!$Q$9:$T$52,3,FALSE)*AQ$187,MASTER_DATA_NORMALIZED!AQ178)</f>
        <v>0</v>
      </c>
      <c r="AR178" s="96">
        <f ca="1">IF(AND(MASTER_DATA_NORMALIZED!AR178=0,AR$22=$L$22),VLOOKUP(MASTER_DATA_PROCESSED!$C178,Backend!$Q$9:$T$52,3,FALSE)*AR$187,MASTER_DATA_NORMALIZED!AR178)</f>
        <v>36.111967325563917</v>
      </c>
      <c r="AS178" s="96">
        <f>IF(AND(MASTER_DATA_NORMALIZED!AS178=0,AS$22=$L$22),VLOOKUP(MASTER_DATA_PROCESSED!$C178,Backend!$Q$9:$T$52,3,FALSE)*AS$187,MASTER_DATA_NORMALIZED!AS178)</f>
        <v>0</v>
      </c>
      <c r="AT178" s="96">
        <f>IF(AND(MASTER_DATA_NORMALIZED!AT178=0,AT$22=$L$22),VLOOKUP(MASTER_DATA_PROCESSED!$C178,Backend!$Q$9:$T$52,3,FALSE)*AT$187,MASTER_DATA_NORMALIZED!AT178)</f>
        <v>0</v>
      </c>
      <c r="AU178" s="96">
        <f>IF(AND(MASTER_DATA_NORMALIZED!AU178=0,AU$22=$L$22),VLOOKUP(MASTER_DATA_PROCESSED!$C178,Backend!$Q$9:$T$52,3,FALSE)*AU$187,MASTER_DATA_NORMALIZED!AU178)</f>
        <v>0</v>
      </c>
      <c r="AV178" s="96">
        <f ca="1">IF(AND(MASTER_DATA_NORMALIZED!AV178=0,AV$22=$L$22),VLOOKUP(MASTER_DATA_PROCESSED!$C178,Backend!$Q$9:$T$52,3,FALSE)*AV$187,MASTER_DATA_NORMALIZED!AV178)</f>
        <v>24.856087781978069</v>
      </c>
      <c r="AW178" s="96">
        <f>IF(AND(MASTER_DATA_NORMALIZED!AW178=0,AW$22=$L$22),VLOOKUP(MASTER_DATA_PROCESSED!$C178,Backend!$Q$9:$T$52,3,FALSE)*AW$187,MASTER_DATA_NORMALIZED!AW178)</f>
        <v>0</v>
      </c>
      <c r="AX178" s="96">
        <f>IF(AND(MASTER_DATA_NORMALIZED!AX178=0,AX$22=$L$22),VLOOKUP(MASTER_DATA_PROCESSED!$C178,Backend!$Q$9:$T$52,3,FALSE)*AX$187,MASTER_DATA_NORMALIZED!AX178)</f>
        <v>0</v>
      </c>
      <c r="AY178" s="96">
        <f>IF(AND(MASTER_DATA_NORMALIZED!AY178=0,AY$22=$L$22),VLOOKUP(MASTER_DATA_PROCESSED!$C178,Backend!$Q$9:$T$52,3,FALSE)*AY$187,MASTER_DATA_NORMALIZED!AY178)</f>
        <v>0</v>
      </c>
      <c r="AZ178" s="96">
        <f ca="1">IF(AND(MASTER_DATA_NORMALIZED!AZ178=0,AZ$22=$L$22),VLOOKUP(MASTER_DATA_PROCESSED!$C178,Backend!$Q$9:$T$52,3,FALSE)*AZ$187,MASTER_DATA_NORMALIZED!AZ178)</f>
        <v>83.484430913281315</v>
      </c>
      <c r="BA178" s="96">
        <f>IF(AND(MASTER_DATA_NORMALIZED!BA178=0,BA$22=$L$22),VLOOKUP(MASTER_DATA_PROCESSED!$C178,Backend!$Q$9:$T$52,3,FALSE)*BA$187,MASTER_DATA_NORMALIZED!BA178)</f>
        <v>0</v>
      </c>
      <c r="BB178" s="96">
        <f>IF(AND(MASTER_DATA_NORMALIZED!BB178=0,BB$22=$L$22),VLOOKUP(MASTER_DATA_PROCESSED!$C178,Backend!$Q$9:$T$52,3,FALSE)*BB$187,MASTER_DATA_NORMALIZED!BB178)</f>
        <v>0</v>
      </c>
      <c r="BC178" s="96">
        <f>IF(AND(MASTER_DATA_NORMALIZED!BC178=0,BC$22=$L$22),VLOOKUP(MASTER_DATA_PROCESSED!$C178,Backend!$Q$9:$T$52,3,FALSE)*BC$187,MASTER_DATA_NORMALIZED!BC178)</f>
        <v>0</v>
      </c>
      <c r="BD178" s="96">
        <f ca="1">IF(AND(MASTER_DATA_NORMALIZED!BD178=0,BD$22=$L$22),VLOOKUP(MASTER_DATA_PROCESSED!$C178,Backend!$Q$9:$T$52,3,FALSE)*BD$187,MASTER_DATA_NORMALIZED!BD178)</f>
        <v>46.798601289742265</v>
      </c>
      <c r="BE178" s="96">
        <f>IF(AND(MASTER_DATA_NORMALIZED!BE178=0,BE$22=$L$22),VLOOKUP(MASTER_DATA_PROCESSED!$C178,Backend!$Q$9:$T$52,3,FALSE)*BE$187,MASTER_DATA_NORMALIZED!BE178)</f>
        <v>0</v>
      </c>
      <c r="BF178" s="96">
        <f>IF(AND(MASTER_DATA_NORMALIZED!BF178=0,BF$22=$L$22),VLOOKUP(MASTER_DATA_PROCESSED!$C178,Backend!$Q$9:$T$52,3,FALSE)*BF$187,MASTER_DATA_NORMALIZED!BF178)</f>
        <v>0</v>
      </c>
      <c r="BG178" s="96">
        <f>IF(AND(MASTER_DATA_NORMALIZED!BG178=0,BG$22=$L$22),VLOOKUP(MASTER_DATA_PROCESSED!$C178,Backend!$Q$9:$T$52,3,FALSE)*BG$187,MASTER_DATA_NORMALIZED!BG178)</f>
        <v>0</v>
      </c>
      <c r="BH178" s="96">
        <f ca="1">IF(AND(MASTER_DATA_NORMALIZED!BH178=0,BH$22=$L$22),VLOOKUP(MASTER_DATA_PROCESSED!$C178,Backend!$Q$9:$T$52,3,FALSE)*BH$187,MASTER_DATA_NORMALIZED!BH178)</f>
        <v>67.841339060819863</v>
      </c>
      <c r="BI178" s="96">
        <f>IF(AND(MASTER_DATA_NORMALIZED!BI178=0,BI$22=$L$22),VLOOKUP(MASTER_DATA_PROCESSED!$C178,Backend!$Q$9:$T$52,3,FALSE)*BI$187,MASTER_DATA_NORMALIZED!BI178)</f>
        <v>0</v>
      </c>
      <c r="BJ178" s="96">
        <f>IF(AND(MASTER_DATA_NORMALIZED!BJ178=0,BJ$22=$L$22),VLOOKUP(MASTER_DATA_PROCESSED!$C178,Backend!$Q$9:$T$52,3,FALSE)*BJ$187,MASTER_DATA_NORMALIZED!BJ178)</f>
        <v>0</v>
      </c>
      <c r="BK178" s="96">
        <f>IF(AND(MASTER_DATA_NORMALIZED!BK178=0,BK$22=$L$22),VLOOKUP(MASTER_DATA_PROCESSED!$C178,Backend!$Q$9:$T$52,3,FALSE)*BK$187,MASTER_DATA_NORMALIZED!BK178)</f>
        <v>0</v>
      </c>
      <c r="BL178" s="96">
        <f ca="1">IF(AND(MASTER_DATA_NORMALIZED!BL178=0,BL$22=$L$22),VLOOKUP(MASTER_DATA_PROCESSED!$C178,Backend!$Q$9:$T$52,3,FALSE)*BL$187,MASTER_DATA_NORMALIZED!BL178)</f>
        <v>37.567588965637476</v>
      </c>
      <c r="BM178" s="96">
        <f>IF(AND(MASTER_DATA_NORMALIZED!BM178=0,BM$22=$L$22),VLOOKUP(MASTER_DATA_PROCESSED!$C178,Backend!$Q$9:$T$52,3,FALSE)*BM$187,MASTER_DATA_NORMALIZED!BM178)</f>
        <v>0</v>
      </c>
      <c r="BN178" s="96">
        <f>IF(AND(MASTER_DATA_NORMALIZED!BN178=0,BN$22=$L$22),VLOOKUP(MASTER_DATA_PROCESSED!$C178,Backend!$Q$9:$T$52,3,FALSE)*BN$187,MASTER_DATA_NORMALIZED!BN178)</f>
        <v>0</v>
      </c>
      <c r="BO178" s="96">
        <f>IF(AND(MASTER_DATA_NORMALIZED!BO178=0,BO$22=$L$22),VLOOKUP(MASTER_DATA_PROCESSED!$C178,Backend!$Q$9:$T$52,3,FALSE)*BO$187,MASTER_DATA_NORMALIZED!BO178)</f>
        <v>0</v>
      </c>
      <c r="BP178" s="96">
        <f>IF(AND(MASTER_DATA_NORMALIZED!BP178=0,BP$22=$L$22),VLOOKUP(MASTER_DATA_PROCESSED!$C178,Backend!$Q$9:$T$52,3,FALSE)*BP$187,MASTER_DATA_NORMALIZED!BP178)</f>
        <v>223.35474126259135</v>
      </c>
      <c r="BQ178" s="96">
        <f>IF(AND(MASTER_DATA_NORMALIZED!BQ178=0,BQ$22=$L$22),VLOOKUP(MASTER_DATA_PROCESSED!$C178,Backend!$Q$9:$T$52,3,FALSE)*BQ$187,MASTER_DATA_NORMALIZED!BQ178)</f>
        <v>0</v>
      </c>
      <c r="BR178" s="96">
        <f>IF(AND(MASTER_DATA_NORMALIZED!BR178=0,BR$22=$L$22),VLOOKUP(MASTER_DATA_PROCESSED!$C178,Backend!$Q$9:$T$52,3,FALSE)*BR$187,MASTER_DATA_NORMALIZED!BR178)</f>
        <v>0</v>
      </c>
      <c r="BS178" s="96">
        <f>IF(AND(MASTER_DATA_NORMALIZED!BS178=0,BS$22=$L$22),VLOOKUP(MASTER_DATA_PROCESSED!$C178,Backend!$Q$9:$T$52,3,FALSE)*BS$187,MASTER_DATA_NORMALIZED!BS178)</f>
        <v>0</v>
      </c>
      <c r="BT178" s="96">
        <f>IF(AND(MASTER_DATA_NORMALIZED!BT178=0,BT$22=$L$22),VLOOKUP(MASTER_DATA_PROCESSED!$C178,Backend!$Q$9:$T$52,3,FALSE)*BT$187,MASTER_DATA_NORMALIZED!BT178)</f>
        <v>120.70942124493236</v>
      </c>
      <c r="BU178" s="96">
        <f>IF(AND(MASTER_DATA_NORMALIZED!BU178=0,BU$22=$L$22),VLOOKUP(MASTER_DATA_PROCESSED!$C178,Backend!$Q$9:$T$52,3,FALSE)*BU$187,MASTER_DATA_NORMALIZED!BU178)</f>
        <v>0</v>
      </c>
      <c r="BV178" s="96">
        <f>IF(AND(MASTER_DATA_NORMALIZED!BV178=0,BV$22=$L$22),VLOOKUP(MASTER_DATA_PROCESSED!$C178,Backend!$Q$9:$T$52,3,FALSE)*BV$187,MASTER_DATA_NORMALIZED!BV178)</f>
        <v>0</v>
      </c>
      <c r="BW178" s="96">
        <f>IF(AND(MASTER_DATA_NORMALIZED!BW178=0,BW$22=$L$22),VLOOKUP(MASTER_DATA_PROCESSED!$C178,Backend!$Q$9:$T$52,3,FALSE)*BW$187,MASTER_DATA_NORMALIZED!BW178)</f>
        <v>0</v>
      </c>
      <c r="BX178" s="96">
        <f>IF(AND(MASTER_DATA_NORMALIZED!BX178=0,BX$22=$L$22),VLOOKUP(MASTER_DATA_PROCESSED!$C178,Backend!$Q$9:$T$52,3,FALSE)*BX$187,MASTER_DATA_NORMALIZED!BX178)</f>
        <v>119.79608655511866</v>
      </c>
      <c r="BY178" s="96">
        <f>IF(AND(MASTER_DATA_NORMALIZED!BY178=0,BY$22=$L$22),VLOOKUP(MASTER_DATA_PROCESSED!$C178,Backend!$Q$9:$T$52,3,FALSE)*BY$187,MASTER_DATA_NORMALIZED!BY178)</f>
        <v>0</v>
      </c>
      <c r="BZ178" s="96">
        <f>IF(AND(MASTER_DATA_NORMALIZED!BZ178=0,BZ$22=$L$22),VLOOKUP(MASTER_DATA_PROCESSED!$C178,Backend!$Q$9:$T$52,3,FALSE)*BZ$187,MASTER_DATA_NORMALIZED!BZ178)</f>
        <v>0</v>
      </c>
      <c r="CA178" s="96">
        <f>IF(AND(MASTER_DATA_NORMALIZED!CA178=0,CA$22=$L$22),VLOOKUP(MASTER_DATA_PROCESSED!$C178,Backend!$Q$9:$T$52,3,FALSE)*CA$187,MASTER_DATA_NORMALIZED!CA178)</f>
        <v>0</v>
      </c>
      <c r="CB178" s="96">
        <f>IF(AND(MASTER_DATA_NORMALIZED!CB178=0,CB$22=$L$22),VLOOKUP(MASTER_DATA_PROCESSED!$C178,Backend!$Q$9:$T$52,3,FALSE)*CB$187,MASTER_DATA_NORMALIZED!CB178)</f>
        <v>96.248062292818219</v>
      </c>
      <c r="CC178" s="96">
        <f>IF(AND(MASTER_DATA_NORMALIZED!CC178=0,CC$22=$L$22),VLOOKUP(MASTER_DATA_PROCESSED!$C178,Backend!$Q$9:$T$52,3,FALSE)*CC$187,MASTER_DATA_NORMALIZED!CC178)</f>
        <v>0</v>
      </c>
      <c r="CD178" s="96">
        <f>IF(AND(MASTER_DATA_NORMALIZED!CD178=0,CD$22=$L$22),VLOOKUP(MASTER_DATA_PROCESSED!$C178,Backend!$Q$9:$T$52,3,FALSE)*CD$187,MASTER_DATA_NORMALIZED!CD178)</f>
        <v>0</v>
      </c>
      <c r="CE178" s="96">
        <f>IF(AND(MASTER_DATA_NORMALIZED!CE178=0,CE$22=$L$22),VLOOKUP(MASTER_DATA_PROCESSED!$C178,Backend!$Q$9:$T$52,3,FALSE)*CE$187,MASTER_DATA_NORMALIZED!CE178)</f>
        <v>0</v>
      </c>
      <c r="CF178" s="96">
        <f>IF(AND(MASTER_DATA_NORMALIZED!CF178=0,CF$22=$L$22),VLOOKUP(MASTER_DATA_PROCESSED!$C178,Backend!$Q$9:$T$52,3,FALSE)*CF$187,MASTER_DATA_NORMALIZED!CF178)</f>
        <v>109.53379470718569</v>
      </c>
      <c r="CG178" s="96">
        <f>IF(AND(MASTER_DATA_NORMALIZED!CG178=0,CG$22=$L$22),VLOOKUP(MASTER_DATA_PROCESSED!$C178,Backend!$Q$9:$T$52,3,FALSE)*CG$187,MASTER_DATA_NORMALIZED!CG178)</f>
        <v>0</v>
      </c>
      <c r="CH178" s="96">
        <f>IF(AND(MASTER_DATA_NORMALIZED!CH178=0,CH$22=$L$22),VLOOKUP(MASTER_DATA_PROCESSED!$C178,Backend!$Q$9:$T$52,3,FALSE)*CH$187,MASTER_DATA_NORMALIZED!CH178)</f>
        <v>0</v>
      </c>
      <c r="CI178" s="96">
        <f>IF(AND(MASTER_DATA_NORMALIZED!CI178=0,CI$22=$L$22),VLOOKUP(MASTER_DATA_PROCESSED!$C178,Backend!$Q$9:$T$52,3,FALSE)*CI$187,MASTER_DATA_NORMALIZED!CI178)</f>
        <v>0</v>
      </c>
      <c r="CJ178" s="96">
        <f>IF(AND(MASTER_DATA_NORMALIZED!CJ178=0,CJ$22=$L$22),VLOOKUP(MASTER_DATA_PROCESSED!$C178,Backend!$Q$9:$T$52,3,FALSE)*CJ$187,MASTER_DATA_NORMALIZED!CJ178)</f>
        <v>26.133584333197351</v>
      </c>
      <c r="CK178" s="96">
        <f>IF(AND(MASTER_DATA_NORMALIZED!CK178=0,CK$22=$L$22),VLOOKUP(MASTER_DATA_PROCESSED!$C178,Backend!$Q$9:$T$52,3,FALSE)*CK$187,MASTER_DATA_NORMALIZED!CK178)</f>
        <v>0</v>
      </c>
      <c r="CL178" s="96">
        <f>IF(AND(MASTER_DATA_NORMALIZED!CL178=0,CL$22=$L$22),VLOOKUP(MASTER_DATA_PROCESSED!$C178,Backend!$Q$9:$T$52,3,FALSE)*CL$187,MASTER_DATA_NORMALIZED!CL178)</f>
        <v>0</v>
      </c>
      <c r="CM178" s="96">
        <f>IF(AND(MASTER_DATA_NORMALIZED!CM178=0,CM$22=$L$22),VLOOKUP(MASTER_DATA_PROCESSED!$C178,Backend!$Q$9:$T$52,3,FALSE)*CM$187,MASTER_DATA_NORMALIZED!CM178)</f>
        <v>0</v>
      </c>
      <c r="CN178" s="96">
        <f>IF(AND(MASTER_DATA_NORMALIZED!CN178=0,CN$22=$L$22),VLOOKUP(MASTER_DATA_PROCESSED!$C178,Backend!$Q$9:$T$52,3,FALSE)*CN$187,MASTER_DATA_NORMALIZED!CN178)</f>
        <v>44.057791466783577</v>
      </c>
      <c r="CO178" s="96">
        <f>IF(AND(MASTER_DATA_NORMALIZED!CO178=0,CO$22=$L$22),VLOOKUP(MASTER_DATA_PROCESSED!$C178,Backend!$Q$9:$T$52,3,FALSE)*CO$187,MASTER_DATA_NORMALIZED!CO178)</f>
        <v>0</v>
      </c>
      <c r="CP178" s="96">
        <f>IF(AND(MASTER_DATA_NORMALIZED!CP178=0,CP$22=$L$22),VLOOKUP(MASTER_DATA_PROCESSED!$C178,Backend!$Q$9:$T$52,3,FALSE)*CP$187,MASTER_DATA_NORMALIZED!CP178)</f>
        <v>0</v>
      </c>
      <c r="CQ178" s="96">
        <f>IF(AND(MASTER_DATA_NORMALIZED!CQ178=0,CQ$22=$L$22),VLOOKUP(MASTER_DATA_PROCESSED!$C178,Backend!$Q$9:$T$52,3,FALSE)*CQ$187,MASTER_DATA_NORMALIZED!CQ178)</f>
        <v>0</v>
      </c>
      <c r="CR178" s="96">
        <f>IF(AND(MASTER_DATA_NORMALIZED!CR178=0,CR$22=$L$22),VLOOKUP(MASTER_DATA_PROCESSED!$C178,Backend!$Q$9:$T$52,3,FALSE)*CR$187,MASTER_DATA_NORMALIZED!CR178)</f>
        <v>50.264438197048953</v>
      </c>
      <c r="CS178" s="96">
        <f>IF(AND(MASTER_DATA_NORMALIZED!CS178=0,CS$22=$L$22),VLOOKUP(MASTER_DATA_PROCESSED!$C178,Backend!$Q$9:$T$52,3,FALSE)*CS$187,MASTER_DATA_NORMALIZED!CS178)</f>
        <v>0</v>
      </c>
      <c r="CT178" s="96">
        <f>IF(AND(MASTER_DATA_NORMALIZED!CT178=0,CT$22=$L$22),VLOOKUP(MASTER_DATA_PROCESSED!$C178,Backend!$Q$9:$T$52,3,FALSE)*CT$187,MASTER_DATA_NORMALIZED!CT178)</f>
        <v>0</v>
      </c>
      <c r="CU178" s="96">
        <f>IF(AND(MASTER_DATA_NORMALIZED!CU178=0,CU$22=$L$22),VLOOKUP(MASTER_DATA_PROCESSED!$C178,Backend!$Q$9:$T$52,3,FALSE)*CU$187,MASTER_DATA_NORMALIZED!CU178)</f>
        <v>0</v>
      </c>
      <c r="CV178" s="96">
        <f ca="1">IF(AND(MASTER_DATA_NORMALIZED!CV178=0,CV$22=$L$22),VLOOKUP(MASTER_DATA_PROCESSED!$C178,Backend!$Q$9:$T$52,3,FALSE)*CV$187,MASTER_DATA_NORMALIZED!CV178)</f>
        <v>22.625102185433697</v>
      </c>
      <c r="CW178" s="96">
        <f>IF(AND(MASTER_DATA_NORMALIZED!CW178=0,CW$22=$L$22),VLOOKUP(MASTER_DATA_PROCESSED!$C178,Backend!$Q$9:$T$52,3,FALSE)*CW$187,MASTER_DATA_NORMALIZED!CW178)</f>
        <v>0</v>
      </c>
      <c r="CX178" s="96">
        <f>IF(AND(MASTER_DATA_NORMALIZED!CX178=0,CX$22=$L$22),VLOOKUP(MASTER_DATA_PROCESSED!$C178,Backend!$Q$9:$T$52,3,FALSE)*CX$187,MASTER_DATA_NORMALIZED!CX178)</f>
        <v>0</v>
      </c>
      <c r="CY178" s="96">
        <f>IF(AND(MASTER_DATA_NORMALIZED!CY178=0,CY$22=$L$22),VLOOKUP(MASTER_DATA_PROCESSED!$C178,Backend!$Q$9:$T$52,3,FALSE)*CY$187,MASTER_DATA_NORMALIZED!CY178)</f>
        <v>0</v>
      </c>
      <c r="CZ178" s="96">
        <f ca="1">IF(AND(MASTER_DATA_NORMALIZED!CZ178=0,CZ$22=$L$22),VLOOKUP(MASTER_DATA_PROCESSED!$C178,Backend!$Q$9:$T$52,3,FALSE)*CZ$187,MASTER_DATA_NORMALIZED!CZ178)</f>
        <v>25.147830936242968</v>
      </c>
      <c r="DA178" s="96" t="e">
        <f>IF(AND(MASTER_DATA_NORMALIZED!DA178=0,DA$22=$L$22),VLOOKUP(MASTER_DATA_PROCESSED!$C178,Backend!$Q$9:$T$52,3,FALSE)*DA$187,MASTER_DATA_NORMALIZED!DA178)</f>
        <v>#DIV/0!</v>
      </c>
      <c r="DB178" s="96" t="e">
        <f>IF(AND(MASTER_DATA_NORMALIZED!DB178=0,DB$22=$L$22),VLOOKUP(MASTER_DATA_PROCESSED!$C178,Backend!$Q$9:$T$52,3,FALSE)*DB$187,MASTER_DATA_NORMALIZED!DB178)</f>
        <v>#DIV/0!</v>
      </c>
      <c r="DC178" s="96" t="e">
        <f>IF(AND(MASTER_DATA_NORMALIZED!DC178=0,DC$22=$L$22),VLOOKUP(MASTER_DATA_PROCESSED!$C178,Backend!$Q$9:$T$52,3,FALSE)*DC$187,MASTER_DATA_NORMALIZED!DC178)</f>
        <v>#DIV/0!</v>
      </c>
      <c r="DD178" s="96" t="e">
        <f>IF(AND(MASTER_DATA_NORMALIZED!DD178=0,DD$22=$L$22),VLOOKUP(MASTER_DATA_PROCESSED!$C178,Backend!$Q$9:$T$52,3,FALSE)*DD$187,MASTER_DATA_NORMALIZED!DD178)</f>
        <v>#N/A</v>
      </c>
      <c r="DE178" s="96">
        <f>IF(AND(MASTER_DATA_NORMALIZED!DE178=0,DE$22=$L$22),VLOOKUP(MASTER_DATA_PROCESSED!$C178,Backend!$Q$9:$T$52,3,FALSE)*DE$187,MASTER_DATA_NORMALIZED!DE178)</f>
        <v>0</v>
      </c>
      <c r="DF178" s="96">
        <f>IF(AND(MASTER_DATA_NORMALIZED!DF178=0,DF$22=$L$22),VLOOKUP(MASTER_DATA_PROCESSED!$C178,Backend!$Q$9:$T$52,3,FALSE)*DF$187,MASTER_DATA_NORMALIZED!DF178)</f>
        <v>0</v>
      </c>
      <c r="DG178" s="96">
        <f>IF(AND(MASTER_DATA_NORMALIZED!DG178=0,DG$22=$L$22),VLOOKUP(MASTER_DATA_PROCESSED!$C178,Backend!$Q$9:$T$52,3,FALSE)*DG$187,MASTER_DATA_NORMALIZED!DG178)</f>
        <v>0</v>
      </c>
      <c r="DH178" s="96">
        <f>IF(AND(MASTER_DATA_NORMALIZED!DH178=0,DH$22=$L$22),VLOOKUP(MASTER_DATA_PROCESSED!$C178,Backend!$Q$9:$T$52,3,FALSE)*DH$187,MASTER_DATA_NORMALIZED!DH178)</f>
        <v>53.873942248130881</v>
      </c>
      <c r="DI178" s="96">
        <f>IF(AND(MASTER_DATA_NORMALIZED!DI178=0,DI$22=$L$22),VLOOKUP(MASTER_DATA_PROCESSED!$C178,Backend!$Q$9:$T$52,3,FALSE)*DI$187,MASTER_DATA_NORMALIZED!DI178)</f>
        <v>0</v>
      </c>
      <c r="DJ178" s="96">
        <f>IF(AND(MASTER_DATA_NORMALIZED!DJ178=0,DJ$22=$L$22),VLOOKUP(MASTER_DATA_PROCESSED!$C178,Backend!$Q$9:$T$52,3,FALSE)*DJ$187,MASTER_DATA_NORMALIZED!DJ178)</f>
        <v>0</v>
      </c>
      <c r="DK178" s="96">
        <f>IF(AND(MASTER_DATA_NORMALIZED!DK178=0,DK$22=$L$22),VLOOKUP(MASTER_DATA_PROCESSED!$C178,Backend!$Q$9:$T$52,3,FALSE)*DK$187,MASTER_DATA_NORMALIZED!DK178)</f>
        <v>0</v>
      </c>
      <c r="DL178" s="96">
        <f>IF(AND(MASTER_DATA_NORMALIZED!DL178=0,DL$22=$L$22),VLOOKUP(MASTER_DATA_PROCESSED!$C178,Backend!$Q$9:$T$52,3,FALSE)*DL$187,MASTER_DATA_NORMALIZED!DL178)</f>
        <v>42.656434441078908</v>
      </c>
      <c r="DM178" s="96">
        <f>IF(AND(MASTER_DATA_NORMALIZED!DM178=0,DM$22=$L$22),VLOOKUP(MASTER_DATA_PROCESSED!$C178,Backend!$Q$9:$T$52,3,FALSE)*DM$187,MASTER_DATA_NORMALIZED!DM178)</f>
        <v>0</v>
      </c>
      <c r="DN178" s="96">
        <f>IF(AND(MASTER_DATA_NORMALIZED!DN178=0,DN$22=$L$22),VLOOKUP(MASTER_DATA_PROCESSED!$C178,Backend!$Q$9:$T$52,3,FALSE)*DN$187,MASTER_DATA_NORMALIZED!DN178)</f>
        <v>0</v>
      </c>
      <c r="DO178" s="96">
        <f>IF(AND(MASTER_DATA_NORMALIZED!DO178=0,DO$22=$L$22),VLOOKUP(MASTER_DATA_PROCESSED!$C178,Backend!$Q$9:$T$52,3,FALSE)*DO$187,MASTER_DATA_NORMALIZED!DO178)</f>
        <v>0</v>
      </c>
      <c r="DP178" s="96">
        <f>IF(AND(MASTER_DATA_NORMALIZED!DP178=0,DP$22=$L$22),VLOOKUP(MASTER_DATA_PROCESSED!$C178,Backend!$Q$9:$T$52,3,FALSE)*DP$187,MASTER_DATA_NORMALIZED!DP178)</f>
        <v>35.674338352982772</v>
      </c>
      <c r="DQ178" s="96">
        <f>IF(AND(MASTER_DATA_NORMALIZED!DQ178=0,DQ$22=$L$22),VLOOKUP(MASTER_DATA_PROCESSED!$C178,Backend!$Q$9:$T$52,3,FALSE)*DQ$187,MASTER_DATA_NORMALIZED!DQ178)</f>
        <v>0</v>
      </c>
      <c r="DR178" s="96">
        <f>IF(AND(MASTER_DATA_NORMALIZED!DR178=0,DR$22=$L$22),VLOOKUP(MASTER_DATA_PROCESSED!$C178,Backend!$Q$9:$T$52,3,FALSE)*DR$187,MASTER_DATA_NORMALIZED!DR178)</f>
        <v>0</v>
      </c>
      <c r="DS178" s="96">
        <f>IF(AND(MASTER_DATA_NORMALIZED!DS178=0,DS$22=$L$22),VLOOKUP(MASTER_DATA_PROCESSED!$C178,Backend!$Q$9:$T$52,3,FALSE)*DS$187,MASTER_DATA_NORMALIZED!DS178)</f>
        <v>0</v>
      </c>
      <c r="DT178" s="96">
        <f>IF(AND(MASTER_DATA_NORMALIZED!DT178=0,DT$22=$L$22),VLOOKUP(MASTER_DATA_PROCESSED!$C178,Backend!$Q$9:$T$52,3,FALSE)*DT$187,MASTER_DATA_NORMALIZED!DT178)</f>
        <v>31.692572036148764</v>
      </c>
      <c r="DU178" s="96">
        <f>IF(AND(MASTER_DATA_NORMALIZED!DU178=0,DU$22=$L$22),VLOOKUP(MASTER_DATA_PROCESSED!$C178,Backend!$Q$9:$T$52,3,FALSE)*DU$187,MASTER_DATA_NORMALIZED!DU178)</f>
        <v>0</v>
      </c>
      <c r="DV178" s="96">
        <f>IF(AND(MASTER_DATA_NORMALIZED!DV178=0,DV$22=$L$22),VLOOKUP(MASTER_DATA_PROCESSED!$C178,Backend!$Q$9:$T$52,3,FALSE)*DV$187,MASTER_DATA_NORMALIZED!DV178)</f>
        <v>0</v>
      </c>
      <c r="DW178" s="96">
        <f>IF(AND(MASTER_DATA_NORMALIZED!DW178=0,DW$22=$L$22),VLOOKUP(MASTER_DATA_PROCESSED!$C178,Backend!$Q$9:$T$52,3,FALSE)*DW$187,MASTER_DATA_NORMALIZED!DW178)</f>
        <v>0</v>
      </c>
      <c r="DX178" s="96">
        <f>IF(AND(MASTER_DATA_NORMALIZED!DX178=0,DX$22=$L$22),VLOOKUP(MASTER_DATA_PROCESSED!$C178,Backend!$Q$9:$T$52,3,FALSE)*DX$187,MASTER_DATA_NORMALIZED!DX178)</f>
        <v>28.844989393086255</v>
      </c>
      <c r="DY178" s="96">
        <f>IF(AND(MASTER_DATA_NORMALIZED!DY178=0,DY$22=$L$22),VLOOKUP(MASTER_DATA_PROCESSED!$C178,Backend!$Q$9:$T$52,3,FALSE)*DY$187,MASTER_DATA_NORMALIZED!DY178)</f>
        <v>0</v>
      </c>
      <c r="DZ178" s="96">
        <f>IF(AND(MASTER_DATA_NORMALIZED!DZ178=0,DZ$22=$L$22),VLOOKUP(MASTER_DATA_PROCESSED!$C178,Backend!$Q$9:$T$52,3,FALSE)*DZ$187,MASTER_DATA_NORMALIZED!DZ178)</f>
        <v>0</v>
      </c>
      <c r="EA178" s="96">
        <f>IF(AND(MASTER_DATA_NORMALIZED!EA178=0,EA$22=$L$22),VLOOKUP(MASTER_DATA_PROCESSED!$C178,Backend!$Q$9:$T$52,3,FALSE)*EA$187,MASTER_DATA_NORMALIZED!EA178)</f>
        <v>0</v>
      </c>
      <c r="EB178" s="96">
        <f>IF(AND(MASTER_DATA_NORMALIZED!EB178=0,EB$22=$L$22),VLOOKUP(MASTER_DATA_PROCESSED!$C178,Backend!$Q$9:$T$52,3,FALSE)*EB$187,MASTER_DATA_NORMALIZED!EB178)</f>
        <v>28.107318735224371</v>
      </c>
      <c r="EC178" s="96" t="e">
        <f>IF(AND(MASTER_DATA_NORMALIZED!EC178=0,EC$22=$L$22),VLOOKUP(MASTER_DATA_PROCESSED!$C178,Backend!$Q$9:$T$52,3,FALSE)*EC$187,MASTER_DATA_NORMALIZED!EC178)</f>
        <v>#DIV/0!</v>
      </c>
      <c r="ED178" s="96" t="e">
        <f>IF(AND(MASTER_DATA_NORMALIZED!ED178=0,ED$22=$L$22),VLOOKUP(MASTER_DATA_PROCESSED!$C178,Backend!$Q$9:$T$52,3,FALSE)*ED$187,MASTER_DATA_NORMALIZED!ED178)</f>
        <v>#DIV/0!</v>
      </c>
      <c r="EE178" s="96" t="e">
        <f>IF(AND(MASTER_DATA_NORMALIZED!EE178=0,EE$22=$L$22),VLOOKUP(MASTER_DATA_PROCESSED!$C178,Backend!$Q$9:$T$52,3,FALSE)*EE$187,MASTER_DATA_NORMALIZED!EE178)</f>
        <v>#DIV/0!</v>
      </c>
      <c r="EF178" s="96" t="e">
        <f>IF(AND(MASTER_DATA_NORMALIZED!EF178=0,EF$22=$L$22),VLOOKUP(MASTER_DATA_PROCESSED!$C178,Backend!$Q$9:$T$52,3,FALSE)*EF$187,MASTER_DATA_NORMALIZED!EF178)</f>
        <v>#VALUE!</v>
      </c>
      <c r="EG178" s="96">
        <f>IF(AND(MASTER_DATA_NORMALIZED!EG178=0,EG$22=$L$22),VLOOKUP(MASTER_DATA_PROCESSED!$C178,Backend!$Q$9:$T$52,3,FALSE)*EG$187,MASTER_DATA_NORMALIZED!EG178)</f>
        <v>0</v>
      </c>
      <c r="EH178" s="96">
        <f>IF(AND(MASTER_DATA_NORMALIZED!EH178=0,EH$22=$L$22),VLOOKUP(MASTER_DATA_PROCESSED!$C178,Backend!$Q$9:$T$52,3,FALSE)*EH$187,MASTER_DATA_NORMALIZED!EH178)</f>
        <v>0</v>
      </c>
      <c r="EI178" s="96">
        <f>IF(AND(MASTER_DATA_NORMALIZED!EI178=0,EI$22=$L$22),VLOOKUP(MASTER_DATA_PROCESSED!$C178,Backend!$Q$9:$T$52,3,FALSE)*EI$187,MASTER_DATA_NORMALIZED!EI178)</f>
        <v>0</v>
      </c>
      <c r="EJ178" s="96">
        <f>IF(AND(MASTER_DATA_NORMALIZED!EJ178=0,EJ$22=$L$22),VLOOKUP(MASTER_DATA_PROCESSED!$C178,Backend!$Q$9:$T$52,3,FALSE)*EJ$187,MASTER_DATA_NORMALIZED!EJ178)</f>
        <v>28.06766481633769</v>
      </c>
      <c r="EK178" s="96">
        <f>IF(AND(MASTER_DATA_NORMALIZED!EK178=0,EK$22=$L$22),VLOOKUP(MASTER_DATA_PROCESSED!$C178,Backend!$Q$9:$T$52,3,FALSE)*EK$187,MASTER_DATA_NORMALIZED!EK178)</f>
        <v>0</v>
      </c>
      <c r="EL178" s="96">
        <f>IF(AND(MASTER_DATA_NORMALIZED!EL178=0,EL$22=$L$22),VLOOKUP(MASTER_DATA_PROCESSED!$C178,Backend!$Q$9:$T$52,3,FALSE)*EL$187,MASTER_DATA_NORMALIZED!EL178)</f>
        <v>0</v>
      </c>
      <c r="EM178" s="96">
        <f>IF(AND(MASTER_DATA_NORMALIZED!EM178=0,EM$22=$L$22),VLOOKUP(MASTER_DATA_PROCESSED!$C178,Backend!$Q$9:$T$52,3,FALSE)*EM$187,MASTER_DATA_NORMALIZED!EM178)</f>
        <v>0</v>
      </c>
      <c r="EN178" s="96">
        <f>IF(AND(MASTER_DATA_NORMALIZED!EN178=0,EN$22=$L$22),VLOOKUP(MASTER_DATA_PROCESSED!$C178,Backend!$Q$9:$T$52,3,FALSE)*EN$187,MASTER_DATA_NORMALIZED!EN178)</f>
        <v>36.576892714305721</v>
      </c>
      <c r="EO178" s="96">
        <f>IF(AND(MASTER_DATA_NORMALIZED!EO178=0,EO$22=$L$22),VLOOKUP(MASTER_DATA_PROCESSED!$C178,Backend!$Q$9:$T$52,3,FALSE)*EO$187,MASTER_DATA_NORMALIZED!EO178)</f>
        <v>0</v>
      </c>
      <c r="EP178" s="96">
        <f>IF(AND(MASTER_DATA_NORMALIZED!EP178=0,EP$22=$L$22),VLOOKUP(MASTER_DATA_PROCESSED!$C178,Backend!$Q$9:$T$52,3,FALSE)*EP$187,MASTER_DATA_NORMALIZED!EP178)</f>
        <v>0</v>
      </c>
      <c r="EQ178" s="96">
        <f>IF(AND(MASTER_DATA_NORMALIZED!EQ178=0,EQ$22=$L$22),VLOOKUP(MASTER_DATA_PROCESSED!$C178,Backend!$Q$9:$T$52,3,FALSE)*EQ$187,MASTER_DATA_NORMALIZED!EQ178)</f>
        <v>0</v>
      </c>
      <c r="ER178" s="96">
        <f>IF(AND(MASTER_DATA_NORMALIZED!ER178=0,ER$22=$L$22),VLOOKUP(MASTER_DATA_PROCESSED!$C178,Backend!$Q$9:$T$52,3,FALSE)*ER$187,MASTER_DATA_NORMALIZED!ER178)</f>
        <v>23.737678454711983</v>
      </c>
      <c r="ES178" s="96">
        <f>IF(AND(MASTER_DATA_NORMALIZED!ES178=0,ES$22=$L$22),VLOOKUP(MASTER_DATA_PROCESSED!$C178,Backend!$Q$9:$T$52,3,FALSE)*ES$187,MASTER_DATA_NORMALIZED!ES178)</f>
        <v>0</v>
      </c>
      <c r="ET178" s="96">
        <f>IF(AND(MASTER_DATA_NORMALIZED!ET178=0,ET$22=$L$22),VLOOKUP(MASTER_DATA_PROCESSED!$C178,Backend!$Q$9:$T$52,3,FALSE)*ET$187,MASTER_DATA_NORMALIZED!ET178)</f>
        <v>0</v>
      </c>
      <c r="EU178" s="96">
        <f>IF(AND(MASTER_DATA_NORMALIZED!EU178=0,EU$22=$L$22),VLOOKUP(MASTER_DATA_PROCESSED!$C178,Backend!$Q$9:$T$52,3,FALSE)*EU$187,MASTER_DATA_NORMALIZED!EU178)</f>
        <v>0</v>
      </c>
      <c r="EV178" s="96">
        <f>IF(AND(MASTER_DATA_NORMALIZED!EV178=0,EV$22=$L$22),VLOOKUP(MASTER_DATA_PROCESSED!$C178,Backend!$Q$9:$T$52,3,FALSE)*EV$187,MASTER_DATA_NORMALIZED!EV178)</f>
        <v>23.737678454711983</v>
      </c>
      <c r="EW178" s="96">
        <f>IF(AND(MASTER_DATA_NORMALIZED!EW178=0,EW$22=$L$22),VLOOKUP(MASTER_DATA_PROCESSED!$C178,Backend!$Q$9:$T$52,3,FALSE)*EW$187,MASTER_DATA_NORMALIZED!EW178)</f>
        <v>0</v>
      </c>
      <c r="EX178" s="96">
        <f>IF(AND(MASTER_DATA_NORMALIZED!EX178=0,EX$22=$L$22),VLOOKUP(MASTER_DATA_PROCESSED!$C178,Backend!$Q$9:$T$52,3,FALSE)*EX$187,MASTER_DATA_NORMALIZED!EX178)</f>
        <v>0</v>
      </c>
      <c r="EY178" s="96">
        <f>IF(AND(MASTER_DATA_NORMALIZED!EY178=0,EY$22=$L$22),VLOOKUP(MASTER_DATA_PROCESSED!$C178,Backend!$Q$9:$T$52,3,FALSE)*EY$187,MASTER_DATA_NORMALIZED!EY178)</f>
        <v>0</v>
      </c>
      <c r="EZ178" s="96">
        <f>IF(AND(MASTER_DATA_NORMALIZED!EZ178=0,EZ$22=$L$22),VLOOKUP(MASTER_DATA_PROCESSED!$C178,Backend!$Q$9:$T$52,3,FALSE)*EZ$187,MASTER_DATA_NORMALIZED!EZ178)</f>
        <v>17.338709192308478</v>
      </c>
      <c r="FA178" s="96">
        <f>IF(AND(MASTER_DATA_NORMALIZED!FA178=0,FA$22=$L$22),VLOOKUP(MASTER_DATA_PROCESSED!$C178,Backend!$Q$9:$T$52,3,FALSE)*FA$187,MASTER_DATA_NORMALIZED!FA178)</f>
        <v>0</v>
      </c>
      <c r="FB178" s="96">
        <f>IF(AND(MASTER_DATA_NORMALIZED!FB178=0,FB$22=$L$22),VLOOKUP(MASTER_DATA_PROCESSED!$C178,Backend!$Q$9:$T$52,3,FALSE)*FB$187,MASTER_DATA_NORMALIZED!FB178)</f>
        <v>0</v>
      </c>
      <c r="FC178" s="96">
        <f>IF(AND(MASTER_DATA_NORMALIZED!FC178=0,FC$22=$L$22),VLOOKUP(MASTER_DATA_PROCESSED!$C178,Backend!$Q$9:$T$52,3,FALSE)*FC$187,MASTER_DATA_NORMALIZED!FC178)</f>
        <v>0</v>
      </c>
      <c r="FD178" s="96">
        <f>IF(AND(MASTER_DATA_NORMALIZED!FD178=0,FD$22=$L$22),VLOOKUP(MASTER_DATA_PROCESSED!$C178,Backend!$Q$9:$T$52,3,FALSE)*FD$187,MASTER_DATA_NORMALIZED!FD178)</f>
        <v>16.019828306926854</v>
      </c>
      <c r="FE178" s="96">
        <f>IF(AND(MASTER_DATA_NORMALIZED!FE178=0,FE$22=$L$22),VLOOKUP(MASTER_DATA_PROCESSED!$C178,Backend!$Q$9:$T$52,3,FALSE)*FE$187,MASTER_DATA_NORMALIZED!FE178)</f>
        <v>0</v>
      </c>
      <c r="FF178" s="96">
        <f>IF(AND(MASTER_DATA_NORMALIZED!FF178=0,FF$22=$L$22),VLOOKUP(MASTER_DATA_PROCESSED!$C178,Backend!$Q$9:$T$52,3,FALSE)*FF$187,MASTER_DATA_NORMALIZED!FF178)</f>
        <v>0</v>
      </c>
      <c r="FG178" s="96">
        <f>IF(AND(MASTER_DATA_NORMALIZED!FG178=0,FG$22=$L$22),VLOOKUP(MASTER_DATA_PROCESSED!$C178,Backend!$Q$9:$T$52,3,FALSE)*FG$187,MASTER_DATA_NORMALIZED!FG178)</f>
        <v>0</v>
      </c>
      <c r="FH178" s="96">
        <f>IF(AND(MASTER_DATA_NORMALIZED!FH178=0,FH$22=$L$22),VLOOKUP(MASTER_DATA_PROCESSED!$C178,Backend!$Q$9:$T$52,3,FALSE)*FH$187,MASTER_DATA_NORMALIZED!FH178)</f>
        <v>15.39790863767052</v>
      </c>
      <c r="FI178" s="96">
        <f>IF(AND(MASTER_DATA_NORMALIZED!FI178=0,FI$22=$L$22),VLOOKUP(MASTER_DATA_PROCESSED!$C178,Backend!$Q$9:$T$52,3,FALSE)*FI$187,MASTER_DATA_NORMALIZED!FI178)</f>
        <v>0</v>
      </c>
      <c r="FJ178" s="96">
        <f>IF(AND(MASTER_DATA_NORMALIZED!FJ178=0,FJ$22=$L$22),VLOOKUP(MASTER_DATA_PROCESSED!$C178,Backend!$Q$9:$T$52,3,FALSE)*FJ$187,MASTER_DATA_NORMALIZED!FJ178)</f>
        <v>0</v>
      </c>
      <c r="FK178" s="96">
        <f>IF(AND(MASTER_DATA_NORMALIZED!FK178=0,FK$22=$L$22),VLOOKUP(MASTER_DATA_PROCESSED!$C178,Backend!$Q$9:$T$52,3,FALSE)*FK$187,MASTER_DATA_NORMALIZED!FK178)</f>
        <v>0</v>
      </c>
      <c r="FL178" s="96">
        <f>IF(AND(MASTER_DATA_NORMALIZED!FL178=0,FL$22=$L$22),VLOOKUP(MASTER_DATA_PROCESSED!$C178,Backend!$Q$9:$T$52,3,FALSE)*FL$187,MASTER_DATA_NORMALIZED!FL178)</f>
        <v>30.338372229359109</v>
      </c>
      <c r="FM178" s="96">
        <f>IF(AND(MASTER_DATA_NORMALIZED!FM178=0,FM$22=$L$22),VLOOKUP(MASTER_DATA_PROCESSED!$C178,Backend!$Q$9:$T$52,3,FALSE)*FM$187,MASTER_DATA_NORMALIZED!FM178)</f>
        <v>0</v>
      </c>
      <c r="FN178" s="96">
        <f>IF(AND(MASTER_DATA_NORMALIZED!FN178=0,FN$22=$L$22),VLOOKUP(MASTER_DATA_PROCESSED!$C178,Backend!$Q$9:$T$52,3,FALSE)*FN$187,MASTER_DATA_NORMALIZED!FN178)</f>
        <v>0</v>
      </c>
      <c r="FO178" s="96">
        <f>IF(AND(MASTER_DATA_NORMALIZED!FO178=0,FO$22=$L$22),VLOOKUP(MASTER_DATA_PROCESSED!$C178,Backend!$Q$9:$T$52,3,FALSE)*FO$187,MASTER_DATA_NORMALIZED!FO178)</f>
        <v>0</v>
      </c>
      <c r="FP178" s="96">
        <f>IF(AND(MASTER_DATA_NORMALIZED!FP178=0,FP$22=$L$22),VLOOKUP(MASTER_DATA_PROCESSED!$C178,Backend!$Q$9:$T$52,3,FALSE)*FP$187,MASTER_DATA_NORMALIZED!FP178)</f>
        <v>133.16963610986119</v>
      </c>
      <c r="FQ178" s="96">
        <f>IF(AND(MASTER_DATA_NORMALIZED!FQ178=0,FQ$22=$L$22),VLOOKUP(MASTER_DATA_PROCESSED!$C178,Backend!$Q$9:$T$52,3,FALSE)*FQ$187,MASTER_DATA_NORMALIZED!FQ178)</f>
        <v>0</v>
      </c>
      <c r="FR178" s="96">
        <f>IF(AND(MASTER_DATA_NORMALIZED!FR178=0,FR$22=$L$22),VLOOKUP(MASTER_DATA_PROCESSED!$C178,Backend!$Q$9:$T$52,3,FALSE)*FR$187,MASTER_DATA_NORMALIZED!FR178)</f>
        <v>0</v>
      </c>
      <c r="FS178" s="96">
        <f>IF(AND(MASTER_DATA_NORMALIZED!FS178=0,FS$22=$L$22),VLOOKUP(MASTER_DATA_PROCESSED!$C178,Backend!$Q$9:$T$52,3,FALSE)*FS$187,MASTER_DATA_NORMALIZED!FS178)</f>
        <v>0</v>
      </c>
      <c r="FT178" s="96">
        <f>IF(AND(MASTER_DATA_NORMALIZED!FT178=0,FT$22=$L$22),VLOOKUP(MASTER_DATA_PROCESSED!$C178,Backend!$Q$9:$T$52,3,FALSE)*FT$187,MASTER_DATA_NORMALIZED!FT178)</f>
        <v>115.8518129425855</v>
      </c>
      <c r="FU178" s="96">
        <f>IF(AND(MASTER_DATA_NORMALIZED!FU178=0,FU$22=$L$22),VLOOKUP(MASTER_DATA_PROCESSED!$C178,Backend!$Q$9:$T$52,3,FALSE)*FU$187,MASTER_DATA_NORMALIZED!FU178)</f>
        <v>0</v>
      </c>
      <c r="FV178" s="96">
        <f>IF(AND(MASTER_DATA_NORMALIZED!FV178=0,FV$22=$L$22),VLOOKUP(MASTER_DATA_PROCESSED!$C178,Backend!$Q$9:$T$52,3,FALSE)*FV$187,MASTER_DATA_NORMALIZED!FV178)</f>
        <v>0</v>
      </c>
      <c r="FW178" s="96">
        <f>IF(AND(MASTER_DATA_NORMALIZED!FW178=0,FW$22=$L$22),VLOOKUP(MASTER_DATA_PROCESSED!$C178,Backend!$Q$9:$T$52,3,FALSE)*FW$187,MASTER_DATA_NORMALIZED!FW178)</f>
        <v>0</v>
      </c>
      <c r="FX178" s="96">
        <f>IF(AND(MASTER_DATA_NORMALIZED!FX178=0,FX$22=$L$22),VLOOKUP(MASTER_DATA_PROCESSED!$C178,Backend!$Q$9:$T$52,3,FALSE)*FX$187,MASTER_DATA_NORMALIZED!FX178)</f>
        <v>114.05051005044952</v>
      </c>
      <c r="FY178" s="96">
        <f>IF(AND(MASTER_DATA_NORMALIZED!FY178=0,FY$22=$L$22),VLOOKUP(MASTER_DATA_PROCESSED!$C178,Backend!$Q$9:$T$52,3,FALSE)*FY$187,MASTER_DATA_NORMALIZED!FY178)</f>
        <v>0</v>
      </c>
      <c r="FZ178" s="96">
        <f>IF(AND(MASTER_DATA_NORMALIZED!FZ178=0,FZ$22=$L$22),VLOOKUP(MASTER_DATA_PROCESSED!$C178,Backend!$Q$9:$T$52,3,FALSE)*FZ$187,MASTER_DATA_NORMALIZED!FZ178)</f>
        <v>0</v>
      </c>
      <c r="GA178" s="96">
        <f>IF(AND(MASTER_DATA_NORMALIZED!GA178=0,GA$22=$L$22),VLOOKUP(MASTER_DATA_PROCESSED!$C178,Backend!$Q$9:$T$52,3,FALSE)*GA$187,MASTER_DATA_NORMALIZED!GA178)</f>
        <v>0</v>
      </c>
      <c r="GB178" s="96">
        <f>IF(AND(MASTER_DATA_NORMALIZED!GB178=0,GB$22=$L$22),VLOOKUP(MASTER_DATA_PROCESSED!$C178,Backend!$Q$9:$T$52,3,FALSE)*GB$187,MASTER_DATA_NORMALIZED!GB178)</f>
        <v>118.86932195158653</v>
      </c>
      <c r="GC178" s="96">
        <f>IF(AND(MASTER_DATA_NORMALIZED!GC178=0,GC$22=$L$22),VLOOKUP(MASTER_DATA_PROCESSED!$C178,Backend!$Q$9:$T$52,3,FALSE)*GC$187,MASTER_DATA_NORMALIZED!GC178)</f>
        <v>0</v>
      </c>
      <c r="GD178" s="96">
        <f>IF(AND(MASTER_DATA_NORMALIZED!GD178=0,GD$22=$L$22),VLOOKUP(MASTER_DATA_PROCESSED!$C178,Backend!$Q$9:$T$52,3,FALSE)*GD$187,MASTER_DATA_NORMALIZED!GD178)</f>
        <v>0</v>
      </c>
      <c r="GE178" s="96">
        <f>IF(AND(MASTER_DATA_NORMALIZED!GE178=0,GE$22=$L$22),VLOOKUP(MASTER_DATA_PROCESSED!$C178,Backend!$Q$9:$T$52,3,FALSE)*GE$187,MASTER_DATA_NORMALIZED!GE178)</f>
        <v>0</v>
      </c>
      <c r="GF178" s="96">
        <f>IF(AND(MASTER_DATA_NORMALIZED!GF178=0,GF$22=$L$22),VLOOKUP(MASTER_DATA_PROCESSED!$C178,Backend!$Q$9:$T$52,3,FALSE)*GF$187,MASTER_DATA_NORMALIZED!GF178)</f>
        <v>103.92880346226613</v>
      </c>
      <c r="GG178" s="96">
        <f>IF(AND(MASTER_DATA_NORMALIZED!GG178=0,GG$22=$L$22),VLOOKUP(MASTER_DATA_PROCESSED!$C178,Backend!$Q$9:$T$52,3,FALSE)*GG$187,MASTER_DATA_NORMALIZED!GG178)</f>
        <v>0</v>
      </c>
      <c r="GH178" s="96">
        <f>IF(AND(MASTER_DATA_NORMALIZED!GH178=0,GH$22=$L$22),VLOOKUP(MASTER_DATA_PROCESSED!$C178,Backend!$Q$9:$T$52,3,FALSE)*GH$187,MASTER_DATA_NORMALIZED!GH178)</f>
        <v>0</v>
      </c>
      <c r="GI178" s="96">
        <f>IF(AND(MASTER_DATA_NORMALIZED!GI178=0,GI$22=$L$22),VLOOKUP(MASTER_DATA_PROCESSED!$C178,Backend!$Q$9:$T$52,3,FALSE)*GI$187,MASTER_DATA_NORMALIZED!GI178)</f>
        <v>0</v>
      </c>
      <c r="GJ178" s="96">
        <f>IF(AND(MASTER_DATA_NORMALIZED!GJ178=0,GJ$22=$L$22),VLOOKUP(MASTER_DATA_PROCESSED!$C178,Backend!$Q$9:$T$52,3,FALSE)*GJ$187,MASTER_DATA_NORMALIZED!GJ178)</f>
        <v>102.46098755406675</v>
      </c>
      <c r="GK178" s="96">
        <f>IF(AND(MASTER_DATA_NORMALIZED!GK178=0,GK$22=$L$22),VLOOKUP(MASTER_DATA_PROCESSED!$C178,Backend!$Q$9:$T$52,3,FALSE)*GK$187,MASTER_DATA_NORMALIZED!GK178)</f>
        <v>0</v>
      </c>
      <c r="GL178" s="96">
        <f>IF(AND(MASTER_DATA_NORMALIZED!GL178=0,GL$22=$L$22),VLOOKUP(MASTER_DATA_PROCESSED!$C178,Backend!$Q$9:$T$52,3,FALSE)*GL$187,MASTER_DATA_NORMALIZED!GL178)</f>
        <v>0</v>
      </c>
      <c r="GM178" s="96">
        <f>IF(AND(MASTER_DATA_NORMALIZED!GM178=0,GM$22=$L$22),VLOOKUP(MASTER_DATA_PROCESSED!$C178,Backend!$Q$9:$T$52,3,FALSE)*GM$187,MASTER_DATA_NORMALIZED!GM178)</f>
        <v>0</v>
      </c>
      <c r="GN178" s="96">
        <f>IF(AND(MASTER_DATA_NORMALIZED!GN178=0,GN$22=$L$22),VLOOKUP(MASTER_DATA_PROCESSED!$C178,Backend!$Q$9:$T$52,3,FALSE)*GN$187,MASTER_DATA_NORMALIZED!GN178)</f>
        <v>74.604003886482587</v>
      </c>
      <c r="GO178" s="96">
        <f>IF(AND(MASTER_DATA_NORMALIZED!GO178=0,GO$22=$L$22),VLOOKUP(MASTER_DATA_PROCESSED!$C178,Backend!$Q$9:$T$52,3,FALSE)*GO$187,MASTER_DATA_NORMALIZED!GO178)</f>
        <v>0</v>
      </c>
      <c r="GP178" s="96">
        <f>IF(AND(MASTER_DATA_NORMALIZED!GP178=0,GP$22=$L$22),VLOOKUP(MASTER_DATA_PROCESSED!$C178,Backend!$Q$9:$T$52,3,FALSE)*GP$187,MASTER_DATA_NORMALIZED!GP178)</f>
        <v>0</v>
      </c>
      <c r="GQ178" s="96">
        <f>IF(AND(MASTER_DATA_NORMALIZED!GQ178=0,GQ$22=$L$22),VLOOKUP(MASTER_DATA_PROCESSED!$C178,Backend!$Q$9:$T$52,3,FALSE)*GQ$187,MASTER_DATA_NORMALIZED!GQ178)</f>
        <v>0</v>
      </c>
      <c r="GR178" s="96">
        <f>IF(AND(MASTER_DATA_NORMALIZED!GR178=0,GR$22=$L$22),VLOOKUP(MASTER_DATA_PROCESSED!$C178,Backend!$Q$9:$T$52,3,FALSE)*GR$187,MASTER_DATA_NORMALIZED!GR178)</f>
        <v>60.689475116663438</v>
      </c>
      <c r="GS178" s="96">
        <f>IF(AND(MASTER_DATA_NORMALIZED!GS178=0,GS$22=$L$22),VLOOKUP(MASTER_DATA_PROCESSED!$C178,Backend!$Q$9:$T$52,3,FALSE)*GS$187,MASTER_DATA_NORMALIZED!GS178)</f>
        <v>0</v>
      </c>
      <c r="GT178" s="96">
        <f>IF(AND(MASTER_DATA_NORMALIZED!GT178=0,GT$22=$L$22),VLOOKUP(MASTER_DATA_PROCESSED!$C178,Backend!$Q$9:$T$52,3,FALSE)*GT$187,MASTER_DATA_NORMALIZED!GT178)</f>
        <v>0</v>
      </c>
      <c r="GU178" s="96">
        <f>IF(AND(MASTER_DATA_NORMALIZED!GU178=0,GU$22=$L$22),VLOOKUP(MASTER_DATA_PROCESSED!$C178,Backend!$Q$9:$T$52,3,FALSE)*GU$187,MASTER_DATA_NORMALIZED!GU178)</f>
        <v>0</v>
      </c>
      <c r="GV178" s="96">
        <f>IF(AND(MASTER_DATA_NORMALIZED!GV178=0,GV$22=$L$22),VLOOKUP(MASTER_DATA_PROCESSED!$C178,Backend!$Q$9:$T$52,3,FALSE)*GV$187,MASTER_DATA_NORMALIZED!GV178)</f>
        <v>59.088622963402941</v>
      </c>
      <c r="GW178" s="96" t="e">
        <f>IF(AND(MASTER_DATA_NORMALIZED!GW178=0,GW$22=$L$22),VLOOKUP(MASTER_DATA_PROCESSED!$C178,Backend!$Q$9:$T$52,3,FALSE)*GW$187,MASTER_DATA_NORMALIZED!GW178)</f>
        <v>#REF!</v>
      </c>
      <c r="GX178" s="96" t="e">
        <f>IF(AND(MASTER_DATA_NORMALIZED!GX178=0,GX$22=$L$22),VLOOKUP(MASTER_DATA_PROCESSED!$C178,Backend!$Q$9:$T$52,3,FALSE)*GX$187,MASTER_DATA_NORMALIZED!GX178)</f>
        <v>#REF!</v>
      </c>
      <c r="GY178" s="96" t="e">
        <f>IF(AND(MASTER_DATA_NORMALIZED!GY178=0,GY$22=$L$22),VLOOKUP(MASTER_DATA_PROCESSED!$C178,Backend!$Q$9:$T$52,3,FALSE)*GY$187,MASTER_DATA_NORMALIZED!GY178)</f>
        <v>#REF!</v>
      </c>
    </row>
    <row r="179" spans="2:207" s="25" customFormat="1" ht="17.25" hidden="1" outlineLevel="1" x14ac:dyDescent="0.3">
      <c r="B179" s="183">
        <f t="shared" si="21"/>
        <v>50</v>
      </c>
      <c r="C179" s="51">
        <f t="shared" si="15"/>
        <v>53</v>
      </c>
      <c r="D179" s="75"/>
      <c r="E179" s="51">
        <v>53</v>
      </c>
      <c r="F179" s="51"/>
      <c r="G179" s="76"/>
      <c r="H179" s="37" t="s">
        <v>179</v>
      </c>
      <c r="I179" s="96">
        <f>IF(AND(MASTER_DATA_NORMALIZED!I179=0,I$22=$L$22),VLOOKUP(MASTER_DATA_PROCESSED!$C179,Backend!$Q$9:$T$52,3,FALSE),MASTER_DATA_NORMALIZED!I179)</f>
        <v>0</v>
      </c>
      <c r="J179" s="96">
        <f>IF(AND(MASTER_DATA_NORMALIZED!J179=0,J$22=$L$22),VLOOKUP(MASTER_DATA_PROCESSED!$C179,Backend!$Q$9:$T$52,3,FALSE),MASTER_DATA_NORMALIZED!J179)</f>
        <v>0</v>
      </c>
      <c r="K179" s="96">
        <f>IF(AND(MASTER_DATA_NORMALIZED!K179=0,K$22=$L$22),VLOOKUP(MASTER_DATA_PROCESSED!$C179,Backend!$Q$9:$T$52,3,FALSE),MASTER_DATA_NORMALIZED!K179)</f>
        <v>0</v>
      </c>
      <c r="L179" s="96">
        <f>IF(AND(MASTER_DATA_NORMALIZED!L179=0,L$22=$L$22),VLOOKUP(MASTER_DATA_PROCESSED!$C179,Backend!$Q$9:$T$52,3,FALSE),MASTER_DATA_NORMALIZED!L179)</f>
        <v>0</v>
      </c>
      <c r="M179" s="96">
        <f>IF(AND(MASTER_DATA_NORMALIZED!M179=0,M$22=$L$22),VLOOKUP(MASTER_DATA_PROCESSED!$C179,Backend!$Q$9:$T$52,3,FALSE),MASTER_DATA_NORMALIZED!M179)</f>
        <v>0</v>
      </c>
      <c r="N179" s="96">
        <f>IF(AND(MASTER_DATA_NORMALIZED!N179=0,N$22=$L$22),VLOOKUP(MASTER_DATA_PROCESSED!$C179,Backend!$Q$9:$T$52,3,FALSE),MASTER_DATA_NORMALIZED!N179)</f>
        <v>0</v>
      </c>
      <c r="O179" s="96">
        <f>IF(AND(MASTER_DATA_NORMALIZED!O179=0,O$22=$L$22),VLOOKUP(MASTER_DATA_PROCESSED!$C179,Backend!$Q$9:$T$52,3,FALSE),MASTER_DATA_NORMALIZED!O179)</f>
        <v>0</v>
      </c>
      <c r="P179" s="96">
        <f>IF(AND(MASTER_DATA_NORMALIZED!P179=0,P$22=$L$22),VLOOKUP(MASTER_DATA_PROCESSED!$C179,Backend!$Q$9:$T$52,3,FALSE),MASTER_DATA_NORMALIZED!P179)</f>
        <v>0</v>
      </c>
      <c r="Q179" s="96">
        <f>IF(AND(MASTER_DATA_NORMALIZED!Q179=0,Q$22=$L$22),VLOOKUP(MASTER_DATA_PROCESSED!$C179,Backend!$Q$9:$T$52,3,FALSE),MASTER_DATA_NORMALIZED!Q179)</f>
        <v>0</v>
      </c>
      <c r="R179" s="96">
        <f>IF(AND(MASTER_DATA_NORMALIZED!R179=0,R$22=$L$22),VLOOKUP(MASTER_DATA_PROCESSED!$C179,Backend!$Q$9:$T$52,3,FALSE),MASTER_DATA_NORMALIZED!R179)</f>
        <v>0</v>
      </c>
      <c r="S179" s="96">
        <f>IF(AND(MASTER_DATA_NORMALIZED!S179=0,S$22=$L$22),VLOOKUP(MASTER_DATA_PROCESSED!$C179,Backend!$Q$9:$T$52,3,FALSE),MASTER_DATA_NORMALIZED!S179)</f>
        <v>0</v>
      </c>
      <c r="T179" s="96">
        <f>IF(AND(MASTER_DATA_NORMALIZED!T179=0,T$22=$L$22),VLOOKUP(MASTER_DATA_PROCESSED!$C179,Backend!$Q$9:$T$52,3,FALSE),MASTER_DATA_NORMALIZED!T179)</f>
        <v>0</v>
      </c>
      <c r="U179" s="96">
        <f>IF(AND(MASTER_DATA_NORMALIZED!U179=0,U$22=$L$22),VLOOKUP(MASTER_DATA_PROCESSED!$C179,Backend!$Q$9:$T$52,3,FALSE),MASTER_DATA_NORMALIZED!U179)</f>
        <v>0</v>
      </c>
      <c r="V179" s="96">
        <f>IF(AND(MASTER_DATA_NORMALIZED!V179=0,V$22=$L$22),VLOOKUP(MASTER_DATA_PROCESSED!$C179,Backend!$Q$9:$T$52,3,FALSE),MASTER_DATA_NORMALIZED!V179)</f>
        <v>0</v>
      </c>
      <c r="W179" s="96">
        <f>IF(AND(MASTER_DATA_NORMALIZED!W179=0,W$22=$L$22),VLOOKUP(MASTER_DATA_PROCESSED!$C179,Backend!$Q$9:$T$52,3,FALSE),MASTER_DATA_NORMALIZED!W179)</f>
        <v>0</v>
      </c>
      <c r="X179" s="96">
        <f>IF(AND(MASTER_DATA_NORMALIZED!X179=0,X$22=$L$22),VLOOKUP(MASTER_DATA_PROCESSED!$C179,Backend!$Q$9:$T$52,3,FALSE),MASTER_DATA_NORMALIZED!X179)</f>
        <v>0</v>
      </c>
      <c r="Y179" s="96">
        <f>IF(AND(MASTER_DATA_NORMALIZED!Y179=0,Y$22=$L$22),VLOOKUP(MASTER_DATA_PROCESSED!$C179,Backend!$Q$9:$T$52,3,FALSE),MASTER_DATA_NORMALIZED!Y179)</f>
        <v>0</v>
      </c>
      <c r="Z179" s="96">
        <f>IF(AND(MASTER_DATA_NORMALIZED!Z179=0,Z$22=$L$22),VLOOKUP(MASTER_DATA_PROCESSED!$C179,Backend!$Q$9:$T$52,3,FALSE),MASTER_DATA_NORMALIZED!Z179)</f>
        <v>0</v>
      </c>
      <c r="AA179" s="96">
        <f>IF(AND(MASTER_DATA_NORMALIZED!AA179=0,AA$22=$L$22),VLOOKUP(MASTER_DATA_PROCESSED!$C179,Backend!$Q$9:$T$52,3,FALSE),MASTER_DATA_NORMALIZED!AA179)</f>
        <v>0</v>
      </c>
      <c r="AB179" s="96">
        <f>IF(AND(MASTER_DATA_NORMALIZED!AB179=0,AB$22=$L$22),VLOOKUP(MASTER_DATA_PROCESSED!$C179,Backend!$Q$9:$T$52,3,FALSE),MASTER_DATA_NORMALIZED!AB179)</f>
        <v>0</v>
      </c>
      <c r="AC179" s="96">
        <f>IF(AND(MASTER_DATA_NORMALIZED!AC179=0,AC$22=$L$22),VLOOKUP(MASTER_DATA_PROCESSED!$C179,Backend!$Q$9:$T$52,3,FALSE),MASTER_DATA_NORMALIZED!AC179)</f>
        <v>0</v>
      </c>
      <c r="AD179" s="96">
        <f>IF(AND(MASTER_DATA_NORMALIZED!AD179=0,AD$22=$L$22),VLOOKUP(MASTER_DATA_PROCESSED!$C179,Backend!$Q$9:$T$52,3,FALSE),MASTER_DATA_NORMALIZED!AD179)</f>
        <v>0</v>
      </c>
      <c r="AE179" s="96">
        <f>IF(AND(MASTER_DATA_NORMALIZED!AE179=0,AE$22=$L$22),VLOOKUP(MASTER_DATA_PROCESSED!$C179,Backend!$Q$9:$T$52,3,FALSE),MASTER_DATA_NORMALIZED!AE179)</f>
        <v>0</v>
      </c>
      <c r="AF179" s="96">
        <f>IF(AND(MASTER_DATA_NORMALIZED!AF179=0,AF$22=$L$22),VLOOKUP(MASTER_DATA_PROCESSED!$C179,Backend!$Q$9:$T$52,3,FALSE),MASTER_DATA_NORMALIZED!AF179)</f>
        <v>0</v>
      </c>
      <c r="AG179" s="96">
        <f>IF(AND(MASTER_DATA_NORMALIZED!AG179=0,AG$22=$L$22),VLOOKUP(MASTER_DATA_PROCESSED!$C179,Backend!$Q$9:$T$52,3,FALSE),MASTER_DATA_NORMALIZED!AG179)</f>
        <v>0</v>
      </c>
      <c r="AH179" s="96">
        <f>IF(AND(MASTER_DATA_NORMALIZED!AH179=0,AH$22=$L$22),VLOOKUP(MASTER_DATA_PROCESSED!$C179,Backend!$Q$9:$T$52,3,FALSE),MASTER_DATA_NORMALIZED!AH179)</f>
        <v>0</v>
      </c>
      <c r="AI179" s="96">
        <f>IF(AND(MASTER_DATA_NORMALIZED!AI179=0,AI$22=$L$22),VLOOKUP(MASTER_DATA_PROCESSED!$C179,Backend!$Q$9:$T$52,3,FALSE),MASTER_DATA_NORMALIZED!AI179)</f>
        <v>0</v>
      </c>
      <c r="AJ179" s="96">
        <f>IF(AND(MASTER_DATA_NORMALIZED!AJ179=0,AJ$22=$L$22),VLOOKUP(MASTER_DATA_PROCESSED!$C179,Backend!$Q$9:$T$52,3,FALSE),MASTER_DATA_NORMALIZED!AJ179)</f>
        <v>0</v>
      </c>
      <c r="AK179" s="96">
        <f>IF(AND(MASTER_DATA_NORMALIZED!AK179=0,AK$22=$L$22),VLOOKUP(MASTER_DATA_PROCESSED!$C179,Backend!$Q$9:$T$52,3,FALSE),MASTER_DATA_NORMALIZED!AK179)</f>
        <v>0</v>
      </c>
      <c r="AL179" s="96">
        <f>IF(AND(MASTER_DATA_NORMALIZED!AL179=0,AL$22=$L$22),VLOOKUP(MASTER_DATA_PROCESSED!$C179,Backend!$Q$9:$T$52,3,FALSE),MASTER_DATA_NORMALIZED!AL179)</f>
        <v>0</v>
      </c>
      <c r="AM179" s="96">
        <f>IF(AND(MASTER_DATA_NORMALIZED!AM179=0,AM$22=$L$22),VLOOKUP(MASTER_DATA_PROCESSED!$C179,Backend!$Q$9:$T$52,3,FALSE),MASTER_DATA_NORMALIZED!AM179)</f>
        <v>0</v>
      </c>
      <c r="AN179" s="96">
        <f>IF(AND(MASTER_DATA_NORMALIZED!AN179=0,AN$22=$L$22),VLOOKUP(MASTER_DATA_PROCESSED!$C179,Backend!$Q$9:$T$52,3,FALSE),MASTER_DATA_NORMALIZED!AN179)</f>
        <v>0</v>
      </c>
      <c r="AO179" s="96">
        <f>IF(AND(MASTER_DATA_NORMALIZED!AO179=0,AO$22=$L$22),VLOOKUP(MASTER_DATA_PROCESSED!$C179,Backend!$Q$9:$T$52,3,FALSE),MASTER_DATA_NORMALIZED!AO179)</f>
        <v>0</v>
      </c>
      <c r="AP179" s="96">
        <f>IF(AND(MASTER_DATA_NORMALIZED!AP179=0,AP$22=$L$22),VLOOKUP(MASTER_DATA_PROCESSED!$C179,Backend!$Q$9:$T$52,3,FALSE),MASTER_DATA_NORMALIZED!AP179)</f>
        <v>0</v>
      </c>
      <c r="AQ179" s="96">
        <f>IF(AND(MASTER_DATA_NORMALIZED!AQ179=0,AQ$22=$L$22),VLOOKUP(MASTER_DATA_PROCESSED!$C179,Backend!$Q$9:$T$52,3,FALSE),MASTER_DATA_NORMALIZED!AQ179)</f>
        <v>0</v>
      </c>
      <c r="AR179" s="96">
        <f>IF(AND(MASTER_DATA_NORMALIZED!AR179=0,AR$22=$L$22),VLOOKUP(MASTER_DATA_PROCESSED!$C179,Backend!$Q$9:$T$52,3,FALSE),MASTER_DATA_NORMALIZED!AR179)</f>
        <v>0</v>
      </c>
      <c r="AS179" s="96">
        <f>IF(AND(MASTER_DATA_NORMALIZED!AS179=0,AS$22=$L$22),VLOOKUP(MASTER_DATA_PROCESSED!$C179,Backend!$Q$9:$T$52,3,FALSE),MASTER_DATA_NORMALIZED!AS179)</f>
        <v>0</v>
      </c>
      <c r="AT179" s="96">
        <f>IF(AND(MASTER_DATA_NORMALIZED!AT179=0,AT$22=$L$22),VLOOKUP(MASTER_DATA_PROCESSED!$C179,Backend!$Q$9:$T$52,3,FALSE),MASTER_DATA_NORMALIZED!AT179)</f>
        <v>0</v>
      </c>
      <c r="AU179" s="96">
        <f>IF(AND(MASTER_DATA_NORMALIZED!AU179=0,AU$22=$L$22),VLOOKUP(MASTER_DATA_PROCESSED!$C179,Backend!$Q$9:$T$52,3,FALSE),MASTER_DATA_NORMALIZED!AU179)</f>
        <v>0</v>
      </c>
      <c r="AV179" s="96">
        <f>IF(AND(MASTER_DATA_NORMALIZED!AV179=0,AV$22=$L$22),VLOOKUP(MASTER_DATA_PROCESSED!$C179,Backend!$Q$9:$T$52,3,FALSE),MASTER_DATA_NORMALIZED!AV179)</f>
        <v>0</v>
      </c>
      <c r="AW179" s="96">
        <f>IF(AND(MASTER_DATA_NORMALIZED!AW179=0,AW$22=$L$22),VLOOKUP(MASTER_DATA_PROCESSED!$C179,Backend!$Q$9:$T$52,3,FALSE),MASTER_DATA_NORMALIZED!AW179)</f>
        <v>0</v>
      </c>
      <c r="AX179" s="96">
        <f>IF(AND(MASTER_DATA_NORMALIZED!AX179=0,AX$22=$L$22),VLOOKUP(MASTER_DATA_PROCESSED!$C179,Backend!$Q$9:$T$52,3,FALSE),MASTER_DATA_NORMALIZED!AX179)</f>
        <v>0</v>
      </c>
      <c r="AY179" s="96">
        <f>IF(AND(MASTER_DATA_NORMALIZED!AY179=0,AY$22=$L$22),VLOOKUP(MASTER_DATA_PROCESSED!$C179,Backend!$Q$9:$T$52,3,FALSE),MASTER_DATA_NORMALIZED!AY179)</f>
        <v>0</v>
      </c>
      <c r="AZ179" s="96">
        <f>IF(AND(MASTER_DATA_NORMALIZED!AZ179=0,AZ$22=$L$22),VLOOKUP(MASTER_DATA_PROCESSED!$C179,Backend!$Q$9:$T$52,3,FALSE),MASTER_DATA_NORMALIZED!AZ179)</f>
        <v>0</v>
      </c>
      <c r="BA179" s="96">
        <f>IF(AND(MASTER_DATA_NORMALIZED!BA179=0,BA$22=$L$22),VLOOKUP(MASTER_DATA_PROCESSED!$C179,Backend!$Q$9:$T$52,3,FALSE),MASTER_DATA_NORMALIZED!BA179)</f>
        <v>0</v>
      </c>
      <c r="BB179" s="96">
        <f>IF(AND(MASTER_DATA_NORMALIZED!BB179=0,BB$22=$L$22),VLOOKUP(MASTER_DATA_PROCESSED!$C179,Backend!$Q$9:$T$52,3,FALSE),MASTER_DATA_NORMALIZED!BB179)</f>
        <v>0</v>
      </c>
      <c r="BC179" s="96">
        <f>IF(AND(MASTER_DATA_NORMALIZED!BC179=0,BC$22=$L$22),VLOOKUP(MASTER_DATA_PROCESSED!$C179,Backend!$Q$9:$T$52,3,FALSE),MASTER_DATA_NORMALIZED!BC179)</f>
        <v>0</v>
      </c>
      <c r="BD179" s="96">
        <f>IF(AND(MASTER_DATA_NORMALIZED!BD179=0,BD$22=$L$22),VLOOKUP(MASTER_DATA_PROCESSED!$C179,Backend!$Q$9:$T$52,3,FALSE),MASTER_DATA_NORMALIZED!BD179)</f>
        <v>0</v>
      </c>
      <c r="BE179" s="96">
        <f>IF(AND(MASTER_DATA_NORMALIZED!BE179=0,BE$22=$L$22),VLOOKUP(MASTER_DATA_PROCESSED!$C179,Backend!$Q$9:$T$52,3,FALSE),MASTER_DATA_NORMALIZED!BE179)</f>
        <v>0</v>
      </c>
      <c r="BF179" s="96">
        <f>IF(AND(MASTER_DATA_NORMALIZED!BF179=0,BF$22=$L$22),VLOOKUP(MASTER_DATA_PROCESSED!$C179,Backend!$Q$9:$T$52,3,FALSE),MASTER_DATA_NORMALIZED!BF179)</f>
        <v>0</v>
      </c>
      <c r="BG179" s="96">
        <f>IF(AND(MASTER_DATA_NORMALIZED!BG179=0,BG$22=$L$22),VLOOKUP(MASTER_DATA_PROCESSED!$C179,Backend!$Q$9:$T$52,3,FALSE),MASTER_DATA_NORMALIZED!BG179)</f>
        <v>0</v>
      </c>
      <c r="BH179" s="96">
        <f>IF(AND(MASTER_DATA_NORMALIZED!BH179=0,BH$22=$L$22),VLOOKUP(MASTER_DATA_PROCESSED!$C179,Backend!$Q$9:$T$52,3,FALSE),MASTER_DATA_NORMALIZED!BH179)</f>
        <v>0</v>
      </c>
      <c r="BI179" s="96">
        <f>IF(AND(MASTER_DATA_NORMALIZED!BI179=0,BI$22=$L$22),VLOOKUP(MASTER_DATA_PROCESSED!$C179,Backend!$Q$9:$T$52,3,FALSE),MASTER_DATA_NORMALIZED!BI179)</f>
        <v>0</v>
      </c>
      <c r="BJ179" s="96">
        <f>IF(AND(MASTER_DATA_NORMALIZED!BJ179=0,BJ$22=$L$22),VLOOKUP(MASTER_DATA_PROCESSED!$C179,Backend!$Q$9:$T$52,3,FALSE),MASTER_DATA_NORMALIZED!BJ179)</f>
        <v>0</v>
      </c>
      <c r="BK179" s="96">
        <f>IF(AND(MASTER_DATA_NORMALIZED!BK179=0,BK$22=$L$22),VLOOKUP(MASTER_DATA_PROCESSED!$C179,Backend!$Q$9:$T$52,3,FALSE),MASTER_DATA_NORMALIZED!BK179)</f>
        <v>0</v>
      </c>
      <c r="BL179" s="96">
        <f>IF(AND(MASTER_DATA_NORMALIZED!BL179=0,BL$22=$L$22),VLOOKUP(MASTER_DATA_PROCESSED!$C179,Backend!$Q$9:$T$52,3,FALSE),MASTER_DATA_NORMALIZED!BL179)</f>
        <v>0</v>
      </c>
      <c r="BM179" s="96">
        <f>IF(AND(MASTER_DATA_NORMALIZED!BM179=0,BM$22=$L$22),VLOOKUP(MASTER_DATA_PROCESSED!$C179,Backend!$Q$9:$T$52,3,FALSE),MASTER_DATA_NORMALIZED!BM179)</f>
        <v>0</v>
      </c>
      <c r="BN179" s="96">
        <f>IF(AND(MASTER_DATA_NORMALIZED!BN179=0,BN$22=$L$22),VLOOKUP(MASTER_DATA_PROCESSED!$C179,Backend!$Q$9:$T$52,3,FALSE),MASTER_DATA_NORMALIZED!BN179)</f>
        <v>0</v>
      </c>
      <c r="BO179" s="96">
        <f>IF(AND(MASTER_DATA_NORMALIZED!BO179=0,BO$22=$L$22),VLOOKUP(MASTER_DATA_PROCESSED!$C179,Backend!$Q$9:$T$52,3,FALSE),MASTER_DATA_NORMALIZED!BO179)</f>
        <v>0</v>
      </c>
      <c r="BP179" s="96">
        <f>IF(AND(MASTER_DATA_NORMALIZED!BP179=0,BP$22=$L$22),VLOOKUP(MASTER_DATA_PROCESSED!$C179,Backend!$Q$9:$T$52,3,FALSE),MASTER_DATA_NORMALIZED!BP179)</f>
        <v>0</v>
      </c>
      <c r="BQ179" s="96">
        <f>IF(AND(MASTER_DATA_NORMALIZED!BQ179=0,BQ$22=$L$22),VLOOKUP(MASTER_DATA_PROCESSED!$C179,Backend!$Q$9:$T$52,3,FALSE),MASTER_DATA_NORMALIZED!BQ179)</f>
        <v>0</v>
      </c>
      <c r="BR179" s="96">
        <f>IF(AND(MASTER_DATA_NORMALIZED!BR179=0,BR$22=$L$22),VLOOKUP(MASTER_DATA_PROCESSED!$C179,Backend!$Q$9:$T$52,3,FALSE),MASTER_DATA_NORMALIZED!BR179)</f>
        <v>0</v>
      </c>
      <c r="BS179" s="96">
        <f>IF(AND(MASTER_DATA_NORMALIZED!BS179=0,BS$22=$L$22),VLOOKUP(MASTER_DATA_PROCESSED!$C179,Backend!$Q$9:$T$52,3,FALSE),MASTER_DATA_NORMALIZED!BS179)</f>
        <v>0</v>
      </c>
      <c r="BT179" s="96">
        <f>IF(AND(MASTER_DATA_NORMALIZED!BT179=0,BT$22=$L$22),VLOOKUP(MASTER_DATA_PROCESSED!$C179,Backend!$Q$9:$T$52,3,FALSE),MASTER_DATA_NORMALIZED!BT179)</f>
        <v>0</v>
      </c>
      <c r="BU179" s="96">
        <f>IF(AND(MASTER_DATA_NORMALIZED!BU179=0,BU$22=$L$22),VLOOKUP(MASTER_DATA_PROCESSED!$C179,Backend!$Q$9:$T$52,3,FALSE),MASTER_DATA_NORMALIZED!BU179)</f>
        <v>0</v>
      </c>
      <c r="BV179" s="96">
        <f>IF(AND(MASTER_DATA_NORMALIZED!BV179=0,BV$22=$L$22),VLOOKUP(MASTER_DATA_PROCESSED!$C179,Backend!$Q$9:$T$52,3,FALSE),MASTER_DATA_NORMALIZED!BV179)</f>
        <v>0</v>
      </c>
      <c r="BW179" s="96">
        <f>IF(AND(MASTER_DATA_NORMALIZED!BW179=0,BW$22=$L$22),VLOOKUP(MASTER_DATA_PROCESSED!$C179,Backend!$Q$9:$T$52,3,FALSE),MASTER_DATA_NORMALIZED!BW179)</f>
        <v>0</v>
      </c>
      <c r="BX179" s="96">
        <f>IF(AND(MASTER_DATA_NORMALIZED!BX179=0,BX$22=$L$22),VLOOKUP(MASTER_DATA_PROCESSED!$C179,Backend!$Q$9:$T$52,3,FALSE),MASTER_DATA_NORMALIZED!BX179)</f>
        <v>0</v>
      </c>
      <c r="BY179" s="96">
        <f>IF(AND(MASTER_DATA_NORMALIZED!BY179=0,BY$22=$L$22),VLOOKUP(MASTER_DATA_PROCESSED!$C179,Backend!$Q$9:$T$52,3,FALSE),MASTER_DATA_NORMALIZED!BY179)</f>
        <v>0</v>
      </c>
      <c r="BZ179" s="96">
        <f>IF(AND(MASTER_DATA_NORMALIZED!BZ179=0,BZ$22=$L$22),VLOOKUP(MASTER_DATA_PROCESSED!$C179,Backend!$Q$9:$T$52,3,FALSE),MASTER_DATA_NORMALIZED!BZ179)</f>
        <v>0</v>
      </c>
      <c r="CA179" s="96">
        <f>IF(AND(MASTER_DATA_NORMALIZED!CA179=0,CA$22=$L$22),VLOOKUP(MASTER_DATA_PROCESSED!$C179,Backend!$Q$9:$T$52,3,FALSE),MASTER_DATA_NORMALIZED!CA179)</f>
        <v>0</v>
      </c>
      <c r="CB179" s="96">
        <f>IF(AND(MASTER_DATA_NORMALIZED!CB179=0,CB$22=$L$22),VLOOKUP(MASTER_DATA_PROCESSED!$C179,Backend!$Q$9:$T$52,3,FALSE),MASTER_DATA_NORMALIZED!CB179)</f>
        <v>0</v>
      </c>
      <c r="CC179" s="96">
        <f>IF(AND(MASTER_DATA_NORMALIZED!CC179=0,CC$22=$L$22),VLOOKUP(MASTER_DATA_PROCESSED!$C179,Backend!$Q$9:$T$52,3,FALSE),MASTER_DATA_NORMALIZED!CC179)</f>
        <v>0</v>
      </c>
      <c r="CD179" s="96">
        <f>IF(AND(MASTER_DATA_NORMALIZED!CD179=0,CD$22=$L$22),VLOOKUP(MASTER_DATA_PROCESSED!$C179,Backend!$Q$9:$T$52,3,FALSE),MASTER_DATA_NORMALIZED!CD179)</f>
        <v>0</v>
      </c>
      <c r="CE179" s="96">
        <f>IF(AND(MASTER_DATA_NORMALIZED!CE179=0,CE$22=$L$22),VLOOKUP(MASTER_DATA_PROCESSED!$C179,Backend!$Q$9:$T$52,3,FALSE),MASTER_DATA_NORMALIZED!CE179)</f>
        <v>0</v>
      </c>
      <c r="CF179" s="96">
        <f>IF(AND(MASTER_DATA_NORMALIZED!CF179=0,CF$22=$L$22),VLOOKUP(MASTER_DATA_PROCESSED!$C179,Backend!$Q$9:$T$52,3,FALSE),MASTER_DATA_NORMALIZED!CF179)</f>
        <v>0</v>
      </c>
      <c r="CG179" s="96">
        <f>IF(AND(MASTER_DATA_NORMALIZED!CG179=0,CG$22=$L$22),VLOOKUP(MASTER_DATA_PROCESSED!$C179,Backend!$Q$9:$T$52,3,FALSE),MASTER_DATA_NORMALIZED!CG179)</f>
        <v>0</v>
      </c>
      <c r="CH179" s="96">
        <f>IF(AND(MASTER_DATA_NORMALIZED!CH179=0,CH$22=$L$22),VLOOKUP(MASTER_DATA_PROCESSED!$C179,Backend!$Q$9:$T$52,3,FALSE),MASTER_DATA_NORMALIZED!CH179)</f>
        <v>0</v>
      </c>
      <c r="CI179" s="96">
        <f>IF(AND(MASTER_DATA_NORMALIZED!CI179=0,CI$22=$L$22),VLOOKUP(MASTER_DATA_PROCESSED!$C179,Backend!$Q$9:$T$52,3,FALSE),MASTER_DATA_NORMALIZED!CI179)</f>
        <v>0</v>
      </c>
      <c r="CJ179" s="96">
        <f>IF(AND(MASTER_DATA_NORMALIZED!CJ179=0,CJ$22=$L$22),VLOOKUP(MASTER_DATA_PROCESSED!$C179,Backend!$Q$9:$T$52,3,FALSE),MASTER_DATA_NORMALIZED!CJ179)</f>
        <v>0</v>
      </c>
      <c r="CK179" s="96">
        <f>IF(AND(MASTER_DATA_NORMALIZED!CK179=0,CK$22=$L$22),VLOOKUP(MASTER_DATA_PROCESSED!$C179,Backend!$Q$9:$T$52,3,FALSE),MASTER_DATA_NORMALIZED!CK179)</f>
        <v>0</v>
      </c>
      <c r="CL179" s="96">
        <f>IF(AND(MASTER_DATA_NORMALIZED!CL179=0,CL$22=$L$22),VLOOKUP(MASTER_DATA_PROCESSED!$C179,Backend!$Q$9:$T$52,3,FALSE),MASTER_DATA_NORMALIZED!CL179)</f>
        <v>0</v>
      </c>
      <c r="CM179" s="96">
        <f>IF(AND(MASTER_DATA_NORMALIZED!CM179=0,CM$22=$L$22),VLOOKUP(MASTER_DATA_PROCESSED!$C179,Backend!$Q$9:$T$52,3,FALSE),MASTER_DATA_NORMALIZED!CM179)</f>
        <v>0</v>
      </c>
      <c r="CN179" s="96">
        <f>IF(AND(MASTER_DATA_NORMALIZED!CN179=0,CN$22=$L$22),VLOOKUP(MASTER_DATA_PROCESSED!$C179,Backend!$Q$9:$T$52,3,FALSE),MASTER_DATA_NORMALIZED!CN179)</f>
        <v>0</v>
      </c>
      <c r="CO179" s="96">
        <f>IF(AND(MASTER_DATA_NORMALIZED!CO179=0,CO$22=$L$22),VLOOKUP(MASTER_DATA_PROCESSED!$C179,Backend!$Q$9:$T$52,3,FALSE),MASTER_DATA_NORMALIZED!CO179)</f>
        <v>0</v>
      </c>
      <c r="CP179" s="96">
        <f>IF(AND(MASTER_DATA_NORMALIZED!CP179=0,CP$22=$L$22),VLOOKUP(MASTER_DATA_PROCESSED!$C179,Backend!$Q$9:$T$52,3,FALSE),MASTER_DATA_NORMALIZED!CP179)</f>
        <v>0</v>
      </c>
      <c r="CQ179" s="96">
        <f>IF(AND(MASTER_DATA_NORMALIZED!CQ179=0,CQ$22=$L$22),VLOOKUP(MASTER_DATA_PROCESSED!$C179,Backend!$Q$9:$T$52,3,FALSE),MASTER_DATA_NORMALIZED!CQ179)</f>
        <v>0</v>
      </c>
      <c r="CR179" s="96">
        <f>IF(AND(MASTER_DATA_NORMALIZED!CR179=0,CR$22=$L$22),VLOOKUP(MASTER_DATA_PROCESSED!$C179,Backend!$Q$9:$T$52,3,FALSE),MASTER_DATA_NORMALIZED!CR179)</f>
        <v>0</v>
      </c>
      <c r="CS179" s="96">
        <f>IF(AND(MASTER_DATA_NORMALIZED!CS179=0,CS$22=$L$22),VLOOKUP(MASTER_DATA_PROCESSED!$C179,Backend!$Q$9:$T$52,3,FALSE),MASTER_DATA_NORMALIZED!CS179)</f>
        <v>0</v>
      </c>
      <c r="CT179" s="96">
        <f>IF(AND(MASTER_DATA_NORMALIZED!CT179=0,CT$22=$L$22),VLOOKUP(MASTER_DATA_PROCESSED!$C179,Backend!$Q$9:$T$52,3,FALSE),MASTER_DATA_NORMALIZED!CT179)</f>
        <v>0</v>
      </c>
      <c r="CU179" s="96">
        <f>IF(AND(MASTER_DATA_NORMALIZED!CU179=0,CU$22=$L$22),VLOOKUP(MASTER_DATA_PROCESSED!$C179,Backend!$Q$9:$T$52,3,FALSE),MASTER_DATA_NORMALIZED!CU179)</f>
        <v>0</v>
      </c>
      <c r="CV179" s="96">
        <f>IF(AND(MASTER_DATA_NORMALIZED!CV179=0,CV$22=$L$22),VLOOKUP(MASTER_DATA_PROCESSED!$C179,Backend!$Q$9:$T$52,3,FALSE),MASTER_DATA_NORMALIZED!CV179)</f>
        <v>0</v>
      </c>
      <c r="CW179" s="96">
        <f>IF(AND(MASTER_DATA_NORMALIZED!CW179=0,CW$22=$L$22),VLOOKUP(MASTER_DATA_PROCESSED!$C179,Backend!$Q$9:$T$52,3,FALSE),MASTER_DATA_NORMALIZED!CW179)</f>
        <v>0</v>
      </c>
      <c r="CX179" s="96">
        <f>IF(AND(MASTER_DATA_NORMALIZED!CX179=0,CX$22=$L$22),VLOOKUP(MASTER_DATA_PROCESSED!$C179,Backend!$Q$9:$T$52,3,FALSE),MASTER_DATA_NORMALIZED!CX179)</f>
        <v>0</v>
      </c>
      <c r="CY179" s="96">
        <f>IF(AND(MASTER_DATA_NORMALIZED!CY179=0,CY$22=$L$22),VLOOKUP(MASTER_DATA_PROCESSED!$C179,Backend!$Q$9:$T$52,3,FALSE),MASTER_DATA_NORMALIZED!CY179)</f>
        <v>0</v>
      </c>
      <c r="CZ179" s="96">
        <f>IF(AND(MASTER_DATA_NORMALIZED!CZ179=0,CZ$22=$L$22),VLOOKUP(MASTER_DATA_PROCESSED!$C179,Backend!$Q$9:$T$52,3,FALSE),MASTER_DATA_NORMALIZED!CZ179)</f>
        <v>0</v>
      </c>
      <c r="DA179" s="96" t="e">
        <f>IF(AND(MASTER_DATA_NORMALIZED!DA179=0,DA$22=$L$22),VLOOKUP(MASTER_DATA_PROCESSED!$C179,Backend!$Q$9:$T$52,3,FALSE),MASTER_DATA_NORMALIZED!DA179)</f>
        <v>#DIV/0!</v>
      </c>
      <c r="DB179" s="96" t="e">
        <f>IF(AND(MASTER_DATA_NORMALIZED!DB179=0,DB$22=$L$22),VLOOKUP(MASTER_DATA_PROCESSED!$C179,Backend!$Q$9:$T$52,3,FALSE),MASTER_DATA_NORMALIZED!DB179)</f>
        <v>#DIV/0!</v>
      </c>
      <c r="DC179" s="96" t="e">
        <f>IF(AND(MASTER_DATA_NORMALIZED!DC179=0,DC$22=$L$22),VLOOKUP(MASTER_DATA_PROCESSED!$C179,Backend!$Q$9:$T$52,3,FALSE),MASTER_DATA_NORMALIZED!DC179)</f>
        <v>#DIV/0!</v>
      </c>
      <c r="DD179" s="96" t="e">
        <f>IF(AND(MASTER_DATA_NORMALIZED!DD179=0,DD$22=$L$22),VLOOKUP(MASTER_DATA_PROCESSED!$C179,Backend!$Q$9:$T$52,3,FALSE),MASTER_DATA_NORMALIZED!DD179)</f>
        <v>#N/A</v>
      </c>
      <c r="DE179" s="96">
        <f>IF(AND(MASTER_DATA_NORMALIZED!DE179=0,DE$22=$L$22),VLOOKUP(MASTER_DATA_PROCESSED!$C179,Backend!$Q$9:$T$52,3,FALSE),MASTER_DATA_NORMALIZED!DE179)</f>
        <v>0</v>
      </c>
      <c r="DF179" s="96">
        <f>IF(AND(MASTER_DATA_NORMALIZED!DF179=0,DF$22=$L$22),VLOOKUP(MASTER_DATA_PROCESSED!$C179,Backend!$Q$9:$T$52,3,FALSE),MASTER_DATA_NORMALIZED!DF179)</f>
        <v>0</v>
      </c>
      <c r="DG179" s="96">
        <f>IF(AND(MASTER_DATA_NORMALIZED!DG179=0,DG$22=$L$22),VLOOKUP(MASTER_DATA_PROCESSED!$C179,Backend!$Q$9:$T$52,3,FALSE),MASTER_DATA_NORMALIZED!DG179)</f>
        <v>0</v>
      </c>
      <c r="DH179" s="96">
        <f>IF(AND(MASTER_DATA_NORMALIZED!DH179=0,DH$22=$L$22),VLOOKUP(MASTER_DATA_PROCESSED!$C179,Backend!$Q$9:$T$52,3,FALSE),MASTER_DATA_NORMALIZED!DH179)</f>
        <v>0</v>
      </c>
      <c r="DI179" s="96">
        <f>IF(AND(MASTER_DATA_NORMALIZED!DI179=0,DI$22=$L$22),VLOOKUP(MASTER_DATA_PROCESSED!$C179,Backend!$Q$9:$T$52,3,FALSE),MASTER_DATA_NORMALIZED!DI179)</f>
        <v>0</v>
      </c>
      <c r="DJ179" s="96">
        <f>IF(AND(MASTER_DATA_NORMALIZED!DJ179=0,DJ$22=$L$22),VLOOKUP(MASTER_DATA_PROCESSED!$C179,Backend!$Q$9:$T$52,3,FALSE),MASTER_DATA_NORMALIZED!DJ179)</f>
        <v>0</v>
      </c>
      <c r="DK179" s="96">
        <f>IF(AND(MASTER_DATA_NORMALIZED!DK179=0,DK$22=$L$22),VLOOKUP(MASTER_DATA_PROCESSED!$C179,Backend!$Q$9:$T$52,3,FALSE),MASTER_DATA_NORMALIZED!DK179)</f>
        <v>0</v>
      </c>
      <c r="DL179" s="96">
        <f>IF(AND(MASTER_DATA_NORMALIZED!DL179=0,DL$22=$L$22),VLOOKUP(MASTER_DATA_PROCESSED!$C179,Backend!$Q$9:$T$52,3,FALSE),MASTER_DATA_NORMALIZED!DL179)</f>
        <v>0</v>
      </c>
      <c r="DM179" s="96">
        <f>IF(AND(MASTER_DATA_NORMALIZED!DM179=0,DM$22=$L$22),VLOOKUP(MASTER_DATA_PROCESSED!$C179,Backend!$Q$9:$T$52,3,FALSE),MASTER_DATA_NORMALIZED!DM179)</f>
        <v>0</v>
      </c>
      <c r="DN179" s="96">
        <f>IF(AND(MASTER_DATA_NORMALIZED!DN179=0,DN$22=$L$22),VLOOKUP(MASTER_DATA_PROCESSED!$C179,Backend!$Q$9:$T$52,3,FALSE),MASTER_DATA_NORMALIZED!DN179)</f>
        <v>0</v>
      </c>
      <c r="DO179" s="96">
        <f>IF(AND(MASTER_DATA_NORMALIZED!DO179=0,DO$22=$L$22),VLOOKUP(MASTER_DATA_PROCESSED!$C179,Backend!$Q$9:$T$52,3,FALSE),MASTER_DATA_NORMALIZED!DO179)</f>
        <v>0</v>
      </c>
      <c r="DP179" s="96">
        <f>IF(AND(MASTER_DATA_NORMALIZED!DP179=0,DP$22=$L$22),VLOOKUP(MASTER_DATA_PROCESSED!$C179,Backend!$Q$9:$T$52,3,FALSE),MASTER_DATA_NORMALIZED!DP179)</f>
        <v>0</v>
      </c>
      <c r="DQ179" s="96">
        <f>IF(AND(MASTER_DATA_NORMALIZED!DQ179=0,DQ$22=$L$22),VLOOKUP(MASTER_DATA_PROCESSED!$C179,Backend!$Q$9:$T$52,3,FALSE),MASTER_DATA_NORMALIZED!DQ179)</f>
        <v>0</v>
      </c>
      <c r="DR179" s="96">
        <f>IF(AND(MASTER_DATA_NORMALIZED!DR179=0,DR$22=$L$22),VLOOKUP(MASTER_DATA_PROCESSED!$C179,Backend!$Q$9:$T$52,3,FALSE),MASTER_DATA_NORMALIZED!DR179)</f>
        <v>0</v>
      </c>
      <c r="DS179" s="96">
        <f>IF(AND(MASTER_DATA_NORMALIZED!DS179=0,DS$22=$L$22),VLOOKUP(MASTER_DATA_PROCESSED!$C179,Backend!$Q$9:$T$52,3,FALSE),MASTER_DATA_NORMALIZED!DS179)</f>
        <v>0</v>
      </c>
      <c r="DT179" s="96">
        <f>IF(AND(MASTER_DATA_NORMALIZED!DT179=0,DT$22=$L$22),VLOOKUP(MASTER_DATA_PROCESSED!$C179,Backend!$Q$9:$T$52,3,FALSE),MASTER_DATA_NORMALIZED!DT179)</f>
        <v>0</v>
      </c>
      <c r="DU179" s="96">
        <f>IF(AND(MASTER_DATA_NORMALIZED!DU179=0,DU$22=$L$22),VLOOKUP(MASTER_DATA_PROCESSED!$C179,Backend!$Q$9:$T$52,3,FALSE),MASTER_DATA_NORMALIZED!DU179)</f>
        <v>0</v>
      </c>
      <c r="DV179" s="96">
        <f>IF(AND(MASTER_DATA_NORMALIZED!DV179=0,DV$22=$L$22),VLOOKUP(MASTER_DATA_PROCESSED!$C179,Backend!$Q$9:$T$52,3,FALSE),MASTER_DATA_NORMALIZED!DV179)</f>
        <v>0</v>
      </c>
      <c r="DW179" s="96">
        <f>IF(AND(MASTER_DATA_NORMALIZED!DW179=0,DW$22=$L$22),VLOOKUP(MASTER_DATA_PROCESSED!$C179,Backend!$Q$9:$T$52,3,FALSE),MASTER_DATA_NORMALIZED!DW179)</f>
        <v>0</v>
      </c>
      <c r="DX179" s="96">
        <f>IF(AND(MASTER_DATA_NORMALIZED!DX179=0,DX$22=$L$22),VLOOKUP(MASTER_DATA_PROCESSED!$C179,Backend!$Q$9:$T$52,3,FALSE),MASTER_DATA_NORMALIZED!DX179)</f>
        <v>0</v>
      </c>
      <c r="DY179" s="96">
        <f>IF(AND(MASTER_DATA_NORMALIZED!DY179=0,DY$22=$L$22),VLOOKUP(MASTER_DATA_PROCESSED!$C179,Backend!$Q$9:$T$52,3,FALSE),MASTER_DATA_NORMALIZED!DY179)</f>
        <v>0</v>
      </c>
      <c r="DZ179" s="96">
        <f>IF(AND(MASTER_DATA_NORMALIZED!DZ179=0,DZ$22=$L$22),VLOOKUP(MASTER_DATA_PROCESSED!$C179,Backend!$Q$9:$T$52,3,FALSE),MASTER_DATA_NORMALIZED!DZ179)</f>
        <v>0</v>
      </c>
      <c r="EA179" s="96">
        <f>IF(AND(MASTER_DATA_NORMALIZED!EA179=0,EA$22=$L$22),VLOOKUP(MASTER_DATA_PROCESSED!$C179,Backend!$Q$9:$T$52,3,FALSE),MASTER_DATA_NORMALIZED!EA179)</f>
        <v>0</v>
      </c>
      <c r="EB179" s="96">
        <f>IF(AND(MASTER_DATA_NORMALIZED!EB179=0,EB$22=$L$22),VLOOKUP(MASTER_DATA_PROCESSED!$C179,Backend!$Q$9:$T$52,3,FALSE),MASTER_DATA_NORMALIZED!EB179)</f>
        <v>0</v>
      </c>
      <c r="EC179" s="96" t="e">
        <f>IF(AND(MASTER_DATA_NORMALIZED!EC179=0,EC$22=$L$22),VLOOKUP(MASTER_DATA_PROCESSED!$C179,Backend!$Q$9:$T$52,3,FALSE),MASTER_DATA_NORMALIZED!EC179)</f>
        <v>#DIV/0!</v>
      </c>
      <c r="ED179" s="96" t="e">
        <f>IF(AND(MASTER_DATA_NORMALIZED!ED179=0,ED$22=$L$22),VLOOKUP(MASTER_DATA_PROCESSED!$C179,Backend!$Q$9:$T$52,3,FALSE),MASTER_DATA_NORMALIZED!ED179)</f>
        <v>#DIV/0!</v>
      </c>
      <c r="EE179" s="96" t="e">
        <f>IF(AND(MASTER_DATA_NORMALIZED!EE179=0,EE$22=$L$22),VLOOKUP(MASTER_DATA_PROCESSED!$C179,Backend!$Q$9:$T$52,3,FALSE),MASTER_DATA_NORMALIZED!EE179)</f>
        <v>#DIV/0!</v>
      </c>
      <c r="EF179" s="96" t="e">
        <f>IF(AND(MASTER_DATA_NORMALIZED!EF179=0,EF$22=$L$22),VLOOKUP(MASTER_DATA_PROCESSED!$C179,Backend!$Q$9:$T$52,3,FALSE),MASTER_DATA_NORMALIZED!EF179)</f>
        <v>#VALUE!</v>
      </c>
      <c r="EG179" s="96">
        <f>IF(AND(MASTER_DATA_NORMALIZED!EG179=0,EG$22=$L$22),VLOOKUP(MASTER_DATA_PROCESSED!$C179,Backend!$Q$9:$T$52,3,FALSE),MASTER_DATA_NORMALIZED!EG179)</f>
        <v>0</v>
      </c>
      <c r="EH179" s="96">
        <f>IF(AND(MASTER_DATA_NORMALIZED!EH179=0,EH$22=$L$22),VLOOKUP(MASTER_DATA_PROCESSED!$C179,Backend!$Q$9:$T$52,3,FALSE),MASTER_DATA_NORMALIZED!EH179)</f>
        <v>0</v>
      </c>
      <c r="EI179" s="96">
        <f>IF(AND(MASTER_DATA_NORMALIZED!EI179=0,EI$22=$L$22),VLOOKUP(MASTER_DATA_PROCESSED!$C179,Backend!$Q$9:$T$52,3,FALSE),MASTER_DATA_NORMALIZED!EI179)</f>
        <v>0</v>
      </c>
      <c r="EJ179" s="96">
        <f>IF(AND(MASTER_DATA_NORMALIZED!EJ179=0,EJ$22=$L$22),VLOOKUP(MASTER_DATA_PROCESSED!$C179,Backend!$Q$9:$T$52,3,FALSE),MASTER_DATA_NORMALIZED!EJ179)</f>
        <v>0</v>
      </c>
      <c r="EK179" s="96">
        <f>IF(AND(MASTER_DATA_NORMALIZED!EK179=0,EK$22=$L$22),VLOOKUP(MASTER_DATA_PROCESSED!$C179,Backend!$Q$9:$T$52,3,FALSE),MASTER_DATA_NORMALIZED!EK179)</f>
        <v>0</v>
      </c>
      <c r="EL179" s="96">
        <f>IF(AND(MASTER_DATA_NORMALIZED!EL179=0,EL$22=$L$22),VLOOKUP(MASTER_DATA_PROCESSED!$C179,Backend!$Q$9:$T$52,3,FALSE),MASTER_DATA_NORMALIZED!EL179)</f>
        <v>0</v>
      </c>
      <c r="EM179" s="96">
        <f>IF(AND(MASTER_DATA_NORMALIZED!EM179=0,EM$22=$L$22),VLOOKUP(MASTER_DATA_PROCESSED!$C179,Backend!$Q$9:$T$52,3,FALSE),MASTER_DATA_NORMALIZED!EM179)</f>
        <v>0</v>
      </c>
      <c r="EN179" s="96">
        <f>IF(AND(MASTER_DATA_NORMALIZED!EN179=0,EN$22=$L$22),VLOOKUP(MASTER_DATA_PROCESSED!$C179,Backend!$Q$9:$T$52,3,FALSE),MASTER_DATA_NORMALIZED!EN179)</f>
        <v>0</v>
      </c>
      <c r="EO179" s="96">
        <f>IF(AND(MASTER_DATA_NORMALIZED!EO179=0,EO$22=$L$22),VLOOKUP(MASTER_DATA_PROCESSED!$C179,Backend!$Q$9:$T$52,3,FALSE),MASTER_DATA_NORMALIZED!EO179)</f>
        <v>0</v>
      </c>
      <c r="EP179" s="96">
        <f>IF(AND(MASTER_DATA_NORMALIZED!EP179=0,EP$22=$L$22),VLOOKUP(MASTER_DATA_PROCESSED!$C179,Backend!$Q$9:$T$52,3,FALSE),MASTER_DATA_NORMALIZED!EP179)</f>
        <v>0</v>
      </c>
      <c r="EQ179" s="96">
        <f>IF(AND(MASTER_DATA_NORMALIZED!EQ179=0,EQ$22=$L$22),VLOOKUP(MASTER_DATA_PROCESSED!$C179,Backend!$Q$9:$T$52,3,FALSE),MASTER_DATA_NORMALIZED!EQ179)</f>
        <v>0</v>
      </c>
      <c r="ER179" s="96">
        <f>IF(AND(MASTER_DATA_NORMALIZED!ER179=0,ER$22=$L$22),VLOOKUP(MASTER_DATA_PROCESSED!$C179,Backend!$Q$9:$T$52,3,FALSE),MASTER_DATA_NORMALIZED!ER179)</f>
        <v>0</v>
      </c>
      <c r="ES179" s="96">
        <f>IF(AND(MASTER_DATA_NORMALIZED!ES179=0,ES$22=$L$22),VLOOKUP(MASTER_DATA_PROCESSED!$C179,Backend!$Q$9:$T$52,3,FALSE),MASTER_DATA_NORMALIZED!ES179)</f>
        <v>0</v>
      </c>
      <c r="ET179" s="96">
        <f>IF(AND(MASTER_DATA_NORMALIZED!ET179=0,ET$22=$L$22),VLOOKUP(MASTER_DATA_PROCESSED!$C179,Backend!$Q$9:$T$52,3,FALSE),MASTER_DATA_NORMALIZED!ET179)</f>
        <v>0</v>
      </c>
      <c r="EU179" s="96">
        <f>IF(AND(MASTER_DATA_NORMALIZED!EU179=0,EU$22=$L$22),VLOOKUP(MASTER_DATA_PROCESSED!$C179,Backend!$Q$9:$T$52,3,FALSE),MASTER_DATA_NORMALIZED!EU179)</f>
        <v>0</v>
      </c>
      <c r="EV179" s="96">
        <f>IF(AND(MASTER_DATA_NORMALIZED!EV179=0,EV$22=$L$22),VLOOKUP(MASTER_DATA_PROCESSED!$C179,Backend!$Q$9:$T$52,3,FALSE),MASTER_DATA_NORMALIZED!EV179)</f>
        <v>0</v>
      </c>
      <c r="EW179" s="96">
        <f>IF(AND(MASTER_DATA_NORMALIZED!EW179=0,EW$22=$L$22),VLOOKUP(MASTER_DATA_PROCESSED!$C179,Backend!$Q$9:$T$52,3,FALSE),MASTER_DATA_NORMALIZED!EW179)</f>
        <v>0</v>
      </c>
      <c r="EX179" s="96">
        <f>IF(AND(MASTER_DATA_NORMALIZED!EX179=0,EX$22=$L$22),VLOOKUP(MASTER_DATA_PROCESSED!$C179,Backend!$Q$9:$T$52,3,FALSE),MASTER_DATA_NORMALIZED!EX179)</f>
        <v>0</v>
      </c>
      <c r="EY179" s="96">
        <f>IF(AND(MASTER_DATA_NORMALIZED!EY179=0,EY$22=$L$22),VLOOKUP(MASTER_DATA_PROCESSED!$C179,Backend!$Q$9:$T$52,3,FALSE),MASTER_DATA_NORMALIZED!EY179)</f>
        <v>0</v>
      </c>
      <c r="EZ179" s="96">
        <f>IF(AND(MASTER_DATA_NORMALIZED!EZ179=0,EZ$22=$L$22),VLOOKUP(MASTER_DATA_PROCESSED!$C179,Backend!$Q$9:$T$52,3,FALSE),MASTER_DATA_NORMALIZED!EZ179)</f>
        <v>0</v>
      </c>
      <c r="FA179" s="96">
        <f>IF(AND(MASTER_DATA_NORMALIZED!FA179=0,FA$22=$L$22),VLOOKUP(MASTER_DATA_PROCESSED!$C179,Backend!$Q$9:$T$52,3,FALSE),MASTER_DATA_NORMALIZED!FA179)</f>
        <v>0</v>
      </c>
      <c r="FB179" s="96">
        <f>IF(AND(MASTER_DATA_NORMALIZED!FB179=0,FB$22=$L$22),VLOOKUP(MASTER_DATA_PROCESSED!$C179,Backend!$Q$9:$T$52,3,FALSE),MASTER_DATA_NORMALIZED!FB179)</f>
        <v>0</v>
      </c>
      <c r="FC179" s="96">
        <f>IF(AND(MASTER_DATA_NORMALIZED!FC179=0,FC$22=$L$22),VLOOKUP(MASTER_DATA_PROCESSED!$C179,Backend!$Q$9:$T$52,3,FALSE),MASTER_DATA_NORMALIZED!FC179)</f>
        <v>0</v>
      </c>
      <c r="FD179" s="96">
        <f>IF(AND(MASTER_DATA_NORMALIZED!FD179=0,FD$22=$L$22),VLOOKUP(MASTER_DATA_PROCESSED!$C179,Backend!$Q$9:$T$52,3,FALSE),MASTER_DATA_NORMALIZED!FD179)</f>
        <v>0</v>
      </c>
      <c r="FE179" s="96">
        <f>IF(AND(MASTER_DATA_NORMALIZED!FE179=0,FE$22=$L$22),VLOOKUP(MASTER_DATA_PROCESSED!$C179,Backend!$Q$9:$T$52,3,FALSE),MASTER_DATA_NORMALIZED!FE179)</f>
        <v>0</v>
      </c>
      <c r="FF179" s="96">
        <f>IF(AND(MASTER_DATA_NORMALIZED!FF179=0,FF$22=$L$22),VLOOKUP(MASTER_DATA_PROCESSED!$C179,Backend!$Q$9:$T$52,3,FALSE),MASTER_DATA_NORMALIZED!FF179)</f>
        <v>0</v>
      </c>
      <c r="FG179" s="96">
        <f>IF(AND(MASTER_DATA_NORMALIZED!FG179=0,FG$22=$L$22),VLOOKUP(MASTER_DATA_PROCESSED!$C179,Backend!$Q$9:$T$52,3,FALSE),MASTER_DATA_NORMALIZED!FG179)</f>
        <v>0</v>
      </c>
      <c r="FH179" s="96">
        <f>IF(AND(MASTER_DATA_NORMALIZED!FH179=0,FH$22=$L$22),VLOOKUP(MASTER_DATA_PROCESSED!$C179,Backend!$Q$9:$T$52,3,FALSE),MASTER_DATA_NORMALIZED!FH179)</f>
        <v>0</v>
      </c>
      <c r="FI179" s="96">
        <f>IF(AND(MASTER_DATA_NORMALIZED!FI179=0,FI$22=$L$22),VLOOKUP(MASTER_DATA_PROCESSED!$C179,Backend!$Q$9:$T$52,3,FALSE),MASTER_DATA_NORMALIZED!FI179)</f>
        <v>0</v>
      </c>
      <c r="FJ179" s="96">
        <f>IF(AND(MASTER_DATA_NORMALIZED!FJ179=0,FJ$22=$L$22),VLOOKUP(MASTER_DATA_PROCESSED!$C179,Backend!$Q$9:$T$52,3,FALSE),MASTER_DATA_NORMALIZED!FJ179)</f>
        <v>0</v>
      </c>
      <c r="FK179" s="96">
        <f>IF(AND(MASTER_DATA_NORMALIZED!FK179=0,FK$22=$L$22),VLOOKUP(MASTER_DATA_PROCESSED!$C179,Backend!$Q$9:$T$52,3,FALSE),MASTER_DATA_NORMALIZED!FK179)</f>
        <v>0</v>
      </c>
      <c r="FL179" s="96">
        <f>IF(AND(MASTER_DATA_NORMALIZED!FL179=0,FL$22=$L$22),VLOOKUP(MASTER_DATA_PROCESSED!$C179,Backend!$Q$9:$T$52,3,FALSE),MASTER_DATA_NORMALIZED!FL179)</f>
        <v>0</v>
      </c>
      <c r="FM179" s="96">
        <f>IF(AND(MASTER_DATA_NORMALIZED!FM179=0,FM$22=$L$22),VLOOKUP(MASTER_DATA_PROCESSED!$C179,Backend!$Q$9:$T$52,3,FALSE),MASTER_DATA_NORMALIZED!FM179)</f>
        <v>0</v>
      </c>
      <c r="FN179" s="96">
        <f>IF(AND(MASTER_DATA_NORMALIZED!FN179=0,FN$22=$L$22),VLOOKUP(MASTER_DATA_PROCESSED!$C179,Backend!$Q$9:$T$52,3,FALSE),MASTER_DATA_NORMALIZED!FN179)</f>
        <v>0</v>
      </c>
      <c r="FO179" s="96">
        <f>IF(AND(MASTER_DATA_NORMALIZED!FO179=0,FO$22=$L$22),VLOOKUP(MASTER_DATA_PROCESSED!$C179,Backend!$Q$9:$T$52,3,FALSE),MASTER_DATA_NORMALIZED!FO179)</f>
        <v>0</v>
      </c>
      <c r="FP179" s="96">
        <f>IF(AND(MASTER_DATA_NORMALIZED!FP179=0,FP$22=$L$22),VLOOKUP(MASTER_DATA_PROCESSED!$C179,Backend!$Q$9:$T$52,3,FALSE),MASTER_DATA_NORMALIZED!FP179)</f>
        <v>0</v>
      </c>
      <c r="FQ179" s="96">
        <f>IF(AND(MASTER_DATA_NORMALIZED!FQ179=0,FQ$22=$L$22),VLOOKUP(MASTER_DATA_PROCESSED!$C179,Backend!$Q$9:$T$52,3,FALSE),MASTER_DATA_NORMALIZED!FQ179)</f>
        <v>0</v>
      </c>
      <c r="FR179" s="96">
        <f>IF(AND(MASTER_DATA_NORMALIZED!FR179=0,FR$22=$L$22),VLOOKUP(MASTER_DATA_PROCESSED!$C179,Backend!$Q$9:$T$52,3,FALSE),MASTER_DATA_NORMALIZED!FR179)</f>
        <v>0</v>
      </c>
      <c r="FS179" s="96">
        <f>IF(AND(MASTER_DATA_NORMALIZED!FS179=0,FS$22=$L$22),VLOOKUP(MASTER_DATA_PROCESSED!$C179,Backend!$Q$9:$T$52,3,FALSE),MASTER_DATA_NORMALIZED!FS179)</f>
        <v>0</v>
      </c>
      <c r="FT179" s="96">
        <f>IF(AND(MASTER_DATA_NORMALIZED!FT179=0,FT$22=$L$22),VLOOKUP(MASTER_DATA_PROCESSED!$C179,Backend!$Q$9:$T$52,3,FALSE),MASTER_DATA_NORMALIZED!FT179)</f>
        <v>0</v>
      </c>
      <c r="FU179" s="96">
        <f>IF(AND(MASTER_DATA_NORMALIZED!FU179=0,FU$22=$L$22),VLOOKUP(MASTER_DATA_PROCESSED!$C179,Backend!$Q$9:$T$52,3,FALSE),MASTER_DATA_NORMALIZED!FU179)</f>
        <v>0</v>
      </c>
      <c r="FV179" s="96">
        <f>IF(AND(MASTER_DATA_NORMALIZED!FV179=0,FV$22=$L$22),VLOOKUP(MASTER_DATA_PROCESSED!$C179,Backend!$Q$9:$T$52,3,FALSE),MASTER_DATA_NORMALIZED!FV179)</f>
        <v>0</v>
      </c>
      <c r="FW179" s="96">
        <f>IF(AND(MASTER_DATA_NORMALIZED!FW179=0,FW$22=$L$22),VLOOKUP(MASTER_DATA_PROCESSED!$C179,Backend!$Q$9:$T$52,3,FALSE),MASTER_DATA_NORMALIZED!FW179)</f>
        <v>0</v>
      </c>
      <c r="FX179" s="96">
        <f>IF(AND(MASTER_DATA_NORMALIZED!FX179=0,FX$22=$L$22),VLOOKUP(MASTER_DATA_PROCESSED!$C179,Backend!$Q$9:$T$52,3,FALSE),MASTER_DATA_NORMALIZED!FX179)</f>
        <v>0</v>
      </c>
      <c r="FY179" s="96">
        <f>IF(AND(MASTER_DATA_NORMALIZED!FY179=0,FY$22=$L$22),VLOOKUP(MASTER_DATA_PROCESSED!$C179,Backend!$Q$9:$T$52,3,FALSE),MASTER_DATA_NORMALIZED!FY179)</f>
        <v>0</v>
      </c>
      <c r="FZ179" s="96">
        <f>IF(AND(MASTER_DATA_NORMALIZED!FZ179=0,FZ$22=$L$22),VLOOKUP(MASTER_DATA_PROCESSED!$C179,Backend!$Q$9:$T$52,3,FALSE),MASTER_DATA_NORMALIZED!FZ179)</f>
        <v>0</v>
      </c>
      <c r="GA179" s="96">
        <f>IF(AND(MASTER_DATA_NORMALIZED!GA179=0,GA$22=$L$22),VLOOKUP(MASTER_DATA_PROCESSED!$C179,Backend!$Q$9:$T$52,3,FALSE),MASTER_DATA_NORMALIZED!GA179)</f>
        <v>0</v>
      </c>
      <c r="GB179" s="96">
        <f>IF(AND(MASTER_DATA_NORMALIZED!GB179=0,GB$22=$L$22),VLOOKUP(MASTER_DATA_PROCESSED!$C179,Backend!$Q$9:$T$52,3,FALSE),MASTER_DATA_NORMALIZED!GB179)</f>
        <v>0</v>
      </c>
      <c r="GC179" s="96">
        <f>IF(AND(MASTER_DATA_NORMALIZED!GC179=0,GC$22=$L$22),VLOOKUP(MASTER_DATA_PROCESSED!$C179,Backend!$Q$9:$T$52,3,FALSE),MASTER_DATA_NORMALIZED!GC179)</f>
        <v>0</v>
      </c>
      <c r="GD179" s="96">
        <f>IF(AND(MASTER_DATA_NORMALIZED!GD179=0,GD$22=$L$22),VLOOKUP(MASTER_DATA_PROCESSED!$C179,Backend!$Q$9:$T$52,3,FALSE),MASTER_DATA_NORMALIZED!GD179)</f>
        <v>0</v>
      </c>
      <c r="GE179" s="96">
        <f>IF(AND(MASTER_DATA_NORMALIZED!GE179=0,GE$22=$L$22),VLOOKUP(MASTER_DATA_PROCESSED!$C179,Backend!$Q$9:$T$52,3,FALSE),MASTER_DATA_NORMALIZED!GE179)</f>
        <v>0</v>
      </c>
      <c r="GF179" s="96">
        <f>IF(AND(MASTER_DATA_NORMALIZED!GF179=0,GF$22=$L$22),VLOOKUP(MASTER_DATA_PROCESSED!$C179,Backend!$Q$9:$T$52,3,FALSE),MASTER_DATA_NORMALIZED!GF179)</f>
        <v>0</v>
      </c>
      <c r="GG179" s="96">
        <f>IF(AND(MASTER_DATA_NORMALIZED!GG179=0,GG$22=$L$22),VLOOKUP(MASTER_DATA_PROCESSED!$C179,Backend!$Q$9:$T$52,3,FALSE),MASTER_DATA_NORMALIZED!GG179)</f>
        <v>0</v>
      </c>
      <c r="GH179" s="96">
        <f>IF(AND(MASTER_DATA_NORMALIZED!GH179=0,GH$22=$L$22),VLOOKUP(MASTER_DATA_PROCESSED!$C179,Backend!$Q$9:$T$52,3,FALSE),MASTER_DATA_NORMALIZED!GH179)</f>
        <v>0</v>
      </c>
      <c r="GI179" s="96">
        <f>IF(AND(MASTER_DATA_NORMALIZED!GI179=0,GI$22=$L$22),VLOOKUP(MASTER_DATA_PROCESSED!$C179,Backend!$Q$9:$T$52,3,FALSE),MASTER_DATA_NORMALIZED!GI179)</f>
        <v>0</v>
      </c>
      <c r="GJ179" s="96">
        <f>IF(AND(MASTER_DATA_NORMALIZED!GJ179=0,GJ$22=$L$22),VLOOKUP(MASTER_DATA_PROCESSED!$C179,Backend!$Q$9:$T$52,3,FALSE),MASTER_DATA_NORMALIZED!GJ179)</f>
        <v>0</v>
      </c>
      <c r="GK179" s="96">
        <f>IF(AND(MASTER_DATA_NORMALIZED!GK179=0,GK$22=$L$22),VLOOKUP(MASTER_DATA_PROCESSED!$C179,Backend!$Q$9:$T$52,3,FALSE),MASTER_DATA_NORMALIZED!GK179)</f>
        <v>0</v>
      </c>
      <c r="GL179" s="96">
        <f>IF(AND(MASTER_DATA_NORMALIZED!GL179=0,GL$22=$L$22),VLOOKUP(MASTER_DATA_PROCESSED!$C179,Backend!$Q$9:$T$52,3,FALSE),MASTER_DATA_NORMALIZED!GL179)</f>
        <v>0</v>
      </c>
      <c r="GM179" s="96">
        <f>IF(AND(MASTER_DATA_NORMALIZED!GM179=0,GM$22=$L$22),VLOOKUP(MASTER_DATA_PROCESSED!$C179,Backend!$Q$9:$T$52,3,FALSE),MASTER_DATA_NORMALIZED!GM179)</f>
        <v>0</v>
      </c>
      <c r="GN179" s="96">
        <f>IF(AND(MASTER_DATA_NORMALIZED!GN179=0,GN$22=$L$22),VLOOKUP(MASTER_DATA_PROCESSED!$C179,Backend!$Q$9:$T$52,3,FALSE),MASTER_DATA_NORMALIZED!GN179)</f>
        <v>0</v>
      </c>
      <c r="GO179" s="96">
        <f>IF(AND(MASTER_DATA_NORMALIZED!GO179=0,GO$22=$L$22),VLOOKUP(MASTER_DATA_PROCESSED!$C179,Backend!$Q$9:$T$52,3,FALSE),MASTER_DATA_NORMALIZED!GO179)</f>
        <v>0</v>
      </c>
      <c r="GP179" s="96">
        <f>IF(AND(MASTER_DATA_NORMALIZED!GP179=0,GP$22=$L$22),VLOOKUP(MASTER_DATA_PROCESSED!$C179,Backend!$Q$9:$T$52,3,FALSE),MASTER_DATA_NORMALIZED!GP179)</f>
        <v>0</v>
      </c>
      <c r="GQ179" s="96">
        <f>IF(AND(MASTER_DATA_NORMALIZED!GQ179=0,GQ$22=$L$22),VLOOKUP(MASTER_DATA_PROCESSED!$C179,Backend!$Q$9:$T$52,3,FALSE),MASTER_DATA_NORMALIZED!GQ179)</f>
        <v>0</v>
      </c>
      <c r="GR179" s="96">
        <f>IF(AND(MASTER_DATA_NORMALIZED!GR179=0,GR$22=$L$22),VLOOKUP(MASTER_DATA_PROCESSED!$C179,Backend!$Q$9:$T$52,3,FALSE),MASTER_DATA_NORMALIZED!GR179)</f>
        <v>0</v>
      </c>
      <c r="GS179" s="96">
        <f>IF(AND(MASTER_DATA_NORMALIZED!GS179=0,GS$22=$L$22),VLOOKUP(MASTER_DATA_PROCESSED!$C179,Backend!$Q$9:$T$52,3,FALSE),MASTER_DATA_NORMALIZED!GS179)</f>
        <v>0</v>
      </c>
      <c r="GT179" s="96">
        <f>IF(AND(MASTER_DATA_NORMALIZED!GT179=0,GT$22=$L$22),VLOOKUP(MASTER_DATA_PROCESSED!$C179,Backend!$Q$9:$T$52,3,FALSE),MASTER_DATA_NORMALIZED!GT179)</f>
        <v>0</v>
      </c>
      <c r="GU179" s="96">
        <f>IF(AND(MASTER_DATA_NORMALIZED!GU179=0,GU$22=$L$22),VLOOKUP(MASTER_DATA_PROCESSED!$C179,Backend!$Q$9:$T$52,3,FALSE),MASTER_DATA_NORMALIZED!GU179)</f>
        <v>0</v>
      </c>
      <c r="GV179" s="96">
        <f>IF(AND(MASTER_DATA_NORMALIZED!GV179=0,GV$22=$L$22),VLOOKUP(MASTER_DATA_PROCESSED!$C179,Backend!$Q$9:$T$52,3,FALSE),MASTER_DATA_NORMALIZED!GV179)</f>
        <v>0</v>
      </c>
      <c r="GW179" s="96" t="e">
        <f>IF(AND(MASTER_DATA_NORMALIZED!GW179=0,GW$22=$L$22),VLOOKUP(MASTER_DATA_PROCESSED!$C179,Backend!$Q$9:$T$52,3,FALSE),MASTER_DATA_NORMALIZED!GW179)</f>
        <v>#REF!</v>
      </c>
      <c r="GX179" s="96" t="e">
        <f>IF(AND(MASTER_DATA_NORMALIZED!GX179=0,GX$22=$L$22),VLOOKUP(MASTER_DATA_PROCESSED!$C179,Backend!$Q$9:$T$52,3,FALSE),MASTER_DATA_NORMALIZED!GX179)</f>
        <v>#REF!</v>
      </c>
      <c r="GY179" s="96" t="e">
        <f>IF(AND(MASTER_DATA_NORMALIZED!GY179=0,GY$22=$L$22),VLOOKUP(MASTER_DATA_PROCESSED!$C179,Backend!$Q$9:$T$52,3,FALSE),MASTER_DATA_NORMALIZED!GY179)</f>
        <v>#REF!</v>
      </c>
    </row>
    <row r="180" spans="2:207" s="25" customFormat="1" ht="17.25" hidden="1" outlineLevel="1" x14ac:dyDescent="0.3">
      <c r="B180" s="183">
        <f t="shared" si="21"/>
        <v>50</v>
      </c>
      <c r="C180" s="51">
        <f t="shared" si="15"/>
        <v>54</v>
      </c>
      <c r="D180" s="75"/>
      <c r="E180" s="51">
        <v>54</v>
      </c>
      <c r="F180" s="51"/>
      <c r="G180" s="76"/>
      <c r="H180" s="37" t="s">
        <v>180</v>
      </c>
      <c r="I180" s="96">
        <f>IF(AND(MASTER_DATA_NORMALIZED!I180&gt;0,I$22=$L$22),MASTER_DATA_NORMALIZED!I180,IF(AND(MASTER_DATA_NORMALIZED!I180=0,I$22=$L$22,I$18&lt;=400),Backend!#REF!,IF(AND(MASTER_DATA_NORMALIZED!I180=0,I$22=$L$22,I$18&gt;400),Backend!$T$51,0)))</f>
        <v>0</v>
      </c>
      <c r="J180" s="96">
        <f>IF(AND(MASTER_DATA_NORMALIZED!J180&gt;0,J$22=$L$22),MASTER_DATA_NORMALIZED!J180,IF(AND(MASTER_DATA_NORMALIZED!J180=0,J$22=$L$22,J$18&lt;=400),Backend!#REF!,IF(AND(MASTER_DATA_NORMALIZED!J180=0,J$22=$L$22,J$18&gt;400),Backend!$T$51,0)))</f>
        <v>0</v>
      </c>
      <c r="K180" s="96">
        <f>IF(AND(MASTER_DATA_NORMALIZED!K180&gt;0,K$22=$L$22),MASTER_DATA_NORMALIZED!K180,IF(AND(MASTER_DATA_NORMALIZED!K180=0,K$22=$L$22,K$18&lt;=400),Backend!#REF!,IF(AND(MASTER_DATA_NORMALIZED!K180=0,K$22=$L$22,K$18&gt;400),Backend!$T$51,0)))</f>
        <v>0</v>
      </c>
      <c r="L180" s="96">
        <v>3.65124074472799</v>
      </c>
      <c r="M180" s="96">
        <f>IF(AND(MASTER_DATA_NORMALIZED!M180&gt;0,M$22=$L$22),MASTER_DATA_NORMALIZED!M180,IF(AND(MASTER_DATA_NORMALIZED!M180=0,M$22=$L$22,M$18&lt;=400),Backend!#REF!,IF(AND(MASTER_DATA_NORMALIZED!M180=0,M$22=$L$22,M$18&gt;400),Backend!$T$51,0)))</f>
        <v>0</v>
      </c>
      <c r="N180" s="96">
        <f>IF(AND(MASTER_DATA_NORMALIZED!N180&gt;0,N$22=$L$22),MASTER_DATA_NORMALIZED!N180,IF(AND(MASTER_DATA_NORMALIZED!N180=0,N$22=$L$22,N$18&lt;=400),Backend!#REF!,IF(AND(MASTER_DATA_NORMALIZED!N180=0,N$22=$L$22,N$18&gt;400),Backend!$T$51,0)))</f>
        <v>0</v>
      </c>
      <c r="O180" s="96">
        <f>IF(AND(MASTER_DATA_NORMALIZED!O180&gt;0,O$22=$L$22),MASTER_DATA_NORMALIZED!O180,IF(AND(MASTER_DATA_NORMALIZED!O180=0,O$22=$L$22,O$18&lt;=400),Backend!#REF!,IF(AND(MASTER_DATA_NORMALIZED!O180=0,O$22=$L$22,O$18&gt;400),Backend!$T$51,0)))</f>
        <v>0</v>
      </c>
      <c r="P180" s="96">
        <v>3.65124074472799</v>
      </c>
      <c r="Q180" s="96">
        <f>IF(AND(MASTER_DATA_NORMALIZED!Q180&gt;0,Q$22=$L$22),MASTER_DATA_NORMALIZED!Q180,IF(AND(MASTER_DATA_NORMALIZED!Q180=0,Q$22=$L$22,Q$18&lt;=400),Backend!#REF!,IF(AND(MASTER_DATA_NORMALIZED!Q180=0,Q$22=$L$22,Q$18&gt;400),Backend!$T$51,0)))</f>
        <v>0</v>
      </c>
      <c r="R180" s="96">
        <f>IF(AND(MASTER_DATA_NORMALIZED!R180&gt;0,R$22=$L$22),MASTER_DATA_NORMALIZED!R180,IF(AND(MASTER_DATA_NORMALIZED!R180=0,R$22=$L$22,R$18&lt;=400),Backend!#REF!,IF(AND(MASTER_DATA_NORMALIZED!R180=0,R$22=$L$22,R$18&gt;400),Backend!$T$51,0)))</f>
        <v>0</v>
      </c>
      <c r="S180" s="96">
        <f>IF(AND(MASTER_DATA_NORMALIZED!S180&gt;0,S$22=$L$22),MASTER_DATA_NORMALIZED!S180,IF(AND(MASTER_DATA_NORMALIZED!S180=0,S$22=$L$22,S$18&lt;=400),Backend!#REF!,IF(AND(MASTER_DATA_NORMALIZED!S180=0,S$22=$L$22,S$18&gt;400),Backend!$T$51,0)))</f>
        <v>0</v>
      </c>
      <c r="T180" s="96">
        <v>3.65124074472799</v>
      </c>
      <c r="U180" s="96">
        <f>IF(AND(MASTER_DATA_NORMALIZED!U180&gt;0,U$22=$L$22),MASTER_DATA_NORMALIZED!U180,IF(AND(MASTER_DATA_NORMALIZED!U180=0,U$22=$L$22,U$18&lt;=400),Backend!#REF!,IF(AND(MASTER_DATA_NORMALIZED!U180=0,U$22=$L$22,U$18&gt;400),Backend!$T$51,0)))</f>
        <v>0</v>
      </c>
      <c r="V180" s="96">
        <f>IF(AND(MASTER_DATA_NORMALIZED!V180&gt;0,V$22=$L$22),MASTER_DATA_NORMALIZED!V180,IF(AND(MASTER_DATA_NORMALIZED!V180=0,V$22=$L$22,V$18&lt;=400),Backend!#REF!,IF(AND(MASTER_DATA_NORMALIZED!V180=0,V$22=$L$22,V$18&gt;400),Backend!$T$51,0)))</f>
        <v>0</v>
      </c>
      <c r="W180" s="96">
        <f>IF(AND(MASTER_DATA_NORMALIZED!W180&gt;0,W$22=$L$22),MASTER_DATA_NORMALIZED!W180,IF(AND(MASTER_DATA_NORMALIZED!W180=0,W$22=$L$22,W$18&lt;=400),Backend!#REF!,IF(AND(MASTER_DATA_NORMALIZED!W180=0,W$22=$L$22,W$18&gt;400),Backend!$T$51,0)))</f>
        <v>0</v>
      </c>
      <c r="X180" s="96">
        <v>3.65124074472799</v>
      </c>
      <c r="Y180" s="96">
        <f>IF(AND(MASTER_DATA_NORMALIZED!Y180&gt;0,Y$22=$L$22),MASTER_DATA_NORMALIZED!Y180,IF(AND(MASTER_DATA_NORMALIZED!Y180=0,Y$22=$L$22,Y$18&lt;=400),Backend!#REF!,IF(AND(MASTER_DATA_NORMALIZED!Y180=0,Y$22=$L$22,Y$18&gt;400),Backend!$T$51,0)))</f>
        <v>0</v>
      </c>
      <c r="Z180" s="96">
        <f>IF(AND(MASTER_DATA_NORMALIZED!Z180&gt;0,Z$22=$L$22),MASTER_DATA_NORMALIZED!Z180,IF(AND(MASTER_DATA_NORMALIZED!Z180=0,Z$22=$L$22,Z$18&lt;=400),Backend!#REF!,IF(AND(MASTER_DATA_NORMALIZED!Z180=0,Z$22=$L$22,Z$18&gt;400),Backend!$T$51,0)))</f>
        <v>0</v>
      </c>
      <c r="AA180" s="96">
        <f>IF(AND(MASTER_DATA_NORMALIZED!AA180&gt;0,AA$22=$L$22),MASTER_DATA_NORMALIZED!AA180,IF(AND(MASTER_DATA_NORMALIZED!AA180=0,AA$22=$L$22,AA$18&lt;=400),Backend!#REF!,IF(AND(MASTER_DATA_NORMALIZED!AA180=0,AA$22=$L$22,AA$18&gt;400),Backend!$T$51,0)))</f>
        <v>0</v>
      </c>
      <c r="AB180" s="96">
        <v>3.65124074472799</v>
      </c>
      <c r="AC180" s="96">
        <f>IF(AND(MASTER_DATA_NORMALIZED!AC180&gt;0,AC$22=$L$22),MASTER_DATA_NORMALIZED!AC180,IF(AND(MASTER_DATA_NORMALIZED!AC180=0,AC$22=$L$22,AC$18&lt;=400),Backend!#REF!,IF(AND(MASTER_DATA_NORMALIZED!AC180=0,AC$22=$L$22,AC$18&gt;400),Backend!$T$51,0)))</f>
        <v>0</v>
      </c>
      <c r="AD180" s="96">
        <f>IF(AND(MASTER_DATA_NORMALIZED!AD180&gt;0,AD$22=$L$22),MASTER_DATA_NORMALIZED!AD180,IF(AND(MASTER_DATA_NORMALIZED!AD180=0,AD$22=$L$22,AD$18&lt;=400),Backend!#REF!,IF(AND(MASTER_DATA_NORMALIZED!AD180=0,AD$22=$L$22,AD$18&gt;400),Backend!$T$51,0)))</f>
        <v>0</v>
      </c>
      <c r="AE180" s="96">
        <f>IF(AND(MASTER_DATA_NORMALIZED!AE180&gt;0,AE$22=$L$22),MASTER_DATA_NORMALIZED!AE180,IF(AND(MASTER_DATA_NORMALIZED!AE180=0,AE$22=$L$22,AE$18&lt;=400),Backend!#REF!,IF(AND(MASTER_DATA_NORMALIZED!AE180=0,AE$22=$L$22,AE$18&gt;400),Backend!$T$51,0)))</f>
        <v>0</v>
      </c>
      <c r="AF180" s="96">
        <v>3.65124074472799</v>
      </c>
      <c r="AG180" s="96">
        <f>IF(AND(MASTER_DATA_NORMALIZED!AG180&gt;0,AG$22=$L$22),MASTER_DATA_NORMALIZED!AG180,IF(AND(MASTER_DATA_NORMALIZED!AG180=0,AG$22=$L$22,AG$18&lt;=400),Backend!#REF!,IF(AND(MASTER_DATA_NORMALIZED!AG180=0,AG$22=$L$22,AG$18&gt;400),Backend!$T$51,0)))</f>
        <v>0</v>
      </c>
      <c r="AH180" s="96">
        <f>IF(AND(MASTER_DATA_NORMALIZED!AH180&gt;0,AH$22=$L$22),MASTER_DATA_NORMALIZED!AH180,IF(AND(MASTER_DATA_NORMALIZED!AH180=0,AH$22=$L$22,AH$18&lt;=400),Backend!#REF!,IF(AND(MASTER_DATA_NORMALIZED!AH180=0,AH$22=$L$22,AH$18&gt;400),Backend!$T$51,0)))</f>
        <v>0</v>
      </c>
      <c r="AI180" s="96">
        <f>IF(AND(MASTER_DATA_NORMALIZED!AI180&gt;0,AI$22=$L$22),MASTER_DATA_NORMALIZED!AI180,IF(AND(MASTER_DATA_NORMALIZED!AI180=0,AI$22=$L$22,AI$18&lt;=400),Backend!#REF!,IF(AND(MASTER_DATA_NORMALIZED!AI180=0,AI$22=$L$22,AI$18&gt;400),Backend!$T$51,0)))</f>
        <v>0</v>
      </c>
      <c r="AJ180" s="96">
        <v>3.65124074472799</v>
      </c>
      <c r="AK180" s="96">
        <f>IF(AND(MASTER_DATA_NORMALIZED!AK180&gt;0,AK$22=$L$22),MASTER_DATA_NORMALIZED!AK180,IF(AND(MASTER_DATA_NORMALIZED!AK180=0,AK$22=$L$22,AK$18&lt;=400),Backend!#REF!,IF(AND(MASTER_DATA_NORMALIZED!AK180=0,AK$22=$L$22,AK$18&gt;400),Backend!$T$51,0)))</f>
        <v>0</v>
      </c>
      <c r="AL180" s="96">
        <f>IF(AND(MASTER_DATA_NORMALIZED!AL180&gt;0,AL$22=$L$22),MASTER_DATA_NORMALIZED!AL180,IF(AND(MASTER_DATA_NORMALIZED!AL180=0,AL$22=$L$22,AL$18&lt;=400),Backend!#REF!,IF(AND(MASTER_DATA_NORMALIZED!AL180=0,AL$22=$L$22,AL$18&gt;400),Backend!$T$51,0)))</f>
        <v>0</v>
      </c>
      <c r="AM180" s="96">
        <f>IF(AND(MASTER_DATA_NORMALIZED!AM180&gt;0,AM$22=$L$22),MASTER_DATA_NORMALIZED!AM180,IF(AND(MASTER_DATA_NORMALIZED!AM180=0,AM$22=$L$22,AM$18&lt;=400),Backend!#REF!,IF(AND(MASTER_DATA_NORMALIZED!AM180=0,AM$22=$L$22,AM$18&gt;400),Backend!$T$51,0)))</f>
        <v>0</v>
      </c>
      <c r="AN180" s="96">
        <v>3.65124074472799</v>
      </c>
      <c r="AO180" s="96">
        <f>IF(AND(MASTER_DATA_NORMALIZED!AO180&gt;0,AO$22=$L$22),MASTER_DATA_NORMALIZED!AO180,IF(AND(MASTER_DATA_NORMALIZED!AO180=0,AO$22=$L$22,AO$18&lt;=400),Backend!#REF!,IF(AND(MASTER_DATA_NORMALIZED!AO180=0,AO$22=$L$22,AO$18&gt;400),Backend!$T$51,0)))</f>
        <v>0</v>
      </c>
      <c r="AP180" s="96">
        <f>IF(AND(MASTER_DATA_NORMALIZED!AP180&gt;0,AP$22=$L$22),MASTER_DATA_NORMALIZED!AP180,IF(AND(MASTER_DATA_NORMALIZED!AP180=0,AP$22=$L$22,AP$18&lt;=400),Backend!#REF!,IF(AND(MASTER_DATA_NORMALIZED!AP180=0,AP$22=$L$22,AP$18&gt;400),Backend!$T$51,0)))</f>
        <v>0</v>
      </c>
      <c r="AQ180" s="96">
        <f>IF(AND(MASTER_DATA_NORMALIZED!AQ180&gt;0,AQ$22=$L$22),MASTER_DATA_NORMALIZED!AQ180,IF(AND(MASTER_DATA_NORMALIZED!AQ180=0,AQ$22=$L$22,AQ$18&lt;=400),Backend!#REF!,IF(AND(MASTER_DATA_NORMALIZED!AQ180=0,AQ$22=$L$22,AQ$18&gt;400),Backend!$T$51,0)))</f>
        <v>0</v>
      </c>
      <c r="AR180" s="96">
        <f>IF(AND(MASTER_DATA_NORMALIZED!AR180&gt;0,AR$22=$L$22),MASTER_DATA_NORMALIZED!AR180,IF(AND(MASTER_DATA_NORMALIZED!AR180=0,AR$22=$L$22,AR$18&lt;=400),Backend!$S$47,IF(AND(MASTER_DATA_NORMALIZED!AR180=0,AR$22=$L$22,AR$18&gt;400),Backend!$S$47,0)))</f>
        <v>10</v>
      </c>
      <c r="AS180" s="96">
        <f>IF(AND(MASTER_DATA_NORMALIZED!AS180&gt;0,AS$22=$L$22),MASTER_DATA_NORMALIZED!AS180,IF(AND(MASTER_DATA_NORMALIZED!AS180=0,AS$22=$L$22,AS$18&lt;=400),Backend!$S$47,IF(AND(MASTER_DATA_NORMALIZED!AS180=0,AS$22=$L$22,AS$18&gt;400),Backend!$S$47,0)))</f>
        <v>0</v>
      </c>
      <c r="AT180" s="96">
        <f>IF(AND(MASTER_DATA_NORMALIZED!AT180&gt;0,AT$22=$L$22),MASTER_DATA_NORMALIZED!AT180,IF(AND(MASTER_DATA_NORMALIZED!AT180=0,AT$22=$L$22,AT$18&lt;=400),Backend!$S$47,IF(AND(MASTER_DATA_NORMALIZED!AT180=0,AT$22=$L$22,AT$18&gt;400),Backend!$S$47,0)))</f>
        <v>0</v>
      </c>
      <c r="AU180" s="96">
        <f>IF(AND(MASTER_DATA_NORMALIZED!AU180&gt;0,AU$22=$L$22),MASTER_DATA_NORMALIZED!AU180,IF(AND(MASTER_DATA_NORMALIZED!AU180=0,AU$22=$L$22,AU$18&lt;=400),Backend!$S$47,IF(AND(MASTER_DATA_NORMALIZED!AU180=0,AU$22=$L$22,AU$18&gt;400),Backend!$S$47,0)))</f>
        <v>0</v>
      </c>
      <c r="AV180" s="96">
        <f>IF(AND(MASTER_DATA_NORMALIZED!AV180&gt;0,AV$22=$L$22),MASTER_DATA_NORMALIZED!AV180,IF(AND(MASTER_DATA_NORMALIZED!AV180=0,AV$22=$L$22,AV$18&lt;=400),Backend!$S$47,IF(AND(MASTER_DATA_NORMALIZED!AV180=0,AV$22=$L$22,AV$18&gt;400),Backend!$S$47,0)))</f>
        <v>10</v>
      </c>
      <c r="AW180" s="96">
        <f>IF(AND(MASTER_DATA_NORMALIZED!AW180&gt;0,AW$22=$L$22),MASTER_DATA_NORMALIZED!AW180,IF(AND(MASTER_DATA_NORMALIZED!AW180=0,AW$22=$L$22,AW$18&lt;=400),Backend!$S$47,IF(AND(MASTER_DATA_NORMALIZED!AW180=0,AW$22=$L$22,AW$18&gt;400),Backend!$S$47,0)))</f>
        <v>0</v>
      </c>
      <c r="AX180" s="96">
        <f>IF(AND(MASTER_DATA_NORMALIZED!AX180&gt;0,AX$22=$L$22),MASTER_DATA_NORMALIZED!AX180,IF(AND(MASTER_DATA_NORMALIZED!AX180=0,AX$22=$L$22,AX$18&lt;=400),Backend!$S$47,IF(AND(MASTER_DATA_NORMALIZED!AX180=0,AX$22=$L$22,AX$18&gt;400),Backend!$S$47,0)))</f>
        <v>0</v>
      </c>
      <c r="AY180" s="96">
        <f>IF(AND(MASTER_DATA_NORMALIZED!AY180&gt;0,AY$22=$L$22),MASTER_DATA_NORMALIZED!AY180,IF(AND(MASTER_DATA_NORMALIZED!AY180=0,AY$22=$L$22,AY$18&lt;=400),Backend!$S$47,IF(AND(MASTER_DATA_NORMALIZED!AY180=0,AY$22=$L$22,AY$18&gt;400),Backend!$S$47,0)))</f>
        <v>0</v>
      </c>
      <c r="AZ180" s="96">
        <f>IF(AND(MASTER_DATA_NORMALIZED!AZ180&gt;0,AZ$22=$L$22),MASTER_DATA_NORMALIZED!AZ180,IF(AND(MASTER_DATA_NORMALIZED!AZ180=0,AZ$22=$L$22,AZ$18&lt;=400),Backend!$S$47,IF(AND(MASTER_DATA_NORMALIZED!AZ180=0,AZ$22=$L$22,AZ$18&gt;400),Backend!$S$47,0)))</f>
        <v>10</v>
      </c>
      <c r="BA180" s="96">
        <f>IF(AND(MASTER_DATA_NORMALIZED!BA180&gt;0,BA$22=$L$22),MASTER_DATA_NORMALIZED!BA180,IF(AND(MASTER_DATA_NORMALIZED!BA180=0,BA$22=$L$22,BA$18&lt;=400),Backend!$S$47,IF(AND(MASTER_DATA_NORMALIZED!BA180=0,BA$22=$L$22,BA$18&gt;400),Backend!$S$47,0)))</f>
        <v>0</v>
      </c>
      <c r="BB180" s="96">
        <f>IF(AND(MASTER_DATA_NORMALIZED!BB180&gt;0,BB$22=$L$22),MASTER_DATA_NORMALIZED!BB180,IF(AND(MASTER_DATA_NORMALIZED!BB180=0,BB$22=$L$22,BB$18&lt;=400),Backend!$S$47,IF(AND(MASTER_DATA_NORMALIZED!BB180=0,BB$22=$L$22,BB$18&gt;400),Backend!$S$47,0)))</f>
        <v>0</v>
      </c>
      <c r="BC180" s="96">
        <f>IF(AND(MASTER_DATA_NORMALIZED!BC180&gt;0,BC$22=$L$22),MASTER_DATA_NORMALIZED!BC180,IF(AND(MASTER_DATA_NORMALIZED!BC180=0,BC$22=$L$22,BC$18&lt;=400),Backend!$S$47,IF(AND(MASTER_DATA_NORMALIZED!BC180=0,BC$22=$L$22,BC$18&gt;400),Backend!$S$47,0)))</f>
        <v>0</v>
      </c>
      <c r="BD180" s="96">
        <f>IF(AND(MASTER_DATA_NORMALIZED!BD180&gt;0,BD$22=$L$22),MASTER_DATA_NORMALIZED!BD180,IF(AND(MASTER_DATA_NORMALIZED!BD180=0,BD$22=$L$22,BD$18&lt;=400),Backend!$S$47,IF(AND(MASTER_DATA_NORMALIZED!BD180=0,BD$22=$L$22,BD$18&gt;400),Backend!$S$47,0)))</f>
        <v>10</v>
      </c>
      <c r="BE180" s="96">
        <f>IF(AND(MASTER_DATA_NORMALIZED!BE180&gt;0,BE$22=$L$22),MASTER_DATA_NORMALIZED!BE180,IF(AND(MASTER_DATA_NORMALIZED!BE180=0,BE$22=$L$22,BE$18&lt;=400),Backend!$S$47,IF(AND(MASTER_DATA_NORMALIZED!BE180=0,BE$22=$L$22,BE$18&gt;400),Backend!$S$47,0)))</f>
        <v>0</v>
      </c>
      <c r="BF180" s="96">
        <f>IF(AND(MASTER_DATA_NORMALIZED!BF180&gt;0,BF$22=$L$22),MASTER_DATA_NORMALIZED!BF180,IF(AND(MASTER_DATA_NORMALIZED!BF180=0,BF$22=$L$22,BF$18&lt;=400),Backend!$S$47,IF(AND(MASTER_DATA_NORMALIZED!BF180=0,BF$22=$L$22,BF$18&gt;400),Backend!$S$47,0)))</f>
        <v>0</v>
      </c>
      <c r="BG180" s="96">
        <f>IF(AND(MASTER_DATA_NORMALIZED!BG180&gt;0,BG$22=$L$22),MASTER_DATA_NORMALIZED!BG180,IF(AND(MASTER_DATA_NORMALIZED!BG180=0,BG$22=$L$22,BG$18&lt;=400),Backend!$S$47,IF(AND(MASTER_DATA_NORMALIZED!BG180=0,BG$22=$L$22,BG$18&gt;400),Backend!$S$47,0)))</f>
        <v>0</v>
      </c>
      <c r="BH180" s="96">
        <f>IF(AND(MASTER_DATA_NORMALIZED!BH180&gt;0,BH$22=$L$22),MASTER_DATA_NORMALIZED!BH180,IF(AND(MASTER_DATA_NORMALIZED!BH180=0,BH$22=$L$22,BH$18&lt;=400),Backend!$S$47,IF(AND(MASTER_DATA_NORMALIZED!BH180=0,BH$22=$L$22,BH$18&gt;400),Backend!$S$47,0)))</f>
        <v>10</v>
      </c>
      <c r="BI180" s="96">
        <f>IF(AND(MASTER_DATA_NORMALIZED!BI180&gt;0,BI$22=$L$22),MASTER_DATA_NORMALIZED!BI180,IF(AND(MASTER_DATA_NORMALIZED!BI180=0,BI$22=$L$22,BI$18&lt;=400),Backend!$S$47,IF(AND(MASTER_DATA_NORMALIZED!BI180=0,BI$22=$L$22,BI$18&gt;400),Backend!$S$47,0)))</f>
        <v>0</v>
      </c>
      <c r="BJ180" s="96">
        <f>IF(AND(MASTER_DATA_NORMALIZED!BJ180&gt;0,BJ$22=$L$22),MASTER_DATA_NORMALIZED!BJ180,IF(AND(MASTER_DATA_NORMALIZED!BJ180=0,BJ$22=$L$22,BJ$18&lt;=400),Backend!$S$47,IF(AND(MASTER_DATA_NORMALIZED!BJ180=0,BJ$22=$L$22,BJ$18&gt;400),Backend!$S$47,0)))</f>
        <v>0</v>
      </c>
      <c r="BK180" s="96">
        <f>IF(AND(MASTER_DATA_NORMALIZED!BK180&gt;0,BK$22=$L$22),MASTER_DATA_NORMALIZED!BK180,IF(AND(MASTER_DATA_NORMALIZED!BK180=0,BK$22=$L$22,BK$18&lt;=400),Backend!$S$47,IF(AND(MASTER_DATA_NORMALIZED!BK180=0,BK$22=$L$22,BK$18&gt;400),Backend!$S$47,0)))</f>
        <v>0</v>
      </c>
      <c r="BL180" s="96">
        <f>IF(AND(MASTER_DATA_NORMALIZED!BL180&gt;0,BL$22=$L$22),MASTER_DATA_NORMALIZED!BL180,IF(AND(MASTER_DATA_NORMALIZED!BL180=0,BL$22=$L$22,BL$18&lt;=400),Backend!$S$47,IF(AND(MASTER_DATA_NORMALIZED!BL180=0,BL$22=$L$22,BL$18&gt;400),Backend!$S$47,0)))</f>
        <v>10</v>
      </c>
      <c r="BM180" s="96">
        <f>IF(AND(MASTER_DATA_NORMALIZED!BM180&gt;0,BM$22=$L$22),MASTER_DATA_NORMALIZED!BM180,IF(AND(MASTER_DATA_NORMALIZED!BM180=0,BM$22=$L$22,BM$18&lt;=400),Backend!$S$47,IF(AND(MASTER_DATA_NORMALIZED!BM180=0,BM$22=$L$22,BM$18&gt;400),Backend!$S$47,0)))</f>
        <v>0</v>
      </c>
      <c r="BN180" s="96">
        <f>IF(AND(MASTER_DATA_NORMALIZED!BN180&gt;0,BN$22=$L$22),MASTER_DATA_NORMALIZED!BN180,IF(AND(MASTER_DATA_NORMALIZED!BN180=0,BN$22=$L$22,BN$18&lt;=400),Backend!$S$47,IF(AND(MASTER_DATA_NORMALIZED!BN180=0,BN$22=$L$22,BN$18&gt;400),Backend!$S$47,0)))</f>
        <v>0</v>
      </c>
      <c r="BO180" s="96">
        <f>IF(AND(MASTER_DATA_NORMALIZED!BO180&gt;0,BO$22=$L$22),MASTER_DATA_NORMALIZED!BO180,IF(AND(MASTER_DATA_NORMALIZED!BO180=0,BO$22=$L$22,BO$18&lt;=400),Backend!$S$47,IF(AND(MASTER_DATA_NORMALIZED!BO180=0,BO$22=$L$22,BO$18&gt;400),Backend!$S$47,0)))</f>
        <v>0</v>
      </c>
      <c r="BP180" s="96">
        <f>IF(AND(MASTER_DATA_NORMALIZED!BP180&gt;0,BP$22=$L$22),MASTER_DATA_NORMALIZED!BP180,IF(AND(MASTER_DATA_NORMALIZED!BP180=0,BP$22=$L$22,BP$18&lt;=400),Backend!$S$47,IF(AND(MASTER_DATA_NORMALIZED!BP180=0,BP$22=$L$22,BP$18&gt;400),Backend!$S$47,0)))</f>
        <v>10</v>
      </c>
      <c r="BQ180" s="96">
        <f>IF(AND(MASTER_DATA_NORMALIZED!BQ180&gt;0,BQ$22=$L$22),MASTER_DATA_NORMALIZED!BQ180,IF(AND(MASTER_DATA_NORMALIZED!BQ180=0,BQ$22=$L$22,BQ$18&lt;=400),Backend!$S$47,IF(AND(MASTER_DATA_NORMALIZED!BQ180=0,BQ$22=$L$22,BQ$18&gt;400),Backend!$S$47,0)))</f>
        <v>0</v>
      </c>
      <c r="BR180" s="96">
        <f>IF(AND(MASTER_DATA_NORMALIZED!BR180&gt;0,BR$22=$L$22),MASTER_DATA_NORMALIZED!BR180,IF(AND(MASTER_DATA_NORMALIZED!BR180=0,BR$22=$L$22,BR$18&lt;=400),Backend!$S$47,IF(AND(MASTER_DATA_NORMALIZED!BR180=0,BR$22=$L$22,BR$18&gt;400),Backend!$S$47,0)))</f>
        <v>0</v>
      </c>
      <c r="BS180" s="96">
        <f>IF(AND(MASTER_DATA_NORMALIZED!BS180&gt;0,BS$22=$L$22),MASTER_DATA_NORMALIZED!BS180,IF(AND(MASTER_DATA_NORMALIZED!BS180=0,BS$22=$L$22,BS$18&lt;=400),Backend!$S$47,IF(AND(MASTER_DATA_NORMALIZED!BS180=0,BS$22=$L$22,BS$18&gt;400),Backend!$S$47,0)))</f>
        <v>0</v>
      </c>
      <c r="BT180" s="96">
        <f>IF(AND(MASTER_DATA_NORMALIZED!BT180&gt;0,BT$22=$L$22),MASTER_DATA_NORMALIZED!BT180,IF(AND(MASTER_DATA_NORMALIZED!BT180=0,BT$22=$L$22,BT$18&lt;=400),Backend!$S$47,IF(AND(MASTER_DATA_NORMALIZED!BT180=0,BT$22=$L$22,BT$18&gt;400),Backend!$S$47,0)))</f>
        <v>10</v>
      </c>
      <c r="BU180" s="96">
        <f>IF(AND(MASTER_DATA_NORMALIZED!BU180&gt;0,BU$22=$L$22),MASTER_DATA_NORMALIZED!BU180,IF(AND(MASTER_DATA_NORMALIZED!BU180=0,BU$22=$L$22,BU$18&lt;=400),Backend!$S$47,IF(AND(MASTER_DATA_NORMALIZED!BU180=0,BU$22=$L$22,BU$18&gt;400),Backend!$S$47,0)))</f>
        <v>0</v>
      </c>
      <c r="BV180" s="96">
        <f>IF(AND(MASTER_DATA_NORMALIZED!BV180&gt;0,BV$22=$L$22),MASTER_DATA_NORMALIZED!BV180,IF(AND(MASTER_DATA_NORMALIZED!BV180=0,BV$22=$L$22,BV$18&lt;=400),Backend!$S$47,IF(AND(MASTER_DATA_NORMALIZED!BV180=0,BV$22=$L$22,BV$18&gt;400),Backend!$S$47,0)))</f>
        <v>0</v>
      </c>
      <c r="BW180" s="96">
        <f>IF(AND(MASTER_DATA_NORMALIZED!BW180&gt;0,BW$22=$L$22),MASTER_DATA_NORMALIZED!BW180,IF(AND(MASTER_DATA_NORMALIZED!BW180=0,BW$22=$L$22,BW$18&lt;=400),Backend!$S$47,IF(AND(MASTER_DATA_NORMALIZED!BW180=0,BW$22=$L$22,BW$18&gt;400),Backend!$S$47,0)))</f>
        <v>0</v>
      </c>
      <c r="BX180" s="96">
        <f>IF(AND(MASTER_DATA_NORMALIZED!BX180&gt;0,BX$22=$L$22),MASTER_DATA_NORMALIZED!BX180,IF(AND(MASTER_DATA_NORMALIZED!BX180=0,BX$22=$L$22,BX$18&lt;=400),Backend!$S$47,IF(AND(MASTER_DATA_NORMALIZED!BX180=0,BX$22=$L$22,BX$18&gt;400),Backend!$S$47,0)))</f>
        <v>10</v>
      </c>
      <c r="BY180" s="96">
        <f>IF(AND(MASTER_DATA_NORMALIZED!BY180&gt;0,BY$22=$L$22),MASTER_DATA_NORMALIZED!BY180,IF(AND(MASTER_DATA_NORMALIZED!BY180=0,BY$22=$L$22,BY$18&lt;=400),Backend!$S$47,IF(AND(MASTER_DATA_NORMALIZED!BY180=0,BY$22=$L$22,BY$18&gt;400),Backend!$S$47,0)))</f>
        <v>0</v>
      </c>
      <c r="BZ180" s="96">
        <f>IF(AND(MASTER_DATA_NORMALIZED!BZ180&gt;0,BZ$22=$L$22),MASTER_DATA_NORMALIZED!BZ180,IF(AND(MASTER_DATA_NORMALIZED!BZ180=0,BZ$22=$L$22,BZ$18&lt;=400),Backend!$S$47,IF(AND(MASTER_DATA_NORMALIZED!BZ180=0,BZ$22=$L$22,BZ$18&gt;400),Backend!$S$47,0)))</f>
        <v>0</v>
      </c>
      <c r="CA180" s="96">
        <f>IF(AND(MASTER_DATA_NORMALIZED!CA180&gt;0,CA$22=$L$22),MASTER_DATA_NORMALIZED!CA180,IF(AND(MASTER_DATA_NORMALIZED!CA180=0,CA$22=$L$22,CA$18&lt;=400),Backend!$S$47,IF(AND(MASTER_DATA_NORMALIZED!CA180=0,CA$22=$L$22,CA$18&gt;400),Backend!$S$47,0)))</f>
        <v>0</v>
      </c>
      <c r="CB180" s="96">
        <f>IF(AND(MASTER_DATA_NORMALIZED!CB180&gt;0,CB$22=$L$22),MASTER_DATA_NORMALIZED!CB180,IF(AND(MASTER_DATA_NORMALIZED!CB180=0,CB$22=$L$22,CB$18&lt;=400),Backend!$S$47,IF(AND(MASTER_DATA_NORMALIZED!CB180=0,CB$22=$L$22,CB$18&gt;400),Backend!$S$47,0)))</f>
        <v>10</v>
      </c>
      <c r="CC180" s="96">
        <f>IF(AND(MASTER_DATA_NORMALIZED!CC180&gt;0,CC$22=$L$22),MASTER_DATA_NORMALIZED!CC180,IF(AND(MASTER_DATA_NORMALIZED!CC180=0,CC$22=$L$22,CC$18&lt;=400),Backend!$S$47,IF(AND(MASTER_DATA_NORMALIZED!CC180=0,CC$22=$L$22,CC$18&gt;400),Backend!$S$47,0)))</f>
        <v>0</v>
      </c>
      <c r="CD180" s="96">
        <f>IF(AND(MASTER_DATA_NORMALIZED!CD180&gt;0,CD$22=$L$22),MASTER_DATA_NORMALIZED!CD180,IF(AND(MASTER_DATA_NORMALIZED!CD180=0,CD$22=$L$22,CD$18&lt;=400),Backend!$S$47,IF(AND(MASTER_DATA_NORMALIZED!CD180=0,CD$22=$L$22,CD$18&gt;400),Backend!$S$47,0)))</f>
        <v>0</v>
      </c>
      <c r="CE180" s="96">
        <f>IF(AND(MASTER_DATA_NORMALIZED!CE180&gt;0,CE$22=$L$22),MASTER_DATA_NORMALIZED!CE180,IF(AND(MASTER_DATA_NORMALIZED!CE180=0,CE$22=$L$22,CE$18&lt;=400),Backend!$S$47,IF(AND(MASTER_DATA_NORMALIZED!CE180=0,CE$22=$L$22,CE$18&gt;400),Backend!$S$47,0)))</f>
        <v>0</v>
      </c>
      <c r="CF180" s="96">
        <f>IF(AND(MASTER_DATA_NORMALIZED!CF180&gt;0,CF$22=$L$22),MASTER_DATA_NORMALIZED!CF180,IF(AND(MASTER_DATA_NORMALIZED!CF180=0,CF$22=$L$22,CF$18&lt;=400),Backend!$S$47,IF(AND(MASTER_DATA_NORMALIZED!CF180=0,CF$22=$L$22,CF$18&gt;400),Backend!$S$47,0)))</f>
        <v>10</v>
      </c>
      <c r="CG180" s="96">
        <f>IF(AND(MASTER_DATA_NORMALIZED!CG180&gt;0,CG$22=$L$22),MASTER_DATA_NORMALIZED!CG180,IF(AND(MASTER_DATA_NORMALIZED!CG180=0,CG$22=$L$22,CG$18&lt;=400),Backend!$S$47,IF(AND(MASTER_DATA_NORMALIZED!CG180=0,CG$22=$L$22,CG$18&gt;400),Backend!$S$47,0)))</f>
        <v>0</v>
      </c>
      <c r="CH180" s="96">
        <f>IF(AND(MASTER_DATA_NORMALIZED!CH180&gt;0,CH$22=$L$22),MASTER_DATA_NORMALIZED!CH180,IF(AND(MASTER_DATA_NORMALIZED!CH180=0,CH$22=$L$22,CH$18&lt;=400),Backend!$S$47,IF(AND(MASTER_DATA_NORMALIZED!CH180=0,CH$22=$L$22,CH$18&gt;400),Backend!$S$47,0)))</f>
        <v>0</v>
      </c>
      <c r="CI180" s="96">
        <f>IF(AND(MASTER_DATA_NORMALIZED!CI180&gt;0,CI$22=$L$22),MASTER_DATA_NORMALIZED!CI180,IF(AND(MASTER_DATA_NORMALIZED!CI180=0,CI$22=$L$22,CI$18&lt;=400),Backend!$S$47,IF(AND(MASTER_DATA_NORMALIZED!CI180=0,CI$22=$L$22,CI$18&gt;400),Backend!$S$47,0)))</f>
        <v>0</v>
      </c>
      <c r="CJ180" s="96">
        <f>IF(AND(MASTER_DATA_NORMALIZED!CJ180&gt;0,CJ$22=$L$22),MASTER_DATA_NORMALIZED!CJ180,IF(AND(MASTER_DATA_NORMALIZED!CJ180=0,CJ$22=$L$22,CJ$18&lt;=400),Backend!$S$47,IF(AND(MASTER_DATA_NORMALIZED!CJ180=0,CJ$22=$L$22,CJ$18&gt;400),Backend!$S$47,0)))</f>
        <v>10</v>
      </c>
      <c r="CK180" s="96">
        <f>IF(AND(MASTER_DATA_NORMALIZED!CK180&gt;0,CK$22=$L$22),MASTER_DATA_NORMALIZED!CK180,IF(AND(MASTER_DATA_NORMALIZED!CK180=0,CK$22=$L$22,CK$18&lt;=400),Backend!$S$47,IF(AND(MASTER_DATA_NORMALIZED!CK180=0,CK$22=$L$22,CK$18&gt;400),Backend!$S$47,0)))</f>
        <v>0</v>
      </c>
      <c r="CL180" s="96">
        <f>IF(AND(MASTER_DATA_NORMALIZED!CL180&gt;0,CL$22=$L$22),MASTER_DATA_NORMALIZED!CL180,IF(AND(MASTER_DATA_NORMALIZED!CL180=0,CL$22=$L$22,CL$18&lt;=400),Backend!$S$47,IF(AND(MASTER_DATA_NORMALIZED!CL180=0,CL$22=$L$22,CL$18&gt;400),Backend!$S$47,0)))</f>
        <v>0</v>
      </c>
      <c r="CM180" s="96">
        <f>IF(AND(MASTER_DATA_NORMALIZED!CM180&gt;0,CM$22=$L$22),MASTER_DATA_NORMALIZED!CM180,IF(AND(MASTER_DATA_NORMALIZED!CM180=0,CM$22=$L$22,CM$18&lt;=400),Backend!$S$47,IF(AND(MASTER_DATA_NORMALIZED!CM180=0,CM$22=$L$22,CM$18&gt;400),Backend!$S$47,0)))</f>
        <v>0</v>
      </c>
      <c r="CN180" s="96">
        <f>IF(AND(MASTER_DATA_NORMALIZED!CN180&gt;0,CN$22=$L$22),MASTER_DATA_NORMALIZED!CN180,IF(AND(MASTER_DATA_NORMALIZED!CN180=0,CN$22=$L$22,CN$18&lt;=400),Backend!$S$47,IF(AND(MASTER_DATA_NORMALIZED!CN180=0,CN$22=$L$22,CN$18&gt;400),Backend!$S$47,0)))</f>
        <v>10</v>
      </c>
      <c r="CO180" s="96">
        <f>IF(AND(MASTER_DATA_NORMALIZED!CO180&gt;0,CO$22=$L$22),MASTER_DATA_NORMALIZED!CO180,IF(AND(MASTER_DATA_NORMALIZED!CO180=0,CO$22=$L$22,CO$18&lt;=400),Backend!$S$47,IF(AND(MASTER_DATA_NORMALIZED!CO180=0,CO$22=$L$22,CO$18&gt;400),Backend!$S$47,0)))</f>
        <v>0</v>
      </c>
      <c r="CP180" s="96">
        <f>IF(AND(MASTER_DATA_NORMALIZED!CP180&gt;0,CP$22=$L$22),MASTER_DATA_NORMALIZED!CP180,IF(AND(MASTER_DATA_NORMALIZED!CP180=0,CP$22=$L$22,CP$18&lt;=400),Backend!$S$47,IF(AND(MASTER_DATA_NORMALIZED!CP180=0,CP$22=$L$22,CP$18&gt;400),Backend!$S$47,0)))</f>
        <v>0</v>
      </c>
      <c r="CQ180" s="96">
        <f>IF(AND(MASTER_DATA_NORMALIZED!CQ180&gt;0,CQ$22=$L$22),MASTER_DATA_NORMALIZED!CQ180,IF(AND(MASTER_DATA_NORMALIZED!CQ180=0,CQ$22=$L$22,CQ$18&lt;=400),Backend!$S$47,IF(AND(MASTER_DATA_NORMALIZED!CQ180=0,CQ$22=$L$22,CQ$18&gt;400),Backend!$S$47,0)))</f>
        <v>0</v>
      </c>
      <c r="CR180" s="96">
        <f>IF(AND(MASTER_DATA_NORMALIZED!CR180&gt;0,CR$22=$L$22),MASTER_DATA_NORMALIZED!CR180,IF(AND(MASTER_DATA_NORMALIZED!CR180=0,CR$22=$L$22,CR$18&lt;=400),Backend!$S$47,IF(AND(MASTER_DATA_NORMALIZED!CR180=0,CR$22=$L$22,CR$18&gt;400),Backend!$S$47,0)))</f>
        <v>10</v>
      </c>
      <c r="CS180" s="96">
        <f>IF(AND(MASTER_DATA_NORMALIZED!CS180&gt;0,CS$22=$L$22),MASTER_DATA_NORMALIZED!CS180,IF(AND(MASTER_DATA_NORMALIZED!CS180=0,CS$22=$L$22,CS$18&lt;=400),Backend!$S$47,IF(AND(MASTER_DATA_NORMALIZED!CS180=0,CS$22=$L$22,CS$18&gt;400),Backend!$S$47,0)))</f>
        <v>0</v>
      </c>
      <c r="CT180" s="96">
        <f>IF(AND(MASTER_DATA_NORMALIZED!CT180&gt;0,CT$22=$L$22),MASTER_DATA_NORMALIZED!CT180,IF(AND(MASTER_DATA_NORMALIZED!CT180=0,CT$22=$L$22,CT$18&lt;=400),Backend!$S$47,IF(AND(MASTER_DATA_NORMALIZED!CT180=0,CT$22=$L$22,CT$18&gt;400),Backend!$S$47,0)))</f>
        <v>0</v>
      </c>
      <c r="CU180" s="96">
        <f>IF(AND(MASTER_DATA_NORMALIZED!CU180&gt;0,CU$22=$L$22),MASTER_DATA_NORMALIZED!CU180,IF(AND(MASTER_DATA_NORMALIZED!CU180=0,CU$22=$L$22,CU$18&lt;=400),Backend!$S$47,IF(AND(MASTER_DATA_NORMALIZED!CU180=0,CU$22=$L$22,CU$18&gt;400),Backend!$S$47,0)))</f>
        <v>0</v>
      </c>
      <c r="CV180" s="96">
        <f>IF(AND(MASTER_DATA_NORMALIZED!CV180&gt;0,CV$22=$L$22),MASTER_DATA_NORMALIZED!CV180,IF(AND(MASTER_DATA_NORMALIZED!CV180=0,CV$22=$L$22,CV$18&lt;=400),Backend!$S$47,IF(AND(MASTER_DATA_NORMALIZED!CV180=0,CV$22=$L$22,CV$18&gt;400),Backend!$S$47,0)))</f>
        <v>10</v>
      </c>
      <c r="CW180" s="96">
        <f>IF(AND(MASTER_DATA_NORMALIZED!CW180&gt;0,CW$22=$L$22),MASTER_DATA_NORMALIZED!CW180,IF(AND(MASTER_DATA_NORMALIZED!CW180=0,CW$22=$L$22,CW$18&lt;=400),Backend!$S$47,IF(AND(MASTER_DATA_NORMALIZED!CW180=0,CW$22=$L$22,CW$18&gt;400),Backend!$S$47,0)))</f>
        <v>0</v>
      </c>
      <c r="CX180" s="96">
        <f>IF(AND(MASTER_DATA_NORMALIZED!CX180&gt;0,CX$22=$L$22),MASTER_DATA_NORMALIZED!CX180,IF(AND(MASTER_DATA_NORMALIZED!CX180=0,CX$22=$L$22,CX$18&lt;=400),Backend!$S$47,IF(AND(MASTER_DATA_NORMALIZED!CX180=0,CX$22=$L$22,CX$18&gt;400),Backend!$S$47,0)))</f>
        <v>0</v>
      </c>
      <c r="CY180" s="96">
        <f>IF(AND(MASTER_DATA_NORMALIZED!CY180&gt;0,CY$22=$L$22),MASTER_DATA_NORMALIZED!CY180,IF(AND(MASTER_DATA_NORMALIZED!CY180=0,CY$22=$L$22,CY$18&lt;=400),Backend!$S$47,IF(AND(MASTER_DATA_NORMALIZED!CY180=0,CY$22=$L$22,CY$18&gt;400),Backend!$S$47,0)))</f>
        <v>0</v>
      </c>
      <c r="CZ180" s="96">
        <f>IF(AND(MASTER_DATA_NORMALIZED!CZ180&gt;0,CZ$22=$L$22),MASTER_DATA_NORMALIZED!CZ180,IF(AND(MASTER_DATA_NORMALIZED!CZ180=0,CZ$22=$L$22,CZ$18&lt;=400),Backend!$S$47,IF(AND(MASTER_DATA_NORMALIZED!CZ180=0,CZ$22=$L$22,CZ$18&gt;400),Backend!$S$47,0)))</f>
        <v>10</v>
      </c>
      <c r="DA180" s="96" t="e">
        <f>IF(AND(MASTER_DATA_NORMALIZED!DA180&gt;0,DA$22=$L$22),MASTER_DATA_NORMALIZED!DA180,IF(AND(MASTER_DATA_NORMALIZED!DA180=0,DA$22=$L$22,DA$18&lt;=400),Backend!$S$47,IF(AND(MASTER_DATA_NORMALIZED!DA180=0,DA$22=$L$22,DA$18&gt;400),Backend!$S$47,0)))</f>
        <v>#DIV/0!</v>
      </c>
      <c r="DB180" s="96" t="e">
        <f>IF(AND(MASTER_DATA_NORMALIZED!DB180&gt;0,DB$22=$L$22),MASTER_DATA_NORMALIZED!DB180,IF(AND(MASTER_DATA_NORMALIZED!DB180=0,DB$22=$L$22,DB$18&lt;=400),Backend!$S$47,IF(AND(MASTER_DATA_NORMALIZED!DB180=0,DB$22=$L$22,DB$18&gt;400),Backend!$S$47,0)))</f>
        <v>#DIV/0!</v>
      </c>
      <c r="DC180" s="96" t="e">
        <f>IF(AND(MASTER_DATA_NORMALIZED!DC180&gt;0,DC$22=$L$22),MASTER_DATA_NORMALIZED!DC180,IF(AND(MASTER_DATA_NORMALIZED!DC180=0,DC$22=$L$22,DC$18&lt;=400),Backend!$S$47,IF(AND(MASTER_DATA_NORMALIZED!DC180=0,DC$22=$L$22,DC$18&gt;400),Backend!$S$47,0)))</f>
        <v>#DIV/0!</v>
      </c>
      <c r="DD180" s="96" t="e">
        <f>IF(AND(MASTER_DATA_NORMALIZED!DD180&gt;0,DD$22=$L$22),MASTER_DATA_NORMALIZED!DD180,IF(AND(MASTER_DATA_NORMALIZED!DD180=0,DD$22=$L$22,DD$18&lt;=400),Backend!$S$47,IF(AND(MASTER_DATA_NORMALIZED!DD180=0,DD$22=$L$22,DD$18&gt;400),Backend!$S$47,0)))</f>
        <v>#N/A</v>
      </c>
      <c r="DE180" s="96">
        <f>IF(AND(MASTER_DATA_NORMALIZED!DE180&gt;0,DE$22=$L$22),MASTER_DATA_NORMALIZED!DE180,IF(AND(MASTER_DATA_NORMALIZED!DE180=0,DE$22=$L$22,DE$18&lt;=400),Backend!$S$47,IF(AND(MASTER_DATA_NORMALIZED!DE180=0,DE$22=$L$22,DE$18&gt;400),Backend!$S$47,0)))</f>
        <v>0</v>
      </c>
      <c r="DF180" s="96">
        <f>IF(AND(MASTER_DATA_NORMALIZED!DF180&gt;0,DF$22=$L$22),MASTER_DATA_NORMALIZED!DF180,IF(AND(MASTER_DATA_NORMALIZED!DF180=0,DF$22=$L$22,DF$18&lt;=400),Backend!$S$47,IF(AND(MASTER_DATA_NORMALIZED!DF180=0,DF$22=$L$22,DF$18&gt;400),Backend!$S$47,0)))</f>
        <v>0</v>
      </c>
      <c r="DG180" s="96">
        <f>IF(AND(MASTER_DATA_NORMALIZED!DG180&gt;0,DG$22=$L$22),MASTER_DATA_NORMALIZED!DG180,IF(AND(MASTER_DATA_NORMALIZED!DG180=0,DG$22=$L$22,DG$18&lt;=400),Backend!$S$47,IF(AND(MASTER_DATA_NORMALIZED!DG180=0,DG$22=$L$22,DG$18&gt;400),Backend!$S$47,0)))</f>
        <v>0</v>
      </c>
      <c r="DH180" s="96">
        <f>IF(AND(MASTER_DATA_NORMALIZED!DH180&gt;0,DH$22=$L$22),MASTER_DATA_NORMALIZED!DH180,IF(AND(MASTER_DATA_NORMALIZED!DH180=0,DH$22=$L$22,DH$18&lt;=400),Backend!$S$47,IF(AND(MASTER_DATA_NORMALIZED!DH180=0,DH$22=$L$22,DH$18&gt;400),Backend!$S$47,0)))</f>
        <v>85.631066706844379</v>
      </c>
      <c r="DI180" s="96">
        <f>IF(AND(MASTER_DATA_NORMALIZED!DI180&gt;0,DI$22=$L$22),MASTER_DATA_NORMALIZED!DI180,IF(AND(MASTER_DATA_NORMALIZED!DI180=0,DI$22=$L$22,DI$18&lt;=400),Backend!$S$47,IF(AND(MASTER_DATA_NORMALIZED!DI180=0,DI$22=$L$22,DI$18&gt;400),Backend!$S$47,0)))</f>
        <v>0</v>
      </c>
      <c r="DJ180" s="96">
        <f>IF(AND(MASTER_DATA_NORMALIZED!DJ180&gt;0,DJ$22=$L$22),MASTER_DATA_NORMALIZED!DJ180,IF(AND(MASTER_DATA_NORMALIZED!DJ180=0,DJ$22=$L$22,DJ$18&lt;=400),Backend!$S$47,IF(AND(MASTER_DATA_NORMALIZED!DJ180=0,DJ$22=$L$22,DJ$18&gt;400),Backend!$S$47,0)))</f>
        <v>0</v>
      </c>
      <c r="DK180" s="96">
        <f>IF(AND(MASTER_DATA_NORMALIZED!DK180&gt;0,DK$22=$L$22),MASTER_DATA_NORMALIZED!DK180,IF(AND(MASTER_DATA_NORMALIZED!DK180=0,DK$22=$L$22,DK$18&lt;=400),Backend!$S$47,IF(AND(MASTER_DATA_NORMALIZED!DK180=0,DK$22=$L$22,DK$18&gt;400),Backend!$S$47,0)))</f>
        <v>0</v>
      </c>
      <c r="DL180" s="96">
        <f>IF(AND(MASTER_DATA_NORMALIZED!DL180&gt;0,DL$22=$L$22),MASTER_DATA_NORMALIZED!DL180,IF(AND(MASTER_DATA_NORMALIZED!DL180=0,DL$22=$L$22,DL$18&lt;=400),Backend!$S$47,IF(AND(MASTER_DATA_NORMALIZED!DL180=0,DL$22=$L$22,DL$18&gt;400),Backend!$S$47,0)))</f>
        <v>45.431273333213262</v>
      </c>
      <c r="DM180" s="96">
        <f>IF(AND(MASTER_DATA_NORMALIZED!DM180&gt;0,DM$22=$L$22),MASTER_DATA_NORMALIZED!DM180,IF(AND(MASTER_DATA_NORMALIZED!DM180=0,DM$22=$L$22,DM$18&lt;=400),Backend!$S$47,IF(AND(MASTER_DATA_NORMALIZED!DM180=0,DM$22=$L$22,DM$18&gt;400),Backend!$S$47,0)))</f>
        <v>0</v>
      </c>
      <c r="DN180" s="96">
        <f>IF(AND(MASTER_DATA_NORMALIZED!DN180&gt;0,DN$22=$L$22),MASTER_DATA_NORMALIZED!DN180,IF(AND(MASTER_DATA_NORMALIZED!DN180=0,DN$22=$L$22,DN$18&lt;=400),Backend!$S$47,IF(AND(MASTER_DATA_NORMALIZED!DN180=0,DN$22=$L$22,DN$18&gt;400),Backend!$S$47,0)))</f>
        <v>0</v>
      </c>
      <c r="DO180" s="96">
        <f>IF(AND(MASTER_DATA_NORMALIZED!DO180&gt;0,DO$22=$L$22),MASTER_DATA_NORMALIZED!DO180,IF(AND(MASTER_DATA_NORMALIZED!DO180=0,DO$22=$L$22,DO$18&lt;=400),Backend!$S$47,IF(AND(MASTER_DATA_NORMALIZED!DO180=0,DO$22=$L$22,DO$18&gt;400),Backend!$S$47,0)))</f>
        <v>0</v>
      </c>
      <c r="DP180" s="96">
        <f>IF(AND(MASTER_DATA_NORMALIZED!DP180&gt;0,DP$22=$L$22),MASTER_DATA_NORMALIZED!DP180,IF(AND(MASTER_DATA_NORMALIZED!DP180=0,DP$22=$L$22,DP$18&lt;=400),Backend!$S$47,IF(AND(MASTER_DATA_NORMALIZED!DP180=0,DP$22=$L$22,DP$18&gt;400),Backend!$S$47,0)))</f>
        <v>24.043982526501594</v>
      </c>
      <c r="DQ180" s="96">
        <f>IF(AND(MASTER_DATA_NORMALIZED!DQ180&gt;0,DQ$22=$L$22),MASTER_DATA_NORMALIZED!DQ180,IF(AND(MASTER_DATA_NORMALIZED!DQ180=0,DQ$22=$L$22,DQ$18&lt;=400),Backend!$S$47,IF(AND(MASTER_DATA_NORMALIZED!DQ180=0,DQ$22=$L$22,DQ$18&gt;400),Backend!$S$47,0)))</f>
        <v>0</v>
      </c>
      <c r="DR180" s="96">
        <f>IF(AND(MASTER_DATA_NORMALIZED!DR180&gt;0,DR$22=$L$22),MASTER_DATA_NORMALIZED!DR180,IF(AND(MASTER_DATA_NORMALIZED!DR180=0,DR$22=$L$22,DR$18&lt;=400),Backend!$S$47,IF(AND(MASTER_DATA_NORMALIZED!DR180=0,DR$22=$L$22,DR$18&gt;400),Backend!$S$47,0)))</f>
        <v>0</v>
      </c>
      <c r="DS180" s="96">
        <f>IF(AND(MASTER_DATA_NORMALIZED!DS180&gt;0,DS$22=$L$22),MASTER_DATA_NORMALIZED!DS180,IF(AND(MASTER_DATA_NORMALIZED!DS180=0,DS$22=$L$22,DS$18&lt;=400),Backend!$S$47,IF(AND(MASTER_DATA_NORMALIZED!DS180=0,DS$22=$L$22,DS$18&gt;400),Backend!$S$47,0)))</f>
        <v>0</v>
      </c>
      <c r="DT180" s="96">
        <f>IF(AND(MASTER_DATA_NORMALIZED!DT180&gt;0,DT$22=$L$22),MASTER_DATA_NORMALIZED!DT180,IF(AND(MASTER_DATA_NORMALIZED!DT180=0,DT$22=$L$22,DT$18&lt;=400),Backend!$S$47,IF(AND(MASTER_DATA_NORMALIZED!DT180=0,DT$22=$L$22,DT$18&gt;400),Backend!$S$47,0)))</f>
        <v>14.34659651806699</v>
      </c>
      <c r="DU180" s="96">
        <f>IF(AND(MASTER_DATA_NORMALIZED!DU180&gt;0,DU$22=$L$22),MASTER_DATA_NORMALIZED!DU180,IF(AND(MASTER_DATA_NORMALIZED!DU180=0,DU$22=$L$22,DU$18&lt;=400),Backend!$S$47,IF(AND(MASTER_DATA_NORMALIZED!DU180=0,DU$22=$L$22,DU$18&gt;400),Backend!$S$47,0)))</f>
        <v>0</v>
      </c>
      <c r="DV180" s="96">
        <f>IF(AND(MASTER_DATA_NORMALIZED!DV180&gt;0,DV$22=$L$22),MASTER_DATA_NORMALIZED!DV180,IF(AND(MASTER_DATA_NORMALIZED!DV180=0,DV$22=$L$22,DV$18&lt;=400),Backend!$S$47,IF(AND(MASTER_DATA_NORMALIZED!DV180=0,DV$22=$L$22,DV$18&gt;400),Backend!$S$47,0)))</f>
        <v>0</v>
      </c>
      <c r="DW180" s="96">
        <f>IF(AND(MASTER_DATA_NORMALIZED!DW180&gt;0,DW$22=$L$22),MASTER_DATA_NORMALIZED!DW180,IF(AND(MASTER_DATA_NORMALIZED!DW180=0,DW$22=$L$22,DW$18&lt;=400),Backend!$S$47,IF(AND(MASTER_DATA_NORMALIZED!DW180=0,DW$22=$L$22,DW$18&gt;400),Backend!$S$47,0)))</f>
        <v>0</v>
      </c>
      <c r="DX180" s="96">
        <f>IF(AND(MASTER_DATA_NORMALIZED!DX180&gt;0,DX$22=$L$22),MASTER_DATA_NORMALIZED!DX180,IF(AND(MASTER_DATA_NORMALIZED!DX180=0,DX$22=$L$22,DX$18&lt;=400),Backend!$S$47,IF(AND(MASTER_DATA_NORMALIZED!DX180=0,DX$22=$L$22,DX$18&gt;400),Backend!$S$47,0)))</f>
        <v>7.2009721311146402</v>
      </c>
      <c r="DY180" s="96">
        <f>IF(AND(MASTER_DATA_NORMALIZED!DY180&gt;0,DY$22=$L$22),MASTER_DATA_NORMALIZED!DY180,IF(AND(MASTER_DATA_NORMALIZED!DY180=0,DY$22=$L$22,DY$18&lt;=400),Backend!$S$47,IF(AND(MASTER_DATA_NORMALIZED!DY180=0,DY$22=$L$22,DY$18&gt;400),Backend!$S$47,0)))</f>
        <v>0</v>
      </c>
      <c r="DZ180" s="96">
        <f>IF(AND(MASTER_DATA_NORMALIZED!DZ180&gt;0,DZ$22=$L$22),MASTER_DATA_NORMALIZED!DZ180,IF(AND(MASTER_DATA_NORMALIZED!DZ180=0,DZ$22=$L$22,DZ$18&lt;=400),Backend!$S$47,IF(AND(MASTER_DATA_NORMALIZED!DZ180=0,DZ$22=$L$22,DZ$18&gt;400),Backend!$S$47,0)))</f>
        <v>0</v>
      </c>
      <c r="EA180" s="96">
        <f>IF(AND(MASTER_DATA_NORMALIZED!EA180&gt;0,EA$22=$L$22),MASTER_DATA_NORMALIZED!EA180,IF(AND(MASTER_DATA_NORMALIZED!EA180=0,EA$22=$L$22,EA$18&lt;=400),Backend!$S$47,IF(AND(MASTER_DATA_NORMALIZED!EA180=0,EA$22=$L$22,EA$18&gt;400),Backend!$S$47,0)))</f>
        <v>0</v>
      </c>
      <c r="EB180" s="96">
        <f>IF(AND(MASTER_DATA_NORMALIZED!EB180&gt;0,EB$22=$L$22),MASTER_DATA_NORMALIZED!EB180,IF(AND(MASTER_DATA_NORMALIZED!EB180=0,EB$22=$L$22,EB$18&lt;=400),Backend!$S$47,IF(AND(MASTER_DATA_NORMALIZED!EB180=0,EB$22=$L$22,EB$18&gt;400),Backend!$S$47,0)))</f>
        <v>5.7607777048917121</v>
      </c>
      <c r="EC180" s="96" t="e">
        <f>IF(AND(MASTER_DATA_NORMALIZED!EC180&gt;0,EC$22=$L$22),MASTER_DATA_NORMALIZED!EC180,IF(AND(MASTER_DATA_NORMALIZED!EC180=0,EC$22=$L$22,EC$18&lt;=400),Backend!$S$47,IF(AND(MASTER_DATA_NORMALIZED!EC180=0,EC$22=$L$22,EC$18&gt;400),Backend!$S$47,0)))</f>
        <v>#DIV/0!</v>
      </c>
      <c r="ED180" s="96" t="e">
        <f>IF(AND(MASTER_DATA_NORMALIZED!ED180&gt;0,ED$22=$L$22),MASTER_DATA_NORMALIZED!ED180,IF(AND(MASTER_DATA_NORMALIZED!ED180=0,ED$22=$L$22,ED$18&lt;=400),Backend!$S$47,IF(AND(MASTER_DATA_NORMALIZED!ED180=0,ED$22=$L$22,ED$18&gt;400),Backend!$S$47,0)))</f>
        <v>#DIV/0!</v>
      </c>
      <c r="EE180" s="96" t="e">
        <f>IF(AND(MASTER_DATA_NORMALIZED!EE180&gt;0,EE$22=$L$22),MASTER_DATA_NORMALIZED!EE180,IF(AND(MASTER_DATA_NORMALIZED!EE180=0,EE$22=$L$22,EE$18&lt;=400),Backend!$S$47,IF(AND(MASTER_DATA_NORMALIZED!EE180=0,EE$22=$L$22,EE$18&gt;400),Backend!$S$47,0)))</f>
        <v>#DIV/0!</v>
      </c>
      <c r="EF180" s="96" t="e">
        <f>IF(AND(MASTER_DATA_NORMALIZED!EF180&gt;0,EF$22=$L$22),MASTER_DATA_NORMALIZED!EF180,IF(AND(MASTER_DATA_NORMALIZED!EF180=0,EF$22=$L$22,EF$18&lt;=400),Backend!$S$47,IF(AND(MASTER_DATA_NORMALIZED!EF180=0,EF$22=$L$22,EF$18&gt;400),Backend!$S$47,0)))</f>
        <v>#VALUE!</v>
      </c>
      <c r="EG180" s="96">
        <f>IF(AND(MASTER_DATA_NORMALIZED!EG180&gt;0,EG$22=$L$22),MASTER_DATA_NORMALIZED!EG180,IF(AND(MASTER_DATA_NORMALIZED!EG180=0,EG$22=$L$22,EG$18&lt;=400),Backend!$S$47,IF(AND(MASTER_DATA_NORMALIZED!EG180=0,EG$22=$L$22,EG$18&gt;400),Backend!$S$47,0)))</f>
        <v>0</v>
      </c>
      <c r="EH180" s="96">
        <f>IF(AND(MASTER_DATA_NORMALIZED!EH180&gt;0,EH$22=$L$22),MASTER_DATA_NORMALIZED!EH180,IF(AND(MASTER_DATA_NORMALIZED!EH180=0,EH$22=$L$22,EH$18&lt;=400),Backend!$S$47,IF(AND(MASTER_DATA_NORMALIZED!EH180=0,EH$22=$L$22,EH$18&gt;400),Backend!$S$47,0)))</f>
        <v>0</v>
      </c>
      <c r="EI180" s="96">
        <f>IF(AND(MASTER_DATA_NORMALIZED!EI180&gt;0,EI$22=$L$22),MASTER_DATA_NORMALIZED!EI180,IF(AND(MASTER_DATA_NORMALIZED!EI180=0,EI$22=$L$22,EI$18&lt;=400),Backend!$S$47,IF(AND(MASTER_DATA_NORMALIZED!EI180=0,EI$22=$L$22,EI$18&gt;400),Backend!$S$47,0)))</f>
        <v>0</v>
      </c>
      <c r="EJ180" s="96">
        <f>IF(AND(MASTER_DATA_NORMALIZED!EJ180&gt;0,EJ$22=$L$22),MASTER_DATA_NORMALIZED!EJ180,IF(AND(MASTER_DATA_NORMALIZED!EJ180=0,EJ$22=$L$22,EJ$18&lt;=400),Backend!$S$47,IF(AND(MASTER_DATA_NORMALIZED!EJ180=0,EJ$22=$L$22,EJ$18&gt;400),Backend!$S$47,0)))</f>
        <v>10</v>
      </c>
      <c r="EK180" s="96">
        <f>IF(AND(MASTER_DATA_NORMALIZED!EK180&gt;0,EK$22=$L$22),MASTER_DATA_NORMALIZED!EK180,IF(AND(MASTER_DATA_NORMALIZED!EK180=0,EK$22=$L$22,EK$18&lt;=400),Backend!$S$47,IF(AND(MASTER_DATA_NORMALIZED!EK180=0,EK$22=$L$22,EK$18&gt;400),Backend!$S$47,0)))</f>
        <v>0</v>
      </c>
      <c r="EL180" s="96">
        <f>IF(AND(MASTER_DATA_NORMALIZED!EL180&gt;0,EL$22=$L$22),MASTER_DATA_NORMALIZED!EL180,IF(AND(MASTER_DATA_NORMALIZED!EL180=0,EL$22=$L$22,EL$18&lt;=400),Backend!$S$47,IF(AND(MASTER_DATA_NORMALIZED!EL180=0,EL$22=$L$22,EL$18&gt;400),Backend!$S$47,0)))</f>
        <v>0</v>
      </c>
      <c r="EM180" s="96">
        <f>IF(AND(MASTER_DATA_NORMALIZED!EM180&gt;0,EM$22=$L$22),MASTER_DATA_NORMALIZED!EM180,IF(AND(MASTER_DATA_NORMALIZED!EM180=0,EM$22=$L$22,EM$18&lt;=400),Backend!$S$47,IF(AND(MASTER_DATA_NORMALIZED!EM180=0,EM$22=$L$22,EM$18&gt;400),Backend!$S$47,0)))</f>
        <v>0</v>
      </c>
      <c r="EN180" s="96">
        <f>IF(AND(MASTER_DATA_NORMALIZED!EN180&gt;0,EN$22=$L$22),MASTER_DATA_NORMALIZED!EN180,IF(AND(MASTER_DATA_NORMALIZED!EN180=0,EN$22=$L$22,EN$18&lt;=400),Backend!$S$47,IF(AND(MASTER_DATA_NORMALIZED!EN180=0,EN$22=$L$22,EN$18&gt;400),Backend!$S$47,0)))</f>
        <v>10</v>
      </c>
      <c r="EO180" s="96">
        <f>IF(AND(MASTER_DATA_NORMALIZED!EO180&gt;0,EO$22=$L$22),MASTER_DATA_NORMALIZED!EO180,IF(AND(MASTER_DATA_NORMALIZED!EO180=0,EO$22=$L$22,EO$18&lt;=400),Backend!$S$47,IF(AND(MASTER_DATA_NORMALIZED!EO180=0,EO$22=$L$22,EO$18&gt;400),Backend!$S$47,0)))</f>
        <v>0</v>
      </c>
      <c r="EP180" s="96">
        <f>IF(AND(MASTER_DATA_NORMALIZED!EP180&gt;0,EP$22=$L$22),MASTER_DATA_NORMALIZED!EP180,IF(AND(MASTER_DATA_NORMALIZED!EP180=0,EP$22=$L$22,EP$18&lt;=400),Backend!$S$47,IF(AND(MASTER_DATA_NORMALIZED!EP180=0,EP$22=$L$22,EP$18&gt;400),Backend!$S$47,0)))</f>
        <v>0</v>
      </c>
      <c r="EQ180" s="96">
        <f>IF(AND(MASTER_DATA_NORMALIZED!EQ180&gt;0,EQ$22=$L$22),MASTER_DATA_NORMALIZED!EQ180,IF(AND(MASTER_DATA_NORMALIZED!EQ180=0,EQ$22=$L$22,EQ$18&lt;=400),Backend!$S$47,IF(AND(MASTER_DATA_NORMALIZED!EQ180=0,EQ$22=$L$22,EQ$18&gt;400),Backend!$S$47,0)))</f>
        <v>0</v>
      </c>
      <c r="ER180" s="96">
        <f>IF(AND(MASTER_DATA_NORMALIZED!ER180&gt;0,ER$22=$L$22),MASTER_DATA_NORMALIZED!ER180,IF(AND(MASTER_DATA_NORMALIZED!ER180=0,ER$22=$L$22,ER$18&lt;=400),Backend!$S$47,IF(AND(MASTER_DATA_NORMALIZED!ER180=0,ER$22=$L$22,ER$18&gt;400),Backend!$S$47,0)))</f>
        <v>10</v>
      </c>
      <c r="ES180" s="96">
        <f>IF(AND(MASTER_DATA_NORMALIZED!ES180&gt;0,ES$22=$L$22),MASTER_DATA_NORMALIZED!ES180,IF(AND(MASTER_DATA_NORMALIZED!ES180=0,ES$22=$L$22,ES$18&lt;=400),Backend!$S$47,IF(AND(MASTER_DATA_NORMALIZED!ES180=0,ES$22=$L$22,ES$18&gt;400),Backend!$S$47,0)))</f>
        <v>0</v>
      </c>
      <c r="ET180" s="96">
        <f>IF(AND(MASTER_DATA_NORMALIZED!ET180&gt;0,ET$22=$L$22),MASTER_DATA_NORMALIZED!ET180,IF(AND(MASTER_DATA_NORMALIZED!ET180=0,ET$22=$L$22,ET$18&lt;=400),Backend!$S$47,IF(AND(MASTER_DATA_NORMALIZED!ET180=0,ET$22=$L$22,ET$18&gt;400),Backend!$S$47,0)))</f>
        <v>0</v>
      </c>
      <c r="EU180" s="96">
        <f>IF(AND(MASTER_DATA_NORMALIZED!EU180&gt;0,EU$22=$L$22),MASTER_DATA_NORMALIZED!EU180,IF(AND(MASTER_DATA_NORMALIZED!EU180=0,EU$22=$L$22,EU$18&lt;=400),Backend!$S$47,IF(AND(MASTER_DATA_NORMALIZED!EU180=0,EU$22=$L$22,EU$18&gt;400),Backend!$S$47,0)))</f>
        <v>0</v>
      </c>
      <c r="EV180" s="96">
        <f>IF(AND(MASTER_DATA_NORMALIZED!EV180&gt;0,EV$22=$L$22),MASTER_DATA_NORMALIZED!EV180,IF(AND(MASTER_DATA_NORMALIZED!EV180=0,EV$22=$L$22,EV$18&lt;=400),Backend!$S$47,IF(AND(MASTER_DATA_NORMALIZED!EV180=0,EV$22=$L$22,EV$18&gt;400),Backend!$S$47,0)))</f>
        <v>10</v>
      </c>
      <c r="EW180" s="96">
        <f>IF(AND(MASTER_DATA_NORMALIZED!EW180&gt;0,EW$22=$L$22),MASTER_DATA_NORMALIZED!EW180,IF(AND(MASTER_DATA_NORMALIZED!EW180=0,EW$22=$L$22,EW$18&lt;=400),Backend!$S$47,IF(AND(MASTER_DATA_NORMALIZED!EW180=0,EW$22=$L$22,EW$18&gt;400),Backend!$S$47,0)))</f>
        <v>0</v>
      </c>
      <c r="EX180" s="96">
        <f>IF(AND(MASTER_DATA_NORMALIZED!EX180&gt;0,EX$22=$L$22),MASTER_DATA_NORMALIZED!EX180,IF(AND(MASTER_DATA_NORMALIZED!EX180=0,EX$22=$L$22,EX$18&lt;=400),Backend!$S$47,IF(AND(MASTER_DATA_NORMALIZED!EX180=0,EX$22=$L$22,EX$18&gt;400),Backend!$S$47,0)))</f>
        <v>0</v>
      </c>
      <c r="EY180" s="96">
        <f>IF(AND(MASTER_DATA_NORMALIZED!EY180&gt;0,EY$22=$L$22),MASTER_DATA_NORMALIZED!EY180,IF(AND(MASTER_DATA_NORMALIZED!EY180=0,EY$22=$L$22,EY$18&lt;=400),Backend!$S$47,IF(AND(MASTER_DATA_NORMALIZED!EY180=0,EY$22=$L$22,EY$18&gt;400),Backend!$S$47,0)))</f>
        <v>0</v>
      </c>
      <c r="EZ180" s="96">
        <f>IF(AND(MASTER_DATA_NORMALIZED!EZ180&gt;0,EZ$22=$L$22),MASTER_DATA_NORMALIZED!EZ180,IF(AND(MASTER_DATA_NORMALIZED!EZ180=0,EZ$22=$L$22,EZ$18&lt;=400),Backend!$S$47,IF(AND(MASTER_DATA_NORMALIZED!EZ180=0,EZ$22=$L$22,EZ$18&gt;400),Backend!$S$47,0)))</f>
        <v>1.3201623229430897</v>
      </c>
      <c r="FA180" s="96">
        <f>IF(AND(MASTER_DATA_NORMALIZED!FA180&gt;0,FA$22=$L$22),MASTER_DATA_NORMALIZED!FA180,IF(AND(MASTER_DATA_NORMALIZED!FA180=0,FA$22=$L$22,FA$18&lt;=400),Backend!$S$47,IF(AND(MASTER_DATA_NORMALIZED!FA180=0,FA$22=$L$22,FA$18&gt;400),Backend!$S$47,0)))</f>
        <v>0</v>
      </c>
      <c r="FB180" s="96">
        <f>IF(AND(MASTER_DATA_NORMALIZED!FB180&gt;0,FB$22=$L$22),MASTER_DATA_NORMALIZED!FB180,IF(AND(MASTER_DATA_NORMALIZED!FB180=0,FB$22=$L$22,FB$18&lt;=400),Backend!$S$47,IF(AND(MASTER_DATA_NORMALIZED!FB180=0,FB$22=$L$22,FB$18&gt;400),Backend!$S$47,0)))</f>
        <v>0</v>
      </c>
      <c r="FC180" s="96">
        <f>IF(AND(MASTER_DATA_NORMALIZED!FC180&gt;0,FC$22=$L$22),MASTER_DATA_NORMALIZED!FC180,IF(AND(MASTER_DATA_NORMALIZED!FC180=0,FC$22=$L$22,FC$18&lt;=400),Backend!$S$47,IF(AND(MASTER_DATA_NORMALIZED!FC180=0,FC$22=$L$22,FC$18&gt;400),Backend!$S$47,0)))</f>
        <v>0</v>
      </c>
      <c r="FD180" s="96">
        <f>IF(AND(MASTER_DATA_NORMALIZED!FD180&gt;0,FD$22=$L$22),MASTER_DATA_NORMALIZED!FD180,IF(AND(MASTER_DATA_NORMALIZED!FD180=0,FD$22=$L$22,FD$18&lt;=400),Backend!$S$47,IF(AND(MASTER_DATA_NORMALIZED!FD180=0,FD$22=$L$22,FD$18&gt;400),Backend!$S$47,0)))</f>
        <v>1.3201623229430897</v>
      </c>
      <c r="FE180" s="96">
        <f>IF(AND(MASTER_DATA_NORMALIZED!FE180&gt;0,FE$22=$L$22),MASTER_DATA_NORMALIZED!FE180,IF(AND(MASTER_DATA_NORMALIZED!FE180=0,FE$22=$L$22,FE$18&lt;=400),Backend!$S$47,IF(AND(MASTER_DATA_NORMALIZED!FE180=0,FE$22=$L$22,FE$18&gt;400),Backend!$S$47,0)))</f>
        <v>0</v>
      </c>
      <c r="FF180" s="96">
        <f>IF(AND(MASTER_DATA_NORMALIZED!FF180&gt;0,FF$22=$L$22),MASTER_DATA_NORMALIZED!FF180,IF(AND(MASTER_DATA_NORMALIZED!FF180=0,FF$22=$L$22,FF$18&lt;=400),Backend!$S$47,IF(AND(MASTER_DATA_NORMALIZED!FF180=0,FF$22=$L$22,FF$18&gt;400),Backend!$S$47,0)))</f>
        <v>0</v>
      </c>
      <c r="FG180" s="96">
        <f>IF(AND(MASTER_DATA_NORMALIZED!FG180&gt;0,FG$22=$L$22),MASTER_DATA_NORMALIZED!FG180,IF(AND(MASTER_DATA_NORMALIZED!FG180=0,FG$22=$L$22,FG$18&lt;=400),Backend!$S$47,IF(AND(MASTER_DATA_NORMALIZED!FG180=0,FG$22=$L$22,FG$18&gt;400),Backend!$S$47,0)))</f>
        <v>0</v>
      </c>
      <c r="FH180" s="96">
        <f>IF(AND(MASTER_DATA_NORMALIZED!FH180&gt;0,FH$22=$L$22),MASTER_DATA_NORMALIZED!FH180,IF(AND(MASTER_DATA_NORMALIZED!FH180=0,FH$22=$L$22,FH$18&lt;=400),Backend!$S$47,IF(AND(MASTER_DATA_NORMALIZED!FH180=0,FH$22=$L$22,FH$18&gt;400),Backend!$S$47,0)))</f>
        <v>1.3201623229430897</v>
      </c>
      <c r="FI180" s="96">
        <f>IF(AND(MASTER_DATA_NORMALIZED!FI180&gt;0,FI$22=$L$22),MASTER_DATA_NORMALIZED!FI180,IF(AND(MASTER_DATA_NORMALIZED!FI180=0,FI$22=$L$22,FI$18&lt;=400),Backend!$S$47,IF(AND(MASTER_DATA_NORMALIZED!FI180=0,FI$22=$L$22,FI$18&gt;400),Backend!$S$47,0)))</f>
        <v>0</v>
      </c>
      <c r="FJ180" s="96">
        <f>IF(AND(MASTER_DATA_NORMALIZED!FJ180&gt;0,FJ$22=$L$22),MASTER_DATA_NORMALIZED!FJ180,IF(AND(MASTER_DATA_NORMALIZED!FJ180=0,FJ$22=$L$22,FJ$18&lt;=400),Backend!$S$47,IF(AND(MASTER_DATA_NORMALIZED!FJ180=0,FJ$22=$L$22,FJ$18&gt;400),Backend!$S$47,0)))</f>
        <v>0</v>
      </c>
      <c r="FK180" s="96">
        <f>IF(AND(MASTER_DATA_NORMALIZED!FK180&gt;0,FK$22=$L$22),MASTER_DATA_NORMALIZED!FK180,IF(AND(MASTER_DATA_NORMALIZED!FK180=0,FK$22=$L$22,FK$18&lt;=400),Backend!$S$47,IF(AND(MASTER_DATA_NORMALIZED!FK180=0,FK$22=$L$22,FK$18&gt;400),Backend!$S$47,0)))</f>
        <v>0</v>
      </c>
      <c r="FL180" s="96">
        <f>IF(AND(MASTER_DATA_NORMALIZED!FL180&gt;0,FL$22=$L$22),MASTER_DATA_NORMALIZED!FL180,IF(AND(MASTER_DATA_NORMALIZED!FL180=0,FL$22=$L$22,FL$18&lt;=400),Backend!$S$47,IF(AND(MASTER_DATA_NORMALIZED!FL180=0,FL$22=$L$22,FL$18&gt;400),Backend!$S$47,0)))</f>
        <v>10</v>
      </c>
      <c r="FM180" s="96">
        <f>IF(AND(MASTER_DATA_NORMALIZED!FM180&gt;0,FM$22=$L$22),MASTER_DATA_NORMALIZED!FM180,IF(AND(MASTER_DATA_NORMALIZED!FM180=0,FM$22=$L$22,FM$18&lt;=400),Backend!$S$47,IF(AND(MASTER_DATA_NORMALIZED!FM180=0,FM$22=$L$22,FM$18&gt;400),Backend!$S$47,0)))</f>
        <v>0</v>
      </c>
      <c r="FN180" s="96">
        <f>IF(AND(MASTER_DATA_NORMALIZED!FN180&gt;0,FN$22=$L$22),MASTER_DATA_NORMALIZED!FN180,IF(AND(MASTER_DATA_NORMALIZED!FN180=0,FN$22=$L$22,FN$18&lt;=400),Backend!$S$47,IF(AND(MASTER_DATA_NORMALIZED!FN180=0,FN$22=$L$22,FN$18&gt;400),Backend!$S$47,0)))</f>
        <v>0</v>
      </c>
      <c r="FO180" s="96">
        <f>IF(AND(MASTER_DATA_NORMALIZED!FO180&gt;0,FO$22=$L$22),MASTER_DATA_NORMALIZED!FO180,IF(AND(MASTER_DATA_NORMALIZED!FO180=0,FO$22=$L$22,FO$18&lt;=400),Backend!$S$47,IF(AND(MASTER_DATA_NORMALIZED!FO180=0,FO$22=$L$22,FO$18&gt;400),Backend!$S$47,0)))</f>
        <v>0</v>
      </c>
      <c r="FP180" s="96">
        <f>IF(AND(MASTER_DATA_NORMALIZED!FP180&gt;0,FP$22=$L$22),MASTER_DATA_NORMALIZED!FP180,IF(AND(MASTER_DATA_NORMALIZED!FP180=0,FP$22=$L$22,FP$18&lt;=400),Backend!$S$47,IF(AND(MASTER_DATA_NORMALIZED!FP180=0,FP$22=$L$22,FP$18&gt;400),Backend!$S$47,0)))</f>
        <v>10</v>
      </c>
      <c r="FQ180" s="96">
        <f>IF(AND(MASTER_DATA_NORMALIZED!FQ180&gt;0,FQ$22=$L$22),MASTER_DATA_NORMALIZED!FQ180,IF(AND(MASTER_DATA_NORMALIZED!FQ180=0,FQ$22=$L$22,FQ$18&lt;=400),Backend!$S$47,IF(AND(MASTER_DATA_NORMALIZED!FQ180=0,FQ$22=$L$22,FQ$18&gt;400),Backend!$S$47,0)))</f>
        <v>0</v>
      </c>
      <c r="FR180" s="96">
        <f>IF(AND(MASTER_DATA_NORMALIZED!FR180&gt;0,FR$22=$L$22),MASTER_DATA_NORMALIZED!FR180,IF(AND(MASTER_DATA_NORMALIZED!FR180=0,FR$22=$L$22,FR$18&lt;=400),Backend!$S$47,IF(AND(MASTER_DATA_NORMALIZED!FR180=0,FR$22=$L$22,FR$18&gt;400),Backend!$S$47,0)))</f>
        <v>0</v>
      </c>
      <c r="FS180" s="96">
        <f>IF(AND(MASTER_DATA_NORMALIZED!FS180&gt;0,FS$22=$L$22),MASTER_DATA_NORMALIZED!FS180,IF(AND(MASTER_DATA_NORMALIZED!FS180=0,FS$22=$L$22,FS$18&lt;=400),Backend!$S$47,IF(AND(MASTER_DATA_NORMALIZED!FS180=0,FS$22=$L$22,FS$18&gt;400),Backend!$S$47,0)))</f>
        <v>0</v>
      </c>
      <c r="FT180" s="96">
        <f>IF(AND(MASTER_DATA_NORMALIZED!FT180&gt;0,FT$22=$L$22),MASTER_DATA_NORMALIZED!FT180,IF(AND(MASTER_DATA_NORMALIZED!FT180=0,FT$22=$L$22,FT$18&lt;=400),Backend!$S$47,IF(AND(MASTER_DATA_NORMALIZED!FT180=0,FT$22=$L$22,FT$18&gt;400),Backend!$S$47,0)))</f>
        <v>10</v>
      </c>
      <c r="FU180" s="96">
        <f>IF(AND(MASTER_DATA_NORMALIZED!FU180&gt;0,FU$22=$L$22),MASTER_DATA_NORMALIZED!FU180,IF(AND(MASTER_DATA_NORMALIZED!FU180=0,FU$22=$L$22,FU$18&lt;=400),Backend!$S$47,IF(AND(MASTER_DATA_NORMALIZED!FU180=0,FU$22=$L$22,FU$18&gt;400),Backend!$S$47,0)))</f>
        <v>0</v>
      </c>
      <c r="FV180" s="96">
        <f>IF(AND(MASTER_DATA_NORMALIZED!FV180&gt;0,FV$22=$L$22),MASTER_DATA_NORMALIZED!FV180,IF(AND(MASTER_DATA_NORMALIZED!FV180=0,FV$22=$L$22,FV$18&lt;=400),Backend!$S$47,IF(AND(MASTER_DATA_NORMALIZED!FV180=0,FV$22=$L$22,FV$18&gt;400),Backend!$S$47,0)))</f>
        <v>0</v>
      </c>
      <c r="FW180" s="96">
        <f>IF(AND(MASTER_DATA_NORMALIZED!FW180&gt;0,FW$22=$L$22),MASTER_DATA_NORMALIZED!FW180,IF(AND(MASTER_DATA_NORMALIZED!FW180=0,FW$22=$L$22,FW$18&lt;=400),Backend!$S$47,IF(AND(MASTER_DATA_NORMALIZED!FW180=0,FW$22=$L$22,FW$18&gt;400),Backend!$S$47,0)))</f>
        <v>0</v>
      </c>
      <c r="FX180" s="96">
        <f>IF(AND(MASTER_DATA_NORMALIZED!FX180&gt;0,FX$22=$L$22),MASTER_DATA_NORMALIZED!FX180,IF(AND(MASTER_DATA_NORMALIZED!FX180=0,FX$22=$L$22,FX$18&lt;=400),Backend!$S$47,IF(AND(MASTER_DATA_NORMALIZED!FX180=0,FX$22=$L$22,FX$18&gt;400),Backend!$S$47,0)))</f>
        <v>10</v>
      </c>
      <c r="FY180" s="96">
        <f>IF(AND(MASTER_DATA_NORMALIZED!FY180&gt;0,FY$22=$L$22),MASTER_DATA_NORMALIZED!FY180,IF(AND(MASTER_DATA_NORMALIZED!FY180=0,FY$22=$L$22,FY$18&lt;=400),Backend!$S$47,IF(AND(MASTER_DATA_NORMALIZED!FY180=0,FY$22=$L$22,FY$18&gt;400),Backend!$S$47,0)))</f>
        <v>0</v>
      </c>
      <c r="FZ180" s="96">
        <f>IF(AND(MASTER_DATA_NORMALIZED!FZ180&gt;0,FZ$22=$L$22),MASTER_DATA_NORMALIZED!FZ180,IF(AND(MASTER_DATA_NORMALIZED!FZ180=0,FZ$22=$L$22,FZ$18&lt;=400),Backend!$S$47,IF(AND(MASTER_DATA_NORMALIZED!FZ180=0,FZ$22=$L$22,FZ$18&gt;400),Backend!$S$47,0)))</f>
        <v>0</v>
      </c>
      <c r="GA180" s="96">
        <f>IF(AND(MASTER_DATA_NORMALIZED!GA180&gt;0,GA$22=$L$22),MASTER_DATA_NORMALIZED!GA180,IF(AND(MASTER_DATA_NORMALIZED!GA180=0,GA$22=$L$22,GA$18&lt;=400),Backend!$S$47,IF(AND(MASTER_DATA_NORMALIZED!GA180=0,GA$22=$L$22,GA$18&gt;400),Backend!$S$47,0)))</f>
        <v>0</v>
      </c>
      <c r="GB180" s="96">
        <f>IF(AND(MASTER_DATA_NORMALIZED!GB180&gt;0,GB$22=$L$22),MASTER_DATA_NORMALIZED!GB180,IF(AND(MASTER_DATA_NORMALIZED!GB180=0,GB$22=$L$22,GB$18&lt;=400),Backend!$S$47,IF(AND(MASTER_DATA_NORMALIZED!GB180=0,GB$22=$L$22,GB$18&gt;400),Backend!$S$47,0)))</f>
        <v>10</v>
      </c>
      <c r="GC180" s="96">
        <f>IF(AND(MASTER_DATA_NORMALIZED!GC180&gt;0,GC$22=$L$22),MASTER_DATA_NORMALIZED!GC180,IF(AND(MASTER_DATA_NORMALIZED!GC180=0,GC$22=$L$22,GC$18&lt;=400),Backend!$S$47,IF(AND(MASTER_DATA_NORMALIZED!GC180=0,GC$22=$L$22,GC$18&gt;400),Backend!$S$47,0)))</f>
        <v>0</v>
      </c>
      <c r="GD180" s="96">
        <f>IF(AND(MASTER_DATA_NORMALIZED!GD180&gt;0,GD$22=$L$22),MASTER_DATA_NORMALIZED!GD180,IF(AND(MASTER_DATA_NORMALIZED!GD180=0,GD$22=$L$22,GD$18&lt;=400),Backend!$S$47,IF(AND(MASTER_DATA_NORMALIZED!GD180=0,GD$22=$L$22,GD$18&gt;400),Backend!$S$47,0)))</f>
        <v>0</v>
      </c>
      <c r="GE180" s="96">
        <f>IF(AND(MASTER_DATA_NORMALIZED!GE180&gt;0,GE$22=$L$22),MASTER_DATA_NORMALIZED!GE180,IF(AND(MASTER_DATA_NORMALIZED!GE180=0,GE$22=$L$22,GE$18&lt;=400),Backend!$S$47,IF(AND(MASTER_DATA_NORMALIZED!GE180=0,GE$22=$L$22,GE$18&gt;400),Backend!$S$47,0)))</f>
        <v>0</v>
      </c>
      <c r="GF180" s="96">
        <f>IF(AND(MASTER_DATA_NORMALIZED!GF180&gt;0,GF$22=$L$22),MASTER_DATA_NORMALIZED!GF180,IF(AND(MASTER_DATA_NORMALIZED!GF180=0,GF$22=$L$22,GF$18&lt;=400),Backend!$S$47,IF(AND(MASTER_DATA_NORMALIZED!GF180=0,GF$22=$L$22,GF$18&gt;400),Backend!$S$47,0)))</f>
        <v>10</v>
      </c>
      <c r="GG180" s="96">
        <f>IF(AND(MASTER_DATA_NORMALIZED!GG180&gt;0,GG$22=$L$22),MASTER_DATA_NORMALIZED!GG180,IF(AND(MASTER_DATA_NORMALIZED!GG180=0,GG$22=$L$22,GG$18&lt;=400),Backend!$S$47,IF(AND(MASTER_DATA_NORMALIZED!GG180=0,GG$22=$L$22,GG$18&gt;400),Backend!$S$47,0)))</f>
        <v>0</v>
      </c>
      <c r="GH180" s="96">
        <f>IF(AND(MASTER_DATA_NORMALIZED!GH180&gt;0,GH$22=$L$22),MASTER_DATA_NORMALIZED!GH180,IF(AND(MASTER_DATA_NORMALIZED!GH180=0,GH$22=$L$22,GH$18&lt;=400),Backend!$S$47,IF(AND(MASTER_DATA_NORMALIZED!GH180=0,GH$22=$L$22,GH$18&gt;400),Backend!$S$47,0)))</f>
        <v>0</v>
      </c>
      <c r="GI180" s="96">
        <f>IF(AND(MASTER_DATA_NORMALIZED!GI180&gt;0,GI$22=$L$22),MASTER_DATA_NORMALIZED!GI180,IF(AND(MASTER_DATA_NORMALIZED!GI180=0,GI$22=$L$22,GI$18&lt;=400),Backend!$S$47,IF(AND(MASTER_DATA_NORMALIZED!GI180=0,GI$22=$L$22,GI$18&gt;400),Backend!$S$47,0)))</f>
        <v>0</v>
      </c>
      <c r="GJ180" s="96">
        <f>IF(AND(MASTER_DATA_NORMALIZED!GJ180&gt;0,GJ$22=$L$22),MASTER_DATA_NORMALIZED!GJ180,IF(AND(MASTER_DATA_NORMALIZED!GJ180=0,GJ$22=$L$22,GJ$18&lt;=400),Backend!$S$47,IF(AND(MASTER_DATA_NORMALIZED!GJ180=0,GJ$22=$L$22,GJ$18&gt;400),Backend!$S$47,0)))</f>
        <v>10</v>
      </c>
      <c r="GK180" s="96">
        <f>IF(AND(MASTER_DATA_NORMALIZED!GK180&gt;0,GK$22=$L$22),MASTER_DATA_NORMALIZED!GK180,IF(AND(MASTER_DATA_NORMALIZED!GK180=0,GK$22=$L$22,GK$18&lt;=400),Backend!$S$47,IF(AND(MASTER_DATA_NORMALIZED!GK180=0,GK$22=$L$22,GK$18&gt;400),Backend!$S$47,0)))</f>
        <v>0</v>
      </c>
      <c r="GL180" s="96">
        <f>IF(AND(MASTER_DATA_NORMALIZED!GL180&gt;0,GL$22=$L$22),MASTER_DATA_NORMALIZED!GL180,IF(AND(MASTER_DATA_NORMALIZED!GL180=0,GL$22=$L$22,GL$18&lt;=400),Backend!$S$47,IF(AND(MASTER_DATA_NORMALIZED!GL180=0,GL$22=$L$22,GL$18&gt;400),Backend!$S$47,0)))</f>
        <v>0</v>
      </c>
      <c r="GM180" s="96">
        <f>IF(AND(MASTER_DATA_NORMALIZED!GM180&gt;0,GM$22=$L$22),MASTER_DATA_NORMALIZED!GM180,IF(AND(MASTER_DATA_NORMALIZED!GM180=0,GM$22=$L$22,GM$18&lt;=400),Backend!$S$47,IF(AND(MASTER_DATA_NORMALIZED!GM180=0,GM$22=$L$22,GM$18&gt;400),Backend!$S$47,0)))</f>
        <v>0</v>
      </c>
      <c r="GN180" s="96">
        <f>IF(AND(MASTER_DATA_NORMALIZED!GN180&gt;0,GN$22=$L$22),MASTER_DATA_NORMALIZED!GN180,IF(AND(MASTER_DATA_NORMALIZED!GN180=0,GN$22=$L$22,GN$18&lt;=400),Backend!$S$47,IF(AND(MASTER_DATA_NORMALIZED!GN180=0,GN$22=$L$22,GN$18&gt;400),Backend!$S$47,0)))</f>
        <v>10</v>
      </c>
      <c r="GO180" s="96">
        <f>IF(AND(MASTER_DATA_NORMALIZED!GO180&gt;0,GO$22=$L$22),MASTER_DATA_NORMALIZED!GO180,IF(AND(MASTER_DATA_NORMALIZED!GO180=0,GO$22=$L$22,GO$18&lt;=400),Backend!$S$47,IF(AND(MASTER_DATA_NORMALIZED!GO180=0,GO$22=$L$22,GO$18&gt;400),Backend!$S$47,0)))</f>
        <v>0</v>
      </c>
      <c r="GP180" s="96">
        <f>IF(AND(MASTER_DATA_NORMALIZED!GP180&gt;0,GP$22=$L$22),MASTER_DATA_NORMALIZED!GP180,IF(AND(MASTER_DATA_NORMALIZED!GP180=0,GP$22=$L$22,GP$18&lt;=400),Backend!$S$47,IF(AND(MASTER_DATA_NORMALIZED!GP180=0,GP$22=$L$22,GP$18&gt;400),Backend!$S$47,0)))</f>
        <v>0</v>
      </c>
      <c r="GQ180" s="96">
        <f>IF(AND(MASTER_DATA_NORMALIZED!GQ180&gt;0,GQ$22=$L$22),MASTER_DATA_NORMALIZED!GQ180,IF(AND(MASTER_DATA_NORMALIZED!GQ180=0,GQ$22=$L$22,GQ$18&lt;=400),Backend!$S$47,IF(AND(MASTER_DATA_NORMALIZED!GQ180=0,GQ$22=$L$22,GQ$18&gt;400),Backend!$S$47,0)))</f>
        <v>0</v>
      </c>
      <c r="GR180" s="96">
        <f>IF(AND(MASTER_DATA_NORMALIZED!GR180&gt;0,GR$22=$L$22),MASTER_DATA_NORMALIZED!GR180,IF(AND(MASTER_DATA_NORMALIZED!GR180=0,GR$22=$L$22,GR$18&lt;=400),Backend!$S$47,IF(AND(MASTER_DATA_NORMALIZED!GR180=0,GR$22=$L$22,GR$18&gt;400),Backend!$S$47,0)))</f>
        <v>10</v>
      </c>
      <c r="GS180" s="96">
        <f>IF(AND(MASTER_DATA_NORMALIZED!GS180&gt;0,GS$22=$L$22),MASTER_DATA_NORMALIZED!GS180,IF(AND(MASTER_DATA_NORMALIZED!GS180=0,GS$22=$L$22,GS$18&lt;=400),Backend!$S$47,IF(AND(MASTER_DATA_NORMALIZED!GS180=0,GS$22=$L$22,GS$18&gt;400),Backend!$S$47,0)))</f>
        <v>0</v>
      </c>
      <c r="GT180" s="96">
        <f>IF(AND(MASTER_DATA_NORMALIZED!GT180&gt;0,GT$22=$L$22),MASTER_DATA_NORMALIZED!GT180,IF(AND(MASTER_DATA_NORMALIZED!GT180=0,GT$22=$L$22,GT$18&lt;=400),Backend!$S$47,IF(AND(MASTER_DATA_NORMALIZED!GT180=0,GT$22=$L$22,GT$18&gt;400),Backend!$S$47,0)))</f>
        <v>0</v>
      </c>
      <c r="GU180" s="96">
        <f>IF(AND(MASTER_DATA_NORMALIZED!GU180&gt;0,GU$22=$L$22),MASTER_DATA_NORMALIZED!GU180,IF(AND(MASTER_DATA_NORMALIZED!GU180=0,GU$22=$L$22,GU$18&lt;=400),Backend!$S$47,IF(AND(MASTER_DATA_NORMALIZED!GU180=0,GU$22=$L$22,GU$18&gt;400),Backend!$S$47,0)))</f>
        <v>0</v>
      </c>
      <c r="GV180" s="96">
        <f>IF(AND(MASTER_DATA_NORMALIZED!GV180&gt;0,GV$22=$L$22),MASTER_DATA_NORMALIZED!GV180,IF(AND(MASTER_DATA_NORMALIZED!GV180=0,GV$22=$L$22,GV$18&lt;=400),Backend!$S$47,IF(AND(MASTER_DATA_NORMALIZED!GV180=0,GV$22=$L$22,GV$18&gt;400),Backend!$S$47,0)))</f>
        <v>10</v>
      </c>
      <c r="GW180" s="96" t="e">
        <f>IF(AND(MASTER_DATA_NORMALIZED!GW180&gt;0,GW$22=$L$22),MASTER_DATA_NORMALIZED!GW180,IF(AND(MASTER_DATA_NORMALIZED!GW180=0,GW$22=$L$22,GW$18&lt;=400),Backend!#REF!,IF(AND(MASTER_DATA_NORMALIZED!GW180=0,GW$22=$L$22,GW$18&gt;400),Backend!$T$51,0)))</f>
        <v>#REF!</v>
      </c>
      <c r="GX180" s="96" t="e">
        <f>IF(AND(MASTER_DATA_NORMALIZED!GX180&gt;0,GX$22=$L$22),MASTER_DATA_NORMALIZED!GX180,IF(AND(MASTER_DATA_NORMALIZED!GX180=0,GX$22=$L$22,GX$18&lt;=400),Backend!#REF!,IF(AND(MASTER_DATA_NORMALIZED!GX180=0,GX$22=$L$22,GX$18&gt;400),Backend!$T$51,0)))</f>
        <v>#REF!</v>
      </c>
      <c r="GY180" s="96" t="e">
        <f>IF(AND(MASTER_DATA_NORMALIZED!GY180&gt;0,GY$22=$L$22),MASTER_DATA_NORMALIZED!GY180,IF(AND(MASTER_DATA_NORMALIZED!GY180=0,GY$22=$L$22,GY$18&lt;=400),Backend!#REF!,IF(AND(MASTER_DATA_NORMALIZED!GY180=0,GY$22=$L$22,GY$18&gt;400),Backend!$T$51,0)))</f>
        <v>#REF!</v>
      </c>
    </row>
    <row r="181" spans="2:207" s="25" customFormat="1" ht="17.25" hidden="1" outlineLevel="1" x14ac:dyDescent="0.3">
      <c r="B181" s="183">
        <f t="shared" si="21"/>
        <v>50</v>
      </c>
      <c r="C181" s="51">
        <f t="shared" si="15"/>
        <v>55</v>
      </c>
      <c r="D181" s="75"/>
      <c r="E181" s="51">
        <v>55</v>
      </c>
      <c r="F181" s="51"/>
      <c r="G181" s="76"/>
      <c r="H181" s="34" t="s">
        <v>238</v>
      </c>
      <c r="I181" s="95">
        <f>IF(AND(MASTER_DATA_NORMALIZED!I181=0,I$22=$L$22),VLOOKUP(MASTER_DATA_PROCESSED!$C181,Backend!$Q$9:$T$52,3,FALSE),MASTER_DATA_NORMALIZED!I181)</f>
        <v>0</v>
      </c>
      <c r="J181" s="95">
        <f>IF(AND(MASTER_DATA_NORMALIZED!J181=0,J$22=$L$22),VLOOKUP(MASTER_DATA_PROCESSED!$C181,Backend!$Q$9:$T$52,3,FALSE),MASTER_DATA_NORMALIZED!J181)</f>
        <v>0</v>
      </c>
      <c r="K181" s="95">
        <f>IF(AND(MASTER_DATA_NORMALIZED!K181=0,K$22=$L$22),VLOOKUP(MASTER_DATA_PROCESSED!$C181,Backend!$Q$9:$T$52,3,FALSE),MASTER_DATA_NORMALIZED!K181)</f>
        <v>0</v>
      </c>
      <c r="L181" s="95">
        <f>IF(AND(MASTER_DATA_NORMALIZED!L181=0,L$22=$L$22),VLOOKUP(MASTER_DATA_PROCESSED!$C181,Backend!$Q$9:$T$52,3,FALSE),MASTER_DATA_NORMALIZED!L181)</f>
        <v>0</v>
      </c>
      <c r="M181" s="95">
        <f>IF(AND(MASTER_DATA_NORMALIZED!M181=0,M$22=$L$22),VLOOKUP(MASTER_DATA_PROCESSED!$C181,Backend!$Q$9:$T$52,3,FALSE),MASTER_DATA_NORMALIZED!M181)</f>
        <v>0</v>
      </c>
      <c r="N181" s="95">
        <f>IF(AND(MASTER_DATA_NORMALIZED!N181=0,N$22=$L$22),VLOOKUP(MASTER_DATA_PROCESSED!$C181,Backend!$Q$9:$T$52,3,FALSE),MASTER_DATA_NORMALIZED!N181)</f>
        <v>0</v>
      </c>
      <c r="O181" s="95">
        <f>IF(AND(MASTER_DATA_NORMALIZED!O181=0,O$22=$L$22),VLOOKUP(MASTER_DATA_PROCESSED!$C181,Backend!$Q$9:$T$52,3,FALSE),MASTER_DATA_NORMALIZED!O181)</f>
        <v>0</v>
      </c>
      <c r="P181" s="95">
        <f>IF(AND(MASTER_DATA_NORMALIZED!P181=0,P$22=$L$22),VLOOKUP(MASTER_DATA_PROCESSED!$C181,Backend!$Q$9:$T$52,3,FALSE),MASTER_DATA_NORMALIZED!P181)</f>
        <v>0</v>
      </c>
      <c r="Q181" s="95">
        <f>IF(AND(MASTER_DATA_NORMALIZED!Q181=0,Q$22=$L$22),VLOOKUP(MASTER_DATA_PROCESSED!$C181,Backend!$Q$9:$T$52,3,FALSE),MASTER_DATA_NORMALIZED!Q181)</f>
        <v>0</v>
      </c>
      <c r="R181" s="95">
        <f>IF(AND(MASTER_DATA_NORMALIZED!R181=0,R$22=$L$22),VLOOKUP(MASTER_DATA_PROCESSED!$C181,Backend!$Q$9:$T$52,3,FALSE),MASTER_DATA_NORMALIZED!R181)</f>
        <v>0</v>
      </c>
      <c r="S181" s="95">
        <f>IF(AND(MASTER_DATA_NORMALIZED!S181=0,S$22=$L$22),VLOOKUP(MASTER_DATA_PROCESSED!$C181,Backend!$Q$9:$T$52,3,FALSE),MASTER_DATA_NORMALIZED!S181)</f>
        <v>0</v>
      </c>
      <c r="T181" s="95">
        <f>IF(AND(MASTER_DATA_NORMALIZED!T181=0,T$22=$L$22),VLOOKUP(MASTER_DATA_PROCESSED!$C181,Backend!$Q$9:$T$52,3,FALSE),MASTER_DATA_NORMALIZED!T181)</f>
        <v>0</v>
      </c>
      <c r="U181" s="95">
        <f>IF(AND(MASTER_DATA_NORMALIZED!U181=0,U$22=$L$22),VLOOKUP(MASTER_DATA_PROCESSED!$C181,Backend!$Q$9:$T$52,3,FALSE),MASTER_DATA_NORMALIZED!U181)</f>
        <v>0</v>
      </c>
      <c r="V181" s="95">
        <f>IF(AND(MASTER_DATA_NORMALIZED!V181=0,V$22=$L$22),VLOOKUP(MASTER_DATA_PROCESSED!$C181,Backend!$Q$9:$T$52,3,FALSE),MASTER_DATA_NORMALIZED!V181)</f>
        <v>0</v>
      </c>
      <c r="W181" s="95">
        <f>IF(AND(MASTER_DATA_NORMALIZED!W181=0,W$22=$L$22),VLOOKUP(MASTER_DATA_PROCESSED!$C181,Backend!$Q$9:$T$52,3,FALSE),MASTER_DATA_NORMALIZED!W181)</f>
        <v>0</v>
      </c>
      <c r="X181" s="95">
        <f>IF(AND(MASTER_DATA_NORMALIZED!X181=0,X$22=$L$22),VLOOKUP(MASTER_DATA_PROCESSED!$C181,Backend!$Q$9:$T$52,3,FALSE),MASTER_DATA_NORMALIZED!X181)</f>
        <v>0</v>
      </c>
      <c r="Y181" s="95">
        <f>IF(AND(MASTER_DATA_NORMALIZED!Y181=0,Y$22=$L$22),VLOOKUP(MASTER_DATA_PROCESSED!$C181,Backend!$Q$9:$T$52,3,FALSE),MASTER_DATA_NORMALIZED!Y181)</f>
        <v>0</v>
      </c>
      <c r="Z181" s="95">
        <f>IF(AND(MASTER_DATA_NORMALIZED!Z181=0,Z$22=$L$22),VLOOKUP(MASTER_DATA_PROCESSED!$C181,Backend!$Q$9:$T$52,3,FALSE),MASTER_DATA_NORMALIZED!Z181)</f>
        <v>0</v>
      </c>
      <c r="AA181" s="95">
        <f>IF(AND(MASTER_DATA_NORMALIZED!AA181=0,AA$22=$L$22),VLOOKUP(MASTER_DATA_PROCESSED!$C181,Backend!$Q$9:$T$52,3,FALSE),MASTER_DATA_NORMALIZED!AA181)</f>
        <v>0</v>
      </c>
      <c r="AB181" s="95">
        <f>IF(AND(MASTER_DATA_NORMALIZED!AB181=0,AB$22=$L$22),VLOOKUP(MASTER_DATA_PROCESSED!$C181,Backend!$Q$9:$T$52,3,FALSE),MASTER_DATA_NORMALIZED!AB181)</f>
        <v>0</v>
      </c>
      <c r="AC181" s="95">
        <f>IF(AND(MASTER_DATA_NORMALIZED!AC181=0,AC$22=$L$22),VLOOKUP(MASTER_DATA_PROCESSED!$C181,Backend!$Q$9:$T$52,3,FALSE),MASTER_DATA_NORMALIZED!AC181)</f>
        <v>0</v>
      </c>
      <c r="AD181" s="95">
        <f>IF(AND(MASTER_DATA_NORMALIZED!AD181=0,AD$22=$L$22),VLOOKUP(MASTER_DATA_PROCESSED!$C181,Backend!$Q$9:$T$52,3,FALSE),MASTER_DATA_NORMALIZED!AD181)</f>
        <v>0</v>
      </c>
      <c r="AE181" s="95">
        <f>IF(AND(MASTER_DATA_NORMALIZED!AE181=0,AE$22=$L$22),VLOOKUP(MASTER_DATA_PROCESSED!$C181,Backend!$Q$9:$T$52,3,FALSE),MASTER_DATA_NORMALIZED!AE181)</f>
        <v>0</v>
      </c>
      <c r="AF181" s="95">
        <f>IF(AND(MASTER_DATA_NORMALIZED!AF181=0,AF$22=$L$22),VLOOKUP(MASTER_DATA_PROCESSED!$C181,Backend!$Q$9:$T$52,3,FALSE),MASTER_DATA_NORMALIZED!AF181)</f>
        <v>0</v>
      </c>
      <c r="AG181" s="95">
        <f>IF(AND(MASTER_DATA_NORMALIZED!AG181=0,AG$22=$L$22),VLOOKUP(MASTER_DATA_PROCESSED!$C181,Backend!$Q$9:$T$52,3,FALSE),MASTER_DATA_NORMALIZED!AG181)</f>
        <v>0</v>
      </c>
      <c r="AH181" s="95">
        <f>IF(AND(MASTER_DATA_NORMALIZED!AH181=0,AH$22=$L$22),VLOOKUP(MASTER_DATA_PROCESSED!$C181,Backend!$Q$9:$T$52,3,FALSE),MASTER_DATA_NORMALIZED!AH181)</f>
        <v>0</v>
      </c>
      <c r="AI181" s="95">
        <f>IF(AND(MASTER_DATA_NORMALIZED!AI181=0,AI$22=$L$22),VLOOKUP(MASTER_DATA_PROCESSED!$C181,Backend!$Q$9:$T$52,3,FALSE),MASTER_DATA_NORMALIZED!AI181)</f>
        <v>0</v>
      </c>
      <c r="AJ181" s="95">
        <f>IF(AND(MASTER_DATA_NORMALIZED!AJ181=0,AJ$22=$L$22),VLOOKUP(MASTER_DATA_PROCESSED!$C181,Backend!$Q$9:$T$52,3,FALSE),MASTER_DATA_NORMALIZED!AJ181)</f>
        <v>0</v>
      </c>
      <c r="AK181" s="95">
        <f>IF(AND(MASTER_DATA_NORMALIZED!AK181=0,AK$22=$L$22),VLOOKUP(MASTER_DATA_PROCESSED!$C181,Backend!$Q$9:$T$52,3,FALSE),MASTER_DATA_NORMALIZED!AK181)</f>
        <v>0</v>
      </c>
      <c r="AL181" s="95">
        <f>IF(AND(MASTER_DATA_NORMALIZED!AL181=0,AL$22=$L$22),VLOOKUP(MASTER_DATA_PROCESSED!$C181,Backend!$Q$9:$T$52,3,FALSE),MASTER_DATA_NORMALIZED!AL181)</f>
        <v>0</v>
      </c>
      <c r="AM181" s="95">
        <f>IF(AND(MASTER_DATA_NORMALIZED!AM181=0,AM$22=$L$22),VLOOKUP(MASTER_DATA_PROCESSED!$C181,Backend!$Q$9:$T$52,3,FALSE),MASTER_DATA_NORMALIZED!AM181)</f>
        <v>0</v>
      </c>
      <c r="AN181" s="95">
        <f>IF(AND(MASTER_DATA_NORMALIZED!AN181=0,AN$22=$L$22),VLOOKUP(MASTER_DATA_PROCESSED!$C181,Backend!$Q$9:$T$52,3,FALSE),MASTER_DATA_NORMALIZED!AN181)</f>
        <v>0</v>
      </c>
      <c r="AO181" s="95">
        <f>IF(AND(MASTER_DATA_NORMALIZED!AO181=0,AO$22=$L$22),VLOOKUP(MASTER_DATA_PROCESSED!$C181,Backend!$Q$9:$T$52,3,FALSE),MASTER_DATA_NORMALIZED!AO181)</f>
        <v>0</v>
      </c>
      <c r="AP181" s="95">
        <f>IF(AND(MASTER_DATA_NORMALIZED!AP181=0,AP$22=$L$22),VLOOKUP(MASTER_DATA_PROCESSED!$C181,Backend!$Q$9:$T$52,3,FALSE),MASTER_DATA_NORMALIZED!AP181)</f>
        <v>0</v>
      </c>
      <c r="AQ181" s="95">
        <f>IF(AND(MASTER_DATA_NORMALIZED!AQ181=0,AQ$22=$L$22),VLOOKUP(MASTER_DATA_PROCESSED!$C181,Backend!$Q$9:$T$52,3,FALSE),MASTER_DATA_NORMALIZED!AQ181)</f>
        <v>0</v>
      </c>
      <c r="AR181" s="95">
        <f>IF(AND(MASTER_DATA_NORMALIZED!AR181=0,AR$22=$L$22),VLOOKUP(MASTER_DATA_PROCESSED!$C181,Backend!$Q$9:$T$52,3,FALSE),MASTER_DATA_NORMALIZED!AR181)</f>
        <v>0</v>
      </c>
      <c r="AS181" s="95">
        <f>IF(AND(MASTER_DATA_NORMALIZED!AS181=0,AS$22=$L$22),VLOOKUP(MASTER_DATA_PROCESSED!$C181,Backend!$Q$9:$T$52,3,FALSE),MASTER_DATA_NORMALIZED!AS181)</f>
        <v>0</v>
      </c>
      <c r="AT181" s="95">
        <f>IF(AND(MASTER_DATA_NORMALIZED!AT181=0,AT$22=$L$22),VLOOKUP(MASTER_DATA_PROCESSED!$C181,Backend!$Q$9:$T$52,3,FALSE),MASTER_DATA_NORMALIZED!AT181)</f>
        <v>0</v>
      </c>
      <c r="AU181" s="95">
        <f>IF(AND(MASTER_DATA_NORMALIZED!AU181=0,AU$22=$L$22),VLOOKUP(MASTER_DATA_PROCESSED!$C181,Backend!$Q$9:$T$52,3,FALSE),MASTER_DATA_NORMALIZED!AU181)</f>
        <v>0</v>
      </c>
      <c r="AV181" s="95">
        <f>IF(AND(MASTER_DATA_NORMALIZED!AV181=0,AV$22=$L$22),VLOOKUP(MASTER_DATA_PROCESSED!$C181,Backend!$Q$9:$T$52,3,FALSE),MASTER_DATA_NORMALIZED!AV181)</f>
        <v>0</v>
      </c>
      <c r="AW181" s="95">
        <f>IF(AND(MASTER_DATA_NORMALIZED!AW181=0,AW$22=$L$22),VLOOKUP(MASTER_DATA_PROCESSED!$C181,Backend!$Q$9:$T$52,3,FALSE),MASTER_DATA_NORMALIZED!AW181)</f>
        <v>0</v>
      </c>
      <c r="AX181" s="95">
        <f>IF(AND(MASTER_DATA_NORMALIZED!AX181=0,AX$22=$L$22),VLOOKUP(MASTER_DATA_PROCESSED!$C181,Backend!$Q$9:$T$52,3,FALSE),MASTER_DATA_NORMALIZED!AX181)</f>
        <v>0</v>
      </c>
      <c r="AY181" s="95">
        <f>IF(AND(MASTER_DATA_NORMALIZED!AY181=0,AY$22=$L$22),VLOOKUP(MASTER_DATA_PROCESSED!$C181,Backend!$Q$9:$T$52,3,FALSE),MASTER_DATA_NORMALIZED!AY181)</f>
        <v>0</v>
      </c>
      <c r="AZ181" s="95">
        <f>IF(AND(MASTER_DATA_NORMALIZED!AZ181=0,AZ$22=$L$22),VLOOKUP(MASTER_DATA_PROCESSED!$C181,Backend!$Q$9:$T$52,3,FALSE),MASTER_DATA_NORMALIZED!AZ181)</f>
        <v>0</v>
      </c>
      <c r="BA181" s="95">
        <f>IF(AND(MASTER_DATA_NORMALIZED!BA181=0,BA$22=$L$22),VLOOKUP(MASTER_DATA_PROCESSED!$C181,Backend!$Q$9:$T$52,3,FALSE),MASTER_DATA_NORMALIZED!BA181)</f>
        <v>0</v>
      </c>
      <c r="BB181" s="95">
        <f>IF(AND(MASTER_DATA_NORMALIZED!BB181=0,BB$22=$L$22),VLOOKUP(MASTER_DATA_PROCESSED!$C181,Backend!$Q$9:$T$52,3,FALSE),MASTER_DATA_NORMALIZED!BB181)</f>
        <v>0</v>
      </c>
      <c r="BC181" s="95">
        <f>IF(AND(MASTER_DATA_NORMALIZED!BC181=0,BC$22=$L$22),VLOOKUP(MASTER_DATA_PROCESSED!$C181,Backend!$Q$9:$T$52,3,FALSE),MASTER_DATA_NORMALIZED!BC181)</f>
        <v>0</v>
      </c>
      <c r="BD181" s="95">
        <f>IF(AND(MASTER_DATA_NORMALIZED!BD181=0,BD$22=$L$22),VLOOKUP(MASTER_DATA_PROCESSED!$C181,Backend!$Q$9:$T$52,3,FALSE),MASTER_DATA_NORMALIZED!BD181)</f>
        <v>0</v>
      </c>
      <c r="BE181" s="95">
        <f>IF(AND(MASTER_DATA_NORMALIZED!BE181=0,BE$22=$L$22),VLOOKUP(MASTER_DATA_PROCESSED!$C181,Backend!$Q$9:$T$52,3,FALSE),MASTER_DATA_NORMALIZED!BE181)</f>
        <v>0</v>
      </c>
      <c r="BF181" s="95">
        <f>IF(AND(MASTER_DATA_NORMALIZED!BF181=0,BF$22=$L$22),VLOOKUP(MASTER_DATA_PROCESSED!$C181,Backend!$Q$9:$T$52,3,FALSE),MASTER_DATA_NORMALIZED!BF181)</f>
        <v>0</v>
      </c>
      <c r="BG181" s="95">
        <f>IF(AND(MASTER_DATA_NORMALIZED!BG181=0,BG$22=$L$22),VLOOKUP(MASTER_DATA_PROCESSED!$C181,Backend!$Q$9:$T$52,3,FALSE),MASTER_DATA_NORMALIZED!BG181)</f>
        <v>0</v>
      </c>
      <c r="BH181" s="95">
        <f>IF(AND(MASTER_DATA_NORMALIZED!BH181=0,BH$22=$L$22),VLOOKUP(MASTER_DATA_PROCESSED!$C181,Backend!$Q$9:$T$52,3,FALSE),MASTER_DATA_NORMALIZED!BH181)</f>
        <v>0</v>
      </c>
      <c r="BI181" s="95">
        <f>IF(AND(MASTER_DATA_NORMALIZED!BI181=0,BI$22=$L$22),VLOOKUP(MASTER_DATA_PROCESSED!$C181,Backend!$Q$9:$T$52,3,FALSE),MASTER_DATA_NORMALIZED!BI181)</f>
        <v>0</v>
      </c>
      <c r="BJ181" s="95">
        <f>IF(AND(MASTER_DATA_NORMALIZED!BJ181=0,BJ$22=$L$22),VLOOKUP(MASTER_DATA_PROCESSED!$C181,Backend!$Q$9:$T$52,3,FALSE),MASTER_DATA_NORMALIZED!BJ181)</f>
        <v>0</v>
      </c>
      <c r="BK181" s="95">
        <f>IF(AND(MASTER_DATA_NORMALIZED!BK181=0,BK$22=$L$22),VLOOKUP(MASTER_DATA_PROCESSED!$C181,Backend!$Q$9:$T$52,3,FALSE),MASTER_DATA_NORMALIZED!BK181)</f>
        <v>0</v>
      </c>
      <c r="BL181" s="95">
        <f>IF(AND(MASTER_DATA_NORMALIZED!BL181=0,BL$22=$L$22),VLOOKUP(MASTER_DATA_PROCESSED!$C181,Backend!$Q$9:$T$52,3,FALSE),MASTER_DATA_NORMALIZED!BL181)</f>
        <v>0</v>
      </c>
      <c r="BM181" s="95">
        <f>IF(AND(MASTER_DATA_NORMALIZED!BM181=0,BM$22=$L$22),VLOOKUP(MASTER_DATA_PROCESSED!$C181,Backend!$Q$9:$T$52,3,FALSE),MASTER_DATA_NORMALIZED!BM181)</f>
        <v>0</v>
      </c>
      <c r="BN181" s="95">
        <f>IF(AND(MASTER_DATA_NORMALIZED!BN181=0,BN$22=$L$22),VLOOKUP(MASTER_DATA_PROCESSED!$C181,Backend!$Q$9:$T$52,3,FALSE),MASTER_DATA_NORMALIZED!BN181)</f>
        <v>0</v>
      </c>
      <c r="BO181" s="95">
        <f>IF(AND(MASTER_DATA_NORMALIZED!BO181=0,BO$22=$L$22),VLOOKUP(MASTER_DATA_PROCESSED!$C181,Backend!$Q$9:$T$52,3,FALSE),MASTER_DATA_NORMALIZED!BO181)</f>
        <v>0</v>
      </c>
      <c r="BP181" s="95">
        <f>IF(AND(MASTER_DATA_NORMALIZED!BP181=0,BP$22=$L$22),VLOOKUP(MASTER_DATA_PROCESSED!$C181,Backend!$Q$9:$T$52,3,FALSE),MASTER_DATA_NORMALIZED!BP181)</f>
        <v>0</v>
      </c>
      <c r="BQ181" s="95">
        <f>IF(AND(MASTER_DATA_NORMALIZED!BQ181=0,BQ$22=$L$22),VLOOKUP(MASTER_DATA_PROCESSED!$C181,Backend!$Q$9:$T$52,3,FALSE),MASTER_DATA_NORMALIZED!BQ181)</f>
        <v>0</v>
      </c>
      <c r="BR181" s="95">
        <f>IF(AND(MASTER_DATA_NORMALIZED!BR181=0,BR$22=$L$22),VLOOKUP(MASTER_DATA_PROCESSED!$C181,Backend!$Q$9:$T$52,3,FALSE),MASTER_DATA_NORMALIZED!BR181)</f>
        <v>0</v>
      </c>
      <c r="BS181" s="95">
        <f>IF(AND(MASTER_DATA_NORMALIZED!BS181=0,BS$22=$L$22),VLOOKUP(MASTER_DATA_PROCESSED!$C181,Backend!$Q$9:$T$52,3,FALSE),MASTER_DATA_NORMALIZED!BS181)</f>
        <v>0</v>
      </c>
      <c r="BT181" s="95">
        <f>IF(AND(MASTER_DATA_NORMALIZED!BT181=0,BT$22=$L$22),VLOOKUP(MASTER_DATA_PROCESSED!$C181,Backend!$Q$9:$T$52,3,FALSE),MASTER_DATA_NORMALIZED!BT181)</f>
        <v>0</v>
      </c>
      <c r="BU181" s="95">
        <f>IF(AND(MASTER_DATA_NORMALIZED!BU181=0,BU$22=$L$22),VLOOKUP(MASTER_DATA_PROCESSED!$C181,Backend!$Q$9:$T$52,3,FALSE),MASTER_DATA_NORMALIZED!BU181)</f>
        <v>0</v>
      </c>
      <c r="BV181" s="95">
        <f>IF(AND(MASTER_DATA_NORMALIZED!BV181=0,BV$22=$L$22),VLOOKUP(MASTER_DATA_PROCESSED!$C181,Backend!$Q$9:$T$52,3,FALSE),MASTER_DATA_NORMALIZED!BV181)</f>
        <v>0</v>
      </c>
      <c r="BW181" s="95">
        <f>IF(AND(MASTER_DATA_NORMALIZED!BW181=0,BW$22=$L$22),VLOOKUP(MASTER_DATA_PROCESSED!$C181,Backend!$Q$9:$T$52,3,FALSE),MASTER_DATA_NORMALIZED!BW181)</f>
        <v>0</v>
      </c>
      <c r="BX181" s="95">
        <f>IF(AND(MASTER_DATA_NORMALIZED!BX181=0,BX$22=$L$22),VLOOKUP(MASTER_DATA_PROCESSED!$C181,Backend!$Q$9:$T$52,3,FALSE),MASTER_DATA_NORMALIZED!BX181)</f>
        <v>0</v>
      </c>
      <c r="BY181" s="95">
        <f>IF(AND(MASTER_DATA_NORMALIZED!BY181=0,BY$22=$L$22),VLOOKUP(MASTER_DATA_PROCESSED!$C181,Backend!$Q$9:$T$52,3,FALSE),MASTER_DATA_NORMALIZED!BY181)</f>
        <v>0</v>
      </c>
      <c r="BZ181" s="95">
        <f>IF(AND(MASTER_DATA_NORMALIZED!BZ181=0,BZ$22=$L$22),VLOOKUP(MASTER_DATA_PROCESSED!$C181,Backend!$Q$9:$T$52,3,FALSE),MASTER_DATA_NORMALIZED!BZ181)</f>
        <v>0</v>
      </c>
      <c r="CA181" s="95">
        <f>IF(AND(MASTER_DATA_NORMALIZED!CA181=0,CA$22=$L$22),VLOOKUP(MASTER_DATA_PROCESSED!$C181,Backend!$Q$9:$T$52,3,FALSE),MASTER_DATA_NORMALIZED!CA181)</f>
        <v>0</v>
      </c>
      <c r="CB181" s="95">
        <f>IF(AND(MASTER_DATA_NORMALIZED!CB181=0,CB$22=$L$22),VLOOKUP(MASTER_DATA_PROCESSED!$C181,Backend!$Q$9:$T$52,3,FALSE),MASTER_DATA_NORMALIZED!CB181)</f>
        <v>0</v>
      </c>
      <c r="CC181" s="95">
        <f>IF(AND(MASTER_DATA_NORMALIZED!CC181=0,CC$22=$L$22),VLOOKUP(MASTER_DATA_PROCESSED!$C181,Backend!$Q$9:$T$52,3,FALSE),MASTER_DATA_NORMALIZED!CC181)</f>
        <v>0</v>
      </c>
      <c r="CD181" s="95">
        <f>IF(AND(MASTER_DATA_NORMALIZED!CD181=0,CD$22=$L$22),VLOOKUP(MASTER_DATA_PROCESSED!$C181,Backend!$Q$9:$T$52,3,FALSE),MASTER_DATA_NORMALIZED!CD181)</f>
        <v>0</v>
      </c>
      <c r="CE181" s="95">
        <f>IF(AND(MASTER_DATA_NORMALIZED!CE181=0,CE$22=$L$22),VLOOKUP(MASTER_DATA_PROCESSED!$C181,Backend!$Q$9:$T$52,3,FALSE),MASTER_DATA_NORMALIZED!CE181)</f>
        <v>0</v>
      </c>
      <c r="CF181" s="95">
        <f>IF(AND(MASTER_DATA_NORMALIZED!CF181=0,CF$22=$L$22),VLOOKUP(MASTER_DATA_PROCESSED!$C181,Backend!$Q$9:$T$52,3,FALSE),MASTER_DATA_NORMALIZED!CF181)</f>
        <v>0</v>
      </c>
      <c r="CG181" s="95">
        <f>IF(AND(MASTER_DATA_NORMALIZED!CG181=0,CG$22=$L$22),VLOOKUP(MASTER_DATA_PROCESSED!$C181,Backend!$Q$9:$T$52,3,FALSE),MASTER_DATA_NORMALIZED!CG181)</f>
        <v>0</v>
      </c>
      <c r="CH181" s="95">
        <f>IF(AND(MASTER_DATA_NORMALIZED!CH181=0,CH$22=$L$22),VLOOKUP(MASTER_DATA_PROCESSED!$C181,Backend!$Q$9:$T$52,3,FALSE),MASTER_DATA_NORMALIZED!CH181)</f>
        <v>0</v>
      </c>
      <c r="CI181" s="95">
        <f>IF(AND(MASTER_DATA_NORMALIZED!CI181=0,CI$22=$L$22),VLOOKUP(MASTER_DATA_PROCESSED!$C181,Backend!$Q$9:$T$52,3,FALSE),MASTER_DATA_NORMALIZED!CI181)</f>
        <v>0</v>
      </c>
      <c r="CJ181" s="95">
        <f>IF(AND(MASTER_DATA_NORMALIZED!CJ181=0,CJ$22=$L$22),VLOOKUP(MASTER_DATA_PROCESSED!$C181,Backend!$Q$9:$T$52,3,FALSE),MASTER_DATA_NORMALIZED!CJ181)</f>
        <v>0</v>
      </c>
      <c r="CK181" s="95">
        <f>IF(AND(MASTER_DATA_NORMALIZED!CK181=0,CK$22=$L$22),VLOOKUP(MASTER_DATA_PROCESSED!$C181,Backend!$Q$9:$T$52,3,FALSE),MASTER_DATA_NORMALIZED!CK181)</f>
        <v>0</v>
      </c>
      <c r="CL181" s="95">
        <f>IF(AND(MASTER_DATA_NORMALIZED!CL181=0,CL$22=$L$22),VLOOKUP(MASTER_DATA_PROCESSED!$C181,Backend!$Q$9:$T$52,3,FALSE),MASTER_DATA_NORMALIZED!CL181)</f>
        <v>0</v>
      </c>
      <c r="CM181" s="95">
        <f>IF(AND(MASTER_DATA_NORMALIZED!CM181=0,CM$22=$L$22),VLOOKUP(MASTER_DATA_PROCESSED!$C181,Backend!$Q$9:$T$52,3,FALSE),MASTER_DATA_NORMALIZED!CM181)</f>
        <v>0</v>
      </c>
      <c r="CN181" s="95">
        <f>IF(AND(MASTER_DATA_NORMALIZED!CN181=0,CN$22=$L$22),VLOOKUP(MASTER_DATA_PROCESSED!$C181,Backend!$Q$9:$T$52,3,FALSE),MASTER_DATA_NORMALIZED!CN181)</f>
        <v>0</v>
      </c>
      <c r="CO181" s="95">
        <f>IF(AND(MASTER_DATA_NORMALIZED!CO181=0,CO$22=$L$22),VLOOKUP(MASTER_DATA_PROCESSED!$C181,Backend!$Q$9:$T$52,3,FALSE),MASTER_DATA_NORMALIZED!CO181)</f>
        <v>0</v>
      </c>
      <c r="CP181" s="95">
        <f>IF(AND(MASTER_DATA_NORMALIZED!CP181=0,CP$22=$L$22),VLOOKUP(MASTER_DATA_PROCESSED!$C181,Backend!$Q$9:$T$52,3,FALSE),MASTER_DATA_NORMALIZED!CP181)</f>
        <v>0</v>
      </c>
      <c r="CQ181" s="95">
        <f>IF(AND(MASTER_DATA_NORMALIZED!CQ181=0,CQ$22=$L$22),VLOOKUP(MASTER_DATA_PROCESSED!$C181,Backend!$Q$9:$T$52,3,FALSE),MASTER_DATA_NORMALIZED!CQ181)</f>
        <v>0</v>
      </c>
      <c r="CR181" s="95">
        <f>IF(AND(MASTER_DATA_NORMALIZED!CR181=0,CR$22=$L$22),VLOOKUP(MASTER_DATA_PROCESSED!$C181,Backend!$Q$9:$T$52,3,FALSE),MASTER_DATA_NORMALIZED!CR181)</f>
        <v>0</v>
      </c>
      <c r="CS181" s="95">
        <f>IF(AND(MASTER_DATA_NORMALIZED!CS181=0,CS$22=$L$22),VLOOKUP(MASTER_DATA_PROCESSED!$C181,Backend!$Q$9:$T$52,3,FALSE),MASTER_DATA_NORMALIZED!CS181)</f>
        <v>0</v>
      </c>
      <c r="CT181" s="95">
        <f>IF(AND(MASTER_DATA_NORMALIZED!CT181=0,CT$22=$L$22),VLOOKUP(MASTER_DATA_PROCESSED!$C181,Backend!$Q$9:$T$52,3,FALSE),MASTER_DATA_NORMALIZED!CT181)</f>
        <v>0</v>
      </c>
      <c r="CU181" s="95">
        <f>IF(AND(MASTER_DATA_NORMALIZED!CU181=0,CU$22=$L$22),VLOOKUP(MASTER_DATA_PROCESSED!$C181,Backend!$Q$9:$T$52,3,FALSE),MASTER_DATA_NORMALIZED!CU181)</f>
        <v>0</v>
      </c>
      <c r="CV181" s="95">
        <f>IF(AND(MASTER_DATA_NORMALIZED!CV181=0,CV$22=$L$22),VLOOKUP(MASTER_DATA_PROCESSED!$C181,Backend!$Q$9:$T$52,3,FALSE),MASTER_DATA_NORMALIZED!CV181)</f>
        <v>0</v>
      </c>
      <c r="CW181" s="95">
        <f>IF(AND(MASTER_DATA_NORMALIZED!CW181=0,CW$22=$L$22),VLOOKUP(MASTER_DATA_PROCESSED!$C181,Backend!$Q$9:$T$52,3,FALSE),MASTER_DATA_NORMALIZED!CW181)</f>
        <v>0</v>
      </c>
      <c r="CX181" s="95">
        <f>IF(AND(MASTER_DATA_NORMALIZED!CX181=0,CX$22=$L$22),VLOOKUP(MASTER_DATA_PROCESSED!$C181,Backend!$Q$9:$T$52,3,FALSE),MASTER_DATA_NORMALIZED!CX181)</f>
        <v>0</v>
      </c>
      <c r="CY181" s="95">
        <f>IF(AND(MASTER_DATA_NORMALIZED!CY181=0,CY$22=$L$22),VLOOKUP(MASTER_DATA_PROCESSED!$C181,Backend!$Q$9:$T$52,3,FALSE),MASTER_DATA_NORMALIZED!CY181)</f>
        <v>0</v>
      </c>
      <c r="CZ181" s="95">
        <f>IF(AND(MASTER_DATA_NORMALIZED!CZ181=0,CZ$22=$L$22),VLOOKUP(MASTER_DATA_PROCESSED!$C181,Backend!$Q$9:$T$52,3,FALSE),MASTER_DATA_NORMALIZED!CZ181)</f>
        <v>0</v>
      </c>
      <c r="DA181" s="95" t="e">
        <f>IF(AND(MASTER_DATA_NORMALIZED!DA181=0,DA$22=$L$22),VLOOKUP(MASTER_DATA_PROCESSED!$C181,Backend!$Q$9:$T$52,3,FALSE),MASTER_DATA_NORMALIZED!DA181)</f>
        <v>#DIV/0!</v>
      </c>
      <c r="DB181" s="95" t="e">
        <f>IF(AND(MASTER_DATA_NORMALIZED!DB181=0,DB$22=$L$22),VLOOKUP(MASTER_DATA_PROCESSED!$C181,Backend!$Q$9:$T$52,3,FALSE),MASTER_DATA_NORMALIZED!DB181)</f>
        <v>#DIV/0!</v>
      </c>
      <c r="DC181" s="95" t="e">
        <f>IF(AND(MASTER_DATA_NORMALIZED!DC181=0,DC$22=$L$22),VLOOKUP(MASTER_DATA_PROCESSED!$C181,Backend!$Q$9:$T$52,3,FALSE),MASTER_DATA_NORMALIZED!DC181)</f>
        <v>#DIV/0!</v>
      </c>
      <c r="DD181" s="95" t="e">
        <f>IF(AND(MASTER_DATA_NORMALIZED!DD181=0,DD$22=$L$22),VLOOKUP(MASTER_DATA_PROCESSED!$C181,Backend!$Q$9:$T$52,3,FALSE),MASTER_DATA_NORMALIZED!DD181)</f>
        <v>#N/A</v>
      </c>
      <c r="DE181" s="95">
        <f>IF(AND(MASTER_DATA_NORMALIZED!DE181=0,DE$22=$L$22),VLOOKUP(MASTER_DATA_PROCESSED!$C181,Backend!$Q$9:$T$52,3,FALSE),MASTER_DATA_NORMALIZED!DE181)</f>
        <v>0</v>
      </c>
      <c r="DF181" s="95">
        <f>IF(AND(MASTER_DATA_NORMALIZED!DF181=0,DF$22=$L$22),VLOOKUP(MASTER_DATA_PROCESSED!$C181,Backend!$Q$9:$T$52,3,FALSE),MASTER_DATA_NORMALIZED!DF181)</f>
        <v>0</v>
      </c>
      <c r="DG181" s="95">
        <f>IF(AND(MASTER_DATA_NORMALIZED!DG181=0,DG$22=$L$22),VLOOKUP(MASTER_DATA_PROCESSED!$C181,Backend!$Q$9:$T$52,3,FALSE),MASTER_DATA_NORMALIZED!DG181)</f>
        <v>0</v>
      </c>
      <c r="DH181" s="95">
        <f>IF(AND(MASTER_DATA_NORMALIZED!DH181=0,DH$22=$L$22),VLOOKUP(MASTER_DATA_PROCESSED!$C181,Backend!$Q$9:$T$52,3,FALSE),MASTER_DATA_NORMALIZED!DH181)</f>
        <v>0</v>
      </c>
      <c r="DI181" s="95">
        <f>IF(AND(MASTER_DATA_NORMALIZED!DI181=0,DI$22=$L$22),VLOOKUP(MASTER_DATA_PROCESSED!$C181,Backend!$Q$9:$T$52,3,FALSE),MASTER_DATA_NORMALIZED!DI181)</f>
        <v>0</v>
      </c>
      <c r="DJ181" s="95">
        <f>IF(AND(MASTER_DATA_NORMALIZED!DJ181=0,DJ$22=$L$22),VLOOKUP(MASTER_DATA_PROCESSED!$C181,Backend!$Q$9:$T$52,3,FALSE),MASTER_DATA_NORMALIZED!DJ181)</f>
        <v>0</v>
      </c>
      <c r="DK181" s="95">
        <f>IF(AND(MASTER_DATA_NORMALIZED!DK181=0,DK$22=$L$22),VLOOKUP(MASTER_DATA_PROCESSED!$C181,Backend!$Q$9:$T$52,3,FALSE),MASTER_DATA_NORMALIZED!DK181)</f>
        <v>0</v>
      </c>
      <c r="DL181" s="95">
        <f>IF(AND(MASTER_DATA_NORMALIZED!DL181=0,DL$22=$L$22),VLOOKUP(MASTER_DATA_PROCESSED!$C181,Backend!$Q$9:$T$52,3,FALSE),MASTER_DATA_NORMALIZED!DL181)</f>
        <v>0</v>
      </c>
      <c r="DM181" s="95">
        <f>IF(AND(MASTER_DATA_NORMALIZED!DM181=0,DM$22=$L$22),VLOOKUP(MASTER_DATA_PROCESSED!$C181,Backend!$Q$9:$T$52,3,FALSE),MASTER_DATA_NORMALIZED!DM181)</f>
        <v>0</v>
      </c>
      <c r="DN181" s="95">
        <f>IF(AND(MASTER_DATA_NORMALIZED!DN181=0,DN$22=$L$22),VLOOKUP(MASTER_DATA_PROCESSED!$C181,Backend!$Q$9:$T$52,3,FALSE),MASTER_DATA_NORMALIZED!DN181)</f>
        <v>0</v>
      </c>
      <c r="DO181" s="95">
        <f>IF(AND(MASTER_DATA_NORMALIZED!DO181=0,DO$22=$L$22),VLOOKUP(MASTER_DATA_PROCESSED!$C181,Backend!$Q$9:$T$52,3,FALSE),MASTER_DATA_NORMALIZED!DO181)</f>
        <v>0</v>
      </c>
      <c r="DP181" s="95">
        <f>IF(AND(MASTER_DATA_NORMALIZED!DP181=0,DP$22=$L$22),VLOOKUP(MASTER_DATA_PROCESSED!$C181,Backend!$Q$9:$T$52,3,FALSE),MASTER_DATA_NORMALIZED!DP181)</f>
        <v>0</v>
      </c>
      <c r="DQ181" s="95">
        <f>IF(AND(MASTER_DATA_NORMALIZED!DQ181=0,DQ$22=$L$22),VLOOKUP(MASTER_DATA_PROCESSED!$C181,Backend!$Q$9:$T$52,3,FALSE),MASTER_DATA_NORMALIZED!DQ181)</f>
        <v>0</v>
      </c>
      <c r="DR181" s="95">
        <f>IF(AND(MASTER_DATA_NORMALIZED!DR181=0,DR$22=$L$22),VLOOKUP(MASTER_DATA_PROCESSED!$C181,Backend!$Q$9:$T$52,3,FALSE),MASTER_DATA_NORMALIZED!DR181)</f>
        <v>0</v>
      </c>
      <c r="DS181" s="95">
        <f>IF(AND(MASTER_DATA_NORMALIZED!DS181=0,DS$22=$L$22),VLOOKUP(MASTER_DATA_PROCESSED!$C181,Backend!$Q$9:$T$52,3,FALSE),MASTER_DATA_NORMALIZED!DS181)</f>
        <v>0</v>
      </c>
      <c r="DT181" s="95">
        <f>IF(AND(MASTER_DATA_NORMALIZED!DT181=0,DT$22=$L$22),VLOOKUP(MASTER_DATA_PROCESSED!$C181,Backend!$Q$9:$T$52,3,FALSE),MASTER_DATA_NORMALIZED!DT181)</f>
        <v>0</v>
      </c>
      <c r="DU181" s="95">
        <f>IF(AND(MASTER_DATA_NORMALIZED!DU181=0,DU$22=$L$22),VLOOKUP(MASTER_DATA_PROCESSED!$C181,Backend!$Q$9:$T$52,3,FALSE),MASTER_DATA_NORMALIZED!DU181)</f>
        <v>0</v>
      </c>
      <c r="DV181" s="95">
        <f>IF(AND(MASTER_DATA_NORMALIZED!DV181=0,DV$22=$L$22),VLOOKUP(MASTER_DATA_PROCESSED!$C181,Backend!$Q$9:$T$52,3,FALSE),MASTER_DATA_NORMALIZED!DV181)</f>
        <v>0</v>
      </c>
      <c r="DW181" s="95">
        <f>IF(AND(MASTER_DATA_NORMALIZED!DW181=0,DW$22=$L$22),VLOOKUP(MASTER_DATA_PROCESSED!$C181,Backend!$Q$9:$T$52,3,FALSE),MASTER_DATA_NORMALIZED!DW181)</f>
        <v>0</v>
      </c>
      <c r="DX181" s="95">
        <f>IF(AND(MASTER_DATA_NORMALIZED!DX181=0,DX$22=$L$22),VLOOKUP(MASTER_DATA_PROCESSED!$C181,Backend!$Q$9:$T$52,3,FALSE),MASTER_DATA_NORMALIZED!DX181)</f>
        <v>0</v>
      </c>
      <c r="DY181" s="95">
        <f>IF(AND(MASTER_DATA_NORMALIZED!DY181=0,DY$22=$L$22),VLOOKUP(MASTER_DATA_PROCESSED!$C181,Backend!$Q$9:$T$52,3,FALSE),MASTER_DATA_NORMALIZED!DY181)</f>
        <v>0</v>
      </c>
      <c r="DZ181" s="95">
        <f>IF(AND(MASTER_DATA_NORMALIZED!DZ181=0,DZ$22=$L$22),VLOOKUP(MASTER_DATA_PROCESSED!$C181,Backend!$Q$9:$T$52,3,FALSE),MASTER_DATA_NORMALIZED!DZ181)</f>
        <v>0</v>
      </c>
      <c r="EA181" s="95">
        <f>IF(AND(MASTER_DATA_NORMALIZED!EA181=0,EA$22=$L$22),VLOOKUP(MASTER_DATA_PROCESSED!$C181,Backend!$Q$9:$T$52,3,FALSE),MASTER_DATA_NORMALIZED!EA181)</f>
        <v>0</v>
      </c>
      <c r="EB181" s="95">
        <f>IF(AND(MASTER_DATA_NORMALIZED!EB181=0,EB$22=$L$22),VLOOKUP(MASTER_DATA_PROCESSED!$C181,Backend!$Q$9:$T$52,3,FALSE),MASTER_DATA_NORMALIZED!EB181)</f>
        <v>0</v>
      </c>
      <c r="EC181" s="95" t="e">
        <f>IF(AND(MASTER_DATA_NORMALIZED!EC181=0,EC$22=$L$22),VLOOKUP(MASTER_DATA_PROCESSED!$C181,Backend!$Q$9:$T$52,3,FALSE),MASTER_DATA_NORMALIZED!EC181)</f>
        <v>#DIV/0!</v>
      </c>
      <c r="ED181" s="95" t="e">
        <f>IF(AND(MASTER_DATA_NORMALIZED!ED181=0,ED$22=$L$22),VLOOKUP(MASTER_DATA_PROCESSED!$C181,Backend!$Q$9:$T$52,3,FALSE),MASTER_DATA_NORMALIZED!ED181)</f>
        <v>#DIV/0!</v>
      </c>
      <c r="EE181" s="95" t="e">
        <f>IF(AND(MASTER_DATA_NORMALIZED!EE181=0,EE$22=$L$22),VLOOKUP(MASTER_DATA_PROCESSED!$C181,Backend!$Q$9:$T$52,3,FALSE),MASTER_DATA_NORMALIZED!EE181)</f>
        <v>#DIV/0!</v>
      </c>
      <c r="EF181" s="95" t="e">
        <f>IF(AND(MASTER_DATA_NORMALIZED!EF181=0,EF$22=$L$22),VLOOKUP(MASTER_DATA_PROCESSED!$C181,Backend!$Q$9:$T$52,3,FALSE),MASTER_DATA_NORMALIZED!EF181)</f>
        <v>#VALUE!</v>
      </c>
      <c r="EG181" s="95">
        <f>IF(AND(MASTER_DATA_NORMALIZED!EG181=0,EG$22=$L$22),VLOOKUP(MASTER_DATA_PROCESSED!$C181,Backend!$Q$9:$T$52,3,FALSE),MASTER_DATA_NORMALIZED!EG181)</f>
        <v>0</v>
      </c>
      <c r="EH181" s="95">
        <f>IF(AND(MASTER_DATA_NORMALIZED!EH181=0,EH$22=$L$22),VLOOKUP(MASTER_DATA_PROCESSED!$C181,Backend!$Q$9:$T$52,3,FALSE),MASTER_DATA_NORMALIZED!EH181)</f>
        <v>0</v>
      </c>
      <c r="EI181" s="95">
        <f>IF(AND(MASTER_DATA_NORMALIZED!EI181=0,EI$22=$L$22),VLOOKUP(MASTER_DATA_PROCESSED!$C181,Backend!$Q$9:$T$52,3,FALSE),MASTER_DATA_NORMALIZED!EI181)</f>
        <v>0</v>
      </c>
      <c r="EJ181" s="95">
        <f>IF(AND(MASTER_DATA_NORMALIZED!EJ181=0,EJ$22=$L$22),VLOOKUP(MASTER_DATA_PROCESSED!$C181,Backend!$Q$9:$T$52,3,FALSE),MASTER_DATA_NORMALIZED!EJ181)</f>
        <v>0</v>
      </c>
      <c r="EK181" s="95">
        <f>IF(AND(MASTER_DATA_NORMALIZED!EK181=0,EK$22=$L$22),VLOOKUP(MASTER_DATA_PROCESSED!$C181,Backend!$Q$9:$T$52,3,FALSE),MASTER_DATA_NORMALIZED!EK181)</f>
        <v>0</v>
      </c>
      <c r="EL181" s="95">
        <f>IF(AND(MASTER_DATA_NORMALIZED!EL181=0,EL$22=$L$22),VLOOKUP(MASTER_DATA_PROCESSED!$C181,Backend!$Q$9:$T$52,3,FALSE),MASTER_DATA_NORMALIZED!EL181)</f>
        <v>0</v>
      </c>
      <c r="EM181" s="95">
        <f>IF(AND(MASTER_DATA_NORMALIZED!EM181=0,EM$22=$L$22),VLOOKUP(MASTER_DATA_PROCESSED!$C181,Backend!$Q$9:$T$52,3,FALSE),MASTER_DATA_NORMALIZED!EM181)</f>
        <v>0</v>
      </c>
      <c r="EN181" s="95">
        <f>IF(AND(MASTER_DATA_NORMALIZED!EN181=0,EN$22=$L$22),VLOOKUP(MASTER_DATA_PROCESSED!$C181,Backend!$Q$9:$T$52,3,FALSE),MASTER_DATA_NORMALIZED!EN181)</f>
        <v>0</v>
      </c>
      <c r="EO181" s="95">
        <f>IF(AND(MASTER_DATA_NORMALIZED!EO181=0,EO$22=$L$22),VLOOKUP(MASTER_DATA_PROCESSED!$C181,Backend!$Q$9:$T$52,3,FALSE),MASTER_DATA_NORMALIZED!EO181)</f>
        <v>0</v>
      </c>
      <c r="EP181" s="95">
        <f>IF(AND(MASTER_DATA_NORMALIZED!EP181=0,EP$22=$L$22),VLOOKUP(MASTER_DATA_PROCESSED!$C181,Backend!$Q$9:$T$52,3,FALSE),MASTER_DATA_NORMALIZED!EP181)</f>
        <v>0</v>
      </c>
      <c r="EQ181" s="95">
        <f>IF(AND(MASTER_DATA_NORMALIZED!EQ181=0,EQ$22=$L$22),VLOOKUP(MASTER_DATA_PROCESSED!$C181,Backend!$Q$9:$T$52,3,FALSE),MASTER_DATA_NORMALIZED!EQ181)</f>
        <v>0</v>
      </c>
      <c r="ER181" s="95">
        <f>IF(AND(MASTER_DATA_NORMALIZED!ER181=0,ER$22=$L$22),VLOOKUP(MASTER_DATA_PROCESSED!$C181,Backend!$Q$9:$T$52,3,FALSE),MASTER_DATA_NORMALIZED!ER181)</f>
        <v>0</v>
      </c>
      <c r="ES181" s="95">
        <f>IF(AND(MASTER_DATA_NORMALIZED!ES181=0,ES$22=$L$22),VLOOKUP(MASTER_DATA_PROCESSED!$C181,Backend!$Q$9:$T$52,3,FALSE),MASTER_DATA_NORMALIZED!ES181)</f>
        <v>0</v>
      </c>
      <c r="ET181" s="95">
        <f>IF(AND(MASTER_DATA_NORMALIZED!ET181=0,ET$22=$L$22),VLOOKUP(MASTER_DATA_PROCESSED!$C181,Backend!$Q$9:$T$52,3,FALSE),MASTER_DATA_NORMALIZED!ET181)</f>
        <v>0</v>
      </c>
      <c r="EU181" s="95">
        <f>IF(AND(MASTER_DATA_NORMALIZED!EU181=0,EU$22=$L$22),VLOOKUP(MASTER_DATA_PROCESSED!$C181,Backend!$Q$9:$T$52,3,FALSE),MASTER_DATA_NORMALIZED!EU181)</f>
        <v>0</v>
      </c>
      <c r="EV181" s="95">
        <f>IF(AND(MASTER_DATA_NORMALIZED!EV181=0,EV$22=$L$22),VLOOKUP(MASTER_DATA_PROCESSED!$C181,Backend!$Q$9:$T$52,3,FALSE),MASTER_DATA_NORMALIZED!EV181)</f>
        <v>0</v>
      </c>
      <c r="EW181" s="95">
        <f>IF(AND(MASTER_DATA_NORMALIZED!EW181=0,EW$22=$L$22),VLOOKUP(MASTER_DATA_PROCESSED!$C181,Backend!$Q$9:$T$52,3,FALSE),MASTER_DATA_NORMALIZED!EW181)</f>
        <v>0</v>
      </c>
      <c r="EX181" s="95">
        <f>IF(AND(MASTER_DATA_NORMALIZED!EX181=0,EX$22=$L$22),VLOOKUP(MASTER_DATA_PROCESSED!$C181,Backend!$Q$9:$T$52,3,FALSE),MASTER_DATA_NORMALIZED!EX181)</f>
        <v>0</v>
      </c>
      <c r="EY181" s="95">
        <f>IF(AND(MASTER_DATA_NORMALIZED!EY181=0,EY$22=$L$22),VLOOKUP(MASTER_DATA_PROCESSED!$C181,Backend!$Q$9:$T$52,3,FALSE),MASTER_DATA_NORMALIZED!EY181)</f>
        <v>0</v>
      </c>
      <c r="EZ181" s="95">
        <f>IF(AND(MASTER_DATA_NORMALIZED!EZ181=0,EZ$22=$L$22),VLOOKUP(MASTER_DATA_PROCESSED!$C181,Backend!$Q$9:$T$52,3,FALSE),MASTER_DATA_NORMALIZED!EZ181)</f>
        <v>0</v>
      </c>
      <c r="FA181" s="95">
        <f>IF(AND(MASTER_DATA_NORMALIZED!FA181=0,FA$22=$L$22),VLOOKUP(MASTER_DATA_PROCESSED!$C181,Backend!$Q$9:$T$52,3,FALSE),MASTER_DATA_NORMALIZED!FA181)</f>
        <v>0</v>
      </c>
      <c r="FB181" s="95">
        <f>IF(AND(MASTER_DATA_NORMALIZED!FB181=0,FB$22=$L$22),VLOOKUP(MASTER_DATA_PROCESSED!$C181,Backend!$Q$9:$T$52,3,FALSE),MASTER_DATA_NORMALIZED!FB181)</f>
        <v>0</v>
      </c>
      <c r="FC181" s="95">
        <f>IF(AND(MASTER_DATA_NORMALIZED!FC181=0,FC$22=$L$22),VLOOKUP(MASTER_DATA_PROCESSED!$C181,Backend!$Q$9:$T$52,3,FALSE),MASTER_DATA_NORMALIZED!FC181)</f>
        <v>0</v>
      </c>
      <c r="FD181" s="95">
        <f>IF(AND(MASTER_DATA_NORMALIZED!FD181=0,FD$22=$L$22),VLOOKUP(MASTER_DATA_PROCESSED!$C181,Backend!$Q$9:$T$52,3,FALSE),MASTER_DATA_NORMALIZED!FD181)</f>
        <v>0</v>
      </c>
      <c r="FE181" s="95">
        <f>IF(AND(MASTER_DATA_NORMALIZED!FE181=0,FE$22=$L$22),VLOOKUP(MASTER_DATA_PROCESSED!$C181,Backend!$Q$9:$T$52,3,FALSE),MASTER_DATA_NORMALIZED!FE181)</f>
        <v>0</v>
      </c>
      <c r="FF181" s="95">
        <f>IF(AND(MASTER_DATA_NORMALIZED!FF181=0,FF$22=$L$22),VLOOKUP(MASTER_DATA_PROCESSED!$C181,Backend!$Q$9:$T$52,3,FALSE),MASTER_DATA_NORMALIZED!FF181)</f>
        <v>0</v>
      </c>
      <c r="FG181" s="95">
        <f>IF(AND(MASTER_DATA_NORMALIZED!FG181=0,FG$22=$L$22),VLOOKUP(MASTER_DATA_PROCESSED!$C181,Backend!$Q$9:$T$52,3,FALSE),MASTER_DATA_NORMALIZED!FG181)</f>
        <v>0</v>
      </c>
      <c r="FH181" s="95">
        <f>IF(AND(MASTER_DATA_NORMALIZED!FH181=0,FH$22=$L$22),VLOOKUP(MASTER_DATA_PROCESSED!$C181,Backend!$Q$9:$T$52,3,FALSE),MASTER_DATA_NORMALIZED!FH181)</f>
        <v>0</v>
      </c>
      <c r="FI181" s="95">
        <f>IF(AND(MASTER_DATA_NORMALIZED!FI181=0,FI$22=$L$22),VLOOKUP(MASTER_DATA_PROCESSED!$C181,Backend!$Q$9:$T$52,3,FALSE),MASTER_DATA_NORMALIZED!FI181)</f>
        <v>0</v>
      </c>
      <c r="FJ181" s="95">
        <f>IF(AND(MASTER_DATA_NORMALIZED!FJ181=0,FJ$22=$L$22),VLOOKUP(MASTER_DATA_PROCESSED!$C181,Backend!$Q$9:$T$52,3,FALSE),MASTER_DATA_NORMALIZED!FJ181)</f>
        <v>0</v>
      </c>
      <c r="FK181" s="95">
        <f>IF(AND(MASTER_DATA_NORMALIZED!FK181=0,FK$22=$L$22),VLOOKUP(MASTER_DATA_PROCESSED!$C181,Backend!$Q$9:$T$52,3,FALSE),MASTER_DATA_NORMALIZED!FK181)</f>
        <v>0</v>
      </c>
      <c r="FL181" s="95">
        <f>IF(AND(MASTER_DATA_NORMALIZED!FL181=0,FL$22=$L$22),VLOOKUP(MASTER_DATA_PROCESSED!$C181,Backend!$Q$9:$T$52,3,FALSE),MASTER_DATA_NORMALIZED!FL181)</f>
        <v>0</v>
      </c>
      <c r="FM181" s="95">
        <f>IF(AND(MASTER_DATA_NORMALIZED!FM181=0,FM$22=$L$22),VLOOKUP(MASTER_DATA_PROCESSED!$C181,Backend!$Q$9:$T$52,3,FALSE),MASTER_DATA_NORMALIZED!FM181)</f>
        <v>0</v>
      </c>
      <c r="FN181" s="95">
        <f>IF(AND(MASTER_DATA_NORMALIZED!FN181=0,FN$22=$L$22),VLOOKUP(MASTER_DATA_PROCESSED!$C181,Backend!$Q$9:$T$52,3,FALSE),MASTER_DATA_NORMALIZED!FN181)</f>
        <v>0</v>
      </c>
      <c r="FO181" s="95">
        <f>IF(AND(MASTER_DATA_NORMALIZED!FO181=0,FO$22=$L$22),VLOOKUP(MASTER_DATA_PROCESSED!$C181,Backend!$Q$9:$T$52,3,FALSE),MASTER_DATA_NORMALIZED!FO181)</f>
        <v>0</v>
      </c>
      <c r="FP181" s="95">
        <f>IF(AND(MASTER_DATA_NORMALIZED!FP181=0,FP$22=$L$22),VLOOKUP(MASTER_DATA_PROCESSED!$C181,Backend!$Q$9:$T$52,3,FALSE),MASTER_DATA_NORMALIZED!FP181)</f>
        <v>0</v>
      </c>
      <c r="FQ181" s="95">
        <f>IF(AND(MASTER_DATA_NORMALIZED!FQ181=0,FQ$22=$L$22),VLOOKUP(MASTER_DATA_PROCESSED!$C181,Backend!$Q$9:$T$52,3,FALSE),MASTER_DATA_NORMALIZED!FQ181)</f>
        <v>0</v>
      </c>
      <c r="FR181" s="95">
        <f>IF(AND(MASTER_DATA_NORMALIZED!FR181=0,FR$22=$L$22),VLOOKUP(MASTER_DATA_PROCESSED!$C181,Backend!$Q$9:$T$52,3,FALSE),MASTER_DATA_NORMALIZED!FR181)</f>
        <v>0</v>
      </c>
      <c r="FS181" s="95">
        <f>IF(AND(MASTER_DATA_NORMALIZED!FS181=0,FS$22=$L$22),VLOOKUP(MASTER_DATA_PROCESSED!$C181,Backend!$Q$9:$T$52,3,FALSE),MASTER_DATA_NORMALIZED!FS181)</f>
        <v>0</v>
      </c>
      <c r="FT181" s="95">
        <f>IF(AND(MASTER_DATA_NORMALIZED!FT181=0,FT$22=$L$22),VLOOKUP(MASTER_DATA_PROCESSED!$C181,Backend!$Q$9:$T$52,3,FALSE),MASTER_DATA_NORMALIZED!FT181)</f>
        <v>0</v>
      </c>
      <c r="FU181" s="95">
        <f>IF(AND(MASTER_DATA_NORMALIZED!FU181=0,FU$22=$L$22),VLOOKUP(MASTER_DATA_PROCESSED!$C181,Backend!$Q$9:$T$52,3,FALSE),MASTER_DATA_NORMALIZED!FU181)</f>
        <v>0</v>
      </c>
      <c r="FV181" s="95">
        <f>IF(AND(MASTER_DATA_NORMALIZED!FV181=0,FV$22=$L$22),VLOOKUP(MASTER_DATA_PROCESSED!$C181,Backend!$Q$9:$T$52,3,FALSE),MASTER_DATA_NORMALIZED!FV181)</f>
        <v>0</v>
      </c>
      <c r="FW181" s="95">
        <f>IF(AND(MASTER_DATA_NORMALIZED!FW181=0,FW$22=$L$22),VLOOKUP(MASTER_DATA_PROCESSED!$C181,Backend!$Q$9:$T$52,3,FALSE),MASTER_DATA_NORMALIZED!FW181)</f>
        <v>0</v>
      </c>
      <c r="FX181" s="95">
        <f>IF(AND(MASTER_DATA_NORMALIZED!FX181=0,FX$22=$L$22),VLOOKUP(MASTER_DATA_PROCESSED!$C181,Backend!$Q$9:$T$52,3,FALSE),MASTER_DATA_NORMALIZED!FX181)</f>
        <v>0</v>
      </c>
      <c r="FY181" s="95">
        <f>IF(AND(MASTER_DATA_NORMALIZED!FY181=0,FY$22=$L$22),VLOOKUP(MASTER_DATA_PROCESSED!$C181,Backend!$Q$9:$T$52,3,FALSE),MASTER_DATA_NORMALIZED!FY181)</f>
        <v>0</v>
      </c>
      <c r="FZ181" s="95">
        <f>IF(AND(MASTER_DATA_NORMALIZED!FZ181=0,FZ$22=$L$22),VLOOKUP(MASTER_DATA_PROCESSED!$C181,Backend!$Q$9:$T$52,3,FALSE),MASTER_DATA_NORMALIZED!FZ181)</f>
        <v>0</v>
      </c>
      <c r="GA181" s="95">
        <f>IF(AND(MASTER_DATA_NORMALIZED!GA181=0,GA$22=$L$22),VLOOKUP(MASTER_DATA_PROCESSED!$C181,Backend!$Q$9:$T$52,3,FALSE),MASTER_DATA_NORMALIZED!GA181)</f>
        <v>0</v>
      </c>
      <c r="GB181" s="95">
        <f>IF(AND(MASTER_DATA_NORMALIZED!GB181=0,GB$22=$L$22),VLOOKUP(MASTER_DATA_PROCESSED!$C181,Backend!$Q$9:$T$52,3,FALSE),MASTER_DATA_NORMALIZED!GB181)</f>
        <v>0</v>
      </c>
      <c r="GC181" s="95">
        <f>IF(AND(MASTER_DATA_NORMALIZED!GC181=0,GC$22=$L$22),VLOOKUP(MASTER_DATA_PROCESSED!$C181,Backend!$Q$9:$T$52,3,FALSE),MASTER_DATA_NORMALIZED!GC181)</f>
        <v>0</v>
      </c>
      <c r="GD181" s="95">
        <f>IF(AND(MASTER_DATA_NORMALIZED!GD181=0,GD$22=$L$22),VLOOKUP(MASTER_DATA_PROCESSED!$C181,Backend!$Q$9:$T$52,3,FALSE),MASTER_DATA_NORMALIZED!GD181)</f>
        <v>0</v>
      </c>
      <c r="GE181" s="95">
        <f>IF(AND(MASTER_DATA_NORMALIZED!GE181=0,GE$22=$L$22),VLOOKUP(MASTER_DATA_PROCESSED!$C181,Backend!$Q$9:$T$52,3,FALSE),MASTER_DATA_NORMALIZED!GE181)</f>
        <v>0</v>
      </c>
      <c r="GF181" s="95">
        <f>IF(AND(MASTER_DATA_NORMALIZED!GF181=0,GF$22=$L$22),VLOOKUP(MASTER_DATA_PROCESSED!$C181,Backend!$Q$9:$T$52,3,FALSE),MASTER_DATA_NORMALIZED!GF181)</f>
        <v>0</v>
      </c>
      <c r="GG181" s="95">
        <f>IF(AND(MASTER_DATA_NORMALIZED!GG181=0,GG$22=$L$22),VLOOKUP(MASTER_DATA_PROCESSED!$C181,Backend!$Q$9:$T$52,3,FALSE),MASTER_DATA_NORMALIZED!GG181)</f>
        <v>0</v>
      </c>
      <c r="GH181" s="95">
        <f>IF(AND(MASTER_DATA_NORMALIZED!GH181=0,GH$22=$L$22),VLOOKUP(MASTER_DATA_PROCESSED!$C181,Backend!$Q$9:$T$52,3,FALSE),MASTER_DATA_NORMALIZED!GH181)</f>
        <v>0</v>
      </c>
      <c r="GI181" s="95">
        <f>IF(AND(MASTER_DATA_NORMALIZED!GI181=0,GI$22=$L$22),VLOOKUP(MASTER_DATA_PROCESSED!$C181,Backend!$Q$9:$T$52,3,FALSE),MASTER_DATA_NORMALIZED!GI181)</f>
        <v>0</v>
      </c>
      <c r="GJ181" s="95">
        <f>IF(AND(MASTER_DATA_NORMALIZED!GJ181=0,GJ$22=$L$22),VLOOKUP(MASTER_DATA_PROCESSED!$C181,Backend!$Q$9:$T$52,3,FALSE),MASTER_DATA_NORMALIZED!GJ181)</f>
        <v>0</v>
      </c>
      <c r="GK181" s="95">
        <f>IF(AND(MASTER_DATA_NORMALIZED!GK181=0,GK$22=$L$22),VLOOKUP(MASTER_DATA_PROCESSED!$C181,Backend!$Q$9:$T$52,3,FALSE),MASTER_DATA_NORMALIZED!GK181)</f>
        <v>0</v>
      </c>
      <c r="GL181" s="95">
        <f>IF(AND(MASTER_DATA_NORMALIZED!GL181=0,GL$22=$L$22),VLOOKUP(MASTER_DATA_PROCESSED!$C181,Backend!$Q$9:$T$52,3,FALSE),MASTER_DATA_NORMALIZED!GL181)</f>
        <v>0</v>
      </c>
      <c r="GM181" s="95">
        <f>IF(AND(MASTER_DATA_NORMALIZED!GM181=0,GM$22=$L$22),VLOOKUP(MASTER_DATA_PROCESSED!$C181,Backend!$Q$9:$T$52,3,FALSE),MASTER_DATA_NORMALIZED!GM181)</f>
        <v>0</v>
      </c>
      <c r="GN181" s="95">
        <f>IF(AND(MASTER_DATA_NORMALIZED!GN181=0,GN$22=$L$22),VLOOKUP(MASTER_DATA_PROCESSED!$C181,Backend!$Q$9:$T$52,3,FALSE),MASTER_DATA_NORMALIZED!GN181)</f>
        <v>0</v>
      </c>
      <c r="GO181" s="95">
        <f>IF(AND(MASTER_DATA_NORMALIZED!GO181=0,GO$22=$L$22),VLOOKUP(MASTER_DATA_PROCESSED!$C181,Backend!$Q$9:$T$52,3,FALSE),MASTER_DATA_NORMALIZED!GO181)</f>
        <v>0</v>
      </c>
      <c r="GP181" s="95">
        <f>IF(AND(MASTER_DATA_NORMALIZED!GP181=0,GP$22=$L$22),VLOOKUP(MASTER_DATA_PROCESSED!$C181,Backend!$Q$9:$T$52,3,FALSE),MASTER_DATA_NORMALIZED!GP181)</f>
        <v>0</v>
      </c>
      <c r="GQ181" s="95">
        <f>IF(AND(MASTER_DATA_NORMALIZED!GQ181=0,GQ$22=$L$22),VLOOKUP(MASTER_DATA_PROCESSED!$C181,Backend!$Q$9:$T$52,3,FALSE),MASTER_DATA_NORMALIZED!GQ181)</f>
        <v>0</v>
      </c>
      <c r="GR181" s="95">
        <f>IF(AND(MASTER_DATA_NORMALIZED!GR181=0,GR$22=$L$22),VLOOKUP(MASTER_DATA_PROCESSED!$C181,Backend!$Q$9:$T$52,3,FALSE),MASTER_DATA_NORMALIZED!GR181)</f>
        <v>0</v>
      </c>
      <c r="GS181" s="95">
        <f>IF(AND(MASTER_DATA_NORMALIZED!GS181=0,GS$22=$L$22),VLOOKUP(MASTER_DATA_PROCESSED!$C181,Backend!$Q$9:$T$52,3,FALSE),MASTER_DATA_NORMALIZED!GS181)</f>
        <v>0</v>
      </c>
      <c r="GT181" s="95">
        <f>IF(AND(MASTER_DATA_NORMALIZED!GT181=0,GT$22=$L$22),VLOOKUP(MASTER_DATA_PROCESSED!$C181,Backend!$Q$9:$T$52,3,FALSE),MASTER_DATA_NORMALIZED!GT181)</f>
        <v>0</v>
      </c>
      <c r="GU181" s="95">
        <f>IF(AND(MASTER_DATA_NORMALIZED!GU181=0,GU$22=$L$22),VLOOKUP(MASTER_DATA_PROCESSED!$C181,Backend!$Q$9:$T$52,3,FALSE),MASTER_DATA_NORMALIZED!GU181)</f>
        <v>0</v>
      </c>
      <c r="GV181" s="95">
        <f>IF(AND(MASTER_DATA_NORMALIZED!GV181=0,GV$22=$L$22),VLOOKUP(MASTER_DATA_PROCESSED!$C181,Backend!$Q$9:$T$52,3,FALSE),MASTER_DATA_NORMALIZED!GV181)</f>
        <v>0</v>
      </c>
      <c r="GW181" s="95" t="e">
        <f>IF(AND(MASTER_DATA_NORMALIZED!GW181=0,GW$22=$L$22),VLOOKUP(MASTER_DATA_PROCESSED!$C181,Backend!$Q$9:$T$52,3,FALSE),MASTER_DATA_NORMALIZED!GW181)</f>
        <v>#REF!</v>
      </c>
      <c r="GX181" s="95" t="e">
        <f>IF(AND(MASTER_DATA_NORMALIZED!GX181=0,GX$22=$L$22),VLOOKUP(MASTER_DATA_PROCESSED!$C181,Backend!$Q$9:$T$52,3,FALSE),MASTER_DATA_NORMALIZED!GX181)</f>
        <v>#REF!</v>
      </c>
      <c r="GY181" s="95" t="e">
        <f>IF(AND(MASTER_DATA_NORMALIZED!GY181=0,GY$22=$L$22),VLOOKUP(MASTER_DATA_PROCESSED!$C181,Backend!$Q$9:$T$52,3,FALSE),MASTER_DATA_NORMALIZED!GY181)</f>
        <v>#REF!</v>
      </c>
    </row>
    <row r="182" spans="2:207" s="25" customFormat="1" ht="17.25" hidden="1" outlineLevel="1" x14ac:dyDescent="0.3">
      <c r="B182" s="183">
        <f t="shared" si="21"/>
        <v>50</v>
      </c>
      <c r="C182" s="24">
        <f t="shared" ref="C182:C184" si="26">IF(F182="",IF(E182="", IF(D182="",IF(G182="","",G182),D182), E182), F182)</f>
        <v>56</v>
      </c>
      <c r="D182" s="75"/>
      <c r="E182" s="24">
        <v>56</v>
      </c>
      <c r="F182" s="61"/>
      <c r="G182" s="90"/>
      <c r="H182" s="34" t="s">
        <v>184</v>
      </c>
      <c r="I182" s="95">
        <f>IF(AND(MASTER_DATA_NORMALIZED!I182=0,I$22=$L$22),VLOOKUP(MASTER_DATA_PROCESSED!$C182,Backend!$Q$9:$T$52,3,FALSE),MASTER_DATA_NORMALIZED!I182)</f>
        <v>0</v>
      </c>
      <c r="J182" s="95">
        <f>IF(AND(MASTER_DATA_NORMALIZED!J182=0,J$22=$L$22),VLOOKUP(MASTER_DATA_PROCESSED!$C182,Backend!$Q$9:$T$52,3,FALSE),MASTER_DATA_NORMALIZED!J182)</f>
        <v>0</v>
      </c>
      <c r="K182" s="95">
        <f>IF(AND(MASTER_DATA_NORMALIZED!K182=0,K$22=$L$22),VLOOKUP(MASTER_DATA_PROCESSED!$C182,Backend!$Q$9:$T$52,3,FALSE),MASTER_DATA_NORMALIZED!K182)</f>
        <v>0</v>
      </c>
      <c r="L182" s="95">
        <f>IF(AND(MASTER_DATA_NORMALIZED!L182=0,L$22=$L$22),VLOOKUP(MASTER_DATA_PROCESSED!$C182,Backend!$Q$9:$T$52,3,FALSE),MASTER_DATA_NORMALIZED!L182)</f>
        <v>0</v>
      </c>
      <c r="M182" s="95">
        <f>IF(AND(MASTER_DATA_NORMALIZED!M182=0,M$22=$L$22),VLOOKUP(MASTER_DATA_PROCESSED!$C182,Backend!$Q$9:$T$52,3,FALSE),MASTER_DATA_NORMALIZED!M182)</f>
        <v>0</v>
      </c>
      <c r="N182" s="95">
        <f>IF(AND(MASTER_DATA_NORMALIZED!N182=0,N$22=$L$22),VLOOKUP(MASTER_DATA_PROCESSED!$C182,Backend!$Q$9:$T$52,3,FALSE),MASTER_DATA_NORMALIZED!N182)</f>
        <v>0</v>
      </c>
      <c r="O182" s="95">
        <f>IF(AND(MASTER_DATA_NORMALIZED!O182=0,O$22=$L$22),VLOOKUP(MASTER_DATA_PROCESSED!$C182,Backend!$Q$9:$T$52,3,FALSE),MASTER_DATA_NORMALIZED!O182)</f>
        <v>0</v>
      </c>
      <c r="P182" s="95">
        <f>IF(AND(MASTER_DATA_NORMALIZED!P182=0,P$22=$L$22),VLOOKUP(MASTER_DATA_PROCESSED!$C182,Backend!$Q$9:$T$52,3,FALSE),MASTER_DATA_NORMALIZED!P182)</f>
        <v>0</v>
      </c>
      <c r="Q182" s="95">
        <f>IF(AND(MASTER_DATA_NORMALIZED!Q182=0,Q$22=$L$22),VLOOKUP(MASTER_DATA_PROCESSED!$C182,Backend!$Q$9:$T$52,3,FALSE),MASTER_DATA_NORMALIZED!Q182)</f>
        <v>0</v>
      </c>
      <c r="R182" s="95">
        <f>IF(AND(MASTER_DATA_NORMALIZED!R182=0,R$22=$L$22),VLOOKUP(MASTER_DATA_PROCESSED!$C182,Backend!$Q$9:$T$52,3,FALSE),MASTER_DATA_NORMALIZED!R182)</f>
        <v>0</v>
      </c>
      <c r="S182" s="95">
        <f>IF(AND(MASTER_DATA_NORMALIZED!S182=0,S$22=$L$22),VLOOKUP(MASTER_DATA_PROCESSED!$C182,Backend!$Q$9:$T$52,3,FALSE),MASTER_DATA_NORMALIZED!S182)</f>
        <v>0</v>
      </c>
      <c r="T182" s="95">
        <f>IF(AND(MASTER_DATA_NORMALIZED!T182=0,T$22=$L$22),VLOOKUP(MASTER_DATA_PROCESSED!$C182,Backend!$Q$9:$T$52,3,FALSE),MASTER_DATA_NORMALIZED!T182)</f>
        <v>0</v>
      </c>
      <c r="U182" s="95">
        <f>IF(AND(MASTER_DATA_NORMALIZED!U182=0,U$22=$L$22),VLOOKUP(MASTER_DATA_PROCESSED!$C182,Backend!$Q$9:$T$52,3,FALSE),MASTER_DATA_NORMALIZED!U182)</f>
        <v>0</v>
      </c>
      <c r="V182" s="95">
        <f>IF(AND(MASTER_DATA_NORMALIZED!V182=0,V$22=$L$22),VLOOKUP(MASTER_DATA_PROCESSED!$C182,Backend!$Q$9:$T$52,3,FALSE),MASTER_DATA_NORMALIZED!V182)</f>
        <v>0</v>
      </c>
      <c r="W182" s="95">
        <f>IF(AND(MASTER_DATA_NORMALIZED!W182=0,W$22=$L$22),VLOOKUP(MASTER_DATA_PROCESSED!$C182,Backend!$Q$9:$T$52,3,FALSE),MASTER_DATA_NORMALIZED!W182)</f>
        <v>0</v>
      </c>
      <c r="X182" s="95">
        <f>IF(AND(MASTER_DATA_NORMALIZED!X182=0,X$22=$L$22),VLOOKUP(MASTER_DATA_PROCESSED!$C182,Backend!$Q$9:$T$52,3,FALSE),MASTER_DATA_NORMALIZED!X182)</f>
        <v>0</v>
      </c>
      <c r="Y182" s="95">
        <f>IF(AND(MASTER_DATA_NORMALIZED!Y182=0,Y$22=$L$22),VLOOKUP(MASTER_DATA_PROCESSED!$C182,Backend!$Q$9:$T$52,3,FALSE),MASTER_DATA_NORMALIZED!Y182)</f>
        <v>0</v>
      </c>
      <c r="Z182" s="95">
        <f>IF(AND(MASTER_DATA_NORMALIZED!Z182=0,Z$22=$L$22),VLOOKUP(MASTER_DATA_PROCESSED!$C182,Backend!$Q$9:$T$52,3,FALSE),MASTER_DATA_NORMALIZED!Z182)</f>
        <v>0</v>
      </c>
      <c r="AA182" s="95">
        <f>IF(AND(MASTER_DATA_NORMALIZED!AA182=0,AA$22=$L$22),VLOOKUP(MASTER_DATA_PROCESSED!$C182,Backend!$Q$9:$T$52,3,FALSE),MASTER_DATA_NORMALIZED!AA182)</f>
        <v>0</v>
      </c>
      <c r="AB182" s="95">
        <f>IF(AND(MASTER_DATA_NORMALIZED!AB182=0,AB$22=$L$22),VLOOKUP(MASTER_DATA_PROCESSED!$C182,Backend!$Q$9:$T$52,3,FALSE),MASTER_DATA_NORMALIZED!AB182)</f>
        <v>0</v>
      </c>
      <c r="AC182" s="95">
        <f>IF(AND(MASTER_DATA_NORMALIZED!AC182=0,AC$22=$L$22),VLOOKUP(MASTER_DATA_PROCESSED!$C182,Backend!$Q$9:$T$52,3,FALSE),MASTER_DATA_NORMALIZED!AC182)</f>
        <v>0</v>
      </c>
      <c r="AD182" s="95">
        <f>IF(AND(MASTER_DATA_NORMALIZED!AD182=0,AD$22=$L$22),VLOOKUP(MASTER_DATA_PROCESSED!$C182,Backend!$Q$9:$T$52,3,FALSE),MASTER_DATA_NORMALIZED!AD182)</f>
        <v>0</v>
      </c>
      <c r="AE182" s="95">
        <f>IF(AND(MASTER_DATA_NORMALIZED!AE182=0,AE$22=$L$22),VLOOKUP(MASTER_DATA_PROCESSED!$C182,Backend!$Q$9:$T$52,3,FALSE),MASTER_DATA_NORMALIZED!AE182)</f>
        <v>0</v>
      </c>
      <c r="AF182" s="95">
        <f>IF(AND(MASTER_DATA_NORMALIZED!AF182=0,AF$22=$L$22),VLOOKUP(MASTER_DATA_PROCESSED!$C182,Backend!$Q$9:$T$52,3,FALSE),MASTER_DATA_NORMALIZED!AF182)</f>
        <v>0</v>
      </c>
      <c r="AG182" s="95">
        <f>IF(AND(MASTER_DATA_NORMALIZED!AG182=0,AG$22=$L$22),VLOOKUP(MASTER_DATA_PROCESSED!$C182,Backend!$Q$9:$T$52,3,FALSE),MASTER_DATA_NORMALIZED!AG182)</f>
        <v>0</v>
      </c>
      <c r="AH182" s="95">
        <f>IF(AND(MASTER_DATA_NORMALIZED!AH182=0,AH$22=$L$22),VLOOKUP(MASTER_DATA_PROCESSED!$C182,Backend!$Q$9:$T$52,3,FALSE),MASTER_DATA_NORMALIZED!AH182)</f>
        <v>0</v>
      </c>
      <c r="AI182" s="95">
        <f>IF(AND(MASTER_DATA_NORMALIZED!AI182=0,AI$22=$L$22),VLOOKUP(MASTER_DATA_PROCESSED!$C182,Backend!$Q$9:$T$52,3,FALSE),MASTER_DATA_NORMALIZED!AI182)</f>
        <v>0</v>
      </c>
      <c r="AJ182" s="95">
        <f>IF(AND(MASTER_DATA_NORMALIZED!AJ182=0,AJ$22=$L$22),VLOOKUP(MASTER_DATA_PROCESSED!$C182,Backend!$Q$9:$T$52,3,FALSE),MASTER_DATA_NORMALIZED!AJ182)</f>
        <v>0</v>
      </c>
      <c r="AK182" s="95">
        <f>IF(AND(MASTER_DATA_NORMALIZED!AK182=0,AK$22=$L$22),VLOOKUP(MASTER_DATA_PROCESSED!$C182,Backend!$Q$9:$T$52,3,FALSE),MASTER_DATA_NORMALIZED!AK182)</f>
        <v>0</v>
      </c>
      <c r="AL182" s="95">
        <f>IF(AND(MASTER_DATA_NORMALIZED!AL182=0,AL$22=$L$22),VLOOKUP(MASTER_DATA_PROCESSED!$C182,Backend!$Q$9:$T$52,3,FALSE),MASTER_DATA_NORMALIZED!AL182)</f>
        <v>0</v>
      </c>
      <c r="AM182" s="95">
        <f>IF(AND(MASTER_DATA_NORMALIZED!AM182=0,AM$22=$L$22),VLOOKUP(MASTER_DATA_PROCESSED!$C182,Backend!$Q$9:$T$52,3,FALSE),MASTER_DATA_NORMALIZED!AM182)</f>
        <v>0</v>
      </c>
      <c r="AN182" s="95">
        <f>IF(AND(MASTER_DATA_NORMALIZED!AN182=0,AN$22=$L$22),VLOOKUP(MASTER_DATA_PROCESSED!$C182,Backend!$Q$9:$T$52,3,FALSE),MASTER_DATA_NORMALIZED!AN182)</f>
        <v>0</v>
      </c>
      <c r="AO182" s="95">
        <f>IF(AND(MASTER_DATA_NORMALIZED!AO182=0,AO$22=$L$22),VLOOKUP(MASTER_DATA_PROCESSED!$C182,Backend!$Q$9:$T$52,3,FALSE),MASTER_DATA_NORMALIZED!AO182)</f>
        <v>0</v>
      </c>
      <c r="AP182" s="95">
        <f>IF(AND(MASTER_DATA_NORMALIZED!AP182=0,AP$22=$L$22),VLOOKUP(MASTER_DATA_PROCESSED!$C182,Backend!$Q$9:$T$52,3,FALSE),MASTER_DATA_NORMALIZED!AP182)</f>
        <v>0</v>
      </c>
      <c r="AQ182" s="95">
        <f>IF(AND(MASTER_DATA_NORMALIZED!AQ182=0,AQ$22=$L$22),VLOOKUP(MASTER_DATA_PROCESSED!$C182,Backend!$Q$9:$T$52,3,FALSE),MASTER_DATA_NORMALIZED!AQ182)</f>
        <v>0</v>
      </c>
      <c r="AR182" s="95">
        <f>IF(AND(MASTER_DATA_NORMALIZED!AR182=0,AR$22=$L$22),VLOOKUP(MASTER_DATA_PROCESSED!$C182,Backend!$Q$9:$T$52,3,FALSE),MASTER_DATA_NORMALIZED!AR182)</f>
        <v>0</v>
      </c>
      <c r="AS182" s="95">
        <f>IF(AND(MASTER_DATA_NORMALIZED!AS182=0,AS$22=$L$22),VLOOKUP(MASTER_DATA_PROCESSED!$C182,Backend!$Q$9:$T$52,3,FALSE),MASTER_DATA_NORMALIZED!AS182)</f>
        <v>0</v>
      </c>
      <c r="AT182" s="95">
        <f>IF(AND(MASTER_DATA_NORMALIZED!AT182=0,AT$22=$L$22),VLOOKUP(MASTER_DATA_PROCESSED!$C182,Backend!$Q$9:$T$52,3,FALSE),MASTER_DATA_NORMALIZED!AT182)</f>
        <v>0</v>
      </c>
      <c r="AU182" s="95">
        <f>IF(AND(MASTER_DATA_NORMALIZED!AU182=0,AU$22=$L$22),VLOOKUP(MASTER_DATA_PROCESSED!$C182,Backend!$Q$9:$T$52,3,FALSE),MASTER_DATA_NORMALIZED!AU182)</f>
        <v>0</v>
      </c>
      <c r="AV182" s="95">
        <f>IF(AND(MASTER_DATA_NORMALIZED!AV182=0,AV$22=$L$22),VLOOKUP(MASTER_DATA_PROCESSED!$C182,Backend!$Q$9:$T$52,3,FALSE),MASTER_DATA_NORMALIZED!AV182)</f>
        <v>0</v>
      </c>
      <c r="AW182" s="95">
        <f>IF(AND(MASTER_DATA_NORMALIZED!AW182=0,AW$22=$L$22),VLOOKUP(MASTER_DATA_PROCESSED!$C182,Backend!$Q$9:$T$52,3,FALSE),MASTER_DATA_NORMALIZED!AW182)</f>
        <v>0</v>
      </c>
      <c r="AX182" s="95">
        <f>IF(AND(MASTER_DATA_NORMALIZED!AX182=0,AX$22=$L$22),VLOOKUP(MASTER_DATA_PROCESSED!$C182,Backend!$Q$9:$T$52,3,FALSE),MASTER_DATA_NORMALIZED!AX182)</f>
        <v>0</v>
      </c>
      <c r="AY182" s="95">
        <f>IF(AND(MASTER_DATA_NORMALIZED!AY182=0,AY$22=$L$22),VLOOKUP(MASTER_DATA_PROCESSED!$C182,Backend!$Q$9:$T$52,3,FALSE),MASTER_DATA_NORMALIZED!AY182)</f>
        <v>0</v>
      </c>
      <c r="AZ182" s="95">
        <f>IF(AND(MASTER_DATA_NORMALIZED!AZ182=0,AZ$22=$L$22),VLOOKUP(MASTER_DATA_PROCESSED!$C182,Backend!$Q$9:$T$52,3,FALSE),MASTER_DATA_NORMALIZED!AZ182)</f>
        <v>0</v>
      </c>
      <c r="BA182" s="95">
        <f>IF(AND(MASTER_DATA_NORMALIZED!BA182=0,BA$22=$L$22),VLOOKUP(MASTER_DATA_PROCESSED!$C182,Backend!$Q$9:$T$52,3,FALSE),MASTER_DATA_NORMALIZED!BA182)</f>
        <v>0</v>
      </c>
      <c r="BB182" s="95">
        <f>IF(AND(MASTER_DATA_NORMALIZED!BB182=0,BB$22=$L$22),VLOOKUP(MASTER_DATA_PROCESSED!$C182,Backend!$Q$9:$T$52,3,FALSE),MASTER_DATA_NORMALIZED!BB182)</f>
        <v>0</v>
      </c>
      <c r="BC182" s="95">
        <f>IF(AND(MASTER_DATA_NORMALIZED!BC182=0,BC$22=$L$22),VLOOKUP(MASTER_DATA_PROCESSED!$C182,Backend!$Q$9:$T$52,3,FALSE),MASTER_DATA_NORMALIZED!BC182)</f>
        <v>0</v>
      </c>
      <c r="BD182" s="95">
        <f>IF(AND(MASTER_DATA_NORMALIZED!BD182=0,BD$22=$L$22),VLOOKUP(MASTER_DATA_PROCESSED!$C182,Backend!$Q$9:$T$52,3,FALSE),MASTER_DATA_NORMALIZED!BD182)</f>
        <v>0</v>
      </c>
      <c r="BE182" s="95">
        <f>IF(AND(MASTER_DATA_NORMALIZED!BE182=0,BE$22=$L$22),VLOOKUP(MASTER_DATA_PROCESSED!$C182,Backend!$Q$9:$T$52,3,FALSE),MASTER_DATA_NORMALIZED!BE182)</f>
        <v>0</v>
      </c>
      <c r="BF182" s="95">
        <f>IF(AND(MASTER_DATA_NORMALIZED!BF182=0,BF$22=$L$22),VLOOKUP(MASTER_DATA_PROCESSED!$C182,Backend!$Q$9:$T$52,3,FALSE),MASTER_DATA_NORMALIZED!BF182)</f>
        <v>0</v>
      </c>
      <c r="BG182" s="95">
        <f>IF(AND(MASTER_DATA_NORMALIZED!BG182=0,BG$22=$L$22),VLOOKUP(MASTER_DATA_PROCESSED!$C182,Backend!$Q$9:$T$52,3,FALSE),MASTER_DATA_NORMALIZED!BG182)</f>
        <v>0</v>
      </c>
      <c r="BH182" s="95">
        <f>IF(AND(MASTER_DATA_NORMALIZED!BH182=0,BH$22=$L$22),VLOOKUP(MASTER_DATA_PROCESSED!$C182,Backend!$Q$9:$T$52,3,FALSE),MASTER_DATA_NORMALIZED!BH182)</f>
        <v>0</v>
      </c>
      <c r="BI182" s="95">
        <f>IF(AND(MASTER_DATA_NORMALIZED!BI182=0,BI$22=$L$22),VLOOKUP(MASTER_DATA_PROCESSED!$C182,Backend!$Q$9:$T$52,3,FALSE),MASTER_DATA_NORMALIZED!BI182)</f>
        <v>0</v>
      </c>
      <c r="BJ182" s="95">
        <f>IF(AND(MASTER_DATA_NORMALIZED!BJ182=0,BJ$22=$L$22),VLOOKUP(MASTER_DATA_PROCESSED!$C182,Backend!$Q$9:$T$52,3,FALSE),MASTER_DATA_NORMALIZED!BJ182)</f>
        <v>0</v>
      </c>
      <c r="BK182" s="95">
        <f>IF(AND(MASTER_DATA_NORMALIZED!BK182=0,BK$22=$L$22),VLOOKUP(MASTER_DATA_PROCESSED!$C182,Backend!$Q$9:$T$52,3,FALSE),MASTER_DATA_NORMALIZED!BK182)</f>
        <v>0</v>
      </c>
      <c r="BL182" s="95">
        <f>IF(AND(MASTER_DATA_NORMALIZED!BL182=0,BL$22=$L$22),VLOOKUP(MASTER_DATA_PROCESSED!$C182,Backend!$Q$9:$T$52,3,FALSE),MASTER_DATA_NORMALIZED!BL182)</f>
        <v>0</v>
      </c>
      <c r="BM182" s="95">
        <f>IF(AND(MASTER_DATA_NORMALIZED!BM182=0,BM$22=$L$22),VLOOKUP(MASTER_DATA_PROCESSED!$C182,Backend!$Q$9:$T$52,3,FALSE),MASTER_DATA_NORMALIZED!BM182)</f>
        <v>0</v>
      </c>
      <c r="BN182" s="95">
        <f>IF(AND(MASTER_DATA_NORMALIZED!BN182=0,BN$22=$L$22),VLOOKUP(MASTER_DATA_PROCESSED!$C182,Backend!$Q$9:$T$52,3,FALSE),MASTER_DATA_NORMALIZED!BN182)</f>
        <v>0</v>
      </c>
      <c r="BO182" s="95">
        <f>IF(AND(MASTER_DATA_NORMALIZED!BO182=0,BO$22=$L$22),VLOOKUP(MASTER_DATA_PROCESSED!$C182,Backend!$Q$9:$T$52,3,FALSE),MASTER_DATA_NORMALIZED!BO182)</f>
        <v>0</v>
      </c>
      <c r="BP182" s="95">
        <f>IF(AND(MASTER_DATA_NORMALIZED!BP182=0,BP$22=$L$22),VLOOKUP(MASTER_DATA_PROCESSED!$C182,Backend!$Q$9:$T$52,3,FALSE),MASTER_DATA_NORMALIZED!BP182)</f>
        <v>0</v>
      </c>
      <c r="BQ182" s="95">
        <f>IF(AND(MASTER_DATA_NORMALIZED!BQ182=0,BQ$22=$L$22),VLOOKUP(MASTER_DATA_PROCESSED!$C182,Backend!$Q$9:$T$52,3,FALSE),MASTER_DATA_NORMALIZED!BQ182)</f>
        <v>0</v>
      </c>
      <c r="BR182" s="95">
        <f>IF(AND(MASTER_DATA_NORMALIZED!BR182=0,BR$22=$L$22),VLOOKUP(MASTER_DATA_PROCESSED!$C182,Backend!$Q$9:$T$52,3,FALSE),MASTER_DATA_NORMALIZED!BR182)</f>
        <v>0</v>
      </c>
      <c r="BS182" s="95">
        <f>IF(AND(MASTER_DATA_NORMALIZED!BS182=0,BS$22=$L$22),VLOOKUP(MASTER_DATA_PROCESSED!$C182,Backend!$Q$9:$T$52,3,FALSE),MASTER_DATA_NORMALIZED!BS182)</f>
        <v>0</v>
      </c>
      <c r="BT182" s="95">
        <f>IF(AND(MASTER_DATA_NORMALIZED!BT182=0,BT$22=$L$22),VLOOKUP(MASTER_DATA_PROCESSED!$C182,Backend!$Q$9:$T$52,3,FALSE),MASTER_DATA_NORMALIZED!BT182)</f>
        <v>0</v>
      </c>
      <c r="BU182" s="95">
        <f>IF(AND(MASTER_DATA_NORMALIZED!BU182=0,BU$22=$L$22),VLOOKUP(MASTER_DATA_PROCESSED!$C182,Backend!$Q$9:$T$52,3,FALSE),MASTER_DATA_NORMALIZED!BU182)</f>
        <v>0</v>
      </c>
      <c r="BV182" s="95">
        <f>IF(AND(MASTER_DATA_NORMALIZED!BV182=0,BV$22=$L$22),VLOOKUP(MASTER_DATA_PROCESSED!$C182,Backend!$Q$9:$T$52,3,FALSE),MASTER_DATA_NORMALIZED!BV182)</f>
        <v>0</v>
      </c>
      <c r="BW182" s="95">
        <f>IF(AND(MASTER_DATA_NORMALIZED!BW182=0,BW$22=$L$22),VLOOKUP(MASTER_DATA_PROCESSED!$C182,Backend!$Q$9:$T$52,3,FALSE),MASTER_DATA_NORMALIZED!BW182)</f>
        <v>0</v>
      </c>
      <c r="BX182" s="95">
        <f>IF(AND(MASTER_DATA_NORMALIZED!BX182=0,BX$22=$L$22),VLOOKUP(MASTER_DATA_PROCESSED!$C182,Backend!$Q$9:$T$52,3,FALSE),MASTER_DATA_NORMALIZED!BX182)</f>
        <v>0</v>
      </c>
      <c r="BY182" s="95">
        <f>IF(AND(MASTER_DATA_NORMALIZED!BY182=0,BY$22=$L$22),VLOOKUP(MASTER_DATA_PROCESSED!$C182,Backend!$Q$9:$T$52,3,FALSE),MASTER_DATA_NORMALIZED!BY182)</f>
        <v>0</v>
      </c>
      <c r="BZ182" s="95">
        <f>IF(AND(MASTER_DATA_NORMALIZED!BZ182=0,BZ$22=$L$22),VLOOKUP(MASTER_DATA_PROCESSED!$C182,Backend!$Q$9:$T$52,3,FALSE),MASTER_DATA_NORMALIZED!BZ182)</f>
        <v>0</v>
      </c>
      <c r="CA182" s="95">
        <f>IF(AND(MASTER_DATA_NORMALIZED!CA182=0,CA$22=$L$22),VLOOKUP(MASTER_DATA_PROCESSED!$C182,Backend!$Q$9:$T$52,3,FALSE),MASTER_DATA_NORMALIZED!CA182)</f>
        <v>0</v>
      </c>
      <c r="CB182" s="95">
        <f>IF(AND(MASTER_DATA_NORMALIZED!CB182=0,CB$22=$L$22),VLOOKUP(MASTER_DATA_PROCESSED!$C182,Backend!$Q$9:$T$52,3,FALSE),MASTER_DATA_NORMALIZED!CB182)</f>
        <v>0</v>
      </c>
      <c r="CC182" s="95">
        <f>IF(AND(MASTER_DATA_NORMALIZED!CC182=0,CC$22=$L$22),VLOOKUP(MASTER_DATA_PROCESSED!$C182,Backend!$Q$9:$T$52,3,FALSE),MASTER_DATA_NORMALIZED!CC182)</f>
        <v>0</v>
      </c>
      <c r="CD182" s="95">
        <f>IF(AND(MASTER_DATA_NORMALIZED!CD182=0,CD$22=$L$22),VLOOKUP(MASTER_DATA_PROCESSED!$C182,Backend!$Q$9:$T$52,3,FALSE),MASTER_DATA_NORMALIZED!CD182)</f>
        <v>0</v>
      </c>
      <c r="CE182" s="95">
        <f>IF(AND(MASTER_DATA_NORMALIZED!CE182=0,CE$22=$L$22),VLOOKUP(MASTER_DATA_PROCESSED!$C182,Backend!$Q$9:$T$52,3,FALSE),MASTER_DATA_NORMALIZED!CE182)</f>
        <v>0</v>
      </c>
      <c r="CF182" s="95">
        <f>IF(AND(MASTER_DATA_NORMALIZED!CF182=0,CF$22=$L$22),VLOOKUP(MASTER_DATA_PROCESSED!$C182,Backend!$Q$9:$T$52,3,FALSE),MASTER_DATA_NORMALIZED!CF182)</f>
        <v>0</v>
      </c>
      <c r="CG182" s="95">
        <f>IF(AND(MASTER_DATA_NORMALIZED!CG182=0,CG$22=$L$22),VLOOKUP(MASTER_DATA_PROCESSED!$C182,Backend!$Q$9:$T$52,3,FALSE),MASTER_DATA_NORMALIZED!CG182)</f>
        <v>0</v>
      </c>
      <c r="CH182" s="95">
        <f>IF(AND(MASTER_DATA_NORMALIZED!CH182=0,CH$22=$L$22),VLOOKUP(MASTER_DATA_PROCESSED!$C182,Backend!$Q$9:$T$52,3,FALSE),MASTER_DATA_NORMALIZED!CH182)</f>
        <v>0</v>
      </c>
      <c r="CI182" s="95">
        <f>IF(AND(MASTER_DATA_NORMALIZED!CI182=0,CI$22=$L$22),VLOOKUP(MASTER_DATA_PROCESSED!$C182,Backend!$Q$9:$T$52,3,FALSE),MASTER_DATA_NORMALIZED!CI182)</f>
        <v>0</v>
      </c>
      <c r="CJ182" s="95">
        <f>IF(AND(MASTER_DATA_NORMALIZED!CJ182=0,CJ$22=$L$22),VLOOKUP(MASTER_DATA_PROCESSED!$C182,Backend!$Q$9:$T$52,3,FALSE),MASTER_DATA_NORMALIZED!CJ182)</f>
        <v>0</v>
      </c>
      <c r="CK182" s="95">
        <f>IF(AND(MASTER_DATA_NORMALIZED!CK182=0,CK$22=$L$22),VLOOKUP(MASTER_DATA_PROCESSED!$C182,Backend!$Q$9:$T$52,3,FALSE),MASTER_DATA_NORMALIZED!CK182)</f>
        <v>0</v>
      </c>
      <c r="CL182" s="95">
        <f>IF(AND(MASTER_DATA_NORMALIZED!CL182=0,CL$22=$L$22),VLOOKUP(MASTER_DATA_PROCESSED!$C182,Backend!$Q$9:$T$52,3,FALSE),MASTER_DATA_NORMALIZED!CL182)</f>
        <v>0</v>
      </c>
      <c r="CM182" s="95">
        <f>IF(AND(MASTER_DATA_NORMALIZED!CM182=0,CM$22=$L$22),VLOOKUP(MASTER_DATA_PROCESSED!$C182,Backend!$Q$9:$T$52,3,FALSE),MASTER_DATA_NORMALIZED!CM182)</f>
        <v>0</v>
      </c>
      <c r="CN182" s="95">
        <f>IF(AND(MASTER_DATA_NORMALIZED!CN182=0,CN$22=$L$22),VLOOKUP(MASTER_DATA_PROCESSED!$C182,Backend!$Q$9:$T$52,3,FALSE),MASTER_DATA_NORMALIZED!CN182)</f>
        <v>0</v>
      </c>
      <c r="CO182" s="95">
        <f>IF(AND(MASTER_DATA_NORMALIZED!CO182=0,CO$22=$L$22),VLOOKUP(MASTER_DATA_PROCESSED!$C182,Backend!$Q$9:$T$52,3,FALSE),MASTER_DATA_NORMALIZED!CO182)</f>
        <v>0</v>
      </c>
      <c r="CP182" s="95">
        <f>IF(AND(MASTER_DATA_NORMALIZED!CP182=0,CP$22=$L$22),VLOOKUP(MASTER_DATA_PROCESSED!$C182,Backend!$Q$9:$T$52,3,FALSE),MASTER_DATA_NORMALIZED!CP182)</f>
        <v>0</v>
      </c>
      <c r="CQ182" s="95">
        <f>IF(AND(MASTER_DATA_NORMALIZED!CQ182=0,CQ$22=$L$22),VLOOKUP(MASTER_DATA_PROCESSED!$C182,Backend!$Q$9:$T$52,3,FALSE),MASTER_DATA_NORMALIZED!CQ182)</f>
        <v>0</v>
      </c>
      <c r="CR182" s="95">
        <f>IF(AND(MASTER_DATA_NORMALIZED!CR182=0,CR$22=$L$22),VLOOKUP(MASTER_DATA_PROCESSED!$C182,Backend!$Q$9:$T$52,3,FALSE),MASTER_DATA_NORMALIZED!CR182)</f>
        <v>0</v>
      </c>
      <c r="CS182" s="95">
        <f>IF(AND(MASTER_DATA_NORMALIZED!CS182=0,CS$22=$L$22),VLOOKUP(MASTER_DATA_PROCESSED!$C182,Backend!$Q$9:$T$52,3,FALSE),MASTER_DATA_NORMALIZED!CS182)</f>
        <v>0</v>
      </c>
      <c r="CT182" s="95">
        <f>IF(AND(MASTER_DATA_NORMALIZED!CT182=0,CT$22=$L$22),VLOOKUP(MASTER_DATA_PROCESSED!$C182,Backend!$Q$9:$T$52,3,FALSE),MASTER_DATA_NORMALIZED!CT182)</f>
        <v>0</v>
      </c>
      <c r="CU182" s="95">
        <f>IF(AND(MASTER_DATA_NORMALIZED!CU182=0,CU$22=$L$22),VLOOKUP(MASTER_DATA_PROCESSED!$C182,Backend!$Q$9:$T$52,3,FALSE),MASTER_DATA_NORMALIZED!CU182)</f>
        <v>0</v>
      </c>
      <c r="CV182" s="95">
        <f>IF(AND(MASTER_DATA_NORMALIZED!CV182=0,CV$22=$L$22),VLOOKUP(MASTER_DATA_PROCESSED!$C182,Backend!$Q$9:$T$52,3,FALSE),MASTER_DATA_NORMALIZED!CV182)</f>
        <v>0</v>
      </c>
      <c r="CW182" s="95">
        <f>IF(AND(MASTER_DATA_NORMALIZED!CW182=0,CW$22=$L$22),VLOOKUP(MASTER_DATA_PROCESSED!$C182,Backend!$Q$9:$T$52,3,FALSE),MASTER_DATA_NORMALIZED!CW182)</f>
        <v>0</v>
      </c>
      <c r="CX182" s="95">
        <f>IF(AND(MASTER_DATA_NORMALIZED!CX182=0,CX$22=$L$22),VLOOKUP(MASTER_DATA_PROCESSED!$C182,Backend!$Q$9:$T$52,3,FALSE),MASTER_DATA_NORMALIZED!CX182)</f>
        <v>0</v>
      </c>
      <c r="CY182" s="95">
        <f>IF(AND(MASTER_DATA_NORMALIZED!CY182=0,CY$22=$L$22),VLOOKUP(MASTER_DATA_PROCESSED!$C182,Backend!$Q$9:$T$52,3,FALSE),MASTER_DATA_NORMALIZED!CY182)</f>
        <v>0</v>
      </c>
      <c r="CZ182" s="95">
        <f>IF(AND(MASTER_DATA_NORMALIZED!CZ182=0,CZ$22=$L$22),VLOOKUP(MASTER_DATA_PROCESSED!$C182,Backend!$Q$9:$T$52,3,FALSE),MASTER_DATA_NORMALIZED!CZ182)</f>
        <v>0</v>
      </c>
      <c r="DA182" s="95" t="e">
        <f>IF(AND(MASTER_DATA_NORMALIZED!DA182=0,DA$22=$L$22),VLOOKUP(MASTER_DATA_PROCESSED!$C182,Backend!$Q$9:$T$52,3,FALSE),MASTER_DATA_NORMALIZED!DA182)</f>
        <v>#DIV/0!</v>
      </c>
      <c r="DB182" s="95" t="e">
        <f>IF(AND(MASTER_DATA_NORMALIZED!DB182=0,DB$22=$L$22),VLOOKUP(MASTER_DATA_PROCESSED!$C182,Backend!$Q$9:$T$52,3,FALSE),MASTER_DATA_NORMALIZED!DB182)</f>
        <v>#DIV/0!</v>
      </c>
      <c r="DC182" s="95" t="e">
        <f>IF(AND(MASTER_DATA_NORMALIZED!DC182=0,DC$22=$L$22),VLOOKUP(MASTER_DATA_PROCESSED!$C182,Backend!$Q$9:$T$52,3,FALSE),MASTER_DATA_NORMALIZED!DC182)</f>
        <v>#DIV/0!</v>
      </c>
      <c r="DD182" s="95" t="e">
        <f>IF(AND(MASTER_DATA_NORMALIZED!DD182=0,DD$22=$L$22),VLOOKUP(MASTER_DATA_PROCESSED!$C182,Backend!$Q$9:$T$52,3,FALSE),MASTER_DATA_NORMALIZED!DD182)</f>
        <v>#N/A</v>
      </c>
      <c r="DE182" s="95">
        <f>IF(AND(MASTER_DATA_NORMALIZED!DE182=0,DE$22=$L$22),VLOOKUP(MASTER_DATA_PROCESSED!$C182,Backend!$Q$9:$T$52,3,FALSE),MASTER_DATA_NORMALIZED!DE182)</f>
        <v>0</v>
      </c>
      <c r="DF182" s="95">
        <f>IF(AND(MASTER_DATA_NORMALIZED!DF182=0,DF$22=$L$22),VLOOKUP(MASTER_DATA_PROCESSED!$C182,Backend!$Q$9:$T$52,3,FALSE),MASTER_DATA_NORMALIZED!DF182)</f>
        <v>0</v>
      </c>
      <c r="DG182" s="95">
        <f>IF(AND(MASTER_DATA_NORMALIZED!DG182=0,DG$22=$L$22),VLOOKUP(MASTER_DATA_PROCESSED!$C182,Backend!$Q$9:$T$52,3,FALSE),MASTER_DATA_NORMALIZED!DG182)</f>
        <v>0</v>
      </c>
      <c r="DH182" s="95">
        <f>IF(AND(MASTER_DATA_NORMALIZED!DH182=0,DH$22=$L$22),VLOOKUP(MASTER_DATA_PROCESSED!$C182,Backend!$Q$9:$T$52,3,FALSE),MASTER_DATA_NORMALIZED!DH182)</f>
        <v>0</v>
      </c>
      <c r="DI182" s="95">
        <f>IF(AND(MASTER_DATA_NORMALIZED!DI182=0,DI$22=$L$22),VLOOKUP(MASTER_DATA_PROCESSED!$C182,Backend!$Q$9:$T$52,3,FALSE),MASTER_DATA_NORMALIZED!DI182)</f>
        <v>0</v>
      </c>
      <c r="DJ182" s="95">
        <f>IF(AND(MASTER_DATA_NORMALIZED!DJ182=0,DJ$22=$L$22),VLOOKUP(MASTER_DATA_PROCESSED!$C182,Backend!$Q$9:$T$52,3,FALSE),MASTER_DATA_NORMALIZED!DJ182)</f>
        <v>0</v>
      </c>
      <c r="DK182" s="95">
        <f>IF(AND(MASTER_DATA_NORMALIZED!DK182=0,DK$22=$L$22),VLOOKUP(MASTER_DATA_PROCESSED!$C182,Backend!$Q$9:$T$52,3,FALSE),MASTER_DATA_NORMALIZED!DK182)</f>
        <v>0</v>
      </c>
      <c r="DL182" s="95">
        <f>IF(AND(MASTER_DATA_NORMALIZED!DL182=0,DL$22=$L$22),VLOOKUP(MASTER_DATA_PROCESSED!$C182,Backend!$Q$9:$T$52,3,FALSE),MASTER_DATA_NORMALIZED!DL182)</f>
        <v>0</v>
      </c>
      <c r="DM182" s="95">
        <f>IF(AND(MASTER_DATA_NORMALIZED!DM182=0,DM$22=$L$22),VLOOKUP(MASTER_DATA_PROCESSED!$C182,Backend!$Q$9:$T$52,3,FALSE),MASTER_DATA_NORMALIZED!DM182)</f>
        <v>0</v>
      </c>
      <c r="DN182" s="95">
        <f>IF(AND(MASTER_DATA_NORMALIZED!DN182=0,DN$22=$L$22),VLOOKUP(MASTER_DATA_PROCESSED!$C182,Backend!$Q$9:$T$52,3,FALSE),MASTER_DATA_NORMALIZED!DN182)</f>
        <v>0</v>
      </c>
      <c r="DO182" s="95">
        <f>IF(AND(MASTER_DATA_NORMALIZED!DO182=0,DO$22=$L$22),VLOOKUP(MASTER_DATA_PROCESSED!$C182,Backend!$Q$9:$T$52,3,FALSE),MASTER_DATA_NORMALIZED!DO182)</f>
        <v>0</v>
      </c>
      <c r="DP182" s="95">
        <f>IF(AND(MASTER_DATA_NORMALIZED!DP182=0,DP$22=$L$22),VLOOKUP(MASTER_DATA_PROCESSED!$C182,Backend!$Q$9:$T$52,3,FALSE),MASTER_DATA_NORMALIZED!DP182)</f>
        <v>0</v>
      </c>
      <c r="DQ182" s="95">
        <f>IF(AND(MASTER_DATA_NORMALIZED!DQ182=0,DQ$22=$L$22),VLOOKUP(MASTER_DATA_PROCESSED!$C182,Backend!$Q$9:$T$52,3,FALSE),MASTER_DATA_NORMALIZED!DQ182)</f>
        <v>0</v>
      </c>
      <c r="DR182" s="95">
        <f>IF(AND(MASTER_DATA_NORMALIZED!DR182=0,DR$22=$L$22),VLOOKUP(MASTER_DATA_PROCESSED!$C182,Backend!$Q$9:$T$52,3,FALSE),MASTER_DATA_NORMALIZED!DR182)</f>
        <v>0</v>
      </c>
      <c r="DS182" s="95">
        <f>IF(AND(MASTER_DATA_NORMALIZED!DS182=0,DS$22=$L$22),VLOOKUP(MASTER_DATA_PROCESSED!$C182,Backend!$Q$9:$T$52,3,FALSE),MASTER_DATA_NORMALIZED!DS182)</f>
        <v>0</v>
      </c>
      <c r="DT182" s="95">
        <f>IF(AND(MASTER_DATA_NORMALIZED!DT182=0,DT$22=$L$22),VLOOKUP(MASTER_DATA_PROCESSED!$C182,Backend!$Q$9:$T$52,3,FALSE),MASTER_DATA_NORMALIZED!DT182)</f>
        <v>0</v>
      </c>
      <c r="DU182" s="95">
        <f>IF(AND(MASTER_DATA_NORMALIZED!DU182=0,DU$22=$L$22),VLOOKUP(MASTER_DATA_PROCESSED!$C182,Backend!$Q$9:$T$52,3,FALSE),MASTER_DATA_NORMALIZED!DU182)</f>
        <v>0</v>
      </c>
      <c r="DV182" s="95">
        <f>IF(AND(MASTER_DATA_NORMALIZED!DV182=0,DV$22=$L$22),VLOOKUP(MASTER_DATA_PROCESSED!$C182,Backend!$Q$9:$T$52,3,FALSE),MASTER_DATA_NORMALIZED!DV182)</f>
        <v>0</v>
      </c>
      <c r="DW182" s="95">
        <f>IF(AND(MASTER_DATA_NORMALIZED!DW182=0,DW$22=$L$22),VLOOKUP(MASTER_DATA_PROCESSED!$C182,Backend!$Q$9:$T$52,3,FALSE),MASTER_DATA_NORMALIZED!DW182)</f>
        <v>0</v>
      </c>
      <c r="DX182" s="95">
        <f>IF(AND(MASTER_DATA_NORMALIZED!DX182=0,DX$22=$L$22),VLOOKUP(MASTER_DATA_PROCESSED!$C182,Backend!$Q$9:$T$52,3,FALSE),MASTER_DATA_NORMALIZED!DX182)</f>
        <v>0</v>
      </c>
      <c r="DY182" s="95">
        <f>IF(AND(MASTER_DATA_NORMALIZED!DY182=0,DY$22=$L$22),VLOOKUP(MASTER_DATA_PROCESSED!$C182,Backend!$Q$9:$T$52,3,FALSE),MASTER_DATA_NORMALIZED!DY182)</f>
        <v>0</v>
      </c>
      <c r="DZ182" s="95">
        <f>IF(AND(MASTER_DATA_NORMALIZED!DZ182=0,DZ$22=$L$22),VLOOKUP(MASTER_DATA_PROCESSED!$C182,Backend!$Q$9:$T$52,3,FALSE),MASTER_DATA_NORMALIZED!DZ182)</f>
        <v>0</v>
      </c>
      <c r="EA182" s="95">
        <f>IF(AND(MASTER_DATA_NORMALIZED!EA182=0,EA$22=$L$22),VLOOKUP(MASTER_DATA_PROCESSED!$C182,Backend!$Q$9:$T$52,3,FALSE),MASTER_DATA_NORMALIZED!EA182)</f>
        <v>0</v>
      </c>
      <c r="EB182" s="95">
        <f>IF(AND(MASTER_DATA_NORMALIZED!EB182=0,EB$22=$L$22),VLOOKUP(MASTER_DATA_PROCESSED!$C182,Backend!$Q$9:$T$52,3,FALSE),MASTER_DATA_NORMALIZED!EB182)</f>
        <v>0</v>
      </c>
      <c r="EC182" s="95" t="e">
        <f>IF(AND(MASTER_DATA_NORMALIZED!EC182=0,EC$22=$L$22),VLOOKUP(MASTER_DATA_PROCESSED!$C182,Backend!$Q$9:$T$52,3,FALSE),MASTER_DATA_NORMALIZED!EC182)</f>
        <v>#DIV/0!</v>
      </c>
      <c r="ED182" s="95" t="e">
        <f>IF(AND(MASTER_DATA_NORMALIZED!ED182=0,ED$22=$L$22),VLOOKUP(MASTER_DATA_PROCESSED!$C182,Backend!$Q$9:$T$52,3,FALSE),MASTER_DATA_NORMALIZED!ED182)</f>
        <v>#DIV/0!</v>
      </c>
      <c r="EE182" s="95" t="e">
        <f>IF(AND(MASTER_DATA_NORMALIZED!EE182=0,EE$22=$L$22),VLOOKUP(MASTER_DATA_PROCESSED!$C182,Backend!$Q$9:$T$52,3,FALSE),MASTER_DATA_NORMALIZED!EE182)</f>
        <v>#DIV/0!</v>
      </c>
      <c r="EF182" s="95" t="e">
        <f>IF(AND(MASTER_DATA_NORMALIZED!EF182=0,EF$22=$L$22),VLOOKUP(MASTER_DATA_PROCESSED!$C182,Backend!$Q$9:$T$52,3,FALSE),MASTER_DATA_NORMALIZED!EF182)</f>
        <v>#VALUE!</v>
      </c>
      <c r="EG182" s="95">
        <f>IF(AND(MASTER_DATA_NORMALIZED!EG182=0,EG$22=$L$22),VLOOKUP(MASTER_DATA_PROCESSED!$C182,Backend!$Q$9:$T$52,3,FALSE),MASTER_DATA_NORMALIZED!EG182)</f>
        <v>0</v>
      </c>
      <c r="EH182" s="95">
        <f>IF(AND(MASTER_DATA_NORMALIZED!EH182=0,EH$22=$L$22),VLOOKUP(MASTER_DATA_PROCESSED!$C182,Backend!$Q$9:$T$52,3,FALSE),MASTER_DATA_NORMALIZED!EH182)</f>
        <v>0</v>
      </c>
      <c r="EI182" s="95">
        <f>IF(AND(MASTER_DATA_NORMALIZED!EI182=0,EI$22=$L$22),VLOOKUP(MASTER_DATA_PROCESSED!$C182,Backend!$Q$9:$T$52,3,FALSE),MASTER_DATA_NORMALIZED!EI182)</f>
        <v>0</v>
      </c>
      <c r="EJ182" s="95">
        <f>IF(AND(MASTER_DATA_NORMALIZED!EJ182=0,EJ$22=$L$22),VLOOKUP(MASTER_DATA_PROCESSED!$C182,Backend!$Q$9:$T$52,3,FALSE),MASTER_DATA_NORMALIZED!EJ182)</f>
        <v>0</v>
      </c>
      <c r="EK182" s="95">
        <f>IF(AND(MASTER_DATA_NORMALIZED!EK182=0,EK$22=$L$22),VLOOKUP(MASTER_DATA_PROCESSED!$C182,Backend!$Q$9:$T$52,3,FALSE),MASTER_DATA_NORMALIZED!EK182)</f>
        <v>0</v>
      </c>
      <c r="EL182" s="95">
        <f>IF(AND(MASTER_DATA_NORMALIZED!EL182=0,EL$22=$L$22),VLOOKUP(MASTER_DATA_PROCESSED!$C182,Backend!$Q$9:$T$52,3,FALSE),MASTER_DATA_NORMALIZED!EL182)</f>
        <v>0</v>
      </c>
      <c r="EM182" s="95">
        <f>IF(AND(MASTER_DATA_NORMALIZED!EM182=0,EM$22=$L$22),VLOOKUP(MASTER_DATA_PROCESSED!$C182,Backend!$Q$9:$T$52,3,FALSE),MASTER_DATA_NORMALIZED!EM182)</f>
        <v>0</v>
      </c>
      <c r="EN182" s="95">
        <f>IF(AND(MASTER_DATA_NORMALIZED!EN182=0,EN$22=$L$22),VLOOKUP(MASTER_DATA_PROCESSED!$C182,Backend!$Q$9:$T$52,3,FALSE),MASTER_DATA_NORMALIZED!EN182)</f>
        <v>0</v>
      </c>
      <c r="EO182" s="95">
        <f>IF(AND(MASTER_DATA_NORMALIZED!EO182=0,EO$22=$L$22),VLOOKUP(MASTER_DATA_PROCESSED!$C182,Backend!$Q$9:$T$52,3,FALSE),MASTER_DATA_NORMALIZED!EO182)</f>
        <v>0</v>
      </c>
      <c r="EP182" s="95">
        <f>IF(AND(MASTER_DATA_NORMALIZED!EP182=0,EP$22=$L$22),VLOOKUP(MASTER_DATA_PROCESSED!$C182,Backend!$Q$9:$T$52,3,FALSE),MASTER_DATA_NORMALIZED!EP182)</f>
        <v>0</v>
      </c>
      <c r="EQ182" s="95">
        <f>IF(AND(MASTER_DATA_NORMALIZED!EQ182=0,EQ$22=$L$22),VLOOKUP(MASTER_DATA_PROCESSED!$C182,Backend!$Q$9:$T$52,3,FALSE),MASTER_DATA_NORMALIZED!EQ182)</f>
        <v>0</v>
      </c>
      <c r="ER182" s="95">
        <f>IF(AND(MASTER_DATA_NORMALIZED!ER182=0,ER$22=$L$22),VLOOKUP(MASTER_DATA_PROCESSED!$C182,Backend!$Q$9:$T$52,3,FALSE),MASTER_DATA_NORMALIZED!ER182)</f>
        <v>0</v>
      </c>
      <c r="ES182" s="95">
        <f>IF(AND(MASTER_DATA_NORMALIZED!ES182=0,ES$22=$L$22),VLOOKUP(MASTER_DATA_PROCESSED!$C182,Backend!$Q$9:$T$52,3,FALSE),MASTER_DATA_NORMALIZED!ES182)</f>
        <v>0</v>
      </c>
      <c r="ET182" s="95">
        <f>IF(AND(MASTER_DATA_NORMALIZED!ET182=0,ET$22=$L$22),VLOOKUP(MASTER_DATA_PROCESSED!$C182,Backend!$Q$9:$T$52,3,FALSE),MASTER_DATA_NORMALIZED!ET182)</f>
        <v>0</v>
      </c>
      <c r="EU182" s="95">
        <f>IF(AND(MASTER_DATA_NORMALIZED!EU182=0,EU$22=$L$22),VLOOKUP(MASTER_DATA_PROCESSED!$C182,Backend!$Q$9:$T$52,3,FALSE),MASTER_DATA_NORMALIZED!EU182)</f>
        <v>0</v>
      </c>
      <c r="EV182" s="95">
        <f>IF(AND(MASTER_DATA_NORMALIZED!EV182=0,EV$22=$L$22),VLOOKUP(MASTER_DATA_PROCESSED!$C182,Backend!$Q$9:$T$52,3,FALSE),MASTER_DATA_NORMALIZED!EV182)</f>
        <v>0</v>
      </c>
      <c r="EW182" s="95">
        <f>IF(AND(MASTER_DATA_NORMALIZED!EW182=0,EW$22=$L$22),VLOOKUP(MASTER_DATA_PROCESSED!$C182,Backend!$Q$9:$T$52,3,FALSE),MASTER_DATA_NORMALIZED!EW182)</f>
        <v>0</v>
      </c>
      <c r="EX182" s="95">
        <f>IF(AND(MASTER_DATA_NORMALIZED!EX182=0,EX$22=$L$22),VLOOKUP(MASTER_DATA_PROCESSED!$C182,Backend!$Q$9:$T$52,3,FALSE),MASTER_DATA_NORMALIZED!EX182)</f>
        <v>0</v>
      </c>
      <c r="EY182" s="95">
        <f>IF(AND(MASTER_DATA_NORMALIZED!EY182=0,EY$22=$L$22),VLOOKUP(MASTER_DATA_PROCESSED!$C182,Backend!$Q$9:$T$52,3,FALSE),MASTER_DATA_NORMALIZED!EY182)</f>
        <v>0</v>
      </c>
      <c r="EZ182" s="95">
        <f>IF(AND(MASTER_DATA_NORMALIZED!EZ182=0,EZ$22=$L$22),VLOOKUP(MASTER_DATA_PROCESSED!$C182,Backend!$Q$9:$T$52,3,FALSE),MASTER_DATA_NORMALIZED!EZ182)</f>
        <v>0</v>
      </c>
      <c r="FA182" s="95">
        <f>IF(AND(MASTER_DATA_NORMALIZED!FA182=0,FA$22=$L$22),VLOOKUP(MASTER_DATA_PROCESSED!$C182,Backend!$Q$9:$T$52,3,FALSE),MASTER_DATA_NORMALIZED!FA182)</f>
        <v>0</v>
      </c>
      <c r="FB182" s="95">
        <f>IF(AND(MASTER_DATA_NORMALIZED!FB182=0,FB$22=$L$22),VLOOKUP(MASTER_DATA_PROCESSED!$C182,Backend!$Q$9:$T$52,3,FALSE),MASTER_DATA_NORMALIZED!FB182)</f>
        <v>0</v>
      </c>
      <c r="FC182" s="95">
        <f>IF(AND(MASTER_DATA_NORMALIZED!FC182=0,FC$22=$L$22),VLOOKUP(MASTER_DATA_PROCESSED!$C182,Backend!$Q$9:$T$52,3,FALSE),MASTER_DATA_NORMALIZED!FC182)</f>
        <v>0</v>
      </c>
      <c r="FD182" s="95">
        <f>IF(AND(MASTER_DATA_NORMALIZED!FD182=0,FD$22=$L$22),VLOOKUP(MASTER_DATA_PROCESSED!$C182,Backend!$Q$9:$T$52,3,FALSE),MASTER_DATA_NORMALIZED!FD182)</f>
        <v>0</v>
      </c>
      <c r="FE182" s="95">
        <f>IF(AND(MASTER_DATA_NORMALIZED!FE182=0,FE$22=$L$22),VLOOKUP(MASTER_DATA_PROCESSED!$C182,Backend!$Q$9:$T$52,3,FALSE),MASTER_DATA_NORMALIZED!FE182)</f>
        <v>0</v>
      </c>
      <c r="FF182" s="95">
        <f>IF(AND(MASTER_DATA_NORMALIZED!FF182=0,FF$22=$L$22),VLOOKUP(MASTER_DATA_PROCESSED!$C182,Backend!$Q$9:$T$52,3,FALSE),MASTER_DATA_NORMALIZED!FF182)</f>
        <v>0</v>
      </c>
      <c r="FG182" s="95">
        <f>IF(AND(MASTER_DATA_NORMALIZED!FG182=0,FG$22=$L$22),VLOOKUP(MASTER_DATA_PROCESSED!$C182,Backend!$Q$9:$T$52,3,FALSE),MASTER_DATA_NORMALIZED!FG182)</f>
        <v>0</v>
      </c>
      <c r="FH182" s="95">
        <f>IF(AND(MASTER_DATA_NORMALIZED!FH182=0,FH$22=$L$22),VLOOKUP(MASTER_DATA_PROCESSED!$C182,Backend!$Q$9:$T$52,3,FALSE),MASTER_DATA_NORMALIZED!FH182)</f>
        <v>0</v>
      </c>
      <c r="FI182" s="95">
        <f>IF(AND(MASTER_DATA_NORMALIZED!FI182=0,FI$22=$L$22),VLOOKUP(MASTER_DATA_PROCESSED!$C182,Backend!$Q$9:$T$52,3,FALSE),MASTER_DATA_NORMALIZED!FI182)</f>
        <v>0</v>
      </c>
      <c r="FJ182" s="95">
        <f>IF(AND(MASTER_DATA_NORMALIZED!FJ182=0,FJ$22=$L$22),VLOOKUP(MASTER_DATA_PROCESSED!$C182,Backend!$Q$9:$T$52,3,FALSE),MASTER_DATA_NORMALIZED!FJ182)</f>
        <v>0</v>
      </c>
      <c r="FK182" s="95">
        <f>IF(AND(MASTER_DATA_NORMALIZED!FK182=0,FK$22=$L$22),VLOOKUP(MASTER_DATA_PROCESSED!$C182,Backend!$Q$9:$T$52,3,FALSE),MASTER_DATA_NORMALIZED!FK182)</f>
        <v>0</v>
      </c>
      <c r="FL182" s="95">
        <f>IF(AND(MASTER_DATA_NORMALIZED!FL182=0,FL$22=$L$22),VLOOKUP(MASTER_DATA_PROCESSED!$C182,Backend!$Q$9:$T$52,3,FALSE),MASTER_DATA_NORMALIZED!FL182)</f>
        <v>0</v>
      </c>
      <c r="FM182" s="95">
        <f>IF(AND(MASTER_DATA_NORMALIZED!FM182=0,FM$22=$L$22),VLOOKUP(MASTER_DATA_PROCESSED!$C182,Backend!$Q$9:$T$52,3,FALSE),MASTER_DATA_NORMALIZED!FM182)</f>
        <v>0</v>
      </c>
      <c r="FN182" s="95">
        <f>IF(AND(MASTER_DATA_NORMALIZED!FN182=0,FN$22=$L$22),VLOOKUP(MASTER_DATA_PROCESSED!$C182,Backend!$Q$9:$T$52,3,FALSE),MASTER_DATA_NORMALIZED!FN182)</f>
        <v>0</v>
      </c>
      <c r="FO182" s="95">
        <f>IF(AND(MASTER_DATA_NORMALIZED!FO182=0,FO$22=$L$22),VLOOKUP(MASTER_DATA_PROCESSED!$C182,Backend!$Q$9:$T$52,3,FALSE),MASTER_DATA_NORMALIZED!FO182)</f>
        <v>0</v>
      </c>
      <c r="FP182" s="95">
        <f>IF(AND(MASTER_DATA_NORMALIZED!FP182=0,FP$22=$L$22),VLOOKUP(MASTER_DATA_PROCESSED!$C182,Backend!$Q$9:$T$52,3,FALSE),MASTER_DATA_NORMALIZED!FP182)</f>
        <v>0</v>
      </c>
      <c r="FQ182" s="95">
        <f>IF(AND(MASTER_DATA_NORMALIZED!FQ182=0,FQ$22=$L$22),VLOOKUP(MASTER_DATA_PROCESSED!$C182,Backend!$Q$9:$T$52,3,FALSE),MASTER_DATA_NORMALIZED!FQ182)</f>
        <v>0</v>
      </c>
      <c r="FR182" s="95">
        <f>IF(AND(MASTER_DATA_NORMALIZED!FR182=0,FR$22=$L$22),VLOOKUP(MASTER_DATA_PROCESSED!$C182,Backend!$Q$9:$T$52,3,FALSE),MASTER_DATA_NORMALIZED!FR182)</f>
        <v>0</v>
      </c>
      <c r="FS182" s="95">
        <f>IF(AND(MASTER_DATA_NORMALIZED!FS182=0,FS$22=$L$22),VLOOKUP(MASTER_DATA_PROCESSED!$C182,Backend!$Q$9:$T$52,3,FALSE),MASTER_DATA_NORMALIZED!FS182)</f>
        <v>0</v>
      </c>
      <c r="FT182" s="95">
        <f>IF(AND(MASTER_DATA_NORMALIZED!FT182=0,FT$22=$L$22),VLOOKUP(MASTER_DATA_PROCESSED!$C182,Backend!$Q$9:$T$52,3,FALSE),MASTER_DATA_NORMALIZED!FT182)</f>
        <v>0</v>
      </c>
      <c r="FU182" s="95">
        <f>IF(AND(MASTER_DATA_NORMALIZED!FU182=0,FU$22=$L$22),VLOOKUP(MASTER_DATA_PROCESSED!$C182,Backend!$Q$9:$T$52,3,FALSE),MASTER_DATA_NORMALIZED!FU182)</f>
        <v>0</v>
      </c>
      <c r="FV182" s="95">
        <f>IF(AND(MASTER_DATA_NORMALIZED!FV182=0,FV$22=$L$22),VLOOKUP(MASTER_DATA_PROCESSED!$C182,Backend!$Q$9:$T$52,3,FALSE),MASTER_DATA_NORMALIZED!FV182)</f>
        <v>0</v>
      </c>
      <c r="FW182" s="95">
        <f>IF(AND(MASTER_DATA_NORMALIZED!FW182=0,FW$22=$L$22),VLOOKUP(MASTER_DATA_PROCESSED!$C182,Backend!$Q$9:$T$52,3,FALSE),MASTER_DATA_NORMALIZED!FW182)</f>
        <v>0</v>
      </c>
      <c r="FX182" s="95">
        <f>IF(AND(MASTER_DATA_NORMALIZED!FX182=0,FX$22=$L$22),VLOOKUP(MASTER_DATA_PROCESSED!$C182,Backend!$Q$9:$T$52,3,FALSE),MASTER_DATA_NORMALIZED!FX182)</f>
        <v>0</v>
      </c>
      <c r="FY182" s="95">
        <f>IF(AND(MASTER_DATA_NORMALIZED!FY182=0,FY$22=$L$22),VLOOKUP(MASTER_DATA_PROCESSED!$C182,Backend!$Q$9:$T$52,3,FALSE),MASTER_DATA_NORMALIZED!FY182)</f>
        <v>0</v>
      </c>
      <c r="FZ182" s="95">
        <f>IF(AND(MASTER_DATA_NORMALIZED!FZ182=0,FZ$22=$L$22),VLOOKUP(MASTER_DATA_PROCESSED!$C182,Backend!$Q$9:$T$52,3,FALSE),MASTER_DATA_NORMALIZED!FZ182)</f>
        <v>0</v>
      </c>
      <c r="GA182" s="95">
        <f>IF(AND(MASTER_DATA_NORMALIZED!GA182=0,GA$22=$L$22),VLOOKUP(MASTER_DATA_PROCESSED!$C182,Backend!$Q$9:$T$52,3,FALSE),MASTER_DATA_NORMALIZED!GA182)</f>
        <v>0</v>
      </c>
      <c r="GB182" s="95">
        <f>IF(AND(MASTER_DATA_NORMALIZED!GB182=0,GB$22=$L$22),VLOOKUP(MASTER_DATA_PROCESSED!$C182,Backend!$Q$9:$T$52,3,FALSE),MASTER_DATA_NORMALIZED!GB182)</f>
        <v>0</v>
      </c>
      <c r="GC182" s="95">
        <f>IF(AND(MASTER_DATA_NORMALIZED!GC182=0,GC$22=$L$22),VLOOKUP(MASTER_DATA_PROCESSED!$C182,Backend!$Q$9:$T$52,3,FALSE),MASTER_DATA_NORMALIZED!GC182)</f>
        <v>0</v>
      </c>
      <c r="GD182" s="95">
        <f>IF(AND(MASTER_DATA_NORMALIZED!GD182=0,GD$22=$L$22),VLOOKUP(MASTER_DATA_PROCESSED!$C182,Backend!$Q$9:$T$52,3,FALSE),MASTER_DATA_NORMALIZED!GD182)</f>
        <v>0</v>
      </c>
      <c r="GE182" s="95">
        <f>IF(AND(MASTER_DATA_NORMALIZED!GE182=0,GE$22=$L$22),VLOOKUP(MASTER_DATA_PROCESSED!$C182,Backend!$Q$9:$T$52,3,FALSE),MASTER_DATA_NORMALIZED!GE182)</f>
        <v>0</v>
      </c>
      <c r="GF182" s="95">
        <f>IF(AND(MASTER_DATA_NORMALIZED!GF182=0,GF$22=$L$22),VLOOKUP(MASTER_DATA_PROCESSED!$C182,Backend!$Q$9:$T$52,3,FALSE),MASTER_DATA_NORMALIZED!GF182)</f>
        <v>0</v>
      </c>
      <c r="GG182" s="95">
        <f>IF(AND(MASTER_DATA_NORMALIZED!GG182=0,GG$22=$L$22),VLOOKUP(MASTER_DATA_PROCESSED!$C182,Backend!$Q$9:$T$52,3,FALSE),MASTER_DATA_NORMALIZED!GG182)</f>
        <v>0</v>
      </c>
      <c r="GH182" s="95">
        <f>IF(AND(MASTER_DATA_NORMALIZED!GH182=0,GH$22=$L$22),VLOOKUP(MASTER_DATA_PROCESSED!$C182,Backend!$Q$9:$T$52,3,FALSE),MASTER_DATA_NORMALIZED!GH182)</f>
        <v>0</v>
      </c>
      <c r="GI182" s="95">
        <f>IF(AND(MASTER_DATA_NORMALIZED!GI182=0,GI$22=$L$22),VLOOKUP(MASTER_DATA_PROCESSED!$C182,Backend!$Q$9:$T$52,3,FALSE),MASTER_DATA_NORMALIZED!GI182)</f>
        <v>0</v>
      </c>
      <c r="GJ182" s="95">
        <f>IF(AND(MASTER_DATA_NORMALIZED!GJ182=0,GJ$22=$L$22),VLOOKUP(MASTER_DATA_PROCESSED!$C182,Backend!$Q$9:$T$52,3,FALSE),MASTER_DATA_NORMALIZED!GJ182)</f>
        <v>0</v>
      </c>
      <c r="GK182" s="95">
        <f>IF(AND(MASTER_DATA_NORMALIZED!GK182=0,GK$22=$L$22),VLOOKUP(MASTER_DATA_PROCESSED!$C182,Backend!$Q$9:$T$52,3,FALSE),MASTER_DATA_NORMALIZED!GK182)</f>
        <v>0</v>
      </c>
      <c r="GL182" s="95">
        <f>IF(AND(MASTER_DATA_NORMALIZED!GL182=0,GL$22=$L$22),VLOOKUP(MASTER_DATA_PROCESSED!$C182,Backend!$Q$9:$T$52,3,FALSE),MASTER_DATA_NORMALIZED!GL182)</f>
        <v>0</v>
      </c>
      <c r="GM182" s="95">
        <f>IF(AND(MASTER_DATA_NORMALIZED!GM182=0,GM$22=$L$22),VLOOKUP(MASTER_DATA_PROCESSED!$C182,Backend!$Q$9:$T$52,3,FALSE),MASTER_DATA_NORMALIZED!GM182)</f>
        <v>0</v>
      </c>
      <c r="GN182" s="95">
        <f>IF(AND(MASTER_DATA_NORMALIZED!GN182=0,GN$22=$L$22),VLOOKUP(MASTER_DATA_PROCESSED!$C182,Backend!$Q$9:$T$52,3,FALSE),MASTER_DATA_NORMALIZED!GN182)</f>
        <v>0</v>
      </c>
      <c r="GO182" s="95">
        <f>IF(AND(MASTER_DATA_NORMALIZED!GO182=0,GO$22=$L$22),VLOOKUP(MASTER_DATA_PROCESSED!$C182,Backend!$Q$9:$T$52,3,FALSE),MASTER_DATA_NORMALIZED!GO182)</f>
        <v>0</v>
      </c>
      <c r="GP182" s="95">
        <f>IF(AND(MASTER_DATA_NORMALIZED!GP182=0,GP$22=$L$22),VLOOKUP(MASTER_DATA_PROCESSED!$C182,Backend!$Q$9:$T$52,3,FALSE),MASTER_DATA_NORMALIZED!GP182)</f>
        <v>0</v>
      </c>
      <c r="GQ182" s="95">
        <f>IF(AND(MASTER_DATA_NORMALIZED!GQ182=0,GQ$22=$L$22),VLOOKUP(MASTER_DATA_PROCESSED!$C182,Backend!$Q$9:$T$52,3,FALSE),MASTER_DATA_NORMALIZED!GQ182)</f>
        <v>0</v>
      </c>
      <c r="GR182" s="95">
        <f>IF(AND(MASTER_DATA_NORMALIZED!GR182=0,GR$22=$L$22),VLOOKUP(MASTER_DATA_PROCESSED!$C182,Backend!$Q$9:$T$52,3,FALSE),MASTER_DATA_NORMALIZED!GR182)</f>
        <v>0</v>
      </c>
      <c r="GS182" s="95">
        <f>IF(AND(MASTER_DATA_NORMALIZED!GS182=0,GS$22=$L$22),VLOOKUP(MASTER_DATA_PROCESSED!$C182,Backend!$Q$9:$T$52,3,FALSE),MASTER_DATA_NORMALIZED!GS182)</f>
        <v>0</v>
      </c>
      <c r="GT182" s="95">
        <f>IF(AND(MASTER_DATA_NORMALIZED!GT182=0,GT$22=$L$22),VLOOKUP(MASTER_DATA_PROCESSED!$C182,Backend!$Q$9:$T$52,3,FALSE),MASTER_DATA_NORMALIZED!GT182)</f>
        <v>0</v>
      </c>
      <c r="GU182" s="95">
        <f>IF(AND(MASTER_DATA_NORMALIZED!GU182=0,GU$22=$L$22),VLOOKUP(MASTER_DATA_PROCESSED!$C182,Backend!$Q$9:$T$52,3,FALSE),MASTER_DATA_NORMALIZED!GU182)</f>
        <v>0</v>
      </c>
      <c r="GV182" s="95">
        <f>IF(AND(MASTER_DATA_NORMALIZED!GV182=0,GV$22=$L$22),VLOOKUP(MASTER_DATA_PROCESSED!$C182,Backend!$Q$9:$T$52,3,FALSE),MASTER_DATA_NORMALIZED!GV182)</f>
        <v>0</v>
      </c>
      <c r="GW182" s="95" t="e">
        <f>IF(AND(MASTER_DATA_NORMALIZED!GW182=0,GW$22=$L$22),VLOOKUP(MASTER_DATA_PROCESSED!$C182,Backend!$Q$9:$T$52,3,FALSE),MASTER_DATA_NORMALIZED!GW182)</f>
        <v>#REF!</v>
      </c>
      <c r="GX182" s="95" t="e">
        <f>IF(AND(MASTER_DATA_NORMALIZED!GX182=0,GX$22=$L$22),VLOOKUP(MASTER_DATA_PROCESSED!$C182,Backend!$Q$9:$T$52,3,FALSE),MASTER_DATA_NORMALIZED!GX182)</f>
        <v>#REF!</v>
      </c>
      <c r="GY182" s="95" t="e">
        <f>IF(AND(MASTER_DATA_NORMALIZED!GY182=0,GY$22=$L$22),VLOOKUP(MASTER_DATA_PROCESSED!$C182,Backend!$Q$9:$T$52,3,FALSE),MASTER_DATA_NORMALIZED!GY182)</f>
        <v>#REF!</v>
      </c>
    </row>
    <row r="183" spans="2:207" s="25" customFormat="1" ht="17.25" hidden="1" outlineLevel="1" x14ac:dyDescent="0.3">
      <c r="B183" s="183">
        <f t="shared" si="21"/>
        <v>50</v>
      </c>
      <c r="C183" s="51">
        <f t="shared" si="26"/>
        <v>57</v>
      </c>
      <c r="D183" s="75"/>
      <c r="E183" s="51">
        <v>57</v>
      </c>
      <c r="F183" s="51"/>
      <c r="G183" s="76"/>
      <c r="H183" s="37" t="s">
        <v>186</v>
      </c>
      <c r="I183" s="96">
        <f>IF(AND(MASTER_DATA_NORMALIZED!I183=0,I$22=$L$22),VLOOKUP(MASTER_DATA_PROCESSED!$C183,Backend!$Q$9:$T$52,3,FALSE),MASTER_DATA_NORMALIZED!I183)</f>
        <v>0</v>
      </c>
      <c r="J183" s="96">
        <f>IF(AND(MASTER_DATA_NORMALIZED!J183=0,J$22=$L$22),VLOOKUP(MASTER_DATA_PROCESSED!$C183,Backend!$Q$9:$T$52,3,FALSE),MASTER_DATA_NORMALIZED!J183)</f>
        <v>0</v>
      </c>
      <c r="K183" s="96">
        <f>IF(AND(MASTER_DATA_NORMALIZED!K183=0,K$22=$L$22),VLOOKUP(MASTER_DATA_PROCESSED!$C183,Backend!$Q$9:$T$52,3,FALSE),MASTER_DATA_NORMALIZED!K183)</f>
        <v>0</v>
      </c>
      <c r="L183" s="96">
        <f>IF(AND(MASTER_DATA_NORMALIZED!L183=0,L$22=$L$22),VLOOKUP(MASTER_DATA_PROCESSED!$C183,Backend!$Q$9:$T$52,3,FALSE),MASTER_DATA_NORMALIZED!L183)</f>
        <v>0</v>
      </c>
      <c r="M183" s="96">
        <f>IF(AND(MASTER_DATA_NORMALIZED!M183=0,M$22=$L$22),VLOOKUP(MASTER_DATA_PROCESSED!$C183,Backend!$Q$9:$T$52,3,FALSE),MASTER_DATA_NORMALIZED!M183)</f>
        <v>0</v>
      </c>
      <c r="N183" s="96">
        <f>IF(AND(MASTER_DATA_NORMALIZED!N183=0,N$22=$L$22),VLOOKUP(MASTER_DATA_PROCESSED!$C183,Backend!$Q$9:$T$52,3,FALSE),MASTER_DATA_NORMALIZED!N183)</f>
        <v>0</v>
      </c>
      <c r="O183" s="96">
        <f>IF(AND(MASTER_DATA_NORMALIZED!O183=0,O$22=$L$22),VLOOKUP(MASTER_DATA_PROCESSED!$C183,Backend!$Q$9:$T$52,3,FALSE),MASTER_DATA_NORMALIZED!O183)</f>
        <v>0</v>
      </c>
      <c r="P183" s="96">
        <f>IF(AND(MASTER_DATA_NORMALIZED!P183=0,P$22=$L$22),VLOOKUP(MASTER_DATA_PROCESSED!$C183,Backend!$Q$9:$T$52,3,FALSE),MASTER_DATA_NORMALIZED!P183)</f>
        <v>0</v>
      </c>
      <c r="Q183" s="96">
        <f>IF(AND(MASTER_DATA_NORMALIZED!Q183=0,Q$22=$L$22),VLOOKUP(MASTER_DATA_PROCESSED!$C183,Backend!$Q$9:$T$52,3,FALSE),MASTER_DATA_NORMALIZED!Q183)</f>
        <v>0</v>
      </c>
      <c r="R183" s="96">
        <f>IF(AND(MASTER_DATA_NORMALIZED!R183=0,R$22=$L$22),VLOOKUP(MASTER_DATA_PROCESSED!$C183,Backend!$Q$9:$T$52,3,FALSE),MASTER_DATA_NORMALIZED!R183)</f>
        <v>0</v>
      </c>
      <c r="S183" s="96">
        <f>IF(AND(MASTER_DATA_NORMALIZED!S183=0,S$22=$L$22),VLOOKUP(MASTER_DATA_PROCESSED!$C183,Backend!$Q$9:$T$52,3,FALSE),MASTER_DATA_NORMALIZED!S183)</f>
        <v>0</v>
      </c>
      <c r="T183" s="96">
        <f>IF(AND(MASTER_DATA_NORMALIZED!T183=0,T$22=$L$22),VLOOKUP(MASTER_DATA_PROCESSED!$C183,Backend!$Q$9:$T$52,3,FALSE),MASTER_DATA_NORMALIZED!T183)</f>
        <v>0</v>
      </c>
      <c r="U183" s="96">
        <f>IF(AND(MASTER_DATA_NORMALIZED!U183=0,U$22=$L$22),VLOOKUP(MASTER_DATA_PROCESSED!$C183,Backend!$Q$9:$T$52,3,FALSE),MASTER_DATA_NORMALIZED!U183)</f>
        <v>0</v>
      </c>
      <c r="V183" s="96">
        <f>IF(AND(MASTER_DATA_NORMALIZED!V183=0,V$22=$L$22),VLOOKUP(MASTER_DATA_PROCESSED!$C183,Backend!$Q$9:$T$52,3,FALSE),MASTER_DATA_NORMALIZED!V183)</f>
        <v>0</v>
      </c>
      <c r="W183" s="96">
        <f>IF(AND(MASTER_DATA_NORMALIZED!W183=0,W$22=$L$22),VLOOKUP(MASTER_DATA_PROCESSED!$C183,Backend!$Q$9:$T$52,3,FALSE),MASTER_DATA_NORMALIZED!W183)</f>
        <v>0</v>
      </c>
      <c r="X183" s="96">
        <f>IF(AND(MASTER_DATA_NORMALIZED!X183=0,X$22=$L$22),VLOOKUP(MASTER_DATA_PROCESSED!$C183,Backend!$Q$9:$T$52,3,FALSE),MASTER_DATA_NORMALIZED!X183)</f>
        <v>0</v>
      </c>
      <c r="Y183" s="96">
        <f>IF(AND(MASTER_DATA_NORMALIZED!Y183=0,Y$22=$L$22),VLOOKUP(MASTER_DATA_PROCESSED!$C183,Backend!$Q$9:$T$52,3,FALSE),MASTER_DATA_NORMALIZED!Y183)</f>
        <v>0</v>
      </c>
      <c r="Z183" s="96">
        <f>IF(AND(MASTER_DATA_NORMALIZED!Z183=0,Z$22=$L$22),VLOOKUP(MASTER_DATA_PROCESSED!$C183,Backend!$Q$9:$T$52,3,FALSE),MASTER_DATA_NORMALIZED!Z183)</f>
        <v>0</v>
      </c>
      <c r="AA183" s="96">
        <f>IF(AND(MASTER_DATA_NORMALIZED!AA183=0,AA$22=$L$22),VLOOKUP(MASTER_DATA_PROCESSED!$C183,Backend!$Q$9:$T$52,3,FALSE),MASTER_DATA_NORMALIZED!AA183)</f>
        <v>0</v>
      </c>
      <c r="AB183" s="96">
        <f>IF(AND(MASTER_DATA_NORMALIZED!AB183=0,AB$22=$L$22),VLOOKUP(MASTER_DATA_PROCESSED!$C183,Backend!$Q$9:$T$52,3,FALSE),MASTER_DATA_NORMALIZED!AB183)</f>
        <v>0</v>
      </c>
      <c r="AC183" s="96">
        <f>IF(AND(MASTER_DATA_NORMALIZED!AC183=0,AC$22=$L$22),VLOOKUP(MASTER_DATA_PROCESSED!$C183,Backend!$Q$9:$T$52,3,FALSE),MASTER_DATA_NORMALIZED!AC183)</f>
        <v>0</v>
      </c>
      <c r="AD183" s="96">
        <f>IF(AND(MASTER_DATA_NORMALIZED!AD183=0,AD$22=$L$22),VLOOKUP(MASTER_DATA_PROCESSED!$C183,Backend!$Q$9:$T$52,3,FALSE),MASTER_DATA_NORMALIZED!AD183)</f>
        <v>0</v>
      </c>
      <c r="AE183" s="96">
        <f>IF(AND(MASTER_DATA_NORMALIZED!AE183=0,AE$22=$L$22),VLOOKUP(MASTER_DATA_PROCESSED!$C183,Backend!$Q$9:$T$52,3,FALSE),MASTER_DATA_NORMALIZED!AE183)</f>
        <v>0</v>
      </c>
      <c r="AF183" s="96">
        <f>IF(AND(MASTER_DATA_NORMALIZED!AF183=0,AF$22=$L$22),VLOOKUP(MASTER_DATA_PROCESSED!$C183,Backend!$Q$9:$T$52,3,FALSE),MASTER_DATA_NORMALIZED!AF183)</f>
        <v>0</v>
      </c>
      <c r="AG183" s="96">
        <f>IF(AND(MASTER_DATA_NORMALIZED!AG183=0,AG$22=$L$22),VLOOKUP(MASTER_DATA_PROCESSED!$C183,Backend!$Q$9:$T$52,3,FALSE),MASTER_DATA_NORMALIZED!AG183)</f>
        <v>0</v>
      </c>
      <c r="AH183" s="96">
        <f>IF(AND(MASTER_DATA_NORMALIZED!AH183=0,AH$22=$L$22),VLOOKUP(MASTER_DATA_PROCESSED!$C183,Backend!$Q$9:$T$52,3,FALSE),MASTER_DATA_NORMALIZED!AH183)</f>
        <v>0</v>
      </c>
      <c r="AI183" s="96">
        <f>IF(AND(MASTER_DATA_NORMALIZED!AI183=0,AI$22=$L$22),VLOOKUP(MASTER_DATA_PROCESSED!$C183,Backend!$Q$9:$T$52,3,FALSE),MASTER_DATA_NORMALIZED!AI183)</f>
        <v>0</v>
      </c>
      <c r="AJ183" s="96">
        <f>IF(AND(MASTER_DATA_NORMALIZED!AJ183=0,AJ$22=$L$22),VLOOKUP(MASTER_DATA_PROCESSED!$C183,Backend!$Q$9:$T$52,3,FALSE),MASTER_DATA_NORMALIZED!AJ183)</f>
        <v>0</v>
      </c>
      <c r="AK183" s="96">
        <f>IF(AND(MASTER_DATA_NORMALIZED!AK183=0,AK$22=$L$22),VLOOKUP(MASTER_DATA_PROCESSED!$C183,Backend!$Q$9:$T$52,3,FALSE),MASTER_DATA_NORMALIZED!AK183)</f>
        <v>0</v>
      </c>
      <c r="AL183" s="96">
        <f>IF(AND(MASTER_DATA_NORMALIZED!AL183=0,AL$22=$L$22),VLOOKUP(MASTER_DATA_PROCESSED!$C183,Backend!$Q$9:$T$52,3,FALSE),MASTER_DATA_NORMALIZED!AL183)</f>
        <v>0</v>
      </c>
      <c r="AM183" s="96">
        <f>IF(AND(MASTER_DATA_NORMALIZED!AM183=0,AM$22=$L$22),VLOOKUP(MASTER_DATA_PROCESSED!$C183,Backend!$Q$9:$T$52,3,FALSE),MASTER_DATA_NORMALIZED!AM183)</f>
        <v>0</v>
      </c>
      <c r="AN183" s="96">
        <f>IF(AND(MASTER_DATA_NORMALIZED!AN183=0,AN$22=$L$22),VLOOKUP(MASTER_DATA_PROCESSED!$C183,Backend!$Q$9:$T$52,3,FALSE),MASTER_DATA_NORMALIZED!AN183)</f>
        <v>0</v>
      </c>
      <c r="AO183" s="96">
        <f>IF(AND(MASTER_DATA_NORMALIZED!AO183=0,AO$22=$L$22),VLOOKUP(MASTER_DATA_PROCESSED!$C183,Backend!$Q$9:$T$52,3,FALSE),MASTER_DATA_NORMALIZED!AO183)</f>
        <v>0</v>
      </c>
      <c r="AP183" s="96">
        <f>IF(AND(MASTER_DATA_NORMALIZED!AP183=0,AP$22=$L$22),VLOOKUP(MASTER_DATA_PROCESSED!$C183,Backend!$Q$9:$T$52,3,FALSE),MASTER_DATA_NORMALIZED!AP183)</f>
        <v>0</v>
      </c>
      <c r="AQ183" s="96">
        <f>IF(AND(MASTER_DATA_NORMALIZED!AQ183=0,AQ$22=$L$22),VLOOKUP(MASTER_DATA_PROCESSED!$C183,Backend!$Q$9:$T$52,3,FALSE),MASTER_DATA_NORMALIZED!AQ183)</f>
        <v>0</v>
      </c>
      <c r="AR183" s="96">
        <f>IF(AND(MASTER_DATA_NORMALIZED!AR183=0,AR$22=$L$22),VLOOKUP(MASTER_DATA_PROCESSED!$C183,Backend!$Q$9:$T$52,3,FALSE),MASTER_DATA_NORMALIZED!AR183)</f>
        <v>0</v>
      </c>
      <c r="AS183" s="96">
        <f>IF(AND(MASTER_DATA_NORMALIZED!AS183=0,AS$22=$L$22),VLOOKUP(MASTER_DATA_PROCESSED!$C183,Backend!$Q$9:$T$52,3,FALSE),MASTER_DATA_NORMALIZED!AS183)</f>
        <v>0</v>
      </c>
      <c r="AT183" s="96">
        <f>IF(AND(MASTER_DATA_NORMALIZED!AT183=0,AT$22=$L$22),VLOOKUP(MASTER_DATA_PROCESSED!$C183,Backend!$Q$9:$T$52,3,FALSE),MASTER_DATA_NORMALIZED!AT183)</f>
        <v>0</v>
      </c>
      <c r="AU183" s="96">
        <f>IF(AND(MASTER_DATA_NORMALIZED!AU183=0,AU$22=$L$22),VLOOKUP(MASTER_DATA_PROCESSED!$C183,Backend!$Q$9:$T$52,3,FALSE),MASTER_DATA_NORMALIZED!AU183)</f>
        <v>0</v>
      </c>
      <c r="AV183" s="96">
        <f>IF(AND(MASTER_DATA_NORMALIZED!AV183=0,AV$22=$L$22),VLOOKUP(MASTER_DATA_PROCESSED!$C183,Backend!$Q$9:$T$52,3,FALSE),MASTER_DATA_NORMALIZED!AV183)</f>
        <v>0</v>
      </c>
      <c r="AW183" s="96">
        <f>IF(AND(MASTER_DATA_NORMALIZED!AW183=0,AW$22=$L$22),VLOOKUP(MASTER_DATA_PROCESSED!$C183,Backend!$Q$9:$T$52,3,FALSE),MASTER_DATA_NORMALIZED!AW183)</f>
        <v>0</v>
      </c>
      <c r="AX183" s="96">
        <f>IF(AND(MASTER_DATA_NORMALIZED!AX183=0,AX$22=$L$22),VLOOKUP(MASTER_DATA_PROCESSED!$C183,Backend!$Q$9:$T$52,3,FALSE),MASTER_DATA_NORMALIZED!AX183)</f>
        <v>0</v>
      </c>
      <c r="AY183" s="96">
        <f>IF(AND(MASTER_DATA_NORMALIZED!AY183=0,AY$22=$L$22),VLOOKUP(MASTER_DATA_PROCESSED!$C183,Backend!$Q$9:$T$52,3,FALSE),MASTER_DATA_NORMALIZED!AY183)</f>
        <v>0</v>
      </c>
      <c r="AZ183" s="96">
        <f>IF(AND(MASTER_DATA_NORMALIZED!AZ183=0,AZ$22=$L$22),VLOOKUP(MASTER_DATA_PROCESSED!$C183,Backend!$Q$9:$T$52,3,FALSE),MASTER_DATA_NORMALIZED!AZ183)</f>
        <v>0</v>
      </c>
      <c r="BA183" s="96">
        <f>IF(AND(MASTER_DATA_NORMALIZED!BA183=0,BA$22=$L$22),VLOOKUP(MASTER_DATA_PROCESSED!$C183,Backend!$Q$9:$T$52,3,FALSE),MASTER_DATA_NORMALIZED!BA183)</f>
        <v>0</v>
      </c>
      <c r="BB183" s="96">
        <f>IF(AND(MASTER_DATA_NORMALIZED!BB183=0,BB$22=$L$22),VLOOKUP(MASTER_DATA_PROCESSED!$C183,Backend!$Q$9:$T$52,3,FALSE),MASTER_DATA_NORMALIZED!BB183)</f>
        <v>0</v>
      </c>
      <c r="BC183" s="96">
        <f>IF(AND(MASTER_DATA_NORMALIZED!BC183=0,BC$22=$L$22),VLOOKUP(MASTER_DATA_PROCESSED!$C183,Backend!$Q$9:$T$52,3,FALSE),MASTER_DATA_NORMALIZED!BC183)</f>
        <v>0</v>
      </c>
      <c r="BD183" s="96">
        <f>IF(AND(MASTER_DATA_NORMALIZED!BD183=0,BD$22=$L$22),VLOOKUP(MASTER_DATA_PROCESSED!$C183,Backend!$Q$9:$T$52,3,FALSE),MASTER_DATA_NORMALIZED!BD183)</f>
        <v>0</v>
      </c>
      <c r="BE183" s="96">
        <f>IF(AND(MASTER_DATA_NORMALIZED!BE183=0,BE$22=$L$22),VLOOKUP(MASTER_DATA_PROCESSED!$C183,Backend!$Q$9:$T$52,3,FALSE),MASTER_DATA_NORMALIZED!BE183)</f>
        <v>0</v>
      </c>
      <c r="BF183" s="96">
        <f>IF(AND(MASTER_DATA_NORMALIZED!BF183=0,BF$22=$L$22),VLOOKUP(MASTER_DATA_PROCESSED!$C183,Backend!$Q$9:$T$52,3,FALSE),MASTER_DATA_NORMALIZED!BF183)</f>
        <v>0</v>
      </c>
      <c r="BG183" s="96">
        <f>IF(AND(MASTER_DATA_NORMALIZED!BG183=0,BG$22=$L$22),VLOOKUP(MASTER_DATA_PROCESSED!$C183,Backend!$Q$9:$T$52,3,FALSE),MASTER_DATA_NORMALIZED!BG183)</f>
        <v>0</v>
      </c>
      <c r="BH183" s="96">
        <f>IF(AND(MASTER_DATA_NORMALIZED!BH183=0,BH$22=$L$22),VLOOKUP(MASTER_DATA_PROCESSED!$C183,Backend!$Q$9:$T$52,3,FALSE),MASTER_DATA_NORMALIZED!BH183)</f>
        <v>0</v>
      </c>
      <c r="BI183" s="96">
        <f>IF(AND(MASTER_DATA_NORMALIZED!BI183=0,BI$22=$L$22),VLOOKUP(MASTER_DATA_PROCESSED!$C183,Backend!$Q$9:$T$52,3,FALSE),MASTER_DATA_NORMALIZED!BI183)</f>
        <v>0</v>
      </c>
      <c r="BJ183" s="96">
        <f>IF(AND(MASTER_DATA_NORMALIZED!BJ183=0,BJ$22=$L$22),VLOOKUP(MASTER_DATA_PROCESSED!$C183,Backend!$Q$9:$T$52,3,FALSE),MASTER_DATA_NORMALIZED!BJ183)</f>
        <v>0</v>
      </c>
      <c r="BK183" s="96">
        <f>IF(AND(MASTER_DATA_NORMALIZED!BK183=0,BK$22=$L$22),VLOOKUP(MASTER_DATA_PROCESSED!$C183,Backend!$Q$9:$T$52,3,FALSE),MASTER_DATA_NORMALIZED!BK183)</f>
        <v>0</v>
      </c>
      <c r="BL183" s="96">
        <f>IF(AND(MASTER_DATA_NORMALIZED!BL183=0,BL$22=$L$22),VLOOKUP(MASTER_DATA_PROCESSED!$C183,Backend!$Q$9:$T$52,3,FALSE),MASTER_DATA_NORMALIZED!BL183)</f>
        <v>0</v>
      </c>
      <c r="BM183" s="96">
        <f>IF(AND(MASTER_DATA_NORMALIZED!BM183=0,BM$22=$L$22),VLOOKUP(MASTER_DATA_PROCESSED!$C183,Backend!$Q$9:$T$52,3,FALSE),MASTER_DATA_NORMALIZED!BM183)</f>
        <v>0</v>
      </c>
      <c r="BN183" s="96">
        <f>IF(AND(MASTER_DATA_NORMALIZED!BN183=0,BN$22=$L$22),VLOOKUP(MASTER_DATA_PROCESSED!$C183,Backend!$Q$9:$T$52,3,FALSE),MASTER_DATA_NORMALIZED!BN183)</f>
        <v>0</v>
      </c>
      <c r="BO183" s="96">
        <f>IF(AND(MASTER_DATA_NORMALIZED!BO183=0,BO$22=$L$22),VLOOKUP(MASTER_DATA_PROCESSED!$C183,Backend!$Q$9:$T$52,3,FALSE),MASTER_DATA_NORMALIZED!BO183)</f>
        <v>0</v>
      </c>
      <c r="BP183" s="96">
        <f>IF(AND(MASTER_DATA_NORMALIZED!BP183=0,BP$22=$L$22),VLOOKUP(MASTER_DATA_PROCESSED!$C183,Backend!$Q$9:$T$52,3,FALSE),MASTER_DATA_NORMALIZED!BP183)</f>
        <v>0</v>
      </c>
      <c r="BQ183" s="96">
        <f>IF(AND(MASTER_DATA_NORMALIZED!BQ183=0,BQ$22=$L$22),VLOOKUP(MASTER_DATA_PROCESSED!$C183,Backend!$Q$9:$T$52,3,FALSE),MASTER_DATA_NORMALIZED!BQ183)</f>
        <v>0</v>
      </c>
      <c r="BR183" s="96">
        <f>IF(AND(MASTER_DATA_NORMALIZED!BR183=0,BR$22=$L$22),VLOOKUP(MASTER_DATA_PROCESSED!$C183,Backend!$Q$9:$T$52,3,FALSE),MASTER_DATA_NORMALIZED!BR183)</f>
        <v>0</v>
      </c>
      <c r="BS183" s="96">
        <f>IF(AND(MASTER_DATA_NORMALIZED!BS183=0,BS$22=$L$22),VLOOKUP(MASTER_DATA_PROCESSED!$C183,Backend!$Q$9:$T$52,3,FALSE),MASTER_DATA_NORMALIZED!BS183)</f>
        <v>0</v>
      </c>
      <c r="BT183" s="96">
        <f>IF(AND(MASTER_DATA_NORMALIZED!BT183=0,BT$22=$L$22),VLOOKUP(MASTER_DATA_PROCESSED!$C183,Backend!$Q$9:$T$52,3,FALSE),MASTER_DATA_NORMALIZED!BT183)</f>
        <v>0</v>
      </c>
      <c r="BU183" s="96">
        <f>IF(AND(MASTER_DATA_NORMALIZED!BU183=0,BU$22=$L$22),VLOOKUP(MASTER_DATA_PROCESSED!$C183,Backend!$Q$9:$T$52,3,FALSE),MASTER_DATA_NORMALIZED!BU183)</f>
        <v>0</v>
      </c>
      <c r="BV183" s="96">
        <f>IF(AND(MASTER_DATA_NORMALIZED!BV183=0,BV$22=$L$22),VLOOKUP(MASTER_DATA_PROCESSED!$C183,Backend!$Q$9:$T$52,3,FALSE),MASTER_DATA_NORMALIZED!BV183)</f>
        <v>0</v>
      </c>
      <c r="BW183" s="96">
        <f>IF(AND(MASTER_DATA_NORMALIZED!BW183=0,BW$22=$L$22),VLOOKUP(MASTER_DATA_PROCESSED!$C183,Backend!$Q$9:$T$52,3,FALSE),MASTER_DATA_NORMALIZED!BW183)</f>
        <v>0</v>
      </c>
      <c r="BX183" s="96">
        <f>IF(AND(MASTER_DATA_NORMALIZED!BX183=0,BX$22=$L$22),VLOOKUP(MASTER_DATA_PROCESSED!$C183,Backend!$Q$9:$T$52,3,FALSE),MASTER_DATA_NORMALIZED!BX183)</f>
        <v>0</v>
      </c>
      <c r="BY183" s="96">
        <f>IF(AND(MASTER_DATA_NORMALIZED!BY183=0,BY$22=$L$22),VLOOKUP(MASTER_DATA_PROCESSED!$C183,Backend!$Q$9:$T$52,3,FALSE),MASTER_DATA_NORMALIZED!BY183)</f>
        <v>0</v>
      </c>
      <c r="BZ183" s="96">
        <f>IF(AND(MASTER_DATA_NORMALIZED!BZ183=0,BZ$22=$L$22),VLOOKUP(MASTER_DATA_PROCESSED!$C183,Backend!$Q$9:$T$52,3,FALSE),MASTER_DATA_NORMALIZED!BZ183)</f>
        <v>0</v>
      </c>
      <c r="CA183" s="96">
        <f>IF(AND(MASTER_DATA_NORMALIZED!CA183=0,CA$22=$L$22),VLOOKUP(MASTER_DATA_PROCESSED!$C183,Backend!$Q$9:$T$52,3,FALSE),MASTER_DATA_NORMALIZED!CA183)</f>
        <v>0</v>
      </c>
      <c r="CB183" s="96">
        <f>IF(AND(MASTER_DATA_NORMALIZED!CB183=0,CB$22=$L$22),VLOOKUP(MASTER_DATA_PROCESSED!$C183,Backend!$Q$9:$T$52,3,FALSE),MASTER_DATA_NORMALIZED!CB183)</f>
        <v>0</v>
      </c>
      <c r="CC183" s="96">
        <f>IF(AND(MASTER_DATA_NORMALIZED!CC183=0,CC$22=$L$22),VLOOKUP(MASTER_DATA_PROCESSED!$C183,Backend!$Q$9:$T$52,3,FALSE),MASTER_DATA_NORMALIZED!CC183)</f>
        <v>0</v>
      </c>
      <c r="CD183" s="96">
        <f>IF(AND(MASTER_DATA_NORMALIZED!CD183=0,CD$22=$L$22),VLOOKUP(MASTER_DATA_PROCESSED!$C183,Backend!$Q$9:$T$52,3,FALSE),MASTER_DATA_NORMALIZED!CD183)</f>
        <v>0</v>
      </c>
      <c r="CE183" s="96">
        <f>IF(AND(MASTER_DATA_NORMALIZED!CE183=0,CE$22=$L$22),VLOOKUP(MASTER_DATA_PROCESSED!$C183,Backend!$Q$9:$T$52,3,FALSE),MASTER_DATA_NORMALIZED!CE183)</f>
        <v>0</v>
      </c>
      <c r="CF183" s="96">
        <f>IF(AND(MASTER_DATA_NORMALIZED!CF183=0,CF$22=$L$22),VLOOKUP(MASTER_DATA_PROCESSED!$C183,Backend!$Q$9:$T$52,3,FALSE),MASTER_DATA_NORMALIZED!CF183)</f>
        <v>0</v>
      </c>
      <c r="CG183" s="96">
        <f>IF(AND(MASTER_DATA_NORMALIZED!CG183=0,CG$22=$L$22),VLOOKUP(MASTER_DATA_PROCESSED!$C183,Backend!$Q$9:$T$52,3,FALSE),MASTER_DATA_NORMALIZED!CG183)</f>
        <v>0</v>
      </c>
      <c r="CH183" s="96">
        <f>IF(AND(MASTER_DATA_NORMALIZED!CH183=0,CH$22=$L$22),VLOOKUP(MASTER_DATA_PROCESSED!$C183,Backend!$Q$9:$T$52,3,FALSE),MASTER_DATA_NORMALIZED!CH183)</f>
        <v>0</v>
      </c>
      <c r="CI183" s="96">
        <f>IF(AND(MASTER_DATA_NORMALIZED!CI183=0,CI$22=$L$22),VLOOKUP(MASTER_DATA_PROCESSED!$C183,Backend!$Q$9:$T$52,3,FALSE),MASTER_DATA_NORMALIZED!CI183)</f>
        <v>0</v>
      </c>
      <c r="CJ183" s="96">
        <f>IF(AND(MASTER_DATA_NORMALIZED!CJ183=0,CJ$22=$L$22),VLOOKUP(MASTER_DATA_PROCESSED!$C183,Backend!$Q$9:$T$52,3,FALSE),MASTER_DATA_NORMALIZED!CJ183)</f>
        <v>0</v>
      </c>
      <c r="CK183" s="96">
        <f>IF(AND(MASTER_DATA_NORMALIZED!CK183=0,CK$22=$L$22),VLOOKUP(MASTER_DATA_PROCESSED!$C183,Backend!$Q$9:$T$52,3,FALSE),MASTER_DATA_NORMALIZED!CK183)</f>
        <v>0</v>
      </c>
      <c r="CL183" s="96">
        <f>IF(AND(MASTER_DATA_NORMALIZED!CL183=0,CL$22=$L$22),VLOOKUP(MASTER_DATA_PROCESSED!$C183,Backend!$Q$9:$T$52,3,FALSE),MASTER_DATA_NORMALIZED!CL183)</f>
        <v>0</v>
      </c>
      <c r="CM183" s="96">
        <f>IF(AND(MASTER_DATA_NORMALIZED!CM183=0,CM$22=$L$22),VLOOKUP(MASTER_DATA_PROCESSED!$C183,Backend!$Q$9:$T$52,3,FALSE),MASTER_DATA_NORMALIZED!CM183)</f>
        <v>0</v>
      </c>
      <c r="CN183" s="96">
        <f>IF(AND(MASTER_DATA_NORMALIZED!CN183=0,CN$22=$L$22),VLOOKUP(MASTER_DATA_PROCESSED!$C183,Backend!$Q$9:$T$52,3,FALSE),MASTER_DATA_NORMALIZED!CN183)</f>
        <v>0</v>
      </c>
      <c r="CO183" s="96">
        <f>IF(AND(MASTER_DATA_NORMALIZED!CO183=0,CO$22=$L$22),VLOOKUP(MASTER_DATA_PROCESSED!$C183,Backend!$Q$9:$T$52,3,FALSE),MASTER_DATA_NORMALIZED!CO183)</f>
        <v>0</v>
      </c>
      <c r="CP183" s="96">
        <f>IF(AND(MASTER_DATA_NORMALIZED!CP183=0,CP$22=$L$22),VLOOKUP(MASTER_DATA_PROCESSED!$C183,Backend!$Q$9:$T$52,3,FALSE),MASTER_DATA_NORMALIZED!CP183)</f>
        <v>0</v>
      </c>
      <c r="CQ183" s="96">
        <f>IF(AND(MASTER_DATA_NORMALIZED!CQ183=0,CQ$22=$L$22),VLOOKUP(MASTER_DATA_PROCESSED!$C183,Backend!$Q$9:$T$52,3,FALSE),MASTER_DATA_NORMALIZED!CQ183)</f>
        <v>0</v>
      </c>
      <c r="CR183" s="96">
        <f>IF(AND(MASTER_DATA_NORMALIZED!CR183=0,CR$22=$L$22),VLOOKUP(MASTER_DATA_PROCESSED!$C183,Backend!$Q$9:$T$52,3,FALSE),MASTER_DATA_NORMALIZED!CR183)</f>
        <v>0</v>
      </c>
      <c r="CS183" s="96">
        <f>IF(AND(MASTER_DATA_NORMALIZED!CS183=0,CS$22=$L$22),VLOOKUP(MASTER_DATA_PROCESSED!$C183,Backend!$Q$9:$T$52,3,FALSE),MASTER_DATA_NORMALIZED!CS183)</f>
        <v>0</v>
      </c>
      <c r="CT183" s="96">
        <f>IF(AND(MASTER_DATA_NORMALIZED!CT183=0,CT$22=$L$22),VLOOKUP(MASTER_DATA_PROCESSED!$C183,Backend!$Q$9:$T$52,3,FALSE),MASTER_DATA_NORMALIZED!CT183)</f>
        <v>0</v>
      </c>
      <c r="CU183" s="96">
        <f>IF(AND(MASTER_DATA_NORMALIZED!CU183=0,CU$22=$L$22),VLOOKUP(MASTER_DATA_PROCESSED!$C183,Backend!$Q$9:$T$52,3,FALSE),MASTER_DATA_NORMALIZED!CU183)</f>
        <v>0</v>
      </c>
      <c r="CV183" s="96">
        <f>IF(AND(MASTER_DATA_NORMALIZED!CV183=0,CV$22=$L$22),VLOOKUP(MASTER_DATA_PROCESSED!$C183,Backend!$Q$9:$T$52,3,FALSE),MASTER_DATA_NORMALIZED!CV183)</f>
        <v>0</v>
      </c>
      <c r="CW183" s="96">
        <f>IF(AND(MASTER_DATA_NORMALIZED!CW183=0,CW$22=$L$22),VLOOKUP(MASTER_DATA_PROCESSED!$C183,Backend!$Q$9:$T$52,3,FALSE),MASTER_DATA_NORMALIZED!CW183)</f>
        <v>0</v>
      </c>
      <c r="CX183" s="96">
        <f>IF(AND(MASTER_DATA_NORMALIZED!CX183=0,CX$22=$L$22),VLOOKUP(MASTER_DATA_PROCESSED!$C183,Backend!$Q$9:$T$52,3,FALSE),MASTER_DATA_NORMALIZED!CX183)</f>
        <v>0</v>
      </c>
      <c r="CY183" s="96">
        <f>IF(AND(MASTER_DATA_NORMALIZED!CY183=0,CY$22=$L$22),VLOOKUP(MASTER_DATA_PROCESSED!$C183,Backend!$Q$9:$T$52,3,FALSE),MASTER_DATA_NORMALIZED!CY183)</f>
        <v>0</v>
      </c>
      <c r="CZ183" s="96">
        <f>IF(AND(MASTER_DATA_NORMALIZED!CZ183=0,CZ$22=$L$22),VLOOKUP(MASTER_DATA_PROCESSED!$C183,Backend!$Q$9:$T$52,3,FALSE),MASTER_DATA_NORMALIZED!CZ183)</f>
        <v>0</v>
      </c>
      <c r="DA183" s="96" t="e">
        <f>IF(AND(MASTER_DATA_NORMALIZED!DA183=0,DA$22=$L$22),VLOOKUP(MASTER_DATA_PROCESSED!$C183,Backend!$Q$9:$T$52,3,FALSE),MASTER_DATA_NORMALIZED!DA183)</f>
        <v>#DIV/0!</v>
      </c>
      <c r="DB183" s="96" t="e">
        <f>IF(AND(MASTER_DATA_NORMALIZED!DB183=0,DB$22=$L$22),VLOOKUP(MASTER_DATA_PROCESSED!$C183,Backend!$Q$9:$T$52,3,FALSE),MASTER_DATA_NORMALIZED!DB183)</f>
        <v>#DIV/0!</v>
      </c>
      <c r="DC183" s="96" t="e">
        <f>IF(AND(MASTER_DATA_NORMALIZED!DC183=0,DC$22=$L$22),VLOOKUP(MASTER_DATA_PROCESSED!$C183,Backend!$Q$9:$T$52,3,FALSE),MASTER_DATA_NORMALIZED!DC183)</f>
        <v>#DIV/0!</v>
      </c>
      <c r="DD183" s="96" t="e">
        <f>IF(AND(MASTER_DATA_NORMALIZED!DD183=0,DD$22=$L$22),VLOOKUP(MASTER_DATA_PROCESSED!$C183,Backend!$Q$9:$T$52,3,FALSE),MASTER_DATA_NORMALIZED!DD183)</f>
        <v>#N/A</v>
      </c>
      <c r="DE183" s="96">
        <f>IF(AND(MASTER_DATA_NORMALIZED!DE183=0,DE$22=$L$22),VLOOKUP(MASTER_DATA_PROCESSED!$C183,Backend!$Q$9:$T$52,3,FALSE),MASTER_DATA_NORMALIZED!DE183)</f>
        <v>0</v>
      </c>
      <c r="DF183" s="96">
        <f>IF(AND(MASTER_DATA_NORMALIZED!DF183=0,DF$22=$L$22),VLOOKUP(MASTER_DATA_PROCESSED!$C183,Backend!$Q$9:$T$52,3,FALSE),MASTER_DATA_NORMALIZED!DF183)</f>
        <v>0</v>
      </c>
      <c r="DG183" s="96">
        <f>IF(AND(MASTER_DATA_NORMALIZED!DG183=0,DG$22=$L$22),VLOOKUP(MASTER_DATA_PROCESSED!$C183,Backend!$Q$9:$T$52,3,FALSE),MASTER_DATA_NORMALIZED!DG183)</f>
        <v>0</v>
      </c>
      <c r="DH183" s="96">
        <f>IF(AND(MASTER_DATA_NORMALIZED!DH183=0,DH$22=$L$22),VLOOKUP(MASTER_DATA_PROCESSED!$C183,Backend!$Q$9:$T$52,3,FALSE),MASTER_DATA_NORMALIZED!DH183)</f>
        <v>0</v>
      </c>
      <c r="DI183" s="96">
        <f>IF(AND(MASTER_DATA_NORMALIZED!DI183=0,DI$22=$L$22),VLOOKUP(MASTER_DATA_PROCESSED!$C183,Backend!$Q$9:$T$52,3,FALSE),MASTER_DATA_NORMALIZED!DI183)</f>
        <v>0</v>
      </c>
      <c r="DJ183" s="96">
        <f>IF(AND(MASTER_DATA_NORMALIZED!DJ183=0,DJ$22=$L$22),VLOOKUP(MASTER_DATA_PROCESSED!$C183,Backend!$Q$9:$T$52,3,FALSE),MASTER_DATA_NORMALIZED!DJ183)</f>
        <v>0</v>
      </c>
      <c r="DK183" s="96">
        <f>IF(AND(MASTER_DATA_NORMALIZED!DK183=0,DK$22=$L$22),VLOOKUP(MASTER_DATA_PROCESSED!$C183,Backend!$Q$9:$T$52,3,FALSE),MASTER_DATA_NORMALIZED!DK183)</f>
        <v>0</v>
      </c>
      <c r="DL183" s="96">
        <f>IF(AND(MASTER_DATA_NORMALIZED!DL183=0,DL$22=$L$22),VLOOKUP(MASTER_DATA_PROCESSED!$C183,Backend!$Q$9:$T$52,3,FALSE),MASTER_DATA_NORMALIZED!DL183)</f>
        <v>0</v>
      </c>
      <c r="DM183" s="96">
        <f>IF(AND(MASTER_DATA_NORMALIZED!DM183=0,DM$22=$L$22),VLOOKUP(MASTER_DATA_PROCESSED!$C183,Backend!$Q$9:$T$52,3,FALSE),MASTER_DATA_NORMALIZED!DM183)</f>
        <v>0</v>
      </c>
      <c r="DN183" s="96">
        <f>IF(AND(MASTER_DATA_NORMALIZED!DN183=0,DN$22=$L$22),VLOOKUP(MASTER_DATA_PROCESSED!$C183,Backend!$Q$9:$T$52,3,FALSE),MASTER_DATA_NORMALIZED!DN183)</f>
        <v>0</v>
      </c>
      <c r="DO183" s="96">
        <f>IF(AND(MASTER_DATA_NORMALIZED!DO183=0,DO$22=$L$22),VLOOKUP(MASTER_DATA_PROCESSED!$C183,Backend!$Q$9:$T$52,3,FALSE),MASTER_DATA_NORMALIZED!DO183)</f>
        <v>0</v>
      </c>
      <c r="DP183" s="96">
        <f>IF(AND(MASTER_DATA_NORMALIZED!DP183=0,DP$22=$L$22),VLOOKUP(MASTER_DATA_PROCESSED!$C183,Backend!$Q$9:$T$52,3,FALSE),MASTER_DATA_NORMALIZED!DP183)</f>
        <v>0</v>
      </c>
      <c r="DQ183" s="96">
        <f>IF(AND(MASTER_DATA_NORMALIZED!DQ183=0,DQ$22=$L$22),VLOOKUP(MASTER_DATA_PROCESSED!$C183,Backend!$Q$9:$T$52,3,FALSE),MASTER_DATA_NORMALIZED!DQ183)</f>
        <v>0</v>
      </c>
      <c r="DR183" s="96">
        <f>IF(AND(MASTER_DATA_NORMALIZED!DR183=0,DR$22=$L$22),VLOOKUP(MASTER_DATA_PROCESSED!$C183,Backend!$Q$9:$T$52,3,FALSE),MASTER_DATA_NORMALIZED!DR183)</f>
        <v>0</v>
      </c>
      <c r="DS183" s="96">
        <f>IF(AND(MASTER_DATA_NORMALIZED!DS183=0,DS$22=$L$22),VLOOKUP(MASTER_DATA_PROCESSED!$C183,Backend!$Q$9:$T$52,3,FALSE),MASTER_DATA_NORMALIZED!DS183)</f>
        <v>0</v>
      </c>
      <c r="DT183" s="96">
        <f>IF(AND(MASTER_DATA_NORMALIZED!DT183=0,DT$22=$L$22),VLOOKUP(MASTER_DATA_PROCESSED!$C183,Backend!$Q$9:$T$52,3,FALSE),MASTER_DATA_NORMALIZED!DT183)</f>
        <v>0</v>
      </c>
      <c r="DU183" s="96">
        <f>IF(AND(MASTER_DATA_NORMALIZED!DU183=0,DU$22=$L$22),VLOOKUP(MASTER_DATA_PROCESSED!$C183,Backend!$Q$9:$T$52,3,FALSE),MASTER_DATA_NORMALIZED!DU183)</f>
        <v>0</v>
      </c>
      <c r="DV183" s="96">
        <f>IF(AND(MASTER_DATA_NORMALIZED!DV183=0,DV$22=$L$22),VLOOKUP(MASTER_DATA_PROCESSED!$C183,Backend!$Q$9:$T$52,3,FALSE),MASTER_DATA_NORMALIZED!DV183)</f>
        <v>0</v>
      </c>
      <c r="DW183" s="96">
        <f>IF(AND(MASTER_DATA_NORMALIZED!DW183=0,DW$22=$L$22),VLOOKUP(MASTER_DATA_PROCESSED!$C183,Backend!$Q$9:$T$52,3,FALSE),MASTER_DATA_NORMALIZED!DW183)</f>
        <v>0</v>
      </c>
      <c r="DX183" s="96">
        <f>IF(AND(MASTER_DATA_NORMALIZED!DX183=0,DX$22=$L$22),VLOOKUP(MASTER_DATA_PROCESSED!$C183,Backend!$Q$9:$T$52,3,FALSE),MASTER_DATA_NORMALIZED!DX183)</f>
        <v>0</v>
      </c>
      <c r="DY183" s="96">
        <f>IF(AND(MASTER_DATA_NORMALIZED!DY183=0,DY$22=$L$22),VLOOKUP(MASTER_DATA_PROCESSED!$C183,Backend!$Q$9:$T$52,3,FALSE),MASTER_DATA_NORMALIZED!DY183)</f>
        <v>0</v>
      </c>
      <c r="DZ183" s="96">
        <f>IF(AND(MASTER_DATA_NORMALIZED!DZ183=0,DZ$22=$L$22),VLOOKUP(MASTER_DATA_PROCESSED!$C183,Backend!$Q$9:$T$52,3,FALSE),MASTER_DATA_NORMALIZED!DZ183)</f>
        <v>0</v>
      </c>
      <c r="EA183" s="96">
        <f>IF(AND(MASTER_DATA_NORMALIZED!EA183=0,EA$22=$L$22),VLOOKUP(MASTER_DATA_PROCESSED!$C183,Backend!$Q$9:$T$52,3,FALSE),MASTER_DATA_NORMALIZED!EA183)</f>
        <v>0</v>
      </c>
      <c r="EB183" s="96">
        <f>IF(AND(MASTER_DATA_NORMALIZED!EB183=0,EB$22=$L$22),VLOOKUP(MASTER_DATA_PROCESSED!$C183,Backend!$Q$9:$T$52,3,FALSE),MASTER_DATA_NORMALIZED!EB183)</f>
        <v>0</v>
      </c>
      <c r="EC183" s="96" t="e">
        <f>IF(AND(MASTER_DATA_NORMALIZED!EC183=0,EC$22=$L$22),VLOOKUP(MASTER_DATA_PROCESSED!$C183,Backend!$Q$9:$T$52,3,FALSE),MASTER_DATA_NORMALIZED!EC183)</f>
        <v>#DIV/0!</v>
      </c>
      <c r="ED183" s="96" t="e">
        <f>IF(AND(MASTER_DATA_NORMALIZED!ED183=0,ED$22=$L$22),VLOOKUP(MASTER_DATA_PROCESSED!$C183,Backend!$Q$9:$T$52,3,FALSE),MASTER_DATA_NORMALIZED!ED183)</f>
        <v>#DIV/0!</v>
      </c>
      <c r="EE183" s="96" t="e">
        <f>IF(AND(MASTER_DATA_NORMALIZED!EE183=0,EE$22=$L$22),VLOOKUP(MASTER_DATA_PROCESSED!$C183,Backend!$Q$9:$T$52,3,FALSE),MASTER_DATA_NORMALIZED!EE183)</f>
        <v>#DIV/0!</v>
      </c>
      <c r="EF183" s="96" t="e">
        <f>IF(AND(MASTER_DATA_NORMALIZED!EF183=0,EF$22=$L$22),VLOOKUP(MASTER_DATA_PROCESSED!$C183,Backend!$Q$9:$T$52,3,FALSE),MASTER_DATA_NORMALIZED!EF183)</f>
        <v>#VALUE!</v>
      </c>
      <c r="EG183" s="96">
        <f>IF(AND(MASTER_DATA_NORMALIZED!EG183=0,EG$22=$L$22),VLOOKUP(MASTER_DATA_PROCESSED!$C183,Backend!$Q$9:$T$52,3,FALSE),MASTER_DATA_NORMALIZED!EG183)</f>
        <v>0</v>
      </c>
      <c r="EH183" s="96">
        <f>IF(AND(MASTER_DATA_NORMALIZED!EH183=0,EH$22=$L$22),VLOOKUP(MASTER_DATA_PROCESSED!$C183,Backend!$Q$9:$T$52,3,FALSE),MASTER_DATA_NORMALIZED!EH183)</f>
        <v>0</v>
      </c>
      <c r="EI183" s="96">
        <f>IF(AND(MASTER_DATA_NORMALIZED!EI183=0,EI$22=$L$22),VLOOKUP(MASTER_DATA_PROCESSED!$C183,Backend!$Q$9:$T$52,3,FALSE),MASTER_DATA_NORMALIZED!EI183)</f>
        <v>0</v>
      </c>
      <c r="EJ183" s="96">
        <f>IF(AND(MASTER_DATA_NORMALIZED!EJ183=0,EJ$22=$L$22),VLOOKUP(MASTER_DATA_PROCESSED!$C183,Backend!$Q$9:$T$52,3,FALSE),MASTER_DATA_NORMALIZED!EJ183)</f>
        <v>0</v>
      </c>
      <c r="EK183" s="96">
        <f>IF(AND(MASTER_DATA_NORMALIZED!EK183=0,EK$22=$L$22),VLOOKUP(MASTER_DATA_PROCESSED!$C183,Backend!$Q$9:$T$52,3,FALSE),MASTER_DATA_NORMALIZED!EK183)</f>
        <v>0</v>
      </c>
      <c r="EL183" s="96">
        <f>IF(AND(MASTER_DATA_NORMALIZED!EL183=0,EL$22=$L$22),VLOOKUP(MASTER_DATA_PROCESSED!$C183,Backend!$Q$9:$T$52,3,FALSE),MASTER_DATA_NORMALIZED!EL183)</f>
        <v>0</v>
      </c>
      <c r="EM183" s="96">
        <f>IF(AND(MASTER_DATA_NORMALIZED!EM183=0,EM$22=$L$22),VLOOKUP(MASTER_DATA_PROCESSED!$C183,Backend!$Q$9:$T$52,3,FALSE),MASTER_DATA_NORMALIZED!EM183)</f>
        <v>0</v>
      </c>
      <c r="EN183" s="96">
        <f>IF(AND(MASTER_DATA_NORMALIZED!EN183=0,EN$22=$L$22),VLOOKUP(MASTER_DATA_PROCESSED!$C183,Backend!$Q$9:$T$52,3,FALSE),MASTER_DATA_NORMALIZED!EN183)</f>
        <v>0</v>
      </c>
      <c r="EO183" s="96">
        <f>IF(AND(MASTER_DATA_NORMALIZED!EO183=0,EO$22=$L$22),VLOOKUP(MASTER_DATA_PROCESSED!$C183,Backend!$Q$9:$T$52,3,FALSE),MASTER_DATA_NORMALIZED!EO183)</f>
        <v>0</v>
      </c>
      <c r="EP183" s="96">
        <f>IF(AND(MASTER_DATA_NORMALIZED!EP183=0,EP$22=$L$22),VLOOKUP(MASTER_DATA_PROCESSED!$C183,Backend!$Q$9:$T$52,3,FALSE),MASTER_DATA_NORMALIZED!EP183)</f>
        <v>0</v>
      </c>
      <c r="EQ183" s="96">
        <f>IF(AND(MASTER_DATA_NORMALIZED!EQ183=0,EQ$22=$L$22),VLOOKUP(MASTER_DATA_PROCESSED!$C183,Backend!$Q$9:$T$52,3,FALSE),MASTER_DATA_NORMALIZED!EQ183)</f>
        <v>0</v>
      </c>
      <c r="ER183" s="96">
        <f>IF(AND(MASTER_DATA_NORMALIZED!ER183=0,ER$22=$L$22),VLOOKUP(MASTER_DATA_PROCESSED!$C183,Backend!$Q$9:$T$52,3,FALSE),MASTER_DATA_NORMALIZED!ER183)</f>
        <v>0</v>
      </c>
      <c r="ES183" s="96">
        <f>IF(AND(MASTER_DATA_NORMALIZED!ES183=0,ES$22=$L$22),VLOOKUP(MASTER_DATA_PROCESSED!$C183,Backend!$Q$9:$T$52,3,FALSE),MASTER_DATA_NORMALIZED!ES183)</f>
        <v>0</v>
      </c>
      <c r="ET183" s="96">
        <f>IF(AND(MASTER_DATA_NORMALIZED!ET183=0,ET$22=$L$22),VLOOKUP(MASTER_DATA_PROCESSED!$C183,Backend!$Q$9:$T$52,3,FALSE),MASTER_DATA_NORMALIZED!ET183)</f>
        <v>0</v>
      </c>
      <c r="EU183" s="96">
        <f>IF(AND(MASTER_DATA_NORMALIZED!EU183=0,EU$22=$L$22),VLOOKUP(MASTER_DATA_PROCESSED!$C183,Backend!$Q$9:$T$52,3,FALSE),MASTER_DATA_NORMALIZED!EU183)</f>
        <v>0</v>
      </c>
      <c r="EV183" s="96">
        <f>IF(AND(MASTER_DATA_NORMALIZED!EV183=0,EV$22=$L$22),VLOOKUP(MASTER_DATA_PROCESSED!$C183,Backend!$Q$9:$T$52,3,FALSE),MASTER_DATA_NORMALIZED!EV183)</f>
        <v>0</v>
      </c>
      <c r="EW183" s="96">
        <f>IF(AND(MASTER_DATA_NORMALIZED!EW183=0,EW$22=$L$22),VLOOKUP(MASTER_DATA_PROCESSED!$C183,Backend!$Q$9:$T$52,3,FALSE),MASTER_DATA_NORMALIZED!EW183)</f>
        <v>0</v>
      </c>
      <c r="EX183" s="96">
        <f>IF(AND(MASTER_DATA_NORMALIZED!EX183=0,EX$22=$L$22),VLOOKUP(MASTER_DATA_PROCESSED!$C183,Backend!$Q$9:$T$52,3,FALSE),MASTER_DATA_NORMALIZED!EX183)</f>
        <v>0</v>
      </c>
      <c r="EY183" s="96">
        <f>IF(AND(MASTER_DATA_NORMALIZED!EY183=0,EY$22=$L$22),VLOOKUP(MASTER_DATA_PROCESSED!$C183,Backend!$Q$9:$T$52,3,FALSE),MASTER_DATA_NORMALIZED!EY183)</f>
        <v>0</v>
      </c>
      <c r="EZ183" s="96">
        <f>IF(AND(MASTER_DATA_NORMALIZED!EZ183=0,EZ$22=$L$22),VLOOKUP(MASTER_DATA_PROCESSED!$C183,Backend!$Q$9:$T$52,3,FALSE),MASTER_DATA_NORMALIZED!EZ183)</f>
        <v>0</v>
      </c>
      <c r="FA183" s="96">
        <f>IF(AND(MASTER_DATA_NORMALIZED!FA183=0,FA$22=$L$22),VLOOKUP(MASTER_DATA_PROCESSED!$C183,Backend!$Q$9:$T$52,3,FALSE),MASTER_DATA_NORMALIZED!FA183)</f>
        <v>0</v>
      </c>
      <c r="FB183" s="96">
        <f>IF(AND(MASTER_DATA_NORMALIZED!FB183=0,FB$22=$L$22),VLOOKUP(MASTER_DATA_PROCESSED!$C183,Backend!$Q$9:$T$52,3,FALSE),MASTER_DATA_NORMALIZED!FB183)</f>
        <v>0</v>
      </c>
      <c r="FC183" s="96">
        <f>IF(AND(MASTER_DATA_NORMALIZED!FC183=0,FC$22=$L$22),VLOOKUP(MASTER_DATA_PROCESSED!$C183,Backend!$Q$9:$T$52,3,FALSE),MASTER_DATA_NORMALIZED!FC183)</f>
        <v>0</v>
      </c>
      <c r="FD183" s="96">
        <f>IF(AND(MASTER_DATA_NORMALIZED!FD183=0,FD$22=$L$22),VLOOKUP(MASTER_DATA_PROCESSED!$C183,Backend!$Q$9:$T$52,3,FALSE),MASTER_DATA_NORMALIZED!FD183)</f>
        <v>0</v>
      </c>
      <c r="FE183" s="96">
        <f>IF(AND(MASTER_DATA_NORMALIZED!FE183=0,FE$22=$L$22),VLOOKUP(MASTER_DATA_PROCESSED!$C183,Backend!$Q$9:$T$52,3,FALSE),MASTER_DATA_NORMALIZED!FE183)</f>
        <v>0</v>
      </c>
      <c r="FF183" s="96">
        <f>IF(AND(MASTER_DATA_NORMALIZED!FF183=0,FF$22=$L$22),VLOOKUP(MASTER_DATA_PROCESSED!$C183,Backend!$Q$9:$T$52,3,FALSE),MASTER_DATA_NORMALIZED!FF183)</f>
        <v>0</v>
      </c>
      <c r="FG183" s="96">
        <f>IF(AND(MASTER_DATA_NORMALIZED!FG183=0,FG$22=$L$22),VLOOKUP(MASTER_DATA_PROCESSED!$C183,Backend!$Q$9:$T$52,3,FALSE),MASTER_DATA_NORMALIZED!FG183)</f>
        <v>0</v>
      </c>
      <c r="FH183" s="96">
        <f>IF(AND(MASTER_DATA_NORMALIZED!FH183=0,FH$22=$L$22),VLOOKUP(MASTER_DATA_PROCESSED!$C183,Backend!$Q$9:$T$52,3,FALSE),MASTER_DATA_NORMALIZED!FH183)</f>
        <v>0</v>
      </c>
      <c r="FI183" s="96">
        <f>IF(AND(MASTER_DATA_NORMALIZED!FI183=0,FI$22=$L$22),VLOOKUP(MASTER_DATA_PROCESSED!$C183,Backend!$Q$9:$T$52,3,FALSE),MASTER_DATA_NORMALIZED!FI183)</f>
        <v>0</v>
      </c>
      <c r="FJ183" s="96">
        <f>IF(AND(MASTER_DATA_NORMALIZED!FJ183=0,FJ$22=$L$22),VLOOKUP(MASTER_DATA_PROCESSED!$C183,Backend!$Q$9:$T$52,3,FALSE),MASTER_DATA_NORMALIZED!FJ183)</f>
        <v>0</v>
      </c>
      <c r="FK183" s="96">
        <f>IF(AND(MASTER_DATA_NORMALIZED!FK183=0,FK$22=$L$22),VLOOKUP(MASTER_DATA_PROCESSED!$C183,Backend!$Q$9:$T$52,3,FALSE),MASTER_DATA_NORMALIZED!FK183)</f>
        <v>0</v>
      </c>
      <c r="FL183" s="96">
        <f>IF(AND(MASTER_DATA_NORMALIZED!FL183=0,FL$22=$L$22),VLOOKUP(MASTER_DATA_PROCESSED!$C183,Backend!$Q$9:$T$52,3,FALSE),MASTER_DATA_NORMALIZED!FL183)</f>
        <v>0</v>
      </c>
      <c r="FM183" s="96">
        <f>IF(AND(MASTER_DATA_NORMALIZED!FM183=0,FM$22=$L$22),VLOOKUP(MASTER_DATA_PROCESSED!$C183,Backend!$Q$9:$T$52,3,FALSE),MASTER_DATA_NORMALIZED!FM183)</f>
        <v>0</v>
      </c>
      <c r="FN183" s="96">
        <f>IF(AND(MASTER_DATA_NORMALIZED!FN183=0,FN$22=$L$22),VLOOKUP(MASTER_DATA_PROCESSED!$C183,Backend!$Q$9:$T$52,3,FALSE),MASTER_DATA_NORMALIZED!FN183)</f>
        <v>0</v>
      </c>
      <c r="FO183" s="96">
        <f>IF(AND(MASTER_DATA_NORMALIZED!FO183=0,FO$22=$L$22),VLOOKUP(MASTER_DATA_PROCESSED!$C183,Backend!$Q$9:$T$52,3,FALSE),MASTER_DATA_NORMALIZED!FO183)</f>
        <v>0</v>
      </c>
      <c r="FP183" s="96">
        <f>IF(AND(MASTER_DATA_NORMALIZED!FP183=0,FP$22=$L$22),VLOOKUP(MASTER_DATA_PROCESSED!$C183,Backend!$Q$9:$T$52,3,FALSE),MASTER_DATA_NORMALIZED!FP183)</f>
        <v>0</v>
      </c>
      <c r="FQ183" s="96">
        <f>IF(AND(MASTER_DATA_NORMALIZED!FQ183=0,FQ$22=$L$22),VLOOKUP(MASTER_DATA_PROCESSED!$C183,Backend!$Q$9:$T$52,3,FALSE),MASTER_DATA_NORMALIZED!FQ183)</f>
        <v>0</v>
      </c>
      <c r="FR183" s="96">
        <f>IF(AND(MASTER_DATA_NORMALIZED!FR183=0,FR$22=$L$22),VLOOKUP(MASTER_DATA_PROCESSED!$C183,Backend!$Q$9:$T$52,3,FALSE),MASTER_DATA_NORMALIZED!FR183)</f>
        <v>0</v>
      </c>
      <c r="FS183" s="96">
        <f>IF(AND(MASTER_DATA_NORMALIZED!FS183=0,FS$22=$L$22),VLOOKUP(MASTER_DATA_PROCESSED!$C183,Backend!$Q$9:$T$52,3,FALSE),MASTER_DATA_NORMALIZED!FS183)</f>
        <v>0</v>
      </c>
      <c r="FT183" s="96">
        <f>IF(AND(MASTER_DATA_NORMALIZED!FT183=0,FT$22=$L$22),VLOOKUP(MASTER_DATA_PROCESSED!$C183,Backend!$Q$9:$T$52,3,FALSE),MASTER_DATA_NORMALIZED!FT183)</f>
        <v>0</v>
      </c>
      <c r="FU183" s="96">
        <f>IF(AND(MASTER_DATA_NORMALIZED!FU183=0,FU$22=$L$22),VLOOKUP(MASTER_DATA_PROCESSED!$C183,Backend!$Q$9:$T$52,3,FALSE),MASTER_DATA_NORMALIZED!FU183)</f>
        <v>0</v>
      </c>
      <c r="FV183" s="96">
        <f>IF(AND(MASTER_DATA_NORMALIZED!FV183=0,FV$22=$L$22),VLOOKUP(MASTER_DATA_PROCESSED!$C183,Backend!$Q$9:$T$52,3,FALSE),MASTER_DATA_NORMALIZED!FV183)</f>
        <v>0</v>
      </c>
      <c r="FW183" s="96">
        <f>IF(AND(MASTER_DATA_NORMALIZED!FW183=0,FW$22=$L$22),VLOOKUP(MASTER_DATA_PROCESSED!$C183,Backend!$Q$9:$T$52,3,FALSE),MASTER_DATA_NORMALIZED!FW183)</f>
        <v>0</v>
      </c>
      <c r="FX183" s="96">
        <f>IF(AND(MASTER_DATA_NORMALIZED!FX183=0,FX$22=$L$22),VLOOKUP(MASTER_DATA_PROCESSED!$C183,Backend!$Q$9:$T$52,3,FALSE),MASTER_DATA_NORMALIZED!FX183)</f>
        <v>0</v>
      </c>
      <c r="FY183" s="96">
        <f>IF(AND(MASTER_DATA_NORMALIZED!FY183=0,FY$22=$L$22),VLOOKUP(MASTER_DATA_PROCESSED!$C183,Backend!$Q$9:$T$52,3,FALSE),MASTER_DATA_NORMALIZED!FY183)</f>
        <v>0</v>
      </c>
      <c r="FZ183" s="96">
        <f>IF(AND(MASTER_DATA_NORMALIZED!FZ183=0,FZ$22=$L$22),VLOOKUP(MASTER_DATA_PROCESSED!$C183,Backend!$Q$9:$T$52,3,FALSE),MASTER_DATA_NORMALIZED!FZ183)</f>
        <v>0</v>
      </c>
      <c r="GA183" s="96">
        <f>IF(AND(MASTER_DATA_NORMALIZED!GA183=0,GA$22=$L$22),VLOOKUP(MASTER_DATA_PROCESSED!$C183,Backend!$Q$9:$T$52,3,FALSE),MASTER_DATA_NORMALIZED!GA183)</f>
        <v>0</v>
      </c>
      <c r="GB183" s="96">
        <f>IF(AND(MASTER_DATA_NORMALIZED!GB183=0,GB$22=$L$22),VLOOKUP(MASTER_DATA_PROCESSED!$C183,Backend!$Q$9:$T$52,3,FALSE),MASTER_DATA_NORMALIZED!GB183)</f>
        <v>0</v>
      </c>
      <c r="GC183" s="96">
        <f>IF(AND(MASTER_DATA_NORMALIZED!GC183=0,GC$22=$L$22),VLOOKUP(MASTER_DATA_PROCESSED!$C183,Backend!$Q$9:$T$52,3,FALSE),MASTER_DATA_NORMALIZED!GC183)</f>
        <v>0</v>
      </c>
      <c r="GD183" s="96">
        <f>IF(AND(MASTER_DATA_NORMALIZED!GD183=0,GD$22=$L$22),VLOOKUP(MASTER_DATA_PROCESSED!$C183,Backend!$Q$9:$T$52,3,FALSE),MASTER_DATA_NORMALIZED!GD183)</f>
        <v>0</v>
      </c>
      <c r="GE183" s="96">
        <f>IF(AND(MASTER_DATA_NORMALIZED!GE183=0,GE$22=$L$22),VLOOKUP(MASTER_DATA_PROCESSED!$C183,Backend!$Q$9:$T$52,3,FALSE),MASTER_DATA_NORMALIZED!GE183)</f>
        <v>0</v>
      </c>
      <c r="GF183" s="96">
        <f>IF(AND(MASTER_DATA_NORMALIZED!GF183=0,GF$22=$L$22),VLOOKUP(MASTER_DATA_PROCESSED!$C183,Backend!$Q$9:$T$52,3,FALSE),MASTER_DATA_NORMALIZED!GF183)</f>
        <v>0</v>
      </c>
      <c r="GG183" s="96">
        <f>IF(AND(MASTER_DATA_NORMALIZED!GG183=0,GG$22=$L$22),VLOOKUP(MASTER_DATA_PROCESSED!$C183,Backend!$Q$9:$T$52,3,FALSE),MASTER_DATA_NORMALIZED!GG183)</f>
        <v>0</v>
      </c>
      <c r="GH183" s="96">
        <f>IF(AND(MASTER_DATA_NORMALIZED!GH183=0,GH$22=$L$22),VLOOKUP(MASTER_DATA_PROCESSED!$C183,Backend!$Q$9:$T$52,3,FALSE),MASTER_DATA_NORMALIZED!GH183)</f>
        <v>0</v>
      </c>
      <c r="GI183" s="96">
        <f>IF(AND(MASTER_DATA_NORMALIZED!GI183=0,GI$22=$L$22),VLOOKUP(MASTER_DATA_PROCESSED!$C183,Backend!$Q$9:$T$52,3,FALSE),MASTER_DATA_NORMALIZED!GI183)</f>
        <v>0</v>
      </c>
      <c r="GJ183" s="96">
        <f>IF(AND(MASTER_DATA_NORMALIZED!GJ183=0,GJ$22=$L$22),VLOOKUP(MASTER_DATA_PROCESSED!$C183,Backend!$Q$9:$T$52,3,FALSE),MASTER_DATA_NORMALIZED!GJ183)</f>
        <v>0</v>
      </c>
      <c r="GK183" s="96">
        <f>IF(AND(MASTER_DATA_NORMALIZED!GK183=0,GK$22=$L$22),VLOOKUP(MASTER_DATA_PROCESSED!$C183,Backend!$Q$9:$T$52,3,FALSE),MASTER_DATA_NORMALIZED!GK183)</f>
        <v>0</v>
      </c>
      <c r="GL183" s="96">
        <f>IF(AND(MASTER_DATA_NORMALIZED!GL183=0,GL$22=$L$22),VLOOKUP(MASTER_DATA_PROCESSED!$C183,Backend!$Q$9:$T$52,3,FALSE),MASTER_DATA_NORMALIZED!GL183)</f>
        <v>0</v>
      </c>
      <c r="GM183" s="96">
        <f>IF(AND(MASTER_DATA_NORMALIZED!GM183=0,GM$22=$L$22),VLOOKUP(MASTER_DATA_PROCESSED!$C183,Backend!$Q$9:$T$52,3,FALSE),MASTER_DATA_NORMALIZED!GM183)</f>
        <v>0</v>
      </c>
      <c r="GN183" s="96">
        <f>IF(AND(MASTER_DATA_NORMALIZED!GN183=0,GN$22=$L$22),VLOOKUP(MASTER_DATA_PROCESSED!$C183,Backend!$Q$9:$T$52,3,FALSE),MASTER_DATA_NORMALIZED!GN183)</f>
        <v>0</v>
      </c>
      <c r="GO183" s="96">
        <f>IF(AND(MASTER_DATA_NORMALIZED!GO183=0,GO$22=$L$22),VLOOKUP(MASTER_DATA_PROCESSED!$C183,Backend!$Q$9:$T$52,3,FALSE),MASTER_DATA_NORMALIZED!GO183)</f>
        <v>0</v>
      </c>
      <c r="GP183" s="96">
        <f>IF(AND(MASTER_DATA_NORMALIZED!GP183=0,GP$22=$L$22),VLOOKUP(MASTER_DATA_PROCESSED!$C183,Backend!$Q$9:$T$52,3,FALSE),MASTER_DATA_NORMALIZED!GP183)</f>
        <v>0</v>
      </c>
      <c r="GQ183" s="96">
        <f>IF(AND(MASTER_DATA_NORMALIZED!GQ183=0,GQ$22=$L$22),VLOOKUP(MASTER_DATA_PROCESSED!$C183,Backend!$Q$9:$T$52,3,FALSE),MASTER_DATA_NORMALIZED!GQ183)</f>
        <v>0</v>
      </c>
      <c r="GR183" s="96">
        <f>IF(AND(MASTER_DATA_NORMALIZED!GR183=0,GR$22=$L$22),VLOOKUP(MASTER_DATA_PROCESSED!$C183,Backend!$Q$9:$T$52,3,FALSE),MASTER_DATA_NORMALIZED!GR183)</f>
        <v>0</v>
      </c>
      <c r="GS183" s="96">
        <f>IF(AND(MASTER_DATA_NORMALIZED!GS183=0,GS$22=$L$22),VLOOKUP(MASTER_DATA_PROCESSED!$C183,Backend!$Q$9:$T$52,3,FALSE),MASTER_DATA_NORMALIZED!GS183)</f>
        <v>0</v>
      </c>
      <c r="GT183" s="96">
        <f>IF(AND(MASTER_DATA_NORMALIZED!GT183=0,GT$22=$L$22),VLOOKUP(MASTER_DATA_PROCESSED!$C183,Backend!$Q$9:$T$52,3,FALSE),MASTER_DATA_NORMALIZED!GT183)</f>
        <v>0</v>
      </c>
      <c r="GU183" s="96">
        <f>IF(AND(MASTER_DATA_NORMALIZED!GU183=0,GU$22=$L$22),VLOOKUP(MASTER_DATA_PROCESSED!$C183,Backend!$Q$9:$T$52,3,FALSE),MASTER_DATA_NORMALIZED!GU183)</f>
        <v>0</v>
      </c>
      <c r="GV183" s="96">
        <f>IF(AND(MASTER_DATA_NORMALIZED!GV183=0,GV$22=$L$22),VLOOKUP(MASTER_DATA_PROCESSED!$C183,Backend!$Q$9:$T$52,3,FALSE),MASTER_DATA_NORMALIZED!GV183)</f>
        <v>0</v>
      </c>
      <c r="GW183" s="96" t="e">
        <f>IF(AND(MASTER_DATA_NORMALIZED!GW183=0,GW$22=$L$22),VLOOKUP(MASTER_DATA_PROCESSED!$C183,Backend!$Q$9:$T$52,3,FALSE),MASTER_DATA_NORMALIZED!GW183)</f>
        <v>#REF!</v>
      </c>
      <c r="GX183" s="96" t="e">
        <f>IF(AND(MASTER_DATA_NORMALIZED!GX183=0,GX$22=$L$22),VLOOKUP(MASTER_DATA_PROCESSED!$C183,Backend!$Q$9:$T$52,3,FALSE),MASTER_DATA_NORMALIZED!GX183)</f>
        <v>#REF!</v>
      </c>
      <c r="GY183" s="96" t="e">
        <f>IF(AND(MASTER_DATA_NORMALIZED!GY183=0,GY$22=$L$22),VLOOKUP(MASTER_DATA_PROCESSED!$C183,Backend!$Q$9:$T$52,3,FALSE),MASTER_DATA_NORMALIZED!GY183)</f>
        <v>#REF!</v>
      </c>
    </row>
    <row r="184" spans="2:207" s="25" customFormat="1" ht="17.25" hidden="1" outlineLevel="1" x14ac:dyDescent="0.3">
      <c r="B184" s="183">
        <f t="shared" si="21"/>
        <v>50</v>
      </c>
      <c r="C184" s="51">
        <f t="shared" si="26"/>
        <v>59</v>
      </c>
      <c r="D184" s="75"/>
      <c r="E184" s="51">
        <v>59</v>
      </c>
      <c r="F184" s="51"/>
      <c r="G184" s="76"/>
      <c r="H184" s="37" t="s">
        <v>239</v>
      </c>
      <c r="I184" s="96">
        <f>IF(AND(MASTER_DATA_NORMALIZED!I184=0,I$22=$L$22),VLOOKUP(MASTER_DATA_PROCESSED!$C184,Backend!$Q$9:$T$52,3,FALSE),MASTER_DATA_NORMALIZED!I184)</f>
        <v>0</v>
      </c>
      <c r="J184" s="96">
        <f>IF(AND(MASTER_DATA_NORMALIZED!J184=0,J$22=$L$22),VLOOKUP(MASTER_DATA_PROCESSED!$C184,Backend!$Q$9:$T$52,3,FALSE),MASTER_DATA_NORMALIZED!J184)</f>
        <v>0</v>
      </c>
      <c r="K184" s="96">
        <f>IF(AND(MASTER_DATA_NORMALIZED!K184=0,K$22=$L$22),VLOOKUP(MASTER_DATA_PROCESSED!$C184,Backend!$Q$9:$T$52,3,FALSE),MASTER_DATA_NORMALIZED!K184)</f>
        <v>0</v>
      </c>
      <c r="L184" s="96">
        <f>IF(AND(MASTER_DATA_NORMALIZED!L184=0,L$22=$L$22),VLOOKUP(MASTER_DATA_PROCESSED!$C184,Backend!$Q$9:$T$52,3,FALSE),MASTER_DATA_NORMALIZED!L184)</f>
        <v>199.44245540945963</v>
      </c>
      <c r="M184" s="96">
        <f>IF(AND(MASTER_DATA_NORMALIZED!M184=0,M$22=$L$22),VLOOKUP(MASTER_DATA_PROCESSED!$C184,Backend!$Q$9:$T$52,3,FALSE),MASTER_DATA_NORMALIZED!M184)</f>
        <v>0</v>
      </c>
      <c r="N184" s="96">
        <f>IF(AND(MASTER_DATA_NORMALIZED!N184=0,N$22=$L$22),VLOOKUP(MASTER_DATA_PROCESSED!$C184,Backend!$Q$9:$T$52,3,FALSE),MASTER_DATA_NORMALIZED!N184)</f>
        <v>0</v>
      </c>
      <c r="O184" s="96">
        <f>IF(AND(MASTER_DATA_NORMALIZED!O184=0,O$22=$L$22),VLOOKUP(MASTER_DATA_PROCESSED!$C184,Backend!$Q$9:$T$52,3,FALSE),MASTER_DATA_NORMALIZED!O184)</f>
        <v>0</v>
      </c>
      <c r="P184" s="96">
        <f>IF(AND(MASTER_DATA_NORMALIZED!P184=0,P$22=$L$22),VLOOKUP(MASTER_DATA_PROCESSED!$C184,Backend!$Q$9:$T$52,3,FALSE),MASTER_DATA_NORMALIZED!P184)</f>
        <v>199.44245540945963</v>
      </c>
      <c r="Q184" s="96">
        <f>IF(AND(MASTER_DATA_NORMALIZED!Q184=0,Q$22=$L$22),VLOOKUP(MASTER_DATA_PROCESSED!$C184,Backend!$Q$9:$T$52,3,FALSE),MASTER_DATA_NORMALIZED!Q184)</f>
        <v>0</v>
      </c>
      <c r="R184" s="96">
        <f>IF(AND(MASTER_DATA_NORMALIZED!R184=0,R$22=$L$22),VLOOKUP(MASTER_DATA_PROCESSED!$C184,Backend!$Q$9:$T$52,3,FALSE),MASTER_DATA_NORMALIZED!R184)</f>
        <v>0</v>
      </c>
      <c r="S184" s="96">
        <f>IF(AND(MASTER_DATA_NORMALIZED!S184=0,S$22=$L$22),VLOOKUP(MASTER_DATA_PROCESSED!$C184,Backend!$Q$9:$T$52,3,FALSE),MASTER_DATA_NORMALIZED!S184)</f>
        <v>0</v>
      </c>
      <c r="T184" s="96">
        <f>IF(AND(MASTER_DATA_NORMALIZED!T184=0,T$22=$L$22),VLOOKUP(MASTER_DATA_PROCESSED!$C184,Backend!$Q$9:$T$52,3,FALSE),MASTER_DATA_NORMALIZED!T184)</f>
        <v>199.44245540945963</v>
      </c>
      <c r="U184" s="96">
        <f>IF(AND(MASTER_DATA_NORMALIZED!U184=0,U$22=$L$22),VLOOKUP(MASTER_DATA_PROCESSED!$C184,Backend!$Q$9:$T$52,3,FALSE),MASTER_DATA_NORMALIZED!U184)</f>
        <v>0</v>
      </c>
      <c r="V184" s="96">
        <f>IF(AND(MASTER_DATA_NORMALIZED!V184=0,V$22=$L$22),VLOOKUP(MASTER_DATA_PROCESSED!$C184,Backend!$Q$9:$T$52,3,FALSE),MASTER_DATA_NORMALIZED!V184)</f>
        <v>0</v>
      </c>
      <c r="W184" s="96">
        <f>IF(AND(MASTER_DATA_NORMALIZED!W184=0,W$22=$L$22),VLOOKUP(MASTER_DATA_PROCESSED!$C184,Backend!$Q$9:$T$52,3,FALSE),MASTER_DATA_NORMALIZED!W184)</f>
        <v>0</v>
      </c>
      <c r="X184" s="96">
        <f>IF(AND(MASTER_DATA_NORMALIZED!X184=0,X$22=$L$22),VLOOKUP(MASTER_DATA_PROCESSED!$C184,Backend!$Q$9:$T$52,3,FALSE),MASTER_DATA_NORMALIZED!X184)</f>
        <v>199.44245540945963</v>
      </c>
      <c r="Y184" s="96">
        <f>IF(AND(MASTER_DATA_NORMALIZED!Y184=0,Y$22=$L$22),VLOOKUP(MASTER_DATA_PROCESSED!$C184,Backend!$Q$9:$T$52,3,FALSE),MASTER_DATA_NORMALIZED!Y184)</f>
        <v>0</v>
      </c>
      <c r="Z184" s="96">
        <f>IF(AND(MASTER_DATA_NORMALIZED!Z184=0,Z$22=$L$22),VLOOKUP(MASTER_DATA_PROCESSED!$C184,Backend!$Q$9:$T$52,3,FALSE),MASTER_DATA_NORMALIZED!Z184)</f>
        <v>0</v>
      </c>
      <c r="AA184" s="96">
        <f>IF(AND(MASTER_DATA_NORMALIZED!AA184=0,AA$22=$L$22),VLOOKUP(MASTER_DATA_PROCESSED!$C184,Backend!$Q$9:$T$52,3,FALSE),MASTER_DATA_NORMALIZED!AA184)</f>
        <v>0</v>
      </c>
      <c r="AB184" s="96">
        <f>IF(AND(MASTER_DATA_NORMALIZED!AB184=0,AB$22=$L$22),VLOOKUP(MASTER_DATA_PROCESSED!$C184,Backend!$Q$9:$T$52,3,FALSE),MASTER_DATA_NORMALIZED!AB184)</f>
        <v>199.44245540945963</v>
      </c>
      <c r="AC184" s="96">
        <f>IF(AND(MASTER_DATA_NORMALIZED!AC184=0,AC$22=$L$22),VLOOKUP(MASTER_DATA_PROCESSED!$C184,Backend!$Q$9:$T$52,3,FALSE),MASTER_DATA_NORMALIZED!AC184)</f>
        <v>0</v>
      </c>
      <c r="AD184" s="96">
        <f>IF(AND(MASTER_DATA_NORMALIZED!AD184=0,AD$22=$L$22),VLOOKUP(MASTER_DATA_PROCESSED!$C184,Backend!$Q$9:$T$52,3,FALSE),MASTER_DATA_NORMALIZED!AD184)</f>
        <v>0</v>
      </c>
      <c r="AE184" s="96">
        <f>IF(AND(MASTER_DATA_NORMALIZED!AE184=0,AE$22=$L$22),VLOOKUP(MASTER_DATA_PROCESSED!$C184,Backend!$Q$9:$T$52,3,FALSE),MASTER_DATA_NORMALIZED!AE184)</f>
        <v>0</v>
      </c>
      <c r="AF184" s="96">
        <f>IF(AND(MASTER_DATA_NORMALIZED!AF184=0,AF$22=$L$22),VLOOKUP(MASTER_DATA_PROCESSED!$C184,Backend!$Q$9:$T$52,3,FALSE),MASTER_DATA_NORMALIZED!AF184)</f>
        <v>199.44245540945963</v>
      </c>
      <c r="AG184" s="96">
        <f>IF(AND(MASTER_DATA_NORMALIZED!AG184=0,AG$22=$L$22),VLOOKUP(MASTER_DATA_PROCESSED!$C184,Backend!$Q$9:$T$52,3,FALSE),MASTER_DATA_NORMALIZED!AG184)</f>
        <v>0</v>
      </c>
      <c r="AH184" s="96">
        <f>IF(AND(MASTER_DATA_NORMALIZED!AH184=0,AH$22=$L$22),VLOOKUP(MASTER_DATA_PROCESSED!$C184,Backend!$Q$9:$T$52,3,FALSE),MASTER_DATA_NORMALIZED!AH184)</f>
        <v>0</v>
      </c>
      <c r="AI184" s="96">
        <f>IF(AND(MASTER_DATA_NORMALIZED!AI184=0,AI$22=$L$22),VLOOKUP(MASTER_DATA_PROCESSED!$C184,Backend!$Q$9:$T$52,3,FALSE),MASTER_DATA_NORMALIZED!AI184)</f>
        <v>0</v>
      </c>
      <c r="AJ184" s="96">
        <f>IF(AND(MASTER_DATA_NORMALIZED!AJ184=0,AJ$22=$L$22),VLOOKUP(MASTER_DATA_PROCESSED!$C184,Backend!$Q$9:$T$52,3,FALSE),MASTER_DATA_NORMALIZED!AJ184)</f>
        <v>199.44245540945963</v>
      </c>
      <c r="AK184" s="96">
        <f>IF(AND(MASTER_DATA_NORMALIZED!AK184=0,AK$22=$L$22),VLOOKUP(MASTER_DATA_PROCESSED!$C184,Backend!$Q$9:$T$52,3,FALSE),MASTER_DATA_NORMALIZED!AK184)</f>
        <v>0</v>
      </c>
      <c r="AL184" s="96">
        <f>IF(AND(MASTER_DATA_NORMALIZED!AL184=0,AL$22=$L$22),VLOOKUP(MASTER_DATA_PROCESSED!$C184,Backend!$Q$9:$T$52,3,FALSE),MASTER_DATA_NORMALIZED!AL184)</f>
        <v>0</v>
      </c>
      <c r="AM184" s="96">
        <f>IF(AND(MASTER_DATA_NORMALIZED!AM184=0,AM$22=$L$22),VLOOKUP(MASTER_DATA_PROCESSED!$C184,Backend!$Q$9:$T$52,3,FALSE),MASTER_DATA_NORMALIZED!AM184)</f>
        <v>0</v>
      </c>
      <c r="AN184" s="96">
        <f>IF(AND(MASTER_DATA_NORMALIZED!AN184=0,AN$22=$L$22),VLOOKUP(MASTER_DATA_PROCESSED!$C184,Backend!$Q$9:$T$52,3,FALSE),MASTER_DATA_NORMALIZED!AN184)</f>
        <v>199.44245540945963</v>
      </c>
      <c r="AO184" s="96">
        <f>IF(AND(MASTER_DATA_NORMALIZED!AO184=0,AO$22=$L$22),VLOOKUP(MASTER_DATA_PROCESSED!$C184,Backend!$Q$9:$T$52,3,FALSE),MASTER_DATA_NORMALIZED!AO184)</f>
        <v>0</v>
      </c>
      <c r="AP184" s="96">
        <f>IF(AND(MASTER_DATA_NORMALIZED!AP184=0,AP$22=$L$22),VLOOKUP(MASTER_DATA_PROCESSED!$C184,Backend!$Q$9:$T$52,3,FALSE),MASTER_DATA_NORMALIZED!AP184)</f>
        <v>0</v>
      </c>
      <c r="AQ184" s="96">
        <f>IF(AND(MASTER_DATA_NORMALIZED!AQ184=0,AQ$22=$L$22),VLOOKUP(MASTER_DATA_PROCESSED!$C184,Backend!$Q$9:$T$52,3,FALSE),MASTER_DATA_NORMALIZED!AQ184)</f>
        <v>0</v>
      </c>
      <c r="AR184" s="96">
        <f>IF(AND(MASTER_DATA_NORMALIZED!AR184=0,AR$22=$L$22),VLOOKUP(MASTER_DATA_PROCESSED!$C184,Backend!$Q$9:$T$52,3,FALSE),MASTER_DATA_NORMALIZED!AR184)</f>
        <v>199.44245540945963</v>
      </c>
      <c r="AS184" s="96">
        <f>IF(AND(MASTER_DATA_NORMALIZED!AS184=0,AS$22=$L$22),VLOOKUP(MASTER_DATA_PROCESSED!$C184,Backend!$Q$9:$T$52,3,FALSE),MASTER_DATA_NORMALIZED!AS184)</f>
        <v>0</v>
      </c>
      <c r="AT184" s="96">
        <f>IF(AND(MASTER_DATA_NORMALIZED!AT184=0,AT$22=$L$22),VLOOKUP(MASTER_DATA_PROCESSED!$C184,Backend!$Q$9:$T$52,3,FALSE),MASTER_DATA_NORMALIZED!AT184)</f>
        <v>0</v>
      </c>
      <c r="AU184" s="96">
        <f>IF(AND(MASTER_DATA_NORMALIZED!AU184=0,AU$22=$L$22),VLOOKUP(MASTER_DATA_PROCESSED!$C184,Backend!$Q$9:$T$52,3,FALSE),MASTER_DATA_NORMALIZED!AU184)</f>
        <v>0</v>
      </c>
      <c r="AV184" s="96">
        <f>IF(AND(MASTER_DATA_NORMALIZED!AV184=0,AV$22=$L$22),VLOOKUP(MASTER_DATA_PROCESSED!$C184,Backend!$Q$9:$T$52,3,FALSE),MASTER_DATA_NORMALIZED!AV184)</f>
        <v>199.44245540945963</v>
      </c>
      <c r="AW184" s="96">
        <f>IF(AND(MASTER_DATA_NORMALIZED!AW184=0,AW$22=$L$22),VLOOKUP(MASTER_DATA_PROCESSED!$C184,Backend!$Q$9:$T$52,3,FALSE),MASTER_DATA_NORMALIZED!AW184)</f>
        <v>0</v>
      </c>
      <c r="AX184" s="96">
        <f>IF(AND(MASTER_DATA_NORMALIZED!AX184=0,AX$22=$L$22),VLOOKUP(MASTER_DATA_PROCESSED!$C184,Backend!$Q$9:$T$52,3,FALSE),MASTER_DATA_NORMALIZED!AX184)</f>
        <v>0</v>
      </c>
      <c r="AY184" s="96">
        <f>IF(AND(MASTER_DATA_NORMALIZED!AY184=0,AY$22=$L$22),VLOOKUP(MASTER_DATA_PROCESSED!$C184,Backend!$Q$9:$T$52,3,FALSE),MASTER_DATA_NORMALIZED!AY184)</f>
        <v>0</v>
      </c>
      <c r="AZ184" s="96">
        <f>IF(AND(MASTER_DATA_NORMALIZED!AZ184=0,AZ$22=$L$22),VLOOKUP(MASTER_DATA_PROCESSED!$C184,Backend!$Q$9:$T$52,3,FALSE),MASTER_DATA_NORMALIZED!AZ184)</f>
        <v>199.44245540945963</v>
      </c>
      <c r="BA184" s="96">
        <f>IF(AND(MASTER_DATA_NORMALIZED!BA184=0,BA$22=$L$22),VLOOKUP(MASTER_DATA_PROCESSED!$C184,Backend!$Q$9:$T$52,3,FALSE),MASTER_DATA_NORMALIZED!BA184)</f>
        <v>0</v>
      </c>
      <c r="BB184" s="96">
        <f>IF(AND(MASTER_DATA_NORMALIZED!BB184=0,BB$22=$L$22),VLOOKUP(MASTER_DATA_PROCESSED!$C184,Backend!$Q$9:$T$52,3,FALSE),MASTER_DATA_NORMALIZED!BB184)</f>
        <v>0</v>
      </c>
      <c r="BC184" s="96">
        <f>IF(AND(MASTER_DATA_NORMALIZED!BC184=0,BC$22=$L$22),VLOOKUP(MASTER_DATA_PROCESSED!$C184,Backend!$Q$9:$T$52,3,FALSE),MASTER_DATA_NORMALIZED!BC184)</f>
        <v>0</v>
      </c>
      <c r="BD184" s="96">
        <f>IF(AND(MASTER_DATA_NORMALIZED!BD184=0,BD$22=$L$22),VLOOKUP(MASTER_DATA_PROCESSED!$C184,Backend!$Q$9:$T$52,3,FALSE),MASTER_DATA_NORMALIZED!BD184)</f>
        <v>199.44245540945963</v>
      </c>
      <c r="BE184" s="96">
        <f>IF(AND(MASTER_DATA_NORMALIZED!BE184=0,BE$22=$L$22),VLOOKUP(MASTER_DATA_PROCESSED!$C184,Backend!$Q$9:$T$52,3,FALSE),MASTER_DATA_NORMALIZED!BE184)</f>
        <v>0</v>
      </c>
      <c r="BF184" s="96">
        <f>IF(AND(MASTER_DATA_NORMALIZED!BF184=0,BF$22=$L$22),VLOOKUP(MASTER_DATA_PROCESSED!$C184,Backend!$Q$9:$T$52,3,FALSE),MASTER_DATA_NORMALIZED!BF184)</f>
        <v>0</v>
      </c>
      <c r="BG184" s="96">
        <f>IF(AND(MASTER_DATA_NORMALIZED!BG184=0,BG$22=$L$22),VLOOKUP(MASTER_DATA_PROCESSED!$C184,Backend!$Q$9:$T$52,3,FALSE),MASTER_DATA_NORMALIZED!BG184)</f>
        <v>0</v>
      </c>
      <c r="BH184" s="96">
        <f>IF(AND(MASTER_DATA_NORMALIZED!BH184=0,BH$22=$L$22),VLOOKUP(MASTER_DATA_PROCESSED!$C184,Backend!$Q$9:$T$52,3,FALSE),MASTER_DATA_NORMALIZED!BH184)</f>
        <v>199.44245540945963</v>
      </c>
      <c r="BI184" s="96">
        <f>IF(AND(MASTER_DATA_NORMALIZED!BI184=0,BI$22=$L$22),VLOOKUP(MASTER_DATA_PROCESSED!$C184,Backend!$Q$9:$T$52,3,FALSE),MASTER_DATA_NORMALIZED!BI184)</f>
        <v>0</v>
      </c>
      <c r="BJ184" s="96">
        <f>IF(AND(MASTER_DATA_NORMALIZED!BJ184=0,BJ$22=$L$22),VLOOKUP(MASTER_DATA_PROCESSED!$C184,Backend!$Q$9:$T$52,3,FALSE),MASTER_DATA_NORMALIZED!BJ184)</f>
        <v>0</v>
      </c>
      <c r="BK184" s="96">
        <f>IF(AND(MASTER_DATA_NORMALIZED!BK184=0,BK$22=$L$22),VLOOKUP(MASTER_DATA_PROCESSED!$C184,Backend!$Q$9:$T$52,3,FALSE),MASTER_DATA_NORMALIZED!BK184)</f>
        <v>0</v>
      </c>
      <c r="BL184" s="96">
        <f>IF(AND(MASTER_DATA_NORMALIZED!BL184=0,BL$22=$L$22),VLOOKUP(MASTER_DATA_PROCESSED!$C184,Backend!$Q$9:$T$52,3,FALSE),MASTER_DATA_NORMALIZED!BL184)</f>
        <v>199.44245540945963</v>
      </c>
      <c r="BM184" s="96">
        <f>IF(AND(MASTER_DATA_NORMALIZED!BM184=0,BM$22=$L$22),VLOOKUP(MASTER_DATA_PROCESSED!$C184,Backend!$Q$9:$T$52,3,FALSE),MASTER_DATA_NORMALIZED!BM184)</f>
        <v>0</v>
      </c>
      <c r="BN184" s="96">
        <f>IF(AND(MASTER_DATA_NORMALIZED!BN184=0,BN$22=$L$22),VLOOKUP(MASTER_DATA_PROCESSED!$C184,Backend!$Q$9:$T$52,3,FALSE),MASTER_DATA_NORMALIZED!BN184)</f>
        <v>0</v>
      </c>
      <c r="BO184" s="96">
        <f>IF(AND(MASTER_DATA_NORMALIZED!BO184=0,BO$22=$L$22),VLOOKUP(MASTER_DATA_PROCESSED!$C184,Backend!$Q$9:$T$52,3,FALSE),MASTER_DATA_NORMALIZED!BO184)</f>
        <v>0</v>
      </c>
      <c r="BP184" s="96">
        <f>IF(AND(MASTER_DATA_NORMALIZED!BP184=0,BP$22=$L$22),VLOOKUP(MASTER_DATA_PROCESSED!$C184,Backend!$Q$9:$T$52,3,FALSE),MASTER_DATA_NORMALIZED!BP184)</f>
        <v>199.44245540945963</v>
      </c>
      <c r="BQ184" s="96">
        <f>IF(AND(MASTER_DATA_NORMALIZED!BQ184=0,BQ$22=$L$22),VLOOKUP(MASTER_DATA_PROCESSED!$C184,Backend!$Q$9:$T$52,3,FALSE),MASTER_DATA_NORMALIZED!BQ184)</f>
        <v>0</v>
      </c>
      <c r="BR184" s="96">
        <f>IF(AND(MASTER_DATA_NORMALIZED!BR184=0,BR$22=$L$22),VLOOKUP(MASTER_DATA_PROCESSED!$C184,Backend!$Q$9:$T$52,3,FALSE),MASTER_DATA_NORMALIZED!BR184)</f>
        <v>0</v>
      </c>
      <c r="BS184" s="96">
        <f>IF(AND(MASTER_DATA_NORMALIZED!BS184=0,BS$22=$L$22),VLOOKUP(MASTER_DATA_PROCESSED!$C184,Backend!$Q$9:$T$52,3,FALSE),MASTER_DATA_NORMALIZED!BS184)</f>
        <v>0</v>
      </c>
      <c r="BT184" s="96">
        <f>IF(AND(MASTER_DATA_NORMALIZED!BT184=0,BT$22=$L$22),VLOOKUP(MASTER_DATA_PROCESSED!$C184,Backend!$Q$9:$T$52,3,FALSE),MASTER_DATA_NORMALIZED!BT184)</f>
        <v>199.44245540945963</v>
      </c>
      <c r="BU184" s="96">
        <f>IF(AND(MASTER_DATA_NORMALIZED!BU184=0,BU$22=$L$22),VLOOKUP(MASTER_DATA_PROCESSED!$C184,Backend!$Q$9:$T$52,3,FALSE),MASTER_DATA_NORMALIZED!BU184)</f>
        <v>0</v>
      </c>
      <c r="BV184" s="96">
        <f>IF(AND(MASTER_DATA_NORMALIZED!BV184=0,BV$22=$L$22),VLOOKUP(MASTER_DATA_PROCESSED!$C184,Backend!$Q$9:$T$52,3,FALSE),MASTER_DATA_NORMALIZED!BV184)</f>
        <v>0</v>
      </c>
      <c r="BW184" s="96">
        <f>IF(AND(MASTER_DATA_NORMALIZED!BW184=0,BW$22=$L$22),VLOOKUP(MASTER_DATA_PROCESSED!$C184,Backend!$Q$9:$T$52,3,FALSE),MASTER_DATA_NORMALIZED!BW184)</f>
        <v>0</v>
      </c>
      <c r="BX184" s="96">
        <f>IF(AND(MASTER_DATA_NORMALIZED!BX184=0,BX$22=$L$22),VLOOKUP(MASTER_DATA_PROCESSED!$C184,Backend!$Q$9:$T$52,3,FALSE),MASTER_DATA_NORMALIZED!BX184)</f>
        <v>199.44245540945963</v>
      </c>
      <c r="BY184" s="96">
        <f>IF(AND(MASTER_DATA_NORMALIZED!BY184=0,BY$22=$L$22),VLOOKUP(MASTER_DATA_PROCESSED!$C184,Backend!$Q$9:$T$52,3,FALSE),MASTER_DATA_NORMALIZED!BY184)</f>
        <v>0</v>
      </c>
      <c r="BZ184" s="96">
        <f>IF(AND(MASTER_DATA_NORMALIZED!BZ184=0,BZ$22=$L$22),VLOOKUP(MASTER_DATA_PROCESSED!$C184,Backend!$Q$9:$T$52,3,FALSE),MASTER_DATA_NORMALIZED!BZ184)</f>
        <v>0</v>
      </c>
      <c r="CA184" s="96">
        <f>IF(AND(MASTER_DATA_NORMALIZED!CA184=0,CA$22=$L$22),VLOOKUP(MASTER_DATA_PROCESSED!$C184,Backend!$Q$9:$T$52,3,FALSE),MASTER_DATA_NORMALIZED!CA184)</f>
        <v>0</v>
      </c>
      <c r="CB184" s="96">
        <f>IF(AND(MASTER_DATA_NORMALIZED!CB184=0,CB$22=$L$22),VLOOKUP(MASTER_DATA_PROCESSED!$C184,Backend!$Q$9:$T$52,3,FALSE),MASTER_DATA_NORMALIZED!CB184)</f>
        <v>199.44245540945963</v>
      </c>
      <c r="CC184" s="96">
        <f>IF(AND(MASTER_DATA_NORMALIZED!CC184=0,CC$22=$L$22),VLOOKUP(MASTER_DATA_PROCESSED!$C184,Backend!$Q$9:$T$52,3,FALSE),MASTER_DATA_NORMALIZED!CC184)</f>
        <v>0</v>
      </c>
      <c r="CD184" s="96">
        <f>IF(AND(MASTER_DATA_NORMALIZED!CD184=0,CD$22=$L$22),VLOOKUP(MASTER_DATA_PROCESSED!$C184,Backend!$Q$9:$T$52,3,FALSE),MASTER_DATA_NORMALIZED!CD184)</f>
        <v>0</v>
      </c>
      <c r="CE184" s="96">
        <f>IF(AND(MASTER_DATA_NORMALIZED!CE184=0,CE$22=$L$22),VLOOKUP(MASTER_DATA_PROCESSED!$C184,Backend!$Q$9:$T$52,3,FALSE),MASTER_DATA_NORMALIZED!CE184)</f>
        <v>0</v>
      </c>
      <c r="CF184" s="96">
        <f>IF(AND(MASTER_DATA_NORMALIZED!CF184=0,CF$22=$L$22),VLOOKUP(MASTER_DATA_PROCESSED!$C184,Backend!$Q$9:$T$52,3,FALSE),MASTER_DATA_NORMALIZED!CF184)</f>
        <v>199.44245540945963</v>
      </c>
      <c r="CG184" s="96">
        <f>IF(AND(MASTER_DATA_NORMALIZED!CG184=0,CG$22=$L$22),VLOOKUP(MASTER_DATA_PROCESSED!$C184,Backend!$Q$9:$T$52,3,FALSE),MASTER_DATA_NORMALIZED!CG184)</f>
        <v>0</v>
      </c>
      <c r="CH184" s="96">
        <f>IF(AND(MASTER_DATA_NORMALIZED!CH184=0,CH$22=$L$22),VLOOKUP(MASTER_DATA_PROCESSED!$C184,Backend!$Q$9:$T$52,3,FALSE),MASTER_DATA_NORMALIZED!CH184)</f>
        <v>0</v>
      </c>
      <c r="CI184" s="96">
        <f>IF(AND(MASTER_DATA_NORMALIZED!CI184=0,CI$22=$L$22),VLOOKUP(MASTER_DATA_PROCESSED!$C184,Backend!$Q$9:$T$52,3,FALSE),MASTER_DATA_NORMALIZED!CI184)</f>
        <v>0</v>
      </c>
      <c r="CJ184" s="96">
        <f>IF(AND(MASTER_DATA_NORMALIZED!CJ184=0,CJ$22=$L$22),VLOOKUP(MASTER_DATA_PROCESSED!$C184,Backend!$Q$9:$T$52,3,FALSE),MASTER_DATA_NORMALIZED!CJ184)</f>
        <v>199.44245540945963</v>
      </c>
      <c r="CK184" s="96">
        <f>IF(AND(MASTER_DATA_NORMALIZED!CK184=0,CK$22=$L$22),VLOOKUP(MASTER_DATA_PROCESSED!$C184,Backend!$Q$9:$T$52,3,FALSE),MASTER_DATA_NORMALIZED!CK184)</f>
        <v>0</v>
      </c>
      <c r="CL184" s="96">
        <f>IF(AND(MASTER_DATA_NORMALIZED!CL184=0,CL$22=$L$22),VLOOKUP(MASTER_DATA_PROCESSED!$C184,Backend!$Q$9:$T$52,3,FALSE),MASTER_DATA_NORMALIZED!CL184)</f>
        <v>0</v>
      </c>
      <c r="CM184" s="96">
        <f>IF(AND(MASTER_DATA_NORMALIZED!CM184=0,CM$22=$L$22),VLOOKUP(MASTER_DATA_PROCESSED!$C184,Backend!$Q$9:$T$52,3,FALSE),MASTER_DATA_NORMALIZED!CM184)</f>
        <v>0</v>
      </c>
      <c r="CN184" s="96">
        <f>IF(AND(MASTER_DATA_NORMALIZED!CN184=0,CN$22=$L$22),VLOOKUP(MASTER_DATA_PROCESSED!$C184,Backend!$Q$9:$T$52,3,FALSE),MASTER_DATA_NORMALIZED!CN184)</f>
        <v>199.44245540945963</v>
      </c>
      <c r="CO184" s="96">
        <f>IF(AND(MASTER_DATA_NORMALIZED!CO184=0,CO$22=$L$22),VLOOKUP(MASTER_DATA_PROCESSED!$C184,Backend!$Q$9:$T$52,3,FALSE),MASTER_DATA_NORMALIZED!CO184)</f>
        <v>0</v>
      </c>
      <c r="CP184" s="96">
        <f>IF(AND(MASTER_DATA_NORMALIZED!CP184=0,CP$22=$L$22),VLOOKUP(MASTER_DATA_PROCESSED!$C184,Backend!$Q$9:$T$52,3,FALSE),MASTER_DATA_NORMALIZED!CP184)</f>
        <v>0</v>
      </c>
      <c r="CQ184" s="96">
        <f>IF(AND(MASTER_DATA_NORMALIZED!CQ184=0,CQ$22=$L$22),VLOOKUP(MASTER_DATA_PROCESSED!$C184,Backend!$Q$9:$T$52,3,FALSE),MASTER_DATA_NORMALIZED!CQ184)</f>
        <v>0</v>
      </c>
      <c r="CR184" s="96">
        <f>IF(AND(MASTER_DATA_NORMALIZED!CR184=0,CR$22=$L$22),VLOOKUP(MASTER_DATA_PROCESSED!$C184,Backend!$Q$9:$T$52,3,FALSE),MASTER_DATA_NORMALIZED!CR184)</f>
        <v>199.44245540945963</v>
      </c>
      <c r="CS184" s="96">
        <f>IF(AND(MASTER_DATA_NORMALIZED!CS184=0,CS$22=$L$22),VLOOKUP(MASTER_DATA_PROCESSED!$C184,Backend!$Q$9:$T$52,3,FALSE),MASTER_DATA_NORMALIZED!CS184)</f>
        <v>0</v>
      </c>
      <c r="CT184" s="96">
        <f>IF(AND(MASTER_DATA_NORMALIZED!CT184=0,CT$22=$L$22),VLOOKUP(MASTER_DATA_PROCESSED!$C184,Backend!$Q$9:$T$52,3,FALSE),MASTER_DATA_NORMALIZED!CT184)</f>
        <v>0</v>
      </c>
      <c r="CU184" s="96">
        <f>IF(AND(MASTER_DATA_NORMALIZED!CU184=0,CU$22=$L$22),VLOOKUP(MASTER_DATA_PROCESSED!$C184,Backend!$Q$9:$T$52,3,FALSE),MASTER_DATA_NORMALIZED!CU184)</f>
        <v>0</v>
      </c>
      <c r="CV184" s="96">
        <f>IF(AND(MASTER_DATA_NORMALIZED!CV184=0,CV$22=$L$22),VLOOKUP(MASTER_DATA_PROCESSED!$C184,Backend!$Q$9:$T$52,3,FALSE),MASTER_DATA_NORMALIZED!CV184)</f>
        <v>199.44245540945963</v>
      </c>
      <c r="CW184" s="96">
        <f>IF(AND(MASTER_DATA_NORMALIZED!CW184=0,CW$22=$L$22),VLOOKUP(MASTER_DATA_PROCESSED!$C184,Backend!$Q$9:$T$52,3,FALSE),MASTER_DATA_NORMALIZED!CW184)</f>
        <v>0</v>
      </c>
      <c r="CX184" s="96">
        <f>IF(AND(MASTER_DATA_NORMALIZED!CX184=0,CX$22=$L$22),VLOOKUP(MASTER_DATA_PROCESSED!$C184,Backend!$Q$9:$T$52,3,FALSE),MASTER_DATA_NORMALIZED!CX184)</f>
        <v>0</v>
      </c>
      <c r="CY184" s="96">
        <f>IF(AND(MASTER_DATA_NORMALIZED!CY184=0,CY$22=$L$22),VLOOKUP(MASTER_DATA_PROCESSED!$C184,Backend!$Q$9:$T$52,3,FALSE),MASTER_DATA_NORMALIZED!CY184)</f>
        <v>0</v>
      </c>
      <c r="CZ184" s="96">
        <f>IF(AND(MASTER_DATA_NORMALIZED!CZ184=0,CZ$22=$L$22),VLOOKUP(MASTER_DATA_PROCESSED!$C184,Backend!$Q$9:$T$52,3,FALSE),MASTER_DATA_NORMALIZED!CZ184)</f>
        <v>199.44245540945963</v>
      </c>
      <c r="DA184" s="96" t="e">
        <f>IF(AND(MASTER_DATA_NORMALIZED!DA184=0,DA$22=$L$22),VLOOKUP(MASTER_DATA_PROCESSED!$C184,Backend!$Q$9:$T$52,3,FALSE),MASTER_DATA_NORMALIZED!DA184)</f>
        <v>#DIV/0!</v>
      </c>
      <c r="DB184" s="96" t="e">
        <f>IF(AND(MASTER_DATA_NORMALIZED!DB184=0,DB$22=$L$22),VLOOKUP(MASTER_DATA_PROCESSED!$C184,Backend!$Q$9:$T$52,3,FALSE),MASTER_DATA_NORMALIZED!DB184)</f>
        <v>#DIV/0!</v>
      </c>
      <c r="DC184" s="96" t="e">
        <f>IF(AND(MASTER_DATA_NORMALIZED!DC184=0,DC$22=$L$22),VLOOKUP(MASTER_DATA_PROCESSED!$C184,Backend!$Q$9:$T$52,3,FALSE),MASTER_DATA_NORMALIZED!DC184)</f>
        <v>#DIV/0!</v>
      </c>
      <c r="DD184" s="96" t="e">
        <f>IF(AND(MASTER_DATA_NORMALIZED!DD184=0,DD$22=$L$22),VLOOKUP(MASTER_DATA_PROCESSED!$C184,Backend!$Q$9:$T$52,3,FALSE),MASTER_DATA_NORMALIZED!DD184)</f>
        <v>#N/A</v>
      </c>
      <c r="DE184" s="96">
        <f>IF(AND(MASTER_DATA_NORMALIZED!DE184=0,DE$22=$L$22),VLOOKUP(MASTER_DATA_PROCESSED!$C184,Backend!$Q$9:$T$52,3,FALSE),MASTER_DATA_NORMALIZED!DE184)</f>
        <v>0</v>
      </c>
      <c r="DF184" s="96">
        <f>IF(AND(MASTER_DATA_NORMALIZED!DF184=0,DF$22=$L$22),VLOOKUP(MASTER_DATA_PROCESSED!$C184,Backend!$Q$9:$T$52,3,FALSE),MASTER_DATA_NORMALIZED!DF184)</f>
        <v>0</v>
      </c>
      <c r="DG184" s="96">
        <f>IF(AND(MASTER_DATA_NORMALIZED!DG184=0,DG$22=$L$22),VLOOKUP(MASTER_DATA_PROCESSED!$C184,Backend!$Q$9:$T$52,3,FALSE),MASTER_DATA_NORMALIZED!DG184)</f>
        <v>0</v>
      </c>
      <c r="DH184" s="96">
        <f>IF(AND(MASTER_DATA_NORMALIZED!DH184=0,DH$22=$L$22),VLOOKUP(MASTER_DATA_PROCESSED!$C184,Backend!$Q$9:$T$52,3,FALSE),MASTER_DATA_NORMALIZED!DH184)</f>
        <v>207.06481540049282</v>
      </c>
      <c r="DI184" s="96">
        <f>IF(AND(MASTER_DATA_NORMALIZED!DI184=0,DI$22=$L$22),VLOOKUP(MASTER_DATA_PROCESSED!$C184,Backend!$Q$9:$T$52,3,FALSE),MASTER_DATA_NORMALIZED!DI184)</f>
        <v>0</v>
      </c>
      <c r="DJ184" s="96">
        <f>IF(AND(MASTER_DATA_NORMALIZED!DJ184=0,DJ$22=$L$22),VLOOKUP(MASTER_DATA_PROCESSED!$C184,Backend!$Q$9:$T$52,3,FALSE),MASTER_DATA_NORMALIZED!DJ184)</f>
        <v>0</v>
      </c>
      <c r="DK184" s="96">
        <f>IF(AND(MASTER_DATA_NORMALIZED!DK184=0,DK$22=$L$22),VLOOKUP(MASTER_DATA_PROCESSED!$C184,Backend!$Q$9:$T$52,3,FALSE),MASTER_DATA_NORMALIZED!DK184)</f>
        <v>0</v>
      </c>
      <c r="DL184" s="96">
        <f>IF(AND(MASTER_DATA_NORMALIZED!DL184=0,DL$22=$L$22),VLOOKUP(MASTER_DATA_PROCESSED!$C184,Backend!$Q$9:$T$52,3,FALSE),MASTER_DATA_NORMALIZED!DL184)</f>
        <v>199.90344908861442</v>
      </c>
      <c r="DM184" s="96">
        <f>IF(AND(MASTER_DATA_NORMALIZED!DM184=0,DM$22=$L$22),VLOOKUP(MASTER_DATA_PROCESSED!$C184,Backend!$Q$9:$T$52,3,FALSE),MASTER_DATA_NORMALIZED!DM184)</f>
        <v>0</v>
      </c>
      <c r="DN184" s="96">
        <f>IF(AND(MASTER_DATA_NORMALIZED!DN184=0,DN$22=$L$22),VLOOKUP(MASTER_DATA_PROCESSED!$C184,Backend!$Q$9:$T$52,3,FALSE),MASTER_DATA_NORMALIZED!DN184)</f>
        <v>0</v>
      </c>
      <c r="DO184" s="96">
        <f>IF(AND(MASTER_DATA_NORMALIZED!DO184=0,DO$22=$L$22),VLOOKUP(MASTER_DATA_PROCESSED!$C184,Backend!$Q$9:$T$52,3,FALSE),MASTER_DATA_NORMALIZED!DO184)</f>
        <v>0</v>
      </c>
      <c r="DP184" s="96">
        <f>IF(AND(MASTER_DATA_NORMALIZED!DP184=0,DP$22=$L$22),VLOOKUP(MASTER_DATA_PROCESSED!$C184,Backend!$Q$9:$T$52,3,FALSE),MASTER_DATA_NORMALIZED!DP184)</f>
        <v>195.43221436197317</v>
      </c>
      <c r="DQ184" s="96">
        <f>IF(AND(MASTER_DATA_NORMALIZED!DQ184=0,DQ$22=$L$22),VLOOKUP(MASTER_DATA_PROCESSED!$C184,Backend!$Q$9:$T$52,3,FALSE),MASTER_DATA_NORMALIZED!DQ184)</f>
        <v>0</v>
      </c>
      <c r="DR184" s="96">
        <f>IF(AND(MASTER_DATA_NORMALIZED!DR184=0,DR$22=$L$22),VLOOKUP(MASTER_DATA_PROCESSED!$C184,Backend!$Q$9:$T$52,3,FALSE),MASTER_DATA_NORMALIZED!DR184)</f>
        <v>0</v>
      </c>
      <c r="DS184" s="96">
        <f>IF(AND(MASTER_DATA_NORMALIZED!DS184=0,DS$22=$L$22),VLOOKUP(MASTER_DATA_PROCESSED!$C184,Backend!$Q$9:$T$52,3,FALSE),MASTER_DATA_NORMALIZED!DS184)</f>
        <v>0</v>
      </c>
      <c r="DT184" s="96">
        <f>IF(AND(MASTER_DATA_NORMALIZED!DT184=0,DT$22=$L$22),VLOOKUP(MASTER_DATA_PROCESSED!$C184,Backend!$Q$9:$T$52,3,FALSE),MASTER_DATA_NORMALIZED!DT184)</f>
        <v>195.13383952269169</v>
      </c>
      <c r="DU184" s="96">
        <f>IF(AND(MASTER_DATA_NORMALIZED!DU184=0,DU$22=$L$22),VLOOKUP(MASTER_DATA_PROCESSED!$C184,Backend!$Q$9:$T$52,3,FALSE),MASTER_DATA_NORMALIZED!DU184)</f>
        <v>0</v>
      </c>
      <c r="DV184" s="96">
        <f>IF(AND(MASTER_DATA_NORMALIZED!DV184=0,DV$22=$L$22),VLOOKUP(MASTER_DATA_PROCESSED!$C184,Backend!$Q$9:$T$52,3,FALSE),MASTER_DATA_NORMALIZED!DV184)</f>
        <v>0</v>
      </c>
      <c r="DW184" s="96">
        <f>IF(AND(MASTER_DATA_NORMALIZED!DW184=0,DW$22=$L$22),VLOOKUP(MASTER_DATA_PROCESSED!$C184,Backend!$Q$9:$T$52,3,FALSE),MASTER_DATA_NORMALIZED!DW184)</f>
        <v>0</v>
      </c>
      <c r="DX184" s="96">
        <f>IF(AND(MASTER_DATA_NORMALIZED!DX184=0,DX$22=$L$22),VLOOKUP(MASTER_DATA_PROCESSED!$C184,Backend!$Q$9:$T$52,3,FALSE),MASTER_DATA_NORMALIZED!DX184)</f>
        <v>198.42443515553734</v>
      </c>
      <c r="DY184" s="96">
        <f>IF(AND(MASTER_DATA_NORMALIZED!DY184=0,DY$22=$L$22),VLOOKUP(MASTER_DATA_PROCESSED!$C184,Backend!$Q$9:$T$52,3,FALSE),MASTER_DATA_NORMALIZED!DY184)</f>
        <v>0</v>
      </c>
      <c r="DZ184" s="96">
        <f>IF(AND(MASTER_DATA_NORMALIZED!DZ184=0,DZ$22=$L$22),VLOOKUP(MASTER_DATA_PROCESSED!$C184,Backend!$Q$9:$T$52,3,FALSE),MASTER_DATA_NORMALIZED!DZ184)</f>
        <v>0</v>
      </c>
      <c r="EA184" s="96">
        <f>IF(AND(MASTER_DATA_NORMALIZED!EA184=0,EA$22=$L$22),VLOOKUP(MASTER_DATA_PROCESSED!$C184,Backend!$Q$9:$T$52,3,FALSE),MASTER_DATA_NORMALIZED!EA184)</f>
        <v>0</v>
      </c>
      <c r="EB184" s="96">
        <f>IF(AND(MASTER_DATA_NORMALIZED!EB184=0,EB$22=$L$22),VLOOKUP(MASTER_DATA_PROCESSED!$C184,Backend!$Q$9:$T$52,3,FALSE),MASTER_DATA_NORMALIZED!EB184)</f>
        <v>200.69597892744821</v>
      </c>
      <c r="EC184" s="96" t="e">
        <f>IF(AND(MASTER_DATA_NORMALIZED!EC184=0,EC$22=$L$22),VLOOKUP(MASTER_DATA_PROCESSED!$C184,Backend!$Q$9:$T$52,3,FALSE),MASTER_DATA_NORMALIZED!EC184)</f>
        <v>#DIV/0!</v>
      </c>
      <c r="ED184" s="96" t="e">
        <f>IF(AND(MASTER_DATA_NORMALIZED!ED184=0,ED$22=$L$22),VLOOKUP(MASTER_DATA_PROCESSED!$C184,Backend!$Q$9:$T$52,3,FALSE),MASTER_DATA_NORMALIZED!ED184)</f>
        <v>#DIV/0!</v>
      </c>
      <c r="EE184" s="96" t="e">
        <f>IF(AND(MASTER_DATA_NORMALIZED!EE184=0,EE$22=$L$22),VLOOKUP(MASTER_DATA_PROCESSED!$C184,Backend!$Q$9:$T$52,3,FALSE),MASTER_DATA_NORMALIZED!EE184)</f>
        <v>#DIV/0!</v>
      </c>
      <c r="EF184" s="96" t="e">
        <f>IF(AND(MASTER_DATA_NORMALIZED!EF184=0,EF$22=$L$22),VLOOKUP(MASTER_DATA_PROCESSED!$C184,Backend!$Q$9:$T$52,3,FALSE),MASTER_DATA_NORMALIZED!EF184)</f>
        <v>#VALUE!</v>
      </c>
      <c r="EG184" s="96">
        <f>IF(AND(MASTER_DATA_NORMALIZED!EG184=0,EG$22=$L$22),VLOOKUP(MASTER_DATA_PROCESSED!$C184,Backend!$Q$9:$T$52,3,FALSE),MASTER_DATA_NORMALIZED!EG184)</f>
        <v>0</v>
      </c>
      <c r="EH184" s="96">
        <f>IF(AND(MASTER_DATA_NORMALIZED!EH184=0,EH$22=$L$22),VLOOKUP(MASTER_DATA_PROCESSED!$C184,Backend!$Q$9:$T$52,3,FALSE),MASTER_DATA_NORMALIZED!EH184)</f>
        <v>0</v>
      </c>
      <c r="EI184" s="96">
        <f>IF(AND(MASTER_DATA_NORMALIZED!EI184=0,EI$22=$L$22),VLOOKUP(MASTER_DATA_PROCESSED!$C184,Backend!$Q$9:$T$52,3,FALSE),MASTER_DATA_NORMALIZED!EI184)</f>
        <v>0</v>
      </c>
      <c r="EJ184" s="96">
        <f>IF(AND(MASTER_DATA_NORMALIZED!EJ184=0,EJ$22=$L$22),VLOOKUP(MASTER_DATA_PROCESSED!$C184,Backend!$Q$9:$T$52,3,FALSE),MASTER_DATA_NORMALIZED!EJ184)</f>
        <v>199.44245540945963</v>
      </c>
      <c r="EK184" s="96">
        <f>IF(AND(MASTER_DATA_NORMALIZED!EK184=0,EK$22=$L$22),VLOOKUP(MASTER_DATA_PROCESSED!$C184,Backend!$Q$9:$T$52,3,FALSE),MASTER_DATA_NORMALIZED!EK184)</f>
        <v>0</v>
      </c>
      <c r="EL184" s="96">
        <f>IF(AND(MASTER_DATA_NORMALIZED!EL184=0,EL$22=$L$22),VLOOKUP(MASTER_DATA_PROCESSED!$C184,Backend!$Q$9:$T$52,3,FALSE),MASTER_DATA_NORMALIZED!EL184)</f>
        <v>0</v>
      </c>
      <c r="EM184" s="96">
        <f>IF(AND(MASTER_DATA_NORMALIZED!EM184=0,EM$22=$L$22),VLOOKUP(MASTER_DATA_PROCESSED!$C184,Backend!$Q$9:$T$52,3,FALSE),MASTER_DATA_NORMALIZED!EM184)</f>
        <v>0</v>
      </c>
      <c r="EN184" s="96">
        <f>IF(AND(MASTER_DATA_NORMALIZED!EN184=0,EN$22=$L$22),VLOOKUP(MASTER_DATA_PROCESSED!$C184,Backend!$Q$9:$T$52,3,FALSE),MASTER_DATA_NORMALIZED!EN184)</f>
        <v>199.44245540945963</v>
      </c>
      <c r="EO184" s="96">
        <f>IF(AND(MASTER_DATA_NORMALIZED!EO184=0,EO$22=$L$22),VLOOKUP(MASTER_DATA_PROCESSED!$C184,Backend!$Q$9:$T$52,3,FALSE),MASTER_DATA_NORMALIZED!EO184)</f>
        <v>0</v>
      </c>
      <c r="EP184" s="96">
        <f>IF(AND(MASTER_DATA_NORMALIZED!EP184=0,EP$22=$L$22),VLOOKUP(MASTER_DATA_PROCESSED!$C184,Backend!$Q$9:$T$52,3,FALSE),MASTER_DATA_NORMALIZED!EP184)</f>
        <v>0</v>
      </c>
      <c r="EQ184" s="96">
        <f>IF(AND(MASTER_DATA_NORMALIZED!EQ184=0,EQ$22=$L$22),VLOOKUP(MASTER_DATA_PROCESSED!$C184,Backend!$Q$9:$T$52,3,FALSE),MASTER_DATA_NORMALIZED!EQ184)</f>
        <v>0</v>
      </c>
      <c r="ER184" s="96">
        <f>IF(AND(MASTER_DATA_NORMALIZED!ER184=0,ER$22=$L$22),VLOOKUP(MASTER_DATA_PROCESSED!$C184,Backend!$Q$9:$T$52,3,FALSE),MASTER_DATA_NORMALIZED!ER184)</f>
        <v>199.44245540945963</v>
      </c>
      <c r="ES184" s="96">
        <f>IF(AND(MASTER_DATA_NORMALIZED!ES184=0,ES$22=$L$22),VLOOKUP(MASTER_DATA_PROCESSED!$C184,Backend!$Q$9:$T$52,3,FALSE),MASTER_DATA_NORMALIZED!ES184)</f>
        <v>0</v>
      </c>
      <c r="ET184" s="96">
        <f>IF(AND(MASTER_DATA_NORMALIZED!ET184=0,ET$22=$L$22),VLOOKUP(MASTER_DATA_PROCESSED!$C184,Backend!$Q$9:$T$52,3,FALSE),MASTER_DATA_NORMALIZED!ET184)</f>
        <v>0</v>
      </c>
      <c r="EU184" s="96">
        <f>IF(AND(MASTER_DATA_NORMALIZED!EU184=0,EU$22=$L$22),VLOOKUP(MASTER_DATA_PROCESSED!$C184,Backend!$Q$9:$T$52,3,FALSE),MASTER_DATA_NORMALIZED!EU184)</f>
        <v>0</v>
      </c>
      <c r="EV184" s="96">
        <f>IF(AND(MASTER_DATA_NORMALIZED!EV184=0,EV$22=$L$22),VLOOKUP(MASTER_DATA_PROCESSED!$C184,Backend!$Q$9:$T$52,3,FALSE),MASTER_DATA_NORMALIZED!EV184)</f>
        <v>199.44245540945963</v>
      </c>
      <c r="EW184" s="96">
        <f>IF(AND(MASTER_DATA_NORMALIZED!EW184=0,EW$22=$L$22),VLOOKUP(MASTER_DATA_PROCESSED!$C184,Backend!$Q$9:$T$52,3,FALSE),MASTER_DATA_NORMALIZED!EW184)</f>
        <v>0</v>
      </c>
      <c r="EX184" s="96">
        <f>IF(AND(MASTER_DATA_NORMALIZED!EX184=0,EX$22=$L$22),VLOOKUP(MASTER_DATA_PROCESSED!$C184,Backend!$Q$9:$T$52,3,FALSE),MASTER_DATA_NORMALIZED!EX184)</f>
        <v>0</v>
      </c>
      <c r="EY184" s="96">
        <f>IF(AND(MASTER_DATA_NORMALIZED!EY184=0,EY$22=$L$22),VLOOKUP(MASTER_DATA_PROCESSED!$C184,Backend!$Q$9:$T$52,3,FALSE),MASTER_DATA_NORMALIZED!EY184)</f>
        <v>0</v>
      </c>
      <c r="EZ184" s="96">
        <f>IF(AND(MASTER_DATA_NORMALIZED!EZ184=0,EZ$22=$L$22),VLOOKUP(MASTER_DATA_PROCESSED!$C184,Backend!$Q$9:$T$52,3,FALSE),MASTER_DATA_NORMALIZED!EZ184)</f>
        <v>199.44245540945963</v>
      </c>
      <c r="FA184" s="96">
        <f>IF(AND(MASTER_DATA_NORMALIZED!FA184=0,FA$22=$L$22),VLOOKUP(MASTER_DATA_PROCESSED!$C184,Backend!$Q$9:$T$52,3,FALSE),MASTER_DATA_NORMALIZED!FA184)</f>
        <v>0</v>
      </c>
      <c r="FB184" s="96">
        <f>IF(AND(MASTER_DATA_NORMALIZED!FB184=0,FB$22=$L$22),VLOOKUP(MASTER_DATA_PROCESSED!$C184,Backend!$Q$9:$T$52,3,FALSE),MASTER_DATA_NORMALIZED!FB184)</f>
        <v>0</v>
      </c>
      <c r="FC184" s="96">
        <f>IF(AND(MASTER_DATA_NORMALIZED!FC184=0,FC$22=$L$22),VLOOKUP(MASTER_DATA_PROCESSED!$C184,Backend!$Q$9:$T$52,3,FALSE),MASTER_DATA_NORMALIZED!FC184)</f>
        <v>0</v>
      </c>
      <c r="FD184" s="96">
        <f>IF(AND(MASTER_DATA_NORMALIZED!FD184=0,FD$22=$L$22),VLOOKUP(MASTER_DATA_PROCESSED!$C184,Backend!$Q$9:$T$52,3,FALSE),MASTER_DATA_NORMALIZED!FD184)</f>
        <v>199.44245540945963</v>
      </c>
      <c r="FE184" s="96">
        <f>IF(AND(MASTER_DATA_NORMALIZED!FE184=0,FE$22=$L$22),VLOOKUP(MASTER_DATA_PROCESSED!$C184,Backend!$Q$9:$T$52,3,FALSE),MASTER_DATA_NORMALIZED!FE184)</f>
        <v>0</v>
      </c>
      <c r="FF184" s="96">
        <f>IF(AND(MASTER_DATA_NORMALIZED!FF184=0,FF$22=$L$22),VLOOKUP(MASTER_DATA_PROCESSED!$C184,Backend!$Q$9:$T$52,3,FALSE),MASTER_DATA_NORMALIZED!FF184)</f>
        <v>0</v>
      </c>
      <c r="FG184" s="96">
        <f>IF(AND(MASTER_DATA_NORMALIZED!FG184=0,FG$22=$L$22),VLOOKUP(MASTER_DATA_PROCESSED!$C184,Backend!$Q$9:$T$52,3,FALSE),MASTER_DATA_NORMALIZED!FG184)</f>
        <v>0</v>
      </c>
      <c r="FH184" s="96">
        <f>IF(AND(MASTER_DATA_NORMALIZED!FH184=0,FH$22=$L$22),VLOOKUP(MASTER_DATA_PROCESSED!$C184,Backend!$Q$9:$T$52,3,FALSE),MASTER_DATA_NORMALIZED!FH184)</f>
        <v>199.44245540945963</v>
      </c>
      <c r="FI184" s="96">
        <f>IF(AND(MASTER_DATA_NORMALIZED!FI184=0,FI$22=$L$22),VLOOKUP(MASTER_DATA_PROCESSED!$C184,Backend!$Q$9:$T$52,3,FALSE),MASTER_DATA_NORMALIZED!FI184)</f>
        <v>0</v>
      </c>
      <c r="FJ184" s="96">
        <f>IF(AND(MASTER_DATA_NORMALIZED!FJ184=0,FJ$22=$L$22),VLOOKUP(MASTER_DATA_PROCESSED!$C184,Backend!$Q$9:$T$52,3,FALSE),MASTER_DATA_NORMALIZED!FJ184)</f>
        <v>0</v>
      </c>
      <c r="FK184" s="96">
        <f>IF(AND(MASTER_DATA_NORMALIZED!FK184=0,FK$22=$L$22),VLOOKUP(MASTER_DATA_PROCESSED!$C184,Backend!$Q$9:$T$52,3,FALSE),MASTER_DATA_NORMALIZED!FK184)</f>
        <v>0</v>
      </c>
      <c r="FL184" s="96">
        <f>IF(AND(MASTER_DATA_NORMALIZED!FL184=0,FL$22=$L$22),VLOOKUP(MASTER_DATA_PROCESSED!$C184,Backend!$Q$9:$T$52,3,FALSE),MASTER_DATA_NORMALIZED!FL184)</f>
        <v>199.44245540945963</v>
      </c>
      <c r="FM184" s="96">
        <f>IF(AND(MASTER_DATA_NORMALIZED!FM184=0,FM$22=$L$22),VLOOKUP(MASTER_DATA_PROCESSED!$C184,Backend!$Q$9:$T$52,3,FALSE),MASTER_DATA_NORMALIZED!FM184)</f>
        <v>0</v>
      </c>
      <c r="FN184" s="96">
        <f>IF(AND(MASTER_DATA_NORMALIZED!FN184=0,FN$22=$L$22),VLOOKUP(MASTER_DATA_PROCESSED!$C184,Backend!$Q$9:$T$52,3,FALSE),MASTER_DATA_NORMALIZED!FN184)</f>
        <v>0</v>
      </c>
      <c r="FO184" s="96">
        <f>IF(AND(MASTER_DATA_NORMALIZED!FO184=0,FO$22=$L$22),VLOOKUP(MASTER_DATA_PROCESSED!$C184,Backend!$Q$9:$T$52,3,FALSE),MASTER_DATA_NORMALIZED!FO184)</f>
        <v>0</v>
      </c>
      <c r="FP184" s="96">
        <f>IF(AND(MASTER_DATA_NORMALIZED!FP184=0,FP$22=$L$22),VLOOKUP(MASTER_DATA_PROCESSED!$C184,Backend!$Q$9:$T$52,3,FALSE),MASTER_DATA_NORMALIZED!FP184)</f>
        <v>199.44245540945963</v>
      </c>
      <c r="FQ184" s="96">
        <f>IF(AND(MASTER_DATA_NORMALIZED!FQ184=0,FQ$22=$L$22),VLOOKUP(MASTER_DATA_PROCESSED!$C184,Backend!$Q$9:$T$52,3,FALSE),MASTER_DATA_NORMALIZED!FQ184)</f>
        <v>0</v>
      </c>
      <c r="FR184" s="96">
        <f>IF(AND(MASTER_DATA_NORMALIZED!FR184=0,FR$22=$L$22),VLOOKUP(MASTER_DATA_PROCESSED!$C184,Backend!$Q$9:$T$52,3,FALSE),MASTER_DATA_NORMALIZED!FR184)</f>
        <v>0</v>
      </c>
      <c r="FS184" s="96">
        <f>IF(AND(MASTER_DATA_NORMALIZED!FS184=0,FS$22=$L$22),VLOOKUP(MASTER_DATA_PROCESSED!$C184,Backend!$Q$9:$T$52,3,FALSE),MASTER_DATA_NORMALIZED!FS184)</f>
        <v>0</v>
      </c>
      <c r="FT184" s="96">
        <f>IF(AND(MASTER_DATA_NORMALIZED!FT184=0,FT$22=$L$22),VLOOKUP(MASTER_DATA_PROCESSED!$C184,Backend!$Q$9:$T$52,3,FALSE),MASTER_DATA_NORMALIZED!FT184)</f>
        <v>199.44245540945963</v>
      </c>
      <c r="FU184" s="96">
        <f>IF(AND(MASTER_DATA_NORMALIZED!FU184=0,FU$22=$L$22),VLOOKUP(MASTER_DATA_PROCESSED!$C184,Backend!$Q$9:$T$52,3,FALSE),MASTER_DATA_NORMALIZED!FU184)</f>
        <v>0</v>
      </c>
      <c r="FV184" s="96">
        <f>IF(AND(MASTER_DATA_NORMALIZED!FV184=0,FV$22=$L$22),VLOOKUP(MASTER_DATA_PROCESSED!$C184,Backend!$Q$9:$T$52,3,FALSE),MASTER_DATA_NORMALIZED!FV184)</f>
        <v>0</v>
      </c>
      <c r="FW184" s="96">
        <f>IF(AND(MASTER_DATA_NORMALIZED!FW184=0,FW$22=$L$22),VLOOKUP(MASTER_DATA_PROCESSED!$C184,Backend!$Q$9:$T$52,3,FALSE),MASTER_DATA_NORMALIZED!FW184)</f>
        <v>0</v>
      </c>
      <c r="FX184" s="96">
        <f>IF(AND(MASTER_DATA_NORMALIZED!FX184=0,FX$22=$L$22),VLOOKUP(MASTER_DATA_PROCESSED!$C184,Backend!$Q$9:$T$52,3,FALSE),MASTER_DATA_NORMALIZED!FX184)</f>
        <v>199.44245540945963</v>
      </c>
      <c r="FY184" s="96">
        <f>IF(AND(MASTER_DATA_NORMALIZED!FY184=0,FY$22=$L$22),VLOOKUP(MASTER_DATA_PROCESSED!$C184,Backend!$Q$9:$T$52,3,FALSE),MASTER_DATA_NORMALIZED!FY184)</f>
        <v>0</v>
      </c>
      <c r="FZ184" s="96">
        <f>IF(AND(MASTER_DATA_NORMALIZED!FZ184=0,FZ$22=$L$22),VLOOKUP(MASTER_DATA_PROCESSED!$C184,Backend!$Q$9:$T$52,3,FALSE),MASTER_DATA_NORMALIZED!FZ184)</f>
        <v>0</v>
      </c>
      <c r="GA184" s="96">
        <f>IF(AND(MASTER_DATA_NORMALIZED!GA184=0,GA$22=$L$22),VLOOKUP(MASTER_DATA_PROCESSED!$C184,Backend!$Q$9:$T$52,3,FALSE),MASTER_DATA_NORMALIZED!GA184)</f>
        <v>0</v>
      </c>
      <c r="GB184" s="96">
        <f>IF(AND(MASTER_DATA_NORMALIZED!GB184=0,GB$22=$L$22),VLOOKUP(MASTER_DATA_PROCESSED!$C184,Backend!$Q$9:$T$52,3,FALSE),MASTER_DATA_NORMALIZED!GB184)</f>
        <v>199.44245540945963</v>
      </c>
      <c r="GC184" s="96">
        <f>IF(AND(MASTER_DATA_NORMALIZED!GC184=0,GC$22=$L$22),VLOOKUP(MASTER_DATA_PROCESSED!$C184,Backend!$Q$9:$T$52,3,FALSE),MASTER_DATA_NORMALIZED!GC184)</f>
        <v>0</v>
      </c>
      <c r="GD184" s="96">
        <f>IF(AND(MASTER_DATA_NORMALIZED!GD184=0,GD$22=$L$22),VLOOKUP(MASTER_DATA_PROCESSED!$C184,Backend!$Q$9:$T$52,3,FALSE),MASTER_DATA_NORMALIZED!GD184)</f>
        <v>0</v>
      </c>
      <c r="GE184" s="96">
        <f>IF(AND(MASTER_DATA_NORMALIZED!GE184=0,GE$22=$L$22),VLOOKUP(MASTER_DATA_PROCESSED!$C184,Backend!$Q$9:$T$52,3,FALSE),MASTER_DATA_NORMALIZED!GE184)</f>
        <v>0</v>
      </c>
      <c r="GF184" s="96">
        <f>IF(AND(MASTER_DATA_NORMALIZED!GF184=0,GF$22=$L$22),VLOOKUP(MASTER_DATA_PROCESSED!$C184,Backend!$Q$9:$T$52,3,FALSE),MASTER_DATA_NORMALIZED!GF184)</f>
        <v>199.44245540945963</v>
      </c>
      <c r="GG184" s="96">
        <f>IF(AND(MASTER_DATA_NORMALIZED!GG184=0,GG$22=$L$22),VLOOKUP(MASTER_DATA_PROCESSED!$C184,Backend!$Q$9:$T$52,3,FALSE),MASTER_DATA_NORMALIZED!GG184)</f>
        <v>0</v>
      </c>
      <c r="GH184" s="96">
        <f>IF(AND(MASTER_DATA_NORMALIZED!GH184=0,GH$22=$L$22),VLOOKUP(MASTER_DATA_PROCESSED!$C184,Backend!$Q$9:$T$52,3,FALSE),MASTER_DATA_NORMALIZED!GH184)</f>
        <v>0</v>
      </c>
      <c r="GI184" s="96">
        <f>IF(AND(MASTER_DATA_NORMALIZED!GI184=0,GI$22=$L$22),VLOOKUP(MASTER_DATA_PROCESSED!$C184,Backend!$Q$9:$T$52,3,FALSE),MASTER_DATA_NORMALIZED!GI184)</f>
        <v>0</v>
      </c>
      <c r="GJ184" s="96">
        <f>IF(AND(MASTER_DATA_NORMALIZED!GJ184=0,GJ$22=$L$22),VLOOKUP(MASTER_DATA_PROCESSED!$C184,Backend!$Q$9:$T$52,3,FALSE),MASTER_DATA_NORMALIZED!GJ184)</f>
        <v>199.44245540945963</v>
      </c>
      <c r="GK184" s="96">
        <f>IF(AND(MASTER_DATA_NORMALIZED!GK184=0,GK$22=$L$22),VLOOKUP(MASTER_DATA_PROCESSED!$C184,Backend!$Q$9:$T$52,3,FALSE),MASTER_DATA_NORMALIZED!GK184)</f>
        <v>0</v>
      </c>
      <c r="GL184" s="96">
        <f>IF(AND(MASTER_DATA_NORMALIZED!GL184=0,GL$22=$L$22),VLOOKUP(MASTER_DATA_PROCESSED!$C184,Backend!$Q$9:$T$52,3,FALSE),MASTER_DATA_NORMALIZED!GL184)</f>
        <v>0</v>
      </c>
      <c r="GM184" s="96">
        <f>IF(AND(MASTER_DATA_NORMALIZED!GM184=0,GM$22=$L$22),VLOOKUP(MASTER_DATA_PROCESSED!$C184,Backend!$Q$9:$T$52,3,FALSE),MASTER_DATA_NORMALIZED!GM184)</f>
        <v>0</v>
      </c>
      <c r="GN184" s="96">
        <f>IF(AND(MASTER_DATA_NORMALIZED!GN184=0,GN$22=$L$22),VLOOKUP(MASTER_DATA_PROCESSED!$C184,Backend!$Q$9:$T$52,3,FALSE),MASTER_DATA_NORMALIZED!GN184)</f>
        <v>199.44245540945963</v>
      </c>
      <c r="GO184" s="96">
        <f>IF(AND(MASTER_DATA_NORMALIZED!GO184=0,GO$22=$L$22),VLOOKUP(MASTER_DATA_PROCESSED!$C184,Backend!$Q$9:$T$52,3,FALSE),MASTER_DATA_NORMALIZED!GO184)</f>
        <v>0</v>
      </c>
      <c r="GP184" s="96">
        <f>IF(AND(MASTER_DATA_NORMALIZED!GP184=0,GP$22=$L$22),VLOOKUP(MASTER_DATA_PROCESSED!$C184,Backend!$Q$9:$T$52,3,FALSE),MASTER_DATA_NORMALIZED!GP184)</f>
        <v>0</v>
      </c>
      <c r="GQ184" s="96">
        <f>IF(AND(MASTER_DATA_NORMALIZED!GQ184=0,GQ$22=$L$22),VLOOKUP(MASTER_DATA_PROCESSED!$C184,Backend!$Q$9:$T$52,3,FALSE),MASTER_DATA_NORMALIZED!GQ184)</f>
        <v>0</v>
      </c>
      <c r="GR184" s="96">
        <f>IF(AND(MASTER_DATA_NORMALIZED!GR184=0,GR$22=$L$22),VLOOKUP(MASTER_DATA_PROCESSED!$C184,Backend!$Q$9:$T$52,3,FALSE),MASTER_DATA_NORMALIZED!GR184)</f>
        <v>199.44245540945963</v>
      </c>
      <c r="GS184" s="96">
        <f>IF(AND(MASTER_DATA_NORMALIZED!GS184=0,GS$22=$L$22),VLOOKUP(MASTER_DATA_PROCESSED!$C184,Backend!$Q$9:$T$52,3,FALSE),MASTER_DATA_NORMALIZED!GS184)</f>
        <v>0</v>
      </c>
      <c r="GT184" s="96">
        <f>IF(AND(MASTER_DATA_NORMALIZED!GT184=0,GT$22=$L$22),VLOOKUP(MASTER_DATA_PROCESSED!$C184,Backend!$Q$9:$T$52,3,FALSE),MASTER_DATA_NORMALIZED!GT184)</f>
        <v>0</v>
      </c>
      <c r="GU184" s="96">
        <f>IF(AND(MASTER_DATA_NORMALIZED!GU184=0,GU$22=$L$22),VLOOKUP(MASTER_DATA_PROCESSED!$C184,Backend!$Q$9:$T$52,3,FALSE),MASTER_DATA_NORMALIZED!GU184)</f>
        <v>0</v>
      </c>
      <c r="GV184" s="96">
        <f>IF(AND(MASTER_DATA_NORMALIZED!GV184=0,GV$22=$L$22),VLOOKUP(MASTER_DATA_PROCESSED!$C184,Backend!$Q$9:$T$52,3,FALSE),MASTER_DATA_NORMALIZED!GV184)</f>
        <v>199.44245540945963</v>
      </c>
      <c r="GW184" s="96" t="e">
        <f>IF(AND(MASTER_DATA_NORMALIZED!GW184=0,GW$22=$L$22),VLOOKUP(MASTER_DATA_PROCESSED!$C184,Backend!$Q$9:$T$52,3,FALSE),MASTER_DATA_NORMALIZED!GW184)</f>
        <v>#REF!</v>
      </c>
      <c r="GX184" s="96" t="e">
        <f>IF(AND(MASTER_DATA_NORMALIZED!GX184=0,GX$22=$L$22),VLOOKUP(MASTER_DATA_PROCESSED!$C184,Backend!$Q$9:$T$52,3,FALSE),MASTER_DATA_NORMALIZED!GX184)</f>
        <v>#REF!</v>
      </c>
      <c r="GY184" s="96" t="e">
        <f>IF(AND(MASTER_DATA_NORMALIZED!GY184=0,GY$22=$L$22),VLOOKUP(MASTER_DATA_PROCESSED!$C184,Backend!$Q$9:$T$52,3,FALSE),MASTER_DATA_NORMALIZED!GY184)</f>
        <v>#REF!</v>
      </c>
    </row>
    <row r="185" spans="2:207" collapsed="1" x14ac:dyDescent="0.3">
      <c r="H185" s="125" t="s">
        <v>219</v>
      </c>
      <c r="L185" s="274">
        <f t="shared" ref="L185:AQ185" si="27">SUM(L23,L39,L140,L172,L176)</f>
        <v>7037.2286036615078</v>
      </c>
      <c r="M185" s="274" t="e">
        <f t="shared" si="27"/>
        <v>#N/A</v>
      </c>
      <c r="N185" s="274" t="e">
        <f t="shared" si="27"/>
        <v>#N/A</v>
      </c>
      <c r="O185" s="274" t="e">
        <f t="shared" si="27"/>
        <v>#N/A</v>
      </c>
      <c r="P185" s="274">
        <f t="shared" si="27"/>
        <v>5660.66559584676</v>
      </c>
      <c r="Q185" s="274" t="e">
        <f t="shared" si="27"/>
        <v>#N/A</v>
      </c>
      <c r="R185" s="274" t="e">
        <f t="shared" si="27"/>
        <v>#N/A</v>
      </c>
      <c r="S185" s="274" t="e">
        <f t="shared" si="27"/>
        <v>#N/A</v>
      </c>
      <c r="T185" s="274">
        <f t="shared" si="27"/>
        <v>10536.803880151776</v>
      </c>
      <c r="U185" s="274" t="e">
        <f t="shared" si="27"/>
        <v>#N/A</v>
      </c>
      <c r="V185" s="274" t="e">
        <f t="shared" si="27"/>
        <v>#N/A</v>
      </c>
      <c r="W185" s="274" t="e">
        <f t="shared" si="27"/>
        <v>#N/A</v>
      </c>
      <c r="X185" s="274">
        <f t="shared" si="27"/>
        <v>8700.7507405863525</v>
      </c>
      <c r="Y185" s="274" t="e">
        <f t="shared" si="27"/>
        <v>#N/A</v>
      </c>
      <c r="Z185" s="274" t="e">
        <f t="shared" si="27"/>
        <v>#N/A</v>
      </c>
      <c r="AA185" s="274" t="e">
        <f t="shared" si="27"/>
        <v>#N/A</v>
      </c>
      <c r="AB185" s="274">
        <f t="shared" si="27"/>
        <v>8334.3487531173432</v>
      </c>
      <c r="AC185" s="274" t="e">
        <f t="shared" si="27"/>
        <v>#N/A</v>
      </c>
      <c r="AD185" s="274" t="e">
        <f t="shared" si="27"/>
        <v>#N/A</v>
      </c>
      <c r="AE185" s="274" t="e">
        <f t="shared" si="27"/>
        <v>#N/A</v>
      </c>
      <c r="AF185" s="274">
        <f t="shared" si="27"/>
        <v>6482.9267609255367</v>
      </c>
      <c r="AG185" s="274" t="e">
        <f t="shared" si="27"/>
        <v>#N/A</v>
      </c>
      <c r="AH185" s="274" t="e">
        <f t="shared" si="27"/>
        <v>#N/A</v>
      </c>
      <c r="AI185" s="274" t="e">
        <f t="shared" si="27"/>
        <v>#N/A</v>
      </c>
      <c r="AJ185" s="274">
        <f t="shared" si="27"/>
        <v>13217.476955186674</v>
      </c>
      <c r="AK185" s="274" t="e">
        <f t="shared" si="27"/>
        <v>#N/A</v>
      </c>
      <c r="AL185" s="274" t="e">
        <f t="shared" si="27"/>
        <v>#N/A</v>
      </c>
      <c r="AM185" s="274" t="e">
        <f t="shared" si="27"/>
        <v>#N/A</v>
      </c>
      <c r="AN185" s="274">
        <f t="shared" si="27"/>
        <v>10738.779071863482</v>
      </c>
      <c r="AO185" s="274" t="e">
        <f t="shared" si="27"/>
        <v>#N/A</v>
      </c>
      <c r="AP185" s="274" t="e">
        <f t="shared" si="27"/>
        <v>#N/A</v>
      </c>
      <c r="AQ185" s="274" t="e">
        <f t="shared" si="27"/>
        <v>#N/A</v>
      </c>
      <c r="AR185" s="274">
        <f t="shared" ref="AR185:BW185" ca="1" si="28">SUM(AR23,AR39,AR140,AR172,AR176)</f>
        <v>8060.9935952286569</v>
      </c>
      <c r="AS185" s="274" t="e">
        <f t="shared" si="28"/>
        <v>#N/A</v>
      </c>
      <c r="AT185" s="274" t="e">
        <f t="shared" si="28"/>
        <v>#N/A</v>
      </c>
      <c r="AU185" s="274" t="e">
        <f t="shared" si="28"/>
        <v>#N/A</v>
      </c>
      <c r="AV185" s="274">
        <f t="shared" ca="1" si="28"/>
        <v>5548.4311504437719</v>
      </c>
      <c r="AW185" s="274" t="e">
        <f t="shared" si="28"/>
        <v>#N/A</v>
      </c>
      <c r="AX185" s="274" t="e">
        <f t="shared" si="28"/>
        <v>#N/A</v>
      </c>
      <c r="AY185" s="274" t="e">
        <f t="shared" si="28"/>
        <v>#N/A</v>
      </c>
      <c r="AZ185" s="274">
        <f t="shared" ca="1" si="28"/>
        <v>18635.580189420241</v>
      </c>
      <c r="BA185" s="274" t="e">
        <f t="shared" si="28"/>
        <v>#N/A</v>
      </c>
      <c r="BB185" s="274" t="e">
        <f t="shared" si="28"/>
        <v>#N/A</v>
      </c>
      <c r="BC185" s="274" t="e">
        <f t="shared" si="28"/>
        <v>#N/A</v>
      </c>
      <c r="BD185" s="274">
        <f t="shared" ca="1" si="28"/>
        <v>10446.487776788024</v>
      </c>
      <c r="BE185" s="274" t="e">
        <f t="shared" si="28"/>
        <v>#N/A</v>
      </c>
      <c r="BF185" s="274" t="e">
        <f t="shared" si="28"/>
        <v>#N/A</v>
      </c>
      <c r="BG185" s="274" t="e">
        <f t="shared" si="28"/>
        <v>#N/A</v>
      </c>
      <c r="BH185" s="274">
        <f t="shared" ca="1" si="28"/>
        <v>15143.694463687456</v>
      </c>
      <c r="BI185" s="274" t="e">
        <f t="shared" si="28"/>
        <v>#N/A</v>
      </c>
      <c r="BJ185" s="274" t="e">
        <f t="shared" si="28"/>
        <v>#N/A</v>
      </c>
      <c r="BK185" s="274" t="e">
        <f t="shared" si="28"/>
        <v>#N/A</v>
      </c>
      <c r="BL185" s="274">
        <f t="shared" ca="1" si="28"/>
        <v>8385.9206924406335</v>
      </c>
      <c r="BM185" s="274" t="e">
        <f t="shared" si="28"/>
        <v>#N/A</v>
      </c>
      <c r="BN185" s="274" t="e">
        <f t="shared" si="28"/>
        <v>#N/A</v>
      </c>
      <c r="BO185" s="274" t="e">
        <f t="shared" si="28"/>
        <v>#N/A</v>
      </c>
      <c r="BP185" s="274">
        <f t="shared" si="28"/>
        <v>8314.3542071275097</v>
      </c>
      <c r="BQ185" s="274" t="e">
        <f t="shared" si="28"/>
        <v>#N/A</v>
      </c>
      <c r="BR185" s="274" t="e">
        <f t="shared" si="28"/>
        <v>#N/A</v>
      </c>
      <c r="BS185" s="274" t="e">
        <f t="shared" si="28"/>
        <v>#N/A</v>
      </c>
      <c r="BT185" s="274">
        <f t="shared" si="28"/>
        <v>5622.5785050870063</v>
      </c>
      <c r="BU185" s="274" t="e">
        <f t="shared" si="28"/>
        <v>#N/A</v>
      </c>
      <c r="BV185" s="274" t="e">
        <f t="shared" si="28"/>
        <v>#N/A</v>
      </c>
      <c r="BW185" s="274" t="e">
        <f t="shared" si="28"/>
        <v>#N/A</v>
      </c>
      <c r="BX185" s="274">
        <f t="shared" ref="BX185:DC185" si="29">SUM(BX23,BX39,BX140,BX172,BX176)</f>
        <v>5874.9466690551808</v>
      </c>
      <c r="BY185" s="274" t="e">
        <f t="shared" si="29"/>
        <v>#N/A</v>
      </c>
      <c r="BZ185" s="274" t="e">
        <f t="shared" si="29"/>
        <v>#N/A</v>
      </c>
      <c r="CA185" s="274" t="e">
        <f t="shared" si="29"/>
        <v>#N/A</v>
      </c>
      <c r="CB185" s="274">
        <f t="shared" si="29"/>
        <v>4518.9519025888349</v>
      </c>
      <c r="CC185" s="274" t="e">
        <f t="shared" si="29"/>
        <v>#N/A</v>
      </c>
      <c r="CD185" s="274" t="e">
        <f t="shared" si="29"/>
        <v>#N/A</v>
      </c>
      <c r="CE185" s="274" t="e">
        <f t="shared" si="29"/>
        <v>#N/A</v>
      </c>
      <c r="CF185" s="274">
        <f t="shared" si="29"/>
        <v>5675.1921153655112</v>
      </c>
      <c r="CG185" s="274" t="e">
        <f t="shared" si="29"/>
        <v>#N/A</v>
      </c>
      <c r="CH185" s="274" t="e">
        <f t="shared" si="29"/>
        <v>#N/A</v>
      </c>
      <c r="CI185" s="274" t="e">
        <f t="shared" si="29"/>
        <v>#N/A</v>
      </c>
      <c r="CJ185" s="274">
        <f t="shared" si="29"/>
        <v>5833.5967694881647</v>
      </c>
      <c r="CK185" s="274" t="e">
        <f t="shared" si="29"/>
        <v>#N/A</v>
      </c>
      <c r="CL185" s="274" t="e">
        <f t="shared" si="29"/>
        <v>#N/A</v>
      </c>
      <c r="CM185" s="274" t="e">
        <f t="shared" si="29"/>
        <v>#N/A</v>
      </c>
      <c r="CN185" s="274">
        <f t="shared" si="29"/>
        <v>9834.6781174186908</v>
      </c>
      <c r="CO185" s="274" t="e">
        <f t="shared" si="29"/>
        <v>#N/A</v>
      </c>
      <c r="CP185" s="274" t="e">
        <f t="shared" si="29"/>
        <v>#N/A</v>
      </c>
      <c r="CQ185" s="274" t="e">
        <f t="shared" si="29"/>
        <v>#N/A</v>
      </c>
      <c r="CR185" s="274">
        <f t="shared" si="29"/>
        <v>11220.139593096817</v>
      </c>
      <c r="CS185" s="274" t="e">
        <f t="shared" si="29"/>
        <v>#N/A</v>
      </c>
      <c r="CT185" s="274" t="e">
        <f t="shared" si="29"/>
        <v>#N/A</v>
      </c>
      <c r="CU185" s="274" t="e">
        <f t="shared" si="29"/>
        <v>#N/A</v>
      </c>
      <c r="CV185" s="274">
        <f t="shared" ca="1" si="29"/>
        <v>5050.4255878373669</v>
      </c>
      <c r="CW185" s="274" t="e">
        <f t="shared" si="29"/>
        <v>#N/A</v>
      </c>
      <c r="CX185" s="274" t="e">
        <f t="shared" si="29"/>
        <v>#N/A</v>
      </c>
      <c r="CY185" s="274" t="e">
        <f t="shared" si="29"/>
        <v>#N/A</v>
      </c>
      <c r="CZ185" s="274">
        <f t="shared" ca="1" si="29"/>
        <v>5613.5547056569039</v>
      </c>
      <c r="DA185" s="274" t="e">
        <f t="shared" si="29"/>
        <v>#DIV/0!</v>
      </c>
      <c r="DB185" s="274" t="e">
        <f t="shared" si="29"/>
        <v>#DIV/0!</v>
      </c>
      <c r="DC185" s="274" t="e">
        <f t="shared" si="29"/>
        <v>#DIV/0!</v>
      </c>
      <c r="DD185" s="274" t="e">
        <f t="shared" ref="DD185:EI185" si="30">SUM(DD23,DD39,DD140,DD172,DD176)</f>
        <v>#N/A</v>
      </c>
      <c r="DE185" s="274" t="e">
        <f t="shared" si="30"/>
        <v>#N/A</v>
      </c>
      <c r="DF185" s="274" t="e">
        <f t="shared" si="30"/>
        <v>#N/A</v>
      </c>
      <c r="DG185" s="274" t="e">
        <f t="shared" si="30"/>
        <v>#N/A</v>
      </c>
      <c r="DH185" s="274">
        <f t="shared" si="30"/>
        <v>7288.0961646069927</v>
      </c>
      <c r="DI185" s="274" t="e">
        <f t="shared" si="30"/>
        <v>#N/A</v>
      </c>
      <c r="DJ185" s="274" t="e">
        <f t="shared" si="30"/>
        <v>#N/A</v>
      </c>
      <c r="DK185" s="274" t="e">
        <f t="shared" si="30"/>
        <v>#N/A</v>
      </c>
      <c r="DL185" s="274">
        <f t="shared" si="30"/>
        <v>5814.6321878387207</v>
      </c>
      <c r="DM185" s="274" t="e">
        <f t="shared" si="30"/>
        <v>#N/A</v>
      </c>
      <c r="DN185" s="274" t="e">
        <f t="shared" si="30"/>
        <v>#N/A</v>
      </c>
      <c r="DO185" s="274" t="e">
        <f t="shared" si="30"/>
        <v>#N/A</v>
      </c>
      <c r="DP185" s="274">
        <f t="shared" si="30"/>
        <v>4974.0121671424067</v>
      </c>
      <c r="DQ185" s="274" t="e">
        <f t="shared" si="30"/>
        <v>#N/A</v>
      </c>
      <c r="DR185" s="274" t="e">
        <f t="shared" si="30"/>
        <v>#N/A</v>
      </c>
      <c r="DS185" s="274" t="e">
        <f t="shared" si="30"/>
        <v>#N/A</v>
      </c>
      <c r="DT185" s="274">
        <f t="shared" si="30"/>
        <v>4524.7059605880331</v>
      </c>
      <c r="DU185" s="274" t="e">
        <f t="shared" si="30"/>
        <v>#N/A</v>
      </c>
      <c r="DV185" s="274" t="e">
        <f t="shared" si="30"/>
        <v>#N/A</v>
      </c>
      <c r="DW185" s="274" t="e">
        <f t="shared" si="30"/>
        <v>#N/A</v>
      </c>
      <c r="DX185" s="274">
        <f t="shared" si="30"/>
        <v>4235.7498702720741</v>
      </c>
      <c r="DY185" s="274" t="e">
        <f t="shared" si="30"/>
        <v>#N/A</v>
      </c>
      <c r="DZ185" s="274" t="e">
        <f t="shared" si="30"/>
        <v>#N/A</v>
      </c>
      <c r="EA185" s="274" t="e">
        <f t="shared" si="30"/>
        <v>#N/A</v>
      </c>
      <c r="EB185" s="274">
        <f t="shared" si="30"/>
        <v>4170.5221239153143</v>
      </c>
      <c r="EC185" s="274" t="e">
        <f t="shared" si="30"/>
        <v>#DIV/0!</v>
      </c>
      <c r="ED185" s="274" t="e">
        <f t="shared" si="30"/>
        <v>#DIV/0!</v>
      </c>
      <c r="EE185" s="274" t="e">
        <f t="shared" si="30"/>
        <v>#DIV/0!</v>
      </c>
      <c r="EF185" s="274" t="e">
        <f t="shared" si="30"/>
        <v>#VALUE!</v>
      </c>
      <c r="EG185" s="274" t="e">
        <f t="shared" si="30"/>
        <v>#N/A</v>
      </c>
      <c r="EH185" s="274" t="e">
        <f t="shared" si="30"/>
        <v>#N/A</v>
      </c>
      <c r="EI185" s="274" t="e">
        <f t="shared" si="30"/>
        <v>#N/A</v>
      </c>
      <c r="EJ185" s="274">
        <f t="shared" ref="EJ185:FO185" si="31">SUM(EJ23,EJ39,EJ140,EJ172,EJ176)</f>
        <v>6265.3265128913799</v>
      </c>
      <c r="EK185" s="274" t="e">
        <f t="shared" si="31"/>
        <v>#N/A</v>
      </c>
      <c r="EL185" s="274" t="e">
        <f t="shared" si="31"/>
        <v>#N/A</v>
      </c>
      <c r="EM185" s="274" t="e">
        <f t="shared" si="31"/>
        <v>#N/A</v>
      </c>
      <c r="EN185" s="274">
        <f t="shared" si="31"/>
        <v>8164.7752736711327</v>
      </c>
      <c r="EO185" s="274" t="e">
        <f t="shared" si="31"/>
        <v>#N/A</v>
      </c>
      <c r="EP185" s="274" t="e">
        <f t="shared" si="31"/>
        <v>#N/A</v>
      </c>
      <c r="EQ185" s="274" t="e">
        <f t="shared" si="31"/>
        <v>#N/A</v>
      </c>
      <c r="ER185" s="274">
        <f t="shared" si="31"/>
        <v>5298.7773350573743</v>
      </c>
      <c r="ES185" s="274" t="e">
        <f t="shared" si="31"/>
        <v>#N/A</v>
      </c>
      <c r="ET185" s="274" t="e">
        <f t="shared" si="31"/>
        <v>#N/A</v>
      </c>
      <c r="EU185" s="274" t="e">
        <f t="shared" si="31"/>
        <v>#N/A</v>
      </c>
      <c r="EV185" s="274">
        <f t="shared" si="31"/>
        <v>5298.7773350573743</v>
      </c>
      <c r="EW185" s="274" t="e">
        <f t="shared" si="31"/>
        <v>#N/A</v>
      </c>
      <c r="EX185" s="274" t="e">
        <f t="shared" si="31"/>
        <v>#N/A</v>
      </c>
      <c r="EY185" s="274" t="e">
        <f t="shared" si="31"/>
        <v>#N/A</v>
      </c>
      <c r="EZ185" s="274">
        <f t="shared" si="31"/>
        <v>2865.7085365546563</v>
      </c>
      <c r="FA185" s="274" t="e">
        <f t="shared" si="31"/>
        <v>#N/A</v>
      </c>
      <c r="FB185" s="274" t="e">
        <f t="shared" si="31"/>
        <v>#N/A</v>
      </c>
      <c r="FC185" s="274" t="e">
        <f t="shared" si="31"/>
        <v>#N/A</v>
      </c>
      <c r="FD185" s="274">
        <f t="shared" si="31"/>
        <v>2737.8345845441727</v>
      </c>
      <c r="FE185" s="274" t="e">
        <f t="shared" si="31"/>
        <v>#N/A</v>
      </c>
      <c r="FF185" s="274" t="e">
        <f t="shared" si="31"/>
        <v>#N/A</v>
      </c>
      <c r="FG185" s="274" t="e">
        <f t="shared" si="31"/>
        <v>#N/A</v>
      </c>
      <c r="FH185" s="274">
        <f t="shared" si="31"/>
        <v>2662.0380484597854</v>
      </c>
      <c r="FI185" s="274" t="e">
        <f t="shared" si="31"/>
        <v>#N/A</v>
      </c>
      <c r="FJ185" s="274" t="e">
        <f t="shared" si="31"/>
        <v>#N/A</v>
      </c>
      <c r="FK185" s="274" t="e">
        <f t="shared" si="31"/>
        <v>#N/A</v>
      </c>
      <c r="FL185" s="274">
        <f t="shared" si="31"/>
        <v>3642.4932288847449</v>
      </c>
      <c r="FM185" s="274" t="e">
        <f t="shared" si="31"/>
        <v>#N/A</v>
      </c>
      <c r="FN185" s="274" t="e">
        <f t="shared" si="31"/>
        <v>#N/A</v>
      </c>
      <c r="FO185" s="274" t="e">
        <f t="shared" si="31"/>
        <v>#N/A</v>
      </c>
      <c r="FP185" s="274">
        <f t="shared" ref="FP185:GY185" si="32">SUM(FP23,FP39,FP140,FP172,FP176)</f>
        <v>6818.2355033079011</v>
      </c>
      <c r="FQ185" s="274" t="e">
        <f t="shared" si="32"/>
        <v>#N/A</v>
      </c>
      <c r="FR185" s="274" t="e">
        <f t="shared" si="32"/>
        <v>#N/A</v>
      </c>
      <c r="FS185" s="274" t="e">
        <f t="shared" si="32"/>
        <v>#N/A</v>
      </c>
      <c r="FT185" s="274">
        <f t="shared" si="32"/>
        <v>6037.6164896659611</v>
      </c>
      <c r="FU185" s="274" t="e">
        <f t="shared" si="32"/>
        <v>#N/A</v>
      </c>
      <c r="FV185" s="274" t="e">
        <f t="shared" si="32"/>
        <v>#N/A</v>
      </c>
      <c r="FW185" s="274" t="e">
        <f t="shared" si="32"/>
        <v>#N/A</v>
      </c>
      <c r="FX185" s="274">
        <f t="shared" si="32"/>
        <v>5741.1031299415063</v>
      </c>
      <c r="FY185" s="274" t="e">
        <f t="shared" si="32"/>
        <v>#N/A</v>
      </c>
      <c r="FZ185" s="274" t="e">
        <f t="shared" si="32"/>
        <v>#N/A</v>
      </c>
      <c r="GA185" s="274" t="e">
        <f t="shared" si="32"/>
        <v>#N/A</v>
      </c>
      <c r="GB185" s="274">
        <f t="shared" si="32"/>
        <v>6508.7679576985192</v>
      </c>
      <c r="GC185" s="274" t="e">
        <f t="shared" si="32"/>
        <v>#N/A</v>
      </c>
      <c r="GD185" s="274" t="e">
        <f t="shared" si="32"/>
        <v>#N/A</v>
      </c>
      <c r="GE185" s="274" t="e">
        <f t="shared" si="32"/>
        <v>#N/A</v>
      </c>
      <c r="GF185" s="274">
        <f t="shared" si="32"/>
        <v>6211.7081373138572</v>
      </c>
      <c r="GG185" s="274" t="e">
        <f t="shared" si="32"/>
        <v>#N/A</v>
      </c>
      <c r="GH185" s="274" t="e">
        <f t="shared" si="32"/>
        <v>#N/A</v>
      </c>
      <c r="GI185" s="274" t="e">
        <f t="shared" si="32"/>
        <v>#N/A</v>
      </c>
      <c r="GJ185" s="274">
        <f t="shared" si="32"/>
        <v>5898.843837952114</v>
      </c>
      <c r="GK185" s="274" t="e">
        <f t="shared" si="32"/>
        <v>#N/A</v>
      </c>
      <c r="GL185" s="274" t="e">
        <f t="shared" si="32"/>
        <v>#N/A</v>
      </c>
      <c r="GM185" s="274" t="e">
        <f t="shared" si="32"/>
        <v>#N/A</v>
      </c>
      <c r="GN185" s="274">
        <f t="shared" si="32"/>
        <v>5742.2774952254213</v>
      </c>
      <c r="GO185" s="274" t="e">
        <f t="shared" si="32"/>
        <v>#N/A</v>
      </c>
      <c r="GP185" s="274" t="e">
        <f t="shared" si="32"/>
        <v>#N/A</v>
      </c>
      <c r="GQ185" s="274" t="e">
        <f t="shared" si="32"/>
        <v>#N/A</v>
      </c>
      <c r="GR185" s="274">
        <f t="shared" si="32"/>
        <v>5061.1732798726989</v>
      </c>
      <c r="GS185" s="274" t="e">
        <f t="shared" si="32"/>
        <v>#N/A</v>
      </c>
      <c r="GT185" s="274" t="e">
        <f t="shared" si="32"/>
        <v>#N/A</v>
      </c>
      <c r="GU185" s="274" t="e">
        <f t="shared" si="32"/>
        <v>#N/A</v>
      </c>
      <c r="GV185" s="274">
        <f t="shared" si="32"/>
        <v>4804.6946683906117</v>
      </c>
      <c r="GW185" s="274" t="e">
        <f t="shared" si="32"/>
        <v>#REF!</v>
      </c>
      <c r="GX185" s="274" t="e">
        <f t="shared" si="32"/>
        <v>#REF!</v>
      </c>
      <c r="GY185" s="274" t="e">
        <f t="shared" si="32"/>
        <v>#REF!</v>
      </c>
    </row>
    <row r="186" spans="2:207" x14ac:dyDescent="0.3">
      <c r="H186" s="125" t="s">
        <v>220</v>
      </c>
      <c r="L186" s="274">
        <f t="shared" ref="L186:AQ186" si="33">SUM(L176,L140,L39,L23)</f>
        <v>6820.8237623636405</v>
      </c>
      <c r="M186" s="274" t="e">
        <f t="shared" si="33"/>
        <v>#N/A</v>
      </c>
      <c r="N186" s="274" t="e">
        <f t="shared" si="33"/>
        <v>#N/A</v>
      </c>
      <c r="O186" s="274" t="e">
        <f t="shared" si="33"/>
        <v>#N/A</v>
      </c>
      <c r="P186" s="274">
        <f t="shared" si="33"/>
        <v>5444.2607545488927</v>
      </c>
      <c r="Q186" s="274" t="e">
        <f t="shared" si="33"/>
        <v>#N/A</v>
      </c>
      <c r="R186" s="274" t="e">
        <f t="shared" si="33"/>
        <v>#N/A</v>
      </c>
      <c r="S186" s="274" t="e">
        <f t="shared" si="33"/>
        <v>#N/A</v>
      </c>
      <c r="T186" s="274">
        <f t="shared" si="33"/>
        <v>10320.399038853908</v>
      </c>
      <c r="U186" s="274" t="e">
        <f t="shared" si="33"/>
        <v>#N/A</v>
      </c>
      <c r="V186" s="274" t="e">
        <f t="shared" si="33"/>
        <v>#N/A</v>
      </c>
      <c r="W186" s="274" t="e">
        <f t="shared" si="33"/>
        <v>#N/A</v>
      </c>
      <c r="X186" s="274">
        <f t="shared" si="33"/>
        <v>8484.3458992884825</v>
      </c>
      <c r="Y186" s="274" t="e">
        <f t="shared" si="33"/>
        <v>#N/A</v>
      </c>
      <c r="Z186" s="274" t="e">
        <f t="shared" si="33"/>
        <v>#N/A</v>
      </c>
      <c r="AA186" s="274" t="e">
        <f t="shared" si="33"/>
        <v>#N/A</v>
      </c>
      <c r="AB186" s="274">
        <f t="shared" si="33"/>
        <v>8117.943911819475</v>
      </c>
      <c r="AC186" s="274" t="e">
        <f t="shared" si="33"/>
        <v>#N/A</v>
      </c>
      <c r="AD186" s="274" t="e">
        <f t="shared" si="33"/>
        <v>#N/A</v>
      </c>
      <c r="AE186" s="274" t="e">
        <f t="shared" si="33"/>
        <v>#N/A</v>
      </c>
      <c r="AF186" s="274">
        <f t="shared" si="33"/>
        <v>6266.5219196276676</v>
      </c>
      <c r="AG186" s="274" t="e">
        <f t="shared" si="33"/>
        <v>#N/A</v>
      </c>
      <c r="AH186" s="274" t="e">
        <f t="shared" si="33"/>
        <v>#N/A</v>
      </c>
      <c r="AI186" s="274" t="e">
        <f t="shared" si="33"/>
        <v>#N/A</v>
      </c>
      <c r="AJ186" s="274">
        <f t="shared" si="33"/>
        <v>13001.072113888806</v>
      </c>
      <c r="AK186" s="274" t="e">
        <f t="shared" si="33"/>
        <v>#N/A</v>
      </c>
      <c r="AL186" s="274" t="e">
        <f t="shared" si="33"/>
        <v>#N/A</v>
      </c>
      <c r="AM186" s="274" t="e">
        <f t="shared" si="33"/>
        <v>#N/A</v>
      </c>
      <c r="AN186" s="274">
        <f t="shared" si="33"/>
        <v>10522.374230565616</v>
      </c>
      <c r="AO186" s="274" t="e">
        <f t="shared" si="33"/>
        <v>#N/A</v>
      </c>
      <c r="AP186" s="274" t="e">
        <f t="shared" si="33"/>
        <v>#N/A</v>
      </c>
      <c r="AQ186" s="274" t="e">
        <f t="shared" si="33"/>
        <v>#N/A</v>
      </c>
      <c r="AR186" s="274">
        <f t="shared" ref="AR186:BW186" ca="1" si="34">SUM(AR176,AR140,AR39,AR23)</f>
        <v>7844.5887539307887</v>
      </c>
      <c r="AS186" s="274" t="e">
        <f t="shared" si="34"/>
        <v>#N/A</v>
      </c>
      <c r="AT186" s="274" t="e">
        <f t="shared" si="34"/>
        <v>#N/A</v>
      </c>
      <c r="AU186" s="274" t="e">
        <f t="shared" si="34"/>
        <v>#N/A</v>
      </c>
      <c r="AV186" s="274">
        <f t="shared" ca="1" si="34"/>
        <v>5332.0263091459028</v>
      </c>
      <c r="AW186" s="274" t="e">
        <f t="shared" si="34"/>
        <v>#N/A</v>
      </c>
      <c r="AX186" s="274" t="e">
        <f t="shared" si="34"/>
        <v>#N/A</v>
      </c>
      <c r="AY186" s="274" t="e">
        <f t="shared" si="34"/>
        <v>#N/A</v>
      </c>
      <c r="AZ186" s="274">
        <f t="shared" ca="1" si="34"/>
        <v>18419.175348122371</v>
      </c>
      <c r="BA186" s="274" t="e">
        <f t="shared" si="34"/>
        <v>#N/A</v>
      </c>
      <c r="BB186" s="274" t="e">
        <f t="shared" si="34"/>
        <v>#N/A</v>
      </c>
      <c r="BC186" s="274" t="e">
        <f t="shared" si="34"/>
        <v>#N/A</v>
      </c>
      <c r="BD186" s="274">
        <f t="shared" ca="1" si="34"/>
        <v>10230.082935490156</v>
      </c>
      <c r="BE186" s="274" t="e">
        <f t="shared" si="34"/>
        <v>#N/A</v>
      </c>
      <c r="BF186" s="274" t="e">
        <f t="shared" si="34"/>
        <v>#N/A</v>
      </c>
      <c r="BG186" s="274" t="e">
        <f t="shared" si="34"/>
        <v>#N/A</v>
      </c>
      <c r="BH186" s="274">
        <f t="shared" ca="1" si="34"/>
        <v>14927.289622389588</v>
      </c>
      <c r="BI186" s="274" t="e">
        <f t="shared" si="34"/>
        <v>#N/A</v>
      </c>
      <c r="BJ186" s="274" t="e">
        <f t="shared" si="34"/>
        <v>#N/A</v>
      </c>
      <c r="BK186" s="274" t="e">
        <f t="shared" si="34"/>
        <v>#N/A</v>
      </c>
      <c r="BL186" s="274">
        <f t="shared" ca="1" si="34"/>
        <v>8169.5158511427653</v>
      </c>
      <c r="BM186" s="274" t="e">
        <f t="shared" si="34"/>
        <v>#N/A</v>
      </c>
      <c r="BN186" s="274" t="e">
        <f t="shared" si="34"/>
        <v>#N/A</v>
      </c>
      <c r="BO186" s="274" t="e">
        <f t="shared" si="34"/>
        <v>#N/A</v>
      </c>
      <c r="BP186" s="274">
        <f t="shared" si="34"/>
        <v>8097.9493658296424</v>
      </c>
      <c r="BQ186" s="274" t="e">
        <f t="shared" si="34"/>
        <v>#N/A</v>
      </c>
      <c r="BR186" s="274" t="e">
        <f t="shared" si="34"/>
        <v>#N/A</v>
      </c>
      <c r="BS186" s="274" t="e">
        <f t="shared" si="34"/>
        <v>#N/A</v>
      </c>
      <c r="BT186" s="274">
        <f t="shared" si="34"/>
        <v>5406.1736637891381</v>
      </c>
      <c r="BU186" s="274" t="e">
        <f t="shared" si="34"/>
        <v>#N/A</v>
      </c>
      <c r="BV186" s="274" t="e">
        <f t="shared" si="34"/>
        <v>#N/A</v>
      </c>
      <c r="BW186" s="274" t="e">
        <f t="shared" si="34"/>
        <v>#N/A</v>
      </c>
      <c r="BX186" s="274">
        <f t="shared" ref="BX186:DC186" si="35">SUM(BX176,BX140,BX39,BX23)</f>
        <v>5658.5418277573126</v>
      </c>
      <c r="BY186" s="274" t="e">
        <f t="shared" si="35"/>
        <v>#N/A</v>
      </c>
      <c r="BZ186" s="274" t="e">
        <f t="shared" si="35"/>
        <v>#N/A</v>
      </c>
      <c r="CA186" s="274" t="e">
        <f t="shared" si="35"/>
        <v>#N/A</v>
      </c>
      <c r="CB186" s="274">
        <f t="shared" si="35"/>
        <v>4302.5470612909658</v>
      </c>
      <c r="CC186" s="274" t="e">
        <f t="shared" si="35"/>
        <v>#N/A</v>
      </c>
      <c r="CD186" s="274" t="e">
        <f t="shared" si="35"/>
        <v>#N/A</v>
      </c>
      <c r="CE186" s="274" t="e">
        <f t="shared" si="35"/>
        <v>#N/A</v>
      </c>
      <c r="CF186" s="274">
        <f t="shared" si="35"/>
        <v>5458.787274067643</v>
      </c>
      <c r="CG186" s="274" t="e">
        <f t="shared" si="35"/>
        <v>#N/A</v>
      </c>
      <c r="CH186" s="274" t="e">
        <f t="shared" si="35"/>
        <v>#N/A</v>
      </c>
      <c r="CI186" s="274" t="e">
        <f t="shared" si="35"/>
        <v>#N/A</v>
      </c>
      <c r="CJ186" s="274">
        <f t="shared" si="35"/>
        <v>5617.1919281902965</v>
      </c>
      <c r="CK186" s="274" t="e">
        <f t="shared" si="35"/>
        <v>#N/A</v>
      </c>
      <c r="CL186" s="274" t="e">
        <f t="shared" si="35"/>
        <v>#N/A</v>
      </c>
      <c r="CM186" s="274" t="e">
        <f t="shared" si="35"/>
        <v>#N/A</v>
      </c>
      <c r="CN186" s="274">
        <f t="shared" si="35"/>
        <v>9618.2732761208208</v>
      </c>
      <c r="CO186" s="274" t="e">
        <f t="shared" si="35"/>
        <v>#N/A</v>
      </c>
      <c r="CP186" s="274" t="e">
        <f t="shared" si="35"/>
        <v>#N/A</v>
      </c>
      <c r="CQ186" s="274" t="e">
        <f t="shared" si="35"/>
        <v>#N/A</v>
      </c>
      <c r="CR186" s="274">
        <f t="shared" si="35"/>
        <v>11003.734751798949</v>
      </c>
      <c r="CS186" s="274" t="e">
        <f t="shared" si="35"/>
        <v>#N/A</v>
      </c>
      <c r="CT186" s="274" t="e">
        <f t="shared" si="35"/>
        <v>#N/A</v>
      </c>
      <c r="CU186" s="274" t="e">
        <f t="shared" si="35"/>
        <v>#N/A</v>
      </c>
      <c r="CV186" s="274">
        <f t="shared" ca="1" si="35"/>
        <v>4834.0207465394988</v>
      </c>
      <c r="CW186" s="274" t="e">
        <f t="shared" si="35"/>
        <v>#N/A</v>
      </c>
      <c r="CX186" s="274" t="e">
        <f t="shared" si="35"/>
        <v>#N/A</v>
      </c>
      <c r="CY186" s="274" t="e">
        <f t="shared" si="35"/>
        <v>#N/A</v>
      </c>
      <c r="CZ186" s="274">
        <f t="shared" ca="1" si="35"/>
        <v>5397.1498643590348</v>
      </c>
      <c r="DA186" s="274" t="e">
        <f t="shared" si="35"/>
        <v>#DIV/0!</v>
      </c>
      <c r="DB186" s="274" t="e">
        <f t="shared" si="35"/>
        <v>#DIV/0!</v>
      </c>
      <c r="DC186" s="274" t="e">
        <f t="shared" si="35"/>
        <v>#DIV/0!</v>
      </c>
      <c r="DD186" s="274" t="e">
        <f t="shared" ref="DD186:EI186" si="36">SUM(DD176,DD140,DD39,DD23)</f>
        <v>#N/A</v>
      </c>
      <c r="DE186" s="274" t="e">
        <f t="shared" si="36"/>
        <v>#N/A</v>
      </c>
      <c r="DF186" s="274" t="e">
        <f t="shared" si="36"/>
        <v>#N/A</v>
      </c>
      <c r="DG186" s="274" t="e">
        <f t="shared" si="36"/>
        <v>#N/A</v>
      </c>
      <c r="DH186" s="274">
        <f t="shared" si="36"/>
        <v>6625.6451984366959</v>
      </c>
      <c r="DI186" s="274" t="e">
        <f t="shared" si="36"/>
        <v>#N/A</v>
      </c>
      <c r="DJ186" s="274" t="e">
        <f t="shared" si="36"/>
        <v>#N/A</v>
      </c>
      <c r="DK186" s="274" t="e">
        <f t="shared" si="36"/>
        <v>#N/A</v>
      </c>
      <c r="DL186" s="274">
        <f t="shared" si="36"/>
        <v>5463.1710643078559</v>
      </c>
      <c r="DM186" s="274" t="e">
        <f t="shared" si="36"/>
        <v>#N/A</v>
      </c>
      <c r="DN186" s="274" t="e">
        <f t="shared" si="36"/>
        <v>#N/A</v>
      </c>
      <c r="DO186" s="274" t="e">
        <f t="shared" si="36"/>
        <v>#N/A</v>
      </c>
      <c r="DP186" s="274">
        <f t="shared" si="36"/>
        <v>4741.238076465117</v>
      </c>
      <c r="DQ186" s="274" t="e">
        <f t="shared" si="36"/>
        <v>#N/A</v>
      </c>
      <c r="DR186" s="274" t="e">
        <f t="shared" si="36"/>
        <v>#N/A</v>
      </c>
      <c r="DS186" s="274" t="e">
        <f t="shared" si="36"/>
        <v>#N/A</v>
      </c>
      <c r="DT186" s="274">
        <f t="shared" si="36"/>
        <v>4342.0791992943196</v>
      </c>
      <c r="DU186" s="274" t="e">
        <f t="shared" si="36"/>
        <v>#N/A</v>
      </c>
      <c r="DV186" s="274" t="e">
        <f t="shared" si="36"/>
        <v>#N/A</v>
      </c>
      <c r="DW186" s="274" t="e">
        <f t="shared" si="36"/>
        <v>#N/A</v>
      </c>
      <c r="DX186" s="274">
        <f t="shared" si="36"/>
        <v>4076.8653520877274</v>
      </c>
      <c r="DY186" s="274" t="e">
        <f t="shared" si="36"/>
        <v>#N/A</v>
      </c>
      <c r="DZ186" s="274" t="e">
        <f t="shared" si="36"/>
        <v>#N/A</v>
      </c>
      <c r="EA186" s="274" t="e">
        <f t="shared" si="36"/>
        <v>#N/A</v>
      </c>
      <c r="EB186" s="274">
        <f t="shared" si="36"/>
        <v>4016.489302990241</v>
      </c>
      <c r="EC186" s="274" t="e">
        <f t="shared" si="36"/>
        <v>#DIV/0!</v>
      </c>
      <c r="ED186" s="274" t="e">
        <f t="shared" si="36"/>
        <v>#DIV/0!</v>
      </c>
      <c r="EE186" s="274" t="e">
        <f t="shared" si="36"/>
        <v>#DIV/0!</v>
      </c>
      <c r="EF186" s="274" t="e">
        <f t="shared" si="36"/>
        <v>#VALUE!</v>
      </c>
      <c r="EG186" s="274" t="e">
        <f t="shared" si="36"/>
        <v>#VALUE!</v>
      </c>
      <c r="EH186" s="274" t="e">
        <f t="shared" si="36"/>
        <v>#N/A</v>
      </c>
      <c r="EI186" s="274" t="e">
        <f t="shared" si="36"/>
        <v>#N/A</v>
      </c>
      <c r="EJ186" s="274">
        <f t="shared" ref="EJ186:FO186" si="37">SUM(EJ176,EJ140,EJ39,EJ23)</f>
        <v>6048.9216715935127</v>
      </c>
      <c r="EK186" s="274" t="e">
        <f t="shared" si="37"/>
        <v>#N/A</v>
      </c>
      <c r="EL186" s="274" t="e">
        <f t="shared" si="37"/>
        <v>#N/A</v>
      </c>
      <c r="EM186" s="274" t="e">
        <f t="shared" si="37"/>
        <v>#N/A</v>
      </c>
      <c r="EN186" s="274">
        <f t="shared" si="37"/>
        <v>7948.3704323732645</v>
      </c>
      <c r="EO186" s="274" t="e">
        <f t="shared" si="37"/>
        <v>#N/A</v>
      </c>
      <c r="EP186" s="274" t="e">
        <f t="shared" si="37"/>
        <v>#N/A</v>
      </c>
      <c r="EQ186" s="274" t="e">
        <f t="shared" si="37"/>
        <v>#N/A</v>
      </c>
      <c r="ER186" s="274">
        <f t="shared" si="37"/>
        <v>5082.3724937595061</v>
      </c>
      <c r="ES186" s="274" t="e">
        <f t="shared" si="37"/>
        <v>#N/A</v>
      </c>
      <c r="ET186" s="274" t="e">
        <f t="shared" si="37"/>
        <v>#N/A</v>
      </c>
      <c r="EU186" s="274" t="e">
        <f t="shared" si="37"/>
        <v>#N/A</v>
      </c>
      <c r="EV186" s="274">
        <f t="shared" si="37"/>
        <v>5082.3724937595061</v>
      </c>
      <c r="EW186" s="274" t="e">
        <f t="shared" si="37"/>
        <v>#N/A</v>
      </c>
      <c r="EX186" s="274" t="e">
        <f t="shared" si="37"/>
        <v>#N/A</v>
      </c>
      <c r="EY186" s="274" t="e">
        <f t="shared" si="37"/>
        <v>#N/A</v>
      </c>
      <c r="EZ186" s="274">
        <f t="shared" si="37"/>
        <v>2755.56848945093</v>
      </c>
      <c r="FA186" s="274" t="e">
        <f t="shared" si="37"/>
        <v>#N/A</v>
      </c>
      <c r="FB186" s="274" t="e">
        <f t="shared" si="37"/>
        <v>#N/A</v>
      </c>
      <c r="FC186" s="274" t="e">
        <f t="shared" si="37"/>
        <v>#N/A</v>
      </c>
      <c r="FD186" s="274">
        <f t="shared" si="37"/>
        <v>2630.2743347914861</v>
      </c>
      <c r="FE186" s="274" t="e">
        <f t="shared" si="37"/>
        <v>#N/A</v>
      </c>
      <c r="FF186" s="274" t="e">
        <f t="shared" si="37"/>
        <v>#N/A</v>
      </c>
      <c r="FG186" s="274" t="e">
        <f t="shared" si="37"/>
        <v>#N/A</v>
      </c>
      <c r="FH186" s="274">
        <f t="shared" si="37"/>
        <v>2557.0575960581382</v>
      </c>
      <c r="FI186" s="274" t="e">
        <f t="shared" si="37"/>
        <v>#N/A</v>
      </c>
      <c r="FJ186" s="274" t="e">
        <f t="shared" si="37"/>
        <v>#N/A</v>
      </c>
      <c r="FK186" s="274" t="e">
        <f t="shared" si="37"/>
        <v>#N/A</v>
      </c>
      <c r="FL186" s="274">
        <f t="shared" si="37"/>
        <v>3516.6164179396796</v>
      </c>
      <c r="FM186" s="274" t="e">
        <f t="shared" si="37"/>
        <v>#N/A</v>
      </c>
      <c r="FN186" s="274" t="e">
        <f t="shared" si="37"/>
        <v>#N/A</v>
      </c>
      <c r="FO186" s="274" t="e">
        <f t="shared" si="37"/>
        <v>#N/A</v>
      </c>
      <c r="FP186" s="274">
        <f t="shared" ref="FP186:GY186" si="38">SUM(FP176,FP140,FP39,FP23)</f>
        <v>6546.3791998029665</v>
      </c>
      <c r="FQ186" s="274" t="e">
        <f t="shared" si="38"/>
        <v>#N/A</v>
      </c>
      <c r="FR186" s="274" t="e">
        <f t="shared" si="38"/>
        <v>#N/A</v>
      </c>
      <c r="FS186" s="274" t="e">
        <f t="shared" si="38"/>
        <v>#N/A</v>
      </c>
      <c r="FT186" s="274">
        <f t="shared" si="38"/>
        <v>5782.7536337149741</v>
      </c>
      <c r="FU186" s="274" t="e">
        <f t="shared" si="38"/>
        <v>#N/A</v>
      </c>
      <c r="FV186" s="274" t="e">
        <f t="shared" si="38"/>
        <v>#N/A</v>
      </c>
      <c r="FW186" s="274" t="e">
        <f t="shared" si="38"/>
        <v>#N/A</v>
      </c>
      <c r="FX186" s="274">
        <f t="shared" si="38"/>
        <v>5551.6499268040388</v>
      </c>
      <c r="FY186" s="274" t="e">
        <f t="shared" si="38"/>
        <v>#N/A</v>
      </c>
      <c r="FZ186" s="274" t="e">
        <f t="shared" si="38"/>
        <v>#N/A</v>
      </c>
      <c r="GA186" s="274" t="e">
        <f t="shared" si="38"/>
        <v>#N/A</v>
      </c>
      <c r="GB186" s="274">
        <f t="shared" si="38"/>
        <v>6263.1768894856141</v>
      </c>
      <c r="GC186" s="274" t="e">
        <f t="shared" si="38"/>
        <v>#N/A</v>
      </c>
      <c r="GD186" s="274" t="e">
        <f t="shared" si="38"/>
        <v>#N/A</v>
      </c>
      <c r="GE186" s="274" t="e">
        <f t="shared" si="38"/>
        <v>#N/A</v>
      </c>
      <c r="GF186" s="274">
        <f t="shared" si="38"/>
        <v>5993.3820707810892</v>
      </c>
      <c r="GG186" s="274" t="e">
        <f t="shared" si="38"/>
        <v>#N/A</v>
      </c>
      <c r="GH186" s="274" t="e">
        <f t="shared" si="38"/>
        <v>#N/A</v>
      </c>
      <c r="GI186" s="274" t="e">
        <f t="shared" si="38"/>
        <v>#N/A</v>
      </c>
      <c r="GJ186" s="274">
        <f t="shared" si="38"/>
        <v>5729.0950384481093</v>
      </c>
      <c r="GK186" s="274" t="e">
        <f t="shared" si="38"/>
        <v>#N/A</v>
      </c>
      <c r="GL186" s="274" t="e">
        <f t="shared" si="38"/>
        <v>#N/A</v>
      </c>
      <c r="GM186" s="274" t="e">
        <f t="shared" si="38"/>
        <v>#N/A</v>
      </c>
      <c r="GN186" s="274">
        <f t="shared" si="38"/>
        <v>5523.9604903103</v>
      </c>
      <c r="GO186" s="274" t="e">
        <f t="shared" si="38"/>
        <v>#N/A</v>
      </c>
      <c r="GP186" s="274" t="e">
        <f t="shared" si="38"/>
        <v>#N/A</v>
      </c>
      <c r="GQ186" s="274" t="e">
        <f t="shared" si="38"/>
        <v>#N/A</v>
      </c>
      <c r="GR186" s="274">
        <f t="shared" si="38"/>
        <v>4865.1304753975201</v>
      </c>
      <c r="GS186" s="274" t="e">
        <f t="shared" si="38"/>
        <v>#N/A</v>
      </c>
      <c r="GT186" s="274" t="e">
        <f t="shared" si="38"/>
        <v>#N/A</v>
      </c>
      <c r="GU186" s="274" t="e">
        <f t="shared" si="38"/>
        <v>#N/A</v>
      </c>
      <c r="GV186" s="274">
        <f t="shared" si="38"/>
        <v>4647.9886309491922</v>
      </c>
      <c r="GW186" s="274" t="e">
        <f t="shared" si="38"/>
        <v>#REF!</v>
      </c>
      <c r="GX186" s="274" t="e">
        <f t="shared" si="38"/>
        <v>#REF!</v>
      </c>
      <c r="GY186" s="274" t="e">
        <f t="shared" si="38"/>
        <v>#REF!</v>
      </c>
    </row>
    <row r="187" spans="2:207" x14ac:dyDescent="0.3">
      <c r="H187" s="125" t="s">
        <v>221</v>
      </c>
      <c r="L187" s="274">
        <f t="shared" ref="L187:AQ187" si="39">SUM(L179:L184,L177,L172,L140,L39,L23)</f>
        <v>7005.7029404295754</v>
      </c>
      <c r="M187" s="274" t="e">
        <f t="shared" si="39"/>
        <v>#N/A</v>
      </c>
      <c r="N187" s="274" t="e">
        <f t="shared" si="39"/>
        <v>#N/A</v>
      </c>
      <c r="O187" s="274" t="e">
        <f t="shared" si="39"/>
        <v>#N/A</v>
      </c>
      <c r="P187" s="274">
        <f t="shared" si="39"/>
        <v>5635.3067156264415</v>
      </c>
      <c r="Q187" s="274" t="e">
        <f t="shared" si="39"/>
        <v>#N/A</v>
      </c>
      <c r="R187" s="274" t="e">
        <f t="shared" si="39"/>
        <v>#N/A</v>
      </c>
      <c r="S187" s="274" t="e">
        <f t="shared" si="39"/>
        <v>#N/A</v>
      </c>
      <c r="T187" s="274">
        <f t="shared" si="39"/>
        <v>10489.600677104805</v>
      </c>
      <c r="U187" s="274" t="e">
        <f t="shared" si="39"/>
        <v>#N/A</v>
      </c>
      <c r="V187" s="274" t="e">
        <f t="shared" si="39"/>
        <v>#N/A</v>
      </c>
      <c r="W187" s="274" t="e">
        <f t="shared" si="39"/>
        <v>#N/A</v>
      </c>
      <c r="X187" s="274">
        <f t="shared" si="39"/>
        <v>8661.7727631521666</v>
      </c>
      <c r="Y187" s="274" t="e">
        <f t="shared" si="39"/>
        <v>#N/A</v>
      </c>
      <c r="Z187" s="274" t="e">
        <f t="shared" si="39"/>
        <v>#N/A</v>
      </c>
      <c r="AA187" s="274" t="e">
        <f t="shared" si="39"/>
        <v>#N/A</v>
      </c>
      <c r="AB187" s="274">
        <f t="shared" si="39"/>
        <v>8297.0121982253295</v>
      </c>
      <c r="AC187" s="274" t="e">
        <f t="shared" si="39"/>
        <v>#N/A</v>
      </c>
      <c r="AD187" s="274" t="e">
        <f t="shared" si="39"/>
        <v>#N/A</v>
      </c>
      <c r="AE187" s="274" t="e">
        <f t="shared" si="39"/>
        <v>#N/A</v>
      </c>
      <c r="AF187" s="274">
        <f t="shared" si="39"/>
        <v>6453.8842816580755</v>
      </c>
      <c r="AG187" s="274" t="e">
        <f t="shared" si="39"/>
        <v>#N/A</v>
      </c>
      <c r="AH187" s="274" t="e">
        <f t="shared" si="39"/>
        <v>#N/A</v>
      </c>
      <c r="AI187" s="274" t="e">
        <f t="shared" si="39"/>
        <v>#N/A</v>
      </c>
      <c r="AJ187" s="274">
        <f t="shared" si="39"/>
        <v>13158.264763749799</v>
      </c>
      <c r="AK187" s="274" t="e">
        <f t="shared" si="39"/>
        <v>#N/A</v>
      </c>
      <c r="AL187" s="274" t="e">
        <f t="shared" si="39"/>
        <v>#N/A</v>
      </c>
      <c r="AM187" s="274" t="e">
        <f t="shared" si="39"/>
        <v>#N/A</v>
      </c>
      <c r="AN187" s="274">
        <f t="shared" si="39"/>
        <v>10690.671052128904</v>
      </c>
      <c r="AO187" s="274" t="e">
        <f t="shared" si="39"/>
        <v>#N/A</v>
      </c>
      <c r="AP187" s="274" t="e">
        <f t="shared" si="39"/>
        <v>#N/A</v>
      </c>
      <c r="AQ187" s="274" t="e">
        <f t="shared" si="39"/>
        <v>#N/A</v>
      </c>
      <c r="AR187" s="274">
        <f t="shared" ref="AR187:BW187" ca="1" si="40">SUM(AR179:AR184,AR177,AR172,AR140,AR39,AR23)</f>
        <v>8024.8816279030925</v>
      </c>
      <c r="AS187" s="274" t="e">
        <f t="shared" si="40"/>
        <v>#N/A</v>
      </c>
      <c r="AT187" s="274" t="e">
        <f t="shared" si="40"/>
        <v>#N/A</v>
      </c>
      <c r="AU187" s="274" t="e">
        <f t="shared" si="40"/>
        <v>#N/A</v>
      </c>
      <c r="AV187" s="274">
        <f t="shared" ca="1" si="40"/>
        <v>5523.5750626617937</v>
      </c>
      <c r="AW187" s="274" t="e">
        <f t="shared" si="40"/>
        <v>#N/A</v>
      </c>
      <c r="AX187" s="274" t="e">
        <f t="shared" si="40"/>
        <v>#N/A</v>
      </c>
      <c r="AY187" s="274" t="e">
        <f t="shared" si="40"/>
        <v>#N/A</v>
      </c>
      <c r="AZ187" s="274">
        <f t="shared" ca="1" si="40"/>
        <v>18552.095758506959</v>
      </c>
      <c r="BA187" s="274" t="e">
        <f t="shared" si="40"/>
        <v>#N/A</v>
      </c>
      <c r="BB187" s="274" t="e">
        <f t="shared" si="40"/>
        <v>#N/A</v>
      </c>
      <c r="BC187" s="274" t="e">
        <f t="shared" si="40"/>
        <v>#N/A</v>
      </c>
      <c r="BD187" s="274">
        <f t="shared" ca="1" si="40"/>
        <v>10399.689175498283</v>
      </c>
      <c r="BE187" s="274" t="e">
        <f t="shared" si="40"/>
        <v>#N/A</v>
      </c>
      <c r="BF187" s="274" t="e">
        <f t="shared" si="40"/>
        <v>#N/A</v>
      </c>
      <c r="BG187" s="274" t="e">
        <f t="shared" si="40"/>
        <v>#N/A</v>
      </c>
      <c r="BH187" s="274">
        <f t="shared" ca="1" si="40"/>
        <v>15075.853124626636</v>
      </c>
      <c r="BI187" s="274" t="e">
        <f t="shared" si="40"/>
        <v>#N/A</v>
      </c>
      <c r="BJ187" s="274" t="e">
        <f t="shared" si="40"/>
        <v>#N/A</v>
      </c>
      <c r="BK187" s="274" t="e">
        <f t="shared" si="40"/>
        <v>#N/A</v>
      </c>
      <c r="BL187" s="274">
        <f t="shared" ca="1" si="40"/>
        <v>8348.3531034749958</v>
      </c>
      <c r="BM187" s="274" t="e">
        <f t="shared" si="40"/>
        <v>#N/A</v>
      </c>
      <c r="BN187" s="274" t="e">
        <f t="shared" si="40"/>
        <v>#N/A</v>
      </c>
      <c r="BO187" s="274" t="e">
        <f t="shared" si="40"/>
        <v>#N/A</v>
      </c>
      <c r="BP187" s="274">
        <f t="shared" si="40"/>
        <v>8090.9994658649193</v>
      </c>
      <c r="BQ187" s="274" t="e">
        <f t="shared" si="40"/>
        <v>#N/A</v>
      </c>
      <c r="BR187" s="274" t="e">
        <f t="shared" si="40"/>
        <v>#N/A</v>
      </c>
      <c r="BS187" s="274" t="e">
        <f t="shared" si="40"/>
        <v>#N/A</v>
      </c>
      <c r="BT187" s="274">
        <f t="shared" si="40"/>
        <v>5501.8690838420744</v>
      </c>
      <c r="BU187" s="274" t="e">
        <f t="shared" si="40"/>
        <v>#N/A</v>
      </c>
      <c r="BV187" s="274" t="e">
        <f t="shared" si="40"/>
        <v>#N/A</v>
      </c>
      <c r="BW187" s="274" t="e">
        <f t="shared" si="40"/>
        <v>#N/A</v>
      </c>
      <c r="BX187" s="274">
        <f t="shared" ref="BX187:DC187" si="41">SUM(BX179:BX184,BX177,BX172,BX140,BX39,BX23)</f>
        <v>5755.1505825000622</v>
      </c>
      <c r="BY187" s="274" t="e">
        <f t="shared" si="41"/>
        <v>#N/A</v>
      </c>
      <c r="BZ187" s="274" t="e">
        <f t="shared" si="41"/>
        <v>#N/A</v>
      </c>
      <c r="CA187" s="274" t="e">
        <f t="shared" si="41"/>
        <v>#N/A</v>
      </c>
      <c r="CB187" s="274">
        <f t="shared" si="41"/>
        <v>4422.7038402960161</v>
      </c>
      <c r="CC187" s="274" t="e">
        <f t="shared" si="41"/>
        <v>#N/A</v>
      </c>
      <c r="CD187" s="274" t="e">
        <f t="shared" si="41"/>
        <v>#N/A</v>
      </c>
      <c r="CE187" s="274" t="e">
        <f t="shared" si="41"/>
        <v>#N/A</v>
      </c>
      <c r="CF187" s="274">
        <f t="shared" si="41"/>
        <v>5565.6583206583255</v>
      </c>
      <c r="CG187" s="274" t="e">
        <f t="shared" si="41"/>
        <v>#N/A</v>
      </c>
      <c r="CH187" s="274" t="e">
        <f t="shared" si="41"/>
        <v>#N/A</v>
      </c>
      <c r="CI187" s="274" t="e">
        <f t="shared" si="41"/>
        <v>#N/A</v>
      </c>
      <c r="CJ187" s="274">
        <f t="shared" si="41"/>
        <v>5807.4631851549675</v>
      </c>
      <c r="CK187" s="274" t="e">
        <f t="shared" si="41"/>
        <v>#N/A</v>
      </c>
      <c r="CL187" s="274" t="e">
        <f t="shared" si="41"/>
        <v>#N/A</v>
      </c>
      <c r="CM187" s="274" t="e">
        <f t="shared" si="41"/>
        <v>#N/A</v>
      </c>
      <c r="CN187" s="274">
        <f t="shared" si="41"/>
        <v>9790.6203259519061</v>
      </c>
      <c r="CO187" s="274" t="e">
        <f t="shared" si="41"/>
        <v>#N/A</v>
      </c>
      <c r="CP187" s="274" t="e">
        <f t="shared" si="41"/>
        <v>#N/A</v>
      </c>
      <c r="CQ187" s="274" t="e">
        <f t="shared" si="41"/>
        <v>#N/A</v>
      </c>
      <c r="CR187" s="274">
        <f t="shared" si="41"/>
        <v>11169.875154899768</v>
      </c>
      <c r="CS187" s="274" t="e">
        <f t="shared" si="41"/>
        <v>#N/A</v>
      </c>
      <c r="CT187" s="274" t="e">
        <f t="shared" si="41"/>
        <v>#N/A</v>
      </c>
      <c r="CU187" s="274" t="e">
        <f t="shared" si="41"/>
        <v>#N/A</v>
      </c>
      <c r="CV187" s="274">
        <f t="shared" ca="1" si="41"/>
        <v>5027.8004856519328</v>
      </c>
      <c r="CW187" s="274" t="e">
        <f t="shared" si="41"/>
        <v>#N/A</v>
      </c>
      <c r="CX187" s="274" t="e">
        <f t="shared" si="41"/>
        <v>#N/A</v>
      </c>
      <c r="CY187" s="274" t="e">
        <f t="shared" si="41"/>
        <v>#N/A</v>
      </c>
      <c r="CZ187" s="274">
        <f t="shared" ca="1" si="41"/>
        <v>5588.4068747206602</v>
      </c>
      <c r="DA187" s="274" t="e">
        <f t="shared" si="41"/>
        <v>#DIV/0!</v>
      </c>
      <c r="DB187" s="274" t="e">
        <f t="shared" si="41"/>
        <v>#DIV/0!</v>
      </c>
      <c r="DC187" s="274" t="e">
        <f t="shared" si="41"/>
        <v>#DIV/0!</v>
      </c>
      <c r="DD187" s="274" t="e">
        <f t="shared" ref="DD187:EI187" si="42">SUM(DD179:DD184,DD177,DD172,DD140,DD39,DD23)</f>
        <v>#N/A</v>
      </c>
      <c r="DE187" s="274" t="e">
        <f t="shared" si="42"/>
        <v>#N/A</v>
      </c>
      <c r="DF187" s="274" t="e">
        <f t="shared" si="42"/>
        <v>#N/A</v>
      </c>
      <c r="DG187" s="274" t="e">
        <f t="shared" si="42"/>
        <v>#N/A</v>
      </c>
      <c r="DH187" s="274">
        <f t="shared" si="42"/>
        <v>7234.2222223588615</v>
      </c>
      <c r="DI187" s="274" t="e">
        <f t="shared" si="42"/>
        <v>#N/A</v>
      </c>
      <c r="DJ187" s="274" t="e">
        <f t="shared" si="42"/>
        <v>#N/A</v>
      </c>
      <c r="DK187" s="274" t="e">
        <f t="shared" si="42"/>
        <v>#N/A</v>
      </c>
      <c r="DL187" s="274">
        <f t="shared" si="42"/>
        <v>5771.9757533976417</v>
      </c>
      <c r="DM187" s="274" t="e">
        <f t="shared" si="42"/>
        <v>#N/A</v>
      </c>
      <c r="DN187" s="274" t="e">
        <f t="shared" si="42"/>
        <v>#N/A</v>
      </c>
      <c r="DO187" s="274" t="e">
        <f t="shared" si="42"/>
        <v>#N/A</v>
      </c>
      <c r="DP187" s="274">
        <f t="shared" si="42"/>
        <v>4938.3378287894247</v>
      </c>
      <c r="DQ187" s="274" t="e">
        <f t="shared" si="42"/>
        <v>#N/A</v>
      </c>
      <c r="DR187" s="274" t="e">
        <f t="shared" si="42"/>
        <v>#N/A</v>
      </c>
      <c r="DS187" s="274" t="e">
        <f t="shared" si="42"/>
        <v>#N/A</v>
      </c>
      <c r="DT187" s="274">
        <f t="shared" si="42"/>
        <v>4493.0133885518844</v>
      </c>
      <c r="DU187" s="274" t="e">
        <f t="shared" si="42"/>
        <v>#N/A</v>
      </c>
      <c r="DV187" s="274" t="e">
        <f t="shared" si="42"/>
        <v>#N/A</v>
      </c>
      <c r="DW187" s="274" t="e">
        <f t="shared" si="42"/>
        <v>#N/A</v>
      </c>
      <c r="DX187" s="274">
        <f t="shared" si="42"/>
        <v>4206.9048808789885</v>
      </c>
      <c r="DY187" s="274" t="e">
        <f t="shared" si="42"/>
        <v>#N/A</v>
      </c>
      <c r="DZ187" s="274" t="e">
        <f t="shared" si="42"/>
        <v>#N/A</v>
      </c>
      <c r="EA187" s="274" t="e">
        <f t="shared" si="42"/>
        <v>#N/A</v>
      </c>
      <c r="EB187" s="274">
        <f t="shared" si="42"/>
        <v>4142.4148051800894</v>
      </c>
      <c r="EC187" s="274" t="e">
        <f t="shared" si="42"/>
        <v>#DIV/0!</v>
      </c>
      <c r="ED187" s="274" t="e">
        <f t="shared" si="42"/>
        <v>#DIV/0!</v>
      </c>
      <c r="EE187" s="274" t="e">
        <f t="shared" si="42"/>
        <v>#DIV/0!</v>
      </c>
      <c r="EF187" s="274" t="e">
        <f t="shared" si="42"/>
        <v>#VALUE!</v>
      </c>
      <c r="EG187" s="274" t="e">
        <f t="shared" si="42"/>
        <v>#VALUE!</v>
      </c>
      <c r="EH187" s="274" t="e">
        <f t="shared" si="42"/>
        <v>#N/A</v>
      </c>
      <c r="EI187" s="274" t="e">
        <f t="shared" si="42"/>
        <v>#N/A</v>
      </c>
      <c r="EJ187" s="274">
        <f t="shared" ref="EJ187:FO187" si="43">SUM(EJ179:EJ184,EJ177,EJ172,EJ140,EJ39,EJ23)</f>
        <v>6237.2588480750428</v>
      </c>
      <c r="EK187" s="274" t="e">
        <f t="shared" si="43"/>
        <v>#N/A</v>
      </c>
      <c r="EL187" s="274" t="e">
        <f t="shared" si="43"/>
        <v>#N/A</v>
      </c>
      <c r="EM187" s="274" t="e">
        <f t="shared" si="43"/>
        <v>#N/A</v>
      </c>
      <c r="EN187" s="274">
        <f t="shared" si="43"/>
        <v>8128.1983809568274</v>
      </c>
      <c r="EO187" s="274" t="e">
        <f t="shared" si="43"/>
        <v>#N/A</v>
      </c>
      <c r="EP187" s="274" t="e">
        <f t="shared" si="43"/>
        <v>#N/A</v>
      </c>
      <c r="EQ187" s="274" t="e">
        <f t="shared" si="43"/>
        <v>#N/A</v>
      </c>
      <c r="ER187" s="274">
        <f t="shared" si="43"/>
        <v>5275.0396566026629</v>
      </c>
      <c r="ES187" s="274" t="e">
        <f t="shared" si="43"/>
        <v>#N/A</v>
      </c>
      <c r="ET187" s="274" t="e">
        <f t="shared" si="43"/>
        <v>#N/A</v>
      </c>
      <c r="EU187" s="274" t="e">
        <f t="shared" si="43"/>
        <v>#N/A</v>
      </c>
      <c r="EV187" s="274">
        <f t="shared" si="43"/>
        <v>5275.0396566026629</v>
      </c>
      <c r="EW187" s="274" t="e">
        <f t="shared" si="43"/>
        <v>#N/A</v>
      </c>
      <c r="EX187" s="274" t="e">
        <f t="shared" si="43"/>
        <v>#N/A</v>
      </c>
      <c r="EY187" s="274" t="e">
        <f t="shared" si="43"/>
        <v>#N/A</v>
      </c>
      <c r="EZ187" s="274">
        <f t="shared" si="43"/>
        <v>2848.3698273623477</v>
      </c>
      <c r="FA187" s="274" t="e">
        <f t="shared" si="43"/>
        <v>#N/A</v>
      </c>
      <c r="FB187" s="274" t="e">
        <f t="shared" si="43"/>
        <v>#N/A</v>
      </c>
      <c r="FC187" s="274" t="e">
        <f t="shared" si="43"/>
        <v>#N/A</v>
      </c>
      <c r="FD187" s="274">
        <f t="shared" si="43"/>
        <v>2721.814756237246</v>
      </c>
      <c r="FE187" s="274" t="e">
        <f t="shared" si="43"/>
        <v>#N/A</v>
      </c>
      <c r="FF187" s="274" t="e">
        <f t="shared" si="43"/>
        <v>#N/A</v>
      </c>
      <c r="FG187" s="274" t="e">
        <f t="shared" si="43"/>
        <v>#N/A</v>
      </c>
      <c r="FH187" s="274">
        <f t="shared" si="43"/>
        <v>2646.6401398221155</v>
      </c>
      <c r="FI187" s="274" t="e">
        <f t="shared" si="43"/>
        <v>#N/A</v>
      </c>
      <c r="FJ187" s="274" t="e">
        <f t="shared" si="43"/>
        <v>#N/A</v>
      </c>
      <c r="FK187" s="274" t="e">
        <f t="shared" si="43"/>
        <v>#N/A</v>
      </c>
      <c r="FL187" s="274">
        <f t="shared" si="43"/>
        <v>3612.1548566553861</v>
      </c>
      <c r="FM187" s="274" t="e">
        <f t="shared" si="43"/>
        <v>#N/A</v>
      </c>
      <c r="FN187" s="274" t="e">
        <f t="shared" si="43"/>
        <v>#N/A</v>
      </c>
      <c r="FO187" s="274" t="e">
        <f t="shared" si="43"/>
        <v>#N/A</v>
      </c>
      <c r="FP187" s="274">
        <f t="shared" ref="FP187:GY187" si="44">SUM(FP179:FP184,FP177,FP172,FP140,FP39,FP23)</f>
        <v>6685.06586719804</v>
      </c>
      <c r="FQ187" s="274" t="e">
        <f t="shared" si="44"/>
        <v>#N/A</v>
      </c>
      <c r="FR187" s="274" t="e">
        <f t="shared" si="44"/>
        <v>#N/A</v>
      </c>
      <c r="FS187" s="274" t="e">
        <f t="shared" si="44"/>
        <v>#N/A</v>
      </c>
      <c r="FT187" s="274">
        <f t="shared" si="44"/>
        <v>5921.7646767233746</v>
      </c>
      <c r="FU187" s="274" t="e">
        <f t="shared" si="44"/>
        <v>#N/A</v>
      </c>
      <c r="FV187" s="274" t="e">
        <f t="shared" si="44"/>
        <v>#N/A</v>
      </c>
      <c r="FW187" s="274" t="e">
        <f t="shared" si="44"/>
        <v>#N/A</v>
      </c>
      <c r="FX187" s="274">
        <f t="shared" si="44"/>
        <v>5627.0526198910566</v>
      </c>
      <c r="FY187" s="274" t="e">
        <f t="shared" si="44"/>
        <v>#N/A</v>
      </c>
      <c r="FZ187" s="274" t="e">
        <f t="shared" si="44"/>
        <v>#N/A</v>
      </c>
      <c r="GA187" s="274" t="e">
        <f t="shared" si="44"/>
        <v>#N/A</v>
      </c>
      <c r="GB187" s="274">
        <f t="shared" si="44"/>
        <v>6389.898635746933</v>
      </c>
      <c r="GC187" s="274" t="e">
        <f t="shared" si="44"/>
        <v>#N/A</v>
      </c>
      <c r="GD187" s="274" t="e">
        <f t="shared" si="44"/>
        <v>#N/A</v>
      </c>
      <c r="GE187" s="274" t="e">
        <f t="shared" si="44"/>
        <v>#N/A</v>
      </c>
      <c r="GF187" s="274">
        <f t="shared" si="44"/>
        <v>6107.7793338515921</v>
      </c>
      <c r="GG187" s="274" t="e">
        <f t="shared" si="44"/>
        <v>#N/A</v>
      </c>
      <c r="GH187" s="274" t="e">
        <f t="shared" si="44"/>
        <v>#N/A</v>
      </c>
      <c r="GI187" s="274" t="e">
        <f t="shared" si="44"/>
        <v>#N/A</v>
      </c>
      <c r="GJ187" s="274">
        <f t="shared" si="44"/>
        <v>5796.3828503980476</v>
      </c>
      <c r="GK187" s="274" t="e">
        <f t="shared" si="44"/>
        <v>#N/A</v>
      </c>
      <c r="GL187" s="274" t="e">
        <f t="shared" si="44"/>
        <v>#N/A</v>
      </c>
      <c r="GM187" s="274" t="e">
        <f t="shared" si="44"/>
        <v>#N/A</v>
      </c>
      <c r="GN187" s="274">
        <f t="shared" si="44"/>
        <v>5667.6734913389391</v>
      </c>
      <c r="GO187" s="274" t="e">
        <f t="shared" si="44"/>
        <v>#N/A</v>
      </c>
      <c r="GP187" s="274" t="e">
        <f t="shared" si="44"/>
        <v>#N/A</v>
      </c>
      <c r="GQ187" s="274" t="e">
        <f t="shared" si="44"/>
        <v>#N/A</v>
      </c>
      <c r="GR187" s="274">
        <f t="shared" si="44"/>
        <v>5000.4838047560361</v>
      </c>
      <c r="GS187" s="274" t="e">
        <f t="shared" si="44"/>
        <v>#N/A</v>
      </c>
      <c r="GT187" s="274" t="e">
        <f t="shared" si="44"/>
        <v>#N/A</v>
      </c>
      <c r="GU187" s="274" t="e">
        <f t="shared" si="44"/>
        <v>#N/A</v>
      </c>
      <c r="GV187" s="274">
        <f t="shared" si="44"/>
        <v>4745.6060454272092</v>
      </c>
      <c r="GW187" s="274" t="e">
        <f t="shared" si="44"/>
        <v>#REF!</v>
      </c>
      <c r="GX187" s="274" t="e">
        <f t="shared" si="44"/>
        <v>#REF!</v>
      </c>
      <c r="GY187" s="274" t="e">
        <f t="shared" si="44"/>
        <v>#REF!</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97F2-9D23-4FBE-9CC2-1F61E4C630B5}">
  <sheetPr>
    <tabColor theme="1"/>
  </sheetPr>
  <dimension ref="A1:BM107"/>
  <sheetViews>
    <sheetView showGridLines="0" tabSelected="1" topLeftCell="Z58" workbookViewId="0">
      <selection activeCell="AJ94" sqref="AJ94"/>
    </sheetView>
  </sheetViews>
  <sheetFormatPr defaultColWidth="8.85546875" defaultRowHeight="15" x14ac:dyDescent="0.25"/>
  <cols>
    <col min="2" max="2" width="9.140625"/>
    <col min="3" max="3" width="44.42578125" bestFit="1" customWidth="1"/>
    <col min="4" max="9" width="10" bestFit="1" customWidth="1"/>
    <col min="10" max="11" width="10.85546875" bestFit="1" customWidth="1"/>
    <col min="12" max="12" width="10" bestFit="1" customWidth="1"/>
    <col min="13" max="15" width="9.85546875" bestFit="1" customWidth="1"/>
    <col min="16" max="16" width="10.85546875" bestFit="1" customWidth="1"/>
    <col min="17" max="29" width="9.85546875" bestFit="1" customWidth="1"/>
    <col min="30" max="30" width="9.85546875" customWidth="1"/>
    <col min="31" max="38" width="19.42578125" customWidth="1"/>
  </cols>
  <sheetData>
    <row r="1" spans="1:65" ht="17.25" x14ac:dyDescent="0.25">
      <c r="AE1" s="408" t="s">
        <v>878</v>
      </c>
      <c r="AF1" s="409">
        <f ca="1">SUM(AF2:AF5)</f>
        <v>0.99999999999999978</v>
      </c>
    </row>
    <row r="2" spans="1:65" x14ac:dyDescent="0.25">
      <c r="AE2" s="17" t="str">
        <f>B9&amp;": "&amp;C9</f>
        <v>10: Capitalized Pre-Construction Costs</v>
      </c>
      <c r="AF2" s="239">
        <f ca="1">AH9</f>
        <v>5.0870512694601536E-2</v>
      </c>
    </row>
    <row r="3" spans="1:65" x14ac:dyDescent="0.25">
      <c r="AE3" s="17" t="str">
        <f>B19&amp;": "&amp;C19</f>
        <v>20: Capitalized Direct Costs</v>
      </c>
      <c r="AF3" s="239">
        <f ca="1">AH19</f>
        <v>0.6460722979323914</v>
      </c>
    </row>
    <row r="4" spans="1:65" x14ac:dyDescent="0.25">
      <c r="AE4" s="17" t="str">
        <f>B29&amp;": "&amp;C29</f>
        <v>30: Capitalized Indirect Services Cost</v>
      </c>
      <c r="AF4" s="239">
        <f ca="1">AH29</f>
        <v>0.26012006718395103</v>
      </c>
    </row>
    <row r="5" spans="1:65" ht="15.75" thickBot="1" x14ac:dyDescent="0.3">
      <c r="AE5" s="17" t="str">
        <f>B41&amp;": "&amp;C41</f>
        <v xml:space="preserve">50: Capitalized Supplementary Costs </v>
      </c>
      <c r="AF5" s="239">
        <f ca="1">AH41</f>
        <v>4.2937122189055814E-2</v>
      </c>
    </row>
    <row r="6" spans="1:65" ht="19.5" thickBot="1" x14ac:dyDescent="0.35">
      <c r="D6" s="621" t="s">
        <v>298</v>
      </c>
      <c r="AJ6" s="404" t="s">
        <v>877</v>
      </c>
      <c r="AK6" s="405"/>
      <c r="AL6" s="406"/>
    </row>
    <row r="7" spans="1:65" ht="15.75" thickBot="1" x14ac:dyDescent="0.3">
      <c r="D7" s="5"/>
      <c r="AF7" s="48">
        <f ca="1">SUM(AF9:AF49)</f>
        <v>0.9525979466999005</v>
      </c>
      <c r="AG7" s="48">
        <f ca="1">SUM(AG9:AG49)</f>
        <v>0.99999999999999956</v>
      </c>
      <c r="AJ7" s="47">
        <f ca="1">'Data Grouping'!O218</f>
        <v>5500</v>
      </c>
      <c r="AK7" s="47">
        <f ca="1">'Data Grouping'!O219</f>
        <v>7750</v>
      </c>
      <c r="AL7" s="47">
        <f ca="1">'Data Grouping'!O220</f>
        <v>10000</v>
      </c>
    </row>
    <row r="8" spans="1:65" ht="19.5" thickBot="1" x14ac:dyDescent="0.3">
      <c r="B8" s="67" t="s">
        <v>22</v>
      </c>
      <c r="C8" s="403" t="s">
        <v>24</v>
      </c>
      <c r="D8" s="403" t="str" cm="1">
        <f t="array" aca="1" ref="D8:AC8" ca="1">_xlfn._xlws.FILTER('Data Grouping'!$I$5:$AQ$5,'Data Grouping'!$I$190:$AQ$190="SMR")</f>
        <v>VHTGR</v>
      </c>
      <c r="E8" s="403" t="str">
        <f ca="1"/>
        <v>VHTGR</v>
      </c>
      <c r="F8" s="403" t="str">
        <f ca="1"/>
        <v>VHTGR</v>
      </c>
      <c r="G8" s="403" t="str">
        <f ca="1"/>
        <v>VHTGR</v>
      </c>
      <c r="H8" s="403" t="str">
        <f ca="1"/>
        <v>VHTGR</v>
      </c>
      <c r="I8" s="403" t="str">
        <f ca="1"/>
        <v>VHTGR</v>
      </c>
      <c r="J8" s="403" t="str">
        <f ca="1"/>
        <v>VHTGR</v>
      </c>
      <c r="K8" s="403" t="str">
        <f ca="1"/>
        <v>VHTGR</v>
      </c>
      <c r="L8" s="403" t="str">
        <f ca="1"/>
        <v>Traditional HTGR</v>
      </c>
      <c r="M8" s="403" t="str">
        <f ca="1"/>
        <v>MIG HTR</v>
      </c>
      <c r="N8" s="403" t="str">
        <f ca="1"/>
        <v>GA/MHTGR - Commercial</v>
      </c>
      <c r="O8" s="403" t="str">
        <f ca="1"/>
        <v>SAFR</v>
      </c>
      <c r="P8" s="403" t="str">
        <f ca="1"/>
        <v>PRISM</v>
      </c>
      <c r="Q8" s="403" t="str">
        <f ca="1"/>
        <v>SMBWR</v>
      </c>
      <c r="R8" s="403" t="str">
        <f ca="1"/>
        <v>MMNC</v>
      </c>
      <c r="S8" s="403" t="str">
        <f ca="1"/>
        <v>SFR SAINC</v>
      </c>
      <c r="T8" s="403" t="str">
        <f ca="1"/>
        <v>SFR SAINC</v>
      </c>
      <c r="U8" s="403" t="str">
        <f ca="1"/>
        <v>SFR SAINC</v>
      </c>
      <c r="V8" s="403" t="str">
        <f ca="1"/>
        <v>SFR SAINC</v>
      </c>
      <c r="W8" s="403" t="str">
        <f ca="1"/>
        <v>SFR SAINC</v>
      </c>
      <c r="X8" s="403" t="str">
        <f ca="1"/>
        <v>SFR SAINC</v>
      </c>
      <c r="Y8" s="403" t="str">
        <f ca="1"/>
        <v>NuScale SMR</v>
      </c>
      <c r="Z8" s="403" t="str">
        <f ca="1"/>
        <v>ABR1000</v>
      </c>
      <c r="AA8" s="403" t="str">
        <f ca="1"/>
        <v>MHTGR - SC - Target</v>
      </c>
      <c r="AB8" s="403" t="str">
        <f ca="1"/>
        <v>MHTGR - GT/IC - Target</v>
      </c>
      <c r="AC8" s="68" t="str">
        <f ca="1"/>
        <v>MHTGR - -GT/DC - Target</v>
      </c>
      <c r="AE8" s="67" t="s">
        <v>22</v>
      </c>
      <c r="AF8" s="66" t="s">
        <v>299</v>
      </c>
      <c r="AG8" s="66" t="s">
        <v>300</v>
      </c>
      <c r="AH8" s="66" t="s">
        <v>301</v>
      </c>
      <c r="AI8" s="66" t="s">
        <v>302</v>
      </c>
      <c r="AJ8" s="66" t="s">
        <v>303</v>
      </c>
      <c r="AK8" s="66" t="s">
        <v>304</v>
      </c>
      <c r="AL8" s="72" t="s">
        <v>305</v>
      </c>
      <c r="AM8" s="15"/>
    </row>
    <row r="9" spans="1:65" ht="18.75" x14ac:dyDescent="0.25">
      <c r="A9" s="962" t="str">
        <f>B9&amp;": "&amp;C9</f>
        <v>10: Capitalized Pre-Construction Costs</v>
      </c>
      <c r="B9" s="622">
        <v>10</v>
      </c>
      <c r="C9" s="456" t="s">
        <v>25</v>
      </c>
      <c r="D9" s="637" cm="1">
        <f t="array" aca="1" ref="D9:AC9" ca="1">_xlfn._xlws.FILTER('Data Grouping'!$I$23:$AQ$23,'Data Grouping'!$I$190:$AQ$190="SMR")</f>
        <v>448.45826349517324</v>
      </c>
      <c r="E9" s="637">
        <f ca="1"/>
        <v>193.65092731068671</v>
      </c>
      <c r="F9" s="637">
        <f ca="1"/>
        <v>510.08608433979322</v>
      </c>
      <c r="G9" s="637">
        <f ca="1"/>
        <v>209.05788252184169</v>
      </c>
      <c r="H9" s="637">
        <f ca="1"/>
        <v>707.18237722395884</v>
      </c>
      <c r="I9" s="637">
        <f ca="1"/>
        <v>270.59175851761319</v>
      </c>
      <c r="J9" s="637">
        <f ca="1"/>
        <v>812.77638732967978</v>
      </c>
      <c r="K9" s="637">
        <f ca="1"/>
        <v>296.99026104404345</v>
      </c>
      <c r="L9" s="637">
        <f ca="1"/>
        <v>325.95493943404693</v>
      </c>
      <c r="M9" s="637">
        <f ca="1"/>
        <v>325.95493943404693</v>
      </c>
      <c r="N9" s="637">
        <f ca="1"/>
        <v>325.95493943404693</v>
      </c>
      <c r="O9" s="637">
        <f ca="1"/>
        <v>325.95493943404693</v>
      </c>
      <c r="P9" s="637">
        <f ca="1"/>
        <v>325.95493943404693</v>
      </c>
      <c r="Q9" s="637">
        <f ca="1"/>
        <v>325.95493943404693</v>
      </c>
      <c r="R9" s="637">
        <f ca="1"/>
        <v>325.95493943404693</v>
      </c>
      <c r="S9" s="637">
        <f ca="1"/>
        <v>460.15709565766514</v>
      </c>
      <c r="T9" s="637">
        <f ca="1"/>
        <v>294.82584624099155</v>
      </c>
      <c r="U9" s="637">
        <f ca="1"/>
        <v>201.47118571785569</v>
      </c>
      <c r="V9" s="637">
        <f ca="1"/>
        <v>154.86300158539601</v>
      </c>
      <c r="W9" s="637">
        <f ca="1"/>
        <v>131.53985635596388</v>
      </c>
      <c r="X9" s="637">
        <f ca="1"/>
        <v>126.88731766560639</v>
      </c>
      <c r="Y9" s="637">
        <f ca="1"/>
        <v>325.95493943404693</v>
      </c>
      <c r="Z9" s="637">
        <f ca="1"/>
        <v>325.95493943404693</v>
      </c>
      <c r="AA9" s="637">
        <f ca="1"/>
        <v>320.6652068909126</v>
      </c>
      <c r="AB9" s="637">
        <f ca="1"/>
        <v>320.1577778838398</v>
      </c>
      <c r="AC9" s="638">
        <f ca="1"/>
        <v>318.03521986046314</v>
      </c>
      <c r="AD9" s="128"/>
      <c r="AE9" s="622">
        <v>10</v>
      </c>
      <c r="AF9" s="135"/>
      <c r="AG9" s="134"/>
      <c r="AH9" s="623">
        <f ca="1">SUM(AG10:AG18)</f>
        <v>5.0870512694601536E-2</v>
      </c>
      <c r="AI9" s="623">
        <f ca="1">AH9</f>
        <v>5.0870512694601536E-2</v>
      </c>
      <c r="AJ9" s="529">
        <f ca="1">$AI9*AJ$7</f>
        <v>279.78781982030847</v>
      </c>
      <c r="AK9" s="529">
        <f t="shared" ref="AK9:AL9" ca="1" si="0">$AI9*AK$7</f>
        <v>394.24647338316191</v>
      </c>
      <c r="AL9" s="535">
        <f t="shared" ca="1" si="0"/>
        <v>508.70512694601535</v>
      </c>
      <c r="AM9" s="247"/>
      <c r="AN9" s="30"/>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5"/>
    </row>
    <row r="10" spans="1:65" ht="17.25" x14ac:dyDescent="0.25">
      <c r="A10" s="962" t="str">
        <f t="shared" ref="A10:A49" si="1">B10&amp;": "&amp;C10</f>
        <v>11: Land and Land Rights</v>
      </c>
      <c r="B10" s="624">
        <v>11</v>
      </c>
      <c r="C10" s="34" t="s">
        <v>26</v>
      </c>
      <c r="D10" s="128" cm="1">
        <f t="array" aca="1" ref="D10:AC10" ca="1">_xlfn._xlws.FILTER('Data Grouping'!$I$24:$AQ$24,'Data Grouping'!$I$190:$AQ$190="SMR")</f>
        <v>23.703008017161533</v>
      </c>
      <c r="E10" s="128">
        <f ca="1"/>
        <v>11.851504008580767</v>
      </c>
      <c r="F10" s="128">
        <f ca="1"/>
        <v>23.703008017161533</v>
      </c>
      <c r="G10" s="128">
        <f ca="1"/>
        <v>11.851504008580767</v>
      </c>
      <c r="H10" s="128">
        <f ca="1"/>
        <v>40.613080809892629</v>
      </c>
      <c r="I10" s="128">
        <f ca="1"/>
        <v>20.306540404946315</v>
      </c>
      <c r="J10" s="128">
        <f ca="1"/>
        <v>40.613080809892629</v>
      </c>
      <c r="K10" s="128">
        <f ca="1"/>
        <v>20.306540404946315</v>
      </c>
      <c r="L10" s="128">
        <f ca="1"/>
        <v>2.3759580475998385</v>
      </c>
      <c r="M10" s="128">
        <f ca="1"/>
        <v>2.3759580475998385</v>
      </c>
      <c r="N10" s="128">
        <f ca="1"/>
        <v>2.3759580475998385</v>
      </c>
      <c r="O10" s="128">
        <f ca="1"/>
        <v>2.3759580475998385</v>
      </c>
      <c r="P10" s="128">
        <f ca="1"/>
        <v>2.3759580475998385</v>
      </c>
      <c r="Q10" s="128">
        <f ca="1"/>
        <v>2.3759580475998385</v>
      </c>
      <c r="R10" s="128">
        <f ca="1"/>
        <v>2.3759580475998385</v>
      </c>
      <c r="S10" s="128">
        <f ca="1"/>
        <v>64.487081017993361</v>
      </c>
      <c r="T10" s="128">
        <f ca="1"/>
        <v>34.213403112440211</v>
      </c>
      <c r="U10" s="128">
        <f ca="1"/>
        <v>17.106701556220106</v>
      </c>
      <c r="V10" s="128">
        <f ca="1"/>
        <v>8.5533507781100528</v>
      </c>
      <c r="W10" s="128">
        <f ca="1"/>
        <v>4.2766753890550264</v>
      </c>
      <c r="X10" s="128">
        <f ca="1"/>
        <v>3.421340311244021</v>
      </c>
      <c r="Y10" s="128">
        <f ca="1"/>
        <v>2.3759580475998385</v>
      </c>
      <c r="Z10" s="128">
        <f ca="1"/>
        <v>2.3759580475998385</v>
      </c>
      <c r="AA10" s="128">
        <f ca="1"/>
        <v>2.3759580475998385</v>
      </c>
      <c r="AB10" s="128">
        <f ca="1"/>
        <v>2.3759580475998385</v>
      </c>
      <c r="AC10" s="639">
        <f ca="1"/>
        <v>2.3759580475998385</v>
      </c>
      <c r="AD10" s="131"/>
      <c r="AE10" s="624">
        <v>11</v>
      </c>
      <c r="AF10" s="248">
        <f t="shared" ref="AF10:AF15" ca="1" si="2">AVERAGEIF(AN10:BM10,"&gt;0")</f>
        <v>1.9424305238187045E-3</v>
      </c>
      <c r="AG10" s="239">
        <f t="shared" ref="AG10:AG18" ca="1" si="3">AF10/$AF$7</f>
        <v>2.039087456096138E-3</v>
      </c>
      <c r="AH10" s="239"/>
      <c r="AI10" s="239">
        <f ca="1">AG10</f>
        <v>2.039087456096138E-3</v>
      </c>
      <c r="AJ10" s="47">
        <f t="shared" ref="AJ10:AL36" ca="1" si="4">$AI10*AJ$7</f>
        <v>11.21498100852876</v>
      </c>
      <c r="AK10" s="47">
        <f t="shared" ca="1" si="4"/>
        <v>15.802927784745069</v>
      </c>
      <c r="AL10" s="531">
        <f t="shared" ca="1" si="4"/>
        <v>20.390874560961379</v>
      </c>
      <c r="AM10" s="239"/>
      <c r="AN10" s="630">
        <f ca="1">D10/D$50</f>
        <v>3.4750946282986299E-3</v>
      </c>
      <c r="AO10" s="247">
        <f t="shared" ref="AO10:BM10" ca="1" si="5">E10/E$50</f>
        <v>2.1768803043973185E-3</v>
      </c>
      <c r="AP10" s="247">
        <f t="shared" ca="1" si="5"/>
        <v>2.2967142964070678E-3</v>
      </c>
      <c r="AQ10" s="247">
        <f t="shared" ca="1" si="5"/>
        <v>1.3968671420591962E-3</v>
      </c>
      <c r="AR10" s="247">
        <f t="shared" ca="1" si="5"/>
        <v>5.002877730007624E-3</v>
      </c>
      <c r="AS10" s="247">
        <f t="shared" ca="1" si="5"/>
        <v>3.2404802321592849E-3</v>
      </c>
      <c r="AT10" s="247">
        <f t="shared" ca="1" si="5"/>
        <v>3.1238255163977147E-3</v>
      </c>
      <c r="AU10" s="247">
        <f t="shared" ca="1" si="5"/>
        <v>1.9298439648686367E-3</v>
      </c>
      <c r="AV10" s="247">
        <f t="shared" ca="1" si="5"/>
        <v>2.3225208070964663E-4</v>
      </c>
      <c r="AW10" s="247">
        <f t="shared" ca="1" si="5"/>
        <v>2.9083217303109654E-4</v>
      </c>
      <c r="AX10" s="247">
        <f t="shared" ca="1" si="5"/>
        <v>4.229796805902102E-4</v>
      </c>
      <c r="AY10" s="247">
        <f t="shared" ca="1" si="5"/>
        <v>2.470254253950761E-4</v>
      </c>
      <c r="AZ10" s="247">
        <f t="shared" ca="1" si="5"/>
        <v>2.1592287538659582E-4</v>
      </c>
      <c r="BA10" s="247">
        <f t="shared" ca="1" si="5"/>
        <v>4.9150762319352919E-4</v>
      </c>
      <c r="BB10" s="247">
        <f t="shared" ca="1" si="5"/>
        <v>4.4022458284693317E-4</v>
      </c>
      <c r="BC10" s="247">
        <f t="shared" ca="1" si="5"/>
        <v>9.7329511446234591E-3</v>
      </c>
      <c r="BD10" s="247">
        <f t="shared" ca="1" si="5"/>
        <v>6.2625538738781562E-3</v>
      </c>
      <c r="BE10" s="247">
        <f t="shared" ca="1" si="5"/>
        <v>3.6080663489849894E-3</v>
      </c>
      <c r="BF10" s="247">
        <f t="shared" ca="1" si="5"/>
        <v>1.9698744277856913E-3</v>
      </c>
      <c r="BG10" s="247">
        <f t="shared" ca="1" si="5"/>
        <v>1.0490107030061658E-3</v>
      </c>
      <c r="BH10" s="247">
        <f t="shared" ca="1" si="5"/>
        <v>8.5182358352028052E-4</v>
      </c>
      <c r="BI10" s="247">
        <f t="shared" ca="1" si="5"/>
        <v>3.9279034786607222E-4</v>
      </c>
      <c r="BJ10" s="247">
        <f t="shared" ca="1" si="5"/>
        <v>2.989239200431192E-4</v>
      </c>
      <c r="BK10" s="247">
        <f t="shared" ca="1" si="5"/>
        <v>4.2797331945020978E-4</v>
      </c>
      <c r="BL10" s="247">
        <f t="shared" ca="1" si="5"/>
        <v>4.1471786235953859E-4</v>
      </c>
      <c r="BM10" s="631">
        <f t="shared" ca="1" si="5"/>
        <v>5.1117983202007757E-4</v>
      </c>
    </row>
    <row r="11" spans="1:65" ht="17.25" x14ac:dyDescent="0.25">
      <c r="A11" s="962" t="str">
        <f t="shared" si="1"/>
        <v>12: Site Permits</v>
      </c>
      <c r="B11" s="625">
        <v>12</v>
      </c>
      <c r="C11" s="37" t="s">
        <v>27</v>
      </c>
      <c r="D11" s="128" cm="1">
        <f t="array" aca="1" ref="D11:AC11" ca="1">_xlfn._xlws.FILTER('Data Grouping'!$I$25:$AQ$25,'Data Grouping'!$I$190:$AQ$190="SMR")</f>
        <v>10.030027459242504</v>
      </c>
      <c r="E11" s="128">
        <f ca="1"/>
        <v>10.030027459242504</v>
      </c>
      <c r="F11" s="128">
        <f ca="1"/>
        <v>10.030027459242504</v>
      </c>
      <c r="G11" s="128">
        <f ca="1"/>
        <v>10.030027459242504</v>
      </c>
      <c r="H11" s="128">
        <f ca="1"/>
        <v>10.030027459242504</v>
      </c>
      <c r="I11" s="128">
        <f ca="1"/>
        <v>10.030027459242504</v>
      </c>
      <c r="J11" s="128">
        <f ca="1"/>
        <v>10.030027459242504</v>
      </c>
      <c r="K11" s="128">
        <f ca="1"/>
        <v>10.030027459242504</v>
      </c>
      <c r="L11" s="128">
        <f ca="1"/>
        <v>10.030027459242504</v>
      </c>
      <c r="M11" s="128">
        <f ca="1"/>
        <v>10.030027459242504</v>
      </c>
      <c r="N11" s="128">
        <f ca="1"/>
        <v>10.030027459242504</v>
      </c>
      <c r="O11" s="128">
        <f ca="1"/>
        <v>10.030027459242504</v>
      </c>
      <c r="P11" s="128">
        <f ca="1"/>
        <v>10.030027459242504</v>
      </c>
      <c r="Q11" s="128">
        <f ca="1"/>
        <v>10.030027459242504</v>
      </c>
      <c r="R11" s="128">
        <f ca="1"/>
        <v>10.030027459242504</v>
      </c>
      <c r="S11" s="128">
        <f ca="1"/>
        <v>7.8138809403390539</v>
      </c>
      <c r="T11" s="128">
        <f ca="1"/>
        <v>4.9730448942248566</v>
      </c>
      <c r="U11" s="128">
        <f ca="1"/>
        <v>3.4383924185641073</v>
      </c>
      <c r="V11" s="128">
        <f ca="1"/>
        <v>2.7286879549905678</v>
      </c>
      <c r="W11" s="128">
        <f ca="1"/>
        <v>2.3579580872019275</v>
      </c>
      <c r="X11" s="128">
        <f ca="1"/>
        <v>2.2938874099183182</v>
      </c>
      <c r="Y11" s="128">
        <f ca="1"/>
        <v>10.030027459242504</v>
      </c>
      <c r="Z11" s="128">
        <f ca="1"/>
        <v>10.030027459242504</v>
      </c>
      <c r="AA11" s="128">
        <f ca="1"/>
        <v>4.7402949161081729</v>
      </c>
      <c r="AB11" s="128">
        <f ca="1"/>
        <v>4.23286590903537</v>
      </c>
      <c r="AC11" s="639">
        <f ca="1"/>
        <v>2.1103078856587509</v>
      </c>
      <c r="AD11" s="131"/>
      <c r="AE11" s="625">
        <v>12</v>
      </c>
      <c r="AF11" s="248">
        <f t="shared" ca="1" si="2"/>
        <v>1.1334057817704829E-3</v>
      </c>
      <c r="AG11" s="239">
        <f t="shared" ca="1" si="3"/>
        <v>1.1898049808914219E-3</v>
      </c>
      <c r="AH11" s="239"/>
      <c r="AI11" s="239">
        <f t="shared" ref="AI11:AI18" ca="1" si="6">AG11</f>
        <v>1.1898049808914219E-3</v>
      </c>
      <c r="AJ11" s="47">
        <f t="shared" ca="1" si="4"/>
        <v>6.5439273949028207</v>
      </c>
      <c r="AK11" s="47">
        <f t="shared" ca="1" si="4"/>
        <v>9.2209886019085197</v>
      </c>
      <c r="AL11" s="531">
        <f t="shared" ca="1" si="4"/>
        <v>11.898049808914219</v>
      </c>
      <c r="AM11" s="239"/>
      <c r="AN11" s="630">
        <f t="shared" ref="AN11:AN18" ca="1" si="7">D11/D$50</f>
        <v>1.4705008967665762E-3</v>
      </c>
      <c r="AO11" s="247">
        <f t="shared" ref="AO11:AO18" ca="1" si="8">E11/E$50</f>
        <v>1.8423120991884943E-3</v>
      </c>
      <c r="AP11" s="247">
        <f t="shared" ref="AP11:AP18" ca="1" si="9">F11/F$50</f>
        <v>9.718643069402431E-4</v>
      </c>
      <c r="AQ11" s="247">
        <f t="shared" ref="AQ11:AQ18" ca="1" si="10">G11/G$50</f>
        <v>1.1821804035693126E-3</v>
      </c>
      <c r="AR11" s="247">
        <f t="shared" ref="AR11:AR18" ca="1" si="11">H11/H$50</f>
        <v>1.2355379106080168E-3</v>
      </c>
      <c r="AS11" s="247">
        <f t="shared" ref="AS11:AS18" ca="1" si="12">I11/I$50</f>
        <v>1.6005732666197149E-3</v>
      </c>
      <c r="AT11" s="247">
        <f t="shared" ref="AT11:AT18" ca="1" si="13">J11/J$50</f>
        <v>7.7147694985305179E-4</v>
      </c>
      <c r="AU11" s="247">
        <f t="shared" ref="AU11:AU18" ca="1" si="14">K11/K$50</f>
        <v>9.5320953612418281E-4</v>
      </c>
      <c r="AV11" s="247">
        <f t="shared" ref="AV11:AV18" ca="1" si="15">L11/L$50</f>
        <v>9.8044439350988832E-4</v>
      </c>
      <c r="AW11" s="247">
        <f t="shared" ref="AW11:AW18" ca="1" si="16">M11/M$50</f>
        <v>1.2277382946554278E-3</v>
      </c>
      <c r="AX11" s="247">
        <f t="shared" ref="AX11:AX18" ca="1" si="17">N11/N$50</f>
        <v>1.7855945795453531E-3</v>
      </c>
      <c r="AY11" s="247">
        <f t="shared" ref="AY11:AY18" ca="1" si="18">O11/O$50</f>
        <v>1.0428095741617093E-3</v>
      </c>
      <c r="AZ11" s="247">
        <f t="shared" ref="AZ11:AZ18" ca="1" si="19">P11/P$50</f>
        <v>9.1151119919559507E-4</v>
      </c>
      <c r="BA11" s="247">
        <f t="shared" ref="BA11:BA18" ca="1" si="20">Q11/Q$50</f>
        <v>2.0748829980555294E-3</v>
      </c>
      <c r="BB11" s="247">
        <f t="shared" ref="BB11:BB18" ca="1" si="21">R11/R$50</f>
        <v>1.858393357849378E-3</v>
      </c>
      <c r="BC11" s="247">
        <f t="shared" ref="BC11:BC18" ca="1" si="22">S11/S$50</f>
        <v>1.1793388728667089E-3</v>
      </c>
      <c r="BD11" s="247">
        <f t="shared" ref="BD11:BD18" ca="1" si="23">T11/T$50</f>
        <v>9.1028540671459011E-4</v>
      </c>
      <c r="BE11" s="247">
        <f t="shared" ref="BE11:BE18" ca="1" si="24">U11/U$50</f>
        <v>7.252098213822749E-4</v>
      </c>
      <c r="BF11" s="247">
        <f t="shared" ref="BF11:BF18" ca="1" si="25">V11/V$50</f>
        <v>6.2842887698456472E-4</v>
      </c>
      <c r="BG11" s="247">
        <f t="shared" ref="BG11:BG18" ca="1" si="26">W11/W$50</f>
        <v>5.7837526716314968E-4</v>
      </c>
      <c r="BH11" s="247">
        <f t="shared" ref="BH11:BH18" ca="1" si="27">X11/X$50</f>
        <v>5.7111752002191041E-4</v>
      </c>
      <c r="BI11" s="247">
        <f t="shared" ref="BI11:BI18" ca="1" si="28">Y11/Y$50</f>
        <v>1.6581513208122301E-3</v>
      </c>
      <c r="BJ11" s="247">
        <f t="shared" ref="BJ11:BJ18" ca="1" si="29">Z11/Z$50</f>
        <v>1.2618973341240827E-3</v>
      </c>
      <c r="BK11" s="247">
        <f t="shared" ref="BK11:BK18" ca="1" si="30">AA11/AA$50</f>
        <v>8.5385335505782788E-4</v>
      </c>
      <c r="BL11" s="247">
        <f t="shared" ref="BL11:BL18" ca="1" si="31">AB11/AB$50</f>
        <v>7.3883674134021067E-4</v>
      </c>
      <c r="BM11" s="631">
        <f t="shared" ref="BM11:BM18" ca="1" si="32">AC11/AC$50</f>
        <v>4.5402604292252605E-4</v>
      </c>
    </row>
    <row r="12" spans="1:65" ht="17.25" x14ac:dyDescent="0.25">
      <c r="A12" s="962" t="str">
        <f t="shared" si="1"/>
        <v>13: Plant Licensing</v>
      </c>
      <c r="B12" s="624">
        <v>13</v>
      </c>
      <c r="C12" s="34" t="s">
        <v>31</v>
      </c>
      <c r="D12" s="128" cm="1">
        <f t="array" aca="1" ref="D12:AC12" ca="1">_xlfn._xlws.FILTER('Data Grouping'!$I$29:$AQ$29,'Data Grouping'!$I$190:$AQ$190="SMR")</f>
        <v>237.03008017161534</v>
      </c>
      <c r="E12" s="128">
        <f ca="1"/>
        <v>65.183272047194222</v>
      </c>
      <c r="F12" s="128">
        <f ca="1"/>
        <v>298.65790101623531</v>
      </c>
      <c r="G12" s="128">
        <f ca="1"/>
        <v>80.590227258349216</v>
      </c>
      <c r="H12" s="128">
        <f ca="1"/>
        <v>406.13080809892625</v>
      </c>
      <c r="I12" s="128">
        <f ca="1"/>
        <v>111.68597222720473</v>
      </c>
      <c r="J12" s="128">
        <f ca="1"/>
        <v>511.72481820464708</v>
      </c>
      <c r="K12" s="128">
        <f ca="1"/>
        <v>138.08447475363494</v>
      </c>
      <c r="L12" s="128">
        <f ca="1"/>
        <v>164.57851374337699</v>
      </c>
      <c r="M12" s="128">
        <f ca="1"/>
        <v>164.57851374337699</v>
      </c>
      <c r="N12" s="128">
        <f ca="1"/>
        <v>164.57851374337699</v>
      </c>
      <c r="O12" s="128">
        <f ca="1"/>
        <v>164.57851374337699</v>
      </c>
      <c r="P12" s="128">
        <f ca="1"/>
        <v>164.57851374337699</v>
      </c>
      <c r="Q12" s="128">
        <f ca="1"/>
        <v>164.57851374337699</v>
      </c>
      <c r="R12" s="128">
        <f ca="1"/>
        <v>164.57851374337699</v>
      </c>
      <c r="S12" s="128">
        <f ca="1"/>
        <v>75.818451130309498</v>
      </c>
      <c r="T12" s="128">
        <f ca="1"/>
        <v>75.838637499832402</v>
      </c>
      <c r="U12" s="128">
        <f ca="1"/>
        <v>75.838637499832402</v>
      </c>
      <c r="V12" s="128">
        <f ca="1"/>
        <v>75.838637499832402</v>
      </c>
      <c r="W12" s="128">
        <f ca="1"/>
        <v>75.838637499832402</v>
      </c>
      <c r="X12" s="128">
        <f ca="1"/>
        <v>75.838637499832402</v>
      </c>
      <c r="Y12" s="128">
        <f ca="1"/>
        <v>164.57851374337699</v>
      </c>
      <c r="Z12" s="128">
        <f ca="1"/>
        <v>164.57851374337699</v>
      </c>
      <c r="AA12" s="128">
        <f ca="1"/>
        <v>164.57851374337699</v>
      </c>
      <c r="AB12" s="128">
        <f ca="1"/>
        <v>164.57851374337699</v>
      </c>
      <c r="AC12" s="639">
        <f ca="1"/>
        <v>164.57851374337699</v>
      </c>
      <c r="AD12" s="131"/>
      <c r="AE12" s="624">
        <v>13</v>
      </c>
      <c r="AF12" s="248">
        <f t="shared" ca="1" si="2"/>
        <v>2.3292293666813062E-2</v>
      </c>
      <c r="AG12" s="239">
        <f t="shared" ca="1" si="3"/>
        <v>2.4451337258814074E-2</v>
      </c>
      <c r="AH12" s="239"/>
      <c r="AI12" s="239">
        <f t="shared" ca="1" si="6"/>
        <v>2.4451337258814074E-2</v>
      </c>
      <c r="AJ12" s="47">
        <f t="shared" ca="1" si="4"/>
        <v>134.4823549234774</v>
      </c>
      <c r="AK12" s="47">
        <f t="shared" ca="1" si="4"/>
        <v>189.49786375580908</v>
      </c>
      <c r="AL12" s="531">
        <f t="shared" ca="1" si="4"/>
        <v>244.51337258814075</v>
      </c>
      <c r="AM12" s="239"/>
      <c r="AN12" s="630">
        <f t="shared" ca="1" si="7"/>
        <v>3.4750946282986299E-2</v>
      </c>
      <c r="AO12" s="247">
        <f t="shared" ca="1" si="8"/>
        <v>1.1972841674185252E-2</v>
      </c>
      <c r="AP12" s="247">
        <f t="shared" ca="1" si="9"/>
        <v>2.8938600134729056E-2</v>
      </c>
      <c r="AQ12" s="247">
        <f t="shared" ca="1" si="10"/>
        <v>9.4986965660025357E-3</v>
      </c>
      <c r="AR12" s="247">
        <f t="shared" ca="1" si="11"/>
        <v>5.0028777300076238E-2</v>
      </c>
      <c r="AS12" s="247">
        <f t="shared" ca="1" si="12"/>
        <v>1.7822641276876067E-2</v>
      </c>
      <c r="AT12" s="247">
        <f t="shared" ca="1" si="13"/>
        <v>3.9360201506611202E-2</v>
      </c>
      <c r="AU12" s="247">
        <f t="shared" ca="1" si="14"/>
        <v>1.312293896110673E-2</v>
      </c>
      <c r="AV12" s="247">
        <f t="shared" ca="1" si="15"/>
        <v>1.60877008310873E-2</v>
      </c>
      <c r="AW12" s="247">
        <f t="shared" ca="1" si="16"/>
        <v>2.0145442733960236E-2</v>
      </c>
      <c r="AX12" s="247">
        <f t="shared" ca="1" si="17"/>
        <v>2.9299072534343617E-2</v>
      </c>
      <c r="AY12" s="247">
        <f t="shared" ca="1" si="18"/>
        <v>1.7111024922942687E-2</v>
      </c>
      <c r="AZ12" s="247">
        <f t="shared" ca="1" si="19"/>
        <v>1.4956604957827689E-2</v>
      </c>
      <c r="BA12" s="247">
        <f t="shared" ca="1" si="20"/>
        <v>3.4045884859139841E-2</v>
      </c>
      <c r="BB12" s="247">
        <f t="shared" ca="1" si="21"/>
        <v>3.0493597153971617E-2</v>
      </c>
      <c r="BC12" s="247">
        <f t="shared" ca="1" si="22"/>
        <v>1.1443180076741609E-2</v>
      </c>
      <c r="BD12" s="247">
        <f t="shared" ca="1" si="23"/>
        <v>1.3881798063271996E-2</v>
      </c>
      <c r="BE12" s="247">
        <f t="shared" ca="1" si="24"/>
        <v>1.5995534558006157E-2</v>
      </c>
      <c r="BF12" s="247">
        <f t="shared" ca="1" si="25"/>
        <v>1.7465972871281984E-2</v>
      </c>
      <c r="BG12" s="247">
        <f t="shared" ca="1" si="26"/>
        <v>1.8602193339791344E-2</v>
      </c>
      <c r="BH12" s="247">
        <f t="shared" ca="1" si="27"/>
        <v>1.8881822352513473E-2</v>
      </c>
      <c r="BI12" s="247">
        <f t="shared" ca="1" si="28"/>
        <v>2.7207909554567082E-2</v>
      </c>
      <c r="BJ12" s="247">
        <f t="shared" ca="1" si="29"/>
        <v>2.0705944085476689E-2</v>
      </c>
      <c r="BK12" s="247">
        <f t="shared" ca="1" si="30"/>
        <v>2.9644973280604739E-2</v>
      </c>
      <c r="BL12" s="247">
        <f t="shared" ca="1" si="31"/>
        <v>2.8726790643004908E-2</v>
      </c>
      <c r="BM12" s="631">
        <f t="shared" ca="1" si="32"/>
        <v>3.5408544816033137E-2</v>
      </c>
    </row>
    <row r="13" spans="1:65" ht="17.25" x14ac:dyDescent="0.25">
      <c r="A13" s="962" t="str">
        <f t="shared" si="1"/>
        <v>14: Plant Permits</v>
      </c>
      <c r="B13" s="624">
        <v>14</v>
      </c>
      <c r="C13" s="34" t="s">
        <v>35</v>
      </c>
      <c r="D13" s="128" cm="1">
        <f t="array" aca="1" ref="D13:AC13" ca="1">_xlfn._xlws.FILTER('Data Grouping'!$I$33:$AQ$33,'Data Grouping'!$I$190:$AQ$190="SMR")</f>
        <v>14.22180481029692</v>
      </c>
      <c r="E13" s="128">
        <f ca="1"/>
        <v>3.55545120257423</v>
      </c>
      <c r="F13" s="128">
        <f ca="1"/>
        <v>14.22180481029692</v>
      </c>
      <c r="G13" s="128">
        <f ca="1"/>
        <v>3.55545120257423</v>
      </c>
      <c r="H13" s="128">
        <f ca="1"/>
        <v>24.367848485935575</v>
      </c>
      <c r="I13" s="128">
        <f ca="1"/>
        <v>6.0919621214838937</v>
      </c>
      <c r="J13" s="128">
        <f ca="1"/>
        <v>24.367848485935575</v>
      </c>
      <c r="K13" s="128">
        <f ca="1"/>
        <v>6.0919621214838937</v>
      </c>
      <c r="L13" s="128">
        <f ca="1"/>
        <v>17.763687391596875</v>
      </c>
      <c r="M13" s="128">
        <f ca="1"/>
        <v>17.763687391596875</v>
      </c>
      <c r="N13" s="128">
        <f ca="1"/>
        <v>17.763687391596875</v>
      </c>
      <c r="O13" s="128">
        <f ca="1"/>
        <v>17.763687391596875</v>
      </c>
      <c r="P13" s="128">
        <f ca="1"/>
        <v>17.763687391596875</v>
      </c>
      <c r="Q13" s="128">
        <f ca="1"/>
        <v>17.763687391596875</v>
      </c>
      <c r="R13" s="128">
        <f ca="1"/>
        <v>17.763687391596875</v>
      </c>
      <c r="S13" s="128">
        <f ca="1"/>
        <v>74.331131643088582</v>
      </c>
      <c r="T13" s="128">
        <f ca="1"/>
        <v>39.436130936043782</v>
      </c>
      <c r="U13" s="128">
        <f ca="1"/>
        <v>19.718065468021891</v>
      </c>
      <c r="V13" s="128">
        <f ca="1"/>
        <v>9.8590327340109454</v>
      </c>
      <c r="W13" s="128">
        <f ca="1"/>
        <v>4.9295163670054727</v>
      </c>
      <c r="X13" s="128">
        <f ca="1"/>
        <v>3.9436130936043781</v>
      </c>
      <c r="Y13" s="128">
        <f ca="1"/>
        <v>17.763687391596875</v>
      </c>
      <c r="Z13" s="128">
        <f ca="1"/>
        <v>17.763687391596875</v>
      </c>
      <c r="AA13" s="128">
        <f ca="1"/>
        <v>17.763687391596875</v>
      </c>
      <c r="AB13" s="128">
        <f ca="1"/>
        <v>17.763687391596875</v>
      </c>
      <c r="AC13" s="639">
        <f ca="1"/>
        <v>17.763687391596875</v>
      </c>
      <c r="AD13" s="131"/>
      <c r="AE13" s="624">
        <v>14</v>
      </c>
      <c r="AF13" s="248">
        <f t="shared" ca="1" si="2"/>
        <v>2.7236187170338942E-3</v>
      </c>
      <c r="AG13" s="239">
        <f t="shared" ca="1" si="3"/>
        <v>2.8591482130203702E-3</v>
      </c>
      <c r="AH13" s="239"/>
      <c r="AI13" s="239">
        <f t="shared" ca="1" si="6"/>
        <v>2.8591482130203702E-3</v>
      </c>
      <c r="AJ13" s="47">
        <f t="shared" ca="1" si="4"/>
        <v>15.725315171612037</v>
      </c>
      <c r="AK13" s="47">
        <f t="shared" ca="1" si="4"/>
        <v>22.15839865090787</v>
      </c>
      <c r="AL13" s="531">
        <f t="shared" ca="1" si="4"/>
        <v>28.591482130203701</v>
      </c>
      <c r="AM13" s="239"/>
      <c r="AN13" s="630">
        <f t="shared" ca="1" si="7"/>
        <v>2.0850567769791777E-3</v>
      </c>
      <c r="AO13" s="247">
        <f t="shared" ca="1" si="8"/>
        <v>6.5306409131919555E-4</v>
      </c>
      <c r="AP13" s="247">
        <f t="shared" ca="1" si="9"/>
        <v>1.3780285778442409E-3</v>
      </c>
      <c r="AQ13" s="247">
        <f t="shared" ca="1" si="10"/>
        <v>4.1906014261775887E-4</v>
      </c>
      <c r="AR13" s="247">
        <f t="shared" ca="1" si="11"/>
        <v>3.0017266380045742E-3</v>
      </c>
      <c r="AS13" s="247">
        <f t="shared" ca="1" si="12"/>
        <v>9.7214406964778535E-4</v>
      </c>
      <c r="AT13" s="247">
        <f t="shared" ca="1" si="13"/>
        <v>1.8742953098386287E-3</v>
      </c>
      <c r="AU13" s="247">
        <f t="shared" ca="1" si="14"/>
        <v>5.7895318946059088E-4</v>
      </c>
      <c r="AV13" s="247">
        <f t="shared" ca="1" si="15"/>
        <v>1.7364167527881102E-3</v>
      </c>
      <c r="AW13" s="247">
        <f t="shared" ca="1" si="16"/>
        <v>2.1743867954074733E-3</v>
      </c>
      <c r="AX13" s="247">
        <f t="shared" ca="1" si="17"/>
        <v>3.1623785725476967E-3</v>
      </c>
      <c r="AY13" s="247">
        <f t="shared" ca="1" si="18"/>
        <v>1.8468686511225023E-3</v>
      </c>
      <c r="AZ13" s="247">
        <f t="shared" ca="1" si="19"/>
        <v>1.614332569102756E-3</v>
      </c>
      <c r="BA13" s="247">
        <f t="shared" ca="1" si="20"/>
        <v>3.6747230355420502E-3</v>
      </c>
      <c r="BB13" s="247">
        <f t="shared" ca="1" si="21"/>
        <v>3.2913089015560414E-3</v>
      </c>
      <c r="BC13" s="247">
        <f t="shared" ca="1" si="22"/>
        <v>1.1218700883745906E-2</v>
      </c>
      <c r="BD13" s="247">
        <f t="shared" ca="1" si="23"/>
        <v>7.2185422114436487E-3</v>
      </c>
      <c r="BE13" s="247">
        <f t="shared" ca="1" si="24"/>
        <v>4.1588431439247443E-3</v>
      </c>
      <c r="BF13" s="247">
        <f t="shared" ca="1" si="25"/>
        <v>2.2705787438454016E-3</v>
      </c>
      <c r="BG13" s="247">
        <f t="shared" ca="1" si="26"/>
        <v>1.2091437762302133E-3</v>
      </c>
      <c r="BH13" s="247">
        <f t="shared" ca="1" si="27"/>
        <v>9.8185574418644468E-4</v>
      </c>
      <c r="BI13" s="247">
        <f t="shared" ca="1" si="28"/>
        <v>2.9366700969227885E-3</v>
      </c>
      <c r="BJ13" s="247">
        <f t="shared" ca="1" si="29"/>
        <v>2.2348841869833315E-3</v>
      </c>
      <c r="BK13" s="247">
        <f t="shared" ca="1" si="30"/>
        <v>3.1997131710037475E-3</v>
      </c>
      <c r="BL13" s="247">
        <f t="shared" ca="1" si="31"/>
        <v>3.1006096551696727E-3</v>
      </c>
      <c r="BM13" s="631">
        <f t="shared" ca="1" si="32"/>
        <v>3.8218009556467551E-3</v>
      </c>
    </row>
    <row r="14" spans="1:65" ht="17.25" x14ac:dyDescent="0.25">
      <c r="A14" s="962" t="str">
        <f t="shared" si="1"/>
        <v>15: Plant Studies</v>
      </c>
      <c r="B14" s="624">
        <v>15</v>
      </c>
      <c r="C14" s="34" t="s">
        <v>36</v>
      </c>
      <c r="D14" s="128" cm="1">
        <f t="array" aca="1" ref="D14:AC14" ca="1">_xlfn._xlws.FILTER('Data Grouping'!$I$34:$AQ$34,'Data Grouping'!$I$190:$AQ$190="SMR")</f>
        <v>25.36958170696251</v>
      </c>
      <c r="E14" s="128">
        <f ca="1"/>
        <v>25.36958170696251</v>
      </c>
      <c r="F14" s="128">
        <f ca="1"/>
        <v>25.36958170696251</v>
      </c>
      <c r="G14" s="128">
        <f ca="1"/>
        <v>25.36958170696251</v>
      </c>
      <c r="H14" s="128">
        <f ca="1"/>
        <v>25.36958170696251</v>
      </c>
      <c r="I14" s="128">
        <f ca="1"/>
        <v>25.36958170696251</v>
      </c>
      <c r="J14" s="128">
        <f ca="1"/>
        <v>25.36958170696251</v>
      </c>
      <c r="K14" s="128">
        <f ca="1"/>
        <v>25.36958170696251</v>
      </c>
      <c r="L14" s="128">
        <f ca="1"/>
        <v>25.36958170696251</v>
      </c>
      <c r="M14" s="128">
        <f ca="1"/>
        <v>25.36958170696251</v>
      </c>
      <c r="N14" s="128">
        <f ca="1"/>
        <v>25.36958170696251</v>
      </c>
      <c r="O14" s="128">
        <f ca="1"/>
        <v>25.36958170696251</v>
      </c>
      <c r="P14" s="128">
        <f ca="1"/>
        <v>25.36958170696251</v>
      </c>
      <c r="Q14" s="128">
        <f ca="1"/>
        <v>25.36958170696251</v>
      </c>
      <c r="R14" s="128">
        <f ca="1"/>
        <v>25.36958170696251</v>
      </c>
      <c r="S14" s="128">
        <f ca="1"/>
        <v>74.331131643088582</v>
      </c>
      <c r="T14" s="128">
        <f ca="1"/>
        <v>39.436130936043782</v>
      </c>
      <c r="U14" s="128">
        <f ca="1"/>
        <v>19.718065468021891</v>
      </c>
      <c r="V14" s="128">
        <f ca="1"/>
        <v>9.8590327340109454</v>
      </c>
      <c r="W14" s="128">
        <f ca="1"/>
        <v>4.9295163670054727</v>
      </c>
      <c r="X14" s="128">
        <f ca="1"/>
        <v>3.9436130936043781</v>
      </c>
      <c r="Y14" s="128">
        <f ca="1"/>
        <v>25.36958170696251</v>
      </c>
      <c r="Z14" s="128">
        <f ca="1"/>
        <v>25.36958170696251</v>
      </c>
      <c r="AA14" s="128">
        <f ca="1"/>
        <v>25.36958170696251</v>
      </c>
      <c r="AB14" s="128">
        <f ca="1"/>
        <v>25.36958170696251</v>
      </c>
      <c r="AC14" s="639">
        <f ca="1"/>
        <v>25.36958170696251</v>
      </c>
      <c r="AD14" s="131"/>
      <c r="AE14" s="624">
        <v>15</v>
      </c>
      <c r="AF14" s="248">
        <f t="shared" ca="1" si="2"/>
        <v>3.8175698726650555E-3</v>
      </c>
      <c r="AG14" s="239">
        <f t="shared" ca="1" si="3"/>
        <v>4.0075352732916554E-3</v>
      </c>
      <c r="AH14" s="239"/>
      <c r="AI14" s="239">
        <f t="shared" ca="1" si="6"/>
        <v>4.0075352732916554E-3</v>
      </c>
      <c r="AJ14" s="47">
        <f t="shared" ca="1" si="4"/>
        <v>22.041444003104104</v>
      </c>
      <c r="AK14" s="47">
        <f t="shared" ca="1" si="4"/>
        <v>31.05839836801033</v>
      </c>
      <c r="AL14" s="531">
        <f t="shared" ca="1" si="4"/>
        <v>40.075352732916556</v>
      </c>
      <c r="AM14" s="239"/>
      <c r="AN14" s="630">
        <f t="shared" ca="1" si="7"/>
        <v>3.7194307595144662E-3</v>
      </c>
      <c r="AO14" s="247">
        <f t="shared" ca="1" si="8"/>
        <v>4.6598763084162043E-3</v>
      </c>
      <c r="AP14" s="247">
        <f t="shared" ca="1" si="9"/>
        <v>2.4581977510222154E-3</v>
      </c>
      <c r="AQ14" s="247">
        <f t="shared" ca="1" si="10"/>
        <v>2.9901635327114679E-3</v>
      </c>
      <c r="AR14" s="247">
        <f t="shared" ca="1" si="11"/>
        <v>3.1251240440359762E-3</v>
      </c>
      <c r="AS14" s="247">
        <f t="shared" ca="1" si="12"/>
        <v>4.0484310168135288E-3</v>
      </c>
      <c r="AT14" s="247">
        <f t="shared" ca="1" si="13"/>
        <v>1.9513453571156378E-3</v>
      </c>
      <c r="AU14" s="247">
        <f t="shared" ca="1" si="14"/>
        <v>2.4110130614123583E-3</v>
      </c>
      <c r="AV14" s="247">
        <f t="shared" ca="1" si="15"/>
        <v>2.4798999056938704E-3</v>
      </c>
      <c r="AW14" s="247">
        <f t="shared" ca="1" si="16"/>
        <v>3.105395982971717E-3</v>
      </c>
      <c r="AX14" s="247">
        <f t="shared" ca="1" si="17"/>
        <v>4.516417105074045E-3</v>
      </c>
      <c r="AY14" s="247">
        <f t="shared" ca="1" si="18"/>
        <v>2.6376440945951578E-3</v>
      </c>
      <c r="AZ14" s="247">
        <f t="shared" ca="1" si="19"/>
        <v>2.3055428251589722E-3</v>
      </c>
      <c r="BA14" s="247">
        <f t="shared" ca="1" si="20"/>
        <v>5.2481325664817799E-3</v>
      </c>
      <c r="BB14" s="247">
        <f t="shared" ca="1" si="21"/>
        <v>4.7005516512510989E-3</v>
      </c>
      <c r="BC14" s="247">
        <f t="shared" ca="1" si="22"/>
        <v>1.1218700883745906E-2</v>
      </c>
      <c r="BD14" s="247">
        <f t="shared" ca="1" si="23"/>
        <v>7.2185422114436487E-3</v>
      </c>
      <c r="BE14" s="247">
        <f t="shared" ca="1" si="24"/>
        <v>4.1588431439247443E-3</v>
      </c>
      <c r="BF14" s="247">
        <f t="shared" ca="1" si="25"/>
        <v>2.2705787438454016E-3</v>
      </c>
      <c r="BG14" s="247">
        <f t="shared" ca="1" si="26"/>
        <v>1.2091437762302133E-3</v>
      </c>
      <c r="BH14" s="247">
        <f t="shared" ca="1" si="27"/>
        <v>9.8185574418644468E-4</v>
      </c>
      <c r="BI14" s="247">
        <f t="shared" ca="1" si="28"/>
        <v>4.1940668245219999E-3</v>
      </c>
      <c r="BJ14" s="247">
        <f t="shared" ca="1" si="29"/>
        <v>3.1917965981597481E-3</v>
      </c>
      <c r="BK14" s="247">
        <f t="shared" ca="1" si="30"/>
        <v>4.5697372927776111E-3</v>
      </c>
      <c r="BL14" s="247">
        <f t="shared" ca="1" si="31"/>
        <v>4.42820053371546E-3</v>
      </c>
      <c r="BM14" s="631">
        <f t="shared" ca="1" si="32"/>
        <v>5.4581849744717737E-3</v>
      </c>
    </row>
    <row r="15" spans="1:65" ht="17.25" x14ac:dyDescent="0.25">
      <c r="A15" s="962" t="str">
        <f t="shared" si="1"/>
        <v>16: Plant Reports</v>
      </c>
      <c r="B15" s="624">
        <v>16</v>
      </c>
      <c r="C15" s="34" t="s">
        <v>37</v>
      </c>
      <c r="D15" s="128" cm="1">
        <f t="array" aca="1" ref="D15:AC15" ca="1">_xlfn._xlws.FILTER('Data Grouping'!$I$35:$AQ$35,'Data Grouping'!$I$190:$AQ$190="SMR")</f>
        <v>12.35417879907787</v>
      </c>
      <c r="E15" s="128">
        <f ca="1"/>
        <v>12.35417879907787</v>
      </c>
      <c r="F15" s="128">
        <f ca="1"/>
        <v>12.35417879907787</v>
      </c>
      <c r="G15" s="128">
        <f ca="1"/>
        <v>12.35417879907787</v>
      </c>
      <c r="H15" s="128">
        <f ca="1"/>
        <v>12.35417879907787</v>
      </c>
      <c r="I15" s="128">
        <f ca="1"/>
        <v>12.35417879907787</v>
      </c>
      <c r="J15" s="128">
        <f ca="1"/>
        <v>12.35417879907787</v>
      </c>
      <c r="K15" s="128">
        <f ca="1"/>
        <v>12.35417879907787</v>
      </c>
      <c r="L15" s="128">
        <f ca="1"/>
        <v>12.35417879907787</v>
      </c>
      <c r="M15" s="128">
        <f ca="1"/>
        <v>12.35417879907787</v>
      </c>
      <c r="N15" s="128">
        <f ca="1"/>
        <v>12.35417879907787</v>
      </c>
      <c r="O15" s="128">
        <f ca="1"/>
        <v>12.35417879907787</v>
      </c>
      <c r="P15" s="128">
        <f ca="1"/>
        <v>12.35417879907787</v>
      </c>
      <c r="Q15" s="128">
        <f ca="1"/>
        <v>12.35417879907787</v>
      </c>
      <c r="R15" s="128">
        <f ca="1"/>
        <v>12.35417879907787</v>
      </c>
      <c r="S15" s="128">
        <f ca="1"/>
        <v>12.351438363479989</v>
      </c>
      <c r="T15" s="128">
        <f ca="1"/>
        <v>12.354726886197447</v>
      </c>
      <c r="U15" s="128">
        <f ca="1"/>
        <v>12.354726886197447</v>
      </c>
      <c r="V15" s="128">
        <f ca="1"/>
        <v>12.354726886197447</v>
      </c>
      <c r="W15" s="128">
        <f ca="1"/>
        <v>12.354726886197447</v>
      </c>
      <c r="X15" s="128">
        <f ca="1"/>
        <v>12.354726886197446</v>
      </c>
      <c r="Y15" s="128">
        <f ca="1"/>
        <v>12.35417879907787</v>
      </c>
      <c r="Z15" s="128">
        <f ca="1"/>
        <v>12.35417879907787</v>
      </c>
      <c r="AA15" s="128">
        <f ca="1"/>
        <v>12.35417879907787</v>
      </c>
      <c r="AB15" s="128">
        <f ca="1"/>
        <v>12.35417879907787</v>
      </c>
      <c r="AC15" s="639">
        <f ca="1"/>
        <v>12.35417879907787</v>
      </c>
      <c r="AD15" s="131"/>
      <c r="AE15" s="624">
        <v>16</v>
      </c>
      <c r="AF15" s="248">
        <f t="shared" ca="1" si="2"/>
        <v>1.955458910610804E-3</v>
      </c>
      <c r="AG15" s="239">
        <f t="shared" ca="1" si="3"/>
        <v>2.0527641460756133E-3</v>
      </c>
      <c r="AH15" s="239"/>
      <c r="AI15" s="239">
        <f t="shared" ca="1" si="6"/>
        <v>2.0527641460756133E-3</v>
      </c>
      <c r="AJ15" s="47">
        <f t="shared" ca="1" si="4"/>
        <v>11.290202803415873</v>
      </c>
      <c r="AK15" s="47">
        <f t="shared" ca="1" si="4"/>
        <v>15.908922132086003</v>
      </c>
      <c r="AL15" s="531">
        <f t="shared" ca="1" si="4"/>
        <v>20.527641460756133</v>
      </c>
      <c r="AM15" s="239"/>
      <c r="AN15" s="630">
        <f t="shared" ca="1" si="7"/>
        <v>1.8112443935652635E-3</v>
      </c>
      <c r="AO15" s="247">
        <f t="shared" ca="1" si="8"/>
        <v>2.2692114422982906E-3</v>
      </c>
      <c r="AP15" s="247">
        <f t="shared" ca="1" si="9"/>
        <v>1.1970640624037164E-3</v>
      </c>
      <c r="AQ15" s="247">
        <f t="shared" ca="1" si="10"/>
        <v>1.4561144660679049E-3</v>
      </c>
      <c r="AR15" s="247">
        <f t="shared" ca="1" si="11"/>
        <v>1.5218359394046279E-3</v>
      </c>
      <c r="AS15" s="247">
        <f t="shared" ca="1" si="12"/>
        <v>1.9714570470714806E-3</v>
      </c>
      <c r="AT15" s="247">
        <f t="shared" ca="1" si="13"/>
        <v>9.5024307925191246E-4</v>
      </c>
      <c r="AU15" s="247">
        <f t="shared" ca="1" si="14"/>
        <v>1.1740866204122632E-3</v>
      </c>
      <c r="AV15" s="247">
        <f t="shared" ca="1" si="15"/>
        <v>1.2076323209676836E-3</v>
      </c>
      <c r="AW15" s="247">
        <f t="shared" ca="1" si="16"/>
        <v>1.5122290015937415E-3</v>
      </c>
      <c r="AX15" s="247">
        <f t="shared" ca="1" si="17"/>
        <v>2.1993513764551114E-3</v>
      </c>
      <c r="AY15" s="247">
        <f t="shared" ca="1" si="18"/>
        <v>1.2844487200992145E-3</v>
      </c>
      <c r="AZ15" s="247">
        <f t="shared" ca="1" si="19"/>
        <v>1.1227259723847981E-3</v>
      </c>
      <c r="BA15" s="247">
        <f t="shared" ca="1" si="20"/>
        <v>2.5556735162797512E-3</v>
      </c>
      <c r="BB15" s="247">
        <f t="shared" ca="1" si="21"/>
        <v>2.2890190395973096E-3</v>
      </c>
      <c r="BC15" s="247">
        <f t="shared" ca="1" si="22"/>
        <v>1.8641865046432429E-3</v>
      </c>
      <c r="BD15" s="247">
        <f t="shared" ca="1" si="23"/>
        <v>2.2614570806529745E-3</v>
      </c>
      <c r="BE15" s="247">
        <f t="shared" ca="1" si="24"/>
        <v>2.6058018363441168E-3</v>
      </c>
      <c r="BF15" s="247">
        <f t="shared" ca="1" si="25"/>
        <v>2.8453481199065532E-3</v>
      </c>
      <c r="BG15" s="247">
        <f t="shared" ca="1" si="26"/>
        <v>3.0304476158062713E-3</v>
      </c>
      <c r="BH15" s="247">
        <f t="shared" ca="1" si="27"/>
        <v>3.0760014416070917E-3</v>
      </c>
      <c r="BI15" s="247">
        <f t="shared" ca="1" si="28"/>
        <v>2.0423770499615871E-3</v>
      </c>
      <c r="BJ15" s="247">
        <f t="shared" ca="1" si="29"/>
        <v>1.5543033511322014E-3</v>
      </c>
      <c r="BK15" s="247">
        <f t="shared" ca="1" si="30"/>
        <v>2.2253166107305141E-3</v>
      </c>
      <c r="BL15" s="247">
        <f t="shared" ca="1" si="31"/>
        <v>2.1563927140619324E-3</v>
      </c>
      <c r="BM15" s="631">
        <f t="shared" ca="1" si="32"/>
        <v>2.6579623531813486E-3</v>
      </c>
    </row>
    <row r="16" spans="1:65" ht="17.25" x14ac:dyDescent="0.25">
      <c r="A16" s="962" t="str">
        <f t="shared" si="1"/>
        <v>17: Community Outreach and Education </v>
      </c>
      <c r="B16" s="624">
        <v>17</v>
      </c>
      <c r="C16" s="34" t="s">
        <v>38</v>
      </c>
      <c r="D16" s="128" cm="1">
        <f t="array" aca="1" ref="D16:AC16" ca="1">_xlfn._xlws.FILTER('Data Grouping'!$I$36:$AQ$36,'Data Grouping'!$I$190:$AQ$190="SMR")</f>
        <v>0</v>
      </c>
      <c r="E16" s="128">
        <f ca="1"/>
        <v>0</v>
      </c>
      <c r="F16" s="128">
        <f ca="1"/>
        <v>0</v>
      </c>
      <c r="G16" s="128">
        <f ca="1"/>
        <v>0</v>
      </c>
      <c r="H16" s="128">
        <f ca="1"/>
        <v>0</v>
      </c>
      <c r="I16" s="128">
        <f ca="1"/>
        <v>0</v>
      </c>
      <c r="J16" s="128">
        <f ca="1"/>
        <v>0</v>
      </c>
      <c r="K16" s="128">
        <f ca="1"/>
        <v>0</v>
      </c>
      <c r="L16" s="128">
        <f ca="1"/>
        <v>0</v>
      </c>
      <c r="M16" s="128">
        <f ca="1"/>
        <v>0</v>
      </c>
      <c r="N16" s="128">
        <f ca="1"/>
        <v>0</v>
      </c>
      <c r="O16" s="128">
        <f ca="1"/>
        <v>0</v>
      </c>
      <c r="P16" s="128">
        <f ca="1"/>
        <v>0</v>
      </c>
      <c r="Q16" s="128">
        <f ca="1"/>
        <v>0</v>
      </c>
      <c r="R16" s="128">
        <f ca="1"/>
        <v>0</v>
      </c>
      <c r="S16" s="128">
        <f ca="1"/>
        <v>0</v>
      </c>
      <c r="T16" s="128">
        <f ca="1"/>
        <v>0</v>
      </c>
      <c r="U16" s="128">
        <f ca="1"/>
        <v>0</v>
      </c>
      <c r="V16" s="128">
        <f ca="1"/>
        <v>0</v>
      </c>
      <c r="W16" s="128">
        <f ca="1"/>
        <v>0</v>
      </c>
      <c r="X16" s="128">
        <f ca="1"/>
        <v>0</v>
      </c>
      <c r="Y16" s="128">
        <f ca="1"/>
        <v>0</v>
      </c>
      <c r="Z16" s="128">
        <f ca="1"/>
        <v>0</v>
      </c>
      <c r="AA16" s="128">
        <f ca="1"/>
        <v>0</v>
      </c>
      <c r="AB16" s="128">
        <f ca="1"/>
        <v>0</v>
      </c>
      <c r="AC16" s="639">
        <f ca="1"/>
        <v>0</v>
      </c>
      <c r="AD16" s="131"/>
      <c r="AE16" s="624">
        <v>17</v>
      </c>
      <c r="AF16" s="248">
        <v>0</v>
      </c>
      <c r="AG16" s="239">
        <f t="shared" ca="1" si="3"/>
        <v>0</v>
      </c>
      <c r="AH16" s="239"/>
      <c r="AI16" s="239">
        <f t="shared" ca="1" si="6"/>
        <v>0</v>
      </c>
      <c r="AJ16" s="47">
        <f t="shared" ca="1" si="4"/>
        <v>0</v>
      </c>
      <c r="AK16" s="47">
        <f t="shared" ca="1" si="4"/>
        <v>0</v>
      </c>
      <c r="AL16" s="531">
        <f t="shared" ca="1" si="4"/>
        <v>0</v>
      </c>
      <c r="AM16" s="239"/>
      <c r="AN16" s="630">
        <f t="shared" ca="1" si="7"/>
        <v>0</v>
      </c>
      <c r="AO16" s="247">
        <f t="shared" ca="1" si="8"/>
        <v>0</v>
      </c>
      <c r="AP16" s="247">
        <f t="shared" ca="1" si="9"/>
        <v>0</v>
      </c>
      <c r="AQ16" s="247">
        <f t="shared" ca="1" si="10"/>
        <v>0</v>
      </c>
      <c r="AR16" s="247">
        <f t="shared" ca="1" si="11"/>
        <v>0</v>
      </c>
      <c r="AS16" s="247">
        <f t="shared" ca="1" si="12"/>
        <v>0</v>
      </c>
      <c r="AT16" s="247">
        <f t="shared" ca="1" si="13"/>
        <v>0</v>
      </c>
      <c r="AU16" s="247">
        <f t="shared" ca="1" si="14"/>
        <v>0</v>
      </c>
      <c r="AV16" s="247">
        <f t="shared" ca="1" si="15"/>
        <v>0</v>
      </c>
      <c r="AW16" s="247">
        <f t="shared" ca="1" si="16"/>
        <v>0</v>
      </c>
      <c r="AX16" s="247">
        <f t="shared" ca="1" si="17"/>
        <v>0</v>
      </c>
      <c r="AY16" s="247">
        <f t="shared" ca="1" si="18"/>
        <v>0</v>
      </c>
      <c r="AZ16" s="247">
        <f t="shared" ca="1" si="19"/>
        <v>0</v>
      </c>
      <c r="BA16" s="247">
        <f t="shared" ca="1" si="20"/>
        <v>0</v>
      </c>
      <c r="BB16" s="247">
        <f t="shared" ca="1" si="21"/>
        <v>0</v>
      </c>
      <c r="BC16" s="247">
        <f t="shared" ca="1" si="22"/>
        <v>0</v>
      </c>
      <c r="BD16" s="247">
        <f t="shared" ca="1" si="23"/>
        <v>0</v>
      </c>
      <c r="BE16" s="247">
        <f t="shared" ca="1" si="24"/>
        <v>0</v>
      </c>
      <c r="BF16" s="247">
        <f t="shared" ca="1" si="25"/>
        <v>0</v>
      </c>
      <c r="BG16" s="247">
        <f t="shared" ca="1" si="26"/>
        <v>0</v>
      </c>
      <c r="BH16" s="247">
        <f t="shared" ca="1" si="27"/>
        <v>0</v>
      </c>
      <c r="BI16" s="247">
        <f t="shared" ca="1" si="28"/>
        <v>0</v>
      </c>
      <c r="BJ16" s="247">
        <f t="shared" ca="1" si="29"/>
        <v>0</v>
      </c>
      <c r="BK16" s="247">
        <f t="shared" ca="1" si="30"/>
        <v>0</v>
      </c>
      <c r="BL16" s="247">
        <f t="shared" ca="1" si="31"/>
        <v>0</v>
      </c>
      <c r="BM16" s="631">
        <f t="shared" ca="1" si="32"/>
        <v>0</v>
      </c>
    </row>
    <row r="17" spans="1:65" ht="17.25" x14ac:dyDescent="0.25">
      <c r="A17" s="962" t="str">
        <f t="shared" si="1"/>
        <v>18: Other Pre-Construction Costs</v>
      </c>
      <c r="B17" s="624">
        <v>18</v>
      </c>
      <c r="C17" s="34" t="s">
        <v>39</v>
      </c>
      <c r="D17" s="128" cm="1">
        <f t="array" aca="1" ref="D17:AC17" ca="1">_xlfn._xlws.FILTER('Data Grouping'!$I$37:$AQ$37,'Data Grouping'!$I$190:$AQ$190="SMR")</f>
        <v>87.701129663497667</v>
      </c>
      <c r="E17" s="128">
        <f ca="1"/>
        <v>27.258459219735762</v>
      </c>
      <c r="F17" s="128">
        <f ca="1"/>
        <v>87.701129663497667</v>
      </c>
      <c r="G17" s="128">
        <f ca="1"/>
        <v>27.258459219735762</v>
      </c>
      <c r="H17" s="128">
        <f ca="1"/>
        <v>150.26839899660271</v>
      </c>
      <c r="I17" s="128">
        <f ca="1"/>
        <v>46.705042931376518</v>
      </c>
      <c r="J17" s="128">
        <f ca="1"/>
        <v>150.26839899660271</v>
      </c>
      <c r="K17" s="128">
        <f ca="1"/>
        <v>46.705042931376518</v>
      </c>
      <c r="L17" s="128">
        <f ca="1"/>
        <v>55.434539418871466</v>
      </c>
      <c r="M17" s="128">
        <f ca="1"/>
        <v>55.434539418871466</v>
      </c>
      <c r="N17" s="128">
        <f ca="1"/>
        <v>55.434539418871466</v>
      </c>
      <c r="O17" s="128">
        <f ca="1"/>
        <v>55.434539418871466</v>
      </c>
      <c r="P17" s="128">
        <f ca="1"/>
        <v>55.434539418871466</v>
      </c>
      <c r="Q17" s="128">
        <f ca="1"/>
        <v>55.434539418871466</v>
      </c>
      <c r="R17" s="128">
        <f ca="1"/>
        <v>55.434539418871466</v>
      </c>
      <c r="S17" s="128">
        <f ca="1"/>
        <v>74.331131643088582</v>
      </c>
      <c r="T17" s="128">
        <f ca="1"/>
        <v>39.436130936043782</v>
      </c>
      <c r="U17" s="128">
        <f ca="1"/>
        <v>19.718065468021891</v>
      </c>
      <c r="V17" s="128">
        <f ca="1"/>
        <v>9.8590327340109454</v>
      </c>
      <c r="W17" s="128">
        <f ca="1"/>
        <v>4.9295163670054727</v>
      </c>
      <c r="X17" s="128">
        <f ca="1"/>
        <v>3.9436130936043781</v>
      </c>
      <c r="Y17" s="128">
        <f ca="1"/>
        <v>55.434539418871466</v>
      </c>
      <c r="Z17" s="128">
        <f ca="1"/>
        <v>55.434539418871466</v>
      </c>
      <c r="AA17" s="128">
        <f ca="1"/>
        <v>55.434539418871466</v>
      </c>
      <c r="AB17" s="128">
        <f ca="1"/>
        <v>55.434539418871466</v>
      </c>
      <c r="AC17" s="639">
        <f ca="1"/>
        <v>55.434539418871466</v>
      </c>
      <c r="AD17" s="131"/>
      <c r="AE17" s="624">
        <v>18</v>
      </c>
      <c r="AF17" s="248">
        <f ca="1">AVERAGEIF(AN17:BM17,"&gt;0")</f>
        <v>7.7281901561792061E-3</v>
      </c>
      <c r="AG17" s="239">
        <f t="shared" ca="1" si="3"/>
        <v>8.1127512220156382E-3</v>
      </c>
      <c r="AH17" s="239"/>
      <c r="AI17" s="239">
        <f t="shared" ca="1" si="6"/>
        <v>8.1127512220156382E-3</v>
      </c>
      <c r="AJ17" s="47">
        <f t="shared" ca="1" si="4"/>
        <v>44.620131721086011</v>
      </c>
      <c r="AK17" s="47">
        <f t="shared" ca="1" si="4"/>
        <v>62.873821970621194</v>
      </c>
      <c r="AL17" s="531">
        <f t="shared" ca="1" si="4"/>
        <v>81.127512220156376</v>
      </c>
      <c r="AM17" s="239"/>
      <c r="AN17" s="630">
        <f t="shared" ca="1" si="7"/>
        <v>1.2857850124704929E-2</v>
      </c>
      <c r="AO17" s="247">
        <f t="shared" ca="1" si="8"/>
        <v>5.0068247001138324E-3</v>
      </c>
      <c r="AP17" s="247">
        <f t="shared" ca="1" si="9"/>
        <v>8.4978428967061505E-3</v>
      </c>
      <c r="AQ17" s="247">
        <f t="shared" ca="1" si="10"/>
        <v>3.2127944267361513E-3</v>
      </c>
      <c r="AR17" s="247">
        <f t="shared" ca="1" si="11"/>
        <v>1.8510647601028208E-2</v>
      </c>
      <c r="AS17" s="247">
        <f t="shared" ca="1" si="12"/>
        <v>7.4531045339663541E-3</v>
      </c>
      <c r="AT17" s="247">
        <f t="shared" ca="1" si="13"/>
        <v>1.1558154410671545E-2</v>
      </c>
      <c r="AU17" s="247">
        <f t="shared" ca="1" si="14"/>
        <v>4.4386411191978635E-3</v>
      </c>
      <c r="AV17" s="247">
        <f t="shared" ca="1" si="15"/>
        <v>5.4187771270708101E-3</v>
      </c>
      <c r="AW17" s="247">
        <f t="shared" ca="1" si="16"/>
        <v>6.7855354501964995E-3</v>
      </c>
      <c r="AX17" s="247">
        <f t="shared" ca="1" si="17"/>
        <v>9.8687280277302072E-3</v>
      </c>
      <c r="AY17" s="247">
        <f t="shared" ca="1" si="18"/>
        <v>5.7634606365882914E-3</v>
      </c>
      <c r="AZ17" s="247">
        <f t="shared" ca="1" si="19"/>
        <v>5.0377931374444235E-3</v>
      </c>
      <c r="BA17" s="247">
        <f t="shared" ca="1" si="20"/>
        <v>1.1467584093128905E-2</v>
      </c>
      <c r="BB17" s="247">
        <f t="shared" ca="1" si="21"/>
        <v>1.0271076551893165E-2</v>
      </c>
      <c r="BC17" s="247">
        <f t="shared" ca="1" si="22"/>
        <v>1.1218700883745906E-2</v>
      </c>
      <c r="BD17" s="247">
        <f t="shared" ca="1" si="23"/>
        <v>7.2185422114436487E-3</v>
      </c>
      <c r="BE17" s="247">
        <f t="shared" ca="1" si="24"/>
        <v>4.1588431439247443E-3</v>
      </c>
      <c r="BF17" s="247">
        <f t="shared" ca="1" si="25"/>
        <v>2.2705787438454016E-3</v>
      </c>
      <c r="BG17" s="247">
        <f t="shared" ca="1" si="26"/>
        <v>1.2091437762302133E-3</v>
      </c>
      <c r="BH17" s="247">
        <f t="shared" ca="1" si="27"/>
        <v>9.8185574418644468E-4</v>
      </c>
      <c r="BI17" s="247">
        <f t="shared" ca="1" si="28"/>
        <v>9.1643672093158282E-3</v>
      </c>
      <c r="BJ17" s="247">
        <f t="shared" ca="1" si="29"/>
        <v>6.9743276172798529E-3</v>
      </c>
      <c r="BK17" s="247">
        <f t="shared" ca="1" si="30"/>
        <v>9.9852368484595524E-3</v>
      </c>
      <c r="BL17" s="247">
        <f t="shared" ca="1" si="31"/>
        <v>9.675967853011478E-3</v>
      </c>
      <c r="BM17" s="631">
        <f t="shared" ca="1" si="32"/>
        <v>1.1926565192038963E-2</v>
      </c>
    </row>
    <row r="18" spans="1:65" ht="17.25" x14ac:dyDescent="0.25">
      <c r="A18" s="962" t="str">
        <f t="shared" si="1"/>
        <v>19: Contingency on Pre-Construction Costs</v>
      </c>
      <c r="B18" s="624">
        <v>19</v>
      </c>
      <c r="C18" s="34" t="s">
        <v>40</v>
      </c>
      <c r="D18" s="128" cm="1">
        <f t="array" aca="1" ref="D18:AC18" ca="1">_xlfn._xlws.FILTER('Data Grouping'!$I$38:$AQ$38,'Data Grouping'!$I$190:$AQ$190="SMR")</f>
        <v>38.048452867318858</v>
      </c>
      <c r="E18" s="128">
        <f ca="1"/>
        <v>38.048452867318858</v>
      </c>
      <c r="F18" s="128">
        <f ca="1"/>
        <v>38.048452867318858</v>
      </c>
      <c r="G18" s="128">
        <f ca="1"/>
        <v>38.048452867318858</v>
      </c>
      <c r="H18" s="128">
        <f ca="1"/>
        <v>38.048452867318858</v>
      </c>
      <c r="I18" s="128">
        <f ca="1"/>
        <v>38.048452867318858</v>
      </c>
      <c r="J18" s="128">
        <f ca="1"/>
        <v>38.048452867318858</v>
      </c>
      <c r="K18" s="128">
        <f ca="1"/>
        <v>38.048452867318858</v>
      </c>
      <c r="L18" s="128">
        <f ca="1"/>
        <v>38.048452867318858</v>
      </c>
      <c r="M18" s="128">
        <f ca="1"/>
        <v>38.048452867318858</v>
      </c>
      <c r="N18" s="128">
        <f ca="1"/>
        <v>38.048452867318858</v>
      </c>
      <c r="O18" s="128">
        <f ca="1"/>
        <v>38.048452867318858</v>
      </c>
      <c r="P18" s="128">
        <f ca="1"/>
        <v>38.048452867318858</v>
      </c>
      <c r="Q18" s="128">
        <f ca="1"/>
        <v>38.048452867318858</v>
      </c>
      <c r="R18" s="128">
        <f ca="1"/>
        <v>38.048452867318858</v>
      </c>
      <c r="S18" s="128">
        <f ca="1"/>
        <v>76.692849276277528</v>
      </c>
      <c r="T18" s="128">
        <f ca="1"/>
        <v>49.137641040165263</v>
      </c>
      <c r="U18" s="128">
        <f ca="1"/>
        <v>33.578530952975953</v>
      </c>
      <c r="V18" s="128">
        <f ca="1"/>
        <v>25.810500264232662</v>
      </c>
      <c r="W18" s="128">
        <f ca="1"/>
        <v>21.923309392660645</v>
      </c>
      <c r="X18" s="128">
        <f ca="1"/>
        <v>21.147886277601064</v>
      </c>
      <c r="Y18" s="128">
        <f ca="1"/>
        <v>38.048452867318858</v>
      </c>
      <c r="Z18" s="128">
        <f ca="1"/>
        <v>38.048452867318858</v>
      </c>
      <c r="AA18" s="128">
        <f ca="1"/>
        <v>38.048452867318858</v>
      </c>
      <c r="AB18" s="128">
        <f ca="1"/>
        <v>38.048452867318858</v>
      </c>
      <c r="AC18" s="639">
        <f ca="1"/>
        <v>38.048452867318858</v>
      </c>
      <c r="AD18" s="131"/>
      <c r="AE18" s="624">
        <v>19</v>
      </c>
      <c r="AF18" s="248">
        <f ca="1">AVERAGEIF(AN18:BM18,"&gt;0")</f>
        <v>5.8661783115574332E-3</v>
      </c>
      <c r="AG18" s="239">
        <f t="shared" ca="1" si="3"/>
        <v>6.1580841443966191E-3</v>
      </c>
      <c r="AH18" s="239"/>
      <c r="AI18" s="239">
        <f t="shared" ca="1" si="6"/>
        <v>6.1580841443966191E-3</v>
      </c>
      <c r="AJ18" s="47">
        <f t="shared" ca="1" si="4"/>
        <v>33.869462794181402</v>
      </c>
      <c r="AK18" s="47">
        <f t="shared" ca="1" si="4"/>
        <v>47.725152119073798</v>
      </c>
      <c r="AL18" s="531">
        <f t="shared" ca="1" si="4"/>
        <v>61.580841443966193</v>
      </c>
      <c r="AM18" s="239"/>
      <c r="AN18" s="630">
        <f t="shared" ca="1" si="7"/>
        <v>5.5782782539060679E-3</v>
      </c>
      <c r="AO18" s="247">
        <f t="shared" ca="1" si="8"/>
        <v>6.9887271353650526E-3</v>
      </c>
      <c r="AP18" s="247">
        <f t="shared" ca="1" si="9"/>
        <v>3.6867230350372364E-3</v>
      </c>
      <c r="AQ18" s="247">
        <f t="shared" ca="1" si="10"/>
        <v>4.484547579620685E-3</v>
      </c>
      <c r="AR18" s="247">
        <f t="shared" ca="1" si="11"/>
        <v>4.6869568551615006E-3</v>
      </c>
      <c r="AS18" s="247">
        <f t="shared" ca="1" si="12"/>
        <v>6.0717018715191126E-3</v>
      </c>
      <c r="AT18" s="247">
        <f t="shared" ca="1" si="13"/>
        <v>2.9265627122145102E-3</v>
      </c>
      <c r="AU18" s="247">
        <f t="shared" ca="1" si="14"/>
        <v>3.6159570106140981E-3</v>
      </c>
      <c r="AV18" s="247">
        <f t="shared" ca="1" si="15"/>
        <v>3.7192712031025028E-3</v>
      </c>
      <c r="AW18" s="247">
        <f t="shared" ca="1" si="16"/>
        <v>4.6573693668758324E-3</v>
      </c>
      <c r="AX18" s="247">
        <f t="shared" ca="1" si="17"/>
        <v>6.7735718048674573E-3</v>
      </c>
      <c r="AY18" s="247">
        <f t="shared" ca="1" si="18"/>
        <v>3.955850678705638E-3</v>
      </c>
      <c r="AZ18" s="247">
        <f t="shared" ca="1" si="19"/>
        <v>3.4577762664715719E-3</v>
      </c>
      <c r="BA18" s="247">
        <f t="shared" ca="1" si="20"/>
        <v>7.8709742597932314E-3</v>
      </c>
      <c r="BB18" s="247">
        <f t="shared" ca="1" si="21"/>
        <v>7.0497306585051598E-3</v>
      </c>
      <c r="BC18" s="247">
        <f t="shared" ca="1" si="22"/>
        <v>1.1575151850022548E-2</v>
      </c>
      <c r="BD18" s="247">
        <f t="shared" ca="1" si="23"/>
        <v>8.994344211769735E-3</v>
      </c>
      <c r="BE18" s="247">
        <f t="shared" ca="1" si="24"/>
        <v>7.0822283992983551E-3</v>
      </c>
      <c r="BF18" s="247">
        <f t="shared" ca="1" si="25"/>
        <v>5.9442721054989997E-3</v>
      </c>
      <c r="BG18" s="247">
        <f t="shared" ca="1" si="26"/>
        <v>5.3774916508915142E-3</v>
      </c>
      <c r="BH18" s="247">
        <f t="shared" ca="1" si="27"/>
        <v>5.2652664260444178E-3</v>
      </c>
      <c r="BI18" s="247">
        <f t="shared" ca="1" si="28"/>
        <v>6.2901216006811794E-3</v>
      </c>
      <c r="BJ18" s="247">
        <f t="shared" ca="1" si="29"/>
        <v>4.7869501290918265E-3</v>
      </c>
      <c r="BK18" s="247">
        <f t="shared" ca="1" si="30"/>
        <v>6.8535396447849343E-3</v>
      </c>
      <c r="BL18" s="247">
        <f t="shared" ca="1" si="31"/>
        <v>6.6412675321276182E-3</v>
      </c>
      <c r="BM18" s="631">
        <f t="shared" ca="1" si="32"/>
        <v>8.1860038585225125E-3</v>
      </c>
    </row>
    <row r="19" spans="1:65" ht="18.75" x14ac:dyDescent="0.25">
      <c r="A19" s="962" t="str">
        <f t="shared" si="1"/>
        <v>20: Capitalized Direct Costs</v>
      </c>
      <c r="B19" s="626">
        <v>20</v>
      </c>
      <c r="C19" s="39" t="s">
        <v>41</v>
      </c>
      <c r="D19" s="128" cm="1">
        <f t="array" aca="1" ref="D19:AC19" ca="1">_xlfn._xlws.FILTER('Data Grouping'!$I$39:$AQ$39,'Data Grouping'!$I$190:$AQ$190="SMR")</f>
        <v>4573.6478783566308</v>
      </c>
      <c r="E19" s="128">
        <f ca="1"/>
        <v>3825.1160923077427</v>
      </c>
      <c r="F19" s="128">
        <f ca="1"/>
        <v>7090.0403765445635</v>
      </c>
      <c r="G19" s="128">
        <f ca="1"/>
        <v>6047.080531653357</v>
      </c>
      <c r="H19" s="128">
        <f ca="1"/>
        <v>5220.5789673612117</v>
      </c>
      <c r="I19" s="128">
        <f ca="1"/>
        <v>4300.3892688253527</v>
      </c>
      <c r="J19" s="128">
        <f ca="1"/>
        <v>8756.1998307588365</v>
      </c>
      <c r="K19" s="128">
        <f ca="1"/>
        <v>7445.226729240112</v>
      </c>
      <c r="L19" s="128">
        <f ca="1"/>
        <v>7219.7814378366656</v>
      </c>
      <c r="M19" s="128">
        <f ca="1"/>
        <v>5684.7050161745392</v>
      </c>
      <c r="N19" s="128">
        <f ca="1"/>
        <v>4166.5923194827528</v>
      </c>
      <c r="O19" s="128">
        <f ca="1"/>
        <v>7142.2727154791528</v>
      </c>
      <c r="P19" s="128">
        <f ca="1"/>
        <v>8002.3456645452698</v>
      </c>
      <c r="Q19" s="128">
        <f ca="1"/>
        <v>3199.8357156113066</v>
      </c>
      <c r="R19" s="128">
        <f ca="1"/>
        <v>3619.3543217672159</v>
      </c>
      <c r="S19" s="128">
        <f ca="1"/>
        <v>3942.4904218403331</v>
      </c>
      <c r="T19" s="128">
        <f ca="1"/>
        <v>3395.3085347617143</v>
      </c>
      <c r="U19" s="128">
        <f ca="1"/>
        <v>3036.328254126036</v>
      </c>
      <c r="V19" s="128">
        <f ca="1"/>
        <v>2826.3668234910956</v>
      </c>
      <c r="W19" s="128">
        <f ca="1"/>
        <v>2666.3995493083985</v>
      </c>
      <c r="X19" s="128">
        <f ca="1"/>
        <v>2623.5583143778263</v>
      </c>
      <c r="Y19" s="128">
        <f ca="1"/>
        <v>4359.0092767598244</v>
      </c>
      <c r="Z19" s="128">
        <f ca="1"/>
        <v>5914.5971860588979</v>
      </c>
      <c r="AA19" s="128">
        <f ca="1"/>
        <v>4250.9707345728984</v>
      </c>
      <c r="AB19" s="128">
        <f ca="1"/>
        <v>4502.0748123564927</v>
      </c>
      <c r="AC19" s="639">
        <f ca="1"/>
        <v>3569.1193811630997</v>
      </c>
      <c r="AD19" s="131"/>
      <c r="AE19" s="626">
        <v>20</v>
      </c>
      <c r="AF19" s="248"/>
      <c r="AG19" s="239"/>
      <c r="AH19" s="239">
        <f ca="1">SUM(AG20:AG28)</f>
        <v>0.6460722979323914</v>
      </c>
      <c r="AI19" s="239">
        <f ca="1">AH19</f>
        <v>0.6460722979323914</v>
      </c>
      <c r="AJ19" s="47">
        <f t="shared" ca="1" si="4"/>
        <v>3553.3976386281529</v>
      </c>
      <c r="AK19" s="47">
        <f t="shared" ca="1" si="4"/>
        <v>5007.0603089760334</v>
      </c>
      <c r="AL19" s="531">
        <f t="shared" ca="1" si="4"/>
        <v>6460.7229793239139</v>
      </c>
      <c r="AM19" s="239"/>
      <c r="AN19" s="630"/>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631"/>
    </row>
    <row r="20" spans="1:65" ht="17.25" x14ac:dyDescent="0.25">
      <c r="A20" s="962" t="str">
        <f t="shared" si="1"/>
        <v>21: Structures and Improvements</v>
      </c>
      <c r="B20" s="625">
        <v>21</v>
      </c>
      <c r="C20" s="37" t="s">
        <v>42</v>
      </c>
      <c r="D20" s="128" cm="1">
        <f t="array" aca="1" ref="D20:AC20" ca="1">_xlfn._xlws.FILTER('Data Grouping'!$I$72:$AQ$72,'Data Grouping'!$I$190:$AQ$190="SMR")</f>
        <v>1195.9983404133236</v>
      </c>
      <c r="E20" s="128">
        <f ca="1"/>
        <v>879.7201448647013</v>
      </c>
      <c r="F20" s="128">
        <f ca="1"/>
        <v>1665.2719860948534</v>
      </c>
      <c r="G20" s="128">
        <f ca="1"/>
        <v>1240.8912977051309</v>
      </c>
      <c r="H20" s="128">
        <f ca="1"/>
        <v>1445.2922644910504</v>
      </c>
      <c r="I20" s="128">
        <f ca="1"/>
        <v>1065.1374091889493</v>
      </c>
      <c r="J20" s="128">
        <f ca="1"/>
        <v>2078.7251732506184</v>
      </c>
      <c r="K20" s="128">
        <f ca="1"/>
        <v>1551.5539637870904</v>
      </c>
      <c r="L20" s="128">
        <f ca="1"/>
        <v>1825.5855079121641</v>
      </c>
      <c r="M20" s="128">
        <f ca="1"/>
        <v>2042.6420126955727</v>
      </c>
      <c r="N20" s="128">
        <f ca="1"/>
        <v>1652.4717004389386</v>
      </c>
      <c r="O20" s="128">
        <f ca="1"/>
        <v>3868.2781536658122</v>
      </c>
      <c r="P20" s="128">
        <f ca="1"/>
        <v>4607.8823150874805</v>
      </c>
      <c r="Q20" s="128">
        <f ca="1"/>
        <v>556.26038445175925</v>
      </c>
      <c r="R20" s="128">
        <f ca="1"/>
        <v>626.97538231775047</v>
      </c>
      <c r="S20" s="128">
        <f ca="1"/>
        <v>595.53696212939849</v>
      </c>
      <c r="T20" s="128">
        <f ca="1"/>
        <v>516.5794433887562</v>
      </c>
      <c r="U20" s="128">
        <f ca="1"/>
        <v>460.43086931116147</v>
      </c>
      <c r="V20" s="128">
        <f ca="1"/>
        <v>437.59707738241286</v>
      </c>
      <c r="W20" s="128">
        <f ca="1"/>
        <v>418.75837919041021</v>
      </c>
      <c r="X20" s="128">
        <f ca="1"/>
        <v>413.31774384215367</v>
      </c>
      <c r="Y20" s="128">
        <f ca="1"/>
        <v>1597.8122237280941</v>
      </c>
      <c r="Z20" s="128">
        <f ca="1"/>
        <v>1866.597328916027</v>
      </c>
      <c r="AA20" s="128">
        <f ca="1"/>
        <v>1423.4967390572106</v>
      </c>
      <c r="AB20" s="128">
        <f ca="1"/>
        <v>1528.4441825702722</v>
      </c>
      <c r="AC20" s="639">
        <f ca="1"/>
        <v>1237.2936580432545</v>
      </c>
      <c r="AD20" s="131"/>
      <c r="AE20" s="625">
        <v>21</v>
      </c>
      <c r="AF20" s="248">
        <f t="shared" ref="AF20:AF25" ca="1" si="33">AVERAGEIF(AN20:BM20,"&gt;0")</f>
        <v>0.1904260383950058</v>
      </c>
      <c r="AG20" s="239">
        <f t="shared" ref="AG20:AG28" ca="1" si="34">AF20/$AF$7</f>
        <v>0.19990179388345483</v>
      </c>
      <c r="AH20" s="239"/>
      <c r="AI20" s="239">
        <f ca="1">AG20</f>
        <v>0.19990179388345483</v>
      </c>
      <c r="AJ20" s="47">
        <f t="shared" ca="1" si="4"/>
        <v>1099.4598663590016</v>
      </c>
      <c r="AK20" s="47">
        <f t="shared" ca="1" si="4"/>
        <v>1549.238902596775</v>
      </c>
      <c r="AL20" s="531">
        <f t="shared" ca="1" si="4"/>
        <v>1999.0179388345482</v>
      </c>
      <c r="AM20" s="239"/>
      <c r="AN20" s="630">
        <f t="shared" ref="AN20:AN28" ca="1" si="35">D20/D$50</f>
        <v>0.17534514628756084</v>
      </c>
      <c r="AO20" s="247">
        <f t="shared" ref="AO20:AO28" ca="1" si="36">E20/E$50</f>
        <v>0.16158670286496857</v>
      </c>
      <c r="AP20" s="247">
        <f t="shared" ref="AP20:AP28" ca="1" si="37">F20/F$50</f>
        <v>0.16135732541207862</v>
      </c>
      <c r="AQ20" s="247">
        <f t="shared" ref="AQ20:AQ28" ca="1" si="38">G20/G$50</f>
        <v>0.14625656620261024</v>
      </c>
      <c r="AR20" s="247">
        <f t="shared" ref="AR20:AR28" ca="1" si="39">H20/H$50</f>
        <v>0.17803673937519446</v>
      </c>
      <c r="AS20" s="247">
        <f t="shared" ref="AS20:AS28" ca="1" si="40">I20/I$50</f>
        <v>0.16997266152581103</v>
      </c>
      <c r="AT20" s="247">
        <f t="shared" ref="AT20:AT28" ca="1" si="41">J20/J$50</f>
        <v>0.159888750330825</v>
      </c>
      <c r="AU20" s="247">
        <f t="shared" ref="AU20:AU28" ca="1" si="42">K20/K$50</f>
        <v>0.14745283999499884</v>
      </c>
      <c r="AV20" s="247">
        <f t="shared" ref="AV20:AV28" ca="1" si="43">L20/L$50</f>
        <v>0.17845265961421009</v>
      </c>
      <c r="AW20" s="247">
        <f t="shared" ref="AW20:AW28" ca="1" si="44">M20/M$50</f>
        <v>0.25003219895948237</v>
      </c>
      <c r="AX20" s="247">
        <f t="shared" ref="AX20:AX28" ca="1" si="45">N20/N$50</f>
        <v>0.29418110001652004</v>
      </c>
      <c r="AY20" s="247">
        <f t="shared" ref="AY20:AY28" ca="1" si="46">O20/O$50</f>
        <v>0.40218010474598825</v>
      </c>
      <c r="AZ20" s="247">
        <f t="shared" ref="AZ20:AZ28" ca="1" si="47">P20/P$50</f>
        <v>0.41875621496003068</v>
      </c>
      <c r="BA20" s="247">
        <f t="shared" ref="BA20:BA28" ca="1" si="48">Q20/Q$50</f>
        <v>0.11507198947169725</v>
      </c>
      <c r="BB20" s="247">
        <f t="shared" ref="BB20:BB28" ca="1" si="49">R20/R$50</f>
        <v>0.1161678660172261</v>
      </c>
      <c r="BC20" s="247">
        <f t="shared" ref="BC20:BC28" ca="1" si="50">S20/S$50</f>
        <v>8.988361801653881E-2</v>
      </c>
      <c r="BD20" s="247">
        <f t="shared" ref="BD20:BD28" ca="1" si="51">T20/T$50</f>
        <v>9.4556702930956651E-2</v>
      </c>
      <c r="BE20" s="247">
        <f t="shared" ref="BE20:BE28" ca="1" si="52">U20/U$50</f>
        <v>9.7111948795965325E-2</v>
      </c>
      <c r="BF20" s="247">
        <f t="shared" ref="BF20:BF28" ca="1" si="53">V20/V$50</f>
        <v>0.10078053791684215</v>
      </c>
      <c r="BG20" s="247">
        <f t="shared" ref="BG20:BG28" ca="1" si="54">W20/W$50</f>
        <v>0.10271577376867934</v>
      </c>
      <c r="BH20" s="247">
        <f t="shared" ref="BH20:BH28" ca="1" si="55">X20/X$50</f>
        <v>0.10290522709333302</v>
      </c>
      <c r="BI20" s="247">
        <f t="shared" ref="BI20:BI28" ca="1" si="56">Y20/Y$50</f>
        <v>0.2641482747630241</v>
      </c>
      <c r="BJ20" s="247">
        <f t="shared" ref="BJ20:BJ28" ca="1" si="57">Z20/Z$50</f>
        <v>0.2348402537095505</v>
      </c>
      <c r="BK20" s="247">
        <f t="shared" ref="BK20:BK28" ca="1" si="58">AA20/AA$50</f>
        <v>0.25640967240826834</v>
      </c>
      <c r="BL20" s="247">
        <f t="shared" ref="BL20:BL28" ca="1" si="59">AB20/AB$50</f>
        <v>0.26678632005802705</v>
      </c>
      <c r="BM20" s="631">
        <f t="shared" ref="BM20:BM28" ca="1" si="60">AC20/AC$50</f>
        <v>0.26619980302976337</v>
      </c>
    </row>
    <row r="21" spans="1:65" ht="17.25" x14ac:dyDescent="0.25">
      <c r="A21" s="962" t="str">
        <f t="shared" si="1"/>
        <v>22: Reactor System</v>
      </c>
      <c r="B21" s="625">
        <v>22</v>
      </c>
      <c r="C21" s="34" t="s">
        <v>76</v>
      </c>
      <c r="D21" s="128" cm="1">
        <f t="array" aca="1" ref="D21:AC21" ca="1">_xlfn._xlws.FILTER('Data Grouping'!$I$97:$AQ$97,'Data Grouping'!$I$190:$AQ$190="SMR")</f>
        <v>1129.5539881681391</v>
      </c>
      <c r="E21" s="128">
        <f ca="1"/>
        <v>1034.2171669642087</v>
      </c>
      <c r="F21" s="128">
        <f ca="1"/>
        <v>2109.2890066539444</v>
      </c>
      <c r="G21" s="128">
        <f ca="1"/>
        <v>1998.2014879148669</v>
      </c>
      <c r="H21" s="128">
        <f ca="1"/>
        <v>1123.2496475150897</v>
      </c>
      <c r="I21" s="128">
        <f ca="1"/>
        <v>1012.5653310632958</v>
      </c>
      <c r="J21" s="128">
        <f ca="1"/>
        <v>2656.1382647039723</v>
      </c>
      <c r="K21" s="128">
        <f ca="1"/>
        <v>2525.7186136324171</v>
      </c>
      <c r="L21" s="128">
        <f ca="1"/>
        <v>1282.5315910015836</v>
      </c>
      <c r="M21" s="128">
        <f ca="1"/>
        <v>1444.2923322089907</v>
      </c>
      <c r="N21" s="128">
        <f ca="1"/>
        <v>158.82418169700796</v>
      </c>
      <c r="O21" s="128">
        <f ca="1"/>
        <v>619.33062302785959</v>
      </c>
      <c r="P21" s="128">
        <f ca="1"/>
        <v>649.20375837567258</v>
      </c>
      <c r="Q21" s="128">
        <f ca="1"/>
        <v>479.42083431411726</v>
      </c>
      <c r="R21" s="128">
        <f ca="1"/>
        <v>481.80528418272445</v>
      </c>
      <c r="S21" s="128">
        <f ca="1"/>
        <v>861.63984416427343</v>
      </c>
      <c r="T21" s="128">
        <f ca="1"/>
        <v>764.62028114416762</v>
      </c>
      <c r="U21" s="128">
        <f ca="1"/>
        <v>711.12387859813271</v>
      </c>
      <c r="V21" s="128">
        <f ca="1"/>
        <v>673.50538695092916</v>
      </c>
      <c r="W21" s="128">
        <f ca="1"/>
        <v>638.04080308649225</v>
      </c>
      <c r="X21" s="128">
        <f ca="1"/>
        <v>627.05817696330826</v>
      </c>
      <c r="Y21" s="128">
        <f ca="1"/>
        <v>415.74056235459415</v>
      </c>
      <c r="Z21" s="128">
        <f ca="1"/>
        <v>470.96396553301639</v>
      </c>
      <c r="AA21" s="128">
        <f ca="1"/>
        <v>704.69179480813125</v>
      </c>
      <c r="AB21" s="128">
        <f ca="1"/>
        <v>926.29982932922917</v>
      </c>
      <c r="AC21" s="639">
        <f ca="1"/>
        <v>452.74551535041491</v>
      </c>
      <c r="AD21" s="131"/>
      <c r="AE21" s="625">
        <v>22</v>
      </c>
      <c r="AF21" s="248">
        <f t="shared" ca="1" si="33"/>
        <v>0.13783666286138951</v>
      </c>
      <c r="AG21" s="239">
        <f t="shared" ca="1" si="34"/>
        <v>0.14469552799153007</v>
      </c>
      <c r="AH21" s="239"/>
      <c r="AI21" s="239">
        <f t="shared" ref="AI21:AI28" ca="1" si="61">AG21</f>
        <v>0.14469552799153007</v>
      </c>
      <c r="AJ21" s="47">
        <f t="shared" ca="1" si="4"/>
        <v>795.82540395341539</v>
      </c>
      <c r="AK21" s="47">
        <f t="shared" ca="1" si="4"/>
        <v>1121.390341934358</v>
      </c>
      <c r="AL21" s="531">
        <f t="shared" ca="1" si="4"/>
        <v>1446.9552799153007</v>
      </c>
      <c r="AM21" s="239"/>
      <c r="AN21" s="630">
        <f t="shared" ca="1" si="35"/>
        <v>0.16560374927158528</v>
      </c>
      <c r="AO21" s="247">
        <f t="shared" ca="1" si="36"/>
        <v>0.18996466436698131</v>
      </c>
      <c r="AP21" s="247">
        <f t="shared" ca="1" si="37"/>
        <v>0.2043805669444525</v>
      </c>
      <c r="AQ21" s="247">
        <f t="shared" ca="1" si="38"/>
        <v>0.2355162686238948</v>
      </c>
      <c r="AR21" s="247">
        <f t="shared" ca="1" si="39"/>
        <v>0.13836627349440947</v>
      </c>
      <c r="AS21" s="247">
        <f t="shared" ca="1" si="40"/>
        <v>0.16158330634602783</v>
      </c>
      <c r="AT21" s="247">
        <f t="shared" ca="1" si="41"/>
        <v>0.20430147925004344</v>
      </c>
      <c r="AU21" s="247">
        <f t="shared" ca="1" si="42"/>
        <v>0.24003314825048291</v>
      </c>
      <c r="AV21" s="247">
        <f t="shared" ca="1" si="43"/>
        <v>0.12536864061504632</v>
      </c>
      <c r="AW21" s="247">
        <f t="shared" ca="1" si="44"/>
        <v>0.17679044370872488</v>
      </c>
      <c r="AX21" s="247">
        <f t="shared" ca="1" si="45"/>
        <v>2.8274658179282954E-2</v>
      </c>
      <c r="AY21" s="247">
        <f t="shared" ca="1" si="46"/>
        <v>6.4391040392402316E-2</v>
      </c>
      <c r="AZ21" s="247">
        <f t="shared" ca="1" si="47"/>
        <v>5.8998492150089066E-2</v>
      </c>
      <c r="BA21" s="247">
        <f t="shared" ca="1" si="48"/>
        <v>9.9176412235573747E-2</v>
      </c>
      <c r="BB21" s="247">
        <f t="shared" ca="1" si="49"/>
        <v>8.9270317906939123E-2</v>
      </c>
      <c r="BC21" s="247">
        <f t="shared" ca="1" si="50"/>
        <v>0.13004617940718818</v>
      </c>
      <c r="BD21" s="247">
        <f t="shared" ca="1" si="51"/>
        <v>0.13995905896844538</v>
      </c>
      <c r="BE21" s="247">
        <f t="shared" ca="1" si="52"/>
        <v>0.14998695849678131</v>
      </c>
      <c r="BF21" s="247">
        <f t="shared" ca="1" si="53"/>
        <v>0.15511126260902566</v>
      </c>
      <c r="BG21" s="247">
        <f t="shared" ca="1" si="54"/>
        <v>0.15650279025275071</v>
      </c>
      <c r="BH21" s="247">
        <f t="shared" ca="1" si="55"/>
        <v>0.15612096277624066</v>
      </c>
      <c r="BI21" s="247">
        <f t="shared" ca="1" si="56"/>
        <v>6.8729698436493819E-2</v>
      </c>
      <c r="BJ21" s="247">
        <f t="shared" ca="1" si="57"/>
        <v>5.9252895865900601E-2</v>
      </c>
      <c r="BK21" s="247">
        <f t="shared" ca="1" si="58"/>
        <v>0.12693375917054744</v>
      </c>
      <c r="BL21" s="247">
        <f t="shared" ca="1" si="59"/>
        <v>0.16168344618352573</v>
      </c>
      <c r="BM21" s="631">
        <f t="shared" ca="1" si="60"/>
        <v>9.7406760493292596E-2</v>
      </c>
    </row>
    <row r="22" spans="1:65" ht="17.25" x14ac:dyDescent="0.25">
      <c r="A22" s="962" t="str">
        <f t="shared" si="1"/>
        <v>23: Energy Conversion System</v>
      </c>
      <c r="B22" s="625">
        <v>23</v>
      </c>
      <c r="C22" s="34" t="s">
        <v>101</v>
      </c>
      <c r="D22" s="128" cm="1">
        <f t="array" aca="1" ref="D22:AC22" ca="1">_xlfn._xlws.FILTER('Data Grouping'!$I$118:$AQ$118,'Data Grouping'!$I$190:$AQ$190="SMR")</f>
        <v>261.79997918313023</v>
      </c>
      <c r="E22" s="128">
        <f ca="1"/>
        <v>261.79997918313023</v>
      </c>
      <c r="F22" s="128">
        <f ca="1"/>
        <v>261.79997918313023</v>
      </c>
      <c r="G22" s="128">
        <f ca="1"/>
        <v>261.79997918313023</v>
      </c>
      <c r="H22" s="128">
        <f ca="1"/>
        <v>261.79997918313023</v>
      </c>
      <c r="I22" s="128">
        <f ca="1"/>
        <v>261.79997918313023</v>
      </c>
      <c r="J22" s="128">
        <f ca="1"/>
        <v>261.79997918313023</v>
      </c>
      <c r="K22" s="128">
        <f ca="1"/>
        <v>261.79997918313023</v>
      </c>
      <c r="L22" s="128">
        <f ca="1"/>
        <v>358.18449838782965</v>
      </c>
      <c r="M22" s="128">
        <f ca="1"/>
        <v>453.92044726568275</v>
      </c>
      <c r="N22" s="128">
        <f ca="1"/>
        <v>208.04504974369698</v>
      </c>
      <c r="O22" s="128">
        <f ca="1"/>
        <v>182.75329859838482</v>
      </c>
      <c r="P22" s="128">
        <f ca="1"/>
        <v>278.23018216100252</v>
      </c>
      <c r="Q22" s="128">
        <f ca="1"/>
        <v>154.27018155680375</v>
      </c>
      <c r="R22" s="128">
        <f ca="1"/>
        <v>134.66596198160005</v>
      </c>
      <c r="S22" s="128">
        <f ca="1"/>
        <v>325.14802509235699</v>
      </c>
      <c r="T22" s="128">
        <f ca="1"/>
        <v>286.54452224902866</v>
      </c>
      <c r="U22" s="128">
        <f ca="1"/>
        <v>249.50440164430862</v>
      </c>
      <c r="V22" s="128">
        <f ca="1"/>
        <v>217.25910378731317</v>
      </c>
      <c r="W22" s="128">
        <f ca="1"/>
        <v>189.18794157425444</v>
      </c>
      <c r="X22" s="128">
        <f ca="1"/>
        <v>180.94819972497285</v>
      </c>
      <c r="Y22" s="128">
        <f ca="1"/>
        <v>64.294071472215435</v>
      </c>
      <c r="Z22" s="128">
        <f ca="1"/>
        <v>460.12721211829461</v>
      </c>
      <c r="AA22" s="128">
        <f ca="1"/>
        <v>196.93607501441332</v>
      </c>
      <c r="AB22" s="128">
        <f ca="1"/>
        <v>173.10099572240603</v>
      </c>
      <c r="AC22" s="639">
        <f ca="1"/>
        <v>160.16423680639917</v>
      </c>
      <c r="AD22" s="131"/>
      <c r="AE22" s="625">
        <v>23</v>
      </c>
      <c r="AF22" s="248">
        <f t="shared" ca="1" si="33"/>
        <v>3.6723362951007317E-2</v>
      </c>
      <c r="AG22" s="239">
        <f t="shared" ca="1" si="34"/>
        <v>3.8550747540689774E-2</v>
      </c>
      <c r="AH22" s="239"/>
      <c r="AI22" s="239">
        <f t="shared" ca="1" si="61"/>
        <v>3.8550747540689774E-2</v>
      </c>
      <c r="AJ22" s="47">
        <f t="shared" ca="1" si="4"/>
        <v>212.02911147379376</v>
      </c>
      <c r="AK22" s="47">
        <f t="shared" ca="1" si="4"/>
        <v>298.76829344034576</v>
      </c>
      <c r="AL22" s="531">
        <f t="shared" ca="1" si="4"/>
        <v>385.50747540689775</v>
      </c>
      <c r="AM22" s="239"/>
      <c r="AN22" s="630">
        <f t="shared" ca="1" si="35"/>
        <v>3.838245764796127E-2</v>
      </c>
      <c r="AO22" s="247">
        <f t="shared" ca="1" si="36"/>
        <v>4.8087332878827702E-2</v>
      </c>
      <c r="AP22" s="247">
        <f t="shared" ca="1" si="37"/>
        <v>2.5367234173554149E-2</v>
      </c>
      <c r="AQ22" s="247">
        <f t="shared" ca="1" si="38"/>
        <v>3.0856825298115832E-2</v>
      </c>
      <c r="AR22" s="247">
        <f t="shared" ca="1" si="39"/>
        <v>3.2249542744679179E-2</v>
      </c>
      <c r="AS22" s="247">
        <f t="shared" ca="1" si="40"/>
        <v>4.1777557398009604E-2</v>
      </c>
      <c r="AT22" s="247">
        <f t="shared" ca="1" si="41"/>
        <v>2.0136799249306073E-2</v>
      </c>
      <c r="AU22" s="247">
        <f t="shared" ca="1" si="42"/>
        <v>2.488031440876225E-2</v>
      </c>
      <c r="AV22" s="247">
        <f t="shared" ca="1" si="43"/>
        <v>3.5012863595193122E-2</v>
      </c>
      <c r="AW22" s="247">
        <f t="shared" ca="1" si="44"/>
        <v>5.5562710879884958E-2</v>
      </c>
      <c r="AX22" s="247">
        <f t="shared" ca="1" si="45"/>
        <v>3.7037198016967761E-2</v>
      </c>
      <c r="AY22" s="247">
        <f t="shared" ca="1" si="46"/>
        <v>1.9000634869889208E-2</v>
      </c>
      <c r="AZ22" s="247">
        <f t="shared" ca="1" si="47"/>
        <v>2.5285068064323884E-2</v>
      </c>
      <c r="BA22" s="247">
        <f t="shared" ca="1" si="48"/>
        <v>3.1913429760772175E-2</v>
      </c>
      <c r="BB22" s="247">
        <f t="shared" ca="1" si="49"/>
        <v>2.4951310481646768E-2</v>
      </c>
      <c r="BC22" s="247">
        <f t="shared" ca="1" si="50"/>
        <v>4.9074167926932588E-2</v>
      </c>
      <c r="BD22" s="247">
        <f t="shared" ca="1" si="51"/>
        <v>5.2450219639119389E-2</v>
      </c>
      <c r="BE22" s="247">
        <f t="shared" ca="1" si="52"/>
        <v>5.2624314075856209E-2</v>
      </c>
      <c r="BF22" s="247">
        <f t="shared" ca="1" si="53"/>
        <v>5.0035730306951187E-2</v>
      </c>
      <c r="BG22" s="247">
        <f t="shared" ca="1" si="54"/>
        <v>4.6405246491001466E-2</v>
      </c>
      <c r="BH22" s="247">
        <f t="shared" ca="1" si="55"/>
        <v>4.5051333658540679E-2</v>
      </c>
      <c r="BI22" s="247">
        <f t="shared" ca="1" si="56"/>
        <v>1.0629013725561763E-2</v>
      </c>
      <c r="BJ22" s="247">
        <f t="shared" ca="1" si="57"/>
        <v>5.788950276451918E-2</v>
      </c>
      <c r="BK22" s="247">
        <f t="shared" ca="1" si="58"/>
        <v>3.5473431792516684E-2</v>
      </c>
      <c r="BL22" s="247">
        <f t="shared" ca="1" si="59"/>
        <v>3.021436973216898E-2</v>
      </c>
      <c r="BM22" s="631">
        <f t="shared" ca="1" si="60"/>
        <v>3.4458827145128178E-2</v>
      </c>
    </row>
    <row r="23" spans="1:65" ht="17.25" x14ac:dyDescent="0.25">
      <c r="A23" s="962" t="str">
        <f t="shared" si="1"/>
        <v>24: Electrical Equipment</v>
      </c>
      <c r="B23" s="625">
        <v>24</v>
      </c>
      <c r="C23" s="37" t="s">
        <v>120</v>
      </c>
      <c r="D23" s="128" cm="1">
        <f t="array" aca="1" ref="D23:AC23" ca="1">_xlfn._xlws.FILTER('Data Grouping'!$I$125:$AQ$125,'Data Grouping'!$I$190:$AQ$190="SMR")</f>
        <v>401.94114837709446</v>
      </c>
      <c r="E23" s="128">
        <f ca="1"/>
        <v>401.96890291019605</v>
      </c>
      <c r="F23" s="128">
        <f ca="1"/>
        <v>626.80837556610288</v>
      </c>
      <c r="G23" s="128">
        <f ca="1"/>
        <v>626.8222528326537</v>
      </c>
      <c r="H23" s="128">
        <f ca="1"/>
        <v>445.68567724434467</v>
      </c>
      <c r="I23" s="128">
        <f ca="1"/>
        <v>445.66189973275465</v>
      </c>
      <c r="J23" s="128">
        <f ca="1"/>
        <v>694.96910875467916</v>
      </c>
      <c r="K23" s="128">
        <f ca="1"/>
        <v>694.94533124308907</v>
      </c>
      <c r="L23" s="128">
        <f ca="1"/>
        <v>260</v>
      </c>
      <c r="M23" s="128">
        <f ca="1"/>
        <v>260</v>
      </c>
      <c r="N23" s="128">
        <f ca="1"/>
        <v>260</v>
      </c>
      <c r="O23" s="128">
        <f ca="1"/>
        <v>990</v>
      </c>
      <c r="P23" s="128">
        <f ca="1"/>
        <v>990</v>
      </c>
      <c r="Q23" s="128">
        <f ca="1"/>
        <v>320</v>
      </c>
      <c r="R23" s="128">
        <f ca="1"/>
        <v>320</v>
      </c>
      <c r="S23" s="128">
        <f ca="1"/>
        <v>831.20691435778144</v>
      </c>
      <c r="T23" s="128">
        <f ca="1"/>
        <v>855.25688382218902</v>
      </c>
      <c r="U23" s="128">
        <f ca="1"/>
        <v>855.25688382218902</v>
      </c>
      <c r="V23" s="128">
        <f ca="1"/>
        <v>855.25688382218902</v>
      </c>
      <c r="W23" s="128">
        <f ca="1"/>
        <v>855.25688382218902</v>
      </c>
      <c r="X23" s="128">
        <f ca="1"/>
        <v>855.25688382218902</v>
      </c>
      <c r="Y23" s="128">
        <f ca="1"/>
        <v>320</v>
      </c>
      <c r="Z23" s="128">
        <f ca="1"/>
        <v>990</v>
      </c>
      <c r="AA23" s="128">
        <f ca="1"/>
        <v>260</v>
      </c>
      <c r="AB23" s="128">
        <f ca="1"/>
        <v>260</v>
      </c>
      <c r="AC23" s="639">
        <f ca="1"/>
        <v>260</v>
      </c>
      <c r="AD23" s="131"/>
      <c r="AE23" s="625">
        <v>24</v>
      </c>
      <c r="AF23" s="248">
        <f t="shared" ca="1" si="33"/>
        <v>9.009602581796082E-2</v>
      </c>
      <c r="AG23" s="239">
        <f t="shared" ca="1" si="34"/>
        <v>9.4579277784590909E-2</v>
      </c>
      <c r="AH23" s="239"/>
      <c r="AI23" s="239">
        <f t="shared" ca="1" si="61"/>
        <v>9.4579277784590909E-2</v>
      </c>
      <c r="AJ23" s="47">
        <f t="shared" ca="1" si="4"/>
        <v>520.18602781524999</v>
      </c>
      <c r="AK23" s="47">
        <f t="shared" ca="1" si="4"/>
        <v>732.98940283057959</v>
      </c>
      <c r="AL23" s="531">
        <f t="shared" ca="1" si="4"/>
        <v>945.79277784590909</v>
      </c>
      <c r="AM23" s="239"/>
      <c r="AN23" s="630">
        <f t="shared" ca="1" si="35"/>
        <v>5.8928534496808148E-2</v>
      </c>
      <c r="AO23" s="247">
        <f t="shared" ca="1" si="36"/>
        <v>7.3833514049512675E-2</v>
      </c>
      <c r="AP23" s="247">
        <f t="shared" ca="1" si="37"/>
        <v>6.07348972851064E-2</v>
      </c>
      <c r="AQ23" s="247">
        <f t="shared" ca="1" si="38"/>
        <v>7.3879855945668177E-2</v>
      </c>
      <c r="AR23" s="247">
        <f t="shared" ca="1" si="39"/>
        <v>5.4901300389060353E-2</v>
      </c>
      <c r="AS23" s="247">
        <f t="shared" ca="1" si="40"/>
        <v>7.1117903272128677E-2</v>
      </c>
      <c r="AT23" s="247">
        <f t="shared" ca="1" si="41"/>
        <v>5.345475378236357E-2</v>
      </c>
      <c r="AU23" s="247">
        <f t="shared" ca="1" si="42"/>
        <v>6.6044536719136751E-2</v>
      </c>
      <c r="AV23" s="247">
        <f t="shared" ca="1" si="43"/>
        <v>2.5415238726756478E-2</v>
      </c>
      <c r="AW23" s="247">
        <f t="shared" ca="1" si="44"/>
        <v>3.1825631376139724E-2</v>
      </c>
      <c r="AX23" s="247">
        <f t="shared" ca="1" si="45"/>
        <v>4.6286472551377605E-2</v>
      </c>
      <c r="AY23" s="247">
        <f t="shared" ca="1" si="46"/>
        <v>0.10292907797264003</v>
      </c>
      <c r="AZ23" s="247">
        <f t="shared" ca="1" si="47"/>
        <v>8.9969453311126893E-2</v>
      </c>
      <c r="BA23" s="247">
        <f t="shared" ca="1" si="48"/>
        <v>6.6197481719348528E-2</v>
      </c>
      <c r="BB23" s="247">
        <f t="shared" ca="1" si="49"/>
        <v>5.9290552984858261E-2</v>
      </c>
      <c r="BC23" s="247">
        <f t="shared" ca="1" si="50"/>
        <v>0.12545297694991314</v>
      </c>
      <c r="BD23" s="247">
        <f t="shared" ca="1" si="51"/>
        <v>0.15654953391625928</v>
      </c>
      <c r="BE23" s="247">
        <f t="shared" ca="1" si="52"/>
        <v>0.18038682513488871</v>
      </c>
      <c r="BF23" s="247">
        <f t="shared" ca="1" si="53"/>
        <v>0.19696943435789618</v>
      </c>
      <c r="BG23" s="247">
        <f t="shared" ca="1" si="54"/>
        <v>0.20978296067203189</v>
      </c>
      <c r="BH23" s="247">
        <f t="shared" ca="1" si="55"/>
        <v>0.21293642763730447</v>
      </c>
      <c r="BI23" s="247">
        <f t="shared" ca="1" si="56"/>
        <v>5.2901991028047164E-2</v>
      </c>
      <c r="BJ23" s="247">
        <f t="shared" ca="1" si="57"/>
        <v>0.12455383256519925</v>
      </c>
      <c r="BK23" s="247">
        <f t="shared" ca="1" si="58"/>
        <v>4.6832924162722958E-2</v>
      </c>
      <c r="BL23" s="247">
        <f t="shared" ca="1" si="59"/>
        <v>4.5382385569646355E-2</v>
      </c>
      <c r="BM23" s="631">
        <f t="shared" ca="1" si="60"/>
        <v>5.5938174691039191E-2</v>
      </c>
    </row>
    <row r="24" spans="1:65" ht="17.25" x14ac:dyDescent="0.25">
      <c r="A24" s="962" t="str">
        <f t="shared" si="1"/>
        <v>25: Initial Fuel Inventory</v>
      </c>
      <c r="B24" s="640">
        <v>25</v>
      </c>
      <c r="C24" s="272" t="s">
        <v>162</v>
      </c>
      <c r="D24" s="128" cm="1">
        <f t="array" aca="1" ref="D24:AC24" ca="1">_xlfn._xlws.FILTER('Data Grouping'!$I$131:$AQ$131,'Data Grouping'!$I$190:$AQ$190="SMR")</f>
        <v>194.7302600769039</v>
      </c>
      <c r="E24" s="128">
        <f ca="1"/>
        <v>194.7302600769039</v>
      </c>
      <c r="F24" s="128">
        <f ca="1"/>
        <v>194.7302600769039</v>
      </c>
      <c r="G24" s="128">
        <f ca="1"/>
        <v>194.7302600769039</v>
      </c>
      <c r="H24" s="128">
        <f ca="1"/>
        <v>194.7302600769039</v>
      </c>
      <c r="I24" s="128">
        <f ca="1"/>
        <v>194.7302600769039</v>
      </c>
      <c r="J24" s="128">
        <f ca="1"/>
        <v>194.7302600769039</v>
      </c>
      <c r="K24" s="128">
        <f ca="1"/>
        <v>194.7302600769039</v>
      </c>
      <c r="L24" s="128">
        <f ca="1"/>
        <v>612.37994885661203</v>
      </c>
      <c r="M24" s="128">
        <f ca="1"/>
        <v>144.42923322089908</v>
      </c>
      <c r="N24" s="128">
        <f ca="1"/>
        <v>69.190902680497501</v>
      </c>
      <c r="O24" s="128">
        <f ca="1"/>
        <v>152.29441549865402</v>
      </c>
      <c r="P24" s="128">
        <f ca="1"/>
        <v>170.84309430938751</v>
      </c>
      <c r="Q24" s="128">
        <f ca="1"/>
        <v>160.65645825571488</v>
      </c>
      <c r="R24" s="128">
        <f ca="1"/>
        <v>242.40415474132553</v>
      </c>
      <c r="S24" s="128">
        <f ca="1"/>
        <v>275.53264302166883</v>
      </c>
      <c r="T24" s="128">
        <f ca="1"/>
        <v>205.76921763226832</v>
      </c>
      <c r="U24" s="128">
        <f ca="1"/>
        <v>156.14489784836823</v>
      </c>
      <c r="V24" s="128">
        <f ca="1"/>
        <v>120.43884696661719</v>
      </c>
      <c r="W24" s="128">
        <f ca="1"/>
        <v>93.742518465388031</v>
      </c>
      <c r="X24" s="128">
        <f ca="1"/>
        <v>86.653519512938146</v>
      </c>
      <c r="Y24" s="128">
        <f ca="1"/>
        <v>115.6678713135705</v>
      </c>
      <c r="Z24" s="128">
        <f ca="1"/>
        <v>273.59457695192629</v>
      </c>
      <c r="AA24" s="128">
        <f ca="1"/>
        <v>194.7302600769039</v>
      </c>
      <c r="AB24" s="128">
        <f ca="1"/>
        <v>194.7302600769039</v>
      </c>
      <c r="AC24" s="639">
        <f ca="1"/>
        <v>194.7302600769039</v>
      </c>
      <c r="AD24" s="131"/>
      <c r="AE24" s="625">
        <v>25</v>
      </c>
      <c r="AF24" s="248">
        <f t="shared" ca="1" si="33"/>
        <v>2.8578616766896492E-2</v>
      </c>
      <c r="AG24" s="239">
        <f t="shared" ca="1" si="34"/>
        <v>3.0000712121941712E-2</v>
      </c>
      <c r="AH24" s="239"/>
      <c r="AI24" s="239">
        <f t="shared" ca="1" si="61"/>
        <v>3.0000712121941712E-2</v>
      </c>
      <c r="AJ24" s="47">
        <f t="shared" ca="1" si="4"/>
        <v>165.00391667067942</v>
      </c>
      <c r="AK24" s="47">
        <f t="shared" ca="1" si="4"/>
        <v>232.50551894504827</v>
      </c>
      <c r="AL24" s="531">
        <f t="shared" ca="1" si="4"/>
        <v>300.00712121941712</v>
      </c>
      <c r="AM24" s="239"/>
      <c r="AN24" s="630">
        <f t="shared" ca="1" si="35"/>
        <v>2.8549375685587786E-2</v>
      </c>
      <c r="AO24" s="247">
        <f t="shared" ca="1" si="36"/>
        <v>3.5767989237877558E-2</v>
      </c>
      <c r="AP24" s="247">
        <f t="shared" ca="1" si="37"/>
        <v>1.8868481668566268E-2</v>
      </c>
      <c r="AQ24" s="247">
        <f t="shared" ca="1" si="38"/>
        <v>2.2951711586067514E-2</v>
      </c>
      <c r="AR24" s="247">
        <f t="shared" ca="1" si="39"/>
        <v>2.3987633099236207E-2</v>
      </c>
      <c r="AS24" s="247">
        <f t="shared" ca="1" si="40"/>
        <v>3.1074695433040787E-2</v>
      </c>
      <c r="AT24" s="247">
        <f t="shared" ca="1" si="41"/>
        <v>1.4978015533724881E-2</v>
      </c>
      <c r="AU24" s="247">
        <f t="shared" ca="1" si="42"/>
        <v>1.850630435774156E-2</v>
      </c>
      <c r="AV24" s="247">
        <f t="shared" ca="1" si="43"/>
        <v>5.9860702275652759E-2</v>
      </c>
      <c r="AW24" s="247">
        <f t="shared" ca="1" si="44"/>
        <v>1.767904437087249E-2</v>
      </c>
      <c r="AX24" s="247">
        <f t="shared" ca="1" si="45"/>
        <v>1.2317703145099564E-2</v>
      </c>
      <c r="AY24" s="247">
        <f t="shared" ca="1" si="46"/>
        <v>1.583386239157434E-2</v>
      </c>
      <c r="AZ24" s="247">
        <f t="shared" ca="1" si="47"/>
        <v>1.5525918986865544E-2</v>
      </c>
      <c r="BA24" s="247">
        <f t="shared" ca="1" si="48"/>
        <v>3.3234540495243645E-2</v>
      </c>
      <c r="BB24" s="247">
        <f t="shared" ca="1" si="49"/>
        <v>4.4913363688876072E-2</v>
      </c>
      <c r="BC24" s="247">
        <f t="shared" ca="1" si="50"/>
        <v>4.158578293426881E-2</v>
      </c>
      <c r="BD24" s="247">
        <f t="shared" ca="1" si="51"/>
        <v>3.76647948984438E-2</v>
      </c>
      <c r="BE24" s="247">
        <f t="shared" ca="1" si="52"/>
        <v>3.2933359458039248E-2</v>
      </c>
      <c r="BF24" s="247">
        <f t="shared" ca="1" si="53"/>
        <v>2.7737597919952967E-2</v>
      </c>
      <c r="BG24" s="247">
        <f t="shared" ca="1" si="54"/>
        <v>2.2993773492515104E-2</v>
      </c>
      <c r="BH24" s="247">
        <f t="shared" ca="1" si="55"/>
        <v>2.1574442996381282E-2</v>
      </c>
      <c r="BI24" s="247">
        <f t="shared" ca="1" si="56"/>
        <v>1.9122064657699438E-2</v>
      </c>
      <c r="BJ24" s="247">
        <f t="shared" ca="1" si="57"/>
        <v>3.4421467806481566E-2</v>
      </c>
      <c r="BK24" s="247">
        <f t="shared" ca="1" si="58"/>
        <v>3.5076105778342144E-2</v>
      </c>
      <c r="BL24" s="247">
        <f t="shared" ca="1" si="59"/>
        <v>3.3989706711106023E-2</v>
      </c>
      <c r="BM24" s="631">
        <f t="shared" ca="1" si="60"/>
        <v>4.1895597330051326E-2</v>
      </c>
    </row>
    <row r="25" spans="1:65" ht="17.25" x14ac:dyDescent="0.25">
      <c r="A25" s="962" t="str">
        <f t="shared" si="1"/>
        <v>26: Miscellaneous Equipment</v>
      </c>
      <c r="B25" s="625">
        <v>26</v>
      </c>
      <c r="C25" s="37" t="s">
        <v>127</v>
      </c>
      <c r="D25" s="128" cm="1">
        <f t="array" aca="1" ref="D25:AC25" ca="1">_xlfn._xlws.FILTER('Data Grouping'!$I$131:$AQ$131,'Data Grouping'!$I$190:$AQ$190="SMR")</f>
        <v>194.7302600769039</v>
      </c>
      <c r="E25" s="128">
        <f ca="1"/>
        <v>194.7302600769039</v>
      </c>
      <c r="F25" s="128">
        <f ca="1"/>
        <v>194.7302600769039</v>
      </c>
      <c r="G25" s="128">
        <f ca="1"/>
        <v>194.7302600769039</v>
      </c>
      <c r="H25" s="128">
        <f ca="1"/>
        <v>194.7302600769039</v>
      </c>
      <c r="I25" s="128">
        <f ca="1"/>
        <v>194.7302600769039</v>
      </c>
      <c r="J25" s="128">
        <f ca="1"/>
        <v>194.7302600769039</v>
      </c>
      <c r="K25" s="128">
        <f ca="1"/>
        <v>194.7302600769039</v>
      </c>
      <c r="L25" s="128">
        <f ca="1"/>
        <v>612.37994885661203</v>
      </c>
      <c r="M25" s="128">
        <f ca="1"/>
        <v>144.42923322089908</v>
      </c>
      <c r="N25" s="128">
        <f ca="1"/>
        <v>69.190902680497501</v>
      </c>
      <c r="O25" s="128">
        <f ca="1"/>
        <v>152.29441549865402</v>
      </c>
      <c r="P25" s="128">
        <f ca="1"/>
        <v>170.84309430938751</v>
      </c>
      <c r="Q25" s="128">
        <f ca="1"/>
        <v>160.65645825571488</v>
      </c>
      <c r="R25" s="128">
        <f ca="1"/>
        <v>242.40415474132553</v>
      </c>
      <c r="S25" s="128">
        <f ca="1"/>
        <v>275.53264302166883</v>
      </c>
      <c r="T25" s="128">
        <f ca="1"/>
        <v>205.76921763226832</v>
      </c>
      <c r="U25" s="128">
        <f ca="1"/>
        <v>156.14489784836823</v>
      </c>
      <c r="V25" s="128">
        <f ca="1"/>
        <v>120.43884696661719</v>
      </c>
      <c r="W25" s="128">
        <f ca="1"/>
        <v>93.742518465388031</v>
      </c>
      <c r="X25" s="128">
        <f ca="1"/>
        <v>86.653519512938146</v>
      </c>
      <c r="Y25" s="128">
        <f ca="1"/>
        <v>115.6678713135705</v>
      </c>
      <c r="Z25" s="128">
        <f ca="1"/>
        <v>273.59457695192629</v>
      </c>
      <c r="AA25" s="128">
        <f ca="1"/>
        <v>194.7302600769039</v>
      </c>
      <c r="AB25" s="128">
        <f ca="1"/>
        <v>194.7302600769039</v>
      </c>
      <c r="AC25" s="639">
        <f ca="1"/>
        <v>194.7302600769039</v>
      </c>
      <c r="AD25" s="131"/>
      <c r="AE25" s="625">
        <v>26</v>
      </c>
      <c r="AF25" s="248">
        <f t="shared" ca="1" si="33"/>
        <v>2.8578616766896492E-2</v>
      </c>
      <c r="AG25" s="239">
        <f t="shared" ca="1" si="34"/>
        <v>3.0000712121941712E-2</v>
      </c>
      <c r="AH25" s="239"/>
      <c r="AI25" s="239">
        <f t="shared" ca="1" si="61"/>
        <v>3.0000712121941712E-2</v>
      </c>
      <c r="AJ25" s="47">
        <f t="shared" ca="1" si="4"/>
        <v>165.00391667067942</v>
      </c>
      <c r="AK25" s="47">
        <f t="shared" ca="1" si="4"/>
        <v>232.50551894504827</v>
      </c>
      <c r="AL25" s="531">
        <f t="shared" ca="1" si="4"/>
        <v>300.00712121941712</v>
      </c>
      <c r="AM25" s="239"/>
      <c r="AN25" s="630">
        <f t="shared" ca="1" si="35"/>
        <v>2.8549375685587786E-2</v>
      </c>
      <c r="AO25" s="247">
        <f t="shared" ca="1" si="36"/>
        <v>3.5767989237877558E-2</v>
      </c>
      <c r="AP25" s="247">
        <f t="shared" ca="1" si="37"/>
        <v>1.8868481668566268E-2</v>
      </c>
      <c r="AQ25" s="247">
        <f t="shared" ca="1" si="38"/>
        <v>2.2951711586067514E-2</v>
      </c>
      <c r="AR25" s="247">
        <f t="shared" ca="1" si="39"/>
        <v>2.3987633099236207E-2</v>
      </c>
      <c r="AS25" s="247">
        <f t="shared" ca="1" si="40"/>
        <v>3.1074695433040787E-2</v>
      </c>
      <c r="AT25" s="247">
        <f t="shared" ca="1" si="41"/>
        <v>1.4978015533724881E-2</v>
      </c>
      <c r="AU25" s="247">
        <f t="shared" ca="1" si="42"/>
        <v>1.850630435774156E-2</v>
      </c>
      <c r="AV25" s="247">
        <f t="shared" ca="1" si="43"/>
        <v>5.9860702275652759E-2</v>
      </c>
      <c r="AW25" s="247">
        <f t="shared" ca="1" si="44"/>
        <v>1.767904437087249E-2</v>
      </c>
      <c r="AX25" s="247">
        <f t="shared" ca="1" si="45"/>
        <v>1.2317703145099564E-2</v>
      </c>
      <c r="AY25" s="247">
        <f t="shared" ca="1" si="46"/>
        <v>1.583386239157434E-2</v>
      </c>
      <c r="AZ25" s="247">
        <f t="shared" ca="1" si="47"/>
        <v>1.5525918986865544E-2</v>
      </c>
      <c r="BA25" s="247">
        <f t="shared" ca="1" si="48"/>
        <v>3.3234540495243645E-2</v>
      </c>
      <c r="BB25" s="247">
        <f t="shared" ca="1" si="49"/>
        <v>4.4913363688876072E-2</v>
      </c>
      <c r="BC25" s="247">
        <f t="shared" ca="1" si="50"/>
        <v>4.158578293426881E-2</v>
      </c>
      <c r="BD25" s="247">
        <f t="shared" ca="1" si="51"/>
        <v>3.76647948984438E-2</v>
      </c>
      <c r="BE25" s="247">
        <f t="shared" ca="1" si="52"/>
        <v>3.2933359458039248E-2</v>
      </c>
      <c r="BF25" s="247">
        <f t="shared" ca="1" si="53"/>
        <v>2.7737597919952967E-2</v>
      </c>
      <c r="BG25" s="247">
        <f t="shared" ca="1" si="54"/>
        <v>2.2993773492515104E-2</v>
      </c>
      <c r="BH25" s="247">
        <f t="shared" ca="1" si="55"/>
        <v>2.1574442996381282E-2</v>
      </c>
      <c r="BI25" s="247">
        <f t="shared" ca="1" si="56"/>
        <v>1.9122064657699438E-2</v>
      </c>
      <c r="BJ25" s="247">
        <f t="shared" ca="1" si="57"/>
        <v>3.4421467806481566E-2</v>
      </c>
      <c r="BK25" s="247">
        <f t="shared" ca="1" si="58"/>
        <v>3.5076105778342144E-2</v>
      </c>
      <c r="BL25" s="247">
        <f t="shared" ca="1" si="59"/>
        <v>3.3989706711106023E-2</v>
      </c>
      <c r="BM25" s="631">
        <f t="shared" ca="1" si="60"/>
        <v>4.1895597330051326E-2</v>
      </c>
    </row>
    <row r="26" spans="1:65" ht="17.25" x14ac:dyDescent="0.25">
      <c r="A26" s="962" t="str">
        <f t="shared" si="1"/>
        <v>27: Material Requiring Special Consideration</v>
      </c>
      <c r="B26" s="624">
        <v>27</v>
      </c>
      <c r="C26" s="64" t="s">
        <v>133</v>
      </c>
      <c r="D26" s="128" cm="1">
        <f t="array" aca="1" ref="D26:AC26" ca="1">_xlfn._xlws.FILTER('Data Grouping'!$I$137:$AQ$137,'Data Grouping'!$I$190:$AQ$190="SMR")</f>
        <v>0</v>
      </c>
      <c r="E26" s="128">
        <f ca="1"/>
        <v>0</v>
      </c>
      <c r="F26" s="128">
        <f ca="1"/>
        <v>0</v>
      </c>
      <c r="G26" s="128">
        <f ca="1"/>
        <v>0</v>
      </c>
      <c r="H26" s="128">
        <f ca="1"/>
        <v>0</v>
      </c>
      <c r="I26" s="128">
        <f ca="1"/>
        <v>0</v>
      </c>
      <c r="J26" s="128">
        <f ca="1"/>
        <v>0</v>
      </c>
      <c r="K26" s="128">
        <f ca="1"/>
        <v>0</v>
      </c>
      <c r="L26" s="128">
        <f ca="1"/>
        <v>0</v>
      </c>
      <c r="M26" s="128">
        <f ca="1"/>
        <v>0</v>
      </c>
      <c r="N26" s="128">
        <f ca="1"/>
        <v>0</v>
      </c>
      <c r="O26" s="128">
        <f ca="1"/>
        <v>0</v>
      </c>
      <c r="P26" s="128">
        <f ca="1"/>
        <v>0</v>
      </c>
      <c r="Q26" s="128">
        <f ca="1"/>
        <v>0</v>
      </c>
      <c r="R26" s="128">
        <f ca="1"/>
        <v>0</v>
      </c>
      <c r="S26" s="128">
        <f ca="1"/>
        <v>0</v>
      </c>
      <c r="T26" s="128">
        <f ca="1"/>
        <v>0</v>
      </c>
      <c r="U26" s="128">
        <f ca="1"/>
        <v>0</v>
      </c>
      <c r="V26" s="128">
        <f ca="1"/>
        <v>0</v>
      </c>
      <c r="W26" s="128">
        <f ca="1"/>
        <v>0</v>
      </c>
      <c r="X26" s="128">
        <f ca="1"/>
        <v>0</v>
      </c>
      <c r="Y26" s="128">
        <f ca="1"/>
        <v>0</v>
      </c>
      <c r="Z26" s="128">
        <f ca="1"/>
        <v>0</v>
      </c>
      <c r="AA26" s="128">
        <f ca="1"/>
        <v>0</v>
      </c>
      <c r="AB26" s="128">
        <f ca="1"/>
        <v>0</v>
      </c>
      <c r="AC26" s="639">
        <f ca="1"/>
        <v>0</v>
      </c>
      <c r="AD26" s="131"/>
      <c r="AE26" s="624">
        <v>27</v>
      </c>
      <c r="AF26" s="293">
        <v>0</v>
      </c>
      <c r="AG26" s="239">
        <f t="shared" ca="1" si="34"/>
        <v>0</v>
      </c>
      <c r="AH26" s="239"/>
      <c r="AI26" s="239">
        <f t="shared" ca="1" si="61"/>
        <v>0</v>
      </c>
      <c r="AJ26" s="47">
        <f t="shared" ca="1" si="4"/>
        <v>0</v>
      </c>
      <c r="AK26" s="47">
        <f t="shared" ca="1" si="4"/>
        <v>0</v>
      </c>
      <c r="AL26" s="531">
        <f t="shared" ca="1" si="4"/>
        <v>0</v>
      </c>
      <c r="AM26" s="239"/>
      <c r="AN26" s="630">
        <f t="shared" ca="1" si="35"/>
        <v>0</v>
      </c>
      <c r="AO26" s="247">
        <f t="shared" ca="1" si="36"/>
        <v>0</v>
      </c>
      <c r="AP26" s="247">
        <f t="shared" ca="1" si="37"/>
        <v>0</v>
      </c>
      <c r="AQ26" s="247">
        <f t="shared" ca="1" si="38"/>
        <v>0</v>
      </c>
      <c r="AR26" s="247">
        <f t="shared" ca="1" si="39"/>
        <v>0</v>
      </c>
      <c r="AS26" s="247">
        <f t="shared" ca="1" si="40"/>
        <v>0</v>
      </c>
      <c r="AT26" s="247">
        <f t="shared" ca="1" si="41"/>
        <v>0</v>
      </c>
      <c r="AU26" s="247">
        <f t="shared" ca="1" si="42"/>
        <v>0</v>
      </c>
      <c r="AV26" s="247">
        <f t="shared" ca="1" si="43"/>
        <v>0</v>
      </c>
      <c r="AW26" s="247">
        <f t="shared" ca="1" si="44"/>
        <v>0</v>
      </c>
      <c r="AX26" s="247">
        <f t="shared" ca="1" si="45"/>
        <v>0</v>
      </c>
      <c r="AY26" s="247">
        <f t="shared" ca="1" si="46"/>
        <v>0</v>
      </c>
      <c r="AZ26" s="247">
        <f t="shared" ca="1" si="47"/>
        <v>0</v>
      </c>
      <c r="BA26" s="247">
        <f t="shared" ca="1" si="48"/>
        <v>0</v>
      </c>
      <c r="BB26" s="247">
        <f t="shared" ca="1" si="49"/>
        <v>0</v>
      </c>
      <c r="BC26" s="247">
        <f t="shared" ca="1" si="50"/>
        <v>0</v>
      </c>
      <c r="BD26" s="247">
        <f t="shared" ca="1" si="51"/>
        <v>0</v>
      </c>
      <c r="BE26" s="247">
        <f t="shared" ca="1" si="52"/>
        <v>0</v>
      </c>
      <c r="BF26" s="247">
        <f t="shared" ca="1" si="53"/>
        <v>0</v>
      </c>
      <c r="BG26" s="247">
        <f t="shared" ca="1" si="54"/>
        <v>0</v>
      </c>
      <c r="BH26" s="247">
        <f t="shared" ca="1" si="55"/>
        <v>0</v>
      </c>
      <c r="BI26" s="247">
        <f t="shared" ca="1" si="56"/>
        <v>0</v>
      </c>
      <c r="BJ26" s="247">
        <f t="shared" ca="1" si="57"/>
        <v>0</v>
      </c>
      <c r="BK26" s="247">
        <f t="shared" ca="1" si="58"/>
        <v>0</v>
      </c>
      <c r="BL26" s="247">
        <f t="shared" ca="1" si="59"/>
        <v>0</v>
      </c>
      <c r="BM26" s="631">
        <f t="shared" ca="1" si="60"/>
        <v>0</v>
      </c>
    </row>
    <row r="27" spans="1:65" ht="17.25" x14ac:dyDescent="0.25">
      <c r="A27" s="962" t="str">
        <f t="shared" si="1"/>
        <v>28: Simulator</v>
      </c>
      <c r="B27" s="625">
        <v>28</v>
      </c>
      <c r="C27" s="37" t="s">
        <v>134</v>
      </c>
      <c r="D27" s="128" cm="1">
        <f t="array" aca="1" ref="D27:AC27" ca="1">_xlfn._xlws.FILTER('Data Grouping'!$I$138:$AQ$138,'Data Grouping'!$I$190:$AQ$190="SMR")</f>
        <v>0.17672600669696389</v>
      </c>
      <c r="E27" s="128">
        <f ca="1"/>
        <v>0.17672600669696389</v>
      </c>
      <c r="F27" s="128">
        <f ca="1"/>
        <v>0.17672600669696389</v>
      </c>
      <c r="G27" s="128">
        <f ca="1"/>
        <v>0.17672600669696389</v>
      </c>
      <c r="H27" s="128">
        <f ca="1"/>
        <v>0.17672600669696389</v>
      </c>
      <c r="I27" s="128">
        <f ca="1"/>
        <v>0.17672600669696389</v>
      </c>
      <c r="J27" s="128">
        <f ca="1"/>
        <v>0.17672600669696389</v>
      </c>
      <c r="K27" s="128">
        <f ca="1"/>
        <v>0.17672600669696389</v>
      </c>
      <c r="L27" s="128">
        <f ca="1"/>
        <v>0.17672600669696389</v>
      </c>
      <c r="M27" s="128">
        <f ca="1"/>
        <v>0.17672600669696389</v>
      </c>
      <c r="N27" s="128">
        <f ca="1"/>
        <v>0.17672600669696389</v>
      </c>
      <c r="O27" s="128">
        <f ca="1"/>
        <v>0.17672600669696389</v>
      </c>
      <c r="P27" s="128">
        <f ca="1"/>
        <v>0.17672600669696389</v>
      </c>
      <c r="Q27" s="128">
        <f ca="1"/>
        <v>0.17672600669696389</v>
      </c>
      <c r="R27" s="128">
        <f ca="1"/>
        <v>0.17672600669696389</v>
      </c>
      <c r="S27" s="128">
        <f ca="1"/>
        <v>0.45066037375679485</v>
      </c>
      <c r="T27" s="128">
        <f ca="1"/>
        <v>0.23909633977450528</v>
      </c>
      <c r="U27" s="128">
        <f ca="1"/>
        <v>0.11954816988725264</v>
      </c>
      <c r="V27" s="128">
        <f ca="1"/>
        <v>0.11954816988725264</v>
      </c>
      <c r="W27" s="128">
        <f ca="1"/>
        <v>5.9774084943626321E-2</v>
      </c>
      <c r="X27" s="128">
        <f ca="1"/>
        <v>7.1728901932351596E-2</v>
      </c>
      <c r="Y27" s="128">
        <f ca="1"/>
        <v>0.17672600669696389</v>
      </c>
      <c r="Z27" s="128">
        <f ca="1"/>
        <v>0.17672600669696389</v>
      </c>
      <c r="AA27" s="128">
        <f ca="1"/>
        <v>0.17672600669696389</v>
      </c>
      <c r="AB27" s="128">
        <f ca="1"/>
        <v>0.17672600669696389</v>
      </c>
      <c r="AC27" s="639">
        <f ca="1"/>
        <v>0.17672600669696389</v>
      </c>
      <c r="AD27" s="131"/>
      <c r="AE27" s="625">
        <v>28</v>
      </c>
      <c r="AF27" s="248">
        <f ca="1">AVERAGEIF(AN27:BM27,"&gt;0")</f>
        <v>2.6922833393313751E-5</v>
      </c>
      <c r="AG27" s="239">
        <f t="shared" ca="1" si="34"/>
        <v>2.8262535612829034E-5</v>
      </c>
      <c r="AH27" s="239"/>
      <c r="AI27" s="239">
        <f t="shared" ca="1" si="61"/>
        <v>2.8262535612829034E-5</v>
      </c>
      <c r="AJ27" s="47">
        <f t="shared" ca="1" si="4"/>
        <v>0.15544394587055968</v>
      </c>
      <c r="AK27" s="47">
        <f t="shared" ca="1" si="4"/>
        <v>0.21903465099942501</v>
      </c>
      <c r="AL27" s="531">
        <f t="shared" ca="1" si="4"/>
        <v>0.28262535612829032</v>
      </c>
      <c r="AM27" s="239"/>
      <c r="AN27" s="630">
        <f t="shared" ca="1" si="35"/>
        <v>2.5909774662719407E-5</v>
      </c>
      <c r="AO27" s="247">
        <f t="shared" ca="1" si="36"/>
        <v>3.2460973980590926E-5</v>
      </c>
      <c r="AP27" s="247">
        <f t="shared" ca="1" si="37"/>
        <v>1.712395092783055E-5</v>
      </c>
      <c r="AQ27" s="247">
        <f t="shared" ca="1" si="38"/>
        <v>2.0829656027082125E-5</v>
      </c>
      <c r="AR27" s="247">
        <f t="shared" ca="1" si="39"/>
        <v>2.1769798931433401E-5</v>
      </c>
      <c r="AS27" s="247">
        <f t="shared" ca="1" si="40"/>
        <v>2.8201609914334146E-5</v>
      </c>
      <c r="AT27" s="247">
        <f t="shared" ca="1" si="41"/>
        <v>1.3593187173246332E-5</v>
      </c>
      <c r="AU27" s="247">
        <f t="shared" ca="1" si="42"/>
        <v>1.6795259589191046E-5</v>
      </c>
      <c r="AV27" s="247">
        <f t="shared" ca="1" si="43"/>
        <v>1.7275129420883468E-5</v>
      </c>
      <c r="AW27" s="247">
        <f t="shared" ca="1" si="44"/>
        <v>2.1632372091210666E-5</v>
      </c>
      <c r="AX27" s="247">
        <f t="shared" ca="1" si="45"/>
        <v>3.1461628684975358E-5</v>
      </c>
      <c r="AY27" s="247">
        <f t="shared" ca="1" si="46"/>
        <v>1.8373984770813233E-5</v>
      </c>
      <c r="AZ27" s="247">
        <f t="shared" ca="1" si="47"/>
        <v>1.6060547685236757E-5</v>
      </c>
      <c r="BA27" s="247">
        <f t="shared" ca="1" si="48"/>
        <v>3.6558801867674167E-5</v>
      </c>
      <c r="BB27" s="247">
        <f t="shared" ca="1" si="49"/>
        <v>3.274432082458986E-5</v>
      </c>
      <c r="BC27" s="247">
        <f t="shared" ca="1" si="50"/>
        <v>6.8017583232969823E-5</v>
      </c>
      <c r="BD27" s="247">
        <f t="shared" ca="1" si="51"/>
        <v>4.3765120469424115E-5</v>
      </c>
      <c r="BE27" s="247">
        <f t="shared" ca="1" si="52"/>
        <v>2.521454690931343E-5</v>
      </c>
      <c r="BF27" s="247">
        <f t="shared" ca="1" si="53"/>
        <v>2.7532471058262075E-5</v>
      </c>
      <c r="BG27" s="247">
        <f t="shared" ca="1" si="54"/>
        <v>1.4661775599975736E-5</v>
      </c>
      <c r="BH27" s="247">
        <f t="shared" ca="1" si="55"/>
        <v>1.7858606489739697E-5</v>
      </c>
      <c r="BI27" s="247">
        <f t="shared" ca="1" si="56"/>
        <v>2.9216117564704333E-5</v>
      </c>
      <c r="BJ27" s="247">
        <f t="shared" ca="1" si="57"/>
        <v>2.2234243886919114E-5</v>
      </c>
      <c r="BK27" s="247">
        <f t="shared" ca="1" si="58"/>
        <v>3.1833060266229918E-5</v>
      </c>
      <c r="BL27" s="247">
        <f t="shared" ca="1" si="59"/>
        <v>3.0847106831175075E-5</v>
      </c>
      <c r="BM27" s="631">
        <f t="shared" ca="1" si="60"/>
        <v>3.80220393656328E-5</v>
      </c>
    </row>
    <row r="28" spans="1:65" ht="17.25" x14ac:dyDescent="0.25">
      <c r="A28" s="962" t="str">
        <f t="shared" si="1"/>
        <v>29: Contingency on Direct Costs</v>
      </c>
      <c r="B28" s="625">
        <v>29</v>
      </c>
      <c r="C28" s="37" t="s">
        <v>135</v>
      </c>
      <c r="D28" s="128" cm="1">
        <f t="array" aca="1" ref="D28:AC28" ca="1">_xlfn._xlws.FILTER('Data Grouping'!$I$139:$AQ$139,'Data Grouping'!$I$190:$AQ$190="SMR")</f>
        <v>742.98885112932044</v>
      </c>
      <c r="E28" s="128">
        <f ca="1"/>
        <v>593.50293584420581</v>
      </c>
      <c r="F28" s="128">
        <f ca="1"/>
        <v>1201.3272107688274</v>
      </c>
      <c r="G28" s="128">
        <f ca="1"/>
        <v>992.71026271079438</v>
      </c>
      <c r="H28" s="128">
        <f ca="1"/>
        <v>903.64055046916758</v>
      </c>
      <c r="I28" s="128">
        <f ca="1"/>
        <v>719.65016578517577</v>
      </c>
      <c r="J28" s="128">
        <f ca="1"/>
        <v>1520.9047513474852</v>
      </c>
      <c r="K28" s="128">
        <f ca="1"/>
        <v>1258.7101310437406</v>
      </c>
      <c r="L28" s="128">
        <f ca="1"/>
        <v>720.26183668712918</v>
      </c>
      <c r="M28" s="128">
        <f ca="1"/>
        <v>720.26183668712918</v>
      </c>
      <c r="N28" s="128">
        <f ca="1"/>
        <v>720.26183668712918</v>
      </c>
      <c r="O28" s="128">
        <f ca="1"/>
        <v>720.26183668712918</v>
      </c>
      <c r="P28" s="128">
        <f ca="1"/>
        <v>720.26183668712918</v>
      </c>
      <c r="Q28" s="128">
        <f ca="1"/>
        <v>720.26183668712918</v>
      </c>
      <c r="R28" s="128">
        <f ca="1"/>
        <v>720.26183668712918</v>
      </c>
      <c r="S28" s="128">
        <f ca="1"/>
        <v>501.87106985291638</v>
      </c>
      <c r="T28" s="128">
        <f ca="1"/>
        <v>408.84315174843408</v>
      </c>
      <c r="U28" s="128">
        <f ca="1"/>
        <v>350.16318804973054</v>
      </c>
      <c r="V28" s="128">
        <f ca="1"/>
        <v>316.00959466813453</v>
      </c>
      <c r="W28" s="128">
        <f ca="1"/>
        <v>290.12361317566717</v>
      </c>
      <c r="X28" s="128">
        <f ca="1"/>
        <v>283.22023702621038</v>
      </c>
      <c r="Y28" s="128">
        <f ca="1"/>
        <v>720.26183668712918</v>
      </c>
      <c r="Z28" s="128">
        <f ca="1"/>
        <v>720.26183668712918</v>
      </c>
      <c r="AA28" s="128">
        <f ca="1"/>
        <v>720.26183668712918</v>
      </c>
      <c r="AB28" s="128">
        <f ca="1"/>
        <v>720.26183668712918</v>
      </c>
      <c r="AC28" s="639">
        <f ca="1"/>
        <v>720.26183668712918</v>
      </c>
      <c r="AD28" s="131"/>
      <c r="AE28" s="625">
        <v>29</v>
      </c>
      <c r="AF28" s="248">
        <f ca="1">AVERAGEIF(AN28:BM28,"&gt;0")</f>
        <v>0.10318089803753269</v>
      </c>
      <c r="AG28" s="239">
        <f t="shared" ca="1" si="34"/>
        <v>0.10831526395262958</v>
      </c>
      <c r="AH28" s="239"/>
      <c r="AI28" s="239">
        <f t="shared" ca="1" si="61"/>
        <v>0.10831526395262958</v>
      </c>
      <c r="AJ28" s="47">
        <f t="shared" ca="1" si="4"/>
        <v>595.73395173946267</v>
      </c>
      <c r="AK28" s="47">
        <f t="shared" ca="1" si="4"/>
        <v>839.4432956328792</v>
      </c>
      <c r="AL28" s="531">
        <f t="shared" ca="1" si="4"/>
        <v>1083.1526395262958</v>
      </c>
      <c r="AM28" s="239"/>
      <c r="AN28" s="630">
        <f t="shared" ca="1" si="35"/>
        <v>0.10892948960637716</v>
      </c>
      <c r="AO28" s="247">
        <f t="shared" ca="1" si="36"/>
        <v>0.10901442135156936</v>
      </c>
      <c r="AP28" s="247">
        <f t="shared" ca="1" si="37"/>
        <v>0.11640317455227353</v>
      </c>
      <c r="AQ28" s="247">
        <f t="shared" ca="1" si="38"/>
        <v>0.11700492583571413</v>
      </c>
      <c r="AR28" s="247">
        <f t="shared" ca="1" si="39"/>
        <v>0.11131396820240343</v>
      </c>
      <c r="AS28" s="247">
        <f t="shared" ca="1" si="40"/>
        <v>0.11484044498928912</v>
      </c>
      <c r="AT28" s="247">
        <f t="shared" ca="1" si="41"/>
        <v>0.11698302555546405</v>
      </c>
      <c r="AU28" s="247">
        <f t="shared" ca="1" si="42"/>
        <v>0.11962225477472688</v>
      </c>
      <c r="AV28" s="247">
        <f t="shared" ca="1" si="43"/>
        <v>7.0406255866059517E-2</v>
      </c>
      <c r="AW28" s="247">
        <f t="shared" ca="1" si="44"/>
        <v>8.816456811040739E-2</v>
      </c>
      <c r="AX28" s="247">
        <f t="shared" ca="1" si="45"/>
        <v>0.12822453743701392</v>
      </c>
      <c r="AY28" s="247">
        <f t="shared" ca="1" si="46"/>
        <v>7.4884734089986305E-2</v>
      </c>
      <c r="AZ28" s="247">
        <f t="shared" ca="1" si="47"/>
        <v>6.5456124936978957E-2</v>
      </c>
      <c r="BA28" s="247">
        <f t="shared" ca="1" si="48"/>
        <v>0.14899849927262696</v>
      </c>
      <c r="BB28" s="247">
        <f t="shared" ca="1" si="49"/>
        <v>0.13345225809709238</v>
      </c>
      <c r="BC28" s="247">
        <f t="shared" ca="1" si="50"/>
        <v>7.5746746893620501E-2</v>
      </c>
      <c r="BD28" s="247">
        <f t="shared" ca="1" si="51"/>
        <v>7.4836234658566661E-2</v>
      </c>
      <c r="BE28" s="247">
        <f t="shared" ca="1" si="52"/>
        <v>7.3854799611918806E-2</v>
      </c>
      <c r="BF28" s="247">
        <f t="shared" ca="1" si="53"/>
        <v>7.2778404115588849E-2</v>
      </c>
      <c r="BG28" s="247">
        <f t="shared" ca="1" si="54"/>
        <v>7.1163403281665275E-2</v>
      </c>
      <c r="BH28" s="247">
        <f t="shared" ca="1" si="55"/>
        <v>7.0514376028676426E-2</v>
      </c>
      <c r="BI28" s="247">
        <f t="shared" ca="1" si="56"/>
        <v>0.11907276631958524</v>
      </c>
      <c r="BJ28" s="247">
        <f t="shared" ca="1" si="57"/>
        <v>9.0617547686698566E-2</v>
      </c>
      <c r="BK28" s="247">
        <f t="shared" ca="1" si="58"/>
        <v>0.12973833836489179</v>
      </c>
      <c r="BL28" s="247">
        <f t="shared" ca="1" si="59"/>
        <v>0.12572000147552673</v>
      </c>
      <c r="BM28" s="631">
        <f t="shared" ca="1" si="60"/>
        <v>0.15496204786112835</v>
      </c>
    </row>
    <row r="29" spans="1:65" ht="18.75" x14ac:dyDescent="0.25">
      <c r="A29" s="962" t="str">
        <f t="shared" si="1"/>
        <v>30: Capitalized Indirect Services Cost</v>
      </c>
      <c r="B29" s="626">
        <v>30</v>
      </c>
      <c r="C29" s="39" t="s">
        <v>136</v>
      </c>
      <c r="D29" s="128" cm="1">
        <f t="array" aca="1" ref="D29:AC29" ca="1">_xlfn._xlws.FILTER('Data Grouping'!$I$140:$AQ$140,'Data Grouping'!$I$190:$AQ$190="SMR")</f>
        <v>1564.0685141309598</v>
      </c>
      <c r="E29" s="128">
        <f ca="1"/>
        <v>1197.0114115612002</v>
      </c>
      <c r="F29" s="128">
        <f ca="1"/>
        <v>2469.9459317736359</v>
      </c>
      <c r="G29" s="128">
        <f ca="1"/>
        <v>1986.1060645301566</v>
      </c>
      <c r="H29" s="128">
        <f ca="1"/>
        <v>1949.722569193347</v>
      </c>
      <c r="I29" s="128">
        <f ca="1"/>
        <v>1463.3749698682973</v>
      </c>
      <c r="J29" s="128">
        <f ca="1"/>
        <v>3169.7602612144719</v>
      </c>
      <c r="K29" s="128">
        <f ca="1"/>
        <v>2528.9257773979361</v>
      </c>
      <c r="L29" s="128">
        <f ca="1"/>
        <v>2428.075754525486</v>
      </c>
      <c r="M29" s="128">
        <f ca="1"/>
        <v>1911.8161041643259</v>
      </c>
      <c r="N29" s="128">
        <f ca="1"/>
        <v>889.03888253608443</v>
      </c>
      <c r="O29" s="128">
        <f ca="1"/>
        <v>1896.5156273366233</v>
      </c>
      <c r="P29" s="128">
        <f ca="1"/>
        <v>2415.6975072183686</v>
      </c>
      <c r="Q29" s="128">
        <f ca="1"/>
        <v>1076.1327869044962</v>
      </c>
      <c r="R29" s="128">
        <f ca="1"/>
        <v>1217.2205698173138</v>
      </c>
      <c r="S29" s="128">
        <f ca="1"/>
        <v>1865.5117032015557</v>
      </c>
      <c r="T29" s="128">
        <f ca="1"/>
        <v>1474.1264666769302</v>
      </c>
      <c r="U29" s="128">
        <f ca="1"/>
        <v>1237.3690416144545</v>
      </c>
      <c r="V29" s="128">
        <f ca="1"/>
        <v>1108.7573063756079</v>
      </c>
      <c r="W29" s="128">
        <f ca="1"/>
        <v>1033.5364899783137</v>
      </c>
      <c r="X29" s="128">
        <f ca="1"/>
        <v>1020.5605358139309</v>
      </c>
      <c r="Y29" s="128">
        <f ca="1"/>
        <v>1126.4175881790879</v>
      </c>
      <c r="Z29" s="128">
        <f ca="1"/>
        <v>1461.7692117617989</v>
      </c>
      <c r="AA29" s="128">
        <f ca="1"/>
        <v>656.49127288556258</v>
      </c>
      <c r="AB29" s="128">
        <f ca="1"/>
        <v>594.92925824949418</v>
      </c>
      <c r="AC29" s="639">
        <f ca="1"/>
        <v>492.27320455801106</v>
      </c>
      <c r="AD29" s="131"/>
      <c r="AE29" s="626">
        <v>30</v>
      </c>
      <c r="AF29" s="248"/>
      <c r="AG29" s="239"/>
      <c r="AH29" s="239">
        <f ca="1">SUM(AG30:AG36)</f>
        <v>0.26012006718395103</v>
      </c>
      <c r="AI29" s="239">
        <f ca="1">AH29</f>
        <v>0.26012006718395103</v>
      </c>
      <c r="AJ29" s="47">
        <f t="shared" ca="1" si="4"/>
        <v>1430.6603695117308</v>
      </c>
      <c r="AK29" s="47">
        <f t="shared" ca="1" si="4"/>
        <v>2015.9305206756205</v>
      </c>
      <c r="AL29" s="531">
        <f t="shared" ca="1" si="4"/>
        <v>2601.2006718395105</v>
      </c>
      <c r="AM29" s="239"/>
      <c r="AN29" s="630"/>
      <c r="AO29" s="247"/>
      <c r="AP29" s="247"/>
      <c r="AQ29" s="247"/>
      <c r="AR29" s="247"/>
      <c r="AS29" s="247"/>
      <c r="AT29" s="247"/>
      <c r="AU29" s="247"/>
      <c r="AV29" s="247"/>
      <c r="AW29" s="247"/>
      <c r="AX29" s="247"/>
      <c r="AY29" s="247"/>
      <c r="AZ29" s="247"/>
      <c r="BA29" s="247"/>
      <c r="BB29" s="247"/>
      <c r="BC29" s="247"/>
      <c r="BD29" s="247"/>
      <c r="BE29" s="247"/>
      <c r="BF29" s="247"/>
      <c r="BG29" s="247"/>
      <c r="BH29" s="247"/>
      <c r="BI29" s="247"/>
      <c r="BJ29" s="247"/>
      <c r="BK29" s="247"/>
      <c r="BL29" s="247"/>
      <c r="BM29" s="631"/>
    </row>
    <row r="30" spans="1:65" ht="17.25" x14ac:dyDescent="0.25">
      <c r="A30" s="962" t="str">
        <f t="shared" si="1"/>
        <v>31: Factory &amp; Field Indirect Costs </v>
      </c>
      <c r="B30" s="625">
        <v>31</v>
      </c>
      <c r="C30" s="34" t="s">
        <v>137</v>
      </c>
      <c r="D30" s="641" cm="1">
        <f t="array" aca="1" ref="D30:AC30" ca="1">_xlfn._xlws.FILTER('Data Grouping'!$I$141:$AQ$141,'Data Grouping'!$I$190:$AQ$190="SMR")</f>
        <v>1468.6577586785741</v>
      </c>
      <c r="E30" s="641">
        <f ca="1"/>
        <v>1173.1587226981037</v>
      </c>
      <c r="F30" s="641">
        <f ca="1"/>
        <v>2374.5351763212502</v>
      </c>
      <c r="G30" s="641">
        <f ca="1"/>
        <v>1962.25337566706</v>
      </c>
      <c r="H30" s="641">
        <f ca="1"/>
        <v>1786.2443845462715</v>
      </c>
      <c r="I30" s="641">
        <f ca="1"/>
        <v>1422.5054237065283</v>
      </c>
      <c r="J30" s="641">
        <f ca="1"/>
        <v>3006.2820765673964</v>
      </c>
      <c r="K30" s="641">
        <f ca="1"/>
        <v>2488.0562312361672</v>
      </c>
      <c r="L30" s="128">
        <f ca="1"/>
        <v>0</v>
      </c>
      <c r="M30" s="128">
        <f ca="1"/>
        <v>0</v>
      </c>
      <c r="N30" s="128">
        <f ca="1"/>
        <v>409.97702196271297</v>
      </c>
      <c r="O30" s="128">
        <f ca="1"/>
        <v>178.49558845521159</v>
      </c>
      <c r="P30" s="128">
        <f ca="1"/>
        <v>364.71454371858141</v>
      </c>
      <c r="Q30" s="128">
        <f ca="1"/>
        <v>0</v>
      </c>
      <c r="R30" s="128">
        <f ca="1"/>
        <v>0</v>
      </c>
      <c r="S30" s="128">
        <f ca="1"/>
        <v>766.22071450876786</v>
      </c>
      <c r="T30" s="128">
        <f ca="1"/>
        <v>624.1923686625538</v>
      </c>
      <c r="U30" s="128">
        <f ca="1"/>
        <v>534.60401337890255</v>
      </c>
      <c r="V30" s="128">
        <f ca="1"/>
        <v>482.46075927270772</v>
      </c>
      <c r="W30" s="128">
        <f ca="1"/>
        <v>442.93990137441938</v>
      </c>
      <c r="X30" s="128">
        <f ca="1"/>
        <v>432.40032234008731</v>
      </c>
      <c r="Y30" s="128">
        <f ca="1"/>
        <v>381.68058131768134</v>
      </c>
      <c r="Z30" s="128">
        <f ca="1"/>
        <v>0</v>
      </c>
      <c r="AA30" s="128">
        <f ca="1"/>
        <v>242.46572807030742</v>
      </c>
      <c r="AB30" s="128">
        <f ca="1"/>
        <v>222.14335572430412</v>
      </c>
      <c r="AC30" s="639">
        <f ca="1"/>
        <v>183.58268517641915</v>
      </c>
      <c r="AD30" s="131"/>
      <c r="AE30" s="625">
        <v>31</v>
      </c>
      <c r="AF30" s="248">
        <f t="shared" ref="AF30:AF36" ca="1" si="62">AVERAGEIF(AN30:BM30,"&gt;0")</f>
        <v>7.5369676831705687E-2</v>
      </c>
      <c r="AG30" s="239">
        <f t="shared" ref="AG30:AG36" ca="1" si="63">AF30/$AF$7</f>
        <v>7.9120133622804872E-2</v>
      </c>
      <c r="AH30" s="239"/>
      <c r="AI30" s="239">
        <f ca="1">AG30</f>
        <v>7.9120133622804872E-2</v>
      </c>
      <c r="AJ30" s="47">
        <f t="shared" ca="1" si="4"/>
        <v>435.16073492542682</v>
      </c>
      <c r="AK30" s="47">
        <f t="shared" ca="1" si="4"/>
        <v>613.18103557673771</v>
      </c>
      <c r="AL30" s="531">
        <f t="shared" ca="1" si="4"/>
        <v>791.20133622804872</v>
      </c>
      <c r="AM30" s="239"/>
      <c r="AN30" s="635"/>
      <c r="AO30" s="636"/>
      <c r="AP30" s="636"/>
      <c r="AQ30" s="636"/>
      <c r="AR30" s="636"/>
      <c r="AS30" s="636"/>
      <c r="AT30" s="636"/>
      <c r="AU30" s="636"/>
      <c r="AV30" s="247">
        <f t="shared" ref="AV30:AV36" ca="1" si="64">L30/L$50</f>
        <v>0</v>
      </c>
      <c r="AW30" s="247">
        <f t="shared" ref="AW30:AW36" ca="1" si="65">M30/M$50</f>
        <v>0</v>
      </c>
      <c r="AX30" s="247">
        <f t="shared" ref="AX30:AX36" ca="1" si="66">N30/N$50</f>
        <v>7.2986116052971714E-2</v>
      </c>
      <c r="AY30" s="247">
        <f t="shared" ref="AY30:AY36" ca="1" si="67">O30/O$50</f>
        <v>1.8557966001897717E-2</v>
      </c>
      <c r="AZ30" s="247">
        <f t="shared" ref="AZ30:AZ36" ca="1" si="68">P30/P$50</f>
        <v>3.3144614255533188E-2</v>
      </c>
      <c r="BA30" s="247">
        <f t="shared" ref="BA30:BA36" ca="1" si="69">Q30/Q$50</f>
        <v>0</v>
      </c>
      <c r="BB30" s="247">
        <f t="shared" ref="BB30:BB36" ca="1" si="70">R30/R$50</f>
        <v>0</v>
      </c>
      <c r="BC30" s="247">
        <f t="shared" ref="BC30:BC36" ca="1" si="71">S30/S$50</f>
        <v>0.11564469445021833</v>
      </c>
      <c r="BD30" s="247">
        <f t="shared" ref="BD30:BD36" ca="1" si="72">T30/T$50</f>
        <v>0.11425458974560491</v>
      </c>
      <c r="BE30" s="247">
        <f t="shared" ref="BE30:BE36" ca="1" si="73">U30/U$50</f>
        <v>0.11275620518459234</v>
      </c>
      <c r="BF30" s="247">
        <f t="shared" ref="BF30:BF36" ca="1" si="74">V30/V$50</f>
        <v>0.11111284182727892</v>
      </c>
      <c r="BG30" s="247">
        <f t="shared" ref="BG30:BG36" ca="1" si="75">W30/W$50</f>
        <v>0.10864717451303457</v>
      </c>
      <c r="BH30" s="247">
        <f t="shared" ref="BH30:BH36" ca="1" si="76">X30/X$50</f>
        <v>0.10765628630410369</v>
      </c>
      <c r="BI30" s="247">
        <f t="shared" ref="BI30:BI36" ca="1" si="77">Y30/Y$50</f>
        <v>6.3098945901399389E-2</v>
      </c>
      <c r="BJ30" s="247">
        <f t="shared" ref="BJ30:BJ36" ca="1" si="78">Z30/Z$50</f>
        <v>0</v>
      </c>
      <c r="BK30" s="247">
        <f t="shared" ref="BK30:BK36" ca="1" si="79">AA30/AA$50</f>
        <v>4.3674534826061977E-2</v>
      </c>
      <c r="BL30" s="247">
        <f t="shared" ref="BL30:BL36" ca="1" si="80">AB30/AB$50</f>
        <v>3.8774597773905677E-2</v>
      </c>
      <c r="BM30" s="631">
        <f t="shared" ref="BM30:BM36" ca="1" si="81">AC30/AC$50</f>
        <v>3.9497231975571478E-2</v>
      </c>
    </row>
    <row r="31" spans="1:65" ht="17.25" x14ac:dyDescent="0.25">
      <c r="A31" s="962" t="str">
        <f t="shared" si="1"/>
        <v>32: Factory &amp; Construction Supervision </v>
      </c>
      <c r="B31" s="625">
        <v>32</v>
      </c>
      <c r="C31" s="34" t="s">
        <v>138</v>
      </c>
      <c r="D31" s="128" cm="1">
        <f t="array" aca="1" ref="D31:AC31" ca="1">_xlfn._xlws.FILTER('Data Grouping'!$I$151:$AQ$151,'Data Grouping'!$I$190:$AQ$190="SMR")</f>
        <v>0</v>
      </c>
      <c r="E31" s="128">
        <f ca="1"/>
        <v>0</v>
      </c>
      <c r="F31" s="128">
        <f ca="1"/>
        <v>0</v>
      </c>
      <c r="G31" s="128">
        <f ca="1"/>
        <v>0</v>
      </c>
      <c r="H31" s="128">
        <f ca="1"/>
        <v>0</v>
      </c>
      <c r="I31" s="128">
        <f ca="1"/>
        <v>0</v>
      </c>
      <c r="J31" s="128">
        <f ca="1"/>
        <v>0</v>
      </c>
      <c r="K31" s="128">
        <f ca="1"/>
        <v>0</v>
      </c>
      <c r="L31" s="128">
        <f ca="1"/>
        <v>0</v>
      </c>
      <c r="M31" s="128">
        <f ca="1"/>
        <v>0</v>
      </c>
      <c r="N31" s="128">
        <f ca="1"/>
        <v>141.36800277949249</v>
      </c>
      <c r="O31" s="128">
        <f ca="1"/>
        <v>75.860625093464932</v>
      </c>
      <c r="P31" s="128">
        <f ca="1"/>
        <v>141.59505814956691</v>
      </c>
      <c r="Q31" s="128">
        <f ca="1"/>
        <v>0</v>
      </c>
      <c r="R31" s="128">
        <f ca="1"/>
        <v>0</v>
      </c>
      <c r="S31" s="128">
        <f ca="1"/>
        <v>0</v>
      </c>
      <c r="T31" s="128">
        <f ca="1"/>
        <v>0</v>
      </c>
      <c r="U31" s="128">
        <f ca="1"/>
        <v>0</v>
      </c>
      <c r="V31" s="128">
        <f ca="1"/>
        <v>0</v>
      </c>
      <c r="W31" s="128">
        <f ca="1"/>
        <v>0</v>
      </c>
      <c r="X31" s="128">
        <f ca="1"/>
        <v>0</v>
      </c>
      <c r="Y31" s="128">
        <f ca="1"/>
        <v>419.07832198107195</v>
      </c>
      <c r="Z31" s="128">
        <f ca="1"/>
        <v>0</v>
      </c>
      <c r="AA31" s="128">
        <f ca="1"/>
        <v>0</v>
      </c>
      <c r="AB31" s="128">
        <f ca="1"/>
        <v>0</v>
      </c>
      <c r="AC31" s="639">
        <f ca="1"/>
        <v>0</v>
      </c>
      <c r="AD31" s="131"/>
      <c r="AE31" s="625">
        <v>32</v>
      </c>
      <c r="AF31" s="248">
        <f t="shared" ca="1" si="62"/>
        <v>2.8800890244312625E-2</v>
      </c>
      <c r="AG31" s="239">
        <f t="shared" ca="1" si="63"/>
        <v>3.0234046109471457E-2</v>
      </c>
      <c r="AH31" s="239"/>
      <c r="AI31" s="239">
        <f t="shared" ref="AI31:AI36" ca="1" si="82">AG31</f>
        <v>3.0234046109471457E-2</v>
      </c>
      <c r="AJ31" s="47">
        <f t="shared" ca="1" si="4"/>
        <v>166.28725360209302</v>
      </c>
      <c r="AK31" s="47">
        <f t="shared" ca="1" si="4"/>
        <v>234.31385734840379</v>
      </c>
      <c r="AL31" s="531">
        <f t="shared" ca="1" si="4"/>
        <v>302.34046109471456</v>
      </c>
      <c r="AM31" s="239"/>
      <c r="AN31" s="630">
        <f t="shared" ref="AN31:AN36" ca="1" si="83">D31/D$50</f>
        <v>0</v>
      </c>
      <c r="AO31" s="247">
        <f t="shared" ref="AO31:AO36" ca="1" si="84">E31/E$50</f>
        <v>0</v>
      </c>
      <c r="AP31" s="247">
        <f t="shared" ref="AP31:AP36" ca="1" si="85">F31/F$50</f>
        <v>0</v>
      </c>
      <c r="AQ31" s="247">
        <f t="shared" ref="AQ31:AQ36" ca="1" si="86">G31/G$50</f>
        <v>0</v>
      </c>
      <c r="AR31" s="247">
        <f t="shared" ref="AR31:AR36" ca="1" si="87">H31/H$50</f>
        <v>0</v>
      </c>
      <c r="AS31" s="247">
        <f t="shared" ref="AS31:AS36" ca="1" si="88">I31/I$50</f>
        <v>0</v>
      </c>
      <c r="AT31" s="247">
        <f t="shared" ref="AT31:AT36" ca="1" si="89">J31/J$50</f>
        <v>0</v>
      </c>
      <c r="AU31" s="247">
        <f t="shared" ref="AU31:AU36" ca="1" si="90">K31/K$50</f>
        <v>0</v>
      </c>
      <c r="AV31" s="247">
        <f t="shared" ca="1" si="64"/>
        <v>0</v>
      </c>
      <c r="AW31" s="247">
        <f t="shared" ca="1" si="65"/>
        <v>0</v>
      </c>
      <c r="AX31" s="247">
        <f t="shared" ca="1" si="66"/>
        <v>2.5167023770369432E-2</v>
      </c>
      <c r="AY31" s="247">
        <f t="shared" ca="1" si="67"/>
        <v>7.8871355508065306E-3</v>
      </c>
      <c r="AZ31" s="247">
        <f t="shared" ca="1" si="68"/>
        <v>1.2867909063912886E-2</v>
      </c>
      <c r="BA31" s="247">
        <f t="shared" ca="1" si="69"/>
        <v>0</v>
      </c>
      <c r="BB31" s="247">
        <f t="shared" ca="1" si="70"/>
        <v>0</v>
      </c>
      <c r="BC31" s="247">
        <f t="shared" ca="1" si="71"/>
        <v>0</v>
      </c>
      <c r="BD31" s="247">
        <f t="shared" ca="1" si="72"/>
        <v>0</v>
      </c>
      <c r="BE31" s="247">
        <f t="shared" ca="1" si="73"/>
        <v>0</v>
      </c>
      <c r="BF31" s="247">
        <f t="shared" ca="1" si="74"/>
        <v>0</v>
      </c>
      <c r="BG31" s="247">
        <f t="shared" ca="1" si="75"/>
        <v>0</v>
      </c>
      <c r="BH31" s="247">
        <f t="shared" ca="1" si="76"/>
        <v>0</v>
      </c>
      <c r="BI31" s="247">
        <f t="shared" ca="1" si="77"/>
        <v>6.9281492592161653E-2</v>
      </c>
      <c r="BJ31" s="247">
        <f t="shared" ca="1" si="78"/>
        <v>0</v>
      </c>
      <c r="BK31" s="247">
        <f t="shared" ca="1" si="79"/>
        <v>0</v>
      </c>
      <c r="BL31" s="247">
        <f t="shared" ca="1" si="80"/>
        <v>0</v>
      </c>
      <c r="BM31" s="631">
        <f t="shared" ca="1" si="81"/>
        <v>0</v>
      </c>
    </row>
    <row r="32" spans="1:65" ht="17.25" x14ac:dyDescent="0.25">
      <c r="A32" s="962" t="str">
        <f t="shared" si="1"/>
        <v>33: Startup Costs</v>
      </c>
      <c r="B32" s="625">
        <v>33</v>
      </c>
      <c r="C32" s="37" t="s">
        <v>233</v>
      </c>
      <c r="D32" s="128" cm="1">
        <f t="array" aca="1" ref="D32:AC32" ca="1">_xlfn._xlws.FILTER('Data Grouping'!$I$152:$AQ$152,'Data Grouping'!$I$190:$AQ$190="SMR")</f>
        <v>0</v>
      </c>
      <c r="E32" s="128">
        <f ca="1"/>
        <v>0</v>
      </c>
      <c r="F32" s="128">
        <f ca="1"/>
        <v>0</v>
      </c>
      <c r="G32" s="128">
        <f ca="1"/>
        <v>0</v>
      </c>
      <c r="H32" s="128">
        <f ca="1"/>
        <v>0</v>
      </c>
      <c r="I32" s="128">
        <f ca="1"/>
        <v>0</v>
      </c>
      <c r="J32" s="128">
        <f ca="1"/>
        <v>0</v>
      </c>
      <c r="K32" s="128">
        <f ca="1"/>
        <v>0</v>
      </c>
      <c r="L32" s="128">
        <f ca="1"/>
        <v>0</v>
      </c>
      <c r="M32" s="128">
        <f ca="1"/>
        <v>0</v>
      </c>
      <c r="N32" s="128">
        <f ca="1"/>
        <v>0</v>
      </c>
      <c r="O32" s="128">
        <f ca="1"/>
        <v>0</v>
      </c>
      <c r="P32" s="128">
        <f ca="1"/>
        <v>0</v>
      </c>
      <c r="Q32" s="128">
        <f ca="1"/>
        <v>0</v>
      </c>
      <c r="R32" s="128">
        <f ca="1"/>
        <v>0</v>
      </c>
      <c r="S32" s="128">
        <f ca="1"/>
        <v>81.493574814022224</v>
      </c>
      <c r="T32" s="128">
        <f ca="1"/>
        <v>59.366706150440443</v>
      </c>
      <c r="U32" s="128">
        <f ca="1"/>
        <v>41.978600495685555</v>
      </c>
      <c r="V32" s="128">
        <f ca="1"/>
        <v>29.683353075220221</v>
      </c>
      <c r="W32" s="128">
        <f ca="1"/>
        <v>20.989300247842777</v>
      </c>
      <c r="X32" s="128">
        <f ca="1"/>
        <v>18.773400861731858</v>
      </c>
      <c r="Y32" s="128">
        <f ca="1"/>
        <v>0</v>
      </c>
      <c r="Z32" s="128">
        <f ca="1"/>
        <v>0</v>
      </c>
      <c r="AA32" s="128">
        <f ca="1"/>
        <v>32.247727362462008</v>
      </c>
      <c r="AB32" s="128">
        <f ca="1"/>
        <v>29.998639765298307</v>
      </c>
      <c r="AC32" s="639">
        <f ca="1"/>
        <v>31.72982250034558</v>
      </c>
      <c r="AD32" s="131"/>
      <c r="AE32" s="625">
        <v>33</v>
      </c>
      <c r="AF32" s="248">
        <f t="shared" ca="1" si="62"/>
        <v>7.3944979056435557E-3</v>
      </c>
      <c r="AG32" s="239">
        <f t="shared" ca="1" si="63"/>
        <v>7.7624541720464832E-3</v>
      </c>
      <c r="AH32" s="239"/>
      <c r="AI32" s="239">
        <f t="shared" ca="1" si="82"/>
        <v>7.7624541720464832E-3</v>
      </c>
      <c r="AJ32" s="47">
        <f t="shared" ca="1" si="4"/>
        <v>42.693497946255654</v>
      </c>
      <c r="AK32" s="47">
        <f t="shared" ca="1" si="4"/>
        <v>60.159019833360247</v>
      </c>
      <c r="AL32" s="531">
        <f t="shared" ca="1" si="4"/>
        <v>77.624541720464833</v>
      </c>
      <c r="AM32" s="239"/>
      <c r="AN32" s="630">
        <f t="shared" ca="1" si="83"/>
        <v>0</v>
      </c>
      <c r="AO32" s="247">
        <f t="shared" ca="1" si="84"/>
        <v>0</v>
      </c>
      <c r="AP32" s="247">
        <f t="shared" ca="1" si="85"/>
        <v>0</v>
      </c>
      <c r="AQ32" s="247">
        <f t="shared" ca="1" si="86"/>
        <v>0</v>
      </c>
      <c r="AR32" s="247">
        <f t="shared" ca="1" si="87"/>
        <v>0</v>
      </c>
      <c r="AS32" s="247">
        <f t="shared" ca="1" si="88"/>
        <v>0</v>
      </c>
      <c r="AT32" s="247">
        <f t="shared" ca="1" si="89"/>
        <v>0</v>
      </c>
      <c r="AU32" s="247">
        <f t="shared" ca="1" si="90"/>
        <v>0</v>
      </c>
      <c r="AV32" s="247">
        <f t="shared" ca="1" si="64"/>
        <v>0</v>
      </c>
      <c r="AW32" s="247">
        <f t="shared" ca="1" si="65"/>
        <v>0</v>
      </c>
      <c r="AX32" s="247">
        <f t="shared" ca="1" si="66"/>
        <v>0</v>
      </c>
      <c r="AY32" s="247">
        <f t="shared" ca="1" si="67"/>
        <v>0</v>
      </c>
      <c r="AZ32" s="247">
        <f t="shared" ca="1" si="68"/>
        <v>0</v>
      </c>
      <c r="BA32" s="247">
        <f t="shared" ca="1" si="69"/>
        <v>0</v>
      </c>
      <c r="BB32" s="247">
        <f t="shared" ca="1" si="70"/>
        <v>0</v>
      </c>
      <c r="BC32" s="247">
        <f t="shared" ca="1" si="71"/>
        <v>1.2299719102563842E-2</v>
      </c>
      <c r="BD32" s="247">
        <f t="shared" ca="1" si="72"/>
        <v>1.0866711924562768E-2</v>
      </c>
      <c r="BE32" s="247">
        <f t="shared" ca="1" si="73"/>
        <v>8.8539322047677428E-3</v>
      </c>
      <c r="BF32" s="247">
        <f t="shared" ca="1" si="74"/>
        <v>6.8362071977048217E-3</v>
      </c>
      <c r="BG32" s="247">
        <f t="shared" ca="1" si="75"/>
        <v>5.1483918243937932E-3</v>
      </c>
      <c r="BH32" s="247">
        <f t="shared" ca="1" si="76"/>
        <v>4.6740821263373524E-3</v>
      </c>
      <c r="BI32" s="247">
        <f t="shared" ca="1" si="77"/>
        <v>0</v>
      </c>
      <c r="BJ32" s="247">
        <f t="shared" ca="1" si="78"/>
        <v>0</v>
      </c>
      <c r="BK32" s="247">
        <f t="shared" ca="1" si="79"/>
        <v>5.8086744999474972E-3</v>
      </c>
      <c r="BL32" s="247">
        <f t="shared" ca="1" si="80"/>
        <v>5.2361916784372815E-3</v>
      </c>
      <c r="BM32" s="631">
        <f t="shared" ca="1" si="81"/>
        <v>6.8265705920769115E-3</v>
      </c>
    </row>
    <row r="33" spans="1:65" ht="17.25" x14ac:dyDescent="0.25">
      <c r="A33" s="962" t="str">
        <f t="shared" si="1"/>
        <v>34: Shipping and Transportation Costs</v>
      </c>
      <c r="B33" s="625">
        <v>34</v>
      </c>
      <c r="C33" s="37" t="s">
        <v>153</v>
      </c>
      <c r="D33" s="128" cm="1">
        <f t="array" aca="1" ref="D33:AC33" ca="1">_xlfn._xlws.FILTER('Data Grouping'!$I$155:$AQ$155,'Data Grouping'!$I$190:$AQ$190="SMR")</f>
        <v>0</v>
      </c>
      <c r="E33" s="128">
        <f ca="1"/>
        <v>0</v>
      </c>
      <c r="F33" s="128">
        <f ca="1"/>
        <v>0</v>
      </c>
      <c r="G33" s="128">
        <f ca="1"/>
        <v>0</v>
      </c>
      <c r="H33" s="128">
        <f ca="1"/>
        <v>0</v>
      </c>
      <c r="I33" s="128">
        <f ca="1"/>
        <v>0</v>
      </c>
      <c r="J33" s="128">
        <f ca="1"/>
        <v>0</v>
      </c>
      <c r="K33" s="128">
        <f ca="1"/>
        <v>0</v>
      </c>
      <c r="L33" s="128">
        <f ca="1"/>
        <v>0</v>
      </c>
      <c r="M33" s="128">
        <f ca="1"/>
        <v>0</v>
      </c>
      <c r="N33" s="128">
        <f ca="1"/>
        <v>0</v>
      </c>
      <c r="O33" s="128">
        <f ca="1"/>
        <v>0</v>
      </c>
      <c r="P33" s="128">
        <f ca="1"/>
        <v>0</v>
      </c>
      <c r="Q33" s="128">
        <f ca="1"/>
        <v>0</v>
      </c>
      <c r="R33" s="128">
        <f ca="1"/>
        <v>0</v>
      </c>
      <c r="S33" s="128">
        <f ca="1"/>
        <v>9.4218725481587811</v>
      </c>
      <c r="T33" s="128">
        <f ca="1"/>
        <v>4.9987426702450124</v>
      </c>
      <c r="U33" s="128">
        <f ca="1"/>
        <v>13.888406434937091</v>
      </c>
      <c r="V33" s="128">
        <f ca="1"/>
        <v>27.776812869874181</v>
      </c>
      <c r="W33" s="128">
        <f ca="1"/>
        <v>55.553625739748362</v>
      </c>
      <c r="X33" s="128">
        <f ca="1"/>
        <v>69.442032174685451</v>
      </c>
      <c r="Y33" s="128">
        <f ca="1"/>
        <v>0</v>
      </c>
      <c r="Z33" s="128">
        <f ca="1"/>
        <v>0</v>
      </c>
      <c r="AA33" s="128">
        <f ca="1"/>
        <v>0</v>
      </c>
      <c r="AB33" s="128">
        <f ca="1"/>
        <v>0</v>
      </c>
      <c r="AC33" s="639">
        <f ca="1"/>
        <v>0</v>
      </c>
      <c r="AD33" s="131"/>
      <c r="AE33" s="625">
        <v>34</v>
      </c>
      <c r="AF33" s="248">
        <f t="shared" ca="1" si="62"/>
        <v>7.0965352222900199E-3</v>
      </c>
      <c r="AG33" s="239">
        <f t="shared" ca="1" si="63"/>
        <v>7.4496646217584806E-3</v>
      </c>
      <c r="AH33" s="239"/>
      <c r="AI33" s="239">
        <f t="shared" ca="1" si="82"/>
        <v>7.4496646217584806E-3</v>
      </c>
      <c r="AJ33" s="47">
        <f t="shared" ca="1" si="4"/>
        <v>40.973155419671642</v>
      </c>
      <c r="AK33" s="47">
        <f t="shared" ca="1" si="4"/>
        <v>57.734900818628226</v>
      </c>
      <c r="AL33" s="531">
        <f t="shared" ca="1" si="4"/>
        <v>74.496646217584811</v>
      </c>
      <c r="AM33" s="239"/>
      <c r="AN33" s="630">
        <f t="shared" ca="1" si="83"/>
        <v>0</v>
      </c>
      <c r="AO33" s="247">
        <f t="shared" ca="1" si="84"/>
        <v>0</v>
      </c>
      <c r="AP33" s="247">
        <f t="shared" ca="1" si="85"/>
        <v>0</v>
      </c>
      <c r="AQ33" s="247">
        <f t="shared" ca="1" si="86"/>
        <v>0</v>
      </c>
      <c r="AR33" s="247">
        <f t="shared" ca="1" si="87"/>
        <v>0</v>
      </c>
      <c r="AS33" s="247">
        <f t="shared" ca="1" si="88"/>
        <v>0</v>
      </c>
      <c r="AT33" s="247">
        <f t="shared" ca="1" si="89"/>
        <v>0</v>
      </c>
      <c r="AU33" s="247">
        <f t="shared" ca="1" si="90"/>
        <v>0</v>
      </c>
      <c r="AV33" s="247">
        <f t="shared" ca="1" si="64"/>
        <v>0</v>
      </c>
      <c r="AW33" s="247">
        <f t="shared" ca="1" si="65"/>
        <v>0</v>
      </c>
      <c r="AX33" s="247">
        <f t="shared" ca="1" si="66"/>
        <v>0</v>
      </c>
      <c r="AY33" s="247">
        <f t="shared" ca="1" si="67"/>
        <v>0</v>
      </c>
      <c r="AZ33" s="247">
        <f t="shared" ca="1" si="68"/>
        <v>0</v>
      </c>
      <c r="BA33" s="247">
        <f t="shared" ca="1" si="69"/>
        <v>0</v>
      </c>
      <c r="BB33" s="247">
        <f t="shared" ca="1" si="70"/>
        <v>0</v>
      </c>
      <c r="BC33" s="247">
        <f t="shared" ca="1" si="71"/>
        <v>1.4220309518508246E-3</v>
      </c>
      <c r="BD33" s="247">
        <f t="shared" ca="1" si="72"/>
        <v>9.1498922720962184E-4</v>
      </c>
      <c r="BE33" s="247">
        <f t="shared" ca="1" si="73"/>
        <v>2.9292784312766993E-3</v>
      </c>
      <c r="BF33" s="247">
        <f t="shared" ca="1" si="74"/>
        <v>6.3971225753755249E-3</v>
      </c>
      <c r="BG33" s="247">
        <f t="shared" ca="1" si="75"/>
        <v>1.3626553967817416E-2</v>
      </c>
      <c r="BH33" s="247">
        <f t="shared" ca="1" si="76"/>
        <v>1.728923618021003E-2</v>
      </c>
      <c r="BI33" s="247">
        <f t="shared" ca="1" si="77"/>
        <v>0</v>
      </c>
      <c r="BJ33" s="247">
        <f t="shared" ca="1" si="78"/>
        <v>0</v>
      </c>
      <c r="BK33" s="247">
        <f t="shared" ca="1" si="79"/>
        <v>0</v>
      </c>
      <c r="BL33" s="247">
        <f t="shared" ca="1" si="80"/>
        <v>0</v>
      </c>
      <c r="BM33" s="631">
        <f t="shared" ca="1" si="81"/>
        <v>0</v>
      </c>
    </row>
    <row r="34" spans="1:65" ht="17.25" x14ac:dyDescent="0.25">
      <c r="A34" s="962" t="str">
        <f t="shared" si="1"/>
        <v>35: Engineering Services</v>
      </c>
      <c r="B34" s="625">
        <v>35</v>
      </c>
      <c r="C34" s="34" t="s">
        <v>235</v>
      </c>
      <c r="D34" s="128" cm="1">
        <f t="array" aca="1" ref="D34:AC34" ca="1">_xlfn._xlws.FILTER('Data Grouping'!$I$161:$AQ$161,'Data Grouping'!$I$190:$AQ$190="SMR")</f>
        <v>95.410755452385743</v>
      </c>
      <c r="E34" s="128">
        <f ca="1"/>
        <v>23.852688863096436</v>
      </c>
      <c r="F34" s="128">
        <f ca="1"/>
        <v>95.410755452385743</v>
      </c>
      <c r="G34" s="128">
        <f ca="1"/>
        <v>23.852688863096436</v>
      </c>
      <c r="H34" s="128">
        <f ca="1"/>
        <v>163.47818464707558</v>
      </c>
      <c r="I34" s="128">
        <f ca="1"/>
        <v>40.869546161768895</v>
      </c>
      <c r="J34" s="128">
        <f ca="1"/>
        <v>163.47818464707558</v>
      </c>
      <c r="K34" s="128">
        <f ca="1"/>
        <v>40.869546161768895</v>
      </c>
      <c r="L34" s="128">
        <f ca="1"/>
        <v>0</v>
      </c>
      <c r="M34" s="128">
        <f ca="1"/>
        <v>0</v>
      </c>
      <c r="N34" s="128">
        <f ca="1"/>
        <v>337.69385779387909</v>
      </c>
      <c r="O34" s="641">
        <f ca="1"/>
        <v>1012.9624644833259</v>
      </c>
      <c r="P34" s="641">
        <f ca="1"/>
        <v>1201.4126146023857</v>
      </c>
      <c r="Q34" s="128">
        <f ca="1"/>
        <v>0</v>
      </c>
      <c r="R34" s="128">
        <f ca="1"/>
        <v>0</v>
      </c>
      <c r="S34" s="128">
        <f ca="1"/>
        <v>494.20553729474398</v>
      </c>
      <c r="T34" s="128">
        <f ca="1"/>
        <v>381.25595198610569</v>
      </c>
      <c r="U34" s="128">
        <f ca="1"/>
        <v>315.7557708570522</v>
      </c>
      <c r="V34" s="128">
        <f ca="1"/>
        <v>282.49401320044649</v>
      </c>
      <c r="W34" s="128">
        <f ca="1"/>
        <v>260.17349076652687</v>
      </c>
      <c r="X34" s="128">
        <f ca="1"/>
        <v>254.51301107190571</v>
      </c>
      <c r="Y34" s="128">
        <f ca="1"/>
        <v>222.29050576030573</v>
      </c>
      <c r="Z34" s="128">
        <f ca="1"/>
        <v>0</v>
      </c>
      <c r="AA34" s="128">
        <f ca="1"/>
        <v>312.7145921589676</v>
      </c>
      <c r="AB34" s="128">
        <f ca="1"/>
        <v>281.78888162650344</v>
      </c>
      <c r="AC34" s="639">
        <f ca="1"/>
        <v>219.9154792183092</v>
      </c>
      <c r="AD34" s="131"/>
      <c r="AE34" s="625">
        <v>35</v>
      </c>
      <c r="AF34" s="248">
        <f t="shared" ca="1" si="62"/>
        <v>3.8234532745497679E-2</v>
      </c>
      <c r="AG34" s="239">
        <f t="shared" ca="1" si="63"/>
        <v>4.0137114380683007E-2</v>
      </c>
      <c r="AH34" s="239"/>
      <c r="AI34" s="239">
        <f t="shared" ca="1" si="82"/>
        <v>4.0137114380683007E-2</v>
      </c>
      <c r="AJ34" s="47">
        <f t="shared" ca="1" si="4"/>
        <v>220.75412909375655</v>
      </c>
      <c r="AK34" s="47">
        <f t="shared" ca="1" si="4"/>
        <v>311.06263645029333</v>
      </c>
      <c r="AL34" s="531">
        <f t="shared" ca="1" si="4"/>
        <v>401.37114380683005</v>
      </c>
      <c r="AM34" s="239"/>
      <c r="AN34" s="630">
        <f t="shared" ca="1" si="83"/>
        <v>1.3988157263181183E-2</v>
      </c>
      <c r="AO34" s="247">
        <f t="shared" ca="1" si="84"/>
        <v>4.3812539366646953E-3</v>
      </c>
      <c r="AP34" s="247">
        <f t="shared" ca="1" si="85"/>
        <v>9.244870774200338E-3</v>
      </c>
      <c r="AQ34" s="247">
        <f t="shared" ca="1" si="86"/>
        <v>2.8113762859546748E-3</v>
      </c>
      <c r="AR34" s="247">
        <f t="shared" ca="1" si="87"/>
        <v>2.0137880530198837E-2</v>
      </c>
      <c r="AS34" s="247">
        <f t="shared" ca="1" si="88"/>
        <v>6.5218867317386161E-3</v>
      </c>
      <c r="AT34" s="247">
        <f t="shared" ca="1" si="89"/>
        <v>1.2574207974158903E-2</v>
      </c>
      <c r="AU34" s="247">
        <f t="shared" ca="1" si="90"/>
        <v>3.8840612647144004E-3</v>
      </c>
      <c r="AV34" s="247">
        <f t="shared" ca="1" si="64"/>
        <v>0</v>
      </c>
      <c r="AW34" s="247">
        <f t="shared" ca="1" si="65"/>
        <v>0</v>
      </c>
      <c r="AX34" s="247">
        <f t="shared" ca="1" si="66"/>
        <v>6.0117913382866144E-2</v>
      </c>
      <c r="AY34" s="636"/>
      <c r="AZ34" s="636"/>
      <c r="BA34" s="247">
        <f t="shared" ca="1" si="69"/>
        <v>0</v>
      </c>
      <c r="BB34" s="247">
        <f t="shared" ca="1" si="70"/>
        <v>0</v>
      </c>
      <c r="BC34" s="247">
        <f t="shared" ca="1" si="71"/>
        <v>7.458979804885274E-2</v>
      </c>
      <c r="BD34" s="247">
        <f t="shared" ca="1" si="72"/>
        <v>6.9786566720734383E-2</v>
      </c>
      <c r="BE34" s="247">
        <f t="shared" ca="1" si="73"/>
        <v>6.6597746361740914E-2</v>
      </c>
      <c r="BF34" s="247">
        <f t="shared" ca="1" si="74"/>
        <v>6.5059617808527703E-2</v>
      </c>
      <c r="BG34" s="247">
        <f t="shared" ca="1" si="75"/>
        <v>6.3817042825143666E-2</v>
      </c>
      <c r="BH34" s="247">
        <f t="shared" ca="1" si="76"/>
        <v>6.3367033215406043E-2</v>
      </c>
      <c r="BI34" s="247">
        <f t="shared" ca="1" si="77"/>
        <v>3.6748782316724252E-2</v>
      </c>
      <c r="BJ34" s="247">
        <f t="shared" ca="1" si="78"/>
        <v>0</v>
      </c>
      <c r="BK34" s="247">
        <f t="shared" ca="1" si="79"/>
        <v>5.6328226073683728E-2</v>
      </c>
      <c r="BL34" s="247">
        <f t="shared" ca="1" si="80"/>
        <v>4.9185583366205439E-2</v>
      </c>
      <c r="BM34" s="631">
        <f t="shared" ca="1" si="81"/>
        <v>4.7314117283759151E-2</v>
      </c>
    </row>
    <row r="35" spans="1:65" ht="17.25" x14ac:dyDescent="0.25">
      <c r="A35" s="962" t="str">
        <f t="shared" si="1"/>
        <v>36: PM/CM Services</v>
      </c>
      <c r="B35" s="625">
        <v>36</v>
      </c>
      <c r="C35" s="37" t="s">
        <v>144</v>
      </c>
      <c r="D35" s="128" cm="1">
        <f t="array" aca="1" ref="D35:AC35" ca="1">_xlfn._xlws.FILTER('Data Grouping'!$I$165:$AQ$165,'Data Grouping'!$I$190:$AQ$190="SMR")</f>
        <v>0</v>
      </c>
      <c r="E35" s="128">
        <f ca="1"/>
        <v>0</v>
      </c>
      <c r="F35" s="128">
        <f ca="1"/>
        <v>0</v>
      </c>
      <c r="G35" s="128">
        <f ca="1"/>
        <v>0</v>
      </c>
      <c r="H35" s="128">
        <f ca="1"/>
        <v>0</v>
      </c>
      <c r="I35" s="128">
        <f ca="1"/>
        <v>0</v>
      </c>
      <c r="J35" s="128">
        <f ca="1"/>
        <v>0</v>
      </c>
      <c r="K35" s="128">
        <f ca="1"/>
        <v>0</v>
      </c>
      <c r="L35" s="128">
        <f ca="1"/>
        <v>0</v>
      </c>
      <c r="M35" s="128">
        <f ca="1"/>
        <v>0</v>
      </c>
      <c r="N35" s="128">
        <f ca="1"/>
        <v>0</v>
      </c>
      <c r="O35" s="128">
        <f ca="1"/>
        <v>629.19694930462094</v>
      </c>
      <c r="P35" s="128">
        <f ca="1"/>
        <v>707.97529074783449</v>
      </c>
      <c r="Q35" s="128">
        <f ca="1"/>
        <v>0</v>
      </c>
      <c r="R35" s="128">
        <f ca="1"/>
        <v>0</v>
      </c>
      <c r="S35" s="128">
        <f ca="1"/>
        <v>204.82169892696345</v>
      </c>
      <c r="T35" s="128">
        <f ca="1"/>
        <v>159.45807653980432</v>
      </c>
      <c r="U35" s="128">
        <f ca="1"/>
        <v>127.22881125129091</v>
      </c>
      <c r="V35" s="128">
        <f ca="1"/>
        <v>106.17895237307017</v>
      </c>
      <c r="W35" s="128">
        <f ca="1"/>
        <v>90.883027810015534</v>
      </c>
      <c r="X35" s="128">
        <f ca="1"/>
        <v>86.912018758979741</v>
      </c>
      <c r="Y35" s="128">
        <f ca="1"/>
        <v>103.36817912002911</v>
      </c>
      <c r="Z35" s="128">
        <f ca="1"/>
        <v>0</v>
      </c>
      <c r="AA35" s="128">
        <f ca="1"/>
        <v>69.063225293825525</v>
      </c>
      <c r="AB35" s="128">
        <f ca="1"/>
        <v>60.998381133388349</v>
      </c>
      <c r="AC35" s="639">
        <f ca="1"/>
        <v>57.04521766293707</v>
      </c>
      <c r="AD35" s="131"/>
      <c r="AE35" s="625">
        <v>36</v>
      </c>
      <c r="AF35" s="248">
        <f t="shared" ca="1" si="62"/>
        <v>2.8127157429654551E-2</v>
      </c>
      <c r="AG35" s="239">
        <f t="shared" ca="1" si="63"/>
        <v>2.9526787798667728E-2</v>
      </c>
      <c r="AH35" s="239"/>
      <c r="AI35" s="239">
        <f t="shared" ca="1" si="82"/>
        <v>2.9526787798667728E-2</v>
      </c>
      <c r="AJ35" s="47">
        <f t="shared" ca="1" si="4"/>
        <v>162.39733289267249</v>
      </c>
      <c r="AK35" s="47">
        <f t="shared" ca="1" si="4"/>
        <v>228.83260543967489</v>
      </c>
      <c r="AL35" s="531">
        <f t="shared" ca="1" si="4"/>
        <v>295.26787798667726</v>
      </c>
      <c r="AM35" s="239"/>
      <c r="AN35" s="630">
        <f t="shared" ca="1" si="83"/>
        <v>0</v>
      </c>
      <c r="AO35" s="247">
        <f t="shared" ca="1" si="84"/>
        <v>0</v>
      </c>
      <c r="AP35" s="247">
        <f t="shared" ca="1" si="85"/>
        <v>0</v>
      </c>
      <c r="AQ35" s="247">
        <f t="shared" ca="1" si="86"/>
        <v>0</v>
      </c>
      <c r="AR35" s="247">
        <f t="shared" ca="1" si="87"/>
        <v>0</v>
      </c>
      <c r="AS35" s="247">
        <f t="shared" ca="1" si="88"/>
        <v>0</v>
      </c>
      <c r="AT35" s="247">
        <f t="shared" ca="1" si="89"/>
        <v>0</v>
      </c>
      <c r="AU35" s="247">
        <f t="shared" ca="1" si="90"/>
        <v>0</v>
      </c>
      <c r="AV35" s="247">
        <f t="shared" ca="1" si="64"/>
        <v>0</v>
      </c>
      <c r="AW35" s="247">
        <f t="shared" ca="1" si="65"/>
        <v>0</v>
      </c>
      <c r="AX35" s="247">
        <f t="shared" ca="1" si="66"/>
        <v>0</v>
      </c>
      <c r="AY35" s="247">
        <f t="shared" ca="1" si="67"/>
        <v>6.5416830156689462E-2</v>
      </c>
      <c r="AZ35" s="247">
        <f t="shared" ca="1" si="68"/>
        <v>6.4339545319564428E-2</v>
      </c>
      <c r="BA35" s="247">
        <f t="shared" ca="1" si="69"/>
        <v>0</v>
      </c>
      <c r="BB35" s="247">
        <f t="shared" ca="1" si="70"/>
        <v>0</v>
      </c>
      <c r="BC35" s="247">
        <f t="shared" ca="1" si="71"/>
        <v>3.0913472241962277E-2</v>
      </c>
      <c r="BD35" s="247">
        <f t="shared" ca="1" si="72"/>
        <v>2.9187824189064911E-2</v>
      </c>
      <c r="BE35" s="247">
        <f t="shared" ca="1" si="73"/>
        <v>2.6834512251734E-2</v>
      </c>
      <c r="BF35" s="247">
        <f t="shared" ca="1" si="74"/>
        <v>2.4453481270062163E-2</v>
      </c>
      <c r="BG35" s="247">
        <f t="shared" ca="1" si="75"/>
        <v>2.2292379061151758E-2</v>
      </c>
      <c r="BH35" s="247">
        <f t="shared" ca="1" si="76"/>
        <v>2.1638802497064912E-2</v>
      </c>
      <c r="BI35" s="247">
        <f t="shared" ca="1" si="77"/>
        <v>1.7088695263729223E-2</v>
      </c>
      <c r="BJ35" s="247">
        <f t="shared" ca="1" si="78"/>
        <v>0</v>
      </c>
      <c r="BK35" s="247">
        <f t="shared" ca="1" si="79"/>
        <v>1.2440126125456849E-2</v>
      </c>
      <c r="BL35" s="247">
        <f t="shared" ca="1" si="80"/>
        <v>1.0647123275844892E-2</v>
      </c>
      <c r="BM35" s="631">
        <f t="shared" ca="1" si="81"/>
        <v>1.2273097503529723E-2</v>
      </c>
    </row>
    <row r="36" spans="1:65" ht="17.25" x14ac:dyDescent="0.25">
      <c r="A36" s="962" t="str">
        <f t="shared" si="1"/>
        <v>39: Contingency on Indirect Services Cost</v>
      </c>
      <c r="B36" s="625">
        <v>39</v>
      </c>
      <c r="C36" s="37" t="s">
        <v>145</v>
      </c>
      <c r="D36" s="128" cm="1">
        <f t="array" aca="1" ref="D36:AC36" ca="1">_xlfn._xlws.FILTER('Data Grouping'!$I$171:$AQ$171,'Data Grouping'!$I$190:$AQ$190="SMR")</f>
        <v>0</v>
      </c>
      <c r="E36" s="128">
        <f ca="1"/>
        <v>0</v>
      </c>
      <c r="F36" s="128">
        <f ca="1"/>
        <v>0</v>
      </c>
      <c r="G36" s="128">
        <f ca="1"/>
        <v>0</v>
      </c>
      <c r="H36" s="128">
        <f ca="1"/>
        <v>0</v>
      </c>
      <c r="I36" s="128">
        <f ca="1"/>
        <v>0</v>
      </c>
      <c r="J36" s="128">
        <f ca="1"/>
        <v>0</v>
      </c>
      <c r="K36" s="128">
        <f ca="1"/>
        <v>0</v>
      </c>
      <c r="L36" s="128">
        <f ca="1"/>
        <v>0</v>
      </c>
      <c r="M36" s="128">
        <f ca="1"/>
        <v>0</v>
      </c>
      <c r="N36" s="128">
        <f ca="1"/>
        <v>0</v>
      </c>
      <c r="O36" s="128">
        <f ca="1"/>
        <v>0</v>
      </c>
      <c r="P36" s="128">
        <f ca="1"/>
        <v>0</v>
      </c>
      <c r="Q36" s="128">
        <f ca="1"/>
        <v>0</v>
      </c>
      <c r="R36" s="128">
        <f ca="1"/>
        <v>0</v>
      </c>
      <c r="S36" s="128">
        <f ca="1"/>
        <v>309.34830510889941</v>
      </c>
      <c r="T36" s="128">
        <f ca="1"/>
        <v>244.85462066778089</v>
      </c>
      <c r="U36" s="128">
        <f ca="1"/>
        <v>203.91343919658627</v>
      </c>
      <c r="V36" s="128">
        <f ca="1"/>
        <v>180.16341558428897</v>
      </c>
      <c r="W36" s="128">
        <f ca="1"/>
        <v>162.99714403976094</v>
      </c>
      <c r="X36" s="128">
        <f ca="1"/>
        <v>158.5197506065409</v>
      </c>
      <c r="Y36" s="128">
        <f ca="1"/>
        <v>0</v>
      </c>
      <c r="Z36" s="128">
        <f ca="1"/>
        <v>1461.7692117617989</v>
      </c>
      <c r="AA36" s="128">
        <f ca="1"/>
        <v>0</v>
      </c>
      <c r="AB36" s="128">
        <f ca="1"/>
        <v>0</v>
      </c>
      <c r="AC36" s="639">
        <f ca="1"/>
        <v>0</v>
      </c>
      <c r="AD36" s="131"/>
      <c r="AE36" s="625">
        <v>39</v>
      </c>
      <c r="AF36" s="248">
        <f t="shared" ca="1" si="62"/>
        <v>6.2766551515767807E-2</v>
      </c>
      <c r="AG36" s="239">
        <f t="shared" ca="1" si="63"/>
        <v>6.5889866478519007E-2</v>
      </c>
      <c r="AH36" s="239"/>
      <c r="AI36" s="239">
        <f t="shared" ca="1" si="82"/>
        <v>6.5889866478519007E-2</v>
      </c>
      <c r="AJ36" s="47">
        <f t="shared" ca="1" si="4"/>
        <v>362.39426563185452</v>
      </c>
      <c r="AK36" s="47">
        <f t="shared" ca="1" si="4"/>
        <v>510.64646520852233</v>
      </c>
      <c r="AL36" s="531">
        <f t="shared" ca="1" si="4"/>
        <v>658.89866478519002</v>
      </c>
      <c r="AM36" s="239"/>
      <c r="AN36" s="630">
        <f t="shared" ca="1" si="83"/>
        <v>0</v>
      </c>
      <c r="AO36" s="247">
        <f t="shared" ca="1" si="84"/>
        <v>0</v>
      </c>
      <c r="AP36" s="247">
        <f t="shared" ca="1" si="85"/>
        <v>0</v>
      </c>
      <c r="AQ36" s="247">
        <f t="shared" ca="1" si="86"/>
        <v>0</v>
      </c>
      <c r="AR36" s="247">
        <f t="shared" ca="1" si="87"/>
        <v>0</v>
      </c>
      <c r="AS36" s="247">
        <f t="shared" ca="1" si="88"/>
        <v>0</v>
      </c>
      <c r="AT36" s="247">
        <f t="shared" ca="1" si="89"/>
        <v>0</v>
      </c>
      <c r="AU36" s="247">
        <f t="shared" ca="1" si="90"/>
        <v>0</v>
      </c>
      <c r="AV36" s="247">
        <f t="shared" ca="1" si="64"/>
        <v>0</v>
      </c>
      <c r="AW36" s="247">
        <f t="shared" ca="1" si="65"/>
        <v>0</v>
      </c>
      <c r="AX36" s="247">
        <f t="shared" ca="1" si="66"/>
        <v>0</v>
      </c>
      <c r="AY36" s="247">
        <f t="shared" ca="1" si="67"/>
        <v>0</v>
      </c>
      <c r="AZ36" s="247">
        <f t="shared" ca="1" si="68"/>
        <v>0</v>
      </c>
      <c r="BA36" s="247">
        <f t="shared" ca="1" si="69"/>
        <v>0</v>
      </c>
      <c r="BB36" s="247">
        <f t="shared" ca="1" si="70"/>
        <v>0</v>
      </c>
      <c r="BC36" s="247">
        <f t="shared" ca="1" si="71"/>
        <v>4.6689536768719425E-2</v>
      </c>
      <c r="BD36" s="247">
        <f t="shared" ca="1" si="72"/>
        <v>4.4819138515993402E-2</v>
      </c>
      <c r="BE36" s="247">
        <f t="shared" ca="1" si="73"/>
        <v>4.3008479200567003E-2</v>
      </c>
      <c r="BF36" s="247">
        <f t="shared" ca="1" si="74"/>
        <v>4.1492429620714734E-2</v>
      </c>
      <c r="BG36" s="247">
        <f t="shared" ca="1" si="75"/>
        <v>3.9980997644744762E-2</v>
      </c>
      <c r="BH36" s="247">
        <f t="shared" ca="1" si="76"/>
        <v>3.9467240828582391E-2</v>
      </c>
      <c r="BI36" s="247">
        <f t="shared" ca="1" si="77"/>
        <v>0</v>
      </c>
      <c r="BJ36" s="247">
        <f t="shared" ca="1" si="78"/>
        <v>0.18390803803105293</v>
      </c>
      <c r="BK36" s="247">
        <f t="shared" ca="1" si="79"/>
        <v>0</v>
      </c>
      <c r="BL36" s="247">
        <f t="shared" ca="1" si="80"/>
        <v>0</v>
      </c>
      <c r="BM36" s="631">
        <f t="shared" ca="1" si="81"/>
        <v>0</v>
      </c>
    </row>
    <row r="37" spans="1:65" ht="18.75" x14ac:dyDescent="0.25">
      <c r="A37" s="962" t="str">
        <f t="shared" si="1"/>
        <v>40: Capitalized Pre-COD Personnel Costs</v>
      </c>
      <c r="B37" s="626">
        <v>40</v>
      </c>
      <c r="C37" s="38" t="s">
        <v>146</v>
      </c>
      <c r="D37" s="128" cm="1">
        <f t="array" aca="1" ref="D37:AC37" ca="1">_xlfn._xlws.FILTER('Data Grouping'!$I$172:$AQ$172,'Data Grouping'!$I$190:$AQ$190="SMR")</f>
        <v>216.40484129786836</v>
      </c>
      <c r="E37" s="128">
        <f ca="1"/>
        <v>216.40484129786836</v>
      </c>
      <c r="F37" s="128">
        <f ca="1"/>
        <v>216.40484129786836</v>
      </c>
      <c r="G37" s="128">
        <f ca="1"/>
        <v>216.40484129786836</v>
      </c>
      <c r="H37" s="128">
        <f ca="1"/>
        <v>216.40484129786836</v>
      </c>
      <c r="I37" s="128">
        <f ca="1"/>
        <v>216.40484129786836</v>
      </c>
      <c r="J37" s="128">
        <f ca="1"/>
        <v>216.40484129786836</v>
      </c>
      <c r="K37" s="128">
        <f ca="1"/>
        <v>216.40484129786836</v>
      </c>
      <c r="L37" s="128">
        <f ca="1"/>
        <v>216.40484129786836</v>
      </c>
      <c r="M37" s="128">
        <f ca="1"/>
        <v>216.40484129786836</v>
      </c>
      <c r="N37" s="128">
        <f ca="1"/>
        <v>216.40484129786836</v>
      </c>
      <c r="O37" s="128">
        <f ca="1"/>
        <v>216.40484129786836</v>
      </c>
      <c r="P37" s="128">
        <f ca="1"/>
        <v>216.40484129786836</v>
      </c>
      <c r="Q37" s="128">
        <f ca="1"/>
        <v>216.40484129786836</v>
      </c>
      <c r="R37" s="128">
        <f ca="1"/>
        <v>216.40484129786836</v>
      </c>
      <c r="S37" s="128">
        <f ca="1"/>
        <v>662.45096617029674</v>
      </c>
      <c r="T37" s="128">
        <f ca="1"/>
        <v>351.46112353086488</v>
      </c>
      <c r="U37" s="128">
        <f ca="1"/>
        <v>232.77409067729099</v>
      </c>
      <c r="V37" s="128">
        <f ca="1"/>
        <v>182.62676129371283</v>
      </c>
      <c r="W37" s="128">
        <f ca="1"/>
        <v>158.88451818434726</v>
      </c>
      <c r="X37" s="128">
        <f ca="1"/>
        <v>154.03282092507317</v>
      </c>
      <c r="Y37" s="128">
        <f ca="1"/>
        <v>216.40484129786836</v>
      </c>
      <c r="Z37" s="128">
        <f ca="1"/>
        <v>216.40484129786836</v>
      </c>
      <c r="AA37" s="128">
        <f ca="1"/>
        <v>189.45320313746774</v>
      </c>
      <c r="AB37" s="128">
        <f ca="1"/>
        <v>169.74879950400464</v>
      </c>
      <c r="AC37" s="639">
        <f ca="1"/>
        <v>156.70603744141994</v>
      </c>
      <c r="AD37" s="131"/>
      <c r="AE37" s="626">
        <v>40</v>
      </c>
      <c r="AF37" s="248"/>
      <c r="AG37" s="239"/>
      <c r="AH37" s="239"/>
      <c r="AI37" s="239"/>
      <c r="AJ37" s="239"/>
      <c r="AK37" s="239"/>
      <c r="AL37" s="248"/>
      <c r="AM37" s="239"/>
      <c r="AN37" s="630"/>
      <c r="AO37" s="247"/>
      <c r="AP37" s="247"/>
      <c r="AQ37" s="247"/>
      <c r="AR37" s="247"/>
      <c r="AS37" s="247"/>
      <c r="AT37" s="247"/>
      <c r="AU37" s="247"/>
      <c r="AV37" s="247"/>
      <c r="AW37" s="247"/>
      <c r="AX37" s="247"/>
      <c r="AY37" s="247"/>
      <c r="AZ37" s="247"/>
      <c r="BA37" s="247"/>
      <c r="BB37" s="247"/>
      <c r="BC37" s="247"/>
      <c r="BD37" s="247"/>
      <c r="BE37" s="247"/>
      <c r="BF37" s="247"/>
      <c r="BG37" s="247"/>
      <c r="BH37" s="247"/>
      <c r="BI37" s="247"/>
      <c r="BJ37" s="247"/>
      <c r="BK37" s="247"/>
      <c r="BL37" s="247"/>
      <c r="BM37" s="631"/>
    </row>
    <row r="38" spans="1:65" ht="17.25" x14ac:dyDescent="0.25">
      <c r="A38" s="962" t="str">
        <f t="shared" si="1"/>
        <v>41: Staff Recruitment and Training</v>
      </c>
      <c r="B38" s="625">
        <v>41</v>
      </c>
      <c r="C38" s="37" t="s">
        <v>147</v>
      </c>
      <c r="D38" s="128" cm="1">
        <f t="array" aca="1" ref="D38:AC38" ca="1">_xlfn._xlws.FILTER('Data Grouping'!$I$173:$AQ$173,'Data Grouping'!$I$190:$AQ$190="SMR")</f>
        <v>134.64256505557319</v>
      </c>
      <c r="E38" s="128">
        <f ca="1"/>
        <v>134.64256505557319</v>
      </c>
      <c r="F38" s="128">
        <f ca="1"/>
        <v>134.64256505557319</v>
      </c>
      <c r="G38" s="128">
        <f ca="1"/>
        <v>134.64256505557319</v>
      </c>
      <c r="H38" s="128">
        <f ca="1"/>
        <v>134.64256505557319</v>
      </c>
      <c r="I38" s="128">
        <f ca="1"/>
        <v>134.64256505557319</v>
      </c>
      <c r="J38" s="128">
        <f ca="1"/>
        <v>134.64256505557319</v>
      </c>
      <c r="K38" s="128">
        <f ca="1"/>
        <v>134.64256505557319</v>
      </c>
      <c r="L38" s="128">
        <f ca="1"/>
        <v>134.64256505557319</v>
      </c>
      <c r="M38" s="128">
        <f ca="1"/>
        <v>134.64256505557319</v>
      </c>
      <c r="N38" s="128">
        <f ca="1"/>
        <v>134.64256505557319</v>
      </c>
      <c r="O38" s="128">
        <f ca="1"/>
        <v>134.64256505557319</v>
      </c>
      <c r="P38" s="128">
        <f ca="1"/>
        <v>134.64256505557319</v>
      </c>
      <c r="Q38" s="128">
        <f ca="1"/>
        <v>134.64256505557319</v>
      </c>
      <c r="R38" s="128">
        <f ca="1"/>
        <v>134.64256505557319</v>
      </c>
      <c r="S38" s="128">
        <f ca="1"/>
        <v>476.13599953048879</v>
      </c>
      <c r="T38" s="128">
        <f ca="1"/>
        <v>252.61234701778349</v>
      </c>
      <c r="U38" s="128">
        <f ca="1"/>
        <v>167.14409831879917</v>
      </c>
      <c r="V38" s="128">
        <f ca="1"/>
        <v>131.11861828708075</v>
      </c>
      <c r="W38" s="128">
        <f ca="1"/>
        <v>114.0672762688925</v>
      </c>
      <c r="X38" s="128">
        <f ca="1"/>
        <v>110.57828390477</v>
      </c>
      <c r="Y38" s="128">
        <f ca="1"/>
        <v>134.64256505557319</v>
      </c>
      <c r="Z38" s="128">
        <f ca="1"/>
        <v>134.64256505557319</v>
      </c>
      <c r="AA38" s="128">
        <f ca="1"/>
        <v>107.69092689517254</v>
      </c>
      <c r="AB38" s="128">
        <f ca="1"/>
        <v>87.986523261709451</v>
      </c>
      <c r="AC38" s="639">
        <f ca="1"/>
        <v>74.943761199124737</v>
      </c>
      <c r="AD38" s="131"/>
      <c r="AE38" s="625">
        <v>41</v>
      </c>
      <c r="AF38" s="248"/>
      <c r="AG38" s="239"/>
      <c r="AH38" s="239"/>
      <c r="AI38" s="239"/>
      <c r="AJ38" s="239"/>
      <c r="AK38" s="239"/>
      <c r="AL38" s="248"/>
      <c r="AM38" s="239"/>
      <c r="AN38" s="630">
        <f t="shared" ref="AN38:AN42" ca="1" si="91">D38/D$50</f>
        <v>1.9739927279533626E-2</v>
      </c>
      <c r="AO38" s="247">
        <f t="shared" ref="AO38:AO42" ca="1" si="92">E38/E$50</f>
        <v>2.4731101452676395E-2</v>
      </c>
      <c r="AP38" s="247">
        <f t="shared" ref="AP38:AP42" ca="1" si="93">F38/F$50</f>
        <v>1.3046255726031054E-2</v>
      </c>
      <c r="AQ38" s="247">
        <f t="shared" ref="AQ38:AQ42" ca="1" si="94">G38/G$50</f>
        <v>1.5869528028891963E-2</v>
      </c>
      <c r="AR38" s="247">
        <f t="shared" ref="AR38:AR42" ca="1" si="95">H38/H$50</f>
        <v>1.6585796418171574E-2</v>
      </c>
      <c r="AS38" s="247">
        <f t="shared" ref="AS38:AS42" ca="1" si="96">I38/I$50</f>
        <v>2.1486011982795889E-2</v>
      </c>
      <c r="AT38" s="247">
        <f t="shared" ref="AT38:AT42" ca="1" si="97">J38/J$50</f>
        <v>1.0356266304510151E-2</v>
      </c>
      <c r="AU38" s="247">
        <f t="shared" ref="AU38:AU42" ca="1" si="98">K38/K$50</f>
        <v>1.2795835056356447E-2</v>
      </c>
      <c r="AV38" s="247">
        <f t="shared" ref="AV38:AV42" ca="1" si="99">L38/L$50</f>
        <v>1.3161434360270122E-2</v>
      </c>
      <c r="AW38" s="247">
        <f t="shared" ref="AW38:AW42" ca="1" si="100">M38/M$50</f>
        <v>1.648109478075609E-2</v>
      </c>
      <c r="AX38" s="247">
        <f t="shared" ref="AX38:AX42" ca="1" si="101">N38/N$50</f>
        <v>2.3969728429584083E-2</v>
      </c>
      <c r="AY38" s="247">
        <f t="shared" ref="AY38:AY42" ca="1" si="102">O38/O$50</f>
        <v>1.3998621289940758E-2</v>
      </c>
      <c r="AZ38" s="247">
        <f t="shared" ref="AZ38:AZ42" ca="1" si="103">P38/P$50</f>
        <v>1.2236078758038138E-2</v>
      </c>
      <c r="BA38" s="247">
        <f t="shared" ref="BA38:BA42" ca="1" si="104">Q38/Q$50</f>
        <v>2.7853121059101565E-2</v>
      </c>
      <c r="BB38" s="247">
        <f t="shared" ref="BB38:BB42" ca="1" si="105">R38/R$50</f>
        <v>2.4946975429514649E-2</v>
      </c>
      <c r="BC38" s="247">
        <f t="shared" ref="BC38:BC42" ca="1" si="106">S38/S$50</f>
        <v>7.1862586249386226E-2</v>
      </c>
      <c r="BD38" s="247">
        <f t="shared" ref="BD38:BD42" ca="1" si="107">T38/T$50</f>
        <v>4.6239142806301203E-2</v>
      </c>
      <c r="BE38" s="247">
        <f t="shared" ref="BE38:BE42" ca="1" si="108">U38/U$50</f>
        <v>3.5253259934041395E-2</v>
      </c>
      <c r="BF38" s="247">
        <f t="shared" ref="BF38:BF42" ca="1" si="109">V38/V$50</f>
        <v>3.0197196381952288E-2</v>
      </c>
      <c r="BG38" s="247">
        <f t="shared" ref="BG38:BG42" ca="1" si="110">W38/W$50</f>
        <v>2.7979162032044952E-2</v>
      </c>
      <c r="BH38" s="247">
        <f t="shared" ref="BH38:BH42" ca="1" si="111">X38/X$50</f>
        <v>2.7531078900781693E-2</v>
      </c>
      <c r="BI38" s="247">
        <f t="shared" ref="BI38:BI42" ca="1" si="112">Y38/Y$50</f>
        <v>2.2258936776759965E-2</v>
      </c>
      <c r="BJ38" s="247">
        <f t="shared" ref="BJ38:BJ42" ca="1" si="113">Z38/Z$50</f>
        <v>1.6939643943515971E-2</v>
      </c>
      <c r="BK38" s="247">
        <f t="shared" ref="BK38:BK42" ca="1" si="114">AA38/AA$50</f>
        <v>1.9398003893442144E-2</v>
      </c>
      <c r="BL38" s="247">
        <f t="shared" ref="BL38:BL42" ca="1" si="115">AB38/AB$50</f>
        <v>1.5357839706136755E-2</v>
      </c>
      <c r="BM38" s="631">
        <f t="shared" ref="BM38:BM42" ca="1" si="116">AC38/AC$50</f>
        <v>1.6123912330616018E-2</v>
      </c>
    </row>
    <row r="39" spans="1:65" ht="17.25" x14ac:dyDescent="0.25">
      <c r="A39" s="962" t="str">
        <f t="shared" si="1"/>
        <v>42: Staff Housing</v>
      </c>
      <c r="B39" s="625">
        <v>42</v>
      </c>
      <c r="C39" s="37" t="s">
        <v>148</v>
      </c>
      <c r="D39" s="128" cm="1">
        <f t="array" aca="1" ref="D39:AC39" ca="1">_xlfn._xlws.FILTER('Data Grouping'!$I$174:$AQ$174,'Data Grouping'!$I$190:$AQ$190="SMR")</f>
        <v>15.128418169182979</v>
      </c>
      <c r="E39" s="128">
        <f ca="1"/>
        <v>15.128418169182979</v>
      </c>
      <c r="F39" s="128">
        <f ca="1"/>
        <v>15.128418169182979</v>
      </c>
      <c r="G39" s="128">
        <f ca="1"/>
        <v>15.128418169182979</v>
      </c>
      <c r="H39" s="128">
        <f ca="1"/>
        <v>15.128418169182979</v>
      </c>
      <c r="I39" s="128">
        <f ca="1"/>
        <v>15.128418169182979</v>
      </c>
      <c r="J39" s="128">
        <f ca="1"/>
        <v>15.128418169182979</v>
      </c>
      <c r="K39" s="128">
        <f ca="1"/>
        <v>15.128418169182979</v>
      </c>
      <c r="L39" s="128">
        <f ca="1"/>
        <v>15.128418169182979</v>
      </c>
      <c r="M39" s="128">
        <f ca="1"/>
        <v>15.128418169182979</v>
      </c>
      <c r="N39" s="128">
        <f ca="1"/>
        <v>15.128418169182979</v>
      </c>
      <c r="O39" s="128">
        <f ca="1"/>
        <v>15.128418169182979</v>
      </c>
      <c r="P39" s="128">
        <f ca="1"/>
        <v>15.128418169182979</v>
      </c>
      <c r="Q39" s="128">
        <f ca="1"/>
        <v>15.128418169182979</v>
      </c>
      <c r="R39" s="128">
        <f ca="1"/>
        <v>15.128418169182979</v>
      </c>
      <c r="S39" s="128">
        <f ca="1"/>
        <v>34.441770839446761</v>
      </c>
      <c r="T39" s="128">
        <f ca="1"/>
        <v>18.272965236362428</v>
      </c>
      <c r="U39" s="128">
        <f ca="1"/>
        <v>12.156167551308902</v>
      </c>
      <c r="V39" s="128">
        <f ca="1"/>
        <v>9.5429786668714787</v>
      </c>
      <c r="W39" s="128">
        <f ca="1"/>
        <v>8.3041335661011466</v>
      </c>
      <c r="X39" s="128">
        <f ca="1"/>
        <v>8.0524931550071717</v>
      </c>
      <c r="Y39" s="128">
        <f ca="1"/>
        <v>15.128418169182979</v>
      </c>
      <c r="Z39" s="128">
        <f ca="1"/>
        <v>15.128418169182979</v>
      </c>
      <c r="AA39" s="128">
        <f ca="1"/>
        <v>15.128418169182979</v>
      </c>
      <c r="AB39" s="128">
        <f ca="1"/>
        <v>15.128418169182979</v>
      </c>
      <c r="AC39" s="639">
        <f ca="1"/>
        <v>15.128418169182979</v>
      </c>
      <c r="AD39" s="131"/>
      <c r="AE39" s="625">
        <v>42</v>
      </c>
      <c r="AF39" s="248"/>
      <c r="AG39" s="239"/>
      <c r="AH39" s="239"/>
      <c r="AI39" s="239"/>
      <c r="AJ39" s="239"/>
      <c r="AK39" s="239"/>
      <c r="AL39" s="248"/>
      <c r="AM39" s="239"/>
      <c r="AN39" s="630">
        <f t="shared" ca="1" si="91"/>
        <v>2.2179752323552905E-3</v>
      </c>
      <c r="AO39" s="247">
        <f t="shared" ca="1" si="92"/>
        <v>2.7787828047256178E-3</v>
      </c>
      <c r="AP39" s="247">
        <f t="shared" ca="1" si="93"/>
        <v>1.4658753127885845E-3</v>
      </c>
      <c r="AQ39" s="247">
        <f t="shared" ca="1" si="94"/>
        <v>1.7830977601292375E-3</v>
      </c>
      <c r="AR39" s="247">
        <f t="shared" ca="1" si="95"/>
        <v>1.8635775676100041E-3</v>
      </c>
      <c r="AS39" s="247">
        <f t="shared" ca="1" si="96"/>
        <v>2.414165044535877E-3</v>
      </c>
      <c r="AT39" s="247">
        <f t="shared" ca="1" si="97"/>
        <v>1.1636285097612502E-3</v>
      </c>
      <c r="AU39" s="247">
        <f t="shared" ca="1" si="98"/>
        <v>1.4377380843610019E-3</v>
      </c>
      <c r="AV39" s="247">
        <f t="shared" ca="1" si="99"/>
        <v>1.4788167666460984E-3</v>
      </c>
      <c r="AW39" s="247">
        <f t="shared" ca="1" si="100"/>
        <v>1.8518133075250463E-3</v>
      </c>
      <c r="AX39" s="247">
        <f t="shared" ca="1" si="101"/>
        <v>2.6932350474371159E-3</v>
      </c>
      <c r="AY39" s="247">
        <f t="shared" ca="1" si="102"/>
        <v>1.5728829629682211E-3</v>
      </c>
      <c r="AZ39" s="247">
        <f t="shared" ca="1" si="103"/>
        <v>1.3748439516601129E-3</v>
      </c>
      <c r="BA39" s="247">
        <f t="shared" ca="1" si="104"/>
        <v>3.1295724537410948E-3</v>
      </c>
      <c r="BB39" s="247">
        <f t="shared" ca="1" si="105"/>
        <v>2.8030383719907371E-3</v>
      </c>
      <c r="BC39" s="247">
        <f t="shared" ca="1" si="106"/>
        <v>5.1982516129256678E-3</v>
      </c>
      <c r="BD39" s="247">
        <f t="shared" ca="1" si="107"/>
        <v>3.3447543599254802E-3</v>
      </c>
      <c r="BE39" s="247">
        <f t="shared" ca="1" si="108"/>
        <v>2.5639226200537203E-3</v>
      </c>
      <c r="BF39" s="247">
        <f t="shared" ca="1" si="109"/>
        <v>2.1977900975234201E-3</v>
      </c>
      <c r="BG39" s="247">
        <f t="shared" ca="1" si="110"/>
        <v>2.0368917903674875E-3</v>
      </c>
      <c r="BH39" s="247">
        <f t="shared" ca="1" si="111"/>
        <v>2.0048586084897976E-3</v>
      </c>
      <c r="BI39" s="247">
        <f t="shared" ca="1" si="112"/>
        <v>2.5010107570458237E-3</v>
      </c>
      <c r="BJ39" s="247">
        <f t="shared" ca="1" si="113"/>
        <v>1.9033358218391262E-3</v>
      </c>
      <c r="BK39" s="247">
        <f t="shared" ca="1" si="114"/>
        <v>2.7250310031511787E-3</v>
      </c>
      <c r="BL39" s="247">
        <f t="shared" ca="1" si="115"/>
        <v>2.6406296400488666E-3</v>
      </c>
      <c r="BM39" s="631">
        <f t="shared" ca="1" si="116"/>
        <v>3.2548311474878797E-3</v>
      </c>
    </row>
    <row r="40" spans="1:65" ht="17.25" x14ac:dyDescent="0.25">
      <c r="A40" s="962" t="str">
        <f t="shared" si="1"/>
        <v>49: Contingency on Training Costs</v>
      </c>
      <c r="B40" s="625">
        <v>49</v>
      </c>
      <c r="C40" s="37" t="s">
        <v>237</v>
      </c>
      <c r="D40" s="128" cm="1">
        <f t="array" aca="1" ref="D40:AC40" ca="1">_xlfn._xlws.FILTER('Data Grouping'!$I$175:$AQ$175,'Data Grouping'!$I$190:$AQ$190="SMR")</f>
        <v>66.633858073112222</v>
      </c>
      <c r="E40" s="128">
        <f ca="1"/>
        <v>66.633858073112222</v>
      </c>
      <c r="F40" s="128">
        <f ca="1"/>
        <v>66.633858073112222</v>
      </c>
      <c r="G40" s="128">
        <f ca="1"/>
        <v>66.633858073112222</v>
      </c>
      <c r="H40" s="128">
        <f ca="1"/>
        <v>66.633858073112222</v>
      </c>
      <c r="I40" s="128">
        <f ca="1"/>
        <v>66.633858073112222</v>
      </c>
      <c r="J40" s="128">
        <f ca="1"/>
        <v>66.633858073112222</v>
      </c>
      <c r="K40" s="128">
        <f ca="1"/>
        <v>66.633858073112222</v>
      </c>
      <c r="L40" s="128">
        <f ca="1"/>
        <v>66.633858073112222</v>
      </c>
      <c r="M40" s="128">
        <f ca="1"/>
        <v>66.633858073112222</v>
      </c>
      <c r="N40" s="128">
        <f ca="1"/>
        <v>66.633858073112222</v>
      </c>
      <c r="O40" s="128">
        <f ca="1"/>
        <v>66.633858073112222</v>
      </c>
      <c r="P40" s="128">
        <f ca="1"/>
        <v>66.633858073112222</v>
      </c>
      <c r="Q40" s="128">
        <f ca="1"/>
        <v>66.633858073112222</v>
      </c>
      <c r="R40" s="128">
        <f ca="1"/>
        <v>66.633858073112222</v>
      </c>
      <c r="S40" s="128">
        <f ca="1"/>
        <v>151.87319580036117</v>
      </c>
      <c r="T40" s="128">
        <f ca="1"/>
        <v>80.57581127671898</v>
      </c>
      <c r="U40" s="128">
        <f ca="1"/>
        <v>53.473824807182936</v>
      </c>
      <c r="V40" s="128">
        <f ca="1"/>
        <v>41.965164339760619</v>
      </c>
      <c r="W40" s="128">
        <f ca="1"/>
        <v>36.513108349353608</v>
      </c>
      <c r="X40" s="128">
        <f ca="1"/>
        <v>35.402043865296001</v>
      </c>
      <c r="Y40" s="128">
        <f ca="1"/>
        <v>66.633858073112222</v>
      </c>
      <c r="Z40" s="128">
        <f ca="1"/>
        <v>66.633858073112222</v>
      </c>
      <c r="AA40" s="128">
        <f ca="1"/>
        <v>66.633858073112222</v>
      </c>
      <c r="AB40" s="128">
        <f ca="1"/>
        <v>66.633858073112222</v>
      </c>
      <c r="AC40" s="639">
        <f ca="1"/>
        <v>66.633858073112222</v>
      </c>
      <c r="AD40" s="131"/>
      <c r="AE40" s="625">
        <v>49</v>
      </c>
      <c r="AF40" s="248"/>
      <c r="AG40" s="239"/>
      <c r="AH40" s="239"/>
      <c r="AI40" s="239"/>
      <c r="AJ40" s="239"/>
      <c r="AK40" s="239"/>
      <c r="AL40" s="248"/>
      <c r="AM40" s="239"/>
      <c r="AN40" s="630">
        <f t="shared" ca="1" si="91"/>
        <v>9.7691804384081316E-3</v>
      </c>
      <c r="AO40" s="247">
        <f t="shared" ca="1" si="92"/>
        <v>1.2239284831726151E-2</v>
      </c>
      <c r="AP40" s="247">
        <f t="shared" ca="1" si="93"/>
        <v>6.4565195417591132E-3</v>
      </c>
      <c r="AQ40" s="247">
        <f t="shared" ca="1" si="94"/>
        <v>7.8537413330472868E-3</v>
      </c>
      <c r="AR40" s="247">
        <f t="shared" ca="1" si="95"/>
        <v>8.2082185830448257E-3</v>
      </c>
      <c r="AS40" s="247">
        <f t="shared" ca="1" si="96"/>
        <v>1.0633308065899391E-2</v>
      </c>
      <c r="AT40" s="247">
        <f t="shared" ca="1" si="97"/>
        <v>5.1252587086205378E-3</v>
      </c>
      <c r="AU40" s="247">
        <f t="shared" ca="1" si="98"/>
        <v>6.3325877423702328E-3</v>
      </c>
      <c r="AV40" s="247">
        <f t="shared" ca="1" si="99"/>
        <v>6.5135208085113708E-3</v>
      </c>
      <c r="AW40" s="247">
        <f t="shared" ca="1" si="100"/>
        <v>8.156402323864928E-3</v>
      </c>
      <c r="AX40" s="247">
        <f t="shared" ca="1" si="101"/>
        <v>1.1862485548821154E-2</v>
      </c>
      <c r="AY40" s="247">
        <f t="shared" ca="1" si="102"/>
        <v>6.9278399729547444E-3</v>
      </c>
      <c r="AZ40" s="247">
        <f t="shared" ca="1" si="103"/>
        <v>6.0555674574233592E-3</v>
      </c>
      <c r="BA40" s="247">
        <f t="shared" ca="1" si="104"/>
        <v>1.3784355005264096E-2</v>
      </c>
      <c r="BB40" s="247">
        <f t="shared" ca="1" si="105"/>
        <v>1.234611966459183E-2</v>
      </c>
      <c r="BC40" s="247">
        <f t="shared" ca="1" si="106"/>
        <v>2.2922023629667835E-2</v>
      </c>
      <c r="BD40" s="247">
        <f t="shared" ca="1" si="107"/>
        <v>1.47489087067288E-2</v>
      </c>
      <c r="BE40" s="247">
        <f t="shared" ca="1" si="108"/>
        <v>1.1278451734499473E-2</v>
      </c>
      <c r="BF40" s="247">
        <f t="shared" ca="1" si="109"/>
        <v>9.6647625281871524E-3</v>
      </c>
      <c r="BG40" s="247">
        <f t="shared" ca="1" si="110"/>
        <v>8.9561722539243452E-3</v>
      </c>
      <c r="BH40" s="247">
        <f t="shared" ca="1" si="111"/>
        <v>8.8141760614025497E-3</v>
      </c>
      <c r="BI40" s="247">
        <f t="shared" ca="1" si="112"/>
        <v>1.1015824256087346E-2</v>
      </c>
      <c r="BJ40" s="247">
        <f t="shared" ca="1" si="113"/>
        <v>8.3833357592037073E-3</v>
      </c>
      <c r="BK40" s="247">
        <f t="shared" ca="1" si="114"/>
        <v>1.2002532391568113E-2</v>
      </c>
      <c r="BL40" s="247">
        <f t="shared" ca="1" si="115"/>
        <v>1.1630782457950274E-2</v>
      </c>
      <c r="BM40" s="631">
        <f t="shared" ca="1" si="116"/>
        <v>1.4336063050891013E-2</v>
      </c>
    </row>
    <row r="41" spans="1:65" ht="18.75" x14ac:dyDescent="0.25">
      <c r="A41" s="962" t="str">
        <f t="shared" si="1"/>
        <v xml:space="preserve">50: Capitalized Supplementary Costs </v>
      </c>
      <c r="B41" s="626">
        <v>50</v>
      </c>
      <c r="C41" s="39" t="s">
        <v>152</v>
      </c>
      <c r="D41" s="128" cm="1">
        <f t="array" aca="1" ref="D41:AC41" ca="1">_xlfn._xlws.FILTER('Data Grouping'!$I$176:$AQ$176,'Data Grouping'!$I$190:$AQ$190="SMR")</f>
        <v>234.64910638087665</v>
      </c>
      <c r="E41" s="128">
        <f ca="1"/>
        <v>228.48232336926256</v>
      </c>
      <c r="F41" s="128">
        <f ca="1"/>
        <v>250.3266461959152</v>
      </c>
      <c r="G41" s="128">
        <f ca="1"/>
        <v>242.10142058312832</v>
      </c>
      <c r="H41" s="128">
        <f ca="1"/>
        <v>240.45999804095754</v>
      </c>
      <c r="I41" s="128">
        <f ca="1"/>
        <v>232.1659224164049</v>
      </c>
      <c r="J41" s="128">
        <f ca="1"/>
        <v>262.33563458581767</v>
      </c>
      <c r="K41" s="128">
        <f ca="1"/>
        <v>251.23146288352365</v>
      </c>
      <c r="L41" s="128">
        <f ca="1"/>
        <v>256.27080369395787</v>
      </c>
      <c r="M41" s="128">
        <f ca="1"/>
        <v>247.03979136985305</v>
      </c>
      <c r="N41" s="128">
        <f ca="1"/>
        <v>235.60578673741293</v>
      </c>
      <c r="O41" s="128">
        <f ca="1"/>
        <v>253.52999387099916</v>
      </c>
      <c r="P41" s="128">
        <f ca="1"/>
        <v>259.73664060126453</v>
      </c>
      <c r="Q41" s="128">
        <f ca="1"/>
        <v>232.09730458964927</v>
      </c>
      <c r="R41" s="128">
        <f ca="1"/>
        <v>234.62003334045855</v>
      </c>
      <c r="S41" s="128">
        <f ca="1"/>
        <v>357.4859777371417</v>
      </c>
      <c r="T41" s="128">
        <f ca="1"/>
        <v>298.91021662821964</v>
      </c>
      <c r="U41" s="128">
        <f ca="1"/>
        <v>266.06959500677056</v>
      </c>
      <c r="V41" s="128">
        <f ca="1"/>
        <v>252.09206784222047</v>
      </c>
      <c r="W41" s="128">
        <f ca="1"/>
        <v>245.38945644505128</v>
      </c>
      <c r="X41" s="128">
        <f ca="1"/>
        <v>245.48313513287735</v>
      </c>
      <c r="Y41" s="128">
        <f ca="1"/>
        <v>237.53986722055328</v>
      </c>
      <c r="Z41" s="128">
        <f ca="1"/>
        <v>246.04909511852131</v>
      </c>
      <c r="AA41" s="128">
        <f ca="1"/>
        <v>323.52271245466511</v>
      </c>
      <c r="AB41" s="128">
        <f ca="1"/>
        <v>311.93318995828236</v>
      </c>
      <c r="AC41" s="639">
        <f ca="1"/>
        <v>268.56082536761852</v>
      </c>
      <c r="AD41" s="131"/>
      <c r="AE41" s="626">
        <v>50</v>
      </c>
      <c r="AF41" s="248"/>
      <c r="AG41" s="239"/>
      <c r="AH41" s="239">
        <f ca="1">SUM(AG42:AG49)</f>
        <v>4.2937122189055814E-2</v>
      </c>
      <c r="AI41" s="239">
        <f ca="1">AH41</f>
        <v>4.2937122189055814E-2</v>
      </c>
      <c r="AJ41" s="47">
        <f t="shared" ref="AJ41:AL49" ca="1" si="117">$AI41*AJ$7</f>
        <v>236.15417203980698</v>
      </c>
      <c r="AK41" s="47">
        <f t="shared" ca="1" si="117"/>
        <v>332.76269696518256</v>
      </c>
      <c r="AL41" s="531">
        <f t="shared" ca="1" si="117"/>
        <v>429.37122189055816</v>
      </c>
      <c r="AM41" s="239"/>
      <c r="AN41" s="630"/>
      <c r="AO41" s="247"/>
      <c r="AP41" s="247"/>
      <c r="AQ41" s="247"/>
      <c r="AR41" s="247"/>
      <c r="AS41" s="247"/>
      <c r="AT41" s="247"/>
      <c r="AU41" s="247"/>
      <c r="AV41" s="247"/>
      <c r="AW41" s="247"/>
      <c r="AX41" s="247"/>
      <c r="AY41" s="247"/>
      <c r="AZ41" s="247"/>
      <c r="BA41" s="247"/>
      <c r="BB41" s="247"/>
      <c r="BC41" s="247"/>
      <c r="BD41" s="247"/>
      <c r="BE41" s="247"/>
      <c r="BF41" s="247"/>
      <c r="BG41" s="247"/>
      <c r="BH41" s="247"/>
      <c r="BI41" s="247"/>
      <c r="BJ41" s="247"/>
      <c r="BK41" s="247"/>
      <c r="BL41" s="247"/>
      <c r="BM41" s="631"/>
    </row>
    <row r="42" spans="1:65" ht="17.25" x14ac:dyDescent="0.25">
      <c r="A42" s="962" t="str">
        <f t="shared" si="1"/>
        <v>51: Taxes</v>
      </c>
      <c r="B42" s="625">
        <v>51</v>
      </c>
      <c r="C42" s="37" t="s">
        <v>160</v>
      </c>
      <c r="D42" s="128" cm="1">
        <f t="array" aca="1" ref="D42:AC42" ca="1">_xlfn._xlws.FILTER('Data Grouping'!$I$177:$AQ$177,'Data Grouping'!$I$190:$AQ$190="SMR")</f>
        <v>2.9746994755949979E-2</v>
      </c>
      <c r="E42" s="128">
        <f ca="1"/>
        <v>2.9746994755949979E-2</v>
      </c>
      <c r="F42" s="128">
        <f ca="1"/>
        <v>2.9746994755949979E-2</v>
      </c>
      <c r="G42" s="128">
        <f ca="1"/>
        <v>2.9746994755949979E-2</v>
      </c>
      <c r="H42" s="128">
        <f ca="1"/>
        <v>2.9746994755949979E-2</v>
      </c>
      <c r="I42" s="128">
        <f ca="1"/>
        <v>2.9746994755949979E-2</v>
      </c>
      <c r="J42" s="128">
        <f ca="1"/>
        <v>2.9746994755949979E-2</v>
      </c>
      <c r="K42" s="128">
        <f ca="1"/>
        <v>2.9746994755949979E-2</v>
      </c>
      <c r="L42" s="128">
        <f ca="1"/>
        <v>2.9746994755949979E-2</v>
      </c>
      <c r="M42" s="128">
        <f ca="1"/>
        <v>2.9746994755949979E-2</v>
      </c>
      <c r="N42" s="128">
        <f ca="1"/>
        <v>2.9746994755949979E-2</v>
      </c>
      <c r="O42" s="128">
        <f ca="1"/>
        <v>2.9746994755949979E-2</v>
      </c>
      <c r="P42" s="128">
        <f ca="1"/>
        <v>2.9746994755949979E-2</v>
      </c>
      <c r="Q42" s="128">
        <f ca="1"/>
        <v>2.9746994755949979E-2</v>
      </c>
      <c r="R42" s="128">
        <f ca="1"/>
        <v>2.9746994755949979E-2</v>
      </c>
      <c r="S42" s="128">
        <f ca="1"/>
        <v>10.916153381673627</v>
      </c>
      <c r="T42" s="128">
        <f ca="1"/>
        <v>10.919059765313042</v>
      </c>
      <c r="U42" s="128">
        <f ca="1"/>
        <v>10.919059765313042</v>
      </c>
      <c r="V42" s="128">
        <f ca="1"/>
        <v>10.919059765313042</v>
      </c>
      <c r="W42" s="128">
        <f ca="1"/>
        <v>10.919059765313042</v>
      </c>
      <c r="X42" s="128">
        <f ca="1"/>
        <v>10.919059765313044</v>
      </c>
      <c r="Y42" s="128">
        <f ca="1"/>
        <v>2.9746994755949979E-2</v>
      </c>
      <c r="Z42" s="128">
        <f ca="1"/>
        <v>2.9746994755949979E-2</v>
      </c>
      <c r="AA42" s="128">
        <f ca="1"/>
        <v>2.9746994755949979E-2</v>
      </c>
      <c r="AB42" s="128">
        <f ca="1"/>
        <v>2.9746994755949979E-2</v>
      </c>
      <c r="AC42" s="639">
        <f ca="1"/>
        <v>2.9746994755949979E-2</v>
      </c>
      <c r="AD42" s="131"/>
      <c r="AE42" s="625">
        <v>51</v>
      </c>
      <c r="AF42" s="248">
        <f t="shared" ref="AF42:AF50" ca="1" si="118">AVERAGEIF(AN42:BM42,"&gt;0")</f>
        <v>5.363633025701291E-4</v>
      </c>
      <c r="AG42" s="239">
        <f t="shared" ref="AG42:AG49" ca="1" si="119">AF42/$AF$7</f>
        <v>5.6305317939038253E-4</v>
      </c>
      <c r="AH42" s="239"/>
      <c r="AI42" s="239">
        <f>AH42</f>
        <v>0</v>
      </c>
      <c r="AJ42" s="47">
        <f t="shared" ca="1" si="117"/>
        <v>0</v>
      </c>
      <c r="AK42" s="47">
        <f t="shared" ca="1" si="117"/>
        <v>0</v>
      </c>
      <c r="AL42" s="531">
        <f t="shared" ca="1" si="117"/>
        <v>0</v>
      </c>
      <c r="AM42" s="239"/>
      <c r="AN42" s="630">
        <f t="shared" ca="1" si="91"/>
        <v>4.3612026629524974E-6</v>
      </c>
      <c r="AO42" s="247">
        <f t="shared" ca="1" si="92"/>
        <v>5.4639180776003809E-6</v>
      </c>
      <c r="AP42" s="247">
        <f t="shared" ca="1" si="93"/>
        <v>2.882349281646906E-6</v>
      </c>
      <c r="AQ42" s="247">
        <f t="shared" ca="1" si="94"/>
        <v>3.5061034885959361E-6</v>
      </c>
      <c r="AR42" s="247">
        <f t="shared" ca="1" si="95"/>
        <v>3.6643508601530585E-6</v>
      </c>
      <c r="AS42" s="247">
        <f t="shared" ca="1" si="96"/>
        <v>4.7469705105120615E-6</v>
      </c>
      <c r="AT42" s="247">
        <f t="shared" ca="1" si="97"/>
        <v>2.2880416703613092E-6</v>
      </c>
      <c r="AU42" s="247">
        <f t="shared" ca="1" si="98"/>
        <v>2.8270230752238676E-6</v>
      </c>
      <c r="AV42" s="247">
        <f t="shared" ca="1" si="99"/>
        <v>2.9077960504847758E-6</v>
      </c>
      <c r="AW42" s="247">
        <f t="shared" ca="1" si="100"/>
        <v>3.6412188063493285E-6</v>
      </c>
      <c r="AX42" s="247">
        <f t="shared" ca="1" si="101"/>
        <v>5.2957056009894318E-6</v>
      </c>
      <c r="AY42" s="247">
        <f t="shared" ca="1" si="102"/>
        <v>3.0927583259463528E-6</v>
      </c>
      <c r="AZ42" s="247">
        <f t="shared" ca="1" si="103"/>
        <v>2.7033543998401797E-6</v>
      </c>
      <c r="BA42" s="247">
        <f t="shared" ca="1" si="104"/>
        <v>6.1536754423829856E-6</v>
      </c>
      <c r="BB42" s="247">
        <f t="shared" ca="1" si="105"/>
        <v>5.5116117772436039E-6</v>
      </c>
      <c r="BC42" s="247">
        <f t="shared" ca="1" si="106"/>
        <v>1.6475608117756239E-3</v>
      </c>
      <c r="BD42" s="247">
        <f t="shared" ca="1" si="107"/>
        <v>1.998667008003786E-3</v>
      </c>
      <c r="BE42" s="247">
        <f t="shared" ca="1" si="108"/>
        <v>2.3029975692454305E-3</v>
      </c>
      <c r="BF42" s="247">
        <f t="shared" ca="1" si="109"/>
        <v>2.5147076467623205E-3</v>
      </c>
      <c r="BG42" s="247">
        <f t="shared" ca="1" si="110"/>
        <v>2.6782978642455012E-3</v>
      </c>
      <c r="BH42" s="247">
        <f t="shared" ca="1" si="111"/>
        <v>2.7185581590330387E-3</v>
      </c>
      <c r="BI42" s="247">
        <f t="shared" ca="1" si="112"/>
        <v>4.9177351552832242E-6</v>
      </c>
      <c r="BJ42" s="247">
        <f t="shared" ca="1" si="113"/>
        <v>3.7425274789398526E-6</v>
      </c>
      <c r="BK42" s="247">
        <f t="shared" ca="1" si="114"/>
        <v>5.3582259595166262E-6</v>
      </c>
      <c r="BL42" s="247">
        <f t="shared" ca="1" si="115"/>
        <v>5.1922676367414233E-6</v>
      </c>
      <c r="BM42" s="631">
        <f t="shared" ca="1" si="116"/>
        <v>6.3999714968913714E-6</v>
      </c>
    </row>
    <row r="43" spans="1:65" ht="17.25" x14ac:dyDescent="0.25">
      <c r="A43" s="962" t="str">
        <f t="shared" si="1"/>
        <v>52: Insurance</v>
      </c>
      <c r="B43" s="625">
        <v>52</v>
      </c>
      <c r="C43" s="37" t="s">
        <v>161</v>
      </c>
      <c r="D43" s="128" cm="1">
        <f t="array" aca="1" ref="D43:AC43" ca="1">_xlfn._xlws.FILTER('Data Grouping'!$I$178:$AQ$178,'Data Grouping'!$I$190:$AQ$190="SMR")</f>
        <v>31.525663231933088</v>
      </c>
      <c r="E43" s="128">
        <f ca="1"/>
        <v>25.358880220318984</v>
      </c>
      <c r="F43" s="128">
        <f ca="1"/>
        <v>47.203203046971616</v>
      </c>
      <c r="G43" s="128">
        <f ca="1"/>
        <v>38.977977434184744</v>
      </c>
      <c r="H43" s="128">
        <f ca="1"/>
        <v>37.336554892013979</v>
      </c>
      <c r="I43" s="128">
        <f ca="1"/>
        <v>29.042479267461339</v>
      </c>
      <c r="J43" s="128">
        <f ca="1"/>
        <v>59.212191436874093</v>
      </c>
      <c r="K43" s="128">
        <f ca="1"/>
        <v>48.108019734580068</v>
      </c>
      <c r="L43" s="128">
        <f ca="1"/>
        <v>46.798601289742265</v>
      </c>
      <c r="M43" s="128">
        <f ca="1"/>
        <v>37.567588965637476</v>
      </c>
      <c r="N43" s="128">
        <f ca="1"/>
        <v>26.133584333197351</v>
      </c>
      <c r="O43" s="128">
        <f ca="1"/>
        <v>44.057791466783577</v>
      </c>
      <c r="P43" s="128">
        <f ca="1"/>
        <v>50.264438197048953</v>
      </c>
      <c r="Q43" s="128">
        <f ca="1"/>
        <v>22.625102185433697</v>
      </c>
      <c r="R43" s="128">
        <f ca="1"/>
        <v>25.147830936242968</v>
      </c>
      <c r="S43" s="128">
        <f ca="1"/>
        <v>53.873942248130881</v>
      </c>
      <c r="T43" s="128">
        <f ca="1"/>
        <v>42.656434441078908</v>
      </c>
      <c r="U43" s="128">
        <f ca="1"/>
        <v>35.674338352982772</v>
      </c>
      <c r="V43" s="128">
        <f ca="1"/>
        <v>31.692572036148764</v>
      </c>
      <c r="W43" s="128">
        <f ca="1"/>
        <v>28.844989393086255</v>
      </c>
      <c r="X43" s="128">
        <f ca="1"/>
        <v>28.107318735224371</v>
      </c>
      <c r="Y43" s="128">
        <f ca="1"/>
        <v>28.06766481633769</v>
      </c>
      <c r="Z43" s="128">
        <f ca="1"/>
        <v>36.576892714305721</v>
      </c>
      <c r="AA43" s="128">
        <f ca="1"/>
        <v>114.05051005044952</v>
      </c>
      <c r="AB43" s="128">
        <f ca="1"/>
        <v>102.46098755406675</v>
      </c>
      <c r="AC43" s="639">
        <f ca="1"/>
        <v>59.088622963402941</v>
      </c>
      <c r="AD43" s="131"/>
      <c r="AE43" s="625">
        <v>52</v>
      </c>
      <c r="AF43" s="248">
        <f t="shared" ca="1" si="118"/>
        <v>6.7053860054010128E-3</v>
      </c>
      <c r="AG43" s="239">
        <f t="shared" ca="1" si="119"/>
        <v>7.0390514997755171E-3</v>
      </c>
      <c r="AH43" s="239"/>
      <c r="AI43" s="239">
        <f>AH43</f>
        <v>0</v>
      </c>
      <c r="AJ43" s="47">
        <f t="shared" ca="1" si="117"/>
        <v>0</v>
      </c>
      <c r="AK43" s="47">
        <f t="shared" ca="1" si="117"/>
        <v>0</v>
      </c>
      <c r="AL43" s="531">
        <f t="shared" ca="1" si="117"/>
        <v>0</v>
      </c>
      <c r="AM43" s="239"/>
      <c r="AN43" s="630">
        <f t="shared" ref="AN43" ca="1" si="120">D43/D$50</f>
        <v>4.6219729947997376E-3</v>
      </c>
      <c r="AO43" s="247">
        <f t="shared" ref="AO43" ca="1" si="121">E43/E$50</f>
        <v>4.6579106629179457E-3</v>
      </c>
      <c r="AP43" s="247">
        <f t="shared" ref="AP43" ca="1" si="122">F43/F$50</f>
        <v>4.5737769314212083E-3</v>
      </c>
      <c r="AQ43" s="247">
        <f t="shared" ref="AQ43" ca="1" si="123">G43/G$50</f>
        <v>4.5941051787449548E-3</v>
      </c>
      <c r="AR43" s="247">
        <f t="shared" ref="AR43" ca="1" si="124">H43/H$50</f>
        <v>4.5992624853755286E-3</v>
      </c>
      <c r="AS43" s="247">
        <f t="shared" ref="AS43" ca="1" si="125">I43/I$50</f>
        <v>4.6345452293872968E-3</v>
      </c>
      <c r="AT43" s="247">
        <f t="shared" ref="AT43" ca="1" si="126">J43/J$50</f>
        <v>4.5544083532633286E-3</v>
      </c>
      <c r="AU43" s="247">
        <f t="shared" ref="AU43" ca="1" si="127">K43/K$50</f>
        <v>4.5719738416863066E-3</v>
      </c>
      <c r="AV43" s="247">
        <f t="shared" ref="AV43" ca="1" si="128">L43/L$50</f>
        <v>4.5746062456042047E-3</v>
      </c>
      <c r="AW43" s="247">
        <f t="shared" ref="AW43" ca="1" si="129">M43/M$50</f>
        <v>4.5985086081181247E-3</v>
      </c>
      <c r="AX43" s="247">
        <f t="shared" ref="AX43" ca="1" si="130">N43/N$50</f>
        <v>4.6524285919525036E-3</v>
      </c>
      <c r="AY43" s="247">
        <f t="shared" ref="AY43" ca="1" si="131">O43/O$50</f>
        <v>4.5806341951382641E-3</v>
      </c>
      <c r="AZ43" s="247">
        <f t="shared" ref="AZ43" ca="1" si="132">P43/P$50</f>
        <v>4.5679434601812313E-3</v>
      </c>
      <c r="BA43" s="247">
        <f t="shared" ref="BA43" ca="1" si="133">Q43/Q$50</f>
        <v>4.6803899634957485E-3</v>
      </c>
      <c r="BB43" s="247">
        <f t="shared" ref="BB43" ca="1" si="134">R43/R$50</f>
        <v>4.6594650080611609E-3</v>
      </c>
      <c r="BC43" s="247">
        <f t="shared" ref="BC43" ca="1" si="135">S43/S$50</f>
        <v>8.1311239335366617E-3</v>
      </c>
      <c r="BD43" s="247">
        <f t="shared" ref="BD43" ca="1" si="136">T43/T$50</f>
        <v>7.8079990428568374E-3</v>
      </c>
      <c r="BE43" s="247">
        <f t="shared" ref="BE43" ca="1" si="137">U43/U$50</f>
        <v>7.5242663999653403E-3</v>
      </c>
      <c r="BF43" s="247">
        <f t="shared" ref="BF43" ca="1" si="138">V43/V$50</f>
        <v>7.2989391905379057E-3</v>
      </c>
      <c r="BG43" s="247">
        <f t="shared" ref="BG43" ca="1" si="139">W43/W$50</f>
        <v>7.0752862559748239E-3</v>
      </c>
      <c r="BH43" s="247">
        <f t="shared" ref="BH43" ca="1" si="140">X43/X$50</f>
        <v>6.9979817235660798E-3</v>
      </c>
      <c r="BI43" s="247">
        <f t="shared" ref="BI43" ca="1" si="141">Y43/Y$50</f>
        <v>4.6401104759129109E-3</v>
      </c>
      <c r="BJ43" s="247">
        <f t="shared" ref="BJ43" ca="1" si="142">Z43/Z$50</f>
        <v>4.6018102736291831E-3</v>
      </c>
      <c r="BK43" s="247">
        <f t="shared" ref="BK43" ca="1" si="143">AA43/AA$50</f>
        <v>2.0543534184279132E-2</v>
      </c>
      <c r="BL43" s="247">
        <f t="shared" ref="BL43" ca="1" si="144">AB43/AB$50</f>
        <v>1.788432324240536E-2</v>
      </c>
      <c r="BM43" s="631">
        <f t="shared" ref="BM43" ca="1" si="145">AC43/AC$50</f>
        <v>1.2712729667614553E-2</v>
      </c>
    </row>
    <row r="44" spans="1:65" ht="17.25" x14ac:dyDescent="0.25">
      <c r="A44" s="962" t="str">
        <f t="shared" si="1"/>
        <v>53: Spent Fuel Storage</v>
      </c>
      <c r="B44" s="625">
        <v>53</v>
      </c>
      <c r="C44" s="37" t="s">
        <v>179</v>
      </c>
      <c r="D44" s="128" cm="1">
        <f t="array" aca="1" ref="D44:AC44" ca="1">_xlfn._xlws.FILTER('Data Grouping'!$I$179:$AQ$179,'Data Grouping'!$I$190:$AQ$190="SMR")</f>
        <v>0</v>
      </c>
      <c r="E44" s="128">
        <f ca="1"/>
        <v>0</v>
      </c>
      <c r="F44" s="128">
        <f ca="1"/>
        <v>0</v>
      </c>
      <c r="G44" s="128">
        <f ca="1"/>
        <v>0</v>
      </c>
      <c r="H44" s="128">
        <f ca="1"/>
        <v>0</v>
      </c>
      <c r="I44" s="128">
        <f ca="1"/>
        <v>0</v>
      </c>
      <c r="J44" s="128">
        <f ca="1"/>
        <v>0</v>
      </c>
      <c r="K44" s="128">
        <f ca="1"/>
        <v>0</v>
      </c>
      <c r="L44" s="128">
        <f ca="1"/>
        <v>0</v>
      </c>
      <c r="M44" s="128">
        <f ca="1"/>
        <v>0</v>
      </c>
      <c r="N44" s="128">
        <f ca="1"/>
        <v>0</v>
      </c>
      <c r="O44" s="128">
        <f ca="1"/>
        <v>0</v>
      </c>
      <c r="P44" s="128">
        <f ca="1"/>
        <v>0</v>
      </c>
      <c r="Q44" s="128">
        <f ca="1"/>
        <v>0</v>
      </c>
      <c r="R44" s="128">
        <f ca="1"/>
        <v>0</v>
      </c>
      <c r="S44" s="128">
        <f ca="1"/>
        <v>0</v>
      </c>
      <c r="T44" s="128">
        <f ca="1"/>
        <v>0</v>
      </c>
      <c r="U44" s="128">
        <f ca="1"/>
        <v>0</v>
      </c>
      <c r="V44" s="128">
        <f ca="1"/>
        <v>0</v>
      </c>
      <c r="W44" s="128">
        <f ca="1"/>
        <v>0</v>
      </c>
      <c r="X44" s="128">
        <f ca="1"/>
        <v>0</v>
      </c>
      <c r="Y44" s="128">
        <f ca="1"/>
        <v>0</v>
      </c>
      <c r="Z44" s="128">
        <f ca="1"/>
        <v>0</v>
      </c>
      <c r="AA44" s="128">
        <f ca="1"/>
        <v>0</v>
      </c>
      <c r="AB44" s="128">
        <f ca="1"/>
        <v>0</v>
      </c>
      <c r="AC44" s="639">
        <f ca="1"/>
        <v>0</v>
      </c>
      <c r="AD44" s="131"/>
      <c r="AE44" s="625">
        <v>53</v>
      </c>
      <c r="AF44" s="293">
        <v>0</v>
      </c>
      <c r="AG44" s="239">
        <f t="shared" ca="1" si="119"/>
        <v>0</v>
      </c>
      <c r="AH44" s="239"/>
      <c r="AI44" s="239">
        <f ca="1">AG44</f>
        <v>0</v>
      </c>
      <c r="AJ44" s="47">
        <f t="shared" ca="1" si="117"/>
        <v>0</v>
      </c>
      <c r="AK44" s="47">
        <f t="shared" ca="1" si="117"/>
        <v>0</v>
      </c>
      <c r="AL44" s="531">
        <f t="shared" ca="1" si="117"/>
        <v>0</v>
      </c>
      <c r="AM44" s="239"/>
      <c r="AN44" s="630">
        <f t="shared" ref="AN44:AN49" ca="1" si="146">D44/D$50</f>
        <v>0</v>
      </c>
      <c r="AO44" s="247">
        <f t="shared" ref="AO44:AO49" ca="1" si="147">E44/E$50</f>
        <v>0</v>
      </c>
      <c r="AP44" s="247">
        <f t="shared" ref="AP44:AP49" ca="1" si="148">F44/F$50</f>
        <v>0</v>
      </c>
      <c r="AQ44" s="247">
        <f t="shared" ref="AQ44:AQ49" ca="1" si="149">G44/G$50</f>
        <v>0</v>
      </c>
      <c r="AR44" s="247">
        <f t="shared" ref="AR44:AR49" ca="1" si="150">H44/H$50</f>
        <v>0</v>
      </c>
      <c r="AS44" s="247">
        <f t="shared" ref="AS44:AS49" ca="1" si="151">I44/I$50</f>
        <v>0</v>
      </c>
      <c r="AT44" s="247">
        <f t="shared" ref="AT44:AT49" ca="1" si="152">J44/J$50</f>
        <v>0</v>
      </c>
      <c r="AU44" s="247">
        <f t="shared" ref="AU44:AU49" ca="1" si="153">K44/K$50</f>
        <v>0</v>
      </c>
      <c r="AV44" s="247">
        <f t="shared" ref="AV44:AV49" ca="1" si="154">L44/L$50</f>
        <v>0</v>
      </c>
      <c r="AW44" s="247">
        <f t="shared" ref="AW44:AW49" ca="1" si="155">M44/M$50</f>
        <v>0</v>
      </c>
      <c r="AX44" s="247">
        <f t="shared" ref="AX44:AX49" ca="1" si="156">N44/N$50</f>
        <v>0</v>
      </c>
      <c r="AY44" s="247">
        <f t="shared" ref="AY44:AY49" ca="1" si="157">O44/O$50</f>
        <v>0</v>
      </c>
      <c r="AZ44" s="247">
        <f t="shared" ref="AZ44:AZ49" ca="1" si="158">P44/P$50</f>
        <v>0</v>
      </c>
      <c r="BA44" s="247">
        <f t="shared" ref="BA44:BA49" ca="1" si="159">Q44/Q$50</f>
        <v>0</v>
      </c>
      <c r="BB44" s="247">
        <f t="shared" ref="BB44:BB49" ca="1" si="160">R44/R$50</f>
        <v>0</v>
      </c>
      <c r="BC44" s="247">
        <f t="shared" ref="BC44:BC49" ca="1" si="161">S44/S$50</f>
        <v>0</v>
      </c>
      <c r="BD44" s="247">
        <f t="shared" ref="BD44:BD49" ca="1" si="162">T44/T$50</f>
        <v>0</v>
      </c>
      <c r="BE44" s="247">
        <f t="shared" ref="BE44:BE49" ca="1" si="163">U44/U$50</f>
        <v>0</v>
      </c>
      <c r="BF44" s="247">
        <f t="shared" ref="BF44:BF49" ca="1" si="164">V44/V$50</f>
        <v>0</v>
      </c>
      <c r="BG44" s="247">
        <f t="shared" ref="BG44:BG49" ca="1" si="165">W44/W$50</f>
        <v>0</v>
      </c>
      <c r="BH44" s="247">
        <f t="shared" ref="BH44:BH49" ca="1" si="166">X44/X$50</f>
        <v>0</v>
      </c>
      <c r="BI44" s="247">
        <f t="shared" ref="BI44:BI49" ca="1" si="167">Y44/Y$50</f>
        <v>0</v>
      </c>
      <c r="BJ44" s="247">
        <f t="shared" ref="BJ44:BJ49" ca="1" si="168">Z44/Z$50</f>
        <v>0</v>
      </c>
      <c r="BK44" s="247">
        <f t="shared" ref="BK44:BK49" ca="1" si="169">AA44/AA$50</f>
        <v>0</v>
      </c>
      <c r="BL44" s="247">
        <f t="shared" ref="BL44:BL49" ca="1" si="170">AB44/AB$50</f>
        <v>0</v>
      </c>
      <c r="BM44" s="631">
        <f t="shared" ref="BM44:BM49" ca="1" si="171">AC44/AC$50</f>
        <v>0</v>
      </c>
    </row>
    <row r="45" spans="1:65" ht="17.25" x14ac:dyDescent="0.25">
      <c r="A45" s="962" t="str">
        <f t="shared" si="1"/>
        <v>54: Decommissioning</v>
      </c>
      <c r="B45" s="625">
        <v>54</v>
      </c>
      <c r="C45" s="37" t="s">
        <v>180</v>
      </c>
      <c r="D45" s="128" cm="1">
        <f t="array" aca="1" ref="D45:AC45" ca="1">_xlfn._xlws.FILTER('Data Grouping'!$I$180:$AQ$180,'Data Grouping'!$I$190:$AQ$190="SMR")</f>
        <v>3.65124074472799</v>
      </c>
      <c r="E45" s="128">
        <f ca="1"/>
        <v>3.65124074472799</v>
      </c>
      <c r="F45" s="128">
        <f ca="1"/>
        <v>3.65124074472799</v>
      </c>
      <c r="G45" s="128">
        <f ca="1"/>
        <v>3.65124074472799</v>
      </c>
      <c r="H45" s="128">
        <f ca="1"/>
        <v>3.65124074472799</v>
      </c>
      <c r="I45" s="128">
        <f ca="1"/>
        <v>3.65124074472799</v>
      </c>
      <c r="J45" s="128">
        <f ca="1"/>
        <v>3.65124074472799</v>
      </c>
      <c r="K45" s="128">
        <f ca="1"/>
        <v>3.65124074472799</v>
      </c>
      <c r="L45" s="128">
        <f ca="1"/>
        <v>10</v>
      </c>
      <c r="M45" s="128">
        <f ca="1"/>
        <v>10</v>
      </c>
      <c r="N45" s="128">
        <f ca="1"/>
        <v>10</v>
      </c>
      <c r="O45" s="128">
        <f ca="1"/>
        <v>10</v>
      </c>
      <c r="P45" s="128">
        <f ca="1"/>
        <v>10</v>
      </c>
      <c r="Q45" s="128">
        <f ca="1"/>
        <v>10</v>
      </c>
      <c r="R45" s="128">
        <f ca="1"/>
        <v>10</v>
      </c>
      <c r="S45" s="128">
        <f ca="1"/>
        <v>85.631066706844379</v>
      </c>
      <c r="T45" s="128">
        <f ca="1"/>
        <v>45.431273333213262</v>
      </c>
      <c r="U45" s="128">
        <f ca="1"/>
        <v>24.043982526501594</v>
      </c>
      <c r="V45" s="128">
        <f ca="1"/>
        <v>14.34659651806699</v>
      </c>
      <c r="W45" s="128">
        <f ca="1"/>
        <v>7.2009721311146402</v>
      </c>
      <c r="X45" s="128">
        <f ca="1"/>
        <v>5.7607777048917121</v>
      </c>
      <c r="Y45" s="128">
        <f ca="1"/>
        <v>10</v>
      </c>
      <c r="Z45" s="128">
        <f ca="1"/>
        <v>10</v>
      </c>
      <c r="AA45" s="128">
        <f ca="1"/>
        <v>10</v>
      </c>
      <c r="AB45" s="128">
        <f ca="1"/>
        <v>10</v>
      </c>
      <c r="AC45" s="639">
        <f ca="1"/>
        <v>10</v>
      </c>
      <c r="AD45" s="131"/>
      <c r="AE45" s="625">
        <v>54</v>
      </c>
      <c r="AF45" s="248">
        <f t="shared" ca="1" si="118"/>
        <v>2.1126039089571823E-3</v>
      </c>
      <c r="AG45" s="239">
        <f t="shared" ca="1" si="119"/>
        <v>2.2177288081250942E-3</v>
      </c>
      <c r="AH45" s="239"/>
      <c r="AI45" s="239">
        <f t="shared" ref="AI45:AI49" ca="1" si="172">AG45</f>
        <v>2.2177288081250942E-3</v>
      </c>
      <c r="AJ45" s="47">
        <f t="shared" ca="1" si="117"/>
        <v>12.197508444688017</v>
      </c>
      <c r="AK45" s="47">
        <f t="shared" ca="1" si="117"/>
        <v>17.187398262969481</v>
      </c>
      <c r="AL45" s="531">
        <f t="shared" ca="1" si="117"/>
        <v>22.177288081250943</v>
      </c>
      <c r="AM45" s="239"/>
      <c r="AN45" s="630">
        <f t="shared" ca="1" si="146"/>
        <v>5.3530788537229626E-4</v>
      </c>
      <c r="AO45" s="247">
        <f t="shared" ca="1" si="147"/>
        <v>6.7065868248085587E-4</v>
      </c>
      <c r="AP45" s="247">
        <f t="shared" ca="1" si="148"/>
        <v>3.5378871795382287E-4</v>
      </c>
      <c r="AQ45" s="247">
        <f t="shared" ca="1" si="149"/>
        <v>4.3035029312444591E-4</v>
      </c>
      <c r="AR45" s="247">
        <f t="shared" ca="1" si="150"/>
        <v>4.4977407880484325E-4</v>
      </c>
      <c r="AS45" s="247">
        <f t="shared" ca="1" si="151"/>
        <v>5.8265825789131399E-4</v>
      </c>
      <c r="AT45" s="247">
        <f t="shared" ca="1" si="152"/>
        <v>2.8084151158791259E-4</v>
      </c>
      <c r="AU45" s="247">
        <f t="shared" ca="1" si="153"/>
        <v>3.4699780341605692E-4</v>
      </c>
      <c r="AV45" s="247">
        <f t="shared" ca="1" si="154"/>
        <v>9.7750918179832606E-4</v>
      </c>
      <c r="AW45" s="247">
        <f t="shared" ca="1" si="155"/>
        <v>1.2240627452361431E-3</v>
      </c>
      <c r="AX45" s="247">
        <f t="shared" ca="1" si="156"/>
        <v>1.780248944283754E-3</v>
      </c>
      <c r="AY45" s="247">
        <f t="shared" ca="1" si="157"/>
        <v>1.0396876562892932E-3</v>
      </c>
      <c r="AZ45" s="247">
        <f t="shared" ca="1" si="158"/>
        <v>9.0878235667804941E-4</v>
      </c>
      <c r="BA45" s="247">
        <f t="shared" ca="1" si="159"/>
        <v>2.0686713037296415E-3</v>
      </c>
      <c r="BB45" s="247">
        <f t="shared" ca="1" si="160"/>
        <v>1.8528297807768206E-3</v>
      </c>
      <c r="BC45" s="247">
        <f t="shared" ca="1" si="161"/>
        <v>1.2924185364928507E-2</v>
      </c>
      <c r="BD45" s="247">
        <f t="shared" ca="1" si="162"/>
        <v>8.3159163054633504E-3</v>
      </c>
      <c r="BE45" s="247">
        <f t="shared" ca="1" si="163"/>
        <v>5.0712455562720565E-3</v>
      </c>
      <c r="BF45" s="247">
        <f t="shared" ca="1" si="164"/>
        <v>3.3040844856995271E-3</v>
      </c>
      <c r="BG45" s="247">
        <f t="shared" ca="1" si="165"/>
        <v>1.7663011920241824E-3</v>
      </c>
      <c r="BH45" s="247">
        <f t="shared" ca="1" si="166"/>
        <v>1.4342818492266028E-3</v>
      </c>
      <c r="BI45" s="247">
        <f t="shared" ca="1" si="167"/>
        <v>1.6531872196264739E-3</v>
      </c>
      <c r="BJ45" s="247">
        <f t="shared" ca="1" si="168"/>
        <v>1.2581195208605986E-3</v>
      </c>
      <c r="BK45" s="247">
        <f t="shared" ca="1" si="169"/>
        <v>1.801266313950883E-3</v>
      </c>
      <c r="BL45" s="247">
        <f t="shared" ca="1" si="170"/>
        <v>1.7454763680633213E-3</v>
      </c>
      <c r="BM45" s="631">
        <f t="shared" ca="1" si="171"/>
        <v>2.1514682573476611E-3</v>
      </c>
    </row>
    <row r="46" spans="1:65" ht="17.25" x14ac:dyDescent="0.25">
      <c r="A46" s="962" t="str">
        <f t="shared" si="1"/>
        <v>55: Other Owners' Costs</v>
      </c>
      <c r="B46" s="625">
        <v>55</v>
      </c>
      <c r="C46" s="34" t="s">
        <v>238</v>
      </c>
      <c r="D46" s="128" cm="1">
        <f t="array" aca="1" ref="D46:AC46" ca="1">_xlfn._xlws.FILTER('Data Grouping'!$I$181:$AQ$181,'Data Grouping'!$I$190:$AQ$190="SMR")</f>
        <v>0</v>
      </c>
      <c r="E46" s="128">
        <f ca="1"/>
        <v>0</v>
      </c>
      <c r="F46" s="128">
        <f ca="1"/>
        <v>0</v>
      </c>
      <c r="G46" s="128">
        <f ca="1"/>
        <v>0</v>
      </c>
      <c r="H46" s="128">
        <f ca="1"/>
        <v>0</v>
      </c>
      <c r="I46" s="128">
        <f ca="1"/>
        <v>0</v>
      </c>
      <c r="J46" s="128">
        <f ca="1"/>
        <v>0</v>
      </c>
      <c r="K46" s="128">
        <f ca="1"/>
        <v>0</v>
      </c>
      <c r="L46" s="128">
        <f ca="1"/>
        <v>0</v>
      </c>
      <c r="M46" s="128">
        <f ca="1"/>
        <v>0</v>
      </c>
      <c r="N46" s="128">
        <f ca="1"/>
        <v>0</v>
      </c>
      <c r="O46" s="128">
        <f ca="1"/>
        <v>0</v>
      </c>
      <c r="P46" s="128">
        <f ca="1"/>
        <v>0</v>
      </c>
      <c r="Q46" s="128">
        <f ca="1"/>
        <v>0</v>
      </c>
      <c r="R46" s="128">
        <f ca="1"/>
        <v>0</v>
      </c>
      <c r="S46" s="128">
        <f ca="1"/>
        <v>0</v>
      </c>
      <c r="T46" s="128">
        <f ca="1"/>
        <v>0</v>
      </c>
      <c r="U46" s="128">
        <f ca="1"/>
        <v>0</v>
      </c>
      <c r="V46" s="128">
        <f ca="1"/>
        <v>0</v>
      </c>
      <c r="W46" s="128">
        <f ca="1"/>
        <v>0</v>
      </c>
      <c r="X46" s="128">
        <f ca="1"/>
        <v>0</v>
      </c>
      <c r="Y46" s="128">
        <f ca="1"/>
        <v>0</v>
      </c>
      <c r="Z46" s="128">
        <f ca="1"/>
        <v>0</v>
      </c>
      <c r="AA46" s="128">
        <f ca="1"/>
        <v>0</v>
      </c>
      <c r="AB46" s="128">
        <f ca="1"/>
        <v>0</v>
      </c>
      <c r="AC46" s="639">
        <f ca="1"/>
        <v>0</v>
      </c>
      <c r="AD46" s="131"/>
      <c r="AE46" s="625">
        <v>55</v>
      </c>
      <c r="AF46" s="293">
        <v>0</v>
      </c>
      <c r="AG46" s="239">
        <f t="shared" ca="1" si="119"/>
        <v>0</v>
      </c>
      <c r="AH46" s="239"/>
      <c r="AI46" s="239">
        <f t="shared" ca="1" si="172"/>
        <v>0</v>
      </c>
      <c r="AJ46" s="47">
        <f t="shared" ca="1" si="117"/>
        <v>0</v>
      </c>
      <c r="AK46" s="47">
        <f t="shared" ca="1" si="117"/>
        <v>0</v>
      </c>
      <c r="AL46" s="531">
        <f t="shared" ca="1" si="117"/>
        <v>0</v>
      </c>
      <c r="AM46" s="239"/>
      <c r="AN46" s="630">
        <f t="shared" ca="1" si="146"/>
        <v>0</v>
      </c>
      <c r="AO46" s="247">
        <f t="shared" ca="1" si="147"/>
        <v>0</v>
      </c>
      <c r="AP46" s="247">
        <f t="shared" ca="1" si="148"/>
        <v>0</v>
      </c>
      <c r="AQ46" s="247">
        <f t="shared" ca="1" si="149"/>
        <v>0</v>
      </c>
      <c r="AR46" s="247">
        <f t="shared" ca="1" si="150"/>
        <v>0</v>
      </c>
      <c r="AS46" s="247">
        <f t="shared" ca="1" si="151"/>
        <v>0</v>
      </c>
      <c r="AT46" s="247">
        <f t="shared" ca="1" si="152"/>
        <v>0</v>
      </c>
      <c r="AU46" s="247">
        <f t="shared" ca="1" si="153"/>
        <v>0</v>
      </c>
      <c r="AV46" s="247">
        <f t="shared" ca="1" si="154"/>
        <v>0</v>
      </c>
      <c r="AW46" s="247">
        <f t="shared" ca="1" si="155"/>
        <v>0</v>
      </c>
      <c r="AX46" s="247">
        <f t="shared" ca="1" si="156"/>
        <v>0</v>
      </c>
      <c r="AY46" s="247">
        <f t="shared" ca="1" si="157"/>
        <v>0</v>
      </c>
      <c r="AZ46" s="247">
        <f t="shared" ca="1" si="158"/>
        <v>0</v>
      </c>
      <c r="BA46" s="247">
        <f t="shared" ca="1" si="159"/>
        <v>0</v>
      </c>
      <c r="BB46" s="247">
        <f t="shared" ca="1" si="160"/>
        <v>0</v>
      </c>
      <c r="BC46" s="247">
        <f t="shared" ca="1" si="161"/>
        <v>0</v>
      </c>
      <c r="BD46" s="247">
        <f t="shared" ca="1" si="162"/>
        <v>0</v>
      </c>
      <c r="BE46" s="247">
        <f t="shared" ca="1" si="163"/>
        <v>0</v>
      </c>
      <c r="BF46" s="247">
        <f t="shared" ca="1" si="164"/>
        <v>0</v>
      </c>
      <c r="BG46" s="247">
        <f t="shared" ca="1" si="165"/>
        <v>0</v>
      </c>
      <c r="BH46" s="247">
        <f t="shared" ca="1" si="166"/>
        <v>0</v>
      </c>
      <c r="BI46" s="247">
        <f t="shared" ca="1" si="167"/>
        <v>0</v>
      </c>
      <c r="BJ46" s="247">
        <f t="shared" ca="1" si="168"/>
        <v>0</v>
      </c>
      <c r="BK46" s="247">
        <f t="shared" ca="1" si="169"/>
        <v>0</v>
      </c>
      <c r="BL46" s="247">
        <f t="shared" ca="1" si="170"/>
        <v>0</v>
      </c>
      <c r="BM46" s="631">
        <f t="shared" ca="1" si="171"/>
        <v>0</v>
      </c>
    </row>
    <row r="47" spans="1:65" ht="17.25" x14ac:dyDescent="0.25">
      <c r="A47" s="962" t="str">
        <f t="shared" si="1"/>
        <v>56: Fees</v>
      </c>
      <c r="B47" s="624">
        <v>56</v>
      </c>
      <c r="C47" s="34" t="s">
        <v>184</v>
      </c>
      <c r="D47" s="128" cm="1">
        <f t="array" aca="1" ref="D47:AC47" ca="1">_xlfn._xlws.FILTER('Data Grouping'!$I$182:$AQ$182,'Data Grouping'!$I$190:$AQ$190="SMR")</f>
        <v>0</v>
      </c>
      <c r="E47" s="128">
        <f ca="1"/>
        <v>0</v>
      </c>
      <c r="F47" s="128">
        <f ca="1"/>
        <v>0</v>
      </c>
      <c r="G47" s="128">
        <f ca="1"/>
        <v>0</v>
      </c>
      <c r="H47" s="128">
        <f ca="1"/>
        <v>0</v>
      </c>
      <c r="I47" s="128">
        <f ca="1"/>
        <v>0</v>
      </c>
      <c r="J47" s="128">
        <f ca="1"/>
        <v>0</v>
      </c>
      <c r="K47" s="128">
        <f ca="1"/>
        <v>0</v>
      </c>
      <c r="L47" s="128">
        <f ca="1"/>
        <v>0</v>
      </c>
      <c r="M47" s="128">
        <f ca="1"/>
        <v>0</v>
      </c>
      <c r="N47" s="128">
        <f ca="1"/>
        <v>0</v>
      </c>
      <c r="O47" s="128">
        <f ca="1"/>
        <v>0</v>
      </c>
      <c r="P47" s="128">
        <f ca="1"/>
        <v>0</v>
      </c>
      <c r="Q47" s="128">
        <f ca="1"/>
        <v>0</v>
      </c>
      <c r="R47" s="128">
        <f ca="1"/>
        <v>0</v>
      </c>
      <c r="S47" s="128">
        <f ca="1"/>
        <v>0</v>
      </c>
      <c r="T47" s="128">
        <f ca="1"/>
        <v>0</v>
      </c>
      <c r="U47" s="128">
        <f ca="1"/>
        <v>0</v>
      </c>
      <c r="V47" s="128">
        <f ca="1"/>
        <v>0</v>
      </c>
      <c r="W47" s="128">
        <f ca="1"/>
        <v>0</v>
      </c>
      <c r="X47" s="128">
        <f ca="1"/>
        <v>0</v>
      </c>
      <c r="Y47" s="128">
        <f ca="1"/>
        <v>0</v>
      </c>
      <c r="Z47" s="128">
        <f ca="1"/>
        <v>0</v>
      </c>
      <c r="AA47" s="128">
        <f ca="1"/>
        <v>0</v>
      </c>
      <c r="AB47" s="128">
        <f ca="1"/>
        <v>0</v>
      </c>
      <c r="AC47" s="639">
        <f ca="1"/>
        <v>0</v>
      </c>
      <c r="AD47" s="131"/>
      <c r="AE47" s="624">
        <v>56</v>
      </c>
      <c r="AF47" s="293">
        <v>0</v>
      </c>
      <c r="AG47" s="239">
        <f t="shared" ca="1" si="119"/>
        <v>0</v>
      </c>
      <c r="AH47" s="239"/>
      <c r="AI47" s="239">
        <f t="shared" ca="1" si="172"/>
        <v>0</v>
      </c>
      <c r="AJ47" s="47">
        <f t="shared" ca="1" si="117"/>
        <v>0</v>
      </c>
      <c r="AK47" s="47">
        <f t="shared" ca="1" si="117"/>
        <v>0</v>
      </c>
      <c r="AL47" s="531">
        <f t="shared" ca="1" si="117"/>
        <v>0</v>
      </c>
      <c r="AM47" s="239"/>
      <c r="AN47" s="630">
        <f t="shared" ca="1" si="146"/>
        <v>0</v>
      </c>
      <c r="AO47" s="247">
        <f t="shared" ca="1" si="147"/>
        <v>0</v>
      </c>
      <c r="AP47" s="247">
        <f t="shared" ca="1" si="148"/>
        <v>0</v>
      </c>
      <c r="AQ47" s="247">
        <f t="shared" ca="1" si="149"/>
        <v>0</v>
      </c>
      <c r="AR47" s="247">
        <f t="shared" ca="1" si="150"/>
        <v>0</v>
      </c>
      <c r="AS47" s="247">
        <f t="shared" ca="1" si="151"/>
        <v>0</v>
      </c>
      <c r="AT47" s="247">
        <f t="shared" ca="1" si="152"/>
        <v>0</v>
      </c>
      <c r="AU47" s="247">
        <f t="shared" ca="1" si="153"/>
        <v>0</v>
      </c>
      <c r="AV47" s="247">
        <f t="shared" ca="1" si="154"/>
        <v>0</v>
      </c>
      <c r="AW47" s="247">
        <f t="shared" ca="1" si="155"/>
        <v>0</v>
      </c>
      <c r="AX47" s="247">
        <f t="shared" ca="1" si="156"/>
        <v>0</v>
      </c>
      <c r="AY47" s="247">
        <f t="shared" ca="1" si="157"/>
        <v>0</v>
      </c>
      <c r="AZ47" s="247">
        <f t="shared" ca="1" si="158"/>
        <v>0</v>
      </c>
      <c r="BA47" s="247">
        <f t="shared" ca="1" si="159"/>
        <v>0</v>
      </c>
      <c r="BB47" s="247">
        <f t="shared" ca="1" si="160"/>
        <v>0</v>
      </c>
      <c r="BC47" s="247">
        <f t="shared" ca="1" si="161"/>
        <v>0</v>
      </c>
      <c r="BD47" s="247">
        <f t="shared" ca="1" si="162"/>
        <v>0</v>
      </c>
      <c r="BE47" s="247">
        <f t="shared" ca="1" si="163"/>
        <v>0</v>
      </c>
      <c r="BF47" s="247">
        <f t="shared" ca="1" si="164"/>
        <v>0</v>
      </c>
      <c r="BG47" s="247">
        <f t="shared" ca="1" si="165"/>
        <v>0</v>
      </c>
      <c r="BH47" s="247">
        <f t="shared" ca="1" si="166"/>
        <v>0</v>
      </c>
      <c r="BI47" s="247">
        <f t="shared" ca="1" si="167"/>
        <v>0</v>
      </c>
      <c r="BJ47" s="247">
        <f t="shared" ca="1" si="168"/>
        <v>0</v>
      </c>
      <c r="BK47" s="247">
        <f t="shared" ca="1" si="169"/>
        <v>0</v>
      </c>
      <c r="BL47" s="247">
        <f t="shared" ca="1" si="170"/>
        <v>0</v>
      </c>
      <c r="BM47" s="631">
        <f t="shared" ca="1" si="171"/>
        <v>0</v>
      </c>
    </row>
    <row r="48" spans="1:65" ht="17.25" x14ac:dyDescent="0.25">
      <c r="A48" s="962" t="str">
        <f t="shared" si="1"/>
        <v>57: Management Reserve</v>
      </c>
      <c r="B48" s="625">
        <v>57</v>
      </c>
      <c r="C48" s="37" t="s">
        <v>186</v>
      </c>
      <c r="D48" s="128" cm="1">
        <f t="array" aca="1" ref="D48:AC48" ca="1">_xlfn._xlws.FILTER('Data Grouping'!$I$183:$AQ$183,'Data Grouping'!$I$190:$AQ$190="SMR")</f>
        <v>0</v>
      </c>
      <c r="E48" s="128">
        <f ca="1"/>
        <v>0</v>
      </c>
      <c r="F48" s="128">
        <f ca="1"/>
        <v>0</v>
      </c>
      <c r="G48" s="128">
        <f ca="1"/>
        <v>0</v>
      </c>
      <c r="H48" s="128">
        <f ca="1"/>
        <v>0</v>
      </c>
      <c r="I48" s="128">
        <f ca="1"/>
        <v>0</v>
      </c>
      <c r="J48" s="128">
        <f ca="1"/>
        <v>0</v>
      </c>
      <c r="K48" s="128">
        <f ca="1"/>
        <v>0</v>
      </c>
      <c r="L48" s="128">
        <f ca="1"/>
        <v>0</v>
      </c>
      <c r="M48" s="128">
        <f ca="1"/>
        <v>0</v>
      </c>
      <c r="N48" s="128">
        <f ca="1"/>
        <v>0</v>
      </c>
      <c r="O48" s="128">
        <f ca="1"/>
        <v>0</v>
      </c>
      <c r="P48" s="128">
        <f ca="1"/>
        <v>0</v>
      </c>
      <c r="Q48" s="128">
        <f ca="1"/>
        <v>0</v>
      </c>
      <c r="R48" s="128">
        <f ca="1"/>
        <v>0</v>
      </c>
      <c r="S48" s="128">
        <f ca="1"/>
        <v>0</v>
      </c>
      <c r="T48" s="128">
        <f ca="1"/>
        <v>0</v>
      </c>
      <c r="U48" s="128">
        <f ca="1"/>
        <v>0</v>
      </c>
      <c r="V48" s="128">
        <f ca="1"/>
        <v>0</v>
      </c>
      <c r="W48" s="128">
        <f ca="1"/>
        <v>0</v>
      </c>
      <c r="X48" s="128">
        <f ca="1"/>
        <v>0</v>
      </c>
      <c r="Y48" s="128">
        <f ca="1"/>
        <v>0</v>
      </c>
      <c r="Z48" s="128">
        <f ca="1"/>
        <v>0</v>
      </c>
      <c r="AA48" s="128">
        <f ca="1"/>
        <v>0</v>
      </c>
      <c r="AB48" s="128">
        <f ca="1"/>
        <v>0</v>
      </c>
      <c r="AC48" s="639">
        <f ca="1"/>
        <v>0</v>
      </c>
      <c r="AD48" s="131"/>
      <c r="AE48" s="625">
        <v>57</v>
      </c>
      <c r="AF48" s="293">
        <v>0</v>
      </c>
      <c r="AG48" s="239">
        <f t="shared" ca="1" si="119"/>
        <v>0</v>
      </c>
      <c r="AH48" s="239"/>
      <c r="AI48" s="239">
        <f t="shared" ca="1" si="172"/>
        <v>0</v>
      </c>
      <c r="AJ48" s="47">
        <f t="shared" ca="1" si="117"/>
        <v>0</v>
      </c>
      <c r="AK48" s="47">
        <f t="shared" ca="1" si="117"/>
        <v>0</v>
      </c>
      <c r="AL48" s="531">
        <f t="shared" ca="1" si="117"/>
        <v>0</v>
      </c>
      <c r="AM48" s="239"/>
      <c r="AN48" s="630">
        <f t="shared" ca="1" si="146"/>
        <v>0</v>
      </c>
      <c r="AO48" s="247">
        <f t="shared" ca="1" si="147"/>
        <v>0</v>
      </c>
      <c r="AP48" s="247">
        <f t="shared" ca="1" si="148"/>
        <v>0</v>
      </c>
      <c r="AQ48" s="247">
        <f t="shared" ca="1" si="149"/>
        <v>0</v>
      </c>
      <c r="AR48" s="247">
        <f t="shared" ca="1" si="150"/>
        <v>0</v>
      </c>
      <c r="AS48" s="247">
        <f t="shared" ca="1" si="151"/>
        <v>0</v>
      </c>
      <c r="AT48" s="247">
        <f t="shared" ca="1" si="152"/>
        <v>0</v>
      </c>
      <c r="AU48" s="247">
        <f t="shared" ca="1" si="153"/>
        <v>0</v>
      </c>
      <c r="AV48" s="247">
        <f t="shared" ca="1" si="154"/>
        <v>0</v>
      </c>
      <c r="AW48" s="247">
        <f t="shared" ca="1" si="155"/>
        <v>0</v>
      </c>
      <c r="AX48" s="247">
        <f t="shared" ca="1" si="156"/>
        <v>0</v>
      </c>
      <c r="AY48" s="247">
        <f t="shared" ca="1" si="157"/>
        <v>0</v>
      </c>
      <c r="AZ48" s="247">
        <f t="shared" ca="1" si="158"/>
        <v>0</v>
      </c>
      <c r="BA48" s="247">
        <f t="shared" ca="1" si="159"/>
        <v>0</v>
      </c>
      <c r="BB48" s="247">
        <f t="shared" ca="1" si="160"/>
        <v>0</v>
      </c>
      <c r="BC48" s="247">
        <f t="shared" ca="1" si="161"/>
        <v>0</v>
      </c>
      <c r="BD48" s="247">
        <f t="shared" ca="1" si="162"/>
        <v>0</v>
      </c>
      <c r="BE48" s="247">
        <f t="shared" ca="1" si="163"/>
        <v>0</v>
      </c>
      <c r="BF48" s="247">
        <f t="shared" ca="1" si="164"/>
        <v>0</v>
      </c>
      <c r="BG48" s="247">
        <f t="shared" ca="1" si="165"/>
        <v>0</v>
      </c>
      <c r="BH48" s="247">
        <f t="shared" ca="1" si="166"/>
        <v>0</v>
      </c>
      <c r="BI48" s="247">
        <f t="shared" ca="1" si="167"/>
        <v>0</v>
      </c>
      <c r="BJ48" s="247">
        <f t="shared" ca="1" si="168"/>
        <v>0</v>
      </c>
      <c r="BK48" s="247">
        <f t="shared" ca="1" si="169"/>
        <v>0</v>
      </c>
      <c r="BL48" s="247">
        <f t="shared" ca="1" si="170"/>
        <v>0</v>
      </c>
      <c r="BM48" s="631">
        <f t="shared" ca="1" si="171"/>
        <v>0</v>
      </c>
    </row>
    <row r="49" spans="1:65" ht="18" thickBot="1" x14ac:dyDescent="0.3">
      <c r="A49" s="962" t="str">
        <f t="shared" si="1"/>
        <v>59:  Supplementary Contingencies</v>
      </c>
      <c r="B49" s="627">
        <v>59</v>
      </c>
      <c r="C49" s="471" t="s">
        <v>239</v>
      </c>
      <c r="D49" s="642" cm="1">
        <f t="array" aca="1" ref="D49:AC49" ca="1">_xlfn._xlws.FILTER('Data Grouping'!$I$184:$AQ$184,'Data Grouping'!$I$190:$AQ$190="SMR")</f>
        <v>199.44245540945963</v>
      </c>
      <c r="E49" s="642">
        <f ca="1"/>
        <v>199.44245540945963</v>
      </c>
      <c r="F49" s="642">
        <f ca="1"/>
        <v>199.44245540945963</v>
      </c>
      <c r="G49" s="642">
        <f ca="1"/>
        <v>199.44245540945963</v>
      </c>
      <c r="H49" s="642">
        <f ca="1"/>
        <v>199.44245540945963</v>
      </c>
      <c r="I49" s="642">
        <f ca="1"/>
        <v>199.44245540945963</v>
      </c>
      <c r="J49" s="642">
        <f ca="1"/>
        <v>199.44245540945963</v>
      </c>
      <c r="K49" s="642">
        <f ca="1"/>
        <v>199.44245540945963</v>
      </c>
      <c r="L49" s="642">
        <f ca="1"/>
        <v>199.44245540945963</v>
      </c>
      <c r="M49" s="642">
        <f ca="1"/>
        <v>199.44245540945963</v>
      </c>
      <c r="N49" s="642">
        <f ca="1"/>
        <v>199.44245540945963</v>
      </c>
      <c r="O49" s="642">
        <f ca="1"/>
        <v>199.44245540945963</v>
      </c>
      <c r="P49" s="642">
        <f ca="1"/>
        <v>199.44245540945963</v>
      </c>
      <c r="Q49" s="642">
        <f ca="1"/>
        <v>199.44245540945963</v>
      </c>
      <c r="R49" s="642">
        <f ca="1"/>
        <v>199.44245540945963</v>
      </c>
      <c r="S49" s="642">
        <f ca="1"/>
        <v>207.06481540049282</v>
      </c>
      <c r="T49" s="642">
        <f ca="1"/>
        <v>199.90344908861442</v>
      </c>
      <c r="U49" s="642">
        <f ca="1"/>
        <v>195.43221436197317</v>
      </c>
      <c r="V49" s="642">
        <f ca="1"/>
        <v>195.13383952269169</v>
      </c>
      <c r="W49" s="642">
        <f ca="1"/>
        <v>198.42443515553734</v>
      </c>
      <c r="X49" s="642">
        <f ca="1"/>
        <v>200.69597892744821</v>
      </c>
      <c r="Y49" s="642">
        <f ca="1"/>
        <v>199.44245540945963</v>
      </c>
      <c r="Z49" s="642">
        <f ca="1"/>
        <v>199.44245540945963</v>
      </c>
      <c r="AA49" s="642">
        <f ca="1"/>
        <v>199.44245540945963</v>
      </c>
      <c r="AB49" s="642">
        <f ca="1"/>
        <v>199.44245540945963</v>
      </c>
      <c r="AC49" s="643">
        <f ca="1"/>
        <v>199.44245540945963</v>
      </c>
      <c r="AD49" s="131"/>
      <c r="AE49" s="627">
        <v>59</v>
      </c>
      <c r="AF49" s="628">
        <f t="shared" ca="1" si="118"/>
        <v>3.1547461217568983E-2</v>
      </c>
      <c r="AG49" s="629">
        <f t="shared" ca="1" si="119"/>
        <v>3.3117288701764822E-2</v>
      </c>
      <c r="AH49" s="629"/>
      <c r="AI49" s="629">
        <f t="shared" ca="1" si="172"/>
        <v>3.3117288701764822E-2</v>
      </c>
      <c r="AJ49" s="533">
        <f t="shared" ca="1" si="117"/>
        <v>182.14508785970651</v>
      </c>
      <c r="AK49" s="533">
        <f t="shared" ca="1" si="117"/>
        <v>256.65898743867734</v>
      </c>
      <c r="AL49" s="534">
        <f t="shared" ca="1" si="117"/>
        <v>331.17288701764824</v>
      </c>
      <c r="AM49" s="239"/>
      <c r="AN49" s="632">
        <f t="shared" ca="1" si="146"/>
        <v>2.9240229971921494E-2</v>
      </c>
      <c r="AO49" s="633">
        <f t="shared" ca="1" si="147"/>
        <v>3.6633523705273979E-2</v>
      </c>
      <c r="AP49" s="633">
        <f t="shared" ca="1" si="148"/>
        <v>1.9325072088647449E-2</v>
      </c>
      <c r="AQ49" s="633">
        <f t="shared" ca="1" si="149"/>
        <v>2.3507110362648617E-2</v>
      </c>
      <c r="AR49" s="633">
        <f t="shared" ca="1" si="150"/>
        <v>2.4568099703063676E-2</v>
      </c>
      <c r="AS49" s="633">
        <f t="shared" ca="1" si="151"/>
        <v>3.1826658865546538E-2</v>
      </c>
      <c r="AT49" s="633">
        <f t="shared" ca="1" si="152"/>
        <v>1.5340462206682087E-2</v>
      </c>
      <c r="AU49" s="633">
        <f t="shared" ca="1" si="153"/>
        <v>1.8954130602018979E-2</v>
      </c>
      <c r="AV49" s="633">
        <f t="shared" ca="1" si="154"/>
        <v>1.9495683140314999E-2</v>
      </c>
      <c r="AW49" s="633">
        <f t="shared" ca="1" si="155"/>
        <v>2.4413007948514021E-2</v>
      </c>
      <c r="AX49" s="633">
        <f t="shared" ca="1" si="156"/>
        <v>3.5505722068805021E-2</v>
      </c>
      <c r="AY49" s="633">
        <f t="shared" ca="1" si="157"/>
        <v>2.0735785902924294E-2</v>
      </c>
      <c r="AZ49" s="633">
        <f t="shared" ca="1" si="158"/>
        <v>1.8124978464866551E-2</v>
      </c>
      <c r="BA49" s="633">
        <f t="shared" ca="1" si="159"/>
        <v>4.1258088425092772E-2</v>
      </c>
      <c r="BB49" s="633">
        <f t="shared" ca="1" si="160"/>
        <v>3.6953292093389996E-2</v>
      </c>
      <c r="BC49" s="633">
        <f t="shared" ca="1" si="161"/>
        <v>3.1252022889687668E-2</v>
      </c>
      <c r="BD49" s="633">
        <f t="shared" ca="1" si="162"/>
        <v>3.6591101895862149E-2</v>
      </c>
      <c r="BE49" s="633">
        <f t="shared" ca="1" si="163"/>
        <v>4.1219658496390012E-2</v>
      </c>
      <c r="BF49" s="633">
        <f t="shared" ca="1" si="164"/>
        <v>4.494018431409659E-2</v>
      </c>
      <c r="BG49" s="633">
        <f t="shared" ca="1" si="165"/>
        <v>4.8670833598643604E-2</v>
      </c>
      <c r="BH49" s="633">
        <f t="shared" ca="1" si="166"/>
        <v>4.9968010316380478E-2</v>
      </c>
      <c r="BI49" s="633">
        <f t="shared" ca="1" si="167"/>
        <v>3.2971571833384151E-2</v>
      </c>
      <c r="BJ49" s="633">
        <f t="shared" ca="1" si="168"/>
        <v>2.5092244643901064E-2</v>
      </c>
      <c r="BK49" s="633">
        <f t="shared" ca="1" si="169"/>
        <v>3.5924897650071064E-2</v>
      </c>
      <c r="BL49" s="633">
        <f t="shared" ca="1" si="170"/>
        <v>3.4812209270573449E-2</v>
      </c>
      <c r="BM49" s="634">
        <f t="shared" ca="1" si="171"/>
        <v>4.290941119809287E-2</v>
      </c>
    </row>
    <row r="50" spans="1:65" ht="17.25" x14ac:dyDescent="0.25">
      <c r="A50" s="962"/>
      <c r="B50" s="51"/>
      <c r="C50" s="37"/>
      <c r="D50" s="128" cm="1">
        <f t="array" aca="1" ref="D50:AC50" ca="1">_xlfn._xlws.FILTER('Data Grouping'!$I$186:$AQ$186,'Data Grouping'!$I$190:$AQ$190="SMR")</f>
        <v>6820.8237623636396</v>
      </c>
      <c r="E50" s="128">
        <f ca="1"/>
        <v>5444.2607545488918</v>
      </c>
      <c r="F50" s="128">
        <f ca="1"/>
        <v>10320.399038853908</v>
      </c>
      <c r="G50" s="128">
        <f ca="1"/>
        <v>8484.3458992884844</v>
      </c>
      <c r="H50" s="128">
        <f ca="1"/>
        <v>8117.943911819475</v>
      </c>
      <c r="I50" s="128">
        <f ca="1"/>
        <v>6266.5219196276685</v>
      </c>
      <c r="J50" s="128">
        <f ca="1"/>
        <v>13001.072113888806</v>
      </c>
      <c r="K50" s="128">
        <f ca="1"/>
        <v>10522.374230565614</v>
      </c>
      <c r="L50" s="128">
        <f ca="1"/>
        <v>10230.082935490156</v>
      </c>
      <c r="M50" s="128">
        <f ca="1"/>
        <v>8169.5158511427653</v>
      </c>
      <c r="N50" s="128">
        <f ca="1"/>
        <v>5617.1919281902965</v>
      </c>
      <c r="O50" s="128">
        <f ca="1"/>
        <v>9618.2732761208226</v>
      </c>
      <c r="P50" s="128">
        <f ca="1"/>
        <v>11003.734751798949</v>
      </c>
      <c r="Q50" s="128">
        <f ca="1"/>
        <v>4834.0207465394988</v>
      </c>
      <c r="R50" s="128">
        <f ca="1"/>
        <v>5397.1498643590357</v>
      </c>
      <c r="S50" s="128">
        <f ca="1"/>
        <v>6625.6451984366959</v>
      </c>
      <c r="T50" s="128">
        <f ca="1"/>
        <v>5463.1710643078559</v>
      </c>
      <c r="U50" s="128">
        <f ca="1"/>
        <v>4741.2380764651161</v>
      </c>
      <c r="V50" s="128">
        <f ca="1"/>
        <v>4342.0791992943205</v>
      </c>
      <c r="W50" s="128">
        <f ca="1"/>
        <v>4076.8653520877269</v>
      </c>
      <c r="X50" s="128">
        <f ca="1"/>
        <v>4016.4893029902414</v>
      </c>
      <c r="Y50" s="128">
        <f ca="1"/>
        <v>6048.9216715935117</v>
      </c>
      <c r="Z50" s="128">
        <f ca="1"/>
        <v>7948.3704323732645</v>
      </c>
      <c r="AA50" s="128">
        <f ca="1"/>
        <v>5551.6499268040388</v>
      </c>
      <c r="AB50" s="128">
        <f ca="1"/>
        <v>5729.0950384481093</v>
      </c>
      <c r="AC50" s="128">
        <f ca="1"/>
        <v>4647.9886309491922</v>
      </c>
      <c r="AD50" s="128"/>
      <c r="AE50" s="126" t="s">
        <v>219</v>
      </c>
      <c r="AF50" s="239">
        <f t="shared" ca="1" si="118"/>
        <v>1</v>
      </c>
      <c r="AG50" s="239"/>
      <c r="AH50" s="239"/>
      <c r="AI50" s="239"/>
      <c r="AJ50" s="47"/>
      <c r="AK50" s="47"/>
      <c r="AL50" s="47"/>
      <c r="AM50" s="239"/>
      <c r="AN50" s="247">
        <f t="shared" ref="AN50" ca="1" si="173">D50/D$50</f>
        <v>1</v>
      </c>
      <c r="AO50" s="247">
        <f t="shared" ref="AO50" ca="1" si="174">E50/E$50</f>
        <v>1</v>
      </c>
      <c r="AP50" s="247">
        <f t="shared" ref="AP50" ca="1" si="175">F50/F$50</f>
        <v>1</v>
      </c>
      <c r="AQ50" s="247">
        <f t="shared" ref="AQ50" ca="1" si="176">G50/G$50</f>
        <v>1</v>
      </c>
      <c r="AR50" s="247">
        <f t="shared" ref="AR50" ca="1" si="177">H50/H$50</f>
        <v>1</v>
      </c>
      <c r="AS50" s="247">
        <f t="shared" ref="AS50" ca="1" si="178">I50/I$50</f>
        <v>1</v>
      </c>
      <c r="AT50" s="247">
        <f t="shared" ref="AT50" ca="1" si="179">J50/J$50</f>
        <v>1</v>
      </c>
      <c r="AU50" s="247">
        <f t="shared" ref="AU50" ca="1" si="180">K50/K$50</f>
        <v>1</v>
      </c>
      <c r="AV50" s="247">
        <f t="shared" ref="AV50" ca="1" si="181">L50/L$50</f>
        <v>1</v>
      </c>
      <c r="AW50" s="247">
        <f t="shared" ref="AW50" ca="1" si="182">M50/M$50</f>
        <v>1</v>
      </c>
      <c r="AX50" s="247">
        <f t="shared" ref="AX50" ca="1" si="183">N50/N$50</f>
        <v>1</v>
      </c>
      <c r="AY50" s="247">
        <f t="shared" ref="AY50" ca="1" si="184">O50/O$50</f>
        <v>1</v>
      </c>
      <c r="AZ50" s="247">
        <f t="shared" ref="AZ50" ca="1" si="185">P50/P$50</f>
        <v>1</v>
      </c>
      <c r="BA50" s="247">
        <f t="shared" ref="BA50" ca="1" si="186">Q50/Q$50</f>
        <v>1</v>
      </c>
      <c r="BB50" s="247">
        <f t="shared" ref="BB50" ca="1" si="187">R50/R$50</f>
        <v>1</v>
      </c>
      <c r="BC50" s="247">
        <f t="shared" ref="BC50" ca="1" si="188">S50/S$50</f>
        <v>1</v>
      </c>
      <c r="BD50" s="247">
        <f t="shared" ref="BD50" ca="1" si="189">T50/T$50</f>
        <v>1</v>
      </c>
      <c r="BE50" s="247">
        <f t="shared" ref="BE50" ca="1" si="190">U50/U$50</f>
        <v>1</v>
      </c>
      <c r="BF50" s="247">
        <f t="shared" ref="BF50" ca="1" si="191">V50/V$50</f>
        <v>1</v>
      </c>
      <c r="BG50" s="247">
        <f t="shared" ref="BG50" ca="1" si="192">W50/W$50</f>
        <v>1</v>
      </c>
      <c r="BH50" s="247">
        <f t="shared" ref="BH50" ca="1" si="193">X50/X$50</f>
        <v>1</v>
      </c>
      <c r="BI50" s="247">
        <f t="shared" ref="BI50" ca="1" si="194">Y50/Y$50</f>
        <v>1</v>
      </c>
      <c r="BJ50" s="247">
        <f t="shared" ref="BJ50" ca="1" si="195">Z50/Z$50</f>
        <v>1</v>
      </c>
      <c r="BK50" s="247">
        <f t="shared" ref="BK50" ca="1" si="196">AA50/AA$50</f>
        <v>1</v>
      </c>
      <c r="BL50" s="247">
        <f t="shared" ref="BL50" ca="1" si="197">AB50/AB$50</f>
        <v>1</v>
      </c>
      <c r="BM50" s="247">
        <f t="shared" ref="BM50" ca="1" si="198">AC50/AC$50</f>
        <v>1</v>
      </c>
    </row>
    <row r="51" spans="1:65" ht="17.25" x14ac:dyDescent="0.25">
      <c r="A51" s="962"/>
      <c r="B51" s="51"/>
      <c r="C51" s="37"/>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51"/>
      <c r="AF51" s="239"/>
      <c r="AG51" s="239"/>
      <c r="AH51" s="239"/>
      <c r="AI51" s="239"/>
      <c r="AJ51" s="47"/>
      <c r="AK51" s="47"/>
      <c r="AL51" s="47"/>
      <c r="AM51" s="239"/>
      <c r="AN51" s="247"/>
      <c r="AO51" s="247"/>
      <c r="AP51" s="247"/>
      <c r="AQ51" s="247"/>
      <c r="AR51" s="247"/>
      <c r="AS51" s="247"/>
      <c r="AT51" s="247"/>
      <c r="AU51" s="247"/>
      <c r="AV51" s="247"/>
      <c r="AW51" s="247"/>
      <c r="AX51" s="247"/>
      <c r="AY51" s="247"/>
      <c r="AZ51" s="247"/>
      <c r="BA51" s="247"/>
      <c r="BB51" s="247"/>
      <c r="BC51" s="247"/>
      <c r="BD51" s="247"/>
      <c r="BE51" s="247"/>
      <c r="BF51" s="247"/>
      <c r="BG51" s="247"/>
      <c r="BH51" s="247"/>
      <c r="BI51" s="247"/>
      <c r="BJ51" s="247"/>
      <c r="BK51" s="247"/>
      <c r="BL51" s="247"/>
      <c r="BM51" s="247"/>
    </row>
    <row r="52" spans="1:65" ht="17.25" x14ac:dyDescent="0.25">
      <c r="A52" s="962"/>
      <c r="C52" s="37"/>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51"/>
      <c r="AF52" s="239"/>
      <c r="AG52" s="239"/>
      <c r="AH52" s="239"/>
      <c r="AI52" s="239"/>
      <c r="AJ52" s="239"/>
      <c r="AK52" s="239"/>
      <c r="AL52" s="239"/>
      <c r="AM52" s="239"/>
      <c r="AN52" s="247"/>
      <c r="AO52" s="247"/>
      <c r="AP52" s="247"/>
      <c r="AQ52" s="247"/>
      <c r="AR52" s="247"/>
      <c r="AS52" s="247"/>
      <c r="AT52" s="247"/>
      <c r="AU52" s="247"/>
      <c r="AV52" s="247"/>
      <c r="AW52" s="247"/>
      <c r="AX52" s="247"/>
      <c r="AY52" s="247"/>
      <c r="AZ52" s="247"/>
      <c r="BA52" s="247"/>
      <c r="BB52" s="247"/>
      <c r="BC52" s="247"/>
      <c r="BD52" s="247"/>
      <c r="BE52" s="247"/>
      <c r="BF52" s="247"/>
      <c r="BG52" s="247"/>
      <c r="BH52" s="247"/>
      <c r="BI52" s="247"/>
      <c r="BJ52" s="247"/>
      <c r="BK52" s="247"/>
      <c r="BL52" s="247"/>
      <c r="BM52" s="247"/>
    </row>
    <row r="53" spans="1:65" ht="17.25" x14ac:dyDescent="0.25">
      <c r="A53" s="962"/>
      <c r="C53" s="37"/>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51"/>
      <c r="AF53" s="239"/>
      <c r="AG53" s="239"/>
      <c r="AH53" s="239"/>
      <c r="AI53" s="239"/>
      <c r="AJ53" s="239"/>
      <c r="AK53" s="239"/>
      <c r="AL53" s="239"/>
      <c r="AM53" s="239"/>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row>
    <row r="54" spans="1:65" ht="17.25" x14ac:dyDescent="0.25">
      <c r="A54" s="962"/>
      <c r="C54" s="37"/>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51"/>
      <c r="AF54" s="239"/>
      <c r="AG54" s="239"/>
      <c r="AH54" s="239"/>
      <c r="AI54" s="239"/>
      <c r="AJ54" s="239"/>
      <c r="AK54" s="239"/>
      <c r="AL54" s="239"/>
      <c r="AM54" s="239"/>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row>
    <row r="55" spans="1:65" ht="17.25" x14ac:dyDescent="0.25">
      <c r="A55" s="962"/>
      <c r="C55" s="37"/>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51"/>
      <c r="AF55" s="239"/>
      <c r="AG55" s="239"/>
      <c r="AH55" s="239"/>
      <c r="AI55" s="239"/>
      <c r="AJ55" s="239"/>
      <c r="AK55" s="239"/>
      <c r="AL55" s="239"/>
      <c r="AM55" s="239"/>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row>
    <row r="56" spans="1:65" ht="17.25" x14ac:dyDescent="0.25">
      <c r="A56" s="962"/>
      <c r="C56" s="37"/>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408" t="s">
        <v>878</v>
      </c>
      <c r="AF56" s="409">
        <f ca="1">SUM(AF57:AF60)</f>
        <v>1</v>
      </c>
      <c r="AG56" s="239"/>
      <c r="AH56" s="239"/>
      <c r="AI56" s="239"/>
      <c r="AJ56" s="239"/>
      <c r="AK56" s="239"/>
      <c r="AL56" s="239"/>
      <c r="AM56" s="239"/>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row>
    <row r="57" spans="1:65" ht="17.25" x14ac:dyDescent="0.25">
      <c r="A57" s="962"/>
      <c r="C57" s="37"/>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7" t="str">
        <f>B64&amp;": "&amp;C64</f>
        <v>10: Capitalized Pre-Construction Costs</v>
      </c>
      <c r="AF57" s="239">
        <f ca="1">AH64</f>
        <v>7.0294235490107299E-2</v>
      </c>
      <c r="AG57" s="239"/>
      <c r="AH57" s="239"/>
      <c r="AI57" s="239"/>
      <c r="AJ57" s="239"/>
      <c r="AK57" s="239"/>
      <c r="AL57" s="239"/>
      <c r="AM57" s="239"/>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row>
    <row r="58" spans="1:65" ht="17.25" x14ac:dyDescent="0.25">
      <c r="A58" s="962"/>
      <c r="C58" s="37"/>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7" t="str">
        <f>B74&amp;": "&amp;C74</f>
        <v>20: Capitalized Direct Costs</v>
      </c>
      <c r="AF58" s="239">
        <f ca="1">AH74</f>
        <v>0.65551273169376967</v>
      </c>
      <c r="AG58" s="239"/>
      <c r="AH58" s="239"/>
      <c r="AI58" s="239"/>
      <c r="AJ58" s="239"/>
      <c r="AK58" s="239"/>
      <c r="AL58" s="239"/>
      <c r="AM58" s="239"/>
      <c r="AN58" s="247"/>
      <c r="AO58" s="247"/>
      <c r="AP58" s="247"/>
      <c r="AQ58" s="247"/>
      <c r="AR58" s="247"/>
      <c r="AS58" s="247"/>
      <c r="AT58" s="247"/>
      <c r="AU58" s="247"/>
      <c r="AV58" s="247"/>
      <c r="AW58" s="247"/>
      <c r="AX58" s="247"/>
      <c r="AY58" s="247"/>
      <c r="AZ58" s="247"/>
      <c r="BA58" s="247"/>
      <c r="BB58" s="247"/>
      <c r="BC58" s="247"/>
      <c r="BD58" s="247"/>
      <c r="BE58" s="247"/>
      <c r="BF58" s="247"/>
      <c r="BG58" s="247"/>
      <c r="BH58" s="247"/>
      <c r="BI58" s="247"/>
      <c r="BJ58" s="247"/>
      <c r="BK58" s="247"/>
      <c r="BL58" s="247"/>
      <c r="BM58" s="247"/>
    </row>
    <row r="59" spans="1:65" ht="17.25" x14ac:dyDescent="0.25">
      <c r="A59" s="962"/>
      <c r="C59" s="37"/>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7" t="str">
        <f>B84&amp;": "&amp;C84</f>
        <v>30: Capitalized Indirect Services Cost</v>
      </c>
      <c r="AF59" s="239">
        <f ca="1">AH84</f>
        <v>0.21483460800729381</v>
      </c>
      <c r="AG59" s="239"/>
      <c r="AH59" s="239"/>
      <c r="AI59" s="239"/>
      <c r="AJ59" s="239"/>
      <c r="AK59" s="239"/>
      <c r="AL59" s="239"/>
      <c r="AM59" s="239"/>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row>
    <row r="60" spans="1:65" ht="18" thickBot="1" x14ac:dyDescent="0.3">
      <c r="A60" s="962"/>
      <c r="C60" s="37"/>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7" t="str">
        <f>B96&amp;": "&amp;C96</f>
        <v xml:space="preserve">50: Capitalized Supplementary Costs </v>
      </c>
      <c r="AF60" s="239">
        <f ca="1">AH96</f>
        <v>5.9358424808829309E-2</v>
      </c>
      <c r="AG60" s="239"/>
      <c r="AH60" s="239"/>
      <c r="AI60" s="239"/>
      <c r="AJ60" s="239"/>
      <c r="AK60" s="239"/>
      <c r="AL60" s="239"/>
      <c r="AM60" s="239"/>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row>
    <row r="61" spans="1:65" ht="19.5" thickBot="1" x14ac:dyDescent="0.35">
      <c r="A61" s="962"/>
      <c r="D61" s="621" t="s">
        <v>306</v>
      </c>
      <c r="AJ61" s="404" t="s">
        <v>877</v>
      </c>
      <c r="AK61" s="405"/>
      <c r="AL61" s="406"/>
    </row>
    <row r="62" spans="1:65" ht="15.75" thickBot="1" x14ac:dyDescent="0.3">
      <c r="A62" s="962"/>
      <c r="D62" s="5"/>
      <c r="AF62" s="48">
        <f ca="1">SUM(AF64:AF104)</f>
        <v>0.95071059674344194</v>
      </c>
      <c r="AG62" s="48">
        <f ca="1">SUM(AG64:AG104)</f>
        <v>1.0000000000000002</v>
      </c>
      <c r="AJ62" s="47">
        <f ca="1">'Data Grouping'!N218</f>
        <v>5250</v>
      </c>
      <c r="AK62" s="47">
        <f ca="1">'Data Grouping'!N219</f>
        <v>5750</v>
      </c>
      <c r="AL62" s="47">
        <f ca="1">'Data Grouping'!N220</f>
        <v>7750</v>
      </c>
    </row>
    <row r="63" spans="1:65" ht="19.5" thickBot="1" x14ac:dyDescent="0.3">
      <c r="A63" s="962"/>
      <c r="B63" s="67" t="s">
        <v>22</v>
      </c>
      <c r="C63" s="403" t="s">
        <v>24</v>
      </c>
      <c r="D63" s="403" t="str" cm="1">
        <f t="array" aca="1" ref="D63:L63" ca="1">_xlfn._xlws.FILTER('Data Grouping'!$I$5:$AQ$5,'Data Grouping'!$I$190:$AQ$190="LR")</f>
        <v>AP1000</v>
      </c>
      <c r="E63" s="403" t="str">
        <f ca="1"/>
        <v>AP1000</v>
      </c>
      <c r="F63" s="403" t="str">
        <f ca="1"/>
        <v>PWR12-ME</v>
      </c>
      <c r="G63" s="403" t="str">
        <f ca="1"/>
        <v>PWR12-BE</v>
      </c>
      <c r="H63" s="403" t="str">
        <f ca="1"/>
        <v>Improved PWR 06-BE</v>
      </c>
      <c r="I63" s="403" t="str">
        <f ca="1"/>
        <v>Improved PWR 12-BE</v>
      </c>
      <c r="J63" s="403" t="str">
        <f ca="1"/>
        <v>Advanced PWR 6-BE</v>
      </c>
      <c r="K63" s="403" t="str">
        <f ca="1"/>
        <v>AHTR - 9% initial enrichment</v>
      </c>
      <c r="L63" s="68" t="str">
        <f ca="1"/>
        <v>MHTGR NOAK PLANT</v>
      </c>
      <c r="AE63" s="67" t="s">
        <v>22</v>
      </c>
      <c r="AF63" s="66" t="s">
        <v>299</v>
      </c>
      <c r="AG63" s="66" t="s">
        <v>300</v>
      </c>
      <c r="AH63" s="66" t="s">
        <v>301</v>
      </c>
      <c r="AI63" s="66" t="s">
        <v>302</v>
      </c>
      <c r="AJ63" s="66" t="s">
        <v>303</v>
      </c>
      <c r="AK63" s="66" t="s">
        <v>304</v>
      </c>
      <c r="AL63" s="72" t="s">
        <v>305</v>
      </c>
    </row>
    <row r="64" spans="1:65" ht="18.75" x14ac:dyDescent="0.25">
      <c r="A64" s="962" t="str">
        <f>B64&amp;": "&amp;C64</f>
        <v>10: Capitalized Pre-Construction Costs</v>
      </c>
      <c r="B64" s="622">
        <v>10</v>
      </c>
      <c r="C64" s="456" t="s">
        <v>25</v>
      </c>
      <c r="D64" s="637" cm="1">
        <f t="array" aca="1" ref="D64:L64" ca="1">_xlfn._xlws.FILTER('Data Grouping'!$I$23:$AQ$23,'Data Grouping'!$I$190:$AQ$190="LR")</f>
        <v>325.95493943404693</v>
      </c>
      <c r="E64" s="637">
        <f ca="1"/>
        <v>325.95493943404693</v>
      </c>
      <c r="F64" s="637">
        <f ca="1"/>
        <v>346.94462464422344</v>
      </c>
      <c r="G64" s="637">
        <f ca="1"/>
        <v>337.88637167036671</v>
      </c>
      <c r="H64" s="637">
        <f ca="1"/>
        <v>341.51066282604603</v>
      </c>
      <c r="I64" s="637">
        <f ca="1"/>
        <v>336.08132018853968</v>
      </c>
      <c r="J64" s="637">
        <f ca="1"/>
        <v>339.63825793672544</v>
      </c>
      <c r="K64" s="637">
        <f ca="1"/>
        <v>328.73715833014683</v>
      </c>
      <c r="L64" s="638">
        <f ca="1"/>
        <v>327.48953392378587</v>
      </c>
      <c r="AE64" s="622">
        <v>10</v>
      </c>
      <c r="AF64" s="135"/>
      <c r="AG64" s="134"/>
      <c r="AH64" s="623">
        <f ca="1">SUM(AG65:AG73)</f>
        <v>7.0294235490107299E-2</v>
      </c>
      <c r="AI64" s="623">
        <f ca="1">AH64</f>
        <v>7.0294235490107299E-2</v>
      </c>
      <c r="AJ64" s="529">
        <f ca="1">$AI64*AJ$62</f>
        <v>369.04473632306332</v>
      </c>
      <c r="AK64" s="529">
        <f t="shared" ref="AK64:AL91" ca="1" si="199">$AI64*AK$62</f>
        <v>404.19185406811698</v>
      </c>
      <c r="AL64" s="535">
        <f t="shared" ca="1" si="199"/>
        <v>544.78032504833152</v>
      </c>
      <c r="AN64" s="30"/>
      <c r="AO64" s="134"/>
      <c r="AP64" s="134"/>
      <c r="AQ64" s="134"/>
      <c r="AR64" s="134"/>
      <c r="AS64" s="134"/>
      <c r="AT64" s="134"/>
      <c r="AU64" s="134"/>
      <c r="AV64" s="135"/>
    </row>
    <row r="65" spans="1:48" ht="17.25" x14ac:dyDescent="0.25">
      <c r="A65" s="962" t="str">
        <f t="shared" ref="A65:A104" si="200">B65&amp;": "&amp;C65</f>
        <v>11: Land and Land Rights</v>
      </c>
      <c r="B65" s="624">
        <v>11</v>
      </c>
      <c r="C65" s="34" t="s">
        <v>26</v>
      </c>
      <c r="D65" s="128" cm="1">
        <f t="array" aca="1" ref="D65:L65" ca="1">_xlfn._xlws.FILTER('Data Grouping'!$I$24:$AQ$24,'Data Grouping'!$I$190:$AQ$190="LR")</f>
        <v>2.3759580475998385</v>
      </c>
      <c r="E65" s="128">
        <f ca="1"/>
        <v>2.3759580475998385</v>
      </c>
      <c r="F65" s="128">
        <f ca="1"/>
        <v>2.3759580475998385</v>
      </c>
      <c r="G65" s="128">
        <f ca="1"/>
        <v>2.3759580475998385</v>
      </c>
      <c r="H65" s="128">
        <f ca="1"/>
        <v>2.3759580475998385</v>
      </c>
      <c r="I65" s="128">
        <f ca="1"/>
        <v>2.3759580475998385</v>
      </c>
      <c r="J65" s="128">
        <f ca="1"/>
        <v>2.3759580475998385</v>
      </c>
      <c r="K65" s="128">
        <f ca="1"/>
        <v>5.1581769436997318</v>
      </c>
      <c r="L65" s="639">
        <f ca="1"/>
        <v>2.3759580475998385</v>
      </c>
      <c r="AE65" s="624">
        <v>11</v>
      </c>
      <c r="AF65" s="248">
        <f t="shared" ref="AF65:AF70" ca="1" si="201">AVERAGEIF(AN65:BM65,"&gt;0")</f>
        <v>5.3698086160819001E-4</v>
      </c>
      <c r="AG65" s="239">
        <f ca="1">AF65/$AF$62</f>
        <v>5.6482052840008394E-4</v>
      </c>
      <c r="AH65" s="239"/>
      <c r="AI65" s="239">
        <f ca="1">AG65</f>
        <v>5.6482052840008394E-4</v>
      </c>
      <c r="AJ65" s="47">
        <f t="shared" ref="AJ65:AJ91" ca="1" si="202">$AI65*AJ$62</f>
        <v>2.9653077741004408</v>
      </c>
      <c r="AK65" s="47">
        <f t="shared" ca="1" si="199"/>
        <v>3.2477180383004827</v>
      </c>
      <c r="AL65" s="531">
        <f t="shared" ca="1" si="199"/>
        <v>4.3773590951006502</v>
      </c>
      <c r="AN65" s="630">
        <f ca="1">D65/D$105</f>
        <v>3.0287859850005352E-4</v>
      </c>
      <c r="AO65" s="247">
        <f t="shared" ref="AO65:AO73" ca="1" si="203">E65/E$105</f>
        <v>4.4560133612326925E-4</v>
      </c>
      <c r="AP65" s="247">
        <f t="shared" ref="AP65:AP73" ca="1" si="204">F65/F$105</f>
        <v>2.9340243316727869E-4</v>
      </c>
      <c r="AQ65" s="247">
        <f t="shared" ref="AQ65:AQ73" ca="1" si="205">G65/G$105</f>
        <v>4.3948977509067864E-4</v>
      </c>
      <c r="AR65" s="247">
        <f t="shared" ref="AR65:AR73" ca="1" si="206">H65/H$105</f>
        <v>4.1988874871346806E-4</v>
      </c>
      <c r="AS65" s="247">
        <f t="shared" ref="AS65:AS73" ca="1" si="207">I65/I$105</f>
        <v>5.5222128050051809E-4</v>
      </c>
      <c r="AT65" s="247">
        <f t="shared" ref="AT65:AT73" ca="1" si="208">J65/J$105</f>
        <v>4.3525382622748392E-4</v>
      </c>
      <c r="AU65" s="247">
        <f t="shared" ref="AU65:AU73" ca="1" si="209">K65/K$105</f>
        <v>1.0149151700378717E-3</v>
      </c>
      <c r="AV65" s="631">
        <f t="shared" ref="AV65:AV73" ca="1" si="210">L65/L$105</f>
        <v>9.291765861130873E-4</v>
      </c>
    </row>
    <row r="66" spans="1:48" ht="17.25" x14ac:dyDescent="0.25">
      <c r="A66" s="962" t="str">
        <f t="shared" si="200"/>
        <v>12: Site Permits</v>
      </c>
      <c r="B66" s="625">
        <v>12</v>
      </c>
      <c r="C66" s="37" t="s">
        <v>27</v>
      </c>
      <c r="D66" s="128" cm="1">
        <f t="array" aca="1" ref="D66:L66" ca="1">_xlfn._xlws.FILTER('Data Grouping'!$I$25:$AQ$25,'Data Grouping'!$I$190:$AQ$190="LR")</f>
        <v>10.030027459242504</v>
      </c>
      <c r="E66" s="128">
        <f ca="1"/>
        <v>10.030027459242504</v>
      </c>
      <c r="F66" s="128">
        <f ca="1"/>
        <v>31.019712669419039</v>
      </c>
      <c r="G66" s="128">
        <f ca="1"/>
        <v>21.961459695562283</v>
      </c>
      <c r="H66" s="128">
        <f ca="1"/>
        <v>25.585750851241638</v>
      </c>
      <c r="I66" s="128">
        <f ca="1"/>
        <v>20.156408213735247</v>
      </c>
      <c r="J66" s="128">
        <f ca="1"/>
        <v>23.713345961921025</v>
      </c>
      <c r="K66" s="128">
        <f ca="1"/>
        <v>10.030027459242504</v>
      </c>
      <c r="L66" s="639">
        <f ca="1"/>
        <v>11.564621948981465</v>
      </c>
      <c r="AE66" s="625">
        <v>12</v>
      </c>
      <c r="AF66" s="248">
        <f t="shared" ca="1" si="201"/>
        <v>3.455456374324786E-3</v>
      </c>
      <c r="AG66" s="239">
        <f t="shared" ref="AG66:AG73" ca="1" si="211">AF66/$AF$62</f>
        <v>3.6346038280851024E-3</v>
      </c>
      <c r="AH66" s="239"/>
      <c r="AI66" s="239">
        <f t="shared" ref="AI66:AI73" ca="1" si="212">AG66</f>
        <v>3.6346038280851024E-3</v>
      </c>
      <c r="AJ66" s="47">
        <f t="shared" ca="1" si="202"/>
        <v>19.081670097446786</v>
      </c>
      <c r="AK66" s="47">
        <f t="shared" ca="1" si="199"/>
        <v>20.898972011489338</v>
      </c>
      <c r="AL66" s="531">
        <f t="shared" ca="1" si="199"/>
        <v>28.168179667659544</v>
      </c>
      <c r="AN66" s="630">
        <f t="shared" ref="AN66:AN73" ca="1" si="213">D66/D$105</f>
        <v>1.2785918770077819E-3</v>
      </c>
      <c r="AO66" s="247">
        <f t="shared" ca="1" si="203"/>
        <v>1.8810911420369823E-3</v>
      </c>
      <c r="AP66" s="247">
        <f t="shared" ca="1" si="204"/>
        <v>3.8305639203315817E-3</v>
      </c>
      <c r="AQ66" s="247">
        <f t="shared" ca="1" si="205"/>
        <v>4.0622926789535829E-3</v>
      </c>
      <c r="AR66" s="247">
        <f t="shared" ca="1" si="206"/>
        <v>4.5216155734210074E-3</v>
      </c>
      <c r="AS66" s="247">
        <f t="shared" ca="1" si="207"/>
        <v>4.6847618228462503E-3</v>
      </c>
      <c r="AT66" s="247">
        <f t="shared" ca="1" si="208"/>
        <v>4.344068521331278E-3</v>
      </c>
      <c r="AU66" s="247">
        <f t="shared" ca="1" si="209"/>
        <v>1.9734931809028316E-3</v>
      </c>
      <c r="AV66" s="631">
        <f t="shared" ca="1" si="210"/>
        <v>4.5226286520917798E-3</v>
      </c>
    </row>
    <row r="67" spans="1:48" ht="17.25" x14ac:dyDescent="0.25">
      <c r="A67" s="962" t="str">
        <f t="shared" si="200"/>
        <v>13: Plant Licensing</v>
      </c>
      <c r="B67" s="624">
        <v>13</v>
      </c>
      <c r="C67" s="34" t="s">
        <v>31</v>
      </c>
      <c r="D67" s="128" cm="1">
        <f t="array" aca="1" ref="D67:L67" ca="1">_xlfn._xlws.FILTER('Data Grouping'!$I$29:$AQ$29,'Data Grouping'!$I$190:$AQ$190="LR")</f>
        <v>164.57851374337699</v>
      </c>
      <c r="E67" s="128">
        <f ca="1"/>
        <v>164.57851374337699</v>
      </c>
      <c r="F67" s="128">
        <f ca="1"/>
        <v>164.57851374337699</v>
      </c>
      <c r="G67" s="128">
        <f ca="1"/>
        <v>164.57851374337699</v>
      </c>
      <c r="H67" s="128">
        <f ca="1"/>
        <v>164.57851374337699</v>
      </c>
      <c r="I67" s="128">
        <f ca="1"/>
        <v>164.57851374337699</v>
      </c>
      <c r="J67" s="128">
        <f ca="1"/>
        <v>164.57851374337699</v>
      </c>
      <c r="K67" s="128">
        <f ca="1"/>
        <v>164.57851374337699</v>
      </c>
      <c r="L67" s="639">
        <f ca="1"/>
        <v>164.57851374337699</v>
      </c>
      <c r="AE67" s="624">
        <v>13</v>
      </c>
      <c r="AF67" s="248">
        <f t="shared" ca="1" si="201"/>
        <v>3.2982493109986862E-2</v>
      </c>
      <c r="AG67" s="239">
        <f t="shared" ca="1" si="211"/>
        <v>3.4692463955871417E-2</v>
      </c>
      <c r="AH67" s="239"/>
      <c r="AI67" s="239">
        <f t="shared" ca="1" si="212"/>
        <v>3.4692463955871417E-2</v>
      </c>
      <c r="AJ67" s="47">
        <f t="shared" ca="1" si="202"/>
        <v>182.13543576832492</v>
      </c>
      <c r="AK67" s="47">
        <f t="shared" ca="1" si="199"/>
        <v>199.48166774626065</v>
      </c>
      <c r="AL67" s="531">
        <f t="shared" ca="1" si="199"/>
        <v>268.86659565800346</v>
      </c>
      <c r="AN67" s="630">
        <f t="shared" ca="1" si="213"/>
        <v>2.0979877837561531E-2</v>
      </c>
      <c r="AO67" s="247">
        <f t="shared" ca="1" si="203"/>
        <v>3.0866035574708101E-2</v>
      </c>
      <c r="AP67" s="247">
        <f t="shared" ca="1" si="204"/>
        <v>2.0323480218070709E-2</v>
      </c>
      <c r="AQ67" s="247">
        <f t="shared" ca="1" si="205"/>
        <v>3.0442698288760742E-2</v>
      </c>
      <c r="AR67" s="247">
        <f t="shared" ca="1" si="206"/>
        <v>2.9084969017292833E-2</v>
      </c>
      <c r="AS67" s="247">
        <f t="shared" ca="1" si="207"/>
        <v>3.8251415126647259E-2</v>
      </c>
      <c r="AT67" s="247">
        <f t="shared" ca="1" si="208"/>
        <v>3.0149281421025312E-2</v>
      </c>
      <c r="AU67" s="247">
        <f t="shared" ca="1" si="209"/>
        <v>3.2382221874814966E-2</v>
      </c>
      <c r="AV67" s="631">
        <f t="shared" ca="1" si="210"/>
        <v>6.4362458631000291E-2</v>
      </c>
    </row>
    <row r="68" spans="1:48" ht="17.25" x14ac:dyDescent="0.25">
      <c r="A68" s="962" t="str">
        <f t="shared" si="200"/>
        <v>14: Plant Permits</v>
      </c>
      <c r="B68" s="624">
        <v>14</v>
      </c>
      <c r="C68" s="34" t="s">
        <v>35</v>
      </c>
      <c r="D68" s="128" cm="1">
        <f t="array" aca="1" ref="D68:L68" ca="1">_xlfn._xlws.FILTER('Data Grouping'!$I$33:$AQ$33,'Data Grouping'!$I$190:$AQ$190="LR")</f>
        <v>17.763687391596875</v>
      </c>
      <c r="E68" s="128">
        <f ca="1"/>
        <v>17.763687391596875</v>
      </c>
      <c r="F68" s="128">
        <f ca="1"/>
        <v>17.763687391596875</v>
      </c>
      <c r="G68" s="128">
        <f ca="1"/>
        <v>17.763687391596875</v>
      </c>
      <c r="H68" s="128">
        <f ca="1"/>
        <v>17.763687391596875</v>
      </c>
      <c r="I68" s="128">
        <f ca="1"/>
        <v>17.763687391596875</v>
      </c>
      <c r="J68" s="128">
        <f ca="1"/>
        <v>17.763687391596875</v>
      </c>
      <c r="K68" s="128">
        <f ca="1"/>
        <v>17.763687391596875</v>
      </c>
      <c r="L68" s="639">
        <f ca="1"/>
        <v>17.763687391596875</v>
      </c>
      <c r="AE68" s="624">
        <v>14</v>
      </c>
      <c r="AF68" s="248">
        <f t="shared" ca="1" si="201"/>
        <v>3.5599464576212456E-3</v>
      </c>
      <c r="AG68" s="239">
        <f t="shared" ca="1" si="211"/>
        <v>3.744511179127974E-3</v>
      </c>
      <c r="AH68" s="239"/>
      <c r="AI68" s="239">
        <f t="shared" ca="1" si="212"/>
        <v>3.744511179127974E-3</v>
      </c>
      <c r="AJ68" s="47">
        <f t="shared" ca="1" si="202"/>
        <v>19.658683690421864</v>
      </c>
      <c r="AK68" s="47">
        <f t="shared" ca="1" si="199"/>
        <v>21.530939279985851</v>
      </c>
      <c r="AL68" s="531">
        <f t="shared" ca="1" si="199"/>
        <v>29.019961638241799</v>
      </c>
      <c r="AN68" s="630">
        <f t="shared" ca="1" si="213"/>
        <v>2.264451069241303E-3</v>
      </c>
      <c r="AO68" s="247">
        <f t="shared" ca="1" si="203"/>
        <v>3.3315078286705424E-3</v>
      </c>
      <c r="AP68" s="247">
        <f t="shared" ca="1" si="204"/>
        <v>2.1936031690384578E-3</v>
      </c>
      <c r="AQ68" s="247">
        <f t="shared" ca="1" si="205"/>
        <v>3.2858151617620192E-3</v>
      </c>
      <c r="AR68" s="247">
        <f t="shared" ca="1" si="206"/>
        <v>3.1392694323578545E-3</v>
      </c>
      <c r="AS68" s="247">
        <f t="shared" ca="1" si="207"/>
        <v>4.1286445304486528E-3</v>
      </c>
      <c r="AT68" s="247">
        <f t="shared" ca="1" si="208"/>
        <v>3.2541453806021227E-3</v>
      </c>
      <c r="AU68" s="247">
        <f t="shared" ca="1" si="209"/>
        <v>3.4951565264860806E-3</v>
      </c>
      <c r="AV68" s="631">
        <f t="shared" ca="1" si="210"/>
        <v>6.946925019984178E-3</v>
      </c>
    </row>
    <row r="69" spans="1:48" ht="17.25" x14ac:dyDescent="0.25">
      <c r="A69" s="962" t="str">
        <f t="shared" si="200"/>
        <v>15: Plant Studies</v>
      </c>
      <c r="B69" s="624">
        <v>15</v>
      </c>
      <c r="C69" s="34" t="s">
        <v>36</v>
      </c>
      <c r="D69" s="128" cm="1">
        <f t="array" aca="1" ref="D69:L69" ca="1">_xlfn._xlws.FILTER('Data Grouping'!$I$34:$AQ$34,'Data Grouping'!$I$190:$AQ$190="LR")</f>
        <v>25.36958170696251</v>
      </c>
      <c r="E69" s="128">
        <f ca="1"/>
        <v>25.36958170696251</v>
      </c>
      <c r="F69" s="128">
        <f ca="1"/>
        <v>25.36958170696251</v>
      </c>
      <c r="G69" s="128">
        <f ca="1"/>
        <v>25.36958170696251</v>
      </c>
      <c r="H69" s="128">
        <f ca="1"/>
        <v>25.36958170696251</v>
      </c>
      <c r="I69" s="128">
        <f ca="1"/>
        <v>25.36958170696251</v>
      </c>
      <c r="J69" s="128">
        <f ca="1"/>
        <v>25.36958170696251</v>
      </c>
      <c r="K69" s="128">
        <f ca="1"/>
        <v>25.36958170696251</v>
      </c>
      <c r="L69" s="639">
        <f ca="1"/>
        <v>25.36958170696251</v>
      </c>
      <c r="AE69" s="624">
        <v>15</v>
      </c>
      <c r="AF69" s="248">
        <f t="shared" ca="1" si="201"/>
        <v>5.0842119959709046E-3</v>
      </c>
      <c r="AG69" s="239">
        <f t="shared" ca="1" si="211"/>
        <v>5.3478019634853472E-3</v>
      </c>
      <c r="AH69" s="239"/>
      <c r="AI69" s="239">
        <f t="shared" ca="1" si="212"/>
        <v>5.3478019634853472E-3</v>
      </c>
      <c r="AJ69" s="47">
        <f t="shared" ca="1" si="202"/>
        <v>28.075960308298072</v>
      </c>
      <c r="AK69" s="47">
        <f t="shared" ca="1" si="199"/>
        <v>30.749861290040748</v>
      </c>
      <c r="AL69" s="531">
        <f t="shared" ca="1" si="199"/>
        <v>41.445465217011439</v>
      </c>
      <c r="AN69" s="630">
        <f t="shared" ca="1" si="213"/>
        <v>3.2340231594996296E-3</v>
      </c>
      <c r="AO69" s="247">
        <f t="shared" ca="1" si="203"/>
        <v>4.7579625898406842E-3</v>
      </c>
      <c r="AP69" s="247">
        <f t="shared" ca="1" si="204"/>
        <v>3.1328402489169396E-3</v>
      </c>
      <c r="AQ69" s="247">
        <f t="shared" ca="1" si="205"/>
        <v>4.6927056518530708E-3</v>
      </c>
      <c r="AR69" s="247">
        <f t="shared" ca="1" si="206"/>
        <v>4.4834133031437544E-3</v>
      </c>
      <c r="AS69" s="247">
        <f t="shared" ca="1" si="207"/>
        <v>5.896410043996228E-3</v>
      </c>
      <c r="AT69" s="247">
        <f t="shared" ca="1" si="208"/>
        <v>4.6474757914605888E-3</v>
      </c>
      <c r="AU69" s="247">
        <f t="shared" ca="1" si="209"/>
        <v>4.9916809006252619E-3</v>
      </c>
      <c r="AV69" s="631">
        <f t="shared" ca="1" si="210"/>
        <v>9.9213962744019862E-3</v>
      </c>
    </row>
    <row r="70" spans="1:48" ht="17.25" x14ac:dyDescent="0.25">
      <c r="A70" s="962" t="str">
        <f t="shared" si="200"/>
        <v>16: Plant Reports</v>
      </c>
      <c r="B70" s="624">
        <v>16</v>
      </c>
      <c r="C70" s="34" t="s">
        <v>37</v>
      </c>
      <c r="D70" s="128" cm="1">
        <f t="array" aca="1" ref="D70:L70" ca="1">_xlfn._xlws.FILTER('Data Grouping'!$I$35:$AQ$35,'Data Grouping'!$I$190:$AQ$190="LR")</f>
        <v>12.35417879907787</v>
      </c>
      <c r="E70" s="128">
        <f ca="1"/>
        <v>12.35417879907787</v>
      </c>
      <c r="F70" s="128">
        <f ca="1"/>
        <v>12.35417879907787</v>
      </c>
      <c r="G70" s="128">
        <f ca="1"/>
        <v>12.35417879907787</v>
      </c>
      <c r="H70" s="128">
        <f ca="1"/>
        <v>12.35417879907787</v>
      </c>
      <c r="I70" s="128">
        <f ca="1"/>
        <v>12.35417879907787</v>
      </c>
      <c r="J70" s="128">
        <f ca="1"/>
        <v>12.35417879907787</v>
      </c>
      <c r="K70" s="128">
        <f ca="1"/>
        <v>12.35417879907787</v>
      </c>
      <c r="L70" s="639">
        <f ca="1"/>
        <v>12.35417879907787</v>
      </c>
      <c r="AE70" s="624">
        <v>16</v>
      </c>
      <c r="AF70" s="248">
        <f t="shared" ca="1" si="201"/>
        <v>2.4758494158933259E-3</v>
      </c>
      <c r="AG70" s="239">
        <f t="shared" ca="1" si="211"/>
        <v>2.6042093402283352E-3</v>
      </c>
      <c r="AH70" s="239"/>
      <c r="AI70" s="239">
        <f t="shared" ca="1" si="212"/>
        <v>2.6042093402283352E-3</v>
      </c>
      <c r="AJ70" s="47">
        <f t="shared" ca="1" si="202"/>
        <v>13.672099036198761</v>
      </c>
      <c r="AK70" s="47">
        <f t="shared" ca="1" si="199"/>
        <v>14.974203706312927</v>
      </c>
      <c r="AL70" s="531">
        <f t="shared" ca="1" si="199"/>
        <v>20.182622386769598</v>
      </c>
      <c r="AN70" s="630">
        <f t="shared" ca="1" si="213"/>
        <v>1.5748663424691833E-3</v>
      </c>
      <c r="AO70" s="247">
        <f t="shared" ca="1" si="203"/>
        <v>2.3169763393490815E-3</v>
      </c>
      <c r="AP70" s="247">
        <f t="shared" ca="1" si="204"/>
        <v>1.5255934855814171E-3</v>
      </c>
      <c r="AQ70" s="247">
        <f t="shared" ca="1" si="205"/>
        <v>2.2851982876219588E-3</v>
      </c>
      <c r="AR70" s="247">
        <f t="shared" ca="1" si="206"/>
        <v>2.1832795753980107E-3</v>
      </c>
      <c r="AS70" s="247">
        <f t="shared" ca="1" si="207"/>
        <v>2.8713640137084367E-3</v>
      </c>
      <c r="AT70" s="247">
        <f t="shared" ca="1" si="208"/>
        <v>2.2631727852388157E-3</v>
      </c>
      <c r="AU70" s="247">
        <f t="shared" ca="1" si="209"/>
        <v>2.4307897176460793E-3</v>
      </c>
      <c r="AV70" s="631">
        <f t="shared" ca="1" si="210"/>
        <v>4.8314041960269482E-3</v>
      </c>
    </row>
    <row r="71" spans="1:48" ht="17.25" x14ac:dyDescent="0.25">
      <c r="A71" s="962" t="str">
        <f t="shared" si="200"/>
        <v>17: Community Outreach and Education </v>
      </c>
      <c r="B71" s="624">
        <v>17</v>
      </c>
      <c r="C71" s="34" t="s">
        <v>38</v>
      </c>
      <c r="D71" s="128" cm="1">
        <f t="array" aca="1" ref="D71:L71" ca="1">_xlfn._xlws.FILTER('Data Grouping'!$I$36:$AQ$36,'Data Grouping'!$I$190:$AQ$190="LR")</f>
        <v>0</v>
      </c>
      <c r="E71" s="128">
        <f ca="1"/>
        <v>0</v>
      </c>
      <c r="F71" s="128">
        <f ca="1"/>
        <v>0</v>
      </c>
      <c r="G71" s="128">
        <f ca="1"/>
        <v>0</v>
      </c>
      <c r="H71" s="128">
        <f ca="1"/>
        <v>0</v>
      </c>
      <c r="I71" s="128">
        <f ca="1"/>
        <v>0</v>
      </c>
      <c r="J71" s="128">
        <f ca="1"/>
        <v>0</v>
      </c>
      <c r="K71" s="128">
        <f ca="1"/>
        <v>0</v>
      </c>
      <c r="L71" s="639">
        <f ca="1"/>
        <v>0</v>
      </c>
      <c r="AE71" s="624">
        <v>17</v>
      </c>
      <c r="AF71" s="248">
        <v>0</v>
      </c>
      <c r="AG71" s="239">
        <f t="shared" ca="1" si="211"/>
        <v>0</v>
      </c>
      <c r="AH71" s="239"/>
      <c r="AI71" s="239">
        <f t="shared" ca="1" si="212"/>
        <v>0</v>
      </c>
      <c r="AJ71" s="47">
        <f t="shared" ca="1" si="202"/>
        <v>0</v>
      </c>
      <c r="AK71" s="47">
        <f t="shared" ca="1" si="199"/>
        <v>0</v>
      </c>
      <c r="AL71" s="531">
        <f t="shared" ca="1" si="199"/>
        <v>0</v>
      </c>
      <c r="AN71" s="630">
        <f t="shared" ca="1" si="213"/>
        <v>0</v>
      </c>
      <c r="AO71" s="247">
        <f t="shared" ca="1" si="203"/>
        <v>0</v>
      </c>
      <c r="AP71" s="247">
        <f t="shared" ca="1" si="204"/>
        <v>0</v>
      </c>
      <c r="AQ71" s="247">
        <f t="shared" ca="1" si="205"/>
        <v>0</v>
      </c>
      <c r="AR71" s="247">
        <f t="shared" ca="1" si="206"/>
        <v>0</v>
      </c>
      <c r="AS71" s="247">
        <f t="shared" ca="1" si="207"/>
        <v>0</v>
      </c>
      <c r="AT71" s="247">
        <f t="shared" ca="1" si="208"/>
        <v>0</v>
      </c>
      <c r="AU71" s="247">
        <f t="shared" ca="1" si="209"/>
        <v>0</v>
      </c>
      <c r="AV71" s="631">
        <f t="shared" ca="1" si="210"/>
        <v>0</v>
      </c>
    </row>
    <row r="72" spans="1:48" ht="17.25" x14ac:dyDescent="0.25">
      <c r="A72" s="962" t="str">
        <f t="shared" si="200"/>
        <v>18: Other Pre-Construction Costs</v>
      </c>
      <c r="B72" s="624">
        <v>18</v>
      </c>
      <c r="C72" s="34" t="s">
        <v>39</v>
      </c>
      <c r="D72" s="128" cm="1">
        <f t="array" aca="1" ref="D72:L72" ca="1">_xlfn._xlws.FILTER('Data Grouping'!$I$37:$AQ$37,'Data Grouping'!$I$190:$AQ$190="LR")</f>
        <v>55.434539418871466</v>
      </c>
      <c r="E72" s="128">
        <f ca="1"/>
        <v>55.434539418871466</v>
      </c>
      <c r="F72" s="128">
        <f ca="1"/>
        <v>55.434539418871466</v>
      </c>
      <c r="G72" s="128">
        <f ca="1"/>
        <v>55.434539418871466</v>
      </c>
      <c r="H72" s="128">
        <f ca="1"/>
        <v>55.434539418871466</v>
      </c>
      <c r="I72" s="128">
        <f ca="1"/>
        <v>55.434539418871466</v>
      </c>
      <c r="J72" s="128">
        <f ca="1"/>
        <v>55.434539418871466</v>
      </c>
      <c r="K72" s="128">
        <f ca="1"/>
        <v>55.434539418871466</v>
      </c>
      <c r="L72" s="639">
        <f ca="1"/>
        <v>55.434539418871466</v>
      </c>
      <c r="AE72" s="624">
        <v>18</v>
      </c>
      <c r="AF72" s="248">
        <f ca="1">AVERAGEIF(AN72:BM72,"&gt;0")</f>
        <v>1.110940470205699E-2</v>
      </c>
      <c r="AG72" s="239">
        <f t="shared" ca="1" si="211"/>
        <v>1.1685369596290475E-2</v>
      </c>
      <c r="AH72" s="239"/>
      <c r="AI72" s="239">
        <f t="shared" ca="1" si="212"/>
        <v>1.1685369596290475E-2</v>
      </c>
      <c r="AJ72" s="47">
        <f t="shared" ca="1" si="202"/>
        <v>61.34819038052499</v>
      </c>
      <c r="AK72" s="47">
        <f t="shared" ca="1" si="199"/>
        <v>67.190875178670225</v>
      </c>
      <c r="AL72" s="531">
        <f t="shared" ca="1" si="199"/>
        <v>90.561614371251181</v>
      </c>
      <c r="AN72" s="630">
        <f t="shared" ca="1" si="213"/>
        <v>7.0665959883612984E-3</v>
      </c>
      <c r="AO72" s="247">
        <f t="shared" ca="1" si="203"/>
        <v>1.0396523986347527E-2</v>
      </c>
      <c r="AP72" s="247">
        <f t="shared" ca="1" si="204"/>
        <v>6.8455033385099642E-3</v>
      </c>
      <c r="AQ72" s="247">
        <f t="shared" ca="1" si="205"/>
        <v>1.0253932423624346E-2</v>
      </c>
      <c r="AR72" s="247">
        <f t="shared" ca="1" si="206"/>
        <v>9.7966121142630501E-3</v>
      </c>
      <c r="AS72" s="247">
        <f t="shared" ca="1" si="207"/>
        <v>1.2884121574776801E-2</v>
      </c>
      <c r="AT72" s="247">
        <f t="shared" ca="1" si="208"/>
        <v>1.0155101606947972E-2</v>
      </c>
      <c r="AU72" s="247">
        <f t="shared" ca="1" si="209"/>
        <v>1.0907216951716524E-2</v>
      </c>
      <c r="AV72" s="631">
        <f t="shared" ca="1" si="210"/>
        <v>2.1679034333965425E-2</v>
      </c>
    </row>
    <row r="73" spans="1:48" ht="17.25" x14ac:dyDescent="0.25">
      <c r="A73" s="962" t="str">
        <f t="shared" si="200"/>
        <v>19: Contingency on Pre-Construction Costs</v>
      </c>
      <c r="B73" s="624">
        <v>19</v>
      </c>
      <c r="C73" s="34" t="s">
        <v>40</v>
      </c>
      <c r="D73" s="128" cm="1">
        <f t="array" aca="1" ref="D73:L73" ca="1">_xlfn._xlws.FILTER('Data Grouping'!$I$38:$AQ$38,'Data Grouping'!$I$190:$AQ$190="LR")</f>
        <v>38.048452867318858</v>
      </c>
      <c r="E73" s="128">
        <f ca="1"/>
        <v>38.048452867318858</v>
      </c>
      <c r="F73" s="128">
        <f ca="1"/>
        <v>38.048452867318858</v>
      </c>
      <c r="G73" s="128">
        <f ca="1"/>
        <v>38.048452867318858</v>
      </c>
      <c r="H73" s="128">
        <f ca="1"/>
        <v>38.048452867318858</v>
      </c>
      <c r="I73" s="128">
        <f ca="1"/>
        <v>38.048452867318858</v>
      </c>
      <c r="J73" s="128">
        <f ca="1"/>
        <v>38.048452867318858</v>
      </c>
      <c r="K73" s="128">
        <f ca="1"/>
        <v>38.048452867318858</v>
      </c>
      <c r="L73" s="639">
        <f ca="1"/>
        <v>38.048452867318858</v>
      </c>
      <c r="AE73" s="624">
        <v>19</v>
      </c>
      <c r="AF73" s="248">
        <f ca="1">AVERAGEIF(AN73:BM73,"&gt;0")</f>
        <v>7.6251316529616269E-3</v>
      </c>
      <c r="AG73" s="239">
        <f t="shared" ca="1" si="211"/>
        <v>8.0204550986185535E-3</v>
      </c>
      <c r="AH73" s="239"/>
      <c r="AI73" s="239">
        <f t="shared" ca="1" si="212"/>
        <v>8.0204550986185535E-3</v>
      </c>
      <c r="AJ73" s="47">
        <f t="shared" ca="1" si="202"/>
        <v>42.107389267747408</v>
      </c>
      <c r="AK73" s="47">
        <f t="shared" ca="1" si="199"/>
        <v>46.117616817056685</v>
      </c>
      <c r="AL73" s="531">
        <f t="shared" ca="1" si="199"/>
        <v>62.158527014293789</v>
      </c>
      <c r="AN73" s="630">
        <f t="shared" ca="1" si="213"/>
        <v>4.850280118030844E-3</v>
      </c>
      <c r="AO73" s="247">
        <f t="shared" ca="1" si="203"/>
        <v>7.1358336702231212E-3</v>
      </c>
      <c r="AP73" s="247">
        <f t="shared" ca="1" si="204"/>
        <v>4.6985293619974068E-3</v>
      </c>
      <c r="AQ73" s="247">
        <f t="shared" ca="1" si="205"/>
        <v>7.0379634901796776E-3</v>
      </c>
      <c r="AR73" s="247">
        <f t="shared" ca="1" si="206"/>
        <v>6.7240738030205308E-3</v>
      </c>
      <c r="AS73" s="247">
        <f t="shared" ca="1" si="207"/>
        <v>8.8432392081500052E-3</v>
      </c>
      <c r="AT73" s="247">
        <f t="shared" ca="1" si="208"/>
        <v>6.9701292534462261E-3</v>
      </c>
      <c r="AU73" s="247">
        <f t="shared" ca="1" si="209"/>
        <v>7.4863566009845638E-3</v>
      </c>
      <c r="AV73" s="631">
        <f t="shared" ca="1" si="210"/>
        <v>1.487977937062227E-2</v>
      </c>
    </row>
    <row r="74" spans="1:48" ht="18.75" x14ac:dyDescent="0.25">
      <c r="A74" s="962" t="str">
        <f t="shared" si="200"/>
        <v>20: Capitalized Direct Costs</v>
      </c>
      <c r="B74" s="626">
        <v>20</v>
      </c>
      <c r="C74" s="39" t="s">
        <v>41</v>
      </c>
      <c r="D74" s="128" cm="1">
        <f t="array" aca="1" ref="D74:L74" ca="1">_xlfn._xlws.FILTER('Data Grouping'!$I$39:$AQ$39,'Data Grouping'!$I$190:$AQ$190="LR")</f>
        <v>5442.6415912668299</v>
      </c>
      <c r="E74" s="128">
        <f ca="1"/>
        <v>3570.8387287239775</v>
      </c>
      <c r="F74" s="128">
        <f ca="1"/>
        <v>4351.7521708576915</v>
      </c>
      <c r="G74" s="128">
        <f ca="1"/>
        <v>3563.6986571802595</v>
      </c>
      <c r="H74" s="128">
        <f ca="1"/>
        <v>4085.2537782953827</v>
      </c>
      <c r="I74" s="128">
        <f ca="1"/>
        <v>2934.122099782016</v>
      </c>
      <c r="J74" s="128">
        <f ca="1"/>
        <v>3874.3144870388642</v>
      </c>
      <c r="K74" s="128">
        <f ca="1"/>
        <v>3363.4480839459816</v>
      </c>
      <c r="L74" s="639">
        <f ca="1"/>
        <v>1833.1570155219524</v>
      </c>
      <c r="AE74" s="626">
        <v>20</v>
      </c>
      <c r="AF74" s="248"/>
      <c r="AG74" s="239"/>
      <c r="AH74" s="239">
        <f ca="1">SUM(AG75:AG83)</f>
        <v>0.65551273169376967</v>
      </c>
      <c r="AI74" s="239">
        <f ca="1">AH74</f>
        <v>0.65551273169376967</v>
      </c>
      <c r="AJ74" s="47">
        <f t="shared" ca="1" si="202"/>
        <v>3441.4418413922908</v>
      </c>
      <c r="AK74" s="47">
        <f t="shared" ca="1" si="199"/>
        <v>3769.1982072391756</v>
      </c>
      <c r="AL74" s="531">
        <f t="shared" ca="1" si="199"/>
        <v>5080.2236706267149</v>
      </c>
      <c r="AN74" s="630"/>
      <c r="AO74" s="247"/>
      <c r="AP74" s="247"/>
      <c r="AQ74" s="247"/>
      <c r="AR74" s="247"/>
      <c r="AS74" s="247"/>
      <c r="AT74" s="247"/>
      <c r="AU74" s="247"/>
      <c r="AV74" s="631"/>
    </row>
    <row r="75" spans="1:48" ht="17.25" x14ac:dyDescent="0.25">
      <c r="A75" s="962" t="str">
        <f t="shared" si="200"/>
        <v>21: Structures and Improvements</v>
      </c>
      <c r="B75" s="625">
        <v>21</v>
      </c>
      <c r="C75" s="37" t="s">
        <v>42</v>
      </c>
      <c r="D75" s="128" cm="1">
        <f t="array" aca="1" ref="D75:L75" ca="1">_xlfn._xlws.FILTER('Data Grouping'!$I$72:$AQ$72,'Data Grouping'!$I$190:$AQ$190="LR")</f>
        <v>1484.7325175108424</v>
      </c>
      <c r="E75" s="128">
        <f ca="1"/>
        <v>855.0210606677224</v>
      </c>
      <c r="F75" s="128">
        <f ca="1"/>
        <v>1033.8792764532286</v>
      </c>
      <c r="G75" s="128">
        <f ca="1"/>
        <v>845.33437290667382</v>
      </c>
      <c r="H75" s="128">
        <f ca="1"/>
        <v>1108.7294512012857</v>
      </c>
      <c r="I75" s="128">
        <f ca="1"/>
        <v>324.84098120253498</v>
      </c>
      <c r="J75" s="128">
        <f ca="1"/>
        <v>980.15707578481215</v>
      </c>
      <c r="K75" s="128">
        <f ca="1"/>
        <v>821.96358487096722</v>
      </c>
      <c r="L75" s="639">
        <f ca="1"/>
        <v>350.05383192432879</v>
      </c>
      <c r="AE75" s="625">
        <v>21</v>
      </c>
      <c r="AF75" s="248">
        <f t="shared" ref="AF75:AF83" ca="1" si="214">AVERAGEIF(AN75:BM75,"&gt;0")</f>
        <v>0.15369783721692534</v>
      </c>
      <c r="AG75" s="239">
        <f t="shared" ref="AG75:AG83" ca="1" si="215">AF75/$AF$62</f>
        <v>0.16166627125373478</v>
      </c>
      <c r="AH75" s="239"/>
      <c r="AI75" s="239">
        <f ca="1">AG75</f>
        <v>0.16166627125373478</v>
      </c>
      <c r="AJ75" s="47">
        <f t="shared" ca="1" si="202"/>
        <v>848.7479240821076</v>
      </c>
      <c r="AK75" s="47">
        <f t="shared" ca="1" si="199"/>
        <v>929.58105970897498</v>
      </c>
      <c r="AL75" s="531">
        <f t="shared" ca="1" si="199"/>
        <v>1252.9136022164446</v>
      </c>
      <c r="AN75" s="630">
        <f t="shared" ref="AN75:AN83" ca="1" si="216">D75/D$105</f>
        <v>0.18926836881880754</v>
      </c>
      <c r="AO75" s="247">
        <f t="shared" ref="AO75:AO83" ca="1" si="217">E75/E$105</f>
        <v>0.16035574678263012</v>
      </c>
      <c r="AP75" s="247">
        <f t="shared" ref="AP75:AP83" ca="1" si="218">F75/F$105</f>
        <v>0.12767173882511756</v>
      </c>
      <c r="AQ75" s="247">
        <f t="shared" ref="AQ75:AQ83" ca="1" si="219">G75/G$105</f>
        <v>0.15636463522597729</v>
      </c>
      <c r="AR75" s="247">
        <f t="shared" ref="AR75:AR83" ca="1" si="220">H75/H$105</f>
        <v>0.19593907493314683</v>
      </c>
      <c r="AS75" s="247">
        <f t="shared" ref="AS75:AS83" ca="1" si="221">I75/I$105</f>
        <v>7.5499692757588888E-2</v>
      </c>
      <c r="AT75" s="247">
        <f t="shared" ref="AT75:AT83" ca="1" si="222">J75/J$105</f>
        <v>0.17955582926653288</v>
      </c>
      <c r="AU75" s="247">
        <f t="shared" ref="AU75:AU83" ca="1" si="223">K75/K$105</f>
        <v>0.16172832390389169</v>
      </c>
      <c r="AV75" s="631">
        <f t="shared" ref="AV75:AV83" ca="1" si="224">L75/L$105</f>
        <v>0.13689712443863539</v>
      </c>
    </row>
    <row r="76" spans="1:48" ht="17.25" x14ac:dyDescent="0.25">
      <c r="A76" s="962" t="str">
        <f t="shared" si="200"/>
        <v>22: Reactor System</v>
      </c>
      <c r="B76" s="625">
        <v>22</v>
      </c>
      <c r="C76" s="34" t="s">
        <v>76</v>
      </c>
      <c r="D76" s="128" cm="1">
        <f t="array" aca="1" ref="D76:L76" ca="1">_xlfn._xlws.FILTER('Data Grouping'!$I$97:$AQ$97,'Data Grouping'!$I$190:$AQ$190="LR")</f>
        <v>999.45029388862156</v>
      </c>
      <c r="E76" s="128">
        <f ca="1"/>
        <v>571.93976355476036</v>
      </c>
      <c r="F76" s="128">
        <f ca="1"/>
        <v>918.8370102043657</v>
      </c>
      <c r="G76" s="128">
        <f ca="1"/>
        <v>773.66733143049248</v>
      </c>
      <c r="H76" s="128">
        <f ca="1"/>
        <v>795.1367521104662</v>
      </c>
      <c r="I76" s="128">
        <f ca="1"/>
        <v>730.52688256900512</v>
      </c>
      <c r="J76" s="128">
        <f ca="1"/>
        <v>779.44825351293309</v>
      </c>
      <c r="K76" s="128">
        <f ca="1"/>
        <v>523.15045080924085</v>
      </c>
      <c r="L76" s="639">
        <f ca="1"/>
        <v>218.6610232866168</v>
      </c>
      <c r="AE76" s="625">
        <v>22</v>
      </c>
      <c r="AF76" s="248">
        <f t="shared" ca="1" si="214"/>
        <v>0.12586542401044046</v>
      </c>
      <c r="AG76" s="239">
        <f t="shared" ca="1" si="215"/>
        <v>0.13239089207754609</v>
      </c>
      <c r="AH76" s="239"/>
      <c r="AI76" s="239">
        <f t="shared" ref="AI76:AI83" ca="1" si="225">AG76</f>
        <v>0.13239089207754609</v>
      </c>
      <c r="AJ76" s="47">
        <f t="shared" ca="1" si="202"/>
        <v>695.05218340711701</v>
      </c>
      <c r="AK76" s="47">
        <f t="shared" ca="1" si="199"/>
        <v>761.24762944588997</v>
      </c>
      <c r="AL76" s="531">
        <f t="shared" ca="1" si="199"/>
        <v>1026.0294136009823</v>
      </c>
      <c r="AN76" s="630">
        <f t="shared" ca="1" si="216"/>
        <v>0.12740633387413894</v>
      </c>
      <c r="AO76" s="247">
        <f t="shared" ca="1" si="217"/>
        <v>0.10726499278027286</v>
      </c>
      <c r="AP76" s="247">
        <f t="shared" ca="1" si="218"/>
        <v>0.11346539336014112</v>
      </c>
      <c r="AQ76" s="247">
        <f t="shared" ca="1" si="219"/>
        <v>0.14310811667271453</v>
      </c>
      <c r="AR76" s="247">
        <f t="shared" ca="1" si="220"/>
        <v>0.14051972686850456</v>
      </c>
      <c r="AS76" s="247">
        <f t="shared" ca="1" si="221"/>
        <v>0.1697893996654653</v>
      </c>
      <c r="AT76" s="247">
        <f t="shared" ca="1" si="222"/>
        <v>0.14278780512583031</v>
      </c>
      <c r="AU76" s="247">
        <f t="shared" ca="1" si="223"/>
        <v>0.10293429917850408</v>
      </c>
      <c r="AV76" s="631">
        <f t="shared" ca="1" si="224"/>
        <v>8.5512748568392138E-2</v>
      </c>
    </row>
    <row r="77" spans="1:48" ht="17.25" x14ac:dyDescent="0.25">
      <c r="A77" s="962" t="str">
        <f t="shared" si="200"/>
        <v>23: Energy Conversion System</v>
      </c>
      <c r="B77" s="625">
        <v>23</v>
      </c>
      <c r="C77" s="34" t="s">
        <v>101</v>
      </c>
      <c r="D77" s="128" cm="1">
        <f t="array" aca="1" ref="D77:L77" ca="1">_xlfn._xlws.FILTER('Data Grouping'!$I$118:$AQ$118,'Data Grouping'!$I$190:$AQ$190="LR")</f>
        <v>311.96714375714197</v>
      </c>
      <c r="E77" s="128">
        <f ca="1"/>
        <v>179.09224919391482</v>
      </c>
      <c r="F77" s="128">
        <f ca="1"/>
        <v>332.60296861871683</v>
      </c>
      <c r="G77" s="128">
        <f ca="1"/>
        <v>226.84476662673819</v>
      </c>
      <c r="H77" s="128">
        <f ca="1"/>
        <v>258.30239278493769</v>
      </c>
      <c r="I77" s="128">
        <f ca="1"/>
        <v>173.61957018819999</v>
      </c>
      <c r="J77" s="128">
        <f ca="1"/>
        <v>166.13384638755758</v>
      </c>
      <c r="K77" s="128">
        <f ca="1"/>
        <v>172.80637188002186</v>
      </c>
      <c r="L77" s="639">
        <f ca="1"/>
        <v>74.986842236913191</v>
      </c>
      <c r="AE77" s="625">
        <v>23</v>
      </c>
      <c r="AF77" s="248">
        <f t="shared" ca="1" si="214"/>
        <v>3.735011395246933E-2</v>
      </c>
      <c r="AG77" s="239">
        <f t="shared" ca="1" si="215"/>
        <v>3.9286523238941662E-2</v>
      </c>
      <c r="AH77" s="239"/>
      <c r="AI77" s="239">
        <f t="shared" ca="1" si="225"/>
        <v>3.9286523238941662E-2</v>
      </c>
      <c r="AJ77" s="47">
        <f t="shared" ca="1" si="202"/>
        <v>206.25424700444373</v>
      </c>
      <c r="AK77" s="47">
        <f t="shared" ca="1" si="199"/>
        <v>225.89750862391455</v>
      </c>
      <c r="AL77" s="531">
        <f t="shared" ca="1" si="199"/>
        <v>304.47055510179786</v>
      </c>
      <c r="AN77" s="630">
        <f t="shared" ca="1" si="216"/>
        <v>3.9768451035858389E-2</v>
      </c>
      <c r="AO77" s="247">
        <f t="shared" ca="1" si="217"/>
        <v>3.3588028042307656E-2</v>
      </c>
      <c r="AP77" s="247">
        <f t="shared" ca="1" si="218"/>
        <v>4.1072492997076347E-2</v>
      </c>
      <c r="AQ77" s="247">
        <f t="shared" ca="1" si="219"/>
        <v>4.1960318098206405E-2</v>
      </c>
      <c r="AR77" s="247">
        <f t="shared" ca="1" si="220"/>
        <v>4.5648225399318537E-2</v>
      </c>
      <c r="AS77" s="247">
        <f t="shared" ca="1" si="221"/>
        <v>4.035274169345307E-2</v>
      </c>
      <c r="AT77" s="247">
        <f t="shared" ca="1" si="222"/>
        <v>3.0434204164135177E-2</v>
      </c>
      <c r="AU77" s="247">
        <f t="shared" ca="1" si="223"/>
        <v>3.4001122918913489E-2</v>
      </c>
      <c r="AV77" s="631">
        <f t="shared" ca="1" si="224"/>
        <v>2.9325441222954864E-2</v>
      </c>
    </row>
    <row r="78" spans="1:48" ht="17.25" x14ac:dyDescent="0.25">
      <c r="A78" s="962" t="str">
        <f t="shared" si="200"/>
        <v>24: Electrical Equipment</v>
      </c>
      <c r="B78" s="625">
        <v>24</v>
      </c>
      <c r="C78" s="37" t="s">
        <v>120</v>
      </c>
      <c r="D78" s="128" cm="1">
        <f t="array" aca="1" ref="D78:L78" ca="1">_xlfn._xlws.FILTER('Data Grouping'!$I$125:$AQ$125,'Data Grouping'!$I$190:$AQ$190="LR")</f>
        <v>320</v>
      </c>
      <c r="E78" s="128">
        <f ca="1"/>
        <v>320</v>
      </c>
      <c r="F78" s="128">
        <f ca="1"/>
        <v>320</v>
      </c>
      <c r="G78" s="128">
        <f ca="1"/>
        <v>320</v>
      </c>
      <c r="H78" s="128">
        <f ca="1"/>
        <v>320</v>
      </c>
      <c r="I78" s="128">
        <f ca="1"/>
        <v>320</v>
      </c>
      <c r="J78" s="128">
        <f ca="1"/>
        <v>320</v>
      </c>
      <c r="K78" s="128">
        <f ca="1"/>
        <v>260</v>
      </c>
      <c r="L78" s="639">
        <f ca="1"/>
        <v>260</v>
      </c>
      <c r="AE78" s="625">
        <v>24</v>
      </c>
      <c r="AF78" s="248">
        <f t="shared" ca="1" si="214"/>
        <v>6.0210977928393999E-2</v>
      </c>
      <c r="AG78" s="239">
        <f t="shared" ca="1" si="215"/>
        <v>6.3332604195893372E-2</v>
      </c>
      <c r="AH78" s="239"/>
      <c r="AI78" s="239">
        <f t="shared" ca="1" si="225"/>
        <v>6.3332604195893372E-2</v>
      </c>
      <c r="AJ78" s="47">
        <f t="shared" ca="1" si="202"/>
        <v>332.49617202844018</v>
      </c>
      <c r="AK78" s="47">
        <f t="shared" ca="1" si="199"/>
        <v>364.16247412638688</v>
      </c>
      <c r="AL78" s="531">
        <f t="shared" ca="1" si="199"/>
        <v>490.82768251817362</v>
      </c>
      <c r="AN78" s="630">
        <f t="shared" ca="1" si="216"/>
        <v>4.0792450699171895E-2</v>
      </c>
      <c r="AO78" s="247">
        <f t="shared" ca="1" si="217"/>
        <v>6.0014707626462993E-2</v>
      </c>
      <c r="AP78" s="247">
        <f t="shared" ca="1" si="218"/>
        <v>3.9516176941076203E-2</v>
      </c>
      <c r="AQ78" s="247">
        <f t="shared" ca="1" si="219"/>
        <v>5.9191587229869877E-2</v>
      </c>
      <c r="AR78" s="247">
        <f t="shared" ca="1" si="220"/>
        <v>5.6551671745232589E-2</v>
      </c>
      <c r="AS78" s="247">
        <f t="shared" ca="1" si="221"/>
        <v>7.4374549642691162E-2</v>
      </c>
      <c r="AT78" s="247">
        <f t="shared" ca="1" si="222"/>
        <v>5.8621078993164426E-2</v>
      </c>
      <c r="AU78" s="247">
        <f t="shared" ca="1" si="223"/>
        <v>5.1157210597854892E-2</v>
      </c>
      <c r="AV78" s="631">
        <f t="shared" ca="1" si="224"/>
        <v>0.10167936788002195</v>
      </c>
    </row>
    <row r="79" spans="1:48" ht="17.25" x14ac:dyDescent="0.25">
      <c r="A79" s="962" t="str">
        <f t="shared" si="200"/>
        <v>25: Initial Fuel Inventory</v>
      </c>
      <c r="B79" s="640">
        <v>25</v>
      </c>
      <c r="C79" s="272" t="s">
        <v>162</v>
      </c>
      <c r="D79" s="128" cm="1">
        <f t="array" aca="1" ref="D79:L79" ca="1">_xlfn._xlws.FILTER('Data Grouping'!$I$131:$AQ$131,'Data Grouping'!$I$190:$AQ$190="LR")</f>
        <v>115.54338657671926</v>
      </c>
      <c r="E79" s="128">
        <f ca="1"/>
        <v>63.548862617195589</v>
      </c>
      <c r="F79" s="128">
        <f ca="1"/>
        <v>197.09130069658681</v>
      </c>
      <c r="G79" s="128">
        <f ca="1"/>
        <v>130.27208917443212</v>
      </c>
      <c r="H79" s="128">
        <f ca="1"/>
        <v>162.97326412269055</v>
      </c>
      <c r="I79" s="128">
        <f ca="1"/>
        <v>124.46003946812159</v>
      </c>
      <c r="J79" s="128">
        <f ca="1"/>
        <v>165.70981366444798</v>
      </c>
      <c r="K79" s="128">
        <f ca="1"/>
        <v>113.63154274202059</v>
      </c>
      <c r="L79" s="639">
        <f ca="1"/>
        <v>18.818732320937016</v>
      </c>
      <c r="AE79" s="625">
        <v>25</v>
      </c>
      <c r="AF79" s="248">
        <f t="shared" ca="1" si="214"/>
        <v>2.1431676464904105E-2</v>
      </c>
      <c r="AG79" s="239">
        <f t="shared" ca="1" si="215"/>
        <v>2.2542797501485766E-2</v>
      </c>
      <c r="AH79" s="239"/>
      <c r="AI79" s="239">
        <f t="shared" ca="1" si="225"/>
        <v>2.2542797501485766E-2</v>
      </c>
      <c r="AJ79" s="47">
        <f t="shared" ca="1" si="202"/>
        <v>118.34968688280027</v>
      </c>
      <c r="AK79" s="47">
        <f t="shared" ca="1" si="199"/>
        <v>129.62108563354315</v>
      </c>
      <c r="AL79" s="531">
        <f t="shared" ca="1" si="199"/>
        <v>174.70668063651468</v>
      </c>
      <c r="AN79" s="630">
        <f t="shared" ca="1" si="216"/>
        <v>1.4729055939206813E-2</v>
      </c>
      <c r="AO79" s="247">
        <f t="shared" ca="1" si="217"/>
        <v>1.1918332531141428E-2</v>
      </c>
      <c r="AP79" s="247">
        <f t="shared" ca="1" si="218"/>
        <v>2.4338420974603689E-2</v>
      </c>
      <c r="AQ79" s="247">
        <f t="shared" ca="1" si="219"/>
        <v>2.4096911656205582E-2</v>
      </c>
      <c r="AR79" s="247">
        <f t="shared" ca="1" si="220"/>
        <v>2.88012829247359E-2</v>
      </c>
      <c r="AS79" s="247">
        <f t="shared" ca="1" si="221"/>
        <v>2.8927060574853475E-2</v>
      </c>
      <c r="AT79" s="247">
        <f t="shared" ca="1" si="222"/>
        <v>3.0356525239894256E-2</v>
      </c>
      <c r="AU79" s="247">
        <f t="shared" ca="1" si="223"/>
        <v>2.2357972163894988E-2</v>
      </c>
      <c r="AV79" s="631">
        <f t="shared" ca="1" si="224"/>
        <v>7.3595261796008237E-3</v>
      </c>
    </row>
    <row r="80" spans="1:48" ht="17.25" x14ac:dyDescent="0.25">
      <c r="A80" s="962" t="str">
        <f t="shared" si="200"/>
        <v>26: Miscellaneous Equipment</v>
      </c>
      <c r="B80" s="625">
        <v>26</v>
      </c>
      <c r="C80" s="37" t="s">
        <v>127</v>
      </c>
      <c r="D80" s="128" cm="1">
        <f t="array" aca="1" ref="D80:L80" ca="1">_xlfn._xlws.FILTER('Data Grouping'!$I$131:$AQ$131,'Data Grouping'!$I$190:$AQ$190="LR")</f>
        <v>115.54338657671926</v>
      </c>
      <c r="E80" s="128">
        <f ca="1"/>
        <v>63.548862617195589</v>
      </c>
      <c r="F80" s="128">
        <f ca="1"/>
        <v>197.09130069658681</v>
      </c>
      <c r="G80" s="128">
        <f ca="1"/>
        <v>130.27208917443212</v>
      </c>
      <c r="H80" s="128">
        <f ca="1"/>
        <v>162.97326412269055</v>
      </c>
      <c r="I80" s="128">
        <f ca="1"/>
        <v>124.46003946812159</v>
      </c>
      <c r="J80" s="128">
        <f ca="1"/>
        <v>165.70981366444798</v>
      </c>
      <c r="K80" s="128">
        <f ca="1"/>
        <v>113.63154274202059</v>
      </c>
      <c r="L80" s="639">
        <f ca="1"/>
        <v>18.818732320937016</v>
      </c>
      <c r="AE80" s="625">
        <v>26</v>
      </c>
      <c r="AF80" s="248">
        <f t="shared" ca="1" si="214"/>
        <v>2.1431676464904105E-2</v>
      </c>
      <c r="AG80" s="239">
        <f t="shared" ca="1" si="215"/>
        <v>2.2542797501485766E-2</v>
      </c>
      <c r="AH80" s="239"/>
      <c r="AI80" s="239">
        <f t="shared" ca="1" si="225"/>
        <v>2.2542797501485766E-2</v>
      </c>
      <c r="AJ80" s="47">
        <f t="shared" ca="1" si="202"/>
        <v>118.34968688280027</v>
      </c>
      <c r="AK80" s="47">
        <f t="shared" ca="1" si="199"/>
        <v>129.62108563354315</v>
      </c>
      <c r="AL80" s="531">
        <f t="shared" ca="1" si="199"/>
        <v>174.70668063651468</v>
      </c>
      <c r="AN80" s="630">
        <f t="shared" ca="1" si="216"/>
        <v>1.4729055939206813E-2</v>
      </c>
      <c r="AO80" s="247">
        <f t="shared" ca="1" si="217"/>
        <v>1.1918332531141428E-2</v>
      </c>
      <c r="AP80" s="247">
        <f t="shared" ca="1" si="218"/>
        <v>2.4338420974603689E-2</v>
      </c>
      <c r="AQ80" s="247">
        <f t="shared" ca="1" si="219"/>
        <v>2.4096911656205582E-2</v>
      </c>
      <c r="AR80" s="247">
        <f t="shared" ca="1" si="220"/>
        <v>2.88012829247359E-2</v>
      </c>
      <c r="AS80" s="247">
        <f t="shared" ca="1" si="221"/>
        <v>2.8927060574853475E-2</v>
      </c>
      <c r="AT80" s="247">
        <f t="shared" ca="1" si="222"/>
        <v>3.0356525239894256E-2</v>
      </c>
      <c r="AU80" s="247">
        <f t="shared" ca="1" si="223"/>
        <v>2.2357972163894988E-2</v>
      </c>
      <c r="AV80" s="631">
        <f t="shared" ca="1" si="224"/>
        <v>7.3595261796008237E-3</v>
      </c>
    </row>
    <row r="81" spans="1:48" ht="17.25" x14ac:dyDescent="0.25">
      <c r="A81" s="962" t="str">
        <f t="shared" si="200"/>
        <v>27: Material Requiring Special Consideration</v>
      </c>
      <c r="B81" s="624">
        <v>27</v>
      </c>
      <c r="C81" s="64" t="s">
        <v>133</v>
      </c>
      <c r="D81" s="128" cm="1">
        <f t="array" aca="1" ref="D81:L81" ca="1">_xlfn._xlws.FILTER('Data Grouping'!$I$137:$AQ$137,'Data Grouping'!$I$190:$AQ$190="LR")</f>
        <v>0</v>
      </c>
      <c r="E81" s="128">
        <f ca="1"/>
        <v>0</v>
      </c>
      <c r="F81" s="128">
        <f ca="1"/>
        <v>0</v>
      </c>
      <c r="G81" s="128">
        <f ca="1"/>
        <v>0</v>
      </c>
      <c r="H81" s="128">
        <f ca="1"/>
        <v>0</v>
      </c>
      <c r="I81" s="128">
        <f ca="1"/>
        <v>0</v>
      </c>
      <c r="J81" s="128">
        <f ca="1"/>
        <v>0</v>
      </c>
      <c r="K81" s="128">
        <f ca="1"/>
        <v>299.02193717467048</v>
      </c>
      <c r="L81" s="639">
        <f ca="1"/>
        <v>0</v>
      </c>
      <c r="AE81" s="624">
        <v>27</v>
      </c>
      <c r="AF81" s="248">
        <f t="shared" ca="1" si="214"/>
        <v>5.8835108513165972E-2</v>
      </c>
      <c r="AG81" s="239">
        <f t="shared" ca="1" si="215"/>
        <v>6.1885403102373511E-2</v>
      </c>
      <c r="AH81" s="239"/>
      <c r="AI81" s="239">
        <f t="shared" ca="1" si="225"/>
        <v>6.1885403102373511E-2</v>
      </c>
      <c r="AJ81" s="47">
        <f t="shared" ca="1" si="202"/>
        <v>324.89836628746093</v>
      </c>
      <c r="AK81" s="47">
        <f t="shared" ca="1" si="199"/>
        <v>355.84106783864769</v>
      </c>
      <c r="AL81" s="531">
        <f t="shared" ca="1" si="199"/>
        <v>479.61187404339472</v>
      </c>
      <c r="AN81" s="630">
        <f t="shared" ca="1" si="216"/>
        <v>0</v>
      </c>
      <c r="AO81" s="247">
        <f t="shared" ca="1" si="217"/>
        <v>0</v>
      </c>
      <c r="AP81" s="247">
        <f t="shared" ca="1" si="218"/>
        <v>0</v>
      </c>
      <c r="AQ81" s="247">
        <f t="shared" ca="1" si="219"/>
        <v>0</v>
      </c>
      <c r="AR81" s="247">
        <f t="shared" ca="1" si="220"/>
        <v>0</v>
      </c>
      <c r="AS81" s="247">
        <f t="shared" ca="1" si="221"/>
        <v>0</v>
      </c>
      <c r="AT81" s="247">
        <f t="shared" ca="1" si="222"/>
        <v>0</v>
      </c>
      <c r="AU81" s="247">
        <f t="shared" ca="1" si="223"/>
        <v>5.8835108513165972E-2</v>
      </c>
      <c r="AV81" s="631">
        <f t="shared" ca="1" si="224"/>
        <v>0</v>
      </c>
    </row>
    <row r="82" spans="1:48" ht="17.25" x14ac:dyDescent="0.25">
      <c r="A82" s="962" t="str">
        <f t="shared" si="200"/>
        <v>28: Simulator</v>
      </c>
      <c r="B82" s="625">
        <v>28</v>
      </c>
      <c r="C82" s="37" t="s">
        <v>134</v>
      </c>
      <c r="D82" s="128" cm="1">
        <f t="array" aca="1" ref="D82:L82" ca="1">_xlfn._xlws.FILTER('Data Grouping'!$I$138:$AQ$138,'Data Grouping'!$I$190:$AQ$190="LR")</f>
        <v>0.17672600669696389</v>
      </c>
      <c r="E82" s="128">
        <f ca="1"/>
        <v>0.17672600669696389</v>
      </c>
      <c r="F82" s="128">
        <f ca="1"/>
        <v>0.17672600669696389</v>
      </c>
      <c r="G82" s="128">
        <f ca="1"/>
        <v>0.17672600669696389</v>
      </c>
      <c r="H82" s="128">
        <f ca="1"/>
        <v>0.17672600669696389</v>
      </c>
      <c r="I82" s="128">
        <f ca="1"/>
        <v>0.17672600669696389</v>
      </c>
      <c r="J82" s="128">
        <f ca="1"/>
        <v>0.17672600669696389</v>
      </c>
      <c r="K82" s="128">
        <f ca="1"/>
        <v>0.17672600669696389</v>
      </c>
      <c r="L82" s="639">
        <f ca="1"/>
        <v>0.17672600669696389</v>
      </c>
      <c r="AE82" s="625">
        <v>28</v>
      </c>
      <c r="AF82" s="248">
        <f t="shared" ca="1" si="214"/>
        <v>3.541692147813961E-5</v>
      </c>
      <c r="AG82" s="239">
        <f t="shared" ca="1" si="215"/>
        <v>3.7253104782313892E-5</v>
      </c>
      <c r="AH82" s="239"/>
      <c r="AI82" s="239">
        <f t="shared" ca="1" si="225"/>
        <v>3.7253104782313892E-5</v>
      </c>
      <c r="AJ82" s="47">
        <f t="shared" ca="1" si="202"/>
        <v>0.19557880010714793</v>
      </c>
      <c r="AK82" s="47">
        <f t="shared" ca="1" si="199"/>
        <v>0.21420535249830489</v>
      </c>
      <c r="AL82" s="531">
        <f t="shared" ca="1" si="199"/>
        <v>0.28871156206293269</v>
      </c>
      <c r="AN82" s="630">
        <f t="shared" ca="1" si="216"/>
        <v>2.2528396610773193E-5</v>
      </c>
      <c r="AO82" s="247">
        <f t="shared" ca="1" si="217"/>
        <v>3.3144248818470717E-5</v>
      </c>
      <c r="AP82" s="247">
        <f t="shared" ca="1" si="218"/>
        <v>2.182355047102201E-5</v>
      </c>
      <c r="AQ82" s="247">
        <f t="shared" ca="1" si="219"/>
        <v>3.2689665128718458E-5</v>
      </c>
      <c r="AR82" s="247">
        <f t="shared" ca="1" si="220"/>
        <v>3.1231722248663999E-5</v>
      </c>
      <c r="AS82" s="247">
        <f t="shared" ca="1" si="221"/>
        <v>4.1074741119493479E-5</v>
      </c>
      <c r="AT82" s="247">
        <f t="shared" ca="1" si="222"/>
        <v>3.2374591246028833E-5</v>
      </c>
      <c r="AU82" s="247">
        <f t="shared" ca="1" si="223"/>
        <v>3.4772344395055753E-5</v>
      </c>
      <c r="AV82" s="631">
        <f t="shared" ca="1" si="224"/>
        <v>6.9113033265030054E-5</v>
      </c>
    </row>
    <row r="83" spans="1:48" ht="17.25" x14ac:dyDescent="0.25">
      <c r="A83" s="962" t="str">
        <f t="shared" si="200"/>
        <v>29: Contingency on Direct Costs</v>
      </c>
      <c r="B83" s="625">
        <v>29</v>
      </c>
      <c r="C83" s="37" t="s">
        <v>135</v>
      </c>
      <c r="D83" s="128" cm="1">
        <f t="array" aca="1" ref="D83:L83" ca="1">_xlfn._xlws.FILTER('Data Grouping'!$I$139:$AQ$139,'Data Grouping'!$I$190:$AQ$190="LR")</f>
        <v>720.26183668712918</v>
      </c>
      <c r="E83" s="128">
        <f ca="1"/>
        <v>720.26183668712918</v>
      </c>
      <c r="F83" s="128">
        <f ca="1"/>
        <v>720.26183668712918</v>
      </c>
      <c r="G83" s="128">
        <f ca="1"/>
        <v>720.26183668712918</v>
      </c>
      <c r="H83" s="128">
        <f ca="1"/>
        <v>720.26183668712918</v>
      </c>
      <c r="I83" s="128">
        <f ca="1"/>
        <v>720.26183668712918</v>
      </c>
      <c r="J83" s="128">
        <f ca="1"/>
        <v>720.26183668712918</v>
      </c>
      <c r="K83" s="128">
        <f ca="1"/>
        <v>720.26183668712918</v>
      </c>
      <c r="L83" s="639">
        <f ca="1"/>
        <v>720.26183668712918</v>
      </c>
      <c r="AE83" s="625">
        <v>29</v>
      </c>
      <c r="AF83" s="248">
        <f t="shared" ca="1" si="214"/>
        <v>0.14434466884882605</v>
      </c>
      <c r="AG83" s="239">
        <f t="shared" ca="1" si="215"/>
        <v>0.1518281897175264</v>
      </c>
      <c r="AH83" s="239"/>
      <c r="AI83" s="239">
        <f t="shared" ca="1" si="225"/>
        <v>0.1518281897175264</v>
      </c>
      <c r="AJ83" s="47">
        <f t="shared" ca="1" si="202"/>
        <v>797.09799601701366</v>
      </c>
      <c r="AK83" s="47">
        <f t="shared" ca="1" si="199"/>
        <v>873.01209087577683</v>
      </c>
      <c r="AL83" s="531">
        <f t="shared" ca="1" si="199"/>
        <v>1176.6684703108297</v>
      </c>
      <c r="AN83" s="630">
        <f t="shared" ca="1" si="216"/>
        <v>9.1816392073608491E-2</v>
      </c>
      <c r="AO83" s="247">
        <f t="shared" ca="1" si="217"/>
        <v>0.13508219857274154</v>
      </c>
      <c r="AP83" s="247">
        <f t="shared" ca="1" si="218"/>
        <v>8.8943731820103525E-2</v>
      </c>
      <c r="AQ83" s="247">
        <f t="shared" ca="1" si="219"/>
        <v>0.13322950417066406</v>
      </c>
      <c r="AR83" s="247">
        <f t="shared" ca="1" si="220"/>
        <v>0.12728753424671516</v>
      </c>
      <c r="AS83" s="247">
        <f t="shared" ca="1" si="221"/>
        <v>0.16740359290132129</v>
      </c>
      <c r="AT83" s="247">
        <f t="shared" ca="1" si="222"/>
        <v>0.13194539382561843</v>
      </c>
      <c r="AU83" s="247">
        <f t="shared" ca="1" si="223"/>
        <v>0.14171764025000474</v>
      </c>
      <c r="AV83" s="631">
        <f t="shared" ca="1" si="224"/>
        <v>0.2816760317786573</v>
      </c>
    </row>
    <row r="84" spans="1:48" ht="18.75" x14ac:dyDescent="0.25">
      <c r="A84" s="962" t="str">
        <f t="shared" si="200"/>
        <v>30: Capitalized Indirect Services Cost</v>
      </c>
      <c r="B84" s="626">
        <v>30</v>
      </c>
      <c r="C84" s="39" t="s">
        <v>136</v>
      </c>
      <c r="D84" s="128" cm="1">
        <f t="array" aca="1" ref="D84:L84" ca="1">_xlfn._xlws.FILTER('Data Grouping'!$I$140:$AQ$140,'Data Grouping'!$I$190:$AQ$190="LR")</f>
        <v>1830.4080535001326</v>
      </c>
      <c r="E84" s="128">
        <f ca="1"/>
        <v>1200.9043508016853</v>
      </c>
      <c r="F84" s="128">
        <f ca="1"/>
        <v>2966.4256266609209</v>
      </c>
      <c r="G84" s="128">
        <f ca="1"/>
        <v>1174.4070112893642</v>
      </c>
      <c r="H84" s="128">
        <f ca="1"/>
        <v>902.50909767654923</v>
      </c>
      <c r="I84" s="128">
        <f ca="1"/>
        <v>726.62337662337666</v>
      </c>
      <c r="J84" s="128">
        <f ca="1"/>
        <v>925.82853198065152</v>
      </c>
      <c r="K84" s="128">
        <f ca="1"/>
        <v>1156.9773706244505</v>
      </c>
      <c r="L84" s="639">
        <f ca="1"/>
        <v>180.22077324757061</v>
      </c>
      <c r="AE84" s="626">
        <v>30</v>
      </c>
      <c r="AF84" s="248"/>
      <c r="AG84" s="239"/>
      <c r="AH84" s="239">
        <f ca="1">SUM(AG85:AG91)</f>
        <v>0.21483460800729381</v>
      </c>
      <c r="AI84" s="239">
        <f ca="1">AH84</f>
        <v>0.21483460800729381</v>
      </c>
      <c r="AJ84" s="47">
        <f t="shared" ca="1" si="202"/>
        <v>1127.8816920382926</v>
      </c>
      <c r="AK84" s="47">
        <f t="shared" ca="1" si="199"/>
        <v>1235.2989960419395</v>
      </c>
      <c r="AL84" s="531">
        <f t="shared" ca="1" si="199"/>
        <v>1664.9682120565271</v>
      </c>
      <c r="AN84" s="630"/>
      <c r="AO84" s="247"/>
      <c r="AP84" s="247"/>
      <c r="AQ84" s="247"/>
      <c r="AR84" s="247"/>
      <c r="AS84" s="247"/>
      <c r="AT84" s="247"/>
      <c r="AU84" s="247"/>
      <c r="AV84" s="631"/>
    </row>
    <row r="85" spans="1:48" ht="17.25" x14ac:dyDescent="0.25">
      <c r="A85" s="962" t="str">
        <f t="shared" si="200"/>
        <v>31: Factory &amp; Field Indirect Costs </v>
      </c>
      <c r="B85" s="625">
        <v>31</v>
      </c>
      <c r="C85" s="34" t="s">
        <v>137</v>
      </c>
      <c r="D85" s="128" cm="1">
        <f t="array" aca="1" ref="D85:L85" ca="1">_xlfn._xlws.FILTER('Data Grouping'!$I$141:$AQ$141,'Data Grouping'!$I$190:$AQ$190="LR")</f>
        <v>0</v>
      </c>
      <c r="E85" s="128">
        <f ca="1"/>
        <v>0</v>
      </c>
      <c r="F85" s="128">
        <f ca="1"/>
        <v>730.28389257801018</v>
      </c>
      <c r="G85" s="128">
        <f ca="1"/>
        <v>403.1365431953667</v>
      </c>
      <c r="H85" s="128">
        <f ca="1"/>
        <v>394.08562425538076</v>
      </c>
      <c r="I85" s="128">
        <f ca="1"/>
        <v>330.44010891069712</v>
      </c>
      <c r="J85" s="128">
        <f ca="1"/>
        <v>320.95192921007134</v>
      </c>
      <c r="K85" s="128">
        <f ca="1"/>
        <v>501.86628390501318</v>
      </c>
      <c r="L85" s="639">
        <f ca="1"/>
        <v>56.760701317564063</v>
      </c>
      <c r="AE85" s="625">
        <v>31</v>
      </c>
      <c r="AF85" s="248">
        <f ca="1">AVERAGEIF(AN85:BM85,"&gt;0")</f>
        <v>7.0133714989414411E-2</v>
      </c>
      <c r="AG85" s="239">
        <f t="shared" ref="AG85:AG91" ca="1" si="226">AF85/$AF$62</f>
        <v>7.3769783601497649E-2</v>
      </c>
      <c r="AH85" s="239"/>
      <c r="AI85" s="239">
        <f ca="1">AG85</f>
        <v>7.3769783601497649E-2</v>
      </c>
      <c r="AJ85" s="47">
        <f t="shared" ca="1" si="202"/>
        <v>387.29136390786266</v>
      </c>
      <c r="AK85" s="47">
        <f t="shared" ca="1" si="199"/>
        <v>424.17625570861151</v>
      </c>
      <c r="AL85" s="531">
        <f t="shared" ca="1" si="199"/>
        <v>571.71582291160678</v>
      </c>
      <c r="AN85" s="630">
        <f t="shared" ref="AN85:AN91" ca="1" si="227">D85/D$105</f>
        <v>0</v>
      </c>
      <c r="AO85" s="247">
        <f t="shared" ref="AO85:AO91" ca="1" si="228">E85/E$105</f>
        <v>0</v>
      </c>
      <c r="AP85" s="247">
        <f t="shared" ref="AP85:AP91" ca="1" si="229">F85/F$105</f>
        <v>9.0181335988532937E-2</v>
      </c>
      <c r="AQ85" s="247">
        <f t="shared" ref="AQ85:AQ91" ca="1" si="230">G85/G$105</f>
        <v>7.4569662069052356E-2</v>
      </c>
      <c r="AR85" s="247">
        <f t="shared" ref="AR85:AR91" ca="1" si="231">H85/H$105</f>
        <v>6.964437769501676E-2</v>
      </c>
      <c r="AS85" s="247">
        <f t="shared" ref="AS85:AS91" ca="1" si="232">I85/I$105</f>
        <v>7.6801044637859125E-2</v>
      </c>
      <c r="AT85" s="247">
        <f t="shared" ref="AT85:AT91" ca="1" si="233">J85/J$105</f>
        <v>5.8795463735100341E-2</v>
      </c>
      <c r="AU85" s="247">
        <f t="shared" ref="AU85:AU91" ca="1" si="234">K85/K$105</f>
        <v>9.8746458375736895E-2</v>
      </c>
      <c r="AV85" s="631">
        <f t="shared" ref="AV85:AV91" ca="1" si="235">L85/L$105</f>
        <v>2.2197662424602475E-2</v>
      </c>
    </row>
    <row r="86" spans="1:48" ht="17.25" x14ac:dyDescent="0.25">
      <c r="A86" s="962" t="str">
        <f t="shared" si="200"/>
        <v>32: Factory &amp; Construction Supervision </v>
      </c>
      <c r="B86" s="625">
        <v>32</v>
      </c>
      <c r="C86" s="34" t="s">
        <v>138</v>
      </c>
      <c r="D86" s="128" cm="1">
        <f t="array" aca="1" ref="D86:L86" ca="1">_xlfn._xlws.FILTER('Data Grouping'!$I$151:$AQ$151,'Data Grouping'!$I$190:$AQ$190="LR")</f>
        <v>0</v>
      </c>
      <c r="E86" s="128">
        <f ca="1"/>
        <v>0</v>
      </c>
      <c r="F86" s="128">
        <f ca="1"/>
        <v>912.26487238251946</v>
      </c>
      <c r="G86" s="128">
        <f ca="1"/>
        <v>194.11450640862404</v>
      </c>
      <c r="H86" s="128">
        <f ca="1"/>
        <v>171.58983707054654</v>
      </c>
      <c r="I86" s="128">
        <f ca="1"/>
        <v>137.16827616827618</v>
      </c>
      <c r="J86" s="128">
        <f ca="1"/>
        <v>309.37527537988507</v>
      </c>
      <c r="K86" s="128">
        <f ca="1"/>
        <v>167.34125030782758</v>
      </c>
      <c r="L86" s="639">
        <f ca="1"/>
        <v>0</v>
      </c>
      <c r="AE86" s="625">
        <v>32</v>
      </c>
      <c r="AF86" s="248">
        <f ca="1">AVERAGEIF(AN86:BM86,"&gt;0")</f>
        <v>5.006086438868107E-2</v>
      </c>
      <c r="AG86" s="239">
        <f t="shared" ca="1" si="226"/>
        <v>5.2656260022933624E-2</v>
      </c>
      <c r="AH86" s="239"/>
      <c r="AI86" s="239">
        <f t="shared" ref="AI86:AI91" ca="1" si="236">AG86</f>
        <v>5.2656260022933624E-2</v>
      </c>
      <c r="AJ86" s="47">
        <f t="shared" ca="1" si="202"/>
        <v>276.4453651204015</v>
      </c>
      <c r="AK86" s="47">
        <f t="shared" ca="1" si="199"/>
        <v>302.77349513186834</v>
      </c>
      <c r="AL86" s="531">
        <f t="shared" ca="1" si="199"/>
        <v>408.08601517773559</v>
      </c>
      <c r="AN86" s="630">
        <f t="shared" ca="1" si="227"/>
        <v>0</v>
      </c>
      <c r="AO86" s="247">
        <f t="shared" ca="1" si="228"/>
        <v>0</v>
      </c>
      <c r="AP86" s="247">
        <f t="shared" ca="1" si="229"/>
        <v>0.11265381285686232</v>
      </c>
      <c r="AQ86" s="247">
        <f t="shared" ca="1" si="230"/>
        <v>3.5906080433341266E-2</v>
      </c>
      <c r="AR86" s="247">
        <f t="shared" ca="1" si="231"/>
        <v>3.0324037940098407E-2</v>
      </c>
      <c r="AS86" s="247">
        <f t="shared" ca="1" si="232"/>
        <v>3.1880714891499462E-2</v>
      </c>
      <c r="AT86" s="247">
        <f t="shared" ca="1" si="233"/>
        <v>5.6674726426800749E-2</v>
      </c>
      <c r="AU86" s="247">
        <f t="shared" ca="1" si="234"/>
        <v>3.2925813783484172E-2</v>
      </c>
      <c r="AV86" s="631">
        <f t="shared" ca="1" si="235"/>
        <v>0</v>
      </c>
    </row>
    <row r="87" spans="1:48" ht="17.25" x14ac:dyDescent="0.25">
      <c r="A87" s="962" t="str">
        <f t="shared" si="200"/>
        <v>33: Startup Costs</v>
      </c>
      <c r="B87" s="625">
        <v>33</v>
      </c>
      <c r="C87" s="37" t="s">
        <v>233</v>
      </c>
      <c r="D87" s="128" cm="1">
        <f t="array" aca="1" ref="D87:L87" ca="1">_xlfn._xlws.FILTER('Data Grouping'!$I$152:$AQ$152,'Data Grouping'!$I$190:$AQ$190="LR")</f>
        <v>0</v>
      </c>
      <c r="E87" s="128">
        <f ca="1"/>
        <v>0</v>
      </c>
      <c r="F87" s="128">
        <f ca="1"/>
        <v>43.110307992660928</v>
      </c>
      <c r="G87" s="128">
        <f ca="1"/>
        <v>27.440474558121615</v>
      </c>
      <c r="H87" s="128">
        <f ca="1"/>
        <v>23.433349716945266</v>
      </c>
      <c r="I87" s="128">
        <f ca="1"/>
        <v>18.787238904885964</v>
      </c>
      <c r="J87" s="128">
        <f ca="1"/>
        <v>17.405325787327989</v>
      </c>
      <c r="K87" s="128">
        <f ca="1"/>
        <v>23.655745294635004</v>
      </c>
      <c r="L87" s="639">
        <f ca="1"/>
        <v>4.6604039146522798</v>
      </c>
      <c r="AE87" s="625">
        <v>33</v>
      </c>
      <c r="AF87" s="248">
        <f ca="1">AVERAGEIF(AN87:BM87,"&gt;0")</f>
        <v>4.0818112625259136E-3</v>
      </c>
      <c r="AG87" s="239">
        <f t="shared" ca="1" si="226"/>
        <v>4.2934319618480364E-3</v>
      </c>
      <c r="AH87" s="239"/>
      <c r="AI87" s="239">
        <f t="shared" ca="1" si="236"/>
        <v>4.2934319618480364E-3</v>
      </c>
      <c r="AJ87" s="47">
        <f t="shared" ca="1" si="202"/>
        <v>22.54051779970219</v>
      </c>
      <c r="AK87" s="47">
        <f t="shared" ca="1" si="199"/>
        <v>24.687233780626208</v>
      </c>
      <c r="AL87" s="531">
        <f t="shared" ca="1" si="199"/>
        <v>33.27409770432228</v>
      </c>
      <c r="AN87" s="630">
        <f t="shared" ca="1" si="227"/>
        <v>0</v>
      </c>
      <c r="AO87" s="247">
        <f t="shared" ca="1" si="228"/>
        <v>0</v>
      </c>
      <c r="AP87" s="247">
        <f t="shared" ca="1" si="229"/>
        <v>5.3236079956946285E-3</v>
      </c>
      <c r="AQ87" s="247">
        <f t="shared" ca="1" si="230"/>
        <v>5.0757663857377523E-3</v>
      </c>
      <c r="AR87" s="247">
        <f t="shared" ca="1" si="231"/>
        <v>4.1412346908872742E-3</v>
      </c>
      <c r="AS87" s="247">
        <f t="shared" ca="1" si="232"/>
        <v>4.3665388518141874E-3</v>
      </c>
      <c r="AT87" s="247">
        <f t="shared" ca="1" si="233"/>
        <v>3.1884968058772368E-3</v>
      </c>
      <c r="AU87" s="247">
        <f t="shared" ca="1" si="234"/>
        <v>4.6544690149494528E-3</v>
      </c>
      <c r="AV87" s="631">
        <f t="shared" ca="1" si="235"/>
        <v>1.8225650927208598E-3</v>
      </c>
    </row>
    <row r="88" spans="1:48" ht="17.25" x14ac:dyDescent="0.25">
      <c r="A88" s="962" t="str">
        <f t="shared" si="200"/>
        <v>34: Shipping and Transportation Costs</v>
      </c>
      <c r="B88" s="625">
        <v>34</v>
      </c>
      <c r="C88" s="37" t="s">
        <v>153</v>
      </c>
      <c r="D88" s="128" cm="1">
        <f t="array" aca="1" ref="D88:L88" ca="1">_xlfn._xlws.FILTER('Data Grouping'!$I$155:$AQ$155,'Data Grouping'!$I$190:$AQ$190="LR")</f>
        <v>0</v>
      </c>
      <c r="E88" s="128">
        <f ca="1"/>
        <v>0</v>
      </c>
      <c r="F88" s="128">
        <f ca="1"/>
        <v>0</v>
      </c>
      <c r="G88" s="128">
        <f ca="1"/>
        <v>0</v>
      </c>
      <c r="H88" s="128">
        <f ca="1"/>
        <v>0</v>
      </c>
      <c r="I88" s="128">
        <f ca="1"/>
        <v>0</v>
      </c>
      <c r="J88" s="128">
        <f ca="1"/>
        <v>0</v>
      </c>
      <c r="K88" s="128">
        <f ca="1"/>
        <v>0</v>
      </c>
      <c r="L88" s="639">
        <f ca="1"/>
        <v>0</v>
      </c>
      <c r="AE88" s="625">
        <v>34</v>
      </c>
      <c r="AF88" s="293">
        <v>0</v>
      </c>
      <c r="AG88" s="239">
        <f t="shared" ca="1" si="226"/>
        <v>0</v>
      </c>
      <c r="AH88" s="239"/>
      <c r="AI88" s="239">
        <f t="shared" ca="1" si="236"/>
        <v>0</v>
      </c>
      <c r="AJ88" s="47">
        <f t="shared" ca="1" si="202"/>
        <v>0</v>
      </c>
      <c r="AK88" s="47">
        <f t="shared" ca="1" si="199"/>
        <v>0</v>
      </c>
      <c r="AL88" s="531">
        <f t="shared" ca="1" si="199"/>
        <v>0</v>
      </c>
      <c r="AN88" s="630">
        <f t="shared" ca="1" si="227"/>
        <v>0</v>
      </c>
      <c r="AO88" s="247">
        <f t="shared" ca="1" si="228"/>
        <v>0</v>
      </c>
      <c r="AP88" s="247">
        <f t="shared" ca="1" si="229"/>
        <v>0</v>
      </c>
      <c r="AQ88" s="247">
        <f t="shared" ca="1" si="230"/>
        <v>0</v>
      </c>
      <c r="AR88" s="247">
        <f t="shared" ca="1" si="231"/>
        <v>0</v>
      </c>
      <c r="AS88" s="247">
        <f t="shared" ca="1" si="232"/>
        <v>0</v>
      </c>
      <c r="AT88" s="247">
        <f t="shared" ca="1" si="233"/>
        <v>0</v>
      </c>
      <c r="AU88" s="247">
        <f t="shared" ca="1" si="234"/>
        <v>0</v>
      </c>
      <c r="AV88" s="631">
        <f t="shared" ca="1" si="235"/>
        <v>0</v>
      </c>
    </row>
    <row r="89" spans="1:48" ht="17.25" x14ac:dyDescent="0.25">
      <c r="A89" s="962" t="str">
        <f t="shared" si="200"/>
        <v>35: Engineering Services</v>
      </c>
      <c r="B89" s="625">
        <v>35</v>
      </c>
      <c r="C89" s="34" t="s">
        <v>235</v>
      </c>
      <c r="D89" s="128" cm="1">
        <f t="array" aca="1" ref="D89:L89" ca="1">_xlfn._xlws.FILTER('Data Grouping'!$I$161:$AQ$161,'Data Grouping'!$I$190:$AQ$190="LR")</f>
        <v>0</v>
      </c>
      <c r="E89" s="128">
        <f ca="1"/>
        <v>0</v>
      </c>
      <c r="F89" s="128">
        <f ca="1"/>
        <v>1170.0816111992583</v>
      </c>
      <c r="G89" s="128">
        <f ca="1"/>
        <v>506.78053319229792</v>
      </c>
      <c r="H89" s="128">
        <f ca="1"/>
        <v>282.63363221495297</v>
      </c>
      <c r="I89" s="128">
        <f ca="1"/>
        <v>216.09708592061531</v>
      </c>
      <c r="J89" s="128">
        <f ca="1"/>
        <v>254.68163778856234</v>
      </c>
      <c r="K89" s="128">
        <f ca="1"/>
        <v>421.74076622691291</v>
      </c>
      <c r="L89" s="639">
        <f ca="1"/>
        <v>76.577414669571525</v>
      </c>
      <c r="AE89" s="625">
        <v>35</v>
      </c>
      <c r="AF89" s="248">
        <f ca="1">AVERAGEIF(AN89:BM89,"&gt;0")</f>
        <v>7.1141372312996651E-2</v>
      </c>
      <c r="AG89" s="239">
        <f t="shared" ca="1" si="226"/>
        <v>7.4829682720150434E-2</v>
      </c>
      <c r="AH89" s="239"/>
      <c r="AI89" s="239">
        <f t="shared" ca="1" si="236"/>
        <v>7.4829682720150434E-2</v>
      </c>
      <c r="AJ89" s="47">
        <f t="shared" ca="1" si="202"/>
        <v>392.85583428078979</v>
      </c>
      <c r="AK89" s="47">
        <f t="shared" ca="1" si="199"/>
        <v>430.27067564086502</v>
      </c>
      <c r="AL89" s="531">
        <f t="shared" ca="1" si="199"/>
        <v>579.93004108116588</v>
      </c>
      <c r="AN89" s="630">
        <f t="shared" ca="1" si="227"/>
        <v>0</v>
      </c>
      <c r="AO89" s="247">
        <f t="shared" ca="1" si="228"/>
        <v>0</v>
      </c>
      <c r="AP89" s="247">
        <f t="shared" ca="1" si="229"/>
        <v>0.14449109994890447</v>
      </c>
      <c r="AQ89" s="247">
        <f t="shared" ca="1" si="230"/>
        <v>9.3741075427662093E-2</v>
      </c>
      <c r="AR89" s="247">
        <f t="shared" ca="1" si="231"/>
        <v>4.9948138728696301E-2</v>
      </c>
      <c r="AS89" s="247">
        <f t="shared" ca="1" si="232"/>
        <v>5.0225385763886569E-2</v>
      </c>
      <c r="AT89" s="247">
        <f t="shared" ca="1" si="233"/>
        <v>4.6655351271599386E-2</v>
      </c>
      <c r="AU89" s="247">
        <f t="shared" ca="1" si="234"/>
        <v>8.2981081521426428E-2</v>
      </c>
      <c r="AV89" s="631">
        <f t="shared" ca="1" si="235"/>
        <v>2.9947473528801356E-2</v>
      </c>
    </row>
    <row r="90" spans="1:48" ht="17.25" x14ac:dyDescent="0.25">
      <c r="A90" s="962" t="str">
        <f t="shared" si="200"/>
        <v>36: PM/CM Services</v>
      </c>
      <c r="B90" s="625">
        <v>36</v>
      </c>
      <c r="C90" s="37" t="s">
        <v>144</v>
      </c>
      <c r="D90" s="128" cm="1">
        <f t="array" aca="1" ref="D90:L90" ca="1">_xlfn._xlws.FILTER('Data Grouping'!$I$165:$AQ$165,'Data Grouping'!$I$190:$AQ$190="LR")</f>
        <v>0</v>
      </c>
      <c r="E90" s="128">
        <f ca="1"/>
        <v>0</v>
      </c>
      <c r="F90" s="128">
        <f ca="1"/>
        <v>110.68494250847192</v>
      </c>
      <c r="G90" s="128">
        <f ca="1"/>
        <v>42.934953934953931</v>
      </c>
      <c r="H90" s="128">
        <f ca="1"/>
        <v>30.766654418723764</v>
      </c>
      <c r="I90" s="128">
        <f ca="1"/>
        <v>24.13066671890201</v>
      </c>
      <c r="J90" s="128">
        <f ca="1"/>
        <v>23.414363814804741</v>
      </c>
      <c r="K90" s="128">
        <f ca="1"/>
        <v>42.373324890061561</v>
      </c>
      <c r="L90" s="639">
        <f ca="1"/>
        <v>42.222253345782761</v>
      </c>
      <c r="AE90" s="625">
        <v>36</v>
      </c>
      <c r="AF90" s="248">
        <f ca="1">AVERAGEIF(AN90:BM90,"&gt;0")</f>
        <v>8.8277754261397133E-3</v>
      </c>
      <c r="AG90" s="239">
        <f t="shared" ca="1" si="226"/>
        <v>9.2854497008640902E-3</v>
      </c>
      <c r="AH90" s="239"/>
      <c r="AI90" s="239">
        <f t="shared" ca="1" si="236"/>
        <v>9.2854497008640902E-3</v>
      </c>
      <c r="AJ90" s="47">
        <f t="shared" ca="1" si="202"/>
        <v>48.748610929536476</v>
      </c>
      <c r="AK90" s="47">
        <f t="shared" ca="1" si="199"/>
        <v>53.391335779968522</v>
      </c>
      <c r="AL90" s="531">
        <f t="shared" ca="1" si="199"/>
        <v>71.962235181696698</v>
      </c>
      <c r="AN90" s="630">
        <f t="shared" ca="1" si="227"/>
        <v>0</v>
      </c>
      <c r="AO90" s="247">
        <f t="shared" ca="1" si="228"/>
        <v>0</v>
      </c>
      <c r="AP90" s="247">
        <f t="shared" ca="1" si="229"/>
        <v>1.3668268040242574E-2</v>
      </c>
      <c r="AQ90" s="247">
        <f t="shared" ca="1" si="230"/>
        <v>7.94183772203522E-3</v>
      </c>
      <c r="AR90" s="247">
        <f t="shared" ca="1" si="231"/>
        <v>5.4372054418333629E-3</v>
      </c>
      <c r="AS90" s="247">
        <f t="shared" ca="1" si="232"/>
        <v>5.6084608431131661E-3</v>
      </c>
      <c r="AT90" s="247">
        <f t="shared" ca="1" si="233"/>
        <v>4.2892977211323735E-3</v>
      </c>
      <c r="AU90" s="247">
        <f t="shared" ca="1" si="234"/>
        <v>8.3373119428161759E-3</v>
      </c>
      <c r="AV90" s="631">
        <f t="shared" ca="1" si="235"/>
        <v>1.6512046271805126E-2</v>
      </c>
    </row>
    <row r="91" spans="1:48" ht="17.25" x14ac:dyDescent="0.25">
      <c r="A91" s="962" t="str">
        <f t="shared" si="200"/>
        <v>39: Contingency on Indirect Services Cost</v>
      </c>
      <c r="B91" s="625">
        <v>39</v>
      </c>
      <c r="C91" s="37" t="s">
        <v>145</v>
      </c>
      <c r="D91" s="128" cm="1">
        <f t="array" aca="1" ref="D91:L91" ca="1">_xlfn._xlws.FILTER('Data Grouping'!$I$171:$AQ$171,'Data Grouping'!$I$190:$AQ$190="LR")</f>
        <v>0</v>
      </c>
      <c r="E91" s="128">
        <f ca="1"/>
        <v>0</v>
      </c>
      <c r="F91" s="128">
        <f ca="1"/>
        <v>0</v>
      </c>
      <c r="G91" s="128">
        <f ca="1"/>
        <v>0</v>
      </c>
      <c r="H91" s="128">
        <f ca="1"/>
        <v>0</v>
      </c>
      <c r="I91" s="128">
        <f ca="1"/>
        <v>0</v>
      </c>
      <c r="J91" s="128">
        <f ca="1"/>
        <v>0</v>
      </c>
      <c r="K91" s="128">
        <f ca="1"/>
        <v>0</v>
      </c>
      <c r="L91" s="639">
        <f ca="1"/>
        <v>0</v>
      </c>
      <c r="AE91" s="625">
        <v>39</v>
      </c>
      <c r="AF91" s="293">
        <v>0</v>
      </c>
      <c r="AG91" s="239">
        <f t="shared" ca="1" si="226"/>
        <v>0</v>
      </c>
      <c r="AH91" s="239"/>
      <c r="AI91" s="239">
        <f t="shared" ca="1" si="236"/>
        <v>0</v>
      </c>
      <c r="AJ91" s="47">
        <f t="shared" ca="1" si="202"/>
        <v>0</v>
      </c>
      <c r="AK91" s="47">
        <f t="shared" ca="1" si="199"/>
        <v>0</v>
      </c>
      <c r="AL91" s="531">
        <f t="shared" ca="1" si="199"/>
        <v>0</v>
      </c>
      <c r="AN91" s="630">
        <f t="shared" ca="1" si="227"/>
        <v>0</v>
      </c>
      <c r="AO91" s="247">
        <f t="shared" ca="1" si="228"/>
        <v>0</v>
      </c>
      <c r="AP91" s="247">
        <f t="shared" ca="1" si="229"/>
        <v>0</v>
      </c>
      <c r="AQ91" s="247">
        <f t="shared" ca="1" si="230"/>
        <v>0</v>
      </c>
      <c r="AR91" s="247">
        <f t="shared" ca="1" si="231"/>
        <v>0</v>
      </c>
      <c r="AS91" s="247">
        <f t="shared" ca="1" si="232"/>
        <v>0</v>
      </c>
      <c r="AT91" s="247">
        <f t="shared" ca="1" si="233"/>
        <v>0</v>
      </c>
      <c r="AU91" s="247">
        <f t="shared" ca="1" si="234"/>
        <v>0</v>
      </c>
      <c r="AV91" s="631">
        <f t="shared" ca="1" si="235"/>
        <v>0</v>
      </c>
    </row>
    <row r="92" spans="1:48" ht="18.75" x14ac:dyDescent="0.25">
      <c r="A92" s="962" t="str">
        <f t="shared" si="200"/>
        <v>40: Capitalized Pre-COD Personnel Costs</v>
      </c>
      <c r="B92" s="626">
        <v>40</v>
      </c>
      <c r="C92" s="38" t="s">
        <v>146</v>
      </c>
      <c r="D92" s="128" cm="1">
        <f t="array" aca="1" ref="D92:L92" ca="1">_xlfn._xlws.FILTER('Data Grouping'!$I$172:$AQ$172,'Data Grouping'!$I$190:$AQ$190="LR")</f>
        <v>216.40484129786836</v>
      </c>
      <c r="E92" s="128">
        <f ca="1"/>
        <v>216.40484129786836</v>
      </c>
      <c r="F92" s="128">
        <f ca="1"/>
        <v>216.40484129786836</v>
      </c>
      <c r="G92" s="128">
        <f ca="1"/>
        <v>216.40484129786836</v>
      </c>
      <c r="H92" s="128">
        <f ca="1"/>
        <v>216.40484129786836</v>
      </c>
      <c r="I92" s="128">
        <f ca="1"/>
        <v>216.40484129786836</v>
      </c>
      <c r="J92" s="128">
        <f ca="1"/>
        <v>216.40484129786836</v>
      </c>
      <c r="K92" s="128">
        <f ca="1"/>
        <v>216.40484129786836</v>
      </c>
      <c r="L92" s="639">
        <f ca="1"/>
        <v>104.98045240164782</v>
      </c>
      <c r="AE92" s="626">
        <v>40</v>
      </c>
      <c r="AF92" s="248"/>
      <c r="AG92" s="239"/>
      <c r="AH92" s="239"/>
      <c r="AI92" s="239"/>
      <c r="AJ92" s="239"/>
      <c r="AK92" s="239"/>
      <c r="AL92" s="248"/>
      <c r="AN92" s="630"/>
      <c r="AO92" s="247"/>
      <c r="AP92" s="247"/>
      <c r="AQ92" s="247"/>
      <c r="AR92" s="247"/>
      <c r="AS92" s="247"/>
      <c r="AT92" s="247"/>
      <c r="AU92" s="247"/>
      <c r="AV92" s="631"/>
    </row>
    <row r="93" spans="1:48" ht="17.25" x14ac:dyDescent="0.25">
      <c r="A93" s="962" t="str">
        <f t="shared" si="200"/>
        <v>41: Staff Recruitment and Training</v>
      </c>
      <c r="B93" s="625">
        <v>41</v>
      </c>
      <c r="C93" s="37" t="s">
        <v>147</v>
      </c>
      <c r="D93" s="128" cm="1">
        <f t="array" aca="1" ref="D93:L93" ca="1">_xlfn._xlws.FILTER('Data Grouping'!$I$173:$AQ$173,'Data Grouping'!$I$190:$AQ$190="LR")</f>
        <v>134.64256505557319</v>
      </c>
      <c r="E93" s="128">
        <f ca="1"/>
        <v>134.64256505557319</v>
      </c>
      <c r="F93" s="128">
        <f ca="1"/>
        <v>134.64256505557319</v>
      </c>
      <c r="G93" s="128">
        <f ca="1"/>
        <v>134.64256505557319</v>
      </c>
      <c r="H93" s="128">
        <f ca="1"/>
        <v>134.64256505557319</v>
      </c>
      <c r="I93" s="128">
        <f ca="1"/>
        <v>134.64256505557319</v>
      </c>
      <c r="J93" s="128">
        <f ca="1"/>
        <v>134.64256505557319</v>
      </c>
      <c r="K93" s="128">
        <f ca="1"/>
        <v>134.64256505557319</v>
      </c>
      <c r="L93" s="639">
        <f ca="1"/>
        <v>23.21817615935263</v>
      </c>
      <c r="AE93" s="625">
        <v>41</v>
      </c>
      <c r="AF93" s="248"/>
      <c r="AG93" s="239"/>
      <c r="AH93" s="239"/>
      <c r="AI93" s="239"/>
      <c r="AJ93" s="239"/>
      <c r="AK93" s="239"/>
      <c r="AL93" s="248"/>
      <c r="AN93" s="630">
        <f t="shared" ref="AN93:AN97" ca="1" si="237">D93/D$105</f>
        <v>1.7163750615748482E-2</v>
      </c>
      <c r="AO93" s="247">
        <f t="shared" ref="AO93:AO97" ca="1" si="238">E93/E$105</f>
        <v>2.5251669299647651E-2</v>
      </c>
      <c r="AP93" s="247">
        <f t="shared" ref="AP93:AP97" ca="1" si="239">F93/F$105</f>
        <v>1.6626748201676231E-2</v>
      </c>
      <c r="AQ93" s="247">
        <f t="shared" ref="AQ93:AQ97" ca="1" si="240">G93/G$105</f>
        <v>2.490533479481372E-2</v>
      </c>
      <c r="AR93" s="247">
        <f t="shared" ref="AR93:AR97" ca="1" si="241">H93/H$105</f>
        <v>2.3794569193621561E-2</v>
      </c>
      <c r="AS93" s="247">
        <f t="shared" ref="AS93:AS97" ca="1" si="242">I93/I$105</f>
        <v>3.1293687933578132E-2</v>
      </c>
      <c r="AT93" s="247">
        <f t="shared" ref="AT93:AT97" ca="1" si="243">J93/J$105</f>
        <v>2.4665288881140737E-2</v>
      </c>
      <c r="AU93" s="247">
        <f t="shared" ref="AU93:AU97" ca="1" si="244">K93/K$105</f>
        <v>2.6492069446089752E-2</v>
      </c>
      <c r="AV93" s="631">
        <f t="shared" ref="AV93:AV97" ca="1" si="245">L93/L$105</f>
        <v>9.0800364431152733E-3</v>
      </c>
    </row>
    <row r="94" spans="1:48" ht="17.25" x14ac:dyDescent="0.25">
      <c r="A94" s="962" t="str">
        <f t="shared" si="200"/>
        <v>42: Staff Housing</v>
      </c>
      <c r="B94" s="625">
        <v>42</v>
      </c>
      <c r="C94" s="37" t="s">
        <v>148</v>
      </c>
      <c r="D94" s="128" cm="1">
        <f t="array" aca="1" ref="D94:L94" ca="1">_xlfn._xlws.FILTER('Data Grouping'!$I$174:$AQ$174,'Data Grouping'!$I$190:$AQ$190="LR")</f>
        <v>15.128418169182979</v>
      </c>
      <c r="E94" s="128">
        <f ca="1"/>
        <v>15.128418169182979</v>
      </c>
      <c r="F94" s="128">
        <f ca="1"/>
        <v>15.128418169182979</v>
      </c>
      <c r="G94" s="128">
        <f ca="1"/>
        <v>15.128418169182979</v>
      </c>
      <c r="H94" s="128">
        <f ca="1"/>
        <v>15.128418169182979</v>
      </c>
      <c r="I94" s="128">
        <f ca="1"/>
        <v>15.128418169182979</v>
      </c>
      <c r="J94" s="128">
        <f ca="1"/>
        <v>15.128418169182979</v>
      </c>
      <c r="K94" s="128">
        <f ca="1"/>
        <v>15.128418169182979</v>
      </c>
      <c r="L94" s="639">
        <f ca="1"/>
        <v>15.128418169182979</v>
      </c>
      <c r="AE94" s="625">
        <v>42</v>
      </c>
      <c r="AF94" s="248"/>
      <c r="AG94" s="239"/>
      <c r="AH94" s="239"/>
      <c r="AI94" s="239"/>
      <c r="AJ94" s="239"/>
      <c r="AK94" s="239"/>
      <c r="AL94" s="248"/>
      <c r="AN94" s="630">
        <f t="shared" ca="1" si="237"/>
        <v>1.9285164135089156E-3</v>
      </c>
      <c r="AO94" s="247">
        <f t="shared" ca="1" si="238"/>
        <v>2.8372737289824594E-3</v>
      </c>
      <c r="AP94" s="247">
        <f t="shared" ca="1" si="239"/>
        <v>1.8681789037875835E-3</v>
      </c>
      <c r="AQ94" s="247">
        <f t="shared" ca="1" si="240"/>
        <v>2.7983596365973207E-3</v>
      </c>
      <c r="AR94" s="247">
        <f t="shared" ca="1" si="241"/>
        <v>2.6735541822757764E-3</v>
      </c>
      <c r="AS94" s="247">
        <f t="shared" ca="1" si="242"/>
        <v>3.5161540254352829E-3</v>
      </c>
      <c r="AT94" s="247">
        <f t="shared" ca="1" si="243"/>
        <v>2.7713881141790604E-3</v>
      </c>
      <c r="AU94" s="247">
        <f t="shared" ca="1" si="244"/>
        <v>2.9766449011281075E-3</v>
      </c>
      <c r="AV94" s="631">
        <f t="shared" ca="1" si="245"/>
        <v>5.9163384479506316E-3</v>
      </c>
    </row>
    <row r="95" spans="1:48" ht="17.25" x14ac:dyDescent="0.25">
      <c r="A95" s="962" t="str">
        <f t="shared" si="200"/>
        <v>49: Contingency on Training Costs</v>
      </c>
      <c r="B95" s="625">
        <v>49</v>
      </c>
      <c r="C95" s="37" t="s">
        <v>237</v>
      </c>
      <c r="D95" s="128" cm="1">
        <f t="array" aca="1" ref="D95:L95" ca="1">_xlfn._xlws.FILTER('Data Grouping'!$I$175:$AQ$175,'Data Grouping'!$I$190:$AQ$190="LR")</f>
        <v>66.633858073112222</v>
      </c>
      <c r="E95" s="128">
        <f ca="1"/>
        <v>66.633858073112222</v>
      </c>
      <c r="F95" s="128">
        <f ca="1"/>
        <v>66.633858073112222</v>
      </c>
      <c r="G95" s="128">
        <f ca="1"/>
        <v>66.633858073112222</v>
      </c>
      <c r="H95" s="128">
        <f ca="1"/>
        <v>66.633858073112222</v>
      </c>
      <c r="I95" s="128">
        <f ca="1"/>
        <v>66.633858073112222</v>
      </c>
      <c r="J95" s="128">
        <f ca="1"/>
        <v>66.633858073112222</v>
      </c>
      <c r="K95" s="128">
        <f ca="1"/>
        <v>66.633858073112222</v>
      </c>
      <c r="L95" s="639">
        <f ca="1"/>
        <v>66.633858073112222</v>
      </c>
      <c r="AE95" s="625">
        <v>49</v>
      </c>
      <c r="AF95" s="248"/>
      <c r="AG95" s="239"/>
      <c r="AH95" s="239"/>
      <c r="AI95" s="239"/>
      <c r="AJ95" s="239"/>
      <c r="AK95" s="239"/>
      <c r="AL95" s="248"/>
      <c r="AN95" s="630">
        <f t="shared" ca="1" si="237"/>
        <v>8.4942449073220246E-3</v>
      </c>
      <c r="AO95" s="247">
        <f t="shared" ca="1" si="238"/>
        <v>1.2496910969628315E-2</v>
      </c>
      <c r="AP95" s="247">
        <f t="shared" ca="1" si="239"/>
        <v>8.2284853933864439E-3</v>
      </c>
      <c r="AQ95" s="247">
        <f t="shared" ca="1" si="240"/>
        <v>1.2325511945616848E-2</v>
      </c>
      <c r="AR95" s="247">
        <f t="shared" ca="1" si="241"/>
        <v>1.177580021521581E-2</v>
      </c>
      <c r="AS95" s="247">
        <f t="shared" ca="1" si="242"/>
        <v>1.5487072453571008E-2</v>
      </c>
      <c r="AT95" s="247">
        <f t="shared" ca="1" si="243"/>
        <v>1.2206714555385058E-2</v>
      </c>
      <c r="AU95" s="247">
        <f t="shared" ca="1" si="244"/>
        <v>1.3110778116899136E-2</v>
      </c>
      <c r="AV95" s="631">
        <f t="shared" ca="1" si="245"/>
        <v>2.6058802185696724E-2</v>
      </c>
    </row>
    <row r="96" spans="1:48" ht="18.75" x14ac:dyDescent="0.25">
      <c r="A96" s="962" t="str">
        <f t="shared" si="200"/>
        <v xml:space="preserve">50: Capitalized Supplementary Costs </v>
      </c>
      <c r="B96" s="626">
        <v>50</v>
      </c>
      <c r="C96" s="39" t="s">
        <v>152</v>
      </c>
      <c r="D96" s="128" cm="1">
        <f t="array" aca="1" ref="D96:L96" ca="1">_xlfn._xlws.FILTER('Data Grouping'!$I$176:$AQ$176,'Data Grouping'!$I$190:$AQ$190="LR")</f>
        <v>245.58416972977949</v>
      </c>
      <c r="E96" s="128">
        <f ca="1"/>
        <v>234.32829018619364</v>
      </c>
      <c r="F96" s="128">
        <f ca="1"/>
        <v>432.82694366680693</v>
      </c>
      <c r="G96" s="128">
        <f ca="1"/>
        <v>330.18162364914792</v>
      </c>
      <c r="H96" s="128">
        <f ca="1"/>
        <v>329.26828895933426</v>
      </c>
      <c r="I96" s="128">
        <f ca="1"/>
        <v>305.72026469703383</v>
      </c>
      <c r="J96" s="128">
        <f ca="1"/>
        <v>319.00599711140126</v>
      </c>
      <c r="K96" s="128">
        <f ca="1"/>
        <v>233.20988085892756</v>
      </c>
      <c r="L96" s="639">
        <f ca="1"/>
        <v>216.19027336482918</v>
      </c>
      <c r="AE96" s="626">
        <v>50</v>
      </c>
      <c r="AF96" s="248"/>
      <c r="AG96" s="239"/>
      <c r="AH96" s="239">
        <f ca="1">SUM(AG97:AG104)</f>
        <v>5.9358424808829309E-2</v>
      </c>
      <c r="AI96" s="239">
        <f ca="1">AH96</f>
        <v>5.9358424808829309E-2</v>
      </c>
      <c r="AJ96" s="47">
        <f t="shared" ref="AJ96:AL104" ca="1" si="246">$AI96*AJ$62</f>
        <v>311.63173024635387</v>
      </c>
      <c r="AK96" s="47">
        <f t="shared" ca="1" si="246"/>
        <v>341.31094265076854</v>
      </c>
      <c r="AL96" s="531">
        <f t="shared" ca="1" si="246"/>
        <v>460.02779226842716</v>
      </c>
      <c r="AN96" s="630"/>
      <c r="AO96" s="247"/>
      <c r="AP96" s="247"/>
      <c r="AQ96" s="247"/>
      <c r="AR96" s="247"/>
      <c r="AS96" s="247"/>
      <c r="AT96" s="247"/>
      <c r="AU96" s="247"/>
      <c r="AV96" s="631"/>
    </row>
    <row r="97" spans="1:48" ht="17.25" x14ac:dyDescent="0.25">
      <c r="A97" s="962" t="str">
        <f t="shared" si="200"/>
        <v>51: Taxes</v>
      </c>
      <c r="B97" s="625">
        <v>51</v>
      </c>
      <c r="C97" s="37" t="s">
        <v>160</v>
      </c>
      <c r="D97" s="128" cm="1">
        <f t="array" aca="1" ref="D97:L97" ca="1">_xlfn._xlws.FILTER('Data Grouping'!$I$177:$AQ$177,'Data Grouping'!$I$190:$AQ$190="LR")</f>
        <v>2.9746994755949979E-2</v>
      </c>
      <c r="E97" s="128">
        <f ca="1"/>
        <v>2.9746994755949979E-2</v>
      </c>
      <c r="F97" s="128">
        <f ca="1"/>
        <v>2.9746994755949979E-2</v>
      </c>
      <c r="G97" s="128">
        <f ca="1"/>
        <v>2.9746994755949979E-2</v>
      </c>
      <c r="H97" s="128">
        <f ca="1"/>
        <v>2.9746994755949979E-2</v>
      </c>
      <c r="I97" s="128">
        <f ca="1"/>
        <v>2.9746994755949979E-2</v>
      </c>
      <c r="J97" s="128">
        <f ca="1"/>
        <v>2.9746994755949979E-2</v>
      </c>
      <c r="K97" s="128">
        <f ca="1"/>
        <v>2.9746994755949979E-2</v>
      </c>
      <c r="L97" s="639">
        <f ca="1"/>
        <v>2.9746994755949979E-2</v>
      </c>
      <c r="AE97" s="625">
        <v>51</v>
      </c>
      <c r="AF97" s="248">
        <f t="shared" ref="AF97:AF104" ca="1" si="247">AVERAGEIF(AN97:BM97,"&gt;0")</f>
        <v>5.9614710770251946E-6</v>
      </c>
      <c r="AG97" s="239">
        <f t="shared" ref="AG97:AG104" ca="1" si="248">AF97/$AF$62</f>
        <v>6.2705423684616328E-6</v>
      </c>
      <c r="AH97" s="239"/>
      <c r="AI97" s="239">
        <f ca="1">AG97</f>
        <v>6.2705423684616328E-6</v>
      </c>
      <c r="AJ97" s="47">
        <f t="shared" ca="1" si="246"/>
        <v>3.2920347434423569E-2</v>
      </c>
      <c r="AK97" s="47">
        <f t="shared" ca="1" si="246"/>
        <v>3.6055618618654389E-2</v>
      </c>
      <c r="AL97" s="531">
        <f t="shared" ca="1" si="246"/>
        <v>4.8596703355577656E-2</v>
      </c>
      <c r="AN97" s="630">
        <f t="shared" ca="1" si="237"/>
        <v>3.7920400532206701E-6</v>
      </c>
      <c r="AO97" s="247">
        <f t="shared" ca="1" si="238"/>
        <v>5.5789287282633308E-6</v>
      </c>
      <c r="AP97" s="247">
        <f t="shared" ca="1" si="239"/>
        <v>3.6733984632543291E-6</v>
      </c>
      <c r="AQ97" s="247">
        <f t="shared" ca="1" si="240"/>
        <v>5.5024119841352969E-6</v>
      </c>
      <c r="AR97" s="247">
        <f t="shared" ca="1" si="241"/>
        <v>5.2570071338926204E-6</v>
      </c>
      <c r="AS97" s="247">
        <f t="shared" ca="1" si="242"/>
        <v>6.9138104318664859E-6</v>
      </c>
      <c r="AT97" s="247">
        <f t="shared" ca="1" si="243"/>
        <v>5.4493779043680987E-6</v>
      </c>
      <c r="AU97" s="247">
        <f t="shared" ca="1" si="244"/>
        <v>5.85297413609007E-6</v>
      </c>
      <c r="AV97" s="631">
        <f t="shared" ca="1" si="245"/>
        <v>1.1633290858135852E-5</v>
      </c>
    </row>
    <row r="98" spans="1:48" ht="17.25" x14ac:dyDescent="0.25">
      <c r="A98" s="962" t="str">
        <f t="shared" si="200"/>
        <v>52: Insurance</v>
      </c>
      <c r="B98" s="625">
        <v>52</v>
      </c>
      <c r="C98" s="37" t="s">
        <v>161</v>
      </c>
      <c r="D98" s="128" cm="1">
        <f t="array" aca="1" ref="D98:L98" ca="1">_xlfn._xlws.FILTER('Data Grouping'!$I$178:$AQ$178,'Data Grouping'!$I$190:$AQ$190="LR")</f>
        <v>36.111967325563917</v>
      </c>
      <c r="E98" s="128">
        <f ca="1"/>
        <v>24.856087781978069</v>
      </c>
      <c r="F98" s="128">
        <f ca="1"/>
        <v>223.35474126259135</v>
      </c>
      <c r="G98" s="128">
        <f ca="1"/>
        <v>120.70942124493236</v>
      </c>
      <c r="H98" s="128">
        <f ca="1"/>
        <v>119.79608655511866</v>
      </c>
      <c r="I98" s="128">
        <f ca="1"/>
        <v>96.248062292818219</v>
      </c>
      <c r="J98" s="128">
        <f ca="1"/>
        <v>109.53379470718569</v>
      </c>
      <c r="K98" s="128">
        <f ca="1"/>
        <v>23.737678454711983</v>
      </c>
      <c r="L98" s="639">
        <f ca="1"/>
        <v>15.39790863767052</v>
      </c>
      <c r="AE98" s="625">
        <v>52</v>
      </c>
      <c r="AF98" s="248">
        <f t="shared" ca="1" si="247"/>
        <v>1.4830396138041654E-2</v>
      </c>
      <c r="AG98" s="239">
        <f t="shared" ca="1" si="248"/>
        <v>1.5599275098901388E-2</v>
      </c>
      <c r="AH98" s="239"/>
      <c r="AI98" s="239">
        <f ca="1">AG98</f>
        <v>1.5599275098901388E-2</v>
      </c>
      <c r="AJ98" s="47">
        <f t="shared" ca="1" si="246"/>
        <v>81.896194269232282</v>
      </c>
      <c r="AK98" s="47">
        <f t="shared" ca="1" si="246"/>
        <v>89.695831818682976</v>
      </c>
      <c r="AL98" s="531">
        <f t="shared" ca="1" si="246"/>
        <v>120.89438201648576</v>
      </c>
      <c r="AN98" s="630">
        <f t="shared" ref="AN98" ca="1" si="249">D98/D$105</f>
        <v>4.6034238961817891E-3</v>
      </c>
      <c r="AO98" s="247">
        <f t="shared" ref="AO98" ca="1" si="250">E98/E$105</f>
        <v>4.6616588780409775E-3</v>
      </c>
      <c r="AP98" s="247">
        <f t="shared" ref="AP98" ca="1" si="251">F98/F$105</f>
        <v>2.758164211362767E-2</v>
      </c>
      <c r="AQ98" s="247">
        <f t="shared" ref="AQ98" ca="1" si="252">G98/G$105</f>
        <v>2.2328069490895382E-2</v>
      </c>
      <c r="AR98" s="247">
        <f t="shared" ref="AR98" ca="1" si="253">H98/H$105</f>
        <v>2.1170840510089193E-2</v>
      </c>
      <c r="AS98" s="247">
        <f t="shared" ref="AS98" ca="1" si="254">I98/I$105</f>
        <v>2.2370019646906377E-2</v>
      </c>
      <c r="AT98" s="247">
        <f t="shared" ref="AT98" ca="1" si="255">J98/J$105</f>
        <v>2.0065591349846836E-2</v>
      </c>
      <c r="AU98" s="247">
        <f t="shared" ref="AU98" ca="1" si="256">K98/K$105</f>
        <v>4.6705900608148597E-3</v>
      </c>
      <c r="AV98" s="631">
        <f t="shared" ref="AV98" ca="1" si="257">L98/L$105</f>
        <v>6.0217292959718017E-3</v>
      </c>
    </row>
    <row r="99" spans="1:48" ht="17.25" x14ac:dyDescent="0.25">
      <c r="A99" s="962" t="str">
        <f t="shared" si="200"/>
        <v>53: Spent Fuel Storage</v>
      </c>
      <c r="B99" s="625">
        <v>53</v>
      </c>
      <c r="C99" s="37" t="s">
        <v>179</v>
      </c>
      <c r="D99" s="128" cm="1">
        <f t="array" aca="1" ref="D99:L99" ca="1">_xlfn._xlws.FILTER('Data Grouping'!$I$179:$AQ$179,'Data Grouping'!$I$190:$AQ$190="LR")</f>
        <v>0</v>
      </c>
      <c r="E99" s="128">
        <f ca="1"/>
        <v>0</v>
      </c>
      <c r="F99" s="128">
        <f ca="1"/>
        <v>0</v>
      </c>
      <c r="G99" s="128">
        <f ca="1"/>
        <v>0</v>
      </c>
      <c r="H99" s="128">
        <f ca="1"/>
        <v>0</v>
      </c>
      <c r="I99" s="128">
        <f ca="1"/>
        <v>0</v>
      </c>
      <c r="J99" s="128">
        <f ca="1"/>
        <v>0</v>
      </c>
      <c r="K99" s="128">
        <f ca="1"/>
        <v>0</v>
      </c>
      <c r="L99" s="639">
        <f ca="1"/>
        <v>0</v>
      </c>
      <c r="AE99" s="625">
        <v>53</v>
      </c>
      <c r="AF99" s="293">
        <v>0</v>
      </c>
      <c r="AG99" s="239">
        <f t="shared" ca="1" si="248"/>
        <v>0</v>
      </c>
      <c r="AH99" s="239"/>
      <c r="AI99" s="239">
        <f ca="1">AG99</f>
        <v>0</v>
      </c>
      <c r="AJ99" s="47">
        <f t="shared" ca="1" si="246"/>
        <v>0</v>
      </c>
      <c r="AK99" s="47">
        <f t="shared" ca="1" si="246"/>
        <v>0</v>
      </c>
      <c r="AL99" s="531">
        <f t="shared" ca="1" si="246"/>
        <v>0</v>
      </c>
      <c r="AN99" s="630">
        <f t="shared" ref="AN99:AN105" ca="1" si="258">D99/D$105</f>
        <v>0</v>
      </c>
      <c r="AO99" s="247">
        <f t="shared" ref="AO99:AO105" ca="1" si="259">E99/E$105</f>
        <v>0</v>
      </c>
      <c r="AP99" s="247">
        <f t="shared" ref="AP99:AP105" ca="1" si="260">F99/F$105</f>
        <v>0</v>
      </c>
      <c r="AQ99" s="247">
        <f t="shared" ref="AQ99:AQ105" ca="1" si="261">G99/G$105</f>
        <v>0</v>
      </c>
      <c r="AR99" s="247">
        <f t="shared" ref="AR99:AR105" ca="1" si="262">H99/H$105</f>
        <v>0</v>
      </c>
      <c r="AS99" s="247">
        <f t="shared" ref="AS99:AS105" ca="1" si="263">I99/I$105</f>
        <v>0</v>
      </c>
      <c r="AT99" s="247">
        <f t="shared" ref="AT99:AT105" ca="1" si="264">J99/J$105</f>
        <v>0</v>
      </c>
      <c r="AU99" s="247">
        <f t="shared" ref="AU99:AU105" ca="1" si="265">K99/K$105</f>
        <v>0</v>
      </c>
      <c r="AV99" s="631">
        <f t="shared" ref="AV99:AV105" ca="1" si="266">L99/L$105</f>
        <v>0</v>
      </c>
    </row>
    <row r="100" spans="1:48" ht="17.25" x14ac:dyDescent="0.25">
      <c r="A100" s="962" t="str">
        <f t="shared" si="200"/>
        <v>54: Decommissioning</v>
      </c>
      <c r="B100" s="625">
        <v>54</v>
      </c>
      <c r="C100" s="37" t="s">
        <v>180</v>
      </c>
      <c r="D100" s="128" cm="1">
        <f t="array" aca="1" ref="D100:L100" ca="1">_xlfn._xlws.FILTER('Data Grouping'!$I$180:$AQ$180,'Data Grouping'!$I$190:$AQ$190="LR")</f>
        <v>10</v>
      </c>
      <c r="E100" s="128">
        <f ca="1"/>
        <v>10</v>
      </c>
      <c r="F100" s="128">
        <f ca="1"/>
        <v>10</v>
      </c>
      <c r="G100" s="128">
        <f ca="1"/>
        <v>10</v>
      </c>
      <c r="H100" s="128">
        <f ca="1"/>
        <v>10</v>
      </c>
      <c r="I100" s="128">
        <f ca="1"/>
        <v>10</v>
      </c>
      <c r="J100" s="128">
        <f ca="1"/>
        <v>10</v>
      </c>
      <c r="K100" s="128">
        <f ca="1"/>
        <v>10</v>
      </c>
      <c r="L100" s="639">
        <f ca="1"/>
        <v>1.3201623229430897</v>
      </c>
      <c r="AE100" s="625">
        <v>54</v>
      </c>
      <c r="AF100" s="248">
        <f t="shared" ca="1" si="247"/>
        <v>1.6268956997245664E-3</v>
      </c>
      <c r="AG100" s="239">
        <f t="shared" ca="1" si="248"/>
        <v>1.7112417861937426E-3</v>
      </c>
      <c r="AH100" s="239"/>
      <c r="AI100" s="239">
        <f t="shared" ref="AI100:AI104" ca="1" si="267">AG100</f>
        <v>1.7112417861937426E-3</v>
      </c>
      <c r="AJ100" s="47">
        <f t="shared" ca="1" si="246"/>
        <v>8.9840193775171482</v>
      </c>
      <c r="AK100" s="47">
        <f t="shared" ca="1" si="246"/>
        <v>9.8396402706140194</v>
      </c>
      <c r="AL100" s="531">
        <f t="shared" ca="1" si="246"/>
        <v>13.262123843001504</v>
      </c>
      <c r="AN100" s="630">
        <f t="shared" ca="1" si="258"/>
        <v>1.2747640843491217E-3</v>
      </c>
      <c r="AO100" s="247">
        <f t="shared" ca="1" si="259"/>
        <v>1.8754596133269685E-3</v>
      </c>
      <c r="AP100" s="247">
        <f t="shared" ca="1" si="260"/>
        <v>1.2348805294086313E-3</v>
      </c>
      <c r="AQ100" s="247">
        <f t="shared" ca="1" si="261"/>
        <v>1.8497371009334337E-3</v>
      </c>
      <c r="AR100" s="247">
        <f t="shared" ca="1" si="262"/>
        <v>1.7672397420385184E-3</v>
      </c>
      <c r="AS100" s="247">
        <f t="shared" ca="1" si="263"/>
        <v>2.3242046763340988E-3</v>
      </c>
      <c r="AT100" s="247">
        <f t="shared" ca="1" si="264"/>
        <v>1.8319087185363883E-3</v>
      </c>
      <c r="AU100" s="247">
        <f t="shared" ca="1" si="265"/>
        <v>1.9675850229944189E-3</v>
      </c>
      <c r="AV100" s="631">
        <f t="shared" ca="1" si="266"/>
        <v>5.1628180959951834E-4</v>
      </c>
    </row>
    <row r="101" spans="1:48" ht="17.25" x14ac:dyDescent="0.25">
      <c r="A101" s="962" t="str">
        <f t="shared" si="200"/>
        <v>55: Other Owners' Costs</v>
      </c>
      <c r="B101" s="625">
        <v>55</v>
      </c>
      <c r="C101" s="34" t="s">
        <v>238</v>
      </c>
      <c r="D101" s="128" cm="1">
        <f t="array" aca="1" ref="D101:L101" ca="1">_xlfn._xlws.FILTER('Data Grouping'!$I$181:$AQ$181,'Data Grouping'!$I$190:$AQ$190="LR")</f>
        <v>0</v>
      </c>
      <c r="E101" s="128">
        <f ca="1"/>
        <v>0</v>
      </c>
      <c r="F101" s="128">
        <f ca="1"/>
        <v>0</v>
      </c>
      <c r="G101" s="128">
        <f ca="1"/>
        <v>0</v>
      </c>
      <c r="H101" s="128">
        <f ca="1"/>
        <v>0</v>
      </c>
      <c r="I101" s="128">
        <f ca="1"/>
        <v>0</v>
      </c>
      <c r="J101" s="128">
        <f ca="1"/>
        <v>0</v>
      </c>
      <c r="K101" s="128">
        <f ca="1"/>
        <v>0</v>
      </c>
      <c r="L101" s="639">
        <f ca="1"/>
        <v>0</v>
      </c>
      <c r="AE101" s="625">
        <v>55</v>
      </c>
      <c r="AF101" s="293">
        <v>0</v>
      </c>
      <c r="AG101" s="239">
        <f t="shared" ca="1" si="248"/>
        <v>0</v>
      </c>
      <c r="AH101" s="239"/>
      <c r="AI101" s="239">
        <f t="shared" ca="1" si="267"/>
        <v>0</v>
      </c>
      <c r="AJ101" s="47">
        <f t="shared" ca="1" si="246"/>
        <v>0</v>
      </c>
      <c r="AK101" s="47">
        <f t="shared" ca="1" si="246"/>
        <v>0</v>
      </c>
      <c r="AL101" s="531">
        <f t="shared" ca="1" si="246"/>
        <v>0</v>
      </c>
      <c r="AN101" s="630">
        <f t="shared" ca="1" si="258"/>
        <v>0</v>
      </c>
      <c r="AO101" s="247">
        <f t="shared" ca="1" si="259"/>
        <v>0</v>
      </c>
      <c r="AP101" s="247">
        <f t="shared" ca="1" si="260"/>
        <v>0</v>
      </c>
      <c r="AQ101" s="247">
        <f t="shared" ca="1" si="261"/>
        <v>0</v>
      </c>
      <c r="AR101" s="247">
        <f t="shared" ca="1" si="262"/>
        <v>0</v>
      </c>
      <c r="AS101" s="247">
        <f t="shared" ca="1" si="263"/>
        <v>0</v>
      </c>
      <c r="AT101" s="247">
        <f t="shared" ca="1" si="264"/>
        <v>0</v>
      </c>
      <c r="AU101" s="247">
        <f t="shared" ca="1" si="265"/>
        <v>0</v>
      </c>
      <c r="AV101" s="631">
        <f t="shared" ca="1" si="266"/>
        <v>0</v>
      </c>
    </row>
    <row r="102" spans="1:48" ht="17.25" x14ac:dyDescent="0.25">
      <c r="A102" s="962" t="str">
        <f t="shared" si="200"/>
        <v>56: Fees</v>
      </c>
      <c r="B102" s="624">
        <v>56</v>
      </c>
      <c r="C102" s="34" t="s">
        <v>184</v>
      </c>
      <c r="D102" s="128" cm="1">
        <f t="array" aca="1" ref="D102:L102" ca="1">_xlfn._xlws.FILTER('Data Grouping'!$I$182:$AQ$182,'Data Grouping'!$I$190:$AQ$190="LR")</f>
        <v>0</v>
      </c>
      <c r="E102" s="128">
        <f ca="1"/>
        <v>0</v>
      </c>
      <c r="F102" s="128">
        <f ca="1"/>
        <v>0</v>
      </c>
      <c r="G102" s="128">
        <f ca="1"/>
        <v>0</v>
      </c>
      <c r="H102" s="128">
        <f ca="1"/>
        <v>0</v>
      </c>
      <c r="I102" s="128">
        <f ca="1"/>
        <v>0</v>
      </c>
      <c r="J102" s="128">
        <f ca="1"/>
        <v>0</v>
      </c>
      <c r="K102" s="128">
        <f ca="1"/>
        <v>0</v>
      </c>
      <c r="L102" s="639">
        <f ca="1"/>
        <v>0</v>
      </c>
      <c r="AE102" s="624">
        <v>56</v>
      </c>
      <c r="AF102" s="293">
        <v>0</v>
      </c>
      <c r="AG102" s="239">
        <f t="shared" ca="1" si="248"/>
        <v>0</v>
      </c>
      <c r="AH102" s="239"/>
      <c r="AI102" s="239">
        <f t="shared" ca="1" si="267"/>
        <v>0</v>
      </c>
      <c r="AJ102" s="47">
        <f t="shared" ca="1" si="246"/>
        <v>0</v>
      </c>
      <c r="AK102" s="47">
        <f t="shared" ca="1" si="246"/>
        <v>0</v>
      </c>
      <c r="AL102" s="531">
        <f t="shared" ca="1" si="246"/>
        <v>0</v>
      </c>
      <c r="AN102" s="630">
        <f t="shared" ca="1" si="258"/>
        <v>0</v>
      </c>
      <c r="AO102" s="247">
        <f t="shared" ca="1" si="259"/>
        <v>0</v>
      </c>
      <c r="AP102" s="247">
        <f t="shared" ca="1" si="260"/>
        <v>0</v>
      </c>
      <c r="AQ102" s="247">
        <f t="shared" ca="1" si="261"/>
        <v>0</v>
      </c>
      <c r="AR102" s="247">
        <f t="shared" ca="1" si="262"/>
        <v>0</v>
      </c>
      <c r="AS102" s="247">
        <f t="shared" ca="1" si="263"/>
        <v>0</v>
      </c>
      <c r="AT102" s="247">
        <f t="shared" ca="1" si="264"/>
        <v>0</v>
      </c>
      <c r="AU102" s="247">
        <f t="shared" ca="1" si="265"/>
        <v>0</v>
      </c>
      <c r="AV102" s="631">
        <f t="shared" ca="1" si="266"/>
        <v>0</v>
      </c>
    </row>
    <row r="103" spans="1:48" ht="17.25" x14ac:dyDescent="0.25">
      <c r="A103" s="962" t="str">
        <f t="shared" si="200"/>
        <v>57: Management Reserve</v>
      </c>
      <c r="B103" s="625">
        <v>57</v>
      </c>
      <c r="C103" s="37" t="s">
        <v>186</v>
      </c>
      <c r="D103" s="128" cm="1">
        <f t="array" aca="1" ref="D103:L103" ca="1">_xlfn._xlws.FILTER('Data Grouping'!$I$183:$AQ$183,'Data Grouping'!$I$190:$AQ$190="LR")</f>
        <v>0</v>
      </c>
      <c r="E103" s="128">
        <f ca="1"/>
        <v>0</v>
      </c>
      <c r="F103" s="128">
        <f ca="1"/>
        <v>0</v>
      </c>
      <c r="G103" s="128">
        <f ca="1"/>
        <v>0</v>
      </c>
      <c r="H103" s="128">
        <f ca="1"/>
        <v>0</v>
      </c>
      <c r="I103" s="128">
        <f ca="1"/>
        <v>0</v>
      </c>
      <c r="J103" s="128">
        <f ca="1"/>
        <v>0</v>
      </c>
      <c r="K103" s="128">
        <f ca="1"/>
        <v>0</v>
      </c>
      <c r="L103" s="639">
        <f ca="1"/>
        <v>0</v>
      </c>
      <c r="AE103" s="625">
        <v>57</v>
      </c>
      <c r="AF103" s="293">
        <v>0</v>
      </c>
      <c r="AG103" s="239">
        <f t="shared" ca="1" si="248"/>
        <v>0</v>
      </c>
      <c r="AH103" s="239"/>
      <c r="AI103" s="239">
        <f t="shared" ca="1" si="267"/>
        <v>0</v>
      </c>
      <c r="AJ103" s="47">
        <f t="shared" ca="1" si="246"/>
        <v>0</v>
      </c>
      <c r="AK103" s="47">
        <f t="shared" ca="1" si="246"/>
        <v>0</v>
      </c>
      <c r="AL103" s="531">
        <f t="shared" ca="1" si="246"/>
        <v>0</v>
      </c>
      <c r="AN103" s="630">
        <f t="shared" ca="1" si="258"/>
        <v>0</v>
      </c>
      <c r="AO103" s="247">
        <f t="shared" ca="1" si="259"/>
        <v>0</v>
      </c>
      <c r="AP103" s="247">
        <f t="shared" ca="1" si="260"/>
        <v>0</v>
      </c>
      <c r="AQ103" s="247">
        <f t="shared" ca="1" si="261"/>
        <v>0</v>
      </c>
      <c r="AR103" s="247">
        <f t="shared" ca="1" si="262"/>
        <v>0</v>
      </c>
      <c r="AS103" s="247">
        <f t="shared" ca="1" si="263"/>
        <v>0</v>
      </c>
      <c r="AT103" s="247">
        <f t="shared" ca="1" si="264"/>
        <v>0</v>
      </c>
      <c r="AU103" s="247">
        <f t="shared" ca="1" si="265"/>
        <v>0</v>
      </c>
      <c r="AV103" s="631">
        <f t="shared" ca="1" si="266"/>
        <v>0</v>
      </c>
    </row>
    <row r="104" spans="1:48" ht="18" thickBot="1" x14ac:dyDescent="0.3">
      <c r="A104" s="962" t="str">
        <f t="shared" si="200"/>
        <v>59:  Supplementary Contingencies</v>
      </c>
      <c r="B104" s="627">
        <v>59</v>
      </c>
      <c r="C104" s="471" t="s">
        <v>239</v>
      </c>
      <c r="D104" s="642" cm="1">
        <f t="array" aca="1" ref="D104:L104" ca="1">_xlfn._xlws.FILTER('Data Grouping'!$I$184:$AQ$184,'Data Grouping'!$I$190:$AQ$190="LR")</f>
        <v>199.44245540945963</v>
      </c>
      <c r="E104" s="642">
        <f ca="1"/>
        <v>199.44245540945963</v>
      </c>
      <c r="F104" s="642">
        <f ca="1"/>
        <v>199.44245540945963</v>
      </c>
      <c r="G104" s="642">
        <f ca="1"/>
        <v>199.44245540945963</v>
      </c>
      <c r="H104" s="642">
        <f ca="1"/>
        <v>199.44245540945963</v>
      </c>
      <c r="I104" s="642">
        <f ca="1"/>
        <v>199.44245540945963</v>
      </c>
      <c r="J104" s="642">
        <f ca="1"/>
        <v>199.44245540945963</v>
      </c>
      <c r="K104" s="642">
        <f ca="1"/>
        <v>199.44245540945963</v>
      </c>
      <c r="L104" s="643">
        <f ca="1"/>
        <v>199.44245540945963</v>
      </c>
      <c r="AE104" s="627">
        <v>59</v>
      </c>
      <c r="AF104" s="628">
        <f t="shared" ca="1" si="247"/>
        <v>3.9969430162909596E-2</v>
      </c>
      <c r="AG104" s="629">
        <f t="shared" ca="1" si="248"/>
        <v>4.2041637381365717E-2</v>
      </c>
      <c r="AH104" s="629"/>
      <c r="AI104" s="629">
        <f t="shared" ca="1" si="267"/>
        <v>4.2041637381365717E-2</v>
      </c>
      <c r="AJ104" s="533">
        <f t="shared" ca="1" si="246"/>
        <v>220.71859625217002</v>
      </c>
      <c r="AK104" s="533">
        <f t="shared" ca="1" si="246"/>
        <v>241.73941494285287</v>
      </c>
      <c r="AL104" s="534">
        <f t="shared" ca="1" si="246"/>
        <v>325.82268970558431</v>
      </c>
      <c r="AN104" s="632">
        <f t="shared" ca="1" si="258"/>
        <v>2.5424207905038035E-2</v>
      </c>
      <c r="AO104" s="633">
        <f t="shared" ca="1" si="259"/>
        <v>3.7404627030320631E-2</v>
      </c>
      <c r="AP104" s="633">
        <f t="shared" ca="1" si="260"/>
        <v>2.4628760492259087E-2</v>
      </c>
      <c r="AQ104" s="633">
        <f t="shared" ca="1" si="261"/>
        <v>3.689161092721395E-2</v>
      </c>
      <c r="AR104" s="633">
        <f t="shared" ca="1" si="262"/>
        <v>3.5246263344934213E-2</v>
      </c>
      <c r="AS104" s="633">
        <f t="shared" ca="1" si="263"/>
        <v>4.6354508752222107E-2</v>
      </c>
      <c r="AT104" s="633">
        <f t="shared" ca="1" si="264"/>
        <v>3.6536037291089396E-2</v>
      </c>
      <c r="AU104" s="633">
        <f t="shared" ca="1" si="265"/>
        <v>3.9241998821288496E-2</v>
      </c>
      <c r="AV104" s="634">
        <f t="shared" ca="1" si="266"/>
        <v>7.7996856901820455E-2</v>
      </c>
    </row>
    <row r="105" spans="1:48" ht="17.25" x14ac:dyDescent="0.25">
      <c r="B105" s="51"/>
      <c r="C105" s="37"/>
      <c r="D105" s="128" cm="1">
        <f t="array" aca="1" ref="D105:L105" ca="1">_xlfn._xlws.FILTER('Data Grouping'!$I$186:$AQ$186,'Data Grouping'!$I$190:$AQ$190="LR")</f>
        <v>7844.5887539307887</v>
      </c>
      <c r="E105" s="128">
        <f ca="1"/>
        <v>5332.0263091459037</v>
      </c>
      <c r="F105" s="128">
        <f ca="1"/>
        <v>8097.9493658296424</v>
      </c>
      <c r="G105" s="128">
        <f ca="1"/>
        <v>5406.1736637891381</v>
      </c>
      <c r="H105" s="128">
        <f ca="1"/>
        <v>5658.5418277573126</v>
      </c>
      <c r="I105" s="128">
        <f ca="1"/>
        <v>4302.5470612909667</v>
      </c>
      <c r="J105" s="128">
        <f ca="1"/>
        <v>5458.787274067643</v>
      </c>
      <c r="K105" s="128">
        <f ca="1"/>
        <v>5082.3724937595061</v>
      </c>
      <c r="L105" s="128">
        <f ca="1"/>
        <v>2557.0575960581382</v>
      </c>
      <c r="AE105" s="126" t="s">
        <v>219</v>
      </c>
      <c r="AF105" s="239">
        <f t="shared" ref="AF105" ca="1" si="268">AVERAGEIF(AN105:BM105,"&gt;0")</f>
        <v>1</v>
      </c>
      <c r="AG105" s="239"/>
      <c r="AH105" s="239"/>
      <c r="AI105" s="239"/>
      <c r="AJ105" s="47"/>
      <c r="AK105" s="47"/>
      <c r="AL105" s="47"/>
      <c r="AN105" s="247">
        <f t="shared" ca="1" si="258"/>
        <v>1</v>
      </c>
      <c r="AO105" s="247">
        <f t="shared" ca="1" si="259"/>
        <v>1</v>
      </c>
      <c r="AP105" s="247">
        <f t="shared" ca="1" si="260"/>
        <v>1</v>
      </c>
      <c r="AQ105" s="247">
        <f t="shared" ca="1" si="261"/>
        <v>1</v>
      </c>
      <c r="AR105" s="247">
        <f t="shared" ca="1" si="262"/>
        <v>1</v>
      </c>
      <c r="AS105" s="247">
        <f t="shared" ca="1" si="263"/>
        <v>1</v>
      </c>
      <c r="AT105" s="247">
        <f t="shared" ca="1" si="264"/>
        <v>1</v>
      </c>
      <c r="AU105" s="247">
        <f t="shared" ca="1" si="265"/>
        <v>1</v>
      </c>
      <c r="AV105" s="247">
        <f t="shared" ca="1" si="266"/>
        <v>1</v>
      </c>
    </row>
    <row r="106" spans="1:48" ht="17.25" x14ac:dyDescent="0.25">
      <c r="B106" s="51"/>
      <c r="C106" s="37"/>
      <c r="D106" s="128"/>
      <c r="E106" s="128"/>
      <c r="F106" s="128"/>
      <c r="G106" s="128"/>
      <c r="H106" s="128"/>
      <c r="I106" s="128"/>
      <c r="J106" s="128"/>
      <c r="K106" s="128"/>
      <c r="L106" s="128"/>
      <c r="AE106" s="51"/>
      <c r="AF106" s="239"/>
      <c r="AG106" s="239"/>
      <c r="AH106" s="239"/>
      <c r="AI106" s="239"/>
      <c r="AJ106" s="47"/>
      <c r="AK106" s="47"/>
      <c r="AL106" s="47"/>
      <c r="AN106" s="247"/>
      <c r="AO106" s="247"/>
      <c r="AP106" s="247"/>
      <c r="AQ106" s="247"/>
      <c r="AR106" s="247"/>
      <c r="AS106" s="247"/>
      <c r="AT106" s="247"/>
      <c r="AU106" s="247"/>
      <c r="AV106" s="247"/>
    </row>
    <row r="107" spans="1:48" ht="17.25" x14ac:dyDescent="0.25">
      <c r="D107" s="128"/>
      <c r="E107" s="128"/>
      <c r="F107" s="128"/>
      <c r="G107" s="128"/>
      <c r="H107" s="128"/>
      <c r="I107" s="128"/>
      <c r="J107" s="128"/>
      <c r="K107" s="128"/>
      <c r="L107" s="128"/>
      <c r="AE107" s="51"/>
      <c r="AF107" s="239"/>
      <c r="AG107" s="239"/>
      <c r="AH107" s="239"/>
      <c r="AI107" s="239"/>
      <c r="AJ107" s="239"/>
      <c r="AK107" s="239"/>
      <c r="AL107" s="239"/>
      <c r="AN107" s="247"/>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3F127-F9C4-46AC-9A66-3B01E2E328C5}">
  <sheetPr>
    <tabColor theme="1"/>
  </sheetPr>
  <dimension ref="A1:JD500"/>
  <sheetViews>
    <sheetView showGridLines="0" topLeftCell="H228" workbookViewId="0">
      <selection activeCell="P223" sqref="P223"/>
    </sheetView>
  </sheetViews>
  <sheetFormatPr defaultColWidth="8.85546875" defaultRowHeight="15" outlineLevelRow="2" x14ac:dyDescent="0.25"/>
  <cols>
    <col min="5" max="5" width="10.85546875" bestFit="1" customWidth="1"/>
    <col min="8" max="8" width="77.42578125" bestFit="1" customWidth="1"/>
    <col min="9" max="258" width="13.140625" customWidth="1"/>
  </cols>
  <sheetData>
    <row r="1" spans="4:264" s="20" customFormat="1" ht="18.75" x14ac:dyDescent="0.3">
      <c r="H1" s="38" t="s">
        <v>0</v>
      </c>
      <c r="I1" s="20" cm="1">
        <f t="array" aca="1" ref="I1:AQ184" ca="1">_xlfn._xlws.FILTER(MASTER_DATA_PROCESSED!$C$1:$XFD$184,(MASTER_DATA_PROCESSED!$C$22:$XFD$22=MASTER_DATA_PROCESSED!$X$22)*(MASTER_DATA_PROCESSED!$C$10:$XFD$10=1))</f>
        <v>0</v>
      </c>
      <c r="J1" s="20">
        <f ca="1"/>
        <v>0</v>
      </c>
      <c r="K1" s="20">
        <f ca="1"/>
        <v>0</v>
      </c>
      <c r="L1" s="20">
        <f ca="1"/>
        <v>0</v>
      </c>
      <c r="M1" s="20">
        <f ca="1"/>
        <v>0</v>
      </c>
      <c r="N1" s="20">
        <f ca="1"/>
        <v>0</v>
      </c>
      <c r="O1" s="20">
        <f ca="1"/>
        <v>0</v>
      </c>
      <c r="P1" s="20">
        <f ca="1"/>
        <v>0</v>
      </c>
      <c r="Q1" s="20">
        <f ca="1"/>
        <v>0</v>
      </c>
      <c r="R1" s="20">
        <f ca="1"/>
        <v>0</v>
      </c>
      <c r="S1" s="20">
        <f ca="1"/>
        <v>0</v>
      </c>
      <c r="T1" s="20">
        <f ca="1"/>
        <v>0</v>
      </c>
      <c r="U1" s="20">
        <f ca="1"/>
        <v>0</v>
      </c>
      <c r="V1" s="20">
        <f ca="1"/>
        <v>0</v>
      </c>
      <c r="W1" s="20">
        <f ca="1"/>
        <v>0</v>
      </c>
      <c r="X1" s="20">
        <f ca="1"/>
        <v>0</v>
      </c>
      <c r="Y1" s="20">
        <f ca="1"/>
        <v>0</v>
      </c>
      <c r="Z1" s="20">
        <f ca="1"/>
        <v>0</v>
      </c>
      <c r="AA1" s="20">
        <f ca="1"/>
        <v>0</v>
      </c>
      <c r="AB1" s="20">
        <f ca="1"/>
        <v>0</v>
      </c>
      <c r="AC1" s="20">
        <f ca="1"/>
        <v>0</v>
      </c>
      <c r="AD1" s="20">
        <f ca="1"/>
        <v>0</v>
      </c>
      <c r="AE1" s="20">
        <f ca="1"/>
        <v>0</v>
      </c>
      <c r="AF1" s="20">
        <f ca="1"/>
        <v>0</v>
      </c>
      <c r="AG1" s="20">
        <f ca="1"/>
        <v>0</v>
      </c>
      <c r="AH1" s="20">
        <f ca="1"/>
        <v>0</v>
      </c>
      <c r="AI1" s="20">
        <f ca="1"/>
        <v>0</v>
      </c>
      <c r="AJ1" s="20">
        <f ca="1"/>
        <v>0</v>
      </c>
      <c r="AK1" s="20">
        <f ca="1"/>
        <v>0</v>
      </c>
      <c r="AL1" s="20">
        <f ca="1"/>
        <v>0</v>
      </c>
      <c r="AM1" s="20">
        <f ca="1"/>
        <v>0</v>
      </c>
      <c r="AN1" s="20">
        <f ca="1"/>
        <v>0</v>
      </c>
      <c r="AO1" s="20">
        <f ca="1"/>
        <v>0</v>
      </c>
      <c r="AP1" s="20">
        <f ca="1"/>
        <v>0</v>
      </c>
      <c r="AQ1" s="20">
        <f ca="1"/>
        <v>0</v>
      </c>
    </row>
    <row r="2" spans="4:264" s="20" customFormat="1" ht="18.75" x14ac:dyDescent="0.35">
      <c r="H2" s="43" t="s">
        <v>1</v>
      </c>
      <c r="I2" s="107" t="str">
        <f ca="1"/>
        <v>Sensitivity of HTGR Heat and Power Production to Reactor Outlet, Temperature, Economic Analysis</v>
      </c>
      <c r="J2" s="21" t="str">
        <f ca="1"/>
        <v>Sensitivity of HTGR Heat and Power Production to Reactor Outlet, Temperature, Economic Analysis</v>
      </c>
      <c r="K2" s="21" t="str">
        <f ca="1"/>
        <v>Sensitivity of HTGR Heat and Power Production to Reactor Outlet, Temperature, Economic Analysis</v>
      </c>
      <c r="L2" s="21" t="str">
        <f ca="1"/>
        <v>Sensitivity of HTGR Heat and Power Production to Reactor Outlet, Temperature, Economic Analysis</v>
      </c>
      <c r="M2" s="21" t="str">
        <f ca="1"/>
        <v>Sensitivity of HTGR Heat and Power Production to Reactor Outlet, Temperature, Economic Analysis</v>
      </c>
      <c r="N2" s="21" t="str">
        <f ca="1"/>
        <v>Sensitivity of HTGR Heat and Power Production to Reactor Outlet, Temperature, Economic Analysis</v>
      </c>
      <c r="O2" s="21" t="str">
        <f ca="1"/>
        <v>Sensitivity of HTGR Heat and Power Production to Reactor Outlet, Temperature, Economic Analysis</v>
      </c>
      <c r="P2" s="21" t="str">
        <f ca="1"/>
        <v>Sensitivity of HTGR Heat and Power Production to Reactor Outlet, Temperature, Economic Analysis</v>
      </c>
      <c r="Q2" s="21" t="str">
        <f ca="1"/>
        <v>Stewart, W. R., Shirvan, K., Velez, E., &amp; Wiser, R. Pathways to Cost-effective Advanced Nuclear Technology.</v>
      </c>
      <c r="R2" s="21" t="str">
        <f ca="1"/>
        <v>Stewart, W. R., Shirvan, K., Velez, E., &amp; Wiser, R. Pathways to Cost-effective Advanced Nuclear Technology.</v>
      </c>
      <c r="S2" s="21" t="str">
        <f ca="1"/>
        <v>Stewart, W. R., Shirvan, K., Velez, E., &amp; Wiser, R. Pathways to Cost-effective Advanced Nuclear Technology.</v>
      </c>
      <c r="T2" s="21" t="str">
        <f ca="1"/>
        <v>Stewart, W. R., Shirvan, K., Velez, E., &amp; Wiser, R. Pathways to Cost-effective Advanced Nuclear Technology.</v>
      </c>
      <c r="U2" s="21" t="str">
        <f ca="1"/>
        <v>Oak Ridge National Labs, 1986. Phase VIII Update (1986) Report For The Energy Economic Data Base Program EEDB,Table 5-3 (PWR Median Experience)</v>
      </c>
      <c r="V2" s="21" t="str">
        <f ca="1"/>
        <v>Oak Ridge National Labs, 1986. Phase VIII Update (1986) Report For The Energy Economic Data Base Program EEDB,Table 5-3 (PWR Median Experience)</v>
      </c>
      <c r="W2" s="21" t="str">
        <f ca="1"/>
        <v>Oak Ridge National Labs, 1986. Phase VIII Update (1986) Report For The Energy Economic Data Base Program EEDB,Table 5-3 (PWR Median Experience)</v>
      </c>
      <c r="X2" s="21" t="str">
        <f ca="1"/>
        <v>EEDB PWR Best Experience</v>
      </c>
      <c r="Y2" s="21" t="str">
        <f ca="1"/>
        <v>EEDB PWR Best Experience</v>
      </c>
      <c r="Z2" s="21" t="str">
        <f ca="1"/>
        <v>NPR Capacity Cost Evaluation</v>
      </c>
      <c r="AA2" s="21" t="str">
        <f ca="1"/>
        <v>NPR Capacity Cost Evaluation</v>
      </c>
      <c r="AB2" s="21" t="str">
        <f ca="1"/>
        <v>NPR Capacity Cost Evaluation</v>
      </c>
      <c r="AC2" s="21" t="str">
        <f ca="1"/>
        <v>Stewart and Shirvan</v>
      </c>
      <c r="AD2" s="21" t="str">
        <f ca="1"/>
        <v>Stewart et. al.</v>
      </c>
      <c r="AE2" s="21" t="str">
        <f ca="1"/>
        <v>SFR STRAT</v>
      </c>
      <c r="AF2" s="21" t="str">
        <f ca="1"/>
        <v>SFR STRAT</v>
      </c>
      <c r="AG2" s="21" t="str">
        <f ca="1"/>
        <v>SFR STRAT</v>
      </c>
      <c r="AH2" s="21" t="str">
        <f ca="1"/>
        <v>SFR STRAT</v>
      </c>
      <c r="AI2" s="21" t="str">
        <f ca="1"/>
        <v>SFR STRAT</v>
      </c>
      <c r="AJ2" s="21" t="str">
        <f ca="1"/>
        <v>SFR STRAT</v>
      </c>
      <c r="AK2" s="21" t="str">
        <f ca="1"/>
        <v>Boise State University</v>
      </c>
      <c r="AL2" s="21" t="str">
        <f ca="1"/>
        <v>Report on the Update of Fuel Cycle Cost Algorithms</v>
      </c>
      <c r="AM2" s="21" t="str">
        <f ca="1"/>
        <v xml:space="preserve">Advanced High Temperature Reactor
Systems and Economic Analysis </v>
      </c>
      <c r="AN2" s="21" t="str">
        <f ca="1"/>
        <v>D0E-HTGR-87-089</v>
      </c>
      <c r="AO2" s="21" t="str">
        <f ca="1"/>
        <v>ORNL/GA/etc</v>
      </c>
      <c r="AP2" s="21" t="str">
        <f ca="1"/>
        <v>ORNL/GA/etc</v>
      </c>
      <c r="AQ2" s="21" t="str">
        <f ca="1"/>
        <v>ORNL/GA/etc</v>
      </c>
      <c r="AR2" s="21"/>
      <c r="AS2" s="21"/>
      <c r="AT2" s="21"/>
      <c r="AU2" s="21"/>
      <c r="AV2" s="21"/>
      <c r="AW2" s="21"/>
      <c r="AX2" s="21"/>
      <c r="AY2" s="21"/>
      <c r="AZ2" s="21"/>
      <c r="BA2" s="21"/>
      <c r="BB2" s="21"/>
      <c r="BC2" s="21"/>
      <c r="BD2" s="21"/>
      <c r="BE2" s="21"/>
      <c r="BF2" s="21"/>
      <c r="BG2" s="21"/>
      <c r="BH2" s="21"/>
      <c r="BI2" s="107"/>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107"/>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107"/>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107"/>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row>
    <row r="3" spans="4:264" s="20" customFormat="1" ht="18.75" x14ac:dyDescent="0.35">
      <c r="H3" s="43" t="s">
        <v>2</v>
      </c>
      <c r="I3" s="21" t="str">
        <f ca="1"/>
        <v xml:space="preserve">https://art.inl.gov/NGNP/INL%20Documents/Year%202010/Sensitivity%20of%20HTGR%20Heat%20and%20Power%20Production%20to%20Reactor%20Outlet%20Temperature%20-%20Economic%20Analysis.pdf </v>
      </c>
      <c r="J3" s="21" t="str">
        <f ca="1"/>
        <v xml:space="preserve">https://art.inl.gov/NGNP/INL%20Documents/Year%202010/Sensitivity%20of%20HTGR%20Heat%20and%20Power%20Production%20to%20Reactor%20Outlet%20Temperature%20-%20Economic%20Analysis.pdf </v>
      </c>
      <c r="K3" s="21" t="str">
        <f ca="1"/>
        <v xml:space="preserve">https://art.inl.gov/NGNP/INL%20Documents/Year%202010/Sensitivity%20of%20HTGR%20Heat%20and%20Power%20Production%20to%20Reactor%20Outlet%20Temperature%20-%20Economic%20Analysis.pdf </v>
      </c>
      <c r="L3" s="21" t="str">
        <f ca="1"/>
        <v xml:space="preserve">https://art.inl.gov/NGNP/INL%20Documents/Year%202010/Sensitivity%20of%20HTGR%20Heat%20and%20Power%20Production%20to%20Reactor%20Outlet%20Temperature%20-%20Economic%20Analysis.pdf </v>
      </c>
      <c r="M3" s="21" t="str">
        <f ca="1"/>
        <v xml:space="preserve">https://art.inl.gov/NGNP/INL%20Documents/Year%202010/Sensitivity%20of%20HTGR%20Heat%20and%20Power%20Production%20to%20Reactor%20Outlet%20Temperature%20-%20Economic%20Analysis.pdf </v>
      </c>
      <c r="N3" s="21" t="str">
        <f ca="1"/>
        <v xml:space="preserve">https://art.inl.gov/NGNP/INL%20Documents/Year%202010/Sensitivity%20of%20HTGR%20Heat%20and%20Power%20Production%20to%20Reactor%20Outlet%20Temperature%20-%20Economic%20Analysis.pdf </v>
      </c>
      <c r="O3" s="21" t="str">
        <f ca="1"/>
        <v xml:space="preserve">https://art.inl.gov/NGNP/INL%20Documents/Year%202010/Sensitivity%20of%20HTGR%20Heat%20and%20Power%20Production%20to%20Reactor%20Outlet%20Temperature%20-%20Economic%20Analysis.pdf </v>
      </c>
      <c r="P3" s="21" t="str">
        <f ca="1"/>
        <v xml:space="preserve">https://art.inl.gov/NGNP/INL%20Documents/Year%202010/Sensitivity%20of%20HTGR%20Heat%20and%20Power%20Production%20to%20Reactor%20Outlet%20Temperature%20-%20Economic%20Analysis.pdf </v>
      </c>
      <c r="Q3" s="21" t="str">
        <f ca="1"/>
        <v>main article: https://www.energy-proceedings.org/pathways-to-cost-effective-advanced-nuclear-technology/ and ref[16] for MIT study: chrome-extension://efaidnbmnnnibpcajpcglclefindmkaj/https://energy.mit.edu/wp-content/uploads/2018/09/The-Future-of-Nuclear-Energy-in-a-Carbon-Constrained-World.pdf</v>
      </c>
      <c r="R3" s="21" t="str">
        <f ca="1"/>
        <v>main article: https://www.energy-proceedings.org/pathways-to-cost-effective-advanced-nuclear-technology/ and ref[16] for MIT study: chrome-extension://efaidnbmnnnibpcajpcglclefindmkaj/https://energy.mit.edu/wp-content/uploads/2018/09/The-Future-of-Nuclear-Energy-in-a-Carbon-Constrained-World.pdf</v>
      </c>
      <c r="S3" s="21" t="str">
        <f ca="1"/>
        <v>https://www.energy-proceedings.org/pathways-to-cost-effective-advanced-nuclear-technology/</v>
      </c>
      <c r="T3" s="21" t="str">
        <f ca="1"/>
        <v>https://www.energy-proceedings.org/pathways-to-cost-effective-advanced-nuclear-technology/</v>
      </c>
      <c r="U3" s="21" t="str">
        <f ca="1"/>
        <v>https://www.osti.gov/biblio/7227212</v>
      </c>
      <c r="V3" s="21" t="str">
        <f ca="1"/>
        <v>https://www.osti.gov/biblio/7227212</v>
      </c>
      <c r="W3" s="21" t="str">
        <f ca="1"/>
        <v>https://www.osti.gov/biblio/7227212</v>
      </c>
      <c r="X3" s="21" t="str">
        <f ca="1"/>
        <v>https://www.osti.gov/biblio/7227216</v>
      </c>
      <c r="Y3" s="21" t="str">
        <f ca="1"/>
        <v>https://www.osti.gov/biblio/7227220</v>
      </c>
      <c r="Z3" s="21" t="str">
        <f ca="1"/>
        <v>https://www.osti.gov/biblio/6511284/</v>
      </c>
      <c r="AA3" s="21" t="str">
        <f ca="1"/>
        <v>https://www.osti.gov/biblio/6511284/</v>
      </c>
      <c r="AB3" s="21" t="str">
        <f ca="1"/>
        <v>https://www.osti.gov/biblio/6511284/</v>
      </c>
      <c r="AC3" s="21" t="str">
        <f ca="1"/>
        <v>https://www.sciencedirect.com/science/article/pii/S0029549323001541</v>
      </c>
      <c r="AD3" s="21" t="str">
        <f ca="1"/>
        <v>Impact of modularization and site staffing on construction schedule of small and large water reactors (1).pdf</v>
      </c>
      <c r="AE3" s="21" t="str">
        <f ca="1"/>
        <v>Teams folder&gt;literature &gt; Strategic Analysis</v>
      </c>
      <c r="AF3" s="21" t="str">
        <f ca="1"/>
        <v>Teams folder&gt;literature &gt; Strategic Analysis</v>
      </c>
      <c r="AG3" s="21" t="str">
        <f ca="1"/>
        <v>Teams folder&gt;literature &gt; Strategic Analysis</v>
      </c>
      <c r="AH3" s="21" t="str">
        <f ca="1"/>
        <v>Teams folder&gt;literature &gt; Strategic Analysis</v>
      </c>
      <c r="AI3" s="21" t="str">
        <f ca="1"/>
        <v>Teams folder&gt;literature &gt; Strategic Analysis</v>
      </c>
      <c r="AJ3" s="21" t="str">
        <f ca="1"/>
        <v>Teams folder&gt;literature &gt; Strategic Analysis</v>
      </c>
      <c r="AK3" s="21" t="str">
        <f ca="1"/>
        <v>https://www.sciencedirect.com/science/article/pii/S1364032118308372?via%3Dihub</v>
      </c>
      <c r="AL3" s="21" t="str">
        <f ca="1"/>
        <v>https://publications.anl.gov/anlpubs/2018/07/144923.pdf</v>
      </c>
      <c r="AM3" s="21" t="str">
        <f ca="1"/>
        <v>https://info.ornl.gov/sites/publications/files/Pub32466.pdf</v>
      </c>
      <c r="AN3" s="21" t="str">
        <f ca="1"/>
        <v>https://www.osti.gov/biblio/713993</v>
      </c>
      <c r="AO3" s="21" t="str">
        <f ca="1"/>
        <v>https://www.osti.gov/servlets/purl/10198845</v>
      </c>
      <c r="AP3" s="21" t="str">
        <f ca="1"/>
        <v>https://www.osti.gov/servlets/purl/10198857</v>
      </c>
      <c r="AQ3" s="21" t="str">
        <f ca="1"/>
        <v>https://www.osti.gov/servlets/purl/10198869</v>
      </c>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row>
    <row r="4" spans="4:264" s="20" customFormat="1" ht="18.75" x14ac:dyDescent="0.35">
      <c r="H4" s="43" t="s">
        <v>3</v>
      </c>
      <c r="I4" s="21" t="str">
        <f ca="1"/>
        <v>HTGR</v>
      </c>
      <c r="J4" s="21" t="str">
        <f ca="1"/>
        <v>HTGR</v>
      </c>
      <c r="K4" s="21" t="str">
        <f ca="1"/>
        <v>HTGR</v>
      </c>
      <c r="L4" s="21" t="str">
        <f ca="1"/>
        <v>HTGR</v>
      </c>
      <c r="M4" s="21" t="str">
        <f ca="1"/>
        <v>HTGR</v>
      </c>
      <c r="N4" s="21" t="str">
        <f ca="1"/>
        <v>HTGR</v>
      </c>
      <c r="O4" s="21" t="str">
        <f ca="1"/>
        <v>HTGR</v>
      </c>
      <c r="P4" s="21" t="str">
        <f ca="1"/>
        <v>HTGR</v>
      </c>
      <c r="Q4" s="21" t="str">
        <f ca="1"/>
        <v>PWR</v>
      </c>
      <c r="R4" s="21" t="str">
        <f ca="1"/>
        <v>PWR</v>
      </c>
      <c r="S4" s="21" t="str">
        <f ca="1"/>
        <v>HTGR</v>
      </c>
      <c r="T4" s="21" t="str">
        <f ca="1"/>
        <v>HTGR</v>
      </c>
      <c r="U4" s="21" t="str">
        <f ca="1"/>
        <v>PWR</v>
      </c>
      <c r="V4" s="21" t="str">
        <f ca="1"/>
        <v>PWR</v>
      </c>
      <c r="W4" s="21" t="str">
        <f ca="1"/>
        <v>PWR</v>
      </c>
      <c r="X4" s="21" t="str">
        <f ca="1"/>
        <v>PWR</v>
      </c>
      <c r="Y4" s="21" t="str">
        <f ca="1"/>
        <v>PWR</v>
      </c>
      <c r="Z4" s="21" t="str">
        <f ca="1"/>
        <v>HTGR</v>
      </c>
      <c r="AA4" s="21" t="str">
        <f ca="1"/>
        <v>SFR</v>
      </c>
      <c r="AB4" s="21" t="str">
        <f ca="1"/>
        <v>SFR</v>
      </c>
      <c r="AC4" s="21" t="str">
        <f ca="1"/>
        <v>BWR</v>
      </c>
      <c r="AD4" s="21" t="str">
        <f ca="1"/>
        <v>PWR</v>
      </c>
      <c r="AE4" s="21" t="str">
        <f ca="1"/>
        <v>SFR</v>
      </c>
      <c r="AF4" s="21" t="str">
        <f ca="1"/>
        <v>SFR</v>
      </c>
      <c r="AG4" s="21" t="str">
        <f ca="1"/>
        <v>SFR</v>
      </c>
      <c r="AH4" s="21" t="str">
        <f ca="1"/>
        <v>SFR</v>
      </c>
      <c r="AI4" s="21" t="str">
        <f ca="1"/>
        <v>SFR</v>
      </c>
      <c r="AJ4" s="21" t="str">
        <f ca="1"/>
        <v>SFR</v>
      </c>
      <c r="AK4" s="21" t="str">
        <f ca="1"/>
        <v>PWR</v>
      </c>
      <c r="AL4" s="21" t="str">
        <f ca="1"/>
        <v>SFR</v>
      </c>
      <c r="AM4" s="21" t="str">
        <f ca="1"/>
        <v>FHR</v>
      </c>
      <c r="AN4" s="21" t="str">
        <f ca="1"/>
        <v>HTGR</v>
      </c>
      <c r="AO4" s="21" t="str">
        <f ca="1"/>
        <v>HTGR</v>
      </c>
      <c r="AP4" s="21" t="str">
        <f ca="1"/>
        <v>HTGR</v>
      </c>
      <c r="AQ4" s="21" t="str">
        <f ca="1"/>
        <v>HTGR</v>
      </c>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row>
    <row r="5" spans="4:264" s="20" customFormat="1" ht="18.75" x14ac:dyDescent="0.3">
      <c r="H5" s="103" t="s">
        <v>4</v>
      </c>
      <c r="I5" s="21" t="str">
        <f ca="1"/>
        <v>VHTGR</v>
      </c>
      <c r="J5" s="21" t="str">
        <f ca="1"/>
        <v>VHTGR</v>
      </c>
      <c r="K5" s="21" t="str">
        <f ca="1"/>
        <v>VHTGR</v>
      </c>
      <c r="L5" s="21" t="str">
        <f ca="1"/>
        <v>VHTGR</v>
      </c>
      <c r="M5" s="21" t="str">
        <f ca="1"/>
        <v>VHTGR</v>
      </c>
      <c r="N5" s="21" t="str">
        <f ca="1"/>
        <v>VHTGR</v>
      </c>
      <c r="O5" s="21" t="str">
        <f ca="1"/>
        <v>VHTGR</v>
      </c>
      <c r="P5" s="21" t="str">
        <f ca="1"/>
        <v>VHTGR</v>
      </c>
      <c r="Q5" s="21" t="str">
        <f ca="1"/>
        <v>AP1000</v>
      </c>
      <c r="R5" s="21" t="str">
        <f ca="1"/>
        <v>AP1000</v>
      </c>
      <c r="S5" s="21" t="str">
        <f ca="1"/>
        <v>Traditional HTGR</v>
      </c>
      <c r="T5" s="21" t="str">
        <f ca="1"/>
        <v>MIG HTR</v>
      </c>
      <c r="U5" s="21" t="str">
        <f ca="1"/>
        <v>PWR12-ME</v>
      </c>
      <c r="V5" s="21" t="str">
        <f ca="1"/>
        <v>PWR12-BE</v>
      </c>
      <c r="W5" s="21" t="str">
        <f ca="1"/>
        <v>Improved PWR 06-BE</v>
      </c>
      <c r="X5" s="21" t="str">
        <f ca="1"/>
        <v>Improved PWR 12-BE</v>
      </c>
      <c r="Y5" s="21" t="str">
        <f ca="1"/>
        <v>Advanced PWR 6-BE</v>
      </c>
      <c r="Z5" s="21" t="str">
        <f ca="1"/>
        <v>GA/MHTGR - Commercial</v>
      </c>
      <c r="AA5" s="21" t="str">
        <f ca="1"/>
        <v>SAFR</v>
      </c>
      <c r="AB5" s="21" t="str">
        <f ca="1"/>
        <v>PRISM</v>
      </c>
      <c r="AC5" s="21" t="str">
        <f ca="1"/>
        <v>SMBWR</v>
      </c>
      <c r="AD5" s="21" t="str">
        <f ca="1"/>
        <v>MMNC</v>
      </c>
      <c r="AE5" s="21" t="str">
        <f ca="1"/>
        <v>SFR SAINC</v>
      </c>
      <c r="AF5" s="21" t="str">
        <f ca="1"/>
        <v>SFR SAINC</v>
      </c>
      <c r="AG5" s="21" t="str">
        <f ca="1"/>
        <v>SFR SAINC</v>
      </c>
      <c r="AH5" s="21" t="str">
        <f ca="1"/>
        <v>SFR SAINC</v>
      </c>
      <c r="AI5" s="21" t="str">
        <f ca="1"/>
        <v>SFR SAINC</v>
      </c>
      <c r="AJ5" s="21" t="str">
        <f ca="1"/>
        <v>SFR SAINC</v>
      </c>
      <c r="AK5" s="21" t="str">
        <f ca="1"/>
        <v>NuScale SMR</v>
      </c>
      <c r="AL5" s="21" t="str">
        <f ca="1"/>
        <v>ABR1000</v>
      </c>
      <c r="AM5" s="21" t="str">
        <f ca="1"/>
        <v>AHTR - 9% initial enrichment</v>
      </c>
      <c r="AN5" s="21" t="str">
        <f ca="1"/>
        <v>MHTGR NOAK PLANT</v>
      </c>
      <c r="AO5" s="21" t="str">
        <f ca="1"/>
        <v>MHTGR - SC - Target</v>
      </c>
      <c r="AP5" s="21" t="str">
        <f ca="1"/>
        <v>MHTGR - GT/IC - Target</v>
      </c>
      <c r="AQ5" s="21" t="str">
        <f ca="1"/>
        <v>MHTGR - -GT/DC - Target</v>
      </c>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row>
    <row r="6" spans="4:264" s="20" customFormat="1" ht="18.75" x14ac:dyDescent="0.3">
      <c r="H6" s="103" t="s">
        <v>5</v>
      </c>
      <c r="I6" s="21" t="str">
        <f ca="1"/>
        <v>SMR Gen IV</v>
      </c>
      <c r="J6" s="21" t="str">
        <f ca="1"/>
        <v>SMR Gen IV</v>
      </c>
      <c r="K6" s="21" t="str">
        <f ca="1"/>
        <v>SMR Gen IV</v>
      </c>
      <c r="L6" s="21" t="str">
        <f ca="1"/>
        <v>SMR Gen IV</v>
      </c>
      <c r="M6" s="21" t="str">
        <f ca="1"/>
        <v>SMR Gen IV</v>
      </c>
      <c r="N6" s="21" t="str">
        <f ca="1"/>
        <v>SMR Gen IV</v>
      </c>
      <c r="O6" s="21" t="str">
        <f ca="1"/>
        <v>SMR Gen IV</v>
      </c>
      <c r="P6" s="21" t="str">
        <f ca="1"/>
        <v>SMR Gen IV</v>
      </c>
      <c r="Q6" s="21" t="str">
        <f ca="1"/>
        <v>Large Gen IV</v>
      </c>
      <c r="R6" s="21" t="str">
        <f ca="1"/>
        <v>Large Gen IV</v>
      </c>
      <c r="S6" s="21" t="str">
        <f ca="1"/>
        <v>Large Gen IV</v>
      </c>
      <c r="T6" s="21" t="str">
        <f ca="1"/>
        <v>Large Gen IV</v>
      </c>
      <c r="U6" s="21" t="str">
        <f ca="1"/>
        <v>Large LWR</v>
      </c>
      <c r="V6" s="21" t="str">
        <f ca="1"/>
        <v>Large LWR</v>
      </c>
      <c r="W6" s="21" t="str">
        <f ca="1"/>
        <v>Large LWR</v>
      </c>
      <c r="X6" s="21" t="str">
        <f ca="1"/>
        <v>Large LWR</v>
      </c>
      <c r="Y6" s="21" t="str">
        <f ca="1"/>
        <v>Large LWR</v>
      </c>
      <c r="Z6" s="21" t="str">
        <f ca="1"/>
        <v>SMR Gen IV</v>
      </c>
      <c r="AA6" s="21" t="str">
        <f ca="1"/>
        <v>SMR Gen IV</v>
      </c>
      <c r="AB6" s="21" t="str">
        <f ca="1"/>
        <v>SMR Gen IV</v>
      </c>
      <c r="AC6" s="21">
        <f ca="1"/>
        <v>0</v>
      </c>
      <c r="AD6" s="21">
        <f ca="1"/>
        <v>0</v>
      </c>
      <c r="AE6" s="21">
        <f ca="1"/>
        <v>0</v>
      </c>
      <c r="AF6" s="21">
        <f ca="1"/>
        <v>0</v>
      </c>
      <c r="AG6" s="21">
        <f ca="1"/>
        <v>0</v>
      </c>
      <c r="AH6" s="21">
        <f ca="1"/>
        <v>0</v>
      </c>
      <c r="AI6" s="21">
        <f ca="1"/>
        <v>0</v>
      </c>
      <c r="AJ6" s="21">
        <f ca="1"/>
        <v>0</v>
      </c>
      <c r="AK6" s="21" t="str">
        <f ca="1"/>
        <v>SMR LWR</v>
      </c>
      <c r="AL6" s="21">
        <f ca="1"/>
        <v>0</v>
      </c>
      <c r="AM6" s="21">
        <f ca="1"/>
        <v>0</v>
      </c>
      <c r="AN6" s="21">
        <f ca="1"/>
        <v>0</v>
      </c>
      <c r="AO6" s="21">
        <f ca="1"/>
        <v>0</v>
      </c>
      <c r="AP6" s="21">
        <f ca="1"/>
        <v>0</v>
      </c>
      <c r="AQ6" s="21">
        <f ca="1"/>
        <v>0</v>
      </c>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row>
    <row r="7" spans="4:264" s="20" customFormat="1" ht="18.75" x14ac:dyDescent="0.3">
      <c r="H7" s="103" t="s">
        <v>6</v>
      </c>
      <c r="I7" s="21">
        <f ca="1"/>
        <v>0</v>
      </c>
      <c r="J7" s="21">
        <f ca="1"/>
        <v>0</v>
      </c>
      <c r="K7" s="21">
        <f ca="1"/>
        <v>0</v>
      </c>
      <c r="L7" s="21">
        <f ca="1"/>
        <v>0</v>
      </c>
      <c r="M7" s="21">
        <f ca="1"/>
        <v>0</v>
      </c>
      <c r="N7" s="21">
        <f ca="1"/>
        <v>0</v>
      </c>
      <c r="O7" s="21">
        <f ca="1"/>
        <v>0</v>
      </c>
      <c r="P7" s="21">
        <f ca="1"/>
        <v>0</v>
      </c>
      <c r="Q7" s="21" t="str">
        <f ca="1"/>
        <v>ME</v>
      </c>
      <c r="R7" s="21" t="str">
        <f ca="1"/>
        <v>BE</v>
      </c>
      <c r="S7" s="21" t="str">
        <f ca="1"/>
        <v>BE</v>
      </c>
      <c r="T7" s="21" t="str">
        <f ca="1"/>
        <v>BE</v>
      </c>
      <c r="U7" s="21" t="str">
        <f ca="1"/>
        <v>ME</v>
      </c>
      <c r="V7" s="21" t="str">
        <f ca="1"/>
        <v>BE</v>
      </c>
      <c r="W7" s="21" t="str">
        <f ca="1"/>
        <v>BE</v>
      </c>
      <c r="X7" s="21" t="str">
        <f ca="1"/>
        <v>BE</v>
      </c>
      <c r="Y7" s="21" t="str">
        <f ca="1"/>
        <v>BE</v>
      </c>
      <c r="Z7" s="21">
        <f ca="1"/>
        <v>0</v>
      </c>
      <c r="AA7" s="21">
        <f ca="1"/>
        <v>0</v>
      </c>
      <c r="AB7" s="21">
        <f ca="1"/>
        <v>0</v>
      </c>
      <c r="AC7" s="21">
        <f ca="1"/>
        <v>0</v>
      </c>
      <c r="AD7" s="21">
        <f ca="1"/>
        <v>0</v>
      </c>
      <c r="AE7" s="21">
        <f ca="1"/>
        <v>0</v>
      </c>
      <c r="AF7" s="21">
        <f ca="1"/>
        <v>0</v>
      </c>
      <c r="AG7" s="21">
        <f ca="1"/>
        <v>0</v>
      </c>
      <c r="AH7" s="21">
        <f ca="1"/>
        <v>0</v>
      </c>
      <c r="AI7" s="21">
        <f ca="1"/>
        <v>0</v>
      </c>
      <c r="AJ7" s="21">
        <f ca="1"/>
        <v>0</v>
      </c>
      <c r="AK7" s="21" t="str">
        <f ca="1"/>
        <v>ME</v>
      </c>
      <c r="AL7" s="21">
        <f ca="1"/>
        <v>0</v>
      </c>
      <c r="AM7" s="21">
        <f ca="1"/>
        <v>0</v>
      </c>
      <c r="AN7" s="21">
        <f ca="1"/>
        <v>0</v>
      </c>
      <c r="AO7" s="21">
        <f ca="1"/>
        <v>0</v>
      </c>
      <c r="AP7" s="21">
        <f ca="1"/>
        <v>0</v>
      </c>
      <c r="AQ7" s="21">
        <f ca="1"/>
        <v>0</v>
      </c>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row>
    <row r="8" spans="4:264" s="20" customFormat="1" ht="18.75" x14ac:dyDescent="0.3">
      <c r="H8" s="103" t="s">
        <v>7</v>
      </c>
      <c r="I8" s="21">
        <f ca="1"/>
        <v>0</v>
      </c>
      <c r="J8" s="21">
        <f ca="1"/>
        <v>0</v>
      </c>
      <c r="K8" s="21">
        <f ca="1"/>
        <v>0</v>
      </c>
      <c r="L8" s="21">
        <f ca="1"/>
        <v>0</v>
      </c>
      <c r="M8" s="21">
        <f ca="1"/>
        <v>0</v>
      </c>
      <c r="N8" s="21">
        <f ca="1"/>
        <v>0</v>
      </c>
      <c r="O8" s="21">
        <f ca="1"/>
        <v>0</v>
      </c>
      <c r="P8" s="21">
        <f ca="1"/>
        <v>0</v>
      </c>
      <c r="Q8" s="21">
        <f ca="1"/>
        <v>0</v>
      </c>
      <c r="R8" s="21">
        <f ca="1"/>
        <v>0</v>
      </c>
      <c r="S8" s="21">
        <f ca="1"/>
        <v>0</v>
      </c>
      <c r="T8" s="21">
        <f ca="1"/>
        <v>0</v>
      </c>
      <c r="U8" s="21">
        <f ca="1"/>
        <v>0</v>
      </c>
      <c r="V8" s="21">
        <f ca="1"/>
        <v>0</v>
      </c>
      <c r="W8" s="21">
        <f ca="1"/>
        <v>0</v>
      </c>
      <c r="X8" s="21">
        <f ca="1"/>
        <v>0</v>
      </c>
      <c r="Y8" s="21">
        <f ca="1"/>
        <v>0</v>
      </c>
      <c r="Z8" s="21">
        <f ca="1"/>
        <v>0</v>
      </c>
      <c r="AA8" s="21">
        <f ca="1"/>
        <v>0</v>
      </c>
      <c r="AB8" s="21">
        <f ca="1"/>
        <v>0</v>
      </c>
      <c r="AC8" s="21">
        <f ca="1"/>
        <v>0</v>
      </c>
      <c r="AD8" s="21">
        <f ca="1"/>
        <v>0</v>
      </c>
      <c r="AE8" s="21">
        <f ca="1"/>
        <v>165</v>
      </c>
      <c r="AF8" s="21">
        <f ca="1"/>
        <v>311</v>
      </c>
      <c r="AG8" s="21">
        <f ca="1"/>
        <v>622</v>
      </c>
      <c r="AH8" s="21">
        <f ca="1"/>
        <v>1244</v>
      </c>
      <c r="AI8" s="21">
        <f ca="1"/>
        <v>2488</v>
      </c>
      <c r="AJ8" s="21">
        <f ca="1"/>
        <v>3110</v>
      </c>
      <c r="AK8" s="21">
        <f ca="1"/>
        <v>0</v>
      </c>
      <c r="AL8" s="21">
        <f ca="1"/>
        <v>0</v>
      </c>
      <c r="AM8" s="21">
        <f ca="1"/>
        <v>0</v>
      </c>
      <c r="AN8" s="21">
        <f ca="1"/>
        <v>0</v>
      </c>
      <c r="AO8" s="21">
        <f ca="1"/>
        <v>0</v>
      </c>
      <c r="AP8" s="21">
        <f ca="1"/>
        <v>0</v>
      </c>
      <c r="AQ8" s="21">
        <f ca="1"/>
        <v>0</v>
      </c>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row>
    <row r="9" spans="4:264" s="20" customFormat="1" ht="18.75" x14ac:dyDescent="0.3">
      <c r="H9" s="103" t="s">
        <v>8</v>
      </c>
      <c r="I9" s="21">
        <f ca="1"/>
        <v>0</v>
      </c>
      <c r="J9" s="21">
        <f ca="1"/>
        <v>0</v>
      </c>
      <c r="K9" s="21">
        <f ca="1"/>
        <v>0</v>
      </c>
      <c r="L9" s="21">
        <f ca="1"/>
        <v>0</v>
      </c>
      <c r="M9" s="21">
        <f ca="1"/>
        <v>0</v>
      </c>
      <c r="N9" s="21">
        <f ca="1"/>
        <v>0</v>
      </c>
      <c r="O9" s="21">
        <f ca="1"/>
        <v>0</v>
      </c>
      <c r="P9" s="21">
        <f ca="1"/>
        <v>0</v>
      </c>
      <c r="Q9" s="21">
        <f ca="1"/>
        <v>0</v>
      </c>
      <c r="R9" s="21">
        <f ca="1"/>
        <v>0</v>
      </c>
      <c r="S9" s="21">
        <f ca="1"/>
        <v>0</v>
      </c>
      <c r="T9" s="21">
        <f ca="1"/>
        <v>0</v>
      </c>
      <c r="U9" s="21">
        <f ca="1"/>
        <v>0</v>
      </c>
      <c r="V9" s="21">
        <f ca="1"/>
        <v>0</v>
      </c>
      <c r="W9" s="21">
        <f ca="1"/>
        <v>0</v>
      </c>
      <c r="X9" s="21">
        <f ca="1"/>
        <v>0</v>
      </c>
      <c r="Y9" s="21">
        <f ca="1"/>
        <v>0</v>
      </c>
      <c r="Z9" s="21">
        <f ca="1"/>
        <v>0</v>
      </c>
      <c r="AA9" s="21">
        <f ca="1"/>
        <v>0</v>
      </c>
      <c r="AB9" s="21">
        <f ca="1"/>
        <v>0</v>
      </c>
      <c r="AC9" s="21">
        <f ca="1"/>
        <v>0</v>
      </c>
      <c r="AD9" s="21">
        <f ca="1"/>
        <v>0</v>
      </c>
      <c r="AE9" s="21">
        <f ca="1"/>
        <v>0</v>
      </c>
      <c r="AF9" s="21">
        <f ca="1"/>
        <v>0</v>
      </c>
      <c r="AG9" s="21">
        <f ca="1"/>
        <v>0</v>
      </c>
      <c r="AH9" s="21">
        <f ca="1"/>
        <v>0</v>
      </c>
      <c r="AI9" s="21">
        <f ca="1"/>
        <v>0</v>
      </c>
      <c r="AJ9" s="21">
        <f ca="1"/>
        <v>0</v>
      </c>
      <c r="AK9" s="21">
        <f ca="1"/>
        <v>0</v>
      </c>
      <c r="AL9" s="21">
        <f ca="1"/>
        <v>0</v>
      </c>
      <c r="AM9" s="21">
        <f ca="1"/>
        <v>0</v>
      </c>
      <c r="AN9" s="21">
        <f ca="1"/>
        <v>0</v>
      </c>
      <c r="AO9" s="21">
        <f ca="1"/>
        <v>0</v>
      </c>
      <c r="AP9" s="21">
        <f ca="1"/>
        <v>0</v>
      </c>
      <c r="AQ9" s="21">
        <f ca="1"/>
        <v>0</v>
      </c>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row>
    <row r="10" spans="4:264" s="20" customFormat="1" ht="18.75" x14ac:dyDescent="0.3">
      <c r="H10" s="103" t="s">
        <v>9</v>
      </c>
      <c r="I10" s="21">
        <f ca="1"/>
        <v>1</v>
      </c>
      <c r="J10" s="21">
        <f ca="1"/>
        <v>1</v>
      </c>
      <c r="K10" s="21">
        <f ca="1"/>
        <v>1</v>
      </c>
      <c r="L10" s="21">
        <f ca="1"/>
        <v>1</v>
      </c>
      <c r="M10" s="21">
        <f ca="1"/>
        <v>1</v>
      </c>
      <c r="N10" s="21">
        <f ca="1"/>
        <v>1</v>
      </c>
      <c r="O10" s="21">
        <f ca="1"/>
        <v>1</v>
      </c>
      <c r="P10" s="21">
        <f ca="1"/>
        <v>1</v>
      </c>
      <c r="Q10" s="21">
        <f ca="1"/>
        <v>1</v>
      </c>
      <c r="R10" s="21">
        <f ca="1"/>
        <v>1</v>
      </c>
      <c r="S10" s="21">
        <f ca="1"/>
        <v>1</v>
      </c>
      <c r="T10" s="21">
        <f ca="1"/>
        <v>1</v>
      </c>
      <c r="U10" s="21">
        <f ca="1"/>
        <v>1</v>
      </c>
      <c r="V10" s="21">
        <f ca="1"/>
        <v>1</v>
      </c>
      <c r="W10" s="21">
        <f ca="1"/>
        <v>1</v>
      </c>
      <c r="X10" s="21">
        <f ca="1"/>
        <v>1</v>
      </c>
      <c r="Y10" s="21">
        <f ca="1"/>
        <v>1</v>
      </c>
      <c r="Z10" s="21">
        <f ca="1"/>
        <v>1</v>
      </c>
      <c r="AA10" s="21">
        <f ca="1"/>
        <v>1</v>
      </c>
      <c r="AB10" s="21">
        <f ca="1"/>
        <v>1</v>
      </c>
      <c r="AC10" s="21">
        <f ca="1"/>
        <v>1</v>
      </c>
      <c r="AD10" s="21">
        <f ca="1"/>
        <v>1</v>
      </c>
      <c r="AE10" s="21">
        <f ca="1"/>
        <v>1</v>
      </c>
      <c r="AF10" s="21">
        <f ca="1"/>
        <v>1</v>
      </c>
      <c r="AG10" s="21">
        <f ca="1"/>
        <v>1</v>
      </c>
      <c r="AH10" s="21">
        <f ca="1"/>
        <v>1</v>
      </c>
      <c r="AI10" s="21">
        <f ca="1"/>
        <v>1</v>
      </c>
      <c r="AJ10" s="21">
        <f ca="1"/>
        <v>1</v>
      </c>
      <c r="AK10" s="21">
        <f ca="1"/>
        <v>1</v>
      </c>
      <c r="AL10" s="21">
        <f ca="1"/>
        <v>1</v>
      </c>
      <c r="AM10" s="21">
        <f ca="1"/>
        <v>1</v>
      </c>
      <c r="AN10" s="21">
        <f ca="1"/>
        <v>1</v>
      </c>
      <c r="AO10" s="21">
        <f ca="1"/>
        <v>1</v>
      </c>
      <c r="AP10" s="21">
        <f ca="1"/>
        <v>1</v>
      </c>
      <c r="AQ10" s="21">
        <f ca="1"/>
        <v>1</v>
      </c>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row>
    <row r="11" spans="4:264" s="20" customFormat="1" ht="18.75" x14ac:dyDescent="0.3">
      <c r="H11" s="103" t="s">
        <v>10</v>
      </c>
      <c r="I11" s="21" t="str">
        <f ca="1"/>
        <v>NOAK</v>
      </c>
      <c r="J11" s="21" t="str">
        <f ca="1"/>
        <v>NOAK</v>
      </c>
      <c r="K11" s="21" t="str">
        <f ca="1"/>
        <v>FOAK</v>
      </c>
      <c r="L11" s="21" t="str">
        <f ca="1"/>
        <v>FOAK</v>
      </c>
      <c r="M11" s="21" t="str">
        <f ca="1"/>
        <v>NOAK</v>
      </c>
      <c r="N11" s="21" t="str">
        <f ca="1"/>
        <v>NOAK</v>
      </c>
      <c r="O11" s="21" t="str">
        <f ca="1"/>
        <v>FOAK</v>
      </c>
      <c r="P11" s="21" t="str">
        <f ca="1"/>
        <v>FOAK</v>
      </c>
      <c r="Q11" s="21" t="str">
        <f ca="1"/>
        <v>FOAK</v>
      </c>
      <c r="R11" s="21" t="str">
        <f ca="1"/>
        <v>NOAK</v>
      </c>
      <c r="S11" s="21" t="str">
        <f ca="1"/>
        <v>NOAK</v>
      </c>
      <c r="T11" s="21" t="str">
        <f ca="1"/>
        <v>NOAK</v>
      </c>
      <c r="U11" s="21" t="str">
        <f ca="1"/>
        <v>FOAK</v>
      </c>
      <c r="V11" s="21" t="str">
        <f ca="1"/>
        <v>NOAK</v>
      </c>
      <c r="W11" s="21" t="str">
        <f ca="1"/>
        <v>NOAK</v>
      </c>
      <c r="X11" s="21" t="str">
        <f ca="1"/>
        <v>NOAK</v>
      </c>
      <c r="Y11" s="21" t="str">
        <f ca="1"/>
        <v>NOAK</v>
      </c>
      <c r="Z11" s="21" t="str">
        <f ca="1"/>
        <v>FOAK</v>
      </c>
      <c r="AA11" s="21" t="str">
        <f ca="1"/>
        <v>FOAK</v>
      </c>
      <c r="AB11" s="21" t="str">
        <f ca="1"/>
        <v>FOAK</v>
      </c>
      <c r="AC11" s="21" t="str">
        <f ca="1"/>
        <v>NOAK</v>
      </c>
      <c r="AD11" s="21" t="str">
        <f ca="1"/>
        <v>NOAK</v>
      </c>
      <c r="AE11" s="21" t="str">
        <f ca="1"/>
        <v>BOAK</v>
      </c>
      <c r="AF11" s="21" t="str">
        <f ca="1"/>
        <v>BOAK</v>
      </c>
      <c r="AG11" s="21" t="str">
        <f ca="1"/>
        <v>BOAK</v>
      </c>
      <c r="AH11" s="21" t="str">
        <f ca="1"/>
        <v>BOAK</v>
      </c>
      <c r="AI11" s="21" t="str">
        <f ca="1"/>
        <v>BOAK</v>
      </c>
      <c r="AJ11" s="21" t="str">
        <f ca="1"/>
        <v>BOAK</v>
      </c>
      <c r="AK11" s="21" t="str">
        <f ca="1"/>
        <v>NOAK</v>
      </c>
      <c r="AL11" s="21" t="str">
        <f ca="1"/>
        <v>FOAK</v>
      </c>
      <c r="AM11" s="21" t="str">
        <f ca="1"/>
        <v>NOAK</v>
      </c>
      <c r="AN11" s="21" t="str">
        <f ca="1"/>
        <v>NOAK</v>
      </c>
      <c r="AO11" s="21" t="str">
        <f ca="1"/>
        <v>NOAK</v>
      </c>
      <c r="AP11" s="21" t="str">
        <f ca="1"/>
        <v>NOAK</v>
      </c>
      <c r="AQ11" s="21" t="str">
        <f ca="1"/>
        <v>NOAK</v>
      </c>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row>
    <row r="12" spans="4:264" s="20" customFormat="1" ht="18.75" x14ac:dyDescent="0.3">
      <c r="H12" s="103" t="s">
        <v>11</v>
      </c>
      <c r="I12" s="21">
        <f ca="1"/>
        <v>1</v>
      </c>
      <c r="J12" s="21">
        <f ca="1"/>
        <v>4</v>
      </c>
      <c r="K12" s="21">
        <f ca="1"/>
        <v>1</v>
      </c>
      <c r="L12" s="21">
        <f ca="1"/>
        <v>4</v>
      </c>
      <c r="M12" s="21">
        <f ca="1"/>
        <v>1</v>
      </c>
      <c r="N12" s="21">
        <f ca="1"/>
        <v>4</v>
      </c>
      <c r="O12" s="21">
        <f ca="1"/>
        <v>1</v>
      </c>
      <c r="P12" s="21">
        <f ca="1"/>
        <v>4</v>
      </c>
      <c r="Q12" s="21">
        <f ca="1"/>
        <v>2</v>
      </c>
      <c r="R12" s="21">
        <f ca="1"/>
        <v>2</v>
      </c>
      <c r="S12" s="21">
        <f ca="1"/>
        <v>4</v>
      </c>
      <c r="T12" s="21">
        <f ca="1"/>
        <v>4</v>
      </c>
      <c r="U12" s="21">
        <f ca="1"/>
        <v>1</v>
      </c>
      <c r="V12" s="21">
        <f ca="1"/>
        <v>1</v>
      </c>
      <c r="W12" s="21">
        <f ca="1"/>
        <v>1</v>
      </c>
      <c r="X12" s="21">
        <f ca="1"/>
        <v>1</v>
      </c>
      <c r="Y12" s="21">
        <f ca="1"/>
        <v>1</v>
      </c>
      <c r="Z12" s="21">
        <f ca="1"/>
        <v>8</v>
      </c>
      <c r="AA12" s="21">
        <f ca="1"/>
        <v>2</v>
      </c>
      <c r="AB12" s="21">
        <f ca="1"/>
        <v>6</v>
      </c>
      <c r="AC12" s="21">
        <f ca="1"/>
        <v>1</v>
      </c>
      <c r="AD12" s="21">
        <f ca="1"/>
        <v>6</v>
      </c>
      <c r="AE12" s="21">
        <f ca="1"/>
        <v>1</v>
      </c>
      <c r="AF12" s="21">
        <f ca="1"/>
        <v>1</v>
      </c>
      <c r="AG12" s="21">
        <f ca="1"/>
        <v>2</v>
      </c>
      <c r="AH12" s="21">
        <f ca="1"/>
        <v>4</v>
      </c>
      <c r="AI12" s="21">
        <f ca="1"/>
        <v>8</v>
      </c>
      <c r="AJ12" s="21">
        <f ca="1"/>
        <v>10</v>
      </c>
      <c r="AK12" s="21">
        <f ca="1"/>
        <v>12</v>
      </c>
      <c r="AL12" s="21">
        <f ca="1"/>
        <v>1</v>
      </c>
      <c r="AM12" s="21">
        <f ca="1"/>
        <v>1</v>
      </c>
      <c r="AN12" s="21">
        <f ca="1"/>
        <v>4</v>
      </c>
      <c r="AO12" s="21">
        <f ca="1"/>
        <v>4</v>
      </c>
      <c r="AP12" s="21">
        <f ca="1"/>
        <v>4</v>
      </c>
      <c r="AQ12" s="21">
        <f ca="1"/>
        <v>4</v>
      </c>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row>
    <row r="13" spans="4:264" s="102" customFormat="1" ht="18.75" x14ac:dyDescent="0.3">
      <c r="H13" s="103" t="s">
        <v>12</v>
      </c>
      <c r="I13" s="93">
        <f ca="1"/>
        <v>0.45</v>
      </c>
      <c r="J13" s="93">
        <f ca="1"/>
        <v>0.45</v>
      </c>
      <c r="K13" s="93">
        <f ca="1"/>
        <v>0.45</v>
      </c>
      <c r="L13" s="93">
        <f ca="1"/>
        <v>0.45</v>
      </c>
      <c r="M13" s="93">
        <f ca="1"/>
        <v>0.45</v>
      </c>
      <c r="N13" s="93">
        <f ca="1"/>
        <v>0.45</v>
      </c>
      <c r="O13" s="93">
        <f ca="1"/>
        <v>0.45</v>
      </c>
      <c r="P13" s="93">
        <f ca="1"/>
        <v>0.45</v>
      </c>
      <c r="Q13" s="93">
        <f ca="1"/>
        <v>0.33</v>
      </c>
      <c r="R13" s="93">
        <f ca="1"/>
        <v>0.33</v>
      </c>
      <c r="S13" s="93">
        <f ca="1"/>
        <v>0.4</v>
      </c>
      <c r="T13" s="93">
        <f ca="1"/>
        <v>0.4</v>
      </c>
      <c r="U13" s="93">
        <f ca="1"/>
        <v>0.33</v>
      </c>
      <c r="V13" s="93">
        <f ca="1"/>
        <v>0.33</v>
      </c>
      <c r="W13" s="93">
        <f ca="1"/>
        <v>0.33</v>
      </c>
      <c r="X13" s="93">
        <f ca="1"/>
        <v>0.33</v>
      </c>
      <c r="Y13" s="93">
        <f ca="1"/>
        <v>0.33</v>
      </c>
      <c r="Z13" s="93">
        <f ca="1"/>
        <v>0.4</v>
      </c>
      <c r="AA13" s="93">
        <f ca="1"/>
        <v>0.4</v>
      </c>
      <c r="AB13" s="93">
        <f ca="1"/>
        <v>0.4</v>
      </c>
      <c r="AC13" s="93">
        <f ca="1"/>
        <v>0.33</v>
      </c>
      <c r="AD13" s="93">
        <f ca="1"/>
        <v>0.33</v>
      </c>
      <c r="AE13" s="93">
        <f ca="1"/>
        <v>0.35</v>
      </c>
      <c r="AF13" s="93">
        <f ca="1"/>
        <v>0.35</v>
      </c>
      <c r="AG13" s="93">
        <f ca="1"/>
        <v>0.35</v>
      </c>
      <c r="AH13" s="93">
        <f ca="1"/>
        <v>0.35</v>
      </c>
      <c r="AI13" s="93">
        <f ca="1"/>
        <v>0.35</v>
      </c>
      <c r="AJ13" s="93">
        <f ca="1"/>
        <v>0.35</v>
      </c>
      <c r="AK13" s="93">
        <f ca="1"/>
        <v>0.33</v>
      </c>
      <c r="AL13" s="93">
        <f ca="1"/>
        <v>0.38</v>
      </c>
      <c r="AM13" s="93">
        <f ca="1"/>
        <v>0.45</v>
      </c>
      <c r="AN13" s="93">
        <f ca="1"/>
        <v>0.39100000000000001</v>
      </c>
      <c r="AO13" s="93">
        <f ca="1"/>
        <v>0.38500000000000001</v>
      </c>
      <c r="AP13" s="93">
        <f ca="1"/>
        <v>0.44800000000000001</v>
      </c>
      <c r="AQ13" s="93">
        <f ca="1"/>
        <v>0.48299999999999998</v>
      </c>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row>
    <row r="14" spans="4:264" s="20" customFormat="1" ht="18.75" x14ac:dyDescent="0.3">
      <c r="D14" s="192"/>
      <c r="H14" s="103" t="s">
        <v>13</v>
      </c>
      <c r="I14" s="21">
        <f ca="1"/>
        <v>281</v>
      </c>
      <c r="J14" s="21">
        <f ca="1"/>
        <v>281</v>
      </c>
      <c r="K14" s="21">
        <f ca="1"/>
        <v>281</v>
      </c>
      <c r="L14" s="21">
        <f ca="1"/>
        <v>281</v>
      </c>
      <c r="M14" s="21">
        <f ca="1"/>
        <v>164</v>
      </c>
      <c r="N14" s="21">
        <f ca="1"/>
        <v>164</v>
      </c>
      <c r="O14" s="21">
        <f ca="1"/>
        <v>164</v>
      </c>
      <c r="P14" s="21">
        <f ca="1"/>
        <v>164</v>
      </c>
      <c r="Q14" s="21">
        <f ca="1"/>
        <v>1100</v>
      </c>
      <c r="R14" s="21">
        <f ca="1"/>
        <v>1100</v>
      </c>
      <c r="S14" s="21">
        <f ca="1"/>
        <v>275</v>
      </c>
      <c r="T14" s="21">
        <f ca="1"/>
        <v>154</v>
      </c>
      <c r="U14" s="21">
        <f ca="1"/>
        <v>1144</v>
      </c>
      <c r="V14" s="21">
        <f ca="1"/>
        <v>1144</v>
      </c>
      <c r="W14" s="21">
        <f ca="1"/>
        <v>587</v>
      </c>
      <c r="X14" s="21">
        <f ca="1"/>
        <v>1144</v>
      </c>
      <c r="Y14" s="21">
        <f ca="1"/>
        <v>587</v>
      </c>
      <c r="Z14" s="21">
        <f ca="1"/>
        <v>133</v>
      </c>
      <c r="AA14" s="21">
        <f ca="1"/>
        <v>300</v>
      </c>
      <c r="AB14" s="21">
        <f ca="1"/>
        <v>104</v>
      </c>
      <c r="AC14" s="21">
        <f ca="1"/>
        <v>290</v>
      </c>
      <c r="AD14" s="21">
        <f ca="1"/>
        <v>77</v>
      </c>
      <c r="AE14" s="21">
        <f ca="1"/>
        <v>165</v>
      </c>
      <c r="AF14" s="21">
        <f ca="1"/>
        <v>311</v>
      </c>
      <c r="AG14" s="21">
        <f ca="1"/>
        <v>311</v>
      </c>
      <c r="AH14" s="21">
        <f ca="1"/>
        <v>311</v>
      </c>
      <c r="AI14" s="21">
        <f ca="1"/>
        <v>311</v>
      </c>
      <c r="AJ14" s="21">
        <f ca="1"/>
        <v>311</v>
      </c>
      <c r="AK14" s="21">
        <f ca="1"/>
        <v>60</v>
      </c>
      <c r="AL14" s="21">
        <f ca="1"/>
        <v>380</v>
      </c>
      <c r="AM14" s="21">
        <f ca="1"/>
        <v>1500</v>
      </c>
      <c r="AN14" s="21">
        <f ca="1"/>
        <v>540</v>
      </c>
      <c r="AO14" s="21">
        <f ca="1"/>
        <v>173.25</v>
      </c>
      <c r="AP14" s="21">
        <f ca="1"/>
        <v>201.5</v>
      </c>
      <c r="AQ14" s="21">
        <f ca="1"/>
        <v>217.25</v>
      </c>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row>
    <row r="15" spans="4:264" s="20" customFormat="1" ht="18.75" x14ac:dyDescent="0.3">
      <c r="H15" s="46" t="s">
        <v>14</v>
      </c>
      <c r="I15" s="21">
        <f ca="1"/>
        <v>750</v>
      </c>
      <c r="J15" s="21">
        <f ca="1"/>
        <v>750</v>
      </c>
      <c r="K15" s="21">
        <f ca="1"/>
        <v>750</v>
      </c>
      <c r="L15" s="21">
        <f ca="1"/>
        <v>750</v>
      </c>
      <c r="M15" s="21">
        <f ca="1"/>
        <v>750</v>
      </c>
      <c r="N15" s="21">
        <f ca="1"/>
        <v>750</v>
      </c>
      <c r="O15" s="21">
        <f ca="1"/>
        <v>750</v>
      </c>
      <c r="P15" s="21">
        <f ca="1"/>
        <v>750</v>
      </c>
      <c r="Q15" s="21">
        <f ca="1"/>
        <v>0</v>
      </c>
      <c r="R15" s="21">
        <f ca="1"/>
        <v>0</v>
      </c>
      <c r="S15" s="21">
        <f ca="1"/>
        <v>0</v>
      </c>
      <c r="T15" s="21" t="str">
        <f ca="1"/>
        <v>-</v>
      </c>
      <c r="U15" s="21">
        <f ca="1"/>
        <v>618</v>
      </c>
      <c r="V15" s="21">
        <f ca="1"/>
        <v>618</v>
      </c>
      <c r="W15" s="21">
        <f ca="1"/>
        <v>618</v>
      </c>
      <c r="X15" s="21">
        <f ca="1"/>
        <v>618</v>
      </c>
      <c r="Y15" s="21">
        <f ca="1"/>
        <v>618</v>
      </c>
      <c r="Z15" s="21">
        <f ca="1"/>
        <v>1268</v>
      </c>
      <c r="AA15" s="21">
        <f ca="1"/>
        <v>650</v>
      </c>
      <c r="AB15" s="21">
        <f ca="1"/>
        <v>630</v>
      </c>
      <c r="AC15" s="21">
        <f ca="1"/>
        <v>0</v>
      </c>
      <c r="AD15" s="21">
        <f ca="1"/>
        <v>0</v>
      </c>
      <c r="AE15" s="21">
        <f ca="1"/>
        <v>0</v>
      </c>
      <c r="AF15" s="21">
        <f ca="1"/>
        <v>0</v>
      </c>
      <c r="AG15" s="21">
        <f ca="1"/>
        <v>0</v>
      </c>
      <c r="AH15" s="21">
        <f ca="1"/>
        <v>0</v>
      </c>
      <c r="AI15" s="21">
        <f ca="1"/>
        <v>0</v>
      </c>
      <c r="AJ15" s="21">
        <f ca="1"/>
        <v>0</v>
      </c>
      <c r="AK15" s="21" t="str">
        <f ca="1"/>
        <v>-</v>
      </c>
      <c r="AL15" s="21">
        <f ca="1"/>
        <v>510</v>
      </c>
      <c r="AM15" s="21">
        <f ca="1"/>
        <v>700</v>
      </c>
      <c r="AN15" s="21">
        <f ca="1"/>
        <v>193</v>
      </c>
      <c r="AO15" s="21">
        <f ca="1"/>
        <v>850</v>
      </c>
      <c r="AP15" s="21">
        <f ca="1"/>
        <v>850</v>
      </c>
      <c r="AQ15" s="21">
        <f ca="1"/>
        <v>850</v>
      </c>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row>
    <row r="16" spans="4:264" s="20" customFormat="1" ht="18.75" x14ac:dyDescent="0.3">
      <c r="H16" s="46" t="s">
        <v>15</v>
      </c>
      <c r="I16" s="21" t="str">
        <f ca="1"/>
        <v>Yes</v>
      </c>
      <c r="J16" s="21" t="str">
        <f ca="1"/>
        <v>Yes</v>
      </c>
      <c r="K16" s="21" t="str">
        <f ca="1"/>
        <v>Yes</v>
      </c>
      <c r="L16" s="21" t="str">
        <f ca="1"/>
        <v>Yes</v>
      </c>
      <c r="M16" s="21" t="str">
        <f ca="1"/>
        <v>Yes</v>
      </c>
      <c r="N16" s="21" t="str">
        <f ca="1"/>
        <v>Yes</v>
      </c>
      <c r="O16" s="21" t="str">
        <f ca="1"/>
        <v>Yes</v>
      </c>
      <c r="P16" s="21" t="str">
        <f ca="1"/>
        <v>Yes</v>
      </c>
      <c r="Q16" s="21">
        <f ca="1"/>
        <v>0</v>
      </c>
      <c r="R16" s="21">
        <f ca="1"/>
        <v>0</v>
      </c>
      <c r="S16" s="21">
        <f ca="1"/>
        <v>0</v>
      </c>
      <c r="T16" s="21">
        <f ca="1"/>
        <v>0</v>
      </c>
      <c r="U16" s="21">
        <f ca="1"/>
        <v>0</v>
      </c>
      <c r="V16" s="21">
        <f ca="1"/>
        <v>0</v>
      </c>
      <c r="W16" s="21">
        <f ca="1"/>
        <v>0</v>
      </c>
      <c r="X16" s="21">
        <f ca="1"/>
        <v>0</v>
      </c>
      <c r="Y16" s="21">
        <f ca="1"/>
        <v>0</v>
      </c>
      <c r="Z16" s="21">
        <f ca="1"/>
        <v>0</v>
      </c>
      <c r="AA16" s="21">
        <f ca="1"/>
        <v>0</v>
      </c>
      <c r="AB16" s="21">
        <f ca="1"/>
        <v>0</v>
      </c>
      <c r="AC16" s="21">
        <f ca="1"/>
        <v>0</v>
      </c>
      <c r="AD16" s="21">
        <f ca="1"/>
        <v>0</v>
      </c>
      <c r="AE16" s="21">
        <f ca="1"/>
        <v>0</v>
      </c>
      <c r="AF16" s="21">
        <f ca="1"/>
        <v>0</v>
      </c>
      <c r="AG16" s="21">
        <f ca="1"/>
        <v>0</v>
      </c>
      <c r="AH16" s="21">
        <f ca="1"/>
        <v>0</v>
      </c>
      <c r="AI16" s="21">
        <f ca="1"/>
        <v>0</v>
      </c>
      <c r="AJ16" s="21">
        <f ca="1"/>
        <v>0</v>
      </c>
      <c r="AK16" s="21">
        <f ca="1"/>
        <v>0</v>
      </c>
      <c r="AL16" s="21" t="str">
        <f ca="1"/>
        <v>Rankine</v>
      </c>
      <c r="AM16" s="21">
        <f ca="1"/>
        <v>0</v>
      </c>
      <c r="AN16" s="21">
        <f ca="1"/>
        <v>0</v>
      </c>
      <c r="AO16" s="21">
        <f ca="1"/>
        <v>0</v>
      </c>
      <c r="AP16" s="21">
        <f ca="1"/>
        <v>0</v>
      </c>
      <c r="AQ16" s="21">
        <f ca="1"/>
        <v>0</v>
      </c>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row>
    <row r="17" spans="2:264" s="20" customFormat="1" ht="18.75" x14ac:dyDescent="0.3">
      <c r="H17" s="46" t="s">
        <v>16</v>
      </c>
      <c r="I17" s="93" t="str">
        <f ca="1"/>
        <v>Brayton</v>
      </c>
      <c r="J17" s="93" t="str">
        <f ca="1"/>
        <v>Brayton</v>
      </c>
      <c r="K17" s="93" t="str">
        <f ca="1"/>
        <v>Brayton</v>
      </c>
      <c r="L17" s="93" t="str">
        <f ca="1"/>
        <v>Brayton</v>
      </c>
      <c r="M17" s="93" t="str">
        <f ca="1"/>
        <v>Brayton</v>
      </c>
      <c r="N17" s="93" t="str">
        <f ca="1"/>
        <v>Brayton</v>
      </c>
      <c r="O17" s="93" t="str">
        <f ca="1"/>
        <v>Brayton</v>
      </c>
      <c r="P17" s="93" t="str">
        <f ca="1"/>
        <v>Brayton</v>
      </c>
      <c r="Q17" s="93">
        <f ca="1"/>
        <v>0</v>
      </c>
      <c r="R17" s="93">
        <f ca="1"/>
        <v>0</v>
      </c>
      <c r="S17" s="93">
        <f ca="1"/>
        <v>0</v>
      </c>
      <c r="T17" s="93">
        <f ca="1"/>
        <v>0</v>
      </c>
      <c r="U17" s="93">
        <f ca="1"/>
        <v>3417</v>
      </c>
      <c r="V17" s="93">
        <f ca="1"/>
        <v>0</v>
      </c>
      <c r="W17" s="93">
        <f ca="1"/>
        <v>0</v>
      </c>
      <c r="X17" s="93">
        <f ca="1"/>
        <v>0</v>
      </c>
      <c r="Y17" s="93">
        <f ca="1"/>
        <v>0</v>
      </c>
      <c r="Z17" s="93">
        <f ca="1"/>
        <v>0</v>
      </c>
      <c r="AA17" s="93">
        <f ca="1"/>
        <v>0</v>
      </c>
      <c r="AB17" s="93">
        <f ca="1"/>
        <v>0</v>
      </c>
      <c r="AC17" s="93">
        <f ca="1"/>
        <v>0</v>
      </c>
      <c r="AD17" s="93">
        <f ca="1"/>
        <v>0</v>
      </c>
      <c r="AE17" s="93">
        <f ca="1"/>
        <v>0</v>
      </c>
      <c r="AF17" s="93">
        <f ca="1"/>
        <v>0</v>
      </c>
      <c r="AG17" s="93">
        <f ca="1"/>
        <v>0</v>
      </c>
      <c r="AH17" s="93">
        <f ca="1"/>
        <v>0</v>
      </c>
      <c r="AI17" s="93">
        <f ca="1"/>
        <v>0</v>
      </c>
      <c r="AJ17" s="93">
        <f ca="1"/>
        <v>0</v>
      </c>
      <c r="AK17" s="93">
        <f ca="1"/>
        <v>0</v>
      </c>
      <c r="AL17" s="93">
        <f ca="1"/>
        <v>0</v>
      </c>
      <c r="AM17" s="93" t="str">
        <f ca="1"/>
        <v>Rankine</v>
      </c>
      <c r="AN17" s="93">
        <f ca="1"/>
        <v>0</v>
      </c>
      <c r="AO17" s="93">
        <f ca="1"/>
        <v>0</v>
      </c>
      <c r="AP17" s="93">
        <f ca="1"/>
        <v>0</v>
      </c>
      <c r="AQ17" s="93">
        <f ca="1"/>
        <v>0</v>
      </c>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row>
    <row r="18" spans="2:264" s="20" customFormat="1" ht="18.75" x14ac:dyDescent="0.3">
      <c r="E18" s="113"/>
      <c r="H18" s="103" t="s">
        <v>17</v>
      </c>
      <c r="I18" s="21">
        <f ca="1"/>
        <v>281</v>
      </c>
      <c r="J18" s="21">
        <f ca="1"/>
        <v>1124</v>
      </c>
      <c r="K18" s="21">
        <f ca="1"/>
        <v>281</v>
      </c>
      <c r="L18" s="21">
        <f ca="1"/>
        <v>1124</v>
      </c>
      <c r="M18" s="21">
        <f ca="1"/>
        <v>164</v>
      </c>
      <c r="N18" s="21">
        <f ca="1"/>
        <v>656</v>
      </c>
      <c r="O18" s="21">
        <f ca="1"/>
        <v>164</v>
      </c>
      <c r="P18" s="21">
        <f ca="1"/>
        <v>656</v>
      </c>
      <c r="Q18" s="21">
        <f ca="1"/>
        <v>2200</v>
      </c>
      <c r="R18" s="21">
        <f ca="1"/>
        <v>2200</v>
      </c>
      <c r="S18" s="21">
        <f ca="1"/>
        <v>1100</v>
      </c>
      <c r="T18" s="21">
        <f ca="1"/>
        <v>616</v>
      </c>
      <c r="U18" s="21">
        <f ca="1"/>
        <v>1144</v>
      </c>
      <c r="V18" s="21">
        <f ca="1"/>
        <v>1144</v>
      </c>
      <c r="W18" s="21">
        <f ca="1"/>
        <v>587</v>
      </c>
      <c r="X18" s="21">
        <f ca="1"/>
        <v>1144</v>
      </c>
      <c r="Y18" s="21">
        <f ca="1"/>
        <v>587</v>
      </c>
      <c r="Z18" s="21">
        <f ca="1"/>
        <v>1064</v>
      </c>
      <c r="AA18" s="21">
        <f ca="1"/>
        <v>600</v>
      </c>
      <c r="AB18" s="21">
        <f ca="1"/>
        <v>624</v>
      </c>
      <c r="AC18" s="21">
        <f ca="1"/>
        <v>290</v>
      </c>
      <c r="AD18" s="21">
        <f ca="1"/>
        <v>462</v>
      </c>
      <c r="AE18" s="21">
        <f ca="1"/>
        <v>165</v>
      </c>
      <c r="AF18" s="21">
        <f ca="1"/>
        <v>311</v>
      </c>
      <c r="AG18" s="21">
        <f ca="1"/>
        <v>622</v>
      </c>
      <c r="AH18" s="21">
        <f ca="1"/>
        <v>1244</v>
      </c>
      <c r="AI18" s="21">
        <f ca="1"/>
        <v>2488</v>
      </c>
      <c r="AJ18" s="21">
        <f ca="1"/>
        <v>3110</v>
      </c>
      <c r="AK18" s="21">
        <f ca="1"/>
        <v>720</v>
      </c>
      <c r="AL18" s="21">
        <f ca="1"/>
        <v>380</v>
      </c>
      <c r="AM18" s="21">
        <f ca="1"/>
        <v>1500</v>
      </c>
      <c r="AN18" s="21">
        <f ca="1"/>
        <v>2160</v>
      </c>
      <c r="AO18" s="21">
        <f ca="1"/>
        <v>693</v>
      </c>
      <c r="AP18" s="21">
        <f ca="1"/>
        <v>806</v>
      </c>
      <c r="AQ18" s="21">
        <f ca="1"/>
        <v>869</v>
      </c>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row>
    <row r="19" spans="2:264" s="102" customFormat="1" ht="18.75" x14ac:dyDescent="0.3">
      <c r="H19" s="103" t="s">
        <v>18</v>
      </c>
      <c r="I19" s="21">
        <f ca="1"/>
        <v>0</v>
      </c>
      <c r="J19" s="21">
        <f ca="1"/>
        <v>0</v>
      </c>
      <c r="K19" s="21">
        <f ca="1"/>
        <v>0</v>
      </c>
      <c r="L19" s="21">
        <f ca="1"/>
        <v>0</v>
      </c>
      <c r="M19" s="21">
        <f ca="1"/>
        <v>0</v>
      </c>
      <c r="N19" s="21">
        <f ca="1"/>
        <v>0</v>
      </c>
      <c r="O19" s="21">
        <f ca="1"/>
        <v>0</v>
      </c>
      <c r="P19" s="21">
        <f ca="1"/>
        <v>0</v>
      </c>
      <c r="Q19" s="21">
        <f ca="1"/>
        <v>0.85</v>
      </c>
      <c r="R19" s="21">
        <f ca="1"/>
        <v>0.85</v>
      </c>
      <c r="S19" s="21">
        <f ca="1"/>
        <v>0</v>
      </c>
      <c r="T19" s="21">
        <f ca="1"/>
        <v>0</v>
      </c>
      <c r="U19" s="21">
        <f ca="1"/>
        <v>0.95</v>
      </c>
      <c r="V19" s="21">
        <f ca="1"/>
        <v>0.95</v>
      </c>
      <c r="W19" s="21">
        <f ca="1"/>
        <v>0.95</v>
      </c>
      <c r="X19" s="21">
        <f ca="1"/>
        <v>0.95</v>
      </c>
      <c r="Y19" s="21">
        <f ca="1"/>
        <v>0.95</v>
      </c>
      <c r="Z19" s="21">
        <f ca="1"/>
        <v>0.72</v>
      </c>
      <c r="AA19" s="21">
        <f ca="1"/>
        <v>0.75</v>
      </c>
      <c r="AB19" s="21">
        <f ca="1"/>
        <v>0.72</v>
      </c>
      <c r="AC19" s="21">
        <f ca="1"/>
        <v>0</v>
      </c>
      <c r="AD19" s="21">
        <f ca="1"/>
        <v>0</v>
      </c>
      <c r="AE19" s="21">
        <f ca="1"/>
        <v>0</v>
      </c>
      <c r="AF19" s="21">
        <f ca="1"/>
        <v>0</v>
      </c>
      <c r="AG19" s="21">
        <f ca="1"/>
        <v>0</v>
      </c>
      <c r="AH19" s="21">
        <f ca="1"/>
        <v>0</v>
      </c>
      <c r="AI19" s="21">
        <f ca="1"/>
        <v>0</v>
      </c>
      <c r="AJ19" s="21">
        <f ca="1"/>
        <v>0</v>
      </c>
      <c r="AK19" s="21">
        <f ca="1"/>
        <v>0</v>
      </c>
      <c r="AL19" s="21">
        <f ca="1"/>
        <v>0</v>
      </c>
      <c r="AM19" s="21">
        <f ca="1"/>
        <v>0.92</v>
      </c>
      <c r="AN19" s="21">
        <f ca="1"/>
        <v>0.8</v>
      </c>
      <c r="AO19" s="21">
        <f ca="1"/>
        <v>0.84</v>
      </c>
      <c r="AP19" s="21">
        <f ca="1"/>
        <v>0.84</v>
      </c>
      <c r="AQ19" s="21">
        <f ca="1"/>
        <v>0.84</v>
      </c>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row>
    <row r="20" spans="2:264" s="20" customFormat="1" ht="19.5" thickBot="1" x14ac:dyDescent="0.35">
      <c r="H20" s="103" t="s">
        <v>19</v>
      </c>
      <c r="I20" s="21">
        <f ca="1"/>
        <v>2009</v>
      </c>
      <c r="J20" s="21">
        <f ca="1"/>
        <v>2009</v>
      </c>
      <c r="K20" s="21">
        <f ca="1"/>
        <v>2009</v>
      </c>
      <c r="L20" s="21">
        <f ca="1"/>
        <v>2009</v>
      </c>
      <c r="M20" s="21">
        <f ca="1"/>
        <v>2009</v>
      </c>
      <c r="N20" s="21">
        <f ca="1"/>
        <v>2009</v>
      </c>
      <c r="O20" s="21">
        <f ca="1"/>
        <v>2009</v>
      </c>
      <c r="P20" s="21">
        <f ca="1"/>
        <v>2009</v>
      </c>
      <c r="Q20" s="21">
        <f ca="1"/>
        <v>2017</v>
      </c>
      <c r="R20" s="21">
        <f ca="1"/>
        <v>2017</v>
      </c>
      <c r="S20" s="21">
        <f ca="1"/>
        <v>2017</v>
      </c>
      <c r="T20" s="21">
        <f ca="1"/>
        <v>2017</v>
      </c>
      <c r="U20" s="21">
        <f ca="1"/>
        <v>1987</v>
      </c>
      <c r="V20" s="21">
        <f ca="1"/>
        <v>1987</v>
      </c>
      <c r="W20" s="21">
        <f ca="1"/>
        <v>1987</v>
      </c>
      <c r="X20" s="21">
        <f ca="1"/>
        <v>1987</v>
      </c>
      <c r="Y20" s="21">
        <f ca="1"/>
        <v>1987</v>
      </c>
      <c r="Z20" s="21">
        <f ca="1"/>
        <v>1988</v>
      </c>
      <c r="AA20" s="21">
        <f ca="1"/>
        <v>1988</v>
      </c>
      <c r="AB20" s="21">
        <f ca="1"/>
        <v>1988</v>
      </c>
      <c r="AC20" s="21">
        <f ca="1"/>
        <v>2023</v>
      </c>
      <c r="AD20" s="21">
        <f ca="1"/>
        <v>2022</v>
      </c>
      <c r="AE20" s="21">
        <f ca="1"/>
        <v>2023</v>
      </c>
      <c r="AF20" s="21">
        <f ca="1"/>
        <v>2023</v>
      </c>
      <c r="AG20" s="21">
        <f ca="1"/>
        <v>2023</v>
      </c>
      <c r="AH20" s="21">
        <f ca="1"/>
        <v>2023</v>
      </c>
      <c r="AI20" s="21">
        <f ca="1"/>
        <v>2023</v>
      </c>
      <c r="AJ20" s="21">
        <f ca="1"/>
        <v>2023</v>
      </c>
      <c r="AK20" s="21">
        <f ca="1"/>
        <v>2015</v>
      </c>
      <c r="AL20" s="21">
        <f ca="1"/>
        <v>2017</v>
      </c>
      <c r="AM20" s="21">
        <f ca="1"/>
        <v>2011</v>
      </c>
      <c r="AN20" s="21">
        <f ca="1"/>
        <v>1987</v>
      </c>
      <c r="AO20" s="21">
        <f ca="1"/>
        <v>1992</v>
      </c>
      <c r="AP20" s="21">
        <f ca="1"/>
        <v>1992</v>
      </c>
      <c r="AQ20" s="21">
        <f ca="1"/>
        <v>1992</v>
      </c>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row>
    <row r="21" spans="2:264" s="20" customFormat="1" ht="19.5" thickBot="1" x14ac:dyDescent="0.35">
      <c r="D21" s="69" t="s">
        <v>20</v>
      </c>
      <c r="E21" s="70"/>
      <c r="F21" s="70"/>
      <c r="G21" s="71"/>
      <c r="H21" s="104" t="s">
        <v>21</v>
      </c>
      <c r="I21" s="21" t="str">
        <f ca="1"/>
        <v>$</v>
      </c>
      <c r="J21" s="21" t="str">
        <f ca="1"/>
        <v>$</v>
      </c>
      <c r="K21" s="21" t="str">
        <f ca="1"/>
        <v>$</v>
      </c>
      <c r="L21" s="21" t="str">
        <f ca="1"/>
        <v>$</v>
      </c>
      <c r="M21" s="21" t="str">
        <f ca="1"/>
        <v>$</v>
      </c>
      <c r="N21" s="21" t="str">
        <f ca="1"/>
        <v>$</v>
      </c>
      <c r="O21" s="21" t="str">
        <f ca="1"/>
        <v>$</v>
      </c>
      <c r="P21" s="21" t="str">
        <f ca="1"/>
        <v>$</v>
      </c>
      <c r="Q21" s="21" t="str">
        <f ca="1"/>
        <v>$</v>
      </c>
      <c r="R21" s="21" t="str">
        <f ca="1"/>
        <v>$</v>
      </c>
      <c r="S21" s="21" t="str">
        <f ca="1"/>
        <v>$</v>
      </c>
      <c r="T21" s="21" t="str">
        <f ca="1"/>
        <v>$</v>
      </c>
      <c r="U21" s="21" t="str">
        <f ca="1"/>
        <v>$</v>
      </c>
      <c r="V21" s="21" t="str">
        <f ca="1"/>
        <v>$</v>
      </c>
      <c r="W21" s="21" t="str">
        <f ca="1"/>
        <v>$</v>
      </c>
      <c r="X21" s="21" t="str">
        <f ca="1"/>
        <v>$</v>
      </c>
      <c r="Y21" s="21" t="str">
        <f ca="1"/>
        <v>$</v>
      </c>
      <c r="Z21" s="21" t="str">
        <f ca="1"/>
        <v>$</v>
      </c>
      <c r="AA21" s="21" t="str">
        <f ca="1"/>
        <v>$</v>
      </c>
      <c r="AB21" s="21" t="str">
        <f ca="1"/>
        <v>$</v>
      </c>
      <c r="AC21" s="21" t="str">
        <f ca="1"/>
        <v>$</v>
      </c>
      <c r="AD21" s="21" t="str">
        <f ca="1"/>
        <v>$</v>
      </c>
      <c r="AE21" s="21" t="str">
        <f ca="1"/>
        <v>$</v>
      </c>
      <c r="AF21" s="21" t="str">
        <f ca="1"/>
        <v>$</v>
      </c>
      <c r="AG21" s="21" t="str">
        <f ca="1"/>
        <v>$</v>
      </c>
      <c r="AH21" s="21" t="str">
        <f ca="1"/>
        <v>$</v>
      </c>
      <c r="AI21" s="21" t="str">
        <f ca="1"/>
        <v>$</v>
      </c>
      <c r="AJ21" s="21" t="str">
        <f ca="1"/>
        <v>$</v>
      </c>
      <c r="AK21" s="21" t="str">
        <f ca="1"/>
        <v>$</v>
      </c>
      <c r="AL21" s="21" t="str">
        <f ca="1"/>
        <v>$</v>
      </c>
      <c r="AM21" s="21" t="str">
        <f ca="1"/>
        <v>$</v>
      </c>
      <c r="AN21" s="21" t="str">
        <f ca="1"/>
        <v>$</v>
      </c>
      <c r="AO21" s="21" t="str">
        <f ca="1"/>
        <v>$</v>
      </c>
      <c r="AP21" s="21" t="str">
        <f ca="1"/>
        <v>$</v>
      </c>
      <c r="AQ21" s="21" t="str">
        <f ca="1"/>
        <v>$</v>
      </c>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row>
    <row r="22" spans="2:264" s="479" customFormat="1" ht="35.25" thickBot="1" x14ac:dyDescent="0.4">
      <c r="C22" s="928" t="s">
        <v>22</v>
      </c>
      <c r="D22" s="929">
        <v>1</v>
      </c>
      <c r="E22" s="928">
        <v>2</v>
      </c>
      <c r="F22" s="928">
        <v>3</v>
      </c>
      <c r="G22" s="930" t="s">
        <v>23</v>
      </c>
      <c r="H22" s="480" t="s">
        <v>24</v>
      </c>
      <c r="I22" s="91" t="str">
        <f ca="1"/>
        <v>Total Costs
(2022 USD)</v>
      </c>
      <c r="J22" s="91" t="str">
        <f ca="1"/>
        <v>Total Costs
(2022 USD)</v>
      </c>
      <c r="K22" s="91" t="str">
        <f ca="1"/>
        <v>Total Costs
(2022 USD)</v>
      </c>
      <c r="L22" s="92" t="str">
        <f ca="1"/>
        <v>Total Costs
(2022 USD)</v>
      </c>
      <c r="M22" s="91" t="str">
        <f ca="1"/>
        <v>Total Costs
(2022 USD)</v>
      </c>
      <c r="N22" s="91" t="str">
        <f ca="1"/>
        <v>Total Costs
(2022 USD)</v>
      </c>
      <c r="O22" s="91" t="str">
        <f ca="1"/>
        <v>Total Costs
(2022 USD)</v>
      </c>
      <c r="P22" s="92" t="str">
        <f ca="1"/>
        <v>Total Costs
(2022 USD)</v>
      </c>
      <c r="Q22" s="91" t="str">
        <f ca="1"/>
        <v>Total Costs
(2022 USD)</v>
      </c>
      <c r="R22" s="91" t="str">
        <f ca="1"/>
        <v>Total Costs
(2022 USD)</v>
      </c>
      <c r="S22" s="91" t="str">
        <f ca="1"/>
        <v>Total Costs
(2022 USD)</v>
      </c>
      <c r="T22" s="92" t="str">
        <f ca="1"/>
        <v>Total Costs
(2022 USD)</v>
      </c>
      <c r="U22" s="91" t="str">
        <f ca="1"/>
        <v>Total Costs
(2022 USD)</v>
      </c>
      <c r="V22" s="91" t="str">
        <f ca="1"/>
        <v>Total Costs
(2022 USD)</v>
      </c>
      <c r="W22" s="91" t="str">
        <f ca="1"/>
        <v>Total Costs
(2022 USD)</v>
      </c>
      <c r="X22" s="92" t="str">
        <f ca="1"/>
        <v>Total Costs
(2022 USD)</v>
      </c>
      <c r="Y22" s="91" t="str">
        <f ca="1"/>
        <v>Total Costs
(2022 USD)</v>
      </c>
      <c r="Z22" s="91" t="str">
        <f ca="1"/>
        <v>Total Costs
(2022 USD)</v>
      </c>
      <c r="AA22" s="91" t="str">
        <f ca="1"/>
        <v>Total Costs
(2022 USD)</v>
      </c>
      <c r="AB22" s="92" t="str">
        <f ca="1"/>
        <v>Total Costs
(2022 USD)</v>
      </c>
      <c r="AC22" s="91" t="str">
        <f ca="1"/>
        <v>Total Costs
(2022 USD)</v>
      </c>
      <c r="AD22" s="91" t="str">
        <f ca="1"/>
        <v>Total Costs
(2022 USD)</v>
      </c>
      <c r="AE22" s="91" t="str">
        <f ca="1"/>
        <v>Total Costs
(2022 USD)</v>
      </c>
      <c r="AF22" s="92" t="str">
        <f ca="1"/>
        <v>Total Costs
(2022 USD)</v>
      </c>
      <c r="AG22" s="91" t="str">
        <f ca="1"/>
        <v>Total Costs
(2022 USD)</v>
      </c>
      <c r="AH22" s="91" t="str">
        <f ca="1"/>
        <v>Total Costs
(2022 USD)</v>
      </c>
      <c r="AI22" s="91" t="str">
        <f ca="1"/>
        <v>Total Costs
(2022 USD)</v>
      </c>
      <c r="AJ22" s="92" t="str">
        <f ca="1"/>
        <v>Total Costs
(2022 USD)</v>
      </c>
      <c r="AK22" s="91" t="str">
        <f ca="1"/>
        <v>Total Costs
(2022 USD)</v>
      </c>
      <c r="AL22" s="91" t="str">
        <f ca="1"/>
        <v>Total Costs
(2022 USD)</v>
      </c>
      <c r="AM22" s="91" t="str">
        <f ca="1"/>
        <v>Total Costs
(2022 USD)</v>
      </c>
      <c r="AN22" s="92" t="str">
        <f ca="1"/>
        <v>Total Costs
(2022 USD)</v>
      </c>
      <c r="AO22" s="91" t="str">
        <f ca="1"/>
        <v>Total Costs
(2022 USD)</v>
      </c>
      <c r="AP22" s="91" t="str">
        <f ca="1"/>
        <v>Total Costs
(2022 USD)</v>
      </c>
      <c r="AQ22" s="91" t="str">
        <f ca="1"/>
        <v>Total Costs
(2022 USD)</v>
      </c>
      <c r="AR22" s="481"/>
      <c r="AS22" s="481"/>
      <c r="AT22" s="481"/>
      <c r="AU22" s="481"/>
      <c r="AV22" s="481"/>
      <c r="AW22" s="481"/>
      <c r="AX22" s="481"/>
      <c r="AY22" s="481"/>
      <c r="AZ22" s="481"/>
      <c r="BA22" s="481"/>
      <c r="BB22" s="481"/>
      <c r="BC22" s="481"/>
      <c r="BD22" s="481"/>
      <c r="BE22" s="481"/>
      <c r="BF22" s="481"/>
      <c r="BG22" s="481"/>
      <c r="BH22" s="481"/>
      <c r="BI22" s="481"/>
      <c r="BJ22" s="481"/>
      <c r="BK22" s="481"/>
      <c r="BL22" s="481"/>
      <c r="BM22" s="481"/>
      <c r="BN22" s="481"/>
      <c r="BO22" s="481"/>
      <c r="BP22" s="481"/>
      <c r="BQ22" s="481"/>
      <c r="BR22" s="481"/>
      <c r="BS22" s="481"/>
      <c r="BT22" s="481"/>
      <c r="BU22" s="481"/>
      <c r="BV22" s="481"/>
      <c r="BW22" s="481"/>
      <c r="BX22" s="481"/>
      <c r="BY22" s="481"/>
      <c r="BZ22" s="481"/>
      <c r="CA22" s="481"/>
      <c r="CB22" s="481"/>
      <c r="CC22" s="481"/>
      <c r="CD22" s="481"/>
      <c r="CE22" s="481"/>
      <c r="CF22" s="481"/>
      <c r="CG22" s="481"/>
      <c r="CH22" s="481"/>
      <c r="CI22" s="481"/>
      <c r="CJ22" s="481"/>
      <c r="CK22" s="481"/>
      <c r="CL22" s="481"/>
      <c r="CM22" s="481"/>
      <c r="CN22" s="481"/>
      <c r="CO22" s="481"/>
      <c r="CP22" s="481"/>
      <c r="CQ22" s="481"/>
      <c r="CR22" s="481"/>
      <c r="CS22" s="481"/>
      <c r="CT22" s="481"/>
      <c r="CU22" s="481"/>
      <c r="CV22" s="481"/>
      <c r="CW22" s="481"/>
      <c r="CX22" s="481"/>
      <c r="CY22" s="481"/>
      <c r="CZ22" s="481"/>
      <c r="DA22" s="481"/>
      <c r="DB22" s="481"/>
      <c r="DC22" s="481"/>
      <c r="DD22" s="481"/>
      <c r="DE22" s="481"/>
      <c r="DF22" s="481"/>
      <c r="DG22" s="481"/>
      <c r="DH22" s="481"/>
      <c r="DI22" s="481"/>
      <c r="DJ22" s="481"/>
      <c r="DK22" s="481"/>
      <c r="DL22" s="481"/>
      <c r="DM22" s="481"/>
      <c r="DN22" s="481"/>
      <c r="DO22" s="481"/>
      <c r="DP22" s="481"/>
      <c r="DQ22" s="481"/>
      <c r="DR22" s="481"/>
      <c r="DS22" s="481"/>
      <c r="DT22" s="481"/>
      <c r="DU22" s="481"/>
      <c r="DV22" s="481"/>
      <c r="DW22" s="481"/>
      <c r="DX22" s="481"/>
      <c r="DY22" s="481"/>
      <c r="DZ22" s="481"/>
      <c r="EA22" s="481"/>
      <c r="EB22" s="481"/>
      <c r="EC22" s="481"/>
      <c r="ED22" s="481"/>
      <c r="EE22" s="481"/>
      <c r="EF22" s="481"/>
      <c r="EG22" s="481"/>
      <c r="EH22" s="481"/>
      <c r="EI22" s="481"/>
      <c r="EJ22" s="481"/>
      <c r="EK22" s="481"/>
      <c r="EL22" s="481"/>
      <c r="EM22" s="481"/>
      <c r="EN22" s="481"/>
      <c r="EO22" s="481"/>
      <c r="EP22" s="481"/>
      <c r="EQ22" s="481"/>
      <c r="ER22" s="481"/>
      <c r="ES22" s="481"/>
      <c r="ET22" s="481"/>
      <c r="EU22" s="481"/>
      <c r="EV22" s="481"/>
      <c r="EW22" s="481"/>
      <c r="EX22" s="481"/>
      <c r="EY22" s="481"/>
      <c r="EZ22" s="481"/>
      <c r="FA22" s="481"/>
      <c r="FB22" s="481"/>
      <c r="FC22" s="481"/>
      <c r="FD22" s="481"/>
      <c r="FE22" s="481"/>
      <c r="FF22" s="481"/>
      <c r="FG22" s="481"/>
      <c r="FH22" s="481"/>
      <c r="FI22" s="481"/>
      <c r="FJ22" s="481"/>
      <c r="FK22" s="481"/>
      <c r="FL22" s="481"/>
      <c r="FM22" s="481"/>
      <c r="FN22" s="481"/>
      <c r="FO22" s="481"/>
      <c r="FP22" s="481"/>
      <c r="FQ22" s="481"/>
      <c r="FR22" s="481"/>
      <c r="FS22" s="481"/>
      <c r="FT22" s="481"/>
      <c r="FU22" s="481"/>
      <c r="FV22" s="481"/>
      <c r="FW22" s="481"/>
      <c r="FX22" s="481"/>
      <c r="FY22" s="481"/>
      <c r="FZ22" s="481"/>
      <c r="GA22" s="481"/>
      <c r="GB22" s="481"/>
      <c r="GC22" s="481"/>
      <c r="GD22" s="481"/>
      <c r="GE22" s="481"/>
      <c r="GF22" s="481"/>
      <c r="GG22" s="481"/>
      <c r="GH22" s="481"/>
      <c r="GI22" s="481"/>
      <c r="GJ22" s="481"/>
      <c r="GK22" s="481"/>
      <c r="GL22" s="481"/>
      <c r="GM22" s="481"/>
      <c r="GN22" s="481"/>
      <c r="GO22" s="481"/>
      <c r="GP22" s="481"/>
      <c r="GQ22" s="481"/>
      <c r="GR22" s="481"/>
      <c r="GS22" s="481"/>
      <c r="GT22" s="481"/>
      <c r="GU22" s="481"/>
      <c r="GV22" s="481"/>
      <c r="GW22" s="481"/>
      <c r="GX22" s="481"/>
      <c r="GY22" s="481"/>
      <c r="GZ22" s="481"/>
      <c r="HA22" s="481"/>
      <c r="HB22" s="481"/>
      <c r="HC22" s="481"/>
      <c r="HD22" s="481"/>
      <c r="HE22" s="481"/>
      <c r="HF22" s="481"/>
      <c r="HG22" s="481"/>
      <c r="HH22" s="481"/>
      <c r="HI22" s="481"/>
      <c r="HJ22" s="481"/>
      <c r="HK22" s="481"/>
      <c r="HL22" s="481"/>
      <c r="HM22" s="481"/>
      <c r="HN22" s="481"/>
      <c r="HO22" s="481"/>
      <c r="HP22" s="481"/>
      <c r="HQ22" s="481"/>
      <c r="HR22" s="481"/>
      <c r="HS22" s="481"/>
      <c r="HT22" s="481"/>
      <c r="HU22" s="481"/>
      <c r="HV22" s="481"/>
      <c r="HW22" s="481"/>
      <c r="HX22" s="481"/>
      <c r="HY22" s="481"/>
      <c r="HZ22" s="481"/>
      <c r="IA22" s="481"/>
      <c r="IB22" s="481"/>
      <c r="IC22" s="481"/>
      <c r="ID22" s="481"/>
      <c r="IE22" s="481"/>
      <c r="IF22" s="481"/>
      <c r="IG22" s="481"/>
      <c r="IH22" s="481"/>
      <c r="II22" s="481"/>
      <c r="IJ22" s="481"/>
      <c r="IK22" s="481"/>
      <c r="IL22" s="481"/>
      <c r="IM22" s="481"/>
      <c r="IN22" s="481"/>
      <c r="IO22" s="481"/>
      <c r="IP22" s="481"/>
      <c r="IQ22" s="481"/>
      <c r="IR22" s="481"/>
      <c r="IS22" s="481"/>
      <c r="IT22" s="481"/>
      <c r="IU22" s="481"/>
      <c r="IV22" s="481"/>
      <c r="IW22" s="481"/>
      <c r="IX22" s="481"/>
      <c r="IY22" s="481"/>
      <c r="IZ22" s="481"/>
      <c r="JA22" s="481"/>
      <c r="JB22" s="481"/>
      <c r="JC22" s="481"/>
      <c r="JD22" s="481"/>
    </row>
    <row r="23" spans="2:264" s="23" customFormat="1" ht="18.75" x14ac:dyDescent="0.35">
      <c r="B23" s="931">
        <f>_xlfn.NUMBERVALUE(LEFT(C23,1)&amp;"0")</f>
        <v>10</v>
      </c>
      <c r="C23" s="945">
        <f t="shared" ref="C23:C86" si="0">IF(F23="",IF(E23="", IF(D23="",IF(G23="","",G23),D23), E23), F23)</f>
        <v>10</v>
      </c>
      <c r="D23" s="938">
        <v>10</v>
      </c>
      <c r="E23" s="454"/>
      <c r="F23" s="454"/>
      <c r="G23" s="455"/>
      <c r="H23" s="456" t="s">
        <v>25</v>
      </c>
      <c r="I23" s="457">
        <f ca="1"/>
        <v>448.45826349517324</v>
      </c>
      <c r="J23" s="457">
        <f ca="1"/>
        <v>193.65092731068671</v>
      </c>
      <c r="K23" s="457">
        <f ca="1"/>
        <v>510.08608433979322</v>
      </c>
      <c r="L23" s="457">
        <f ca="1"/>
        <v>209.05788252184169</v>
      </c>
      <c r="M23" s="457">
        <f ca="1"/>
        <v>707.18237722395884</v>
      </c>
      <c r="N23" s="457">
        <f ca="1"/>
        <v>270.59175851761319</v>
      </c>
      <c r="O23" s="457">
        <f ca="1"/>
        <v>812.77638732967978</v>
      </c>
      <c r="P23" s="457">
        <f ca="1"/>
        <v>296.99026104404345</v>
      </c>
      <c r="Q23" s="457">
        <f ca="1"/>
        <v>325.95493943404693</v>
      </c>
      <c r="R23" s="457">
        <f ca="1"/>
        <v>325.95493943404693</v>
      </c>
      <c r="S23" s="457">
        <f ca="1"/>
        <v>325.95493943404693</v>
      </c>
      <c r="T23" s="457">
        <f ca="1"/>
        <v>325.95493943404693</v>
      </c>
      <c r="U23" s="457">
        <f ca="1"/>
        <v>346.94462464422344</v>
      </c>
      <c r="V23" s="457">
        <f ca="1"/>
        <v>337.88637167036671</v>
      </c>
      <c r="W23" s="457">
        <f ca="1"/>
        <v>341.51066282604603</v>
      </c>
      <c r="X23" s="457">
        <f ca="1"/>
        <v>336.08132018853968</v>
      </c>
      <c r="Y23" s="457">
        <f ca="1"/>
        <v>339.63825793672544</v>
      </c>
      <c r="Z23" s="457">
        <f ca="1"/>
        <v>325.95493943404693</v>
      </c>
      <c r="AA23" s="457">
        <f ca="1"/>
        <v>325.95493943404693</v>
      </c>
      <c r="AB23" s="457">
        <f ca="1"/>
        <v>325.95493943404693</v>
      </c>
      <c r="AC23" s="457">
        <f ca="1"/>
        <v>325.95493943404693</v>
      </c>
      <c r="AD23" s="457">
        <f ca="1"/>
        <v>325.95493943404693</v>
      </c>
      <c r="AE23" s="457">
        <f ca="1"/>
        <v>460.15709565766514</v>
      </c>
      <c r="AF23" s="457">
        <f ca="1"/>
        <v>294.82584624099155</v>
      </c>
      <c r="AG23" s="457">
        <f ca="1"/>
        <v>201.47118571785569</v>
      </c>
      <c r="AH23" s="457">
        <f ca="1"/>
        <v>154.86300158539601</v>
      </c>
      <c r="AI23" s="457">
        <f ca="1"/>
        <v>131.53985635596388</v>
      </c>
      <c r="AJ23" s="457">
        <f ca="1"/>
        <v>126.88731766560639</v>
      </c>
      <c r="AK23" s="457">
        <f ca="1"/>
        <v>325.95493943404693</v>
      </c>
      <c r="AL23" s="457">
        <f ca="1"/>
        <v>325.95493943404693</v>
      </c>
      <c r="AM23" s="457">
        <f ca="1"/>
        <v>328.73715833014683</v>
      </c>
      <c r="AN23" s="457">
        <f ca="1"/>
        <v>327.48953392378587</v>
      </c>
      <c r="AO23" s="457">
        <f ca="1"/>
        <v>320.6652068909126</v>
      </c>
      <c r="AP23" s="457">
        <f ca="1"/>
        <v>320.1577778838398</v>
      </c>
      <c r="AQ23" s="458">
        <f ca="1"/>
        <v>318.03521986046314</v>
      </c>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c r="EL23" s="94"/>
      <c r="EM23" s="94"/>
      <c r="EN23" s="94"/>
      <c r="EO23" s="94"/>
      <c r="EP23" s="94"/>
      <c r="EQ23" s="94"/>
      <c r="ER23" s="94"/>
      <c r="ES23" s="94"/>
      <c r="ET23" s="94"/>
      <c r="EU23" s="94"/>
      <c r="EV23" s="94"/>
      <c r="EW23" s="94"/>
      <c r="EX23" s="94"/>
      <c r="EY23" s="94"/>
      <c r="EZ23" s="94"/>
      <c r="FA23" s="94"/>
      <c r="FB23" s="94"/>
      <c r="FC23" s="94"/>
      <c r="FD23" s="94"/>
      <c r="FE23" s="94"/>
      <c r="FF23" s="94"/>
      <c r="FG23" s="94"/>
      <c r="FH23" s="94"/>
      <c r="FI23" s="94"/>
      <c r="FJ23" s="94"/>
      <c r="FK23" s="94"/>
      <c r="FL23" s="94"/>
      <c r="FM23" s="94"/>
      <c r="FN23" s="94"/>
      <c r="FO23" s="94"/>
      <c r="FP23" s="94"/>
      <c r="FQ23" s="94"/>
      <c r="FR23" s="94"/>
      <c r="FS23" s="94"/>
      <c r="FT23" s="94"/>
      <c r="FU23" s="94"/>
      <c r="FV23" s="94"/>
      <c r="FW23" s="94"/>
      <c r="FX23" s="94"/>
      <c r="FY23" s="94"/>
      <c r="FZ23" s="94"/>
      <c r="GA23" s="94"/>
      <c r="GB23" s="94"/>
      <c r="GC23" s="94"/>
      <c r="GD23" s="94"/>
      <c r="GE23" s="94"/>
      <c r="GF23" s="94"/>
      <c r="GG23" s="94"/>
      <c r="GH23" s="94"/>
      <c r="GI23" s="94"/>
      <c r="GJ23" s="94"/>
      <c r="GK23" s="94"/>
      <c r="GL23" s="94"/>
      <c r="GM23" s="94"/>
      <c r="GN23" s="94"/>
      <c r="GO23" s="94"/>
      <c r="GP23" s="94"/>
      <c r="GQ23" s="94"/>
      <c r="GR23" s="94"/>
      <c r="GS23" s="94"/>
      <c r="GT23" s="94"/>
      <c r="GU23" s="94"/>
      <c r="GV23" s="94"/>
      <c r="GW23" s="94"/>
      <c r="GX23" s="94"/>
      <c r="GY23" s="94"/>
      <c r="GZ23" s="94"/>
      <c r="HA23" s="94"/>
      <c r="HB23" s="94"/>
      <c r="HC23" s="94"/>
      <c r="HD23" s="94"/>
      <c r="HE23" s="94"/>
      <c r="HF23" s="94"/>
      <c r="HG23" s="94"/>
      <c r="HH23" s="94"/>
      <c r="HI23" s="94"/>
      <c r="HJ23" s="94"/>
      <c r="HK23" s="94"/>
      <c r="HL23" s="94"/>
      <c r="HM23" s="94"/>
      <c r="HN23" s="94"/>
      <c r="HO23" s="94"/>
      <c r="HP23" s="94"/>
      <c r="HQ23" s="94"/>
      <c r="HR23" s="94"/>
      <c r="HS23" s="94"/>
      <c r="HT23" s="94"/>
      <c r="HU23" s="94"/>
      <c r="HV23" s="94"/>
      <c r="HW23" s="94"/>
      <c r="HX23" s="94"/>
      <c r="HY23" s="94"/>
      <c r="HZ23" s="94"/>
      <c r="IA23" s="94"/>
      <c r="IB23" s="94"/>
      <c r="IC23" s="94"/>
      <c r="ID23" s="94"/>
      <c r="IE23" s="94"/>
      <c r="IF23" s="94"/>
      <c r="IG23" s="94"/>
      <c r="IH23" s="94"/>
      <c r="II23" s="94"/>
      <c r="IJ23" s="94"/>
      <c r="IK23" s="94"/>
      <c r="IL23" s="94"/>
      <c r="IM23" s="94"/>
      <c r="IN23" s="94"/>
      <c r="IO23" s="94"/>
      <c r="IP23" s="94"/>
      <c r="IQ23" s="94"/>
      <c r="IR23" s="94"/>
      <c r="IS23" s="94"/>
      <c r="IT23" s="94"/>
      <c r="IU23" s="94"/>
      <c r="IV23" s="94"/>
      <c r="IW23" s="94"/>
      <c r="IX23" s="94"/>
      <c r="IY23" s="94"/>
      <c r="IZ23" s="94"/>
      <c r="JA23" s="94"/>
      <c r="JB23" s="94"/>
      <c r="JC23" s="94"/>
      <c r="JD23" s="94"/>
    </row>
    <row r="24" spans="2:264" s="25" customFormat="1" ht="17.25" hidden="1" outlineLevel="1" x14ac:dyDescent="0.3">
      <c r="B24" s="932">
        <f t="shared" ref="B24:B87" si="1">_xlfn.NUMBERVALUE(LEFT(C24,1)&amp;"0")</f>
        <v>10</v>
      </c>
      <c r="C24" s="80">
        <f t="shared" si="0"/>
        <v>11</v>
      </c>
      <c r="D24" s="939"/>
      <c r="E24" s="51">
        <v>11</v>
      </c>
      <c r="F24" s="51"/>
      <c r="G24" s="76"/>
      <c r="H24" s="34" t="s">
        <v>26</v>
      </c>
      <c r="I24" s="95">
        <f ca="1"/>
        <v>23.703008017161533</v>
      </c>
      <c r="J24" s="95">
        <f ca="1"/>
        <v>11.851504008580767</v>
      </c>
      <c r="K24" s="95">
        <f ca="1"/>
        <v>23.703008017161533</v>
      </c>
      <c r="L24" s="95">
        <f ca="1"/>
        <v>11.851504008580767</v>
      </c>
      <c r="M24" s="95">
        <f ca="1"/>
        <v>40.613080809892629</v>
      </c>
      <c r="N24" s="95">
        <f ca="1"/>
        <v>20.306540404946315</v>
      </c>
      <c r="O24" s="95">
        <f ca="1"/>
        <v>40.613080809892629</v>
      </c>
      <c r="P24" s="95">
        <f ca="1"/>
        <v>20.306540404946315</v>
      </c>
      <c r="Q24" s="95">
        <f ca="1"/>
        <v>2.3759580475998385</v>
      </c>
      <c r="R24" s="95">
        <f ca="1"/>
        <v>2.3759580475998385</v>
      </c>
      <c r="S24" s="95">
        <f ca="1"/>
        <v>2.3759580475998385</v>
      </c>
      <c r="T24" s="95">
        <f ca="1"/>
        <v>2.3759580475998385</v>
      </c>
      <c r="U24" s="95">
        <f ca="1"/>
        <v>2.3759580475998385</v>
      </c>
      <c r="V24" s="95">
        <f ca="1"/>
        <v>2.3759580475998385</v>
      </c>
      <c r="W24" s="95">
        <f ca="1"/>
        <v>2.3759580475998385</v>
      </c>
      <c r="X24" s="95">
        <f ca="1"/>
        <v>2.3759580475998385</v>
      </c>
      <c r="Y24" s="95">
        <f ca="1"/>
        <v>2.3759580475998385</v>
      </c>
      <c r="Z24" s="95">
        <f ca="1"/>
        <v>2.3759580475998385</v>
      </c>
      <c r="AA24" s="95">
        <f ca="1"/>
        <v>2.3759580475998385</v>
      </c>
      <c r="AB24" s="95">
        <f ca="1"/>
        <v>2.3759580475998385</v>
      </c>
      <c r="AC24" s="95">
        <f ca="1"/>
        <v>2.3759580475998385</v>
      </c>
      <c r="AD24" s="95">
        <f ca="1"/>
        <v>2.3759580475998385</v>
      </c>
      <c r="AE24" s="95">
        <f ca="1"/>
        <v>64.487081017993361</v>
      </c>
      <c r="AF24" s="95">
        <f ca="1"/>
        <v>34.213403112440211</v>
      </c>
      <c r="AG24" s="95">
        <f ca="1"/>
        <v>17.106701556220106</v>
      </c>
      <c r="AH24" s="95">
        <f ca="1"/>
        <v>8.5533507781100528</v>
      </c>
      <c r="AI24" s="95">
        <f ca="1"/>
        <v>4.2766753890550264</v>
      </c>
      <c r="AJ24" s="95">
        <f ca="1"/>
        <v>3.421340311244021</v>
      </c>
      <c r="AK24" s="95">
        <f ca="1"/>
        <v>2.3759580475998385</v>
      </c>
      <c r="AL24" s="95">
        <f ca="1"/>
        <v>2.3759580475998385</v>
      </c>
      <c r="AM24" s="95">
        <f ca="1"/>
        <v>5.1581769436997318</v>
      </c>
      <c r="AN24" s="95">
        <f ca="1"/>
        <v>2.3759580475998385</v>
      </c>
      <c r="AO24" s="95">
        <f ca="1"/>
        <v>2.3759580475998385</v>
      </c>
      <c r="AP24" s="95">
        <f ca="1"/>
        <v>2.3759580475998385</v>
      </c>
      <c r="AQ24" s="459">
        <f ca="1"/>
        <v>2.3759580475998385</v>
      </c>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95"/>
      <c r="EA24" s="95"/>
      <c r="EB24" s="95"/>
      <c r="EC24" s="95"/>
      <c r="ED24" s="95"/>
      <c r="EE24" s="95"/>
      <c r="EF24" s="95"/>
      <c r="EG24" s="95"/>
      <c r="EH24" s="95"/>
      <c r="EI24" s="95"/>
      <c r="EJ24" s="95"/>
      <c r="EK24" s="95"/>
      <c r="EL24" s="95"/>
      <c r="EM24" s="95"/>
      <c r="EN24" s="95"/>
      <c r="EO24" s="95"/>
      <c r="EP24" s="95"/>
      <c r="EQ24" s="95"/>
      <c r="ER24" s="95"/>
      <c r="ES24" s="95"/>
      <c r="ET24" s="95"/>
      <c r="EU24" s="95"/>
      <c r="EV24" s="95"/>
      <c r="EW24" s="95"/>
      <c r="EX24" s="95"/>
      <c r="EY24" s="95"/>
      <c r="EZ24" s="95"/>
      <c r="FA24" s="95"/>
      <c r="FB24" s="95"/>
      <c r="FC24" s="95"/>
      <c r="FD24" s="95"/>
      <c r="FE24" s="95"/>
      <c r="FF24" s="95"/>
      <c r="FG24" s="95"/>
      <c r="FH24" s="95"/>
      <c r="FI24" s="95"/>
      <c r="FJ24" s="95"/>
      <c r="FK24" s="95"/>
      <c r="FL24" s="95"/>
      <c r="FM24" s="95"/>
      <c r="FN24" s="95"/>
      <c r="FO24" s="95"/>
      <c r="FP24" s="95"/>
      <c r="FQ24" s="95"/>
      <c r="FR24" s="95"/>
      <c r="FS24" s="95"/>
      <c r="FT24" s="95"/>
      <c r="FU24" s="95"/>
      <c r="FV24" s="95"/>
      <c r="FW24" s="95"/>
      <c r="FX24" s="95"/>
      <c r="FY24" s="95"/>
      <c r="FZ24" s="95"/>
      <c r="GA24" s="95"/>
      <c r="GB24" s="95"/>
      <c r="GC24" s="95"/>
      <c r="GD24" s="95"/>
      <c r="GE24" s="95"/>
      <c r="GF24" s="95"/>
      <c r="GG24" s="95"/>
      <c r="GH24" s="95"/>
      <c r="GI24" s="95"/>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HX24" s="95"/>
      <c r="HY24" s="95"/>
      <c r="HZ24" s="95"/>
      <c r="IA24" s="95"/>
      <c r="IB24" s="95"/>
      <c r="IC24" s="95"/>
      <c r="ID24" s="95"/>
      <c r="IE24" s="95"/>
      <c r="IF24" s="95"/>
      <c r="IG24" s="95"/>
      <c r="IH24" s="95"/>
      <c r="II24" s="95"/>
      <c r="IJ24" s="95"/>
      <c r="IK24" s="95"/>
      <c r="IL24" s="95"/>
      <c r="IM24" s="95"/>
      <c r="IN24" s="95"/>
      <c r="IO24" s="95"/>
      <c r="IP24" s="95"/>
      <c r="IQ24" s="95"/>
      <c r="IR24" s="95"/>
      <c r="IS24" s="95"/>
      <c r="IT24" s="95"/>
      <c r="IU24" s="95"/>
      <c r="IV24" s="95"/>
      <c r="IW24" s="95"/>
      <c r="IX24" s="95"/>
      <c r="IY24" s="95"/>
      <c r="IZ24" s="95"/>
      <c r="JA24" s="95"/>
      <c r="JB24" s="95"/>
      <c r="JC24" s="95"/>
      <c r="JD24" s="95"/>
    </row>
    <row r="25" spans="2:264" s="25" customFormat="1" ht="17.25" hidden="1" outlineLevel="1" x14ac:dyDescent="0.3">
      <c r="B25" s="932">
        <f t="shared" si="1"/>
        <v>10</v>
      </c>
      <c r="C25" s="76">
        <f t="shared" si="0"/>
        <v>12</v>
      </c>
      <c r="D25" s="939"/>
      <c r="E25" s="51">
        <v>12</v>
      </c>
      <c r="F25" s="51"/>
      <c r="G25" s="76"/>
      <c r="H25" s="37" t="s">
        <v>27</v>
      </c>
      <c r="I25" s="96">
        <f ca="1"/>
        <v>10.030027459242504</v>
      </c>
      <c r="J25" s="96">
        <f ca="1"/>
        <v>10.030027459242504</v>
      </c>
      <c r="K25" s="96">
        <f ca="1"/>
        <v>10.030027459242504</v>
      </c>
      <c r="L25" s="96">
        <f ca="1"/>
        <v>10.030027459242504</v>
      </c>
      <c r="M25" s="96">
        <f ca="1"/>
        <v>10.030027459242504</v>
      </c>
      <c r="N25" s="96">
        <f ca="1"/>
        <v>10.030027459242504</v>
      </c>
      <c r="O25" s="96">
        <f ca="1"/>
        <v>10.030027459242504</v>
      </c>
      <c r="P25" s="96">
        <f ca="1"/>
        <v>10.030027459242504</v>
      </c>
      <c r="Q25" s="96">
        <f ca="1"/>
        <v>10.030027459242504</v>
      </c>
      <c r="R25" s="96">
        <f ca="1"/>
        <v>10.030027459242504</v>
      </c>
      <c r="S25" s="96">
        <f ca="1"/>
        <v>10.030027459242504</v>
      </c>
      <c r="T25" s="96">
        <f ca="1"/>
        <v>10.030027459242504</v>
      </c>
      <c r="U25" s="96">
        <f ca="1"/>
        <v>31.019712669419039</v>
      </c>
      <c r="V25" s="96">
        <f ca="1"/>
        <v>21.961459695562283</v>
      </c>
      <c r="W25" s="96">
        <f ca="1"/>
        <v>25.585750851241638</v>
      </c>
      <c r="X25" s="96">
        <f ca="1"/>
        <v>20.156408213735247</v>
      </c>
      <c r="Y25" s="96">
        <f ca="1"/>
        <v>23.713345961921025</v>
      </c>
      <c r="Z25" s="96">
        <f ca="1"/>
        <v>10.030027459242504</v>
      </c>
      <c r="AA25" s="96">
        <f ca="1"/>
        <v>10.030027459242504</v>
      </c>
      <c r="AB25" s="96">
        <f ca="1"/>
        <v>10.030027459242504</v>
      </c>
      <c r="AC25" s="96">
        <f ca="1"/>
        <v>10.030027459242504</v>
      </c>
      <c r="AD25" s="96">
        <f ca="1"/>
        <v>10.030027459242504</v>
      </c>
      <c r="AE25" s="96">
        <f ca="1"/>
        <v>7.8138809403390539</v>
      </c>
      <c r="AF25" s="96">
        <f ca="1"/>
        <v>4.9730448942248566</v>
      </c>
      <c r="AG25" s="96">
        <f ca="1"/>
        <v>3.4383924185641073</v>
      </c>
      <c r="AH25" s="96">
        <f ca="1"/>
        <v>2.7286879549905678</v>
      </c>
      <c r="AI25" s="96">
        <f ca="1"/>
        <v>2.3579580872019275</v>
      </c>
      <c r="AJ25" s="96">
        <f ca="1"/>
        <v>2.2938874099183182</v>
      </c>
      <c r="AK25" s="96">
        <f ca="1"/>
        <v>10.030027459242504</v>
      </c>
      <c r="AL25" s="96">
        <f ca="1"/>
        <v>10.030027459242504</v>
      </c>
      <c r="AM25" s="96">
        <f ca="1"/>
        <v>10.030027459242504</v>
      </c>
      <c r="AN25" s="96">
        <f ca="1"/>
        <v>11.564621948981465</v>
      </c>
      <c r="AO25" s="96">
        <f ca="1"/>
        <v>4.7402949161081729</v>
      </c>
      <c r="AP25" s="96">
        <f ca="1"/>
        <v>4.23286590903537</v>
      </c>
      <c r="AQ25" s="460">
        <f ca="1"/>
        <v>2.1103078856587509</v>
      </c>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c r="IW25" s="96"/>
      <c r="IX25" s="96"/>
      <c r="IY25" s="96"/>
      <c r="IZ25" s="96"/>
      <c r="JA25" s="96"/>
      <c r="JB25" s="96"/>
      <c r="JC25" s="96"/>
      <c r="JD25" s="96"/>
    </row>
    <row r="26" spans="2:264" s="20" customFormat="1" ht="16.5" hidden="1" outlineLevel="2" x14ac:dyDescent="0.3">
      <c r="B26" s="933">
        <f t="shared" si="1"/>
        <v>10</v>
      </c>
      <c r="C26" s="78">
        <f t="shared" si="0"/>
        <v>121</v>
      </c>
      <c r="D26" s="767"/>
      <c r="E26" s="52"/>
      <c r="F26" s="52">
        <v>121</v>
      </c>
      <c r="G26" s="78"/>
      <c r="H26" s="35" t="s">
        <v>28</v>
      </c>
      <c r="I26" s="97" t="e">
        <f ca="1"/>
        <v>#N/A</v>
      </c>
      <c r="J26" s="97" t="e">
        <f ca="1"/>
        <v>#N/A</v>
      </c>
      <c r="K26" s="97" t="e">
        <f ca="1"/>
        <v>#N/A</v>
      </c>
      <c r="L26" s="97" t="e">
        <f ca="1"/>
        <v>#N/A</v>
      </c>
      <c r="M26" s="97" t="e">
        <f ca="1"/>
        <v>#N/A</v>
      </c>
      <c r="N26" s="97" t="e">
        <f ca="1"/>
        <v>#N/A</v>
      </c>
      <c r="O26" s="97" t="e">
        <f ca="1"/>
        <v>#N/A</v>
      </c>
      <c r="P26" s="97" t="e">
        <f ca="1"/>
        <v>#N/A</v>
      </c>
      <c r="Q26" s="97" t="e">
        <f ca="1"/>
        <v>#N/A</v>
      </c>
      <c r="R26" s="97" t="e">
        <f ca="1"/>
        <v>#N/A</v>
      </c>
      <c r="S26" s="97" t="e">
        <f ca="1"/>
        <v>#N/A</v>
      </c>
      <c r="T26" s="97" t="e">
        <f ca="1"/>
        <v>#N/A</v>
      </c>
      <c r="U26" s="97" t="e">
        <f ca="1"/>
        <v>#N/A</v>
      </c>
      <c r="V26" s="97" t="e">
        <f ca="1"/>
        <v>#N/A</v>
      </c>
      <c r="W26" s="97" t="e">
        <f ca="1"/>
        <v>#N/A</v>
      </c>
      <c r="X26" s="97" t="e">
        <f ca="1"/>
        <v>#N/A</v>
      </c>
      <c r="Y26" s="97" t="e">
        <f ca="1"/>
        <v>#N/A</v>
      </c>
      <c r="Z26" s="97" t="e">
        <f ca="1"/>
        <v>#N/A</v>
      </c>
      <c r="AA26" s="97" t="e">
        <f ca="1"/>
        <v>#N/A</v>
      </c>
      <c r="AB26" s="97" t="e">
        <f ca="1"/>
        <v>#N/A</v>
      </c>
      <c r="AC26" s="97" t="e">
        <f ca="1"/>
        <v>#N/A</v>
      </c>
      <c r="AD26" s="97" t="e">
        <f ca="1"/>
        <v>#N/A</v>
      </c>
      <c r="AE26" s="97" t="e">
        <f ca="1"/>
        <v>#N/A</v>
      </c>
      <c r="AF26" s="97" t="e">
        <f ca="1"/>
        <v>#N/A</v>
      </c>
      <c r="AG26" s="97" t="e">
        <f ca="1"/>
        <v>#N/A</v>
      </c>
      <c r="AH26" s="97" t="e">
        <f ca="1"/>
        <v>#N/A</v>
      </c>
      <c r="AI26" s="97" t="e">
        <f ca="1"/>
        <v>#N/A</v>
      </c>
      <c r="AJ26" s="97" t="e">
        <f ca="1"/>
        <v>#N/A</v>
      </c>
      <c r="AK26" s="97" t="e">
        <f ca="1"/>
        <v>#N/A</v>
      </c>
      <c r="AL26" s="97" t="e">
        <f ca="1"/>
        <v>#N/A</v>
      </c>
      <c r="AM26" s="97" t="e">
        <f ca="1"/>
        <v>#N/A</v>
      </c>
      <c r="AN26" s="97" t="e">
        <f ca="1"/>
        <v>#N/A</v>
      </c>
      <c r="AO26" s="97" t="e">
        <f ca="1"/>
        <v>#N/A</v>
      </c>
      <c r="AP26" s="97" t="e">
        <f ca="1"/>
        <v>#N/A</v>
      </c>
      <c r="AQ26" s="461" t="e">
        <f ca="1"/>
        <v>#N/A</v>
      </c>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c r="IW26" s="97"/>
      <c r="IX26" s="97"/>
      <c r="IY26" s="97"/>
      <c r="IZ26" s="97"/>
      <c r="JA26" s="97"/>
      <c r="JB26" s="97"/>
      <c r="JC26" s="97"/>
      <c r="JD26" s="97"/>
    </row>
    <row r="27" spans="2:264" s="20" customFormat="1" ht="16.5" hidden="1" outlineLevel="2" x14ac:dyDescent="0.3">
      <c r="B27" s="933">
        <f t="shared" si="1"/>
        <v>10</v>
      </c>
      <c r="C27" s="78">
        <f t="shared" si="0"/>
        <v>122</v>
      </c>
      <c r="D27" s="767"/>
      <c r="E27" s="52"/>
      <c r="F27" s="52">
        <v>122</v>
      </c>
      <c r="G27" s="78"/>
      <c r="H27" s="35" t="s">
        <v>29</v>
      </c>
      <c r="I27" s="97" t="e">
        <f ca="1"/>
        <v>#N/A</v>
      </c>
      <c r="J27" s="97" t="e">
        <f ca="1"/>
        <v>#N/A</v>
      </c>
      <c r="K27" s="97" t="e">
        <f ca="1"/>
        <v>#N/A</v>
      </c>
      <c r="L27" s="97" t="e">
        <f ca="1"/>
        <v>#N/A</v>
      </c>
      <c r="M27" s="97" t="e">
        <f ca="1"/>
        <v>#N/A</v>
      </c>
      <c r="N27" s="97" t="e">
        <f ca="1"/>
        <v>#N/A</v>
      </c>
      <c r="O27" s="97" t="e">
        <f ca="1"/>
        <v>#N/A</v>
      </c>
      <c r="P27" s="97" t="e">
        <f ca="1"/>
        <v>#N/A</v>
      </c>
      <c r="Q27" s="97" t="e">
        <f ca="1"/>
        <v>#N/A</v>
      </c>
      <c r="R27" s="97" t="e">
        <f ca="1"/>
        <v>#N/A</v>
      </c>
      <c r="S27" s="97" t="e">
        <f ca="1"/>
        <v>#N/A</v>
      </c>
      <c r="T27" s="97" t="e">
        <f ca="1"/>
        <v>#N/A</v>
      </c>
      <c r="U27" s="97" t="e">
        <f ca="1"/>
        <v>#N/A</v>
      </c>
      <c r="V27" s="97" t="e">
        <f ca="1"/>
        <v>#N/A</v>
      </c>
      <c r="W27" s="97" t="e">
        <f ca="1"/>
        <v>#N/A</v>
      </c>
      <c r="X27" s="97" t="e">
        <f ca="1"/>
        <v>#N/A</v>
      </c>
      <c r="Y27" s="97" t="e">
        <f ca="1"/>
        <v>#N/A</v>
      </c>
      <c r="Z27" s="97" t="e">
        <f ca="1"/>
        <v>#N/A</v>
      </c>
      <c r="AA27" s="97" t="e">
        <f ca="1"/>
        <v>#N/A</v>
      </c>
      <c r="AB27" s="97" t="e">
        <f ca="1"/>
        <v>#N/A</v>
      </c>
      <c r="AC27" s="97" t="e">
        <f ca="1"/>
        <v>#N/A</v>
      </c>
      <c r="AD27" s="97" t="e">
        <f ca="1"/>
        <v>#N/A</v>
      </c>
      <c r="AE27" s="97" t="e">
        <f ca="1"/>
        <v>#N/A</v>
      </c>
      <c r="AF27" s="97" t="e">
        <f ca="1"/>
        <v>#N/A</v>
      </c>
      <c r="AG27" s="97" t="e">
        <f ca="1"/>
        <v>#N/A</v>
      </c>
      <c r="AH27" s="97" t="e">
        <f ca="1"/>
        <v>#N/A</v>
      </c>
      <c r="AI27" s="97" t="e">
        <f ca="1"/>
        <v>#N/A</v>
      </c>
      <c r="AJ27" s="97" t="e">
        <f ca="1"/>
        <v>#N/A</v>
      </c>
      <c r="AK27" s="97" t="e">
        <f ca="1"/>
        <v>#N/A</v>
      </c>
      <c r="AL27" s="97" t="e">
        <f ca="1"/>
        <v>#N/A</v>
      </c>
      <c r="AM27" s="97" t="e">
        <f ca="1"/>
        <v>#N/A</v>
      </c>
      <c r="AN27" s="97" t="e">
        <f ca="1"/>
        <v>#N/A</v>
      </c>
      <c r="AO27" s="97" t="e">
        <f ca="1"/>
        <v>#N/A</v>
      </c>
      <c r="AP27" s="97" t="e">
        <f ca="1"/>
        <v>#N/A</v>
      </c>
      <c r="AQ27" s="461" t="e">
        <f ca="1"/>
        <v>#N/A</v>
      </c>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7"/>
      <c r="FX27" s="97"/>
      <c r="FY27" s="97"/>
      <c r="FZ27" s="97"/>
      <c r="GA27" s="97"/>
      <c r="GB27" s="97"/>
      <c r="GC27" s="97"/>
      <c r="GD27" s="97"/>
      <c r="GE27" s="97"/>
      <c r="GF27" s="97"/>
      <c r="GG27" s="97"/>
      <c r="GH27" s="97"/>
      <c r="GI27" s="97"/>
      <c r="GJ27" s="97"/>
      <c r="GK27" s="97"/>
      <c r="GL27" s="97"/>
      <c r="GM27" s="97"/>
      <c r="GN27" s="97"/>
      <c r="GO27" s="97"/>
      <c r="GP27" s="97"/>
      <c r="GQ27" s="97"/>
      <c r="GR27" s="97"/>
      <c r="GS27" s="97"/>
      <c r="GT27" s="97"/>
      <c r="GU27" s="97"/>
      <c r="GV27" s="97"/>
      <c r="GW27" s="97"/>
      <c r="GX27" s="97"/>
      <c r="GY27" s="97"/>
      <c r="GZ27" s="97"/>
      <c r="HA27" s="97"/>
      <c r="HB27" s="97"/>
      <c r="HC27" s="97"/>
      <c r="HD27" s="97"/>
      <c r="HE27" s="97"/>
      <c r="HF27" s="97"/>
      <c r="HG27" s="97"/>
      <c r="HH27" s="97"/>
      <c r="HI27" s="97"/>
      <c r="HJ27" s="97"/>
      <c r="HK27" s="97"/>
      <c r="HL27" s="97"/>
      <c r="HM27" s="97"/>
      <c r="HN27" s="97"/>
      <c r="HO27" s="97"/>
      <c r="HP27" s="97"/>
      <c r="HQ27" s="97"/>
      <c r="HR27" s="97"/>
      <c r="HS27" s="97"/>
      <c r="HT27" s="97"/>
      <c r="HU27" s="97"/>
      <c r="HV27" s="97"/>
      <c r="HW27" s="97"/>
      <c r="HX27" s="97"/>
      <c r="HY27" s="97"/>
      <c r="HZ27" s="97"/>
      <c r="IA27" s="97"/>
      <c r="IB27" s="97"/>
      <c r="IC27" s="97"/>
      <c r="ID27" s="97"/>
      <c r="IE27" s="97"/>
      <c r="IF27" s="97"/>
      <c r="IG27" s="97"/>
      <c r="IH27" s="97"/>
      <c r="II27" s="97"/>
      <c r="IJ27" s="97"/>
      <c r="IK27" s="97"/>
      <c r="IL27" s="97"/>
      <c r="IM27" s="97"/>
      <c r="IN27" s="97"/>
      <c r="IO27" s="97"/>
      <c r="IP27" s="97"/>
      <c r="IQ27" s="97"/>
      <c r="IR27" s="97"/>
      <c r="IS27" s="97"/>
      <c r="IT27" s="97"/>
      <c r="IU27" s="97"/>
      <c r="IV27" s="97"/>
      <c r="IW27" s="97"/>
      <c r="IX27" s="97"/>
      <c r="IY27" s="97"/>
      <c r="IZ27" s="97"/>
      <c r="JA27" s="97"/>
      <c r="JB27" s="97"/>
      <c r="JC27" s="97"/>
      <c r="JD27" s="97"/>
    </row>
    <row r="28" spans="2:264" s="20" customFormat="1" ht="16.5" hidden="1" outlineLevel="2" x14ac:dyDescent="0.3">
      <c r="B28" s="933">
        <f t="shared" si="1"/>
        <v>10</v>
      </c>
      <c r="C28" s="78">
        <f t="shared" si="0"/>
        <v>123</v>
      </c>
      <c r="D28" s="767"/>
      <c r="E28" s="52"/>
      <c r="F28" s="52">
        <v>123</v>
      </c>
      <c r="G28" s="78"/>
      <c r="H28" s="35" t="s">
        <v>30</v>
      </c>
      <c r="I28" s="97" t="e">
        <f ca="1"/>
        <v>#N/A</v>
      </c>
      <c r="J28" s="97" t="e">
        <f ca="1"/>
        <v>#N/A</v>
      </c>
      <c r="K28" s="97" t="e">
        <f ca="1"/>
        <v>#N/A</v>
      </c>
      <c r="L28" s="97" t="e">
        <f ca="1"/>
        <v>#N/A</v>
      </c>
      <c r="M28" s="97" t="e">
        <f ca="1"/>
        <v>#N/A</v>
      </c>
      <c r="N28" s="97" t="e">
        <f ca="1"/>
        <v>#N/A</v>
      </c>
      <c r="O28" s="97" t="e">
        <f ca="1"/>
        <v>#N/A</v>
      </c>
      <c r="P28" s="97" t="e">
        <f ca="1"/>
        <v>#N/A</v>
      </c>
      <c r="Q28" s="97" t="e">
        <f ca="1"/>
        <v>#N/A</v>
      </c>
      <c r="R28" s="97" t="e">
        <f ca="1"/>
        <v>#N/A</v>
      </c>
      <c r="S28" s="97" t="e">
        <f ca="1"/>
        <v>#N/A</v>
      </c>
      <c r="T28" s="97" t="e">
        <f ca="1"/>
        <v>#N/A</v>
      </c>
      <c r="U28" s="97" t="e">
        <f ca="1"/>
        <v>#N/A</v>
      </c>
      <c r="V28" s="97" t="e">
        <f ca="1"/>
        <v>#N/A</v>
      </c>
      <c r="W28" s="97" t="e">
        <f ca="1"/>
        <v>#N/A</v>
      </c>
      <c r="X28" s="97" t="e">
        <f ca="1"/>
        <v>#N/A</v>
      </c>
      <c r="Y28" s="97" t="e">
        <f ca="1"/>
        <v>#N/A</v>
      </c>
      <c r="Z28" s="97" t="e">
        <f ca="1"/>
        <v>#N/A</v>
      </c>
      <c r="AA28" s="97" t="e">
        <f ca="1"/>
        <v>#N/A</v>
      </c>
      <c r="AB28" s="97" t="e">
        <f ca="1"/>
        <v>#N/A</v>
      </c>
      <c r="AC28" s="97" t="e">
        <f ca="1"/>
        <v>#N/A</v>
      </c>
      <c r="AD28" s="97" t="e">
        <f ca="1"/>
        <v>#N/A</v>
      </c>
      <c r="AE28" s="97" t="e">
        <f ca="1"/>
        <v>#N/A</v>
      </c>
      <c r="AF28" s="97" t="e">
        <f ca="1"/>
        <v>#N/A</v>
      </c>
      <c r="AG28" s="97" t="e">
        <f ca="1"/>
        <v>#N/A</v>
      </c>
      <c r="AH28" s="97" t="e">
        <f ca="1"/>
        <v>#N/A</v>
      </c>
      <c r="AI28" s="97" t="e">
        <f ca="1"/>
        <v>#N/A</v>
      </c>
      <c r="AJ28" s="97" t="e">
        <f ca="1"/>
        <v>#N/A</v>
      </c>
      <c r="AK28" s="97" t="e">
        <f ca="1"/>
        <v>#N/A</v>
      </c>
      <c r="AL28" s="97" t="e">
        <f ca="1"/>
        <v>#N/A</v>
      </c>
      <c r="AM28" s="97" t="e">
        <f ca="1"/>
        <v>#N/A</v>
      </c>
      <c r="AN28" s="97" t="e">
        <f ca="1"/>
        <v>#N/A</v>
      </c>
      <c r="AO28" s="97" t="e">
        <f ca="1"/>
        <v>#N/A</v>
      </c>
      <c r="AP28" s="97" t="e">
        <f ca="1"/>
        <v>#N/A</v>
      </c>
      <c r="AQ28" s="461" t="e">
        <f ca="1"/>
        <v>#N/A</v>
      </c>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c r="HX28" s="97"/>
      <c r="HY28" s="97"/>
      <c r="HZ28" s="97"/>
      <c r="IA28" s="97"/>
      <c r="IB28" s="97"/>
      <c r="IC28" s="97"/>
      <c r="ID28" s="97"/>
      <c r="IE28" s="97"/>
      <c r="IF28" s="97"/>
      <c r="IG28" s="97"/>
      <c r="IH28" s="97"/>
      <c r="II28" s="97"/>
      <c r="IJ28" s="97"/>
      <c r="IK28" s="97"/>
      <c r="IL28" s="97"/>
      <c r="IM28" s="97"/>
      <c r="IN28" s="97"/>
      <c r="IO28" s="97"/>
      <c r="IP28" s="97"/>
      <c r="IQ28" s="97"/>
      <c r="IR28" s="97"/>
      <c r="IS28" s="97"/>
      <c r="IT28" s="97"/>
      <c r="IU28" s="97"/>
      <c r="IV28" s="97"/>
      <c r="IW28" s="97"/>
      <c r="IX28" s="97"/>
      <c r="IY28" s="97"/>
      <c r="IZ28" s="97"/>
      <c r="JA28" s="97"/>
      <c r="JB28" s="97"/>
      <c r="JC28" s="97"/>
      <c r="JD28" s="97"/>
    </row>
    <row r="29" spans="2:264" s="25" customFormat="1" ht="17.25" hidden="1" outlineLevel="1" x14ac:dyDescent="0.3">
      <c r="B29" s="932">
        <f t="shared" si="1"/>
        <v>10</v>
      </c>
      <c r="C29" s="80">
        <f t="shared" si="0"/>
        <v>13</v>
      </c>
      <c r="D29" s="940"/>
      <c r="E29" s="24">
        <v>13</v>
      </c>
      <c r="F29" s="24"/>
      <c r="G29" s="80"/>
      <c r="H29" s="34" t="s">
        <v>31</v>
      </c>
      <c r="I29" s="95">
        <f ca="1"/>
        <v>237.03008017161534</v>
      </c>
      <c r="J29" s="95">
        <f ca="1"/>
        <v>65.183272047194222</v>
      </c>
      <c r="K29" s="95">
        <f ca="1"/>
        <v>298.65790101623531</v>
      </c>
      <c r="L29" s="95">
        <f ca="1"/>
        <v>80.590227258349216</v>
      </c>
      <c r="M29" s="95">
        <f ca="1"/>
        <v>406.13080809892625</v>
      </c>
      <c r="N29" s="95">
        <f ca="1"/>
        <v>111.68597222720473</v>
      </c>
      <c r="O29" s="95">
        <f ca="1"/>
        <v>511.72481820464708</v>
      </c>
      <c r="P29" s="95">
        <f ca="1"/>
        <v>138.08447475363494</v>
      </c>
      <c r="Q29" s="95">
        <f ca="1"/>
        <v>164.57851374337699</v>
      </c>
      <c r="R29" s="95">
        <f ca="1"/>
        <v>164.57851374337699</v>
      </c>
      <c r="S29" s="95">
        <f ca="1"/>
        <v>164.57851374337699</v>
      </c>
      <c r="T29" s="95">
        <f ca="1"/>
        <v>164.57851374337699</v>
      </c>
      <c r="U29" s="95">
        <f ca="1"/>
        <v>164.57851374337699</v>
      </c>
      <c r="V29" s="95">
        <f ca="1"/>
        <v>164.57851374337699</v>
      </c>
      <c r="W29" s="95">
        <f ca="1"/>
        <v>164.57851374337699</v>
      </c>
      <c r="X29" s="95">
        <f ca="1"/>
        <v>164.57851374337699</v>
      </c>
      <c r="Y29" s="95">
        <f ca="1"/>
        <v>164.57851374337699</v>
      </c>
      <c r="Z29" s="95">
        <f ca="1"/>
        <v>164.57851374337699</v>
      </c>
      <c r="AA29" s="95">
        <f ca="1"/>
        <v>164.57851374337699</v>
      </c>
      <c r="AB29" s="95">
        <f ca="1"/>
        <v>164.57851374337699</v>
      </c>
      <c r="AC29" s="95">
        <f ca="1"/>
        <v>164.57851374337699</v>
      </c>
      <c r="AD29" s="95">
        <f ca="1"/>
        <v>164.57851374337699</v>
      </c>
      <c r="AE29" s="95">
        <f ca="1"/>
        <v>75.818451130309498</v>
      </c>
      <c r="AF29" s="95">
        <f ca="1"/>
        <v>75.838637499832402</v>
      </c>
      <c r="AG29" s="95">
        <f ca="1"/>
        <v>75.838637499832402</v>
      </c>
      <c r="AH29" s="95">
        <f ca="1"/>
        <v>75.838637499832402</v>
      </c>
      <c r="AI29" s="95">
        <f ca="1"/>
        <v>75.838637499832402</v>
      </c>
      <c r="AJ29" s="95">
        <f ca="1"/>
        <v>75.838637499832402</v>
      </c>
      <c r="AK29" s="95">
        <f ca="1"/>
        <v>164.57851374337699</v>
      </c>
      <c r="AL29" s="95">
        <f ca="1"/>
        <v>164.57851374337699</v>
      </c>
      <c r="AM29" s="95">
        <f ca="1"/>
        <v>164.57851374337699</v>
      </c>
      <c r="AN29" s="95">
        <f ca="1"/>
        <v>164.57851374337699</v>
      </c>
      <c r="AO29" s="95">
        <f ca="1"/>
        <v>164.57851374337699</v>
      </c>
      <c r="AP29" s="95">
        <f ca="1"/>
        <v>164.57851374337699</v>
      </c>
      <c r="AQ29" s="459">
        <f ca="1"/>
        <v>164.57851374337699</v>
      </c>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c r="FR29" s="95"/>
      <c r="FS29" s="95"/>
      <c r="FT29" s="95"/>
      <c r="FU29" s="95"/>
      <c r="FV29" s="95"/>
      <c r="FW29" s="95"/>
      <c r="FX29" s="95"/>
      <c r="FY29" s="95"/>
      <c r="FZ29" s="95"/>
      <c r="GA29" s="95"/>
      <c r="GB29" s="95"/>
      <c r="GC29" s="95"/>
      <c r="GD29" s="95"/>
      <c r="GE29" s="95"/>
      <c r="GF29" s="95"/>
      <c r="GG29" s="95"/>
      <c r="GH29" s="95"/>
      <c r="GI29" s="95"/>
      <c r="GJ29" s="95"/>
      <c r="GK29" s="95"/>
      <c r="GL29" s="95"/>
      <c r="GM29" s="95"/>
      <c r="GN29" s="95"/>
      <c r="GO29" s="95"/>
      <c r="GP29" s="95"/>
      <c r="GQ29" s="95"/>
      <c r="GR29" s="95"/>
      <c r="GS29" s="95"/>
      <c r="GT29" s="95"/>
      <c r="GU29" s="95"/>
      <c r="GV29" s="95"/>
      <c r="GW29" s="95"/>
      <c r="GX29" s="95"/>
      <c r="GY29" s="95"/>
      <c r="GZ29" s="95"/>
      <c r="HA29" s="95"/>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c r="HZ29" s="95"/>
      <c r="IA29" s="95"/>
      <c r="IB29" s="95"/>
      <c r="IC29" s="95"/>
      <c r="ID29" s="95"/>
      <c r="IE29" s="95"/>
      <c r="IF29" s="95"/>
      <c r="IG29" s="95"/>
      <c r="IH29" s="95"/>
      <c r="II29" s="95"/>
      <c r="IJ29" s="95"/>
      <c r="IK29" s="95"/>
      <c r="IL29" s="95"/>
      <c r="IM29" s="95"/>
      <c r="IN29" s="95"/>
      <c r="IO29" s="95"/>
      <c r="IP29" s="95"/>
      <c r="IQ29" s="95"/>
      <c r="IR29" s="95"/>
      <c r="IS29" s="95"/>
      <c r="IT29" s="95"/>
      <c r="IU29" s="95"/>
      <c r="IV29" s="95"/>
      <c r="IW29" s="95"/>
      <c r="IX29" s="95"/>
      <c r="IY29" s="95"/>
      <c r="IZ29" s="95"/>
      <c r="JA29" s="95"/>
      <c r="JB29" s="95"/>
      <c r="JC29" s="95"/>
      <c r="JD29" s="95"/>
    </row>
    <row r="30" spans="2:264" s="20" customFormat="1" ht="17.25" hidden="1" outlineLevel="2" x14ac:dyDescent="0.3">
      <c r="B30" s="933">
        <f t="shared" si="1"/>
        <v>10</v>
      </c>
      <c r="C30" s="80">
        <f t="shared" si="0"/>
        <v>131</v>
      </c>
      <c r="D30" s="940"/>
      <c r="E30" s="24"/>
      <c r="F30" s="24">
        <v>131</v>
      </c>
      <c r="G30" s="80"/>
      <c r="H30" s="36" t="s">
        <v>32</v>
      </c>
      <c r="I30" s="95">
        <f ca="1"/>
        <v>71.109024051484596</v>
      </c>
      <c r="J30" s="95">
        <f ca="1"/>
        <v>17.777256012871149</v>
      </c>
      <c r="K30" s="95">
        <f ca="1"/>
        <v>71.109024051484596</v>
      </c>
      <c r="L30" s="95">
        <f ca="1"/>
        <v>17.777256012871149</v>
      </c>
      <c r="M30" s="95">
        <f ca="1"/>
        <v>121.83924242967787</v>
      </c>
      <c r="N30" s="95">
        <f ca="1"/>
        <v>30.459810607419467</v>
      </c>
      <c r="O30" s="95">
        <f ca="1"/>
        <v>121.83924242967787</v>
      </c>
      <c r="P30" s="95">
        <f ca="1"/>
        <v>30.459810607419467</v>
      </c>
      <c r="Q30" s="95" t="e">
        <f ca="1"/>
        <v>#N/A</v>
      </c>
      <c r="R30" s="95" t="e">
        <f ca="1"/>
        <v>#N/A</v>
      </c>
      <c r="S30" s="95" t="e">
        <f ca="1"/>
        <v>#N/A</v>
      </c>
      <c r="T30" s="95" t="e">
        <f ca="1"/>
        <v>#N/A</v>
      </c>
      <c r="U30" s="95" t="e">
        <f ca="1"/>
        <v>#N/A</v>
      </c>
      <c r="V30" s="95" t="e">
        <f ca="1"/>
        <v>#N/A</v>
      </c>
      <c r="W30" s="95" t="e">
        <f ca="1"/>
        <v>#N/A</v>
      </c>
      <c r="X30" s="95" t="e">
        <f ca="1"/>
        <v>#N/A</v>
      </c>
      <c r="Y30" s="95" t="e">
        <f ca="1"/>
        <v>#N/A</v>
      </c>
      <c r="Z30" s="95" t="e">
        <f ca="1"/>
        <v>#N/A</v>
      </c>
      <c r="AA30" s="95" t="e">
        <f ca="1"/>
        <v>#N/A</v>
      </c>
      <c r="AB30" s="95" t="e">
        <f ca="1"/>
        <v>#N/A</v>
      </c>
      <c r="AC30" s="95" t="e">
        <f ca="1"/>
        <v>#N/A</v>
      </c>
      <c r="AD30" s="95" t="e">
        <f ca="1"/>
        <v>#N/A</v>
      </c>
      <c r="AE30" s="95" t="e">
        <f ca="1"/>
        <v>#N/A</v>
      </c>
      <c r="AF30" s="95" t="e">
        <f ca="1"/>
        <v>#N/A</v>
      </c>
      <c r="AG30" s="95" t="e">
        <f ca="1"/>
        <v>#N/A</v>
      </c>
      <c r="AH30" s="95" t="e">
        <f ca="1"/>
        <v>#N/A</v>
      </c>
      <c r="AI30" s="95" t="e">
        <f ca="1"/>
        <v>#N/A</v>
      </c>
      <c r="AJ30" s="95" t="e">
        <f ca="1"/>
        <v>#N/A</v>
      </c>
      <c r="AK30" s="95" t="e">
        <f ca="1"/>
        <v>#N/A</v>
      </c>
      <c r="AL30" s="95" t="e">
        <f ca="1"/>
        <v>#N/A</v>
      </c>
      <c r="AM30" s="95" t="e">
        <f ca="1"/>
        <v>#N/A</v>
      </c>
      <c r="AN30" s="95" t="e">
        <f ca="1"/>
        <v>#N/A</v>
      </c>
      <c r="AO30" s="95" t="e">
        <f ca="1"/>
        <v>#N/A</v>
      </c>
      <c r="AP30" s="95" t="e">
        <f ca="1"/>
        <v>#N/A</v>
      </c>
      <c r="AQ30" s="459" t="e">
        <f ca="1"/>
        <v>#N/A</v>
      </c>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row>
    <row r="31" spans="2:264" s="20" customFormat="1" ht="17.25" hidden="1" outlineLevel="2" x14ac:dyDescent="0.3">
      <c r="B31" s="933">
        <f t="shared" si="1"/>
        <v>10</v>
      </c>
      <c r="C31" s="80">
        <f t="shared" si="0"/>
        <v>132</v>
      </c>
      <c r="D31" s="940"/>
      <c r="E31" s="24"/>
      <c r="F31" s="24">
        <v>132</v>
      </c>
      <c r="G31" s="80"/>
      <c r="H31" s="36" t="s">
        <v>33</v>
      </c>
      <c r="I31" s="95">
        <f ca="1"/>
        <v>109.03383687894305</v>
      </c>
      <c r="J31" s="95">
        <f ca="1"/>
        <v>33.184211224026143</v>
      </c>
      <c r="K31" s="95">
        <f ca="1"/>
        <v>109.03383687894305</v>
      </c>
      <c r="L31" s="95">
        <f ca="1"/>
        <v>33.184211224026143</v>
      </c>
      <c r="M31" s="95">
        <f ca="1"/>
        <v>186.82017172550607</v>
      </c>
      <c r="N31" s="95">
        <f ca="1"/>
        <v>56.85831313384967</v>
      </c>
      <c r="O31" s="95">
        <f ca="1"/>
        <v>186.82017172550607</v>
      </c>
      <c r="P31" s="95">
        <f ca="1"/>
        <v>56.85831313384967</v>
      </c>
      <c r="Q31" s="95" t="e">
        <f ca="1"/>
        <v>#N/A</v>
      </c>
      <c r="R31" s="95" t="e">
        <f ca="1"/>
        <v>#N/A</v>
      </c>
      <c r="S31" s="95" t="e">
        <f ca="1"/>
        <v>#N/A</v>
      </c>
      <c r="T31" s="95" t="e">
        <f ca="1"/>
        <v>#N/A</v>
      </c>
      <c r="U31" s="95" t="e">
        <f ca="1"/>
        <v>#N/A</v>
      </c>
      <c r="V31" s="95" t="e">
        <f ca="1"/>
        <v>#N/A</v>
      </c>
      <c r="W31" s="95" t="e">
        <f ca="1"/>
        <v>#N/A</v>
      </c>
      <c r="X31" s="95" t="e">
        <f ca="1"/>
        <v>#N/A</v>
      </c>
      <c r="Y31" s="95" t="e">
        <f ca="1"/>
        <v>#N/A</v>
      </c>
      <c r="Z31" s="95" t="e">
        <f ca="1"/>
        <v>#N/A</v>
      </c>
      <c r="AA31" s="95" t="e">
        <f ca="1"/>
        <v>#N/A</v>
      </c>
      <c r="AB31" s="95" t="e">
        <f ca="1"/>
        <v>#N/A</v>
      </c>
      <c r="AC31" s="95" t="e">
        <f ca="1"/>
        <v>#N/A</v>
      </c>
      <c r="AD31" s="95" t="e">
        <f ca="1"/>
        <v>#N/A</v>
      </c>
      <c r="AE31" s="95" t="e">
        <f ca="1"/>
        <v>#N/A</v>
      </c>
      <c r="AF31" s="95" t="e">
        <f ca="1"/>
        <v>#N/A</v>
      </c>
      <c r="AG31" s="95" t="e">
        <f ca="1"/>
        <v>#N/A</v>
      </c>
      <c r="AH31" s="95" t="e">
        <f ca="1"/>
        <v>#N/A</v>
      </c>
      <c r="AI31" s="95" t="e">
        <f ca="1"/>
        <v>#N/A</v>
      </c>
      <c r="AJ31" s="95" t="e">
        <f ca="1"/>
        <v>#N/A</v>
      </c>
      <c r="AK31" s="95" t="e">
        <f ca="1"/>
        <v>#N/A</v>
      </c>
      <c r="AL31" s="95" t="e">
        <f ca="1"/>
        <v>#N/A</v>
      </c>
      <c r="AM31" s="95" t="e">
        <f ca="1"/>
        <v>#N/A</v>
      </c>
      <c r="AN31" s="95" t="e">
        <f ca="1"/>
        <v>#N/A</v>
      </c>
      <c r="AO31" s="95" t="e">
        <f ca="1"/>
        <v>#N/A</v>
      </c>
      <c r="AP31" s="95" t="e">
        <f ca="1"/>
        <v>#N/A</v>
      </c>
      <c r="AQ31" s="459" t="e">
        <f ca="1"/>
        <v>#N/A</v>
      </c>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95"/>
      <c r="CN31" s="95"/>
      <c r="CO31" s="95"/>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95"/>
      <c r="EA31" s="95"/>
      <c r="EB31" s="95"/>
      <c r="EC31" s="95"/>
      <c r="ED31" s="95"/>
      <c r="EE31" s="95"/>
      <c r="EF31" s="95"/>
      <c r="EG31" s="95"/>
      <c r="EH31" s="95"/>
      <c r="EI31" s="95"/>
      <c r="EJ31" s="95"/>
      <c r="EK31" s="95"/>
      <c r="EL31" s="95"/>
      <c r="EM31" s="95"/>
      <c r="EN31" s="95"/>
      <c r="EO31" s="95"/>
      <c r="EP31" s="95"/>
      <c r="EQ31" s="95"/>
      <c r="ER31" s="95"/>
      <c r="ES31" s="95"/>
      <c r="ET31" s="95"/>
      <c r="EU31" s="95"/>
      <c r="EV31" s="95"/>
      <c r="EW31" s="95"/>
      <c r="EX31" s="95"/>
      <c r="EY31" s="95"/>
      <c r="EZ31" s="95"/>
      <c r="FA31" s="95"/>
      <c r="FB31" s="95"/>
      <c r="FC31" s="95"/>
      <c r="FD31" s="95"/>
      <c r="FE31" s="95"/>
      <c r="FF31" s="95"/>
      <c r="FG31" s="95"/>
      <c r="FH31" s="95"/>
      <c r="FI31" s="95"/>
      <c r="FJ31" s="95"/>
      <c r="FK31" s="95"/>
      <c r="FL31" s="95"/>
      <c r="FM31" s="95"/>
      <c r="FN31" s="95"/>
      <c r="FO31" s="95"/>
      <c r="FP31" s="95"/>
      <c r="FQ31" s="95"/>
      <c r="FR31" s="95"/>
      <c r="FS31" s="95"/>
      <c r="FT31" s="95"/>
      <c r="FU31" s="95"/>
      <c r="FV31" s="95"/>
      <c r="FW31" s="95"/>
      <c r="FX31" s="95"/>
      <c r="FY31" s="95"/>
      <c r="FZ31" s="95"/>
      <c r="GA31" s="95"/>
      <c r="GB31" s="95"/>
      <c r="GC31" s="95"/>
      <c r="GD31" s="95"/>
      <c r="GE31" s="95"/>
      <c r="GF31" s="95"/>
      <c r="GG31" s="95"/>
      <c r="GH31" s="95"/>
      <c r="GI31" s="95"/>
      <c r="GJ31" s="95"/>
      <c r="GK31" s="95"/>
      <c r="GL31" s="95"/>
      <c r="GM31" s="95"/>
      <c r="GN31" s="95"/>
      <c r="GO31" s="95"/>
      <c r="GP31" s="95"/>
      <c r="GQ31" s="95"/>
      <c r="GR31" s="95"/>
      <c r="GS31" s="95"/>
      <c r="GT31" s="95"/>
      <c r="GU31" s="95"/>
      <c r="GV31" s="95"/>
      <c r="GW31" s="95"/>
      <c r="GX31" s="95"/>
      <c r="GY31" s="95"/>
      <c r="GZ31" s="95"/>
      <c r="HA31" s="95"/>
      <c r="HB31" s="95"/>
      <c r="HC31" s="95"/>
      <c r="HD31" s="95"/>
      <c r="HE31" s="95"/>
      <c r="HF31" s="95"/>
      <c r="HG31" s="95"/>
      <c r="HH31" s="95"/>
      <c r="HI31" s="95"/>
      <c r="HJ31" s="95"/>
      <c r="HK31" s="95"/>
      <c r="HL31" s="95"/>
      <c r="HM31" s="95"/>
      <c r="HN31" s="95"/>
      <c r="HO31" s="95"/>
      <c r="HP31" s="95"/>
      <c r="HQ31" s="95"/>
      <c r="HR31" s="95"/>
      <c r="HS31" s="95"/>
      <c r="HT31" s="95"/>
      <c r="HU31" s="95"/>
      <c r="HV31" s="95"/>
      <c r="HW31" s="95"/>
      <c r="HX31" s="95"/>
      <c r="HY31" s="95"/>
      <c r="HZ31" s="95"/>
      <c r="IA31" s="95"/>
      <c r="IB31" s="95"/>
      <c r="IC31" s="95"/>
      <c r="ID31" s="95"/>
      <c r="IE31" s="95"/>
      <c r="IF31" s="95"/>
      <c r="IG31" s="95"/>
      <c r="IH31" s="95"/>
      <c r="II31" s="95"/>
      <c r="IJ31" s="95"/>
      <c r="IK31" s="95"/>
      <c r="IL31" s="95"/>
      <c r="IM31" s="95"/>
      <c r="IN31" s="95"/>
      <c r="IO31" s="95"/>
      <c r="IP31" s="95"/>
      <c r="IQ31" s="95"/>
      <c r="IR31" s="95"/>
      <c r="IS31" s="95"/>
      <c r="IT31" s="95"/>
      <c r="IU31" s="95"/>
      <c r="IV31" s="95"/>
      <c r="IW31" s="95"/>
      <c r="IX31" s="95"/>
      <c r="IY31" s="95"/>
      <c r="IZ31" s="95"/>
      <c r="JA31" s="95"/>
      <c r="JB31" s="95"/>
      <c r="JC31" s="95"/>
      <c r="JD31" s="95"/>
    </row>
    <row r="32" spans="2:264" s="20" customFormat="1" ht="17.25" hidden="1" outlineLevel="2" x14ac:dyDescent="0.3">
      <c r="B32" s="933">
        <f t="shared" si="1"/>
        <v>10</v>
      </c>
      <c r="C32" s="80">
        <f t="shared" si="0"/>
        <v>133</v>
      </c>
      <c r="D32" s="940"/>
      <c r="E32" s="24"/>
      <c r="F32" s="24">
        <v>133</v>
      </c>
      <c r="G32" s="80"/>
      <c r="H32" s="36" t="s">
        <v>34</v>
      </c>
      <c r="I32" s="95">
        <f ca="1"/>
        <v>56.88721924118768</v>
      </c>
      <c r="J32" s="95">
        <f ca="1"/>
        <v>14.22180481029692</v>
      </c>
      <c r="K32" s="95">
        <f ca="1"/>
        <v>118.51504008580767</v>
      </c>
      <c r="L32" s="95">
        <f ca="1"/>
        <v>29.628760021451917</v>
      </c>
      <c r="M32" s="95">
        <f ca="1"/>
        <v>97.471393943742299</v>
      </c>
      <c r="N32" s="95">
        <f ca="1"/>
        <v>24.367848485935575</v>
      </c>
      <c r="O32" s="95">
        <f ca="1"/>
        <v>203.06540404946313</v>
      </c>
      <c r="P32" s="95">
        <f ca="1"/>
        <v>50.766351012365782</v>
      </c>
      <c r="Q32" s="95" t="e">
        <f ca="1"/>
        <v>#N/A</v>
      </c>
      <c r="R32" s="95" t="e">
        <f ca="1"/>
        <v>#N/A</v>
      </c>
      <c r="S32" s="95" t="e">
        <f ca="1"/>
        <v>#N/A</v>
      </c>
      <c r="T32" s="95" t="e">
        <f ca="1"/>
        <v>#N/A</v>
      </c>
      <c r="U32" s="95" t="e">
        <f ca="1"/>
        <v>#N/A</v>
      </c>
      <c r="V32" s="95" t="e">
        <f ca="1"/>
        <v>#N/A</v>
      </c>
      <c r="W32" s="95" t="e">
        <f ca="1"/>
        <v>#N/A</v>
      </c>
      <c r="X32" s="95" t="e">
        <f ca="1"/>
        <v>#N/A</v>
      </c>
      <c r="Y32" s="95" t="e">
        <f ca="1"/>
        <v>#N/A</v>
      </c>
      <c r="Z32" s="95" t="e">
        <f ca="1"/>
        <v>#N/A</v>
      </c>
      <c r="AA32" s="95" t="e">
        <f ca="1"/>
        <v>#N/A</v>
      </c>
      <c r="AB32" s="95" t="e">
        <f ca="1"/>
        <v>#N/A</v>
      </c>
      <c r="AC32" s="95" t="e">
        <f ca="1"/>
        <v>#N/A</v>
      </c>
      <c r="AD32" s="95" t="e">
        <f ca="1"/>
        <v>#N/A</v>
      </c>
      <c r="AE32" s="95" t="e">
        <f ca="1"/>
        <v>#N/A</v>
      </c>
      <c r="AF32" s="95" t="e">
        <f ca="1"/>
        <v>#N/A</v>
      </c>
      <c r="AG32" s="95" t="e">
        <f ca="1"/>
        <v>#N/A</v>
      </c>
      <c r="AH32" s="95" t="e">
        <f ca="1"/>
        <v>#N/A</v>
      </c>
      <c r="AI32" s="95" t="e">
        <f ca="1"/>
        <v>#N/A</v>
      </c>
      <c r="AJ32" s="95" t="e">
        <f ca="1"/>
        <v>#N/A</v>
      </c>
      <c r="AK32" s="95" t="e">
        <f ca="1"/>
        <v>#N/A</v>
      </c>
      <c r="AL32" s="95" t="e">
        <f ca="1"/>
        <v>#N/A</v>
      </c>
      <c r="AM32" s="95" t="e">
        <f ca="1"/>
        <v>#N/A</v>
      </c>
      <c r="AN32" s="95" t="e">
        <f ca="1"/>
        <v>#N/A</v>
      </c>
      <c r="AO32" s="95" t="e">
        <f ca="1"/>
        <v>#N/A</v>
      </c>
      <c r="AP32" s="95" t="e">
        <f ca="1"/>
        <v>#N/A</v>
      </c>
      <c r="AQ32" s="459" t="e">
        <f ca="1"/>
        <v>#N/A</v>
      </c>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95"/>
      <c r="EA32" s="95"/>
      <c r="EB32" s="95"/>
      <c r="EC32" s="95"/>
      <c r="ED32" s="95"/>
      <c r="EE32" s="95"/>
      <c r="EF32" s="95"/>
      <c r="EG32" s="95"/>
      <c r="EH32" s="95"/>
      <c r="EI32" s="95"/>
      <c r="EJ32" s="95"/>
      <c r="EK32" s="95"/>
      <c r="EL32" s="95"/>
      <c r="EM32" s="95"/>
      <c r="EN32" s="95"/>
      <c r="EO32" s="95"/>
      <c r="EP32" s="95"/>
      <c r="EQ32" s="95"/>
      <c r="ER32" s="95"/>
      <c r="ES32" s="95"/>
      <c r="ET32" s="95"/>
      <c r="EU32" s="95"/>
      <c r="EV32" s="95"/>
      <c r="EW32" s="95"/>
      <c r="EX32" s="95"/>
      <c r="EY32" s="95"/>
      <c r="EZ32" s="95"/>
      <c r="FA32" s="95"/>
      <c r="FB32" s="95"/>
      <c r="FC32" s="95"/>
      <c r="FD32" s="95"/>
      <c r="FE32" s="95"/>
      <c r="FF32" s="95"/>
      <c r="FG32" s="95"/>
      <c r="FH32" s="95"/>
      <c r="FI32" s="95"/>
      <c r="FJ32" s="95"/>
      <c r="FK32" s="95"/>
      <c r="FL32" s="95"/>
      <c r="FM32" s="95"/>
      <c r="FN32" s="95"/>
      <c r="FO32" s="95"/>
      <c r="FP32" s="95"/>
      <c r="FQ32" s="95"/>
      <c r="FR32" s="95"/>
      <c r="FS32" s="95"/>
      <c r="FT32" s="95"/>
      <c r="FU32" s="95"/>
      <c r="FV32" s="95"/>
      <c r="FW32" s="95"/>
      <c r="FX32" s="95"/>
      <c r="FY32" s="95"/>
      <c r="FZ32" s="95"/>
      <c r="GA32" s="95"/>
      <c r="GB32" s="95"/>
      <c r="GC32" s="95"/>
      <c r="GD32" s="95"/>
      <c r="GE32" s="95"/>
      <c r="GF32" s="95"/>
      <c r="GG32" s="95"/>
      <c r="GH32" s="95"/>
      <c r="GI32" s="95"/>
      <c r="GJ32" s="95"/>
      <c r="GK32" s="95"/>
      <c r="GL32" s="95"/>
      <c r="GM32" s="95"/>
      <c r="GN32" s="95"/>
      <c r="GO32" s="95"/>
      <c r="GP32" s="95"/>
      <c r="GQ32" s="95"/>
      <c r="GR32" s="95"/>
      <c r="GS32" s="95"/>
      <c r="GT32" s="95"/>
      <c r="GU32" s="95"/>
      <c r="GV32" s="95"/>
      <c r="GW32" s="95"/>
      <c r="GX32" s="95"/>
      <c r="GY32" s="95"/>
      <c r="GZ32" s="95"/>
      <c r="HA32" s="95"/>
      <c r="HB32" s="95"/>
      <c r="HC32" s="95"/>
      <c r="HD32" s="95"/>
      <c r="HE32" s="95"/>
      <c r="HF32" s="95"/>
      <c r="HG32" s="95"/>
      <c r="HH32" s="95"/>
      <c r="HI32" s="95"/>
      <c r="HJ32" s="95"/>
      <c r="HK32" s="95"/>
      <c r="HL32" s="95"/>
      <c r="HM32" s="95"/>
      <c r="HN32" s="95"/>
      <c r="HO32" s="95"/>
      <c r="HP32" s="95"/>
      <c r="HQ32" s="95"/>
      <c r="HR32" s="95"/>
      <c r="HS32" s="95"/>
      <c r="HT32" s="95"/>
      <c r="HU32" s="95"/>
      <c r="HV32" s="95"/>
      <c r="HW32" s="95"/>
      <c r="HX32" s="95"/>
      <c r="HY32" s="95"/>
      <c r="HZ32" s="95"/>
      <c r="IA32" s="95"/>
      <c r="IB32" s="95"/>
      <c r="IC32" s="95"/>
      <c r="ID32" s="95"/>
      <c r="IE32" s="95"/>
      <c r="IF32" s="95"/>
      <c r="IG32" s="95"/>
      <c r="IH32" s="95"/>
      <c r="II32" s="95"/>
      <c r="IJ32" s="95"/>
      <c r="IK32" s="95"/>
      <c r="IL32" s="95"/>
      <c r="IM32" s="95"/>
      <c r="IN32" s="95"/>
      <c r="IO32" s="95"/>
      <c r="IP32" s="95"/>
      <c r="IQ32" s="95"/>
      <c r="IR32" s="95"/>
      <c r="IS32" s="95"/>
      <c r="IT32" s="95"/>
      <c r="IU32" s="95"/>
      <c r="IV32" s="95"/>
      <c r="IW32" s="95"/>
      <c r="IX32" s="95"/>
      <c r="IY32" s="95"/>
      <c r="IZ32" s="95"/>
      <c r="JA32" s="95"/>
      <c r="JB32" s="95"/>
      <c r="JC32" s="95"/>
      <c r="JD32" s="95"/>
    </row>
    <row r="33" spans="2:264" s="25" customFormat="1" ht="17.25" hidden="1" outlineLevel="1" x14ac:dyDescent="0.3">
      <c r="B33" s="932">
        <f t="shared" si="1"/>
        <v>10</v>
      </c>
      <c r="C33" s="80">
        <f t="shared" si="0"/>
        <v>14</v>
      </c>
      <c r="D33" s="940"/>
      <c r="E33" s="24">
        <v>14</v>
      </c>
      <c r="F33" s="24"/>
      <c r="G33" s="80"/>
      <c r="H33" s="34" t="s">
        <v>35</v>
      </c>
      <c r="I33" s="95">
        <f ca="1"/>
        <v>14.22180481029692</v>
      </c>
      <c r="J33" s="95">
        <f ca="1"/>
        <v>3.55545120257423</v>
      </c>
      <c r="K33" s="95">
        <f ca="1"/>
        <v>14.22180481029692</v>
      </c>
      <c r="L33" s="95">
        <f ca="1"/>
        <v>3.55545120257423</v>
      </c>
      <c r="M33" s="95">
        <f ca="1"/>
        <v>24.367848485935575</v>
      </c>
      <c r="N33" s="95">
        <f ca="1"/>
        <v>6.0919621214838937</v>
      </c>
      <c r="O33" s="95">
        <f ca="1"/>
        <v>24.367848485935575</v>
      </c>
      <c r="P33" s="95">
        <f ca="1"/>
        <v>6.0919621214838937</v>
      </c>
      <c r="Q33" s="95">
        <f ca="1"/>
        <v>17.763687391596875</v>
      </c>
      <c r="R33" s="95">
        <f ca="1"/>
        <v>17.763687391596875</v>
      </c>
      <c r="S33" s="95">
        <f ca="1"/>
        <v>17.763687391596875</v>
      </c>
      <c r="T33" s="95">
        <f ca="1"/>
        <v>17.763687391596875</v>
      </c>
      <c r="U33" s="95">
        <f ca="1"/>
        <v>17.763687391596875</v>
      </c>
      <c r="V33" s="95">
        <f ca="1"/>
        <v>17.763687391596875</v>
      </c>
      <c r="W33" s="95">
        <f ca="1"/>
        <v>17.763687391596875</v>
      </c>
      <c r="X33" s="95">
        <f ca="1"/>
        <v>17.763687391596875</v>
      </c>
      <c r="Y33" s="95">
        <f ca="1"/>
        <v>17.763687391596875</v>
      </c>
      <c r="Z33" s="95">
        <f ca="1"/>
        <v>17.763687391596875</v>
      </c>
      <c r="AA33" s="95">
        <f ca="1"/>
        <v>17.763687391596875</v>
      </c>
      <c r="AB33" s="95">
        <f ca="1"/>
        <v>17.763687391596875</v>
      </c>
      <c r="AC33" s="95">
        <f ca="1"/>
        <v>17.763687391596875</v>
      </c>
      <c r="AD33" s="95">
        <f ca="1"/>
        <v>17.763687391596875</v>
      </c>
      <c r="AE33" s="95">
        <f ca="1"/>
        <v>74.331131643088582</v>
      </c>
      <c r="AF33" s="95">
        <f ca="1"/>
        <v>39.436130936043782</v>
      </c>
      <c r="AG33" s="95">
        <f ca="1"/>
        <v>19.718065468021891</v>
      </c>
      <c r="AH33" s="95">
        <f ca="1"/>
        <v>9.8590327340109454</v>
      </c>
      <c r="AI33" s="95">
        <f ca="1"/>
        <v>4.9295163670054727</v>
      </c>
      <c r="AJ33" s="95">
        <f ca="1"/>
        <v>3.9436130936043781</v>
      </c>
      <c r="AK33" s="95">
        <f ca="1"/>
        <v>17.763687391596875</v>
      </c>
      <c r="AL33" s="95">
        <f ca="1"/>
        <v>17.763687391596875</v>
      </c>
      <c r="AM33" s="95">
        <f ca="1"/>
        <v>17.763687391596875</v>
      </c>
      <c r="AN33" s="95">
        <f ca="1"/>
        <v>17.763687391596875</v>
      </c>
      <c r="AO33" s="95">
        <f ca="1"/>
        <v>17.763687391596875</v>
      </c>
      <c r="AP33" s="95">
        <f ca="1"/>
        <v>17.763687391596875</v>
      </c>
      <c r="AQ33" s="459">
        <f ca="1"/>
        <v>17.763687391596875</v>
      </c>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95"/>
      <c r="EA33" s="95"/>
      <c r="EB33" s="95"/>
      <c r="EC33" s="95"/>
      <c r="ED33" s="95"/>
      <c r="EE33" s="95"/>
      <c r="EF33" s="95"/>
      <c r="EG33" s="95"/>
      <c r="EH33" s="95"/>
      <c r="EI33" s="95"/>
      <c r="EJ33" s="95"/>
      <c r="EK33" s="95"/>
      <c r="EL33" s="95"/>
      <c r="EM33" s="95"/>
      <c r="EN33" s="95"/>
      <c r="EO33" s="95"/>
      <c r="EP33" s="95"/>
      <c r="EQ33" s="95"/>
      <c r="ER33" s="95"/>
      <c r="ES33" s="95"/>
      <c r="ET33" s="95"/>
      <c r="EU33" s="95"/>
      <c r="EV33" s="95"/>
      <c r="EW33" s="95"/>
      <c r="EX33" s="95"/>
      <c r="EY33" s="95"/>
      <c r="EZ33" s="95"/>
      <c r="FA33" s="95"/>
      <c r="FB33" s="95"/>
      <c r="FC33" s="95"/>
      <c r="FD33" s="95"/>
      <c r="FE33" s="95"/>
      <c r="FF33" s="95"/>
      <c r="FG33" s="95"/>
      <c r="FH33" s="95"/>
      <c r="FI33" s="95"/>
      <c r="FJ33" s="95"/>
      <c r="FK33" s="95"/>
      <c r="FL33" s="95"/>
      <c r="FM33" s="95"/>
      <c r="FN33" s="95"/>
      <c r="FO33" s="95"/>
      <c r="FP33" s="95"/>
      <c r="FQ33" s="95"/>
      <c r="FR33" s="95"/>
      <c r="FS33" s="95"/>
      <c r="FT33" s="95"/>
      <c r="FU33" s="95"/>
      <c r="FV33" s="95"/>
      <c r="FW33" s="95"/>
      <c r="FX33" s="95"/>
      <c r="FY33" s="95"/>
      <c r="FZ33" s="95"/>
      <c r="GA33" s="95"/>
      <c r="GB33" s="95"/>
      <c r="GC33" s="95"/>
      <c r="GD33" s="95"/>
      <c r="GE33" s="95"/>
      <c r="GF33" s="95"/>
      <c r="GG33" s="95"/>
      <c r="GH33" s="95"/>
      <c r="GI33" s="95"/>
      <c r="GJ33" s="95"/>
      <c r="GK33" s="95"/>
      <c r="GL33" s="95"/>
      <c r="GM33" s="95"/>
      <c r="GN33" s="95"/>
      <c r="GO33" s="95"/>
      <c r="GP33" s="95"/>
      <c r="GQ33" s="95"/>
      <c r="GR33" s="95"/>
      <c r="GS33" s="95"/>
      <c r="GT33" s="95"/>
      <c r="GU33" s="95"/>
      <c r="GV33" s="95"/>
      <c r="GW33" s="95"/>
      <c r="GX33" s="95"/>
      <c r="GY33" s="95"/>
      <c r="GZ33" s="95"/>
      <c r="HA33" s="95"/>
      <c r="HB33" s="95"/>
      <c r="HC33" s="95"/>
      <c r="HD33" s="95"/>
      <c r="HE33" s="95"/>
      <c r="HF33" s="95"/>
      <c r="HG33" s="95"/>
      <c r="HH33" s="95"/>
      <c r="HI33" s="95"/>
      <c r="HJ33" s="95"/>
      <c r="HK33" s="95"/>
      <c r="HL33" s="95"/>
      <c r="HM33" s="95"/>
      <c r="HN33" s="95"/>
      <c r="HO33" s="95"/>
      <c r="HP33" s="95"/>
      <c r="HQ33" s="95"/>
      <c r="HR33" s="95"/>
      <c r="HS33" s="95"/>
      <c r="HT33" s="95"/>
      <c r="HU33" s="95"/>
      <c r="HV33" s="95"/>
      <c r="HW33" s="95"/>
      <c r="HX33" s="95"/>
      <c r="HY33" s="95"/>
      <c r="HZ33" s="95"/>
      <c r="IA33" s="95"/>
      <c r="IB33" s="95"/>
      <c r="IC33" s="95"/>
      <c r="ID33" s="95"/>
      <c r="IE33" s="95"/>
      <c r="IF33" s="95"/>
      <c r="IG33" s="95"/>
      <c r="IH33" s="95"/>
      <c r="II33" s="95"/>
      <c r="IJ33" s="95"/>
      <c r="IK33" s="95"/>
      <c r="IL33" s="95"/>
      <c r="IM33" s="95"/>
      <c r="IN33" s="95"/>
      <c r="IO33" s="95"/>
      <c r="IP33" s="95"/>
      <c r="IQ33" s="95"/>
      <c r="IR33" s="95"/>
      <c r="IS33" s="95"/>
      <c r="IT33" s="95"/>
      <c r="IU33" s="95"/>
      <c r="IV33" s="95"/>
      <c r="IW33" s="95"/>
      <c r="IX33" s="95"/>
      <c r="IY33" s="95"/>
      <c r="IZ33" s="95"/>
      <c r="JA33" s="95"/>
      <c r="JB33" s="95"/>
      <c r="JC33" s="95"/>
      <c r="JD33" s="95"/>
    </row>
    <row r="34" spans="2:264" s="25" customFormat="1" ht="17.25" hidden="1" outlineLevel="1" x14ac:dyDescent="0.3">
      <c r="B34" s="932">
        <f t="shared" si="1"/>
        <v>10</v>
      </c>
      <c r="C34" s="80">
        <f t="shared" si="0"/>
        <v>15</v>
      </c>
      <c r="D34" s="940"/>
      <c r="E34" s="24">
        <v>15</v>
      </c>
      <c r="F34" s="24"/>
      <c r="G34" s="80"/>
      <c r="H34" s="34" t="s">
        <v>36</v>
      </c>
      <c r="I34" s="95">
        <f ca="1"/>
        <v>25.36958170696251</v>
      </c>
      <c r="J34" s="95">
        <f ca="1"/>
        <v>25.36958170696251</v>
      </c>
      <c r="K34" s="95">
        <f ca="1"/>
        <v>25.36958170696251</v>
      </c>
      <c r="L34" s="95">
        <f ca="1"/>
        <v>25.36958170696251</v>
      </c>
      <c r="M34" s="95">
        <f ca="1"/>
        <v>25.36958170696251</v>
      </c>
      <c r="N34" s="95">
        <f ca="1"/>
        <v>25.36958170696251</v>
      </c>
      <c r="O34" s="95">
        <f ca="1"/>
        <v>25.36958170696251</v>
      </c>
      <c r="P34" s="95">
        <f ca="1"/>
        <v>25.36958170696251</v>
      </c>
      <c r="Q34" s="95">
        <f ca="1"/>
        <v>25.36958170696251</v>
      </c>
      <c r="R34" s="95">
        <f ca="1"/>
        <v>25.36958170696251</v>
      </c>
      <c r="S34" s="95">
        <f ca="1"/>
        <v>25.36958170696251</v>
      </c>
      <c r="T34" s="95">
        <f ca="1"/>
        <v>25.36958170696251</v>
      </c>
      <c r="U34" s="95">
        <f ca="1"/>
        <v>25.36958170696251</v>
      </c>
      <c r="V34" s="95">
        <f ca="1"/>
        <v>25.36958170696251</v>
      </c>
      <c r="W34" s="95">
        <f ca="1"/>
        <v>25.36958170696251</v>
      </c>
      <c r="X34" s="95">
        <f ca="1"/>
        <v>25.36958170696251</v>
      </c>
      <c r="Y34" s="95">
        <f ca="1"/>
        <v>25.36958170696251</v>
      </c>
      <c r="Z34" s="95">
        <f ca="1"/>
        <v>25.36958170696251</v>
      </c>
      <c r="AA34" s="95">
        <f ca="1"/>
        <v>25.36958170696251</v>
      </c>
      <c r="AB34" s="95">
        <f ca="1"/>
        <v>25.36958170696251</v>
      </c>
      <c r="AC34" s="95">
        <f ca="1"/>
        <v>25.36958170696251</v>
      </c>
      <c r="AD34" s="95">
        <f ca="1"/>
        <v>25.36958170696251</v>
      </c>
      <c r="AE34" s="95">
        <f ca="1"/>
        <v>74.331131643088582</v>
      </c>
      <c r="AF34" s="95">
        <f ca="1"/>
        <v>39.436130936043782</v>
      </c>
      <c r="AG34" s="95">
        <f ca="1"/>
        <v>19.718065468021891</v>
      </c>
      <c r="AH34" s="95">
        <f ca="1"/>
        <v>9.8590327340109454</v>
      </c>
      <c r="AI34" s="95">
        <f ca="1"/>
        <v>4.9295163670054727</v>
      </c>
      <c r="AJ34" s="95">
        <f ca="1"/>
        <v>3.9436130936043781</v>
      </c>
      <c r="AK34" s="95">
        <f ca="1"/>
        <v>25.36958170696251</v>
      </c>
      <c r="AL34" s="95">
        <f ca="1"/>
        <v>25.36958170696251</v>
      </c>
      <c r="AM34" s="95">
        <f ca="1"/>
        <v>25.36958170696251</v>
      </c>
      <c r="AN34" s="95">
        <f ca="1"/>
        <v>25.36958170696251</v>
      </c>
      <c r="AO34" s="95">
        <f ca="1"/>
        <v>25.36958170696251</v>
      </c>
      <c r="AP34" s="95">
        <f ca="1"/>
        <v>25.36958170696251</v>
      </c>
      <c r="AQ34" s="459">
        <f ca="1"/>
        <v>25.36958170696251</v>
      </c>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c r="EC34" s="95"/>
      <c r="ED34" s="95"/>
      <c r="EE34" s="95"/>
      <c r="EF34" s="95"/>
      <c r="EG34" s="95"/>
      <c r="EH34" s="95"/>
      <c r="EI34" s="95"/>
      <c r="EJ34" s="95"/>
      <c r="EK34" s="95"/>
      <c r="EL34" s="95"/>
      <c r="EM34" s="95"/>
      <c r="EN34" s="95"/>
      <c r="EO34" s="95"/>
      <c r="EP34" s="95"/>
      <c r="EQ34" s="95"/>
      <c r="ER34" s="95"/>
      <c r="ES34" s="95"/>
      <c r="ET34" s="95"/>
      <c r="EU34" s="95"/>
      <c r="EV34" s="95"/>
      <c r="EW34" s="95"/>
      <c r="EX34" s="95"/>
      <c r="EY34" s="95"/>
      <c r="EZ34" s="95"/>
      <c r="FA34" s="95"/>
      <c r="FB34" s="95"/>
      <c r="FC34" s="95"/>
      <c r="FD34" s="95"/>
      <c r="FE34" s="95"/>
      <c r="FF34" s="95"/>
      <c r="FG34" s="95"/>
      <c r="FH34" s="95"/>
      <c r="FI34" s="95"/>
      <c r="FJ34" s="95"/>
      <c r="FK34" s="95"/>
      <c r="FL34" s="95"/>
      <c r="FM34" s="95"/>
      <c r="FN34" s="95"/>
      <c r="FO34" s="95"/>
      <c r="FP34" s="95"/>
      <c r="FQ34" s="95"/>
      <c r="FR34" s="95"/>
      <c r="FS34" s="95"/>
      <c r="FT34" s="95"/>
      <c r="FU34" s="95"/>
      <c r="FV34" s="95"/>
      <c r="FW34" s="95"/>
      <c r="FX34" s="95"/>
      <c r="FY34" s="95"/>
      <c r="FZ34" s="95"/>
      <c r="GA34" s="95"/>
      <c r="GB34" s="95"/>
      <c r="GC34" s="95"/>
      <c r="GD34" s="95"/>
      <c r="GE34" s="95"/>
      <c r="GF34" s="95"/>
      <c r="GG34" s="95"/>
      <c r="GH34" s="95"/>
      <c r="GI34" s="95"/>
      <c r="GJ34" s="95"/>
      <c r="GK34" s="95"/>
      <c r="GL34" s="95"/>
      <c r="GM34" s="95"/>
      <c r="GN34" s="95"/>
      <c r="GO34" s="95"/>
      <c r="GP34" s="95"/>
      <c r="GQ34" s="95"/>
      <c r="GR34" s="95"/>
      <c r="GS34" s="95"/>
      <c r="GT34" s="95"/>
      <c r="GU34" s="95"/>
      <c r="GV34" s="95"/>
      <c r="GW34" s="95"/>
      <c r="GX34" s="95"/>
      <c r="GY34" s="95"/>
      <c r="GZ34" s="95"/>
      <c r="HA34" s="95"/>
      <c r="HB34" s="95"/>
      <c r="HC34" s="95"/>
      <c r="HD34" s="95"/>
      <c r="HE34" s="95"/>
      <c r="HF34" s="95"/>
      <c r="HG34" s="95"/>
      <c r="HH34" s="95"/>
      <c r="HI34" s="95"/>
      <c r="HJ34" s="95"/>
      <c r="HK34" s="95"/>
      <c r="HL34" s="95"/>
      <c r="HM34" s="95"/>
      <c r="HN34" s="95"/>
      <c r="HO34" s="95"/>
      <c r="HP34" s="95"/>
      <c r="HQ34" s="95"/>
      <c r="HR34" s="95"/>
      <c r="HS34" s="95"/>
      <c r="HT34" s="95"/>
      <c r="HU34" s="95"/>
      <c r="HV34" s="95"/>
      <c r="HW34" s="95"/>
      <c r="HX34" s="95"/>
      <c r="HY34" s="95"/>
      <c r="HZ34" s="95"/>
      <c r="IA34" s="95"/>
      <c r="IB34" s="95"/>
      <c r="IC34" s="95"/>
      <c r="ID34" s="95"/>
      <c r="IE34" s="95"/>
      <c r="IF34" s="95"/>
      <c r="IG34" s="95"/>
      <c r="IH34" s="95"/>
      <c r="II34" s="95"/>
      <c r="IJ34" s="95"/>
      <c r="IK34" s="95"/>
      <c r="IL34" s="95"/>
      <c r="IM34" s="95"/>
      <c r="IN34" s="95"/>
      <c r="IO34" s="95"/>
      <c r="IP34" s="95"/>
      <c r="IQ34" s="95"/>
      <c r="IR34" s="95"/>
      <c r="IS34" s="95"/>
      <c r="IT34" s="95"/>
      <c r="IU34" s="95"/>
      <c r="IV34" s="95"/>
      <c r="IW34" s="95"/>
      <c r="IX34" s="95"/>
      <c r="IY34" s="95"/>
      <c r="IZ34" s="95"/>
      <c r="JA34" s="95"/>
      <c r="JB34" s="95"/>
      <c r="JC34" s="95"/>
      <c r="JD34" s="95"/>
    </row>
    <row r="35" spans="2:264" s="25" customFormat="1" ht="17.25" hidden="1" outlineLevel="1" x14ac:dyDescent="0.3">
      <c r="B35" s="932">
        <f t="shared" si="1"/>
        <v>10</v>
      </c>
      <c r="C35" s="80">
        <f t="shared" si="0"/>
        <v>16</v>
      </c>
      <c r="D35" s="940"/>
      <c r="E35" s="24">
        <v>16</v>
      </c>
      <c r="F35" s="24"/>
      <c r="G35" s="80"/>
      <c r="H35" s="34" t="s">
        <v>37</v>
      </c>
      <c r="I35" s="95">
        <f ca="1"/>
        <v>12.35417879907787</v>
      </c>
      <c r="J35" s="95">
        <f ca="1"/>
        <v>12.35417879907787</v>
      </c>
      <c r="K35" s="95">
        <f ca="1"/>
        <v>12.35417879907787</v>
      </c>
      <c r="L35" s="95">
        <f ca="1"/>
        <v>12.35417879907787</v>
      </c>
      <c r="M35" s="95">
        <f ca="1"/>
        <v>12.35417879907787</v>
      </c>
      <c r="N35" s="95">
        <f ca="1"/>
        <v>12.35417879907787</v>
      </c>
      <c r="O35" s="95">
        <f ca="1"/>
        <v>12.35417879907787</v>
      </c>
      <c r="P35" s="95">
        <f ca="1"/>
        <v>12.35417879907787</v>
      </c>
      <c r="Q35" s="95">
        <f ca="1"/>
        <v>12.35417879907787</v>
      </c>
      <c r="R35" s="95">
        <f ca="1"/>
        <v>12.35417879907787</v>
      </c>
      <c r="S35" s="95">
        <f ca="1"/>
        <v>12.35417879907787</v>
      </c>
      <c r="T35" s="95">
        <f ca="1"/>
        <v>12.35417879907787</v>
      </c>
      <c r="U35" s="95">
        <f ca="1"/>
        <v>12.35417879907787</v>
      </c>
      <c r="V35" s="95">
        <f ca="1"/>
        <v>12.35417879907787</v>
      </c>
      <c r="W35" s="95">
        <f ca="1"/>
        <v>12.35417879907787</v>
      </c>
      <c r="X35" s="95">
        <f ca="1"/>
        <v>12.35417879907787</v>
      </c>
      <c r="Y35" s="95">
        <f ca="1"/>
        <v>12.35417879907787</v>
      </c>
      <c r="Z35" s="95">
        <f ca="1"/>
        <v>12.35417879907787</v>
      </c>
      <c r="AA35" s="95">
        <f ca="1"/>
        <v>12.35417879907787</v>
      </c>
      <c r="AB35" s="95">
        <f ca="1"/>
        <v>12.35417879907787</v>
      </c>
      <c r="AC35" s="95">
        <f ca="1"/>
        <v>12.35417879907787</v>
      </c>
      <c r="AD35" s="95">
        <f ca="1"/>
        <v>12.35417879907787</v>
      </c>
      <c r="AE35" s="95">
        <f ca="1"/>
        <v>12.351438363479989</v>
      </c>
      <c r="AF35" s="95">
        <f ca="1"/>
        <v>12.354726886197447</v>
      </c>
      <c r="AG35" s="95">
        <f ca="1"/>
        <v>12.354726886197447</v>
      </c>
      <c r="AH35" s="95">
        <f ca="1"/>
        <v>12.354726886197447</v>
      </c>
      <c r="AI35" s="95">
        <f ca="1"/>
        <v>12.354726886197447</v>
      </c>
      <c r="AJ35" s="95">
        <f ca="1"/>
        <v>12.354726886197446</v>
      </c>
      <c r="AK35" s="95">
        <f ca="1"/>
        <v>12.35417879907787</v>
      </c>
      <c r="AL35" s="95">
        <f ca="1"/>
        <v>12.35417879907787</v>
      </c>
      <c r="AM35" s="95">
        <f ca="1"/>
        <v>12.35417879907787</v>
      </c>
      <c r="AN35" s="95">
        <f ca="1"/>
        <v>12.35417879907787</v>
      </c>
      <c r="AO35" s="95">
        <f ca="1"/>
        <v>12.35417879907787</v>
      </c>
      <c r="AP35" s="95">
        <f ca="1"/>
        <v>12.35417879907787</v>
      </c>
      <c r="AQ35" s="459">
        <f ca="1"/>
        <v>12.35417879907787</v>
      </c>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95"/>
      <c r="EF35" s="95"/>
      <c r="EG35" s="95"/>
      <c r="EH35" s="95"/>
      <c r="EI35" s="95"/>
      <c r="EJ35" s="95"/>
      <c r="EK35" s="95"/>
      <c r="EL35" s="95"/>
      <c r="EM35" s="95"/>
      <c r="EN35" s="95"/>
      <c r="EO35" s="95"/>
      <c r="EP35" s="95"/>
      <c r="EQ35" s="95"/>
      <c r="ER35" s="95"/>
      <c r="ES35" s="95"/>
      <c r="ET35" s="95"/>
      <c r="EU35" s="95"/>
      <c r="EV35" s="95"/>
      <c r="EW35" s="95"/>
      <c r="EX35" s="95"/>
      <c r="EY35" s="95"/>
      <c r="EZ35" s="95"/>
      <c r="FA35" s="95"/>
      <c r="FB35" s="95"/>
      <c r="FC35" s="95"/>
      <c r="FD35" s="95"/>
      <c r="FE35" s="95"/>
      <c r="FF35" s="95"/>
      <c r="FG35" s="95"/>
      <c r="FH35" s="95"/>
      <c r="FI35" s="95"/>
      <c r="FJ35" s="95"/>
      <c r="FK35" s="95"/>
      <c r="FL35" s="95"/>
      <c r="FM35" s="95"/>
      <c r="FN35" s="95"/>
      <c r="FO35" s="95"/>
      <c r="FP35" s="95"/>
      <c r="FQ35" s="95"/>
      <c r="FR35" s="95"/>
      <c r="FS35" s="95"/>
      <c r="FT35" s="95"/>
      <c r="FU35" s="95"/>
      <c r="FV35" s="95"/>
      <c r="FW35" s="95"/>
      <c r="FX35" s="95"/>
      <c r="FY35" s="95"/>
      <c r="FZ35" s="95"/>
      <c r="GA35" s="95"/>
      <c r="GB35" s="95"/>
      <c r="GC35" s="95"/>
      <c r="GD35" s="95"/>
      <c r="GE35" s="95"/>
      <c r="GF35" s="95"/>
      <c r="GG35" s="95"/>
      <c r="GH35" s="95"/>
      <c r="GI35" s="95"/>
      <c r="GJ35" s="95"/>
      <c r="GK35" s="95"/>
      <c r="GL35" s="95"/>
      <c r="GM35" s="95"/>
      <c r="GN35" s="95"/>
      <c r="GO35" s="95"/>
      <c r="GP35" s="95"/>
      <c r="GQ35" s="95"/>
      <c r="GR35" s="95"/>
      <c r="GS35" s="95"/>
      <c r="GT35" s="95"/>
      <c r="GU35" s="95"/>
      <c r="GV35" s="95"/>
      <c r="GW35" s="95"/>
      <c r="GX35" s="95"/>
      <c r="GY35" s="95"/>
      <c r="GZ35" s="95"/>
      <c r="HA35" s="95"/>
      <c r="HB35" s="95"/>
      <c r="HC35" s="95"/>
      <c r="HD35" s="95"/>
      <c r="HE35" s="95"/>
      <c r="HF35" s="95"/>
      <c r="HG35" s="95"/>
      <c r="HH35" s="95"/>
      <c r="HI35" s="95"/>
      <c r="HJ35" s="95"/>
      <c r="HK35" s="95"/>
      <c r="HL35" s="95"/>
      <c r="HM35" s="95"/>
      <c r="HN35" s="95"/>
      <c r="HO35" s="95"/>
      <c r="HP35" s="95"/>
      <c r="HQ35" s="95"/>
      <c r="HR35" s="95"/>
      <c r="HS35" s="95"/>
      <c r="HT35" s="95"/>
      <c r="HU35" s="95"/>
      <c r="HV35" s="95"/>
      <c r="HW35" s="95"/>
      <c r="HX35" s="95"/>
      <c r="HY35" s="95"/>
      <c r="HZ35" s="95"/>
      <c r="IA35" s="95"/>
      <c r="IB35" s="95"/>
      <c r="IC35" s="95"/>
      <c r="ID35" s="95"/>
      <c r="IE35" s="95"/>
      <c r="IF35" s="95"/>
      <c r="IG35" s="95"/>
      <c r="IH35" s="95"/>
      <c r="II35" s="95"/>
      <c r="IJ35" s="95"/>
      <c r="IK35" s="95"/>
      <c r="IL35" s="95"/>
      <c r="IM35" s="95"/>
      <c r="IN35" s="95"/>
      <c r="IO35" s="95"/>
      <c r="IP35" s="95"/>
      <c r="IQ35" s="95"/>
      <c r="IR35" s="95"/>
      <c r="IS35" s="95"/>
      <c r="IT35" s="95"/>
      <c r="IU35" s="95"/>
      <c r="IV35" s="95"/>
      <c r="IW35" s="95"/>
      <c r="IX35" s="95"/>
      <c r="IY35" s="95"/>
      <c r="IZ35" s="95"/>
      <c r="JA35" s="95"/>
      <c r="JB35" s="95"/>
      <c r="JC35" s="95"/>
      <c r="JD35" s="95"/>
    </row>
    <row r="36" spans="2:264" s="25" customFormat="1" ht="17.25" hidden="1" outlineLevel="1" x14ac:dyDescent="0.3">
      <c r="B36" s="932">
        <f t="shared" si="1"/>
        <v>10</v>
      </c>
      <c r="C36" s="80">
        <f t="shared" si="0"/>
        <v>17</v>
      </c>
      <c r="D36" s="940"/>
      <c r="E36" s="24">
        <v>17</v>
      </c>
      <c r="F36" s="24"/>
      <c r="G36" s="80"/>
      <c r="H36" s="34" t="s">
        <v>38</v>
      </c>
      <c r="I36" s="95">
        <f ca="1"/>
        <v>0</v>
      </c>
      <c r="J36" s="95">
        <f ca="1"/>
        <v>0</v>
      </c>
      <c r="K36" s="95">
        <f ca="1"/>
        <v>0</v>
      </c>
      <c r="L36" s="95">
        <f ca="1"/>
        <v>0</v>
      </c>
      <c r="M36" s="95">
        <f ca="1"/>
        <v>0</v>
      </c>
      <c r="N36" s="95">
        <f ca="1"/>
        <v>0</v>
      </c>
      <c r="O36" s="95">
        <f ca="1"/>
        <v>0</v>
      </c>
      <c r="P36" s="95">
        <f ca="1"/>
        <v>0</v>
      </c>
      <c r="Q36" s="95">
        <f ca="1"/>
        <v>0</v>
      </c>
      <c r="R36" s="95">
        <f ca="1"/>
        <v>0</v>
      </c>
      <c r="S36" s="95">
        <f ca="1"/>
        <v>0</v>
      </c>
      <c r="T36" s="95">
        <f ca="1"/>
        <v>0</v>
      </c>
      <c r="U36" s="95">
        <f ca="1"/>
        <v>0</v>
      </c>
      <c r="V36" s="95">
        <f ca="1"/>
        <v>0</v>
      </c>
      <c r="W36" s="95">
        <f ca="1"/>
        <v>0</v>
      </c>
      <c r="X36" s="95">
        <f ca="1"/>
        <v>0</v>
      </c>
      <c r="Y36" s="95">
        <f ca="1"/>
        <v>0</v>
      </c>
      <c r="Z36" s="95">
        <f ca="1"/>
        <v>0</v>
      </c>
      <c r="AA36" s="95">
        <f ca="1"/>
        <v>0</v>
      </c>
      <c r="AB36" s="95">
        <f ca="1"/>
        <v>0</v>
      </c>
      <c r="AC36" s="95">
        <f ca="1"/>
        <v>0</v>
      </c>
      <c r="AD36" s="95">
        <f ca="1"/>
        <v>0</v>
      </c>
      <c r="AE36" s="95">
        <f ca="1"/>
        <v>0</v>
      </c>
      <c r="AF36" s="95">
        <f ca="1"/>
        <v>0</v>
      </c>
      <c r="AG36" s="95">
        <f ca="1"/>
        <v>0</v>
      </c>
      <c r="AH36" s="95">
        <f ca="1"/>
        <v>0</v>
      </c>
      <c r="AI36" s="95">
        <f ca="1"/>
        <v>0</v>
      </c>
      <c r="AJ36" s="95">
        <f ca="1"/>
        <v>0</v>
      </c>
      <c r="AK36" s="95">
        <f ca="1"/>
        <v>0</v>
      </c>
      <c r="AL36" s="95">
        <f ca="1"/>
        <v>0</v>
      </c>
      <c r="AM36" s="95">
        <f ca="1"/>
        <v>0</v>
      </c>
      <c r="AN36" s="95">
        <f ca="1"/>
        <v>0</v>
      </c>
      <c r="AO36" s="95">
        <f ca="1"/>
        <v>0</v>
      </c>
      <c r="AP36" s="95">
        <f ca="1"/>
        <v>0</v>
      </c>
      <c r="AQ36" s="459">
        <f ca="1"/>
        <v>0</v>
      </c>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c r="CO36" s="95"/>
      <c r="CP36" s="95"/>
      <c r="CQ36" s="9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95"/>
      <c r="EA36" s="95"/>
      <c r="EB36" s="95"/>
      <c r="EC36" s="95"/>
      <c r="ED36" s="95"/>
      <c r="EE36" s="95"/>
      <c r="EF36" s="95"/>
      <c r="EG36" s="95"/>
      <c r="EH36" s="95"/>
      <c r="EI36" s="95"/>
      <c r="EJ36" s="95"/>
      <c r="EK36" s="95"/>
      <c r="EL36" s="95"/>
      <c r="EM36" s="95"/>
      <c r="EN36" s="95"/>
      <c r="EO36" s="95"/>
      <c r="EP36" s="95"/>
      <c r="EQ36" s="95"/>
      <c r="ER36" s="95"/>
      <c r="ES36" s="95"/>
      <c r="ET36" s="95"/>
      <c r="EU36" s="95"/>
      <c r="EV36" s="95"/>
      <c r="EW36" s="95"/>
      <c r="EX36" s="95"/>
      <c r="EY36" s="95"/>
      <c r="EZ36" s="95"/>
      <c r="FA36" s="95"/>
      <c r="FB36" s="95"/>
      <c r="FC36" s="95"/>
      <c r="FD36" s="95"/>
      <c r="FE36" s="95"/>
      <c r="FF36" s="95"/>
      <c r="FG36" s="95"/>
      <c r="FH36" s="95"/>
      <c r="FI36" s="95"/>
      <c r="FJ36" s="95"/>
      <c r="FK36" s="95"/>
      <c r="FL36" s="95"/>
      <c r="FM36" s="95"/>
      <c r="FN36" s="95"/>
      <c r="FO36" s="95"/>
      <c r="FP36" s="95"/>
      <c r="FQ36" s="95"/>
      <c r="FR36" s="95"/>
      <c r="FS36" s="95"/>
      <c r="FT36" s="95"/>
      <c r="FU36" s="95"/>
      <c r="FV36" s="95"/>
      <c r="FW36" s="95"/>
      <c r="FX36" s="95"/>
      <c r="FY36" s="95"/>
      <c r="FZ36" s="95"/>
      <c r="GA36" s="95"/>
      <c r="GB36" s="95"/>
      <c r="GC36" s="95"/>
      <c r="GD36" s="95"/>
      <c r="GE36" s="95"/>
      <c r="GF36" s="95"/>
      <c r="GG36" s="95"/>
      <c r="GH36" s="95"/>
      <c r="GI36" s="95"/>
      <c r="GJ36" s="95"/>
      <c r="GK36" s="95"/>
      <c r="GL36" s="95"/>
      <c r="GM36" s="95"/>
      <c r="GN36" s="95"/>
      <c r="GO36" s="95"/>
      <c r="GP36" s="95"/>
      <c r="GQ36" s="95"/>
      <c r="GR36" s="95"/>
      <c r="GS36" s="95"/>
      <c r="GT36" s="95"/>
      <c r="GU36" s="95"/>
      <c r="GV36" s="95"/>
      <c r="GW36" s="95"/>
      <c r="GX36" s="95"/>
      <c r="GY36" s="95"/>
      <c r="GZ36" s="95"/>
      <c r="HA36" s="95"/>
      <c r="HB36" s="95"/>
      <c r="HC36" s="95"/>
      <c r="HD36" s="95"/>
      <c r="HE36" s="95"/>
      <c r="HF36" s="95"/>
      <c r="HG36" s="95"/>
      <c r="HH36" s="95"/>
      <c r="HI36" s="95"/>
      <c r="HJ36" s="95"/>
      <c r="HK36" s="95"/>
      <c r="HL36" s="95"/>
      <c r="HM36" s="95"/>
      <c r="HN36" s="95"/>
      <c r="HO36" s="95"/>
      <c r="HP36" s="95"/>
      <c r="HQ36" s="95"/>
      <c r="HR36" s="95"/>
      <c r="HS36" s="95"/>
      <c r="HT36" s="95"/>
      <c r="HU36" s="95"/>
      <c r="HV36" s="95"/>
      <c r="HW36" s="95"/>
      <c r="HX36" s="95"/>
      <c r="HY36" s="95"/>
      <c r="HZ36" s="95"/>
      <c r="IA36" s="95"/>
      <c r="IB36" s="95"/>
      <c r="IC36" s="95"/>
      <c r="ID36" s="95"/>
      <c r="IE36" s="95"/>
      <c r="IF36" s="95"/>
      <c r="IG36" s="95"/>
      <c r="IH36" s="95"/>
      <c r="II36" s="95"/>
      <c r="IJ36" s="95"/>
      <c r="IK36" s="95"/>
      <c r="IL36" s="95"/>
      <c r="IM36" s="95"/>
      <c r="IN36" s="95"/>
      <c r="IO36" s="95"/>
      <c r="IP36" s="95"/>
      <c r="IQ36" s="95"/>
      <c r="IR36" s="95"/>
      <c r="IS36" s="95"/>
      <c r="IT36" s="95"/>
      <c r="IU36" s="95"/>
      <c r="IV36" s="95"/>
      <c r="IW36" s="95"/>
      <c r="IX36" s="95"/>
      <c r="IY36" s="95"/>
      <c r="IZ36" s="95"/>
      <c r="JA36" s="95"/>
      <c r="JB36" s="95"/>
      <c r="JC36" s="95"/>
      <c r="JD36" s="95"/>
    </row>
    <row r="37" spans="2:264" s="25" customFormat="1" ht="17.25" hidden="1" outlineLevel="1" x14ac:dyDescent="0.3">
      <c r="B37" s="932">
        <f t="shared" si="1"/>
        <v>10</v>
      </c>
      <c r="C37" s="80">
        <f t="shared" si="0"/>
        <v>18</v>
      </c>
      <c r="D37" s="940"/>
      <c r="E37" s="24">
        <v>18</v>
      </c>
      <c r="F37" s="24"/>
      <c r="G37" s="80"/>
      <c r="H37" s="34" t="s">
        <v>39</v>
      </c>
      <c r="I37" s="95">
        <f ca="1"/>
        <v>87.701129663497667</v>
      </c>
      <c r="J37" s="95">
        <f ca="1"/>
        <v>27.258459219735762</v>
      </c>
      <c r="K37" s="95">
        <f ca="1"/>
        <v>87.701129663497667</v>
      </c>
      <c r="L37" s="95">
        <f ca="1"/>
        <v>27.258459219735762</v>
      </c>
      <c r="M37" s="95">
        <f ca="1"/>
        <v>150.26839899660271</v>
      </c>
      <c r="N37" s="95">
        <f ca="1"/>
        <v>46.705042931376518</v>
      </c>
      <c r="O37" s="95">
        <f ca="1"/>
        <v>150.26839899660271</v>
      </c>
      <c r="P37" s="95">
        <f ca="1"/>
        <v>46.705042931376518</v>
      </c>
      <c r="Q37" s="95">
        <f ca="1"/>
        <v>55.434539418871466</v>
      </c>
      <c r="R37" s="95">
        <f ca="1"/>
        <v>55.434539418871466</v>
      </c>
      <c r="S37" s="95">
        <f ca="1"/>
        <v>55.434539418871466</v>
      </c>
      <c r="T37" s="95">
        <f ca="1"/>
        <v>55.434539418871466</v>
      </c>
      <c r="U37" s="95">
        <f ca="1"/>
        <v>55.434539418871466</v>
      </c>
      <c r="V37" s="95">
        <f ca="1"/>
        <v>55.434539418871466</v>
      </c>
      <c r="W37" s="95">
        <f ca="1"/>
        <v>55.434539418871466</v>
      </c>
      <c r="X37" s="95">
        <f ca="1"/>
        <v>55.434539418871466</v>
      </c>
      <c r="Y37" s="95">
        <f ca="1"/>
        <v>55.434539418871466</v>
      </c>
      <c r="Z37" s="95">
        <f ca="1"/>
        <v>55.434539418871466</v>
      </c>
      <c r="AA37" s="95">
        <f ca="1"/>
        <v>55.434539418871466</v>
      </c>
      <c r="AB37" s="95">
        <f ca="1"/>
        <v>55.434539418871466</v>
      </c>
      <c r="AC37" s="95">
        <f ca="1"/>
        <v>55.434539418871466</v>
      </c>
      <c r="AD37" s="95">
        <f ca="1"/>
        <v>55.434539418871466</v>
      </c>
      <c r="AE37" s="95">
        <f ca="1"/>
        <v>74.331131643088582</v>
      </c>
      <c r="AF37" s="95">
        <f ca="1"/>
        <v>39.436130936043782</v>
      </c>
      <c r="AG37" s="95">
        <f ca="1"/>
        <v>19.718065468021891</v>
      </c>
      <c r="AH37" s="95">
        <f ca="1"/>
        <v>9.8590327340109454</v>
      </c>
      <c r="AI37" s="95">
        <f ca="1"/>
        <v>4.9295163670054727</v>
      </c>
      <c r="AJ37" s="95">
        <f ca="1"/>
        <v>3.9436130936043781</v>
      </c>
      <c r="AK37" s="95">
        <f ca="1"/>
        <v>55.434539418871466</v>
      </c>
      <c r="AL37" s="95">
        <f ca="1"/>
        <v>55.434539418871466</v>
      </c>
      <c r="AM37" s="95">
        <f ca="1"/>
        <v>55.434539418871466</v>
      </c>
      <c r="AN37" s="95">
        <f ca="1"/>
        <v>55.434539418871466</v>
      </c>
      <c r="AO37" s="95">
        <f ca="1"/>
        <v>55.434539418871466</v>
      </c>
      <c r="AP37" s="95">
        <f ca="1"/>
        <v>55.434539418871466</v>
      </c>
      <c r="AQ37" s="459">
        <f ca="1"/>
        <v>55.434539418871466</v>
      </c>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95"/>
      <c r="CN37" s="95"/>
      <c r="CO37" s="95"/>
      <c r="CP37" s="95"/>
      <c r="CQ37" s="95"/>
      <c r="CR37" s="95"/>
      <c r="CS37" s="95"/>
      <c r="CT37" s="95"/>
      <c r="CU37" s="95"/>
      <c r="CV37" s="95"/>
      <c r="CW37" s="95"/>
      <c r="CX37" s="95"/>
      <c r="CY37" s="95"/>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95"/>
      <c r="EA37" s="95"/>
      <c r="EB37" s="95"/>
      <c r="EC37" s="95"/>
      <c r="ED37" s="95"/>
      <c r="EE37" s="95"/>
      <c r="EF37" s="95"/>
      <c r="EG37" s="95"/>
      <c r="EH37" s="95"/>
      <c r="EI37" s="95"/>
      <c r="EJ37" s="95"/>
      <c r="EK37" s="95"/>
      <c r="EL37" s="95"/>
      <c r="EM37" s="95"/>
      <c r="EN37" s="95"/>
      <c r="EO37" s="95"/>
      <c r="EP37" s="95"/>
      <c r="EQ37" s="95"/>
      <c r="ER37" s="95"/>
      <c r="ES37" s="95"/>
      <c r="ET37" s="95"/>
      <c r="EU37" s="95"/>
      <c r="EV37" s="95"/>
      <c r="EW37" s="95"/>
      <c r="EX37" s="95"/>
      <c r="EY37" s="95"/>
      <c r="EZ37" s="95"/>
      <c r="FA37" s="95"/>
      <c r="FB37" s="95"/>
      <c r="FC37" s="95"/>
      <c r="FD37" s="95"/>
      <c r="FE37" s="95"/>
      <c r="FF37" s="95"/>
      <c r="FG37" s="95"/>
      <c r="FH37" s="95"/>
      <c r="FI37" s="95"/>
      <c r="FJ37" s="95"/>
      <c r="FK37" s="95"/>
      <c r="FL37" s="95"/>
      <c r="FM37" s="95"/>
      <c r="FN37" s="95"/>
      <c r="FO37" s="95"/>
      <c r="FP37" s="95"/>
      <c r="FQ37" s="95"/>
      <c r="FR37" s="95"/>
      <c r="FS37" s="95"/>
      <c r="FT37" s="95"/>
      <c r="FU37" s="95"/>
      <c r="FV37" s="95"/>
      <c r="FW37" s="95"/>
      <c r="FX37" s="95"/>
      <c r="FY37" s="95"/>
      <c r="FZ37" s="95"/>
      <c r="GA37" s="95"/>
      <c r="GB37" s="95"/>
      <c r="GC37" s="95"/>
      <c r="GD37" s="95"/>
      <c r="GE37" s="95"/>
      <c r="GF37" s="95"/>
      <c r="GG37" s="95"/>
      <c r="GH37" s="95"/>
      <c r="GI37" s="95"/>
      <c r="GJ37" s="95"/>
      <c r="GK37" s="95"/>
      <c r="GL37" s="95"/>
      <c r="GM37" s="95"/>
      <c r="GN37" s="95"/>
      <c r="GO37" s="95"/>
      <c r="GP37" s="95"/>
      <c r="GQ37" s="95"/>
      <c r="GR37" s="95"/>
      <c r="GS37" s="95"/>
      <c r="GT37" s="95"/>
      <c r="GU37" s="95"/>
      <c r="GV37" s="95"/>
      <c r="GW37" s="95"/>
      <c r="GX37" s="95"/>
      <c r="GY37" s="95"/>
      <c r="GZ37" s="95"/>
      <c r="HA37" s="95"/>
      <c r="HB37" s="95"/>
      <c r="HC37" s="95"/>
      <c r="HD37" s="95"/>
      <c r="HE37" s="95"/>
      <c r="HF37" s="95"/>
      <c r="HG37" s="95"/>
      <c r="HH37" s="95"/>
      <c r="HI37" s="95"/>
      <c r="HJ37" s="95"/>
      <c r="HK37" s="95"/>
      <c r="HL37" s="95"/>
      <c r="HM37" s="95"/>
      <c r="HN37" s="95"/>
      <c r="HO37" s="95"/>
      <c r="HP37" s="95"/>
      <c r="HQ37" s="95"/>
      <c r="HR37" s="95"/>
      <c r="HS37" s="95"/>
      <c r="HT37" s="95"/>
      <c r="HU37" s="95"/>
      <c r="HV37" s="95"/>
      <c r="HW37" s="95"/>
      <c r="HX37" s="95"/>
      <c r="HY37" s="95"/>
      <c r="HZ37" s="95"/>
      <c r="IA37" s="95"/>
      <c r="IB37" s="95"/>
      <c r="IC37" s="95"/>
      <c r="ID37" s="95"/>
      <c r="IE37" s="95"/>
      <c r="IF37" s="95"/>
      <c r="IG37" s="95"/>
      <c r="IH37" s="95"/>
      <c r="II37" s="95"/>
      <c r="IJ37" s="95"/>
      <c r="IK37" s="95"/>
      <c r="IL37" s="95"/>
      <c r="IM37" s="95"/>
      <c r="IN37" s="95"/>
      <c r="IO37" s="95"/>
      <c r="IP37" s="95"/>
      <c r="IQ37" s="95"/>
      <c r="IR37" s="95"/>
      <c r="IS37" s="95"/>
      <c r="IT37" s="95"/>
      <c r="IU37" s="95"/>
      <c r="IV37" s="95"/>
      <c r="IW37" s="95"/>
      <c r="IX37" s="95"/>
      <c r="IY37" s="95"/>
      <c r="IZ37" s="95"/>
      <c r="JA37" s="95"/>
      <c r="JB37" s="95"/>
      <c r="JC37" s="95"/>
      <c r="JD37" s="95"/>
    </row>
    <row r="38" spans="2:264" s="25" customFormat="1" ht="17.25" hidden="1" outlineLevel="1" x14ac:dyDescent="0.3">
      <c r="B38" s="932">
        <f t="shared" si="1"/>
        <v>10</v>
      </c>
      <c r="C38" s="80">
        <f t="shared" si="0"/>
        <v>19</v>
      </c>
      <c r="D38" s="940"/>
      <c r="E38" s="24">
        <v>19</v>
      </c>
      <c r="F38" s="24"/>
      <c r="G38" s="80"/>
      <c r="H38" s="34" t="s">
        <v>40</v>
      </c>
      <c r="I38" s="95">
        <f ca="1"/>
        <v>38.048452867318858</v>
      </c>
      <c r="J38" s="95">
        <f ca="1"/>
        <v>38.048452867318858</v>
      </c>
      <c r="K38" s="95">
        <f ca="1"/>
        <v>38.048452867318858</v>
      </c>
      <c r="L38" s="95">
        <f ca="1"/>
        <v>38.048452867318858</v>
      </c>
      <c r="M38" s="95">
        <f ca="1"/>
        <v>38.048452867318858</v>
      </c>
      <c r="N38" s="95">
        <f ca="1"/>
        <v>38.048452867318858</v>
      </c>
      <c r="O38" s="95">
        <f ca="1"/>
        <v>38.048452867318858</v>
      </c>
      <c r="P38" s="95">
        <f ca="1"/>
        <v>38.048452867318858</v>
      </c>
      <c r="Q38" s="95">
        <f ca="1"/>
        <v>38.048452867318858</v>
      </c>
      <c r="R38" s="95">
        <f ca="1"/>
        <v>38.048452867318858</v>
      </c>
      <c r="S38" s="95">
        <f ca="1"/>
        <v>38.048452867318858</v>
      </c>
      <c r="T38" s="95">
        <f ca="1"/>
        <v>38.048452867318858</v>
      </c>
      <c r="U38" s="95">
        <f ca="1"/>
        <v>38.048452867318858</v>
      </c>
      <c r="V38" s="95">
        <f ca="1"/>
        <v>38.048452867318858</v>
      </c>
      <c r="W38" s="95">
        <f ca="1"/>
        <v>38.048452867318858</v>
      </c>
      <c r="X38" s="95">
        <f ca="1"/>
        <v>38.048452867318858</v>
      </c>
      <c r="Y38" s="95">
        <f ca="1"/>
        <v>38.048452867318858</v>
      </c>
      <c r="Z38" s="95">
        <f ca="1"/>
        <v>38.048452867318858</v>
      </c>
      <c r="AA38" s="95">
        <f ca="1"/>
        <v>38.048452867318858</v>
      </c>
      <c r="AB38" s="95">
        <f ca="1"/>
        <v>38.048452867318858</v>
      </c>
      <c r="AC38" s="95">
        <f ca="1"/>
        <v>38.048452867318858</v>
      </c>
      <c r="AD38" s="95">
        <f ca="1"/>
        <v>38.048452867318858</v>
      </c>
      <c r="AE38" s="95">
        <f ca="1"/>
        <v>76.692849276277528</v>
      </c>
      <c r="AF38" s="95">
        <f ca="1"/>
        <v>49.137641040165263</v>
      </c>
      <c r="AG38" s="95">
        <f ca="1"/>
        <v>33.578530952975953</v>
      </c>
      <c r="AH38" s="95">
        <f ca="1"/>
        <v>25.810500264232662</v>
      </c>
      <c r="AI38" s="95">
        <f ca="1"/>
        <v>21.923309392660645</v>
      </c>
      <c r="AJ38" s="95">
        <f ca="1"/>
        <v>21.147886277601064</v>
      </c>
      <c r="AK38" s="95">
        <f ca="1"/>
        <v>38.048452867318858</v>
      </c>
      <c r="AL38" s="95">
        <f ca="1"/>
        <v>38.048452867318858</v>
      </c>
      <c r="AM38" s="95">
        <f ca="1"/>
        <v>38.048452867318858</v>
      </c>
      <c r="AN38" s="95">
        <f ca="1"/>
        <v>38.048452867318858</v>
      </c>
      <c r="AO38" s="95">
        <f ca="1"/>
        <v>38.048452867318858</v>
      </c>
      <c r="AP38" s="95">
        <f ca="1"/>
        <v>38.048452867318858</v>
      </c>
      <c r="AQ38" s="459">
        <f ca="1"/>
        <v>38.048452867318858</v>
      </c>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95"/>
      <c r="CO38" s="95"/>
      <c r="CP38" s="95"/>
      <c r="CQ38" s="9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95"/>
      <c r="EF38" s="95"/>
      <c r="EG38" s="95"/>
      <c r="EH38" s="95"/>
      <c r="EI38" s="95"/>
      <c r="EJ38" s="95"/>
      <c r="EK38" s="95"/>
      <c r="EL38" s="95"/>
      <c r="EM38" s="95"/>
      <c r="EN38" s="95"/>
      <c r="EO38" s="95"/>
      <c r="EP38" s="95"/>
      <c r="EQ38" s="95"/>
      <c r="ER38" s="95"/>
      <c r="ES38" s="95"/>
      <c r="ET38" s="95"/>
      <c r="EU38" s="95"/>
      <c r="EV38" s="95"/>
      <c r="EW38" s="95"/>
      <c r="EX38" s="95"/>
      <c r="EY38" s="95"/>
      <c r="EZ38" s="95"/>
      <c r="FA38" s="95"/>
      <c r="FB38" s="95"/>
      <c r="FC38" s="95"/>
      <c r="FD38" s="95"/>
      <c r="FE38" s="95"/>
      <c r="FF38" s="95"/>
      <c r="FG38" s="95"/>
      <c r="FH38" s="95"/>
      <c r="FI38" s="95"/>
      <c r="FJ38" s="95"/>
      <c r="FK38" s="95"/>
      <c r="FL38" s="95"/>
      <c r="FM38" s="95"/>
      <c r="FN38" s="95"/>
      <c r="FO38" s="95"/>
      <c r="FP38" s="95"/>
      <c r="FQ38" s="95"/>
      <c r="FR38" s="95"/>
      <c r="FS38" s="95"/>
      <c r="FT38" s="95"/>
      <c r="FU38" s="95"/>
      <c r="FV38" s="95"/>
      <c r="FW38" s="95"/>
      <c r="FX38" s="95"/>
      <c r="FY38" s="95"/>
      <c r="FZ38" s="95"/>
      <c r="GA38" s="95"/>
      <c r="GB38" s="95"/>
      <c r="GC38" s="95"/>
      <c r="GD38" s="95"/>
      <c r="GE38" s="95"/>
      <c r="GF38" s="95"/>
      <c r="GG38" s="95"/>
      <c r="GH38" s="95"/>
      <c r="GI38" s="95"/>
      <c r="GJ38" s="95"/>
      <c r="GK38" s="95"/>
      <c r="GL38" s="95"/>
      <c r="GM38" s="95"/>
      <c r="GN38" s="95"/>
      <c r="GO38" s="95"/>
      <c r="GP38" s="95"/>
      <c r="GQ38" s="95"/>
      <c r="GR38" s="95"/>
      <c r="GS38" s="95"/>
      <c r="GT38" s="95"/>
      <c r="GU38" s="95"/>
      <c r="GV38" s="95"/>
      <c r="GW38" s="95"/>
      <c r="GX38" s="95"/>
      <c r="GY38" s="95"/>
      <c r="GZ38" s="95"/>
      <c r="HA38" s="95"/>
      <c r="HB38" s="95"/>
      <c r="HC38" s="95"/>
      <c r="HD38" s="95"/>
      <c r="HE38" s="95"/>
      <c r="HF38" s="95"/>
      <c r="HG38" s="95"/>
      <c r="HH38" s="95"/>
      <c r="HI38" s="95"/>
      <c r="HJ38" s="95"/>
      <c r="HK38" s="95"/>
      <c r="HL38" s="95"/>
      <c r="HM38" s="95"/>
      <c r="HN38" s="95"/>
      <c r="HO38" s="95"/>
      <c r="HP38" s="95"/>
      <c r="HQ38" s="95"/>
      <c r="HR38" s="95"/>
      <c r="HS38" s="95"/>
      <c r="HT38" s="95"/>
      <c r="HU38" s="95"/>
      <c r="HV38" s="95"/>
      <c r="HW38" s="95"/>
      <c r="HX38" s="95"/>
      <c r="HY38" s="95"/>
      <c r="HZ38" s="95"/>
      <c r="IA38" s="95"/>
      <c r="IB38" s="95"/>
      <c r="IC38" s="95"/>
      <c r="ID38" s="95"/>
      <c r="IE38" s="95"/>
      <c r="IF38" s="95"/>
      <c r="IG38" s="95"/>
      <c r="IH38" s="95"/>
      <c r="II38" s="95"/>
      <c r="IJ38" s="95"/>
      <c r="IK38" s="95"/>
      <c r="IL38" s="95"/>
      <c r="IM38" s="95"/>
      <c r="IN38" s="95"/>
      <c r="IO38" s="95"/>
      <c r="IP38" s="95"/>
      <c r="IQ38" s="95"/>
      <c r="IR38" s="95"/>
      <c r="IS38" s="95"/>
      <c r="IT38" s="95"/>
      <c r="IU38" s="95"/>
      <c r="IV38" s="95"/>
      <c r="IW38" s="95"/>
      <c r="IX38" s="95"/>
      <c r="IY38" s="95"/>
      <c r="IZ38" s="95"/>
      <c r="JA38" s="95"/>
      <c r="JB38" s="95"/>
      <c r="JC38" s="95"/>
      <c r="JD38" s="95"/>
    </row>
    <row r="39" spans="2:264" s="23" customFormat="1" ht="18.75" collapsed="1" x14ac:dyDescent="0.35">
      <c r="B39" s="114">
        <f t="shared" si="1"/>
        <v>20</v>
      </c>
      <c r="C39" s="74">
        <f t="shared" si="0"/>
        <v>20</v>
      </c>
      <c r="D39" s="941">
        <v>20</v>
      </c>
      <c r="E39" s="53"/>
      <c r="F39" s="53"/>
      <c r="G39" s="74"/>
      <c r="H39" s="39" t="s">
        <v>41</v>
      </c>
      <c r="I39" s="98">
        <f ca="1"/>
        <v>4573.6478783566308</v>
      </c>
      <c r="J39" s="98">
        <f ca="1"/>
        <v>3825.1160923077427</v>
      </c>
      <c r="K39" s="98">
        <f ca="1"/>
        <v>7090.0403765445635</v>
      </c>
      <c r="L39" s="98">
        <f ca="1"/>
        <v>6047.080531653357</v>
      </c>
      <c r="M39" s="98">
        <f ca="1"/>
        <v>5220.5789673612117</v>
      </c>
      <c r="N39" s="98">
        <f ca="1"/>
        <v>4300.3892688253527</v>
      </c>
      <c r="O39" s="98">
        <f ca="1"/>
        <v>8756.1998307588365</v>
      </c>
      <c r="P39" s="98">
        <f ca="1"/>
        <v>7445.226729240112</v>
      </c>
      <c r="Q39" s="98">
        <f ca="1"/>
        <v>5442.6415912668299</v>
      </c>
      <c r="R39" s="98">
        <f ca="1"/>
        <v>3570.8387287239775</v>
      </c>
      <c r="S39" s="98">
        <f ca="1"/>
        <v>7219.7814378366656</v>
      </c>
      <c r="T39" s="98">
        <f ca="1"/>
        <v>5684.7050161745392</v>
      </c>
      <c r="U39" s="98">
        <f ca="1"/>
        <v>4351.7521708576915</v>
      </c>
      <c r="V39" s="98">
        <f ca="1"/>
        <v>3563.6986571802595</v>
      </c>
      <c r="W39" s="98">
        <f ca="1"/>
        <v>4085.2537782953827</v>
      </c>
      <c r="X39" s="98">
        <f ca="1"/>
        <v>2934.122099782016</v>
      </c>
      <c r="Y39" s="98">
        <f ca="1"/>
        <v>3874.3144870388642</v>
      </c>
      <c r="Z39" s="98">
        <f ca="1"/>
        <v>4166.5923194827528</v>
      </c>
      <c r="AA39" s="98">
        <f ca="1"/>
        <v>7142.2727154791528</v>
      </c>
      <c r="AB39" s="98">
        <f ca="1"/>
        <v>8002.3456645452698</v>
      </c>
      <c r="AC39" s="98">
        <f ca="1"/>
        <v>3199.8357156113066</v>
      </c>
      <c r="AD39" s="98">
        <f ca="1"/>
        <v>3619.3543217672159</v>
      </c>
      <c r="AE39" s="98">
        <f ca="1"/>
        <v>3942.4904218403331</v>
      </c>
      <c r="AF39" s="98">
        <f ca="1"/>
        <v>3395.3085347617143</v>
      </c>
      <c r="AG39" s="98">
        <f ca="1"/>
        <v>3036.328254126036</v>
      </c>
      <c r="AH39" s="98">
        <f ca="1"/>
        <v>2826.3668234910956</v>
      </c>
      <c r="AI39" s="98">
        <f ca="1"/>
        <v>2666.3995493083985</v>
      </c>
      <c r="AJ39" s="98">
        <f ca="1"/>
        <v>2623.5583143778263</v>
      </c>
      <c r="AK39" s="98">
        <f ca="1"/>
        <v>4359.0092767598244</v>
      </c>
      <c r="AL39" s="98">
        <f ca="1"/>
        <v>5914.5971860588979</v>
      </c>
      <c r="AM39" s="98">
        <f ca="1"/>
        <v>3363.4480839459816</v>
      </c>
      <c r="AN39" s="98">
        <f ca="1"/>
        <v>1833.1570155219524</v>
      </c>
      <c r="AO39" s="98">
        <f ca="1"/>
        <v>4250.9707345728984</v>
      </c>
      <c r="AP39" s="98">
        <f ca="1"/>
        <v>4502.0748123564927</v>
      </c>
      <c r="AQ39" s="462">
        <f ca="1"/>
        <v>3569.1193811630997</v>
      </c>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FV39" s="98"/>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c r="IW39" s="98"/>
      <c r="IX39" s="98"/>
      <c r="IY39" s="98"/>
      <c r="IZ39" s="98"/>
      <c r="JA39" s="98"/>
      <c r="JB39" s="98"/>
      <c r="JC39" s="98"/>
      <c r="JD39" s="98"/>
    </row>
    <row r="40" spans="2:264" s="25" customFormat="1" ht="17.25" hidden="1" outlineLevel="1" x14ac:dyDescent="0.3">
      <c r="B40" s="932">
        <f t="shared" si="1"/>
        <v>20</v>
      </c>
      <c r="C40" s="76">
        <f t="shared" si="0"/>
        <v>21</v>
      </c>
      <c r="D40" s="939"/>
      <c r="E40" s="51">
        <v>21</v>
      </c>
      <c r="F40" s="51"/>
      <c r="G40" s="76"/>
      <c r="H40" s="37" t="s">
        <v>42</v>
      </c>
      <c r="I40" s="96">
        <f ca="1"/>
        <v>646.45858500202212</v>
      </c>
      <c r="J40" s="96">
        <f ca="1"/>
        <v>458.99997645770031</v>
      </c>
      <c r="K40" s="96">
        <f ca="1"/>
        <v>1030.6368321941047</v>
      </c>
      <c r="L40" s="96">
        <f ca="1"/>
        <v>731.74826522318017</v>
      </c>
      <c r="M40" s="96">
        <f ca="1"/>
        <v>846.00386237482837</v>
      </c>
      <c r="N40" s="96">
        <f ca="1"/>
        <v>600.66749778844621</v>
      </c>
      <c r="O40" s="96">
        <f ca="1"/>
        <v>1348.7555674353503</v>
      </c>
      <c r="P40" s="96">
        <f ca="1"/>
        <v>957.59172426704515</v>
      </c>
      <c r="Q40" s="96">
        <f ca="1"/>
        <v>1490.5096868396784</v>
      </c>
      <c r="R40" s="96">
        <f ca="1"/>
        <v>860.79822999655846</v>
      </c>
      <c r="S40" s="96">
        <f ca="1"/>
        <v>2160.66132898465</v>
      </c>
      <c r="T40" s="96">
        <f ca="1"/>
        <v>618.98242808956741</v>
      </c>
      <c r="U40" s="96">
        <f ca="1"/>
        <v>828.90305219096786</v>
      </c>
      <c r="V40" s="96">
        <f ca="1"/>
        <v>547.14153434809714</v>
      </c>
      <c r="W40" s="96">
        <f ca="1"/>
        <v>719.6733553821764</v>
      </c>
      <c r="X40" s="96">
        <f ca="1"/>
        <v>540.23606366032834</v>
      </c>
      <c r="Y40" s="96">
        <f ca="1"/>
        <v>742.42693499528696</v>
      </c>
      <c r="Z40" s="96">
        <f ca="1"/>
        <v>1097.6219222287862</v>
      </c>
      <c r="AA40" s="96">
        <f ca="1"/>
        <v>609.17766199461607</v>
      </c>
      <c r="AB40" s="96">
        <f ca="1"/>
        <v>585.74775191790013</v>
      </c>
      <c r="AC40" s="96">
        <f ca="1"/>
        <v>808.78929433908536</v>
      </c>
      <c r="AD40" s="96">
        <f ca="1"/>
        <v>1093.0649758499894</v>
      </c>
      <c r="AE40" s="96">
        <f ca="1"/>
        <v>551.10430284818108</v>
      </c>
      <c r="AF40" s="96">
        <f ca="1"/>
        <v>357.45593843709531</v>
      </c>
      <c r="AG40" s="96">
        <f ca="1"/>
        <v>253.58458668225768</v>
      </c>
      <c r="AH40" s="96">
        <f ca="1"/>
        <v>206.18038174361214</v>
      </c>
      <c r="AI40" s="96">
        <f ca="1"/>
        <v>181.22963590905383</v>
      </c>
      <c r="AJ40" s="96">
        <f ca="1"/>
        <v>177.03182458412184</v>
      </c>
      <c r="AK40" s="96">
        <f ca="1"/>
        <v>1125.0559851975245</v>
      </c>
      <c r="AL40" s="96">
        <f ca="1"/>
        <v>1132.8755398458063</v>
      </c>
      <c r="AM40" s="96">
        <f ca="1"/>
        <v>452.43563377523469</v>
      </c>
      <c r="AN40" s="96">
        <f ca="1"/>
        <v>190.19802305933055</v>
      </c>
      <c r="AO40" s="96">
        <f ca="1"/>
        <v>750.67730292241322</v>
      </c>
      <c r="AP40" s="96">
        <f ca="1"/>
        <v>699.06098196385528</v>
      </c>
      <c r="AQ40" s="460">
        <f ca="1"/>
        <v>543.74714819230121</v>
      </c>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c r="EJ40" s="96"/>
      <c r="EK40" s="96"/>
      <c r="EL40" s="96"/>
      <c r="EM40" s="96"/>
      <c r="EN40" s="96"/>
      <c r="EO40" s="96"/>
      <c r="EP40" s="96"/>
      <c r="EQ40" s="96"/>
      <c r="ER40" s="96"/>
      <c r="ES40" s="96"/>
      <c r="ET40" s="96"/>
      <c r="EU40" s="96"/>
      <c r="EV40" s="96"/>
      <c r="EW40" s="96"/>
      <c r="EX40" s="96"/>
      <c r="EY40" s="96"/>
      <c r="EZ40" s="96"/>
      <c r="FA40" s="96"/>
      <c r="FB40" s="96"/>
      <c r="FC40" s="96"/>
      <c r="FD40" s="96"/>
      <c r="FE40" s="96"/>
      <c r="FF40" s="96"/>
      <c r="FG40" s="96"/>
      <c r="FH40" s="96"/>
      <c r="FI40" s="96"/>
      <c r="FJ40" s="96"/>
      <c r="FK40" s="96"/>
      <c r="FL40" s="96"/>
      <c r="FM40" s="96"/>
      <c r="FN40" s="96"/>
      <c r="FO40" s="96"/>
      <c r="FP40" s="96"/>
      <c r="FQ40" s="96"/>
      <c r="FR40" s="96"/>
      <c r="FS40" s="96"/>
      <c r="FT40" s="96"/>
      <c r="FU40" s="96"/>
      <c r="FV40" s="96"/>
      <c r="FW40" s="96"/>
      <c r="FX40" s="96"/>
      <c r="FY40" s="96"/>
      <c r="FZ40" s="96"/>
      <c r="GA40" s="96"/>
      <c r="GB40" s="96"/>
      <c r="GC40" s="96"/>
      <c r="GD40" s="96"/>
      <c r="GE40" s="96"/>
      <c r="GF40" s="96"/>
      <c r="GG40" s="96"/>
      <c r="GH40" s="96"/>
      <c r="GI40" s="96"/>
      <c r="GJ40" s="96"/>
      <c r="GK40" s="96"/>
      <c r="GL40" s="96"/>
      <c r="GM40" s="96"/>
      <c r="GN40" s="96"/>
      <c r="GO40" s="96"/>
      <c r="GP40" s="96"/>
      <c r="GQ40" s="96"/>
      <c r="GR40" s="96"/>
      <c r="GS40" s="96"/>
      <c r="GT40" s="96"/>
      <c r="GU40" s="96"/>
      <c r="GV40" s="96"/>
      <c r="GW40" s="96"/>
      <c r="GX40" s="96"/>
      <c r="GY40" s="96"/>
      <c r="GZ40" s="96"/>
      <c r="HA40" s="96"/>
      <c r="HB40" s="96"/>
      <c r="HC40" s="96"/>
      <c r="HD40" s="96"/>
      <c r="HE40" s="96"/>
      <c r="HF40" s="96"/>
      <c r="HG40" s="96"/>
      <c r="HH40" s="96"/>
      <c r="HI40" s="96"/>
      <c r="HJ40" s="96"/>
      <c r="HK40" s="96"/>
      <c r="HL40" s="96"/>
      <c r="HM40" s="96"/>
      <c r="HN40" s="96"/>
      <c r="HO40" s="96"/>
      <c r="HP40" s="96"/>
      <c r="HQ40" s="96"/>
      <c r="HR40" s="96"/>
      <c r="HS40" s="96"/>
      <c r="HT40" s="96"/>
      <c r="HU40" s="96"/>
      <c r="HV40" s="96"/>
      <c r="HW40" s="96"/>
      <c r="HX40" s="96"/>
      <c r="HY40" s="96"/>
      <c r="HZ40" s="96"/>
      <c r="IA40" s="96"/>
      <c r="IB40" s="96"/>
      <c r="IC40" s="96"/>
      <c r="ID40" s="96"/>
      <c r="IE40" s="96"/>
      <c r="IF40" s="96"/>
      <c r="IG40" s="96"/>
      <c r="IH40" s="96"/>
      <c r="II40" s="96"/>
      <c r="IJ40" s="96"/>
      <c r="IK40" s="96"/>
      <c r="IL40" s="96"/>
      <c r="IM40" s="96"/>
      <c r="IN40" s="96"/>
      <c r="IO40" s="96"/>
      <c r="IP40" s="96"/>
      <c r="IQ40" s="96"/>
      <c r="IR40" s="96"/>
      <c r="IS40" s="96"/>
      <c r="IT40" s="96"/>
      <c r="IU40" s="96"/>
      <c r="IV40" s="96"/>
      <c r="IW40" s="96"/>
      <c r="IX40" s="96"/>
      <c r="IY40" s="96"/>
      <c r="IZ40" s="96"/>
      <c r="JA40" s="96"/>
      <c r="JB40" s="96"/>
      <c r="JC40" s="96"/>
      <c r="JD40" s="96"/>
    </row>
    <row r="41" spans="2:264" s="20" customFormat="1" ht="16.5" hidden="1" outlineLevel="2" x14ac:dyDescent="0.3">
      <c r="B41" s="933">
        <f t="shared" si="1"/>
        <v>20</v>
      </c>
      <c r="C41" s="78">
        <f t="shared" si="0"/>
        <v>211</v>
      </c>
      <c r="D41" s="767"/>
      <c r="E41" s="52"/>
      <c r="F41" s="52">
        <v>211</v>
      </c>
      <c r="G41" s="78"/>
      <c r="H41" s="35" t="s">
        <v>43</v>
      </c>
      <c r="I41" s="97" t="e">
        <f ca="1"/>
        <v>#N/A</v>
      </c>
      <c r="J41" s="97" t="e">
        <f ca="1"/>
        <v>#N/A</v>
      </c>
      <c r="K41" s="97" t="e">
        <f ca="1"/>
        <v>#N/A</v>
      </c>
      <c r="L41" s="97" t="e">
        <f ca="1"/>
        <v>#N/A</v>
      </c>
      <c r="M41" s="97" t="e">
        <f ca="1"/>
        <v>#N/A</v>
      </c>
      <c r="N41" s="97" t="e">
        <f ca="1"/>
        <v>#N/A</v>
      </c>
      <c r="O41" s="97" t="e">
        <f ca="1"/>
        <v>#N/A</v>
      </c>
      <c r="P41" s="97" t="e">
        <f ca="1"/>
        <v>#N/A</v>
      </c>
      <c r="Q41" s="97" t="e">
        <f ca="1"/>
        <v>#N/A</v>
      </c>
      <c r="R41" s="97" t="e">
        <f ca="1"/>
        <v>#N/A</v>
      </c>
      <c r="S41" s="97" t="e">
        <f ca="1"/>
        <v>#N/A</v>
      </c>
      <c r="T41" s="97" t="e">
        <f ca="1"/>
        <v>#N/A</v>
      </c>
      <c r="U41" s="97">
        <f ca="1"/>
        <v>90.707095624809668</v>
      </c>
      <c r="V41" s="97">
        <f ca="1"/>
        <v>69.715103738646519</v>
      </c>
      <c r="W41" s="97">
        <f ca="1"/>
        <v>83.328203459651803</v>
      </c>
      <c r="X41" s="97">
        <f ca="1"/>
        <v>71.524202680414277</v>
      </c>
      <c r="Y41" s="97">
        <f ca="1"/>
        <v>57.499924517054865</v>
      </c>
      <c r="Z41" s="97" t="e">
        <f ca="1"/>
        <v>#N/A</v>
      </c>
      <c r="AA41" s="97" t="e">
        <f ca="1"/>
        <v>#N/A</v>
      </c>
      <c r="AB41" s="97" t="e">
        <f ca="1"/>
        <v>#N/A</v>
      </c>
      <c r="AC41" s="97">
        <f ca="1"/>
        <v>58.322588250610089</v>
      </c>
      <c r="AD41" s="97">
        <f ca="1"/>
        <v>70.713026244102593</v>
      </c>
      <c r="AE41" s="97" t="e">
        <f ca="1"/>
        <v>#N/A</v>
      </c>
      <c r="AF41" s="97" t="e">
        <f ca="1"/>
        <v>#N/A</v>
      </c>
      <c r="AG41" s="97" t="e">
        <f ca="1"/>
        <v>#N/A</v>
      </c>
      <c r="AH41" s="97" t="e">
        <f ca="1"/>
        <v>#N/A</v>
      </c>
      <c r="AI41" s="97" t="e">
        <f ca="1"/>
        <v>#N/A</v>
      </c>
      <c r="AJ41" s="97" t="e">
        <f ca="1"/>
        <v>#N/A</v>
      </c>
      <c r="AK41" s="97" t="e">
        <f ca="1"/>
        <v>#N/A</v>
      </c>
      <c r="AL41" s="97">
        <f ca="1"/>
        <v>239.81333945541704</v>
      </c>
      <c r="AM41" s="97">
        <f ca="1"/>
        <v>62.281851372232346</v>
      </c>
      <c r="AN41" s="97">
        <f ca="1"/>
        <v>16.540628596735033</v>
      </c>
      <c r="AO41" s="97">
        <f ca="1"/>
        <v>26.720168687825918</v>
      </c>
      <c r="AP41" s="97">
        <f ca="1"/>
        <v>21.868000600194698</v>
      </c>
      <c r="AQ41" s="461">
        <f ca="1"/>
        <v>13.247810899261694</v>
      </c>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c r="GJ41" s="97"/>
      <c r="GK41" s="97"/>
      <c r="GL41" s="97"/>
      <c r="GM41" s="97"/>
      <c r="GN41" s="97"/>
      <c r="GO41" s="97"/>
      <c r="GP41" s="97"/>
      <c r="GQ41" s="97"/>
      <c r="GR41" s="97"/>
      <c r="GS41" s="97"/>
      <c r="GT41" s="97"/>
      <c r="GU41" s="97"/>
      <c r="GV41" s="97"/>
      <c r="GW41" s="97"/>
      <c r="GX41" s="97"/>
      <c r="GY41" s="97"/>
      <c r="GZ41" s="97"/>
      <c r="HA41" s="97"/>
      <c r="HB41" s="97"/>
      <c r="HC41" s="97"/>
      <c r="HD41" s="97"/>
      <c r="HE41" s="97"/>
      <c r="HF41" s="97"/>
      <c r="HG41" s="97"/>
      <c r="HH41" s="97"/>
      <c r="HI41" s="97"/>
      <c r="HJ41" s="97"/>
      <c r="HK41" s="97"/>
      <c r="HL41" s="97"/>
      <c r="HM41" s="97"/>
      <c r="HN41" s="97"/>
      <c r="HO41" s="97"/>
      <c r="HP41" s="97"/>
      <c r="HQ41" s="97"/>
      <c r="HR41" s="97"/>
      <c r="HS41" s="97"/>
      <c r="HT41" s="97"/>
      <c r="HU41" s="97"/>
      <c r="HV41" s="97"/>
      <c r="HW41" s="97"/>
      <c r="HX41" s="97"/>
      <c r="HY41" s="97"/>
      <c r="HZ41" s="97"/>
      <c r="IA41" s="97"/>
      <c r="IB41" s="97"/>
      <c r="IC41" s="97"/>
      <c r="ID41" s="97"/>
      <c r="IE41" s="97"/>
      <c r="IF41" s="97"/>
      <c r="IG41" s="97"/>
      <c r="IH41" s="97"/>
      <c r="II41" s="97"/>
      <c r="IJ41" s="97"/>
      <c r="IK41" s="97"/>
      <c r="IL41" s="97"/>
      <c r="IM41" s="97"/>
      <c r="IN41" s="97"/>
      <c r="IO41" s="97"/>
      <c r="IP41" s="97"/>
      <c r="IQ41" s="97"/>
      <c r="IR41" s="97"/>
      <c r="IS41" s="97"/>
      <c r="IT41" s="97"/>
      <c r="IU41" s="97"/>
      <c r="IV41" s="97"/>
      <c r="IW41" s="97"/>
      <c r="IX41" s="97"/>
      <c r="IY41" s="97"/>
      <c r="IZ41" s="97"/>
      <c r="JA41" s="97"/>
      <c r="JB41" s="97"/>
      <c r="JC41" s="97"/>
      <c r="JD41" s="97"/>
    </row>
    <row r="42" spans="2:264" s="20" customFormat="1" ht="16.5" hidden="1" outlineLevel="2" x14ac:dyDescent="0.3">
      <c r="B42" s="933">
        <f t="shared" si="1"/>
        <v>20</v>
      </c>
      <c r="C42" s="78">
        <f t="shared" si="0"/>
        <v>212</v>
      </c>
      <c r="D42" s="767"/>
      <c r="E42" s="52"/>
      <c r="F42" s="54">
        <v>212</v>
      </c>
      <c r="G42" s="81"/>
      <c r="H42" s="35" t="s">
        <v>44</v>
      </c>
      <c r="I42" s="97" t="e">
        <f ca="1"/>
        <v>#N/A</v>
      </c>
      <c r="J42" s="97" t="e">
        <f ca="1"/>
        <v>#N/A</v>
      </c>
      <c r="K42" s="97" t="e">
        <f ca="1"/>
        <v>#N/A</v>
      </c>
      <c r="L42" s="97" t="e">
        <f ca="1"/>
        <v>#N/A</v>
      </c>
      <c r="M42" s="97" t="e">
        <f ca="1"/>
        <v>#N/A</v>
      </c>
      <c r="N42" s="97" t="e">
        <f ca="1"/>
        <v>#N/A</v>
      </c>
      <c r="O42" s="97" t="e">
        <f ca="1"/>
        <v>#N/A</v>
      </c>
      <c r="P42" s="97" t="e">
        <f ca="1"/>
        <v>#N/A</v>
      </c>
      <c r="Q42" s="97" t="e">
        <f ca="1"/>
        <v>#N/A</v>
      </c>
      <c r="R42" s="97" t="e">
        <f ca="1"/>
        <v>#N/A</v>
      </c>
      <c r="S42" s="97" t="e">
        <f ca="1"/>
        <v>#N/A</v>
      </c>
      <c r="T42" s="97" t="e">
        <f ca="1"/>
        <v>#N/A</v>
      </c>
      <c r="U42" s="97">
        <f ca="1"/>
        <v>284.8348434758866</v>
      </c>
      <c r="V42" s="97">
        <f ca="1"/>
        <v>183.59492434142999</v>
      </c>
      <c r="W42" s="97">
        <f ca="1"/>
        <v>223.0493287768773</v>
      </c>
      <c r="X42" s="97">
        <f ca="1"/>
        <v>176.5371698179099</v>
      </c>
      <c r="Y42" s="97">
        <f ca="1"/>
        <v>466.18048852330588</v>
      </c>
      <c r="Z42" s="97" t="e">
        <f ca="1"/>
        <v>#N/A</v>
      </c>
      <c r="AA42" s="97" t="e">
        <f ca="1"/>
        <v>#N/A</v>
      </c>
      <c r="AB42" s="97" t="e">
        <f ca="1"/>
        <v>#N/A</v>
      </c>
      <c r="AC42" s="97">
        <f ca="1"/>
        <v>363.01300907411866</v>
      </c>
      <c r="AD42" s="97">
        <f ca="1"/>
        <v>725.73121106047017</v>
      </c>
      <c r="AE42" s="97" t="e">
        <f ca="1"/>
        <v>#N/A</v>
      </c>
      <c r="AF42" s="97" t="e">
        <f ca="1"/>
        <v>#N/A</v>
      </c>
      <c r="AG42" s="97" t="e">
        <f ca="1"/>
        <v>#N/A</v>
      </c>
      <c r="AH42" s="97" t="e">
        <f ca="1"/>
        <v>#N/A</v>
      </c>
      <c r="AI42" s="97" t="e">
        <f ca="1"/>
        <v>#N/A</v>
      </c>
      <c r="AJ42" s="97" t="e">
        <f ca="1"/>
        <v>#N/A</v>
      </c>
      <c r="AK42" s="97" t="e">
        <f ca="1"/>
        <v>#N/A</v>
      </c>
      <c r="AL42" s="97">
        <f ca="1"/>
        <v>544.64719939916472</v>
      </c>
      <c r="AM42" s="97">
        <f ca="1"/>
        <v>133.60602465683249</v>
      </c>
      <c r="AN42" s="97">
        <f ca="1"/>
        <v>87.983261472843694</v>
      </c>
      <c r="AO42" s="97">
        <f ca="1"/>
        <v>423.74019199387772</v>
      </c>
      <c r="AP42" s="97">
        <f ca="1"/>
        <v>403.31105225425966</v>
      </c>
      <c r="AQ42" s="461">
        <f ca="1"/>
        <v>345.36518622912689</v>
      </c>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c r="GJ42" s="97"/>
      <c r="GK42" s="97"/>
      <c r="GL42" s="97"/>
      <c r="GM42" s="97"/>
      <c r="GN42" s="97"/>
      <c r="GO42" s="97"/>
      <c r="GP42" s="97"/>
      <c r="GQ42" s="97"/>
      <c r="GR42" s="97"/>
      <c r="GS42" s="97"/>
      <c r="GT42" s="97"/>
      <c r="GU42" s="97"/>
      <c r="GV42" s="97"/>
      <c r="GW42" s="97"/>
      <c r="GX42" s="97"/>
      <c r="GY42" s="97"/>
      <c r="GZ42" s="97"/>
      <c r="HA42" s="97"/>
      <c r="HB42" s="97"/>
      <c r="HC42" s="97"/>
      <c r="HD42" s="97"/>
      <c r="HE42" s="97"/>
      <c r="HF42" s="97"/>
      <c r="HG42" s="97"/>
      <c r="HH42" s="97"/>
      <c r="HI42" s="97"/>
      <c r="HJ42" s="97"/>
      <c r="HK42" s="97"/>
      <c r="HL42" s="97"/>
      <c r="HM42" s="97"/>
      <c r="HN42" s="97"/>
      <c r="HO42" s="97"/>
      <c r="HP42" s="97"/>
      <c r="HQ42" s="97"/>
      <c r="HR42" s="97"/>
      <c r="HS42" s="97"/>
      <c r="HT42" s="97"/>
      <c r="HU42" s="97"/>
      <c r="HV42" s="97"/>
      <c r="HW42" s="97"/>
      <c r="HX42" s="97"/>
      <c r="HY42" s="97"/>
      <c r="HZ42" s="97"/>
      <c r="IA42" s="97"/>
      <c r="IB42" s="97"/>
      <c r="IC42" s="97"/>
      <c r="ID42" s="97"/>
      <c r="IE42" s="97"/>
      <c r="IF42" s="97"/>
      <c r="IG42" s="97"/>
      <c r="IH42" s="97"/>
      <c r="II42" s="97"/>
      <c r="IJ42" s="97"/>
      <c r="IK42" s="97"/>
      <c r="IL42" s="97"/>
      <c r="IM42" s="97"/>
      <c r="IN42" s="97"/>
      <c r="IO42" s="97"/>
      <c r="IP42" s="97"/>
      <c r="IQ42" s="97"/>
      <c r="IR42" s="97"/>
      <c r="IS42" s="97"/>
      <c r="IT42" s="97"/>
      <c r="IU42" s="97"/>
      <c r="IV42" s="97"/>
      <c r="IW42" s="97"/>
      <c r="IX42" s="97"/>
      <c r="IY42" s="97"/>
      <c r="IZ42" s="97"/>
      <c r="JA42" s="97"/>
      <c r="JB42" s="97"/>
      <c r="JC42" s="97"/>
      <c r="JD42" s="97"/>
    </row>
    <row r="43" spans="2:264" s="20" customFormat="1" ht="16.5" hidden="1" outlineLevel="2" x14ac:dyDescent="0.3">
      <c r="B43" s="933">
        <f t="shared" si="1"/>
        <v>20</v>
      </c>
      <c r="C43" s="78">
        <f t="shared" si="0"/>
        <v>213</v>
      </c>
      <c r="D43" s="767"/>
      <c r="E43" s="54"/>
      <c r="F43" s="54">
        <v>213</v>
      </c>
      <c r="G43" s="78"/>
      <c r="H43" s="35" t="s">
        <v>222</v>
      </c>
      <c r="I43" s="97" t="e">
        <f ca="1"/>
        <v>#N/A</v>
      </c>
      <c r="J43" s="97" t="e">
        <f ca="1"/>
        <v>#N/A</v>
      </c>
      <c r="K43" s="97" t="e">
        <f ca="1"/>
        <v>#N/A</v>
      </c>
      <c r="L43" s="97" t="e">
        <f ca="1"/>
        <v>#N/A</v>
      </c>
      <c r="M43" s="97" t="e">
        <f ca="1"/>
        <v>#N/A</v>
      </c>
      <c r="N43" s="97" t="e">
        <f ca="1"/>
        <v>#N/A</v>
      </c>
      <c r="O43" s="97" t="e">
        <f ca="1"/>
        <v>#N/A</v>
      </c>
      <c r="P43" s="97" t="e">
        <f ca="1"/>
        <v>#N/A</v>
      </c>
      <c r="Q43" s="97" t="e">
        <f ca="1"/>
        <v>#N/A</v>
      </c>
      <c r="R43" s="97" t="e">
        <f ca="1"/>
        <v>#N/A</v>
      </c>
      <c r="S43" s="97" t="e">
        <f ca="1"/>
        <v>#N/A</v>
      </c>
      <c r="T43" s="97" t="e">
        <f ca="1"/>
        <v>#N/A</v>
      </c>
      <c r="U43" s="97">
        <f ca="1"/>
        <v>226.41297264877511</v>
      </c>
      <c r="V43" s="97">
        <f ca="1"/>
        <v>138.33481715199864</v>
      </c>
      <c r="W43" s="97">
        <f ca="1"/>
        <v>135.69937064594157</v>
      </c>
      <c r="X43" s="97">
        <f ca="1"/>
        <v>138.19713602868603</v>
      </c>
      <c r="Y43" s="97">
        <f ca="1"/>
        <v>134.98918650685349</v>
      </c>
      <c r="Z43" s="97" t="e">
        <f ca="1"/>
        <v>#N/A</v>
      </c>
      <c r="AA43" s="97" t="e">
        <f ca="1"/>
        <v>#N/A</v>
      </c>
      <c r="AB43" s="97" t="e">
        <f ca="1"/>
        <v>#N/A</v>
      </c>
      <c r="AC43" s="97">
        <f ca="1"/>
        <v>235.2779780157411</v>
      </c>
      <c r="AD43" s="97">
        <f ca="1"/>
        <v>169.3666651785162</v>
      </c>
      <c r="AE43" s="97" t="e">
        <f ca="1"/>
        <v>#N/A</v>
      </c>
      <c r="AF43" s="97" t="e">
        <f ca="1"/>
        <v>#N/A</v>
      </c>
      <c r="AG43" s="97" t="e">
        <f ca="1"/>
        <v>#N/A</v>
      </c>
      <c r="AH43" s="97" t="e">
        <f ca="1"/>
        <v>#N/A</v>
      </c>
      <c r="AI43" s="97" t="e">
        <f ca="1"/>
        <v>#N/A</v>
      </c>
      <c r="AJ43" s="97" t="e">
        <f ca="1"/>
        <v>#N/A</v>
      </c>
      <c r="AK43" s="97" t="e">
        <f ca="1"/>
        <v>#N/A</v>
      </c>
      <c r="AL43" s="97">
        <f ca="1"/>
        <v>82.947989100339512</v>
      </c>
      <c r="AM43" s="97">
        <f ca="1"/>
        <v>122.10942662608154</v>
      </c>
      <c r="AN43" s="97">
        <f ca="1"/>
        <v>14.849040552499448</v>
      </c>
      <c r="AO43" s="97">
        <f ca="1"/>
        <v>88.97590133866295</v>
      </c>
      <c r="AP43" s="97">
        <f ca="1"/>
        <v>71.355488547103491</v>
      </c>
      <c r="AQ43" s="461">
        <f ca="1"/>
        <v>7.2042878306340459</v>
      </c>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c r="HL43" s="97"/>
      <c r="HM43" s="97"/>
      <c r="HN43" s="97"/>
      <c r="HO43" s="97"/>
      <c r="HP43" s="97"/>
      <c r="HQ43" s="97"/>
      <c r="HR43" s="97"/>
      <c r="HS43" s="97"/>
      <c r="HT43" s="97"/>
      <c r="HU43" s="97"/>
      <c r="HV43" s="97"/>
      <c r="HW43" s="97"/>
      <c r="HX43" s="97"/>
      <c r="HY43" s="97"/>
      <c r="HZ43" s="97"/>
      <c r="IA43" s="97"/>
      <c r="IB43" s="97"/>
      <c r="IC43" s="97"/>
      <c r="ID43" s="97"/>
      <c r="IE43" s="97"/>
      <c r="IF43" s="97"/>
      <c r="IG43" s="97"/>
      <c r="IH43" s="97"/>
      <c r="II43" s="97"/>
      <c r="IJ43" s="97"/>
      <c r="IK43" s="97"/>
      <c r="IL43" s="97"/>
      <c r="IM43" s="97"/>
      <c r="IN43" s="97"/>
      <c r="IO43" s="97"/>
      <c r="IP43" s="97"/>
      <c r="IQ43" s="97"/>
      <c r="IR43" s="97"/>
      <c r="IS43" s="97"/>
      <c r="IT43" s="97"/>
      <c r="IU43" s="97"/>
      <c r="IV43" s="97"/>
      <c r="IW43" s="97"/>
      <c r="IX43" s="97"/>
      <c r="IY43" s="97"/>
      <c r="IZ43" s="97"/>
      <c r="JA43" s="97"/>
      <c r="JB43" s="97"/>
      <c r="JC43" s="97"/>
      <c r="JD43" s="97"/>
    </row>
    <row r="44" spans="2:264" s="27" customFormat="1" ht="14.25" hidden="1" outlineLevel="2" x14ac:dyDescent="0.25">
      <c r="B44" s="934">
        <f t="shared" si="1"/>
        <v>20</v>
      </c>
      <c r="C44" s="83">
        <f t="shared" si="0"/>
        <v>213.1</v>
      </c>
      <c r="D44" s="56"/>
      <c r="E44" s="55"/>
      <c r="F44" s="55"/>
      <c r="G44" s="83">
        <v>213.1</v>
      </c>
      <c r="H44" s="40" t="s">
        <v>45</v>
      </c>
      <c r="I44" s="99" t="e">
        <f ca="1"/>
        <v>#N/A</v>
      </c>
      <c r="J44" s="99" t="e">
        <f ca="1"/>
        <v>#N/A</v>
      </c>
      <c r="K44" s="99" t="e">
        <f ca="1"/>
        <v>#N/A</v>
      </c>
      <c r="L44" s="99" t="e">
        <f ca="1"/>
        <v>#N/A</v>
      </c>
      <c r="M44" s="99" t="e">
        <f ca="1"/>
        <v>#N/A</v>
      </c>
      <c r="N44" s="99" t="e">
        <f ca="1"/>
        <v>#N/A</v>
      </c>
      <c r="O44" s="99" t="e">
        <f ca="1"/>
        <v>#N/A</v>
      </c>
      <c r="P44" s="99" t="e">
        <f ca="1"/>
        <v>#N/A</v>
      </c>
      <c r="Q44" s="99" t="e">
        <f ca="1"/>
        <v>#N/A</v>
      </c>
      <c r="R44" s="99" t="e">
        <f ca="1"/>
        <v>#N/A</v>
      </c>
      <c r="S44" s="99" t="e">
        <f ca="1"/>
        <v>#N/A</v>
      </c>
      <c r="T44" s="99" t="e">
        <f ca="1"/>
        <v>#N/A</v>
      </c>
      <c r="U44" s="99">
        <f ca="1"/>
        <v>105.64288937889418</v>
      </c>
      <c r="V44" s="99">
        <f ca="1"/>
        <v>64.582009030037284</v>
      </c>
      <c r="W44" s="99">
        <f ca="1"/>
        <v>79.031218933167963</v>
      </c>
      <c r="X44" s="99">
        <f ca="1"/>
        <v>66.993855499817471</v>
      </c>
      <c r="Y44" s="99">
        <f ca="1"/>
        <v>79.027739690311691</v>
      </c>
      <c r="Z44" s="99" t="e">
        <f ca="1"/>
        <v>#N/A</v>
      </c>
      <c r="AA44" s="99" t="e">
        <f ca="1"/>
        <v>#N/A</v>
      </c>
      <c r="AB44" s="99" t="e">
        <f ca="1"/>
        <v>#N/A</v>
      </c>
      <c r="AC44" s="99">
        <f ca="1"/>
        <v>91.043410262165551</v>
      </c>
      <c r="AD44" s="99">
        <f ca="1"/>
        <v>87.654335241632467</v>
      </c>
      <c r="AE44" s="99" t="e">
        <f ca="1"/>
        <v>#N/A</v>
      </c>
      <c r="AF44" s="99" t="e">
        <f ca="1"/>
        <v>#N/A</v>
      </c>
      <c r="AG44" s="99" t="e">
        <f ca="1"/>
        <v>#N/A</v>
      </c>
      <c r="AH44" s="99" t="e">
        <f ca="1"/>
        <v>#N/A</v>
      </c>
      <c r="AI44" s="99" t="e">
        <f ca="1"/>
        <v>#N/A</v>
      </c>
      <c r="AJ44" s="99" t="e">
        <f ca="1"/>
        <v>#N/A</v>
      </c>
      <c r="AK44" s="99" t="e">
        <f ca="1"/>
        <v>#N/A</v>
      </c>
      <c r="AL44" s="99">
        <f ca="1"/>
        <v>82.947989100339512</v>
      </c>
      <c r="AM44" s="99">
        <f ca="1"/>
        <v>63.370638453042439</v>
      </c>
      <c r="AN44" s="99">
        <f ca="1"/>
        <v>14.849040552499448</v>
      </c>
      <c r="AO44" s="99">
        <f ca="1"/>
        <v>88.97590133866295</v>
      </c>
      <c r="AP44" s="99">
        <f ca="1"/>
        <v>71.355488547103491</v>
      </c>
      <c r="AQ44" s="463">
        <f ca="1"/>
        <v>7.2042878306340459</v>
      </c>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c r="FX44" s="99"/>
      <c r="FY44" s="99"/>
      <c r="FZ44" s="99"/>
      <c r="GA44" s="99"/>
      <c r="GB44" s="99"/>
      <c r="GC44" s="99"/>
      <c r="GD44" s="99"/>
      <c r="GE44" s="99"/>
      <c r="GF44" s="99"/>
      <c r="GG44" s="99"/>
      <c r="GH44" s="99"/>
      <c r="GI44" s="99"/>
      <c r="GJ44" s="99"/>
      <c r="GK44" s="99"/>
      <c r="GL44" s="99"/>
      <c r="GM44" s="99"/>
      <c r="GN44" s="99"/>
      <c r="GO44" s="99"/>
      <c r="GP44" s="99"/>
      <c r="GQ44" s="99"/>
      <c r="GR44" s="99"/>
      <c r="GS44" s="99"/>
      <c r="GT44" s="99"/>
      <c r="GU44" s="99"/>
      <c r="GV44" s="99"/>
      <c r="GW44" s="99"/>
      <c r="GX44" s="99"/>
      <c r="GY44" s="99"/>
      <c r="GZ44" s="99"/>
      <c r="HA44" s="99"/>
      <c r="HB44" s="99"/>
      <c r="HC44" s="99"/>
      <c r="HD44" s="99"/>
      <c r="HE44" s="99"/>
      <c r="HF44" s="99"/>
      <c r="HG44" s="99"/>
      <c r="HH44" s="99"/>
      <c r="HI44" s="99"/>
      <c r="HJ44" s="99"/>
      <c r="HK44" s="99"/>
      <c r="HL44" s="99"/>
      <c r="HM44" s="99"/>
      <c r="HN44" s="99"/>
      <c r="HO44" s="99"/>
      <c r="HP44" s="99"/>
      <c r="HQ44" s="99"/>
      <c r="HR44" s="99"/>
      <c r="HS44" s="99"/>
      <c r="HT44" s="99"/>
      <c r="HU44" s="99"/>
      <c r="HV44" s="99"/>
      <c r="HW44" s="99"/>
      <c r="HX44" s="99"/>
      <c r="HY44" s="99"/>
      <c r="HZ44" s="99"/>
      <c r="IA44" s="99"/>
      <c r="IB44" s="99"/>
      <c r="IC44" s="99"/>
      <c r="ID44" s="99"/>
      <c r="IE44" s="99"/>
      <c r="IF44" s="99"/>
      <c r="IG44" s="99"/>
      <c r="IH44" s="99"/>
      <c r="II44" s="99"/>
      <c r="IJ44" s="99"/>
      <c r="IK44" s="99"/>
      <c r="IL44" s="99"/>
      <c r="IM44" s="99"/>
      <c r="IN44" s="99"/>
      <c r="IO44" s="99"/>
      <c r="IP44" s="99"/>
      <c r="IQ44" s="99"/>
      <c r="IR44" s="99"/>
      <c r="IS44" s="99"/>
      <c r="IT44" s="99"/>
      <c r="IU44" s="99"/>
      <c r="IV44" s="99"/>
      <c r="IW44" s="99"/>
      <c r="IX44" s="99"/>
      <c r="IY44" s="99"/>
      <c r="IZ44" s="99"/>
      <c r="JA44" s="99"/>
      <c r="JB44" s="99"/>
      <c r="JC44" s="99"/>
      <c r="JD44" s="99"/>
    </row>
    <row r="45" spans="2:264" s="27" customFormat="1" ht="14.25" hidden="1" outlineLevel="2" x14ac:dyDescent="0.25">
      <c r="B45" s="934">
        <f t="shared" si="1"/>
        <v>20</v>
      </c>
      <c r="C45" s="83">
        <f t="shared" si="0"/>
        <v>213.2</v>
      </c>
      <c r="D45" s="56"/>
      <c r="E45" s="55"/>
      <c r="F45" s="55"/>
      <c r="G45" s="83">
        <v>213.2</v>
      </c>
      <c r="H45" s="41" t="s">
        <v>46</v>
      </c>
      <c r="I45" s="100" t="e">
        <f ca="1"/>
        <v>#N/A</v>
      </c>
      <c r="J45" s="100" t="e">
        <f ca="1"/>
        <v>#N/A</v>
      </c>
      <c r="K45" s="100" t="e">
        <f ca="1"/>
        <v>#N/A</v>
      </c>
      <c r="L45" s="100" t="e">
        <f ca="1"/>
        <v>#N/A</v>
      </c>
      <c r="M45" s="100" t="e">
        <f ca="1"/>
        <v>#N/A</v>
      </c>
      <c r="N45" s="100" t="e">
        <f ca="1"/>
        <v>#N/A</v>
      </c>
      <c r="O45" s="100" t="e">
        <f ca="1"/>
        <v>#N/A</v>
      </c>
      <c r="P45" s="100" t="e">
        <f ca="1"/>
        <v>#N/A</v>
      </c>
      <c r="Q45" s="100" t="e">
        <f ca="1"/>
        <v>#N/A</v>
      </c>
      <c r="R45" s="100" t="e">
        <f ca="1"/>
        <v>#N/A</v>
      </c>
      <c r="S45" s="100" t="e">
        <f ca="1"/>
        <v>#N/A</v>
      </c>
      <c r="T45" s="100" t="e">
        <f ca="1"/>
        <v>#N/A</v>
      </c>
      <c r="U45" s="100">
        <f ca="1"/>
        <v>86.659073107147123</v>
      </c>
      <c r="V45" s="100">
        <f ca="1"/>
        <v>50.733703120953287</v>
      </c>
      <c r="W45" s="100">
        <f ca="1"/>
        <v>0.46802883629070674</v>
      </c>
      <c r="X45" s="100">
        <f ca="1"/>
        <v>48.96169813716218</v>
      </c>
      <c r="Y45" s="100" t="e">
        <f ca="1"/>
        <v>#N/A</v>
      </c>
      <c r="Z45" s="100" t="e">
        <f ca="1"/>
        <v>#N/A</v>
      </c>
      <c r="AA45" s="100" t="e">
        <f ca="1"/>
        <v>#N/A</v>
      </c>
      <c r="AB45" s="100" t="e">
        <f ca="1"/>
        <v>#N/A</v>
      </c>
      <c r="AC45" s="100">
        <f ca="1"/>
        <v>123.12348348149528</v>
      </c>
      <c r="AD45" s="100">
        <f ca="1"/>
        <v>80.28778355719848</v>
      </c>
      <c r="AE45" s="100" t="e">
        <f ca="1"/>
        <v>#N/A</v>
      </c>
      <c r="AF45" s="100" t="e">
        <f ca="1"/>
        <v>#N/A</v>
      </c>
      <c r="AG45" s="100" t="e">
        <f ca="1"/>
        <v>#N/A</v>
      </c>
      <c r="AH45" s="100" t="e">
        <f ca="1"/>
        <v>#N/A</v>
      </c>
      <c r="AI45" s="100" t="e">
        <f ca="1"/>
        <v>#N/A</v>
      </c>
      <c r="AJ45" s="100" t="e">
        <f ca="1"/>
        <v>#N/A</v>
      </c>
      <c r="AK45" s="100" t="e">
        <f ca="1"/>
        <v>#N/A</v>
      </c>
      <c r="AL45" s="100" t="e">
        <f ca="1"/>
        <v>#N/A</v>
      </c>
      <c r="AM45" s="100">
        <f ca="1"/>
        <v>38.837626197505728</v>
      </c>
      <c r="AN45" s="100" t="e">
        <f ca="1"/>
        <v>#N/A</v>
      </c>
      <c r="AO45" s="100" t="e">
        <f ca="1"/>
        <v>#N/A</v>
      </c>
      <c r="AP45" s="100" t="e">
        <f ca="1"/>
        <v>#N/A</v>
      </c>
      <c r="AQ45" s="464" t="e">
        <f ca="1"/>
        <v>#N/A</v>
      </c>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c r="IW45" s="100"/>
      <c r="IX45" s="100"/>
      <c r="IY45" s="100"/>
      <c r="IZ45" s="100"/>
      <c r="JA45" s="100"/>
      <c r="JB45" s="100"/>
      <c r="JC45" s="100"/>
      <c r="JD45" s="100"/>
    </row>
    <row r="46" spans="2:264" s="27" customFormat="1" ht="14.25" hidden="1" outlineLevel="2" x14ac:dyDescent="0.25">
      <c r="B46" s="934">
        <f t="shared" si="1"/>
        <v>20</v>
      </c>
      <c r="C46" s="83">
        <f t="shared" si="0"/>
        <v>213.3</v>
      </c>
      <c r="D46" s="56"/>
      <c r="E46" s="55"/>
      <c r="F46" s="55"/>
      <c r="G46" s="83">
        <v>213.3</v>
      </c>
      <c r="H46" s="41" t="s">
        <v>47</v>
      </c>
      <c r="I46" s="100" t="e">
        <f ca="1"/>
        <v>#N/A</v>
      </c>
      <c r="J46" s="100" t="e">
        <f ca="1"/>
        <v>#N/A</v>
      </c>
      <c r="K46" s="100" t="e">
        <f ca="1"/>
        <v>#N/A</v>
      </c>
      <c r="L46" s="100" t="e">
        <f ca="1"/>
        <v>#N/A</v>
      </c>
      <c r="M46" s="100" t="e">
        <f ca="1"/>
        <v>#N/A</v>
      </c>
      <c r="N46" s="100" t="e">
        <f ca="1"/>
        <v>#N/A</v>
      </c>
      <c r="O46" s="100" t="e">
        <f ca="1"/>
        <v>#N/A</v>
      </c>
      <c r="P46" s="100" t="e">
        <f ca="1"/>
        <v>#N/A</v>
      </c>
      <c r="Q46" s="100" t="e">
        <f ca="1"/>
        <v>#N/A</v>
      </c>
      <c r="R46" s="100" t="e">
        <f ca="1"/>
        <v>#N/A</v>
      </c>
      <c r="S46" s="100" t="e">
        <f ca="1"/>
        <v>#N/A</v>
      </c>
      <c r="T46" s="100" t="e">
        <f ca="1"/>
        <v>#N/A</v>
      </c>
      <c r="U46" s="100">
        <f ca="1"/>
        <v>33.870739056982835</v>
      </c>
      <c r="V46" s="100">
        <f ca="1"/>
        <v>22.830064729382485</v>
      </c>
      <c r="W46" s="100">
        <f ca="1"/>
        <v>55.975390969551768</v>
      </c>
      <c r="X46" s="100">
        <f ca="1"/>
        <v>22.059766766731354</v>
      </c>
      <c r="Y46" s="100">
        <f ca="1"/>
        <v>55.961446816541816</v>
      </c>
      <c r="Z46" s="100" t="e">
        <f ca="1"/>
        <v>#N/A</v>
      </c>
      <c r="AA46" s="100" t="e">
        <f ca="1"/>
        <v>#N/A</v>
      </c>
      <c r="AB46" s="100" t="e">
        <f ca="1"/>
        <v>#N/A</v>
      </c>
      <c r="AC46" s="100">
        <f ca="1"/>
        <v>20.961985405792806</v>
      </c>
      <c r="AD46" s="100">
        <f ca="1"/>
        <v>1.1354393760449719</v>
      </c>
      <c r="AE46" s="100" t="e">
        <f ca="1"/>
        <v>#N/A</v>
      </c>
      <c r="AF46" s="100" t="e">
        <f ca="1"/>
        <v>#N/A</v>
      </c>
      <c r="AG46" s="100" t="e">
        <f ca="1"/>
        <v>#N/A</v>
      </c>
      <c r="AH46" s="100" t="e">
        <f ca="1"/>
        <v>#N/A</v>
      </c>
      <c r="AI46" s="100" t="e">
        <f ca="1"/>
        <v>#N/A</v>
      </c>
      <c r="AJ46" s="100" t="e">
        <f ca="1"/>
        <v>#N/A</v>
      </c>
      <c r="AK46" s="100" t="e">
        <f ca="1"/>
        <v>#N/A</v>
      </c>
      <c r="AL46" s="100" t="e">
        <f ca="1"/>
        <v>#N/A</v>
      </c>
      <c r="AM46" s="100">
        <f ca="1"/>
        <v>19.737727251839512</v>
      </c>
      <c r="AN46" s="100" t="e">
        <f ca="1"/>
        <v>#N/A</v>
      </c>
      <c r="AO46" s="100" t="e">
        <f ca="1"/>
        <v>#N/A</v>
      </c>
      <c r="AP46" s="100" t="e">
        <f ca="1"/>
        <v>#N/A</v>
      </c>
      <c r="AQ46" s="464" t="e">
        <f ca="1"/>
        <v>#N/A</v>
      </c>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c r="IW46" s="100"/>
      <c r="IX46" s="100"/>
      <c r="IY46" s="100"/>
      <c r="IZ46" s="100"/>
      <c r="JA46" s="100"/>
      <c r="JB46" s="100"/>
      <c r="JC46" s="100"/>
      <c r="JD46" s="100"/>
    </row>
    <row r="47" spans="2:264" s="27" customFormat="1" ht="14.25" hidden="1" outlineLevel="2" x14ac:dyDescent="0.25">
      <c r="B47" s="934">
        <f t="shared" si="1"/>
        <v>20</v>
      </c>
      <c r="C47" s="83">
        <f t="shared" si="0"/>
        <v>213.4</v>
      </c>
      <c r="D47" s="56"/>
      <c r="E47" s="55"/>
      <c r="F47" s="55"/>
      <c r="G47" s="83">
        <v>213.4</v>
      </c>
      <c r="H47" s="41" t="s">
        <v>48</v>
      </c>
      <c r="I47" s="100" t="e">
        <f ca="1"/>
        <v>#N/A</v>
      </c>
      <c r="J47" s="100" t="e">
        <f ca="1"/>
        <v>#N/A</v>
      </c>
      <c r="K47" s="100" t="e">
        <f ca="1"/>
        <v>#N/A</v>
      </c>
      <c r="L47" s="100" t="e">
        <f ca="1"/>
        <v>#N/A</v>
      </c>
      <c r="M47" s="100" t="e">
        <f ca="1"/>
        <v>#N/A</v>
      </c>
      <c r="N47" s="100" t="e">
        <f ca="1"/>
        <v>#N/A</v>
      </c>
      <c r="O47" s="100" t="e">
        <f ca="1"/>
        <v>#N/A</v>
      </c>
      <c r="P47" s="100" t="e">
        <f ca="1"/>
        <v>#N/A</v>
      </c>
      <c r="Q47" s="100" t="e">
        <f ca="1"/>
        <v>#N/A</v>
      </c>
      <c r="R47" s="100" t="e">
        <f ca="1"/>
        <v>#N/A</v>
      </c>
      <c r="S47" s="100" t="e">
        <f ca="1"/>
        <v>#N/A</v>
      </c>
      <c r="T47" s="100" t="e">
        <f ca="1"/>
        <v>#N/A</v>
      </c>
      <c r="U47" s="100">
        <f ca="1"/>
        <v>0.24027110575096722</v>
      </c>
      <c r="V47" s="100">
        <f ca="1"/>
        <v>0.18904027162560424</v>
      </c>
      <c r="W47" s="100">
        <f ca="1"/>
        <v>0.22473190693112707</v>
      </c>
      <c r="X47" s="100">
        <f ca="1"/>
        <v>0.18181562497501677</v>
      </c>
      <c r="Y47" s="100" t="e">
        <f ca="1"/>
        <v>#N/A</v>
      </c>
      <c r="Z47" s="100" t="e">
        <f ca="1"/>
        <v>#N/A</v>
      </c>
      <c r="AA47" s="100" t="e">
        <f ca="1"/>
        <v>#N/A</v>
      </c>
      <c r="AB47" s="100" t="e">
        <f ca="1"/>
        <v>#N/A</v>
      </c>
      <c r="AC47" s="100">
        <f ca="1"/>
        <v>0.14909886628739227</v>
      </c>
      <c r="AD47" s="100">
        <f ca="1"/>
        <v>0.28910700364029435</v>
      </c>
      <c r="AE47" s="100" t="e">
        <f ca="1"/>
        <v>#N/A</v>
      </c>
      <c r="AF47" s="100" t="e">
        <f ca="1"/>
        <v>#N/A</v>
      </c>
      <c r="AG47" s="100" t="e">
        <f ca="1"/>
        <v>#N/A</v>
      </c>
      <c r="AH47" s="100" t="e">
        <f ca="1"/>
        <v>#N/A</v>
      </c>
      <c r="AI47" s="100" t="e">
        <f ca="1"/>
        <v>#N/A</v>
      </c>
      <c r="AJ47" s="100" t="e">
        <f ca="1"/>
        <v>#N/A</v>
      </c>
      <c r="AK47" s="100" t="e">
        <f ca="1"/>
        <v>#N/A</v>
      </c>
      <c r="AL47" s="100" t="e">
        <f ca="1"/>
        <v>#N/A</v>
      </c>
      <c r="AM47" s="100">
        <f ca="1"/>
        <v>0.16343472369387171</v>
      </c>
      <c r="AN47" s="100" t="e">
        <f ca="1"/>
        <v>#N/A</v>
      </c>
      <c r="AO47" s="100" t="e">
        <f ca="1"/>
        <v>#N/A</v>
      </c>
      <c r="AP47" s="100" t="e">
        <f ca="1"/>
        <v>#N/A</v>
      </c>
      <c r="AQ47" s="464" t="e">
        <f ca="1"/>
        <v>#N/A</v>
      </c>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DL47" s="100"/>
      <c r="DM47" s="100"/>
      <c r="DN47" s="100"/>
      <c r="DO47" s="100"/>
      <c r="DP47" s="100"/>
      <c r="DQ47" s="100"/>
      <c r="DR47" s="100"/>
      <c r="DS47" s="100"/>
      <c r="DT47" s="100"/>
      <c r="DU47" s="100"/>
      <c r="DV47" s="100"/>
      <c r="DW47" s="100"/>
      <c r="DX47" s="100"/>
      <c r="DY47" s="100"/>
      <c r="DZ47" s="100"/>
      <c r="EA47" s="100"/>
      <c r="EB47" s="100"/>
      <c r="EC47" s="100"/>
      <c r="ED47" s="100"/>
      <c r="EE47" s="100"/>
      <c r="EF47" s="100"/>
      <c r="EG47" s="100"/>
      <c r="EH47" s="100"/>
      <c r="EI47" s="100"/>
      <c r="EJ47" s="100"/>
      <c r="EK47" s="100"/>
      <c r="EL47" s="100"/>
      <c r="EM47" s="100"/>
      <c r="EN47" s="100"/>
      <c r="EO47" s="100"/>
      <c r="EP47" s="100"/>
      <c r="EQ47" s="100"/>
      <c r="ER47" s="100"/>
      <c r="ES47" s="100"/>
      <c r="ET47" s="100"/>
      <c r="EU47" s="100"/>
      <c r="EV47" s="100"/>
      <c r="EW47" s="100"/>
      <c r="EX47" s="100"/>
      <c r="EY47" s="100"/>
      <c r="EZ47" s="100"/>
      <c r="FA47" s="100"/>
      <c r="FB47" s="100"/>
      <c r="FC47" s="100"/>
      <c r="FD47" s="100"/>
      <c r="FE47" s="100"/>
      <c r="FF47" s="100"/>
      <c r="FG47" s="100"/>
      <c r="FH47" s="100"/>
      <c r="FI47" s="100"/>
      <c r="FJ47" s="100"/>
      <c r="FK47" s="100"/>
      <c r="FL47" s="100"/>
      <c r="FM47" s="100"/>
      <c r="FN47" s="100"/>
      <c r="FO47" s="100"/>
      <c r="FP47" s="100"/>
      <c r="FQ47" s="100"/>
      <c r="FR47" s="100"/>
      <c r="FS47" s="100"/>
      <c r="FT47" s="100"/>
      <c r="FU47" s="100"/>
      <c r="FV47" s="100"/>
      <c r="FW47" s="100"/>
      <c r="FX47" s="100"/>
      <c r="FY47" s="100"/>
      <c r="FZ47" s="100"/>
      <c r="GA47" s="100"/>
      <c r="GB47" s="100"/>
      <c r="GC47" s="100"/>
      <c r="GD47" s="100"/>
      <c r="GE47" s="100"/>
      <c r="GF47" s="100"/>
      <c r="GG47" s="100"/>
      <c r="GH47" s="100"/>
      <c r="GI47" s="100"/>
      <c r="GJ47" s="100"/>
      <c r="GK47" s="100"/>
      <c r="GL47" s="100"/>
      <c r="GM47" s="100"/>
      <c r="GN47" s="100"/>
      <c r="GO47" s="100"/>
      <c r="GP47" s="100"/>
      <c r="GQ47" s="100"/>
      <c r="GR47" s="100"/>
      <c r="GS47" s="100"/>
      <c r="GT47" s="100"/>
      <c r="GU47" s="100"/>
      <c r="GV47" s="100"/>
      <c r="GW47" s="100"/>
      <c r="GX47" s="100"/>
      <c r="GY47" s="100"/>
      <c r="GZ47" s="100"/>
      <c r="HA47" s="100"/>
      <c r="HB47" s="100"/>
      <c r="HC47" s="100"/>
      <c r="HD47" s="100"/>
      <c r="HE47" s="100"/>
      <c r="HF47" s="100"/>
      <c r="HG47" s="100"/>
      <c r="HH47" s="100"/>
      <c r="HI47" s="100"/>
      <c r="HJ47" s="100"/>
      <c r="HK47" s="100"/>
      <c r="HL47" s="100"/>
      <c r="HM47" s="100"/>
      <c r="HN47" s="100"/>
      <c r="HO47" s="100"/>
      <c r="HP47" s="100"/>
      <c r="HQ47" s="100"/>
      <c r="HR47" s="100"/>
      <c r="HS47" s="100"/>
      <c r="HT47" s="100"/>
      <c r="HU47" s="100"/>
      <c r="HV47" s="100"/>
      <c r="HW47" s="100"/>
      <c r="HX47" s="100"/>
      <c r="HY47" s="100"/>
      <c r="HZ47" s="100"/>
      <c r="IA47" s="100"/>
      <c r="IB47" s="100"/>
      <c r="IC47" s="100"/>
      <c r="ID47" s="100"/>
      <c r="IE47" s="100"/>
      <c r="IF47" s="100"/>
      <c r="IG47" s="100"/>
      <c r="IH47" s="100"/>
      <c r="II47" s="100"/>
      <c r="IJ47" s="100"/>
      <c r="IK47" s="100"/>
      <c r="IL47" s="100"/>
      <c r="IM47" s="100"/>
      <c r="IN47" s="100"/>
      <c r="IO47" s="100"/>
      <c r="IP47" s="100"/>
      <c r="IQ47" s="100"/>
      <c r="IR47" s="100"/>
      <c r="IS47" s="100"/>
      <c r="IT47" s="100"/>
      <c r="IU47" s="100"/>
      <c r="IV47" s="100"/>
      <c r="IW47" s="100"/>
      <c r="IX47" s="100"/>
      <c r="IY47" s="100"/>
      <c r="IZ47" s="100"/>
      <c r="JA47" s="100"/>
      <c r="JB47" s="100"/>
      <c r="JC47" s="100"/>
      <c r="JD47" s="100"/>
    </row>
    <row r="48" spans="2:264" s="20" customFormat="1" ht="16.5" hidden="1" outlineLevel="2" x14ac:dyDescent="0.3">
      <c r="B48" s="933">
        <f t="shared" si="1"/>
        <v>20</v>
      </c>
      <c r="C48" s="78">
        <f t="shared" si="0"/>
        <v>214</v>
      </c>
      <c r="D48" s="767"/>
      <c r="E48" s="52"/>
      <c r="F48" s="54">
        <v>214</v>
      </c>
      <c r="G48" s="78"/>
      <c r="H48" s="35" t="s">
        <v>223</v>
      </c>
      <c r="I48" s="97" t="e">
        <f ca="1"/>
        <v>#N/A</v>
      </c>
      <c r="J48" s="97" t="e">
        <f ca="1"/>
        <v>#N/A</v>
      </c>
      <c r="K48" s="97" t="e">
        <f ca="1"/>
        <v>#N/A</v>
      </c>
      <c r="L48" s="97" t="e">
        <f ca="1"/>
        <v>#N/A</v>
      </c>
      <c r="M48" s="97" t="e">
        <f ca="1"/>
        <v>#N/A</v>
      </c>
      <c r="N48" s="97" t="e">
        <f ca="1"/>
        <v>#N/A</v>
      </c>
      <c r="O48" s="97" t="e">
        <f ca="1"/>
        <v>#N/A</v>
      </c>
      <c r="P48" s="97" t="e">
        <f ca="1"/>
        <v>#N/A</v>
      </c>
      <c r="Q48" s="97" t="e">
        <f ca="1"/>
        <v>#N/A</v>
      </c>
      <c r="R48" s="97" t="e">
        <f ca="1"/>
        <v>#N/A</v>
      </c>
      <c r="S48" s="97" t="e">
        <f ca="1"/>
        <v>#N/A</v>
      </c>
      <c r="T48" s="97" t="e">
        <f ca="1"/>
        <v>#N/A</v>
      </c>
      <c r="U48" s="97">
        <f ca="1"/>
        <v>127.98857083946284</v>
      </c>
      <c r="V48" s="97">
        <f ca="1"/>
        <v>90.879156582086949</v>
      </c>
      <c r="W48" s="97">
        <f ca="1"/>
        <v>245.26898051947222</v>
      </c>
      <c r="X48" s="97">
        <f ca="1"/>
        <v>91.512149995671734</v>
      </c>
      <c r="Y48" s="97">
        <f ca="1"/>
        <v>55.602649896987536</v>
      </c>
      <c r="Z48" s="97" t="e">
        <f ca="1"/>
        <v>#N/A</v>
      </c>
      <c r="AA48" s="97" t="e">
        <f ca="1"/>
        <v>#N/A</v>
      </c>
      <c r="AB48" s="97" t="e">
        <f ca="1"/>
        <v>#N/A</v>
      </c>
      <c r="AC48" s="97">
        <f ca="1"/>
        <v>50.264984864644696</v>
      </c>
      <c r="AD48" s="97">
        <f ca="1"/>
        <v>54.231630965890638</v>
      </c>
      <c r="AE48" s="97" t="e">
        <f ca="1"/>
        <v>#N/A</v>
      </c>
      <c r="AF48" s="97" t="e">
        <f ca="1"/>
        <v>#N/A</v>
      </c>
      <c r="AG48" s="97" t="e">
        <f ca="1"/>
        <v>#N/A</v>
      </c>
      <c r="AH48" s="97" t="e">
        <f ca="1"/>
        <v>#N/A</v>
      </c>
      <c r="AI48" s="97" t="e">
        <f ca="1"/>
        <v>#N/A</v>
      </c>
      <c r="AJ48" s="97" t="e">
        <f ca="1"/>
        <v>#N/A</v>
      </c>
      <c r="AK48" s="97" t="e">
        <f ca="1"/>
        <v>#N/A</v>
      </c>
      <c r="AL48" s="97">
        <f ca="1"/>
        <v>41.708121938759419</v>
      </c>
      <c r="AM48" s="97">
        <f ca="1"/>
        <v>48.719705439270882</v>
      </c>
      <c r="AN48" s="97">
        <f ca="1"/>
        <v>52.365360897755735</v>
      </c>
      <c r="AO48" s="97">
        <f ca="1"/>
        <v>182.10408131327267</v>
      </c>
      <c r="AP48" s="97">
        <f ca="1"/>
        <v>177.43587802744389</v>
      </c>
      <c r="AQ48" s="461">
        <f ca="1"/>
        <v>155.5385736998733</v>
      </c>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7"/>
      <c r="FX48" s="97"/>
      <c r="FY48" s="97"/>
      <c r="FZ48" s="97"/>
      <c r="GA48" s="97"/>
      <c r="GB48" s="97"/>
      <c r="GC48" s="97"/>
      <c r="GD48" s="97"/>
      <c r="GE48" s="97"/>
      <c r="GF48" s="97"/>
      <c r="GG48" s="97"/>
      <c r="GH48" s="97"/>
      <c r="GI48" s="97"/>
      <c r="GJ48" s="97"/>
      <c r="GK48" s="97"/>
      <c r="GL48" s="97"/>
      <c r="GM48" s="97"/>
      <c r="GN48" s="97"/>
      <c r="GO48" s="97"/>
      <c r="GP48" s="97"/>
      <c r="GQ48" s="97"/>
      <c r="GR48" s="97"/>
      <c r="GS48" s="97"/>
      <c r="GT48" s="97"/>
      <c r="GU48" s="97"/>
      <c r="GV48" s="97"/>
      <c r="GW48" s="97"/>
      <c r="GX48" s="97"/>
      <c r="GY48" s="97"/>
      <c r="GZ48" s="97"/>
      <c r="HA48" s="97"/>
      <c r="HB48" s="97"/>
      <c r="HC48" s="97"/>
      <c r="HD48" s="97"/>
      <c r="HE48" s="97"/>
      <c r="HF48" s="97"/>
      <c r="HG48" s="97"/>
      <c r="HH48" s="97"/>
      <c r="HI48" s="97"/>
      <c r="HJ48" s="97"/>
      <c r="HK48" s="97"/>
      <c r="HL48" s="97"/>
      <c r="HM48" s="97"/>
      <c r="HN48" s="97"/>
      <c r="HO48" s="97"/>
      <c r="HP48" s="97"/>
      <c r="HQ48" s="97"/>
      <c r="HR48" s="97"/>
      <c r="HS48" s="97"/>
      <c r="HT48" s="97"/>
      <c r="HU48" s="97"/>
      <c r="HV48" s="97"/>
      <c r="HW48" s="97"/>
      <c r="HX48" s="97"/>
      <c r="HY48" s="97"/>
      <c r="HZ48" s="97"/>
      <c r="IA48" s="97"/>
      <c r="IB48" s="97"/>
      <c r="IC48" s="97"/>
      <c r="ID48" s="97"/>
      <c r="IE48" s="97"/>
      <c r="IF48" s="97"/>
      <c r="IG48" s="97"/>
      <c r="IH48" s="97"/>
      <c r="II48" s="97"/>
      <c r="IJ48" s="97"/>
      <c r="IK48" s="97"/>
      <c r="IL48" s="97"/>
      <c r="IM48" s="97"/>
      <c r="IN48" s="97"/>
      <c r="IO48" s="97"/>
      <c r="IP48" s="97"/>
      <c r="IQ48" s="97"/>
      <c r="IR48" s="97"/>
      <c r="IS48" s="97"/>
      <c r="IT48" s="97"/>
      <c r="IU48" s="97"/>
      <c r="IV48" s="97"/>
      <c r="IW48" s="97"/>
      <c r="IX48" s="97"/>
      <c r="IY48" s="97"/>
      <c r="IZ48" s="97"/>
      <c r="JA48" s="97"/>
      <c r="JB48" s="97"/>
      <c r="JC48" s="97"/>
      <c r="JD48" s="97"/>
    </row>
    <row r="49" spans="2:264" s="27" customFormat="1" ht="14.25" hidden="1" outlineLevel="2" x14ac:dyDescent="0.25">
      <c r="B49" s="934">
        <f t="shared" si="1"/>
        <v>20</v>
      </c>
      <c r="C49" s="83">
        <f t="shared" si="0"/>
        <v>214.1</v>
      </c>
      <c r="D49" s="56"/>
      <c r="E49" s="55"/>
      <c r="F49" s="55"/>
      <c r="G49" s="83">
        <v>214.1</v>
      </c>
      <c r="H49" s="41" t="s">
        <v>50</v>
      </c>
      <c r="I49" s="100" t="e">
        <f ca="1"/>
        <v>#N/A</v>
      </c>
      <c r="J49" s="100" t="e">
        <f ca="1"/>
        <v>#N/A</v>
      </c>
      <c r="K49" s="100" t="e">
        <f ca="1"/>
        <v>#N/A</v>
      </c>
      <c r="L49" s="100" t="e">
        <f ca="1"/>
        <v>#N/A</v>
      </c>
      <c r="M49" s="100" t="e">
        <f ca="1"/>
        <v>#N/A</v>
      </c>
      <c r="N49" s="100" t="e">
        <f ca="1"/>
        <v>#N/A</v>
      </c>
      <c r="O49" s="100" t="e">
        <f ca="1"/>
        <v>#N/A</v>
      </c>
      <c r="P49" s="100" t="e">
        <f ca="1"/>
        <v>#N/A</v>
      </c>
      <c r="Q49" s="100" t="e">
        <f ca="1"/>
        <v>#N/A</v>
      </c>
      <c r="R49" s="100" t="e">
        <f ca="1"/>
        <v>#N/A</v>
      </c>
      <c r="S49" s="100" t="e">
        <f ca="1"/>
        <v>#N/A</v>
      </c>
      <c r="T49" s="100" t="e">
        <f ca="1"/>
        <v>#N/A</v>
      </c>
      <c r="U49" s="100">
        <f ca="1"/>
        <v>36.348870962422467</v>
      </c>
      <c r="V49" s="100">
        <f ca="1"/>
        <v>27.557153822300752</v>
      </c>
      <c r="W49" s="100" t="e">
        <f ca="1"/>
        <v>#N/A</v>
      </c>
      <c r="X49" s="100">
        <f ca="1"/>
        <v>26.789701087288073</v>
      </c>
      <c r="Y49" s="100" t="e">
        <f ca="1"/>
        <v>#N/A</v>
      </c>
      <c r="Z49" s="100" t="e">
        <f ca="1"/>
        <v>#N/A</v>
      </c>
      <c r="AA49" s="100" t="e">
        <f ca="1"/>
        <v>#N/A</v>
      </c>
      <c r="AB49" s="100" t="e">
        <f ca="1"/>
        <v>#N/A</v>
      </c>
      <c r="AC49" s="100">
        <f ca="1"/>
        <v>29.960926751654583</v>
      </c>
      <c r="AD49" s="100">
        <f ca="1"/>
        <v>44.034076082556922</v>
      </c>
      <c r="AE49" s="100" t="e">
        <f ca="1"/>
        <v>#N/A</v>
      </c>
      <c r="AF49" s="100" t="e">
        <f ca="1"/>
        <v>#N/A</v>
      </c>
      <c r="AG49" s="100" t="e">
        <f ca="1"/>
        <v>#N/A</v>
      </c>
      <c r="AH49" s="100" t="e">
        <f ca="1"/>
        <v>#N/A</v>
      </c>
      <c r="AI49" s="100" t="e">
        <f ca="1"/>
        <v>#N/A</v>
      </c>
      <c r="AJ49" s="100" t="e">
        <f ca="1"/>
        <v>#N/A</v>
      </c>
      <c r="AK49" s="100" t="e">
        <f ca="1"/>
        <v>#N/A</v>
      </c>
      <c r="AL49" s="100" t="e">
        <f ca="1"/>
        <v>#N/A</v>
      </c>
      <c r="AM49" s="100" t="e">
        <f ca="1"/>
        <v>#N/A</v>
      </c>
      <c r="AN49" s="100" t="e">
        <f ca="1"/>
        <v>#N/A</v>
      </c>
      <c r="AO49" s="100" t="e">
        <f ca="1"/>
        <v>#N/A</v>
      </c>
      <c r="AP49" s="100" t="e">
        <f ca="1"/>
        <v>#N/A</v>
      </c>
      <c r="AQ49" s="464" t="e">
        <f ca="1"/>
        <v>#N/A</v>
      </c>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c r="IW49" s="100"/>
      <c r="IX49" s="100"/>
      <c r="IY49" s="100"/>
      <c r="IZ49" s="100"/>
      <c r="JA49" s="100"/>
      <c r="JB49" s="100"/>
      <c r="JC49" s="100"/>
      <c r="JD49" s="100"/>
    </row>
    <row r="50" spans="2:264" s="27" customFormat="1" ht="14.25" hidden="1" outlineLevel="2" x14ac:dyDescent="0.25">
      <c r="B50" s="934">
        <f t="shared" si="1"/>
        <v>20</v>
      </c>
      <c r="C50" s="83">
        <f t="shared" si="0"/>
        <v>214.2</v>
      </c>
      <c r="D50" s="56"/>
      <c r="E50" s="55"/>
      <c r="F50" s="55"/>
      <c r="G50" s="83">
        <v>214.2</v>
      </c>
      <c r="H50" s="41" t="s">
        <v>51</v>
      </c>
      <c r="I50" s="100" t="e">
        <f ca="1"/>
        <v>#N/A</v>
      </c>
      <c r="J50" s="100" t="e">
        <f ca="1"/>
        <v>#N/A</v>
      </c>
      <c r="K50" s="100" t="e">
        <f ca="1"/>
        <v>#N/A</v>
      </c>
      <c r="L50" s="100" t="e">
        <f ca="1"/>
        <v>#N/A</v>
      </c>
      <c r="M50" s="100" t="e">
        <f ca="1"/>
        <v>#N/A</v>
      </c>
      <c r="N50" s="100" t="e">
        <f ca="1"/>
        <v>#N/A</v>
      </c>
      <c r="O50" s="100" t="e">
        <f ca="1"/>
        <v>#N/A</v>
      </c>
      <c r="P50" s="100" t="e">
        <f ca="1"/>
        <v>#N/A</v>
      </c>
      <c r="Q50" s="100" t="e">
        <f ca="1"/>
        <v>#N/A</v>
      </c>
      <c r="R50" s="100" t="e">
        <f ca="1"/>
        <v>#N/A</v>
      </c>
      <c r="S50" s="100" t="e">
        <f ca="1"/>
        <v>#N/A</v>
      </c>
      <c r="T50" s="100" t="e">
        <f ca="1"/>
        <v>#N/A</v>
      </c>
      <c r="U50" s="100" t="e">
        <f ca="1"/>
        <v>#N/A</v>
      </c>
      <c r="V50" s="100" t="e">
        <f ca="1"/>
        <v>#N/A</v>
      </c>
      <c r="W50" s="100" t="e">
        <f ca="1"/>
        <v>#N/A</v>
      </c>
      <c r="X50" s="100" t="e">
        <f ca="1"/>
        <v>#N/A</v>
      </c>
      <c r="Y50" s="100" t="e">
        <f ca="1"/>
        <v>#N/A</v>
      </c>
      <c r="Z50" s="100" t="e">
        <f ca="1"/>
        <v>#N/A</v>
      </c>
      <c r="AA50" s="100" t="e">
        <f ca="1"/>
        <v>#N/A</v>
      </c>
      <c r="AB50" s="100" t="e">
        <f ca="1"/>
        <v>#N/A</v>
      </c>
      <c r="AC50" s="100" t="e">
        <f ca="1"/>
        <v>#N/A</v>
      </c>
      <c r="AD50" s="100" t="e">
        <f ca="1"/>
        <v>#N/A</v>
      </c>
      <c r="AE50" s="100" t="e">
        <f ca="1"/>
        <v>#N/A</v>
      </c>
      <c r="AF50" s="100" t="e">
        <f ca="1"/>
        <v>#N/A</v>
      </c>
      <c r="AG50" s="100" t="e">
        <f ca="1"/>
        <v>#N/A</v>
      </c>
      <c r="AH50" s="100" t="e">
        <f ca="1"/>
        <v>#N/A</v>
      </c>
      <c r="AI50" s="100" t="e">
        <f ca="1"/>
        <v>#N/A</v>
      </c>
      <c r="AJ50" s="100" t="e">
        <f ca="1"/>
        <v>#N/A</v>
      </c>
      <c r="AK50" s="100" t="e">
        <f ca="1"/>
        <v>#N/A</v>
      </c>
      <c r="AL50" s="100" t="e">
        <f ca="1"/>
        <v>#N/A</v>
      </c>
      <c r="AM50" s="100" t="e">
        <f ca="1"/>
        <v>#N/A</v>
      </c>
      <c r="AN50" s="100">
        <f ca="1"/>
        <v>30.185613030411769</v>
      </c>
      <c r="AO50" s="100">
        <f ca="1"/>
        <v>181.55405630858522</v>
      </c>
      <c r="AP50" s="100">
        <f ca="1"/>
        <v>176.96262659441251</v>
      </c>
      <c r="AQ50" s="464">
        <f ca="1"/>
        <v>155.09963163425385</v>
      </c>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c r="IW50" s="100"/>
      <c r="IX50" s="100"/>
      <c r="IY50" s="100"/>
      <c r="IZ50" s="100"/>
      <c r="JA50" s="100"/>
      <c r="JB50" s="100"/>
      <c r="JC50" s="100"/>
      <c r="JD50" s="100"/>
    </row>
    <row r="51" spans="2:264" s="27" customFormat="1" ht="14.25" hidden="1" outlineLevel="2" x14ac:dyDescent="0.25">
      <c r="B51" s="934">
        <f t="shared" si="1"/>
        <v>20</v>
      </c>
      <c r="C51" s="83">
        <f t="shared" si="0"/>
        <v>214.3</v>
      </c>
      <c r="D51" s="56"/>
      <c r="E51" s="55"/>
      <c r="F51" s="55"/>
      <c r="G51" s="83">
        <v>214.3</v>
      </c>
      <c r="H51" s="41" t="s">
        <v>52</v>
      </c>
      <c r="I51" s="100" t="e">
        <f ca="1"/>
        <v>#N/A</v>
      </c>
      <c r="J51" s="100" t="e">
        <f ca="1"/>
        <v>#N/A</v>
      </c>
      <c r="K51" s="100" t="e">
        <f ca="1"/>
        <v>#N/A</v>
      </c>
      <c r="L51" s="100" t="e">
        <f ca="1"/>
        <v>#N/A</v>
      </c>
      <c r="M51" s="100" t="e">
        <f ca="1"/>
        <v>#N/A</v>
      </c>
      <c r="N51" s="100" t="e">
        <f ca="1"/>
        <v>#N/A</v>
      </c>
      <c r="O51" s="100" t="e">
        <f ca="1"/>
        <v>#N/A</v>
      </c>
      <c r="P51" s="100" t="e">
        <f ca="1"/>
        <v>#N/A</v>
      </c>
      <c r="Q51" s="100" t="e">
        <f ca="1"/>
        <v>#N/A</v>
      </c>
      <c r="R51" s="100" t="e">
        <f ca="1"/>
        <v>#N/A</v>
      </c>
      <c r="S51" s="100" t="e">
        <f ca="1"/>
        <v>#N/A</v>
      </c>
      <c r="T51" s="100" t="e">
        <f ca="1"/>
        <v>#N/A</v>
      </c>
      <c r="U51" s="100">
        <f ca="1"/>
        <v>2.5436335087790471</v>
      </c>
      <c r="V51" s="100">
        <f ca="1"/>
        <v>2.1403141227114233</v>
      </c>
      <c r="W51" s="100">
        <f ca="1"/>
        <v>4.0374873725746854</v>
      </c>
      <c r="X51" s="100">
        <f ca="1"/>
        <v>2.071682768969703</v>
      </c>
      <c r="Y51" s="100">
        <f ca="1"/>
        <v>4.0391835034671235</v>
      </c>
      <c r="Z51" s="100" t="e">
        <f ca="1"/>
        <v>#N/A</v>
      </c>
      <c r="AA51" s="100" t="e">
        <f ca="1"/>
        <v>#N/A</v>
      </c>
      <c r="AB51" s="100" t="e">
        <f ca="1"/>
        <v>#N/A</v>
      </c>
      <c r="AC51" s="100">
        <f ca="1"/>
        <v>1.5064663964776999</v>
      </c>
      <c r="AD51" s="100" t="e">
        <f ca="1"/>
        <v>#N/A</v>
      </c>
      <c r="AE51" s="100" t="e">
        <f ca="1"/>
        <v>#N/A</v>
      </c>
      <c r="AF51" s="100" t="e">
        <f ca="1"/>
        <v>#N/A</v>
      </c>
      <c r="AG51" s="100" t="e">
        <f ca="1"/>
        <v>#N/A</v>
      </c>
      <c r="AH51" s="100" t="e">
        <f ca="1"/>
        <v>#N/A</v>
      </c>
      <c r="AI51" s="100" t="e">
        <f ca="1"/>
        <v>#N/A</v>
      </c>
      <c r="AJ51" s="100" t="e">
        <f ca="1"/>
        <v>#N/A</v>
      </c>
      <c r="AK51" s="100" t="e">
        <f ca="1"/>
        <v>#N/A</v>
      </c>
      <c r="AL51" s="100" t="e">
        <f ca="1"/>
        <v>#N/A</v>
      </c>
      <c r="AM51" s="100">
        <f ca="1"/>
        <v>1.8504082873259335</v>
      </c>
      <c r="AN51" s="100" t="e">
        <f ca="1"/>
        <v>#N/A</v>
      </c>
      <c r="AO51" s="100" t="e">
        <f ca="1"/>
        <v>#N/A</v>
      </c>
      <c r="AP51" s="100" t="e">
        <f ca="1"/>
        <v>#N/A</v>
      </c>
      <c r="AQ51" s="464" t="e">
        <f ca="1"/>
        <v>#N/A</v>
      </c>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c r="IW51" s="100"/>
      <c r="IX51" s="100"/>
      <c r="IY51" s="100"/>
      <c r="IZ51" s="100"/>
      <c r="JA51" s="100"/>
      <c r="JB51" s="100"/>
      <c r="JC51" s="100"/>
      <c r="JD51" s="100"/>
    </row>
    <row r="52" spans="2:264" s="27" customFormat="1" ht="14.25" hidden="1" outlineLevel="2" x14ac:dyDescent="0.25">
      <c r="B52" s="934">
        <f t="shared" si="1"/>
        <v>20</v>
      </c>
      <c r="C52" s="83">
        <f t="shared" si="0"/>
        <v>214.4</v>
      </c>
      <c r="D52" s="56"/>
      <c r="E52" s="55"/>
      <c r="F52" s="55"/>
      <c r="G52" s="83">
        <v>214.4</v>
      </c>
      <c r="H52" s="41" t="s">
        <v>53</v>
      </c>
      <c r="I52" s="100" t="e">
        <f ca="1"/>
        <v>#N/A</v>
      </c>
      <c r="J52" s="100" t="e">
        <f ca="1"/>
        <v>#N/A</v>
      </c>
      <c r="K52" s="100" t="e">
        <f ca="1"/>
        <v>#N/A</v>
      </c>
      <c r="L52" s="100" t="e">
        <f ca="1"/>
        <v>#N/A</v>
      </c>
      <c r="M52" s="100" t="e">
        <f ca="1"/>
        <v>#N/A</v>
      </c>
      <c r="N52" s="100" t="e">
        <f ca="1"/>
        <v>#N/A</v>
      </c>
      <c r="O52" s="100" t="e">
        <f ca="1"/>
        <v>#N/A</v>
      </c>
      <c r="P52" s="100" t="e">
        <f ca="1"/>
        <v>#N/A</v>
      </c>
      <c r="Q52" s="100" t="e">
        <f ca="1"/>
        <v>#N/A</v>
      </c>
      <c r="R52" s="100" t="e">
        <f ca="1"/>
        <v>#N/A</v>
      </c>
      <c r="S52" s="100" t="e">
        <f ca="1"/>
        <v>#N/A</v>
      </c>
      <c r="T52" s="100" t="e">
        <f ca="1"/>
        <v>#N/A</v>
      </c>
      <c r="U52" s="100" t="e">
        <f ca="1"/>
        <v>#N/A</v>
      </c>
      <c r="V52" s="100" t="e">
        <f ca="1"/>
        <v>#N/A</v>
      </c>
      <c r="W52" s="100" t="e">
        <f ca="1"/>
        <v>#N/A</v>
      </c>
      <c r="X52" s="100" t="e">
        <f ca="1"/>
        <v>#N/A</v>
      </c>
      <c r="Y52" s="100" t="e">
        <f ca="1"/>
        <v>#N/A</v>
      </c>
      <c r="Z52" s="100" t="e">
        <f ca="1"/>
        <v>#N/A</v>
      </c>
      <c r="AA52" s="100" t="e">
        <f ca="1"/>
        <v>#N/A</v>
      </c>
      <c r="AB52" s="100" t="e">
        <f ca="1"/>
        <v>#N/A</v>
      </c>
      <c r="AC52" s="100" t="e">
        <f ca="1"/>
        <v>#N/A</v>
      </c>
      <c r="AD52" s="100" t="e">
        <f ca="1"/>
        <v>#N/A</v>
      </c>
      <c r="AE52" s="100" t="e">
        <f ca="1"/>
        <v>#N/A</v>
      </c>
      <c r="AF52" s="100" t="e">
        <f ca="1"/>
        <v>#N/A</v>
      </c>
      <c r="AG52" s="100" t="e">
        <f ca="1"/>
        <v>#N/A</v>
      </c>
      <c r="AH52" s="100" t="e">
        <f ca="1"/>
        <v>#N/A</v>
      </c>
      <c r="AI52" s="100" t="e">
        <f ca="1"/>
        <v>#N/A</v>
      </c>
      <c r="AJ52" s="100" t="e">
        <f ca="1"/>
        <v>#N/A</v>
      </c>
      <c r="AK52" s="100" t="e">
        <f ca="1"/>
        <v>#N/A</v>
      </c>
      <c r="AL52" s="100" t="e">
        <f ca="1"/>
        <v>#N/A</v>
      </c>
      <c r="AM52" s="100" t="e">
        <f ca="1"/>
        <v>#N/A</v>
      </c>
      <c r="AN52" s="100">
        <f ca="1"/>
        <v>1.3532704353884681</v>
      </c>
      <c r="AO52" s="100" t="e">
        <f ca="1"/>
        <v>#N/A</v>
      </c>
      <c r="AP52" s="100" t="e">
        <f ca="1"/>
        <v>#N/A</v>
      </c>
      <c r="AQ52" s="464" t="e">
        <f ca="1"/>
        <v>#N/A</v>
      </c>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c r="IW52" s="100"/>
      <c r="IX52" s="100"/>
      <c r="IY52" s="100"/>
      <c r="IZ52" s="100"/>
      <c r="JA52" s="100"/>
      <c r="JB52" s="100"/>
      <c r="JC52" s="100"/>
      <c r="JD52" s="100"/>
    </row>
    <row r="53" spans="2:264" s="27" customFormat="1" ht="14.25" hidden="1" outlineLevel="2" x14ac:dyDescent="0.25">
      <c r="B53" s="934">
        <f t="shared" si="1"/>
        <v>20</v>
      </c>
      <c r="C53" s="83">
        <f t="shared" si="0"/>
        <v>214.5</v>
      </c>
      <c r="D53" s="56"/>
      <c r="E53" s="55"/>
      <c r="F53" s="55"/>
      <c r="G53" s="83">
        <v>214.5</v>
      </c>
      <c r="H53" s="40" t="s">
        <v>54</v>
      </c>
      <c r="I53" s="99" t="e">
        <f ca="1"/>
        <v>#N/A</v>
      </c>
      <c r="J53" s="99" t="e">
        <f ca="1"/>
        <v>#N/A</v>
      </c>
      <c r="K53" s="99" t="e">
        <f ca="1"/>
        <v>#N/A</v>
      </c>
      <c r="L53" s="99" t="e">
        <f ca="1"/>
        <v>#N/A</v>
      </c>
      <c r="M53" s="99" t="e">
        <f ca="1"/>
        <v>#N/A</v>
      </c>
      <c r="N53" s="99" t="e">
        <f ca="1"/>
        <v>#N/A</v>
      </c>
      <c r="O53" s="99" t="e">
        <f ca="1"/>
        <v>#N/A</v>
      </c>
      <c r="P53" s="99" t="e">
        <f ca="1"/>
        <v>#N/A</v>
      </c>
      <c r="Q53" s="99" t="e">
        <f ca="1"/>
        <v>#N/A</v>
      </c>
      <c r="R53" s="99" t="e">
        <f ca="1"/>
        <v>#N/A</v>
      </c>
      <c r="S53" s="99" t="e">
        <f ca="1"/>
        <v>#N/A</v>
      </c>
      <c r="T53" s="99" t="e">
        <f ca="1"/>
        <v>#N/A</v>
      </c>
      <c r="U53" s="99">
        <f ca="1"/>
        <v>1.5069134510529079</v>
      </c>
      <c r="V53" s="99">
        <f ca="1"/>
        <v>1.1906050313836531</v>
      </c>
      <c r="W53" s="99">
        <f ca="1"/>
        <v>2.2445900381958732</v>
      </c>
      <c r="X53" s="99">
        <f ca="1"/>
        <v>1.1517035170249297</v>
      </c>
      <c r="Y53" s="99">
        <f ca="1"/>
        <v>2.2397625887327792</v>
      </c>
      <c r="Z53" s="99" t="e">
        <f ca="1"/>
        <v>#N/A</v>
      </c>
      <c r="AA53" s="99" t="e">
        <f ca="1"/>
        <v>#N/A</v>
      </c>
      <c r="AB53" s="99" t="e">
        <f ca="1"/>
        <v>#N/A</v>
      </c>
      <c r="AC53" s="99">
        <f ca="1"/>
        <v>2.8030118503528776</v>
      </c>
      <c r="AD53" s="99">
        <f ca="1"/>
        <v>1.8503521849858182</v>
      </c>
      <c r="AE53" s="99" t="e">
        <f ca="1"/>
        <v>#N/A</v>
      </c>
      <c r="AF53" s="99" t="e">
        <f ca="1"/>
        <v>#N/A</v>
      </c>
      <c r="AG53" s="99" t="e">
        <f ca="1"/>
        <v>#N/A</v>
      </c>
      <c r="AH53" s="99" t="e">
        <f ca="1"/>
        <v>#N/A</v>
      </c>
      <c r="AI53" s="99" t="e">
        <f ca="1"/>
        <v>#N/A</v>
      </c>
      <c r="AJ53" s="99" t="e">
        <f ca="1"/>
        <v>#N/A</v>
      </c>
      <c r="AK53" s="99" t="e">
        <f ca="1"/>
        <v>#N/A</v>
      </c>
      <c r="AL53" s="99" t="e">
        <f ca="1"/>
        <v>#N/A</v>
      </c>
      <c r="AM53" s="99">
        <f ca="1"/>
        <v>1.0293369062452393</v>
      </c>
      <c r="AN53" s="99">
        <f ca="1"/>
        <v>0.1580785333914477</v>
      </c>
      <c r="AO53" s="99" t="e">
        <f ca="1"/>
        <v>#N/A</v>
      </c>
      <c r="AP53" s="99" t="e">
        <f ca="1"/>
        <v>#N/A</v>
      </c>
      <c r="AQ53" s="463" t="e">
        <f ca="1"/>
        <v>#N/A</v>
      </c>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c r="IW53" s="99"/>
      <c r="IX53" s="99"/>
      <c r="IY53" s="99"/>
      <c r="IZ53" s="99"/>
      <c r="JA53" s="99"/>
      <c r="JB53" s="99"/>
      <c r="JC53" s="99"/>
      <c r="JD53" s="99"/>
    </row>
    <row r="54" spans="2:264" s="27" customFormat="1" ht="14.25" hidden="1" outlineLevel="2" x14ac:dyDescent="0.25">
      <c r="B54" s="934">
        <f t="shared" si="1"/>
        <v>20</v>
      </c>
      <c r="C54" s="83">
        <f t="shared" si="0"/>
        <v>214.6</v>
      </c>
      <c r="D54" s="56"/>
      <c r="E54" s="57"/>
      <c r="F54" s="57"/>
      <c r="G54" s="83">
        <v>214.6</v>
      </c>
      <c r="H54" s="40" t="s">
        <v>55</v>
      </c>
      <c r="I54" s="99" t="e">
        <f ca="1"/>
        <v>#N/A</v>
      </c>
      <c r="J54" s="99" t="e">
        <f ca="1"/>
        <v>#N/A</v>
      </c>
      <c r="K54" s="99" t="e">
        <f ca="1"/>
        <v>#N/A</v>
      </c>
      <c r="L54" s="99" t="e">
        <f ca="1"/>
        <v>#N/A</v>
      </c>
      <c r="M54" s="99" t="e">
        <f ca="1"/>
        <v>#N/A</v>
      </c>
      <c r="N54" s="99" t="e">
        <f ca="1"/>
        <v>#N/A</v>
      </c>
      <c r="O54" s="99" t="e">
        <f ca="1"/>
        <v>#N/A</v>
      </c>
      <c r="P54" s="99" t="e">
        <f ca="1"/>
        <v>#N/A</v>
      </c>
      <c r="Q54" s="99" t="e">
        <f ca="1"/>
        <v>#N/A</v>
      </c>
      <c r="R54" s="99" t="e">
        <f ca="1"/>
        <v>#N/A</v>
      </c>
      <c r="S54" s="99" t="e">
        <f ca="1"/>
        <v>#N/A</v>
      </c>
      <c r="T54" s="99" t="e">
        <f ca="1"/>
        <v>#N/A</v>
      </c>
      <c r="U54" s="99">
        <f ca="1"/>
        <v>2.007840881752716</v>
      </c>
      <c r="V54" s="99">
        <f ca="1"/>
        <v>1.4948519174169461</v>
      </c>
      <c r="W54" s="99">
        <f ca="1"/>
        <v>1.9810102102475509</v>
      </c>
      <c r="X54" s="99">
        <f ca="1"/>
        <v>1.4518443490544914</v>
      </c>
      <c r="Y54" s="99" t="e">
        <f ca="1"/>
        <v>#N/A</v>
      </c>
      <c r="Z54" s="99" t="e">
        <f ca="1"/>
        <v>#N/A</v>
      </c>
      <c r="AA54" s="99" t="e">
        <f ca="1"/>
        <v>#N/A</v>
      </c>
      <c r="AB54" s="99" t="e">
        <f ca="1"/>
        <v>#N/A</v>
      </c>
      <c r="AC54" s="99">
        <f ca="1"/>
        <v>1.2463267595790652</v>
      </c>
      <c r="AD54" s="99" t="e">
        <f ca="1"/>
        <v>#N/A</v>
      </c>
      <c r="AE54" s="99" t="e">
        <f ca="1"/>
        <v>#N/A</v>
      </c>
      <c r="AF54" s="99" t="e">
        <f ca="1"/>
        <v>#N/A</v>
      </c>
      <c r="AG54" s="99" t="e">
        <f ca="1"/>
        <v>#N/A</v>
      </c>
      <c r="AH54" s="99" t="e">
        <f ca="1"/>
        <v>#N/A</v>
      </c>
      <c r="AI54" s="99" t="e">
        <f ca="1"/>
        <v>#N/A</v>
      </c>
      <c r="AJ54" s="99" t="e">
        <f ca="1"/>
        <v>#N/A</v>
      </c>
      <c r="AK54" s="99" t="e">
        <f ca="1"/>
        <v>#N/A</v>
      </c>
      <c r="AL54" s="99" t="e">
        <f ca="1"/>
        <v>#N/A</v>
      </c>
      <c r="AM54" s="99">
        <f ca="1"/>
        <v>1.2923740850366694</v>
      </c>
      <c r="AN54" s="99" t="e">
        <f ca="1"/>
        <v>#N/A</v>
      </c>
      <c r="AO54" s="99" t="e">
        <f ca="1"/>
        <v>#N/A</v>
      </c>
      <c r="AP54" s="99" t="e">
        <f ca="1"/>
        <v>#N/A</v>
      </c>
      <c r="AQ54" s="463" t="e">
        <f ca="1"/>
        <v>#N/A</v>
      </c>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c r="IW54" s="99"/>
      <c r="IX54" s="99"/>
      <c r="IY54" s="99"/>
      <c r="IZ54" s="99"/>
      <c r="JA54" s="99"/>
      <c r="JB54" s="99"/>
      <c r="JC54" s="99"/>
      <c r="JD54" s="99"/>
    </row>
    <row r="55" spans="2:264" s="27" customFormat="1" ht="14.25" hidden="1" outlineLevel="2" x14ac:dyDescent="0.25">
      <c r="B55" s="934">
        <f t="shared" si="1"/>
        <v>20</v>
      </c>
      <c r="C55" s="83">
        <f t="shared" si="0"/>
        <v>214.7</v>
      </c>
      <c r="D55" s="56"/>
      <c r="E55" s="57"/>
      <c r="F55" s="57"/>
      <c r="G55" s="83">
        <v>214.7</v>
      </c>
      <c r="H55" s="40" t="s">
        <v>49</v>
      </c>
      <c r="I55" s="99" t="e">
        <f ca="1"/>
        <v>#N/A</v>
      </c>
      <c r="J55" s="99" t="e">
        <f ca="1"/>
        <v>#N/A</v>
      </c>
      <c r="K55" s="99" t="e">
        <f ca="1"/>
        <v>#N/A</v>
      </c>
      <c r="L55" s="99" t="e">
        <f ca="1"/>
        <v>#N/A</v>
      </c>
      <c r="M55" s="99" t="e">
        <f ca="1"/>
        <v>#N/A</v>
      </c>
      <c r="N55" s="99" t="e">
        <f ca="1"/>
        <v>#N/A</v>
      </c>
      <c r="O55" s="99" t="e">
        <f ca="1"/>
        <v>#N/A</v>
      </c>
      <c r="P55" s="99" t="e">
        <f ca="1"/>
        <v>#N/A</v>
      </c>
      <c r="Q55" s="99" t="e">
        <f ca="1"/>
        <v>#N/A</v>
      </c>
      <c r="R55" s="99" t="e">
        <f ca="1"/>
        <v>#N/A</v>
      </c>
      <c r="S55" s="99" t="e">
        <f ca="1"/>
        <v>#N/A</v>
      </c>
      <c r="T55" s="99" t="e">
        <f ca="1"/>
        <v>#N/A</v>
      </c>
      <c r="U55" s="99" t="e">
        <f ca="1"/>
        <v>#N/A</v>
      </c>
      <c r="V55" s="99" t="e">
        <f ca="1"/>
        <v>#N/A</v>
      </c>
      <c r="W55" s="99" t="e">
        <f ca="1"/>
        <v>#N/A</v>
      </c>
      <c r="X55" s="99" t="e">
        <f ca="1"/>
        <v>#N/A</v>
      </c>
      <c r="Y55" s="99" t="e">
        <f ca="1"/>
        <v>#N/A</v>
      </c>
      <c r="Z55" s="99" t="e">
        <f ca="1"/>
        <v>#N/A</v>
      </c>
      <c r="AA55" s="99" t="e">
        <f ca="1"/>
        <v>#N/A</v>
      </c>
      <c r="AB55" s="99" t="e">
        <f ca="1"/>
        <v>#N/A</v>
      </c>
      <c r="AC55" s="99" t="e">
        <f ca="1"/>
        <v>#N/A</v>
      </c>
      <c r="AD55" s="99" t="e">
        <f ca="1"/>
        <v>#N/A</v>
      </c>
      <c r="AE55" s="99" t="e">
        <f ca="1"/>
        <v>#N/A</v>
      </c>
      <c r="AF55" s="99" t="e">
        <f ca="1"/>
        <v>#N/A</v>
      </c>
      <c r="AG55" s="99" t="e">
        <f ca="1"/>
        <v>#N/A</v>
      </c>
      <c r="AH55" s="99" t="e">
        <f ca="1"/>
        <v>#N/A</v>
      </c>
      <c r="AI55" s="99" t="e">
        <f ca="1"/>
        <v>#N/A</v>
      </c>
      <c r="AJ55" s="99" t="e">
        <f ca="1"/>
        <v>#N/A</v>
      </c>
      <c r="AK55" s="99" t="e">
        <f ca="1"/>
        <v>#N/A</v>
      </c>
      <c r="AL55" s="99" t="e">
        <f ca="1"/>
        <v>#N/A</v>
      </c>
      <c r="AM55" s="99" t="e">
        <f ca="1"/>
        <v>#N/A</v>
      </c>
      <c r="AN55" s="99">
        <f ca="1"/>
        <v>0.61458569991441347</v>
      </c>
      <c r="AO55" s="99" t="e">
        <f ca="1"/>
        <v>#N/A</v>
      </c>
      <c r="AP55" s="99" t="e">
        <f ca="1"/>
        <v>#N/A</v>
      </c>
      <c r="AQ55" s="463" t="e">
        <f ca="1"/>
        <v>#N/A</v>
      </c>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c r="IW55" s="99"/>
      <c r="IX55" s="99"/>
      <c r="IY55" s="99"/>
      <c r="IZ55" s="99"/>
      <c r="JA55" s="99"/>
      <c r="JB55" s="99"/>
      <c r="JC55" s="99"/>
      <c r="JD55" s="99"/>
    </row>
    <row r="56" spans="2:264" s="20" customFormat="1" ht="16.5" hidden="1" outlineLevel="2" x14ac:dyDescent="0.3">
      <c r="B56" s="933">
        <f t="shared" si="1"/>
        <v>20</v>
      </c>
      <c r="C56" s="78">
        <f t="shared" si="0"/>
        <v>215</v>
      </c>
      <c r="D56" s="767"/>
      <c r="E56" s="52"/>
      <c r="F56" s="54">
        <v>215</v>
      </c>
      <c r="G56" s="78"/>
      <c r="H56" s="35" t="s">
        <v>56</v>
      </c>
      <c r="I56" s="97" t="e">
        <f ca="1"/>
        <v>#N/A</v>
      </c>
      <c r="J56" s="97" t="e">
        <f ca="1"/>
        <v>#N/A</v>
      </c>
      <c r="K56" s="97" t="e">
        <f ca="1"/>
        <v>#N/A</v>
      </c>
      <c r="L56" s="97" t="e">
        <f ca="1"/>
        <v>#N/A</v>
      </c>
      <c r="M56" s="97" t="e">
        <f ca="1"/>
        <v>#N/A</v>
      </c>
      <c r="N56" s="97" t="e">
        <f ca="1"/>
        <v>#N/A</v>
      </c>
      <c r="O56" s="97" t="e">
        <f ca="1"/>
        <v>#N/A</v>
      </c>
      <c r="P56" s="97" t="e">
        <f ca="1"/>
        <v>#N/A</v>
      </c>
      <c r="Q56" s="97" t="e">
        <f ca="1"/>
        <v>#N/A</v>
      </c>
      <c r="R56" s="97" t="e">
        <f ca="1"/>
        <v>#N/A</v>
      </c>
      <c r="S56" s="97" t="e">
        <f ca="1"/>
        <v>#N/A</v>
      </c>
      <c r="T56" s="97" t="e">
        <f ca="1"/>
        <v>#N/A</v>
      </c>
      <c r="U56" s="97">
        <f ca="1"/>
        <v>62.42436691311989</v>
      </c>
      <c r="V56" s="97">
        <f ca="1"/>
        <v>40.076755160859278</v>
      </c>
      <c r="W56" s="97" t="e">
        <f ca="1"/>
        <v>#N/A</v>
      </c>
      <c r="X56" s="97">
        <f ca="1"/>
        <v>38.727400374444123</v>
      </c>
      <c r="Y56" s="97" t="e">
        <f ca="1"/>
        <v>#N/A</v>
      </c>
      <c r="Z56" s="97" t="e">
        <f ca="1"/>
        <v>#N/A</v>
      </c>
      <c r="AA56" s="97" t="e">
        <f ca="1"/>
        <v>#N/A</v>
      </c>
      <c r="AB56" s="97" t="e">
        <f ca="1"/>
        <v>#N/A</v>
      </c>
      <c r="AC56" s="97">
        <f ca="1"/>
        <v>41.947274630810419</v>
      </c>
      <c r="AD56" s="97">
        <f ca="1"/>
        <v>42.237353676383982</v>
      </c>
      <c r="AE56" s="97" t="e">
        <f ca="1"/>
        <v>#N/A</v>
      </c>
      <c r="AF56" s="97" t="e">
        <f ca="1"/>
        <v>#N/A</v>
      </c>
      <c r="AG56" s="97" t="e">
        <f ca="1"/>
        <v>#N/A</v>
      </c>
      <c r="AH56" s="97" t="e">
        <f ca="1"/>
        <v>#N/A</v>
      </c>
      <c r="AI56" s="97" t="e">
        <f ca="1"/>
        <v>#N/A</v>
      </c>
      <c r="AJ56" s="97" t="e">
        <f ca="1"/>
        <v>#N/A</v>
      </c>
      <c r="AK56" s="97" t="e">
        <f ca="1"/>
        <v>#N/A</v>
      </c>
      <c r="AL56" s="97">
        <f ca="1"/>
        <v>223.75888995212551</v>
      </c>
      <c r="AM56" s="97">
        <f ca="1"/>
        <v>64.501902002299659</v>
      </c>
      <c r="AN56" s="97">
        <f ca="1"/>
        <v>5.3495548543031033</v>
      </c>
      <c r="AO56" s="97">
        <f ca="1"/>
        <v>12.655004645954651</v>
      </c>
      <c r="AP56" s="97">
        <f ca="1"/>
        <v>10.893440177072364</v>
      </c>
      <c r="AQ56" s="461">
        <f ca="1"/>
        <v>9.2660486475476969</v>
      </c>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7"/>
      <c r="FX56" s="97"/>
      <c r="FY56" s="97"/>
      <c r="FZ56" s="97"/>
      <c r="GA56" s="97"/>
      <c r="GB56" s="97"/>
      <c r="GC56" s="97"/>
      <c r="GD56" s="97"/>
      <c r="GE56" s="97"/>
      <c r="GF56" s="97"/>
      <c r="GG56" s="97"/>
      <c r="GH56" s="97"/>
      <c r="GI56" s="97"/>
      <c r="GJ56" s="97"/>
      <c r="GK56" s="97"/>
      <c r="GL56" s="97"/>
      <c r="GM56" s="97"/>
      <c r="GN56" s="97"/>
      <c r="GO56" s="97"/>
      <c r="GP56" s="97"/>
      <c r="GQ56" s="97"/>
      <c r="GR56" s="97"/>
      <c r="GS56" s="97"/>
      <c r="GT56" s="97"/>
      <c r="GU56" s="97"/>
      <c r="GV56" s="97"/>
      <c r="GW56" s="97"/>
      <c r="GX56" s="97"/>
      <c r="GY56" s="97"/>
      <c r="GZ56" s="97"/>
      <c r="HA56" s="97"/>
      <c r="HB56" s="97"/>
      <c r="HC56" s="97"/>
      <c r="HD56" s="97"/>
      <c r="HE56" s="97"/>
      <c r="HF56" s="97"/>
      <c r="HG56" s="97"/>
      <c r="HH56" s="97"/>
      <c r="HI56" s="97"/>
      <c r="HJ56" s="97"/>
      <c r="HK56" s="97"/>
      <c r="HL56" s="97"/>
      <c r="HM56" s="97"/>
      <c r="HN56" s="97"/>
      <c r="HO56" s="97"/>
      <c r="HP56" s="97"/>
      <c r="HQ56" s="97"/>
      <c r="HR56" s="97"/>
      <c r="HS56" s="97"/>
      <c r="HT56" s="97"/>
      <c r="HU56" s="97"/>
      <c r="HV56" s="97"/>
      <c r="HW56" s="97"/>
      <c r="HX56" s="97"/>
      <c r="HY56" s="97"/>
      <c r="HZ56" s="97"/>
      <c r="IA56" s="97"/>
      <c r="IB56" s="97"/>
      <c r="IC56" s="97"/>
      <c r="ID56" s="97"/>
      <c r="IE56" s="97"/>
      <c r="IF56" s="97"/>
      <c r="IG56" s="97"/>
      <c r="IH56" s="97"/>
      <c r="II56" s="97"/>
      <c r="IJ56" s="97"/>
      <c r="IK56" s="97"/>
      <c r="IL56" s="97"/>
      <c r="IM56" s="97"/>
      <c r="IN56" s="97"/>
      <c r="IO56" s="97"/>
      <c r="IP56" s="97"/>
      <c r="IQ56" s="97"/>
      <c r="IR56" s="97"/>
      <c r="IS56" s="97"/>
      <c r="IT56" s="97"/>
      <c r="IU56" s="97"/>
      <c r="IV56" s="97"/>
      <c r="IW56" s="97"/>
      <c r="IX56" s="97"/>
      <c r="IY56" s="97"/>
      <c r="IZ56" s="97"/>
      <c r="JA56" s="97"/>
      <c r="JB56" s="97"/>
      <c r="JC56" s="97"/>
      <c r="JD56" s="97"/>
    </row>
    <row r="57" spans="2:264" s="27" customFormat="1" ht="14.25" hidden="1" outlineLevel="2" x14ac:dyDescent="0.25">
      <c r="B57" s="934">
        <f t="shared" si="1"/>
        <v>20</v>
      </c>
      <c r="C57" s="83">
        <f t="shared" si="0"/>
        <v>215.1</v>
      </c>
      <c r="D57" s="56"/>
      <c r="E57" s="55"/>
      <c r="F57" s="55"/>
      <c r="G57" s="83">
        <v>215.1</v>
      </c>
      <c r="H57" s="40" t="s">
        <v>57</v>
      </c>
      <c r="I57" s="99" t="e">
        <f ca="1"/>
        <v>#N/A</v>
      </c>
      <c r="J57" s="99" t="e">
        <f ca="1"/>
        <v>#N/A</v>
      </c>
      <c r="K57" s="99" t="e">
        <f ca="1"/>
        <v>#N/A</v>
      </c>
      <c r="L57" s="99" t="e">
        <f ca="1"/>
        <v>#N/A</v>
      </c>
      <c r="M57" s="99" t="e">
        <f ca="1"/>
        <v>#N/A</v>
      </c>
      <c r="N57" s="99" t="e">
        <f ca="1"/>
        <v>#N/A</v>
      </c>
      <c r="O57" s="99" t="e">
        <f ca="1"/>
        <v>#N/A</v>
      </c>
      <c r="P57" s="99" t="e">
        <f ca="1"/>
        <v>#N/A</v>
      </c>
      <c r="Q57" s="99" t="e">
        <f ca="1"/>
        <v>#N/A</v>
      </c>
      <c r="R57" s="99" t="e">
        <f ca="1"/>
        <v>#N/A</v>
      </c>
      <c r="S57" s="99" t="e">
        <f ca="1"/>
        <v>#N/A</v>
      </c>
      <c r="T57" s="99" t="e">
        <f ca="1"/>
        <v>#N/A</v>
      </c>
      <c r="U57" s="99" t="e">
        <f ca="1"/>
        <v>#N/A</v>
      </c>
      <c r="V57" s="99" t="e">
        <f ca="1"/>
        <v>#N/A</v>
      </c>
      <c r="W57" s="99" t="e">
        <f ca="1"/>
        <v>#N/A</v>
      </c>
      <c r="X57" s="99" t="e">
        <f ca="1"/>
        <v>#N/A</v>
      </c>
      <c r="Y57" s="99" t="e">
        <f ca="1"/>
        <v>#N/A</v>
      </c>
      <c r="Z57" s="99" t="e">
        <f ca="1"/>
        <v>#N/A</v>
      </c>
      <c r="AA57" s="99" t="e">
        <f ca="1"/>
        <v>#N/A</v>
      </c>
      <c r="AB57" s="99" t="e">
        <f ca="1"/>
        <v>#N/A</v>
      </c>
      <c r="AC57" s="99" t="e">
        <f ca="1"/>
        <v>#N/A</v>
      </c>
      <c r="AD57" s="99" t="e">
        <f ca="1"/>
        <v>#N/A</v>
      </c>
      <c r="AE57" s="99" t="e">
        <f ca="1"/>
        <v>#N/A</v>
      </c>
      <c r="AF57" s="99" t="e">
        <f ca="1"/>
        <v>#N/A</v>
      </c>
      <c r="AG57" s="99" t="e">
        <f ca="1"/>
        <v>#N/A</v>
      </c>
      <c r="AH57" s="99" t="e">
        <f ca="1"/>
        <v>#N/A</v>
      </c>
      <c r="AI57" s="99" t="e">
        <f ca="1"/>
        <v>#N/A</v>
      </c>
      <c r="AJ57" s="99" t="e">
        <f ca="1"/>
        <v>#N/A</v>
      </c>
      <c r="AK57" s="99" t="e">
        <f ca="1"/>
        <v>#N/A</v>
      </c>
      <c r="AL57" s="99" t="e">
        <f ca="1"/>
        <v>#N/A</v>
      </c>
      <c r="AM57" s="99" t="e">
        <f ca="1"/>
        <v>#N/A</v>
      </c>
      <c r="AN57" s="99">
        <f ca="1"/>
        <v>1.8806913365169431</v>
      </c>
      <c r="AO57" s="99" t="e">
        <f ca="1"/>
        <v>#N/A</v>
      </c>
      <c r="AP57" s="99" t="e">
        <f ca="1"/>
        <v>#N/A</v>
      </c>
      <c r="AQ57" s="463" t="e">
        <f ca="1"/>
        <v>#N/A</v>
      </c>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c r="IW57" s="99"/>
      <c r="IX57" s="99"/>
      <c r="IY57" s="99"/>
      <c r="IZ57" s="99"/>
      <c r="JA57" s="99"/>
      <c r="JB57" s="99"/>
      <c r="JC57" s="99"/>
      <c r="JD57" s="99"/>
    </row>
    <row r="58" spans="2:264" s="27" customFormat="1" ht="14.25" hidden="1" outlineLevel="2" x14ac:dyDescent="0.25">
      <c r="B58" s="934">
        <f t="shared" si="1"/>
        <v>20</v>
      </c>
      <c r="C58" s="83">
        <f t="shared" si="0"/>
        <v>215.2</v>
      </c>
      <c r="D58" s="56"/>
      <c r="E58" s="55"/>
      <c r="F58" s="55"/>
      <c r="G58" s="83">
        <v>215.2</v>
      </c>
      <c r="H58" s="41" t="s">
        <v>58</v>
      </c>
      <c r="I58" s="100" t="e">
        <f ca="1"/>
        <v>#N/A</v>
      </c>
      <c r="J58" s="100" t="e">
        <f ca="1"/>
        <v>#N/A</v>
      </c>
      <c r="K58" s="100" t="e">
        <f ca="1"/>
        <v>#N/A</v>
      </c>
      <c r="L58" s="100" t="e">
        <f ca="1"/>
        <v>#N/A</v>
      </c>
      <c r="M58" s="100" t="e">
        <f ca="1"/>
        <v>#N/A</v>
      </c>
      <c r="N58" s="100" t="e">
        <f ca="1"/>
        <v>#N/A</v>
      </c>
      <c r="O58" s="100" t="e">
        <f ca="1"/>
        <v>#N/A</v>
      </c>
      <c r="P58" s="100" t="e">
        <f ca="1"/>
        <v>#N/A</v>
      </c>
      <c r="Q58" s="100" t="e">
        <f ca="1"/>
        <v>#N/A</v>
      </c>
      <c r="R58" s="100" t="e">
        <f ca="1"/>
        <v>#N/A</v>
      </c>
      <c r="S58" s="100" t="e">
        <f ca="1"/>
        <v>#N/A</v>
      </c>
      <c r="T58" s="100" t="e">
        <f ca="1"/>
        <v>#N/A</v>
      </c>
      <c r="U58" s="100" t="e">
        <f ca="1"/>
        <v>#N/A</v>
      </c>
      <c r="V58" s="100" t="e">
        <f ca="1"/>
        <v>#N/A</v>
      </c>
      <c r="W58" s="100" t="e">
        <f ca="1"/>
        <v>#N/A</v>
      </c>
      <c r="X58" s="100" t="e">
        <f ca="1"/>
        <v>#N/A</v>
      </c>
      <c r="Y58" s="100" t="e">
        <f ca="1"/>
        <v>#N/A</v>
      </c>
      <c r="Z58" s="100" t="e">
        <f ca="1"/>
        <v>#N/A</v>
      </c>
      <c r="AA58" s="100" t="e">
        <f ca="1"/>
        <v>#N/A</v>
      </c>
      <c r="AB58" s="100" t="e">
        <f ca="1"/>
        <v>#N/A</v>
      </c>
      <c r="AC58" s="100" t="e">
        <f ca="1"/>
        <v>#N/A</v>
      </c>
      <c r="AD58" s="100" t="e">
        <f ca="1"/>
        <v>#N/A</v>
      </c>
      <c r="AE58" s="100" t="e">
        <f ca="1"/>
        <v>#N/A</v>
      </c>
      <c r="AF58" s="100" t="e">
        <f ca="1"/>
        <v>#N/A</v>
      </c>
      <c r="AG58" s="100" t="e">
        <f ca="1"/>
        <v>#N/A</v>
      </c>
      <c r="AH58" s="100" t="e">
        <f ca="1"/>
        <v>#N/A</v>
      </c>
      <c r="AI58" s="100" t="e">
        <f ca="1"/>
        <v>#N/A</v>
      </c>
      <c r="AJ58" s="100" t="e">
        <f ca="1"/>
        <v>#N/A</v>
      </c>
      <c r="AK58" s="100" t="e">
        <f ca="1"/>
        <v>#N/A</v>
      </c>
      <c r="AL58" s="100" t="e">
        <f ca="1"/>
        <v>#N/A</v>
      </c>
      <c r="AM58" s="100" t="e">
        <f ca="1"/>
        <v>#N/A</v>
      </c>
      <c r="AN58" s="100" t="e">
        <f ca="1"/>
        <v>#N/A</v>
      </c>
      <c r="AO58" s="100" t="e">
        <f ca="1"/>
        <v>#N/A</v>
      </c>
      <c r="AP58" s="100" t="e">
        <f ca="1"/>
        <v>#N/A</v>
      </c>
      <c r="AQ58" s="464" t="e">
        <f ca="1"/>
        <v>#N/A</v>
      </c>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c r="IW58" s="100"/>
      <c r="IX58" s="100"/>
      <c r="IY58" s="100"/>
      <c r="IZ58" s="100"/>
      <c r="JA58" s="100"/>
      <c r="JB58" s="100"/>
      <c r="JC58" s="100"/>
      <c r="JD58" s="100"/>
    </row>
    <row r="59" spans="2:264" s="27" customFormat="1" ht="14.25" hidden="1" outlineLevel="2" x14ac:dyDescent="0.25">
      <c r="B59" s="934">
        <f t="shared" si="1"/>
        <v>20</v>
      </c>
      <c r="C59" s="83">
        <f t="shared" si="0"/>
        <v>215.3</v>
      </c>
      <c r="D59" s="56"/>
      <c r="E59" s="55"/>
      <c r="F59" s="55"/>
      <c r="G59" s="83">
        <v>215.3</v>
      </c>
      <c r="H59" s="41" t="s">
        <v>59</v>
      </c>
      <c r="I59" s="100" t="e">
        <f ca="1"/>
        <v>#N/A</v>
      </c>
      <c r="J59" s="100" t="e">
        <f ca="1"/>
        <v>#N/A</v>
      </c>
      <c r="K59" s="100" t="e">
        <f ca="1"/>
        <v>#N/A</v>
      </c>
      <c r="L59" s="100" t="e">
        <f ca="1"/>
        <v>#N/A</v>
      </c>
      <c r="M59" s="100" t="e">
        <f ca="1"/>
        <v>#N/A</v>
      </c>
      <c r="N59" s="100" t="e">
        <f ca="1"/>
        <v>#N/A</v>
      </c>
      <c r="O59" s="100" t="e">
        <f ca="1"/>
        <v>#N/A</v>
      </c>
      <c r="P59" s="100" t="e">
        <f ca="1"/>
        <v>#N/A</v>
      </c>
      <c r="Q59" s="100" t="e">
        <f ca="1"/>
        <v>#N/A</v>
      </c>
      <c r="R59" s="100" t="e">
        <f ca="1"/>
        <v>#N/A</v>
      </c>
      <c r="S59" s="100" t="e">
        <f ca="1"/>
        <v>#N/A</v>
      </c>
      <c r="T59" s="100" t="e">
        <f ca="1"/>
        <v>#N/A</v>
      </c>
      <c r="U59" s="100" t="e">
        <f ca="1"/>
        <v>#N/A</v>
      </c>
      <c r="V59" s="100" t="e">
        <f ca="1"/>
        <v>#N/A</v>
      </c>
      <c r="W59" s="100" t="e">
        <f ca="1"/>
        <v>#N/A</v>
      </c>
      <c r="X59" s="100" t="e">
        <f ca="1"/>
        <v>#N/A</v>
      </c>
      <c r="Y59" s="100" t="e">
        <f ca="1"/>
        <v>#N/A</v>
      </c>
      <c r="Z59" s="100" t="e">
        <f ca="1"/>
        <v>#N/A</v>
      </c>
      <c r="AA59" s="100" t="e">
        <f ca="1"/>
        <v>#N/A</v>
      </c>
      <c r="AB59" s="100" t="e">
        <f ca="1"/>
        <v>#N/A</v>
      </c>
      <c r="AC59" s="100" t="e">
        <f ca="1"/>
        <v>#N/A</v>
      </c>
      <c r="AD59" s="100" t="e">
        <f ca="1"/>
        <v>#N/A</v>
      </c>
      <c r="AE59" s="100" t="e">
        <f ca="1"/>
        <v>#N/A</v>
      </c>
      <c r="AF59" s="100" t="e">
        <f ca="1"/>
        <v>#N/A</v>
      </c>
      <c r="AG59" s="100" t="e">
        <f ca="1"/>
        <v>#N/A</v>
      </c>
      <c r="AH59" s="100" t="e">
        <f ca="1"/>
        <v>#N/A</v>
      </c>
      <c r="AI59" s="100" t="e">
        <f ca="1"/>
        <v>#N/A</v>
      </c>
      <c r="AJ59" s="100" t="e">
        <f ca="1"/>
        <v>#N/A</v>
      </c>
      <c r="AK59" s="100" t="e">
        <f ca="1"/>
        <v>#N/A</v>
      </c>
      <c r="AL59" s="100" t="e">
        <f ca="1"/>
        <v>#N/A</v>
      </c>
      <c r="AM59" s="100" t="e">
        <f ca="1"/>
        <v>#N/A</v>
      </c>
      <c r="AN59" s="100" t="e">
        <f ca="1"/>
        <v>#N/A</v>
      </c>
      <c r="AO59" s="100" t="e">
        <f ca="1"/>
        <v>#N/A</v>
      </c>
      <c r="AP59" s="100" t="e">
        <f ca="1"/>
        <v>#N/A</v>
      </c>
      <c r="AQ59" s="464" t="e">
        <f ca="1"/>
        <v>#N/A</v>
      </c>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c r="IW59" s="100"/>
      <c r="IX59" s="100"/>
      <c r="IY59" s="100"/>
      <c r="IZ59" s="100"/>
      <c r="JA59" s="100"/>
      <c r="JB59" s="100"/>
      <c r="JC59" s="100"/>
      <c r="JD59" s="100"/>
    </row>
    <row r="60" spans="2:264" s="27" customFormat="1" ht="14.25" hidden="1" outlineLevel="2" x14ac:dyDescent="0.25">
      <c r="B60" s="934">
        <f t="shared" si="1"/>
        <v>20</v>
      </c>
      <c r="C60" s="83">
        <f t="shared" si="0"/>
        <v>215.4</v>
      </c>
      <c r="D60" s="56"/>
      <c r="E60" s="55"/>
      <c r="F60" s="55"/>
      <c r="G60" s="83">
        <v>215.4</v>
      </c>
      <c r="H60" s="41" t="s">
        <v>60</v>
      </c>
      <c r="I60" s="100" t="e">
        <f ca="1"/>
        <v>#N/A</v>
      </c>
      <c r="J60" s="100" t="e">
        <f ca="1"/>
        <v>#N/A</v>
      </c>
      <c r="K60" s="100" t="e">
        <f ca="1"/>
        <v>#N/A</v>
      </c>
      <c r="L60" s="100" t="e">
        <f ca="1"/>
        <v>#N/A</v>
      </c>
      <c r="M60" s="100" t="e">
        <f ca="1"/>
        <v>#N/A</v>
      </c>
      <c r="N60" s="100" t="e">
        <f ca="1"/>
        <v>#N/A</v>
      </c>
      <c r="O60" s="100" t="e">
        <f ca="1"/>
        <v>#N/A</v>
      </c>
      <c r="P60" s="100" t="e">
        <f ca="1"/>
        <v>#N/A</v>
      </c>
      <c r="Q60" s="100" t="e">
        <f ca="1"/>
        <v>#N/A</v>
      </c>
      <c r="R60" s="100" t="e">
        <f ca="1"/>
        <v>#N/A</v>
      </c>
      <c r="S60" s="100" t="e">
        <f ca="1"/>
        <v>#N/A</v>
      </c>
      <c r="T60" s="100" t="e">
        <f ca="1"/>
        <v>#N/A</v>
      </c>
      <c r="U60" s="100">
        <f ca="1"/>
        <v>62.42436691311989</v>
      </c>
      <c r="V60" s="100">
        <f ca="1"/>
        <v>40.076755160859278</v>
      </c>
      <c r="W60" s="100" t="e">
        <f ca="1"/>
        <v>#N/A</v>
      </c>
      <c r="X60" s="100">
        <f ca="1"/>
        <v>38.727400374444123</v>
      </c>
      <c r="Y60" s="100" t="e">
        <f ca="1"/>
        <v>#N/A</v>
      </c>
      <c r="Z60" s="100" t="e">
        <f ca="1"/>
        <v>#N/A</v>
      </c>
      <c r="AA60" s="100" t="e">
        <f ca="1"/>
        <v>#N/A</v>
      </c>
      <c r="AB60" s="100" t="e">
        <f ca="1"/>
        <v>#N/A</v>
      </c>
      <c r="AC60" s="100">
        <f ca="1"/>
        <v>41.947274630810419</v>
      </c>
      <c r="AD60" s="100">
        <f ca="1"/>
        <v>42.237353676383982</v>
      </c>
      <c r="AE60" s="100" t="e">
        <f ca="1"/>
        <v>#N/A</v>
      </c>
      <c r="AF60" s="100" t="e">
        <f ca="1"/>
        <v>#N/A</v>
      </c>
      <c r="AG60" s="100" t="e">
        <f ca="1"/>
        <v>#N/A</v>
      </c>
      <c r="AH60" s="100" t="e">
        <f ca="1"/>
        <v>#N/A</v>
      </c>
      <c r="AI60" s="100" t="e">
        <f ca="1"/>
        <v>#N/A</v>
      </c>
      <c r="AJ60" s="100" t="e">
        <f ca="1"/>
        <v>#N/A</v>
      </c>
      <c r="AK60" s="100" t="e">
        <f ca="1"/>
        <v>#N/A</v>
      </c>
      <c r="AL60" s="100">
        <f ca="1"/>
        <v>129.60623296928048</v>
      </c>
      <c r="AM60" s="100">
        <f ca="1"/>
        <v>34.648349327614419</v>
      </c>
      <c r="AN60" s="100">
        <f ca="1"/>
        <v>3.4688635177861604</v>
      </c>
      <c r="AO60" s="100">
        <f ca="1"/>
        <v>12.655004645954651</v>
      </c>
      <c r="AP60" s="100">
        <f ca="1"/>
        <v>10.893440177072364</v>
      </c>
      <c r="AQ60" s="464">
        <f ca="1"/>
        <v>9.2660486475476969</v>
      </c>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c r="IW60" s="100"/>
      <c r="IX60" s="100"/>
      <c r="IY60" s="100"/>
      <c r="IZ60" s="100"/>
      <c r="JA60" s="100"/>
      <c r="JB60" s="100"/>
      <c r="JC60" s="100"/>
      <c r="JD60" s="100"/>
    </row>
    <row r="61" spans="2:264" s="27" customFormat="1" ht="14.25" hidden="1" outlineLevel="2" x14ac:dyDescent="0.25">
      <c r="B61" s="934">
        <f t="shared" si="1"/>
        <v>20</v>
      </c>
      <c r="C61" s="83">
        <f t="shared" si="0"/>
        <v>215.5</v>
      </c>
      <c r="D61" s="56"/>
      <c r="E61" s="55"/>
      <c r="F61" s="58"/>
      <c r="G61" s="83">
        <v>215.5</v>
      </c>
      <c r="H61" s="41" t="s">
        <v>61</v>
      </c>
      <c r="I61" s="100" t="e">
        <f ca="1"/>
        <v>#N/A</v>
      </c>
      <c r="J61" s="100" t="e">
        <f ca="1"/>
        <v>#N/A</v>
      </c>
      <c r="K61" s="100" t="e">
        <f ca="1"/>
        <v>#N/A</v>
      </c>
      <c r="L61" s="100" t="e">
        <f ca="1"/>
        <v>#N/A</v>
      </c>
      <c r="M61" s="100" t="e">
        <f ca="1"/>
        <v>#N/A</v>
      </c>
      <c r="N61" s="100" t="e">
        <f ca="1"/>
        <v>#N/A</v>
      </c>
      <c r="O61" s="100" t="e">
        <f ca="1"/>
        <v>#N/A</v>
      </c>
      <c r="P61" s="100" t="e">
        <f ca="1"/>
        <v>#N/A</v>
      </c>
      <c r="Q61" s="100" t="e">
        <f ca="1"/>
        <v>#N/A</v>
      </c>
      <c r="R61" s="100" t="e">
        <f ca="1"/>
        <v>#N/A</v>
      </c>
      <c r="S61" s="100" t="e">
        <f ca="1"/>
        <v>#N/A</v>
      </c>
      <c r="T61" s="100" t="e">
        <f ca="1"/>
        <v>#N/A</v>
      </c>
      <c r="U61" s="100" t="e">
        <f ca="1"/>
        <v>#N/A</v>
      </c>
      <c r="V61" s="100" t="e">
        <f ca="1"/>
        <v>#N/A</v>
      </c>
      <c r="W61" s="100" t="e">
        <f ca="1"/>
        <v>#N/A</v>
      </c>
      <c r="X61" s="100" t="e">
        <f ca="1"/>
        <v>#N/A</v>
      </c>
      <c r="Y61" s="100" t="e">
        <f ca="1"/>
        <v>#N/A</v>
      </c>
      <c r="Z61" s="100" t="e">
        <f ca="1"/>
        <v>#N/A</v>
      </c>
      <c r="AA61" s="100" t="e">
        <f ca="1"/>
        <v>#N/A</v>
      </c>
      <c r="AB61" s="100" t="e">
        <f ca="1"/>
        <v>#N/A</v>
      </c>
      <c r="AC61" s="100" t="e">
        <f ca="1"/>
        <v>#N/A</v>
      </c>
      <c r="AD61" s="100" t="e">
        <f ca="1"/>
        <v>#N/A</v>
      </c>
      <c r="AE61" s="100" t="e">
        <f ca="1"/>
        <v>#N/A</v>
      </c>
      <c r="AF61" s="100" t="e">
        <f ca="1"/>
        <v>#N/A</v>
      </c>
      <c r="AG61" s="100" t="e">
        <f ca="1"/>
        <v>#N/A</v>
      </c>
      <c r="AH61" s="100" t="e">
        <f ca="1"/>
        <v>#N/A</v>
      </c>
      <c r="AI61" s="100" t="e">
        <f ca="1"/>
        <v>#N/A</v>
      </c>
      <c r="AJ61" s="100" t="e">
        <f ca="1"/>
        <v>#N/A</v>
      </c>
      <c r="AK61" s="100" t="e">
        <f ca="1"/>
        <v>#N/A</v>
      </c>
      <c r="AL61" s="100">
        <f ca="1"/>
        <v>94.152656982845045</v>
      </c>
      <c r="AM61" s="100">
        <f ca="1"/>
        <v>29.853552674685229</v>
      </c>
      <c r="AN61" s="100" t="e">
        <f ca="1"/>
        <v>#N/A</v>
      </c>
      <c r="AO61" s="100" t="e">
        <f ca="1"/>
        <v>#N/A</v>
      </c>
      <c r="AP61" s="100" t="e">
        <f ca="1"/>
        <v>#N/A</v>
      </c>
      <c r="AQ61" s="464" t="e">
        <f ca="1"/>
        <v>#N/A</v>
      </c>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c r="IX61" s="100"/>
      <c r="IY61" s="100"/>
      <c r="IZ61" s="100"/>
      <c r="JA61" s="100"/>
      <c r="JB61" s="100"/>
      <c r="JC61" s="100"/>
      <c r="JD61" s="100"/>
    </row>
    <row r="62" spans="2:264" s="20" customFormat="1" ht="16.5" hidden="1" outlineLevel="2" x14ac:dyDescent="0.3">
      <c r="B62" s="933">
        <f t="shared" si="1"/>
        <v>20</v>
      </c>
      <c r="C62" s="78">
        <f t="shared" si="0"/>
        <v>216</v>
      </c>
      <c r="D62" s="767"/>
      <c r="E62" s="52"/>
      <c r="F62" s="54">
        <v>216</v>
      </c>
      <c r="G62" s="78"/>
      <c r="H62" s="35" t="s">
        <v>62</v>
      </c>
      <c r="I62" s="97" t="e">
        <f ca="1"/>
        <v>#N/A</v>
      </c>
      <c r="J62" s="97" t="e">
        <f ca="1"/>
        <v>#N/A</v>
      </c>
      <c r="K62" s="97" t="e">
        <f ca="1"/>
        <v>#N/A</v>
      </c>
      <c r="L62" s="97" t="e">
        <f ca="1"/>
        <v>#N/A</v>
      </c>
      <c r="M62" s="97" t="e">
        <f ca="1"/>
        <v>#N/A</v>
      </c>
      <c r="N62" s="97" t="e">
        <f ca="1"/>
        <v>#N/A</v>
      </c>
      <c r="O62" s="97" t="e">
        <f ca="1"/>
        <v>#N/A</v>
      </c>
      <c r="P62" s="97" t="e">
        <f ca="1"/>
        <v>#N/A</v>
      </c>
      <c r="Q62" s="97" t="e">
        <f ca="1"/>
        <v>#N/A</v>
      </c>
      <c r="R62" s="97" t="e">
        <f ca="1"/>
        <v>#N/A</v>
      </c>
      <c r="S62" s="97" t="e">
        <f ca="1"/>
        <v>#N/A</v>
      </c>
      <c r="T62" s="97" t="e">
        <f ca="1"/>
        <v>#N/A</v>
      </c>
      <c r="U62" s="97">
        <f ca="1"/>
        <v>36.535202688913813</v>
      </c>
      <c r="V62" s="97">
        <f ca="1"/>
        <v>24.540777373075773</v>
      </c>
      <c r="W62" s="97">
        <f ca="1"/>
        <v>32.327471980233533</v>
      </c>
      <c r="X62" s="97">
        <f ca="1"/>
        <v>23.738004763202188</v>
      </c>
      <c r="Y62" s="97">
        <f ca="1"/>
        <v>28.154685551085105</v>
      </c>
      <c r="Z62" s="97" t="e">
        <f ca="1"/>
        <v>#N/A</v>
      </c>
      <c r="AA62" s="97" t="e">
        <f ca="1"/>
        <v>#N/A</v>
      </c>
      <c r="AB62" s="97" t="e">
        <f ca="1"/>
        <v>#N/A</v>
      </c>
      <c r="AC62" s="97">
        <f ca="1"/>
        <v>59.963459503160522</v>
      </c>
      <c r="AD62" s="97">
        <f ca="1"/>
        <v>30.785088724625691</v>
      </c>
      <c r="AE62" s="97" t="e">
        <f ca="1"/>
        <v>#N/A</v>
      </c>
      <c r="AF62" s="97" t="e">
        <f ca="1"/>
        <v>#N/A</v>
      </c>
      <c r="AG62" s="97" t="e">
        <f ca="1"/>
        <v>#N/A</v>
      </c>
      <c r="AH62" s="97" t="e">
        <f ca="1"/>
        <v>#N/A</v>
      </c>
      <c r="AI62" s="97" t="e">
        <f ca="1"/>
        <v>#N/A</v>
      </c>
      <c r="AJ62" s="97" t="e">
        <f ca="1"/>
        <v>#N/A</v>
      </c>
      <c r="AK62" s="97" t="e">
        <f ca="1"/>
        <v>#N/A</v>
      </c>
      <c r="AL62" s="97" t="e">
        <f ca="1"/>
        <v>#N/A</v>
      </c>
      <c r="AM62" s="97">
        <f ca="1"/>
        <v>21.21672367851777</v>
      </c>
      <c r="AN62" s="97">
        <f ca="1"/>
        <v>13.110176685193522</v>
      </c>
      <c r="AO62" s="97">
        <f ca="1"/>
        <v>16.481954942819211</v>
      </c>
      <c r="AP62" s="97">
        <f ca="1"/>
        <v>14.19712235778124</v>
      </c>
      <c r="AQ62" s="461">
        <f ca="1"/>
        <v>13.125240885857643</v>
      </c>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7"/>
      <c r="FX62" s="97"/>
      <c r="FY62" s="97"/>
      <c r="FZ62" s="97"/>
      <c r="GA62" s="97"/>
      <c r="GB62" s="97"/>
      <c r="GC62" s="97"/>
      <c r="GD62" s="97"/>
      <c r="GE62" s="97"/>
      <c r="GF62" s="97"/>
      <c r="GG62" s="97"/>
      <c r="GH62" s="97"/>
      <c r="GI62" s="97"/>
      <c r="GJ62" s="97"/>
      <c r="GK62" s="97"/>
      <c r="GL62" s="97"/>
      <c r="GM62" s="97"/>
      <c r="GN62" s="97"/>
      <c r="GO62" s="97"/>
      <c r="GP62" s="97"/>
      <c r="GQ62" s="97"/>
      <c r="GR62" s="97"/>
      <c r="GS62" s="97"/>
      <c r="GT62" s="97"/>
      <c r="GU62" s="97"/>
      <c r="GV62" s="97"/>
      <c r="GW62" s="97"/>
      <c r="GX62" s="97"/>
      <c r="GY62" s="97"/>
      <c r="GZ62" s="97"/>
      <c r="HA62" s="97"/>
      <c r="HB62" s="97"/>
      <c r="HC62" s="97"/>
      <c r="HD62" s="97"/>
      <c r="HE62" s="97"/>
      <c r="HF62" s="97"/>
      <c r="HG62" s="97"/>
      <c r="HH62" s="97"/>
      <c r="HI62" s="97"/>
      <c r="HJ62" s="97"/>
      <c r="HK62" s="97"/>
      <c r="HL62" s="97"/>
      <c r="HM62" s="97"/>
      <c r="HN62" s="97"/>
      <c r="HO62" s="97"/>
      <c r="HP62" s="97"/>
      <c r="HQ62" s="97"/>
      <c r="HR62" s="97"/>
      <c r="HS62" s="97"/>
      <c r="HT62" s="97"/>
      <c r="HU62" s="97"/>
      <c r="HV62" s="97"/>
      <c r="HW62" s="97"/>
      <c r="HX62" s="97"/>
      <c r="HY62" s="97"/>
      <c r="HZ62" s="97"/>
      <c r="IA62" s="97"/>
      <c r="IB62" s="97"/>
      <c r="IC62" s="97"/>
      <c r="ID62" s="97"/>
      <c r="IE62" s="97"/>
      <c r="IF62" s="97"/>
      <c r="IG62" s="97"/>
      <c r="IH62" s="97"/>
      <c r="II62" s="97"/>
      <c r="IJ62" s="97"/>
      <c r="IK62" s="97"/>
      <c r="IL62" s="97"/>
      <c r="IM62" s="97"/>
      <c r="IN62" s="97"/>
      <c r="IO62" s="97"/>
      <c r="IP62" s="97"/>
      <c r="IQ62" s="97"/>
      <c r="IR62" s="97"/>
      <c r="IS62" s="97"/>
      <c r="IT62" s="97"/>
      <c r="IU62" s="97"/>
      <c r="IV62" s="97"/>
      <c r="IW62" s="97"/>
      <c r="IX62" s="97"/>
      <c r="IY62" s="97"/>
      <c r="IZ62" s="97"/>
      <c r="JA62" s="97"/>
      <c r="JB62" s="97"/>
      <c r="JC62" s="97"/>
      <c r="JD62" s="97"/>
    </row>
    <row r="63" spans="2:264" s="27" customFormat="1" ht="14.25" hidden="1" outlineLevel="2" x14ac:dyDescent="0.25">
      <c r="B63" s="934">
        <f t="shared" si="1"/>
        <v>20</v>
      </c>
      <c r="C63" s="83">
        <f t="shared" si="0"/>
        <v>216.1</v>
      </c>
      <c r="D63" s="56"/>
      <c r="E63" s="55"/>
      <c r="F63" s="55"/>
      <c r="G63" s="83">
        <v>216.1</v>
      </c>
      <c r="H63" s="41" t="s">
        <v>63</v>
      </c>
      <c r="I63" s="100" t="e">
        <f ca="1"/>
        <v>#N/A</v>
      </c>
      <c r="J63" s="100" t="e">
        <f ca="1"/>
        <v>#N/A</v>
      </c>
      <c r="K63" s="100" t="e">
        <f ca="1"/>
        <v>#N/A</v>
      </c>
      <c r="L63" s="100" t="e">
        <f ca="1"/>
        <v>#N/A</v>
      </c>
      <c r="M63" s="100" t="e">
        <f ca="1"/>
        <v>#N/A</v>
      </c>
      <c r="N63" s="100" t="e">
        <f ca="1"/>
        <v>#N/A</v>
      </c>
      <c r="O63" s="100" t="e">
        <f ca="1"/>
        <v>#N/A</v>
      </c>
      <c r="P63" s="100" t="e">
        <f ca="1"/>
        <v>#N/A</v>
      </c>
      <c r="Q63" s="100" t="e">
        <f ca="1"/>
        <v>#N/A</v>
      </c>
      <c r="R63" s="100" t="e">
        <f ca="1"/>
        <v>#N/A</v>
      </c>
      <c r="S63" s="100" t="e">
        <f ca="1"/>
        <v>#N/A</v>
      </c>
      <c r="T63" s="100" t="e">
        <f ca="1"/>
        <v>#N/A</v>
      </c>
      <c r="U63" s="100">
        <f ca="1"/>
        <v>28.3888166504601</v>
      </c>
      <c r="V63" s="100">
        <f ca="1"/>
        <v>18.539578607024051</v>
      </c>
      <c r="W63" s="100">
        <f ca="1"/>
        <v>21.051425281477094</v>
      </c>
      <c r="X63" s="100">
        <f ca="1"/>
        <v>17.952131151165453</v>
      </c>
      <c r="Y63" s="100">
        <f ca="1"/>
        <v>21.027674012665997</v>
      </c>
      <c r="Z63" s="100" t="e">
        <f ca="1"/>
        <v>#N/A</v>
      </c>
      <c r="AA63" s="100" t="e">
        <f ca="1"/>
        <v>#N/A</v>
      </c>
      <c r="AB63" s="100" t="e">
        <f ca="1"/>
        <v>#N/A</v>
      </c>
      <c r="AC63" s="100">
        <f ca="1"/>
        <v>44.683220783380989</v>
      </c>
      <c r="AD63" s="100">
        <f ca="1"/>
        <v>20.69814466806201</v>
      </c>
      <c r="AE63" s="100" t="e">
        <f ca="1"/>
        <v>#N/A</v>
      </c>
      <c r="AF63" s="100" t="e">
        <f ca="1"/>
        <v>#N/A</v>
      </c>
      <c r="AG63" s="100" t="e">
        <f ca="1"/>
        <v>#N/A</v>
      </c>
      <c r="AH63" s="100" t="e">
        <f ca="1"/>
        <v>#N/A</v>
      </c>
      <c r="AI63" s="100" t="e">
        <f ca="1"/>
        <v>#N/A</v>
      </c>
      <c r="AJ63" s="100" t="e">
        <f ca="1"/>
        <v>#N/A</v>
      </c>
      <c r="AK63" s="100" t="e">
        <f ca="1"/>
        <v>#N/A</v>
      </c>
      <c r="AL63" s="100" t="e">
        <f ca="1"/>
        <v>#N/A</v>
      </c>
      <c r="AM63" s="100">
        <f ca="1"/>
        <v>16.028388654834789</v>
      </c>
      <c r="AN63" s="100" t="e">
        <f ca="1"/>
        <v>#N/A</v>
      </c>
      <c r="AO63" s="100" t="e">
        <f ca="1"/>
        <v>#N/A</v>
      </c>
      <c r="AP63" s="100" t="e">
        <f ca="1"/>
        <v>#N/A</v>
      </c>
      <c r="AQ63" s="464" t="e">
        <f ca="1"/>
        <v>#N/A</v>
      </c>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c r="IW63" s="100"/>
      <c r="IX63" s="100"/>
      <c r="IY63" s="100"/>
      <c r="IZ63" s="100"/>
      <c r="JA63" s="100"/>
      <c r="JB63" s="100"/>
      <c r="JC63" s="100"/>
      <c r="JD63" s="100"/>
    </row>
    <row r="64" spans="2:264" s="27" customFormat="1" ht="14.25" hidden="1" outlineLevel="2" x14ac:dyDescent="0.25">
      <c r="B64" s="934">
        <f t="shared" si="1"/>
        <v>20</v>
      </c>
      <c r="C64" s="83">
        <f t="shared" si="0"/>
        <v>216.2</v>
      </c>
      <c r="D64" s="56"/>
      <c r="E64" s="55"/>
      <c r="F64" s="55"/>
      <c r="G64" s="83">
        <v>216.2</v>
      </c>
      <c r="H64" s="41" t="s">
        <v>64</v>
      </c>
      <c r="I64" s="100" t="e">
        <f ca="1"/>
        <v>#N/A</v>
      </c>
      <c r="J64" s="100" t="e">
        <f ca="1"/>
        <v>#N/A</v>
      </c>
      <c r="K64" s="100" t="e">
        <f ca="1"/>
        <v>#N/A</v>
      </c>
      <c r="L64" s="100" t="e">
        <f ca="1"/>
        <v>#N/A</v>
      </c>
      <c r="M64" s="100" t="e">
        <f ca="1"/>
        <v>#N/A</v>
      </c>
      <c r="N64" s="100" t="e">
        <f ca="1"/>
        <v>#N/A</v>
      </c>
      <c r="O64" s="100" t="e">
        <f ca="1"/>
        <v>#N/A</v>
      </c>
      <c r="P64" s="100" t="e">
        <f ca="1"/>
        <v>#N/A</v>
      </c>
      <c r="Q64" s="100" t="e">
        <f ca="1"/>
        <v>#N/A</v>
      </c>
      <c r="R64" s="100" t="e">
        <f ca="1"/>
        <v>#N/A</v>
      </c>
      <c r="S64" s="100" t="e">
        <f ca="1"/>
        <v>#N/A</v>
      </c>
      <c r="T64" s="100" t="e">
        <f ca="1"/>
        <v>#N/A</v>
      </c>
      <c r="U64" s="100">
        <f ca="1"/>
        <v>5.3409079037709395</v>
      </c>
      <c r="V64" s="100">
        <f ca="1"/>
        <v>3.7990902042474528</v>
      </c>
      <c r="W64" s="100">
        <f ca="1"/>
        <v>7.1336655903817539</v>
      </c>
      <c r="X64" s="100">
        <f ca="1"/>
        <v>3.6603686202395886</v>
      </c>
      <c r="Y64" s="100">
        <f ca="1"/>
        <v>7.1270115384191106</v>
      </c>
      <c r="Z64" s="100" t="e">
        <f ca="1"/>
        <v>#N/A</v>
      </c>
      <c r="AA64" s="100" t="e">
        <f ca="1"/>
        <v>#N/A</v>
      </c>
      <c r="AB64" s="100" t="e">
        <f ca="1"/>
        <v>#N/A</v>
      </c>
      <c r="AC64" s="100">
        <f ca="1"/>
        <v>10.085866204646955</v>
      </c>
      <c r="AD64" s="100">
        <f ca="1"/>
        <v>6.6579820361261257</v>
      </c>
      <c r="AE64" s="100" t="e">
        <f ca="1"/>
        <v>#N/A</v>
      </c>
      <c r="AF64" s="100" t="e">
        <f ca="1"/>
        <v>#N/A</v>
      </c>
      <c r="AG64" s="100" t="e">
        <f ca="1"/>
        <v>#N/A</v>
      </c>
      <c r="AH64" s="100" t="e">
        <f ca="1"/>
        <v>#N/A</v>
      </c>
      <c r="AI64" s="100" t="e">
        <f ca="1"/>
        <v>#N/A</v>
      </c>
      <c r="AJ64" s="100" t="e">
        <f ca="1"/>
        <v>#N/A</v>
      </c>
      <c r="AK64" s="100" t="e">
        <f ca="1"/>
        <v>#N/A</v>
      </c>
      <c r="AL64" s="100" t="e">
        <f ca="1"/>
        <v>#N/A</v>
      </c>
      <c r="AM64" s="100">
        <f ca="1"/>
        <v>3.2845025691085596</v>
      </c>
      <c r="AN64" s="100">
        <f ca="1"/>
        <v>7.830058196024979E-2</v>
      </c>
      <c r="AO64" s="100" t="e">
        <f ca="1"/>
        <v>#N/A</v>
      </c>
      <c r="AP64" s="100" t="e">
        <f ca="1"/>
        <v>#N/A</v>
      </c>
      <c r="AQ64" s="464" t="e">
        <f ca="1"/>
        <v>#N/A</v>
      </c>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c r="IX64" s="100"/>
      <c r="IY64" s="100"/>
      <c r="IZ64" s="100"/>
      <c r="JA64" s="100"/>
      <c r="JB64" s="100"/>
      <c r="JC64" s="100"/>
      <c r="JD64" s="100"/>
    </row>
    <row r="65" spans="2:264" s="27" customFormat="1" ht="14.25" hidden="1" outlineLevel="2" x14ac:dyDescent="0.25">
      <c r="B65" s="934">
        <f t="shared" si="1"/>
        <v>20</v>
      </c>
      <c r="C65" s="83">
        <f t="shared" si="0"/>
        <v>216.3</v>
      </c>
      <c r="D65" s="56"/>
      <c r="E65" s="55"/>
      <c r="F65" s="55"/>
      <c r="G65" s="83">
        <v>216.3</v>
      </c>
      <c r="H65" s="41" t="s">
        <v>65</v>
      </c>
      <c r="I65" s="100" t="e">
        <f ca="1"/>
        <v>#N/A</v>
      </c>
      <c r="J65" s="100" t="e">
        <f ca="1"/>
        <v>#N/A</v>
      </c>
      <c r="K65" s="100" t="e">
        <f ca="1"/>
        <v>#N/A</v>
      </c>
      <c r="L65" s="100" t="e">
        <f ca="1"/>
        <v>#N/A</v>
      </c>
      <c r="M65" s="100" t="e">
        <f ca="1"/>
        <v>#N/A</v>
      </c>
      <c r="N65" s="100" t="e">
        <f ca="1"/>
        <v>#N/A</v>
      </c>
      <c r="O65" s="100" t="e">
        <f ca="1"/>
        <v>#N/A</v>
      </c>
      <c r="P65" s="100" t="e">
        <f ca="1"/>
        <v>#N/A</v>
      </c>
      <c r="Q65" s="100" t="e">
        <f ca="1"/>
        <v>#N/A</v>
      </c>
      <c r="R65" s="100" t="e">
        <f ca="1"/>
        <v>#N/A</v>
      </c>
      <c r="S65" s="100" t="e">
        <f ca="1"/>
        <v>#N/A</v>
      </c>
      <c r="T65" s="100" t="e">
        <f ca="1"/>
        <v>#N/A</v>
      </c>
      <c r="U65" s="100" t="e">
        <f ca="1"/>
        <v>#N/A</v>
      </c>
      <c r="V65" s="100" t="e">
        <f ca="1"/>
        <v>#N/A</v>
      </c>
      <c r="W65" s="100" t="e">
        <f ca="1"/>
        <v>#N/A</v>
      </c>
      <c r="X65" s="100" t="e">
        <f ca="1"/>
        <v>#N/A</v>
      </c>
      <c r="Y65" s="100" t="e">
        <f ca="1"/>
        <v>#N/A</v>
      </c>
      <c r="Z65" s="100" t="e">
        <f ca="1"/>
        <v>#N/A</v>
      </c>
      <c r="AA65" s="100" t="e">
        <f ca="1"/>
        <v>#N/A</v>
      </c>
      <c r="AB65" s="100" t="e">
        <f ca="1"/>
        <v>#N/A</v>
      </c>
      <c r="AC65" s="100" t="e">
        <f ca="1"/>
        <v>#N/A</v>
      </c>
      <c r="AD65" s="100" t="e">
        <f ca="1"/>
        <v>#N/A</v>
      </c>
      <c r="AE65" s="100" t="e">
        <f ca="1"/>
        <v>#N/A</v>
      </c>
      <c r="AF65" s="100" t="e">
        <f ca="1"/>
        <v>#N/A</v>
      </c>
      <c r="AG65" s="100" t="e">
        <f ca="1"/>
        <v>#N/A</v>
      </c>
      <c r="AH65" s="100" t="e">
        <f ca="1"/>
        <v>#N/A</v>
      </c>
      <c r="AI65" s="100" t="e">
        <f ca="1"/>
        <v>#N/A</v>
      </c>
      <c r="AJ65" s="100" t="e">
        <f ca="1"/>
        <v>#N/A</v>
      </c>
      <c r="AK65" s="100" t="e">
        <f ca="1"/>
        <v>#N/A</v>
      </c>
      <c r="AL65" s="100" t="e">
        <f ca="1"/>
        <v>#N/A</v>
      </c>
      <c r="AM65" s="100" t="e">
        <f ca="1"/>
        <v>#N/A</v>
      </c>
      <c r="AN65" s="100" t="e">
        <f ca="1"/>
        <v>#N/A</v>
      </c>
      <c r="AO65" s="100" t="e">
        <f ca="1"/>
        <v>#N/A</v>
      </c>
      <c r="AP65" s="100" t="e">
        <f ca="1"/>
        <v>#N/A</v>
      </c>
      <c r="AQ65" s="464" t="e">
        <f ca="1"/>
        <v>#N/A</v>
      </c>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c r="IX65" s="100"/>
      <c r="IY65" s="100"/>
      <c r="IZ65" s="100"/>
      <c r="JA65" s="100"/>
      <c r="JB65" s="100"/>
      <c r="JC65" s="100"/>
      <c r="JD65" s="100"/>
    </row>
    <row r="66" spans="2:264" s="27" customFormat="1" ht="14.25" hidden="1" outlineLevel="2" x14ac:dyDescent="0.25">
      <c r="B66" s="934">
        <f t="shared" si="1"/>
        <v>20</v>
      </c>
      <c r="C66" s="83">
        <f t="shared" si="0"/>
        <v>216.4</v>
      </c>
      <c r="D66" s="56"/>
      <c r="E66" s="55"/>
      <c r="F66" s="55"/>
      <c r="G66" s="83">
        <v>216.4</v>
      </c>
      <c r="H66" s="41" t="s">
        <v>66</v>
      </c>
      <c r="I66" s="100" t="e">
        <f ca="1"/>
        <v>#N/A</v>
      </c>
      <c r="J66" s="100" t="e">
        <f ca="1"/>
        <v>#N/A</v>
      </c>
      <c r="K66" s="100" t="e">
        <f ca="1"/>
        <v>#N/A</v>
      </c>
      <c r="L66" s="100" t="e">
        <f ca="1"/>
        <v>#N/A</v>
      </c>
      <c r="M66" s="100" t="e">
        <f ca="1"/>
        <v>#N/A</v>
      </c>
      <c r="N66" s="100" t="e">
        <f ca="1"/>
        <v>#N/A</v>
      </c>
      <c r="O66" s="100" t="e">
        <f ca="1"/>
        <v>#N/A</v>
      </c>
      <c r="P66" s="100" t="e">
        <f ca="1"/>
        <v>#N/A</v>
      </c>
      <c r="Q66" s="100" t="e">
        <f ca="1"/>
        <v>#N/A</v>
      </c>
      <c r="R66" s="100" t="e">
        <f ca="1"/>
        <v>#N/A</v>
      </c>
      <c r="S66" s="100" t="e">
        <f ca="1"/>
        <v>#N/A</v>
      </c>
      <c r="T66" s="100" t="e">
        <f ca="1"/>
        <v>#N/A</v>
      </c>
      <c r="U66" s="100">
        <f ca="1"/>
        <v>2.8054781346827724</v>
      </c>
      <c r="V66" s="100">
        <f ca="1"/>
        <v>2.2021085618042666</v>
      </c>
      <c r="W66" s="100">
        <f ca="1"/>
        <v>4.1423811083746829</v>
      </c>
      <c r="X66" s="100">
        <f ca="1"/>
        <v>2.1255049917971496</v>
      </c>
      <c r="Y66" s="100" t="e">
        <f ca="1"/>
        <v>#N/A</v>
      </c>
      <c r="Z66" s="100" t="e">
        <f ca="1"/>
        <v>#N/A</v>
      </c>
      <c r="AA66" s="100" t="e">
        <f ca="1"/>
        <v>#N/A</v>
      </c>
      <c r="AB66" s="100" t="e">
        <f ca="1"/>
        <v>#N/A</v>
      </c>
      <c r="AC66" s="100">
        <f ca="1"/>
        <v>5.1943725151325726</v>
      </c>
      <c r="AD66" s="100">
        <f ca="1"/>
        <v>3.4289620204375542</v>
      </c>
      <c r="AE66" s="100" t="e">
        <f ca="1"/>
        <v>#N/A</v>
      </c>
      <c r="AF66" s="100" t="e">
        <f ca="1"/>
        <v>#N/A</v>
      </c>
      <c r="AG66" s="100" t="e">
        <f ca="1"/>
        <v>#N/A</v>
      </c>
      <c r="AH66" s="100" t="e">
        <f ca="1"/>
        <v>#N/A</v>
      </c>
      <c r="AI66" s="100" t="e">
        <f ca="1"/>
        <v>#N/A</v>
      </c>
      <c r="AJ66" s="100" t="e">
        <f ca="1"/>
        <v>#N/A</v>
      </c>
      <c r="AK66" s="100" t="e">
        <f ca="1"/>
        <v>#N/A</v>
      </c>
      <c r="AL66" s="100" t="e">
        <f ca="1"/>
        <v>#N/A</v>
      </c>
      <c r="AM66" s="100">
        <f ca="1"/>
        <v>1.9038324545744216</v>
      </c>
      <c r="AN66" s="100">
        <f ca="1"/>
        <v>10.230783586315658</v>
      </c>
      <c r="AO66" s="100">
        <f ca="1"/>
        <v>16.481954942819211</v>
      </c>
      <c r="AP66" s="100">
        <f ca="1"/>
        <v>14.19712235778124</v>
      </c>
      <c r="AQ66" s="464">
        <f ca="1"/>
        <v>13.125240885857643</v>
      </c>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c r="IW66" s="100"/>
      <c r="IX66" s="100"/>
      <c r="IY66" s="100"/>
      <c r="IZ66" s="100"/>
      <c r="JA66" s="100"/>
      <c r="JB66" s="100"/>
      <c r="JC66" s="100"/>
      <c r="JD66" s="100"/>
    </row>
    <row r="67" spans="2:264" s="20" customFormat="1" ht="16.5" hidden="1" outlineLevel="2" x14ac:dyDescent="0.3">
      <c r="B67" s="933">
        <f t="shared" si="1"/>
        <v>20</v>
      </c>
      <c r="C67" s="78">
        <f t="shared" si="0"/>
        <v>217</v>
      </c>
      <c r="D67" s="767"/>
      <c r="E67" s="21"/>
      <c r="F67" s="54">
        <v>217</v>
      </c>
      <c r="G67" s="84"/>
      <c r="H67" s="35" t="s">
        <v>67</v>
      </c>
      <c r="I67" s="97" t="e">
        <f ca="1"/>
        <v>#N/A</v>
      </c>
      <c r="J67" s="97" t="e">
        <f ca="1"/>
        <v>#N/A</v>
      </c>
      <c r="K67" s="97" t="e">
        <f ca="1"/>
        <v>#N/A</v>
      </c>
      <c r="L67" s="97" t="e">
        <f ca="1"/>
        <v>#N/A</v>
      </c>
      <c r="M67" s="97" t="e">
        <f ca="1"/>
        <v>#N/A</v>
      </c>
      <c r="N67" s="97" t="e">
        <f ca="1"/>
        <v>#N/A</v>
      </c>
      <c r="O67" s="97" t="e">
        <f ca="1"/>
        <v>#N/A</v>
      </c>
      <c r="P67" s="97" t="e">
        <f ca="1"/>
        <v>#N/A</v>
      </c>
      <c r="Q67" s="97" t="e">
        <f ca="1"/>
        <v>#N/A</v>
      </c>
      <c r="R67" s="97" t="e">
        <f ca="1"/>
        <v>#N/A</v>
      </c>
      <c r="S67" s="97" t="e">
        <f ca="1"/>
        <v>#N/A</v>
      </c>
      <c r="T67" s="97" t="e">
        <f ca="1"/>
        <v>#N/A</v>
      </c>
      <c r="U67" s="97" t="e">
        <f ca="1"/>
        <v>#N/A</v>
      </c>
      <c r="V67" s="97" t="e">
        <f ca="1"/>
        <v>#N/A</v>
      </c>
      <c r="W67" s="97" t="e">
        <f ca="1"/>
        <v>#N/A</v>
      </c>
      <c r="X67" s="97" t="e">
        <f ca="1"/>
        <v>#N/A</v>
      </c>
      <c r="Y67" s="97" t="e">
        <f ca="1"/>
        <v>#N/A</v>
      </c>
      <c r="Z67" s="97" t="e">
        <f ca="1"/>
        <v>#N/A</v>
      </c>
      <c r="AA67" s="97" t="e">
        <f ca="1"/>
        <v>#N/A</v>
      </c>
      <c r="AB67" s="97" t="e">
        <f ca="1"/>
        <v>#N/A</v>
      </c>
      <c r="AC67" s="97" t="e">
        <f ca="1"/>
        <v>#N/A</v>
      </c>
      <c r="AD67" s="97" t="e">
        <f ca="1"/>
        <v>#N/A</v>
      </c>
      <c r="AE67" s="97" t="e">
        <f ca="1"/>
        <v>#N/A</v>
      </c>
      <c r="AF67" s="97" t="e">
        <f ca="1"/>
        <v>#N/A</v>
      </c>
      <c r="AG67" s="97" t="e">
        <f ca="1"/>
        <v>#N/A</v>
      </c>
      <c r="AH67" s="97" t="e">
        <f ca="1"/>
        <v>#N/A</v>
      </c>
      <c r="AI67" s="97" t="e">
        <f ca="1"/>
        <v>#N/A</v>
      </c>
      <c r="AJ67" s="97" t="e">
        <f ca="1"/>
        <v>#N/A</v>
      </c>
      <c r="AK67" s="97" t="e">
        <f ca="1"/>
        <v>#N/A</v>
      </c>
      <c r="AL67" s="97" t="e">
        <f ca="1"/>
        <v>#N/A</v>
      </c>
      <c r="AM67" s="97" t="e">
        <f ca="1"/>
        <v>#N/A</v>
      </c>
      <c r="AN67" s="97" t="e">
        <f ca="1"/>
        <v>#N/A</v>
      </c>
      <c r="AO67" s="97" t="e">
        <f ca="1"/>
        <v>#N/A</v>
      </c>
      <c r="AP67" s="97" t="e">
        <f ca="1"/>
        <v>#N/A</v>
      </c>
      <c r="AQ67" s="461" t="e">
        <f ca="1"/>
        <v>#N/A</v>
      </c>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7"/>
      <c r="FX67" s="97"/>
      <c r="FY67" s="97"/>
      <c r="FZ67" s="97"/>
      <c r="GA67" s="97"/>
      <c r="GB67" s="97"/>
      <c r="GC67" s="97"/>
      <c r="GD67" s="97"/>
      <c r="GE67" s="97"/>
      <c r="GF67" s="97"/>
      <c r="GG67" s="97"/>
      <c r="GH67" s="97"/>
      <c r="GI67" s="97"/>
      <c r="GJ67" s="97"/>
      <c r="GK67" s="97"/>
      <c r="GL67" s="97"/>
      <c r="GM67" s="97"/>
      <c r="GN67" s="97"/>
      <c r="GO67" s="97"/>
      <c r="GP67" s="97"/>
      <c r="GQ67" s="97"/>
      <c r="GR67" s="97"/>
      <c r="GS67" s="97"/>
      <c r="GT67" s="97"/>
      <c r="GU67" s="97"/>
      <c r="GV67" s="97"/>
      <c r="GW67" s="97"/>
      <c r="GX67" s="97"/>
      <c r="GY67" s="97"/>
      <c r="GZ67" s="97"/>
      <c r="HA67" s="97"/>
      <c r="HB67" s="97"/>
      <c r="HC67" s="97"/>
      <c r="HD67" s="97"/>
      <c r="HE67" s="97"/>
      <c r="HF67" s="97"/>
      <c r="HG67" s="97"/>
      <c r="HH67" s="97"/>
      <c r="HI67" s="97"/>
      <c r="HJ67" s="97"/>
      <c r="HK67" s="97"/>
      <c r="HL67" s="97"/>
      <c r="HM67" s="97"/>
      <c r="HN67" s="97"/>
      <c r="HO67" s="97"/>
      <c r="HP67" s="97"/>
      <c r="HQ67" s="97"/>
      <c r="HR67" s="97"/>
      <c r="HS67" s="97"/>
      <c r="HT67" s="97"/>
      <c r="HU67" s="97"/>
      <c r="HV67" s="97"/>
      <c r="HW67" s="97"/>
      <c r="HX67" s="97"/>
      <c r="HY67" s="97"/>
      <c r="HZ67" s="97"/>
      <c r="IA67" s="97"/>
      <c r="IB67" s="97"/>
      <c r="IC67" s="97"/>
      <c r="ID67" s="97"/>
      <c r="IE67" s="97"/>
      <c r="IF67" s="97"/>
      <c r="IG67" s="97"/>
      <c r="IH67" s="97"/>
      <c r="II67" s="97"/>
      <c r="IJ67" s="97"/>
      <c r="IK67" s="97"/>
      <c r="IL67" s="97"/>
      <c r="IM67" s="97"/>
      <c r="IN67" s="97"/>
      <c r="IO67" s="97"/>
      <c r="IP67" s="97"/>
      <c r="IQ67" s="97"/>
      <c r="IR67" s="97"/>
      <c r="IS67" s="97"/>
      <c r="IT67" s="97"/>
      <c r="IU67" s="97"/>
      <c r="IV67" s="97"/>
      <c r="IW67" s="97"/>
      <c r="IX67" s="97"/>
      <c r="IY67" s="97"/>
      <c r="IZ67" s="97"/>
      <c r="JA67" s="97"/>
      <c r="JB67" s="97"/>
      <c r="JC67" s="97"/>
      <c r="JD67" s="97"/>
    </row>
    <row r="68" spans="2:264" s="27" customFormat="1" ht="14.25" hidden="1" outlineLevel="2" x14ac:dyDescent="0.25">
      <c r="B68" s="934">
        <f t="shared" si="1"/>
        <v>20</v>
      </c>
      <c r="C68" s="83">
        <f t="shared" si="0"/>
        <v>217.1</v>
      </c>
      <c r="D68" s="56"/>
      <c r="E68" s="55"/>
      <c r="F68" s="55"/>
      <c r="G68" s="83">
        <v>217.1</v>
      </c>
      <c r="H68" s="41" t="s">
        <v>68</v>
      </c>
      <c r="I68" s="100" t="e">
        <f ca="1"/>
        <v>#N/A</v>
      </c>
      <c r="J68" s="100" t="e">
        <f ca="1"/>
        <v>#N/A</v>
      </c>
      <c r="K68" s="100" t="e">
        <f ca="1"/>
        <v>#N/A</v>
      </c>
      <c r="L68" s="100" t="e">
        <f ca="1"/>
        <v>#N/A</v>
      </c>
      <c r="M68" s="100" t="e">
        <f ca="1"/>
        <v>#N/A</v>
      </c>
      <c r="N68" s="100" t="e">
        <f ca="1"/>
        <v>#N/A</v>
      </c>
      <c r="O68" s="100" t="e">
        <f ca="1"/>
        <v>#N/A</v>
      </c>
      <c r="P68" s="100" t="e">
        <f ca="1"/>
        <v>#N/A</v>
      </c>
      <c r="Q68" s="100" t="e">
        <f ca="1"/>
        <v>#N/A</v>
      </c>
      <c r="R68" s="100" t="e">
        <f ca="1"/>
        <v>#N/A</v>
      </c>
      <c r="S68" s="100" t="e">
        <f ca="1"/>
        <v>#N/A</v>
      </c>
      <c r="T68" s="100" t="e">
        <f ca="1"/>
        <v>#N/A</v>
      </c>
      <c r="U68" s="100" t="e">
        <f ca="1"/>
        <v>#N/A</v>
      </c>
      <c r="V68" s="100" t="e">
        <f ca="1"/>
        <v>#N/A</v>
      </c>
      <c r="W68" s="100" t="e">
        <f ca="1"/>
        <v>#N/A</v>
      </c>
      <c r="X68" s="100" t="e">
        <f ca="1"/>
        <v>#N/A</v>
      </c>
      <c r="Y68" s="100" t="e">
        <f ca="1"/>
        <v>#N/A</v>
      </c>
      <c r="Z68" s="100" t="e">
        <f ca="1"/>
        <v>#N/A</v>
      </c>
      <c r="AA68" s="100" t="e">
        <f ca="1"/>
        <v>#N/A</v>
      </c>
      <c r="AB68" s="100" t="e">
        <f ca="1"/>
        <v>#N/A</v>
      </c>
      <c r="AC68" s="100" t="e">
        <f ca="1"/>
        <v>#N/A</v>
      </c>
      <c r="AD68" s="100" t="e">
        <f ca="1"/>
        <v>#N/A</v>
      </c>
      <c r="AE68" s="100" t="e">
        <f ca="1"/>
        <v>#N/A</v>
      </c>
      <c r="AF68" s="100" t="e">
        <f ca="1"/>
        <v>#N/A</v>
      </c>
      <c r="AG68" s="100" t="e">
        <f ca="1"/>
        <v>#N/A</v>
      </c>
      <c r="AH68" s="100" t="e">
        <f ca="1"/>
        <v>#N/A</v>
      </c>
      <c r="AI68" s="100" t="e">
        <f ca="1"/>
        <v>#N/A</v>
      </c>
      <c r="AJ68" s="100" t="e">
        <f ca="1"/>
        <v>#N/A</v>
      </c>
      <c r="AK68" s="100" t="e">
        <f ca="1"/>
        <v>#N/A</v>
      </c>
      <c r="AL68" s="100" t="e">
        <f ca="1"/>
        <v>#N/A</v>
      </c>
      <c r="AM68" s="100" t="e">
        <f ca="1"/>
        <v>#N/A</v>
      </c>
      <c r="AN68" s="100" t="e">
        <f ca="1"/>
        <v>#N/A</v>
      </c>
      <c r="AO68" s="100" t="e">
        <f ca="1"/>
        <v>#N/A</v>
      </c>
      <c r="AP68" s="100" t="e">
        <f ca="1"/>
        <v>#N/A</v>
      </c>
      <c r="AQ68" s="464" t="e">
        <f ca="1"/>
        <v>#N/A</v>
      </c>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c r="IW68" s="100"/>
      <c r="IX68" s="100"/>
      <c r="IY68" s="100"/>
      <c r="IZ68" s="100"/>
      <c r="JA68" s="100"/>
      <c r="JB68" s="100"/>
      <c r="JC68" s="100"/>
      <c r="JD68" s="100"/>
    </row>
    <row r="69" spans="2:264" s="27" customFormat="1" ht="14.25" hidden="1" outlineLevel="2" x14ac:dyDescent="0.25">
      <c r="B69" s="934">
        <f t="shared" si="1"/>
        <v>20</v>
      </c>
      <c r="C69" s="83">
        <f t="shared" si="0"/>
        <v>217.2</v>
      </c>
      <c r="D69" s="56"/>
      <c r="E69" s="55"/>
      <c r="F69" s="55"/>
      <c r="G69" s="83">
        <v>217.2</v>
      </c>
      <c r="H69" s="41" t="s">
        <v>69</v>
      </c>
      <c r="I69" s="100" t="e">
        <f ca="1"/>
        <v>#N/A</v>
      </c>
      <c r="J69" s="100" t="e">
        <f ca="1"/>
        <v>#N/A</v>
      </c>
      <c r="K69" s="100" t="e">
        <f ca="1"/>
        <v>#N/A</v>
      </c>
      <c r="L69" s="100" t="e">
        <f ca="1"/>
        <v>#N/A</v>
      </c>
      <c r="M69" s="100" t="e">
        <f ca="1"/>
        <v>#N/A</v>
      </c>
      <c r="N69" s="100" t="e">
        <f ca="1"/>
        <v>#N/A</v>
      </c>
      <c r="O69" s="100" t="e">
        <f ca="1"/>
        <v>#N/A</v>
      </c>
      <c r="P69" s="100" t="e">
        <f ca="1"/>
        <v>#N/A</v>
      </c>
      <c r="Q69" s="100" t="e">
        <f ca="1"/>
        <v>#N/A</v>
      </c>
      <c r="R69" s="100" t="e">
        <f ca="1"/>
        <v>#N/A</v>
      </c>
      <c r="S69" s="100" t="e">
        <f ca="1"/>
        <v>#N/A</v>
      </c>
      <c r="T69" s="100" t="e">
        <f ca="1"/>
        <v>#N/A</v>
      </c>
      <c r="U69" s="100" t="e">
        <f ca="1"/>
        <v>#N/A</v>
      </c>
      <c r="V69" s="100" t="e">
        <f ca="1"/>
        <v>#N/A</v>
      </c>
      <c r="W69" s="100" t="e">
        <f ca="1"/>
        <v>#N/A</v>
      </c>
      <c r="X69" s="100" t="e">
        <f ca="1"/>
        <v>#N/A</v>
      </c>
      <c r="Y69" s="100" t="e">
        <f ca="1"/>
        <v>#N/A</v>
      </c>
      <c r="Z69" s="100" t="e">
        <f ca="1"/>
        <v>#N/A</v>
      </c>
      <c r="AA69" s="100" t="e">
        <f ca="1"/>
        <v>#N/A</v>
      </c>
      <c r="AB69" s="100" t="e">
        <f ca="1"/>
        <v>#N/A</v>
      </c>
      <c r="AC69" s="100" t="e">
        <f ca="1"/>
        <v>#N/A</v>
      </c>
      <c r="AD69" s="100" t="e">
        <f ca="1"/>
        <v>#N/A</v>
      </c>
      <c r="AE69" s="100" t="e">
        <f ca="1"/>
        <v>#N/A</v>
      </c>
      <c r="AF69" s="100" t="e">
        <f ca="1"/>
        <v>#N/A</v>
      </c>
      <c r="AG69" s="100" t="e">
        <f ca="1"/>
        <v>#N/A</v>
      </c>
      <c r="AH69" s="100" t="e">
        <f ca="1"/>
        <v>#N/A</v>
      </c>
      <c r="AI69" s="100" t="e">
        <f ca="1"/>
        <v>#N/A</v>
      </c>
      <c r="AJ69" s="100" t="e">
        <f ca="1"/>
        <v>#N/A</v>
      </c>
      <c r="AK69" s="100" t="e">
        <f ca="1"/>
        <v>#N/A</v>
      </c>
      <c r="AL69" s="100" t="e">
        <f ca="1"/>
        <v>#N/A</v>
      </c>
      <c r="AM69" s="100" t="e">
        <f ca="1"/>
        <v>#N/A</v>
      </c>
      <c r="AN69" s="100" t="e">
        <f ca="1"/>
        <v>#N/A</v>
      </c>
      <c r="AO69" s="100" t="e">
        <f ca="1"/>
        <v>#N/A</v>
      </c>
      <c r="AP69" s="100" t="e">
        <f ca="1"/>
        <v>#N/A</v>
      </c>
      <c r="AQ69" s="464" t="e">
        <f ca="1"/>
        <v>#N/A</v>
      </c>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c r="IW69" s="100"/>
      <c r="IX69" s="100"/>
      <c r="IY69" s="100"/>
      <c r="IZ69" s="100"/>
      <c r="JA69" s="100"/>
      <c r="JB69" s="100"/>
      <c r="JC69" s="100"/>
      <c r="JD69" s="100"/>
    </row>
    <row r="70" spans="2:264" s="27" customFormat="1" ht="14.25" hidden="1" outlineLevel="2" x14ac:dyDescent="0.25">
      <c r="B70" s="934">
        <f t="shared" si="1"/>
        <v>20</v>
      </c>
      <c r="C70" s="85">
        <f t="shared" si="0"/>
        <v>217.3</v>
      </c>
      <c r="D70" s="56"/>
      <c r="E70" s="55"/>
      <c r="F70" s="55"/>
      <c r="G70" s="85">
        <v>217.3</v>
      </c>
      <c r="H70" s="41" t="s">
        <v>70</v>
      </c>
      <c r="I70" s="100" t="e">
        <f ca="1"/>
        <v>#N/A</v>
      </c>
      <c r="J70" s="100" t="e">
        <f ca="1"/>
        <v>#N/A</v>
      </c>
      <c r="K70" s="100" t="e">
        <f ca="1"/>
        <v>#N/A</v>
      </c>
      <c r="L70" s="100" t="e">
        <f ca="1"/>
        <v>#N/A</v>
      </c>
      <c r="M70" s="100" t="e">
        <f ca="1"/>
        <v>#N/A</v>
      </c>
      <c r="N70" s="100" t="e">
        <f ca="1"/>
        <v>#N/A</v>
      </c>
      <c r="O70" s="100" t="e">
        <f ca="1"/>
        <v>#N/A</v>
      </c>
      <c r="P70" s="100" t="e">
        <f ca="1"/>
        <v>#N/A</v>
      </c>
      <c r="Q70" s="100" t="e">
        <f ca="1"/>
        <v>#N/A</v>
      </c>
      <c r="R70" s="100" t="e">
        <f ca="1"/>
        <v>#N/A</v>
      </c>
      <c r="S70" s="100" t="e">
        <f ca="1"/>
        <v>#N/A</v>
      </c>
      <c r="T70" s="100" t="e">
        <f ca="1"/>
        <v>#N/A</v>
      </c>
      <c r="U70" s="100" t="e">
        <f ca="1"/>
        <v>#N/A</v>
      </c>
      <c r="V70" s="100" t="e">
        <f ca="1"/>
        <v>#N/A</v>
      </c>
      <c r="W70" s="100" t="e">
        <f ca="1"/>
        <v>#N/A</v>
      </c>
      <c r="X70" s="100" t="e">
        <f ca="1"/>
        <v>#N/A</v>
      </c>
      <c r="Y70" s="100" t="e">
        <f ca="1"/>
        <v>#N/A</v>
      </c>
      <c r="Z70" s="100" t="e">
        <f ca="1"/>
        <v>#N/A</v>
      </c>
      <c r="AA70" s="100" t="e">
        <f ca="1"/>
        <v>#N/A</v>
      </c>
      <c r="AB70" s="100" t="e">
        <f ca="1"/>
        <v>#N/A</v>
      </c>
      <c r="AC70" s="100" t="e">
        <f ca="1"/>
        <v>#N/A</v>
      </c>
      <c r="AD70" s="100" t="e">
        <f ca="1"/>
        <v>#N/A</v>
      </c>
      <c r="AE70" s="100" t="e">
        <f ca="1"/>
        <v>#N/A</v>
      </c>
      <c r="AF70" s="100" t="e">
        <f ca="1"/>
        <v>#N/A</v>
      </c>
      <c r="AG70" s="100" t="e">
        <f ca="1"/>
        <v>#N/A</v>
      </c>
      <c r="AH70" s="100" t="e">
        <f ca="1"/>
        <v>#N/A</v>
      </c>
      <c r="AI70" s="100" t="e">
        <f ca="1"/>
        <v>#N/A</v>
      </c>
      <c r="AJ70" s="100" t="e">
        <f ca="1"/>
        <v>#N/A</v>
      </c>
      <c r="AK70" s="100" t="e">
        <f ca="1"/>
        <v>#N/A</v>
      </c>
      <c r="AL70" s="100" t="e">
        <f ca="1"/>
        <v>#N/A</v>
      </c>
      <c r="AM70" s="100" t="e">
        <f ca="1"/>
        <v>#N/A</v>
      </c>
      <c r="AN70" s="100" t="e">
        <f ca="1"/>
        <v>#N/A</v>
      </c>
      <c r="AO70" s="100" t="e">
        <f ca="1"/>
        <v>#N/A</v>
      </c>
      <c r="AP70" s="100" t="e">
        <f ca="1"/>
        <v>#N/A</v>
      </c>
      <c r="AQ70" s="464" t="e">
        <f ca="1"/>
        <v>#N/A</v>
      </c>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row>
    <row r="71" spans="2:264" s="27" customFormat="1" ht="14.25" hidden="1" outlineLevel="2" x14ac:dyDescent="0.25">
      <c r="B71" s="934">
        <f t="shared" si="1"/>
        <v>20</v>
      </c>
      <c r="C71" s="85">
        <f t="shared" si="0"/>
        <v>217.4</v>
      </c>
      <c r="D71" s="56"/>
      <c r="E71" s="26"/>
      <c r="F71" s="26"/>
      <c r="G71" s="85">
        <v>217.4</v>
      </c>
      <c r="H71" s="27" t="s">
        <v>71</v>
      </c>
      <c r="I71" s="100" t="e">
        <f ca="1"/>
        <v>#N/A</v>
      </c>
      <c r="J71" s="100" t="e">
        <f ca="1"/>
        <v>#N/A</v>
      </c>
      <c r="K71" s="100" t="e">
        <f ca="1"/>
        <v>#N/A</v>
      </c>
      <c r="L71" s="100" t="e">
        <f ca="1"/>
        <v>#N/A</v>
      </c>
      <c r="M71" s="100" t="e">
        <f ca="1"/>
        <v>#N/A</v>
      </c>
      <c r="N71" s="100" t="e">
        <f ca="1"/>
        <v>#N/A</v>
      </c>
      <c r="O71" s="100" t="e">
        <f ca="1"/>
        <v>#N/A</v>
      </c>
      <c r="P71" s="100" t="e">
        <f ca="1"/>
        <v>#N/A</v>
      </c>
      <c r="Q71" s="100" t="e">
        <f ca="1"/>
        <v>#N/A</v>
      </c>
      <c r="R71" s="100" t="e">
        <f ca="1"/>
        <v>#N/A</v>
      </c>
      <c r="S71" s="100" t="e">
        <f ca="1"/>
        <v>#N/A</v>
      </c>
      <c r="T71" s="100" t="e">
        <f ca="1"/>
        <v>#N/A</v>
      </c>
      <c r="U71" s="100" t="e">
        <f ca="1"/>
        <v>#N/A</v>
      </c>
      <c r="V71" s="100" t="e">
        <f ca="1"/>
        <v>#N/A</v>
      </c>
      <c r="W71" s="100" t="e">
        <f ca="1"/>
        <v>#N/A</v>
      </c>
      <c r="X71" s="100" t="e">
        <f ca="1"/>
        <v>#N/A</v>
      </c>
      <c r="Y71" s="100" t="e">
        <f ca="1"/>
        <v>#N/A</v>
      </c>
      <c r="Z71" s="100" t="e">
        <f ca="1"/>
        <v>#N/A</v>
      </c>
      <c r="AA71" s="100" t="e">
        <f ca="1"/>
        <v>#N/A</v>
      </c>
      <c r="AB71" s="100" t="e">
        <f ca="1"/>
        <v>#N/A</v>
      </c>
      <c r="AC71" s="100" t="e">
        <f ca="1"/>
        <v>#N/A</v>
      </c>
      <c r="AD71" s="100" t="e">
        <f ca="1"/>
        <v>#N/A</v>
      </c>
      <c r="AE71" s="100" t="e">
        <f ca="1"/>
        <v>#N/A</v>
      </c>
      <c r="AF71" s="100" t="e">
        <f ca="1"/>
        <v>#N/A</v>
      </c>
      <c r="AG71" s="100" t="e">
        <f ca="1"/>
        <v>#N/A</v>
      </c>
      <c r="AH71" s="100" t="e">
        <f ca="1"/>
        <v>#N/A</v>
      </c>
      <c r="AI71" s="100" t="e">
        <f ca="1"/>
        <v>#N/A</v>
      </c>
      <c r="AJ71" s="100" t="e">
        <f ca="1"/>
        <v>#N/A</v>
      </c>
      <c r="AK71" s="100" t="e">
        <f ca="1"/>
        <v>#N/A</v>
      </c>
      <c r="AL71" s="100" t="e">
        <f ca="1"/>
        <v>#N/A</v>
      </c>
      <c r="AM71" s="100" t="e">
        <f ca="1"/>
        <v>#N/A</v>
      </c>
      <c r="AN71" s="100" t="e">
        <f ca="1"/>
        <v>#N/A</v>
      </c>
      <c r="AO71" s="100" t="e">
        <f ca="1"/>
        <v>#N/A</v>
      </c>
      <c r="AP71" s="100" t="e">
        <f ca="1"/>
        <v>#N/A</v>
      </c>
      <c r="AQ71" s="464" t="e">
        <f ca="1"/>
        <v>#N/A</v>
      </c>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row>
    <row r="72" spans="2:264" s="25" customFormat="1" ht="17.25" hidden="1" outlineLevel="1" x14ac:dyDescent="0.3">
      <c r="B72" s="932">
        <f t="shared" si="1"/>
        <v>20</v>
      </c>
      <c r="C72" s="76">
        <f t="shared" si="0"/>
        <v>22</v>
      </c>
      <c r="D72" s="939"/>
      <c r="E72" s="51">
        <v>22</v>
      </c>
      <c r="F72" s="51"/>
      <c r="G72" s="76"/>
      <c r="H72" s="34" t="s">
        <v>76</v>
      </c>
      <c r="I72" s="95">
        <f ca="1"/>
        <v>1195.9983404133236</v>
      </c>
      <c r="J72" s="95">
        <f ca="1"/>
        <v>879.7201448647013</v>
      </c>
      <c r="K72" s="95">
        <f ca="1"/>
        <v>1665.2719860948534</v>
      </c>
      <c r="L72" s="95">
        <f ca="1"/>
        <v>1240.8912977051309</v>
      </c>
      <c r="M72" s="95">
        <f ca="1"/>
        <v>1445.2922644910504</v>
      </c>
      <c r="N72" s="95">
        <f ca="1"/>
        <v>1065.1374091889493</v>
      </c>
      <c r="O72" s="95">
        <f ca="1"/>
        <v>2078.7251732506184</v>
      </c>
      <c r="P72" s="95">
        <f ca="1"/>
        <v>1551.5539637870904</v>
      </c>
      <c r="Q72" s="95">
        <f ca="1"/>
        <v>1484.7325175108424</v>
      </c>
      <c r="R72" s="95">
        <f ca="1"/>
        <v>855.0210606677224</v>
      </c>
      <c r="S72" s="95">
        <f ca="1"/>
        <v>1825.5855079121641</v>
      </c>
      <c r="T72" s="95">
        <f ca="1"/>
        <v>2042.6420126955727</v>
      </c>
      <c r="U72" s="95">
        <f ca="1"/>
        <v>1033.8792764532286</v>
      </c>
      <c r="V72" s="95">
        <f ca="1"/>
        <v>845.33437290667382</v>
      </c>
      <c r="W72" s="95">
        <f ca="1"/>
        <v>1108.7294512012857</v>
      </c>
      <c r="X72" s="95">
        <f ca="1"/>
        <v>324.84098120253498</v>
      </c>
      <c r="Y72" s="95">
        <f ca="1"/>
        <v>980.15707578481215</v>
      </c>
      <c r="Z72" s="95">
        <f ca="1"/>
        <v>1652.4717004389386</v>
      </c>
      <c r="AA72" s="95">
        <f ca="1"/>
        <v>3868.2781536658122</v>
      </c>
      <c r="AB72" s="95">
        <f ca="1"/>
        <v>4607.8823150874805</v>
      </c>
      <c r="AC72" s="95">
        <f ca="1"/>
        <v>556.26038445175925</v>
      </c>
      <c r="AD72" s="95">
        <f ca="1"/>
        <v>626.97538231775047</v>
      </c>
      <c r="AE72" s="95">
        <f ca="1"/>
        <v>595.53696212939849</v>
      </c>
      <c r="AF72" s="95">
        <f ca="1"/>
        <v>516.5794433887562</v>
      </c>
      <c r="AG72" s="95">
        <f ca="1"/>
        <v>460.43086931116147</v>
      </c>
      <c r="AH72" s="95">
        <f ca="1"/>
        <v>437.59707738241286</v>
      </c>
      <c r="AI72" s="95">
        <f ca="1"/>
        <v>418.75837919041021</v>
      </c>
      <c r="AJ72" s="95">
        <f ca="1"/>
        <v>413.31774384215367</v>
      </c>
      <c r="AK72" s="95">
        <f ca="1"/>
        <v>1597.8122237280941</v>
      </c>
      <c r="AL72" s="95">
        <f ca="1"/>
        <v>1866.597328916027</v>
      </c>
      <c r="AM72" s="95">
        <f ca="1"/>
        <v>821.96358487096722</v>
      </c>
      <c r="AN72" s="95">
        <f ca="1"/>
        <v>350.05383192432879</v>
      </c>
      <c r="AO72" s="95">
        <f ca="1"/>
        <v>1423.4967390572106</v>
      </c>
      <c r="AP72" s="95">
        <f ca="1"/>
        <v>1528.4441825702722</v>
      </c>
      <c r="AQ72" s="459">
        <f ca="1"/>
        <v>1237.2936580432545</v>
      </c>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5"/>
      <c r="EF72" s="95"/>
      <c r="EG72" s="95"/>
      <c r="EH72" s="95"/>
      <c r="EI72" s="95"/>
      <c r="EJ72" s="95"/>
      <c r="EK72" s="95"/>
      <c r="EL72" s="95"/>
      <c r="EM72" s="95"/>
      <c r="EN72" s="95"/>
      <c r="EO72" s="95"/>
      <c r="EP72" s="95"/>
      <c r="EQ72" s="95"/>
      <c r="ER72" s="95"/>
      <c r="ES72" s="95"/>
      <c r="ET72" s="95"/>
      <c r="EU72" s="95"/>
      <c r="EV72" s="95"/>
      <c r="EW72" s="95"/>
      <c r="EX72" s="95"/>
      <c r="EY72" s="95"/>
      <c r="EZ72" s="95"/>
      <c r="FA72" s="95"/>
      <c r="FB72" s="95"/>
      <c r="FC72" s="95"/>
      <c r="FD72" s="95"/>
      <c r="FE72" s="95"/>
      <c r="FF72" s="95"/>
      <c r="FG72" s="95"/>
      <c r="FH72" s="95"/>
      <c r="FI72" s="95"/>
      <c r="FJ72" s="95"/>
      <c r="FK72" s="95"/>
      <c r="FL72" s="95"/>
      <c r="FM72" s="95"/>
      <c r="FN72" s="95"/>
      <c r="FO72" s="95"/>
      <c r="FP72" s="95"/>
      <c r="FQ72" s="95"/>
      <c r="FR72" s="95"/>
      <c r="FS72" s="95"/>
      <c r="FT72" s="95"/>
      <c r="FU72" s="95"/>
      <c r="FV72" s="95"/>
      <c r="FW72" s="95"/>
      <c r="FX72" s="95"/>
      <c r="FY72" s="95"/>
      <c r="FZ72" s="95"/>
      <c r="GA72" s="95"/>
      <c r="GB72" s="95"/>
      <c r="GC72" s="95"/>
      <c r="GD72" s="95"/>
      <c r="GE72" s="95"/>
      <c r="GF72" s="95"/>
      <c r="GG72" s="95"/>
      <c r="GH72" s="95"/>
      <c r="GI72" s="95"/>
      <c r="GJ72" s="95"/>
      <c r="GK72" s="95"/>
      <c r="GL72" s="95"/>
      <c r="GM72" s="95"/>
      <c r="GN72" s="95"/>
      <c r="GO72" s="95"/>
      <c r="GP72" s="95"/>
      <c r="GQ72" s="95"/>
      <c r="GR72" s="95"/>
      <c r="GS72" s="95"/>
      <c r="GT72" s="95"/>
      <c r="GU72" s="95"/>
      <c r="GV72" s="95"/>
      <c r="GW72" s="95"/>
      <c r="GX72" s="95"/>
      <c r="GY72" s="95"/>
      <c r="GZ72" s="95"/>
      <c r="HA72" s="95"/>
      <c r="HB72" s="95"/>
      <c r="HC72" s="95"/>
      <c r="HD72" s="95"/>
      <c r="HE72" s="95"/>
      <c r="HF72" s="95"/>
      <c r="HG72" s="95"/>
      <c r="HH72" s="95"/>
      <c r="HI72" s="95"/>
      <c r="HJ72" s="95"/>
      <c r="HK72" s="95"/>
      <c r="HL72" s="95"/>
      <c r="HM72" s="95"/>
      <c r="HN72" s="95"/>
      <c r="HO72" s="95"/>
      <c r="HP72" s="95"/>
      <c r="HQ72" s="95"/>
      <c r="HR72" s="95"/>
      <c r="HS72" s="95"/>
      <c r="HT72" s="95"/>
      <c r="HU72" s="95"/>
      <c r="HV72" s="95"/>
      <c r="HW72" s="95"/>
      <c r="HX72" s="95"/>
      <c r="HY72" s="95"/>
      <c r="HZ72" s="95"/>
      <c r="IA72" s="95"/>
      <c r="IB72" s="95"/>
      <c r="IC72" s="95"/>
      <c r="ID72" s="95"/>
      <c r="IE72" s="95"/>
      <c r="IF72" s="95"/>
      <c r="IG72" s="95"/>
      <c r="IH72" s="95"/>
      <c r="II72" s="95"/>
      <c r="IJ72" s="95"/>
      <c r="IK72" s="95"/>
      <c r="IL72" s="95"/>
      <c r="IM72" s="95"/>
      <c r="IN72" s="95"/>
      <c r="IO72" s="95"/>
      <c r="IP72" s="95"/>
      <c r="IQ72" s="95"/>
      <c r="IR72" s="95"/>
      <c r="IS72" s="95"/>
      <c r="IT72" s="95"/>
      <c r="IU72" s="95"/>
      <c r="IV72" s="95"/>
      <c r="IW72" s="95"/>
      <c r="IX72" s="95"/>
      <c r="IY72" s="95"/>
      <c r="IZ72" s="95"/>
      <c r="JA72" s="95"/>
      <c r="JB72" s="95"/>
      <c r="JC72" s="95"/>
      <c r="JD72" s="95"/>
    </row>
    <row r="73" spans="2:264" s="20" customFormat="1" ht="17.25" hidden="1" outlineLevel="2" x14ac:dyDescent="0.3">
      <c r="B73" s="933">
        <f t="shared" si="1"/>
        <v>20</v>
      </c>
      <c r="C73" s="78">
        <f t="shared" si="0"/>
        <v>221</v>
      </c>
      <c r="D73" s="767"/>
      <c r="E73" s="52"/>
      <c r="F73" s="52">
        <v>221</v>
      </c>
      <c r="G73" s="78"/>
      <c r="H73" s="34" t="s">
        <v>77</v>
      </c>
      <c r="I73" s="95">
        <f ca="1"/>
        <v>706.85244903106206</v>
      </c>
      <c r="J73" s="95">
        <f ca="1"/>
        <v>509.27066795723835</v>
      </c>
      <c r="K73" s="95">
        <f ca="1"/>
        <v>871.21479405862419</v>
      </c>
      <c r="L73" s="95">
        <f ca="1"/>
        <v>627.29407989538061</v>
      </c>
      <c r="M73" s="95">
        <f ca="1"/>
        <v>822.70190101655612</v>
      </c>
      <c r="N73" s="95">
        <f ca="1"/>
        <v>593.13002661439282</v>
      </c>
      <c r="O73" s="95">
        <f ca="1"/>
        <v>1063.6156484471844</v>
      </c>
      <c r="P73" s="95">
        <f ca="1"/>
        <v>765.8974258278696</v>
      </c>
      <c r="Q73" s="95" t="e">
        <f ca="1"/>
        <v>#N/A</v>
      </c>
      <c r="R73" s="95" t="e">
        <f ca="1"/>
        <v>#N/A</v>
      </c>
      <c r="S73" s="95" t="e">
        <f ca="1"/>
        <v>#N/A</v>
      </c>
      <c r="T73" s="95" t="e">
        <f ca="1"/>
        <v>#N/A</v>
      </c>
      <c r="U73" s="95">
        <f ca="1"/>
        <v>531.47664264334185</v>
      </c>
      <c r="V73" s="95">
        <f ca="1"/>
        <v>529.59415635457401</v>
      </c>
      <c r="W73" s="95">
        <f ca="1"/>
        <v>750.66826647581934</v>
      </c>
      <c r="X73" s="95">
        <f ca="1"/>
        <v>28.743750430040816</v>
      </c>
      <c r="Y73" s="95">
        <f ca="1"/>
        <v>697.66973743937183</v>
      </c>
      <c r="Z73" s="95" t="e">
        <f ca="1"/>
        <v>#N/A</v>
      </c>
      <c r="AA73" s="95" t="e">
        <f ca="1"/>
        <v>#N/A</v>
      </c>
      <c r="AB73" s="95" t="e">
        <f ca="1"/>
        <v>#N/A</v>
      </c>
      <c r="AC73" s="95">
        <f ca="1"/>
        <v>295.72581024757693</v>
      </c>
      <c r="AD73" s="95">
        <f ca="1"/>
        <v>314.91595231826841</v>
      </c>
      <c r="AE73" s="95" t="e">
        <f ca="1"/>
        <v>#N/A</v>
      </c>
      <c r="AF73" s="95" t="e">
        <f ca="1"/>
        <v>#N/A</v>
      </c>
      <c r="AG73" s="95" t="e">
        <f ca="1"/>
        <v>#N/A</v>
      </c>
      <c r="AH73" s="95" t="e">
        <f ca="1"/>
        <v>#N/A</v>
      </c>
      <c r="AI73" s="95" t="e">
        <f ca="1"/>
        <v>#N/A</v>
      </c>
      <c r="AJ73" s="95" t="e">
        <f ca="1"/>
        <v>#N/A</v>
      </c>
      <c r="AK73" s="95" t="e">
        <f ca="1"/>
        <v>#N/A</v>
      </c>
      <c r="AL73" s="95">
        <f ca="1"/>
        <v>864.29797836365856</v>
      </c>
      <c r="AM73" s="95">
        <f ca="1"/>
        <v>198.36176154094119</v>
      </c>
      <c r="AN73" s="95">
        <f ca="1"/>
        <v>180.12236326746444</v>
      </c>
      <c r="AO73" s="95">
        <f ca="1"/>
        <v>877.74504027516934</v>
      </c>
      <c r="AP73" s="95">
        <f ca="1"/>
        <v>832.31561696128585</v>
      </c>
      <c r="AQ73" s="459">
        <f ca="1"/>
        <v>779.98658024349152</v>
      </c>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95"/>
      <c r="CN73" s="95"/>
      <c r="CO73" s="95"/>
      <c r="CP73" s="95"/>
      <c r="CQ73" s="95"/>
      <c r="CR73" s="95"/>
      <c r="CS73" s="95"/>
      <c r="CT73" s="95"/>
      <c r="CU73" s="95"/>
      <c r="CV73" s="95"/>
      <c r="CW73" s="95"/>
      <c r="CX73" s="95"/>
      <c r="CY73" s="95"/>
      <c r="CZ73" s="95"/>
      <c r="DA73" s="95"/>
      <c r="DB73" s="95"/>
      <c r="DC73" s="95"/>
      <c r="DD73" s="95"/>
      <c r="DE73" s="95"/>
      <c r="DF73" s="95"/>
      <c r="DG73" s="95"/>
      <c r="DH73" s="95"/>
      <c r="DI73" s="95"/>
      <c r="DJ73" s="95"/>
      <c r="DK73" s="95"/>
      <c r="DL73" s="95"/>
      <c r="DM73" s="95"/>
      <c r="DN73" s="95"/>
      <c r="DO73" s="95"/>
      <c r="DP73" s="95"/>
      <c r="DQ73" s="95"/>
      <c r="DR73" s="95"/>
      <c r="DS73" s="95"/>
      <c r="DT73" s="95"/>
      <c r="DU73" s="95"/>
      <c r="DV73" s="95"/>
      <c r="DW73" s="95"/>
      <c r="DX73" s="95"/>
      <c r="DY73" s="95"/>
      <c r="DZ73" s="95"/>
      <c r="EA73" s="95"/>
      <c r="EB73" s="95"/>
      <c r="EC73" s="95"/>
      <c r="ED73" s="95"/>
      <c r="EE73" s="95"/>
      <c r="EF73" s="95"/>
      <c r="EG73" s="95"/>
      <c r="EH73" s="95"/>
      <c r="EI73" s="95"/>
      <c r="EJ73" s="95"/>
      <c r="EK73" s="95"/>
      <c r="EL73" s="95"/>
      <c r="EM73" s="95"/>
      <c r="EN73" s="95"/>
      <c r="EO73" s="95"/>
      <c r="EP73" s="95"/>
      <c r="EQ73" s="95"/>
      <c r="ER73" s="95"/>
      <c r="ES73" s="95"/>
      <c r="ET73" s="95"/>
      <c r="EU73" s="95"/>
      <c r="EV73" s="95"/>
      <c r="EW73" s="95"/>
      <c r="EX73" s="95"/>
      <c r="EY73" s="95"/>
      <c r="EZ73" s="95"/>
      <c r="FA73" s="95"/>
      <c r="FB73" s="95"/>
      <c r="FC73" s="95"/>
      <c r="FD73" s="95"/>
      <c r="FE73" s="95"/>
      <c r="FF73" s="95"/>
      <c r="FG73" s="95"/>
      <c r="FH73" s="95"/>
      <c r="FI73" s="95"/>
      <c r="FJ73" s="95"/>
      <c r="FK73" s="95"/>
      <c r="FL73" s="95"/>
      <c r="FM73" s="95"/>
      <c r="FN73" s="95"/>
      <c r="FO73" s="95"/>
      <c r="FP73" s="95"/>
      <c r="FQ73" s="95"/>
      <c r="FR73" s="95"/>
      <c r="FS73" s="95"/>
      <c r="FT73" s="95"/>
      <c r="FU73" s="95"/>
      <c r="FV73" s="95"/>
      <c r="FW73" s="95"/>
      <c r="FX73" s="95"/>
      <c r="FY73" s="95"/>
      <c r="FZ73" s="95"/>
      <c r="GA73" s="95"/>
      <c r="GB73" s="95"/>
      <c r="GC73" s="95"/>
      <c r="GD73" s="95"/>
      <c r="GE73" s="95"/>
      <c r="GF73" s="95"/>
      <c r="GG73" s="95"/>
      <c r="GH73" s="95"/>
      <c r="GI73" s="95"/>
      <c r="GJ73" s="95"/>
      <c r="GK73" s="95"/>
      <c r="GL73" s="95"/>
      <c r="GM73" s="95"/>
      <c r="GN73" s="95"/>
      <c r="GO73" s="95"/>
      <c r="GP73" s="95"/>
      <c r="GQ73" s="95"/>
      <c r="GR73" s="95"/>
      <c r="GS73" s="95"/>
      <c r="GT73" s="95"/>
      <c r="GU73" s="95"/>
      <c r="GV73" s="95"/>
      <c r="GW73" s="95"/>
      <c r="GX73" s="95"/>
      <c r="GY73" s="95"/>
      <c r="GZ73" s="95"/>
      <c r="HA73" s="95"/>
      <c r="HB73" s="95"/>
      <c r="HC73" s="95"/>
      <c r="HD73" s="95"/>
      <c r="HE73" s="95"/>
      <c r="HF73" s="95"/>
      <c r="HG73" s="95"/>
      <c r="HH73" s="95"/>
      <c r="HI73" s="95"/>
      <c r="HJ73" s="95"/>
      <c r="HK73" s="95"/>
      <c r="HL73" s="95"/>
      <c r="HM73" s="95"/>
      <c r="HN73" s="95"/>
      <c r="HO73" s="95"/>
      <c r="HP73" s="95"/>
      <c r="HQ73" s="95"/>
      <c r="HR73" s="95"/>
      <c r="HS73" s="95"/>
      <c r="HT73" s="95"/>
      <c r="HU73" s="95"/>
      <c r="HV73" s="95"/>
      <c r="HW73" s="95"/>
      <c r="HX73" s="95"/>
      <c r="HY73" s="95"/>
      <c r="HZ73" s="95"/>
      <c r="IA73" s="95"/>
      <c r="IB73" s="95"/>
      <c r="IC73" s="95"/>
      <c r="ID73" s="95"/>
      <c r="IE73" s="95"/>
      <c r="IF73" s="95"/>
      <c r="IG73" s="95"/>
      <c r="IH73" s="95"/>
      <c r="II73" s="95"/>
      <c r="IJ73" s="95"/>
      <c r="IK73" s="95"/>
      <c r="IL73" s="95"/>
      <c r="IM73" s="95"/>
      <c r="IN73" s="95"/>
      <c r="IO73" s="95"/>
      <c r="IP73" s="95"/>
      <c r="IQ73" s="95"/>
      <c r="IR73" s="95"/>
      <c r="IS73" s="95"/>
      <c r="IT73" s="95"/>
      <c r="IU73" s="95"/>
      <c r="IV73" s="95"/>
      <c r="IW73" s="95"/>
      <c r="IX73" s="95"/>
      <c r="IY73" s="95"/>
      <c r="IZ73" s="95"/>
      <c r="JA73" s="95"/>
      <c r="JB73" s="95"/>
      <c r="JC73" s="95"/>
      <c r="JD73" s="95"/>
    </row>
    <row r="74" spans="2:264" s="27" customFormat="1" ht="14.25" hidden="1" outlineLevel="2" x14ac:dyDescent="0.25">
      <c r="B74" s="934">
        <f t="shared" si="1"/>
        <v>20</v>
      </c>
      <c r="C74" s="86">
        <f t="shared" si="0"/>
        <v>221.11</v>
      </c>
      <c r="D74" s="56"/>
      <c r="E74" s="55"/>
      <c r="F74" s="55"/>
      <c r="G74" s="86">
        <v>221.11</v>
      </c>
      <c r="H74" s="40" t="s">
        <v>78</v>
      </c>
      <c r="I74" s="99" t="e">
        <f ca="1"/>
        <v>#N/A</v>
      </c>
      <c r="J74" s="99" t="e">
        <f ca="1"/>
        <v>#N/A</v>
      </c>
      <c r="K74" s="99" t="e">
        <f ca="1"/>
        <v>#N/A</v>
      </c>
      <c r="L74" s="99" t="e">
        <f ca="1"/>
        <v>#N/A</v>
      </c>
      <c r="M74" s="99" t="e">
        <f ca="1"/>
        <v>#N/A</v>
      </c>
      <c r="N74" s="99" t="e">
        <f ca="1"/>
        <v>#N/A</v>
      </c>
      <c r="O74" s="99" t="e">
        <f ca="1"/>
        <v>#N/A</v>
      </c>
      <c r="P74" s="99" t="e">
        <f ca="1"/>
        <v>#N/A</v>
      </c>
      <c r="Q74" s="99" t="e">
        <f ca="1"/>
        <v>#N/A</v>
      </c>
      <c r="R74" s="99" t="e">
        <f ca="1"/>
        <v>#N/A</v>
      </c>
      <c r="S74" s="99" t="e">
        <f ca="1"/>
        <v>#N/A</v>
      </c>
      <c r="T74" s="99" t="e">
        <f ca="1"/>
        <v>#N/A</v>
      </c>
      <c r="U74" s="99" t="e">
        <f ca="1"/>
        <v>#N/A</v>
      </c>
      <c r="V74" s="99" t="e">
        <f ca="1"/>
        <v>#N/A</v>
      </c>
      <c r="W74" s="99" t="e">
        <f ca="1"/>
        <v>#N/A</v>
      </c>
      <c r="X74" s="99" t="e">
        <f ca="1"/>
        <v>#N/A</v>
      </c>
      <c r="Y74" s="99" t="e">
        <f ca="1"/>
        <v>#N/A</v>
      </c>
      <c r="Z74" s="99" t="e">
        <f ca="1"/>
        <v>#N/A</v>
      </c>
      <c r="AA74" s="99" t="e">
        <f ca="1"/>
        <v>#N/A</v>
      </c>
      <c r="AB74" s="99" t="e">
        <f ca="1"/>
        <v>#N/A</v>
      </c>
      <c r="AC74" s="99" t="e">
        <f ca="1"/>
        <v>#N/A</v>
      </c>
      <c r="AD74" s="99" t="e">
        <f ca="1"/>
        <v>#N/A</v>
      </c>
      <c r="AE74" s="99" t="e">
        <f ca="1"/>
        <v>#N/A</v>
      </c>
      <c r="AF74" s="99" t="e">
        <f ca="1"/>
        <v>#N/A</v>
      </c>
      <c r="AG74" s="99" t="e">
        <f ca="1"/>
        <v>#N/A</v>
      </c>
      <c r="AH74" s="99" t="e">
        <f ca="1"/>
        <v>#N/A</v>
      </c>
      <c r="AI74" s="99" t="e">
        <f ca="1"/>
        <v>#N/A</v>
      </c>
      <c r="AJ74" s="99" t="e">
        <f ca="1"/>
        <v>#N/A</v>
      </c>
      <c r="AK74" s="99" t="e">
        <f ca="1"/>
        <v>#N/A</v>
      </c>
      <c r="AL74" s="99">
        <f ca="1"/>
        <v>54.351000922601493</v>
      </c>
      <c r="AM74" s="99" t="e">
        <f ca="1"/>
        <v>#N/A</v>
      </c>
      <c r="AN74" s="99">
        <f ca="1"/>
        <v>91.005959410403534</v>
      </c>
      <c r="AO74" s="99">
        <f ca="1"/>
        <v>458.13134988748055</v>
      </c>
      <c r="AP74" s="99">
        <f ca="1"/>
        <v>466.28998358919159</v>
      </c>
      <c r="AQ74" s="463">
        <f ca="1"/>
        <v>440.49675228272292</v>
      </c>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row>
    <row r="75" spans="2:264" s="27" customFormat="1" ht="14.25" hidden="1" outlineLevel="2" x14ac:dyDescent="0.25">
      <c r="B75" s="934">
        <f t="shared" si="1"/>
        <v>20</v>
      </c>
      <c r="C75" s="86">
        <f t="shared" si="0"/>
        <v>221.12</v>
      </c>
      <c r="D75" s="56"/>
      <c r="E75" s="55"/>
      <c r="F75" s="60"/>
      <c r="G75" s="86">
        <v>221.12</v>
      </c>
      <c r="H75" s="42" t="s">
        <v>79</v>
      </c>
      <c r="I75" s="99">
        <f ca="1"/>
        <v>447.18103733267134</v>
      </c>
      <c r="J75" s="99">
        <f ca="1"/>
        <v>322.07756932709106</v>
      </c>
      <c r="K75" s="99">
        <f ca="1"/>
        <v>526.22594760597372</v>
      </c>
      <c r="L75" s="99">
        <f ca="1"/>
        <v>379.02978130173943</v>
      </c>
      <c r="M75" s="99">
        <f ca="1"/>
        <v>529.28740799504442</v>
      </c>
      <c r="N75" s="99">
        <f ca="1"/>
        <v>381.36750839319484</v>
      </c>
      <c r="O75" s="99">
        <f ca="1"/>
        <v>622.68547352085466</v>
      </c>
      <c r="P75" s="99">
        <f ca="1"/>
        <v>448.72919872787412</v>
      </c>
      <c r="Q75" s="99" t="e">
        <f ca="1"/>
        <v>#N/A</v>
      </c>
      <c r="R75" s="99" t="e">
        <f ca="1"/>
        <v>#N/A</v>
      </c>
      <c r="S75" s="99" t="e">
        <f ca="1"/>
        <v>#N/A</v>
      </c>
      <c r="T75" s="99" t="e">
        <f ca="1"/>
        <v>#N/A</v>
      </c>
      <c r="U75" s="99" t="e">
        <f ca="1"/>
        <v>#N/A</v>
      </c>
      <c r="V75" s="99" t="e">
        <f ca="1"/>
        <v>#N/A</v>
      </c>
      <c r="W75" s="99" t="e">
        <f ca="1"/>
        <v>#N/A</v>
      </c>
      <c r="X75" s="99" t="e">
        <f ca="1"/>
        <v>#N/A</v>
      </c>
      <c r="Y75" s="99" t="e">
        <f ca="1"/>
        <v>#N/A</v>
      </c>
      <c r="Z75" s="99" t="e">
        <f ca="1"/>
        <v>#N/A</v>
      </c>
      <c r="AA75" s="99" t="e">
        <f ca="1"/>
        <v>#N/A</v>
      </c>
      <c r="AB75" s="99" t="e">
        <f ca="1"/>
        <v>#N/A</v>
      </c>
      <c r="AC75" s="99" t="e">
        <f ca="1"/>
        <v>#N/A</v>
      </c>
      <c r="AD75" s="99" t="e">
        <f ca="1"/>
        <v>#N/A</v>
      </c>
      <c r="AE75" s="99" t="e">
        <f ca="1"/>
        <v>#N/A</v>
      </c>
      <c r="AF75" s="99" t="e">
        <f ca="1"/>
        <v>#N/A</v>
      </c>
      <c r="AG75" s="99" t="e">
        <f ca="1"/>
        <v>#N/A</v>
      </c>
      <c r="AH75" s="99" t="e">
        <f ca="1"/>
        <v>#N/A</v>
      </c>
      <c r="AI75" s="99" t="e">
        <f ca="1"/>
        <v>#N/A</v>
      </c>
      <c r="AJ75" s="99" t="e">
        <f ca="1"/>
        <v>#N/A</v>
      </c>
      <c r="AK75" s="99" t="e">
        <f ca="1"/>
        <v>#N/A</v>
      </c>
      <c r="AL75" s="99" t="e">
        <f ca="1"/>
        <v>#N/A</v>
      </c>
      <c r="AM75" s="99" t="e">
        <f ca="1"/>
        <v>#N/A</v>
      </c>
      <c r="AN75" s="99" t="e">
        <f ca="1"/>
        <v>#N/A</v>
      </c>
      <c r="AO75" s="99" t="e">
        <f ca="1"/>
        <v>#N/A</v>
      </c>
      <c r="AP75" s="99" t="e">
        <f ca="1"/>
        <v>#N/A</v>
      </c>
      <c r="AQ75" s="463" t="e">
        <f ca="1"/>
        <v>#N/A</v>
      </c>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row>
    <row r="76" spans="2:264" s="27" customFormat="1" ht="14.25" hidden="1" outlineLevel="2" x14ac:dyDescent="0.25">
      <c r="B76" s="934">
        <f t="shared" si="1"/>
        <v>20</v>
      </c>
      <c r="C76" s="86">
        <f t="shared" si="0"/>
        <v>221.13</v>
      </c>
      <c r="D76" s="56"/>
      <c r="E76" s="55"/>
      <c r="F76" s="60"/>
      <c r="G76" s="86">
        <v>221.13</v>
      </c>
      <c r="H76" s="42" t="s">
        <v>80</v>
      </c>
      <c r="I76" s="99">
        <f ca="1"/>
        <v>169.35816098584658</v>
      </c>
      <c r="J76" s="99">
        <f ca="1"/>
        <v>123.0761646760551</v>
      </c>
      <c r="K76" s="99">
        <f ca="1"/>
        <v>198.61143887491286</v>
      </c>
      <c r="L76" s="99">
        <f ca="1"/>
        <v>144.33744939477143</v>
      </c>
      <c r="M76" s="99">
        <f ca="1"/>
        <v>204.96214990643679</v>
      </c>
      <c r="N76" s="99">
        <f ca="1"/>
        <v>148.98988762340289</v>
      </c>
      <c r="O76" s="99">
        <f ca="1"/>
        <v>240.34308715246672</v>
      </c>
      <c r="P76" s="99">
        <f ca="1"/>
        <v>174.7171551638628</v>
      </c>
      <c r="Q76" s="99" t="e">
        <f ca="1"/>
        <v>#N/A</v>
      </c>
      <c r="R76" s="99" t="e">
        <f ca="1"/>
        <v>#N/A</v>
      </c>
      <c r="S76" s="99" t="e">
        <f ca="1"/>
        <v>#N/A</v>
      </c>
      <c r="T76" s="99" t="e">
        <f ca="1"/>
        <v>#N/A</v>
      </c>
      <c r="U76" s="99" t="e">
        <f ca="1"/>
        <v>#N/A</v>
      </c>
      <c r="V76" s="99" t="e">
        <f ca="1"/>
        <v>#N/A</v>
      </c>
      <c r="W76" s="99" t="e">
        <f ca="1"/>
        <v>#N/A</v>
      </c>
      <c r="X76" s="99" t="e">
        <f ca="1"/>
        <v>#N/A</v>
      </c>
      <c r="Y76" s="99" t="e">
        <f ca="1"/>
        <v>#N/A</v>
      </c>
      <c r="Z76" s="99" t="e">
        <f ca="1"/>
        <v>#N/A</v>
      </c>
      <c r="AA76" s="99" t="e">
        <f ca="1"/>
        <v>#N/A</v>
      </c>
      <c r="AB76" s="99" t="e">
        <f ca="1"/>
        <v>#N/A</v>
      </c>
      <c r="AC76" s="99" t="e">
        <f ca="1"/>
        <v>#N/A</v>
      </c>
      <c r="AD76" s="99" t="e">
        <f ca="1"/>
        <v>#N/A</v>
      </c>
      <c r="AE76" s="99" t="e">
        <f ca="1"/>
        <v>#N/A</v>
      </c>
      <c r="AF76" s="99" t="e">
        <f ca="1"/>
        <v>#N/A</v>
      </c>
      <c r="AG76" s="99" t="e">
        <f ca="1"/>
        <v>#N/A</v>
      </c>
      <c r="AH76" s="99" t="e">
        <f ca="1"/>
        <v>#N/A</v>
      </c>
      <c r="AI76" s="99" t="e">
        <f ca="1"/>
        <v>#N/A</v>
      </c>
      <c r="AJ76" s="99" t="e">
        <f ca="1"/>
        <v>#N/A</v>
      </c>
      <c r="AK76" s="99" t="e">
        <f ca="1"/>
        <v>#N/A</v>
      </c>
      <c r="AL76" s="99">
        <f ca="1"/>
        <v>760.64643875803267</v>
      </c>
      <c r="AM76" s="99" t="e">
        <f ca="1"/>
        <v>#N/A</v>
      </c>
      <c r="AN76" s="99" t="e">
        <f ca="1"/>
        <v>#N/A</v>
      </c>
      <c r="AO76" s="99" t="e">
        <f ca="1"/>
        <v>#N/A</v>
      </c>
      <c r="AP76" s="99" t="e">
        <f ca="1"/>
        <v>#N/A</v>
      </c>
      <c r="AQ76" s="463" t="e">
        <f ca="1"/>
        <v>#N/A</v>
      </c>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row>
    <row r="77" spans="2:264" s="27" customFormat="1" ht="14.25" hidden="1" outlineLevel="2" x14ac:dyDescent="0.25">
      <c r="B77" s="934">
        <f t="shared" si="1"/>
        <v>20</v>
      </c>
      <c r="C77" s="86">
        <f t="shared" si="0"/>
        <v>221.21</v>
      </c>
      <c r="D77" s="56"/>
      <c r="E77" s="55"/>
      <c r="F77" s="60"/>
      <c r="G77" s="86">
        <v>221.21</v>
      </c>
      <c r="H77" s="42" t="s">
        <v>81</v>
      </c>
      <c r="I77" s="99" t="e">
        <f ca="1"/>
        <v>#N/A</v>
      </c>
      <c r="J77" s="99" t="e">
        <f ca="1"/>
        <v>#N/A</v>
      </c>
      <c r="K77" s="99" t="e">
        <f ca="1"/>
        <v>#N/A</v>
      </c>
      <c r="L77" s="99" t="e">
        <f ca="1"/>
        <v>#N/A</v>
      </c>
      <c r="M77" s="99" t="e">
        <f ca="1"/>
        <v>#N/A</v>
      </c>
      <c r="N77" s="99" t="e">
        <f ca="1"/>
        <v>#N/A</v>
      </c>
      <c r="O77" s="99" t="e">
        <f ca="1"/>
        <v>#N/A</v>
      </c>
      <c r="P77" s="99" t="e">
        <f ca="1"/>
        <v>#N/A</v>
      </c>
      <c r="Q77" s="99" t="e">
        <f ca="1"/>
        <v>#N/A</v>
      </c>
      <c r="R77" s="99" t="e">
        <f ca="1"/>
        <v>#N/A</v>
      </c>
      <c r="S77" s="99" t="e">
        <f ca="1"/>
        <v>#N/A</v>
      </c>
      <c r="T77" s="99" t="e">
        <f ca="1"/>
        <v>#N/A</v>
      </c>
      <c r="U77" s="99" t="e">
        <f ca="1"/>
        <v>#N/A</v>
      </c>
      <c r="V77" s="99" t="e">
        <f ca="1"/>
        <v>#N/A</v>
      </c>
      <c r="W77" s="99" t="e">
        <f ca="1"/>
        <v>#N/A</v>
      </c>
      <c r="X77" s="99" t="e">
        <f ca="1"/>
        <v>#N/A</v>
      </c>
      <c r="Y77" s="99" t="e">
        <f ca="1"/>
        <v>#N/A</v>
      </c>
      <c r="Z77" s="99" t="e">
        <f ca="1"/>
        <v>#N/A</v>
      </c>
      <c r="AA77" s="99" t="e">
        <f ca="1"/>
        <v>#N/A</v>
      </c>
      <c r="AB77" s="99" t="e">
        <f ca="1"/>
        <v>#N/A</v>
      </c>
      <c r="AC77" s="99" t="e">
        <f ca="1"/>
        <v>#N/A</v>
      </c>
      <c r="AD77" s="99" t="e">
        <f ca="1"/>
        <v>#N/A</v>
      </c>
      <c r="AE77" s="99" t="e">
        <f ca="1"/>
        <v>#N/A</v>
      </c>
      <c r="AF77" s="99" t="e">
        <f ca="1"/>
        <v>#N/A</v>
      </c>
      <c r="AG77" s="99" t="e">
        <f ca="1"/>
        <v>#N/A</v>
      </c>
      <c r="AH77" s="99" t="e">
        <f ca="1"/>
        <v>#N/A</v>
      </c>
      <c r="AI77" s="99" t="e">
        <f ca="1"/>
        <v>#N/A</v>
      </c>
      <c r="AJ77" s="99" t="e">
        <f ca="1"/>
        <v>#N/A</v>
      </c>
      <c r="AK77" s="99" t="e">
        <f ca="1"/>
        <v>#N/A</v>
      </c>
      <c r="AL77" s="99">
        <f ca="1"/>
        <v>49.300538683024371</v>
      </c>
      <c r="AM77" s="99" t="e">
        <f ca="1"/>
        <v>#N/A</v>
      </c>
      <c r="AN77" s="99" t="e">
        <f ca="1"/>
        <v>#N/A</v>
      </c>
      <c r="AO77" s="99" t="e">
        <f ca="1"/>
        <v>#N/A</v>
      </c>
      <c r="AP77" s="99" t="e">
        <f ca="1"/>
        <v>#N/A</v>
      </c>
      <c r="AQ77" s="463" t="e">
        <f ca="1"/>
        <v>#N/A</v>
      </c>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row>
    <row r="78" spans="2:264" s="27" customFormat="1" ht="14.25" hidden="1" outlineLevel="2" x14ac:dyDescent="0.25">
      <c r="B78" s="934">
        <f t="shared" si="1"/>
        <v>20</v>
      </c>
      <c r="C78" s="86">
        <f t="shared" si="0"/>
        <v>221.31</v>
      </c>
      <c r="D78" s="56"/>
      <c r="E78" s="55"/>
      <c r="F78" s="60"/>
      <c r="G78" s="86">
        <v>221.31</v>
      </c>
      <c r="H78" s="42" t="s">
        <v>82</v>
      </c>
      <c r="I78" s="99" t="e">
        <f ca="1"/>
        <v>#N/A</v>
      </c>
      <c r="J78" s="99" t="e">
        <f ca="1"/>
        <v>#N/A</v>
      </c>
      <c r="K78" s="99" t="e">
        <f ca="1"/>
        <v>#N/A</v>
      </c>
      <c r="L78" s="99" t="e">
        <f ca="1"/>
        <v>#N/A</v>
      </c>
      <c r="M78" s="99" t="e">
        <f ca="1"/>
        <v>#N/A</v>
      </c>
      <c r="N78" s="99" t="e">
        <f ca="1"/>
        <v>#N/A</v>
      </c>
      <c r="O78" s="99" t="e">
        <f ca="1"/>
        <v>#N/A</v>
      </c>
      <c r="P78" s="99" t="e">
        <f ca="1"/>
        <v>#N/A</v>
      </c>
      <c r="Q78" s="99" t="e">
        <f ca="1"/>
        <v>#N/A</v>
      </c>
      <c r="R78" s="99" t="e">
        <f ca="1"/>
        <v>#N/A</v>
      </c>
      <c r="S78" s="99" t="e">
        <f ca="1"/>
        <v>#N/A</v>
      </c>
      <c r="T78" s="99" t="e">
        <f ca="1"/>
        <v>#N/A</v>
      </c>
      <c r="U78" s="99" t="e">
        <f ca="1"/>
        <v>#N/A</v>
      </c>
      <c r="V78" s="99" t="e">
        <f ca="1"/>
        <v>#N/A</v>
      </c>
      <c r="W78" s="99" t="e">
        <f ca="1"/>
        <v>#N/A</v>
      </c>
      <c r="X78" s="99" t="e">
        <f ca="1"/>
        <v>#N/A</v>
      </c>
      <c r="Y78" s="99" t="e">
        <f ca="1"/>
        <v>#N/A</v>
      </c>
      <c r="Z78" s="99" t="e">
        <f ca="1"/>
        <v>#N/A</v>
      </c>
      <c r="AA78" s="99" t="e">
        <f ca="1"/>
        <v>#N/A</v>
      </c>
      <c r="AB78" s="99" t="e">
        <f ca="1"/>
        <v>#N/A</v>
      </c>
      <c r="AC78" s="99" t="e">
        <f ca="1"/>
        <v>#N/A</v>
      </c>
      <c r="AD78" s="99" t="e">
        <f ca="1"/>
        <v>#N/A</v>
      </c>
      <c r="AE78" s="99" t="e">
        <f ca="1"/>
        <v>#N/A</v>
      </c>
      <c r="AF78" s="99" t="e">
        <f ca="1"/>
        <v>#N/A</v>
      </c>
      <c r="AG78" s="99" t="e">
        <f ca="1"/>
        <v>#N/A</v>
      </c>
      <c r="AH78" s="99" t="e">
        <f ca="1"/>
        <v>#N/A</v>
      </c>
      <c r="AI78" s="99" t="e">
        <f ca="1"/>
        <v>#N/A</v>
      </c>
      <c r="AJ78" s="99" t="e">
        <f ca="1"/>
        <v>#N/A</v>
      </c>
      <c r="AK78" s="99" t="e">
        <f ca="1"/>
        <v>#N/A</v>
      </c>
      <c r="AL78" s="99" t="e">
        <f ca="1"/>
        <v>#N/A</v>
      </c>
      <c r="AM78" s="99" t="e">
        <f ca="1"/>
        <v>#N/A</v>
      </c>
      <c r="AN78" s="99" t="e">
        <f ca="1"/>
        <v>#N/A</v>
      </c>
      <c r="AO78" s="99" t="e">
        <f ca="1"/>
        <v>#N/A</v>
      </c>
      <c r="AP78" s="99" t="e">
        <f ca="1"/>
        <v>#N/A</v>
      </c>
      <c r="AQ78" s="463" t="e">
        <f ca="1"/>
        <v>#N/A</v>
      </c>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row>
    <row r="79" spans="2:264" s="27" customFormat="1" ht="14.25" hidden="1" outlineLevel="2" x14ac:dyDescent="0.25">
      <c r="B79" s="934">
        <f t="shared" si="1"/>
        <v>20</v>
      </c>
      <c r="C79" s="86">
        <f t="shared" si="0"/>
        <v>221.32</v>
      </c>
      <c r="D79" s="56"/>
      <c r="E79" s="55"/>
      <c r="F79" s="60"/>
      <c r="G79" s="86">
        <v>221.32</v>
      </c>
      <c r="H79" s="42" t="s">
        <v>83</v>
      </c>
      <c r="I79" s="99" t="e">
        <f ca="1"/>
        <v>#N/A</v>
      </c>
      <c r="J79" s="99" t="e">
        <f ca="1"/>
        <v>#N/A</v>
      </c>
      <c r="K79" s="99" t="e">
        <f ca="1"/>
        <v>#N/A</v>
      </c>
      <c r="L79" s="99" t="e">
        <f ca="1"/>
        <v>#N/A</v>
      </c>
      <c r="M79" s="99" t="e">
        <f ca="1"/>
        <v>#N/A</v>
      </c>
      <c r="N79" s="99" t="e">
        <f ca="1"/>
        <v>#N/A</v>
      </c>
      <c r="O79" s="99" t="e">
        <f ca="1"/>
        <v>#N/A</v>
      </c>
      <c r="P79" s="99" t="e">
        <f ca="1"/>
        <v>#N/A</v>
      </c>
      <c r="Q79" s="99" t="e">
        <f ca="1"/>
        <v>#N/A</v>
      </c>
      <c r="R79" s="99" t="e">
        <f ca="1"/>
        <v>#N/A</v>
      </c>
      <c r="S79" s="99" t="e">
        <f ca="1"/>
        <v>#N/A</v>
      </c>
      <c r="T79" s="99" t="e">
        <f ca="1"/>
        <v>#N/A</v>
      </c>
      <c r="U79" s="99" t="e">
        <f ca="1"/>
        <v>#N/A</v>
      </c>
      <c r="V79" s="99" t="e">
        <f ca="1"/>
        <v>#N/A</v>
      </c>
      <c r="W79" s="99" t="e">
        <f ca="1"/>
        <v>#N/A</v>
      </c>
      <c r="X79" s="99" t="e">
        <f ca="1"/>
        <v>#N/A</v>
      </c>
      <c r="Y79" s="99" t="e">
        <f ca="1"/>
        <v>#N/A</v>
      </c>
      <c r="Z79" s="99" t="e">
        <f ca="1"/>
        <v>#N/A</v>
      </c>
      <c r="AA79" s="99" t="e">
        <f ca="1"/>
        <v>#N/A</v>
      </c>
      <c r="AB79" s="99" t="e">
        <f ca="1"/>
        <v>#N/A</v>
      </c>
      <c r="AC79" s="99" t="e">
        <f ca="1"/>
        <v>#N/A</v>
      </c>
      <c r="AD79" s="99" t="e">
        <f ca="1"/>
        <v>#N/A</v>
      </c>
      <c r="AE79" s="99" t="e">
        <f ca="1"/>
        <v>#N/A</v>
      </c>
      <c r="AF79" s="99" t="e">
        <f ca="1"/>
        <v>#N/A</v>
      </c>
      <c r="AG79" s="99" t="e">
        <f ca="1"/>
        <v>#N/A</v>
      </c>
      <c r="AH79" s="99" t="e">
        <f ca="1"/>
        <v>#N/A</v>
      </c>
      <c r="AI79" s="99" t="e">
        <f ca="1"/>
        <v>#N/A</v>
      </c>
      <c r="AJ79" s="99" t="e">
        <f ca="1"/>
        <v>#N/A</v>
      </c>
      <c r="AK79" s="99" t="e">
        <f ca="1"/>
        <v>#N/A</v>
      </c>
      <c r="AL79" s="99" t="e">
        <f ca="1"/>
        <v>#N/A</v>
      </c>
      <c r="AM79" s="99" t="e">
        <f ca="1"/>
        <v>#N/A</v>
      </c>
      <c r="AN79" s="99" t="e">
        <f ca="1"/>
        <v>#N/A</v>
      </c>
      <c r="AO79" s="99" t="e">
        <f ca="1"/>
        <v>#N/A</v>
      </c>
      <c r="AP79" s="99" t="e">
        <f ca="1"/>
        <v>#N/A</v>
      </c>
      <c r="AQ79" s="463" t="e">
        <f ca="1"/>
        <v>#N/A</v>
      </c>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row>
    <row r="80" spans="2:264" s="27" customFormat="1" ht="14.25" hidden="1" outlineLevel="2" x14ac:dyDescent="0.25">
      <c r="B80" s="934">
        <f t="shared" si="1"/>
        <v>20</v>
      </c>
      <c r="C80" s="86">
        <f t="shared" si="0"/>
        <v>221.33</v>
      </c>
      <c r="D80" s="56"/>
      <c r="E80" s="55"/>
      <c r="F80" s="60"/>
      <c r="G80" s="86">
        <v>221.33</v>
      </c>
      <c r="H80" s="42" t="s">
        <v>84</v>
      </c>
      <c r="I80" s="99">
        <f ca="1"/>
        <v>90.313250712544217</v>
      </c>
      <c r="J80" s="99">
        <f ca="1"/>
        <v>64.116933954092175</v>
      </c>
      <c r="K80" s="99">
        <f ca="1"/>
        <v>146.37740757773761</v>
      </c>
      <c r="L80" s="99">
        <f ca="1"/>
        <v>103.92684919886965</v>
      </c>
      <c r="M80" s="99">
        <f ca="1"/>
        <v>88.452343115074811</v>
      </c>
      <c r="N80" s="99">
        <f ca="1"/>
        <v>62.772630597795029</v>
      </c>
      <c r="O80" s="99">
        <f ca="1"/>
        <v>200.5870877738632</v>
      </c>
      <c r="P80" s="99">
        <f ca="1"/>
        <v>142.45107193613256</v>
      </c>
      <c r="Q80" s="99" t="e">
        <f ca="1"/>
        <v>#N/A</v>
      </c>
      <c r="R80" s="99" t="e">
        <f ca="1"/>
        <v>#N/A</v>
      </c>
      <c r="S80" s="99" t="e">
        <f ca="1"/>
        <v>#N/A</v>
      </c>
      <c r="T80" s="99" t="e">
        <f ca="1"/>
        <v>#N/A</v>
      </c>
      <c r="U80" s="99" t="e">
        <f ca="1"/>
        <v>#N/A</v>
      </c>
      <c r="V80" s="99" t="e">
        <f ca="1"/>
        <v>#N/A</v>
      </c>
      <c r="W80" s="99" t="e">
        <f ca="1"/>
        <v>#N/A</v>
      </c>
      <c r="X80" s="99" t="e">
        <f ca="1"/>
        <v>#N/A</v>
      </c>
      <c r="Y80" s="99" t="e">
        <f ca="1"/>
        <v>#N/A</v>
      </c>
      <c r="Z80" s="99" t="e">
        <f ca="1"/>
        <v>#N/A</v>
      </c>
      <c r="AA80" s="99" t="e">
        <f ca="1"/>
        <v>#N/A</v>
      </c>
      <c r="AB80" s="99" t="e">
        <f ca="1"/>
        <v>#N/A</v>
      </c>
      <c r="AC80" s="99" t="e">
        <f ca="1"/>
        <v>#N/A</v>
      </c>
      <c r="AD80" s="99" t="e">
        <f ca="1"/>
        <v>#N/A</v>
      </c>
      <c r="AE80" s="99" t="e">
        <f ca="1"/>
        <v>#N/A</v>
      </c>
      <c r="AF80" s="99" t="e">
        <f ca="1"/>
        <v>#N/A</v>
      </c>
      <c r="AG80" s="99" t="e">
        <f ca="1"/>
        <v>#N/A</v>
      </c>
      <c r="AH80" s="99" t="e">
        <f ca="1"/>
        <v>#N/A</v>
      </c>
      <c r="AI80" s="99" t="e">
        <f ca="1"/>
        <v>#N/A</v>
      </c>
      <c r="AJ80" s="99" t="e">
        <f ca="1"/>
        <v>#N/A</v>
      </c>
      <c r="AK80" s="99" t="e">
        <f ca="1"/>
        <v>#N/A</v>
      </c>
      <c r="AL80" s="99" t="e">
        <f ca="1"/>
        <v>#N/A</v>
      </c>
      <c r="AM80" s="99" t="e">
        <f ca="1"/>
        <v>#N/A</v>
      </c>
      <c r="AN80" s="99" t="e">
        <f ca="1"/>
        <v>#N/A</v>
      </c>
      <c r="AO80" s="99" t="e">
        <f ca="1"/>
        <v>#N/A</v>
      </c>
      <c r="AP80" s="99" t="e">
        <f ca="1"/>
        <v>#N/A</v>
      </c>
      <c r="AQ80" s="463" t="e">
        <f ca="1"/>
        <v>#N/A</v>
      </c>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row>
    <row r="81" spans="2:264" s="20" customFormat="1" ht="16.5" hidden="1" outlineLevel="2" x14ac:dyDescent="0.3">
      <c r="B81" s="933">
        <f t="shared" si="1"/>
        <v>20</v>
      </c>
      <c r="C81" s="78">
        <f t="shared" si="0"/>
        <v>222</v>
      </c>
      <c r="D81" s="767"/>
      <c r="E81" s="52"/>
      <c r="F81" s="52">
        <v>222</v>
      </c>
      <c r="G81" s="78"/>
      <c r="H81" s="35" t="s">
        <v>85</v>
      </c>
      <c r="I81" s="97">
        <f ca="1"/>
        <v>104.5790807267568</v>
      </c>
      <c r="J81" s="97">
        <f ca="1"/>
        <v>77.108467418296073</v>
      </c>
      <c r="K81" s="97">
        <f ca="1"/>
        <v>122.0089275145496</v>
      </c>
      <c r="L81" s="97">
        <f ca="1"/>
        <v>89.924687249122087</v>
      </c>
      <c r="M81" s="97">
        <f ca="1"/>
        <v>126.68658175191361</v>
      </c>
      <c r="N81" s="97">
        <f ca="1"/>
        <v>93.398065525810182</v>
      </c>
      <c r="O81" s="97">
        <f ca="1"/>
        <v>147.70590199753889</v>
      </c>
      <c r="P81" s="97">
        <f ca="1"/>
        <v>108.90100308253834</v>
      </c>
      <c r="Q81" s="97" t="e">
        <f ca="1"/>
        <v>#N/A</v>
      </c>
      <c r="R81" s="97" t="e">
        <f ca="1"/>
        <v>#N/A</v>
      </c>
      <c r="S81" s="97" t="e">
        <f ca="1"/>
        <v>#N/A</v>
      </c>
      <c r="T81" s="97" t="e">
        <f ca="1"/>
        <v>#N/A</v>
      </c>
      <c r="U81" s="97">
        <f ca="1"/>
        <v>57.211209730315595</v>
      </c>
      <c r="V81" s="97">
        <f ca="1"/>
        <v>27.611034623344281</v>
      </c>
      <c r="W81" s="97">
        <f ca="1"/>
        <v>31.274620474020239</v>
      </c>
      <c r="X81" s="97">
        <f ca="1"/>
        <v>26.573120685785536</v>
      </c>
      <c r="Y81" s="97">
        <f ca="1"/>
        <v>34.373832156692629</v>
      </c>
      <c r="Z81" s="97" t="e">
        <f ca="1"/>
        <v>#N/A</v>
      </c>
      <c r="AA81" s="97" t="e">
        <f ca="1"/>
        <v>#N/A</v>
      </c>
      <c r="AB81" s="97" t="e">
        <f ca="1"/>
        <v>#N/A</v>
      </c>
      <c r="AC81" s="97" t="e">
        <f ca="1"/>
        <v>#N/A</v>
      </c>
      <c r="AD81" s="97">
        <f ca="1"/>
        <v>38.9781804952013</v>
      </c>
      <c r="AE81" s="97" t="e">
        <f ca="1"/>
        <v>#N/A</v>
      </c>
      <c r="AF81" s="97" t="e">
        <f ca="1"/>
        <v>#N/A</v>
      </c>
      <c r="AG81" s="97" t="e">
        <f ca="1"/>
        <v>#N/A</v>
      </c>
      <c r="AH81" s="97" t="e">
        <f ca="1"/>
        <v>#N/A</v>
      </c>
      <c r="AI81" s="97" t="e">
        <f ca="1"/>
        <v>#N/A</v>
      </c>
      <c r="AJ81" s="97" t="e">
        <f ca="1"/>
        <v>#N/A</v>
      </c>
      <c r="AK81" s="97" t="e">
        <f ca="1"/>
        <v>#N/A</v>
      </c>
      <c r="AL81" s="97">
        <f ca="1"/>
        <v>465.27801466726731</v>
      </c>
      <c r="AM81" s="97">
        <f ca="1"/>
        <v>163.36008038430211</v>
      </c>
      <c r="AN81" s="97">
        <f ca="1"/>
        <v>55.981961362636703</v>
      </c>
      <c r="AO81" s="97">
        <f ca="1"/>
        <v>342.1266912319802</v>
      </c>
      <c r="AP81" s="97">
        <f ca="1"/>
        <v>516.28140636471539</v>
      </c>
      <c r="AQ81" s="461">
        <f ca="1"/>
        <v>288.89115840473215</v>
      </c>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7"/>
      <c r="FX81" s="97"/>
      <c r="FY81" s="97"/>
      <c r="FZ81" s="97"/>
      <c r="GA81" s="97"/>
      <c r="GB81" s="97"/>
      <c r="GC81" s="97"/>
      <c r="GD81" s="97"/>
      <c r="GE81" s="97"/>
      <c r="GF81" s="97"/>
      <c r="GG81" s="97"/>
      <c r="GH81" s="97"/>
      <c r="GI81" s="97"/>
      <c r="GJ81" s="97"/>
      <c r="GK81" s="97"/>
      <c r="GL81" s="97"/>
      <c r="GM81" s="97"/>
      <c r="GN81" s="97"/>
      <c r="GO81" s="97"/>
      <c r="GP81" s="97"/>
      <c r="GQ81" s="97"/>
      <c r="GR81" s="97"/>
      <c r="GS81" s="97"/>
      <c r="GT81" s="97"/>
      <c r="GU81" s="97"/>
      <c r="GV81" s="97"/>
      <c r="GW81" s="97"/>
      <c r="GX81" s="97"/>
      <c r="GY81" s="97"/>
      <c r="GZ81" s="97"/>
      <c r="HA81" s="97"/>
      <c r="HB81" s="97"/>
      <c r="HC81" s="97"/>
      <c r="HD81" s="97"/>
      <c r="HE81" s="97"/>
      <c r="HF81" s="97"/>
      <c r="HG81" s="97"/>
      <c r="HH81" s="97"/>
      <c r="HI81" s="97"/>
      <c r="HJ81" s="97"/>
      <c r="HK81" s="97"/>
      <c r="HL81" s="97"/>
      <c r="HM81" s="97"/>
      <c r="HN81" s="97"/>
      <c r="HO81" s="97"/>
      <c r="HP81" s="97"/>
      <c r="HQ81" s="97"/>
      <c r="HR81" s="97"/>
      <c r="HS81" s="97"/>
      <c r="HT81" s="97"/>
      <c r="HU81" s="97"/>
      <c r="HV81" s="97"/>
      <c r="HW81" s="97"/>
      <c r="HX81" s="97"/>
      <c r="HY81" s="97"/>
      <c r="HZ81" s="97"/>
      <c r="IA81" s="97"/>
      <c r="IB81" s="97"/>
      <c r="IC81" s="97"/>
      <c r="ID81" s="97"/>
      <c r="IE81" s="97"/>
      <c r="IF81" s="97"/>
      <c r="IG81" s="97"/>
      <c r="IH81" s="97"/>
      <c r="II81" s="97"/>
      <c r="IJ81" s="97"/>
      <c r="IK81" s="97"/>
      <c r="IL81" s="97"/>
      <c r="IM81" s="97"/>
      <c r="IN81" s="97"/>
      <c r="IO81" s="97"/>
      <c r="IP81" s="97"/>
      <c r="IQ81" s="97"/>
      <c r="IR81" s="97"/>
      <c r="IS81" s="97"/>
      <c r="IT81" s="97"/>
      <c r="IU81" s="97"/>
      <c r="IV81" s="97"/>
      <c r="IW81" s="97"/>
      <c r="IX81" s="97"/>
      <c r="IY81" s="97"/>
      <c r="IZ81" s="97"/>
      <c r="JA81" s="97"/>
      <c r="JB81" s="97"/>
      <c r="JC81" s="97"/>
      <c r="JD81" s="97"/>
    </row>
    <row r="82" spans="2:264" s="27" customFormat="1" ht="14.25" hidden="1" outlineLevel="2" x14ac:dyDescent="0.25">
      <c r="B82" s="934">
        <f t="shared" si="1"/>
        <v>20</v>
      </c>
      <c r="C82" s="86">
        <f t="shared" si="0"/>
        <v>222.1</v>
      </c>
      <c r="D82" s="56"/>
      <c r="E82" s="55"/>
      <c r="F82" s="60"/>
      <c r="G82" s="86">
        <v>222.1</v>
      </c>
      <c r="H82" s="40" t="s">
        <v>86</v>
      </c>
      <c r="I82" s="99" t="e">
        <f ca="1"/>
        <v>#N/A</v>
      </c>
      <c r="J82" s="99" t="e">
        <f ca="1"/>
        <v>#N/A</v>
      </c>
      <c r="K82" s="99" t="e">
        <f ca="1"/>
        <v>#N/A</v>
      </c>
      <c r="L82" s="99" t="e">
        <f ca="1"/>
        <v>#N/A</v>
      </c>
      <c r="M82" s="99" t="e">
        <f ca="1"/>
        <v>#N/A</v>
      </c>
      <c r="N82" s="99" t="e">
        <f ca="1"/>
        <v>#N/A</v>
      </c>
      <c r="O82" s="99" t="e">
        <f ca="1"/>
        <v>#N/A</v>
      </c>
      <c r="P82" s="99" t="e">
        <f ca="1"/>
        <v>#N/A</v>
      </c>
      <c r="Q82" s="99" t="e">
        <f ca="1"/>
        <v>#N/A</v>
      </c>
      <c r="R82" s="99" t="e">
        <f ca="1"/>
        <v>#N/A</v>
      </c>
      <c r="S82" s="99" t="e">
        <f ca="1"/>
        <v>#N/A</v>
      </c>
      <c r="T82" s="99" t="e">
        <f ca="1"/>
        <v>#N/A</v>
      </c>
      <c r="U82" s="99" t="e">
        <f ca="1"/>
        <v>#N/A</v>
      </c>
      <c r="V82" s="99" t="e">
        <f ca="1"/>
        <v>#N/A</v>
      </c>
      <c r="W82" s="99" t="e">
        <f ca="1"/>
        <v>#N/A</v>
      </c>
      <c r="X82" s="99" t="e">
        <f ca="1"/>
        <v>#N/A</v>
      </c>
      <c r="Y82" s="99" t="e">
        <f ca="1"/>
        <v>#N/A</v>
      </c>
      <c r="Z82" s="99" t="e">
        <f ca="1"/>
        <v>#N/A</v>
      </c>
      <c r="AA82" s="99" t="e">
        <f ca="1"/>
        <v>#N/A</v>
      </c>
      <c r="AB82" s="99" t="e">
        <f ca="1"/>
        <v>#N/A</v>
      </c>
      <c r="AC82" s="99" t="e">
        <f ca="1"/>
        <v>#N/A</v>
      </c>
      <c r="AD82" s="99" t="e">
        <f ca="1"/>
        <v>#N/A</v>
      </c>
      <c r="AE82" s="99" t="e">
        <f ca="1"/>
        <v>#N/A</v>
      </c>
      <c r="AF82" s="99" t="e">
        <f ca="1"/>
        <v>#N/A</v>
      </c>
      <c r="AG82" s="99" t="e">
        <f ca="1"/>
        <v>#N/A</v>
      </c>
      <c r="AH82" s="99" t="e">
        <f ca="1"/>
        <v>#N/A</v>
      </c>
      <c r="AI82" s="99" t="e">
        <f ca="1"/>
        <v>#N/A</v>
      </c>
      <c r="AJ82" s="99" t="e">
        <f ca="1"/>
        <v>#N/A</v>
      </c>
      <c r="AK82" s="99" t="e">
        <f ca="1"/>
        <v>#N/A</v>
      </c>
      <c r="AL82" s="99">
        <f ca="1"/>
        <v>51.842493187712194</v>
      </c>
      <c r="AM82" s="99" t="e">
        <f ca="1"/>
        <v>#N/A</v>
      </c>
      <c r="AN82" s="99" t="e">
        <f ca="1"/>
        <v>#N/A</v>
      </c>
      <c r="AO82" s="99" t="e">
        <f ca="1"/>
        <v>#N/A</v>
      </c>
      <c r="AP82" s="99" t="e">
        <f ca="1"/>
        <v>#N/A</v>
      </c>
      <c r="AQ82" s="463" t="e">
        <f ca="1"/>
        <v>#N/A</v>
      </c>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c r="IW82" s="99"/>
      <c r="IX82" s="99"/>
      <c r="IY82" s="99"/>
      <c r="IZ82" s="99"/>
      <c r="JA82" s="99"/>
      <c r="JB82" s="99"/>
      <c r="JC82" s="99"/>
      <c r="JD82" s="99"/>
    </row>
    <row r="83" spans="2:264" s="27" customFormat="1" ht="14.25" hidden="1" outlineLevel="2" x14ac:dyDescent="0.25">
      <c r="B83" s="934">
        <f t="shared" si="1"/>
        <v>20</v>
      </c>
      <c r="C83" s="86">
        <f t="shared" si="0"/>
        <v>222.2</v>
      </c>
      <c r="D83" s="56"/>
      <c r="E83" s="55"/>
      <c r="F83" s="60"/>
      <c r="G83" s="86">
        <v>222.2</v>
      </c>
      <c r="H83" s="40" t="s">
        <v>87</v>
      </c>
      <c r="I83" s="99">
        <f ca="1"/>
        <v>104.5790807267568</v>
      </c>
      <c r="J83" s="99">
        <f ca="1"/>
        <v>77.108467418296073</v>
      </c>
      <c r="K83" s="99">
        <f ca="1"/>
        <v>122.0089275145496</v>
      </c>
      <c r="L83" s="99">
        <f ca="1"/>
        <v>89.924687249122087</v>
      </c>
      <c r="M83" s="99">
        <f ca="1"/>
        <v>126.68658175191361</v>
      </c>
      <c r="N83" s="99">
        <f ca="1"/>
        <v>93.398065525810182</v>
      </c>
      <c r="O83" s="99">
        <f ca="1"/>
        <v>147.70590199753889</v>
      </c>
      <c r="P83" s="99">
        <f ca="1"/>
        <v>108.90100308253834</v>
      </c>
      <c r="Q83" s="99" t="e">
        <f ca="1"/>
        <v>#N/A</v>
      </c>
      <c r="R83" s="99" t="e">
        <f ca="1"/>
        <v>#N/A</v>
      </c>
      <c r="S83" s="99" t="e">
        <f ca="1"/>
        <v>#N/A</v>
      </c>
      <c r="T83" s="99" t="e">
        <f ca="1"/>
        <v>#N/A</v>
      </c>
      <c r="U83" s="99" t="e">
        <f ca="1"/>
        <v>#N/A</v>
      </c>
      <c r="V83" s="99" t="e">
        <f ca="1"/>
        <v>#N/A</v>
      </c>
      <c r="W83" s="99" t="e">
        <f ca="1"/>
        <v>#N/A</v>
      </c>
      <c r="X83" s="99" t="e">
        <f ca="1"/>
        <v>#N/A</v>
      </c>
      <c r="Y83" s="99" t="e">
        <f ca="1"/>
        <v>#N/A</v>
      </c>
      <c r="Z83" s="99" t="e">
        <f ca="1"/>
        <v>#N/A</v>
      </c>
      <c r="AA83" s="99" t="e">
        <f ca="1"/>
        <v>#N/A</v>
      </c>
      <c r="AB83" s="99" t="e">
        <f ca="1"/>
        <v>#N/A</v>
      </c>
      <c r="AC83" s="99" t="e">
        <f ca="1"/>
        <v>#N/A</v>
      </c>
      <c r="AD83" s="99" t="e">
        <f ca="1"/>
        <v>#N/A</v>
      </c>
      <c r="AE83" s="99" t="e">
        <f ca="1"/>
        <v>#N/A</v>
      </c>
      <c r="AF83" s="99" t="e">
        <f ca="1"/>
        <v>#N/A</v>
      </c>
      <c r="AG83" s="99" t="e">
        <f ca="1"/>
        <v>#N/A</v>
      </c>
      <c r="AH83" s="99" t="e">
        <f ca="1"/>
        <v>#N/A</v>
      </c>
      <c r="AI83" s="99" t="e">
        <f ca="1"/>
        <v>#N/A</v>
      </c>
      <c r="AJ83" s="99" t="e">
        <f ca="1"/>
        <v>#N/A</v>
      </c>
      <c r="AK83" s="99" t="e">
        <f ca="1"/>
        <v>#N/A</v>
      </c>
      <c r="AL83" s="99" t="e">
        <f ca="1"/>
        <v>#N/A</v>
      </c>
      <c r="AM83" s="99" t="e">
        <f ca="1"/>
        <v>#N/A</v>
      </c>
      <c r="AN83" s="99" t="e">
        <f ca="1"/>
        <v>#N/A</v>
      </c>
      <c r="AO83" s="99" t="e">
        <f ca="1"/>
        <v>#N/A</v>
      </c>
      <c r="AP83" s="99" t="e">
        <f ca="1"/>
        <v>#N/A</v>
      </c>
      <c r="AQ83" s="463" t="e">
        <f ca="1"/>
        <v>#N/A</v>
      </c>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c r="IW83" s="99"/>
      <c r="IX83" s="99"/>
      <c r="IY83" s="99"/>
      <c r="IZ83" s="99"/>
      <c r="JA83" s="99"/>
      <c r="JB83" s="99"/>
      <c r="JC83" s="99"/>
      <c r="JD83" s="99"/>
    </row>
    <row r="84" spans="2:264" s="27" customFormat="1" ht="14.25" hidden="1" outlineLevel="2" x14ac:dyDescent="0.25">
      <c r="B84" s="934">
        <f t="shared" si="1"/>
        <v>20</v>
      </c>
      <c r="C84" s="83">
        <f t="shared" si="0"/>
        <v>222.3</v>
      </c>
      <c r="D84" s="56"/>
      <c r="E84" s="55"/>
      <c r="F84" s="55"/>
      <c r="G84" s="83">
        <v>222.3</v>
      </c>
      <c r="H84" s="41" t="s">
        <v>88</v>
      </c>
      <c r="I84" s="100" t="e">
        <f ca="1"/>
        <v>#N/A</v>
      </c>
      <c r="J84" s="100" t="e">
        <f ca="1"/>
        <v>#N/A</v>
      </c>
      <c r="K84" s="100" t="e">
        <f ca="1"/>
        <v>#N/A</v>
      </c>
      <c r="L84" s="100" t="e">
        <f ca="1"/>
        <v>#N/A</v>
      </c>
      <c r="M84" s="100" t="e">
        <f ca="1"/>
        <v>#N/A</v>
      </c>
      <c r="N84" s="100" t="e">
        <f ca="1"/>
        <v>#N/A</v>
      </c>
      <c r="O84" s="100" t="e">
        <f ca="1"/>
        <v>#N/A</v>
      </c>
      <c r="P84" s="100" t="e">
        <f ca="1"/>
        <v>#N/A</v>
      </c>
      <c r="Q84" s="100" t="e">
        <f ca="1"/>
        <v>#N/A</v>
      </c>
      <c r="R84" s="100" t="e">
        <f ca="1"/>
        <v>#N/A</v>
      </c>
      <c r="S84" s="100" t="e">
        <f ca="1"/>
        <v>#N/A</v>
      </c>
      <c r="T84" s="100" t="e">
        <f ca="1"/>
        <v>#N/A</v>
      </c>
      <c r="U84" s="100" t="e">
        <f ca="1"/>
        <v>#N/A</v>
      </c>
      <c r="V84" s="100" t="e">
        <f ca="1"/>
        <v>#N/A</v>
      </c>
      <c r="W84" s="100" t="e">
        <f ca="1"/>
        <v>#N/A</v>
      </c>
      <c r="X84" s="100" t="e">
        <f ca="1"/>
        <v>#N/A</v>
      </c>
      <c r="Y84" s="100" t="e">
        <f ca="1"/>
        <v>#N/A</v>
      </c>
      <c r="Z84" s="100" t="e">
        <f ca="1"/>
        <v>#N/A</v>
      </c>
      <c r="AA84" s="100" t="e">
        <f ca="1"/>
        <v>#N/A</v>
      </c>
      <c r="AB84" s="100" t="e">
        <f ca="1"/>
        <v>#N/A</v>
      </c>
      <c r="AC84" s="100" t="e">
        <f ca="1"/>
        <v>#N/A</v>
      </c>
      <c r="AD84" s="100" t="e">
        <f ca="1"/>
        <v>#N/A</v>
      </c>
      <c r="AE84" s="100" t="e">
        <f ca="1"/>
        <v>#N/A</v>
      </c>
      <c r="AF84" s="100" t="e">
        <f ca="1"/>
        <v>#N/A</v>
      </c>
      <c r="AG84" s="100" t="e">
        <f ca="1"/>
        <v>#N/A</v>
      </c>
      <c r="AH84" s="100" t="e">
        <f ca="1"/>
        <v>#N/A</v>
      </c>
      <c r="AI84" s="100" t="e">
        <f ca="1"/>
        <v>#N/A</v>
      </c>
      <c r="AJ84" s="100" t="e">
        <f ca="1"/>
        <v>#N/A</v>
      </c>
      <c r="AK84" s="100" t="e">
        <f ca="1"/>
        <v>#N/A</v>
      </c>
      <c r="AL84" s="100">
        <f ca="1"/>
        <v>5.0839090093756472</v>
      </c>
      <c r="AM84" s="100" t="e">
        <f ca="1"/>
        <v>#N/A</v>
      </c>
      <c r="AN84" s="100" t="e">
        <f ca="1"/>
        <v>#N/A</v>
      </c>
      <c r="AO84" s="100" t="e">
        <f ca="1"/>
        <v>#N/A</v>
      </c>
      <c r="AP84" s="100" t="e">
        <f ca="1"/>
        <v>#N/A</v>
      </c>
      <c r="AQ84" s="464" t="e">
        <f ca="1"/>
        <v>#N/A</v>
      </c>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c r="IW84" s="100"/>
      <c r="IX84" s="100"/>
      <c r="IY84" s="100"/>
      <c r="IZ84" s="100"/>
      <c r="JA84" s="100"/>
      <c r="JB84" s="100"/>
      <c r="JC84" s="100"/>
      <c r="JD84" s="100"/>
    </row>
    <row r="85" spans="2:264" s="20" customFormat="1" ht="16.5" hidden="1" outlineLevel="2" x14ac:dyDescent="0.3">
      <c r="B85" s="933">
        <f t="shared" si="1"/>
        <v>20</v>
      </c>
      <c r="C85" s="78">
        <f t="shared" si="0"/>
        <v>223</v>
      </c>
      <c r="D85" s="767"/>
      <c r="E85" s="52"/>
      <c r="F85" s="52">
        <v>223</v>
      </c>
      <c r="G85" s="78"/>
      <c r="H85" s="35" t="s">
        <v>89</v>
      </c>
      <c r="I85" s="97">
        <f ca="1"/>
        <v>70.052441548390178</v>
      </c>
      <c r="J85" s="97">
        <f ca="1"/>
        <v>70.026895122413904</v>
      </c>
      <c r="K85" s="97">
        <f ca="1"/>
        <v>160.47671039334071</v>
      </c>
      <c r="L85" s="97">
        <f ca="1"/>
        <v>160.46283312678992</v>
      </c>
      <c r="M85" s="97">
        <f ca="1"/>
        <v>91.686084691324851</v>
      </c>
      <c r="N85" s="97">
        <f ca="1"/>
        <v>91.638529668144713</v>
      </c>
      <c r="O85" s="97">
        <f ca="1"/>
        <v>210.00298236353245</v>
      </c>
      <c r="P85" s="97">
        <f ca="1"/>
        <v>210.00298236353245</v>
      </c>
      <c r="Q85" s="97" t="e">
        <f ca="1"/>
        <v>#N/A</v>
      </c>
      <c r="R85" s="97" t="e">
        <f ca="1"/>
        <v>#N/A</v>
      </c>
      <c r="S85" s="97" t="e">
        <f ca="1"/>
        <v>#N/A</v>
      </c>
      <c r="T85" s="97" t="e">
        <f ca="1"/>
        <v>#N/A</v>
      </c>
      <c r="U85" s="97">
        <f ca="1"/>
        <v>68.032254799738084</v>
      </c>
      <c r="V85" s="97">
        <f ca="1"/>
        <v>34.63439815514424</v>
      </c>
      <c r="W85" s="97">
        <f ca="1"/>
        <v>35.955039308534417</v>
      </c>
      <c r="X85" s="97">
        <f ca="1"/>
        <v>32.194729822162124</v>
      </c>
      <c r="Y85" s="97">
        <f ca="1"/>
        <v>26.790169993386254</v>
      </c>
      <c r="Z85" s="97" t="e">
        <f ca="1"/>
        <v>#N/A</v>
      </c>
      <c r="AA85" s="97" t="e">
        <f ca="1"/>
        <v>#N/A</v>
      </c>
      <c r="AB85" s="97" t="e">
        <f ca="1"/>
        <v>#N/A</v>
      </c>
      <c r="AC85" s="97">
        <f ca="1"/>
        <v>3.4316014866759437</v>
      </c>
      <c r="AD85" s="97" t="e">
        <f ca="1"/>
        <v>#N/A</v>
      </c>
      <c r="AE85" s="97" t="e">
        <f ca="1"/>
        <v>#N/A</v>
      </c>
      <c r="AF85" s="97" t="e">
        <f ca="1"/>
        <v>#N/A</v>
      </c>
      <c r="AG85" s="97" t="e">
        <f ca="1"/>
        <v>#N/A</v>
      </c>
      <c r="AH85" s="97" t="e">
        <f ca="1"/>
        <v>#N/A</v>
      </c>
      <c r="AI85" s="97" t="e">
        <f ca="1"/>
        <v>#N/A</v>
      </c>
      <c r="AJ85" s="97" t="e">
        <f ca="1"/>
        <v>#N/A</v>
      </c>
      <c r="AK85" s="97" t="e">
        <f ca="1"/>
        <v>#N/A</v>
      </c>
      <c r="AL85" s="97" t="e">
        <f ca="1"/>
        <v>#N/A</v>
      </c>
      <c r="AM85" s="97">
        <f ca="1"/>
        <v>61.753502063746659</v>
      </c>
      <c r="AN85" s="97">
        <f ca="1"/>
        <v>20.539867754591562</v>
      </c>
      <c r="AO85" s="97">
        <f ca="1"/>
        <v>62.842608530639474</v>
      </c>
      <c r="AP85" s="97">
        <f ca="1"/>
        <v>58.063086161547659</v>
      </c>
      <c r="AQ85" s="461">
        <f ca="1"/>
        <v>51.762367917356983</v>
      </c>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7"/>
      <c r="FX85" s="97"/>
      <c r="FY85" s="97"/>
      <c r="FZ85" s="97"/>
      <c r="GA85" s="97"/>
      <c r="GB85" s="97"/>
      <c r="GC85" s="97"/>
      <c r="GD85" s="97"/>
      <c r="GE85" s="97"/>
      <c r="GF85" s="97"/>
      <c r="GG85" s="97"/>
      <c r="GH85" s="97"/>
      <c r="GI85" s="97"/>
      <c r="GJ85" s="97"/>
      <c r="GK85" s="97"/>
      <c r="GL85" s="97"/>
      <c r="GM85" s="97"/>
      <c r="GN85" s="97"/>
      <c r="GO85" s="97"/>
      <c r="GP85" s="97"/>
      <c r="GQ85" s="97"/>
      <c r="GR85" s="97"/>
      <c r="GS85" s="97"/>
      <c r="GT85" s="97"/>
      <c r="GU85" s="97"/>
      <c r="GV85" s="97"/>
      <c r="GW85" s="97"/>
      <c r="GX85" s="97"/>
      <c r="GY85" s="97"/>
      <c r="GZ85" s="97"/>
      <c r="HA85" s="97"/>
      <c r="HB85" s="97"/>
      <c r="HC85" s="97"/>
      <c r="HD85" s="97"/>
      <c r="HE85" s="97"/>
      <c r="HF85" s="97"/>
      <c r="HG85" s="97"/>
      <c r="HH85" s="97"/>
      <c r="HI85" s="97"/>
      <c r="HJ85" s="97"/>
      <c r="HK85" s="97"/>
      <c r="HL85" s="97"/>
      <c r="HM85" s="97"/>
      <c r="HN85" s="97"/>
      <c r="HO85" s="97"/>
      <c r="HP85" s="97"/>
      <c r="HQ85" s="97"/>
      <c r="HR85" s="97"/>
      <c r="HS85" s="97"/>
      <c r="HT85" s="97"/>
      <c r="HU85" s="97"/>
      <c r="HV85" s="97"/>
      <c r="HW85" s="97"/>
      <c r="HX85" s="97"/>
      <c r="HY85" s="97"/>
      <c r="HZ85" s="97"/>
      <c r="IA85" s="97"/>
      <c r="IB85" s="97"/>
      <c r="IC85" s="97"/>
      <c r="ID85" s="97"/>
      <c r="IE85" s="97"/>
      <c r="IF85" s="97"/>
      <c r="IG85" s="97"/>
      <c r="IH85" s="97"/>
      <c r="II85" s="97"/>
      <c r="IJ85" s="97"/>
      <c r="IK85" s="97"/>
      <c r="IL85" s="97"/>
      <c r="IM85" s="97"/>
      <c r="IN85" s="97"/>
      <c r="IO85" s="97"/>
      <c r="IP85" s="97"/>
      <c r="IQ85" s="97"/>
      <c r="IR85" s="97"/>
      <c r="IS85" s="97"/>
      <c r="IT85" s="97"/>
      <c r="IU85" s="97"/>
      <c r="IV85" s="97"/>
      <c r="IW85" s="97"/>
      <c r="IX85" s="97"/>
      <c r="IY85" s="97"/>
      <c r="IZ85" s="97"/>
      <c r="JA85" s="97"/>
      <c r="JB85" s="97"/>
      <c r="JC85" s="97"/>
      <c r="JD85" s="97"/>
    </row>
    <row r="86" spans="2:264" s="27" customFormat="1" ht="14.25" hidden="1" outlineLevel="2" x14ac:dyDescent="0.25">
      <c r="B86" s="934">
        <f t="shared" si="1"/>
        <v>20</v>
      </c>
      <c r="C86" s="83">
        <f t="shared" si="0"/>
        <v>223.1</v>
      </c>
      <c r="D86" s="56"/>
      <c r="E86" s="55"/>
      <c r="F86" s="59"/>
      <c r="G86" s="86">
        <v>223.1</v>
      </c>
      <c r="H86" s="40" t="s">
        <v>90</v>
      </c>
      <c r="I86" s="99" t="e">
        <f ca="1"/>
        <v>#N/A</v>
      </c>
      <c r="J86" s="99" t="e">
        <f ca="1"/>
        <v>#N/A</v>
      </c>
      <c r="K86" s="99" t="e">
        <f ca="1"/>
        <v>#N/A</v>
      </c>
      <c r="L86" s="99" t="e">
        <f ca="1"/>
        <v>#N/A</v>
      </c>
      <c r="M86" s="99" t="e">
        <f ca="1"/>
        <v>#N/A</v>
      </c>
      <c r="N86" s="99" t="e">
        <f ca="1"/>
        <v>#N/A</v>
      </c>
      <c r="O86" s="99" t="e">
        <f ca="1"/>
        <v>#N/A</v>
      </c>
      <c r="P86" s="99" t="e">
        <f ca="1"/>
        <v>#N/A</v>
      </c>
      <c r="Q86" s="99" t="e">
        <f ca="1"/>
        <v>#N/A</v>
      </c>
      <c r="R86" s="99" t="e">
        <f ca="1"/>
        <v>#N/A</v>
      </c>
      <c r="S86" s="99" t="e">
        <f ca="1"/>
        <v>#N/A</v>
      </c>
      <c r="T86" s="99" t="e">
        <f ca="1"/>
        <v>#N/A</v>
      </c>
      <c r="U86" s="99" t="e">
        <f ca="1"/>
        <v>#N/A</v>
      </c>
      <c r="V86" s="99" t="e">
        <f ca="1"/>
        <v>#N/A</v>
      </c>
      <c r="W86" s="99" t="e">
        <f ca="1"/>
        <v>#N/A</v>
      </c>
      <c r="X86" s="99" t="e">
        <f ca="1"/>
        <v>#N/A</v>
      </c>
      <c r="Y86" s="99" t="e">
        <f ca="1"/>
        <v>#N/A</v>
      </c>
      <c r="Z86" s="99" t="e">
        <f ca="1"/>
        <v>#N/A</v>
      </c>
      <c r="AA86" s="99" t="e">
        <f ca="1"/>
        <v>#N/A</v>
      </c>
      <c r="AB86" s="99" t="e">
        <f ca="1"/>
        <v>#N/A</v>
      </c>
      <c r="AC86" s="99" t="e">
        <f ca="1"/>
        <v>#N/A</v>
      </c>
      <c r="AD86" s="99" t="e">
        <f ca="1"/>
        <v>#N/A</v>
      </c>
      <c r="AE86" s="99" t="e">
        <f ca="1"/>
        <v>#N/A</v>
      </c>
      <c r="AF86" s="99" t="e">
        <f ca="1"/>
        <v>#N/A</v>
      </c>
      <c r="AG86" s="99" t="e">
        <f ca="1"/>
        <v>#N/A</v>
      </c>
      <c r="AH86" s="99" t="e">
        <f ca="1"/>
        <v>#N/A</v>
      </c>
      <c r="AI86" s="99" t="e">
        <f ca="1"/>
        <v>#N/A</v>
      </c>
      <c r="AJ86" s="99" t="e">
        <f ca="1"/>
        <v>#N/A</v>
      </c>
      <c r="AK86" s="99" t="e">
        <f ca="1"/>
        <v>#N/A</v>
      </c>
      <c r="AL86" s="99" t="e">
        <f ca="1"/>
        <v>#N/A</v>
      </c>
      <c r="AM86" s="99" t="e">
        <f ca="1"/>
        <v>#N/A</v>
      </c>
      <c r="AN86" s="99" t="e">
        <f ca="1"/>
        <v>#N/A</v>
      </c>
      <c r="AO86" s="99" t="e">
        <f ca="1"/>
        <v>#N/A</v>
      </c>
      <c r="AP86" s="99" t="e">
        <f ca="1"/>
        <v>#N/A</v>
      </c>
      <c r="AQ86" s="463" t="e">
        <f ca="1"/>
        <v>#N/A</v>
      </c>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99"/>
      <c r="IR86" s="99"/>
      <c r="IS86" s="99"/>
      <c r="IT86" s="99"/>
      <c r="IU86" s="99"/>
      <c r="IV86" s="99"/>
      <c r="IW86" s="99"/>
      <c r="IX86" s="99"/>
      <c r="IY86" s="99"/>
      <c r="IZ86" s="99"/>
      <c r="JA86" s="99"/>
      <c r="JB86" s="99"/>
      <c r="JC86" s="99"/>
      <c r="JD86" s="99"/>
    </row>
    <row r="87" spans="2:264" s="27" customFormat="1" ht="14.25" hidden="1" outlineLevel="2" x14ac:dyDescent="0.25">
      <c r="B87" s="934">
        <f t="shared" si="1"/>
        <v>20</v>
      </c>
      <c r="C87" s="83">
        <f t="shared" ref="C87:C101" si="2">IF(F87="",IF(E87="", IF(D87="",IF(G87="","",G87),D87), E87), F87)</f>
        <v>223.3</v>
      </c>
      <c r="D87" s="56"/>
      <c r="E87" s="55"/>
      <c r="F87" s="59"/>
      <c r="G87" s="86">
        <v>223.3</v>
      </c>
      <c r="H87" s="40" t="s">
        <v>91</v>
      </c>
      <c r="I87" s="99" t="e">
        <f ca="1"/>
        <v>#N/A</v>
      </c>
      <c r="J87" s="99" t="e">
        <f ca="1"/>
        <v>#N/A</v>
      </c>
      <c r="K87" s="99" t="e">
        <f ca="1"/>
        <v>#N/A</v>
      </c>
      <c r="L87" s="99" t="e">
        <f ca="1"/>
        <v>#N/A</v>
      </c>
      <c r="M87" s="99" t="e">
        <f ca="1"/>
        <v>#N/A</v>
      </c>
      <c r="N87" s="99" t="e">
        <f ca="1"/>
        <v>#N/A</v>
      </c>
      <c r="O87" s="99" t="e">
        <f ca="1"/>
        <v>#N/A</v>
      </c>
      <c r="P87" s="99" t="e">
        <f ca="1"/>
        <v>#N/A</v>
      </c>
      <c r="Q87" s="99" t="e">
        <f ca="1"/>
        <v>#N/A</v>
      </c>
      <c r="R87" s="99" t="e">
        <f ca="1"/>
        <v>#N/A</v>
      </c>
      <c r="S87" s="99" t="e">
        <f ca="1"/>
        <v>#N/A</v>
      </c>
      <c r="T87" s="99" t="e">
        <f ca="1"/>
        <v>#N/A</v>
      </c>
      <c r="U87" s="99" t="e">
        <f ca="1"/>
        <v>#N/A</v>
      </c>
      <c r="V87" s="99" t="e">
        <f ca="1"/>
        <v>#N/A</v>
      </c>
      <c r="W87" s="99" t="e">
        <f ca="1"/>
        <v>#N/A</v>
      </c>
      <c r="X87" s="99" t="e">
        <f ca="1"/>
        <v>#N/A</v>
      </c>
      <c r="Y87" s="99" t="e">
        <f ca="1"/>
        <v>#N/A</v>
      </c>
      <c r="Z87" s="99" t="e">
        <f ca="1"/>
        <v>#N/A</v>
      </c>
      <c r="AA87" s="99" t="e">
        <f ca="1"/>
        <v>#N/A</v>
      </c>
      <c r="AB87" s="99" t="e">
        <f ca="1"/>
        <v>#N/A</v>
      </c>
      <c r="AC87" s="99" t="e">
        <f ca="1"/>
        <v>#N/A</v>
      </c>
      <c r="AD87" s="99" t="e">
        <f ca="1"/>
        <v>#N/A</v>
      </c>
      <c r="AE87" s="99" t="e">
        <f ca="1"/>
        <v>#N/A</v>
      </c>
      <c r="AF87" s="99" t="e">
        <f ca="1"/>
        <v>#N/A</v>
      </c>
      <c r="AG87" s="99" t="e">
        <f ca="1"/>
        <v>#N/A</v>
      </c>
      <c r="AH87" s="99" t="e">
        <f ca="1"/>
        <v>#N/A</v>
      </c>
      <c r="AI87" s="99" t="e">
        <f ca="1"/>
        <v>#N/A</v>
      </c>
      <c r="AJ87" s="99" t="e">
        <f ca="1"/>
        <v>#N/A</v>
      </c>
      <c r="AK87" s="99" t="e">
        <f ca="1"/>
        <v>#N/A</v>
      </c>
      <c r="AL87" s="99" t="e">
        <f ca="1"/>
        <v>#N/A</v>
      </c>
      <c r="AM87" s="99" t="e">
        <f ca="1"/>
        <v>#N/A</v>
      </c>
      <c r="AN87" s="99" t="e">
        <f ca="1"/>
        <v>#N/A</v>
      </c>
      <c r="AO87" s="99" t="e">
        <f ca="1"/>
        <v>#N/A</v>
      </c>
      <c r="AP87" s="99" t="e">
        <f ca="1"/>
        <v>#N/A</v>
      </c>
      <c r="AQ87" s="463" t="e">
        <f ca="1"/>
        <v>#N/A</v>
      </c>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c r="HV87" s="99"/>
      <c r="HW87" s="99"/>
      <c r="HX87" s="99"/>
      <c r="HY87" s="99"/>
      <c r="HZ87" s="99"/>
      <c r="IA87" s="99"/>
      <c r="IB87" s="99"/>
      <c r="IC87" s="99"/>
      <c r="ID87" s="99"/>
      <c r="IE87" s="99"/>
      <c r="IF87" s="99"/>
      <c r="IG87" s="99"/>
      <c r="IH87" s="99"/>
      <c r="II87" s="99"/>
      <c r="IJ87" s="99"/>
      <c r="IK87" s="99"/>
      <c r="IL87" s="99"/>
      <c r="IM87" s="99"/>
      <c r="IN87" s="99"/>
      <c r="IO87" s="99"/>
      <c r="IP87" s="99"/>
      <c r="IQ87" s="99"/>
      <c r="IR87" s="99"/>
      <c r="IS87" s="99"/>
      <c r="IT87" s="99"/>
      <c r="IU87" s="99"/>
      <c r="IV87" s="99"/>
      <c r="IW87" s="99"/>
      <c r="IX87" s="99"/>
      <c r="IY87" s="99"/>
      <c r="IZ87" s="99"/>
      <c r="JA87" s="99"/>
      <c r="JB87" s="99"/>
      <c r="JC87" s="99"/>
      <c r="JD87" s="99"/>
    </row>
    <row r="88" spans="2:264" s="27" customFormat="1" ht="14.25" hidden="1" outlineLevel="2" x14ac:dyDescent="0.25">
      <c r="B88" s="934">
        <f t="shared" ref="B88:B174" si="3">_xlfn.NUMBERVALUE(LEFT(C88,1)&amp;"0")</f>
        <v>20</v>
      </c>
      <c r="C88" s="83">
        <f t="shared" si="2"/>
        <v>223.4</v>
      </c>
      <c r="D88" s="56"/>
      <c r="E88" s="55"/>
      <c r="F88" s="59"/>
      <c r="G88" s="86">
        <v>223.4</v>
      </c>
      <c r="H88" s="40" t="s">
        <v>92</v>
      </c>
      <c r="I88" s="99" t="e">
        <f ca="1"/>
        <v>#N/A</v>
      </c>
      <c r="J88" s="99" t="e">
        <f ca="1"/>
        <v>#N/A</v>
      </c>
      <c r="K88" s="99" t="e">
        <f ca="1"/>
        <v>#N/A</v>
      </c>
      <c r="L88" s="99" t="e">
        <f ca="1"/>
        <v>#N/A</v>
      </c>
      <c r="M88" s="99" t="e">
        <f ca="1"/>
        <v>#N/A</v>
      </c>
      <c r="N88" s="99" t="e">
        <f ca="1"/>
        <v>#N/A</v>
      </c>
      <c r="O88" s="99" t="e">
        <f ca="1"/>
        <v>#N/A</v>
      </c>
      <c r="P88" s="99" t="e">
        <f ca="1"/>
        <v>#N/A</v>
      </c>
      <c r="Q88" s="99" t="e">
        <f ca="1"/>
        <v>#N/A</v>
      </c>
      <c r="R88" s="99" t="e">
        <f ca="1"/>
        <v>#N/A</v>
      </c>
      <c r="S88" s="99" t="e">
        <f ca="1"/>
        <v>#N/A</v>
      </c>
      <c r="T88" s="99" t="e">
        <f ca="1"/>
        <v>#N/A</v>
      </c>
      <c r="U88" s="99" t="e">
        <f ca="1"/>
        <v>#N/A</v>
      </c>
      <c r="V88" s="99" t="e">
        <f ca="1"/>
        <v>#N/A</v>
      </c>
      <c r="W88" s="99" t="e">
        <f ca="1"/>
        <v>#N/A</v>
      </c>
      <c r="X88" s="99" t="e">
        <f ca="1"/>
        <v>#N/A</v>
      </c>
      <c r="Y88" s="99" t="e">
        <f ca="1"/>
        <v>#N/A</v>
      </c>
      <c r="Z88" s="99" t="e">
        <f ca="1"/>
        <v>#N/A</v>
      </c>
      <c r="AA88" s="99" t="e">
        <f ca="1"/>
        <v>#N/A</v>
      </c>
      <c r="AB88" s="99" t="e">
        <f ca="1"/>
        <v>#N/A</v>
      </c>
      <c r="AC88" s="99" t="e">
        <f ca="1"/>
        <v>#N/A</v>
      </c>
      <c r="AD88" s="99" t="e">
        <f ca="1"/>
        <v>#N/A</v>
      </c>
      <c r="AE88" s="99" t="e">
        <f ca="1"/>
        <v>#N/A</v>
      </c>
      <c r="AF88" s="99" t="e">
        <f ca="1"/>
        <v>#N/A</v>
      </c>
      <c r="AG88" s="99" t="e">
        <f ca="1"/>
        <v>#N/A</v>
      </c>
      <c r="AH88" s="99" t="e">
        <f ca="1"/>
        <v>#N/A</v>
      </c>
      <c r="AI88" s="99" t="e">
        <f ca="1"/>
        <v>#N/A</v>
      </c>
      <c r="AJ88" s="99" t="e">
        <f ca="1"/>
        <v>#N/A</v>
      </c>
      <c r="AK88" s="99" t="e">
        <f ca="1"/>
        <v>#N/A</v>
      </c>
      <c r="AL88" s="99" t="e">
        <f ca="1"/>
        <v>#N/A</v>
      </c>
      <c r="AM88" s="99" t="e">
        <f ca="1"/>
        <v>#N/A</v>
      </c>
      <c r="AN88" s="99">
        <f ca="1"/>
        <v>13.396786362557455</v>
      </c>
      <c r="AO88" s="99">
        <f ca="1"/>
        <v>13.92422660522443</v>
      </c>
      <c r="AP88" s="99">
        <f ca="1"/>
        <v>14.330525023043569</v>
      </c>
      <c r="AQ88" s="463">
        <f ca="1"/>
        <v>11.200291648502793</v>
      </c>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c r="HV88" s="99"/>
      <c r="HW88" s="99"/>
      <c r="HX88" s="99"/>
      <c r="HY88" s="99"/>
      <c r="HZ88" s="99"/>
      <c r="IA88" s="99"/>
      <c r="IB88" s="99"/>
      <c r="IC88" s="99"/>
      <c r="ID88" s="99"/>
      <c r="IE88" s="99"/>
      <c r="IF88" s="99"/>
      <c r="IG88" s="99"/>
      <c r="IH88" s="99"/>
      <c r="II88" s="99"/>
      <c r="IJ88" s="99"/>
      <c r="IK88" s="99"/>
      <c r="IL88" s="99"/>
      <c r="IM88" s="99"/>
      <c r="IN88" s="99"/>
      <c r="IO88" s="99"/>
      <c r="IP88" s="99"/>
      <c r="IQ88" s="99"/>
      <c r="IR88" s="99"/>
      <c r="IS88" s="99"/>
      <c r="IT88" s="99"/>
      <c r="IU88" s="99"/>
      <c r="IV88" s="99"/>
      <c r="IW88" s="99"/>
      <c r="IX88" s="99"/>
      <c r="IY88" s="99"/>
      <c r="IZ88" s="99"/>
      <c r="JA88" s="99"/>
      <c r="JB88" s="99"/>
      <c r="JC88" s="99"/>
      <c r="JD88" s="99"/>
    </row>
    <row r="89" spans="2:264" s="27" customFormat="1" ht="14.25" hidden="1" outlineLevel="2" x14ac:dyDescent="0.25">
      <c r="B89" s="934">
        <f t="shared" si="3"/>
        <v>20</v>
      </c>
      <c r="C89" s="83">
        <f t="shared" si="2"/>
        <v>223.5</v>
      </c>
      <c r="D89" s="56"/>
      <c r="E89" s="55"/>
      <c r="F89" s="59"/>
      <c r="G89" s="86">
        <v>223.5</v>
      </c>
      <c r="H89" s="40" t="s">
        <v>93</v>
      </c>
      <c r="I89" s="99" t="e">
        <f ca="1"/>
        <v>#N/A</v>
      </c>
      <c r="J89" s="99" t="e">
        <f ca="1"/>
        <v>#N/A</v>
      </c>
      <c r="K89" s="99" t="e">
        <f ca="1"/>
        <v>#N/A</v>
      </c>
      <c r="L89" s="99" t="e">
        <f ca="1"/>
        <v>#N/A</v>
      </c>
      <c r="M89" s="99" t="e">
        <f ca="1"/>
        <v>#N/A</v>
      </c>
      <c r="N89" s="99" t="e">
        <f ca="1"/>
        <v>#N/A</v>
      </c>
      <c r="O89" s="99" t="e">
        <f ca="1"/>
        <v>#N/A</v>
      </c>
      <c r="P89" s="99" t="e">
        <f ca="1"/>
        <v>#N/A</v>
      </c>
      <c r="Q89" s="99" t="e">
        <f ca="1"/>
        <v>#N/A</v>
      </c>
      <c r="R89" s="99" t="e">
        <f ca="1"/>
        <v>#N/A</v>
      </c>
      <c r="S89" s="99" t="e">
        <f ca="1"/>
        <v>#N/A</v>
      </c>
      <c r="T89" s="99" t="e">
        <f ca="1"/>
        <v>#N/A</v>
      </c>
      <c r="U89" s="99" t="e">
        <f ca="1"/>
        <v>#N/A</v>
      </c>
      <c r="V89" s="99" t="e">
        <f ca="1"/>
        <v>#N/A</v>
      </c>
      <c r="W89" s="99" t="e">
        <f ca="1"/>
        <v>#N/A</v>
      </c>
      <c r="X89" s="99" t="e">
        <f ca="1"/>
        <v>#N/A</v>
      </c>
      <c r="Y89" s="99" t="e">
        <f ca="1"/>
        <v>#N/A</v>
      </c>
      <c r="Z89" s="99" t="e">
        <f ca="1"/>
        <v>#N/A</v>
      </c>
      <c r="AA89" s="99" t="e">
        <f ca="1"/>
        <v>#N/A</v>
      </c>
      <c r="AB89" s="99" t="e">
        <f ca="1"/>
        <v>#N/A</v>
      </c>
      <c r="AC89" s="99" t="e">
        <f ca="1"/>
        <v>#N/A</v>
      </c>
      <c r="AD89" s="99" t="e">
        <f ca="1"/>
        <v>#N/A</v>
      </c>
      <c r="AE89" s="99" t="e">
        <f ca="1"/>
        <v>#N/A</v>
      </c>
      <c r="AF89" s="99" t="e">
        <f ca="1"/>
        <v>#N/A</v>
      </c>
      <c r="AG89" s="99" t="e">
        <f ca="1"/>
        <v>#N/A</v>
      </c>
      <c r="AH89" s="99" t="e">
        <f ca="1"/>
        <v>#N/A</v>
      </c>
      <c r="AI89" s="99" t="e">
        <f ca="1"/>
        <v>#N/A</v>
      </c>
      <c r="AJ89" s="99" t="e">
        <f ca="1"/>
        <v>#N/A</v>
      </c>
      <c r="AK89" s="99" t="e">
        <f ca="1"/>
        <v>#N/A</v>
      </c>
      <c r="AL89" s="99" t="e">
        <f ca="1"/>
        <v>#N/A</v>
      </c>
      <c r="AM89" s="99" t="e">
        <f ca="1"/>
        <v>#N/A</v>
      </c>
      <c r="AN89" s="99" t="e">
        <f ca="1"/>
        <v>#N/A</v>
      </c>
      <c r="AO89" s="99" t="e">
        <f ca="1"/>
        <v>#N/A</v>
      </c>
      <c r="AP89" s="99" t="e">
        <f ca="1"/>
        <v>#N/A</v>
      </c>
      <c r="AQ89" s="463" t="e">
        <f ca="1"/>
        <v>#N/A</v>
      </c>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c r="IW89" s="99"/>
      <c r="IX89" s="99"/>
      <c r="IY89" s="99"/>
      <c r="IZ89" s="99"/>
      <c r="JA89" s="99"/>
      <c r="JB89" s="99"/>
      <c r="JC89" s="99"/>
      <c r="JD89" s="99"/>
    </row>
    <row r="90" spans="2:264" s="27" customFormat="1" ht="14.25" hidden="1" outlineLevel="2" x14ac:dyDescent="0.25">
      <c r="B90" s="934">
        <f t="shared" si="3"/>
        <v>20</v>
      </c>
      <c r="C90" s="86">
        <f t="shared" si="2"/>
        <v>223.2</v>
      </c>
      <c r="D90" s="56"/>
      <c r="E90" s="55"/>
      <c r="F90" s="60"/>
      <c r="G90" s="86">
        <v>223.2</v>
      </c>
      <c r="H90" s="40" t="s">
        <v>94</v>
      </c>
      <c r="I90" s="99">
        <f ca="1"/>
        <v>70.052441548390178</v>
      </c>
      <c r="J90" s="99">
        <f ca="1"/>
        <v>70.026895122413904</v>
      </c>
      <c r="K90" s="99">
        <f ca="1"/>
        <v>160.47671039334071</v>
      </c>
      <c r="L90" s="99">
        <f ca="1"/>
        <v>160.46283312678992</v>
      </c>
      <c r="M90" s="99">
        <f ca="1"/>
        <v>91.686084691324851</v>
      </c>
      <c r="N90" s="99">
        <f ca="1"/>
        <v>91.638529668144713</v>
      </c>
      <c r="O90" s="99">
        <f ca="1"/>
        <v>210.00298236353245</v>
      </c>
      <c r="P90" s="99">
        <f ca="1"/>
        <v>210.00298236353245</v>
      </c>
      <c r="Q90" s="99" t="e">
        <f ca="1"/>
        <v>#N/A</v>
      </c>
      <c r="R90" s="99" t="e">
        <f ca="1"/>
        <v>#N/A</v>
      </c>
      <c r="S90" s="99" t="e">
        <f ca="1"/>
        <v>#N/A</v>
      </c>
      <c r="T90" s="99" t="e">
        <f ca="1"/>
        <v>#N/A</v>
      </c>
      <c r="U90" s="99" t="e">
        <f ca="1"/>
        <v>#N/A</v>
      </c>
      <c r="V90" s="99" t="e">
        <f ca="1"/>
        <v>#N/A</v>
      </c>
      <c r="W90" s="99" t="e">
        <f ca="1"/>
        <v>#N/A</v>
      </c>
      <c r="X90" s="99" t="e">
        <f ca="1"/>
        <v>#N/A</v>
      </c>
      <c r="Y90" s="99" t="e">
        <f ca="1"/>
        <v>#N/A</v>
      </c>
      <c r="Z90" s="99" t="e">
        <f ca="1"/>
        <v>#N/A</v>
      </c>
      <c r="AA90" s="99" t="e">
        <f ca="1"/>
        <v>#N/A</v>
      </c>
      <c r="AB90" s="99" t="e">
        <f ca="1"/>
        <v>#N/A</v>
      </c>
      <c r="AC90" s="99" t="e">
        <f ca="1"/>
        <v>#N/A</v>
      </c>
      <c r="AD90" s="99" t="e">
        <f ca="1"/>
        <v>#N/A</v>
      </c>
      <c r="AE90" s="99" t="e">
        <f ca="1"/>
        <v>#N/A</v>
      </c>
      <c r="AF90" s="99" t="e">
        <f ca="1"/>
        <v>#N/A</v>
      </c>
      <c r="AG90" s="99" t="e">
        <f ca="1"/>
        <v>#N/A</v>
      </c>
      <c r="AH90" s="99" t="e">
        <f ca="1"/>
        <v>#N/A</v>
      </c>
      <c r="AI90" s="99" t="e">
        <f ca="1"/>
        <v>#N/A</v>
      </c>
      <c r="AJ90" s="99" t="e">
        <f ca="1"/>
        <v>#N/A</v>
      </c>
      <c r="AK90" s="99" t="e">
        <f ca="1"/>
        <v>#N/A</v>
      </c>
      <c r="AL90" s="99" t="e">
        <f ca="1"/>
        <v>#N/A</v>
      </c>
      <c r="AM90" s="99" t="e">
        <f ca="1"/>
        <v>#N/A</v>
      </c>
      <c r="AN90" s="99">
        <f ca="1"/>
        <v>7.1430813920341087</v>
      </c>
      <c r="AO90" s="99">
        <f ca="1"/>
        <v>48.918381925415041</v>
      </c>
      <c r="AP90" s="99">
        <f ca="1"/>
        <v>43.732561138504089</v>
      </c>
      <c r="AQ90" s="463">
        <f ca="1"/>
        <v>40.562076268854192</v>
      </c>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c r="IV90" s="99"/>
      <c r="IW90" s="99"/>
      <c r="IX90" s="99"/>
      <c r="IY90" s="99"/>
      <c r="IZ90" s="99"/>
      <c r="JA90" s="99"/>
      <c r="JB90" s="99"/>
      <c r="JC90" s="99"/>
      <c r="JD90" s="99"/>
    </row>
    <row r="91" spans="2:264" s="20" customFormat="1" ht="16.5" hidden="1" outlineLevel="2" x14ac:dyDescent="0.3">
      <c r="B91" s="933">
        <f t="shared" si="3"/>
        <v>20</v>
      </c>
      <c r="C91" s="78">
        <f t="shared" si="2"/>
        <v>224</v>
      </c>
      <c r="D91" s="767"/>
      <c r="E91" s="52"/>
      <c r="F91" s="52">
        <v>224</v>
      </c>
      <c r="G91" s="78"/>
      <c r="H91" s="35" t="s">
        <v>225</v>
      </c>
      <c r="I91" s="97" t="e">
        <f ca="1"/>
        <v>#N/A</v>
      </c>
      <c r="J91" s="97" t="e">
        <f ca="1"/>
        <v>#N/A</v>
      </c>
      <c r="K91" s="97" t="e">
        <f ca="1"/>
        <v>#N/A</v>
      </c>
      <c r="L91" s="97" t="e">
        <f ca="1"/>
        <v>#N/A</v>
      </c>
      <c r="M91" s="97" t="e">
        <f ca="1"/>
        <v>#N/A</v>
      </c>
      <c r="N91" s="97" t="e">
        <f ca="1"/>
        <v>#N/A</v>
      </c>
      <c r="O91" s="97" t="e">
        <f ca="1"/>
        <v>#N/A</v>
      </c>
      <c r="P91" s="97" t="e">
        <f ca="1"/>
        <v>#N/A</v>
      </c>
      <c r="Q91" s="97" t="e">
        <f ca="1"/>
        <v>#N/A</v>
      </c>
      <c r="R91" s="97" t="e">
        <f ca="1"/>
        <v>#N/A</v>
      </c>
      <c r="S91" s="97" t="e">
        <f ca="1"/>
        <v>#N/A</v>
      </c>
      <c r="T91" s="97" t="e">
        <f ca="1"/>
        <v>#N/A</v>
      </c>
      <c r="U91" s="97">
        <f ca="1"/>
        <v>86.098593946198903</v>
      </c>
      <c r="V91" s="97">
        <f ca="1"/>
        <v>58.417563933509754</v>
      </c>
      <c r="W91" s="97">
        <f ca="1"/>
        <v>67.879941145028056</v>
      </c>
      <c r="X91" s="97">
        <f ca="1"/>
        <v>55.468479907373101</v>
      </c>
      <c r="Y91" s="97">
        <f ca="1"/>
        <v>55.510232508617499</v>
      </c>
      <c r="Z91" s="97" t="e">
        <f ca="1"/>
        <v>#N/A</v>
      </c>
      <c r="AA91" s="97" t="e">
        <f ca="1"/>
        <v>#N/A</v>
      </c>
      <c r="AB91" s="97" t="e">
        <f ca="1"/>
        <v>#N/A</v>
      </c>
      <c r="AC91" s="97">
        <f ca="1"/>
        <v>27.954556184467034</v>
      </c>
      <c r="AD91" s="97">
        <f ca="1"/>
        <v>36.464239601776406</v>
      </c>
      <c r="AE91" s="97" t="e">
        <f ca="1"/>
        <v>#N/A</v>
      </c>
      <c r="AF91" s="97" t="e">
        <f ca="1"/>
        <v>#N/A</v>
      </c>
      <c r="AG91" s="97" t="e">
        <f ca="1"/>
        <v>#N/A</v>
      </c>
      <c r="AH91" s="97" t="e">
        <f ca="1"/>
        <v>#N/A</v>
      </c>
      <c r="AI91" s="97" t="e">
        <f ca="1"/>
        <v>#N/A</v>
      </c>
      <c r="AJ91" s="97" t="e">
        <f ca="1"/>
        <v>#N/A</v>
      </c>
      <c r="AK91" s="97" t="e">
        <f ca="1"/>
        <v>#N/A</v>
      </c>
      <c r="AL91" s="97">
        <f ca="1"/>
        <v>199.342747999203</v>
      </c>
      <c r="AM91" s="97">
        <f ca="1"/>
        <v>73.866774572752902</v>
      </c>
      <c r="AN91" s="97" t="e">
        <f ca="1"/>
        <v>#N/A</v>
      </c>
      <c r="AO91" s="97" t="e">
        <f ca="1"/>
        <v>#N/A</v>
      </c>
      <c r="AP91" s="97" t="e">
        <f ca="1"/>
        <v>#N/A</v>
      </c>
      <c r="AQ91" s="461" t="e">
        <f ca="1"/>
        <v>#N/A</v>
      </c>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7"/>
      <c r="FX91" s="97"/>
      <c r="FY91" s="97"/>
      <c r="FZ91" s="97"/>
      <c r="GA91" s="97"/>
      <c r="GB91" s="97"/>
      <c r="GC91" s="97"/>
      <c r="GD91" s="97"/>
      <c r="GE91" s="97"/>
      <c r="GF91" s="97"/>
      <c r="GG91" s="97"/>
      <c r="GH91" s="97"/>
      <c r="GI91" s="97"/>
      <c r="GJ91" s="97"/>
      <c r="GK91" s="97"/>
      <c r="GL91" s="97"/>
      <c r="GM91" s="97"/>
      <c r="GN91" s="97"/>
      <c r="GO91" s="97"/>
      <c r="GP91" s="97"/>
      <c r="GQ91" s="97"/>
      <c r="GR91" s="97"/>
      <c r="GS91" s="97"/>
      <c r="GT91" s="97"/>
      <c r="GU91" s="97"/>
      <c r="GV91" s="97"/>
      <c r="GW91" s="97"/>
      <c r="GX91" s="97"/>
      <c r="GY91" s="97"/>
      <c r="GZ91" s="97"/>
      <c r="HA91" s="97"/>
      <c r="HB91" s="97"/>
      <c r="HC91" s="97"/>
      <c r="HD91" s="97"/>
      <c r="HE91" s="97"/>
      <c r="HF91" s="97"/>
      <c r="HG91" s="97"/>
      <c r="HH91" s="97"/>
      <c r="HI91" s="97"/>
      <c r="HJ91" s="97"/>
      <c r="HK91" s="97"/>
      <c r="HL91" s="97"/>
      <c r="HM91" s="97"/>
      <c r="HN91" s="97"/>
      <c r="HO91" s="97"/>
      <c r="HP91" s="97"/>
      <c r="HQ91" s="97"/>
      <c r="HR91" s="97"/>
      <c r="HS91" s="97"/>
      <c r="HT91" s="97"/>
      <c r="HU91" s="97"/>
      <c r="HV91" s="97"/>
      <c r="HW91" s="97"/>
      <c r="HX91" s="97"/>
      <c r="HY91" s="97"/>
      <c r="HZ91" s="97"/>
      <c r="IA91" s="97"/>
      <c r="IB91" s="97"/>
      <c r="IC91" s="97"/>
      <c r="ID91" s="97"/>
      <c r="IE91" s="97"/>
      <c r="IF91" s="97"/>
      <c r="IG91" s="97"/>
      <c r="IH91" s="97"/>
      <c r="II91" s="97"/>
      <c r="IJ91" s="97"/>
      <c r="IK91" s="97"/>
      <c r="IL91" s="97"/>
      <c r="IM91" s="97"/>
      <c r="IN91" s="97"/>
      <c r="IO91" s="97"/>
      <c r="IP91" s="97"/>
      <c r="IQ91" s="97"/>
      <c r="IR91" s="97"/>
      <c r="IS91" s="97"/>
      <c r="IT91" s="97"/>
      <c r="IU91" s="97"/>
      <c r="IV91" s="97"/>
      <c r="IW91" s="97"/>
      <c r="IX91" s="97"/>
      <c r="IY91" s="97"/>
      <c r="IZ91" s="97"/>
      <c r="JA91" s="97"/>
      <c r="JB91" s="97"/>
      <c r="JC91" s="97"/>
      <c r="JD91" s="97"/>
    </row>
    <row r="92" spans="2:264" s="20" customFormat="1" ht="16.5" hidden="1" outlineLevel="2" x14ac:dyDescent="0.3">
      <c r="B92" s="933">
        <f t="shared" si="3"/>
        <v>20</v>
      </c>
      <c r="C92" s="78">
        <f t="shared" si="2"/>
        <v>225</v>
      </c>
      <c r="D92" s="767"/>
      <c r="E92" s="52"/>
      <c r="F92" s="52">
        <v>225</v>
      </c>
      <c r="G92" s="78"/>
      <c r="H92" s="35" t="s">
        <v>96</v>
      </c>
      <c r="I92" s="97">
        <f ca="1"/>
        <v>314.5143691071147</v>
      </c>
      <c r="J92" s="97">
        <f ca="1"/>
        <v>223.31411436675305</v>
      </c>
      <c r="K92" s="97">
        <f ca="1"/>
        <v>511.57155412833896</v>
      </c>
      <c r="L92" s="97">
        <f ca="1"/>
        <v>363.2096974338383</v>
      </c>
      <c r="M92" s="97">
        <f ca="1"/>
        <v>404.21769703125585</v>
      </c>
      <c r="N92" s="97">
        <f ca="1"/>
        <v>286.97078738060156</v>
      </c>
      <c r="O92" s="97">
        <f ca="1"/>
        <v>657.40064044236249</v>
      </c>
      <c r="P92" s="97">
        <f ca="1"/>
        <v>466.75255251315008</v>
      </c>
      <c r="Q92" s="97" t="e">
        <f ca="1"/>
        <v>#N/A</v>
      </c>
      <c r="R92" s="97" t="e">
        <f ca="1"/>
        <v>#N/A</v>
      </c>
      <c r="S92" s="97" t="e">
        <f ca="1"/>
        <v>#N/A</v>
      </c>
      <c r="T92" s="97" t="e">
        <f ca="1"/>
        <v>#N/A</v>
      </c>
      <c r="U92" s="97">
        <f ca="1"/>
        <v>11.850582322080959</v>
      </c>
      <c r="V92" s="97">
        <f ca="1"/>
        <v>8.8345991837354099</v>
      </c>
      <c r="W92" s="97">
        <f ca="1"/>
        <v>10.603922214725937</v>
      </c>
      <c r="X92" s="97">
        <f ca="1"/>
        <v>8.6560109395228384</v>
      </c>
      <c r="Y92" s="97">
        <f ca="1"/>
        <v>5.458062230795413</v>
      </c>
      <c r="Z92" s="97" t="e">
        <f ca="1"/>
        <v>#N/A</v>
      </c>
      <c r="AA92" s="97" t="e">
        <f ca="1"/>
        <v>#N/A</v>
      </c>
      <c r="AB92" s="97" t="e">
        <f ca="1"/>
        <v>#N/A</v>
      </c>
      <c r="AC92" s="97">
        <f ca="1"/>
        <v>18.819971868769123</v>
      </c>
      <c r="AD92" s="97">
        <f ca="1"/>
        <v>24.317253490062555</v>
      </c>
      <c r="AE92" s="97" t="e">
        <f ca="1"/>
        <v>#N/A</v>
      </c>
      <c r="AF92" s="97" t="e">
        <f ca="1"/>
        <v>#N/A</v>
      </c>
      <c r="AG92" s="97" t="e">
        <f ca="1"/>
        <v>#N/A</v>
      </c>
      <c r="AH92" s="97" t="e">
        <f ca="1"/>
        <v>#N/A</v>
      </c>
      <c r="AI92" s="97" t="e">
        <f ca="1"/>
        <v>#N/A</v>
      </c>
      <c r="AJ92" s="97" t="e">
        <f ca="1"/>
        <v>#N/A</v>
      </c>
      <c r="AK92" s="97" t="e">
        <f ca="1"/>
        <v>#N/A</v>
      </c>
      <c r="AL92" s="97" t="e">
        <f ca="1"/>
        <v>#N/A</v>
      </c>
      <c r="AM92" s="97">
        <f ca="1"/>
        <v>51.6100185032683</v>
      </c>
      <c r="AN92" s="97">
        <f ca="1"/>
        <v>44.838163443275121</v>
      </c>
      <c r="AO92" s="97">
        <f ca="1"/>
        <v>54.345320840577543</v>
      </c>
      <c r="AP92" s="97">
        <f ca="1"/>
        <v>47.103019648453945</v>
      </c>
      <c r="AQ92" s="461">
        <f ca="1"/>
        <v>43.688186233203545</v>
      </c>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97"/>
      <c r="IC92" s="97"/>
      <c r="ID92" s="97"/>
      <c r="IE92" s="97"/>
      <c r="IF92" s="97"/>
      <c r="IG92" s="97"/>
      <c r="IH92" s="97"/>
      <c r="II92" s="97"/>
      <c r="IJ92" s="97"/>
      <c r="IK92" s="97"/>
      <c r="IL92" s="97"/>
      <c r="IM92" s="97"/>
      <c r="IN92" s="97"/>
      <c r="IO92" s="97"/>
      <c r="IP92" s="97"/>
      <c r="IQ92" s="97"/>
      <c r="IR92" s="97"/>
      <c r="IS92" s="97"/>
      <c r="IT92" s="97"/>
      <c r="IU92" s="97"/>
      <c r="IV92" s="97"/>
      <c r="IW92" s="97"/>
      <c r="IX92" s="97"/>
      <c r="IY92" s="97"/>
      <c r="IZ92" s="97"/>
      <c r="JA92" s="97"/>
      <c r="JB92" s="97"/>
      <c r="JC92" s="97"/>
      <c r="JD92" s="97"/>
    </row>
    <row r="93" spans="2:264" s="27" customFormat="1" ht="14.25" hidden="1" outlineLevel="2" x14ac:dyDescent="0.25">
      <c r="B93" s="934">
        <f t="shared" si="3"/>
        <v>20</v>
      </c>
      <c r="C93" s="86">
        <f t="shared" si="2"/>
        <v>225.1</v>
      </c>
      <c r="D93" s="56"/>
      <c r="E93" s="55"/>
      <c r="F93" s="60"/>
      <c r="G93" s="86">
        <v>225.1</v>
      </c>
      <c r="H93" s="40" t="s">
        <v>97</v>
      </c>
      <c r="I93" s="99">
        <f ca="1"/>
        <v>314.5143691071147</v>
      </c>
      <c r="J93" s="99">
        <f ca="1"/>
        <v>223.31411436675305</v>
      </c>
      <c r="K93" s="99">
        <f ca="1"/>
        <v>511.57155412833896</v>
      </c>
      <c r="L93" s="99">
        <f ca="1"/>
        <v>363.2096974338383</v>
      </c>
      <c r="M93" s="99">
        <f ca="1"/>
        <v>404.21769703125585</v>
      </c>
      <c r="N93" s="99">
        <f ca="1"/>
        <v>286.97078738060156</v>
      </c>
      <c r="O93" s="99">
        <f ca="1"/>
        <v>657.40064044236249</v>
      </c>
      <c r="P93" s="99">
        <f ca="1"/>
        <v>466.75255251315008</v>
      </c>
      <c r="Q93" s="99" t="e">
        <f ca="1"/>
        <v>#N/A</v>
      </c>
      <c r="R93" s="99" t="e">
        <f ca="1"/>
        <v>#N/A</v>
      </c>
      <c r="S93" s="99" t="e">
        <f ca="1"/>
        <v>#N/A</v>
      </c>
      <c r="T93" s="99" t="e">
        <f ca="1"/>
        <v>#N/A</v>
      </c>
      <c r="U93" s="99" t="e">
        <f ca="1"/>
        <v>#N/A</v>
      </c>
      <c r="V93" s="99" t="e">
        <f ca="1"/>
        <v>#N/A</v>
      </c>
      <c r="W93" s="99" t="e">
        <f ca="1"/>
        <v>#N/A</v>
      </c>
      <c r="X93" s="99" t="e">
        <f ca="1"/>
        <v>#N/A</v>
      </c>
      <c r="Y93" s="99" t="e">
        <f ca="1"/>
        <v>#N/A</v>
      </c>
      <c r="Z93" s="99" t="e">
        <f ca="1"/>
        <v>#N/A</v>
      </c>
      <c r="AA93" s="99" t="e">
        <f ca="1"/>
        <v>#N/A</v>
      </c>
      <c r="AB93" s="99" t="e">
        <f ca="1"/>
        <v>#N/A</v>
      </c>
      <c r="AC93" s="99" t="e">
        <f ca="1"/>
        <v>#N/A</v>
      </c>
      <c r="AD93" s="99" t="e">
        <f ca="1"/>
        <v>#N/A</v>
      </c>
      <c r="AE93" s="99" t="e">
        <f ca="1"/>
        <v>#N/A</v>
      </c>
      <c r="AF93" s="99" t="e">
        <f ca="1"/>
        <v>#N/A</v>
      </c>
      <c r="AG93" s="99" t="e">
        <f ca="1"/>
        <v>#N/A</v>
      </c>
      <c r="AH93" s="99" t="e">
        <f ca="1"/>
        <v>#N/A</v>
      </c>
      <c r="AI93" s="99" t="e">
        <f ca="1"/>
        <v>#N/A</v>
      </c>
      <c r="AJ93" s="99" t="e">
        <f ca="1"/>
        <v>#N/A</v>
      </c>
      <c r="AK93" s="99" t="e">
        <f ca="1"/>
        <v>#N/A</v>
      </c>
      <c r="AL93" s="99" t="e">
        <f ca="1"/>
        <v>#N/A</v>
      </c>
      <c r="AM93" s="99" t="e">
        <f ca="1"/>
        <v>#N/A</v>
      </c>
      <c r="AN93" s="99" t="e">
        <f ca="1"/>
        <v>#N/A</v>
      </c>
      <c r="AO93" s="99" t="e">
        <f ca="1"/>
        <v>#N/A</v>
      </c>
      <c r="AP93" s="99" t="e">
        <f ca="1"/>
        <v>#N/A</v>
      </c>
      <c r="AQ93" s="463" t="e">
        <f ca="1"/>
        <v>#N/A</v>
      </c>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c r="HV93" s="99"/>
      <c r="HW93" s="99"/>
      <c r="HX93" s="99"/>
      <c r="HY93" s="99"/>
      <c r="HZ93" s="99"/>
      <c r="IA93" s="99"/>
      <c r="IB93" s="99"/>
      <c r="IC93" s="99"/>
      <c r="ID93" s="99"/>
      <c r="IE93" s="99"/>
      <c r="IF93" s="99"/>
      <c r="IG93" s="99"/>
      <c r="IH93" s="99"/>
      <c r="II93" s="99"/>
      <c r="IJ93" s="99"/>
      <c r="IK93" s="99"/>
      <c r="IL93" s="99"/>
      <c r="IM93" s="99"/>
      <c r="IN93" s="99"/>
      <c r="IO93" s="99"/>
      <c r="IP93" s="99"/>
      <c r="IQ93" s="99"/>
      <c r="IR93" s="99"/>
      <c r="IS93" s="99"/>
      <c r="IT93" s="99"/>
      <c r="IU93" s="99"/>
      <c r="IV93" s="99"/>
      <c r="IW93" s="99"/>
      <c r="IX93" s="99"/>
      <c r="IY93" s="99"/>
      <c r="IZ93" s="99"/>
      <c r="JA93" s="99"/>
      <c r="JB93" s="99"/>
      <c r="JC93" s="99"/>
      <c r="JD93" s="99"/>
    </row>
    <row r="94" spans="2:264" s="20" customFormat="1" ht="16.5" hidden="1" outlineLevel="2" x14ac:dyDescent="0.3">
      <c r="B94" s="933">
        <f t="shared" si="3"/>
        <v>20</v>
      </c>
      <c r="C94" s="78">
        <f t="shared" si="2"/>
        <v>226</v>
      </c>
      <c r="D94" s="767"/>
      <c r="E94" s="52"/>
      <c r="F94" s="52">
        <v>226</v>
      </c>
      <c r="G94" s="78"/>
      <c r="H94" s="35" t="s">
        <v>98</v>
      </c>
      <c r="I94" s="97" t="e">
        <f ca="1"/>
        <v>#N/A</v>
      </c>
      <c r="J94" s="97" t="e">
        <f ca="1"/>
        <v>#N/A</v>
      </c>
      <c r="K94" s="97" t="e">
        <f ca="1"/>
        <v>#N/A</v>
      </c>
      <c r="L94" s="97" t="e">
        <f ca="1"/>
        <v>#N/A</v>
      </c>
      <c r="M94" s="97" t="e">
        <f ca="1"/>
        <v>#N/A</v>
      </c>
      <c r="N94" s="97" t="e">
        <f ca="1"/>
        <v>#N/A</v>
      </c>
      <c r="O94" s="97" t="e">
        <f ca="1"/>
        <v>#N/A</v>
      </c>
      <c r="P94" s="97" t="e">
        <f ca="1"/>
        <v>#N/A</v>
      </c>
      <c r="Q94" s="97" t="e">
        <f ca="1"/>
        <v>#N/A</v>
      </c>
      <c r="R94" s="97" t="e">
        <f ca="1"/>
        <v>#N/A</v>
      </c>
      <c r="S94" s="97" t="e">
        <f ca="1"/>
        <v>#N/A</v>
      </c>
      <c r="T94" s="97" t="e">
        <f ca="1"/>
        <v>#N/A</v>
      </c>
      <c r="U94" s="97">
        <f ca="1"/>
        <v>187.90774271131141</v>
      </c>
      <c r="V94" s="97">
        <f ca="1"/>
        <v>105.32784736446794</v>
      </c>
      <c r="W94" s="97">
        <f ca="1"/>
        <v>104.14842761701186</v>
      </c>
      <c r="X94" s="97">
        <f ca="1"/>
        <v>93.571601075234938</v>
      </c>
      <c r="Y94" s="97">
        <f ca="1"/>
        <v>50.563184072338785</v>
      </c>
      <c r="Z94" s="97" t="e">
        <f ca="1"/>
        <v>#N/A</v>
      </c>
      <c r="AA94" s="97" t="e">
        <f ca="1"/>
        <v>#N/A</v>
      </c>
      <c r="AB94" s="97" t="e">
        <f ca="1"/>
        <v>#N/A</v>
      </c>
      <c r="AC94" s="97">
        <f ca="1"/>
        <v>66.051988859609509</v>
      </c>
      <c r="AD94" s="97">
        <f ca="1"/>
        <v>66.100382286241341</v>
      </c>
      <c r="AE94" s="97" t="e">
        <f ca="1"/>
        <v>#N/A</v>
      </c>
      <c r="AF94" s="97" t="e">
        <f ca="1"/>
        <v>#N/A</v>
      </c>
      <c r="AG94" s="97" t="e">
        <f ca="1"/>
        <v>#N/A</v>
      </c>
      <c r="AH94" s="97" t="e">
        <f ca="1"/>
        <v>#N/A</v>
      </c>
      <c r="AI94" s="97" t="e">
        <f ca="1"/>
        <v>#N/A</v>
      </c>
      <c r="AJ94" s="97" t="e">
        <f ca="1"/>
        <v>#N/A</v>
      </c>
      <c r="AK94" s="97" t="e">
        <f ca="1"/>
        <v>#N/A</v>
      </c>
      <c r="AL94" s="97">
        <f ca="1"/>
        <v>130.77686991222882</v>
      </c>
      <c r="AM94" s="97">
        <f ca="1"/>
        <v>148.59150608212579</v>
      </c>
      <c r="AN94" s="97" t="e">
        <f ca="1"/>
        <v>#N/A</v>
      </c>
      <c r="AO94" s="97" t="e">
        <f ca="1"/>
        <v>#N/A</v>
      </c>
      <c r="AP94" s="97" t="e">
        <f ca="1"/>
        <v>#N/A</v>
      </c>
      <c r="AQ94" s="461" t="e">
        <f ca="1"/>
        <v>#N/A</v>
      </c>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7"/>
      <c r="FX94" s="97"/>
      <c r="FY94" s="97"/>
      <c r="FZ94" s="97"/>
      <c r="GA94" s="97"/>
      <c r="GB94" s="97"/>
      <c r="GC94" s="97"/>
      <c r="GD94" s="97"/>
      <c r="GE94" s="97"/>
      <c r="GF94" s="97"/>
      <c r="GG94" s="97"/>
      <c r="GH94" s="97"/>
      <c r="GI94" s="97"/>
      <c r="GJ94" s="97"/>
      <c r="GK94" s="97"/>
      <c r="GL94" s="97"/>
      <c r="GM94" s="97"/>
      <c r="GN94" s="97"/>
      <c r="GO94" s="97"/>
      <c r="GP94" s="97"/>
      <c r="GQ94" s="97"/>
      <c r="GR94" s="97"/>
      <c r="GS94" s="97"/>
      <c r="GT94" s="97"/>
      <c r="GU94" s="97"/>
      <c r="GV94" s="97"/>
      <c r="GW94" s="97"/>
      <c r="GX94" s="97"/>
      <c r="GY94" s="97"/>
      <c r="GZ94" s="97"/>
      <c r="HA94" s="97"/>
      <c r="HB94" s="97"/>
      <c r="HC94" s="97"/>
      <c r="HD94" s="97"/>
      <c r="HE94" s="97"/>
      <c r="HF94" s="97"/>
      <c r="HG94" s="97"/>
      <c r="HH94" s="97"/>
      <c r="HI94" s="97"/>
      <c r="HJ94" s="97"/>
      <c r="HK94" s="97"/>
      <c r="HL94" s="97"/>
      <c r="HM94" s="97"/>
      <c r="HN94" s="97"/>
      <c r="HO94" s="97"/>
      <c r="HP94" s="97"/>
      <c r="HQ94" s="97"/>
      <c r="HR94" s="97"/>
      <c r="HS94" s="97"/>
      <c r="HT94" s="97"/>
      <c r="HU94" s="97"/>
      <c r="HV94" s="97"/>
      <c r="HW94" s="97"/>
      <c r="HX94" s="97"/>
      <c r="HY94" s="97"/>
      <c r="HZ94" s="97"/>
      <c r="IA94" s="97"/>
      <c r="IB94" s="97"/>
      <c r="IC94" s="97"/>
      <c r="ID94" s="97"/>
      <c r="IE94" s="97"/>
      <c r="IF94" s="97"/>
      <c r="IG94" s="97"/>
      <c r="IH94" s="97"/>
      <c r="II94" s="97"/>
      <c r="IJ94" s="97"/>
      <c r="IK94" s="97"/>
      <c r="IL94" s="97"/>
      <c r="IM94" s="97"/>
      <c r="IN94" s="97"/>
      <c r="IO94" s="97"/>
      <c r="IP94" s="97"/>
      <c r="IQ94" s="97"/>
      <c r="IR94" s="97"/>
      <c r="IS94" s="97"/>
      <c r="IT94" s="97"/>
      <c r="IU94" s="97"/>
      <c r="IV94" s="97"/>
      <c r="IW94" s="97"/>
      <c r="IX94" s="97"/>
      <c r="IY94" s="97"/>
      <c r="IZ94" s="97"/>
      <c r="JA94" s="97"/>
      <c r="JB94" s="97"/>
      <c r="JC94" s="97"/>
      <c r="JD94" s="97"/>
    </row>
    <row r="95" spans="2:264" s="20" customFormat="1" ht="16.5" hidden="1" outlineLevel="2" x14ac:dyDescent="0.3">
      <c r="B95" s="933">
        <f t="shared" si="3"/>
        <v>20</v>
      </c>
      <c r="C95" s="78">
        <f t="shared" si="2"/>
        <v>227</v>
      </c>
      <c r="D95" s="767"/>
      <c r="E95" s="52"/>
      <c r="F95" s="52">
        <v>227</v>
      </c>
      <c r="G95" s="78"/>
      <c r="H95" s="35" t="s">
        <v>99</v>
      </c>
      <c r="I95" s="97" t="e">
        <f ca="1"/>
        <v>#N/A</v>
      </c>
      <c r="J95" s="97" t="e">
        <f ca="1"/>
        <v>#N/A</v>
      </c>
      <c r="K95" s="97" t="e">
        <f ca="1"/>
        <v>#N/A</v>
      </c>
      <c r="L95" s="97" t="e">
        <f ca="1"/>
        <v>#N/A</v>
      </c>
      <c r="M95" s="97" t="e">
        <f ca="1"/>
        <v>#N/A</v>
      </c>
      <c r="N95" s="97" t="e">
        <f ca="1"/>
        <v>#N/A</v>
      </c>
      <c r="O95" s="97" t="e">
        <f ca="1"/>
        <v>#N/A</v>
      </c>
      <c r="P95" s="97" t="e">
        <f ca="1"/>
        <v>#N/A</v>
      </c>
      <c r="Q95" s="97" t="e">
        <f ca="1"/>
        <v>#N/A</v>
      </c>
      <c r="R95" s="97" t="e">
        <f ca="1"/>
        <v>#N/A</v>
      </c>
      <c r="S95" s="97" t="e">
        <f ca="1"/>
        <v>#N/A</v>
      </c>
      <c r="T95" s="97" t="e">
        <f ca="1"/>
        <v>#N/A</v>
      </c>
      <c r="U95" s="97">
        <f ca="1"/>
        <v>65.851474287466772</v>
      </c>
      <c r="V95" s="97">
        <f ca="1"/>
        <v>60.127107802320182</v>
      </c>
      <c r="W95" s="97">
        <f ca="1"/>
        <v>81.116954353389659</v>
      </c>
      <c r="X95" s="97">
        <f ca="1"/>
        <v>59.49738640051963</v>
      </c>
      <c r="Y95" s="97">
        <f ca="1"/>
        <v>81.115285404082044</v>
      </c>
      <c r="Z95" s="97" t="e">
        <f ca="1"/>
        <v>#N/A</v>
      </c>
      <c r="AA95" s="97" t="e">
        <f ca="1"/>
        <v>#N/A</v>
      </c>
      <c r="AB95" s="97" t="e">
        <f ca="1"/>
        <v>#N/A</v>
      </c>
      <c r="AC95" s="97">
        <f ca="1"/>
        <v>90.482560466076478</v>
      </c>
      <c r="AD95" s="97">
        <f ca="1"/>
        <v>131.3597040269288</v>
      </c>
      <c r="AE95" s="97" t="e">
        <f ca="1"/>
        <v>#N/A</v>
      </c>
      <c r="AF95" s="97" t="e">
        <f ca="1"/>
        <v>#N/A</v>
      </c>
      <c r="AG95" s="97" t="e">
        <f ca="1"/>
        <v>#N/A</v>
      </c>
      <c r="AH95" s="97" t="e">
        <f ca="1"/>
        <v>#N/A</v>
      </c>
      <c r="AI95" s="97" t="e">
        <f ca="1"/>
        <v>#N/A</v>
      </c>
      <c r="AJ95" s="97" t="e">
        <f ca="1"/>
        <v>#N/A</v>
      </c>
      <c r="AK95" s="97" t="e">
        <f ca="1"/>
        <v>#N/A</v>
      </c>
      <c r="AL95" s="97">
        <f ca="1"/>
        <v>206.90171797366943</v>
      </c>
      <c r="AM95" s="97">
        <f ca="1"/>
        <v>55.520707337401689</v>
      </c>
      <c r="AN95" s="97">
        <f ca="1"/>
        <v>32.502128360858407</v>
      </c>
      <c r="AO95" s="97">
        <f ca="1"/>
        <v>48.394350118014593</v>
      </c>
      <c r="AP95" s="97">
        <f ca="1"/>
        <v>40.454002822085542</v>
      </c>
      <c r="AQ95" s="461">
        <f ca="1"/>
        <v>41.219677334895856</v>
      </c>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7"/>
      <c r="FX95" s="97"/>
      <c r="FY95" s="97"/>
      <c r="FZ95" s="97"/>
      <c r="GA95" s="97"/>
      <c r="GB95" s="97"/>
      <c r="GC95" s="97"/>
      <c r="GD95" s="97"/>
      <c r="GE95" s="97"/>
      <c r="GF95" s="97"/>
      <c r="GG95" s="97"/>
      <c r="GH95" s="97"/>
      <c r="GI95" s="97"/>
      <c r="GJ95" s="97"/>
      <c r="GK95" s="97"/>
      <c r="GL95" s="97"/>
      <c r="GM95" s="97"/>
      <c r="GN95" s="97"/>
      <c r="GO95" s="97"/>
      <c r="GP95" s="97"/>
      <c r="GQ95" s="97"/>
      <c r="GR95" s="97"/>
      <c r="GS95" s="97"/>
      <c r="GT95" s="97"/>
      <c r="GU95" s="97"/>
      <c r="GV95" s="97"/>
      <c r="GW95" s="97"/>
      <c r="GX95" s="97"/>
      <c r="GY95" s="97"/>
      <c r="GZ95" s="97"/>
      <c r="HA95" s="97"/>
      <c r="HB95" s="97"/>
      <c r="HC95" s="97"/>
      <c r="HD95" s="97"/>
      <c r="HE95" s="97"/>
      <c r="HF95" s="97"/>
      <c r="HG95" s="97"/>
      <c r="HH95" s="97"/>
      <c r="HI95" s="97"/>
      <c r="HJ95" s="97"/>
      <c r="HK95" s="97"/>
      <c r="HL95" s="97"/>
      <c r="HM95" s="97"/>
      <c r="HN95" s="97"/>
      <c r="HO95" s="97"/>
      <c r="HP95" s="97"/>
      <c r="HQ95" s="97"/>
      <c r="HR95" s="97"/>
      <c r="HS95" s="97"/>
      <c r="HT95" s="97"/>
      <c r="HU95" s="97"/>
      <c r="HV95" s="97"/>
      <c r="HW95" s="97"/>
      <c r="HX95" s="97"/>
      <c r="HY95" s="97"/>
      <c r="HZ95" s="97"/>
      <c r="IA95" s="97"/>
      <c r="IB95" s="97"/>
      <c r="IC95" s="97"/>
      <c r="ID95" s="97"/>
      <c r="IE95" s="97"/>
      <c r="IF95" s="97"/>
      <c r="IG95" s="97"/>
      <c r="IH95" s="97"/>
      <c r="II95" s="97"/>
      <c r="IJ95" s="97"/>
      <c r="IK95" s="97"/>
      <c r="IL95" s="97"/>
      <c r="IM95" s="97"/>
      <c r="IN95" s="97"/>
      <c r="IO95" s="97"/>
      <c r="IP95" s="97"/>
      <c r="IQ95" s="97"/>
      <c r="IR95" s="97"/>
      <c r="IS95" s="97"/>
      <c r="IT95" s="97"/>
      <c r="IU95" s="97"/>
      <c r="IV95" s="97"/>
      <c r="IW95" s="97"/>
      <c r="IX95" s="97"/>
      <c r="IY95" s="97"/>
      <c r="IZ95" s="97"/>
      <c r="JA95" s="97"/>
      <c r="JB95" s="97"/>
      <c r="JC95" s="97"/>
      <c r="JD95" s="97"/>
    </row>
    <row r="96" spans="2:264" s="20" customFormat="1" ht="16.5" hidden="1" outlineLevel="2" x14ac:dyDescent="0.3">
      <c r="B96" s="933">
        <f t="shared" si="3"/>
        <v>20</v>
      </c>
      <c r="C96" s="78">
        <f t="shared" si="2"/>
        <v>228</v>
      </c>
      <c r="D96" s="767"/>
      <c r="E96" s="52"/>
      <c r="F96" s="52">
        <v>228</v>
      </c>
      <c r="G96" s="78"/>
      <c r="H96" s="35" t="s">
        <v>100</v>
      </c>
      <c r="I96" s="97" t="e">
        <f ca="1"/>
        <v>#N/A</v>
      </c>
      <c r="J96" s="97" t="e">
        <f ca="1"/>
        <v>#N/A</v>
      </c>
      <c r="K96" s="97" t="e">
        <f ca="1"/>
        <v>#N/A</v>
      </c>
      <c r="L96" s="97" t="e">
        <f ca="1"/>
        <v>#N/A</v>
      </c>
      <c r="M96" s="97" t="e">
        <f ca="1"/>
        <v>#N/A</v>
      </c>
      <c r="N96" s="97" t="e">
        <f ca="1"/>
        <v>#N/A</v>
      </c>
      <c r="O96" s="97" t="e">
        <f ca="1"/>
        <v>#N/A</v>
      </c>
      <c r="P96" s="97" t="e">
        <f ca="1"/>
        <v>#N/A</v>
      </c>
      <c r="Q96" s="97" t="e">
        <f ca="1"/>
        <v>#N/A</v>
      </c>
      <c r="R96" s="97" t="e">
        <f ca="1"/>
        <v>#N/A</v>
      </c>
      <c r="S96" s="97" t="e">
        <f ca="1"/>
        <v>#N/A</v>
      </c>
      <c r="T96" s="97" t="e">
        <f ca="1"/>
        <v>#N/A</v>
      </c>
      <c r="U96" s="97">
        <f ca="1"/>
        <v>25.450776012775062</v>
      </c>
      <c r="V96" s="97">
        <f ca="1"/>
        <v>20.787665489577986</v>
      </c>
      <c r="W96" s="97">
        <f ca="1"/>
        <v>27.082279612756103</v>
      </c>
      <c r="X96" s="97">
        <f ca="1"/>
        <v>20.135901941895987</v>
      </c>
      <c r="Y96" s="97">
        <f ca="1"/>
        <v>28.676571979527694</v>
      </c>
      <c r="Z96" s="97" t="e">
        <f ca="1"/>
        <v>#N/A</v>
      </c>
      <c r="AA96" s="97" t="e">
        <f ca="1"/>
        <v>#N/A</v>
      </c>
      <c r="AB96" s="97" t="e">
        <f ca="1"/>
        <v>#N/A</v>
      </c>
      <c r="AC96" s="97">
        <f ca="1"/>
        <v>53.793895338584299</v>
      </c>
      <c r="AD96" s="97">
        <f ca="1"/>
        <v>14.839670099271581</v>
      </c>
      <c r="AE96" s="97" t="e">
        <f ca="1"/>
        <v>#N/A</v>
      </c>
      <c r="AF96" s="97" t="e">
        <f ca="1"/>
        <v>#N/A</v>
      </c>
      <c r="AG96" s="97" t="e">
        <f ca="1"/>
        <v>#N/A</v>
      </c>
      <c r="AH96" s="97" t="e">
        <f ca="1"/>
        <v>#N/A</v>
      </c>
      <c r="AI96" s="97" t="e">
        <f ca="1"/>
        <v>#N/A</v>
      </c>
      <c r="AJ96" s="97" t="e">
        <f ca="1"/>
        <v>#N/A</v>
      </c>
      <c r="AK96" s="97" t="e">
        <f ca="1"/>
        <v>#N/A</v>
      </c>
      <c r="AL96" s="97" t="e">
        <f ca="1"/>
        <v>#N/A</v>
      </c>
      <c r="AM96" s="97">
        <f ca="1"/>
        <v>68.899234386428532</v>
      </c>
      <c r="AN96" s="97">
        <f ca="1"/>
        <v>16.069347735502586</v>
      </c>
      <c r="AO96" s="97">
        <f ca="1"/>
        <v>38.042728060829454</v>
      </c>
      <c r="AP96" s="97">
        <f ca="1"/>
        <v>34.227050612183973</v>
      </c>
      <c r="AQ96" s="461">
        <f ca="1"/>
        <v>31.745687909574546</v>
      </c>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7"/>
      <c r="FX96" s="97"/>
      <c r="FY96" s="97"/>
      <c r="FZ96" s="97"/>
      <c r="GA96" s="97"/>
      <c r="GB96" s="97"/>
      <c r="GC96" s="97"/>
      <c r="GD96" s="97"/>
      <c r="GE96" s="97"/>
      <c r="GF96" s="97"/>
      <c r="GG96" s="97"/>
      <c r="GH96" s="97"/>
      <c r="GI96" s="97"/>
      <c r="GJ96" s="97"/>
      <c r="GK96" s="97"/>
      <c r="GL96" s="97"/>
      <c r="GM96" s="97"/>
      <c r="GN96" s="97"/>
      <c r="GO96" s="97"/>
      <c r="GP96" s="97"/>
      <c r="GQ96" s="97"/>
      <c r="GR96" s="97"/>
      <c r="GS96" s="97"/>
      <c r="GT96" s="97"/>
      <c r="GU96" s="97"/>
      <c r="GV96" s="97"/>
      <c r="GW96" s="97"/>
      <c r="GX96" s="97"/>
      <c r="GY96" s="97"/>
      <c r="GZ96" s="97"/>
      <c r="HA96" s="97"/>
      <c r="HB96" s="97"/>
      <c r="HC96" s="97"/>
      <c r="HD96" s="97"/>
      <c r="HE96" s="97"/>
      <c r="HF96" s="97"/>
      <c r="HG96" s="97"/>
      <c r="HH96" s="97"/>
      <c r="HI96" s="97"/>
      <c r="HJ96" s="97"/>
      <c r="HK96" s="97"/>
      <c r="HL96" s="97"/>
      <c r="HM96" s="97"/>
      <c r="HN96" s="97"/>
      <c r="HO96" s="97"/>
      <c r="HP96" s="97"/>
      <c r="HQ96" s="97"/>
      <c r="HR96" s="97"/>
      <c r="HS96" s="97"/>
      <c r="HT96" s="97"/>
      <c r="HU96" s="97"/>
      <c r="HV96" s="97"/>
      <c r="HW96" s="97"/>
      <c r="HX96" s="97"/>
      <c r="HY96" s="97"/>
      <c r="HZ96" s="97"/>
      <c r="IA96" s="97"/>
      <c r="IB96" s="97"/>
      <c r="IC96" s="97"/>
      <c r="ID96" s="97"/>
      <c r="IE96" s="97"/>
      <c r="IF96" s="97"/>
      <c r="IG96" s="97"/>
      <c r="IH96" s="97"/>
      <c r="II96" s="97"/>
      <c r="IJ96" s="97"/>
      <c r="IK96" s="97"/>
      <c r="IL96" s="97"/>
      <c r="IM96" s="97"/>
      <c r="IN96" s="97"/>
      <c r="IO96" s="97"/>
      <c r="IP96" s="97"/>
      <c r="IQ96" s="97"/>
      <c r="IR96" s="97"/>
      <c r="IS96" s="97"/>
      <c r="IT96" s="97"/>
      <c r="IU96" s="97"/>
      <c r="IV96" s="97"/>
      <c r="IW96" s="97"/>
      <c r="IX96" s="97"/>
      <c r="IY96" s="97"/>
      <c r="IZ96" s="97"/>
      <c r="JA96" s="97"/>
      <c r="JB96" s="97"/>
      <c r="JC96" s="97"/>
      <c r="JD96" s="97"/>
    </row>
    <row r="97" spans="2:264" s="25" customFormat="1" ht="17.25" hidden="1" outlineLevel="1" x14ac:dyDescent="0.3">
      <c r="B97" s="932">
        <f t="shared" si="3"/>
        <v>20</v>
      </c>
      <c r="C97" s="76">
        <f t="shared" si="2"/>
        <v>23</v>
      </c>
      <c r="D97" s="939"/>
      <c r="E97" s="51">
        <v>23</v>
      </c>
      <c r="F97" s="51"/>
      <c r="G97" s="76"/>
      <c r="H97" s="34" t="s">
        <v>101</v>
      </c>
      <c r="I97" s="95">
        <f ca="1"/>
        <v>1129.5539881681391</v>
      </c>
      <c r="J97" s="95">
        <f ca="1"/>
        <v>1034.2171669642087</v>
      </c>
      <c r="K97" s="95">
        <f ca="1"/>
        <v>2109.2890066539444</v>
      </c>
      <c r="L97" s="95">
        <f ca="1"/>
        <v>1998.2014879148669</v>
      </c>
      <c r="M97" s="95">
        <f ca="1"/>
        <v>1123.2496475150897</v>
      </c>
      <c r="N97" s="95">
        <f ca="1"/>
        <v>1012.5653310632958</v>
      </c>
      <c r="O97" s="95">
        <f ca="1"/>
        <v>2656.1382647039723</v>
      </c>
      <c r="P97" s="95">
        <f ca="1"/>
        <v>2525.7186136324171</v>
      </c>
      <c r="Q97" s="95">
        <f ca="1"/>
        <v>999.45029388862156</v>
      </c>
      <c r="R97" s="95">
        <f ca="1"/>
        <v>571.93976355476036</v>
      </c>
      <c r="S97" s="95">
        <f ca="1"/>
        <v>1282.5315910015836</v>
      </c>
      <c r="T97" s="95">
        <f ca="1"/>
        <v>1444.2923322089907</v>
      </c>
      <c r="U97" s="95">
        <f ca="1"/>
        <v>918.8370102043657</v>
      </c>
      <c r="V97" s="95">
        <f ca="1"/>
        <v>773.66733143049248</v>
      </c>
      <c r="W97" s="95">
        <f ca="1"/>
        <v>795.1367521104662</v>
      </c>
      <c r="X97" s="95">
        <f ca="1"/>
        <v>730.52688256900512</v>
      </c>
      <c r="Y97" s="95">
        <f ca="1"/>
        <v>779.44825351293309</v>
      </c>
      <c r="Z97" s="95">
        <f ca="1"/>
        <v>158.82418169700796</v>
      </c>
      <c r="AA97" s="95">
        <f ca="1"/>
        <v>619.33062302785959</v>
      </c>
      <c r="AB97" s="95">
        <f ca="1"/>
        <v>649.20375837567258</v>
      </c>
      <c r="AC97" s="95">
        <f ca="1"/>
        <v>479.42083431411726</v>
      </c>
      <c r="AD97" s="95">
        <f ca="1"/>
        <v>481.80528418272445</v>
      </c>
      <c r="AE97" s="95">
        <f ca="1"/>
        <v>861.63984416427343</v>
      </c>
      <c r="AF97" s="95">
        <f ca="1"/>
        <v>764.62028114416762</v>
      </c>
      <c r="AG97" s="95">
        <f ca="1"/>
        <v>711.12387859813271</v>
      </c>
      <c r="AH97" s="95">
        <f ca="1"/>
        <v>673.50538695092916</v>
      </c>
      <c r="AI97" s="95">
        <f ca="1"/>
        <v>638.04080308649225</v>
      </c>
      <c r="AJ97" s="95">
        <f ca="1"/>
        <v>627.05817696330826</v>
      </c>
      <c r="AK97" s="95">
        <f ca="1"/>
        <v>415.74056235459415</v>
      </c>
      <c r="AL97" s="95">
        <f ca="1"/>
        <v>470.96396553301639</v>
      </c>
      <c r="AM97" s="95">
        <f ca="1"/>
        <v>523.15045080924085</v>
      </c>
      <c r="AN97" s="95">
        <f ca="1"/>
        <v>218.6610232866168</v>
      </c>
      <c r="AO97" s="95">
        <f ca="1"/>
        <v>704.69179480813125</v>
      </c>
      <c r="AP97" s="95">
        <f ca="1"/>
        <v>926.29982932922917</v>
      </c>
      <c r="AQ97" s="459">
        <f ca="1"/>
        <v>452.74551535041491</v>
      </c>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c r="CK97" s="95"/>
      <c r="CL97" s="95"/>
      <c r="CM97" s="95"/>
      <c r="CN97" s="95"/>
      <c r="CO97" s="95"/>
      <c r="CP97" s="95"/>
      <c r="CQ97" s="95"/>
      <c r="CR97" s="95"/>
      <c r="CS97" s="95"/>
      <c r="CT97" s="95"/>
      <c r="CU97" s="95"/>
      <c r="CV97" s="95"/>
      <c r="CW97" s="95"/>
      <c r="CX97" s="95"/>
      <c r="CY97" s="95"/>
      <c r="CZ97" s="95"/>
      <c r="DA97" s="95"/>
      <c r="DB97" s="95"/>
      <c r="DC97" s="95"/>
      <c r="DD97" s="95"/>
      <c r="DE97" s="95"/>
      <c r="DF97" s="95"/>
      <c r="DG97" s="95"/>
      <c r="DH97" s="95"/>
      <c r="DI97" s="95"/>
      <c r="DJ97" s="95"/>
      <c r="DK97" s="95"/>
      <c r="DL97" s="95"/>
      <c r="DM97" s="95"/>
      <c r="DN97" s="95"/>
      <c r="DO97" s="95"/>
      <c r="DP97" s="95"/>
      <c r="DQ97" s="95"/>
      <c r="DR97" s="95"/>
      <c r="DS97" s="95"/>
      <c r="DT97" s="95"/>
      <c r="DU97" s="95"/>
      <c r="DV97" s="95"/>
      <c r="DW97" s="95"/>
      <c r="DX97" s="95"/>
      <c r="DY97" s="95"/>
      <c r="DZ97" s="95"/>
      <c r="EA97" s="95"/>
      <c r="EB97" s="95"/>
      <c r="EC97" s="95"/>
      <c r="ED97" s="95"/>
      <c r="EE97" s="95"/>
      <c r="EF97" s="95"/>
      <c r="EG97" s="95"/>
      <c r="EH97" s="95"/>
      <c r="EI97" s="95"/>
      <c r="EJ97" s="95"/>
      <c r="EK97" s="95"/>
      <c r="EL97" s="95"/>
      <c r="EM97" s="95"/>
      <c r="EN97" s="95"/>
      <c r="EO97" s="95"/>
      <c r="EP97" s="95"/>
      <c r="EQ97" s="95"/>
      <c r="ER97" s="95"/>
      <c r="ES97" s="95"/>
      <c r="ET97" s="95"/>
      <c r="EU97" s="95"/>
      <c r="EV97" s="95"/>
      <c r="EW97" s="95"/>
      <c r="EX97" s="95"/>
      <c r="EY97" s="95"/>
      <c r="EZ97" s="95"/>
      <c r="FA97" s="95"/>
      <c r="FB97" s="95"/>
      <c r="FC97" s="95"/>
      <c r="FD97" s="95"/>
      <c r="FE97" s="95"/>
      <c r="FF97" s="95"/>
      <c r="FG97" s="95"/>
      <c r="FH97" s="95"/>
      <c r="FI97" s="95"/>
      <c r="FJ97" s="95"/>
      <c r="FK97" s="95"/>
      <c r="FL97" s="95"/>
      <c r="FM97" s="95"/>
      <c r="FN97" s="95"/>
      <c r="FO97" s="95"/>
      <c r="FP97" s="95"/>
      <c r="FQ97" s="95"/>
      <c r="FR97" s="95"/>
      <c r="FS97" s="95"/>
      <c r="FT97" s="95"/>
      <c r="FU97" s="95"/>
      <c r="FV97" s="95"/>
      <c r="FW97" s="95"/>
      <c r="FX97" s="95"/>
      <c r="FY97" s="95"/>
      <c r="FZ97" s="95"/>
      <c r="GA97" s="95"/>
      <c r="GB97" s="95"/>
      <c r="GC97" s="95"/>
      <c r="GD97" s="95"/>
      <c r="GE97" s="95"/>
      <c r="GF97" s="95"/>
      <c r="GG97" s="95"/>
      <c r="GH97" s="95"/>
      <c r="GI97" s="95"/>
      <c r="GJ97" s="95"/>
      <c r="GK97" s="95"/>
      <c r="GL97" s="95"/>
      <c r="GM97" s="95"/>
      <c r="GN97" s="95"/>
      <c r="GO97" s="95"/>
      <c r="GP97" s="95"/>
      <c r="GQ97" s="95"/>
      <c r="GR97" s="95"/>
      <c r="GS97" s="95"/>
      <c r="GT97" s="95"/>
      <c r="GU97" s="95"/>
      <c r="GV97" s="95"/>
      <c r="GW97" s="95"/>
      <c r="GX97" s="95"/>
      <c r="GY97" s="95"/>
      <c r="GZ97" s="95"/>
      <c r="HA97" s="95"/>
      <c r="HB97" s="95"/>
      <c r="HC97" s="95"/>
      <c r="HD97" s="95"/>
      <c r="HE97" s="95"/>
      <c r="HF97" s="95"/>
      <c r="HG97" s="95"/>
      <c r="HH97" s="95"/>
      <c r="HI97" s="95"/>
      <c r="HJ97" s="95"/>
      <c r="HK97" s="95"/>
      <c r="HL97" s="95"/>
      <c r="HM97" s="95"/>
      <c r="HN97" s="95"/>
      <c r="HO97" s="95"/>
      <c r="HP97" s="95"/>
      <c r="HQ97" s="95"/>
      <c r="HR97" s="95"/>
      <c r="HS97" s="95"/>
      <c r="HT97" s="95"/>
      <c r="HU97" s="95"/>
      <c r="HV97" s="95"/>
      <c r="HW97" s="95"/>
      <c r="HX97" s="95"/>
      <c r="HY97" s="95"/>
      <c r="HZ97" s="95"/>
      <c r="IA97" s="95"/>
      <c r="IB97" s="95"/>
      <c r="IC97" s="95"/>
      <c r="ID97" s="95"/>
      <c r="IE97" s="95"/>
      <c r="IF97" s="95"/>
      <c r="IG97" s="95"/>
      <c r="IH97" s="95"/>
      <c r="II97" s="95"/>
      <c r="IJ97" s="95"/>
      <c r="IK97" s="95"/>
      <c r="IL97" s="95"/>
      <c r="IM97" s="95"/>
      <c r="IN97" s="95"/>
      <c r="IO97" s="95"/>
      <c r="IP97" s="95"/>
      <c r="IQ97" s="95"/>
      <c r="IR97" s="95"/>
      <c r="IS97" s="95"/>
      <c r="IT97" s="95"/>
      <c r="IU97" s="95"/>
      <c r="IV97" s="95"/>
      <c r="IW97" s="95"/>
      <c r="IX97" s="95"/>
      <c r="IY97" s="95"/>
      <c r="IZ97" s="95"/>
      <c r="JA97" s="95"/>
      <c r="JB97" s="95"/>
      <c r="JC97" s="95"/>
      <c r="JD97" s="95"/>
    </row>
    <row r="98" spans="2:264" s="20" customFormat="1" ht="17.25" hidden="1" outlineLevel="2" x14ac:dyDescent="0.3">
      <c r="B98" s="933">
        <f t="shared" si="3"/>
        <v>20</v>
      </c>
      <c r="C98" s="78">
        <f t="shared" si="2"/>
        <v>231</v>
      </c>
      <c r="D98" s="767"/>
      <c r="E98" s="52"/>
      <c r="F98" s="52">
        <v>231</v>
      </c>
      <c r="G98" s="78"/>
      <c r="H98" s="34" t="s">
        <v>102</v>
      </c>
      <c r="I98" s="95" t="e">
        <f ca="1"/>
        <v>#N/A</v>
      </c>
      <c r="J98" s="95" t="e">
        <f ca="1"/>
        <v>#N/A</v>
      </c>
      <c r="K98" s="95" t="e">
        <f ca="1"/>
        <v>#N/A</v>
      </c>
      <c r="L98" s="95" t="e">
        <f ca="1"/>
        <v>#N/A</v>
      </c>
      <c r="M98" s="95" t="e">
        <f ca="1"/>
        <v>#N/A</v>
      </c>
      <c r="N98" s="95" t="e">
        <f ca="1"/>
        <v>#N/A</v>
      </c>
      <c r="O98" s="95" t="e">
        <f ca="1"/>
        <v>#N/A</v>
      </c>
      <c r="P98" s="95" t="e">
        <f ca="1"/>
        <v>#N/A</v>
      </c>
      <c r="Q98" s="95" t="e">
        <f ca="1"/>
        <v>#N/A</v>
      </c>
      <c r="R98" s="95" t="e">
        <f ca="1"/>
        <v>#N/A</v>
      </c>
      <c r="S98" s="95" t="e">
        <f ca="1"/>
        <v>#N/A</v>
      </c>
      <c r="T98" s="95" t="e">
        <f ca="1"/>
        <v>#N/A</v>
      </c>
      <c r="U98" s="95" t="e">
        <f ca="1"/>
        <v>#N/A</v>
      </c>
      <c r="V98" s="95" t="e">
        <f ca="1"/>
        <v>#N/A</v>
      </c>
      <c r="W98" s="95" t="e">
        <f ca="1"/>
        <v>#N/A</v>
      </c>
      <c r="X98" s="95" t="e">
        <f ca="1"/>
        <v>#N/A</v>
      </c>
      <c r="Y98" s="95" t="e">
        <f ca="1"/>
        <v>#N/A</v>
      </c>
      <c r="Z98" s="95" t="e">
        <f ca="1"/>
        <v>#N/A</v>
      </c>
      <c r="AA98" s="95" t="e">
        <f ca="1"/>
        <v>#N/A</v>
      </c>
      <c r="AB98" s="95" t="e">
        <f ca="1"/>
        <v>#N/A</v>
      </c>
      <c r="AC98" s="95" t="e">
        <f ca="1"/>
        <v>#N/A</v>
      </c>
      <c r="AD98" s="95" t="e">
        <f ca="1"/>
        <v>#N/A</v>
      </c>
      <c r="AE98" s="95" t="e">
        <f ca="1"/>
        <v>#N/A</v>
      </c>
      <c r="AF98" s="95" t="e">
        <f ca="1"/>
        <v>#N/A</v>
      </c>
      <c r="AG98" s="95" t="e">
        <f ca="1"/>
        <v>#N/A</v>
      </c>
      <c r="AH98" s="95" t="e">
        <f ca="1"/>
        <v>#N/A</v>
      </c>
      <c r="AI98" s="95" t="e">
        <f ca="1"/>
        <v>#N/A</v>
      </c>
      <c r="AJ98" s="95" t="e">
        <f ca="1"/>
        <v>#N/A</v>
      </c>
      <c r="AK98" s="95" t="e">
        <f ca="1"/>
        <v>#N/A</v>
      </c>
      <c r="AL98" s="95" t="e">
        <f ca="1"/>
        <v>#N/A</v>
      </c>
      <c r="AM98" s="95" t="e">
        <f ca="1"/>
        <v>#N/A</v>
      </c>
      <c r="AN98" s="95" t="e">
        <f ca="1"/>
        <v>#N/A</v>
      </c>
      <c r="AO98" s="95" t="e">
        <f ca="1"/>
        <v>#N/A</v>
      </c>
      <c r="AP98" s="95" t="e">
        <f ca="1"/>
        <v>#N/A</v>
      </c>
      <c r="AQ98" s="459" t="e">
        <f ca="1"/>
        <v>#N/A</v>
      </c>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c r="CK98" s="95"/>
      <c r="CL98" s="95"/>
      <c r="CM98" s="95"/>
      <c r="CN98" s="95"/>
      <c r="CO98" s="95"/>
      <c r="CP98" s="95"/>
      <c r="CQ98" s="95"/>
      <c r="CR98" s="95"/>
      <c r="CS98" s="95"/>
      <c r="CT98" s="95"/>
      <c r="CU98" s="95"/>
      <c r="CV98" s="95"/>
      <c r="CW98" s="95"/>
      <c r="CX98" s="95"/>
      <c r="CY98" s="95"/>
      <c r="CZ98" s="95"/>
      <c r="DA98" s="95"/>
      <c r="DB98" s="95"/>
      <c r="DC98" s="95"/>
      <c r="DD98" s="95"/>
      <c r="DE98" s="95"/>
      <c r="DF98" s="95"/>
      <c r="DG98" s="95"/>
      <c r="DH98" s="95"/>
      <c r="DI98" s="95"/>
      <c r="DJ98" s="95"/>
      <c r="DK98" s="95"/>
      <c r="DL98" s="95"/>
      <c r="DM98" s="95"/>
      <c r="DN98" s="95"/>
      <c r="DO98" s="95"/>
      <c r="DP98" s="95"/>
      <c r="DQ98" s="95"/>
      <c r="DR98" s="95"/>
      <c r="DS98" s="95"/>
      <c r="DT98" s="95"/>
      <c r="DU98" s="95"/>
      <c r="DV98" s="95"/>
      <c r="DW98" s="95"/>
      <c r="DX98" s="95"/>
      <c r="DY98" s="95"/>
      <c r="DZ98" s="95"/>
      <c r="EA98" s="95"/>
      <c r="EB98" s="95"/>
      <c r="EC98" s="95"/>
      <c r="ED98" s="95"/>
      <c r="EE98" s="95"/>
      <c r="EF98" s="95"/>
      <c r="EG98" s="95"/>
      <c r="EH98" s="95"/>
      <c r="EI98" s="95"/>
      <c r="EJ98" s="95"/>
      <c r="EK98" s="95"/>
      <c r="EL98" s="95"/>
      <c r="EM98" s="95"/>
      <c r="EN98" s="95"/>
      <c r="EO98" s="95"/>
      <c r="EP98" s="95"/>
      <c r="EQ98" s="95"/>
      <c r="ER98" s="95"/>
      <c r="ES98" s="95"/>
      <c r="ET98" s="95"/>
      <c r="EU98" s="95"/>
      <c r="EV98" s="95"/>
      <c r="EW98" s="95"/>
      <c r="EX98" s="95"/>
      <c r="EY98" s="95"/>
      <c r="EZ98" s="95"/>
      <c r="FA98" s="95"/>
      <c r="FB98" s="95"/>
      <c r="FC98" s="95"/>
      <c r="FD98" s="95"/>
      <c r="FE98" s="95"/>
      <c r="FF98" s="95"/>
      <c r="FG98" s="95"/>
      <c r="FH98" s="95"/>
      <c r="FI98" s="95"/>
      <c r="FJ98" s="95"/>
      <c r="FK98" s="95"/>
      <c r="FL98" s="95"/>
      <c r="FM98" s="95"/>
      <c r="FN98" s="95"/>
      <c r="FO98" s="95"/>
      <c r="FP98" s="95"/>
      <c r="FQ98" s="95"/>
      <c r="FR98" s="95"/>
      <c r="FS98" s="95"/>
      <c r="FT98" s="95"/>
      <c r="FU98" s="95"/>
      <c r="FV98" s="95"/>
      <c r="FW98" s="95"/>
      <c r="FX98" s="95"/>
      <c r="FY98" s="95"/>
      <c r="FZ98" s="95"/>
      <c r="GA98" s="95"/>
      <c r="GB98" s="95"/>
      <c r="GC98" s="95"/>
      <c r="GD98" s="95"/>
      <c r="GE98" s="95"/>
      <c r="GF98" s="95"/>
      <c r="GG98" s="95"/>
      <c r="GH98" s="95"/>
      <c r="GI98" s="95"/>
      <c r="GJ98" s="95"/>
      <c r="GK98" s="95"/>
      <c r="GL98" s="95"/>
      <c r="GM98" s="95"/>
      <c r="GN98" s="95"/>
      <c r="GO98" s="95"/>
      <c r="GP98" s="95"/>
      <c r="GQ98" s="95"/>
      <c r="GR98" s="95"/>
      <c r="GS98" s="95"/>
      <c r="GT98" s="95"/>
      <c r="GU98" s="95"/>
      <c r="GV98" s="95"/>
      <c r="GW98" s="95"/>
      <c r="GX98" s="95"/>
      <c r="GY98" s="95"/>
      <c r="GZ98" s="95"/>
      <c r="HA98" s="95"/>
      <c r="HB98" s="95"/>
      <c r="HC98" s="95"/>
      <c r="HD98" s="95"/>
      <c r="HE98" s="95"/>
      <c r="HF98" s="95"/>
      <c r="HG98" s="95"/>
      <c r="HH98" s="95"/>
      <c r="HI98" s="95"/>
      <c r="HJ98" s="95"/>
      <c r="HK98" s="95"/>
      <c r="HL98" s="95"/>
      <c r="HM98" s="95"/>
      <c r="HN98" s="95"/>
      <c r="HO98" s="95"/>
      <c r="HP98" s="95"/>
      <c r="HQ98" s="95"/>
      <c r="HR98" s="95"/>
      <c r="HS98" s="95"/>
      <c r="HT98" s="95"/>
      <c r="HU98" s="95"/>
      <c r="HV98" s="95"/>
      <c r="HW98" s="95"/>
      <c r="HX98" s="95"/>
      <c r="HY98" s="95"/>
      <c r="HZ98" s="95"/>
      <c r="IA98" s="95"/>
      <c r="IB98" s="95"/>
      <c r="IC98" s="95"/>
      <c r="ID98" s="95"/>
      <c r="IE98" s="95"/>
      <c r="IF98" s="95"/>
      <c r="IG98" s="95"/>
      <c r="IH98" s="95"/>
      <c r="II98" s="95"/>
      <c r="IJ98" s="95"/>
      <c r="IK98" s="95"/>
      <c r="IL98" s="95"/>
      <c r="IM98" s="95"/>
      <c r="IN98" s="95"/>
      <c r="IO98" s="95"/>
      <c r="IP98" s="95"/>
      <c r="IQ98" s="95"/>
      <c r="IR98" s="95"/>
      <c r="IS98" s="95"/>
      <c r="IT98" s="95"/>
      <c r="IU98" s="95"/>
      <c r="IV98" s="95"/>
      <c r="IW98" s="95"/>
      <c r="IX98" s="95"/>
      <c r="IY98" s="95"/>
      <c r="IZ98" s="95"/>
      <c r="JA98" s="95"/>
      <c r="JB98" s="95"/>
      <c r="JC98" s="95"/>
      <c r="JD98" s="95"/>
    </row>
    <row r="99" spans="2:264" s="27" customFormat="1" ht="14.25" hidden="1" outlineLevel="2" x14ac:dyDescent="0.25">
      <c r="B99" s="934">
        <f t="shared" si="3"/>
        <v>20</v>
      </c>
      <c r="C99" s="83">
        <f t="shared" si="2"/>
        <v>231.1</v>
      </c>
      <c r="D99" s="56"/>
      <c r="E99" s="55"/>
      <c r="F99" s="57"/>
      <c r="G99" s="86">
        <v>231.1</v>
      </c>
      <c r="H99" s="40" t="s">
        <v>103</v>
      </c>
      <c r="I99" s="99" t="e">
        <f ca="1"/>
        <v>#N/A</v>
      </c>
      <c r="J99" s="99" t="e">
        <f ca="1"/>
        <v>#N/A</v>
      </c>
      <c r="K99" s="99" t="e">
        <f ca="1"/>
        <v>#N/A</v>
      </c>
      <c r="L99" s="99" t="e">
        <f ca="1"/>
        <v>#N/A</v>
      </c>
      <c r="M99" s="99" t="e">
        <f ca="1"/>
        <v>#N/A</v>
      </c>
      <c r="N99" s="99" t="e">
        <f ca="1"/>
        <v>#N/A</v>
      </c>
      <c r="O99" s="99" t="e">
        <f ca="1"/>
        <v>#N/A</v>
      </c>
      <c r="P99" s="99" t="e">
        <f ca="1"/>
        <v>#N/A</v>
      </c>
      <c r="Q99" s="99" t="e">
        <f ca="1"/>
        <v>#N/A</v>
      </c>
      <c r="R99" s="99" t="e">
        <f ca="1"/>
        <v>#N/A</v>
      </c>
      <c r="S99" s="99" t="e">
        <f ca="1"/>
        <v>#N/A</v>
      </c>
      <c r="T99" s="99" t="e">
        <f ca="1"/>
        <v>#N/A</v>
      </c>
      <c r="U99" s="99" t="e">
        <f ca="1"/>
        <v>#N/A</v>
      </c>
      <c r="V99" s="99" t="e">
        <f ca="1"/>
        <v>#N/A</v>
      </c>
      <c r="W99" s="99" t="e">
        <f ca="1"/>
        <v>#N/A</v>
      </c>
      <c r="X99" s="99" t="e">
        <f ca="1"/>
        <v>#N/A</v>
      </c>
      <c r="Y99" s="99" t="e">
        <f ca="1"/>
        <v>#N/A</v>
      </c>
      <c r="Z99" s="99" t="e">
        <f ca="1"/>
        <v>#N/A</v>
      </c>
      <c r="AA99" s="99" t="e">
        <f ca="1"/>
        <v>#N/A</v>
      </c>
      <c r="AB99" s="99" t="e">
        <f ca="1"/>
        <v>#N/A</v>
      </c>
      <c r="AC99" s="99" t="e">
        <f ca="1"/>
        <v>#N/A</v>
      </c>
      <c r="AD99" s="99" t="e">
        <f ca="1"/>
        <v>#N/A</v>
      </c>
      <c r="AE99" s="99" t="e">
        <f ca="1"/>
        <v>#N/A</v>
      </c>
      <c r="AF99" s="99" t="e">
        <f ca="1"/>
        <v>#N/A</v>
      </c>
      <c r="AG99" s="99" t="e">
        <f ca="1"/>
        <v>#N/A</v>
      </c>
      <c r="AH99" s="99" t="e">
        <f ca="1"/>
        <v>#N/A</v>
      </c>
      <c r="AI99" s="99" t="e">
        <f ca="1"/>
        <v>#N/A</v>
      </c>
      <c r="AJ99" s="99" t="e">
        <f ca="1"/>
        <v>#N/A</v>
      </c>
      <c r="AK99" s="99" t="e">
        <f ca="1"/>
        <v>#N/A</v>
      </c>
      <c r="AL99" s="99" t="e">
        <f ca="1"/>
        <v>#N/A</v>
      </c>
      <c r="AM99" s="99" t="e">
        <f ca="1"/>
        <v>#N/A</v>
      </c>
      <c r="AN99" s="99" t="e">
        <f ca="1"/>
        <v>#N/A</v>
      </c>
      <c r="AO99" s="99" t="e">
        <f ca="1"/>
        <v>#N/A</v>
      </c>
      <c r="AP99" s="99" t="e">
        <f ca="1"/>
        <v>#N/A</v>
      </c>
      <c r="AQ99" s="463" t="e">
        <f ca="1"/>
        <v>#N/A</v>
      </c>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c r="HV99" s="99"/>
      <c r="HW99" s="99"/>
      <c r="HX99" s="99"/>
      <c r="HY99" s="99"/>
      <c r="HZ99" s="99"/>
      <c r="IA99" s="99"/>
      <c r="IB99" s="99"/>
      <c r="IC99" s="99"/>
      <c r="ID99" s="99"/>
      <c r="IE99" s="99"/>
      <c r="IF99" s="99"/>
      <c r="IG99" s="99"/>
      <c r="IH99" s="99"/>
      <c r="II99" s="99"/>
      <c r="IJ99" s="99"/>
      <c r="IK99" s="99"/>
      <c r="IL99" s="99"/>
      <c r="IM99" s="99"/>
      <c r="IN99" s="99"/>
      <c r="IO99" s="99"/>
      <c r="IP99" s="99"/>
      <c r="IQ99" s="99"/>
      <c r="IR99" s="99"/>
      <c r="IS99" s="99"/>
      <c r="IT99" s="99"/>
      <c r="IU99" s="99"/>
      <c r="IV99" s="99"/>
      <c r="IW99" s="99"/>
      <c r="IX99" s="99"/>
      <c r="IY99" s="99"/>
      <c r="IZ99" s="99"/>
      <c r="JA99" s="99"/>
      <c r="JB99" s="99"/>
      <c r="JC99" s="99"/>
      <c r="JD99" s="99"/>
    </row>
    <row r="100" spans="2:264" s="27" customFormat="1" ht="14.25" hidden="1" outlineLevel="2" x14ac:dyDescent="0.25">
      <c r="B100" s="934">
        <f t="shared" si="3"/>
        <v>20</v>
      </c>
      <c r="C100" s="83">
        <f t="shared" si="2"/>
        <v>231.2</v>
      </c>
      <c r="D100" s="56"/>
      <c r="E100" s="55"/>
      <c r="F100" s="57"/>
      <c r="G100" s="86">
        <v>231.2</v>
      </c>
      <c r="H100" s="40" t="s">
        <v>104</v>
      </c>
      <c r="I100" s="99" t="e">
        <f ca="1"/>
        <v>#N/A</v>
      </c>
      <c r="J100" s="99" t="e">
        <f ca="1"/>
        <v>#N/A</v>
      </c>
      <c r="K100" s="99" t="e">
        <f ca="1"/>
        <v>#N/A</v>
      </c>
      <c r="L100" s="99" t="e">
        <f ca="1"/>
        <v>#N/A</v>
      </c>
      <c r="M100" s="99" t="e">
        <f ca="1"/>
        <v>#N/A</v>
      </c>
      <c r="N100" s="99" t="e">
        <f ca="1"/>
        <v>#N/A</v>
      </c>
      <c r="O100" s="99" t="e">
        <f ca="1"/>
        <v>#N/A</v>
      </c>
      <c r="P100" s="99" t="e">
        <f ca="1"/>
        <v>#N/A</v>
      </c>
      <c r="Q100" s="99" t="e">
        <f ca="1"/>
        <v>#N/A</v>
      </c>
      <c r="R100" s="99" t="e">
        <f ca="1"/>
        <v>#N/A</v>
      </c>
      <c r="S100" s="99" t="e">
        <f ca="1"/>
        <v>#N/A</v>
      </c>
      <c r="T100" s="99" t="e">
        <f ca="1"/>
        <v>#N/A</v>
      </c>
      <c r="U100" s="99" t="e">
        <f ca="1"/>
        <v>#N/A</v>
      </c>
      <c r="V100" s="99" t="e">
        <f ca="1"/>
        <v>#N/A</v>
      </c>
      <c r="W100" s="99" t="e">
        <f ca="1"/>
        <v>#N/A</v>
      </c>
      <c r="X100" s="99" t="e">
        <f ca="1"/>
        <v>#N/A</v>
      </c>
      <c r="Y100" s="99" t="e">
        <f ca="1"/>
        <v>#N/A</v>
      </c>
      <c r="Z100" s="99" t="e">
        <f ca="1"/>
        <v>#N/A</v>
      </c>
      <c r="AA100" s="99" t="e">
        <f ca="1"/>
        <v>#N/A</v>
      </c>
      <c r="AB100" s="99" t="e">
        <f ca="1"/>
        <v>#N/A</v>
      </c>
      <c r="AC100" s="99" t="e">
        <f ca="1"/>
        <v>#N/A</v>
      </c>
      <c r="AD100" s="99" t="e">
        <f ca="1"/>
        <v>#N/A</v>
      </c>
      <c r="AE100" s="99" t="e">
        <f ca="1"/>
        <v>#N/A</v>
      </c>
      <c r="AF100" s="99" t="e">
        <f ca="1"/>
        <v>#N/A</v>
      </c>
      <c r="AG100" s="99" t="e">
        <f ca="1"/>
        <v>#N/A</v>
      </c>
      <c r="AH100" s="99" t="e">
        <f ca="1"/>
        <v>#N/A</v>
      </c>
      <c r="AI100" s="99" t="e">
        <f ca="1"/>
        <v>#N/A</v>
      </c>
      <c r="AJ100" s="99" t="e">
        <f ca="1"/>
        <v>#N/A</v>
      </c>
      <c r="AK100" s="99" t="e">
        <f ca="1"/>
        <v>#N/A</v>
      </c>
      <c r="AL100" s="99" t="e">
        <f ca="1"/>
        <v>#N/A</v>
      </c>
      <c r="AM100" s="99" t="e">
        <f ca="1"/>
        <v>#N/A</v>
      </c>
      <c r="AN100" s="99" t="e">
        <f ca="1"/>
        <v>#N/A</v>
      </c>
      <c r="AO100" s="99" t="e">
        <f ca="1"/>
        <v>#N/A</v>
      </c>
      <c r="AP100" s="99" t="e">
        <f ca="1"/>
        <v>#N/A</v>
      </c>
      <c r="AQ100" s="463" t="e">
        <f ca="1"/>
        <v>#N/A</v>
      </c>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c r="IO100" s="99"/>
      <c r="IP100" s="99"/>
      <c r="IQ100" s="99"/>
      <c r="IR100" s="99"/>
      <c r="IS100" s="99"/>
      <c r="IT100" s="99"/>
      <c r="IU100" s="99"/>
      <c r="IV100" s="99"/>
      <c r="IW100" s="99"/>
      <c r="IX100" s="99"/>
      <c r="IY100" s="99"/>
      <c r="IZ100" s="99"/>
      <c r="JA100" s="99"/>
      <c r="JB100" s="99"/>
      <c r="JC100" s="99"/>
      <c r="JD100" s="99"/>
    </row>
    <row r="101" spans="2:264" s="20" customFormat="1" ht="17.25" hidden="1" outlineLevel="2" x14ac:dyDescent="0.3">
      <c r="B101" s="933">
        <f t="shared" si="3"/>
        <v>20</v>
      </c>
      <c r="C101" s="80">
        <f t="shared" si="2"/>
        <v>232</v>
      </c>
      <c r="D101" s="942"/>
      <c r="E101" s="61"/>
      <c r="F101" s="24">
        <v>232</v>
      </c>
      <c r="G101" s="80"/>
      <c r="H101" s="34" t="s">
        <v>105</v>
      </c>
      <c r="I101" s="95">
        <f ca="1"/>
        <v>572.74254508422337</v>
      </c>
      <c r="J101" s="95">
        <f ca="1"/>
        <v>572.77029961732489</v>
      </c>
      <c r="K101" s="95">
        <f ca="1"/>
        <v>1481.5369769623881</v>
      </c>
      <c r="L101" s="95">
        <f ca="1"/>
        <v>1481.5369769623881</v>
      </c>
      <c r="M101" s="95">
        <f ca="1"/>
        <v>729.58916562982677</v>
      </c>
      <c r="N101" s="95">
        <f ca="1"/>
        <v>729.61294314141685</v>
      </c>
      <c r="O101" s="95">
        <f ca="1"/>
        <v>1887.2686499273436</v>
      </c>
      <c r="P101" s="95">
        <f ca="1"/>
        <v>1887.2448724157534</v>
      </c>
      <c r="Q101" s="95" t="e">
        <f ca="1"/>
        <v>#N/A</v>
      </c>
      <c r="R101" s="95" t="e">
        <f ca="1"/>
        <v>#N/A</v>
      </c>
      <c r="S101" s="95" t="e">
        <f ca="1"/>
        <v>#N/A</v>
      </c>
      <c r="T101" s="95" t="e">
        <f ca="1"/>
        <v>#N/A</v>
      </c>
      <c r="U101" s="95">
        <f ca="1"/>
        <v>496.63578138144481</v>
      </c>
      <c r="V101" s="95">
        <f ca="1"/>
        <v>436.01012275033457</v>
      </c>
      <c r="W101" s="95">
        <f ca="1"/>
        <v>456.29570406170598</v>
      </c>
      <c r="X101" s="95">
        <f ca="1"/>
        <v>418.55137080831042</v>
      </c>
      <c r="Y101" s="95">
        <f ca="1"/>
        <v>456.29726428467433</v>
      </c>
      <c r="Z101" s="95" t="e">
        <f ca="1"/>
        <v>#N/A</v>
      </c>
      <c r="AA101" s="95" t="e">
        <f ca="1"/>
        <v>#N/A</v>
      </c>
      <c r="AB101" s="95" t="e">
        <f ca="1"/>
        <v>#N/A</v>
      </c>
      <c r="AC101" s="95">
        <f ca="1"/>
        <v>286.92425099145044</v>
      </c>
      <c r="AD101" s="95">
        <f ca="1"/>
        <v>267.92458345358381</v>
      </c>
      <c r="AE101" s="95" t="e">
        <f ca="1"/>
        <v>#N/A</v>
      </c>
      <c r="AF101" s="95" t="e">
        <f ca="1"/>
        <v>#N/A</v>
      </c>
      <c r="AG101" s="95" t="e">
        <f ca="1"/>
        <v>#N/A</v>
      </c>
      <c r="AH101" s="95" t="e">
        <f ca="1"/>
        <v>#N/A</v>
      </c>
      <c r="AI101" s="95" t="e">
        <f ca="1"/>
        <v>#N/A</v>
      </c>
      <c r="AJ101" s="95" t="e">
        <f ca="1"/>
        <v>#N/A</v>
      </c>
      <c r="AK101" s="95">
        <f ca="1"/>
        <v>360.45539983795442</v>
      </c>
      <c r="AL101" s="95">
        <f ca="1"/>
        <v>223.9595705709167</v>
      </c>
      <c r="AM101" s="95">
        <f ca="1"/>
        <v>270.27111168409698</v>
      </c>
      <c r="AN101" s="95">
        <f ca="1"/>
        <v>122.94225526388881</v>
      </c>
      <c r="AO101" s="95">
        <f ca="1"/>
        <v>299.22986820845455</v>
      </c>
      <c r="AP101" s="95">
        <f ca="1"/>
        <v>287.79527407778261</v>
      </c>
      <c r="AQ101" s="459">
        <f ca="1"/>
        <v>356.89710464627842</v>
      </c>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95"/>
      <c r="CN101" s="95"/>
      <c r="CO101" s="95"/>
      <c r="CP101" s="95"/>
      <c r="CQ101" s="95"/>
      <c r="CR101" s="95"/>
      <c r="CS101" s="95"/>
      <c r="CT101" s="95"/>
      <c r="CU101" s="95"/>
      <c r="CV101" s="95"/>
      <c r="CW101" s="95"/>
      <c r="CX101" s="95"/>
      <c r="CY101" s="95"/>
      <c r="CZ101" s="95"/>
      <c r="DA101" s="95"/>
      <c r="DB101" s="95"/>
      <c r="DC101" s="95"/>
      <c r="DD101" s="95"/>
      <c r="DE101" s="95"/>
      <c r="DF101" s="95"/>
      <c r="DG101" s="95"/>
      <c r="DH101" s="95"/>
      <c r="DI101" s="95"/>
      <c r="DJ101" s="95"/>
      <c r="DK101" s="95"/>
      <c r="DL101" s="95"/>
      <c r="DM101" s="95"/>
      <c r="DN101" s="95"/>
      <c r="DO101" s="95"/>
      <c r="DP101" s="95"/>
      <c r="DQ101" s="95"/>
      <c r="DR101" s="95"/>
      <c r="DS101" s="95"/>
      <c r="DT101" s="95"/>
      <c r="DU101" s="95"/>
      <c r="DV101" s="95"/>
      <c r="DW101" s="95"/>
      <c r="DX101" s="95"/>
      <c r="DY101" s="95"/>
      <c r="DZ101" s="95"/>
      <c r="EA101" s="95"/>
      <c r="EB101" s="95"/>
      <c r="EC101" s="95"/>
      <c r="ED101" s="95"/>
      <c r="EE101" s="95"/>
      <c r="EF101" s="95"/>
      <c r="EG101" s="95"/>
      <c r="EH101" s="95"/>
      <c r="EI101" s="95"/>
      <c r="EJ101" s="95"/>
      <c r="EK101" s="95"/>
      <c r="EL101" s="95"/>
      <c r="EM101" s="95"/>
      <c r="EN101" s="95"/>
      <c r="EO101" s="95"/>
      <c r="EP101" s="95"/>
      <c r="EQ101" s="95"/>
      <c r="ER101" s="95"/>
      <c r="ES101" s="95"/>
      <c r="ET101" s="95"/>
      <c r="EU101" s="95"/>
      <c r="EV101" s="95"/>
      <c r="EW101" s="95"/>
      <c r="EX101" s="95"/>
      <c r="EY101" s="95"/>
      <c r="EZ101" s="95"/>
      <c r="FA101" s="95"/>
      <c r="FB101" s="95"/>
      <c r="FC101" s="95"/>
      <c r="FD101" s="95"/>
      <c r="FE101" s="95"/>
      <c r="FF101" s="95"/>
      <c r="FG101" s="95"/>
      <c r="FH101" s="95"/>
      <c r="FI101" s="95"/>
      <c r="FJ101" s="95"/>
      <c r="FK101" s="95"/>
      <c r="FL101" s="95"/>
      <c r="FM101" s="95"/>
      <c r="FN101" s="95"/>
      <c r="FO101" s="95"/>
      <c r="FP101" s="95"/>
      <c r="FQ101" s="95"/>
      <c r="FR101" s="95"/>
      <c r="FS101" s="95"/>
      <c r="FT101" s="95"/>
      <c r="FU101" s="95"/>
      <c r="FV101" s="95"/>
      <c r="FW101" s="95"/>
      <c r="FX101" s="95"/>
      <c r="FY101" s="95"/>
      <c r="FZ101" s="95"/>
      <c r="GA101" s="95"/>
      <c r="GB101" s="95"/>
      <c r="GC101" s="95"/>
      <c r="GD101" s="95"/>
      <c r="GE101" s="95"/>
      <c r="GF101" s="95"/>
      <c r="GG101" s="95"/>
      <c r="GH101" s="95"/>
      <c r="GI101" s="95"/>
      <c r="GJ101" s="95"/>
      <c r="GK101" s="95"/>
      <c r="GL101" s="95"/>
      <c r="GM101" s="95"/>
      <c r="GN101" s="95"/>
      <c r="GO101" s="95"/>
      <c r="GP101" s="95"/>
      <c r="GQ101" s="95"/>
      <c r="GR101" s="95"/>
      <c r="GS101" s="95"/>
      <c r="GT101" s="95"/>
      <c r="GU101" s="95"/>
      <c r="GV101" s="95"/>
      <c r="GW101" s="95"/>
      <c r="GX101" s="95"/>
      <c r="GY101" s="95"/>
      <c r="GZ101" s="95"/>
      <c r="HA101" s="95"/>
      <c r="HB101" s="95"/>
      <c r="HC101" s="95"/>
      <c r="HD101" s="95"/>
      <c r="HE101" s="95"/>
      <c r="HF101" s="95"/>
      <c r="HG101" s="95"/>
      <c r="HH101" s="95"/>
      <c r="HI101" s="95"/>
      <c r="HJ101" s="95"/>
      <c r="HK101" s="95"/>
      <c r="HL101" s="95"/>
      <c r="HM101" s="95"/>
      <c r="HN101" s="95"/>
      <c r="HO101" s="95"/>
      <c r="HP101" s="95"/>
      <c r="HQ101" s="95"/>
      <c r="HR101" s="95"/>
      <c r="HS101" s="95"/>
      <c r="HT101" s="95"/>
      <c r="HU101" s="95"/>
      <c r="HV101" s="95"/>
      <c r="HW101" s="95"/>
      <c r="HX101" s="95"/>
      <c r="HY101" s="95"/>
      <c r="HZ101" s="95"/>
      <c r="IA101" s="95"/>
      <c r="IB101" s="95"/>
      <c r="IC101" s="95"/>
      <c r="ID101" s="95"/>
      <c r="IE101" s="95"/>
      <c r="IF101" s="95"/>
      <c r="IG101" s="95"/>
      <c r="IH101" s="95"/>
      <c r="II101" s="95"/>
      <c r="IJ101" s="95"/>
      <c r="IK101" s="95"/>
      <c r="IL101" s="95"/>
      <c r="IM101" s="95"/>
      <c r="IN101" s="95"/>
      <c r="IO101" s="95"/>
      <c r="IP101" s="95"/>
      <c r="IQ101" s="95"/>
      <c r="IR101" s="95"/>
      <c r="IS101" s="95"/>
      <c r="IT101" s="95"/>
      <c r="IU101" s="95"/>
      <c r="IV101" s="95"/>
      <c r="IW101" s="95"/>
      <c r="IX101" s="95"/>
      <c r="IY101" s="95"/>
      <c r="IZ101" s="95"/>
      <c r="JA101" s="95"/>
      <c r="JB101" s="95"/>
      <c r="JC101" s="95"/>
      <c r="JD101" s="95"/>
    </row>
    <row r="102" spans="2:264" s="27" customFormat="1" ht="14.25" hidden="1" outlineLevel="2" x14ac:dyDescent="0.25">
      <c r="B102" s="934">
        <f t="shared" si="3"/>
        <v>20</v>
      </c>
      <c r="C102" s="86">
        <v>232.1</v>
      </c>
      <c r="D102" s="943"/>
      <c r="E102" s="57"/>
      <c r="F102" s="57"/>
      <c r="G102" s="86">
        <v>232.1</v>
      </c>
      <c r="H102" s="40" t="s">
        <v>106</v>
      </c>
      <c r="I102" s="99" t="e">
        <f ca="1"/>
        <v>#N/A</v>
      </c>
      <c r="J102" s="99" t="e">
        <f ca="1"/>
        <v>#N/A</v>
      </c>
      <c r="K102" s="99" t="e">
        <f ca="1"/>
        <v>#N/A</v>
      </c>
      <c r="L102" s="99" t="e">
        <f ca="1"/>
        <v>#N/A</v>
      </c>
      <c r="M102" s="99" t="e">
        <f ca="1"/>
        <v>#N/A</v>
      </c>
      <c r="N102" s="99" t="e">
        <f ca="1"/>
        <v>#N/A</v>
      </c>
      <c r="O102" s="99" t="e">
        <f ca="1"/>
        <v>#N/A</v>
      </c>
      <c r="P102" s="99" t="e">
        <f ca="1"/>
        <v>#N/A</v>
      </c>
      <c r="Q102" s="99" t="e">
        <f ca="1"/>
        <v>#N/A</v>
      </c>
      <c r="R102" s="99" t="e">
        <f ca="1"/>
        <v>#N/A</v>
      </c>
      <c r="S102" s="99" t="e">
        <f ca="1"/>
        <v>#N/A</v>
      </c>
      <c r="T102" s="99" t="e">
        <f ca="1"/>
        <v>#N/A</v>
      </c>
      <c r="U102" s="99">
        <f ca="1"/>
        <v>112.37660594766054</v>
      </c>
      <c r="V102" s="99">
        <f ca="1"/>
        <v>62.269184850391902</v>
      </c>
      <c r="W102" s="99">
        <f ca="1"/>
        <v>58.361221958761881</v>
      </c>
      <c r="X102" s="99">
        <f ca="1"/>
        <v>52.136637449014955</v>
      </c>
      <c r="Y102" s="99">
        <f ca="1"/>
        <v>58.358862597199959</v>
      </c>
      <c r="Z102" s="99" t="e">
        <f ca="1"/>
        <v>#N/A</v>
      </c>
      <c r="AA102" s="99" t="e">
        <f ca="1"/>
        <v>#N/A</v>
      </c>
      <c r="AB102" s="99" t="e">
        <f ca="1"/>
        <v>#N/A</v>
      </c>
      <c r="AC102" s="99">
        <f ca="1"/>
        <v>50.120412458336396</v>
      </c>
      <c r="AD102" s="99">
        <f ca="1"/>
        <v>50.222317836150005</v>
      </c>
      <c r="AE102" s="99" t="e">
        <f ca="1"/>
        <v>#N/A</v>
      </c>
      <c r="AF102" s="99" t="e">
        <f ca="1"/>
        <v>#N/A</v>
      </c>
      <c r="AG102" s="99" t="e">
        <f ca="1"/>
        <v>#N/A</v>
      </c>
      <c r="AH102" s="99" t="e">
        <f ca="1"/>
        <v>#N/A</v>
      </c>
      <c r="AI102" s="99" t="e">
        <f ca="1"/>
        <v>#N/A</v>
      </c>
      <c r="AJ102" s="99" t="e">
        <f ca="1"/>
        <v>#N/A</v>
      </c>
      <c r="AK102" s="99" t="e">
        <f ca="1"/>
        <v>#N/A</v>
      </c>
      <c r="AL102" s="99" t="e">
        <f ca="1"/>
        <v>#N/A</v>
      </c>
      <c r="AM102" s="99" t="e">
        <f ca="1"/>
        <v>#N/A</v>
      </c>
      <c r="AN102" s="99">
        <f ca="1"/>
        <v>24.957202472726411</v>
      </c>
      <c r="AO102" s="99" t="e">
        <f ca="1"/>
        <v>#N/A</v>
      </c>
      <c r="AP102" s="99" t="e">
        <f ca="1"/>
        <v>#N/A</v>
      </c>
      <c r="AQ102" s="463" t="e">
        <f ca="1"/>
        <v>#N/A</v>
      </c>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c r="IW102" s="99"/>
      <c r="IX102" s="99"/>
      <c r="IY102" s="99"/>
      <c r="IZ102" s="99"/>
      <c r="JA102" s="99"/>
      <c r="JB102" s="99"/>
      <c r="JC102" s="99"/>
      <c r="JD102" s="99"/>
    </row>
    <row r="103" spans="2:264" s="27" customFormat="1" ht="14.25" hidden="1" outlineLevel="2" x14ac:dyDescent="0.25">
      <c r="B103" s="934">
        <f t="shared" si="3"/>
        <v>20</v>
      </c>
      <c r="C103" s="86">
        <v>232.2</v>
      </c>
      <c r="D103" s="943"/>
      <c r="E103" s="57"/>
      <c r="F103" s="57"/>
      <c r="G103" s="86">
        <v>232.2</v>
      </c>
      <c r="H103" s="40" t="s">
        <v>107</v>
      </c>
      <c r="I103" s="99" t="e">
        <f ca="1"/>
        <v>#N/A</v>
      </c>
      <c r="J103" s="99" t="e">
        <f ca="1"/>
        <v>#N/A</v>
      </c>
      <c r="K103" s="99" t="e">
        <f ca="1"/>
        <v>#N/A</v>
      </c>
      <c r="L103" s="99" t="e">
        <f ca="1"/>
        <v>#N/A</v>
      </c>
      <c r="M103" s="99" t="e">
        <f ca="1"/>
        <v>#N/A</v>
      </c>
      <c r="N103" s="99" t="e">
        <f ca="1"/>
        <v>#N/A</v>
      </c>
      <c r="O103" s="99" t="e">
        <f ca="1"/>
        <v>#N/A</v>
      </c>
      <c r="P103" s="99" t="e">
        <f ca="1"/>
        <v>#N/A</v>
      </c>
      <c r="Q103" s="99" t="e">
        <f ca="1"/>
        <v>#N/A</v>
      </c>
      <c r="R103" s="99" t="e">
        <f ca="1"/>
        <v>#N/A</v>
      </c>
      <c r="S103" s="99" t="e">
        <f ca="1"/>
        <v>#N/A</v>
      </c>
      <c r="T103" s="99" t="e">
        <f ca="1"/>
        <v>#N/A</v>
      </c>
      <c r="U103" s="99" t="e">
        <f ca="1"/>
        <v>#N/A</v>
      </c>
      <c r="V103" s="99" t="e">
        <f ca="1"/>
        <v>#N/A</v>
      </c>
      <c r="W103" s="99" t="e">
        <f ca="1"/>
        <v>#N/A</v>
      </c>
      <c r="X103" s="99" t="e">
        <f ca="1"/>
        <v>#N/A</v>
      </c>
      <c r="Y103" s="99" t="e">
        <f ca="1"/>
        <v>#N/A</v>
      </c>
      <c r="Z103" s="99" t="e">
        <f ca="1"/>
        <v>#N/A</v>
      </c>
      <c r="AA103" s="99" t="e">
        <f ca="1"/>
        <v>#N/A</v>
      </c>
      <c r="AB103" s="99" t="e">
        <f ca="1"/>
        <v>#N/A</v>
      </c>
      <c r="AC103" s="99" t="e">
        <f ca="1"/>
        <v>#N/A</v>
      </c>
      <c r="AD103" s="99" t="e">
        <f ca="1"/>
        <v>#N/A</v>
      </c>
      <c r="AE103" s="99" t="e">
        <f ca="1"/>
        <v>#N/A</v>
      </c>
      <c r="AF103" s="99" t="e">
        <f ca="1"/>
        <v>#N/A</v>
      </c>
      <c r="AG103" s="99" t="e">
        <f ca="1"/>
        <v>#N/A</v>
      </c>
      <c r="AH103" s="99" t="e">
        <f ca="1"/>
        <v>#N/A</v>
      </c>
      <c r="AI103" s="99" t="e">
        <f ca="1"/>
        <v>#N/A</v>
      </c>
      <c r="AJ103" s="99" t="e">
        <f ca="1"/>
        <v>#N/A</v>
      </c>
      <c r="AK103" s="99" t="e">
        <f ca="1"/>
        <v>#N/A</v>
      </c>
      <c r="AL103" s="99" t="e">
        <f ca="1"/>
        <v>#N/A</v>
      </c>
      <c r="AM103" s="99" t="e">
        <f ca="1"/>
        <v>#N/A</v>
      </c>
      <c r="AN103" s="99" t="e">
        <f ca="1"/>
        <v>#N/A</v>
      </c>
      <c r="AO103" s="99" t="e">
        <f ca="1"/>
        <v>#N/A</v>
      </c>
      <c r="AP103" s="99" t="e">
        <f ca="1"/>
        <v>#N/A</v>
      </c>
      <c r="AQ103" s="463" t="e">
        <f ca="1"/>
        <v>#N/A</v>
      </c>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c r="IW103" s="99"/>
      <c r="IX103" s="99"/>
      <c r="IY103" s="99"/>
      <c r="IZ103" s="99"/>
      <c r="JA103" s="99"/>
      <c r="JB103" s="99"/>
      <c r="JC103" s="99"/>
      <c r="JD103" s="99"/>
    </row>
    <row r="104" spans="2:264" s="27" customFormat="1" ht="14.25" hidden="1" outlineLevel="2" x14ac:dyDescent="0.25">
      <c r="B104" s="934">
        <f t="shared" si="3"/>
        <v>20</v>
      </c>
      <c r="C104" s="86">
        <v>232.3</v>
      </c>
      <c r="D104" s="943"/>
      <c r="E104" s="57"/>
      <c r="F104" s="57"/>
      <c r="G104" s="86">
        <v>232.3</v>
      </c>
      <c r="H104" s="40" t="s">
        <v>108</v>
      </c>
      <c r="I104" s="99" t="e">
        <f ca="1"/>
        <v>#N/A</v>
      </c>
      <c r="J104" s="99" t="e">
        <f ca="1"/>
        <v>#N/A</v>
      </c>
      <c r="K104" s="99" t="e">
        <f ca="1"/>
        <v>#N/A</v>
      </c>
      <c r="L104" s="99" t="e">
        <f ca="1"/>
        <v>#N/A</v>
      </c>
      <c r="M104" s="99" t="e">
        <f ca="1"/>
        <v>#N/A</v>
      </c>
      <c r="N104" s="99" t="e">
        <f ca="1"/>
        <v>#N/A</v>
      </c>
      <c r="O104" s="99" t="e">
        <f ca="1"/>
        <v>#N/A</v>
      </c>
      <c r="P104" s="99" t="e">
        <f ca="1"/>
        <v>#N/A</v>
      </c>
      <c r="Q104" s="99" t="e">
        <f ca="1"/>
        <v>#N/A</v>
      </c>
      <c r="R104" s="99" t="e">
        <f ca="1"/>
        <v>#N/A</v>
      </c>
      <c r="S104" s="99" t="e">
        <f ca="1"/>
        <v>#N/A</v>
      </c>
      <c r="T104" s="99" t="e">
        <f ca="1"/>
        <v>#N/A</v>
      </c>
      <c r="U104" s="99" t="e">
        <f ca="1"/>
        <v>#N/A</v>
      </c>
      <c r="V104" s="99" t="e">
        <f ca="1"/>
        <v>#N/A</v>
      </c>
      <c r="W104" s="99" t="e">
        <f ca="1"/>
        <v>#N/A</v>
      </c>
      <c r="X104" s="99" t="e">
        <f ca="1"/>
        <v>#N/A</v>
      </c>
      <c r="Y104" s="99" t="e">
        <f ca="1"/>
        <v>#N/A</v>
      </c>
      <c r="Z104" s="99" t="e">
        <f ca="1"/>
        <v>#N/A</v>
      </c>
      <c r="AA104" s="99" t="e">
        <f ca="1"/>
        <v>#N/A</v>
      </c>
      <c r="AB104" s="99" t="e">
        <f ca="1"/>
        <v>#N/A</v>
      </c>
      <c r="AC104" s="99" t="e">
        <f ca="1"/>
        <v>#N/A</v>
      </c>
      <c r="AD104" s="99" t="e">
        <f ca="1"/>
        <v>#N/A</v>
      </c>
      <c r="AE104" s="99" t="e">
        <f ca="1"/>
        <v>#N/A</v>
      </c>
      <c r="AF104" s="99" t="e">
        <f ca="1"/>
        <v>#N/A</v>
      </c>
      <c r="AG104" s="99" t="e">
        <f ca="1"/>
        <v>#N/A</v>
      </c>
      <c r="AH104" s="99" t="e">
        <f ca="1"/>
        <v>#N/A</v>
      </c>
      <c r="AI104" s="99" t="e">
        <f ca="1"/>
        <v>#N/A</v>
      </c>
      <c r="AJ104" s="99" t="e">
        <f ca="1"/>
        <v>#N/A</v>
      </c>
      <c r="AK104" s="99" t="e">
        <f ca="1"/>
        <v>#N/A</v>
      </c>
      <c r="AL104" s="99" t="e">
        <f ca="1"/>
        <v>#N/A</v>
      </c>
      <c r="AM104" s="99" t="e">
        <f ca="1"/>
        <v>#N/A</v>
      </c>
      <c r="AN104" s="99">
        <f ca="1"/>
        <v>3.8411606244650842E-2</v>
      </c>
      <c r="AO104" s="99" t="e">
        <f ca="1"/>
        <v>#N/A</v>
      </c>
      <c r="AP104" s="99" t="e">
        <f ca="1"/>
        <v>#N/A</v>
      </c>
      <c r="AQ104" s="463" t="e">
        <f ca="1"/>
        <v>#N/A</v>
      </c>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c r="IW104" s="99"/>
      <c r="IX104" s="99"/>
      <c r="IY104" s="99"/>
      <c r="IZ104" s="99"/>
      <c r="JA104" s="99"/>
      <c r="JB104" s="99"/>
      <c r="JC104" s="99"/>
      <c r="JD104" s="99"/>
    </row>
    <row r="105" spans="2:264" s="27" customFormat="1" ht="14.25" hidden="1" outlineLevel="2" x14ac:dyDescent="0.25">
      <c r="B105" s="934">
        <f t="shared" si="3"/>
        <v>20</v>
      </c>
      <c r="C105" s="86">
        <v>232.4</v>
      </c>
      <c r="D105" s="943"/>
      <c r="E105" s="57"/>
      <c r="F105" s="57"/>
      <c r="G105" s="86">
        <v>232.4</v>
      </c>
      <c r="H105" s="40" t="s">
        <v>109</v>
      </c>
      <c r="I105" s="99" t="e">
        <f ca="1"/>
        <v>#N/A</v>
      </c>
      <c r="J105" s="99" t="e">
        <f ca="1"/>
        <v>#N/A</v>
      </c>
      <c r="K105" s="99" t="e">
        <f ca="1"/>
        <v>#N/A</v>
      </c>
      <c r="L105" s="99" t="e">
        <f ca="1"/>
        <v>#N/A</v>
      </c>
      <c r="M105" s="99" t="e">
        <f ca="1"/>
        <v>#N/A</v>
      </c>
      <c r="N105" s="99" t="e">
        <f ca="1"/>
        <v>#N/A</v>
      </c>
      <c r="O105" s="99" t="e">
        <f ca="1"/>
        <v>#N/A</v>
      </c>
      <c r="P105" s="99" t="e">
        <f ca="1"/>
        <v>#N/A</v>
      </c>
      <c r="Q105" s="99" t="e">
        <f ca="1"/>
        <v>#N/A</v>
      </c>
      <c r="R105" s="99" t="e">
        <f ca="1"/>
        <v>#N/A</v>
      </c>
      <c r="S105" s="99" t="e">
        <f ca="1"/>
        <v>#N/A</v>
      </c>
      <c r="T105" s="99" t="e">
        <f ca="1"/>
        <v>#N/A</v>
      </c>
      <c r="U105" s="99" t="e">
        <f ca="1"/>
        <v>#N/A</v>
      </c>
      <c r="V105" s="99" t="e">
        <f ca="1"/>
        <v>#N/A</v>
      </c>
      <c r="W105" s="99" t="e">
        <f ca="1"/>
        <v>#N/A</v>
      </c>
      <c r="X105" s="99" t="e">
        <f ca="1"/>
        <v>#N/A</v>
      </c>
      <c r="Y105" s="99" t="e">
        <f ca="1"/>
        <v>#N/A</v>
      </c>
      <c r="Z105" s="99" t="e">
        <f ca="1"/>
        <v>#N/A</v>
      </c>
      <c r="AA105" s="99" t="e">
        <f ca="1"/>
        <v>#N/A</v>
      </c>
      <c r="AB105" s="99" t="e">
        <f ca="1"/>
        <v>#N/A</v>
      </c>
      <c r="AC105" s="99" t="e">
        <f ca="1"/>
        <v>#N/A</v>
      </c>
      <c r="AD105" s="99" t="e">
        <f ca="1"/>
        <v>#N/A</v>
      </c>
      <c r="AE105" s="99" t="e">
        <f ca="1"/>
        <v>#N/A</v>
      </c>
      <c r="AF105" s="99" t="e">
        <f ca="1"/>
        <v>#N/A</v>
      </c>
      <c r="AG105" s="99" t="e">
        <f ca="1"/>
        <v>#N/A</v>
      </c>
      <c r="AH105" s="99" t="e">
        <f ca="1"/>
        <v>#N/A</v>
      </c>
      <c r="AI105" s="99" t="e">
        <f ca="1"/>
        <v>#N/A</v>
      </c>
      <c r="AJ105" s="99" t="e">
        <f ca="1"/>
        <v>#N/A</v>
      </c>
      <c r="AK105" s="99" t="e">
        <f ca="1"/>
        <v>#N/A</v>
      </c>
      <c r="AL105" s="99" t="e">
        <f ca="1"/>
        <v>#N/A</v>
      </c>
      <c r="AM105" s="99" t="e">
        <f ca="1"/>
        <v>#N/A</v>
      </c>
      <c r="AN105" s="99" t="e">
        <f ca="1"/>
        <v>#N/A</v>
      </c>
      <c r="AO105" s="99" t="e">
        <f ca="1"/>
        <v>#N/A</v>
      </c>
      <c r="AP105" s="99" t="e">
        <f ca="1"/>
        <v>#N/A</v>
      </c>
      <c r="AQ105" s="463" t="e">
        <f ca="1"/>
        <v>#N/A</v>
      </c>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c r="IW105" s="99"/>
      <c r="IX105" s="99"/>
      <c r="IY105" s="99"/>
      <c r="IZ105" s="99"/>
      <c r="JA105" s="99"/>
      <c r="JB105" s="99"/>
      <c r="JC105" s="99"/>
      <c r="JD105" s="99"/>
    </row>
    <row r="106" spans="2:264" s="27" customFormat="1" ht="14.25" hidden="1" outlineLevel="2" x14ac:dyDescent="0.25">
      <c r="B106" s="934">
        <f t="shared" si="3"/>
        <v>20</v>
      </c>
      <c r="C106" s="86">
        <v>232.5</v>
      </c>
      <c r="D106" s="943"/>
      <c r="E106" s="57"/>
      <c r="F106" s="57"/>
      <c r="G106" s="86">
        <v>232.5</v>
      </c>
      <c r="H106" s="40" t="s">
        <v>110</v>
      </c>
      <c r="I106" s="99" t="e">
        <f ca="1"/>
        <v>#N/A</v>
      </c>
      <c r="J106" s="99" t="e">
        <f ca="1"/>
        <v>#N/A</v>
      </c>
      <c r="K106" s="99" t="e">
        <f ca="1"/>
        <v>#N/A</v>
      </c>
      <c r="L106" s="99" t="e">
        <f ca="1"/>
        <v>#N/A</v>
      </c>
      <c r="M106" s="99" t="e">
        <f ca="1"/>
        <v>#N/A</v>
      </c>
      <c r="N106" s="99" t="e">
        <f ca="1"/>
        <v>#N/A</v>
      </c>
      <c r="O106" s="99" t="e">
        <f ca="1"/>
        <v>#N/A</v>
      </c>
      <c r="P106" s="99" t="e">
        <f ca="1"/>
        <v>#N/A</v>
      </c>
      <c r="Q106" s="99" t="e">
        <f ca="1"/>
        <v>#N/A</v>
      </c>
      <c r="R106" s="99" t="e">
        <f ca="1"/>
        <v>#N/A</v>
      </c>
      <c r="S106" s="99" t="e">
        <f ca="1"/>
        <v>#N/A</v>
      </c>
      <c r="T106" s="99" t="e">
        <f ca="1"/>
        <v>#N/A</v>
      </c>
      <c r="U106" s="99" t="e">
        <f ca="1"/>
        <v>#N/A</v>
      </c>
      <c r="V106" s="99" t="e">
        <f ca="1"/>
        <v>#N/A</v>
      </c>
      <c r="W106" s="99" t="e">
        <f ca="1"/>
        <v>#N/A</v>
      </c>
      <c r="X106" s="99" t="e">
        <f ca="1"/>
        <v>#N/A</v>
      </c>
      <c r="Y106" s="99" t="e">
        <f ca="1"/>
        <v>#N/A</v>
      </c>
      <c r="Z106" s="99" t="e">
        <f ca="1"/>
        <v>#N/A</v>
      </c>
      <c r="AA106" s="99" t="e">
        <f ca="1"/>
        <v>#N/A</v>
      </c>
      <c r="AB106" s="99" t="e">
        <f ca="1"/>
        <v>#N/A</v>
      </c>
      <c r="AC106" s="99" t="e">
        <f ca="1"/>
        <v>#N/A</v>
      </c>
      <c r="AD106" s="99" t="e">
        <f ca="1"/>
        <v>#N/A</v>
      </c>
      <c r="AE106" s="99" t="e">
        <f ca="1"/>
        <v>#N/A</v>
      </c>
      <c r="AF106" s="99" t="e">
        <f ca="1"/>
        <v>#N/A</v>
      </c>
      <c r="AG106" s="99" t="e">
        <f ca="1"/>
        <v>#N/A</v>
      </c>
      <c r="AH106" s="99" t="e">
        <f ca="1"/>
        <v>#N/A</v>
      </c>
      <c r="AI106" s="99" t="e">
        <f ca="1"/>
        <v>#N/A</v>
      </c>
      <c r="AJ106" s="99" t="e">
        <f ca="1"/>
        <v>#N/A</v>
      </c>
      <c r="AK106" s="99" t="e">
        <f ca="1"/>
        <v>#N/A</v>
      </c>
      <c r="AL106" s="99" t="e">
        <f ca="1"/>
        <v>#N/A</v>
      </c>
      <c r="AM106" s="99" t="e">
        <f ca="1"/>
        <v>#N/A</v>
      </c>
      <c r="AN106" s="99" t="e">
        <f ca="1"/>
        <v>#N/A</v>
      </c>
      <c r="AO106" s="99" t="e">
        <f ca="1"/>
        <v>#N/A</v>
      </c>
      <c r="AP106" s="99" t="e">
        <f ca="1"/>
        <v>#N/A</v>
      </c>
      <c r="AQ106" s="463" t="e">
        <f ca="1"/>
        <v>#N/A</v>
      </c>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c r="IW106" s="99"/>
      <c r="IX106" s="99"/>
      <c r="IY106" s="99"/>
      <c r="IZ106" s="99"/>
      <c r="JA106" s="99"/>
      <c r="JB106" s="99"/>
      <c r="JC106" s="99"/>
      <c r="JD106" s="99"/>
    </row>
    <row r="107" spans="2:264" s="27" customFormat="1" ht="14.25" hidden="1" outlineLevel="2" x14ac:dyDescent="0.25">
      <c r="B107" s="934">
        <f t="shared" si="3"/>
        <v>20</v>
      </c>
      <c r="C107" s="86">
        <v>232.6</v>
      </c>
      <c r="D107" s="943"/>
      <c r="E107" s="57"/>
      <c r="F107" s="57"/>
      <c r="G107" s="86">
        <v>232.6</v>
      </c>
      <c r="H107" s="40" t="s">
        <v>111</v>
      </c>
      <c r="I107" s="99" t="e">
        <f ca="1"/>
        <v>#N/A</v>
      </c>
      <c r="J107" s="99" t="e">
        <f ca="1"/>
        <v>#N/A</v>
      </c>
      <c r="K107" s="99" t="e">
        <f ca="1"/>
        <v>#N/A</v>
      </c>
      <c r="L107" s="99" t="e">
        <f ca="1"/>
        <v>#N/A</v>
      </c>
      <c r="M107" s="99" t="e">
        <f ca="1"/>
        <v>#N/A</v>
      </c>
      <c r="N107" s="99" t="e">
        <f ca="1"/>
        <v>#N/A</v>
      </c>
      <c r="O107" s="99" t="e">
        <f ca="1"/>
        <v>#N/A</v>
      </c>
      <c r="P107" s="99" t="e">
        <f ca="1"/>
        <v>#N/A</v>
      </c>
      <c r="Q107" s="99" t="e">
        <f ca="1"/>
        <v>#N/A</v>
      </c>
      <c r="R107" s="99" t="e">
        <f ca="1"/>
        <v>#N/A</v>
      </c>
      <c r="S107" s="99" t="e">
        <f ca="1"/>
        <v>#N/A</v>
      </c>
      <c r="T107" s="99" t="e">
        <f ca="1"/>
        <v>#N/A</v>
      </c>
      <c r="U107" s="99" t="e">
        <f ca="1"/>
        <v>#N/A</v>
      </c>
      <c r="V107" s="99" t="e">
        <f ca="1"/>
        <v>#N/A</v>
      </c>
      <c r="W107" s="99" t="e">
        <f ca="1"/>
        <v>#N/A</v>
      </c>
      <c r="X107" s="99" t="e">
        <f ca="1"/>
        <v>#N/A</v>
      </c>
      <c r="Y107" s="99" t="e">
        <f ca="1"/>
        <v>#N/A</v>
      </c>
      <c r="Z107" s="99" t="e">
        <f ca="1"/>
        <v>#N/A</v>
      </c>
      <c r="AA107" s="99" t="e">
        <f ca="1"/>
        <v>#N/A</v>
      </c>
      <c r="AB107" s="99" t="e">
        <f ca="1"/>
        <v>#N/A</v>
      </c>
      <c r="AC107" s="99" t="e">
        <f ca="1"/>
        <v>#N/A</v>
      </c>
      <c r="AD107" s="99" t="e">
        <f ca="1"/>
        <v>#N/A</v>
      </c>
      <c r="AE107" s="99" t="e">
        <f ca="1"/>
        <v>#N/A</v>
      </c>
      <c r="AF107" s="99" t="e">
        <f ca="1"/>
        <v>#N/A</v>
      </c>
      <c r="AG107" s="99" t="e">
        <f ca="1"/>
        <v>#N/A</v>
      </c>
      <c r="AH107" s="99" t="e">
        <f ca="1"/>
        <v>#N/A</v>
      </c>
      <c r="AI107" s="99" t="e">
        <f ca="1"/>
        <v>#N/A</v>
      </c>
      <c r="AJ107" s="99" t="e">
        <f ca="1"/>
        <v>#N/A</v>
      </c>
      <c r="AK107" s="99" t="e">
        <f ca="1"/>
        <v>#N/A</v>
      </c>
      <c r="AL107" s="99" t="e">
        <f ca="1"/>
        <v>#N/A</v>
      </c>
      <c r="AM107" s="99" t="e">
        <f ca="1"/>
        <v>#N/A</v>
      </c>
      <c r="AN107" s="99" t="e">
        <f ca="1"/>
        <v>#N/A</v>
      </c>
      <c r="AO107" s="99" t="e">
        <f ca="1"/>
        <v>#N/A</v>
      </c>
      <c r="AP107" s="99" t="e">
        <f ca="1"/>
        <v>#N/A</v>
      </c>
      <c r="AQ107" s="463" t="e">
        <f ca="1"/>
        <v>#N/A</v>
      </c>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c r="IW107" s="99"/>
      <c r="IX107" s="99"/>
      <c r="IY107" s="99"/>
      <c r="IZ107" s="99"/>
      <c r="JA107" s="99"/>
      <c r="JB107" s="99"/>
      <c r="JC107" s="99"/>
      <c r="JD107" s="99"/>
    </row>
    <row r="108" spans="2:264" s="27" customFormat="1" ht="14.25" hidden="1" outlineLevel="2" x14ac:dyDescent="0.25">
      <c r="B108" s="934">
        <f t="shared" si="3"/>
        <v>20</v>
      </c>
      <c r="C108" s="86">
        <v>232.7</v>
      </c>
      <c r="D108" s="943"/>
      <c r="E108" s="57"/>
      <c r="F108" s="57"/>
      <c r="G108" s="86">
        <v>232.7</v>
      </c>
      <c r="H108" s="40" t="s">
        <v>112</v>
      </c>
      <c r="I108" s="99" t="e">
        <f ca="1"/>
        <v>#N/A</v>
      </c>
      <c r="J108" s="99" t="e">
        <f ca="1"/>
        <v>#N/A</v>
      </c>
      <c r="K108" s="99" t="e">
        <f ca="1"/>
        <v>#N/A</v>
      </c>
      <c r="L108" s="99" t="e">
        <f ca="1"/>
        <v>#N/A</v>
      </c>
      <c r="M108" s="99" t="e">
        <f ca="1"/>
        <v>#N/A</v>
      </c>
      <c r="N108" s="99" t="e">
        <f ca="1"/>
        <v>#N/A</v>
      </c>
      <c r="O108" s="99" t="e">
        <f ca="1"/>
        <v>#N/A</v>
      </c>
      <c r="P108" s="99" t="e">
        <f ca="1"/>
        <v>#N/A</v>
      </c>
      <c r="Q108" s="99" t="e">
        <f ca="1"/>
        <v>#N/A</v>
      </c>
      <c r="R108" s="99" t="e">
        <f ca="1"/>
        <v>#N/A</v>
      </c>
      <c r="S108" s="99" t="e">
        <f ca="1"/>
        <v>#N/A</v>
      </c>
      <c r="T108" s="99" t="e">
        <f ca="1"/>
        <v>#N/A</v>
      </c>
      <c r="U108" s="99" t="e">
        <f ca="1"/>
        <v>#N/A</v>
      </c>
      <c r="V108" s="99" t="e">
        <f ca="1"/>
        <v>#N/A</v>
      </c>
      <c r="W108" s="99" t="e">
        <f ca="1"/>
        <v>#N/A</v>
      </c>
      <c r="X108" s="99" t="e">
        <f ca="1"/>
        <v>#N/A</v>
      </c>
      <c r="Y108" s="99" t="e">
        <f ca="1"/>
        <v>#N/A</v>
      </c>
      <c r="Z108" s="99" t="e">
        <f ca="1"/>
        <v>#N/A</v>
      </c>
      <c r="AA108" s="99" t="e">
        <f ca="1"/>
        <v>#N/A</v>
      </c>
      <c r="AB108" s="99" t="e">
        <f ca="1"/>
        <v>#N/A</v>
      </c>
      <c r="AC108" s="99" t="e">
        <f ca="1"/>
        <v>#N/A</v>
      </c>
      <c r="AD108" s="99" t="e">
        <f ca="1"/>
        <v>#N/A</v>
      </c>
      <c r="AE108" s="99" t="e">
        <f ca="1"/>
        <v>#N/A</v>
      </c>
      <c r="AF108" s="99" t="e">
        <f ca="1"/>
        <v>#N/A</v>
      </c>
      <c r="AG108" s="99" t="e">
        <f ca="1"/>
        <v>#N/A</v>
      </c>
      <c r="AH108" s="99" t="e">
        <f ca="1"/>
        <v>#N/A</v>
      </c>
      <c r="AI108" s="99" t="e">
        <f ca="1"/>
        <v>#N/A</v>
      </c>
      <c r="AJ108" s="99" t="e">
        <f ca="1"/>
        <v>#N/A</v>
      </c>
      <c r="AK108" s="99" t="e">
        <f ca="1"/>
        <v>#N/A</v>
      </c>
      <c r="AL108" s="99" t="e">
        <f ca="1"/>
        <v>#N/A</v>
      </c>
      <c r="AM108" s="99" t="e">
        <f ca="1"/>
        <v>#N/A</v>
      </c>
      <c r="AN108" s="99" t="e">
        <f ca="1"/>
        <v>#N/A</v>
      </c>
      <c r="AO108" s="99" t="e">
        <f ca="1"/>
        <v>#N/A</v>
      </c>
      <c r="AP108" s="99" t="e">
        <f ca="1"/>
        <v>#N/A</v>
      </c>
      <c r="AQ108" s="463" t="e">
        <f ca="1"/>
        <v>#N/A</v>
      </c>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c r="IW108" s="99"/>
      <c r="IX108" s="99"/>
      <c r="IY108" s="99"/>
      <c r="IZ108" s="99"/>
      <c r="JA108" s="99"/>
      <c r="JB108" s="99"/>
      <c r="JC108" s="99"/>
      <c r="JD108" s="99"/>
    </row>
    <row r="109" spans="2:264" s="27" customFormat="1" ht="14.25" hidden="1" outlineLevel="2" x14ac:dyDescent="0.25">
      <c r="B109" s="934">
        <f t="shared" si="3"/>
        <v>20</v>
      </c>
      <c r="C109" s="86">
        <v>232.7</v>
      </c>
      <c r="D109" s="943"/>
      <c r="E109" s="57"/>
      <c r="F109" s="57"/>
      <c r="G109" s="86">
        <v>232.8</v>
      </c>
      <c r="H109" s="40" t="s">
        <v>226</v>
      </c>
      <c r="I109" s="99" t="e">
        <f ca="1"/>
        <v>#N/A</v>
      </c>
      <c r="J109" s="99" t="e">
        <f ca="1"/>
        <v>#N/A</v>
      </c>
      <c r="K109" s="99" t="e">
        <f ca="1"/>
        <v>#N/A</v>
      </c>
      <c r="L109" s="99" t="e">
        <f ca="1"/>
        <v>#N/A</v>
      </c>
      <c r="M109" s="99" t="e">
        <f ca="1"/>
        <v>#N/A</v>
      </c>
      <c r="N109" s="99" t="e">
        <f ca="1"/>
        <v>#N/A</v>
      </c>
      <c r="O109" s="99" t="e">
        <f ca="1"/>
        <v>#N/A</v>
      </c>
      <c r="P109" s="99" t="e">
        <f ca="1"/>
        <v>#N/A</v>
      </c>
      <c r="Q109" s="99" t="e">
        <f ca="1"/>
        <v>#N/A</v>
      </c>
      <c r="R109" s="99" t="e">
        <f ca="1"/>
        <v>#N/A</v>
      </c>
      <c r="S109" s="99" t="e">
        <f ca="1"/>
        <v>#N/A</v>
      </c>
      <c r="T109" s="99" t="e">
        <f ca="1"/>
        <v>#N/A</v>
      </c>
      <c r="U109" s="99" t="e">
        <f ca="1"/>
        <v>#N/A</v>
      </c>
      <c r="V109" s="99" t="e">
        <f ca="1"/>
        <v>#N/A</v>
      </c>
      <c r="W109" s="99" t="e">
        <f ca="1"/>
        <v>#N/A</v>
      </c>
      <c r="X109" s="99" t="e">
        <f ca="1"/>
        <v>#N/A</v>
      </c>
      <c r="Y109" s="99" t="e">
        <f ca="1"/>
        <v>#N/A</v>
      </c>
      <c r="Z109" s="99" t="e">
        <f ca="1"/>
        <v>#N/A</v>
      </c>
      <c r="AA109" s="99" t="e">
        <f ca="1"/>
        <v>#N/A</v>
      </c>
      <c r="AB109" s="99" t="e">
        <f ca="1"/>
        <v>#N/A</v>
      </c>
      <c r="AC109" s="99" t="e">
        <f ca="1"/>
        <v>#N/A</v>
      </c>
      <c r="AD109" s="99" t="e">
        <f ca="1"/>
        <v>#N/A</v>
      </c>
      <c r="AE109" s="99" t="e">
        <f ca="1"/>
        <v>#N/A</v>
      </c>
      <c r="AF109" s="99" t="e">
        <f ca="1"/>
        <v>#N/A</v>
      </c>
      <c r="AG109" s="99" t="e">
        <f ca="1"/>
        <v>#N/A</v>
      </c>
      <c r="AH109" s="99" t="e">
        <f ca="1"/>
        <v>#N/A</v>
      </c>
      <c r="AI109" s="99" t="e">
        <f ca="1"/>
        <v>#N/A</v>
      </c>
      <c r="AJ109" s="99" t="e">
        <f ca="1"/>
        <v>#N/A</v>
      </c>
      <c r="AK109" s="99" t="e">
        <f ca="1"/>
        <v>#N/A</v>
      </c>
      <c r="AL109" s="99" t="e">
        <f ca="1"/>
        <v>#N/A</v>
      </c>
      <c r="AM109" s="99" t="e">
        <f ca="1"/>
        <v>#N/A</v>
      </c>
      <c r="AN109" s="99" t="e">
        <f ca="1"/>
        <v>#N/A</v>
      </c>
      <c r="AO109" s="99" t="e">
        <f ca="1"/>
        <v>#N/A</v>
      </c>
      <c r="AP109" s="99" t="e">
        <f ca="1"/>
        <v>#N/A</v>
      </c>
      <c r="AQ109" s="463" t="e">
        <f ca="1"/>
        <v>#N/A</v>
      </c>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c r="IW109" s="99"/>
      <c r="IX109" s="99"/>
      <c r="IY109" s="99"/>
      <c r="IZ109" s="99"/>
      <c r="JA109" s="99"/>
      <c r="JB109" s="99"/>
      <c r="JC109" s="99"/>
      <c r="JD109" s="99"/>
    </row>
    <row r="110" spans="2:264" s="27" customFormat="1" ht="14.25" hidden="1" outlineLevel="2" x14ac:dyDescent="0.25">
      <c r="B110" s="934">
        <f t="shared" si="3"/>
        <v>20</v>
      </c>
      <c r="C110" s="86">
        <v>232.7</v>
      </c>
      <c r="D110" s="943"/>
      <c r="E110" s="57"/>
      <c r="F110" s="57"/>
      <c r="G110" s="86">
        <v>232.9</v>
      </c>
      <c r="H110" s="40" t="s">
        <v>227</v>
      </c>
      <c r="I110" s="99" t="e">
        <f ca="1"/>
        <v>#N/A</v>
      </c>
      <c r="J110" s="99" t="e">
        <f ca="1"/>
        <v>#N/A</v>
      </c>
      <c r="K110" s="99" t="e">
        <f ca="1"/>
        <v>#N/A</v>
      </c>
      <c r="L110" s="99" t="e">
        <f ca="1"/>
        <v>#N/A</v>
      </c>
      <c r="M110" s="99" t="e">
        <f ca="1"/>
        <v>#N/A</v>
      </c>
      <c r="N110" s="99" t="e">
        <f ca="1"/>
        <v>#N/A</v>
      </c>
      <c r="O110" s="99" t="e">
        <f ca="1"/>
        <v>#N/A</v>
      </c>
      <c r="P110" s="99" t="e">
        <f ca="1"/>
        <v>#N/A</v>
      </c>
      <c r="Q110" s="99" t="e">
        <f ca="1"/>
        <v>#N/A</v>
      </c>
      <c r="R110" s="99" t="e">
        <f ca="1"/>
        <v>#N/A</v>
      </c>
      <c r="S110" s="99" t="e">
        <f ca="1"/>
        <v>#N/A</v>
      </c>
      <c r="T110" s="99" t="e">
        <f ca="1"/>
        <v>#N/A</v>
      </c>
      <c r="U110" s="99" t="e">
        <f ca="1"/>
        <v>#N/A</v>
      </c>
      <c r="V110" s="99" t="e">
        <f ca="1"/>
        <v>#N/A</v>
      </c>
      <c r="W110" s="99" t="e">
        <f ca="1"/>
        <v>#N/A</v>
      </c>
      <c r="X110" s="99" t="e">
        <f ca="1"/>
        <v>#N/A</v>
      </c>
      <c r="Y110" s="99" t="e">
        <f ca="1"/>
        <v>#N/A</v>
      </c>
      <c r="Z110" s="99" t="e">
        <f ca="1"/>
        <v>#N/A</v>
      </c>
      <c r="AA110" s="99" t="e">
        <f ca="1"/>
        <v>#N/A</v>
      </c>
      <c r="AB110" s="99" t="e">
        <f ca="1"/>
        <v>#N/A</v>
      </c>
      <c r="AC110" s="99" t="e">
        <f ca="1"/>
        <v>#N/A</v>
      </c>
      <c r="AD110" s="99" t="e">
        <f ca="1"/>
        <v>#N/A</v>
      </c>
      <c r="AE110" s="99" t="e">
        <f ca="1"/>
        <v>#N/A</v>
      </c>
      <c r="AF110" s="99" t="e">
        <f ca="1"/>
        <v>#N/A</v>
      </c>
      <c r="AG110" s="99" t="e">
        <f ca="1"/>
        <v>#N/A</v>
      </c>
      <c r="AH110" s="99" t="e">
        <f ca="1"/>
        <v>#N/A</v>
      </c>
      <c r="AI110" s="99" t="e">
        <f ca="1"/>
        <v>#N/A</v>
      </c>
      <c r="AJ110" s="99" t="e">
        <f ca="1"/>
        <v>#N/A</v>
      </c>
      <c r="AK110" s="99" t="e">
        <f ca="1"/>
        <v>#N/A</v>
      </c>
      <c r="AL110" s="99" t="e">
        <f ca="1"/>
        <v>#N/A</v>
      </c>
      <c r="AM110" s="99" t="e">
        <f ca="1"/>
        <v>#N/A</v>
      </c>
      <c r="AN110" s="99" t="e">
        <f ca="1"/>
        <v>#N/A</v>
      </c>
      <c r="AO110" s="99" t="e">
        <f ca="1"/>
        <v>#N/A</v>
      </c>
      <c r="AP110" s="99" t="e">
        <f ca="1"/>
        <v>#N/A</v>
      </c>
      <c r="AQ110" s="463" t="e">
        <f ca="1"/>
        <v>#N/A</v>
      </c>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c r="IW110" s="99"/>
      <c r="IX110" s="99"/>
      <c r="IY110" s="99"/>
      <c r="IZ110" s="99"/>
      <c r="JA110" s="99"/>
      <c r="JB110" s="99"/>
      <c r="JC110" s="99"/>
      <c r="JD110" s="99"/>
    </row>
    <row r="111" spans="2:264" s="20" customFormat="1" ht="17.25" hidden="1" outlineLevel="2" x14ac:dyDescent="0.3">
      <c r="B111" s="933">
        <f t="shared" si="3"/>
        <v>20</v>
      </c>
      <c r="C111" s="80">
        <f>IF(F111="",IF(E111="", IF(D111="",IF(G111="","",G111),D111), E111), F111)</f>
        <v>233</v>
      </c>
      <c r="D111" s="942"/>
      <c r="E111" s="61"/>
      <c r="F111" s="24">
        <v>233</v>
      </c>
      <c r="G111" s="80"/>
      <c r="H111" s="34" t="s">
        <v>113</v>
      </c>
      <c r="I111" s="95">
        <f ca="1"/>
        <v>221.9252466802408</v>
      </c>
      <c r="J111" s="95">
        <f ca="1"/>
        <v>220.82894262272836</v>
      </c>
      <c r="K111" s="95">
        <f ca="1"/>
        <v>233.2490961856858</v>
      </c>
      <c r="L111" s="95">
        <f ca="1"/>
        <v>233.23521891913501</v>
      </c>
      <c r="M111" s="95" t="e">
        <f ca="1"/>
        <v>#N/A</v>
      </c>
      <c r="N111" s="95" t="e">
        <f ca="1"/>
        <v>#N/A</v>
      </c>
      <c r="O111" s="95">
        <f ca="1"/>
        <v>305.20813877018821</v>
      </c>
      <c r="P111" s="95">
        <f ca="1"/>
        <v>305.2319162817783</v>
      </c>
      <c r="Q111" s="95">
        <f ca="1"/>
        <v>161.76074120740697</v>
      </c>
      <c r="R111" s="95">
        <f ca="1"/>
        <v>92.434709261375403</v>
      </c>
      <c r="S111" s="95">
        <f ca="1"/>
        <v>127.09772523439118</v>
      </c>
      <c r="T111" s="95">
        <f ca="1"/>
        <v>144.42923322089908</v>
      </c>
      <c r="U111" s="95">
        <f ca="1"/>
        <v>282.2902978205999</v>
      </c>
      <c r="V111" s="95">
        <f ca="1"/>
        <v>230.29473903143059</v>
      </c>
      <c r="W111" s="95">
        <f ca="1"/>
        <v>224.83997547603343</v>
      </c>
      <c r="X111" s="95">
        <f ca="1"/>
        <v>217.65796452406721</v>
      </c>
      <c r="Y111" s="95">
        <f ca="1"/>
        <v>209.15685883229358</v>
      </c>
      <c r="Z111" s="95" t="e">
        <f ca="1"/>
        <v>#N/A</v>
      </c>
      <c r="AA111" s="95">
        <f ca="1"/>
        <v>152.29441549865402</v>
      </c>
      <c r="AB111" s="95">
        <f ca="1"/>
        <v>180.60555684135252</v>
      </c>
      <c r="AC111" s="95">
        <f ca="1"/>
        <v>297.25658905383455</v>
      </c>
      <c r="AD111" s="95">
        <f ca="1"/>
        <v>355.60726080807865</v>
      </c>
      <c r="AE111" s="95">
        <f ca="1"/>
        <v>100.05708836505394</v>
      </c>
      <c r="AF111" s="95">
        <f ca="1"/>
        <v>86.992740448920145</v>
      </c>
      <c r="AG111" s="95">
        <f ca="1"/>
        <v>80.09224200546349</v>
      </c>
      <c r="AH111" s="95">
        <f ca="1"/>
        <v>75.052371660099283</v>
      </c>
      <c r="AI111" s="95">
        <f ca="1"/>
        <v>70.400986432206494</v>
      </c>
      <c r="AJ111" s="95">
        <f ca="1"/>
        <v>68.980008398375446</v>
      </c>
      <c r="AK111" s="95">
        <f ca="1"/>
        <v>55.285162516639723</v>
      </c>
      <c r="AL111" s="95">
        <f ca="1"/>
        <v>247.0043949620997</v>
      </c>
      <c r="AM111" s="95">
        <f ca="1"/>
        <v>179.46270338005925</v>
      </c>
      <c r="AN111" s="95">
        <f ca="1"/>
        <v>53.136547761590649</v>
      </c>
      <c r="AO111" s="95">
        <f ca="1"/>
        <v>169.13663494690834</v>
      </c>
      <c r="AP111" s="95">
        <f ca="1"/>
        <v>105.11375491562374</v>
      </c>
      <c r="AQ111" s="459">
        <f ca="1"/>
        <v>82.307989907103732</v>
      </c>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95"/>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c r="DT111" s="95"/>
      <c r="DU111" s="95"/>
      <c r="DV111" s="95"/>
      <c r="DW111" s="95"/>
      <c r="DX111" s="95"/>
      <c r="DY111" s="95"/>
      <c r="DZ111" s="95"/>
      <c r="EA111" s="95"/>
      <c r="EB111" s="95"/>
      <c r="EC111" s="95"/>
      <c r="ED111" s="95"/>
      <c r="EE111" s="95"/>
      <c r="EF111" s="95"/>
      <c r="EG111" s="95"/>
      <c r="EH111" s="95"/>
      <c r="EI111" s="95"/>
      <c r="EJ111" s="95"/>
      <c r="EK111" s="95"/>
      <c r="EL111" s="95"/>
      <c r="EM111" s="95"/>
      <c r="EN111" s="95"/>
      <c r="EO111" s="95"/>
      <c r="EP111" s="95"/>
      <c r="EQ111" s="95"/>
      <c r="ER111" s="95"/>
      <c r="ES111" s="95"/>
      <c r="ET111" s="95"/>
      <c r="EU111" s="95"/>
      <c r="EV111" s="95"/>
      <c r="EW111" s="95"/>
      <c r="EX111" s="95"/>
      <c r="EY111" s="95"/>
      <c r="EZ111" s="95"/>
      <c r="FA111" s="95"/>
      <c r="FB111" s="95"/>
      <c r="FC111" s="95"/>
      <c r="FD111" s="95"/>
      <c r="FE111" s="95"/>
      <c r="FF111" s="95"/>
      <c r="FG111" s="95"/>
      <c r="FH111" s="95"/>
      <c r="FI111" s="95"/>
      <c r="FJ111" s="95"/>
      <c r="FK111" s="95"/>
      <c r="FL111" s="95"/>
      <c r="FM111" s="95"/>
      <c r="FN111" s="95"/>
      <c r="FO111" s="95"/>
      <c r="FP111" s="95"/>
      <c r="FQ111" s="95"/>
      <c r="FR111" s="95"/>
      <c r="FS111" s="95"/>
      <c r="FT111" s="95"/>
      <c r="FU111" s="95"/>
      <c r="FV111" s="95"/>
      <c r="FW111" s="95"/>
      <c r="FX111" s="95"/>
      <c r="FY111" s="95"/>
      <c r="FZ111" s="95"/>
      <c r="GA111" s="95"/>
      <c r="GB111" s="95"/>
      <c r="GC111" s="95"/>
      <c r="GD111" s="95"/>
      <c r="GE111" s="95"/>
      <c r="GF111" s="95"/>
      <c r="GG111" s="95"/>
      <c r="GH111" s="95"/>
      <c r="GI111" s="95"/>
      <c r="GJ111" s="95"/>
      <c r="GK111" s="95"/>
      <c r="GL111" s="95"/>
      <c r="GM111" s="95"/>
      <c r="GN111" s="95"/>
      <c r="GO111" s="95"/>
      <c r="GP111" s="95"/>
      <c r="GQ111" s="95"/>
      <c r="GR111" s="95"/>
      <c r="GS111" s="95"/>
      <c r="GT111" s="95"/>
      <c r="GU111" s="95"/>
      <c r="GV111" s="95"/>
      <c r="GW111" s="95"/>
      <c r="GX111" s="95"/>
      <c r="GY111" s="95"/>
      <c r="GZ111" s="95"/>
      <c r="HA111" s="95"/>
      <c r="HB111" s="95"/>
      <c r="HC111" s="95"/>
      <c r="HD111" s="95"/>
      <c r="HE111" s="95"/>
      <c r="HF111" s="95"/>
      <c r="HG111" s="95"/>
      <c r="HH111" s="95"/>
      <c r="HI111" s="95"/>
      <c r="HJ111" s="95"/>
      <c r="HK111" s="95"/>
      <c r="HL111" s="95"/>
      <c r="HM111" s="95"/>
      <c r="HN111" s="95"/>
      <c r="HO111" s="95"/>
      <c r="HP111" s="95"/>
      <c r="HQ111" s="95"/>
      <c r="HR111" s="95"/>
      <c r="HS111" s="95"/>
      <c r="HT111" s="95"/>
      <c r="HU111" s="95"/>
      <c r="HV111" s="95"/>
      <c r="HW111" s="95"/>
      <c r="HX111" s="95"/>
      <c r="HY111" s="95"/>
      <c r="HZ111" s="95"/>
      <c r="IA111" s="95"/>
      <c r="IB111" s="95"/>
      <c r="IC111" s="95"/>
      <c r="ID111" s="95"/>
      <c r="IE111" s="95"/>
      <c r="IF111" s="95"/>
      <c r="IG111" s="95"/>
      <c r="IH111" s="95"/>
      <c r="II111" s="95"/>
      <c r="IJ111" s="95"/>
      <c r="IK111" s="95"/>
      <c r="IL111" s="95"/>
      <c r="IM111" s="95"/>
      <c r="IN111" s="95"/>
      <c r="IO111" s="95"/>
      <c r="IP111" s="95"/>
      <c r="IQ111" s="95"/>
      <c r="IR111" s="95"/>
      <c r="IS111" s="95"/>
      <c r="IT111" s="95"/>
      <c r="IU111" s="95"/>
      <c r="IV111" s="95"/>
      <c r="IW111" s="95"/>
      <c r="IX111" s="95"/>
      <c r="IY111" s="95"/>
      <c r="IZ111" s="95"/>
      <c r="JA111" s="95"/>
      <c r="JB111" s="95"/>
      <c r="JC111" s="95"/>
      <c r="JD111" s="95"/>
    </row>
    <row r="112" spans="2:264" s="27" customFormat="1" ht="14.25" hidden="1" outlineLevel="2" x14ac:dyDescent="0.25">
      <c r="B112" s="934">
        <f t="shared" si="3"/>
        <v>20</v>
      </c>
      <c r="C112" s="86">
        <v>233.1</v>
      </c>
      <c r="D112" s="943"/>
      <c r="E112" s="57"/>
      <c r="F112" s="57"/>
      <c r="G112" s="86">
        <v>233.1</v>
      </c>
      <c r="H112" s="40" t="s">
        <v>114</v>
      </c>
      <c r="I112" s="99" t="e">
        <f ca="1"/>
        <v>#N/A</v>
      </c>
      <c r="J112" s="99" t="e">
        <f ca="1"/>
        <v>#N/A</v>
      </c>
      <c r="K112" s="99" t="e">
        <f ca="1"/>
        <v>#N/A</v>
      </c>
      <c r="L112" s="99" t="e">
        <f ca="1"/>
        <v>#N/A</v>
      </c>
      <c r="M112" s="99" t="e">
        <f ca="1"/>
        <v>#N/A</v>
      </c>
      <c r="N112" s="99" t="e">
        <f ca="1"/>
        <v>#N/A</v>
      </c>
      <c r="O112" s="99" t="e">
        <f ca="1"/>
        <v>#N/A</v>
      </c>
      <c r="P112" s="99" t="e">
        <f ca="1"/>
        <v>#N/A</v>
      </c>
      <c r="Q112" s="99" t="e">
        <f ca="1"/>
        <v>#N/A</v>
      </c>
      <c r="R112" s="99" t="e">
        <f ca="1"/>
        <v>#N/A</v>
      </c>
      <c r="S112" s="99" t="e">
        <f ca="1"/>
        <v>#N/A</v>
      </c>
      <c r="T112" s="99" t="e">
        <f ca="1"/>
        <v>#N/A</v>
      </c>
      <c r="U112" s="99">
        <f ca="1"/>
        <v>157.91707405815643</v>
      </c>
      <c r="V112" s="99">
        <f ca="1"/>
        <v>136.62940723158056</v>
      </c>
      <c r="W112" s="99">
        <f ca="1"/>
        <v>128.03919232138176</v>
      </c>
      <c r="X112" s="99">
        <f ca="1"/>
        <v>133.45032281358002</v>
      </c>
      <c r="Y112" s="99">
        <f ca="1"/>
        <v>128.04157342821154</v>
      </c>
      <c r="Z112" s="99" t="e">
        <f ca="1"/>
        <v>#N/A</v>
      </c>
      <c r="AA112" s="99" t="e">
        <f ca="1"/>
        <v>#N/A</v>
      </c>
      <c r="AB112" s="99" t="e">
        <f ca="1"/>
        <v>#N/A</v>
      </c>
      <c r="AC112" s="99">
        <f ca="1"/>
        <v>118.63944791642952</v>
      </c>
      <c r="AD112" s="99">
        <f ca="1"/>
        <v>154.30753582406592</v>
      </c>
      <c r="AE112" s="99" t="e">
        <f ca="1"/>
        <v>#N/A</v>
      </c>
      <c r="AF112" s="99" t="e">
        <f ca="1"/>
        <v>#N/A</v>
      </c>
      <c r="AG112" s="99" t="e">
        <f ca="1"/>
        <v>#N/A</v>
      </c>
      <c r="AH112" s="99" t="e">
        <f ca="1"/>
        <v>#N/A</v>
      </c>
      <c r="AI112" s="99" t="e">
        <f ca="1"/>
        <v>#N/A</v>
      </c>
      <c r="AJ112" s="99" t="e">
        <f ca="1"/>
        <v>#N/A</v>
      </c>
      <c r="AK112" s="99" t="e">
        <f ca="1"/>
        <v>#N/A</v>
      </c>
      <c r="AL112" s="99">
        <f ca="1"/>
        <v>149.77463515779044</v>
      </c>
      <c r="AM112" s="99">
        <f ca="1"/>
        <v>109.56949330523942</v>
      </c>
      <c r="AN112" s="99">
        <f ca="1"/>
        <v>34.223263794512953</v>
      </c>
      <c r="AO112" s="99">
        <f ca="1"/>
        <v>114.42834986268534</v>
      </c>
      <c r="AP112" s="99">
        <f ca="1"/>
        <v>68.669008900895847</v>
      </c>
      <c r="AQ112" s="463">
        <f ca="1"/>
        <v>81.53239766205138</v>
      </c>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c r="IW112" s="99"/>
      <c r="IX112" s="99"/>
      <c r="IY112" s="99"/>
      <c r="IZ112" s="99"/>
      <c r="JA112" s="99"/>
      <c r="JB112" s="99"/>
      <c r="JC112" s="99"/>
      <c r="JD112" s="99"/>
    </row>
    <row r="113" spans="2:264" s="27" customFormat="1" ht="14.25" hidden="1" outlineLevel="2" x14ac:dyDescent="0.25">
      <c r="B113" s="934">
        <f t="shared" si="3"/>
        <v>20</v>
      </c>
      <c r="C113" s="86">
        <v>233.2</v>
      </c>
      <c r="D113" s="943"/>
      <c r="E113" s="57"/>
      <c r="F113" s="57"/>
      <c r="G113" s="86">
        <v>233.2</v>
      </c>
      <c r="H113" s="40" t="s">
        <v>115</v>
      </c>
      <c r="I113" s="99" t="e">
        <f ca="1"/>
        <v>#N/A</v>
      </c>
      <c r="J113" s="99" t="e">
        <f ca="1"/>
        <v>#N/A</v>
      </c>
      <c r="K113" s="99" t="e">
        <f ca="1"/>
        <v>#N/A</v>
      </c>
      <c r="L113" s="99" t="e">
        <f ca="1"/>
        <v>#N/A</v>
      </c>
      <c r="M113" s="99" t="e">
        <f ca="1"/>
        <v>#N/A</v>
      </c>
      <c r="N113" s="99" t="e">
        <f ca="1"/>
        <v>#N/A</v>
      </c>
      <c r="O113" s="99" t="e">
        <f ca="1"/>
        <v>#N/A</v>
      </c>
      <c r="P113" s="99" t="e">
        <f ca="1"/>
        <v>#N/A</v>
      </c>
      <c r="Q113" s="99" t="e">
        <f ca="1"/>
        <v>#N/A</v>
      </c>
      <c r="R113" s="99" t="e">
        <f ca="1"/>
        <v>#N/A</v>
      </c>
      <c r="S113" s="99" t="e">
        <f ca="1"/>
        <v>#N/A</v>
      </c>
      <c r="T113" s="99" t="e">
        <f ca="1"/>
        <v>#N/A</v>
      </c>
      <c r="U113" s="99" t="e">
        <f ca="1"/>
        <v>#N/A</v>
      </c>
      <c r="V113" s="99" t="e">
        <f ca="1"/>
        <v>#N/A</v>
      </c>
      <c r="W113" s="99" t="e">
        <f ca="1"/>
        <v>#N/A</v>
      </c>
      <c r="X113" s="99" t="e">
        <f ca="1"/>
        <v>#N/A</v>
      </c>
      <c r="Y113" s="99" t="e">
        <f ca="1"/>
        <v>#N/A</v>
      </c>
      <c r="Z113" s="99" t="e">
        <f ca="1"/>
        <v>#N/A</v>
      </c>
      <c r="AA113" s="99" t="e">
        <f ca="1"/>
        <v>#N/A</v>
      </c>
      <c r="AB113" s="99" t="e">
        <f ca="1"/>
        <v>#N/A</v>
      </c>
      <c r="AC113" s="99" t="e">
        <f ca="1"/>
        <v>#N/A</v>
      </c>
      <c r="AD113" s="99" t="e">
        <f ca="1"/>
        <v>#N/A</v>
      </c>
      <c r="AE113" s="99" t="e">
        <f ca="1"/>
        <v>#N/A</v>
      </c>
      <c r="AF113" s="99" t="e">
        <f ca="1"/>
        <v>#N/A</v>
      </c>
      <c r="AG113" s="99" t="e">
        <f ca="1"/>
        <v>#N/A</v>
      </c>
      <c r="AH113" s="99" t="e">
        <f ca="1"/>
        <v>#N/A</v>
      </c>
      <c r="AI113" s="99" t="e">
        <f ca="1"/>
        <v>#N/A</v>
      </c>
      <c r="AJ113" s="99" t="e">
        <f ca="1"/>
        <v>#N/A</v>
      </c>
      <c r="AK113" s="99" t="e">
        <f ca="1"/>
        <v>#N/A</v>
      </c>
      <c r="AL113" s="99" t="e">
        <f ca="1"/>
        <v>#N/A</v>
      </c>
      <c r="AM113" s="99" t="e">
        <f ca="1"/>
        <v>#N/A</v>
      </c>
      <c r="AN113" s="99" t="e">
        <f ca="1"/>
        <v>#N/A</v>
      </c>
      <c r="AO113" s="99" t="e">
        <f ca="1"/>
        <v>#N/A</v>
      </c>
      <c r="AP113" s="99" t="e">
        <f ca="1"/>
        <v>#N/A</v>
      </c>
      <c r="AQ113" s="463" t="e">
        <f ca="1"/>
        <v>#N/A</v>
      </c>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c r="IW113" s="99"/>
      <c r="IX113" s="99"/>
      <c r="IY113" s="99"/>
      <c r="IZ113" s="99"/>
      <c r="JA113" s="99"/>
      <c r="JB113" s="99"/>
      <c r="JC113" s="99"/>
      <c r="JD113" s="99"/>
    </row>
    <row r="114" spans="2:264" s="20" customFormat="1" ht="17.25" hidden="1" outlineLevel="2" x14ac:dyDescent="0.3">
      <c r="B114" s="933">
        <f t="shared" si="3"/>
        <v>20</v>
      </c>
      <c r="C114" s="80">
        <f t="shared" ref="C114:C181" si="4">IF(F114="",IF(E114="", IF(D114="",IF(G114="","",G114),D114), E114), F114)</f>
        <v>234</v>
      </c>
      <c r="D114" s="942"/>
      <c r="E114" s="61"/>
      <c r="F114" s="24">
        <v>234</v>
      </c>
      <c r="G114" s="80"/>
      <c r="H114" s="34" t="s">
        <v>116</v>
      </c>
      <c r="I114" s="95" t="e">
        <f ca="1"/>
        <v>#N/A</v>
      </c>
      <c r="J114" s="95" t="e">
        <f ca="1"/>
        <v>#N/A</v>
      </c>
      <c r="K114" s="95" t="e">
        <f ca="1"/>
        <v>#N/A</v>
      </c>
      <c r="L114" s="95" t="e">
        <f ca="1"/>
        <v>#N/A</v>
      </c>
      <c r="M114" s="95" t="e">
        <f ca="1"/>
        <v>#N/A</v>
      </c>
      <c r="N114" s="95" t="e">
        <f ca="1"/>
        <v>#N/A</v>
      </c>
      <c r="O114" s="95" t="e">
        <f ca="1"/>
        <v>#N/A</v>
      </c>
      <c r="P114" s="95" t="e">
        <f ca="1"/>
        <v>#N/A</v>
      </c>
      <c r="Q114" s="95" t="e">
        <f ca="1"/>
        <v>#N/A</v>
      </c>
      <c r="R114" s="95" t="e">
        <f ca="1"/>
        <v>#N/A</v>
      </c>
      <c r="S114" s="95" t="e">
        <f ca="1"/>
        <v>#N/A</v>
      </c>
      <c r="T114" s="95" t="e">
        <f ca="1"/>
        <v>#N/A</v>
      </c>
      <c r="U114" s="95">
        <f ca="1"/>
        <v>91.251382093168445</v>
      </c>
      <c r="V114" s="95">
        <f ca="1"/>
        <v>65.799518199237511</v>
      </c>
      <c r="W114" s="95">
        <f ca="1"/>
        <v>62.927260684375732</v>
      </c>
      <c r="X114" s="95">
        <f ca="1"/>
        <v>55.233341369126798</v>
      </c>
      <c r="Y114" s="95">
        <f ca="1"/>
        <v>62.925368846072615</v>
      </c>
      <c r="Z114" s="95" t="e">
        <f ca="1"/>
        <v>#N/A</v>
      </c>
      <c r="AA114" s="95" t="e">
        <f ca="1"/>
        <v>#N/A</v>
      </c>
      <c r="AB114" s="95" t="e">
        <f ca="1"/>
        <v>#N/A</v>
      </c>
      <c r="AC114" s="95">
        <f ca="1"/>
        <v>42.768551295698749</v>
      </c>
      <c r="AD114" s="95">
        <f ca="1"/>
        <v>41.213234694833766</v>
      </c>
      <c r="AE114" s="95" t="e">
        <f ca="1"/>
        <v>#N/A</v>
      </c>
      <c r="AF114" s="95" t="e">
        <f ca="1"/>
        <v>#N/A</v>
      </c>
      <c r="AG114" s="95" t="e">
        <f ca="1"/>
        <v>#N/A</v>
      </c>
      <c r="AH114" s="95" t="e">
        <f ca="1"/>
        <v>#N/A</v>
      </c>
      <c r="AI114" s="95" t="e">
        <f ca="1"/>
        <v>#N/A</v>
      </c>
      <c r="AJ114" s="95" t="e">
        <f ca="1"/>
        <v>#N/A</v>
      </c>
      <c r="AK114" s="95" t="e">
        <f ca="1"/>
        <v>#N/A</v>
      </c>
      <c r="AL114" s="95" t="e">
        <f ca="1"/>
        <v>#N/A</v>
      </c>
      <c r="AM114" s="95">
        <f ca="1"/>
        <v>56.886958041398913</v>
      </c>
      <c r="AN114" s="95">
        <f ca="1"/>
        <v>19.660832919377437</v>
      </c>
      <c r="AO114" s="95">
        <f ca="1"/>
        <v>127.89422166526808</v>
      </c>
      <c r="AP114" s="95">
        <f ca="1"/>
        <v>448.60033432644775</v>
      </c>
      <c r="AQ114" s="459" t="e">
        <f ca="1"/>
        <v>#N/A</v>
      </c>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95"/>
      <c r="CN114" s="95"/>
      <c r="CO114" s="95"/>
      <c r="CP114" s="95"/>
      <c r="CQ114" s="95"/>
      <c r="CR114" s="95"/>
      <c r="CS114" s="95"/>
      <c r="CT114" s="95"/>
      <c r="CU114" s="95"/>
      <c r="CV114" s="95"/>
      <c r="CW114" s="95"/>
      <c r="CX114" s="95"/>
      <c r="CY114" s="95"/>
      <c r="CZ114" s="95"/>
      <c r="DA114" s="95"/>
      <c r="DB114" s="95"/>
      <c r="DC114" s="95"/>
      <c r="DD114" s="95"/>
      <c r="DE114" s="95"/>
      <c r="DF114" s="95"/>
      <c r="DG114" s="95"/>
      <c r="DH114" s="95"/>
      <c r="DI114" s="95"/>
      <c r="DJ114" s="95"/>
      <c r="DK114" s="95"/>
      <c r="DL114" s="95"/>
      <c r="DM114" s="95"/>
      <c r="DN114" s="95"/>
      <c r="DO114" s="95"/>
      <c r="DP114" s="95"/>
      <c r="DQ114" s="95"/>
      <c r="DR114" s="95"/>
      <c r="DS114" s="95"/>
      <c r="DT114" s="95"/>
      <c r="DU114" s="95"/>
      <c r="DV114" s="95"/>
      <c r="DW114" s="95"/>
      <c r="DX114" s="95"/>
      <c r="DY114" s="95"/>
      <c r="DZ114" s="95"/>
      <c r="EA114" s="95"/>
      <c r="EB114" s="95"/>
      <c r="EC114" s="95"/>
      <c r="ED114" s="95"/>
      <c r="EE114" s="95"/>
      <c r="EF114" s="95"/>
      <c r="EG114" s="95"/>
      <c r="EH114" s="95"/>
      <c r="EI114" s="95"/>
      <c r="EJ114" s="95"/>
      <c r="EK114" s="95"/>
      <c r="EL114" s="95"/>
      <c r="EM114" s="95"/>
      <c r="EN114" s="95"/>
      <c r="EO114" s="95"/>
      <c r="EP114" s="95"/>
      <c r="EQ114" s="95"/>
      <c r="ER114" s="95"/>
      <c r="ES114" s="95"/>
      <c r="ET114" s="95"/>
      <c r="EU114" s="95"/>
      <c r="EV114" s="95"/>
      <c r="EW114" s="95"/>
      <c r="EX114" s="95"/>
      <c r="EY114" s="95"/>
      <c r="EZ114" s="95"/>
      <c r="FA114" s="95"/>
      <c r="FB114" s="95"/>
      <c r="FC114" s="95"/>
      <c r="FD114" s="95"/>
      <c r="FE114" s="95"/>
      <c r="FF114" s="95"/>
      <c r="FG114" s="95"/>
      <c r="FH114" s="95"/>
      <c r="FI114" s="95"/>
      <c r="FJ114" s="95"/>
      <c r="FK114" s="95"/>
      <c r="FL114" s="95"/>
      <c r="FM114" s="95"/>
      <c r="FN114" s="95"/>
      <c r="FO114" s="95"/>
      <c r="FP114" s="95"/>
      <c r="FQ114" s="95"/>
      <c r="FR114" s="95"/>
      <c r="FS114" s="95"/>
      <c r="FT114" s="95"/>
      <c r="FU114" s="95"/>
      <c r="FV114" s="95"/>
      <c r="FW114" s="95"/>
      <c r="FX114" s="95"/>
      <c r="FY114" s="95"/>
      <c r="FZ114" s="95"/>
      <c r="GA114" s="95"/>
      <c r="GB114" s="95"/>
      <c r="GC114" s="95"/>
      <c r="GD114" s="95"/>
      <c r="GE114" s="95"/>
      <c r="GF114" s="95"/>
      <c r="GG114" s="95"/>
      <c r="GH114" s="95"/>
      <c r="GI114" s="95"/>
      <c r="GJ114" s="95"/>
      <c r="GK114" s="95"/>
      <c r="GL114" s="95"/>
      <c r="GM114" s="95"/>
      <c r="GN114" s="95"/>
      <c r="GO114" s="95"/>
      <c r="GP114" s="95"/>
      <c r="GQ114" s="95"/>
      <c r="GR114" s="95"/>
      <c r="GS114" s="95"/>
      <c r="GT114" s="95"/>
      <c r="GU114" s="95"/>
      <c r="GV114" s="95"/>
      <c r="GW114" s="95"/>
      <c r="GX114" s="95"/>
      <c r="GY114" s="95"/>
      <c r="GZ114" s="95"/>
      <c r="HA114" s="95"/>
      <c r="HB114" s="95"/>
      <c r="HC114" s="95"/>
      <c r="HD114" s="95"/>
      <c r="HE114" s="95"/>
      <c r="HF114" s="95"/>
      <c r="HG114" s="95"/>
      <c r="HH114" s="95"/>
      <c r="HI114" s="95"/>
      <c r="HJ114" s="95"/>
      <c r="HK114" s="95"/>
      <c r="HL114" s="95"/>
      <c r="HM114" s="95"/>
      <c r="HN114" s="95"/>
      <c r="HO114" s="95"/>
      <c r="HP114" s="95"/>
      <c r="HQ114" s="95"/>
      <c r="HR114" s="95"/>
      <c r="HS114" s="95"/>
      <c r="HT114" s="95"/>
      <c r="HU114" s="95"/>
      <c r="HV114" s="95"/>
      <c r="HW114" s="95"/>
      <c r="HX114" s="95"/>
      <c r="HY114" s="95"/>
      <c r="HZ114" s="95"/>
      <c r="IA114" s="95"/>
      <c r="IB114" s="95"/>
      <c r="IC114" s="95"/>
      <c r="ID114" s="95"/>
      <c r="IE114" s="95"/>
      <c r="IF114" s="95"/>
      <c r="IG114" s="95"/>
      <c r="IH114" s="95"/>
      <c r="II114" s="95"/>
      <c r="IJ114" s="95"/>
      <c r="IK114" s="95"/>
      <c r="IL114" s="95"/>
      <c r="IM114" s="95"/>
      <c r="IN114" s="95"/>
      <c r="IO114" s="95"/>
      <c r="IP114" s="95"/>
      <c r="IQ114" s="95"/>
      <c r="IR114" s="95"/>
      <c r="IS114" s="95"/>
      <c r="IT114" s="95"/>
      <c r="IU114" s="95"/>
      <c r="IV114" s="95"/>
      <c r="IW114" s="95"/>
      <c r="IX114" s="95"/>
      <c r="IY114" s="95"/>
      <c r="IZ114" s="95"/>
      <c r="JA114" s="95"/>
      <c r="JB114" s="95"/>
      <c r="JC114" s="95"/>
      <c r="JD114" s="95"/>
    </row>
    <row r="115" spans="2:264" s="20" customFormat="1" ht="17.25" hidden="1" outlineLevel="2" x14ac:dyDescent="0.3">
      <c r="B115" s="933">
        <f t="shared" si="3"/>
        <v>20</v>
      </c>
      <c r="C115" s="80">
        <f t="shared" si="4"/>
        <v>235</v>
      </c>
      <c r="D115" s="942"/>
      <c r="E115" s="61"/>
      <c r="F115" s="24">
        <v>235</v>
      </c>
      <c r="G115" s="80"/>
      <c r="H115" s="34" t="s">
        <v>117</v>
      </c>
      <c r="I115" s="95" t="e">
        <f ca="1"/>
        <v>#N/A</v>
      </c>
      <c r="J115" s="95" t="e">
        <f ca="1"/>
        <v>#N/A</v>
      </c>
      <c r="K115" s="95" t="e">
        <f ca="1"/>
        <v>#N/A</v>
      </c>
      <c r="L115" s="95" t="e">
        <f ca="1"/>
        <v>#N/A</v>
      </c>
      <c r="M115" s="95" t="e">
        <f ca="1"/>
        <v>#N/A</v>
      </c>
      <c r="N115" s="95" t="e">
        <f ca="1"/>
        <v>#N/A</v>
      </c>
      <c r="O115" s="95" t="e">
        <f ca="1"/>
        <v>#N/A</v>
      </c>
      <c r="P115" s="95" t="e">
        <f ca="1"/>
        <v>#N/A</v>
      </c>
      <c r="Q115" s="95" t="e">
        <f ca="1"/>
        <v>#N/A</v>
      </c>
      <c r="R115" s="95" t="e">
        <f ca="1"/>
        <v>#N/A</v>
      </c>
      <c r="S115" s="95" t="e">
        <f ca="1"/>
        <v>#N/A</v>
      </c>
      <c r="T115" s="95" t="e">
        <f ca="1"/>
        <v>#N/A</v>
      </c>
      <c r="U115" s="95" t="e">
        <f ca="1"/>
        <v>#N/A</v>
      </c>
      <c r="V115" s="95" t="e">
        <f ca="1"/>
        <v>#N/A</v>
      </c>
      <c r="W115" s="95" t="e">
        <f ca="1"/>
        <v>#N/A</v>
      </c>
      <c r="X115" s="95" t="e">
        <f ca="1"/>
        <v>#N/A</v>
      </c>
      <c r="Y115" s="95" t="e">
        <f ca="1"/>
        <v>#N/A</v>
      </c>
      <c r="Z115" s="95" t="e">
        <f ca="1"/>
        <v>#N/A</v>
      </c>
      <c r="AA115" s="95" t="e">
        <f ca="1"/>
        <v>#N/A</v>
      </c>
      <c r="AB115" s="95" t="e">
        <f ca="1"/>
        <v>#N/A</v>
      </c>
      <c r="AC115" s="95" t="e">
        <f ca="1"/>
        <v>#N/A</v>
      </c>
      <c r="AD115" s="95" t="e">
        <f ca="1"/>
        <v>#N/A</v>
      </c>
      <c r="AE115" s="95" t="e">
        <f ca="1"/>
        <v>#N/A</v>
      </c>
      <c r="AF115" s="95" t="e">
        <f ca="1"/>
        <v>#N/A</v>
      </c>
      <c r="AG115" s="95" t="e">
        <f ca="1"/>
        <v>#N/A</v>
      </c>
      <c r="AH115" s="95" t="e">
        <f ca="1"/>
        <v>#N/A</v>
      </c>
      <c r="AI115" s="95" t="e">
        <f ca="1"/>
        <v>#N/A</v>
      </c>
      <c r="AJ115" s="95" t="e">
        <f ca="1"/>
        <v>#N/A</v>
      </c>
      <c r="AK115" s="95" t="e">
        <f ca="1"/>
        <v>#N/A</v>
      </c>
      <c r="AL115" s="95" t="e">
        <f ca="1"/>
        <v>#N/A</v>
      </c>
      <c r="AM115" s="95" t="e">
        <f ca="1"/>
        <v>#N/A</v>
      </c>
      <c r="AN115" s="95" t="e">
        <f ca="1"/>
        <v>#N/A</v>
      </c>
      <c r="AO115" s="95" t="e">
        <f ca="1"/>
        <v>#N/A</v>
      </c>
      <c r="AP115" s="95" t="e">
        <f ca="1"/>
        <v>#N/A</v>
      </c>
      <c r="AQ115" s="459" t="e">
        <f ca="1"/>
        <v>#N/A</v>
      </c>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95"/>
      <c r="CN115" s="95"/>
      <c r="CO115" s="95"/>
      <c r="CP115" s="95"/>
      <c r="CQ115" s="95"/>
      <c r="CR115" s="95"/>
      <c r="CS115" s="95"/>
      <c r="CT115" s="95"/>
      <c r="CU115" s="95"/>
      <c r="CV115" s="95"/>
      <c r="CW115" s="95"/>
      <c r="CX115" s="95"/>
      <c r="CY115" s="95"/>
      <c r="CZ115" s="95"/>
      <c r="DA115" s="95"/>
      <c r="DB115" s="95"/>
      <c r="DC115" s="95"/>
      <c r="DD115" s="95"/>
      <c r="DE115" s="95"/>
      <c r="DF115" s="95"/>
      <c r="DG115" s="95"/>
      <c r="DH115" s="95"/>
      <c r="DI115" s="95"/>
      <c r="DJ115" s="95"/>
      <c r="DK115" s="95"/>
      <c r="DL115" s="95"/>
      <c r="DM115" s="95"/>
      <c r="DN115" s="95"/>
      <c r="DO115" s="95"/>
      <c r="DP115" s="95"/>
      <c r="DQ115" s="95"/>
      <c r="DR115" s="95"/>
      <c r="DS115" s="95"/>
      <c r="DT115" s="95"/>
      <c r="DU115" s="95"/>
      <c r="DV115" s="95"/>
      <c r="DW115" s="95"/>
      <c r="DX115" s="95"/>
      <c r="DY115" s="95"/>
      <c r="DZ115" s="95"/>
      <c r="EA115" s="95"/>
      <c r="EB115" s="95"/>
      <c r="EC115" s="95"/>
      <c r="ED115" s="95"/>
      <c r="EE115" s="95"/>
      <c r="EF115" s="95"/>
      <c r="EG115" s="95"/>
      <c r="EH115" s="95"/>
      <c r="EI115" s="95"/>
      <c r="EJ115" s="95"/>
      <c r="EK115" s="95"/>
      <c r="EL115" s="95"/>
      <c r="EM115" s="95"/>
      <c r="EN115" s="95"/>
      <c r="EO115" s="95"/>
      <c r="EP115" s="95"/>
      <c r="EQ115" s="95"/>
      <c r="ER115" s="95"/>
      <c r="ES115" s="95"/>
      <c r="ET115" s="95"/>
      <c r="EU115" s="95"/>
      <c r="EV115" s="95"/>
      <c r="EW115" s="95"/>
      <c r="EX115" s="95"/>
      <c r="EY115" s="95"/>
      <c r="EZ115" s="95"/>
      <c r="FA115" s="95"/>
      <c r="FB115" s="95"/>
      <c r="FC115" s="95"/>
      <c r="FD115" s="95"/>
      <c r="FE115" s="95"/>
      <c r="FF115" s="95"/>
      <c r="FG115" s="95"/>
      <c r="FH115" s="95"/>
      <c r="FI115" s="95"/>
      <c r="FJ115" s="95"/>
      <c r="FK115" s="95"/>
      <c r="FL115" s="95"/>
      <c r="FM115" s="95"/>
      <c r="FN115" s="95"/>
      <c r="FO115" s="95"/>
      <c r="FP115" s="95"/>
      <c r="FQ115" s="95"/>
      <c r="FR115" s="95"/>
      <c r="FS115" s="95"/>
      <c r="FT115" s="95"/>
      <c r="FU115" s="95"/>
      <c r="FV115" s="95"/>
      <c r="FW115" s="95"/>
      <c r="FX115" s="95"/>
      <c r="FY115" s="95"/>
      <c r="FZ115" s="95"/>
      <c r="GA115" s="95"/>
      <c r="GB115" s="95"/>
      <c r="GC115" s="95"/>
      <c r="GD115" s="95"/>
      <c r="GE115" s="95"/>
      <c r="GF115" s="95"/>
      <c r="GG115" s="95"/>
      <c r="GH115" s="95"/>
      <c r="GI115" s="95"/>
      <c r="GJ115" s="95"/>
      <c r="GK115" s="95"/>
      <c r="GL115" s="95"/>
      <c r="GM115" s="95"/>
      <c r="GN115" s="95"/>
      <c r="GO115" s="95"/>
      <c r="GP115" s="95"/>
      <c r="GQ115" s="95"/>
      <c r="GR115" s="95"/>
      <c r="GS115" s="95"/>
      <c r="GT115" s="95"/>
      <c r="GU115" s="95"/>
      <c r="GV115" s="95"/>
      <c r="GW115" s="95"/>
      <c r="GX115" s="95"/>
      <c r="GY115" s="95"/>
      <c r="GZ115" s="95"/>
      <c r="HA115" s="95"/>
      <c r="HB115" s="95"/>
      <c r="HC115" s="95"/>
      <c r="HD115" s="95"/>
      <c r="HE115" s="95"/>
      <c r="HF115" s="95"/>
      <c r="HG115" s="95"/>
      <c r="HH115" s="95"/>
      <c r="HI115" s="95"/>
      <c r="HJ115" s="95"/>
      <c r="HK115" s="95"/>
      <c r="HL115" s="95"/>
      <c r="HM115" s="95"/>
      <c r="HN115" s="95"/>
      <c r="HO115" s="95"/>
      <c r="HP115" s="95"/>
      <c r="HQ115" s="95"/>
      <c r="HR115" s="95"/>
      <c r="HS115" s="95"/>
      <c r="HT115" s="95"/>
      <c r="HU115" s="95"/>
      <c r="HV115" s="95"/>
      <c r="HW115" s="95"/>
      <c r="HX115" s="95"/>
      <c r="HY115" s="95"/>
      <c r="HZ115" s="95"/>
      <c r="IA115" s="95"/>
      <c r="IB115" s="95"/>
      <c r="IC115" s="95"/>
      <c r="ID115" s="95"/>
      <c r="IE115" s="95"/>
      <c r="IF115" s="95"/>
      <c r="IG115" s="95"/>
      <c r="IH115" s="95"/>
      <c r="II115" s="95"/>
      <c r="IJ115" s="95"/>
      <c r="IK115" s="95"/>
      <c r="IL115" s="95"/>
      <c r="IM115" s="95"/>
      <c r="IN115" s="95"/>
      <c r="IO115" s="95"/>
      <c r="IP115" s="95"/>
      <c r="IQ115" s="95"/>
      <c r="IR115" s="95"/>
      <c r="IS115" s="95"/>
      <c r="IT115" s="95"/>
      <c r="IU115" s="95"/>
      <c r="IV115" s="95"/>
      <c r="IW115" s="95"/>
      <c r="IX115" s="95"/>
      <c r="IY115" s="95"/>
      <c r="IZ115" s="95"/>
      <c r="JA115" s="95"/>
      <c r="JB115" s="95"/>
      <c r="JC115" s="95"/>
      <c r="JD115" s="95"/>
    </row>
    <row r="116" spans="2:264" s="20" customFormat="1" ht="17.25" hidden="1" outlineLevel="2" x14ac:dyDescent="0.3">
      <c r="B116" s="933">
        <f t="shared" si="3"/>
        <v>20</v>
      </c>
      <c r="C116" s="80">
        <f t="shared" si="4"/>
        <v>236</v>
      </c>
      <c r="D116" s="942"/>
      <c r="E116" s="61"/>
      <c r="F116" s="24">
        <v>236</v>
      </c>
      <c r="G116" s="80"/>
      <c r="H116" s="34" t="s">
        <v>118</v>
      </c>
      <c r="I116" s="95" t="e">
        <f ca="1"/>
        <v>#N/A</v>
      </c>
      <c r="J116" s="95" t="e">
        <f ca="1"/>
        <v>#N/A</v>
      </c>
      <c r="K116" s="95" t="e">
        <f ca="1"/>
        <v>#N/A</v>
      </c>
      <c r="L116" s="95" t="e">
        <f ca="1"/>
        <v>#N/A</v>
      </c>
      <c r="M116" s="95" t="e">
        <f ca="1"/>
        <v>#N/A</v>
      </c>
      <c r="N116" s="95" t="e">
        <f ca="1"/>
        <v>#N/A</v>
      </c>
      <c r="O116" s="95" t="e">
        <f ca="1"/>
        <v>#N/A</v>
      </c>
      <c r="P116" s="95" t="e">
        <f ca="1"/>
        <v>#N/A</v>
      </c>
      <c r="Q116" s="95" t="e">
        <f ca="1"/>
        <v>#N/A</v>
      </c>
      <c r="R116" s="95" t="e">
        <f ca="1"/>
        <v>#N/A</v>
      </c>
      <c r="S116" s="95" t="e">
        <f ca="1"/>
        <v>#N/A</v>
      </c>
      <c r="T116" s="95" t="e">
        <f ca="1"/>
        <v>#N/A</v>
      </c>
      <c r="U116" s="95">
        <f ca="1"/>
        <v>22.260341368048145</v>
      </c>
      <c r="V116" s="95">
        <f ca="1"/>
        <v>19.11940531591377</v>
      </c>
      <c r="W116" s="95">
        <f ca="1"/>
        <v>22.509581398862654</v>
      </c>
      <c r="X116" s="95">
        <f ca="1"/>
        <v>17.339174276920897</v>
      </c>
      <c r="Y116" s="95">
        <f ca="1"/>
        <v>22.506352226586667</v>
      </c>
      <c r="Z116" s="95" t="e">
        <f ca="1"/>
        <v>#N/A</v>
      </c>
      <c r="AA116" s="95" t="e">
        <f ca="1"/>
        <v>#N/A</v>
      </c>
      <c r="AB116" s="95" t="e">
        <f ca="1"/>
        <v>#N/A</v>
      </c>
      <c r="AC116" s="95">
        <f ca="1"/>
        <v>9.6195602969426126</v>
      </c>
      <c r="AD116" s="95">
        <f ca="1"/>
        <v>9.8591684172518406</v>
      </c>
      <c r="AE116" s="95" t="e">
        <f ca="1"/>
        <v>#N/A</v>
      </c>
      <c r="AF116" s="95" t="e">
        <f ca="1"/>
        <v>#N/A</v>
      </c>
      <c r="AG116" s="95" t="e">
        <f ca="1"/>
        <v>#N/A</v>
      </c>
      <c r="AH116" s="95" t="e">
        <f ca="1"/>
        <v>#N/A</v>
      </c>
      <c r="AI116" s="95" t="e">
        <f ca="1"/>
        <v>#N/A</v>
      </c>
      <c r="AJ116" s="95" t="e">
        <f ca="1"/>
        <v>#N/A</v>
      </c>
      <c r="AK116" s="95" t="e">
        <f ca="1"/>
        <v>#N/A</v>
      </c>
      <c r="AL116" s="95" t="e">
        <f ca="1"/>
        <v>#N/A</v>
      </c>
      <c r="AM116" s="95">
        <f ca="1"/>
        <v>16.529677703685703</v>
      </c>
      <c r="AN116" s="95">
        <f ca="1"/>
        <v>22.921387341759917</v>
      </c>
      <c r="AO116" s="95">
        <f ca="1"/>
        <v>9.9433650275462906</v>
      </c>
      <c r="AP116" s="95" t="e">
        <f ca="1"/>
        <v>#N/A</v>
      </c>
      <c r="AQ116" s="459" t="e">
        <f ca="1"/>
        <v>#N/A</v>
      </c>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c r="CK116" s="95"/>
      <c r="CL116" s="95"/>
      <c r="CM116" s="95"/>
      <c r="CN116" s="95"/>
      <c r="CO116" s="95"/>
      <c r="CP116" s="95"/>
      <c r="CQ116" s="95"/>
      <c r="CR116" s="95"/>
      <c r="CS116" s="95"/>
      <c r="CT116" s="95"/>
      <c r="CU116" s="95"/>
      <c r="CV116" s="95"/>
      <c r="CW116" s="95"/>
      <c r="CX116" s="95"/>
      <c r="CY116" s="95"/>
      <c r="CZ116" s="95"/>
      <c r="DA116" s="95"/>
      <c r="DB116" s="95"/>
      <c r="DC116" s="95"/>
      <c r="DD116" s="95"/>
      <c r="DE116" s="95"/>
      <c r="DF116" s="95"/>
      <c r="DG116" s="95"/>
      <c r="DH116" s="95"/>
      <c r="DI116" s="95"/>
      <c r="DJ116" s="95"/>
      <c r="DK116" s="95"/>
      <c r="DL116" s="95"/>
      <c r="DM116" s="95"/>
      <c r="DN116" s="95"/>
      <c r="DO116" s="95"/>
      <c r="DP116" s="95"/>
      <c r="DQ116" s="95"/>
      <c r="DR116" s="95"/>
      <c r="DS116" s="95"/>
      <c r="DT116" s="95"/>
      <c r="DU116" s="95"/>
      <c r="DV116" s="95"/>
      <c r="DW116" s="95"/>
      <c r="DX116" s="95"/>
      <c r="DY116" s="95"/>
      <c r="DZ116" s="95"/>
      <c r="EA116" s="95"/>
      <c r="EB116" s="95"/>
      <c r="EC116" s="95"/>
      <c r="ED116" s="95"/>
      <c r="EE116" s="95"/>
      <c r="EF116" s="95"/>
      <c r="EG116" s="95"/>
      <c r="EH116" s="95"/>
      <c r="EI116" s="95"/>
      <c r="EJ116" s="95"/>
      <c r="EK116" s="95"/>
      <c r="EL116" s="95"/>
      <c r="EM116" s="95"/>
      <c r="EN116" s="95"/>
      <c r="EO116" s="95"/>
      <c r="EP116" s="95"/>
      <c r="EQ116" s="95"/>
      <c r="ER116" s="95"/>
      <c r="ES116" s="95"/>
      <c r="ET116" s="95"/>
      <c r="EU116" s="95"/>
      <c r="EV116" s="95"/>
      <c r="EW116" s="95"/>
      <c r="EX116" s="95"/>
      <c r="EY116" s="95"/>
      <c r="EZ116" s="95"/>
      <c r="FA116" s="95"/>
      <c r="FB116" s="95"/>
      <c r="FC116" s="95"/>
      <c r="FD116" s="95"/>
      <c r="FE116" s="95"/>
      <c r="FF116" s="95"/>
      <c r="FG116" s="95"/>
      <c r="FH116" s="95"/>
      <c r="FI116" s="95"/>
      <c r="FJ116" s="95"/>
      <c r="FK116" s="95"/>
      <c r="FL116" s="95"/>
      <c r="FM116" s="95"/>
      <c r="FN116" s="95"/>
      <c r="FO116" s="95"/>
      <c r="FP116" s="95"/>
      <c r="FQ116" s="95"/>
      <c r="FR116" s="95"/>
      <c r="FS116" s="95"/>
      <c r="FT116" s="95"/>
      <c r="FU116" s="95"/>
      <c r="FV116" s="95"/>
      <c r="FW116" s="95"/>
      <c r="FX116" s="95"/>
      <c r="FY116" s="95"/>
      <c r="FZ116" s="95"/>
      <c r="GA116" s="95"/>
      <c r="GB116" s="95"/>
      <c r="GC116" s="95"/>
      <c r="GD116" s="95"/>
      <c r="GE116" s="95"/>
      <c r="GF116" s="95"/>
      <c r="GG116" s="95"/>
      <c r="GH116" s="95"/>
      <c r="GI116" s="95"/>
      <c r="GJ116" s="95"/>
      <c r="GK116" s="95"/>
      <c r="GL116" s="95"/>
      <c r="GM116" s="95"/>
      <c r="GN116" s="95"/>
      <c r="GO116" s="95"/>
      <c r="GP116" s="95"/>
      <c r="GQ116" s="95"/>
      <c r="GR116" s="95"/>
      <c r="GS116" s="95"/>
      <c r="GT116" s="95"/>
      <c r="GU116" s="95"/>
      <c r="GV116" s="95"/>
      <c r="GW116" s="95"/>
      <c r="GX116" s="95"/>
      <c r="GY116" s="95"/>
      <c r="GZ116" s="95"/>
      <c r="HA116" s="95"/>
      <c r="HB116" s="95"/>
      <c r="HC116" s="95"/>
      <c r="HD116" s="95"/>
      <c r="HE116" s="95"/>
      <c r="HF116" s="95"/>
      <c r="HG116" s="95"/>
      <c r="HH116" s="95"/>
      <c r="HI116" s="95"/>
      <c r="HJ116" s="95"/>
      <c r="HK116" s="95"/>
      <c r="HL116" s="95"/>
      <c r="HM116" s="95"/>
      <c r="HN116" s="95"/>
      <c r="HO116" s="95"/>
      <c r="HP116" s="95"/>
      <c r="HQ116" s="95"/>
      <c r="HR116" s="95"/>
      <c r="HS116" s="95"/>
      <c r="HT116" s="95"/>
      <c r="HU116" s="95"/>
      <c r="HV116" s="95"/>
      <c r="HW116" s="95"/>
      <c r="HX116" s="95"/>
      <c r="HY116" s="95"/>
      <c r="HZ116" s="95"/>
      <c r="IA116" s="95"/>
      <c r="IB116" s="95"/>
      <c r="IC116" s="95"/>
      <c r="ID116" s="95"/>
      <c r="IE116" s="95"/>
      <c r="IF116" s="95"/>
      <c r="IG116" s="95"/>
      <c r="IH116" s="95"/>
      <c r="II116" s="95"/>
      <c r="IJ116" s="95"/>
      <c r="IK116" s="95"/>
      <c r="IL116" s="95"/>
      <c r="IM116" s="95"/>
      <c r="IN116" s="95"/>
      <c r="IO116" s="95"/>
      <c r="IP116" s="95"/>
      <c r="IQ116" s="95"/>
      <c r="IR116" s="95"/>
      <c r="IS116" s="95"/>
      <c r="IT116" s="95"/>
      <c r="IU116" s="95"/>
      <c r="IV116" s="95"/>
      <c r="IW116" s="95"/>
      <c r="IX116" s="95"/>
      <c r="IY116" s="95"/>
      <c r="IZ116" s="95"/>
      <c r="JA116" s="95"/>
      <c r="JB116" s="95"/>
      <c r="JC116" s="95"/>
      <c r="JD116" s="95"/>
    </row>
    <row r="117" spans="2:264" s="20" customFormat="1" ht="17.25" hidden="1" outlineLevel="2" x14ac:dyDescent="0.3">
      <c r="B117" s="933">
        <f t="shared" si="3"/>
        <v>20</v>
      </c>
      <c r="C117" s="80">
        <f t="shared" si="4"/>
        <v>237</v>
      </c>
      <c r="D117" s="942"/>
      <c r="E117" s="61"/>
      <c r="F117" s="24">
        <v>237</v>
      </c>
      <c r="G117" s="80"/>
      <c r="H117" s="34" t="s">
        <v>119</v>
      </c>
      <c r="I117" s="95">
        <f ca="1"/>
        <v>334.886196403675</v>
      </c>
      <c r="J117" s="95">
        <f ca="1"/>
        <v>240.61792472415553</v>
      </c>
      <c r="K117" s="95">
        <f ca="1"/>
        <v>394.50293350587077</v>
      </c>
      <c r="L117" s="95">
        <f ca="1"/>
        <v>283.4292920333441</v>
      </c>
      <c r="M117" s="95">
        <f ca="1"/>
        <v>393.66048188526304</v>
      </c>
      <c r="N117" s="95">
        <f ca="1"/>
        <v>282.95238792187905</v>
      </c>
      <c r="O117" s="95">
        <f ca="1"/>
        <v>463.66147600644052</v>
      </c>
      <c r="P117" s="95">
        <f ca="1"/>
        <v>333.2418249348853</v>
      </c>
      <c r="Q117" s="95" t="e">
        <f ca="1"/>
        <v>#N/A</v>
      </c>
      <c r="R117" s="95" t="e">
        <f ca="1"/>
        <v>#N/A</v>
      </c>
      <c r="S117" s="95" t="e">
        <f ca="1"/>
        <v>#N/A</v>
      </c>
      <c r="T117" s="95" t="e">
        <f ca="1"/>
        <v>#N/A</v>
      </c>
      <c r="U117" s="95">
        <f ca="1"/>
        <v>26.399207541104385</v>
      </c>
      <c r="V117" s="95">
        <f ca="1"/>
        <v>22.443546133576056</v>
      </c>
      <c r="W117" s="95">
        <f ca="1"/>
        <v>28.564230489488466</v>
      </c>
      <c r="X117" s="95">
        <f ca="1"/>
        <v>21.745031590579835</v>
      </c>
      <c r="Y117" s="95">
        <f ca="1"/>
        <v>28.562409323305879</v>
      </c>
      <c r="Z117" s="95" t="e">
        <f ca="1"/>
        <v>#N/A</v>
      </c>
      <c r="AA117" s="95" t="e">
        <f ca="1"/>
        <v>#N/A</v>
      </c>
      <c r="AB117" s="95" t="e">
        <f ca="1"/>
        <v>#N/A</v>
      </c>
      <c r="AC117" s="95">
        <f ca="1"/>
        <v>11.611743050956795</v>
      </c>
      <c r="AD117" s="95">
        <f ca="1"/>
        <v>11.73089046919236</v>
      </c>
      <c r="AE117" s="95" t="e">
        <f ca="1"/>
        <v>#N/A</v>
      </c>
      <c r="AF117" s="95" t="e">
        <f ca="1"/>
        <v>#N/A</v>
      </c>
      <c r="AG117" s="95" t="e">
        <f ca="1"/>
        <v>#N/A</v>
      </c>
      <c r="AH117" s="95" t="e">
        <f ca="1"/>
        <v>#N/A</v>
      </c>
      <c r="AI117" s="95" t="e">
        <f ca="1"/>
        <v>#N/A</v>
      </c>
      <c r="AJ117" s="95" t="e">
        <f ca="1"/>
        <v>#N/A</v>
      </c>
      <c r="AK117" s="95" t="e">
        <f ca="1"/>
        <v>#N/A</v>
      </c>
      <c r="AL117" s="95" t="e">
        <f ca="1"/>
        <v>#N/A</v>
      </c>
      <c r="AM117" s="95" t="e">
        <f ca="1"/>
        <v>#N/A</v>
      </c>
      <c r="AN117" s="95" t="e">
        <f ca="1"/>
        <v>#N/A</v>
      </c>
      <c r="AO117" s="95">
        <f ca="1"/>
        <v>98.487704959954016</v>
      </c>
      <c r="AP117" s="95">
        <f ca="1"/>
        <v>84.790466009375066</v>
      </c>
      <c r="AQ117" s="459">
        <f ca="1"/>
        <v>13.540420797032832</v>
      </c>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5"/>
      <c r="CM117" s="95"/>
      <c r="CN117" s="95"/>
      <c r="CO117" s="95"/>
      <c r="CP117" s="95"/>
      <c r="CQ117" s="95"/>
      <c r="CR117" s="95"/>
      <c r="CS117" s="95"/>
      <c r="CT117" s="95"/>
      <c r="CU117" s="95"/>
      <c r="CV117" s="95"/>
      <c r="CW117" s="95"/>
      <c r="CX117" s="95"/>
      <c r="CY117" s="95"/>
      <c r="CZ117" s="95"/>
      <c r="DA117" s="95"/>
      <c r="DB117" s="95"/>
      <c r="DC117" s="95"/>
      <c r="DD117" s="95"/>
      <c r="DE117" s="95"/>
      <c r="DF117" s="95"/>
      <c r="DG117" s="95"/>
      <c r="DH117" s="95"/>
      <c r="DI117" s="95"/>
      <c r="DJ117" s="95"/>
      <c r="DK117" s="95"/>
      <c r="DL117" s="95"/>
      <c r="DM117" s="95"/>
      <c r="DN117" s="95"/>
      <c r="DO117" s="95"/>
      <c r="DP117" s="95"/>
      <c r="DQ117" s="95"/>
      <c r="DR117" s="95"/>
      <c r="DS117" s="95"/>
      <c r="DT117" s="95"/>
      <c r="DU117" s="95"/>
      <c r="DV117" s="95"/>
      <c r="DW117" s="95"/>
      <c r="DX117" s="95"/>
      <c r="DY117" s="95"/>
      <c r="DZ117" s="95"/>
      <c r="EA117" s="95"/>
      <c r="EB117" s="95"/>
      <c r="EC117" s="95"/>
      <c r="ED117" s="95"/>
      <c r="EE117" s="95"/>
      <c r="EF117" s="95"/>
      <c r="EG117" s="95"/>
      <c r="EH117" s="95"/>
      <c r="EI117" s="95"/>
      <c r="EJ117" s="95"/>
      <c r="EK117" s="95"/>
      <c r="EL117" s="95"/>
      <c r="EM117" s="95"/>
      <c r="EN117" s="95"/>
      <c r="EO117" s="95"/>
      <c r="EP117" s="95"/>
      <c r="EQ117" s="95"/>
      <c r="ER117" s="95"/>
      <c r="ES117" s="95"/>
      <c r="ET117" s="95"/>
      <c r="EU117" s="95"/>
      <c r="EV117" s="95"/>
      <c r="EW117" s="95"/>
      <c r="EX117" s="95"/>
      <c r="EY117" s="95"/>
      <c r="EZ117" s="95"/>
      <c r="FA117" s="95"/>
      <c r="FB117" s="95"/>
      <c r="FC117" s="95"/>
      <c r="FD117" s="95"/>
      <c r="FE117" s="95"/>
      <c r="FF117" s="95"/>
      <c r="FG117" s="95"/>
      <c r="FH117" s="95"/>
      <c r="FI117" s="95"/>
      <c r="FJ117" s="95"/>
      <c r="FK117" s="95"/>
      <c r="FL117" s="95"/>
      <c r="FM117" s="95"/>
      <c r="FN117" s="95"/>
      <c r="FO117" s="95"/>
      <c r="FP117" s="95"/>
      <c r="FQ117" s="95"/>
      <c r="FR117" s="95"/>
      <c r="FS117" s="95"/>
      <c r="FT117" s="95"/>
      <c r="FU117" s="95"/>
      <c r="FV117" s="95"/>
      <c r="FW117" s="95"/>
      <c r="FX117" s="95"/>
      <c r="FY117" s="95"/>
      <c r="FZ117" s="95"/>
      <c r="GA117" s="95"/>
      <c r="GB117" s="95"/>
      <c r="GC117" s="95"/>
      <c r="GD117" s="95"/>
      <c r="GE117" s="95"/>
      <c r="GF117" s="95"/>
      <c r="GG117" s="95"/>
      <c r="GH117" s="95"/>
      <c r="GI117" s="95"/>
      <c r="GJ117" s="95"/>
      <c r="GK117" s="95"/>
      <c r="GL117" s="95"/>
      <c r="GM117" s="95"/>
      <c r="GN117" s="95"/>
      <c r="GO117" s="95"/>
      <c r="GP117" s="95"/>
      <c r="GQ117" s="95"/>
      <c r="GR117" s="95"/>
      <c r="GS117" s="95"/>
      <c r="GT117" s="95"/>
      <c r="GU117" s="95"/>
      <c r="GV117" s="95"/>
      <c r="GW117" s="95"/>
      <c r="GX117" s="95"/>
      <c r="GY117" s="95"/>
      <c r="GZ117" s="95"/>
      <c r="HA117" s="95"/>
      <c r="HB117" s="95"/>
      <c r="HC117" s="95"/>
      <c r="HD117" s="95"/>
      <c r="HE117" s="95"/>
      <c r="HF117" s="95"/>
      <c r="HG117" s="95"/>
      <c r="HH117" s="95"/>
      <c r="HI117" s="95"/>
      <c r="HJ117" s="95"/>
      <c r="HK117" s="95"/>
      <c r="HL117" s="95"/>
      <c r="HM117" s="95"/>
      <c r="HN117" s="95"/>
      <c r="HO117" s="95"/>
      <c r="HP117" s="95"/>
      <c r="HQ117" s="95"/>
      <c r="HR117" s="95"/>
      <c r="HS117" s="95"/>
      <c r="HT117" s="95"/>
      <c r="HU117" s="95"/>
      <c r="HV117" s="95"/>
      <c r="HW117" s="95"/>
      <c r="HX117" s="95"/>
      <c r="HY117" s="95"/>
      <c r="HZ117" s="95"/>
      <c r="IA117" s="95"/>
      <c r="IB117" s="95"/>
      <c r="IC117" s="95"/>
      <c r="ID117" s="95"/>
      <c r="IE117" s="95"/>
      <c r="IF117" s="95"/>
      <c r="IG117" s="95"/>
      <c r="IH117" s="95"/>
      <c r="II117" s="95"/>
      <c r="IJ117" s="95"/>
      <c r="IK117" s="95"/>
      <c r="IL117" s="95"/>
      <c r="IM117" s="95"/>
      <c r="IN117" s="95"/>
      <c r="IO117" s="95"/>
      <c r="IP117" s="95"/>
      <c r="IQ117" s="95"/>
      <c r="IR117" s="95"/>
      <c r="IS117" s="95"/>
      <c r="IT117" s="95"/>
      <c r="IU117" s="95"/>
      <c r="IV117" s="95"/>
      <c r="IW117" s="95"/>
      <c r="IX117" s="95"/>
      <c r="IY117" s="95"/>
      <c r="IZ117" s="95"/>
      <c r="JA117" s="95"/>
      <c r="JB117" s="95"/>
      <c r="JC117" s="95"/>
      <c r="JD117" s="95"/>
    </row>
    <row r="118" spans="2:264" s="25" customFormat="1" ht="17.25" hidden="1" outlineLevel="1" x14ac:dyDescent="0.3">
      <c r="B118" s="932">
        <f t="shared" si="3"/>
        <v>20</v>
      </c>
      <c r="C118" s="76">
        <f t="shared" si="4"/>
        <v>24</v>
      </c>
      <c r="D118" s="939"/>
      <c r="E118" s="51">
        <v>24</v>
      </c>
      <c r="F118" s="51"/>
      <c r="G118" s="76"/>
      <c r="H118" s="37" t="s">
        <v>120</v>
      </c>
      <c r="I118" s="96">
        <f ca="1"/>
        <v>261.79997918313023</v>
      </c>
      <c r="J118" s="96">
        <f ca="1"/>
        <v>261.79997918313023</v>
      </c>
      <c r="K118" s="96">
        <f ca="1"/>
        <v>261.79997918313023</v>
      </c>
      <c r="L118" s="96">
        <f ca="1"/>
        <v>261.79997918313023</v>
      </c>
      <c r="M118" s="96">
        <f ca="1"/>
        <v>261.79997918313023</v>
      </c>
      <c r="N118" s="96">
        <f ca="1"/>
        <v>261.79997918313023</v>
      </c>
      <c r="O118" s="96">
        <f ca="1"/>
        <v>261.79997918313023</v>
      </c>
      <c r="P118" s="96">
        <f ca="1"/>
        <v>261.79997918313023</v>
      </c>
      <c r="Q118" s="96">
        <f ca="1"/>
        <v>311.96714375714197</v>
      </c>
      <c r="R118" s="96">
        <f ca="1"/>
        <v>179.09224919391482</v>
      </c>
      <c r="S118" s="96">
        <f ca="1"/>
        <v>358.18449838782965</v>
      </c>
      <c r="T118" s="96">
        <f ca="1"/>
        <v>453.92044726568275</v>
      </c>
      <c r="U118" s="96">
        <f ca="1"/>
        <v>332.60296861871683</v>
      </c>
      <c r="V118" s="96">
        <f ca="1"/>
        <v>226.84476662673819</v>
      </c>
      <c r="W118" s="96">
        <f ca="1"/>
        <v>258.30239278493769</v>
      </c>
      <c r="X118" s="96">
        <f ca="1"/>
        <v>173.61957018819999</v>
      </c>
      <c r="Y118" s="96">
        <f ca="1"/>
        <v>166.13384638755758</v>
      </c>
      <c r="Z118" s="96">
        <f ca="1"/>
        <v>208.04504974369698</v>
      </c>
      <c r="AA118" s="96">
        <f ca="1"/>
        <v>182.75329859838482</v>
      </c>
      <c r="AB118" s="96">
        <f ca="1"/>
        <v>278.23018216100252</v>
      </c>
      <c r="AC118" s="96">
        <f ca="1"/>
        <v>154.27018155680375</v>
      </c>
      <c r="AD118" s="96">
        <f ca="1"/>
        <v>134.66596198160005</v>
      </c>
      <c r="AE118" s="96">
        <f ca="1"/>
        <v>325.14802509235699</v>
      </c>
      <c r="AF118" s="96">
        <f ca="1"/>
        <v>286.54452224902866</v>
      </c>
      <c r="AG118" s="96">
        <f ca="1"/>
        <v>249.50440164430862</v>
      </c>
      <c r="AH118" s="96">
        <f ca="1"/>
        <v>217.25910378731317</v>
      </c>
      <c r="AI118" s="96">
        <f ca="1"/>
        <v>189.18794157425444</v>
      </c>
      <c r="AJ118" s="96">
        <f ca="1"/>
        <v>180.94819972497285</v>
      </c>
      <c r="AK118" s="96">
        <f ca="1"/>
        <v>64.294071472215435</v>
      </c>
      <c r="AL118" s="96">
        <f ca="1"/>
        <v>460.12721211829461</v>
      </c>
      <c r="AM118" s="96">
        <f ca="1"/>
        <v>172.80637188002186</v>
      </c>
      <c r="AN118" s="96">
        <f ca="1"/>
        <v>74.986842236913191</v>
      </c>
      <c r="AO118" s="96">
        <f ca="1"/>
        <v>196.93607501441332</v>
      </c>
      <c r="AP118" s="96">
        <f ca="1"/>
        <v>173.10099572240603</v>
      </c>
      <c r="AQ118" s="460">
        <f ca="1"/>
        <v>160.16423680639917</v>
      </c>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c r="EJ118" s="96"/>
      <c r="EK118" s="96"/>
      <c r="EL118" s="96"/>
      <c r="EM118" s="96"/>
      <c r="EN118" s="96"/>
      <c r="EO118" s="96"/>
      <c r="EP118" s="96"/>
      <c r="EQ118" s="96"/>
      <c r="ER118" s="96"/>
      <c r="ES118" s="96"/>
      <c r="ET118" s="96"/>
      <c r="EU118" s="96"/>
      <c r="EV118" s="96"/>
      <c r="EW118" s="96"/>
      <c r="EX118" s="96"/>
      <c r="EY118" s="96"/>
      <c r="EZ118" s="96"/>
      <c r="FA118" s="96"/>
      <c r="FB118" s="96"/>
      <c r="FC118" s="96"/>
      <c r="FD118" s="96"/>
      <c r="FE118" s="96"/>
      <c r="FF118" s="96"/>
      <c r="FG118" s="96"/>
      <c r="FH118" s="96"/>
      <c r="FI118" s="96"/>
      <c r="FJ118" s="96"/>
      <c r="FK118" s="96"/>
      <c r="FL118" s="96"/>
      <c r="FM118" s="96"/>
      <c r="FN118" s="96"/>
      <c r="FO118" s="96"/>
      <c r="FP118" s="96"/>
      <c r="FQ118" s="96"/>
      <c r="FR118" s="96"/>
      <c r="FS118" s="96"/>
      <c r="FT118" s="96"/>
      <c r="FU118" s="96"/>
      <c r="FV118" s="96"/>
      <c r="FW118" s="96"/>
      <c r="FX118" s="96"/>
      <c r="FY118" s="96"/>
      <c r="FZ118" s="96"/>
      <c r="GA118" s="96"/>
      <c r="GB118" s="96"/>
      <c r="GC118" s="96"/>
      <c r="GD118" s="96"/>
      <c r="GE118" s="96"/>
      <c r="GF118" s="96"/>
      <c r="GG118" s="96"/>
      <c r="GH118" s="96"/>
      <c r="GI118" s="96"/>
      <c r="GJ118" s="96"/>
      <c r="GK118" s="96"/>
      <c r="GL118" s="96"/>
      <c r="GM118" s="96"/>
      <c r="GN118" s="96"/>
      <c r="GO118" s="96"/>
      <c r="GP118" s="96"/>
      <c r="GQ118" s="96"/>
      <c r="GR118" s="96"/>
      <c r="GS118" s="96"/>
      <c r="GT118" s="96"/>
      <c r="GU118" s="96"/>
      <c r="GV118" s="96"/>
      <c r="GW118" s="96"/>
      <c r="GX118" s="96"/>
      <c r="GY118" s="96"/>
      <c r="GZ118" s="96"/>
      <c r="HA118" s="96"/>
      <c r="HB118" s="96"/>
      <c r="HC118" s="96"/>
      <c r="HD118" s="96"/>
      <c r="HE118" s="96"/>
      <c r="HF118" s="96"/>
      <c r="HG118" s="96"/>
      <c r="HH118" s="96"/>
      <c r="HI118" s="96"/>
      <c r="HJ118" s="96"/>
      <c r="HK118" s="96"/>
      <c r="HL118" s="96"/>
      <c r="HM118" s="96"/>
      <c r="HN118" s="96"/>
      <c r="HO118" s="96"/>
      <c r="HP118" s="96"/>
      <c r="HQ118" s="96"/>
      <c r="HR118" s="96"/>
      <c r="HS118" s="96"/>
      <c r="HT118" s="96"/>
      <c r="HU118" s="96"/>
      <c r="HV118" s="96"/>
      <c r="HW118" s="96"/>
      <c r="HX118" s="96"/>
      <c r="HY118" s="96"/>
      <c r="HZ118" s="96"/>
      <c r="IA118" s="96"/>
      <c r="IB118" s="96"/>
      <c r="IC118" s="96"/>
      <c r="ID118" s="96"/>
      <c r="IE118" s="96"/>
      <c r="IF118" s="96"/>
      <c r="IG118" s="96"/>
      <c r="IH118" s="96"/>
      <c r="II118" s="96"/>
      <c r="IJ118" s="96"/>
      <c r="IK118" s="96"/>
      <c r="IL118" s="96"/>
      <c r="IM118" s="96"/>
      <c r="IN118" s="96"/>
      <c r="IO118" s="96"/>
      <c r="IP118" s="96"/>
      <c r="IQ118" s="96"/>
      <c r="IR118" s="96"/>
      <c r="IS118" s="96"/>
      <c r="IT118" s="96"/>
      <c r="IU118" s="96"/>
      <c r="IV118" s="96"/>
      <c r="IW118" s="96"/>
      <c r="IX118" s="96"/>
      <c r="IY118" s="96"/>
      <c r="IZ118" s="96"/>
      <c r="JA118" s="96"/>
      <c r="JB118" s="96"/>
      <c r="JC118" s="96"/>
      <c r="JD118" s="96"/>
    </row>
    <row r="119" spans="2:264" s="20" customFormat="1" ht="16.5" hidden="1" outlineLevel="2" x14ac:dyDescent="0.3">
      <c r="B119" s="933">
        <f t="shared" si="3"/>
        <v>20</v>
      </c>
      <c r="C119" s="78">
        <f t="shared" si="4"/>
        <v>241</v>
      </c>
      <c r="D119" s="767"/>
      <c r="E119" s="52"/>
      <c r="F119" s="52">
        <v>241</v>
      </c>
      <c r="G119" s="78"/>
      <c r="H119" s="35" t="s">
        <v>121</v>
      </c>
      <c r="I119" s="97" t="e">
        <f ca="1"/>
        <v>#N/A</v>
      </c>
      <c r="J119" s="97" t="e">
        <f ca="1"/>
        <v>#N/A</v>
      </c>
      <c r="K119" s="97" t="e">
        <f ca="1"/>
        <v>#N/A</v>
      </c>
      <c r="L119" s="97" t="e">
        <f ca="1"/>
        <v>#N/A</v>
      </c>
      <c r="M119" s="97" t="e">
        <f ca="1"/>
        <v>#N/A</v>
      </c>
      <c r="N119" s="97" t="e">
        <f ca="1"/>
        <v>#N/A</v>
      </c>
      <c r="O119" s="97" t="e">
        <f ca="1"/>
        <v>#N/A</v>
      </c>
      <c r="P119" s="97" t="e">
        <f ca="1"/>
        <v>#N/A</v>
      </c>
      <c r="Q119" s="97" t="e">
        <f ca="1"/>
        <v>#N/A</v>
      </c>
      <c r="R119" s="97" t="e">
        <f ca="1"/>
        <v>#N/A</v>
      </c>
      <c r="S119" s="97" t="e">
        <f ca="1"/>
        <v>#N/A</v>
      </c>
      <c r="T119" s="97" t="e">
        <f ca="1"/>
        <v>#N/A</v>
      </c>
      <c r="U119" s="97">
        <f ca="1"/>
        <v>33.32366314976283</v>
      </c>
      <c r="V119" s="97">
        <f ca="1"/>
        <v>33.32342604745962</v>
      </c>
      <c r="W119" s="97">
        <f ca="1"/>
        <v>49.422682827731954</v>
      </c>
      <c r="X119" s="97">
        <f ca="1"/>
        <v>31.312932409349873</v>
      </c>
      <c r="Y119" s="97">
        <f ca="1"/>
        <v>28.845097805378948</v>
      </c>
      <c r="Z119" s="97" t="e">
        <f ca="1"/>
        <v>#N/A</v>
      </c>
      <c r="AA119" s="97" t="e">
        <f ca="1"/>
        <v>#N/A</v>
      </c>
      <c r="AB119" s="97" t="e">
        <f ca="1"/>
        <v>#N/A</v>
      </c>
      <c r="AC119" s="97">
        <f ca="1"/>
        <v>19.909413613478005</v>
      </c>
      <c r="AD119" s="97">
        <f ca="1"/>
        <v>17.379381967923116</v>
      </c>
      <c r="AE119" s="97" t="e">
        <f ca="1"/>
        <v>#N/A</v>
      </c>
      <c r="AF119" s="97" t="e">
        <f ca="1"/>
        <v>#N/A</v>
      </c>
      <c r="AG119" s="97" t="e">
        <f ca="1"/>
        <v>#N/A</v>
      </c>
      <c r="AH119" s="97" t="e">
        <f ca="1"/>
        <v>#N/A</v>
      </c>
      <c r="AI119" s="97" t="e">
        <f ca="1"/>
        <v>#N/A</v>
      </c>
      <c r="AJ119" s="97" t="e">
        <f ca="1"/>
        <v>#N/A</v>
      </c>
      <c r="AK119" s="97" t="e">
        <f ca="1"/>
        <v>#N/A</v>
      </c>
      <c r="AL119" s="97">
        <f ca="1"/>
        <v>73.281872628566077</v>
      </c>
      <c r="AM119" s="97">
        <f ca="1"/>
        <v>30.317015640591801</v>
      </c>
      <c r="AN119" s="97">
        <f ca="1"/>
        <v>15.794557013906235</v>
      </c>
      <c r="AO119" s="97">
        <f ca="1"/>
        <v>27.512161005980492</v>
      </c>
      <c r="AP119" s="97">
        <f ca="1"/>
        <v>23.650960219934063</v>
      </c>
      <c r="AQ119" s="461">
        <f ca="1"/>
        <v>20.70529254533627</v>
      </c>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7"/>
      <c r="FX119" s="97"/>
      <c r="FY119" s="97"/>
      <c r="FZ119" s="97"/>
      <c r="GA119" s="97"/>
      <c r="GB119" s="97"/>
      <c r="GC119" s="97"/>
      <c r="GD119" s="97"/>
      <c r="GE119" s="97"/>
      <c r="GF119" s="97"/>
      <c r="GG119" s="97"/>
      <c r="GH119" s="97"/>
      <c r="GI119" s="97"/>
      <c r="GJ119" s="97"/>
      <c r="GK119" s="97"/>
      <c r="GL119" s="97"/>
      <c r="GM119" s="97"/>
      <c r="GN119" s="97"/>
      <c r="GO119" s="97"/>
      <c r="GP119" s="97"/>
      <c r="GQ119" s="97"/>
      <c r="GR119" s="97"/>
      <c r="GS119" s="97"/>
      <c r="GT119" s="97"/>
      <c r="GU119" s="97"/>
      <c r="GV119" s="97"/>
      <c r="GW119" s="97"/>
      <c r="GX119" s="97"/>
      <c r="GY119" s="97"/>
      <c r="GZ119" s="97"/>
      <c r="HA119" s="97"/>
      <c r="HB119" s="97"/>
      <c r="HC119" s="97"/>
      <c r="HD119" s="97"/>
      <c r="HE119" s="97"/>
      <c r="HF119" s="97"/>
      <c r="HG119" s="97"/>
      <c r="HH119" s="97"/>
      <c r="HI119" s="97"/>
      <c r="HJ119" s="97"/>
      <c r="HK119" s="97"/>
      <c r="HL119" s="97"/>
      <c r="HM119" s="97"/>
      <c r="HN119" s="97"/>
      <c r="HO119" s="97"/>
      <c r="HP119" s="97"/>
      <c r="HQ119" s="97"/>
      <c r="HR119" s="97"/>
      <c r="HS119" s="97"/>
      <c r="HT119" s="97"/>
      <c r="HU119" s="97"/>
      <c r="HV119" s="97"/>
      <c r="HW119" s="97"/>
      <c r="HX119" s="97"/>
      <c r="HY119" s="97"/>
      <c r="HZ119" s="97"/>
      <c r="IA119" s="97"/>
      <c r="IB119" s="97"/>
      <c r="IC119" s="97"/>
      <c r="ID119" s="97"/>
      <c r="IE119" s="97"/>
      <c r="IF119" s="97"/>
      <c r="IG119" s="97"/>
      <c r="IH119" s="97"/>
      <c r="II119" s="97"/>
      <c r="IJ119" s="97"/>
      <c r="IK119" s="97"/>
      <c r="IL119" s="97"/>
      <c r="IM119" s="97"/>
      <c r="IN119" s="97"/>
      <c r="IO119" s="97"/>
      <c r="IP119" s="97"/>
      <c r="IQ119" s="97"/>
      <c r="IR119" s="97"/>
      <c r="IS119" s="97"/>
      <c r="IT119" s="97"/>
      <c r="IU119" s="97"/>
      <c r="IV119" s="97"/>
      <c r="IW119" s="97"/>
      <c r="IX119" s="97"/>
      <c r="IY119" s="97"/>
      <c r="IZ119" s="97"/>
      <c r="JA119" s="97"/>
      <c r="JB119" s="97"/>
      <c r="JC119" s="97"/>
      <c r="JD119" s="97"/>
    </row>
    <row r="120" spans="2:264" s="20" customFormat="1" ht="17.25" hidden="1" outlineLevel="2" x14ac:dyDescent="0.3">
      <c r="B120" s="933">
        <f t="shared" si="3"/>
        <v>20</v>
      </c>
      <c r="C120" s="78">
        <f t="shared" si="4"/>
        <v>242</v>
      </c>
      <c r="D120" s="767"/>
      <c r="E120" s="52"/>
      <c r="F120" s="52">
        <v>242</v>
      </c>
      <c r="G120" s="78"/>
      <c r="H120" s="34" t="s">
        <v>122</v>
      </c>
      <c r="I120" s="95" t="e">
        <f ca="1"/>
        <v>#N/A</v>
      </c>
      <c r="J120" s="95" t="e">
        <f ca="1"/>
        <v>#N/A</v>
      </c>
      <c r="K120" s="95" t="e">
        <f ca="1"/>
        <v>#N/A</v>
      </c>
      <c r="L120" s="95" t="e">
        <f ca="1"/>
        <v>#N/A</v>
      </c>
      <c r="M120" s="95" t="e">
        <f ca="1"/>
        <v>#N/A</v>
      </c>
      <c r="N120" s="95" t="e">
        <f ca="1"/>
        <v>#N/A</v>
      </c>
      <c r="O120" s="95" t="e">
        <f ca="1"/>
        <v>#N/A</v>
      </c>
      <c r="P120" s="95" t="e">
        <f ca="1"/>
        <v>#N/A</v>
      </c>
      <c r="Q120" s="95" t="e">
        <f ca="1"/>
        <v>#N/A</v>
      </c>
      <c r="R120" s="95" t="e">
        <f ca="1"/>
        <v>#N/A</v>
      </c>
      <c r="S120" s="95" t="e">
        <f ca="1"/>
        <v>#N/A</v>
      </c>
      <c r="T120" s="95" t="e">
        <f ca="1"/>
        <v>#N/A</v>
      </c>
      <c r="U120" s="95">
        <f ca="1"/>
        <v>56.677286027326289</v>
      </c>
      <c r="V120" s="95">
        <f ca="1"/>
        <v>56.244538061272678</v>
      </c>
      <c r="W120" s="95">
        <f ca="1"/>
        <v>90.584213363284604</v>
      </c>
      <c r="X120" s="95">
        <f ca="1"/>
        <v>53.110330135671589</v>
      </c>
      <c r="Y120" s="95">
        <f ca="1"/>
        <v>25.735524502575188</v>
      </c>
      <c r="Z120" s="95" t="e">
        <f ca="1"/>
        <v>#N/A</v>
      </c>
      <c r="AA120" s="95" t="e">
        <f ca="1"/>
        <v>#N/A</v>
      </c>
      <c r="AB120" s="95" t="e">
        <f ca="1"/>
        <v>#N/A</v>
      </c>
      <c r="AC120" s="95">
        <f ca="1"/>
        <v>16.323608598784936</v>
      </c>
      <c r="AD120" s="95">
        <f ca="1"/>
        <v>14.249250641852857</v>
      </c>
      <c r="AE120" s="95" t="e">
        <f ca="1"/>
        <v>#N/A</v>
      </c>
      <c r="AF120" s="95" t="e">
        <f ca="1"/>
        <v>#N/A</v>
      </c>
      <c r="AG120" s="95" t="e">
        <f ca="1"/>
        <v>#N/A</v>
      </c>
      <c r="AH120" s="95" t="e">
        <f ca="1"/>
        <v>#N/A</v>
      </c>
      <c r="AI120" s="95" t="e">
        <f ca="1"/>
        <v>#N/A</v>
      </c>
      <c r="AJ120" s="95" t="e">
        <f ca="1"/>
        <v>#N/A</v>
      </c>
      <c r="AK120" s="95" t="e">
        <f ca="1"/>
        <v>#N/A</v>
      </c>
      <c r="AL120" s="95">
        <f ca="1"/>
        <v>123.68615471494172</v>
      </c>
      <c r="AM120" s="95">
        <f ca="1"/>
        <v>39.984604392155738</v>
      </c>
      <c r="AN120" s="95">
        <f ca="1"/>
        <v>15.335095108441374</v>
      </c>
      <c r="AO120" s="95">
        <f ca="1"/>
        <v>52.460916432414251</v>
      </c>
      <c r="AP120" s="95">
        <f ca="1"/>
        <v>45.084459809320165</v>
      </c>
      <c r="AQ120" s="459">
        <f ca="1"/>
        <v>39.590906703756097</v>
      </c>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95"/>
      <c r="CN120" s="95"/>
      <c r="CO120" s="95"/>
      <c r="CP120" s="95"/>
      <c r="CQ120" s="95"/>
      <c r="CR120" s="95"/>
      <c r="CS120" s="95"/>
      <c r="CT120" s="95"/>
      <c r="CU120" s="95"/>
      <c r="CV120" s="95"/>
      <c r="CW120" s="95"/>
      <c r="CX120" s="95"/>
      <c r="CY120" s="95"/>
      <c r="CZ120" s="95"/>
      <c r="DA120" s="95"/>
      <c r="DB120" s="95"/>
      <c r="DC120" s="95"/>
      <c r="DD120" s="95"/>
      <c r="DE120" s="95"/>
      <c r="DF120" s="95"/>
      <c r="DG120" s="95"/>
      <c r="DH120" s="95"/>
      <c r="DI120" s="95"/>
      <c r="DJ120" s="95"/>
      <c r="DK120" s="95"/>
      <c r="DL120" s="95"/>
      <c r="DM120" s="95"/>
      <c r="DN120" s="95"/>
      <c r="DO120" s="95"/>
      <c r="DP120" s="95"/>
      <c r="DQ120" s="95"/>
      <c r="DR120" s="95"/>
      <c r="DS120" s="95"/>
      <c r="DT120" s="95"/>
      <c r="DU120" s="95"/>
      <c r="DV120" s="95"/>
      <c r="DW120" s="95"/>
      <c r="DX120" s="95"/>
      <c r="DY120" s="95"/>
      <c r="DZ120" s="95"/>
      <c r="EA120" s="95"/>
      <c r="EB120" s="95"/>
      <c r="EC120" s="95"/>
      <c r="ED120" s="95"/>
      <c r="EE120" s="95"/>
      <c r="EF120" s="95"/>
      <c r="EG120" s="95"/>
      <c r="EH120" s="95"/>
      <c r="EI120" s="95"/>
      <c r="EJ120" s="95"/>
      <c r="EK120" s="95"/>
      <c r="EL120" s="95"/>
      <c r="EM120" s="95"/>
      <c r="EN120" s="95"/>
      <c r="EO120" s="95"/>
      <c r="EP120" s="95"/>
      <c r="EQ120" s="95"/>
      <c r="ER120" s="95"/>
      <c r="ES120" s="95"/>
      <c r="ET120" s="95"/>
      <c r="EU120" s="95"/>
      <c r="EV120" s="95"/>
      <c r="EW120" s="95"/>
      <c r="EX120" s="95"/>
      <c r="EY120" s="95"/>
      <c r="EZ120" s="95"/>
      <c r="FA120" s="95"/>
      <c r="FB120" s="95"/>
      <c r="FC120" s="95"/>
      <c r="FD120" s="95"/>
      <c r="FE120" s="95"/>
      <c r="FF120" s="95"/>
      <c r="FG120" s="95"/>
      <c r="FH120" s="95"/>
      <c r="FI120" s="95"/>
      <c r="FJ120" s="95"/>
      <c r="FK120" s="95"/>
      <c r="FL120" s="95"/>
      <c r="FM120" s="95"/>
      <c r="FN120" s="95"/>
      <c r="FO120" s="95"/>
      <c r="FP120" s="95"/>
      <c r="FQ120" s="95"/>
      <c r="FR120" s="95"/>
      <c r="FS120" s="95"/>
      <c r="FT120" s="95"/>
      <c r="FU120" s="95"/>
      <c r="FV120" s="95"/>
      <c r="FW120" s="95"/>
      <c r="FX120" s="95"/>
      <c r="FY120" s="95"/>
      <c r="FZ120" s="95"/>
      <c r="GA120" s="95"/>
      <c r="GB120" s="95"/>
      <c r="GC120" s="95"/>
      <c r="GD120" s="95"/>
      <c r="GE120" s="95"/>
      <c r="GF120" s="95"/>
      <c r="GG120" s="95"/>
      <c r="GH120" s="95"/>
      <c r="GI120" s="95"/>
      <c r="GJ120" s="95"/>
      <c r="GK120" s="95"/>
      <c r="GL120" s="95"/>
      <c r="GM120" s="95"/>
      <c r="GN120" s="95"/>
      <c r="GO120" s="95"/>
      <c r="GP120" s="95"/>
      <c r="GQ120" s="95"/>
      <c r="GR120" s="95"/>
      <c r="GS120" s="95"/>
      <c r="GT120" s="95"/>
      <c r="GU120" s="95"/>
      <c r="GV120" s="95"/>
      <c r="GW120" s="95"/>
      <c r="GX120" s="95"/>
      <c r="GY120" s="95"/>
      <c r="GZ120" s="95"/>
      <c r="HA120" s="95"/>
      <c r="HB120" s="95"/>
      <c r="HC120" s="95"/>
      <c r="HD120" s="95"/>
      <c r="HE120" s="95"/>
      <c r="HF120" s="95"/>
      <c r="HG120" s="95"/>
      <c r="HH120" s="95"/>
      <c r="HI120" s="95"/>
      <c r="HJ120" s="95"/>
      <c r="HK120" s="95"/>
      <c r="HL120" s="95"/>
      <c r="HM120" s="95"/>
      <c r="HN120" s="95"/>
      <c r="HO120" s="95"/>
      <c r="HP120" s="95"/>
      <c r="HQ120" s="95"/>
      <c r="HR120" s="95"/>
      <c r="HS120" s="95"/>
      <c r="HT120" s="95"/>
      <c r="HU120" s="95"/>
      <c r="HV120" s="95"/>
      <c r="HW120" s="95"/>
      <c r="HX120" s="95"/>
      <c r="HY120" s="95"/>
      <c r="HZ120" s="95"/>
      <c r="IA120" s="95"/>
      <c r="IB120" s="95"/>
      <c r="IC120" s="95"/>
      <c r="ID120" s="95"/>
      <c r="IE120" s="95"/>
      <c r="IF120" s="95"/>
      <c r="IG120" s="95"/>
      <c r="IH120" s="95"/>
      <c r="II120" s="95"/>
      <c r="IJ120" s="95"/>
      <c r="IK120" s="95"/>
      <c r="IL120" s="95"/>
      <c r="IM120" s="95"/>
      <c r="IN120" s="95"/>
      <c r="IO120" s="95"/>
      <c r="IP120" s="95"/>
      <c r="IQ120" s="95"/>
      <c r="IR120" s="95"/>
      <c r="IS120" s="95"/>
      <c r="IT120" s="95"/>
      <c r="IU120" s="95"/>
      <c r="IV120" s="95"/>
      <c r="IW120" s="95"/>
      <c r="IX120" s="95"/>
      <c r="IY120" s="95"/>
      <c r="IZ120" s="95"/>
      <c r="JA120" s="95"/>
      <c r="JB120" s="95"/>
      <c r="JC120" s="95"/>
      <c r="JD120" s="95"/>
    </row>
    <row r="121" spans="2:264" s="20" customFormat="1" ht="16.5" hidden="1" outlineLevel="2" x14ac:dyDescent="0.3">
      <c r="B121" s="933">
        <f t="shared" si="3"/>
        <v>20</v>
      </c>
      <c r="C121" s="78">
        <f t="shared" si="4"/>
        <v>243</v>
      </c>
      <c r="D121" s="767"/>
      <c r="E121" s="52"/>
      <c r="F121" s="52">
        <v>243</v>
      </c>
      <c r="G121" s="78"/>
      <c r="H121" s="35" t="s">
        <v>123</v>
      </c>
      <c r="I121" s="97" t="e">
        <f ca="1"/>
        <v>#N/A</v>
      </c>
      <c r="J121" s="97" t="e">
        <f ca="1"/>
        <v>#N/A</v>
      </c>
      <c r="K121" s="97" t="e">
        <f ca="1"/>
        <v>#N/A</v>
      </c>
      <c r="L121" s="97" t="e">
        <f ca="1"/>
        <v>#N/A</v>
      </c>
      <c r="M121" s="97" t="e">
        <f ca="1"/>
        <v>#N/A</v>
      </c>
      <c r="N121" s="97" t="e">
        <f ca="1"/>
        <v>#N/A</v>
      </c>
      <c r="O121" s="97" t="e">
        <f ca="1"/>
        <v>#N/A</v>
      </c>
      <c r="P121" s="97" t="e">
        <f ca="1"/>
        <v>#N/A</v>
      </c>
      <c r="Q121" s="97" t="e">
        <f ca="1"/>
        <v>#N/A</v>
      </c>
      <c r="R121" s="97" t="e">
        <f ca="1"/>
        <v>#N/A</v>
      </c>
      <c r="S121" s="97" t="e">
        <f ca="1"/>
        <v>#N/A</v>
      </c>
      <c r="T121" s="97" t="e">
        <f ca="1"/>
        <v>#N/A</v>
      </c>
      <c r="U121" s="97">
        <f ca="1"/>
        <v>5.8349398416057854</v>
      </c>
      <c r="V121" s="97">
        <f ca="1"/>
        <v>5.7152757038978503</v>
      </c>
      <c r="W121" s="97">
        <f ca="1"/>
        <v>8.1796021014181832</v>
      </c>
      <c r="X121" s="97">
        <f ca="1"/>
        <v>5.1847885895855805</v>
      </c>
      <c r="Y121" s="97">
        <f ca="1"/>
        <v>8.1762207122672343</v>
      </c>
      <c r="Z121" s="97" t="e">
        <f ca="1"/>
        <v>#N/A</v>
      </c>
      <c r="AA121" s="97" t="e">
        <f ca="1"/>
        <v>#N/A</v>
      </c>
      <c r="AB121" s="97" t="e">
        <f ca="1"/>
        <v>#N/A</v>
      </c>
      <c r="AC121" s="97">
        <f ca="1"/>
        <v>5.1135639513106321</v>
      </c>
      <c r="AD121" s="97">
        <f ca="1"/>
        <v>4.4637457224460384</v>
      </c>
      <c r="AE121" s="97" t="e">
        <f ca="1"/>
        <v>#N/A</v>
      </c>
      <c r="AF121" s="97" t="e">
        <f ca="1"/>
        <v>#N/A</v>
      </c>
      <c r="AG121" s="97" t="e">
        <f ca="1"/>
        <v>#N/A</v>
      </c>
      <c r="AH121" s="97" t="e">
        <f ca="1"/>
        <v>#N/A</v>
      </c>
      <c r="AI121" s="97" t="e">
        <f ca="1"/>
        <v>#N/A</v>
      </c>
      <c r="AJ121" s="97" t="e">
        <f ca="1"/>
        <v>#N/A</v>
      </c>
      <c r="AK121" s="97" t="e">
        <f ca="1"/>
        <v>#N/A</v>
      </c>
      <c r="AL121" s="97" t="e">
        <f ca="1"/>
        <v>#N/A</v>
      </c>
      <c r="AM121" s="97">
        <f ca="1"/>
        <v>4.8406564074583844</v>
      </c>
      <c r="AN121" s="97">
        <f ca="1"/>
        <v>1.8585307944527214</v>
      </c>
      <c r="AO121" s="97">
        <f ca="1"/>
        <v>15.526460331896155</v>
      </c>
      <c r="AP121" s="97">
        <f ca="1"/>
        <v>13.34369680595184</v>
      </c>
      <c r="AQ121" s="461">
        <f ca="1"/>
        <v>11.192240884199554</v>
      </c>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7"/>
      <c r="FX121" s="97"/>
      <c r="FY121" s="97"/>
      <c r="FZ121" s="97"/>
      <c r="GA121" s="97"/>
      <c r="GB121" s="97"/>
      <c r="GC121" s="97"/>
      <c r="GD121" s="97"/>
      <c r="GE121" s="97"/>
      <c r="GF121" s="97"/>
      <c r="GG121" s="97"/>
      <c r="GH121" s="97"/>
      <c r="GI121" s="97"/>
      <c r="GJ121" s="97"/>
      <c r="GK121" s="97"/>
      <c r="GL121" s="97"/>
      <c r="GM121" s="97"/>
      <c r="GN121" s="97"/>
      <c r="GO121" s="97"/>
      <c r="GP121" s="97"/>
      <c r="GQ121" s="97"/>
      <c r="GR121" s="97"/>
      <c r="GS121" s="97"/>
      <c r="GT121" s="97"/>
      <c r="GU121" s="97"/>
      <c r="GV121" s="97"/>
      <c r="GW121" s="97"/>
      <c r="GX121" s="97"/>
      <c r="GY121" s="97"/>
      <c r="GZ121" s="97"/>
      <c r="HA121" s="97"/>
      <c r="HB121" s="97"/>
      <c r="HC121" s="97"/>
      <c r="HD121" s="97"/>
      <c r="HE121" s="97"/>
      <c r="HF121" s="97"/>
      <c r="HG121" s="97"/>
      <c r="HH121" s="97"/>
      <c r="HI121" s="97"/>
      <c r="HJ121" s="97"/>
      <c r="HK121" s="97"/>
      <c r="HL121" s="97"/>
      <c r="HM121" s="97"/>
      <c r="HN121" s="97"/>
      <c r="HO121" s="97"/>
      <c r="HP121" s="97"/>
      <c r="HQ121" s="97"/>
      <c r="HR121" s="97"/>
      <c r="HS121" s="97"/>
      <c r="HT121" s="97"/>
      <c r="HU121" s="97"/>
      <c r="HV121" s="97"/>
      <c r="HW121" s="97"/>
      <c r="HX121" s="97"/>
      <c r="HY121" s="97"/>
      <c r="HZ121" s="97"/>
      <c r="IA121" s="97"/>
      <c r="IB121" s="97"/>
      <c r="IC121" s="97"/>
      <c r="ID121" s="97"/>
      <c r="IE121" s="97"/>
      <c r="IF121" s="97"/>
      <c r="IG121" s="97"/>
      <c r="IH121" s="97"/>
      <c r="II121" s="97"/>
      <c r="IJ121" s="97"/>
      <c r="IK121" s="97"/>
      <c r="IL121" s="97"/>
      <c r="IM121" s="97"/>
      <c r="IN121" s="97"/>
      <c r="IO121" s="97"/>
      <c r="IP121" s="97"/>
      <c r="IQ121" s="97"/>
      <c r="IR121" s="97"/>
      <c r="IS121" s="97"/>
      <c r="IT121" s="97"/>
      <c r="IU121" s="97"/>
      <c r="IV121" s="97"/>
      <c r="IW121" s="97"/>
      <c r="IX121" s="97"/>
      <c r="IY121" s="97"/>
      <c r="IZ121" s="97"/>
      <c r="JA121" s="97"/>
      <c r="JB121" s="97"/>
      <c r="JC121" s="97"/>
      <c r="JD121" s="97"/>
    </row>
    <row r="122" spans="2:264" s="20" customFormat="1" ht="16.5" hidden="1" outlineLevel="2" x14ac:dyDescent="0.3">
      <c r="B122" s="933">
        <f t="shared" si="3"/>
        <v>20</v>
      </c>
      <c r="C122" s="78">
        <f t="shared" si="4"/>
        <v>244</v>
      </c>
      <c r="D122" s="767"/>
      <c r="E122" s="52"/>
      <c r="F122" s="52">
        <v>244</v>
      </c>
      <c r="G122" s="78"/>
      <c r="H122" s="35" t="s">
        <v>124</v>
      </c>
      <c r="I122" s="97" t="e">
        <f ca="1"/>
        <v>#N/A</v>
      </c>
      <c r="J122" s="97" t="e">
        <f ca="1"/>
        <v>#N/A</v>
      </c>
      <c r="K122" s="97" t="e">
        <f ca="1"/>
        <v>#N/A</v>
      </c>
      <c r="L122" s="97" t="e">
        <f ca="1"/>
        <v>#N/A</v>
      </c>
      <c r="M122" s="97" t="e">
        <f ca="1"/>
        <v>#N/A</v>
      </c>
      <c r="N122" s="97" t="e">
        <f ca="1"/>
        <v>#N/A</v>
      </c>
      <c r="O122" s="97" t="e">
        <f ca="1"/>
        <v>#N/A</v>
      </c>
      <c r="P122" s="97" t="e">
        <f ca="1"/>
        <v>#N/A</v>
      </c>
      <c r="Q122" s="97" t="e">
        <f ca="1"/>
        <v>#N/A</v>
      </c>
      <c r="R122" s="97" t="e">
        <f ca="1"/>
        <v>#N/A</v>
      </c>
      <c r="S122" s="97" t="e">
        <f ca="1"/>
        <v>#N/A</v>
      </c>
      <c r="T122" s="97" t="e">
        <f ca="1"/>
        <v>#N/A</v>
      </c>
      <c r="U122" s="97">
        <f ca="1"/>
        <v>13.878317481791973</v>
      </c>
      <c r="V122" s="97">
        <f ca="1"/>
        <v>11.88687571110443</v>
      </c>
      <c r="W122" s="97">
        <f ca="1"/>
        <v>18.955002062106253</v>
      </c>
      <c r="X122" s="97">
        <f ca="1"/>
        <v>12.017329398327606</v>
      </c>
      <c r="Y122" s="97">
        <f ca="1"/>
        <v>18.951000932821525</v>
      </c>
      <c r="Z122" s="97" t="e">
        <f ca="1"/>
        <v>#N/A</v>
      </c>
      <c r="AA122" s="97" t="e">
        <f ca="1"/>
        <v>#N/A</v>
      </c>
      <c r="AB122" s="97" t="e">
        <f ca="1"/>
        <v>#N/A</v>
      </c>
      <c r="AC122" s="97">
        <f ca="1"/>
        <v>10.97650478307107</v>
      </c>
      <c r="AD122" s="97">
        <f ca="1"/>
        <v>9.5816402530988309</v>
      </c>
      <c r="AE122" s="97" t="e">
        <f ca="1"/>
        <v>#N/A</v>
      </c>
      <c r="AF122" s="97" t="e">
        <f ca="1"/>
        <v>#N/A</v>
      </c>
      <c r="AG122" s="97" t="e">
        <f ca="1"/>
        <v>#N/A</v>
      </c>
      <c r="AH122" s="97" t="e">
        <f ca="1"/>
        <v>#N/A</v>
      </c>
      <c r="AI122" s="97" t="e">
        <f ca="1"/>
        <v>#N/A</v>
      </c>
      <c r="AJ122" s="97" t="e">
        <f ca="1"/>
        <v>#N/A</v>
      </c>
      <c r="AK122" s="97" t="e">
        <f ca="1"/>
        <v>#N/A</v>
      </c>
      <c r="AL122" s="97" t="e">
        <f ca="1"/>
        <v>#N/A</v>
      </c>
      <c r="AM122" s="97">
        <f ca="1"/>
        <v>10.276795281449205</v>
      </c>
      <c r="AN122" s="97">
        <f ca="1"/>
        <v>2.2987868967952583</v>
      </c>
      <c r="AO122" s="97">
        <f ca="1"/>
        <v>1.7969551615567396</v>
      </c>
      <c r="AP122" s="97">
        <f ca="1"/>
        <v>3.28578407673877</v>
      </c>
      <c r="AQ122" s="461">
        <f ca="1"/>
        <v>1.9207061035015678</v>
      </c>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7"/>
      <c r="FX122" s="97"/>
      <c r="FY122" s="97"/>
      <c r="FZ122" s="97"/>
      <c r="GA122" s="97"/>
      <c r="GB122" s="97"/>
      <c r="GC122" s="97"/>
      <c r="GD122" s="97"/>
      <c r="GE122" s="97"/>
      <c r="GF122" s="97"/>
      <c r="GG122" s="97"/>
      <c r="GH122" s="97"/>
      <c r="GI122" s="97"/>
      <c r="GJ122" s="97"/>
      <c r="GK122" s="97"/>
      <c r="GL122" s="97"/>
      <c r="GM122" s="97"/>
      <c r="GN122" s="97"/>
      <c r="GO122" s="97"/>
      <c r="GP122" s="97"/>
      <c r="GQ122" s="97"/>
      <c r="GR122" s="97"/>
      <c r="GS122" s="97"/>
      <c r="GT122" s="97"/>
      <c r="GU122" s="97"/>
      <c r="GV122" s="97"/>
      <c r="GW122" s="97"/>
      <c r="GX122" s="97"/>
      <c r="GY122" s="97"/>
      <c r="GZ122" s="97"/>
      <c r="HA122" s="97"/>
      <c r="HB122" s="97"/>
      <c r="HC122" s="97"/>
      <c r="HD122" s="97"/>
      <c r="HE122" s="97"/>
      <c r="HF122" s="97"/>
      <c r="HG122" s="97"/>
      <c r="HH122" s="97"/>
      <c r="HI122" s="97"/>
      <c r="HJ122" s="97"/>
      <c r="HK122" s="97"/>
      <c r="HL122" s="97"/>
      <c r="HM122" s="97"/>
      <c r="HN122" s="97"/>
      <c r="HO122" s="97"/>
      <c r="HP122" s="97"/>
      <c r="HQ122" s="97"/>
      <c r="HR122" s="97"/>
      <c r="HS122" s="97"/>
      <c r="HT122" s="97"/>
      <c r="HU122" s="97"/>
      <c r="HV122" s="97"/>
      <c r="HW122" s="97"/>
      <c r="HX122" s="97"/>
      <c r="HY122" s="97"/>
      <c r="HZ122" s="97"/>
      <c r="IA122" s="97"/>
      <c r="IB122" s="97"/>
      <c r="IC122" s="97"/>
      <c r="ID122" s="97"/>
      <c r="IE122" s="97"/>
      <c r="IF122" s="97"/>
      <c r="IG122" s="97"/>
      <c r="IH122" s="97"/>
      <c r="II122" s="97"/>
      <c r="IJ122" s="97"/>
      <c r="IK122" s="97"/>
      <c r="IL122" s="97"/>
      <c r="IM122" s="97"/>
      <c r="IN122" s="97"/>
      <c r="IO122" s="97"/>
      <c r="IP122" s="97"/>
      <c r="IQ122" s="97"/>
      <c r="IR122" s="97"/>
      <c r="IS122" s="97"/>
      <c r="IT122" s="97"/>
      <c r="IU122" s="97"/>
      <c r="IV122" s="97"/>
      <c r="IW122" s="97"/>
      <c r="IX122" s="97"/>
      <c r="IY122" s="97"/>
      <c r="IZ122" s="97"/>
      <c r="JA122" s="97"/>
      <c r="JB122" s="97"/>
      <c r="JC122" s="97"/>
      <c r="JD122" s="97"/>
    </row>
    <row r="123" spans="2:264" s="20" customFormat="1" ht="16.5" hidden="1" outlineLevel="2" x14ac:dyDescent="0.3">
      <c r="B123" s="933">
        <f t="shared" si="3"/>
        <v>20</v>
      </c>
      <c r="C123" s="78">
        <f t="shared" si="4"/>
        <v>245</v>
      </c>
      <c r="D123" s="767"/>
      <c r="E123" s="52"/>
      <c r="F123" s="52">
        <v>245</v>
      </c>
      <c r="G123" s="78"/>
      <c r="H123" s="35" t="s">
        <v>125</v>
      </c>
      <c r="I123" s="97" t="e">
        <f ca="1"/>
        <v>#N/A</v>
      </c>
      <c r="J123" s="97" t="e">
        <f ca="1"/>
        <v>#N/A</v>
      </c>
      <c r="K123" s="97" t="e">
        <f ca="1"/>
        <v>#N/A</v>
      </c>
      <c r="L123" s="97" t="e">
        <f ca="1"/>
        <v>#N/A</v>
      </c>
      <c r="M123" s="97" t="e">
        <f ca="1"/>
        <v>#N/A</v>
      </c>
      <c r="N123" s="97" t="e">
        <f ca="1"/>
        <v>#N/A</v>
      </c>
      <c r="O123" s="97" t="e">
        <f ca="1"/>
        <v>#N/A</v>
      </c>
      <c r="P123" s="97" t="e">
        <f ca="1"/>
        <v>#N/A</v>
      </c>
      <c r="Q123" s="97" t="e">
        <f ca="1"/>
        <v>#N/A</v>
      </c>
      <c r="R123" s="97" t="e">
        <f ca="1"/>
        <v>#N/A</v>
      </c>
      <c r="S123" s="97" t="e">
        <f ca="1"/>
        <v>#N/A</v>
      </c>
      <c r="T123" s="97" t="e">
        <f ca="1"/>
        <v>#N/A</v>
      </c>
      <c r="U123" s="97">
        <f ca="1"/>
        <v>130.1964423819544</v>
      </c>
      <c r="V123" s="97">
        <f ca="1"/>
        <v>62.209181231047971</v>
      </c>
      <c r="W123" s="97">
        <f ca="1"/>
        <v>47.457187866096639</v>
      </c>
      <c r="X123" s="97">
        <f ca="1"/>
        <v>34.642367581970774</v>
      </c>
      <c r="Y123" s="97">
        <f ca="1"/>
        <v>45.083376573691595</v>
      </c>
      <c r="Z123" s="97" t="e">
        <f ca="1"/>
        <v>#N/A</v>
      </c>
      <c r="AA123" s="97" t="e">
        <f ca="1"/>
        <v>#N/A</v>
      </c>
      <c r="AB123" s="97" t="e">
        <f ca="1"/>
        <v>#N/A</v>
      </c>
      <c r="AC123" s="97">
        <f ca="1"/>
        <v>56.379821843334007</v>
      </c>
      <c r="AD123" s="97">
        <f ca="1"/>
        <v>49.215233591913858</v>
      </c>
      <c r="AE123" s="97" t="e">
        <f ca="1"/>
        <v>#N/A</v>
      </c>
      <c r="AF123" s="97" t="e">
        <f ca="1"/>
        <v>#N/A</v>
      </c>
      <c r="AG123" s="97" t="e">
        <f ca="1"/>
        <v>#N/A</v>
      </c>
      <c r="AH123" s="97" t="e">
        <f ca="1"/>
        <v>#N/A</v>
      </c>
      <c r="AI123" s="97" t="e">
        <f ca="1"/>
        <v>#N/A</v>
      </c>
      <c r="AJ123" s="97" t="e">
        <f ca="1"/>
        <v>#N/A</v>
      </c>
      <c r="AK123" s="97" t="e">
        <f ca="1"/>
        <v>#N/A</v>
      </c>
      <c r="AL123" s="97">
        <f ca="1"/>
        <v>136.79728847596314</v>
      </c>
      <c r="AM123" s="97">
        <f ca="1"/>
        <v>51.773259293426733</v>
      </c>
      <c r="AN123" s="97">
        <f ca="1"/>
        <v>22.531361801429615</v>
      </c>
      <c r="AO123" s="97">
        <f ca="1"/>
        <v>49.239106275365877</v>
      </c>
      <c r="AP123" s="97">
        <f ca="1"/>
        <v>43.997866536832312</v>
      </c>
      <c r="AQ123" s="461">
        <f ca="1"/>
        <v>37.345971340804077</v>
      </c>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7"/>
      <c r="FX123" s="97"/>
      <c r="FY123" s="97"/>
      <c r="FZ123" s="97"/>
      <c r="GA123" s="97"/>
      <c r="GB123" s="97"/>
      <c r="GC123" s="97"/>
      <c r="GD123" s="97"/>
      <c r="GE123" s="97"/>
      <c r="GF123" s="97"/>
      <c r="GG123" s="97"/>
      <c r="GH123" s="97"/>
      <c r="GI123" s="97"/>
      <c r="GJ123" s="97"/>
      <c r="GK123" s="97"/>
      <c r="GL123" s="97"/>
      <c r="GM123" s="97"/>
      <c r="GN123" s="97"/>
      <c r="GO123" s="97"/>
      <c r="GP123" s="97"/>
      <c r="GQ123" s="97"/>
      <c r="GR123" s="97"/>
      <c r="GS123" s="97"/>
      <c r="GT123" s="97"/>
      <c r="GU123" s="97"/>
      <c r="GV123" s="97"/>
      <c r="GW123" s="97"/>
      <c r="GX123" s="97"/>
      <c r="GY123" s="97"/>
      <c r="GZ123" s="97"/>
      <c r="HA123" s="97"/>
      <c r="HB123" s="97"/>
      <c r="HC123" s="97"/>
      <c r="HD123" s="97"/>
      <c r="HE123" s="97"/>
      <c r="HF123" s="97"/>
      <c r="HG123" s="97"/>
      <c r="HH123" s="97"/>
      <c r="HI123" s="97"/>
      <c r="HJ123" s="97"/>
      <c r="HK123" s="97"/>
      <c r="HL123" s="97"/>
      <c r="HM123" s="97"/>
      <c r="HN123" s="97"/>
      <c r="HO123" s="97"/>
      <c r="HP123" s="97"/>
      <c r="HQ123" s="97"/>
      <c r="HR123" s="97"/>
      <c r="HS123" s="97"/>
      <c r="HT123" s="97"/>
      <c r="HU123" s="97"/>
      <c r="HV123" s="97"/>
      <c r="HW123" s="97"/>
      <c r="HX123" s="97"/>
      <c r="HY123" s="97"/>
      <c r="HZ123" s="97"/>
      <c r="IA123" s="97"/>
      <c r="IB123" s="97"/>
      <c r="IC123" s="97"/>
      <c r="ID123" s="97"/>
      <c r="IE123" s="97"/>
      <c r="IF123" s="97"/>
      <c r="IG123" s="97"/>
      <c r="IH123" s="97"/>
      <c r="II123" s="97"/>
      <c r="IJ123" s="97"/>
      <c r="IK123" s="97"/>
      <c r="IL123" s="97"/>
      <c r="IM123" s="97"/>
      <c r="IN123" s="97"/>
      <c r="IO123" s="97"/>
      <c r="IP123" s="97"/>
      <c r="IQ123" s="97"/>
      <c r="IR123" s="97"/>
      <c r="IS123" s="97"/>
      <c r="IT123" s="97"/>
      <c r="IU123" s="97"/>
      <c r="IV123" s="97"/>
      <c r="IW123" s="97"/>
      <c r="IX123" s="97"/>
      <c r="IY123" s="97"/>
      <c r="IZ123" s="97"/>
      <c r="JA123" s="97"/>
      <c r="JB123" s="97"/>
      <c r="JC123" s="97"/>
      <c r="JD123" s="97"/>
    </row>
    <row r="124" spans="2:264" s="20" customFormat="1" ht="16.5" hidden="1" outlineLevel="2" x14ac:dyDescent="0.3">
      <c r="B124" s="933">
        <f t="shared" si="3"/>
        <v>20</v>
      </c>
      <c r="C124" s="78">
        <f t="shared" si="4"/>
        <v>246</v>
      </c>
      <c r="D124" s="767"/>
      <c r="E124" s="52"/>
      <c r="F124" s="52">
        <v>246</v>
      </c>
      <c r="G124" s="78"/>
      <c r="H124" s="35" t="s">
        <v>126</v>
      </c>
      <c r="I124" s="97" t="e">
        <f ca="1"/>
        <v>#N/A</v>
      </c>
      <c r="J124" s="97" t="e">
        <f ca="1"/>
        <v>#N/A</v>
      </c>
      <c r="K124" s="97" t="e">
        <f ca="1"/>
        <v>#N/A</v>
      </c>
      <c r="L124" s="97" t="e">
        <f ca="1"/>
        <v>#N/A</v>
      </c>
      <c r="M124" s="97" t="e">
        <f ca="1"/>
        <v>#N/A</v>
      </c>
      <c r="N124" s="97" t="e">
        <f ca="1"/>
        <v>#N/A</v>
      </c>
      <c r="O124" s="97" t="e">
        <f ca="1"/>
        <v>#N/A</v>
      </c>
      <c r="P124" s="97" t="e">
        <f ca="1"/>
        <v>#N/A</v>
      </c>
      <c r="Q124" s="97" t="e">
        <f ca="1"/>
        <v>#N/A</v>
      </c>
      <c r="R124" s="97" t="e">
        <f ca="1"/>
        <v>#N/A</v>
      </c>
      <c r="S124" s="97" t="e">
        <f ca="1"/>
        <v>#N/A</v>
      </c>
      <c r="T124" s="97" t="e">
        <f ca="1"/>
        <v>#N/A</v>
      </c>
      <c r="U124" s="97">
        <f ca="1"/>
        <v>92.692319736275522</v>
      </c>
      <c r="V124" s="97">
        <f ca="1"/>
        <v>57.465469871955634</v>
      </c>
      <c r="W124" s="97">
        <f ca="1"/>
        <v>43.703704564300054</v>
      </c>
      <c r="X124" s="97">
        <f ca="1"/>
        <v>37.351822073294542</v>
      </c>
      <c r="Y124" s="97">
        <f ca="1"/>
        <v>39.342625860823119</v>
      </c>
      <c r="Z124" s="97" t="e">
        <f ca="1"/>
        <v>#N/A</v>
      </c>
      <c r="AA124" s="97" t="e">
        <f ca="1"/>
        <v>#N/A</v>
      </c>
      <c r="AB124" s="97" t="e">
        <f ca="1"/>
        <v>#N/A</v>
      </c>
      <c r="AC124" s="97">
        <f ca="1"/>
        <v>45.567268766825109</v>
      </c>
      <c r="AD124" s="97">
        <f ca="1"/>
        <v>39.776709804365375</v>
      </c>
      <c r="AE124" s="97" t="e">
        <f ca="1"/>
        <v>#N/A</v>
      </c>
      <c r="AF124" s="97" t="e">
        <f ca="1"/>
        <v>#N/A</v>
      </c>
      <c r="AG124" s="97" t="e">
        <f ca="1"/>
        <v>#N/A</v>
      </c>
      <c r="AH124" s="97" t="e">
        <f ca="1"/>
        <v>#N/A</v>
      </c>
      <c r="AI124" s="97" t="e">
        <f ca="1"/>
        <v>#N/A</v>
      </c>
      <c r="AJ124" s="97" t="e">
        <f ca="1"/>
        <v>#N/A</v>
      </c>
      <c r="AK124" s="97" t="e">
        <f ca="1"/>
        <v>#N/A</v>
      </c>
      <c r="AL124" s="97">
        <f ca="1"/>
        <v>126.36189629882364</v>
      </c>
      <c r="AM124" s="97">
        <f ca="1"/>
        <v>35.614040864939994</v>
      </c>
      <c r="AN124" s="97">
        <f ca="1"/>
        <v>17.168510621887975</v>
      </c>
      <c r="AO124" s="97">
        <f ca="1"/>
        <v>50.400475807199776</v>
      </c>
      <c r="AP124" s="97">
        <f ca="1"/>
        <v>43.738228273628884</v>
      </c>
      <c r="AQ124" s="461">
        <f ca="1"/>
        <v>49.409119228801607</v>
      </c>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7"/>
      <c r="FX124" s="97"/>
      <c r="FY124" s="97"/>
      <c r="FZ124" s="97"/>
      <c r="GA124" s="97"/>
      <c r="GB124" s="97"/>
      <c r="GC124" s="97"/>
      <c r="GD124" s="97"/>
      <c r="GE124" s="97"/>
      <c r="GF124" s="97"/>
      <c r="GG124" s="97"/>
      <c r="GH124" s="97"/>
      <c r="GI124" s="97"/>
      <c r="GJ124" s="97"/>
      <c r="GK124" s="97"/>
      <c r="GL124" s="97"/>
      <c r="GM124" s="97"/>
      <c r="GN124" s="97"/>
      <c r="GO124" s="97"/>
      <c r="GP124" s="97"/>
      <c r="GQ124" s="97"/>
      <c r="GR124" s="97"/>
      <c r="GS124" s="97"/>
      <c r="GT124" s="97"/>
      <c r="GU124" s="97"/>
      <c r="GV124" s="97"/>
      <c r="GW124" s="97"/>
      <c r="GX124" s="97"/>
      <c r="GY124" s="97"/>
      <c r="GZ124" s="97"/>
      <c r="HA124" s="97"/>
      <c r="HB124" s="97"/>
      <c r="HC124" s="97"/>
      <c r="HD124" s="97"/>
      <c r="HE124" s="97"/>
      <c r="HF124" s="97"/>
      <c r="HG124" s="97"/>
      <c r="HH124" s="97"/>
      <c r="HI124" s="97"/>
      <c r="HJ124" s="97"/>
      <c r="HK124" s="97"/>
      <c r="HL124" s="97"/>
      <c r="HM124" s="97"/>
      <c r="HN124" s="97"/>
      <c r="HO124" s="97"/>
      <c r="HP124" s="97"/>
      <c r="HQ124" s="97"/>
      <c r="HR124" s="97"/>
      <c r="HS124" s="97"/>
      <c r="HT124" s="97"/>
      <c r="HU124" s="97"/>
      <c r="HV124" s="97"/>
      <c r="HW124" s="97"/>
      <c r="HX124" s="97"/>
      <c r="HY124" s="97"/>
      <c r="HZ124" s="97"/>
      <c r="IA124" s="97"/>
      <c r="IB124" s="97"/>
      <c r="IC124" s="97"/>
      <c r="ID124" s="97"/>
      <c r="IE124" s="97"/>
      <c r="IF124" s="97"/>
      <c r="IG124" s="97"/>
      <c r="IH124" s="97"/>
      <c r="II124" s="97"/>
      <c r="IJ124" s="97"/>
      <c r="IK124" s="97"/>
      <c r="IL124" s="97"/>
      <c r="IM124" s="97"/>
      <c r="IN124" s="97"/>
      <c r="IO124" s="97"/>
      <c r="IP124" s="97"/>
      <c r="IQ124" s="97"/>
      <c r="IR124" s="97"/>
      <c r="IS124" s="97"/>
      <c r="IT124" s="97"/>
      <c r="IU124" s="97"/>
      <c r="IV124" s="97"/>
      <c r="IW124" s="97"/>
      <c r="IX124" s="97"/>
      <c r="IY124" s="97"/>
      <c r="IZ124" s="97"/>
      <c r="JA124" s="97"/>
      <c r="JB124" s="97"/>
      <c r="JC124" s="97"/>
      <c r="JD124" s="97"/>
    </row>
    <row r="125" spans="2:264" s="25" customFormat="1" ht="17.25" hidden="1" outlineLevel="1" x14ac:dyDescent="0.3">
      <c r="B125" s="935">
        <f t="shared" si="3"/>
        <v>20</v>
      </c>
      <c r="C125" s="271">
        <f t="shared" si="4"/>
        <v>25</v>
      </c>
      <c r="D125" s="944"/>
      <c r="E125" s="936">
        <v>25</v>
      </c>
      <c r="F125" s="936"/>
      <c r="G125" s="271"/>
      <c r="H125" s="272" t="s">
        <v>162</v>
      </c>
      <c r="I125" s="273">
        <f ca="1"/>
        <v>401.94114837709446</v>
      </c>
      <c r="J125" s="273">
        <f ca="1"/>
        <v>401.96890291019605</v>
      </c>
      <c r="K125" s="273">
        <f ca="1"/>
        <v>626.80837556610288</v>
      </c>
      <c r="L125" s="273">
        <f ca="1"/>
        <v>626.8222528326537</v>
      </c>
      <c r="M125" s="273">
        <f ca="1"/>
        <v>445.68567724434467</v>
      </c>
      <c r="N125" s="273">
        <f ca="1"/>
        <v>445.66189973275465</v>
      </c>
      <c r="O125" s="273">
        <f ca="1"/>
        <v>694.96910875467916</v>
      </c>
      <c r="P125" s="273">
        <f ca="1"/>
        <v>694.94533124308907</v>
      </c>
      <c r="Q125" s="273">
        <f ca="1"/>
        <v>320</v>
      </c>
      <c r="R125" s="273">
        <f ca="1"/>
        <v>320</v>
      </c>
      <c r="S125" s="273">
        <f ca="1"/>
        <v>260</v>
      </c>
      <c r="T125" s="273">
        <f ca="1"/>
        <v>260</v>
      </c>
      <c r="U125" s="273">
        <f ca="1"/>
        <v>320</v>
      </c>
      <c r="V125" s="273">
        <f ca="1"/>
        <v>320</v>
      </c>
      <c r="W125" s="273">
        <f ca="1"/>
        <v>320</v>
      </c>
      <c r="X125" s="273">
        <f ca="1"/>
        <v>320</v>
      </c>
      <c r="Y125" s="273">
        <f ca="1"/>
        <v>320</v>
      </c>
      <c r="Z125" s="273">
        <f ca="1"/>
        <v>260</v>
      </c>
      <c r="AA125" s="273">
        <f ca="1"/>
        <v>990</v>
      </c>
      <c r="AB125" s="273">
        <f ca="1"/>
        <v>990</v>
      </c>
      <c r="AC125" s="273">
        <f ca="1"/>
        <v>320</v>
      </c>
      <c r="AD125" s="273">
        <f ca="1"/>
        <v>320</v>
      </c>
      <c r="AE125" s="273">
        <f ca="1"/>
        <v>831.20691435778144</v>
      </c>
      <c r="AF125" s="273">
        <f ca="1"/>
        <v>855.25688382218902</v>
      </c>
      <c r="AG125" s="273">
        <f ca="1"/>
        <v>855.25688382218902</v>
      </c>
      <c r="AH125" s="273">
        <f ca="1"/>
        <v>855.25688382218902</v>
      </c>
      <c r="AI125" s="273">
        <f ca="1"/>
        <v>855.25688382218902</v>
      </c>
      <c r="AJ125" s="273">
        <f ca="1"/>
        <v>855.25688382218902</v>
      </c>
      <c r="AK125" s="273">
        <f ca="1"/>
        <v>320</v>
      </c>
      <c r="AL125" s="273">
        <f ca="1"/>
        <v>990</v>
      </c>
      <c r="AM125" s="273">
        <f ca="1"/>
        <v>260</v>
      </c>
      <c r="AN125" s="273">
        <f ca="1"/>
        <v>260</v>
      </c>
      <c r="AO125" s="273">
        <f ca="1"/>
        <v>260</v>
      </c>
      <c r="AP125" s="273">
        <f ca="1"/>
        <v>260</v>
      </c>
      <c r="AQ125" s="465">
        <f ca="1"/>
        <v>260</v>
      </c>
      <c r="AR125" s="402"/>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c r="CB125" s="273"/>
      <c r="CC125" s="273"/>
      <c r="CD125" s="273"/>
      <c r="CE125" s="273"/>
      <c r="CF125" s="273"/>
      <c r="CG125" s="273"/>
      <c r="CH125" s="273"/>
      <c r="CI125" s="273"/>
      <c r="CJ125" s="273"/>
      <c r="CK125" s="273"/>
      <c r="CL125" s="273"/>
      <c r="CM125" s="273"/>
      <c r="CN125" s="273"/>
      <c r="CO125" s="273"/>
      <c r="CP125" s="273"/>
      <c r="CQ125" s="273"/>
      <c r="CR125" s="273"/>
      <c r="CS125" s="273"/>
      <c r="CT125" s="273"/>
      <c r="CU125" s="273"/>
      <c r="CV125" s="273"/>
      <c r="CW125" s="273"/>
      <c r="CX125" s="273"/>
      <c r="CY125" s="273"/>
      <c r="CZ125" s="273"/>
      <c r="DA125" s="273"/>
      <c r="DB125" s="273"/>
      <c r="DC125" s="273"/>
      <c r="DD125" s="273"/>
      <c r="DE125" s="273"/>
      <c r="DF125" s="273"/>
      <c r="DG125" s="273"/>
      <c r="DH125" s="273"/>
      <c r="DI125" s="273"/>
      <c r="DJ125" s="273"/>
      <c r="DK125" s="273"/>
      <c r="DL125" s="273"/>
      <c r="DM125" s="273"/>
      <c r="DN125" s="273"/>
      <c r="DO125" s="273"/>
      <c r="DP125" s="273"/>
      <c r="DQ125" s="273"/>
      <c r="DR125" s="273"/>
      <c r="DS125" s="273"/>
      <c r="DT125" s="273"/>
      <c r="DU125" s="273"/>
      <c r="DV125" s="273"/>
      <c r="DW125" s="273"/>
      <c r="DX125" s="273"/>
      <c r="DY125" s="273"/>
      <c r="DZ125" s="273"/>
      <c r="EA125" s="273"/>
      <c r="EB125" s="273"/>
      <c r="EC125" s="273"/>
      <c r="ED125" s="273"/>
      <c r="EE125" s="273"/>
      <c r="EF125" s="273"/>
      <c r="EG125" s="273"/>
      <c r="EH125" s="273"/>
      <c r="EI125" s="273"/>
      <c r="EJ125" s="273"/>
      <c r="EK125" s="273"/>
      <c r="EL125" s="273"/>
      <c r="EM125" s="273"/>
      <c r="EN125" s="273"/>
      <c r="EO125" s="273"/>
      <c r="EP125" s="273"/>
      <c r="EQ125" s="273"/>
      <c r="ER125" s="273"/>
      <c r="ES125" s="273"/>
      <c r="ET125" s="273"/>
      <c r="EU125" s="273"/>
      <c r="EV125" s="273"/>
      <c r="EW125" s="273"/>
      <c r="EX125" s="273"/>
      <c r="EY125" s="273"/>
      <c r="EZ125" s="273"/>
      <c r="FA125" s="273"/>
      <c r="FB125" s="273"/>
      <c r="FC125" s="273"/>
      <c r="FD125" s="273"/>
      <c r="FE125" s="273"/>
      <c r="FF125" s="273"/>
      <c r="FG125" s="273"/>
      <c r="FH125" s="273"/>
      <c r="FI125" s="273"/>
      <c r="FJ125" s="273"/>
      <c r="FK125" s="273"/>
      <c r="FL125" s="273"/>
      <c r="FM125" s="273"/>
      <c r="FN125" s="273"/>
      <c r="FO125" s="273"/>
      <c r="FP125" s="273"/>
      <c r="FQ125" s="273"/>
      <c r="FR125" s="273"/>
      <c r="FS125" s="273"/>
      <c r="FT125" s="273"/>
      <c r="FU125" s="273"/>
      <c r="FV125" s="273"/>
      <c r="FW125" s="273"/>
      <c r="FX125" s="273"/>
      <c r="FY125" s="273"/>
      <c r="FZ125" s="273"/>
      <c r="GA125" s="273"/>
      <c r="GB125" s="273"/>
      <c r="GC125" s="273"/>
      <c r="GD125" s="273"/>
      <c r="GE125" s="273"/>
      <c r="GF125" s="273"/>
      <c r="GG125" s="273"/>
      <c r="GH125" s="273"/>
      <c r="GI125" s="273"/>
      <c r="GJ125" s="273"/>
      <c r="GK125" s="273"/>
      <c r="GL125" s="273"/>
      <c r="GM125" s="273"/>
      <c r="GN125" s="273"/>
      <c r="GO125" s="273"/>
      <c r="GP125" s="273"/>
      <c r="GQ125" s="273"/>
      <c r="GR125" s="273"/>
      <c r="GS125" s="273"/>
      <c r="GT125" s="273"/>
      <c r="GU125" s="273"/>
      <c r="GV125" s="273"/>
      <c r="GW125" s="273"/>
      <c r="GX125" s="273"/>
      <c r="GY125" s="273"/>
      <c r="GZ125" s="273"/>
      <c r="HA125" s="273"/>
      <c r="HB125" s="273"/>
      <c r="HC125" s="273"/>
      <c r="HD125" s="273"/>
      <c r="HE125" s="273"/>
      <c r="HF125" s="273"/>
      <c r="HG125" s="273"/>
      <c r="HH125" s="273"/>
      <c r="HI125" s="273"/>
      <c r="HJ125" s="273"/>
      <c r="HK125" s="273"/>
      <c r="HL125" s="273"/>
      <c r="HM125" s="273"/>
      <c r="HN125" s="273"/>
      <c r="HO125" s="273"/>
      <c r="HP125" s="273"/>
      <c r="HQ125" s="273"/>
      <c r="HR125" s="273"/>
      <c r="HS125" s="273"/>
      <c r="HT125" s="273"/>
      <c r="HU125" s="273"/>
      <c r="HV125" s="273"/>
      <c r="HW125" s="273"/>
      <c r="HX125" s="273"/>
      <c r="HY125" s="273"/>
      <c r="HZ125" s="273"/>
      <c r="IA125" s="273"/>
      <c r="IB125" s="273"/>
      <c r="IC125" s="273"/>
      <c r="ID125" s="273"/>
      <c r="IE125" s="273"/>
      <c r="IF125" s="273"/>
      <c r="IG125" s="273"/>
      <c r="IH125" s="273"/>
      <c r="II125" s="273"/>
      <c r="IJ125" s="273"/>
      <c r="IK125" s="273"/>
      <c r="IL125" s="273"/>
      <c r="IM125" s="273"/>
      <c r="IN125" s="273"/>
      <c r="IO125" s="273"/>
      <c r="IP125" s="273"/>
      <c r="IQ125" s="273"/>
      <c r="IR125" s="273"/>
      <c r="IS125" s="273"/>
      <c r="IT125" s="273"/>
      <c r="IU125" s="273"/>
      <c r="IV125" s="273"/>
      <c r="IW125" s="273"/>
      <c r="IX125" s="273"/>
      <c r="IY125" s="273"/>
      <c r="IZ125" s="273"/>
      <c r="JA125" s="273"/>
      <c r="JB125" s="273"/>
      <c r="JC125" s="273"/>
      <c r="JD125" s="273"/>
    </row>
    <row r="126" spans="2:264" s="20" customFormat="1" ht="17.25" hidden="1" outlineLevel="2" x14ac:dyDescent="0.3">
      <c r="B126" s="937">
        <f t="shared" si="3"/>
        <v>20</v>
      </c>
      <c r="C126" s="946">
        <f t="shared" si="4"/>
        <v>251</v>
      </c>
      <c r="D126" s="767"/>
      <c r="E126" s="52"/>
      <c r="F126" s="52">
        <v>251</v>
      </c>
      <c r="G126" s="78"/>
      <c r="H126" s="947" t="s">
        <v>164</v>
      </c>
      <c r="I126" s="138" t="e">
        <f ca="1"/>
        <v>#N/A</v>
      </c>
      <c r="J126" s="138" t="e">
        <f ca="1"/>
        <v>#N/A</v>
      </c>
      <c r="K126" s="138" t="e">
        <f ca="1"/>
        <v>#N/A</v>
      </c>
      <c r="L126" s="138" t="e">
        <f ca="1"/>
        <v>#N/A</v>
      </c>
      <c r="M126" s="138" t="e">
        <f ca="1"/>
        <v>#N/A</v>
      </c>
      <c r="N126" s="138" t="e">
        <f ca="1"/>
        <v>#N/A</v>
      </c>
      <c r="O126" s="138" t="e">
        <f ca="1"/>
        <v>#N/A</v>
      </c>
      <c r="P126" s="138" t="e">
        <f ca="1"/>
        <v>#N/A</v>
      </c>
      <c r="Q126" s="138" t="e">
        <f ca="1"/>
        <v>#N/A</v>
      </c>
      <c r="R126" s="138" t="e">
        <f ca="1"/>
        <v>#N/A</v>
      </c>
      <c r="S126" s="138" t="e">
        <f ca="1"/>
        <v>#N/A</v>
      </c>
      <c r="T126" s="138" t="e">
        <f ca="1"/>
        <v>#N/A</v>
      </c>
      <c r="U126" s="138" t="e">
        <f ca="1"/>
        <v>#N/A</v>
      </c>
      <c r="V126" s="138" t="e">
        <f ca="1"/>
        <v>#N/A</v>
      </c>
      <c r="W126" s="138" t="e">
        <f ca="1"/>
        <v>#N/A</v>
      </c>
      <c r="X126" s="138" t="e">
        <f ca="1"/>
        <v>#N/A</v>
      </c>
      <c r="Y126" s="138" t="e">
        <f ca="1"/>
        <v>#N/A</v>
      </c>
      <c r="Z126" s="138" t="e">
        <f ca="1"/>
        <v>#N/A</v>
      </c>
      <c r="AA126" s="138" t="e">
        <f ca="1"/>
        <v>#N/A</v>
      </c>
      <c r="AB126" s="138" t="e">
        <f ca="1"/>
        <v>#N/A</v>
      </c>
      <c r="AC126" s="138" t="e">
        <f ca="1"/>
        <v>#N/A</v>
      </c>
      <c r="AD126" s="138" t="e">
        <f ca="1"/>
        <v>#N/A</v>
      </c>
      <c r="AE126" s="138" t="e">
        <f ca="1"/>
        <v>#N/A</v>
      </c>
      <c r="AF126" s="138" t="e">
        <f ca="1"/>
        <v>#N/A</v>
      </c>
      <c r="AG126" s="138" t="e">
        <f ca="1"/>
        <v>#N/A</v>
      </c>
      <c r="AH126" s="138" t="e">
        <f ca="1"/>
        <v>#N/A</v>
      </c>
      <c r="AI126" s="138" t="e">
        <f ca="1"/>
        <v>#N/A</v>
      </c>
      <c r="AJ126" s="138" t="e">
        <f ca="1"/>
        <v>#N/A</v>
      </c>
      <c r="AK126" s="138" t="e">
        <f ca="1"/>
        <v>#N/A</v>
      </c>
      <c r="AL126" s="138" t="e">
        <f ca="1"/>
        <v>#N/A</v>
      </c>
      <c r="AM126" s="138" t="e">
        <f ca="1"/>
        <v>#N/A</v>
      </c>
      <c r="AN126" s="138" t="e">
        <f ca="1"/>
        <v>#N/A</v>
      </c>
      <c r="AO126" s="138" t="e">
        <f ca="1"/>
        <v>#N/A</v>
      </c>
      <c r="AP126" s="138" t="e">
        <f ca="1"/>
        <v>#N/A</v>
      </c>
      <c r="AQ126" s="466" t="e">
        <f ca="1"/>
        <v>#N/A</v>
      </c>
      <c r="AR126" s="97"/>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c r="EH126" s="138"/>
      <c r="EI126" s="138"/>
      <c r="EJ126" s="138"/>
      <c r="EK126" s="138"/>
      <c r="EL126" s="138"/>
      <c r="EM126" s="138"/>
      <c r="EN126" s="138"/>
      <c r="EO126" s="138"/>
      <c r="EP126" s="138"/>
      <c r="EQ126" s="138"/>
      <c r="ER126" s="138"/>
      <c r="ES126" s="138"/>
      <c r="ET126" s="138"/>
      <c r="EU126" s="138"/>
      <c r="EV126" s="138"/>
      <c r="EW126" s="138"/>
      <c r="EX126" s="138"/>
      <c r="EY126" s="138"/>
      <c r="EZ126" s="138"/>
      <c r="FA126" s="138"/>
      <c r="FB126" s="138"/>
      <c r="FC126" s="138"/>
      <c r="FD126" s="138"/>
      <c r="FE126" s="138"/>
      <c r="FF126" s="138"/>
      <c r="FG126" s="138"/>
      <c r="FH126" s="138"/>
      <c r="FI126" s="138"/>
      <c r="FJ126" s="138"/>
      <c r="FK126" s="138"/>
      <c r="FL126" s="138"/>
      <c r="FM126" s="138"/>
      <c r="FN126" s="138"/>
      <c r="FO126" s="138"/>
      <c r="FP126" s="138"/>
      <c r="FQ126" s="138"/>
      <c r="FR126" s="138"/>
      <c r="FS126" s="138"/>
      <c r="FT126" s="138"/>
      <c r="FU126" s="138"/>
      <c r="FV126" s="138"/>
      <c r="FW126" s="138"/>
      <c r="FX126" s="138"/>
      <c r="FY126" s="138"/>
      <c r="FZ126" s="138"/>
      <c r="GA126" s="138"/>
      <c r="GB126" s="138"/>
      <c r="GC126" s="138"/>
      <c r="GD126" s="138"/>
      <c r="GE126" s="138"/>
      <c r="GF126" s="138"/>
      <c r="GG126" s="138"/>
      <c r="GH126" s="138"/>
      <c r="GI126" s="138"/>
      <c r="GJ126" s="138"/>
      <c r="GK126" s="138"/>
      <c r="GL126" s="138"/>
      <c r="GM126" s="138"/>
      <c r="GN126" s="138"/>
      <c r="GO126" s="138"/>
      <c r="GP126" s="138"/>
      <c r="GQ126" s="138"/>
      <c r="GR126" s="138"/>
      <c r="GS126" s="138"/>
      <c r="GT126" s="138"/>
      <c r="GU126" s="138"/>
      <c r="GV126" s="138"/>
      <c r="GW126" s="138"/>
      <c r="GX126" s="138"/>
      <c r="GY126" s="138"/>
      <c r="GZ126" s="138"/>
      <c r="HA126" s="138"/>
      <c r="HB126" s="138"/>
      <c r="HC126" s="138"/>
      <c r="HD126" s="138"/>
      <c r="HE126" s="138"/>
      <c r="HF126" s="138"/>
      <c r="HG126" s="138"/>
      <c r="HH126" s="138"/>
      <c r="HI126" s="138"/>
      <c r="HJ126" s="138"/>
      <c r="HK126" s="138"/>
      <c r="HL126" s="138"/>
      <c r="HM126" s="138"/>
      <c r="HN126" s="138"/>
      <c r="HO126" s="138"/>
      <c r="HP126" s="138"/>
      <c r="HQ126" s="138"/>
      <c r="HR126" s="138"/>
      <c r="HS126" s="138"/>
      <c r="HT126" s="138"/>
      <c r="HU126" s="138"/>
      <c r="HV126" s="138"/>
      <c r="HW126" s="138"/>
      <c r="HX126" s="138"/>
      <c r="HY126" s="138"/>
      <c r="HZ126" s="138"/>
      <c r="IA126" s="138"/>
      <c r="IB126" s="138"/>
      <c r="IC126" s="138"/>
      <c r="ID126" s="138"/>
      <c r="IE126" s="138"/>
      <c r="IF126" s="138"/>
      <c r="IG126" s="138"/>
      <c r="IH126" s="138"/>
      <c r="II126" s="138"/>
      <c r="IJ126" s="138"/>
      <c r="IK126" s="138"/>
      <c r="IL126" s="138"/>
      <c r="IM126" s="138"/>
      <c r="IN126" s="138"/>
      <c r="IO126" s="138"/>
      <c r="IP126" s="138"/>
      <c r="IQ126" s="138"/>
      <c r="IR126" s="138"/>
      <c r="IS126" s="138"/>
      <c r="IT126" s="138"/>
      <c r="IU126" s="138"/>
      <c r="IV126" s="138"/>
      <c r="IW126" s="138"/>
      <c r="IX126" s="138"/>
      <c r="IY126" s="138"/>
      <c r="IZ126" s="138"/>
      <c r="JA126" s="138"/>
      <c r="JB126" s="138"/>
      <c r="JC126" s="138"/>
      <c r="JD126" s="138"/>
    </row>
    <row r="127" spans="2:264" s="27" customFormat="1" ht="17.25" hidden="1" outlineLevel="2" x14ac:dyDescent="0.3">
      <c r="B127" s="937">
        <f t="shared" si="3"/>
        <v>20</v>
      </c>
      <c r="C127" s="946">
        <f t="shared" si="4"/>
        <v>252</v>
      </c>
      <c r="D127" s="56"/>
      <c r="E127" s="55"/>
      <c r="F127" s="55">
        <v>252</v>
      </c>
      <c r="G127" s="83"/>
      <c r="H127" s="948" t="s">
        <v>165</v>
      </c>
      <c r="I127" s="139" t="e">
        <f ca="1"/>
        <v>#N/A</v>
      </c>
      <c r="J127" s="139" t="e">
        <f ca="1"/>
        <v>#N/A</v>
      </c>
      <c r="K127" s="139" t="e">
        <f ca="1"/>
        <v>#N/A</v>
      </c>
      <c r="L127" s="139" t="e">
        <f ca="1"/>
        <v>#N/A</v>
      </c>
      <c r="M127" s="139" t="e">
        <f ca="1"/>
        <v>#N/A</v>
      </c>
      <c r="N127" s="139" t="e">
        <f ca="1"/>
        <v>#N/A</v>
      </c>
      <c r="O127" s="139" t="e">
        <f ca="1"/>
        <v>#N/A</v>
      </c>
      <c r="P127" s="139" t="e">
        <f ca="1"/>
        <v>#N/A</v>
      </c>
      <c r="Q127" s="139" t="e">
        <f ca="1"/>
        <v>#N/A</v>
      </c>
      <c r="R127" s="139" t="e">
        <f ca="1"/>
        <v>#N/A</v>
      </c>
      <c r="S127" s="139" t="e">
        <f ca="1"/>
        <v>#N/A</v>
      </c>
      <c r="T127" s="139" t="e">
        <f ca="1"/>
        <v>#N/A</v>
      </c>
      <c r="U127" s="139" t="e">
        <f ca="1"/>
        <v>#N/A</v>
      </c>
      <c r="V127" s="139" t="e">
        <f ca="1"/>
        <v>#N/A</v>
      </c>
      <c r="W127" s="139" t="e">
        <f ca="1"/>
        <v>#N/A</v>
      </c>
      <c r="X127" s="139" t="e">
        <f ca="1"/>
        <v>#N/A</v>
      </c>
      <c r="Y127" s="139" t="e">
        <f ca="1"/>
        <v>#N/A</v>
      </c>
      <c r="Z127" s="139" t="e">
        <f ca="1"/>
        <v>#N/A</v>
      </c>
      <c r="AA127" s="139" t="e">
        <f ca="1"/>
        <v>#N/A</v>
      </c>
      <c r="AB127" s="139" t="e">
        <f ca="1"/>
        <v>#N/A</v>
      </c>
      <c r="AC127" s="139" t="e">
        <f ca="1"/>
        <v>#N/A</v>
      </c>
      <c r="AD127" s="139" t="e">
        <f ca="1"/>
        <v>#N/A</v>
      </c>
      <c r="AE127" s="139" t="e">
        <f ca="1"/>
        <v>#N/A</v>
      </c>
      <c r="AF127" s="139" t="e">
        <f ca="1"/>
        <v>#N/A</v>
      </c>
      <c r="AG127" s="139" t="e">
        <f ca="1"/>
        <v>#N/A</v>
      </c>
      <c r="AH127" s="139" t="e">
        <f ca="1"/>
        <v>#N/A</v>
      </c>
      <c r="AI127" s="139" t="e">
        <f ca="1"/>
        <v>#N/A</v>
      </c>
      <c r="AJ127" s="139" t="e">
        <f ca="1"/>
        <v>#N/A</v>
      </c>
      <c r="AK127" s="139" t="e">
        <f ca="1"/>
        <v>#N/A</v>
      </c>
      <c r="AL127" s="139" t="e">
        <f ca="1"/>
        <v>#N/A</v>
      </c>
      <c r="AM127" s="139" t="e">
        <f ca="1"/>
        <v>#N/A</v>
      </c>
      <c r="AN127" s="139" t="e">
        <f ca="1"/>
        <v>#N/A</v>
      </c>
      <c r="AO127" s="139" t="e">
        <f ca="1"/>
        <v>#N/A</v>
      </c>
      <c r="AP127" s="139" t="e">
        <f ca="1"/>
        <v>#N/A</v>
      </c>
      <c r="AQ127" s="467" t="e">
        <f ca="1"/>
        <v>#N/A</v>
      </c>
      <c r="AR127" s="100"/>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c r="CC127" s="139"/>
      <c r="CD127" s="139"/>
      <c r="CE127" s="139"/>
      <c r="CF127" s="139"/>
      <c r="CG127" s="139"/>
      <c r="CH127" s="139"/>
      <c r="CI127" s="139"/>
      <c r="CJ127" s="139"/>
      <c r="CK127" s="139"/>
      <c r="CL127" s="139"/>
      <c r="CM127" s="139"/>
      <c r="CN127" s="139"/>
      <c r="CO127" s="139"/>
      <c r="CP127" s="139"/>
      <c r="CQ127" s="139"/>
      <c r="CR127" s="139"/>
      <c r="CS127" s="139"/>
      <c r="CT127" s="139"/>
      <c r="CU127" s="139"/>
      <c r="CV127" s="139"/>
      <c r="CW127" s="139"/>
      <c r="CX127" s="139"/>
      <c r="CY127" s="139"/>
      <c r="CZ127" s="139"/>
      <c r="DA127" s="139"/>
      <c r="DB127" s="139"/>
      <c r="DC127" s="139"/>
      <c r="DD127" s="139"/>
      <c r="DE127" s="139"/>
      <c r="DF127" s="139"/>
      <c r="DG127" s="139"/>
      <c r="DH127" s="139"/>
      <c r="DI127" s="139"/>
      <c r="DJ127" s="139"/>
      <c r="DK127" s="139"/>
      <c r="DL127" s="139"/>
      <c r="DM127" s="139"/>
      <c r="DN127" s="139"/>
      <c r="DO127" s="139"/>
      <c r="DP127" s="139"/>
      <c r="DQ127" s="139"/>
      <c r="DR127" s="139"/>
      <c r="DS127" s="139"/>
      <c r="DT127" s="139"/>
      <c r="DU127" s="139"/>
      <c r="DV127" s="139"/>
      <c r="DW127" s="139"/>
      <c r="DX127" s="139"/>
      <c r="DY127" s="139"/>
      <c r="DZ127" s="139"/>
      <c r="EA127" s="139"/>
      <c r="EB127" s="139"/>
      <c r="EC127" s="139"/>
      <c r="ED127" s="139"/>
      <c r="EE127" s="139"/>
      <c r="EF127" s="139"/>
      <c r="EG127" s="139"/>
      <c r="EH127" s="139"/>
      <c r="EI127" s="139"/>
      <c r="EJ127" s="139"/>
      <c r="EK127" s="139"/>
      <c r="EL127" s="139"/>
      <c r="EM127" s="139"/>
      <c r="EN127" s="139"/>
      <c r="EO127" s="139"/>
      <c r="EP127" s="139"/>
      <c r="EQ127" s="139"/>
      <c r="ER127" s="139"/>
      <c r="ES127" s="139"/>
      <c r="ET127" s="139"/>
      <c r="EU127" s="139"/>
      <c r="EV127" s="139"/>
      <c r="EW127" s="139"/>
      <c r="EX127" s="139"/>
      <c r="EY127" s="139"/>
      <c r="EZ127" s="139"/>
      <c r="FA127" s="139"/>
      <c r="FB127" s="139"/>
      <c r="FC127" s="139"/>
      <c r="FD127" s="139"/>
      <c r="FE127" s="139"/>
      <c r="FF127" s="139"/>
      <c r="FG127" s="139"/>
      <c r="FH127" s="139"/>
      <c r="FI127" s="139"/>
      <c r="FJ127" s="139"/>
      <c r="FK127" s="139"/>
      <c r="FL127" s="139"/>
      <c r="FM127" s="139"/>
      <c r="FN127" s="139"/>
      <c r="FO127" s="139"/>
      <c r="FP127" s="139"/>
      <c r="FQ127" s="139"/>
      <c r="FR127" s="139"/>
      <c r="FS127" s="139"/>
      <c r="FT127" s="139"/>
      <c r="FU127" s="139"/>
      <c r="FV127" s="139"/>
      <c r="FW127" s="139"/>
      <c r="FX127" s="139"/>
      <c r="FY127" s="139"/>
      <c r="FZ127" s="139"/>
      <c r="GA127" s="139"/>
      <c r="GB127" s="139"/>
      <c r="GC127" s="139"/>
      <c r="GD127" s="139"/>
      <c r="GE127" s="139"/>
      <c r="GF127" s="139"/>
      <c r="GG127" s="139"/>
      <c r="GH127" s="139"/>
      <c r="GI127" s="139"/>
      <c r="GJ127" s="139"/>
      <c r="GK127" s="139"/>
      <c r="GL127" s="139"/>
      <c r="GM127" s="139"/>
      <c r="GN127" s="139"/>
      <c r="GO127" s="139"/>
      <c r="GP127" s="139"/>
      <c r="GQ127" s="139"/>
      <c r="GR127" s="139"/>
      <c r="GS127" s="139"/>
      <c r="GT127" s="139"/>
      <c r="GU127" s="139"/>
      <c r="GV127" s="139"/>
      <c r="GW127" s="139"/>
      <c r="GX127" s="139"/>
      <c r="GY127" s="139"/>
      <c r="GZ127" s="139"/>
      <c r="HA127" s="139"/>
      <c r="HB127" s="139"/>
      <c r="HC127" s="139"/>
      <c r="HD127" s="139"/>
      <c r="HE127" s="139"/>
      <c r="HF127" s="139"/>
      <c r="HG127" s="139"/>
      <c r="HH127" s="139"/>
      <c r="HI127" s="139"/>
      <c r="HJ127" s="139"/>
      <c r="HK127" s="139"/>
      <c r="HL127" s="139"/>
      <c r="HM127" s="139"/>
      <c r="HN127" s="139"/>
      <c r="HO127" s="139"/>
      <c r="HP127" s="139"/>
      <c r="HQ127" s="139"/>
      <c r="HR127" s="139"/>
      <c r="HS127" s="139"/>
      <c r="HT127" s="139"/>
      <c r="HU127" s="139"/>
      <c r="HV127" s="139"/>
      <c r="HW127" s="139"/>
      <c r="HX127" s="139"/>
      <c r="HY127" s="139"/>
      <c r="HZ127" s="139"/>
      <c r="IA127" s="139"/>
      <c r="IB127" s="139"/>
      <c r="IC127" s="139"/>
      <c r="ID127" s="139"/>
      <c r="IE127" s="139"/>
      <c r="IF127" s="139"/>
      <c r="IG127" s="139"/>
      <c r="IH127" s="139"/>
      <c r="II127" s="139"/>
      <c r="IJ127" s="139"/>
      <c r="IK127" s="139"/>
      <c r="IL127" s="139"/>
      <c r="IM127" s="139"/>
      <c r="IN127" s="139"/>
      <c r="IO127" s="139"/>
      <c r="IP127" s="139"/>
      <c r="IQ127" s="139"/>
      <c r="IR127" s="139"/>
      <c r="IS127" s="139"/>
      <c r="IT127" s="139"/>
      <c r="IU127" s="139"/>
      <c r="IV127" s="139"/>
      <c r="IW127" s="139"/>
      <c r="IX127" s="139"/>
      <c r="IY127" s="139"/>
      <c r="IZ127" s="139"/>
      <c r="JA127" s="139"/>
      <c r="JB127" s="139"/>
      <c r="JC127" s="139"/>
      <c r="JD127" s="139"/>
    </row>
    <row r="128" spans="2:264" s="27" customFormat="1" ht="17.25" hidden="1" outlineLevel="2" x14ac:dyDescent="0.3">
      <c r="B128" s="937">
        <f t="shared" si="3"/>
        <v>20</v>
      </c>
      <c r="C128" s="946">
        <f t="shared" si="4"/>
        <v>253</v>
      </c>
      <c r="D128" s="56"/>
      <c r="E128" s="55"/>
      <c r="F128" s="55">
        <v>253</v>
      </c>
      <c r="G128" s="83"/>
      <c r="H128" s="948" t="s">
        <v>166</v>
      </c>
      <c r="I128" s="139" t="e">
        <f ca="1"/>
        <v>#N/A</v>
      </c>
      <c r="J128" s="139" t="e">
        <f ca="1"/>
        <v>#N/A</v>
      </c>
      <c r="K128" s="139" t="e">
        <f ca="1"/>
        <v>#N/A</v>
      </c>
      <c r="L128" s="139" t="e">
        <f ca="1"/>
        <v>#N/A</v>
      </c>
      <c r="M128" s="139" t="e">
        <f ca="1"/>
        <v>#N/A</v>
      </c>
      <c r="N128" s="139" t="e">
        <f ca="1"/>
        <v>#N/A</v>
      </c>
      <c r="O128" s="139" t="e">
        <f ca="1"/>
        <v>#N/A</v>
      </c>
      <c r="P128" s="139" t="e">
        <f ca="1"/>
        <v>#N/A</v>
      </c>
      <c r="Q128" s="139" t="e">
        <f ca="1"/>
        <v>#N/A</v>
      </c>
      <c r="R128" s="139" t="e">
        <f ca="1"/>
        <v>#N/A</v>
      </c>
      <c r="S128" s="139" t="e">
        <f ca="1"/>
        <v>#N/A</v>
      </c>
      <c r="T128" s="139" t="e">
        <f ca="1"/>
        <v>#N/A</v>
      </c>
      <c r="U128" s="139" t="e">
        <f ca="1"/>
        <v>#N/A</v>
      </c>
      <c r="V128" s="139" t="e">
        <f ca="1"/>
        <v>#N/A</v>
      </c>
      <c r="W128" s="139" t="e">
        <f ca="1"/>
        <v>#N/A</v>
      </c>
      <c r="X128" s="139" t="e">
        <f ca="1"/>
        <v>#N/A</v>
      </c>
      <c r="Y128" s="139" t="e">
        <f ca="1"/>
        <v>#N/A</v>
      </c>
      <c r="Z128" s="139" t="e">
        <f ca="1"/>
        <v>#N/A</v>
      </c>
      <c r="AA128" s="139" t="e">
        <f ca="1"/>
        <v>#N/A</v>
      </c>
      <c r="AB128" s="139" t="e">
        <f ca="1"/>
        <v>#N/A</v>
      </c>
      <c r="AC128" s="139" t="e">
        <f ca="1"/>
        <v>#N/A</v>
      </c>
      <c r="AD128" s="139" t="e">
        <f ca="1"/>
        <v>#N/A</v>
      </c>
      <c r="AE128" s="139" t="e">
        <f ca="1"/>
        <v>#N/A</v>
      </c>
      <c r="AF128" s="139" t="e">
        <f ca="1"/>
        <v>#N/A</v>
      </c>
      <c r="AG128" s="139" t="e">
        <f ca="1"/>
        <v>#N/A</v>
      </c>
      <c r="AH128" s="139" t="e">
        <f ca="1"/>
        <v>#N/A</v>
      </c>
      <c r="AI128" s="139" t="e">
        <f ca="1"/>
        <v>#N/A</v>
      </c>
      <c r="AJ128" s="139" t="e">
        <f ca="1"/>
        <v>#N/A</v>
      </c>
      <c r="AK128" s="139" t="e">
        <f ca="1"/>
        <v>#N/A</v>
      </c>
      <c r="AL128" s="139" t="e">
        <f ca="1"/>
        <v>#N/A</v>
      </c>
      <c r="AM128" s="139" t="e">
        <f ca="1"/>
        <v>#N/A</v>
      </c>
      <c r="AN128" s="139" t="e">
        <f ca="1"/>
        <v>#N/A</v>
      </c>
      <c r="AO128" s="139" t="e">
        <f ca="1"/>
        <v>#N/A</v>
      </c>
      <c r="AP128" s="139" t="e">
        <f ca="1"/>
        <v>#N/A</v>
      </c>
      <c r="AQ128" s="467" t="e">
        <f ca="1"/>
        <v>#N/A</v>
      </c>
      <c r="AR128" s="100"/>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c r="CC128" s="139"/>
      <c r="CD128" s="139"/>
      <c r="CE128" s="139"/>
      <c r="CF128" s="139"/>
      <c r="CG128" s="139"/>
      <c r="CH128" s="139"/>
      <c r="CI128" s="139"/>
      <c r="CJ128" s="139"/>
      <c r="CK128" s="139"/>
      <c r="CL128" s="139"/>
      <c r="CM128" s="139"/>
      <c r="CN128" s="139"/>
      <c r="CO128" s="139"/>
      <c r="CP128" s="139"/>
      <c r="CQ128" s="139"/>
      <c r="CR128" s="139"/>
      <c r="CS128" s="139"/>
      <c r="CT128" s="139"/>
      <c r="CU128" s="139"/>
      <c r="CV128" s="139"/>
      <c r="CW128" s="139"/>
      <c r="CX128" s="139"/>
      <c r="CY128" s="139"/>
      <c r="CZ128" s="139"/>
      <c r="DA128" s="139"/>
      <c r="DB128" s="139"/>
      <c r="DC128" s="139"/>
      <c r="DD128" s="139"/>
      <c r="DE128" s="139"/>
      <c r="DF128" s="139"/>
      <c r="DG128" s="139"/>
      <c r="DH128" s="139"/>
      <c r="DI128" s="139"/>
      <c r="DJ128" s="139"/>
      <c r="DK128" s="139"/>
      <c r="DL128" s="139"/>
      <c r="DM128" s="139"/>
      <c r="DN128" s="139"/>
      <c r="DO128" s="139"/>
      <c r="DP128" s="139"/>
      <c r="DQ128" s="139"/>
      <c r="DR128" s="139"/>
      <c r="DS128" s="139"/>
      <c r="DT128" s="139"/>
      <c r="DU128" s="139"/>
      <c r="DV128" s="139"/>
      <c r="DW128" s="139"/>
      <c r="DX128" s="139"/>
      <c r="DY128" s="139"/>
      <c r="DZ128" s="139"/>
      <c r="EA128" s="139"/>
      <c r="EB128" s="139"/>
      <c r="EC128" s="139"/>
      <c r="ED128" s="139"/>
      <c r="EE128" s="139"/>
      <c r="EF128" s="139"/>
      <c r="EG128" s="139"/>
      <c r="EH128" s="139"/>
      <c r="EI128" s="139"/>
      <c r="EJ128" s="139"/>
      <c r="EK128" s="139"/>
      <c r="EL128" s="139"/>
      <c r="EM128" s="139"/>
      <c r="EN128" s="139"/>
      <c r="EO128" s="139"/>
      <c r="EP128" s="139"/>
      <c r="EQ128" s="139"/>
      <c r="ER128" s="139"/>
      <c r="ES128" s="139"/>
      <c r="ET128" s="139"/>
      <c r="EU128" s="139"/>
      <c r="EV128" s="139"/>
      <c r="EW128" s="139"/>
      <c r="EX128" s="139"/>
      <c r="EY128" s="139"/>
      <c r="EZ128" s="139"/>
      <c r="FA128" s="139"/>
      <c r="FB128" s="139"/>
      <c r="FC128" s="139"/>
      <c r="FD128" s="139"/>
      <c r="FE128" s="139"/>
      <c r="FF128" s="139"/>
      <c r="FG128" s="139"/>
      <c r="FH128" s="139"/>
      <c r="FI128" s="139"/>
      <c r="FJ128" s="139"/>
      <c r="FK128" s="139"/>
      <c r="FL128" s="139"/>
      <c r="FM128" s="139"/>
      <c r="FN128" s="139"/>
      <c r="FO128" s="139"/>
      <c r="FP128" s="139"/>
      <c r="FQ128" s="139"/>
      <c r="FR128" s="139"/>
      <c r="FS128" s="139"/>
      <c r="FT128" s="139"/>
      <c r="FU128" s="139"/>
      <c r="FV128" s="139"/>
      <c r="FW128" s="139"/>
      <c r="FX128" s="139"/>
      <c r="FY128" s="139"/>
      <c r="FZ128" s="139"/>
      <c r="GA128" s="139"/>
      <c r="GB128" s="139"/>
      <c r="GC128" s="139"/>
      <c r="GD128" s="139"/>
      <c r="GE128" s="139"/>
      <c r="GF128" s="139"/>
      <c r="GG128" s="139"/>
      <c r="GH128" s="139"/>
      <c r="GI128" s="139"/>
      <c r="GJ128" s="139"/>
      <c r="GK128" s="139"/>
      <c r="GL128" s="139"/>
      <c r="GM128" s="139"/>
      <c r="GN128" s="139"/>
      <c r="GO128" s="139"/>
      <c r="GP128" s="139"/>
      <c r="GQ128" s="139"/>
      <c r="GR128" s="139"/>
      <c r="GS128" s="139"/>
      <c r="GT128" s="139"/>
      <c r="GU128" s="139"/>
      <c r="GV128" s="139"/>
      <c r="GW128" s="139"/>
      <c r="GX128" s="139"/>
      <c r="GY128" s="139"/>
      <c r="GZ128" s="139"/>
      <c r="HA128" s="139"/>
      <c r="HB128" s="139"/>
      <c r="HC128" s="139"/>
      <c r="HD128" s="139"/>
      <c r="HE128" s="139"/>
      <c r="HF128" s="139"/>
      <c r="HG128" s="139"/>
      <c r="HH128" s="139"/>
      <c r="HI128" s="139"/>
      <c r="HJ128" s="139"/>
      <c r="HK128" s="139"/>
      <c r="HL128" s="139"/>
      <c r="HM128" s="139"/>
      <c r="HN128" s="139"/>
      <c r="HO128" s="139"/>
      <c r="HP128" s="139"/>
      <c r="HQ128" s="139"/>
      <c r="HR128" s="139"/>
      <c r="HS128" s="139"/>
      <c r="HT128" s="139"/>
      <c r="HU128" s="139"/>
      <c r="HV128" s="139"/>
      <c r="HW128" s="139"/>
      <c r="HX128" s="139"/>
      <c r="HY128" s="139"/>
      <c r="HZ128" s="139"/>
      <c r="IA128" s="139"/>
      <c r="IB128" s="139"/>
      <c r="IC128" s="139"/>
      <c r="ID128" s="139"/>
      <c r="IE128" s="139"/>
      <c r="IF128" s="139"/>
      <c r="IG128" s="139"/>
      <c r="IH128" s="139"/>
      <c r="II128" s="139"/>
      <c r="IJ128" s="139"/>
      <c r="IK128" s="139"/>
      <c r="IL128" s="139"/>
      <c r="IM128" s="139"/>
      <c r="IN128" s="139"/>
      <c r="IO128" s="139"/>
      <c r="IP128" s="139"/>
      <c r="IQ128" s="139"/>
      <c r="IR128" s="139"/>
      <c r="IS128" s="139"/>
      <c r="IT128" s="139"/>
      <c r="IU128" s="139"/>
      <c r="IV128" s="139"/>
      <c r="IW128" s="139"/>
      <c r="IX128" s="139"/>
      <c r="IY128" s="139"/>
      <c r="IZ128" s="139"/>
      <c r="JA128" s="139"/>
      <c r="JB128" s="139"/>
      <c r="JC128" s="139"/>
      <c r="JD128" s="139"/>
    </row>
    <row r="129" spans="2:264" s="27" customFormat="1" ht="17.25" hidden="1" outlineLevel="2" x14ac:dyDescent="0.3">
      <c r="B129" s="937">
        <f t="shared" si="3"/>
        <v>20</v>
      </c>
      <c r="C129" s="946">
        <f t="shared" si="4"/>
        <v>254</v>
      </c>
      <c r="D129" s="56"/>
      <c r="E129" s="55"/>
      <c r="F129" s="55">
        <v>254</v>
      </c>
      <c r="G129" s="83"/>
      <c r="H129" s="948" t="s">
        <v>167</v>
      </c>
      <c r="I129" s="139" t="e">
        <f ca="1"/>
        <v>#N/A</v>
      </c>
      <c r="J129" s="139" t="e">
        <f ca="1"/>
        <v>#N/A</v>
      </c>
      <c r="K129" s="139" t="e">
        <f ca="1"/>
        <v>#N/A</v>
      </c>
      <c r="L129" s="139" t="e">
        <f ca="1"/>
        <v>#N/A</v>
      </c>
      <c r="M129" s="139" t="e">
        <f ca="1"/>
        <v>#N/A</v>
      </c>
      <c r="N129" s="139" t="e">
        <f ca="1"/>
        <v>#N/A</v>
      </c>
      <c r="O129" s="139" t="e">
        <f ca="1"/>
        <v>#N/A</v>
      </c>
      <c r="P129" s="139" t="e">
        <f ca="1"/>
        <v>#N/A</v>
      </c>
      <c r="Q129" s="139" t="e">
        <f ca="1"/>
        <v>#N/A</v>
      </c>
      <c r="R129" s="139" t="e">
        <f ca="1"/>
        <v>#N/A</v>
      </c>
      <c r="S129" s="139" t="e">
        <f ca="1"/>
        <v>#N/A</v>
      </c>
      <c r="T129" s="139" t="e">
        <f ca="1"/>
        <v>#N/A</v>
      </c>
      <c r="U129" s="139" t="e">
        <f ca="1"/>
        <v>#N/A</v>
      </c>
      <c r="V129" s="139" t="e">
        <f ca="1"/>
        <v>#N/A</v>
      </c>
      <c r="W129" s="139" t="e">
        <f ca="1"/>
        <v>#N/A</v>
      </c>
      <c r="X129" s="139" t="e">
        <f ca="1"/>
        <v>#N/A</v>
      </c>
      <c r="Y129" s="139" t="e">
        <f ca="1"/>
        <v>#N/A</v>
      </c>
      <c r="Z129" s="139" t="e">
        <f ca="1"/>
        <v>#N/A</v>
      </c>
      <c r="AA129" s="139" t="e">
        <f ca="1"/>
        <v>#N/A</v>
      </c>
      <c r="AB129" s="139" t="e">
        <f ca="1"/>
        <v>#N/A</v>
      </c>
      <c r="AC129" s="139" t="e">
        <f ca="1"/>
        <v>#N/A</v>
      </c>
      <c r="AD129" s="139" t="e">
        <f ca="1"/>
        <v>#N/A</v>
      </c>
      <c r="AE129" s="139" t="e">
        <f ca="1"/>
        <v>#N/A</v>
      </c>
      <c r="AF129" s="139" t="e">
        <f ca="1"/>
        <v>#N/A</v>
      </c>
      <c r="AG129" s="139" t="e">
        <f ca="1"/>
        <v>#N/A</v>
      </c>
      <c r="AH129" s="139" t="e">
        <f ca="1"/>
        <v>#N/A</v>
      </c>
      <c r="AI129" s="139" t="e">
        <f ca="1"/>
        <v>#N/A</v>
      </c>
      <c r="AJ129" s="139" t="e">
        <f ca="1"/>
        <v>#N/A</v>
      </c>
      <c r="AK129" s="139" t="e">
        <f ca="1"/>
        <v>#N/A</v>
      </c>
      <c r="AL129" s="139" t="e">
        <f ca="1"/>
        <v>#N/A</v>
      </c>
      <c r="AM129" s="139" t="e">
        <f ca="1"/>
        <v>#N/A</v>
      </c>
      <c r="AN129" s="139" t="e">
        <f ca="1"/>
        <v>#N/A</v>
      </c>
      <c r="AO129" s="139" t="e">
        <f ca="1"/>
        <v>#N/A</v>
      </c>
      <c r="AP129" s="139" t="e">
        <f ca="1"/>
        <v>#N/A</v>
      </c>
      <c r="AQ129" s="467" t="e">
        <f ca="1"/>
        <v>#N/A</v>
      </c>
      <c r="AR129" s="100"/>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c r="CA129" s="139"/>
      <c r="CB129" s="139"/>
      <c r="CC129" s="139"/>
      <c r="CD129" s="139"/>
      <c r="CE129" s="139"/>
      <c r="CF129" s="139"/>
      <c r="CG129" s="139"/>
      <c r="CH129" s="139"/>
      <c r="CI129" s="139"/>
      <c r="CJ129" s="139"/>
      <c r="CK129" s="139"/>
      <c r="CL129" s="139"/>
      <c r="CM129" s="139"/>
      <c r="CN129" s="139"/>
      <c r="CO129" s="139"/>
      <c r="CP129" s="139"/>
      <c r="CQ129" s="139"/>
      <c r="CR129" s="139"/>
      <c r="CS129" s="139"/>
      <c r="CT129" s="139"/>
      <c r="CU129" s="139"/>
      <c r="CV129" s="139"/>
      <c r="CW129" s="139"/>
      <c r="CX129" s="139"/>
      <c r="CY129" s="139"/>
      <c r="CZ129" s="139"/>
      <c r="DA129" s="139"/>
      <c r="DB129" s="139"/>
      <c r="DC129" s="139"/>
      <c r="DD129" s="139"/>
      <c r="DE129" s="139"/>
      <c r="DF129" s="139"/>
      <c r="DG129" s="139"/>
      <c r="DH129" s="139"/>
      <c r="DI129" s="139"/>
      <c r="DJ129" s="139"/>
      <c r="DK129" s="139"/>
      <c r="DL129" s="139"/>
      <c r="DM129" s="139"/>
      <c r="DN129" s="139"/>
      <c r="DO129" s="139"/>
      <c r="DP129" s="139"/>
      <c r="DQ129" s="139"/>
      <c r="DR129" s="139"/>
      <c r="DS129" s="139"/>
      <c r="DT129" s="139"/>
      <c r="DU129" s="139"/>
      <c r="DV129" s="139"/>
      <c r="DW129" s="139"/>
      <c r="DX129" s="139"/>
      <c r="DY129" s="139"/>
      <c r="DZ129" s="139"/>
      <c r="EA129" s="139"/>
      <c r="EB129" s="139"/>
      <c r="EC129" s="139"/>
      <c r="ED129" s="139"/>
      <c r="EE129" s="139"/>
      <c r="EF129" s="139"/>
      <c r="EG129" s="139"/>
      <c r="EH129" s="139"/>
      <c r="EI129" s="139"/>
      <c r="EJ129" s="139"/>
      <c r="EK129" s="139"/>
      <c r="EL129" s="139"/>
      <c r="EM129" s="139"/>
      <c r="EN129" s="139"/>
      <c r="EO129" s="139"/>
      <c r="EP129" s="139"/>
      <c r="EQ129" s="139"/>
      <c r="ER129" s="139"/>
      <c r="ES129" s="139"/>
      <c r="ET129" s="139"/>
      <c r="EU129" s="139"/>
      <c r="EV129" s="139"/>
      <c r="EW129" s="139"/>
      <c r="EX129" s="139"/>
      <c r="EY129" s="139"/>
      <c r="EZ129" s="139"/>
      <c r="FA129" s="139"/>
      <c r="FB129" s="139"/>
      <c r="FC129" s="139"/>
      <c r="FD129" s="139"/>
      <c r="FE129" s="139"/>
      <c r="FF129" s="139"/>
      <c r="FG129" s="139"/>
      <c r="FH129" s="139"/>
      <c r="FI129" s="139"/>
      <c r="FJ129" s="139"/>
      <c r="FK129" s="139"/>
      <c r="FL129" s="139"/>
      <c r="FM129" s="139"/>
      <c r="FN129" s="139"/>
      <c r="FO129" s="139"/>
      <c r="FP129" s="139"/>
      <c r="FQ129" s="139"/>
      <c r="FR129" s="139"/>
      <c r="FS129" s="139"/>
      <c r="FT129" s="139"/>
      <c r="FU129" s="139"/>
      <c r="FV129" s="139"/>
      <c r="FW129" s="139"/>
      <c r="FX129" s="139"/>
      <c r="FY129" s="139"/>
      <c r="FZ129" s="139"/>
      <c r="GA129" s="139"/>
      <c r="GB129" s="139"/>
      <c r="GC129" s="139"/>
      <c r="GD129" s="139"/>
      <c r="GE129" s="139"/>
      <c r="GF129" s="139"/>
      <c r="GG129" s="139"/>
      <c r="GH129" s="139"/>
      <c r="GI129" s="139"/>
      <c r="GJ129" s="139"/>
      <c r="GK129" s="139"/>
      <c r="GL129" s="139"/>
      <c r="GM129" s="139"/>
      <c r="GN129" s="139"/>
      <c r="GO129" s="139"/>
      <c r="GP129" s="139"/>
      <c r="GQ129" s="139"/>
      <c r="GR129" s="139"/>
      <c r="GS129" s="139"/>
      <c r="GT129" s="139"/>
      <c r="GU129" s="139"/>
      <c r="GV129" s="139"/>
      <c r="GW129" s="139"/>
      <c r="GX129" s="139"/>
      <c r="GY129" s="139"/>
      <c r="GZ129" s="139"/>
      <c r="HA129" s="139"/>
      <c r="HB129" s="139"/>
      <c r="HC129" s="139"/>
      <c r="HD129" s="139"/>
      <c r="HE129" s="139"/>
      <c r="HF129" s="139"/>
      <c r="HG129" s="139"/>
      <c r="HH129" s="139"/>
      <c r="HI129" s="139"/>
      <c r="HJ129" s="139"/>
      <c r="HK129" s="139"/>
      <c r="HL129" s="139"/>
      <c r="HM129" s="139"/>
      <c r="HN129" s="139"/>
      <c r="HO129" s="139"/>
      <c r="HP129" s="139"/>
      <c r="HQ129" s="139"/>
      <c r="HR129" s="139"/>
      <c r="HS129" s="139"/>
      <c r="HT129" s="139"/>
      <c r="HU129" s="139"/>
      <c r="HV129" s="139"/>
      <c r="HW129" s="139"/>
      <c r="HX129" s="139"/>
      <c r="HY129" s="139"/>
      <c r="HZ129" s="139"/>
      <c r="IA129" s="139"/>
      <c r="IB129" s="139"/>
      <c r="IC129" s="139"/>
      <c r="ID129" s="139"/>
      <c r="IE129" s="139"/>
      <c r="IF129" s="139"/>
      <c r="IG129" s="139"/>
      <c r="IH129" s="139"/>
      <c r="II129" s="139"/>
      <c r="IJ129" s="139"/>
      <c r="IK129" s="139"/>
      <c r="IL129" s="139"/>
      <c r="IM129" s="139"/>
      <c r="IN129" s="139"/>
      <c r="IO129" s="139"/>
      <c r="IP129" s="139"/>
      <c r="IQ129" s="139"/>
      <c r="IR129" s="139"/>
      <c r="IS129" s="139"/>
      <c r="IT129" s="139"/>
      <c r="IU129" s="139"/>
      <c r="IV129" s="139"/>
      <c r="IW129" s="139"/>
      <c r="IX129" s="139"/>
      <c r="IY129" s="139"/>
      <c r="IZ129" s="139"/>
      <c r="JA129" s="139"/>
      <c r="JB129" s="139"/>
      <c r="JC129" s="139"/>
      <c r="JD129" s="139"/>
    </row>
    <row r="130" spans="2:264" s="27" customFormat="1" ht="17.25" hidden="1" outlineLevel="2" x14ac:dyDescent="0.3">
      <c r="B130" s="937">
        <f t="shared" si="3"/>
        <v>20</v>
      </c>
      <c r="C130" s="946">
        <f t="shared" si="4"/>
        <v>255</v>
      </c>
      <c r="D130" s="56"/>
      <c r="E130" s="55"/>
      <c r="F130" s="55">
        <v>255</v>
      </c>
      <c r="G130" s="83"/>
      <c r="H130" s="948" t="s">
        <v>168</v>
      </c>
      <c r="I130" s="139" t="e">
        <f ca="1"/>
        <v>#N/A</v>
      </c>
      <c r="J130" s="139" t="e">
        <f ca="1"/>
        <v>#N/A</v>
      </c>
      <c r="K130" s="139" t="e">
        <f ca="1"/>
        <v>#N/A</v>
      </c>
      <c r="L130" s="139" t="e">
        <f ca="1"/>
        <v>#N/A</v>
      </c>
      <c r="M130" s="139" t="e">
        <f ca="1"/>
        <v>#N/A</v>
      </c>
      <c r="N130" s="139" t="e">
        <f ca="1"/>
        <v>#N/A</v>
      </c>
      <c r="O130" s="139" t="e">
        <f ca="1"/>
        <v>#N/A</v>
      </c>
      <c r="P130" s="139" t="e">
        <f ca="1"/>
        <v>#N/A</v>
      </c>
      <c r="Q130" s="139" t="e">
        <f ca="1"/>
        <v>#N/A</v>
      </c>
      <c r="R130" s="139" t="e">
        <f ca="1"/>
        <v>#N/A</v>
      </c>
      <c r="S130" s="139" t="e">
        <f ca="1"/>
        <v>#N/A</v>
      </c>
      <c r="T130" s="139" t="e">
        <f ca="1"/>
        <v>#N/A</v>
      </c>
      <c r="U130" s="139" t="e">
        <f ca="1"/>
        <v>#N/A</v>
      </c>
      <c r="V130" s="139" t="e">
        <f ca="1"/>
        <v>#N/A</v>
      </c>
      <c r="W130" s="139" t="e">
        <f ca="1"/>
        <v>#N/A</v>
      </c>
      <c r="X130" s="139" t="e">
        <f ca="1"/>
        <v>#N/A</v>
      </c>
      <c r="Y130" s="139" t="e">
        <f ca="1"/>
        <v>#N/A</v>
      </c>
      <c r="Z130" s="139" t="e">
        <f ca="1"/>
        <v>#N/A</v>
      </c>
      <c r="AA130" s="139" t="e">
        <f ca="1"/>
        <v>#N/A</v>
      </c>
      <c r="AB130" s="139" t="e">
        <f ca="1"/>
        <v>#N/A</v>
      </c>
      <c r="AC130" s="139" t="e">
        <f ca="1"/>
        <v>#N/A</v>
      </c>
      <c r="AD130" s="139" t="e">
        <f ca="1"/>
        <v>#N/A</v>
      </c>
      <c r="AE130" s="139" t="e">
        <f ca="1"/>
        <v>#N/A</v>
      </c>
      <c r="AF130" s="139" t="e">
        <f ca="1"/>
        <v>#N/A</v>
      </c>
      <c r="AG130" s="139" t="e">
        <f ca="1"/>
        <v>#N/A</v>
      </c>
      <c r="AH130" s="139" t="e">
        <f ca="1"/>
        <v>#N/A</v>
      </c>
      <c r="AI130" s="139" t="e">
        <f ca="1"/>
        <v>#N/A</v>
      </c>
      <c r="AJ130" s="139" t="e">
        <f ca="1"/>
        <v>#N/A</v>
      </c>
      <c r="AK130" s="139" t="e">
        <f ca="1"/>
        <v>#N/A</v>
      </c>
      <c r="AL130" s="139" t="e">
        <f ca="1"/>
        <v>#N/A</v>
      </c>
      <c r="AM130" s="139" t="e">
        <f ca="1"/>
        <v>#N/A</v>
      </c>
      <c r="AN130" s="139" t="e">
        <f ca="1"/>
        <v>#N/A</v>
      </c>
      <c r="AO130" s="139" t="e">
        <f ca="1"/>
        <v>#N/A</v>
      </c>
      <c r="AP130" s="139" t="e">
        <f ca="1"/>
        <v>#N/A</v>
      </c>
      <c r="AQ130" s="467" t="e">
        <f ca="1"/>
        <v>#N/A</v>
      </c>
      <c r="AR130" s="100"/>
      <c r="AS130" s="139"/>
      <c r="AT130" s="139"/>
      <c r="AU130" s="139"/>
      <c r="AV130" s="139"/>
      <c r="AW130" s="139"/>
      <c r="AX130" s="139"/>
      <c r="AY130" s="139"/>
      <c r="AZ130" s="139"/>
      <c r="BA130" s="139"/>
      <c r="BB130" s="139"/>
      <c r="BC130" s="139"/>
      <c r="BD130" s="139"/>
      <c r="BE130" s="139"/>
      <c r="BF130" s="139"/>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c r="CA130" s="139"/>
      <c r="CB130" s="139"/>
      <c r="CC130" s="139"/>
      <c r="CD130" s="139"/>
      <c r="CE130" s="139"/>
      <c r="CF130" s="139"/>
      <c r="CG130" s="139"/>
      <c r="CH130" s="139"/>
      <c r="CI130" s="139"/>
      <c r="CJ130" s="139"/>
      <c r="CK130" s="139"/>
      <c r="CL130" s="139"/>
      <c r="CM130" s="139"/>
      <c r="CN130" s="139"/>
      <c r="CO130" s="139"/>
      <c r="CP130" s="139"/>
      <c r="CQ130" s="139"/>
      <c r="CR130" s="139"/>
      <c r="CS130" s="139"/>
      <c r="CT130" s="139"/>
      <c r="CU130" s="139"/>
      <c r="CV130" s="139"/>
      <c r="CW130" s="139"/>
      <c r="CX130" s="139"/>
      <c r="CY130" s="139"/>
      <c r="CZ130" s="139"/>
      <c r="DA130" s="139"/>
      <c r="DB130" s="139"/>
      <c r="DC130" s="139"/>
      <c r="DD130" s="139"/>
      <c r="DE130" s="139"/>
      <c r="DF130" s="139"/>
      <c r="DG130" s="139"/>
      <c r="DH130" s="139"/>
      <c r="DI130" s="139"/>
      <c r="DJ130" s="139"/>
      <c r="DK130" s="139"/>
      <c r="DL130" s="139"/>
      <c r="DM130" s="139"/>
      <c r="DN130" s="139"/>
      <c r="DO130" s="139"/>
      <c r="DP130" s="139"/>
      <c r="DQ130" s="139"/>
      <c r="DR130" s="139"/>
      <c r="DS130" s="139"/>
      <c r="DT130" s="139"/>
      <c r="DU130" s="139"/>
      <c r="DV130" s="139"/>
      <c r="DW130" s="139"/>
      <c r="DX130" s="139"/>
      <c r="DY130" s="139"/>
      <c r="DZ130" s="139"/>
      <c r="EA130" s="139"/>
      <c r="EB130" s="139"/>
      <c r="EC130" s="139"/>
      <c r="ED130" s="139"/>
      <c r="EE130" s="139"/>
      <c r="EF130" s="139"/>
      <c r="EG130" s="139"/>
      <c r="EH130" s="139"/>
      <c r="EI130" s="139"/>
      <c r="EJ130" s="139"/>
      <c r="EK130" s="139"/>
      <c r="EL130" s="139"/>
      <c r="EM130" s="139"/>
      <c r="EN130" s="139"/>
      <c r="EO130" s="139"/>
      <c r="EP130" s="139"/>
      <c r="EQ130" s="139"/>
      <c r="ER130" s="139"/>
      <c r="ES130" s="139"/>
      <c r="ET130" s="139"/>
      <c r="EU130" s="139"/>
      <c r="EV130" s="139"/>
      <c r="EW130" s="139"/>
      <c r="EX130" s="139"/>
      <c r="EY130" s="139"/>
      <c r="EZ130" s="139"/>
      <c r="FA130" s="139"/>
      <c r="FB130" s="139"/>
      <c r="FC130" s="139"/>
      <c r="FD130" s="139"/>
      <c r="FE130" s="139"/>
      <c r="FF130" s="139"/>
      <c r="FG130" s="139"/>
      <c r="FH130" s="139"/>
      <c r="FI130" s="139"/>
      <c r="FJ130" s="139"/>
      <c r="FK130" s="139"/>
      <c r="FL130" s="139"/>
      <c r="FM130" s="139"/>
      <c r="FN130" s="139"/>
      <c r="FO130" s="139"/>
      <c r="FP130" s="139"/>
      <c r="FQ130" s="139"/>
      <c r="FR130" s="139"/>
      <c r="FS130" s="139"/>
      <c r="FT130" s="139"/>
      <c r="FU130" s="139"/>
      <c r="FV130" s="139"/>
      <c r="FW130" s="139"/>
      <c r="FX130" s="139"/>
      <c r="FY130" s="139"/>
      <c r="FZ130" s="139"/>
      <c r="GA130" s="139"/>
      <c r="GB130" s="139"/>
      <c r="GC130" s="139"/>
      <c r="GD130" s="139"/>
      <c r="GE130" s="139"/>
      <c r="GF130" s="139"/>
      <c r="GG130" s="139"/>
      <c r="GH130" s="139"/>
      <c r="GI130" s="139"/>
      <c r="GJ130" s="139"/>
      <c r="GK130" s="139"/>
      <c r="GL130" s="139"/>
      <c r="GM130" s="139"/>
      <c r="GN130" s="139"/>
      <c r="GO130" s="139"/>
      <c r="GP130" s="139"/>
      <c r="GQ130" s="139"/>
      <c r="GR130" s="139"/>
      <c r="GS130" s="139"/>
      <c r="GT130" s="139"/>
      <c r="GU130" s="139"/>
      <c r="GV130" s="139"/>
      <c r="GW130" s="139"/>
      <c r="GX130" s="139"/>
      <c r="GY130" s="139"/>
      <c r="GZ130" s="139"/>
      <c r="HA130" s="139"/>
      <c r="HB130" s="139"/>
      <c r="HC130" s="139"/>
      <c r="HD130" s="139"/>
      <c r="HE130" s="139"/>
      <c r="HF130" s="139"/>
      <c r="HG130" s="139"/>
      <c r="HH130" s="139"/>
      <c r="HI130" s="139"/>
      <c r="HJ130" s="139"/>
      <c r="HK130" s="139"/>
      <c r="HL130" s="139"/>
      <c r="HM130" s="139"/>
      <c r="HN130" s="139"/>
      <c r="HO130" s="139"/>
      <c r="HP130" s="139"/>
      <c r="HQ130" s="139"/>
      <c r="HR130" s="139"/>
      <c r="HS130" s="139"/>
      <c r="HT130" s="139"/>
      <c r="HU130" s="139"/>
      <c r="HV130" s="139"/>
      <c r="HW130" s="139"/>
      <c r="HX130" s="139"/>
      <c r="HY130" s="139"/>
      <c r="HZ130" s="139"/>
      <c r="IA130" s="139"/>
      <c r="IB130" s="139"/>
      <c r="IC130" s="139"/>
      <c r="ID130" s="139"/>
      <c r="IE130" s="139"/>
      <c r="IF130" s="139"/>
      <c r="IG130" s="139"/>
      <c r="IH130" s="139"/>
      <c r="II130" s="139"/>
      <c r="IJ130" s="139"/>
      <c r="IK130" s="139"/>
      <c r="IL130" s="139"/>
      <c r="IM130" s="139"/>
      <c r="IN130" s="139"/>
      <c r="IO130" s="139"/>
      <c r="IP130" s="139"/>
      <c r="IQ130" s="139"/>
      <c r="IR130" s="139"/>
      <c r="IS130" s="139"/>
      <c r="IT130" s="139"/>
      <c r="IU130" s="139"/>
      <c r="IV130" s="139"/>
      <c r="IW130" s="139"/>
      <c r="IX130" s="139"/>
      <c r="IY130" s="139"/>
      <c r="IZ130" s="139"/>
      <c r="JA130" s="139"/>
      <c r="JB130" s="139"/>
      <c r="JC130" s="139"/>
      <c r="JD130" s="139"/>
    </row>
    <row r="131" spans="2:264" s="25" customFormat="1" ht="17.25" hidden="1" outlineLevel="1" x14ac:dyDescent="0.3">
      <c r="B131" s="932">
        <f t="shared" si="3"/>
        <v>20</v>
      </c>
      <c r="C131" s="76">
        <f t="shared" si="4"/>
        <v>26</v>
      </c>
      <c r="D131" s="939"/>
      <c r="E131" s="51">
        <v>26</v>
      </c>
      <c r="F131" s="51"/>
      <c r="G131" s="76"/>
      <c r="H131" s="37" t="s">
        <v>127</v>
      </c>
      <c r="I131" s="96">
        <f ca="1"/>
        <v>194.7302600769039</v>
      </c>
      <c r="J131" s="96">
        <f ca="1"/>
        <v>194.7302600769039</v>
      </c>
      <c r="K131" s="96">
        <f ca="1"/>
        <v>194.7302600769039</v>
      </c>
      <c r="L131" s="96">
        <f ca="1"/>
        <v>194.7302600769039</v>
      </c>
      <c r="M131" s="96">
        <f ca="1"/>
        <v>194.7302600769039</v>
      </c>
      <c r="N131" s="96">
        <f ca="1"/>
        <v>194.7302600769039</v>
      </c>
      <c r="O131" s="96">
        <f ca="1"/>
        <v>194.7302600769039</v>
      </c>
      <c r="P131" s="96">
        <f ca="1"/>
        <v>194.7302600769039</v>
      </c>
      <c r="Q131" s="96">
        <f ca="1"/>
        <v>115.54338657671926</v>
      </c>
      <c r="R131" s="96">
        <f ca="1"/>
        <v>63.548862617195589</v>
      </c>
      <c r="S131" s="96">
        <f ca="1"/>
        <v>612.37994885661203</v>
      </c>
      <c r="T131" s="96">
        <f ca="1"/>
        <v>144.42923322089908</v>
      </c>
      <c r="U131" s="96">
        <f ca="1"/>
        <v>197.09130069658681</v>
      </c>
      <c r="V131" s="96">
        <f ca="1"/>
        <v>130.27208917443212</v>
      </c>
      <c r="W131" s="96">
        <f ca="1"/>
        <v>162.97326412269055</v>
      </c>
      <c r="X131" s="96">
        <f ca="1"/>
        <v>124.46003946812159</v>
      </c>
      <c r="Y131" s="96">
        <f ca="1"/>
        <v>165.70981366444798</v>
      </c>
      <c r="Z131" s="96">
        <f ca="1"/>
        <v>69.190902680497501</v>
      </c>
      <c r="AA131" s="96">
        <f ca="1"/>
        <v>152.29441549865402</v>
      </c>
      <c r="AB131" s="96">
        <f ca="1"/>
        <v>170.84309430938751</v>
      </c>
      <c r="AC131" s="96">
        <f ca="1"/>
        <v>160.65645825571488</v>
      </c>
      <c r="AD131" s="96">
        <f ca="1"/>
        <v>242.40415474132553</v>
      </c>
      <c r="AE131" s="96">
        <f ca="1"/>
        <v>275.53264302166883</v>
      </c>
      <c r="AF131" s="96">
        <f ca="1"/>
        <v>205.76921763226832</v>
      </c>
      <c r="AG131" s="96">
        <f ca="1"/>
        <v>156.14489784836823</v>
      </c>
      <c r="AH131" s="96">
        <f ca="1"/>
        <v>120.43884696661719</v>
      </c>
      <c r="AI131" s="96">
        <f ca="1"/>
        <v>93.742518465388031</v>
      </c>
      <c r="AJ131" s="96">
        <f ca="1"/>
        <v>86.653519512938146</v>
      </c>
      <c r="AK131" s="96">
        <f ca="1"/>
        <v>115.6678713135705</v>
      </c>
      <c r="AL131" s="96">
        <f ca="1"/>
        <v>273.59457695192629</v>
      </c>
      <c r="AM131" s="96">
        <f ca="1"/>
        <v>113.63154274202059</v>
      </c>
      <c r="AN131" s="96">
        <f ca="1"/>
        <v>18.818732320937016</v>
      </c>
      <c r="AO131" s="96">
        <f ca="1"/>
        <v>194.7302600769039</v>
      </c>
      <c r="AP131" s="96">
        <f ca="1"/>
        <v>194.7302600769039</v>
      </c>
      <c r="AQ131" s="460">
        <f ca="1"/>
        <v>194.7302600769039</v>
      </c>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c r="EJ131" s="96"/>
      <c r="EK131" s="96"/>
      <c r="EL131" s="96"/>
      <c r="EM131" s="96"/>
      <c r="EN131" s="96"/>
      <c r="EO131" s="96"/>
      <c r="EP131" s="96"/>
      <c r="EQ131" s="96"/>
      <c r="ER131" s="96"/>
      <c r="ES131" s="96"/>
      <c r="ET131" s="96"/>
      <c r="EU131" s="96"/>
      <c r="EV131" s="96"/>
      <c r="EW131" s="96"/>
      <c r="EX131" s="96"/>
      <c r="EY131" s="96"/>
      <c r="EZ131" s="96"/>
      <c r="FA131" s="96"/>
      <c r="FB131" s="96"/>
      <c r="FC131" s="96"/>
      <c r="FD131" s="96"/>
      <c r="FE131" s="96"/>
      <c r="FF131" s="96"/>
      <c r="FG131" s="96"/>
      <c r="FH131" s="96"/>
      <c r="FI131" s="96"/>
      <c r="FJ131" s="96"/>
      <c r="FK131" s="96"/>
      <c r="FL131" s="96"/>
      <c r="FM131" s="96"/>
      <c r="FN131" s="96"/>
      <c r="FO131" s="96"/>
      <c r="FP131" s="96"/>
      <c r="FQ131" s="96"/>
      <c r="FR131" s="96"/>
      <c r="FS131" s="96"/>
      <c r="FT131" s="96"/>
      <c r="FU131" s="96"/>
      <c r="FV131" s="96"/>
      <c r="FW131" s="96"/>
      <c r="FX131" s="96"/>
      <c r="FY131" s="96"/>
      <c r="FZ131" s="96"/>
      <c r="GA131" s="96"/>
      <c r="GB131" s="96"/>
      <c r="GC131" s="96"/>
      <c r="GD131" s="96"/>
      <c r="GE131" s="96"/>
      <c r="GF131" s="96"/>
      <c r="GG131" s="96"/>
      <c r="GH131" s="96"/>
      <c r="GI131" s="96"/>
      <c r="GJ131" s="96"/>
      <c r="GK131" s="96"/>
      <c r="GL131" s="96"/>
      <c r="GM131" s="96"/>
      <c r="GN131" s="96"/>
      <c r="GO131" s="96"/>
      <c r="GP131" s="96"/>
      <c r="GQ131" s="96"/>
      <c r="GR131" s="96"/>
      <c r="GS131" s="96"/>
      <c r="GT131" s="96"/>
      <c r="GU131" s="96"/>
      <c r="GV131" s="96"/>
      <c r="GW131" s="96"/>
      <c r="GX131" s="96"/>
      <c r="GY131" s="96"/>
      <c r="GZ131" s="96"/>
      <c r="HA131" s="96"/>
      <c r="HB131" s="96"/>
      <c r="HC131" s="96"/>
      <c r="HD131" s="96"/>
      <c r="HE131" s="96"/>
      <c r="HF131" s="96"/>
      <c r="HG131" s="96"/>
      <c r="HH131" s="96"/>
      <c r="HI131" s="96"/>
      <c r="HJ131" s="96"/>
      <c r="HK131" s="96"/>
      <c r="HL131" s="96"/>
      <c r="HM131" s="96"/>
      <c r="HN131" s="96"/>
      <c r="HO131" s="96"/>
      <c r="HP131" s="96"/>
      <c r="HQ131" s="96"/>
      <c r="HR131" s="96"/>
      <c r="HS131" s="96"/>
      <c r="HT131" s="96"/>
      <c r="HU131" s="96"/>
      <c r="HV131" s="96"/>
      <c r="HW131" s="96"/>
      <c r="HX131" s="96"/>
      <c r="HY131" s="96"/>
      <c r="HZ131" s="96"/>
      <c r="IA131" s="96"/>
      <c r="IB131" s="96"/>
      <c r="IC131" s="96"/>
      <c r="ID131" s="96"/>
      <c r="IE131" s="96"/>
      <c r="IF131" s="96"/>
      <c r="IG131" s="96"/>
      <c r="IH131" s="96"/>
      <c r="II131" s="96"/>
      <c r="IJ131" s="96"/>
      <c r="IK131" s="96"/>
      <c r="IL131" s="96"/>
      <c r="IM131" s="96"/>
      <c r="IN131" s="96"/>
      <c r="IO131" s="96"/>
      <c r="IP131" s="96"/>
      <c r="IQ131" s="96"/>
      <c r="IR131" s="96"/>
      <c r="IS131" s="96"/>
      <c r="IT131" s="96"/>
      <c r="IU131" s="96"/>
      <c r="IV131" s="96"/>
      <c r="IW131" s="96"/>
      <c r="IX131" s="96"/>
      <c r="IY131" s="96"/>
      <c r="IZ131" s="96"/>
      <c r="JA131" s="96"/>
      <c r="JB131" s="96"/>
      <c r="JC131" s="96"/>
      <c r="JD131" s="96"/>
    </row>
    <row r="132" spans="2:264" s="20" customFormat="1" ht="16.5" hidden="1" outlineLevel="2" x14ac:dyDescent="0.3">
      <c r="B132" s="933">
        <f t="shared" si="3"/>
        <v>20</v>
      </c>
      <c r="C132" s="78">
        <f t="shared" si="4"/>
        <v>261</v>
      </c>
      <c r="D132" s="767"/>
      <c r="E132" s="52"/>
      <c r="F132" s="52">
        <v>261</v>
      </c>
      <c r="G132" s="78"/>
      <c r="H132" s="35" t="s">
        <v>128</v>
      </c>
      <c r="I132" s="97" t="e">
        <f ca="1"/>
        <v>#N/A</v>
      </c>
      <c r="J132" s="97" t="e">
        <f ca="1"/>
        <v>#N/A</v>
      </c>
      <c r="K132" s="97" t="e">
        <f ca="1"/>
        <v>#N/A</v>
      </c>
      <c r="L132" s="97" t="e">
        <f ca="1"/>
        <v>#N/A</v>
      </c>
      <c r="M132" s="97" t="e">
        <f ca="1"/>
        <v>#N/A</v>
      </c>
      <c r="N132" s="97" t="e">
        <f ca="1"/>
        <v>#N/A</v>
      </c>
      <c r="O132" s="97" t="e">
        <f ca="1"/>
        <v>#N/A</v>
      </c>
      <c r="P132" s="97" t="e">
        <f ca="1"/>
        <v>#N/A</v>
      </c>
      <c r="Q132" s="97" t="e">
        <f ca="1"/>
        <v>#N/A</v>
      </c>
      <c r="R132" s="97" t="e">
        <f ca="1"/>
        <v>#N/A</v>
      </c>
      <c r="S132" s="97" t="e">
        <f ca="1"/>
        <v>#N/A</v>
      </c>
      <c r="T132" s="97" t="e">
        <f ca="1"/>
        <v>#N/A</v>
      </c>
      <c r="U132" s="97" t="e">
        <f ca="1"/>
        <v>#N/A</v>
      </c>
      <c r="V132" s="97" t="e">
        <f ca="1"/>
        <v>#N/A</v>
      </c>
      <c r="W132" s="97" t="e">
        <f ca="1"/>
        <v>#N/A</v>
      </c>
      <c r="X132" s="97" t="e">
        <f ca="1"/>
        <v>#N/A</v>
      </c>
      <c r="Y132" s="97" t="e">
        <f ca="1"/>
        <v>#N/A</v>
      </c>
      <c r="Z132" s="97" t="e">
        <f ca="1"/>
        <v>#N/A</v>
      </c>
      <c r="AA132" s="97" t="e">
        <f ca="1"/>
        <v>#N/A</v>
      </c>
      <c r="AB132" s="97" t="e">
        <f ca="1"/>
        <v>#N/A</v>
      </c>
      <c r="AC132" s="97" t="e">
        <f ca="1"/>
        <v>#N/A</v>
      </c>
      <c r="AD132" s="97" t="e">
        <f ca="1"/>
        <v>#N/A</v>
      </c>
      <c r="AE132" s="97" t="e">
        <f ca="1"/>
        <v>#N/A</v>
      </c>
      <c r="AF132" s="97" t="e">
        <f ca="1"/>
        <v>#N/A</v>
      </c>
      <c r="AG132" s="97" t="e">
        <f ca="1"/>
        <v>#N/A</v>
      </c>
      <c r="AH132" s="97" t="e">
        <f ca="1"/>
        <v>#N/A</v>
      </c>
      <c r="AI132" s="97" t="e">
        <f ca="1"/>
        <v>#N/A</v>
      </c>
      <c r="AJ132" s="97" t="e">
        <f ca="1"/>
        <v>#N/A</v>
      </c>
      <c r="AK132" s="97" t="e">
        <f ca="1"/>
        <v>#N/A</v>
      </c>
      <c r="AL132" s="97" t="e">
        <f ca="1"/>
        <v>#N/A</v>
      </c>
      <c r="AM132" s="97" t="e">
        <f ca="1"/>
        <v>#N/A</v>
      </c>
      <c r="AN132" s="97" t="e">
        <f ca="1"/>
        <v>#N/A</v>
      </c>
      <c r="AO132" s="97" t="e">
        <f ca="1"/>
        <v>#N/A</v>
      </c>
      <c r="AP132" s="97" t="e">
        <f ca="1"/>
        <v>#N/A</v>
      </c>
      <c r="AQ132" s="461" t="e">
        <f ca="1"/>
        <v>#N/A</v>
      </c>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7"/>
      <c r="FX132" s="97"/>
      <c r="FY132" s="97"/>
      <c r="FZ132" s="97"/>
      <c r="GA132" s="97"/>
      <c r="GB132" s="97"/>
      <c r="GC132" s="97"/>
      <c r="GD132" s="97"/>
      <c r="GE132" s="97"/>
      <c r="GF132" s="97"/>
      <c r="GG132" s="97"/>
      <c r="GH132" s="97"/>
      <c r="GI132" s="97"/>
      <c r="GJ132" s="97"/>
      <c r="GK132" s="97"/>
      <c r="GL132" s="97"/>
      <c r="GM132" s="97"/>
      <c r="GN132" s="97"/>
      <c r="GO132" s="97"/>
      <c r="GP132" s="97"/>
      <c r="GQ132" s="97"/>
      <c r="GR132" s="97"/>
      <c r="GS132" s="97"/>
      <c r="GT132" s="97"/>
      <c r="GU132" s="97"/>
      <c r="GV132" s="97"/>
      <c r="GW132" s="97"/>
      <c r="GX132" s="97"/>
      <c r="GY132" s="97"/>
      <c r="GZ132" s="97"/>
      <c r="HA132" s="97"/>
      <c r="HB132" s="97"/>
      <c r="HC132" s="97"/>
      <c r="HD132" s="97"/>
      <c r="HE132" s="97"/>
      <c r="HF132" s="97"/>
      <c r="HG132" s="97"/>
      <c r="HH132" s="97"/>
      <c r="HI132" s="97"/>
      <c r="HJ132" s="97"/>
      <c r="HK132" s="97"/>
      <c r="HL132" s="97"/>
      <c r="HM132" s="97"/>
      <c r="HN132" s="97"/>
      <c r="HO132" s="97"/>
      <c r="HP132" s="97"/>
      <c r="HQ132" s="97"/>
      <c r="HR132" s="97"/>
      <c r="HS132" s="97"/>
      <c r="HT132" s="97"/>
      <c r="HU132" s="97"/>
      <c r="HV132" s="97"/>
      <c r="HW132" s="97"/>
      <c r="HX132" s="97"/>
      <c r="HY132" s="97"/>
      <c r="HZ132" s="97"/>
      <c r="IA132" s="97"/>
      <c r="IB132" s="97"/>
      <c r="IC132" s="97"/>
      <c r="ID132" s="97"/>
      <c r="IE132" s="97"/>
      <c r="IF132" s="97"/>
      <c r="IG132" s="97"/>
      <c r="IH132" s="97"/>
      <c r="II132" s="97"/>
      <c r="IJ132" s="97"/>
      <c r="IK132" s="97"/>
      <c r="IL132" s="97"/>
      <c r="IM132" s="97"/>
      <c r="IN132" s="97"/>
      <c r="IO132" s="97"/>
      <c r="IP132" s="97"/>
      <c r="IQ132" s="97"/>
      <c r="IR132" s="97"/>
      <c r="IS132" s="97"/>
      <c r="IT132" s="97"/>
      <c r="IU132" s="97"/>
      <c r="IV132" s="97"/>
      <c r="IW132" s="97"/>
      <c r="IX132" s="97"/>
      <c r="IY132" s="97"/>
      <c r="IZ132" s="97"/>
      <c r="JA132" s="97"/>
      <c r="JB132" s="97"/>
      <c r="JC132" s="97"/>
      <c r="JD132" s="97"/>
    </row>
    <row r="133" spans="2:264" s="20" customFormat="1" ht="16.5" hidden="1" outlineLevel="2" x14ac:dyDescent="0.3">
      <c r="B133" s="933">
        <f t="shared" si="3"/>
        <v>20</v>
      </c>
      <c r="C133" s="78">
        <f t="shared" si="4"/>
        <v>262</v>
      </c>
      <c r="D133" s="767"/>
      <c r="E133" s="52"/>
      <c r="F133" s="52">
        <v>262</v>
      </c>
      <c r="G133" s="78"/>
      <c r="H133" s="35" t="s">
        <v>129</v>
      </c>
      <c r="I133" s="97" t="e">
        <f ca="1"/>
        <v>#N/A</v>
      </c>
      <c r="J133" s="97" t="e">
        <f ca="1"/>
        <v>#N/A</v>
      </c>
      <c r="K133" s="97" t="e">
        <f ca="1"/>
        <v>#N/A</v>
      </c>
      <c r="L133" s="97" t="e">
        <f ca="1"/>
        <v>#N/A</v>
      </c>
      <c r="M133" s="97" t="e">
        <f ca="1"/>
        <v>#N/A</v>
      </c>
      <c r="N133" s="97" t="e">
        <f ca="1"/>
        <v>#N/A</v>
      </c>
      <c r="O133" s="97" t="e">
        <f ca="1"/>
        <v>#N/A</v>
      </c>
      <c r="P133" s="97" t="e">
        <f ca="1"/>
        <v>#N/A</v>
      </c>
      <c r="Q133" s="97" t="e">
        <f ca="1"/>
        <v>#N/A</v>
      </c>
      <c r="R133" s="97" t="e">
        <f ca="1"/>
        <v>#N/A</v>
      </c>
      <c r="S133" s="97" t="e">
        <f ca="1"/>
        <v>#N/A</v>
      </c>
      <c r="T133" s="97" t="e">
        <f ca="1"/>
        <v>#N/A</v>
      </c>
      <c r="U133" s="97" t="e">
        <f ca="1"/>
        <v>#N/A</v>
      </c>
      <c r="V133" s="97" t="e">
        <f ca="1"/>
        <v>#N/A</v>
      </c>
      <c r="W133" s="97" t="e">
        <f ca="1"/>
        <v>#N/A</v>
      </c>
      <c r="X133" s="97" t="e">
        <f ca="1"/>
        <v>#N/A</v>
      </c>
      <c r="Y133" s="97" t="e">
        <f ca="1"/>
        <v>#N/A</v>
      </c>
      <c r="Z133" s="97" t="e">
        <f ca="1"/>
        <v>#N/A</v>
      </c>
      <c r="AA133" s="97" t="e">
        <f ca="1"/>
        <v>#N/A</v>
      </c>
      <c r="AB133" s="97" t="e">
        <f ca="1"/>
        <v>#N/A</v>
      </c>
      <c r="AC133" s="97" t="e">
        <f ca="1"/>
        <v>#N/A</v>
      </c>
      <c r="AD133" s="97" t="e">
        <f ca="1"/>
        <v>#N/A</v>
      </c>
      <c r="AE133" s="97" t="e">
        <f ca="1"/>
        <v>#N/A</v>
      </c>
      <c r="AF133" s="97" t="e">
        <f ca="1"/>
        <v>#N/A</v>
      </c>
      <c r="AG133" s="97" t="e">
        <f ca="1"/>
        <v>#N/A</v>
      </c>
      <c r="AH133" s="97" t="e">
        <f ca="1"/>
        <v>#N/A</v>
      </c>
      <c r="AI133" s="97" t="e">
        <f ca="1"/>
        <v>#N/A</v>
      </c>
      <c r="AJ133" s="97" t="e">
        <f ca="1"/>
        <v>#N/A</v>
      </c>
      <c r="AK133" s="97" t="e">
        <f ca="1"/>
        <v>#N/A</v>
      </c>
      <c r="AL133" s="97" t="e">
        <f ca="1"/>
        <v>#N/A</v>
      </c>
      <c r="AM133" s="97" t="e">
        <f ca="1"/>
        <v>#N/A</v>
      </c>
      <c r="AN133" s="97" t="e">
        <f ca="1"/>
        <v>#N/A</v>
      </c>
      <c r="AO133" s="97" t="e">
        <f ca="1"/>
        <v>#N/A</v>
      </c>
      <c r="AP133" s="97" t="e">
        <f ca="1"/>
        <v>#N/A</v>
      </c>
      <c r="AQ133" s="461" t="e">
        <f ca="1"/>
        <v>#N/A</v>
      </c>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7"/>
      <c r="FX133" s="97"/>
      <c r="FY133" s="97"/>
      <c r="FZ133" s="97"/>
      <c r="GA133" s="97"/>
      <c r="GB133" s="97"/>
      <c r="GC133" s="97"/>
      <c r="GD133" s="97"/>
      <c r="GE133" s="97"/>
      <c r="GF133" s="97"/>
      <c r="GG133" s="97"/>
      <c r="GH133" s="97"/>
      <c r="GI133" s="97"/>
      <c r="GJ133" s="97"/>
      <c r="GK133" s="97"/>
      <c r="GL133" s="97"/>
      <c r="GM133" s="97"/>
      <c r="GN133" s="97"/>
      <c r="GO133" s="97"/>
      <c r="GP133" s="97"/>
      <c r="GQ133" s="97"/>
      <c r="GR133" s="97"/>
      <c r="GS133" s="97"/>
      <c r="GT133" s="97"/>
      <c r="GU133" s="97"/>
      <c r="GV133" s="97"/>
      <c r="GW133" s="97"/>
      <c r="GX133" s="97"/>
      <c r="GY133" s="97"/>
      <c r="GZ133" s="97"/>
      <c r="HA133" s="97"/>
      <c r="HB133" s="97"/>
      <c r="HC133" s="97"/>
      <c r="HD133" s="97"/>
      <c r="HE133" s="97"/>
      <c r="HF133" s="97"/>
      <c r="HG133" s="97"/>
      <c r="HH133" s="97"/>
      <c r="HI133" s="97"/>
      <c r="HJ133" s="97"/>
      <c r="HK133" s="97"/>
      <c r="HL133" s="97"/>
      <c r="HM133" s="97"/>
      <c r="HN133" s="97"/>
      <c r="HO133" s="97"/>
      <c r="HP133" s="97"/>
      <c r="HQ133" s="97"/>
      <c r="HR133" s="97"/>
      <c r="HS133" s="97"/>
      <c r="HT133" s="97"/>
      <c r="HU133" s="97"/>
      <c r="HV133" s="97"/>
      <c r="HW133" s="97"/>
      <c r="HX133" s="97"/>
      <c r="HY133" s="97"/>
      <c r="HZ133" s="97"/>
      <c r="IA133" s="97"/>
      <c r="IB133" s="97"/>
      <c r="IC133" s="97"/>
      <c r="ID133" s="97"/>
      <c r="IE133" s="97"/>
      <c r="IF133" s="97"/>
      <c r="IG133" s="97"/>
      <c r="IH133" s="97"/>
      <c r="II133" s="97"/>
      <c r="IJ133" s="97"/>
      <c r="IK133" s="97"/>
      <c r="IL133" s="97"/>
      <c r="IM133" s="97"/>
      <c r="IN133" s="97"/>
      <c r="IO133" s="97"/>
      <c r="IP133" s="97"/>
      <c r="IQ133" s="97"/>
      <c r="IR133" s="97"/>
      <c r="IS133" s="97"/>
      <c r="IT133" s="97"/>
      <c r="IU133" s="97"/>
      <c r="IV133" s="97"/>
      <c r="IW133" s="97"/>
      <c r="IX133" s="97"/>
      <c r="IY133" s="97"/>
      <c r="IZ133" s="97"/>
      <c r="JA133" s="97"/>
      <c r="JB133" s="97"/>
      <c r="JC133" s="97"/>
      <c r="JD133" s="97"/>
    </row>
    <row r="134" spans="2:264" s="20" customFormat="1" ht="16.5" hidden="1" outlineLevel="2" x14ac:dyDescent="0.3">
      <c r="B134" s="933">
        <f t="shared" si="3"/>
        <v>20</v>
      </c>
      <c r="C134" s="78">
        <f t="shared" si="4"/>
        <v>263</v>
      </c>
      <c r="D134" s="767"/>
      <c r="E134" s="52"/>
      <c r="F134" s="52">
        <v>263</v>
      </c>
      <c r="G134" s="78"/>
      <c r="H134" s="35" t="s">
        <v>130</v>
      </c>
      <c r="I134" s="97" t="e">
        <f ca="1"/>
        <v>#N/A</v>
      </c>
      <c r="J134" s="97" t="e">
        <f ca="1"/>
        <v>#N/A</v>
      </c>
      <c r="K134" s="97" t="e">
        <f ca="1"/>
        <v>#N/A</v>
      </c>
      <c r="L134" s="97" t="e">
        <f ca="1"/>
        <v>#N/A</v>
      </c>
      <c r="M134" s="97" t="e">
        <f ca="1"/>
        <v>#N/A</v>
      </c>
      <c r="N134" s="97" t="e">
        <f ca="1"/>
        <v>#N/A</v>
      </c>
      <c r="O134" s="97" t="e">
        <f ca="1"/>
        <v>#N/A</v>
      </c>
      <c r="P134" s="97" t="e">
        <f ca="1"/>
        <v>#N/A</v>
      </c>
      <c r="Q134" s="97" t="e">
        <f ca="1"/>
        <v>#N/A</v>
      </c>
      <c r="R134" s="97" t="e">
        <f ca="1"/>
        <v>#N/A</v>
      </c>
      <c r="S134" s="97" t="e">
        <f ca="1"/>
        <v>#N/A</v>
      </c>
      <c r="T134" s="97" t="e">
        <f ca="1"/>
        <v>#N/A</v>
      </c>
      <c r="U134" s="97" t="e">
        <f ca="1"/>
        <v>#N/A</v>
      </c>
      <c r="V134" s="97" t="e">
        <f ca="1"/>
        <v>#N/A</v>
      </c>
      <c r="W134" s="97" t="e">
        <f ca="1"/>
        <v>#N/A</v>
      </c>
      <c r="X134" s="97" t="e">
        <f ca="1"/>
        <v>#N/A</v>
      </c>
      <c r="Y134" s="97" t="e">
        <f ca="1"/>
        <v>#N/A</v>
      </c>
      <c r="Z134" s="97" t="e">
        <f ca="1"/>
        <v>#N/A</v>
      </c>
      <c r="AA134" s="97" t="e">
        <f ca="1"/>
        <v>#N/A</v>
      </c>
      <c r="AB134" s="97" t="e">
        <f ca="1"/>
        <v>#N/A</v>
      </c>
      <c r="AC134" s="97" t="e">
        <f ca="1"/>
        <v>#N/A</v>
      </c>
      <c r="AD134" s="97" t="e">
        <f ca="1"/>
        <v>#N/A</v>
      </c>
      <c r="AE134" s="97" t="e">
        <f ca="1"/>
        <v>#N/A</v>
      </c>
      <c r="AF134" s="97" t="e">
        <f ca="1"/>
        <v>#N/A</v>
      </c>
      <c r="AG134" s="97" t="e">
        <f ca="1"/>
        <v>#N/A</v>
      </c>
      <c r="AH134" s="97" t="e">
        <f ca="1"/>
        <v>#N/A</v>
      </c>
      <c r="AI134" s="97" t="e">
        <f ca="1"/>
        <v>#N/A</v>
      </c>
      <c r="AJ134" s="97" t="e">
        <f ca="1"/>
        <v>#N/A</v>
      </c>
      <c r="AK134" s="97" t="e">
        <f ca="1"/>
        <v>#N/A</v>
      </c>
      <c r="AL134" s="97" t="e">
        <f ca="1"/>
        <v>#N/A</v>
      </c>
      <c r="AM134" s="97" t="e">
        <f ca="1"/>
        <v>#N/A</v>
      </c>
      <c r="AN134" s="97" t="e">
        <f ca="1"/>
        <v>#N/A</v>
      </c>
      <c r="AO134" s="97" t="e">
        <f ca="1"/>
        <v>#N/A</v>
      </c>
      <c r="AP134" s="97" t="e">
        <f ca="1"/>
        <v>#N/A</v>
      </c>
      <c r="AQ134" s="461" t="e">
        <f ca="1"/>
        <v>#N/A</v>
      </c>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7"/>
      <c r="FX134" s="97"/>
      <c r="FY134" s="97"/>
      <c r="FZ134" s="97"/>
      <c r="GA134" s="97"/>
      <c r="GB134" s="97"/>
      <c r="GC134" s="97"/>
      <c r="GD134" s="97"/>
      <c r="GE134" s="97"/>
      <c r="GF134" s="97"/>
      <c r="GG134" s="97"/>
      <c r="GH134" s="97"/>
      <c r="GI134" s="97"/>
      <c r="GJ134" s="97"/>
      <c r="GK134" s="97"/>
      <c r="GL134" s="97"/>
      <c r="GM134" s="97"/>
      <c r="GN134" s="97"/>
      <c r="GO134" s="97"/>
      <c r="GP134" s="97"/>
      <c r="GQ134" s="97"/>
      <c r="GR134" s="97"/>
      <c r="GS134" s="97"/>
      <c r="GT134" s="97"/>
      <c r="GU134" s="97"/>
      <c r="GV134" s="97"/>
      <c r="GW134" s="97"/>
      <c r="GX134" s="97"/>
      <c r="GY134" s="97"/>
      <c r="GZ134" s="97"/>
      <c r="HA134" s="97"/>
      <c r="HB134" s="97"/>
      <c r="HC134" s="97"/>
      <c r="HD134" s="97"/>
      <c r="HE134" s="97"/>
      <c r="HF134" s="97"/>
      <c r="HG134" s="97"/>
      <c r="HH134" s="97"/>
      <c r="HI134" s="97"/>
      <c r="HJ134" s="97"/>
      <c r="HK134" s="97"/>
      <c r="HL134" s="97"/>
      <c r="HM134" s="97"/>
      <c r="HN134" s="97"/>
      <c r="HO134" s="97"/>
      <c r="HP134" s="97"/>
      <c r="HQ134" s="97"/>
      <c r="HR134" s="97"/>
      <c r="HS134" s="97"/>
      <c r="HT134" s="97"/>
      <c r="HU134" s="97"/>
      <c r="HV134" s="97"/>
      <c r="HW134" s="97"/>
      <c r="HX134" s="97"/>
      <c r="HY134" s="97"/>
      <c r="HZ134" s="97"/>
      <c r="IA134" s="97"/>
      <c r="IB134" s="97"/>
      <c r="IC134" s="97"/>
      <c r="ID134" s="97"/>
      <c r="IE134" s="97"/>
      <c r="IF134" s="97"/>
      <c r="IG134" s="97"/>
      <c r="IH134" s="97"/>
      <c r="II134" s="97"/>
      <c r="IJ134" s="97"/>
      <c r="IK134" s="97"/>
      <c r="IL134" s="97"/>
      <c r="IM134" s="97"/>
      <c r="IN134" s="97"/>
      <c r="IO134" s="97"/>
      <c r="IP134" s="97"/>
      <c r="IQ134" s="97"/>
      <c r="IR134" s="97"/>
      <c r="IS134" s="97"/>
      <c r="IT134" s="97"/>
      <c r="IU134" s="97"/>
      <c r="IV134" s="97"/>
      <c r="IW134" s="97"/>
      <c r="IX134" s="97"/>
      <c r="IY134" s="97"/>
      <c r="IZ134" s="97"/>
      <c r="JA134" s="97"/>
      <c r="JB134" s="97"/>
      <c r="JC134" s="97"/>
      <c r="JD134" s="97"/>
    </row>
    <row r="135" spans="2:264" s="20" customFormat="1" ht="16.5" hidden="1" outlineLevel="2" x14ac:dyDescent="0.3">
      <c r="B135" s="933">
        <f t="shared" si="3"/>
        <v>20</v>
      </c>
      <c r="C135" s="78">
        <f t="shared" si="4"/>
        <v>264</v>
      </c>
      <c r="D135" s="767"/>
      <c r="E135" s="52"/>
      <c r="F135" s="52">
        <v>264</v>
      </c>
      <c r="G135" s="78"/>
      <c r="H135" s="35" t="s">
        <v>131</v>
      </c>
      <c r="I135" s="97" t="e">
        <f ca="1"/>
        <v>#N/A</v>
      </c>
      <c r="J135" s="97" t="e">
        <f ca="1"/>
        <v>#N/A</v>
      </c>
      <c r="K135" s="97" t="e">
        <f ca="1"/>
        <v>#N/A</v>
      </c>
      <c r="L135" s="97" t="e">
        <f ca="1"/>
        <v>#N/A</v>
      </c>
      <c r="M135" s="97" t="e">
        <f ca="1"/>
        <v>#N/A</v>
      </c>
      <c r="N135" s="97" t="e">
        <f ca="1"/>
        <v>#N/A</v>
      </c>
      <c r="O135" s="97" t="e">
        <f ca="1"/>
        <v>#N/A</v>
      </c>
      <c r="P135" s="97" t="e">
        <f ca="1"/>
        <v>#N/A</v>
      </c>
      <c r="Q135" s="97" t="e">
        <f ca="1"/>
        <v>#N/A</v>
      </c>
      <c r="R135" s="97" t="e">
        <f ca="1"/>
        <v>#N/A</v>
      </c>
      <c r="S135" s="97" t="e">
        <f ca="1"/>
        <v>#N/A</v>
      </c>
      <c r="T135" s="97" t="e">
        <f ca="1"/>
        <v>#N/A</v>
      </c>
      <c r="U135" s="97" t="e">
        <f ca="1"/>
        <v>#N/A</v>
      </c>
      <c r="V135" s="97" t="e">
        <f ca="1"/>
        <v>#N/A</v>
      </c>
      <c r="W135" s="97" t="e">
        <f ca="1"/>
        <v>#N/A</v>
      </c>
      <c r="X135" s="97" t="e">
        <f ca="1"/>
        <v>#N/A</v>
      </c>
      <c r="Y135" s="97" t="e">
        <f ca="1"/>
        <v>#N/A</v>
      </c>
      <c r="Z135" s="97" t="e">
        <f ca="1"/>
        <v>#N/A</v>
      </c>
      <c r="AA135" s="97" t="e">
        <f ca="1"/>
        <v>#N/A</v>
      </c>
      <c r="AB135" s="97" t="e">
        <f ca="1"/>
        <v>#N/A</v>
      </c>
      <c r="AC135" s="97" t="e">
        <f ca="1"/>
        <v>#N/A</v>
      </c>
      <c r="AD135" s="97" t="e">
        <f ca="1"/>
        <v>#N/A</v>
      </c>
      <c r="AE135" s="97" t="e">
        <f ca="1"/>
        <v>#N/A</v>
      </c>
      <c r="AF135" s="97" t="e">
        <f ca="1"/>
        <v>#N/A</v>
      </c>
      <c r="AG135" s="97" t="e">
        <f ca="1"/>
        <v>#N/A</v>
      </c>
      <c r="AH135" s="97" t="e">
        <f ca="1"/>
        <v>#N/A</v>
      </c>
      <c r="AI135" s="97" t="e">
        <f ca="1"/>
        <v>#N/A</v>
      </c>
      <c r="AJ135" s="97" t="e">
        <f ca="1"/>
        <v>#N/A</v>
      </c>
      <c r="AK135" s="97" t="e">
        <f ca="1"/>
        <v>#N/A</v>
      </c>
      <c r="AL135" s="97" t="e">
        <f ca="1"/>
        <v>#N/A</v>
      </c>
      <c r="AM135" s="97" t="e">
        <f ca="1"/>
        <v>#N/A</v>
      </c>
      <c r="AN135" s="97" t="e">
        <f ca="1"/>
        <v>#N/A</v>
      </c>
      <c r="AO135" s="97" t="e">
        <f ca="1"/>
        <v>#N/A</v>
      </c>
      <c r="AP135" s="97" t="e">
        <f ca="1"/>
        <v>#N/A</v>
      </c>
      <c r="AQ135" s="461" t="e">
        <f ca="1"/>
        <v>#N/A</v>
      </c>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7"/>
      <c r="FX135" s="97"/>
      <c r="FY135" s="97"/>
      <c r="FZ135" s="97"/>
      <c r="GA135" s="97"/>
      <c r="GB135" s="97"/>
      <c r="GC135" s="97"/>
      <c r="GD135" s="97"/>
      <c r="GE135" s="97"/>
      <c r="GF135" s="97"/>
      <c r="GG135" s="97"/>
      <c r="GH135" s="97"/>
      <c r="GI135" s="97"/>
      <c r="GJ135" s="97"/>
      <c r="GK135" s="97"/>
      <c r="GL135" s="97"/>
      <c r="GM135" s="97"/>
      <c r="GN135" s="97"/>
      <c r="GO135" s="97"/>
      <c r="GP135" s="97"/>
      <c r="GQ135" s="97"/>
      <c r="GR135" s="97"/>
      <c r="GS135" s="97"/>
      <c r="GT135" s="97"/>
      <c r="GU135" s="97"/>
      <c r="GV135" s="97"/>
      <c r="GW135" s="97"/>
      <c r="GX135" s="97"/>
      <c r="GY135" s="97"/>
      <c r="GZ135" s="97"/>
      <c r="HA135" s="97"/>
      <c r="HB135" s="97"/>
      <c r="HC135" s="97"/>
      <c r="HD135" s="97"/>
      <c r="HE135" s="97"/>
      <c r="HF135" s="97"/>
      <c r="HG135" s="97"/>
      <c r="HH135" s="97"/>
      <c r="HI135" s="97"/>
      <c r="HJ135" s="97"/>
      <c r="HK135" s="97"/>
      <c r="HL135" s="97"/>
      <c r="HM135" s="97"/>
      <c r="HN135" s="97"/>
      <c r="HO135" s="97"/>
      <c r="HP135" s="97"/>
      <c r="HQ135" s="97"/>
      <c r="HR135" s="97"/>
      <c r="HS135" s="97"/>
      <c r="HT135" s="97"/>
      <c r="HU135" s="97"/>
      <c r="HV135" s="97"/>
      <c r="HW135" s="97"/>
      <c r="HX135" s="97"/>
      <c r="HY135" s="97"/>
      <c r="HZ135" s="97"/>
      <c r="IA135" s="97"/>
      <c r="IB135" s="97"/>
      <c r="IC135" s="97"/>
      <c r="ID135" s="97"/>
      <c r="IE135" s="97"/>
      <c r="IF135" s="97"/>
      <c r="IG135" s="97"/>
      <c r="IH135" s="97"/>
      <c r="II135" s="97"/>
      <c r="IJ135" s="97"/>
      <c r="IK135" s="97"/>
      <c r="IL135" s="97"/>
      <c r="IM135" s="97"/>
      <c r="IN135" s="97"/>
      <c r="IO135" s="97"/>
      <c r="IP135" s="97"/>
      <c r="IQ135" s="97"/>
      <c r="IR135" s="97"/>
      <c r="IS135" s="97"/>
      <c r="IT135" s="97"/>
      <c r="IU135" s="97"/>
      <c r="IV135" s="97"/>
      <c r="IW135" s="97"/>
      <c r="IX135" s="97"/>
      <c r="IY135" s="97"/>
      <c r="IZ135" s="97"/>
      <c r="JA135" s="97"/>
      <c r="JB135" s="97"/>
      <c r="JC135" s="97"/>
      <c r="JD135" s="97"/>
    </row>
    <row r="136" spans="2:264" s="20" customFormat="1" ht="17.25" hidden="1" outlineLevel="2" x14ac:dyDescent="0.3">
      <c r="B136" s="933">
        <f t="shared" si="3"/>
        <v>20</v>
      </c>
      <c r="C136" s="80">
        <f t="shared" si="4"/>
        <v>265</v>
      </c>
      <c r="D136" s="942"/>
      <c r="E136" s="61"/>
      <c r="F136" s="24">
        <v>265</v>
      </c>
      <c r="G136" s="80"/>
      <c r="H136" s="34" t="s">
        <v>132</v>
      </c>
      <c r="I136" s="95" t="e">
        <f ca="1"/>
        <v>#N/A</v>
      </c>
      <c r="J136" s="95" t="e">
        <f ca="1"/>
        <v>#N/A</v>
      </c>
      <c r="K136" s="95" t="e">
        <f ca="1"/>
        <v>#N/A</v>
      </c>
      <c r="L136" s="95" t="e">
        <f ca="1"/>
        <v>#N/A</v>
      </c>
      <c r="M136" s="95" t="e">
        <f ca="1"/>
        <v>#N/A</v>
      </c>
      <c r="N136" s="95" t="e">
        <f ca="1"/>
        <v>#N/A</v>
      </c>
      <c r="O136" s="95" t="e">
        <f ca="1"/>
        <v>#N/A</v>
      </c>
      <c r="P136" s="95" t="e">
        <f ca="1"/>
        <v>#N/A</v>
      </c>
      <c r="Q136" s="95" t="e">
        <f ca="1"/>
        <v>#N/A</v>
      </c>
      <c r="R136" s="95" t="e">
        <f ca="1"/>
        <v>#N/A</v>
      </c>
      <c r="S136" s="95" t="e">
        <f ca="1"/>
        <v>#N/A</v>
      </c>
      <c r="T136" s="95" t="e">
        <f ca="1"/>
        <v>#N/A</v>
      </c>
      <c r="U136" s="95" t="e">
        <f ca="1"/>
        <v>#N/A</v>
      </c>
      <c r="V136" s="95" t="e">
        <f ca="1"/>
        <v>#N/A</v>
      </c>
      <c r="W136" s="95" t="e">
        <f ca="1"/>
        <v>#N/A</v>
      </c>
      <c r="X136" s="95" t="e">
        <f ca="1"/>
        <v>#N/A</v>
      </c>
      <c r="Y136" s="95" t="e">
        <f ca="1"/>
        <v>#N/A</v>
      </c>
      <c r="Z136" s="95" t="e">
        <f ca="1"/>
        <v>#N/A</v>
      </c>
      <c r="AA136" s="95" t="e">
        <f ca="1"/>
        <v>#N/A</v>
      </c>
      <c r="AB136" s="95" t="e">
        <f ca="1"/>
        <v>#N/A</v>
      </c>
      <c r="AC136" s="95" t="e">
        <f ca="1"/>
        <v>#N/A</v>
      </c>
      <c r="AD136" s="95" t="e">
        <f ca="1"/>
        <v>#N/A</v>
      </c>
      <c r="AE136" s="95" t="e">
        <f ca="1"/>
        <v>#N/A</v>
      </c>
      <c r="AF136" s="95" t="e">
        <f ca="1"/>
        <v>#N/A</v>
      </c>
      <c r="AG136" s="95" t="e">
        <f ca="1"/>
        <v>#N/A</v>
      </c>
      <c r="AH136" s="95" t="e">
        <f ca="1"/>
        <v>#N/A</v>
      </c>
      <c r="AI136" s="95" t="e">
        <f ca="1"/>
        <v>#N/A</v>
      </c>
      <c r="AJ136" s="95" t="e">
        <f ca="1"/>
        <v>#N/A</v>
      </c>
      <c r="AK136" s="95" t="e">
        <f ca="1"/>
        <v>#N/A</v>
      </c>
      <c r="AL136" s="95" t="e">
        <f ca="1"/>
        <v>#N/A</v>
      </c>
      <c r="AM136" s="95" t="e">
        <f ca="1"/>
        <v>#N/A</v>
      </c>
      <c r="AN136" s="95" t="e">
        <f ca="1"/>
        <v>#N/A</v>
      </c>
      <c r="AO136" s="95" t="e">
        <f ca="1"/>
        <v>#N/A</v>
      </c>
      <c r="AP136" s="95" t="e">
        <f ca="1"/>
        <v>#N/A</v>
      </c>
      <c r="AQ136" s="459" t="e">
        <f ca="1"/>
        <v>#N/A</v>
      </c>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c r="CK136" s="95"/>
      <c r="CL136" s="95"/>
      <c r="CM136" s="95"/>
      <c r="CN136" s="95"/>
      <c r="CO136" s="95"/>
      <c r="CP136" s="95"/>
      <c r="CQ136" s="95"/>
      <c r="CR136" s="95"/>
      <c r="CS136" s="95"/>
      <c r="CT136" s="95"/>
      <c r="CU136" s="95"/>
      <c r="CV136" s="95"/>
      <c r="CW136" s="95"/>
      <c r="CX136" s="95"/>
      <c r="CY136" s="95"/>
      <c r="CZ136" s="95"/>
      <c r="DA136" s="95"/>
      <c r="DB136" s="95"/>
      <c r="DC136" s="95"/>
      <c r="DD136" s="95"/>
      <c r="DE136" s="95"/>
      <c r="DF136" s="95"/>
      <c r="DG136" s="95"/>
      <c r="DH136" s="95"/>
      <c r="DI136" s="95"/>
      <c r="DJ136" s="95"/>
      <c r="DK136" s="95"/>
      <c r="DL136" s="95"/>
      <c r="DM136" s="95"/>
      <c r="DN136" s="95"/>
      <c r="DO136" s="95"/>
      <c r="DP136" s="95"/>
      <c r="DQ136" s="95"/>
      <c r="DR136" s="95"/>
      <c r="DS136" s="95"/>
      <c r="DT136" s="95"/>
      <c r="DU136" s="95"/>
      <c r="DV136" s="95"/>
      <c r="DW136" s="95"/>
      <c r="DX136" s="95"/>
      <c r="DY136" s="95"/>
      <c r="DZ136" s="95"/>
      <c r="EA136" s="95"/>
      <c r="EB136" s="95"/>
      <c r="EC136" s="95"/>
      <c r="ED136" s="95"/>
      <c r="EE136" s="95"/>
      <c r="EF136" s="95"/>
      <c r="EG136" s="95"/>
      <c r="EH136" s="95"/>
      <c r="EI136" s="95"/>
      <c r="EJ136" s="95"/>
      <c r="EK136" s="95"/>
      <c r="EL136" s="95"/>
      <c r="EM136" s="95"/>
      <c r="EN136" s="95"/>
      <c r="EO136" s="95"/>
      <c r="EP136" s="95"/>
      <c r="EQ136" s="95"/>
      <c r="ER136" s="95"/>
      <c r="ES136" s="95"/>
      <c r="ET136" s="95"/>
      <c r="EU136" s="95"/>
      <c r="EV136" s="95"/>
      <c r="EW136" s="95"/>
      <c r="EX136" s="95"/>
      <c r="EY136" s="95"/>
      <c r="EZ136" s="95"/>
      <c r="FA136" s="95"/>
      <c r="FB136" s="95"/>
      <c r="FC136" s="95"/>
      <c r="FD136" s="95"/>
      <c r="FE136" s="95"/>
      <c r="FF136" s="95"/>
      <c r="FG136" s="95"/>
      <c r="FH136" s="95"/>
      <c r="FI136" s="95"/>
      <c r="FJ136" s="95"/>
      <c r="FK136" s="95"/>
      <c r="FL136" s="95"/>
      <c r="FM136" s="95"/>
      <c r="FN136" s="95"/>
      <c r="FO136" s="95"/>
      <c r="FP136" s="95"/>
      <c r="FQ136" s="95"/>
      <c r="FR136" s="95"/>
      <c r="FS136" s="95"/>
      <c r="FT136" s="95"/>
      <c r="FU136" s="95"/>
      <c r="FV136" s="95"/>
      <c r="FW136" s="95"/>
      <c r="FX136" s="95"/>
      <c r="FY136" s="95"/>
      <c r="FZ136" s="95"/>
      <c r="GA136" s="95"/>
      <c r="GB136" s="95"/>
      <c r="GC136" s="95"/>
      <c r="GD136" s="95"/>
      <c r="GE136" s="95"/>
      <c r="GF136" s="95"/>
      <c r="GG136" s="95"/>
      <c r="GH136" s="95"/>
      <c r="GI136" s="95"/>
      <c r="GJ136" s="95"/>
      <c r="GK136" s="95"/>
      <c r="GL136" s="95"/>
      <c r="GM136" s="95"/>
      <c r="GN136" s="95"/>
      <c r="GO136" s="95"/>
      <c r="GP136" s="95"/>
      <c r="GQ136" s="95"/>
      <c r="GR136" s="95"/>
      <c r="GS136" s="95"/>
      <c r="GT136" s="95"/>
      <c r="GU136" s="95"/>
      <c r="GV136" s="95"/>
      <c r="GW136" s="95"/>
      <c r="GX136" s="95"/>
      <c r="GY136" s="95"/>
      <c r="GZ136" s="95"/>
      <c r="HA136" s="95"/>
      <c r="HB136" s="95"/>
      <c r="HC136" s="95"/>
      <c r="HD136" s="95"/>
      <c r="HE136" s="95"/>
      <c r="HF136" s="95"/>
      <c r="HG136" s="95"/>
      <c r="HH136" s="95"/>
      <c r="HI136" s="95"/>
      <c r="HJ136" s="95"/>
      <c r="HK136" s="95"/>
      <c r="HL136" s="95"/>
      <c r="HM136" s="95"/>
      <c r="HN136" s="95"/>
      <c r="HO136" s="95"/>
      <c r="HP136" s="95"/>
      <c r="HQ136" s="95"/>
      <c r="HR136" s="95"/>
      <c r="HS136" s="95"/>
      <c r="HT136" s="95"/>
      <c r="HU136" s="95"/>
      <c r="HV136" s="95"/>
      <c r="HW136" s="95"/>
      <c r="HX136" s="95"/>
      <c r="HY136" s="95"/>
      <c r="HZ136" s="95"/>
      <c r="IA136" s="95"/>
      <c r="IB136" s="95"/>
      <c r="IC136" s="95"/>
      <c r="ID136" s="95"/>
      <c r="IE136" s="95"/>
      <c r="IF136" s="95"/>
      <c r="IG136" s="95"/>
      <c r="IH136" s="95"/>
      <c r="II136" s="95"/>
      <c r="IJ136" s="95"/>
      <c r="IK136" s="95"/>
      <c r="IL136" s="95"/>
      <c r="IM136" s="95"/>
      <c r="IN136" s="95"/>
      <c r="IO136" s="95"/>
      <c r="IP136" s="95"/>
      <c r="IQ136" s="95"/>
      <c r="IR136" s="95"/>
      <c r="IS136" s="95"/>
      <c r="IT136" s="95"/>
      <c r="IU136" s="95"/>
      <c r="IV136" s="95"/>
      <c r="IW136" s="95"/>
      <c r="IX136" s="95"/>
      <c r="IY136" s="95"/>
      <c r="IZ136" s="95"/>
      <c r="JA136" s="95"/>
      <c r="JB136" s="95"/>
      <c r="JC136" s="95"/>
      <c r="JD136" s="95"/>
    </row>
    <row r="137" spans="2:264" s="25" customFormat="1" ht="17.25" hidden="1" outlineLevel="1" x14ac:dyDescent="0.3">
      <c r="B137" s="932">
        <f t="shared" si="3"/>
        <v>20</v>
      </c>
      <c r="C137" s="80">
        <f t="shared" si="4"/>
        <v>27</v>
      </c>
      <c r="D137" s="939"/>
      <c r="E137" s="62">
        <v>27</v>
      </c>
      <c r="F137" s="63"/>
      <c r="G137" s="89"/>
      <c r="H137" s="64" t="s">
        <v>133</v>
      </c>
      <c r="I137" s="101">
        <f ca="1"/>
        <v>0</v>
      </c>
      <c r="J137" s="101">
        <f ca="1"/>
        <v>0</v>
      </c>
      <c r="K137" s="101">
        <f ca="1"/>
        <v>0</v>
      </c>
      <c r="L137" s="101">
        <f ca="1"/>
        <v>0</v>
      </c>
      <c r="M137" s="101">
        <f ca="1"/>
        <v>0</v>
      </c>
      <c r="N137" s="101">
        <f ca="1"/>
        <v>0</v>
      </c>
      <c r="O137" s="101">
        <f ca="1"/>
        <v>0</v>
      </c>
      <c r="P137" s="101">
        <f ca="1"/>
        <v>0</v>
      </c>
      <c r="Q137" s="101">
        <f ca="1"/>
        <v>0</v>
      </c>
      <c r="R137" s="101">
        <f ca="1"/>
        <v>0</v>
      </c>
      <c r="S137" s="101">
        <f ca="1"/>
        <v>0</v>
      </c>
      <c r="T137" s="101">
        <f ca="1"/>
        <v>0</v>
      </c>
      <c r="U137" s="101">
        <f ca="1"/>
        <v>0</v>
      </c>
      <c r="V137" s="101">
        <f ca="1"/>
        <v>0</v>
      </c>
      <c r="W137" s="101">
        <f ca="1"/>
        <v>0</v>
      </c>
      <c r="X137" s="101">
        <f ca="1"/>
        <v>0</v>
      </c>
      <c r="Y137" s="101">
        <f ca="1"/>
        <v>0</v>
      </c>
      <c r="Z137" s="101">
        <f ca="1"/>
        <v>0</v>
      </c>
      <c r="AA137" s="101">
        <f ca="1"/>
        <v>0</v>
      </c>
      <c r="AB137" s="101">
        <f ca="1"/>
        <v>0</v>
      </c>
      <c r="AC137" s="101">
        <f ca="1"/>
        <v>0</v>
      </c>
      <c r="AD137" s="101">
        <f ca="1"/>
        <v>0</v>
      </c>
      <c r="AE137" s="101">
        <f ca="1"/>
        <v>0</v>
      </c>
      <c r="AF137" s="101">
        <f ca="1"/>
        <v>0</v>
      </c>
      <c r="AG137" s="101">
        <f ca="1"/>
        <v>0</v>
      </c>
      <c r="AH137" s="101">
        <f ca="1"/>
        <v>0</v>
      </c>
      <c r="AI137" s="101">
        <f ca="1"/>
        <v>0</v>
      </c>
      <c r="AJ137" s="101">
        <f ca="1"/>
        <v>0</v>
      </c>
      <c r="AK137" s="101">
        <f ca="1"/>
        <v>0</v>
      </c>
      <c r="AL137" s="101">
        <f ca="1"/>
        <v>0</v>
      </c>
      <c r="AM137" s="101">
        <f ca="1"/>
        <v>299.02193717467048</v>
      </c>
      <c r="AN137" s="101">
        <f ca="1"/>
        <v>0</v>
      </c>
      <c r="AO137" s="101">
        <f ca="1"/>
        <v>0</v>
      </c>
      <c r="AP137" s="101">
        <f ca="1"/>
        <v>0</v>
      </c>
      <c r="AQ137" s="468">
        <f ca="1"/>
        <v>0</v>
      </c>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c r="ER137" s="101"/>
      <c r="ES137" s="101"/>
      <c r="ET137" s="101"/>
      <c r="EU137" s="101"/>
      <c r="EV137" s="101"/>
      <c r="EW137" s="101"/>
      <c r="EX137" s="101"/>
      <c r="EY137" s="101"/>
      <c r="EZ137" s="101"/>
      <c r="FA137" s="101"/>
      <c r="FB137" s="101"/>
      <c r="FC137" s="101"/>
      <c r="FD137" s="101"/>
      <c r="FE137" s="101"/>
      <c r="FF137" s="101"/>
      <c r="FG137" s="101"/>
      <c r="FH137" s="101"/>
      <c r="FI137" s="101"/>
      <c r="FJ137" s="101"/>
      <c r="FK137" s="101"/>
      <c r="FL137" s="101"/>
      <c r="FM137" s="101"/>
      <c r="FN137" s="101"/>
      <c r="FO137" s="101"/>
      <c r="FP137" s="101"/>
      <c r="FQ137" s="101"/>
      <c r="FR137" s="101"/>
      <c r="FS137" s="101"/>
      <c r="FT137" s="101"/>
      <c r="FU137" s="101"/>
      <c r="FV137" s="101"/>
      <c r="FW137" s="101"/>
      <c r="FX137" s="101"/>
      <c r="FY137" s="101"/>
      <c r="FZ137" s="101"/>
      <c r="GA137" s="101"/>
      <c r="GB137" s="101"/>
      <c r="GC137" s="101"/>
      <c r="GD137" s="101"/>
      <c r="GE137" s="101"/>
      <c r="GF137" s="101"/>
      <c r="GG137" s="101"/>
      <c r="GH137" s="101"/>
      <c r="GI137" s="101"/>
      <c r="GJ137" s="101"/>
      <c r="GK137" s="101"/>
      <c r="GL137" s="101"/>
      <c r="GM137" s="101"/>
      <c r="GN137" s="101"/>
      <c r="GO137" s="101"/>
      <c r="GP137" s="101"/>
      <c r="GQ137" s="101"/>
      <c r="GR137" s="101"/>
      <c r="GS137" s="101"/>
      <c r="GT137" s="101"/>
      <c r="GU137" s="101"/>
      <c r="GV137" s="101"/>
      <c r="GW137" s="101"/>
      <c r="GX137" s="101"/>
      <c r="GY137" s="101"/>
      <c r="GZ137" s="101"/>
      <c r="HA137" s="101"/>
      <c r="HB137" s="101"/>
      <c r="HC137" s="101"/>
      <c r="HD137" s="101"/>
      <c r="HE137" s="101"/>
      <c r="HF137" s="101"/>
      <c r="HG137" s="101"/>
      <c r="HH137" s="101"/>
      <c r="HI137" s="101"/>
      <c r="HJ137" s="101"/>
      <c r="HK137" s="101"/>
      <c r="HL137" s="101"/>
      <c r="HM137" s="101"/>
      <c r="HN137" s="101"/>
      <c r="HO137" s="101"/>
      <c r="HP137" s="101"/>
      <c r="HQ137" s="101"/>
      <c r="HR137" s="101"/>
      <c r="HS137" s="101"/>
      <c r="HT137" s="101"/>
      <c r="HU137" s="101"/>
      <c r="HV137" s="101"/>
      <c r="HW137" s="101"/>
      <c r="HX137" s="101"/>
      <c r="HY137" s="101"/>
      <c r="HZ137" s="101"/>
      <c r="IA137" s="101"/>
      <c r="IB137" s="101"/>
      <c r="IC137" s="101"/>
      <c r="ID137" s="101"/>
      <c r="IE137" s="101"/>
      <c r="IF137" s="101"/>
      <c r="IG137" s="101"/>
      <c r="IH137" s="101"/>
      <c r="II137" s="101"/>
      <c r="IJ137" s="101"/>
      <c r="IK137" s="101"/>
      <c r="IL137" s="101"/>
      <c r="IM137" s="101"/>
      <c r="IN137" s="101"/>
      <c r="IO137" s="101"/>
      <c r="IP137" s="101"/>
      <c r="IQ137" s="101"/>
      <c r="IR137" s="101"/>
      <c r="IS137" s="101"/>
      <c r="IT137" s="101"/>
      <c r="IU137" s="101"/>
      <c r="IV137" s="101"/>
      <c r="IW137" s="101"/>
      <c r="IX137" s="101"/>
      <c r="IY137" s="101"/>
      <c r="IZ137" s="101"/>
      <c r="JA137" s="101"/>
      <c r="JB137" s="101"/>
      <c r="JC137" s="101"/>
      <c r="JD137" s="101"/>
    </row>
    <row r="138" spans="2:264" s="25" customFormat="1" ht="17.25" hidden="1" outlineLevel="1" x14ac:dyDescent="0.3">
      <c r="B138" s="932">
        <f t="shared" si="3"/>
        <v>20</v>
      </c>
      <c r="C138" s="76">
        <f t="shared" si="4"/>
        <v>28</v>
      </c>
      <c r="D138" s="939"/>
      <c r="E138" s="51">
        <v>28</v>
      </c>
      <c r="F138" s="51"/>
      <c r="G138" s="76"/>
      <c r="H138" s="37" t="s">
        <v>134</v>
      </c>
      <c r="I138" s="96">
        <f ca="1"/>
        <v>0.17672600669696389</v>
      </c>
      <c r="J138" s="96">
        <f ca="1"/>
        <v>0.17672600669696389</v>
      </c>
      <c r="K138" s="96">
        <f ca="1"/>
        <v>0.17672600669696389</v>
      </c>
      <c r="L138" s="96">
        <f ca="1"/>
        <v>0.17672600669696389</v>
      </c>
      <c r="M138" s="96">
        <f ca="1"/>
        <v>0.17672600669696389</v>
      </c>
      <c r="N138" s="96">
        <f ca="1"/>
        <v>0.17672600669696389</v>
      </c>
      <c r="O138" s="96">
        <f ca="1"/>
        <v>0.17672600669696389</v>
      </c>
      <c r="P138" s="96">
        <f ca="1"/>
        <v>0.17672600669696389</v>
      </c>
      <c r="Q138" s="96">
        <f ca="1"/>
        <v>0.17672600669696389</v>
      </c>
      <c r="R138" s="96">
        <f ca="1"/>
        <v>0.17672600669696389</v>
      </c>
      <c r="S138" s="96">
        <f ca="1"/>
        <v>0.17672600669696389</v>
      </c>
      <c r="T138" s="96">
        <f ca="1"/>
        <v>0.17672600669696389</v>
      </c>
      <c r="U138" s="96">
        <f ca="1"/>
        <v>0.17672600669696389</v>
      </c>
      <c r="V138" s="96">
        <f ca="1"/>
        <v>0.17672600669696389</v>
      </c>
      <c r="W138" s="96">
        <f ca="1"/>
        <v>0.17672600669696389</v>
      </c>
      <c r="X138" s="96">
        <f ca="1"/>
        <v>0.17672600669696389</v>
      </c>
      <c r="Y138" s="96">
        <f ca="1"/>
        <v>0.17672600669696389</v>
      </c>
      <c r="Z138" s="96">
        <f ca="1"/>
        <v>0.17672600669696389</v>
      </c>
      <c r="AA138" s="96">
        <f ca="1"/>
        <v>0.17672600669696389</v>
      </c>
      <c r="AB138" s="96">
        <f ca="1"/>
        <v>0.17672600669696389</v>
      </c>
      <c r="AC138" s="96">
        <f ca="1"/>
        <v>0.17672600669696389</v>
      </c>
      <c r="AD138" s="96">
        <f ca="1"/>
        <v>0.17672600669696389</v>
      </c>
      <c r="AE138" s="96">
        <f ca="1"/>
        <v>0.45066037375679485</v>
      </c>
      <c r="AF138" s="96">
        <f ca="1"/>
        <v>0.23909633977450528</v>
      </c>
      <c r="AG138" s="96">
        <f ca="1"/>
        <v>0.11954816988725264</v>
      </c>
      <c r="AH138" s="96">
        <f ca="1"/>
        <v>0.11954816988725264</v>
      </c>
      <c r="AI138" s="96">
        <f ca="1"/>
        <v>5.9774084943626321E-2</v>
      </c>
      <c r="AJ138" s="96">
        <f ca="1"/>
        <v>7.1728901932351596E-2</v>
      </c>
      <c r="AK138" s="96">
        <f ca="1"/>
        <v>0.17672600669696389</v>
      </c>
      <c r="AL138" s="96">
        <f ca="1"/>
        <v>0.17672600669696389</v>
      </c>
      <c r="AM138" s="96">
        <f ca="1"/>
        <v>0.17672600669696389</v>
      </c>
      <c r="AN138" s="96">
        <f ca="1"/>
        <v>0.17672600669696389</v>
      </c>
      <c r="AO138" s="96">
        <f ca="1"/>
        <v>0.17672600669696389</v>
      </c>
      <c r="AP138" s="96">
        <f ca="1"/>
        <v>0.17672600669696389</v>
      </c>
      <c r="AQ138" s="460">
        <f ca="1"/>
        <v>0.17672600669696389</v>
      </c>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c r="DS138" s="96"/>
      <c r="DT138" s="96"/>
      <c r="DU138" s="96"/>
      <c r="DV138" s="96"/>
      <c r="DW138" s="96"/>
      <c r="DX138" s="96"/>
      <c r="DY138" s="96"/>
      <c r="DZ138" s="96"/>
      <c r="EA138" s="96"/>
      <c r="EB138" s="96"/>
      <c r="EC138" s="96"/>
      <c r="ED138" s="96"/>
      <c r="EE138" s="96"/>
      <c r="EF138" s="96"/>
      <c r="EG138" s="96"/>
      <c r="EH138" s="96"/>
      <c r="EI138" s="96"/>
      <c r="EJ138" s="96"/>
      <c r="EK138" s="96"/>
      <c r="EL138" s="96"/>
      <c r="EM138" s="96"/>
      <c r="EN138" s="96"/>
      <c r="EO138" s="96"/>
      <c r="EP138" s="96"/>
      <c r="EQ138" s="96"/>
      <c r="ER138" s="96"/>
      <c r="ES138" s="96"/>
      <c r="ET138" s="96"/>
      <c r="EU138" s="96"/>
      <c r="EV138" s="96"/>
      <c r="EW138" s="96"/>
      <c r="EX138" s="96"/>
      <c r="EY138" s="96"/>
      <c r="EZ138" s="96"/>
      <c r="FA138" s="96"/>
      <c r="FB138" s="96"/>
      <c r="FC138" s="96"/>
      <c r="FD138" s="96"/>
      <c r="FE138" s="96"/>
      <c r="FF138" s="96"/>
      <c r="FG138" s="96"/>
      <c r="FH138" s="96"/>
      <c r="FI138" s="96"/>
      <c r="FJ138" s="96"/>
      <c r="FK138" s="96"/>
      <c r="FL138" s="96"/>
      <c r="FM138" s="96"/>
      <c r="FN138" s="96"/>
      <c r="FO138" s="96"/>
      <c r="FP138" s="96"/>
      <c r="FQ138" s="96"/>
      <c r="FR138" s="96"/>
      <c r="FS138" s="96"/>
      <c r="FT138" s="96"/>
      <c r="FU138" s="96"/>
      <c r="FV138" s="96"/>
      <c r="FW138" s="96"/>
      <c r="FX138" s="96"/>
      <c r="FY138" s="96"/>
      <c r="FZ138" s="96"/>
      <c r="GA138" s="96"/>
      <c r="GB138" s="96"/>
      <c r="GC138" s="96"/>
      <c r="GD138" s="96"/>
      <c r="GE138" s="96"/>
      <c r="GF138" s="96"/>
      <c r="GG138" s="96"/>
      <c r="GH138" s="96"/>
      <c r="GI138" s="96"/>
      <c r="GJ138" s="96"/>
      <c r="GK138" s="96"/>
      <c r="GL138" s="96"/>
      <c r="GM138" s="96"/>
      <c r="GN138" s="96"/>
      <c r="GO138" s="96"/>
      <c r="GP138" s="96"/>
      <c r="GQ138" s="96"/>
      <c r="GR138" s="96"/>
      <c r="GS138" s="96"/>
      <c r="GT138" s="96"/>
      <c r="GU138" s="96"/>
      <c r="GV138" s="96"/>
      <c r="GW138" s="96"/>
      <c r="GX138" s="96"/>
      <c r="GY138" s="96"/>
      <c r="GZ138" s="96"/>
      <c r="HA138" s="96"/>
      <c r="HB138" s="96"/>
      <c r="HC138" s="96"/>
      <c r="HD138" s="96"/>
      <c r="HE138" s="96"/>
      <c r="HF138" s="96"/>
      <c r="HG138" s="96"/>
      <c r="HH138" s="96"/>
      <c r="HI138" s="96"/>
      <c r="HJ138" s="96"/>
      <c r="HK138" s="96"/>
      <c r="HL138" s="96"/>
      <c r="HM138" s="96"/>
      <c r="HN138" s="96"/>
      <c r="HO138" s="96"/>
      <c r="HP138" s="96"/>
      <c r="HQ138" s="96"/>
      <c r="HR138" s="96"/>
      <c r="HS138" s="96"/>
      <c r="HT138" s="96"/>
      <c r="HU138" s="96"/>
      <c r="HV138" s="96"/>
      <c r="HW138" s="96"/>
      <c r="HX138" s="96"/>
      <c r="HY138" s="96"/>
      <c r="HZ138" s="96"/>
      <c r="IA138" s="96"/>
      <c r="IB138" s="96"/>
      <c r="IC138" s="96"/>
      <c r="ID138" s="96"/>
      <c r="IE138" s="96"/>
      <c r="IF138" s="96"/>
      <c r="IG138" s="96"/>
      <c r="IH138" s="96"/>
      <c r="II138" s="96"/>
      <c r="IJ138" s="96"/>
      <c r="IK138" s="96"/>
      <c r="IL138" s="96"/>
      <c r="IM138" s="96"/>
      <c r="IN138" s="96"/>
      <c r="IO138" s="96"/>
      <c r="IP138" s="96"/>
      <c r="IQ138" s="96"/>
      <c r="IR138" s="96"/>
      <c r="IS138" s="96"/>
      <c r="IT138" s="96"/>
      <c r="IU138" s="96"/>
      <c r="IV138" s="96"/>
      <c r="IW138" s="96"/>
      <c r="IX138" s="96"/>
      <c r="IY138" s="96"/>
      <c r="IZ138" s="96"/>
      <c r="JA138" s="96"/>
      <c r="JB138" s="96"/>
      <c r="JC138" s="96"/>
      <c r="JD138" s="96"/>
    </row>
    <row r="139" spans="2:264" s="25" customFormat="1" ht="17.25" hidden="1" outlineLevel="1" x14ac:dyDescent="0.3">
      <c r="B139" s="932">
        <f t="shared" si="3"/>
        <v>20</v>
      </c>
      <c r="C139" s="76">
        <f t="shared" si="4"/>
        <v>29</v>
      </c>
      <c r="D139" s="939"/>
      <c r="E139" s="51">
        <v>29</v>
      </c>
      <c r="F139" s="51"/>
      <c r="G139" s="76"/>
      <c r="H139" s="37" t="s">
        <v>135</v>
      </c>
      <c r="I139" s="96">
        <f ca="1"/>
        <v>742.98885112932044</v>
      </c>
      <c r="J139" s="96">
        <f ca="1"/>
        <v>593.50293584420581</v>
      </c>
      <c r="K139" s="96">
        <f ca="1"/>
        <v>1201.3272107688274</v>
      </c>
      <c r="L139" s="96">
        <f ca="1"/>
        <v>992.71026271079438</v>
      </c>
      <c r="M139" s="96">
        <f ca="1"/>
        <v>903.64055046916758</v>
      </c>
      <c r="N139" s="96">
        <f ca="1"/>
        <v>719.65016578517577</v>
      </c>
      <c r="O139" s="96">
        <f ca="1"/>
        <v>1520.9047513474852</v>
      </c>
      <c r="P139" s="96">
        <f ca="1"/>
        <v>1258.7101310437406</v>
      </c>
      <c r="Q139" s="96">
        <f ca="1"/>
        <v>720.26183668712918</v>
      </c>
      <c r="R139" s="96">
        <f ca="1"/>
        <v>720.26183668712918</v>
      </c>
      <c r="S139" s="96">
        <f ca="1"/>
        <v>720.26183668712918</v>
      </c>
      <c r="T139" s="96">
        <f ca="1"/>
        <v>720.26183668712918</v>
      </c>
      <c r="U139" s="96">
        <f ca="1"/>
        <v>720.26183668712918</v>
      </c>
      <c r="V139" s="96">
        <f ca="1"/>
        <v>720.26183668712918</v>
      </c>
      <c r="W139" s="96">
        <f ca="1"/>
        <v>720.26183668712918</v>
      </c>
      <c r="X139" s="96">
        <f ca="1"/>
        <v>720.26183668712918</v>
      </c>
      <c r="Y139" s="96">
        <f ca="1"/>
        <v>720.26183668712918</v>
      </c>
      <c r="Z139" s="96">
        <f ca="1"/>
        <v>720.26183668712918</v>
      </c>
      <c r="AA139" s="96">
        <f ca="1"/>
        <v>720.26183668712918</v>
      </c>
      <c r="AB139" s="96">
        <f ca="1"/>
        <v>720.26183668712918</v>
      </c>
      <c r="AC139" s="96">
        <f ca="1"/>
        <v>720.26183668712918</v>
      </c>
      <c r="AD139" s="96">
        <f ca="1"/>
        <v>720.26183668712918</v>
      </c>
      <c r="AE139" s="96">
        <f ca="1"/>
        <v>501.87106985291638</v>
      </c>
      <c r="AF139" s="96">
        <f ca="1"/>
        <v>408.84315174843408</v>
      </c>
      <c r="AG139" s="96">
        <f ca="1"/>
        <v>350.16318804973054</v>
      </c>
      <c r="AH139" s="96">
        <f ca="1"/>
        <v>316.00959466813453</v>
      </c>
      <c r="AI139" s="96">
        <f ca="1"/>
        <v>290.12361317566717</v>
      </c>
      <c r="AJ139" s="96">
        <f ca="1"/>
        <v>283.22023702621038</v>
      </c>
      <c r="AK139" s="96">
        <f ca="1"/>
        <v>720.26183668712918</v>
      </c>
      <c r="AL139" s="96">
        <f ca="1"/>
        <v>720.26183668712918</v>
      </c>
      <c r="AM139" s="96">
        <f ca="1"/>
        <v>720.26183668712918</v>
      </c>
      <c r="AN139" s="96">
        <f ca="1"/>
        <v>720.26183668712918</v>
      </c>
      <c r="AO139" s="96">
        <f ca="1"/>
        <v>720.26183668712918</v>
      </c>
      <c r="AP139" s="96">
        <f ca="1"/>
        <v>720.26183668712918</v>
      </c>
      <c r="AQ139" s="460">
        <f ca="1"/>
        <v>720.26183668712918</v>
      </c>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c r="DS139" s="96"/>
      <c r="DT139" s="96"/>
      <c r="DU139" s="96"/>
      <c r="DV139" s="96"/>
      <c r="DW139" s="96"/>
      <c r="DX139" s="96"/>
      <c r="DY139" s="96"/>
      <c r="DZ139" s="96"/>
      <c r="EA139" s="96"/>
      <c r="EB139" s="96"/>
      <c r="EC139" s="96"/>
      <c r="ED139" s="96"/>
      <c r="EE139" s="96"/>
      <c r="EF139" s="96"/>
      <c r="EG139" s="96"/>
      <c r="EH139" s="96"/>
      <c r="EI139" s="96"/>
      <c r="EJ139" s="96"/>
      <c r="EK139" s="96"/>
      <c r="EL139" s="96"/>
      <c r="EM139" s="96"/>
      <c r="EN139" s="96"/>
      <c r="EO139" s="96"/>
      <c r="EP139" s="96"/>
      <c r="EQ139" s="96"/>
      <c r="ER139" s="96"/>
      <c r="ES139" s="96"/>
      <c r="ET139" s="96"/>
      <c r="EU139" s="96"/>
      <c r="EV139" s="96"/>
      <c r="EW139" s="96"/>
      <c r="EX139" s="96"/>
      <c r="EY139" s="96"/>
      <c r="EZ139" s="96"/>
      <c r="FA139" s="96"/>
      <c r="FB139" s="96"/>
      <c r="FC139" s="96"/>
      <c r="FD139" s="96"/>
      <c r="FE139" s="96"/>
      <c r="FF139" s="96"/>
      <c r="FG139" s="96"/>
      <c r="FH139" s="96"/>
      <c r="FI139" s="96"/>
      <c r="FJ139" s="96"/>
      <c r="FK139" s="96"/>
      <c r="FL139" s="96"/>
      <c r="FM139" s="96"/>
      <c r="FN139" s="96"/>
      <c r="FO139" s="96"/>
      <c r="FP139" s="96"/>
      <c r="FQ139" s="96"/>
      <c r="FR139" s="96"/>
      <c r="FS139" s="96"/>
      <c r="FT139" s="96"/>
      <c r="FU139" s="96"/>
      <c r="FV139" s="96"/>
      <c r="FW139" s="96"/>
      <c r="FX139" s="96"/>
      <c r="FY139" s="96"/>
      <c r="FZ139" s="96"/>
      <c r="GA139" s="96"/>
      <c r="GB139" s="96"/>
      <c r="GC139" s="96"/>
      <c r="GD139" s="96"/>
      <c r="GE139" s="96"/>
      <c r="GF139" s="96"/>
      <c r="GG139" s="96"/>
      <c r="GH139" s="96"/>
      <c r="GI139" s="96"/>
      <c r="GJ139" s="96"/>
      <c r="GK139" s="96"/>
      <c r="GL139" s="96"/>
      <c r="GM139" s="96"/>
      <c r="GN139" s="96"/>
      <c r="GO139" s="96"/>
      <c r="GP139" s="96"/>
      <c r="GQ139" s="96"/>
      <c r="GR139" s="96"/>
      <c r="GS139" s="96"/>
      <c r="GT139" s="96"/>
      <c r="GU139" s="96"/>
      <c r="GV139" s="96"/>
      <c r="GW139" s="96"/>
      <c r="GX139" s="96"/>
      <c r="GY139" s="96"/>
      <c r="GZ139" s="96"/>
      <c r="HA139" s="96"/>
      <c r="HB139" s="96"/>
      <c r="HC139" s="96"/>
      <c r="HD139" s="96"/>
      <c r="HE139" s="96"/>
      <c r="HF139" s="96"/>
      <c r="HG139" s="96"/>
      <c r="HH139" s="96"/>
      <c r="HI139" s="96"/>
      <c r="HJ139" s="96"/>
      <c r="HK139" s="96"/>
      <c r="HL139" s="96"/>
      <c r="HM139" s="96"/>
      <c r="HN139" s="96"/>
      <c r="HO139" s="96"/>
      <c r="HP139" s="96"/>
      <c r="HQ139" s="96"/>
      <c r="HR139" s="96"/>
      <c r="HS139" s="96"/>
      <c r="HT139" s="96"/>
      <c r="HU139" s="96"/>
      <c r="HV139" s="96"/>
      <c r="HW139" s="96"/>
      <c r="HX139" s="96"/>
      <c r="HY139" s="96"/>
      <c r="HZ139" s="96"/>
      <c r="IA139" s="96"/>
      <c r="IB139" s="96"/>
      <c r="IC139" s="96"/>
      <c r="ID139" s="96"/>
      <c r="IE139" s="96"/>
      <c r="IF139" s="96"/>
      <c r="IG139" s="96"/>
      <c r="IH139" s="96"/>
      <c r="II139" s="96"/>
      <c r="IJ139" s="96"/>
      <c r="IK139" s="96"/>
      <c r="IL139" s="96"/>
      <c r="IM139" s="96"/>
      <c r="IN139" s="96"/>
      <c r="IO139" s="96"/>
      <c r="IP139" s="96"/>
      <c r="IQ139" s="96"/>
      <c r="IR139" s="96"/>
      <c r="IS139" s="96"/>
      <c r="IT139" s="96"/>
      <c r="IU139" s="96"/>
      <c r="IV139" s="96"/>
      <c r="IW139" s="96"/>
      <c r="IX139" s="96"/>
      <c r="IY139" s="96"/>
      <c r="IZ139" s="96"/>
      <c r="JA139" s="96"/>
      <c r="JB139" s="96"/>
      <c r="JC139" s="96"/>
      <c r="JD139" s="96"/>
    </row>
    <row r="140" spans="2:264" s="23" customFormat="1" ht="18.75" collapsed="1" x14ac:dyDescent="0.35">
      <c r="B140" s="114">
        <f t="shared" si="3"/>
        <v>30</v>
      </c>
      <c r="C140" s="74">
        <f t="shared" si="4"/>
        <v>30</v>
      </c>
      <c r="D140" s="941">
        <v>30</v>
      </c>
      <c r="E140" s="53"/>
      <c r="F140" s="53"/>
      <c r="G140" s="74"/>
      <c r="H140" s="39" t="s">
        <v>136</v>
      </c>
      <c r="I140" s="98">
        <f ca="1"/>
        <v>1564.0685141309598</v>
      </c>
      <c r="J140" s="98">
        <f ca="1"/>
        <v>1197.0114115612002</v>
      </c>
      <c r="K140" s="98">
        <f ca="1"/>
        <v>2469.9459317736359</v>
      </c>
      <c r="L140" s="98">
        <f ca="1"/>
        <v>1986.1060645301566</v>
      </c>
      <c r="M140" s="98">
        <f ca="1"/>
        <v>1949.722569193347</v>
      </c>
      <c r="N140" s="98">
        <f ca="1"/>
        <v>1463.3749698682973</v>
      </c>
      <c r="O140" s="98">
        <f ca="1"/>
        <v>3169.7602612144719</v>
      </c>
      <c r="P140" s="98">
        <f ca="1"/>
        <v>2528.9257773979361</v>
      </c>
      <c r="Q140" s="98">
        <f ca="1"/>
        <v>1830.4080535001326</v>
      </c>
      <c r="R140" s="98">
        <f ca="1"/>
        <v>1200.9043508016853</v>
      </c>
      <c r="S140" s="98">
        <f ca="1"/>
        <v>2428.075754525486</v>
      </c>
      <c r="T140" s="98">
        <f ca="1"/>
        <v>1911.8161041643259</v>
      </c>
      <c r="U140" s="98">
        <f ca="1"/>
        <v>2966.4256266609209</v>
      </c>
      <c r="V140" s="98">
        <f ca="1"/>
        <v>1174.4070112893642</v>
      </c>
      <c r="W140" s="98">
        <f ca="1"/>
        <v>902.50909767654923</v>
      </c>
      <c r="X140" s="98">
        <f ca="1"/>
        <v>726.62337662337666</v>
      </c>
      <c r="Y140" s="98">
        <f ca="1"/>
        <v>925.82853198065152</v>
      </c>
      <c r="Z140" s="98">
        <f ca="1"/>
        <v>889.03888253608443</v>
      </c>
      <c r="AA140" s="98">
        <f ca="1"/>
        <v>1896.5156273366233</v>
      </c>
      <c r="AB140" s="98">
        <f ca="1"/>
        <v>2415.6975072183686</v>
      </c>
      <c r="AC140" s="98">
        <f ca="1"/>
        <v>1076.1327869044962</v>
      </c>
      <c r="AD140" s="98">
        <f ca="1"/>
        <v>1217.2205698173138</v>
      </c>
      <c r="AE140" s="98">
        <f ca="1"/>
        <v>1865.5117032015557</v>
      </c>
      <c r="AF140" s="98">
        <f ca="1"/>
        <v>1474.1264666769302</v>
      </c>
      <c r="AG140" s="98">
        <f ca="1"/>
        <v>1237.3690416144545</v>
      </c>
      <c r="AH140" s="98">
        <f ca="1"/>
        <v>1108.7573063756079</v>
      </c>
      <c r="AI140" s="98">
        <f ca="1"/>
        <v>1033.5364899783137</v>
      </c>
      <c r="AJ140" s="98">
        <f ca="1"/>
        <v>1020.5605358139309</v>
      </c>
      <c r="AK140" s="98">
        <f ca="1"/>
        <v>1126.4175881790879</v>
      </c>
      <c r="AL140" s="98">
        <f ca="1"/>
        <v>1461.7692117617989</v>
      </c>
      <c r="AM140" s="98">
        <f ca="1"/>
        <v>1156.9773706244505</v>
      </c>
      <c r="AN140" s="98">
        <f ca="1"/>
        <v>180.22077324757061</v>
      </c>
      <c r="AO140" s="98">
        <f ca="1"/>
        <v>656.49127288556258</v>
      </c>
      <c r="AP140" s="98">
        <f ca="1"/>
        <v>594.92925824949418</v>
      </c>
      <c r="AQ140" s="462">
        <f ca="1"/>
        <v>492.27320455801106</v>
      </c>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c r="CZ140" s="98"/>
      <c r="DA140" s="98"/>
      <c r="DB140" s="98"/>
      <c r="DC140" s="98"/>
      <c r="DD140" s="98"/>
      <c r="DE140" s="98"/>
      <c r="DF140" s="98"/>
      <c r="DG140" s="98"/>
      <c r="DH140" s="98"/>
      <c r="DI140" s="98"/>
      <c r="DJ140" s="98"/>
      <c r="DK140" s="98"/>
      <c r="DL140" s="98"/>
      <c r="DM140" s="98"/>
      <c r="DN140" s="98"/>
      <c r="DO140" s="98"/>
      <c r="DP140" s="98"/>
      <c r="DQ140" s="98"/>
      <c r="DR140" s="98"/>
      <c r="DS140" s="98"/>
      <c r="DT140" s="98"/>
      <c r="DU140" s="98"/>
      <c r="DV140" s="98"/>
      <c r="DW140" s="98"/>
      <c r="DX140" s="98"/>
      <c r="DY140" s="98"/>
      <c r="DZ140" s="98"/>
      <c r="EA140" s="98"/>
      <c r="EB140" s="98"/>
      <c r="EC140" s="98"/>
      <c r="ED140" s="98"/>
      <c r="EE140" s="98"/>
      <c r="EF140" s="98"/>
      <c r="EG140" s="98"/>
      <c r="EH140" s="98"/>
      <c r="EI140" s="98"/>
      <c r="EJ140" s="98"/>
      <c r="EK140" s="98"/>
      <c r="EL140" s="98"/>
      <c r="EM140" s="98"/>
      <c r="EN140" s="98"/>
      <c r="EO140" s="98"/>
      <c r="EP140" s="98"/>
      <c r="EQ140" s="98"/>
      <c r="ER140" s="98"/>
      <c r="ES140" s="98"/>
      <c r="ET140" s="98"/>
      <c r="EU140" s="98"/>
      <c r="EV140" s="98"/>
      <c r="EW140" s="98"/>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c r="IW140" s="98"/>
      <c r="IX140" s="98"/>
      <c r="IY140" s="98"/>
      <c r="IZ140" s="98"/>
      <c r="JA140" s="98"/>
      <c r="JB140" s="98"/>
      <c r="JC140" s="98"/>
      <c r="JD140" s="98"/>
    </row>
    <row r="141" spans="2:264" s="25" customFormat="1" ht="17.25" hidden="1" outlineLevel="1" x14ac:dyDescent="0.3">
      <c r="B141" s="932">
        <f t="shared" si="3"/>
        <v>30</v>
      </c>
      <c r="C141" s="76">
        <f t="shared" si="4"/>
        <v>31</v>
      </c>
      <c r="D141" s="939"/>
      <c r="E141" s="51">
        <v>31</v>
      </c>
      <c r="F141" s="51"/>
      <c r="G141" s="76"/>
      <c r="H141" s="34" t="s">
        <v>137</v>
      </c>
      <c r="I141" s="95">
        <f ca="1"/>
        <v>1468.6577586785741</v>
      </c>
      <c r="J141" s="95">
        <f ca="1"/>
        <v>1173.1587226981037</v>
      </c>
      <c r="K141" s="95">
        <f ca="1"/>
        <v>2374.5351763212502</v>
      </c>
      <c r="L141" s="95">
        <f ca="1"/>
        <v>1962.25337566706</v>
      </c>
      <c r="M141" s="95">
        <f ca="1"/>
        <v>1786.2443845462715</v>
      </c>
      <c r="N141" s="95">
        <f ca="1"/>
        <v>1422.5054237065283</v>
      </c>
      <c r="O141" s="95">
        <f ca="1"/>
        <v>3006.2820765673964</v>
      </c>
      <c r="P141" s="95">
        <f ca="1"/>
        <v>2488.0562312361672</v>
      </c>
      <c r="Q141" s="95">
        <f ca="1"/>
        <v>0</v>
      </c>
      <c r="R141" s="95">
        <f ca="1"/>
        <v>0</v>
      </c>
      <c r="S141" s="95">
        <f ca="1"/>
        <v>0</v>
      </c>
      <c r="T141" s="95">
        <f ca="1"/>
        <v>0</v>
      </c>
      <c r="U141" s="95">
        <f ca="1"/>
        <v>730.28389257801018</v>
      </c>
      <c r="V141" s="95">
        <f ca="1"/>
        <v>403.1365431953667</v>
      </c>
      <c r="W141" s="95">
        <f ca="1"/>
        <v>394.08562425538076</v>
      </c>
      <c r="X141" s="95">
        <f ca="1"/>
        <v>330.44010891069712</v>
      </c>
      <c r="Y141" s="95">
        <f ca="1"/>
        <v>320.95192921007134</v>
      </c>
      <c r="Z141" s="95">
        <f ca="1"/>
        <v>409.97702196271297</v>
      </c>
      <c r="AA141" s="95">
        <f ca="1"/>
        <v>178.49558845521159</v>
      </c>
      <c r="AB141" s="95">
        <f ca="1"/>
        <v>364.71454371858141</v>
      </c>
      <c r="AC141" s="95">
        <f ca="1"/>
        <v>0</v>
      </c>
      <c r="AD141" s="95">
        <f ca="1"/>
        <v>0</v>
      </c>
      <c r="AE141" s="95">
        <f ca="1"/>
        <v>766.22071450876786</v>
      </c>
      <c r="AF141" s="95">
        <f ca="1"/>
        <v>624.1923686625538</v>
      </c>
      <c r="AG141" s="95">
        <f ca="1"/>
        <v>534.60401337890255</v>
      </c>
      <c r="AH141" s="95">
        <f ca="1"/>
        <v>482.46075927270772</v>
      </c>
      <c r="AI141" s="95">
        <f ca="1"/>
        <v>442.93990137441938</v>
      </c>
      <c r="AJ141" s="95">
        <f ca="1"/>
        <v>432.40032234008731</v>
      </c>
      <c r="AK141" s="95">
        <f ca="1"/>
        <v>381.68058131768134</v>
      </c>
      <c r="AL141" s="95">
        <f ca="1"/>
        <v>0</v>
      </c>
      <c r="AM141" s="95">
        <f ca="1"/>
        <v>501.86628390501318</v>
      </c>
      <c r="AN141" s="95">
        <f ca="1"/>
        <v>56.760701317564063</v>
      </c>
      <c r="AO141" s="95">
        <f ca="1"/>
        <v>242.46572807030742</v>
      </c>
      <c r="AP141" s="95">
        <f ca="1"/>
        <v>222.14335572430412</v>
      </c>
      <c r="AQ141" s="459">
        <f ca="1"/>
        <v>183.58268517641915</v>
      </c>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DQ141" s="95"/>
      <c r="DR141" s="95"/>
      <c r="DS141" s="95"/>
      <c r="DT141" s="95"/>
      <c r="DU141" s="95"/>
      <c r="DV141" s="95"/>
      <c r="DW141" s="95"/>
      <c r="DX141" s="95"/>
      <c r="DY141" s="95"/>
      <c r="DZ141" s="95"/>
      <c r="EA141" s="95"/>
      <c r="EB141" s="95"/>
      <c r="EC141" s="95"/>
      <c r="ED141" s="95"/>
      <c r="EE141" s="95"/>
      <c r="EF141" s="95"/>
      <c r="EG141" s="95"/>
      <c r="EH141" s="95"/>
      <c r="EI141" s="95"/>
      <c r="EJ141" s="95"/>
      <c r="EK141" s="95"/>
      <c r="EL141" s="95"/>
      <c r="EM141" s="95"/>
      <c r="EN141" s="95"/>
      <c r="EO141" s="95"/>
      <c r="EP141" s="95"/>
      <c r="EQ141" s="95"/>
      <c r="ER141" s="95"/>
      <c r="ES141" s="95"/>
      <c r="ET141" s="95"/>
      <c r="EU141" s="95"/>
      <c r="EV141" s="95"/>
      <c r="EW141" s="95"/>
      <c r="EX141" s="95"/>
      <c r="EY141" s="95"/>
      <c r="EZ141" s="95"/>
      <c r="FA141" s="95"/>
      <c r="FB141" s="95"/>
      <c r="FC141" s="95"/>
      <c r="FD141" s="95"/>
      <c r="FE141" s="95"/>
      <c r="FF141" s="95"/>
      <c r="FG141" s="95"/>
      <c r="FH141" s="95"/>
      <c r="FI141" s="95"/>
      <c r="FJ141" s="95"/>
      <c r="FK141" s="95"/>
      <c r="FL141" s="95"/>
      <c r="FM141" s="95"/>
      <c r="FN141" s="95"/>
      <c r="FO141" s="95"/>
      <c r="FP141" s="95"/>
      <c r="FQ141" s="95"/>
      <c r="FR141" s="95"/>
      <c r="FS141" s="95"/>
      <c r="FT141" s="95"/>
      <c r="FU141" s="95"/>
      <c r="FV141" s="95"/>
      <c r="FW141" s="95"/>
      <c r="FX141" s="95"/>
      <c r="FY141" s="95"/>
      <c r="FZ141" s="95"/>
      <c r="GA141" s="95"/>
      <c r="GB141" s="95"/>
      <c r="GC141" s="95"/>
      <c r="GD141" s="95"/>
      <c r="GE141" s="95"/>
      <c r="GF141" s="95"/>
      <c r="GG141" s="95"/>
      <c r="GH141" s="95"/>
      <c r="GI141" s="95"/>
      <c r="GJ141" s="95"/>
      <c r="GK141" s="95"/>
      <c r="GL141" s="95"/>
      <c r="GM141" s="95"/>
      <c r="GN141" s="95"/>
      <c r="GO141" s="95"/>
      <c r="GP141" s="95"/>
      <c r="GQ141" s="95"/>
      <c r="GR141" s="95"/>
      <c r="GS141" s="95"/>
      <c r="GT141" s="95"/>
      <c r="GU141" s="95"/>
      <c r="GV141" s="95"/>
      <c r="GW141" s="95"/>
      <c r="GX141" s="95"/>
      <c r="GY141" s="95"/>
      <c r="GZ141" s="95"/>
      <c r="HA141" s="95"/>
      <c r="HB141" s="95"/>
      <c r="HC141" s="95"/>
      <c r="HD141" s="95"/>
      <c r="HE141" s="95"/>
      <c r="HF141" s="95"/>
      <c r="HG141" s="95"/>
      <c r="HH141" s="95"/>
      <c r="HI141" s="95"/>
      <c r="HJ141" s="95"/>
      <c r="HK141" s="95"/>
      <c r="HL141" s="95"/>
      <c r="HM141" s="95"/>
      <c r="HN141" s="95"/>
      <c r="HO141" s="95"/>
      <c r="HP141" s="95"/>
      <c r="HQ141" s="95"/>
      <c r="HR141" s="95"/>
      <c r="HS141" s="95"/>
      <c r="HT141" s="95"/>
      <c r="HU141" s="95"/>
      <c r="HV141" s="95"/>
      <c r="HW141" s="95"/>
      <c r="HX141" s="95"/>
      <c r="HY141" s="95"/>
      <c r="HZ141" s="95"/>
      <c r="IA141" s="95"/>
      <c r="IB141" s="95"/>
      <c r="IC141" s="95"/>
      <c r="ID141" s="95"/>
      <c r="IE141" s="95"/>
      <c r="IF141" s="95"/>
      <c r="IG141" s="95"/>
      <c r="IH141" s="95"/>
      <c r="II141" s="95"/>
      <c r="IJ141" s="95"/>
      <c r="IK141" s="95"/>
      <c r="IL141" s="95"/>
      <c r="IM141" s="95"/>
      <c r="IN141" s="95"/>
      <c r="IO141" s="95"/>
      <c r="IP141" s="95"/>
      <c r="IQ141" s="95"/>
      <c r="IR141" s="95"/>
      <c r="IS141" s="95"/>
      <c r="IT141" s="95"/>
      <c r="IU141" s="95"/>
      <c r="IV141" s="95"/>
      <c r="IW141" s="95"/>
      <c r="IX141" s="95"/>
      <c r="IY141" s="95"/>
      <c r="IZ141" s="95"/>
      <c r="JA141" s="95"/>
      <c r="JB141" s="95"/>
      <c r="JC141" s="95"/>
      <c r="JD141" s="95"/>
    </row>
    <row r="142" spans="2:264" s="20" customFormat="1" ht="17.25" hidden="1" outlineLevel="2" x14ac:dyDescent="0.3">
      <c r="B142" s="932">
        <f t="shared" si="3"/>
        <v>30</v>
      </c>
      <c r="C142" s="76">
        <f t="shared" si="4"/>
        <v>311</v>
      </c>
      <c r="D142" s="767"/>
      <c r="E142" s="52"/>
      <c r="F142" s="52">
        <v>311</v>
      </c>
      <c r="G142" s="78"/>
      <c r="H142" s="260" t="s">
        <v>228</v>
      </c>
      <c r="I142" s="261">
        <f ca="1"/>
        <v>0</v>
      </c>
      <c r="J142" s="261">
        <f ca="1"/>
        <v>0</v>
      </c>
      <c r="K142" s="261">
        <f ca="1"/>
        <v>0</v>
      </c>
      <c r="L142" s="261">
        <f ca="1"/>
        <v>0</v>
      </c>
      <c r="M142" s="261">
        <f ca="1"/>
        <v>0</v>
      </c>
      <c r="N142" s="261">
        <f ca="1"/>
        <v>0</v>
      </c>
      <c r="O142" s="261">
        <f ca="1"/>
        <v>0</v>
      </c>
      <c r="P142" s="261">
        <f ca="1"/>
        <v>0</v>
      </c>
      <c r="Q142" s="261">
        <f ca="1"/>
        <v>0</v>
      </c>
      <c r="R142" s="261">
        <f ca="1"/>
        <v>0</v>
      </c>
      <c r="S142" s="261">
        <f ca="1"/>
        <v>0</v>
      </c>
      <c r="T142" s="261">
        <f ca="1"/>
        <v>0</v>
      </c>
      <c r="U142" s="261">
        <f ca="1"/>
        <v>0</v>
      </c>
      <c r="V142" s="261">
        <f ca="1"/>
        <v>0</v>
      </c>
      <c r="W142" s="261">
        <f ca="1"/>
        <v>0</v>
      </c>
      <c r="X142" s="261">
        <f ca="1"/>
        <v>0</v>
      </c>
      <c r="Y142" s="261">
        <f ca="1"/>
        <v>0</v>
      </c>
      <c r="Z142" s="261">
        <f ca="1"/>
        <v>0</v>
      </c>
      <c r="AA142" s="261">
        <f ca="1"/>
        <v>0</v>
      </c>
      <c r="AB142" s="261">
        <f ca="1"/>
        <v>0</v>
      </c>
      <c r="AC142" s="261">
        <f ca="1"/>
        <v>0</v>
      </c>
      <c r="AD142" s="261">
        <f ca="1"/>
        <v>0</v>
      </c>
      <c r="AE142" s="261">
        <f ca="1"/>
        <v>0</v>
      </c>
      <c r="AF142" s="261">
        <f ca="1"/>
        <v>0</v>
      </c>
      <c r="AG142" s="261">
        <f ca="1"/>
        <v>0</v>
      </c>
      <c r="AH142" s="261">
        <f ca="1"/>
        <v>0</v>
      </c>
      <c r="AI142" s="261">
        <f ca="1"/>
        <v>0</v>
      </c>
      <c r="AJ142" s="261">
        <f ca="1"/>
        <v>0</v>
      </c>
      <c r="AK142" s="261">
        <f ca="1"/>
        <v>0</v>
      </c>
      <c r="AL142" s="261">
        <f ca="1"/>
        <v>0</v>
      </c>
      <c r="AM142" s="261">
        <f ca="1"/>
        <v>0</v>
      </c>
      <c r="AN142" s="261">
        <f ca="1"/>
        <v>0</v>
      </c>
      <c r="AO142" s="261">
        <f ca="1"/>
        <v>0</v>
      </c>
      <c r="AP142" s="261">
        <f ca="1"/>
        <v>0</v>
      </c>
      <c r="AQ142" s="469">
        <f ca="1"/>
        <v>0</v>
      </c>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1"/>
      <c r="BZ142" s="261"/>
      <c r="CA142" s="261"/>
      <c r="CB142" s="261"/>
      <c r="CC142" s="261"/>
      <c r="CD142" s="261"/>
      <c r="CE142" s="261"/>
      <c r="CF142" s="261"/>
      <c r="CG142" s="261"/>
      <c r="CH142" s="261"/>
      <c r="CI142" s="261"/>
      <c r="CJ142" s="261"/>
      <c r="CK142" s="261"/>
      <c r="CL142" s="261"/>
      <c r="CM142" s="261"/>
      <c r="CN142" s="261"/>
      <c r="CO142" s="261"/>
      <c r="CP142" s="261"/>
      <c r="CQ142" s="261"/>
      <c r="CR142" s="261"/>
      <c r="CS142" s="261"/>
      <c r="CT142" s="261"/>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c r="EB142" s="261"/>
      <c r="EC142" s="261"/>
      <c r="ED142" s="261"/>
      <c r="EE142" s="261"/>
      <c r="EF142" s="261"/>
      <c r="EG142" s="261"/>
      <c r="EH142" s="261"/>
      <c r="EI142" s="261"/>
      <c r="EJ142" s="261"/>
      <c r="EK142" s="261"/>
      <c r="EL142" s="261"/>
      <c r="EM142" s="261"/>
      <c r="EN142" s="261"/>
      <c r="EO142" s="261"/>
      <c r="EP142" s="261"/>
      <c r="EQ142" s="261"/>
      <c r="ER142" s="261"/>
      <c r="ES142" s="261"/>
      <c r="ET142" s="261"/>
      <c r="EU142" s="261"/>
      <c r="EV142" s="261"/>
      <c r="EW142" s="261"/>
      <c r="EX142" s="261"/>
      <c r="EY142" s="261"/>
      <c r="EZ142" s="261"/>
      <c r="FA142" s="261"/>
      <c r="FB142" s="261"/>
      <c r="FC142" s="261"/>
      <c r="FD142" s="261"/>
      <c r="FE142" s="261"/>
      <c r="FF142" s="261"/>
      <c r="FG142" s="261"/>
      <c r="FH142" s="261"/>
      <c r="FI142" s="261"/>
      <c r="FJ142" s="261"/>
      <c r="FK142" s="261"/>
      <c r="FL142" s="261"/>
      <c r="FM142" s="261"/>
      <c r="FN142" s="261"/>
      <c r="FO142" s="261"/>
      <c r="FP142" s="261"/>
      <c r="FQ142" s="261"/>
      <c r="FR142" s="261"/>
      <c r="FS142" s="261"/>
      <c r="FT142" s="261"/>
      <c r="FU142" s="261"/>
      <c r="FV142" s="261"/>
      <c r="FW142" s="261"/>
      <c r="FX142" s="261"/>
      <c r="FY142" s="261"/>
      <c r="FZ142" s="261"/>
      <c r="GA142" s="261"/>
      <c r="GB142" s="261"/>
      <c r="GC142" s="261"/>
      <c r="GD142" s="261"/>
      <c r="GE142" s="261"/>
      <c r="GF142" s="261"/>
      <c r="GG142" s="261"/>
      <c r="GH142" s="261"/>
      <c r="GI142" s="261"/>
      <c r="GJ142" s="261"/>
      <c r="GK142" s="261"/>
      <c r="GL142" s="261"/>
      <c r="GM142" s="261"/>
      <c r="GN142" s="261"/>
      <c r="GO142" s="261"/>
      <c r="GP142" s="261"/>
      <c r="GQ142" s="261"/>
      <c r="GR142" s="261"/>
      <c r="GS142" s="261"/>
      <c r="GT142" s="261"/>
      <c r="GU142" s="261"/>
      <c r="GV142" s="261"/>
      <c r="GW142" s="261"/>
      <c r="GX142" s="261"/>
      <c r="GY142" s="261"/>
      <c r="GZ142" s="261"/>
      <c r="HA142" s="261"/>
      <c r="HB142" s="261"/>
      <c r="HC142" s="261"/>
      <c r="HD142" s="261"/>
      <c r="HE142" s="261"/>
      <c r="HF142" s="261"/>
      <c r="HG142" s="261"/>
      <c r="HH142" s="261"/>
      <c r="HI142" s="261"/>
      <c r="HJ142" s="261"/>
      <c r="HK142" s="261"/>
      <c r="HL142" s="261"/>
      <c r="HM142" s="261"/>
      <c r="HN142" s="261"/>
      <c r="HO142" s="261"/>
      <c r="HP142" s="261"/>
      <c r="HQ142" s="261"/>
      <c r="HR142" s="261"/>
      <c r="HS142" s="261"/>
      <c r="HT142" s="261"/>
      <c r="HU142" s="261"/>
      <c r="HV142" s="261"/>
      <c r="HW142" s="261"/>
      <c r="HX142" s="261"/>
      <c r="HY142" s="261"/>
      <c r="HZ142" s="261"/>
      <c r="IA142" s="261"/>
      <c r="IB142" s="261"/>
      <c r="IC142" s="261"/>
      <c r="ID142" s="261"/>
      <c r="IE142" s="261"/>
      <c r="IF142" s="261"/>
      <c r="IG142" s="261"/>
      <c r="IH142" s="261"/>
      <c r="II142" s="261"/>
      <c r="IJ142" s="261"/>
      <c r="IK142" s="261"/>
      <c r="IL142" s="261"/>
      <c r="IM142" s="261"/>
      <c r="IN142" s="261"/>
      <c r="IO142" s="261"/>
      <c r="IP142" s="261"/>
      <c r="IQ142" s="261"/>
      <c r="IR142" s="261"/>
      <c r="IS142" s="261"/>
      <c r="IT142" s="261"/>
      <c r="IU142" s="261"/>
      <c r="IV142" s="261"/>
      <c r="IW142" s="261"/>
      <c r="IX142" s="261"/>
      <c r="IY142" s="261"/>
      <c r="IZ142" s="261"/>
      <c r="JA142" s="261"/>
      <c r="JB142" s="261"/>
      <c r="JC142" s="261"/>
      <c r="JD142" s="261"/>
    </row>
    <row r="143" spans="2:264" s="20" customFormat="1" ht="17.25" hidden="1" outlineLevel="2" x14ac:dyDescent="0.3">
      <c r="B143" s="932">
        <f t="shared" si="3"/>
        <v>30</v>
      </c>
      <c r="C143" s="76">
        <f t="shared" si="4"/>
        <v>312</v>
      </c>
      <c r="D143" s="767"/>
      <c r="E143" s="52"/>
      <c r="F143" s="52">
        <v>312</v>
      </c>
      <c r="G143" s="78"/>
      <c r="H143" s="260" t="s">
        <v>229</v>
      </c>
      <c r="I143" s="261">
        <f ca="1"/>
        <v>0</v>
      </c>
      <c r="J143" s="261">
        <f ca="1"/>
        <v>0</v>
      </c>
      <c r="K143" s="261">
        <f ca="1"/>
        <v>0</v>
      </c>
      <c r="L143" s="261">
        <f ca="1"/>
        <v>0</v>
      </c>
      <c r="M143" s="261">
        <f ca="1"/>
        <v>0</v>
      </c>
      <c r="N143" s="261">
        <f ca="1"/>
        <v>0</v>
      </c>
      <c r="O143" s="261">
        <f ca="1"/>
        <v>0</v>
      </c>
      <c r="P143" s="261">
        <f ca="1"/>
        <v>0</v>
      </c>
      <c r="Q143" s="261">
        <f ca="1"/>
        <v>0</v>
      </c>
      <c r="R143" s="261">
        <f ca="1"/>
        <v>0</v>
      </c>
      <c r="S143" s="261">
        <f ca="1"/>
        <v>0</v>
      </c>
      <c r="T143" s="261">
        <f ca="1"/>
        <v>0</v>
      </c>
      <c r="U143" s="261">
        <f ca="1"/>
        <v>0</v>
      </c>
      <c r="V143" s="261">
        <f ca="1"/>
        <v>0</v>
      </c>
      <c r="W143" s="261">
        <f ca="1"/>
        <v>0</v>
      </c>
      <c r="X143" s="261">
        <f ca="1"/>
        <v>0</v>
      </c>
      <c r="Y143" s="261">
        <f ca="1"/>
        <v>0</v>
      </c>
      <c r="Z143" s="261">
        <f ca="1"/>
        <v>0</v>
      </c>
      <c r="AA143" s="261">
        <f ca="1"/>
        <v>0</v>
      </c>
      <c r="AB143" s="261">
        <f ca="1"/>
        <v>0</v>
      </c>
      <c r="AC143" s="261">
        <f ca="1"/>
        <v>0</v>
      </c>
      <c r="AD143" s="261">
        <f ca="1"/>
        <v>0</v>
      </c>
      <c r="AE143" s="261">
        <f ca="1"/>
        <v>0</v>
      </c>
      <c r="AF143" s="261">
        <f ca="1"/>
        <v>0</v>
      </c>
      <c r="AG143" s="261">
        <f ca="1"/>
        <v>0</v>
      </c>
      <c r="AH143" s="261">
        <f ca="1"/>
        <v>0</v>
      </c>
      <c r="AI143" s="261">
        <f ca="1"/>
        <v>0</v>
      </c>
      <c r="AJ143" s="261">
        <f ca="1"/>
        <v>0</v>
      </c>
      <c r="AK143" s="261">
        <f ca="1"/>
        <v>0</v>
      </c>
      <c r="AL143" s="261">
        <f ca="1"/>
        <v>0</v>
      </c>
      <c r="AM143" s="261">
        <f ca="1"/>
        <v>0</v>
      </c>
      <c r="AN143" s="261">
        <f ca="1"/>
        <v>0</v>
      </c>
      <c r="AO143" s="261">
        <f ca="1"/>
        <v>0</v>
      </c>
      <c r="AP143" s="261">
        <f ca="1"/>
        <v>0</v>
      </c>
      <c r="AQ143" s="469">
        <f ca="1"/>
        <v>0</v>
      </c>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1"/>
      <c r="BZ143" s="261"/>
      <c r="CA143" s="261"/>
      <c r="CB143" s="261"/>
      <c r="CC143" s="261"/>
      <c r="CD143" s="261"/>
      <c r="CE143" s="261"/>
      <c r="CF143" s="261"/>
      <c r="CG143" s="261"/>
      <c r="CH143" s="261"/>
      <c r="CI143" s="261"/>
      <c r="CJ143" s="261"/>
      <c r="CK143" s="261"/>
      <c r="CL143" s="261"/>
      <c r="CM143" s="261"/>
      <c r="CN143" s="261"/>
      <c r="CO143" s="261"/>
      <c r="CP143" s="261"/>
      <c r="CQ143" s="261"/>
      <c r="CR143" s="261"/>
      <c r="CS143" s="261"/>
      <c r="CT143" s="261"/>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c r="EB143" s="261"/>
      <c r="EC143" s="261"/>
      <c r="ED143" s="261"/>
      <c r="EE143" s="261"/>
      <c r="EF143" s="261"/>
      <c r="EG143" s="261"/>
      <c r="EH143" s="261"/>
      <c r="EI143" s="261"/>
      <c r="EJ143" s="261"/>
      <c r="EK143" s="261"/>
      <c r="EL143" s="261"/>
      <c r="EM143" s="261"/>
      <c r="EN143" s="261"/>
      <c r="EO143" s="261"/>
      <c r="EP143" s="261"/>
      <c r="EQ143" s="261"/>
      <c r="ER143" s="261"/>
      <c r="ES143" s="261"/>
      <c r="ET143" s="261"/>
      <c r="EU143" s="261"/>
      <c r="EV143" s="261"/>
      <c r="EW143" s="261"/>
      <c r="EX143" s="261"/>
      <c r="EY143" s="261"/>
      <c r="EZ143" s="261"/>
      <c r="FA143" s="261"/>
      <c r="FB143" s="261"/>
      <c r="FC143" s="261"/>
      <c r="FD143" s="261"/>
      <c r="FE143" s="261"/>
      <c r="FF143" s="261"/>
      <c r="FG143" s="261"/>
      <c r="FH143" s="261"/>
      <c r="FI143" s="261"/>
      <c r="FJ143" s="261"/>
      <c r="FK143" s="261"/>
      <c r="FL143" s="261"/>
      <c r="FM143" s="261"/>
      <c r="FN143" s="261"/>
      <c r="FO143" s="261"/>
      <c r="FP143" s="261"/>
      <c r="FQ143" s="261"/>
      <c r="FR143" s="261"/>
      <c r="FS143" s="261"/>
      <c r="FT143" s="261"/>
      <c r="FU143" s="261"/>
      <c r="FV143" s="261"/>
      <c r="FW143" s="261"/>
      <c r="FX143" s="261"/>
      <c r="FY143" s="261"/>
      <c r="FZ143" s="261"/>
      <c r="GA143" s="261"/>
      <c r="GB143" s="261"/>
      <c r="GC143" s="261"/>
      <c r="GD143" s="261"/>
      <c r="GE143" s="261"/>
      <c r="GF143" s="261"/>
      <c r="GG143" s="261"/>
      <c r="GH143" s="261"/>
      <c r="GI143" s="261"/>
      <c r="GJ143" s="261"/>
      <c r="GK143" s="261"/>
      <c r="GL143" s="261"/>
      <c r="GM143" s="261"/>
      <c r="GN143" s="261"/>
      <c r="GO143" s="261"/>
      <c r="GP143" s="261"/>
      <c r="GQ143" s="261"/>
      <c r="GR143" s="261"/>
      <c r="GS143" s="261"/>
      <c r="GT143" s="261"/>
      <c r="GU143" s="261"/>
      <c r="GV143" s="261"/>
      <c r="GW143" s="261"/>
      <c r="GX143" s="261"/>
      <c r="GY143" s="261"/>
      <c r="GZ143" s="261"/>
      <c r="HA143" s="261"/>
      <c r="HB143" s="261"/>
      <c r="HC143" s="261"/>
      <c r="HD143" s="261"/>
      <c r="HE143" s="261"/>
      <c r="HF143" s="261"/>
      <c r="HG143" s="261"/>
      <c r="HH143" s="261"/>
      <c r="HI143" s="261"/>
      <c r="HJ143" s="261"/>
      <c r="HK143" s="261"/>
      <c r="HL143" s="261"/>
      <c r="HM143" s="261"/>
      <c r="HN143" s="261"/>
      <c r="HO143" s="261"/>
      <c r="HP143" s="261"/>
      <c r="HQ143" s="261"/>
      <c r="HR143" s="261"/>
      <c r="HS143" s="261"/>
      <c r="HT143" s="261"/>
      <c r="HU143" s="261"/>
      <c r="HV143" s="261"/>
      <c r="HW143" s="261"/>
      <c r="HX143" s="261"/>
      <c r="HY143" s="261"/>
      <c r="HZ143" s="261"/>
      <c r="IA143" s="261"/>
      <c r="IB143" s="261"/>
      <c r="IC143" s="261"/>
      <c r="ID143" s="261"/>
      <c r="IE143" s="261"/>
      <c r="IF143" s="261"/>
      <c r="IG143" s="261"/>
      <c r="IH143" s="261"/>
      <c r="II143" s="261"/>
      <c r="IJ143" s="261"/>
      <c r="IK143" s="261"/>
      <c r="IL143" s="261"/>
      <c r="IM143" s="261"/>
      <c r="IN143" s="261"/>
      <c r="IO143" s="261"/>
      <c r="IP143" s="261"/>
      <c r="IQ143" s="261"/>
      <c r="IR143" s="261"/>
      <c r="IS143" s="261"/>
      <c r="IT143" s="261"/>
      <c r="IU143" s="261"/>
      <c r="IV143" s="261"/>
      <c r="IW143" s="261"/>
      <c r="IX143" s="261"/>
      <c r="IY143" s="261"/>
      <c r="IZ143" s="261"/>
      <c r="JA143" s="261"/>
      <c r="JB143" s="261"/>
      <c r="JC143" s="261"/>
      <c r="JD143" s="261"/>
    </row>
    <row r="144" spans="2:264" s="20" customFormat="1" ht="17.25" hidden="1" outlineLevel="2" x14ac:dyDescent="0.3">
      <c r="B144" s="932">
        <f t="shared" si="3"/>
        <v>30</v>
      </c>
      <c r="C144" s="76">
        <f t="shared" si="4"/>
        <v>313</v>
      </c>
      <c r="D144" s="767"/>
      <c r="E144" s="52"/>
      <c r="F144" s="52">
        <v>313</v>
      </c>
      <c r="G144" s="78"/>
      <c r="H144" s="260" t="s">
        <v>230</v>
      </c>
      <c r="I144" s="261">
        <f ca="1"/>
        <v>0</v>
      </c>
      <c r="J144" s="261">
        <f ca="1"/>
        <v>0</v>
      </c>
      <c r="K144" s="261">
        <f ca="1"/>
        <v>0</v>
      </c>
      <c r="L144" s="261">
        <f ca="1"/>
        <v>0</v>
      </c>
      <c r="M144" s="261">
        <f ca="1"/>
        <v>0</v>
      </c>
      <c r="N144" s="261">
        <f ca="1"/>
        <v>0</v>
      </c>
      <c r="O144" s="261">
        <f ca="1"/>
        <v>0</v>
      </c>
      <c r="P144" s="261">
        <f ca="1"/>
        <v>0</v>
      </c>
      <c r="Q144" s="261">
        <f ca="1"/>
        <v>0</v>
      </c>
      <c r="R144" s="261">
        <f ca="1"/>
        <v>0</v>
      </c>
      <c r="S144" s="261">
        <f ca="1"/>
        <v>0</v>
      </c>
      <c r="T144" s="261">
        <f ca="1"/>
        <v>0</v>
      </c>
      <c r="U144" s="261">
        <f ca="1"/>
        <v>0</v>
      </c>
      <c r="V144" s="261">
        <f ca="1"/>
        <v>0</v>
      </c>
      <c r="W144" s="261">
        <f ca="1"/>
        <v>0</v>
      </c>
      <c r="X144" s="261">
        <f ca="1"/>
        <v>0</v>
      </c>
      <c r="Y144" s="261">
        <f ca="1"/>
        <v>0</v>
      </c>
      <c r="Z144" s="261">
        <f ca="1"/>
        <v>0</v>
      </c>
      <c r="AA144" s="261">
        <f ca="1"/>
        <v>0</v>
      </c>
      <c r="AB144" s="261">
        <f ca="1"/>
        <v>0</v>
      </c>
      <c r="AC144" s="261">
        <f ca="1"/>
        <v>0</v>
      </c>
      <c r="AD144" s="261">
        <f ca="1"/>
        <v>0</v>
      </c>
      <c r="AE144" s="261">
        <f ca="1"/>
        <v>0</v>
      </c>
      <c r="AF144" s="261">
        <f ca="1"/>
        <v>0</v>
      </c>
      <c r="AG144" s="261">
        <f ca="1"/>
        <v>0</v>
      </c>
      <c r="AH144" s="261">
        <f ca="1"/>
        <v>0</v>
      </c>
      <c r="AI144" s="261">
        <f ca="1"/>
        <v>0</v>
      </c>
      <c r="AJ144" s="261">
        <f ca="1"/>
        <v>0</v>
      </c>
      <c r="AK144" s="261">
        <f ca="1"/>
        <v>0</v>
      </c>
      <c r="AL144" s="261">
        <f ca="1"/>
        <v>0</v>
      </c>
      <c r="AM144" s="261">
        <f ca="1"/>
        <v>0</v>
      </c>
      <c r="AN144" s="261">
        <f ca="1"/>
        <v>0</v>
      </c>
      <c r="AO144" s="261">
        <f ca="1"/>
        <v>0</v>
      </c>
      <c r="AP144" s="261">
        <f ca="1"/>
        <v>0</v>
      </c>
      <c r="AQ144" s="469">
        <f ca="1"/>
        <v>0</v>
      </c>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1"/>
      <c r="BZ144" s="261"/>
      <c r="CA144" s="261"/>
      <c r="CB144" s="261"/>
      <c r="CC144" s="261"/>
      <c r="CD144" s="261"/>
      <c r="CE144" s="261"/>
      <c r="CF144" s="261"/>
      <c r="CG144" s="261"/>
      <c r="CH144" s="261"/>
      <c r="CI144" s="261"/>
      <c r="CJ144" s="261"/>
      <c r="CK144" s="261"/>
      <c r="CL144" s="261"/>
      <c r="CM144" s="261"/>
      <c r="CN144" s="261"/>
      <c r="CO144" s="261"/>
      <c r="CP144" s="261"/>
      <c r="CQ144" s="261"/>
      <c r="CR144" s="261"/>
      <c r="CS144" s="261"/>
      <c r="CT144" s="261"/>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c r="EB144" s="261"/>
      <c r="EC144" s="261"/>
      <c r="ED144" s="261"/>
      <c r="EE144" s="261"/>
      <c r="EF144" s="261"/>
      <c r="EG144" s="261"/>
      <c r="EH144" s="261"/>
      <c r="EI144" s="261"/>
      <c r="EJ144" s="261"/>
      <c r="EK144" s="261"/>
      <c r="EL144" s="261"/>
      <c r="EM144" s="261"/>
      <c r="EN144" s="261"/>
      <c r="EO144" s="261"/>
      <c r="EP144" s="261"/>
      <c r="EQ144" s="261"/>
      <c r="ER144" s="261"/>
      <c r="ES144" s="261"/>
      <c r="ET144" s="261"/>
      <c r="EU144" s="261"/>
      <c r="EV144" s="261"/>
      <c r="EW144" s="261"/>
      <c r="EX144" s="261"/>
      <c r="EY144" s="261"/>
      <c r="EZ144" s="261"/>
      <c r="FA144" s="261"/>
      <c r="FB144" s="261"/>
      <c r="FC144" s="261"/>
      <c r="FD144" s="261"/>
      <c r="FE144" s="261"/>
      <c r="FF144" s="261"/>
      <c r="FG144" s="261"/>
      <c r="FH144" s="261"/>
      <c r="FI144" s="261"/>
      <c r="FJ144" s="261"/>
      <c r="FK144" s="261"/>
      <c r="FL144" s="261"/>
      <c r="FM144" s="261"/>
      <c r="FN144" s="261"/>
      <c r="FO144" s="261"/>
      <c r="FP144" s="261"/>
      <c r="FQ144" s="261"/>
      <c r="FR144" s="261"/>
      <c r="FS144" s="261"/>
      <c r="FT144" s="261"/>
      <c r="FU144" s="261"/>
      <c r="FV144" s="261"/>
      <c r="FW144" s="261"/>
      <c r="FX144" s="261"/>
      <c r="FY144" s="261"/>
      <c r="FZ144" s="261"/>
      <c r="GA144" s="261"/>
      <c r="GB144" s="261"/>
      <c r="GC144" s="261"/>
      <c r="GD144" s="261"/>
      <c r="GE144" s="261"/>
      <c r="GF144" s="261"/>
      <c r="GG144" s="261"/>
      <c r="GH144" s="261"/>
      <c r="GI144" s="261"/>
      <c r="GJ144" s="261"/>
      <c r="GK144" s="261"/>
      <c r="GL144" s="261"/>
      <c r="GM144" s="261"/>
      <c r="GN144" s="261"/>
      <c r="GO144" s="261"/>
      <c r="GP144" s="261"/>
      <c r="GQ144" s="261"/>
      <c r="GR144" s="261"/>
      <c r="GS144" s="261"/>
      <c r="GT144" s="261"/>
      <c r="GU144" s="261"/>
      <c r="GV144" s="261"/>
      <c r="GW144" s="261"/>
      <c r="GX144" s="261"/>
      <c r="GY144" s="261"/>
      <c r="GZ144" s="261"/>
      <c r="HA144" s="261"/>
      <c r="HB144" s="261"/>
      <c r="HC144" s="261"/>
      <c r="HD144" s="261"/>
      <c r="HE144" s="261"/>
      <c r="HF144" s="261"/>
      <c r="HG144" s="261"/>
      <c r="HH144" s="261"/>
      <c r="HI144" s="261"/>
      <c r="HJ144" s="261"/>
      <c r="HK144" s="261"/>
      <c r="HL144" s="261"/>
      <c r="HM144" s="261"/>
      <c r="HN144" s="261"/>
      <c r="HO144" s="261"/>
      <c r="HP144" s="261"/>
      <c r="HQ144" s="261"/>
      <c r="HR144" s="261"/>
      <c r="HS144" s="261"/>
      <c r="HT144" s="261"/>
      <c r="HU144" s="261"/>
      <c r="HV144" s="261"/>
      <c r="HW144" s="261"/>
      <c r="HX144" s="261"/>
      <c r="HY144" s="261"/>
      <c r="HZ144" s="261"/>
      <c r="IA144" s="261"/>
      <c r="IB144" s="261"/>
      <c r="IC144" s="261"/>
      <c r="ID144" s="261"/>
      <c r="IE144" s="261"/>
      <c r="IF144" s="261"/>
      <c r="IG144" s="261"/>
      <c r="IH144" s="261"/>
      <c r="II144" s="261"/>
      <c r="IJ144" s="261"/>
      <c r="IK144" s="261"/>
      <c r="IL144" s="261"/>
      <c r="IM144" s="261"/>
      <c r="IN144" s="261"/>
      <c r="IO144" s="261"/>
      <c r="IP144" s="261"/>
      <c r="IQ144" s="261"/>
      <c r="IR144" s="261"/>
      <c r="IS144" s="261"/>
      <c r="IT144" s="261"/>
      <c r="IU144" s="261"/>
      <c r="IV144" s="261"/>
      <c r="IW144" s="261"/>
      <c r="IX144" s="261"/>
      <c r="IY144" s="261"/>
      <c r="IZ144" s="261"/>
      <c r="JA144" s="261"/>
      <c r="JB144" s="261"/>
      <c r="JC144" s="261"/>
      <c r="JD144" s="261"/>
    </row>
    <row r="145" spans="2:264" s="20" customFormat="1" ht="17.25" hidden="1" outlineLevel="2" x14ac:dyDescent="0.3">
      <c r="B145" s="932">
        <f t="shared" si="3"/>
        <v>30</v>
      </c>
      <c r="C145" s="76">
        <f t="shared" si="4"/>
        <v>314</v>
      </c>
      <c r="D145" s="767"/>
      <c r="E145" s="52"/>
      <c r="F145" s="52">
        <v>314</v>
      </c>
      <c r="G145" s="78"/>
      <c r="H145" s="260" t="s">
        <v>231</v>
      </c>
      <c r="I145" s="261">
        <f ca="1"/>
        <v>0</v>
      </c>
      <c r="J145" s="261">
        <f ca="1"/>
        <v>0</v>
      </c>
      <c r="K145" s="261">
        <f ca="1"/>
        <v>0</v>
      </c>
      <c r="L145" s="261">
        <f ca="1"/>
        <v>0</v>
      </c>
      <c r="M145" s="261">
        <f ca="1"/>
        <v>0</v>
      </c>
      <c r="N145" s="261">
        <f ca="1"/>
        <v>0</v>
      </c>
      <c r="O145" s="261">
        <f ca="1"/>
        <v>0</v>
      </c>
      <c r="P145" s="261">
        <f ca="1"/>
        <v>0</v>
      </c>
      <c r="Q145" s="261">
        <f ca="1"/>
        <v>0</v>
      </c>
      <c r="R145" s="261">
        <f ca="1"/>
        <v>0</v>
      </c>
      <c r="S145" s="261">
        <f ca="1"/>
        <v>0</v>
      </c>
      <c r="T145" s="261">
        <f ca="1"/>
        <v>0</v>
      </c>
      <c r="U145" s="261">
        <f ca="1"/>
        <v>0</v>
      </c>
      <c r="V145" s="261">
        <f ca="1"/>
        <v>0</v>
      </c>
      <c r="W145" s="261">
        <f ca="1"/>
        <v>0</v>
      </c>
      <c r="X145" s="261">
        <f ca="1"/>
        <v>0</v>
      </c>
      <c r="Y145" s="261">
        <f ca="1"/>
        <v>0</v>
      </c>
      <c r="Z145" s="261">
        <f ca="1"/>
        <v>0</v>
      </c>
      <c r="AA145" s="261">
        <f ca="1"/>
        <v>0</v>
      </c>
      <c r="AB145" s="261">
        <f ca="1"/>
        <v>0</v>
      </c>
      <c r="AC145" s="261">
        <f ca="1"/>
        <v>0</v>
      </c>
      <c r="AD145" s="261">
        <f ca="1"/>
        <v>0</v>
      </c>
      <c r="AE145" s="261">
        <f ca="1"/>
        <v>0</v>
      </c>
      <c r="AF145" s="261">
        <f ca="1"/>
        <v>0</v>
      </c>
      <c r="AG145" s="261">
        <f ca="1"/>
        <v>0</v>
      </c>
      <c r="AH145" s="261">
        <f ca="1"/>
        <v>0</v>
      </c>
      <c r="AI145" s="261">
        <f ca="1"/>
        <v>0</v>
      </c>
      <c r="AJ145" s="261">
        <f ca="1"/>
        <v>0</v>
      </c>
      <c r="AK145" s="261">
        <f ca="1"/>
        <v>0</v>
      </c>
      <c r="AL145" s="261">
        <f ca="1"/>
        <v>0</v>
      </c>
      <c r="AM145" s="261">
        <f ca="1"/>
        <v>0</v>
      </c>
      <c r="AN145" s="261">
        <f ca="1"/>
        <v>0</v>
      </c>
      <c r="AO145" s="261">
        <f ca="1"/>
        <v>0</v>
      </c>
      <c r="AP145" s="261">
        <f ca="1"/>
        <v>0</v>
      </c>
      <c r="AQ145" s="469">
        <f ca="1"/>
        <v>0</v>
      </c>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1"/>
      <c r="BZ145" s="261"/>
      <c r="CA145" s="261"/>
      <c r="CB145" s="261"/>
      <c r="CC145" s="261"/>
      <c r="CD145" s="261"/>
      <c r="CE145" s="261"/>
      <c r="CF145" s="261"/>
      <c r="CG145" s="261"/>
      <c r="CH145" s="261"/>
      <c r="CI145" s="261"/>
      <c r="CJ145" s="261"/>
      <c r="CK145" s="261"/>
      <c r="CL145" s="261"/>
      <c r="CM145" s="261"/>
      <c r="CN145" s="261"/>
      <c r="CO145" s="261"/>
      <c r="CP145" s="261"/>
      <c r="CQ145" s="261"/>
      <c r="CR145" s="261"/>
      <c r="CS145" s="261"/>
      <c r="CT145" s="261"/>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c r="EB145" s="261"/>
      <c r="EC145" s="261"/>
      <c r="ED145" s="261"/>
      <c r="EE145" s="261"/>
      <c r="EF145" s="261"/>
      <c r="EG145" s="261"/>
      <c r="EH145" s="261"/>
      <c r="EI145" s="261"/>
      <c r="EJ145" s="261"/>
      <c r="EK145" s="261"/>
      <c r="EL145" s="261"/>
      <c r="EM145" s="261"/>
      <c r="EN145" s="261"/>
      <c r="EO145" s="261"/>
      <c r="EP145" s="261"/>
      <c r="EQ145" s="261"/>
      <c r="ER145" s="261"/>
      <c r="ES145" s="261"/>
      <c r="ET145" s="261"/>
      <c r="EU145" s="261"/>
      <c r="EV145" s="261"/>
      <c r="EW145" s="261"/>
      <c r="EX145" s="261"/>
      <c r="EY145" s="261"/>
      <c r="EZ145" s="261"/>
      <c r="FA145" s="261"/>
      <c r="FB145" s="261"/>
      <c r="FC145" s="261"/>
      <c r="FD145" s="261"/>
      <c r="FE145" s="261"/>
      <c r="FF145" s="261"/>
      <c r="FG145" s="261"/>
      <c r="FH145" s="261"/>
      <c r="FI145" s="261"/>
      <c r="FJ145" s="261"/>
      <c r="FK145" s="261"/>
      <c r="FL145" s="261"/>
      <c r="FM145" s="261"/>
      <c r="FN145" s="261"/>
      <c r="FO145" s="261"/>
      <c r="FP145" s="261"/>
      <c r="FQ145" s="261"/>
      <c r="FR145" s="261"/>
      <c r="FS145" s="261"/>
      <c r="FT145" s="261"/>
      <c r="FU145" s="261"/>
      <c r="FV145" s="261"/>
      <c r="FW145" s="261"/>
      <c r="FX145" s="261"/>
      <c r="FY145" s="261"/>
      <c r="FZ145" s="261"/>
      <c r="GA145" s="261"/>
      <c r="GB145" s="261"/>
      <c r="GC145" s="261"/>
      <c r="GD145" s="261"/>
      <c r="GE145" s="261"/>
      <c r="GF145" s="261"/>
      <c r="GG145" s="261"/>
      <c r="GH145" s="261"/>
      <c r="GI145" s="261"/>
      <c r="GJ145" s="261"/>
      <c r="GK145" s="261"/>
      <c r="GL145" s="261"/>
      <c r="GM145" s="261"/>
      <c r="GN145" s="261"/>
      <c r="GO145" s="261"/>
      <c r="GP145" s="261"/>
      <c r="GQ145" s="261"/>
      <c r="GR145" s="261"/>
      <c r="GS145" s="261"/>
      <c r="GT145" s="261"/>
      <c r="GU145" s="261"/>
      <c r="GV145" s="261"/>
      <c r="GW145" s="261"/>
      <c r="GX145" s="261"/>
      <c r="GY145" s="261"/>
      <c r="GZ145" s="261"/>
      <c r="HA145" s="261"/>
      <c r="HB145" s="261"/>
      <c r="HC145" s="261"/>
      <c r="HD145" s="261"/>
      <c r="HE145" s="261"/>
      <c r="HF145" s="261"/>
      <c r="HG145" s="261"/>
      <c r="HH145" s="261"/>
      <c r="HI145" s="261"/>
      <c r="HJ145" s="261"/>
      <c r="HK145" s="261"/>
      <c r="HL145" s="261"/>
      <c r="HM145" s="261"/>
      <c r="HN145" s="261"/>
      <c r="HO145" s="261"/>
      <c r="HP145" s="261"/>
      <c r="HQ145" s="261"/>
      <c r="HR145" s="261"/>
      <c r="HS145" s="261"/>
      <c r="HT145" s="261"/>
      <c r="HU145" s="261"/>
      <c r="HV145" s="261"/>
      <c r="HW145" s="261"/>
      <c r="HX145" s="261"/>
      <c r="HY145" s="261"/>
      <c r="HZ145" s="261"/>
      <c r="IA145" s="261"/>
      <c r="IB145" s="261"/>
      <c r="IC145" s="261"/>
      <c r="ID145" s="261"/>
      <c r="IE145" s="261"/>
      <c r="IF145" s="261"/>
      <c r="IG145" s="261"/>
      <c r="IH145" s="261"/>
      <c r="II145" s="261"/>
      <c r="IJ145" s="261"/>
      <c r="IK145" s="261"/>
      <c r="IL145" s="261"/>
      <c r="IM145" s="261"/>
      <c r="IN145" s="261"/>
      <c r="IO145" s="261"/>
      <c r="IP145" s="261"/>
      <c r="IQ145" s="261"/>
      <c r="IR145" s="261"/>
      <c r="IS145" s="261"/>
      <c r="IT145" s="261"/>
      <c r="IU145" s="261"/>
      <c r="IV145" s="261"/>
      <c r="IW145" s="261"/>
      <c r="IX145" s="261"/>
      <c r="IY145" s="261"/>
      <c r="IZ145" s="261"/>
      <c r="JA145" s="261"/>
      <c r="JB145" s="261"/>
      <c r="JC145" s="261"/>
      <c r="JD145" s="261"/>
    </row>
    <row r="146" spans="2:264" s="20" customFormat="1" ht="17.25" hidden="1" outlineLevel="2" x14ac:dyDescent="0.3">
      <c r="B146" s="932">
        <f t="shared" si="3"/>
        <v>30</v>
      </c>
      <c r="C146" s="76">
        <f t="shared" si="4"/>
        <v>315</v>
      </c>
      <c r="D146" s="767"/>
      <c r="E146" s="52"/>
      <c r="F146" s="52">
        <v>315</v>
      </c>
      <c r="G146" s="78"/>
      <c r="H146" s="260" t="s">
        <v>72</v>
      </c>
      <c r="I146" s="261">
        <f ca="1"/>
        <v>0</v>
      </c>
      <c r="J146" s="261">
        <f ca="1"/>
        <v>0</v>
      </c>
      <c r="K146" s="261">
        <f ca="1"/>
        <v>0</v>
      </c>
      <c r="L146" s="261">
        <f ca="1"/>
        <v>0</v>
      </c>
      <c r="M146" s="261">
        <f ca="1"/>
        <v>0</v>
      </c>
      <c r="N146" s="261">
        <f ca="1"/>
        <v>0</v>
      </c>
      <c r="O146" s="261">
        <f ca="1"/>
        <v>0</v>
      </c>
      <c r="P146" s="261">
        <f ca="1"/>
        <v>0</v>
      </c>
      <c r="Q146" s="261">
        <f ca="1"/>
        <v>0</v>
      </c>
      <c r="R146" s="261">
        <f ca="1"/>
        <v>0</v>
      </c>
      <c r="S146" s="261">
        <f ca="1"/>
        <v>0</v>
      </c>
      <c r="T146" s="261">
        <f ca="1"/>
        <v>0</v>
      </c>
      <c r="U146" s="261">
        <f ca="1"/>
        <v>0</v>
      </c>
      <c r="V146" s="261">
        <f ca="1"/>
        <v>0</v>
      </c>
      <c r="W146" s="261">
        <f ca="1"/>
        <v>0</v>
      </c>
      <c r="X146" s="261">
        <f ca="1"/>
        <v>0</v>
      </c>
      <c r="Y146" s="261">
        <f ca="1"/>
        <v>0</v>
      </c>
      <c r="Z146" s="261">
        <f ca="1"/>
        <v>0</v>
      </c>
      <c r="AA146" s="261">
        <f ca="1"/>
        <v>0</v>
      </c>
      <c r="AB146" s="261">
        <f ca="1"/>
        <v>0</v>
      </c>
      <c r="AC146" s="261">
        <f ca="1"/>
        <v>0</v>
      </c>
      <c r="AD146" s="261">
        <f ca="1"/>
        <v>0</v>
      </c>
      <c r="AE146" s="261">
        <f ca="1"/>
        <v>0</v>
      </c>
      <c r="AF146" s="261">
        <f ca="1"/>
        <v>0</v>
      </c>
      <c r="AG146" s="261">
        <f ca="1"/>
        <v>0</v>
      </c>
      <c r="AH146" s="261">
        <f ca="1"/>
        <v>0</v>
      </c>
      <c r="AI146" s="261">
        <f ca="1"/>
        <v>0</v>
      </c>
      <c r="AJ146" s="261">
        <f ca="1"/>
        <v>0</v>
      </c>
      <c r="AK146" s="261">
        <f ca="1"/>
        <v>0</v>
      </c>
      <c r="AL146" s="261">
        <f ca="1"/>
        <v>0</v>
      </c>
      <c r="AM146" s="261">
        <f ca="1"/>
        <v>0</v>
      </c>
      <c r="AN146" s="261">
        <f ca="1"/>
        <v>0</v>
      </c>
      <c r="AO146" s="261">
        <f ca="1"/>
        <v>0</v>
      </c>
      <c r="AP146" s="261">
        <f ca="1"/>
        <v>0</v>
      </c>
      <c r="AQ146" s="469">
        <f ca="1"/>
        <v>0</v>
      </c>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1"/>
      <c r="BZ146" s="261"/>
      <c r="CA146" s="261"/>
      <c r="CB146" s="261"/>
      <c r="CC146" s="261"/>
      <c r="CD146" s="261"/>
      <c r="CE146" s="261"/>
      <c r="CF146" s="261"/>
      <c r="CG146" s="261"/>
      <c r="CH146" s="261"/>
      <c r="CI146" s="261"/>
      <c r="CJ146" s="261"/>
      <c r="CK146" s="261"/>
      <c r="CL146" s="261"/>
      <c r="CM146" s="261"/>
      <c r="CN146" s="261"/>
      <c r="CO146" s="261"/>
      <c r="CP146" s="261"/>
      <c r="CQ146" s="261"/>
      <c r="CR146" s="261"/>
      <c r="CS146" s="261"/>
      <c r="CT146" s="261"/>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c r="EB146" s="261"/>
      <c r="EC146" s="261"/>
      <c r="ED146" s="261"/>
      <c r="EE146" s="261"/>
      <c r="EF146" s="261"/>
      <c r="EG146" s="261"/>
      <c r="EH146" s="261"/>
      <c r="EI146" s="261"/>
      <c r="EJ146" s="261"/>
      <c r="EK146" s="261"/>
      <c r="EL146" s="261"/>
      <c r="EM146" s="261"/>
      <c r="EN146" s="261"/>
      <c r="EO146" s="261"/>
      <c r="EP146" s="261"/>
      <c r="EQ146" s="261"/>
      <c r="ER146" s="261"/>
      <c r="ES146" s="261"/>
      <c r="ET146" s="261"/>
      <c r="EU146" s="261"/>
      <c r="EV146" s="261"/>
      <c r="EW146" s="261"/>
      <c r="EX146" s="261"/>
      <c r="EY146" s="261"/>
      <c r="EZ146" s="261"/>
      <c r="FA146" s="261"/>
      <c r="FB146" s="261"/>
      <c r="FC146" s="261"/>
      <c r="FD146" s="261"/>
      <c r="FE146" s="261"/>
      <c r="FF146" s="261"/>
      <c r="FG146" s="261"/>
      <c r="FH146" s="261"/>
      <c r="FI146" s="261"/>
      <c r="FJ146" s="261"/>
      <c r="FK146" s="261"/>
      <c r="FL146" s="261"/>
      <c r="FM146" s="261"/>
      <c r="FN146" s="261"/>
      <c r="FO146" s="261"/>
      <c r="FP146" s="261"/>
      <c r="FQ146" s="261"/>
      <c r="FR146" s="261"/>
      <c r="FS146" s="261"/>
      <c r="FT146" s="261"/>
      <c r="FU146" s="261"/>
      <c r="FV146" s="261"/>
      <c r="FW146" s="261"/>
      <c r="FX146" s="261"/>
      <c r="FY146" s="261"/>
      <c r="FZ146" s="261"/>
      <c r="GA146" s="261"/>
      <c r="GB146" s="261"/>
      <c r="GC146" s="261"/>
      <c r="GD146" s="261"/>
      <c r="GE146" s="261"/>
      <c r="GF146" s="261"/>
      <c r="GG146" s="261"/>
      <c r="GH146" s="261"/>
      <c r="GI146" s="261"/>
      <c r="GJ146" s="261"/>
      <c r="GK146" s="261"/>
      <c r="GL146" s="261"/>
      <c r="GM146" s="261"/>
      <c r="GN146" s="261"/>
      <c r="GO146" s="261"/>
      <c r="GP146" s="261"/>
      <c r="GQ146" s="261"/>
      <c r="GR146" s="261"/>
      <c r="GS146" s="261"/>
      <c r="GT146" s="261"/>
      <c r="GU146" s="261"/>
      <c r="GV146" s="261"/>
      <c r="GW146" s="261"/>
      <c r="GX146" s="261"/>
      <c r="GY146" s="261"/>
      <c r="GZ146" s="261"/>
      <c r="HA146" s="261"/>
      <c r="HB146" s="261"/>
      <c r="HC146" s="261"/>
      <c r="HD146" s="261"/>
      <c r="HE146" s="261"/>
      <c r="HF146" s="261"/>
      <c r="HG146" s="261"/>
      <c r="HH146" s="261"/>
      <c r="HI146" s="261"/>
      <c r="HJ146" s="261"/>
      <c r="HK146" s="261"/>
      <c r="HL146" s="261"/>
      <c r="HM146" s="261"/>
      <c r="HN146" s="261"/>
      <c r="HO146" s="261"/>
      <c r="HP146" s="261"/>
      <c r="HQ146" s="261"/>
      <c r="HR146" s="261"/>
      <c r="HS146" s="261"/>
      <c r="HT146" s="261"/>
      <c r="HU146" s="261"/>
      <c r="HV146" s="261"/>
      <c r="HW146" s="261"/>
      <c r="HX146" s="261"/>
      <c r="HY146" s="261"/>
      <c r="HZ146" s="261"/>
      <c r="IA146" s="261"/>
      <c r="IB146" s="261"/>
      <c r="IC146" s="261"/>
      <c r="ID146" s="261"/>
      <c r="IE146" s="261"/>
      <c r="IF146" s="261"/>
      <c r="IG146" s="261"/>
      <c r="IH146" s="261"/>
      <c r="II146" s="261"/>
      <c r="IJ146" s="261"/>
      <c r="IK146" s="261"/>
      <c r="IL146" s="261"/>
      <c r="IM146" s="261"/>
      <c r="IN146" s="261"/>
      <c r="IO146" s="261"/>
      <c r="IP146" s="261"/>
      <c r="IQ146" s="261"/>
      <c r="IR146" s="261"/>
      <c r="IS146" s="261"/>
      <c r="IT146" s="261"/>
      <c r="IU146" s="261"/>
      <c r="IV146" s="261"/>
      <c r="IW146" s="261"/>
      <c r="IX146" s="261"/>
      <c r="IY146" s="261"/>
      <c r="IZ146" s="261"/>
      <c r="JA146" s="261"/>
      <c r="JB146" s="261"/>
      <c r="JC146" s="261"/>
      <c r="JD146" s="261"/>
    </row>
    <row r="147" spans="2:264" s="20" customFormat="1" ht="17.25" hidden="1" outlineLevel="2" x14ac:dyDescent="0.3">
      <c r="B147" s="932">
        <f t="shared" si="3"/>
        <v>30</v>
      </c>
      <c r="C147" s="76">
        <f t="shared" si="4"/>
        <v>316</v>
      </c>
      <c r="D147" s="767"/>
      <c r="E147" s="52"/>
      <c r="F147" s="52">
        <v>316</v>
      </c>
      <c r="G147" s="78"/>
      <c r="H147" s="260" t="s">
        <v>73</v>
      </c>
      <c r="I147" s="261">
        <f ca="1"/>
        <v>0</v>
      </c>
      <c r="J147" s="261">
        <f ca="1"/>
        <v>0</v>
      </c>
      <c r="K147" s="261">
        <f ca="1"/>
        <v>0</v>
      </c>
      <c r="L147" s="261">
        <f ca="1"/>
        <v>0</v>
      </c>
      <c r="M147" s="261">
        <f ca="1"/>
        <v>0</v>
      </c>
      <c r="N147" s="261">
        <f ca="1"/>
        <v>0</v>
      </c>
      <c r="O147" s="261">
        <f ca="1"/>
        <v>0</v>
      </c>
      <c r="P147" s="261">
        <f ca="1"/>
        <v>0</v>
      </c>
      <c r="Q147" s="261">
        <f ca="1"/>
        <v>0</v>
      </c>
      <c r="R147" s="261">
        <f ca="1"/>
        <v>0</v>
      </c>
      <c r="S147" s="261">
        <f ca="1"/>
        <v>0</v>
      </c>
      <c r="T147" s="261">
        <f ca="1"/>
        <v>0</v>
      </c>
      <c r="U147" s="261">
        <f ca="1"/>
        <v>0</v>
      </c>
      <c r="V147" s="261">
        <f ca="1"/>
        <v>0</v>
      </c>
      <c r="W147" s="261">
        <f ca="1"/>
        <v>0</v>
      </c>
      <c r="X147" s="261">
        <f ca="1"/>
        <v>0</v>
      </c>
      <c r="Y147" s="261">
        <f ca="1"/>
        <v>0</v>
      </c>
      <c r="Z147" s="261">
        <f ca="1"/>
        <v>0</v>
      </c>
      <c r="AA147" s="261">
        <f ca="1"/>
        <v>0</v>
      </c>
      <c r="AB147" s="261">
        <f ca="1"/>
        <v>0</v>
      </c>
      <c r="AC147" s="261">
        <f ca="1"/>
        <v>0</v>
      </c>
      <c r="AD147" s="261">
        <f ca="1"/>
        <v>0</v>
      </c>
      <c r="AE147" s="261">
        <f ca="1"/>
        <v>0</v>
      </c>
      <c r="AF147" s="261">
        <f ca="1"/>
        <v>0</v>
      </c>
      <c r="AG147" s="261">
        <f ca="1"/>
        <v>0</v>
      </c>
      <c r="AH147" s="261">
        <f ca="1"/>
        <v>0</v>
      </c>
      <c r="AI147" s="261">
        <f ca="1"/>
        <v>0</v>
      </c>
      <c r="AJ147" s="261">
        <f ca="1"/>
        <v>0</v>
      </c>
      <c r="AK147" s="261">
        <f ca="1"/>
        <v>0</v>
      </c>
      <c r="AL147" s="261">
        <f ca="1"/>
        <v>0</v>
      </c>
      <c r="AM147" s="261">
        <f ca="1"/>
        <v>0</v>
      </c>
      <c r="AN147" s="261">
        <f ca="1"/>
        <v>0</v>
      </c>
      <c r="AO147" s="261">
        <f ca="1"/>
        <v>0</v>
      </c>
      <c r="AP147" s="261">
        <f ca="1"/>
        <v>0</v>
      </c>
      <c r="AQ147" s="469">
        <f ca="1"/>
        <v>0</v>
      </c>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c r="CA147" s="261"/>
      <c r="CB147" s="261"/>
      <c r="CC147" s="261"/>
      <c r="CD147" s="261"/>
      <c r="CE147" s="261"/>
      <c r="CF147" s="261"/>
      <c r="CG147" s="261"/>
      <c r="CH147" s="261"/>
      <c r="CI147" s="261"/>
      <c r="CJ147" s="261"/>
      <c r="CK147" s="261"/>
      <c r="CL147" s="261"/>
      <c r="CM147" s="261"/>
      <c r="CN147" s="261"/>
      <c r="CO147" s="261"/>
      <c r="CP147" s="261"/>
      <c r="CQ147" s="261"/>
      <c r="CR147" s="261"/>
      <c r="CS147" s="261"/>
      <c r="CT147" s="261"/>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c r="EB147" s="261"/>
      <c r="EC147" s="261"/>
      <c r="ED147" s="261"/>
      <c r="EE147" s="261"/>
      <c r="EF147" s="261"/>
      <c r="EG147" s="261"/>
      <c r="EH147" s="261"/>
      <c r="EI147" s="261"/>
      <c r="EJ147" s="261"/>
      <c r="EK147" s="261"/>
      <c r="EL147" s="261"/>
      <c r="EM147" s="261"/>
      <c r="EN147" s="261"/>
      <c r="EO147" s="261"/>
      <c r="EP147" s="261"/>
      <c r="EQ147" s="261"/>
      <c r="ER147" s="261"/>
      <c r="ES147" s="261"/>
      <c r="ET147" s="261"/>
      <c r="EU147" s="261"/>
      <c r="EV147" s="261"/>
      <c r="EW147" s="261"/>
      <c r="EX147" s="261"/>
      <c r="EY147" s="261"/>
      <c r="EZ147" s="261"/>
      <c r="FA147" s="261"/>
      <c r="FB147" s="261"/>
      <c r="FC147" s="261"/>
      <c r="FD147" s="261"/>
      <c r="FE147" s="261"/>
      <c r="FF147" s="261"/>
      <c r="FG147" s="261"/>
      <c r="FH147" s="261"/>
      <c r="FI147" s="261"/>
      <c r="FJ147" s="261"/>
      <c r="FK147" s="261"/>
      <c r="FL147" s="261"/>
      <c r="FM147" s="261"/>
      <c r="FN147" s="261"/>
      <c r="FO147" s="261"/>
      <c r="FP147" s="261"/>
      <c r="FQ147" s="261"/>
      <c r="FR147" s="261"/>
      <c r="FS147" s="261"/>
      <c r="FT147" s="261"/>
      <c r="FU147" s="261"/>
      <c r="FV147" s="261"/>
      <c r="FW147" s="261"/>
      <c r="FX147" s="261"/>
      <c r="FY147" s="261"/>
      <c r="FZ147" s="261"/>
      <c r="GA147" s="261"/>
      <c r="GB147" s="261"/>
      <c r="GC147" s="261"/>
      <c r="GD147" s="261"/>
      <c r="GE147" s="261"/>
      <c r="GF147" s="261"/>
      <c r="GG147" s="261"/>
      <c r="GH147" s="261"/>
      <c r="GI147" s="261"/>
      <c r="GJ147" s="261"/>
      <c r="GK147" s="261"/>
      <c r="GL147" s="261"/>
      <c r="GM147" s="261"/>
      <c r="GN147" s="261"/>
      <c r="GO147" s="261"/>
      <c r="GP147" s="261"/>
      <c r="GQ147" s="261"/>
      <c r="GR147" s="261"/>
      <c r="GS147" s="261"/>
      <c r="GT147" s="261"/>
      <c r="GU147" s="261"/>
      <c r="GV147" s="261"/>
      <c r="GW147" s="261"/>
      <c r="GX147" s="261"/>
      <c r="GY147" s="261"/>
      <c r="GZ147" s="261"/>
      <c r="HA147" s="261"/>
      <c r="HB147" s="261"/>
      <c r="HC147" s="261"/>
      <c r="HD147" s="261"/>
      <c r="HE147" s="261"/>
      <c r="HF147" s="261"/>
      <c r="HG147" s="261"/>
      <c r="HH147" s="261"/>
      <c r="HI147" s="261"/>
      <c r="HJ147" s="261"/>
      <c r="HK147" s="261"/>
      <c r="HL147" s="261"/>
      <c r="HM147" s="261"/>
      <c r="HN147" s="261"/>
      <c r="HO147" s="261"/>
      <c r="HP147" s="261"/>
      <c r="HQ147" s="261"/>
      <c r="HR147" s="261"/>
      <c r="HS147" s="261"/>
      <c r="HT147" s="261"/>
      <c r="HU147" s="261"/>
      <c r="HV147" s="261"/>
      <c r="HW147" s="261"/>
      <c r="HX147" s="261"/>
      <c r="HY147" s="261"/>
      <c r="HZ147" s="261"/>
      <c r="IA147" s="261"/>
      <c r="IB147" s="261"/>
      <c r="IC147" s="261"/>
      <c r="ID147" s="261"/>
      <c r="IE147" s="261"/>
      <c r="IF147" s="261"/>
      <c r="IG147" s="261"/>
      <c r="IH147" s="261"/>
      <c r="II147" s="261"/>
      <c r="IJ147" s="261"/>
      <c r="IK147" s="261"/>
      <c r="IL147" s="261"/>
      <c r="IM147" s="261"/>
      <c r="IN147" s="261"/>
      <c r="IO147" s="261"/>
      <c r="IP147" s="261"/>
      <c r="IQ147" s="261"/>
      <c r="IR147" s="261"/>
      <c r="IS147" s="261"/>
      <c r="IT147" s="261"/>
      <c r="IU147" s="261"/>
      <c r="IV147" s="261"/>
      <c r="IW147" s="261"/>
      <c r="IX147" s="261"/>
      <c r="IY147" s="261"/>
      <c r="IZ147" s="261"/>
      <c r="JA147" s="261"/>
      <c r="JB147" s="261"/>
      <c r="JC147" s="261"/>
      <c r="JD147" s="261"/>
    </row>
    <row r="148" spans="2:264" s="20" customFormat="1" ht="17.25" hidden="1" outlineLevel="2" x14ac:dyDescent="0.3">
      <c r="B148" s="932">
        <f t="shared" si="3"/>
        <v>30</v>
      </c>
      <c r="C148" s="76">
        <f t="shared" si="4"/>
        <v>317</v>
      </c>
      <c r="D148" s="767"/>
      <c r="E148" s="52"/>
      <c r="F148" s="52">
        <v>317</v>
      </c>
      <c r="G148" s="78"/>
      <c r="H148" s="260" t="s">
        <v>74</v>
      </c>
      <c r="I148" s="261">
        <f ca="1"/>
        <v>0</v>
      </c>
      <c r="J148" s="261">
        <f ca="1"/>
        <v>0</v>
      </c>
      <c r="K148" s="261">
        <f ca="1"/>
        <v>0</v>
      </c>
      <c r="L148" s="261">
        <f ca="1"/>
        <v>0</v>
      </c>
      <c r="M148" s="261">
        <f ca="1"/>
        <v>0</v>
      </c>
      <c r="N148" s="261">
        <f ca="1"/>
        <v>0</v>
      </c>
      <c r="O148" s="261">
        <f ca="1"/>
        <v>0</v>
      </c>
      <c r="P148" s="261">
        <f ca="1"/>
        <v>0</v>
      </c>
      <c r="Q148" s="261">
        <f ca="1"/>
        <v>0</v>
      </c>
      <c r="R148" s="261">
        <f ca="1"/>
        <v>0</v>
      </c>
      <c r="S148" s="261">
        <f ca="1"/>
        <v>0</v>
      </c>
      <c r="T148" s="261">
        <f ca="1"/>
        <v>0</v>
      </c>
      <c r="U148" s="261">
        <f ca="1"/>
        <v>0</v>
      </c>
      <c r="V148" s="261">
        <f ca="1"/>
        <v>0</v>
      </c>
      <c r="W148" s="261">
        <f ca="1"/>
        <v>0</v>
      </c>
      <c r="X148" s="261">
        <f ca="1"/>
        <v>0</v>
      </c>
      <c r="Y148" s="261">
        <f ca="1"/>
        <v>0</v>
      </c>
      <c r="Z148" s="261">
        <f ca="1"/>
        <v>0</v>
      </c>
      <c r="AA148" s="261">
        <f ca="1"/>
        <v>0</v>
      </c>
      <c r="AB148" s="261">
        <f ca="1"/>
        <v>0</v>
      </c>
      <c r="AC148" s="261">
        <f ca="1"/>
        <v>0</v>
      </c>
      <c r="AD148" s="261">
        <f ca="1"/>
        <v>0</v>
      </c>
      <c r="AE148" s="261">
        <f ca="1"/>
        <v>0</v>
      </c>
      <c r="AF148" s="261">
        <f ca="1"/>
        <v>0</v>
      </c>
      <c r="AG148" s="261">
        <f ca="1"/>
        <v>0</v>
      </c>
      <c r="AH148" s="261">
        <f ca="1"/>
        <v>0</v>
      </c>
      <c r="AI148" s="261">
        <f ca="1"/>
        <v>0</v>
      </c>
      <c r="AJ148" s="261">
        <f ca="1"/>
        <v>0</v>
      </c>
      <c r="AK148" s="261">
        <f ca="1"/>
        <v>0</v>
      </c>
      <c r="AL148" s="261">
        <f ca="1"/>
        <v>0</v>
      </c>
      <c r="AM148" s="261">
        <f ca="1"/>
        <v>0</v>
      </c>
      <c r="AN148" s="261">
        <f ca="1"/>
        <v>0</v>
      </c>
      <c r="AO148" s="261">
        <f ca="1"/>
        <v>0</v>
      </c>
      <c r="AP148" s="261">
        <f ca="1"/>
        <v>0</v>
      </c>
      <c r="AQ148" s="469">
        <f ca="1"/>
        <v>0</v>
      </c>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1"/>
      <c r="BZ148" s="261"/>
      <c r="CA148" s="261"/>
      <c r="CB148" s="261"/>
      <c r="CC148" s="261"/>
      <c r="CD148" s="261"/>
      <c r="CE148" s="261"/>
      <c r="CF148" s="261"/>
      <c r="CG148" s="261"/>
      <c r="CH148" s="261"/>
      <c r="CI148" s="261"/>
      <c r="CJ148" s="261"/>
      <c r="CK148" s="261"/>
      <c r="CL148" s="261"/>
      <c r="CM148" s="261"/>
      <c r="CN148" s="261"/>
      <c r="CO148" s="261"/>
      <c r="CP148" s="261"/>
      <c r="CQ148" s="261"/>
      <c r="CR148" s="261"/>
      <c r="CS148" s="261"/>
      <c r="CT148" s="261"/>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c r="EB148" s="261"/>
      <c r="EC148" s="261"/>
      <c r="ED148" s="261"/>
      <c r="EE148" s="261"/>
      <c r="EF148" s="261"/>
      <c r="EG148" s="261"/>
      <c r="EH148" s="261"/>
      <c r="EI148" s="261"/>
      <c r="EJ148" s="261"/>
      <c r="EK148" s="261"/>
      <c r="EL148" s="261"/>
      <c r="EM148" s="261"/>
      <c r="EN148" s="261"/>
      <c r="EO148" s="261"/>
      <c r="EP148" s="261"/>
      <c r="EQ148" s="261"/>
      <c r="ER148" s="261"/>
      <c r="ES148" s="261"/>
      <c r="ET148" s="261"/>
      <c r="EU148" s="261"/>
      <c r="EV148" s="261"/>
      <c r="EW148" s="261"/>
      <c r="EX148" s="261"/>
      <c r="EY148" s="261"/>
      <c r="EZ148" s="261"/>
      <c r="FA148" s="261"/>
      <c r="FB148" s="261"/>
      <c r="FC148" s="261"/>
      <c r="FD148" s="261"/>
      <c r="FE148" s="261"/>
      <c r="FF148" s="261"/>
      <c r="FG148" s="261"/>
      <c r="FH148" s="261"/>
      <c r="FI148" s="261"/>
      <c r="FJ148" s="261"/>
      <c r="FK148" s="261"/>
      <c r="FL148" s="261"/>
      <c r="FM148" s="261"/>
      <c r="FN148" s="261"/>
      <c r="FO148" s="261"/>
      <c r="FP148" s="261"/>
      <c r="FQ148" s="261"/>
      <c r="FR148" s="261"/>
      <c r="FS148" s="261"/>
      <c r="FT148" s="261"/>
      <c r="FU148" s="261"/>
      <c r="FV148" s="261"/>
      <c r="FW148" s="261"/>
      <c r="FX148" s="261"/>
      <c r="FY148" s="261"/>
      <c r="FZ148" s="261"/>
      <c r="GA148" s="261"/>
      <c r="GB148" s="261"/>
      <c r="GC148" s="261"/>
      <c r="GD148" s="261"/>
      <c r="GE148" s="261"/>
      <c r="GF148" s="261"/>
      <c r="GG148" s="261"/>
      <c r="GH148" s="261"/>
      <c r="GI148" s="261"/>
      <c r="GJ148" s="261"/>
      <c r="GK148" s="261"/>
      <c r="GL148" s="261"/>
      <c r="GM148" s="261"/>
      <c r="GN148" s="261"/>
      <c r="GO148" s="261"/>
      <c r="GP148" s="261"/>
      <c r="GQ148" s="261"/>
      <c r="GR148" s="261"/>
      <c r="GS148" s="261"/>
      <c r="GT148" s="261"/>
      <c r="GU148" s="261"/>
      <c r="GV148" s="261"/>
      <c r="GW148" s="261"/>
      <c r="GX148" s="261"/>
      <c r="GY148" s="261"/>
      <c r="GZ148" s="261"/>
      <c r="HA148" s="261"/>
      <c r="HB148" s="261"/>
      <c r="HC148" s="261"/>
      <c r="HD148" s="261"/>
      <c r="HE148" s="261"/>
      <c r="HF148" s="261"/>
      <c r="HG148" s="261"/>
      <c r="HH148" s="261"/>
      <c r="HI148" s="261"/>
      <c r="HJ148" s="261"/>
      <c r="HK148" s="261"/>
      <c r="HL148" s="261"/>
      <c r="HM148" s="261"/>
      <c r="HN148" s="261"/>
      <c r="HO148" s="261"/>
      <c r="HP148" s="261"/>
      <c r="HQ148" s="261"/>
      <c r="HR148" s="261"/>
      <c r="HS148" s="261"/>
      <c r="HT148" s="261"/>
      <c r="HU148" s="261"/>
      <c r="HV148" s="261"/>
      <c r="HW148" s="261"/>
      <c r="HX148" s="261"/>
      <c r="HY148" s="261"/>
      <c r="HZ148" s="261"/>
      <c r="IA148" s="261"/>
      <c r="IB148" s="261"/>
      <c r="IC148" s="261"/>
      <c r="ID148" s="261"/>
      <c r="IE148" s="261"/>
      <c r="IF148" s="261"/>
      <c r="IG148" s="261"/>
      <c r="IH148" s="261"/>
      <c r="II148" s="261"/>
      <c r="IJ148" s="261"/>
      <c r="IK148" s="261"/>
      <c r="IL148" s="261"/>
      <c r="IM148" s="261"/>
      <c r="IN148" s="261"/>
      <c r="IO148" s="261"/>
      <c r="IP148" s="261"/>
      <c r="IQ148" s="261"/>
      <c r="IR148" s="261"/>
      <c r="IS148" s="261"/>
      <c r="IT148" s="261"/>
      <c r="IU148" s="261"/>
      <c r="IV148" s="261"/>
      <c r="IW148" s="261"/>
      <c r="IX148" s="261"/>
      <c r="IY148" s="261"/>
      <c r="IZ148" s="261"/>
      <c r="JA148" s="261"/>
      <c r="JB148" s="261"/>
      <c r="JC148" s="261"/>
      <c r="JD148" s="261"/>
    </row>
    <row r="149" spans="2:264" s="20" customFormat="1" ht="17.25" hidden="1" outlineLevel="2" x14ac:dyDescent="0.3">
      <c r="B149" s="932">
        <f t="shared" si="3"/>
        <v>30</v>
      </c>
      <c r="C149" s="76">
        <f t="shared" si="4"/>
        <v>318</v>
      </c>
      <c r="D149" s="767"/>
      <c r="E149" s="52"/>
      <c r="F149" s="52">
        <v>318</v>
      </c>
      <c r="G149" s="78"/>
      <c r="H149" s="260" t="s">
        <v>75</v>
      </c>
      <c r="I149" s="261">
        <f ca="1"/>
        <v>0</v>
      </c>
      <c r="J149" s="261">
        <f ca="1"/>
        <v>0</v>
      </c>
      <c r="K149" s="261">
        <f ca="1"/>
        <v>0</v>
      </c>
      <c r="L149" s="261">
        <f ca="1"/>
        <v>0</v>
      </c>
      <c r="M149" s="261">
        <f ca="1"/>
        <v>0</v>
      </c>
      <c r="N149" s="261">
        <f ca="1"/>
        <v>0</v>
      </c>
      <c r="O149" s="261">
        <f ca="1"/>
        <v>0</v>
      </c>
      <c r="P149" s="261">
        <f ca="1"/>
        <v>0</v>
      </c>
      <c r="Q149" s="261">
        <f ca="1"/>
        <v>0</v>
      </c>
      <c r="R149" s="261">
        <f ca="1"/>
        <v>0</v>
      </c>
      <c r="S149" s="261">
        <f ca="1"/>
        <v>0</v>
      </c>
      <c r="T149" s="261">
        <f ca="1"/>
        <v>0</v>
      </c>
      <c r="U149" s="261">
        <f ca="1"/>
        <v>476.20073390661628</v>
      </c>
      <c r="V149" s="261">
        <f ca="1"/>
        <v>248.37197443079796</v>
      </c>
      <c r="W149" s="261">
        <f ca="1"/>
        <v>226.01292555636678</v>
      </c>
      <c r="X149" s="261">
        <f ca="1"/>
        <v>193.6103634927164</v>
      </c>
      <c r="Y149" s="261">
        <f ca="1"/>
        <v>174.4282294405553</v>
      </c>
      <c r="Z149" s="261">
        <f ca="1"/>
        <v>409.97702196271297</v>
      </c>
      <c r="AA149" s="261">
        <f ca="1"/>
        <v>178.49558845521159</v>
      </c>
      <c r="AB149" s="261">
        <f ca="1"/>
        <v>364.71454371858141</v>
      </c>
      <c r="AC149" s="261">
        <f ca="1"/>
        <v>0</v>
      </c>
      <c r="AD149" s="261">
        <f ca="1"/>
        <v>0</v>
      </c>
      <c r="AE149" s="261">
        <f ca="1"/>
        <v>0</v>
      </c>
      <c r="AF149" s="261">
        <f ca="1"/>
        <v>0</v>
      </c>
      <c r="AG149" s="261">
        <f ca="1"/>
        <v>0</v>
      </c>
      <c r="AH149" s="261">
        <f ca="1"/>
        <v>0</v>
      </c>
      <c r="AI149" s="261">
        <f ca="1"/>
        <v>0</v>
      </c>
      <c r="AJ149" s="261">
        <f ca="1"/>
        <v>0</v>
      </c>
      <c r="AK149" s="261">
        <f ca="1"/>
        <v>0</v>
      </c>
      <c r="AL149" s="261">
        <f ca="1"/>
        <v>0</v>
      </c>
      <c r="AM149" s="261">
        <f ca="1"/>
        <v>0</v>
      </c>
      <c r="AN149" s="261">
        <f ca="1"/>
        <v>29.073026247536049</v>
      </c>
      <c r="AO149" s="261">
        <f ca="1"/>
        <v>147.44477280000802</v>
      </c>
      <c r="AP149" s="261">
        <f ca="1"/>
        <v>135.82302618350013</v>
      </c>
      <c r="AQ149" s="469">
        <f ca="1"/>
        <v>121.52656628090608</v>
      </c>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1"/>
      <c r="BZ149" s="261"/>
      <c r="CA149" s="261"/>
      <c r="CB149" s="261"/>
      <c r="CC149" s="261"/>
      <c r="CD149" s="261"/>
      <c r="CE149" s="261"/>
      <c r="CF149" s="261"/>
      <c r="CG149" s="261"/>
      <c r="CH149" s="261"/>
      <c r="CI149" s="261"/>
      <c r="CJ149" s="261"/>
      <c r="CK149" s="261"/>
      <c r="CL149" s="261"/>
      <c r="CM149" s="261"/>
      <c r="CN149" s="261"/>
      <c r="CO149" s="261"/>
      <c r="CP149" s="261"/>
      <c r="CQ149" s="261"/>
      <c r="CR149" s="261"/>
      <c r="CS149" s="261"/>
      <c r="CT149" s="261"/>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c r="EB149" s="261"/>
      <c r="EC149" s="261"/>
      <c r="ED149" s="261"/>
      <c r="EE149" s="261"/>
      <c r="EF149" s="261"/>
      <c r="EG149" s="261"/>
      <c r="EH149" s="261"/>
      <c r="EI149" s="261"/>
      <c r="EJ149" s="261"/>
      <c r="EK149" s="261"/>
      <c r="EL149" s="261"/>
      <c r="EM149" s="261"/>
      <c r="EN149" s="261"/>
      <c r="EO149" s="261"/>
      <c r="EP149" s="261"/>
      <c r="EQ149" s="261"/>
      <c r="ER149" s="261"/>
      <c r="ES149" s="261"/>
      <c r="ET149" s="261"/>
      <c r="EU149" s="261"/>
      <c r="EV149" s="261"/>
      <c r="EW149" s="261"/>
      <c r="EX149" s="261"/>
      <c r="EY149" s="261"/>
      <c r="EZ149" s="261"/>
      <c r="FA149" s="261"/>
      <c r="FB149" s="261"/>
      <c r="FC149" s="261"/>
      <c r="FD149" s="261"/>
      <c r="FE149" s="261"/>
      <c r="FF149" s="261"/>
      <c r="FG149" s="261"/>
      <c r="FH149" s="261"/>
      <c r="FI149" s="261"/>
      <c r="FJ149" s="261"/>
      <c r="FK149" s="261"/>
      <c r="FL149" s="261"/>
      <c r="FM149" s="261"/>
      <c r="FN149" s="261"/>
      <c r="FO149" s="261"/>
      <c r="FP149" s="261"/>
      <c r="FQ149" s="261"/>
      <c r="FR149" s="261"/>
      <c r="FS149" s="261"/>
      <c r="FT149" s="261"/>
      <c r="FU149" s="261"/>
      <c r="FV149" s="261"/>
      <c r="FW149" s="261"/>
      <c r="FX149" s="261"/>
      <c r="FY149" s="261"/>
      <c r="FZ149" s="261"/>
      <c r="GA149" s="261"/>
      <c r="GB149" s="261"/>
      <c r="GC149" s="261"/>
      <c r="GD149" s="261"/>
      <c r="GE149" s="261"/>
      <c r="GF149" s="261"/>
      <c r="GG149" s="261"/>
      <c r="GH149" s="261"/>
      <c r="GI149" s="261"/>
      <c r="GJ149" s="261"/>
      <c r="GK149" s="261"/>
      <c r="GL149" s="261"/>
      <c r="GM149" s="261"/>
      <c r="GN149" s="261"/>
      <c r="GO149" s="261"/>
      <c r="GP149" s="261"/>
      <c r="GQ149" s="261"/>
      <c r="GR149" s="261"/>
      <c r="GS149" s="261"/>
      <c r="GT149" s="261"/>
      <c r="GU149" s="261"/>
      <c r="GV149" s="261"/>
      <c r="GW149" s="261"/>
      <c r="GX149" s="261"/>
      <c r="GY149" s="261"/>
      <c r="GZ149" s="261"/>
      <c r="HA149" s="261"/>
      <c r="HB149" s="261"/>
      <c r="HC149" s="261"/>
      <c r="HD149" s="261"/>
      <c r="HE149" s="261"/>
      <c r="HF149" s="261"/>
      <c r="HG149" s="261"/>
      <c r="HH149" s="261"/>
      <c r="HI149" s="261"/>
      <c r="HJ149" s="261"/>
      <c r="HK149" s="261"/>
      <c r="HL149" s="261"/>
      <c r="HM149" s="261"/>
      <c r="HN149" s="261"/>
      <c r="HO149" s="261"/>
      <c r="HP149" s="261"/>
      <c r="HQ149" s="261"/>
      <c r="HR149" s="261"/>
      <c r="HS149" s="261"/>
      <c r="HT149" s="261"/>
      <c r="HU149" s="261"/>
      <c r="HV149" s="261"/>
      <c r="HW149" s="261"/>
      <c r="HX149" s="261"/>
      <c r="HY149" s="261"/>
      <c r="HZ149" s="261"/>
      <c r="IA149" s="261"/>
      <c r="IB149" s="261"/>
      <c r="IC149" s="261"/>
      <c r="ID149" s="261"/>
      <c r="IE149" s="261"/>
      <c r="IF149" s="261"/>
      <c r="IG149" s="261"/>
      <c r="IH149" s="261"/>
      <c r="II149" s="261"/>
      <c r="IJ149" s="261"/>
      <c r="IK149" s="261"/>
      <c r="IL149" s="261"/>
      <c r="IM149" s="261"/>
      <c r="IN149" s="261"/>
      <c r="IO149" s="261"/>
      <c r="IP149" s="261"/>
      <c r="IQ149" s="261"/>
      <c r="IR149" s="261"/>
      <c r="IS149" s="261"/>
      <c r="IT149" s="261"/>
      <c r="IU149" s="261"/>
      <c r="IV149" s="261"/>
      <c r="IW149" s="261"/>
      <c r="IX149" s="261"/>
      <c r="IY149" s="261"/>
      <c r="IZ149" s="261"/>
      <c r="JA149" s="261"/>
      <c r="JB149" s="261"/>
      <c r="JC149" s="261"/>
      <c r="JD149" s="261"/>
    </row>
    <row r="150" spans="2:264" s="20" customFormat="1" ht="17.25" hidden="1" outlineLevel="2" x14ac:dyDescent="0.3">
      <c r="B150" s="932">
        <f t="shared" si="3"/>
        <v>30</v>
      </c>
      <c r="C150" s="76">
        <f t="shared" si="4"/>
        <v>319</v>
      </c>
      <c r="D150" s="767"/>
      <c r="E150" s="52"/>
      <c r="F150" s="52">
        <v>319</v>
      </c>
      <c r="G150" s="78"/>
      <c r="H150" s="260" t="s">
        <v>232</v>
      </c>
      <c r="I150" s="261">
        <f ca="1"/>
        <v>0</v>
      </c>
      <c r="J150" s="261">
        <f ca="1"/>
        <v>0</v>
      </c>
      <c r="K150" s="261">
        <f ca="1"/>
        <v>0</v>
      </c>
      <c r="L150" s="261">
        <f ca="1"/>
        <v>0</v>
      </c>
      <c r="M150" s="261">
        <f ca="1"/>
        <v>0</v>
      </c>
      <c r="N150" s="261">
        <f ca="1"/>
        <v>0</v>
      </c>
      <c r="O150" s="261">
        <f ca="1"/>
        <v>0</v>
      </c>
      <c r="P150" s="261">
        <f ca="1"/>
        <v>0</v>
      </c>
      <c r="Q150" s="261">
        <f ca="1"/>
        <v>0</v>
      </c>
      <c r="R150" s="261">
        <f ca="1"/>
        <v>0</v>
      </c>
      <c r="S150" s="261">
        <f ca="1"/>
        <v>0</v>
      </c>
      <c r="T150" s="261">
        <f ca="1"/>
        <v>0</v>
      </c>
      <c r="U150" s="261">
        <f ca="1"/>
        <v>0</v>
      </c>
      <c r="V150" s="261">
        <f ca="1"/>
        <v>0</v>
      </c>
      <c r="W150" s="261">
        <f ca="1"/>
        <v>0</v>
      </c>
      <c r="X150" s="261">
        <f ca="1"/>
        <v>0</v>
      </c>
      <c r="Y150" s="261">
        <f ca="1"/>
        <v>0</v>
      </c>
      <c r="Z150" s="261">
        <f ca="1"/>
        <v>0</v>
      </c>
      <c r="AA150" s="261">
        <f ca="1"/>
        <v>0</v>
      </c>
      <c r="AB150" s="261">
        <f ca="1"/>
        <v>0</v>
      </c>
      <c r="AC150" s="261">
        <f ca="1"/>
        <v>0</v>
      </c>
      <c r="AD150" s="261">
        <f ca="1"/>
        <v>0</v>
      </c>
      <c r="AE150" s="261">
        <f ca="1"/>
        <v>0</v>
      </c>
      <c r="AF150" s="261">
        <f ca="1"/>
        <v>0</v>
      </c>
      <c r="AG150" s="261">
        <f ca="1"/>
        <v>0</v>
      </c>
      <c r="AH150" s="261">
        <f ca="1"/>
        <v>0</v>
      </c>
      <c r="AI150" s="261">
        <f ca="1"/>
        <v>0</v>
      </c>
      <c r="AJ150" s="261">
        <f ca="1"/>
        <v>0</v>
      </c>
      <c r="AK150" s="261">
        <f ca="1"/>
        <v>0</v>
      </c>
      <c r="AL150" s="261">
        <f ca="1"/>
        <v>0</v>
      </c>
      <c r="AM150" s="261">
        <f ca="1"/>
        <v>0</v>
      </c>
      <c r="AN150" s="261">
        <f ca="1"/>
        <v>0</v>
      </c>
      <c r="AO150" s="261">
        <f ca="1"/>
        <v>0</v>
      </c>
      <c r="AP150" s="261">
        <f ca="1"/>
        <v>0</v>
      </c>
      <c r="AQ150" s="469">
        <f ca="1"/>
        <v>0</v>
      </c>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c r="CA150" s="261"/>
      <c r="CB150" s="261"/>
      <c r="CC150" s="261"/>
      <c r="CD150" s="261"/>
      <c r="CE150" s="261"/>
      <c r="CF150" s="261"/>
      <c r="CG150" s="261"/>
      <c r="CH150" s="261"/>
      <c r="CI150" s="261"/>
      <c r="CJ150" s="261"/>
      <c r="CK150" s="261"/>
      <c r="CL150" s="261"/>
      <c r="CM150" s="261"/>
      <c r="CN150" s="261"/>
      <c r="CO150" s="261"/>
      <c r="CP150" s="261"/>
      <c r="CQ150" s="261"/>
      <c r="CR150" s="261"/>
      <c r="CS150" s="261"/>
      <c r="CT150" s="261"/>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c r="EB150" s="261"/>
      <c r="EC150" s="261"/>
      <c r="ED150" s="261"/>
      <c r="EE150" s="261"/>
      <c r="EF150" s="261"/>
      <c r="EG150" s="261"/>
      <c r="EH150" s="261"/>
      <c r="EI150" s="261"/>
      <c r="EJ150" s="261"/>
      <c r="EK150" s="261"/>
      <c r="EL150" s="261"/>
      <c r="EM150" s="261"/>
      <c r="EN150" s="261"/>
      <c r="EO150" s="261"/>
      <c r="EP150" s="261"/>
      <c r="EQ150" s="261"/>
      <c r="ER150" s="261"/>
      <c r="ES150" s="261"/>
      <c r="ET150" s="261"/>
      <c r="EU150" s="261"/>
      <c r="EV150" s="261"/>
      <c r="EW150" s="261"/>
      <c r="EX150" s="261"/>
      <c r="EY150" s="261"/>
      <c r="EZ150" s="261"/>
      <c r="FA150" s="261"/>
      <c r="FB150" s="261"/>
      <c r="FC150" s="261"/>
      <c r="FD150" s="261"/>
      <c r="FE150" s="261"/>
      <c r="FF150" s="261"/>
      <c r="FG150" s="261"/>
      <c r="FH150" s="261"/>
      <c r="FI150" s="261"/>
      <c r="FJ150" s="261"/>
      <c r="FK150" s="261"/>
      <c r="FL150" s="261"/>
      <c r="FM150" s="261"/>
      <c r="FN150" s="261"/>
      <c r="FO150" s="261"/>
      <c r="FP150" s="261"/>
      <c r="FQ150" s="261"/>
      <c r="FR150" s="261"/>
      <c r="FS150" s="261"/>
      <c r="FT150" s="261"/>
      <c r="FU150" s="261"/>
      <c r="FV150" s="261"/>
      <c r="FW150" s="261"/>
      <c r="FX150" s="261"/>
      <c r="FY150" s="261"/>
      <c r="FZ150" s="261"/>
      <c r="GA150" s="261"/>
      <c r="GB150" s="261"/>
      <c r="GC150" s="261"/>
      <c r="GD150" s="261"/>
      <c r="GE150" s="261"/>
      <c r="GF150" s="261"/>
      <c r="GG150" s="261"/>
      <c r="GH150" s="261"/>
      <c r="GI150" s="261"/>
      <c r="GJ150" s="261"/>
      <c r="GK150" s="261"/>
      <c r="GL150" s="261"/>
      <c r="GM150" s="261"/>
      <c r="GN150" s="261"/>
      <c r="GO150" s="261"/>
      <c r="GP150" s="261"/>
      <c r="GQ150" s="261"/>
      <c r="GR150" s="261"/>
      <c r="GS150" s="261"/>
      <c r="GT150" s="261"/>
      <c r="GU150" s="261"/>
      <c r="GV150" s="261"/>
      <c r="GW150" s="261"/>
      <c r="GX150" s="261"/>
      <c r="GY150" s="261"/>
      <c r="GZ150" s="261"/>
      <c r="HA150" s="261"/>
      <c r="HB150" s="261"/>
      <c r="HC150" s="261"/>
      <c r="HD150" s="261"/>
      <c r="HE150" s="261"/>
      <c r="HF150" s="261"/>
      <c r="HG150" s="261"/>
      <c r="HH150" s="261"/>
      <c r="HI150" s="261"/>
      <c r="HJ150" s="261"/>
      <c r="HK150" s="261"/>
      <c r="HL150" s="261"/>
      <c r="HM150" s="261"/>
      <c r="HN150" s="261"/>
      <c r="HO150" s="261"/>
      <c r="HP150" s="261"/>
      <c r="HQ150" s="261"/>
      <c r="HR150" s="261"/>
      <c r="HS150" s="261"/>
      <c r="HT150" s="261"/>
      <c r="HU150" s="261"/>
      <c r="HV150" s="261"/>
      <c r="HW150" s="261"/>
      <c r="HX150" s="261"/>
      <c r="HY150" s="261"/>
      <c r="HZ150" s="261"/>
      <c r="IA150" s="261"/>
      <c r="IB150" s="261"/>
      <c r="IC150" s="261"/>
      <c r="ID150" s="261"/>
      <c r="IE150" s="261"/>
      <c r="IF150" s="261"/>
      <c r="IG150" s="261"/>
      <c r="IH150" s="261"/>
      <c r="II150" s="261"/>
      <c r="IJ150" s="261"/>
      <c r="IK150" s="261"/>
      <c r="IL150" s="261"/>
      <c r="IM150" s="261"/>
      <c r="IN150" s="261"/>
      <c r="IO150" s="261"/>
      <c r="IP150" s="261"/>
      <c r="IQ150" s="261"/>
      <c r="IR150" s="261"/>
      <c r="IS150" s="261"/>
      <c r="IT150" s="261"/>
      <c r="IU150" s="261"/>
      <c r="IV150" s="261"/>
      <c r="IW150" s="261"/>
      <c r="IX150" s="261"/>
      <c r="IY150" s="261"/>
      <c r="IZ150" s="261"/>
      <c r="JA150" s="261"/>
      <c r="JB150" s="261"/>
      <c r="JC150" s="261"/>
      <c r="JD150" s="261"/>
    </row>
    <row r="151" spans="2:264" s="25" customFormat="1" ht="17.25" hidden="1" outlineLevel="1" x14ac:dyDescent="0.3">
      <c r="B151" s="932">
        <f t="shared" si="3"/>
        <v>30</v>
      </c>
      <c r="C151" s="76">
        <f t="shared" si="4"/>
        <v>32</v>
      </c>
      <c r="D151" s="939"/>
      <c r="E151" s="51">
        <v>32</v>
      </c>
      <c r="F151" s="51"/>
      <c r="G151" s="76"/>
      <c r="H151" s="34" t="s">
        <v>138</v>
      </c>
      <c r="I151" s="95">
        <f ca="1"/>
        <v>0</v>
      </c>
      <c r="J151" s="95">
        <f ca="1"/>
        <v>0</v>
      </c>
      <c r="K151" s="95">
        <f ca="1"/>
        <v>0</v>
      </c>
      <c r="L151" s="95">
        <f ca="1"/>
        <v>0</v>
      </c>
      <c r="M151" s="95">
        <f ca="1"/>
        <v>0</v>
      </c>
      <c r="N151" s="95">
        <f ca="1"/>
        <v>0</v>
      </c>
      <c r="O151" s="95">
        <f ca="1"/>
        <v>0</v>
      </c>
      <c r="P151" s="95">
        <f ca="1"/>
        <v>0</v>
      </c>
      <c r="Q151" s="95">
        <f ca="1"/>
        <v>0</v>
      </c>
      <c r="R151" s="95">
        <f ca="1"/>
        <v>0</v>
      </c>
      <c r="S151" s="95">
        <f ca="1"/>
        <v>0</v>
      </c>
      <c r="T151" s="95">
        <f ca="1"/>
        <v>0</v>
      </c>
      <c r="U151" s="95">
        <f ca="1"/>
        <v>912.26487238251946</v>
      </c>
      <c r="V151" s="95">
        <f ca="1"/>
        <v>194.11450640862404</v>
      </c>
      <c r="W151" s="95">
        <f ca="1"/>
        <v>171.58983707054654</v>
      </c>
      <c r="X151" s="95">
        <f ca="1"/>
        <v>137.16827616827618</v>
      </c>
      <c r="Y151" s="95">
        <f ca="1"/>
        <v>309.37527537988507</v>
      </c>
      <c r="Z151" s="95">
        <f ca="1"/>
        <v>141.36800277949249</v>
      </c>
      <c r="AA151" s="95">
        <f ca="1"/>
        <v>75.860625093464932</v>
      </c>
      <c r="AB151" s="95">
        <f ca="1"/>
        <v>141.59505814956691</v>
      </c>
      <c r="AC151" s="95">
        <f ca="1"/>
        <v>0</v>
      </c>
      <c r="AD151" s="95">
        <f ca="1"/>
        <v>0</v>
      </c>
      <c r="AE151" s="95">
        <f ca="1"/>
        <v>0</v>
      </c>
      <c r="AF151" s="95">
        <f ca="1"/>
        <v>0</v>
      </c>
      <c r="AG151" s="95">
        <f ca="1"/>
        <v>0</v>
      </c>
      <c r="AH151" s="95">
        <f ca="1"/>
        <v>0</v>
      </c>
      <c r="AI151" s="95">
        <f ca="1"/>
        <v>0</v>
      </c>
      <c r="AJ151" s="95">
        <f ca="1"/>
        <v>0</v>
      </c>
      <c r="AK151" s="95">
        <f ca="1"/>
        <v>419.07832198107195</v>
      </c>
      <c r="AL151" s="95">
        <f ca="1"/>
        <v>0</v>
      </c>
      <c r="AM151" s="95">
        <f ca="1"/>
        <v>167.34125030782758</v>
      </c>
      <c r="AN151" s="95">
        <f ca="1"/>
        <v>0</v>
      </c>
      <c r="AO151" s="95">
        <f ca="1"/>
        <v>0</v>
      </c>
      <c r="AP151" s="95">
        <f ca="1"/>
        <v>0</v>
      </c>
      <c r="AQ151" s="459">
        <f ca="1"/>
        <v>0</v>
      </c>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c r="CK151" s="95"/>
      <c r="CL151" s="95"/>
      <c r="CM151" s="95"/>
      <c r="CN151" s="95"/>
      <c r="CO151" s="95"/>
      <c r="CP151" s="95"/>
      <c r="CQ151" s="95"/>
      <c r="CR151" s="95"/>
      <c r="CS151" s="95"/>
      <c r="CT151" s="95"/>
      <c r="CU151" s="95"/>
      <c r="CV151" s="95"/>
      <c r="CW151" s="95"/>
      <c r="CX151" s="95"/>
      <c r="CY151" s="95"/>
      <c r="CZ151" s="95"/>
      <c r="DA151" s="95"/>
      <c r="DB151" s="95"/>
      <c r="DC151" s="95"/>
      <c r="DD151" s="95"/>
      <c r="DE151" s="95"/>
      <c r="DF151" s="95"/>
      <c r="DG151" s="95"/>
      <c r="DH151" s="95"/>
      <c r="DI151" s="95"/>
      <c r="DJ151" s="95"/>
      <c r="DK151" s="95"/>
      <c r="DL151" s="95"/>
      <c r="DM151" s="95"/>
      <c r="DN151" s="95"/>
      <c r="DO151" s="95"/>
      <c r="DP151" s="95"/>
      <c r="DQ151" s="95"/>
      <c r="DR151" s="95"/>
      <c r="DS151" s="95"/>
      <c r="DT151" s="95"/>
      <c r="DU151" s="95"/>
      <c r="DV151" s="95"/>
      <c r="DW151" s="95"/>
      <c r="DX151" s="95"/>
      <c r="DY151" s="95"/>
      <c r="DZ151" s="95"/>
      <c r="EA151" s="95"/>
      <c r="EB151" s="95"/>
      <c r="EC151" s="95"/>
      <c r="ED151" s="95"/>
      <c r="EE151" s="95"/>
      <c r="EF151" s="95"/>
      <c r="EG151" s="95"/>
      <c r="EH151" s="95"/>
      <c r="EI151" s="95"/>
      <c r="EJ151" s="95"/>
      <c r="EK151" s="95"/>
      <c r="EL151" s="95"/>
      <c r="EM151" s="95"/>
      <c r="EN151" s="95"/>
      <c r="EO151" s="95"/>
      <c r="EP151" s="95"/>
      <c r="EQ151" s="95"/>
      <c r="ER151" s="95"/>
      <c r="ES151" s="95"/>
      <c r="ET151" s="95"/>
      <c r="EU151" s="95"/>
      <c r="EV151" s="95"/>
      <c r="EW151" s="95"/>
      <c r="EX151" s="95"/>
      <c r="EY151" s="95"/>
      <c r="EZ151" s="95"/>
      <c r="FA151" s="95"/>
      <c r="FB151" s="95"/>
      <c r="FC151" s="95"/>
      <c r="FD151" s="95"/>
      <c r="FE151" s="95"/>
      <c r="FF151" s="95"/>
      <c r="FG151" s="95"/>
      <c r="FH151" s="95"/>
      <c r="FI151" s="95"/>
      <c r="FJ151" s="95"/>
      <c r="FK151" s="95"/>
      <c r="FL151" s="95"/>
      <c r="FM151" s="95"/>
      <c r="FN151" s="95"/>
      <c r="FO151" s="95"/>
      <c r="FP151" s="95"/>
      <c r="FQ151" s="95"/>
      <c r="FR151" s="95"/>
      <c r="FS151" s="95"/>
      <c r="FT151" s="95"/>
      <c r="FU151" s="95"/>
      <c r="FV151" s="95"/>
      <c r="FW151" s="95"/>
      <c r="FX151" s="95"/>
      <c r="FY151" s="95"/>
      <c r="FZ151" s="95"/>
      <c r="GA151" s="95"/>
      <c r="GB151" s="95"/>
      <c r="GC151" s="95"/>
      <c r="GD151" s="95"/>
      <c r="GE151" s="95"/>
      <c r="GF151" s="95"/>
      <c r="GG151" s="95"/>
      <c r="GH151" s="95"/>
      <c r="GI151" s="95"/>
      <c r="GJ151" s="95"/>
      <c r="GK151" s="95"/>
      <c r="GL151" s="95"/>
      <c r="GM151" s="95"/>
      <c r="GN151" s="95"/>
      <c r="GO151" s="95"/>
      <c r="GP151" s="95"/>
      <c r="GQ151" s="95"/>
      <c r="GR151" s="95"/>
      <c r="GS151" s="95"/>
      <c r="GT151" s="95"/>
      <c r="GU151" s="95"/>
      <c r="GV151" s="95"/>
      <c r="GW151" s="95"/>
      <c r="GX151" s="95"/>
      <c r="GY151" s="95"/>
      <c r="GZ151" s="95"/>
      <c r="HA151" s="95"/>
      <c r="HB151" s="95"/>
      <c r="HC151" s="95"/>
      <c r="HD151" s="95"/>
      <c r="HE151" s="95"/>
      <c r="HF151" s="95"/>
      <c r="HG151" s="95"/>
      <c r="HH151" s="95"/>
      <c r="HI151" s="95"/>
      <c r="HJ151" s="95"/>
      <c r="HK151" s="95"/>
      <c r="HL151" s="95"/>
      <c r="HM151" s="95"/>
      <c r="HN151" s="95"/>
      <c r="HO151" s="95"/>
      <c r="HP151" s="95"/>
      <c r="HQ151" s="95"/>
      <c r="HR151" s="95"/>
      <c r="HS151" s="95"/>
      <c r="HT151" s="95"/>
      <c r="HU151" s="95"/>
      <c r="HV151" s="95"/>
      <c r="HW151" s="95"/>
      <c r="HX151" s="95"/>
      <c r="HY151" s="95"/>
      <c r="HZ151" s="95"/>
      <c r="IA151" s="95"/>
      <c r="IB151" s="95"/>
      <c r="IC151" s="95"/>
      <c r="ID151" s="95"/>
      <c r="IE151" s="95"/>
      <c r="IF151" s="95"/>
      <c r="IG151" s="95"/>
      <c r="IH151" s="95"/>
      <c r="II151" s="95"/>
      <c r="IJ151" s="95"/>
      <c r="IK151" s="95"/>
      <c r="IL151" s="95"/>
      <c r="IM151" s="95"/>
      <c r="IN151" s="95"/>
      <c r="IO151" s="95"/>
      <c r="IP151" s="95"/>
      <c r="IQ151" s="95"/>
      <c r="IR151" s="95"/>
      <c r="IS151" s="95"/>
      <c r="IT151" s="95"/>
      <c r="IU151" s="95"/>
      <c r="IV151" s="95"/>
      <c r="IW151" s="95"/>
      <c r="IX151" s="95"/>
      <c r="IY151" s="95"/>
      <c r="IZ151" s="95"/>
      <c r="JA151" s="95"/>
      <c r="JB151" s="95"/>
      <c r="JC151" s="95"/>
      <c r="JD151" s="95"/>
    </row>
    <row r="152" spans="2:264" s="25" customFormat="1" ht="17.25" hidden="1" outlineLevel="1" x14ac:dyDescent="0.3">
      <c r="B152" s="932">
        <f t="shared" si="3"/>
        <v>30</v>
      </c>
      <c r="C152" s="76">
        <f t="shared" si="4"/>
        <v>33</v>
      </c>
      <c r="D152" s="939"/>
      <c r="E152" s="51">
        <v>33</v>
      </c>
      <c r="F152" s="51"/>
      <c r="G152" s="76"/>
      <c r="H152" s="37" t="s">
        <v>233</v>
      </c>
      <c r="I152" s="96">
        <f ca="1"/>
        <v>0</v>
      </c>
      <c r="J152" s="96">
        <f ca="1"/>
        <v>0</v>
      </c>
      <c r="K152" s="96">
        <f ca="1"/>
        <v>0</v>
      </c>
      <c r="L152" s="96">
        <f ca="1"/>
        <v>0</v>
      </c>
      <c r="M152" s="96">
        <f ca="1"/>
        <v>0</v>
      </c>
      <c r="N152" s="96">
        <f ca="1"/>
        <v>0</v>
      </c>
      <c r="O152" s="96">
        <f ca="1"/>
        <v>0</v>
      </c>
      <c r="P152" s="96">
        <f ca="1"/>
        <v>0</v>
      </c>
      <c r="Q152" s="96">
        <f ca="1"/>
        <v>0</v>
      </c>
      <c r="R152" s="96">
        <f ca="1"/>
        <v>0</v>
      </c>
      <c r="S152" s="96">
        <f ca="1"/>
        <v>0</v>
      </c>
      <c r="T152" s="96">
        <f ca="1"/>
        <v>0</v>
      </c>
      <c r="U152" s="96">
        <f ca="1"/>
        <v>43.110307992660928</v>
      </c>
      <c r="V152" s="96">
        <f ca="1"/>
        <v>27.440474558121615</v>
      </c>
      <c r="W152" s="96">
        <f ca="1"/>
        <v>23.433349716945266</v>
      </c>
      <c r="X152" s="96">
        <f ca="1"/>
        <v>18.787238904885964</v>
      </c>
      <c r="Y152" s="96">
        <f ca="1"/>
        <v>17.405325787327989</v>
      </c>
      <c r="Z152" s="96">
        <f ca="1"/>
        <v>0</v>
      </c>
      <c r="AA152" s="96">
        <f ca="1"/>
        <v>0</v>
      </c>
      <c r="AB152" s="96">
        <f ca="1"/>
        <v>0</v>
      </c>
      <c r="AC152" s="96">
        <f ca="1"/>
        <v>0</v>
      </c>
      <c r="AD152" s="96">
        <f ca="1"/>
        <v>0</v>
      </c>
      <c r="AE152" s="96">
        <f ca="1"/>
        <v>81.493574814022224</v>
      </c>
      <c r="AF152" s="96">
        <f ca="1"/>
        <v>59.366706150440443</v>
      </c>
      <c r="AG152" s="96">
        <f ca="1"/>
        <v>41.978600495685555</v>
      </c>
      <c r="AH152" s="96">
        <f ca="1"/>
        <v>29.683353075220221</v>
      </c>
      <c r="AI152" s="96">
        <f ca="1"/>
        <v>20.989300247842777</v>
      </c>
      <c r="AJ152" s="96">
        <f ca="1"/>
        <v>18.773400861731858</v>
      </c>
      <c r="AK152" s="96">
        <f ca="1"/>
        <v>0</v>
      </c>
      <c r="AL152" s="96">
        <f ca="1"/>
        <v>0</v>
      </c>
      <c r="AM152" s="96">
        <f ca="1"/>
        <v>23.655745294635004</v>
      </c>
      <c r="AN152" s="96">
        <f ca="1"/>
        <v>4.6604039146522798</v>
      </c>
      <c r="AO152" s="96">
        <f ca="1"/>
        <v>32.247727362462008</v>
      </c>
      <c r="AP152" s="96">
        <f ca="1"/>
        <v>29.998639765298307</v>
      </c>
      <c r="AQ152" s="460">
        <f ca="1"/>
        <v>31.72982250034558</v>
      </c>
      <c r="AR152" s="96"/>
      <c r="AS152" s="96"/>
      <c r="AT152" s="96"/>
      <c r="AU152" s="96"/>
      <c r="AV152" s="96"/>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c r="CJ152" s="96"/>
      <c r="CK152" s="96"/>
      <c r="CL152" s="96"/>
      <c r="CM152" s="96"/>
      <c r="CN152" s="96"/>
      <c r="CO152" s="96"/>
      <c r="CP152" s="96"/>
      <c r="CQ152" s="96"/>
      <c r="CR152" s="96"/>
      <c r="CS152" s="96"/>
      <c r="CT152" s="96"/>
      <c r="CU152" s="96"/>
      <c r="CV152" s="96"/>
      <c r="CW152" s="96"/>
      <c r="CX152" s="96"/>
      <c r="CY152" s="96"/>
      <c r="CZ152" s="96"/>
      <c r="DA152" s="96"/>
      <c r="DB152" s="96"/>
      <c r="DC152" s="96"/>
      <c r="DD152" s="96"/>
      <c r="DE152" s="96"/>
      <c r="DF152" s="96"/>
      <c r="DG152" s="96"/>
      <c r="DH152" s="96"/>
      <c r="DI152" s="96"/>
      <c r="DJ152" s="96"/>
      <c r="DK152" s="96"/>
      <c r="DL152" s="96"/>
      <c r="DM152" s="96"/>
      <c r="DN152" s="96"/>
      <c r="DO152" s="96"/>
      <c r="DP152" s="96"/>
      <c r="DQ152" s="96"/>
      <c r="DR152" s="96"/>
      <c r="DS152" s="96"/>
      <c r="DT152" s="96"/>
      <c r="DU152" s="96"/>
      <c r="DV152" s="96"/>
      <c r="DW152" s="96"/>
      <c r="DX152" s="96"/>
      <c r="DY152" s="96"/>
      <c r="DZ152" s="96"/>
      <c r="EA152" s="96"/>
      <c r="EB152" s="96"/>
      <c r="EC152" s="96"/>
      <c r="ED152" s="96"/>
      <c r="EE152" s="96"/>
      <c r="EF152" s="96"/>
      <c r="EG152" s="96"/>
      <c r="EH152" s="96"/>
      <c r="EI152" s="96"/>
      <c r="EJ152" s="96"/>
      <c r="EK152" s="96"/>
      <c r="EL152" s="96"/>
      <c r="EM152" s="96"/>
      <c r="EN152" s="96"/>
      <c r="EO152" s="96"/>
      <c r="EP152" s="96"/>
      <c r="EQ152" s="96"/>
      <c r="ER152" s="96"/>
      <c r="ES152" s="96"/>
      <c r="ET152" s="96"/>
      <c r="EU152" s="96"/>
      <c r="EV152" s="96"/>
      <c r="EW152" s="96"/>
      <c r="EX152" s="96"/>
      <c r="EY152" s="96"/>
      <c r="EZ152" s="96"/>
      <c r="FA152" s="96"/>
      <c r="FB152" s="96"/>
      <c r="FC152" s="96"/>
      <c r="FD152" s="96"/>
      <c r="FE152" s="96"/>
      <c r="FF152" s="96"/>
      <c r="FG152" s="96"/>
      <c r="FH152" s="96"/>
      <c r="FI152" s="96"/>
      <c r="FJ152" s="96"/>
      <c r="FK152" s="96"/>
      <c r="FL152" s="96"/>
      <c r="FM152" s="96"/>
      <c r="FN152" s="96"/>
      <c r="FO152" s="96"/>
      <c r="FP152" s="96"/>
      <c r="FQ152" s="96"/>
      <c r="FR152" s="96"/>
      <c r="FS152" s="96"/>
      <c r="FT152" s="96"/>
      <c r="FU152" s="96"/>
      <c r="FV152" s="96"/>
      <c r="FW152" s="96"/>
      <c r="FX152" s="96"/>
      <c r="FY152" s="96"/>
      <c r="FZ152" s="96"/>
      <c r="GA152" s="96"/>
      <c r="GB152" s="96"/>
      <c r="GC152" s="96"/>
      <c r="GD152" s="96"/>
      <c r="GE152" s="96"/>
      <c r="GF152" s="96"/>
      <c r="GG152" s="96"/>
      <c r="GH152" s="96"/>
      <c r="GI152" s="96"/>
      <c r="GJ152" s="96"/>
      <c r="GK152" s="96"/>
      <c r="GL152" s="96"/>
      <c r="GM152" s="96"/>
      <c r="GN152" s="96"/>
      <c r="GO152" s="96"/>
      <c r="GP152" s="96"/>
      <c r="GQ152" s="96"/>
      <c r="GR152" s="96"/>
      <c r="GS152" s="96"/>
      <c r="GT152" s="96"/>
      <c r="GU152" s="96"/>
      <c r="GV152" s="96"/>
      <c r="GW152" s="96"/>
      <c r="GX152" s="96"/>
      <c r="GY152" s="96"/>
      <c r="GZ152" s="96"/>
      <c r="HA152" s="96"/>
      <c r="HB152" s="96"/>
      <c r="HC152" s="96"/>
      <c r="HD152" s="96"/>
      <c r="HE152" s="96"/>
      <c r="HF152" s="96"/>
      <c r="HG152" s="96"/>
      <c r="HH152" s="96"/>
      <c r="HI152" s="96"/>
      <c r="HJ152" s="96"/>
      <c r="HK152" s="96"/>
      <c r="HL152" s="96"/>
      <c r="HM152" s="96"/>
      <c r="HN152" s="96"/>
      <c r="HO152" s="96"/>
      <c r="HP152" s="96"/>
      <c r="HQ152" s="96"/>
      <c r="HR152" s="96"/>
      <c r="HS152" s="96"/>
      <c r="HT152" s="96"/>
      <c r="HU152" s="96"/>
      <c r="HV152" s="96"/>
      <c r="HW152" s="96"/>
      <c r="HX152" s="96"/>
      <c r="HY152" s="96"/>
      <c r="HZ152" s="96"/>
      <c r="IA152" s="96"/>
      <c r="IB152" s="96"/>
      <c r="IC152" s="96"/>
      <c r="ID152" s="96"/>
      <c r="IE152" s="96"/>
      <c r="IF152" s="96"/>
      <c r="IG152" s="96"/>
      <c r="IH152" s="96"/>
      <c r="II152" s="96"/>
      <c r="IJ152" s="96"/>
      <c r="IK152" s="96"/>
      <c r="IL152" s="96"/>
      <c r="IM152" s="96"/>
      <c r="IN152" s="96"/>
      <c r="IO152" s="96"/>
      <c r="IP152" s="96"/>
      <c r="IQ152" s="96"/>
      <c r="IR152" s="96"/>
      <c r="IS152" s="96"/>
      <c r="IT152" s="96"/>
      <c r="IU152" s="96"/>
      <c r="IV152" s="96"/>
      <c r="IW152" s="96"/>
      <c r="IX152" s="96"/>
      <c r="IY152" s="96"/>
      <c r="IZ152" s="96"/>
      <c r="JA152" s="96"/>
      <c r="JB152" s="96"/>
      <c r="JC152" s="96"/>
      <c r="JD152" s="96"/>
    </row>
    <row r="153" spans="2:264" s="20" customFormat="1" ht="17.25" hidden="1" outlineLevel="2" x14ac:dyDescent="0.3">
      <c r="B153" s="932">
        <f t="shared" si="3"/>
        <v>30</v>
      </c>
      <c r="C153" s="76">
        <f t="shared" si="4"/>
        <v>331</v>
      </c>
      <c r="D153" s="767"/>
      <c r="E153" s="52"/>
      <c r="F153" s="52">
        <v>331</v>
      </c>
      <c r="G153" s="78"/>
      <c r="H153" s="35" t="s">
        <v>234</v>
      </c>
      <c r="I153" s="97">
        <f ca="1"/>
        <v>0</v>
      </c>
      <c r="J153" s="97">
        <f ca="1"/>
        <v>0</v>
      </c>
      <c r="K153" s="97">
        <f ca="1"/>
        <v>0</v>
      </c>
      <c r="L153" s="97">
        <f ca="1"/>
        <v>0</v>
      </c>
      <c r="M153" s="97">
        <f ca="1"/>
        <v>0</v>
      </c>
      <c r="N153" s="97">
        <f ca="1"/>
        <v>0</v>
      </c>
      <c r="O153" s="97">
        <f ca="1"/>
        <v>0</v>
      </c>
      <c r="P153" s="97">
        <f ca="1"/>
        <v>0</v>
      </c>
      <c r="Q153" s="97">
        <f ca="1"/>
        <v>0</v>
      </c>
      <c r="R153" s="97">
        <f ca="1"/>
        <v>0</v>
      </c>
      <c r="S153" s="97">
        <f ca="1"/>
        <v>0</v>
      </c>
      <c r="T153" s="97">
        <f ca="1"/>
        <v>0</v>
      </c>
      <c r="U153" s="97">
        <f ca="1"/>
        <v>0</v>
      </c>
      <c r="V153" s="97">
        <f ca="1"/>
        <v>0</v>
      </c>
      <c r="W153" s="97">
        <f ca="1"/>
        <v>0</v>
      </c>
      <c r="X153" s="97">
        <f ca="1"/>
        <v>0</v>
      </c>
      <c r="Y153" s="97">
        <f ca="1"/>
        <v>0</v>
      </c>
      <c r="Z153" s="97">
        <f ca="1"/>
        <v>0</v>
      </c>
      <c r="AA153" s="97">
        <f ca="1"/>
        <v>0</v>
      </c>
      <c r="AB153" s="97">
        <f ca="1"/>
        <v>0</v>
      </c>
      <c r="AC153" s="97">
        <f ca="1"/>
        <v>0</v>
      </c>
      <c r="AD153" s="97">
        <f ca="1"/>
        <v>0</v>
      </c>
      <c r="AE153" s="97">
        <f ca="1"/>
        <v>0</v>
      </c>
      <c r="AF153" s="97">
        <f ca="1"/>
        <v>0</v>
      </c>
      <c r="AG153" s="97">
        <f ca="1"/>
        <v>0</v>
      </c>
      <c r="AH153" s="97">
        <f ca="1"/>
        <v>0</v>
      </c>
      <c r="AI153" s="97">
        <f ca="1"/>
        <v>0</v>
      </c>
      <c r="AJ153" s="97">
        <f ca="1"/>
        <v>0</v>
      </c>
      <c r="AK153" s="97">
        <f ca="1"/>
        <v>0</v>
      </c>
      <c r="AL153" s="97">
        <f ca="1"/>
        <v>0</v>
      </c>
      <c r="AM153" s="97">
        <f ca="1"/>
        <v>0</v>
      </c>
      <c r="AN153" s="97">
        <f ca="1"/>
        <v>0</v>
      </c>
      <c r="AO153" s="97">
        <f ca="1"/>
        <v>0</v>
      </c>
      <c r="AP153" s="97">
        <f ca="1"/>
        <v>0</v>
      </c>
      <c r="AQ153" s="461">
        <f ca="1"/>
        <v>0</v>
      </c>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7"/>
      <c r="FX153" s="97"/>
      <c r="FY153" s="97"/>
      <c r="FZ153" s="97"/>
      <c r="GA153" s="97"/>
      <c r="GB153" s="97"/>
      <c r="GC153" s="97"/>
      <c r="GD153" s="97"/>
      <c r="GE153" s="97"/>
      <c r="GF153" s="97"/>
      <c r="GG153" s="97"/>
      <c r="GH153" s="97"/>
      <c r="GI153" s="97"/>
      <c r="GJ153" s="97"/>
      <c r="GK153" s="97"/>
      <c r="GL153" s="97"/>
      <c r="GM153" s="97"/>
      <c r="GN153" s="97"/>
      <c r="GO153" s="97"/>
      <c r="GP153" s="97"/>
      <c r="GQ153" s="97"/>
      <c r="GR153" s="97"/>
      <c r="GS153" s="97"/>
      <c r="GT153" s="97"/>
      <c r="GU153" s="97"/>
      <c r="GV153" s="97"/>
      <c r="GW153" s="97"/>
      <c r="GX153" s="97"/>
      <c r="GY153" s="97"/>
      <c r="GZ153" s="97"/>
      <c r="HA153" s="97"/>
      <c r="HB153" s="97"/>
      <c r="HC153" s="97"/>
      <c r="HD153" s="97"/>
      <c r="HE153" s="97"/>
      <c r="HF153" s="97"/>
      <c r="HG153" s="97"/>
      <c r="HH153" s="97"/>
      <c r="HI153" s="97"/>
      <c r="HJ153" s="97"/>
      <c r="HK153" s="97"/>
      <c r="HL153" s="97"/>
      <c r="HM153" s="97"/>
      <c r="HN153" s="97"/>
      <c r="HO153" s="97"/>
      <c r="HP153" s="97"/>
      <c r="HQ153" s="97"/>
      <c r="HR153" s="97"/>
      <c r="HS153" s="97"/>
      <c r="HT153" s="97"/>
      <c r="HU153" s="97"/>
      <c r="HV153" s="97"/>
      <c r="HW153" s="97"/>
      <c r="HX153" s="97"/>
      <c r="HY153" s="97"/>
      <c r="HZ153" s="97"/>
      <c r="IA153" s="97"/>
      <c r="IB153" s="97"/>
      <c r="IC153" s="97"/>
      <c r="ID153" s="97"/>
      <c r="IE153" s="97"/>
      <c r="IF153" s="97"/>
      <c r="IG153" s="97"/>
      <c r="IH153" s="97"/>
      <c r="II153" s="97"/>
      <c r="IJ153" s="97"/>
      <c r="IK153" s="97"/>
      <c r="IL153" s="97"/>
      <c r="IM153" s="97"/>
      <c r="IN153" s="97"/>
      <c r="IO153" s="97"/>
      <c r="IP153" s="97"/>
      <c r="IQ153" s="97"/>
      <c r="IR153" s="97"/>
      <c r="IS153" s="97"/>
      <c r="IT153" s="97"/>
      <c r="IU153" s="97"/>
      <c r="IV153" s="97"/>
      <c r="IW153" s="97"/>
      <c r="IX153" s="97"/>
      <c r="IY153" s="97"/>
      <c r="IZ153" s="97"/>
      <c r="JA153" s="97"/>
      <c r="JB153" s="97"/>
      <c r="JC153" s="97"/>
      <c r="JD153" s="97"/>
    </row>
    <row r="154" spans="2:264" s="20" customFormat="1" ht="17.25" hidden="1" outlineLevel="2" x14ac:dyDescent="0.3">
      <c r="B154" s="932">
        <f t="shared" si="3"/>
        <v>30</v>
      </c>
      <c r="C154" s="76">
        <f t="shared" si="4"/>
        <v>332</v>
      </c>
      <c r="D154" s="767"/>
      <c r="E154" s="52"/>
      <c r="F154" s="52">
        <v>332</v>
      </c>
      <c r="G154" s="78"/>
      <c r="H154" s="35" t="s">
        <v>140</v>
      </c>
      <c r="I154" s="97">
        <f ca="1"/>
        <v>0</v>
      </c>
      <c r="J154" s="97">
        <f ca="1"/>
        <v>0</v>
      </c>
      <c r="K154" s="97">
        <f ca="1"/>
        <v>0</v>
      </c>
      <c r="L154" s="97">
        <f ca="1"/>
        <v>0</v>
      </c>
      <c r="M154" s="97">
        <f ca="1"/>
        <v>0</v>
      </c>
      <c r="N154" s="97">
        <f ca="1"/>
        <v>0</v>
      </c>
      <c r="O154" s="97">
        <f ca="1"/>
        <v>0</v>
      </c>
      <c r="P154" s="97">
        <f ca="1"/>
        <v>0</v>
      </c>
      <c r="Q154" s="97">
        <f ca="1"/>
        <v>0</v>
      </c>
      <c r="R154" s="97">
        <f ca="1"/>
        <v>0</v>
      </c>
      <c r="S154" s="97">
        <f ca="1"/>
        <v>0</v>
      </c>
      <c r="T154" s="97">
        <f ca="1"/>
        <v>0</v>
      </c>
      <c r="U154" s="97">
        <f ca="1"/>
        <v>0</v>
      </c>
      <c r="V154" s="97">
        <f ca="1"/>
        <v>0</v>
      </c>
      <c r="W154" s="97">
        <f ca="1"/>
        <v>0</v>
      </c>
      <c r="X154" s="97">
        <f ca="1"/>
        <v>0</v>
      </c>
      <c r="Y154" s="97">
        <f ca="1"/>
        <v>0</v>
      </c>
      <c r="Z154" s="97">
        <f ca="1"/>
        <v>0</v>
      </c>
      <c r="AA154" s="97">
        <f ca="1"/>
        <v>0</v>
      </c>
      <c r="AB154" s="97">
        <f ca="1"/>
        <v>0</v>
      </c>
      <c r="AC154" s="97">
        <f ca="1"/>
        <v>0</v>
      </c>
      <c r="AD154" s="97">
        <f ca="1"/>
        <v>0</v>
      </c>
      <c r="AE154" s="97">
        <f ca="1"/>
        <v>0</v>
      </c>
      <c r="AF154" s="97">
        <f ca="1"/>
        <v>0</v>
      </c>
      <c r="AG154" s="97">
        <f ca="1"/>
        <v>0</v>
      </c>
      <c r="AH154" s="97">
        <f ca="1"/>
        <v>0</v>
      </c>
      <c r="AI154" s="97">
        <f ca="1"/>
        <v>0</v>
      </c>
      <c r="AJ154" s="97">
        <f ca="1"/>
        <v>0</v>
      </c>
      <c r="AK154" s="97">
        <f ca="1"/>
        <v>0</v>
      </c>
      <c r="AL154" s="97">
        <f ca="1"/>
        <v>0</v>
      </c>
      <c r="AM154" s="97">
        <f ca="1"/>
        <v>0</v>
      </c>
      <c r="AN154" s="97">
        <f ca="1"/>
        <v>0</v>
      </c>
      <c r="AO154" s="97">
        <f ca="1"/>
        <v>0</v>
      </c>
      <c r="AP154" s="97">
        <f ca="1"/>
        <v>0</v>
      </c>
      <c r="AQ154" s="461">
        <f ca="1"/>
        <v>0</v>
      </c>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7"/>
      <c r="FX154" s="97"/>
      <c r="FY154" s="97"/>
      <c r="FZ154" s="97"/>
      <c r="GA154" s="97"/>
      <c r="GB154" s="97"/>
      <c r="GC154" s="97"/>
      <c r="GD154" s="97"/>
      <c r="GE154" s="97"/>
      <c r="GF154" s="97"/>
      <c r="GG154" s="97"/>
      <c r="GH154" s="97"/>
      <c r="GI154" s="97"/>
      <c r="GJ154" s="97"/>
      <c r="GK154" s="97"/>
      <c r="GL154" s="97"/>
      <c r="GM154" s="97"/>
      <c r="GN154" s="97"/>
      <c r="GO154" s="97"/>
      <c r="GP154" s="97"/>
      <c r="GQ154" s="97"/>
      <c r="GR154" s="97"/>
      <c r="GS154" s="97"/>
      <c r="GT154" s="97"/>
      <c r="GU154" s="97"/>
      <c r="GV154" s="97"/>
      <c r="GW154" s="97"/>
      <c r="GX154" s="97"/>
      <c r="GY154" s="97"/>
      <c r="GZ154" s="97"/>
      <c r="HA154" s="97"/>
      <c r="HB154" s="97"/>
      <c r="HC154" s="97"/>
      <c r="HD154" s="97"/>
      <c r="HE154" s="97"/>
      <c r="HF154" s="97"/>
      <c r="HG154" s="97"/>
      <c r="HH154" s="97"/>
      <c r="HI154" s="97"/>
      <c r="HJ154" s="97"/>
      <c r="HK154" s="97"/>
      <c r="HL154" s="97"/>
      <c r="HM154" s="97"/>
      <c r="HN154" s="97"/>
      <c r="HO154" s="97"/>
      <c r="HP154" s="97"/>
      <c r="HQ154" s="97"/>
      <c r="HR154" s="97"/>
      <c r="HS154" s="97"/>
      <c r="HT154" s="97"/>
      <c r="HU154" s="97"/>
      <c r="HV154" s="97"/>
      <c r="HW154" s="97"/>
      <c r="HX154" s="97"/>
      <c r="HY154" s="97"/>
      <c r="HZ154" s="97"/>
      <c r="IA154" s="97"/>
      <c r="IB154" s="97"/>
      <c r="IC154" s="97"/>
      <c r="ID154" s="97"/>
      <c r="IE154" s="97"/>
      <c r="IF154" s="97"/>
      <c r="IG154" s="97"/>
      <c r="IH154" s="97"/>
      <c r="II154" s="97"/>
      <c r="IJ154" s="97"/>
      <c r="IK154" s="97"/>
      <c r="IL154" s="97"/>
      <c r="IM154" s="97"/>
      <c r="IN154" s="97"/>
      <c r="IO154" s="97"/>
      <c r="IP154" s="97"/>
      <c r="IQ154" s="97"/>
      <c r="IR154" s="97"/>
      <c r="IS154" s="97"/>
      <c r="IT154" s="97"/>
      <c r="IU154" s="97"/>
      <c r="IV154" s="97"/>
      <c r="IW154" s="97"/>
      <c r="IX154" s="97"/>
      <c r="IY154" s="97"/>
      <c r="IZ154" s="97"/>
      <c r="JA154" s="97"/>
      <c r="JB154" s="97"/>
      <c r="JC154" s="97"/>
      <c r="JD154" s="97"/>
    </row>
    <row r="155" spans="2:264" s="25" customFormat="1" ht="17.25" hidden="1" outlineLevel="1" x14ac:dyDescent="0.3">
      <c r="B155" s="932">
        <f t="shared" si="3"/>
        <v>30</v>
      </c>
      <c r="C155" s="76">
        <f t="shared" si="4"/>
        <v>34</v>
      </c>
      <c r="D155" s="939"/>
      <c r="E155" s="51">
        <v>34</v>
      </c>
      <c r="F155" s="51"/>
      <c r="G155" s="76"/>
      <c r="H155" s="37" t="s">
        <v>153</v>
      </c>
      <c r="I155" s="96">
        <f ca="1"/>
        <v>0</v>
      </c>
      <c r="J155" s="96">
        <f ca="1"/>
        <v>0</v>
      </c>
      <c r="K155" s="96">
        <f ca="1"/>
        <v>0</v>
      </c>
      <c r="L155" s="96">
        <f ca="1"/>
        <v>0</v>
      </c>
      <c r="M155" s="96">
        <f ca="1"/>
        <v>0</v>
      </c>
      <c r="N155" s="96">
        <f ca="1"/>
        <v>0</v>
      </c>
      <c r="O155" s="96">
        <f ca="1"/>
        <v>0</v>
      </c>
      <c r="P155" s="96">
        <f ca="1"/>
        <v>0</v>
      </c>
      <c r="Q155" s="96">
        <f ca="1"/>
        <v>0</v>
      </c>
      <c r="R155" s="96">
        <f ca="1"/>
        <v>0</v>
      </c>
      <c r="S155" s="96">
        <f ca="1"/>
        <v>0</v>
      </c>
      <c r="T155" s="96">
        <f ca="1"/>
        <v>0</v>
      </c>
      <c r="U155" s="96">
        <f ca="1"/>
        <v>0</v>
      </c>
      <c r="V155" s="96">
        <f ca="1"/>
        <v>0</v>
      </c>
      <c r="W155" s="96">
        <f ca="1"/>
        <v>0</v>
      </c>
      <c r="X155" s="96">
        <f ca="1"/>
        <v>0</v>
      </c>
      <c r="Y155" s="96">
        <f ca="1"/>
        <v>0</v>
      </c>
      <c r="Z155" s="96">
        <f ca="1"/>
        <v>0</v>
      </c>
      <c r="AA155" s="96">
        <f ca="1"/>
        <v>0</v>
      </c>
      <c r="AB155" s="96">
        <f ca="1"/>
        <v>0</v>
      </c>
      <c r="AC155" s="96">
        <f ca="1"/>
        <v>0</v>
      </c>
      <c r="AD155" s="96">
        <f ca="1"/>
        <v>0</v>
      </c>
      <c r="AE155" s="96">
        <f ca="1"/>
        <v>9.4218725481587811</v>
      </c>
      <c r="AF155" s="96">
        <f ca="1"/>
        <v>4.9987426702450124</v>
      </c>
      <c r="AG155" s="96">
        <f ca="1"/>
        <v>13.888406434937091</v>
      </c>
      <c r="AH155" s="96">
        <f ca="1"/>
        <v>27.776812869874181</v>
      </c>
      <c r="AI155" s="96">
        <f ca="1"/>
        <v>55.553625739748362</v>
      </c>
      <c r="AJ155" s="96">
        <f ca="1"/>
        <v>69.442032174685451</v>
      </c>
      <c r="AK155" s="96">
        <f ca="1"/>
        <v>0</v>
      </c>
      <c r="AL155" s="96">
        <f ca="1"/>
        <v>0</v>
      </c>
      <c r="AM155" s="96">
        <f ca="1"/>
        <v>0</v>
      </c>
      <c r="AN155" s="96">
        <f ca="1"/>
        <v>0</v>
      </c>
      <c r="AO155" s="96">
        <f ca="1"/>
        <v>0</v>
      </c>
      <c r="AP155" s="96">
        <f ca="1"/>
        <v>0</v>
      </c>
      <c r="AQ155" s="460">
        <f ca="1"/>
        <v>0</v>
      </c>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c r="CO155" s="96"/>
      <c r="CP155" s="96"/>
      <c r="CQ155" s="96"/>
      <c r="CR155" s="96"/>
      <c r="CS155" s="96"/>
      <c r="CT155" s="96"/>
      <c r="CU155" s="96"/>
      <c r="CV155" s="96"/>
      <c r="CW155" s="96"/>
      <c r="CX155" s="96"/>
      <c r="CY155" s="96"/>
      <c r="CZ155" s="96"/>
      <c r="DA155" s="96"/>
      <c r="DB155" s="96"/>
      <c r="DC155" s="96"/>
      <c r="DD155" s="96"/>
      <c r="DE155" s="96"/>
      <c r="DF155" s="96"/>
      <c r="DG155" s="96"/>
      <c r="DH155" s="96"/>
      <c r="DI155" s="96"/>
      <c r="DJ155" s="96"/>
      <c r="DK155" s="96"/>
      <c r="DL155" s="96"/>
      <c r="DM155" s="96"/>
      <c r="DN155" s="96"/>
      <c r="DO155" s="96"/>
      <c r="DP155" s="96"/>
      <c r="DQ155" s="96"/>
      <c r="DR155" s="96"/>
      <c r="DS155" s="96"/>
      <c r="DT155" s="96"/>
      <c r="DU155" s="96"/>
      <c r="DV155" s="96"/>
      <c r="DW155" s="96"/>
      <c r="DX155" s="96"/>
      <c r="DY155" s="96"/>
      <c r="DZ155" s="96"/>
      <c r="EA155" s="96"/>
      <c r="EB155" s="96"/>
      <c r="EC155" s="96"/>
      <c r="ED155" s="96"/>
      <c r="EE155" s="96"/>
      <c r="EF155" s="96"/>
      <c r="EG155" s="96"/>
      <c r="EH155" s="96"/>
      <c r="EI155" s="96"/>
      <c r="EJ155" s="96"/>
      <c r="EK155" s="96"/>
      <c r="EL155" s="96"/>
      <c r="EM155" s="96"/>
      <c r="EN155" s="96"/>
      <c r="EO155" s="96"/>
      <c r="EP155" s="96"/>
      <c r="EQ155" s="96"/>
      <c r="ER155" s="96"/>
      <c r="ES155" s="96"/>
      <c r="ET155" s="96"/>
      <c r="EU155" s="96"/>
      <c r="EV155" s="96"/>
      <c r="EW155" s="96"/>
      <c r="EX155" s="96"/>
      <c r="EY155" s="96"/>
      <c r="EZ155" s="96"/>
      <c r="FA155" s="96"/>
      <c r="FB155" s="96"/>
      <c r="FC155" s="96"/>
      <c r="FD155" s="96"/>
      <c r="FE155" s="96"/>
      <c r="FF155" s="96"/>
      <c r="FG155" s="96"/>
      <c r="FH155" s="96"/>
      <c r="FI155" s="96"/>
      <c r="FJ155" s="96"/>
      <c r="FK155" s="96"/>
      <c r="FL155" s="96"/>
      <c r="FM155" s="96"/>
      <c r="FN155" s="96"/>
      <c r="FO155" s="96"/>
      <c r="FP155" s="96"/>
      <c r="FQ155" s="96"/>
      <c r="FR155" s="96"/>
      <c r="FS155" s="96"/>
      <c r="FT155" s="96"/>
      <c r="FU155" s="96"/>
      <c r="FV155" s="96"/>
      <c r="FW155" s="96"/>
      <c r="FX155" s="96"/>
      <c r="FY155" s="96"/>
      <c r="FZ155" s="96"/>
      <c r="GA155" s="96"/>
      <c r="GB155" s="96"/>
      <c r="GC155" s="96"/>
      <c r="GD155" s="96"/>
      <c r="GE155" s="96"/>
      <c r="GF155" s="96"/>
      <c r="GG155" s="96"/>
      <c r="GH155" s="96"/>
      <c r="GI155" s="96"/>
      <c r="GJ155" s="96"/>
      <c r="GK155" s="96"/>
      <c r="GL155" s="96"/>
      <c r="GM155" s="96"/>
      <c r="GN155" s="96"/>
      <c r="GO155" s="96"/>
      <c r="GP155" s="96"/>
      <c r="GQ155" s="96"/>
      <c r="GR155" s="96"/>
      <c r="GS155" s="96"/>
      <c r="GT155" s="96"/>
      <c r="GU155" s="96"/>
      <c r="GV155" s="96"/>
      <c r="GW155" s="96"/>
      <c r="GX155" s="96"/>
      <c r="GY155" s="96"/>
      <c r="GZ155" s="96"/>
      <c r="HA155" s="96"/>
      <c r="HB155" s="96"/>
      <c r="HC155" s="96"/>
      <c r="HD155" s="96"/>
      <c r="HE155" s="96"/>
      <c r="HF155" s="96"/>
      <c r="HG155" s="96"/>
      <c r="HH155" s="96"/>
      <c r="HI155" s="96"/>
      <c r="HJ155" s="96"/>
      <c r="HK155" s="96"/>
      <c r="HL155" s="96"/>
      <c r="HM155" s="96"/>
      <c r="HN155" s="96"/>
      <c r="HO155" s="96"/>
      <c r="HP155" s="96"/>
      <c r="HQ155" s="96"/>
      <c r="HR155" s="96"/>
      <c r="HS155" s="96"/>
      <c r="HT155" s="96"/>
      <c r="HU155" s="96"/>
      <c r="HV155" s="96"/>
      <c r="HW155" s="96"/>
      <c r="HX155" s="96"/>
      <c r="HY155" s="96"/>
      <c r="HZ155" s="96"/>
      <c r="IA155" s="96"/>
      <c r="IB155" s="96"/>
      <c r="IC155" s="96"/>
      <c r="ID155" s="96"/>
      <c r="IE155" s="96"/>
      <c r="IF155" s="96"/>
      <c r="IG155" s="96"/>
      <c r="IH155" s="96"/>
      <c r="II155" s="96"/>
      <c r="IJ155" s="96"/>
      <c r="IK155" s="96"/>
      <c r="IL155" s="96"/>
      <c r="IM155" s="96"/>
      <c r="IN155" s="96"/>
      <c r="IO155" s="96"/>
      <c r="IP155" s="96"/>
      <c r="IQ155" s="96"/>
      <c r="IR155" s="96"/>
      <c r="IS155" s="96"/>
      <c r="IT155" s="96"/>
      <c r="IU155" s="96"/>
      <c r="IV155" s="96"/>
      <c r="IW155" s="96"/>
      <c r="IX155" s="96"/>
      <c r="IY155" s="96"/>
      <c r="IZ155" s="96"/>
      <c r="JA155" s="96"/>
      <c r="JB155" s="96"/>
      <c r="JC155" s="96"/>
      <c r="JD155" s="96"/>
    </row>
    <row r="156" spans="2:264" s="20" customFormat="1" ht="17.25" hidden="1" outlineLevel="2" x14ac:dyDescent="0.3">
      <c r="B156" s="932">
        <f t="shared" si="3"/>
        <v>30</v>
      </c>
      <c r="C156" s="76">
        <f t="shared" si="4"/>
        <v>341</v>
      </c>
      <c r="D156" s="767"/>
      <c r="E156" s="52"/>
      <c r="F156" s="52">
        <v>341</v>
      </c>
      <c r="G156" s="78"/>
      <c r="H156" s="35" t="s">
        <v>154</v>
      </c>
      <c r="I156" s="97">
        <f ca="1"/>
        <v>0</v>
      </c>
      <c r="J156" s="97">
        <f ca="1"/>
        <v>0</v>
      </c>
      <c r="K156" s="97">
        <f ca="1"/>
        <v>0</v>
      </c>
      <c r="L156" s="97">
        <f ca="1"/>
        <v>0</v>
      </c>
      <c r="M156" s="97">
        <f ca="1"/>
        <v>0</v>
      </c>
      <c r="N156" s="97">
        <f ca="1"/>
        <v>0</v>
      </c>
      <c r="O156" s="97">
        <f ca="1"/>
        <v>0</v>
      </c>
      <c r="P156" s="97">
        <f ca="1"/>
        <v>0</v>
      </c>
      <c r="Q156" s="97">
        <f ca="1"/>
        <v>0</v>
      </c>
      <c r="R156" s="97">
        <f ca="1"/>
        <v>0</v>
      </c>
      <c r="S156" s="97">
        <f ca="1"/>
        <v>0</v>
      </c>
      <c r="T156" s="97">
        <f ca="1"/>
        <v>0</v>
      </c>
      <c r="U156" s="97">
        <f ca="1"/>
        <v>0</v>
      </c>
      <c r="V156" s="97">
        <f ca="1"/>
        <v>0</v>
      </c>
      <c r="W156" s="97">
        <f ca="1"/>
        <v>0</v>
      </c>
      <c r="X156" s="97">
        <f ca="1"/>
        <v>0</v>
      </c>
      <c r="Y156" s="97">
        <f ca="1"/>
        <v>0</v>
      </c>
      <c r="Z156" s="97">
        <f ca="1"/>
        <v>0</v>
      </c>
      <c r="AA156" s="97">
        <f ca="1"/>
        <v>0</v>
      </c>
      <c r="AB156" s="97">
        <f ca="1"/>
        <v>0</v>
      </c>
      <c r="AC156" s="97">
        <f ca="1"/>
        <v>0</v>
      </c>
      <c r="AD156" s="97">
        <f ca="1"/>
        <v>0</v>
      </c>
      <c r="AE156" s="97">
        <f ca="1"/>
        <v>0</v>
      </c>
      <c r="AF156" s="97">
        <f ca="1"/>
        <v>0</v>
      </c>
      <c r="AG156" s="97">
        <f ca="1"/>
        <v>0</v>
      </c>
      <c r="AH156" s="97">
        <f ca="1"/>
        <v>0</v>
      </c>
      <c r="AI156" s="97">
        <f ca="1"/>
        <v>0</v>
      </c>
      <c r="AJ156" s="97">
        <f ca="1"/>
        <v>0</v>
      </c>
      <c r="AK156" s="97">
        <f ca="1"/>
        <v>0</v>
      </c>
      <c r="AL156" s="97">
        <f ca="1"/>
        <v>0</v>
      </c>
      <c r="AM156" s="97">
        <f ca="1"/>
        <v>0</v>
      </c>
      <c r="AN156" s="97">
        <f ca="1"/>
        <v>0</v>
      </c>
      <c r="AO156" s="97">
        <f ca="1"/>
        <v>0</v>
      </c>
      <c r="AP156" s="97">
        <f ca="1"/>
        <v>0</v>
      </c>
      <c r="AQ156" s="461">
        <f ca="1"/>
        <v>0</v>
      </c>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7"/>
      <c r="FX156" s="97"/>
      <c r="FY156" s="97"/>
      <c r="FZ156" s="97"/>
      <c r="GA156" s="97"/>
      <c r="GB156" s="97"/>
      <c r="GC156" s="97"/>
      <c r="GD156" s="97"/>
      <c r="GE156" s="97"/>
      <c r="GF156" s="97"/>
      <c r="GG156" s="97"/>
      <c r="GH156" s="97"/>
      <c r="GI156" s="97"/>
      <c r="GJ156" s="97"/>
      <c r="GK156" s="97"/>
      <c r="GL156" s="97"/>
      <c r="GM156" s="97"/>
      <c r="GN156" s="97"/>
      <c r="GO156" s="97"/>
      <c r="GP156" s="97"/>
      <c r="GQ156" s="97"/>
      <c r="GR156" s="97"/>
      <c r="GS156" s="97"/>
      <c r="GT156" s="97"/>
      <c r="GU156" s="97"/>
      <c r="GV156" s="97"/>
      <c r="GW156" s="97"/>
      <c r="GX156" s="97"/>
      <c r="GY156" s="97"/>
      <c r="GZ156" s="97"/>
      <c r="HA156" s="97"/>
      <c r="HB156" s="97"/>
      <c r="HC156" s="97"/>
      <c r="HD156" s="97"/>
      <c r="HE156" s="97"/>
      <c r="HF156" s="97"/>
      <c r="HG156" s="97"/>
      <c r="HH156" s="97"/>
      <c r="HI156" s="97"/>
      <c r="HJ156" s="97"/>
      <c r="HK156" s="97"/>
      <c r="HL156" s="97"/>
      <c r="HM156" s="97"/>
      <c r="HN156" s="97"/>
      <c r="HO156" s="97"/>
      <c r="HP156" s="97"/>
      <c r="HQ156" s="97"/>
      <c r="HR156" s="97"/>
      <c r="HS156" s="97"/>
      <c r="HT156" s="97"/>
      <c r="HU156" s="97"/>
      <c r="HV156" s="97"/>
      <c r="HW156" s="97"/>
      <c r="HX156" s="97"/>
      <c r="HY156" s="97"/>
      <c r="HZ156" s="97"/>
      <c r="IA156" s="97"/>
      <c r="IB156" s="97"/>
      <c r="IC156" s="97"/>
      <c r="ID156" s="97"/>
      <c r="IE156" s="97"/>
      <c r="IF156" s="97"/>
      <c r="IG156" s="97"/>
      <c r="IH156" s="97"/>
      <c r="II156" s="97"/>
      <c r="IJ156" s="97"/>
      <c r="IK156" s="97"/>
      <c r="IL156" s="97"/>
      <c r="IM156" s="97"/>
      <c r="IN156" s="97"/>
      <c r="IO156" s="97"/>
      <c r="IP156" s="97"/>
      <c r="IQ156" s="97"/>
      <c r="IR156" s="97"/>
      <c r="IS156" s="97"/>
      <c r="IT156" s="97"/>
      <c r="IU156" s="97"/>
      <c r="IV156" s="97"/>
      <c r="IW156" s="97"/>
      <c r="IX156" s="97"/>
      <c r="IY156" s="97"/>
      <c r="IZ156" s="97"/>
      <c r="JA156" s="97"/>
      <c r="JB156" s="97"/>
      <c r="JC156" s="97"/>
      <c r="JD156" s="97"/>
    </row>
    <row r="157" spans="2:264" s="20" customFormat="1" ht="17.25" hidden="1" outlineLevel="2" x14ac:dyDescent="0.3">
      <c r="B157" s="932">
        <f t="shared" si="3"/>
        <v>30</v>
      </c>
      <c r="C157" s="76">
        <f t="shared" si="4"/>
        <v>342</v>
      </c>
      <c r="D157" s="767"/>
      <c r="E157" s="52"/>
      <c r="F157" s="52">
        <v>342</v>
      </c>
      <c r="G157" s="78"/>
      <c r="H157" s="35" t="s">
        <v>155</v>
      </c>
      <c r="I157" s="97">
        <f ca="1"/>
        <v>0</v>
      </c>
      <c r="J157" s="97">
        <f ca="1"/>
        <v>0</v>
      </c>
      <c r="K157" s="97">
        <f ca="1"/>
        <v>0</v>
      </c>
      <c r="L157" s="97">
        <f ca="1"/>
        <v>0</v>
      </c>
      <c r="M157" s="97">
        <f ca="1"/>
        <v>0</v>
      </c>
      <c r="N157" s="97">
        <f ca="1"/>
        <v>0</v>
      </c>
      <c r="O157" s="97">
        <f ca="1"/>
        <v>0</v>
      </c>
      <c r="P157" s="97">
        <f ca="1"/>
        <v>0</v>
      </c>
      <c r="Q157" s="97">
        <f ca="1"/>
        <v>0</v>
      </c>
      <c r="R157" s="97">
        <f ca="1"/>
        <v>0</v>
      </c>
      <c r="S157" s="97">
        <f ca="1"/>
        <v>0</v>
      </c>
      <c r="T157" s="97">
        <f ca="1"/>
        <v>0</v>
      </c>
      <c r="U157" s="97">
        <f ca="1"/>
        <v>0</v>
      </c>
      <c r="V157" s="97">
        <f ca="1"/>
        <v>0</v>
      </c>
      <c r="W157" s="97">
        <f ca="1"/>
        <v>0</v>
      </c>
      <c r="X157" s="97">
        <f ca="1"/>
        <v>0</v>
      </c>
      <c r="Y157" s="97">
        <f ca="1"/>
        <v>0</v>
      </c>
      <c r="Z157" s="97">
        <f ca="1"/>
        <v>0</v>
      </c>
      <c r="AA157" s="97">
        <f ca="1"/>
        <v>0</v>
      </c>
      <c r="AB157" s="97">
        <f ca="1"/>
        <v>0</v>
      </c>
      <c r="AC157" s="97">
        <f ca="1"/>
        <v>0</v>
      </c>
      <c r="AD157" s="97">
        <f ca="1"/>
        <v>0</v>
      </c>
      <c r="AE157" s="97">
        <f ca="1"/>
        <v>0</v>
      </c>
      <c r="AF157" s="97">
        <f ca="1"/>
        <v>0</v>
      </c>
      <c r="AG157" s="97">
        <f ca="1"/>
        <v>0</v>
      </c>
      <c r="AH157" s="97">
        <f ca="1"/>
        <v>0</v>
      </c>
      <c r="AI157" s="97">
        <f ca="1"/>
        <v>0</v>
      </c>
      <c r="AJ157" s="97">
        <f ca="1"/>
        <v>0</v>
      </c>
      <c r="AK157" s="97">
        <f ca="1"/>
        <v>0</v>
      </c>
      <c r="AL157" s="97">
        <f ca="1"/>
        <v>0</v>
      </c>
      <c r="AM157" s="97">
        <f ca="1"/>
        <v>0</v>
      </c>
      <c r="AN157" s="97">
        <f ca="1"/>
        <v>0</v>
      </c>
      <c r="AO157" s="97">
        <f ca="1"/>
        <v>0</v>
      </c>
      <c r="AP157" s="97">
        <f ca="1"/>
        <v>0</v>
      </c>
      <c r="AQ157" s="461">
        <f ca="1"/>
        <v>0</v>
      </c>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7"/>
      <c r="FX157" s="97"/>
      <c r="FY157" s="97"/>
      <c r="FZ157" s="97"/>
      <c r="GA157" s="97"/>
      <c r="GB157" s="97"/>
      <c r="GC157" s="97"/>
      <c r="GD157" s="97"/>
      <c r="GE157" s="97"/>
      <c r="GF157" s="97"/>
      <c r="GG157" s="97"/>
      <c r="GH157" s="97"/>
      <c r="GI157" s="97"/>
      <c r="GJ157" s="97"/>
      <c r="GK157" s="97"/>
      <c r="GL157" s="97"/>
      <c r="GM157" s="97"/>
      <c r="GN157" s="97"/>
      <c r="GO157" s="97"/>
      <c r="GP157" s="97"/>
      <c r="GQ157" s="97"/>
      <c r="GR157" s="97"/>
      <c r="GS157" s="97"/>
      <c r="GT157" s="97"/>
      <c r="GU157" s="97"/>
      <c r="GV157" s="97"/>
      <c r="GW157" s="97"/>
      <c r="GX157" s="97"/>
      <c r="GY157" s="97"/>
      <c r="GZ157" s="97"/>
      <c r="HA157" s="97"/>
      <c r="HB157" s="97"/>
      <c r="HC157" s="97"/>
      <c r="HD157" s="97"/>
      <c r="HE157" s="97"/>
      <c r="HF157" s="97"/>
      <c r="HG157" s="97"/>
      <c r="HH157" s="97"/>
      <c r="HI157" s="97"/>
      <c r="HJ157" s="97"/>
      <c r="HK157" s="97"/>
      <c r="HL157" s="97"/>
      <c r="HM157" s="97"/>
      <c r="HN157" s="97"/>
      <c r="HO157" s="97"/>
      <c r="HP157" s="97"/>
      <c r="HQ157" s="97"/>
      <c r="HR157" s="97"/>
      <c r="HS157" s="97"/>
      <c r="HT157" s="97"/>
      <c r="HU157" s="97"/>
      <c r="HV157" s="97"/>
      <c r="HW157" s="97"/>
      <c r="HX157" s="97"/>
      <c r="HY157" s="97"/>
      <c r="HZ157" s="97"/>
      <c r="IA157" s="97"/>
      <c r="IB157" s="97"/>
      <c r="IC157" s="97"/>
      <c r="ID157" s="97"/>
      <c r="IE157" s="97"/>
      <c r="IF157" s="97"/>
      <c r="IG157" s="97"/>
      <c r="IH157" s="97"/>
      <c r="II157" s="97"/>
      <c r="IJ157" s="97"/>
      <c r="IK157" s="97"/>
      <c r="IL157" s="97"/>
      <c r="IM157" s="97"/>
      <c r="IN157" s="97"/>
      <c r="IO157" s="97"/>
      <c r="IP157" s="97"/>
      <c r="IQ157" s="97"/>
      <c r="IR157" s="97"/>
      <c r="IS157" s="97"/>
      <c r="IT157" s="97"/>
      <c r="IU157" s="97"/>
      <c r="IV157" s="97"/>
      <c r="IW157" s="97"/>
      <c r="IX157" s="97"/>
      <c r="IY157" s="97"/>
      <c r="IZ157" s="97"/>
      <c r="JA157" s="97"/>
      <c r="JB157" s="97"/>
      <c r="JC157" s="97"/>
      <c r="JD157" s="97"/>
    </row>
    <row r="158" spans="2:264" s="20" customFormat="1" ht="17.25" hidden="1" outlineLevel="2" x14ac:dyDescent="0.3">
      <c r="B158" s="932">
        <f t="shared" si="3"/>
        <v>30</v>
      </c>
      <c r="C158" s="76">
        <f t="shared" si="4"/>
        <v>343</v>
      </c>
      <c r="D158" s="767"/>
      <c r="E158" s="52"/>
      <c r="F158" s="52">
        <v>343</v>
      </c>
      <c r="G158" s="78"/>
      <c r="H158" s="35" t="s">
        <v>156</v>
      </c>
      <c r="I158" s="97">
        <f ca="1"/>
        <v>0</v>
      </c>
      <c r="J158" s="97">
        <f ca="1"/>
        <v>0</v>
      </c>
      <c r="K158" s="97">
        <f ca="1"/>
        <v>0</v>
      </c>
      <c r="L158" s="97">
        <f ca="1"/>
        <v>0</v>
      </c>
      <c r="M158" s="97">
        <f ca="1"/>
        <v>0</v>
      </c>
      <c r="N158" s="97">
        <f ca="1"/>
        <v>0</v>
      </c>
      <c r="O158" s="97">
        <f ca="1"/>
        <v>0</v>
      </c>
      <c r="P158" s="97">
        <f ca="1"/>
        <v>0</v>
      </c>
      <c r="Q158" s="97">
        <f ca="1"/>
        <v>0</v>
      </c>
      <c r="R158" s="97">
        <f ca="1"/>
        <v>0</v>
      </c>
      <c r="S158" s="97">
        <f ca="1"/>
        <v>0</v>
      </c>
      <c r="T158" s="97">
        <f ca="1"/>
        <v>0</v>
      </c>
      <c r="U158" s="97">
        <f ca="1"/>
        <v>0</v>
      </c>
      <c r="V158" s="97">
        <f ca="1"/>
        <v>0</v>
      </c>
      <c r="W158" s="97">
        <f ca="1"/>
        <v>0</v>
      </c>
      <c r="X158" s="97">
        <f ca="1"/>
        <v>0</v>
      </c>
      <c r="Y158" s="97">
        <f ca="1"/>
        <v>0</v>
      </c>
      <c r="Z158" s="97">
        <f ca="1"/>
        <v>0</v>
      </c>
      <c r="AA158" s="97">
        <f ca="1"/>
        <v>0</v>
      </c>
      <c r="AB158" s="97">
        <f ca="1"/>
        <v>0</v>
      </c>
      <c r="AC158" s="97">
        <f ca="1"/>
        <v>0</v>
      </c>
      <c r="AD158" s="97">
        <f ca="1"/>
        <v>0</v>
      </c>
      <c r="AE158" s="97">
        <f ca="1"/>
        <v>0</v>
      </c>
      <c r="AF158" s="97">
        <f ca="1"/>
        <v>0</v>
      </c>
      <c r="AG158" s="97">
        <f ca="1"/>
        <v>0</v>
      </c>
      <c r="AH158" s="97">
        <f ca="1"/>
        <v>0</v>
      </c>
      <c r="AI158" s="97">
        <f ca="1"/>
        <v>0</v>
      </c>
      <c r="AJ158" s="97">
        <f ca="1"/>
        <v>0</v>
      </c>
      <c r="AK158" s="97">
        <f ca="1"/>
        <v>0</v>
      </c>
      <c r="AL158" s="97">
        <f ca="1"/>
        <v>0</v>
      </c>
      <c r="AM158" s="97">
        <f ca="1"/>
        <v>0</v>
      </c>
      <c r="AN158" s="97">
        <f ca="1"/>
        <v>0</v>
      </c>
      <c r="AO158" s="97">
        <f ca="1"/>
        <v>0</v>
      </c>
      <c r="AP158" s="97">
        <f ca="1"/>
        <v>0</v>
      </c>
      <c r="AQ158" s="461">
        <f ca="1"/>
        <v>0</v>
      </c>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7"/>
      <c r="FX158" s="97"/>
      <c r="FY158" s="97"/>
      <c r="FZ158" s="97"/>
      <c r="GA158" s="97"/>
      <c r="GB158" s="97"/>
      <c r="GC158" s="97"/>
      <c r="GD158" s="97"/>
      <c r="GE158" s="97"/>
      <c r="GF158" s="97"/>
      <c r="GG158" s="97"/>
      <c r="GH158" s="97"/>
      <c r="GI158" s="97"/>
      <c r="GJ158" s="97"/>
      <c r="GK158" s="97"/>
      <c r="GL158" s="97"/>
      <c r="GM158" s="97"/>
      <c r="GN158" s="97"/>
      <c r="GO158" s="97"/>
      <c r="GP158" s="97"/>
      <c r="GQ158" s="97"/>
      <c r="GR158" s="97"/>
      <c r="GS158" s="97"/>
      <c r="GT158" s="97"/>
      <c r="GU158" s="97"/>
      <c r="GV158" s="97"/>
      <c r="GW158" s="97"/>
      <c r="GX158" s="97"/>
      <c r="GY158" s="97"/>
      <c r="GZ158" s="97"/>
      <c r="HA158" s="97"/>
      <c r="HB158" s="97"/>
      <c r="HC158" s="97"/>
      <c r="HD158" s="97"/>
      <c r="HE158" s="97"/>
      <c r="HF158" s="97"/>
      <c r="HG158" s="97"/>
      <c r="HH158" s="97"/>
      <c r="HI158" s="97"/>
      <c r="HJ158" s="97"/>
      <c r="HK158" s="97"/>
      <c r="HL158" s="97"/>
      <c r="HM158" s="97"/>
      <c r="HN158" s="97"/>
      <c r="HO158" s="97"/>
      <c r="HP158" s="97"/>
      <c r="HQ158" s="97"/>
      <c r="HR158" s="97"/>
      <c r="HS158" s="97"/>
      <c r="HT158" s="97"/>
      <c r="HU158" s="97"/>
      <c r="HV158" s="97"/>
      <c r="HW158" s="97"/>
      <c r="HX158" s="97"/>
      <c r="HY158" s="97"/>
      <c r="HZ158" s="97"/>
      <c r="IA158" s="97"/>
      <c r="IB158" s="97"/>
      <c r="IC158" s="97"/>
      <c r="ID158" s="97"/>
      <c r="IE158" s="97"/>
      <c r="IF158" s="97"/>
      <c r="IG158" s="97"/>
      <c r="IH158" s="97"/>
      <c r="II158" s="97"/>
      <c r="IJ158" s="97"/>
      <c r="IK158" s="97"/>
      <c r="IL158" s="97"/>
      <c r="IM158" s="97"/>
      <c r="IN158" s="97"/>
      <c r="IO158" s="97"/>
      <c r="IP158" s="97"/>
      <c r="IQ158" s="97"/>
      <c r="IR158" s="97"/>
      <c r="IS158" s="97"/>
      <c r="IT158" s="97"/>
      <c r="IU158" s="97"/>
      <c r="IV158" s="97"/>
      <c r="IW158" s="97"/>
      <c r="IX158" s="97"/>
      <c r="IY158" s="97"/>
      <c r="IZ158" s="97"/>
      <c r="JA158" s="97"/>
      <c r="JB158" s="97"/>
      <c r="JC158" s="97"/>
      <c r="JD158" s="97"/>
    </row>
    <row r="159" spans="2:264" s="20" customFormat="1" ht="17.25" hidden="1" outlineLevel="2" x14ac:dyDescent="0.3">
      <c r="B159" s="932">
        <f t="shared" si="3"/>
        <v>30</v>
      </c>
      <c r="C159" s="76">
        <f t="shared" si="4"/>
        <v>344</v>
      </c>
      <c r="D159" s="767"/>
      <c r="E159" s="52"/>
      <c r="F159" s="52">
        <v>344</v>
      </c>
      <c r="G159" s="78"/>
      <c r="H159" s="35" t="s">
        <v>157</v>
      </c>
      <c r="I159" s="97">
        <f ca="1"/>
        <v>0</v>
      </c>
      <c r="J159" s="97">
        <f ca="1"/>
        <v>0</v>
      </c>
      <c r="K159" s="97">
        <f ca="1"/>
        <v>0</v>
      </c>
      <c r="L159" s="97">
        <f ca="1"/>
        <v>0</v>
      </c>
      <c r="M159" s="97">
        <f ca="1"/>
        <v>0</v>
      </c>
      <c r="N159" s="97">
        <f ca="1"/>
        <v>0</v>
      </c>
      <c r="O159" s="97">
        <f ca="1"/>
        <v>0</v>
      </c>
      <c r="P159" s="97">
        <f ca="1"/>
        <v>0</v>
      </c>
      <c r="Q159" s="97">
        <f ca="1"/>
        <v>0</v>
      </c>
      <c r="R159" s="97">
        <f ca="1"/>
        <v>0</v>
      </c>
      <c r="S159" s="97">
        <f ca="1"/>
        <v>0</v>
      </c>
      <c r="T159" s="97">
        <f ca="1"/>
        <v>0</v>
      </c>
      <c r="U159" s="97">
        <f ca="1"/>
        <v>0</v>
      </c>
      <c r="V159" s="97">
        <f ca="1"/>
        <v>0</v>
      </c>
      <c r="W159" s="97">
        <f ca="1"/>
        <v>0</v>
      </c>
      <c r="X159" s="97">
        <f ca="1"/>
        <v>0</v>
      </c>
      <c r="Y159" s="97">
        <f ca="1"/>
        <v>0</v>
      </c>
      <c r="Z159" s="97">
        <f ca="1"/>
        <v>0</v>
      </c>
      <c r="AA159" s="97">
        <f ca="1"/>
        <v>0</v>
      </c>
      <c r="AB159" s="97">
        <f ca="1"/>
        <v>0</v>
      </c>
      <c r="AC159" s="97">
        <f ca="1"/>
        <v>0</v>
      </c>
      <c r="AD159" s="97">
        <f ca="1"/>
        <v>0</v>
      </c>
      <c r="AE159" s="97">
        <f ca="1"/>
        <v>0</v>
      </c>
      <c r="AF159" s="97">
        <f ca="1"/>
        <v>0</v>
      </c>
      <c r="AG159" s="97">
        <f ca="1"/>
        <v>0</v>
      </c>
      <c r="AH159" s="97">
        <f ca="1"/>
        <v>0</v>
      </c>
      <c r="AI159" s="97">
        <f ca="1"/>
        <v>0</v>
      </c>
      <c r="AJ159" s="97">
        <f ca="1"/>
        <v>0</v>
      </c>
      <c r="AK159" s="97">
        <f ca="1"/>
        <v>0</v>
      </c>
      <c r="AL159" s="97">
        <f ca="1"/>
        <v>0</v>
      </c>
      <c r="AM159" s="97">
        <f ca="1"/>
        <v>0</v>
      </c>
      <c r="AN159" s="97">
        <f ca="1"/>
        <v>0</v>
      </c>
      <c r="AO159" s="97">
        <f ca="1"/>
        <v>0</v>
      </c>
      <c r="AP159" s="97">
        <f ca="1"/>
        <v>0</v>
      </c>
      <c r="AQ159" s="461">
        <f ca="1"/>
        <v>0</v>
      </c>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7"/>
      <c r="FX159" s="97"/>
      <c r="FY159" s="97"/>
      <c r="FZ159" s="97"/>
      <c r="GA159" s="97"/>
      <c r="GB159" s="97"/>
      <c r="GC159" s="97"/>
      <c r="GD159" s="97"/>
      <c r="GE159" s="97"/>
      <c r="GF159" s="97"/>
      <c r="GG159" s="97"/>
      <c r="GH159" s="97"/>
      <c r="GI159" s="97"/>
      <c r="GJ159" s="97"/>
      <c r="GK159" s="97"/>
      <c r="GL159" s="97"/>
      <c r="GM159" s="97"/>
      <c r="GN159" s="97"/>
      <c r="GO159" s="97"/>
      <c r="GP159" s="97"/>
      <c r="GQ159" s="97"/>
      <c r="GR159" s="97"/>
      <c r="GS159" s="97"/>
      <c r="GT159" s="97"/>
      <c r="GU159" s="97"/>
      <c r="GV159" s="97"/>
      <c r="GW159" s="97"/>
      <c r="GX159" s="97"/>
      <c r="GY159" s="97"/>
      <c r="GZ159" s="97"/>
      <c r="HA159" s="97"/>
      <c r="HB159" s="97"/>
      <c r="HC159" s="97"/>
      <c r="HD159" s="97"/>
      <c r="HE159" s="97"/>
      <c r="HF159" s="97"/>
      <c r="HG159" s="97"/>
      <c r="HH159" s="97"/>
      <c r="HI159" s="97"/>
      <c r="HJ159" s="97"/>
      <c r="HK159" s="97"/>
      <c r="HL159" s="97"/>
      <c r="HM159" s="97"/>
      <c r="HN159" s="97"/>
      <c r="HO159" s="97"/>
      <c r="HP159" s="97"/>
      <c r="HQ159" s="97"/>
      <c r="HR159" s="97"/>
      <c r="HS159" s="97"/>
      <c r="HT159" s="97"/>
      <c r="HU159" s="97"/>
      <c r="HV159" s="97"/>
      <c r="HW159" s="97"/>
      <c r="HX159" s="97"/>
      <c r="HY159" s="97"/>
      <c r="HZ159" s="97"/>
      <c r="IA159" s="97"/>
      <c r="IB159" s="97"/>
      <c r="IC159" s="97"/>
      <c r="ID159" s="97"/>
      <c r="IE159" s="97"/>
      <c r="IF159" s="97"/>
      <c r="IG159" s="97"/>
      <c r="IH159" s="97"/>
      <c r="II159" s="97"/>
      <c r="IJ159" s="97"/>
      <c r="IK159" s="97"/>
      <c r="IL159" s="97"/>
      <c r="IM159" s="97"/>
      <c r="IN159" s="97"/>
      <c r="IO159" s="97"/>
      <c r="IP159" s="97"/>
      <c r="IQ159" s="97"/>
      <c r="IR159" s="97"/>
      <c r="IS159" s="97"/>
      <c r="IT159" s="97"/>
      <c r="IU159" s="97"/>
      <c r="IV159" s="97"/>
      <c r="IW159" s="97"/>
      <c r="IX159" s="97"/>
      <c r="IY159" s="97"/>
      <c r="IZ159" s="97"/>
      <c r="JA159" s="97"/>
      <c r="JB159" s="97"/>
      <c r="JC159" s="97"/>
      <c r="JD159" s="97"/>
    </row>
    <row r="160" spans="2:264" s="20" customFormat="1" ht="17.25" hidden="1" outlineLevel="2" x14ac:dyDescent="0.3">
      <c r="B160" s="932">
        <f t="shared" si="3"/>
        <v>30</v>
      </c>
      <c r="C160" s="76">
        <f t="shared" si="4"/>
        <v>345</v>
      </c>
      <c r="D160" s="767"/>
      <c r="E160" s="52"/>
      <c r="F160" s="52">
        <v>345</v>
      </c>
      <c r="G160" s="78"/>
      <c r="H160" s="35" t="s">
        <v>158</v>
      </c>
      <c r="I160" s="97">
        <f ca="1"/>
        <v>0</v>
      </c>
      <c r="J160" s="97">
        <f ca="1"/>
        <v>0</v>
      </c>
      <c r="K160" s="97">
        <f ca="1"/>
        <v>0</v>
      </c>
      <c r="L160" s="97">
        <f ca="1"/>
        <v>0</v>
      </c>
      <c r="M160" s="97">
        <f ca="1"/>
        <v>0</v>
      </c>
      <c r="N160" s="97">
        <f ca="1"/>
        <v>0</v>
      </c>
      <c r="O160" s="97">
        <f ca="1"/>
        <v>0</v>
      </c>
      <c r="P160" s="97">
        <f ca="1"/>
        <v>0</v>
      </c>
      <c r="Q160" s="97">
        <f ca="1"/>
        <v>0</v>
      </c>
      <c r="R160" s="97">
        <f ca="1"/>
        <v>0</v>
      </c>
      <c r="S160" s="97">
        <f ca="1"/>
        <v>0</v>
      </c>
      <c r="T160" s="97">
        <f ca="1"/>
        <v>0</v>
      </c>
      <c r="U160" s="97">
        <f ca="1"/>
        <v>0</v>
      </c>
      <c r="V160" s="97">
        <f ca="1"/>
        <v>0</v>
      </c>
      <c r="W160" s="97">
        <f ca="1"/>
        <v>0</v>
      </c>
      <c r="X160" s="97">
        <f ca="1"/>
        <v>0</v>
      </c>
      <c r="Y160" s="97">
        <f ca="1"/>
        <v>0</v>
      </c>
      <c r="Z160" s="97">
        <f ca="1"/>
        <v>0</v>
      </c>
      <c r="AA160" s="97">
        <f ca="1"/>
        <v>0</v>
      </c>
      <c r="AB160" s="97">
        <f ca="1"/>
        <v>0</v>
      </c>
      <c r="AC160" s="97">
        <f ca="1"/>
        <v>0</v>
      </c>
      <c r="AD160" s="97">
        <f ca="1"/>
        <v>0</v>
      </c>
      <c r="AE160" s="97">
        <f ca="1"/>
        <v>0</v>
      </c>
      <c r="AF160" s="97">
        <f ca="1"/>
        <v>0</v>
      </c>
      <c r="AG160" s="97">
        <f ca="1"/>
        <v>0</v>
      </c>
      <c r="AH160" s="97">
        <f ca="1"/>
        <v>0</v>
      </c>
      <c r="AI160" s="97">
        <f ca="1"/>
        <v>0</v>
      </c>
      <c r="AJ160" s="97">
        <f ca="1"/>
        <v>0</v>
      </c>
      <c r="AK160" s="97">
        <f ca="1"/>
        <v>0</v>
      </c>
      <c r="AL160" s="97">
        <f ca="1"/>
        <v>0</v>
      </c>
      <c r="AM160" s="97">
        <f ca="1"/>
        <v>0</v>
      </c>
      <c r="AN160" s="97">
        <f ca="1"/>
        <v>0</v>
      </c>
      <c r="AO160" s="97">
        <f ca="1"/>
        <v>0</v>
      </c>
      <c r="AP160" s="97">
        <f ca="1"/>
        <v>0</v>
      </c>
      <c r="AQ160" s="461">
        <f ca="1"/>
        <v>0</v>
      </c>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7"/>
      <c r="FX160" s="97"/>
      <c r="FY160" s="97"/>
      <c r="FZ160" s="97"/>
      <c r="GA160" s="97"/>
      <c r="GB160" s="97"/>
      <c r="GC160" s="97"/>
      <c r="GD160" s="97"/>
      <c r="GE160" s="97"/>
      <c r="GF160" s="97"/>
      <c r="GG160" s="97"/>
      <c r="GH160" s="97"/>
      <c r="GI160" s="97"/>
      <c r="GJ160" s="97"/>
      <c r="GK160" s="97"/>
      <c r="GL160" s="97"/>
      <c r="GM160" s="97"/>
      <c r="GN160" s="97"/>
      <c r="GO160" s="97"/>
      <c r="GP160" s="97"/>
      <c r="GQ160" s="97"/>
      <c r="GR160" s="97"/>
      <c r="GS160" s="97"/>
      <c r="GT160" s="97"/>
      <c r="GU160" s="97"/>
      <c r="GV160" s="97"/>
      <c r="GW160" s="97"/>
      <c r="GX160" s="97"/>
      <c r="GY160" s="97"/>
      <c r="GZ160" s="97"/>
      <c r="HA160" s="97"/>
      <c r="HB160" s="97"/>
      <c r="HC160" s="97"/>
      <c r="HD160" s="97"/>
      <c r="HE160" s="97"/>
      <c r="HF160" s="97"/>
      <c r="HG160" s="97"/>
      <c r="HH160" s="97"/>
      <c r="HI160" s="97"/>
      <c r="HJ160" s="97"/>
      <c r="HK160" s="97"/>
      <c r="HL160" s="97"/>
      <c r="HM160" s="97"/>
      <c r="HN160" s="97"/>
      <c r="HO160" s="97"/>
      <c r="HP160" s="97"/>
      <c r="HQ160" s="97"/>
      <c r="HR160" s="97"/>
      <c r="HS160" s="97"/>
      <c r="HT160" s="97"/>
      <c r="HU160" s="97"/>
      <c r="HV160" s="97"/>
      <c r="HW160" s="97"/>
      <c r="HX160" s="97"/>
      <c r="HY160" s="97"/>
      <c r="HZ160" s="97"/>
      <c r="IA160" s="97"/>
      <c r="IB160" s="97"/>
      <c r="IC160" s="97"/>
      <c r="ID160" s="97"/>
      <c r="IE160" s="97"/>
      <c r="IF160" s="97"/>
      <c r="IG160" s="97"/>
      <c r="IH160" s="97"/>
      <c r="II160" s="97"/>
      <c r="IJ160" s="97"/>
      <c r="IK160" s="97"/>
      <c r="IL160" s="97"/>
      <c r="IM160" s="97"/>
      <c r="IN160" s="97"/>
      <c r="IO160" s="97"/>
      <c r="IP160" s="97"/>
      <c r="IQ160" s="97"/>
      <c r="IR160" s="97"/>
      <c r="IS160" s="97"/>
      <c r="IT160" s="97"/>
      <c r="IU160" s="97"/>
      <c r="IV160" s="97"/>
      <c r="IW160" s="97"/>
      <c r="IX160" s="97"/>
      <c r="IY160" s="97"/>
      <c r="IZ160" s="97"/>
      <c r="JA160" s="97"/>
      <c r="JB160" s="97"/>
      <c r="JC160" s="97"/>
      <c r="JD160" s="97"/>
    </row>
    <row r="161" spans="2:264" s="25" customFormat="1" ht="17.25" hidden="1" outlineLevel="1" x14ac:dyDescent="0.3">
      <c r="B161" s="932">
        <f t="shared" si="3"/>
        <v>30</v>
      </c>
      <c r="C161" s="76">
        <f t="shared" si="4"/>
        <v>35</v>
      </c>
      <c r="D161" s="939"/>
      <c r="E161" s="51">
        <v>35</v>
      </c>
      <c r="F161" s="51"/>
      <c r="G161" s="76"/>
      <c r="H161" s="34" t="s">
        <v>235</v>
      </c>
      <c r="I161" s="95">
        <f ca="1"/>
        <v>95.410755452385743</v>
      </c>
      <c r="J161" s="95">
        <f ca="1"/>
        <v>23.852688863096436</v>
      </c>
      <c r="K161" s="95">
        <f ca="1"/>
        <v>95.410755452385743</v>
      </c>
      <c r="L161" s="95">
        <f ca="1"/>
        <v>23.852688863096436</v>
      </c>
      <c r="M161" s="95">
        <f ca="1"/>
        <v>163.47818464707558</v>
      </c>
      <c r="N161" s="95">
        <f ca="1"/>
        <v>40.869546161768895</v>
      </c>
      <c r="O161" s="95">
        <f ca="1"/>
        <v>163.47818464707558</v>
      </c>
      <c r="P161" s="95">
        <f ca="1"/>
        <v>40.869546161768895</v>
      </c>
      <c r="Q161" s="95">
        <f ca="1"/>
        <v>0</v>
      </c>
      <c r="R161" s="95">
        <f ca="1"/>
        <v>0</v>
      </c>
      <c r="S161" s="95">
        <f ca="1"/>
        <v>0</v>
      </c>
      <c r="T161" s="95">
        <f ca="1"/>
        <v>0</v>
      </c>
      <c r="U161" s="95">
        <f ca="1"/>
        <v>1170.0816111992583</v>
      </c>
      <c r="V161" s="95">
        <f ca="1"/>
        <v>506.78053319229792</v>
      </c>
      <c r="W161" s="95">
        <f ca="1"/>
        <v>282.63363221495297</v>
      </c>
      <c r="X161" s="95">
        <f ca="1"/>
        <v>216.09708592061531</v>
      </c>
      <c r="Y161" s="95">
        <f ca="1"/>
        <v>254.68163778856234</v>
      </c>
      <c r="Z161" s="95">
        <f ca="1"/>
        <v>337.69385779387909</v>
      </c>
      <c r="AA161" s="95">
        <f ca="1"/>
        <v>1012.9624644833259</v>
      </c>
      <c r="AB161" s="95">
        <f ca="1"/>
        <v>1201.4126146023857</v>
      </c>
      <c r="AC161" s="95">
        <f ca="1"/>
        <v>0</v>
      </c>
      <c r="AD161" s="95">
        <f ca="1"/>
        <v>0</v>
      </c>
      <c r="AE161" s="95">
        <f ca="1"/>
        <v>494.20553729474398</v>
      </c>
      <c r="AF161" s="95">
        <f ca="1"/>
        <v>381.25595198610569</v>
      </c>
      <c r="AG161" s="95">
        <f ca="1"/>
        <v>315.7557708570522</v>
      </c>
      <c r="AH161" s="95">
        <f ca="1"/>
        <v>282.49401320044649</v>
      </c>
      <c r="AI161" s="95">
        <f ca="1"/>
        <v>260.17349076652687</v>
      </c>
      <c r="AJ161" s="95">
        <f ca="1"/>
        <v>254.51301107190571</v>
      </c>
      <c r="AK161" s="95">
        <f ca="1"/>
        <v>222.29050576030573</v>
      </c>
      <c r="AL161" s="95">
        <f ca="1"/>
        <v>0</v>
      </c>
      <c r="AM161" s="95">
        <f ca="1"/>
        <v>421.74076622691291</v>
      </c>
      <c r="AN161" s="95">
        <f ca="1"/>
        <v>76.577414669571525</v>
      </c>
      <c r="AO161" s="95">
        <f ca="1"/>
        <v>312.7145921589676</v>
      </c>
      <c r="AP161" s="95">
        <f ca="1"/>
        <v>281.78888162650344</v>
      </c>
      <c r="AQ161" s="459">
        <f ca="1"/>
        <v>219.9154792183092</v>
      </c>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c r="CK161" s="95"/>
      <c r="CL161" s="95"/>
      <c r="CM161" s="95"/>
      <c r="CN161" s="95"/>
      <c r="CO161" s="95"/>
      <c r="CP161" s="95"/>
      <c r="CQ161" s="95"/>
      <c r="CR161" s="95"/>
      <c r="CS161" s="95"/>
      <c r="CT161" s="95"/>
      <c r="CU161" s="95"/>
      <c r="CV161" s="95"/>
      <c r="CW161" s="95"/>
      <c r="CX161" s="95"/>
      <c r="CY161" s="95"/>
      <c r="CZ161" s="95"/>
      <c r="DA161" s="95"/>
      <c r="DB161" s="95"/>
      <c r="DC161" s="95"/>
      <c r="DD161" s="95"/>
      <c r="DE161" s="95"/>
      <c r="DF161" s="95"/>
      <c r="DG161" s="95"/>
      <c r="DH161" s="95"/>
      <c r="DI161" s="95"/>
      <c r="DJ161" s="95"/>
      <c r="DK161" s="95"/>
      <c r="DL161" s="95"/>
      <c r="DM161" s="95"/>
      <c r="DN161" s="95"/>
      <c r="DO161" s="95"/>
      <c r="DP161" s="95"/>
      <c r="DQ161" s="95"/>
      <c r="DR161" s="95"/>
      <c r="DS161" s="95"/>
      <c r="DT161" s="95"/>
      <c r="DU161" s="95"/>
      <c r="DV161" s="95"/>
      <c r="DW161" s="95"/>
      <c r="DX161" s="95"/>
      <c r="DY161" s="95"/>
      <c r="DZ161" s="95"/>
      <c r="EA161" s="95"/>
      <c r="EB161" s="95"/>
      <c r="EC161" s="95"/>
      <c r="ED161" s="95"/>
      <c r="EE161" s="95"/>
      <c r="EF161" s="95"/>
      <c r="EG161" s="95"/>
      <c r="EH161" s="95"/>
      <c r="EI161" s="95"/>
      <c r="EJ161" s="95"/>
      <c r="EK161" s="95"/>
      <c r="EL161" s="95"/>
      <c r="EM161" s="95"/>
      <c r="EN161" s="95"/>
      <c r="EO161" s="95"/>
      <c r="EP161" s="95"/>
      <c r="EQ161" s="95"/>
      <c r="ER161" s="95"/>
      <c r="ES161" s="95"/>
      <c r="ET161" s="95"/>
      <c r="EU161" s="95"/>
      <c r="EV161" s="95"/>
      <c r="EW161" s="95"/>
      <c r="EX161" s="95"/>
      <c r="EY161" s="95"/>
      <c r="EZ161" s="95"/>
      <c r="FA161" s="95"/>
      <c r="FB161" s="95"/>
      <c r="FC161" s="95"/>
      <c r="FD161" s="95"/>
      <c r="FE161" s="95"/>
      <c r="FF161" s="95"/>
      <c r="FG161" s="95"/>
      <c r="FH161" s="95"/>
      <c r="FI161" s="95"/>
      <c r="FJ161" s="95"/>
      <c r="FK161" s="95"/>
      <c r="FL161" s="95"/>
      <c r="FM161" s="95"/>
      <c r="FN161" s="95"/>
      <c r="FO161" s="95"/>
      <c r="FP161" s="95"/>
      <c r="FQ161" s="95"/>
      <c r="FR161" s="95"/>
      <c r="FS161" s="95"/>
      <c r="FT161" s="95"/>
      <c r="FU161" s="95"/>
      <c r="FV161" s="95"/>
      <c r="FW161" s="95"/>
      <c r="FX161" s="95"/>
      <c r="FY161" s="95"/>
      <c r="FZ161" s="95"/>
      <c r="GA161" s="95"/>
      <c r="GB161" s="95"/>
      <c r="GC161" s="95"/>
      <c r="GD161" s="95"/>
      <c r="GE161" s="95"/>
      <c r="GF161" s="95"/>
      <c r="GG161" s="95"/>
      <c r="GH161" s="95"/>
      <c r="GI161" s="95"/>
      <c r="GJ161" s="95"/>
      <c r="GK161" s="95"/>
      <c r="GL161" s="95"/>
      <c r="GM161" s="95"/>
      <c r="GN161" s="95"/>
      <c r="GO161" s="95"/>
      <c r="GP161" s="95"/>
      <c r="GQ161" s="95"/>
      <c r="GR161" s="95"/>
      <c r="GS161" s="95"/>
      <c r="GT161" s="95"/>
      <c r="GU161" s="95"/>
      <c r="GV161" s="95"/>
      <c r="GW161" s="95"/>
      <c r="GX161" s="95"/>
      <c r="GY161" s="95"/>
      <c r="GZ161" s="95"/>
      <c r="HA161" s="95"/>
      <c r="HB161" s="95"/>
      <c r="HC161" s="95"/>
      <c r="HD161" s="95"/>
      <c r="HE161" s="95"/>
      <c r="HF161" s="95"/>
      <c r="HG161" s="95"/>
      <c r="HH161" s="95"/>
      <c r="HI161" s="95"/>
      <c r="HJ161" s="95"/>
      <c r="HK161" s="95"/>
      <c r="HL161" s="95"/>
      <c r="HM161" s="95"/>
      <c r="HN161" s="95"/>
      <c r="HO161" s="95"/>
      <c r="HP161" s="95"/>
      <c r="HQ161" s="95"/>
      <c r="HR161" s="95"/>
      <c r="HS161" s="95"/>
      <c r="HT161" s="95"/>
      <c r="HU161" s="95"/>
      <c r="HV161" s="95"/>
      <c r="HW161" s="95"/>
      <c r="HX161" s="95"/>
      <c r="HY161" s="95"/>
      <c r="HZ161" s="95"/>
      <c r="IA161" s="95"/>
      <c r="IB161" s="95"/>
      <c r="IC161" s="95"/>
      <c r="ID161" s="95"/>
      <c r="IE161" s="95"/>
      <c r="IF161" s="95"/>
      <c r="IG161" s="95"/>
      <c r="IH161" s="95"/>
      <c r="II161" s="95"/>
      <c r="IJ161" s="95"/>
      <c r="IK161" s="95"/>
      <c r="IL161" s="95"/>
      <c r="IM161" s="95"/>
      <c r="IN161" s="95"/>
      <c r="IO161" s="95"/>
      <c r="IP161" s="95"/>
      <c r="IQ161" s="95"/>
      <c r="IR161" s="95"/>
      <c r="IS161" s="95"/>
      <c r="IT161" s="95"/>
      <c r="IU161" s="95"/>
      <c r="IV161" s="95"/>
      <c r="IW161" s="95"/>
      <c r="IX161" s="95"/>
      <c r="IY161" s="95"/>
      <c r="IZ161" s="95"/>
      <c r="JA161" s="95"/>
      <c r="JB161" s="95"/>
      <c r="JC161" s="95"/>
      <c r="JD161" s="95"/>
    </row>
    <row r="162" spans="2:264" s="20" customFormat="1" ht="17.25" hidden="1" outlineLevel="2" x14ac:dyDescent="0.3">
      <c r="B162" s="933">
        <f t="shared" si="3"/>
        <v>30</v>
      </c>
      <c r="C162" s="80">
        <f t="shared" si="4"/>
        <v>351</v>
      </c>
      <c r="D162" s="767"/>
      <c r="E162" s="52"/>
      <c r="F162" s="24">
        <v>351</v>
      </c>
      <c r="G162" s="80"/>
      <c r="H162" s="34" t="s">
        <v>141</v>
      </c>
      <c r="I162" s="95">
        <f ca="1"/>
        <v>0</v>
      </c>
      <c r="J162" s="95">
        <f ca="1"/>
        <v>0</v>
      </c>
      <c r="K162" s="95">
        <f ca="1"/>
        <v>0</v>
      </c>
      <c r="L162" s="95">
        <f ca="1"/>
        <v>0</v>
      </c>
      <c r="M162" s="95">
        <f ca="1"/>
        <v>0</v>
      </c>
      <c r="N162" s="95">
        <f ca="1"/>
        <v>0</v>
      </c>
      <c r="O162" s="95">
        <f ca="1"/>
        <v>0</v>
      </c>
      <c r="P162" s="95">
        <f ca="1"/>
        <v>0</v>
      </c>
      <c r="Q162" s="95">
        <f ca="1"/>
        <v>0</v>
      </c>
      <c r="R162" s="95">
        <f ca="1"/>
        <v>0</v>
      </c>
      <c r="S162" s="95">
        <f ca="1"/>
        <v>0</v>
      </c>
      <c r="T162" s="95">
        <f ca="1"/>
        <v>0</v>
      </c>
      <c r="U162" s="95">
        <f ca="1"/>
        <v>1131.9883776354366</v>
      </c>
      <c r="V162" s="95">
        <f ca="1"/>
        <v>489.21590174531354</v>
      </c>
      <c r="W162" s="95">
        <f ca="1"/>
        <v>272.8369067104411</v>
      </c>
      <c r="X162" s="95">
        <f ca="1"/>
        <v>208.60800637271225</v>
      </c>
      <c r="Y162" s="95">
        <f ca="1"/>
        <v>245.85319329321734</v>
      </c>
      <c r="Z162" s="95">
        <f ca="1"/>
        <v>0</v>
      </c>
      <c r="AA162" s="95">
        <f ca="1"/>
        <v>526.56198594287423</v>
      </c>
      <c r="AB162" s="95">
        <f ca="1"/>
        <v>652.19541935558095</v>
      </c>
      <c r="AC162" s="95">
        <f ca="1"/>
        <v>0</v>
      </c>
      <c r="AD162" s="95">
        <f ca="1"/>
        <v>0</v>
      </c>
      <c r="AE162" s="95">
        <f ca="1"/>
        <v>0</v>
      </c>
      <c r="AF162" s="95">
        <f ca="1"/>
        <v>0</v>
      </c>
      <c r="AG162" s="95">
        <f ca="1"/>
        <v>0</v>
      </c>
      <c r="AH162" s="95">
        <f ca="1"/>
        <v>0</v>
      </c>
      <c r="AI162" s="95">
        <f ca="1"/>
        <v>0</v>
      </c>
      <c r="AJ162" s="95">
        <f ca="1"/>
        <v>0</v>
      </c>
      <c r="AK162" s="95">
        <f ca="1"/>
        <v>222.29050576030573</v>
      </c>
      <c r="AL162" s="95">
        <f ca="1"/>
        <v>0</v>
      </c>
      <c r="AM162" s="95">
        <f ca="1"/>
        <v>421.74076622691291</v>
      </c>
      <c r="AN162" s="95">
        <f ca="1"/>
        <v>48.541466957153226</v>
      </c>
      <c r="AO162" s="95">
        <f ca="1"/>
        <v>161.92875761087117</v>
      </c>
      <c r="AP162" s="95">
        <f ca="1"/>
        <v>146.03751775166361</v>
      </c>
      <c r="AQ162" s="459">
        <f ca="1"/>
        <v>135.77980735883114</v>
      </c>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c r="CK162" s="95"/>
      <c r="CL162" s="95"/>
      <c r="CM162" s="95"/>
      <c r="CN162" s="95"/>
      <c r="CO162" s="95"/>
      <c r="CP162" s="95"/>
      <c r="CQ162" s="95"/>
      <c r="CR162" s="95"/>
      <c r="CS162" s="95"/>
      <c r="CT162" s="95"/>
      <c r="CU162" s="95"/>
      <c r="CV162" s="95"/>
      <c r="CW162" s="95"/>
      <c r="CX162" s="95"/>
      <c r="CY162" s="95"/>
      <c r="CZ162" s="95"/>
      <c r="DA162" s="95"/>
      <c r="DB162" s="95"/>
      <c r="DC162" s="95"/>
      <c r="DD162" s="95"/>
      <c r="DE162" s="95"/>
      <c r="DF162" s="95"/>
      <c r="DG162" s="95"/>
      <c r="DH162" s="95"/>
      <c r="DI162" s="95"/>
      <c r="DJ162" s="95"/>
      <c r="DK162" s="95"/>
      <c r="DL162" s="95"/>
      <c r="DM162" s="95"/>
      <c r="DN162" s="95"/>
      <c r="DO162" s="95"/>
      <c r="DP162" s="95"/>
      <c r="DQ162" s="95"/>
      <c r="DR162" s="95"/>
      <c r="DS162" s="95"/>
      <c r="DT162" s="95"/>
      <c r="DU162" s="95"/>
      <c r="DV162" s="95"/>
      <c r="DW162" s="95"/>
      <c r="DX162" s="95"/>
      <c r="DY162" s="95"/>
      <c r="DZ162" s="95"/>
      <c r="EA162" s="95"/>
      <c r="EB162" s="95"/>
      <c r="EC162" s="95"/>
      <c r="ED162" s="95"/>
      <c r="EE162" s="95"/>
      <c r="EF162" s="95"/>
      <c r="EG162" s="95"/>
      <c r="EH162" s="95"/>
      <c r="EI162" s="95"/>
      <c r="EJ162" s="95"/>
      <c r="EK162" s="95"/>
      <c r="EL162" s="95"/>
      <c r="EM162" s="95"/>
      <c r="EN162" s="95"/>
      <c r="EO162" s="95"/>
      <c r="EP162" s="95"/>
      <c r="EQ162" s="95"/>
      <c r="ER162" s="95"/>
      <c r="ES162" s="95"/>
      <c r="ET162" s="95"/>
      <c r="EU162" s="95"/>
      <c r="EV162" s="95"/>
      <c r="EW162" s="95"/>
      <c r="EX162" s="95"/>
      <c r="EY162" s="95"/>
      <c r="EZ162" s="95"/>
      <c r="FA162" s="95"/>
      <c r="FB162" s="95"/>
      <c r="FC162" s="95"/>
      <c r="FD162" s="95"/>
      <c r="FE162" s="95"/>
      <c r="FF162" s="95"/>
      <c r="FG162" s="95"/>
      <c r="FH162" s="95"/>
      <c r="FI162" s="95"/>
      <c r="FJ162" s="95"/>
      <c r="FK162" s="95"/>
      <c r="FL162" s="95"/>
      <c r="FM162" s="95"/>
      <c r="FN162" s="95"/>
      <c r="FO162" s="95"/>
      <c r="FP162" s="95"/>
      <c r="FQ162" s="95"/>
      <c r="FR162" s="95"/>
      <c r="FS162" s="95"/>
      <c r="FT162" s="95"/>
      <c r="FU162" s="95"/>
      <c r="FV162" s="95"/>
      <c r="FW162" s="95"/>
      <c r="FX162" s="95"/>
      <c r="FY162" s="95"/>
      <c r="FZ162" s="95"/>
      <c r="GA162" s="95"/>
      <c r="GB162" s="95"/>
      <c r="GC162" s="95"/>
      <c r="GD162" s="95"/>
      <c r="GE162" s="95"/>
      <c r="GF162" s="95"/>
      <c r="GG162" s="95"/>
      <c r="GH162" s="95"/>
      <c r="GI162" s="95"/>
      <c r="GJ162" s="95"/>
      <c r="GK162" s="95"/>
      <c r="GL162" s="95"/>
      <c r="GM162" s="95"/>
      <c r="GN162" s="95"/>
      <c r="GO162" s="95"/>
      <c r="GP162" s="95"/>
      <c r="GQ162" s="95"/>
      <c r="GR162" s="95"/>
      <c r="GS162" s="95"/>
      <c r="GT162" s="95"/>
      <c r="GU162" s="95"/>
      <c r="GV162" s="95"/>
      <c r="GW162" s="95"/>
      <c r="GX162" s="95"/>
      <c r="GY162" s="95"/>
      <c r="GZ162" s="95"/>
      <c r="HA162" s="95"/>
      <c r="HB162" s="95"/>
      <c r="HC162" s="95"/>
      <c r="HD162" s="95"/>
      <c r="HE162" s="95"/>
      <c r="HF162" s="95"/>
      <c r="HG162" s="95"/>
      <c r="HH162" s="95"/>
      <c r="HI162" s="95"/>
      <c r="HJ162" s="95"/>
      <c r="HK162" s="95"/>
      <c r="HL162" s="95"/>
      <c r="HM162" s="95"/>
      <c r="HN162" s="95"/>
      <c r="HO162" s="95"/>
      <c r="HP162" s="95"/>
      <c r="HQ162" s="95"/>
      <c r="HR162" s="95"/>
      <c r="HS162" s="95"/>
      <c r="HT162" s="95"/>
      <c r="HU162" s="95"/>
      <c r="HV162" s="95"/>
      <c r="HW162" s="95"/>
      <c r="HX162" s="95"/>
      <c r="HY162" s="95"/>
      <c r="HZ162" s="95"/>
      <c r="IA162" s="95"/>
      <c r="IB162" s="95"/>
      <c r="IC162" s="95"/>
      <c r="ID162" s="95"/>
      <c r="IE162" s="95"/>
      <c r="IF162" s="95"/>
      <c r="IG162" s="95"/>
      <c r="IH162" s="95"/>
      <c r="II162" s="95"/>
      <c r="IJ162" s="95"/>
      <c r="IK162" s="95"/>
      <c r="IL162" s="95"/>
      <c r="IM162" s="95"/>
      <c r="IN162" s="95"/>
      <c r="IO162" s="95"/>
      <c r="IP162" s="95"/>
      <c r="IQ162" s="95"/>
      <c r="IR162" s="95"/>
      <c r="IS162" s="95"/>
      <c r="IT162" s="95"/>
      <c r="IU162" s="95"/>
      <c r="IV162" s="95"/>
      <c r="IW162" s="95"/>
      <c r="IX162" s="95"/>
      <c r="IY162" s="95"/>
      <c r="IZ162" s="95"/>
      <c r="JA162" s="95"/>
      <c r="JB162" s="95"/>
      <c r="JC162" s="95"/>
      <c r="JD162" s="95"/>
    </row>
    <row r="163" spans="2:264" s="20" customFormat="1" ht="17.25" hidden="1" outlineLevel="2" x14ac:dyDescent="0.3">
      <c r="B163" s="933">
        <f t="shared" si="3"/>
        <v>30</v>
      </c>
      <c r="C163" s="80">
        <f t="shared" si="4"/>
        <v>352</v>
      </c>
      <c r="D163" s="767"/>
      <c r="E163" s="52"/>
      <c r="F163" s="24">
        <v>352</v>
      </c>
      <c r="G163" s="80"/>
      <c r="H163" s="34" t="s">
        <v>142</v>
      </c>
      <c r="I163" s="95">
        <f ca="1"/>
        <v>0</v>
      </c>
      <c r="J163" s="95">
        <f ca="1"/>
        <v>0</v>
      </c>
      <c r="K163" s="95">
        <f ca="1"/>
        <v>0</v>
      </c>
      <c r="L163" s="95">
        <f ca="1"/>
        <v>0</v>
      </c>
      <c r="M163" s="95">
        <f ca="1"/>
        <v>0</v>
      </c>
      <c r="N163" s="95">
        <f ca="1"/>
        <v>0</v>
      </c>
      <c r="O163" s="95">
        <f ca="1"/>
        <v>0</v>
      </c>
      <c r="P163" s="95">
        <f ca="1"/>
        <v>0</v>
      </c>
      <c r="Q163" s="95">
        <f ca="1"/>
        <v>0</v>
      </c>
      <c r="R163" s="95">
        <f ca="1"/>
        <v>0</v>
      </c>
      <c r="S163" s="95">
        <f ca="1"/>
        <v>0</v>
      </c>
      <c r="T163" s="95">
        <f ca="1"/>
        <v>0</v>
      </c>
      <c r="U163" s="95">
        <f ca="1"/>
        <v>0</v>
      </c>
      <c r="V163" s="95">
        <f ca="1"/>
        <v>0</v>
      </c>
      <c r="W163" s="95">
        <f ca="1"/>
        <v>0</v>
      </c>
      <c r="X163" s="95">
        <f ca="1"/>
        <v>0</v>
      </c>
      <c r="Y163" s="95">
        <f ca="1"/>
        <v>0</v>
      </c>
      <c r="Z163" s="95">
        <f ca="1"/>
        <v>0</v>
      </c>
      <c r="AA163" s="95">
        <f ca="1"/>
        <v>0</v>
      </c>
      <c r="AB163" s="95">
        <f ca="1"/>
        <v>0</v>
      </c>
      <c r="AC163" s="95">
        <f ca="1"/>
        <v>0</v>
      </c>
      <c r="AD163" s="95">
        <f ca="1"/>
        <v>0</v>
      </c>
      <c r="AE163" s="95">
        <f ca="1"/>
        <v>0</v>
      </c>
      <c r="AF163" s="95">
        <f ca="1"/>
        <v>0</v>
      </c>
      <c r="AG163" s="95">
        <f ca="1"/>
        <v>0</v>
      </c>
      <c r="AH163" s="95">
        <f ca="1"/>
        <v>0</v>
      </c>
      <c r="AI163" s="95">
        <f ca="1"/>
        <v>0</v>
      </c>
      <c r="AJ163" s="95">
        <f ca="1"/>
        <v>0</v>
      </c>
      <c r="AK163" s="95">
        <f ca="1"/>
        <v>0</v>
      </c>
      <c r="AL163" s="95">
        <f ca="1"/>
        <v>0</v>
      </c>
      <c r="AM163" s="95">
        <f ca="1"/>
        <v>0</v>
      </c>
      <c r="AN163" s="95">
        <f ca="1"/>
        <v>3.9638586298717011</v>
      </c>
      <c r="AO163" s="95">
        <f ca="1"/>
        <v>19.954783698598298</v>
      </c>
      <c r="AP163" s="95">
        <f ca="1"/>
        <v>18.39598947637792</v>
      </c>
      <c r="AQ163" s="459">
        <f ca="1"/>
        <v>17.071004615881744</v>
      </c>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c r="CK163" s="95"/>
      <c r="CL163" s="95"/>
      <c r="CM163" s="95"/>
      <c r="CN163" s="95"/>
      <c r="CO163" s="95"/>
      <c r="CP163" s="95"/>
      <c r="CQ163" s="95"/>
      <c r="CR163" s="95"/>
      <c r="CS163" s="95"/>
      <c r="CT163" s="95"/>
      <c r="CU163" s="95"/>
      <c r="CV163" s="95"/>
      <c r="CW163" s="95"/>
      <c r="CX163" s="95"/>
      <c r="CY163" s="95"/>
      <c r="CZ163" s="95"/>
      <c r="DA163" s="95"/>
      <c r="DB163" s="95"/>
      <c r="DC163" s="95"/>
      <c r="DD163" s="95"/>
      <c r="DE163" s="95"/>
      <c r="DF163" s="95"/>
      <c r="DG163" s="95"/>
      <c r="DH163" s="95"/>
      <c r="DI163" s="95"/>
      <c r="DJ163" s="95"/>
      <c r="DK163" s="95"/>
      <c r="DL163" s="95"/>
      <c r="DM163" s="95"/>
      <c r="DN163" s="95"/>
      <c r="DO163" s="95"/>
      <c r="DP163" s="95"/>
      <c r="DQ163" s="95"/>
      <c r="DR163" s="95"/>
      <c r="DS163" s="95"/>
      <c r="DT163" s="95"/>
      <c r="DU163" s="95"/>
      <c r="DV163" s="95"/>
      <c r="DW163" s="95"/>
      <c r="DX163" s="95"/>
      <c r="DY163" s="95"/>
      <c r="DZ163" s="95"/>
      <c r="EA163" s="95"/>
      <c r="EB163" s="95"/>
      <c r="EC163" s="95"/>
      <c r="ED163" s="95"/>
      <c r="EE163" s="95"/>
      <c r="EF163" s="95"/>
      <c r="EG163" s="95"/>
      <c r="EH163" s="95"/>
      <c r="EI163" s="95"/>
      <c r="EJ163" s="95"/>
      <c r="EK163" s="95"/>
      <c r="EL163" s="95"/>
      <c r="EM163" s="95"/>
      <c r="EN163" s="95"/>
      <c r="EO163" s="95"/>
      <c r="EP163" s="95"/>
      <c r="EQ163" s="95"/>
      <c r="ER163" s="95"/>
      <c r="ES163" s="95"/>
      <c r="ET163" s="95"/>
      <c r="EU163" s="95"/>
      <c r="EV163" s="95"/>
      <c r="EW163" s="95"/>
      <c r="EX163" s="95"/>
      <c r="EY163" s="95"/>
      <c r="EZ163" s="95"/>
      <c r="FA163" s="95"/>
      <c r="FB163" s="95"/>
      <c r="FC163" s="95"/>
      <c r="FD163" s="95"/>
      <c r="FE163" s="95"/>
      <c r="FF163" s="95"/>
      <c r="FG163" s="95"/>
      <c r="FH163" s="95"/>
      <c r="FI163" s="95"/>
      <c r="FJ163" s="95"/>
      <c r="FK163" s="95"/>
      <c r="FL163" s="95"/>
      <c r="FM163" s="95"/>
      <c r="FN163" s="95"/>
      <c r="FO163" s="95"/>
      <c r="FP163" s="95"/>
      <c r="FQ163" s="95"/>
      <c r="FR163" s="95"/>
      <c r="FS163" s="95"/>
      <c r="FT163" s="95"/>
      <c r="FU163" s="95"/>
      <c r="FV163" s="95"/>
      <c r="FW163" s="95"/>
      <c r="FX163" s="95"/>
      <c r="FY163" s="95"/>
      <c r="FZ163" s="95"/>
      <c r="GA163" s="95"/>
      <c r="GB163" s="95"/>
      <c r="GC163" s="95"/>
      <c r="GD163" s="95"/>
      <c r="GE163" s="95"/>
      <c r="GF163" s="95"/>
      <c r="GG163" s="95"/>
      <c r="GH163" s="95"/>
      <c r="GI163" s="95"/>
      <c r="GJ163" s="95"/>
      <c r="GK163" s="95"/>
      <c r="GL163" s="95"/>
      <c r="GM163" s="95"/>
      <c r="GN163" s="95"/>
      <c r="GO163" s="95"/>
      <c r="GP163" s="95"/>
      <c r="GQ163" s="95"/>
      <c r="GR163" s="95"/>
      <c r="GS163" s="95"/>
      <c r="GT163" s="95"/>
      <c r="GU163" s="95"/>
      <c r="GV163" s="95"/>
      <c r="GW163" s="95"/>
      <c r="GX163" s="95"/>
      <c r="GY163" s="95"/>
      <c r="GZ163" s="95"/>
      <c r="HA163" s="95"/>
      <c r="HB163" s="95"/>
      <c r="HC163" s="95"/>
      <c r="HD163" s="95"/>
      <c r="HE163" s="95"/>
      <c r="HF163" s="95"/>
      <c r="HG163" s="95"/>
      <c r="HH163" s="95"/>
      <c r="HI163" s="95"/>
      <c r="HJ163" s="95"/>
      <c r="HK163" s="95"/>
      <c r="HL163" s="95"/>
      <c r="HM163" s="95"/>
      <c r="HN163" s="95"/>
      <c r="HO163" s="95"/>
      <c r="HP163" s="95"/>
      <c r="HQ163" s="95"/>
      <c r="HR163" s="95"/>
      <c r="HS163" s="95"/>
      <c r="HT163" s="95"/>
      <c r="HU163" s="95"/>
      <c r="HV163" s="95"/>
      <c r="HW163" s="95"/>
      <c r="HX163" s="95"/>
      <c r="HY163" s="95"/>
      <c r="HZ163" s="95"/>
      <c r="IA163" s="95"/>
      <c r="IB163" s="95"/>
      <c r="IC163" s="95"/>
      <c r="ID163" s="95"/>
      <c r="IE163" s="95"/>
      <c r="IF163" s="95"/>
      <c r="IG163" s="95"/>
      <c r="IH163" s="95"/>
      <c r="II163" s="95"/>
      <c r="IJ163" s="95"/>
      <c r="IK163" s="95"/>
      <c r="IL163" s="95"/>
      <c r="IM163" s="95"/>
      <c r="IN163" s="95"/>
      <c r="IO163" s="95"/>
      <c r="IP163" s="95"/>
      <c r="IQ163" s="95"/>
      <c r="IR163" s="95"/>
      <c r="IS163" s="95"/>
      <c r="IT163" s="95"/>
      <c r="IU163" s="95"/>
      <c r="IV163" s="95"/>
      <c r="IW163" s="95"/>
      <c r="IX163" s="95"/>
      <c r="IY163" s="95"/>
      <c r="IZ163" s="95"/>
      <c r="JA163" s="95"/>
      <c r="JB163" s="95"/>
      <c r="JC163" s="95"/>
      <c r="JD163" s="95"/>
    </row>
    <row r="164" spans="2:264" s="20" customFormat="1" ht="17.25" hidden="1" outlineLevel="2" x14ac:dyDescent="0.3">
      <c r="B164" s="933">
        <f t="shared" si="3"/>
        <v>30</v>
      </c>
      <c r="C164" s="80">
        <f t="shared" si="4"/>
        <v>353</v>
      </c>
      <c r="D164" s="767"/>
      <c r="E164" s="52"/>
      <c r="F164" s="24">
        <v>353</v>
      </c>
      <c r="G164" s="80"/>
      <c r="H164" s="34" t="s">
        <v>143</v>
      </c>
      <c r="I164" s="95">
        <f ca="1"/>
        <v>95.410755452385743</v>
      </c>
      <c r="J164" s="95">
        <f ca="1"/>
        <v>23.852688863096436</v>
      </c>
      <c r="K164" s="95">
        <f ca="1"/>
        <v>95.410755452385743</v>
      </c>
      <c r="L164" s="95">
        <f ca="1"/>
        <v>23.852688863096436</v>
      </c>
      <c r="M164" s="95">
        <f ca="1"/>
        <v>163.47818464707558</v>
      </c>
      <c r="N164" s="95">
        <f ca="1"/>
        <v>40.869546161768895</v>
      </c>
      <c r="O164" s="95">
        <f ca="1"/>
        <v>163.47818464707558</v>
      </c>
      <c r="P164" s="95">
        <f ca="1"/>
        <v>40.869546161768895</v>
      </c>
      <c r="Q164" s="95">
        <f ca="1"/>
        <v>0</v>
      </c>
      <c r="R164" s="95">
        <f ca="1"/>
        <v>0</v>
      </c>
      <c r="S164" s="95">
        <f ca="1"/>
        <v>0</v>
      </c>
      <c r="T164" s="95">
        <f ca="1"/>
        <v>0</v>
      </c>
      <c r="U164" s="95">
        <f ca="1"/>
        <v>38.093233563821798</v>
      </c>
      <c r="V164" s="95">
        <f ca="1"/>
        <v>17.564631446984389</v>
      </c>
      <c r="W164" s="95">
        <f ca="1"/>
        <v>9.7967255045118549</v>
      </c>
      <c r="X164" s="95">
        <f ca="1"/>
        <v>7.4890795479030769</v>
      </c>
      <c r="Y164" s="95">
        <f ca="1"/>
        <v>8.8284444953449874</v>
      </c>
      <c r="Z164" s="95">
        <f ca="1"/>
        <v>0</v>
      </c>
      <c r="AA164" s="95">
        <f ca="1"/>
        <v>0</v>
      </c>
      <c r="AB164" s="95">
        <f ca="1"/>
        <v>0</v>
      </c>
      <c r="AC164" s="95">
        <f ca="1"/>
        <v>0</v>
      </c>
      <c r="AD164" s="95">
        <f ca="1"/>
        <v>0</v>
      </c>
      <c r="AE164" s="95">
        <f ca="1"/>
        <v>0</v>
      </c>
      <c r="AF164" s="95">
        <f ca="1"/>
        <v>0</v>
      </c>
      <c r="AG164" s="95">
        <f ca="1"/>
        <v>0</v>
      </c>
      <c r="AH164" s="95">
        <f ca="1"/>
        <v>0</v>
      </c>
      <c r="AI164" s="95">
        <f ca="1"/>
        <v>0</v>
      </c>
      <c r="AJ164" s="95">
        <f ca="1"/>
        <v>0</v>
      </c>
      <c r="AK164" s="95">
        <f ca="1"/>
        <v>0</v>
      </c>
      <c r="AL164" s="95">
        <f ca="1"/>
        <v>0</v>
      </c>
      <c r="AM164" s="95">
        <f ca="1"/>
        <v>0</v>
      </c>
      <c r="AN164" s="95">
        <f ca="1"/>
        <v>24.072089082546597</v>
      </c>
      <c r="AO164" s="95">
        <f ca="1"/>
        <v>130.83105084949813</v>
      </c>
      <c r="AP164" s="95">
        <f ca="1"/>
        <v>117.3553743984619</v>
      </c>
      <c r="AQ164" s="459">
        <f ca="1"/>
        <v>67.064667243596318</v>
      </c>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5"/>
      <c r="CZ164" s="95"/>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95"/>
      <c r="EA164" s="95"/>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5"/>
      <c r="GM164" s="95"/>
      <c r="GN164" s="95"/>
      <c r="GO164" s="95"/>
      <c r="GP164" s="95"/>
      <c r="GQ164" s="95"/>
      <c r="GR164" s="95"/>
      <c r="GS164" s="95"/>
      <c r="GT164" s="95"/>
      <c r="GU164" s="95"/>
      <c r="GV164" s="95"/>
      <c r="GW164" s="95"/>
      <c r="GX164" s="95"/>
      <c r="GY164" s="95"/>
      <c r="GZ164" s="95"/>
      <c r="HA164" s="95"/>
      <c r="HB164" s="95"/>
      <c r="HC164" s="95"/>
      <c r="HD164" s="95"/>
      <c r="HE164" s="95"/>
      <c r="HF164" s="95"/>
      <c r="HG164" s="95"/>
      <c r="HH164" s="95"/>
      <c r="HI164" s="95"/>
      <c r="HJ164" s="95"/>
      <c r="HK164" s="95"/>
      <c r="HL164" s="95"/>
      <c r="HM164" s="95"/>
      <c r="HN164" s="95"/>
      <c r="HO164" s="95"/>
      <c r="HP164" s="95"/>
      <c r="HQ164" s="95"/>
      <c r="HR164" s="95"/>
      <c r="HS164" s="95"/>
      <c r="HT164" s="95"/>
      <c r="HU164" s="95"/>
      <c r="HV164" s="95"/>
      <c r="HW164" s="95"/>
      <c r="HX164" s="95"/>
      <c r="HY164" s="95"/>
      <c r="HZ164" s="95"/>
      <c r="IA164" s="95"/>
      <c r="IB164" s="95"/>
      <c r="IC164" s="95"/>
      <c r="ID164" s="95"/>
      <c r="IE164" s="95"/>
      <c r="IF164" s="95"/>
      <c r="IG164" s="95"/>
      <c r="IH164" s="95"/>
      <c r="II164" s="95"/>
      <c r="IJ164" s="95"/>
      <c r="IK164" s="95"/>
      <c r="IL164" s="95"/>
      <c r="IM164" s="95"/>
      <c r="IN164" s="95"/>
      <c r="IO164" s="95"/>
      <c r="IP164" s="95"/>
      <c r="IQ164" s="95"/>
      <c r="IR164" s="95"/>
      <c r="IS164" s="95"/>
      <c r="IT164" s="95"/>
      <c r="IU164" s="95"/>
      <c r="IV164" s="95"/>
      <c r="IW164" s="95"/>
      <c r="IX164" s="95"/>
      <c r="IY164" s="95"/>
      <c r="IZ164" s="95"/>
      <c r="JA164" s="95"/>
      <c r="JB164" s="95"/>
      <c r="JC164" s="95"/>
      <c r="JD164" s="95"/>
    </row>
    <row r="165" spans="2:264" s="25" customFormat="1" ht="17.25" hidden="1" outlineLevel="1" x14ac:dyDescent="0.3">
      <c r="B165" s="932">
        <f t="shared" si="3"/>
        <v>30</v>
      </c>
      <c r="C165" s="76">
        <f t="shared" si="4"/>
        <v>36</v>
      </c>
      <c r="D165" s="939"/>
      <c r="E165" s="51">
        <v>36</v>
      </c>
      <c r="F165" s="51"/>
      <c r="G165" s="76"/>
      <c r="H165" s="37" t="s">
        <v>144</v>
      </c>
      <c r="I165" s="96">
        <f ca="1"/>
        <v>0</v>
      </c>
      <c r="J165" s="96">
        <f ca="1"/>
        <v>0</v>
      </c>
      <c r="K165" s="96">
        <f ca="1"/>
        <v>0</v>
      </c>
      <c r="L165" s="96">
        <f ca="1"/>
        <v>0</v>
      </c>
      <c r="M165" s="96">
        <f ca="1"/>
        <v>0</v>
      </c>
      <c r="N165" s="96">
        <f ca="1"/>
        <v>0</v>
      </c>
      <c r="O165" s="96">
        <f ca="1"/>
        <v>0</v>
      </c>
      <c r="P165" s="96">
        <f ca="1"/>
        <v>0</v>
      </c>
      <c r="Q165" s="96">
        <f ca="1"/>
        <v>0</v>
      </c>
      <c r="R165" s="96">
        <f ca="1"/>
        <v>0</v>
      </c>
      <c r="S165" s="96">
        <f ca="1"/>
        <v>0</v>
      </c>
      <c r="T165" s="96">
        <f ca="1"/>
        <v>0</v>
      </c>
      <c r="U165" s="96">
        <f ca="1"/>
        <v>110.68494250847192</v>
      </c>
      <c r="V165" s="96">
        <f ca="1"/>
        <v>42.934953934953931</v>
      </c>
      <c r="W165" s="96">
        <f ca="1"/>
        <v>30.766654418723764</v>
      </c>
      <c r="X165" s="96">
        <f ca="1"/>
        <v>24.13066671890201</v>
      </c>
      <c r="Y165" s="96">
        <f ca="1"/>
        <v>23.414363814804741</v>
      </c>
      <c r="Z165" s="96">
        <f ca="1"/>
        <v>0</v>
      </c>
      <c r="AA165" s="96">
        <f ca="1"/>
        <v>629.19694930462094</v>
      </c>
      <c r="AB165" s="96">
        <f ca="1"/>
        <v>707.97529074783449</v>
      </c>
      <c r="AC165" s="96">
        <f ca="1"/>
        <v>0</v>
      </c>
      <c r="AD165" s="96">
        <f ca="1"/>
        <v>0</v>
      </c>
      <c r="AE165" s="96">
        <f ca="1"/>
        <v>204.82169892696345</v>
      </c>
      <c r="AF165" s="96">
        <f ca="1"/>
        <v>159.45807653980432</v>
      </c>
      <c r="AG165" s="96">
        <f ca="1"/>
        <v>127.22881125129091</v>
      </c>
      <c r="AH165" s="96">
        <f ca="1"/>
        <v>106.17895237307017</v>
      </c>
      <c r="AI165" s="96">
        <f ca="1"/>
        <v>90.883027810015534</v>
      </c>
      <c r="AJ165" s="96">
        <f ca="1"/>
        <v>86.912018758979741</v>
      </c>
      <c r="AK165" s="96">
        <f ca="1"/>
        <v>103.36817912002911</v>
      </c>
      <c r="AL165" s="96">
        <f ca="1"/>
        <v>0</v>
      </c>
      <c r="AM165" s="96">
        <f ca="1"/>
        <v>42.373324890061561</v>
      </c>
      <c r="AN165" s="96">
        <f ca="1"/>
        <v>42.222253345782761</v>
      </c>
      <c r="AO165" s="96">
        <f ca="1"/>
        <v>69.063225293825525</v>
      </c>
      <c r="AP165" s="96">
        <f ca="1"/>
        <v>60.998381133388349</v>
      </c>
      <c r="AQ165" s="460">
        <f ca="1"/>
        <v>57.04521766293707</v>
      </c>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c r="CO165" s="96"/>
      <c r="CP165" s="96"/>
      <c r="CQ165" s="96"/>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V165" s="96"/>
      <c r="DW165" s="96"/>
      <c r="DX165" s="96"/>
      <c r="DY165" s="96"/>
      <c r="DZ165" s="96"/>
      <c r="EA165" s="96"/>
      <c r="EB165" s="96"/>
      <c r="EC165" s="96"/>
      <c r="ED165" s="96"/>
      <c r="EE165" s="96"/>
      <c r="EF165" s="96"/>
      <c r="EG165" s="96"/>
      <c r="EH165" s="96"/>
      <c r="EI165" s="96"/>
      <c r="EJ165" s="96"/>
      <c r="EK165" s="96"/>
      <c r="EL165" s="96"/>
      <c r="EM165" s="96"/>
      <c r="EN165" s="96"/>
      <c r="EO165" s="96"/>
      <c r="EP165" s="96"/>
      <c r="EQ165" s="96"/>
      <c r="ER165" s="96"/>
      <c r="ES165" s="96"/>
      <c r="ET165" s="96"/>
      <c r="EU165" s="96"/>
      <c r="EV165" s="96"/>
      <c r="EW165" s="96"/>
      <c r="EX165" s="96"/>
      <c r="EY165" s="96"/>
      <c r="EZ165" s="96"/>
      <c r="FA165" s="96"/>
      <c r="FB165" s="96"/>
      <c r="FC165" s="96"/>
      <c r="FD165" s="96"/>
      <c r="FE165" s="96"/>
      <c r="FF165" s="96"/>
      <c r="FG165" s="96"/>
      <c r="FH165" s="96"/>
      <c r="FI165" s="96"/>
      <c r="FJ165" s="96"/>
      <c r="FK165" s="96"/>
      <c r="FL165" s="96"/>
      <c r="FM165" s="96"/>
      <c r="FN165" s="96"/>
      <c r="FO165" s="96"/>
      <c r="FP165" s="96"/>
      <c r="FQ165" s="96"/>
      <c r="FR165" s="96"/>
      <c r="FS165" s="96"/>
      <c r="FT165" s="96"/>
      <c r="FU165" s="96"/>
      <c r="FV165" s="96"/>
      <c r="FW165" s="96"/>
      <c r="FX165" s="96"/>
      <c r="FY165" s="96"/>
      <c r="FZ165" s="96"/>
      <c r="GA165" s="96"/>
      <c r="GB165" s="96"/>
      <c r="GC165" s="96"/>
      <c r="GD165" s="96"/>
      <c r="GE165" s="96"/>
      <c r="GF165" s="96"/>
      <c r="GG165" s="96"/>
      <c r="GH165" s="96"/>
      <c r="GI165" s="96"/>
      <c r="GJ165" s="96"/>
      <c r="GK165" s="96"/>
      <c r="GL165" s="96"/>
      <c r="GM165" s="96"/>
      <c r="GN165" s="96"/>
      <c r="GO165" s="96"/>
      <c r="GP165" s="96"/>
      <c r="GQ165" s="96"/>
      <c r="GR165" s="96"/>
      <c r="GS165" s="96"/>
      <c r="GT165" s="96"/>
      <c r="GU165" s="96"/>
      <c r="GV165" s="96"/>
      <c r="GW165" s="96"/>
      <c r="GX165" s="96"/>
      <c r="GY165" s="96"/>
      <c r="GZ165" s="96"/>
      <c r="HA165" s="96"/>
      <c r="HB165" s="96"/>
      <c r="HC165" s="96"/>
      <c r="HD165" s="96"/>
      <c r="HE165" s="96"/>
      <c r="HF165" s="96"/>
      <c r="HG165" s="96"/>
      <c r="HH165" s="96"/>
      <c r="HI165" s="96"/>
      <c r="HJ165" s="96"/>
      <c r="HK165" s="96"/>
      <c r="HL165" s="96"/>
      <c r="HM165" s="96"/>
      <c r="HN165" s="96"/>
      <c r="HO165" s="96"/>
      <c r="HP165" s="96"/>
      <c r="HQ165" s="96"/>
      <c r="HR165" s="96"/>
      <c r="HS165" s="96"/>
      <c r="HT165" s="96"/>
      <c r="HU165" s="96"/>
      <c r="HV165" s="96"/>
      <c r="HW165" s="96"/>
      <c r="HX165" s="96"/>
      <c r="HY165" s="96"/>
      <c r="HZ165" s="96"/>
      <c r="IA165" s="96"/>
      <c r="IB165" s="96"/>
      <c r="IC165" s="96"/>
      <c r="ID165" s="96"/>
      <c r="IE165" s="96"/>
      <c r="IF165" s="96"/>
      <c r="IG165" s="96"/>
      <c r="IH165" s="96"/>
      <c r="II165" s="96"/>
      <c r="IJ165" s="96"/>
      <c r="IK165" s="96"/>
      <c r="IL165" s="96"/>
      <c r="IM165" s="96"/>
      <c r="IN165" s="96"/>
      <c r="IO165" s="96"/>
      <c r="IP165" s="96"/>
      <c r="IQ165" s="96"/>
      <c r="IR165" s="96"/>
      <c r="IS165" s="96"/>
      <c r="IT165" s="96"/>
      <c r="IU165" s="96"/>
      <c r="IV165" s="96"/>
      <c r="IW165" s="96"/>
      <c r="IX165" s="96"/>
      <c r="IY165" s="96"/>
      <c r="IZ165" s="96"/>
      <c r="JA165" s="96"/>
      <c r="JB165" s="96"/>
      <c r="JC165" s="96"/>
      <c r="JD165" s="96"/>
    </row>
    <row r="166" spans="2:264" s="20" customFormat="1" ht="17.25" hidden="1" outlineLevel="2" x14ac:dyDescent="0.3">
      <c r="B166" s="933">
        <f t="shared" si="3"/>
        <v>30</v>
      </c>
      <c r="C166" s="80">
        <f t="shared" si="4"/>
        <v>361</v>
      </c>
      <c r="D166" s="767"/>
      <c r="E166" s="52"/>
      <c r="F166" s="24">
        <v>361</v>
      </c>
      <c r="G166" s="80"/>
      <c r="H166" s="34" t="s">
        <v>141</v>
      </c>
      <c r="I166" s="95">
        <f ca="1"/>
        <v>0</v>
      </c>
      <c r="J166" s="95">
        <f ca="1"/>
        <v>0</v>
      </c>
      <c r="K166" s="95">
        <f ca="1"/>
        <v>0</v>
      </c>
      <c r="L166" s="95">
        <f ca="1"/>
        <v>0</v>
      </c>
      <c r="M166" s="95">
        <f ca="1"/>
        <v>0</v>
      </c>
      <c r="N166" s="95">
        <f ca="1"/>
        <v>0</v>
      </c>
      <c r="O166" s="95">
        <f ca="1"/>
        <v>0</v>
      </c>
      <c r="P166" s="95">
        <f ca="1"/>
        <v>0</v>
      </c>
      <c r="Q166" s="95">
        <f ca="1"/>
        <v>0</v>
      </c>
      <c r="R166" s="95">
        <f ca="1"/>
        <v>0</v>
      </c>
      <c r="S166" s="95">
        <f ca="1"/>
        <v>0</v>
      </c>
      <c r="T166" s="95">
        <f ca="1"/>
        <v>0</v>
      </c>
      <c r="U166" s="95">
        <f ca="1"/>
        <v>0</v>
      </c>
      <c r="V166" s="95">
        <f ca="1"/>
        <v>0</v>
      </c>
      <c r="W166" s="95">
        <f ca="1"/>
        <v>0</v>
      </c>
      <c r="X166" s="95">
        <f ca="1"/>
        <v>0</v>
      </c>
      <c r="Y166" s="95">
        <f ca="1"/>
        <v>0</v>
      </c>
      <c r="Z166" s="95">
        <f ca="1"/>
        <v>0</v>
      </c>
      <c r="AA166" s="95">
        <f ca="1"/>
        <v>0</v>
      </c>
      <c r="AB166" s="95">
        <f ca="1"/>
        <v>0</v>
      </c>
      <c r="AC166" s="95">
        <f ca="1"/>
        <v>0</v>
      </c>
      <c r="AD166" s="95">
        <f ca="1"/>
        <v>0</v>
      </c>
      <c r="AE166" s="95">
        <f ca="1"/>
        <v>85.862272709439736</v>
      </c>
      <c r="AF166" s="95">
        <f ca="1"/>
        <v>62.549229494264537</v>
      </c>
      <c r="AG166" s="95">
        <f ca="1"/>
        <v>44.228984333388055</v>
      </c>
      <c r="AH166" s="95">
        <f ca="1"/>
        <v>31.274614747132269</v>
      </c>
      <c r="AI166" s="95">
        <f ca="1"/>
        <v>22.114492166694028</v>
      </c>
      <c r="AJ166" s="95">
        <f ca="1"/>
        <v>19.779803109045787</v>
      </c>
      <c r="AK166" s="95">
        <f ca="1"/>
        <v>0</v>
      </c>
      <c r="AL166" s="95">
        <f ca="1"/>
        <v>0</v>
      </c>
      <c r="AM166" s="95">
        <f ca="1"/>
        <v>24.923879683377304</v>
      </c>
      <c r="AN166" s="95">
        <f ca="1"/>
        <v>13.046035204205138</v>
      </c>
      <c r="AO166" s="95">
        <f ca="1"/>
        <v>36.67066347188711</v>
      </c>
      <c r="AP166" s="95">
        <f ca="1"/>
        <v>32.704784943361254</v>
      </c>
      <c r="AQ166" s="459">
        <f ca="1"/>
        <v>29.107958480621523</v>
      </c>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c r="CK166" s="95"/>
      <c r="CL166" s="95"/>
      <c r="CM166" s="95"/>
      <c r="CN166" s="95"/>
      <c r="CO166" s="95"/>
      <c r="CP166" s="95"/>
      <c r="CQ166" s="95"/>
      <c r="CR166" s="95"/>
      <c r="CS166" s="95"/>
      <c r="CT166" s="95"/>
      <c r="CU166" s="95"/>
      <c r="CV166" s="95"/>
      <c r="CW166" s="95"/>
      <c r="CX166" s="95"/>
      <c r="CY166" s="95"/>
      <c r="CZ166" s="95"/>
      <c r="DA166" s="95"/>
      <c r="DB166" s="95"/>
      <c r="DC166" s="95"/>
      <c r="DD166" s="95"/>
      <c r="DE166" s="95"/>
      <c r="DF166" s="95"/>
      <c r="DG166" s="95"/>
      <c r="DH166" s="95"/>
      <c r="DI166" s="95"/>
      <c r="DJ166" s="95"/>
      <c r="DK166" s="95"/>
      <c r="DL166" s="95"/>
      <c r="DM166" s="95"/>
      <c r="DN166" s="95"/>
      <c r="DO166" s="95"/>
      <c r="DP166" s="95"/>
      <c r="DQ166" s="95"/>
      <c r="DR166" s="95"/>
      <c r="DS166" s="95"/>
      <c r="DT166" s="95"/>
      <c r="DU166" s="95"/>
      <c r="DV166" s="95"/>
      <c r="DW166" s="95"/>
      <c r="DX166" s="95"/>
      <c r="DY166" s="95"/>
      <c r="DZ166" s="95"/>
      <c r="EA166" s="95"/>
      <c r="EB166" s="95"/>
      <c r="EC166" s="95"/>
      <c r="ED166" s="95"/>
      <c r="EE166" s="95"/>
      <c r="EF166" s="95"/>
      <c r="EG166" s="95"/>
      <c r="EH166" s="95"/>
      <c r="EI166" s="95"/>
      <c r="EJ166" s="95"/>
      <c r="EK166" s="95"/>
      <c r="EL166" s="95"/>
      <c r="EM166" s="95"/>
      <c r="EN166" s="95"/>
      <c r="EO166" s="95"/>
      <c r="EP166" s="95"/>
      <c r="EQ166" s="95"/>
      <c r="ER166" s="95"/>
      <c r="ES166" s="95"/>
      <c r="ET166" s="95"/>
      <c r="EU166" s="95"/>
      <c r="EV166" s="95"/>
      <c r="EW166" s="95"/>
      <c r="EX166" s="95"/>
      <c r="EY166" s="95"/>
      <c r="EZ166" s="95"/>
      <c r="FA166" s="95"/>
      <c r="FB166" s="95"/>
      <c r="FC166" s="95"/>
      <c r="FD166" s="95"/>
      <c r="FE166" s="95"/>
      <c r="FF166" s="95"/>
      <c r="FG166" s="95"/>
      <c r="FH166" s="95"/>
      <c r="FI166" s="95"/>
      <c r="FJ166" s="95"/>
      <c r="FK166" s="95"/>
      <c r="FL166" s="95"/>
      <c r="FM166" s="95"/>
      <c r="FN166" s="95"/>
      <c r="FO166" s="95"/>
      <c r="FP166" s="95"/>
      <c r="FQ166" s="95"/>
      <c r="FR166" s="95"/>
      <c r="FS166" s="95"/>
      <c r="FT166" s="95"/>
      <c r="FU166" s="95"/>
      <c r="FV166" s="95"/>
      <c r="FW166" s="95"/>
      <c r="FX166" s="95"/>
      <c r="FY166" s="95"/>
      <c r="FZ166" s="95"/>
      <c r="GA166" s="95"/>
      <c r="GB166" s="95"/>
      <c r="GC166" s="95"/>
      <c r="GD166" s="95"/>
      <c r="GE166" s="95"/>
      <c r="GF166" s="95"/>
      <c r="GG166" s="95"/>
      <c r="GH166" s="95"/>
      <c r="GI166" s="95"/>
      <c r="GJ166" s="95"/>
      <c r="GK166" s="95"/>
      <c r="GL166" s="95"/>
      <c r="GM166" s="95"/>
      <c r="GN166" s="95"/>
      <c r="GO166" s="95"/>
      <c r="GP166" s="95"/>
      <c r="GQ166" s="95"/>
      <c r="GR166" s="95"/>
      <c r="GS166" s="95"/>
      <c r="GT166" s="95"/>
      <c r="GU166" s="95"/>
      <c r="GV166" s="95"/>
      <c r="GW166" s="95"/>
      <c r="GX166" s="95"/>
      <c r="GY166" s="95"/>
      <c r="GZ166" s="95"/>
      <c r="HA166" s="95"/>
      <c r="HB166" s="95"/>
      <c r="HC166" s="95"/>
      <c r="HD166" s="95"/>
      <c r="HE166" s="95"/>
      <c r="HF166" s="95"/>
      <c r="HG166" s="95"/>
      <c r="HH166" s="95"/>
      <c r="HI166" s="95"/>
      <c r="HJ166" s="95"/>
      <c r="HK166" s="95"/>
      <c r="HL166" s="95"/>
      <c r="HM166" s="95"/>
      <c r="HN166" s="95"/>
      <c r="HO166" s="95"/>
      <c r="HP166" s="95"/>
      <c r="HQ166" s="95"/>
      <c r="HR166" s="95"/>
      <c r="HS166" s="95"/>
      <c r="HT166" s="95"/>
      <c r="HU166" s="95"/>
      <c r="HV166" s="95"/>
      <c r="HW166" s="95"/>
      <c r="HX166" s="95"/>
      <c r="HY166" s="95"/>
      <c r="HZ166" s="95"/>
      <c r="IA166" s="95"/>
      <c r="IB166" s="95"/>
      <c r="IC166" s="95"/>
      <c r="ID166" s="95"/>
      <c r="IE166" s="95"/>
      <c r="IF166" s="95"/>
      <c r="IG166" s="95"/>
      <c r="IH166" s="95"/>
      <c r="II166" s="95"/>
      <c r="IJ166" s="95"/>
      <c r="IK166" s="95"/>
      <c r="IL166" s="95"/>
      <c r="IM166" s="95"/>
      <c r="IN166" s="95"/>
      <c r="IO166" s="95"/>
      <c r="IP166" s="95"/>
      <c r="IQ166" s="95"/>
      <c r="IR166" s="95"/>
      <c r="IS166" s="95"/>
      <c r="IT166" s="95"/>
      <c r="IU166" s="95"/>
      <c r="IV166" s="95"/>
      <c r="IW166" s="95"/>
      <c r="IX166" s="95"/>
      <c r="IY166" s="95"/>
      <c r="IZ166" s="95"/>
      <c r="JA166" s="95"/>
      <c r="JB166" s="95"/>
      <c r="JC166" s="95"/>
      <c r="JD166" s="95"/>
    </row>
    <row r="167" spans="2:264" s="20" customFormat="1" ht="17.25" hidden="1" outlineLevel="2" x14ac:dyDescent="0.3">
      <c r="B167" s="933">
        <f t="shared" si="3"/>
        <v>30</v>
      </c>
      <c r="C167" s="80">
        <f t="shared" si="4"/>
        <v>362</v>
      </c>
      <c r="D167" s="767"/>
      <c r="E167" s="52"/>
      <c r="F167" s="24">
        <v>362</v>
      </c>
      <c r="G167" s="80"/>
      <c r="H167" s="34" t="s">
        <v>142</v>
      </c>
      <c r="I167" s="95">
        <f ca="1"/>
        <v>0</v>
      </c>
      <c r="J167" s="95">
        <f ca="1"/>
        <v>0</v>
      </c>
      <c r="K167" s="95">
        <f ca="1"/>
        <v>0</v>
      </c>
      <c r="L167" s="95">
        <f ca="1"/>
        <v>0</v>
      </c>
      <c r="M167" s="95">
        <f ca="1"/>
        <v>0</v>
      </c>
      <c r="N167" s="95">
        <f ca="1"/>
        <v>0</v>
      </c>
      <c r="O167" s="95">
        <f ca="1"/>
        <v>0</v>
      </c>
      <c r="P167" s="95">
        <f ca="1"/>
        <v>0</v>
      </c>
      <c r="Q167" s="95">
        <f ca="1"/>
        <v>0</v>
      </c>
      <c r="R167" s="95">
        <f ca="1"/>
        <v>0</v>
      </c>
      <c r="S167" s="95">
        <f ca="1"/>
        <v>0</v>
      </c>
      <c r="T167" s="95">
        <f ca="1"/>
        <v>0</v>
      </c>
      <c r="U167" s="95">
        <f ca="1"/>
        <v>16.612361494714438</v>
      </c>
      <c r="V167" s="95">
        <f ca="1"/>
        <v>11.346868817457052</v>
      </c>
      <c r="W167" s="95">
        <f ca="1"/>
        <v>6.3270518883305726</v>
      </c>
      <c r="X167" s="95">
        <f ca="1"/>
        <v>4.8392848981084278</v>
      </c>
      <c r="Y167" s="95">
        <f ca="1"/>
        <v>5.7005171176931873</v>
      </c>
      <c r="Z167" s="95">
        <f ca="1"/>
        <v>0</v>
      </c>
      <c r="AA167" s="95">
        <f ca="1"/>
        <v>629.19694930462094</v>
      </c>
      <c r="AB167" s="95">
        <f ca="1"/>
        <v>707.97529074783449</v>
      </c>
      <c r="AC167" s="95">
        <f ca="1"/>
        <v>0</v>
      </c>
      <c r="AD167" s="95">
        <f ca="1"/>
        <v>0</v>
      </c>
      <c r="AE167" s="95">
        <f ca="1"/>
        <v>118.95942621752368</v>
      </c>
      <c r="AF167" s="95">
        <f ca="1"/>
        <v>96.908847045539773</v>
      </c>
      <c r="AG167" s="95">
        <f ca="1"/>
        <v>82.999826917902851</v>
      </c>
      <c r="AH167" s="95">
        <f ca="1"/>
        <v>74.904337625937913</v>
      </c>
      <c r="AI167" s="95">
        <f ca="1"/>
        <v>68.768535643321499</v>
      </c>
      <c r="AJ167" s="95">
        <f ca="1"/>
        <v>67.13221564993394</v>
      </c>
      <c r="AK167" s="95">
        <f ca="1"/>
        <v>103.36817912002911</v>
      </c>
      <c r="AL167" s="95">
        <f ca="1"/>
        <v>0</v>
      </c>
      <c r="AM167" s="95">
        <f ca="1"/>
        <v>17.449445206684253</v>
      </c>
      <c r="AN167" s="95">
        <f ca="1"/>
        <v>0</v>
      </c>
      <c r="AO167" s="95">
        <f ca="1"/>
        <v>0</v>
      </c>
      <c r="AP167" s="95">
        <f ca="1"/>
        <v>0</v>
      </c>
      <c r="AQ167" s="459">
        <f ca="1"/>
        <v>0</v>
      </c>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c r="CK167" s="95"/>
      <c r="CL167" s="95"/>
      <c r="CM167" s="95"/>
      <c r="CN167" s="95"/>
      <c r="CO167" s="95"/>
      <c r="CP167" s="95"/>
      <c r="CQ167" s="95"/>
      <c r="CR167" s="95"/>
      <c r="CS167" s="95"/>
      <c r="CT167" s="95"/>
      <c r="CU167" s="95"/>
      <c r="CV167" s="95"/>
      <c r="CW167" s="95"/>
      <c r="CX167" s="95"/>
      <c r="CY167" s="95"/>
      <c r="CZ167" s="95"/>
      <c r="DA167" s="95"/>
      <c r="DB167" s="95"/>
      <c r="DC167" s="95"/>
      <c r="DD167" s="95"/>
      <c r="DE167" s="95"/>
      <c r="DF167" s="95"/>
      <c r="DG167" s="95"/>
      <c r="DH167" s="95"/>
      <c r="DI167" s="95"/>
      <c r="DJ167" s="95"/>
      <c r="DK167" s="95"/>
      <c r="DL167" s="95"/>
      <c r="DM167" s="95"/>
      <c r="DN167" s="95"/>
      <c r="DO167" s="95"/>
      <c r="DP167" s="95"/>
      <c r="DQ167" s="95"/>
      <c r="DR167" s="95"/>
      <c r="DS167" s="95"/>
      <c r="DT167" s="95"/>
      <c r="DU167" s="95"/>
      <c r="DV167" s="95"/>
      <c r="DW167" s="95"/>
      <c r="DX167" s="95"/>
      <c r="DY167" s="95"/>
      <c r="DZ167" s="95"/>
      <c r="EA167" s="95"/>
      <c r="EB167" s="95"/>
      <c r="EC167" s="95"/>
      <c r="ED167" s="95"/>
      <c r="EE167" s="95"/>
      <c r="EF167" s="95"/>
      <c r="EG167" s="95"/>
      <c r="EH167" s="95"/>
      <c r="EI167" s="95"/>
      <c r="EJ167" s="95"/>
      <c r="EK167" s="95"/>
      <c r="EL167" s="95"/>
      <c r="EM167" s="95"/>
      <c r="EN167" s="95"/>
      <c r="EO167" s="95"/>
      <c r="EP167" s="95"/>
      <c r="EQ167" s="95"/>
      <c r="ER167" s="95"/>
      <c r="ES167" s="95"/>
      <c r="ET167" s="95"/>
      <c r="EU167" s="95"/>
      <c r="EV167" s="95"/>
      <c r="EW167" s="95"/>
      <c r="EX167" s="95"/>
      <c r="EY167" s="95"/>
      <c r="EZ167" s="95"/>
      <c r="FA167" s="95"/>
      <c r="FB167" s="95"/>
      <c r="FC167" s="95"/>
      <c r="FD167" s="95"/>
      <c r="FE167" s="95"/>
      <c r="FF167" s="95"/>
      <c r="FG167" s="95"/>
      <c r="FH167" s="95"/>
      <c r="FI167" s="95"/>
      <c r="FJ167" s="95"/>
      <c r="FK167" s="95"/>
      <c r="FL167" s="95"/>
      <c r="FM167" s="95"/>
      <c r="FN167" s="95"/>
      <c r="FO167" s="95"/>
      <c r="FP167" s="95"/>
      <c r="FQ167" s="95"/>
      <c r="FR167" s="95"/>
      <c r="FS167" s="95"/>
      <c r="FT167" s="95"/>
      <c r="FU167" s="95"/>
      <c r="FV167" s="95"/>
      <c r="FW167" s="95"/>
      <c r="FX167" s="95"/>
      <c r="FY167" s="95"/>
      <c r="FZ167" s="95"/>
      <c r="GA167" s="95"/>
      <c r="GB167" s="95"/>
      <c r="GC167" s="95"/>
      <c r="GD167" s="95"/>
      <c r="GE167" s="95"/>
      <c r="GF167" s="95"/>
      <c r="GG167" s="95"/>
      <c r="GH167" s="95"/>
      <c r="GI167" s="95"/>
      <c r="GJ167" s="95"/>
      <c r="GK167" s="95"/>
      <c r="GL167" s="95"/>
      <c r="GM167" s="95"/>
      <c r="GN167" s="95"/>
      <c r="GO167" s="95"/>
      <c r="GP167" s="95"/>
      <c r="GQ167" s="95"/>
      <c r="GR167" s="95"/>
      <c r="GS167" s="95"/>
      <c r="GT167" s="95"/>
      <c r="GU167" s="95"/>
      <c r="GV167" s="95"/>
      <c r="GW167" s="95"/>
      <c r="GX167" s="95"/>
      <c r="GY167" s="95"/>
      <c r="GZ167" s="95"/>
      <c r="HA167" s="95"/>
      <c r="HB167" s="95"/>
      <c r="HC167" s="95"/>
      <c r="HD167" s="95"/>
      <c r="HE167" s="95"/>
      <c r="HF167" s="95"/>
      <c r="HG167" s="95"/>
      <c r="HH167" s="95"/>
      <c r="HI167" s="95"/>
      <c r="HJ167" s="95"/>
      <c r="HK167" s="95"/>
      <c r="HL167" s="95"/>
      <c r="HM167" s="95"/>
      <c r="HN167" s="95"/>
      <c r="HO167" s="95"/>
      <c r="HP167" s="95"/>
      <c r="HQ167" s="95"/>
      <c r="HR167" s="95"/>
      <c r="HS167" s="95"/>
      <c r="HT167" s="95"/>
      <c r="HU167" s="95"/>
      <c r="HV167" s="95"/>
      <c r="HW167" s="95"/>
      <c r="HX167" s="95"/>
      <c r="HY167" s="95"/>
      <c r="HZ167" s="95"/>
      <c r="IA167" s="95"/>
      <c r="IB167" s="95"/>
      <c r="IC167" s="95"/>
      <c r="ID167" s="95"/>
      <c r="IE167" s="95"/>
      <c r="IF167" s="95"/>
      <c r="IG167" s="95"/>
      <c r="IH167" s="95"/>
      <c r="II167" s="95"/>
      <c r="IJ167" s="95"/>
      <c r="IK167" s="95"/>
      <c r="IL167" s="95"/>
      <c r="IM167" s="95"/>
      <c r="IN167" s="95"/>
      <c r="IO167" s="95"/>
      <c r="IP167" s="95"/>
      <c r="IQ167" s="95"/>
      <c r="IR167" s="95"/>
      <c r="IS167" s="95"/>
      <c r="IT167" s="95"/>
      <c r="IU167" s="95"/>
      <c r="IV167" s="95"/>
      <c r="IW167" s="95"/>
      <c r="IX167" s="95"/>
      <c r="IY167" s="95"/>
      <c r="IZ167" s="95"/>
      <c r="JA167" s="95"/>
      <c r="JB167" s="95"/>
      <c r="JC167" s="95"/>
      <c r="JD167" s="95"/>
    </row>
    <row r="168" spans="2:264" s="20" customFormat="1" ht="17.25" hidden="1" outlineLevel="2" x14ac:dyDescent="0.3">
      <c r="B168" s="933">
        <f t="shared" si="3"/>
        <v>30</v>
      </c>
      <c r="C168" s="80">
        <f t="shared" si="4"/>
        <v>363</v>
      </c>
      <c r="D168" s="767"/>
      <c r="E168" s="52"/>
      <c r="F168" s="24">
        <v>363</v>
      </c>
      <c r="G168" s="80"/>
      <c r="H168" s="34" t="s">
        <v>143</v>
      </c>
      <c r="I168" s="95">
        <f ca="1"/>
        <v>0</v>
      </c>
      <c r="J168" s="95">
        <f ca="1"/>
        <v>0</v>
      </c>
      <c r="K168" s="95">
        <f ca="1"/>
        <v>0</v>
      </c>
      <c r="L168" s="95">
        <f ca="1"/>
        <v>0</v>
      </c>
      <c r="M168" s="95">
        <f ca="1"/>
        <v>0</v>
      </c>
      <c r="N168" s="95">
        <f ca="1"/>
        <v>0</v>
      </c>
      <c r="O168" s="95">
        <f ca="1"/>
        <v>0</v>
      </c>
      <c r="P168" s="95">
        <f ca="1"/>
        <v>0</v>
      </c>
      <c r="Q168" s="95">
        <f ca="1"/>
        <v>0</v>
      </c>
      <c r="R168" s="95">
        <f ca="1"/>
        <v>0</v>
      </c>
      <c r="S168" s="95">
        <f ca="1"/>
        <v>0</v>
      </c>
      <c r="T168" s="95">
        <f ca="1"/>
        <v>0</v>
      </c>
      <c r="U168" s="95">
        <f ca="1"/>
        <v>0</v>
      </c>
      <c r="V168" s="95">
        <f ca="1"/>
        <v>0</v>
      </c>
      <c r="W168" s="95">
        <f ca="1"/>
        <v>0</v>
      </c>
      <c r="X168" s="95">
        <f ca="1"/>
        <v>0</v>
      </c>
      <c r="Y168" s="95">
        <f ca="1"/>
        <v>0</v>
      </c>
      <c r="Z168" s="95">
        <f ca="1"/>
        <v>0</v>
      </c>
      <c r="AA168" s="95">
        <f ca="1"/>
        <v>0</v>
      </c>
      <c r="AB168" s="95">
        <f ca="1"/>
        <v>0</v>
      </c>
      <c r="AC168" s="95">
        <f ca="1"/>
        <v>0</v>
      </c>
      <c r="AD168" s="95">
        <f ca="1"/>
        <v>0</v>
      </c>
      <c r="AE168" s="95">
        <f ca="1"/>
        <v>0</v>
      </c>
      <c r="AF168" s="95">
        <f ca="1"/>
        <v>0</v>
      </c>
      <c r="AG168" s="95">
        <f ca="1"/>
        <v>0</v>
      </c>
      <c r="AH168" s="95">
        <f ca="1"/>
        <v>0</v>
      </c>
      <c r="AI168" s="95">
        <f ca="1"/>
        <v>0</v>
      </c>
      <c r="AJ168" s="95">
        <f ca="1"/>
        <v>0</v>
      </c>
      <c r="AK168" s="95">
        <f ca="1"/>
        <v>0</v>
      </c>
      <c r="AL168" s="95">
        <f ca="1"/>
        <v>0</v>
      </c>
      <c r="AM168" s="95">
        <f ca="1"/>
        <v>0</v>
      </c>
      <c r="AN168" s="95">
        <f ca="1"/>
        <v>28.339073901165403</v>
      </c>
      <c r="AO168" s="95">
        <f ca="1"/>
        <v>26.335004084881255</v>
      </c>
      <c r="AP168" s="95">
        <f ca="1"/>
        <v>22.64287572062371</v>
      </c>
      <c r="AQ168" s="459">
        <f ca="1"/>
        <v>21.840471251079521</v>
      </c>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c r="CK168" s="95"/>
      <c r="CL168" s="95"/>
      <c r="CM168" s="95"/>
      <c r="CN168" s="95"/>
      <c r="CO168" s="95"/>
      <c r="CP168" s="95"/>
      <c r="CQ168" s="95"/>
      <c r="CR168" s="95"/>
      <c r="CS168" s="95"/>
      <c r="CT168" s="95"/>
      <c r="CU168" s="95"/>
      <c r="CV168" s="95"/>
      <c r="CW168" s="95"/>
      <c r="CX168" s="95"/>
      <c r="CY168" s="95"/>
      <c r="CZ168" s="95"/>
      <c r="DA168" s="95"/>
      <c r="DB168" s="95"/>
      <c r="DC168" s="95"/>
      <c r="DD168" s="95"/>
      <c r="DE168" s="95"/>
      <c r="DF168" s="95"/>
      <c r="DG168" s="95"/>
      <c r="DH168" s="95"/>
      <c r="DI168" s="95"/>
      <c r="DJ168" s="95"/>
      <c r="DK168" s="95"/>
      <c r="DL168" s="95"/>
      <c r="DM168" s="95"/>
      <c r="DN168" s="95"/>
      <c r="DO168" s="95"/>
      <c r="DP168" s="95"/>
      <c r="DQ168" s="95"/>
      <c r="DR168" s="95"/>
      <c r="DS168" s="95"/>
      <c r="DT168" s="95"/>
      <c r="DU168" s="95"/>
      <c r="DV168" s="95"/>
      <c r="DW168" s="95"/>
      <c r="DX168" s="95"/>
      <c r="DY168" s="95"/>
      <c r="DZ168" s="95"/>
      <c r="EA168" s="95"/>
      <c r="EB168" s="95"/>
      <c r="EC168" s="95"/>
      <c r="ED168" s="95"/>
      <c r="EE168" s="95"/>
      <c r="EF168" s="95"/>
      <c r="EG168" s="95"/>
      <c r="EH168" s="95"/>
      <c r="EI168" s="95"/>
      <c r="EJ168" s="95"/>
      <c r="EK168" s="95"/>
      <c r="EL168" s="95"/>
      <c r="EM168" s="95"/>
      <c r="EN168" s="95"/>
      <c r="EO168" s="95"/>
      <c r="EP168" s="95"/>
      <c r="EQ168" s="95"/>
      <c r="ER168" s="95"/>
      <c r="ES168" s="95"/>
      <c r="ET168" s="95"/>
      <c r="EU168" s="95"/>
      <c r="EV168" s="95"/>
      <c r="EW168" s="95"/>
      <c r="EX168" s="95"/>
      <c r="EY168" s="95"/>
      <c r="EZ168" s="95"/>
      <c r="FA168" s="95"/>
      <c r="FB168" s="95"/>
      <c r="FC168" s="95"/>
      <c r="FD168" s="95"/>
      <c r="FE168" s="95"/>
      <c r="FF168" s="95"/>
      <c r="FG168" s="95"/>
      <c r="FH168" s="95"/>
      <c r="FI168" s="95"/>
      <c r="FJ168" s="95"/>
      <c r="FK168" s="95"/>
      <c r="FL168" s="95"/>
      <c r="FM168" s="95"/>
      <c r="FN168" s="95"/>
      <c r="FO168" s="95"/>
      <c r="FP168" s="95"/>
      <c r="FQ168" s="95"/>
      <c r="FR168" s="95"/>
      <c r="FS168" s="95"/>
      <c r="FT168" s="95"/>
      <c r="FU168" s="95"/>
      <c r="FV168" s="95"/>
      <c r="FW168" s="95"/>
      <c r="FX168" s="95"/>
      <c r="FY168" s="95"/>
      <c r="FZ168" s="95"/>
      <c r="GA168" s="95"/>
      <c r="GB168" s="95"/>
      <c r="GC168" s="95"/>
      <c r="GD168" s="95"/>
      <c r="GE168" s="95"/>
      <c r="GF168" s="95"/>
      <c r="GG168" s="95"/>
      <c r="GH168" s="95"/>
      <c r="GI168" s="95"/>
      <c r="GJ168" s="95"/>
      <c r="GK168" s="95"/>
      <c r="GL168" s="95"/>
      <c r="GM168" s="95"/>
      <c r="GN168" s="95"/>
      <c r="GO168" s="95"/>
      <c r="GP168" s="95"/>
      <c r="GQ168" s="95"/>
      <c r="GR168" s="95"/>
      <c r="GS168" s="95"/>
      <c r="GT168" s="95"/>
      <c r="GU168" s="95"/>
      <c r="GV168" s="95"/>
      <c r="GW168" s="95"/>
      <c r="GX168" s="95"/>
      <c r="GY168" s="95"/>
      <c r="GZ168" s="95"/>
      <c r="HA168" s="95"/>
      <c r="HB168" s="95"/>
      <c r="HC168" s="95"/>
      <c r="HD168" s="95"/>
      <c r="HE168" s="95"/>
      <c r="HF168" s="95"/>
      <c r="HG168" s="95"/>
      <c r="HH168" s="95"/>
      <c r="HI168" s="95"/>
      <c r="HJ168" s="95"/>
      <c r="HK168" s="95"/>
      <c r="HL168" s="95"/>
      <c r="HM168" s="95"/>
      <c r="HN168" s="95"/>
      <c r="HO168" s="95"/>
      <c r="HP168" s="95"/>
      <c r="HQ168" s="95"/>
      <c r="HR168" s="95"/>
      <c r="HS168" s="95"/>
      <c r="HT168" s="95"/>
      <c r="HU168" s="95"/>
      <c r="HV168" s="95"/>
      <c r="HW168" s="95"/>
      <c r="HX168" s="95"/>
      <c r="HY168" s="95"/>
      <c r="HZ168" s="95"/>
      <c r="IA168" s="95"/>
      <c r="IB168" s="95"/>
      <c r="IC168" s="95"/>
      <c r="ID168" s="95"/>
      <c r="IE168" s="95"/>
      <c r="IF168" s="95"/>
      <c r="IG168" s="95"/>
      <c r="IH168" s="95"/>
      <c r="II168" s="95"/>
      <c r="IJ168" s="95"/>
      <c r="IK168" s="95"/>
      <c r="IL168" s="95"/>
      <c r="IM168" s="95"/>
      <c r="IN168" s="95"/>
      <c r="IO168" s="95"/>
      <c r="IP168" s="95"/>
      <c r="IQ168" s="95"/>
      <c r="IR168" s="95"/>
      <c r="IS168" s="95"/>
      <c r="IT168" s="95"/>
      <c r="IU168" s="95"/>
      <c r="IV168" s="95"/>
      <c r="IW168" s="95"/>
      <c r="IX168" s="95"/>
      <c r="IY168" s="95"/>
      <c r="IZ168" s="95"/>
      <c r="JA168" s="95"/>
      <c r="JB168" s="95"/>
      <c r="JC168" s="95"/>
      <c r="JD168" s="95"/>
    </row>
    <row r="169" spans="2:264" s="25" customFormat="1" ht="17.25" hidden="1" outlineLevel="2" x14ac:dyDescent="0.3">
      <c r="B169" s="933">
        <f t="shared" si="3"/>
        <v>30</v>
      </c>
      <c r="C169" s="80">
        <f t="shared" si="4"/>
        <v>37</v>
      </c>
      <c r="D169" s="939"/>
      <c r="E169" s="51">
        <v>37</v>
      </c>
      <c r="F169" s="24"/>
      <c r="G169" s="80"/>
      <c r="H169" s="34" t="s">
        <v>236</v>
      </c>
      <c r="I169" s="95">
        <f ca="1"/>
        <v>0</v>
      </c>
      <c r="J169" s="95">
        <f ca="1"/>
        <v>0</v>
      </c>
      <c r="K169" s="95">
        <f ca="1"/>
        <v>0</v>
      </c>
      <c r="L169" s="95">
        <f ca="1"/>
        <v>0</v>
      </c>
      <c r="M169" s="95">
        <f ca="1"/>
        <v>0</v>
      </c>
      <c r="N169" s="95">
        <f ca="1"/>
        <v>0</v>
      </c>
      <c r="O169" s="95">
        <f ca="1"/>
        <v>0</v>
      </c>
      <c r="P169" s="95">
        <f ca="1"/>
        <v>0</v>
      </c>
      <c r="Q169" s="95">
        <f ca="1"/>
        <v>0</v>
      </c>
      <c r="R169" s="95">
        <f ca="1"/>
        <v>0</v>
      </c>
      <c r="S169" s="95">
        <f ca="1"/>
        <v>0</v>
      </c>
      <c r="T169" s="95">
        <f ca="1"/>
        <v>0</v>
      </c>
      <c r="U169" s="95">
        <f ca="1"/>
        <v>0</v>
      </c>
      <c r="V169" s="95">
        <f ca="1"/>
        <v>0</v>
      </c>
      <c r="W169" s="95">
        <f ca="1"/>
        <v>0</v>
      </c>
      <c r="X169" s="95">
        <f ca="1"/>
        <v>0</v>
      </c>
      <c r="Y169" s="95">
        <f ca="1"/>
        <v>0</v>
      </c>
      <c r="Z169" s="95">
        <f ca="1"/>
        <v>0</v>
      </c>
      <c r="AA169" s="95">
        <f ca="1"/>
        <v>0</v>
      </c>
      <c r="AB169" s="95">
        <f ca="1"/>
        <v>0</v>
      </c>
      <c r="AC169" s="95">
        <f ca="1"/>
        <v>0</v>
      </c>
      <c r="AD169" s="95">
        <f ca="1"/>
        <v>0</v>
      </c>
      <c r="AE169" s="95">
        <f ca="1"/>
        <v>0</v>
      </c>
      <c r="AF169" s="95">
        <f ca="1"/>
        <v>0</v>
      </c>
      <c r="AG169" s="95">
        <f ca="1"/>
        <v>0</v>
      </c>
      <c r="AH169" s="95">
        <f ca="1"/>
        <v>0</v>
      </c>
      <c r="AI169" s="95">
        <f ca="1"/>
        <v>0</v>
      </c>
      <c r="AJ169" s="95">
        <f ca="1"/>
        <v>0</v>
      </c>
      <c r="AK169" s="95">
        <f ca="1"/>
        <v>0</v>
      </c>
      <c r="AL169" s="95">
        <f ca="1"/>
        <v>0</v>
      </c>
      <c r="AM169" s="95">
        <f ca="1"/>
        <v>0</v>
      </c>
      <c r="AN169" s="95">
        <f ca="1"/>
        <v>0</v>
      </c>
      <c r="AO169" s="95">
        <f ca="1"/>
        <v>0</v>
      </c>
      <c r="AP169" s="95">
        <f ca="1"/>
        <v>0</v>
      </c>
      <c r="AQ169" s="459">
        <f ca="1"/>
        <v>0</v>
      </c>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c r="CK169" s="95"/>
      <c r="CL169" s="95"/>
      <c r="CM169" s="95"/>
      <c r="CN169" s="95"/>
      <c r="CO169" s="95"/>
      <c r="CP169" s="95"/>
      <c r="CQ169" s="95"/>
      <c r="CR169" s="95"/>
      <c r="CS169" s="95"/>
      <c r="CT169" s="95"/>
      <c r="CU169" s="95"/>
      <c r="CV169" s="95"/>
      <c r="CW169" s="95"/>
      <c r="CX169" s="95"/>
      <c r="CY169" s="95"/>
      <c r="CZ169" s="95"/>
      <c r="DA169" s="95"/>
      <c r="DB169" s="95"/>
      <c r="DC169" s="95"/>
      <c r="DD169" s="95"/>
      <c r="DE169" s="95"/>
      <c r="DF169" s="95"/>
      <c r="DG169" s="95"/>
      <c r="DH169" s="95"/>
      <c r="DI169" s="95"/>
      <c r="DJ169" s="95"/>
      <c r="DK169" s="95"/>
      <c r="DL169" s="95"/>
      <c r="DM169" s="95"/>
      <c r="DN169" s="95"/>
      <c r="DO169" s="95"/>
      <c r="DP169" s="95"/>
      <c r="DQ169" s="95"/>
      <c r="DR169" s="95"/>
      <c r="DS169" s="95"/>
      <c r="DT169" s="95"/>
      <c r="DU169" s="95"/>
      <c r="DV169" s="95"/>
      <c r="DW169" s="95"/>
      <c r="DX169" s="95"/>
      <c r="DY169" s="95"/>
      <c r="DZ169" s="95"/>
      <c r="EA169" s="95"/>
      <c r="EB169" s="95"/>
      <c r="EC169" s="95"/>
      <c r="ED169" s="95"/>
      <c r="EE169" s="95"/>
      <c r="EF169" s="95"/>
      <c r="EG169" s="95"/>
      <c r="EH169" s="95"/>
      <c r="EI169" s="95"/>
      <c r="EJ169" s="95"/>
      <c r="EK169" s="95"/>
      <c r="EL169" s="95"/>
      <c r="EM169" s="95"/>
      <c r="EN169" s="95"/>
      <c r="EO169" s="95"/>
      <c r="EP169" s="95"/>
      <c r="EQ169" s="95"/>
      <c r="ER169" s="95"/>
      <c r="ES169" s="95"/>
      <c r="ET169" s="95"/>
      <c r="EU169" s="95"/>
      <c r="EV169" s="95"/>
      <c r="EW169" s="95"/>
      <c r="EX169" s="95"/>
      <c r="EY169" s="95"/>
      <c r="EZ169" s="95"/>
      <c r="FA169" s="95"/>
      <c r="FB169" s="95"/>
      <c r="FC169" s="95"/>
      <c r="FD169" s="95"/>
      <c r="FE169" s="95"/>
      <c r="FF169" s="95"/>
      <c r="FG169" s="95"/>
      <c r="FH169" s="95"/>
      <c r="FI169" s="95"/>
      <c r="FJ169" s="95"/>
      <c r="FK169" s="95"/>
      <c r="FL169" s="95"/>
      <c r="FM169" s="95"/>
      <c r="FN169" s="95"/>
      <c r="FO169" s="95"/>
      <c r="FP169" s="95"/>
      <c r="FQ169" s="95"/>
      <c r="FR169" s="95"/>
      <c r="FS169" s="95"/>
      <c r="FT169" s="95"/>
      <c r="FU169" s="95"/>
      <c r="FV169" s="95"/>
      <c r="FW169" s="95"/>
      <c r="FX169" s="95"/>
      <c r="FY169" s="95"/>
      <c r="FZ169" s="95"/>
      <c r="GA169" s="95"/>
      <c r="GB169" s="95"/>
      <c r="GC169" s="95"/>
      <c r="GD169" s="95"/>
      <c r="GE169" s="95"/>
      <c r="GF169" s="95"/>
      <c r="GG169" s="95"/>
      <c r="GH169" s="95"/>
      <c r="GI169" s="95"/>
      <c r="GJ169" s="95"/>
      <c r="GK169" s="95"/>
      <c r="GL169" s="95"/>
      <c r="GM169" s="95"/>
      <c r="GN169" s="95"/>
      <c r="GO169" s="95"/>
      <c r="GP169" s="95"/>
      <c r="GQ169" s="95"/>
      <c r="GR169" s="95"/>
      <c r="GS169" s="95"/>
      <c r="GT169" s="95"/>
      <c r="GU169" s="95"/>
      <c r="GV169" s="95"/>
      <c r="GW169" s="95"/>
      <c r="GX169" s="95"/>
      <c r="GY169" s="95"/>
      <c r="GZ169" s="95"/>
      <c r="HA169" s="95"/>
      <c r="HB169" s="95"/>
      <c r="HC169" s="95"/>
      <c r="HD169" s="95"/>
      <c r="HE169" s="95"/>
      <c r="HF169" s="95"/>
      <c r="HG169" s="95"/>
      <c r="HH169" s="95"/>
      <c r="HI169" s="95"/>
      <c r="HJ169" s="95"/>
      <c r="HK169" s="95"/>
      <c r="HL169" s="95"/>
      <c r="HM169" s="95"/>
      <c r="HN169" s="95"/>
      <c r="HO169" s="95"/>
      <c r="HP169" s="95"/>
      <c r="HQ169" s="95"/>
      <c r="HR169" s="95"/>
      <c r="HS169" s="95"/>
      <c r="HT169" s="95"/>
      <c r="HU169" s="95"/>
      <c r="HV169" s="95"/>
      <c r="HW169" s="95"/>
      <c r="HX169" s="95"/>
      <c r="HY169" s="95"/>
      <c r="HZ169" s="95"/>
      <c r="IA169" s="95"/>
      <c r="IB169" s="95"/>
      <c r="IC169" s="95"/>
      <c r="ID169" s="95"/>
      <c r="IE169" s="95"/>
      <c r="IF169" s="95"/>
      <c r="IG169" s="95"/>
      <c r="IH169" s="95"/>
      <c r="II169" s="95"/>
      <c r="IJ169" s="95"/>
      <c r="IK169" s="95"/>
      <c r="IL169" s="95"/>
      <c r="IM169" s="95"/>
      <c r="IN169" s="95"/>
      <c r="IO169" s="95"/>
      <c r="IP169" s="95"/>
      <c r="IQ169" s="95"/>
      <c r="IR169" s="95"/>
      <c r="IS169" s="95"/>
      <c r="IT169" s="95"/>
      <c r="IU169" s="95"/>
      <c r="IV169" s="95"/>
      <c r="IW169" s="95"/>
      <c r="IX169" s="95"/>
      <c r="IY169" s="95"/>
      <c r="IZ169" s="95"/>
      <c r="JA169" s="95"/>
      <c r="JB169" s="95"/>
      <c r="JC169" s="95"/>
      <c r="JD169" s="95"/>
    </row>
    <row r="170" spans="2:264" s="25" customFormat="1" ht="17.25" hidden="1" outlineLevel="2" x14ac:dyDescent="0.3">
      <c r="B170" s="933">
        <f t="shared" si="3"/>
        <v>30</v>
      </c>
      <c r="C170" s="80">
        <f t="shared" si="4"/>
        <v>38</v>
      </c>
      <c r="D170" s="939"/>
      <c r="E170" s="51">
        <v>38</v>
      </c>
      <c r="F170" s="24"/>
      <c r="G170" s="80"/>
      <c r="H170" s="34" t="s">
        <v>159</v>
      </c>
      <c r="I170" s="95">
        <f ca="1"/>
        <v>0</v>
      </c>
      <c r="J170" s="95">
        <f ca="1"/>
        <v>0</v>
      </c>
      <c r="K170" s="95">
        <f ca="1"/>
        <v>0</v>
      </c>
      <c r="L170" s="95">
        <f ca="1"/>
        <v>0</v>
      </c>
      <c r="M170" s="95">
        <f ca="1"/>
        <v>0</v>
      </c>
      <c r="N170" s="95">
        <f ca="1"/>
        <v>0</v>
      </c>
      <c r="O170" s="95">
        <f ca="1"/>
        <v>0</v>
      </c>
      <c r="P170" s="95">
        <f ca="1"/>
        <v>0</v>
      </c>
      <c r="Q170" s="95">
        <f ca="1"/>
        <v>0</v>
      </c>
      <c r="R170" s="95">
        <f ca="1"/>
        <v>0</v>
      </c>
      <c r="S170" s="95">
        <f ca="1"/>
        <v>0</v>
      </c>
      <c r="T170" s="95">
        <f ca="1"/>
        <v>0</v>
      </c>
      <c r="U170" s="95">
        <f ca="1"/>
        <v>0</v>
      </c>
      <c r="V170" s="95">
        <f ca="1"/>
        <v>0</v>
      </c>
      <c r="W170" s="95">
        <f ca="1"/>
        <v>0</v>
      </c>
      <c r="X170" s="95">
        <f ca="1"/>
        <v>0</v>
      </c>
      <c r="Y170" s="95">
        <f ca="1"/>
        <v>0</v>
      </c>
      <c r="Z170" s="95">
        <f ca="1"/>
        <v>0</v>
      </c>
      <c r="AA170" s="95">
        <f ca="1"/>
        <v>0</v>
      </c>
      <c r="AB170" s="95">
        <f ca="1"/>
        <v>0</v>
      </c>
      <c r="AC170" s="95">
        <f ca="1"/>
        <v>0</v>
      </c>
      <c r="AD170" s="95">
        <f ca="1"/>
        <v>0</v>
      </c>
      <c r="AE170" s="95">
        <f ca="1"/>
        <v>69.413319410072049</v>
      </c>
      <c r="AF170" s="95">
        <f ca="1"/>
        <v>59.520325743700951</v>
      </c>
      <c r="AG170" s="95">
        <f ca="1"/>
        <v>52.781101678541553</v>
      </c>
      <c r="AH170" s="95">
        <f ca="1"/>
        <v>48.529021643748372</v>
      </c>
      <c r="AI170" s="95">
        <f ca="1"/>
        <v>44.970740210567321</v>
      </c>
      <c r="AJ170" s="95">
        <f ca="1"/>
        <v>43.946007839293927</v>
      </c>
      <c r="AK170" s="95">
        <f ca="1"/>
        <v>0</v>
      </c>
      <c r="AL170" s="95">
        <f ca="1"/>
        <v>0</v>
      </c>
      <c r="AM170" s="95">
        <f ca="1"/>
        <v>0</v>
      </c>
      <c r="AN170" s="95">
        <f ca="1"/>
        <v>18.716429781789255</v>
      </c>
      <c r="AO170" s="95">
        <f ca="1"/>
        <v>100.89388582731804</v>
      </c>
      <c r="AP170" s="95">
        <f ca="1"/>
        <v>106.68769172879725</v>
      </c>
      <c r="AQ170" s="459">
        <f ca="1"/>
        <v>158.24078226327995</v>
      </c>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c r="CK170" s="95"/>
      <c r="CL170" s="95"/>
      <c r="CM170" s="95"/>
      <c r="CN170" s="95"/>
      <c r="CO170" s="95"/>
      <c r="CP170" s="95"/>
      <c r="CQ170" s="95"/>
      <c r="CR170" s="95"/>
      <c r="CS170" s="95"/>
      <c r="CT170" s="95"/>
      <c r="CU170" s="95"/>
      <c r="CV170" s="95"/>
      <c r="CW170" s="95"/>
      <c r="CX170" s="95"/>
      <c r="CY170" s="95"/>
      <c r="CZ170" s="95"/>
      <c r="DA170" s="95"/>
      <c r="DB170" s="95"/>
      <c r="DC170" s="95"/>
      <c r="DD170" s="95"/>
      <c r="DE170" s="95"/>
      <c r="DF170" s="95"/>
      <c r="DG170" s="95"/>
      <c r="DH170" s="95"/>
      <c r="DI170" s="95"/>
      <c r="DJ170" s="95"/>
      <c r="DK170" s="95"/>
      <c r="DL170" s="95"/>
      <c r="DM170" s="95"/>
      <c r="DN170" s="95"/>
      <c r="DO170" s="95"/>
      <c r="DP170" s="95"/>
      <c r="DQ170" s="95"/>
      <c r="DR170" s="95"/>
      <c r="DS170" s="95"/>
      <c r="DT170" s="95"/>
      <c r="DU170" s="95"/>
      <c r="DV170" s="95"/>
      <c r="DW170" s="95"/>
      <c r="DX170" s="95"/>
      <c r="DY170" s="95"/>
      <c r="DZ170" s="95"/>
      <c r="EA170" s="95"/>
      <c r="EB170" s="95"/>
      <c r="EC170" s="95"/>
      <c r="ED170" s="95"/>
      <c r="EE170" s="95"/>
      <c r="EF170" s="95"/>
      <c r="EG170" s="95"/>
      <c r="EH170" s="95"/>
      <c r="EI170" s="95"/>
      <c r="EJ170" s="95"/>
      <c r="EK170" s="95"/>
      <c r="EL170" s="95"/>
      <c r="EM170" s="95"/>
      <c r="EN170" s="95"/>
      <c r="EO170" s="95"/>
      <c r="EP170" s="95"/>
      <c r="EQ170" s="95"/>
      <c r="ER170" s="95"/>
      <c r="ES170" s="95"/>
      <c r="ET170" s="95"/>
      <c r="EU170" s="95"/>
      <c r="EV170" s="95"/>
      <c r="EW170" s="95"/>
      <c r="EX170" s="95"/>
      <c r="EY170" s="95"/>
      <c r="EZ170" s="95"/>
      <c r="FA170" s="95"/>
      <c r="FB170" s="95"/>
      <c r="FC170" s="95"/>
      <c r="FD170" s="95"/>
      <c r="FE170" s="95"/>
      <c r="FF170" s="95"/>
      <c r="FG170" s="95"/>
      <c r="FH170" s="95"/>
      <c r="FI170" s="95"/>
      <c r="FJ170" s="95"/>
      <c r="FK170" s="95"/>
      <c r="FL170" s="95"/>
      <c r="FM170" s="95"/>
      <c r="FN170" s="95"/>
      <c r="FO170" s="95"/>
      <c r="FP170" s="95"/>
      <c r="FQ170" s="95"/>
      <c r="FR170" s="95"/>
      <c r="FS170" s="95"/>
      <c r="FT170" s="95"/>
      <c r="FU170" s="95"/>
      <c r="FV170" s="95"/>
      <c r="FW170" s="95"/>
      <c r="FX170" s="95"/>
      <c r="FY170" s="95"/>
      <c r="FZ170" s="95"/>
      <c r="GA170" s="95"/>
      <c r="GB170" s="95"/>
      <c r="GC170" s="95"/>
      <c r="GD170" s="95"/>
      <c r="GE170" s="95"/>
      <c r="GF170" s="95"/>
      <c r="GG170" s="95"/>
      <c r="GH170" s="95"/>
      <c r="GI170" s="95"/>
      <c r="GJ170" s="95"/>
      <c r="GK170" s="95"/>
      <c r="GL170" s="95"/>
      <c r="GM170" s="95"/>
      <c r="GN170" s="95"/>
      <c r="GO170" s="95"/>
      <c r="GP170" s="95"/>
      <c r="GQ170" s="95"/>
      <c r="GR170" s="95"/>
      <c r="GS170" s="95"/>
      <c r="GT170" s="95"/>
      <c r="GU170" s="95"/>
      <c r="GV170" s="95"/>
      <c r="GW170" s="95"/>
      <c r="GX170" s="95"/>
      <c r="GY170" s="95"/>
      <c r="GZ170" s="95"/>
      <c r="HA170" s="95"/>
      <c r="HB170" s="95"/>
      <c r="HC170" s="95"/>
      <c r="HD170" s="95"/>
      <c r="HE170" s="95"/>
      <c r="HF170" s="95"/>
      <c r="HG170" s="95"/>
      <c r="HH170" s="95"/>
      <c r="HI170" s="95"/>
      <c r="HJ170" s="95"/>
      <c r="HK170" s="95"/>
      <c r="HL170" s="95"/>
      <c r="HM170" s="95"/>
      <c r="HN170" s="95"/>
      <c r="HO170" s="95"/>
      <c r="HP170" s="95"/>
      <c r="HQ170" s="95"/>
      <c r="HR170" s="95"/>
      <c r="HS170" s="95"/>
      <c r="HT170" s="95"/>
      <c r="HU170" s="95"/>
      <c r="HV170" s="95"/>
      <c r="HW170" s="95"/>
      <c r="HX170" s="95"/>
      <c r="HY170" s="95"/>
      <c r="HZ170" s="95"/>
      <c r="IA170" s="95"/>
      <c r="IB170" s="95"/>
      <c r="IC170" s="95"/>
      <c r="ID170" s="95"/>
      <c r="IE170" s="95"/>
      <c r="IF170" s="95"/>
      <c r="IG170" s="95"/>
      <c r="IH170" s="95"/>
      <c r="II170" s="95"/>
      <c r="IJ170" s="95"/>
      <c r="IK170" s="95"/>
      <c r="IL170" s="95"/>
      <c r="IM170" s="95"/>
      <c r="IN170" s="95"/>
      <c r="IO170" s="95"/>
      <c r="IP170" s="95"/>
      <c r="IQ170" s="95"/>
      <c r="IR170" s="95"/>
      <c r="IS170" s="95"/>
      <c r="IT170" s="95"/>
      <c r="IU170" s="95"/>
      <c r="IV170" s="95"/>
      <c r="IW170" s="95"/>
      <c r="IX170" s="95"/>
      <c r="IY170" s="95"/>
      <c r="IZ170" s="95"/>
      <c r="JA170" s="95"/>
      <c r="JB170" s="95"/>
      <c r="JC170" s="95"/>
      <c r="JD170" s="95"/>
    </row>
    <row r="171" spans="2:264" s="25" customFormat="1" ht="17.25" hidden="1" outlineLevel="1" x14ac:dyDescent="0.3">
      <c r="B171" s="932">
        <f t="shared" si="3"/>
        <v>30</v>
      </c>
      <c r="C171" s="76">
        <f t="shared" si="4"/>
        <v>39</v>
      </c>
      <c r="D171" s="939"/>
      <c r="E171" s="51">
        <v>39</v>
      </c>
      <c r="F171" s="51"/>
      <c r="G171" s="76"/>
      <c r="H171" s="37" t="s">
        <v>145</v>
      </c>
      <c r="I171" s="96">
        <f ca="1"/>
        <v>0</v>
      </c>
      <c r="J171" s="96">
        <f ca="1"/>
        <v>0</v>
      </c>
      <c r="K171" s="96">
        <f ca="1"/>
        <v>0</v>
      </c>
      <c r="L171" s="96">
        <f ca="1"/>
        <v>0</v>
      </c>
      <c r="M171" s="96">
        <f ca="1"/>
        <v>0</v>
      </c>
      <c r="N171" s="96">
        <f ca="1"/>
        <v>0</v>
      </c>
      <c r="O171" s="96">
        <f ca="1"/>
        <v>0</v>
      </c>
      <c r="P171" s="96">
        <f ca="1"/>
        <v>0</v>
      </c>
      <c r="Q171" s="96">
        <f ca="1"/>
        <v>0</v>
      </c>
      <c r="R171" s="96">
        <f ca="1"/>
        <v>0</v>
      </c>
      <c r="S171" s="96">
        <f ca="1"/>
        <v>0</v>
      </c>
      <c r="T171" s="96">
        <f ca="1"/>
        <v>0</v>
      </c>
      <c r="U171" s="96">
        <f ca="1"/>
        <v>0</v>
      </c>
      <c r="V171" s="96">
        <f ca="1"/>
        <v>0</v>
      </c>
      <c r="W171" s="96">
        <f ca="1"/>
        <v>0</v>
      </c>
      <c r="X171" s="96">
        <f ca="1"/>
        <v>0</v>
      </c>
      <c r="Y171" s="96">
        <f ca="1"/>
        <v>0</v>
      </c>
      <c r="Z171" s="96">
        <f ca="1"/>
        <v>0</v>
      </c>
      <c r="AA171" s="96">
        <f ca="1"/>
        <v>0</v>
      </c>
      <c r="AB171" s="96">
        <f ca="1"/>
        <v>0</v>
      </c>
      <c r="AC171" s="96">
        <f ca="1"/>
        <v>0</v>
      </c>
      <c r="AD171" s="96">
        <f ca="1"/>
        <v>0</v>
      </c>
      <c r="AE171" s="96">
        <f ca="1"/>
        <v>309.34830510889941</v>
      </c>
      <c r="AF171" s="96">
        <f ca="1"/>
        <v>244.85462066778089</v>
      </c>
      <c r="AG171" s="96">
        <f ca="1"/>
        <v>203.91343919658627</v>
      </c>
      <c r="AH171" s="96">
        <f ca="1"/>
        <v>180.16341558428897</v>
      </c>
      <c r="AI171" s="96">
        <f ca="1"/>
        <v>162.99714403976094</v>
      </c>
      <c r="AJ171" s="96">
        <f ca="1"/>
        <v>158.5197506065409</v>
      </c>
      <c r="AK171" s="96">
        <f ca="1"/>
        <v>0</v>
      </c>
      <c r="AL171" s="96">
        <f ca="1"/>
        <v>1461.7692117617989</v>
      </c>
      <c r="AM171" s="96">
        <f ca="1"/>
        <v>0</v>
      </c>
      <c r="AN171" s="96">
        <f ca="1"/>
        <v>0</v>
      </c>
      <c r="AO171" s="96">
        <f ca="1"/>
        <v>0</v>
      </c>
      <c r="AP171" s="96">
        <f ca="1"/>
        <v>0</v>
      </c>
      <c r="AQ171" s="460">
        <f ca="1"/>
        <v>0</v>
      </c>
      <c r="AR171" s="96"/>
      <c r="AS171" s="96"/>
      <c r="AT171" s="96"/>
      <c r="AU171" s="96"/>
      <c r="AV171" s="96"/>
      <c r="AW171" s="96"/>
      <c r="AX171" s="96"/>
      <c r="AY171" s="96"/>
      <c r="AZ171" s="96"/>
      <c r="BA171" s="96"/>
      <c r="BB171" s="96"/>
      <c r="BC171" s="96"/>
      <c r="BD171" s="96"/>
      <c r="BE171" s="96"/>
      <c r="BF171" s="96"/>
      <c r="BG171" s="96"/>
      <c r="BH171" s="96"/>
      <c r="BI171" s="96"/>
      <c r="BJ171" s="96"/>
      <c r="BK171" s="96"/>
      <c r="BL171" s="96"/>
      <c r="BM171" s="96"/>
      <c r="BN171" s="96"/>
      <c r="BO171" s="96"/>
      <c r="BP171" s="96"/>
      <c r="BQ171" s="96"/>
      <c r="BR171" s="96"/>
      <c r="BS171" s="96"/>
      <c r="BT171" s="96"/>
      <c r="BU171" s="96"/>
      <c r="BV171" s="96"/>
      <c r="BW171" s="96"/>
      <c r="BX171" s="96"/>
      <c r="BY171" s="96"/>
      <c r="BZ171" s="96"/>
      <c r="CA171" s="96"/>
      <c r="CB171" s="96"/>
      <c r="CC171" s="96"/>
      <c r="CD171" s="96"/>
      <c r="CE171" s="96"/>
      <c r="CF171" s="96"/>
      <c r="CG171" s="96"/>
      <c r="CH171" s="96"/>
      <c r="CI171" s="96"/>
      <c r="CJ171" s="96"/>
      <c r="CK171" s="96"/>
      <c r="CL171" s="96"/>
      <c r="CM171" s="96"/>
      <c r="CN171" s="96"/>
      <c r="CO171" s="96"/>
      <c r="CP171" s="96"/>
      <c r="CQ171" s="96"/>
      <c r="CR171" s="96"/>
      <c r="CS171" s="96"/>
      <c r="CT171" s="96"/>
      <c r="CU171" s="96"/>
      <c r="CV171" s="96"/>
      <c r="CW171" s="96"/>
      <c r="CX171" s="96"/>
      <c r="CY171" s="96"/>
      <c r="CZ171" s="96"/>
      <c r="DA171" s="96"/>
      <c r="DB171" s="96"/>
      <c r="DC171" s="96"/>
      <c r="DD171" s="96"/>
      <c r="DE171" s="96"/>
      <c r="DF171" s="96"/>
      <c r="DG171" s="96"/>
      <c r="DH171" s="96"/>
      <c r="DI171" s="96"/>
      <c r="DJ171" s="96"/>
      <c r="DK171" s="96"/>
      <c r="DL171" s="96"/>
      <c r="DM171" s="96"/>
      <c r="DN171" s="96"/>
      <c r="DO171" s="96"/>
      <c r="DP171" s="96"/>
      <c r="DQ171" s="96"/>
      <c r="DR171" s="96"/>
      <c r="DS171" s="96"/>
      <c r="DT171" s="96"/>
      <c r="DU171" s="96"/>
      <c r="DV171" s="96"/>
      <c r="DW171" s="96"/>
      <c r="DX171" s="96"/>
      <c r="DY171" s="96"/>
      <c r="DZ171" s="96"/>
      <c r="EA171" s="96"/>
      <c r="EB171" s="96"/>
      <c r="EC171" s="96"/>
      <c r="ED171" s="96"/>
      <c r="EE171" s="96"/>
      <c r="EF171" s="96"/>
      <c r="EG171" s="96"/>
      <c r="EH171" s="96"/>
      <c r="EI171" s="96"/>
      <c r="EJ171" s="96"/>
      <c r="EK171" s="96"/>
      <c r="EL171" s="96"/>
      <c r="EM171" s="96"/>
      <c r="EN171" s="96"/>
      <c r="EO171" s="96"/>
      <c r="EP171" s="96"/>
      <c r="EQ171" s="96"/>
      <c r="ER171" s="96"/>
      <c r="ES171" s="96"/>
      <c r="ET171" s="96"/>
      <c r="EU171" s="96"/>
      <c r="EV171" s="96"/>
      <c r="EW171" s="96"/>
      <c r="EX171" s="96"/>
      <c r="EY171" s="96"/>
      <c r="EZ171" s="96"/>
      <c r="FA171" s="96"/>
      <c r="FB171" s="96"/>
      <c r="FC171" s="96"/>
      <c r="FD171" s="96"/>
      <c r="FE171" s="96"/>
      <c r="FF171" s="96"/>
      <c r="FG171" s="96"/>
      <c r="FH171" s="96"/>
      <c r="FI171" s="96"/>
      <c r="FJ171" s="96"/>
      <c r="FK171" s="96"/>
      <c r="FL171" s="96"/>
      <c r="FM171" s="96"/>
      <c r="FN171" s="96"/>
      <c r="FO171" s="96"/>
      <c r="FP171" s="96"/>
      <c r="FQ171" s="96"/>
      <c r="FR171" s="96"/>
      <c r="FS171" s="96"/>
      <c r="FT171" s="96"/>
      <c r="FU171" s="96"/>
      <c r="FV171" s="96"/>
      <c r="FW171" s="96"/>
      <c r="FX171" s="96"/>
      <c r="FY171" s="96"/>
      <c r="FZ171" s="96"/>
      <c r="GA171" s="96"/>
      <c r="GB171" s="96"/>
      <c r="GC171" s="96"/>
      <c r="GD171" s="96"/>
      <c r="GE171" s="96"/>
      <c r="GF171" s="96"/>
      <c r="GG171" s="96"/>
      <c r="GH171" s="96"/>
      <c r="GI171" s="96"/>
      <c r="GJ171" s="96"/>
      <c r="GK171" s="96"/>
      <c r="GL171" s="96"/>
      <c r="GM171" s="96"/>
      <c r="GN171" s="96"/>
      <c r="GO171" s="96"/>
      <c r="GP171" s="96"/>
      <c r="GQ171" s="96"/>
      <c r="GR171" s="96"/>
      <c r="GS171" s="96"/>
      <c r="GT171" s="96"/>
      <c r="GU171" s="96"/>
      <c r="GV171" s="96"/>
      <c r="GW171" s="96"/>
      <c r="GX171" s="96"/>
      <c r="GY171" s="96"/>
      <c r="GZ171" s="96"/>
      <c r="HA171" s="96"/>
      <c r="HB171" s="96"/>
      <c r="HC171" s="96"/>
      <c r="HD171" s="96"/>
      <c r="HE171" s="96"/>
      <c r="HF171" s="96"/>
      <c r="HG171" s="96"/>
      <c r="HH171" s="96"/>
      <c r="HI171" s="96"/>
      <c r="HJ171" s="96"/>
      <c r="HK171" s="96"/>
      <c r="HL171" s="96"/>
      <c r="HM171" s="96"/>
      <c r="HN171" s="96"/>
      <c r="HO171" s="96"/>
      <c r="HP171" s="96"/>
      <c r="HQ171" s="96"/>
      <c r="HR171" s="96"/>
      <c r="HS171" s="96"/>
      <c r="HT171" s="96"/>
      <c r="HU171" s="96"/>
      <c r="HV171" s="96"/>
      <c r="HW171" s="96"/>
      <c r="HX171" s="96"/>
      <c r="HY171" s="96"/>
      <c r="HZ171" s="96"/>
      <c r="IA171" s="96"/>
      <c r="IB171" s="96"/>
      <c r="IC171" s="96"/>
      <c r="ID171" s="96"/>
      <c r="IE171" s="96"/>
      <c r="IF171" s="96"/>
      <c r="IG171" s="96"/>
      <c r="IH171" s="96"/>
      <c r="II171" s="96"/>
      <c r="IJ171" s="96"/>
      <c r="IK171" s="96"/>
      <c r="IL171" s="96"/>
      <c r="IM171" s="96"/>
      <c r="IN171" s="96"/>
      <c r="IO171" s="96"/>
      <c r="IP171" s="96"/>
      <c r="IQ171" s="96"/>
      <c r="IR171" s="96"/>
      <c r="IS171" s="96"/>
      <c r="IT171" s="96"/>
      <c r="IU171" s="96"/>
      <c r="IV171" s="96"/>
      <c r="IW171" s="96"/>
      <c r="IX171" s="96"/>
      <c r="IY171" s="96"/>
      <c r="IZ171" s="96"/>
      <c r="JA171" s="96"/>
      <c r="JB171" s="96"/>
      <c r="JC171" s="96"/>
      <c r="JD171" s="96"/>
    </row>
    <row r="172" spans="2:264" s="23" customFormat="1" ht="18.75" collapsed="1" x14ac:dyDescent="0.35">
      <c r="B172" s="114">
        <f t="shared" si="3"/>
        <v>40</v>
      </c>
      <c r="C172" s="74">
        <f t="shared" si="4"/>
        <v>40</v>
      </c>
      <c r="D172" s="941">
        <v>40</v>
      </c>
      <c r="E172" s="53"/>
      <c r="F172" s="53"/>
      <c r="G172" s="74"/>
      <c r="H172" s="38" t="s">
        <v>146</v>
      </c>
      <c r="I172" s="94">
        <f ca="1"/>
        <v>216.40484129786836</v>
      </c>
      <c r="J172" s="94">
        <f ca="1"/>
        <v>216.40484129786836</v>
      </c>
      <c r="K172" s="94">
        <f ca="1"/>
        <v>216.40484129786836</v>
      </c>
      <c r="L172" s="94">
        <f ca="1"/>
        <v>216.40484129786836</v>
      </c>
      <c r="M172" s="94">
        <f ca="1"/>
        <v>216.40484129786836</v>
      </c>
      <c r="N172" s="94">
        <f ca="1"/>
        <v>216.40484129786836</v>
      </c>
      <c r="O172" s="94">
        <f ca="1"/>
        <v>216.40484129786836</v>
      </c>
      <c r="P172" s="94">
        <f ca="1"/>
        <v>216.40484129786836</v>
      </c>
      <c r="Q172" s="94">
        <f ca="1"/>
        <v>216.40484129786836</v>
      </c>
      <c r="R172" s="94">
        <f ca="1"/>
        <v>216.40484129786836</v>
      </c>
      <c r="S172" s="94">
        <f ca="1"/>
        <v>216.40484129786836</v>
      </c>
      <c r="T172" s="94">
        <f ca="1"/>
        <v>216.40484129786836</v>
      </c>
      <c r="U172" s="94">
        <f ca="1"/>
        <v>216.40484129786836</v>
      </c>
      <c r="V172" s="94">
        <f ca="1"/>
        <v>216.40484129786836</v>
      </c>
      <c r="W172" s="94">
        <f ca="1"/>
        <v>216.40484129786836</v>
      </c>
      <c r="X172" s="94">
        <f ca="1"/>
        <v>216.40484129786836</v>
      </c>
      <c r="Y172" s="94">
        <f ca="1"/>
        <v>216.40484129786836</v>
      </c>
      <c r="Z172" s="94">
        <f ca="1"/>
        <v>216.40484129786836</v>
      </c>
      <c r="AA172" s="94">
        <f ca="1"/>
        <v>216.40484129786836</v>
      </c>
      <c r="AB172" s="94">
        <f ca="1"/>
        <v>216.40484129786836</v>
      </c>
      <c r="AC172" s="94">
        <f ca="1"/>
        <v>216.40484129786836</v>
      </c>
      <c r="AD172" s="94">
        <f ca="1"/>
        <v>216.40484129786836</v>
      </c>
      <c r="AE172" s="94">
        <f ca="1"/>
        <v>662.45096617029674</v>
      </c>
      <c r="AF172" s="94">
        <f ca="1"/>
        <v>351.46112353086488</v>
      </c>
      <c r="AG172" s="94">
        <f ca="1"/>
        <v>232.77409067729099</v>
      </c>
      <c r="AH172" s="94">
        <f ca="1"/>
        <v>182.62676129371283</v>
      </c>
      <c r="AI172" s="94">
        <f ca="1"/>
        <v>158.88451818434726</v>
      </c>
      <c r="AJ172" s="94">
        <f ca="1"/>
        <v>154.03282092507317</v>
      </c>
      <c r="AK172" s="94">
        <f ca="1"/>
        <v>216.40484129786836</v>
      </c>
      <c r="AL172" s="94">
        <f ca="1"/>
        <v>216.40484129786836</v>
      </c>
      <c r="AM172" s="94">
        <f ca="1"/>
        <v>216.40484129786836</v>
      </c>
      <c r="AN172" s="94">
        <f ca="1"/>
        <v>104.98045240164782</v>
      </c>
      <c r="AO172" s="94">
        <f ca="1"/>
        <v>189.45320313746774</v>
      </c>
      <c r="AP172" s="94">
        <f ca="1"/>
        <v>169.74879950400464</v>
      </c>
      <c r="AQ172" s="470">
        <f ca="1"/>
        <v>156.70603744141994</v>
      </c>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row>
    <row r="173" spans="2:264" s="25" customFormat="1" ht="17.25" hidden="1" outlineLevel="1" x14ac:dyDescent="0.3">
      <c r="B173" s="932">
        <f t="shared" si="3"/>
        <v>40</v>
      </c>
      <c r="C173" s="76">
        <f t="shared" si="4"/>
        <v>41</v>
      </c>
      <c r="D173" s="939"/>
      <c r="E173" s="51">
        <v>41</v>
      </c>
      <c r="F173" s="51"/>
      <c r="G173" s="76"/>
      <c r="H173" s="37" t="s">
        <v>147</v>
      </c>
      <c r="I173" s="96">
        <f ca="1"/>
        <v>134.64256505557319</v>
      </c>
      <c r="J173" s="96">
        <f ca="1"/>
        <v>134.64256505557319</v>
      </c>
      <c r="K173" s="96">
        <f ca="1"/>
        <v>134.64256505557319</v>
      </c>
      <c r="L173" s="96">
        <f ca="1"/>
        <v>134.64256505557319</v>
      </c>
      <c r="M173" s="96">
        <f ca="1"/>
        <v>134.64256505557319</v>
      </c>
      <c r="N173" s="96">
        <f ca="1"/>
        <v>134.64256505557319</v>
      </c>
      <c r="O173" s="96">
        <f ca="1"/>
        <v>134.64256505557319</v>
      </c>
      <c r="P173" s="96">
        <f ca="1"/>
        <v>134.64256505557319</v>
      </c>
      <c r="Q173" s="96">
        <f ca="1"/>
        <v>134.64256505557319</v>
      </c>
      <c r="R173" s="96">
        <f ca="1"/>
        <v>134.64256505557319</v>
      </c>
      <c r="S173" s="96">
        <f ca="1"/>
        <v>134.64256505557319</v>
      </c>
      <c r="T173" s="96">
        <f ca="1"/>
        <v>134.64256505557319</v>
      </c>
      <c r="U173" s="96">
        <f ca="1"/>
        <v>134.64256505557319</v>
      </c>
      <c r="V173" s="96">
        <f ca="1"/>
        <v>134.64256505557319</v>
      </c>
      <c r="W173" s="96">
        <f ca="1"/>
        <v>134.64256505557319</v>
      </c>
      <c r="X173" s="96">
        <f ca="1"/>
        <v>134.64256505557319</v>
      </c>
      <c r="Y173" s="96">
        <f ca="1"/>
        <v>134.64256505557319</v>
      </c>
      <c r="Z173" s="96">
        <f ca="1"/>
        <v>134.64256505557319</v>
      </c>
      <c r="AA173" s="96">
        <f ca="1"/>
        <v>134.64256505557319</v>
      </c>
      <c r="AB173" s="96">
        <f ca="1"/>
        <v>134.64256505557319</v>
      </c>
      <c r="AC173" s="96">
        <f ca="1"/>
        <v>134.64256505557319</v>
      </c>
      <c r="AD173" s="96">
        <f ca="1"/>
        <v>134.64256505557319</v>
      </c>
      <c r="AE173" s="96">
        <f ca="1"/>
        <v>476.13599953048879</v>
      </c>
      <c r="AF173" s="96">
        <f ca="1"/>
        <v>252.61234701778349</v>
      </c>
      <c r="AG173" s="96">
        <f ca="1"/>
        <v>167.14409831879917</v>
      </c>
      <c r="AH173" s="96">
        <f ca="1"/>
        <v>131.11861828708075</v>
      </c>
      <c r="AI173" s="96">
        <f ca="1"/>
        <v>114.0672762688925</v>
      </c>
      <c r="AJ173" s="96">
        <f ca="1"/>
        <v>110.57828390477</v>
      </c>
      <c r="AK173" s="96">
        <f ca="1"/>
        <v>134.64256505557319</v>
      </c>
      <c r="AL173" s="96">
        <f ca="1"/>
        <v>134.64256505557319</v>
      </c>
      <c r="AM173" s="96">
        <f ca="1"/>
        <v>134.64256505557319</v>
      </c>
      <c r="AN173" s="96">
        <f ca="1"/>
        <v>23.21817615935263</v>
      </c>
      <c r="AO173" s="96">
        <f ca="1"/>
        <v>107.69092689517254</v>
      </c>
      <c r="AP173" s="96">
        <f ca="1"/>
        <v>87.986523261709451</v>
      </c>
      <c r="AQ173" s="460">
        <f ca="1"/>
        <v>74.943761199124737</v>
      </c>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V173" s="96"/>
      <c r="DW173" s="96"/>
      <c r="DX173" s="96"/>
      <c r="DY173" s="96"/>
      <c r="DZ173" s="96"/>
      <c r="EA173" s="96"/>
      <c r="EB173" s="96"/>
      <c r="EC173" s="96"/>
      <c r="ED173" s="96"/>
      <c r="EE173" s="96"/>
      <c r="EF173" s="96"/>
      <c r="EG173" s="96"/>
      <c r="EH173" s="96"/>
      <c r="EI173" s="96"/>
      <c r="EJ173" s="96"/>
      <c r="EK173" s="96"/>
      <c r="EL173" s="96"/>
      <c r="EM173" s="96"/>
      <c r="EN173" s="96"/>
      <c r="EO173" s="96"/>
      <c r="EP173" s="96"/>
      <c r="EQ173" s="96"/>
      <c r="ER173" s="96"/>
      <c r="ES173" s="96"/>
      <c r="ET173" s="96"/>
      <c r="EU173" s="96"/>
      <c r="EV173" s="96"/>
      <c r="EW173" s="96"/>
      <c r="EX173" s="96"/>
      <c r="EY173" s="96"/>
      <c r="EZ173" s="96"/>
      <c r="FA173" s="96"/>
      <c r="FB173" s="96"/>
      <c r="FC173" s="96"/>
      <c r="FD173" s="96"/>
      <c r="FE173" s="96"/>
      <c r="FF173" s="96"/>
      <c r="FG173" s="96"/>
      <c r="FH173" s="96"/>
      <c r="FI173" s="96"/>
      <c r="FJ173" s="96"/>
      <c r="FK173" s="96"/>
      <c r="FL173" s="96"/>
      <c r="FM173" s="96"/>
      <c r="FN173" s="96"/>
      <c r="FO173" s="96"/>
      <c r="FP173" s="96"/>
      <c r="FQ173" s="96"/>
      <c r="FR173" s="96"/>
      <c r="FS173" s="96"/>
      <c r="FT173" s="96"/>
      <c r="FU173" s="96"/>
      <c r="FV173" s="96"/>
      <c r="FW173" s="96"/>
      <c r="FX173" s="96"/>
      <c r="FY173" s="96"/>
      <c r="FZ173" s="96"/>
      <c r="GA173" s="96"/>
      <c r="GB173" s="96"/>
      <c r="GC173" s="96"/>
      <c r="GD173" s="96"/>
      <c r="GE173" s="96"/>
      <c r="GF173" s="96"/>
      <c r="GG173" s="96"/>
      <c r="GH173" s="96"/>
      <c r="GI173" s="96"/>
      <c r="GJ173" s="96"/>
      <c r="GK173" s="96"/>
      <c r="GL173" s="96"/>
      <c r="GM173" s="96"/>
      <c r="GN173" s="96"/>
      <c r="GO173" s="96"/>
      <c r="GP173" s="96"/>
      <c r="GQ173" s="96"/>
      <c r="GR173" s="96"/>
      <c r="GS173" s="96"/>
      <c r="GT173" s="96"/>
      <c r="GU173" s="96"/>
      <c r="GV173" s="96"/>
      <c r="GW173" s="96"/>
      <c r="GX173" s="96"/>
      <c r="GY173" s="96"/>
      <c r="GZ173" s="96"/>
      <c r="HA173" s="96"/>
      <c r="HB173" s="96"/>
      <c r="HC173" s="96"/>
      <c r="HD173" s="96"/>
      <c r="HE173" s="96"/>
      <c r="HF173" s="96"/>
      <c r="HG173" s="96"/>
      <c r="HH173" s="96"/>
      <c r="HI173" s="96"/>
      <c r="HJ173" s="96"/>
      <c r="HK173" s="96"/>
      <c r="HL173" s="96"/>
      <c r="HM173" s="96"/>
      <c r="HN173" s="96"/>
      <c r="HO173" s="96"/>
      <c r="HP173" s="96"/>
      <c r="HQ173" s="96"/>
      <c r="HR173" s="96"/>
      <c r="HS173" s="96"/>
      <c r="HT173" s="96"/>
      <c r="HU173" s="96"/>
      <c r="HV173" s="96"/>
      <c r="HW173" s="96"/>
      <c r="HX173" s="96"/>
      <c r="HY173" s="96"/>
      <c r="HZ173" s="96"/>
      <c r="IA173" s="96"/>
      <c r="IB173" s="96"/>
      <c r="IC173" s="96"/>
      <c r="ID173" s="96"/>
      <c r="IE173" s="96"/>
      <c r="IF173" s="96"/>
      <c r="IG173" s="96"/>
      <c r="IH173" s="96"/>
      <c r="II173" s="96"/>
      <c r="IJ173" s="96"/>
      <c r="IK173" s="96"/>
      <c r="IL173" s="96"/>
      <c r="IM173" s="96"/>
      <c r="IN173" s="96"/>
      <c r="IO173" s="96"/>
      <c r="IP173" s="96"/>
      <c r="IQ173" s="96"/>
      <c r="IR173" s="96"/>
      <c r="IS173" s="96"/>
      <c r="IT173" s="96"/>
      <c r="IU173" s="96"/>
      <c r="IV173" s="96"/>
      <c r="IW173" s="96"/>
      <c r="IX173" s="96"/>
      <c r="IY173" s="96"/>
      <c r="IZ173" s="96"/>
      <c r="JA173" s="96"/>
      <c r="JB173" s="96"/>
      <c r="JC173" s="96"/>
      <c r="JD173" s="96"/>
    </row>
    <row r="174" spans="2:264" s="25" customFormat="1" ht="17.25" hidden="1" outlineLevel="1" x14ac:dyDescent="0.3">
      <c r="B174" s="932">
        <f t="shared" si="3"/>
        <v>40</v>
      </c>
      <c r="C174" s="76">
        <f t="shared" si="4"/>
        <v>42</v>
      </c>
      <c r="D174" s="939"/>
      <c r="E174" s="51">
        <v>42</v>
      </c>
      <c r="F174" s="51"/>
      <c r="G174" s="76"/>
      <c r="H174" s="37" t="s">
        <v>148</v>
      </c>
      <c r="I174" s="96">
        <f ca="1"/>
        <v>15.128418169182979</v>
      </c>
      <c r="J174" s="96">
        <f ca="1"/>
        <v>15.128418169182979</v>
      </c>
      <c r="K174" s="96">
        <f ca="1"/>
        <v>15.128418169182979</v>
      </c>
      <c r="L174" s="96">
        <f ca="1"/>
        <v>15.128418169182979</v>
      </c>
      <c r="M174" s="96">
        <f ca="1"/>
        <v>15.128418169182979</v>
      </c>
      <c r="N174" s="96">
        <f ca="1"/>
        <v>15.128418169182979</v>
      </c>
      <c r="O174" s="96">
        <f ca="1"/>
        <v>15.128418169182979</v>
      </c>
      <c r="P174" s="96">
        <f ca="1"/>
        <v>15.128418169182979</v>
      </c>
      <c r="Q174" s="96">
        <f ca="1"/>
        <v>15.128418169182979</v>
      </c>
      <c r="R174" s="96">
        <f ca="1"/>
        <v>15.128418169182979</v>
      </c>
      <c r="S174" s="96">
        <f ca="1"/>
        <v>15.128418169182979</v>
      </c>
      <c r="T174" s="96">
        <f ca="1"/>
        <v>15.128418169182979</v>
      </c>
      <c r="U174" s="96">
        <f ca="1"/>
        <v>15.128418169182979</v>
      </c>
      <c r="V174" s="96">
        <f ca="1"/>
        <v>15.128418169182979</v>
      </c>
      <c r="W174" s="96">
        <f ca="1"/>
        <v>15.128418169182979</v>
      </c>
      <c r="X174" s="96">
        <f ca="1"/>
        <v>15.128418169182979</v>
      </c>
      <c r="Y174" s="96">
        <f ca="1"/>
        <v>15.128418169182979</v>
      </c>
      <c r="Z174" s="96">
        <f ca="1"/>
        <v>15.128418169182979</v>
      </c>
      <c r="AA174" s="96">
        <f ca="1"/>
        <v>15.128418169182979</v>
      </c>
      <c r="AB174" s="96">
        <f ca="1"/>
        <v>15.128418169182979</v>
      </c>
      <c r="AC174" s="96">
        <f ca="1"/>
        <v>15.128418169182979</v>
      </c>
      <c r="AD174" s="96">
        <f ca="1"/>
        <v>15.128418169182979</v>
      </c>
      <c r="AE174" s="96">
        <f ca="1"/>
        <v>34.441770839446761</v>
      </c>
      <c r="AF174" s="96">
        <f ca="1"/>
        <v>18.272965236362428</v>
      </c>
      <c r="AG174" s="96">
        <f ca="1"/>
        <v>12.156167551308902</v>
      </c>
      <c r="AH174" s="96">
        <f ca="1"/>
        <v>9.5429786668714787</v>
      </c>
      <c r="AI174" s="96">
        <f ca="1"/>
        <v>8.3041335661011466</v>
      </c>
      <c r="AJ174" s="96">
        <f ca="1"/>
        <v>8.0524931550071717</v>
      </c>
      <c r="AK174" s="96">
        <f ca="1"/>
        <v>15.128418169182979</v>
      </c>
      <c r="AL174" s="96">
        <f ca="1"/>
        <v>15.128418169182979</v>
      </c>
      <c r="AM174" s="96">
        <f ca="1"/>
        <v>15.128418169182979</v>
      </c>
      <c r="AN174" s="96">
        <f ca="1"/>
        <v>15.128418169182979</v>
      </c>
      <c r="AO174" s="96">
        <f ca="1"/>
        <v>15.128418169182979</v>
      </c>
      <c r="AP174" s="96">
        <f ca="1"/>
        <v>15.128418169182979</v>
      </c>
      <c r="AQ174" s="460">
        <f ca="1"/>
        <v>15.128418169182979</v>
      </c>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V174" s="96"/>
      <c r="DW174" s="96"/>
      <c r="DX174" s="96"/>
      <c r="DY174" s="96"/>
      <c r="DZ174" s="96"/>
      <c r="EA174" s="96"/>
      <c r="EB174" s="96"/>
      <c r="EC174" s="96"/>
      <c r="ED174" s="96"/>
      <c r="EE174" s="96"/>
      <c r="EF174" s="96"/>
      <c r="EG174" s="96"/>
      <c r="EH174" s="96"/>
      <c r="EI174" s="96"/>
      <c r="EJ174" s="96"/>
      <c r="EK174" s="96"/>
      <c r="EL174" s="96"/>
      <c r="EM174" s="96"/>
      <c r="EN174" s="96"/>
      <c r="EO174" s="96"/>
      <c r="EP174" s="96"/>
      <c r="EQ174" s="96"/>
      <c r="ER174" s="96"/>
      <c r="ES174" s="96"/>
      <c r="ET174" s="96"/>
      <c r="EU174" s="96"/>
      <c r="EV174" s="96"/>
      <c r="EW174" s="96"/>
      <c r="EX174" s="96"/>
      <c r="EY174" s="96"/>
      <c r="EZ174" s="96"/>
      <c r="FA174" s="96"/>
      <c r="FB174" s="96"/>
      <c r="FC174" s="96"/>
      <c r="FD174" s="96"/>
      <c r="FE174" s="96"/>
      <c r="FF174" s="96"/>
      <c r="FG174" s="96"/>
      <c r="FH174" s="96"/>
      <c r="FI174" s="96"/>
      <c r="FJ174" s="96"/>
      <c r="FK174" s="96"/>
      <c r="FL174" s="96"/>
      <c r="FM174" s="96"/>
      <c r="FN174" s="96"/>
      <c r="FO174" s="96"/>
      <c r="FP174" s="96"/>
      <c r="FQ174" s="96"/>
      <c r="FR174" s="96"/>
      <c r="FS174" s="96"/>
      <c r="FT174" s="96"/>
      <c r="FU174" s="96"/>
      <c r="FV174" s="96"/>
      <c r="FW174" s="96"/>
      <c r="FX174" s="96"/>
      <c r="FY174" s="96"/>
      <c r="FZ174" s="96"/>
      <c r="GA174" s="96"/>
      <c r="GB174" s="96"/>
      <c r="GC174" s="96"/>
      <c r="GD174" s="96"/>
      <c r="GE174" s="96"/>
      <c r="GF174" s="96"/>
      <c r="GG174" s="96"/>
      <c r="GH174" s="96"/>
      <c r="GI174" s="96"/>
      <c r="GJ174" s="96"/>
      <c r="GK174" s="96"/>
      <c r="GL174" s="96"/>
      <c r="GM174" s="96"/>
      <c r="GN174" s="96"/>
      <c r="GO174" s="96"/>
      <c r="GP174" s="96"/>
      <c r="GQ174" s="96"/>
      <c r="GR174" s="96"/>
      <c r="GS174" s="96"/>
      <c r="GT174" s="96"/>
      <c r="GU174" s="96"/>
      <c r="GV174" s="96"/>
      <c r="GW174" s="96"/>
      <c r="GX174" s="96"/>
      <c r="GY174" s="96"/>
      <c r="GZ174" s="96"/>
      <c r="HA174" s="96"/>
      <c r="HB174" s="96"/>
      <c r="HC174" s="96"/>
      <c r="HD174" s="96"/>
      <c r="HE174" s="96"/>
      <c r="HF174" s="96"/>
      <c r="HG174" s="96"/>
      <c r="HH174" s="96"/>
      <c r="HI174" s="96"/>
      <c r="HJ174" s="96"/>
      <c r="HK174" s="96"/>
      <c r="HL174" s="96"/>
      <c r="HM174" s="96"/>
      <c r="HN174" s="96"/>
      <c r="HO174" s="96"/>
      <c r="HP174" s="96"/>
      <c r="HQ174" s="96"/>
      <c r="HR174" s="96"/>
      <c r="HS174" s="96"/>
      <c r="HT174" s="96"/>
      <c r="HU174" s="96"/>
      <c r="HV174" s="96"/>
      <c r="HW174" s="96"/>
      <c r="HX174" s="96"/>
      <c r="HY174" s="96"/>
      <c r="HZ174" s="96"/>
      <c r="IA174" s="96"/>
      <c r="IB174" s="96"/>
      <c r="IC174" s="96"/>
      <c r="ID174" s="96"/>
      <c r="IE174" s="96"/>
      <c r="IF174" s="96"/>
      <c r="IG174" s="96"/>
      <c r="IH174" s="96"/>
      <c r="II174" s="96"/>
      <c r="IJ174" s="96"/>
      <c r="IK174" s="96"/>
      <c r="IL174" s="96"/>
      <c r="IM174" s="96"/>
      <c r="IN174" s="96"/>
      <c r="IO174" s="96"/>
      <c r="IP174" s="96"/>
      <c r="IQ174" s="96"/>
      <c r="IR174" s="96"/>
      <c r="IS174" s="96"/>
      <c r="IT174" s="96"/>
      <c r="IU174" s="96"/>
      <c r="IV174" s="96"/>
      <c r="IW174" s="96"/>
      <c r="IX174" s="96"/>
      <c r="IY174" s="96"/>
      <c r="IZ174" s="96"/>
      <c r="JA174" s="96"/>
      <c r="JB174" s="96"/>
      <c r="JC174" s="96"/>
      <c r="JD174" s="96"/>
    </row>
    <row r="175" spans="2:264" s="25" customFormat="1" ht="17.25" hidden="1" outlineLevel="1" x14ac:dyDescent="0.3">
      <c r="B175" s="932">
        <f t="shared" ref="B175:B184" si="5">_xlfn.NUMBERVALUE(LEFT(C175,1)&amp;"0")</f>
        <v>40</v>
      </c>
      <c r="C175" s="76">
        <f t="shared" si="4"/>
        <v>49</v>
      </c>
      <c r="D175" s="939"/>
      <c r="E175" s="51">
        <v>49</v>
      </c>
      <c r="F175" s="51"/>
      <c r="G175" s="76"/>
      <c r="H175" s="37" t="s">
        <v>237</v>
      </c>
      <c r="I175" s="96">
        <f ca="1"/>
        <v>66.633858073112222</v>
      </c>
      <c r="J175" s="96">
        <f ca="1"/>
        <v>66.633858073112222</v>
      </c>
      <c r="K175" s="96">
        <f ca="1"/>
        <v>66.633858073112222</v>
      </c>
      <c r="L175" s="96">
        <f ca="1"/>
        <v>66.633858073112222</v>
      </c>
      <c r="M175" s="96">
        <f ca="1"/>
        <v>66.633858073112222</v>
      </c>
      <c r="N175" s="96">
        <f ca="1"/>
        <v>66.633858073112222</v>
      </c>
      <c r="O175" s="96">
        <f ca="1"/>
        <v>66.633858073112222</v>
      </c>
      <c r="P175" s="96">
        <f ca="1"/>
        <v>66.633858073112222</v>
      </c>
      <c r="Q175" s="96">
        <f ca="1"/>
        <v>66.633858073112222</v>
      </c>
      <c r="R175" s="96">
        <f ca="1"/>
        <v>66.633858073112222</v>
      </c>
      <c r="S175" s="96">
        <f ca="1"/>
        <v>66.633858073112222</v>
      </c>
      <c r="T175" s="96">
        <f ca="1"/>
        <v>66.633858073112222</v>
      </c>
      <c r="U175" s="96">
        <f ca="1"/>
        <v>66.633858073112222</v>
      </c>
      <c r="V175" s="96">
        <f ca="1"/>
        <v>66.633858073112222</v>
      </c>
      <c r="W175" s="96">
        <f ca="1"/>
        <v>66.633858073112222</v>
      </c>
      <c r="X175" s="96">
        <f ca="1"/>
        <v>66.633858073112222</v>
      </c>
      <c r="Y175" s="96">
        <f ca="1"/>
        <v>66.633858073112222</v>
      </c>
      <c r="Z175" s="96">
        <f ca="1"/>
        <v>66.633858073112222</v>
      </c>
      <c r="AA175" s="96">
        <f ca="1"/>
        <v>66.633858073112222</v>
      </c>
      <c r="AB175" s="96">
        <f ca="1"/>
        <v>66.633858073112222</v>
      </c>
      <c r="AC175" s="96">
        <f ca="1"/>
        <v>66.633858073112222</v>
      </c>
      <c r="AD175" s="96">
        <f ca="1"/>
        <v>66.633858073112222</v>
      </c>
      <c r="AE175" s="96">
        <f ca="1"/>
        <v>151.87319580036117</v>
      </c>
      <c r="AF175" s="96">
        <f ca="1"/>
        <v>80.57581127671898</v>
      </c>
      <c r="AG175" s="96">
        <f ca="1"/>
        <v>53.473824807182936</v>
      </c>
      <c r="AH175" s="96">
        <f ca="1"/>
        <v>41.965164339760619</v>
      </c>
      <c r="AI175" s="96">
        <f ca="1"/>
        <v>36.513108349353608</v>
      </c>
      <c r="AJ175" s="96">
        <f ca="1"/>
        <v>35.402043865296001</v>
      </c>
      <c r="AK175" s="96">
        <f ca="1"/>
        <v>66.633858073112222</v>
      </c>
      <c r="AL175" s="96">
        <f ca="1"/>
        <v>66.633858073112222</v>
      </c>
      <c r="AM175" s="96">
        <f ca="1"/>
        <v>66.633858073112222</v>
      </c>
      <c r="AN175" s="96">
        <f ca="1"/>
        <v>66.633858073112222</v>
      </c>
      <c r="AO175" s="96">
        <f ca="1"/>
        <v>66.633858073112222</v>
      </c>
      <c r="AP175" s="96">
        <f ca="1"/>
        <v>66.633858073112222</v>
      </c>
      <c r="AQ175" s="460">
        <f ca="1"/>
        <v>66.633858073112222</v>
      </c>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c r="EJ175" s="96"/>
      <c r="EK175" s="96"/>
      <c r="EL175" s="96"/>
      <c r="EM175" s="96"/>
      <c r="EN175" s="96"/>
      <c r="EO175" s="96"/>
      <c r="EP175" s="96"/>
      <c r="EQ175" s="96"/>
      <c r="ER175" s="96"/>
      <c r="ES175" s="96"/>
      <c r="ET175" s="96"/>
      <c r="EU175" s="96"/>
      <c r="EV175" s="96"/>
      <c r="EW175" s="96"/>
      <c r="EX175" s="96"/>
      <c r="EY175" s="96"/>
      <c r="EZ175" s="96"/>
      <c r="FA175" s="96"/>
      <c r="FB175" s="96"/>
      <c r="FC175" s="96"/>
      <c r="FD175" s="96"/>
      <c r="FE175" s="96"/>
      <c r="FF175" s="96"/>
      <c r="FG175" s="96"/>
      <c r="FH175" s="96"/>
      <c r="FI175" s="96"/>
      <c r="FJ175" s="96"/>
      <c r="FK175" s="96"/>
      <c r="FL175" s="96"/>
      <c r="FM175" s="96"/>
      <c r="FN175" s="96"/>
      <c r="FO175" s="96"/>
      <c r="FP175" s="96"/>
      <c r="FQ175" s="96"/>
      <c r="FR175" s="96"/>
      <c r="FS175" s="96"/>
      <c r="FT175" s="96"/>
      <c r="FU175" s="96"/>
      <c r="FV175" s="96"/>
      <c r="FW175" s="96"/>
      <c r="FX175" s="96"/>
      <c r="FY175" s="96"/>
      <c r="FZ175" s="96"/>
      <c r="GA175" s="96"/>
      <c r="GB175" s="96"/>
      <c r="GC175" s="96"/>
      <c r="GD175" s="96"/>
      <c r="GE175" s="96"/>
      <c r="GF175" s="96"/>
      <c r="GG175" s="96"/>
      <c r="GH175" s="96"/>
      <c r="GI175" s="96"/>
      <c r="GJ175" s="96"/>
      <c r="GK175" s="96"/>
      <c r="GL175" s="96"/>
      <c r="GM175" s="96"/>
      <c r="GN175" s="96"/>
      <c r="GO175" s="96"/>
      <c r="GP175" s="96"/>
      <c r="GQ175" s="96"/>
      <c r="GR175" s="96"/>
      <c r="GS175" s="96"/>
      <c r="GT175" s="96"/>
      <c r="GU175" s="96"/>
      <c r="GV175" s="96"/>
      <c r="GW175" s="96"/>
      <c r="GX175" s="96"/>
      <c r="GY175" s="96"/>
      <c r="GZ175" s="96"/>
      <c r="HA175" s="96"/>
      <c r="HB175" s="96"/>
      <c r="HC175" s="96"/>
      <c r="HD175" s="96"/>
      <c r="HE175" s="96"/>
      <c r="HF175" s="96"/>
      <c r="HG175" s="96"/>
      <c r="HH175" s="96"/>
      <c r="HI175" s="96"/>
      <c r="HJ175" s="96"/>
      <c r="HK175" s="96"/>
      <c r="HL175" s="96"/>
      <c r="HM175" s="96"/>
      <c r="HN175" s="96"/>
      <c r="HO175" s="96"/>
      <c r="HP175" s="96"/>
      <c r="HQ175" s="96"/>
      <c r="HR175" s="96"/>
      <c r="HS175" s="96"/>
      <c r="HT175" s="96"/>
      <c r="HU175" s="96"/>
      <c r="HV175" s="96"/>
      <c r="HW175" s="96"/>
      <c r="HX175" s="96"/>
      <c r="HY175" s="96"/>
      <c r="HZ175" s="96"/>
      <c r="IA175" s="96"/>
      <c r="IB175" s="96"/>
      <c r="IC175" s="96"/>
      <c r="ID175" s="96"/>
      <c r="IE175" s="96"/>
      <c r="IF175" s="96"/>
      <c r="IG175" s="96"/>
      <c r="IH175" s="96"/>
      <c r="II175" s="96"/>
      <c r="IJ175" s="96"/>
      <c r="IK175" s="96"/>
      <c r="IL175" s="96"/>
      <c r="IM175" s="96"/>
      <c r="IN175" s="96"/>
      <c r="IO175" s="96"/>
      <c r="IP175" s="96"/>
      <c r="IQ175" s="96"/>
      <c r="IR175" s="96"/>
      <c r="IS175" s="96"/>
      <c r="IT175" s="96"/>
      <c r="IU175" s="96"/>
      <c r="IV175" s="96"/>
      <c r="IW175" s="96"/>
      <c r="IX175" s="96"/>
      <c r="IY175" s="96"/>
      <c r="IZ175" s="96"/>
      <c r="JA175" s="96"/>
      <c r="JB175" s="96"/>
      <c r="JC175" s="96"/>
      <c r="JD175" s="96"/>
    </row>
    <row r="176" spans="2:264" s="23" customFormat="1" ht="19.5" collapsed="1" thickBot="1" x14ac:dyDescent="0.4">
      <c r="B176" s="949">
        <f t="shared" si="5"/>
        <v>50</v>
      </c>
      <c r="C176" s="950">
        <f t="shared" si="4"/>
        <v>50</v>
      </c>
      <c r="D176" s="951">
        <v>50</v>
      </c>
      <c r="E176" s="952"/>
      <c r="F176" s="952"/>
      <c r="G176" s="950"/>
      <c r="H176" s="953" t="s">
        <v>152</v>
      </c>
      <c r="I176" s="954">
        <f ca="1"/>
        <v>234.64910638087665</v>
      </c>
      <c r="J176" s="954">
        <f ca="1"/>
        <v>228.48232336926256</v>
      </c>
      <c r="K176" s="954">
        <f ca="1"/>
        <v>250.3266461959152</v>
      </c>
      <c r="L176" s="954">
        <f ca="1"/>
        <v>242.10142058312832</v>
      </c>
      <c r="M176" s="954">
        <f ca="1"/>
        <v>240.45999804095754</v>
      </c>
      <c r="N176" s="954">
        <f ca="1"/>
        <v>232.1659224164049</v>
      </c>
      <c r="O176" s="954">
        <f ca="1"/>
        <v>262.33563458581767</v>
      </c>
      <c r="P176" s="954">
        <f ca="1"/>
        <v>251.23146288352365</v>
      </c>
      <c r="Q176" s="954">
        <f ca="1"/>
        <v>245.58416972977949</v>
      </c>
      <c r="R176" s="954">
        <f ca="1"/>
        <v>234.32829018619364</v>
      </c>
      <c r="S176" s="954">
        <f ca="1"/>
        <v>256.27080369395787</v>
      </c>
      <c r="T176" s="954">
        <f ca="1"/>
        <v>247.03979136985305</v>
      </c>
      <c r="U176" s="954">
        <f ca="1"/>
        <v>432.82694366680693</v>
      </c>
      <c r="V176" s="954">
        <f ca="1"/>
        <v>330.18162364914792</v>
      </c>
      <c r="W176" s="954">
        <f ca="1"/>
        <v>329.26828895933426</v>
      </c>
      <c r="X176" s="954">
        <f ca="1"/>
        <v>305.72026469703383</v>
      </c>
      <c r="Y176" s="954">
        <f ca="1"/>
        <v>319.00599711140126</v>
      </c>
      <c r="Z176" s="954">
        <f ca="1"/>
        <v>235.60578673741293</v>
      </c>
      <c r="AA176" s="954">
        <f ca="1"/>
        <v>253.52999387099916</v>
      </c>
      <c r="AB176" s="954">
        <f ca="1"/>
        <v>259.73664060126453</v>
      </c>
      <c r="AC176" s="954">
        <f ca="1"/>
        <v>232.09730458964927</v>
      </c>
      <c r="AD176" s="954">
        <f ca="1"/>
        <v>234.62003334045855</v>
      </c>
      <c r="AE176" s="954">
        <f ca="1"/>
        <v>357.4859777371417</v>
      </c>
      <c r="AF176" s="954">
        <f ca="1"/>
        <v>298.91021662821964</v>
      </c>
      <c r="AG176" s="954">
        <f ca="1"/>
        <v>266.06959500677056</v>
      </c>
      <c r="AH176" s="954">
        <f ca="1"/>
        <v>252.09206784222047</v>
      </c>
      <c r="AI176" s="954">
        <f ca="1"/>
        <v>245.38945644505128</v>
      </c>
      <c r="AJ176" s="954">
        <f ca="1"/>
        <v>245.48313513287735</v>
      </c>
      <c r="AK176" s="954">
        <f ca="1"/>
        <v>237.53986722055328</v>
      </c>
      <c r="AL176" s="954">
        <f ca="1"/>
        <v>246.04909511852131</v>
      </c>
      <c r="AM176" s="954">
        <f ca="1"/>
        <v>233.20988085892756</v>
      </c>
      <c r="AN176" s="954">
        <f ca="1"/>
        <v>216.19027336482918</v>
      </c>
      <c r="AO176" s="954">
        <f ca="1"/>
        <v>323.52271245466511</v>
      </c>
      <c r="AP176" s="954">
        <f ca="1"/>
        <v>311.93318995828236</v>
      </c>
      <c r="AQ176" s="955">
        <f ca="1"/>
        <v>268.56082536761852</v>
      </c>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P176" s="98"/>
      <c r="DQ176" s="98"/>
      <c r="DR176" s="98"/>
      <c r="DS176" s="98"/>
      <c r="DT176" s="98"/>
      <c r="DU176" s="98"/>
      <c r="DV176" s="98"/>
      <c r="DW176" s="98"/>
      <c r="DX176" s="98"/>
      <c r="DY176" s="98"/>
      <c r="DZ176" s="98"/>
      <c r="EA176" s="98"/>
      <c r="EB176" s="98"/>
      <c r="EC176" s="98"/>
      <c r="ED176" s="98"/>
      <c r="EE176" s="98"/>
      <c r="EF176" s="98"/>
      <c r="EG176" s="98"/>
      <c r="EH176" s="98"/>
      <c r="EI176" s="98"/>
      <c r="EJ176" s="98"/>
      <c r="EK176" s="98"/>
      <c r="EL176" s="98"/>
      <c r="EM176" s="98"/>
      <c r="EN176" s="98"/>
      <c r="EO176" s="98"/>
      <c r="EP176" s="98"/>
      <c r="EQ176" s="98"/>
      <c r="ER176" s="98"/>
      <c r="ES176" s="98"/>
      <c r="ET176" s="98"/>
      <c r="EU176" s="98"/>
      <c r="EV176" s="98"/>
      <c r="EW176" s="98"/>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c r="IW176" s="98"/>
      <c r="IX176" s="98"/>
      <c r="IY176" s="98"/>
      <c r="IZ176" s="98"/>
      <c r="JA176" s="98"/>
      <c r="JB176" s="98"/>
      <c r="JC176" s="98"/>
      <c r="JD176" s="98"/>
    </row>
    <row r="177" spans="2:264" s="25" customFormat="1" ht="17.25" hidden="1" outlineLevel="1" x14ac:dyDescent="0.3">
      <c r="B177" s="932">
        <f t="shared" si="5"/>
        <v>50</v>
      </c>
      <c r="C177" s="76">
        <f t="shared" si="4"/>
        <v>51</v>
      </c>
      <c r="D177" s="939"/>
      <c r="E177" s="51">
        <v>51</v>
      </c>
      <c r="F177" s="51"/>
      <c r="G177" s="76"/>
      <c r="H177" s="37" t="s">
        <v>160</v>
      </c>
      <c r="I177" s="96">
        <f ca="1"/>
        <v>2.9746994755949979E-2</v>
      </c>
      <c r="J177" s="96">
        <f ca="1"/>
        <v>2.9746994755949979E-2</v>
      </c>
      <c r="K177" s="96">
        <f ca="1"/>
        <v>2.9746994755949979E-2</v>
      </c>
      <c r="L177" s="96">
        <f ca="1"/>
        <v>2.9746994755949979E-2</v>
      </c>
      <c r="M177" s="96">
        <f ca="1"/>
        <v>2.9746994755949979E-2</v>
      </c>
      <c r="N177" s="96">
        <f ca="1"/>
        <v>2.9746994755949979E-2</v>
      </c>
      <c r="O177" s="96">
        <f ca="1"/>
        <v>2.9746994755949979E-2</v>
      </c>
      <c r="P177" s="96">
        <f ca="1"/>
        <v>2.9746994755949979E-2</v>
      </c>
      <c r="Q177" s="96">
        <f ca="1"/>
        <v>2.9746994755949979E-2</v>
      </c>
      <c r="R177" s="96">
        <f ca="1"/>
        <v>2.9746994755949979E-2</v>
      </c>
      <c r="S177" s="96">
        <f ca="1"/>
        <v>2.9746994755949979E-2</v>
      </c>
      <c r="T177" s="96">
        <f ca="1"/>
        <v>2.9746994755949979E-2</v>
      </c>
      <c r="U177" s="96">
        <f ca="1"/>
        <v>2.9746994755949979E-2</v>
      </c>
      <c r="V177" s="96">
        <f ca="1"/>
        <v>2.9746994755949979E-2</v>
      </c>
      <c r="W177" s="96">
        <f ca="1"/>
        <v>2.9746994755949979E-2</v>
      </c>
      <c r="X177" s="96">
        <f ca="1"/>
        <v>2.9746994755949979E-2</v>
      </c>
      <c r="Y177" s="96">
        <f ca="1"/>
        <v>2.9746994755949979E-2</v>
      </c>
      <c r="Z177" s="96">
        <f ca="1"/>
        <v>2.9746994755949979E-2</v>
      </c>
      <c r="AA177" s="96">
        <f ca="1"/>
        <v>2.9746994755949979E-2</v>
      </c>
      <c r="AB177" s="96">
        <f ca="1"/>
        <v>2.9746994755949979E-2</v>
      </c>
      <c r="AC177" s="96">
        <f ca="1"/>
        <v>2.9746994755949979E-2</v>
      </c>
      <c r="AD177" s="96">
        <f ca="1"/>
        <v>2.9746994755949979E-2</v>
      </c>
      <c r="AE177" s="96">
        <f ca="1"/>
        <v>10.916153381673627</v>
      </c>
      <c r="AF177" s="96">
        <f ca="1"/>
        <v>10.919059765313042</v>
      </c>
      <c r="AG177" s="96">
        <f ca="1"/>
        <v>10.919059765313042</v>
      </c>
      <c r="AH177" s="96">
        <f ca="1"/>
        <v>10.919059765313042</v>
      </c>
      <c r="AI177" s="96">
        <f ca="1"/>
        <v>10.919059765313042</v>
      </c>
      <c r="AJ177" s="96">
        <f ca="1"/>
        <v>10.919059765313044</v>
      </c>
      <c r="AK177" s="96">
        <f ca="1"/>
        <v>2.9746994755949979E-2</v>
      </c>
      <c r="AL177" s="96">
        <f ca="1"/>
        <v>2.9746994755949979E-2</v>
      </c>
      <c r="AM177" s="96">
        <f ca="1"/>
        <v>2.9746994755949979E-2</v>
      </c>
      <c r="AN177" s="96">
        <f ca="1"/>
        <v>2.9746994755949979E-2</v>
      </c>
      <c r="AO177" s="96">
        <f ca="1"/>
        <v>2.9746994755949979E-2</v>
      </c>
      <c r="AP177" s="96">
        <f ca="1"/>
        <v>2.9746994755949979E-2</v>
      </c>
      <c r="AQ177" s="460">
        <f ca="1"/>
        <v>2.9746994755949979E-2</v>
      </c>
      <c r="AR177" s="96"/>
      <c r="AS177" s="96"/>
      <c r="AT177" s="96"/>
      <c r="AU177" s="96"/>
      <c r="AV177" s="96"/>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V177" s="96"/>
      <c r="DW177" s="96"/>
      <c r="DX177" s="96"/>
      <c r="DY177" s="96"/>
      <c r="DZ177" s="96"/>
      <c r="EA177" s="96"/>
      <c r="EB177" s="96"/>
      <c r="EC177" s="96"/>
      <c r="ED177" s="96"/>
      <c r="EE177" s="96"/>
      <c r="EF177" s="96"/>
      <c r="EG177" s="96"/>
      <c r="EH177" s="96"/>
      <c r="EI177" s="96"/>
      <c r="EJ177" s="96"/>
      <c r="EK177" s="96"/>
      <c r="EL177" s="96"/>
      <c r="EM177" s="96"/>
      <c r="EN177" s="96"/>
      <c r="EO177" s="96"/>
      <c r="EP177" s="96"/>
      <c r="EQ177" s="96"/>
      <c r="ER177" s="96"/>
      <c r="ES177" s="96"/>
      <c r="ET177" s="96"/>
      <c r="EU177" s="96"/>
      <c r="EV177" s="96"/>
      <c r="EW177" s="96"/>
      <c r="EX177" s="96"/>
      <c r="EY177" s="96"/>
      <c r="EZ177" s="96"/>
      <c r="FA177" s="96"/>
      <c r="FB177" s="96"/>
      <c r="FC177" s="96"/>
      <c r="FD177" s="96"/>
      <c r="FE177" s="96"/>
      <c r="FF177" s="96"/>
      <c r="FG177" s="96"/>
      <c r="FH177" s="96"/>
      <c r="FI177" s="96"/>
      <c r="FJ177" s="96"/>
      <c r="FK177" s="96"/>
      <c r="FL177" s="96"/>
      <c r="FM177" s="96"/>
      <c r="FN177" s="96"/>
      <c r="FO177" s="96"/>
      <c r="FP177" s="96"/>
      <c r="FQ177" s="96"/>
      <c r="FR177" s="96"/>
      <c r="FS177" s="96"/>
      <c r="FT177" s="96"/>
      <c r="FU177" s="96"/>
      <c r="FV177" s="96"/>
      <c r="FW177" s="96"/>
      <c r="FX177" s="96"/>
      <c r="FY177" s="96"/>
      <c r="FZ177" s="96"/>
      <c r="GA177" s="96"/>
      <c r="GB177" s="96"/>
      <c r="GC177" s="96"/>
      <c r="GD177" s="96"/>
      <c r="GE177" s="96"/>
      <c r="GF177" s="96"/>
      <c r="GG177" s="96"/>
      <c r="GH177" s="96"/>
      <c r="GI177" s="96"/>
      <c r="GJ177" s="96"/>
      <c r="GK177" s="96"/>
      <c r="GL177" s="96"/>
      <c r="GM177" s="96"/>
      <c r="GN177" s="96"/>
      <c r="GO177" s="96"/>
      <c r="GP177" s="96"/>
      <c r="GQ177" s="96"/>
      <c r="GR177" s="96"/>
      <c r="GS177" s="96"/>
      <c r="GT177" s="96"/>
      <c r="GU177" s="96"/>
      <c r="GV177" s="96"/>
      <c r="GW177" s="96"/>
      <c r="GX177" s="96"/>
      <c r="GY177" s="96"/>
      <c r="GZ177" s="96"/>
      <c r="HA177" s="96"/>
      <c r="HB177" s="96"/>
      <c r="HC177" s="96"/>
      <c r="HD177" s="96"/>
      <c r="HE177" s="96"/>
      <c r="HF177" s="96"/>
      <c r="HG177" s="96"/>
      <c r="HH177" s="96"/>
      <c r="HI177" s="96"/>
      <c r="HJ177" s="96"/>
      <c r="HK177" s="96"/>
      <c r="HL177" s="96"/>
      <c r="HM177" s="96"/>
      <c r="HN177" s="96"/>
      <c r="HO177" s="96"/>
      <c r="HP177" s="96"/>
      <c r="HQ177" s="96"/>
      <c r="HR177" s="96"/>
      <c r="HS177" s="96"/>
      <c r="HT177" s="96"/>
      <c r="HU177" s="96"/>
      <c r="HV177" s="96"/>
      <c r="HW177" s="96"/>
      <c r="HX177" s="96"/>
      <c r="HY177" s="96"/>
      <c r="HZ177" s="96"/>
      <c r="IA177" s="96"/>
      <c r="IB177" s="96"/>
      <c r="IC177" s="96"/>
      <c r="ID177" s="96"/>
      <c r="IE177" s="96"/>
      <c r="IF177" s="96"/>
      <c r="IG177" s="96"/>
      <c r="IH177" s="96"/>
      <c r="II177" s="96"/>
      <c r="IJ177" s="96"/>
      <c r="IK177" s="96"/>
      <c r="IL177" s="96"/>
      <c r="IM177" s="96"/>
      <c r="IN177" s="96"/>
      <c r="IO177" s="96"/>
      <c r="IP177" s="96"/>
      <c r="IQ177" s="96"/>
      <c r="IR177" s="96"/>
      <c r="IS177" s="96"/>
      <c r="IT177" s="96"/>
      <c r="IU177" s="96"/>
      <c r="IV177" s="96"/>
      <c r="IW177" s="96"/>
      <c r="IX177" s="96"/>
      <c r="IY177" s="96"/>
      <c r="IZ177" s="96"/>
      <c r="JA177" s="96"/>
      <c r="JB177" s="96"/>
      <c r="JC177" s="96"/>
      <c r="JD177" s="96"/>
    </row>
    <row r="178" spans="2:264" s="25" customFormat="1" ht="17.25" hidden="1" outlineLevel="1" x14ac:dyDescent="0.3">
      <c r="B178" s="932">
        <f t="shared" si="5"/>
        <v>50</v>
      </c>
      <c r="C178" s="76">
        <f t="shared" si="4"/>
        <v>52</v>
      </c>
      <c r="D178" s="939"/>
      <c r="E178" s="51">
        <v>52</v>
      </c>
      <c r="F178" s="51"/>
      <c r="G178" s="76"/>
      <c r="H178" s="37" t="s">
        <v>161</v>
      </c>
      <c r="I178" s="96">
        <f ca="1"/>
        <v>31.525663231933088</v>
      </c>
      <c r="J178" s="96">
        <f ca="1"/>
        <v>25.358880220318984</v>
      </c>
      <c r="K178" s="96">
        <f ca="1"/>
        <v>47.203203046971616</v>
      </c>
      <c r="L178" s="96">
        <f ca="1"/>
        <v>38.977977434184744</v>
      </c>
      <c r="M178" s="96">
        <f ca="1"/>
        <v>37.336554892013979</v>
      </c>
      <c r="N178" s="96">
        <f ca="1"/>
        <v>29.042479267461339</v>
      </c>
      <c r="O178" s="96">
        <f ca="1"/>
        <v>59.212191436874093</v>
      </c>
      <c r="P178" s="96">
        <f ca="1"/>
        <v>48.108019734580068</v>
      </c>
      <c r="Q178" s="96">
        <f ca="1"/>
        <v>36.111967325563917</v>
      </c>
      <c r="R178" s="96">
        <f ca="1"/>
        <v>24.856087781978069</v>
      </c>
      <c r="S178" s="96">
        <f ca="1"/>
        <v>46.798601289742265</v>
      </c>
      <c r="T178" s="96">
        <f ca="1"/>
        <v>37.567588965637476</v>
      </c>
      <c r="U178" s="96">
        <f ca="1"/>
        <v>223.35474126259135</v>
      </c>
      <c r="V178" s="96">
        <f ca="1"/>
        <v>120.70942124493236</v>
      </c>
      <c r="W178" s="96">
        <f ca="1"/>
        <v>119.79608655511866</v>
      </c>
      <c r="X178" s="96">
        <f ca="1"/>
        <v>96.248062292818219</v>
      </c>
      <c r="Y178" s="96">
        <f ca="1"/>
        <v>109.53379470718569</v>
      </c>
      <c r="Z178" s="96">
        <f ca="1"/>
        <v>26.133584333197351</v>
      </c>
      <c r="AA178" s="96">
        <f ca="1"/>
        <v>44.057791466783577</v>
      </c>
      <c r="AB178" s="96">
        <f ca="1"/>
        <v>50.264438197048953</v>
      </c>
      <c r="AC178" s="96">
        <f ca="1"/>
        <v>22.625102185433697</v>
      </c>
      <c r="AD178" s="96">
        <f ca="1"/>
        <v>25.147830936242968</v>
      </c>
      <c r="AE178" s="96">
        <f ca="1"/>
        <v>53.873942248130881</v>
      </c>
      <c r="AF178" s="96">
        <f ca="1"/>
        <v>42.656434441078908</v>
      </c>
      <c r="AG178" s="96">
        <f ca="1"/>
        <v>35.674338352982772</v>
      </c>
      <c r="AH178" s="96">
        <f ca="1"/>
        <v>31.692572036148764</v>
      </c>
      <c r="AI178" s="96">
        <f ca="1"/>
        <v>28.844989393086255</v>
      </c>
      <c r="AJ178" s="96">
        <f ca="1"/>
        <v>28.107318735224371</v>
      </c>
      <c r="AK178" s="96">
        <f ca="1"/>
        <v>28.06766481633769</v>
      </c>
      <c r="AL178" s="96">
        <f ca="1"/>
        <v>36.576892714305721</v>
      </c>
      <c r="AM178" s="96">
        <f ca="1"/>
        <v>23.737678454711983</v>
      </c>
      <c r="AN178" s="96">
        <f ca="1"/>
        <v>15.39790863767052</v>
      </c>
      <c r="AO178" s="96">
        <f ca="1"/>
        <v>114.05051005044952</v>
      </c>
      <c r="AP178" s="96">
        <f ca="1"/>
        <v>102.46098755406675</v>
      </c>
      <c r="AQ178" s="460">
        <f ca="1"/>
        <v>59.088622963402941</v>
      </c>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V178" s="96"/>
      <c r="DW178" s="96"/>
      <c r="DX178" s="96"/>
      <c r="DY178" s="96"/>
      <c r="DZ178" s="96"/>
      <c r="EA178" s="96"/>
      <c r="EB178" s="96"/>
      <c r="EC178" s="96"/>
      <c r="ED178" s="96"/>
      <c r="EE178" s="96"/>
      <c r="EF178" s="96"/>
      <c r="EG178" s="96"/>
      <c r="EH178" s="96"/>
      <c r="EI178" s="96"/>
      <c r="EJ178" s="96"/>
      <c r="EK178" s="96"/>
      <c r="EL178" s="96"/>
      <c r="EM178" s="96"/>
      <c r="EN178" s="96"/>
      <c r="EO178" s="96"/>
      <c r="EP178" s="96"/>
      <c r="EQ178" s="96"/>
      <c r="ER178" s="96"/>
      <c r="ES178" s="96"/>
      <c r="ET178" s="96"/>
      <c r="EU178" s="96"/>
      <c r="EV178" s="96"/>
      <c r="EW178" s="96"/>
      <c r="EX178" s="96"/>
      <c r="EY178" s="96"/>
      <c r="EZ178" s="96"/>
      <c r="FA178" s="96"/>
      <c r="FB178" s="96"/>
      <c r="FC178" s="96"/>
      <c r="FD178" s="96"/>
      <c r="FE178" s="96"/>
      <c r="FF178" s="96"/>
      <c r="FG178" s="96"/>
      <c r="FH178" s="96"/>
      <c r="FI178" s="96"/>
      <c r="FJ178" s="96"/>
      <c r="FK178" s="96"/>
      <c r="FL178" s="96"/>
      <c r="FM178" s="96"/>
      <c r="FN178" s="96"/>
      <c r="FO178" s="96"/>
      <c r="FP178" s="96"/>
      <c r="FQ178" s="96"/>
      <c r="FR178" s="96"/>
      <c r="FS178" s="96"/>
      <c r="FT178" s="96"/>
      <c r="FU178" s="96"/>
      <c r="FV178" s="96"/>
      <c r="FW178" s="96"/>
      <c r="FX178" s="96"/>
      <c r="FY178" s="96"/>
      <c r="FZ178" s="96"/>
      <c r="GA178" s="96"/>
      <c r="GB178" s="96"/>
      <c r="GC178" s="96"/>
      <c r="GD178" s="96"/>
      <c r="GE178" s="96"/>
      <c r="GF178" s="96"/>
      <c r="GG178" s="96"/>
      <c r="GH178" s="96"/>
      <c r="GI178" s="96"/>
      <c r="GJ178" s="96"/>
      <c r="GK178" s="96"/>
      <c r="GL178" s="96"/>
      <c r="GM178" s="96"/>
      <c r="GN178" s="96"/>
      <c r="GO178" s="96"/>
      <c r="GP178" s="96"/>
      <c r="GQ178" s="96"/>
      <c r="GR178" s="96"/>
      <c r="GS178" s="96"/>
      <c r="GT178" s="96"/>
      <c r="GU178" s="96"/>
      <c r="GV178" s="96"/>
      <c r="GW178" s="96"/>
      <c r="GX178" s="96"/>
      <c r="GY178" s="96"/>
      <c r="GZ178" s="96"/>
      <c r="HA178" s="96"/>
      <c r="HB178" s="96"/>
      <c r="HC178" s="96"/>
      <c r="HD178" s="96"/>
      <c r="HE178" s="96"/>
      <c r="HF178" s="96"/>
      <c r="HG178" s="96"/>
      <c r="HH178" s="96"/>
      <c r="HI178" s="96"/>
      <c r="HJ178" s="96"/>
      <c r="HK178" s="96"/>
      <c r="HL178" s="96"/>
      <c r="HM178" s="96"/>
      <c r="HN178" s="96"/>
      <c r="HO178" s="96"/>
      <c r="HP178" s="96"/>
      <c r="HQ178" s="96"/>
      <c r="HR178" s="96"/>
      <c r="HS178" s="96"/>
      <c r="HT178" s="96"/>
      <c r="HU178" s="96"/>
      <c r="HV178" s="96"/>
      <c r="HW178" s="96"/>
      <c r="HX178" s="96"/>
      <c r="HY178" s="96"/>
      <c r="HZ178" s="96"/>
      <c r="IA178" s="96"/>
      <c r="IB178" s="96"/>
      <c r="IC178" s="96"/>
      <c r="ID178" s="96"/>
      <c r="IE178" s="96"/>
      <c r="IF178" s="96"/>
      <c r="IG178" s="96"/>
      <c r="IH178" s="96"/>
      <c r="II178" s="96"/>
      <c r="IJ178" s="96"/>
      <c r="IK178" s="96"/>
      <c r="IL178" s="96"/>
      <c r="IM178" s="96"/>
      <c r="IN178" s="96"/>
      <c r="IO178" s="96"/>
      <c r="IP178" s="96"/>
      <c r="IQ178" s="96"/>
      <c r="IR178" s="96"/>
      <c r="IS178" s="96"/>
      <c r="IT178" s="96"/>
      <c r="IU178" s="96"/>
      <c r="IV178" s="96"/>
      <c r="IW178" s="96"/>
      <c r="IX178" s="96"/>
      <c r="IY178" s="96"/>
      <c r="IZ178" s="96"/>
      <c r="JA178" s="96"/>
      <c r="JB178" s="96"/>
      <c r="JC178" s="96"/>
      <c r="JD178" s="96"/>
    </row>
    <row r="179" spans="2:264" s="25" customFormat="1" ht="17.25" hidden="1" outlineLevel="1" x14ac:dyDescent="0.3">
      <c r="B179" s="932">
        <f t="shared" si="5"/>
        <v>50</v>
      </c>
      <c r="C179" s="76">
        <f t="shared" si="4"/>
        <v>53</v>
      </c>
      <c r="D179" s="939"/>
      <c r="E179" s="51">
        <v>53</v>
      </c>
      <c r="F179" s="51"/>
      <c r="G179" s="76"/>
      <c r="H179" s="37" t="s">
        <v>179</v>
      </c>
      <c r="I179" s="96">
        <f ca="1"/>
        <v>0</v>
      </c>
      <c r="J179" s="96">
        <f ca="1"/>
        <v>0</v>
      </c>
      <c r="K179" s="96">
        <f ca="1"/>
        <v>0</v>
      </c>
      <c r="L179" s="96">
        <f ca="1"/>
        <v>0</v>
      </c>
      <c r="M179" s="96">
        <f ca="1"/>
        <v>0</v>
      </c>
      <c r="N179" s="96">
        <f ca="1"/>
        <v>0</v>
      </c>
      <c r="O179" s="96">
        <f ca="1"/>
        <v>0</v>
      </c>
      <c r="P179" s="96">
        <f ca="1"/>
        <v>0</v>
      </c>
      <c r="Q179" s="96">
        <f ca="1"/>
        <v>0</v>
      </c>
      <c r="R179" s="96">
        <f ca="1"/>
        <v>0</v>
      </c>
      <c r="S179" s="96">
        <f ca="1"/>
        <v>0</v>
      </c>
      <c r="T179" s="96">
        <f ca="1"/>
        <v>0</v>
      </c>
      <c r="U179" s="96">
        <f ca="1"/>
        <v>0</v>
      </c>
      <c r="V179" s="96">
        <f ca="1"/>
        <v>0</v>
      </c>
      <c r="W179" s="96">
        <f ca="1"/>
        <v>0</v>
      </c>
      <c r="X179" s="96">
        <f ca="1"/>
        <v>0</v>
      </c>
      <c r="Y179" s="96">
        <f ca="1"/>
        <v>0</v>
      </c>
      <c r="Z179" s="96">
        <f ca="1"/>
        <v>0</v>
      </c>
      <c r="AA179" s="96">
        <f ca="1"/>
        <v>0</v>
      </c>
      <c r="AB179" s="96">
        <f ca="1"/>
        <v>0</v>
      </c>
      <c r="AC179" s="96">
        <f ca="1"/>
        <v>0</v>
      </c>
      <c r="AD179" s="96">
        <f ca="1"/>
        <v>0</v>
      </c>
      <c r="AE179" s="96">
        <f ca="1"/>
        <v>0</v>
      </c>
      <c r="AF179" s="96">
        <f ca="1"/>
        <v>0</v>
      </c>
      <c r="AG179" s="96">
        <f ca="1"/>
        <v>0</v>
      </c>
      <c r="AH179" s="96">
        <f ca="1"/>
        <v>0</v>
      </c>
      <c r="AI179" s="96">
        <f ca="1"/>
        <v>0</v>
      </c>
      <c r="AJ179" s="96">
        <f ca="1"/>
        <v>0</v>
      </c>
      <c r="AK179" s="96">
        <f ca="1"/>
        <v>0</v>
      </c>
      <c r="AL179" s="96">
        <f ca="1"/>
        <v>0</v>
      </c>
      <c r="AM179" s="96">
        <f ca="1"/>
        <v>0</v>
      </c>
      <c r="AN179" s="96">
        <f ca="1"/>
        <v>0</v>
      </c>
      <c r="AO179" s="96">
        <f ca="1"/>
        <v>0</v>
      </c>
      <c r="AP179" s="96">
        <f ca="1"/>
        <v>0</v>
      </c>
      <c r="AQ179" s="460">
        <f ca="1"/>
        <v>0</v>
      </c>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c r="EJ179" s="96"/>
      <c r="EK179" s="96"/>
      <c r="EL179" s="96"/>
      <c r="EM179" s="96"/>
      <c r="EN179" s="96"/>
      <c r="EO179" s="96"/>
      <c r="EP179" s="96"/>
      <c r="EQ179" s="96"/>
      <c r="ER179" s="96"/>
      <c r="ES179" s="96"/>
      <c r="ET179" s="96"/>
      <c r="EU179" s="96"/>
      <c r="EV179" s="96"/>
      <c r="EW179" s="96"/>
      <c r="EX179" s="96"/>
      <c r="EY179" s="96"/>
      <c r="EZ179" s="96"/>
      <c r="FA179" s="96"/>
      <c r="FB179" s="96"/>
      <c r="FC179" s="96"/>
      <c r="FD179" s="96"/>
      <c r="FE179" s="96"/>
      <c r="FF179" s="96"/>
      <c r="FG179" s="96"/>
      <c r="FH179" s="96"/>
      <c r="FI179" s="96"/>
      <c r="FJ179" s="96"/>
      <c r="FK179" s="96"/>
      <c r="FL179" s="96"/>
      <c r="FM179" s="96"/>
      <c r="FN179" s="96"/>
      <c r="FO179" s="96"/>
      <c r="FP179" s="96"/>
      <c r="FQ179" s="96"/>
      <c r="FR179" s="96"/>
      <c r="FS179" s="96"/>
      <c r="FT179" s="96"/>
      <c r="FU179" s="96"/>
      <c r="FV179" s="96"/>
      <c r="FW179" s="96"/>
      <c r="FX179" s="96"/>
      <c r="FY179" s="96"/>
      <c r="FZ179" s="96"/>
      <c r="GA179" s="96"/>
      <c r="GB179" s="96"/>
      <c r="GC179" s="96"/>
      <c r="GD179" s="96"/>
      <c r="GE179" s="96"/>
      <c r="GF179" s="96"/>
      <c r="GG179" s="96"/>
      <c r="GH179" s="96"/>
      <c r="GI179" s="96"/>
      <c r="GJ179" s="96"/>
      <c r="GK179" s="96"/>
      <c r="GL179" s="96"/>
      <c r="GM179" s="96"/>
      <c r="GN179" s="96"/>
      <c r="GO179" s="96"/>
      <c r="GP179" s="96"/>
      <c r="GQ179" s="96"/>
      <c r="GR179" s="96"/>
      <c r="GS179" s="96"/>
      <c r="GT179" s="96"/>
      <c r="GU179" s="96"/>
      <c r="GV179" s="96"/>
      <c r="GW179" s="96"/>
      <c r="GX179" s="96"/>
      <c r="GY179" s="96"/>
      <c r="GZ179" s="96"/>
      <c r="HA179" s="96"/>
      <c r="HB179" s="96"/>
      <c r="HC179" s="96"/>
      <c r="HD179" s="96"/>
      <c r="HE179" s="96"/>
      <c r="HF179" s="96"/>
      <c r="HG179" s="96"/>
      <c r="HH179" s="96"/>
      <c r="HI179" s="96"/>
      <c r="HJ179" s="96"/>
      <c r="HK179" s="96"/>
      <c r="HL179" s="96"/>
      <c r="HM179" s="96"/>
      <c r="HN179" s="96"/>
      <c r="HO179" s="96"/>
      <c r="HP179" s="96"/>
      <c r="HQ179" s="96"/>
      <c r="HR179" s="96"/>
      <c r="HS179" s="96"/>
      <c r="HT179" s="96"/>
      <c r="HU179" s="96"/>
      <c r="HV179" s="96"/>
      <c r="HW179" s="96"/>
      <c r="HX179" s="96"/>
      <c r="HY179" s="96"/>
      <c r="HZ179" s="96"/>
      <c r="IA179" s="96"/>
      <c r="IB179" s="96"/>
      <c r="IC179" s="96"/>
      <c r="ID179" s="96"/>
      <c r="IE179" s="96"/>
      <c r="IF179" s="96"/>
      <c r="IG179" s="96"/>
      <c r="IH179" s="96"/>
      <c r="II179" s="96"/>
      <c r="IJ179" s="96"/>
      <c r="IK179" s="96"/>
      <c r="IL179" s="96"/>
      <c r="IM179" s="96"/>
      <c r="IN179" s="96"/>
      <c r="IO179" s="96"/>
      <c r="IP179" s="96"/>
      <c r="IQ179" s="96"/>
      <c r="IR179" s="96"/>
      <c r="IS179" s="96"/>
      <c r="IT179" s="96"/>
      <c r="IU179" s="96"/>
      <c r="IV179" s="96"/>
      <c r="IW179" s="96"/>
      <c r="IX179" s="96"/>
      <c r="IY179" s="96"/>
      <c r="IZ179" s="96"/>
      <c r="JA179" s="96"/>
      <c r="JB179" s="96"/>
      <c r="JC179" s="96"/>
      <c r="JD179" s="96"/>
    </row>
    <row r="180" spans="2:264" s="25" customFormat="1" ht="17.25" hidden="1" outlineLevel="1" x14ac:dyDescent="0.3">
      <c r="B180" s="932">
        <f t="shared" si="5"/>
        <v>50</v>
      </c>
      <c r="C180" s="76">
        <f t="shared" si="4"/>
        <v>54</v>
      </c>
      <c r="D180" s="939"/>
      <c r="E180" s="51">
        <v>54</v>
      </c>
      <c r="F180" s="51"/>
      <c r="G180" s="76"/>
      <c r="H180" s="37" t="s">
        <v>180</v>
      </c>
      <c r="I180" s="96">
        <f ca="1"/>
        <v>3.65124074472799</v>
      </c>
      <c r="J180" s="96">
        <f ca="1"/>
        <v>3.65124074472799</v>
      </c>
      <c r="K180" s="96">
        <f ca="1"/>
        <v>3.65124074472799</v>
      </c>
      <c r="L180" s="96">
        <f ca="1"/>
        <v>3.65124074472799</v>
      </c>
      <c r="M180" s="96">
        <f ca="1"/>
        <v>3.65124074472799</v>
      </c>
      <c r="N180" s="96">
        <f ca="1"/>
        <v>3.65124074472799</v>
      </c>
      <c r="O180" s="96">
        <f ca="1"/>
        <v>3.65124074472799</v>
      </c>
      <c r="P180" s="96">
        <f ca="1"/>
        <v>3.65124074472799</v>
      </c>
      <c r="Q180" s="96">
        <f ca="1"/>
        <v>10</v>
      </c>
      <c r="R180" s="96">
        <f ca="1"/>
        <v>10</v>
      </c>
      <c r="S180" s="96">
        <f ca="1"/>
        <v>10</v>
      </c>
      <c r="T180" s="96">
        <f ca="1"/>
        <v>10</v>
      </c>
      <c r="U180" s="96">
        <f ca="1"/>
        <v>10</v>
      </c>
      <c r="V180" s="96">
        <f ca="1"/>
        <v>10</v>
      </c>
      <c r="W180" s="96">
        <f ca="1"/>
        <v>10</v>
      </c>
      <c r="X180" s="96">
        <f ca="1"/>
        <v>10</v>
      </c>
      <c r="Y180" s="96">
        <f ca="1"/>
        <v>10</v>
      </c>
      <c r="Z180" s="96">
        <f ca="1"/>
        <v>10</v>
      </c>
      <c r="AA180" s="96">
        <f ca="1"/>
        <v>10</v>
      </c>
      <c r="AB180" s="96">
        <f ca="1"/>
        <v>10</v>
      </c>
      <c r="AC180" s="96">
        <f ca="1"/>
        <v>10</v>
      </c>
      <c r="AD180" s="96">
        <f ca="1"/>
        <v>10</v>
      </c>
      <c r="AE180" s="96">
        <f ca="1"/>
        <v>85.631066706844379</v>
      </c>
      <c r="AF180" s="96">
        <f ca="1"/>
        <v>45.431273333213262</v>
      </c>
      <c r="AG180" s="96">
        <f ca="1"/>
        <v>24.043982526501594</v>
      </c>
      <c r="AH180" s="96">
        <f ca="1"/>
        <v>14.34659651806699</v>
      </c>
      <c r="AI180" s="96">
        <f ca="1"/>
        <v>7.2009721311146402</v>
      </c>
      <c r="AJ180" s="96">
        <f ca="1"/>
        <v>5.7607777048917121</v>
      </c>
      <c r="AK180" s="96">
        <f ca="1"/>
        <v>10</v>
      </c>
      <c r="AL180" s="96">
        <f ca="1"/>
        <v>10</v>
      </c>
      <c r="AM180" s="96">
        <f ca="1"/>
        <v>10</v>
      </c>
      <c r="AN180" s="96">
        <f ca="1"/>
        <v>1.3201623229430897</v>
      </c>
      <c r="AO180" s="96">
        <f ca="1"/>
        <v>10</v>
      </c>
      <c r="AP180" s="96">
        <f ca="1"/>
        <v>10</v>
      </c>
      <c r="AQ180" s="460">
        <f ca="1"/>
        <v>10</v>
      </c>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V180" s="96"/>
      <c r="DW180" s="96"/>
      <c r="DX180" s="96"/>
      <c r="DY180" s="96"/>
      <c r="DZ180" s="96"/>
      <c r="EA180" s="96"/>
      <c r="EB180" s="96"/>
      <c r="EC180" s="96"/>
      <c r="ED180" s="96"/>
      <c r="EE180" s="96"/>
      <c r="EF180" s="96"/>
      <c r="EG180" s="96"/>
      <c r="EH180" s="96"/>
      <c r="EI180" s="96"/>
      <c r="EJ180" s="96"/>
      <c r="EK180" s="96"/>
      <c r="EL180" s="96"/>
      <c r="EM180" s="96"/>
      <c r="EN180" s="96"/>
      <c r="EO180" s="96"/>
      <c r="EP180" s="96"/>
      <c r="EQ180" s="96"/>
      <c r="ER180" s="96"/>
      <c r="ES180" s="96"/>
      <c r="ET180" s="96"/>
      <c r="EU180" s="96"/>
      <c r="EV180" s="96"/>
      <c r="EW180" s="96"/>
      <c r="EX180" s="96"/>
      <c r="EY180" s="96"/>
      <c r="EZ180" s="96"/>
      <c r="FA180" s="96"/>
      <c r="FB180" s="96"/>
      <c r="FC180" s="96"/>
      <c r="FD180" s="96"/>
      <c r="FE180" s="96"/>
      <c r="FF180" s="96"/>
      <c r="FG180" s="96"/>
      <c r="FH180" s="96"/>
      <c r="FI180" s="96"/>
      <c r="FJ180" s="96"/>
      <c r="FK180" s="96"/>
      <c r="FL180" s="96"/>
      <c r="FM180" s="96"/>
      <c r="FN180" s="96"/>
      <c r="FO180" s="96"/>
      <c r="FP180" s="96"/>
      <c r="FQ180" s="96"/>
      <c r="FR180" s="96"/>
      <c r="FS180" s="96"/>
      <c r="FT180" s="96"/>
      <c r="FU180" s="96"/>
      <c r="FV180" s="96"/>
      <c r="FW180" s="96"/>
      <c r="FX180" s="96"/>
      <c r="FY180" s="96"/>
      <c r="FZ180" s="96"/>
      <c r="GA180" s="96"/>
      <c r="GB180" s="96"/>
      <c r="GC180" s="96"/>
      <c r="GD180" s="96"/>
      <c r="GE180" s="96"/>
      <c r="GF180" s="96"/>
      <c r="GG180" s="96"/>
      <c r="GH180" s="96"/>
      <c r="GI180" s="96"/>
      <c r="GJ180" s="96"/>
      <c r="GK180" s="96"/>
      <c r="GL180" s="96"/>
      <c r="GM180" s="96"/>
      <c r="GN180" s="96"/>
      <c r="GO180" s="96"/>
      <c r="GP180" s="96"/>
      <c r="GQ180" s="96"/>
      <c r="GR180" s="96"/>
      <c r="GS180" s="96"/>
      <c r="GT180" s="96"/>
      <c r="GU180" s="96"/>
      <c r="GV180" s="96"/>
      <c r="GW180" s="96"/>
      <c r="GX180" s="96"/>
      <c r="GY180" s="96"/>
      <c r="GZ180" s="96"/>
      <c r="HA180" s="96"/>
      <c r="HB180" s="96"/>
      <c r="HC180" s="96"/>
      <c r="HD180" s="96"/>
      <c r="HE180" s="96"/>
      <c r="HF180" s="96"/>
      <c r="HG180" s="96"/>
      <c r="HH180" s="96"/>
      <c r="HI180" s="96"/>
      <c r="HJ180" s="96"/>
      <c r="HK180" s="96"/>
      <c r="HL180" s="96"/>
      <c r="HM180" s="96"/>
      <c r="HN180" s="96"/>
      <c r="HO180" s="96"/>
      <c r="HP180" s="96"/>
      <c r="HQ180" s="96"/>
      <c r="HR180" s="96"/>
      <c r="HS180" s="96"/>
      <c r="HT180" s="96"/>
      <c r="HU180" s="96"/>
      <c r="HV180" s="96"/>
      <c r="HW180" s="96"/>
      <c r="HX180" s="96"/>
      <c r="HY180" s="96"/>
      <c r="HZ180" s="96"/>
      <c r="IA180" s="96"/>
      <c r="IB180" s="96"/>
      <c r="IC180" s="96"/>
      <c r="ID180" s="96"/>
      <c r="IE180" s="96"/>
      <c r="IF180" s="96"/>
      <c r="IG180" s="96"/>
      <c r="IH180" s="96"/>
      <c r="II180" s="96"/>
      <c r="IJ180" s="96"/>
      <c r="IK180" s="96"/>
      <c r="IL180" s="96"/>
      <c r="IM180" s="96"/>
      <c r="IN180" s="96"/>
      <c r="IO180" s="96"/>
      <c r="IP180" s="96"/>
      <c r="IQ180" s="96"/>
      <c r="IR180" s="96"/>
      <c r="IS180" s="96"/>
      <c r="IT180" s="96"/>
      <c r="IU180" s="96"/>
      <c r="IV180" s="96"/>
      <c r="IW180" s="96"/>
      <c r="IX180" s="96"/>
      <c r="IY180" s="96"/>
      <c r="IZ180" s="96"/>
      <c r="JA180" s="96"/>
      <c r="JB180" s="96"/>
      <c r="JC180" s="96"/>
      <c r="JD180" s="96"/>
    </row>
    <row r="181" spans="2:264" s="25" customFormat="1" ht="17.25" hidden="1" outlineLevel="1" x14ac:dyDescent="0.3">
      <c r="B181" s="932">
        <f t="shared" si="5"/>
        <v>50</v>
      </c>
      <c r="C181" s="76">
        <f t="shared" si="4"/>
        <v>55</v>
      </c>
      <c r="D181" s="939"/>
      <c r="E181" s="51">
        <v>55</v>
      </c>
      <c r="F181" s="51"/>
      <c r="G181" s="76"/>
      <c r="H181" s="34" t="s">
        <v>238</v>
      </c>
      <c r="I181" s="95">
        <f ca="1"/>
        <v>0</v>
      </c>
      <c r="J181" s="95">
        <f ca="1"/>
        <v>0</v>
      </c>
      <c r="K181" s="95">
        <f ca="1"/>
        <v>0</v>
      </c>
      <c r="L181" s="95">
        <f ca="1"/>
        <v>0</v>
      </c>
      <c r="M181" s="95">
        <f ca="1"/>
        <v>0</v>
      </c>
      <c r="N181" s="95">
        <f ca="1"/>
        <v>0</v>
      </c>
      <c r="O181" s="95">
        <f ca="1"/>
        <v>0</v>
      </c>
      <c r="P181" s="95">
        <f ca="1"/>
        <v>0</v>
      </c>
      <c r="Q181" s="95">
        <f ca="1"/>
        <v>0</v>
      </c>
      <c r="R181" s="95">
        <f ca="1"/>
        <v>0</v>
      </c>
      <c r="S181" s="95">
        <f ca="1"/>
        <v>0</v>
      </c>
      <c r="T181" s="95">
        <f ca="1"/>
        <v>0</v>
      </c>
      <c r="U181" s="95">
        <f ca="1"/>
        <v>0</v>
      </c>
      <c r="V181" s="95">
        <f ca="1"/>
        <v>0</v>
      </c>
      <c r="W181" s="95">
        <f ca="1"/>
        <v>0</v>
      </c>
      <c r="X181" s="95">
        <f ca="1"/>
        <v>0</v>
      </c>
      <c r="Y181" s="95">
        <f ca="1"/>
        <v>0</v>
      </c>
      <c r="Z181" s="95">
        <f ca="1"/>
        <v>0</v>
      </c>
      <c r="AA181" s="95">
        <f ca="1"/>
        <v>0</v>
      </c>
      <c r="AB181" s="95">
        <f ca="1"/>
        <v>0</v>
      </c>
      <c r="AC181" s="95">
        <f ca="1"/>
        <v>0</v>
      </c>
      <c r="AD181" s="95">
        <f ca="1"/>
        <v>0</v>
      </c>
      <c r="AE181" s="95">
        <f ca="1"/>
        <v>0</v>
      </c>
      <c r="AF181" s="95">
        <f ca="1"/>
        <v>0</v>
      </c>
      <c r="AG181" s="95">
        <f ca="1"/>
        <v>0</v>
      </c>
      <c r="AH181" s="95">
        <f ca="1"/>
        <v>0</v>
      </c>
      <c r="AI181" s="95">
        <f ca="1"/>
        <v>0</v>
      </c>
      <c r="AJ181" s="95">
        <f ca="1"/>
        <v>0</v>
      </c>
      <c r="AK181" s="95">
        <f ca="1"/>
        <v>0</v>
      </c>
      <c r="AL181" s="95">
        <f ca="1"/>
        <v>0</v>
      </c>
      <c r="AM181" s="95">
        <f ca="1"/>
        <v>0</v>
      </c>
      <c r="AN181" s="95">
        <f ca="1"/>
        <v>0</v>
      </c>
      <c r="AO181" s="95">
        <f ca="1"/>
        <v>0</v>
      </c>
      <c r="AP181" s="95">
        <f ca="1"/>
        <v>0</v>
      </c>
      <c r="AQ181" s="459">
        <f ca="1"/>
        <v>0</v>
      </c>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c r="CK181" s="95"/>
      <c r="CL181" s="95"/>
      <c r="CM181" s="95"/>
      <c r="CN181" s="95"/>
      <c r="CO181" s="95"/>
      <c r="CP181" s="95"/>
      <c r="CQ181" s="95"/>
      <c r="CR181" s="95"/>
      <c r="CS181" s="95"/>
      <c r="CT181" s="95"/>
      <c r="CU181" s="95"/>
      <c r="CV181" s="95"/>
      <c r="CW181" s="95"/>
      <c r="CX181" s="95"/>
      <c r="CY181" s="95"/>
      <c r="CZ181" s="95"/>
      <c r="DA181" s="95"/>
      <c r="DB181" s="95"/>
      <c r="DC181" s="95"/>
      <c r="DD181" s="95"/>
      <c r="DE181" s="95"/>
      <c r="DF181" s="95"/>
      <c r="DG181" s="95"/>
      <c r="DH181" s="95"/>
      <c r="DI181" s="95"/>
      <c r="DJ181" s="95"/>
      <c r="DK181" s="95"/>
      <c r="DL181" s="95"/>
      <c r="DM181" s="95"/>
      <c r="DN181" s="95"/>
      <c r="DO181" s="95"/>
      <c r="DP181" s="95"/>
      <c r="DQ181" s="95"/>
      <c r="DR181" s="95"/>
      <c r="DS181" s="95"/>
      <c r="DT181" s="95"/>
      <c r="DU181" s="95"/>
      <c r="DV181" s="95"/>
      <c r="DW181" s="95"/>
      <c r="DX181" s="95"/>
      <c r="DY181" s="95"/>
      <c r="DZ181" s="95"/>
      <c r="EA181" s="95"/>
      <c r="EB181" s="95"/>
      <c r="EC181" s="95"/>
      <c r="ED181" s="95"/>
      <c r="EE181" s="95"/>
      <c r="EF181" s="95"/>
      <c r="EG181" s="95"/>
      <c r="EH181" s="95"/>
      <c r="EI181" s="95"/>
      <c r="EJ181" s="95"/>
      <c r="EK181" s="95"/>
      <c r="EL181" s="95"/>
      <c r="EM181" s="95"/>
      <c r="EN181" s="95"/>
      <c r="EO181" s="95"/>
      <c r="EP181" s="95"/>
      <c r="EQ181" s="95"/>
      <c r="ER181" s="95"/>
      <c r="ES181" s="95"/>
      <c r="ET181" s="95"/>
      <c r="EU181" s="95"/>
      <c r="EV181" s="95"/>
      <c r="EW181" s="95"/>
      <c r="EX181" s="95"/>
      <c r="EY181" s="95"/>
      <c r="EZ181" s="95"/>
      <c r="FA181" s="95"/>
      <c r="FB181" s="95"/>
      <c r="FC181" s="95"/>
      <c r="FD181" s="95"/>
      <c r="FE181" s="95"/>
      <c r="FF181" s="95"/>
      <c r="FG181" s="95"/>
      <c r="FH181" s="95"/>
      <c r="FI181" s="95"/>
      <c r="FJ181" s="95"/>
      <c r="FK181" s="95"/>
      <c r="FL181" s="95"/>
      <c r="FM181" s="95"/>
      <c r="FN181" s="95"/>
      <c r="FO181" s="95"/>
      <c r="FP181" s="95"/>
      <c r="FQ181" s="95"/>
      <c r="FR181" s="95"/>
      <c r="FS181" s="95"/>
      <c r="FT181" s="95"/>
      <c r="FU181" s="95"/>
      <c r="FV181" s="95"/>
      <c r="FW181" s="95"/>
      <c r="FX181" s="95"/>
      <c r="FY181" s="95"/>
      <c r="FZ181" s="95"/>
      <c r="GA181" s="95"/>
      <c r="GB181" s="95"/>
      <c r="GC181" s="95"/>
      <c r="GD181" s="95"/>
      <c r="GE181" s="95"/>
      <c r="GF181" s="95"/>
      <c r="GG181" s="95"/>
      <c r="GH181" s="95"/>
      <c r="GI181" s="95"/>
      <c r="GJ181" s="95"/>
      <c r="GK181" s="95"/>
      <c r="GL181" s="95"/>
      <c r="GM181" s="95"/>
      <c r="GN181" s="95"/>
      <c r="GO181" s="95"/>
      <c r="GP181" s="95"/>
      <c r="GQ181" s="95"/>
      <c r="GR181" s="95"/>
      <c r="GS181" s="95"/>
      <c r="GT181" s="95"/>
      <c r="GU181" s="95"/>
      <c r="GV181" s="95"/>
      <c r="GW181" s="95"/>
      <c r="GX181" s="95"/>
      <c r="GY181" s="95"/>
      <c r="GZ181" s="95"/>
      <c r="HA181" s="95"/>
      <c r="HB181" s="95"/>
      <c r="HC181" s="95"/>
      <c r="HD181" s="95"/>
      <c r="HE181" s="95"/>
      <c r="HF181" s="95"/>
      <c r="HG181" s="95"/>
      <c r="HH181" s="95"/>
      <c r="HI181" s="95"/>
      <c r="HJ181" s="95"/>
      <c r="HK181" s="95"/>
      <c r="HL181" s="95"/>
      <c r="HM181" s="95"/>
      <c r="HN181" s="95"/>
      <c r="HO181" s="95"/>
      <c r="HP181" s="95"/>
      <c r="HQ181" s="95"/>
      <c r="HR181" s="95"/>
      <c r="HS181" s="95"/>
      <c r="HT181" s="95"/>
      <c r="HU181" s="95"/>
      <c r="HV181" s="95"/>
      <c r="HW181" s="95"/>
      <c r="HX181" s="95"/>
      <c r="HY181" s="95"/>
      <c r="HZ181" s="95"/>
      <c r="IA181" s="95"/>
      <c r="IB181" s="95"/>
      <c r="IC181" s="95"/>
      <c r="ID181" s="95"/>
      <c r="IE181" s="95"/>
      <c r="IF181" s="95"/>
      <c r="IG181" s="95"/>
      <c r="IH181" s="95"/>
      <c r="II181" s="95"/>
      <c r="IJ181" s="95"/>
      <c r="IK181" s="95"/>
      <c r="IL181" s="95"/>
      <c r="IM181" s="95"/>
      <c r="IN181" s="95"/>
      <c r="IO181" s="95"/>
      <c r="IP181" s="95"/>
      <c r="IQ181" s="95"/>
      <c r="IR181" s="95"/>
      <c r="IS181" s="95"/>
      <c r="IT181" s="95"/>
      <c r="IU181" s="95"/>
      <c r="IV181" s="95"/>
      <c r="IW181" s="95"/>
      <c r="IX181" s="95"/>
      <c r="IY181" s="95"/>
      <c r="IZ181" s="95"/>
      <c r="JA181" s="95"/>
      <c r="JB181" s="95"/>
      <c r="JC181" s="95"/>
      <c r="JD181" s="95"/>
    </row>
    <row r="182" spans="2:264" s="25" customFormat="1" ht="17.25" hidden="1" outlineLevel="1" x14ac:dyDescent="0.3">
      <c r="B182" s="932">
        <f t="shared" si="5"/>
        <v>50</v>
      </c>
      <c r="C182" s="80">
        <f t="shared" ref="C182:C184" si="6">IF(F182="",IF(E182="", IF(D182="",IF(G182="","",G182),D182), E182), F182)</f>
        <v>56</v>
      </c>
      <c r="D182" s="939"/>
      <c r="E182" s="24">
        <v>56</v>
      </c>
      <c r="F182" s="61"/>
      <c r="G182" s="90"/>
      <c r="H182" s="34" t="s">
        <v>184</v>
      </c>
      <c r="I182" s="95">
        <f ca="1"/>
        <v>0</v>
      </c>
      <c r="J182" s="95">
        <f ca="1"/>
        <v>0</v>
      </c>
      <c r="K182" s="95">
        <f ca="1"/>
        <v>0</v>
      </c>
      <c r="L182" s="95">
        <f ca="1"/>
        <v>0</v>
      </c>
      <c r="M182" s="95">
        <f ca="1"/>
        <v>0</v>
      </c>
      <c r="N182" s="95">
        <f ca="1"/>
        <v>0</v>
      </c>
      <c r="O182" s="95">
        <f ca="1"/>
        <v>0</v>
      </c>
      <c r="P182" s="95">
        <f ca="1"/>
        <v>0</v>
      </c>
      <c r="Q182" s="95">
        <f ca="1"/>
        <v>0</v>
      </c>
      <c r="R182" s="95">
        <f ca="1"/>
        <v>0</v>
      </c>
      <c r="S182" s="95">
        <f ca="1"/>
        <v>0</v>
      </c>
      <c r="T182" s="95">
        <f ca="1"/>
        <v>0</v>
      </c>
      <c r="U182" s="95">
        <f ca="1"/>
        <v>0</v>
      </c>
      <c r="V182" s="95">
        <f ca="1"/>
        <v>0</v>
      </c>
      <c r="W182" s="95">
        <f ca="1"/>
        <v>0</v>
      </c>
      <c r="X182" s="95">
        <f ca="1"/>
        <v>0</v>
      </c>
      <c r="Y182" s="95">
        <f ca="1"/>
        <v>0</v>
      </c>
      <c r="Z182" s="95">
        <f ca="1"/>
        <v>0</v>
      </c>
      <c r="AA182" s="95">
        <f ca="1"/>
        <v>0</v>
      </c>
      <c r="AB182" s="95">
        <f ca="1"/>
        <v>0</v>
      </c>
      <c r="AC182" s="95">
        <f ca="1"/>
        <v>0</v>
      </c>
      <c r="AD182" s="95">
        <f ca="1"/>
        <v>0</v>
      </c>
      <c r="AE182" s="95">
        <f ca="1"/>
        <v>0</v>
      </c>
      <c r="AF182" s="95">
        <f ca="1"/>
        <v>0</v>
      </c>
      <c r="AG182" s="95">
        <f ca="1"/>
        <v>0</v>
      </c>
      <c r="AH182" s="95">
        <f ca="1"/>
        <v>0</v>
      </c>
      <c r="AI182" s="95">
        <f ca="1"/>
        <v>0</v>
      </c>
      <c r="AJ182" s="95">
        <f ca="1"/>
        <v>0</v>
      </c>
      <c r="AK182" s="95">
        <f ca="1"/>
        <v>0</v>
      </c>
      <c r="AL182" s="95">
        <f ca="1"/>
        <v>0</v>
      </c>
      <c r="AM182" s="95">
        <f ca="1"/>
        <v>0</v>
      </c>
      <c r="AN182" s="95">
        <f ca="1"/>
        <v>0</v>
      </c>
      <c r="AO182" s="95">
        <f ca="1"/>
        <v>0</v>
      </c>
      <c r="AP182" s="95">
        <f ca="1"/>
        <v>0</v>
      </c>
      <c r="AQ182" s="459">
        <f ca="1"/>
        <v>0</v>
      </c>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c r="CK182" s="95"/>
      <c r="CL182" s="95"/>
      <c r="CM182" s="95"/>
      <c r="CN182" s="95"/>
      <c r="CO182" s="95"/>
      <c r="CP182" s="95"/>
      <c r="CQ182" s="95"/>
      <c r="CR182" s="95"/>
      <c r="CS182" s="95"/>
      <c r="CT182" s="95"/>
      <c r="CU182" s="95"/>
      <c r="CV182" s="95"/>
      <c r="CW182" s="95"/>
      <c r="CX182" s="95"/>
      <c r="CY182" s="95"/>
      <c r="CZ182" s="95"/>
      <c r="DA182" s="95"/>
      <c r="DB182" s="95"/>
      <c r="DC182" s="95"/>
      <c r="DD182" s="95"/>
      <c r="DE182" s="95"/>
      <c r="DF182" s="95"/>
      <c r="DG182" s="95"/>
      <c r="DH182" s="95"/>
      <c r="DI182" s="95"/>
      <c r="DJ182" s="95"/>
      <c r="DK182" s="95"/>
      <c r="DL182" s="95"/>
      <c r="DM182" s="95"/>
      <c r="DN182" s="95"/>
      <c r="DO182" s="95"/>
      <c r="DP182" s="95"/>
      <c r="DQ182" s="95"/>
      <c r="DR182" s="95"/>
      <c r="DS182" s="95"/>
      <c r="DT182" s="95"/>
      <c r="DU182" s="95"/>
      <c r="DV182" s="95"/>
      <c r="DW182" s="95"/>
      <c r="DX182" s="95"/>
      <c r="DY182" s="95"/>
      <c r="DZ182" s="95"/>
      <c r="EA182" s="95"/>
      <c r="EB182" s="95"/>
      <c r="EC182" s="95"/>
      <c r="ED182" s="95"/>
      <c r="EE182" s="95"/>
      <c r="EF182" s="95"/>
      <c r="EG182" s="95"/>
      <c r="EH182" s="95"/>
      <c r="EI182" s="95"/>
      <c r="EJ182" s="95"/>
      <c r="EK182" s="95"/>
      <c r="EL182" s="95"/>
      <c r="EM182" s="95"/>
      <c r="EN182" s="95"/>
      <c r="EO182" s="95"/>
      <c r="EP182" s="95"/>
      <c r="EQ182" s="95"/>
      <c r="ER182" s="95"/>
      <c r="ES182" s="95"/>
      <c r="ET182" s="95"/>
      <c r="EU182" s="95"/>
      <c r="EV182" s="95"/>
      <c r="EW182" s="95"/>
      <c r="EX182" s="95"/>
      <c r="EY182" s="95"/>
      <c r="EZ182" s="95"/>
      <c r="FA182" s="95"/>
      <c r="FB182" s="95"/>
      <c r="FC182" s="95"/>
      <c r="FD182" s="95"/>
      <c r="FE182" s="95"/>
      <c r="FF182" s="95"/>
      <c r="FG182" s="95"/>
      <c r="FH182" s="95"/>
      <c r="FI182" s="95"/>
      <c r="FJ182" s="95"/>
      <c r="FK182" s="95"/>
      <c r="FL182" s="95"/>
      <c r="FM182" s="95"/>
      <c r="FN182" s="95"/>
      <c r="FO182" s="95"/>
      <c r="FP182" s="95"/>
      <c r="FQ182" s="95"/>
      <c r="FR182" s="95"/>
      <c r="FS182" s="95"/>
      <c r="FT182" s="95"/>
      <c r="FU182" s="95"/>
      <c r="FV182" s="95"/>
      <c r="FW182" s="95"/>
      <c r="FX182" s="95"/>
      <c r="FY182" s="95"/>
      <c r="FZ182" s="95"/>
      <c r="GA182" s="95"/>
      <c r="GB182" s="95"/>
      <c r="GC182" s="95"/>
      <c r="GD182" s="95"/>
      <c r="GE182" s="95"/>
      <c r="GF182" s="95"/>
      <c r="GG182" s="95"/>
      <c r="GH182" s="95"/>
      <c r="GI182" s="95"/>
      <c r="GJ182" s="95"/>
      <c r="GK182" s="95"/>
      <c r="GL182" s="95"/>
      <c r="GM182" s="95"/>
      <c r="GN182" s="95"/>
      <c r="GO182" s="95"/>
      <c r="GP182" s="95"/>
      <c r="GQ182" s="95"/>
      <c r="GR182" s="95"/>
      <c r="GS182" s="95"/>
      <c r="GT182" s="95"/>
      <c r="GU182" s="95"/>
      <c r="GV182" s="95"/>
      <c r="GW182" s="95"/>
      <c r="GX182" s="95"/>
      <c r="GY182" s="95"/>
      <c r="GZ182" s="95"/>
      <c r="HA182" s="95"/>
      <c r="HB182" s="95"/>
      <c r="HC182" s="95"/>
      <c r="HD182" s="95"/>
      <c r="HE182" s="95"/>
      <c r="HF182" s="95"/>
      <c r="HG182" s="95"/>
      <c r="HH182" s="95"/>
      <c r="HI182" s="95"/>
      <c r="HJ182" s="95"/>
      <c r="HK182" s="95"/>
      <c r="HL182" s="95"/>
      <c r="HM182" s="95"/>
      <c r="HN182" s="95"/>
      <c r="HO182" s="95"/>
      <c r="HP182" s="95"/>
      <c r="HQ182" s="95"/>
      <c r="HR182" s="95"/>
      <c r="HS182" s="95"/>
      <c r="HT182" s="95"/>
      <c r="HU182" s="95"/>
      <c r="HV182" s="95"/>
      <c r="HW182" s="95"/>
      <c r="HX182" s="95"/>
      <c r="HY182" s="95"/>
      <c r="HZ182" s="95"/>
      <c r="IA182" s="95"/>
      <c r="IB182" s="95"/>
      <c r="IC182" s="95"/>
      <c r="ID182" s="95"/>
      <c r="IE182" s="95"/>
      <c r="IF182" s="95"/>
      <c r="IG182" s="95"/>
      <c r="IH182" s="95"/>
      <c r="II182" s="95"/>
      <c r="IJ182" s="95"/>
      <c r="IK182" s="95"/>
      <c r="IL182" s="95"/>
      <c r="IM182" s="95"/>
      <c r="IN182" s="95"/>
      <c r="IO182" s="95"/>
      <c r="IP182" s="95"/>
      <c r="IQ182" s="95"/>
      <c r="IR182" s="95"/>
      <c r="IS182" s="95"/>
      <c r="IT182" s="95"/>
      <c r="IU182" s="95"/>
      <c r="IV182" s="95"/>
      <c r="IW182" s="95"/>
      <c r="IX182" s="95"/>
      <c r="IY182" s="95"/>
      <c r="IZ182" s="95"/>
      <c r="JA182" s="95"/>
      <c r="JB182" s="95"/>
      <c r="JC182" s="95"/>
      <c r="JD182" s="95"/>
    </row>
    <row r="183" spans="2:264" s="25" customFormat="1" ht="17.25" hidden="1" outlineLevel="1" x14ac:dyDescent="0.3">
      <c r="B183" s="932">
        <f t="shared" si="5"/>
        <v>50</v>
      </c>
      <c r="C183" s="76">
        <f t="shared" si="6"/>
        <v>57</v>
      </c>
      <c r="D183" s="939"/>
      <c r="E183" s="51">
        <v>57</v>
      </c>
      <c r="F183" s="51"/>
      <c r="G183" s="76"/>
      <c r="H183" s="37" t="s">
        <v>186</v>
      </c>
      <c r="I183" s="96">
        <f ca="1"/>
        <v>0</v>
      </c>
      <c r="J183" s="96">
        <f ca="1"/>
        <v>0</v>
      </c>
      <c r="K183" s="96">
        <f ca="1"/>
        <v>0</v>
      </c>
      <c r="L183" s="96">
        <f ca="1"/>
        <v>0</v>
      </c>
      <c r="M183" s="96">
        <f ca="1"/>
        <v>0</v>
      </c>
      <c r="N183" s="96">
        <f ca="1"/>
        <v>0</v>
      </c>
      <c r="O183" s="96">
        <f ca="1"/>
        <v>0</v>
      </c>
      <c r="P183" s="96">
        <f ca="1"/>
        <v>0</v>
      </c>
      <c r="Q183" s="96">
        <f ca="1"/>
        <v>0</v>
      </c>
      <c r="R183" s="96">
        <f ca="1"/>
        <v>0</v>
      </c>
      <c r="S183" s="96">
        <f ca="1"/>
        <v>0</v>
      </c>
      <c r="T183" s="96">
        <f ca="1"/>
        <v>0</v>
      </c>
      <c r="U183" s="96">
        <f ca="1"/>
        <v>0</v>
      </c>
      <c r="V183" s="96">
        <f ca="1"/>
        <v>0</v>
      </c>
      <c r="W183" s="96">
        <f ca="1"/>
        <v>0</v>
      </c>
      <c r="X183" s="96">
        <f ca="1"/>
        <v>0</v>
      </c>
      <c r="Y183" s="96">
        <f ca="1"/>
        <v>0</v>
      </c>
      <c r="Z183" s="96">
        <f ca="1"/>
        <v>0</v>
      </c>
      <c r="AA183" s="96">
        <f ca="1"/>
        <v>0</v>
      </c>
      <c r="AB183" s="96">
        <f ca="1"/>
        <v>0</v>
      </c>
      <c r="AC183" s="96">
        <f ca="1"/>
        <v>0</v>
      </c>
      <c r="AD183" s="96">
        <f ca="1"/>
        <v>0</v>
      </c>
      <c r="AE183" s="96">
        <f ca="1"/>
        <v>0</v>
      </c>
      <c r="AF183" s="96">
        <f ca="1"/>
        <v>0</v>
      </c>
      <c r="AG183" s="96">
        <f ca="1"/>
        <v>0</v>
      </c>
      <c r="AH183" s="96">
        <f ca="1"/>
        <v>0</v>
      </c>
      <c r="AI183" s="96">
        <f ca="1"/>
        <v>0</v>
      </c>
      <c r="AJ183" s="96">
        <f ca="1"/>
        <v>0</v>
      </c>
      <c r="AK183" s="96">
        <f ca="1"/>
        <v>0</v>
      </c>
      <c r="AL183" s="96">
        <f ca="1"/>
        <v>0</v>
      </c>
      <c r="AM183" s="96">
        <f ca="1"/>
        <v>0</v>
      </c>
      <c r="AN183" s="96">
        <f ca="1"/>
        <v>0</v>
      </c>
      <c r="AO183" s="96">
        <f ca="1"/>
        <v>0</v>
      </c>
      <c r="AP183" s="96">
        <f ca="1"/>
        <v>0</v>
      </c>
      <c r="AQ183" s="460">
        <f ca="1"/>
        <v>0</v>
      </c>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V183" s="96"/>
      <c r="DW183" s="96"/>
      <c r="DX183" s="96"/>
      <c r="DY183" s="96"/>
      <c r="DZ183" s="96"/>
      <c r="EA183" s="96"/>
      <c r="EB183" s="96"/>
      <c r="EC183" s="96"/>
      <c r="ED183" s="96"/>
      <c r="EE183" s="96"/>
      <c r="EF183" s="96"/>
      <c r="EG183" s="96"/>
      <c r="EH183" s="96"/>
      <c r="EI183" s="96"/>
      <c r="EJ183" s="96"/>
      <c r="EK183" s="96"/>
      <c r="EL183" s="96"/>
      <c r="EM183" s="96"/>
      <c r="EN183" s="96"/>
      <c r="EO183" s="96"/>
      <c r="EP183" s="96"/>
      <c r="EQ183" s="96"/>
      <c r="ER183" s="96"/>
      <c r="ES183" s="96"/>
      <c r="ET183" s="96"/>
      <c r="EU183" s="96"/>
      <c r="EV183" s="96"/>
      <c r="EW183" s="96"/>
      <c r="EX183" s="96"/>
      <c r="EY183" s="96"/>
      <c r="EZ183" s="96"/>
      <c r="FA183" s="96"/>
      <c r="FB183" s="96"/>
      <c r="FC183" s="96"/>
      <c r="FD183" s="96"/>
      <c r="FE183" s="96"/>
      <c r="FF183" s="96"/>
      <c r="FG183" s="96"/>
      <c r="FH183" s="96"/>
      <c r="FI183" s="96"/>
      <c r="FJ183" s="96"/>
      <c r="FK183" s="96"/>
      <c r="FL183" s="96"/>
      <c r="FM183" s="96"/>
      <c r="FN183" s="96"/>
      <c r="FO183" s="96"/>
      <c r="FP183" s="96"/>
      <c r="FQ183" s="96"/>
      <c r="FR183" s="96"/>
      <c r="FS183" s="96"/>
      <c r="FT183" s="96"/>
      <c r="FU183" s="96"/>
      <c r="FV183" s="96"/>
      <c r="FW183" s="96"/>
      <c r="FX183" s="96"/>
      <c r="FY183" s="96"/>
      <c r="FZ183" s="96"/>
      <c r="GA183" s="96"/>
      <c r="GB183" s="96"/>
      <c r="GC183" s="96"/>
      <c r="GD183" s="96"/>
      <c r="GE183" s="96"/>
      <c r="GF183" s="96"/>
      <c r="GG183" s="96"/>
      <c r="GH183" s="96"/>
      <c r="GI183" s="96"/>
      <c r="GJ183" s="96"/>
      <c r="GK183" s="96"/>
      <c r="GL183" s="96"/>
      <c r="GM183" s="96"/>
      <c r="GN183" s="96"/>
      <c r="GO183" s="96"/>
      <c r="GP183" s="96"/>
      <c r="GQ183" s="96"/>
      <c r="GR183" s="96"/>
      <c r="GS183" s="96"/>
      <c r="GT183" s="96"/>
      <c r="GU183" s="96"/>
      <c r="GV183" s="96"/>
      <c r="GW183" s="96"/>
      <c r="GX183" s="96"/>
      <c r="GY183" s="96"/>
      <c r="GZ183" s="96"/>
      <c r="HA183" s="96"/>
      <c r="HB183" s="96"/>
      <c r="HC183" s="96"/>
      <c r="HD183" s="96"/>
      <c r="HE183" s="96"/>
      <c r="HF183" s="96"/>
      <c r="HG183" s="96"/>
      <c r="HH183" s="96"/>
      <c r="HI183" s="96"/>
      <c r="HJ183" s="96"/>
      <c r="HK183" s="96"/>
      <c r="HL183" s="96"/>
      <c r="HM183" s="96"/>
      <c r="HN183" s="96"/>
      <c r="HO183" s="96"/>
      <c r="HP183" s="96"/>
      <c r="HQ183" s="96"/>
      <c r="HR183" s="96"/>
      <c r="HS183" s="96"/>
      <c r="HT183" s="96"/>
      <c r="HU183" s="96"/>
      <c r="HV183" s="96"/>
      <c r="HW183" s="96"/>
      <c r="HX183" s="96"/>
      <c r="HY183" s="96"/>
      <c r="HZ183" s="96"/>
      <c r="IA183" s="96"/>
      <c r="IB183" s="96"/>
      <c r="IC183" s="96"/>
      <c r="ID183" s="96"/>
      <c r="IE183" s="96"/>
      <c r="IF183" s="96"/>
      <c r="IG183" s="96"/>
      <c r="IH183" s="96"/>
      <c r="II183" s="96"/>
      <c r="IJ183" s="96"/>
      <c r="IK183" s="96"/>
      <c r="IL183" s="96"/>
      <c r="IM183" s="96"/>
      <c r="IN183" s="96"/>
      <c r="IO183" s="96"/>
      <c r="IP183" s="96"/>
      <c r="IQ183" s="96"/>
      <c r="IR183" s="96"/>
      <c r="IS183" s="96"/>
      <c r="IT183" s="96"/>
      <c r="IU183" s="96"/>
      <c r="IV183" s="96"/>
      <c r="IW183" s="96"/>
      <c r="IX183" s="96"/>
      <c r="IY183" s="96"/>
      <c r="IZ183" s="96"/>
      <c r="JA183" s="96"/>
      <c r="JB183" s="96"/>
      <c r="JC183" s="96"/>
      <c r="JD183" s="96"/>
    </row>
    <row r="184" spans="2:264" s="25" customFormat="1" ht="18" hidden="1" outlineLevel="1" thickBot="1" x14ac:dyDescent="0.35">
      <c r="B184" s="932">
        <f t="shared" si="5"/>
        <v>50</v>
      </c>
      <c r="C184" s="76">
        <f t="shared" si="6"/>
        <v>59</v>
      </c>
      <c r="D184" s="939"/>
      <c r="E184" s="51">
        <v>59</v>
      </c>
      <c r="F184" s="51"/>
      <c r="G184" s="76"/>
      <c r="H184" s="471" t="s">
        <v>239</v>
      </c>
      <c r="I184" s="472">
        <f ca="1"/>
        <v>199.44245540945963</v>
      </c>
      <c r="J184" s="472">
        <f ca="1"/>
        <v>199.44245540945963</v>
      </c>
      <c r="K184" s="472">
        <f ca="1"/>
        <v>199.44245540945963</v>
      </c>
      <c r="L184" s="472">
        <f ca="1"/>
        <v>199.44245540945963</v>
      </c>
      <c r="M184" s="472">
        <f ca="1"/>
        <v>199.44245540945963</v>
      </c>
      <c r="N184" s="472">
        <f ca="1"/>
        <v>199.44245540945963</v>
      </c>
      <c r="O184" s="472">
        <f ca="1"/>
        <v>199.44245540945963</v>
      </c>
      <c r="P184" s="472">
        <f ca="1"/>
        <v>199.44245540945963</v>
      </c>
      <c r="Q184" s="472">
        <f ca="1"/>
        <v>199.44245540945963</v>
      </c>
      <c r="R184" s="472">
        <f ca="1"/>
        <v>199.44245540945963</v>
      </c>
      <c r="S184" s="472">
        <f ca="1"/>
        <v>199.44245540945963</v>
      </c>
      <c r="T184" s="472">
        <f ca="1"/>
        <v>199.44245540945963</v>
      </c>
      <c r="U184" s="472">
        <f ca="1"/>
        <v>199.44245540945963</v>
      </c>
      <c r="V184" s="472">
        <f ca="1"/>
        <v>199.44245540945963</v>
      </c>
      <c r="W184" s="472">
        <f ca="1"/>
        <v>199.44245540945963</v>
      </c>
      <c r="X184" s="472">
        <f ca="1"/>
        <v>199.44245540945963</v>
      </c>
      <c r="Y184" s="472">
        <f ca="1"/>
        <v>199.44245540945963</v>
      </c>
      <c r="Z184" s="472">
        <f ca="1"/>
        <v>199.44245540945963</v>
      </c>
      <c r="AA184" s="472">
        <f ca="1"/>
        <v>199.44245540945963</v>
      </c>
      <c r="AB184" s="472">
        <f ca="1"/>
        <v>199.44245540945963</v>
      </c>
      <c r="AC184" s="472">
        <f ca="1"/>
        <v>199.44245540945963</v>
      </c>
      <c r="AD184" s="472">
        <f ca="1"/>
        <v>199.44245540945963</v>
      </c>
      <c r="AE184" s="472">
        <f ca="1"/>
        <v>207.06481540049282</v>
      </c>
      <c r="AF184" s="472">
        <f ca="1"/>
        <v>199.90344908861442</v>
      </c>
      <c r="AG184" s="472">
        <f ca="1"/>
        <v>195.43221436197317</v>
      </c>
      <c r="AH184" s="472">
        <f ca="1"/>
        <v>195.13383952269169</v>
      </c>
      <c r="AI184" s="472">
        <f ca="1"/>
        <v>198.42443515553734</v>
      </c>
      <c r="AJ184" s="472">
        <f ca="1"/>
        <v>200.69597892744821</v>
      </c>
      <c r="AK184" s="472">
        <f ca="1"/>
        <v>199.44245540945963</v>
      </c>
      <c r="AL184" s="472">
        <f ca="1"/>
        <v>199.44245540945963</v>
      </c>
      <c r="AM184" s="472">
        <f ca="1"/>
        <v>199.44245540945963</v>
      </c>
      <c r="AN184" s="472">
        <f ca="1"/>
        <v>199.44245540945963</v>
      </c>
      <c r="AO184" s="472">
        <f ca="1"/>
        <v>199.44245540945963</v>
      </c>
      <c r="AP184" s="472">
        <f ca="1"/>
        <v>199.44245540945963</v>
      </c>
      <c r="AQ184" s="473">
        <f ca="1"/>
        <v>199.44245540945963</v>
      </c>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V184" s="96"/>
      <c r="DW184" s="96"/>
      <c r="DX184" s="96"/>
      <c r="DY184" s="96"/>
      <c r="DZ184" s="96"/>
      <c r="EA184" s="96"/>
      <c r="EB184" s="96"/>
      <c r="EC184" s="96"/>
      <c r="ED184" s="96"/>
      <c r="EE184" s="96"/>
      <c r="EF184" s="96"/>
      <c r="EG184" s="96"/>
      <c r="EH184" s="96"/>
      <c r="EI184" s="96"/>
      <c r="EJ184" s="96"/>
      <c r="EK184" s="96"/>
      <c r="EL184" s="96"/>
      <c r="EM184" s="96"/>
      <c r="EN184" s="96"/>
      <c r="EO184" s="96"/>
      <c r="EP184" s="96"/>
      <c r="EQ184" s="96"/>
      <c r="ER184" s="96"/>
      <c r="ES184" s="96"/>
      <c r="ET184" s="96"/>
      <c r="EU184" s="96"/>
      <c r="EV184" s="96"/>
      <c r="EW184" s="96"/>
      <c r="EX184" s="96"/>
      <c r="EY184" s="96"/>
      <c r="EZ184" s="96"/>
      <c r="FA184" s="96"/>
      <c r="FB184" s="96"/>
      <c r="FC184" s="96"/>
      <c r="FD184" s="96"/>
      <c r="FE184" s="96"/>
      <c r="FF184" s="96"/>
      <c r="FG184" s="96"/>
      <c r="FH184" s="96"/>
      <c r="FI184" s="96"/>
      <c r="FJ184" s="96"/>
      <c r="FK184" s="96"/>
      <c r="FL184" s="96"/>
      <c r="FM184" s="96"/>
      <c r="FN184" s="96"/>
      <c r="FO184" s="96"/>
      <c r="FP184" s="96"/>
      <c r="FQ184" s="96"/>
      <c r="FR184" s="96"/>
      <c r="FS184" s="96"/>
      <c r="FT184" s="96"/>
      <c r="FU184" s="96"/>
      <c r="FV184" s="96"/>
      <c r="FW184" s="96"/>
      <c r="FX184" s="96"/>
      <c r="FY184" s="96"/>
      <c r="FZ184" s="96"/>
      <c r="GA184" s="96"/>
      <c r="GB184" s="96"/>
      <c r="GC184" s="96"/>
      <c r="GD184" s="96"/>
      <c r="GE184" s="96"/>
      <c r="GF184" s="96"/>
      <c r="GG184" s="96"/>
      <c r="GH184" s="96"/>
      <c r="GI184" s="96"/>
      <c r="GJ184" s="96"/>
      <c r="GK184" s="96"/>
      <c r="GL184" s="96"/>
      <c r="GM184" s="96"/>
      <c r="GN184" s="96"/>
      <c r="GO184" s="96"/>
      <c r="GP184" s="96"/>
      <c r="GQ184" s="96"/>
      <c r="GR184" s="96"/>
      <c r="GS184" s="96"/>
      <c r="GT184" s="96"/>
      <c r="GU184" s="96"/>
      <c r="GV184" s="96"/>
      <c r="GW184" s="96"/>
      <c r="GX184" s="96"/>
      <c r="GY184" s="96"/>
      <c r="GZ184" s="96"/>
      <c r="HA184" s="96"/>
      <c r="HB184" s="96"/>
      <c r="HC184" s="96"/>
      <c r="HD184" s="96"/>
      <c r="HE184" s="96"/>
      <c r="HF184" s="96"/>
      <c r="HG184" s="96"/>
      <c r="HH184" s="96"/>
      <c r="HI184" s="96"/>
      <c r="HJ184" s="96"/>
      <c r="HK184" s="96"/>
      <c r="HL184" s="96"/>
      <c r="HM184" s="96"/>
      <c r="HN184" s="96"/>
      <c r="HO184" s="96"/>
      <c r="HP184" s="96"/>
      <c r="HQ184" s="96"/>
      <c r="HR184" s="96"/>
      <c r="HS184" s="96"/>
      <c r="HT184" s="96"/>
      <c r="HU184" s="96"/>
      <c r="HV184" s="96"/>
      <c r="HW184" s="96"/>
      <c r="HX184" s="96"/>
      <c r="HY184" s="96"/>
      <c r="HZ184" s="96"/>
      <c r="IA184" s="96"/>
      <c r="IB184" s="96"/>
      <c r="IC184" s="96"/>
      <c r="ID184" s="96"/>
      <c r="IE184" s="96"/>
      <c r="IF184" s="96"/>
      <c r="IG184" s="96"/>
      <c r="IH184" s="96"/>
      <c r="II184" s="96"/>
      <c r="IJ184" s="96"/>
      <c r="IK184" s="96"/>
      <c r="IL184" s="96"/>
      <c r="IM184" s="96"/>
      <c r="IN184" s="96"/>
      <c r="IO184" s="96"/>
      <c r="IP184" s="96"/>
      <c r="IQ184" s="96"/>
      <c r="IR184" s="96"/>
      <c r="IS184" s="96"/>
      <c r="IT184" s="96"/>
      <c r="IU184" s="96"/>
      <c r="IV184" s="96"/>
      <c r="IW184" s="96"/>
      <c r="IX184" s="96"/>
      <c r="IY184" s="96"/>
      <c r="IZ184" s="96"/>
      <c r="JA184" s="96"/>
      <c r="JB184" s="96"/>
      <c r="JC184" s="96"/>
      <c r="JD184" s="96"/>
    </row>
    <row r="185" spans="2:264" s="20" customFormat="1" ht="16.5" collapsed="1" x14ac:dyDescent="0.3">
      <c r="H185" s="956" t="s">
        <v>219</v>
      </c>
      <c r="I185" s="957">
        <f t="shared" ref="I185:AQ185" ca="1" si="7">SUM(I23,I39,I140,I172,I176)</f>
        <v>7037.2286036615078</v>
      </c>
      <c r="J185" s="957">
        <f t="shared" ca="1" si="7"/>
        <v>5660.66559584676</v>
      </c>
      <c r="K185" s="957">
        <f t="shared" ca="1" si="7"/>
        <v>10536.803880151776</v>
      </c>
      <c r="L185" s="957">
        <f t="shared" ca="1" si="7"/>
        <v>8700.7507405863525</v>
      </c>
      <c r="M185" s="957">
        <f t="shared" ca="1" si="7"/>
        <v>8334.3487531173432</v>
      </c>
      <c r="N185" s="957">
        <f t="shared" ca="1" si="7"/>
        <v>6482.9267609255367</v>
      </c>
      <c r="O185" s="957">
        <f t="shared" ca="1" si="7"/>
        <v>13217.476955186674</v>
      </c>
      <c r="P185" s="957">
        <f t="shared" ca="1" si="7"/>
        <v>10738.779071863482</v>
      </c>
      <c r="Q185" s="957">
        <f t="shared" ca="1" si="7"/>
        <v>8060.9935952286569</v>
      </c>
      <c r="R185" s="957">
        <f t="shared" ca="1" si="7"/>
        <v>5548.4311504437719</v>
      </c>
      <c r="S185" s="957">
        <f t="shared" ca="1" si="7"/>
        <v>10446.487776788024</v>
      </c>
      <c r="T185" s="957">
        <f t="shared" ca="1" si="7"/>
        <v>8385.9206924406335</v>
      </c>
      <c r="U185" s="957">
        <f t="shared" ca="1" si="7"/>
        <v>8314.3542071275097</v>
      </c>
      <c r="V185" s="957">
        <f t="shared" ca="1" si="7"/>
        <v>5622.5785050870063</v>
      </c>
      <c r="W185" s="957">
        <f t="shared" ca="1" si="7"/>
        <v>5874.9466690551808</v>
      </c>
      <c r="X185" s="957">
        <f t="shared" ca="1" si="7"/>
        <v>4518.9519025888349</v>
      </c>
      <c r="Y185" s="957">
        <f t="shared" ca="1" si="7"/>
        <v>5675.1921153655112</v>
      </c>
      <c r="Z185" s="957">
        <f t="shared" ca="1" si="7"/>
        <v>5833.5967694881647</v>
      </c>
      <c r="AA185" s="957">
        <f t="shared" ca="1" si="7"/>
        <v>9834.6781174186908</v>
      </c>
      <c r="AB185" s="957">
        <f t="shared" ca="1" si="7"/>
        <v>11220.139593096817</v>
      </c>
      <c r="AC185" s="957">
        <f t="shared" ca="1" si="7"/>
        <v>5050.4255878373669</v>
      </c>
      <c r="AD185" s="957">
        <f t="shared" ca="1" si="7"/>
        <v>5613.5547056569039</v>
      </c>
      <c r="AE185" s="957">
        <f t="shared" ca="1" si="7"/>
        <v>7288.0961646069927</v>
      </c>
      <c r="AF185" s="957">
        <f t="shared" ca="1" si="7"/>
        <v>5814.6321878387207</v>
      </c>
      <c r="AG185" s="957">
        <f t="shared" ca="1" si="7"/>
        <v>4974.0121671424067</v>
      </c>
      <c r="AH185" s="957">
        <f t="shared" ca="1" si="7"/>
        <v>4524.7059605880331</v>
      </c>
      <c r="AI185" s="957">
        <f t="shared" ca="1" si="7"/>
        <v>4235.7498702720741</v>
      </c>
      <c r="AJ185" s="957">
        <f t="shared" ca="1" si="7"/>
        <v>4170.5221239153143</v>
      </c>
      <c r="AK185" s="957">
        <f t="shared" ca="1" si="7"/>
        <v>6265.3265128913799</v>
      </c>
      <c r="AL185" s="957">
        <f t="shared" ca="1" si="7"/>
        <v>8164.7752736711327</v>
      </c>
      <c r="AM185" s="957">
        <f t="shared" ca="1" si="7"/>
        <v>5298.7773350573743</v>
      </c>
      <c r="AN185" s="957">
        <f t="shared" ca="1" si="7"/>
        <v>2662.0380484597854</v>
      </c>
      <c r="AO185" s="957">
        <f t="shared" ca="1" si="7"/>
        <v>5741.1031299415063</v>
      </c>
      <c r="AP185" s="957">
        <f t="shared" ca="1" si="7"/>
        <v>5898.843837952114</v>
      </c>
      <c r="AQ185" s="958">
        <f t="shared" ca="1" si="7"/>
        <v>4804.6946683906117</v>
      </c>
      <c r="AR185" s="274"/>
      <c r="AS185" s="274"/>
      <c r="AT185" s="274"/>
      <c r="AU185" s="274"/>
      <c r="AV185" s="274"/>
      <c r="AW185" s="274"/>
      <c r="AX185" s="274"/>
      <c r="AY185" s="274"/>
      <c r="AZ185" s="274"/>
      <c r="BA185" s="274"/>
      <c r="BB185" s="274"/>
      <c r="BC185" s="274"/>
      <c r="BD185" s="274"/>
      <c r="BE185" s="274"/>
      <c r="BF185" s="274"/>
      <c r="BG185" s="274"/>
      <c r="BH185" s="274"/>
      <c r="BI185" s="274"/>
      <c r="BJ185" s="274"/>
      <c r="BK185" s="274"/>
      <c r="BL185" s="274"/>
      <c r="BM185" s="274"/>
      <c r="BN185" s="274"/>
      <c r="BO185" s="274"/>
      <c r="BP185" s="274"/>
      <c r="BQ185" s="274"/>
      <c r="BR185" s="274"/>
      <c r="BS185" s="274"/>
      <c r="BT185" s="274"/>
      <c r="BU185" s="274"/>
      <c r="BV185" s="274"/>
      <c r="BW185" s="274"/>
      <c r="BX185" s="274"/>
      <c r="BY185" s="274"/>
      <c r="BZ185" s="274"/>
      <c r="CA185" s="274"/>
      <c r="CB185" s="274"/>
      <c r="CC185" s="274"/>
      <c r="CD185" s="274"/>
      <c r="CE185" s="274"/>
      <c r="CF185" s="274"/>
      <c r="CG185" s="274"/>
      <c r="CH185" s="274"/>
      <c r="CI185" s="274"/>
      <c r="CJ185" s="274"/>
      <c r="CK185" s="274"/>
      <c r="CL185" s="274"/>
      <c r="CM185" s="274"/>
      <c r="CN185" s="274"/>
      <c r="CO185" s="274"/>
      <c r="CP185" s="274"/>
      <c r="CQ185" s="274"/>
      <c r="CR185" s="274"/>
      <c r="CS185" s="274"/>
      <c r="CT185" s="274"/>
      <c r="CU185" s="274"/>
      <c r="CV185" s="274"/>
      <c r="CW185" s="274"/>
      <c r="CX185" s="274"/>
      <c r="CY185" s="274"/>
      <c r="CZ185" s="274"/>
      <c r="DA185" s="274"/>
      <c r="DB185" s="274"/>
      <c r="DC185" s="274"/>
      <c r="DD185" s="274"/>
      <c r="DE185" s="274"/>
      <c r="DF185" s="274"/>
      <c r="DG185" s="274"/>
      <c r="DH185" s="274"/>
      <c r="DI185" s="274"/>
      <c r="DJ185" s="274"/>
      <c r="DK185" s="274"/>
      <c r="DL185" s="274"/>
      <c r="DM185" s="274"/>
      <c r="DN185" s="274"/>
      <c r="DO185" s="274"/>
      <c r="DP185" s="274"/>
      <c r="DQ185" s="274"/>
      <c r="DR185" s="274"/>
      <c r="DS185" s="274"/>
      <c r="DT185" s="274"/>
      <c r="DU185" s="274"/>
      <c r="DV185" s="274"/>
      <c r="DW185" s="274"/>
      <c r="DX185" s="274"/>
      <c r="DY185" s="274"/>
      <c r="DZ185" s="274"/>
      <c r="EA185" s="274"/>
      <c r="EB185" s="274"/>
      <c r="EC185" s="274"/>
      <c r="ED185" s="274"/>
      <c r="EE185" s="274"/>
      <c r="EF185" s="274"/>
      <c r="EG185" s="274"/>
      <c r="EH185" s="274"/>
      <c r="EI185" s="274"/>
      <c r="EJ185" s="274"/>
      <c r="EK185" s="274"/>
      <c r="EL185" s="274"/>
      <c r="EM185" s="274"/>
      <c r="EN185" s="274"/>
      <c r="EO185" s="274"/>
      <c r="EP185" s="274"/>
      <c r="EQ185" s="274"/>
      <c r="ER185" s="274"/>
      <c r="ES185" s="274"/>
      <c r="ET185" s="274"/>
      <c r="EU185" s="274"/>
      <c r="EV185" s="274"/>
      <c r="EW185" s="274"/>
      <c r="EX185" s="274"/>
      <c r="EY185" s="274"/>
      <c r="EZ185" s="274"/>
      <c r="FA185" s="274"/>
      <c r="FB185" s="274"/>
      <c r="FC185" s="274"/>
      <c r="FD185" s="274"/>
      <c r="FE185" s="274"/>
      <c r="FF185" s="274"/>
      <c r="FG185" s="274"/>
      <c r="FH185" s="274"/>
      <c r="FI185" s="274"/>
      <c r="FJ185" s="274"/>
      <c r="FK185" s="274"/>
      <c r="FL185" s="274"/>
      <c r="FM185" s="274"/>
      <c r="FN185" s="274"/>
      <c r="FO185" s="274"/>
      <c r="FP185" s="274"/>
      <c r="FQ185" s="274"/>
      <c r="FR185" s="274"/>
      <c r="FS185" s="274"/>
      <c r="FT185" s="274"/>
      <c r="FU185" s="274"/>
      <c r="FV185" s="274"/>
      <c r="FW185" s="274"/>
      <c r="FX185" s="274"/>
      <c r="FY185" s="274"/>
      <c r="FZ185" s="274"/>
      <c r="GA185" s="274"/>
      <c r="GB185" s="274"/>
      <c r="GC185" s="274"/>
      <c r="GD185" s="274"/>
      <c r="GE185" s="274"/>
      <c r="GF185" s="274"/>
      <c r="GG185" s="274"/>
      <c r="GH185" s="274"/>
      <c r="GI185" s="274"/>
      <c r="GJ185" s="274"/>
      <c r="GK185" s="274"/>
      <c r="GL185" s="274"/>
      <c r="GM185" s="274"/>
      <c r="GN185" s="274"/>
      <c r="GO185" s="274"/>
      <c r="GP185" s="274"/>
      <c r="GQ185" s="274"/>
      <c r="GR185" s="274"/>
      <c r="GS185" s="274"/>
      <c r="GT185" s="274"/>
      <c r="GU185" s="274"/>
      <c r="GV185" s="274"/>
      <c r="GW185" s="274"/>
      <c r="GX185" s="274"/>
      <c r="GY185" s="274"/>
      <c r="GZ185" s="274"/>
      <c r="HA185" s="274"/>
      <c r="HB185" s="274"/>
      <c r="HC185" s="274"/>
      <c r="HD185" s="274"/>
      <c r="HE185" s="274"/>
      <c r="HF185" s="274"/>
      <c r="HG185" s="274"/>
      <c r="HH185" s="274"/>
      <c r="HI185" s="274"/>
      <c r="HJ185" s="274"/>
      <c r="HK185" s="274"/>
      <c r="HL185" s="274"/>
      <c r="HM185" s="274"/>
      <c r="HN185" s="274"/>
      <c r="HO185" s="274"/>
      <c r="HP185" s="274"/>
      <c r="HQ185" s="274"/>
      <c r="HR185" s="274"/>
      <c r="HS185" s="274"/>
      <c r="HT185" s="274"/>
      <c r="HU185" s="274"/>
      <c r="HV185" s="274"/>
      <c r="HW185" s="274"/>
      <c r="HX185" s="274"/>
      <c r="HY185" s="274"/>
      <c r="HZ185" s="274"/>
      <c r="IA185" s="274"/>
      <c r="IB185" s="274"/>
      <c r="IC185" s="274"/>
      <c r="ID185" s="274"/>
      <c r="IE185" s="274"/>
      <c r="IF185" s="274"/>
      <c r="IG185" s="274"/>
      <c r="IH185" s="274"/>
      <c r="II185" s="274"/>
      <c r="IJ185" s="274"/>
      <c r="IK185" s="274"/>
      <c r="IL185" s="274"/>
      <c r="IM185" s="274"/>
      <c r="IN185" s="274"/>
      <c r="IO185" s="274"/>
      <c r="IP185" s="274"/>
      <c r="IQ185" s="274"/>
      <c r="IR185" s="274"/>
      <c r="IS185" s="274"/>
      <c r="IT185" s="274"/>
      <c r="IU185" s="274"/>
      <c r="IV185" s="274"/>
      <c r="IW185" s="274"/>
      <c r="IX185" s="274"/>
      <c r="IY185" s="274"/>
      <c r="IZ185" s="274"/>
      <c r="JA185" s="274"/>
      <c r="JB185" s="274"/>
      <c r="JC185" s="274"/>
      <c r="JD185" s="274"/>
    </row>
    <row r="186" spans="2:264" ht="18.75" x14ac:dyDescent="0.3">
      <c r="H186" s="445" t="s">
        <v>247</v>
      </c>
      <c r="I186" s="113">
        <f t="shared" ref="I186:AQ186" ca="1" si="8">SUM(I$23,I$39,I$140,I$176)</f>
        <v>6820.8237623636396</v>
      </c>
      <c r="J186" s="113">
        <f t="shared" ca="1" si="8"/>
        <v>5444.2607545488918</v>
      </c>
      <c r="K186" s="113">
        <f t="shared" ca="1" si="8"/>
        <v>10320.399038853908</v>
      </c>
      <c r="L186" s="113">
        <f t="shared" ca="1" si="8"/>
        <v>8484.3458992884844</v>
      </c>
      <c r="M186" s="113">
        <f t="shared" ca="1" si="8"/>
        <v>8117.943911819475</v>
      </c>
      <c r="N186" s="113">
        <f t="shared" ca="1" si="8"/>
        <v>6266.5219196276685</v>
      </c>
      <c r="O186" s="113">
        <f t="shared" ca="1" si="8"/>
        <v>13001.072113888806</v>
      </c>
      <c r="P186" s="113">
        <f t="shared" ca="1" si="8"/>
        <v>10522.374230565614</v>
      </c>
      <c r="Q186" s="113">
        <f t="shared" ca="1" si="8"/>
        <v>7844.5887539307887</v>
      </c>
      <c r="R186" s="113">
        <f t="shared" ca="1" si="8"/>
        <v>5332.0263091459037</v>
      </c>
      <c r="S186" s="113">
        <f t="shared" ca="1" si="8"/>
        <v>10230.082935490156</v>
      </c>
      <c r="T186" s="113">
        <f t="shared" ca="1" si="8"/>
        <v>8169.5158511427653</v>
      </c>
      <c r="U186" s="113">
        <f t="shared" ca="1" si="8"/>
        <v>8097.9493658296424</v>
      </c>
      <c r="V186" s="113">
        <f t="shared" ca="1" si="8"/>
        <v>5406.1736637891381</v>
      </c>
      <c r="W186" s="113">
        <f t="shared" ca="1" si="8"/>
        <v>5658.5418277573126</v>
      </c>
      <c r="X186" s="113">
        <f t="shared" ca="1" si="8"/>
        <v>4302.5470612909667</v>
      </c>
      <c r="Y186" s="113">
        <f t="shared" ca="1" si="8"/>
        <v>5458.787274067643</v>
      </c>
      <c r="Z186" s="113">
        <f t="shared" ca="1" si="8"/>
        <v>5617.1919281902965</v>
      </c>
      <c r="AA186" s="113">
        <f t="shared" ca="1" si="8"/>
        <v>9618.2732761208226</v>
      </c>
      <c r="AB186" s="113">
        <f t="shared" ca="1" si="8"/>
        <v>11003.734751798949</v>
      </c>
      <c r="AC186" s="113">
        <f t="shared" ca="1" si="8"/>
        <v>4834.0207465394988</v>
      </c>
      <c r="AD186" s="113">
        <f t="shared" ca="1" si="8"/>
        <v>5397.1498643590357</v>
      </c>
      <c r="AE186" s="113">
        <f t="shared" ca="1" si="8"/>
        <v>6625.6451984366959</v>
      </c>
      <c r="AF186" s="113">
        <f t="shared" ca="1" si="8"/>
        <v>5463.1710643078559</v>
      </c>
      <c r="AG186" s="113">
        <f t="shared" ca="1" si="8"/>
        <v>4741.2380764651161</v>
      </c>
      <c r="AH186" s="113">
        <f t="shared" ca="1" si="8"/>
        <v>4342.0791992943205</v>
      </c>
      <c r="AI186" s="113">
        <f t="shared" ca="1" si="8"/>
        <v>4076.8653520877269</v>
      </c>
      <c r="AJ186" s="113">
        <f t="shared" ca="1" si="8"/>
        <v>4016.4893029902414</v>
      </c>
      <c r="AK186" s="113">
        <f t="shared" ca="1" si="8"/>
        <v>6048.9216715935117</v>
      </c>
      <c r="AL186" s="113">
        <f t="shared" ca="1" si="8"/>
        <v>7948.3704323732645</v>
      </c>
      <c r="AM186" s="113">
        <f t="shared" ca="1" si="8"/>
        <v>5082.3724937595061</v>
      </c>
      <c r="AN186" s="113">
        <f t="shared" ca="1" si="8"/>
        <v>2557.0575960581382</v>
      </c>
      <c r="AO186" s="113">
        <f t="shared" ca="1" si="8"/>
        <v>5551.6499268040388</v>
      </c>
      <c r="AP186" s="113">
        <f t="shared" ca="1" si="8"/>
        <v>5729.0950384481093</v>
      </c>
      <c r="AQ186" s="446">
        <f t="shared" ca="1" si="8"/>
        <v>4647.9886309491922</v>
      </c>
    </row>
    <row r="187" spans="2:264" ht="17.25" x14ac:dyDescent="0.25">
      <c r="H187" s="447" t="s">
        <v>248</v>
      </c>
      <c r="I187" s="959" cm="1">
        <f t="array" aca="1" ref="I187" ca="1">_xlfn.IFS(I11="NOAK",COUNTIF($I$11:$XFD$11,"NOAK")/COUNT($I$185:$XFD$185),I11="FOAK",COUNTIF($I$11:$XFD$11,"FOAK")/COUNT($I$185:$XFD$185),I11="BOAK",1)</f>
        <v>0.54285714285714282</v>
      </c>
      <c r="J187" s="959" cm="1">
        <f t="array" aca="1" ref="J187" ca="1">_xlfn.IFS(J11="NOAK",COUNTIF($I$11:$XFD$11,"NOAK")/COUNT($I$185:$XFD$185),J11="FOAK",COUNTIF($I$11:$XFD$11,"FOAK")/COUNT($I$185:$XFD$185),J11="BOAK",1)</f>
        <v>0.54285714285714282</v>
      </c>
      <c r="K187" s="959" cm="1">
        <f t="array" aca="1" ref="K187" ca="1">_xlfn.IFS(K11="NOAK",COUNTIF($I$11:$XFD$11,"NOAK")/COUNT($I$185:$XFD$185),K11="FOAK",COUNTIF($I$11:$XFD$11,"FOAK")/COUNT($I$185:$XFD$185),K11="BOAK",1)</f>
        <v>0.2857142857142857</v>
      </c>
      <c r="L187" s="959" cm="1">
        <f t="array" aca="1" ref="L187" ca="1">_xlfn.IFS(L11="NOAK",COUNTIF($I$11:$XFD$11,"NOAK")/COUNT($I$185:$XFD$185),L11="FOAK",COUNTIF($I$11:$XFD$11,"FOAK")/COUNT($I$185:$XFD$185),L11="BOAK",1)</f>
        <v>0.2857142857142857</v>
      </c>
      <c r="M187" s="959" cm="1">
        <f t="array" aca="1" ref="M187" ca="1">_xlfn.IFS(M11="NOAK",COUNTIF($I$11:$XFD$11,"NOAK")/COUNT($I$185:$XFD$185),M11="FOAK",COUNTIF($I$11:$XFD$11,"FOAK")/COUNT($I$185:$XFD$185),M11="BOAK",1)</f>
        <v>0.54285714285714282</v>
      </c>
      <c r="N187" s="959" cm="1">
        <f t="array" aca="1" ref="N187" ca="1">_xlfn.IFS(N11="NOAK",COUNTIF($I$11:$XFD$11,"NOAK")/COUNT($I$185:$XFD$185),N11="FOAK",COUNTIF($I$11:$XFD$11,"FOAK")/COUNT($I$185:$XFD$185),N11="BOAK",1)</f>
        <v>0.54285714285714282</v>
      </c>
      <c r="O187" s="959" cm="1">
        <f t="array" aca="1" ref="O187" ca="1">_xlfn.IFS(O11="NOAK",COUNTIF($I$11:$XFD$11,"NOAK")/COUNT($I$185:$XFD$185),O11="FOAK",COUNTIF($I$11:$XFD$11,"FOAK")/COUNT($I$185:$XFD$185),O11="BOAK",1)</f>
        <v>0.2857142857142857</v>
      </c>
      <c r="P187" s="959" cm="1">
        <f t="array" aca="1" ref="P187" ca="1">_xlfn.IFS(P11="NOAK",COUNTIF($I$11:$XFD$11,"NOAK")/COUNT($I$185:$XFD$185),P11="FOAK",COUNTIF($I$11:$XFD$11,"FOAK")/COUNT($I$185:$XFD$185),P11="BOAK",1)</f>
        <v>0.2857142857142857</v>
      </c>
      <c r="Q187" s="959" cm="1">
        <f t="array" aca="1" ref="Q187" ca="1">_xlfn.IFS(Q11="NOAK",COUNTIF($I$11:$XFD$11,"NOAK")/COUNT($I$185:$XFD$185),Q11="FOAK",COUNTIF($I$11:$XFD$11,"FOAK")/COUNT($I$185:$XFD$185),Q11="BOAK",1)</f>
        <v>0.2857142857142857</v>
      </c>
      <c r="R187" s="959" cm="1">
        <f t="array" aca="1" ref="R187" ca="1">_xlfn.IFS(R11="NOAK",COUNTIF($I$11:$XFD$11,"NOAK")/COUNT($I$185:$XFD$185),R11="FOAK",COUNTIF($I$11:$XFD$11,"FOAK")/COUNT($I$185:$XFD$185),R11="BOAK",1)</f>
        <v>0.54285714285714282</v>
      </c>
      <c r="S187" s="959" cm="1">
        <f t="array" aca="1" ref="S187" ca="1">_xlfn.IFS(S11="NOAK",COUNTIF($I$11:$XFD$11,"NOAK")/COUNT($I$185:$XFD$185),S11="FOAK",COUNTIF($I$11:$XFD$11,"FOAK")/COUNT($I$185:$XFD$185),S11="BOAK",1)</f>
        <v>0.54285714285714282</v>
      </c>
      <c r="T187" s="959" cm="1">
        <f t="array" aca="1" ref="T187" ca="1">_xlfn.IFS(T11="NOAK",COUNTIF($I$11:$XFD$11,"NOAK")/COUNT($I$185:$XFD$185),T11="FOAK",COUNTIF($I$11:$XFD$11,"FOAK")/COUNT($I$185:$XFD$185),T11="BOAK",1)</f>
        <v>0.54285714285714282</v>
      </c>
      <c r="U187" s="959" cm="1">
        <f t="array" aca="1" ref="U187" ca="1">_xlfn.IFS(U11="NOAK",COUNTIF($I$11:$XFD$11,"NOAK")/COUNT($I$185:$XFD$185),U11="FOAK",COUNTIF($I$11:$XFD$11,"FOAK")/COUNT($I$185:$XFD$185),U11="BOAK",1)</f>
        <v>0.2857142857142857</v>
      </c>
      <c r="V187" s="959" cm="1">
        <f t="array" aca="1" ref="V187" ca="1">_xlfn.IFS(V11="NOAK",COUNTIF($I$11:$XFD$11,"NOAK")/COUNT($I$185:$XFD$185),V11="FOAK",COUNTIF($I$11:$XFD$11,"FOAK")/COUNT($I$185:$XFD$185),V11="BOAK",1)</f>
        <v>0.54285714285714282</v>
      </c>
      <c r="W187" s="959" cm="1">
        <f t="array" aca="1" ref="W187" ca="1">_xlfn.IFS(W11="NOAK",COUNTIF($I$11:$XFD$11,"NOAK")/COUNT($I$185:$XFD$185),W11="FOAK",COUNTIF($I$11:$XFD$11,"FOAK")/COUNT($I$185:$XFD$185),W11="BOAK",1)</f>
        <v>0.54285714285714282</v>
      </c>
      <c r="X187" s="959" cm="1">
        <f t="array" aca="1" ref="X187" ca="1">_xlfn.IFS(X11="NOAK",COUNTIF($I$11:$XFD$11,"NOAK")/COUNT($I$185:$XFD$185),X11="FOAK",COUNTIF($I$11:$XFD$11,"FOAK")/COUNT($I$185:$XFD$185),X11="BOAK",1)</f>
        <v>0.54285714285714282</v>
      </c>
      <c r="Y187" s="959" cm="1">
        <f t="array" aca="1" ref="Y187" ca="1">_xlfn.IFS(Y11="NOAK",COUNTIF($I$11:$XFD$11,"NOAK")/COUNT($I$185:$XFD$185),Y11="FOAK",COUNTIF($I$11:$XFD$11,"FOAK")/COUNT($I$185:$XFD$185),Y11="BOAK",1)</f>
        <v>0.54285714285714282</v>
      </c>
      <c r="Z187" s="959" cm="1">
        <f t="array" aca="1" ref="Z187" ca="1">_xlfn.IFS(Z11="NOAK",COUNTIF($I$11:$XFD$11,"NOAK")/COUNT($I$185:$XFD$185),Z11="FOAK",COUNTIF($I$11:$XFD$11,"FOAK")/COUNT($I$185:$XFD$185),Z11="BOAK",1)</f>
        <v>0.2857142857142857</v>
      </c>
      <c r="AA187" s="959" cm="1">
        <f t="array" aca="1" ref="AA187" ca="1">_xlfn.IFS(AA11="NOAK",COUNTIF($I$11:$XFD$11,"NOAK")/COUNT($I$185:$XFD$185),AA11="FOAK",COUNTIF($I$11:$XFD$11,"FOAK")/COUNT($I$185:$XFD$185),AA11="BOAK",1)</f>
        <v>0.2857142857142857</v>
      </c>
      <c r="AB187" s="959" cm="1">
        <f t="array" aca="1" ref="AB187" ca="1">_xlfn.IFS(AB11="NOAK",COUNTIF($I$11:$XFD$11,"NOAK")/COUNT($I$185:$XFD$185),AB11="FOAK",COUNTIF($I$11:$XFD$11,"FOAK")/COUNT($I$185:$XFD$185),AB11="BOAK",1)</f>
        <v>0.2857142857142857</v>
      </c>
      <c r="AC187" s="959" cm="1">
        <f t="array" aca="1" ref="AC187" ca="1">_xlfn.IFS(AC11="NOAK",COUNTIF($I$11:$XFD$11,"NOAK")/COUNT($I$185:$XFD$185),AC11="FOAK",COUNTIF($I$11:$XFD$11,"FOAK")/COUNT($I$185:$XFD$185),AC11="BOAK",1)</f>
        <v>0.54285714285714282</v>
      </c>
      <c r="AD187" s="959" cm="1">
        <f t="array" aca="1" ref="AD187" ca="1">_xlfn.IFS(AD11="NOAK",COUNTIF($I$11:$XFD$11,"NOAK")/COUNT($I$185:$XFD$185),AD11="FOAK",COUNTIF($I$11:$XFD$11,"FOAK")/COUNT($I$185:$XFD$185),AD11="BOAK",1)</f>
        <v>0.54285714285714282</v>
      </c>
      <c r="AE187" s="959" cm="1">
        <f t="array" aca="1" ref="AE187" ca="1">_xlfn.IFS(AE11="NOAK",COUNTIF($I$11:$XFD$11,"NOAK")/COUNT($I$185:$XFD$185),AE11="FOAK",COUNTIF($I$11:$XFD$11,"FOAK")/COUNT($I$185:$XFD$185),AE11="BOAK",1)</f>
        <v>1</v>
      </c>
      <c r="AF187" s="959" cm="1">
        <f t="array" aca="1" ref="AF187" ca="1">_xlfn.IFS(AF11="NOAK",COUNTIF($I$11:$XFD$11,"NOAK")/COUNT($I$185:$XFD$185),AF11="FOAK",COUNTIF($I$11:$XFD$11,"FOAK")/COUNT($I$185:$XFD$185),AF11="BOAK",1)</f>
        <v>1</v>
      </c>
      <c r="AG187" s="959" cm="1">
        <f t="array" aca="1" ref="AG187" ca="1">_xlfn.IFS(AG11="NOAK",COUNTIF($I$11:$XFD$11,"NOAK")/COUNT($I$185:$XFD$185),AG11="FOAK",COUNTIF($I$11:$XFD$11,"FOAK")/COUNT($I$185:$XFD$185),AG11="BOAK",1)</f>
        <v>1</v>
      </c>
      <c r="AH187" s="959" cm="1">
        <f t="array" aca="1" ref="AH187" ca="1">_xlfn.IFS(AH11="NOAK",COUNTIF($I$11:$XFD$11,"NOAK")/COUNT($I$185:$XFD$185),AH11="FOAK",COUNTIF($I$11:$XFD$11,"FOAK")/COUNT($I$185:$XFD$185),AH11="BOAK",1)</f>
        <v>1</v>
      </c>
      <c r="AI187" s="959" cm="1">
        <f t="array" aca="1" ref="AI187" ca="1">_xlfn.IFS(AI11="NOAK",COUNTIF($I$11:$XFD$11,"NOAK")/COUNT($I$185:$XFD$185),AI11="FOAK",COUNTIF($I$11:$XFD$11,"FOAK")/COUNT($I$185:$XFD$185),AI11="BOAK",1)</f>
        <v>1</v>
      </c>
      <c r="AJ187" s="959" cm="1">
        <f t="array" aca="1" ref="AJ187" ca="1">_xlfn.IFS(AJ11="NOAK",COUNTIF($I$11:$XFD$11,"NOAK")/COUNT($I$185:$XFD$185),AJ11="FOAK",COUNTIF($I$11:$XFD$11,"FOAK")/COUNT($I$185:$XFD$185),AJ11="BOAK",1)</f>
        <v>1</v>
      </c>
      <c r="AK187" s="959" cm="1">
        <f t="array" aca="1" ref="AK187" ca="1">_xlfn.IFS(AK11="NOAK",COUNTIF($I$11:$XFD$11,"NOAK")/COUNT($I$185:$XFD$185),AK11="FOAK",COUNTIF($I$11:$XFD$11,"FOAK")/COUNT($I$185:$XFD$185),AK11="BOAK",1)</f>
        <v>0.54285714285714282</v>
      </c>
      <c r="AL187" s="959" cm="1">
        <f t="array" aca="1" ref="AL187" ca="1">_xlfn.IFS(AL11="NOAK",COUNTIF($I$11:$XFD$11,"NOAK")/COUNT($I$185:$XFD$185),AL11="FOAK",COUNTIF($I$11:$XFD$11,"FOAK")/COUNT($I$185:$XFD$185),AL11="BOAK",1)</f>
        <v>0.2857142857142857</v>
      </c>
      <c r="AM187" s="959" cm="1">
        <f t="array" aca="1" ref="AM187" ca="1">_xlfn.IFS(AM11="NOAK",COUNTIF($I$11:$XFD$11,"NOAK")/COUNT($I$185:$XFD$185),AM11="FOAK",COUNTIF($I$11:$XFD$11,"FOAK")/COUNT($I$185:$XFD$185),AM11="BOAK",1)</f>
        <v>0.54285714285714282</v>
      </c>
      <c r="AN187" s="959" cm="1">
        <f t="array" aca="1" ref="AN187" ca="1">_xlfn.IFS(AN11="NOAK",COUNTIF($I$11:$XFD$11,"NOAK")/COUNT($I$185:$XFD$185),AN11="FOAK",COUNTIF($I$11:$XFD$11,"FOAK")/COUNT($I$185:$XFD$185),AN11="BOAK",1)</f>
        <v>0.54285714285714282</v>
      </c>
      <c r="AO187" s="959" cm="1">
        <f t="array" aca="1" ref="AO187" ca="1">_xlfn.IFS(AO11="NOAK",COUNTIF($I$11:$XFD$11,"NOAK")/COUNT($I$185:$XFD$185),AO11="FOAK",COUNTIF($I$11:$XFD$11,"FOAK")/COUNT($I$185:$XFD$185),AO11="BOAK",1)</f>
        <v>0.54285714285714282</v>
      </c>
      <c r="AP187" s="959" cm="1">
        <f t="array" aca="1" ref="AP187" ca="1">_xlfn.IFS(AP11="NOAK",COUNTIF($I$11:$XFD$11,"NOAK")/COUNT($I$185:$XFD$185),AP11="FOAK",COUNTIF($I$11:$XFD$11,"FOAK")/COUNT($I$185:$XFD$185),AP11="BOAK",1)</f>
        <v>0.54285714285714282</v>
      </c>
      <c r="AQ187" s="448" cm="1">
        <f t="array" aca="1" ref="AQ187" ca="1">_xlfn.IFS(AQ11="NOAK",COUNTIF($I$11:$XFD$11,"NOAK")/COUNT($I$185:$XFD$185),AQ11="FOAK",COUNTIF($I$11:$XFD$11,"FOAK")/COUNT($I$185:$XFD$185),AQ11="BOAK",1)</f>
        <v>0.54285714285714282</v>
      </c>
    </row>
    <row r="188" spans="2:264" ht="18.75" x14ac:dyDescent="0.25">
      <c r="H188" s="449" t="s">
        <v>249</v>
      </c>
      <c r="I188" s="203" cm="1">
        <f t="array" aca="1" ref="I188" ca="1">_xlfn.IFS(I11="BOAK",1,I11="NOAK",COUNTIF($I$11:$XFD$11,"=FOAK"),I11="FOAK",COUNTIF($I$11:$XFD$11,"=NOAK"))</f>
        <v>10</v>
      </c>
      <c r="J188" s="203" cm="1">
        <f t="array" aca="1" ref="J188" ca="1">_xlfn.IFS(J11="BOAK",1,J11="NOAK",COUNTIF($I$11:$XFD$11,"=FOAK"),J11="FOAK",COUNTIF($I$11:$XFD$11,"=NOAK"))</f>
        <v>10</v>
      </c>
      <c r="K188" s="203" cm="1">
        <f t="array" aca="1" ref="K188" ca="1">_xlfn.IFS(K11="BOAK",1,K11="NOAK",COUNTIF($I$11:$XFD$11,"=FOAK"),K11="FOAK",COUNTIF($I$11:$XFD$11,"=NOAK"))</f>
        <v>19</v>
      </c>
      <c r="L188" s="203" cm="1">
        <f t="array" aca="1" ref="L188" ca="1">_xlfn.IFS(L11="BOAK",1,L11="NOAK",COUNTIF($I$11:$XFD$11,"=FOAK"),L11="FOAK",COUNTIF($I$11:$XFD$11,"=NOAK"))</f>
        <v>19</v>
      </c>
      <c r="M188" s="203" cm="1">
        <f t="array" aca="1" ref="M188" ca="1">_xlfn.IFS(M11="BOAK",1,M11="NOAK",COUNTIF($I$11:$XFD$11,"=FOAK"),M11="FOAK",COUNTIF($I$11:$XFD$11,"=NOAK"))</f>
        <v>10</v>
      </c>
      <c r="N188" s="203" cm="1">
        <f t="array" aca="1" ref="N188" ca="1">_xlfn.IFS(N11="BOAK",1,N11="NOAK",COUNTIF($I$11:$XFD$11,"=FOAK"),N11="FOAK",COUNTIF($I$11:$XFD$11,"=NOAK"))</f>
        <v>10</v>
      </c>
      <c r="O188" s="203" cm="1">
        <f t="array" aca="1" ref="O188" ca="1">_xlfn.IFS(O11="BOAK",1,O11="NOAK",COUNTIF($I$11:$XFD$11,"=FOAK"),O11="FOAK",COUNTIF($I$11:$XFD$11,"=NOAK"))</f>
        <v>19</v>
      </c>
      <c r="P188" s="203" cm="1">
        <f t="array" aca="1" ref="P188" ca="1">_xlfn.IFS(P11="BOAK",1,P11="NOAK",COUNTIF($I$11:$XFD$11,"=FOAK"),P11="FOAK",COUNTIF($I$11:$XFD$11,"=NOAK"))</f>
        <v>19</v>
      </c>
      <c r="Q188" s="203" cm="1">
        <f t="array" aca="1" ref="Q188" ca="1">_xlfn.IFS(Q11="BOAK",1,Q11="NOAK",COUNTIF($I$11:$XFD$11,"=FOAK"),Q11="FOAK",COUNTIF($I$11:$XFD$11,"=NOAK"))</f>
        <v>19</v>
      </c>
      <c r="R188" s="203" cm="1">
        <f t="array" aca="1" ref="R188" ca="1">_xlfn.IFS(R11="BOAK",1,R11="NOAK",COUNTIF($I$11:$XFD$11,"=FOAK"),R11="FOAK",COUNTIF($I$11:$XFD$11,"=NOAK"))</f>
        <v>10</v>
      </c>
      <c r="S188" s="203" cm="1">
        <f t="array" aca="1" ref="S188" ca="1">_xlfn.IFS(S11="BOAK",1,S11="NOAK",COUNTIF($I$11:$XFD$11,"=FOAK"),S11="FOAK",COUNTIF($I$11:$XFD$11,"=NOAK"))</f>
        <v>10</v>
      </c>
      <c r="T188" s="203" cm="1">
        <f t="array" aca="1" ref="T188" ca="1">_xlfn.IFS(T11="BOAK",1,T11="NOAK",COUNTIF($I$11:$XFD$11,"=FOAK"),T11="FOAK",COUNTIF($I$11:$XFD$11,"=NOAK"))</f>
        <v>10</v>
      </c>
      <c r="U188" s="203" cm="1">
        <f t="array" aca="1" ref="U188" ca="1">_xlfn.IFS(U11="BOAK",1,U11="NOAK",COUNTIF($I$11:$XFD$11,"=FOAK"),U11="FOAK",COUNTIF($I$11:$XFD$11,"=NOAK"))</f>
        <v>19</v>
      </c>
      <c r="V188" s="203" cm="1">
        <f t="array" aca="1" ref="V188" ca="1">_xlfn.IFS(V11="BOAK",1,V11="NOAK",COUNTIF($I$11:$XFD$11,"=FOAK"),V11="FOAK",COUNTIF($I$11:$XFD$11,"=NOAK"))</f>
        <v>10</v>
      </c>
      <c r="W188" s="203" cm="1">
        <f t="array" aca="1" ref="W188" ca="1">_xlfn.IFS(W11="BOAK",1,W11="NOAK",COUNTIF($I$11:$XFD$11,"=FOAK"),W11="FOAK",COUNTIF($I$11:$XFD$11,"=NOAK"))</f>
        <v>10</v>
      </c>
      <c r="X188" s="203" cm="1">
        <f t="array" aca="1" ref="X188" ca="1">_xlfn.IFS(X11="BOAK",1,X11="NOAK",COUNTIF($I$11:$XFD$11,"=FOAK"),X11="FOAK",COUNTIF($I$11:$XFD$11,"=NOAK"))</f>
        <v>10</v>
      </c>
      <c r="Y188" s="203" cm="1">
        <f t="array" aca="1" ref="Y188" ca="1">_xlfn.IFS(Y11="BOAK",1,Y11="NOAK",COUNTIF($I$11:$XFD$11,"=FOAK"),Y11="FOAK",COUNTIF($I$11:$XFD$11,"=NOAK"))</f>
        <v>10</v>
      </c>
      <c r="Z188" s="203" cm="1">
        <f t="array" aca="1" ref="Z188" ca="1">_xlfn.IFS(Z11="BOAK",1,Z11="NOAK",COUNTIF($I$11:$XFD$11,"=FOAK"),Z11="FOAK",COUNTIF($I$11:$XFD$11,"=NOAK"))</f>
        <v>19</v>
      </c>
      <c r="AA188" s="203" cm="1">
        <f t="array" aca="1" ref="AA188" ca="1">_xlfn.IFS(AA11="BOAK",1,AA11="NOAK",COUNTIF($I$11:$XFD$11,"=FOAK"),AA11="FOAK",COUNTIF($I$11:$XFD$11,"=NOAK"))</f>
        <v>19</v>
      </c>
      <c r="AB188" s="203" cm="1">
        <f t="array" aca="1" ref="AB188" ca="1">_xlfn.IFS(AB11="BOAK",1,AB11="NOAK",COUNTIF($I$11:$XFD$11,"=FOAK"),AB11="FOAK",COUNTIF($I$11:$XFD$11,"=NOAK"))</f>
        <v>19</v>
      </c>
      <c r="AC188" s="203" cm="1">
        <f t="array" aca="1" ref="AC188" ca="1">_xlfn.IFS(AC11="BOAK",1,AC11="NOAK",COUNTIF($I$11:$XFD$11,"=FOAK"),AC11="FOAK",COUNTIF($I$11:$XFD$11,"=NOAK"))</f>
        <v>10</v>
      </c>
      <c r="AD188" s="203" cm="1">
        <f t="array" aca="1" ref="AD188" ca="1">_xlfn.IFS(AD11="BOAK",1,AD11="NOAK",COUNTIF($I$11:$XFD$11,"=FOAK"),AD11="FOAK",COUNTIF($I$11:$XFD$11,"=NOAK"))</f>
        <v>10</v>
      </c>
      <c r="AE188" s="203" cm="1">
        <f t="array" aca="1" ref="AE188" ca="1">_xlfn.IFS(AE11="BOAK",1,AE11="NOAK",COUNTIF($I$11:$XFD$11,"=FOAK"),AE11="FOAK",COUNTIF($I$11:$XFD$11,"=NOAK"))</f>
        <v>1</v>
      </c>
      <c r="AF188" s="203" cm="1">
        <f t="array" aca="1" ref="AF188" ca="1">_xlfn.IFS(AF11="BOAK",1,AF11="NOAK",COUNTIF($I$11:$XFD$11,"=FOAK"),AF11="FOAK",COUNTIF($I$11:$XFD$11,"=NOAK"))</f>
        <v>1</v>
      </c>
      <c r="AG188" s="203" cm="1">
        <f t="array" aca="1" ref="AG188" ca="1">_xlfn.IFS(AG11="BOAK",1,AG11="NOAK",COUNTIF($I$11:$XFD$11,"=FOAK"),AG11="FOAK",COUNTIF($I$11:$XFD$11,"=NOAK"))</f>
        <v>1</v>
      </c>
      <c r="AH188" s="203" cm="1">
        <f t="array" aca="1" ref="AH188" ca="1">_xlfn.IFS(AH11="BOAK",1,AH11="NOAK",COUNTIF($I$11:$XFD$11,"=FOAK"),AH11="FOAK",COUNTIF($I$11:$XFD$11,"=NOAK"))</f>
        <v>1</v>
      </c>
      <c r="AI188" s="203" cm="1">
        <f t="array" aca="1" ref="AI188" ca="1">_xlfn.IFS(AI11="BOAK",1,AI11="NOAK",COUNTIF($I$11:$XFD$11,"=FOAK"),AI11="FOAK",COUNTIF($I$11:$XFD$11,"=NOAK"))</f>
        <v>1</v>
      </c>
      <c r="AJ188" s="203" cm="1">
        <f t="array" aca="1" ref="AJ188" ca="1">_xlfn.IFS(AJ11="BOAK",1,AJ11="NOAK",COUNTIF($I$11:$XFD$11,"=FOAK"),AJ11="FOAK",COUNTIF($I$11:$XFD$11,"=NOAK"))</f>
        <v>1</v>
      </c>
      <c r="AK188" s="203" cm="1">
        <f t="array" aca="1" ref="AK188" ca="1">_xlfn.IFS(AK11="BOAK",1,AK11="NOAK",COUNTIF($I$11:$XFD$11,"=FOAK"),AK11="FOAK",COUNTIF($I$11:$XFD$11,"=NOAK"))</f>
        <v>10</v>
      </c>
      <c r="AL188" s="203" cm="1">
        <f t="array" aca="1" ref="AL188" ca="1">_xlfn.IFS(AL11="BOAK",1,AL11="NOAK",COUNTIF($I$11:$XFD$11,"=FOAK"),AL11="FOAK",COUNTIF($I$11:$XFD$11,"=NOAK"))</f>
        <v>19</v>
      </c>
      <c r="AM188" s="203" cm="1">
        <f t="array" aca="1" ref="AM188" ca="1">_xlfn.IFS(AM11="BOAK",1,AM11="NOAK",COUNTIF($I$11:$XFD$11,"=FOAK"),AM11="FOAK",COUNTIF($I$11:$XFD$11,"=NOAK"))</f>
        <v>10</v>
      </c>
      <c r="AN188" s="203" cm="1">
        <f t="array" aca="1" ref="AN188" ca="1">_xlfn.IFS(AN11="BOAK",1,AN11="NOAK",COUNTIF($I$11:$XFD$11,"=FOAK"),AN11="FOAK",COUNTIF($I$11:$XFD$11,"=NOAK"))</f>
        <v>10</v>
      </c>
      <c r="AO188" s="203" cm="1">
        <f t="array" aca="1" ref="AO188" ca="1">_xlfn.IFS(AO11="BOAK",1,AO11="NOAK",COUNTIF($I$11:$XFD$11,"=FOAK"),AO11="FOAK",COUNTIF($I$11:$XFD$11,"=NOAK"))</f>
        <v>10</v>
      </c>
      <c r="AP188" s="203" cm="1">
        <f t="array" aca="1" ref="AP188" ca="1">_xlfn.IFS(AP11="BOAK",1,AP11="NOAK",COUNTIF($I$11:$XFD$11,"=FOAK"),AP11="FOAK",COUNTIF($I$11:$XFD$11,"=NOAK"))</f>
        <v>10</v>
      </c>
      <c r="AQ188" s="450" cm="1">
        <f t="array" aca="1" ref="AQ188" ca="1">_xlfn.IFS(AQ11="BOAK",1,AQ11="NOAK",COUNTIF($I$11:$XFD$11,"=FOAK"),AQ11="FOAK",COUNTIF($I$11:$XFD$11,"=NOAK"))</f>
        <v>10</v>
      </c>
      <c r="AR188" s="203"/>
    </row>
    <row r="189" spans="2:264" ht="18.75" x14ac:dyDescent="0.25">
      <c r="H189" s="449" t="s">
        <v>250</v>
      </c>
      <c r="I189" s="203" t="str">
        <f t="shared" ref="I189:AQ189" ca="1" si="9">IF(OR(I4="HTGR",I4="MSR",I4="SFR",I4="FHR"),"Gen IV","LWR")</f>
        <v>Gen IV</v>
      </c>
      <c r="J189" s="203" t="str">
        <f t="shared" ca="1" si="9"/>
        <v>Gen IV</v>
      </c>
      <c r="K189" s="203" t="str">
        <f t="shared" ca="1" si="9"/>
        <v>Gen IV</v>
      </c>
      <c r="L189" s="203" t="str">
        <f t="shared" ca="1" si="9"/>
        <v>Gen IV</v>
      </c>
      <c r="M189" s="203" t="str">
        <f t="shared" ca="1" si="9"/>
        <v>Gen IV</v>
      </c>
      <c r="N189" s="203" t="str">
        <f t="shared" ca="1" si="9"/>
        <v>Gen IV</v>
      </c>
      <c r="O189" s="203" t="str">
        <f t="shared" ca="1" si="9"/>
        <v>Gen IV</v>
      </c>
      <c r="P189" s="203" t="str">
        <f t="shared" ca="1" si="9"/>
        <v>Gen IV</v>
      </c>
      <c r="Q189" s="203" t="str">
        <f t="shared" ca="1" si="9"/>
        <v>LWR</v>
      </c>
      <c r="R189" s="203" t="str">
        <f t="shared" ca="1" si="9"/>
        <v>LWR</v>
      </c>
      <c r="S189" s="203" t="str">
        <f t="shared" ca="1" si="9"/>
        <v>Gen IV</v>
      </c>
      <c r="T189" s="203" t="str">
        <f t="shared" ca="1" si="9"/>
        <v>Gen IV</v>
      </c>
      <c r="U189" s="203" t="str">
        <f t="shared" ca="1" si="9"/>
        <v>LWR</v>
      </c>
      <c r="V189" s="203" t="str">
        <f t="shared" ca="1" si="9"/>
        <v>LWR</v>
      </c>
      <c r="W189" s="203" t="str">
        <f t="shared" ca="1" si="9"/>
        <v>LWR</v>
      </c>
      <c r="X189" s="203" t="str">
        <f t="shared" ca="1" si="9"/>
        <v>LWR</v>
      </c>
      <c r="Y189" s="203" t="str">
        <f t="shared" ca="1" si="9"/>
        <v>LWR</v>
      </c>
      <c r="Z189" s="203" t="str">
        <f t="shared" ca="1" si="9"/>
        <v>Gen IV</v>
      </c>
      <c r="AA189" s="203" t="str">
        <f t="shared" ca="1" si="9"/>
        <v>Gen IV</v>
      </c>
      <c r="AB189" s="203" t="str">
        <f t="shared" ca="1" si="9"/>
        <v>Gen IV</v>
      </c>
      <c r="AC189" s="203" t="str">
        <f t="shared" ca="1" si="9"/>
        <v>LWR</v>
      </c>
      <c r="AD189" s="203" t="str">
        <f t="shared" ca="1" si="9"/>
        <v>LWR</v>
      </c>
      <c r="AE189" s="203" t="str">
        <f t="shared" ca="1" si="9"/>
        <v>Gen IV</v>
      </c>
      <c r="AF189" s="203" t="str">
        <f t="shared" ca="1" si="9"/>
        <v>Gen IV</v>
      </c>
      <c r="AG189" s="203" t="str">
        <f t="shared" ca="1" si="9"/>
        <v>Gen IV</v>
      </c>
      <c r="AH189" s="203" t="str">
        <f t="shared" ca="1" si="9"/>
        <v>Gen IV</v>
      </c>
      <c r="AI189" s="203" t="str">
        <f t="shared" ca="1" si="9"/>
        <v>Gen IV</v>
      </c>
      <c r="AJ189" s="203" t="str">
        <f t="shared" ca="1" si="9"/>
        <v>Gen IV</v>
      </c>
      <c r="AK189" s="203" t="str">
        <f t="shared" ca="1" si="9"/>
        <v>LWR</v>
      </c>
      <c r="AL189" s="203" t="str">
        <f t="shared" ca="1" si="9"/>
        <v>Gen IV</v>
      </c>
      <c r="AM189" s="203" t="str">
        <f t="shared" ca="1" si="9"/>
        <v>Gen IV</v>
      </c>
      <c r="AN189" s="203" t="str">
        <f t="shared" ca="1" si="9"/>
        <v>Gen IV</v>
      </c>
      <c r="AO189" s="203" t="str">
        <f t="shared" ca="1" si="9"/>
        <v>Gen IV</v>
      </c>
      <c r="AP189" s="203" t="str">
        <f t="shared" ca="1" si="9"/>
        <v>Gen IV</v>
      </c>
      <c r="AQ189" s="450" t="str">
        <f t="shared" ca="1" si="9"/>
        <v>Gen IV</v>
      </c>
    </row>
    <row r="190" spans="2:264" ht="18.75" x14ac:dyDescent="0.25">
      <c r="H190" s="449" t="s">
        <v>251</v>
      </c>
      <c r="I190" s="203" t="str">
        <f t="shared" ref="I190:AQ190" ca="1" si="10">IF(I14&gt;=400,"LR","SMR")</f>
        <v>SMR</v>
      </c>
      <c r="J190" s="203" t="str">
        <f t="shared" ca="1" si="10"/>
        <v>SMR</v>
      </c>
      <c r="K190" s="203" t="str">
        <f t="shared" ca="1" si="10"/>
        <v>SMR</v>
      </c>
      <c r="L190" s="203" t="str">
        <f t="shared" ca="1" si="10"/>
        <v>SMR</v>
      </c>
      <c r="M190" s="203" t="str">
        <f t="shared" ca="1" si="10"/>
        <v>SMR</v>
      </c>
      <c r="N190" s="203" t="str">
        <f t="shared" ca="1" si="10"/>
        <v>SMR</v>
      </c>
      <c r="O190" s="203" t="str">
        <f t="shared" ca="1" si="10"/>
        <v>SMR</v>
      </c>
      <c r="P190" s="203" t="str">
        <f t="shared" ca="1" si="10"/>
        <v>SMR</v>
      </c>
      <c r="Q190" s="203" t="str">
        <f t="shared" ca="1" si="10"/>
        <v>LR</v>
      </c>
      <c r="R190" s="203" t="str">
        <f t="shared" ca="1" si="10"/>
        <v>LR</v>
      </c>
      <c r="S190" s="203" t="str">
        <f t="shared" ca="1" si="10"/>
        <v>SMR</v>
      </c>
      <c r="T190" s="203" t="str">
        <f t="shared" ca="1" si="10"/>
        <v>SMR</v>
      </c>
      <c r="U190" s="203" t="str">
        <f t="shared" ca="1" si="10"/>
        <v>LR</v>
      </c>
      <c r="V190" s="203" t="str">
        <f t="shared" ca="1" si="10"/>
        <v>LR</v>
      </c>
      <c r="W190" s="203" t="str">
        <f t="shared" ca="1" si="10"/>
        <v>LR</v>
      </c>
      <c r="X190" s="203" t="str">
        <f t="shared" ca="1" si="10"/>
        <v>LR</v>
      </c>
      <c r="Y190" s="203" t="str">
        <f t="shared" ca="1" si="10"/>
        <v>LR</v>
      </c>
      <c r="Z190" s="203" t="str">
        <f t="shared" ca="1" si="10"/>
        <v>SMR</v>
      </c>
      <c r="AA190" s="203" t="str">
        <f t="shared" ca="1" si="10"/>
        <v>SMR</v>
      </c>
      <c r="AB190" s="203" t="str">
        <f t="shared" ca="1" si="10"/>
        <v>SMR</v>
      </c>
      <c r="AC190" s="203" t="str">
        <f t="shared" ca="1" si="10"/>
        <v>SMR</v>
      </c>
      <c r="AD190" s="203" t="str">
        <f t="shared" ca="1" si="10"/>
        <v>SMR</v>
      </c>
      <c r="AE190" s="203" t="str">
        <f t="shared" ca="1" si="10"/>
        <v>SMR</v>
      </c>
      <c r="AF190" s="203" t="str">
        <f t="shared" ca="1" si="10"/>
        <v>SMR</v>
      </c>
      <c r="AG190" s="203" t="str">
        <f t="shared" ca="1" si="10"/>
        <v>SMR</v>
      </c>
      <c r="AH190" s="203" t="str">
        <f t="shared" ca="1" si="10"/>
        <v>SMR</v>
      </c>
      <c r="AI190" s="203" t="str">
        <f t="shared" ca="1" si="10"/>
        <v>SMR</v>
      </c>
      <c r="AJ190" s="203" t="str">
        <f t="shared" ca="1" si="10"/>
        <v>SMR</v>
      </c>
      <c r="AK190" s="203" t="str">
        <f t="shared" ca="1" si="10"/>
        <v>SMR</v>
      </c>
      <c r="AL190" s="203" t="str">
        <f t="shared" ca="1" si="10"/>
        <v>SMR</v>
      </c>
      <c r="AM190" s="203" t="str">
        <f t="shared" ca="1" si="10"/>
        <v>LR</v>
      </c>
      <c r="AN190" s="203" t="str">
        <f t="shared" ca="1" si="10"/>
        <v>LR</v>
      </c>
      <c r="AO190" s="203" t="str">
        <f t="shared" ca="1" si="10"/>
        <v>SMR</v>
      </c>
      <c r="AP190" s="203" t="str">
        <f t="shared" ca="1" si="10"/>
        <v>SMR</v>
      </c>
      <c r="AQ190" s="450" t="str">
        <f t="shared" ca="1" si="10"/>
        <v>SMR</v>
      </c>
    </row>
    <row r="191" spans="2:264" ht="19.5" thickBot="1" x14ac:dyDescent="0.3">
      <c r="H191" s="451" t="s">
        <v>252</v>
      </c>
      <c r="I191" s="452">
        <f t="shared" ref="I191:AQ191" ca="1" si="11">SUM(I$23,I$39,I$140,I$176)-I$38-I$139-I$171-I$184</f>
        <v>5840.3440029575413</v>
      </c>
      <c r="J191" s="452">
        <f t="shared" ca="1" si="11"/>
        <v>4613.2669104279075</v>
      </c>
      <c r="K191" s="452">
        <f t="shared" ca="1" si="11"/>
        <v>8881.5809198083007</v>
      </c>
      <c r="L191" s="452">
        <f t="shared" ca="1" si="11"/>
        <v>7254.144728300912</v>
      </c>
      <c r="M191" s="452">
        <f t="shared" ca="1" si="11"/>
        <v>6976.8124530735295</v>
      </c>
      <c r="N191" s="452">
        <f t="shared" ca="1" si="11"/>
        <v>5309.3808455657145</v>
      </c>
      <c r="O191" s="452">
        <f t="shared" ca="1" si="11"/>
        <v>11242.676454264541</v>
      </c>
      <c r="P191" s="452">
        <f t="shared" ca="1" si="11"/>
        <v>9026.1731912450941</v>
      </c>
      <c r="Q191" s="452">
        <f t="shared" ca="1" si="11"/>
        <v>6886.8360089668813</v>
      </c>
      <c r="R191" s="452">
        <f t="shared" ca="1" si="11"/>
        <v>4374.2735641819963</v>
      </c>
      <c r="S191" s="452">
        <f t="shared" ca="1" si="11"/>
        <v>9272.3301905262488</v>
      </c>
      <c r="T191" s="452">
        <f t="shared" ca="1" si="11"/>
        <v>7211.7631061788579</v>
      </c>
      <c r="U191" s="452">
        <f t="shared" ca="1" si="11"/>
        <v>7140.196620865735</v>
      </c>
      <c r="V191" s="452">
        <f t="shared" ca="1" si="11"/>
        <v>4448.4209188252307</v>
      </c>
      <c r="W191" s="452">
        <f t="shared" ca="1" si="11"/>
        <v>4700.7890827934052</v>
      </c>
      <c r="X191" s="452">
        <f t="shared" ca="1" si="11"/>
        <v>3344.7943163270593</v>
      </c>
      <c r="Y191" s="452">
        <f t="shared" ca="1" si="11"/>
        <v>4501.0345291037356</v>
      </c>
      <c r="Z191" s="452">
        <f t="shared" ca="1" si="11"/>
        <v>4659.4391832263891</v>
      </c>
      <c r="AA191" s="452">
        <f t="shared" ca="1" si="11"/>
        <v>8660.5205311569152</v>
      </c>
      <c r="AB191" s="452">
        <f t="shared" ca="1" si="11"/>
        <v>10045.982006835042</v>
      </c>
      <c r="AC191" s="452">
        <f t="shared" ca="1" si="11"/>
        <v>3876.2680015755914</v>
      </c>
      <c r="AD191" s="452">
        <f t="shared" ca="1" si="11"/>
        <v>4439.3971193951284</v>
      </c>
      <c r="AE191" s="452">
        <f t="shared" ca="1" si="11"/>
        <v>5530.6681587981093</v>
      </c>
      <c r="AF191" s="452">
        <f t="shared" ca="1" si="11"/>
        <v>4560.432201762861</v>
      </c>
      <c r="AG191" s="452">
        <f t="shared" ca="1" si="11"/>
        <v>3958.1507039038502</v>
      </c>
      <c r="AH191" s="452">
        <f t="shared" ca="1" si="11"/>
        <v>3624.961849254973</v>
      </c>
      <c r="AI191" s="452">
        <f t="shared" ca="1" si="11"/>
        <v>3403.3968503241013</v>
      </c>
      <c r="AJ191" s="452">
        <f t="shared" ca="1" si="11"/>
        <v>3352.9054501524406</v>
      </c>
      <c r="AK191" s="452">
        <f t="shared" ca="1" si="11"/>
        <v>5091.1689266296044</v>
      </c>
      <c r="AL191" s="452">
        <f t="shared" ca="1" si="11"/>
        <v>5528.8484756475582</v>
      </c>
      <c r="AM191" s="452">
        <f t="shared" ca="1" si="11"/>
        <v>4124.6197487955988</v>
      </c>
      <c r="AN191" s="452">
        <f t="shared" ca="1" si="11"/>
        <v>1599.3048510942306</v>
      </c>
      <c r="AO191" s="452">
        <f t="shared" ca="1" si="11"/>
        <v>4593.8971818401315</v>
      </c>
      <c r="AP191" s="452">
        <f t="shared" ca="1" si="11"/>
        <v>4771.3422934842019</v>
      </c>
      <c r="AQ191" s="453">
        <f t="shared" ca="1" si="11"/>
        <v>3690.2358859852848</v>
      </c>
    </row>
    <row r="192" spans="2:264" ht="16.5" x14ac:dyDescent="0.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row>
    <row r="193" spans="7:72" x14ac:dyDescent="0.25">
      <c r="R193" s="287" t="s">
        <v>253</v>
      </c>
      <c r="S193" s="487" t="s">
        <v>254</v>
      </c>
      <c r="Z193" s="287" t="s">
        <v>253</v>
      </c>
      <c r="AA193" s="133" t="s">
        <v>254</v>
      </c>
      <c r="AI193" s="287" t="s">
        <v>253</v>
      </c>
      <c r="AJ193" s="133" t="s">
        <v>254</v>
      </c>
      <c r="AQ193" s="287" t="s">
        <v>253</v>
      </c>
      <c r="AR193" s="133" t="s">
        <v>254</v>
      </c>
      <c r="AY193" s="287" t="s">
        <v>253</v>
      </c>
      <c r="AZ193" s="133" t="s">
        <v>254</v>
      </c>
      <c r="BG193" s="287" t="s">
        <v>253</v>
      </c>
      <c r="BH193" s="133" t="s">
        <v>254</v>
      </c>
      <c r="BO193" s="287" t="s">
        <v>253</v>
      </c>
      <c r="BP193" s="133" t="s">
        <v>254</v>
      </c>
    </row>
    <row r="194" spans="7:72" x14ac:dyDescent="0.25">
      <c r="Q194" s="16" t="s">
        <v>255</v>
      </c>
      <c r="R194" s="484">
        <v>0.25</v>
      </c>
      <c r="S194" s="195">
        <f ca="1">R194*MAX($S$203:$S$237)</f>
        <v>96.5</v>
      </c>
      <c r="V194" s="17"/>
      <c r="W194" s="105"/>
      <c r="Y194" s="16" t="s">
        <v>255</v>
      </c>
      <c r="Z194" s="484">
        <v>0.25</v>
      </c>
      <c r="AA194" s="195">
        <f ca="1">Z194*MAX($AA$203:$AA$236)</f>
        <v>34</v>
      </c>
      <c r="AD194" s="17"/>
      <c r="AE194" s="105"/>
      <c r="AH194" s="16" t="s">
        <v>255</v>
      </c>
      <c r="AI194" s="484">
        <v>0.25</v>
      </c>
      <c r="AJ194" s="195">
        <f ca="1">AI194*MAX($AJ$203:$AJ$236)</f>
        <v>16.5</v>
      </c>
      <c r="AM194" s="17"/>
      <c r="AN194" s="105"/>
      <c r="AP194" s="16" t="s">
        <v>255</v>
      </c>
      <c r="AQ194" s="484">
        <v>0.25</v>
      </c>
      <c r="AR194" s="195">
        <f ca="1">AQ194*MAX($AR$203:$AR$236)</f>
        <v>45.5</v>
      </c>
      <c r="AU194" s="17"/>
      <c r="AV194" s="105"/>
      <c r="AX194" s="16" t="s">
        <v>255</v>
      </c>
      <c r="AY194" s="484">
        <v>0.25</v>
      </c>
      <c r="AZ194" s="195">
        <f ca="1">AY194*MAX($AZ$203:$AZ$236)</f>
        <v>21.5</v>
      </c>
      <c r="BC194" s="17"/>
      <c r="BD194" s="105"/>
      <c r="BF194" s="16" t="s">
        <v>255</v>
      </c>
      <c r="BG194" s="484">
        <v>0.25</v>
      </c>
      <c r="BH194" s="195">
        <f ca="1">BG194*MAX($BH$203:$BH$236)</f>
        <v>7</v>
      </c>
      <c r="BK194" s="17"/>
      <c r="BL194" s="105"/>
      <c r="BN194" s="16" t="s">
        <v>255</v>
      </c>
      <c r="BO194" s="484">
        <v>0.25</v>
      </c>
      <c r="BP194" s="195">
        <f ca="1">BO194*MAX($BP$203:$BP$236)</f>
        <v>49.5</v>
      </c>
      <c r="BS194" s="17"/>
      <c r="BT194" s="105"/>
    </row>
    <row r="195" spans="7:72" x14ac:dyDescent="0.25">
      <c r="Q195" s="16" t="s">
        <v>256</v>
      </c>
      <c r="R195" s="485">
        <v>0.5</v>
      </c>
      <c r="S195" s="195">
        <f ca="1">R195*MAX($S$203:$S$237)</f>
        <v>193</v>
      </c>
      <c r="V195" s="17"/>
      <c r="W195" s="105"/>
      <c r="Y195" s="16" t="s">
        <v>256</v>
      </c>
      <c r="Z195" s="485">
        <v>0.5</v>
      </c>
      <c r="AA195" s="195">
        <f ca="1">Z195*MAX($AA$203:$AA$236)</f>
        <v>68</v>
      </c>
      <c r="AD195" s="17"/>
      <c r="AE195" s="105"/>
      <c r="AH195" s="16" t="s">
        <v>256</v>
      </c>
      <c r="AI195" s="485">
        <v>0.5</v>
      </c>
      <c r="AJ195" s="195">
        <f ca="1">AI195*MAX($AJ$203:$AJ$236)</f>
        <v>33</v>
      </c>
      <c r="AM195" s="17"/>
      <c r="AN195" s="105"/>
      <c r="AP195" s="16" t="s">
        <v>256</v>
      </c>
      <c r="AQ195" s="485">
        <v>0.5</v>
      </c>
      <c r="AR195" s="195">
        <f ca="1">AQ195*MAX($AR$203:$AR$236)</f>
        <v>91</v>
      </c>
      <c r="AU195" s="17"/>
      <c r="AV195" s="105"/>
      <c r="AX195" s="16" t="s">
        <v>256</v>
      </c>
      <c r="AY195" s="485">
        <v>0.5</v>
      </c>
      <c r="AZ195" s="195">
        <f ca="1">AY195*MAX($AZ$203:$AZ$236)</f>
        <v>43</v>
      </c>
      <c r="BC195" s="17"/>
      <c r="BD195" s="105"/>
      <c r="BF195" s="16" t="s">
        <v>256</v>
      </c>
      <c r="BG195" s="485">
        <v>0.5</v>
      </c>
      <c r="BH195" s="195">
        <f ca="1">BG195*MAX($BH$203:$BH$236)</f>
        <v>14</v>
      </c>
      <c r="BK195" s="17"/>
      <c r="BL195" s="105"/>
      <c r="BN195" s="16" t="s">
        <v>256</v>
      </c>
      <c r="BO195" s="485">
        <v>0.5</v>
      </c>
      <c r="BP195" s="195">
        <f ca="1">BO195*MAX($BP$203:$BP$236)</f>
        <v>99</v>
      </c>
      <c r="BS195" s="17"/>
      <c r="BT195" s="105"/>
    </row>
    <row r="196" spans="7:72" x14ac:dyDescent="0.25">
      <c r="Q196" s="16" t="s">
        <v>257</v>
      </c>
      <c r="R196" s="485">
        <v>0.75</v>
      </c>
      <c r="S196" s="195">
        <f ca="1">R196*MAX($S$203:$S$237)</f>
        <v>289.5</v>
      </c>
      <c r="V196" s="17"/>
      <c r="W196" s="105"/>
      <c r="Y196" s="16" t="s">
        <v>257</v>
      </c>
      <c r="Z196" s="485">
        <v>0.75</v>
      </c>
      <c r="AA196" s="195">
        <f ca="1">Z196*MAX($AA$203:$AA$236)</f>
        <v>102</v>
      </c>
      <c r="AD196" s="17"/>
      <c r="AE196" s="105"/>
      <c r="AH196" s="16" t="s">
        <v>257</v>
      </c>
      <c r="AI196" s="485">
        <v>0.75</v>
      </c>
      <c r="AJ196" s="195">
        <f ca="1">AI196*MAX($AJ$203:$AJ$236)</f>
        <v>49.5</v>
      </c>
      <c r="AM196" s="17"/>
      <c r="AN196" s="105"/>
      <c r="AP196" s="16" t="s">
        <v>257</v>
      </c>
      <c r="AQ196" s="485">
        <v>0.75</v>
      </c>
      <c r="AR196" s="195">
        <f ca="1">AQ196*MAX($AR$203:$AR$236)</f>
        <v>136.5</v>
      </c>
      <c r="AU196" s="17"/>
      <c r="AV196" s="105"/>
      <c r="AX196" s="16" t="s">
        <v>257</v>
      </c>
      <c r="AY196" s="485">
        <v>0.75</v>
      </c>
      <c r="AZ196" s="195">
        <f ca="1">AY196*MAX($AZ$203:$AZ$236)</f>
        <v>64.5</v>
      </c>
      <c r="BC196" s="17"/>
      <c r="BD196" s="105"/>
      <c r="BF196" s="16" t="s">
        <v>257</v>
      </c>
      <c r="BG196" s="485">
        <v>0.75</v>
      </c>
      <c r="BH196" s="195">
        <f ca="1">BG196*MAX($BH$203:$BH$236)</f>
        <v>21</v>
      </c>
      <c r="BK196" s="17"/>
      <c r="BL196" s="105"/>
      <c r="BN196" s="16" t="s">
        <v>257</v>
      </c>
      <c r="BO196" s="485">
        <v>0.75</v>
      </c>
      <c r="BP196" s="195">
        <f ca="1">BO196*MAX($BP$203:$BP$236)</f>
        <v>148.5</v>
      </c>
      <c r="BS196" s="17"/>
      <c r="BT196" s="105"/>
    </row>
    <row r="197" spans="7:72" x14ac:dyDescent="0.25">
      <c r="L197" s="15" t="s">
        <v>258</v>
      </c>
      <c r="M197" s="15" t="s">
        <v>259</v>
      </c>
      <c r="N197" s="15" t="s">
        <v>260</v>
      </c>
      <c r="Q197" s="16" t="s">
        <v>261</v>
      </c>
      <c r="R197" s="486">
        <v>1</v>
      </c>
      <c r="S197" s="195">
        <f ca="1">R197*MAX($S$203:$S$237)</f>
        <v>386</v>
      </c>
      <c r="V197" s="17"/>
      <c r="W197" s="128"/>
      <c r="Y197" s="16" t="s">
        <v>261</v>
      </c>
      <c r="Z197" s="486">
        <v>1</v>
      </c>
      <c r="AA197" s="195">
        <f ca="1">Z197*MAX($AA$203:$AA$236)</f>
        <v>136</v>
      </c>
      <c r="AD197" s="17"/>
      <c r="AE197" s="128"/>
      <c r="AH197" s="16" t="s">
        <v>261</v>
      </c>
      <c r="AI197" s="486">
        <v>1</v>
      </c>
      <c r="AJ197" s="195">
        <f ca="1">AI197*MAX($AJ$203:$AJ$236)</f>
        <v>66</v>
      </c>
      <c r="AM197" s="17"/>
      <c r="AN197" s="128"/>
      <c r="AP197" s="16" t="s">
        <v>261</v>
      </c>
      <c r="AQ197" s="486">
        <v>1</v>
      </c>
      <c r="AR197" s="195">
        <f ca="1">AQ197*MAX($AR$203:$AR$236)</f>
        <v>182</v>
      </c>
      <c r="AU197" s="17"/>
      <c r="AV197" s="128"/>
      <c r="AX197" s="16" t="s">
        <v>261</v>
      </c>
      <c r="AY197" s="486">
        <v>1</v>
      </c>
      <c r="AZ197" s="195">
        <f ca="1">AY197*MAX($AZ$203:$AZ$236)</f>
        <v>86</v>
      </c>
      <c r="BC197" s="17"/>
      <c r="BD197" s="128"/>
      <c r="BF197" s="16" t="s">
        <v>261</v>
      </c>
      <c r="BG197" s="486">
        <v>1</v>
      </c>
      <c r="BH197" s="195">
        <f ca="1">BG197*MAX($BH$203:$BH$236)</f>
        <v>28</v>
      </c>
      <c r="BK197" s="17"/>
      <c r="BL197" s="128"/>
      <c r="BN197" s="16" t="s">
        <v>261</v>
      </c>
      <c r="BO197" s="486">
        <v>1</v>
      </c>
      <c r="BP197" s="195">
        <f ca="1">BO197*MAX($BP$203:$BP$236)</f>
        <v>198</v>
      </c>
      <c r="BS197" s="17"/>
      <c r="BT197" s="128"/>
    </row>
    <row r="198" spans="7:72" ht="15.75" thickBot="1" x14ac:dyDescent="0.3">
      <c r="K198" s="17" t="s">
        <v>262</v>
      </c>
      <c r="L198" s="288">
        <f ca="1">COUNTIF(11:11,L197)</f>
        <v>10</v>
      </c>
      <c r="M198" s="289">
        <f ca="1">COUNTIF(11:11,M197)</f>
        <v>19</v>
      </c>
      <c r="N198" s="290">
        <f ca="1">COUNTIF(11:11,N197)</f>
        <v>6</v>
      </c>
    </row>
    <row r="199" spans="7:72" ht="19.5" thickBot="1" x14ac:dyDescent="0.3">
      <c r="I199" s="283" t="s">
        <v>263</v>
      </c>
      <c r="J199" s="232">
        <v>250</v>
      </c>
      <c r="K199" s="17" t="s">
        <v>264</v>
      </c>
      <c r="L199" s="228" cm="1">
        <f t="array" aca="1" ref="L199" ca="1">_xlfn.IFS(L197="BOAK",1,L197="NOAK",COUNTIF($I$11:$XFD$11,"=FOAK"),L197="FOAK",COUNTIF($I$11:$XFD$11,"=NOAK"))</f>
        <v>19</v>
      </c>
      <c r="M199" s="229" cm="1">
        <f t="array" aca="1" ref="M199" ca="1">_xlfn.IFS(M197="BOAK",1,M197="NOAK",COUNTIF($I$11:$XFD$11,"=FOAK"),M197="FOAK",COUNTIF($I$11:$XFD$11,"=NOAK"))</f>
        <v>10</v>
      </c>
      <c r="N199" s="230" cm="1">
        <f t="array" aca="1" ref="N199" ca="1">_xlfn.IFS(N197="BOAK",1,N197="NOAK",COUNTIF($I$11:$XFD$11,"=FOAK"),N197="FOAK",COUNTIF($I$11:$XFD$11,"=NOAK"))</f>
        <v>1</v>
      </c>
      <c r="Q199" s="203"/>
      <c r="R199" s="219">
        <f ca="1">R201*S201</f>
        <v>190</v>
      </c>
      <c r="S199" s="219">
        <f ca="1">S201*R201</f>
        <v>190</v>
      </c>
      <c r="T199" s="219">
        <f ca="1">S199/T201</f>
        <v>190</v>
      </c>
      <c r="U199" s="203"/>
      <c r="Y199" s="203"/>
      <c r="Z199" s="219">
        <f ca="1">Z201*AA201</f>
        <v>66</v>
      </c>
      <c r="AA199" s="219">
        <f ca="1">AA201*Z201</f>
        <v>66</v>
      </c>
      <c r="AB199" s="219">
        <f ca="1">AB201</f>
        <v>4</v>
      </c>
      <c r="AC199" s="203"/>
      <c r="AH199" s="203"/>
      <c r="AI199" s="219">
        <f ca="1">AI201*AJ201</f>
        <v>32</v>
      </c>
      <c r="AJ199" s="219">
        <f ca="1">AJ201*AI201</f>
        <v>32</v>
      </c>
      <c r="AK199" s="219">
        <f ca="1">AK201</f>
        <v>2</v>
      </c>
      <c r="AL199" s="203"/>
      <c r="AP199" s="203"/>
      <c r="AQ199" s="219">
        <f ca="1">AQ201*AR201</f>
        <v>88</v>
      </c>
      <c r="AR199" s="219">
        <f ca="1">AR201*AQ201</f>
        <v>88</v>
      </c>
      <c r="AS199" s="219">
        <f ca="1">AS201</f>
        <v>6</v>
      </c>
      <c r="AT199" s="203"/>
      <c r="AX199" s="203"/>
      <c r="AY199" s="219">
        <f ca="1">AY201*AZ201</f>
        <v>88</v>
      </c>
      <c r="AZ199" s="219">
        <f ca="1">AZ201*AY201</f>
        <v>88</v>
      </c>
      <c r="BA199" s="219">
        <f ca="1">BA201</f>
        <v>6</v>
      </c>
      <c r="BB199" s="203"/>
      <c r="BF199" s="203"/>
      <c r="BG199" s="219">
        <f ca="1">BG201*BH201</f>
        <v>14</v>
      </c>
      <c r="BH199" s="219">
        <f ca="1">BH201*BG201</f>
        <v>14</v>
      </c>
      <c r="BI199" s="219">
        <f ca="1">BI201</f>
        <v>0</v>
      </c>
      <c r="BJ199" s="203"/>
      <c r="BN199" s="203"/>
      <c r="BO199" s="219">
        <f ca="1">BO201*BP201</f>
        <v>96</v>
      </c>
      <c r="BP199" s="219">
        <f ca="1">BP201*BO201</f>
        <v>96</v>
      </c>
      <c r="BQ199" s="219">
        <f ca="1">BQ201</f>
        <v>6</v>
      </c>
      <c r="BR199" s="203"/>
    </row>
    <row r="200" spans="7:72" s="3" customFormat="1" ht="38.25" thickBot="1" x14ac:dyDescent="0.3">
      <c r="Q200" s="482"/>
      <c r="R200" s="483" t="s">
        <v>265</v>
      </c>
      <c r="S200" s="483" t="s">
        <v>266</v>
      </c>
      <c r="T200" s="483" t="s">
        <v>267</v>
      </c>
      <c r="U200" s="482"/>
      <c r="Y200" s="482"/>
      <c r="Z200" s="483" t="s">
        <v>265</v>
      </c>
      <c r="AA200" s="483" t="s">
        <v>266</v>
      </c>
      <c r="AB200" s="483" t="s">
        <v>267</v>
      </c>
      <c r="AC200" s="482"/>
      <c r="AH200" s="482"/>
      <c r="AI200" s="483" t="s">
        <v>265</v>
      </c>
      <c r="AJ200" s="483" t="s">
        <v>266</v>
      </c>
      <c r="AK200" s="483" t="s">
        <v>267</v>
      </c>
      <c r="AL200" s="482"/>
      <c r="AP200" s="482"/>
      <c r="AQ200" s="483" t="s">
        <v>265</v>
      </c>
      <c r="AR200" s="483" t="s">
        <v>266</v>
      </c>
      <c r="AS200" s="483" t="s">
        <v>267</v>
      </c>
      <c r="AT200" s="482"/>
      <c r="AX200" s="482"/>
      <c r="AY200" s="483" t="s">
        <v>265</v>
      </c>
      <c r="AZ200" s="483" t="s">
        <v>266</v>
      </c>
      <c r="BA200" s="483" t="s">
        <v>267</v>
      </c>
      <c r="BB200" s="482"/>
      <c r="BF200" s="482"/>
      <c r="BG200" s="483" t="s">
        <v>265</v>
      </c>
      <c r="BH200" s="483" t="s">
        <v>266</v>
      </c>
      <c r="BI200" s="483" t="s">
        <v>267</v>
      </c>
      <c r="BJ200" s="482"/>
      <c r="BN200" s="482"/>
      <c r="BO200" s="483" t="s">
        <v>265</v>
      </c>
      <c r="BP200" s="483" t="s">
        <v>266</v>
      </c>
      <c r="BQ200" s="483" t="s">
        <v>267</v>
      </c>
      <c r="BR200" s="482"/>
    </row>
    <row r="201" spans="7:72" ht="15.75" thickBot="1" x14ac:dyDescent="0.3">
      <c r="G201" s="16" t="s">
        <v>268</v>
      </c>
      <c r="H201" s="17" t="s">
        <v>269</v>
      </c>
      <c r="I201" s="15" t="s">
        <v>270</v>
      </c>
      <c r="J201" s="167" t="s">
        <v>979</v>
      </c>
      <c r="K201" s="15"/>
      <c r="L201" s="15" t="s">
        <v>258</v>
      </c>
      <c r="M201" s="15" t="s">
        <v>260</v>
      </c>
      <c r="N201" s="15" t="s">
        <v>259</v>
      </c>
      <c r="Q201" s="218" t="s">
        <v>22</v>
      </c>
      <c r="R201" s="137">
        <f ca="1">L198</f>
        <v>10</v>
      </c>
      <c r="S201" s="137">
        <f ca="1">M198</f>
        <v>19</v>
      </c>
      <c r="T201" s="137">
        <f t="shared" ref="T201" ca="1" si="12">N199</f>
        <v>1</v>
      </c>
      <c r="U201" s="127"/>
      <c r="Y201" s="218" t="s">
        <v>271</v>
      </c>
      <c r="Z201" s="137">
        <f ca="1">COUNTIFS(12:12,"&gt;1",$11:$11,"=FOAK")</f>
        <v>6</v>
      </c>
      <c r="AA201" s="137">
        <f ca="1">COUNTIFS(12:12,"&gt;1",$11:$11,"=NOAK")</f>
        <v>11</v>
      </c>
      <c r="AB201" s="137">
        <f ca="1">COUNTIFS(12:12,"&gt;1",$11:$11,"=BOAK")</f>
        <v>4</v>
      </c>
      <c r="AC201" s="127"/>
      <c r="AH201" s="218" t="s">
        <v>272</v>
      </c>
      <c r="AI201" s="137">
        <f ca="1">COUNTIFS(12:12,"=1",$11:$11,"=FOAK")</f>
        <v>4</v>
      </c>
      <c r="AJ201" s="137">
        <f ca="1">COUNTIFS(12:12,"=1",$11:$11,"=NOAK")</f>
        <v>8</v>
      </c>
      <c r="AK201" s="137">
        <f ca="1">COUNTIFS(12:12,"=1",$11:$11,"=BOAK")</f>
        <v>2</v>
      </c>
      <c r="AL201" s="127"/>
      <c r="AP201" s="218" t="s">
        <v>273</v>
      </c>
      <c r="AQ201" s="137">
        <f ca="1">COUNTIFS(189:189,"="&amp;$AP$201,$11:$11,"=FOAK")</f>
        <v>8</v>
      </c>
      <c r="AR201" s="137">
        <f ca="1">COUNTIFS(189:189,"="&amp;$AP$201,$11:$11,"=NOAK")</f>
        <v>11</v>
      </c>
      <c r="AS201" s="137">
        <f ca="1">COUNTIFS(189:189,"="&amp;$AP$201,$11:$11,"=BOAK")</f>
        <v>6</v>
      </c>
      <c r="AT201" s="127"/>
      <c r="AX201" s="218" t="s">
        <v>274</v>
      </c>
      <c r="AY201" s="137">
        <f ca="1">COUNTIFS(189:189,"="&amp;$AP$201,$11:$11,"=FOAK")</f>
        <v>8</v>
      </c>
      <c r="AZ201" s="137">
        <f ca="1">COUNTIFS(189:189,"="&amp;$AP$201,$11:$11,"=NOAK")</f>
        <v>11</v>
      </c>
      <c r="BA201" s="137">
        <f ca="1">COUNTIFS(189:189,"="&amp;$AP$201,$11:$11,"=BOAK")</f>
        <v>6</v>
      </c>
      <c r="BB201" s="127"/>
      <c r="BF201" s="218" t="s">
        <v>275</v>
      </c>
      <c r="BG201" s="137">
        <f ca="1">COUNTIFS(190:190,"="&amp;$BF$201,$11:$11,"=FOAK")</f>
        <v>2</v>
      </c>
      <c r="BH201" s="137">
        <f ca="1">COUNTIFS(190:190,"="&amp;$BF$201,$11:$11,"=NOAK")</f>
        <v>7</v>
      </c>
      <c r="BI201" s="137">
        <f ca="1">COUNTIFS(190:190,"="&amp;$BF$201,$11:$11,"=BOAK")</f>
        <v>0</v>
      </c>
      <c r="BJ201" s="127"/>
      <c r="BN201" s="218" t="s">
        <v>276</v>
      </c>
      <c r="BO201" s="137">
        <f ca="1">COUNTIFS(190:190,"="&amp;$BN$201,$11:$11,"=FOAK")</f>
        <v>8</v>
      </c>
      <c r="BP201" s="137">
        <f ca="1">COUNTIFS(190:190,"="&amp;$BN$201,$11:$11,"=NOAK")</f>
        <v>12</v>
      </c>
      <c r="BQ201" s="137">
        <f ca="1">COUNTIFS(190:190,"="&amp;$BN$201,$11:$11,"=BOAK")</f>
        <v>6</v>
      </c>
      <c r="BR201" s="127"/>
    </row>
    <row r="202" spans="7:72" x14ac:dyDescent="0.25">
      <c r="G202" s="15">
        <v>1</v>
      </c>
      <c r="H202" s="16" t="s">
        <v>255</v>
      </c>
      <c r="I202" s="47">
        <f ca="1">MROUND(_xlfn.QUARTILE.EXC($I$186:$AR$186,$G202),$J$199)</f>
        <v>5000</v>
      </c>
      <c r="J202" s="47">
        <f ca="1">MROUND(_xlfn.QUARTILE.EXC($I$191:$AR$191,$G202),$J$199)</f>
        <v>4000</v>
      </c>
      <c r="K202" s="47"/>
      <c r="L202" s="47" cm="1">
        <f t="array" aca="1" ref="L202" ca="1">MROUND(_xlfn.QUARTILE.EXC(_xlfn._xlws.FILTER($I$186:$XFD$186,$I$11:$XFD$11=L$201),$G202),$J$199)</f>
        <v>8000</v>
      </c>
      <c r="M202" s="47" cm="1">
        <f t="array" aca="1" ref="M202" ca="1">MROUND(_xlfn.QUARTILE.EXC(_xlfn._xlws.FILTER($I$186:$XFD$186,$I$11:$XFD$11=M$201),$G202),$J$199)</f>
        <v>4000</v>
      </c>
      <c r="N202" s="47" cm="1">
        <f t="array" aca="1" ref="N202" ca="1">MROUND(_xlfn.QUARTILE.EXC(_xlfn._xlws.FILTER($I$186:$XFD$186,$I$11:$XFD$11=N$201),$G202),$J$199)</f>
        <v>5000</v>
      </c>
      <c r="Q202" s="194" t="s">
        <v>277</v>
      </c>
      <c r="R202" s="194" t="s">
        <v>278</v>
      </c>
      <c r="S202" s="194" t="s">
        <v>279</v>
      </c>
      <c r="T202" s="194" t="s">
        <v>269</v>
      </c>
      <c r="U202" s="194" t="s">
        <v>277</v>
      </c>
      <c r="V202" s="284" t="s">
        <v>280</v>
      </c>
      <c r="W202" s="284" t="s">
        <v>281</v>
      </c>
      <c r="Y202" s="194" t="s">
        <v>277</v>
      </c>
      <c r="Z202" s="194" t="s">
        <v>278</v>
      </c>
      <c r="AA202" s="194" t="s">
        <v>279</v>
      </c>
      <c r="AB202" s="194" t="s">
        <v>269</v>
      </c>
      <c r="AC202" s="194" t="s">
        <v>277</v>
      </c>
      <c r="AD202" s="284" t="s">
        <v>280</v>
      </c>
      <c r="AE202" s="284" t="s">
        <v>281</v>
      </c>
      <c r="AH202" s="194" t="s">
        <v>277</v>
      </c>
      <c r="AI202" s="194" t="s">
        <v>278</v>
      </c>
      <c r="AJ202" s="194" t="s">
        <v>279</v>
      </c>
      <c r="AK202" s="194" t="s">
        <v>269</v>
      </c>
      <c r="AL202" s="194" t="s">
        <v>277</v>
      </c>
      <c r="AM202" s="284" t="s">
        <v>280</v>
      </c>
      <c r="AN202" s="284" t="s">
        <v>281</v>
      </c>
      <c r="AP202" s="194" t="s">
        <v>277</v>
      </c>
      <c r="AQ202" s="194" t="s">
        <v>278</v>
      </c>
      <c r="AR202" s="194" t="s">
        <v>279</v>
      </c>
      <c r="AS202" s="194" t="s">
        <v>269</v>
      </c>
      <c r="AT202" s="194" t="s">
        <v>277</v>
      </c>
      <c r="AU202" s="284" t="s">
        <v>280</v>
      </c>
      <c r="AV202" s="284" t="s">
        <v>281</v>
      </c>
      <c r="AX202" s="194" t="s">
        <v>277</v>
      </c>
      <c r="AY202" s="194" t="s">
        <v>278</v>
      </c>
      <c r="AZ202" s="194" t="s">
        <v>279</v>
      </c>
      <c r="BA202" s="194" t="s">
        <v>269</v>
      </c>
      <c r="BB202" s="194" t="s">
        <v>277</v>
      </c>
      <c r="BC202" s="284" t="s">
        <v>280</v>
      </c>
      <c r="BD202" s="284" t="s">
        <v>281</v>
      </c>
      <c r="BF202" s="194" t="s">
        <v>277</v>
      </c>
      <c r="BG202" s="194" t="s">
        <v>278</v>
      </c>
      <c r="BH202" s="194" t="s">
        <v>279</v>
      </c>
      <c r="BI202" s="194" t="s">
        <v>269</v>
      </c>
      <c r="BJ202" s="194" t="s">
        <v>277</v>
      </c>
      <c r="BK202" s="284" t="s">
        <v>280</v>
      </c>
      <c r="BL202" s="284" t="s">
        <v>281</v>
      </c>
      <c r="BN202" s="194" t="s">
        <v>277</v>
      </c>
      <c r="BO202" s="194" t="s">
        <v>278</v>
      </c>
      <c r="BP202" s="194" t="s">
        <v>279</v>
      </c>
      <c r="BQ202" s="194" t="s">
        <v>269</v>
      </c>
      <c r="BR202" s="194" t="s">
        <v>277</v>
      </c>
      <c r="BS202" s="284" t="s">
        <v>280</v>
      </c>
      <c r="BT202" s="284" t="s">
        <v>281</v>
      </c>
    </row>
    <row r="203" spans="7:72" x14ac:dyDescent="0.25">
      <c r="G203" s="15">
        <v>2</v>
      </c>
      <c r="H203" s="16" t="s">
        <v>256</v>
      </c>
      <c r="I203" s="47">
        <f ca="1">MROUND(_xlfn.QUARTILE.EXC($I$186:$AR$186,$G203),$J$199)</f>
        <v>5750</v>
      </c>
      <c r="J203" s="47">
        <f t="shared" ref="J203:J204" ca="1" si="13">MROUND(_xlfn.QUARTILE.EXC($I$191:$AR$191,$G203),$J$199)</f>
        <v>4750</v>
      </c>
      <c r="K203" s="47"/>
      <c r="L203" s="47" cm="1">
        <f t="array" aca="1" ref="L203" ca="1">MROUND(_xlfn.QUARTILE.EXC(_xlfn._xlws.FILTER($I$186:$XFD$186,$I$11:$XFD$11=L$201),$G203),$J$199)</f>
        <v>9000</v>
      </c>
      <c r="M203" s="47" cm="1">
        <f t="array" aca="1" ref="M203" ca="1">MROUND(_xlfn.QUARTILE.EXC(_xlfn._xlws.FILTER($I$186:$XFD$186,$I$11:$XFD$11=M$201),$G203),$J$199)</f>
        <v>4500</v>
      </c>
      <c r="N203" s="47" cm="1">
        <f t="array" aca="1" ref="N203" ca="1">MROUND(_xlfn.QUARTILE.EXC(_xlfn._xlws.FILTER($I$186:$XFD$186,$I$11:$XFD$11=N$201),$G203),$J$199)</f>
        <v>5500</v>
      </c>
      <c r="Q203" s="156" cm="1">
        <f t="array" aca="1" ref="Q203:Q237" ca="1">_xlfn._xlws.SORT(TRANSPOSE(_xlfn._xlws.FILTER($I$186:$XFD$186,$I$186:$XFD$186&gt;0)),1,1,FALSE)</f>
        <v>2557.0575960581382</v>
      </c>
      <c r="R203" s="289" cm="1">
        <f t="array" aca="1" ref="R203" ca="1">_xlfn.IFS(HLOOKUP($Q203,$I$186:$XFD$188,3,FALSE)=$L$199,S$201,HLOOKUP($Q203,$I$186:$XFD$188,3,FALSE)=$M$199,R$201,HLOOKUP($Q203,$I$186:$XFD$188,3,FALSE)=1,1)</f>
        <v>10</v>
      </c>
      <c r="S203" s="289">
        <f ca="1">R203</f>
        <v>10</v>
      </c>
      <c r="T203" s="289" t="str" cm="1">
        <f t="array" aca="1" ref="T203" ca="1">_xlfn.IFNA(_xlfn.IFS(W203=1,"Q1",W203=2,"Q2",W203=3,"Q3",W203=4,"Q4"),"")</f>
        <v/>
      </c>
      <c r="U203" s="157" t="str" cm="1">
        <f t="array" aca="1" ref="U203" ca="1">_xlfn.IFS(T203="","",T203&lt;&gt;"",Q202+((Q203-Q202)/(S203-S202))*(VLOOKUP(T203,$Q$194:$S$197,3,FALSE)-S202))</f>
        <v/>
      </c>
      <c r="V203" s="475">
        <f t="shared" ref="V203:V237" ca="1" si="14">_xlfn.IFNA(MATCH(S203,$S$194:$S$197,1),0)</f>
        <v>0</v>
      </c>
      <c r="W203" s="476" t="e" cm="1">
        <f t="array" aca="1" ref="W203" ca="1">_xlfn.IFS(AND(V203=1,V204=1,V202&lt;&gt;1),1,OR(AND(V203=2,V204=2,V202&lt;&gt;2),AND(V203=2,V202=1,V204=3)),2,OR(AND(V203=3,V204=3,V202&lt;&gt;3),AND(V203=3,V202=2,V204=4)),3,AND(V203=4),4)</f>
        <v>#N/A</v>
      </c>
      <c r="Y203" s="156" cm="1">
        <f t="array" aca="1" ref="Y203:Y223" ca="1">TRANSPOSE(_xlfn._xlws.SORT(_xlfn._xlws.FILTER($I$186:$XFD$186,$I$12:$XFD$12&gt;1),1,1,TRUE))</f>
        <v>2557.0575960581382</v>
      </c>
      <c r="Z203" s="289" cm="1">
        <f t="array" aca="1" ref="Z203" ca="1">_xlfn.IFS(HLOOKUP($Y203,$I$186:$XFD$188,3,FALSE)=$L$199,AA$201,HLOOKUP($Y203,$I$186:$XFD$188,3,FALSE)=$M$199,Z$201,HLOOKUP($Y203,$I$186:$XFD$188,3,FALSE)=1,1)</f>
        <v>6</v>
      </c>
      <c r="AA203" s="289">
        <f ca="1">Z203</f>
        <v>6</v>
      </c>
      <c r="AB203" s="289" t="str" cm="1">
        <f t="array" aca="1" ref="AB203" ca="1">_xlfn.IFNA(_xlfn.IFS(AE203=1,"Q1",AE203=2,"Q2",AE203=3,"Q3",AE203=4,"Q4"),"")</f>
        <v/>
      </c>
      <c r="AC203" s="157" t="str" cm="1">
        <f t="array" aca="1" ref="AC203" ca="1">_xlfn.IFS(AB203="","",AB203&lt;&gt;"",Y202+((Y203-Y202)/(AA203-AA202))*(VLOOKUP(AB203,$Y$194:$AA$197,3,FALSE)-AA202))</f>
        <v/>
      </c>
      <c r="AD203" s="475">
        <f t="shared" ref="AD203:AD223" ca="1" si="15">_xlfn.IFNA(MATCH(AA203,$AA$194:$AA$197,1),0)</f>
        <v>0</v>
      </c>
      <c r="AE203" s="476" t="e" cm="1">
        <f t="array" aca="1" ref="AE203" ca="1">_xlfn.IFS(AND(AD203=1,AD204=1,AD202&lt;&gt;1),1,OR(AND(AD203=2,AD204=2,AD202&lt;&gt;2),AND(AD203=2,AD202=1,AD204=3)),2,OR(AND(AD203=3,AD204=3,AD202&lt;&gt;3),AND(AD203=3,AD202=2,AD204=4)),3,AND(AD203=4),4)</f>
        <v>#N/A</v>
      </c>
      <c r="AH203" s="156" cm="1">
        <f t="array" aca="1" ref="AH203:AH216" ca="1">TRANSPOSE(_xlfn._xlws.SORT(_xlfn._xlws.FILTER($I$186:$XFD$186,$I$12:$XFD$12=1),1,1,TRUE))</f>
        <v>4302.5470612909667</v>
      </c>
      <c r="AI203" s="289" cm="1">
        <f t="array" aca="1" ref="AI203" ca="1">_xlfn.IFS(HLOOKUP($AH203,$I$186:$XFD$188,3,FALSE)=$L$199,AJ$201,HLOOKUP($AH203,$I$186:$XFD$188,3,FALSE)=$M$199,AI$201,HLOOKUP($AH203,$I$186:$XFD$188,3,FALSE)=1,1)</f>
        <v>4</v>
      </c>
      <c r="AJ203" s="289">
        <f ca="1">AI203</f>
        <v>4</v>
      </c>
      <c r="AK203" s="289" t="str" cm="1">
        <f t="array" aca="1" ref="AK203" ca="1">_xlfn.IFNA(_xlfn.IFS(AN203=1,"Q1",AN203=2,"Q2",AN203=3,"Q3",AN203=4,"Q4"),"")</f>
        <v/>
      </c>
      <c r="AL203" s="157" t="str" cm="1">
        <f t="array" aca="1" ref="AL203" ca="1">_xlfn.IFS(AK203="","",AK203&lt;&gt;"",AH202+((AH203-AH202)/(AJ203-AJ202))*(VLOOKUP(AK203,$AH$194:$AJ$197,3,FALSE)-AJ202))</f>
        <v/>
      </c>
      <c r="AM203" s="475">
        <f t="shared" ref="AM203:AM216" ca="1" si="16">_xlfn.IFNA(MATCH(AJ203,$AJ$194:$AJ$197,1),0)</f>
        <v>0</v>
      </c>
      <c r="AN203" s="476" t="e" cm="1">
        <f t="array" aca="1" ref="AN203" ca="1">_xlfn.IFS(AND(AM203=1,AM204=1,AM202&lt;&gt;1),1,OR(AND(AM203=2,AM204=2,AM202&lt;&gt;2),AND(AM203=2,AM202=1,AM204=3)),2,OR(AND(AM203=3,AM204=3,AM202&lt;&gt;3),AND(AM203=3,AM202=2,AM204=4)),3,AND(AM203=4),4)</f>
        <v>#N/A</v>
      </c>
      <c r="AP203" s="156" cm="1">
        <f t="array" aca="1" ref="AP203:AP227" ca="1">TRANSPOSE(_xlfn._xlws.SORT(_xlfn._xlws.FILTER($I$186:$XFD$186,$I$189:$XFD$189=$AP$201),1,1,TRUE))</f>
        <v>2557.0575960581382</v>
      </c>
      <c r="AQ203" s="289" cm="1">
        <f t="array" aca="1" ref="AQ203" ca="1">_xlfn.IFS(HLOOKUP($AP203,$I$186:$XFD$188,3,FALSE)=$L$199,AR$201,HLOOKUP($AP203,$I$186:$XFD$188,3,FALSE)=$M$199,AQ$201,HLOOKUP($AP203,$I$186:$XFD$188,3,FALSE)=1,1)</f>
        <v>8</v>
      </c>
      <c r="AR203" s="289">
        <f ca="1">AQ203</f>
        <v>8</v>
      </c>
      <c r="AS203" s="289" t="str" cm="1">
        <f t="array" aca="1" ref="AS203" ca="1">_xlfn.IFNA(_xlfn.IFS(AV203=1,"Q1",AV203=2,"Q2",AV203=3,"Q3",AV203=4,"Q4"),"")</f>
        <v/>
      </c>
      <c r="AT203" s="157" t="str" cm="1">
        <f t="array" aca="1" ref="AT203" ca="1">_xlfn.IFS(AS203="","",AS203&lt;&gt;"",AP202+((AP203-AP202)/(AR203-AR202))*(VLOOKUP(AS203,$AP$194:$AR$197,3,FALSE)-AR202))</f>
        <v/>
      </c>
      <c r="AU203" s="475">
        <f t="shared" ref="AU203:AU227" ca="1" si="17">_xlfn.IFNA(MATCH(AR203,$AR$194:$AR$197,1),0)</f>
        <v>0</v>
      </c>
      <c r="AV203" s="476" t="e" cm="1">
        <f t="array" aca="1" ref="AV203" ca="1">_xlfn.IFS(AND(AU203=1,AU204=1,AU202&lt;&gt;1),1,OR(AND(AU203=2,AU204=2,AU202&lt;&gt;2),AND(AU203=2,AU202=1,AU204=3)),2,OR(AND(AU203=3,AU204=3,AU202&lt;&gt;3),AND(AU203=3,AU202=2,AU204=4)),3,AND(AU203=4),4)</f>
        <v>#N/A</v>
      </c>
      <c r="AX203" s="156" cm="1">
        <f t="array" aca="1" ref="AX203:AX212" ca="1">TRANSPOSE(_xlfn._xlws.SORT(_xlfn._xlws.FILTER($I$186:$XFD$186,$I$189:$XFD$189=$AX$201),1,1,TRUE))</f>
        <v>4302.5470612909667</v>
      </c>
      <c r="AY203" s="289" cm="1">
        <f t="array" aca="1" ref="AY203" ca="1">_xlfn.IFS(HLOOKUP($AX203,$I$186:$XFD$188,3,FALSE)=$L$199,AZ$201,HLOOKUP($AX203,$I$186:$XFD$188,3,FALSE)=$M$199,AY$201,HLOOKUP($AX203,$I$186:$XFD$188,3,FALSE)=1,1)</f>
        <v>8</v>
      </c>
      <c r="AZ203" s="289">
        <f ca="1">AY203</f>
        <v>8</v>
      </c>
      <c r="BA203" s="289" t="str" cm="1">
        <f t="array" aca="1" ref="BA203" ca="1">_xlfn.IFNA(_xlfn.IFS(BD203=1,"Q1",BD203=2,"Q2",BD203=3,"Q3",BD203=4,"Q4"),"")</f>
        <v/>
      </c>
      <c r="BB203" s="157" t="str" cm="1">
        <f t="array" aca="1" ref="BB203" ca="1">_xlfn.IFS(BA203="","",BA203&lt;&gt;"",AX202+((AX203-AX202)/(AZ203-AZ202))*(VLOOKUP(BA203,$AX$194:$AZ$197,3,FALSE)-AZ202))</f>
        <v/>
      </c>
      <c r="BC203" s="475">
        <f t="shared" ref="BC203:BC212" ca="1" si="18">_xlfn.IFNA(MATCH(AZ203,$AZ$194:$AZ$197,1),0)</f>
        <v>0</v>
      </c>
      <c r="BD203" s="476" t="e" cm="1">
        <f t="array" aca="1" ref="BD203" ca="1">_xlfn.IFS(AND(BC203=1,BC204=1,BC202&lt;&gt;1),1,OR(AND(BC203=2,BC204=2,BC202&lt;&gt;2),AND(BC203=2,BC202=1,BC204=3)),2,OR(AND(BC203=3,BC204=3,BC202&lt;&gt;3),AND(BC203=3,BC202=2,BC204=4)),3,AND(BC203=4),4)</f>
        <v>#N/A</v>
      </c>
      <c r="BF203" s="156" cm="1">
        <f t="array" aca="1" ref="BF203:BF211" ca="1">TRANSPOSE(_xlfn._xlws.SORT(_xlfn._xlws.FILTER($I$186:$XFD$186,$I$190:$XFD$190=$BF$201),1,1,TRUE))</f>
        <v>2557.0575960581382</v>
      </c>
      <c r="BG203" s="289" cm="1">
        <f t="array" aca="1" ref="BG203" ca="1">_xlfn.IFS(HLOOKUP($BF203,$I$186:$XFD$188,3,FALSE)=$L$199,BH$201,HLOOKUP($BF203,$I$186:$XFD$188,3,FALSE)=$M$199,BG$201,HLOOKUP($BF203,$I$186:$XFD$188,3,FALSE)=1,1)</f>
        <v>2</v>
      </c>
      <c r="BH203" s="289">
        <f ca="1">BG203</f>
        <v>2</v>
      </c>
      <c r="BI203" s="289" t="str" cm="1">
        <f t="array" aca="1" ref="BI203" ca="1">_xlfn.IFNA(_xlfn.IFS(BL203=1,"Q1",BL203=2,"Q2",BL203=3,"Q3",BL203=4,"Q4"),"")</f>
        <v/>
      </c>
      <c r="BJ203" s="157" t="str" cm="1">
        <f t="array" aca="1" ref="BJ203" ca="1">_xlfn.IFS(BI203="","",BI203&lt;&gt;"",BF202+((BF203-BF202)/(BH203-BH202))*(VLOOKUP(BI203,$BF$194:$BH$197,3,FALSE)-BH202))</f>
        <v/>
      </c>
      <c r="BK203" s="475">
        <f t="shared" ref="BK203:BK211" ca="1" si="19">_xlfn.IFNA(MATCH(BH203,$BH$194:$BH$197,1),0)</f>
        <v>0</v>
      </c>
      <c r="BL203" s="476" t="e" cm="1">
        <f t="array" aca="1" ref="BL203" ca="1">_xlfn.IFS(AND(BK203=1,BK204=1,BK202&lt;&gt;1),1,OR(AND(BK203=2,BK204=2,BK202&lt;&gt;2),AND(BK203=2,BK202=1,BK204=3)),2,OR(AND(BK203=3,BK204=3,BK202&lt;&gt;3),AND(BK203=3,BK202=2,BK204=4)),3,AND(BK203=4),4)</f>
        <v>#N/A</v>
      </c>
      <c r="BN203" s="156" cm="1">
        <f t="array" aca="1" ref="BN203:BN228" ca="1">TRANSPOSE(_xlfn._xlws.SORT(_xlfn._xlws.FILTER($I$186:$XFD$186,$I$190:$XFD$190=$BN$201),1,1,TRUE))</f>
        <v>4016.4893029902414</v>
      </c>
      <c r="BO203" s="289" cm="1">
        <f t="array" aca="1" ref="BO203" ca="1">_xlfn.IFS(HLOOKUP($BN203,$I$186:$XFD$188,3,FALSE)=$L$199,BP$201,HLOOKUP($BN203,$I$186:$XFD$188,3,FALSE)=$M$199,BO$201,HLOOKUP($BN203,$I$186:$XFD$188,3,FALSE)=1,1)</f>
        <v>1</v>
      </c>
      <c r="BP203" s="289">
        <f ca="1">BO203</f>
        <v>1</v>
      </c>
      <c r="BQ203" s="289" t="str" cm="1">
        <f t="array" aca="1" ref="BQ203" ca="1">_xlfn.IFNA(_xlfn.IFS(BT203=1,"Q1",BT203=2,"Q2",BT203=3,"Q3",BT203=4,"Q4"),"")</f>
        <v/>
      </c>
      <c r="BR203" s="157" t="str" cm="1">
        <f t="array" aca="1" ref="BR203" ca="1">_xlfn.IFS(BQ203="","",BQ203&lt;&gt;"",BN202+((BN203-BN202)/(BP203-BP202))*(VLOOKUP(BQ203,$BN$194:$BP$197,3,FALSE)-BP202))</f>
        <v/>
      </c>
      <c r="BS203" s="475">
        <f t="shared" ref="BS203:BS228" ca="1" si="20">_xlfn.IFNA(MATCH(BP203,$BP$194:$BP$197,1),0)</f>
        <v>0</v>
      </c>
      <c r="BT203" s="476" t="e" cm="1">
        <f t="array" aca="1" ref="BT203" ca="1">_xlfn.IFS(AND(BS203=1,BS204=1,BS202&lt;&gt;1),1,OR(AND(BS203=2,BS204=2,BS202&lt;&gt;2),AND(BS203=2,BS202=1,BS204=3)),2,OR(AND(BS203=3,BS204=3,BS202&lt;&gt;3),AND(BS203=3,BS202=2,BS204=4)),3,AND(BS203=4),4)</f>
        <v>#N/A</v>
      </c>
    </row>
    <row r="204" spans="7:72" x14ac:dyDescent="0.25">
      <c r="G204" s="15">
        <v>3</v>
      </c>
      <c r="H204" s="16" t="s">
        <v>257</v>
      </c>
      <c r="I204" s="47">
        <f ca="1">MROUND(_xlfn.QUARTILE.EXC($I$186:$AR$186,$G204),$J$199)</f>
        <v>8000</v>
      </c>
      <c r="J204" s="47">
        <f t="shared" ca="1" si="13"/>
        <v>7250</v>
      </c>
      <c r="K204" s="47"/>
      <c r="L204" s="47" cm="1">
        <f t="array" aca="1" ref="L204" ca="1">MROUND(_xlfn.QUARTILE.EXC(_xlfn._xlws.FILTER($I$186:$XFD$186,$I$11:$XFD$11=L$201),$G204),$J$199)</f>
        <v>10750</v>
      </c>
      <c r="M204" s="47" cm="1">
        <f t="array" aca="1" ref="M204" ca="1">MROUND(_xlfn.QUARTILE.EXC(_xlfn._xlws.FILTER($I$186:$XFD$186,$I$11:$XFD$11=M$201),$G204),$J$199)</f>
        <v>5750</v>
      </c>
      <c r="N204" s="47" cm="1">
        <f t="array" aca="1" ref="N204" ca="1">MROUND(_xlfn.QUARTILE.EXC(_xlfn._xlws.FILTER($I$186:$XFD$186,$I$11:$XFD$11=N$201),$G204),$J$199)</f>
        <v>6250</v>
      </c>
      <c r="Q204" s="159">
        <f ca="1"/>
        <v>4016.4893029902414</v>
      </c>
      <c r="R204" s="4" cm="1">
        <f t="array" aca="1" ref="R204" ca="1">_xlfn.IFS(HLOOKUP($Q204,$I$186:$XFD$188,3,FALSE)=$L$199,S$201,HLOOKUP($Q204,$I$186:$XFD$188,3,FALSE)=$M$199,R$201,HLOOKUP($Q204,$I$186:$XFD$188,3,FALSE)=1,1)</f>
        <v>1</v>
      </c>
      <c r="S204" s="4">
        <f t="shared" ref="S204:S237" ca="1" si="21">S203+R204</f>
        <v>11</v>
      </c>
      <c r="T204" s="4" t="str" cm="1">
        <f t="array" aca="1" ref="T204" ca="1">_xlfn.IFNA(_xlfn.IFS(W204=1,"Q1",W204=2,"Q2",W204=3,"Q3",W204=4,"Q4"),"")</f>
        <v/>
      </c>
      <c r="U204" s="105" t="str" cm="1">
        <f t="array" aca="1" ref="U204" ca="1">_xlfn.IFS(T204="","",T204&lt;&gt;"",Q203+((Q204-Q203)/(S204-S203))*(VLOOKUP(T204,$Q$194:$S$197,3,FALSE)-S203))</f>
        <v/>
      </c>
      <c r="V204" s="285">
        <f t="shared" ca="1" si="14"/>
        <v>0</v>
      </c>
      <c r="W204" s="474" t="e" cm="1">
        <f t="array" aca="1" ref="W204" ca="1">_xlfn.IFS(AND(V204=1,V205=1,V203&lt;&gt;1),1,OR(AND(V204=2,V205=2,V203&lt;&gt;2),AND(V204=2,V203=1,V205=3)),2,OR(AND(V204=3,V205=3,V203&lt;&gt;3),AND(V204=3,V203=2,V205=4)),3,AND(V204=4),4)</f>
        <v>#N/A</v>
      </c>
      <c r="Y204" s="159">
        <f ca="1"/>
        <v>4016.4893029902414</v>
      </c>
      <c r="Z204" s="4" cm="1">
        <f t="array" aca="1" ref="Z204" ca="1">_xlfn.IFS(HLOOKUP($Y204,$I$186:$XFD$188,3,FALSE)=$L$199,AA$201,HLOOKUP($Y204,$I$186:$XFD$188,3,FALSE)=$M$199,Z$201,HLOOKUP($Y204,$I$186:$XFD$188,3,FALSE)=1,1)</f>
        <v>1</v>
      </c>
      <c r="AA204" s="4">
        <f t="shared" ref="AA204:AA223" ca="1" si="22">AA203+Z204</f>
        <v>7</v>
      </c>
      <c r="AB204" s="4" t="str" cm="1">
        <f t="array" aca="1" ref="AB204" ca="1">_xlfn.IFNA(_xlfn.IFS(AE204=1,"Q1",AE204=2,"Q2",AE204=3,"Q3",AE204=4,"Q4"),"")</f>
        <v/>
      </c>
      <c r="AC204" s="105" t="str" cm="1">
        <f t="array" aca="1" ref="AC204" ca="1">_xlfn.IFS(AB204="","",AB204&lt;&gt;"",Y203+((Y204-Y203)/(AA204-AA203))*(VLOOKUP(AB204,$Y$194:$AA$197,3,FALSE)-AA203))</f>
        <v/>
      </c>
      <c r="AD204" s="285">
        <f t="shared" ca="1" si="15"/>
        <v>0</v>
      </c>
      <c r="AE204" s="474" t="e" cm="1">
        <f t="array" aca="1" ref="AE204" ca="1">_xlfn.IFS(AND(AD204=1,AD205=1,AD203&lt;&gt;1),1,OR(AND(AD204=2,AD205=2,AD203&lt;&gt;2),AND(AD204=2,AD203=1,AD205=3)),2,OR(AND(AD204=3,AD205=3,AD203&lt;&gt;3),AND(AD204=3,AD203=2,AD205=4)),3,AND(AD204=4),4)</f>
        <v>#N/A</v>
      </c>
      <c r="AH204" s="159">
        <f ca="1"/>
        <v>4834.0207465394988</v>
      </c>
      <c r="AI204" s="4" cm="1">
        <f t="array" aca="1" ref="AI204" ca="1">_xlfn.IFS(HLOOKUP($AH204,$I$186:$XFD$188,3,FALSE)=$L$199,AJ$201,HLOOKUP($AH204,$I$186:$XFD$188,3,FALSE)=$M$199,AI$201,HLOOKUP($AH204,$I$186:$XFD$188,3,FALSE)=1,1)</f>
        <v>4</v>
      </c>
      <c r="AJ204" s="4">
        <f ca="1">AJ203+AI204</f>
        <v>8</v>
      </c>
      <c r="AK204" s="4" t="str" cm="1">
        <f t="array" aca="1" ref="AK204" ca="1">_xlfn.IFNA(_xlfn.IFS(AN204=1,"Q1",AN204=2,"Q2",AN204=3,"Q3",AN204=4,"Q4"),"")</f>
        <v/>
      </c>
      <c r="AL204" s="105" t="str" cm="1">
        <f t="array" aca="1" ref="AL204" ca="1">_xlfn.IFS(AK204="","",AK204&lt;&gt;"",AH203+((AH204-AH203)/(AJ204-AJ203))*(VLOOKUP(AK204,$AH$194:$AJ$197,3,FALSE)-AJ203))</f>
        <v/>
      </c>
      <c r="AM204" s="285">
        <f t="shared" ca="1" si="16"/>
        <v>0</v>
      </c>
      <c r="AN204" s="474" t="e" cm="1">
        <f t="array" aca="1" ref="AN204" ca="1">_xlfn.IFS(AND(AM204=1,AM205=1,AM203&lt;&gt;1),1,OR(AND(AM204=2,AM205=2,AM203&lt;&gt;2),AND(AM204=2,AM203=1,AM205=3)),2,OR(AND(AM204=3,AM205=3,AM203&lt;&gt;3),AND(AM204=3,AM203=2,AM205=4)),3,AND(AM204=4),4)</f>
        <v>#N/A</v>
      </c>
      <c r="AP204" s="159">
        <f ca="1"/>
        <v>4016.4893029902414</v>
      </c>
      <c r="AQ204" s="4" cm="1">
        <f t="array" aca="1" ref="AQ204" ca="1">_xlfn.IFS(HLOOKUP($AP204,$I$186:$XFD$188,3,FALSE)=$L$199,AR$201,HLOOKUP($AP204,$I$186:$XFD$188,3,FALSE)=$M$199,AQ$201,HLOOKUP($AP204,$I$186:$XFD$188,3,FALSE)=1,1)</f>
        <v>1</v>
      </c>
      <c r="AR204" s="4">
        <f t="shared" ref="AR204:AR227" ca="1" si="23">AR203+AQ204</f>
        <v>9</v>
      </c>
      <c r="AS204" s="4" t="str" cm="1">
        <f t="array" aca="1" ref="AS204" ca="1">_xlfn.IFNA(_xlfn.IFS(AV204=1,"Q1",AV204=2,"Q2",AV204=3,"Q3",AV204=4,"Q4"),"")</f>
        <v/>
      </c>
      <c r="AT204" s="105" t="str" cm="1">
        <f t="array" aca="1" ref="AT204" ca="1">_xlfn.IFS(AS204="","",AS204&lt;&gt;"",AP203+((AP204-AP203)/(AR204-AR203))*(VLOOKUP(AS204,$AP$194:$AR$197,3,FALSE)-AR203))</f>
        <v/>
      </c>
      <c r="AU204" s="285">
        <f t="shared" ca="1" si="17"/>
        <v>0</v>
      </c>
      <c r="AV204" s="474" t="e" cm="1">
        <f t="array" aca="1" ref="AV204" ca="1">_xlfn.IFS(AND(AU204=1,AU205=1,AU203&lt;&gt;1),1,OR(AND(AU204=2,AU205=2,AU203&lt;&gt;2),AND(AU204=2,AU203=1,AU205=3)),2,OR(AND(AU204=3,AU205=3,AU203&lt;&gt;3),AND(AU204=3,AU203=2,AU205=4)),3,AND(AU204=4),4)</f>
        <v>#N/A</v>
      </c>
      <c r="AX204" s="159">
        <f ca="1"/>
        <v>4834.0207465394988</v>
      </c>
      <c r="AY204" s="4" cm="1">
        <f t="array" aca="1" ref="AY204" ca="1">_xlfn.IFS(HLOOKUP($AX204,$I$186:$XFD$188,3,FALSE)=$L$199,AZ$201,HLOOKUP($AX204,$I$186:$XFD$188,3,FALSE)=$M$199,AY$201,HLOOKUP($AX204,$I$186:$XFD$188,3,FALSE)=1,1)</f>
        <v>8</v>
      </c>
      <c r="AZ204" s="4">
        <f t="shared" ref="AZ204:AZ212" ca="1" si="24">AZ203+AY204</f>
        <v>16</v>
      </c>
      <c r="BA204" s="4" t="str" cm="1">
        <f t="array" aca="1" ref="BA204" ca="1">_xlfn.IFNA(_xlfn.IFS(BD204=1,"Q1",BD204=2,"Q2",BD204=3,"Q3",BD204=4,"Q4"),"")</f>
        <v/>
      </c>
      <c r="BB204" s="105" t="str" cm="1">
        <f t="array" aca="1" ref="BB204" ca="1">_xlfn.IFS(BA204="","",BA204&lt;&gt;"",AX203+((AX204-AX203)/(AZ204-AZ203))*(VLOOKUP(BA204,$AX$194:$AZ$197,3,FALSE)-AZ203))</f>
        <v/>
      </c>
      <c r="BC204" s="285">
        <f t="shared" ca="1" si="18"/>
        <v>0</v>
      </c>
      <c r="BD204" s="474" t="e" cm="1">
        <f t="array" aca="1" ref="BD204" ca="1">_xlfn.IFS(AND(BC204=1,BC205=1,BC203&lt;&gt;1),1,OR(AND(BC204=2,BC205=2,BC203&lt;&gt;2),AND(BC204=2,BC203=1,BC205=3)),2,OR(AND(BC204=3,BC205=3,BC203&lt;&gt;3),AND(BC204=3,BC203=2,BC205=4)),3,AND(BC204=4),4)</f>
        <v>#N/A</v>
      </c>
      <c r="BF204" s="159">
        <f ca="1"/>
        <v>4302.5470612909667</v>
      </c>
      <c r="BG204" s="4" cm="1">
        <f t="array" aca="1" ref="BG204" ca="1">_xlfn.IFS(HLOOKUP($BF204,$I$186:$XFD$188,3,FALSE)=$L$199,BH$201,HLOOKUP($BF204,$I$186:$XFD$188,3,FALSE)=$M$199,BG$201,HLOOKUP($BF204,$I$186:$XFD$188,3,FALSE)=1,1)</f>
        <v>2</v>
      </c>
      <c r="BH204" s="4">
        <f t="shared" ref="BH204:BH211" ca="1" si="25">BH203+BG204</f>
        <v>4</v>
      </c>
      <c r="BI204" s="4" t="str" cm="1">
        <f t="array" aca="1" ref="BI204" ca="1">_xlfn.IFNA(_xlfn.IFS(BL204=1,"Q1",BL204=2,"Q2",BL204=3,"Q3",BL204=4,"Q4"),"")</f>
        <v/>
      </c>
      <c r="BJ204" s="105" t="str" cm="1">
        <f t="array" aca="1" ref="BJ204" ca="1">_xlfn.IFS(BI204="","",BI204&lt;&gt;"",BF203+((BF204-BF203)/(BH204-BH203))*(VLOOKUP(BI204,$BF$194:$BH$197,3,FALSE)-BH203))</f>
        <v/>
      </c>
      <c r="BK204" s="285">
        <f t="shared" ca="1" si="19"/>
        <v>0</v>
      </c>
      <c r="BL204" s="474" t="e" cm="1">
        <f t="array" aca="1" ref="BL204" ca="1">_xlfn.IFS(AND(BK204=1,BK205=1,BK203&lt;&gt;1),1,OR(AND(BK204=2,BK205=2,BK203&lt;&gt;2),AND(BK204=2,BK203=1,BK205=3)),2,OR(AND(BK204=3,BK205=3,BK203&lt;&gt;3),AND(BK204=3,BK203=2,BK205=4)),3,AND(BK204=4),4)</f>
        <v>#N/A</v>
      </c>
      <c r="BN204" s="159">
        <f ca="1"/>
        <v>4076.8653520877269</v>
      </c>
      <c r="BO204" s="4" cm="1">
        <f t="array" aca="1" ref="BO204" ca="1">_xlfn.IFS(HLOOKUP($BN204,$I$186:$XFD$188,3,FALSE)=$L$199,BP$201,HLOOKUP($BN204,$I$186:$XFD$188,3,FALSE)=$M$199,BO$201,HLOOKUP($BN204,$I$186:$XFD$188,3,FALSE)=1,1)</f>
        <v>1</v>
      </c>
      <c r="BP204" s="4">
        <f t="shared" ref="BP204:BP228" ca="1" si="26">BP203+BO204</f>
        <v>2</v>
      </c>
      <c r="BQ204" s="4" t="str" cm="1">
        <f t="array" aca="1" ref="BQ204" ca="1">_xlfn.IFNA(_xlfn.IFS(BT204=1,"Q1",BT204=2,"Q2",BT204=3,"Q3",BT204=4,"Q4"),"")</f>
        <v/>
      </c>
      <c r="BR204" s="105" t="str" cm="1">
        <f t="array" aca="1" ref="BR204" ca="1">_xlfn.IFS(BQ204="","",BQ204&lt;&gt;"",BN203+((BN204-BN203)/(BP204-BP203))*(VLOOKUP(BQ204,$BN$194:$BP$197,3,FALSE)-BP203))</f>
        <v/>
      </c>
      <c r="BS204" s="285">
        <f t="shared" ca="1" si="20"/>
        <v>0</v>
      </c>
      <c r="BT204" s="474" t="e" cm="1">
        <f t="array" aca="1" ref="BT204" ca="1">_xlfn.IFS(AND(BS204=1,BS205=1,BS203&lt;&gt;1),1,OR(AND(BS204=2,BS205=2,BS203&lt;&gt;2),AND(BS204=2,BS203=1,BS205=3)),2,OR(AND(BS204=3,BS205=3,BS203&lt;&gt;3),AND(BS204=3,BS203=2,BS205=4)),3,AND(BS204=4),4)</f>
        <v>#N/A</v>
      </c>
    </row>
    <row r="205" spans="7:72" ht="15.75" thickBot="1" x14ac:dyDescent="0.3">
      <c r="G205" s="16"/>
      <c r="Q205" s="159">
        <f ca="1"/>
        <v>4076.8653520877269</v>
      </c>
      <c r="R205" s="4" cm="1">
        <f t="array" aca="1" ref="R205" ca="1">_xlfn.IFS(HLOOKUP($Q205,$I$186:$XFD$188,3,FALSE)=$L$199,S$201,HLOOKUP($Q205,$I$186:$XFD$188,3,FALSE)=$M$199,R$201,HLOOKUP($Q205,$I$186:$XFD$188,3,FALSE)=1,1)</f>
        <v>1</v>
      </c>
      <c r="S205" s="4">
        <f t="shared" ca="1" si="21"/>
        <v>12</v>
      </c>
      <c r="T205" s="4" t="str" cm="1">
        <f t="array" aca="1" ref="T205" ca="1">_xlfn.IFNA(_xlfn.IFS(W205=1,"Q1",W205=2,"Q2",W205=3,"Q3",W205=4,"Q4"),"")</f>
        <v/>
      </c>
      <c r="U205" s="105" t="str" cm="1">
        <f t="array" aca="1" ref="U205" ca="1">_xlfn.IFS(T205="","",T205&lt;&gt;"",Q204+((Q205-Q204)/(S205-S204))*(VLOOKUP(T205,$Q$194:$S$197,3,FALSE)-S204))</f>
        <v/>
      </c>
      <c r="V205" s="285">
        <f t="shared" ca="1" si="14"/>
        <v>0</v>
      </c>
      <c r="W205" s="474" t="e" cm="1">
        <f t="array" aca="1" ref="W205" ca="1">_xlfn.IFS(AND(V205=1,V206=1,V204&lt;&gt;1),1,OR(AND(V205=2,V206=2,V204&lt;&gt;2),AND(V205=2,V204=1,V206=3)),2,OR(AND(V205=3,V206=3,V204&lt;&gt;3),AND(V205=3,V204=2,V206=4)),3,AND(V205=4),4)</f>
        <v>#N/A</v>
      </c>
      <c r="Y205" s="159">
        <f ca="1"/>
        <v>4076.8653520877269</v>
      </c>
      <c r="Z205" s="4" cm="1">
        <f t="array" aca="1" ref="Z205" ca="1">_xlfn.IFS(HLOOKUP($Y205,$I$186:$XFD$188,3,FALSE)=$L$199,AA$201,HLOOKUP($Y205,$I$186:$XFD$188,3,FALSE)=$M$199,Z$201,HLOOKUP($Y205,$I$186:$XFD$188,3,FALSE)=1,1)</f>
        <v>1</v>
      </c>
      <c r="AA205" s="4">
        <f t="shared" ca="1" si="22"/>
        <v>8</v>
      </c>
      <c r="AB205" s="4" t="str" cm="1">
        <f t="array" aca="1" ref="AB205" ca="1">_xlfn.IFNA(_xlfn.IFS(AE205=1,"Q1",AE205=2,"Q2",AE205=3,"Q3",AE205=4,"Q4"),"")</f>
        <v/>
      </c>
      <c r="AC205" s="105" t="str" cm="1">
        <f t="array" aca="1" ref="AC205" ca="1">_xlfn.IFS(AB205="","",AB205&lt;&gt;"",Y204+((Y205-Y204)/(AA205-AA204))*(VLOOKUP(AB205,$Y$194:$AA$197,3,FALSE)-AA204))</f>
        <v/>
      </c>
      <c r="AD205" s="285">
        <f t="shared" ca="1" si="15"/>
        <v>0</v>
      </c>
      <c r="AE205" s="474" t="e" cm="1">
        <f t="array" aca="1" ref="AE205" ca="1">_xlfn.IFS(AND(AD205=1,AD206=1,AD204&lt;&gt;1),1,OR(AND(AD205=2,AD206=2,AD204&lt;&gt;2),AND(AD205=2,AD204=1,AD206=3)),2,OR(AND(AD205=3,AD206=3,AD204&lt;&gt;3),AND(AD205=3,AD204=2,AD206=4)),3,AND(AD205=4),4)</f>
        <v>#N/A</v>
      </c>
      <c r="AH205" s="159">
        <f ca="1"/>
        <v>5082.3724937595061</v>
      </c>
      <c r="AI205" s="4" cm="1">
        <f t="array" aca="1" ref="AI205" ca="1">_xlfn.IFS(HLOOKUP($AH205,$I$186:$XFD$188,3,FALSE)=$L$199,AJ$201,HLOOKUP($AH205,$I$186:$XFD$188,3,FALSE)=$M$199,AI$201,HLOOKUP($AH205,$I$186:$XFD$188,3,FALSE)=1,1)</f>
        <v>4</v>
      </c>
      <c r="AJ205" s="4">
        <f t="shared" ref="AJ205:AJ216" ca="1" si="27">AJ204+AI205</f>
        <v>12</v>
      </c>
      <c r="AK205" s="4" t="str" cm="1">
        <f t="array" aca="1" ref="AK205" ca="1">_xlfn.IFNA(_xlfn.IFS(AN205=1,"Q1",AN205=2,"Q2",AN205=3,"Q3",AN205=4,"Q4"),"")</f>
        <v/>
      </c>
      <c r="AL205" s="105" t="str" cm="1">
        <f t="array" aca="1" ref="AL205" ca="1">_xlfn.IFS(AK205="","",AK205&lt;&gt;"",AH204+((AH205-AH204)/(AJ205-AJ204))*(VLOOKUP(AK205,$AH$194:$AJ$197,3,FALSE)-AJ204))</f>
        <v/>
      </c>
      <c r="AM205" s="285">
        <f t="shared" ca="1" si="16"/>
        <v>0</v>
      </c>
      <c r="AN205" s="474" t="e" cm="1">
        <f t="array" aca="1" ref="AN205" ca="1">_xlfn.IFS(AND(AM205=1,AM206=1,AM204&lt;&gt;1),1,OR(AND(AM205=2,AM206=2,AM204&lt;&gt;2),AND(AM205=2,AM204=1,AM206=3)),2,OR(AND(AM205=3,AM206=3,AM204&lt;&gt;3),AND(AM205=3,AM204=2,AM206=4)),3,AND(AM205=4),4)</f>
        <v>#N/A</v>
      </c>
      <c r="AP205" s="159">
        <f ca="1"/>
        <v>4076.8653520877269</v>
      </c>
      <c r="AQ205" s="4" cm="1">
        <f t="array" aca="1" ref="AQ205" ca="1">_xlfn.IFS(HLOOKUP($AP205,$I$186:$XFD$188,3,FALSE)=$L$199,AR$201,HLOOKUP($AP205,$I$186:$XFD$188,3,FALSE)=$M$199,AQ$201,HLOOKUP($AP205,$I$186:$XFD$188,3,FALSE)=1,1)</f>
        <v>1</v>
      </c>
      <c r="AR205" s="4">
        <f t="shared" ca="1" si="23"/>
        <v>10</v>
      </c>
      <c r="AS205" s="4" t="str" cm="1">
        <f t="array" aca="1" ref="AS205" ca="1">_xlfn.IFNA(_xlfn.IFS(AV205=1,"Q1",AV205=2,"Q2",AV205=3,"Q3",AV205=4,"Q4"),"")</f>
        <v/>
      </c>
      <c r="AT205" s="105" t="str" cm="1">
        <f t="array" aca="1" ref="AT205" ca="1">_xlfn.IFS(AS205="","",AS205&lt;&gt;"",AP204+((AP205-AP204)/(AR205-AR204))*(VLOOKUP(AS205,$AP$194:$AR$197,3,FALSE)-AR204))</f>
        <v/>
      </c>
      <c r="AU205" s="285">
        <f t="shared" ca="1" si="17"/>
        <v>0</v>
      </c>
      <c r="AV205" s="474" t="e" cm="1">
        <f t="array" aca="1" ref="AV205" ca="1">_xlfn.IFS(AND(AU205=1,AU206=1,AU204&lt;&gt;1),1,OR(AND(AU205=2,AU206=2,AU204&lt;&gt;2),AND(AU205=2,AU204=1,AU206=3)),2,OR(AND(AU205=3,AU206=3,AU204&lt;&gt;3),AND(AU205=3,AU204=2,AU206=4)),3,AND(AU205=4),4)</f>
        <v>#N/A</v>
      </c>
      <c r="AX205" s="159">
        <f ca="1"/>
        <v>5332.0263091459037</v>
      </c>
      <c r="AY205" s="4" cm="1">
        <f t="array" aca="1" ref="AY205" ca="1">_xlfn.IFS(HLOOKUP($AX205,$I$186:$XFD$188,3,FALSE)=$L$199,AZ$201,HLOOKUP($AX205,$I$186:$XFD$188,3,FALSE)=$M$199,AY$201,HLOOKUP($AX205,$I$186:$XFD$188,3,FALSE)=1,1)</f>
        <v>8</v>
      </c>
      <c r="AZ205" s="4">
        <f t="shared" ca="1" si="24"/>
        <v>24</v>
      </c>
      <c r="BA205" s="4" t="str" cm="1">
        <f t="array" aca="1" ref="BA205" ca="1">_xlfn.IFNA(_xlfn.IFS(BD205=1,"Q1",BD205=2,"Q2",BD205=3,"Q3",BD205=4,"Q4"),"")</f>
        <v>Q1</v>
      </c>
      <c r="BB205" s="105" cm="1">
        <f t="array" aca="1" ref="BB205" ca="1">_xlfn.IFS(BA205="","",BA205&lt;&gt;"",AX204+((AX205-AX204)/(AZ205-AZ204))*(VLOOKUP(BA205,$AX$194:$AZ$197,3,FALSE)-AZ204))</f>
        <v>5176.3995708314023</v>
      </c>
      <c r="BC205" s="285">
        <f t="shared" ca="1" si="18"/>
        <v>1</v>
      </c>
      <c r="BD205" s="474" cm="1">
        <f t="array" aca="1" ref="BD205" ca="1">_xlfn.IFS(AND(BC205=1,BC206=1,BC204&lt;&gt;1),1,OR(AND(BC205=2,BC206=2,BC204&lt;&gt;2),AND(BC205=2,BC204=1,BC206=3)),2,OR(AND(BC205=3,BC206=3,BC204&lt;&gt;3),AND(BC205=3,BC204=2,BC206=4)),3,AND(BC205=4),4)</f>
        <v>1</v>
      </c>
      <c r="BF205" s="159">
        <f ca="1"/>
        <v>5082.3724937595061</v>
      </c>
      <c r="BG205" s="4" cm="1">
        <f t="array" aca="1" ref="BG205" ca="1">_xlfn.IFS(HLOOKUP($BF205,$I$186:$XFD$188,3,FALSE)=$L$199,BH$201,HLOOKUP($BF205,$I$186:$XFD$188,3,FALSE)=$M$199,BG$201,HLOOKUP($BF205,$I$186:$XFD$188,3,FALSE)=1,1)</f>
        <v>2</v>
      </c>
      <c r="BH205" s="4">
        <f t="shared" ca="1" si="25"/>
        <v>6</v>
      </c>
      <c r="BI205" s="4" t="str" cm="1">
        <f t="array" aca="1" ref="BI205" ca="1">_xlfn.IFNA(_xlfn.IFS(BL205=1,"Q1",BL205=2,"Q2",BL205=3,"Q3",BL205=4,"Q4"),"")</f>
        <v/>
      </c>
      <c r="BJ205" s="105" t="str" cm="1">
        <f t="array" aca="1" ref="BJ205" ca="1">_xlfn.IFS(BI205="","",BI205&lt;&gt;"",BF204+((BF205-BF204)/(BH205-BH204))*(VLOOKUP(BI205,$BF$194:$BH$197,3,FALSE)-BH204))</f>
        <v/>
      </c>
      <c r="BK205" s="285">
        <f t="shared" ca="1" si="19"/>
        <v>0</v>
      </c>
      <c r="BL205" s="474" t="e" cm="1">
        <f t="array" aca="1" ref="BL205" ca="1">_xlfn.IFS(AND(BK205=1,BK206=1,BK204&lt;&gt;1),1,OR(AND(BK205=2,BK206=2,BK204&lt;&gt;2),AND(BK205=2,BK204=1,BK206=3)),2,OR(AND(BK205=3,BK206=3,BK204&lt;&gt;3),AND(BK205=3,BK204=2,BK206=4)),3,AND(BK205=4),4)</f>
        <v>#N/A</v>
      </c>
      <c r="BN205" s="159">
        <f ca="1"/>
        <v>4342.0791992943205</v>
      </c>
      <c r="BO205" s="4" cm="1">
        <f t="array" aca="1" ref="BO205" ca="1">_xlfn.IFS(HLOOKUP($BN205,$I$186:$XFD$188,3,FALSE)=$L$199,BP$201,HLOOKUP($BN205,$I$186:$XFD$188,3,FALSE)=$M$199,BO$201,HLOOKUP($BN205,$I$186:$XFD$188,3,FALSE)=1,1)</f>
        <v>1</v>
      </c>
      <c r="BP205" s="4">
        <f t="shared" ca="1" si="26"/>
        <v>3</v>
      </c>
      <c r="BQ205" s="4" t="str" cm="1">
        <f t="array" aca="1" ref="BQ205" ca="1">_xlfn.IFNA(_xlfn.IFS(BT205=1,"Q1",BT205=2,"Q2",BT205=3,"Q3",BT205=4,"Q4"),"")</f>
        <v/>
      </c>
      <c r="BR205" s="105" t="str" cm="1">
        <f t="array" aca="1" ref="BR205" ca="1">_xlfn.IFS(BQ205="","",BQ205&lt;&gt;"",BN204+((BN205-BN204)/(BP205-BP204))*(VLOOKUP(BQ205,$BN$194:$BP$197,3,FALSE)-BP204))</f>
        <v/>
      </c>
      <c r="BS205" s="285">
        <f t="shared" ca="1" si="20"/>
        <v>0</v>
      </c>
      <c r="BT205" s="474" t="e" cm="1">
        <f t="array" aca="1" ref="BT205" ca="1">_xlfn.IFS(AND(BS205=1,BS206=1,BS204&lt;&gt;1),1,OR(AND(BS205=2,BS206=2,BS204&lt;&gt;2),AND(BS205=2,BS204=1,BS206=3)),2,OR(AND(BS205=3,BS206=3,BS204&lt;&gt;3),AND(BS205=3,BS204=2,BS206=4)),3,AND(BS205=4),4)</f>
        <v>#N/A</v>
      </c>
    </row>
    <row r="206" spans="7:72" ht="15.75" thickBot="1" x14ac:dyDescent="0.3">
      <c r="G206" s="16"/>
      <c r="H206" s="127"/>
      <c r="I206" s="236" t="s">
        <v>282</v>
      </c>
      <c r="J206" s="237"/>
      <c r="K206" s="237"/>
      <c r="L206" s="237"/>
      <c r="M206" s="237"/>
      <c r="N206" s="237"/>
      <c r="O206" s="238"/>
      <c r="Q206" s="159">
        <f ca="1"/>
        <v>4302.5470612909667</v>
      </c>
      <c r="R206" s="4" cm="1">
        <f t="array" aca="1" ref="R206" ca="1">_xlfn.IFS(HLOOKUP($Q206,$I$186:$XFD$188,3,FALSE)=$L$199,S$201,HLOOKUP($Q206,$I$186:$XFD$188,3,FALSE)=$M$199,R$201,HLOOKUP($Q206,$I$186:$XFD$188,3,FALSE)=1,1)</f>
        <v>10</v>
      </c>
      <c r="S206" s="4">
        <f t="shared" ca="1" si="21"/>
        <v>22</v>
      </c>
      <c r="T206" s="4" t="str" cm="1">
        <f t="array" aca="1" ref="T206" ca="1">_xlfn.IFNA(_xlfn.IFS(W206=1,"Q1",W206=2,"Q2",W206=3,"Q3",W206=4,"Q4"),"")</f>
        <v/>
      </c>
      <c r="U206" s="105" t="str" cm="1">
        <f t="array" aca="1" ref="U206" ca="1">_xlfn.IFS(T206="","",T206&lt;&gt;"",Q205+((Q206-Q205)/(S206-S205))*(VLOOKUP(T206,$Q$194:$S$197,3,FALSE)-S205))</f>
        <v/>
      </c>
      <c r="V206" s="285">
        <f t="shared" ca="1" si="14"/>
        <v>0</v>
      </c>
      <c r="W206" s="474" t="e" cm="1">
        <f t="array" aca="1" ref="W206" ca="1">_xlfn.IFS(AND(V206=1,V207=1,V205&lt;&gt;1),1,OR(AND(V206=2,V207=2,V205&lt;&gt;2),AND(V206=2,V205=1,V207=3)),2,OR(AND(V206=3,V207=3,V205&lt;&gt;3),AND(V206=3,V205=2,V207=4)),3,AND(V206=4),4)</f>
        <v>#N/A</v>
      </c>
      <c r="Y206" s="159">
        <f ca="1"/>
        <v>4342.0791992943205</v>
      </c>
      <c r="Z206" s="4" cm="1">
        <f t="array" aca="1" ref="Z206" ca="1">_xlfn.IFS(HLOOKUP($Y206,$I$186:$XFD$188,3,FALSE)=$L$199,AA$201,HLOOKUP($Y206,$I$186:$XFD$188,3,FALSE)=$M$199,Z$201,HLOOKUP($Y206,$I$186:$XFD$188,3,FALSE)=1,1)</f>
        <v>1</v>
      </c>
      <c r="AA206" s="4">
        <f t="shared" ca="1" si="22"/>
        <v>9</v>
      </c>
      <c r="AB206" s="4" t="str" cm="1">
        <f t="array" aca="1" ref="AB206" ca="1">_xlfn.IFNA(_xlfn.IFS(AE206=1,"Q1",AE206=2,"Q2",AE206=3,"Q3",AE206=4,"Q4"),"")</f>
        <v/>
      </c>
      <c r="AC206" s="105" t="str" cm="1">
        <f t="array" aca="1" ref="AC206" ca="1">_xlfn.IFS(AB206="","",AB206&lt;&gt;"",Y205+((Y206-Y205)/(AA206-AA205))*(VLOOKUP(AB206,$Y$194:$AA$197,3,FALSE)-AA205))</f>
        <v/>
      </c>
      <c r="AD206" s="285">
        <f t="shared" ca="1" si="15"/>
        <v>0</v>
      </c>
      <c r="AE206" s="474" t="e" cm="1">
        <f t="array" aca="1" ref="AE206" ca="1">_xlfn.IFS(AND(AD206=1,AD207=1,AD205&lt;&gt;1),1,OR(AND(AD206=2,AD207=2,AD205&lt;&gt;2),AND(AD206=2,AD205=1,AD207=3)),2,OR(AND(AD206=3,AD207=3,AD205&lt;&gt;3),AND(AD206=3,AD205=2,AD207=4)),3,AND(AD206=4),4)</f>
        <v>#N/A</v>
      </c>
      <c r="AH206" s="159">
        <f ca="1"/>
        <v>5406.1736637891381</v>
      </c>
      <c r="AI206" s="4" cm="1">
        <f t="array" aca="1" ref="AI206" ca="1">_xlfn.IFS(HLOOKUP($AH206,$I$186:$XFD$188,3,FALSE)=$L$199,AJ$201,HLOOKUP($AH206,$I$186:$XFD$188,3,FALSE)=$M$199,AI$201,HLOOKUP($AH206,$I$186:$XFD$188,3,FALSE)=1,1)</f>
        <v>4</v>
      </c>
      <c r="AJ206" s="4">
        <f t="shared" ca="1" si="27"/>
        <v>16</v>
      </c>
      <c r="AK206" s="4" t="str" cm="1">
        <f t="array" aca="1" ref="AK206" ca="1">_xlfn.IFNA(_xlfn.IFS(AN206=1,"Q1",AN206=2,"Q2",AN206=3,"Q3",AN206=4,"Q4"),"")</f>
        <v/>
      </c>
      <c r="AL206" s="105" t="str" cm="1">
        <f t="array" aca="1" ref="AL206" ca="1">_xlfn.IFS(AK206="","",AK206&lt;&gt;"",AH205+((AH206-AH205)/(AJ206-AJ205))*(VLOOKUP(AK206,$AH$194:$AJ$197,3,FALSE)-AJ205))</f>
        <v/>
      </c>
      <c r="AM206" s="285">
        <f t="shared" ca="1" si="16"/>
        <v>0</v>
      </c>
      <c r="AN206" s="474" t="e" cm="1">
        <f t="array" aca="1" ref="AN206" ca="1">_xlfn.IFS(AND(AM206=1,AM207=1,AM205&lt;&gt;1),1,OR(AND(AM206=2,AM207=2,AM205&lt;&gt;2),AND(AM206=2,AM205=1,AM207=3)),2,OR(AND(AM206=3,AM207=3,AM205&lt;&gt;3),AND(AM206=3,AM205=2,AM207=4)),3,AND(AM206=4),4)</f>
        <v>#N/A</v>
      </c>
      <c r="AP206" s="159">
        <f ca="1"/>
        <v>4342.0791992943205</v>
      </c>
      <c r="AQ206" s="4" cm="1">
        <f t="array" aca="1" ref="AQ206" ca="1">_xlfn.IFS(HLOOKUP($AP206,$I$186:$XFD$188,3,FALSE)=$L$199,AR$201,HLOOKUP($AP206,$I$186:$XFD$188,3,FALSE)=$M$199,AQ$201,HLOOKUP($AP206,$I$186:$XFD$188,3,FALSE)=1,1)</f>
        <v>1</v>
      </c>
      <c r="AR206" s="4">
        <f t="shared" ca="1" si="23"/>
        <v>11</v>
      </c>
      <c r="AS206" s="4" t="str" cm="1">
        <f t="array" aca="1" ref="AS206" ca="1">_xlfn.IFNA(_xlfn.IFS(AV206=1,"Q1",AV206=2,"Q2",AV206=3,"Q3",AV206=4,"Q4"),"")</f>
        <v/>
      </c>
      <c r="AT206" s="105" t="str" cm="1">
        <f t="array" aca="1" ref="AT206" ca="1">_xlfn.IFS(AS206="","",AS206&lt;&gt;"",AP205+((AP206-AP205)/(AR206-AR205))*(VLOOKUP(AS206,$AP$194:$AR$197,3,FALSE)-AR205))</f>
        <v/>
      </c>
      <c r="AU206" s="285">
        <f t="shared" ca="1" si="17"/>
        <v>0</v>
      </c>
      <c r="AV206" s="474" t="e" cm="1">
        <f t="array" aca="1" ref="AV206" ca="1">_xlfn.IFS(AND(AU206=1,AU207=1,AU205&lt;&gt;1),1,OR(AND(AU206=2,AU207=2,AU205&lt;&gt;2),AND(AU206=2,AU205=1,AU207=3)),2,OR(AND(AU206=3,AU207=3,AU205&lt;&gt;3),AND(AU206=3,AU205=2,AU207=4)),3,AND(AU206=4),4)</f>
        <v>#N/A</v>
      </c>
      <c r="AX206" s="159">
        <f ca="1"/>
        <v>5397.1498643590357</v>
      </c>
      <c r="AY206" s="4" cm="1">
        <f t="array" aca="1" ref="AY206" ca="1">_xlfn.IFS(HLOOKUP($AX206,$I$186:$XFD$188,3,FALSE)=$L$199,AZ$201,HLOOKUP($AX206,$I$186:$XFD$188,3,FALSE)=$M$199,AY$201,HLOOKUP($AX206,$I$186:$XFD$188,3,FALSE)=1,1)</f>
        <v>8</v>
      </c>
      <c r="AZ206" s="4">
        <f t="shared" ca="1" si="24"/>
        <v>32</v>
      </c>
      <c r="BA206" s="4" t="str" cm="1">
        <f t="array" aca="1" ref="BA206" ca="1">_xlfn.IFNA(_xlfn.IFS(BD206=1,"Q1",BD206=2,"Q2",BD206=3,"Q3",BD206=4,"Q4"),"")</f>
        <v/>
      </c>
      <c r="BB206" s="105" t="str" cm="1">
        <f t="array" aca="1" ref="BB206" ca="1">_xlfn.IFS(BA206="","",BA206&lt;&gt;"",AX205+((AX206-AX205)/(AZ206-AZ205))*(VLOOKUP(BA206,$AX$194:$AZ$197,3,FALSE)-AZ205))</f>
        <v/>
      </c>
      <c r="BC206" s="285">
        <f t="shared" ca="1" si="18"/>
        <v>1</v>
      </c>
      <c r="BD206" s="474" t="e" cm="1">
        <f t="array" aca="1" ref="BD206" ca="1">_xlfn.IFS(AND(BC206=1,BC207=1,BC205&lt;&gt;1),1,OR(AND(BC206=2,BC207=2,BC205&lt;&gt;2),AND(BC206=2,BC205=1,BC207=3)),2,OR(AND(BC206=3,BC207=3,BC205&lt;&gt;3),AND(BC206=3,BC205=2,BC207=4)),3,AND(BC206=4),4)</f>
        <v>#N/A</v>
      </c>
      <c r="BF206" s="159">
        <f ca="1"/>
        <v>5332.0263091459037</v>
      </c>
      <c r="BG206" s="4" cm="1">
        <f t="array" aca="1" ref="BG206" ca="1">_xlfn.IFS(HLOOKUP($BF206,$I$186:$XFD$188,3,FALSE)=$L$199,BH$201,HLOOKUP($BF206,$I$186:$XFD$188,3,FALSE)=$M$199,BG$201,HLOOKUP($BF206,$I$186:$XFD$188,3,FALSE)=1,1)</f>
        <v>2</v>
      </c>
      <c r="BH206" s="4">
        <f t="shared" ca="1" si="25"/>
        <v>8</v>
      </c>
      <c r="BI206" s="4" t="str" cm="1">
        <f t="array" aca="1" ref="BI206" ca="1">_xlfn.IFNA(_xlfn.IFS(BL206=1,"Q1",BL206=2,"Q2",BL206=3,"Q3",BL206=4,"Q4"),"")</f>
        <v>Q1</v>
      </c>
      <c r="BJ206" s="105" cm="1">
        <f t="array" aca="1" ref="BJ206" ca="1">_xlfn.IFS(BI206="","",BI206&lt;&gt;"",BF205+((BF206-BF205)/(BH206-BH205))*(VLOOKUP(BI206,$BF$194:$BH$197,3,FALSE)-BH205))</f>
        <v>5207.1994014527045</v>
      </c>
      <c r="BK206" s="285">
        <f t="shared" ca="1" si="19"/>
        <v>1</v>
      </c>
      <c r="BL206" s="474" cm="1">
        <f t="array" aca="1" ref="BL206" ca="1">_xlfn.IFS(AND(BK206=1,BK207=1,BK205&lt;&gt;1),1,OR(AND(BK206=2,BK207=2,BK205&lt;&gt;2),AND(BK206=2,BK205=1,BK207=3)),2,OR(AND(BK206=3,BK207=3,BK205&lt;&gt;3),AND(BK206=3,BK205=2,BK207=4)),3,AND(BK206=4),4)</f>
        <v>1</v>
      </c>
      <c r="BN206" s="159">
        <f ca="1"/>
        <v>4647.9886309491922</v>
      </c>
      <c r="BO206" s="4" cm="1">
        <f t="array" aca="1" ref="BO206" ca="1">_xlfn.IFS(HLOOKUP($BN206,$I$186:$XFD$188,3,FALSE)=$L$199,BP$201,HLOOKUP($BN206,$I$186:$XFD$188,3,FALSE)=$M$199,BO$201,HLOOKUP($BN206,$I$186:$XFD$188,3,FALSE)=1,1)</f>
        <v>8</v>
      </c>
      <c r="BP206" s="4">
        <f t="shared" ca="1" si="26"/>
        <v>11</v>
      </c>
      <c r="BQ206" s="4" t="str" cm="1">
        <f t="array" aca="1" ref="BQ206" ca="1">_xlfn.IFNA(_xlfn.IFS(BT206=1,"Q1",BT206=2,"Q2",BT206=3,"Q3",BT206=4,"Q4"),"")</f>
        <v/>
      </c>
      <c r="BR206" s="105" t="str" cm="1">
        <f t="array" aca="1" ref="BR206" ca="1">_xlfn.IFS(BQ206="","",BQ206&lt;&gt;"",BN205+((BN206-BN205)/(BP206-BP205))*(VLOOKUP(BQ206,$BN$194:$BP$197,3,FALSE)-BP205))</f>
        <v/>
      </c>
      <c r="BS206" s="285">
        <f t="shared" ca="1" si="20"/>
        <v>0</v>
      </c>
      <c r="BT206" s="474" t="e" cm="1">
        <f t="array" aca="1" ref="BT206" ca="1">_xlfn.IFS(AND(BS206=1,BS207=1,BS205&lt;&gt;1),1,OR(AND(BS206=2,BS207=2,BS205&lt;&gt;2),AND(BS206=2,BS205=1,BS207=3)),2,OR(AND(BS206=3,BS207=3,BS205&lt;&gt;3),AND(BS206=3,BS205=2,BS207=4)),3,AND(BS206=4),4)</f>
        <v>#N/A</v>
      </c>
    </row>
    <row r="207" spans="7:72" x14ac:dyDescent="0.25">
      <c r="G207" s="16" t="s">
        <v>268</v>
      </c>
      <c r="H207" s="17" t="s">
        <v>269</v>
      </c>
      <c r="I207" s="15" t="s">
        <v>283</v>
      </c>
      <c r="J207" s="197" t="s">
        <v>284</v>
      </c>
      <c r="K207" s="197" t="s">
        <v>285</v>
      </c>
      <c r="L207" s="15" t="s">
        <v>273</v>
      </c>
      <c r="M207" s="15" t="s">
        <v>274</v>
      </c>
      <c r="N207" s="194" t="s">
        <v>286</v>
      </c>
      <c r="O207" s="194" t="s">
        <v>287</v>
      </c>
      <c r="Q207" s="159">
        <f ca="1"/>
        <v>4342.0791992943205</v>
      </c>
      <c r="R207" s="4" cm="1">
        <f t="array" aca="1" ref="R207" ca="1">_xlfn.IFS(HLOOKUP($Q207,$I$186:$XFD$188,3,FALSE)=$L$199,S$201,HLOOKUP($Q207,$I$186:$XFD$188,3,FALSE)=$M$199,R$201,HLOOKUP($Q207,$I$186:$XFD$188,3,FALSE)=1,1)</f>
        <v>1</v>
      </c>
      <c r="S207" s="4">
        <f t="shared" ca="1" si="21"/>
        <v>23</v>
      </c>
      <c r="T207" s="4" t="str" cm="1">
        <f t="array" aca="1" ref="T207" ca="1">_xlfn.IFNA(_xlfn.IFS(W207=1,"Q1",W207=2,"Q2",W207=3,"Q3",W207=4,"Q4"),"")</f>
        <v/>
      </c>
      <c r="U207" s="105" t="str" cm="1">
        <f t="array" aca="1" ref="U207" ca="1">_xlfn.IFS(T207="","",T207&lt;&gt;"",Q206+((Q207-Q206)/(S207-S206))*(VLOOKUP(T207,$Q$194:$S$197,3,FALSE)-S206))</f>
        <v/>
      </c>
      <c r="V207" s="285">
        <f t="shared" ca="1" si="14"/>
        <v>0</v>
      </c>
      <c r="W207" s="474" t="e" cm="1">
        <f t="array" aca="1" ref="W207" ca="1">_xlfn.IFS(AND(V207=1,V208=1,V206&lt;&gt;1),1,OR(AND(V207=2,V208=2,V206&lt;&gt;2),AND(V207=2,V206=1,V208=3)),2,OR(AND(V207=3,V208=3,V206&lt;&gt;3),AND(V207=3,V206=2,V208=4)),3,AND(V207=4),4)</f>
        <v>#N/A</v>
      </c>
      <c r="Y207" s="159">
        <f ca="1"/>
        <v>4647.9886309491922</v>
      </c>
      <c r="Z207" s="4" cm="1">
        <f t="array" aca="1" ref="Z207" ca="1">_xlfn.IFS(HLOOKUP($Y207,$I$186:$XFD$188,3,FALSE)=$L$199,AA$201,HLOOKUP($Y207,$I$186:$XFD$188,3,FALSE)=$M$199,Z$201,HLOOKUP($Y207,$I$186:$XFD$188,3,FALSE)=1,1)</f>
        <v>6</v>
      </c>
      <c r="AA207" s="4">
        <f t="shared" ca="1" si="22"/>
        <v>15</v>
      </c>
      <c r="AB207" s="4" t="str" cm="1">
        <f t="array" aca="1" ref="AB207" ca="1">_xlfn.IFNA(_xlfn.IFS(AE207=1,"Q1",AE207=2,"Q2",AE207=3,"Q3",AE207=4,"Q4"),"")</f>
        <v/>
      </c>
      <c r="AC207" s="105" t="str" cm="1">
        <f t="array" aca="1" ref="AC207" ca="1">_xlfn.IFS(AB207="","",AB207&lt;&gt;"",Y206+((Y207-Y206)/(AA207-AA206))*(VLOOKUP(AB207,$Y$194:$AA$197,3,FALSE)-AA206))</f>
        <v/>
      </c>
      <c r="AD207" s="285">
        <f t="shared" ca="1" si="15"/>
        <v>0</v>
      </c>
      <c r="AE207" s="474" t="e" cm="1">
        <f t="array" aca="1" ref="AE207" ca="1">_xlfn.IFS(AND(AD207=1,AD208=1,AD206&lt;&gt;1),1,OR(AND(AD207=2,AD208=2,AD206&lt;&gt;2),AND(AD207=2,AD206=1,AD208=3)),2,OR(AND(AD207=3,AD208=3,AD206&lt;&gt;3),AND(AD207=3,AD206=2,AD208=4)),3,AND(AD207=4),4)</f>
        <v>#N/A</v>
      </c>
      <c r="AH207" s="159">
        <f ca="1"/>
        <v>5458.787274067643</v>
      </c>
      <c r="AI207" s="4" cm="1">
        <f t="array" aca="1" ref="AI207" ca="1">_xlfn.IFS(HLOOKUP($AH207,$I$186:$XFD$188,3,FALSE)=$L$199,AJ$201,HLOOKUP($AH207,$I$186:$XFD$188,3,FALSE)=$M$199,AI$201,HLOOKUP($AH207,$I$186:$XFD$188,3,FALSE)=1,1)</f>
        <v>4</v>
      </c>
      <c r="AJ207" s="4">
        <f t="shared" ca="1" si="27"/>
        <v>20</v>
      </c>
      <c r="AK207" s="4" t="str" cm="1">
        <f t="array" aca="1" ref="AK207" ca="1">_xlfn.IFNA(_xlfn.IFS(AN207=1,"Q1",AN207=2,"Q2",AN207=3,"Q3",AN207=4,"Q4"),"")</f>
        <v>Q1</v>
      </c>
      <c r="AL207" s="105" cm="1">
        <f t="array" aca="1" ref="AL207" ca="1">_xlfn.IFS(AK207="","",AK207&lt;&gt;"",AH206+((AH207-AH206)/(AJ207-AJ206))*(VLOOKUP(AK207,$AH$194:$AJ$197,3,FALSE)-AJ206))</f>
        <v>5412.7503650739509</v>
      </c>
      <c r="AM207" s="285">
        <f t="shared" ca="1" si="16"/>
        <v>1</v>
      </c>
      <c r="AN207" s="474" cm="1">
        <f t="array" aca="1" ref="AN207" ca="1">_xlfn.IFS(AND(AM207=1,AM208=1,AM206&lt;&gt;1),1,OR(AND(AM207=2,AM208=2,AM206&lt;&gt;2),AND(AM207=2,AM206=1,AM208=3)),2,OR(AND(AM207=3,AM208=3,AM206&lt;&gt;3),AND(AM207=3,AM206=2,AM208=4)),3,AND(AM207=4),4)</f>
        <v>1</v>
      </c>
      <c r="AP207" s="159">
        <f ca="1"/>
        <v>4647.9886309491922</v>
      </c>
      <c r="AQ207" s="4" cm="1">
        <f t="array" aca="1" ref="AQ207" ca="1">_xlfn.IFS(HLOOKUP($AP207,$I$186:$XFD$188,3,FALSE)=$L$199,AR$201,HLOOKUP($AP207,$I$186:$XFD$188,3,FALSE)=$M$199,AQ$201,HLOOKUP($AP207,$I$186:$XFD$188,3,FALSE)=1,1)</f>
        <v>8</v>
      </c>
      <c r="AR207" s="4">
        <f t="shared" ca="1" si="23"/>
        <v>19</v>
      </c>
      <c r="AS207" s="4" t="str" cm="1">
        <f t="array" aca="1" ref="AS207" ca="1">_xlfn.IFNA(_xlfn.IFS(AV207=1,"Q1",AV207=2,"Q2",AV207=3,"Q3",AV207=4,"Q4"),"")</f>
        <v/>
      </c>
      <c r="AT207" s="105" t="str" cm="1">
        <f t="array" aca="1" ref="AT207" ca="1">_xlfn.IFS(AS207="","",AS207&lt;&gt;"",AP206+((AP207-AP206)/(AR207-AR206))*(VLOOKUP(AS207,$AP$194:$AR$197,3,FALSE)-AR206))</f>
        <v/>
      </c>
      <c r="AU207" s="285">
        <f t="shared" ca="1" si="17"/>
        <v>0</v>
      </c>
      <c r="AV207" s="474" t="e" cm="1">
        <f t="array" aca="1" ref="AV207" ca="1">_xlfn.IFS(AND(AU207=1,AU208=1,AU206&lt;&gt;1),1,OR(AND(AU207=2,AU208=2,AU206&lt;&gt;2),AND(AU207=2,AU206=1,AU208=3)),2,OR(AND(AU207=3,AU208=3,AU206&lt;&gt;3),AND(AU207=3,AU206=2,AU208=4)),3,AND(AU207=4),4)</f>
        <v>#N/A</v>
      </c>
      <c r="AX207" s="159">
        <f ca="1"/>
        <v>5406.1736637891381</v>
      </c>
      <c r="AY207" s="4" cm="1">
        <f t="array" aca="1" ref="AY207" ca="1">_xlfn.IFS(HLOOKUP($AX207,$I$186:$XFD$188,3,FALSE)=$L$199,AZ$201,HLOOKUP($AX207,$I$186:$XFD$188,3,FALSE)=$M$199,AY$201,HLOOKUP($AX207,$I$186:$XFD$188,3,FALSE)=1,1)</f>
        <v>8</v>
      </c>
      <c r="AZ207" s="4">
        <f t="shared" ca="1" si="24"/>
        <v>40</v>
      </c>
      <c r="BA207" s="4" t="str" cm="1">
        <f t="array" aca="1" ref="BA207" ca="1">_xlfn.IFNA(_xlfn.IFS(BD207=1,"Q1",BD207=2,"Q2",BD207=3,"Q3",BD207=4,"Q4"),"")</f>
        <v/>
      </c>
      <c r="BB207" s="105" t="str" cm="1">
        <f t="array" aca="1" ref="BB207" ca="1">_xlfn.IFS(BA207="","",BA207&lt;&gt;"",AX206+((AX207-AX206)/(AZ207-AZ206))*(VLOOKUP(BA207,$AX$194:$AZ$197,3,FALSE)-AZ206))</f>
        <v/>
      </c>
      <c r="BC207" s="285">
        <f t="shared" ca="1" si="18"/>
        <v>1</v>
      </c>
      <c r="BD207" s="474" t="e" cm="1">
        <f t="array" aca="1" ref="BD207" ca="1">_xlfn.IFS(AND(BC207=1,BC208=1,BC206&lt;&gt;1),1,OR(AND(BC207=2,BC208=2,BC206&lt;&gt;2),AND(BC207=2,BC206=1,BC208=3)),2,OR(AND(BC207=3,BC208=3,BC206&lt;&gt;3),AND(BC207=3,BC206=2,BC208=4)),3,AND(BC207=4),4)</f>
        <v>#N/A</v>
      </c>
      <c r="BF207" s="159">
        <f ca="1"/>
        <v>5406.1736637891381</v>
      </c>
      <c r="BG207" s="4" cm="1">
        <f t="array" aca="1" ref="BG207" ca="1">_xlfn.IFS(HLOOKUP($BF207,$I$186:$XFD$188,3,FALSE)=$L$199,BH$201,HLOOKUP($BF207,$I$186:$XFD$188,3,FALSE)=$M$199,BG$201,HLOOKUP($BF207,$I$186:$XFD$188,3,FALSE)=1,1)</f>
        <v>2</v>
      </c>
      <c r="BH207" s="4">
        <f t="shared" ca="1" si="25"/>
        <v>10</v>
      </c>
      <c r="BI207" s="4" t="str" cm="1">
        <f t="array" aca="1" ref="BI207" ca="1">_xlfn.IFNA(_xlfn.IFS(BL207=1,"Q1",BL207=2,"Q2",BL207=3,"Q3",BL207=4,"Q4"),"")</f>
        <v/>
      </c>
      <c r="BJ207" s="105" t="str" cm="1">
        <f t="array" aca="1" ref="BJ207" ca="1">_xlfn.IFS(BI207="","",BI207&lt;&gt;"",BF206+((BF207-BF206)/(BH207-BH206))*(VLOOKUP(BI207,$BF$194:$BH$197,3,FALSE)-BH206))</f>
        <v/>
      </c>
      <c r="BK207" s="285">
        <f t="shared" ca="1" si="19"/>
        <v>1</v>
      </c>
      <c r="BL207" s="474" t="e" cm="1">
        <f t="array" aca="1" ref="BL207" ca="1">_xlfn.IFS(AND(BK207=1,BK208=1,BK206&lt;&gt;1),1,OR(AND(BK207=2,BK208=2,BK206&lt;&gt;2),AND(BK207=2,BK206=1,BK208=3)),2,OR(AND(BK207=3,BK208=3,BK206&lt;&gt;3),AND(BK207=3,BK206=2,BK208=4)),3,AND(BK207=4),4)</f>
        <v>#N/A</v>
      </c>
      <c r="BN207" s="159">
        <f ca="1"/>
        <v>4741.2380764651161</v>
      </c>
      <c r="BO207" s="4" cm="1">
        <f t="array" aca="1" ref="BO207" ca="1">_xlfn.IFS(HLOOKUP($BN207,$I$186:$XFD$188,3,FALSE)=$L$199,BP$201,HLOOKUP($BN207,$I$186:$XFD$188,3,FALSE)=$M$199,BO$201,HLOOKUP($BN207,$I$186:$XFD$188,3,FALSE)=1,1)</f>
        <v>1</v>
      </c>
      <c r="BP207" s="4">
        <f t="shared" ca="1" si="26"/>
        <v>12</v>
      </c>
      <c r="BQ207" s="4" t="str" cm="1">
        <f t="array" aca="1" ref="BQ207" ca="1">_xlfn.IFNA(_xlfn.IFS(BT207=1,"Q1",BT207=2,"Q2",BT207=3,"Q3",BT207=4,"Q4"),"")</f>
        <v/>
      </c>
      <c r="BR207" s="105" t="str" cm="1">
        <f t="array" aca="1" ref="BR207" ca="1">_xlfn.IFS(BQ207="","",BQ207&lt;&gt;"",BN206+((BN207-BN206)/(BP207-BP206))*(VLOOKUP(BQ207,$BN$194:$BP$197,3,FALSE)-BP206))</f>
        <v/>
      </c>
      <c r="BS207" s="285">
        <f t="shared" ca="1" si="20"/>
        <v>0</v>
      </c>
      <c r="BT207" s="474" t="e" cm="1">
        <f t="array" aca="1" ref="BT207" ca="1">_xlfn.IFS(AND(BS207=1,BS208=1,BS206&lt;&gt;1),1,OR(AND(BS207=2,BS208=2,BS206&lt;&gt;2),AND(BS207=2,BS206=1,BS208=3)),2,OR(AND(BS207=3,BS208=3,BS206&lt;&gt;3),AND(BS207=3,BS206=2,BS208=4)),3,AND(BS207=4),4)</f>
        <v>#N/A</v>
      </c>
    </row>
    <row r="208" spans="7:72" x14ac:dyDescent="0.25">
      <c r="G208" s="15">
        <v>1</v>
      </c>
      <c r="H208" s="16" t="s">
        <v>255</v>
      </c>
      <c r="I208" s="106">
        <f ca="1">MROUND(_xlfn.QUARTILE.EXC($186:$186,$G208),$J$199)</f>
        <v>5000</v>
      </c>
      <c r="J208" s="231" cm="1">
        <f t="array" aca="1" ref="J208" ca="1">MROUND(_xlfn.QUARTILE.EXC(_xlfn._xlws.FILTER($186:$186,$12:$12&gt;1),$G208),$J$199)</f>
        <v>4750</v>
      </c>
      <c r="K208" s="231" cm="1">
        <f t="array" aca="1" ref="K208" ca="1">MROUND(_xlfn.QUARTILE.EXC(_xlfn._xlws.FILTER($I$186:$AL$186,$I$12:$AL$12=1),$G208),$J$199)</f>
        <v>5500</v>
      </c>
      <c r="L208" s="231" cm="1">
        <f t="array" aca="1" ref="L208" ca="1">MROUND(_xlfn.QUARTILE.EXC(_xlfn._xlws.FILTER($186:$186,($189:$189="Gen IV")),$G208),$J$199)</f>
        <v>5000</v>
      </c>
      <c r="M208" s="231" cm="1">
        <f t="array" aca="1" ref="M208" ca="1">MROUND(_xlfn.QUARTILE.EXC(_xlfn._xlws.FILTER($186:$186,($189:$189="LWR")),$G208),$J$199)</f>
        <v>5250</v>
      </c>
      <c r="N208" s="231" cm="1">
        <f t="array" aca="1" ref="N208" ca="1">MROUND(_xlfn.QUARTILE.EXC(_xlfn._xlws.FILTER($186:$186,($14:$14&gt;400)),$G208),$J$199)</f>
        <v>4750</v>
      </c>
      <c r="O208" s="231" cm="1">
        <f t="array" aca="1" ref="O208" ca="1">MROUND(_xlfn.QUARTILE.EXC(_xlfn._xlws.FILTER($186:$186,($14:$14&lt;=400)),$G208),$J$199)</f>
        <v>5250</v>
      </c>
      <c r="Q208" s="159">
        <f ca="1"/>
        <v>4647.9886309491922</v>
      </c>
      <c r="R208" s="4" cm="1">
        <f t="array" aca="1" ref="R208" ca="1">_xlfn.IFS(HLOOKUP($Q208,$I$186:$XFD$188,3,FALSE)=$L$199,S$201,HLOOKUP($Q208,$I$186:$XFD$188,3,FALSE)=$M$199,R$201,HLOOKUP($Q208,$I$186:$XFD$188,3,FALSE)=1,1)</f>
        <v>10</v>
      </c>
      <c r="S208" s="4">
        <f t="shared" ca="1" si="21"/>
        <v>33</v>
      </c>
      <c r="T208" s="4" t="str" cm="1">
        <f t="array" aca="1" ref="T208" ca="1">_xlfn.IFNA(_xlfn.IFS(W208=1,"Q1",W208=2,"Q2",W208=3,"Q3",W208=4,"Q4"),"")</f>
        <v/>
      </c>
      <c r="U208" s="105" t="str" cm="1">
        <f t="array" aca="1" ref="U208" ca="1">_xlfn.IFS(T208="","",T208&lt;&gt;"",Q207+((Q208-Q207)/(S208-S207))*(VLOOKUP(T208,$Q$194:$S$197,3,FALSE)-S207))</f>
        <v/>
      </c>
      <c r="V208" s="285">
        <f t="shared" ca="1" si="14"/>
        <v>0</v>
      </c>
      <c r="W208" s="474" t="e" cm="1">
        <f t="array" aca="1" ref="W208" ca="1">_xlfn.IFS(AND(V208=1,V209=1,V207&lt;&gt;1),1,OR(AND(V208=2,V209=2,V207&lt;&gt;2),AND(V208=2,V207=1,V209=3)),2,OR(AND(V208=3,V209=3,V207&lt;&gt;3),AND(V208=3,V207=2,V209=4)),3,AND(V208=4),4)</f>
        <v>#N/A</v>
      </c>
      <c r="Y208" s="159">
        <f ca="1"/>
        <v>4741.2380764651161</v>
      </c>
      <c r="Z208" s="4" cm="1">
        <f t="array" aca="1" ref="Z208" ca="1">_xlfn.IFS(HLOOKUP($Y208,$I$186:$XFD$188,3,FALSE)=$L$199,AA$201,HLOOKUP($Y208,$I$186:$XFD$188,3,FALSE)=$M$199,Z$201,HLOOKUP($Y208,$I$186:$XFD$188,3,FALSE)=1,1)</f>
        <v>1</v>
      </c>
      <c r="AA208" s="4">
        <f t="shared" ca="1" si="22"/>
        <v>16</v>
      </c>
      <c r="AB208" s="4" t="str" cm="1">
        <f t="array" aca="1" ref="AB208" ca="1">_xlfn.IFNA(_xlfn.IFS(AE208=1,"Q1",AE208=2,"Q2",AE208=3,"Q3",AE208=4,"Q4"),"")</f>
        <v/>
      </c>
      <c r="AC208" s="105" t="str" cm="1">
        <f t="array" aca="1" ref="AC208" ca="1">_xlfn.IFS(AB208="","",AB208&lt;&gt;"",Y207+((Y208-Y207)/(AA208-AA207))*(VLOOKUP(AB208,$Y$194:$AA$197,3,FALSE)-AA207))</f>
        <v/>
      </c>
      <c r="AD208" s="285">
        <f t="shared" ca="1" si="15"/>
        <v>0</v>
      </c>
      <c r="AE208" s="474" t="e" cm="1">
        <f t="array" aca="1" ref="AE208" ca="1">_xlfn.IFS(AND(AD208=1,AD209=1,AD207&lt;&gt;1),1,OR(AND(AD208=2,AD209=2,AD207&lt;&gt;2),AND(AD208=2,AD207=1,AD209=3)),2,OR(AND(AD208=3,AD209=3,AD207&lt;&gt;3),AND(AD208=3,AD207=2,AD209=4)),3,AND(AD208=4),4)</f>
        <v>#N/A</v>
      </c>
      <c r="AH208" s="159">
        <f ca="1"/>
        <v>5463.1710643078559</v>
      </c>
      <c r="AI208" s="4" cm="1">
        <f t="array" aca="1" ref="AI208" ca="1">_xlfn.IFS(HLOOKUP($AH208,$I$186:$XFD$188,3,FALSE)=$L$199,AJ$201,HLOOKUP($AH208,$I$186:$XFD$188,3,FALSE)=$M$199,AI$201,HLOOKUP($AH208,$I$186:$XFD$188,3,FALSE)=1,1)</f>
        <v>1</v>
      </c>
      <c r="AJ208" s="4">
        <f t="shared" ca="1" si="27"/>
        <v>21</v>
      </c>
      <c r="AK208" s="4" t="str" cm="1">
        <f t="array" aca="1" ref="AK208" ca="1">_xlfn.IFNA(_xlfn.IFS(AN208=1,"Q1",AN208=2,"Q2",AN208=3,"Q3",AN208=4,"Q4"),"")</f>
        <v/>
      </c>
      <c r="AL208" s="105" t="str" cm="1">
        <f t="array" aca="1" ref="AL208" ca="1">_xlfn.IFS(AK208="","",AK208&lt;&gt;"",AH207+((AH208-AH207)/(AJ208-AJ207))*(VLOOKUP(AK208,$AH$194:$AJ$197,3,FALSE)-AJ207))</f>
        <v/>
      </c>
      <c r="AM208" s="285">
        <f t="shared" ca="1" si="16"/>
        <v>1</v>
      </c>
      <c r="AN208" s="474" t="e" cm="1">
        <f t="array" aca="1" ref="AN208" ca="1">_xlfn.IFS(AND(AM208=1,AM209=1,AM207&lt;&gt;1),1,OR(AND(AM208=2,AM209=2,AM207&lt;&gt;2),AND(AM208=2,AM207=1,AM209=3)),2,OR(AND(AM208=3,AM209=3,AM207&lt;&gt;3),AND(AM208=3,AM207=2,AM209=4)),3,AND(AM208=4),4)</f>
        <v>#N/A</v>
      </c>
      <c r="AP208" s="159">
        <f ca="1"/>
        <v>4741.2380764651161</v>
      </c>
      <c r="AQ208" s="4" cm="1">
        <f t="array" aca="1" ref="AQ208" ca="1">_xlfn.IFS(HLOOKUP($AP208,$I$186:$XFD$188,3,FALSE)=$L$199,AR$201,HLOOKUP($AP208,$I$186:$XFD$188,3,FALSE)=$M$199,AQ$201,HLOOKUP($AP208,$I$186:$XFD$188,3,FALSE)=1,1)</f>
        <v>1</v>
      </c>
      <c r="AR208" s="4">
        <f t="shared" ca="1" si="23"/>
        <v>20</v>
      </c>
      <c r="AS208" s="4" t="str" cm="1">
        <f t="array" aca="1" ref="AS208" ca="1">_xlfn.IFNA(_xlfn.IFS(AV208=1,"Q1",AV208=2,"Q2",AV208=3,"Q3",AV208=4,"Q4"),"")</f>
        <v/>
      </c>
      <c r="AT208" s="105" t="str" cm="1">
        <f t="array" aca="1" ref="AT208" ca="1">_xlfn.IFS(AS208="","",AS208&lt;&gt;"",AP207+((AP208-AP207)/(AR208-AR207))*(VLOOKUP(AS208,$AP$194:$AR$197,3,FALSE)-AR207))</f>
        <v/>
      </c>
      <c r="AU208" s="285">
        <f t="shared" ca="1" si="17"/>
        <v>0</v>
      </c>
      <c r="AV208" s="474" t="e" cm="1">
        <f t="array" aca="1" ref="AV208" ca="1">_xlfn.IFS(AND(AU208=1,AU209=1,AU207&lt;&gt;1),1,OR(AND(AU208=2,AU209=2,AU207&lt;&gt;2),AND(AU208=2,AU207=1,AU209=3)),2,OR(AND(AU208=3,AU209=3,AU207&lt;&gt;3),AND(AU208=3,AU207=2,AU209=4)),3,AND(AU208=4),4)</f>
        <v>#N/A</v>
      </c>
      <c r="AX208" s="159">
        <f ca="1"/>
        <v>5458.787274067643</v>
      </c>
      <c r="AY208" s="4" cm="1">
        <f t="array" aca="1" ref="AY208" ca="1">_xlfn.IFS(HLOOKUP($AX208,$I$186:$XFD$188,3,FALSE)=$L$199,AZ$201,HLOOKUP($AX208,$I$186:$XFD$188,3,FALSE)=$M$199,AY$201,HLOOKUP($AX208,$I$186:$XFD$188,3,FALSE)=1,1)</f>
        <v>8</v>
      </c>
      <c r="AZ208" s="4">
        <f t="shared" ca="1" si="24"/>
        <v>48</v>
      </c>
      <c r="BA208" s="4" t="str" cm="1">
        <f t="array" aca="1" ref="BA208" ca="1">_xlfn.IFNA(_xlfn.IFS(BD208=1,"Q1",BD208=2,"Q2",BD208=3,"Q3",BD208=4,"Q4"),"")</f>
        <v>Q2</v>
      </c>
      <c r="BB208" s="105" cm="1">
        <f t="array" aca="1" ref="BB208" ca="1">_xlfn.IFS(BA208="","",BA208&lt;&gt;"",AX207+((AX208-AX207)/(AZ208-AZ207))*(VLOOKUP(BA208,$AX$194:$AZ$197,3,FALSE)-AZ207))</f>
        <v>5425.9037676435773</v>
      </c>
      <c r="BC208" s="285">
        <f t="shared" ca="1" si="18"/>
        <v>2</v>
      </c>
      <c r="BD208" s="474" cm="1">
        <f t="array" aca="1" ref="BD208" ca="1">_xlfn.IFS(AND(BC208=1,BC209=1,BC207&lt;&gt;1),1,OR(AND(BC208=2,BC209=2,BC207&lt;&gt;2),AND(BC208=2,BC207=1,BC209=3)),2,OR(AND(BC208=3,BC209=3,BC207&lt;&gt;3),AND(BC208=3,BC207=2,BC209=4)),3,AND(BC208=4),4)</f>
        <v>2</v>
      </c>
      <c r="BF208" s="159">
        <f ca="1"/>
        <v>5458.787274067643</v>
      </c>
      <c r="BG208" s="4" cm="1">
        <f t="array" aca="1" ref="BG208" ca="1">_xlfn.IFS(HLOOKUP($BF208,$I$186:$XFD$188,3,FALSE)=$L$199,BH$201,HLOOKUP($BF208,$I$186:$XFD$188,3,FALSE)=$M$199,BG$201,HLOOKUP($BF208,$I$186:$XFD$188,3,FALSE)=1,1)</f>
        <v>2</v>
      </c>
      <c r="BH208" s="4">
        <f t="shared" ca="1" si="25"/>
        <v>12</v>
      </c>
      <c r="BI208" s="4" t="str" cm="1">
        <f t="array" aca="1" ref="BI208" ca="1">_xlfn.IFNA(_xlfn.IFS(BL208=1,"Q1",BL208=2,"Q2",BL208=3,"Q3",BL208=4,"Q4"),"")</f>
        <v/>
      </c>
      <c r="BJ208" s="105" t="str" cm="1">
        <f t="array" aca="1" ref="BJ208" ca="1">_xlfn.IFS(BI208="","",BI208&lt;&gt;"",BF207+((BF208-BF207)/(BH208-BH207))*(VLOOKUP(BI208,$BF$194:$BH$197,3,FALSE)-BH207))</f>
        <v/>
      </c>
      <c r="BK208" s="285">
        <f t="shared" ca="1" si="19"/>
        <v>1</v>
      </c>
      <c r="BL208" s="474" t="e" cm="1">
        <f t="array" aca="1" ref="BL208" ca="1">_xlfn.IFS(AND(BK208=1,BK209=1,BK207&lt;&gt;1),1,OR(AND(BK208=2,BK209=2,BK207&lt;&gt;2),AND(BK208=2,BK207=1,BK209=3)),2,OR(AND(BK208=3,BK209=3,BK207&lt;&gt;3),AND(BK208=3,BK207=2,BK209=4)),3,AND(BK208=4),4)</f>
        <v>#N/A</v>
      </c>
      <c r="BN208" s="159">
        <f ca="1"/>
        <v>4834.0207465394988</v>
      </c>
      <c r="BO208" s="4" cm="1">
        <f t="array" aca="1" ref="BO208" ca="1">_xlfn.IFS(HLOOKUP($BN208,$I$186:$XFD$188,3,FALSE)=$L$199,BP$201,HLOOKUP($BN208,$I$186:$XFD$188,3,FALSE)=$M$199,BO$201,HLOOKUP($BN208,$I$186:$XFD$188,3,FALSE)=1,1)</f>
        <v>8</v>
      </c>
      <c r="BP208" s="4">
        <f t="shared" ca="1" si="26"/>
        <v>20</v>
      </c>
      <c r="BQ208" s="4" t="str" cm="1">
        <f t="array" aca="1" ref="BQ208" ca="1">_xlfn.IFNA(_xlfn.IFS(BT208=1,"Q1",BT208=2,"Q2",BT208=3,"Q3",BT208=4,"Q4"),"")</f>
        <v/>
      </c>
      <c r="BR208" s="105" t="str" cm="1">
        <f t="array" aca="1" ref="BR208" ca="1">_xlfn.IFS(BQ208="","",BQ208&lt;&gt;"",BN207+((BN208-BN207)/(BP208-BP207))*(VLOOKUP(BQ208,$BN$194:$BP$197,3,FALSE)-BP207))</f>
        <v/>
      </c>
      <c r="BS208" s="285">
        <f t="shared" ca="1" si="20"/>
        <v>0</v>
      </c>
      <c r="BT208" s="474" t="e" cm="1">
        <f t="array" aca="1" ref="BT208" ca="1">_xlfn.IFS(AND(BS208=1,BS209=1,BS207&lt;&gt;1),1,OR(AND(BS208=2,BS209=2,BS207&lt;&gt;2),AND(BS208=2,BS207=1,BS209=3)),2,OR(AND(BS208=3,BS209=3,BS207&lt;&gt;3),AND(BS208=3,BS207=2,BS209=4)),3,AND(BS208=4),4)</f>
        <v>#N/A</v>
      </c>
    </row>
    <row r="209" spans="7:72" x14ac:dyDescent="0.25">
      <c r="G209" s="15">
        <v>2</v>
      </c>
      <c r="H209" s="16" t="s">
        <v>256</v>
      </c>
      <c r="I209" s="106">
        <f ca="1">MROUND(_xlfn.QUARTILE.EXC($186:$186,$G209),$J$199)</f>
        <v>5750</v>
      </c>
      <c r="J209" s="231" cm="1">
        <f t="array" aca="1" ref="J209" ca="1">MROUND(_xlfn.QUARTILE.EXC(_xlfn._xlws.FILTER($186:$186,$12:$12&gt;1),$G209),$J$199)</f>
        <v>5500</v>
      </c>
      <c r="K209" s="231" cm="1">
        <f t="array" aca="1" ref="K209" ca="1">MROUND(_xlfn.QUARTILE.EXC(_xlfn._xlws.FILTER($I$186:$AL$186,$I$12:$AL$12=1),$G209),$J$199)</f>
        <v>6750</v>
      </c>
      <c r="L209" s="231" cm="1">
        <f t="array" aca="1" ref="L209" ca="1">MROUND(_xlfn.QUARTILE.EXC(_xlfn._xlws.FILTER($186:$186,($189:$189="Gen IV")),$G209),$J$199)</f>
        <v>6250</v>
      </c>
      <c r="M209" s="231" cm="1">
        <f t="array" aca="1" ref="M209" ca="1">MROUND(_xlfn.QUARTILE.EXC(_xlfn._xlws.FILTER($186:$186,($189:$189="LWR")),$G209),$J$199)</f>
        <v>5500</v>
      </c>
      <c r="N209" s="231" cm="1">
        <f t="array" aca="1" ref="N209" ca="1">MROUND(_xlfn.QUARTILE.EXC(_xlfn._xlws.FILTER($186:$186,($14:$14&gt;400)),$G209),$J$199)</f>
        <v>5500</v>
      </c>
      <c r="O209" s="231" cm="1">
        <f t="array" aca="1" ref="O209" ca="1">MROUND(_xlfn.QUARTILE.EXC(_xlfn._xlws.FILTER($186:$186,($14:$14&lt;=400)),$G209),$J$199)</f>
        <v>6250</v>
      </c>
      <c r="Q209" s="159">
        <f ca="1"/>
        <v>4741.2380764651161</v>
      </c>
      <c r="R209" s="4" cm="1">
        <f t="array" aca="1" ref="R209" ca="1">_xlfn.IFS(HLOOKUP($Q209,$I$186:$XFD$188,3,FALSE)=$L$199,S$201,HLOOKUP($Q209,$I$186:$XFD$188,3,FALSE)=$M$199,R$201,HLOOKUP($Q209,$I$186:$XFD$188,3,FALSE)=1,1)</f>
        <v>1</v>
      </c>
      <c r="S209" s="4">
        <f t="shared" ca="1" si="21"/>
        <v>34</v>
      </c>
      <c r="T209" s="4" t="str" cm="1">
        <f t="array" aca="1" ref="T209" ca="1">_xlfn.IFNA(_xlfn.IFS(W209=1,"Q1",W209=2,"Q2",W209=3,"Q3",W209=4,"Q4"),"")</f>
        <v/>
      </c>
      <c r="U209" s="105" t="str" cm="1">
        <f t="array" aca="1" ref="U209" ca="1">_xlfn.IFS(T209="","",T209&lt;&gt;"",Q208+((Q209-Q208)/(S209-S208))*(VLOOKUP(T209,$Q$194:$S$197,3,FALSE)-S208))</f>
        <v/>
      </c>
      <c r="V209" s="285">
        <f t="shared" ca="1" si="14"/>
        <v>0</v>
      </c>
      <c r="W209" s="474" t="e" cm="1">
        <f t="array" aca="1" ref="W209" ca="1">_xlfn.IFS(AND(V209=1,V210=1,V208&lt;&gt;1),1,OR(AND(V209=2,V210=2,V208&lt;&gt;2),AND(V209=2,V208=1,V210=3)),2,OR(AND(V209=3,V210=3,V208&lt;&gt;3),AND(V209=3,V208=2,V210=4)),3,AND(V209=4),4)</f>
        <v>#N/A</v>
      </c>
      <c r="Y209" s="159">
        <f ca="1"/>
        <v>5332.0263091459037</v>
      </c>
      <c r="Z209" s="4" cm="1">
        <f t="array" aca="1" ref="Z209" ca="1">_xlfn.IFS(HLOOKUP($Y209,$I$186:$XFD$188,3,FALSE)=$L$199,AA$201,HLOOKUP($Y209,$I$186:$XFD$188,3,FALSE)=$M$199,Z$201,HLOOKUP($Y209,$I$186:$XFD$188,3,FALSE)=1,1)</f>
        <v>6</v>
      </c>
      <c r="AA209" s="4">
        <f t="shared" ca="1" si="22"/>
        <v>22</v>
      </c>
      <c r="AB209" s="4" t="str" cm="1">
        <f t="array" aca="1" ref="AB209" ca="1">_xlfn.IFNA(_xlfn.IFS(AE209=1,"Q1",AE209=2,"Q2",AE209=3,"Q3",AE209=4,"Q4"),"")</f>
        <v/>
      </c>
      <c r="AC209" s="105" t="str" cm="1">
        <f t="array" aca="1" ref="AC209" ca="1">_xlfn.IFS(AB209="","",AB209&lt;&gt;"",Y208+((Y209-Y208)/(AA209-AA208))*(VLOOKUP(AB209,$Y$194:$AA$197,3,FALSE)-AA208))</f>
        <v/>
      </c>
      <c r="AD209" s="285">
        <f t="shared" ca="1" si="15"/>
        <v>0</v>
      </c>
      <c r="AE209" s="474" t="e" cm="1">
        <f t="array" aca="1" ref="AE209" ca="1">_xlfn.IFS(AND(AD209=1,AD210=1,AD208&lt;&gt;1),1,OR(AND(AD209=2,AD210=2,AD208&lt;&gt;2),AND(AD209=2,AD208=1,AD210=3)),2,OR(AND(AD209=3,AD210=3,AD208&lt;&gt;3),AND(AD209=3,AD208=2,AD210=4)),3,AND(AD209=4),4)</f>
        <v>#N/A</v>
      </c>
      <c r="AH209" s="159">
        <f ca="1"/>
        <v>5658.5418277573126</v>
      </c>
      <c r="AI209" s="4" cm="1">
        <f t="array" aca="1" ref="AI209" ca="1">_xlfn.IFS(HLOOKUP($AH209,$I$186:$XFD$188,3,FALSE)=$L$199,AJ$201,HLOOKUP($AH209,$I$186:$XFD$188,3,FALSE)=$M$199,AI$201,HLOOKUP($AH209,$I$186:$XFD$188,3,FALSE)=1,1)</f>
        <v>4</v>
      </c>
      <c r="AJ209" s="4">
        <f t="shared" ca="1" si="27"/>
        <v>25</v>
      </c>
      <c r="AK209" s="4" t="str" cm="1">
        <f t="array" aca="1" ref="AK209" ca="1">_xlfn.IFNA(_xlfn.IFS(AN209=1,"Q1",AN209=2,"Q2",AN209=3,"Q3",AN209=4,"Q4"),"")</f>
        <v/>
      </c>
      <c r="AL209" s="105" t="str" cm="1">
        <f t="array" aca="1" ref="AL209" ca="1">_xlfn.IFS(AK209="","",AK209&lt;&gt;"",AH208+((AH209-AH208)/(AJ209-AJ208))*(VLOOKUP(AK209,$AH$194:$AJ$197,3,FALSE)-AJ208))</f>
        <v/>
      </c>
      <c r="AM209" s="285">
        <f t="shared" ca="1" si="16"/>
        <v>1</v>
      </c>
      <c r="AN209" s="474" t="e" cm="1">
        <f t="array" aca="1" ref="AN209" ca="1">_xlfn.IFS(AND(AM209=1,AM210=1,AM208&lt;&gt;1),1,OR(AND(AM209=2,AM210=2,AM208&lt;&gt;2),AND(AM209=2,AM208=1,AM210=3)),2,OR(AND(AM209=3,AM210=3,AM208&lt;&gt;3),AND(AM209=3,AM208=2,AM210=4)),3,AND(AM209=4),4)</f>
        <v>#N/A</v>
      </c>
      <c r="AP209" s="159">
        <f ca="1"/>
        <v>5082.3724937595061</v>
      </c>
      <c r="AQ209" s="4" cm="1">
        <f t="array" aca="1" ref="AQ209" ca="1">_xlfn.IFS(HLOOKUP($AP209,$I$186:$XFD$188,3,FALSE)=$L$199,AR$201,HLOOKUP($AP209,$I$186:$XFD$188,3,FALSE)=$M$199,AQ$201,HLOOKUP($AP209,$I$186:$XFD$188,3,FALSE)=1,1)</f>
        <v>8</v>
      </c>
      <c r="AR209" s="4">
        <f t="shared" ca="1" si="23"/>
        <v>28</v>
      </c>
      <c r="AS209" s="4" t="str" cm="1">
        <f t="array" aca="1" ref="AS209" ca="1">_xlfn.IFNA(_xlfn.IFS(AV209=1,"Q1",AV209=2,"Q2",AV209=3,"Q3",AV209=4,"Q4"),"")</f>
        <v/>
      </c>
      <c r="AT209" s="105" t="str" cm="1">
        <f t="array" aca="1" ref="AT209" ca="1">_xlfn.IFS(AS209="","",AS209&lt;&gt;"",AP208+((AP209-AP208)/(AR209-AR208))*(VLOOKUP(AS209,$AP$194:$AR$197,3,FALSE)-AR208))</f>
        <v/>
      </c>
      <c r="AU209" s="285">
        <f t="shared" ca="1" si="17"/>
        <v>0</v>
      </c>
      <c r="AV209" s="474" t="e" cm="1">
        <f t="array" aca="1" ref="AV209" ca="1">_xlfn.IFS(AND(AU209=1,AU210=1,AU208&lt;&gt;1),1,OR(AND(AU209=2,AU210=2,AU208&lt;&gt;2),AND(AU209=2,AU208=1,AU210=3)),2,OR(AND(AU209=3,AU210=3,AU208&lt;&gt;3),AND(AU209=3,AU208=2,AU210=4)),3,AND(AU209=4),4)</f>
        <v>#N/A</v>
      </c>
      <c r="AX209" s="159">
        <f ca="1"/>
        <v>5658.5418277573126</v>
      </c>
      <c r="AY209" s="4" cm="1">
        <f t="array" aca="1" ref="AY209" ca="1">_xlfn.IFS(HLOOKUP($AX209,$I$186:$XFD$188,3,FALSE)=$L$199,AZ$201,HLOOKUP($AX209,$I$186:$XFD$188,3,FALSE)=$M$199,AY$201,HLOOKUP($AX209,$I$186:$XFD$188,3,FALSE)=1,1)</f>
        <v>8</v>
      </c>
      <c r="AZ209" s="4">
        <f t="shared" ca="1" si="24"/>
        <v>56</v>
      </c>
      <c r="BA209" s="4" t="str" cm="1">
        <f t="array" aca="1" ref="BA209" ca="1">_xlfn.IFNA(_xlfn.IFS(BD209=1,"Q1",BD209=2,"Q2",BD209=3,"Q3",BD209=4,"Q4"),"")</f>
        <v/>
      </c>
      <c r="BB209" s="105" t="str" cm="1">
        <f t="array" aca="1" ref="BB209" ca="1">_xlfn.IFS(BA209="","",BA209&lt;&gt;"",AX208+((AX209-AX208)/(AZ209-AZ208))*(VLOOKUP(BA209,$AX$194:$AZ$197,3,FALSE)-AZ208))</f>
        <v/>
      </c>
      <c r="BC209" s="285">
        <f t="shared" ca="1" si="18"/>
        <v>2</v>
      </c>
      <c r="BD209" s="474" t="e" cm="1">
        <f t="array" aca="1" ref="BD209" ca="1">_xlfn.IFS(AND(BC209=1,BC210=1,BC208&lt;&gt;1),1,OR(AND(BC209=2,BC210=2,BC208&lt;&gt;2),AND(BC209=2,BC208=1,BC210=3)),2,OR(AND(BC209=3,BC210=3,BC208&lt;&gt;3),AND(BC209=3,BC208=2,BC210=4)),3,AND(BC209=4),4)</f>
        <v>#N/A</v>
      </c>
      <c r="BF209" s="159">
        <f ca="1"/>
        <v>5658.5418277573126</v>
      </c>
      <c r="BG209" s="4" cm="1">
        <f t="array" aca="1" ref="BG209" ca="1">_xlfn.IFS(HLOOKUP($BF209,$I$186:$XFD$188,3,FALSE)=$L$199,BH$201,HLOOKUP($BF209,$I$186:$XFD$188,3,FALSE)=$M$199,BG$201,HLOOKUP($BF209,$I$186:$XFD$188,3,FALSE)=1,1)</f>
        <v>2</v>
      </c>
      <c r="BH209" s="4">
        <f t="shared" ca="1" si="25"/>
        <v>14</v>
      </c>
      <c r="BI209" s="4" t="str" cm="1">
        <f t="array" aca="1" ref="BI209" ca="1">_xlfn.IFNA(_xlfn.IFS(BL209=1,"Q1",BL209=2,"Q2",BL209=3,"Q3",BL209=4,"Q4"),"")</f>
        <v>Q2</v>
      </c>
      <c r="BJ209" s="105" cm="1">
        <f t="array" aca="1" ref="BJ209" ca="1">_xlfn.IFS(BI209="","",BI209&lt;&gt;"",BF208+((BF209-BF208)/(BH209-BH208))*(VLOOKUP(BI209,$BF$194:$BH$197,3,FALSE)-BH208))</f>
        <v>5658.5418277573126</v>
      </c>
      <c r="BK209" s="285">
        <f t="shared" ca="1" si="19"/>
        <v>2</v>
      </c>
      <c r="BL209" s="474" cm="1">
        <f t="array" aca="1" ref="BL209" ca="1">_xlfn.IFS(AND(BK209=1,BK210=1,BK208&lt;&gt;1),1,OR(AND(BK209=2,BK210=2,BK208&lt;&gt;2),AND(BK209=2,BK208=1,BK210=3)),2,OR(AND(BK209=3,BK210=3,BK208&lt;&gt;3),AND(BK209=3,BK208=2,BK210=4)),3,AND(BK209=4),4)</f>
        <v>2</v>
      </c>
      <c r="BN209" s="159">
        <f ca="1"/>
        <v>5397.1498643590357</v>
      </c>
      <c r="BO209" s="4" cm="1">
        <f t="array" aca="1" ref="BO209" ca="1">_xlfn.IFS(HLOOKUP($BN209,$I$186:$XFD$188,3,FALSE)=$L$199,BP$201,HLOOKUP($BN209,$I$186:$XFD$188,3,FALSE)=$M$199,BO$201,HLOOKUP($BN209,$I$186:$XFD$188,3,FALSE)=1,1)</f>
        <v>8</v>
      </c>
      <c r="BP209" s="4">
        <f t="shared" ca="1" si="26"/>
        <v>28</v>
      </c>
      <c r="BQ209" s="4" t="str" cm="1">
        <f t="array" aca="1" ref="BQ209" ca="1">_xlfn.IFNA(_xlfn.IFS(BT209=1,"Q1",BT209=2,"Q2",BT209=3,"Q3",BT209=4,"Q4"),"")</f>
        <v/>
      </c>
      <c r="BR209" s="105" t="str" cm="1">
        <f t="array" aca="1" ref="BR209" ca="1">_xlfn.IFS(BQ209="","",BQ209&lt;&gt;"",BN208+((BN209-BN208)/(BP209-BP208))*(VLOOKUP(BQ209,$BN$194:$BP$197,3,FALSE)-BP208))</f>
        <v/>
      </c>
      <c r="BS209" s="285">
        <f t="shared" ca="1" si="20"/>
        <v>0</v>
      </c>
      <c r="BT209" s="474" t="e" cm="1">
        <f t="array" aca="1" ref="BT209" ca="1">_xlfn.IFS(AND(BS209=1,BS210=1,BS208&lt;&gt;1),1,OR(AND(BS209=2,BS210=2,BS208&lt;&gt;2),AND(BS209=2,BS208=1,BS210=3)),2,OR(AND(BS209=3,BS210=3,BS208&lt;&gt;3),AND(BS209=3,BS208=2,BS210=4)),3,AND(BS209=4),4)</f>
        <v>#N/A</v>
      </c>
    </row>
    <row r="210" spans="7:72" x14ac:dyDescent="0.25">
      <c r="G210" s="15">
        <v>3</v>
      </c>
      <c r="H210" s="16" t="s">
        <v>257</v>
      </c>
      <c r="I210" s="106">
        <f ca="1">MROUND(_xlfn.QUARTILE.EXC($186:$186,$G210),$J$199)</f>
        <v>8000</v>
      </c>
      <c r="J210" s="231" cm="1">
        <f t="array" aca="1" ref="J210" ca="1">MROUND(_xlfn.QUARTILE.EXC(_xlfn._xlws.FILTER($186:$186,$12:$12&gt;1),$G210),$J$199)</f>
        <v>8250</v>
      </c>
      <c r="K210" s="231" cm="1">
        <f t="array" aca="1" ref="K210" ca="1">MROUND(_xlfn.QUARTILE.EXC(_xlfn._xlws.FILTER($I$186:$AL$186,$I$12:$AL$12=1),$G210),$J$199)</f>
        <v>8000</v>
      </c>
      <c r="L210" s="231" cm="1">
        <f t="array" aca="1" ref="L210" ca="1">MROUND(_xlfn.QUARTILE.EXC(_xlfn._xlws.FILTER($186:$186,($189:$189="Gen IV")),$G210),$J$199)</f>
        <v>9000</v>
      </c>
      <c r="M210" s="231" cm="1">
        <f t="array" aca="1" ref="M210" ca="1">MROUND(_xlfn.QUARTILE.EXC(_xlfn._xlws.FILTER($186:$186,($189:$189="LWR")),$G210),$J$199)</f>
        <v>6500</v>
      </c>
      <c r="N210" s="231" cm="1">
        <f t="array" aca="1" ref="N210" ca="1">MROUND(_xlfn.QUARTILE.EXC(_xlfn._xlws.FILTER($186:$186,($14:$14&gt;400)),$G210),$J$199)</f>
        <v>6750</v>
      </c>
      <c r="O210" s="231" cm="1">
        <f t="array" aca="1" ref="O210" ca="1">MROUND(_xlfn.QUARTILE.EXC(_xlfn._xlws.FILTER($186:$186,($14:$14&lt;=400)),$G210),$J$199)</f>
        <v>8750</v>
      </c>
      <c r="Q210" s="159">
        <f ca="1"/>
        <v>4834.0207465394988</v>
      </c>
      <c r="R210" s="4" cm="1">
        <f t="array" aca="1" ref="R210" ca="1">_xlfn.IFS(HLOOKUP($Q210,$I$186:$XFD$188,3,FALSE)=$L$199,S$201,HLOOKUP($Q210,$I$186:$XFD$188,3,FALSE)=$M$199,R$201,HLOOKUP($Q210,$I$186:$XFD$188,3,FALSE)=1,1)</f>
        <v>10</v>
      </c>
      <c r="S210" s="195">
        <f t="shared" ca="1" si="21"/>
        <v>44</v>
      </c>
      <c r="T210" s="4" t="str" cm="1">
        <f t="array" aca="1" ref="T210" ca="1">_xlfn.IFNA(_xlfn.IFS(W210=1,"Q1",W210=2,"Q2",W210=3,"Q3",W210=4,"Q4"),"")</f>
        <v/>
      </c>
      <c r="U210" s="105" t="str" cm="1">
        <f t="array" aca="1" ref="U210" ca="1">_xlfn.IFS(T210="","",T210&lt;&gt;"",Q209+((Q210-Q209)/(S210-S209))*(VLOOKUP(T210,$Q$194:$S$197,3,FALSE)-S209))</f>
        <v/>
      </c>
      <c r="V210" s="285">
        <f t="shared" ca="1" si="14"/>
        <v>0</v>
      </c>
      <c r="W210" s="474" t="e" cm="1">
        <f t="array" aca="1" ref="W210" ca="1">_xlfn.IFS(AND(V210=1,V211=1,V209&lt;&gt;1),1,OR(AND(V210=2,V211=2,V209&lt;&gt;2),AND(V210=2,V209=1,V211=3)),2,OR(AND(V210=3,V211=3,V209&lt;&gt;3),AND(V210=3,V209=2,V211=4)),3,AND(V210=4),4)</f>
        <v>#N/A</v>
      </c>
      <c r="Y210" s="159">
        <f ca="1"/>
        <v>5397.1498643590357</v>
      </c>
      <c r="Z210" s="4" cm="1">
        <f t="array" aca="1" ref="Z210" ca="1">_xlfn.IFS(HLOOKUP($Y210,$I$186:$XFD$188,3,FALSE)=$L$199,AA$201,HLOOKUP($Y210,$I$186:$XFD$188,3,FALSE)=$M$199,Z$201,HLOOKUP($Y210,$I$186:$XFD$188,3,FALSE)=1,1)</f>
        <v>6</v>
      </c>
      <c r="AA210" s="195">
        <f t="shared" ca="1" si="22"/>
        <v>28</v>
      </c>
      <c r="AB210" s="4" t="str" cm="1">
        <f t="array" aca="1" ref="AB210" ca="1">_xlfn.IFNA(_xlfn.IFS(AE210=1,"Q1",AE210=2,"Q2",AE210=3,"Q3",AE210=4,"Q4"),"")</f>
        <v/>
      </c>
      <c r="AC210" s="105" t="str" cm="1">
        <f t="array" aca="1" ref="AC210" ca="1">_xlfn.IFS(AB210="","",AB210&lt;&gt;"",Y209+((Y210-Y209)/(AA210-AA209))*(VLOOKUP(AB210,$Y$194:$AA$197,3,FALSE)-AA209))</f>
        <v/>
      </c>
      <c r="AD210" s="285">
        <f t="shared" ca="1" si="15"/>
        <v>0</v>
      </c>
      <c r="AE210" s="474" t="e" cm="1">
        <f t="array" aca="1" ref="AE210" ca="1">_xlfn.IFS(AND(AD210=1,AD211=1,AD209&lt;&gt;1),1,OR(AND(AD210=2,AD211=2,AD209&lt;&gt;2),AND(AD210=2,AD209=1,AD211=3)),2,OR(AND(AD210=3,AD211=3,AD209&lt;&gt;3),AND(AD210=3,AD209=2,AD211=4)),3,AND(AD210=4),4)</f>
        <v>#N/A</v>
      </c>
      <c r="AH210" s="159">
        <f ca="1"/>
        <v>6625.6451984366959</v>
      </c>
      <c r="AI210" s="4" cm="1">
        <f t="array" aca="1" ref="AI210" ca="1">_xlfn.IFS(HLOOKUP($AH210,$I$186:$XFD$188,3,FALSE)=$L$199,AJ$201,HLOOKUP($AH210,$I$186:$XFD$188,3,FALSE)=$M$199,AI$201,HLOOKUP($AH210,$I$186:$XFD$188,3,FALSE)=1,1)</f>
        <v>1</v>
      </c>
      <c r="AJ210" s="195">
        <f t="shared" ca="1" si="27"/>
        <v>26</v>
      </c>
      <c r="AK210" s="4" t="str" cm="1">
        <f t="array" aca="1" ref="AK210" ca="1">_xlfn.IFNA(_xlfn.IFS(AN210=1,"Q1",AN210=2,"Q2",AN210=3,"Q3",AN210=4,"Q4"),"")</f>
        <v/>
      </c>
      <c r="AL210" s="105" t="str" cm="1">
        <f t="array" aca="1" ref="AL210" ca="1">_xlfn.IFS(AK210="","",AK210&lt;&gt;"",AH209+((AH210-AH209)/(AJ210-AJ209))*(VLOOKUP(AK210,$AH$194:$AJ$197,3,FALSE)-AJ209))</f>
        <v/>
      </c>
      <c r="AM210" s="285">
        <f t="shared" ca="1" si="16"/>
        <v>1</v>
      </c>
      <c r="AN210" s="474" t="e" cm="1">
        <f t="array" aca="1" ref="AN210" ca="1">_xlfn.IFS(AND(AM210=1,AM211=1,AM209&lt;&gt;1),1,OR(AND(AM210=2,AM211=2,AM209&lt;&gt;2),AND(AM210=2,AM209=1,AM211=3)),2,OR(AND(AM210=3,AM211=3,AM209&lt;&gt;3),AND(AM210=3,AM209=2,AM211=4)),3,AND(AM210=4),4)</f>
        <v>#N/A</v>
      </c>
      <c r="AP210" s="159">
        <f ca="1"/>
        <v>5444.2607545488918</v>
      </c>
      <c r="AQ210" s="4" cm="1">
        <f t="array" aca="1" ref="AQ210" ca="1">_xlfn.IFS(HLOOKUP($AP210,$I$186:$XFD$188,3,FALSE)=$L$199,AR$201,HLOOKUP($AP210,$I$186:$XFD$188,3,FALSE)=$M$199,AQ$201,HLOOKUP($AP210,$I$186:$XFD$188,3,FALSE)=1,1)</f>
        <v>8</v>
      </c>
      <c r="AR210" s="195">
        <f t="shared" ca="1" si="23"/>
        <v>36</v>
      </c>
      <c r="AS210" s="4" t="str" cm="1">
        <f t="array" aca="1" ref="AS210" ca="1">_xlfn.IFNA(_xlfn.IFS(AV210=1,"Q1",AV210=2,"Q2",AV210=3,"Q3",AV210=4,"Q4"),"")</f>
        <v/>
      </c>
      <c r="AT210" s="105" t="str" cm="1">
        <f t="array" aca="1" ref="AT210" ca="1">_xlfn.IFS(AS210="","",AS210&lt;&gt;"",AP209+((AP210-AP209)/(AR210-AR209))*(VLOOKUP(AS210,$AP$194:$AR$197,3,FALSE)-AR209))</f>
        <v/>
      </c>
      <c r="AU210" s="285">
        <f t="shared" ca="1" si="17"/>
        <v>0</v>
      </c>
      <c r="AV210" s="474" t="e" cm="1">
        <f t="array" aca="1" ref="AV210" ca="1">_xlfn.IFS(AND(AU210=1,AU211=1,AU209&lt;&gt;1),1,OR(AND(AU210=2,AU211=2,AU209&lt;&gt;2),AND(AU210=2,AU209=1,AU211=3)),2,OR(AND(AU210=3,AU211=3,AU209&lt;&gt;3),AND(AU210=3,AU209=2,AU211=4)),3,AND(AU210=4),4)</f>
        <v>#N/A</v>
      </c>
      <c r="AX210" s="159">
        <f ca="1"/>
        <v>6048.9216715935117</v>
      </c>
      <c r="AY210" s="4" cm="1">
        <f t="array" aca="1" ref="AY210" ca="1">_xlfn.IFS(HLOOKUP($AX210,$I$186:$XFD$188,3,FALSE)=$L$199,AZ$201,HLOOKUP($AX210,$I$186:$XFD$188,3,FALSE)=$M$199,AY$201,HLOOKUP($AX210,$I$186:$XFD$188,3,FALSE)=1,1)</f>
        <v>8</v>
      </c>
      <c r="AZ210" s="195">
        <f t="shared" ca="1" si="24"/>
        <v>64</v>
      </c>
      <c r="BA210" s="4" t="str" cm="1">
        <f t="array" aca="1" ref="BA210" ca="1">_xlfn.IFNA(_xlfn.IFS(BD210=1,"Q1",BD210=2,"Q2",BD210=3,"Q3",BD210=4,"Q4"),"")</f>
        <v/>
      </c>
      <c r="BB210" s="105" t="str" cm="1">
        <f t="array" aca="1" ref="BB210" ca="1">_xlfn.IFS(BA210="","",BA210&lt;&gt;"",AX209+((AX210-AX209)/(AZ210-AZ209))*(VLOOKUP(BA210,$AX$194:$AZ$197,3,FALSE)-AZ209))</f>
        <v/>
      </c>
      <c r="BC210" s="285">
        <f t="shared" ca="1" si="18"/>
        <v>2</v>
      </c>
      <c r="BD210" s="474" t="e" cm="1">
        <f t="array" aca="1" ref="BD210" ca="1">_xlfn.IFS(AND(BC210=1,BC211=1,BC209&lt;&gt;1),1,OR(AND(BC210=2,BC211=2,BC209&lt;&gt;2),AND(BC210=2,BC209=1,BC211=3)),2,OR(AND(BC210=3,BC211=3,BC209&lt;&gt;3),AND(BC210=3,BC209=2,BC211=4)),3,AND(BC210=4),4)</f>
        <v>#N/A</v>
      </c>
      <c r="BF210" s="159">
        <f ca="1"/>
        <v>7844.5887539307887</v>
      </c>
      <c r="BG210" s="4" cm="1">
        <f t="array" aca="1" ref="BG210" ca="1">_xlfn.IFS(HLOOKUP($BF210,$I$186:$XFD$188,3,FALSE)=$L$199,BH$201,HLOOKUP($BF210,$I$186:$XFD$188,3,FALSE)=$M$199,BG$201,HLOOKUP($BF210,$I$186:$XFD$188,3,FALSE)=1,1)</f>
        <v>7</v>
      </c>
      <c r="BH210" s="195">
        <f t="shared" ca="1" si="25"/>
        <v>21</v>
      </c>
      <c r="BI210" s="4" t="str" cm="1">
        <f t="array" aca="1" ref="BI210" ca="1">_xlfn.IFNA(_xlfn.IFS(BL210=1,"Q1",BL210=2,"Q2",BL210=3,"Q3",BL210=4,"Q4"),"")</f>
        <v>Q3</v>
      </c>
      <c r="BJ210" s="105" cm="1">
        <f t="array" aca="1" ref="BJ210" ca="1">_xlfn.IFS(BI210="","",BI210&lt;&gt;"",BF209+((BF210-BF209)/(BH210-BH209))*(VLOOKUP(BI210,$BF$194:$BH$197,3,FALSE)-BH209))</f>
        <v>7844.5887539307887</v>
      </c>
      <c r="BK210" s="285">
        <f t="shared" ca="1" si="19"/>
        <v>3</v>
      </c>
      <c r="BL210" s="474" cm="1">
        <f t="array" aca="1" ref="BL210" ca="1">_xlfn.IFS(AND(BK210=1,BK211=1,BK209&lt;&gt;1),1,OR(AND(BK210=2,BK211=2,BK209&lt;&gt;2),AND(BK210=2,BK209=1,BK211=3)),2,OR(AND(BK210=3,BK211=3,BK209&lt;&gt;3),AND(BK210=3,BK209=2,BK211=4)),3,AND(BK210=4),4)</f>
        <v>3</v>
      </c>
      <c r="BN210" s="159">
        <f ca="1"/>
        <v>5444.2607545488918</v>
      </c>
      <c r="BO210" s="4" cm="1">
        <f t="array" aca="1" ref="BO210" ca="1">_xlfn.IFS(HLOOKUP($BN210,$I$186:$XFD$188,3,FALSE)=$L$199,BP$201,HLOOKUP($BN210,$I$186:$XFD$188,3,FALSE)=$M$199,BO$201,HLOOKUP($BN210,$I$186:$XFD$188,3,FALSE)=1,1)</f>
        <v>8</v>
      </c>
      <c r="BP210" s="195">
        <f t="shared" ca="1" si="26"/>
        <v>36</v>
      </c>
      <c r="BQ210" s="4" t="str" cm="1">
        <f t="array" aca="1" ref="BQ210" ca="1">_xlfn.IFNA(_xlfn.IFS(BT210=1,"Q1",BT210=2,"Q2",BT210=3,"Q3",BT210=4,"Q4"),"")</f>
        <v/>
      </c>
      <c r="BR210" s="105" t="str" cm="1">
        <f t="array" aca="1" ref="BR210" ca="1">_xlfn.IFS(BQ210="","",BQ210&lt;&gt;"",BN209+((BN210-BN209)/(BP210-BP209))*(VLOOKUP(BQ210,$BN$194:$BP$197,3,FALSE)-BP209))</f>
        <v/>
      </c>
      <c r="BS210" s="285">
        <f t="shared" ca="1" si="20"/>
        <v>0</v>
      </c>
      <c r="BT210" s="474" t="e" cm="1">
        <f t="array" aca="1" ref="BT210" ca="1">_xlfn.IFS(AND(BS210=1,BS211=1,BS209&lt;&gt;1),1,OR(AND(BS210=2,BS211=2,BS209&lt;&gt;2),AND(BS210=2,BS209=1,BS211=3)),2,OR(AND(BS210=3,BS211=3,BS209&lt;&gt;3),AND(BS210=3,BS209=2,BS211=4)),3,AND(BS210=4),4)</f>
        <v>#N/A</v>
      </c>
    </row>
    <row r="211" spans="7:72" ht="15.75" thickBot="1" x14ac:dyDescent="0.3">
      <c r="Q211" s="159">
        <f ca="1"/>
        <v>5082.3724937595061</v>
      </c>
      <c r="R211" s="4" cm="1">
        <f t="array" aca="1" ref="R211" ca="1">_xlfn.IFS(HLOOKUP($Q211,$I$186:$XFD$188,3,FALSE)=$L$199,S$201,HLOOKUP($Q211,$I$186:$XFD$188,3,FALSE)=$M$199,R$201,HLOOKUP($Q211,$I$186:$XFD$188,3,FALSE)=1,1)</f>
        <v>10</v>
      </c>
      <c r="S211" s="4">
        <f t="shared" ca="1" si="21"/>
        <v>54</v>
      </c>
      <c r="T211" s="4" t="str" cm="1">
        <f t="array" aca="1" ref="T211" ca="1">_xlfn.IFNA(_xlfn.IFS(W211=1,"Q1",W211=2,"Q2",W211=3,"Q3",W211=4,"Q4"),"")</f>
        <v/>
      </c>
      <c r="U211" s="105" t="str" cm="1">
        <f t="array" aca="1" ref="U211" ca="1">_xlfn.IFS(T211="","",T211&lt;&gt;"",Q210+((Q211-Q210)/(S211-S210))*(VLOOKUP(T211,$Q$194:$S$197,3,FALSE)-S210))</f>
        <v/>
      </c>
      <c r="V211" s="285">
        <f t="shared" ca="1" si="14"/>
        <v>0</v>
      </c>
      <c r="W211" s="474" t="e" cm="1">
        <f t="array" aca="1" ref="W211" ca="1">_xlfn.IFS(AND(V211=1,V212=1,V210&lt;&gt;1),1,OR(AND(V211=2,V212=2,V210&lt;&gt;2),AND(V211=2,V210=1,V212=3)),2,OR(AND(V211=3,V212=3,V210&lt;&gt;3),AND(V211=3,V210=2,V212=4)),3,AND(V211=4),4)</f>
        <v>#N/A</v>
      </c>
      <c r="Y211" s="159">
        <f ca="1"/>
        <v>5444.2607545488918</v>
      </c>
      <c r="Z211" s="4" cm="1">
        <f t="array" aca="1" ref="Z211" ca="1">_xlfn.IFS(HLOOKUP($Y211,$I$186:$XFD$188,3,FALSE)=$L$199,AA$201,HLOOKUP($Y211,$I$186:$XFD$188,3,FALSE)=$M$199,Z$201,HLOOKUP($Y211,$I$186:$XFD$188,3,FALSE)=1,1)</f>
        <v>6</v>
      </c>
      <c r="AA211" s="4">
        <f t="shared" ca="1" si="22"/>
        <v>34</v>
      </c>
      <c r="AB211" s="4" t="str" cm="1">
        <f t="array" aca="1" ref="AB211" ca="1">_xlfn.IFNA(_xlfn.IFS(AE211=1,"Q1",AE211=2,"Q2",AE211=3,"Q3",AE211=4,"Q4"),"")</f>
        <v>Q1</v>
      </c>
      <c r="AC211" s="105" cm="1">
        <f t="array" aca="1" ref="AC211" ca="1">_xlfn.IFS(AB211="","",AB211&lt;&gt;"",Y210+((Y211-Y210)/(AA211-AA210))*(VLOOKUP(AB211,$Y$194:$AA$197,3,FALSE)-AA210))</f>
        <v>5444.2607545488918</v>
      </c>
      <c r="AD211" s="285">
        <f t="shared" ca="1" si="15"/>
        <v>1</v>
      </c>
      <c r="AE211" s="474" cm="1">
        <f t="array" aca="1" ref="AE211" ca="1">_xlfn.IFS(AND(AD211=1,AD212=1,AD210&lt;&gt;1),1,OR(AND(AD211=2,AD212=2,AD210&lt;&gt;2),AND(AD211=2,AD210=1,AD212=3)),2,OR(AND(AD211=3,AD212=3,AD210&lt;&gt;3),AND(AD211=3,AD210=2,AD212=4)),3,AND(AD211=4),4)</f>
        <v>1</v>
      </c>
      <c r="AH211" s="159">
        <f ca="1"/>
        <v>6820.8237623636396</v>
      </c>
      <c r="AI211" s="4" cm="1">
        <f t="array" aca="1" ref="AI211" ca="1">_xlfn.IFS(HLOOKUP($AH211,$I$186:$XFD$188,3,FALSE)=$L$199,AJ$201,HLOOKUP($AH211,$I$186:$XFD$188,3,FALSE)=$M$199,AI$201,HLOOKUP($AH211,$I$186:$XFD$188,3,FALSE)=1,1)</f>
        <v>4</v>
      </c>
      <c r="AJ211" s="4">
        <f t="shared" ca="1" si="27"/>
        <v>30</v>
      </c>
      <c r="AK211" s="4" t="str" cm="1">
        <f t="array" aca="1" ref="AK211" ca="1">_xlfn.IFNA(_xlfn.IFS(AN211=1,"Q1",AN211=2,"Q2",AN211=3,"Q3",AN211=4,"Q4"),"")</f>
        <v/>
      </c>
      <c r="AL211" s="105" t="str" cm="1">
        <f t="array" aca="1" ref="AL211" ca="1">_xlfn.IFS(AK211="","",AK211&lt;&gt;"",AH210+((AH211-AH210)/(AJ211-AJ210))*(VLOOKUP(AK211,$AH$194:$AJ$197,3,FALSE)-AJ210))</f>
        <v/>
      </c>
      <c r="AM211" s="285">
        <f t="shared" ca="1" si="16"/>
        <v>1</v>
      </c>
      <c r="AN211" s="474" t="e" cm="1">
        <f t="array" aca="1" ref="AN211" ca="1">_xlfn.IFS(AND(AM211=1,AM212=1,AM210&lt;&gt;1),1,OR(AND(AM211=2,AM212=2,AM210&lt;&gt;2),AND(AM211=2,AM210=1,AM212=3)),2,OR(AND(AM211=3,AM212=3,AM210&lt;&gt;3),AND(AM211=3,AM210=2,AM212=4)),3,AND(AM211=4),4)</f>
        <v>#N/A</v>
      </c>
      <c r="AP211" s="159">
        <f ca="1"/>
        <v>5463.1710643078559</v>
      </c>
      <c r="AQ211" s="4" cm="1">
        <f t="array" aca="1" ref="AQ211" ca="1">_xlfn.IFS(HLOOKUP($AP211,$I$186:$XFD$188,3,FALSE)=$L$199,AR$201,HLOOKUP($AP211,$I$186:$XFD$188,3,FALSE)=$M$199,AQ$201,HLOOKUP($AP211,$I$186:$XFD$188,3,FALSE)=1,1)</f>
        <v>1</v>
      </c>
      <c r="AR211" s="4">
        <f t="shared" ca="1" si="23"/>
        <v>37</v>
      </c>
      <c r="AS211" s="4" t="str" cm="1">
        <f t="array" aca="1" ref="AS211" ca="1">_xlfn.IFNA(_xlfn.IFS(AV211=1,"Q1",AV211=2,"Q2",AV211=3,"Q3",AV211=4,"Q4"),"")</f>
        <v/>
      </c>
      <c r="AT211" s="105" t="str" cm="1">
        <f t="array" aca="1" ref="AT211" ca="1">_xlfn.IFS(AS211="","",AS211&lt;&gt;"",AP210+((AP211-AP210)/(AR211-AR210))*(VLOOKUP(AS211,$AP$194:$AR$197,3,FALSE)-AR210))</f>
        <v/>
      </c>
      <c r="AU211" s="285">
        <f t="shared" ca="1" si="17"/>
        <v>0</v>
      </c>
      <c r="AV211" s="474" t="e" cm="1">
        <f t="array" aca="1" ref="AV211" ca="1">_xlfn.IFS(AND(AU211=1,AU212=1,AU210&lt;&gt;1),1,OR(AND(AU211=2,AU212=2,AU210&lt;&gt;2),AND(AU211=2,AU210=1,AU212=3)),2,OR(AND(AU211=3,AU212=3,AU210&lt;&gt;3),AND(AU211=3,AU210=2,AU212=4)),3,AND(AU211=4),4)</f>
        <v>#N/A</v>
      </c>
      <c r="AX211" s="159">
        <f ca="1"/>
        <v>7844.5887539307887</v>
      </c>
      <c r="AY211" s="4" cm="1">
        <f t="array" aca="1" ref="AY211" ca="1">_xlfn.IFS(HLOOKUP($AX211,$I$186:$XFD$188,3,FALSE)=$L$199,AZ$201,HLOOKUP($AX211,$I$186:$XFD$188,3,FALSE)=$M$199,AY$201,HLOOKUP($AX211,$I$186:$XFD$188,3,FALSE)=1,1)</f>
        <v>11</v>
      </c>
      <c r="AZ211" s="4">
        <f t="shared" ca="1" si="24"/>
        <v>75</v>
      </c>
      <c r="BA211" s="4" t="str" cm="1">
        <f t="array" aca="1" ref="BA211" ca="1">_xlfn.IFNA(_xlfn.IFS(BD211=1,"Q1",BD211=2,"Q2",BD211=3,"Q3",BD211=4,"Q4"),"")</f>
        <v>Q3</v>
      </c>
      <c r="BB211" s="105" cm="1">
        <f t="array" aca="1" ref="BB211" ca="1">_xlfn.IFS(BA211="","",BA211&lt;&gt;"",AX210+((AX211-AX210)/(AZ211-AZ210))*(VLOOKUP(BA211,$AX$194:$AZ$197,3,FALSE)-AZ210))</f>
        <v>6130.5429026088423</v>
      </c>
      <c r="BC211" s="285">
        <f t="shared" ca="1" si="18"/>
        <v>3</v>
      </c>
      <c r="BD211" s="474" cm="1">
        <f t="array" aca="1" ref="BD211" ca="1">_xlfn.IFS(AND(BC211=1,BC212=1,BC210&lt;&gt;1),1,OR(AND(BC211=2,BC212=2,BC210&lt;&gt;2),AND(BC211=2,BC210=1,BC212=3)),2,OR(AND(BC211=3,BC212=3,BC210&lt;&gt;3),AND(BC211=3,BC210=2,BC212=4)),3,AND(BC211=4),4)</f>
        <v>3</v>
      </c>
      <c r="BF211" s="161">
        <f ca="1"/>
        <v>8097.9493658296424</v>
      </c>
      <c r="BG211" s="229" cm="1">
        <f t="array" aca="1" ref="BG211" ca="1">_xlfn.IFS(HLOOKUP($BF211,$I$186:$XFD$188,3,FALSE)=$L$199,BH$201,HLOOKUP($BF211,$I$186:$XFD$188,3,FALSE)=$M$199,BG$201,HLOOKUP($BF211,$I$186:$XFD$188,3,FALSE)=1,1)</f>
        <v>7</v>
      </c>
      <c r="BH211" s="229">
        <f t="shared" ca="1" si="25"/>
        <v>28</v>
      </c>
      <c r="BI211" s="229" t="str" cm="1">
        <f t="array" aca="1" ref="BI211" ca="1">_xlfn.IFNA(_xlfn.IFS(BL211=1,"Q1",BL211=2,"Q2",BL211=3,"Q3",BL211=4,"Q4"),"")</f>
        <v>Q4</v>
      </c>
      <c r="BJ211" s="162" cm="1">
        <f t="array" aca="1" ref="BJ211" ca="1">_xlfn.IFS(BI211="","",BI211&lt;&gt;"",BF210+((BF211-BF210)/(BH211-BH210))*(VLOOKUP(BI211,$BF$194:$BH$197,3,FALSE)-BH210))</f>
        <v>8097.9493658296424</v>
      </c>
      <c r="BK211" s="477">
        <f t="shared" ca="1" si="19"/>
        <v>4</v>
      </c>
      <c r="BL211" s="478" cm="1">
        <f t="array" aca="1" ref="BL211" ca="1">_xlfn.IFS(AND(BK211=1,BK212=1,BK210&lt;&gt;1),1,OR(AND(BK211=2,BK212=2,BK210&lt;&gt;2),AND(BK211=2,BK210=1,BK212=3)),2,OR(AND(BK211=3,BK212=3,BK210&lt;&gt;3),AND(BK211=3,BK210=2,BK212=4)),3,AND(BK211=4),4)</f>
        <v>4</v>
      </c>
      <c r="BN211" s="159">
        <f ca="1"/>
        <v>5463.1710643078559</v>
      </c>
      <c r="BO211" s="4" cm="1">
        <f t="array" aca="1" ref="BO211" ca="1">_xlfn.IFS(HLOOKUP($BN211,$I$186:$XFD$188,3,FALSE)=$L$199,BP$201,HLOOKUP($BN211,$I$186:$XFD$188,3,FALSE)=$M$199,BO$201,HLOOKUP($BN211,$I$186:$XFD$188,3,FALSE)=1,1)</f>
        <v>1</v>
      </c>
      <c r="BP211" s="4">
        <f t="shared" ca="1" si="26"/>
        <v>37</v>
      </c>
      <c r="BQ211" s="4" t="str" cm="1">
        <f t="array" aca="1" ref="BQ211" ca="1">_xlfn.IFNA(_xlfn.IFS(BT211=1,"Q1",BT211=2,"Q2",BT211=3,"Q3",BT211=4,"Q4"),"")</f>
        <v/>
      </c>
      <c r="BR211" s="105" t="str" cm="1">
        <f t="array" aca="1" ref="BR211" ca="1">_xlfn.IFS(BQ211="","",BQ211&lt;&gt;"",BN210+((BN211-BN210)/(BP211-BP210))*(VLOOKUP(BQ211,$BN$194:$BP$197,3,FALSE)-BP210))</f>
        <v/>
      </c>
      <c r="BS211" s="285">
        <f t="shared" ca="1" si="20"/>
        <v>0</v>
      </c>
      <c r="BT211" s="474" t="e" cm="1">
        <f t="array" aca="1" ref="BT211" ca="1">_xlfn.IFS(AND(BS211=1,BS212=1,BS210&lt;&gt;1),1,OR(AND(BS211=2,BS212=2,BS210&lt;&gt;2),AND(BS211=2,BS210=1,BS212=3)),2,OR(AND(BS211=3,BS212=3,BS210&lt;&gt;3),AND(BS211=3,BS210=2,BS212=4)),3,AND(BS211=4),4)</f>
        <v>#N/A</v>
      </c>
    </row>
    <row r="212" spans="7:72" ht="15.75" thickBot="1" x14ac:dyDescent="0.3">
      <c r="H212" s="17" t="s">
        <v>269</v>
      </c>
      <c r="I212" s="233" t="s">
        <v>288</v>
      </c>
      <c r="J212" s="234"/>
      <c r="K212" s="234"/>
      <c r="L212" s="234"/>
      <c r="M212" s="234"/>
      <c r="N212" s="234"/>
      <c r="O212" s="235"/>
      <c r="P212" s="4" t="s">
        <v>289</v>
      </c>
      <c r="Q212" s="159">
        <f ca="1"/>
        <v>5332.0263091459037</v>
      </c>
      <c r="R212" s="4" cm="1">
        <f t="array" aca="1" ref="R212" ca="1">_xlfn.IFS(HLOOKUP($Q212,$I$186:$XFD$188,3,FALSE)=$L$199,S$201,HLOOKUP($Q212,$I$186:$XFD$188,3,FALSE)=$M$199,R$201,HLOOKUP($Q212,$I$186:$XFD$188,3,FALSE)=1,1)</f>
        <v>10</v>
      </c>
      <c r="S212" s="4">
        <f t="shared" ca="1" si="21"/>
        <v>64</v>
      </c>
      <c r="T212" s="4" t="str" cm="1">
        <f t="array" aca="1" ref="T212" ca="1">_xlfn.IFNA(_xlfn.IFS(W212=1,"Q1",W212=2,"Q2",W212=3,"Q3",W212=4,"Q4"),"")</f>
        <v/>
      </c>
      <c r="U212" s="105" t="str" cm="1">
        <f t="array" aca="1" ref="U212" ca="1">_xlfn.IFS(T212="","",T212&lt;&gt;"",Q211+((Q212-Q211)/(S212-S211))*(VLOOKUP(T212,$Q$194:$S$197,3,FALSE)-S211))</f>
        <v/>
      </c>
      <c r="V212" s="285">
        <f t="shared" ca="1" si="14"/>
        <v>0</v>
      </c>
      <c r="W212" s="474" t="e" cm="1">
        <f t="array" aca="1" ref="W212" ca="1">_xlfn.IFS(AND(V212=1,V213=1,V211&lt;&gt;1),1,OR(AND(V212=2,V213=2,V211&lt;&gt;2),AND(V212=2,V211=1,V213=3)),2,OR(AND(V212=3,V213=3,V211&lt;&gt;3),AND(V212=3,V211=2,V213=4)),3,AND(V212=4),4)</f>
        <v>#N/A</v>
      </c>
      <c r="Y212" s="159">
        <f ca="1"/>
        <v>5551.6499268040388</v>
      </c>
      <c r="Z212" s="4" cm="1">
        <f t="array" aca="1" ref="Z212" ca="1">_xlfn.IFS(HLOOKUP($Y212,$I$186:$XFD$188,3,FALSE)=$L$199,AA$201,HLOOKUP($Y212,$I$186:$XFD$188,3,FALSE)=$M$199,Z$201,HLOOKUP($Y212,$I$186:$XFD$188,3,FALSE)=1,1)</f>
        <v>6</v>
      </c>
      <c r="AA212" s="4">
        <f t="shared" ca="1" si="22"/>
        <v>40</v>
      </c>
      <c r="AB212" s="4" t="str" cm="1">
        <f t="array" aca="1" ref="AB212" ca="1">_xlfn.IFNA(_xlfn.IFS(AE212=1,"Q1",AE212=2,"Q2",AE212=3,"Q3",AE212=4,"Q4"),"")</f>
        <v/>
      </c>
      <c r="AC212" s="105" t="str" cm="1">
        <f t="array" aca="1" ref="AC212" ca="1">_xlfn.IFS(AB212="","",AB212&lt;&gt;"",Y211+((Y212-Y211)/(AA212-AA211))*(VLOOKUP(AB212,$Y$194:$AA$197,3,FALSE)-AA211))</f>
        <v/>
      </c>
      <c r="AD212" s="285">
        <f t="shared" ca="1" si="15"/>
        <v>1</v>
      </c>
      <c r="AE212" s="474" t="e" cm="1">
        <f t="array" aca="1" ref="AE212" ca="1">_xlfn.IFS(AND(AD212=1,AD213=1,AD211&lt;&gt;1),1,OR(AND(AD212=2,AD213=2,AD211&lt;&gt;2),AND(AD212=2,AD211=1,AD213=3)),2,OR(AND(AD212=3,AD213=3,AD211&lt;&gt;3),AND(AD212=3,AD211=2,AD213=4)),3,AND(AD212=4),4)</f>
        <v>#N/A</v>
      </c>
      <c r="AH212" s="159">
        <f ca="1"/>
        <v>7948.3704323732645</v>
      </c>
      <c r="AI212" s="4" cm="1">
        <f t="array" aca="1" ref="AI212" ca="1">_xlfn.IFS(HLOOKUP($AH212,$I$186:$XFD$188,3,FALSE)=$L$199,AJ$201,HLOOKUP($AH212,$I$186:$XFD$188,3,FALSE)=$M$199,AI$201,HLOOKUP($AH212,$I$186:$XFD$188,3,FALSE)=1,1)</f>
        <v>8</v>
      </c>
      <c r="AJ212" s="4">
        <f t="shared" ca="1" si="27"/>
        <v>38</v>
      </c>
      <c r="AK212" s="4" t="str" cm="1">
        <f t="array" aca="1" ref="AK212" ca="1">_xlfn.IFNA(_xlfn.IFS(AN212=1,"Q1",AN212=2,"Q2",AN212=3,"Q3",AN212=4,"Q4"),"")</f>
        <v>Q2</v>
      </c>
      <c r="AL212" s="105" cm="1">
        <f t="array" aca="1" ref="AL212" ca="1">_xlfn.IFS(AK212="","",AK212&lt;&gt;"",AH211+((AH212-AH211)/(AJ212-AJ211))*(VLOOKUP(AK212,$AH$194:$AJ$197,3,FALSE)-AJ211))</f>
        <v>7243.6537636172488</v>
      </c>
      <c r="AM212" s="285">
        <f t="shared" ca="1" si="16"/>
        <v>2</v>
      </c>
      <c r="AN212" s="474" cm="1">
        <f t="array" aca="1" ref="AN212" ca="1">_xlfn.IFS(AND(AM212=1,AM213=1,AM211&lt;&gt;1),1,OR(AND(AM212=2,AM213=2,AM211&lt;&gt;2),AND(AM212=2,AM211=1,AM213=3)),2,OR(AND(AM212=3,AM213=3,AM211&lt;&gt;3),AND(AM212=3,AM211=2,AM213=4)),3,AND(AM212=4),4)</f>
        <v>2</v>
      </c>
      <c r="AP212" s="159">
        <f ca="1"/>
        <v>5551.6499268040388</v>
      </c>
      <c r="AQ212" s="4" cm="1">
        <f t="array" aca="1" ref="AQ212" ca="1">_xlfn.IFS(HLOOKUP($AP212,$I$186:$XFD$188,3,FALSE)=$L$199,AR$201,HLOOKUP($AP212,$I$186:$XFD$188,3,FALSE)=$M$199,AQ$201,HLOOKUP($AP212,$I$186:$XFD$188,3,FALSE)=1,1)</f>
        <v>8</v>
      </c>
      <c r="AR212" s="4">
        <f t="shared" ca="1" si="23"/>
        <v>45</v>
      </c>
      <c r="AS212" s="4" t="str" cm="1">
        <f t="array" aca="1" ref="AS212" ca="1">_xlfn.IFNA(_xlfn.IFS(AV212=1,"Q1",AV212=2,"Q2",AV212=3,"Q3",AV212=4,"Q4"),"")</f>
        <v/>
      </c>
      <c r="AT212" s="105" t="str" cm="1">
        <f t="array" aca="1" ref="AT212" ca="1">_xlfn.IFS(AS212="","",AS212&lt;&gt;"",AP211+((AP212-AP211)/(AR212-AR211))*(VLOOKUP(AS212,$AP$194:$AR$197,3,FALSE)-AR211))</f>
        <v/>
      </c>
      <c r="AU212" s="285">
        <f t="shared" ca="1" si="17"/>
        <v>0</v>
      </c>
      <c r="AV212" s="474" t="e" cm="1">
        <f t="array" aca="1" ref="AV212" ca="1">_xlfn.IFS(AND(AU212=1,AU213=1,AU211&lt;&gt;1),1,OR(AND(AU212=2,AU213=2,AU211&lt;&gt;2),AND(AU212=2,AU211=1,AU213=3)),2,OR(AND(AU212=3,AU213=3,AU211&lt;&gt;3),AND(AU212=3,AU211=2,AU213=4)),3,AND(AU212=4),4)</f>
        <v>#N/A</v>
      </c>
      <c r="AX212" s="161">
        <f ca="1"/>
        <v>8097.9493658296424</v>
      </c>
      <c r="AY212" s="229" cm="1">
        <f t="array" aca="1" ref="AY212" ca="1">_xlfn.IFS(HLOOKUP($AX212,$I$186:$XFD$188,3,FALSE)=$L$199,AZ$201,HLOOKUP($AX212,$I$186:$XFD$188,3,FALSE)=$M$199,AY$201,HLOOKUP($AX212,$I$186:$XFD$188,3,FALSE)=1,1)</f>
        <v>11</v>
      </c>
      <c r="AZ212" s="229">
        <f t="shared" ca="1" si="24"/>
        <v>86</v>
      </c>
      <c r="BA212" s="229" t="str" cm="1">
        <f t="array" aca="1" ref="BA212" ca="1">_xlfn.IFNA(_xlfn.IFS(BD212=1,"Q1",BD212=2,"Q2",BD212=3,"Q3",BD212=4,"Q4"),"")</f>
        <v>Q4</v>
      </c>
      <c r="BB212" s="162" cm="1">
        <f t="array" aca="1" ref="BB212" ca="1">_xlfn.IFS(BA212="","",BA212&lt;&gt;"",AX211+((AX212-AX211)/(AZ212-AZ211))*(VLOOKUP(BA212,$AX$194:$AZ$197,3,FALSE)-AZ211))</f>
        <v>8097.9493658296424</v>
      </c>
      <c r="BC212" s="477">
        <f t="shared" ca="1" si="18"/>
        <v>4</v>
      </c>
      <c r="BD212" s="478" cm="1">
        <f t="array" aca="1" ref="BD212" ca="1">_xlfn.IFS(AND(BC212=1,BC213=1,BC211&lt;&gt;1),1,OR(AND(BC212=2,BC213=2,BC211&lt;&gt;2),AND(BC212=2,BC211=1,BC213=3)),2,OR(AND(BC212=3,BC213=3,BC211&lt;&gt;3),AND(BC212=3,BC211=2,BC213=4)),3,AND(BC212=4),4)</f>
        <v>4</v>
      </c>
      <c r="BF212" s="105"/>
      <c r="BG212" s="4"/>
      <c r="BH212" s="4"/>
      <c r="BI212" s="4"/>
      <c r="BJ212" s="105"/>
      <c r="BK212" s="285"/>
      <c r="BL212" s="286"/>
      <c r="BN212" s="159">
        <f ca="1"/>
        <v>5551.6499268040388</v>
      </c>
      <c r="BO212" s="4" cm="1">
        <f t="array" aca="1" ref="BO212" ca="1">_xlfn.IFS(HLOOKUP($BN212,$I$186:$XFD$188,3,FALSE)=$L$199,BP$201,HLOOKUP($BN212,$I$186:$XFD$188,3,FALSE)=$M$199,BO$201,HLOOKUP($BN212,$I$186:$XFD$188,3,FALSE)=1,1)</f>
        <v>8</v>
      </c>
      <c r="BP212" s="4">
        <f t="shared" ca="1" si="26"/>
        <v>45</v>
      </c>
      <c r="BQ212" s="4" t="str" cm="1">
        <f t="array" aca="1" ref="BQ212" ca="1">_xlfn.IFNA(_xlfn.IFS(BT212=1,"Q1",BT212=2,"Q2",BT212=3,"Q3",BT212=4,"Q4"),"")</f>
        <v/>
      </c>
      <c r="BR212" s="105" t="str" cm="1">
        <f t="array" aca="1" ref="BR212" ca="1">_xlfn.IFS(BQ212="","",BQ212&lt;&gt;"",BN211+((BN212-BN211)/(BP212-BP211))*(VLOOKUP(BQ212,$BN$194:$BP$197,3,FALSE)-BP211))</f>
        <v/>
      </c>
      <c r="BS212" s="285">
        <f t="shared" ca="1" si="20"/>
        <v>0</v>
      </c>
      <c r="BT212" s="474" t="e" cm="1">
        <f t="array" aca="1" ref="BT212" ca="1">_xlfn.IFS(AND(BS212=1,BS213=1,BS211&lt;&gt;1),1,OR(AND(BS212=2,BS213=2,BS211&lt;&gt;2),AND(BS212=2,BS211=1,BS213=3)),2,OR(AND(BS212=3,BS213=3,BS211&lt;&gt;3),AND(BS212=3,BS211=2,BS213=4)),3,AND(BS212=4),4)</f>
        <v>#N/A</v>
      </c>
    </row>
    <row r="213" spans="7:72" x14ac:dyDescent="0.25">
      <c r="H213" s="17" t="s">
        <v>255</v>
      </c>
      <c r="I213" s="231">
        <f ca="1">MROUND(VLOOKUP($H213,$T$203:$U$1048576,2,FALSE),$J$199)</f>
        <v>5500</v>
      </c>
      <c r="J213" s="231">
        <f ca="1">MROUND(VLOOKUP($H213,$AB$203:$AC$1048576,2,FALSE),$J$199)</f>
        <v>5500</v>
      </c>
      <c r="K213" s="231">
        <f ca="1">MROUND(VLOOKUP($H213,$AK$203:$AL$1048576,2,FALSE),$J$199)</f>
        <v>5500</v>
      </c>
      <c r="L213" s="231">
        <f ca="1">MROUND(VLOOKUP($H213,$AS$203:$AT$1048576,2,FALSE),$J$199)</f>
        <v>5500</v>
      </c>
      <c r="M213" s="231">
        <f ca="1">MROUND(VLOOKUP($H213,$BA$203:$BB$1048576,2,FALSE),$J$199)</f>
        <v>5250</v>
      </c>
      <c r="N213" s="231">
        <f ca="1">MROUND(VLOOKUP($H213,$BI$203:$BJ$1048576,2,FALSE),$J$199)</f>
        <v>5250</v>
      </c>
      <c r="O213" s="231">
        <f ca="1">MROUND(VLOOKUP($H213,$BQ$203:$BR$1048576,2,FALSE),$J$199)</f>
        <v>5500</v>
      </c>
      <c r="P213" s="48">
        <f ca="1">(O213-N213)/O213</f>
        <v>4.5454545454545456E-2</v>
      </c>
      <c r="Q213" s="159">
        <f ca="1"/>
        <v>5397.1498643590357</v>
      </c>
      <c r="R213" s="4" cm="1">
        <f t="array" aca="1" ref="R213" ca="1">_xlfn.IFS(HLOOKUP($Q213,$I$186:$XFD$188,3,FALSE)=$L$199,S$201,HLOOKUP($Q213,$I$186:$XFD$188,3,FALSE)=$M$199,R$201,HLOOKUP($Q213,$I$186:$XFD$188,3,FALSE)=1,1)</f>
        <v>10</v>
      </c>
      <c r="S213" s="4">
        <f t="shared" ca="1" si="21"/>
        <v>74</v>
      </c>
      <c r="T213" s="4" t="str" cm="1">
        <f t="array" aca="1" ref="T213" ca="1">_xlfn.IFNA(_xlfn.IFS(W213=1,"Q1",W213=2,"Q2",W213=3,"Q3",W213=4,"Q4"),"")</f>
        <v/>
      </c>
      <c r="U213" s="105" t="str" cm="1">
        <f t="array" aca="1" ref="U213" ca="1">_xlfn.IFS(T213="","",T213&lt;&gt;"",Q212+((Q213-Q212)/(S213-S212))*(VLOOKUP(T213,$Q$194:$S$197,3,FALSE)-S212))</f>
        <v/>
      </c>
      <c r="V213" s="285">
        <f t="shared" ca="1" si="14"/>
        <v>0</v>
      </c>
      <c r="W213" s="474" t="e" cm="1">
        <f t="array" aca="1" ref="W213" ca="1">_xlfn.IFS(AND(V213=1,V214=1,V212&lt;&gt;1),1,OR(AND(V213=2,V214=2,V212&lt;&gt;2),AND(V213=2,V212=1,V214=3)),2,OR(AND(V213=3,V214=3,V212&lt;&gt;3),AND(V213=3,V212=2,V214=4)),3,AND(V213=4),4)</f>
        <v>#N/A</v>
      </c>
      <c r="Y213" s="159">
        <f ca="1"/>
        <v>5617.1919281902965</v>
      </c>
      <c r="Z213" s="4" cm="1">
        <f t="array" aca="1" ref="Z213" ca="1">_xlfn.IFS(HLOOKUP($Y213,$I$186:$XFD$188,3,FALSE)=$L$199,AA$201,HLOOKUP($Y213,$I$186:$XFD$188,3,FALSE)=$M$199,Z$201,HLOOKUP($Y213,$I$186:$XFD$188,3,FALSE)=1,1)</f>
        <v>11</v>
      </c>
      <c r="AA213" s="4">
        <f t="shared" ca="1" si="22"/>
        <v>51</v>
      </c>
      <c r="AB213" s="4" t="str" cm="1">
        <f t="array" aca="1" ref="AB213" ca="1">_xlfn.IFNA(_xlfn.IFS(AE213=1,"Q1",AE213=2,"Q2",AE213=3,"Q3",AE213=4,"Q4"),"")</f>
        <v/>
      </c>
      <c r="AC213" s="105" t="str" cm="1">
        <f t="array" aca="1" ref="AC213" ca="1">_xlfn.IFS(AB213="","",AB213&lt;&gt;"",Y212+((Y213-Y212)/(AA213-AA212))*(VLOOKUP(AB213,$Y$194:$AA$197,3,FALSE)-AA212))</f>
        <v/>
      </c>
      <c r="AD213" s="285">
        <f t="shared" ca="1" si="15"/>
        <v>1</v>
      </c>
      <c r="AE213" s="474" t="e" cm="1">
        <f t="array" aca="1" ref="AE213" ca="1">_xlfn.IFS(AND(AD213=1,AD214=1,AD212&lt;&gt;1),1,OR(AND(AD213=2,AD214=2,AD212&lt;&gt;2),AND(AD213=2,AD212=1,AD214=3)),2,OR(AND(AD213=3,AD214=3,AD212&lt;&gt;3),AND(AD213=3,AD212=2,AD214=4)),3,AND(AD213=4),4)</f>
        <v>#N/A</v>
      </c>
      <c r="AH213" s="159">
        <f ca="1"/>
        <v>8097.9493658296424</v>
      </c>
      <c r="AI213" s="4" cm="1">
        <f t="array" aca="1" ref="AI213" ca="1">_xlfn.IFS(HLOOKUP($AH213,$I$186:$XFD$188,3,FALSE)=$L$199,AJ$201,HLOOKUP($AH213,$I$186:$XFD$188,3,FALSE)=$M$199,AI$201,HLOOKUP($AH213,$I$186:$XFD$188,3,FALSE)=1,1)</f>
        <v>8</v>
      </c>
      <c r="AJ213" s="4">
        <f t="shared" ca="1" si="27"/>
        <v>46</v>
      </c>
      <c r="AK213" s="4" t="str" cm="1">
        <f t="array" aca="1" ref="AK213" ca="1">_xlfn.IFNA(_xlfn.IFS(AN213=1,"Q1",AN213=2,"Q2",AN213=3,"Q3",AN213=4,"Q4"),"")</f>
        <v/>
      </c>
      <c r="AL213" s="105" t="str" cm="1">
        <f t="array" aca="1" ref="AL213" ca="1">_xlfn.IFS(AK213="","",AK213&lt;&gt;"",AH212+((AH213-AH212)/(AJ213-AJ212))*(VLOOKUP(AK213,$AH$194:$AJ$197,3,FALSE)-AJ212))</f>
        <v/>
      </c>
      <c r="AM213" s="285">
        <f t="shared" ca="1" si="16"/>
        <v>2</v>
      </c>
      <c r="AN213" s="474" t="e" cm="1">
        <f t="array" aca="1" ref="AN213" ca="1">_xlfn.IFS(AND(AM213=1,AM214=1,AM212&lt;&gt;1),1,OR(AND(AM213=2,AM214=2,AM212&lt;&gt;2),AND(AM213=2,AM212=1,AM214=3)),2,OR(AND(AM213=3,AM214=3,AM212&lt;&gt;3),AND(AM213=3,AM212=2,AM214=4)),3,AND(AM213=4),4)</f>
        <v>#N/A</v>
      </c>
      <c r="AP213" s="159">
        <f ca="1"/>
        <v>5617.1919281902965</v>
      </c>
      <c r="AQ213" s="4" cm="1">
        <f t="array" aca="1" ref="AQ213" ca="1">_xlfn.IFS(HLOOKUP($AP213,$I$186:$XFD$188,3,FALSE)=$L$199,AR$201,HLOOKUP($AP213,$I$186:$XFD$188,3,FALSE)=$M$199,AQ$201,HLOOKUP($AP213,$I$186:$XFD$188,3,FALSE)=1,1)</f>
        <v>11</v>
      </c>
      <c r="AR213" s="4">
        <f t="shared" ca="1" si="23"/>
        <v>56</v>
      </c>
      <c r="AS213" s="4" t="str" cm="1">
        <f t="array" aca="1" ref="AS213" ca="1">_xlfn.IFNA(_xlfn.IFS(AV213=1,"Q1",AV213=2,"Q2",AV213=3,"Q3",AV213=4,"Q4"),"")</f>
        <v>Q1</v>
      </c>
      <c r="AT213" s="105" cm="1">
        <f t="array" aca="1" ref="AT213" ca="1">_xlfn.IFS(AS213="","",AS213&lt;&gt;"",AP212+((AP213-AP212)/(AR213-AR212))*(VLOOKUP(AS213,$AP$194:$AR$197,3,FALSE)-AR212))</f>
        <v>5554.6291086852325</v>
      </c>
      <c r="AU213" s="285">
        <f t="shared" ca="1" si="17"/>
        <v>1</v>
      </c>
      <c r="AV213" s="474" cm="1">
        <f t="array" aca="1" ref="AV213" ca="1">_xlfn.IFS(AND(AU213=1,AU214=1,AU212&lt;&gt;1),1,OR(AND(AU213=2,AU214=2,AU212&lt;&gt;2),AND(AU213=2,AU212=1,AU214=3)),2,OR(AND(AU213=3,AU214=3,AU212&lt;&gt;3),AND(AU213=3,AU212=2,AU214=4)),3,AND(AU213=4),4)</f>
        <v>1</v>
      </c>
      <c r="AX213" s="105"/>
      <c r="AY213" s="4"/>
      <c r="AZ213" s="4"/>
      <c r="BA213" s="4"/>
      <c r="BB213" s="105"/>
      <c r="BC213" s="285"/>
      <c r="BD213" s="286"/>
      <c r="BF213" s="105"/>
      <c r="BG213" s="4"/>
      <c r="BH213" s="4"/>
      <c r="BI213" s="4"/>
      <c r="BJ213" s="105"/>
      <c r="BK213" s="285"/>
      <c r="BL213" s="286"/>
      <c r="BN213" s="159">
        <f ca="1"/>
        <v>5617.1919281902965</v>
      </c>
      <c r="BO213" s="4" cm="1">
        <f t="array" aca="1" ref="BO213" ca="1">_xlfn.IFS(HLOOKUP($BN213,$I$186:$XFD$188,3,FALSE)=$L$199,BP$201,HLOOKUP($BN213,$I$186:$XFD$188,3,FALSE)=$M$199,BO$201,HLOOKUP($BN213,$I$186:$XFD$188,3,FALSE)=1,1)</f>
        <v>12</v>
      </c>
      <c r="BP213" s="4">
        <f t="shared" ca="1" si="26"/>
        <v>57</v>
      </c>
      <c r="BQ213" s="4" t="str" cm="1">
        <f t="array" aca="1" ref="BQ213" ca="1">_xlfn.IFNA(_xlfn.IFS(BT213=1,"Q1",BT213=2,"Q2",BT213=3,"Q3",BT213=4,"Q4"),"")</f>
        <v>Q1</v>
      </c>
      <c r="BR213" s="105" cm="1">
        <f t="array" aca="1" ref="BR213" ca="1">_xlfn.IFS(BQ213="","",BQ213&lt;&gt;"",BN212+((BN213-BN212)/(BP213-BP212))*(VLOOKUP(BQ213,$BN$194:$BP$197,3,FALSE)-BP212))</f>
        <v>5576.2281773238856</v>
      </c>
      <c r="BS213" s="285">
        <f t="shared" ca="1" si="20"/>
        <v>1</v>
      </c>
      <c r="BT213" s="474" cm="1">
        <f t="array" aca="1" ref="BT213" ca="1">_xlfn.IFS(AND(BS213=1,BS214=1,BS212&lt;&gt;1),1,OR(AND(BS213=2,BS214=2,BS212&lt;&gt;2),AND(BS213=2,BS212=1,BS214=3)),2,OR(AND(BS213=3,BS214=3,BS212&lt;&gt;3),AND(BS213=3,BS212=2,BS214=4)),3,AND(BS213=4),4)</f>
        <v>1</v>
      </c>
    </row>
    <row r="214" spans="7:72" x14ac:dyDescent="0.25">
      <c r="H214" s="17" t="s">
        <v>256</v>
      </c>
      <c r="I214" s="231">
        <f ca="1">MROUND(VLOOKUP($H214,$T$203:$U$1048576,2,FALSE),$J$199)</f>
        <v>7250</v>
      </c>
      <c r="J214" s="231">
        <f ca="1">MROUND(VLOOKUP($H214,$AB$203:$AC$1048576,2,FALSE),$J$199)</f>
        <v>6250</v>
      </c>
      <c r="K214" s="231">
        <f ca="1">MROUND(VLOOKUP($H214,$AK$203:$AL$1048576,2,FALSE),$J$199)</f>
        <v>7250</v>
      </c>
      <c r="L214" s="231">
        <f ca="1">MROUND(VLOOKUP($H214,$AS$203:$AT$1048576,2,FALSE),$J$199)</f>
        <v>7750</v>
      </c>
      <c r="M214" s="231">
        <f ca="1">MROUND(VLOOKUP($H214,$BA$203:$BB$1048576,2,FALSE),$J$199)</f>
        <v>5500</v>
      </c>
      <c r="N214" s="231">
        <f ca="1">MROUND(VLOOKUP($H214,$BI$203:$BJ$1048576,2,FALSE),$J$199)</f>
        <v>5750</v>
      </c>
      <c r="O214" s="231">
        <f ca="1">MROUND(VLOOKUP($H214,$BQ$203:$BR$1048576,2,FALSE),$J$199)</f>
        <v>7750</v>
      </c>
      <c r="P214" s="48">
        <f ca="1">(O214-N214)/O214</f>
        <v>0.25806451612903225</v>
      </c>
      <c r="Q214" s="159">
        <f ca="1"/>
        <v>5406.1736637891381</v>
      </c>
      <c r="R214" s="4" cm="1">
        <f t="array" aca="1" ref="R214" ca="1">_xlfn.IFS(HLOOKUP($Q214,$I$186:$XFD$188,3,FALSE)=$L$199,S$201,HLOOKUP($Q214,$I$186:$XFD$188,3,FALSE)=$M$199,R$201,HLOOKUP($Q214,$I$186:$XFD$188,3,FALSE)=1,1)</f>
        <v>10</v>
      </c>
      <c r="S214" s="4">
        <f t="shared" ca="1" si="21"/>
        <v>84</v>
      </c>
      <c r="T214" s="4" t="str" cm="1">
        <f t="array" aca="1" ref="T214" ca="1">_xlfn.IFNA(_xlfn.IFS(W214=1,"Q1",W214=2,"Q2",W214=3,"Q3",W214=4,"Q4"),"")</f>
        <v/>
      </c>
      <c r="U214" s="105" t="str" cm="1">
        <f t="array" aca="1" ref="U214" ca="1">_xlfn.IFS(T214="","",T214&lt;&gt;"",Q213+((Q214-Q213)/(S214-S213))*(VLOOKUP(T214,$Q$194:$S$197,3,FALSE)-S213))</f>
        <v/>
      </c>
      <c r="V214" s="285">
        <f t="shared" ca="1" si="14"/>
        <v>0</v>
      </c>
      <c r="W214" s="474" t="e" cm="1">
        <f t="array" aca="1" ref="W214" ca="1">_xlfn.IFS(AND(V214=1,V215=1,V213&lt;&gt;1),1,OR(AND(V214=2,V215=2,V213&lt;&gt;2),AND(V214=2,V213=1,V215=3)),2,OR(AND(V214=3,V215=3,V213&lt;&gt;3),AND(V214=3,V213=2,V215=4)),3,AND(V214=4),4)</f>
        <v>#N/A</v>
      </c>
      <c r="Y214" s="159">
        <f ca="1"/>
        <v>5729.0950384481093</v>
      </c>
      <c r="Z214" s="4" cm="1">
        <f t="array" aca="1" ref="Z214" ca="1">_xlfn.IFS(HLOOKUP($Y214,$I$186:$XFD$188,3,FALSE)=$L$199,AA$201,HLOOKUP($Y214,$I$186:$XFD$188,3,FALSE)=$M$199,Z$201,HLOOKUP($Y214,$I$186:$XFD$188,3,FALSE)=1,1)</f>
        <v>6</v>
      </c>
      <c r="AA214" s="4">
        <f t="shared" ca="1" si="22"/>
        <v>57</v>
      </c>
      <c r="AB214" s="4" t="str" cm="1">
        <f t="array" aca="1" ref="AB214" ca="1">_xlfn.IFNA(_xlfn.IFS(AE214=1,"Q1",AE214=2,"Q2",AE214=3,"Q3",AE214=4,"Q4"),"")</f>
        <v/>
      </c>
      <c r="AC214" s="105" t="str" cm="1">
        <f t="array" aca="1" ref="AC214" ca="1">_xlfn.IFS(AB214="","",AB214&lt;&gt;"",Y213+((Y214-Y213)/(AA214-AA213))*(VLOOKUP(AB214,$Y$194:$AA$197,3,FALSE)-AA213))</f>
        <v/>
      </c>
      <c r="AD214" s="285">
        <f t="shared" ca="1" si="15"/>
        <v>1</v>
      </c>
      <c r="AE214" s="474" t="e" cm="1">
        <f t="array" aca="1" ref="AE214" ca="1">_xlfn.IFS(AND(AD214=1,AD215=1,AD213&lt;&gt;1),1,OR(AND(AD214=2,AD215=2,AD213&lt;&gt;2),AND(AD214=2,AD213=1,AD215=3)),2,OR(AND(AD214=3,AD215=3,AD213&lt;&gt;3),AND(AD214=3,AD213=2,AD215=4)),3,AND(AD214=4),4)</f>
        <v>#N/A</v>
      </c>
      <c r="AH214" s="159">
        <f ca="1"/>
        <v>8117.943911819475</v>
      </c>
      <c r="AI214" s="4" cm="1">
        <f t="array" aca="1" ref="AI214" ca="1">_xlfn.IFS(HLOOKUP($AH214,$I$186:$XFD$188,3,FALSE)=$L$199,AJ$201,HLOOKUP($AH214,$I$186:$XFD$188,3,FALSE)=$M$199,AI$201,HLOOKUP($AH214,$I$186:$XFD$188,3,FALSE)=1,1)</f>
        <v>4</v>
      </c>
      <c r="AJ214" s="4">
        <f t="shared" ca="1" si="27"/>
        <v>50</v>
      </c>
      <c r="AK214" s="4" t="str" cm="1">
        <f t="array" aca="1" ref="AK214" ca="1">_xlfn.IFNA(_xlfn.IFS(AN214=1,"Q1",AN214=2,"Q2",AN214=3,"Q3",AN214=4,"Q4"),"")</f>
        <v>Q3</v>
      </c>
      <c r="AL214" s="105" cm="1">
        <f t="array" aca="1" ref="AL214" ca="1">_xlfn.IFS(AK214="","",AK214&lt;&gt;"",AH213+((AH214-AH213)/(AJ214-AJ213))*(VLOOKUP(AK214,$AH$194:$AJ$197,3,FALSE)-AJ213))</f>
        <v>8115.4445935707463</v>
      </c>
      <c r="AM214" s="285">
        <f t="shared" ca="1" si="16"/>
        <v>3</v>
      </c>
      <c r="AN214" s="474" cm="1">
        <f t="array" aca="1" ref="AN214" ca="1">_xlfn.IFS(AND(AM214=1,AM215=1,AM213&lt;&gt;1),1,OR(AND(AM214=2,AM215=2,AM213&lt;&gt;2),AND(AM214=2,AM213=1,AM215=3)),2,OR(AND(AM214=3,AM215=3,AM213&lt;&gt;3),AND(AM214=3,AM213=2,AM215=4)),3,AND(AM214=4),4)</f>
        <v>3</v>
      </c>
      <c r="AP214" s="159">
        <f ca="1"/>
        <v>5729.0950384481093</v>
      </c>
      <c r="AQ214" s="4" cm="1">
        <f t="array" aca="1" ref="AQ214" ca="1">_xlfn.IFS(HLOOKUP($AP214,$I$186:$XFD$188,3,FALSE)=$L$199,AR$201,HLOOKUP($AP214,$I$186:$XFD$188,3,FALSE)=$M$199,AQ$201,HLOOKUP($AP214,$I$186:$XFD$188,3,FALSE)=1,1)</f>
        <v>8</v>
      </c>
      <c r="AR214" s="4">
        <f t="shared" ca="1" si="23"/>
        <v>64</v>
      </c>
      <c r="AS214" s="4" t="str" cm="1">
        <f t="array" aca="1" ref="AS214" ca="1">_xlfn.IFNA(_xlfn.IFS(AV214=1,"Q1",AV214=2,"Q2",AV214=3,"Q3",AV214=4,"Q4"),"")</f>
        <v/>
      </c>
      <c r="AT214" s="105" t="str" cm="1">
        <f t="array" aca="1" ref="AT214" ca="1">_xlfn.IFS(AS214="","",AS214&lt;&gt;"",AP213+((AP214-AP213)/(AR214-AR213))*(VLOOKUP(AS214,$AP$194:$AR$197,3,FALSE)-AR213))</f>
        <v/>
      </c>
      <c r="AU214" s="285">
        <f t="shared" ca="1" si="17"/>
        <v>1</v>
      </c>
      <c r="AV214" s="474" t="e" cm="1">
        <f t="array" aca="1" ref="AV214" ca="1">_xlfn.IFS(AND(AU214=1,AU215=1,AU213&lt;&gt;1),1,OR(AND(AU214=2,AU215=2,AU213&lt;&gt;2),AND(AU214=2,AU213=1,AU215=3)),2,OR(AND(AU214=3,AU215=3,AU213&lt;&gt;3),AND(AU214=3,AU213=2,AU215=4)),3,AND(AU214=4),4)</f>
        <v>#N/A</v>
      </c>
      <c r="AX214" s="105"/>
      <c r="AY214" s="4"/>
      <c r="AZ214" s="4"/>
      <c r="BA214" s="4"/>
      <c r="BB214" s="105"/>
      <c r="BC214" s="285"/>
      <c r="BD214" s="286"/>
      <c r="BF214" s="105"/>
      <c r="BG214" s="4"/>
      <c r="BH214" s="4"/>
      <c r="BI214" s="4"/>
      <c r="BJ214" s="105"/>
      <c r="BK214" s="285"/>
      <c r="BL214" s="286"/>
      <c r="BN214" s="159">
        <f ca="1"/>
        <v>5729.0950384481093</v>
      </c>
      <c r="BO214" s="4" cm="1">
        <f t="array" aca="1" ref="BO214" ca="1">_xlfn.IFS(HLOOKUP($BN214,$I$186:$XFD$188,3,FALSE)=$L$199,BP$201,HLOOKUP($BN214,$I$186:$XFD$188,3,FALSE)=$M$199,BO$201,HLOOKUP($BN214,$I$186:$XFD$188,3,FALSE)=1,1)</f>
        <v>8</v>
      </c>
      <c r="BP214" s="4">
        <f t="shared" ca="1" si="26"/>
        <v>65</v>
      </c>
      <c r="BQ214" s="4" t="str" cm="1">
        <f t="array" aca="1" ref="BQ214" ca="1">_xlfn.IFNA(_xlfn.IFS(BT214=1,"Q1",BT214=2,"Q2",BT214=3,"Q3",BT214=4,"Q4"),"")</f>
        <v/>
      </c>
      <c r="BR214" s="105" t="str" cm="1">
        <f t="array" aca="1" ref="BR214" ca="1">_xlfn.IFS(BQ214="","",BQ214&lt;&gt;"",BN213+((BN214-BN213)/(BP214-BP213))*(VLOOKUP(BQ214,$BN$194:$BP$197,3,FALSE)-BP213))</f>
        <v/>
      </c>
      <c r="BS214" s="285">
        <f t="shared" ca="1" si="20"/>
        <v>1</v>
      </c>
      <c r="BT214" s="474" t="e" cm="1">
        <f t="array" aca="1" ref="BT214" ca="1">_xlfn.IFS(AND(BS214=1,BS215=1,BS213&lt;&gt;1),1,OR(AND(BS214=2,BS215=2,BS213&lt;&gt;2),AND(BS214=2,BS213=1,BS215=3)),2,OR(AND(BS214=3,BS215=3,BS213&lt;&gt;3),AND(BS214=3,BS213=2,BS215=4)),3,AND(BS214=4),4)</f>
        <v>#N/A</v>
      </c>
    </row>
    <row r="215" spans="7:72" x14ac:dyDescent="0.25">
      <c r="H215" s="17" t="s">
        <v>257</v>
      </c>
      <c r="I215" s="231">
        <f ca="1">MROUND(VLOOKUP($H215,$T$203:$U$1048576,2,FALSE),$J$199)</f>
        <v>9000</v>
      </c>
      <c r="J215" s="231">
        <f ca="1">MROUND(VLOOKUP($H215,$AB$203:$AC$1048576,2,FALSE),$J$199)</f>
        <v>9000</v>
      </c>
      <c r="K215" s="231">
        <f ca="1">MROUND(VLOOKUP($H215,$AK$203:$AL$1048576,2,FALSE),$J$199)</f>
        <v>8000</v>
      </c>
      <c r="L215" s="231">
        <f ca="1">MROUND(VLOOKUP($H215,$AS$203:$AT$1048576,2,FALSE),$J$199)</f>
        <v>10000</v>
      </c>
      <c r="M215" s="231">
        <f ca="1">MROUND(VLOOKUP($H215,$BA$203:$BB$1048576,2,FALSE),$J$199)</f>
        <v>6250</v>
      </c>
      <c r="N215" s="231">
        <f ca="1">MROUND(VLOOKUP($H215,$BI$203:$BJ$1048576,2,FALSE),$J$199)</f>
        <v>7750</v>
      </c>
      <c r="O215" s="231">
        <f ca="1">MROUND(VLOOKUP($H215,$BQ$203:$BR$1048576,2,FALSE),$J$199)</f>
        <v>10000</v>
      </c>
      <c r="P215" s="48">
        <f ca="1">(O215-N215)/O215</f>
        <v>0.22500000000000001</v>
      </c>
      <c r="Q215" s="159">
        <f ca="1"/>
        <v>5444.2607545488918</v>
      </c>
      <c r="R215" s="4" cm="1">
        <f t="array" aca="1" ref="R215" ca="1">_xlfn.IFS(HLOOKUP($Q215,$I$186:$XFD$188,3,FALSE)=$L$199,S$201,HLOOKUP($Q215,$I$186:$XFD$188,3,FALSE)=$M$199,R$201,HLOOKUP($Q215,$I$186:$XFD$188,3,FALSE)=1,1)</f>
        <v>10</v>
      </c>
      <c r="S215" s="4">
        <f t="shared" ca="1" si="21"/>
        <v>94</v>
      </c>
      <c r="T215" s="4" t="str" cm="1">
        <f t="array" aca="1" ref="T215" ca="1">_xlfn.IFNA(_xlfn.IFS(W215=1,"Q1",W215=2,"Q2",W215=3,"Q3",W215=4,"Q4"),"")</f>
        <v/>
      </c>
      <c r="U215" s="105" t="str" cm="1">
        <f t="array" aca="1" ref="U215" ca="1">_xlfn.IFS(T215="","",T215&lt;&gt;"",Q214+((Q215-Q214)/(S215-S214))*(VLOOKUP(T215,$Q$194:$S$197,3,FALSE)-S214))</f>
        <v/>
      </c>
      <c r="V215" s="285">
        <f t="shared" ca="1" si="14"/>
        <v>0</v>
      </c>
      <c r="W215" s="474" t="e" cm="1">
        <f t="array" aca="1" ref="W215" ca="1">_xlfn.IFS(AND(V215=1,V216=1,V214&lt;&gt;1),1,OR(AND(V215=2,V216=2,V214&lt;&gt;2),AND(V215=2,V214=1,V216=3)),2,OR(AND(V215=3,V216=3,V214&lt;&gt;3),AND(V215=3,V214=2,V216=4)),3,AND(V215=4),4)</f>
        <v>#N/A</v>
      </c>
      <c r="Y215" s="159">
        <f ca="1"/>
        <v>6048.9216715935117</v>
      </c>
      <c r="Z215" s="4" cm="1">
        <f t="array" aca="1" ref="Z215" ca="1">_xlfn.IFS(HLOOKUP($Y215,$I$186:$XFD$188,3,FALSE)=$L$199,AA$201,HLOOKUP($Y215,$I$186:$XFD$188,3,FALSE)=$M$199,Z$201,HLOOKUP($Y215,$I$186:$XFD$188,3,FALSE)=1,1)</f>
        <v>6</v>
      </c>
      <c r="AA215" s="4">
        <f t="shared" ca="1" si="22"/>
        <v>63</v>
      </c>
      <c r="AB215" s="4" t="str" cm="1">
        <f t="array" aca="1" ref="AB215" ca="1">_xlfn.IFNA(_xlfn.IFS(AE215=1,"Q1",AE215=2,"Q2",AE215=3,"Q3",AE215=4,"Q4"),"")</f>
        <v/>
      </c>
      <c r="AC215" s="105" t="str" cm="1">
        <f t="array" aca="1" ref="AC215" ca="1">_xlfn.IFS(AB215="","",AB215&lt;&gt;"",Y214+((Y215-Y214)/(AA215-AA214))*(VLOOKUP(AB215,$Y$194:$AA$197,3,FALSE)-AA214))</f>
        <v/>
      </c>
      <c r="AD215" s="285">
        <f t="shared" ca="1" si="15"/>
        <v>1</v>
      </c>
      <c r="AE215" s="474" t="e" cm="1">
        <f t="array" aca="1" ref="AE215" ca="1">_xlfn.IFS(AND(AD215=1,AD216=1,AD214&lt;&gt;1),1,OR(AND(AD215=2,AD216=2,AD214&lt;&gt;2),AND(AD215=2,AD214=1,AD216=3)),2,OR(AND(AD215=3,AD216=3,AD214&lt;&gt;3),AND(AD215=3,AD214=2,AD216=4)),3,AND(AD215=4),4)</f>
        <v>#N/A</v>
      </c>
      <c r="AH215" s="159">
        <f ca="1"/>
        <v>10320.399038853908</v>
      </c>
      <c r="AI215" s="4" cm="1">
        <f t="array" aca="1" ref="AI215" ca="1">_xlfn.IFS(HLOOKUP($AH215,$I$186:$XFD$188,3,FALSE)=$L$199,AJ$201,HLOOKUP($AH215,$I$186:$XFD$188,3,FALSE)=$M$199,AI$201,HLOOKUP($AH215,$I$186:$XFD$188,3,FALSE)=1,1)</f>
        <v>8</v>
      </c>
      <c r="AJ215" s="4">
        <f t="shared" ca="1" si="27"/>
        <v>58</v>
      </c>
      <c r="AK215" s="4" t="str" cm="1">
        <f t="array" aca="1" ref="AK215" ca="1">_xlfn.IFNA(_xlfn.IFS(AN215=1,"Q1",AN215=2,"Q2",AN215=3,"Q3",AN215=4,"Q4"),"")</f>
        <v/>
      </c>
      <c r="AL215" s="105" t="str" cm="1">
        <f t="array" aca="1" ref="AL215" ca="1">_xlfn.IFS(AK215="","",AK215&lt;&gt;"",AH214+((AH215-AH214)/(AJ215-AJ214))*(VLOOKUP(AK215,$AH$194:$AJ$197,3,FALSE)-AJ214))</f>
        <v/>
      </c>
      <c r="AM215" s="285">
        <f t="shared" ca="1" si="16"/>
        <v>3</v>
      </c>
      <c r="AN215" s="474" t="e" cm="1">
        <f t="array" aca="1" ref="AN215" ca="1">_xlfn.IFS(AND(AM215=1,AM216=1,AM214&lt;&gt;1),1,OR(AND(AM215=2,AM216=2,AM214&lt;&gt;2),AND(AM215=2,AM214=1,AM216=3)),2,OR(AND(AM215=3,AM216=3,AM214&lt;&gt;3),AND(AM215=3,AM214=2,AM216=4)),3,AND(AM215=4),4)</f>
        <v>#N/A</v>
      </c>
      <c r="AP215" s="159">
        <f ca="1"/>
        <v>6266.5219196276685</v>
      </c>
      <c r="AQ215" s="4" cm="1">
        <f t="array" aca="1" ref="AQ215" ca="1">_xlfn.IFS(HLOOKUP($AP215,$I$186:$XFD$188,3,FALSE)=$L$199,AR$201,HLOOKUP($AP215,$I$186:$XFD$188,3,FALSE)=$M$199,AQ$201,HLOOKUP($AP215,$I$186:$XFD$188,3,FALSE)=1,1)</f>
        <v>8</v>
      </c>
      <c r="AR215" s="4">
        <f t="shared" ca="1" si="23"/>
        <v>72</v>
      </c>
      <c r="AS215" s="4" t="str" cm="1">
        <f t="array" aca="1" ref="AS215" ca="1">_xlfn.IFNA(_xlfn.IFS(AV215=1,"Q1",AV215=2,"Q2",AV215=3,"Q3",AV215=4,"Q4"),"")</f>
        <v/>
      </c>
      <c r="AT215" s="105" t="str" cm="1">
        <f t="array" aca="1" ref="AT215" ca="1">_xlfn.IFS(AS215="","",AS215&lt;&gt;"",AP214+((AP215-AP214)/(AR215-AR214))*(VLOOKUP(AS215,$AP$194:$AR$197,3,FALSE)-AR214))</f>
        <v/>
      </c>
      <c r="AU215" s="285">
        <f t="shared" ca="1" si="17"/>
        <v>1</v>
      </c>
      <c r="AV215" s="474" t="e" cm="1">
        <f t="array" aca="1" ref="AV215" ca="1">_xlfn.IFS(AND(AU215=1,AU216=1,AU214&lt;&gt;1),1,OR(AND(AU215=2,AU216=2,AU214&lt;&gt;2),AND(AU215=2,AU214=1,AU216=3)),2,OR(AND(AU215=3,AU216=3,AU214&lt;&gt;3),AND(AU215=3,AU214=2,AU216=4)),3,AND(AU215=4),4)</f>
        <v>#N/A</v>
      </c>
      <c r="AX215" s="105"/>
      <c r="AY215" s="4"/>
      <c r="AZ215" s="4"/>
      <c r="BA215" s="4"/>
      <c r="BB215" s="105"/>
      <c r="BC215" s="285"/>
      <c r="BD215" s="286"/>
      <c r="BF215" s="105"/>
      <c r="BG215" s="4"/>
      <c r="BH215" s="4"/>
      <c r="BI215" s="4"/>
      <c r="BJ215" s="105"/>
      <c r="BK215" s="285"/>
      <c r="BL215" s="286"/>
      <c r="BN215" s="159">
        <f ca="1"/>
        <v>6048.9216715935117</v>
      </c>
      <c r="BO215" s="4" cm="1">
        <f t="array" aca="1" ref="BO215" ca="1">_xlfn.IFS(HLOOKUP($BN215,$I$186:$XFD$188,3,FALSE)=$L$199,BP$201,HLOOKUP($BN215,$I$186:$XFD$188,3,FALSE)=$M$199,BO$201,HLOOKUP($BN215,$I$186:$XFD$188,3,FALSE)=1,1)</f>
        <v>8</v>
      </c>
      <c r="BP215" s="4">
        <f t="shared" ca="1" si="26"/>
        <v>73</v>
      </c>
      <c r="BQ215" s="4" t="str" cm="1">
        <f t="array" aca="1" ref="BQ215" ca="1">_xlfn.IFNA(_xlfn.IFS(BT215=1,"Q1",BT215=2,"Q2",BT215=3,"Q3",BT215=4,"Q4"),"")</f>
        <v/>
      </c>
      <c r="BR215" s="105" t="str" cm="1">
        <f t="array" aca="1" ref="BR215" ca="1">_xlfn.IFS(BQ215="","",BQ215&lt;&gt;"",BN214+((BN215-BN214)/(BP215-BP214))*(VLOOKUP(BQ215,$BN$194:$BP$197,3,FALSE)-BP214))</f>
        <v/>
      </c>
      <c r="BS215" s="285">
        <f t="shared" ca="1" si="20"/>
        <v>1</v>
      </c>
      <c r="BT215" s="474" t="e" cm="1">
        <f t="array" aca="1" ref="BT215" ca="1">_xlfn.IFS(AND(BS215=1,BS216=1,BS214&lt;&gt;1),1,OR(AND(BS215=2,BS216=2,BS214&lt;&gt;2),AND(BS215=2,BS214=1,BS216=3)),2,OR(AND(BS215=3,BS216=3,BS214&lt;&gt;3),AND(BS215=3,BS214=2,BS216=4)),3,AND(BS215=4),4)</f>
        <v>#N/A</v>
      </c>
    </row>
    <row r="216" spans="7:72" ht="15.75" thickBot="1" x14ac:dyDescent="0.3">
      <c r="Q216" s="159">
        <f ca="1"/>
        <v>5458.787274067643</v>
      </c>
      <c r="R216" s="4" cm="1">
        <f t="array" aca="1" ref="R216" ca="1">_xlfn.IFS(HLOOKUP($Q216,$I$186:$XFD$188,3,FALSE)=$L$199,S$201,HLOOKUP($Q216,$I$186:$XFD$188,3,FALSE)=$M$199,R$201,HLOOKUP($Q216,$I$186:$XFD$188,3,FALSE)=1,1)</f>
        <v>10</v>
      </c>
      <c r="S216" s="4">
        <f t="shared" ca="1" si="21"/>
        <v>104</v>
      </c>
      <c r="T216" s="4" t="str" cm="1">
        <f t="array" aca="1" ref="T216" ca="1">_xlfn.IFNA(_xlfn.IFS(W216=1,"Q1",W216=2,"Q2",W216=3,"Q3",W216=4,"Q4"),"")</f>
        <v>Q1</v>
      </c>
      <c r="U216" s="105" cm="1">
        <f t="array" aca="1" ref="U216" ca="1">_xlfn.IFS(T216="","",T216&lt;&gt;"",Q215+((Q216-Q215)/(S216-S215))*(VLOOKUP(T216,$Q$194:$S$197,3,FALSE)-S215))</f>
        <v>5447.89238442858</v>
      </c>
      <c r="V216" s="285">
        <f t="shared" ca="1" si="14"/>
        <v>1</v>
      </c>
      <c r="W216" s="474" cm="1">
        <f t="array" aca="1" ref="W216" ca="1">_xlfn.IFS(AND(V216=1,V217=1,V215&lt;&gt;1),1,OR(AND(V216=2,V217=2,V215&lt;&gt;2),AND(V216=2,V215=1,V217=3)),2,OR(AND(V216=3,V217=3,V215&lt;&gt;3),AND(V216=3,V215=2,V217=4)),3,AND(V216=4),4)</f>
        <v>1</v>
      </c>
      <c r="Y216" s="159">
        <f ca="1"/>
        <v>6266.5219196276685</v>
      </c>
      <c r="Z216" s="4" cm="1">
        <f t="array" aca="1" ref="Z216" ca="1">_xlfn.IFS(HLOOKUP($Y216,$I$186:$XFD$188,3,FALSE)=$L$199,AA$201,HLOOKUP($Y216,$I$186:$XFD$188,3,FALSE)=$M$199,Z$201,HLOOKUP($Y216,$I$186:$XFD$188,3,FALSE)=1,1)</f>
        <v>6</v>
      </c>
      <c r="AA216" s="4">
        <f t="shared" ca="1" si="22"/>
        <v>69</v>
      </c>
      <c r="AB216" s="4" t="str" cm="1">
        <f t="array" aca="1" ref="AB216" ca="1">_xlfn.IFNA(_xlfn.IFS(AE216=1,"Q1",AE216=2,"Q2",AE216=3,"Q3",AE216=4,"Q4"),"")</f>
        <v>Q2</v>
      </c>
      <c r="AC216" s="105" cm="1">
        <f t="array" aca="1" ref="AC216" ca="1">_xlfn.IFS(AB216="","",AB216&lt;&gt;"",Y215+((Y216-Y215)/(AA216-AA215))*(VLOOKUP(AB216,$Y$194:$AA$197,3,FALSE)-AA215))</f>
        <v>6230.2552116219758</v>
      </c>
      <c r="AD216" s="285">
        <f t="shared" ca="1" si="15"/>
        <v>2</v>
      </c>
      <c r="AE216" s="474" cm="1">
        <f t="array" aca="1" ref="AE216" ca="1">_xlfn.IFS(AND(AD216=1,AD217=1,AD215&lt;&gt;1),1,OR(AND(AD216=2,AD217=2,AD215&lt;&gt;2),AND(AD216=2,AD215=1,AD217=3)),2,OR(AND(AD216=3,AD217=3,AD215&lt;&gt;3),AND(AD216=3,AD215=2,AD217=4)),3,AND(AD216=4),4)</f>
        <v>2</v>
      </c>
      <c r="AH216" s="161">
        <f ca="1"/>
        <v>13001.072113888806</v>
      </c>
      <c r="AI216" s="229" cm="1">
        <f t="array" aca="1" ref="AI216" ca="1">_xlfn.IFS(HLOOKUP($AH216,$I$186:$XFD$188,3,FALSE)=$L$199,AJ$201,HLOOKUP($AH216,$I$186:$XFD$188,3,FALSE)=$M$199,AI$201,HLOOKUP($AH216,$I$186:$XFD$188,3,FALSE)=1,1)</f>
        <v>8</v>
      </c>
      <c r="AJ216" s="229">
        <f t="shared" ca="1" si="27"/>
        <v>66</v>
      </c>
      <c r="AK216" s="229" t="str" cm="1">
        <f t="array" aca="1" ref="AK216" ca="1">_xlfn.IFNA(_xlfn.IFS(AN216=1,"Q1",AN216=2,"Q2",AN216=3,"Q3",AN216=4,"Q4"),"")</f>
        <v>Q4</v>
      </c>
      <c r="AL216" s="162" cm="1">
        <f t="array" aca="1" ref="AL216" ca="1">_xlfn.IFS(AK216="","",AK216&lt;&gt;"",AH215+((AH216-AH215)/(AJ216-AJ215))*(VLOOKUP(AK216,$AH$194:$AJ$197,3,FALSE)-AJ215))</f>
        <v>13001.072113888806</v>
      </c>
      <c r="AM216" s="477">
        <f t="shared" ca="1" si="16"/>
        <v>4</v>
      </c>
      <c r="AN216" s="478" cm="1">
        <f t="array" aca="1" ref="AN216" ca="1">_xlfn.IFS(AND(AM216=1,AM217=1,AM215&lt;&gt;1),1,OR(AND(AM216=2,AM217=2,AM215&lt;&gt;2),AND(AM216=2,AM215=1,AM217=3)),2,OR(AND(AM216=3,AM217=3,AM215&lt;&gt;3),AND(AM216=3,AM215=2,AM217=4)),3,AND(AM216=4),4)</f>
        <v>4</v>
      </c>
      <c r="AP216" s="159">
        <f ca="1"/>
        <v>6625.6451984366959</v>
      </c>
      <c r="AQ216" s="4" cm="1">
        <f t="array" aca="1" ref="AQ216" ca="1">_xlfn.IFS(HLOOKUP($AP216,$I$186:$XFD$188,3,FALSE)=$L$199,AR$201,HLOOKUP($AP216,$I$186:$XFD$188,3,FALSE)=$M$199,AQ$201,HLOOKUP($AP216,$I$186:$XFD$188,3,FALSE)=1,1)</f>
        <v>1</v>
      </c>
      <c r="AR216" s="4">
        <f t="shared" ca="1" si="23"/>
        <v>73</v>
      </c>
      <c r="AS216" s="4" t="str" cm="1">
        <f t="array" aca="1" ref="AS216" ca="1">_xlfn.IFNA(_xlfn.IFS(AV216=1,"Q1",AV216=2,"Q2",AV216=3,"Q3",AV216=4,"Q4"),"")</f>
        <v/>
      </c>
      <c r="AT216" s="105" t="str" cm="1">
        <f t="array" aca="1" ref="AT216" ca="1">_xlfn.IFS(AS216="","",AS216&lt;&gt;"",AP215+((AP216-AP215)/(AR216-AR215))*(VLOOKUP(AS216,$AP$194:$AR$197,3,FALSE)-AR215))</f>
        <v/>
      </c>
      <c r="AU216" s="285">
        <f t="shared" ca="1" si="17"/>
        <v>1</v>
      </c>
      <c r="AV216" s="474" t="e" cm="1">
        <f t="array" aca="1" ref="AV216" ca="1">_xlfn.IFS(AND(AU216=1,AU217=1,AU215&lt;&gt;1),1,OR(AND(AU216=2,AU217=2,AU215&lt;&gt;2),AND(AU216=2,AU215=1,AU217=3)),2,OR(AND(AU216=3,AU217=3,AU215&lt;&gt;3),AND(AU216=3,AU215=2,AU217=4)),3,AND(AU216=4),4)</f>
        <v>#N/A</v>
      </c>
      <c r="AX216" s="105"/>
      <c r="AY216" s="4"/>
      <c r="AZ216" s="4"/>
      <c r="BA216" s="4"/>
      <c r="BB216" s="105"/>
      <c r="BC216" s="285"/>
      <c r="BD216" s="286"/>
      <c r="BF216" s="105"/>
      <c r="BG216" s="4"/>
      <c r="BH216" s="4"/>
      <c r="BI216" s="4"/>
      <c r="BJ216" s="105"/>
      <c r="BK216" s="285"/>
      <c r="BL216" s="286"/>
      <c r="BN216" s="159">
        <f ca="1"/>
        <v>6266.5219196276685</v>
      </c>
      <c r="BO216" s="4" cm="1">
        <f t="array" aca="1" ref="BO216" ca="1">_xlfn.IFS(HLOOKUP($BN216,$I$186:$XFD$188,3,FALSE)=$L$199,BP$201,HLOOKUP($BN216,$I$186:$XFD$188,3,FALSE)=$M$199,BO$201,HLOOKUP($BN216,$I$186:$XFD$188,3,FALSE)=1,1)</f>
        <v>8</v>
      </c>
      <c r="BP216" s="4">
        <f t="shared" ca="1" si="26"/>
        <v>81</v>
      </c>
      <c r="BQ216" s="4" t="str" cm="1">
        <f t="array" aca="1" ref="BQ216" ca="1">_xlfn.IFNA(_xlfn.IFS(BT216=1,"Q1",BT216=2,"Q2",BT216=3,"Q3",BT216=4,"Q4"),"")</f>
        <v/>
      </c>
      <c r="BR216" s="105" t="str" cm="1">
        <f t="array" aca="1" ref="BR216" ca="1">_xlfn.IFS(BQ216="","",BQ216&lt;&gt;"",BN215+((BN216-BN215)/(BP216-BP215))*(VLOOKUP(BQ216,$BN$194:$BP$197,3,FALSE)-BP215))</f>
        <v/>
      </c>
      <c r="BS216" s="285">
        <f t="shared" ca="1" si="20"/>
        <v>1</v>
      </c>
      <c r="BT216" s="474" t="e" cm="1">
        <f t="array" aca="1" ref="BT216" ca="1">_xlfn.IFS(AND(BS216=1,BS217=1,BS215&lt;&gt;1),1,OR(AND(BS216=2,BS217=2,BS215&lt;&gt;2),AND(BS216=2,BS215=1,BS217=3)),2,OR(AND(BS216=3,BS217=3,BS215&lt;&gt;3),AND(BS216=3,BS215=2,BS217=4)),3,AND(BS216=4),4)</f>
        <v>#N/A</v>
      </c>
    </row>
    <row r="217" spans="7:72" ht="15.75" thickBot="1" x14ac:dyDescent="0.3">
      <c r="H217" s="17" t="s">
        <v>269</v>
      </c>
      <c r="I217" s="963" t="s">
        <v>290</v>
      </c>
      <c r="J217" s="964"/>
      <c r="K217" s="964"/>
      <c r="L217" s="964"/>
      <c r="M217" s="964"/>
      <c r="N217" s="964"/>
      <c r="O217" s="965"/>
      <c r="Q217" s="159">
        <f ca="1"/>
        <v>5463.1710643078559</v>
      </c>
      <c r="R217" s="4" cm="1">
        <f t="array" aca="1" ref="R217" ca="1">_xlfn.IFS(HLOOKUP($Q217,$I$186:$XFD$188,3,FALSE)=$L$199,S$201,HLOOKUP($Q217,$I$186:$XFD$188,3,FALSE)=$M$199,R$201,HLOOKUP($Q217,$I$186:$XFD$188,3,FALSE)=1,1)</f>
        <v>1</v>
      </c>
      <c r="S217" s="4">
        <f t="shared" ca="1" si="21"/>
        <v>105</v>
      </c>
      <c r="T217" s="4" t="str" cm="1">
        <f t="array" aca="1" ref="T217" ca="1">_xlfn.IFNA(_xlfn.IFS(W217=1,"Q1",W217=2,"Q2",W217=3,"Q3",W217=4,"Q4"),"")</f>
        <v/>
      </c>
      <c r="U217" s="105" t="str" cm="1">
        <f t="array" aca="1" ref="U217" ca="1">_xlfn.IFS(T217="","",T217&lt;&gt;"",Q216+((Q217-Q216)/(S217-S216))*(VLOOKUP(T217,$Q$194:$S$197,3,FALSE)-S216))</f>
        <v/>
      </c>
      <c r="V217" s="285">
        <f t="shared" ca="1" si="14"/>
        <v>1</v>
      </c>
      <c r="W217" s="474" t="e" cm="1">
        <f t="array" aca="1" ref="W217" ca="1">_xlfn.IFS(AND(V217=1,V218=1,V216&lt;&gt;1),1,OR(AND(V217=2,V218=2,V216&lt;&gt;2),AND(V217=2,V216=1,V218=3)),2,OR(AND(V217=3,V218=3,V216&lt;&gt;3),AND(V217=3,V216=2,V218=4)),3,AND(V217=4),4)</f>
        <v>#N/A</v>
      </c>
      <c r="Y217" s="159">
        <f ca="1"/>
        <v>7844.5887539307887</v>
      </c>
      <c r="Z217" s="4" cm="1">
        <f t="array" aca="1" ref="Z217" ca="1">_xlfn.IFS(HLOOKUP($Y217,$I$186:$XFD$188,3,FALSE)=$L$199,AA$201,HLOOKUP($Y217,$I$186:$XFD$188,3,FALSE)=$M$199,Z$201,HLOOKUP($Y217,$I$186:$XFD$188,3,FALSE)=1,1)</f>
        <v>11</v>
      </c>
      <c r="AA217" s="4">
        <f t="shared" ca="1" si="22"/>
        <v>80</v>
      </c>
      <c r="AB217" s="4" t="str" cm="1">
        <f t="array" aca="1" ref="AB217" ca="1">_xlfn.IFNA(_xlfn.IFS(AE217=1,"Q1",AE217=2,"Q2",AE217=3,"Q3",AE217=4,"Q4"),"")</f>
        <v/>
      </c>
      <c r="AC217" s="105" t="str" cm="1">
        <f t="array" aca="1" ref="AC217" ca="1">_xlfn.IFS(AB217="","",AB217&lt;&gt;"",Y216+((Y217-Y216)/(AA217-AA216))*(VLOOKUP(AB217,$Y$194:$AA$197,3,FALSE)-AA216))</f>
        <v/>
      </c>
      <c r="AD217" s="285">
        <f t="shared" ca="1" si="15"/>
        <v>2</v>
      </c>
      <c r="AE217" s="474" t="e" cm="1">
        <f t="array" aca="1" ref="AE217" ca="1">_xlfn.IFS(AND(AD217=1,AD218=1,AD216&lt;&gt;1),1,OR(AND(AD217=2,AD218=2,AD216&lt;&gt;2),AND(AD217=2,AD216=1,AD218=3)),2,OR(AND(AD217=3,AD218=3,AD216&lt;&gt;3),AND(AD217=3,AD216=2,AD218=4)),3,AND(AD217=4),4)</f>
        <v>#N/A</v>
      </c>
      <c r="AH217" s="105"/>
      <c r="AI217" s="4"/>
      <c r="AJ217" s="4"/>
      <c r="AK217" s="4"/>
      <c r="AL217" s="105"/>
      <c r="AM217" s="285"/>
      <c r="AN217" s="286"/>
      <c r="AP217" s="159">
        <f ca="1"/>
        <v>6820.8237623636396</v>
      </c>
      <c r="AQ217" s="4" cm="1">
        <f t="array" aca="1" ref="AQ217" ca="1">_xlfn.IFS(HLOOKUP($AP217,$I$186:$XFD$188,3,FALSE)=$L$199,AR$201,HLOOKUP($AP217,$I$186:$XFD$188,3,FALSE)=$M$199,AQ$201,HLOOKUP($AP217,$I$186:$XFD$188,3,FALSE)=1,1)</f>
        <v>8</v>
      </c>
      <c r="AR217" s="4">
        <f t="shared" ca="1" si="23"/>
        <v>81</v>
      </c>
      <c r="AS217" s="4" t="str" cm="1">
        <f t="array" aca="1" ref="AS217" ca="1">_xlfn.IFNA(_xlfn.IFS(AV217=1,"Q1",AV217=2,"Q2",AV217=3,"Q3",AV217=4,"Q4"),"")</f>
        <v/>
      </c>
      <c r="AT217" s="105" t="str" cm="1">
        <f t="array" aca="1" ref="AT217" ca="1">_xlfn.IFS(AS217="","",AS217&lt;&gt;"",AP216+((AP217-AP216)/(AR217-AR216))*(VLOOKUP(AS217,$AP$194:$AR$197,3,FALSE)-AR216))</f>
        <v/>
      </c>
      <c r="AU217" s="285">
        <f t="shared" ca="1" si="17"/>
        <v>1</v>
      </c>
      <c r="AV217" s="474" t="e" cm="1">
        <f t="array" aca="1" ref="AV217" ca="1">_xlfn.IFS(AND(AU217=1,AU218=1,AU216&lt;&gt;1),1,OR(AND(AU217=2,AU218=2,AU216&lt;&gt;2),AND(AU217=2,AU216=1,AU218=3)),2,OR(AND(AU217=3,AU218=3,AU216&lt;&gt;3),AND(AU217=3,AU216=2,AU218=4)),3,AND(AU217=4),4)</f>
        <v>#N/A</v>
      </c>
      <c r="AX217" s="105"/>
      <c r="AY217" s="4"/>
      <c r="AZ217" s="4"/>
      <c r="BA217" s="4"/>
      <c r="BB217" s="105"/>
      <c r="BC217" s="285"/>
      <c r="BD217" s="286"/>
      <c r="BF217" s="105"/>
      <c r="BG217" s="4"/>
      <c r="BH217" s="4"/>
      <c r="BI217" s="4"/>
      <c r="BJ217" s="105"/>
      <c r="BK217" s="285"/>
      <c r="BL217" s="286"/>
      <c r="BN217" s="159">
        <f ca="1"/>
        <v>6625.6451984366959</v>
      </c>
      <c r="BO217" s="4" cm="1">
        <f t="array" aca="1" ref="BO217" ca="1">_xlfn.IFS(HLOOKUP($BN217,$I$186:$XFD$188,3,FALSE)=$L$199,BP$201,HLOOKUP($BN217,$I$186:$XFD$188,3,FALSE)=$M$199,BO$201,HLOOKUP($BN217,$I$186:$XFD$188,3,FALSE)=1,1)</f>
        <v>1</v>
      </c>
      <c r="BP217" s="4">
        <f t="shared" ca="1" si="26"/>
        <v>82</v>
      </c>
      <c r="BQ217" s="4" t="str" cm="1">
        <f t="array" aca="1" ref="BQ217" ca="1">_xlfn.IFNA(_xlfn.IFS(BT217=1,"Q1",BT217=2,"Q2",BT217=3,"Q3",BT217=4,"Q4"),"")</f>
        <v/>
      </c>
      <c r="BR217" s="105" t="str" cm="1">
        <f t="array" aca="1" ref="BR217" ca="1">_xlfn.IFS(BQ217="","",BQ217&lt;&gt;"",BN216+((BN217-BN216)/(BP217-BP216))*(VLOOKUP(BQ217,$BN$194:$BP$197,3,FALSE)-BP216))</f>
        <v/>
      </c>
      <c r="BS217" s="285">
        <f t="shared" ca="1" si="20"/>
        <v>1</v>
      </c>
      <c r="BT217" s="474" t="e" cm="1">
        <f t="array" aca="1" ref="BT217" ca="1">_xlfn.IFS(AND(BS217=1,BS218=1,BS216&lt;&gt;1),1,OR(AND(BS217=2,BS218=2,BS216&lt;&gt;2),AND(BS217=2,BS216=1,BS218=3)),2,OR(AND(BS217=3,BS218=3,BS216&lt;&gt;3),AND(BS217=3,BS216=2,BS218=4)),3,AND(BS217=4),4)</f>
        <v>#N/A</v>
      </c>
    </row>
    <row r="218" spans="7:72" x14ac:dyDescent="0.25">
      <c r="H218" s="17" t="s">
        <v>255</v>
      </c>
      <c r="I218" s="231">
        <f ca="1">MROUND(VLOOKUP($H218,$T$203:$U$1048576,2,FALSE),$J$199)</f>
        <v>5500</v>
      </c>
      <c r="J218" s="231"/>
      <c r="K218" s="231"/>
      <c r="L218" s="231"/>
      <c r="M218" s="231"/>
      <c r="N218" s="966">
        <f ca="1">N213</f>
        <v>5250</v>
      </c>
      <c r="O218" s="966">
        <f ca="1">O213</f>
        <v>5500</v>
      </c>
      <c r="Q218" s="159">
        <f ca="1"/>
        <v>5551.6499268040388</v>
      </c>
      <c r="R218" s="4" cm="1">
        <f t="array" aca="1" ref="R218" ca="1">_xlfn.IFS(HLOOKUP($Q218,$I$186:$XFD$188,3,FALSE)=$L$199,S$201,HLOOKUP($Q218,$I$186:$XFD$188,3,FALSE)=$M$199,R$201,HLOOKUP($Q218,$I$186:$XFD$188,3,FALSE)=1,1)</f>
        <v>10</v>
      </c>
      <c r="S218" s="4">
        <f t="shared" ca="1" si="21"/>
        <v>115</v>
      </c>
      <c r="T218" s="4" t="str" cm="1">
        <f t="array" aca="1" ref="T218" ca="1">_xlfn.IFNA(_xlfn.IFS(W218=1,"Q1",W218=2,"Q2",W218=3,"Q3",W218=4,"Q4"),"")</f>
        <v/>
      </c>
      <c r="U218" s="105" t="str" cm="1">
        <f t="array" aca="1" ref="U218" ca="1">_xlfn.IFS(T218="","",T218&lt;&gt;"",Q217+((Q218-Q217)/(S218-S217))*(VLOOKUP(T218,$Q$194:$S$197,3,FALSE)-S217))</f>
        <v/>
      </c>
      <c r="V218" s="285">
        <f t="shared" ca="1" si="14"/>
        <v>1</v>
      </c>
      <c r="W218" s="474" t="e" cm="1">
        <f t="array" aca="1" ref="W218" ca="1">_xlfn.IFS(AND(V218=1,V219=1,V217&lt;&gt;1),1,OR(AND(V218=2,V219=2,V217&lt;&gt;2),AND(V218=2,V217=1,V219=3)),2,OR(AND(V218=3,V219=3,V217&lt;&gt;3),AND(V218=3,V217=2,V219=4)),3,AND(V218=4),4)</f>
        <v>#N/A</v>
      </c>
      <c r="Y218" s="159">
        <f ca="1"/>
        <v>8169.5158511427653</v>
      </c>
      <c r="Z218" s="4" cm="1">
        <f t="array" aca="1" ref="Z218" ca="1">_xlfn.IFS(HLOOKUP($Y218,$I$186:$XFD$188,3,FALSE)=$L$199,AA$201,HLOOKUP($Y218,$I$186:$XFD$188,3,FALSE)=$M$199,Z$201,HLOOKUP($Y218,$I$186:$XFD$188,3,FALSE)=1,1)</f>
        <v>6</v>
      </c>
      <c r="AA218" s="4">
        <f t="shared" ca="1" si="22"/>
        <v>86</v>
      </c>
      <c r="AB218" s="4" t="str" cm="1">
        <f t="array" aca="1" ref="AB218" ca="1">_xlfn.IFNA(_xlfn.IFS(AE218=1,"Q1",AE218=2,"Q2",AE218=3,"Q3",AE218=4,"Q4"),"")</f>
        <v/>
      </c>
      <c r="AC218" s="105" t="str" cm="1">
        <f t="array" aca="1" ref="AC218" ca="1">_xlfn.IFS(AB218="","",AB218&lt;&gt;"",Y217+((Y218-Y217)/(AA218-AA217))*(VLOOKUP(AB218,$Y$194:$AA$197,3,FALSE)-AA217))</f>
        <v/>
      </c>
      <c r="AD218" s="285">
        <f t="shared" ca="1" si="15"/>
        <v>2</v>
      </c>
      <c r="AE218" s="474" t="e" cm="1">
        <f t="array" aca="1" ref="AE218" ca="1">_xlfn.IFS(AND(AD218=1,AD219=1,AD217&lt;&gt;1),1,OR(AND(AD218=2,AD219=2,AD217&lt;&gt;2),AND(AD218=2,AD217=1,AD219=3)),2,OR(AND(AD218=3,AD219=3,AD217&lt;&gt;3),AND(AD218=3,AD217=2,AD219=4)),3,AND(AD218=4),4)</f>
        <v>#N/A</v>
      </c>
      <c r="AH218" s="105"/>
      <c r="AI218" s="4"/>
      <c r="AJ218" s="4"/>
      <c r="AK218" s="4"/>
      <c r="AL218" s="105"/>
      <c r="AM218" s="285"/>
      <c r="AN218" s="286"/>
      <c r="AP218" s="159">
        <f ca="1"/>
        <v>7948.3704323732645</v>
      </c>
      <c r="AQ218" s="4" cm="1">
        <f t="array" aca="1" ref="AQ218" ca="1">_xlfn.IFS(HLOOKUP($AP218,$I$186:$XFD$188,3,FALSE)=$L$199,AR$201,HLOOKUP($AP218,$I$186:$XFD$188,3,FALSE)=$M$199,AQ$201,HLOOKUP($AP218,$I$186:$XFD$188,3,FALSE)=1,1)</f>
        <v>11</v>
      </c>
      <c r="AR218" s="4">
        <f t="shared" ca="1" si="23"/>
        <v>92</v>
      </c>
      <c r="AS218" s="4" t="str" cm="1">
        <f t="array" aca="1" ref="AS218" ca="1">_xlfn.IFNA(_xlfn.IFS(AV218=1,"Q1",AV218=2,"Q2",AV218=3,"Q3",AV218=4,"Q4"),"")</f>
        <v>Q2</v>
      </c>
      <c r="AT218" s="105" cm="1">
        <f t="array" aca="1" ref="AT218" ca="1">_xlfn.IFS(AS218="","",AS218&lt;&gt;"",AP217+((AP218-AP217)/(AR218-AR217))*(VLOOKUP(AS218,$AP$194:$AR$197,3,FALSE)-AR217))</f>
        <v>7845.8661896451167</v>
      </c>
      <c r="AU218" s="285">
        <f t="shared" ca="1" si="17"/>
        <v>2</v>
      </c>
      <c r="AV218" s="474" cm="1">
        <f t="array" aca="1" ref="AV218" ca="1">_xlfn.IFS(AND(AU218=1,AU219=1,AU217&lt;&gt;1),1,OR(AND(AU218=2,AU219=2,AU217&lt;&gt;2),AND(AU218=2,AU217=1,AU219=3)),2,OR(AND(AU218=3,AU219=3,AU217&lt;&gt;3),AND(AU218=3,AU217=2,AU219=4)),3,AND(AU218=4),4)</f>
        <v>2</v>
      </c>
      <c r="AX218" s="105"/>
      <c r="AY218" s="4"/>
      <c r="AZ218" s="4"/>
      <c r="BA218" s="4"/>
      <c r="BB218" s="105"/>
      <c r="BC218" s="285"/>
      <c r="BD218" s="286"/>
      <c r="BF218" s="105"/>
      <c r="BG218" s="4"/>
      <c r="BH218" s="4"/>
      <c r="BI218" s="4"/>
      <c r="BJ218" s="105"/>
      <c r="BK218" s="285"/>
      <c r="BL218" s="286"/>
      <c r="BN218" s="159">
        <f ca="1"/>
        <v>6820.8237623636396</v>
      </c>
      <c r="BO218" s="4" cm="1">
        <f t="array" aca="1" ref="BO218" ca="1">_xlfn.IFS(HLOOKUP($BN218,$I$186:$XFD$188,3,FALSE)=$L$199,BP$201,HLOOKUP($BN218,$I$186:$XFD$188,3,FALSE)=$M$199,BO$201,HLOOKUP($BN218,$I$186:$XFD$188,3,FALSE)=1,1)</f>
        <v>8</v>
      </c>
      <c r="BP218" s="4">
        <f t="shared" ca="1" si="26"/>
        <v>90</v>
      </c>
      <c r="BQ218" s="4" t="str" cm="1">
        <f t="array" aca="1" ref="BQ218" ca="1">_xlfn.IFNA(_xlfn.IFS(BT218=1,"Q1",BT218=2,"Q2",BT218=3,"Q3",BT218=4,"Q4"),"")</f>
        <v/>
      </c>
      <c r="BR218" s="105" t="str" cm="1">
        <f t="array" aca="1" ref="BR218" ca="1">_xlfn.IFS(BQ218="","",BQ218&lt;&gt;"",BN217+((BN218-BN217)/(BP218-BP217))*(VLOOKUP(BQ218,$BN$194:$BP$197,3,FALSE)-BP217))</f>
        <v/>
      </c>
      <c r="BS218" s="285">
        <f t="shared" ca="1" si="20"/>
        <v>1</v>
      </c>
      <c r="BT218" s="474" t="e" cm="1">
        <f t="array" aca="1" ref="BT218" ca="1">_xlfn.IFS(AND(BS218=1,BS219=1,BS217&lt;&gt;1),1,OR(AND(BS218=2,BS219=2,BS217&lt;&gt;2),AND(BS218=2,BS217=1,BS219=3)),2,OR(AND(BS218=3,BS219=3,BS217&lt;&gt;3),AND(BS218=3,BS217=2,BS219=4)),3,AND(BS218=4),4)</f>
        <v>#N/A</v>
      </c>
    </row>
    <row r="219" spans="7:72" x14ac:dyDescent="0.25">
      <c r="H219" s="17" t="s">
        <v>256</v>
      </c>
      <c r="I219" s="231">
        <f ca="1">MROUND(VLOOKUP($H219,$T$203:$U$1048576,2,FALSE),$J$199)</f>
        <v>7250</v>
      </c>
      <c r="J219" s="231"/>
      <c r="K219" s="231"/>
      <c r="L219" s="231"/>
      <c r="M219" s="231"/>
      <c r="N219" s="966">
        <f t="shared" ref="N219:O219" ca="1" si="28">N214</f>
        <v>5750</v>
      </c>
      <c r="O219" s="966">
        <f t="shared" ca="1" si="28"/>
        <v>7750</v>
      </c>
      <c r="Q219" s="159">
        <f ca="1"/>
        <v>5617.1919281902965</v>
      </c>
      <c r="R219" s="4" cm="1">
        <f t="array" aca="1" ref="R219" ca="1">_xlfn.IFS(HLOOKUP($Q219,$I$186:$XFD$188,3,FALSE)=$L$199,S$201,HLOOKUP($Q219,$I$186:$XFD$188,3,FALSE)=$M$199,R$201,HLOOKUP($Q219,$I$186:$XFD$188,3,FALSE)=1,1)</f>
        <v>19</v>
      </c>
      <c r="S219" s="4">
        <f t="shared" ca="1" si="21"/>
        <v>134</v>
      </c>
      <c r="T219" s="4" t="str" cm="1">
        <f t="array" aca="1" ref="T219" ca="1">_xlfn.IFNA(_xlfn.IFS(W219=1,"Q1",W219=2,"Q2",W219=3,"Q3",W219=4,"Q4"),"")</f>
        <v/>
      </c>
      <c r="U219" s="105" t="str" cm="1">
        <f t="array" aca="1" ref="U219" ca="1">_xlfn.IFS(T219="","",T219&lt;&gt;"",Q218+((Q219-Q218)/(S219-S218))*(VLOOKUP(T219,$Q$194:$S$197,3,FALSE)-S218))</f>
        <v/>
      </c>
      <c r="V219" s="285">
        <f t="shared" ca="1" si="14"/>
        <v>1</v>
      </c>
      <c r="W219" s="474" t="e" cm="1">
        <f t="array" aca="1" ref="W219" ca="1">_xlfn.IFS(AND(V219=1,V220=1,V218&lt;&gt;1),1,OR(AND(V219=2,V220=2,V218&lt;&gt;2),AND(V219=2,V218=1,V220=3)),2,OR(AND(V219=3,V220=3,V218&lt;&gt;3),AND(V219=3,V218=2,V220=4)),3,AND(V219=4),4)</f>
        <v>#N/A</v>
      </c>
      <c r="Y219" s="159">
        <f ca="1"/>
        <v>8484.3458992884844</v>
      </c>
      <c r="Z219" s="4" cm="1">
        <f t="array" aca="1" ref="Z219" ca="1">_xlfn.IFS(HLOOKUP($Y219,$I$186:$XFD$188,3,FALSE)=$L$199,AA$201,HLOOKUP($Y219,$I$186:$XFD$188,3,FALSE)=$M$199,Z$201,HLOOKUP($Y219,$I$186:$XFD$188,3,FALSE)=1,1)</f>
        <v>11</v>
      </c>
      <c r="AA219" s="4">
        <f t="shared" ca="1" si="22"/>
        <v>97</v>
      </c>
      <c r="AB219" s="4" t="str" cm="1">
        <f t="array" aca="1" ref="AB219" ca="1">_xlfn.IFNA(_xlfn.IFS(AE219=1,"Q1",AE219=2,"Q2",AE219=3,"Q3",AE219=4,"Q4"),"")</f>
        <v/>
      </c>
      <c r="AC219" s="105" t="str" cm="1">
        <f t="array" aca="1" ref="AC219" ca="1">_xlfn.IFS(AB219="","",AB219&lt;&gt;"",Y218+((Y219-Y218)/(AA219-AA218))*(VLOOKUP(AB219,$Y$194:$AA$197,3,FALSE)-AA218))</f>
        <v/>
      </c>
      <c r="AD219" s="285">
        <f t="shared" ca="1" si="15"/>
        <v>2</v>
      </c>
      <c r="AE219" s="474" t="e" cm="1">
        <f t="array" aca="1" ref="AE219" ca="1">_xlfn.IFS(AND(AD219=1,AD220=1,AD218&lt;&gt;1),1,OR(AND(AD219=2,AD220=2,AD218&lt;&gt;2),AND(AD219=2,AD218=1,AD220=3)),2,OR(AND(AD219=3,AD220=3,AD218&lt;&gt;3),AND(AD219=3,AD218=2,AD220=4)),3,AND(AD219=4),4)</f>
        <v>#N/A</v>
      </c>
      <c r="AH219" s="105"/>
      <c r="AI219" s="4"/>
      <c r="AJ219" s="4"/>
      <c r="AK219" s="4"/>
      <c r="AL219" s="105"/>
      <c r="AM219" s="285"/>
      <c r="AN219" s="286"/>
      <c r="AP219" s="159">
        <f ca="1"/>
        <v>8117.943911819475</v>
      </c>
      <c r="AQ219" s="4" cm="1">
        <f t="array" aca="1" ref="AQ219" ca="1">_xlfn.IFS(HLOOKUP($AP219,$I$186:$XFD$188,3,FALSE)=$L$199,AR$201,HLOOKUP($AP219,$I$186:$XFD$188,3,FALSE)=$M$199,AQ$201,HLOOKUP($AP219,$I$186:$XFD$188,3,FALSE)=1,1)</f>
        <v>8</v>
      </c>
      <c r="AR219" s="4">
        <f t="shared" ca="1" si="23"/>
        <v>100</v>
      </c>
      <c r="AS219" s="4" t="str" cm="1">
        <f t="array" aca="1" ref="AS219" ca="1">_xlfn.IFNA(_xlfn.IFS(AV219=1,"Q1",AV219=2,"Q2",AV219=3,"Q3",AV219=4,"Q4"),"")</f>
        <v/>
      </c>
      <c r="AT219" s="105" t="str" cm="1">
        <f t="array" aca="1" ref="AT219" ca="1">_xlfn.IFS(AS219="","",AS219&lt;&gt;"",AP218+((AP219-AP218)/(AR219-AR218))*(VLOOKUP(AS219,$AP$194:$AR$197,3,FALSE)-AR218))</f>
        <v/>
      </c>
      <c r="AU219" s="285">
        <f t="shared" ca="1" si="17"/>
        <v>2</v>
      </c>
      <c r="AV219" s="474" t="e" cm="1">
        <f t="array" aca="1" ref="AV219" ca="1">_xlfn.IFS(AND(AU219=1,AU220=1,AU218&lt;&gt;1),1,OR(AND(AU219=2,AU220=2,AU218&lt;&gt;2),AND(AU219=2,AU218=1,AU220=3)),2,OR(AND(AU219=3,AU220=3,AU218&lt;&gt;3),AND(AU219=3,AU218=2,AU220=4)),3,AND(AU219=4),4)</f>
        <v>#N/A</v>
      </c>
      <c r="AX219" s="105"/>
      <c r="AY219" s="4"/>
      <c r="AZ219" s="4"/>
      <c r="BA219" s="4"/>
      <c r="BB219" s="105"/>
      <c r="BC219" s="285"/>
      <c r="BD219" s="286"/>
      <c r="BF219" s="105"/>
      <c r="BG219" s="4"/>
      <c r="BH219" s="4"/>
      <c r="BI219" s="4"/>
      <c r="BJ219" s="105"/>
      <c r="BK219" s="285"/>
      <c r="BL219" s="286"/>
      <c r="BN219" s="159">
        <f ca="1"/>
        <v>7948.3704323732645</v>
      </c>
      <c r="BO219" s="4" cm="1">
        <f t="array" aca="1" ref="BO219" ca="1">_xlfn.IFS(HLOOKUP($BN219,$I$186:$XFD$188,3,FALSE)=$L$199,BP$201,HLOOKUP($BN219,$I$186:$XFD$188,3,FALSE)=$M$199,BO$201,HLOOKUP($BN219,$I$186:$XFD$188,3,FALSE)=1,1)</f>
        <v>12</v>
      </c>
      <c r="BP219" s="4">
        <f t="shared" ca="1" si="26"/>
        <v>102</v>
      </c>
      <c r="BQ219" s="4" t="str" cm="1">
        <f t="array" aca="1" ref="BQ219" ca="1">_xlfn.IFNA(_xlfn.IFS(BT219=1,"Q1",BT219=2,"Q2",BT219=3,"Q3",BT219=4,"Q4"),"")</f>
        <v>Q2</v>
      </c>
      <c r="BR219" s="105" cm="1">
        <f t="array" aca="1" ref="BR219" ca="1">_xlfn.IFS(BQ219="","",BQ219&lt;&gt;"",BN218+((BN219-BN218)/(BP219-BP218))*(VLOOKUP(BQ219,$BN$194:$BP$197,3,FALSE)-BP218))</f>
        <v>7666.4837648708581</v>
      </c>
      <c r="BS219" s="285">
        <f t="shared" ca="1" si="20"/>
        <v>2</v>
      </c>
      <c r="BT219" s="474" cm="1">
        <f t="array" aca="1" ref="BT219" ca="1">_xlfn.IFS(AND(BS219=1,BS220=1,BS218&lt;&gt;1),1,OR(AND(BS219=2,BS220=2,BS218&lt;&gt;2),AND(BS219=2,BS218=1,BS220=3)),2,OR(AND(BS219=3,BS220=3,BS218&lt;&gt;3),AND(BS219=3,BS218=2,BS220=4)),3,AND(BS219=4),4)</f>
        <v>2</v>
      </c>
    </row>
    <row r="220" spans="7:72" x14ac:dyDescent="0.25">
      <c r="H220" s="17" t="s">
        <v>257</v>
      </c>
      <c r="I220" s="231">
        <f ca="1">MROUND(VLOOKUP($H220,$T$203:$U$1048576,2,FALSE),$J$199)</f>
        <v>9000</v>
      </c>
      <c r="J220" s="231"/>
      <c r="K220" s="231"/>
      <c r="L220" s="231"/>
      <c r="M220" s="231"/>
      <c r="N220" s="966">
        <f t="shared" ref="N220:O220" ca="1" si="29">N215</f>
        <v>7750</v>
      </c>
      <c r="O220" s="966">
        <f t="shared" ca="1" si="29"/>
        <v>10000</v>
      </c>
      <c r="Q220" s="159">
        <f ca="1"/>
        <v>5658.5418277573126</v>
      </c>
      <c r="R220" s="4" cm="1">
        <f t="array" aca="1" ref="R220" ca="1">_xlfn.IFS(HLOOKUP($Q220,$I$186:$XFD$188,3,FALSE)=$L$199,S$201,HLOOKUP($Q220,$I$186:$XFD$188,3,FALSE)=$M$199,R$201,HLOOKUP($Q220,$I$186:$XFD$188,3,FALSE)=1,1)</f>
        <v>10</v>
      </c>
      <c r="S220" s="4">
        <f t="shared" ca="1" si="21"/>
        <v>144</v>
      </c>
      <c r="T220" s="4" t="str" cm="1">
        <f t="array" aca="1" ref="T220" ca="1">_xlfn.IFNA(_xlfn.IFS(W220=1,"Q1",W220=2,"Q2",W220=3,"Q3",W220=4,"Q4"),"")</f>
        <v/>
      </c>
      <c r="U220" s="105" t="str" cm="1">
        <f t="array" aca="1" ref="U220" ca="1">_xlfn.IFS(T220="","",T220&lt;&gt;"",Q219+((Q220-Q219)/(S220-S219))*(VLOOKUP(T220,$Q$194:$S$197,3,FALSE)-S219))</f>
        <v/>
      </c>
      <c r="V220" s="285">
        <f t="shared" ca="1" si="14"/>
        <v>1</v>
      </c>
      <c r="W220" s="474" t="e" cm="1">
        <f t="array" aca="1" ref="W220" ca="1">_xlfn.IFS(AND(V220=1,V221=1,V219&lt;&gt;1),1,OR(AND(V220=2,V221=2,V219&lt;&gt;2),AND(V220=2,V219=1,V221=3)),2,OR(AND(V220=3,V221=3,V219&lt;&gt;3),AND(V220=3,V219=2,V221=4)),3,AND(V220=4),4)</f>
        <v>#N/A</v>
      </c>
      <c r="Y220" s="159">
        <f ca="1"/>
        <v>9618.2732761208226</v>
      </c>
      <c r="Z220" s="4" cm="1">
        <f t="array" aca="1" ref="Z220" ca="1">_xlfn.IFS(HLOOKUP($Y220,$I$186:$XFD$188,3,FALSE)=$L$199,AA$201,HLOOKUP($Y220,$I$186:$XFD$188,3,FALSE)=$M$199,Z$201,HLOOKUP($Y220,$I$186:$XFD$188,3,FALSE)=1,1)</f>
        <v>11</v>
      </c>
      <c r="AA220" s="4">
        <f t="shared" ca="1" si="22"/>
        <v>108</v>
      </c>
      <c r="AB220" s="4" t="str" cm="1">
        <f t="array" aca="1" ref="AB220" ca="1">_xlfn.IFNA(_xlfn.IFS(AE220=1,"Q1",AE220=2,"Q2",AE220=3,"Q3",AE220=4,"Q4"),"")</f>
        <v>Q3</v>
      </c>
      <c r="AC220" s="105" cm="1">
        <f t="array" aca="1" ref="AC220" ca="1">_xlfn.IFS(AB220="","",AB220&lt;&gt;"",Y219+((Y220-Y219)/(AA220-AA219))*(VLOOKUP(AB220,$Y$194:$AA$197,3,FALSE)-AA219))</f>
        <v>8999.7674342122737</v>
      </c>
      <c r="AD220" s="285">
        <f t="shared" ca="1" si="15"/>
        <v>3</v>
      </c>
      <c r="AE220" s="474" cm="1">
        <f t="array" aca="1" ref="AE220" ca="1">_xlfn.IFS(AND(AD220=1,AD221=1,AD219&lt;&gt;1),1,OR(AND(AD220=2,AD221=2,AD219&lt;&gt;2),AND(AD220=2,AD219=1,AD221=3)),2,OR(AND(AD220=3,AD221=3,AD219&lt;&gt;3),AND(AD220=3,AD219=2,AD221=4)),3,AND(AD220=4),4)</f>
        <v>3</v>
      </c>
      <c r="AH220" s="105"/>
      <c r="AI220" s="4"/>
      <c r="AJ220" s="4"/>
      <c r="AK220" s="4"/>
      <c r="AL220" s="105"/>
      <c r="AM220" s="285"/>
      <c r="AN220" s="286"/>
      <c r="AP220" s="159">
        <f ca="1"/>
        <v>8169.5158511427653</v>
      </c>
      <c r="AQ220" s="4" cm="1">
        <f t="array" aca="1" ref="AQ220" ca="1">_xlfn.IFS(HLOOKUP($AP220,$I$186:$XFD$188,3,FALSE)=$L$199,AR$201,HLOOKUP($AP220,$I$186:$XFD$188,3,FALSE)=$M$199,AQ$201,HLOOKUP($AP220,$I$186:$XFD$188,3,FALSE)=1,1)</f>
        <v>8</v>
      </c>
      <c r="AR220" s="4">
        <f t="shared" ca="1" si="23"/>
        <v>108</v>
      </c>
      <c r="AS220" s="4" t="str" cm="1">
        <f t="array" aca="1" ref="AS220" ca="1">_xlfn.IFNA(_xlfn.IFS(AV220=1,"Q1",AV220=2,"Q2",AV220=3,"Q3",AV220=4,"Q4"),"")</f>
        <v/>
      </c>
      <c r="AT220" s="105" t="str" cm="1">
        <f t="array" aca="1" ref="AT220" ca="1">_xlfn.IFS(AS220="","",AS220&lt;&gt;"",AP219+((AP220-AP219)/(AR220-AR219))*(VLOOKUP(AS220,$AP$194:$AR$197,3,FALSE)-AR219))</f>
        <v/>
      </c>
      <c r="AU220" s="285">
        <f t="shared" ca="1" si="17"/>
        <v>2</v>
      </c>
      <c r="AV220" s="474" t="e" cm="1">
        <f t="array" aca="1" ref="AV220" ca="1">_xlfn.IFS(AND(AU220=1,AU221=1,AU219&lt;&gt;1),1,OR(AND(AU220=2,AU221=2,AU219&lt;&gt;2),AND(AU220=2,AU219=1,AU221=3)),2,OR(AND(AU220=3,AU221=3,AU219&lt;&gt;3),AND(AU220=3,AU219=2,AU221=4)),3,AND(AU220=4),4)</f>
        <v>#N/A</v>
      </c>
      <c r="AX220" s="105"/>
      <c r="AY220" s="4"/>
      <c r="AZ220" s="4"/>
      <c r="BA220" s="4"/>
      <c r="BB220" s="105"/>
      <c r="BC220" s="285"/>
      <c r="BD220" s="286"/>
      <c r="BF220" s="105"/>
      <c r="BG220" s="4"/>
      <c r="BH220" s="4"/>
      <c r="BI220" s="4"/>
      <c r="BJ220" s="105"/>
      <c r="BK220" s="285"/>
      <c r="BL220" s="286"/>
      <c r="BN220" s="159">
        <f ca="1"/>
        <v>8117.943911819475</v>
      </c>
      <c r="BO220" s="4" cm="1">
        <f t="array" aca="1" ref="BO220" ca="1">_xlfn.IFS(HLOOKUP($BN220,$I$186:$XFD$188,3,FALSE)=$L$199,BP$201,HLOOKUP($BN220,$I$186:$XFD$188,3,FALSE)=$M$199,BO$201,HLOOKUP($BN220,$I$186:$XFD$188,3,FALSE)=1,1)</f>
        <v>8</v>
      </c>
      <c r="BP220" s="4">
        <f t="shared" ca="1" si="26"/>
        <v>110</v>
      </c>
      <c r="BQ220" s="4" t="str" cm="1">
        <f t="array" aca="1" ref="BQ220" ca="1">_xlfn.IFNA(_xlfn.IFS(BT220=1,"Q1",BT220=2,"Q2",BT220=3,"Q3",BT220=4,"Q4"),"")</f>
        <v/>
      </c>
      <c r="BR220" s="105" t="str" cm="1">
        <f t="array" aca="1" ref="BR220" ca="1">_xlfn.IFS(BQ220="","",BQ220&lt;&gt;"",BN219+((BN220-BN219)/(BP220-BP219))*(VLOOKUP(BQ220,$BN$194:$BP$197,3,FALSE)-BP219))</f>
        <v/>
      </c>
      <c r="BS220" s="285">
        <f t="shared" ca="1" si="20"/>
        <v>2</v>
      </c>
      <c r="BT220" s="474" t="e" cm="1">
        <f t="array" aca="1" ref="BT220" ca="1">_xlfn.IFS(AND(BS220=1,BS221=1,BS219&lt;&gt;1),1,OR(AND(BS220=2,BS221=2,BS219&lt;&gt;2),AND(BS220=2,BS219=1,BS221=3)),2,OR(AND(BS220=3,BS221=3,BS219&lt;&gt;3),AND(BS220=3,BS219=2,BS221=4)),3,AND(BS220=4),4)</f>
        <v>#N/A</v>
      </c>
    </row>
    <row r="221" spans="7:72" x14ac:dyDescent="0.25">
      <c r="Q221" s="159">
        <f ca="1"/>
        <v>5729.0950384481093</v>
      </c>
      <c r="R221" s="4" cm="1">
        <f t="array" aca="1" ref="R221" ca="1">_xlfn.IFS(HLOOKUP($Q221,$I$186:$XFD$188,3,FALSE)=$L$199,S$201,HLOOKUP($Q221,$I$186:$XFD$188,3,FALSE)=$M$199,R$201,HLOOKUP($Q221,$I$186:$XFD$188,3,FALSE)=1,1)</f>
        <v>10</v>
      </c>
      <c r="S221" s="4">
        <f t="shared" ca="1" si="21"/>
        <v>154</v>
      </c>
      <c r="T221" s="4" t="str" cm="1">
        <f t="array" aca="1" ref="T221" ca="1">_xlfn.IFNA(_xlfn.IFS(W221=1,"Q1",W221=2,"Q2",W221=3,"Q3",W221=4,"Q4"),"")</f>
        <v/>
      </c>
      <c r="U221" s="105" t="str" cm="1">
        <f t="array" aca="1" ref="U221" ca="1">_xlfn.IFS(T221="","",T221&lt;&gt;"",Q220+((Q221-Q220)/(S221-S220))*(VLOOKUP(T221,$Q$194:$S$197,3,FALSE)-S220))</f>
        <v/>
      </c>
      <c r="V221" s="285">
        <f t="shared" ca="1" si="14"/>
        <v>1</v>
      </c>
      <c r="W221" s="474" t="e" cm="1">
        <f t="array" aca="1" ref="W221" ca="1">_xlfn.IFS(AND(V221=1,V222=1,V220&lt;&gt;1),1,OR(AND(V221=2,V222=2,V220&lt;&gt;2),AND(V221=2,V220=1,V222=3)),2,OR(AND(V221=3,V222=3,V220&lt;&gt;3),AND(V221=3,V220=2,V222=4)),3,AND(V221=4),4)</f>
        <v>#N/A</v>
      </c>
      <c r="Y221" s="159">
        <f ca="1"/>
        <v>10230.082935490156</v>
      </c>
      <c r="Z221" s="4" cm="1">
        <f t="array" aca="1" ref="Z221" ca="1">_xlfn.IFS(HLOOKUP($Y221,$I$186:$XFD$188,3,FALSE)=$L$199,AA$201,HLOOKUP($Y221,$I$186:$XFD$188,3,FALSE)=$M$199,Z$201,HLOOKUP($Y221,$I$186:$XFD$188,3,FALSE)=1,1)</f>
        <v>6</v>
      </c>
      <c r="AA221" s="4">
        <f t="shared" ca="1" si="22"/>
        <v>114</v>
      </c>
      <c r="AB221" s="4" t="str" cm="1">
        <f t="array" aca="1" ref="AB221" ca="1">_xlfn.IFNA(_xlfn.IFS(AE221=1,"Q1",AE221=2,"Q2",AE221=3,"Q3",AE221=4,"Q4"),"")</f>
        <v/>
      </c>
      <c r="AC221" s="105" t="str" cm="1">
        <f t="array" aca="1" ref="AC221" ca="1">_xlfn.IFS(AB221="","",AB221&lt;&gt;"",Y220+((Y221-Y220)/(AA221-AA220))*(VLOOKUP(AB221,$Y$194:$AA$197,3,FALSE)-AA220))</f>
        <v/>
      </c>
      <c r="AD221" s="285">
        <f t="shared" ca="1" si="15"/>
        <v>3</v>
      </c>
      <c r="AE221" s="474" t="e" cm="1">
        <f t="array" aca="1" ref="AE221" ca="1">_xlfn.IFS(AND(AD221=1,AD222=1,AD220&lt;&gt;1),1,OR(AND(AD221=2,AD222=2,AD220&lt;&gt;2),AND(AD221=2,AD220=1,AD222=3)),2,OR(AND(AD221=3,AD222=3,AD220&lt;&gt;3),AND(AD221=3,AD220=2,AD222=4)),3,AND(AD221=4),4)</f>
        <v>#N/A</v>
      </c>
      <c r="AH221" s="105"/>
      <c r="AI221" s="4"/>
      <c r="AJ221" s="4"/>
      <c r="AK221" s="4"/>
      <c r="AL221" s="105"/>
      <c r="AM221" s="285"/>
      <c r="AN221" s="286"/>
      <c r="AP221" s="159">
        <f ca="1"/>
        <v>8484.3458992884844</v>
      </c>
      <c r="AQ221" s="4" cm="1">
        <f t="array" aca="1" ref="AQ221" ca="1">_xlfn.IFS(HLOOKUP($AP221,$I$186:$XFD$188,3,FALSE)=$L$199,AR$201,HLOOKUP($AP221,$I$186:$XFD$188,3,FALSE)=$M$199,AQ$201,HLOOKUP($AP221,$I$186:$XFD$188,3,FALSE)=1,1)</f>
        <v>11</v>
      </c>
      <c r="AR221" s="4">
        <f t="shared" ca="1" si="23"/>
        <v>119</v>
      </c>
      <c r="AS221" s="4" t="str" cm="1">
        <f t="array" aca="1" ref="AS221" ca="1">_xlfn.IFNA(_xlfn.IFS(AV221=1,"Q1",AV221=2,"Q2",AV221=3,"Q3",AV221=4,"Q4"),"")</f>
        <v/>
      </c>
      <c r="AT221" s="105" t="str" cm="1">
        <f t="array" aca="1" ref="AT221" ca="1">_xlfn.IFS(AS221="","",AS221&lt;&gt;"",AP220+((AP221-AP220)/(AR221-AR220))*(VLOOKUP(AS221,$AP$194:$AR$197,3,FALSE)-AR220))</f>
        <v/>
      </c>
      <c r="AU221" s="285">
        <f t="shared" ca="1" si="17"/>
        <v>2</v>
      </c>
      <c r="AV221" s="474" t="e" cm="1">
        <f t="array" aca="1" ref="AV221" ca="1">_xlfn.IFS(AND(AU221=1,AU222=1,AU220&lt;&gt;1),1,OR(AND(AU221=2,AU222=2,AU220&lt;&gt;2),AND(AU221=2,AU220=1,AU222=3)),2,OR(AND(AU221=3,AU222=3,AU220&lt;&gt;3),AND(AU221=3,AU220=2,AU222=4)),3,AND(AU221=4),4)</f>
        <v>#N/A</v>
      </c>
      <c r="AX221" s="105"/>
      <c r="AY221" s="4"/>
      <c r="AZ221" s="4"/>
      <c r="BA221" s="4"/>
      <c r="BB221" s="105"/>
      <c r="BC221" s="285"/>
      <c r="BD221" s="286"/>
      <c r="BF221" s="105"/>
      <c r="BG221" s="4"/>
      <c r="BH221" s="4"/>
      <c r="BI221" s="4"/>
      <c r="BJ221" s="105"/>
      <c r="BK221" s="285"/>
      <c r="BL221" s="286"/>
      <c r="BN221" s="159">
        <f ca="1"/>
        <v>8169.5158511427653</v>
      </c>
      <c r="BO221" s="4" cm="1">
        <f t="array" aca="1" ref="BO221" ca="1">_xlfn.IFS(HLOOKUP($BN221,$I$186:$XFD$188,3,FALSE)=$L$199,BP$201,HLOOKUP($BN221,$I$186:$XFD$188,3,FALSE)=$M$199,BO$201,HLOOKUP($BN221,$I$186:$XFD$188,3,FALSE)=1,1)</f>
        <v>8</v>
      </c>
      <c r="BP221" s="4">
        <f t="shared" ca="1" si="26"/>
        <v>118</v>
      </c>
      <c r="BQ221" s="4" t="str" cm="1">
        <f t="array" aca="1" ref="BQ221" ca="1">_xlfn.IFNA(_xlfn.IFS(BT221=1,"Q1",BT221=2,"Q2",BT221=3,"Q3",BT221=4,"Q4"),"")</f>
        <v/>
      </c>
      <c r="BR221" s="105" t="str" cm="1">
        <f t="array" aca="1" ref="BR221" ca="1">_xlfn.IFS(BQ221="","",BQ221&lt;&gt;"",BN220+((BN221-BN220)/(BP221-BP220))*(VLOOKUP(BQ221,$BN$194:$BP$197,3,FALSE)-BP220))</f>
        <v/>
      </c>
      <c r="BS221" s="285">
        <f t="shared" ca="1" si="20"/>
        <v>2</v>
      </c>
      <c r="BT221" s="474" t="e" cm="1">
        <f t="array" aca="1" ref="BT221" ca="1">_xlfn.IFS(AND(BS221=1,BS222=1,BS220&lt;&gt;1),1,OR(AND(BS221=2,BS222=2,BS220&lt;&gt;2),AND(BS221=2,BS220=1,BS222=3)),2,OR(AND(BS221=3,BS222=3,BS220&lt;&gt;3),AND(BS221=3,BS220=2,BS222=4)),3,AND(BS221=4),4)</f>
        <v>#N/A</v>
      </c>
    </row>
    <row r="222" spans="7:72" x14ac:dyDescent="0.25">
      <c r="Q222" s="159">
        <f ca="1"/>
        <v>6048.9216715935117</v>
      </c>
      <c r="R222" s="4" cm="1">
        <f t="array" aca="1" ref="R222" ca="1">_xlfn.IFS(HLOOKUP($Q222,$I$186:$XFD$188,3,FALSE)=$L$199,S$201,HLOOKUP($Q222,$I$186:$XFD$188,3,FALSE)=$M$199,R$201,HLOOKUP($Q222,$I$186:$XFD$188,3,FALSE)=1,1)</f>
        <v>10</v>
      </c>
      <c r="S222" s="4">
        <f t="shared" ca="1" si="21"/>
        <v>164</v>
      </c>
      <c r="T222" s="4" t="str" cm="1">
        <f t="array" aca="1" ref="T222" ca="1">_xlfn.IFNA(_xlfn.IFS(W222=1,"Q1",W222=2,"Q2",W222=3,"Q3",W222=4,"Q4"),"")</f>
        <v/>
      </c>
      <c r="U222" s="105" t="str" cm="1">
        <f t="array" aca="1" ref="U222" ca="1">_xlfn.IFS(T222="","",T222&lt;&gt;"",Q221+((Q222-Q221)/(S222-S221))*(VLOOKUP(T222,$Q$194:$S$197,3,FALSE)-S221))</f>
        <v/>
      </c>
      <c r="V222" s="285">
        <f t="shared" ca="1" si="14"/>
        <v>1</v>
      </c>
      <c r="W222" s="474" t="e" cm="1">
        <f t="array" aca="1" ref="W222" ca="1">_xlfn.IFS(AND(V222=1,V223=1,V221&lt;&gt;1),1,OR(AND(V222=2,V223=2,V221&lt;&gt;2),AND(V222=2,V221=1,V223=3)),2,OR(AND(V222=3,V223=3,V221&lt;&gt;3),AND(V222=3,V221=2,V223=4)),3,AND(V222=4),4)</f>
        <v>#N/A</v>
      </c>
      <c r="Y222" s="159">
        <f ca="1"/>
        <v>10522.374230565614</v>
      </c>
      <c r="Z222" s="4" cm="1">
        <f t="array" aca="1" ref="Z222" ca="1">_xlfn.IFS(HLOOKUP($Y222,$I$186:$XFD$188,3,FALSE)=$L$199,AA$201,HLOOKUP($Y222,$I$186:$XFD$188,3,FALSE)=$M$199,Z$201,HLOOKUP($Y222,$I$186:$XFD$188,3,FALSE)=1,1)</f>
        <v>11</v>
      </c>
      <c r="AA222" s="4">
        <f t="shared" ca="1" si="22"/>
        <v>125</v>
      </c>
      <c r="AB222" s="4" t="str" cm="1">
        <f t="array" aca="1" ref="AB222" ca="1">_xlfn.IFNA(_xlfn.IFS(AE222=1,"Q1",AE222=2,"Q2",AE222=3,"Q3",AE222=4,"Q4"),"")</f>
        <v/>
      </c>
      <c r="AC222" s="105" t="str" cm="1">
        <f t="array" aca="1" ref="AC222" ca="1">_xlfn.IFS(AB222="","",AB222&lt;&gt;"",Y221+((Y222-Y221)/(AA222-AA221))*(VLOOKUP(AB222,$Y$194:$AA$197,3,FALSE)-AA221))</f>
        <v/>
      </c>
      <c r="AD222" s="285">
        <f t="shared" ca="1" si="15"/>
        <v>3</v>
      </c>
      <c r="AE222" s="474" t="e" cm="1">
        <f t="array" aca="1" ref="AE222" ca="1">_xlfn.IFS(AND(AD222=1,AD223=1,AD221&lt;&gt;1),1,OR(AND(AD222=2,AD223=2,AD221&lt;&gt;2),AND(AD222=2,AD221=1,AD223=3)),2,OR(AND(AD222=3,AD223=3,AD221&lt;&gt;3),AND(AD222=3,AD221=2,AD223=4)),3,AND(AD222=4),4)</f>
        <v>#N/A</v>
      </c>
      <c r="AH222" s="105"/>
      <c r="AI222" s="4"/>
      <c r="AJ222" s="4"/>
      <c r="AK222" s="4"/>
      <c r="AL222" s="105"/>
      <c r="AM222" s="285"/>
      <c r="AN222" s="286"/>
      <c r="AP222" s="159">
        <f ca="1"/>
        <v>9618.2732761208226</v>
      </c>
      <c r="AQ222" s="4" cm="1">
        <f t="array" aca="1" ref="AQ222" ca="1">_xlfn.IFS(HLOOKUP($AP222,$I$186:$XFD$188,3,FALSE)=$L$199,AR$201,HLOOKUP($AP222,$I$186:$XFD$188,3,FALSE)=$M$199,AQ$201,HLOOKUP($AP222,$I$186:$XFD$188,3,FALSE)=1,1)</f>
        <v>11</v>
      </c>
      <c r="AR222" s="4">
        <f t="shared" ca="1" si="23"/>
        <v>130</v>
      </c>
      <c r="AS222" s="4" t="str" cm="1">
        <f t="array" aca="1" ref="AS222" ca="1">_xlfn.IFNA(_xlfn.IFS(AV222=1,"Q1",AV222=2,"Q2",AV222=3,"Q3",AV222=4,"Q4"),"")</f>
        <v/>
      </c>
      <c r="AT222" s="105" t="str" cm="1">
        <f t="array" aca="1" ref="AT222" ca="1">_xlfn.IFS(AS222="","",AS222&lt;&gt;"",AP221+((AP222-AP221)/(AR222-AR221))*(VLOOKUP(AS222,$AP$194:$AR$197,3,FALSE)-AR221))</f>
        <v/>
      </c>
      <c r="AU222" s="285">
        <f t="shared" ca="1" si="17"/>
        <v>2</v>
      </c>
      <c r="AV222" s="474" t="e" cm="1">
        <f t="array" aca="1" ref="AV222" ca="1">_xlfn.IFS(AND(AU222=1,AU223=1,AU221&lt;&gt;1),1,OR(AND(AU222=2,AU223=2,AU221&lt;&gt;2),AND(AU222=2,AU221=1,AU223=3)),2,OR(AND(AU222=3,AU223=3,AU221&lt;&gt;3),AND(AU222=3,AU221=2,AU223=4)),3,AND(AU222=4),4)</f>
        <v>#N/A</v>
      </c>
      <c r="AX222" s="105"/>
      <c r="AY222" s="4"/>
      <c r="AZ222" s="4"/>
      <c r="BA222" s="4"/>
      <c r="BB222" s="105"/>
      <c r="BC222" s="285"/>
      <c r="BD222" s="286"/>
      <c r="BF222" s="105"/>
      <c r="BG222" s="4"/>
      <c r="BH222" s="4"/>
      <c r="BI222" s="4"/>
      <c r="BJ222" s="105"/>
      <c r="BK222" s="285"/>
      <c r="BL222" s="286"/>
      <c r="BN222" s="159">
        <f ca="1"/>
        <v>8484.3458992884844</v>
      </c>
      <c r="BO222" s="4" cm="1">
        <f t="array" aca="1" ref="BO222" ca="1">_xlfn.IFS(HLOOKUP($BN222,$I$186:$XFD$188,3,FALSE)=$L$199,BP$201,HLOOKUP($BN222,$I$186:$XFD$188,3,FALSE)=$M$199,BO$201,HLOOKUP($BN222,$I$186:$XFD$188,3,FALSE)=1,1)</f>
        <v>12</v>
      </c>
      <c r="BP222" s="4">
        <f t="shared" ca="1" si="26"/>
        <v>130</v>
      </c>
      <c r="BQ222" s="4" t="str" cm="1">
        <f t="array" aca="1" ref="BQ222" ca="1">_xlfn.IFNA(_xlfn.IFS(BT222=1,"Q1",BT222=2,"Q2",BT222=3,"Q3",BT222=4,"Q4"),"")</f>
        <v/>
      </c>
      <c r="BR222" s="105" t="str" cm="1">
        <f t="array" aca="1" ref="BR222" ca="1">_xlfn.IFS(BQ222="","",BQ222&lt;&gt;"",BN221+((BN222-BN221)/(BP222-BP221))*(VLOOKUP(BQ222,$BN$194:$BP$197,3,FALSE)-BP221))</f>
        <v/>
      </c>
      <c r="BS222" s="285">
        <f t="shared" ca="1" si="20"/>
        <v>2</v>
      </c>
      <c r="BT222" s="474" t="e" cm="1">
        <f t="array" aca="1" ref="BT222" ca="1">_xlfn.IFS(AND(BS222=1,BS223=1,BS221&lt;&gt;1),1,OR(AND(BS222=2,BS223=2,BS221&lt;&gt;2),AND(BS222=2,BS221=1,BS223=3)),2,OR(AND(BS222=3,BS223=3,BS221&lt;&gt;3),AND(BS222=3,BS221=2,BS223=4)),3,AND(BS222=4),4)</f>
        <v>#N/A</v>
      </c>
    </row>
    <row r="223" spans="7:72" x14ac:dyDescent="0.25">
      <c r="H223" s="287"/>
      <c r="I223" s="396"/>
      <c r="J223" s="397"/>
      <c r="K223" s="397"/>
      <c r="L223" s="397"/>
      <c r="M223" s="397"/>
      <c r="N223" s="397"/>
      <c r="O223" s="397"/>
      <c r="Q223" s="159">
        <f ca="1"/>
        <v>6266.5219196276685</v>
      </c>
      <c r="R223" s="4" cm="1">
        <f t="array" aca="1" ref="R223" ca="1">_xlfn.IFS(HLOOKUP($Q223,$I$186:$XFD$188,3,FALSE)=$L$199,S$201,HLOOKUP($Q223,$I$186:$XFD$188,3,FALSE)=$M$199,R$201,HLOOKUP($Q223,$I$186:$XFD$188,3,FALSE)=1,1)</f>
        <v>10</v>
      </c>
      <c r="S223" s="4">
        <f t="shared" ca="1" si="21"/>
        <v>174</v>
      </c>
      <c r="T223" s="4" t="str" cm="1">
        <f t="array" aca="1" ref="T223" ca="1">_xlfn.IFNA(_xlfn.IFS(W223=1,"Q1",W223=2,"Q2",W223=3,"Q3",W223=4,"Q4"),"")</f>
        <v/>
      </c>
      <c r="U223" s="105" t="str" cm="1">
        <f t="array" aca="1" ref="U223" ca="1">_xlfn.IFS(T223="","",T223&lt;&gt;"",Q222+((Q223-Q222)/(S223-S222))*(VLOOKUP(T223,$Q$194:$S$197,3,FALSE)-S222))</f>
        <v/>
      </c>
      <c r="V223" s="285">
        <f t="shared" ca="1" si="14"/>
        <v>1</v>
      </c>
      <c r="W223" s="474" t="e" cm="1">
        <f t="array" aca="1" ref="W223" ca="1">_xlfn.IFS(AND(V223=1,V224=1,V222&lt;&gt;1),1,OR(AND(V223=2,V224=2,V222&lt;&gt;2),AND(V223=2,V222=1,V224=3)),2,OR(AND(V223=3,V224=3,V222&lt;&gt;3),AND(V223=3,V222=2,V224=4)),3,AND(V223=4),4)</f>
        <v>#N/A</v>
      </c>
      <c r="Y223" s="161">
        <f ca="1"/>
        <v>11003.734751798949</v>
      </c>
      <c r="Z223" s="229" cm="1">
        <f t="array" aca="1" ref="Z223" ca="1">_xlfn.IFS(HLOOKUP($Y223,$I$186:$XFD$188,3,FALSE)=$L$199,AA$201,HLOOKUP($Y223,$I$186:$XFD$188,3,FALSE)=$M$199,Z$201,HLOOKUP($Y223,$I$186:$XFD$188,3,FALSE)=1,1)</f>
        <v>11</v>
      </c>
      <c r="AA223" s="229">
        <f t="shared" ca="1" si="22"/>
        <v>136</v>
      </c>
      <c r="AB223" s="229" t="str" cm="1">
        <f t="array" aca="1" ref="AB223" ca="1">_xlfn.IFNA(_xlfn.IFS(AE223=1,"Q1",AE223=2,"Q2",AE223=3,"Q3",AE223=4,"Q4"),"")</f>
        <v>Q4</v>
      </c>
      <c r="AC223" s="162" cm="1">
        <f t="array" aca="1" ref="AC223" ca="1">_xlfn.IFS(AB223="","",AB223&lt;&gt;"",Y222+((Y223-Y222)/(AA223-AA222))*(VLOOKUP(AB223,$Y$194:$AA$197,3,FALSE)-AA222))</f>
        <v>11003.734751798949</v>
      </c>
      <c r="AD223" s="477">
        <f t="shared" ca="1" si="15"/>
        <v>4</v>
      </c>
      <c r="AE223" s="478" cm="1">
        <f t="array" aca="1" ref="AE223" ca="1">_xlfn.IFS(AND(AD223=1,AD224=1,AD222&lt;&gt;1),1,OR(AND(AD223=2,AD224=2,AD222&lt;&gt;2),AND(AD223=2,AD222=1,AD224=3)),2,OR(AND(AD223=3,AD224=3,AD222&lt;&gt;3),AND(AD223=3,AD222=2,AD224=4)),3,AND(AD223=4),4)</f>
        <v>4</v>
      </c>
      <c r="AH223" s="105"/>
      <c r="AI223" s="4"/>
      <c r="AJ223" s="4"/>
      <c r="AK223" s="4"/>
      <c r="AL223" s="105"/>
      <c r="AM223" s="285"/>
      <c r="AN223" s="286"/>
      <c r="AP223" s="159">
        <f ca="1"/>
        <v>10230.082935490156</v>
      </c>
      <c r="AQ223" s="4" cm="1">
        <f t="array" aca="1" ref="AQ223" ca="1">_xlfn.IFS(HLOOKUP($AP223,$I$186:$XFD$188,3,FALSE)=$L$199,AR$201,HLOOKUP($AP223,$I$186:$XFD$188,3,FALSE)=$M$199,AQ$201,HLOOKUP($AP223,$I$186:$XFD$188,3,FALSE)=1,1)</f>
        <v>8</v>
      </c>
      <c r="AR223" s="4">
        <f t="shared" ca="1" si="23"/>
        <v>138</v>
      </c>
      <c r="AS223" s="4" t="str" cm="1">
        <f t="array" aca="1" ref="AS223" ca="1">_xlfn.IFNA(_xlfn.IFS(AV223=1,"Q1",AV223=2,"Q2",AV223=3,"Q3",AV223=4,"Q4"),"")</f>
        <v>Q3</v>
      </c>
      <c r="AT223" s="105" cm="1">
        <f t="array" aca="1" ref="AT223" ca="1">_xlfn.IFS(AS223="","",AS223&lt;&gt;"",AP222+((AP223-AP222)/(AR223-AR222))*(VLOOKUP(AS223,$AP$194:$AR$197,3,FALSE)-AR222))</f>
        <v>10115.368624358405</v>
      </c>
      <c r="AU223" s="285">
        <f t="shared" ca="1" si="17"/>
        <v>3</v>
      </c>
      <c r="AV223" s="474" cm="1">
        <f t="array" aca="1" ref="AV223" ca="1">_xlfn.IFS(AND(AU223=1,AU224=1,AU222&lt;&gt;1),1,OR(AND(AU223=2,AU224=2,AU222&lt;&gt;2),AND(AU223=2,AU222=1,AU224=3)),2,OR(AND(AU223=3,AU224=3,AU222&lt;&gt;3),AND(AU223=3,AU222=2,AU224=4)),3,AND(AU223=4),4)</f>
        <v>3</v>
      </c>
      <c r="AX223" s="105"/>
      <c r="AY223" s="4"/>
      <c r="AZ223" s="4"/>
      <c r="BA223" s="4"/>
      <c r="BB223" s="105"/>
      <c r="BC223" s="285"/>
      <c r="BD223" s="286"/>
      <c r="BF223" s="105"/>
      <c r="BG223" s="4"/>
      <c r="BH223" s="4"/>
      <c r="BI223" s="4"/>
      <c r="BJ223" s="105"/>
      <c r="BK223" s="285"/>
      <c r="BL223" s="286"/>
      <c r="BN223" s="159">
        <f ca="1"/>
        <v>9618.2732761208226</v>
      </c>
      <c r="BO223" s="4" cm="1">
        <f t="array" aca="1" ref="BO223" ca="1">_xlfn.IFS(HLOOKUP($BN223,$I$186:$XFD$188,3,FALSE)=$L$199,BP$201,HLOOKUP($BN223,$I$186:$XFD$188,3,FALSE)=$M$199,BO$201,HLOOKUP($BN223,$I$186:$XFD$188,3,FALSE)=1,1)</f>
        <v>12</v>
      </c>
      <c r="BP223" s="4">
        <f t="shared" ca="1" si="26"/>
        <v>142</v>
      </c>
      <c r="BQ223" s="4" t="str" cm="1">
        <f t="array" aca="1" ref="BQ223" ca="1">_xlfn.IFNA(_xlfn.IFS(BT223=1,"Q1",BT223=2,"Q2",BT223=3,"Q3",BT223=4,"Q4"),"")</f>
        <v/>
      </c>
      <c r="BR223" s="105" t="str" cm="1">
        <f t="array" aca="1" ref="BR223" ca="1">_xlfn.IFS(BQ223="","",BQ223&lt;&gt;"",BN222+((BN223-BN222)/(BP223-BP222))*(VLOOKUP(BQ223,$BN$194:$BP$197,3,FALSE)-BP222))</f>
        <v/>
      </c>
      <c r="BS223" s="285">
        <f t="shared" ca="1" si="20"/>
        <v>2</v>
      </c>
      <c r="BT223" s="474" t="e" cm="1">
        <f t="array" aca="1" ref="BT223" ca="1">_xlfn.IFS(AND(BS223=1,BS224=1,BS222&lt;&gt;1),1,OR(AND(BS223=2,BS224=2,BS222&lt;&gt;2),AND(BS223=2,BS222=1,BS224=3)),2,OR(AND(BS223=3,BS224=3,BS222&lt;&gt;3),AND(BS223=3,BS222=2,BS224=4)),3,AND(BS223=4),4)</f>
        <v>#N/A</v>
      </c>
    </row>
    <row r="224" spans="7:72" x14ac:dyDescent="0.25">
      <c r="H224" s="17"/>
      <c r="I224" s="15"/>
      <c r="J224" s="197"/>
      <c r="K224" s="197"/>
      <c r="L224" s="15"/>
      <c r="M224" s="15"/>
      <c r="N224" s="194"/>
      <c r="O224" s="194"/>
      <c r="Q224" s="159">
        <f ca="1"/>
        <v>6625.6451984366959</v>
      </c>
      <c r="R224" s="4" cm="1">
        <f t="array" aca="1" ref="R224" ca="1">_xlfn.IFS(HLOOKUP($Q224,$I$186:$XFD$188,3,FALSE)=$L$199,S$201,HLOOKUP($Q224,$I$186:$XFD$188,3,FALSE)=$M$199,R$201,HLOOKUP($Q224,$I$186:$XFD$188,3,FALSE)=1,1)</f>
        <v>1</v>
      </c>
      <c r="S224" s="4">
        <f t="shared" ca="1" si="21"/>
        <v>175</v>
      </c>
      <c r="T224" s="4" t="str" cm="1">
        <f t="array" aca="1" ref="T224" ca="1">_xlfn.IFNA(_xlfn.IFS(W224=1,"Q1",W224=2,"Q2",W224=3,"Q3",W224=4,"Q4"),"")</f>
        <v/>
      </c>
      <c r="U224" s="105" t="str" cm="1">
        <f t="array" aca="1" ref="U224" ca="1">_xlfn.IFS(T224="","",T224&lt;&gt;"",Q223+((Q224-Q223)/(S224-S223))*(VLOOKUP(T224,$Q$194:$S$197,3,FALSE)-S223))</f>
        <v/>
      </c>
      <c r="V224" s="285">
        <f t="shared" ca="1" si="14"/>
        <v>1</v>
      </c>
      <c r="W224" s="474" t="e" cm="1">
        <f t="array" aca="1" ref="W224" ca="1">_xlfn.IFS(AND(V224=1,V225=1,V223&lt;&gt;1),1,OR(AND(V224=2,V225=2,V223&lt;&gt;2),AND(V224=2,V223=1,V225=3)),2,OR(AND(V224=3,V225=3,V223&lt;&gt;3),AND(V224=3,V223=2,V225=4)),3,AND(V224=4),4)</f>
        <v>#N/A</v>
      </c>
      <c r="Y224" s="105"/>
      <c r="Z224" s="4"/>
      <c r="AA224" s="4"/>
      <c r="AB224" s="4"/>
      <c r="AC224" s="105"/>
      <c r="AD224" s="285"/>
      <c r="AE224" s="286"/>
      <c r="AH224" s="105"/>
      <c r="AI224" s="4"/>
      <c r="AJ224" s="4"/>
      <c r="AK224" s="4"/>
      <c r="AL224" s="105"/>
      <c r="AM224" s="285"/>
      <c r="AN224" s="286"/>
      <c r="AP224" s="159">
        <f ca="1"/>
        <v>10320.399038853908</v>
      </c>
      <c r="AQ224" s="4" cm="1">
        <f t="array" aca="1" ref="AQ224" ca="1">_xlfn.IFS(HLOOKUP($AP224,$I$186:$XFD$188,3,FALSE)=$L$199,AR$201,HLOOKUP($AP224,$I$186:$XFD$188,3,FALSE)=$M$199,AQ$201,HLOOKUP($AP224,$I$186:$XFD$188,3,FALSE)=1,1)</f>
        <v>11</v>
      </c>
      <c r="AR224" s="4">
        <f t="shared" ca="1" si="23"/>
        <v>149</v>
      </c>
      <c r="AS224" s="4" t="str" cm="1">
        <f t="array" aca="1" ref="AS224" ca="1">_xlfn.IFNA(_xlfn.IFS(AV224=1,"Q1",AV224=2,"Q2",AV224=3,"Q3",AV224=4,"Q4"),"")</f>
        <v/>
      </c>
      <c r="AT224" s="105" t="str" cm="1">
        <f t="array" aca="1" ref="AT224" ca="1">_xlfn.IFS(AS224="","",AS224&lt;&gt;"",AP223+((AP224-AP223)/(AR224-AR223))*(VLOOKUP(AS224,$AP$194:$AR$197,3,FALSE)-AR223))</f>
        <v/>
      </c>
      <c r="AU224" s="285">
        <f t="shared" ca="1" si="17"/>
        <v>3</v>
      </c>
      <c r="AV224" s="474" t="e" cm="1">
        <f t="array" aca="1" ref="AV224" ca="1">_xlfn.IFS(AND(AU224=1,AU225=1,AU223&lt;&gt;1),1,OR(AND(AU224=2,AU225=2,AU223&lt;&gt;2),AND(AU224=2,AU223=1,AU225=3)),2,OR(AND(AU224=3,AU225=3,AU223&lt;&gt;3),AND(AU224=3,AU223=2,AU225=4)),3,AND(AU224=4),4)</f>
        <v>#N/A</v>
      </c>
      <c r="AX224" s="105"/>
      <c r="AY224" s="4"/>
      <c r="AZ224" s="4"/>
      <c r="BA224" s="4"/>
      <c r="BB224" s="105"/>
      <c r="BC224" s="285"/>
      <c r="BD224" s="286"/>
      <c r="BF224" s="105"/>
      <c r="BG224" s="4"/>
      <c r="BH224" s="4"/>
      <c r="BI224" s="4"/>
      <c r="BJ224" s="105"/>
      <c r="BK224" s="285"/>
      <c r="BL224" s="286"/>
      <c r="BN224" s="159">
        <f ca="1"/>
        <v>10230.082935490156</v>
      </c>
      <c r="BO224" s="4" cm="1">
        <f t="array" aca="1" ref="BO224" ca="1">_xlfn.IFS(HLOOKUP($BN224,$I$186:$XFD$188,3,FALSE)=$L$199,BP$201,HLOOKUP($BN224,$I$186:$XFD$188,3,FALSE)=$M$199,BO$201,HLOOKUP($BN224,$I$186:$XFD$188,3,FALSE)=1,1)</f>
        <v>8</v>
      </c>
      <c r="BP224" s="4">
        <f t="shared" ca="1" si="26"/>
        <v>150</v>
      </c>
      <c r="BQ224" s="4" t="str" cm="1">
        <f t="array" aca="1" ref="BQ224" ca="1">_xlfn.IFNA(_xlfn.IFS(BT224=1,"Q1",BT224=2,"Q2",BT224=3,"Q3",BT224=4,"Q4"),"")</f>
        <v>Q3</v>
      </c>
      <c r="BR224" s="105" cm="1">
        <f t="array" aca="1" ref="BR224" ca="1">_xlfn.IFS(BQ224="","",BQ224&lt;&gt;"",BN223+((BN224-BN223)/(BP224-BP223))*(VLOOKUP(BQ224,$BN$194:$BP$197,3,FALSE)-BP223))</f>
        <v>10115.368624358405</v>
      </c>
      <c r="BS224" s="285">
        <f t="shared" ca="1" si="20"/>
        <v>3</v>
      </c>
      <c r="BT224" s="474" cm="1">
        <f t="array" aca="1" ref="BT224" ca="1">_xlfn.IFS(AND(BS224=1,BS225=1,BS223&lt;&gt;1),1,OR(AND(BS224=2,BS225=2,BS223&lt;&gt;2),AND(BS224=2,BS223=1,BS225=3)),2,OR(AND(BS224=3,BS225=3,BS223&lt;&gt;3),AND(BS224=3,BS223=2,BS225=4)),3,AND(BS224=4),4)</f>
        <v>3</v>
      </c>
    </row>
    <row r="225" spans="8:72" x14ac:dyDescent="0.25">
      <c r="H225" s="17"/>
      <c r="I225" s="106"/>
      <c r="J225" s="398"/>
      <c r="K225" s="398"/>
      <c r="L225" s="398"/>
      <c r="M225" s="398"/>
      <c r="N225" s="398"/>
      <c r="O225" s="398"/>
      <c r="Q225" s="159">
        <f ca="1"/>
        <v>6820.8237623636396</v>
      </c>
      <c r="R225" s="4" cm="1">
        <f t="array" aca="1" ref="R225" ca="1">_xlfn.IFS(HLOOKUP($Q225,$I$186:$XFD$188,3,FALSE)=$L$199,S$201,HLOOKUP($Q225,$I$186:$XFD$188,3,FALSE)=$M$199,R$201,HLOOKUP($Q225,$I$186:$XFD$188,3,FALSE)=1,1)</f>
        <v>10</v>
      </c>
      <c r="S225" s="4">
        <f t="shared" ca="1" si="21"/>
        <v>185</v>
      </c>
      <c r="T225" s="4" t="str" cm="1">
        <f t="array" aca="1" ref="T225" ca="1">_xlfn.IFNA(_xlfn.IFS(W225=1,"Q1",W225=2,"Q2",W225=3,"Q3",W225=4,"Q4"),"")</f>
        <v/>
      </c>
      <c r="U225" s="105" t="str" cm="1">
        <f t="array" aca="1" ref="U225" ca="1">_xlfn.IFS(T225="","",T225&lt;&gt;"",Q224+((Q225-Q224)/(S225-S224))*(VLOOKUP(T225,$Q$194:$S$197,3,FALSE)-S224))</f>
        <v/>
      </c>
      <c r="V225" s="285">
        <f t="shared" ca="1" si="14"/>
        <v>1</v>
      </c>
      <c r="W225" s="474" t="e" cm="1">
        <f t="array" aca="1" ref="W225" ca="1">_xlfn.IFS(AND(V225=1,V226=1,V224&lt;&gt;1),1,OR(AND(V225=2,V226=2,V224&lt;&gt;2),AND(V225=2,V224=1,V226=3)),2,OR(AND(V225=3,V226=3,V224&lt;&gt;3),AND(V225=3,V224=2,V226=4)),3,AND(V225=4),4)</f>
        <v>#N/A</v>
      </c>
      <c r="Y225" s="105"/>
      <c r="Z225" s="4"/>
      <c r="AA225" s="4"/>
      <c r="AB225" s="4"/>
      <c r="AC225" s="105"/>
      <c r="AD225" s="285"/>
      <c r="AE225" s="286"/>
      <c r="AH225" s="105"/>
      <c r="AI225" s="4"/>
      <c r="AJ225" s="4"/>
      <c r="AK225" s="4"/>
      <c r="AL225" s="105"/>
      <c r="AM225" s="285"/>
      <c r="AN225" s="286"/>
      <c r="AP225" s="159">
        <f ca="1"/>
        <v>10522.374230565614</v>
      </c>
      <c r="AQ225" s="4" cm="1">
        <f t="array" aca="1" ref="AQ225" ca="1">_xlfn.IFS(HLOOKUP($AP225,$I$186:$XFD$188,3,FALSE)=$L$199,AR$201,HLOOKUP($AP225,$I$186:$XFD$188,3,FALSE)=$M$199,AQ$201,HLOOKUP($AP225,$I$186:$XFD$188,3,FALSE)=1,1)</f>
        <v>11</v>
      </c>
      <c r="AR225" s="4">
        <f t="shared" ca="1" si="23"/>
        <v>160</v>
      </c>
      <c r="AS225" s="4" t="str" cm="1">
        <f t="array" aca="1" ref="AS225" ca="1">_xlfn.IFNA(_xlfn.IFS(AV225=1,"Q1",AV225=2,"Q2",AV225=3,"Q3",AV225=4,"Q4"),"")</f>
        <v/>
      </c>
      <c r="AT225" s="105" t="str" cm="1">
        <f t="array" aca="1" ref="AT225" ca="1">_xlfn.IFS(AS225="","",AS225&lt;&gt;"",AP224+((AP225-AP224)/(AR225-AR224))*(VLOOKUP(AS225,$AP$194:$AR$197,3,FALSE)-AR224))</f>
        <v/>
      </c>
      <c r="AU225" s="285">
        <f t="shared" ca="1" si="17"/>
        <v>3</v>
      </c>
      <c r="AV225" s="474" t="e" cm="1">
        <f t="array" aca="1" ref="AV225" ca="1">_xlfn.IFS(AND(AU225=1,AU226=1,AU224&lt;&gt;1),1,OR(AND(AU225=2,AU226=2,AU224&lt;&gt;2),AND(AU225=2,AU224=1,AU226=3)),2,OR(AND(AU225=3,AU226=3,AU224&lt;&gt;3),AND(AU225=3,AU224=2,AU226=4)),3,AND(AU225=4),4)</f>
        <v>#N/A</v>
      </c>
      <c r="AX225" s="105"/>
      <c r="AY225" s="4"/>
      <c r="AZ225" s="4"/>
      <c r="BA225" s="4"/>
      <c r="BB225" s="105"/>
      <c r="BC225" s="285"/>
      <c r="BD225" s="286"/>
      <c r="BF225" s="105"/>
      <c r="BG225" s="4"/>
      <c r="BH225" s="4"/>
      <c r="BI225" s="4"/>
      <c r="BJ225" s="105"/>
      <c r="BK225" s="285"/>
      <c r="BL225" s="286"/>
      <c r="BN225" s="159">
        <f ca="1"/>
        <v>10320.399038853908</v>
      </c>
      <c r="BO225" s="4" cm="1">
        <f t="array" aca="1" ref="BO225" ca="1">_xlfn.IFS(HLOOKUP($BN225,$I$186:$XFD$188,3,FALSE)=$L$199,BP$201,HLOOKUP($BN225,$I$186:$XFD$188,3,FALSE)=$M$199,BO$201,HLOOKUP($BN225,$I$186:$XFD$188,3,FALSE)=1,1)</f>
        <v>12</v>
      </c>
      <c r="BP225" s="4">
        <f t="shared" ca="1" si="26"/>
        <v>162</v>
      </c>
      <c r="BQ225" s="4" t="str" cm="1">
        <f t="array" aca="1" ref="BQ225" ca="1">_xlfn.IFNA(_xlfn.IFS(BT225=1,"Q1",BT225=2,"Q2",BT225=3,"Q3",BT225=4,"Q4"),"")</f>
        <v/>
      </c>
      <c r="BR225" s="105" t="str" cm="1">
        <f t="array" aca="1" ref="BR225" ca="1">_xlfn.IFS(BQ225="","",BQ225&lt;&gt;"",BN224+((BN225-BN224)/(BP225-BP224))*(VLOOKUP(BQ225,$BN$194:$BP$197,3,FALSE)-BP224))</f>
        <v/>
      </c>
      <c r="BS225" s="285">
        <f t="shared" ca="1" si="20"/>
        <v>3</v>
      </c>
      <c r="BT225" s="474" t="e" cm="1">
        <f t="array" aca="1" ref="BT225" ca="1">_xlfn.IFS(AND(BS225=1,BS226=1,BS224&lt;&gt;1),1,OR(AND(BS225=2,BS226=2,BS224&lt;&gt;2),AND(BS225=2,BS224=1,BS226=3)),2,OR(AND(BS225=3,BS226=3,BS224&lt;&gt;3),AND(BS225=3,BS224=2,BS226=4)),3,AND(BS225=4),4)</f>
        <v>#N/A</v>
      </c>
    </row>
    <row r="226" spans="8:72" x14ac:dyDescent="0.25">
      <c r="H226" s="17"/>
      <c r="I226" s="106"/>
      <c r="J226" s="398"/>
      <c r="K226" s="398"/>
      <c r="L226" s="398"/>
      <c r="M226" s="398"/>
      <c r="N226" s="398"/>
      <c r="O226" s="398"/>
      <c r="Q226" s="159">
        <f ca="1"/>
        <v>7844.5887539307887</v>
      </c>
      <c r="R226" s="4" cm="1">
        <f t="array" aca="1" ref="R226" ca="1">_xlfn.IFS(HLOOKUP($Q226,$I$186:$XFD$188,3,FALSE)=$L$199,S$201,HLOOKUP($Q226,$I$186:$XFD$188,3,FALSE)=$M$199,R$201,HLOOKUP($Q226,$I$186:$XFD$188,3,FALSE)=1,1)</f>
        <v>19</v>
      </c>
      <c r="S226" s="4">
        <f t="shared" ca="1" si="21"/>
        <v>204</v>
      </c>
      <c r="T226" s="4" t="str" cm="1">
        <f t="array" aca="1" ref="T226" ca="1">_xlfn.IFNA(_xlfn.IFS(W226=1,"Q1",W226=2,"Q2",W226=3,"Q3",W226=4,"Q4"),"")</f>
        <v>Q2</v>
      </c>
      <c r="U226" s="105" cm="1">
        <f t="array" aca="1" ref="U226" ca="1">_xlfn.IFS(T226="","",T226&lt;&gt;"",Q225+((Q226-Q225)/(S226-S225))*(VLOOKUP(T226,$Q$194:$S$197,3,FALSE)-S225))</f>
        <v>7251.8827061813863</v>
      </c>
      <c r="V226" s="285">
        <f t="shared" ca="1" si="14"/>
        <v>2</v>
      </c>
      <c r="W226" s="474" cm="1">
        <f t="array" aca="1" ref="W226" ca="1">_xlfn.IFS(AND(V226=1,V227=1,V225&lt;&gt;1),1,OR(AND(V226=2,V227=2,V225&lt;&gt;2),AND(V226=2,V225=1,V227=3)),2,OR(AND(V226=3,V227=3,V225&lt;&gt;3),AND(V226=3,V225=2,V227=4)),3,AND(V226=4),4)</f>
        <v>2</v>
      </c>
      <c r="Y226" s="105"/>
      <c r="Z226" s="4"/>
      <c r="AA226" s="4"/>
      <c r="AB226" s="4"/>
      <c r="AC226" s="105"/>
      <c r="AD226" s="285"/>
      <c r="AE226" s="286"/>
      <c r="AH226" s="105"/>
      <c r="AI226" s="4"/>
      <c r="AJ226" s="4"/>
      <c r="AK226" s="4"/>
      <c r="AL226" s="105"/>
      <c r="AM226" s="285"/>
      <c r="AN226" s="286"/>
      <c r="AP226" s="159">
        <f ca="1"/>
        <v>11003.734751798949</v>
      </c>
      <c r="AQ226" s="4" cm="1">
        <f t="array" aca="1" ref="AQ226" ca="1">_xlfn.IFS(HLOOKUP($AP226,$I$186:$XFD$188,3,FALSE)=$L$199,AR$201,HLOOKUP($AP226,$I$186:$XFD$188,3,FALSE)=$M$199,AQ$201,HLOOKUP($AP226,$I$186:$XFD$188,3,FALSE)=1,1)</f>
        <v>11</v>
      </c>
      <c r="AR226" s="4">
        <f t="shared" ca="1" si="23"/>
        <v>171</v>
      </c>
      <c r="AS226" s="4" t="str" cm="1">
        <f t="array" aca="1" ref="AS226" ca="1">_xlfn.IFNA(_xlfn.IFS(AV226=1,"Q1",AV226=2,"Q2",AV226=3,"Q3",AV226=4,"Q4"),"")</f>
        <v/>
      </c>
      <c r="AT226" s="105" t="str" cm="1">
        <f t="array" aca="1" ref="AT226" ca="1">_xlfn.IFS(AS226="","",AS226&lt;&gt;"",AP225+((AP226-AP225)/(AR226-AR225))*(VLOOKUP(AS226,$AP$194:$AR$197,3,FALSE)-AR225))</f>
        <v/>
      </c>
      <c r="AU226" s="285">
        <f t="shared" ca="1" si="17"/>
        <v>3</v>
      </c>
      <c r="AV226" s="474" t="e" cm="1">
        <f t="array" aca="1" ref="AV226" ca="1">_xlfn.IFS(AND(AU226=1,AU227=1,AU225&lt;&gt;1),1,OR(AND(AU226=2,AU227=2,AU225&lt;&gt;2),AND(AU226=2,AU225=1,AU227=3)),2,OR(AND(AU226=3,AU227=3,AU225&lt;&gt;3),AND(AU226=3,AU225=2,AU227=4)),3,AND(AU226=4),4)</f>
        <v>#N/A</v>
      </c>
      <c r="AX226" s="105"/>
      <c r="AY226" s="4"/>
      <c r="AZ226" s="4"/>
      <c r="BA226" s="4"/>
      <c r="BB226" s="105"/>
      <c r="BC226" s="285"/>
      <c r="BD226" s="286"/>
      <c r="BF226" s="105"/>
      <c r="BG226" s="4"/>
      <c r="BH226" s="4"/>
      <c r="BI226" s="4"/>
      <c r="BJ226" s="105"/>
      <c r="BK226" s="285"/>
      <c r="BL226" s="286"/>
      <c r="BN226" s="159">
        <f ca="1"/>
        <v>10522.374230565614</v>
      </c>
      <c r="BO226" s="4" cm="1">
        <f t="array" aca="1" ref="BO226" ca="1">_xlfn.IFS(HLOOKUP($BN226,$I$186:$XFD$188,3,FALSE)=$L$199,BP$201,HLOOKUP($BN226,$I$186:$XFD$188,3,FALSE)=$M$199,BO$201,HLOOKUP($BN226,$I$186:$XFD$188,3,FALSE)=1,1)</f>
        <v>12</v>
      </c>
      <c r="BP226" s="4">
        <f t="shared" ca="1" si="26"/>
        <v>174</v>
      </c>
      <c r="BQ226" s="4" t="str" cm="1">
        <f t="array" aca="1" ref="BQ226" ca="1">_xlfn.IFNA(_xlfn.IFS(BT226=1,"Q1",BT226=2,"Q2",BT226=3,"Q3",BT226=4,"Q4"),"")</f>
        <v/>
      </c>
      <c r="BR226" s="105" t="str" cm="1">
        <f t="array" aca="1" ref="BR226" ca="1">_xlfn.IFS(BQ226="","",BQ226&lt;&gt;"",BN225+((BN226-BN225)/(BP226-BP225))*(VLOOKUP(BQ226,$BN$194:$BP$197,3,FALSE)-BP225))</f>
        <v/>
      </c>
      <c r="BS226" s="285">
        <f t="shared" ca="1" si="20"/>
        <v>3</v>
      </c>
      <c r="BT226" s="474" t="e" cm="1">
        <f t="array" aca="1" ref="BT226" ca="1">_xlfn.IFS(AND(BS226=1,BS227=1,BS225&lt;&gt;1),1,OR(AND(BS226=2,BS227=2,BS225&lt;&gt;2),AND(BS226=2,BS225=1,BS227=3)),2,OR(AND(BS226=3,BS227=3,BS225&lt;&gt;3),AND(BS226=3,BS225=2,BS227=4)),3,AND(BS226=4),4)</f>
        <v>#N/A</v>
      </c>
    </row>
    <row r="227" spans="8:72" x14ac:dyDescent="0.25">
      <c r="H227" s="17"/>
      <c r="I227" s="106"/>
      <c r="J227" s="398"/>
      <c r="K227" s="398"/>
      <c r="L227" s="398"/>
      <c r="M227" s="398"/>
      <c r="N227" s="398"/>
      <c r="O227" s="398"/>
      <c r="Q227" s="159">
        <f ca="1"/>
        <v>7948.3704323732645</v>
      </c>
      <c r="R227" s="4" cm="1">
        <f t="array" aca="1" ref="R227" ca="1">_xlfn.IFS(HLOOKUP($Q227,$I$186:$XFD$188,3,FALSE)=$L$199,S$201,HLOOKUP($Q227,$I$186:$XFD$188,3,FALSE)=$M$199,R$201,HLOOKUP($Q227,$I$186:$XFD$188,3,FALSE)=1,1)</f>
        <v>19</v>
      </c>
      <c r="S227" s="4">
        <f t="shared" ca="1" si="21"/>
        <v>223</v>
      </c>
      <c r="T227" s="4" t="str" cm="1">
        <f t="array" aca="1" ref="T227" ca="1">_xlfn.IFNA(_xlfn.IFS(W227=1,"Q1",W227=2,"Q2",W227=3,"Q3",W227=4,"Q4"),"")</f>
        <v/>
      </c>
      <c r="U227" s="105" t="str" cm="1">
        <f t="array" aca="1" ref="U227" ca="1">_xlfn.IFS(T227="","",T227&lt;&gt;"",Q226+((Q227-Q226)/(S227-S226))*(VLOOKUP(T227,$Q$194:$S$197,3,FALSE)-S226))</f>
        <v/>
      </c>
      <c r="V227" s="285">
        <f t="shared" ca="1" si="14"/>
        <v>2</v>
      </c>
      <c r="W227" s="474" t="e" cm="1">
        <f t="array" aca="1" ref="W227" ca="1">_xlfn.IFS(AND(V227=1,V228=1,V226&lt;&gt;1),1,OR(AND(V227=2,V228=2,V226&lt;&gt;2),AND(V227=2,V226=1,V228=3)),2,OR(AND(V227=3,V228=3,V226&lt;&gt;3),AND(V227=3,V226=2,V228=4)),3,AND(V227=4),4)</f>
        <v>#N/A</v>
      </c>
      <c r="Y227" s="105"/>
      <c r="Z227" s="4"/>
      <c r="AA227" s="4"/>
      <c r="AB227" s="4"/>
      <c r="AC227" s="105"/>
      <c r="AD227" s="285"/>
      <c r="AE227" s="286"/>
      <c r="AH227" s="105"/>
      <c r="AI227" s="4"/>
      <c r="AJ227" s="4"/>
      <c r="AK227" s="4"/>
      <c r="AL227" s="105"/>
      <c r="AM227" s="285"/>
      <c r="AN227" s="286"/>
      <c r="AP227" s="161">
        <f ca="1"/>
        <v>13001.072113888806</v>
      </c>
      <c r="AQ227" s="229" cm="1">
        <f t="array" aca="1" ref="AQ227" ca="1">_xlfn.IFS(HLOOKUP($AP227,$I$186:$XFD$188,3,FALSE)=$L$199,AR$201,HLOOKUP($AP227,$I$186:$XFD$188,3,FALSE)=$M$199,AQ$201,HLOOKUP($AP227,$I$186:$XFD$188,3,FALSE)=1,1)</f>
        <v>11</v>
      </c>
      <c r="AR227" s="229">
        <f t="shared" ca="1" si="23"/>
        <v>182</v>
      </c>
      <c r="AS227" s="229" t="str" cm="1">
        <f t="array" aca="1" ref="AS227" ca="1">_xlfn.IFNA(_xlfn.IFS(AV227=1,"Q1",AV227=2,"Q2",AV227=3,"Q3",AV227=4,"Q4"),"")</f>
        <v>Q4</v>
      </c>
      <c r="AT227" s="162" cm="1">
        <f t="array" aca="1" ref="AT227" ca="1">_xlfn.IFS(AS227="","",AS227&lt;&gt;"",AP226+((AP227-AP226)/(AR227-AR226))*(VLOOKUP(AS227,$AP$194:$AR$197,3,FALSE)-AR226))</f>
        <v>13001.072113888806</v>
      </c>
      <c r="AU227" s="477">
        <f t="shared" ca="1" si="17"/>
        <v>4</v>
      </c>
      <c r="AV227" s="478" cm="1">
        <f t="array" aca="1" ref="AV227" ca="1">_xlfn.IFS(AND(AU227=1,AU228=1,AU226&lt;&gt;1),1,OR(AND(AU227=2,AU228=2,AU226&lt;&gt;2),AND(AU227=2,AU226=1,AU228=3)),2,OR(AND(AU227=3,AU228=3,AU226&lt;&gt;3),AND(AU227=3,AU226=2,AU228=4)),3,AND(AU227=4),4)</f>
        <v>4</v>
      </c>
      <c r="AX227" s="105"/>
      <c r="AY227" s="4"/>
      <c r="AZ227" s="4"/>
      <c r="BA227" s="4"/>
      <c r="BB227" s="105"/>
      <c r="BC227" s="285"/>
      <c r="BD227" s="286"/>
      <c r="BF227" s="105"/>
      <c r="BG227" s="4"/>
      <c r="BH227" s="4"/>
      <c r="BI227" s="4"/>
      <c r="BJ227" s="105"/>
      <c r="BK227" s="285"/>
      <c r="BL227" s="286"/>
      <c r="BN227" s="159">
        <f ca="1"/>
        <v>11003.734751798949</v>
      </c>
      <c r="BO227" s="4" cm="1">
        <f t="array" aca="1" ref="BO227" ca="1">_xlfn.IFS(HLOOKUP($BN227,$I$186:$XFD$188,3,FALSE)=$L$199,BP$201,HLOOKUP($BN227,$I$186:$XFD$188,3,FALSE)=$M$199,BO$201,HLOOKUP($BN227,$I$186:$XFD$188,3,FALSE)=1,1)</f>
        <v>12</v>
      </c>
      <c r="BP227" s="4">
        <f t="shared" ca="1" si="26"/>
        <v>186</v>
      </c>
      <c r="BQ227" s="4" t="str" cm="1">
        <f t="array" aca="1" ref="BQ227" ca="1">_xlfn.IFNA(_xlfn.IFS(BT227=1,"Q1",BT227=2,"Q2",BT227=3,"Q3",BT227=4,"Q4"),"")</f>
        <v/>
      </c>
      <c r="BR227" s="105" t="str" cm="1">
        <f t="array" aca="1" ref="BR227" ca="1">_xlfn.IFS(BQ227="","",BQ227&lt;&gt;"",BN226+((BN227-BN226)/(BP227-BP226))*(VLOOKUP(BQ227,$BN$194:$BP$197,3,FALSE)-BP226))</f>
        <v/>
      </c>
      <c r="BS227" s="285">
        <f t="shared" ca="1" si="20"/>
        <v>3</v>
      </c>
      <c r="BT227" s="474" t="e" cm="1">
        <f t="array" aca="1" ref="BT227" ca="1">_xlfn.IFS(AND(BS227=1,BS228=1,BS226&lt;&gt;1),1,OR(AND(BS227=2,BS228=2,BS226&lt;&gt;2),AND(BS227=2,BS226=1,BS228=3)),2,OR(AND(BS227=3,BS228=3,BS226&lt;&gt;3),AND(BS227=3,BS226=2,BS228=4)),3,AND(BS227=4),4)</f>
        <v>#N/A</v>
      </c>
    </row>
    <row r="228" spans="8:72" x14ac:dyDescent="0.25">
      <c r="Q228" s="159">
        <f ca="1"/>
        <v>8097.9493658296424</v>
      </c>
      <c r="R228" s="4" cm="1">
        <f t="array" aca="1" ref="R228" ca="1">_xlfn.IFS(HLOOKUP($Q228,$I$186:$XFD$188,3,FALSE)=$L$199,S$201,HLOOKUP($Q228,$I$186:$XFD$188,3,FALSE)=$M$199,R$201,HLOOKUP($Q228,$I$186:$XFD$188,3,FALSE)=1,1)</f>
        <v>19</v>
      </c>
      <c r="S228" s="4">
        <f t="shared" ca="1" si="21"/>
        <v>242</v>
      </c>
      <c r="T228" s="4" t="str" cm="1">
        <f t="array" aca="1" ref="T228" ca="1">_xlfn.IFNA(_xlfn.IFS(W228=1,"Q1",W228=2,"Q2",W228=3,"Q3",W228=4,"Q4"),"")</f>
        <v/>
      </c>
      <c r="U228" s="105" t="str" cm="1">
        <f t="array" aca="1" ref="U228" ca="1">_xlfn.IFS(T228="","",T228&lt;&gt;"",Q227+((Q228-Q227)/(S228-S227))*(VLOOKUP(T228,$Q$194:$S$197,3,FALSE)-S227))</f>
        <v/>
      </c>
      <c r="V228" s="285">
        <f t="shared" ca="1" si="14"/>
        <v>2</v>
      </c>
      <c r="W228" s="474" t="e" cm="1">
        <f t="array" aca="1" ref="W228" ca="1">_xlfn.IFS(AND(V228=1,V229=1,V227&lt;&gt;1),1,OR(AND(V228=2,V229=2,V227&lt;&gt;2),AND(V228=2,V227=1,V229=3)),2,OR(AND(V228=3,V229=3,V227&lt;&gt;3),AND(V228=3,V227=2,V229=4)),3,AND(V228=4),4)</f>
        <v>#N/A</v>
      </c>
      <c r="Y228" s="105"/>
      <c r="Z228" s="4"/>
      <c r="AA228" s="4"/>
      <c r="AB228" s="4"/>
      <c r="AC228" s="105"/>
      <c r="AD228" s="285"/>
      <c r="AE228" s="286"/>
      <c r="BN228" s="161">
        <f ca="1"/>
        <v>13001.072113888806</v>
      </c>
      <c r="BO228" s="229" cm="1">
        <f t="array" aca="1" ref="BO228" ca="1">_xlfn.IFS(HLOOKUP($BN228,$I$186:$XFD$188,3,FALSE)=$L$199,BP$201,HLOOKUP($BN228,$I$186:$XFD$188,3,FALSE)=$M$199,BO$201,HLOOKUP($BN228,$I$186:$XFD$188,3,FALSE)=1,1)</f>
        <v>12</v>
      </c>
      <c r="BP228" s="229">
        <f t="shared" ca="1" si="26"/>
        <v>198</v>
      </c>
      <c r="BQ228" s="229" t="str" cm="1">
        <f t="array" aca="1" ref="BQ228" ca="1">_xlfn.IFNA(_xlfn.IFS(BT228=1,"Q1",BT228=2,"Q2",BT228=3,"Q3",BT228=4,"Q4"),"")</f>
        <v>Q4</v>
      </c>
      <c r="BR228" s="162" cm="1">
        <f t="array" aca="1" ref="BR228" ca="1">_xlfn.IFS(BQ228="","",BQ228&lt;&gt;"",BN227+((BN228-BN227)/(BP228-BP227))*(VLOOKUP(BQ228,$BN$194:$BP$197,3,FALSE)-BP227))</f>
        <v>13001.072113888806</v>
      </c>
      <c r="BS228" s="477">
        <f t="shared" ca="1" si="20"/>
        <v>4</v>
      </c>
      <c r="BT228" s="478" cm="1">
        <f t="array" aca="1" ref="BT228" ca="1">_xlfn.IFS(AND(BS228=1,BS229=1,BS227&lt;&gt;1),1,OR(AND(BS228=2,BS229=2,BS227&lt;&gt;2),AND(BS228=2,BS227=1,BS229=3)),2,OR(AND(BS228=3,BS229=3,BS227&lt;&gt;3),AND(BS228=3,BS227=2,BS229=4)),3,AND(BS228=4),4)</f>
        <v>4</v>
      </c>
    </row>
    <row r="229" spans="8:72" x14ac:dyDescent="0.25">
      <c r="Q229" s="159">
        <f ca="1"/>
        <v>8117.943911819475</v>
      </c>
      <c r="R229" s="4" cm="1">
        <f t="array" aca="1" ref="R229" ca="1">_xlfn.IFS(HLOOKUP($Q229,$I$186:$XFD$188,3,FALSE)=$L$199,S$201,HLOOKUP($Q229,$I$186:$XFD$188,3,FALSE)=$M$199,R$201,HLOOKUP($Q229,$I$186:$XFD$188,3,FALSE)=1,1)</f>
        <v>10</v>
      </c>
      <c r="S229" s="4">
        <f t="shared" ca="1" si="21"/>
        <v>252</v>
      </c>
      <c r="T229" s="4" t="str" cm="1">
        <f t="array" aca="1" ref="T229" ca="1">_xlfn.IFNA(_xlfn.IFS(W229=1,"Q1",W229=2,"Q2",W229=3,"Q3",W229=4,"Q4"),"")</f>
        <v/>
      </c>
      <c r="U229" s="105" t="str" cm="1">
        <f t="array" aca="1" ref="U229" ca="1">_xlfn.IFS(T229="","",T229&lt;&gt;"",Q228+((Q229-Q228)/(S229-S228))*(VLOOKUP(T229,$Q$194:$S$197,3,FALSE)-S228))</f>
        <v/>
      </c>
      <c r="V229" s="285">
        <f t="shared" ca="1" si="14"/>
        <v>2</v>
      </c>
      <c r="W229" s="474" t="e" cm="1">
        <f t="array" aca="1" ref="W229" ca="1">_xlfn.IFS(AND(V229=1,V230=1,V228&lt;&gt;1),1,OR(AND(V229=2,V230=2,V228&lt;&gt;2),AND(V229=2,V228=1,V230=3)),2,OR(AND(V229=3,V230=3,V228&lt;&gt;3),AND(V229=3,V228=2,V230=4)),3,AND(V229=4),4)</f>
        <v>#N/A</v>
      </c>
      <c r="Y229" s="105"/>
      <c r="Z229" s="4"/>
      <c r="AA229" s="4"/>
      <c r="AB229" s="4"/>
      <c r="AC229" s="105"/>
      <c r="AD229" s="285"/>
      <c r="AE229" s="286"/>
    </row>
    <row r="230" spans="8:72" x14ac:dyDescent="0.25">
      <c r="Q230" s="159">
        <f ca="1"/>
        <v>8169.5158511427653</v>
      </c>
      <c r="R230" s="4" cm="1">
        <f t="array" aca="1" ref="R230" ca="1">_xlfn.IFS(HLOOKUP($Q230,$I$186:$XFD$188,3,FALSE)=$L$199,S$201,HLOOKUP($Q230,$I$186:$XFD$188,3,FALSE)=$M$199,R$201,HLOOKUP($Q230,$I$186:$XFD$188,3,FALSE)=1,1)</f>
        <v>10</v>
      </c>
      <c r="S230" s="4">
        <f t="shared" ca="1" si="21"/>
        <v>262</v>
      </c>
      <c r="T230" s="4" t="str" cm="1">
        <f t="array" aca="1" ref="T230" ca="1">_xlfn.IFNA(_xlfn.IFS(W230=1,"Q1",W230=2,"Q2",W230=3,"Q3",W230=4,"Q4"),"")</f>
        <v/>
      </c>
      <c r="U230" s="105" t="str" cm="1">
        <f t="array" aca="1" ref="U230" ca="1">_xlfn.IFS(T230="","",T230&lt;&gt;"",Q229+((Q230-Q229)/(S230-S229))*(VLOOKUP(T230,$Q$194:$S$197,3,FALSE)-S229))</f>
        <v/>
      </c>
      <c r="V230" s="285">
        <f t="shared" ca="1" si="14"/>
        <v>2</v>
      </c>
      <c r="W230" s="474" t="e" cm="1">
        <f t="array" aca="1" ref="W230" ca="1">_xlfn.IFS(AND(V230=1,V231=1,V229&lt;&gt;1),1,OR(AND(V230=2,V231=2,V229&lt;&gt;2),AND(V230=2,V229=1,V231=3)),2,OR(AND(V230=3,V231=3,V229&lt;&gt;3),AND(V230=3,V229=2,V231=4)),3,AND(V230=4),4)</f>
        <v>#N/A</v>
      </c>
      <c r="Y230" s="105"/>
      <c r="Z230" s="4"/>
      <c r="AA230" s="4"/>
      <c r="AB230" s="4"/>
      <c r="AC230" s="105"/>
      <c r="AD230" s="285"/>
      <c r="AE230" s="286"/>
    </row>
    <row r="231" spans="8:72" x14ac:dyDescent="0.25">
      <c r="Q231" s="159">
        <f ca="1"/>
        <v>8484.3458992884844</v>
      </c>
      <c r="R231" s="4" cm="1">
        <f t="array" aca="1" ref="R231" ca="1">_xlfn.IFS(HLOOKUP($Q231,$I$186:$XFD$188,3,FALSE)=$L$199,S$201,HLOOKUP($Q231,$I$186:$XFD$188,3,FALSE)=$M$199,R$201,HLOOKUP($Q231,$I$186:$XFD$188,3,FALSE)=1,1)</f>
        <v>19</v>
      </c>
      <c r="S231" s="4">
        <f t="shared" ca="1" si="21"/>
        <v>281</v>
      </c>
      <c r="T231" s="4" t="str" cm="1">
        <f t="array" aca="1" ref="T231" ca="1">_xlfn.IFNA(_xlfn.IFS(W231=1,"Q1",W231=2,"Q2",W231=3,"Q3",W231=4,"Q4"),"")</f>
        <v/>
      </c>
      <c r="U231" s="105" t="str" cm="1">
        <f t="array" aca="1" ref="U231" ca="1">_xlfn.IFS(T231="","",T231&lt;&gt;"",Q230+((Q231-Q230)/(S231-S230))*(VLOOKUP(T231,$Q$194:$S$197,3,FALSE)-S230))</f>
        <v/>
      </c>
      <c r="V231" s="285">
        <f t="shared" ca="1" si="14"/>
        <v>2</v>
      </c>
      <c r="W231" s="474" t="e" cm="1">
        <f t="array" aca="1" ref="W231" ca="1">_xlfn.IFS(AND(V231=1,V232=1,V230&lt;&gt;1),1,OR(AND(V231=2,V232=2,V230&lt;&gt;2),AND(V231=2,V230=1,V232=3)),2,OR(AND(V231=3,V232=3,V230&lt;&gt;3),AND(V231=3,V230=2,V232=4)),3,AND(V231=4),4)</f>
        <v>#N/A</v>
      </c>
      <c r="Y231" s="105"/>
      <c r="Z231" s="4"/>
      <c r="AA231" s="4"/>
      <c r="AB231" s="4"/>
      <c r="AC231" s="105"/>
      <c r="AD231" s="285"/>
      <c r="AE231" s="286"/>
    </row>
    <row r="232" spans="8:72" x14ac:dyDescent="0.25">
      <c r="Q232" s="159">
        <f ca="1"/>
        <v>9618.2732761208226</v>
      </c>
      <c r="R232" s="4" cm="1">
        <f t="array" aca="1" ref="R232" ca="1">_xlfn.IFS(HLOOKUP($Q232,$I$186:$XFD$188,3,FALSE)=$L$199,S$201,HLOOKUP($Q232,$I$186:$XFD$188,3,FALSE)=$M$199,R$201,HLOOKUP($Q232,$I$186:$XFD$188,3,FALSE)=1,1)</f>
        <v>19</v>
      </c>
      <c r="S232" s="4">
        <f t="shared" ca="1" si="21"/>
        <v>300</v>
      </c>
      <c r="T232" s="4" t="str" cm="1">
        <f t="array" aca="1" ref="T232" ca="1">_xlfn.IFNA(_xlfn.IFS(W232=1,"Q1",W232=2,"Q2",W232=3,"Q3",W232=4,"Q4"),"")</f>
        <v>Q3</v>
      </c>
      <c r="U232" s="105" cm="1">
        <f t="array" aca="1" ref="U232" ca="1">_xlfn.IFS(T232="","",T232&lt;&gt;"",Q231+((Q232-Q231)/(S232-S231))*(VLOOKUP(T232,$Q$194:$S$197,3,FALSE)-S231))</f>
        <v>8991.629199450319</v>
      </c>
      <c r="V232" s="285">
        <f t="shared" ca="1" si="14"/>
        <v>3</v>
      </c>
      <c r="W232" s="474" cm="1">
        <f t="array" aca="1" ref="W232" ca="1">_xlfn.IFS(AND(V232=1,V233=1,V231&lt;&gt;1),1,OR(AND(V232=2,V233=2,V231&lt;&gt;2),AND(V232=2,V231=1,V233=3)),2,OR(AND(V232=3,V233=3,V231&lt;&gt;3),AND(V232=3,V231=2,V233=4)),3,AND(V232=4),4)</f>
        <v>3</v>
      </c>
      <c r="Y232" s="105"/>
      <c r="Z232" s="4"/>
      <c r="AA232" s="4"/>
      <c r="AB232" s="4"/>
      <c r="AC232" s="105"/>
      <c r="AD232" s="285"/>
      <c r="AE232" s="286"/>
    </row>
    <row r="233" spans="8:72" x14ac:dyDescent="0.25">
      <c r="Q233" s="159">
        <f ca="1"/>
        <v>10230.082935490156</v>
      </c>
      <c r="R233" s="4" cm="1">
        <f t="array" aca="1" ref="R233" ca="1">_xlfn.IFS(HLOOKUP($Q233,$I$186:$XFD$188,3,FALSE)=$L$199,S$201,HLOOKUP($Q233,$I$186:$XFD$188,3,FALSE)=$M$199,R$201,HLOOKUP($Q233,$I$186:$XFD$188,3,FALSE)=1,1)</f>
        <v>10</v>
      </c>
      <c r="S233" s="4">
        <f t="shared" ca="1" si="21"/>
        <v>310</v>
      </c>
      <c r="T233" s="4" t="str" cm="1">
        <f t="array" aca="1" ref="T233" ca="1">_xlfn.IFNA(_xlfn.IFS(W233=1,"Q1",W233=2,"Q2",W233=3,"Q3",W233=4,"Q4"),"")</f>
        <v/>
      </c>
      <c r="U233" s="105" t="str" cm="1">
        <f t="array" aca="1" ref="U233" ca="1">_xlfn.IFS(T233="","",T233&lt;&gt;"",Q232+((Q233-Q232)/(S233-S232))*(VLOOKUP(T233,$Q$194:$S$197,3,FALSE)-S232))</f>
        <v/>
      </c>
      <c r="V233" s="285">
        <f t="shared" ca="1" si="14"/>
        <v>3</v>
      </c>
      <c r="W233" s="474" t="e" cm="1">
        <f t="array" aca="1" ref="W233" ca="1">_xlfn.IFS(AND(V233=1,V234=1,V232&lt;&gt;1),1,OR(AND(V233=2,V234=2,V232&lt;&gt;2),AND(V233=2,V232=1,V234=3)),2,OR(AND(V233=3,V234=3,V232&lt;&gt;3),AND(V233=3,V232=2,V234=4)),3,AND(V233=4),4)</f>
        <v>#N/A</v>
      </c>
      <c r="Y233" s="105"/>
      <c r="Z233" s="4"/>
      <c r="AA233" s="4"/>
      <c r="AB233" s="4"/>
      <c r="AC233" s="105"/>
      <c r="AD233" s="285"/>
      <c r="AE233" s="286"/>
    </row>
    <row r="234" spans="8:72" x14ac:dyDescent="0.25">
      <c r="Q234" s="159">
        <f ca="1"/>
        <v>10320.399038853908</v>
      </c>
      <c r="R234" s="4" cm="1">
        <f t="array" aca="1" ref="R234" ca="1">_xlfn.IFS(HLOOKUP($Q234,$I$186:$XFD$188,3,FALSE)=$L$199,S$201,HLOOKUP($Q234,$I$186:$XFD$188,3,FALSE)=$M$199,R$201,HLOOKUP($Q234,$I$186:$XFD$188,3,FALSE)=1,1)</f>
        <v>19</v>
      </c>
      <c r="S234" s="4">
        <f t="shared" ca="1" si="21"/>
        <v>329</v>
      </c>
      <c r="T234" s="4" t="str" cm="1">
        <f t="array" aca="1" ref="T234" ca="1">_xlfn.IFNA(_xlfn.IFS(W234=1,"Q1",W234=2,"Q2",W234=3,"Q3",W234=4,"Q4"),"")</f>
        <v/>
      </c>
      <c r="U234" s="105" t="str" cm="1">
        <f t="array" aca="1" ref="U234" ca="1">_xlfn.IFS(T234="","",T234&lt;&gt;"",Q233+((Q234-Q233)/(S234-S233))*(VLOOKUP(T234,$Q$194:$S$197,3,FALSE)-S233))</f>
        <v/>
      </c>
      <c r="V234" s="285">
        <f t="shared" ca="1" si="14"/>
        <v>3</v>
      </c>
      <c r="W234" s="474" t="e" cm="1">
        <f t="array" aca="1" ref="W234" ca="1">_xlfn.IFS(AND(V234=1,V235=1,V233&lt;&gt;1),1,OR(AND(V234=2,V235=2,V233&lt;&gt;2),AND(V234=2,V233=1,V235=3)),2,OR(AND(V234=3,V235=3,V233&lt;&gt;3),AND(V234=3,V233=2,V235=4)),3,AND(V234=4),4)</f>
        <v>#N/A</v>
      </c>
      <c r="Y234" s="105"/>
      <c r="Z234" s="4"/>
      <c r="AA234" s="4"/>
      <c r="AB234" s="4"/>
      <c r="AC234" s="105"/>
      <c r="AD234" s="285"/>
      <c r="AE234" s="286"/>
    </row>
    <row r="235" spans="8:72" x14ac:dyDescent="0.25">
      <c r="Q235" s="159">
        <f ca="1"/>
        <v>10522.374230565614</v>
      </c>
      <c r="R235" s="4" cm="1">
        <f t="array" aca="1" ref="R235" ca="1">_xlfn.IFS(HLOOKUP($Q235,$I$186:$XFD$188,3,FALSE)=$L$199,S$201,HLOOKUP($Q235,$I$186:$XFD$188,3,FALSE)=$M$199,R$201,HLOOKUP($Q235,$I$186:$XFD$188,3,FALSE)=1,1)</f>
        <v>19</v>
      </c>
      <c r="S235" s="4">
        <f t="shared" ca="1" si="21"/>
        <v>348</v>
      </c>
      <c r="T235" s="4" t="str" cm="1">
        <f t="array" aca="1" ref="T235" ca="1">_xlfn.IFNA(_xlfn.IFS(W235=1,"Q1",W235=2,"Q2",W235=3,"Q3",W235=4,"Q4"),"")</f>
        <v/>
      </c>
      <c r="U235" s="105" t="str" cm="1">
        <f t="array" aca="1" ref="U235" ca="1">_xlfn.IFS(T235="","",T235&lt;&gt;"",Q234+((Q235-Q234)/(S235-S234))*(VLOOKUP(T235,$Q$194:$S$197,3,FALSE)-S234))</f>
        <v/>
      </c>
      <c r="V235" s="285">
        <f t="shared" ca="1" si="14"/>
        <v>3</v>
      </c>
      <c r="W235" s="474" t="e" cm="1">
        <f t="array" aca="1" ref="W235" ca="1">_xlfn.IFS(AND(V235=1,V236=1,V234&lt;&gt;1),1,OR(AND(V235=2,V236=2,V234&lt;&gt;2),AND(V235=2,V234=1,V236=3)),2,OR(AND(V235=3,V236=3,V234&lt;&gt;3),AND(V235=3,V234=2,V236=4)),3,AND(V235=4),4)</f>
        <v>#N/A</v>
      </c>
      <c r="Y235" s="105"/>
      <c r="Z235" s="4"/>
      <c r="AA235" s="4"/>
      <c r="AB235" s="4"/>
      <c r="AC235" s="105"/>
      <c r="AD235" s="285"/>
      <c r="AE235" s="286"/>
    </row>
    <row r="236" spans="8:72" x14ac:dyDescent="0.25">
      <c r="Q236" s="159">
        <f ca="1"/>
        <v>11003.734751798949</v>
      </c>
      <c r="R236" s="4" cm="1">
        <f t="array" aca="1" ref="R236" ca="1">_xlfn.IFS(HLOOKUP($Q236,$I$186:$XFD$188,3,FALSE)=$L$199,S$201,HLOOKUP($Q236,$I$186:$XFD$188,3,FALSE)=$M$199,R$201,HLOOKUP($Q236,$I$186:$XFD$188,3,FALSE)=1,1)</f>
        <v>19</v>
      </c>
      <c r="S236" s="4">
        <f t="shared" ca="1" si="21"/>
        <v>367</v>
      </c>
      <c r="T236" s="4" t="str" cm="1">
        <f t="array" aca="1" ref="T236" ca="1">_xlfn.IFNA(_xlfn.IFS(W236=1,"Q1",W236=2,"Q2",W236=3,"Q3",W236=4,"Q4"),"")</f>
        <v/>
      </c>
      <c r="U236" s="105" t="str" cm="1">
        <f t="array" aca="1" ref="U236" ca="1">_xlfn.IFS(T236="","",T236&lt;&gt;"",Q235+((Q236-Q235)/(S236-S235))*(VLOOKUP(T236,$Q$194:$S$197,3,FALSE)-S235))</f>
        <v/>
      </c>
      <c r="V236" s="285">
        <f t="shared" ca="1" si="14"/>
        <v>3</v>
      </c>
      <c r="W236" s="474" t="e" cm="1">
        <f t="array" aca="1" ref="W236" ca="1">_xlfn.IFS(AND(V236=1,V237=1,V235&lt;&gt;1),1,OR(AND(V236=2,V237=2,V235&lt;&gt;2),AND(V236=2,V235=1,V237=3)),2,OR(AND(V236=3,V237=3,V235&lt;&gt;3),AND(V236=3,V235=2,V237=4)),3,AND(V236=4),4)</f>
        <v>#N/A</v>
      </c>
      <c r="Y236" s="105"/>
      <c r="Z236" s="4"/>
      <c r="AA236" s="4"/>
      <c r="AB236" s="4"/>
      <c r="AC236" s="105"/>
      <c r="AD236" s="285"/>
      <c r="AE236" s="286"/>
    </row>
    <row r="237" spans="8:72" x14ac:dyDescent="0.25">
      <c r="Q237" s="161">
        <f ca="1"/>
        <v>13001.072113888806</v>
      </c>
      <c r="R237" s="229" cm="1">
        <f t="array" aca="1" ref="R237" ca="1">_xlfn.IFS(HLOOKUP($Q237,$I$186:$XFD$188,3,FALSE)=$L$199,S$201,HLOOKUP($Q237,$I$186:$XFD$188,3,FALSE)=$M$199,R$201,HLOOKUP($Q237,$I$186:$XFD$188,3,FALSE)=1,1)</f>
        <v>19</v>
      </c>
      <c r="S237" s="229">
        <f t="shared" ca="1" si="21"/>
        <v>386</v>
      </c>
      <c r="T237" s="229" t="str" cm="1">
        <f t="array" aca="1" ref="T237" ca="1">_xlfn.IFNA(_xlfn.IFS(W237=1,"Q1",W237=2,"Q2",W237=3,"Q3",W237=4,"Q4"),"")</f>
        <v>Q4</v>
      </c>
      <c r="U237" s="162" cm="1">
        <f t="array" aca="1" ref="U237" ca="1">_xlfn.IFS(T237="","",T237&lt;&gt;"",Q236+((Q237-Q236)/(S237-S236))*(VLOOKUP(T237,$Q$194:$S$197,3,FALSE)-S236))</f>
        <v>13001.072113888806</v>
      </c>
      <c r="V237" s="477">
        <f t="shared" ca="1" si="14"/>
        <v>4</v>
      </c>
      <c r="W237" s="478" cm="1">
        <f t="array" aca="1" ref="W237" ca="1">_xlfn.IFS(AND(V237=1,V238=1,V236&lt;&gt;1),1,OR(AND(V237=2,V238=2,V236&lt;&gt;2),AND(V237=2,V236=1,V238=3)),2,OR(AND(V237=3,V238=3,V236&lt;&gt;3),AND(V237=3,V236=2,V238=4)),3,AND(V237=4),4)</f>
        <v>4</v>
      </c>
      <c r="Y237" s="105"/>
      <c r="Z237" s="4"/>
      <c r="AA237" s="4"/>
      <c r="AB237" s="4"/>
      <c r="AC237" s="105"/>
      <c r="AD237" s="285"/>
      <c r="AE237" s="286"/>
    </row>
    <row r="239" spans="8:72" x14ac:dyDescent="0.25">
      <c r="Q239" s="17" t="s">
        <v>291</v>
      </c>
      <c r="R239" s="105">
        <f ca="1">MIN(_xlfn.ANCHORARRAY(R242))</f>
        <v>5617.1919281902965</v>
      </c>
      <c r="S239" s="105">
        <f ca="1">MIN(_xlfn.ANCHORARRAY(S242))</f>
        <v>2557.0575960581382</v>
      </c>
      <c r="T239" s="105">
        <f ca="1">MIN(_xlfn.ANCHORARRAY(T242))</f>
        <v>4016.4893029902414</v>
      </c>
      <c r="Y239" s="17" t="s">
        <v>291</v>
      </c>
      <c r="Z239" s="105">
        <f ca="1">MIN(_xlfn.ANCHORARRAY(Z242))</f>
        <v>5617.1919281902965</v>
      </c>
      <c r="AA239" s="105">
        <f ca="1">MIN(_xlfn.ANCHORARRAY(AA242))</f>
        <v>2557.0575960581382</v>
      </c>
      <c r="AB239" s="105">
        <f ca="1">MIN(_xlfn.ANCHORARRAY(AB242))</f>
        <v>4016.4893029902414</v>
      </c>
      <c r="AH239" s="17" t="s">
        <v>291</v>
      </c>
      <c r="AI239" s="105">
        <f ca="1">MIN(_xlfn.ANCHORARRAY(AI242))</f>
        <v>7948.3704323732645</v>
      </c>
      <c r="AJ239" s="105">
        <f ca="1">MIN(_xlfn.ANCHORARRAY(AJ242))</f>
        <v>4302.5470612909667</v>
      </c>
      <c r="AK239" s="105">
        <f ca="1">MIN(_xlfn.ANCHORARRAY(AK242))</f>
        <v>5463.1710643078559</v>
      </c>
      <c r="AP239" s="17" t="s">
        <v>291</v>
      </c>
      <c r="AQ239" s="105">
        <f ca="1">MIN(_xlfn.ANCHORARRAY(AQ242))</f>
        <v>5617.1919281902965</v>
      </c>
      <c r="AR239" s="105">
        <f ca="1">MIN(_xlfn.ANCHORARRAY(AR242))</f>
        <v>2557.0575960581382</v>
      </c>
      <c r="AS239" s="105">
        <f ca="1">MIN(_xlfn.ANCHORARRAY(AS242))</f>
        <v>4016.4893029902414</v>
      </c>
      <c r="AX239" s="17" t="s">
        <v>291</v>
      </c>
      <c r="AY239" s="105">
        <f ca="1">MIN(_xlfn.ANCHORARRAY(AY242))</f>
        <v>7844.5887539307887</v>
      </c>
      <c r="AZ239" s="105">
        <f ca="1">MIN(_xlfn.ANCHORARRAY(AZ242))</f>
        <v>4302.5470612909667</v>
      </c>
      <c r="BA239" s="105" t="e" vm="1">
        <f ca="1">MIN(_xlfn.ANCHORARRAY(BA242))</f>
        <v>#VALUE!</v>
      </c>
      <c r="BF239" s="17" t="s">
        <v>291</v>
      </c>
      <c r="BG239" s="105">
        <f ca="1">MIN(_xlfn.ANCHORARRAY(BG242))</f>
        <v>7844.5887539307887</v>
      </c>
      <c r="BH239" s="105">
        <f ca="1">MIN(_xlfn.ANCHORARRAY(BH242))</f>
        <v>2557.0575960581382</v>
      </c>
      <c r="BI239" s="105" t="e" vm="1">
        <f ca="1">MIN(_xlfn.ANCHORARRAY(BI242))</f>
        <v>#VALUE!</v>
      </c>
      <c r="BN239" s="17" t="s">
        <v>291</v>
      </c>
      <c r="BO239" s="105">
        <f ca="1">MIN(_xlfn.ANCHORARRAY(BO242))</f>
        <v>5617.1919281902965</v>
      </c>
      <c r="BP239" s="105">
        <f ca="1">MIN(_xlfn.ANCHORARRAY(BP242))</f>
        <v>4647.9886309491922</v>
      </c>
      <c r="BQ239" s="105">
        <f ca="1">MIN(_xlfn.ANCHORARRAY(BQ242))</f>
        <v>4016.4893029902414</v>
      </c>
    </row>
    <row r="240" spans="8:72" x14ac:dyDescent="0.25">
      <c r="Q240" s="17" t="s">
        <v>292</v>
      </c>
      <c r="R240" s="105">
        <f ca="1">MAX(_xlfn.ANCHORARRAY(R242))</f>
        <v>13001.072113888806</v>
      </c>
      <c r="S240" s="105">
        <f ca="1">MAX(_xlfn.ANCHORARRAY(S242))</f>
        <v>10230.082935490156</v>
      </c>
      <c r="T240" s="105">
        <f ca="1">MAX(_xlfn.ANCHORARRAY(T242))</f>
        <v>6625.6451984366959</v>
      </c>
      <c r="Y240" s="17" t="s">
        <v>292</v>
      </c>
      <c r="Z240" s="105">
        <f ca="1">MAX(_xlfn.ANCHORARRAY(Z242))</f>
        <v>11003.734751798949</v>
      </c>
      <c r="AA240" s="105">
        <f ca="1">MAX(_xlfn.ANCHORARRAY(AA242))</f>
        <v>10230.082935490156</v>
      </c>
      <c r="AB240" s="105">
        <f ca="1">MAX(_xlfn.ANCHORARRAY(AB242))</f>
        <v>4741.2380764651161</v>
      </c>
      <c r="AH240" s="17" t="s">
        <v>292</v>
      </c>
      <c r="AI240" s="105">
        <f ca="1">MAX(_xlfn.ANCHORARRAY(AI242))</f>
        <v>13001.072113888806</v>
      </c>
      <c r="AJ240" s="105">
        <f ca="1">MAX(_xlfn.ANCHORARRAY(AJ242))</f>
        <v>8117.943911819475</v>
      </c>
      <c r="AK240" s="105">
        <f ca="1">MAX(_xlfn.ANCHORARRAY(AK242))</f>
        <v>6625.6451984366959</v>
      </c>
      <c r="AP240" s="17" t="s">
        <v>292</v>
      </c>
      <c r="AQ240" s="105">
        <f ca="1">MAX(_xlfn.ANCHORARRAY(AQ242))</f>
        <v>13001.072113888806</v>
      </c>
      <c r="AR240" s="105">
        <f ca="1">MAX(_xlfn.ANCHORARRAY(AR242))</f>
        <v>10230.082935490156</v>
      </c>
      <c r="AS240" s="105">
        <f ca="1">MAX(_xlfn.ANCHORARRAY(AS242))</f>
        <v>6625.6451984366959</v>
      </c>
      <c r="AX240" s="17" t="s">
        <v>292</v>
      </c>
      <c r="AY240" s="105">
        <f ca="1">MAX(_xlfn.ANCHORARRAY(AY242))</f>
        <v>8097.9493658296424</v>
      </c>
      <c r="AZ240" s="105">
        <f ca="1">MAX(_xlfn.ANCHORARRAY(AZ242))</f>
        <v>6048.9216715935117</v>
      </c>
      <c r="BA240" s="105" t="e" vm="1">
        <f ca="1">MAX(_xlfn.ANCHORARRAY(BA242))</f>
        <v>#VALUE!</v>
      </c>
      <c r="BF240" s="17" t="s">
        <v>292</v>
      </c>
      <c r="BG240" s="105">
        <f ca="1">MAX(_xlfn.ANCHORARRAY(BG242))</f>
        <v>8097.9493658296424</v>
      </c>
      <c r="BH240" s="105">
        <f ca="1">MAX(_xlfn.ANCHORARRAY(BH242))</f>
        <v>5658.5418277573126</v>
      </c>
      <c r="BI240" s="105" t="e" vm="1">
        <f ca="1">MAX(_xlfn.ANCHORARRAY(BI242))</f>
        <v>#VALUE!</v>
      </c>
      <c r="BN240" s="17" t="s">
        <v>292</v>
      </c>
      <c r="BO240" s="105">
        <f ca="1">MAX(_xlfn.ANCHORARRAY(BO242))</f>
        <v>13001.072113888806</v>
      </c>
      <c r="BP240" s="105">
        <f ca="1">MAX(_xlfn.ANCHORARRAY(BP242))</f>
        <v>10230.082935490156</v>
      </c>
      <c r="BQ240" s="105">
        <f ca="1">MAX(_xlfn.ANCHORARRAY(BQ242))</f>
        <v>6625.6451984366959</v>
      </c>
    </row>
    <row r="241" spans="1:69" x14ac:dyDescent="0.25">
      <c r="R241" s="15" t="s">
        <v>258</v>
      </c>
      <c r="S241" s="15" t="s">
        <v>259</v>
      </c>
      <c r="T241" s="15" t="s">
        <v>260</v>
      </c>
      <c r="Z241" s="15" t="s">
        <v>258</v>
      </c>
      <c r="AA241" s="15" t="s">
        <v>259</v>
      </c>
      <c r="AB241" s="15" t="s">
        <v>260</v>
      </c>
      <c r="AI241" s="15" t="s">
        <v>258</v>
      </c>
      <c r="AJ241" s="15" t="s">
        <v>259</v>
      </c>
      <c r="AK241" s="15" t="s">
        <v>260</v>
      </c>
      <c r="AQ241" s="15" t="s">
        <v>258</v>
      </c>
      <c r="AR241" s="15" t="s">
        <v>259</v>
      </c>
      <c r="AS241" s="15" t="s">
        <v>260</v>
      </c>
      <c r="AY241" s="15" t="s">
        <v>258</v>
      </c>
      <c r="AZ241" s="15" t="s">
        <v>259</v>
      </c>
      <c r="BA241" s="15" t="s">
        <v>260</v>
      </c>
      <c r="BG241" s="15" t="s">
        <v>258</v>
      </c>
      <c r="BH241" s="15" t="s">
        <v>259</v>
      </c>
      <c r="BI241" s="15" t="s">
        <v>260</v>
      </c>
      <c r="BO241" s="15" t="s">
        <v>258</v>
      </c>
      <c r="BP241" s="15" t="s">
        <v>259</v>
      </c>
      <c r="BQ241" s="15" t="s">
        <v>260</v>
      </c>
    </row>
    <row r="242" spans="1:69" x14ac:dyDescent="0.25">
      <c r="R242" s="106" cm="1">
        <f t="array" aca="1" ref="R242:R251" ca="1">_xlfn._xlws.FILTER(_xlfn.ANCHORARRAY(Q203),R203:R237=S201)</f>
        <v>5617.1919281902965</v>
      </c>
      <c r="S242" s="106" cm="1">
        <f t="array" aca="1" ref="S242:S260" ca="1">_xlfn._xlws.FILTER(_xlfn.ANCHORARRAY(Q203),R203:R237=R201)</f>
        <v>2557.0575960581382</v>
      </c>
      <c r="T242" s="106" cm="1">
        <f t="array" aca="1" ref="T242:T247" ca="1">_xlfn._xlws.FILTER(_xlfn.ANCHORARRAY(Q203),R203:R237=1)</f>
        <v>4016.4893029902414</v>
      </c>
      <c r="Z242" s="106" cm="1">
        <f t="array" aca="1" ref="Z242:Z247" ca="1">_xlfn._xlws.FILTER(_xlfn.ANCHORARRAY(Y203),Z203:Z223=AA201)</f>
        <v>5617.1919281902965</v>
      </c>
      <c r="AA242" s="106" cm="1">
        <f t="array" aca="1" ref="AA242:AA252" ca="1">_xlfn._xlws.FILTER(_xlfn.ANCHORARRAY(Y203),Z203:Z223=Z201)</f>
        <v>2557.0575960581382</v>
      </c>
      <c r="AB242" s="106" cm="1">
        <f t="array" aca="1" ref="AB242:AB245" ca="1">_xlfn._xlws.FILTER(_xlfn.ANCHORARRAY(Y203),Z203:Z223=1)</f>
        <v>4016.4893029902414</v>
      </c>
      <c r="AC242" s="105"/>
      <c r="AD242" s="105"/>
      <c r="AE242" s="105"/>
      <c r="AF242" s="105"/>
      <c r="AG242" s="105"/>
      <c r="AH242" s="105"/>
      <c r="AI242" s="106" cm="1">
        <f t="array" aca="1" ref="AI242:AI245" ca="1">_xlfn._xlws.FILTER(_xlfn.ANCHORARRAY(AH203),AI203:AI216=AJ201)</f>
        <v>7948.3704323732645</v>
      </c>
      <c r="AJ242" s="106" cm="1">
        <f t="array" aca="1" ref="AJ242:AJ249" ca="1">_xlfn._xlws.FILTER(_xlfn.ANCHORARRAY(AH203),AI203:AI216=AI201)</f>
        <v>4302.5470612909667</v>
      </c>
      <c r="AK242" s="106" cm="1">
        <f t="array" aca="1" ref="AK242:AK243" ca="1">_xlfn._xlws.FILTER(_xlfn.ANCHORARRAY(AH203),AI203:AI216=1)</f>
        <v>5463.1710643078559</v>
      </c>
      <c r="AL242" s="105"/>
      <c r="AM242" s="105"/>
      <c r="AN242" s="105"/>
      <c r="AO242" s="105"/>
      <c r="AP242" s="105"/>
      <c r="AQ242" s="106" cm="1">
        <f t="array" aca="1" ref="AQ242:AQ249" ca="1">_xlfn._xlws.FILTER(_xlfn.ANCHORARRAY(AP203),AQ203:AQ227=AR201)</f>
        <v>5617.1919281902965</v>
      </c>
      <c r="AR242" s="106" cm="1">
        <f t="array" aca="1" ref="AR242:AR252" ca="1">_xlfn._xlws.FILTER(_xlfn.ANCHORARRAY(AP203),AQ203:AQ227=AQ201)</f>
        <v>2557.0575960581382</v>
      </c>
      <c r="AS242" s="106" cm="1">
        <f t="array" aca="1" ref="AS242:AS247" ca="1">_xlfn._xlws.FILTER(_xlfn.ANCHORARRAY(AP203),AQ203:AQ227=1)</f>
        <v>4016.4893029902414</v>
      </c>
      <c r="AT242" s="105"/>
      <c r="AU242" s="105"/>
      <c r="AV242" s="105"/>
      <c r="AW242" s="105"/>
      <c r="AX242" s="105"/>
      <c r="AY242" s="106" cm="1">
        <f t="array" aca="1" ref="AY242:AY243" ca="1">_xlfn._xlws.FILTER(_xlfn.ANCHORARRAY(AX203),AY203:AY212=AZ201)</f>
        <v>7844.5887539307887</v>
      </c>
      <c r="AZ242" s="106" cm="1">
        <f t="array" aca="1" ref="AZ242:AZ249" ca="1">_xlfn._xlws.FILTER(_xlfn.ANCHORARRAY(AX203),AY203:AY212=AY201)</f>
        <v>4302.5470612909667</v>
      </c>
      <c r="BA242" s="106" t="e" cm="1" vm="2">
        <f t="array" aca="1" ref="BA242" ca="1">_xlfn._xlws.FILTER(_xlfn.ANCHORARRAY(AX203),AY203:AY212=1)</f>
        <v>#VALUE!</v>
      </c>
      <c r="BB242" s="105"/>
      <c r="BC242" s="105"/>
      <c r="BD242" s="105"/>
      <c r="BE242" s="105"/>
      <c r="BF242" s="105"/>
      <c r="BG242" s="105" cm="1">
        <f t="array" aca="1" ref="BG242:BG243" ca="1">_xlfn._xlws.FILTER(_xlfn.ANCHORARRAY(BF203),BG203:BG211=BH201)</f>
        <v>7844.5887539307887</v>
      </c>
      <c r="BH242" s="105" cm="1">
        <f t="array" aca="1" ref="BH242:BH248" ca="1">_xlfn._xlws.FILTER(_xlfn.ANCHORARRAY(BF203),BG203:BG211=BG201)</f>
        <v>2557.0575960581382</v>
      </c>
      <c r="BI242" s="105" t="e" cm="1" vm="2">
        <f t="array" aca="1" ref="BI242" ca="1">_xlfn._xlws.FILTER(_xlfn.ANCHORARRAY(BF203),BG203:BG211=1)</f>
        <v>#VALUE!</v>
      </c>
      <c r="BJ242" s="105"/>
      <c r="BK242" s="105"/>
      <c r="BL242" s="105"/>
      <c r="BM242" s="105"/>
      <c r="BN242" s="105"/>
      <c r="BO242" s="106" cm="1">
        <f t="array" aca="1" ref="BO242:BO249" ca="1">_xlfn._xlws.FILTER(_xlfn.ANCHORARRAY(BN203),BO203:BO228=BP201)</f>
        <v>5617.1919281902965</v>
      </c>
      <c r="BP242" s="106" cm="1">
        <f t="array" aca="1" ref="BP242:BP253" ca="1">_xlfn._xlws.FILTER(_xlfn.ANCHORARRAY(BN203),BO203:BO228=BO201)</f>
        <v>4647.9886309491922</v>
      </c>
      <c r="BQ242" s="106" cm="1">
        <f t="array" aca="1" ref="BQ242:BQ247" ca="1">_xlfn._xlws.FILTER(_xlfn.ANCHORARRAY(BN203),BO203:BO228=1)</f>
        <v>4016.4893029902414</v>
      </c>
    </row>
    <row r="243" spans="1:69" x14ac:dyDescent="0.25">
      <c r="R243" s="106">
        <f ca="1"/>
        <v>7844.5887539307887</v>
      </c>
      <c r="S243" s="106">
        <f ca="1"/>
        <v>4302.5470612909667</v>
      </c>
      <c r="T243" s="106">
        <f ca="1"/>
        <v>4076.8653520877269</v>
      </c>
      <c r="Z243" s="106">
        <f ca="1"/>
        <v>7844.5887539307887</v>
      </c>
      <c r="AA243" s="106">
        <f ca="1"/>
        <v>4647.9886309491922</v>
      </c>
      <c r="AB243" s="106">
        <f ca="1"/>
        <v>4076.8653520877269</v>
      </c>
      <c r="AC243" s="105"/>
      <c r="AD243" s="105"/>
      <c r="AE243" s="105"/>
      <c r="AF243" s="105"/>
      <c r="AG243" s="105"/>
      <c r="AH243" s="105"/>
      <c r="AI243" s="105">
        <f ca="1"/>
        <v>8097.9493658296424</v>
      </c>
      <c r="AJ243" s="105">
        <f ca="1"/>
        <v>4834.0207465394988</v>
      </c>
      <c r="AK243" s="105">
        <f ca="1"/>
        <v>6625.6451984366959</v>
      </c>
      <c r="AL243" s="105"/>
      <c r="AM243" s="105"/>
      <c r="AN243" s="105"/>
      <c r="AO243" s="105"/>
      <c r="AP243" s="105"/>
      <c r="AQ243" s="105">
        <f ca="1"/>
        <v>7948.3704323732645</v>
      </c>
      <c r="AR243" s="105">
        <f ca="1"/>
        <v>4647.9886309491922</v>
      </c>
      <c r="AS243" s="105">
        <f ca="1"/>
        <v>4076.8653520877269</v>
      </c>
      <c r="AT243" s="105"/>
      <c r="AU243" s="105"/>
      <c r="AV243" s="105"/>
      <c r="AW243" s="105"/>
      <c r="AX243" s="105"/>
      <c r="AY243" s="105">
        <f ca="1"/>
        <v>8097.9493658296424</v>
      </c>
      <c r="AZ243" s="105">
        <f ca="1"/>
        <v>4834.0207465394988</v>
      </c>
      <c r="BA243" s="105"/>
      <c r="BB243" s="105"/>
      <c r="BC243" s="105"/>
      <c r="BD243" s="105"/>
      <c r="BE243" s="105"/>
      <c r="BF243" s="105"/>
      <c r="BG243" s="105">
        <f ca="1"/>
        <v>8097.9493658296424</v>
      </c>
      <c r="BH243" s="105">
        <f ca="1"/>
        <v>4302.5470612909667</v>
      </c>
      <c r="BI243" s="105"/>
      <c r="BJ243" s="105"/>
      <c r="BK243" s="105"/>
      <c r="BL243" s="105"/>
      <c r="BM243" s="105"/>
      <c r="BN243" s="105"/>
      <c r="BO243" s="105">
        <f ca="1"/>
        <v>7948.3704323732645</v>
      </c>
      <c r="BP243" s="105">
        <f ca="1"/>
        <v>4834.0207465394988</v>
      </c>
      <c r="BQ243" s="105">
        <f ca="1"/>
        <v>4076.8653520877269</v>
      </c>
    </row>
    <row r="244" spans="1:69" x14ac:dyDescent="0.25">
      <c r="R244" s="106">
        <f ca="1"/>
        <v>7948.3704323732645</v>
      </c>
      <c r="S244" s="106">
        <f ca="1"/>
        <v>4647.9886309491922</v>
      </c>
      <c r="T244" s="106">
        <f ca="1"/>
        <v>4342.0791992943205</v>
      </c>
      <c r="Z244" s="106">
        <f ca="1"/>
        <v>8484.3458992884844</v>
      </c>
      <c r="AA244" s="106">
        <f ca="1"/>
        <v>5332.0263091459037</v>
      </c>
      <c r="AB244" s="106">
        <f ca="1"/>
        <v>4342.0791992943205</v>
      </c>
      <c r="AC244" s="105"/>
      <c r="AD244" s="105"/>
      <c r="AE244" s="105"/>
      <c r="AF244" s="105"/>
      <c r="AG244" s="105"/>
      <c r="AH244" s="105"/>
      <c r="AI244" s="105">
        <f ca="1"/>
        <v>10320.399038853908</v>
      </c>
      <c r="AJ244" s="105">
        <f ca="1"/>
        <v>5082.3724937595061</v>
      </c>
      <c r="AK244" s="105"/>
      <c r="AL244" s="105"/>
      <c r="AM244" s="105"/>
      <c r="AN244" s="105"/>
      <c r="AO244" s="105"/>
      <c r="AP244" s="105"/>
      <c r="AQ244" s="105">
        <f ca="1"/>
        <v>8484.3458992884844</v>
      </c>
      <c r="AR244" s="105">
        <f ca="1"/>
        <v>5082.3724937595061</v>
      </c>
      <c r="AS244" s="105">
        <f ca="1"/>
        <v>4342.0791992943205</v>
      </c>
      <c r="AT244" s="105"/>
      <c r="AU244" s="105"/>
      <c r="AV244" s="105"/>
      <c r="AW244" s="105"/>
      <c r="AX244" s="105"/>
      <c r="AY244" s="105"/>
      <c r="AZ244" s="105">
        <f ca="1"/>
        <v>5332.0263091459037</v>
      </c>
      <c r="BA244" s="105"/>
      <c r="BB244" s="105"/>
      <c r="BC244" s="105"/>
      <c r="BD244" s="105"/>
      <c r="BE244" s="105"/>
      <c r="BF244" s="105"/>
      <c r="BG244" s="105"/>
      <c r="BH244" s="105">
        <f ca="1"/>
        <v>5082.3724937595061</v>
      </c>
      <c r="BI244" s="105"/>
      <c r="BJ244" s="105"/>
      <c r="BK244" s="105"/>
      <c r="BL244" s="105"/>
      <c r="BM244" s="105"/>
      <c r="BN244" s="105"/>
      <c r="BO244" s="105">
        <f ca="1"/>
        <v>8484.3458992884844</v>
      </c>
      <c r="BP244" s="105">
        <f ca="1"/>
        <v>5397.1498643590357</v>
      </c>
      <c r="BQ244" s="105">
        <f ca="1"/>
        <v>4342.0791992943205</v>
      </c>
    </row>
    <row r="245" spans="1:69" x14ac:dyDescent="0.25">
      <c r="R245" s="106">
        <f ca="1"/>
        <v>8097.9493658296424</v>
      </c>
      <c r="S245" s="106">
        <f ca="1"/>
        <v>4834.0207465394988</v>
      </c>
      <c r="T245" s="106">
        <f ca="1"/>
        <v>4741.2380764651161</v>
      </c>
      <c r="Z245" s="106">
        <f ca="1"/>
        <v>9618.2732761208226</v>
      </c>
      <c r="AA245" s="106">
        <f ca="1"/>
        <v>5397.1498643590357</v>
      </c>
      <c r="AB245" s="106">
        <f ca="1"/>
        <v>4741.2380764651161</v>
      </c>
      <c r="AC245" s="105"/>
      <c r="AD245" s="105"/>
      <c r="AE245" s="105"/>
      <c r="AF245" s="105"/>
      <c r="AG245" s="105"/>
      <c r="AH245" s="105"/>
      <c r="AI245" s="105">
        <f ca="1"/>
        <v>13001.072113888806</v>
      </c>
      <c r="AJ245" s="105">
        <f ca="1"/>
        <v>5406.1736637891381</v>
      </c>
      <c r="AK245" s="105"/>
      <c r="AL245" s="105"/>
      <c r="AM245" s="105"/>
      <c r="AN245" s="105"/>
      <c r="AO245" s="105"/>
      <c r="AP245" s="105"/>
      <c r="AQ245" s="105">
        <f ca="1"/>
        <v>9618.2732761208226</v>
      </c>
      <c r="AR245" s="105">
        <f ca="1"/>
        <v>5444.2607545488918</v>
      </c>
      <c r="AS245" s="105">
        <f ca="1"/>
        <v>4741.2380764651161</v>
      </c>
      <c r="AT245" s="105"/>
      <c r="AU245" s="105"/>
      <c r="AV245" s="105"/>
      <c r="AW245" s="105"/>
      <c r="AX245" s="105"/>
      <c r="AY245" s="105"/>
      <c r="AZ245" s="105">
        <f ca="1"/>
        <v>5397.1498643590357</v>
      </c>
      <c r="BA245" s="105"/>
      <c r="BB245" s="105"/>
      <c r="BC245" s="105"/>
      <c r="BD245" s="105"/>
      <c r="BE245" s="105"/>
      <c r="BF245" s="105"/>
      <c r="BG245" s="105"/>
      <c r="BH245" s="105">
        <f ca="1"/>
        <v>5332.0263091459037</v>
      </c>
      <c r="BI245" s="105"/>
      <c r="BJ245" s="105"/>
      <c r="BK245" s="105"/>
      <c r="BL245" s="105"/>
      <c r="BM245" s="105"/>
      <c r="BN245" s="105"/>
      <c r="BO245" s="105">
        <f ca="1"/>
        <v>9618.2732761208226</v>
      </c>
      <c r="BP245" s="105">
        <f ca="1"/>
        <v>5444.2607545488918</v>
      </c>
      <c r="BQ245" s="105">
        <f ca="1"/>
        <v>4741.2380764651161</v>
      </c>
    </row>
    <row r="246" spans="1:69" x14ac:dyDescent="0.25">
      <c r="R246" s="106">
        <f ca="1"/>
        <v>8484.3458992884844</v>
      </c>
      <c r="S246" s="106">
        <f ca="1"/>
        <v>5082.3724937595061</v>
      </c>
      <c r="T246" s="106">
        <f ca="1"/>
        <v>5463.1710643078559</v>
      </c>
      <c r="Z246" s="106">
        <f ca="1"/>
        <v>10522.374230565614</v>
      </c>
      <c r="AA246" s="106">
        <f ca="1"/>
        <v>5444.2607545488918</v>
      </c>
      <c r="AB246" s="106"/>
      <c r="AC246" s="105"/>
      <c r="AD246" s="105"/>
      <c r="AE246" s="105"/>
      <c r="AF246" s="105"/>
      <c r="AG246" s="105"/>
      <c r="AH246" s="105"/>
      <c r="AI246" s="105"/>
      <c r="AJ246" s="105">
        <f ca="1"/>
        <v>5458.787274067643</v>
      </c>
      <c r="AK246" s="105"/>
      <c r="AL246" s="105"/>
      <c r="AM246" s="105"/>
      <c r="AN246" s="105"/>
      <c r="AO246" s="105"/>
      <c r="AP246" s="105"/>
      <c r="AQ246" s="105">
        <f ca="1"/>
        <v>10320.399038853908</v>
      </c>
      <c r="AR246" s="105">
        <f ca="1"/>
        <v>5551.6499268040388</v>
      </c>
      <c r="AS246" s="105">
        <f ca="1"/>
        <v>5463.1710643078559</v>
      </c>
      <c r="AT246" s="105"/>
      <c r="AU246" s="105"/>
      <c r="AV246" s="105"/>
      <c r="AW246" s="105"/>
      <c r="AX246" s="105"/>
      <c r="AY246" s="105"/>
      <c r="AZ246" s="105">
        <f ca="1"/>
        <v>5406.1736637891381</v>
      </c>
      <c r="BA246" s="105"/>
      <c r="BB246" s="105"/>
      <c r="BC246" s="105"/>
      <c r="BD246" s="105"/>
      <c r="BE246" s="105"/>
      <c r="BF246" s="105"/>
      <c r="BG246" s="105"/>
      <c r="BH246" s="105">
        <f ca="1"/>
        <v>5406.1736637891381</v>
      </c>
      <c r="BI246" s="105"/>
      <c r="BJ246" s="105"/>
      <c r="BK246" s="105"/>
      <c r="BL246" s="105"/>
      <c r="BM246" s="105"/>
      <c r="BN246" s="105"/>
      <c r="BO246" s="105">
        <f ca="1"/>
        <v>10320.399038853908</v>
      </c>
      <c r="BP246" s="105">
        <f ca="1"/>
        <v>5551.6499268040388</v>
      </c>
      <c r="BQ246" s="105">
        <f ca="1"/>
        <v>5463.1710643078559</v>
      </c>
    </row>
    <row r="247" spans="1:69" x14ac:dyDescent="0.25">
      <c r="A247" s="5"/>
      <c r="B247" s="5"/>
      <c r="C247" s="5"/>
      <c r="D247" s="5"/>
      <c r="I247" s="15" t="s">
        <v>219</v>
      </c>
      <c r="J247" s="167" t="s">
        <v>293</v>
      </c>
      <c r="M247" s="15" t="s">
        <v>219</v>
      </c>
      <c r="N247" s="167" t="s">
        <v>293</v>
      </c>
      <c r="R247" s="106">
        <f ca="1"/>
        <v>9618.2732761208226</v>
      </c>
      <c r="S247" s="106">
        <f ca="1"/>
        <v>5332.0263091459037</v>
      </c>
      <c r="T247" s="106">
        <f ca="1"/>
        <v>6625.6451984366959</v>
      </c>
      <c r="Z247" s="106">
        <f ca="1"/>
        <v>11003.734751798949</v>
      </c>
      <c r="AA247" s="106">
        <f ca="1"/>
        <v>5551.6499268040388</v>
      </c>
      <c r="AB247" s="106"/>
      <c r="AC247" s="105"/>
      <c r="AD247" s="105"/>
      <c r="AE247" s="105"/>
      <c r="AF247" s="105"/>
      <c r="AG247" s="105"/>
      <c r="AH247" s="105"/>
      <c r="AI247" s="105"/>
      <c r="AJ247" s="105">
        <f ca="1"/>
        <v>5658.5418277573126</v>
      </c>
      <c r="AK247" s="105"/>
      <c r="AL247" s="105"/>
      <c r="AM247" s="105"/>
      <c r="AN247" s="105"/>
      <c r="AO247" s="105"/>
      <c r="AP247" s="105"/>
      <c r="AQ247" s="105">
        <f ca="1"/>
        <v>10522.374230565614</v>
      </c>
      <c r="AR247" s="105">
        <f ca="1"/>
        <v>5729.0950384481093</v>
      </c>
      <c r="AS247" s="105">
        <f ca="1"/>
        <v>6625.6451984366959</v>
      </c>
      <c r="AT247" s="105"/>
      <c r="AU247" s="105"/>
      <c r="AV247" s="105"/>
      <c r="AW247" s="105"/>
      <c r="AX247" s="105"/>
      <c r="AY247" s="105"/>
      <c r="AZ247" s="105">
        <f ca="1"/>
        <v>5458.787274067643</v>
      </c>
      <c r="BA247" s="105"/>
      <c r="BB247" s="105"/>
      <c r="BC247" s="105"/>
      <c r="BD247" s="105"/>
      <c r="BE247" s="105"/>
      <c r="BF247" s="105"/>
      <c r="BG247" s="105"/>
      <c r="BH247" s="105">
        <f ca="1"/>
        <v>5458.787274067643</v>
      </c>
      <c r="BI247" s="105"/>
      <c r="BJ247" s="105"/>
      <c r="BK247" s="105"/>
      <c r="BL247" s="105"/>
      <c r="BM247" s="105"/>
      <c r="BN247" s="105"/>
      <c r="BO247" s="105">
        <f ca="1"/>
        <v>10522.374230565614</v>
      </c>
      <c r="BP247" s="105">
        <f ca="1"/>
        <v>5729.0950384481093</v>
      </c>
      <c r="BQ247" s="105">
        <f ca="1"/>
        <v>6625.6451984366959</v>
      </c>
    </row>
    <row r="248" spans="1:69" x14ac:dyDescent="0.25">
      <c r="B248" s="18"/>
      <c r="I248" s="47" cm="1">
        <f t="array" aca="1" ref="I248:I282" ca="1">_xlfn._xlws.SORT(TRANSPOSE($I$186:$AQ$186),1,1,FALSE)</f>
        <v>2557.0575960581382</v>
      </c>
      <c r="J248" s="49">
        <f t="shared" ref="J248:J282" ca="1" si="30">INDEX($I$18:$XFD$18,1,MATCH(I248,$I$186:$XFD$186,0))</f>
        <v>2160</v>
      </c>
      <c r="K248" s="18"/>
      <c r="L248" s="128"/>
      <c r="M248" s="47" cm="1">
        <f t="array" aca="1" ref="M248:M296" ca="1">_xlfn._xlws.SORT(_xlfn._xlws.FILTER(TRANSPOSE(MASTER_DATA_PROCESSED!L186:GY186),TRANSPOSE(MASTER_DATA_PROCESSED!$L$22:$GY$22)=MASTER_DATA_PROCESSED!$L$22),1,1,FALSE)</f>
        <v>2557.0575960581382</v>
      </c>
      <c r="N248" s="49">
        <f ca="1">INDEX(MASTER_DATA_PROCESSED!$L$18:$GY$18,1,MATCH(M248,MASTER_DATA_PROCESSED!$L$186:$GY$186,0))</f>
        <v>2160</v>
      </c>
      <c r="R248" s="106">
        <f ca="1"/>
        <v>10320.399038853908</v>
      </c>
      <c r="S248" s="106">
        <f ca="1"/>
        <v>5397.1498643590357</v>
      </c>
      <c r="T248" s="106"/>
      <c r="Z248" s="106"/>
      <c r="AA248" s="106">
        <f ca="1"/>
        <v>5729.0950384481093</v>
      </c>
      <c r="AB248" s="106"/>
      <c r="AC248" s="105"/>
      <c r="AD248" s="105"/>
      <c r="AE248" s="105"/>
      <c r="AF248" s="105"/>
      <c r="AG248" s="105"/>
      <c r="AH248" s="105"/>
      <c r="AI248" s="105"/>
      <c r="AJ248" s="105">
        <f ca="1"/>
        <v>6820.8237623636396</v>
      </c>
      <c r="AK248" s="105"/>
      <c r="AL248" s="105"/>
      <c r="AM248" s="105"/>
      <c r="AN248" s="105"/>
      <c r="AO248" s="105"/>
      <c r="AP248" s="105"/>
      <c r="AQ248" s="105">
        <f ca="1"/>
        <v>11003.734751798949</v>
      </c>
      <c r="AR248" s="105">
        <f ca="1"/>
        <v>6266.5219196276685</v>
      </c>
      <c r="AS248" s="105"/>
      <c r="AT248" s="105"/>
      <c r="AU248" s="105"/>
      <c r="AV248" s="105"/>
      <c r="AW248" s="105"/>
      <c r="AX248" s="105"/>
      <c r="AY248" s="105"/>
      <c r="AZ248" s="105">
        <f ca="1"/>
        <v>5658.5418277573126</v>
      </c>
      <c r="BA248" s="105"/>
      <c r="BB248" s="105"/>
      <c r="BC248" s="105"/>
      <c r="BD248" s="105"/>
      <c r="BE248" s="105"/>
      <c r="BF248" s="105"/>
      <c r="BG248" s="105"/>
      <c r="BH248" s="105">
        <f ca="1"/>
        <v>5658.5418277573126</v>
      </c>
      <c r="BI248" s="105"/>
      <c r="BJ248" s="105"/>
      <c r="BK248" s="105"/>
      <c r="BL248" s="105"/>
      <c r="BM248" s="105"/>
      <c r="BN248" s="105"/>
      <c r="BO248" s="105">
        <f ca="1"/>
        <v>11003.734751798949</v>
      </c>
      <c r="BP248" s="105">
        <f ca="1"/>
        <v>6048.9216715935117</v>
      </c>
      <c r="BQ248" s="105"/>
    </row>
    <row r="249" spans="1:69" x14ac:dyDescent="0.25">
      <c r="B249" s="18"/>
      <c r="F249" s="15"/>
      <c r="G249" s="15"/>
      <c r="I249" s="47">
        <f ca="1"/>
        <v>4016.4893029902414</v>
      </c>
      <c r="J249" s="49">
        <f t="shared" ca="1" si="30"/>
        <v>3110</v>
      </c>
      <c r="K249" s="18"/>
      <c r="M249" s="47">
        <f ca="1"/>
        <v>2630.2743347914861</v>
      </c>
      <c r="N249" s="49">
        <f ca="1">INDEX(MASTER_DATA_PROCESSED!$L$18:$GY$18,1,MATCH(M249,MASTER_DATA_PROCESSED!$L$186:$GY$186,0))</f>
        <v>2160</v>
      </c>
      <c r="R249" s="106">
        <f ca="1"/>
        <v>10522.374230565614</v>
      </c>
      <c r="S249" s="106">
        <f ca="1"/>
        <v>5406.1736637891381</v>
      </c>
      <c r="T249" s="106"/>
      <c r="Z249" s="106"/>
      <c r="AA249" s="106">
        <f ca="1"/>
        <v>6048.9216715935117</v>
      </c>
      <c r="AB249" s="106"/>
      <c r="AC249" s="105"/>
      <c r="AD249" s="105"/>
      <c r="AE249" s="105"/>
      <c r="AF249" s="105"/>
      <c r="AG249" s="105"/>
      <c r="AH249" s="105"/>
      <c r="AI249" s="105"/>
      <c r="AJ249" s="105">
        <f ca="1"/>
        <v>8117.943911819475</v>
      </c>
      <c r="AK249" s="105"/>
      <c r="AL249" s="105"/>
      <c r="AM249" s="105"/>
      <c r="AN249" s="105"/>
      <c r="AO249" s="105"/>
      <c r="AP249" s="105"/>
      <c r="AQ249" s="105">
        <f ca="1"/>
        <v>13001.072113888806</v>
      </c>
      <c r="AR249" s="105">
        <f ca="1"/>
        <v>6820.8237623636396</v>
      </c>
      <c r="AS249" s="105"/>
      <c r="AT249" s="105"/>
      <c r="AU249" s="105"/>
      <c r="AV249" s="105"/>
      <c r="AW249" s="105"/>
      <c r="AX249" s="105"/>
      <c r="AY249" s="105"/>
      <c r="AZ249" s="105">
        <f ca="1"/>
        <v>6048.9216715935117</v>
      </c>
      <c r="BA249" s="105"/>
      <c r="BB249" s="105"/>
      <c r="BC249" s="105"/>
      <c r="BD249" s="105"/>
      <c r="BE249" s="105"/>
      <c r="BF249" s="105"/>
      <c r="BG249" s="105"/>
      <c r="BH249" s="105"/>
      <c r="BI249" s="105"/>
      <c r="BJ249" s="105"/>
      <c r="BK249" s="105"/>
      <c r="BL249" s="105"/>
      <c r="BM249" s="105"/>
      <c r="BN249" s="105"/>
      <c r="BO249" s="105">
        <f ca="1"/>
        <v>13001.072113888806</v>
      </c>
      <c r="BP249" s="105">
        <f ca="1"/>
        <v>6266.5219196276685</v>
      </c>
      <c r="BQ249" s="105"/>
    </row>
    <row r="250" spans="1:69" x14ac:dyDescent="0.25">
      <c r="B250" s="18"/>
      <c r="E250" s="488"/>
      <c r="F250" s="4"/>
      <c r="G250" s="4"/>
      <c r="I250" s="47">
        <f ca="1"/>
        <v>4076.8653520877269</v>
      </c>
      <c r="J250" s="49">
        <f t="shared" ca="1" si="30"/>
        <v>2488</v>
      </c>
      <c r="K250" s="18"/>
      <c r="M250" s="47">
        <f ca="1"/>
        <v>2755.56848945093</v>
      </c>
      <c r="N250" s="49">
        <f ca="1">INDEX(MASTER_DATA_PROCESSED!$L$18:$GY$18,1,MATCH(M250,MASTER_DATA_PROCESSED!$L$186:$GY$186,0))</f>
        <v>2160</v>
      </c>
      <c r="R250" s="106">
        <f ca="1"/>
        <v>11003.734751798949</v>
      </c>
      <c r="S250" s="106">
        <f ca="1"/>
        <v>5444.2607545488918</v>
      </c>
      <c r="T250" s="106"/>
      <c r="Z250" s="106"/>
      <c r="AA250" s="106">
        <f ca="1"/>
        <v>6266.5219196276685</v>
      </c>
      <c r="AB250" s="106"/>
      <c r="AC250" s="105"/>
      <c r="AD250" s="105"/>
      <c r="AE250" s="105"/>
      <c r="AF250" s="105"/>
      <c r="AG250" s="105"/>
      <c r="AH250" s="105"/>
      <c r="AI250" s="105"/>
      <c r="AJ250" s="105"/>
      <c r="AK250" s="105"/>
      <c r="AL250" s="105"/>
      <c r="AM250" s="105"/>
      <c r="AN250" s="105"/>
      <c r="AO250" s="105"/>
      <c r="AP250" s="105"/>
      <c r="AQ250" s="105"/>
      <c r="AR250" s="105">
        <f ca="1"/>
        <v>8117.943911819475</v>
      </c>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f ca="1"/>
        <v>6820.8237623636396</v>
      </c>
      <c r="BQ250" s="105"/>
    </row>
    <row r="251" spans="1:69" x14ac:dyDescent="0.25">
      <c r="B251" s="18"/>
      <c r="E251" s="488"/>
      <c r="F251" s="4"/>
      <c r="G251" s="4"/>
      <c r="I251" s="47">
        <f ca="1"/>
        <v>4302.5470612909667</v>
      </c>
      <c r="J251" s="49">
        <f t="shared" ca="1" si="30"/>
        <v>1144</v>
      </c>
      <c r="K251" s="18"/>
      <c r="M251" s="47">
        <f ca="1"/>
        <v>3516.6164179396796</v>
      </c>
      <c r="N251" s="49">
        <f ca="1">INDEX(MASTER_DATA_PROCESSED!$L$18:$GY$18,1,MATCH(M251,MASTER_DATA_PROCESSED!$L$186:$GY$186,0))</f>
        <v>2160</v>
      </c>
      <c r="R251" s="106">
        <f ca="1"/>
        <v>13001.072113888806</v>
      </c>
      <c r="S251" s="106">
        <f ca="1"/>
        <v>5458.787274067643</v>
      </c>
      <c r="T251" s="106"/>
      <c r="Z251" s="106"/>
      <c r="AA251" s="106">
        <f ca="1"/>
        <v>8169.5158511427653</v>
      </c>
      <c r="AB251" s="106"/>
      <c r="AC251" s="105"/>
      <c r="AD251" s="105"/>
      <c r="AE251" s="105"/>
      <c r="AF251" s="105"/>
      <c r="AG251" s="105"/>
      <c r="AH251" s="105"/>
      <c r="AI251" s="105"/>
      <c r="AJ251" s="105"/>
      <c r="AK251" s="105"/>
      <c r="AL251" s="105"/>
      <c r="AM251" s="105"/>
      <c r="AN251" s="105"/>
      <c r="AO251" s="105"/>
      <c r="AP251" s="105"/>
      <c r="AQ251" s="105"/>
      <c r="AR251" s="105">
        <f ca="1"/>
        <v>8169.5158511427653</v>
      </c>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f ca="1"/>
        <v>8117.943911819475</v>
      </c>
      <c r="BQ251" s="105"/>
    </row>
    <row r="252" spans="1:69" x14ac:dyDescent="0.25">
      <c r="B252" s="18"/>
      <c r="E252" s="488"/>
      <c r="F252" s="4"/>
      <c r="G252" s="4"/>
      <c r="I252" s="47">
        <f ca="1"/>
        <v>4342.0791992943205</v>
      </c>
      <c r="J252" s="49">
        <f t="shared" ca="1" si="30"/>
        <v>1244</v>
      </c>
      <c r="K252" s="18"/>
      <c r="M252" s="47">
        <f ca="1"/>
        <v>4016.489302990241</v>
      </c>
      <c r="N252" s="49">
        <f ca="1">INDEX(MASTER_DATA_PROCESSED!$L$18:$GY$18,1,MATCH(M252,MASTER_DATA_PROCESSED!$L$186:$GY$186,0))</f>
        <v>3110</v>
      </c>
      <c r="R252" s="106"/>
      <c r="S252" s="106">
        <f ca="1"/>
        <v>5551.6499268040388</v>
      </c>
      <c r="T252" s="106"/>
      <c r="Z252" s="106"/>
      <c r="AA252" s="106">
        <f ca="1"/>
        <v>10230.082935490156</v>
      </c>
      <c r="AB252" s="106"/>
      <c r="AC252" s="105"/>
      <c r="AD252" s="105"/>
      <c r="AE252" s="105"/>
      <c r="AF252" s="105"/>
      <c r="AG252" s="105"/>
      <c r="AH252" s="105"/>
      <c r="AI252" s="105"/>
      <c r="AJ252" s="105"/>
      <c r="AK252" s="105"/>
      <c r="AL252" s="105"/>
      <c r="AM252" s="105"/>
      <c r="AN252" s="105"/>
      <c r="AO252" s="105"/>
      <c r="AP252" s="105"/>
      <c r="AQ252" s="105"/>
      <c r="AR252" s="105">
        <f ca="1"/>
        <v>10230.082935490156</v>
      </c>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f ca="1"/>
        <v>8169.5158511427653</v>
      </c>
      <c r="BQ252" s="105"/>
    </row>
    <row r="253" spans="1:69" x14ac:dyDescent="0.25">
      <c r="B253" s="18"/>
      <c r="E253" s="488"/>
      <c r="F253" s="4"/>
      <c r="G253" s="4"/>
      <c r="I253" s="47">
        <f ca="1"/>
        <v>4647.9886309491922</v>
      </c>
      <c r="J253" s="49">
        <f t="shared" ca="1" si="30"/>
        <v>869</v>
      </c>
      <c r="K253" s="18"/>
      <c r="M253" s="47">
        <f ca="1"/>
        <v>4076.8653520877274</v>
      </c>
      <c r="N253" s="49">
        <f ca="1">INDEX(MASTER_DATA_PROCESSED!$L$18:$GY$18,1,MATCH(M253,MASTER_DATA_PROCESSED!$L$186:$GY$186,0))</f>
        <v>2488</v>
      </c>
      <c r="R253" s="106"/>
      <c r="S253" s="106">
        <f ca="1"/>
        <v>5658.5418277573126</v>
      </c>
      <c r="T253" s="106"/>
      <c r="Z253" s="106"/>
      <c r="AA253" s="106"/>
      <c r="AB253" s="106"/>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f ca="1"/>
        <v>10230.082935490156</v>
      </c>
      <c r="BQ253" s="105"/>
    </row>
    <row r="254" spans="1:69" x14ac:dyDescent="0.25">
      <c r="B254" s="18"/>
      <c r="E254" s="488"/>
      <c r="F254" s="4"/>
      <c r="G254" s="4"/>
      <c r="I254" s="47">
        <f ca="1"/>
        <v>4741.2380764651161</v>
      </c>
      <c r="J254" s="49">
        <f t="shared" ca="1" si="30"/>
        <v>622</v>
      </c>
      <c r="K254" s="18"/>
      <c r="M254" s="47">
        <f ca="1"/>
        <v>4302.5470612909658</v>
      </c>
      <c r="N254" s="49">
        <f ca="1">INDEX(MASTER_DATA_PROCESSED!$L$18:$GY$18,1,MATCH(M254,MASTER_DATA_PROCESSED!$L$186:$GY$186,0))</f>
        <v>1144</v>
      </c>
      <c r="R254" s="106"/>
      <c r="S254" s="106">
        <f ca="1"/>
        <v>5729.0950384481093</v>
      </c>
      <c r="T254" s="106"/>
      <c r="Z254" s="106"/>
      <c r="AA254" s="106"/>
      <c r="AB254" s="106"/>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row>
    <row r="255" spans="1:69" x14ac:dyDescent="0.25">
      <c r="B255" s="18"/>
      <c r="E255" s="488"/>
      <c r="F255" s="4"/>
      <c r="G255" s="4"/>
      <c r="I255" s="47">
        <f ca="1"/>
        <v>4834.0207465394988</v>
      </c>
      <c r="J255" s="49">
        <f t="shared" ca="1" si="30"/>
        <v>290</v>
      </c>
      <c r="K255" s="18"/>
      <c r="M255" s="47">
        <f ca="1"/>
        <v>4342.0791992943196</v>
      </c>
      <c r="N255" s="49">
        <f ca="1">INDEX(MASTER_DATA_PROCESSED!$L$18:$GY$18,1,MATCH(M255,MASTER_DATA_PROCESSED!$L$186:$GY$186,0))</f>
        <v>1244</v>
      </c>
      <c r="R255" s="106"/>
      <c r="S255" s="106">
        <f ca="1"/>
        <v>6048.9216715935117</v>
      </c>
      <c r="T255" s="106"/>
      <c r="Z255" s="106"/>
      <c r="AA255" s="106"/>
      <c r="AB255" s="106"/>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row>
    <row r="256" spans="1:69" x14ac:dyDescent="0.25">
      <c r="B256" s="18"/>
      <c r="E256" s="488"/>
      <c r="F256" s="4"/>
      <c r="G256" s="4"/>
      <c r="I256" s="47">
        <f ca="1"/>
        <v>5082.3724937595061</v>
      </c>
      <c r="J256" s="49">
        <f t="shared" ca="1" si="30"/>
        <v>1500</v>
      </c>
      <c r="K256" s="18"/>
      <c r="M256" s="47">
        <f ca="1"/>
        <v>4647.9886309491922</v>
      </c>
      <c r="N256" s="49">
        <f ca="1">INDEX(MASTER_DATA_PROCESSED!$L$18:$GY$18,1,MATCH(M256,MASTER_DATA_PROCESSED!$L$186:$GY$186,0))</f>
        <v>869</v>
      </c>
      <c r="R256" s="106"/>
      <c r="S256" s="106">
        <f ca="1"/>
        <v>6266.5219196276685</v>
      </c>
      <c r="T256" s="106"/>
      <c r="Z256" s="106"/>
      <c r="AA256" s="106"/>
      <c r="AB256" s="106"/>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row>
    <row r="257" spans="2:69" x14ac:dyDescent="0.25">
      <c r="B257" s="18"/>
      <c r="E257" s="488"/>
      <c r="F257" s="4"/>
      <c r="G257" s="4"/>
      <c r="I257" s="47">
        <f ca="1"/>
        <v>5332.0263091459037</v>
      </c>
      <c r="J257" s="49">
        <f t="shared" ca="1" si="30"/>
        <v>2200</v>
      </c>
      <c r="K257" s="18"/>
      <c r="M257" s="47">
        <f ca="1"/>
        <v>4741.238076465117</v>
      </c>
      <c r="N257" s="49">
        <f ca="1">INDEX(MASTER_DATA_PROCESSED!$L$18:$GY$18,1,MATCH(M257,MASTER_DATA_PROCESSED!$L$186:$GY$186,0))</f>
        <v>622</v>
      </c>
      <c r="R257" s="106"/>
      <c r="S257" s="106">
        <f ca="1"/>
        <v>6820.8237623636396</v>
      </c>
      <c r="T257" s="106"/>
      <c r="Z257" s="106"/>
      <c r="AA257" s="106"/>
      <c r="AB257" s="106"/>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row>
    <row r="258" spans="2:69" x14ac:dyDescent="0.25">
      <c r="B258" s="18"/>
      <c r="E258" s="488"/>
      <c r="F258" s="4"/>
      <c r="G258" s="4"/>
      <c r="I258" s="47">
        <f ca="1"/>
        <v>5397.1498643590357</v>
      </c>
      <c r="J258" s="49">
        <f t="shared" ca="1" si="30"/>
        <v>462</v>
      </c>
      <c r="K258" s="18"/>
      <c r="M258" s="47">
        <f ca="1"/>
        <v>4834.0207465394988</v>
      </c>
      <c r="N258" s="49">
        <f ca="1">INDEX(MASTER_DATA_PROCESSED!$L$18:$GY$18,1,MATCH(M258,MASTER_DATA_PROCESSED!$L$186:$GY$186,0))</f>
        <v>290</v>
      </c>
      <c r="R258" s="106"/>
      <c r="S258" s="106">
        <f ca="1"/>
        <v>8117.943911819475</v>
      </c>
      <c r="T258" s="106"/>
      <c r="Z258" s="106"/>
      <c r="AA258" s="106"/>
      <c r="AB258" s="106"/>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row>
    <row r="259" spans="2:69" x14ac:dyDescent="0.25">
      <c r="B259" s="18"/>
      <c r="E259" s="488"/>
      <c r="F259" s="4"/>
      <c r="G259" s="4"/>
      <c r="I259" s="47">
        <f ca="1"/>
        <v>5406.1736637891381</v>
      </c>
      <c r="J259" s="49">
        <f t="shared" ca="1" si="30"/>
        <v>1144</v>
      </c>
      <c r="K259" s="18"/>
      <c r="M259" s="47">
        <f ca="1"/>
        <v>4865.1304753975201</v>
      </c>
      <c r="N259" s="49">
        <f ca="1">INDEX(MASTER_DATA_PROCESSED!$L$18:$GY$18,1,MATCH(M259,MASTER_DATA_PROCESSED!$L$186:$GY$186,0))</f>
        <v>869</v>
      </c>
      <c r="R259" s="106"/>
      <c r="S259" s="106">
        <f ca="1"/>
        <v>8169.5158511427653</v>
      </c>
      <c r="T259" s="106"/>
      <c r="Z259" s="106"/>
      <c r="AA259" s="106"/>
      <c r="AB259" s="106"/>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row>
    <row r="260" spans="2:69" x14ac:dyDescent="0.25">
      <c r="B260" s="18"/>
      <c r="E260" s="488"/>
      <c r="F260" s="4"/>
      <c r="G260" s="4"/>
      <c r="I260" s="47">
        <f ca="1"/>
        <v>5444.2607545488918</v>
      </c>
      <c r="J260" s="49">
        <f t="shared" ca="1" si="30"/>
        <v>1124</v>
      </c>
      <c r="K260" s="18"/>
      <c r="M260" s="47">
        <f ca="1"/>
        <v>5082.3724937595061</v>
      </c>
      <c r="N260" s="49">
        <f ca="1">INDEX(MASTER_DATA_PROCESSED!$L$18:$GY$18,1,MATCH(M260,MASTER_DATA_PROCESSED!$L$186:$GY$186,0))</f>
        <v>1500</v>
      </c>
      <c r="R260" s="106"/>
      <c r="S260" s="106">
        <f ca="1"/>
        <v>10230.082935490156</v>
      </c>
      <c r="T260" s="106"/>
      <c r="Z260" s="106"/>
      <c r="AA260" s="106"/>
      <c r="AB260" s="106"/>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row>
    <row r="261" spans="2:69" x14ac:dyDescent="0.25">
      <c r="B261" s="18"/>
      <c r="E261" s="488"/>
      <c r="F261" s="4"/>
      <c r="G261" s="4"/>
      <c r="I261" s="47">
        <f ca="1"/>
        <v>5458.787274067643</v>
      </c>
      <c r="J261" s="49">
        <f t="shared" ca="1" si="30"/>
        <v>587</v>
      </c>
      <c r="K261" s="18"/>
      <c r="M261" s="47">
        <f ca="1"/>
        <v>5082.3724937595061</v>
      </c>
      <c r="N261" s="49">
        <f ca="1">INDEX(MASTER_DATA_PROCESSED!$L$18:$GY$18,1,MATCH(M261,MASTER_DATA_PROCESSED!$L$186:$GY$186,0))</f>
        <v>1500</v>
      </c>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row>
    <row r="262" spans="2:69" x14ac:dyDescent="0.25">
      <c r="B262" s="18"/>
      <c r="E262" s="488"/>
      <c r="F262" s="4"/>
      <c r="G262" s="4"/>
      <c r="I262" s="47">
        <f ca="1"/>
        <v>5463.1710643078559</v>
      </c>
      <c r="J262" s="49">
        <f t="shared" ca="1" si="30"/>
        <v>311</v>
      </c>
      <c r="K262" s="18"/>
      <c r="M262" s="47">
        <f ca="1"/>
        <v>5332.0263091459028</v>
      </c>
      <c r="N262" s="49">
        <f ca="1">INDEX(MASTER_DATA_PROCESSED!$L$18:$GY$18,1,MATCH(M262,MASTER_DATA_PROCESSED!$L$186:$GY$186,0))</f>
        <v>2200</v>
      </c>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row>
    <row r="263" spans="2:69" x14ac:dyDescent="0.25">
      <c r="B263" s="18"/>
      <c r="E263" s="488"/>
      <c r="F263" s="4"/>
      <c r="G263" s="4"/>
      <c r="I263" s="47">
        <f ca="1"/>
        <v>5551.6499268040388</v>
      </c>
      <c r="J263" s="49">
        <f t="shared" ca="1" si="30"/>
        <v>693</v>
      </c>
      <c r="K263" s="18"/>
      <c r="M263" s="47">
        <f ca="1"/>
        <v>5397.1498643590348</v>
      </c>
      <c r="N263" s="49">
        <f ca="1">INDEX(MASTER_DATA_PROCESSED!$L$18:$GY$18,1,MATCH(M263,MASTER_DATA_PROCESSED!$L$186:$GY$186,0))</f>
        <v>462</v>
      </c>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row>
    <row r="264" spans="2:69" x14ac:dyDescent="0.25">
      <c r="B264" s="18"/>
      <c r="E264" s="488"/>
      <c r="F264" s="4"/>
      <c r="G264" s="4"/>
      <c r="I264" s="47">
        <f ca="1"/>
        <v>5617.1919281902965</v>
      </c>
      <c r="J264" s="49">
        <f t="shared" ca="1" si="30"/>
        <v>1064</v>
      </c>
      <c r="K264" s="18"/>
      <c r="M264" s="47">
        <f ca="1"/>
        <v>5406.1736637891381</v>
      </c>
      <c r="N264" s="49">
        <f ca="1">INDEX(MASTER_DATA_PROCESSED!$L$18:$GY$18,1,MATCH(M264,MASTER_DATA_PROCESSED!$L$186:$GY$186,0))</f>
        <v>1144</v>
      </c>
    </row>
    <row r="265" spans="2:69" x14ac:dyDescent="0.25">
      <c r="B265" s="18"/>
      <c r="E265" s="488"/>
      <c r="F265" s="4"/>
      <c r="G265" s="4"/>
      <c r="I265" s="47">
        <f ca="1"/>
        <v>5658.5418277573126</v>
      </c>
      <c r="J265" s="49">
        <f t="shared" ca="1" si="30"/>
        <v>587</v>
      </c>
      <c r="K265" s="18"/>
      <c r="M265" s="47">
        <f ca="1"/>
        <v>5444.2607545488927</v>
      </c>
      <c r="N265" s="49">
        <f ca="1">INDEX(MASTER_DATA_PROCESSED!$L$18:$GY$18,1,MATCH(M265,MASTER_DATA_PROCESSED!$L$186:$GY$186,0))</f>
        <v>1124</v>
      </c>
    </row>
    <row r="266" spans="2:69" x14ac:dyDescent="0.25">
      <c r="B266" s="18"/>
      <c r="E266" s="488"/>
      <c r="F266" s="4"/>
      <c r="G266" s="4"/>
      <c r="I266" s="47">
        <f ca="1"/>
        <v>5729.0950384481093</v>
      </c>
      <c r="J266" s="49">
        <f t="shared" ca="1" si="30"/>
        <v>806</v>
      </c>
      <c r="K266" s="18"/>
      <c r="M266" s="47">
        <f ca="1"/>
        <v>5458.787274067643</v>
      </c>
      <c r="N266" s="49">
        <f ca="1">INDEX(MASTER_DATA_PROCESSED!$L$18:$GY$18,1,MATCH(M266,MASTER_DATA_PROCESSED!$L$186:$GY$186,0))</f>
        <v>587</v>
      </c>
    </row>
    <row r="267" spans="2:69" x14ac:dyDescent="0.25">
      <c r="B267" s="18"/>
      <c r="E267" s="488"/>
      <c r="F267" s="4"/>
      <c r="G267" s="4"/>
      <c r="I267" s="47">
        <f ca="1"/>
        <v>6048.9216715935117</v>
      </c>
      <c r="J267" s="49">
        <f t="shared" ca="1" si="30"/>
        <v>720</v>
      </c>
      <c r="K267" s="18"/>
      <c r="M267" s="47">
        <f ca="1"/>
        <v>5463.1710643078559</v>
      </c>
      <c r="N267" s="49">
        <f ca="1">INDEX(MASTER_DATA_PROCESSED!$L$18:$GY$18,1,MATCH(M267,MASTER_DATA_PROCESSED!$L$186:$GY$186,0))</f>
        <v>311</v>
      </c>
    </row>
    <row r="268" spans="2:69" x14ac:dyDescent="0.25">
      <c r="B268" s="18"/>
      <c r="E268" s="488"/>
      <c r="F268" s="4"/>
      <c r="G268" s="4"/>
      <c r="I268" s="47">
        <f ca="1"/>
        <v>6266.5219196276685</v>
      </c>
      <c r="J268" s="49">
        <f t="shared" ca="1" si="30"/>
        <v>656</v>
      </c>
      <c r="K268" s="18"/>
      <c r="M268" s="47">
        <f ca="1"/>
        <v>5523.9604903103</v>
      </c>
      <c r="N268" s="49">
        <f ca="1">INDEX(MASTER_DATA_PROCESSED!$L$18:$GY$18,1,MATCH(M268,MASTER_DATA_PROCESSED!$L$186:$GY$186,0))</f>
        <v>869</v>
      </c>
    </row>
    <row r="269" spans="2:69" x14ac:dyDescent="0.25">
      <c r="B269" s="18"/>
      <c r="E269" s="488"/>
      <c r="F269" s="4"/>
      <c r="G269" s="4"/>
      <c r="I269" s="47">
        <f ca="1"/>
        <v>6625.6451984366959</v>
      </c>
      <c r="J269" s="49">
        <f t="shared" ca="1" si="30"/>
        <v>165</v>
      </c>
      <c r="K269" s="18"/>
      <c r="M269" s="47">
        <f ca="1"/>
        <v>5551.6499268040388</v>
      </c>
      <c r="N269" s="49">
        <f ca="1">INDEX(MASTER_DATA_PROCESSED!$L$18:$GY$18,1,MATCH(M269,MASTER_DATA_PROCESSED!$L$186:$GY$186,0))</f>
        <v>693</v>
      </c>
    </row>
    <row r="270" spans="2:69" x14ac:dyDescent="0.25">
      <c r="B270" s="18"/>
      <c r="E270" s="488"/>
      <c r="F270" s="4"/>
      <c r="G270" s="4"/>
      <c r="I270" s="47">
        <f ca="1"/>
        <v>6820.8237623636396</v>
      </c>
      <c r="J270" s="49">
        <f t="shared" ca="1" si="30"/>
        <v>281</v>
      </c>
      <c r="K270" s="18"/>
      <c r="M270" s="47">
        <f ca="1"/>
        <v>5617.1919281902965</v>
      </c>
      <c r="N270" s="49">
        <f ca="1">INDEX(MASTER_DATA_PROCESSED!$L$18:$GY$18,1,MATCH(M270,MASTER_DATA_PROCESSED!$L$186:$GY$186,0))</f>
        <v>1064</v>
      </c>
    </row>
    <row r="271" spans="2:69" x14ac:dyDescent="0.25">
      <c r="B271" s="18"/>
      <c r="E271" s="488"/>
      <c r="F271" s="4"/>
      <c r="G271" s="4"/>
      <c r="I271" s="47">
        <f ca="1"/>
        <v>7844.5887539307887</v>
      </c>
      <c r="J271" s="49">
        <f t="shared" ca="1" si="30"/>
        <v>2200</v>
      </c>
      <c r="K271" s="18"/>
      <c r="M271" s="47">
        <f ca="1"/>
        <v>5658.5418277573126</v>
      </c>
      <c r="N271" s="49">
        <f ca="1">INDEX(MASTER_DATA_PROCESSED!$L$18:$GY$18,1,MATCH(M271,MASTER_DATA_PROCESSED!$L$186:$GY$186,0))</f>
        <v>587</v>
      </c>
    </row>
    <row r="272" spans="2:69" x14ac:dyDescent="0.25">
      <c r="B272" s="18"/>
      <c r="E272" s="488"/>
      <c r="F272" s="4"/>
      <c r="G272" s="4"/>
      <c r="I272" s="47">
        <f ca="1"/>
        <v>7948.3704323732645</v>
      </c>
      <c r="J272" s="49">
        <f t="shared" ca="1" si="30"/>
        <v>380</v>
      </c>
      <c r="K272" s="18"/>
      <c r="M272" s="47">
        <f ca="1"/>
        <v>5729.0950384481093</v>
      </c>
      <c r="N272" s="49">
        <f ca="1">INDEX(MASTER_DATA_PROCESSED!$L$18:$GY$18,1,MATCH(M272,MASTER_DATA_PROCESSED!$L$186:$GY$186,0))</f>
        <v>806</v>
      </c>
    </row>
    <row r="273" spans="2:14" x14ac:dyDescent="0.25">
      <c r="B273" s="18"/>
      <c r="E273" s="488"/>
      <c r="F273" s="4"/>
      <c r="G273" s="4"/>
      <c r="I273" s="47">
        <f ca="1"/>
        <v>8097.9493658296424</v>
      </c>
      <c r="J273" s="49">
        <f t="shared" ca="1" si="30"/>
        <v>1144</v>
      </c>
      <c r="K273" s="18"/>
      <c r="M273" s="47">
        <f ca="1"/>
        <v>5782.7536337149741</v>
      </c>
      <c r="N273" s="49">
        <f ca="1">INDEX(MASTER_DATA_PROCESSED!$L$18:$GY$18,1,MATCH(M273,MASTER_DATA_PROCESSED!$L$186:$GY$186,0))</f>
        <v>693</v>
      </c>
    </row>
    <row r="274" spans="2:14" x14ac:dyDescent="0.25">
      <c r="B274" s="18"/>
      <c r="E274" s="488"/>
      <c r="F274" s="4"/>
      <c r="G274" s="4"/>
      <c r="I274" s="47">
        <f ca="1"/>
        <v>8117.943911819475</v>
      </c>
      <c r="J274" s="49">
        <f t="shared" ca="1" si="30"/>
        <v>164</v>
      </c>
      <c r="K274" s="18"/>
      <c r="M274" s="47">
        <f ca="1"/>
        <v>5993.3820707810892</v>
      </c>
      <c r="N274" s="49">
        <f ca="1">INDEX(MASTER_DATA_PROCESSED!$L$18:$GY$18,1,MATCH(M274,MASTER_DATA_PROCESSED!$L$186:$GY$186,0))</f>
        <v>806</v>
      </c>
    </row>
    <row r="275" spans="2:14" x14ac:dyDescent="0.25">
      <c r="B275" s="18"/>
      <c r="E275" s="488"/>
      <c r="F275" s="4"/>
      <c r="G275" s="4"/>
      <c r="I275" s="47">
        <f ca="1"/>
        <v>8169.5158511427653</v>
      </c>
      <c r="J275" s="49">
        <f t="shared" ca="1" si="30"/>
        <v>616</v>
      </c>
      <c r="K275" s="18"/>
      <c r="M275" s="47">
        <f ca="1"/>
        <v>6048.9216715935127</v>
      </c>
      <c r="N275" s="49">
        <f ca="1">INDEX(MASTER_DATA_PROCESSED!$L$18:$GY$18,1,MATCH(M275,MASTER_DATA_PROCESSED!$L$186:$GY$186,0))</f>
        <v>720</v>
      </c>
    </row>
    <row r="276" spans="2:14" x14ac:dyDescent="0.25">
      <c r="B276" s="18"/>
      <c r="E276" s="488"/>
      <c r="F276" s="4"/>
      <c r="G276" s="4"/>
      <c r="I276" s="47">
        <f ca="1"/>
        <v>8484.3458992884844</v>
      </c>
      <c r="J276" s="49">
        <f t="shared" ca="1" si="30"/>
        <v>1124</v>
      </c>
      <c r="K276" s="18"/>
      <c r="M276" s="47">
        <f ca="1"/>
        <v>6263.1768894856141</v>
      </c>
      <c r="N276" s="49">
        <f ca="1">INDEX(MASTER_DATA_PROCESSED!$L$18:$GY$18,1,MATCH(M276,MASTER_DATA_PROCESSED!$L$186:$GY$186,0))</f>
        <v>806</v>
      </c>
    </row>
    <row r="277" spans="2:14" x14ac:dyDescent="0.25">
      <c r="B277" s="18"/>
      <c r="E277" s="488"/>
      <c r="F277" s="4"/>
      <c r="G277" s="4"/>
      <c r="I277" s="47">
        <f ca="1"/>
        <v>9618.2732761208226</v>
      </c>
      <c r="J277" s="49">
        <f t="shared" ca="1" si="30"/>
        <v>600</v>
      </c>
      <c r="K277" s="18"/>
      <c r="M277" s="47">
        <f ca="1"/>
        <v>6266.5219196276676</v>
      </c>
      <c r="N277" s="49">
        <f ca="1">INDEX(MASTER_DATA_PROCESSED!$L$18:$GY$18,1,MATCH(M277,MASTER_DATA_PROCESSED!$L$186:$GY$186,0))</f>
        <v>656</v>
      </c>
    </row>
    <row r="278" spans="2:14" x14ac:dyDescent="0.25">
      <c r="B278" s="18"/>
      <c r="I278" s="47">
        <f ca="1"/>
        <v>10230.082935490156</v>
      </c>
      <c r="J278" s="49">
        <f t="shared" ca="1" si="30"/>
        <v>1100</v>
      </c>
      <c r="K278" s="18"/>
      <c r="M278" s="47">
        <f ca="1"/>
        <v>6546.3791998029665</v>
      </c>
      <c r="N278" s="49">
        <f ca="1">INDEX(MASTER_DATA_PROCESSED!$L$18:$GY$18,1,MATCH(M278,MASTER_DATA_PROCESSED!$L$186:$GY$186,0))</f>
        <v>693</v>
      </c>
    </row>
    <row r="279" spans="2:14" x14ac:dyDescent="0.25">
      <c r="B279" s="18"/>
      <c r="I279" s="47">
        <f ca="1"/>
        <v>10320.399038853908</v>
      </c>
      <c r="J279" s="49">
        <f t="shared" ca="1" si="30"/>
        <v>281</v>
      </c>
      <c r="K279" s="18"/>
      <c r="M279" s="47">
        <f ca="1"/>
        <v>6625.6451984366959</v>
      </c>
      <c r="N279" s="49">
        <f ca="1">INDEX(MASTER_DATA_PROCESSED!$L$18:$GY$18,1,MATCH(M279,MASTER_DATA_PROCESSED!$L$186:$GY$186,0))</f>
        <v>165</v>
      </c>
    </row>
    <row r="280" spans="2:14" x14ac:dyDescent="0.25">
      <c r="B280" s="18"/>
      <c r="I280" s="47">
        <f ca="1"/>
        <v>10522.374230565614</v>
      </c>
      <c r="J280" s="49">
        <f t="shared" ca="1" si="30"/>
        <v>656</v>
      </c>
      <c r="K280" s="18"/>
      <c r="M280" s="47">
        <f ca="1"/>
        <v>6820.8237623636405</v>
      </c>
      <c r="N280" s="49">
        <f ca="1">INDEX(MASTER_DATA_PROCESSED!$L$18:$GY$18,1,MATCH(M280,MASTER_DATA_PROCESSED!$L$186:$GY$186,0))</f>
        <v>281</v>
      </c>
    </row>
    <row r="281" spans="2:14" x14ac:dyDescent="0.25">
      <c r="B281" s="18"/>
      <c r="I281" s="47">
        <f ca="1"/>
        <v>11003.734751798949</v>
      </c>
      <c r="J281" s="49">
        <f t="shared" ca="1" si="30"/>
        <v>624</v>
      </c>
      <c r="K281" s="18"/>
      <c r="M281" s="47">
        <f ca="1"/>
        <v>7844.5887539307887</v>
      </c>
      <c r="N281" s="49">
        <f ca="1">INDEX(MASTER_DATA_PROCESSED!$L$18:$GY$18,1,MATCH(M281,MASTER_DATA_PROCESSED!$L$186:$GY$186,0))</f>
        <v>2200</v>
      </c>
    </row>
    <row r="282" spans="2:14" x14ac:dyDescent="0.25">
      <c r="B282" s="18"/>
      <c r="I282" s="47">
        <f ca="1"/>
        <v>13001.072113888806</v>
      </c>
      <c r="J282" s="49">
        <f t="shared" ca="1" si="30"/>
        <v>164</v>
      </c>
      <c r="K282" s="18"/>
      <c r="M282" s="47">
        <f ca="1"/>
        <v>7948.3704323732645</v>
      </c>
      <c r="N282" s="49">
        <f ca="1">INDEX(MASTER_DATA_PROCESSED!$L$18:$GY$18,1,MATCH(M282,MASTER_DATA_PROCESSED!$L$186:$GY$186,0))</f>
        <v>380</v>
      </c>
    </row>
    <row r="283" spans="2:14" x14ac:dyDescent="0.25">
      <c r="B283" s="18"/>
      <c r="M283" s="47">
        <f ca="1"/>
        <v>8097.9493658296424</v>
      </c>
      <c r="N283" s="49">
        <f ca="1">INDEX(MASTER_DATA_PROCESSED!$L$18:$GY$18,1,MATCH(M283,MASTER_DATA_PROCESSED!$L$186:$GY$186,0))</f>
        <v>1144</v>
      </c>
    </row>
    <row r="284" spans="2:14" x14ac:dyDescent="0.25">
      <c r="B284" s="18"/>
      <c r="M284" s="47">
        <f ca="1"/>
        <v>8117.943911819475</v>
      </c>
      <c r="N284" s="49">
        <f ca="1">INDEX(MASTER_DATA_PROCESSED!$L$18:$GY$18,1,MATCH(M284,MASTER_DATA_PROCESSED!$L$186:$GY$186,0))</f>
        <v>164</v>
      </c>
    </row>
    <row r="285" spans="2:14" x14ac:dyDescent="0.25">
      <c r="B285" s="18"/>
      <c r="M285" s="47">
        <f ca="1"/>
        <v>8169.5158511427653</v>
      </c>
      <c r="N285" s="49">
        <f ca="1">INDEX(MASTER_DATA_PROCESSED!$L$18:$GY$18,1,MATCH(M285,MASTER_DATA_PROCESSED!$L$186:$GY$186,0))</f>
        <v>616</v>
      </c>
    </row>
    <row r="286" spans="2:14" x14ac:dyDescent="0.25">
      <c r="B286" s="18"/>
      <c r="M286" s="47">
        <f ca="1"/>
        <v>8484.3458992884825</v>
      </c>
      <c r="N286" s="49">
        <f ca="1">INDEX(MASTER_DATA_PROCESSED!$L$18:$GY$18,1,MATCH(M286,MASTER_DATA_PROCESSED!$L$186:$GY$186,0))</f>
        <v>1124</v>
      </c>
    </row>
    <row r="287" spans="2:14" x14ac:dyDescent="0.25">
      <c r="B287" s="18"/>
      <c r="M287" s="47">
        <f ca="1"/>
        <v>9618.2732761208208</v>
      </c>
      <c r="N287" s="49">
        <f ca="1">INDEX(MASTER_DATA_PROCESSED!$L$18:$GY$18,1,MATCH(M287,MASTER_DATA_PROCESSED!$L$186:$GY$186,0))</f>
        <v>600</v>
      </c>
    </row>
    <row r="288" spans="2:14" x14ac:dyDescent="0.25">
      <c r="B288" s="18"/>
      <c r="M288" s="47">
        <f ca="1"/>
        <v>10230.082935490156</v>
      </c>
      <c r="N288" s="49">
        <f ca="1">INDEX(MASTER_DATA_PROCESSED!$L$18:$GY$18,1,MATCH(M288,MASTER_DATA_PROCESSED!$L$186:$GY$186,0))</f>
        <v>1100</v>
      </c>
    </row>
    <row r="289" spans="2:14" x14ac:dyDescent="0.25">
      <c r="B289" s="18"/>
      <c r="M289" s="47">
        <f ca="1"/>
        <v>10320.399038853908</v>
      </c>
      <c r="N289" s="49">
        <f ca="1">INDEX(MASTER_DATA_PROCESSED!$L$18:$GY$18,1,MATCH(M289,MASTER_DATA_PROCESSED!$L$186:$GY$186,0))</f>
        <v>281</v>
      </c>
    </row>
    <row r="290" spans="2:14" x14ac:dyDescent="0.25">
      <c r="B290" s="18"/>
      <c r="M290" s="47">
        <f ca="1"/>
        <v>10522.374230565616</v>
      </c>
      <c r="N290" s="49">
        <f ca="1">INDEX(MASTER_DATA_PROCESSED!$L$18:$GY$18,1,MATCH(M290,MASTER_DATA_PROCESSED!$L$186:$GY$186,0))</f>
        <v>656</v>
      </c>
    </row>
    <row r="291" spans="2:14" x14ac:dyDescent="0.25">
      <c r="B291" s="18"/>
      <c r="M291" s="47">
        <f ca="1"/>
        <v>11003.734751798949</v>
      </c>
      <c r="N291" s="49">
        <f ca="1">INDEX(MASTER_DATA_PROCESSED!$L$18:$GY$18,1,MATCH(M291,MASTER_DATA_PROCESSED!$L$186:$GY$186,0))</f>
        <v>624</v>
      </c>
    </row>
    <row r="292" spans="2:14" x14ac:dyDescent="0.25">
      <c r="B292" s="18"/>
      <c r="M292" s="47">
        <f ca="1"/>
        <v>13001.072113888806</v>
      </c>
      <c r="N292" s="49">
        <f ca="1">INDEX(MASTER_DATA_PROCESSED!$L$18:$GY$18,1,MATCH(M292,MASTER_DATA_PROCESSED!$L$186:$GY$186,0))</f>
        <v>164</v>
      </c>
    </row>
    <row r="293" spans="2:14" x14ac:dyDescent="0.25">
      <c r="B293" s="18"/>
      <c r="M293" s="47">
        <f ca="1"/>
        <v>14927.289622389588</v>
      </c>
      <c r="N293" s="49">
        <f ca="1">INDEX(MASTER_DATA_PROCESSED!$L$18:$GY$18,1,MATCH(M293,MASTER_DATA_PROCESSED!$L$186:$GY$186,0))</f>
        <v>154</v>
      </c>
    </row>
    <row r="294" spans="2:14" x14ac:dyDescent="0.25">
      <c r="B294" s="18"/>
      <c r="M294" s="47">
        <f ca="1"/>
        <v>18419.175348122371</v>
      </c>
      <c r="N294" s="49">
        <f ca="1">INDEX(MASTER_DATA_PROCESSED!$L$18:$GY$18,1,MATCH(M294,MASTER_DATA_PROCESSED!$L$186:$GY$186,0))</f>
        <v>275</v>
      </c>
    </row>
    <row r="295" spans="2:14" x14ac:dyDescent="0.25">
      <c r="B295" s="18"/>
      <c r="M295" s="47" t="e">
        <f ca="1"/>
        <v>#N/A</v>
      </c>
      <c r="N295" s="49"/>
    </row>
    <row r="296" spans="2:14" x14ac:dyDescent="0.25">
      <c r="B296" s="18"/>
      <c r="M296" s="47" t="e">
        <f ca="1"/>
        <v>#VALUE!</v>
      </c>
      <c r="N296" s="49"/>
    </row>
    <row r="297" spans="2:14" x14ac:dyDescent="0.25">
      <c r="B297" s="18"/>
      <c r="M297" s="128"/>
      <c r="N297" s="18"/>
    </row>
    <row r="298" spans="2:14" x14ac:dyDescent="0.25">
      <c r="B298" s="18"/>
      <c r="M298" s="128"/>
      <c r="N298" s="18"/>
    </row>
    <row r="299" spans="2:14" x14ac:dyDescent="0.25">
      <c r="B299" s="18"/>
      <c r="M299" s="128"/>
      <c r="N299" s="18"/>
    </row>
    <row r="300" spans="2:14" x14ac:dyDescent="0.25">
      <c r="B300" s="18"/>
      <c r="M300" s="128"/>
      <c r="N300" s="18"/>
    </row>
    <row r="301" spans="2:14" x14ac:dyDescent="0.25">
      <c r="B301" s="18"/>
      <c r="M301" s="128"/>
      <c r="N301" s="18"/>
    </row>
    <row r="302" spans="2:14" x14ac:dyDescent="0.25">
      <c r="B302" s="18"/>
      <c r="M302" s="128"/>
      <c r="N302" s="18"/>
    </row>
    <row r="303" spans="2:14" x14ac:dyDescent="0.25">
      <c r="B303" s="18"/>
      <c r="M303" s="128"/>
      <c r="N303" s="18"/>
    </row>
    <row r="304" spans="2:14" x14ac:dyDescent="0.25">
      <c r="B304" s="18"/>
      <c r="M304" s="128"/>
      <c r="N304" s="18"/>
    </row>
    <row r="305" spans="2:14" x14ac:dyDescent="0.25">
      <c r="B305" s="18"/>
      <c r="M305" s="128"/>
      <c r="N305" s="18"/>
    </row>
    <row r="306" spans="2:14" x14ac:dyDescent="0.25">
      <c r="B306" s="18"/>
      <c r="M306" s="128"/>
      <c r="N306" s="18"/>
    </row>
    <row r="307" spans="2:14" x14ac:dyDescent="0.25">
      <c r="B307" s="18"/>
      <c r="M307" s="128"/>
      <c r="N307" s="18"/>
    </row>
    <row r="308" spans="2:14" x14ac:dyDescent="0.25">
      <c r="B308" s="18"/>
      <c r="M308" s="128"/>
      <c r="N308" s="18"/>
    </row>
    <row r="309" spans="2:14" x14ac:dyDescent="0.25">
      <c r="B309" s="18"/>
      <c r="M309" s="128"/>
      <c r="N309" s="18"/>
    </row>
    <row r="310" spans="2:14" x14ac:dyDescent="0.25">
      <c r="B310" s="18"/>
      <c r="M310" s="128"/>
      <c r="N310" s="18"/>
    </row>
    <row r="311" spans="2:14" x14ac:dyDescent="0.25">
      <c r="M311" s="128"/>
      <c r="N311" s="18"/>
    </row>
    <row r="312" spans="2:14" x14ac:dyDescent="0.25">
      <c r="M312" s="128"/>
      <c r="N312" s="18"/>
    </row>
    <row r="313" spans="2:14" x14ac:dyDescent="0.25">
      <c r="M313" s="128"/>
      <c r="N313" s="18"/>
    </row>
    <row r="314" spans="2:14" x14ac:dyDescent="0.25">
      <c r="M314" s="128"/>
      <c r="N314" s="18"/>
    </row>
    <row r="315" spans="2:14" x14ac:dyDescent="0.25">
      <c r="M315" s="128"/>
      <c r="N315" s="18"/>
    </row>
    <row r="316" spans="2:14" x14ac:dyDescent="0.25">
      <c r="M316" s="128"/>
      <c r="N316" s="18"/>
    </row>
    <row r="317" spans="2:14" x14ac:dyDescent="0.25">
      <c r="M317" s="128"/>
      <c r="N317" s="18"/>
    </row>
    <row r="318" spans="2:14" x14ac:dyDescent="0.25">
      <c r="M318" s="128"/>
      <c r="N318" s="18"/>
    </row>
    <row r="319" spans="2:14" x14ac:dyDescent="0.25">
      <c r="M319" s="128"/>
      <c r="N319" s="18"/>
    </row>
    <row r="320" spans="2:14" x14ac:dyDescent="0.25">
      <c r="M320" s="128"/>
      <c r="N320" s="18"/>
    </row>
    <row r="321" spans="13:14" x14ac:dyDescent="0.25">
      <c r="M321" s="128"/>
      <c r="N321" s="18"/>
    </row>
    <row r="322" spans="13:14" x14ac:dyDescent="0.25">
      <c r="M322" s="128"/>
      <c r="N322" s="18"/>
    </row>
    <row r="323" spans="13:14" x14ac:dyDescent="0.25">
      <c r="M323" s="128"/>
      <c r="N323" s="18"/>
    </row>
    <row r="324" spans="13:14" x14ac:dyDescent="0.25">
      <c r="M324" s="128"/>
      <c r="N324" s="18"/>
    </row>
    <row r="325" spans="13:14" x14ac:dyDescent="0.25">
      <c r="M325" s="128"/>
      <c r="N325" s="18"/>
    </row>
    <row r="326" spans="13:14" x14ac:dyDescent="0.25">
      <c r="M326" s="128"/>
      <c r="N326" s="18"/>
    </row>
    <row r="327" spans="13:14" x14ac:dyDescent="0.25">
      <c r="M327" s="128"/>
      <c r="N327" s="18"/>
    </row>
    <row r="328" spans="13:14" x14ac:dyDescent="0.25">
      <c r="M328" s="128"/>
      <c r="N328" s="18"/>
    </row>
    <row r="329" spans="13:14" x14ac:dyDescent="0.25">
      <c r="M329" s="128"/>
      <c r="N329" s="18"/>
    </row>
    <row r="330" spans="13:14" x14ac:dyDescent="0.25">
      <c r="M330" s="128"/>
      <c r="N330" s="18"/>
    </row>
    <row r="331" spans="13:14" x14ac:dyDescent="0.25">
      <c r="M331" s="128"/>
      <c r="N331" s="18"/>
    </row>
    <row r="332" spans="13:14" x14ac:dyDescent="0.25">
      <c r="M332" s="128"/>
      <c r="N332" s="18"/>
    </row>
    <row r="333" spans="13:14" x14ac:dyDescent="0.25">
      <c r="M333" s="128"/>
      <c r="N333" s="18"/>
    </row>
    <row r="334" spans="13:14" x14ac:dyDescent="0.25">
      <c r="M334" s="128"/>
      <c r="N334" s="18"/>
    </row>
    <row r="335" spans="13:14" x14ac:dyDescent="0.25">
      <c r="M335" s="128"/>
      <c r="N335" s="18"/>
    </row>
    <row r="336" spans="13:14" x14ac:dyDescent="0.25">
      <c r="M336" s="128"/>
      <c r="N336" s="18"/>
    </row>
    <row r="337" spans="13:14" x14ac:dyDescent="0.25">
      <c r="M337" s="128"/>
      <c r="N337" s="18"/>
    </row>
    <row r="338" spans="13:14" x14ac:dyDescent="0.25">
      <c r="M338" s="128"/>
      <c r="N338" s="18"/>
    </row>
    <row r="339" spans="13:14" x14ac:dyDescent="0.25">
      <c r="M339" s="128"/>
      <c r="N339" s="18"/>
    </row>
    <row r="340" spans="13:14" x14ac:dyDescent="0.25">
      <c r="M340" s="128"/>
      <c r="N340" s="18"/>
    </row>
    <row r="341" spans="13:14" x14ac:dyDescent="0.25">
      <c r="M341" s="128"/>
      <c r="N341" s="18"/>
    </row>
    <row r="342" spans="13:14" x14ac:dyDescent="0.25">
      <c r="M342" s="128"/>
      <c r="N342" s="18"/>
    </row>
    <row r="343" spans="13:14" x14ac:dyDescent="0.25">
      <c r="M343" s="128"/>
      <c r="N343" s="18"/>
    </row>
    <row r="344" spans="13:14" x14ac:dyDescent="0.25">
      <c r="M344" s="128"/>
      <c r="N344" s="18"/>
    </row>
    <row r="345" spans="13:14" x14ac:dyDescent="0.25">
      <c r="M345" s="128"/>
      <c r="N345" s="18"/>
    </row>
    <row r="346" spans="13:14" x14ac:dyDescent="0.25">
      <c r="M346" s="128"/>
      <c r="N346" s="18"/>
    </row>
    <row r="347" spans="13:14" x14ac:dyDescent="0.25">
      <c r="M347" s="128"/>
      <c r="N347" s="18"/>
    </row>
    <row r="348" spans="13:14" x14ac:dyDescent="0.25">
      <c r="M348" s="128"/>
      <c r="N348" s="18"/>
    </row>
    <row r="349" spans="13:14" x14ac:dyDescent="0.25">
      <c r="M349" s="128"/>
      <c r="N349" s="18"/>
    </row>
    <row r="350" spans="13:14" x14ac:dyDescent="0.25">
      <c r="M350" s="128"/>
      <c r="N350" s="18"/>
    </row>
    <row r="351" spans="13:14" x14ac:dyDescent="0.25">
      <c r="M351" s="128"/>
      <c r="N351" s="18"/>
    </row>
    <row r="352" spans="13:14" x14ac:dyDescent="0.25">
      <c r="M352" s="128"/>
      <c r="N352" s="18"/>
    </row>
    <row r="353" spans="13:14" x14ac:dyDescent="0.25">
      <c r="M353" s="128"/>
      <c r="N353" s="18"/>
    </row>
    <row r="354" spans="13:14" x14ac:dyDescent="0.25">
      <c r="M354" s="128"/>
      <c r="N354" s="18"/>
    </row>
    <row r="355" spans="13:14" x14ac:dyDescent="0.25">
      <c r="M355" s="128"/>
      <c r="N355" s="18"/>
    </row>
    <row r="356" spans="13:14" x14ac:dyDescent="0.25">
      <c r="M356" s="128"/>
      <c r="N356" s="18"/>
    </row>
    <row r="357" spans="13:14" x14ac:dyDescent="0.25">
      <c r="M357" s="128"/>
      <c r="N357" s="18"/>
    </row>
    <row r="358" spans="13:14" x14ac:dyDescent="0.25">
      <c r="M358" s="128"/>
      <c r="N358" s="18"/>
    </row>
    <row r="359" spans="13:14" x14ac:dyDescent="0.25">
      <c r="M359" s="128"/>
      <c r="N359" s="18"/>
    </row>
    <row r="360" spans="13:14" x14ac:dyDescent="0.25">
      <c r="M360" s="128"/>
      <c r="N360" s="18"/>
    </row>
    <row r="361" spans="13:14" x14ac:dyDescent="0.25">
      <c r="M361" s="128"/>
      <c r="N361" s="18"/>
    </row>
    <row r="362" spans="13:14" x14ac:dyDescent="0.25">
      <c r="M362" s="128"/>
      <c r="N362" s="18"/>
    </row>
    <row r="363" spans="13:14" x14ac:dyDescent="0.25">
      <c r="M363" s="128"/>
      <c r="N363" s="18"/>
    </row>
    <row r="364" spans="13:14" x14ac:dyDescent="0.25">
      <c r="M364" s="128"/>
      <c r="N364" s="18"/>
    </row>
    <row r="365" spans="13:14" x14ac:dyDescent="0.25">
      <c r="M365" s="128"/>
      <c r="N365" s="18"/>
    </row>
    <row r="366" spans="13:14" x14ac:dyDescent="0.25">
      <c r="M366" s="128"/>
      <c r="N366" s="18"/>
    </row>
    <row r="367" spans="13:14" x14ac:dyDescent="0.25">
      <c r="M367" s="128"/>
      <c r="N367" s="18"/>
    </row>
    <row r="368" spans="13:14" x14ac:dyDescent="0.25">
      <c r="M368" s="128"/>
      <c r="N368" s="18"/>
    </row>
    <row r="369" spans="13:14" x14ac:dyDescent="0.25">
      <c r="M369" s="128"/>
      <c r="N369" s="18"/>
    </row>
    <row r="370" spans="13:14" x14ac:dyDescent="0.25">
      <c r="M370" s="128"/>
      <c r="N370" s="18"/>
    </row>
    <row r="371" spans="13:14" x14ac:dyDescent="0.25">
      <c r="M371" s="128"/>
      <c r="N371" s="18"/>
    </row>
    <row r="372" spans="13:14" x14ac:dyDescent="0.25">
      <c r="M372" s="128"/>
      <c r="N372" s="18"/>
    </row>
    <row r="373" spans="13:14" x14ac:dyDescent="0.25">
      <c r="M373" s="128"/>
      <c r="N373" s="18"/>
    </row>
    <row r="374" spans="13:14" x14ac:dyDescent="0.25">
      <c r="M374" s="128"/>
      <c r="N374" s="18"/>
    </row>
    <row r="375" spans="13:14" x14ac:dyDescent="0.25">
      <c r="M375" s="128"/>
      <c r="N375" s="18"/>
    </row>
    <row r="376" spans="13:14" x14ac:dyDescent="0.25">
      <c r="M376" s="128"/>
      <c r="N376" s="18"/>
    </row>
    <row r="377" spans="13:14" x14ac:dyDescent="0.25">
      <c r="M377" s="128"/>
      <c r="N377" s="18"/>
    </row>
    <row r="378" spans="13:14" x14ac:dyDescent="0.25">
      <c r="M378" s="128"/>
      <c r="N378" s="18"/>
    </row>
    <row r="379" spans="13:14" x14ac:dyDescent="0.25">
      <c r="M379" s="128"/>
      <c r="N379" s="18"/>
    </row>
    <row r="380" spans="13:14" x14ac:dyDescent="0.25">
      <c r="M380" s="128"/>
      <c r="N380" s="18"/>
    </row>
    <row r="381" spans="13:14" x14ac:dyDescent="0.25">
      <c r="M381" s="128"/>
      <c r="N381" s="18"/>
    </row>
    <row r="382" spans="13:14" x14ac:dyDescent="0.25">
      <c r="M382" s="128"/>
      <c r="N382" s="18"/>
    </row>
    <row r="383" spans="13:14" x14ac:dyDescent="0.25">
      <c r="M383" s="128"/>
      <c r="N383" s="18"/>
    </row>
    <row r="384" spans="13:14" x14ac:dyDescent="0.25">
      <c r="M384" s="128"/>
      <c r="N384" s="18"/>
    </row>
    <row r="385" spans="13:14" x14ac:dyDescent="0.25">
      <c r="M385" s="128"/>
      <c r="N385" s="18"/>
    </row>
    <row r="386" spans="13:14" x14ac:dyDescent="0.25">
      <c r="M386" s="128"/>
      <c r="N386" s="18"/>
    </row>
    <row r="387" spans="13:14" x14ac:dyDescent="0.25">
      <c r="M387" s="128"/>
      <c r="N387" s="18"/>
    </row>
    <row r="388" spans="13:14" x14ac:dyDescent="0.25">
      <c r="M388" s="128"/>
      <c r="N388" s="18"/>
    </row>
    <row r="389" spans="13:14" x14ac:dyDescent="0.25">
      <c r="M389" s="128"/>
      <c r="N389" s="18"/>
    </row>
    <row r="390" spans="13:14" x14ac:dyDescent="0.25">
      <c r="M390" s="128"/>
      <c r="N390" s="18"/>
    </row>
    <row r="391" spans="13:14" x14ac:dyDescent="0.25">
      <c r="M391" s="128"/>
      <c r="N391" s="18"/>
    </row>
    <row r="392" spans="13:14" x14ac:dyDescent="0.25">
      <c r="M392" s="128"/>
      <c r="N392" s="18"/>
    </row>
    <row r="393" spans="13:14" x14ac:dyDescent="0.25">
      <c r="M393" s="128"/>
      <c r="N393" s="18"/>
    </row>
    <row r="394" spans="13:14" x14ac:dyDescent="0.25">
      <c r="M394" s="128"/>
      <c r="N394" s="18"/>
    </row>
    <row r="395" spans="13:14" x14ac:dyDescent="0.25">
      <c r="M395" s="128"/>
      <c r="N395" s="18"/>
    </row>
    <row r="396" spans="13:14" x14ac:dyDescent="0.25">
      <c r="M396" s="128"/>
      <c r="N396" s="18"/>
    </row>
    <row r="397" spans="13:14" x14ac:dyDescent="0.25">
      <c r="M397" s="128"/>
      <c r="N397" s="18"/>
    </row>
    <row r="398" spans="13:14" x14ac:dyDescent="0.25">
      <c r="M398" s="128"/>
      <c r="N398" s="18"/>
    </row>
    <row r="399" spans="13:14" x14ac:dyDescent="0.25">
      <c r="M399" s="128"/>
      <c r="N399" s="18"/>
    </row>
    <row r="400" spans="13:14" x14ac:dyDescent="0.25">
      <c r="M400" s="128"/>
      <c r="N400" s="18"/>
    </row>
    <row r="401" spans="13:14" x14ac:dyDescent="0.25">
      <c r="M401" s="128"/>
      <c r="N401" s="18"/>
    </row>
    <row r="402" spans="13:14" x14ac:dyDescent="0.25">
      <c r="M402" s="128"/>
      <c r="N402" s="18"/>
    </row>
    <row r="403" spans="13:14" x14ac:dyDescent="0.25">
      <c r="M403" s="128"/>
      <c r="N403" s="18"/>
    </row>
    <row r="404" spans="13:14" x14ac:dyDescent="0.25">
      <c r="M404" s="128"/>
      <c r="N404" s="18"/>
    </row>
    <row r="405" spans="13:14" x14ac:dyDescent="0.25">
      <c r="M405" s="128"/>
      <c r="N405" s="18"/>
    </row>
    <row r="406" spans="13:14" x14ac:dyDescent="0.25">
      <c r="M406" s="128"/>
      <c r="N406" s="18"/>
    </row>
    <row r="407" spans="13:14" x14ac:dyDescent="0.25">
      <c r="M407" s="128"/>
      <c r="N407" s="18"/>
    </row>
    <row r="408" spans="13:14" x14ac:dyDescent="0.25">
      <c r="M408" s="128"/>
      <c r="N408" s="18"/>
    </row>
    <row r="409" spans="13:14" x14ac:dyDescent="0.25">
      <c r="M409" s="128"/>
      <c r="N409" s="18"/>
    </row>
    <row r="410" spans="13:14" x14ac:dyDescent="0.25">
      <c r="M410" s="128"/>
      <c r="N410" s="18"/>
    </row>
    <row r="411" spans="13:14" x14ac:dyDescent="0.25">
      <c r="M411" s="128"/>
      <c r="N411" s="18"/>
    </row>
    <row r="412" spans="13:14" x14ac:dyDescent="0.25">
      <c r="M412" s="128"/>
      <c r="N412" s="18"/>
    </row>
    <row r="413" spans="13:14" x14ac:dyDescent="0.25">
      <c r="M413" s="128"/>
      <c r="N413" s="18"/>
    </row>
    <row r="414" spans="13:14" x14ac:dyDescent="0.25">
      <c r="M414" s="128"/>
      <c r="N414" s="18"/>
    </row>
    <row r="415" spans="13:14" x14ac:dyDescent="0.25">
      <c r="M415" s="128"/>
      <c r="N415" s="18"/>
    </row>
    <row r="416" spans="13:14" x14ac:dyDescent="0.25">
      <c r="M416" s="128"/>
      <c r="N416" s="18"/>
    </row>
    <row r="417" spans="13:14" x14ac:dyDescent="0.25">
      <c r="M417" s="128"/>
      <c r="N417" s="18"/>
    </row>
    <row r="418" spans="13:14" x14ac:dyDescent="0.25">
      <c r="M418" s="128"/>
      <c r="N418" s="18"/>
    </row>
    <row r="419" spans="13:14" x14ac:dyDescent="0.25">
      <c r="M419" s="128"/>
      <c r="N419" s="18"/>
    </row>
    <row r="420" spans="13:14" x14ac:dyDescent="0.25">
      <c r="M420" s="128"/>
      <c r="N420" s="18"/>
    </row>
    <row r="421" spans="13:14" x14ac:dyDescent="0.25">
      <c r="M421" s="128"/>
      <c r="N421" s="18"/>
    </row>
    <row r="422" spans="13:14" x14ac:dyDescent="0.25">
      <c r="M422" s="128"/>
      <c r="N422" s="18"/>
    </row>
    <row r="423" spans="13:14" x14ac:dyDescent="0.25">
      <c r="M423" s="128"/>
      <c r="N423" s="18"/>
    </row>
    <row r="424" spans="13:14" x14ac:dyDescent="0.25">
      <c r="M424" s="128"/>
      <c r="N424" s="18"/>
    </row>
    <row r="425" spans="13:14" x14ac:dyDescent="0.25">
      <c r="M425" s="128"/>
      <c r="N425" s="18"/>
    </row>
    <row r="426" spans="13:14" x14ac:dyDescent="0.25">
      <c r="M426" s="128"/>
      <c r="N426" s="18"/>
    </row>
    <row r="427" spans="13:14" x14ac:dyDescent="0.25">
      <c r="M427" s="128"/>
      <c r="N427" s="18"/>
    </row>
    <row r="428" spans="13:14" x14ac:dyDescent="0.25">
      <c r="M428" s="128"/>
      <c r="N428" s="18"/>
    </row>
    <row r="429" spans="13:14" x14ac:dyDescent="0.25">
      <c r="M429" s="128"/>
      <c r="N429" s="18"/>
    </row>
    <row r="430" spans="13:14" x14ac:dyDescent="0.25">
      <c r="M430" s="128"/>
      <c r="N430" s="18"/>
    </row>
    <row r="431" spans="13:14" x14ac:dyDescent="0.25">
      <c r="M431" s="128"/>
      <c r="N431" s="18"/>
    </row>
    <row r="432" spans="13:14" x14ac:dyDescent="0.25">
      <c r="M432" s="128"/>
      <c r="N432" s="18"/>
    </row>
    <row r="433" spans="13:14" x14ac:dyDescent="0.25">
      <c r="M433" s="128"/>
      <c r="N433" s="18"/>
    </row>
    <row r="434" spans="13:14" x14ac:dyDescent="0.25">
      <c r="M434" s="128"/>
      <c r="N434" s="18"/>
    </row>
    <row r="435" spans="13:14" x14ac:dyDescent="0.25">
      <c r="M435" s="128"/>
      <c r="N435" s="18"/>
    </row>
    <row r="436" spans="13:14" x14ac:dyDescent="0.25">
      <c r="M436" s="128"/>
      <c r="N436" s="18"/>
    </row>
    <row r="437" spans="13:14" x14ac:dyDescent="0.25">
      <c r="M437" s="128"/>
      <c r="N437" s="18"/>
    </row>
    <row r="438" spans="13:14" x14ac:dyDescent="0.25">
      <c r="M438" s="128"/>
      <c r="N438" s="18"/>
    </row>
    <row r="439" spans="13:14" x14ac:dyDescent="0.25">
      <c r="M439" s="128"/>
      <c r="N439" s="18"/>
    </row>
    <row r="440" spans="13:14" x14ac:dyDescent="0.25">
      <c r="M440" s="128"/>
      <c r="N440" s="18"/>
    </row>
    <row r="441" spans="13:14" x14ac:dyDescent="0.25">
      <c r="N441" s="18"/>
    </row>
    <row r="442" spans="13:14" x14ac:dyDescent="0.25">
      <c r="N442" s="18"/>
    </row>
    <row r="443" spans="13:14" x14ac:dyDescent="0.25">
      <c r="N443" s="18"/>
    </row>
    <row r="444" spans="13:14" x14ac:dyDescent="0.25">
      <c r="N444" s="18"/>
    </row>
    <row r="445" spans="13:14" x14ac:dyDescent="0.25">
      <c r="N445" s="18"/>
    </row>
    <row r="446" spans="13:14" x14ac:dyDescent="0.25">
      <c r="N446" s="18"/>
    </row>
    <row r="447" spans="13:14" x14ac:dyDescent="0.25">
      <c r="N447" s="18"/>
    </row>
    <row r="448" spans="13:14" x14ac:dyDescent="0.25">
      <c r="N448" s="18"/>
    </row>
    <row r="449" spans="14:14" x14ac:dyDescent="0.25">
      <c r="N449" s="18"/>
    </row>
    <row r="450" spans="14:14" x14ac:dyDescent="0.25">
      <c r="N450" s="18"/>
    </row>
    <row r="451" spans="14:14" x14ac:dyDescent="0.25">
      <c r="N451" s="18"/>
    </row>
    <row r="452" spans="14:14" x14ac:dyDescent="0.25">
      <c r="N452" s="18"/>
    </row>
    <row r="453" spans="14:14" x14ac:dyDescent="0.25">
      <c r="N453" s="18"/>
    </row>
    <row r="454" spans="14:14" x14ac:dyDescent="0.25">
      <c r="N454" s="18"/>
    </row>
    <row r="455" spans="14:14" x14ac:dyDescent="0.25">
      <c r="N455" s="18"/>
    </row>
    <row r="456" spans="14:14" x14ac:dyDescent="0.25">
      <c r="N456" s="18"/>
    </row>
    <row r="457" spans="14:14" x14ac:dyDescent="0.25">
      <c r="N457" s="18"/>
    </row>
    <row r="458" spans="14:14" x14ac:dyDescent="0.25">
      <c r="N458" s="18"/>
    </row>
    <row r="459" spans="14:14" x14ac:dyDescent="0.25">
      <c r="N459" s="18"/>
    </row>
    <row r="460" spans="14:14" x14ac:dyDescent="0.25">
      <c r="N460" s="18"/>
    </row>
    <row r="461" spans="14:14" x14ac:dyDescent="0.25">
      <c r="N461" s="18"/>
    </row>
    <row r="462" spans="14:14" x14ac:dyDescent="0.25">
      <c r="N462" s="18"/>
    </row>
    <row r="463" spans="14:14" x14ac:dyDescent="0.25">
      <c r="N463" s="18"/>
    </row>
    <row r="464" spans="14:14" x14ac:dyDescent="0.25">
      <c r="N464" s="18"/>
    </row>
    <row r="465" spans="14:14" x14ac:dyDescent="0.25">
      <c r="N465" s="18"/>
    </row>
    <row r="466" spans="14:14" x14ac:dyDescent="0.25">
      <c r="N466" s="18"/>
    </row>
    <row r="467" spans="14:14" x14ac:dyDescent="0.25">
      <c r="N467" s="18"/>
    </row>
    <row r="468" spans="14:14" x14ac:dyDescent="0.25">
      <c r="N468" s="18"/>
    </row>
    <row r="469" spans="14:14" x14ac:dyDescent="0.25">
      <c r="N469" s="18"/>
    </row>
    <row r="470" spans="14:14" x14ac:dyDescent="0.25">
      <c r="N470" s="18"/>
    </row>
    <row r="471" spans="14:14" x14ac:dyDescent="0.25">
      <c r="N471" s="18"/>
    </row>
    <row r="472" spans="14:14" x14ac:dyDescent="0.25">
      <c r="N472" s="18"/>
    </row>
    <row r="473" spans="14:14" x14ac:dyDescent="0.25">
      <c r="N473" s="18"/>
    </row>
    <row r="474" spans="14:14" x14ac:dyDescent="0.25">
      <c r="N474" s="18"/>
    </row>
    <row r="475" spans="14:14" x14ac:dyDescent="0.25">
      <c r="N475" s="18"/>
    </row>
    <row r="476" spans="14:14" x14ac:dyDescent="0.25">
      <c r="N476" s="18"/>
    </row>
    <row r="477" spans="14:14" x14ac:dyDescent="0.25">
      <c r="N477" s="18"/>
    </row>
    <row r="478" spans="14:14" x14ac:dyDescent="0.25">
      <c r="N478" s="18"/>
    </row>
    <row r="479" spans="14:14" x14ac:dyDescent="0.25">
      <c r="N479" s="18"/>
    </row>
    <row r="480" spans="14:14" x14ac:dyDescent="0.25">
      <c r="N480" s="18"/>
    </row>
    <row r="481" spans="14:14" x14ac:dyDescent="0.25">
      <c r="N481" s="18"/>
    </row>
    <row r="482" spans="14:14" x14ac:dyDescent="0.25">
      <c r="N482" s="18"/>
    </row>
    <row r="483" spans="14:14" x14ac:dyDescent="0.25">
      <c r="N483" s="18"/>
    </row>
    <row r="484" spans="14:14" x14ac:dyDescent="0.25">
      <c r="N484" s="18"/>
    </row>
    <row r="485" spans="14:14" x14ac:dyDescent="0.25">
      <c r="N485" s="18"/>
    </row>
    <row r="486" spans="14:14" x14ac:dyDescent="0.25">
      <c r="N486" s="18"/>
    </row>
    <row r="487" spans="14:14" x14ac:dyDescent="0.25">
      <c r="N487" s="18"/>
    </row>
    <row r="488" spans="14:14" x14ac:dyDescent="0.25">
      <c r="N488" s="18"/>
    </row>
    <row r="489" spans="14:14" x14ac:dyDescent="0.25">
      <c r="N489" s="18"/>
    </row>
    <row r="490" spans="14:14" x14ac:dyDescent="0.25">
      <c r="N490" s="18"/>
    </row>
    <row r="491" spans="14:14" x14ac:dyDescent="0.25">
      <c r="N491" s="18"/>
    </row>
    <row r="492" spans="14:14" x14ac:dyDescent="0.25">
      <c r="N492" s="18"/>
    </row>
    <row r="493" spans="14:14" x14ac:dyDescent="0.25">
      <c r="N493" s="18"/>
    </row>
    <row r="494" spans="14:14" x14ac:dyDescent="0.25">
      <c r="N494" s="18"/>
    </row>
    <row r="495" spans="14:14" x14ac:dyDescent="0.25">
      <c r="N495" s="18"/>
    </row>
    <row r="496" spans="14:14" x14ac:dyDescent="0.25">
      <c r="N496" s="18"/>
    </row>
    <row r="497" spans="14:14" x14ac:dyDescent="0.25">
      <c r="N497" s="18"/>
    </row>
    <row r="498" spans="14:14" x14ac:dyDescent="0.25">
      <c r="N498" s="18"/>
    </row>
    <row r="499" spans="14:14" x14ac:dyDescent="0.25">
      <c r="N499" s="18"/>
    </row>
    <row r="500" spans="14:14" x14ac:dyDescent="0.25">
      <c r="N500" s="18"/>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6B98-1F22-4781-9703-32C00FB5BFAE}">
  <sheetPr>
    <tabColor theme="1"/>
  </sheetPr>
  <dimension ref="A1:AM319"/>
  <sheetViews>
    <sheetView showGridLines="0" topLeftCell="A81" workbookViewId="0">
      <selection activeCell="D157" sqref="D157"/>
    </sheetView>
  </sheetViews>
  <sheetFormatPr defaultColWidth="8.85546875" defaultRowHeight="15" x14ac:dyDescent="0.25"/>
  <cols>
    <col min="3" max="4" width="8.85546875" customWidth="1"/>
    <col min="5" max="10" width="11.85546875" customWidth="1"/>
    <col min="11" max="11" width="12.140625" bestFit="1" customWidth="1"/>
    <col min="12" max="12" width="14.140625" bestFit="1" customWidth="1"/>
    <col min="13" max="15" width="10.42578125" bestFit="1" customWidth="1"/>
    <col min="16" max="16" width="9.85546875" bestFit="1" customWidth="1"/>
    <col min="18" max="18" width="14" bestFit="1" customWidth="1"/>
    <col min="20" max="20" width="8.7109375" customWidth="1"/>
    <col min="24" max="24" width="10.42578125" customWidth="1"/>
  </cols>
  <sheetData>
    <row r="1" spans="1:36" ht="15.75" thickBot="1" x14ac:dyDescent="0.3"/>
    <row r="2" spans="1:36" ht="23.25" x14ac:dyDescent="0.35">
      <c r="A2" s="30"/>
      <c r="B2" s="134"/>
      <c r="C2" s="134"/>
      <c r="D2" s="134"/>
      <c r="E2" s="340" t="s">
        <v>309</v>
      </c>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5"/>
    </row>
    <row r="3" spans="1:36" ht="15.75" thickBot="1" x14ac:dyDescent="0.3">
      <c r="A3" s="31"/>
      <c r="I3" s="5"/>
      <c r="J3" s="15" t="s">
        <v>276</v>
      </c>
      <c r="K3" s="15" t="s">
        <v>310</v>
      </c>
      <c r="M3" s="4"/>
      <c r="S3" s="128"/>
      <c r="AJ3" s="108"/>
    </row>
    <row r="4" spans="1:36" ht="15.75" customHeight="1" thickBot="1" x14ac:dyDescent="0.4">
      <c r="A4" s="31"/>
      <c r="E4" s="344"/>
      <c r="F4" s="50" t="s">
        <v>311</v>
      </c>
      <c r="G4" s="217">
        <v>0.3</v>
      </c>
      <c r="I4" s="50" t="s">
        <v>305</v>
      </c>
      <c r="J4" s="214">
        <f ca="1">H13</f>
        <v>10000</v>
      </c>
      <c r="K4" s="214">
        <f ca="1">S13</f>
        <v>7750</v>
      </c>
      <c r="M4" s="4"/>
      <c r="S4" s="128"/>
      <c r="AJ4" s="108"/>
    </row>
    <row r="5" spans="1:36" ht="15.75" customHeight="1" thickBot="1" x14ac:dyDescent="0.3">
      <c r="A5" s="31"/>
      <c r="F5" s="345" t="s">
        <v>312</v>
      </c>
      <c r="G5" s="132">
        <v>4</v>
      </c>
      <c r="I5" s="50" t="s">
        <v>304</v>
      </c>
      <c r="J5" s="215">
        <f ca="1">H21</f>
        <v>7750</v>
      </c>
      <c r="K5" s="215">
        <f ca="1">S21</f>
        <v>5750</v>
      </c>
      <c r="M5" s="4"/>
      <c r="P5" s="17" t="s">
        <v>313</v>
      </c>
      <c r="Q5" s="132">
        <v>250</v>
      </c>
      <c r="T5" s="111"/>
      <c r="AJ5" s="108"/>
    </row>
    <row r="6" spans="1:36" ht="15.75" customHeight="1" thickBot="1" x14ac:dyDescent="0.3">
      <c r="A6" s="31"/>
      <c r="F6" s="345" t="s">
        <v>314</v>
      </c>
      <c r="G6" s="177">
        <v>0.33</v>
      </c>
      <c r="I6" s="50" t="s">
        <v>303</v>
      </c>
      <c r="J6" s="216">
        <f ca="1">H29</f>
        <v>5500</v>
      </c>
      <c r="K6" s="216">
        <f ca="1">S29</f>
        <v>5250</v>
      </c>
      <c r="M6" s="4"/>
      <c r="S6" s="346"/>
      <c r="T6" s="111"/>
      <c r="AJ6" s="108"/>
    </row>
    <row r="7" spans="1:36" ht="15.75" customHeight="1" thickBot="1" x14ac:dyDescent="0.3">
      <c r="A7" s="31"/>
      <c r="F7" s="345"/>
      <c r="M7" s="4"/>
      <c r="P7" s="17" t="s">
        <v>315</v>
      </c>
      <c r="Q7" s="132">
        <v>1</v>
      </c>
      <c r="T7" s="201"/>
      <c r="AJ7" s="108"/>
    </row>
    <row r="8" spans="1:36" ht="15.75" thickBot="1" x14ac:dyDescent="0.3">
      <c r="A8" s="31"/>
      <c r="G8" s="15" t="s">
        <v>316</v>
      </c>
      <c r="M8" s="4"/>
      <c r="N8" s="131"/>
      <c r="Q8" s="15" t="s">
        <v>317</v>
      </c>
      <c r="R8" s="18"/>
      <c r="S8" s="128"/>
      <c r="AJ8" s="108"/>
    </row>
    <row r="9" spans="1:36" ht="15.75" thickBot="1" x14ac:dyDescent="0.3">
      <c r="A9" s="31"/>
      <c r="E9" s="106"/>
      <c r="F9" s="347" t="s">
        <v>318</v>
      </c>
      <c r="G9" s="206">
        <f>'Learning Rates'!O11</f>
        <v>9.5000000000000001E-2</v>
      </c>
      <c r="H9" s="4"/>
      <c r="I9" s="348"/>
      <c r="O9" s="106"/>
      <c r="P9" s="347" t="s">
        <v>318</v>
      </c>
      <c r="Q9" s="206">
        <f>'Learning Rates'!O4</f>
        <v>0.08</v>
      </c>
      <c r="R9" s="4"/>
      <c r="S9" s="4"/>
      <c r="U9" s="111"/>
      <c r="AJ9" s="108"/>
    </row>
    <row r="10" spans="1:36" x14ac:dyDescent="0.25">
      <c r="A10" s="31"/>
      <c r="E10" s="106"/>
      <c r="F10" s="347"/>
      <c r="G10" s="207"/>
      <c r="H10" s="167" t="s">
        <v>319</v>
      </c>
      <c r="I10" s="167" t="s">
        <v>320</v>
      </c>
      <c r="J10" s="15" t="s">
        <v>321</v>
      </c>
      <c r="O10" s="106"/>
      <c r="P10" s="347"/>
      <c r="Q10" s="207"/>
      <c r="R10" s="4"/>
      <c r="S10" s="4"/>
      <c r="U10" s="111"/>
      <c r="AJ10" s="108"/>
    </row>
    <row r="11" spans="1:36" x14ac:dyDescent="0.25">
      <c r="A11" s="349"/>
      <c r="D11" s="350"/>
      <c r="E11" t="s">
        <v>322</v>
      </c>
      <c r="F11" s="350" t="s">
        <v>323</v>
      </c>
      <c r="G11" s="16" t="s">
        <v>324</v>
      </c>
      <c r="H11" s="105">
        <f ca="1">'Data Grouping'!$O$220</f>
        <v>10000</v>
      </c>
      <c r="I11" s="105"/>
      <c r="P11" t="s">
        <v>322</v>
      </c>
      <c r="Q11" s="350" t="s">
        <v>323</v>
      </c>
      <c r="R11" t="s">
        <v>324</v>
      </c>
      <c r="S11" s="105">
        <f ca="1">'Data Grouping'!$N$220</f>
        <v>7750</v>
      </c>
      <c r="U11" s="201"/>
      <c r="AJ11" s="108"/>
    </row>
    <row r="12" spans="1:36" ht="15.75" thickBot="1" x14ac:dyDescent="0.3">
      <c r="A12" s="178"/>
      <c r="B12" s="5" t="s">
        <v>325</v>
      </c>
      <c r="D12" s="330">
        <v>2025</v>
      </c>
      <c r="E12" s="740">
        <v>0</v>
      </c>
      <c r="F12" s="324">
        <v>0</v>
      </c>
      <c r="G12" s="741"/>
      <c r="K12" s="201"/>
      <c r="M12" s="15" t="s">
        <v>326</v>
      </c>
      <c r="O12" s="330">
        <v>2025</v>
      </c>
      <c r="P12" s="740">
        <v>0</v>
      </c>
      <c r="Q12" s="324">
        <v>0</v>
      </c>
      <c r="R12" s="741"/>
      <c r="U12" s="201"/>
      <c r="AJ12" s="108"/>
    </row>
    <row r="13" spans="1:36" x14ac:dyDescent="0.25">
      <c r="A13" s="178"/>
      <c r="B13" s="5"/>
      <c r="D13" s="153">
        <v>2030</v>
      </c>
      <c r="E13" s="270">
        <v>0</v>
      </c>
      <c r="F13" s="49">
        <v>0</v>
      </c>
      <c r="G13" s="742"/>
      <c r="H13" s="105">
        <f ca="1">H11</f>
        <v>10000</v>
      </c>
      <c r="I13" s="105">
        <f ca="1">H11</f>
        <v>10000</v>
      </c>
      <c r="J13" s="214">
        <f ca="1">MROUND(I13,$Q$5)</f>
        <v>10000</v>
      </c>
      <c r="K13" s="201"/>
      <c r="M13" s="15"/>
      <c r="O13" s="153">
        <v>2030</v>
      </c>
      <c r="P13" s="270">
        <v>0</v>
      </c>
      <c r="Q13" s="49">
        <v>0</v>
      </c>
      <c r="R13" s="742"/>
      <c r="S13" s="105">
        <f ca="1">S11</f>
        <v>7750</v>
      </c>
      <c r="T13" s="105">
        <f ca="1">S11</f>
        <v>7750</v>
      </c>
      <c r="U13" s="214">
        <f ca="1">MROUND(T13,$Q$5)</f>
        <v>7750</v>
      </c>
      <c r="V13" s="48"/>
      <c r="W13" s="48"/>
      <c r="X13" s="4"/>
      <c r="AJ13" s="108"/>
    </row>
    <row r="14" spans="1:36" x14ac:dyDescent="0.25">
      <c r="A14" s="178"/>
      <c r="B14" s="5"/>
      <c r="D14" s="153">
        <v>2035</v>
      </c>
      <c r="E14" s="270">
        <v>1</v>
      </c>
      <c r="F14" s="49">
        <f>IF(E14=0,2,E14/$G$4)</f>
        <v>3.3333333333333335</v>
      </c>
      <c r="G14" s="742"/>
      <c r="H14" s="105" cm="1">
        <f t="array" aca="1" ref="H14" ca="1">_xlfn.IFS(F14&lt;4,$H$11*(1-$G$9)^LOG(4/$G$5,2),F14&gt;=4,$H$11*(1-$G$9)^LOG(F14/$G$5,2))</f>
        <v>10000</v>
      </c>
      <c r="I14" s="105" cm="1">
        <f t="array" aca="1" ref="I14" ca="1">_xlfn.IFS(F14&lt;3,H14,F14&gt;=3,H14*(1-($G$9*$G$6))^LOG(F14*(($G$5-1)/$G$5),2))</f>
        <v>9587.681837150878</v>
      </c>
      <c r="J14" s="215">
        <f ca="1">MROUND(I14,$Q$5)</f>
        <v>9500</v>
      </c>
      <c r="K14" s="133">
        <f ca="1">($I$13-I14)/$I$13</f>
        <v>4.1231816284912202E-2</v>
      </c>
      <c r="M14" s="15"/>
      <c r="O14" s="153">
        <v>2035</v>
      </c>
      <c r="P14" s="270">
        <v>1</v>
      </c>
      <c r="Q14" s="49">
        <f>0.665/$Q$7</f>
        <v>0.66500000000000004</v>
      </c>
      <c r="R14" s="742"/>
      <c r="S14" s="105" cm="1">
        <f t="array" aca="1" ref="S14" ca="1">_xlfn.IFS(Q14&lt;4,$S$11*(1-$G$9)^LOG(4/$G$5,2),Q14&gt;=4,$S$11*(1-$G$9)^LOG(Q14/$G$5,2))</f>
        <v>7750</v>
      </c>
      <c r="T14" s="105" cm="1">
        <f t="array" aca="1" ref="T14" ca="1">_xlfn.IFS(Q14&lt;3,S14,Q14&gt;=3,S14*(1-($G$9*$G$6))^LOG(Q14*(($G$5-1)/$G$5),2))</f>
        <v>7750</v>
      </c>
      <c r="U14" s="215">
        <f ca="1">MROUND(T14,$Q$5)</f>
        <v>7750</v>
      </c>
      <c r="V14" s="133">
        <f ca="1">($T$13-T14)/$T$13</f>
        <v>0</v>
      </c>
      <c r="W14" s="133"/>
      <c r="X14" s="137"/>
      <c r="AJ14" s="108"/>
    </row>
    <row r="15" spans="1:36" x14ac:dyDescent="0.25">
      <c r="A15" s="178"/>
      <c r="B15" s="5"/>
      <c r="C15" s="4"/>
      <c r="D15" s="153">
        <v>2040</v>
      </c>
      <c r="E15" s="270">
        <v>3</v>
      </c>
      <c r="F15" s="49">
        <f>IF(E15=0,2,E15/$G$4)</f>
        <v>10</v>
      </c>
      <c r="G15" s="742"/>
      <c r="H15" s="105" cm="1">
        <f t="array" aca="1" ref="H15" ca="1">_xlfn.IFS(F15&lt;4,$H$11*(1-$G$9)^LOG(4/$G$5,2),F15&gt;=4,$H$11*(1-$G$9)^LOG(F15/$G$5,2))</f>
        <v>8763.8016344526968</v>
      </c>
      <c r="I15" s="105" cm="1">
        <f t="array" aca="1" ref="I15" ca="1">_xlfn.IFS(F15&lt;3,H15,F15&gt;=3,H15*(1-($G$9*$G$6))^LOG(F15*(($G$5-1)/$G$5),2))</f>
        <v>7988.7932287870099</v>
      </c>
      <c r="J15" s="215">
        <f ca="1">MROUND(I15,$Q$5)</f>
        <v>8000</v>
      </c>
      <c r="K15" s="133">
        <f ca="1">($I$13-I15)/$I$13</f>
        <v>0.20112067712129902</v>
      </c>
      <c r="M15" s="15"/>
      <c r="O15" s="153">
        <v>2040</v>
      </c>
      <c r="P15" s="270">
        <v>3</v>
      </c>
      <c r="Q15" s="49">
        <f t="shared" ref="Q15:Q17" si="0">IF(P15=0,2,P15/$Q$7)</f>
        <v>3</v>
      </c>
      <c r="R15" s="742"/>
      <c r="S15" s="105" cm="1">
        <f t="array" aca="1" ref="S15" ca="1">_xlfn.IFS(Q15&lt;4,$S$11*(1-$G$9)^LOG(4/$G$5,2),Q15&gt;=4,$S$11*(1-$G$9)^LOG(Q15/$G$5,2))</f>
        <v>7750</v>
      </c>
      <c r="T15" s="105" cm="1">
        <f t="array" aca="1" ref="T15" ca="1">_xlfn.IFS(Q15&lt;3,S15,Q15&gt;=3,S15*(1-($G$9*$G$6))^LOG(Q15*(($G$5-1)/$G$5),2))</f>
        <v>7466.5158756124365</v>
      </c>
      <c r="U15" s="215">
        <f ca="1">MROUND(T15,$Q$5)</f>
        <v>7500</v>
      </c>
      <c r="V15" s="133">
        <f ca="1">($T$13-T15)/$T$13</f>
        <v>3.6578596695169482E-2</v>
      </c>
      <c r="W15" s="133"/>
      <c r="X15" s="137"/>
      <c r="AJ15" s="108"/>
    </row>
    <row r="16" spans="1:36" x14ac:dyDescent="0.25">
      <c r="A16" s="178"/>
      <c r="B16" s="5"/>
      <c r="C16" s="4"/>
      <c r="D16" s="153">
        <v>2045</v>
      </c>
      <c r="E16" s="270">
        <v>6</v>
      </c>
      <c r="F16" s="49">
        <f>IF(E16=0,2,E16/$G$4)</f>
        <v>20</v>
      </c>
      <c r="G16" s="742"/>
      <c r="H16" s="105" cm="1">
        <f t="array" aca="1" ref="H16" ca="1">_xlfn.IFS(F16&lt;4,$H$11*(1-$G$9)^LOG(4/$G$5,2),F16&gt;=4,$H$11*(1-$G$9)^LOG(F16/$G$5,2))</f>
        <v>7931.2404791796907</v>
      </c>
      <c r="I16" s="105" cm="1">
        <f t="array" aca="1" ref="I16" ca="1">_xlfn.IFS(F16&lt;3,H16,F16&gt;=3,H16*(1-($G$9*$G$6))^LOG(F16*(($G$5-1)/$G$5),2))</f>
        <v>7003.2018277634061</v>
      </c>
      <c r="J16" s="215">
        <f ca="1">MROUND(I16,$Q$5)</f>
        <v>7000</v>
      </c>
      <c r="K16" s="133">
        <f ca="1">($I$13-I16)/$I$13</f>
        <v>0.29967981722365938</v>
      </c>
      <c r="L16">
        <f ca="1">(I13-I16)/I13</f>
        <v>0.29967981722365938</v>
      </c>
      <c r="M16" s="15"/>
      <c r="O16" s="153">
        <v>2045</v>
      </c>
      <c r="P16" s="270">
        <v>6</v>
      </c>
      <c r="Q16" s="49">
        <f t="shared" si="0"/>
        <v>6</v>
      </c>
      <c r="R16" s="742"/>
      <c r="S16" s="105" cm="1">
        <f t="array" aca="1" ref="S16" ca="1">_xlfn.IFS(Q16&lt;4,$S$11*(1-$G$9)^LOG(4/$G$5,2),Q16&gt;=4,$S$11*(1-$G$9)^LOG(Q16/$G$5,2))</f>
        <v>7310.4270382141449</v>
      </c>
      <c r="T16" s="105" cm="1">
        <f t="array" aca="1" ref="T16" ca="1">_xlfn.IFS(Q16&lt;3,S16,Q16&gt;=3,S16*(1-($G$9*$G$6))^LOG(Q16*(($G$5-1)/$G$5),2))</f>
        <v>6822.223140103948</v>
      </c>
      <c r="U16" s="215">
        <f ca="1">MROUND(T16,$Q$5)</f>
        <v>6750</v>
      </c>
      <c r="V16" s="133">
        <f ca="1">($T$13-T16)/$T$13</f>
        <v>0.1197131432123938</v>
      </c>
      <c r="W16" s="133"/>
      <c r="X16" s="137"/>
      <c r="AJ16" s="108"/>
    </row>
    <row r="17" spans="1:36" ht="15.75" thickBot="1" x14ac:dyDescent="0.3">
      <c r="A17" s="178"/>
      <c r="B17" s="5"/>
      <c r="C17" s="4"/>
      <c r="D17" s="326">
        <v>2050</v>
      </c>
      <c r="E17" s="743">
        <v>12</v>
      </c>
      <c r="F17" s="744">
        <f t="shared" ref="F17" si="1">IF(E17=0,2,E17/$G$4)</f>
        <v>40</v>
      </c>
      <c r="G17" s="745"/>
      <c r="H17" s="105" cm="1">
        <f t="array" aca="1" ref="H17" ca="1">_xlfn.IFS(F17&lt;4,$H$11*(1-$G$9)^LOG(4/$G$5,2),F17&gt;=4,$H$11*(1-$G$9)^LOG(F17/$G$5,2))</f>
        <v>7177.7726336576206</v>
      </c>
      <c r="I17" s="105" cm="1">
        <f t="array" aca="1" ref="I17" ca="1">_xlfn.IFS(F17&lt;3,H17,F17&gt;=3,H17*(1-($G$9*$G$6))^LOG(F17*(($G$5-1)/$G$5),2))</f>
        <v>6139.2045626690369</v>
      </c>
      <c r="J17" s="216">
        <f ca="1">MROUND(I17,$Q$5)</f>
        <v>6250</v>
      </c>
      <c r="K17" s="133">
        <f ca="1">($I$13-I17)/$I$13</f>
        <v>0.38607954373309633</v>
      </c>
      <c r="M17" s="15"/>
      <c r="O17" s="326">
        <v>2050</v>
      </c>
      <c r="P17" s="743">
        <v>12</v>
      </c>
      <c r="Q17" s="744">
        <f t="shared" si="0"/>
        <v>12</v>
      </c>
      <c r="R17" s="745"/>
      <c r="S17" s="105" cm="1">
        <f t="array" aca="1" ref="S17" ca="1">_xlfn.IFS(Q17&lt;4,$S$11*(1-$G$9)^LOG(4/$G$5,2),Q17&gt;=4,$S$11*(1-$G$9)^LOG(Q17/$G$5,2))</f>
        <v>6615.9364695838003</v>
      </c>
      <c r="T17" s="105" cm="1">
        <f t="array" aca="1" ref="T17" ca="1">_xlfn.IFS(Q17&lt;3,S17,Q17&gt;=3,S17*(1-($G$9*$G$6))^LOG(Q17*(($G$5-1)/$G$5),2))</f>
        <v>5980.5535324188277</v>
      </c>
      <c r="U17" s="216">
        <f ca="1">MROUND(T17,$Q$5)</f>
        <v>6000</v>
      </c>
      <c r="V17" s="133">
        <f ca="1">($T$13-T17)/$T$13</f>
        <v>0.2283156732362803</v>
      </c>
      <c r="W17" s="133"/>
      <c r="X17" s="137"/>
      <c r="AJ17" s="108"/>
    </row>
    <row r="18" spans="1:36" x14ac:dyDescent="0.25">
      <c r="A18" s="31"/>
      <c r="B18" s="5"/>
      <c r="D18" s="350"/>
      <c r="F18" s="351"/>
      <c r="K18" s="201"/>
      <c r="M18" s="15"/>
      <c r="O18" s="350"/>
      <c r="Q18" s="351"/>
      <c r="U18" s="201"/>
      <c r="AJ18" s="108"/>
    </row>
    <row r="19" spans="1:36" x14ac:dyDescent="0.25">
      <c r="A19" s="31"/>
      <c r="B19" s="5"/>
      <c r="E19" t="s">
        <v>322</v>
      </c>
      <c r="G19" s="16" t="s">
        <v>324</v>
      </c>
      <c r="H19" s="105">
        <f ca="1">'Data Grouping'!$O$219</f>
        <v>7750</v>
      </c>
      <c r="K19" s="201"/>
      <c r="M19" s="15"/>
      <c r="P19" t="s">
        <v>322</v>
      </c>
      <c r="R19" t="s">
        <v>324</v>
      </c>
      <c r="S19" s="105">
        <f ca="1">'Data Grouping'!$N$219</f>
        <v>5750</v>
      </c>
      <c r="U19" s="201"/>
      <c r="AJ19" s="108"/>
    </row>
    <row r="20" spans="1:36" ht="15.75" thickBot="1" x14ac:dyDescent="0.3">
      <c r="A20" s="31"/>
      <c r="B20" s="5" t="s">
        <v>327</v>
      </c>
      <c r="D20" s="330">
        <v>2025</v>
      </c>
      <c r="E20" s="740">
        <v>0</v>
      </c>
      <c r="F20" s="324">
        <v>0</v>
      </c>
      <c r="G20" s="741"/>
      <c r="K20" s="201"/>
      <c r="M20" s="15" t="s">
        <v>328</v>
      </c>
      <c r="O20" s="330">
        <v>2025</v>
      </c>
      <c r="P20" s="740">
        <v>0</v>
      </c>
      <c r="Q20" s="324">
        <v>0</v>
      </c>
      <c r="R20" s="741"/>
      <c r="U20" s="201"/>
      <c r="AJ20" s="108"/>
    </row>
    <row r="21" spans="1:36" x14ac:dyDescent="0.25">
      <c r="A21" s="144"/>
      <c r="B21" s="17"/>
      <c r="C21" s="5"/>
      <c r="D21" s="153">
        <v>2030</v>
      </c>
      <c r="E21" s="270">
        <v>1</v>
      </c>
      <c r="F21" s="49">
        <v>0</v>
      </c>
      <c r="G21" s="742"/>
      <c r="H21" s="105">
        <f ca="1">H19</f>
        <v>7750</v>
      </c>
      <c r="I21" s="105">
        <f ca="1">H19</f>
        <v>7750</v>
      </c>
      <c r="J21" s="214">
        <f ca="1">MROUND(I21,$Q$5)</f>
        <v>7750</v>
      </c>
      <c r="K21" s="201" t="s">
        <v>329</v>
      </c>
      <c r="L21" s="4" t="s">
        <v>242</v>
      </c>
      <c r="M21" s="15"/>
      <c r="N21" s="49"/>
      <c r="O21" s="153">
        <v>2030</v>
      </c>
      <c r="P21" s="270">
        <v>1</v>
      </c>
      <c r="Q21" s="49">
        <f>IF(P21=0,2,P21/$Q$7)</f>
        <v>1</v>
      </c>
      <c r="R21" s="742"/>
      <c r="S21" s="105">
        <f ca="1">S19</f>
        <v>5750</v>
      </c>
      <c r="T21" s="105">
        <f ca="1">S19</f>
        <v>5750</v>
      </c>
      <c r="U21" s="214">
        <f ca="1">MROUND(T21,$Q$5)</f>
        <v>5750</v>
      </c>
      <c r="V21" s="201" t="s">
        <v>329</v>
      </c>
      <c r="W21" s="4" t="s">
        <v>242</v>
      </c>
      <c r="AJ21" s="108"/>
    </row>
    <row r="22" spans="1:36" x14ac:dyDescent="0.25">
      <c r="A22" s="144"/>
      <c r="B22" s="195"/>
      <c r="C22" s="49"/>
      <c r="D22" s="153">
        <v>2035</v>
      </c>
      <c r="E22" s="270">
        <v>3</v>
      </c>
      <c r="F22" s="49">
        <f>IF(E22=0,2,E22/$G$4)</f>
        <v>10</v>
      </c>
      <c r="G22" s="742"/>
      <c r="H22" s="105" cm="1">
        <f t="array" aca="1" ref="H22" ca="1">_xlfn.IFS(F22&lt;4,$H$19*(1-$G$9)^LOG(4/$G$5,2),F22&gt;=4,$H$19*(1-$G$9)^LOG(F22/$G$5,2))</f>
        <v>6791.9462667008402</v>
      </c>
      <c r="I22" s="105" cm="1">
        <f t="array" aca="1" ref="I22" ca="1">_xlfn.IFS(F22&lt;3,H22,F22&gt;=3,H22*(1-($G$9*$G$6))^LOG(F22*(($G$5-1)/$G$5),2))</f>
        <v>6191.3147523099324</v>
      </c>
      <c r="J22" s="215">
        <f ca="1">MROUND(I22,$Q$5)</f>
        <v>6250</v>
      </c>
      <c r="K22" s="133">
        <f ca="1">($J$21-J22)/$J$21</f>
        <v>0.19354838709677419</v>
      </c>
      <c r="L22" s="257">
        <f ca="1">AVERAGE(K14,K30)</f>
        <v>0.22422490895739616</v>
      </c>
      <c r="M22" s="15"/>
      <c r="N22" s="49"/>
      <c r="O22" s="153">
        <v>2035</v>
      </c>
      <c r="P22" s="270">
        <v>3</v>
      </c>
      <c r="Q22" s="49">
        <f>IF(P22=0,2,P22/$Q$7)</f>
        <v>3</v>
      </c>
      <c r="R22" s="742"/>
      <c r="S22" s="105" cm="1">
        <f t="array" aca="1" ref="S22" ca="1">_xlfn.IFS(Q22&lt;4,$S$19*(1-$G$9)^LOG(4/$G$5,2),Q22&gt;=4,$S$19*(1-$G$9)^LOG(Q22/$G$5,2))</f>
        <v>5750</v>
      </c>
      <c r="T22" s="105" cm="1">
        <f t="array" aca="1" ref="T22" ca="1">_xlfn.IFS(Q22&lt;3,S22,Q22&gt;=3,S22*(1-($G$9*$G$6))^LOG(Q22*(($G$5-1)/$G$5),2))</f>
        <v>5539.6730690027753</v>
      </c>
      <c r="U22" s="215">
        <f ca="1">MROUND(T22,$Q$5)</f>
        <v>5500</v>
      </c>
      <c r="V22" s="133">
        <f ca="1">($T$21-T22)/$T$21</f>
        <v>3.6578596695169517E-2</v>
      </c>
      <c r="W22" s="257">
        <f ca="1">AVERAGE(V14,V30)</f>
        <v>0.12744312177551487</v>
      </c>
      <c r="AJ22" s="108"/>
    </row>
    <row r="23" spans="1:36" x14ac:dyDescent="0.25">
      <c r="A23" s="144"/>
      <c r="B23" s="4"/>
      <c r="C23" s="49"/>
      <c r="D23" s="153">
        <v>2040</v>
      </c>
      <c r="E23" s="270">
        <v>8.5</v>
      </c>
      <c r="F23" s="49">
        <f>IF(E23=0,2,E23/$G$4)</f>
        <v>28.333333333333336</v>
      </c>
      <c r="G23" s="742"/>
      <c r="H23" s="105" cm="1">
        <f t="array" aca="1" ref="H23" ca="1">_xlfn.IFS(F23&lt;4,$H$19*(1-$G$9)^LOG(4/$G$5,2),F23&gt;=4,$H$19*(1-$G$9)^LOG(F23/$G$5,2))</f>
        <v>5845.9987330100694</v>
      </c>
      <c r="I23" s="105" cm="1">
        <f t="array" aca="1" ref="I23" ca="1">_xlfn.IFS(F23&lt;3,H23,F23&gt;=3,H23*(1-($G$9*$G$6))^LOG(F23*(($G$5-1)/$G$5),2))</f>
        <v>5079.9927831501354</v>
      </c>
      <c r="J23" s="215">
        <f ca="1">MROUND(I23,$Q$5)</f>
        <v>5000</v>
      </c>
      <c r="K23" s="133">
        <f ca="1">($J$21-J23)/$J$21</f>
        <v>0.35483870967741937</v>
      </c>
      <c r="L23" s="258">
        <f ca="1">AVERAGE(K15,K31)</f>
        <v>0.37319558538977171</v>
      </c>
      <c r="M23" s="15"/>
      <c r="N23" s="49"/>
      <c r="O23" s="153">
        <v>2040</v>
      </c>
      <c r="P23" s="270">
        <v>8.5</v>
      </c>
      <c r="Q23" s="49">
        <f>IF(P23=0,2,P23/$Q$7)</f>
        <v>8.5</v>
      </c>
      <c r="R23" s="742"/>
      <c r="S23" s="105" cm="1">
        <f t="array" aca="1" ref="S23" ca="1">_xlfn.IFS(Q23&lt;4,$S$19*(1-$G$9)^LOG(4/$G$5,2),Q23&gt;=4,$S$19*(1-$G$9)^LOG(Q23/$G$5,2))</f>
        <v>5158.5160420851189</v>
      </c>
      <c r="T23" s="105" cm="1">
        <f t="array" aca="1" ref="T23" ca="1">_xlfn.IFS(Q23&lt;3,S23,Q23&gt;=3,S23*(1-($G$9*$G$6))^LOG(Q23*(($G$5-1)/$G$5),2))</f>
        <v>4737.5827910443049</v>
      </c>
      <c r="U23" s="215">
        <f ca="1">MROUND(T23,$Q$5)</f>
        <v>4750</v>
      </c>
      <c r="V23" s="133">
        <f ca="1">($T$21-T23)/$T$21</f>
        <v>0.17607255807925132</v>
      </c>
      <c r="W23" s="258">
        <f ca="1">AVERAGE(V15,V31)</f>
        <v>0.23249687248942258</v>
      </c>
      <c r="AJ23" s="108"/>
    </row>
    <row r="24" spans="1:36" x14ac:dyDescent="0.25">
      <c r="A24" s="144"/>
      <c r="B24" s="4"/>
      <c r="C24" s="49"/>
      <c r="D24" s="153">
        <v>2045</v>
      </c>
      <c r="E24" s="270">
        <v>17</v>
      </c>
      <c r="F24" s="49">
        <f>IF(E24=0,2,E24/$G$4)</f>
        <v>56.666666666666671</v>
      </c>
      <c r="G24" s="742"/>
      <c r="H24" s="105" cm="1">
        <f t="array" aca="1" ref="H24" ca="1">_xlfn.IFS(F24&lt;4,$H$19*(1-$G$9)^LOG(4/$G$5,2),F24&gt;=4,$H$19*(1-$G$9)^LOG(F24/$G$5,2))</f>
        <v>5290.6288533741135</v>
      </c>
      <c r="I24" s="105" cm="1">
        <f t="array" aca="1" ref="I24" ca="1">_xlfn.IFS(F24&lt;3,H24,F24&gt;=3,H24*(1-($G$9*$G$6))^LOG(F24*(($G$5-1)/$G$5),2))</f>
        <v>4453.2651835055331</v>
      </c>
      <c r="J24" s="215">
        <f ca="1">MROUND(I24,$Q$5)</f>
        <v>4500</v>
      </c>
      <c r="K24" s="133">
        <f ca="1">($J$21-J24)/$J$21</f>
        <v>0.41935483870967744</v>
      </c>
      <c r="L24" s="258">
        <f ca="1">AVERAGE(K16,K32)</f>
        <v>0.45297791768009243</v>
      </c>
      <c r="M24" s="15"/>
      <c r="N24" s="49"/>
      <c r="O24" s="153">
        <v>2045</v>
      </c>
      <c r="P24" s="270">
        <v>17</v>
      </c>
      <c r="Q24" s="49">
        <f>IF(P24=0,2,P24/$Q$7)</f>
        <v>17</v>
      </c>
      <c r="R24" s="742"/>
      <c r="S24" s="105" cm="1">
        <f t="array" aca="1" ref="S24" ca="1">_xlfn.IFS(Q24&lt;4,$S$19*(1-$G$9)^LOG(4/$G$5,2),Q24&gt;=4,$S$19*(1-$G$9)^LOG(Q24/$G$5,2))</f>
        <v>4668.4570180870332</v>
      </c>
      <c r="T24" s="105" cm="1">
        <f t="array" aca="1" ref="T24" ca="1">_xlfn.IFS(Q24&lt;3,S24,Q24&gt;=3,S24*(1-($G$9*$G$6))^LOG(Q24*(($G$5-1)/$G$5),2))</f>
        <v>4153.0989113432852</v>
      </c>
      <c r="U24" s="215">
        <f ca="1">MROUND(T24,$Q$5)</f>
        <v>4250</v>
      </c>
      <c r="V24" s="133">
        <f ca="1">($T$21-T24)/$T$21</f>
        <v>0.27772192846203736</v>
      </c>
      <c r="W24" s="258">
        <f ca="1">AVERAGE(V16,V32)</f>
        <v>0.31240543785300334</v>
      </c>
      <c r="AJ24" s="108"/>
    </row>
    <row r="25" spans="1:36" ht="15.75" thickBot="1" x14ac:dyDescent="0.3">
      <c r="A25" s="144"/>
      <c r="B25" s="4"/>
      <c r="C25" s="49"/>
      <c r="D25" s="326">
        <v>2050</v>
      </c>
      <c r="E25" s="743">
        <v>34</v>
      </c>
      <c r="F25" s="744">
        <f>IF(E25=0,2,E25/$G$4)</f>
        <v>113.33333333333334</v>
      </c>
      <c r="G25" s="745"/>
      <c r="H25" s="105" cm="1">
        <f t="array" aca="1" ref="H25" ca="1">_xlfn.IFS(F25&lt;4,$H$19*(1-$G$9)^LOG(4/$G$5,2),F25&gt;=4,$H$19*(1-$G$9)^LOG(F25/$G$5,2))</f>
        <v>4788.0191123035729</v>
      </c>
      <c r="I25" s="105" cm="1">
        <f t="array" aca="1" ref="I25" ca="1">_xlfn.IFS(F25&lt;3,H25,F25&gt;=3,H25*(1-($G$9*$G$6))^LOG(F25*(($G$5-1)/$G$5),2))</f>
        <v>3903.8580646023852</v>
      </c>
      <c r="J25" s="216">
        <f ca="1">MROUND(I25,$Q$5)</f>
        <v>4000</v>
      </c>
      <c r="K25" s="133">
        <f ca="1">($J$21-J25)/$J$21</f>
        <v>0.4838709677419355</v>
      </c>
      <c r="L25" s="259">
        <f ca="1">AVERAGE(K17,K33)</f>
        <v>0.51316255946386968</v>
      </c>
      <c r="M25" s="15"/>
      <c r="O25" s="326">
        <v>2050</v>
      </c>
      <c r="P25" s="743">
        <v>34</v>
      </c>
      <c r="Q25" s="744">
        <f>IF(P25=0,2,P25/$Q$7)</f>
        <v>34</v>
      </c>
      <c r="R25" s="745"/>
      <c r="S25" s="105" cm="1">
        <f t="array" aca="1" ref="S25" ca="1">_xlfn.IFS(Q25&lt;4,$S$19*(1-$G$9)^LOG(4/$G$5,2),Q25&gt;=4,$S$19*(1-$G$9)^LOG(Q25/$G$5,2))</f>
        <v>4224.9536013687648</v>
      </c>
      <c r="T25" s="105" cm="1">
        <f t="array" aca="1" ref="T25" ca="1">_xlfn.IFS(Q25&lt;3,S25,Q25&gt;=3,S25*(1-($G$9*$G$6))^LOG(Q25*(($G$5-1)/$G$5),2))</f>
        <v>3640.7238307277689</v>
      </c>
      <c r="U25" s="216">
        <f ca="1">MROUND(T25,$Q$5)</f>
        <v>3750</v>
      </c>
      <c r="V25" s="133">
        <f ca="1">($T$21-T25)/$T$21</f>
        <v>0.36683063813430106</v>
      </c>
      <c r="W25" s="259">
        <f ca="1">AVERAGE(V17,V33)</f>
        <v>0.38805619081673642</v>
      </c>
      <c r="AJ25" s="108"/>
    </row>
    <row r="26" spans="1:36" x14ac:dyDescent="0.25">
      <c r="A26" s="31"/>
      <c r="B26" s="5"/>
      <c r="D26" s="350"/>
      <c r="F26" s="351"/>
      <c r="K26" s="201"/>
      <c r="M26" s="15"/>
      <c r="O26" s="350"/>
      <c r="Q26" s="351"/>
      <c r="U26" s="201"/>
      <c r="AJ26" s="108"/>
    </row>
    <row r="27" spans="1:36" x14ac:dyDescent="0.25">
      <c r="A27" s="349"/>
      <c r="B27" s="5"/>
      <c r="E27" t="s">
        <v>322</v>
      </c>
      <c r="G27" s="16" t="s">
        <v>324</v>
      </c>
      <c r="H27" s="105">
        <f ca="1">'Data Grouping'!$O$218</f>
        <v>5500</v>
      </c>
      <c r="K27" s="201"/>
      <c r="M27" s="15"/>
      <c r="P27" t="s">
        <v>322</v>
      </c>
      <c r="R27" t="s">
        <v>324</v>
      </c>
      <c r="S27" s="105">
        <f ca="1">'Data Grouping'!$N$218</f>
        <v>5250</v>
      </c>
      <c r="U27" s="352"/>
      <c r="AJ27" s="108"/>
    </row>
    <row r="28" spans="1:36" ht="15.75" thickBot="1" x14ac:dyDescent="0.3">
      <c r="A28" s="178"/>
      <c r="B28" s="5" t="s">
        <v>330</v>
      </c>
      <c r="D28" s="330">
        <v>2025</v>
      </c>
      <c r="E28" s="746">
        <v>0</v>
      </c>
      <c r="F28" s="324">
        <v>0</v>
      </c>
      <c r="G28" s="741"/>
      <c r="K28" s="201"/>
      <c r="M28" s="15" t="s">
        <v>331</v>
      </c>
      <c r="O28" s="330">
        <v>2025</v>
      </c>
      <c r="P28" s="746">
        <v>0</v>
      </c>
      <c r="Q28" s="324">
        <v>0</v>
      </c>
      <c r="R28" s="741"/>
      <c r="U28" s="201"/>
      <c r="AJ28" s="108"/>
    </row>
    <row r="29" spans="1:36" x14ac:dyDescent="0.25">
      <c r="A29" s="178"/>
      <c r="B29" s="17"/>
      <c r="C29" s="5"/>
      <c r="D29" s="153">
        <v>2030</v>
      </c>
      <c r="E29" s="137">
        <v>1</v>
      </c>
      <c r="F29" s="49">
        <f>0.665/$G$4</f>
        <v>2.2166666666666668</v>
      </c>
      <c r="G29" s="742"/>
      <c r="H29" s="105">
        <f ca="1">H27</f>
        <v>5500</v>
      </c>
      <c r="I29" s="105">
        <f ca="1">H27</f>
        <v>5500</v>
      </c>
      <c r="J29" s="214">
        <f ca="1">MROUND(I29,$Q$5)</f>
        <v>5500</v>
      </c>
      <c r="K29" s="201"/>
      <c r="O29" s="153">
        <v>2030</v>
      </c>
      <c r="P29" s="137">
        <v>1</v>
      </c>
      <c r="Q29" s="49">
        <f>0.665/$Q$7</f>
        <v>0.66500000000000004</v>
      </c>
      <c r="R29" s="742"/>
      <c r="S29" s="105">
        <f ca="1">S27</f>
        <v>5250</v>
      </c>
      <c r="T29" s="105">
        <f ca="1">S27</f>
        <v>5250</v>
      </c>
      <c r="U29" s="214">
        <f ca="1">MROUND(T29,$Q$5)</f>
        <v>5250</v>
      </c>
      <c r="AJ29" s="108"/>
    </row>
    <row r="30" spans="1:36" x14ac:dyDescent="0.25">
      <c r="A30" s="353"/>
      <c r="B30" s="49"/>
      <c r="C30" s="49"/>
      <c r="D30" s="153">
        <v>2035</v>
      </c>
      <c r="E30" s="195">
        <f>'Deployment Scenarios'!$C$92</f>
        <v>14.430682382039564</v>
      </c>
      <c r="F30" s="49">
        <f t="shared" ref="F30:F33" si="2">IF(E30=0,2,E30/$G$4)</f>
        <v>48.102274606798545</v>
      </c>
      <c r="G30" s="742"/>
      <c r="H30" s="105" cm="1">
        <f t="array" aca="1" ref="H30" ca="1">_xlfn.IFS(F30&lt;4,$H$27*(1-$G$9)^LOG(4/$G$5,2),F30&gt;=4,$H$27*(1-$G$9)^LOG(F30/$G$5,2))</f>
        <v>3844.291859089074</v>
      </c>
      <c r="I30" s="105" cm="1">
        <f t="array" aca="1" ref="I30" ca="1">_xlfn.IFS(F30&lt;3,H30,F30&gt;=3,H30*(1-($G$9*$G$6))^LOG(F30*(($G$5-1)/$G$5),2))</f>
        <v>3260.3009910356591</v>
      </c>
      <c r="J30" s="215">
        <f ca="1">MROUND(I30,$Q$5)</f>
        <v>3250</v>
      </c>
      <c r="K30" s="133">
        <f ca="1">($I$29-I30)/$I$29</f>
        <v>0.40721800162988014</v>
      </c>
      <c r="O30" s="153">
        <v>2035</v>
      </c>
      <c r="P30" s="195">
        <f>E30</f>
        <v>14.430682382039564</v>
      </c>
      <c r="Q30" s="49">
        <f t="shared" ref="Q30:Q33" si="3">IF(P30=0,2,P30/$Q$7)</f>
        <v>14.430682382039564</v>
      </c>
      <c r="R30" s="742"/>
      <c r="S30" s="105" cm="1">
        <f t="array" aca="1" ref="S30" ca="1">_xlfn.IFS(Q30&lt;4,$S$27*(1-$G$9)^LOG(4/$G$5,2),Q30&gt;=4,$S$27*(1-$G$9)^LOG(Q30/$G$5,2))</f>
        <v>4364.2828770366787</v>
      </c>
      <c r="T30" s="105" cm="1">
        <f t="array" aca="1" ref="T30" ca="1">_xlfn.IFS(Q30&lt;3,S30,Q30&gt;=3,S30*(1-($G$9*$G$6))^LOG(Q30*(($G$5-1)/$G$5),2))</f>
        <v>3911.847221357094</v>
      </c>
      <c r="U30" s="215">
        <f ca="1">MROUND(T30,$Q$5)</f>
        <v>4000</v>
      </c>
      <c r="V30" s="133">
        <f ca="1">($T$29-T30)/$T$29</f>
        <v>0.25488624355102973</v>
      </c>
      <c r="W30" s="133"/>
      <c r="AJ30" s="108"/>
    </row>
    <row r="31" spans="1:36" x14ac:dyDescent="0.25">
      <c r="A31" s="353"/>
      <c r="B31" s="49"/>
      <c r="C31" s="49"/>
      <c r="D31" s="153">
        <v>2040</v>
      </c>
      <c r="E31" s="195">
        <f>'Deployment Scenarios'!$C$93</f>
        <v>58.265971955859968</v>
      </c>
      <c r="F31" s="49">
        <f t="shared" si="2"/>
        <v>194.21990651953323</v>
      </c>
      <c r="G31" s="742"/>
      <c r="H31" s="105" cm="1">
        <f t="array" aca="1" ref="H31" ca="1">_xlfn.IFS(F31&lt;4,$H$27*(1-$G$9)^LOG(4/$G$5,2),F31&gt;=4,$H$27*(1-$G$9)^LOG(F31/$G$5,2))</f>
        <v>3144.3266515403543</v>
      </c>
      <c r="I31" s="105" cm="1">
        <f t="array" aca="1" ref="I31" ca="1">_xlfn.IFS(F31&lt;3,H31,F31&gt;=3,H31*(1-($G$9*$G$6))^LOG(F31*(($G$5-1)/$G$5),2))</f>
        <v>2501.0122848796555</v>
      </c>
      <c r="J31" s="215">
        <f ca="1">MROUND(I31,$Q$5)</f>
        <v>2500</v>
      </c>
      <c r="K31" s="133">
        <f ca="1">($I$29-I31)/$I$29</f>
        <v>0.54527049365824443</v>
      </c>
      <c r="O31" s="153">
        <v>2040</v>
      </c>
      <c r="P31" s="195">
        <f>E31</f>
        <v>58.265971955859968</v>
      </c>
      <c r="Q31" s="49">
        <f t="shared" si="3"/>
        <v>58.265971955859968</v>
      </c>
      <c r="R31" s="742"/>
      <c r="S31" s="105" cm="1">
        <f t="array" aca="1" ref="S31" ca="1">_xlfn.IFS(Q31&lt;4,$S$27*(1-$G$9)^LOG(4/$G$5,2),Q31&gt;=4,$S$27*(1-$G$9)^LOG(Q31/$G$5,2))</f>
        <v>3569.6381721598318</v>
      </c>
      <c r="T31" s="105" cm="1">
        <f t="array" aca="1" ref="T31" ca="1">_xlfn.IFS(Q31&lt;3,S31,Q31&gt;=3,S31*(1-($G$9*$G$6))^LOG(Q31*(($G$5-1)/$G$5),2))</f>
        <v>3000.8204715107026</v>
      </c>
      <c r="U31" s="215">
        <f ca="1">MROUND(T31,$Q$5)</f>
        <v>3000</v>
      </c>
      <c r="V31" s="133">
        <f ca="1">($T$29-T31)/$T$29</f>
        <v>0.42841514828367566</v>
      </c>
      <c r="W31" s="133"/>
      <c r="AJ31" s="108"/>
    </row>
    <row r="32" spans="1:36" x14ac:dyDescent="0.25">
      <c r="A32" s="353"/>
      <c r="B32" s="49"/>
      <c r="C32" s="49"/>
      <c r="D32" s="153">
        <v>2045</v>
      </c>
      <c r="E32" s="195">
        <f>'Deployment Scenarios'!$C$94</f>
        <v>124.37958040334856</v>
      </c>
      <c r="F32" s="49">
        <f t="shared" si="2"/>
        <v>414.59860134449519</v>
      </c>
      <c r="G32" s="742"/>
      <c r="H32" s="105" cm="1">
        <f t="array" aca="1" ref="H32" ca="1">_xlfn.IFS(F32&lt;4,$H$27*(1-$G$9)^LOG(4/$G$5,2),F32&gt;=4,$H$27*(1-$G$9)^LOG(F32/$G$5,2))</f>
        <v>2819.0329659512795</v>
      </c>
      <c r="I32" s="105" cm="1">
        <f t="array" aca="1" ref="I32" ca="1">_xlfn.IFS(F32&lt;3,H32,F32&gt;=3,H32*(1-($G$9*$G$6))^LOG(F32*(($G$5-1)/$G$5),2))</f>
        <v>2165.4819002491099</v>
      </c>
      <c r="J32" s="215">
        <f ca="1">MROUND(I32,$Q$5)</f>
        <v>2250</v>
      </c>
      <c r="K32" s="133">
        <f ca="1">($I$29-I32)/$I$29</f>
        <v>0.60627601813652543</v>
      </c>
      <c r="O32" s="153">
        <v>2045</v>
      </c>
      <c r="P32" s="195">
        <f>E32</f>
        <v>124.37958040334856</v>
      </c>
      <c r="Q32" s="49">
        <f t="shared" si="3"/>
        <v>124.37958040334856</v>
      </c>
      <c r="R32" s="742"/>
      <c r="S32" s="105" cm="1">
        <f t="array" aca="1" ref="S32" ca="1">_xlfn.IFS(Q32&lt;4,$S$27*(1-$G$9)^LOG(4/$G$5,2),Q32&gt;=4,$S$27*(1-$G$9)^LOG(Q32/$G$5,2))</f>
        <v>3200.3442386963738</v>
      </c>
      <c r="T32" s="105" cm="1">
        <f t="array" aca="1" ref="T32" ca="1">_xlfn.IFS(Q32&lt;3,S32,Q32&gt;=3,S32*(1-($G$9*$G$6))^LOG(Q32*(($G$5-1)/$G$5),2))</f>
        <v>2598.2369044085322</v>
      </c>
      <c r="U32" s="215">
        <f ca="1">MROUND(T32,$Q$5)</f>
        <v>2500</v>
      </c>
      <c r="V32" s="133">
        <f ca="1">($T$29-T32)/$T$29</f>
        <v>0.50509773249361289</v>
      </c>
      <c r="W32" s="133"/>
      <c r="AJ32" s="108"/>
    </row>
    <row r="33" spans="1:36" ht="15.75" thickBot="1" x14ac:dyDescent="0.3">
      <c r="A33" s="353"/>
      <c r="B33" s="49"/>
      <c r="C33" s="49"/>
      <c r="D33" s="326">
        <v>2050</v>
      </c>
      <c r="E33" s="747">
        <f>'Deployment Scenarios'!$C$95</f>
        <v>200</v>
      </c>
      <c r="F33" s="744">
        <f t="shared" si="2"/>
        <v>666.66666666666674</v>
      </c>
      <c r="G33" s="745"/>
      <c r="H33" s="105" cm="1">
        <f t="array" aca="1" ref="H33" ca="1">_xlfn.IFS(F33&lt;4,$H$27*(1-$G$9)^LOG(4/$G$5,2),F33&gt;=4,$H$27*(1-$G$9)^LOG(F33/$G$5,2))</f>
        <v>2632.6527475600869</v>
      </c>
      <c r="I33" s="105" cm="1">
        <f t="array" aca="1" ref="I33" ca="1">_xlfn.IFS(F33&lt;3,H33,F33&gt;=3,H33*(1-($G$9*$G$6))^LOG(F33*(($G$5-1)/$G$5),2))</f>
        <v>1978.649336429464</v>
      </c>
      <c r="J33" s="216">
        <f ca="1">MROUND(I33,$Q$5)</f>
        <v>2000</v>
      </c>
      <c r="K33" s="133">
        <f ca="1">($I$29-I33)/$I$29</f>
        <v>0.64024557519464298</v>
      </c>
      <c r="O33" s="326">
        <v>2050</v>
      </c>
      <c r="P33" s="747">
        <f>E33</f>
        <v>200</v>
      </c>
      <c r="Q33" s="744">
        <f t="shared" si="3"/>
        <v>200</v>
      </c>
      <c r="R33" s="745"/>
      <c r="S33" s="105" cm="1">
        <f t="array" aca="1" ref="S33" ca="1">_xlfn.IFS(Q33&lt;4,$S$27*(1-$G$9)^LOG(4/$G$5,2),Q33&gt;=4,$S$27*(1-$G$9)^LOG(Q33/$G$5,2))</f>
        <v>2988.7536452767108</v>
      </c>
      <c r="T33" s="105" cm="1">
        <f t="array" aca="1" ref="T33" ca="1">_xlfn.IFS(Q33&lt;3,S33,Q33&gt;=3,S33*(1-($G$9*$G$6))^LOG(Q33*(($G$5-1)/$G$5),2))</f>
        <v>2374.0672809147395</v>
      </c>
      <c r="U33" s="216">
        <f ca="1">MROUND(T33,$Q$5)</f>
        <v>2250</v>
      </c>
      <c r="V33" s="133">
        <f ca="1">($T$29-T33)/$T$29</f>
        <v>0.54779670839719252</v>
      </c>
      <c r="W33" s="133"/>
      <c r="AJ33" s="108"/>
    </row>
    <row r="34" spans="1:36" x14ac:dyDescent="0.25">
      <c r="A34" s="31"/>
      <c r="E34" s="350"/>
      <c r="F34" s="351"/>
      <c r="K34" s="201"/>
      <c r="O34" s="350"/>
      <c r="P34" s="351"/>
      <c r="U34" s="201"/>
      <c r="AJ34" s="108"/>
    </row>
    <row r="35" spans="1:36" ht="15.75" thickBot="1" x14ac:dyDescent="0.3">
      <c r="A35" s="32"/>
      <c r="B35" s="124"/>
      <c r="C35" s="124"/>
      <c r="D35" s="124"/>
      <c r="E35" s="354"/>
      <c r="F35" s="355"/>
      <c r="G35" s="124"/>
      <c r="H35" s="124"/>
      <c r="I35" s="124"/>
      <c r="J35" s="124"/>
      <c r="K35" s="356"/>
      <c r="L35" s="124"/>
      <c r="M35" s="124"/>
      <c r="N35" s="124"/>
      <c r="O35" s="354"/>
      <c r="P35" s="355"/>
      <c r="Q35" s="124"/>
      <c r="R35" s="124"/>
      <c r="S35" s="124"/>
      <c r="T35" s="124"/>
      <c r="U35" s="356"/>
      <c r="V35" s="124"/>
      <c r="W35" s="124"/>
      <c r="X35" s="124"/>
      <c r="Y35" s="124"/>
      <c r="Z35" s="124"/>
      <c r="AA35" s="124"/>
      <c r="AB35" s="124"/>
      <c r="AC35" s="124"/>
      <c r="AD35" s="124"/>
      <c r="AE35" s="124"/>
      <c r="AF35" s="124"/>
      <c r="AG35" s="124"/>
      <c r="AH35" s="124"/>
      <c r="AI35" s="124"/>
      <c r="AJ35" s="136"/>
    </row>
    <row r="36" spans="1:36" ht="23.25" x14ac:dyDescent="0.35">
      <c r="A36" s="30"/>
      <c r="B36" s="134"/>
      <c r="C36" s="134"/>
      <c r="D36" s="134"/>
      <c r="E36" s="340" t="s">
        <v>865</v>
      </c>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5"/>
    </row>
    <row r="37" spans="1:36" ht="15.75" thickBot="1" x14ac:dyDescent="0.3">
      <c r="A37" s="31"/>
      <c r="AJ37" s="108"/>
    </row>
    <row r="38" spans="1:36" ht="15.75" thickBot="1" x14ac:dyDescent="0.3">
      <c r="A38" s="31"/>
      <c r="E38" s="106"/>
      <c r="G38" s="357" t="s">
        <v>332</v>
      </c>
      <c r="H38" s="358"/>
      <c r="I38" s="359"/>
      <c r="K38" s="106"/>
      <c r="M38" s="357" t="s">
        <v>332</v>
      </c>
      <c r="N38" s="358"/>
      <c r="O38" s="359"/>
      <c r="R38" s="988" t="s">
        <v>317</v>
      </c>
      <c r="S38" s="989"/>
      <c r="T38" s="989"/>
      <c r="U38" s="989"/>
      <c r="V38" s="990"/>
      <c r="AA38" s="988" t="s">
        <v>363</v>
      </c>
      <c r="AB38" s="989"/>
      <c r="AC38" s="989"/>
      <c r="AD38" s="989"/>
      <c r="AE38" s="990"/>
      <c r="AJ38" s="108"/>
    </row>
    <row r="39" spans="1:36" ht="30" x14ac:dyDescent="0.25">
      <c r="A39" s="31"/>
      <c r="E39" s="327" t="s">
        <v>333</v>
      </c>
      <c r="F39" s="327" t="s">
        <v>334</v>
      </c>
      <c r="G39" s="148" t="s">
        <v>255</v>
      </c>
      <c r="H39" s="149" t="s">
        <v>256</v>
      </c>
      <c r="I39" s="150" t="s">
        <v>257</v>
      </c>
      <c r="K39" s="327" t="s">
        <v>333</v>
      </c>
      <c r="L39" s="327" t="s">
        <v>334</v>
      </c>
      <c r="M39" s="148" t="s">
        <v>255</v>
      </c>
      <c r="N39" s="149" t="s">
        <v>256</v>
      </c>
      <c r="O39" s="150" t="s">
        <v>257</v>
      </c>
      <c r="R39" s="30"/>
      <c r="S39" t="s">
        <v>350</v>
      </c>
      <c r="T39" t="s">
        <v>350</v>
      </c>
      <c r="U39" t="s">
        <v>350</v>
      </c>
      <c r="V39" t="s">
        <v>350</v>
      </c>
      <c r="AA39" s="30"/>
      <c r="AB39" s="134"/>
      <c r="AC39" s="134"/>
      <c r="AD39" s="134"/>
      <c r="AE39" s="135"/>
      <c r="AJ39" s="108"/>
    </row>
    <row r="40" spans="1:36" x14ac:dyDescent="0.25">
      <c r="A40" s="31"/>
      <c r="E40" s="382">
        <v>0</v>
      </c>
      <c r="F40" s="383">
        <v>1</v>
      </c>
      <c r="G40" s="144">
        <f ca="1">'Data Grouping'!$O$218*$F40</f>
        <v>5500</v>
      </c>
      <c r="H40" s="105">
        <f ca="1">'Data Grouping'!$O$219*$F40</f>
        <v>7750</v>
      </c>
      <c r="I40" s="130">
        <f ca="1">'Data Grouping'!$O$220*$F40</f>
        <v>10000</v>
      </c>
      <c r="K40" s="382">
        <v>0</v>
      </c>
      <c r="L40" s="383">
        <v>1</v>
      </c>
      <c r="M40" s="144">
        <f ca="1">'Data Grouping'!$N$218*$F40</f>
        <v>5250</v>
      </c>
      <c r="N40" s="105">
        <f ca="1">'Data Grouping'!$N$219*$F40</f>
        <v>5750</v>
      </c>
      <c r="O40" s="130">
        <f ca="1">'Data Grouping'!$N$220*$F40</f>
        <v>7750</v>
      </c>
      <c r="R40" s="31"/>
      <c r="U40" t="s">
        <v>357</v>
      </c>
      <c r="V40" s="108" t="s">
        <v>358</v>
      </c>
      <c r="AA40" s="31"/>
      <c r="AC40" s="339"/>
      <c r="AD40" t="s">
        <v>357</v>
      </c>
      <c r="AE40" s="108" t="s">
        <v>358</v>
      </c>
      <c r="AJ40" s="108"/>
    </row>
    <row r="41" spans="1:36" x14ac:dyDescent="0.25">
      <c r="A41" s="31"/>
      <c r="E41" s="382">
        <v>0.06</v>
      </c>
      <c r="F41" s="383">
        <v>0.95</v>
      </c>
      <c r="G41" s="144">
        <f ca="1">'Data Grouping'!$O$218*$F41</f>
        <v>5225</v>
      </c>
      <c r="H41" s="105">
        <f ca="1">'Data Grouping'!$O$219*$F41</f>
        <v>7362.5</v>
      </c>
      <c r="I41" s="130">
        <f ca="1">'Data Grouping'!$O$220*$F41</f>
        <v>9500</v>
      </c>
      <c r="K41" s="382">
        <v>0.06</v>
      </c>
      <c r="L41" s="383">
        <v>0.95</v>
      </c>
      <c r="M41" s="144">
        <f ca="1">'Data Grouping'!$N$218*$F41</f>
        <v>4987.5</v>
      </c>
      <c r="N41" s="105">
        <f ca="1">'Data Grouping'!$N$219*$F41</f>
        <v>5462.5</v>
      </c>
      <c r="O41" s="130">
        <f ca="1">'Data Grouping'!$N$220*$F41</f>
        <v>7362.5</v>
      </c>
      <c r="R41" s="31"/>
      <c r="S41" t="s">
        <v>351</v>
      </c>
      <c r="T41" s="105" t="s">
        <v>352</v>
      </c>
      <c r="U41" s="105" t="s">
        <v>359</v>
      </c>
      <c r="V41" s="130" t="s">
        <v>360</v>
      </c>
      <c r="AA41" s="31"/>
      <c r="AB41" t="s">
        <v>351</v>
      </c>
      <c r="AC41" s="105" t="s">
        <v>352</v>
      </c>
      <c r="AD41" s="105" t="s">
        <v>359</v>
      </c>
      <c r="AE41" s="130" t="s">
        <v>360</v>
      </c>
      <c r="AJ41" s="108"/>
    </row>
    <row r="42" spans="1:36" x14ac:dyDescent="0.25">
      <c r="A42" s="31"/>
      <c r="E42" s="382">
        <v>0.3</v>
      </c>
      <c r="F42" s="383">
        <v>0.73</v>
      </c>
      <c r="G42" s="144">
        <f ca="1">'Data Grouping'!$O$218*$F42</f>
        <v>4015</v>
      </c>
      <c r="H42" s="105">
        <f ca="1">'Data Grouping'!$O$219*$F42</f>
        <v>5657.5</v>
      </c>
      <c r="I42" s="130">
        <f ca="1">'Data Grouping'!$O$220*$F42</f>
        <v>7300</v>
      </c>
      <c r="K42" s="382">
        <v>0.3</v>
      </c>
      <c r="L42" s="383">
        <v>0.73</v>
      </c>
      <c r="M42" s="144">
        <f ca="1">'Data Grouping'!$N$218*$F42</f>
        <v>3832.5</v>
      </c>
      <c r="N42" s="105">
        <f ca="1">'Data Grouping'!$N$219*$F42</f>
        <v>4197.5</v>
      </c>
      <c r="O42" s="130">
        <f ca="1">'Data Grouping'!$N$220*$F42</f>
        <v>5657.5</v>
      </c>
      <c r="R42" s="31" t="s">
        <v>305</v>
      </c>
      <c r="S42" s="246">
        <v>37.69</v>
      </c>
      <c r="T42" s="176">
        <f>S42-5.5</f>
        <v>32.19</v>
      </c>
      <c r="U42" s="176">
        <f>T42-0.55</f>
        <v>31.639999999999997</v>
      </c>
      <c r="V42" s="249">
        <f>U42-0.55</f>
        <v>31.089999999999996</v>
      </c>
      <c r="AA42" s="31" t="s">
        <v>305</v>
      </c>
      <c r="AB42" s="246">
        <v>40.18</v>
      </c>
      <c r="AC42" s="176">
        <f>AB42-5.5</f>
        <v>34.68</v>
      </c>
      <c r="AD42" s="176">
        <f>AC42-0.55</f>
        <v>34.130000000000003</v>
      </c>
      <c r="AE42" s="249">
        <f>AD42-0.55</f>
        <v>33.580000000000005</v>
      </c>
      <c r="AJ42" s="108"/>
    </row>
    <row r="43" spans="1:36" x14ac:dyDescent="0.25">
      <c r="A43" s="31"/>
      <c r="E43" s="382">
        <v>0.4</v>
      </c>
      <c r="F43" s="384">
        <v>0.634328</v>
      </c>
      <c r="G43" s="144">
        <f ca="1">'Data Grouping'!$O$218*$F43</f>
        <v>3488.8040000000001</v>
      </c>
      <c r="H43" s="105">
        <f ca="1">'Data Grouping'!$O$219*$F43</f>
        <v>4916.0420000000004</v>
      </c>
      <c r="I43" s="130">
        <f ca="1">'Data Grouping'!$O$220*$F43</f>
        <v>6343.28</v>
      </c>
      <c r="K43" s="382">
        <v>0.4</v>
      </c>
      <c r="L43" s="384">
        <v>0.634328</v>
      </c>
      <c r="M43" s="144">
        <f ca="1">'Data Grouping'!$N$218*$F43</f>
        <v>3330.2220000000002</v>
      </c>
      <c r="N43" s="105">
        <f ca="1">'Data Grouping'!$N$219*$F43</f>
        <v>3647.386</v>
      </c>
      <c r="O43" s="130">
        <f ca="1">'Data Grouping'!$N$220*$F43</f>
        <v>4916.0420000000004</v>
      </c>
      <c r="R43" s="31" t="s">
        <v>304</v>
      </c>
      <c r="S43" s="123">
        <v>32.630000000000003</v>
      </c>
      <c r="T43" s="176">
        <f t="shared" ref="T43:T44" si="4">S43-5.5</f>
        <v>27.130000000000003</v>
      </c>
      <c r="U43" s="176">
        <f t="shared" ref="U43:U44" si="5">T43-0.55</f>
        <v>26.580000000000002</v>
      </c>
      <c r="V43" s="249">
        <f t="shared" ref="V43:V44" si="6">U43-0.55</f>
        <v>26.03</v>
      </c>
      <c r="AA43" s="31" t="s">
        <v>304</v>
      </c>
      <c r="AB43" s="123">
        <v>28.98</v>
      </c>
      <c r="AC43" s="176">
        <f t="shared" ref="AC43:AC44" si="7">AB43-5.5</f>
        <v>23.48</v>
      </c>
      <c r="AD43" s="176">
        <f t="shared" ref="AD43:AD44" si="8">AC43-0.55</f>
        <v>22.93</v>
      </c>
      <c r="AE43" s="249">
        <f t="shared" ref="AE43:AE44" si="9">AD43-0.55</f>
        <v>22.38</v>
      </c>
      <c r="AJ43" s="108"/>
    </row>
    <row r="44" spans="1:36" ht="15.75" thickBot="1" x14ac:dyDescent="0.3">
      <c r="A44" s="31"/>
      <c r="E44" s="382">
        <v>0.5</v>
      </c>
      <c r="F44" s="383">
        <v>0.54</v>
      </c>
      <c r="G44" s="145">
        <f ca="1">'Data Grouping'!$O$218*$F44</f>
        <v>2970</v>
      </c>
      <c r="H44" s="146">
        <f ca="1">'Data Grouping'!$O$219*$F44</f>
        <v>4185</v>
      </c>
      <c r="I44" s="147">
        <f ca="1">'Data Grouping'!$O$220*$F44</f>
        <v>5400</v>
      </c>
      <c r="K44" s="382">
        <v>0.5</v>
      </c>
      <c r="L44" s="383">
        <v>0.54</v>
      </c>
      <c r="M44" s="145">
        <f ca="1">'Data Grouping'!$N$218*$F44</f>
        <v>2835</v>
      </c>
      <c r="N44" s="146">
        <f ca="1">'Data Grouping'!$N$219*$F44</f>
        <v>3105</v>
      </c>
      <c r="O44" s="147">
        <f ca="1">'Data Grouping'!$N$220*$F44</f>
        <v>4185</v>
      </c>
      <c r="R44" s="31" t="s">
        <v>303</v>
      </c>
      <c r="S44" s="123">
        <v>24.61</v>
      </c>
      <c r="T44" s="176">
        <f t="shared" si="4"/>
        <v>19.11</v>
      </c>
      <c r="U44" s="176">
        <f t="shared" si="5"/>
        <v>18.559999999999999</v>
      </c>
      <c r="V44" s="249">
        <f t="shared" si="6"/>
        <v>18.009999999999998</v>
      </c>
      <c r="AA44" s="31" t="s">
        <v>303</v>
      </c>
      <c r="AB44" s="123">
        <v>25.39</v>
      </c>
      <c r="AC44" s="176">
        <f t="shared" si="7"/>
        <v>19.89</v>
      </c>
      <c r="AD44" s="176">
        <f t="shared" si="8"/>
        <v>19.34</v>
      </c>
      <c r="AE44" s="249">
        <f t="shared" si="9"/>
        <v>18.79</v>
      </c>
      <c r="AJ44" s="108"/>
    </row>
    <row r="45" spans="1:36" x14ac:dyDescent="0.25">
      <c r="A45" s="31"/>
      <c r="R45" s="31"/>
      <c r="V45" s="108"/>
      <c r="AA45" s="31"/>
      <c r="AE45" s="108"/>
      <c r="AJ45" s="108"/>
    </row>
    <row r="46" spans="1:36" x14ac:dyDescent="0.25">
      <c r="A46" s="31"/>
      <c r="R46" s="338"/>
      <c r="S46" s="155"/>
      <c r="T46" s="339"/>
      <c r="U46" t="s">
        <v>357</v>
      </c>
      <c r="V46" s="108" t="s">
        <v>358</v>
      </c>
      <c r="AA46" s="338"/>
      <c r="AB46" s="155"/>
      <c r="AC46" s="339"/>
      <c r="AD46" t="s">
        <v>357</v>
      </c>
      <c r="AE46" s="108" t="s">
        <v>358</v>
      </c>
      <c r="AJ46" s="108"/>
    </row>
    <row r="47" spans="1:36" x14ac:dyDescent="0.25">
      <c r="A47" s="31"/>
      <c r="F47" s="106"/>
      <c r="G47" s="106"/>
      <c r="H47" s="4"/>
      <c r="I47" s="4"/>
      <c r="L47" s="106"/>
      <c r="M47" s="106"/>
      <c r="N47" s="4"/>
      <c r="O47" s="4"/>
      <c r="R47" s="31"/>
      <c r="S47" t="s">
        <v>351</v>
      </c>
      <c r="T47" s="105" t="s">
        <v>353</v>
      </c>
      <c r="U47" s="105" t="s">
        <v>361</v>
      </c>
      <c r="V47" s="130" t="s">
        <v>362</v>
      </c>
      <c r="AA47" s="31"/>
      <c r="AB47" t="s">
        <v>351</v>
      </c>
      <c r="AC47" s="105" t="s">
        <v>353</v>
      </c>
      <c r="AD47" s="105" t="s">
        <v>361</v>
      </c>
      <c r="AE47" s="130" t="s">
        <v>364</v>
      </c>
      <c r="AJ47" s="108"/>
    </row>
    <row r="48" spans="1:36" x14ac:dyDescent="0.25">
      <c r="A48" s="31"/>
      <c r="F48" s="341" t="s">
        <v>335</v>
      </c>
      <c r="G48" s="341"/>
      <c r="H48" s="342"/>
      <c r="I48" s="342"/>
      <c r="L48" s="341" t="s">
        <v>335</v>
      </c>
      <c r="M48" s="341"/>
      <c r="N48" s="342"/>
      <c r="O48" s="342"/>
      <c r="R48" s="31" t="s">
        <v>305</v>
      </c>
      <c r="S48" s="246">
        <v>37.69</v>
      </c>
      <c r="T48" s="176">
        <f>S48-27.5</f>
        <v>10.189999999999998</v>
      </c>
      <c r="U48" s="176">
        <f>T48-2.75</f>
        <v>7.4399999999999977</v>
      </c>
      <c r="V48" s="249">
        <f>U48-2.75</f>
        <v>4.6899999999999977</v>
      </c>
      <c r="AA48" s="31" t="s">
        <v>305</v>
      </c>
      <c r="AB48" s="246">
        <v>40.18</v>
      </c>
      <c r="AC48" s="176">
        <f>AB48-27.5</f>
        <v>12.68</v>
      </c>
      <c r="AD48" s="176">
        <f>AC48-2.75</f>
        <v>9.93</v>
      </c>
      <c r="AE48" s="249">
        <f>AD48-2.75</f>
        <v>7.18</v>
      </c>
      <c r="AJ48" s="108"/>
    </row>
    <row r="49" spans="1:36" x14ac:dyDescent="0.25">
      <c r="A49" s="31"/>
      <c r="R49" s="31" t="s">
        <v>304</v>
      </c>
      <c r="S49" s="123">
        <v>32.630000000000003</v>
      </c>
      <c r="T49" s="176">
        <f t="shared" ref="T49:T50" si="10">S49-27.5</f>
        <v>5.1300000000000026</v>
      </c>
      <c r="U49" s="176">
        <f t="shared" ref="U49:U50" si="11">T49-2.75</f>
        <v>2.3800000000000026</v>
      </c>
      <c r="V49" s="249">
        <f t="shared" ref="V49:V50" si="12">U49-2.75</f>
        <v>-0.36999999999999744</v>
      </c>
      <c r="AA49" s="31" t="s">
        <v>304</v>
      </c>
      <c r="AB49" s="123">
        <v>28.98</v>
      </c>
      <c r="AC49" s="176">
        <f t="shared" ref="AC49:AC50" si="13">AB49-27.5</f>
        <v>1.4800000000000004</v>
      </c>
      <c r="AD49" s="176">
        <f t="shared" ref="AD49:AD50" si="14">AC49-2.75</f>
        <v>-1.2699999999999996</v>
      </c>
      <c r="AE49" s="249">
        <f t="shared" ref="AE49:AE50" si="15">AD49-2.75</f>
        <v>-4.0199999999999996</v>
      </c>
      <c r="AJ49" s="108"/>
    </row>
    <row r="50" spans="1:36" ht="30" x14ac:dyDescent="0.25">
      <c r="A50" s="31"/>
      <c r="E50" s="327" t="s">
        <v>333</v>
      </c>
      <c r="F50" s="327" t="s">
        <v>334</v>
      </c>
      <c r="G50" s="343" t="s">
        <v>255</v>
      </c>
      <c r="H50" s="164" t="s">
        <v>256</v>
      </c>
      <c r="I50" s="164" t="s">
        <v>257</v>
      </c>
      <c r="K50" s="327" t="s">
        <v>333</v>
      </c>
      <c r="L50" s="327" t="s">
        <v>334</v>
      </c>
      <c r="M50" s="343" t="s">
        <v>255</v>
      </c>
      <c r="N50" s="164" t="s">
        <v>256</v>
      </c>
      <c r="O50" s="164" t="s">
        <v>257</v>
      </c>
      <c r="R50" s="250" t="s">
        <v>303</v>
      </c>
      <c r="S50" s="251">
        <v>24.61</v>
      </c>
      <c r="T50" s="252">
        <f t="shared" si="10"/>
        <v>-2.8900000000000006</v>
      </c>
      <c r="U50" s="252">
        <f t="shared" si="11"/>
        <v>-5.6400000000000006</v>
      </c>
      <c r="V50" s="253">
        <f t="shared" si="12"/>
        <v>-8.39</v>
      </c>
      <c r="AA50" s="250" t="s">
        <v>303</v>
      </c>
      <c r="AB50" s="123">
        <v>25.39</v>
      </c>
      <c r="AC50" s="252">
        <f t="shared" si="13"/>
        <v>-2.1099999999999994</v>
      </c>
      <c r="AD50" s="252">
        <f t="shared" si="14"/>
        <v>-4.8599999999999994</v>
      </c>
      <c r="AE50" s="253">
        <f t="shared" si="15"/>
        <v>-7.6099999999999994</v>
      </c>
      <c r="AJ50" s="108"/>
    </row>
    <row r="51" spans="1:36" x14ac:dyDescent="0.25">
      <c r="A51" s="31"/>
      <c r="E51" s="382" t="s">
        <v>336</v>
      </c>
      <c r="F51" s="383">
        <v>1</v>
      </c>
      <c r="G51" s="156">
        <f ca="1">MROUND(G40,$Q$5)</f>
        <v>5500</v>
      </c>
      <c r="H51" s="157">
        <f t="shared" ref="G51:I55" ca="1" si="16">MROUND(H40,$Q$5)</f>
        <v>7750</v>
      </c>
      <c r="I51" s="158">
        <f t="shared" ca="1" si="16"/>
        <v>10000</v>
      </c>
      <c r="K51" s="382" t="s">
        <v>336</v>
      </c>
      <c r="L51" s="383">
        <v>1</v>
      </c>
      <c r="M51" s="156">
        <f t="shared" ref="M51:O55" ca="1" si="17">MROUND(M40,$Q$5)</f>
        <v>5250</v>
      </c>
      <c r="N51" s="157">
        <f t="shared" ca="1" si="17"/>
        <v>5750</v>
      </c>
      <c r="O51" s="158">
        <f t="shared" ca="1" si="17"/>
        <v>7750</v>
      </c>
      <c r="AJ51" s="108"/>
    </row>
    <row r="52" spans="1:36" x14ac:dyDescent="0.25">
      <c r="A52" s="31"/>
      <c r="E52" s="382" t="s">
        <v>337</v>
      </c>
      <c r="F52" s="383">
        <v>0.95</v>
      </c>
      <c r="G52" s="159">
        <f t="shared" ca="1" si="16"/>
        <v>5250</v>
      </c>
      <c r="H52" s="105">
        <f t="shared" ca="1" si="16"/>
        <v>7250</v>
      </c>
      <c r="I52" s="160">
        <f t="shared" ca="1" si="16"/>
        <v>9500</v>
      </c>
      <c r="K52" s="382" t="s">
        <v>337</v>
      </c>
      <c r="L52" s="383">
        <v>0.95</v>
      </c>
      <c r="M52" s="159">
        <f t="shared" ca="1" si="17"/>
        <v>5000</v>
      </c>
      <c r="N52" s="105">
        <f t="shared" ca="1" si="17"/>
        <v>5500</v>
      </c>
      <c r="O52" s="160">
        <f t="shared" ca="1" si="17"/>
        <v>7250</v>
      </c>
      <c r="AJ52" s="108"/>
    </row>
    <row r="53" spans="1:36" x14ac:dyDescent="0.25">
      <c r="A53" s="31"/>
      <c r="E53" s="382" t="s">
        <v>338</v>
      </c>
      <c r="F53" s="383">
        <v>0.73</v>
      </c>
      <c r="G53" s="159">
        <f t="shared" ca="1" si="16"/>
        <v>4000</v>
      </c>
      <c r="H53" s="105">
        <f t="shared" ca="1" si="16"/>
        <v>5750</v>
      </c>
      <c r="I53" s="160">
        <f t="shared" ca="1" si="16"/>
        <v>7250</v>
      </c>
      <c r="K53" s="382" t="s">
        <v>338</v>
      </c>
      <c r="L53" s="383">
        <v>0.73</v>
      </c>
      <c r="M53" s="159">
        <f t="shared" ca="1" si="17"/>
        <v>3750</v>
      </c>
      <c r="N53" s="105">
        <f t="shared" ca="1" si="17"/>
        <v>4250</v>
      </c>
      <c r="O53" s="160">
        <f t="shared" ca="1" si="17"/>
        <v>5750</v>
      </c>
      <c r="AJ53" s="108"/>
    </row>
    <row r="54" spans="1:36" x14ac:dyDescent="0.25">
      <c r="A54" s="31"/>
      <c r="E54" s="382" t="s">
        <v>339</v>
      </c>
      <c r="F54" s="384">
        <v>0.634328</v>
      </c>
      <c r="G54" s="159">
        <f t="shared" ca="1" si="16"/>
        <v>3500</v>
      </c>
      <c r="H54" s="105">
        <f t="shared" ca="1" si="16"/>
        <v>5000</v>
      </c>
      <c r="I54" s="160">
        <f t="shared" ca="1" si="16"/>
        <v>6250</v>
      </c>
      <c r="K54" s="382" t="s">
        <v>339</v>
      </c>
      <c r="L54" s="384">
        <v>0.634328</v>
      </c>
      <c r="M54" s="159">
        <f t="shared" ca="1" si="17"/>
        <v>3250</v>
      </c>
      <c r="N54" s="105">
        <f t="shared" ca="1" si="17"/>
        <v>3750</v>
      </c>
      <c r="O54" s="160">
        <f t="shared" ca="1" si="17"/>
        <v>5000</v>
      </c>
      <c r="AJ54" s="108"/>
    </row>
    <row r="55" spans="1:36" x14ac:dyDescent="0.25">
      <c r="A55" s="31"/>
      <c r="E55" s="382" t="s">
        <v>340</v>
      </c>
      <c r="F55" s="383">
        <v>0.54</v>
      </c>
      <c r="G55" s="161">
        <f t="shared" ca="1" si="16"/>
        <v>3000</v>
      </c>
      <c r="H55" s="162">
        <f t="shared" ca="1" si="16"/>
        <v>4250</v>
      </c>
      <c r="I55" s="163">
        <f t="shared" ca="1" si="16"/>
        <v>5500</v>
      </c>
      <c r="K55" s="382" t="s">
        <v>340</v>
      </c>
      <c r="L55" s="383">
        <v>0.54</v>
      </c>
      <c r="M55" s="161">
        <f t="shared" ca="1" si="17"/>
        <v>2750</v>
      </c>
      <c r="N55" s="162">
        <f t="shared" ca="1" si="17"/>
        <v>3000</v>
      </c>
      <c r="O55" s="163">
        <f t="shared" ca="1" si="17"/>
        <v>4250</v>
      </c>
      <c r="AJ55" s="108"/>
    </row>
    <row r="56" spans="1:36" ht="15.75" thickBot="1" x14ac:dyDescent="0.3">
      <c r="A56" s="32"/>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36"/>
    </row>
    <row r="57" spans="1:36" ht="15.75" thickBot="1" x14ac:dyDescent="0.3"/>
    <row r="58" spans="1:36" ht="23.25" x14ac:dyDescent="0.35">
      <c r="A58" s="30"/>
      <c r="B58" s="134"/>
      <c r="C58" s="134"/>
      <c r="D58" s="134"/>
      <c r="E58" s="340" t="s">
        <v>864</v>
      </c>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5"/>
    </row>
    <row r="59" spans="1:36" ht="23.25" x14ac:dyDescent="0.35">
      <c r="A59" s="31"/>
      <c r="E59" s="344"/>
      <c r="AJ59" s="108"/>
    </row>
    <row r="60" spans="1:36" x14ac:dyDescent="0.25">
      <c r="A60" s="31"/>
      <c r="G60" s="17" t="s">
        <v>346</v>
      </c>
      <c r="H60" s="223">
        <v>0.34</v>
      </c>
      <c r="J60" s="223">
        <v>0.33</v>
      </c>
      <c r="L60" s="223">
        <v>0.4</v>
      </c>
      <c r="N60" s="223">
        <v>0.37</v>
      </c>
      <c r="V60" s="17" t="s">
        <v>346</v>
      </c>
      <c r="W60" s="223">
        <v>0.34</v>
      </c>
      <c r="Y60" s="223">
        <v>0.33</v>
      </c>
      <c r="AA60" s="223">
        <v>0.4</v>
      </c>
      <c r="AC60" s="223">
        <v>0.37</v>
      </c>
      <c r="AJ60" s="108"/>
    </row>
    <row r="61" spans="1:36" x14ac:dyDescent="0.25">
      <c r="A61" s="31"/>
      <c r="E61" t="s">
        <v>354</v>
      </c>
      <c r="H61" s="985" t="s">
        <v>355</v>
      </c>
      <c r="I61" s="986"/>
      <c r="J61" s="985" t="s">
        <v>274</v>
      </c>
      <c r="K61" s="986"/>
      <c r="L61" s="985" t="s">
        <v>295</v>
      </c>
      <c r="M61" s="986"/>
      <c r="N61" s="985" t="s">
        <v>296</v>
      </c>
      <c r="O61" s="987"/>
      <c r="T61" t="s">
        <v>354</v>
      </c>
      <c r="W61" s="985" t="s">
        <v>355</v>
      </c>
      <c r="X61" s="986"/>
      <c r="Y61" s="985" t="s">
        <v>274</v>
      </c>
      <c r="Z61" s="986"/>
      <c r="AA61" s="985" t="s">
        <v>295</v>
      </c>
      <c r="AB61" s="986"/>
      <c r="AC61" s="985" t="s">
        <v>296</v>
      </c>
      <c r="AD61" s="987"/>
      <c r="AJ61" s="108"/>
    </row>
    <row r="62" spans="1:36" ht="30" x14ac:dyDescent="0.25">
      <c r="A62" s="31"/>
      <c r="E62" s="221" t="s">
        <v>317</v>
      </c>
      <c r="F62" s="222" t="s">
        <v>276</v>
      </c>
      <c r="H62" s="221" t="s">
        <v>317</v>
      </c>
      <c r="I62" s="222" t="s">
        <v>276</v>
      </c>
      <c r="J62" s="221" t="s">
        <v>317</v>
      </c>
      <c r="K62" s="222" t="s">
        <v>276</v>
      </c>
      <c r="L62" s="221" t="s">
        <v>317</v>
      </c>
      <c r="M62" s="222" t="s">
        <v>276</v>
      </c>
      <c r="N62" s="221" t="s">
        <v>317</v>
      </c>
      <c r="O62" s="222" t="s">
        <v>276</v>
      </c>
      <c r="T62" s="221" t="s">
        <v>317</v>
      </c>
      <c r="U62" s="222" t="s">
        <v>276</v>
      </c>
      <c r="W62" s="221" t="s">
        <v>317</v>
      </c>
      <c r="X62" s="222" t="s">
        <v>276</v>
      </c>
      <c r="Y62" s="221" t="s">
        <v>317</v>
      </c>
      <c r="Z62" s="222" t="s">
        <v>276</v>
      </c>
      <c r="AA62" s="221" t="s">
        <v>317</v>
      </c>
      <c r="AB62" s="222" t="s">
        <v>276</v>
      </c>
      <c r="AC62" s="221" t="s">
        <v>317</v>
      </c>
      <c r="AD62" s="222" t="s">
        <v>276</v>
      </c>
      <c r="AJ62" s="108"/>
    </row>
    <row r="63" spans="1:36" x14ac:dyDescent="0.25">
      <c r="A63" s="31"/>
      <c r="D63" s="17" t="s">
        <v>347</v>
      </c>
      <c r="E63" s="105">
        <f ca="1">'Data Grouping'!N218</f>
        <v>5250</v>
      </c>
      <c r="F63" s="105">
        <f ca="1">'Data Grouping'!O218</f>
        <v>5500</v>
      </c>
      <c r="G63" s="105"/>
      <c r="H63" s="105">
        <f t="shared" ref="H63:I65" ca="1" si="18">MROUND(E63*$E$68*$H$60,250)</f>
        <v>1500</v>
      </c>
      <c r="I63" s="105">
        <f t="shared" ca="1" si="18"/>
        <v>1500</v>
      </c>
      <c r="J63" s="105">
        <f t="shared" ref="J63:K65" ca="1" si="19">MROUND(E63*$E$68*$J$60,250)</f>
        <v>1500</v>
      </c>
      <c r="K63" s="105">
        <f t="shared" ca="1" si="19"/>
        <v>1500</v>
      </c>
      <c r="L63" s="105">
        <f t="shared" ref="L63:M65" ca="1" si="20">MROUND(E63*$E$68*$L$60,250)</f>
        <v>1750</v>
      </c>
      <c r="M63" s="105">
        <f t="shared" ca="1" si="20"/>
        <v>1750</v>
      </c>
      <c r="N63" s="105">
        <f t="shared" ref="N63:O65" ca="1" si="21">MROUND(E63*$E$68*$N$60,250)</f>
        <v>1500</v>
      </c>
      <c r="O63" s="105">
        <f t="shared" ca="1" si="21"/>
        <v>1500</v>
      </c>
      <c r="S63" s="17" t="s">
        <v>347</v>
      </c>
      <c r="T63" s="106">
        <f>'O&amp;M_Groupings'!C30</f>
        <v>26.486585944651981</v>
      </c>
      <c r="U63" s="106">
        <f>'O&amp;M_Groupings'!F30</f>
        <v>26.615959055752693</v>
      </c>
      <c r="V63" s="105"/>
      <c r="W63" s="105">
        <f>MROUND($T$68*$T63*$W$60,1)</f>
        <v>9</v>
      </c>
      <c r="X63" s="105">
        <f>MROUND($U63*$T$68*$W$60,1)</f>
        <v>9</v>
      </c>
      <c r="Y63" s="105">
        <f>MROUND($T$68*$T63*$Y$60,1)</f>
        <v>8</v>
      </c>
      <c r="Z63" s="105">
        <f>MROUND($U63*$T$68*$Y$60,1)</f>
        <v>8</v>
      </c>
      <c r="AA63" s="105">
        <f>MROUND($T$68*$T63*$AA$60,1)</f>
        <v>10</v>
      </c>
      <c r="AB63" s="105">
        <f>MROUND($U63*$T$68*$AA$60,1)</f>
        <v>10</v>
      </c>
      <c r="AC63" s="105">
        <f>MROUND($T$68*$T63*$AC$60,1)</f>
        <v>9</v>
      </c>
      <c r="AD63" s="105">
        <f>MROUND($U63*$T$68*$AC$60,1)</f>
        <v>10</v>
      </c>
      <c r="AJ63" s="108"/>
    </row>
    <row r="64" spans="1:36" x14ac:dyDescent="0.25">
      <c r="A64" s="31"/>
      <c r="D64" s="17" t="s">
        <v>348</v>
      </c>
      <c r="E64" s="105">
        <f ca="1">'Data Grouping'!N219</f>
        <v>5750</v>
      </c>
      <c r="F64" s="105">
        <f ca="1">'Data Grouping'!O219</f>
        <v>7750</v>
      </c>
      <c r="G64" s="105"/>
      <c r="H64" s="105">
        <f t="shared" ca="1" si="18"/>
        <v>1500</v>
      </c>
      <c r="I64" s="105">
        <f t="shared" ca="1" si="18"/>
        <v>2000</v>
      </c>
      <c r="J64" s="105">
        <f t="shared" ca="1" si="19"/>
        <v>1500</v>
      </c>
      <c r="K64" s="105">
        <f t="shared" ca="1" si="19"/>
        <v>2000</v>
      </c>
      <c r="L64" s="105">
        <f t="shared" ca="1" si="20"/>
        <v>1750</v>
      </c>
      <c r="M64" s="105">
        <f t="shared" ca="1" si="20"/>
        <v>2500</v>
      </c>
      <c r="N64" s="105">
        <f t="shared" ca="1" si="21"/>
        <v>1750</v>
      </c>
      <c r="O64" s="105">
        <f t="shared" ca="1" si="21"/>
        <v>2250</v>
      </c>
      <c r="S64" s="17" t="s">
        <v>348</v>
      </c>
      <c r="T64" s="106">
        <f>'O&amp;M_Groupings'!D30</f>
        <v>34.632751110531125</v>
      </c>
      <c r="U64" s="106">
        <f>'O&amp;M_Groupings'!G30</f>
        <v>30.211470861050895</v>
      </c>
      <c r="V64" s="105"/>
      <c r="W64" s="105">
        <f>MROUND($T$68*$T64*$W$60,1)</f>
        <v>11</v>
      </c>
      <c r="X64" s="105">
        <f>MROUND($U64*$T$68*$W$60,1)</f>
        <v>10</v>
      </c>
      <c r="Y64" s="105">
        <f>MROUND($T$68*$T64*$Y$60,1)</f>
        <v>11</v>
      </c>
      <c r="Z64" s="105">
        <f>MROUND($U64*$T$68*$Y$60,1)</f>
        <v>10</v>
      </c>
      <c r="AA64" s="105">
        <f>MROUND($T$68*$T64*$AA$60,1)</f>
        <v>13</v>
      </c>
      <c r="AB64" s="105">
        <f>MROUND($U64*$T$68*$AA$60,1)</f>
        <v>12</v>
      </c>
      <c r="AC64" s="105">
        <f>MROUND($T$68*$T64*$AC$60,1)</f>
        <v>12</v>
      </c>
      <c r="AD64" s="105">
        <f>MROUND($U64*$T$68*$AC$60,1)</f>
        <v>11</v>
      </c>
      <c r="AJ64" s="108"/>
    </row>
    <row r="65" spans="1:36" x14ac:dyDescent="0.25">
      <c r="A65" s="31"/>
      <c r="D65" s="17" t="s">
        <v>349</v>
      </c>
      <c r="E65" s="105">
        <f ca="1">'Data Grouping'!N220</f>
        <v>7750</v>
      </c>
      <c r="F65" s="105">
        <f ca="1">'Data Grouping'!O220</f>
        <v>10000</v>
      </c>
      <c r="G65" s="105"/>
      <c r="H65" s="105">
        <f t="shared" ca="1" si="18"/>
        <v>2000</v>
      </c>
      <c r="I65" s="105">
        <f t="shared" ca="1" si="18"/>
        <v>2750</v>
      </c>
      <c r="J65" s="105">
        <f t="shared" ca="1" si="19"/>
        <v>2000</v>
      </c>
      <c r="K65" s="105">
        <f t="shared" ca="1" si="19"/>
        <v>2500</v>
      </c>
      <c r="L65" s="105">
        <f t="shared" ca="1" si="20"/>
        <v>2500</v>
      </c>
      <c r="M65" s="105">
        <f t="shared" ca="1" si="20"/>
        <v>3250</v>
      </c>
      <c r="N65" s="105">
        <f t="shared" ca="1" si="21"/>
        <v>2250</v>
      </c>
      <c r="O65" s="105">
        <f t="shared" ca="1" si="21"/>
        <v>3000</v>
      </c>
      <c r="S65" s="17" t="s">
        <v>349</v>
      </c>
      <c r="T65" s="106">
        <f>'O&amp;M_Groupings'!E30</f>
        <v>39.800049429117536</v>
      </c>
      <c r="U65" s="106">
        <f>'O&amp;M_Groupings'!H30</f>
        <v>41.409679181382032</v>
      </c>
      <c r="V65" s="105"/>
      <c r="W65" s="105">
        <f>MROUND($T$68*$T65*$W$60,1)</f>
        <v>13</v>
      </c>
      <c r="X65" s="105">
        <f>MROUND($U65*$T$68*$W$60,1)</f>
        <v>14</v>
      </c>
      <c r="Y65" s="105">
        <f>MROUND($T$68*$T65*$Y$60,1)</f>
        <v>13</v>
      </c>
      <c r="Z65" s="105">
        <f>MROUND($U65*$T$68*$Y$60,1)</f>
        <v>13</v>
      </c>
      <c r="AA65" s="105">
        <f>MROUND($T$68*$T65*$AA$60,1)</f>
        <v>15</v>
      </c>
      <c r="AB65" s="105">
        <f>MROUND($U65*$T$68*$AA$60,1)</f>
        <v>16</v>
      </c>
      <c r="AC65" s="105">
        <f>MROUND($T$68*$T65*$AC$60,1)</f>
        <v>14</v>
      </c>
      <c r="AD65" s="105">
        <f>MROUND($U65*$T$68*$AC$60,1)</f>
        <v>15</v>
      </c>
      <c r="AJ65" s="108"/>
    </row>
    <row r="66" spans="1:36" x14ac:dyDescent="0.25">
      <c r="A66" s="31"/>
      <c r="E66" s="128"/>
      <c r="T66" s="128"/>
      <c r="AJ66" s="108"/>
    </row>
    <row r="67" spans="1:36" x14ac:dyDescent="0.25">
      <c r="A67" s="31"/>
      <c r="H67" s="111" t="s">
        <v>321</v>
      </c>
      <c r="W67" s="111" t="s">
        <v>321</v>
      </c>
      <c r="AJ67" s="108"/>
    </row>
    <row r="68" spans="1:36" x14ac:dyDescent="0.25">
      <c r="A68" s="31"/>
      <c r="D68" s="17" t="s">
        <v>356</v>
      </c>
      <c r="E68" s="411">
        <f>'Additional Considerations'!$D$102</f>
        <v>0.79513754315906771</v>
      </c>
      <c r="S68" s="17" t="s">
        <v>356</v>
      </c>
      <c r="T68" s="411">
        <v>0.96616037681854794</v>
      </c>
      <c r="V68" s="176"/>
      <c r="W68" s="176"/>
      <c r="X68" s="176"/>
      <c r="Z68" s="360"/>
      <c r="AA68" s="7"/>
      <c r="AB68" s="176"/>
      <c r="AC68" s="176"/>
      <c r="AD68" s="176"/>
      <c r="AJ68" s="108"/>
    </row>
    <row r="69" spans="1:36" x14ac:dyDescent="0.25">
      <c r="A69" s="31"/>
      <c r="AJ69" s="108"/>
    </row>
    <row r="70" spans="1:36" x14ac:dyDescent="0.25">
      <c r="A70" s="31"/>
      <c r="AJ70" s="108"/>
    </row>
    <row r="71" spans="1:36" x14ac:dyDescent="0.25">
      <c r="A71" s="338"/>
      <c r="B71" s="155"/>
      <c r="C71" s="417" t="s">
        <v>884</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418"/>
    </row>
    <row r="72" spans="1:36" x14ac:dyDescent="0.25">
      <c r="A72" s="31"/>
      <c r="AJ72" s="108"/>
    </row>
    <row r="73" spans="1:36" x14ac:dyDescent="0.25">
      <c r="A73" s="31"/>
      <c r="D73" t="s">
        <v>620</v>
      </c>
      <c r="AJ73" s="108"/>
    </row>
    <row r="74" spans="1:36" x14ac:dyDescent="0.25">
      <c r="A74" s="31"/>
      <c r="D74" s="45" t="s">
        <v>625</v>
      </c>
      <c r="AJ74" s="108"/>
    </row>
    <row r="75" spans="1:36" x14ac:dyDescent="0.25">
      <c r="A75" s="31"/>
      <c r="C75" s="166" t="s">
        <v>627</v>
      </c>
      <c r="D75" s="5" t="s">
        <v>628</v>
      </c>
      <c r="J75" s="5" t="s">
        <v>629</v>
      </c>
      <c r="AJ75" s="108"/>
    </row>
    <row r="76" spans="1:36" x14ac:dyDescent="0.25">
      <c r="A76" s="31"/>
      <c r="D76" s="172" t="s">
        <v>631</v>
      </c>
      <c r="E76" s="173"/>
      <c r="F76" s="174"/>
      <c r="G76" s="172" t="s">
        <v>632</v>
      </c>
      <c r="H76" s="173"/>
      <c r="I76" s="174"/>
      <c r="J76" s="172" t="s">
        <v>631</v>
      </c>
      <c r="K76" s="173"/>
      <c r="L76" s="174"/>
      <c r="M76" s="172" t="s">
        <v>632</v>
      </c>
      <c r="N76" s="173"/>
      <c r="O76" s="174"/>
      <c r="AJ76" s="108"/>
    </row>
    <row r="77" spans="1:36" x14ac:dyDescent="0.25">
      <c r="A77" s="31"/>
      <c r="D77" s="5" t="s">
        <v>633</v>
      </c>
      <c r="E77" s="5" t="s">
        <v>634</v>
      </c>
      <c r="F77" s="5" t="s">
        <v>635</v>
      </c>
      <c r="G77" s="5" t="s">
        <v>633</v>
      </c>
      <c r="H77" s="5" t="s">
        <v>634</v>
      </c>
      <c r="I77" s="5" t="s">
        <v>635</v>
      </c>
      <c r="J77" s="5" t="s">
        <v>633</v>
      </c>
      <c r="K77" s="5" t="s">
        <v>634</v>
      </c>
      <c r="L77" s="5" t="s">
        <v>635</v>
      </c>
      <c r="M77" s="5" t="s">
        <v>633</v>
      </c>
      <c r="N77" s="5" t="s">
        <v>634</v>
      </c>
      <c r="O77" s="5" t="s">
        <v>635</v>
      </c>
      <c r="AJ77" s="108"/>
    </row>
    <row r="78" spans="1:36" x14ac:dyDescent="0.25">
      <c r="A78" s="31"/>
      <c r="C78" s="16" t="s">
        <v>636</v>
      </c>
      <c r="D78" s="748">
        <v>5005</v>
      </c>
      <c r="E78" s="324">
        <v>4887</v>
      </c>
      <c r="F78" s="749">
        <v>4873</v>
      </c>
      <c r="G78" s="748">
        <v>4125</v>
      </c>
      <c r="H78" s="324">
        <v>3907</v>
      </c>
      <c r="I78" s="324">
        <v>4014</v>
      </c>
      <c r="J78" s="748">
        <v>4658</v>
      </c>
      <c r="K78" s="324">
        <v>4549</v>
      </c>
      <c r="L78" s="749">
        <v>4534</v>
      </c>
      <c r="M78" s="324">
        <v>3775</v>
      </c>
      <c r="N78" s="324">
        <v>3685</v>
      </c>
      <c r="O78" s="749">
        <v>3675</v>
      </c>
      <c r="AJ78" s="108"/>
    </row>
    <row r="79" spans="1:36" x14ac:dyDescent="0.25">
      <c r="A79" s="31"/>
      <c r="C79" s="16" t="s">
        <v>533</v>
      </c>
      <c r="D79" s="750">
        <v>19102</v>
      </c>
      <c r="E79" s="744">
        <v>19044</v>
      </c>
      <c r="F79" s="751">
        <v>19036</v>
      </c>
      <c r="G79" s="750">
        <v>18062</v>
      </c>
      <c r="H79" s="744">
        <v>18014</v>
      </c>
      <c r="I79" s="744">
        <v>18007</v>
      </c>
      <c r="J79" s="750">
        <v>18605</v>
      </c>
      <c r="K79" s="744">
        <v>18550</v>
      </c>
      <c r="L79" s="751">
        <v>18543</v>
      </c>
      <c r="M79" s="744">
        <v>17566</v>
      </c>
      <c r="N79" s="744">
        <v>17520</v>
      </c>
      <c r="O79" s="751">
        <v>17515</v>
      </c>
      <c r="AJ79" s="108"/>
    </row>
    <row r="80" spans="1:36" x14ac:dyDescent="0.25">
      <c r="A80" s="31"/>
      <c r="J80" s="15" t="s">
        <v>242</v>
      </c>
      <c r="AJ80" s="108"/>
    </row>
    <row r="81" spans="1:36" x14ac:dyDescent="0.25">
      <c r="A81" s="31"/>
      <c r="C81" s="17" t="s">
        <v>639</v>
      </c>
      <c r="D81" s="168">
        <f t="shared" ref="D81:I82" si="22">J78/D78</f>
        <v>0.93066933066933066</v>
      </c>
      <c r="E81" s="169">
        <f t="shared" si="22"/>
        <v>0.93083691426232862</v>
      </c>
      <c r="F81" s="758">
        <f t="shared" si="22"/>
        <v>0.93043299815308844</v>
      </c>
      <c r="G81" s="169">
        <f t="shared" si="22"/>
        <v>0.91515151515151516</v>
      </c>
      <c r="H81" s="169">
        <f t="shared" si="22"/>
        <v>0.94317890964934736</v>
      </c>
      <c r="I81" s="169">
        <f t="shared" si="22"/>
        <v>0.91554559043348283</v>
      </c>
      <c r="J81" s="645">
        <f>AVERAGE(D81:I81)</f>
        <v>0.92763587638651546</v>
      </c>
      <c r="AJ81" s="108"/>
    </row>
    <row r="82" spans="1:36" x14ac:dyDescent="0.25">
      <c r="A82" s="31"/>
      <c r="C82" s="17" t="s">
        <v>640</v>
      </c>
      <c r="D82" s="170">
        <f t="shared" si="22"/>
        <v>0.97398178201235475</v>
      </c>
      <c r="E82" s="171">
        <f t="shared" si="22"/>
        <v>0.97406007141356854</v>
      </c>
      <c r="F82" s="759">
        <f t="shared" si="22"/>
        <v>0.97410170203824331</v>
      </c>
      <c r="G82" s="171">
        <f t="shared" si="22"/>
        <v>0.97253903222234528</v>
      </c>
      <c r="H82" s="171">
        <f t="shared" si="22"/>
        <v>0.97257688464527592</v>
      </c>
      <c r="I82" s="171">
        <f t="shared" si="22"/>
        <v>0.97267729216415844</v>
      </c>
      <c r="J82" s="646">
        <f>AVERAGE(D82:I82)</f>
        <v>0.97332279408265776</v>
      </c>
      <c r="AJ82" s="108"/>
    </row>
    <row r="83" spans="1:36" x14ac:dyDescent="0.25">
      <c r="A83" s="31"/>
      <c r="AJ83" s="108"/>
    </row>
    <row r="84" spans="1:36" x14ac:dyDescent="0.25">
      <c r="A84" s="31"/>
      <c r="C84" s="166" t="s">
        <v>641</v>
      </c>
      <c r="D84" s="5" t="s">
        <v>628</v>
      </c>
      <c r="J84" s="5" t="s">
        <v>629</v>
      </c>
      <c r="AJ84" s="108"/>
    </row>
    <row r="85" spans="1:36" x14ac:dyDescent="0.25">
      <c r="A85" s="31"/>
      <c r="D85" s="172" t="s">
        <v>642</v>
      </c>
      <c r="E85" s="173"/>
      <c r="F85" s="174"/>
      <c r="G85" s="333" t="s">
        <v>643</v>
      </c>
      <c r="H85" s="5"/>
      <c r="I85" s="5"/>
      <c r="J85" s="172" t="s">
        <v>642</v>
      </c>
      <c r="K85" s="173"/>
      <c r="L85" s="174"/>
      <c r="M85" s="333" t="s">
        <v>643</v>
      </c>
      <c r="AJ85" s="108"/>
    </row>
    <row r="86" spans="1:36" x14ac:dyDescent="0.25">
      <c r="A86" s="31"/>
      <c r="D86" s="15" t="s">
        <v>633</v>
      </c>
      <c r="E86" s="15" t="s">
        <v>634</v>
      </c>
      <c r="F86" s="15" t="s">
        <v>635</v>
      </c>
      <c r="G86" s="15" t="s">
        <v>633</v>
      </c>
      <c r="H86" s="15"/>
      <c r="I86" s="15"/>
      <c r="J86" s="15" t="s">
        <v>633</v>
      </c>
      <c r="K86" s="15" t="s">
        <v>634</v>
      </c>
      <c r="L86" s="15" t="s">
        <v>635</v>
      </c>
      <c r="M86" s="15" t="s">
        <v>633</v>
      </c>
      <c r="AJ86" s="108"/>
    </row>
    <row r="87" spans="1:36" x14ac:dyDescent="0.25">
      <c r="A87" s="31"/>
      <c r="C87" s="16" t="s">
        <v>636</v>
      </c>
      <c r="D87" s="748">
        <v>5711</v>
      </c>
      <c r="E87" s="324">
        <v>5936</v>
      </c>
      <c r="F87" s="324">
        <v>4836</v>
      </c>
      <c r="G87" s="749">
        <v>1954</v>
      </c>
      <c r="H87" s="49"/>
      <c r="I87" s="49"/>
      <c r="J87" s="748">
        <v>4570</v>
      </c>
      <c r="K87" s="324">
        <v>3933</v>
      </c>
      <c r="L87" s="324">
        <v>3847</v>
      </c>
      <c r="M87" s="749">
        <v>1747</v>
      </c>
      <c r="AJ87" s="108"/>
    </row>
    <row r="88" spans="1:36" x14ac:dyDescent="0.25">
      <c r="A88" s="31"/>
      <c r="C88" s="16" t="s">
        <v>533</v>
      </c>
      <c r="D88" s="750">
        <v>17955</v>
      </c>
      <c r="E88" s="744">
        <v>17320</v>
      </c>
      <c r="F88" s="744">
        <v>17858</v>
      </c>
      <c r="G88" s="751">
        <v>17591</v>
      </c>
      <c r="H88" s="49"/>
      <c r="I88" s="49"/>
      <c r="J88" s="750">
        <v>17133</v>
      </c>
      <c r="K88" s="744">
        <v>16564</v>
      </c>
      <c r="L88" s="744">
        <v>17115</v>
      </c>
      <c r="M88" s="751">
        <v>16759</v>
      </c>
      <c r="AJ88" s="108"/>
    </row>
    <row r="89" spans="1:36" x14ac:dyDescent="0.25">
      <c r="A89" s="31"/>
      <c r="H89" s="15" t="s">
        <v>242</v>
      </c>
      <c r="AJ89" s="108"/>
    </row>
    <row r="90" spans="1:36" x14ac:dyDescent="0.25">
      <c r="A90" s="31"/>
      <c r="C90" s="17" t="s">
        <v>639</v>
      </c>
      <c r="D90" s="168">
        <f t="shared" ref="D90:G91" si="23">J87/D87</f>
        <v>0.80021012081947118</v>
      </c>
      <c r="E90" s="169">
        <f t="shared" si="23"/>
        <v>0.66256738544474392</v>
      </c>
      <c r="F90" s="169">
        <f t="shared" si="23"/>
        <v>0.7954921422663358</v>
      </c>
      <c r="G90" s="169">
        <f t="shared" si="23"/>
        <v>0.89406345957011257</v>
      </c>
      <c r="H90" s="645">
        <f>AVERAGE(D90:G90)</f>
        <v>0.7880832770251659</v>
      </c>
      <c r="I90" s="141"/>
      <c r="AJ90" s="108"/>
    </row>
    <row r="91" spans="1:36" x14ac:dyDescent="0.25">
      <c r="A91" s="31"/>
      <c r="C91" s="17" t="s">
        <v>640</v>
      </c>
      <c r="D91" s="170">
        <f t="shared" si="23"/>
        <v>0.95421888053466997</v>
      </c>
      <c r="E91" s="171">
        <f t="shared" si="23"/>
        <v>0.95635103926096998</v>
      </c>
      <c r="F91" s="171">
        <f t="shared" si="23"/>
        <v>0.95839399708813977</v>
      </c>
      <c r="G91" s="171">
        <f t="shared" si="23"/>
        <v>0.952703086805753</v>
      </c>
      <c r="H91" s="646">
        <f>AVERAGE(D91:G91)</f>
        <v>0.9554167509223831</v>
      </c>
      <c r="I91" s="141"/>
      <c r="AJ91" s="108"/>
    </row>
    <row r="92" spans="1:36" x14ac:dyDescent="0.25">
      <c r="A92" s="31"/>
      <c r="AJ92" s="108"/>
    </row>
    <row r="93" spans="1:36" x14ac:dyDescent="0.25">
      <c r="A93" s="31"/>
      <c r="C93" s="166" t="s">
        <v>645</v>
      </c>
      <c r="D93" s="45" t="s">
        <v>580</v>
      </c>
      <c r="AJ93" s="108"/>
    </row>
    <row r="94" spans="1:36" x14ac:dyDescent="0.25">
      <c r="A94" s="31"/>
      <c r="C94" s="16" t="s">
        <v>879</v>
      </c>
      <c r="D94" s="752">
        <v>750</v>
      </c>
      <c r="E94" s="155">
        <v>800</v>
      </c>
      <c r="F94" s="155">
        <v>850</v>
      </c>
      <c r="G94" s="155">
        <v>900</v>
      </c>
      <c r="H94" s="155">
        <v>950</v>
      </c>
      <c r="I94" s="155">
        <v>750</v>
      </c>
      <c r="J94" s="155">
        <v>800</v>
      </c>
      <c r="K94" s="155">
        <v>850</v>
      </c>
      <c r="L94" s="155">
        <v>900</v>
      </c>
      <c r="M94" s="155">
        <v>950</v>
      </c>
      <c r="N94" s="155">
        <v>750</v>
      </c>
      <c r="O94" s="155">
        <v>800</v>
      </c>
      <c r="P94" s="155">
        <v>850</v>
      </c>
      <c r="Q94" s="155">
        <v>900</v>
      </c>
      <c r="R94" s="155">
        <v>950</v>
      </c>
      <c r="S94" s="155">
        <v>750</v>
      </c>
      <c r="T94" s="155">
        <v>800</v>
      </c>
      <c r="U94" s="155">
        <v>850</v>
      </c>
      <c r="V94" s="155">
        <v>900</v>
      </c>
      <c r="W94" s="741">
        <v>950</v>
      </c>
      <c r="AJ94" s="108"/>
    </row>
    <row r="95" spans="1:36" x14ac:dyDescent="0.25">
      <c r="A95" s="31"/>
      <c r="C95" s="16" t="s">
        <v>880</v>
      </c>
      <c r="D95" s="753">
        <v>600</v>
      </c>
      <c r="E95">
        <v>600</v>
      </c>
      <c r="F95">
        <v>600</v>
      </c>
      <c r="G95">
        <v>600</v>
      </c>
      <c r="H95">
        <v>600</v>
      </c>
      <c r="I95">
        <v>600</v>
      </c>
      <c r="J95">
        <v>600</v>
      </c>
      <c r="K95">
        <v>600</v>
      </c>
      <c r="L95">
        <v>600</v>
      </c>
      <c r="M95">
        <v>600</v>
      </c>
      <c r="N95">
        <v>300</v>
      </c>
      <c r="O95">
        <v>300</v>
      </c>
      <c r="P95">
        <v>300</v>
      </c>
      <c r="Q95">
        <v>300</v>
      </c>
      <c r="R95">
        <v>300</v>
      </c>
      <c r="S95">
        <v>300</v>
      </c>
      <c r="T95">
        <v>300</v>
      </c>
      <c r="U95">
        <v>300</v>
      </c>
      <c r="V95">
        <v>300</v>
      </c>
      <c r="W95" s="742">
        <v>300</v>
      </c>
      <c r="AJ95" s="108"/>
    </row>
    <row r="96" spans="1:36" x14ac:dyDescent="0.25">
      <c r="A96" s="31"/>
      <c r="C96" s="16" t="s">
        <v>881</v>
      </c>
      <c r="D96" s="753">
        <v>1</v>
      </c>
      <c r="E96">
        <v>1</v>
      </c>
      <c r="F96">
        <v>1</v>
      </c>
      <c r="G96">
        <v>1</v>
      </c>
      <c r="H96">
        <v>1</v>
      </c>
      <c r="I96">
        <v>4</v>
      </c>
      <c r="J96">
        <v>4</v>
      </c>
      <c r="K96">
        <v>4</v>
      </c>
      <c r="L96">
        <v>4</v>
      </c>
      <c r="M96">
        <v>4</v>
      </c>
      <c r="N96">
        <v>1</v>
      </c>
      <c r="O96">
        <v>1</v>
      </c>
      <c r="P96">
        <v>1</v>
      </c>
      <c r="Q96">
        <v>1</v>
      </c>
      <c r="R96">
        <v>1</v>
      </c>
      <c r="S96">
        <v>4</v>
      </c>
      <c r="T96">
        <v>4</v>
      </c>
      <c r="U96">
        <v>4</v>
      </c>
      <c r="V96">
        <v>4</v>
      </c>
      <c r="W96" s="742">
        <v>4</v>
      </c>
      <c r="AJ96" s="108"/>
    </row>
    <row r="97" spans="1:36" x14ac:dyDescent="0.25">
      <c r="A97" s="31"/>
      <c r="C97" s="16" t="s">
        <v>882</v>
      </c>
      <c r="D97" s="754" t="s">
        <v>883</v>
      </c>
      <c r="E97" s="154" t="s">
        <v>259</v>
      </c>
      <c r="F97" s="154" t="s">
        <v>883</v>
      </c>
      <c r="G97" s="154" t="s">
        <v>259</v>
      </c>
      <c r="H97" s="154" t="s">
        <v>259</v>
      </c>
      <c r="I97" s="154" t="s">
        <v>259</v>
      </c>
      <c r="J97" s="154" t="s">
        <v>259</v>
      </c>
      <c r="K97" s="154" t="s">
        <v>259</v>
      </c>
      <c r="L97" s="154" t="s">
        <v>259</v>
      </c>
      <c r="M97" s="154" t="s">
        <v>259</v>
      </c>
      <c r="N97" s="154" t="s">
        <v>883</v>
      </c>
      <c r="O97" s="154" t="s">
        <v>259</v>
      </c>
      <c r="P97" s="154" t="s">
        <v>883</v>
      </c>
      <c r="Q97" s="154" t="s">
        <v>259</v>
      </c>
      <c r="R97" s="154" t="s">
        <v>259</v>
      </c>
      <c r="S97" s="154" t="s">
        <v>259</v>
      </c>
      <c r="T97" s="154" t="s">
        <v>259</v>
      </c>
      <c r="U97" s="154" t="s">
        <v>259</v>
      </c>
      <c r="V97" s="154" t="s">
        <v>259</v>
      </c>
      <c r="W97" s="745" t="s">
        <v>259</v>
      </c>
      <c r="AJ97" s="108"/>
    </row>
    <row r="98" spans="1:36" x14ac:dyDescent="0.25">
      <c r="A98" s="31"/>
      <c r="AJ98" s="108"/>
    </row>
    <row r="99" spans="1:36" x14ac:dyDescent="0.25">
      <c r="A99" s="31"/>
      <c r="C99" s="17" t="s">
        <v>646</v>
      </c>
      <c r="D99" s="755">
        <v>0.80494055719427204</v>
      </c>
      <c r="E99" s="756">
        <v>0.79558033127535011</v>
      </c>
      <c r="F99" s="756">
        <v>0.78609989100468036</v>
      </c>
      <c r="G99" s="756">
        <v>0.79446573106309659</v>
      </c>
      <c r="H99" s="756">
        <v>0.78884323420851032</v>
      </c>
      <c r="I99" s="756">
        <v>0.75462405770024543</v>
      </c>
      <c r="J99" s="756">
        <v>0.74339906574285974</v>
      </c>
      <c r="K99" s="756">
        <v>0.73208147957790581</v>
      </c>
      <c r="L99" s="756">
        <v>0.74077390207200733</v>
      </c>
      <c r="M99" s="756">
        <v>0.73380607472690751</v>
      </c>
      <c r="N99" s="756">
        <v>0.79669884242675615</v>
      </c>
      <c r="O99" s="756">
        <v>0.78691221786912235</v>
      </c>
      <c r="P99" s="756">
        <v>0.77699396973489587</v>
      </c>
      <c r="Q99" s="756">
        <v>0.78493053883845709</v>
      </c>
      <c r="R99" s="756">
        <v>0.77893716543180869</v>
      </c>
      <c r="S99" s="756">
        <v>0.74021308943114195</v>
      </c>
      <c r="T99" s="756">
        <v>0.72626106046142314</v>
      </c>
      <c r="U99" s="756">
        <v>0.63044160326300103</v>
      </c>
      <c r="V99" s="756">
        <v>0.72357583605927456</v>
      </c>
      <c r="W99" s="757">
        <v>0.71639928027055799</v>
      </c>
      <c r="AJ99" s="108"/>
    </row>
    <row r="100" spans="1:36" x14ac:dyDescent="0.25">
      <c r="A100" s="31"/>
      <c r="AJ100" s="108"/>
    </row>
    <row r="101" spans="1:36" ht="15.75" thickBot="1" x14ac:dyDescent="0.3">
      <c r="A101" s="31"/>
      <c r="C101" s="167"/>
      <c r="D101" s="15" t="s">
        <v>647</v>
      </c>
      <c r="AJ101" s="108"/>
    </row>
    <row r="102" spans="1:36" ht="15.75" thickBot="1" x14ac:dyDescent="0.3">
      <c r="A102" s="31"/>
      <c r="C102" s="17" t="s">
        <v>636</v>
      </c>
      <c r="D102" s="644">
        <f>AVERAGE('Additional Considerations'!D90:G90,'Additional Considerations'!D81:I81,'Additional Considerations'!D99:W99)</f>
        <v>0.79513754315906771</v>
      </c>
      <c r="AJ102" s="108"/>
    </row>
    <row r="103" spans="1:36" ht="15.75" thickBot="1" x14ac:dyDescent="0.3">
      <c r="A103" s="31"/>
      <c r="C103" s="17" t="s">
        <v>533</v>
      </c>
      <c r="D103" s="644">
        <f>AVERAGE('Additional Considerations'!D91:G91,'Additional Considerations'!D82:I82)</f>
        <v>0.96616037681854794</v>
      </c>
      <c r="AJ103" s="108"/>
    </row>
    <row r="104" spans="1:36" x14ac:dyDescent="0.25">
      <c r="A104" s="31"/>
      <c r="AJ104" s="108"/>
    </row>
    <row r="105" spans="1:36" x14ac:dyDescent="0.25">
      <c r="A105" s="31"/>
      <c r="B105" t="s">
        <v>648</v>
      </c>
      <c r="AJ105" s="108"/>
    </row>
    <row r="106" spans="1:36" x14ac:dyDescent="0.25">
      <c r="A106" s="31"/>
      <c r="B106" s="17" t="s">
        <v>639</v>
      </c>
      <c r="C106" s="755">
        <f>'Additional Considerations'!D81</f>
        <v>0.93066933066933066</v>
      </c>
      <c r="D106" s="756">
        <f>'Additional Considerations'!E81</f>
        <v>0.93083691426232862</v>
      </c>
      <c r="E106" s="756">
        <f>'Additional Considerations'!F81</f>
        <v>0.93043299815308844</v>
      </c>
      <c r="F106" s="756">
        <f>'Additional Considerations'!G81</f>
        <v>0.91515151515151516</v>
      </c>
      <c r="G106" s="756">
        <f>'Additional Considerations'!H81</f>
        <v>0.94317890964934736</v>
      </c>
      <c r="H106" s="756">
        <f>'Additional Considerations'!I81</f>
        <v>0.91554559043348283</v>
      </c>
      <c r="I106" s="756">
        <f>'Additional Considerations'!D90</f>
        <v>0.80021012081947118</v>
      </c>
      <c r="J106" s="756">
        <f>'Additional Considerations'!E90</f>
        <v>0.66256738544474392</v>
      </c>
      <c r="K106" s="756">
        <f>'Additional Considerations'!F90</f>
        <v>0.7954921422663358</v>
      </c>
      <c r="L106" s="756">
        <f>'Additional Considerations'!G90</f>
        <v>0.89406345957011257</v>
      </c>
      <c r="M106" s="756">
        <f>'Additional Considerations'!D99</f>
        <v>0.80494055719427204</v>
      </c>
      <c r="N106" s="756">
        <f>'Additional Considerations'!E99</f>
        <v>0.79558033127535011</v>
      </c>
      <c r="O106" s="756">
        <f>'Additional Considerations'!F99</f>
        <v>0.78609989100468036</v>
      </c>
      <c r="P106" s="756">
        <f>'Additional Considerations'!G99</f>
        <v>0.79446573106309659</v>
      </c>
      <c r="Q106" s="756">
        <f>'Additional Considerations'!H99</f>
        <v>0.78884323420851032</v>
      </c>
      <c r="R106" s="756">
        <f>'Additional Considerations'!I99</f>
        <v>0.75462405770024543</v>
      </c>
      <c r="S106" s="756">
        <f>'Additional Considerations'!J99</f>
        <v>0.74339906574285974</v>
      </c>
      <c r="T106" s="756">
        <f>'Additional Considerations'!K99</f>
        <v>0.73208147957790581</v>
      </c>
      <c r="U106" s="756">
        <f>'Additional Considerations'!L99</f>
        <v>0.74077390207200733</v>
      </c>
      <c r="V106" s="756">
        <f>'Additional Considerations'!M99</f>
        <v>0.73380607472690751</v>
      </c>
      <c r="W106" s="756">
        <f>'Additional Considerations'!N99</f>
        <v>0.79669884242675615</v>
      </c>
      <c r="X106" s="756">
        <f>'Additional Considerations'!O99</f>
        <v>0.78691221786912235</v>
      </c>
      <c r="Y106" s="756">
        <f>'Additional Considerations'!P99</f>
        <v>0.77699396973489587</v>
      </c>
      <c r="Z106" s="756">
        <f>'Additional Considerations'!Q99</f>
        <v>0.78493053883845709</v>
      </c>
      <c r="AA106" s="756">
        <f>'Additional Considerations'!R99</f>
        <v>0.77893716543180869</v>
      </c>
      <c r="AB106" s="756">
        <f>'Additional Considerations'!S99</f>
        <v>0.74021308943114195</v>
      </c>
      <c r="AC106" s="756">
        <f>'Additional Considerations'!T99</f>
        <v>0.72626106046142314</v>
      </c>
      <c r="AD106" s="756">
        <f>'Additional Considerations'!U99</f>
        <v>0.63044160326300103</v>
      </c>
      <c r="AE106" s="756">
        <f>'Additional Considerations'!V99</f>
        <v>0.72357583605927456</v>
      </c>
      <c r="AF106" s="757">
        <f>'Additional Considerations'!W99</f>
        <v>0.71639928027055799</v>
      </c>
      <c r="AJ106" s="108"/>
    </row>
    <row r="107" spans="1:36" x14ac:dyDescent="0.25">
      <c r="A107" s="31"/>
      <c r="B107" s="17" t="s">
        <v>640</v>
      </c>
      <c r="C107" s="755">
        <f>'Additional Considerations'!D82</f>
        <v>0.97398178201235475</v>
      </c>
      <c r="D107" s="756">
        <f>'Additional Considerations'!E82</f>
        <v>0.97406007141356854</v>
      </c>
      <c r="E107" s="756">
        <f>'Additional Considerations'!F82</f>
        <v>0.97410170203824331</v>
      </c>
      <c r="F107" s="756">
        <f>'Additional Considerations'!G82</f>
        <v>0.97253903222234528</v>
      </c>
      <c r="G107" s="756">
        <f>'Additional Considerations'!H82</f>
        <v>0.97257688464527592</v>
      </c>
      <c r="H107" s="756">
        <f>'Additional Considerations'!I82</f>
        <v>0.97267729216415844</v>
      </c>
      <c r="I107" s="756">
        <f>'Additional Considerations'!D91</f>
        <v>0.95421888053466997</v>
      </c>
      <c r="J107" s="756">
        <f>'Additional Considerations'!E91</f>
        <v>0.95635103926096998</v>
      </c>
      <c r="K107" s="756">
        <f>'Additional Considerations'!F91</f>
        <v>0.95839399708813977</v>
      </c>
      <c r="L107" s="757">
        <f>'Additional Considerations'!G91</f>
        <v>0.952703086805753</v>
      </c>
      <c r="M107" s="4"/>
      <c r="N107" s="4"/>
      <c r="O107" s="4"/>
      <c r="P107" s="4"/>
      <c r="Q107" s="4"/>
      <c r="R107" s="4"/>
      <c r="S107" s="4"/>
      <c r="T107" s="4"/>
      <c r="U107" s="4"/>
      <c r="V107" s="4"/>
      <c r="W107" s="4"/>
      <c r="X107" s="4"/>
      <c r="Y107" s="4"/>
      <c r="Z107" s="4"/>
      <c r="AA107" s="4"/>
      <c r="AB107" s="4"/>
      <c r="AC107" s="4"/>
      <c r="AD107" s="4"/>
      <c r="AE107" s="4"/>
      <c r="AF107" s="4"/>
      <c r="AJ107" s="108"/>
    </row>
    <row r="108" spans="1:36" ht="15.75" thickBot="1" x14ac:dyDescent="0.3">
      <c r="A108" s="32"/>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36"/>
    </row>
    <row r="109" spans="1:36" ht="23.25" x14ac:dyDescent="0.35">
      <c r="E109" s="340" t="s">
        <v>875</v>
      </c>
    </row>
    <row r="110" spans="1:36" ht="15.75" thickBot="1" x14ac:dyDescent="0.3"/>
    <row r="111" spans="1:36" ht="15.75" thickBot="1" x14ac:dyDescent="0.3">
      <c r="C111" s="760"/>
      <c r="D111" s="760"/>
      <c r="E111" s="970" t="s">
        <v>498</v>
      </c>
      <c r="F111" s="971"/>
      <c r="G111" s="972"/>
      <c r="H111" s="973" t="s">
        <v>499</v>
      </c>
      <c r="I111" s="974"/>
      <c r="J111" s="975"/>
      <c r="M111" s="7" t="s">
        <v>500</v>
      </c>
      <c r="N111" s="7"/>
      <c r="O111" s="7"/>
    </row>
    <row r="112" spans="1:36" ht="29.25" thickBot="1" x14ac:dyDescent="0.3">
      <c r="C112" s="299"/>
      <c r="D112" s="299"/>
      <c r="E112" s="300" t="s">
        <v>303</v>
      </c>
      <c r="F112" s="301" t="s">
        <v>304</v>
      </c>
      <c r="G112" s="302" t="s">
        <v>305</v>
      </c>
      <c r="H112" s="300" t="s">
        <v>303</v>
      </c>
      <c r="I112" s="301" t="s">
        <v>304</v>
      </c>
      <c r="J112" s="302" t="s">
        <v>305</v>
      </c>
      <c r="M112" s="335" t="s">
        <v>303</v>
      </c>
      <c r="N112" s="334" t="s">
        <v>304</v>
      </c>
      <c r="O112" s="334" t="s">
        <v>305</v>
      </c>
      <c r="R112" s="164" t="s">
        <v>495</v>
      </c>
    </row>
    <row r="113" spans="3:18" ht="45.75" thickBot="1" x14ac:dyDescent="0.3">
      <c r="C113" s="976" t="s">
        <v>286</v>
      </c>
      <c r="D113" s="647" t="s">
        <v>501</v>
      </c>
      <c r="E113" s="305">
        <f ca="1">'Additional Considerations'!U29</f>
        <v>5250</v>
      </c>
      <c r="F113" s="314">
        <f ca="1">'Additional Considerations'!U21</f>
        <v>5750</v>
      </c>
      <c r="G113" s="307">
        <f ca="1">'Additional Considerations'!U13</f>
        <v>7750</v>
      </c>
      <c r="H113" s="306">
        <f t="shared" ref="H113:H122" ca="1" si="24">E113*(1+M113)</f>
        <v>3936.1325276099192</v>
      </c>
      <c r="I113" s="314">
        <f t="shared" ref="I113:I122" ca="1" si="25">F113*(1+N113)</f>
        <v>4591.373202750573</v>
      </c>
      <c r="J113" s="307">
        <f t="shared" ref="J113:J122" ca="1" si="26">G113*(1+O113)</f>
        <v>6566.263804959367</v>
      </c>
      <c r="K113" s="976" t="s">
        <v>502</v>
      </c>
      <c r="L113" s="649" t="s">
        <v>503</v>
      </c>
      <c r="M113" s="387">
        <f>M131</f>
        <v>-0.25026047093144405</v>
      </c>
      <c r="N113" s="388">
        <f t="shared" ref="N113:N122" si="27">AVERAGE(M113,O113)</f>
        <v>-0.20150031256511775</v>
      </c>
      <c r="O113" s="389">
        <f>M132</f>
        <v>-0.15274015419879142</v>
      </c>
      <c r="Q113" s="50" t="s">
        <v>276</v>
      </c>
      <c r="R113" s="761">
        <f>125/157</f>
        <v>0.79617834394904463</v>
      </c>
    </row>
    <row r="114" spans="3:18" ht="45.75" thickBot="1" x14ac:dyDescent="0.3">
      <c r="C114" s="977"/>
      <c r="D114" s="648" t="s">
        <v>504</v>
      </c>
      <c r="E114" s="308">
        <f ca="1">'Additional Considerations'!U33</f>
        <v>2250</v>
      </c>
      <c r="F114" s="315">
        <f ca="1">'Additional Considerations'!U25</f>
        <v>3750</v>
      </c>
      <c r="G114" s="309">
        <f ca="1">'Additional Considerations'!U17</f>
        <v>6000</v>
      </c>
      <c r="H114" s="303">
        <f t="shared" ca="1" si="24"/>
        <v>1686.913940404251</v>
      </c>
      <c r="I114" s="315">
        <f t="shared" ca="1" si="25"/>
        <v>2994.3738278808082</v>
      </c>
      <c r="J114" s="309">
        <f t="shared" ca="1" si="26"/>
        <v>5083.5590748072518</v>
      </c>
      <c r="K114" s="977"/>
      <c r="L114" s="650" t="s">
        <v>504</v>
      </c>
      <c r="M114" s="390">
        <f>M113</f>
        <v>-0.25026047093144405</v>
      </c>
      <c r="N114" s="391">
        <f t="shared" si="27"/>
        <v>-0.20150031256511775</v>
      </c>
      <c r="O114" s="392">
        <f>O113</f>
        <v>-0.15274015419879142</v>
      </c>
      <c r="Q114" s="50" t="s">
        <v>496</v>
      </c>
      <c r="R114" s="761">
        <f>35/157</f>
        <v>0.22292993630573249</v>
      </c>
    </row>
    <row r="115" spans="3:18" ht="45.75" thickBot="1" x14ac:dyDescent="0.3">
      <c r="C115" s="977"/>
      <c r="D115" s="648" t="s">
        <v>505</v>
      </c>
      <c r="E115" s="320">
        <f>'O&amp;M_Groupings'!C13</f>
        <v>9.0685659985194462</v>
      </c>
      <c r="F115" s="318">
        <f>'O&amp;M_Groupings'!D13</f>
        <v>10.30009965263937</v>
      </c>
      <c r="G115" s="310">
        <f>'O&amp;M_Groupings'!E13</f>
        <v>11.307718096919309</v>
      </c>
      <c r="H115" s="304">
        <f t="shared" si="24"/>
        <v>9.0685659985194462</v>
      </c>
      <c r="I115" s="318">
        <f t="shared" si="25"/>
        <v>10.30009965263937</v>
      </c>
      <c r="J115" s="310">
        <f t="shared" si="26"/>
        <v>11.307718096919309</v>
      </c>
      <c r="K115" s="977"/>
      <c r="L115" s="650" t="s">
        <v>505</v>
      </c>
      <c r="M115" s="390">
        <f>L131</f>
        <v>0</v>
      </c>
      <c r="N115" s="391">
        <f t="shared" si="27"/>
        <v>0</v>
      </c>
      <c r="O115" s="392">
        <f>L132</f>
        <v>0</v>
      </c>
      <c r="Q115" s="50" t="s">
        <v>497</v>
      </c>
      <c r="R115" s="761">
        <f>92/237</f>
        <v>0.3881856540084388</v>
      </c>
    </row>
    <row r="116" spans="3:18" ht="60.75" thickBot="1" x14ac:dyDescent="0.3">
      <c r="C116" s="977"/>
      <c r="D116" s="648" t="s">
        <v>506</v>
      </c>
      <c r="E116" s="311">
        <f>'O&amp;M_Groupings'!C7</f>
        <v>126.42220489715254</v>
      </c>
      <c r="F116" s="316">
        <f>'O&amp;M_Groupings'!D7</f>
        <v>175.42220489715254</v>
      </c>
      <c r="G116" s="317">
        <f>'O&amp;M_Groupings'!E7</f>
        <v>204.42220489715254</v>
      </c>
      <c r="H116" s="303">
        <f t="shared" si="24"/>
        <v>145.40529321740428</v>
      </c>
      <c r="I116" s="315">
        <f t="shared" si="25"/>
        <v>196.63078236773558</v>
      </c>
      <c r="J116" s="309">
        <f t="shared" si="26"/>
        <v>223.15629235574139</v>
      </c>
      <c r="K116" s="977"/>
      <c r="L116" s="650" t="s">
        <v>506</v>
      </c>
      <c r="M116" s="390">
        <f>K131</f>
        <v>0.1501562825588664</v>
      </c>
      <c r="N116" s="391">
        <f t="shared" si="27"/>
        <v>0.12090018753907064</v>
      </c>
      <c r="O116" s="392">
        <f>K132</f>
        <v>9.1644092519274883E-2</v>
      </c>
      <c r="Q116" s="50" t="s">
        <v>274</v>
      </c>
      <c r="R116" s="761">
        <f>(92+35)/(157+237)</f>
        <v>0.32233502538071068</v>
      </c>
    </row>
    <row r="117" spans="3:18" ht="45.75" thickBot="1" x14ac:dyDescent="0.3">
      <c r="C117" s="978"/>
      <c r="D117" s="648" t="s">
        <v>507</v>
      </c>
      <c r="E117" s="321">
        <f>'O&amp;M_Groupings'!C5</f>
        <v>1.9</v>
      </c>
      <c r="F117" s="322">
        <f>'O&amp;M_Groupings'!D5</f>
        <v>2.8</v>
      </c>
      <c r="G117" s="323">
        <f>'O&amp;M_Groupings'!E5</f>
        <v>3.4</v>
      </c>
      <c r="H117" s="312">
        <f t="shared" si="24"/>
        <v>1.9</v>
      </c>
      <c r="I117" s="319">
        <f t="shared" si="25"/>
        <v>2.8</v>
      </c>
      <c r="J117" s="313">
        <f t="shared" si="26"/>
        <v>3.4</v>
      </c>
      <c r="K117" s="978"/>
      <c r="L117" s="650" t="s">
        <v>507</v>
      </c>
      <c r="M117" s="393">
        <f>J131</f>
        <v>0</v>
      </c>
      <c r="N117" s="394">
        <f t="shared" si="27"/>
        <v>0</v>
      </c>
      <c r="O117" s="395">
        <f>J132</f>
        <v>0</v>
      </c>
    </row>
    <row r="118" spans="3:18" ht="45.75" thickBot="1" x14ac:dyDescent="0.3">
      <c r="C118" s="977" t="s">
        <v>276</v>
      </c>
      <c r="D118" s="647" t="s">
        <v>501</v>
      </c>
      <c r="E118" s="308">
        <f ca="1">'Additional Considerations'!J29</f>
        <v>5500</v>
      </c>
      <c r="F118" s="315">
        <f ca="1">'Additional Considerations'!J21</f>
        <v>7750</v>
      </c>
      <c r="G118" s="309">
        <f ca="1">'Additional Considerations'!J13</f>
        <v>10000</v>
      </c>
      <c r="H118" s="303">
        <f t="shared" ca="1" si="24"/>
        <v>3649.482522944737</v>
      </c>
      <c r="I118" s="315">
        <f t="shared" ca="1" si="25"/>
        <v>5770.5038078500302</v>
      </c>
      <c r="J118" s="309">
        <f t="shared" ca="1" si="26"/>
        <v>8256.1999609451268</v>
      </c>
      <c r="K118" s="976" t="s">
        <v>508</v>
      </c>
      <c r="L118" s="650" t="s">
        <v>503</v>
      </c>
      <c r="M118" s="387">
        <f>M137</f>
        <v>-0.33645772310095684</v>
      </c>
      <c r="N118" s="388">
        <f t="shared" si="27"/>
        <v>-0.25541886350322202</v>
      </c>
      <c r="O118" s="389">
        <f>M138</f>
        <v>-0.17438000390548722</v>
      </c>
    </row>
    <row r="119" spans="3:18" ht="45.75" thickBot="1" x14ac:dyDescent="0.3">
      <c r="C119" s="977"/>
      <c r="D119" s="648" t="s">
        <v>504</v>
      </c>
      <c r="E119" s="308">
        <f ca="1">'Additional Considerations'!J33</f>
        <v>2000</v>
      </c>
      <c r="F119" s="315">
        <f ca="1">'Additional Considerations'!J25</f>
        <v>4000</v>
      </c>
      <c r="G119" s="309">
        <f ca="1">'Additional Considerations'!J17</f>
        <v>6250</v>
      </c>
      <c r="H119" s="303">
        <f t="shared" ca="1" si="24"/>
        <v>1327.0845537980863</v>
      </c>
      <c r="I119" s="315">
        <f t="shared" ca="1" si="25"/>
        <v>2978.3245459871123</v>
      </c>
      <c r="J119" s="309">
        <f t="shared" ca="1" si="26"/>
        <v>5160.1249755907047</v>
      </c>
      <c r="K119" s="977"/>
      <c r="L119" s="650" t="s">
        <v>504</v>
      </c>
      <c r="M119" s="390">
        <f>M118</f>
        <v>-0.33645772310095684</v>
      </c>
      <c r="N119" s="391">
        <f t="shared" si="27"/>
        <v>-0.25541886350322202</v>
      </c>
      <c r="O119" s="392">
        <f>O118</f>
        <v>-0.17438000390548722</v>
      </c>
    </row>
    <row r="120" spans="3:18" ht="45.75" thickBot="1" x14ac:dyDescent="0.3">
      <c r="C120" s="977"/>
      <c r="D120" s="648" t="s">
        <v>505</v>
      </c>
      <c r="E120" s="308">
        <f>'O&amp;M_Groupings'!F13</f>
        <v>10</v>
      </c>
      <c r="F120" s="315">
        <f>'O&amp;M_Groupings'!G13</f>
        <v>11</v>
      </c>
      <c r="G120" s="310">
        <f>'O&amp;M_Groupings'!H13</f>
        <v>12.1</v>
      </c>
      <c r="H120" s="303">
        <f t="shared" si="24"/>
        <v>10</v>
      </c>
      <c r="I120" s="315">
        <f t="shared" si="25"/>
        <v>11.001788036410922</v>
      </c>
      <c r="J120" s="310">
        <f t="shared" si="26"/>
        <v>12.103933680104031</v>
      </c>
      <c r="K120" s="977"/>
      <c r="L120" s="650" t="s">
        <v>505</v>
      </c>
      <c r="M120" s="390">
        <f>L137</f>
        <v>0</v>
      </c>
      <c r="N120" s="391">
        <f t="shared" si="27"/>
        <v>1.6254876462937218E-4</v>
      </c>
      <c r="O120" s="392">
        <f>L138</f>
        <v>3.2509752925874436E-4</v>
      </c>
    </row>
    <row r="121" spans="3:18" ht="60.75" thickBot="1" x14ac:dyDescent="0.3">
      <c r="C121" s="977"/>
      <c r="D121" s="648" t="s">
        <v>506</v>
      </c>
      <c r="E121" s="311">
        <f>'O&amp;M_Groupings'!C7</f>
        <v>126.42220489715254</v>
      </c>
      <c r="F121" s="316">
        <f>'O&amp;M_Groupings'!D7</f>
        <v>175.42220489715254</v>
      </c>
      <c r="G121" s="317">
        <f>'O&amp;M_Groupings'!E7</f>
        <v>204.42220489715254</v>
      </c>
      <c r="H121" s="303">
        <f t="shared" si="24"/>
        <v>151.94364122261169</v>
      </c>
      <c r="I121" s="315">
        <f t="shared" si="25"/>
        <v>202.30588902198858</v>
      </c>
      <c r="J121" s="309">
        <f t="shared" si="26"/>
        <v>225.81049183015276</v>
      </c>
      <c r="K121" s="977"/>
      <c r="L121" s="650" t="s">
        <v>506</v>
      </c>
      <c r="M121" s="390">
        <f>K137</f>
        <v>0.20187463386057411</v>
      </c>
      <c r="N121" s="391">
        <f t="shared" si="27"/>
        <v>0.15325131810193318</v>
      </c>
      <c r="O121" s="392">
        <f>K138</f>
        <v>0.10462800234329227</v>
      </c>
    </row>
    <row r="122" spans="3:18" ht="45.75" thickBot="1" x14ac:dyDescent="0.3">
      <c r="C122" s="978"/>
      <c r="D122" s="648" t="s">
        <v>507</v>
      </c>
      <c r="E122" s="321">
        <f>'O&amp;M_Groupings'!C5</f>
        <v>1.9</v>
      </c>
      <c r="F122" s="322">
        <f>'O&amp;M_Groupings'!D5</f>
        <v>2.8</v>
      </c>
      <c r="G122" s="323">
        <f>'O&amp;M_Groupings'!E5</f>
        <v>3.4</v>
      </c>
      <c r="H122" s="312">
        <f t="shared" si="24"/>
        <v>1.9</v>
      </c>
      <c r="I122" s="319">
        <f t="shared" si="25"/>
        <v>2.8</v>
      </c>
      <c r="J122" s="313">
        <f t="shared" si="26"/>
        <v>3.4</v>
      </c>
      <c r="K122" s="978"/>
      <c r="L122" s="650" t="s">
        <v>507</v>
      </c>
      <c r="M122" s="393">
        <f>J137</f>
        <v>0</v>
      </c>
      <c r="N122" s="394">
        <f t="shared" si="27"/>
        <v>0</v>
      </c>
      <c r="O122" s="395">
        <f>J138</f>
        <v>0</v>
      </c>
    </row>
    <row r="127" spans="3:18" ht="15.75" thickBot="1" x14ac:dyDescent="0.3"/>
    <row r="128" spans="3:18" ht="15.75" thickBot="1" x14ac:dyDescent="0.3">
      <c r="C128" s="983" t="s">
        <v>509</v>
      </c>
      <c r="D128" s="983" t="s">
        <v>510</v>
      </c>
      <c r="E128" s="983" t="s">
        <v>511</v>
      </c>
      <c r="F128" s="762" t="s">
        <v>512</v>
      </c>
      <c r="G128" s="763" t="s">
        <v>513</v>
      </c>
      <c r="H128" s="763" t="s">
        <v>514</v>
      </c>
      <c r="I128" s="763" t="s">
        <v>219</v>
      </c>
      <c r="J128" s="762" t="s">
        <v>512</v>
      </c>
      <c r="K128" s="763" t="s">
        <v>513</v>
      </c>
      <c r="L128" s="763" t="s">
        <v>514</v>
      </c>
      <c r="M128" s="763" t="s">
        <v>219</v>
      </c>
      <c r="N128" s="5"/>
      <c r="O128" s="5"/>
      <c r="P128" s="5"/>
      <c r="Q128" s="5"/>
    </row>
    <row r="129" spans="1:39" ht="39" thickBot="1" x14ac:dyDescent="0.3">
      <c r="C129" s="984"/>
      <c r="D129" s="984"/>
      <c r="E129" s="984"/>
      <c r="F129" s="412" t="s">
        <v>369</v>
      </c>
      <c r="G129" s="413" t="s">
        <v>515</v>
      </c>
      <c r="H129" s="413" t="s">
        <v>369</v>
      </c>
      <c r="I129" s="413" t="s">
        <v>516</v>
      </c>
      <c r="J129" s="412" t="s">
        <v>369</v>
      </c>
      <c r="K129" s="413" t="s">
        <v>515</v>
      </c>
      <c r="L129" s="413" t="s">
        <v>369</v>
      </c>
      <c r="M129" s="413" t="s">
        <v>516</v>
      </c>
      <c r="N129" s="5"/>
      <c r="O129" s="414" t="s">
        <v>517</v>
      </c>
      <c r="P129" s="415" t="s">
        <v>518</v>
      </c>
      <c r="Q129" s="416" t="s">
        <v>519</v>
      </c>
    </row>
    <row r="130" spans="1:39" x14ac:dyDescent="0.25">
      <c r="C130" s="651" t="s">
        <v>520</v>
      </c>
      <c r="D130" s="652" t="s">
        <v>294</v>
      </c>
      <c r="E130" s="653" t="s">
        <v>395</v>
      </c>
      <c r="F130" s="654">
        <v>2</v>
      </c>
      <c r="G130" s="655">
        <v>80</v>
      </c>
      <c r="H130" s="656">
        <v>10.52</v>
      </c>
      <c r="I130" s="657">
        <v>4799</v>
      </c>
      <c r="J130" s="658"/>
      <c r="K130" s="658"/>
      <c r="L130" s="658"/>
      <c r="M130" s="659"/>
      <c r="O130" s="660">
        <f>0.4*G130</f>
        <v>32</v>
      </c>
      <c r="P130" s="661">
        <f>0.6*G130</f>
        <v>48</v>
      </c>
      <c r="Q130" s="268">
        <f t="shared" ref="Q130:Q138" si="28">SUM(O130:P130)</f>
        <v>80</v>
      </c>
    </row>
    <row r="131" spans="1:39" x14ac:dyDescent="0.25">
      <c r="C131" s="662" t="s">
        <v>521</v>
      </c>
      <c r="D131" s="663" t="s">
        <v>294</v>
      </c>
      <c r="E131" s="664" t="s">
        <v>395</v>
      </c>
      <c r="F131" s="665">
        <v>2</v>
      </c>
      <c r="G131" s="666">
        <f>-G130*0.6*M131+G130</f>
        <v>92.012502604709312</v>
      </c>
      <c r="H131" s="667">
        <v>10.52</v>
      </c>
      <c r="I131" s="668">
        <v>3598</v>
      </c>
      <c r="J131" s="669">
        <f>(F131-F$130)/F$130</f>
        <v>0</v>
      </c>
      <c r="K131" s="669">
        <f>(G131-G$130)/G$130</f>
        <v>0.1501562825588664</v>
      </c>
      <c r="L131" s="669">
        <f>(H131-H$130)/H$130</f>
        <v>0</v>
      </c>
      <c r="M131" s="669">
        <f>(I131-I$130)/I$130</f>
        <v>-0.25026047093144405</v>
      </c>
      <c r="N131" s="670"/>
      <c r="O131" s="671">
        <f>O130</f>
        <v>32</v>
      </c>
      <c r="P131" s="176">
        <f>P130*(1-M131)</f>
        <v>60.012502604709312</v>
      </c>
      <c r="Q131" s="249">
        <f t="shared" si="28"/>
        <v>92.012502604709312</v>
      </c>
    </row>
    <row r="132" spans="1:39" ht="15.75" thickBot="1" x14ac:dyDescent="0.3">
      <c r="C132" s="672" t="s">
        <v>521</v>
      </c>
      <c r="D132" s="673" t="s">
        <v>294</v>
      </c>
      <c r="E132" s="674" t="s">
        <v>305</v>
      </c>
      <c r="F132" s="675">
        <v>2.5</v>
      </c>
      <c r="G132" s="676">
        <f>-G130*0.6*M132+G130</f>
        <v>87.33152740154199</v>
      </c>
      <c r="H132" s="677">
        <v>13.15</v>
      </c>
      <c r="I132" s="678">
        <v>4066</v>
      </c>
      <c r="J132" s="669">
        <f>(F132-F$130)/F$130-0.25</f>
        <v>0</v>
      </c>
      <c r="K132" s="669">
        <f>(G132-G$130)/G$130</f>
        <v>9.1644092519274883E-2</v>
      </c>
      <c r="L132" s="669">
        <f>(H132-H$130)/H$130-0.25</f>
        <v>0</v>
      </c>
      <c r="M132" s="669">
        <f>(I132-I$130)/I$130</f>
        <v>-0.15274015419879142</v>
      </c>
      <c r="N132" s="670"/>
      <c r="O132" s="671">
        <f>O131</f>
        <v>32</v>
      </c>
      <c r="P132" s="176">
        <f>P130*(1-M132)</f>
        <v>55.33152740154199</v>
      </c>
      <c r="Q132" s="249">
        <f t="shared" si="28"/>
        <v>87.33152740154199</v>
      </c>
    </row>
    <row r="133" spans="1:39" x14ac:dyDescent="0.25">
      <c r="C133" s="679" t="s">
        <v>520</v>
      </c>
      <c r="D133" s="680" t="s">
        <v>295</v>
      </c>
      <c r="E133" s="681" t="s">
        <v>395</v>
      </c>
      <c r="F133" s="682">
        <v>2.0699999999999998</v>
      </c>
      <c r="G133" s="683">
        <v>96.64</v>
      </c>
      <c r="H133" s="684">
        <v>11.46</v>
      </c>
      <c r="I133" s="685">
        <v>6028</v>
      </c>
      <c r="J133" s="686"/>
      <c r="K133" s="686"/>
      <c r="L133" s="686"/>
      <c r="M133" s="687"/>
      <c r="O133" s="671">
        <f>0.4*G133</f>
        <v>38.656000000000006</v>
      </c>
      <c r="P133" s="176">
        <f>0.6*G133</f>
        <v>57.983999999999995</v>
      </c>
      <c r="Q133" s="249">
        <f t="shared" si="28"/>
        <v>96.64</v>
      </c>
    </row>
    <row r="134" spans="1:39" x14ac:dyDescent="0.25">
      <c r="C134" s="679" t="s">
        <v>522</v>
      </c>
      <c r="D134" s="680" t="s">
        <v>295</v>
      </c>
      <c r="E134" s="681" t="s">
        <v>395</v>
      </c>
      <c r="F134" s="688">
        <v>2.0699999999999998</v>
      </c>
      <c r="G134" s="666">
        <f>-G133*0.6*M134+G133</f>
        <v>116.61889316522894</v>
      </c>
      <c r="H134" s="689">
        <v>11.46</v>
      </c>
      <c r="I134" s="685">
        <v>3951</v>
      </c>
      <c r="J134" s="669">
        <f>(F134-F$133)/F$133</f>
        <v>0</v>
      </c>
      <c r="K134" s="669">
        <f>(G134-G$133)/G$133</f>
        <v>0.20673523556735243</v>
      </c>
      <c r="L134" s="669">
        <f>(H134-H$133)/H$133</f>
        <v>0</v>
      </c>
      <c r="M134" s="669">
        <f>(I134-I$133)/I$133</f>
        <v>-0.34455872594558729</v>
      </c>
      <c r="N134" s="670"/>
      <c r="O134" s="671">
        <f>O133</f>
        <v>38.656000000000006</v>
      </c>
      <c r="P134" s="176">
        <f>P133*(1-M134)</f>
        <v>77.962893165228934</v>
      </c>
      <c r="Q134" s="249">
        <f t="shared" si="28"/>
        <v>116.61889316522894</v>
      </c>
    </row>
    <row r="135" spans="1:39" ht="15.75" thickBot="1" x14ac:dyDescent="0.3">
      <c r="C135" s="690" t="s">
        <v>522</v>
      </c>
      <c r="D135" s="691" t="s">
        <v>295</v>
      </c>
      <c r="E135" s="692" t="s">
        <v>305</v>
      </c>
      <c r="F135" s="693">
        <v>2.59</v>
      </c>
      <c r="G135" s="676">
        <f>-G133*0.6*M135+G133</f>
        <v>109.10636761778368</v>
      </c>
      <c r="H135" s="694">
        <v>14.33</v>
      </c>
      <c r="I135" s="695">
        <v>4732</v>
      </c>
      <c r="J135" s="669">
        <f>(F135-F$133)/F$133-0.25</f>
        <v>1.2077294685990392E-3</v>
      </c>
      <c r="K135" s="669">
        <f>(G135-G$133)/G$133</f>
        <v>0.12899800928998009</v>
      </c>
      <c r="L135" s="669">
        <f>(H135-H$133)/H$133-0.25</f>
        <v>4.3630017452001013E-4</v>
      </c>
      <c r="M135" s="669">
        <f>(I135-I$133)/I$133</f>
        <v>-0.21499668214996681</v>
      </c>
      <c r="N135" s="670"/>
      <c r="O135" s="671">
        <f>O134</f>
        <v>38.656000000000006</v>
      </c>
      <c r="P135" s="176">
        <f>P133*(1-M135)</f>
        <v>70.45036761778367</v>
      </c>
      <c r="Q135" s="249">
        <f t="shared" si="28"/>
        <v>109.10636761778368</v>
      </c>
    </row>
    <row r="136" spans="1:39" x14ac:dyDescent="0.25">
      <c r="C136" s="662" t="s">
        <v>520</v>
      </c>
      <c r="D136" s="663" t="s">
        <v>296</v>
      </c>
      <c r="E136" s="664" t="s">
        <v>395</v>
      </c>
      <c r="F136" s="654">
        <v>2</v>
      </c>
      <c r="G136" s="655">
        <v>86</v>
      </c>
      <c r="H136" s="656">
        <v>15.38</v>
      </c>
      <c r="I136" s="668">
        <v>5121</v>
      </c>
      <c r="J136" s="696"/>
      <c r="K136" s="696"/>
      <c r="L136" s="696"/>
      <c r="M136" s="697"/>
      <c r="O136" s="671">
        <f>0.4*G136</f>
        <v>34.4</v>
      </c>
      <c r="P136" s="176">
        <f>0.6*G136</f>
        <v>51.6</v>
      </c>
      <c r="Q136" s="249">
        <f t="shared" si="28"/>
        <v>86</v>
      </c>
    </row>
    <row r="137" spans="1:39" x14ac:dyDescent="0.25">
      <c r="C137" s="662" t="s">
        <v>523</v>
      </c>
      <c r="D137" s="663" t="s">
        <v>296</v>
      </c>
      <c r="E137" s="664" t="s">
        <v>395</v>
      </c>
      <c r="F137" s="665">
        <v>2</v>
      </c>
      <c r="G137" s="666">
        <f>-G136*0.6*M137+G136</f>
        <v>103.36121851200937</v>
      </c>
      <c r="H137" s="667">
        <v>15.38</v>
      </c>
      <c r="I137" s="668">
        <v>3398</v>
      </c>
      <c r="J137" s="669">
        <f>(F137-F$136)/F$136</f>
        <v>0</v>
      </c>
      <c r="K137" s="669">
        <f>(G137-G$136)/G$136</f>
        <v>0.20187463386057411</v>
      </c>
      <c r="L137" s="669">
        <f>(H137-H$136)/H$136</f>
        <v>0</v>
      </c>
      <c r="M137" s="669">
        <f>(I137-I$136)/I$136</f>
        <v>-0.33645772310095684</v>
      </c>
      <c r="N137" s="670"/>
      <c r="O137" s="671">
        <f>O136</f>
        <v>34.4</v>
      </c>
      <c r="P137" s="176">
        <f>P136*(1-M137)</f>
        <v>68.961218512009381</v>
      </c>
      <c r="Q137" s="249">
        <f t="shared" si="28"/>
        <v>103.36121851200937</v>
      </c>
    </row>
    <row r="138" spans="1:39" ht="15.75" thickBot="1" x14ac:dyDescent="0.3">
      <c r="C138" s="672" t="s">
        <v>523</v>
      </c>
      <c r="D138" s="673" t="s">
        <v>296</v>
      </c>
      <c r="E138" s="674" t="s">
        <v>305</v>
      </c>
      <c r="F138" s="675">
        <v>2.5</v>
      </c>
      <c r="G138" s="676">
        <f>-G136*0.6*M138+G136</f>
        <v>94.998008201523135</v>
      </c>
      <c r="H138" s="677">
        <v>19.23</v>
      </c>
      <c r="I138" s="678">
        <v>4228</v>
      </c>
      <c r="J138" s="698">
        <f>(F138-F$136)/F$136-0.25</f>
        <v>0</v>
      </c>
      <c r="K138" s="698">
        <f>(G138-G$136)/G$136</f>
        <v>0.10462800234329227</v>
      </c>
      <c r="L138" s="698">
        <f>(H138-H$136)/H$136-0.25</f>
        <v>3.2509752925874436E-4</v>
      </c>
      <c r="M138" s="698">
        <f>(I138-I$136)/I$136</f>
        <v>-0.17438000390548722</v>
      </c>
      <c r="N138" s="670"/>
      <c r="O138" s="699">
        <f>O137</f>
        <v>34.4</v>
      </c>
      <c r="P138" s="700">
        <f>P136*(1-M138)</f>
        <v>60.598008201523143</v>
      </c>
      <c r="Q138" s="269">
        <f t="shared" si="28"/>
        <v>94.998008201523135</v>
      </c>
    </row>
    <row r="141" spans="1:39" ht="15.75" thickBot="1" x14ac:dyDescent="0.3"/>
    <row r="142" spans="1:39" ht="24" thickBot="1" x14ac:dyDescent="0.4">
      <c r="A142" s="30"/>
      <c r="B142" s="134"/>
      <c r="C142" s="134"/>
      <c r="D142" s="134"/>
      <c r="E142" s="340" t="s">
        <v>866</v>
      </c>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5"/>
    </row>
    <row r="143" spans="1:39" ht="15.75" thickBot="1" x14ac:dyDescent="0.3">
      <c r="A143" s="31"/>
      <c r="M143" s="196" t="s">
        <v>286</v>
      </c>
      <c r="N143" s="142"/>
      <c r="O143" s="143"/>
      <c r="P143" s="196" t="s">
        <v>276</v>
      </c>
      <c r="Q143" s="245"/>
      <c r="R143" s="224"/>
      <c r="AM143" s="108"/>
    </row>
    <row r="144" spans="1:39" x14ac:dyDescent="0.25">
      <c r="A144" s="31"/>
      <c r="K144" s="17" t="s">
        <v>366</v>
      </c>
      <c r="L144" s="15" t="s">
        <v>367</v>
      </c>
      <c r="M144" s="728" t="s">
        <v>305</v>
      </c>
      <c r="N144" s="729" t="s">
        <v>304</v>
      </c>
      <c r="O144" s="729" t="s">
        <v>303</v>
      </c>
      <c r="P144" s="725" t="s">
        <v>305</v>
      </c>
      <c r="Q144" s="726" t="s">
        <v>304</v>
      </c>
      <c r="R144" s="727" t="s">
        <v>303</v>
      </c>
      <c r="AM144" s="108"/>
    </row>
    <row r="145" spans="1:39" x14ac:dyDescent="0.25">
      <c r="A145" s="31"/>
      <c r="K145" s="16" t="s">
        <v>368</v>
      </c>
      <c r="L145" s="240" t="s">
        <v>369</v>
      </c>
      <c r="M145" s="246">
        <f>'O&amp;M_Groupings'!E30</f>
        <v>39.800049429117536</v>
      </c>
      <c r="N145" s="123">
        <f>'O&amp;M_Groupings'!D30</f>
        <v>34.632751110531125</v>
      </c>
      <c r="O145" s="123">
        <f>'O&amp;M_Groupings'!C30</f>
        <v>26.486585944651981</v>
      </c>
      <c r="P145" s="720">
        <f>'O&amp;M_Groupings'!H30</f>
        <v>41.409679181382032</v>
      </c>
      <c r="Q145" s="721">
        <f>'O&amp;M_Groupings'!G30</f>
        <v>30.211470861050895</v>
      </c>
      <c r="R145" s="722">
        <f>'O&amp;M_Groupings'!F30</f>
        <v>26.615959055752693</v>
      </c>
      <c r="AM145" s="108"/>
    </row>
    <row r="146" spans="1:39" x14ac:dyDescent="0.25">
      <c r="A146" s="31"/>
      <c r="K146" s="16" t="s">
        <v>370</v>
      </c>
      <c r="L146" s="240" t="s">
        <v>371</v>
      </c>
      <c r="M146" s="366">
        <f>'O&amp;M_Groupings'!E7</f>
        <v>204.42220489715254</v>
      </c>
      <c r="N146" s="367">
        <f>'O&amp;M_Groupings'!D7</f>
        <v>175.42220489715254</v>
      </c>
      <c r="O146" s="367">
        <f>'O&amp;M_Groupings'!C7</f>
        <v>126.42220489715254</v>
      </c>
      <c r="P146" s="366">
        <f>'O&amp;M_Groupings'!H7</f>
        <v>215.58313779937021</v>
      </c>
      <c r="Q146" s="367">
        <f>'O&amp;M_Groupings'!G7</f>
        <v>135.60577282924737</v>
      </c>
      <c r="R146" s="368">
        <f>'O&amp;M_Groupings'!F7</f>
        <v>117.76934059932658</v>
      </c>
      <c r="AM146" s="108"/>
    </row>
    <row r="147" spans="1:39" x14ac:dyDescent="0.25">
      <c r="A147" s="31"/>
      <c r="K147" s="16" t="s">
        <v>372</v>
      </c>
      <c r="L147" s="240" t="s">
        <v>369</v>
      </c>
      <c r="M147" s="369">
        <f>'O&amp;M_Groupings'!E13</f>
        <v>11.307718096919309</v>
      </c>
      <c r="N147" s="370">
        <f>'O&amp;M_Groupings'!D13</f>
        <v>10.30009965263937</v>
      </c>
      <c r="O147" s="370">
        <f>'O&amp;M_Groupings'!C13</f>
        <v>9.0685659985194462</v>
      </c>
      <c r="P147" s="369">
        <f>'O&amp;M_Groupings'!H13</f>
        <v>12.1</v>
      </c>
      <c r="Q147" s="370">
        <f>'O&amp;M_Groupings'!G13</f>
        <v>11</v>
      </c>
      <c r="R147" s="371">
        <f>'O&amp;M_Groupings'!F13</f>
        <v>10</v>
      </c>
      <c r="AM147" s="108"/>
    </row>
    <row r="148" spans="1:39" x14ac:dyDescent="0.25">
      <c r="A148" s="31"/>
      <c r="K148" s="16" t="s">
        <v>373</v>
      </c>
      <c r="L148" s="240" t="s">
        <v>369</v>
      </c>
      <c r="M148" s="369">
        <f>'O&amp;M_Groupings'!E5</f>
        <v>3.4</v>
      </c>
      <c r="N148" s="370">
        <f>'O&amp;M_Groupings'!D5</f>
        <v>2.8</v>
      </c>
      <c r="O148" s="370">
        <f>'O&amp;M_Groupings'!C5</f>
        <v>1.9</v>
      </c>
      <c r="P148" s="369">
        <f>'O&amp;M_Groupings'!H5</f>
        <v>2.8473703239938324</v>
      </c>
      <c r="Q148" s="370">
        <f>'O&amp;M_Groupings'!G5</f>
        <v>2.566190158290627</v>
      </c>
      <c r="R148" s="371">
        <f>'O&amp;M_Groupings'!F5</f>
        <v>2.1600572784503687</v>
      </c>
      <c r="AM148" s="108"/>
    </row>
    <row r="149" spans="1:39" x14ac:dyDescent="0.25">
      <c r="A149" s="31"/>
      <c r="K149" s="16" t="s">
        <v>374</v>
      </c>
      <c r="L149" s="240" t="s">
        <v>241</v>
      </c>
      <c r="M149" s="372">
        <v>0.93</v>
      </c>
      <c r="N149" s="373">
        <v>0.93</v>
      </c>
      <c r="O149" s="373">
        <v>0.93</v>
      </c>
      <c r="P149" s="372">
        <v>0.93</v>
      </c>
      <c r="Q149" s="373">
        <v>0.93</v>
      </c>
      <c r="R149" s="374">
        <v>0.93</v>
      </c>
      <c r="AM149" s="108"/>
    </row>
    <row r="150" spans="1:39" x14ac:dyDescent="0.25">
      <c r="A150" s="31"/>
      <c r="K150" s="16" t="s">
        <v>375</v>
      </c>
      <c r="L150" s="240" t="s">
        <v>240</v>
      </c>
      <c r="M150" s="337">
        <v>7750</v>
      </c>
      <c r="N150" s="337">
        <v>5750</v>
      </c>
      <c r="O150" s="337">
        <v>5250</v>
      </c>
      <c r="P150" s="723">
        <v>10000</v>
      </c>
      <c r="Q150" s="337">
        <v>8000</v>
      </c>
      <c r="R150" s="724">
        <v>5500</v>
      </c>
      <c r="AM150" s="108"/>
    </row>
    <row r="151" spans="1:39" x14ac:dyDescent="0.25">
      <c r="A151" s="31"/>
      <c r="K151" s="16" t="s">
        <v>376</v>
      </c>
      <c r="L151" s="240" t="s">
        <v>377</v>
      </c>
      <c r="M151" s="241">
        <f>'Additional Considerations'!U183/12</f>
        <v>10.333333333333334</v>
      </c>
      <c r="N151" s="362">
        <f>'Additional Considerations'!U182/12</f>
        <v>6.625</v>
      </c>
      <c r="O151" s="362">
        <f>'Additional Considerations'!U181/12</f>
        <v>4.6875</v>
      </c>
      <c r="P151" s="241">
        <f>'Additional Considerations'!K179</f>
        <v>5.875</v>
      </c>
      <c r="Q151" s="362">
        <f>'Additional Considerations'!J179</f>
        <v>4.541666666666667</v>
      </c>
      <c r="R151" s="298">
        <f>'Additional Considerations'!I179</f>
        <v>3.5416666666666665</v>
      </c>
      <c r="AM151" s="108"/>
    </row>
    <row r="152" spans="1:39" x14ac:dyDescent="0.25">
      <c r="A152" s="31"/>
      <c r="K152" s="16" t="s">
        <v>378</v>
      </c>
      <c r="L152" s="240" t="s">
        <v>377</v>
      </c>
      <c r="M152" s="226">
        <v>60</v>
      </c>
      <c r="N152" s="4">
        <v>60</v>
      </c>
      <c r="O152" s="4">
        <v>60</v>
      </c>
      <c r="P152" s="226">
        <v>60</v>
      </c>
      <c r="Q152" s="4">
        <v>60</v>
      </c>
      <c r="R152" s="227">
        <v>60</v>
      </c>
      <c r="AM152" s="108"/>
    </row>
    <row r="153" spans="1:39" ht="15.75" thickBot="1" x14ac:dyDescent="0.3">
      <c r="A153" s="31"/>
      <c r="K153" s="16" t="s">
        <v>379</v>
      </c>
      <c r="L153" s="240" t="s">
        <v>241</v>
      </c>
      <c r="M153" s="242">
        <v>0</v>
      </c>
      <c r="N153" s="243">
        <v>0</v>
      </c>
      <c r="O153" s="243">
        <v>0</v>
      </c>
      <c r="P153" s="242">
        <v>0</v>
      </c>
      <c r="Q153" s="243">
        <v>0</v>
      </c>
      <c r="R153" s="244">
        <v>0</v>
      </c>
      <c r="AM153" s="108"/>
    </row>
    <row r="154" spans="1:39" ht="15.75" thickBot="1" x14ac:dyDescent="0.3">
      <c r="A154" s="31"/>
      <c r="M154" s="4"/>
      <c r="N154" s="4"/>
      <c r="AG154" s="717" t="s">
        <v>385</v>
      </c>
      <c r="AH154" s="718"/>
      <c r="AI154" s="718"/>
      <c r="AJ154" s="718"/>
      <c r="AK154" s="718"/>
      <c r="AL154" s="719"/>
      <c r="AM154" s="108"/>
    </row>
    <row r="155" spans="1:39" ht="15.75" thickBot="1" x14ac:dyDescent="0.3">
      <c r="A155" s="31"/>
      <c r="M155" s="361"/>
      <c r="N155" s="361"/>
      <c r="AG155" s="967" t="s">
        <v>286</v>
      </c>
      <c r="AH155" s="968"/>
      <c r="AI155" s="969"/>
      <c r="AJ155" s="967" t="s">
        <v>276</v>
      </c>
      <c r="AK155" s="968"/>
      <c r="AL155" s="969"/>
      <c r="AM155" s="108"/>
    </row>
    <row r="156" spans="1:39" ht="15.75" thickBot="1" x14ac:dyDescent="0.3">
      <c r="A156" s="31"/>
      <c r="B156" s="15" t="s">
        <v>381</v>
      </c>
      <c r="C156" s="196" t="s">
        <v>380</v>
      </c>
      <c r="D156" s="142"/>
      <c r="E156" s="142"/>
      <c r="F156" s="142"/>
      <c r="G156" s="142"/>
      <c r="H156" s="143"/>
      <c r="J156" s="196" t="s">
        <v>382</v>
      </c>
      <c r="K156" s="142"/>
      <c r="L156" s="142"/>
      <c r="M156" s="142"/>
      <c r="N156" s="142"/>
      <c r="O156" s="143"/>
      <c r="R156" s="196" t="s">
        <v>383</v>
      </c>
      <c r="S156" s="245"/>
      <c r="T156" s="245"/>
      <c r="U156" s="245"/>
      <c r="V156" s="245"/>
      <c r="W156" s="224"/>
      <c r="Y156" s="196" t="s">
        <v>384</v>
      </c>
      <c r="Z156" s="701"/>
      <c r="AA156" s="701"/>
      <c r="AB156" s="701"/>
      <c r="AC156" s="701"/>
      <c r="AD156" s="702"/>
      <c r="AG156" s="15" t="s">
        <v>305</v>
      </c>
      <c r="AH156" s="15" t="s">
        <v>304</v>
      </c>
      <c r="AI156" s="15" t="s">
        <v>303</v>
      </c>
      <c r="AJ156" s="15" t="s">
        <v>305</v>
      </c>
      <c r="AK156" s="15" t="s">
        <v>304</v>
      </c>
      <c r="AL156" s="15" t="s">
        <v>303</v>
      </c>
      <c r="AM156" s="108"/>
    </row>
    <row r="157" spans="1:39" x14ac:dyDescent="0.25">
      <c r="A157" s="31"/>
      <c r="B157" s="375">
        <f>4%</f>
        <v>0.04</v>
      </c>
      <c r="C157" s="703">
        <f>0.5*(1+EXP(LN(1+$B157)*M$151))/((LN(1+$B157)*M$151/PI())^2+1)-1</f>
        <v>0.22940169525037946</v>
      </c>
      <c r="D157" s="704">
        <f t="shared" ref="D157:D170" si="29">0.5*(1+EXP(LN(1+$B157)*N$151))/((LN(1+$B157)*N$151/PI())^2+1)-1</f>
        <v>0.14055724388489121</v>
      </c>
      <c r="E157" s="704">
        <f t="shared" ref="E157:E170" si="30">0.5*(1+EXP(LN(1+$B157)*O$151))/((LN(1+$B157)*O$151/PI())^2+1)-1</f>
        <v>9.7158656610905059E-2</v>
      </c>
      <c r="F157" s="704">
        <f t="shared" ref="F157:F170" si="31">0.5*(1+EXP(LN(1+$B157)*P$151))/((LN(1+$B157)*P$151/PI())^2+1)-1</f>
        <v>0.12352137667770791</v>
      </c>
      <c r="G157" s="704">
        <f t="shared" ref="G157:G170" si="32">0.5*(1+EXP(LN(1+$B157)*Q$151))/((LN(1+$B157)*Q$151/PI())^2+1)-1</f>
        <v>9.3971815573361095E-2</v>
      </c>
      <c r="H157" s="117">
        <f t="shared" ref="H157:H170" si="33">0.5*(1+EXP(LN(1+$B157)*R$151))/((LN(1+$B157)*R$151/PI())^2+1)-1</f>
        <v>7.2411877092181332E-2</v>
      </c>
      <c r="J157" s="705">
        <f>(($B157*((1+$B157)^M$152)/(((1+$B157)^M$152)-1))/(1-M$153))</f>
        <v>4.42018451232832E-2</v>
      </c>
      <c r="K157" s="623">
        <f t="shared" ref="K157:K170" si="34">($B157*((1+$B157)^N$152)/(((1+$B157)^N$152)-1))/(1-N$153)</f>
        <v>4.42018451232832E-2</v>
      </c>
      <c r="L157" s="623">
        <f t="shared" ref="L157:L170" si="35">($B157*((1+$B157)^O$152)/(((1+$B157)^O$152)-1))/(1-O$153)</f>
        <v>4.42018451232832E-2</v>
      </c>
      <c r="M157" s="623">
        <f t="shared" ref="M157:M170" si="36">($B157*((1+$B157)^P$152)/(((1+$B157)^P$152)-1))/(1-P$153)</f>
        <v>4.42018451232832E-2</v>
      </c>
      <c r="N157" s="623">
        <f t="shared" ref="N157:N170" si="37">($B157*((1+$B157)^Q$152)/(((1+$B157)^Q$152)-1))/(1-Q$153)</f>
        <v>4.42018451232832E-2</v>
      </c>
      <c r="O157" s="706">
        <f t="shared" ref="O157:O170" si="38">($B157*((1+$B157)^R$152)/(((1+$B157)^R$152)-1))/(1-R$153)</f>
        <v>4.42018451232832E-2</v>
      </c>
      <c r="Q157" s="363">
        <f t="shared" ref="Q157:Q170" si="39">B157</f>
        <v>0.04</v>
      </c>
      <c r="R157" s="709">
        <f t="shared" ref="R157:R170" si="40">M$150*(1+C157)</f>
        <v>9527.8631381904415</v>
      </c>
      <c r="S157" s="710">
        <f t="shared" ref="S157:S170" si="41">N$150*(1+D157)</f>
        <v>6558.2041523381249</v>
      </c>
      <c r="T157" s="710">
        <f t="shared" ref="T157:T170" si="42">O$150*(1+E157)</f>
        <v>5760.0829472072519</v>
      </c>
      <c r="U157" s="710">
        <f t="shared" ref="U157:U170" si="43">P$150*(1+F157)</f>
        <v>11235.213766777078</v>
      </c>
      <c r="V157" s="710">
        <f t="shared" ref="V157:V170" si="44">Q$150*(1+G157)</f>
        <v>8751.7745245868882</v>
      </c>
      <c r="W157" s="711">
        <f t="shared" ref="W157:W170" si="45">R$150*(1+H157)</f>
        <v>5898.2653240069976</v>
      </c>
      <c r="Y157" s="709">
        <f t="shared" ref="Y157:Y170" si="46">R157*J157</f>
        <v>421.14913079013292</v>
      </c>
      <c r="Z157" s="710">
        <f t="shared" ref="Z157:Z170" si="47">S157*K157</f>
        <v>289.8847242285226</v>
      </c>
      <c r="AA157" s="710">
        <f t="shared" ref="AA157:AA170" si="48">T157*L157</f>
        <v>254.60629432971959</v>
      </c>
      <c r="AB157" s="710">
        <f t="shared" ref="AB157:AB170" si="49">U157*M157</f>
        <v>496.61717884605969</v>
      </c>
      <c r="AC157" s="710">
        <f t="shared" ref="AC157:AC170" si="50">V157*N157</f>
        <v>386.8445820896851</v>
      </c>
      <c r="AD157" s="711">
        <f t="shared" ref="AD157:AD170" si="51">W157*O157</f>
        <v>260.71421034778911</v>
      </c>
      <c r="AF157" s="364">
        <f t="shared" ref="AF157:AF170" si="52">B157</f>
        <v>0.04</v>
      </c>
      <c r="AG157" s="709">
        <f t="shared" ref="AG157:AG170" si="53">((Y157+M$146)*1000)/(M$149*8760)+M$148+M$147</f>
        <v>91.495086841369329</v>
      </c>
      <c r="AH157" s="710">
        <f t="shared" ref="AH157:AH170" si="54">((Z157+N$146)*1000)/(N$149*8760)+N$148+N$147</f>
        <v>70.215400031398531</v>
      </c>
      <c r="AI157" s="710">
        <f t="shared" ref="AI157:AI170" si="55">((AA157+O$146)*1000)/(O$149*8760)+O$148+O$147</f>
        <v>57.738892903177977</v>
      </c>
      <c r="AJ157" s="710">
        <f t="shared" ref="AJ157:AJ170" si="56">((AB157+P$146)*1000)/(P$149*8760)+P$148+P$147</f>
        <v>102.36823700114681</v>
      </c>
      <c r="AK157" s="710">
        <f t="shared" ref="AK157:AK170" si="57">((AC157+Q$146)*1000)/(Q$149*8760)+Q$148+Q$147</f>
        <v>77.695707873090598</v>
      </c>
      <c r="AL157" s="711">
        <f t="shared" ref="AL157:AL170" si="58">((AD157+R$146)*1000)/(R$149*8760)+R$148+R$147</f>
        <v>58.617997935777872</v>
      </c>
      <c r="AM157" s="108"/>
    </row>
    <row r="158" spans="1:39" x14ac:dyDescent="0.25">
      <c r="A158" s="31"/>
      <c r="B158" s="375">
        <v>4.4999999999999998E-2</v>
      </c>
      <c r="C158" s="178">
        <f t="shared" ref="C158:C170" si="59">0.5*(1+EXP(LN(1+$B158)*M$151))/((LN(1+$B158)*M$151/PI())^2+1)-1</f>
        <v>0.2615183550363358</v>
      </c>
      <c r="D158" s="137">
        <f t="shared" si="29"/>
        <v>0.15930301489076282</v>
      </c>
      <c r="E158" s="137">
        <f t="shared" si="30"/>
        <v>0.10979186261859275</v>
      </c>
      <c r="F158" s="137">
        <f t="shared" si="31"/>
        <v>0.1398341285737501</v>
      </c>
      <c r="G158" s="137">
        <f t="shared" si="32"/>
        <v>0.10616733701440983</v>
      </c>
      <c r="H158" s="118">
        <f t="shared" si="33"/>
        <v>8.1687132427924469E-2</v>
      </c>
      <c r="I158" s="48"/>
      <c r="J158" s="707">
        <f t="shared" ref="J158:J170" si="60">($B158*((1+$B158)^M$152)/(((1+$B158)^M$152)-1))/(1-M$153)</f>
        <v>4.8454255846261195E-2</v>
      </c>
      <c r="K158" s="239">
        <f t="shared" si="34"/>
        <v>4.8454255846261195E-2</v>
      </c>
      <c r="L158" s="239">
        <f t="shared" si="35"/>
        <v>4.8454255846261195E-2</v>
      </c>
      <c r="M158" s="239">
        <f t="shared" si="36"/>
        <v>4.8454255846261195E-2</v>
      </c>
      <c r="N158" s="239">
        <f t="shared" si="37"/>
        <v>4.8454255846261195E-2</v>
      </c>
      <c r="O158" s="248">
        <f t="shared" si="38"/>
        <v>4.8454255846261195E-2</v>
      </c>
      <c r="Q158" s="363">
        <f t="shared" si="39"/>
        <v>4.4999999999999998E-2</v>
      </c>
      <c r="R158" s="712">
        <f t="shared" si="40"/>
        <v>9776.7672515316026</v>
      </c>
      <c r="S158" s="106">
        <f t="shared" si="41"/>
        <v>6665.992335621886</v>
      </c>
      <c r="T158" s="106">
        <f t="shared" si="42"/>
        <v>5826.4072787476116</v>
      </c>
      <c r="U158" s="106">
        <f t="shared" si="43"/>
        <v>11398.341285737501</v>
      </c>
      <c r="V158" s="106">
        <f t="shared" si="44"/>
        <v>8849.3386961152792</v>
      </c>
      <c r="W158" s="713">
        <f t="shared" si="45"/>
        <v>5949.2792283535846</v>
      </c>
      <c r="Y158" s="712">
        <f t="shared" si="46"/>
        <v>473.72598175506016</v>
      </c>
      <c r="Z158" s="106">
        <f t="shared" si="47"/>
        <v>322.9956980994391</v>
      </c>
      <c r="AA158" s="106">
        <f t="shared" si="48"/>
        <v>282.31422894895525</v>
      </c>
      <c r="AB158" s="106">
        <f t="shared" si="49"/>
        <v>552.29814488212662</v>
      </c>
      <c r="AC158" s="106">
        <f t="shared" si="50"/>
        <v>428.78812125178916</v>
      </c>
      <c r="AD158" s="713">
        <f t="shared" si="51"/>
        <v>288.26789783149195</v>
      </c>
      <c r="AF158" s="364">
        <f t="shared" si="52"/>
        <v>4.4999999999999998E-2</v>
      </c>
      <c r="AG158" s="712">
        <f t="shared" si="53"/>
        <v>97.948768159792166</v>
      </c>
      <c r="AH158" s="106">
        <f t="shared" si="54"/>
        <v>74.279692007501595</v>
      </c>
      <c r="AI158" s="106">
        <f t="shared" si="55"/>
        <v>61.139974876374282</v>
      </c>
      <c r="AJ158" s="106">
        <f t="shared" si="56"/>
        <v>109.20294093840646</v>
      </c>
      <c r="AK158" s="106">
        <f t="shared" si="57"/>
        <v>82.844175880419115</v>
      </c>
      <c r="AL158" s="713">
        <f t="shared" si="58"/>
        <v>62.000146446076741</v>
      </c>
      <c r="AM158" s="108"/>
    </row>
    <row r="159" spans="1:39" x14ac:dyDescent="0.25">
      <c r="A159" s="31"/>
      <c r="B159" s="375">
        <v>0.05</v>
      </c>
      <c r="C159" s="178">
        <f t="shared" si="59"/>
        <v>0.29446359005829037</v>
      </c>
      <c r="D159" s="137">
        <f t="shared" si="29"/>
        <v>0.17832103982778502</v>
      </c>
      <c r="E159" s="137">
        <f t="shared" si="30"/>
        <v>0.12253584450608024</v>
      </c>
      <c r="F159" s="137">
        <f t="shared" si="31"/>
        <v>0.15634727896346368</v>
      </c>
      <c r="G159" s="137">
        <f t="shared" si="32"/>
        <v>0.11846455958588309</v>
      </c>
      <c r="H159" s="118">
        <f t="shared" si="33"/>
        <v>9.1012555754278912E-2</v>
      </c>
      <c r="J159" s="707">
        <f t="shared" si="60"/>
        <v>5.2828184527242368E-2</v>
      </c>
      <c r="K159" s="239">
        <f t="shared" si="34"/>
        <v>5.2828184527242368E-2</v>
      </c>
      <c r="L159" s="239">
        <f t="shared" si="35"/>
        <v>5.2828184527242368E-2</v>
      </c>
      <c r="M159" s="239">
        <f t="shared" si="36"/>
        <v>5.2828184527242368E-2</v>
      </c>
      <c r="N159" s="239">
        <f t="shared" si="37"/>
        <v>5.2828184527242368E-2</v>
      </c>
      <c r="O159" s="248">
        <f t="shared" si="38"/>
        <v>5.2828184527242368E-2</v>
      </c>
      <c r="Q159" s="363">
        <f t="shared" si="39"/>
        <v>0.05</v>
      </c>
      <c r="R159" s="712">
        <f t="shared" si="40"/>
        <v>10032.09282295175</v>
      </c>
      <c r="S159" s="106">
        <f t="shared" si="41"/>
        <v>6775.3459790097641</v>
      </c>
      <c r="T159" s="106">
        <f t="shared" si="42"/>
        <v>5893.313183656921</v>
      </c>
      <c r="U159" s="106">
        <f t="shared" si="43"/>
        <v>11563.472789634638</v>
      </c>
      <c r="V159" s="106">
        <f t="shared" si="44"/>
        <v>8947.7164766870646</v>
      </c>
      <c r="W159" s="713">
        <f t="shared" si="45"/>
        <v>6000.5690566485337</v>
      </c>
      <c r="Y159" s="712">
        <f t="shared" si="46"/>
        <v>529.97725084531885</v>
      </c>
      <c r="Z159" s="106">
        <f t="shared" si="47"/>
        <v>357.92922761503741</v>
      </c>
      <c r="AA159" s="106">
        <f t="shared" si="48"/>
        <v>311.33303634305798</v>
      </c>
      <c r="AB159" s="106">
        <f t="shared" si="49"/>
        <v>610.87727430656469</v>
      </c>
      <c r="AC159" s="106">
        <f t="shared" si="50"/>
        <v>472.69161712787121</v>
      </c>
      <c r="AD159" s="713">
        <f t="shared" si="51"/>
        <v>316.9991693930894</v>
      </c>
      <c r="AF159" s="364">
        <f t="shared" si="52"/>
        <v>0.05</v>
      </c>
      <c r="AG159" s="712">
        <f t="shared" si="53"/>
        <v>104.85347541788846</v>
      </c>
      <c r="AH159" s="106">
        <f t="shared" si="54"/>
        <v>78.567698281817698</v>
      </c>
      <c r="AI159" s="106">
        <f t="shared" si="55"/>
        <v>64.701963312828198</v>
      </c>
      <c r="AJ159" s="106">
        <f t="shared" si="56"/>
        <v>116.39338742346047</v>
      </c>
      <c r="AK159" s="106">
        <f t="shared" si="57"/>
        <v>88.233223834963511</v>
      </c>
      <c r="AL159" s="713">
        <f t="shared" si="58"/>
        <v>65.526840554388897</v>
      </c>
      <c r="AM159" s="108"/>
    </row>
    <row r="160" spans="1:39" ht="23.25" customHeight="1" x14ac:dyDescent="0.25">
      <c r="A160" s="31"/>
      <c r="B160" s="375">
        <v>5.5E-2</v>
      </c>
      <c r="C160" s="178">
        <f t="shared" si="59"/>
        <v>0.32825774239579752</v>
      </c>
      <c r="D160" s="137">
        <f t="shared" si="29"/>
        <v>0.19761467472870287</v>
      </c>
      <c r="E160" s="137">
        <f t="shared" si="30"/>
        <v>0.13539128282524104</v>
      </c>
      <c r="F160" s="137">
        <f t="shared" si="31"/>
        <v>0.17306281391781586</v>
      </c>
      <c r="G160" s="137">
        <f t="shared" si="32"/>
        <v>0.13086406173644671</v>
      </c>
      <c r="H160" s="118">
        <f t="shared" si="33"/>
        <v>0.10038827932368055</v>
      </c>
      <c r="J160" s="707">
        <f t="shared" si="60"/>
        <v>5.730706919459104E-2</v>
      </c>
      <c r="K160" s="239">
        <f t="shared" si="34"/>
        <v>5.730706919459104E-2</v>
      </c>
      <c r="L160" s="239">
        <f t="shared" si="35"/>
        <v>5.730706919459104E-2</v>
      </c>
      <c r="M160" s="239">
        <f t="shared" si="36"/>
        <v>5.730706919459104E-2</v>
      </c>
      <c r="N160" s="239">
        <f t="shared" si="37"/>
        <v>5.730706919459104E-2</v>
      </c>
      <c r="O160" s="248">
        <f t="shared" si="38"/>
        <v>5.730706919459104E-2</v>
      </c>
      <c r="Q160" s="363">
        <f t="shared" si="39"/>
        <v>5.5E-2</v>
      </c>
      <c r="R160" s="712">
        <f t="shared" si="40"/>
        <v>10293.997503567431</v>
      </c>
      <c r="S160" s="106">
        <f t="shared" si="41"/>
        <v>6886.2843796900415</v>
      </c>
      <c r="T160" s="106">
        <f t="shared" si="42"/>
        <v>5960.8042348325152</v>
      </c>
      <c r="U160" s="106">
        <f t="shared" si="43"/>
        <v>11730.628139178159</v>
      </c>
      <c r="V160" s="106">
        <f t="shared" si="44"/>
        <v>9046.9124938915738</v>
      </c>
      <c r="W160" s="713">
        <f t="shared" si="45"/>
        <v>6052.1355362802433</v>
      </c>
      <c r="Y160" s="712">
        <f t="shared" si="46"/>
        <v>589.91882722588616</v>
      </c>
      <c r="Z160" s="106">
        <f t="shared" si="47"/>
        <v>394.63277544052863</v>
      </c>
      <c r="AA160" s="106">
        <f t="shared" si="48"/>
        <v>341.59622074095824</v>
      </c>
      <c r="AB160" s="106">
        <f t="shared" si="49"/>
        <v>672.24791846789947</v>
      </c>
      <c r="AC160" s="106">
        <f t="shared" si="50"/>
        <v>518.45204028485466</v>
      </c>
      <c r="AD160" s="713">
        <f t="shared" si="51"/>
        <v>346.83014995265523</v>
      </c>
      <c r="AF160" s="364">
        <f t="shared" si="52"/>
        <v>5.5E-2</v>
      </c>
      <c r="AG160" s="712">
        <f t="shared" si="53"/>
        <v>112.21115897223709</v>
      </c>
      <c r="AH160" s="106">
        <f t="shared" si="54"/>
        <v>83.072970023543419</v>
      </c>
      <c r="AI160" s="106">
        <f t="shared" si="55"/>
        <v>68.416696017436166</v>
      </c>
      <c r="AJ160" s="106">
        <f t="shared" si="56"/>
        <v>123.92648559223039</v>
      </c>
      <c r="AK160" s="106">
        <f t="shared" si="57"/>
        <v>93.850205122951834</v>
      </c>
      <c r="AL160" s="713">
        <f t="shared" si="58"/>
        <v>69.18852128296524</v>
      </c>
      <c r="AM160" s="108"/>
    </row>
    <row r="161" spans="1:39" x14ac:dyDescent="0.25">
      <c r="A161" s="31"/>
      <c r="B161" s="375">
        <v>0.06</v>
      </c>
      <c r="C161" s="178">
        <f t="shared" si="59"/>
        <v>0.36292161123332045</v>
      </c>
      <c r="D161" s="137">
        <f t="shared" si="29"/>
        <v>0.21718730797472841</v>
      </c>
      <c r="E161" s="137">
        <f t="shared" si="30"/>
        <v>0.14835886033022017</v>
      </c>
      <c r="F161" s="137">
        <f t="shared" si="31"/>
        <v>0.18998273364989027</v>
      </c>
      <c r="G161" s="137">
        <f t="shared" si="32"/>
        <v>0.14336642351836137</v>
      </c>
      <c r="H161" s="118">
        <f t="shared" si="33"/>
        <v>0.10981443535431401</v>
      </c>
      <c r="J161" s="707">
        <f t="shared" si="60"/>
        <v>6.1875721516601721E-2</v>
      </c>
      <c r="K161" s="239">
        <f t="shared" si="34"/>
        <v>6.1875721516601721E-2</v>
      </c>
      <c r="L161" s="239">
        <f t="shared" si="35"/>
        <v>6.1875721516601721E-2</v>
      </c>
      <c r="M161" s="239">
        <f t="shared" si="36"/>
        <v>6.1875721516601721E-2</v>
      </c>
      <c r="N161" s="239">
        <f t="shared" si="37"/>
        <v>6.1875721516601721E-2</v>
      </c>
      <c r="O161" s="248">
        <f t="shared" si="38"/>
        <v>6.1875721516601721E-2</v>
      </c>
      <c r="Q161" s="363">
        <f t="shared" si="39"/>
        <v>0.06</v>
      </c>
      <c r="R161" s="712">
        <f t="shared" si="40"/>
        <v>10562.642487058234</v>
      </c>
      <c r="S161" s="106">
        <f t="shared" si="41"/>
        <v>6998.8270208546883</v>
      </c>
      <c r="T161" s="106">
        <f t="shared" si="42"/>
        <v>6028.8840167336557</v>
      </c>
      <c r="U161" s="106">
        <f t="shared" si="43"/>
        <v>11899.827336498902</v>
      </c>
      <c r="V161" s="106">
        <f t="shared" si="44"/>
        <v>9146.9313881468915</v>
      </c>
      <c r="W161" s="713">
        <f t="shared" si="45"/>
        <v>6103.9793944487274</v>
      </c>
      <c r="Y161" s="712">
        <f t="shared" si="46"/>
        <v>653.57112500864071</v>
      </c>
      <c r="Z161" s="106">
        <f t="shared" si="47"/>
        <v>433.05747168527193</v>
      </c>
      <c r="AA161" s="106">
        <f t="shared" si="48"/>
        <v>373.04154847530287</v>
      </c>
      <c r="AB161" s="106">
        <f t="shared" si="49"/>
        <v>736.31040236885042</v>
      </c>
      <c r="AC161" s="106">
        <f t="shared" si="50"/>
        <v>565.97297930444029</v>
      </c>
      <c r="AD161" s="713">
        <f t="shared" si="51"/>
        <v>377.68812915398468</v>
      </c>
      <c r="AF161" s="364">
        <f t="shared" si="52"/>
        <v>0.06</v>
      </c>
      <c r="AG161" s="712">
        <f t="shared" si="53"/>
        <v>120.02432460570719</v>
      </c>
      <c r="AH161" s="106">
        <f t="shared" si="54"/>
        <v>87.789508571776267</v>
      </c>
      <c r="AI161" s="106">
        <f t="shared" si="55"/>
        <v>72.276533958019542</v>
      </c>
      <c r="AJ161" s="106">
        <f t="shared" si="56"/>
        <v>131.79000057982688</v>
      </c>
      <c r="AK161" s="106">
        <f t="shared" si="57"/>
        <v>99.683285475923014</v>
      </c>
      <c r="AL161" s="713">
        <f t="shared" si="58"/>
        <v>72.976263611404562</v>
      </c>
      <c r="AM161" s="108"/>
    </row>
    <row r="162" spans="1:39" x14ac:dyDescent="0.25">
      <c r="A162" s="31"/>
      <c r="B162" s="375">
        <v>6.5000000000000002E-2</v>
      </c>
      <c r="C162" s="178">
        <f t="shared" si="59"/>
        <v>0.39847646191871511</v>
      </c>
      <c r="D162" s="137">
        <f t="shared" si="29"/>
        <v>0.23704236050976424</v>
      </c>
      <c r="E162" s="137">
        <f t="shared" si="30"/>
        <v>0.16143926197836067</v>
      </c>
      <c r="F162" s="137">
        <f t="shared" si="31"/>
        <v>0.20710905257264689</v>
      </c>
      <c r="G162" s="137">
        <f t="shared" si="32"/>
        <v>0.15597222658757759</v>
      </c>
      <c r="H162" s="118">
        <f t="shared" si="33"/>
        <v>0.11929115603067952</v>
      </c>
      <c r="J162" s="707">
        <f t="shared" si="60"/>
        <v>6.652047353620924E-2</v>
      </c>
      <c r="K162" s="239">
        <f t="shared" si="34"/>
        <v>6.652047353620924E-2</v>
      </c>
      <c r="L162" s="239">
        <f t="shared" si="35"/>
        <v>6.652047353620924E-2</v>
      </c>
      <c r="M162" s="239">
        <f t="shared" si="36"/>
        <v>6.652047353620924E-2</v>
      </c>
      <c r="N162" s="239">
        <f t="shared" si="37"/>
        <v>6.652047353620924E-2</v>
      </c>
      <c r="O162" s="248">
        <f t="shared" si="38"/>
        <v>6.652047353620924E-2</v>
      </c>
      <c r="Q162" s="363">
        <f t="shared" si="39"/>
        <v>6.5000000000000002E-2</v>
      </c>
      <c r="R162" s="712">
        <f t="shared" si="40"/>
        <v>10838.192579870041</v>
      </c>
      <c r="S162" s="106">
        <f t="shared" si="41"/>
        <v>7112.9935729311446</v>
      </c>
      <c r="T162" s="106">
        <f t="shared" si="42"/>
        <v>6097.5561253863934</v>
      </c>
      <c r="U162" s="106">
        <f t="shared" si="43"/>
        <v>12071.090525726469</v>
      </c>
      <c r="V162" s="106">
        <f t="shared" si="44"/>
        <v>9247.7778127006204</v>
      </c>
      <c r="W162" s="713">
        <f t="shared" si="45"/>
        <v>6156.1013581687375</v>
      </c>
      <c r="Y162" s="712">
        <f t="shared" si="46"/>
        <v>720.9617026895844</v>
      </c>
      <c r="Z162" s="106">
        <f t="shared" si="47"/>
        <v>473.1597007313926</v>
      </c>
      <c r="AA162" s="106">
        <f t="shared" si="48"/>
        <v>405.61232087431614</v>
      </c>
      <c r="AB162" s="106">
        <f t="shared" si="49"/>
        <v>802.97465786977375</v>
      </c>
      <c r="AC162" s="106">
        <f t="shared" si="50"/>
        <v>615.16655925849454</v>
      </c>
      <c r="AD162" s="713">
        <f t="shared" si="51"/>
        <v>409.50677748228526</v>
      </c>
      <c r="AF162" s="364">
        <f t="shared" si="52"/>
        <v>6.5000000000000002E-2</v>
      </c>
      <c r="AG162" s="712">
        <f t="shared" si="53"/>
        <v>128.29635505704317</v>
      </c>
      <c r="AH162" s="106">
        <f t="shared" si="54"/>
        <v>92.711960214890212</v>
      </c>
      <c r="AI162" s="106">
        <f t="shared" si="55"/>
        <v>76.274517509722457</v>
      </c>
      <c r="AJ162" s="106">
        <f t="shared" si="56"/>
        <v>139.97287673990485</v>
      </c>
      <c r="AK162" s="106">
        <f t="shared" si="57"/>
        <v>105.72167845894143</v>
      </c>
      <c r="AL162" s="713">
        <f t="shared" si="58"/>
        <v>76.88192575215929</v>
      </c>
      <c r="AM162" s="108"/>
    </row>
    <row r="163" spans="1:39" x14ac:dyDescent="0.25">
      <c r="A163" s="31"/>
      <c r="B163" s="375">
        <v>7.0000000000000007E-2</v>
      </c>
      <c r="C163" s="178">
        <f t="shared" si="59"/>
        <v>0.4349440351736551</v>
      </c>
      <c r="D163" s="137">
        <f t="shared" si="29"/>
        <v>0.257183286055368</v>
      </c>
      <c r="E163" s="137">
        <f t="shared" si="30"/>
        <v>0.17463317493113495</v>
      </c>
      <c r="F163" s="137">
        <f t="shared" si="31"/>
        <v>0.22444379935674497</v>
      </c>
      <c r="G163" s="137">
        <f t="shared" si="32"/>
        <v>0.16868205420383831</v>
      </c>
      <c r="H163" s="118">
        <f t="shared" si="33"/>
        <v>0.12881857350415715</v>
      </c>
      <c r="J163" s="707">
        <f t="shared" si="60"/>
        <v>7.122922550001945E-2</v>
      </c>
      <c r="K163" s="239">
        <f t="shared" si="34"/>
        <v>7.122922550001945E-2</v>
      </c>
      <c r="L163" s="239">
        <f t="shared" si="35"/>
        <v>7.122922550001945E-2</v>
      </c>
      <c r="M163" s="239">
        <f t="shared" si="36"/>
        <v>7.122922550001945E-2</v>
      </c>
      <c r="N163" s="239">
        <f t="shared" si="37"/>
        <v>7.122922550001945E-2</v>
      </c>
      <c r="O163" s="248">
        <f t="shared" si="38"/>
        <v>7.122922550001945E-2</v>
      </c>
      <c r="Q163" s="363">
        <f t="shared" si="39"/>
        <v>7.0000000000000007E-2</v>
      </c>
      <c r="R163" s="712">
        <f t="shared" si="40"/>
        <v>11120.816272595826</v>
      </c>
      <c r="S163" s="106">
        <f t="shared" si="41"/>
        <v>7228.8038948183657</v>
      </c>
      <c r="T163" s="106">
        <f t="shared" si="42"/>
        <v>6166.8241683884589</v>
      </c>
      <c r="U163" s="106">
        <f t="shared" si="43"/>
        <v>12244.43799356745</v>
      </c>
      <c r="V163" s="106">
        <f t="shared" si="44"/>
        <v>9349.4564336307067</v>
      </c>
      <c r="W163" s="713">
        <f t="shared" si="45"/>
        <v>6208.5021542728646</v>
      </c>
      <c r="Y163" s="712">
        <f t="shared" si="46"/>
        <v>792.12713002501391</v>
      </c>
      <c r="Z163" s="106">
        <f t="shared" si="47"/>
        <v>514.90210271943624</v>
      </c>
      <c r="AA163" s="106">
        <f t="shared" si="48"/>
        <v>439.25810930911143</v>
      </c>
      <c r="AB163" s="106">
        <f t="shared" si="49"/>
        <v>872.16183496482154</v>
      </c>
      <c r="AC163" s="106">
        <f t="shared" si="50"/>
        <v>665.95454061368923</v>
      </c>
      <c r="AD163" s="713">
        <f t="shared" si="51"/>
        <v>442.22679996405839</v>
      </c>
      <c r="AF163" s="364">
        <f t="shared" si="52"/>
        <v>7.0000000000000007E-2</v>
      </c>
      <c r="AG163" s="712">
        <f t="shared" si="53"/>
        <v>137.03173917540002</v>
      </c>
      <c r="AH163" s="106">
        <f t="shared" si="54"/>
        <v>97.835739120478138</v>
      </c>
      <c r="AI163" s="106">
        <f t="shared" si="55"/>
        <v>80.404456680291929</v>
      </c>
      <c r="AJ163" s="106">
        <f t="shared" si="56"/>
        <v>148.46543542491585</v>
      </c>
      <c r="AK163" s="106">
        <f t="shared" si="57"/>
        <v>111.95578035848415</v>
      </c>
      <c r="AL163" s="713">
        <f t="shared" si="58"/>
        <v>80.898229390615256</v>
      </c>
      <c r="AM163" s="108"/>
    </row>
    <row r="164" spans="1:39" x14ac:dyDescent="0.25">
      <c r="A164" s="31"/>
      <c r="B164" s="375">
        <v>7.4999999999999997E-2</v>
      </c>
      <c r="C164" s="178">
        <f t="shared" si="59"/>
        <v>0.47234655645799317</v>
      </c>
      <c r="D164" s="137">
        <f t="shared" si="29"/>
        <v>0.27761357132643494</v>
      </c>
      <c r="E164" s="137">
        <f t="shared" si="30"/>
        <v>0.18794128855506131</v>
      </c>
      <c r="F164" s="137">
        <f t="shared" si="31"/>
        <v>0.24198901698841091</v>
      </c>
      <c r="G164" s="137">
        <f t="shared" si="32"/>
        <v>0.18149649123077083</v>
      </c>
      <c r="H164" s="118">
        <f t="shared" si="33"/>
        <v>0.13839681989355213</v>
      </c>
      <c r="J164" s="707">
        <f t="shared" si="60"/>
        <v>7.5991417754391763E-2</v>
      </c>
      <c r="K164" s="239">
        <f t="shared" si="34"/>
        <v>7.5991417754391763E-2</v>
      </c>
      <c r="L164" s="239">
        <f t="shared" si="35"/>
        <v>7.5991417754391763E-2</v>
      </c>
      <c r="M164" s="239">
        <f t="shared" si="36"/>
        <v>7.5991417754391763E-2</v>
      </c>
      <c r="N164" s="239">
        <f t="shared" si="37"/>
        <v>7.5991417754391763E-2</v>
      </c>
      <c r="O164" s="248">
        <f t="shared" si="38"/>
        <v>7.5991417754391763E-2</v>
      </c>
      <c r="Q164" s="363">
        <f t="shared" si="39"/>
        <v>7.4999999999999997E-2</v>
      </c>
      <c r="R164" s="712">
        <f t="shared" si="40"/>
        <v>11410.685812549447</v>
      </c>
      <c r="S164" s="106">
        <f t="shared" si="41"/>
        <v>7346.2780351270012</v>
      </c>
      <c r="T164" s="106">
        <f t="shared" si="42"/>
        <v>6236.6917649140723</v>
      </c>
      <c r="U164" s="106">
        <f t="shared" si="43"/>
        <v>12419.890169884109</v>
      </c>
      <c r="V164" s="106">
        <f t="shared" si="44"/>
        <v>9451.9719298461659</v>
      </c>
      <c r="W164" s="713">
        <f t="shared" si="45"/>
        <v>6261.182509414537</v>
      </c>
      <c r="Y164" s="712">
        <f t="shared" si="46"/>
        <v>867.11419244555623</v>
      </c>
      <c r="Z164" s="106">
        <f t="shared" si="47"/>
        <v>558.25408310724822</v>
      </c>
      <c r="AA164" s="106">
        <f t="shared" si="48"/>
        <v>473.93504931296013</v>
      </c>
      <c r="AB164" s="106">
        <f t="shared" si="49"/>
        <v>943.80506236332701</v>
      </c>
      <c r="AC164" s="106">
        <f t="shared" si="50"/>
        <v>718.26874752372453</v>
      </c>
      <c r="AD164" s="713">
        <f t="shared" si="51"/>
        <v>475.79613570941103</v>
      </c>
      <c r="AF164" s="364">
        <f t="shared" si="52"/>
        <v>7.4999999999999997E-2</v>
      </c>
      <c r="AG164" s="712">
        <f t="shared" si="53"/>
        <v>146.23621975925408</v>
      </c>
      <c r="AH164" s="106">
        <f t="shared" si="54"/>
        <v>103.15708988247202</v>
      </c>
      <c r="AI164" s="106">
        <f t="shared" si="55"/>
        <v>84.660967212506861</v>
      </c>
      <c r="AJ164" s="106">
        <f t="shared" si="56"/>
        <v>157.25946834563388</v>
      </c>
      <c r="AK164" s="106">
        <f t="shared" si="57"/>
        <v>118.37722275427578</v>
      </c>
      <c r="AL164" s="713">
        <f t="shared" si="58"/>
        <v>85.018784178427978</v>
      </c>
      <c r="AM164" s="108"/>
    </row>
    <row r="165" spans="1:39" x14ac:dyDescent="0.25">
      <c r="A165" s="31"/>
      <c r="B165" s="375">
        <v>0.08</v>
      </c>
      <c r="C165" s="178">
        <f t="shared" si="59"/>
        <v>0.51070674549017281</v>
      </c>
      <c r="D165" s="137">
        <f t="shared" si="29"/>
        <v>0.2983367362476177</v>
      </c>
      <c r="E165" s="137">
        <f t="shared" si="30"/>
        <v>0.20136429442262793</v>
      </c>
      <c r="F165" s="137">
        <f t="shared" si="31"/>
        <v>0.25974676282736309</v>
      </c>
      <c r="G165" s="137">
        <f t="shared" si="32"/>
        <v>0.19441612413597786</v>
      </c>
      <c r="H165" s="118">
        <f t="shared" si="33"/>
        <v>0.14802602728563641</v>
      </c>
      <c r="J165" s="707">
        <f t="shared" si="60"/>
        <v>8.0797948763645655E-2</v>
      </c>
      <c r="K165" s="239">
        <f t="shared" si="34"/>
        <v>8.0797948763645655E-2</v>
      </c>
      <c r="L165" s="239">
        <f t="shared" si="35"/>
        <v>8.0797948763645655E-2</v>
      </c>
      <c r="M165" s="239">
        <f t="shared" si="36"/>
        <v>8.0797948763645655E-2</v>
      </c>
      <c r="N165" s="239">
        <f t="shared" si="37"/>
        <v>8.0797948763645655E-2</v>
      </c>
      <c r="O165" s="248">
        <f t="shared" si="38"/>
        <v>8.0797948763645655E-2</v>
      </c>
      <c r="Q165" s="363">
        <f t="shared" si="39"/>
        <v>0.08</v>
      </c>
      <c r="R165" s="712">
        <f t="shared" si="40"/>
        <v>11707.97727754884</v>
      </c>
      <c r="S165" s="106">
        <f t="shared" si="41"/>
        <v>7465.4362334238022</v>
      </c>
      <c r="T165" s="106">
        <f t="shared" si="42"/>
        <v>6307.1625457187965</v>
      </c>
      <c r="U165" s="106">
        <f t="shared" si="43"/>
        <v>12597.467628273631</v>
      </c>
      <c r="V165" s="106">
        <f t="shared" si="44"/>
        <v>9555.3289930878236</v>
      </c>
      <c r="W165" s="713">
        <f t="shared" si="45"/>
        <v>6314.1431500710005</v>
      </c>
      <c r="Y165" s="712">
        <f t="shared" si="46"/>
        <v>945.98054819731874</v>
      </c>
      <c r="Z165" s="106">
        <f t="shared" si="47"/>
        <v>603.19193428644019</v>
      </c>
      <c r="AA165" s="106">
        <f t="shared" si="48"/>
        <v>509.60579621297222</v>
      </c>
      <c r="AB165" s="106">
        <f t="shared" si="49"/>
        <v>1017.8495439809376</v>
      </c>
      <c r="AC165" s="106">
        <f t="shared" si="50"/>
        <v>772.05098240328778</v>
      </c>
      <c r="AD165" s="713">
        <f t="shared" si="51"/>
        <v>510.16981472576089</v>
      </c>
      <c r="AF165" s="364">
        <f t="shared" si="52"/>
        <v>0.08</v>
      </c>
      <c r="AG165" s="712">
        <f t="shared" si="53"/>
        <v>155.91687421889006</v>
      </c>
      <c r="AH165" s="106">
        <f t="shared" si="54"/>
        <v>108.67310244927027</v>
      </c>
      <c r="AI165" s="106">
        <f t="shared" si="55"/>
        <v>89.03946513807422</v>
      </c>
      <c r="AJ165" s="106">
        <f t="shared" si="56"/>
        <v>166.3482494152085</v>
      </c>
      <c r="AK165" s="106">
        <f t="shared" si="57"/>
        <v>124.97886203344838</v>
      </c>
      <c r="AL165" s="713">
        <f t="shared" si="58"/>
        <v>89.238070157751125</v>
      </c>
      <c r="AM165" s="108"/>
    </row>
    <row r="166" spans="1:39" x14ac:dyDescent="0.25">
      <c r="A166" s="31"/>
      <c r="B166" s="375">
        <v>8.5000000000000006E-2</v>
      </c>
      <c r="C166" s="178">
        <f t="shared" si="59"/>
        <v>0.55004782592572443</v>
      </c>
      <c r="D166" s="137">
        <f t="shared" si="29"/>
        <v>0.31935633417046527</v>
      </c>
      <c r="E166" s="137">
        <f t="shared" si="30"/>
        <v>0.21490288631319854</v>
      </c>
      <c r="F166" s="137">
        <f t="shared" si="31"/>
        <v>0.27771910866478056</v>
      </c>
      <c r="G166" s="137">
        <f t="shared" si="32"/>
        <v>0.20744154099112633</v>
      </c>
      <c r="H166" s="118">
        <f t="shared" si="33"/>
        <v>0.15770632773567317</v>
      </c>
      <c r="J166" s="707">
        <f t="shared" si="60"/>
        <v>8.5641058607575787E-2</v>
      </c>
      <c r="K166" s="239">
        <f t="shared" si="34"/>
        <v>8.5641058607575787E-2</v>
      </c>
      <c r="L166" s="239">
        <f t="shared" si="35"/>
        <v>8.5641058607575787E-2</v>
      </c>
      <c r="M166" s="239">
        <f t="shared" si="36"/>
        <v>8.5641058607575787E-2</v>
      </c>
      <c r="N166" s="239">
        <f t="shared" si="37"/>
        <v>8.5641058607575787E-2</v>
      </c>
      <c r="O166" s="248">
        <f t="shared" si="38"/>
        <v>8.5641058607575787E-2</v>
      </c>
      <c r="Q166" s="363">
        <f t="shared" si="39"/>
        <v>8.5000000000000006E-2</v>
      </c>
      <c r="R166" s="712">
        <f t="shared" si="40"/>
        <v>12012.870650924364</v>
      </c>
      <c r="S166" s="106">
        <f t="shared" si="41"/>
        <v>7586.2989214801755</v>
      </c>
      <c r="T166" s="106">
        <f t="shared" si="42"/>
        <v>6378.240153144292</v>
      </c>
      <c r="U166" s="106">
        <f t="shared" si="43"/>
        <v>12777.191086647805</v>
      </c>
      <c r="V166" s="106">
        <f t="shared" si="44"/>
        <v>9659.5323279290114</v>
      </c>
      <c r="W166" s="713">
        <f t="shared" si="45"/>
        <v>6367.3848025462021</v>
      </c>
      <c r="Y166" s="712">
        <f t="shared" si="46"/>
        <v>1028.7949594610404</v>
      </c>
      <c r="Z166" s="106">
        <f t="shared" si="47"/>
        <v>649.69867054907274</v>
      </c>
      <c r="AA166" s="106">
        <f t="shared" si="48"/>
        <v>546.23923876862352</v>
      </c>
      <c r="AB166" s="106">
        <f t="shared" si="49"/>
        <v>1094.2521706917996</v>
      </c>
      <c r="AC166" s="106">
        <f t="shared" si="50"/>
        <v>827.2525742179414</v>
      </c>
      <c r="AD166" s="713">
        <f t="shared" si="51"/>
        <v>545.30957505184665</v>
      </c>
      <c r="AF166" s="364">
        <f t="shared" si="52"/>
        <v>8.5000000000000006E-2</v>
      </c>
      <c r="AG166" s="712">
        <f t="shared" si="53"/>
        <v>166.08214294571798</v>
      </c>
      <c r="AH166" s="106">
        <f t="shared" si="54"/>
        <v>114.38169186629692</v>
      </c>
      <c r="AI166" s="106">
        <f t="shared" si="55"/>
        <v>93.536131627450573</v>
      </c>
      <c r="AJ166" s="106">
        <f t="shared" si="56"/>
        <v>175.72648709268458</v>
      </c>
      <c r="AK166" s="106">
        <f t="shared" si="57"/>
        <v>131.75472394421746</v>
      </c>
      <c r="AL166" s="713">
        <f t="shared" si="58"/>
        <v>93.551390765362186</v>
      </c>
      <c r="AM166" s="108"/>
    </row>
    <row r="167" spans="1:39" x14ac:dyDescent="0.25">
      <c r="A167" s="31"/>
      <c r="B167" s="375">
        <v>0.09</v>
      </c>
      <c r="C167" s="178">
        <f t="shared" si="59"/>
        <v>0.59039353519600679</v>
      </c>
      <c r="D167" s="137">
        <f t="shared" si="29"/>
        <v>0.34067595209130408</v>
      </c>
      <c r="E167" s="137">
        <f t="shared" si="30"/>
        <v>0.22855776021392993</v>
      </c>
      <c r="F167" s="137">
        <f t="shared" si="31"/>
        <v>0.29590814078133931</v>
      </c>
      <c r="G167" s="137">
        <f t="shared" si="32"/>
        <v>0.22057333147203662</v>
      </c>
      <c r="H167" s="118">
        <f t="shared" si="33"/>
        <v>0.16743785326793992</v>
      </c>
      <c r="J167" s="707">
        <f t="shared" si="60"/>
        <v>9.0514193770679818E-2</v>
      </c>
      <c r="K167" s="239">
        <f t="shared" si="34"/>
        <v>9.0514193770679818E-2</v>
      </c>
      <c r="L167" s="239">
        <f t="shared" si="35"/>
        <v>9.0514193770679818E-2</v>
      </c>
      <c r="M167" s="239">
        <f t="shared" si="36"/>
        <v>9.0514193770679818E-2</v>
      </c>
      <c r="N167" s="239">
        <f t="shared" si="37"/>
        <v>9.0514193770679818E-2</v>
      </c>
      <c r="O167" s="248">
        <f t="shared" si="38"/>
        <v>9.0514193770679818E-2</v>
      </c>
      <c r="Q167" s="363">
        <f t="shared" si="39"/>
        <v>0.09</v>
      </c>
      <c r="R167" s="712">
        <f t="shared" si="40"/>
        <v>12325.549897769053</v>
      </c>
      <c r="S167" s="106">
        <f t="shared" si="41"/>
        <v>7708.8867245249985</v>
      </c>
      <c r="T167" s="106">
        <f t="shared" si="42"/>
        <v>6449.9282411231325</v>
      </c>
      <c r="U167" s="106">
        <f t="shared" si="43"/>
        <v>12959.081407813394</v>
      </c>
      <c r="V167" s="106">
        <f t="shared" si="44"/>
        <v>9764.5866517762934</v>
      </c>
      <c r="W167" s="713">
        <f t="shared" si="45"/>
        <v>6420.9081929736694</v>
      </c>
      <c r="Y167" s="712">
        <f t="shared" si="46"/>
        <v>1115.6372117768508</v>
      </c>
      <c r="Z167" s="106">
        <f t="shared" si="47"/>
        <v>697.76366673987695</v>
      </c>
      <c r="AA167" s="106">
        <f t="shared" si="48"/>
        <v>583.81005462399924</v>
      </c>
      <c r="AB167" s="106">
        <f t="shared" si="49"/>
        <v>1172.9808056368356</v>
      </c>
      <c r="AC167" s="106">
        <f t="shared" si="50"/>
        <v>883.83368828947312</v>
      </c>
      <c r="AD167" s="713">
        <f t="shared" si="51"/>
        <v>581.18332836256434</v>
      </c>
      <c r="AF167" s="364">
        <f t="shared" si="52"/>
        <v>0.09</v>
      </c>
      <c r="AG167" s="712">
        <f t="shared" si="53"/>
        <v>176.74181942185712</v>
      </c>
      <c r="AH167" s="106">
        <f t="shared" si="54"/>
        <v>120.28155392143566</v>
      </c>
      <c r="AI167" s="106">
        <f t="shared" si="55"/>
        <v>98.147858422680059</v>
      </c>
      <c r="AJ167" s="106">
        <f t="shared" si="56"/>
        <v>185.39023665632135</v>
      </c>
      <c r="AK167" s="106">
        <f t="shared" si="57"/>
        <v>138.69991887615782</v>
      </c>
      <c r="AL167" s="713">
        <f t="shared" si="58"/>
        <v>97.954807236948298</v>
      </c>
      <c r="AM167" s="108"/>
    </row>
    <row r="168" spans="1:39" x14ac:dyDescent="0.25">
      <c r="A168" s="31"/>
      <c r="B168" s="375">
        <v>9.5000000000000001E-2</v>
      </c>
      <c r="C168" s="178">
        <f t="shared" si="59"/>
        <v>0.63176813450926628</v>
      </c>
      <c r="D168" s="137">
        <f t="shared" si="29"/>
        <v>0.36229921086983152</v>
      </c>
      <c r="E168" s="137">
        <f t="shared" si="30"/>
        <v>0.2423296143206688</v>
      </c>
      <c r="F168" s="137">
        <f t="shared" si="31"/>
        <v>0.31431596000527873</v>
      </c>
      <c r="G168" s="137">
        <f t="shared" si="32"/>
        <v>0.2338120868587592</v>
      </c>
      <c r="H168" s="118">
        <f t="shared" si="33"/>
        <v>0.17722073587623166</v>
      </c>
      <c r="J168" s="707">
        <f t="shared" si="60"/>
        <v>9.5411865330471052E-2</v>
      </c>
      <c r="K168" s="239">
        <f t="shared" si="34"/>
        <v>9.5411865330471052E-2</v>
      </c>
      <c r="L168" s="239">
        <f t="shared" si="35"/>
        <v>9.5411865330471052E-2</v>
      </c>
      <c r="M168" s="239">
        <f t="shared" si="36"/>
        <v>9.5411865330471052E-2</v>
      </c>
      <c r="N168" s="239">
        <f t="shared" si="37"/>
        <v>9.5411865330471052E-2</v>
      </c>
      <c r="O168" s="248">
        <f t="shared" si="38"/>
        <v>9.5411865330471052E-2</v>
      </c>
      <c r="Q168" s="363">
        <f t="shared" si="39"/>
        <v>9.5000000000000001E-2</v>
      </c>
      <c r="R168" s="712">
        <f t="shared" si="40"/>
        <v>12646.203042446814</v>
      </c>
      <c r="S168" s="106">
        <f t="shared" si="41"/>
        <v>7833.2204625015311</v>
      </c>
      <c r="T168" s="106">
        <f t="shared" si="42"/>
        <v>6522.2304751835109</v>
      </c>
      <c r="U168" s="106">
        <f t="shared" si="43"/>
        <v>13143.159600052788</v>
      </c>
      <c r="V168" s="106">
        <f t="shared" si="44"/>
        <v>9870.496694870073</v>
      </c>
      <c r="W168" s="713">
        <f t="shared" si="45"/>
        <v>6474.714047319274</v>
      </c>
      <c r="Y168" s="712">
        <f t="shared" si="46"/>
        <v>1206.5978216277288</v>
      </c>
      <c r="Z168" s="106">
        <f t="shared" si="47"/>
        <v>747.38217587208624</v>
      </c>
      <c r="AA168" s="106">
        <f t="shared" si="48"/>
        <v>622.29817575250331</v>
      </c>
      <c r="AB168" s="106">
        <f t="shared" si="49"/>
        <v>1254.0133737771243</v>
      </c>
      <c r="AC168" s="106">
        <f t="shared" si="50"/>
        <v>941.76250139580304</v>
      </c>
      <c r="AD168" s="713">
        <f t="shared" si="51"/>
        <v>617.76454473613569</v>
      </c>
      <c r="AF168" s="364">
        <f t="shared" si="52"/>
        <v>9.5000000000000001E-2</v>
      </c>
      <c r="AG168" s="712">
        <f t="shared" si="53"/>
        <v>187.90701432671275</v>
      </c>
      <c r="AH168" s="106">
        <f t="shared" si="54"/>
        <v>126.3721059335397</v>
      </c>
      <c r="AI168" s="106">
        <f t="shared" si="55"/>
        <v>102.87218222202512</v>
      </c>
      <c r="AJ168" s="106">
        <f t="shared" si="56"/>
        <v>195.33678844847145</v>
      </c>
      <c r="AK168" s="106">
        <f t="shared" si="57"/>
        <v>145.81054060571174</v>
      </c>
      <c r="AL168" s="713">
        <f t="shared" si="58"/>
        <v>102.4450630887639</v>
      </c>
      <c r="AM168" s="108"/>
    </row>
    <row r="169" spans="1:39" x14ac:dyDescent="0.25">
      <c r="A169" s="31"/>
      <c r="B169" s="375">
        <v>0.1</v>
      </c>
      <c r="C169" s="178">
        <f t="shared" si="59"/>
        <v>0.67419641901621374</v>
      </c>
      <c r="D169" s="137">
        <f t="shared" si="29"/>
        <v>0.38422976544845699</v>
      </c>
      <c r="E169" s="137">
        <f t="shared" si="30"/>
        <v>0.25621914903885989</v>
      </c>
      <c r="F169" s="137">
        <f t="shared" si="31"/>
        <v>0.33294468177054126</v>
      </c>
      <c r="G169" s="137">
        <f t="shared" si="32"/>
        <v>0.24715840003566392</v>
      </c>
      <c r="H169" s="118">
        <f t="shared" si="33"/>
        <v>0.18705510752436405</v>
      </c>
      <c r="J169" s="707">
        <f t="shared" si="60"/>
        <v>0.10032950922550407</v>
      </c>
      <c r="K169" s="239">
        <f t="shared" si="34"/>
        <v>0.10032950922550407</v>
      </c>
      <c r="L169" s="239">
        <f t="shared" si="35"/>
        <v>0.10032950922550407</v>
      </c>
      <c r="M169" s="239">
        <f t="shared" si="36"/>
        <v>0.10032950922550407</v>
      </c>
      <c r="N169" s="239">
        <f t="shared" si="37"/>
        <v>0.10032950922550407</v>
      </c>
      <c r="O169" s="248">
        <f t="shared" si="38"/>
        <v>0.10032950922550407</v>
      </c>
      <c r="Q169" s="363">
        <f t="shared" si="39"/>
        <v>0.1</v>
      </c>
      <c r="R169" s="712">
        <f t="shared" si="40"/>
        <v>12975.022247375657</v>
      </c>
      <c r="S169" s="106">
        <f t="shared" si="41"/>
        <v>7959.3211513286278</v>
      </c>
      <c r="T169" s="106">
        <f t="shared" si="42"/>
        <v>6595.1505324540149</v>
      </c>
      <c r="U169" s="106">
        <f t="shared" si="43"/>
        <v>13329.446817705413</v>
      </c>
      <c r="V169" s="106">
        <f t="shared" si="44"/>
        <v>9977.2672002853105</v>
      </c>
      <c r="W169" s="713">
        <f t="shared" si="45"/>
        <v>6528.8030913840021</v>
      </c>
      <c r="Y169" s="712">
        <f t="shared" si="46"/>
        <v>1301.7776142691964</v>
      </c>
      <c r="Z169" s="106">
        <f t="shared" si="47"/>
        <v>798.55478488097526</v>
      </c>
      <c r="AA169" s="106">
        <f t="shared" si="48"/>
        <v>661.68821618943321</v>
      </c>
      <c r="AB169" s="106">
        <f t="shared" si="49"/>
        <v>1337.3368574678411</v>
      </c>
      <c r="AC169" s="106">
        <f t="shared" si="50"/>
        <v>1001.0143216163442</v>
      </c>
      <c r="AD169" s="713">
        <f t="shared" si="51"/>
        <v>655.0316099885107</v>
      </c>
      <c r="AF169" s="364">
        <f t="shared" si="52"/>
        <v>0.1</v>
      </c>
      <c r="AG169" s="712">
        <f t="shared" si="53"/>
        <v>199.59010371659193</v>
      </c>
      <c r="AH169" s="106">
        <f t="shared" si="54"/>
        <v>132.65341994749474</v>
      </c>
      <c r="AI169" s="106">
        <f t="shared" si="55"/>
        <v>107.70721443552365</v>
      </c>
      <c r="AJ169" s="106">
        <f t="shared" si="56"/>
        <v>205.56454458471106</v>
      </c>
      <c r="AK169" s="106">
        <f t="shared" si="57"/>
        <v>153.0835582593354</v>
      </c>
      <c r="AL169" s="713">
        <f t="shared" si="58"/>
        <v>107.01950523198271</v>
      </c>
      <c r="AM169" s="108"/>
    </row>
    <row r="170" spans="1:39" ht="15.75" thickBot="1" x14ac:dyDescent="0.3">
      <c r="A170" s="31"/>
      <c r="B170" s="375">
        <v>0.105</v>
      </c>
      <c r="C170" s="179">
        <f t="shared" si="59"/>
        <v>0.7177037281422376</v>
      </c>
      <c r="D170" s="180">
        <f t="shared" si="29"/>
        <v>0.40647130507235518</v>
      </c>
      <c r="E170" s="180">
        <f t="shared" si="30"/>
        <v>0.27022706698443844</v>
      </c>
      <c r="F170" s="180">
        <f t="shared" si="31"/>
        <v>0.35179643617494816</v>
      </c>
      <c r="G170" s="180">
        <f t="shared" si="32"/>
        <v>0.26061286549151097</v>
      </c>
      <c r="H170" s="120">
        <f t="shared" si="33"/>
        <v>0.19694110014665944</v>
      </c>
      <c r="J170" s="708">
        <f t="shared" si="60"/>
        <v>0.10526335436683443</v>
      </c>
      <c r="K170" s="629">
        <f t="shared" si="34"/>
        <v>0.10526335436683443</v>
      </c>
      <c r="L170" s="629">
        <f t="shared" si="35"/>
        <v>0.10526335436683443</v>
      </c>
      <c r="M170" s="629">
        <f t="shared" si="36"/>
        <v>0.10526335436683443</v>
      </c>
      <c r="N170" s="629">
        <f t="shared" si="37"/>
        <v>0.10526335436683443</v>
      </c>
      <c r="O170" s="628">
        <f t="shared" si="38"/>
        <v>0.10526335436683443</v>
      </c>
      <c r="Q170" s="363">
        <f t="shared" si="39"/>
        <v>0.105</v>
      </c>
      <c r="R170" s="714">
        <f t="shared" si="40"/>
        <v>13312.203893102342</v>
      </c>
      <c r="S170" s="715">
        <f t="shared" si="41"/>
        <v>8087.2100041660424</v>
      </c>
      <c r="T170" s="715">
        <f t="shared" si="42"/>
        <v>6668.6921016683018</v>
      </c>
      <c r="U170" s="715">
        <f t="shared" si="43"/>
        <v>13517.964361749482</v>
      </c>
      <c r="V170" s="715">
        <f t="shared" si="44"/>
        <v>10084.902923932088</v>
      </c>
      <c r="W170" s="716">
        <f t="shared" si="45"/>
        <v>6583.1760508066272</v>
      </c>
      <c r="Y170" s="714">
        <f t="shared" si="46"/>
        <v>1401.2872358031846</v>
      </c>
      <c r="Z170" s="715">
        <f t="shared" si="47"/>
        <v>851.2868525075387</v>
      </c>
      <c r="AA170" s="715">
        <f t="shared" si="48"/>
        <v>701.96889986122028</v>
      </c>
      <c r="AB170" s="715">
        <f t="shared" si="49"/>
        <v>1422.9462729290744</v>
      </c>
      <c r="AC170" s="715">
        <f t="shared" si="50"/>
        <v>1061.5707102369881</v>
      </c>
      <c r="AD170" s="716">
        <f t="shared" si="51"/>
        <v>692.96719349531566</v>
      </c>
      <c r="AF170" s="364">
        <f t="shared" si="52"/>
        <v>0.105</v>
      </c>
      <c r="AG170" s="714">
        <f t="shared" si="53"/>
        <v>211.80466913295027</v>
      </c>
      <c r="AH170" s="715">
        <f t="shared" si="54"/>
        <v>139.12615373579979</v>
      </c>
      <c r="AI170" s="715">
        <f t="shared" si="55"/>
        <v>112.65157095241213</v>
      </c>
      <c r="AJ170" s="715">
        <f t="shared" si="56"/>
        <v>216.07289331810742</v>
      </c>
      <c r="AK170" s="715">
        <f t="shared" si="57"/>
        <v>160.51670852945909</v>
      </c>
      <c r="AL170" s="716">
        <f t="shared" si="58"/>
        <v>111.67600637437052</v>
      </c>
      <c r="AM170" s="108"/>
    </row>
    <row r="171" spans="1:39" x14ac:dyDescent="0.25">
      <c r="A171" s="31"/>
      <c r="AM171" s="108"/>
    </row>
    <row r="172" spans="1:39" x14ac:dyDescent="0.25">
      <c r="A172" s="31"/>
      <c r="D172" s="16"/>
      <c r="AM172" s="108"/>
    </row>
    <row r="173" spans="1:39" ht="15.75" thickBot="1" x14ac:dyDescent="0.3">
      <c r="A173" s="32"/>
      <c r="B173" s="124"/>
      <c r="C173" s="124"/>
      <c r="D173" s="365"/>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36"/>
    </row>
    <row r="174" spans="1:39" ht="23.25" x14ac:dyDescent="0.35">
      <c r="D174" s="16"/>
      <c r="E174" s="340" t="s">
        <v>873</v>
      </c>
    </row>
    <row r="175" spans="1:39" ht="23.25" x14ac:dyDescent="0.35">
      <c r="D175" s="16"/>
      <c r="E175" s="344"/>
      <c r="I175" s="5" t="s">
        <v>874</v>
      </c>
      <c r="S175" s="5" t="s">
        <v>317</v>
      </c>
    </row>
    <row r="176" spans="1:39" x14ac:dyDescent="0.25">
      <c r="F176" s="4"/>
      <c r="G176" s="4"/>
    </row>
    <row r="177" spans="4:22" ht="15.75" thickBot="1" x14ac:dyDescent="0.3">
      <c r="E177" s="19"/>
      <c r="I177" s="15" t="s">
        <v>255</v>
      </c>
      <c r="J177" s="15" t="s">
        <v>256</v>
      </c>
      <c r="K177" s="15" t="s">
        <v>257</v>
      </c>
    </row>
    <row r="178" spans="4:22" x14ac:dyDescent="0.25">
      <c r="E178" s="19"/>
      <c r="H178" s="17" t="s">
        <v>386</v>
      </c>
      <c r="I178" s="195">
        <f>_xlfn.QUARTILE.EXC($I$183:$L$185,1)</f>
        <v>42.5</v>
      </c>
      <c r="J178" s="195">
        <f>_xlfn.QUARTILE.EXC($I$183:$L$185,2)</f>
        <v>54.5</v>
      </c>
      <c r="K178" s="195">
        <f>_xlfn.QUARTILE.EXC($I$183:$L$185,3)</f>
        <v>70.5</v>
      </c>
      <c r="S178" s="385" t="s">
        <v>274</v>
      </c>
      <c r="T178" s="143"/>
    </row>
    <row r="179" spans="4:22" x14ac:dyDescent="0.25">
      <c r="H179" s="17" t="s">
        <v>377</v>
      </c>
      <c r="I179" s="254">
        <f>I178/12</f>
        <v>3.5416666666666665</v>
      </c>
      <c r="J179" s="254">
        <f>J178/12</f>
        <v>4.541666666666667</v>
      </c>
      <c r="K179" s="254">
        <f>K178/12</f>
        <v>5.875</v>
      </c>
      <c r="S179" s="172" t="s">
        <v>377</v>
      </c>
      <c r="T179" s="174"/>
      <c r="U179" s="172" t="s">
        <v>386</v>
      </c>
      <c r="V179" s="174"/>
    </row>
    <row r="180" spans="4:22" x14ac:dyDescent="0.25">
      <c r="E180" s="225" t="s">
        <v>389</v>
      </c>
      <c r="F180" s="109"/>
      <c r="G180" s="109"/>
      <c r="H180" s="110"/>
      <c r="I180" s="109" t="s">
        <v>390</v>
      </c>
      <c r="J180" s="109"/>
      <c r="K180" s="109"/>
      <c r="L180" s="110"/>
      <c r="M180" s="109" t="s">
        <v>391</v>
      </c>
      <c r="N180" s="109"/>
      <c r="O180" s="109"/>
      <c r="P180" s="110"/>
      <c r="Q180" s="2"/>
      <c r="S180" s="2" t="s">
        <v>388</v>
      </c>
      <c r="T180" s="2" t="s">
        <v>387</v>
      </c>
      <c r="U180" s="2" t="s">
        <v>388</v>
      </c>
      <c r="V180" s="2" t="s">
        <v>387</v>
      </c>
    </row>
    <row r="181" spans="4:22" ht="15.75" x14ac:dyDescent="0.25">
      <c r="E181" s="979" t="s">
        <v>392</v>
      </c>
      <c r="F181" s="980"/>
      <c r="G181" s="981" t="s">
        <v>393</v>
      </c>
      <c r="H181" s="982"/>
      <c r="I181" s="979" t="s">
        <v>392</v>
      </c>
      <c r="J181" s="980"/>
      <c r="K181" s="981" t="s">
        <v>393</v>
      </c>
      <c r="L181" s="982"/>
      <c r="M181" s="979" t="s">
        <v>392</v>
      </c>
      <c r="N181" s="980"/>
      <c r="O181" s="981" t="s">
        <v>393</v>
      </c>
      <c r="P181" s="982"/>
      <c r="R181" s="17" t="s">
        <v>255</v>
      </c>
      <c r="S181" s="386">
        <f>_xlfn.QUARTILE.EXC($S$188:$S$319,1)</f>
        <v>4.6875</v>
      </c>
      <c r="T181" s="386">
        <f>_xlfn.QUARTILE.EXC($T$188:$T$319,1)</f>
        <v>5.020833333333333</v>
      </c>
      <c r="U181">
        <f t="shared" ref="U181:V183" si="61">S181*12</f>
        <v>56.25</v>
      </c>
      <c r="V181">
        <f t="shared" si="61"/>
        <v>60.25</v>
      </c>
    </row>
    <row r="182" spans="4:22" ht="15.75" x14ac:dyDescent="0.25">
      <c r="D182" s="16" t="s">
        <v>394</v>
      </c>
      <c r="E182" s="330" t="s">
        <v>258</v>
      </c>
      <c r="F182" s="329" t="s">
        <v>259</v>
      </c>
      <c r="G182" s="15" t="s">
        <v>258</v>
      </c>
      <c r="H182" s="15" t="s">
        <v>259</v>
      </c>
      <c r="I182" s="330" t="s">
        <v>258</v>
      </c>
      <c r="J182" s="329" t="s">
        <v>259</v>
      </c>
      <c r="K182" s="328" t="s">
        <v>258</v>
      </c>
      <c r="L182" s="329" t="s">
        <v>259</v>
      </c>
      <c r="M182" s="330" t="s">
        <v>258</v>
      </c>
      <c r="N182" s="329" t="s">
        <v>259</v>
      </c>
      <c r="O182" s="328" t="s">
        <v>258</v>
      </c>
      <c r="P182" s="329" t="s">
        <v>259</v>
      </c>
      <c r="R182" s="17" t="s">
        <v>256</v>
      </c>
      <c r="S182" s="386">
        <f>_xlfn.QUARTILE.EXC($S$188:$S$319,2)</f>
        <v>6.625</v>
      </c>
      <c r="T182" s="386">
        <f>_xlfn.QUARTILE.EXC($T$188:$T$319,2)</f>
        <v>6.833333333333333</v>
      </c>
      <c r="U182">
        <f t="shared" si="61"/>
        <v>79.5</v>
      </c>
      <c r="V182">
        <f t="shared" si="61"/>
        <v>82</v>
      </c>
    </row>
    <row r="183" spans="4:22" ht="15.75" x14ac:dyDescent="0.25">
      <c r="D183" s="16" t="s">
        <v>395</v>
      </c>
      <c r="E183" s="226">
        <f>I183</f>
        <v>55</v>
      </c>
      <c r="F183" s="227">
        <f>J183</f>
        <v>41</v>
      </c>
      <c r="G183" s="4">
        <f>K183</f>
        <v>58</v>
      </c>
      <c r="H183" s="4">
        <f>L183</f>
        <v>41</v>
      </c>
      <c r="I183" s="226">
        <f t="shared" ref="I183:L185" si="62">M183+I$186</f>
        <v>55</v>
      </c>
      <c r="J183" s="227">
        <f t="shared" si="62"/>
        <v>41</v>
      </c>
      <c r="K183" s="4">
        <f t="shared" si="62"/>
        <v>58</v>
      </c>
      <c r="L183" s="227">
        <f t="shared" si="62"/>
        <v>41</v>
      </c>
      <c r="M183" s="376">
        <v>45</v>
      </c>
      <c r="N183" s="377">
        <v>31</v>
      </c>
      <c r="O183" s="378">
        <v>48</v>
      </c>
      <c r="P183" s="377">
        <v>31</v>
      </c>
      <c r="R183" s="17" t="s">
        <v>257</v>
      </c>
      <c r="S183" s="386">
        <f>_xlfn.QUARTILE.EXC($S$188:$S$319,3)</f>
        <v>10.333333333333334</v>
      </c>
      <c r="T183" s="386">
        <f>_xlfn.QUARTILE.EXC($T$188:$T$319,3)</f>
        <v>10.416666666666666</v>
      </c>
      <c r="U183">
        <f t="shared" si="61"/>
        <v>124</v>
      </c>
      <c r="V183">
        <f t="shared" si="61"/>
        <v>125</v>
      </c>
    </row>
    <row r="184" spans="4:22" x14ac:dyDescent="0.25">
      <c r="D184" s="16" t="s">
        <v>396</v>
      </c>
      <c r="E184" s="226">
        <f t="shared" ref="E184:H185" si="63">I184-I$183</f>
        <v>14</v>
      </c>
      <c r="F184" s="227">
        <f t="shared" si="63"/>
        <v>1</v>
      </c>
      <c r="G184" s="4">
        <f t="shared" si="63"/>
        <v>13</v>
      </c>
      <c r="H184" s="4">
        <f t="shared" si="63"/>
        <v>3</v>
      </c>
      <c r="I184" s="226">
        <f t="shared" si="62"/>
        <v>69</v>
      </c>
      <c r="J184" s="227">
        <f t="shared" si="62"/>
        <v>42</v>
      </c>
      <c r="K184" s="4">
        <f t="shared" si="62"/>
        <v>71</v>
      </c>
      <c r="L184" s="227">
        <f t="shared" si="62"/>
        <v>44</v>
      </c>
      <c r="M184" s="376">
        <v>59</v>
      </c>
      <c r="N184" s="377">
        <v>32</v>
      </c>
      <c r="O184" s="378">
        <v>61</v>
      </c>
      <c r="P184" s="377">
        <v>34</v>
      </c>
    </row>
    <row r="185" spans="4:22" x14ac:dyDescent="0.25">
      <c r="D185" s="220" t="s">
        <v>397</v>
      </c>
      <c r="E185" s="228">
        <f t="shared" si="63"/>
        <v>32</v>
      </c>
      <c r="F185" s="230">
        <f t="shared" si="63"/>
        <v>10</v>
      </c>
      <c r="G185" s="229">
        <f t="shared" si="63"/>
        <v>41</v>
      </c>
      <c r="H185" s="229">
        <f t="shared" si="63"/>
        <v>13</v>
      </c>
      <c r="I185" s="228">
        <f t="shared" si="62"/>
        <v>87</v>
      </c>
      <c r="J185" s="230">
        <f t="shared" si="62"/>
        <v>51</v>
      </c>
      <c r="K185" s="229">
        <f t="shared" si="62"/>
        <v>99</v>
      </c>
      <c r="L185" s="230">
        <f t="shared" si="62"/>
        <v>54</v>
      </c>
      <c r="M185" s="379">
        <v>77</v>
      </c>
      <c r="N185" s="380">
        <v>41</v>
      </c>
      <c r="O185" s="381">
        <v>89</v>
      </c>
      <c r="P185" s="380">
        <v>44</v>
      </c>
    </row>
    <row r="186" spans="4:22" x14ac:dyDescent="0.25">
      <c r="D186" s="16" t="s">
        <v>398</v>
      </c>
      <c r="E186" s="201"/>
      <c r="F186" s="201"/>
      <c r="G186" s="201"/>
      <c r="H186" s="201"/>
      <c r="I186" s="4">
        <v>10</v>
      </c>
      <c r="J186" s="4">
        <v>10</v>
      </c>
      <c r="K186" s="4">
        <v>10</v>
      </c>
      <c r="L186" s="4">
        <v>10</v>
      </c>
      <c r="M186" s="201"/>
      <c r="N186" s="201"/>
      <c r="O186" s="201"/>
      <c r="P186" s="201"/>
      <c r="S186" s="5" t="s">
        <v>867</v>
      </c>
      <c r="U186" s="5" t="s">
        <v>868</v>
      </c>
    </row>
    <row r="187" spans="4:22" x14ac:dyDescent="0.25">
      <c r="R187" s="17" t="s">
        <v>872</v>
      </c>
      <c r="S187" s="15" t="s">
        <v>869</v>
      </c>
      <c r="T187" s="15" t="s">
        <v>870</v>
      </c>
      <c r="U187" s="15" t="s">
        <v>869</v>
      </c>
      <c r="V187" t="s">
        <v>870</v>
      </c>
    </row>
    <row r="188" spans="4:22" x14ac:dyDescent="0.25">
      <c r="R188" s="4" t="s">
        <v>871</v>
      </c>
      <c r="S188" s="730">
        <v>1.5833333333333333</v>
      </c>
      <c r="T188" s="731">
        <v>1.75</v>
      </c>
      <c r="U188" s="736">
        <v>19</v>
      </c>
      <c r="V188" s="737">
        <v>21</v>
      </c>
    </row>
    <row r="189" spans="4:22" x14ac:dyDescent="0.25">
      <c r="R189" s="4" t="s">
        <v>871</v>
      </c>
      <c r="S189" s="732">
        <v>3</v>
      </c>
      <c r="T189" s="733">
        <v>3.9166666666666665</v>
      </c>
      <c r="U189" s="378">
        <v>36</v>
      </c>
      <c r="V189" s="738">
        <v>47</v>
      </c>
    </row>
    <row r="190" spans="4:22" x14ac:dyDescent="0.25">
      <c r="R190" s="4" t="s">
        <v>871</v>
      </c>
      <c r="S190" s="732">
        <v>3.4166666666666665</v>
      </c>
      <c r="T190" s="733">
        <v>3.9166666666666665</v>
      </c>
      <c r="U190" s="378">
        <v>41</v>
      </c>
      <c r="V190" s="738">
        <v>47</v>
      </c>
    </row>
    <row r="191" spans="4:22" x14ac:dyDescent="0.25">
      <c r="R191" s="4" t="s">
        <v>871</v>
      </c>
      <c r="S191" s="732">
        <v>2.75</v>
      </c>
      <c r="T191" s="733">
        <v>3</v>
      </c>
      <c r="U191" s="378">
        <v>33</v>
      </c>
      <c r="V191" s="738">
        <v>36</v>
      </c>
    </row>
    <row r="192" spans="4:22" x14ac:dyDescent="0.25">
      <c r="R192" s="4" t="s">
        <v>871</v>
      </c>
      <c r="S192" s="732">
        <v>6.25</v>
      </c>
      <c r="T192" s="733">
        <v>6.333333333333333</v>
      </c>
      <c r="U192" s="378">
        <v>75</v>
      </c>
      <c r="V192" s="738">
        <v>76</v>
      </c>
    </row>
    <row r="193" spans="3:22" x14ac:dyDescent="0.25">
      <c r="F193" s="4"/>
      <c r="G193" s="4"/>
      <c r="R193" s="4" t="s">
        <v>871</v>
      </c>
      <c r="S193" s="732">
        <v>2.3333333333333335</v>
      </c>
      <c r="T193" s="733">
        <v>2.5833333333333335</v>
      </c>
      <c r="U193" s="378">
        <v>28</v>
      </c>
      <c r="V193" s="738">
        <v>31</v>
      </c>
    </row>
    <row r="194" spans="3:22" x14ac:dyDescent="0.25">
      <c r="C194" s="123"/>
      <c r="R194" s="4" t="s">
        <v>871</v>
      </c>
      <c r="S194" s="732">
        <v>2.25</v>
      </c>
      <c r="T194" s="733">
        <v>2.4166666666666665</v>
      </c>
      <c r="U194" s="378">
        <v>27</v>
      </c>
      <c r="V194" s="738">
        <v>29</v>
      </c>
    </row>
    <row r="195" spans="3:22" x14ac:dyDescent="0.25">
      <c r="C195" s="176"/>
      <c r="M195" s="137"/>
      <c r="N195" s="137"/>
      <c r="R195" s="4" t="s">
        <v>871</v>
      </c>
      <c r="S195" s="732">
        <v>1</v>
      </c>
      <c r="T195" s="733">
        <v>3.5</v>
      </c>
      <c r="U195" s="378">
        <v>12</v>
      </c>
      <c r="V195" s="738">
        <v>42</v>
      </c>
    </row>
    <row r="196" spans="3:22" x14ac:dyDescent="0.25">
      <c r="C196" s="176"/>
      <c r="M196" s="137"/>
      <c r="N196" s="137"/>
      <c r="R196" s="4" t="s">
        <v>871</v>
      </c>
      <c r="S196" s="732">
        <v>3.8333333333333335</v>
      </c>
      <c r="T196" s="733">
        <v>4.583333333333333</v>
      </c>
      <c r="U196" s="378">
        <v>46</v>
      </c>
      <c r="V196" s="738">
        <v>55</v>
      </c>
    </row>
    <row r="197" spans="3:22" x14ac:dyDescent="0.25">
      <c r="C197" s="176"/>
      <c r="M197" s="137"/>
      <c r="N197" s="137"/>
      <c r="R197" s="4" t="s">
        <v>871</v>
      </c>
      <c r="S197" s="732">
        <v>4</v>
      </c>
      <c r="T197" s="733">
        <v>4.666666666666667</v>
      </c>
      <c r="U197" s="378">
        <v>48</v>
      </c>
      <c r="V197" s="738">
        <v>56</v>
      </c>
    </row>
    <row r="198" spans="3:22" x14ac:dyDescent="0.25">
      <c r="M198" s="137"/>
      <c r="N198" s="137"/>
      <c r="R198" s="4" t="s">
        <v>871</v>
      </c>
      <c r="S198" s="732">
        <v>3.1666666666666665</v>
      </c>
      <c r="T198" s="733">
        <v>3.9166666666666665</v>
      </c>
      <c r="U198" s="378">
        <v>38</v>
      </c>
      <c r="V198" s="738">
        <v>47</v>
      </c>
    </row>
    <row r="199" spans="3:22" x14ac:dyDescent="0.25">
      <c r="M199" s="137"/>
      <c r="N199" s="137"/>
      <c r="R199" s="4" t="s">
        <v>871</v>
      </c>
      <c r="S199" s="732">
        <v>4.25</v>
      </c>
      <c r="T199" s="733">
        <v>4.583333333333333</v>
      </c>
      <c r="U199" s="378">
        <v>51</v>
      </c>
      <c r="V199" s="738">
        <v>55</v>
      </c>
    </row>
    <row r="200" spans="3:22" x14ac:dyDescent="0.25">
      <c r="M200" s="137"/>
      <c r="N200" s="137"/>
      <c r="R200" s="4" t="s">
        <v>871</v>
      </c>
      <c r="S200" s="732">
        <v>5</v>
      </c>
      <c r="T200" s="733">
        <v>7.5</v>
      </c>
      <c r="U200" s="378">
        <v>60</v>
      </c>
      <c r="V200" s="738">
        <v>90</v>
      </c>
    </row>
    <row r="201" spans="3:22" x14ac:dyDescent="0.25">
      <c r="M201" s="137"/>
      <c r="N201" s="137"/>
      <c r="R201" s="4" t="s">
        <v>871</v>
      </c>
      <c r="S201" s="732">
        <v>6.666666666666667</v>
      </c>
      <c r="T201" s="733">
        <v>9.6666666666666661</v>
      </c>
      <c r="U201" s="378">
        <v>80</v>
      </c>
      <c r="V201" s="738">
        <v>116</v>
      </c>
    </row>
    <row r="202" spans="3:22" x14ac:dyDescent="0.25">
      <c r="M202" s="137"/>
      <c r="N202" s="137"/>
      <c r="R202" s="4" t="s">
        <v>871</v>
      </c>
      <c r="S202" s="732">
        <v>4.083333333333333</v>
      </c>
      <c r="T202" s="733">
        <v>4.916666666666667</v>
      </c>
      <c r="U202" s="378">
        <v>49</v>
      </c>
      <c r="V202" s="738">
        <v>59</v>
      </c>
    </row>
    <row r="203" spans="3:22" x14ac:dyDescent="0.25">
      <c r="M203" s="137"/>
      <c r="N203" s="137"/>
      <c r="R203" s="4" t="s">
        <v>871</v>
      </c>
      <c r="S203" s="732">
        <v>7</v>
      </c>
      <c r="T203" s="733">
        <v>7.166666666666667</v>
      </c>
      <c r="U203" s="378">
        <v>84</v>
      </c>
      <c r="V203" s="738">
        <v>86</v>
      </c>
    </row>
    <row r="204" spans="3:22" x14ac:dyDescent="0.25">
      <c r="M204" s="137"/>
      <c r="N204" s="137"/>
      <c r="R204" s="4" t="s">
        <v>871</v>
      </c>
      <c r="S204" s="732">
        <v>3.0833333333333335</v>
      </c>
      <c r="T204" s="733">
        <v>3.1666666666666665</v>
      </c>
      <c r="U204" s="378">
        <v>37</v>
      </c>
      <c r="V204" s="738">
        <v>38</v>
      </c>
    </row>
    <row r="205" spans="3:22" x14ac:dyDescent="0.25">
      <c r="M205" s="137"/>
      <c r="N205" s="137"/>
      <c r="R205" s="4" t="s">
        <v>871</v>
      </c>
      <c r="S205" s="732">
        <v>3.1666666666666665</v>
      </c>
      <c r="T205" s="733">
        <v>3.25</v>
      </c>
      <c r="U205" s="378">
        <v>38</v>
      </c>
      <c r="V205" s="738">
        <v>39</v>
      </c>
    </row>
    <row r="206" spans="3:22" x14ac:dyDescent="0.25">
      <c r="M206" s="137"/>
      <c r="N206" s="137"/>
      <c r="R206" s="4" t="s">
        <v>871</v>
      </c>
      <c r="S206" s="732">
        <v>4.333333333333333</v>
      </c>
      <c r="T206" s="733">
        <v>5.083333333333333</v>
      </c>
      <c r="U206" s="378">
        <v>52</v>
      </c>
      <c r="V206" s="738">
        <v>61</v>
      </c>
    </row>
    <row r="207" spans="3:22" x14ac:dyDescent="0.25">
      <c r="M207" s="137"/>
      <c r="N207" s="137"/>
      <c r="R207" s="4" t="s">
        <v>871</v>
      </c>
      <c r="S207" s="732">
        <v>4.416666666666667</v>
      </c>
      <c r="T207" s="733">
        <v>4.75</v>
      </c>
      <c r="U207" s="378">
        <v>53</v>
      </c>
      <c r="V207" s="738">
        <v>57</v>
      </c>
    </row>
    <row r="208" spans="3:22" x14ac:dyDescent="0.25">
      <c r="M208" s="137"/>
      <c r="N208" s="137"/>
      <c r="R208" s="4" t="s">
        <v>871</v>
      </c>
      <c r="S208" s="732">
        <v>4.416666666666667</v>
      </c>
      <c r="T208" s="733">
        <v>4.583333333333333</v>
      </c>
      <c r="U208" s="378">
        <v>53</v>
      </c>
      <c r="V208" s="738">
        <v>55</v>
      </c>
    </row>
    <row r="209" spans="5:22" x14ac:dyDescent="0.25">
      <c r="F209" s="106"/>
      <c r="G209" s="106"/>
      <c r="H209" s="106"/>
      <c r="I209" s="106"/>
      <c r="J209" s="106"/>
      <c r="K209" s="106"/>
      <c r="R209" s="4" t="s">
        <v>871</v>
      </c>
      <c r="S209" s="732">
        <v>3.5833333333333335</v>
      </c>
      <c r="T209" s="733">
        <v>3.6666666666666665</v>
      </c>
      <c r="U209" s="378">
        <v>43</v>
      </c>
      <c r="V209" s="738">
        <v>44</v>
      </c>
    </row>
    <row r="210" spans="5:22" x14ac:dyDescent="0.25">
      <c r="R210" s="4" t="s">
        <v>871</v>
      </c>
      <c r="S210" s="732">
        <v>4</v>
      </c>
      <c r="T210" s="733">
        <v>4.25</v>
      </c>
      <c r="U210" s="378">
        <v>48</v>
      </c>
      <c r="V210" s="738">
        <v>51</v>
      </c>
    </row>
    <row r="211" spans="5:22" x14ac:dyDescent="0.25">
      <c r="E211" s="106"/>
      <c r="R211" s="4" t="s">
        <v>871</v>
      </c>
      <c r="S211" s="732">
        <v>3.4166666666666665</v>
      </c>
      <c r="T211" s="733">
        <v>3.4166666666666665</v>
      </c>
      <c r="U211" s="378">
        <v>41</v>
      </c>
      <c r="V211" s="738">
        <v>41</v>
      </c>
    </row>
    <row r="212" spans="5:22" x14ac:dyDescent="0.25">
      <c r="E212" s="106"/>
      <c r="R212" s="4" t="s">
        <v>871</v>
      </c>
      <c r="S212" s="732">
        <v>3.3333333333333335</v>
      </c>
      <c r="T212" s="733">
        <v>3.3333333333333335</v>
      </c>
      <c r="U212" s="378">
        <v>40</v>
      </c>
      <c r="V212" s="738">
        <v>40</v>
      </c>
    </row>
    <row r="213" spans="5:22" x14ac:dyDescent="0.25">
      <c r="E213" s="106"/>
      <c r="R213" s="4" t="s">
        <v>871</v>
      </c>
      <c r="S213" s="732">
        <v>4.416666666666667</v>
      </c>
      <c r="T213" s="733">
        <v>4.5</v>
      </c>
      <c r="U213" s="378">
        <v>53</v>
      </c>
      <c r="V213" s="738">
        <v>54</v>
      </c>
    </row>
    <row r="214" spans="5:22" x14ac:dyDescent="0.25">
      <c r="E214" s="106"/>
      <c r="R214" s="4" t="s">
        <v>871</v>
      </c>
      <c r="S214" s="732">
        <v>3.5</v>
      </c>
      <c r="T214" s="733">
        <v>3.75</v>
      </c>
      <c r="U214" s="378">
        <v>42</v>
      </c>
      <c r="V214" s="738">
        <v>45</v>
      </c>
    </row>
    <row r="215" spans="5:22" x14ac:dyDescent="0.25">
      <c r="E215" s="106"/>
      <c r="R215" s="4" t="s">
        <v>871</v>
      </c>
      <c r="S215" s="732">
        <v>4.25</v>
      </c>
      <c r="T215" s="733">
        <v>4.75</v>
      </c>
      <c r="U215" s="378">
        <v>51</v>
      </c>
      <c r="V215" s="738">
        <v>57</v>
      </c>
    </row>
    <row r="216" spans="5:22" x14ac:dyDescent="0.25">
      <c r="E216" s="106"/>
      <c r="R216" s="4" t="s">
        <v>871</v>
      </c>
      <c r="S216" s="732">
        <v>4.166666666666667</v>
      </c>
      <c r="T216" s="733">
        <v>4.75</v>
      </c>
      <c r="U216" s="378">
        <v>50</v>
      </c>
      <c r="V216" s="738">
        <v>57</v>
      </c>
    </row>
    <row r="217" spans="5:22" x14ac:dyDescent="0.25">
      <c r="E217" s="106"/>
      <c r="R217" s="4" t="s">
        <v>871</v>
      </c>
      <c r="S217" s="732">
        <v>4.666666666666667</v>
      </c>
      <c r="T217" s="733">
        <v>5.166666666666667</v>
      </c>
      <c r="U217" s="378">
        <v>56</v>
      </c>
      <c r="V217" s="738">
        <v>62</v>
      </c>
    </row>
    <row r="218" spans="5:22" x14ac:dyDescent="0.25">
      <c r="E218" s="106"/>
      <c r="R218" s="4" t="s">
        <v>871</v>
      </c>
      <c r="S218" s="732">
        <v>5.166666666666667</v>
      </c>
      <c r="T218" s="733">
        <v>5.25</v>
      </c>
      <c r="U218" s="378">
        <v>62</v>
      </c>
      <c r="V218" s="738">
        <v>63</v>
      </c>
    </row>
    <row r="219" spans="5:22" x14ac:dyDescent="0.25">
      <c r="E219" s="106"/>
      <c r="R219" s="4" t="s">
        <v>871</v>
      </c>
      <c r="S219" s="732">
        <v>4.083333333333333</v>
      </c>
      <c r="T219" s="733">
        <v>4.083333333333333</v>
      </c>
      <c r="U219" s="378">
        <v>49</v>
      </c>
      <c r="V219" s="738">
        <v>49</v>
      </c>
    </row>
    <row r="220" spans="5:22" x14ac:dyDescent="0.25">
      <c r="E220" s="106"/>
      <c r="R220" s="4" t="s">
        <v>871</v>
      </c>
      <c r="S220" s="732">
        <v>3.8333333333333335</v>
      </c>
      <c r="T220" s="733">
        <v>3.9166666666666665</v>
      </c>
      <c r="U220" s="378">
        <v>46</v>
      </c>
      <c r="V220" s="738">
        <v>47</v>
      </c>
    </row>
    <row r="221" spans="5:22" x14ac:dyDescent="0.25">
      <c r="E221" s="106"/>
      <c r="R221" s="4" t="s">
        <v>871</v>
      </c>
      <c r="S221" s="732">
        <v>3.8333333333333335</v>
      </c>
      <c r="T221" s="733">
        <v>4.083333333333333</v>
      </c>
      <c r="U221" s="378">
        <v>46</v>
      </c>
      <c r="V221" s="738">
        <v>49</v>
      </c>
    </row>
    <row r="222" spans="5:22" x14ac:dyDescent="0.25">
      <c r="E222" s="106"/>
      <c r="R222" s="4" t="s">
        <v>871</v>
      </c>
      <c r="S222" s="732">
        <v>4.25</v>
      </c>
      <c r="T222" s="733">
        <v>4.75</v>
      </c>
      <c r="U222" s="378">
        <v>51</v>
      </c>
      <c r="V222" s="738">
        <v>57</v>
      </c>
    </row>
    <row r="223" spans="5:22" x14ac:dyDescent="0.25">
      <c r="E223" s="106"/>
      <c r="R223" s="4" t="s">
        <v>871</v>
      </c>
      <c r="S223" s="732">
        <v>5.5</v>
      </c>
      <c r="T223" s="733">
        <v>5.583333333333333</v>
      </c>
      <c r="U223" s="378">
        <v>66</v>
      </c>
      <c r="V223" s="738">
        <v>67</v>
      </c>
    </row>
    <row r="224" spans="5:22" x14ac:dyDescent="0.25">
      <c r="E224" s="106"/>
      <c r="R224" s="4" t="s">
        <v>871</v>
      </c>
      <c r="S224" s="732">
        <v>4</v>
      </c>
      <c r="T224" s="733">
        <v>4.083333333333333</v>
      </c>
      <c r="U224" s="378">
        <v>48</v>
      </c>
      <c r="V224" s="738">
        <v>49</v>
      </c>
    </row>
    <row r="225" spans="4:22" x14ac:dyDescent="0.25">
      <c r="E225" s="106"/>
      <c r="F225" s="106"/>
      <c r="G225" s="106"/>
      <c r="H225" s="106"/>
      <c r="I225" s="106"/>
      <c r="J225" s="106"/>
      <c r="K225" s="106"/>
      <c r="R225" s="4" t="s">
        <v>871</v>
      </c>
      <c r="S225" s="732">
        <v>4.75</v>
      </c>
      <c r="T225" s="733">
        <v>4.75</v>
      </c>
      <c r="U225" s="378">
        <v>57</v>
      </c>
      <c r="V225" s="738">
        <v>57</v>
      </c>
    </row>
    <row r="226" spans="4:22" x14ac:dyDescent="0.25">
      <c r="R226" s="4" t="s">
        <v>871</v>
      </c>
      <c r="S226" s="732">
        <v>5.416666666666667</v>
      </c>
      <c r="T226" s="733">
        <v>5.5</v>
      </c>
      <c r="U226" s="378">
        <v>65</v>
      </c>
      <c r="V226" s="738">
        <v>66</v>
      </c>
    </row>
    <row r="227" spans="4:22" x14ac:dyDescent="0.25">
      <c r="R227" s="4" t="s">
        <v>871</v>
      </c>
      <c r="S227" s="732">
        <v>6.166666666666667</v>
      </c>
      <c r="T227" s="733">
        <v>6.166666666666667</v>
      </c>
      <c r="U227" s="378">
        <v>74</v>
      </c>
      <c r="V227" s="738">
        <v>74</v>
      </c>
    </row>
    <row r="228" spans="4:22" x14ac:dyDescent="0.25">
      <c r="R228" s="4" t="s">
        <v>871</v>
      </c>
      <c r="S228" s="732">
        <v>6.583333333333333</v>
      </c>
      <c r="T228" s="733">
        <v>6.666666666666667</v>
      </c>
      <c r="U228" s="378">
        <v>79</v>
      </c>
      <c r="V228" s="738">
        <v>80</v>
      </c>
    </row>
    <row r="229" spans="4:22" x14ac:dyDescent="0.25">
      <c r="D229" s="165"/>
      <c r="R229" s="4" t="s">
        <v>871</v>
      </c>
      <c r="S229" s="732">
        <v>4.5</v>
      </c>
      <c r="T229" s="733">
        <v>4.5</v>
      </c>
      <c r="U229" s="378">
        <v>54</v>
      </c>
      <c r="V229" s="738">
        <v>54</v>
      </c>
    </row>
    <row r="230" spans="4:22" x14ac:dyDescent="0.25">
      <c r="R230" s="4" t="s">
        <v>871</v>
      </c>
      <c r="S230" s="732">
        <v>5.166666666666667</v>
      </c>
      <c r="T230" s="733">
        <v>5.166666666666667</v>
      </c>
      <c r="U230" s="378">
        <v>62</v>
      </c>
      <c r="V230" s="738">
        <v>62</v>
      </c>
    </row>
    <row r="231" spans="4:22" x14ac:dyDescent="0.25">
      <c r="R231" s="4" t="s">
        <v>871</v>
      </c>
      <c r="S231" s="732">
        <v>6.25</v>
      </c>
      <c r="T231" s="733">
        <v>6.416666666666667</v>
      </c>
      <c r="U231" s="378">
        <v>75</v>
      </c>
      <c r="V231" s="738">
        <v>77</v>
      </c>
    </row>
    <row r="232" spans="4:22" x14ac:dyDescent="0.25">
      <c r="N232" s="5"/>
      <c r="R232" s="4" t="s">
        <v>871</v>
      </c>
      <c r="S232" s="732">
        <v>5.5</v>
      </c>
      <c r="T232" s="733">
        <v>5.5</v>
      </c>
      <c r="U232" s="378">
        <v>66</v>
      </c>
      <c r="V232" s="738">
        <v>66</v>
      </c>
    </row>
    <row r="233" spans="4:22" x14ac:dyDescent="0.25">
      <c r="N233" s="5"/>
      <c r="R233" s="4" t="s">
        <v>871</v>
      </c>
      <c r="S233" s="732">
        <v>6</v>
      </c>
      <c r="T233" s="733">
        <v>6.083333333333333</v>
      </c>
      <c r="U233" s="378">
        <v>72</v>
      </c>
      <c r="V233" s="738">
        <v>73</v>
      </c>
    </row>
    <row r="234" spans="4:22" x14ac:dyDescent="0.25">
      <c r="N234" s="2"/>
      <c r="R234" s="4" t="s">
        <v>871</v>
      </c>
      <c r="S234" s="732">
        <v>5</v>
      </c>
      <c r="T234" s="733">
        <v>5</v>
      </c>
      <c r="U234" s="378">
        <v>60</v>
      </c>
      <c r="V234" s="738">
        <v>60</v>
      </c>
    </row>
    <row r="235" spans="4:22" x14ac:dyDescent="0.25">
      <c r="R235" s="4" t="s">
        <v>871</v>
      </c>
      <c r="S235" s="732">
        <v>5.666666666666667</v>
      </c>
      <c r="T235" s="733">
        <v>6.083333333333333</v>
      </c>
      <c r="U235" s="378">
        <v>68</v>
      </c>
      <c r="V235" s="738">
        <v>73</v>
      </c>
    </row>
    <row r="236" spans="4:22" x14ac:dyDescent="0.25">
      <c r="R236" s="4" t="s">
        <v>871</v>
      </c>
      <c r="S236" s="732">
        <v>5.583333333333333</v>
      </c>
      <c r="T236" s="733">
        <v>5.666666666666667</v>
      </c>
      <c r="U236" s="378">
        <v>67</v>
      </c>
      <c r="V236" s="738">
        <v>68</v>
      </c>
    </row>
    <row r="237" spans="4:22" x14ac:dyDescent="0.25">
      <c r="R237" s="4" t="s">
        <v>871</v>
      </c>
      <c r="S237" s="732">
        <v>5.666666666666667</v>
      </c>
      <c r="T237" s="733">
        <v>5.916666666666667</v>
      </c>
      <c r="U237" s="378">
        <v>68</v>
      </c>
      <c r="V237" s="738">
        <v>71</v>
      </c>
    </row>
    <row r="238" spans="4:22" x14ac:dyDescent="0.25">
      <c r="R238" s="4" t="s">
        <v>871</v>
      </c>
      <c r="S238" s="732">
        <v>3.75</v>
      </c>
      <c r="T238" s="733">
        <v>3.9166666666666665</v>
      </c>
      <c r="U238" s="378">
        <v>45</v>
      </c>
      <c r="V238" s="738">
        <v>47</v>
      </c>
    </row>
    <row r="239" spans="4:22" x14ac:dyDescent="0.25">
      <c r="R239" s="4" t="s">
        <v>871</v>
      </c>
      <c r="S239" s="732">
        <v>6.083333333333333</v>
      </c>
      <c r="T239" s="733">
        <v>6.083333333333333</v>
      </c>
      <c r="U239" s="378">
        <v>73</v>
      </c>
      <c r="V239" s="738">
        <v>73</v>
      </c>
    </row>
    <row r="240" spans="4:22" x14ac:dyDescent="0.25">
      <c r="R240" s="4" t="s">
        <v>871</v>
      </c>
      <c r="S240" s="732">
        <v>5.833333333333333</v>
      </c>
      <c r="T240" s="733">
        <v>5.833333333333333</v>
      </c>
      <c r="U240" s="378">
        <v>70</v>
      </c>
      <c r="V240" s="738">
        <v>70</v>
      </c>
    </row>
    <row r="241" spans="6:22" x14ac:dyDescent="0.25">
      <c r="R241" s="4" t="s">
        <v>871</v>
      </c>
      <c r="S241" s="732">
        <v>7.166666666666667</v>
      </c>
      <c r="T241" s="733">
        <v>7.25</v>
      </c>
      <c r="U241" s="378">
        <v>86</v>
      </c>
      <c r="V241" s="738">
        <v>87</v>
      </c>
    </row>
    <row r="242" spans="6:22" x14ac:dyDescent="0.25">
      <c r="R242" s="4" t="s">
        <v>871</v>
      </c>
      <c r="S242" s="732">
        <v>6.583333333333333</v>
      </c>
      <c r="T242" s="733">
        <v>6.666666666666667</v>
      </c>
      <c r="U242" s="378">
        <v>79</v>
      </c>
      <c r="V242" s="738">
        <v>80</v>
      </c>
    </row>
    <row r="243" spans="6:22" x14ac:dyDescent="0.25">
      <c r="F243" s="4"/>
      <c r="G243" s="4"/>
      <c r="R243" s="4" t="s">
        <v>871</v>
      </c>
      <c r="S243" s="732">
        <v>6.833333333333333</v>
      </c>
      <c r="T243" s="733">
        <v>6.833333333333333</v>
      </c>
      <c r="U243" s="378">
        <v>82</v>
      </c>
      <c r="V243" s="738">
        <v>82</v>
      </c>
    </row>
    <row r="244" spans="6:22" x14ac:dyDescent="0.25">
      <c r="F244" s="4"/>
      <c r="G244" s="4"/>
      <c r="R244" s="4" t="s">
        <v>871</v>
      </c>
      <c r="S244" s="732">
        <v>5.416666666666667</v>
      </c>
      <c r="T244" s="733">
        <v>5.5</v>
      </c>
      <c r="U244" s="378">
        <v>65</v>
      </c>
      <c r="V244" s="738">
        <v>66</v>
      </c>
    </row>
    <row r="245" spans="6:22" x14ac:dyDescent="0.25">
      <c r="F245" s="4"/>
      <c r="G245" s="4"/>
      <c r="R245" s="4" t="s">
        <v>871</v>
      </c>
      <c r="S245" s="732">
        <v>6</v>
      </c>
      <c r="T245" s="733">
        <v>6.166666666666667</v>
      </c>
      <c r="U245" s="378">
        <v>72</v>
      </c>
      <c r="V245" s="738">
        <v>74</v>
      </c>
    </row>
    <row r="246" spans="6:22" x14ac:dyDescent="0.25">
      <c r="F246" s="4"/>
      <c r="G246" s="4"/>
      <c r="R246" s="4" t="s">
        <v>871</v>
      </c>
      <c r="S246" s="732">
        <v>5.5</v>
      </c>
      <c r="T246" s="733">
        <v>5.5</v>
      </c>
      <c r="U246" s="378">
        <v>66</v>
      </c>
      <c r="V246" s="738">
        <v>66</v>
      </c>
    </row>
    <row r="247" spans="6:22" x14ac:dyDescent="0.25">
      <c r="F247" s="4"/>
      <c r="G247" s="4"/>
      <c r="R247" s="4" t="s">
        <v>871</v>
      </c>
      <c r="S247" s="732">
        <v>6.333333333333333</v>
      </c>
      <c r="T247" s="733">
        <v>6.583333333333333</v>
      </c>
      <c r="U247" s="378">
        <v>76</v>
      </c>
      <c r="V247" s="738">
        <v>79</v>
      </c>
    </row>
    <row r="248" spans="6:22" x14ac:dyDescent="0.25">
      <c r="F248" s="4"/>
      <c r="G248" s="4"/>
      <c r="R248" s="4" t="s">
        <v>871</v>
      </c>
      <c r="S248" s="732">
        <v>6.166666666666667</v>
      </c>
      <c r="T248" s="733">
        <v>6.416666666666667</v>
      </c>
      <c r="U248" s="378">
        <v>74</v>
      </c>
      <c r="V248" s="738">
        <v>77</v>
      </c>
    </row>
    <row r="249" spans="6:22" x14ac:dyDescent="0.25">
      <c r="F249" s="4"/>
      <c r="G249" s="4"/>
      <c r="R249" s="4" t="s">
        <v>871</v>
      </c>
      <c r="S249" s="732">
        <v>5.833333333333333</v>
      </c>
      <c r="T249" s="733">
        <v>5.916666666666667</v>
      </c>
      <c r="U249" s="378">
        <v>70</v>
      </c>
      <c r="V249" s="738">
        <v>71</v>
      </c>
    </row>
    <row r="250" spans="6:22" x14ac:dyDescent="0.25">
      <c r="F250" s="4"/>
      <c r="G250" s="4"/>
      <c r="R250" s="4" t="s">
        <v>871</v>
      </c>
      <c r="S250" s="732">
        <v>5.083333333333333</v>
      </c>
      <c r="T250" s="733">
        <v>5.166666666666667</v>
      </c>
      <c r="U250" s="378">
        <v>61</v>
      </c>
      <c r="V250" s="738">
        <v>62</v>
      </c>
    </row>
    <row r="251" spans="6:22" x14ac:dyDescent="0.25">
      <c r="F251" s="4"/>
      <c r="G251" s="4"/>
      <c r="R251" s="4" t="s">
        <v>871</v>
      </c>
      <c r="S251" s="732">
        <v>5.916666666666667</v>
      </c>
      <c r="T251" s="733">
        <v>6</v>
      </c>
      <c r="U251" s="378">
        <v>71</v>
      </c>
      <c r="V251" s="738">
        <v>72</v>
      </c>
    </row>
    <row r="252" spans="6:22" x14ac:dyDescent="0.25">
      <c r="F252" s="4"/>
      <c r="G252" s="4"/>
      <c r="R252" s="4" t="s">
        <v>871</v>
      </c>
      <c r="S252" s="732">
        <v>5.833333333333333</v>
      </c>
      <c r="T252" s="733">
        <v>5.833333333333333</v>
      </c>
      <c r="U252" s="378">
        <v>70</v>
      </c>
      <c r="V252" s="738">
        <v>70</v>
      </c>
    </row>
    <row r="253" spans="6:22" x14ac:dyDescent="0.25">
      <c r="F253" s="4"/>
      <c r="G253" s="4"/>
      <c r="R253" s="4" t="s">
        <v>871</v>
      </c>
      <c r="S253" s="732">
        <v>7.416666666666667</v>
      </c>
      <c r="T253" s="733">
        <v>7.416666666666667</v>
      </c>
      <c r="U253" s="378">
        <v>89</v>
      </c>
      <c r="V253" s="738">
        <v>89</v>
      </c>
    </row>
    <row r="254" spans="6:22" x14ac:dyDescent="0.25">
      <c r="F254" s="4"/>
      <c r="G254" s="4"/>
      <c r="R254" s="4" t="s">
        <v>871</v>
      </c>
      <c r="S254" s="732">
        <v>5.75</v>
      </c>
      <c r="T254" s="733">
        <v>5.833333333333333</v>
      </c>
      <c r="U254" s="378">
        <v>69</v>
      </c>
      <c r="V254" s="738">
        <v>70</v>
      </c>
    </row>
    <row r="255" spans="6:22" x14ac:dyDescent="0.25">
      <c r="F255" s="4"/>
      <c r="G255" s="4"/>
      <c r="R255" s="4" t="s">
        <v>871</v>
      </c>
      <c r="S255" s="732">
        <v>5.916666666666667</v>
      </c>
      <c r="T255" s="733">
        <v>6</v>
      </c>
      <c r="U255" s="378">
        <v>71</v>
      </c>
      <c r="V255" s="738">
        <v>72</v>
      </c>
    </row>
    <row r="256" spans="6:22" x14ac:dyDescent="0.25">
      <c r="F256" s="4"/>
      <c r="G256" s="4"/>
      <c r="R256" s="4" t="s">
        <v>871</v>
      </c>
      <c r="S256" s="732">
        <v>8.0833333333333339</v>
      </c>
      <c r="T256" s="733">
        <v>8.1666666666666661</v>
      </c>
      <c r="U256" s="378">
        <v>97</v>
      </c>
      <c r="V256" s="738">
        <v>98</v>
      </c>
    </row>
    <row r="257" spans="6:22" x14ac:dyDescent="0.25">
      <c r="F257" s="4"/>
      <c r="G257" s="4"/>
      <c r="R257" s="4" t="s">
        <v>871</v>
      </c>
      <c r="S257" s="732">
        <v>6.666666666666667</v>
      </c>
      <c r="T257" s="733">
        <v>6.833333333333333</v>
      </c>
      <c r="U257" s="378">
        <v>80</v>
      </c>
      <c r="V257" s="738">
        <v>82</v>
      </c>
    </row>
    <row r="258" spans="6:22" x14ac:dyDescent="0.25">
      <c r="F258" s="4"/>
      <c r="G258" s="4"/>
      <c r="R258" s="4" t="s">
        <v>871</v>
      </c>
      <c r="S258" s="732">
        <v>8.4166666666666661</v>
      </c>
      <c r="T258" s="733">
        <v>8.5</v>
      </c>
      <c r="U258" s="378">
        <v>101</v>
      </c>
      <c r="V258" s="738">
        <v>102</v>
      </c>
    </row>
    <row r="259" spans="6:22" x14ac:dyDescent="0.25">
      <c r="F259" s="4"/>
      <c r="G259" s="4"/>
      <c r="R259" s="4" t="s">
        <v>871</v>
      </c>
      <c r="S259" s="732">
        <v>5.333333333333333</v>
      </c>
      <c r="T259" s="733">
        <v>8.25</v>
      </c>
      <c r="U259" s="378">
        <v>64</v>
      </c>
      <c r="V259" s="738">
        <v>99</v>
      </c>
    </row>
    <row r="260" spans="6:22" x14ac:dyDescent="0.25">
      <c r="F260" s="4"/>
      <c r="G260" s="4"/>
      <c r="R260" s="4" t="s">
        <v>871</v>
      </c>
      <c r="S260" s="732">
        <v>8.25</v>
      </c>
      <c r="T260" s="733">
        <v>8.25</v>
      </c>
      <c r="U260" s="378">
        <v>99</v>
      </c>
      <c r="V260" s="738">
        <v>99</v>
      </c>
    </row>
    <row r="261" spans="6:22" x14ac:dyDescent="0.25">
      <c r="F261" s="4"/>
      <c r="G261" s="4"/>
      <c r="R261" s="4" t="s">
        <v>871</v>
      </c>
      <c r="S261" s="732">
        <v>8.3333333333333339</v>
      </c>
      <c r="T261" s="733">
        <v>8.3333333333333339</v>
      </c>
      <c r="U261" s="378">
        <v>100</v>
      </c>
      <c r="V261" s="738">
        <v>100</v>
      </c>
    </row>
    <row r="262" spans="6:22" x14ac:dyDescent="0.25">
      <c r="F262" s="4"/>
      <c r="G262" s="4"/>
      <c r="R262" s="4" t="s">
        <v>871</v>
      </c>
      <c r="S262" s="732">
        <v>6.833333333333333</v>
      </c>
      <c r="T262" s="733">
        <v>6.833333333333333</v>
      </c>
      <c r="U262" s="378">
        <v>82</v>
      </c>
      <c r="V262" s="738">
        <v>82</v>
      </c>
    </row>
    <row r="263" spans="6:22" x14ac:dyDescent="0.25">
      <c r="F263" s="4"/>
      <c r="G263" s="4"/>
      <c r="R263" s="4" t="s">
        <v>871</v>
      </c>
      <c r="S263" s="732">
        <v>6.916666666666667</v>
      </c>
      <c r="T263" s="733">
        <v>6.916666666666667</v>
      </c>
      <c r="U263" s="378">
        <v>83</v>
      </c>
      <c r="V263" s="738">
        <v>83</v>
      </c>
    </row>
    <row r="264" spans="6:22" x14ac:dyDescent="0.25">
      <c r="F264" s="4"/>
      <c r="G264" s="4"/>
      <c r="R264" s="4" t="s">
        <v>871</v>
      </c>
      <c r="S264" s="732">
        <v>9</v>
      </c>
      <c r="T264" s="733">
        <v>9</v>
      </c>
      <c r="U264" s="378">
        <v>108</v>
      </c>
      <c r="V264" s="738">
        <v>108</v>
      </c>
    </row>
    <row r="265" spans="6:22" x14ac:dyDescent="0.25">
      <c r="F265" s="4"/>
      <c r="G265" s="4"/>
      <c r="R265" s="4" t="s">
        <v>871</v>
      </c>
      <c r="S265" s="732">
        <v>7.166666666666667</v>
      </c>
      <c r="T265" s="733">
        <v>7.166666666666667</v>
      </c>
      <c r="U265" s="378">
        <v>86</v>
      </c>
      <c r="V265" s="738">
        <v>86</v>
      </c>
    </row>
    <row r="266" spans="6:22" x14ac:dyDescent="0.25">
      <c r="F266" s="4"/>
      <c r="G266" s="4"/>
      <c r="R266" s="4" t="s">
        <v>871</v>
      </c>
      <c r="S266" s="732">
        <v>8.3333333333333339</v>
      </c>
      <c r="T266" s="733">
        <v>8.4166666666666661</v>
      </c>
      <c r="U266" s="378">
        <v>100</v>
      </c>
      <c r="V266" s="738">
        <v>101</v>
      </c>
    </row>
    <row r="267" spans="6:22" x14ac:dyDescent="0.25">
      <c r="F267" s="4"/>
      <c r="G267" s="4"/>
      <c r="R267" s="4" t="s">
        <v>871</v>
      </c>
      <c r="S267" s="732">
        <v>6.416666666666667</v>
      </c>
      <c r="T267" s="733">
        <v>6.583333333333333</v>
      </c>
      <c r="U267" s="378">
        <v>77</v>
      </c>
      <c r="V267" s="738">
        <v>79</v>
      </c>
    </row>
    <row r="268" spans="6:22" x14ac:dyDescent="0.25">
      <c r="F268" s="4"/>
      <c r="G268" s="4"/>
      <c r="R268" s="4" t="s">
        <v>871</v>
      </c>
      <c r="S268" s="732">
        <v>10</v>
      </c>
      <c r="T268" s="733">
        <v>10</v>
      </c>
      <c r="U268" s="378">
        <v>120</v>
      </c>
      <c r="V268" s="738">
        <v>120</v>
      </c>
    </row>
    <row r="269" spans="6:22" x14ac:dyDescent="0.25">
      <c r="F269" s="4"/>
      <c r="G269" s="4"/>
      <c r="R269" s="4" t="s">
        <v>871</v>
      </c>
      <c r="S269" s="732">
        <v>10.166666666666666</v>
      </c>
      <c r="T269" s="733">
        <v>10.166666666666666</v>
      </c>
      <c r="U269" s="378">
        <v>122</v>
      </c>
      <c r="V269" s="738">
        <v>122</v>
      </c>
    </row>
    <row r="270" spans="6:22" x14ac:dyDescent="0.25">
      <c r="F270" s="4"/>
      <c r="G270" s="4"/>
      <c r="R270" s="4" t="s">
        <v>871</v>
      </c>
      <c r="S270" s="732">
        <v>9.3333333333333339</v>
      </c>
      <c r="T270" s="733">
        <v>9.5</v>
      </c>
      <c r="U270" s="378">
        <v>112</v>
      </c>
      <c r="V270" s="738">
        <v>114</v>
      </c>
    </row>
    <row r="271" spans="6:22" x14ac:dyDescent="0.25">
      <c r="F271" s="4"/>
      <c r="G271" s="4"/>
      <c r="R271" s="4" t="s">
        <v>871</v>
      </c>
      <c r="S271" s="732">
        <v>10.583333333333334</v>
      </c>
      <c r="T271" s="733">
        <v>10.583333333333334</v>
      </c>
      <c r="U271" s="378">
        <v>127</v>
      </c>
      <c r="V271" s="738">
        <v>127</v>
      </c>
    </row>
    <row r="272" spans="6:22" x14ac:dyDescent="0.25">
      <c r="F272" s="4"/>
      <c r="G272" s="4"/>
      <c r="R272" s="4" t="s">
        <v>871</v>
      </c>
      <c r="S272" s="732">
        <v>11.916666666666666</v>
      </c>
      <c r="T272" s="733">
        <v>12.75</v>
      </c>
      <c r="U272" s="378">
        <v>143</v>
      </c>
      <c r="V272" s="738">
        <v>153</v>
      </c>
    </row>
    <row r="273" spans="18:22" x14ac:dyDescent="0.25">
      <c r="R273" s="4" t="s">
        <v>871</v>
      </c>
      <c r="S273" s="732">
        <v>10.333333333333334</v>
      </c>
      <c r="T273" s="733">
        <v>10.416666666666666</v>
      </c>
      <c r="U273" s="378">
        <v>124</v>
      </c>
      <c r="V273" s="738">
        <v>125</v>
      </c>
    </row>
    <row r="274" spans="18:22" x14ac:dyDescent="0.25">
      <c r="R274" s="4" t="s">
        <v>871</v>
      </c>
      <c r="S274" s="732">
        <v>11.5</v>
      </c>
      <c r="T274" s="733">
        <v>11.583333333333334</v>
      </c>
      <c r="U274" s="378">
        <v>138</v>
      </c>
      <c r="V274" s="738">
        <v>139</v>
      </c>
    </row>
    <row r="275" spans="18:22" x14ac:dyDescent="0.25">
      <c r="R275" s="4" t="s">
        <v>871</v>
      </c>
      <c r="S275" s="732">
        <v>8.75</v>
      </c>
      <c r="T275" s="733">
        <v>9</v>
      </c>
      <c r="U275" s="378">
        <v>105</v>
      </c>
      <c r="V275" s="738">
        <v>108</v>
      </c>
    </row>
    <row r="276" spans="18:22" x14ac:dyDescent="0.25">
      <c r="R276" s="4" t="s">
        <v>871</v>
      </c>
      <c r="S276" s="732">
        <v>8.3333333333333339</v>
      </c>
      <c r="T276" s="733">
        <v>8.5</v>
      </c>
      <c r="U276" s="378">
        <v>100</v>
      </c>
      <c r="V276" s="738">
        <v>102</v>
      </c>
    </row>
    <row r="277" spans="18:22" x14ac:dyDescent="0.25">
      <c r="R277" s="4" t="s">
        <v>871</v>
      </c>
      <c r="S277" s="732">
        <v>8.8333333333333339</v>
      </c>
      <c r="T277" s="733">
        <v>9</v>
      </c>
      <c r="U277" s="378">
        <v>106</v>
      </c>
      <c r="V277" s="738">
        <v>108</v>
      </c>
    </row>
    <row r="278" spans="18:22" x14ac:dyDescent="0.25">
      <c r="R278" s="4" t="s">
        <v>871</v>
      </c>
      <c r="S278" s="732">
        <v>9.5833333333333339</v>
      </c>
      <c r="T278" s="733">
        <v>9.6666666666666661</v>
      </c>
      <c r="U278" s="378">
        <v>115</v>
      </c>
      <c r="V278" s="738">
        <v>116</v>
      </c>
    </row>
    <row r="279" spans="18:22" x14ac:dyDescent="0.25">
      <c r="R279" s="4" t="s">
        <v>871</v>
      </c>
      <c r="S279" s="732">
        <v>12.083333333333334</v>
      </c>
      <c r="T279" s="733">
        <v>12.083333333333334</v>
      </c>
      <c r="U279" s="378">
        <v>145</v>
      </c>
      <c r="V279" s="738">
        <v>145</v>
      </c>
    </row>
    <row r="280" spans="18:22" x14ac:dyDescent="0.25">
      <c r="R280" s="4" t="s">
        <v>871</v>
      </c>
      <c r="S280" s="732">
        <v>6</v>
      </c>
      <c r="T280" s="733">
        <v>6</v>
      </c>
      <c r="U280" s="378">
        <v>72</v>
      </c>
      <c r="V280" s="738">
        <v>72</v>
      </c>
    </row>
    <row r="281" spans="18:22" x14ac:dyDescent="0.25">
      <c r="R281" s="4" t="s">
        <v>871</v>
      </c>
      <c r="S281" s="732">
        <v>9.4166666666666661</v>
      </c>
      <c r="T281" s="733">
        <v>9.5</v>
      </c>
      <c r="U281" s="378">
        <v>113</v>
      </c>
      <c r="V281" s="738">
        <v>114</v>
      </c>
    </row>
    <row r="282" spans="18:22" x14ac:dyDescent="0.25">
      <c r="R282" s="4" t="s">
        <v>871</v>
      </c>
      <c r="S282" s="732">
        <v>10.5</v>
      </c>
      <c r="T282" s="733">
        <v>10.583333333333334</v>
      </c>
      <c r="U282" s="378">
        <v>126</v>
      </c>
      <c r="V282" s="738">
        <v>127</v>
      </c>
    </row>
    <row r="283" spans="18:22" x14ac:dyDescent="0.25">
      <c r="R283" s="4" t="s">
        <v>871</v>
      </c>
      <c r="S283" s="732">
        <v>11.416666666666666</v>
      </c>
      <c r="T283" s="733">
        <v>11.75</v>
      </c>
      <c r="U283" s="378">
        <v>137</v>
      </c>
      <c r="V283" s="738">
        <v>141</v>
      </c>
    </row>
    <row r="284" spans="18:22" x14ac:dyDescent="0.25">
      <c r="R284" s="4" t="s">
        <v>871</v>
      </c>
      <c r="S284" s="732">
        <v>10.5</v>
      </c>
      <c r="T284" s="733">
        <v>10.666666666666666</v>
      </c>
      <c r="U284" s="378">
        <v>126</v>
      </c>
      <c r="V284" s="738">
        <v>128</v>
      </c>
    </row>
    <row r="285" spans="18:22" x14ac:dyDescent="0.25">
      <c r="R285" s="4" t="s">
        <v>871</v>
      </c>
      <c r="S285" s="732">
        <v>8.25</v>
      </c>
      <c r="T285" s="733">
        <v>10.416666666666666</v>
      </c>
      <c r="U285" s="378">
        <v>99</v>
      </c>
      <c r="V285" s="738">
        <v>125</v>
      </c>
    </row>
    <row r="286" spans="18:22" x14ac:dyDescent="0.25">
      <c r="R286" s="4" t="s">
        <v>871</v>
      </c>
      <c r="S286" s="732">
        <v>9.0833333333333339</v>
      </c>
      <c r="T286" s="733">
        <v>9.0833333333333339</v>
      </c>
      <c r="U286" s="378">
        <v>109</v>
      </c>
      <c r="V286" s="738">
        <v>109</v>
      </c>
    </row>
    <row r="287" spans="18:22" x14ac:dyDescent="0.25">
      <c r="R287" s="4" t="s">
        <v>871</v>
      </c>
      <c r="S287" s="732">
        <v>16</v>
      </c>
      <c r="T287" s="733">
        <v>16.583333333333332</v>
      </c>
      <c r="U287" s="378">
        <v>192</v>
      </c>
      <c r="V287" s="738">
        <v>199</v>
      </c>
    </row>
    <row r="288" spans="18:22" x14ac:dyDescent="0.25">
      <c r="R288" s="4" t="s">
        <v>871</v>
      </c>
      <c r="S288" s="732">
        <v>10.666666666666666</v>
      </c>
      <c r="T288" s="733">
        <v>10.666666666666666</v>
      </c>
      <c r="U288" s="378">
        <v>128</v>
      </c>
      <c r="V288" s="738">
        <v>128</v>
      </c>
    </row>
    <row r="289" spans="18:22" x14ac:dyDescent="0.25">
      <c r="R289" s="4" t="s">
        <v>871</v>
      </c>
      <c r="S289" s="732">
        <v>9.8333333333333339</v>
      </c>
      <c r="T289" s="733">
        <v>9.9166666666666661</v>
      </c>
      <c r="U289" s="378">
        <v>118</v>
      </c>
      <c r="V289" s="738">
        <v>119</v>
      </c>
    </row>
    <row r="290" spans="18:22" x14ac:dyDescent="0.25">
      <c r="R290" s="4" t="s">
        <v>871</v>
      </c>
      <c r="S290" s="732">
        <v>10.333333333333334</v>
      </c>
      <c r="T290" s="733">
        <v>10.333333333333334</v>
      </c>
      <c r="U290" s="378">
        <v>124</v>
      </c>
      <c r="V290" s="738">
        <v>124</v>
      </c>
    </row>
    <row r="291" spans="18:22" x14ac:dyDescent="0.25">
      <c r="R291" s="4" t="s">
        <v>871</v>
      </c>
      <c r="S291" s="732">
        <v>10.5</v>
      </c>
      <c r="T291" s="733">
        <v>10.833333333333334</v>
      </c>
      <c r="U291" s="378">
        <v>126</v>
      </c>
      <c r="V291" s="738">
        <v>130</v>
      </c>
    </row>
    <row r="292" spans="18:22" x14ac:dyDescent="0.25">
      <c r="R292" s="4" t="s">
        <v>871</v>
      </c>
      <c r="S292" s="732">
        <v>9</v>
      </c>
      <c r="T292" s="733">
        <v>9.0833333333333339</v>
      </c>
      <c r="U292" s="378">
        <v>108</v>
      </c>
      <c r="V292" s="738">
        <v>109</v>
      </c>
    </row>
    <row r="293" spans="18:22" x14ac:dyDescent="0.25">
      <c r="R293" s="4" t="s">
        <v>871</v>
      </c>
      <c r="S293" s="732">
        <v>8</v>
      </c>
      <c r="T293" s="733">
        <v>8.0833333333333339</v>
      </c>
      <c r="U293" s="378">
        <v>96</v>
      </c>
      <c r="V293" s="738">
        <v>97</v>
      </c>
    </row>
    <row r="294" spans="18:22" x14ac:dyDescent="0.25">
      <c r="R294" s="4" t="s">
        <v>871</v>
      </c>
      <c r="S294" s="732">
        <v>14.666666666666666</v>
      </c>
      <c r="T294" s="733">
        <v>14.833333333333334</v>
      </c>
      <c r="U294" s="378">
        <v>176</v>
      </c>
      <c r="V294" s="738">
        <v>178</v>
      </c>
    </row>
    <row r="295" spans="18:22" x14ac:dyDescent="0.25">
      <c r="R295" s="4" t="s">
        <v>871</v>
      </c>
      <c r="S295" s="732">
        <v>8.5833333333333339</v>
      </c>
      <c r="T295" s="733">
        <v>8.75</v>
      </c>
      <c r="U295" s="378">
        <v>103</v>
      </c>
      <c r="V295" s="738">
        <v>105</v>
      </c>
    </row>
    <row r="296" spans="18:22" x14ac:dyDescent="0.25">
      <c r="R296" s="4" t="s">
        <v>871</v>
      </c>
      <c r="S296" s="732">
        <v>11.416666666666666</v>
      </c>
      <c r="T296" s="733">
        <v>11.5</v>
      </c>
      <c r="U296" s="378">
        <v>137</v>
      </c>
      <c r="V296" s="738">
        <v>138</v>
      </c>
    </row>
    <row r="297" spans="18:22" x14ac:dyDescent="0.25">
      <c r="R297" s="4" t="s">
        <v>871</v>
      </c>
      <c r="S297" s="732">
        <v>12</v>
      </c>
      <c r="T297" s="733">
        <v>12</v>
      </c>
      <c r="U297" s="378">
        <v>144</v>
      </c>
      <c r="V297" s="738">
        <v>144</v>
      </c>
    </row>
    <row r="298" spans="18:22" x14ac:dyDescent="0.25">
      <c r="R298" s="4" t="s">
        <v>871</v>
      </c>
      <c r="S298" s="732">
        <v>9.8333333333333339</v>
      </c>
      <c r="T298" s="733">
        <v>9.9166666666666661</v>
      </c>
      <c r="U298" s="378">
        <v>118</v>
      </c>
      <c r="V298" s="738">
        <v>119</v>
      </c>
    </row>
    <row r="299" spans="18:22" x14ac:dyDescent="0.25">
      <c r="R299" s="4" t="s">
        <v>871</v>
      </c>
      <c r="S299" s="732">
        <v>10.25</v>
      </c>
      <c r="T299" s="733">
        <v>10.416666666666666</v>
      </c>
      <c r="U299" s="378">
        <v>123</v>
      </c>
      <c r="V299" s="738">
        <v>125</v>
      </c>
    </row>
    <row r="300" spans="18:22" x14ac:dyDescent="0.25">
      <c r="R300" s="4" t="s">
        <v>871</v>
      </c>
      <c r="S300" s="732">
        <v>12.25</v>
      </c>
      <c r="T300" s="733">
        <v>13.75</v>
      </c>
      <c r="U300" s="378">
        <v>147</v>
      </c>
      <c r="V300" s="738">
        <v>165</v>
      </c>
    </row>
    <row r="301" spans="18:22" x14ac:dyDescent="0.25">
      <c r="R301" s="4" t="s">
        <v>871</v>
      </c>
      <c r="S301" s="732">
        <v>12.75</v>
      </c>
      <c r="T301" s="733">
        <v>14</v>
      </c>
      <c r="U301" s="378">
        <v>153</v>
      </c>
      <c r="V301" s="738">
        <v>168</v>
      </c>
    </row>
    <row r="302" spans="18:22" x14ac:dyDescent="0.25">
      <c r="R302" s="4" t="s">
        <v>871</v>
      </c>
      <c r="S302" s="732">
        <v>11.666666666666666</v>
      </c>
      <c r="T302" s="733">
        <v>12.166666666666666</v>
      </c>
      <c r="U302" s="378">
        <v>140</v>
      </c>
      <c r="V302" s="738">
        <v>146</v>
      </c>
    </row>
    <row r="303" spans="18:22" x14ac:dyDescent="0.25">
      <c r="R303" s="4" t="s">
        <v>871</v>
      </c>
      <c r="S303" s="732">
        <v>9</v>
      </c>
      <c r="T303" s="733">
        <v>9</v>
      </c>
      <c r="U303" s="378">
        <v>108</v>
      </c>
      <c r="V303" s="738">
        <v>108</v>
      </c>
    </row>
    <row r="304" spans="18:22" x14ac:dyDescent="0.25">
      <c r="R304" s="4" t="s">
        <v>871</v>
      </c>
      <c r="S304" s="732">
        <v>11.75</v>
      </c>
      <c r="T304" s="733">
        <v>11.833333333333334</v>
      </c>
      <c r="U304" s="378">
        <v>141</v>
      </c>
      <c r="V304" s="738">
        <v>142</v>
      </c>
    </row>
    <row r="305" spans="18:22" x14ac:dyDescent="0.25">
      <c r="R305" s="4" t="s">
        <v>871</v>
      </c>
      <c r="S305" s="732">
        <v>10.583333333333334</v>
      </c>
      <c r="T305" s="733">
        <v>10.583333333333334</v>
      </c>
      <c r="U305" s="378">
        <v>127</v>
      </c>
      <c r="V305" s="738">
        <v>127</v>
      </c>
    </row>
    <row r="306" spans="18:22" x14ac:dyDescent="0.25">
      <c r="R306" s="4" t="s">
        <v>871</v>
      </c>
      <c r="S306" s="732">
        <v>11.333333333333334</v>
      </c>
      <c r="T306" s="733">
        <v>11.5</v>
      </c>
      <c r="U306" s="378">
        <v>136</v>
      </c>
      <c r="V306" s="738">
        <v>138</v>
      </c>
    </row>
    <row r="307" spans="18:22" x14ac:dyDescent="0.25">
      <c r="R307" s="4" t="s">
        <v>871</v>
      </c>
      <c r="S307" s="732">
        <v>11.75</v>
      </c>
      <c r="T307" s="733">
        <v>11.916666666666666</v>
      </c>
      <c r="U307" s="378">
        <v>141</v>
      </c>
      <c r="V307" s="738">
        <v>143</v>
      </c>
    </row>
    <row r="308" spans="18:22" x14ac:dyDescent="0.25">
      <c r="R308" s="4" t="s">
        <v>871</v>
      </c>
      <c r="S308" s="732">
        <v>11.75</v>
      </c>
      <c r="T308" s="733">
        <v>12</v>
      </c>
      <c r="U308" s="378">
        <v>141</v>
      </c>
      <c r="V308" s="738">
        <v>144</v>
      </c>
    </row>
    <row r="309" spans="18:22" x14ac:dyDescent="0.25">
      <c r="R309" s="4" t="s">
        <v>871</v>
      </c>
      <c r="S309" s="732">
        <v>13.25</v>
      </c>
      <c r="T309" s="733">
        <v>13.25</v>
      </c>
      <c r="U309" s="378">
        <v>159</v>
      </c>
      <c r="V309" s="738">
        <v>159</v>
      </c>
    </row>
    <row r="310" spans="18:22" x14ac:dyDescent="0.25">
      <c r="R310" s="4" t="s">
        <v>871</v>
      </c>
      <c r="S310" s="732">
        <v>11.333333333333334</v>
      </c>
      <c r="T310" s="733">
        <v>11.416666666666666</v>
      </c>
      <c r="U310" s="378">
        <v>136</v>
      </c>
      <c r="V310" s="738">
        <v>137</v>
      </c>
    </row>
    <row r="311" spans="18:22" x14ac:dyDescent="0.25">
      <c r="R311" s="4" t="s">
        <v>871</v>
      </c>
      <c r="S311" s="732">
        <v>12.25</v>
      </c>
      <c r="T311" s="733">
        <v>12.25</v>
      </c>
      <c r="U311" s="378">
        <v>147</v>
      </c>
      <c r="V311" s="738">
        <v>147</v>
      </c>
    </row>
    <row r="312" spans="18:22" x14ac:dyDescent="0.25">
      <c r="R312" s="4" t="s">
        <v>871</v>
      </c>
      <c r="S312" s="732">
        <v>12.583333333333334</v>
      </c>
      <c r="T312" s="733">
        <v>12.75</v>
      </c>
      <c r="U312" s="378">
        <v>151</v>
      </c>
      <c r="V312" s="738">
        <v>153</v>
      </c>
    </row>
    <row r="313" spans="18:22" x14ac:dyDescent="0.25">
      <c r="R313" s="4" t="s">
        <v>871</v>
      </c>
      <c r="S313" s="732">
        <v>12.583333333333334</v>
      </c>
      <c r="T313" s="733">
        <v>12.666666666666666</v>
      </c>
      <c r="U313" s="378">
        <v>151</v>
      </c>
      <c r="V313" s="738">
        <v>152</v>
      </c>
    </row>
    <row r="314" spans="18:22" x14ac:dyDescent="0.25">
      <c r="R314" s="4" t="s">
        <v>871</v>
      </c>
      <c r="S314" s="732">
        <v>13.25</v>
      </c>
      <c r="T314" s="733">
        <v>13.333333333333334</v>
      </c>
      <c r="U314" s="378">
        <v>159</v>
      </c>
      <c r="V314" s="738">
        <v>160</v>
      </c>
    </row>
    <row r="315" spans="18:22" x14ac:dyDescent="0.25">
      <c r="R315" s="4" t="s">
        <v>871</v>
      </c>
      <c r="S315" s="732">
        <v>15.166666666666666</v>
      </c>
      <c r="T315" s="733">
        <v>15.25</v>
      </c>
      <c r="U315" s="378">
        <v>182</v>
      </c>
      <c r="V315" s="738">
        <v>183</v>
      </c>
    </row>
    <row r="316" spans="18:22" x14ac:dyDescent="0.25">
      <c r="R316" s="4" t="s">
        <v>871</v>
      </c>
      <c r="S316" s="732">
        <v>15.333333333333334</v>
      </c>
      <c r="T316" s="733">
        <v>15.333333333333334</v>
      </c>
      <c r="U316" s="378">
        <v>184</v>
      </c>
      <c r="V316" s="738">
        <v>184</v>
      </c>
    </row>
    <row r="317" spans="18:22" x14ac:dyDescent="0.25">
      <c r="R317" s="4" t="s">
        <v>871</v>
      </c>
      <c r="S317" s="732">
        <v>12.916666666666666</v>
      </c>
      <c r="T317" s="733">
        <v>13.833333333333334</v>
      </c>
      <c r="U317" s="378">
        <v>155</v>
      </c>
      <c r="V317" s="738">
        <v>166</v>
      </c>
    </row>
    <row r="318" spans="18:22" x14ac:dyDescent="0.25">
      <c r="R318" s="4" t="s">
        <v>871</v>
      </c>
      <c r="S318" s="732">
        <v>18.25</v>
      </c>
      <c r="T318" s="733">
        <v>18.333333333333332</v>
      </c>
      <c r="U318" s="378">
        <v>219</v>
      </c>
      <c r="V318" s="738">
        <v>220</v>
      </c>
    </row>
    <row r="319" spans="18:22" x14ac:dyDescent="0.25">
      <c r="R319" s="4" t="s">
        <v>871</v>
      </c>
      <c r="S319" s="734">
        <v>22.5</v>
      </c>
      <c r="T319" s="735">
        <v>22.583333333333332</v>
      </c>
      <c r="U319" s="381">
        <v>270</v>
      </c>
      <c r="V319" s="739">
        <v>271</v>
      </c>
    </row>
  </sheetData>
  <mergeCells count="27">
    <mergeCell ref="R38:V38"/>
    <mergeCell ref="AA38:AE38"/>
    <mergeCell ref="W61:X61"/>
    <mergeCell ref="Y61:Z61"/>
    <mergeCell ref="AA61:AB61"/>
    <mergeCell ref="AC61:AD61"/>
    <mergeCell ref="H61:I61"/>
    <mergeCell ref="J61:K61"/>
    <mergeCell ref="L61:M61"/>
    <mergeCell ref="N61:O61"/>
    <mergeCell ref="O181:P181"/>
    <mergeCell ref="G181:H181"/>
    <mergeCell ref="E181:F181"/>
    <mergeCell ref="I181:J181"/>
    <mergeCell ref="K181:L181"/>
    <mergeCell ref="M181:N181"/>
    <mergeCell ref="C128:C129"/>
    <mergeCell ref="D128:D129"/>
    <mergeCell ref="E128:E129"/>
    <mergeCell ref="AJ155:AL155"/>
    <mergeCell ref="AG155:AI155"/>
    <mergeCell ref="E111:G111"/>
    <mergeCell ref="H111:J111"/>
    <mergeCell ref="C113:C117"/>
    <mergeCell ref="K113:K117"/>
    <mergeCell ref="C118:C122"/>
    <mergeCell ref="K118:K122"/>
  </mergeCells>
  <hyperlinks>
    <hyperlink ref="D74" r:id="rId1" xr:uid="{B2F3717B-73DF-4F11-BB41-337BA50BE13E}"/>
    <hyperlink ref="D93" r:id="rId2" xr:uid="{2214176A-35F0-2045-A025-C330D19503E0}"/>
  </hyperlinks>
  <pageMargins left="0.7" right="0.7" top="0.75" bottom="0.75" header="0.3" footer="0.3"/>
  <pageSetup orientation="portrait" r:id="rId3"/>
  <drawing r:id="rId4"/>
  <legacy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7C57-5BB7-4D6F-B66E-6E60BD7448B0}">
  <sheetPr>
    <tabColor theme="1"/>
  </sheetPr>
  <dimension ref="A1:O16"/>
  <sheetViews>
    <sheetView workbookViewId="0">
      <selection sqref="A1:A2"/>
    </sheetView>
  </sheetViews>
  <sheetFormatPr defaultColWidth="8.85546875" defaultRowHeight="15" x14ac:dyDescent="0.25"/>
  <cols>
    <col min="1" max="1" width="13.85546875" style="1" bestFit="1" customWidth="1"/>
    <col min="2" max="4" width="8.85546875" style="1"/>
    <col min="5" max="6" width="11.7109375" style="1" customWidth="1"/>
    <col min="7" max="7" width="48.85546875" style="1" customWidth="1"/>
    <col min="8" max="8" width="33.140625" style="1" bestFit="1" customWidth="1"/>
    <col min="9" max="9" width="19" style="1" bestFit="1" customWidth="1"/>
  </cols>
  <sheetData>
    <row r="1" spans="1:15" x14ac:dyDescent="0.25">
      <c r="A1" s="1003"/>
      <c r="B1" s="997" t="s">
        <v>309</v>
      </c>
      <c r="C1" s="998"/>
      <c r="D1" s="999"/>
      <c r="E1" s="991" t="s">
        <v>400</v>
      </c>
      <c r="F1" s="993" t="s">
        <v>404</v>
      </c>
      <c r="G1" s="991" t="s">
        <v>401</v>
      </c>
      <c r="H1" s="991" t="s">
        <v>402</v>
      </c>
      <c r="I1" s="991" t="s">
        <v>403</v>
      </c>
    </row>
    <row r="2" spans="1:15" x14ac:dyDescent="0.25">
      <c r="A2" s="1003"/>
      <c r="B2" s="1000"/>
      <c r="C2" s="1001"/>
      <c r="D2" s="1002"/>
      <c r="E2" s="992"/>
      <c r="F2" s="992"/>
      <c r="G2" s="992"/>
      <c r="H2" s="992"/>
      <c r="I2" s="992"/>
    </row>
    <row r="3" spans="1:15" ht="15.75" thickBot="1" x14ac:dyDescent="0.3">
      <c r="A3" s="327" t="s">
        <v>405</v>
      </c>
      <c r="B3" s="490" t="s">
        <v>406</v>
      </c>
      <c r="C3" s="490" t="s">
        <v>407</v>
      </c>
      <c r="D3" s="490" t="s">
        <v>408</v>
      </c>
      <c r="E3" s="491"/>
      <c r="F3" s="492"/>
      <c r="G3" s="492"/>
      <c r="H3" s="492"/>
      <c r="I3" s="492"/>
    </row>
    <row r="4" spans="1:15" ht="45" x14ac:dyDescent="0.25">
      <c r="A4" s="1004" t="s">
        <v>890</v>
      </c>
      <c r="B4" s="493"/>
      <c r="C4" s="494"/>
      <c r="D4" s="494"/>
      <c r="E4" s="495">
        <v>5.7999999999999996E-2</v>
      </c>
      <c r="F4" s="496" t="s">
        <v>409</v>
      </c>
      <c r="G4" s="496" t="s">
        <v>410</v>
      </c>
      <c r="H4" s="494" t="s">
        <v>411</v>
      </c>
      <c r="I4" s="497" t="s">
        <v>412</v>
      </c>
      <c r="N4" s="50" t="s">
        <v>413</v>
      </c>
      <c r="O4" s="489">
        <f>MROUND(AVERAGE(B4:E8),0.5/100)</f>
        <v>0.08</v>
      </c>
    </row>
    <row r="5" spans="1:15" ht="105" x14ac:dyDescent="0.25">
      <c r="A5" s="1005"/>
      <c r="B5" s="202"/>
      <c r="C5" s="331"/>
      <c r="D5" s="331"/>
      <c r="E5" s="498">
        <v>7.0000000000000007E-2</v>
      </c>
      <c r="F5" s="332" t="s">
        <v>414</v>
      </c>
      <c r="G5" s="332" t="s">
        <v>415</v>
      </c>
      <c r="H5" s="331" t="s">
        <v>416</v>
      </c>
      <c r="I5" s="499" t="s">
        <v>412</v>
      </c>
    </row>
    <row r="6" spans="1:15" ht="120" x14ac:dyDescent="0.25">
      <c r="A6" s="1005"/>
      <c r="B6" s="500"/>
      <c r="C6" s="331"/>
      <c r="D6" s="498"/>
      <c r="E6" s="498">
        <v>0.11199999999999999</v>
      </c>
      <c r="F6" s="332" t="s">
        <v>414</v>
      </c>
      <c r="G6" s="332" t="s">
        <v>417</v>
      </c>
      <c r="H6" s="331" t="s">
        <v>418</v>
      </c>
      <c r="I6" s="499" t="s">
        <v>412</v>
      </c>
    </row>
    <row r="7" spans="1:15" ht="30" x14ac:dyDescent="0.25">
      <c r="A7" s="1005"/>
      <c r="B7" s="501"/>
      <c r="C7" s="491"/>
      <c r="D7" s="502"/>
      <c r="E7" s="502">
        <v>0.12</v>
      </c>
      <c r="F7" s="492" t="s">
        <v>419</v>
      </c>
      <c r="G7" s="492" t="s">
        <v>420</v>
      </c>
      <c r="H7" s="491" t="s">
        <v>421</v>
      </c>
      <c r="I7" s="503" t="s">
        <v>412</v>
      </c>
    </row>
    <row r="8" spans="1:15" ht="30.75" thickBot="1" x14ac:dyDescent="0.3">
      <c r="A8" s="1006"/>
      <c r="B8" s="504">
        <v>0.02</v>
      </c>
      <c r="C8" s="505"/>
      <c r="D8" s="506">
        <v>0.11</v>
      </c>
      <c r="E8" s="505"/>
      <c r="F8" s="507" t="s">
        <v>422</v>
      </c>
      <c r="G8" s="505"/>
      <c r="H8" s="505" t="s">
        <v>423</v>
      </c>
      <c r="I8" s="508" t="s">
        <v>412</v>
      </c>
    </row>
    <row r="9" spans="1:15" ht="15.75" thickBot="1" x14ac:dyDescent="0.3"/>
    <row r="10" spans="1:15" ht="90" x14ac:dyDescent="0.25">
      <c r="A10" s="994" t="s">
        <v>891</v>
      </c>
      <c r="B10" s="509"/>
      <c r="C10" s="494"/>
      <c r="D10" s="495"/>
      <c r="E10" s="495">
        <v>0.05</v>
      </c>
      <c r="F10" s="496" t="s">
        <v>424</v>
      </c>
      <c r="G10" s="496"/>
      <c r="H10" s="496" t="s">
        <v>425</v>
      </c>
      <c r="I10" s="510" t="s">
        <v>426</v>
      </c>
      <c r="O10" s="336"/>
    </row>
    <row r="11" spans="1:15" ht="90" x14ac:dyDescent="0.25">
      <c r="A11" s="995"/>
      <c r="B11" s="511"/>
      <c r="C11" s="331"/>
      <c r="D11" s="331"/>
      <c r="E11" s="502">
        <v>4.4999999999999998E-2</v>
      </c>
      <c r="F11" s="332" t="s">
        <v>427</v>
      </c>
      <c r="G11" s="332" t="s">
        <v>428</v>
      </c>
      <c r="H11" s="332" t="s">
        <v>429</v>
      </c>
      <c r="I11" s="499" t="s">
        <v>430</v>
      </c>
      <c r="N11" s="50" t="s">
        <v>431</v>
      </c>
      <c r="O11" s="489">
        <f>MROUND(AVERAGE(B14:E16),0.5/100)</f>
        <v>9.5000000000000001E-2</v>
      </c>
    </row>
    <row r="12" spans="1:15" ht="180" x14ac:dyDescent="0.25">
      <c r="A12" s="995"/>
      <c r="B12" s="512">
        <v>3.4000000000000002E-2</v>
      </c>
      <c r="C12" s="498">
        <v>5.5999999999999994E-2</v>
      </c>
      <c r="D12" s="498">
        <v>6.5000000000000002E-2</v>
      </c>
      <c r="E12" s="331"/>
      <c r="F12" s="332" t="s">
        <v>432</v>
      </c>
      <c r="G12" s="332" t="s">
        <v>433</v>
      </c>
      <c r="H12" s="331" t="s">
        <v>434</v>
      </c>
      <c r="I12" s="499" t="s">
        <v>430</v>
      </c>
    </row>
    <row r="13" spans="1:15" ht="90.75" thickBot="1" x14ac:dyDescent="0.3">
      <c r="A13" s="995"/>
      <c r="B13" s="513">
        <v>0.1</v>
      </c>
      <c r="C13" s="491"/>
      <c r="D13" s="502">
        <v>0.15</v>
      </c>
      <c r="E13" s="44"/>
      <c r="F13" s="492" t="s">
        <v>432</v>
      </c>
      <c r="G13" s="492" t="s">
        <v>428</v>
      </c>
      <c r="H13" s="491" t="s">
        <v>435</v>
      </c>
      <c r="I13" s="503" t="s">
        <v>430</v>
      </c>
    </row>
    <row r="14" spans="1:15" ht="240" x14ac:dyDescent="0.25">
      <c r="A14" s="995"/>
      <c r="B14" s="509">
        <v>3.4000000000000002E-2</v>
      </c>
      <c r="C14" s="494"/>
      <c r="D14" s="495">
        <v>0.16</v>
      </c>
      <c r="E14" s="494"/>
      <c r="F14" s="496" t="s">
        <v>436</v>
      </c>
      <c r="G14" s="496" t="s">
        <v>437</v>
      </c>
      <c r="H14" s="496" t="s">
        <v>438</v>
      </c>
      <c r="I14" s="510" t="s">
        <v>439</v>
      </c>
    </row>
    <row r="15" spans="1:15" ht="45.75" thickBot="1" x14ac:dyDescent="0.3">
      <c r="A15" s="995"/>
      <c r="B15" s="513">
        <v>0.05</v>
      </c>
      <c r="C15" s="491"/>
      <c r="D15" s="502">
        <v>0.1</v>
      </c>
      <c r="E15" s="491"/>
      <c r="F15" s="492" t="s">
        <v>440</v>
      </c>
      <c r="G15" s="492" t="s">
        <v>441</v>
      </c>
      <c r="H15" s="491" t="s">
        <v>442</v>
      </c>
      <c r="I15" s="503" t="s">
        <v>276</v>
      </c>
    </row>
    <row r="16" spans="1:15" ht="45.75" thickBot="1" x14ac:dyDescent="0.3">
      <c r="A16" s="996"/>
      <c r="B16" s="514"/>
      <c r="C16" s="515"/>
      <c r="D16" s="515"/>
      <c r="E16" s="516">
        <v>0.13</v>
      </c>
      <c r="F16" s="517" t="s">
        <v>419</v>
      </c>
      <c r="G16" s="517" t="s">
        <v>443</v>
      </c>
      <c r="H16" s="515" t="s">
        <v>444</v>
      </c>
      <c r="I16" s="518" t="s">
        <v>445</v>
      </c>
    </row>
  </sheetData>
  <mergeCells count="9">
    <mergeCell ref="I1:I2"/>
    <mergeCell ref="F1:F2"/>
    <mergeCell ref="G1:G2"/>
    <mergeCell ref="A10:A16"/>
    <mergeCell ref="B1:D2"/>
    <mergeCell ref="E1:E2"/>
    <mergeCell ref="H1:H2"/>
    <mergeCell ref="A1:A2"/>
    <mergeCell ref="A4:A8"/>
  </mergeCells>
  <hyperlinks>
    <hyperlink ref="I10" r:id="rId1" xr:uid="{512B4932-4948-914A-9C2C-95ABE5488A82}"/>
    <hyperlink ref="I14" r:id="rId2" xr:uid="{5E6B73DA-8392-8A45-9B98-76AC333E342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54446-FDA0-934C-91C5-9F28BA4B1A99}">
  <sheetPr>
    <tabColor theme="1"/>
  </sheetPr>
  <dimension ref="A1:AW95"/>
  <sheetViews>
    <sheetView workbookViewId="0"/>
  </sheetViews>
  <sheetFormatPr defaultColWidth="11.42578125" defaultRowHeight="15" x14ac:dyDescent="0.25"/>
  <sheetData>
    <row r="1" spans="1:49" x14ac:dyDescent="0.25">
      <c r="H1" s="17" t="s">
        <v>892</v>
      </c>
      <c r="I1" s="410">
        <v>1.1963999999999999</v>
      </c>
    </row>
    <row r="3" spans="1:49" s="573" customFormat="1" x14ac:dyDescent="0.25">
      <c r="A3" s="572" t="s">
        <v>446</v>
      </c>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c r="AT3" s="572"/>
      <c r="AU3" s="572"/>
      <c r="AV3" s="572"/>
      <c r="AW3" s="572"/>
    </row>
    <row r="5" spans="1:49" ht="15.75" x14ac:dyDescent="0.25">
      <c r="A5" s="208" t="s">
        <v>447</v>
      </c>
      <c r="B5" s="208"/>
      <c r="C5" s="208"/>
      <c r="D5" s="208"/>
      <c r="E5" s="209"/>
      <c r="F5" s="209"/>
      <c r="H5" s="210" t="s">
        <v>448</v>
      </c>
      <c r="N5" s="5" t="s">
        <v>449</v>
      </c>
      <c r="P5" s="571">
        <f>'Additional Considerations'!Q9</f>
        <v>0.08</v>
      </c>
      <c r="T5" s="5" t="s">
        <v>450</v>
      </c>
      <c r="V5" s="571">
        <f>'Additional Considerations'!G9</f>
        <v>9.5000000000000001E-2</v>
      </c>
      <c r="Z5" s="5" t="s">
        <v>451</v>
      </c>
      <c r="AF5" s="5" t="s">
        <v>452</v>
      </c>
      <c r="AM5" s="172" t="s">
        <v>453</v>
      </c>
      <c r="AN5" s="255"/>
      <c r="AO5" s="255"/>
      <c r="AP5" s="255"/>
      <c r="AQ5" s="256"/>
      <c r="AS5" s="172" t="s">
        <v>454</v>
      </c>
      <c r="AT5" s="255"/>
      <c r="AU5" s="255"/>
      <c r="AV5" s="255"/>
      <c r="AW5" s="256"/>
    </row>
    <row r="6" spans="1:49" s="5" customFormat="1" ht="16.5" thickBot="1" x14ac:dyDescent="0.3">
      <c r="A6" s="208" t="s">
        <v>455</v>
      </c>
      <c r="B6" s="294">
        <v>26</v>
      </c>
      <c r="C6" s="294">
        <v>36</v>
      </c>
      <c r="D6" s="294">
        <v>46</v>
      </c>
      <c r="E6" s="294">
        <v>56</v>
      </c>
      <c r="F6" s="294">
        <v>66</v>
      </c>
      <c r="G6" s="15"/>
      <c r="H6" s="294">
        <v>26</v>
      </c>
      <c r="I6" s="294">
        <v>36</v>
      </c>
      <c r="J6" s="294">
        <v>46</v>
      </c>
      <c r="K6" s="294">
        <v>56</v>
      </c>
      <c r="L6" s="294">
        <v>66</v>
      </c>
      <c r="M6" s="15"/>
      <c r="N6" s="294">
        <v>26</v>
      </c>
      <c r="O6" s="294">
        <v>36</v>
      </c>
      <c r="P6" s="294">
        <v>46</v>
      </c>
      <c r="Q6" s="294">
        <v>56</v>
      </c>
      <c r="R6" s="294">
        <v>66</v>
      </c>
      <c r="S6" s="15"/>
      <c r="T6" s="294">
        <v>26</v>
      </c>
      <c r="U6" s="294">
        <v>36</v>
      </c>
      <c r="V6" s="294">
        <v>46</v>
      </c>
      <c r="W6" s="294">
        <v>56</v>
      </c>
      <c r="X6" s="294">
        <v>66</v>
      </c>
      <c r="Y6" s="15"/>
      <c r="Z6" s="294">
        <v>26</v>
      </c>
      <c r="AA6" s="294">
        <v>36</v>
      </c>
      <c r="AB6" s="294">
        <v>46</v>
      </c>
      <c r="AC6" s="294">
        <v>56</v>
      </c>
      <c r="AD6" s="294">
        <v>66</v>
      </c>
      <c r="AE6" s="15"/>
      <c r="AF6" s="294">
        <v>26</v>
      </c>
      <c r="AG6" s="294">
        <v>36</v>
      </c>
      <c r="AH6" s="294">
        <v>46</v>
      </c>
      <c r="AI6" s="294">
        <v>56</v>
      </c>
      <c r="AJ6" s="294">
        <v>66</v>
      </c>
      <c r="AK6" s="15"/>
      <c r="AL6" s="15"/>
      <c r="AM6" s="294">
        <v>26</v>
      </c>
      <c r="AN6" s="294">
        <v>36</v>
      </c>
      <c r="AO6" s="294">
        <v>46</v>
      </c>
      <c r="AP6" s="294">
        <v>56</v>
      </c>
      <c r="AQ6" s="294">
        <v>66</v>
      </c>
      <c r="AR6" s="15"/>
      <c r="AS6" s="294">
        <v>26</v>
      </c>
      <c r="AT6" s="294">
        <v>36</v>
      </c>
      <c r="AU6" s="294">
        <v>46</v>
      </c>
      <c r="AV6" s="294">
        <v>56</v>
      </c>
      <c r="AW6" s="294">
        <v>66</v>
      </c>
    </row>
    <row r="7" spans="1:49" ht="15.75" x14ac:dyDescent="0.25">
      <c r="A7" s="520">
        <v>2020</v>
      </c>
      <c r="B7" s="521">
        <v>6200</v>
      </c>
      <c r="C7" s="521">
        <v>6200</v>
      </c>
      <c r="D7" s="521">
        <v>6200</v>
      </c>
      <c r="E7" s="521">
        <v>6200</v>
      </c>
      <c r="F7" s="522">
        <v>6600</v>
      </c>
      <c r="G7" s="47"/>
      <c r="H7" s="528">
        <f>B7*$I$1</f>
        <v>7417.6799999999994</v>
      </c>
      <c r="I7" s="529">
        <f t="shared" ref="H7:L13" si="0">C7*$I$1</f>
        <v>7417.6799999999994</v>
      </c>
      <c r="J7" s="529">
        <f t="shared" si="0"/>
        <v>7417.6799999999994</v>
      </c>
      <c r="K7" s="529">
        <f t="shared" si="0"/>
        <v>7417.6799999999994</v>
      </c>
      <c r="L7" s="535">
        <f t="shared" si="0"/>
        <v>7896.24</v>
      </c>
      <c r="M7" s="47"/>
      <c r="N7" s="536">
        <f ca="1">'Additional Considerations'!$K$4</f>
        <v>7750</v>
      </c>
      <c r="O7" s="537">
        <f ca="1">'Additional Considerations'!$K$4</f>
        <v>7750</v>
      </c>
      <c r="P7" s="537">
        <f ca="1">'Additional Considerations'!$K$4</f>
        <v>7750</v>
      </c>
      <c r="Q7" s="537">
        <f ca="1">'Additional Considerations'!$K$4</f>
        <v>7750</v>
      </c>
      <c r="R7" s="538">
        <f ca="1">'Additional Considerations'!$K$4</f>
        <v>7750</v>
      </c>
      <c r="S7" s="47"/>
      <c r="T7" s="536">
        <f ca="1">'Additional Considerations'!$J$4</f>
        <v>10000</v>
      </c>
      <c r="U7" s="537">
        <f ca="1">'Additional Considerations'!$J$4</f>
        <v>10000</v>
      </c>
      <c r="V7" s="537">
        <f ca="1">'Additional Considerations'!$J$4</f>
        <v>10000</v>
      </c>
      <c r="W7" s="537">
        <f ca="1">'Additional Considerations'!$J$4</f>
        <v>10000</v>
      </c>
      <c r="X7" s="538">
        <f ca="1">'Additional Considerations'!$J$4</f>
        <v>10000</v>
      </c>
      <c r="Y7" s="4"/>
      <c r="Z7" s="542">
        <f t="shared" ref="Z7:AD13" ca="1" si="1">(N7-H7)/H7</f>
        <v>4.4801069876295639E-2</v>
      </c>
      <c r="AA7" s="543">
        <f t="shared" ca="1" si="1"/>
        <v>4.4801069876295639E-2</v>
      </c>
      <c r="AB7" s="544">
        <f t="shared" ca="1" si="1"/>
        <v>4.4801069876295639E-2</v>
      </c>
      <c r="AC7" s="544">
        <f t="shared" ca="1" si="1"/>
        <v>4.4801069876295639E-2</v>
      </c>
      <c r="AD7" s="545">
        <f t="shared" ca="1" si="1"/>
        <v>-1.8520207085904149E-2</v>
      </c>
      <c r="AE7" s="4"/>
      <c r="AF7" s="555">
        <f t="shared" ref="AF7:AJ13" ca="1" si="2">(T7-H7)/N7</f>
        <v>0.33320258064516139</v>
      </c>
      <c r="AG7" s="544">
        <f t="shared" ca="1" si="2"/>
        <v>0.33320258064516139</v>
      </c>
      <c r="AH7" s="543">
        <f t="shared" ca="1" si="2"/>
        <v>0.33320258064516139</v>
      </c>
      <c r="AI7" s="543">
        <f t="shared" ca="1" si="2"/>
        <v>0.33320258064516139</v>
      </c>
      <c r="AJ7" s="556">
        <f t="shared" ca="1" si="2"/>
        <v>0.27145290322580645</v>
      </c>
      <c r="AK7" s="4"/>
      <c r="AL7" s="4"/>
      <c r="AM7" s="560">
        <f t="shared" ref="AM7:AM13" ca="1" si="3">ABS(Z7)</f>
        <v>4.4801069876295639E-2</v>
      </c>
      <c r="AN7" s="561">
        <f t="shared" ref="AN7:AQ13" ca="1" si="4">ABS(AA7)</f>
        <v>4.4801069876295639E-2</v>
      </c>
      <c r="AO7" s="561">
        <f t="shared" ca="1" si="4"/>
        <v>4.4801069876295639E-2</v>
      </c>
      <c r="AP7" s="561">
        <f t="shared" ca="1" si="4"/>
        <v>4.4801069876295639E-2</v>
      </c>
      <c r="AQ7" s="562">
        <f t="shared" ca="1" si="4"/>
        <v>1.8520207085904149E-2</v>
      </c>
      <c r="AR7" s="4"/>
      <c r="AS7" s="560">
        <f t="shared" ref="AS7:AS13" ca="1" si="5">ABS(AF7)</f>
        <v>0.33320258064516139</v>
      </c>
      <c r="AT7" s="561">
        <f t="shared" ref="AT7:AT13" ca="1" si="6">ABS(AG7)</f>
        <v>0.33320258064516139</v>
      </c>
      <c r="AU7" s="561">
        <f t="shared" ref="AU7:AU13" ca="1" si="7">ABS(AH7)</f>
        <v>0.33320258064516139</v>
      </c>
      <c r="AV7" s="561">
        <f t="shared" ref="AV7:AV13" ca="1" si="8">ABS(AI7)</f>
        <v>0.33320258064516139</v>
      </c>
      <c r="AW7" s="562">
        <f t="shared" ref="AW7:AW13" ca="1" si="9">ABS(AJ7)</f>
        <v>0.27145290322580645</v>
      </c>
    </row>
    <row r="8" spans="1:49" ht="15.75" x14ac:dyDescent="0.25">
      <c r="A8" s="523">
        <v>2025</v>
      </c>
      <c r="B8" s="519">
        <v>6200</v>
      </c>
      <c r="C8" s="519">
        <v>6200</v>
      </c>
      <c r="D8" s="519">
        <v>6200</v>
      </c>
      <c r="E8" s="519">
        <v>6200</v>
      </c>
      <c r="F8" s="524">
        <v>6600</v>
      </c>
      <c r="G8" s="47"/>
      <c r="H8" s="530">
        <f t="shared" si="0"/>
        <v>7417.6799999999994</v>
      </c>
      <c r="I8" s="47">
        <f t="shared" si="0"/>
        <v>7417.6799999999994</v>
      </c>
      <c r="J8" s="47">
        <f t="shared" si="0"/>
        <v>7417.6799999999994</v>
      </c>
      <c r="K8" s="47">
        <f t="shared" si="0"/>
        <v>7417.6799999999994</v>
      </c>
      <c r="L8" s="531">
        <f t="shared" si="0"/>
        <v>7896.24</v>
      </c>
      <c r="M8" s="47"/>
      <c r="N8" s="539">
        <f ca="1">'Additional Considerations'!$K$4</f>
        <v>7750</v>
      </c>
      <c r="O8" s="540">
        <f ca="1">'Additional Considerations'!$K$4</f>
        <v>7750</v>
      </c>
      <c r="P8" s="540">
        <f ca="1">'Additional Considerations'!$K$4</f>
        <v>7750</v>
      </c>
      <c r="Q8" s="540">
        <f ca="1">'Additional Considerations'!$K$4</f>
        <v>7750</v>
      </c>
      <c r="R8" s="541">
        <f ca="1">'Additional Considerations'!$K$4</f>
        <v>7750</v>
      </c>
      <c r="S8" s="47"/>
      <c r="T8" s="539">
        <f ca="1">'Additional Considerations'!$J$4</f>
        <v>10000</v>
      </c>
      <c r="U8" s="540">
        <f ca="1">'Additional Considerations'!$J$4</f>
        <v>10000</v>
      </c>
      <c r="V8" s="540">
        <f ca="1">'Additional Considerations'!$J$4</f>
        <v>10000</v>
      </c>
      <c r="W8" s="540">
        <f ca="1">'Additional Considerations'!$J$4</f>
        <v>10000</v>
      </c>
      <c r="X8" s="541">
        <f ca="1">'Additional Considerations'!$J$4</f>
        <v>10000</v>
      </c>
      <c r="Y8" s="4"/>
      <c r="Z8" s="546">
        <f t="shared" ca="1" si="1"/>
        <v>4.4801069876295639E-2</v>
      </c>
      <c r="AA8" s="547">
        <f t="shared" ca="1" si="1"/>
        <v>4.4801069876295639E-2</v>
      </c>
      <c r="AB8" s="548">
        <f t="shared" ca="1" si="1"/>
        <v>4.4801069876295639E-2</v>
      </c>
      <c r="AC8" s="548">
        <f t="shared" ca="1" si="1"/>
        <v>4.4801069876295639E-2</v>
      </c>
      <c r="AD8" s="549">
        <f t="shared" ca="1" si="1"/>
        <v>-1.8520207085904149E-2</v>
      </c>
      <c r="AE8" s="4"/>
      <c r="AF8" s="550">
        <f t="shared" ca="1" si="2"/>
        <v>0.33320258064516139</v>
      </c>
      <c r="AG8" s="548">
        <f t="shared" ca="1" si="2"/>
        <v>0.33320258064516139</v>
      </c>
      <c r="AH8" s="547">
        <f t="shared" ca="1" si="2"/>
        <v>0.33320258064516139</v>
      </c>
      <c r="AI8" s="547">
        <f t="shared" ca="1" si="2"/>
        <v>0.33320258064516139</v>
      </c>
      <c r="AJ8" s="557">
        <f t="shared" ca="1" si="2"/>
        <v>0.27145290322580645</v>
      </c>
      <c r="AK8" s="4"/>
      <c r="AL8" s="4"/>
      <c r="AM8" s="563">
        <f t="shared" ca="1" si="3"/>
        <v>4.4801069876295639E-2</v>
      </c>
      <c r="AN8" s="48">
        <f t="shared" ca="1" si="4"/>
        <v>4.4801069876295639E-2</v>
      </c>
      <c r="AO8" s="48">
        <f t="shared" ca="1" si="4"/>
        <v>4.4801069876295639E-2</v>
      </c>
      <c r="AP8" s="48">
        <f t="shared" ca="1" si="4"/>
        <v>4.4801069876295639E-2</v>
      </c>
      <c r="AQ8" s="564">
        <f t="shared" ca="1" si="4"/>
        <v>1.8520207085904149E-2</v>
      </c>
      <c r="AR8" s="4"/>
      <c r="AS8" s="563">
        <f t="shared" ca="1" si="5"/>
        <v>0.33320258064516139</v>
      </c>
      <c r="AT8" s="48">
        <f t="shared" ca="1" si="6"/>
        <v>0.33320258064516139</v>
      </c>
      <c r="AU8" s="48">
        <f t="shared" ca="1" si="7"/>
        <v>0.33320258064516139</v>
      </c>
      <c r="AV8" s="48">
        <f t="shared" ca="1" si="8"/>
        <v>0.33320258064516139</v>
      </c>
      <c r="AW8" s="564">
        <f t="shared" ca="1" si="9"/>
        <v>0.27145290322580645</v>
      </c>
    </row>
    <row r="9" spans="1:49" ht="15.75" x14ac:dyDescent="0.25">
      <c r="A9" s="523">
        <v>2030</v>
      </c>
      <c r="B9" s="519">
        <v>5480</v>
      </c>
      <c r="C9" s="519">
        <v>5680</v>
      </c>
      <c r="D9" s="519">
        <v>5880</v>
      </c>
      <c r="E9" s="519">
        <v>6080</v>
      </c>
      <c r="F9" s="524">
        <v>6600</v>
      </c>
      <c r="G9" s="47"/>
      <c r="H9" s="530">
        <f t="shared" si="0"/>
        <v>6556.2719999999999</v>
      </c>
      <c r="I9" s="47">
        <f t="shared" si="0"/>
        <v>6795.5519999999997</v>
      </c>
      <c r="J9" s="47">
        <f t="shared" si="0"/>
        <v>7034.8319999999994</v>
      </c>
      <c r="K9" s="47">
        <f t="shared" si="0"/>
        <v>7274.1119999999992</v>
      </c>
      <c r="L9" s="531">
        <f t="shared" si="0"/>
        <v>7896.24</v>
      </c>
      <c r="M9" s="47"/>
      <c r="N9" s="539">
        <f ca="1">'Additional Considerations'!$K$4</f>
        <v>7750</v>
      </c>
      <c r="O9" s="540">
        <f ca="1">'Additional Considerations'!$K$4</f>
        <v>7750</v>
      </c>
      <c r="P9" s="540">
        <f ca="1">'Additional Considerations'!$K$4</f>
        <v>7750</v>
      </c>
      <c r="Q9" s="540">
        <f ca="1">'Additional Considerations'!$K$4</f>
        <v>7750</v>
      </c>
      <c r="R9" s="541">
        <f ca="1">'Additional Considerations'!$K$4</f>
        <v>7750</v>
      </c>
      <c r="S9" s="47"/>
      <c r="T9" s="539">
        <f ca="1">'Additional Considerations'!$J$4</f>
        <v>10000</v>
      </c>
      <c r="U9" s="540">
        <f ca="1">'Additional Considerations'!$J$4</f>
        <v>10000</v>
      </c>
      <c r="V9" s="540">
        <f ca="1">'Additional Considerations'!$J$4</f>
        <v>10000</v>
      </c>
      <c r="W9" s="540">
        <f ca="1">'Additional Considerations'!$J$4</f>
        <v>10000</v>
      </c>
      <c r="X9" s="541">
        <f ca="1">'Additional Considerations'!$J$4</f>
        <v>10000</v>
      </c>
      <c r="Y9" s="4"/>
      <c r="Z9" s="546">
        <f t="shared" ca="1" si="1"/>
        <v>0.18207420314471395</v>
      </c>
      <c r="AA9" s="547">
        <f t="shared" ca="1" si="1"/>
        <v>0.14045187204806914</v>
      </c>
      <c r="AB9" s="548">
        <f t="shared" ca="1" si="1"/>
        <v>0.10166099204643418</v>
      </c>
      <c r="AC9" s="548">
        <f t="shared" ca="1" si="1"/>
        <v>6.5422143623854137E-2</v>
      </c>
      <c r="AD9" s="549">
        <f t="shared" ca="1" si="1"/>
        <v>-1.8520207085904149E-2</v>
      </c>
      <c r="AE9" s="4"/>
      <c r="AF9" s="550">
        <f t="shared" ca="1" si="2"/>
        <v>0.44435200000000002</v>
      </c>
      <c r="AG9" s="548">
        <f t="shared" ca="1" si="2"/>
        <v>0.41347716129032264</v>
      </c>
      <c r="AH9" s="547">
        <f t="shared" ca="1" si="2"/>
        <v>0.38260232258064525</v>
      </c>
      <c r="AI9" s="547">
        <f t="shared" ca="1" si="2"/>
        <v>0.35172748387096786</v>
      </c>
      <c r="AJ9" s="557">
        <f t="shared" ca="1" si="2"/>
        <v>0.27145290322580645</v>
      </c>
      <c r="AK9" s="4"/>
      <c r="AL9" s="4"/>
      <c r="AM9" s="563">
        <f t="shared" ca="1" si="3"/>
        <v>0.18207420314471395</v>
      </c>
      <c r="AN9" s="48">
        <f t="shared" ca="1" si="4"/>
        <v>0.14045187204806914</v>
      </c>
      <c r="AO9" s="48">
        <f t="shared" ca="1" si="4"/>
        <v>0.10166099204643418</v>
      </c>
      <c r="AP9" s="48">
        <f t="shared" ca="1" si="4"/>
        <v>6.5422143623854137E-2</v>
      </c>
      <c r="AQ9" s="564">
        <f t="shared" ca="1" si="4"/>
        <v>1.8520207085904149E-2</v>
      </c>
      <c r="AR9" s="4"/>
      <c r="AS9" s="563">
        <f t="shared" ca="1" si="5"/>
        <v>0.44435200000000002</v>
      </c>
      <c r="AT9" s="48">
        <f t="shared" ca="1" si="6"/>
        <v>0.41347716129032264</v>
      </c>
      <c r="AU9" s="48">
        <f t="shared" ca="1" si="7"/>
        <v>0.38260232258064525</v>
      </c>
      <c r="AV9" s="48">
        <f t="shared" ca="1" si="8"/>
        <v>0.35172748387096786</v>
      </c>
      <c r="AW9" s="564">
        <f t="shared" ca="1" si="9"/>
        <v>0.27145290322580645</v>
      </c>
    </row>
    <row r="10" spans="1:49" ht="15.75" x14ac:dyDescent="0.25">
      <c r="A10" s="523">
        <v>2035</v>
      </c>
      <c r="B10" s="519">
        <v>4760</v>
      </c>
      <c r="C10" s="519">
        <v>5160</v>
      </c>
      <c r="D10" s="519">
        <v>5560</v>
      </c>
      <c r="E10" s="519">
        <v>5960</v>
      </c>
      <c r="F10" s="524">
        <v>6600</v>
      </c>
      <c r="G10" s="47"/>
      <c r="H10" s="530">
        <f t="shared" si="0"/>
        <v>5694.8639999999996</v>
      </c>
      <c r="I10" s="47">
        <f t="shared" si="0"/>
        <v>6173.424</v>
      </c>
      <c r="J10" s="47">
        <f t="shared" si="0"/>
        <v>6651.9839999999995</v>
      </c>
      <c r="K10" s="47">
        <f t="shared" si="0"/>
        <v>7130.5439999999999</v>
      </c>
      <c r="L10" s="531">
        <f t="shared" si="0"/>
        <v>7896.24</v>
      </c>
      <c r="M10" s="47"/>
      <c r="N10" s="530">
        <f t="shared" ref="N10:R13" ca="1" si="10">N$7*(1-$P$5)^LOG(N20,2)</f>
        <v>6848.6688282894584</v>
      </c>
      <c r="O10" s="47">
        <f t="shared" ca="1" si="10"/>
        <v>6981.2661170504389</v>
      </c>
      <c r="P10" s="47">
        <f t="shared" ca="1" si="10"/>
        <v>7101.5277950157606</v>
      </c>
      <c r="Q10" s="47">
        <f t="shared" ca="1" si="10"/>
        <v>7213.7659234894345</v>
      </c>
      <c r="R10" s="531">
        <f t="shared" ca="1" si="10"/>
        <v>7422.7026899266066</v>
      </c>
      <c r="S10" s="47"/>
      <c r="T10" s="530">
        <f t="shared" ref="T10:X13" ca="1" si="11">T$7*(1-$V$5)^LOG(T20,2)</f>
        <v>7251.3427776873887</v>
      </c>
      <c r="U10" s="47">
        <f t="shared" ca="1" si="11"/>
        <v>7419.7340141723253</v>
      </c>
      <c r="V10" s="47">
        <f t="shared" ca="1" si="11"/>
        <v>7573.0062999615047</v>
      </c>
      <c r="W10" s="47">
        <f t="shared" ca="1" si="11"/>
        <v>7716.515236640591</v>
      </c>
      <c r="X10" s="531">
        <f t="shared" ca="1" si="11"/>
        <v>7984.8342939889617</v>
      </c>
      <c r="Y10" s="4"/>
      <c r="Z10" s="546">
        <f t="shared" ca="1" si="1"/>
        <v>0.20260445697903565</v>
      </c>
      <c r="AA10" s="547">
        <f t="shared" ca="1" si="1"/>
        <v>0.13085803227681087</v>
      </c>
      <c r="AB10" s="548">
        <f t="shared" ca="1" si="1"/>
        <v>6.7580408343700341E-2</v>
      </c>
      <c r="AC10" s="548">
        <f t="shared" ca="1" si="1"/>
        <v>1.1671188550191209E-2</v>
      </c>
      <c r="AD10" s="549">
        <f t="shared" ca="1" si="1"/>
        <v>-5.9969974326184769E-2</v>
      </c>
      <c r="AE10" s="4"/>
      <c r="AF10" s="550">
        <f t="shared" ca="1" si="2"/>
        <v>0.22726734445942531</v>
      </c>
      <c r="AG10" s="548">
        <f t="shared" ca="1" si="2"/>
        <v>0.17852206079473834</v>
      </c>
      <c r="AH10" s="547">
        <f t="shared" ca="1" si="2"/>
        <v>0.12969354293141386</v>
      </c>
      <c r="AI10" s="547">
        <f t="shared" ca="1" si="2"/>
        <v>8.1229588380814247E-2</v>
      </c>
      <c r="AJ10" s="557">
        <f t="shared" ca="1" si="2"/>
        <v>1.1935584340350011E-2</v>
      </c>
      <c r="AK10" s="4"/>
      <c r="AL10" s="4"/>
      <c r="AM10" s="563">
        <f t="shared" ca="1" si="3"/>
        <v>0.20260445697903565</v>
      </c>
      <c r="AN10" s="48">
        <f t="shared" ca="1" si="4"/>
        <v>0.13085803227681087</v>
      </c>
      <c r="AO10" s="48">
        <f t="shared" ca="1" si="4"/>
        <v>6.7580408343700341E-2</v>
      </c>
      <c r="AP10" s="48">
        <f t="shared" ca="1" si="4"/>
        <v>1.1671188550191209E-2</v>
      </c>
      <c r="AQ10" s="564">
        <f t="shared" ca="1" si="4"/>
        <v>5.9969974326184769E-2</v>
      </c>
      <c r="AR10" s="4"/>
      <c r="AS10" s="563">
        <f t="shared" ca="1" si="5"/>
        <v>0.22726734445942531</v>
      </c>
      <c r="AT10" s="48">
        <f t="shared" ca="1" si="6"/>
        <v>0.17852206079473834</v>
      </c>
      <c r="AU10" s="48">
        <f t="shared" ca="1" si="7"/>
        <v>0.12969354293141386</v>
      </c>
      <c r="AV10" s="48">
        <f t="shared" ca="1" si="8"/>
        <v>8.1229588380814247E-2</v>
      </c>
      <c r="AW10" s="564">
        <f t="shared" ca="1" si="9"/>
        <v>1.1935584340350011E-2</v>
      </c>
    </row>
    <row r="11" spans="1:49" ht="15.75" x14ac:dyDescent="0.25">
      <c r="A11" s="523">
        <v>2040</v>
      </c>
      <c r="B11" s="519">
        <v>4040</v>
      </c>
      <c r="C11" s="519">
        <v>4640</v>
      </c>
      <c r="D11" s="519">
        <v>5240</v>
      </c>
      <c r="E11" s="519">
        <v>5840</v>
      </c>
      <c r="F11" s="524">
        <v>6600</v>
      </c>
      <c r="G11" s="47"/>
      <c r="H11" s="530">
        <f t="shared" si="0"/>
        <v>4833.4559999999992</v>
      </c>
      <c r="I11" s="47">
        <f t="shared" si="0"/>
        <v>5551.2959999999994</v>
      </c>
      <c r="J11" s="47">
        <f t="shared" si="0"/>
        <v>6269.1359999999995</v>
      </c>
      <c r="K11" s="47">
        <f t="shared" si="0"/>
        <v>6986.9759999999997</v>
      </c>
      <c r="L11" s="531">
        <f t="shared" si="0"/>
        <v>7896.24</v>
      </c>
      <c r="M11" s="47"/>
      <c r="N11" s="530">
        <f t="shared" ca="1" si="10"/>
        <v>6169.7058037840998</v>
      </c>
      <c r="O11" s="47">
        <f t="shared" ca="1" si="10"/>
        <v>6369.4750056582861</v>
      </c>
      <c r="P11" s="47">
        <f t="shared" ca="1" si="10"/>
        <v>6543.1055704313376</v>
      </c>
      <c r="Q11" s="47">
        <f t="shared" ca="1" si="10"/>
        <v>6695.6130203233997</v>
      </c>
      <c r="R11" s="531">
        <f t="shared" ca="1" si="10"/>
        <v>6913.3841941178098</v>
      </c>
      <c r="S11" s="47"/>
      <c r="T11" s="530">
        <f t="shared" ca="1" si="11"/>
        <v>6399.3753408141984</v>
      </c>
      <c r="U11" s="47">
        <f t="shared" ca="1" si="11"/>
        <v>6648.216706242536</v>
      </c>
      <c r="V11" s="47">
        <f t="shared" ca="1" si="11"/>
        <v>6865.7538980635272</v>
      </c>
      <c r="W11" s="47">
        <f t="shared" ca="1" si="11"/>
        <v>7057.7686799706144</v>
      </c>
      <c r="X11" s="531">
        <f t="shared" ca="1" si="11"/>
        <v>7333.4481848794885</v>
      </c>
      <c r="Y11" s="4"/>
      <c r="Z11" s="550">
        <f t="shared" ca="1" si="1"/>
        <v>0.27645846031992444</v>
      </c>
      <c r="AA11" s="548">
        <f t="shared" ca="1" si="1"/>
        <v>0.14738522421760375</v>
      </c>
      <c r="AB11" s="548">
        <f t="shared" ca="1" si="1"/>
        <v>4.3701328290108574E-2</v>
      </c>
      <c r="AC11" s="548">
        <f t="shared" ca="1" si="1"/>
        <v>-4.1700870258692735E-2</v>
      </c>
      <c r="AD11" s="549">
        <f t="shared" ca="1" si="1"/>
        <v>-0.12447136939634434</v>
      </c>
      <c r="AE11" s="4"/>
      <c r="AF11" s="550">
        <f t="shared" ca="1" si="2"/>
        <v>0.25380778121604519</v>
      </c>
      <c r="AG11" s="548">
        <f t="shared" ca="1" si="2"/>
        <v>0.17221524619660075</v>
      </c>
      <c r="AH11" s="548">
        <f t="shared" ca="1" si="2"/>
        <v>9.1182679484750728E-2</v>
      </c>
      <c r="AI11" s="548">
        <f t="shared" ca="1" si="2"/>
        <v>1.0572994549675363E-2</v>
      </c>
      <c r="AJ11" s="549">
        <f t="shared" ca="1" si="2"/>
        <v>-8.1406124600938212E-2</v>
      </c>
      <c r="AK11" s="4"/>
      <c r="AL11" s="4"/>
      <c r="AM11" s="563">
        <f t="shared" ca="1" si="3"/>
        <v>0.27645846031992444</v>
      </c>
      <c r="AN11" s="48">
        <f t="shared" ca="1" si="4"/>
        <v>0.14738522421760375</v>
      </c>
      <c r="AO11" s="48">
        <f t="shared" ca="1" si="4"/>
        <v>4.3701328290108574E-2</v>
      </c>
      <c r="AP11" s="48">
        <f t="shared" ca="1" si="4"/>
        <v>4.1700870258692735E-2</v>
      </c>
      <c r="AQ11" s="564">
        <f t="shared" ca="1" si="4"/>
        <v>0.12447136939634434</v>
      </c>
      <c r="AR11" s="4"/>
      <c r="AS11" s="563">
        <f t="shared" ca="1" si="5"/>
        <v>0.25380778121604519</v>
      </c>
      <c r="AT11" s="48">
        <f t="shared" ca="1" si="6"/>
        <v>0.17221524619660075</v>
      </c>
      <c r="AU11" s="48">
        <f t="shared" ca="1" si="7"/>
        <v>9.1182679484750728E-2</v>
      </c>
      <c r="AV11" s="48">
        <f t="shared" ca="1" si="8"/>
        <v>1.0572994549675363E-2</v>
      </c>
      <c r="AW11" s="564">
        <f t="shared" ca="1" si="9"/>
        <v>8.1406124600938212E-2</v>
      </c>
    </row>
    <row r="12" spans="1:49" ht="15.75" x14ac:dyDescent="0.25">
      <c r="A12" s="523">
        <v>2045</v>
      </c>
      <c r="B12" s="519">
        <v>3320</v>
      </c>
      <c r="C12" s="519">
        <v>4120</v>
      </c>
      <c r="D12" s="519">
        <v>4920</v>
      </c>
      <c r="E12" s="519">
        <v>5720</v>
      </c>
      <c r="F12" s="524">
        <v>6600</v>
      </c>
      <c r="G12" s="47"/>
      <c r="H12" s="530">
        <f t="shared" si="0"/>
        <v>3972.0479999999998</v>
      </c>
      <c r="I12" s="47">
        <f t="shared" si="0"/>
        <v>4929.1679999999997</v>
      </c>
      <c r="J12" s="47">
        <f t="shared" si="0"/>
        <v>5886.2879999999996</v>
      </c>
      <c r="K12" s="47">
        <f t="shared" si="0"/>
        <v>6843.4079999999994</v>
      </c>
      <c r="L12" s="531">
        <f t="shared" si="0"/>
        <v>7896.24</v>
      </c>
      <c r="M12" s="47"/>
      <c r="N12" s="530">
        <f t="shared" ca="1" si="10"/>
        <v>5538.6501838114555</v>
      </c>
      <c r="O12" s="47">
        <f t="shared" ca="1" si="10"/>
        <v>5821.8276239543075</v>
      </c>
      <c r="P12" s="47">
        <f t="shared" ca="1" si="10"/>
        <v>6050.2244743275569</v>
      </c>
      <c r="Q12" s="47">
        <f t="shared" ca="1" si="10"/>
        <v>6249.0766944431189</v>
      </c>
      <c r="R12" s="531">
        <f t="shared" ca="1" si="10"/>
        <v>6476.6170009435855</v>
      </c>
      <c r="S12" s="47"/>
      <c r="T12" s="530">
        <f t="shared" ca="1" si="11"/>
        <v>5623.9116463574919</v>
      </c>
      <c r="U12" s="47">
        <f t="shared" ca="1" si="11"/>
        <v>5969.8479438334625</v>
      </c>
      <c r="V12" s="47">
        <f t="shared" ca="1" si="11"/>
        <v>6251.2982994157528</v>
      </c>
      <c r="W12" s="47">
        <f t="shared" ca="1" si="11"/>
        <v>6498.0559100719756</v>
      </c>
      <c r="X12" s="531">
        <f t="shared" ca="1" si="11"/>
        <v>6782.315950383796</v>
      </c>
      <c r="Y12" s="4"/>
      <c r="Z12" s="546">
        <f t="shared" ca="1" si="1"/>
        <v>0.39440665969078315</v>
      </c>
      <c r="AA12" s="547">
        <f t="shared" ca="1" si="1"/>
        <v>0.18109742332870535</v>
      </c>
      <c r="AB12" s="548">
        <f t="shared" ca="1" si="1"/>
        <v>2.7850569718565817E-2</v>
      </c>
      <c r="AC12" s="548">
        <f t="shared" ca="1" si="1"/>
        <v>-8.6847270476476141E-2</v>
      </c>
      <c r="AD12" s="549">
        <f t="shared" ca="1" si="1"/>
        <v>-0.17978468221031965</v>
      </c>
      <c r="AE12" s="4"/>
      <c r="AF12" s="550">
        <f t="shared" ca="1" si="2"/>
        <v>0.29824299992543529</v>
      </c>
      <c r="AG12" s="548">
        <f t="shared" ca="1" si="2"/>
        <v>0.17875485346758022</v>
      </c>
      <c r="AH12" s="547">
        <f t="shared" ca="1" si="2"/>
        <v>6.0330042457858023E-2</v>
      </c>
      <c r="AI12" s="547">
        <f t="shared" ca="1" si="2"/>
        <v>-5.5264498551461538E-2</v>
      </c>
      <c r="AJ12" s="557">
        <f t="shared" ca="1" si="2"/>
        <v>-0.17199165080379386</v>
      </c>
      <c r="AK12" s="4"/>
      <c r="AL12" s="4"/>
      <c r="AM12" s="563">
        <f t="shared" ca="1" si="3"/>
        <v>0.39440665969078315</v>
      </c>
      <c r="AN12" s="48">
        <f t="shared" ca="1" si="4"/>
        <v>0.18109742332870535</v>
      </c>
      <c r="AO12" s="48">
        <f t="shared" ca="1" si="4"/>
        <v>2.7850569718565817E-2</v>
      </c>
      <c r="AP12" s="48">
        <f t="shared" ca="1" si="4"/>
        <v>8.6847270476476141E-2</v>
      </c>
      <c r="AQ12" s="564">
        <f t="shared" ca="1" si="4"/>
        <v>0.17978468221031965</v>
      </c>
      <c r="AR12" s="4"/>
      <c r="AS12" s="563">
        <f t="shared" ca="1" si="5"/>
        <v>0.29824299992543529</v>
      </c>
      <c r="AT12" s="48">
        <f t="shared" ca="1" si="6"/>
        <v>0.17875485346758022</v>
      </c>
      <c r="AU12" s="48">
        <f t="shared" ca="1" si="7"/>
        <v>6.0330042457858023E-2</v>
      </c>
      <c r="AV12" s="48">
        <f t="shared" ca="1" si="8"/>
        <v>5.5264498551461538E-2</v>
      </c>
      <c r="AW12" s="564">
        <f t="shared" ca="1" si="9"/>
        <v>0.17199165080379386</v>
      </c>
    </row>
    <row r="13" spans="1:49" ht="16.5" thickBot="1" x14ac:dyDescent="0.3">
      <c r="A13" s="525">
        <v>2050</v>
      </c>
      <c r="B13" s="526">
        <v>2600</v>
      </c>
      <c r="C13" s="526">
        <v>3600</v>
      </c>
      <c r="D13" s="526">
        <v>4600</v>
      </c>
      <c r="E13" s="526">
        <v>5600</v>
      </c>
      <c r="F13" s="527">
        <v>6600</v>
      </c>
      <c r="G13" s="47"/>
      <c r="H13" s="532">
        <f t="shared" si="0"/>
        <v>3110.64</v>
      </c>
      <c r="I13" s="533">
        <f t="shared" si="0"/>
        <v>4307.04</v>
      </c>
      <c r="J13" s="533">
        <f t="shared" si="0"/>
        <v>5503.44</v>
      </c>
      <c r="K13" s="533">
        <f t="shared" si="0"/>
        <v>6699.8399999999992</v>
      </c>
      <c r="L13" s="534">
        <f t="shared" si="0"/>
        <v>7896.24</v>
      </c>
      <c r="M13" s="47"/>
      <c r="N13" s="532">
        <f t="shared" ca="1" si="10"/>
        <v>5046.2226041334761</v>
      </c>
      <c r="O13" s="533">
        <f t="shared" ca="1" si="10"/>
        <v>5414.2671102088725</v>
      </c>
      <c r="P13" s="533">
        <f t="shared" ca="1" si="10"/>
        <v>5701.8055392132046</v>
      </c>
      <c r="Q13" s="533">
        <f t="shared" ca="1" si="10"/>
        <v>5938.7249213103678</v>
      </c>
      <c r="R13" s="534">
        <f t="shared" ca="1" si="10"/>
        <v>6177.8856628676758</v>
      </c>
      <c r="S13" s="47"/>
      <c r="T13" s="532">
        <f t="shared" ca="1" si="11"/>
        <v>5030.7029905237632</v>
      </c>
      <c r="U13" s="533">
        <f t="shared" ca="1" si="11"/>
        <v>5473.0508964040446</v>
      </c>
      <c r="V13" s="533">
        <f t="shared" ca="1" si="11"/>
        <v>5822.811346718162</v>
      </c>
      <c r="W13" s="533">
        <f t="shared" ca="1" si="11"/>
        <v>6113.6321997379155</v>
      </c>
      <c r="X13" s="534">
        <f t="shared" ca="1" si="11"/>
        <v>6409.5337204263824</v>
      </c>
      <c r="Y13" s="4"/>
      <c r="Z13" s="551">
        <f t="shared" ca="1" si="1"/>
        <v>0.62224577711772378</v>
      </c>
      <c r="AA13" s="552">
        <f t="shared" ca="1" si="1"/>
        <v>0.25707379318717088</v>
      </c>
      <c r="AB13" s="553">
        <f t="shared" ca="1" si="1"/>
        <v>3.6043917842877367E-2</v>
      </c>
      <c r="AC13" s="553">
        <f t="shared" ca="1" si="1"/>
        <v>-0.1136019783591297</v>
      </c>
      <c r="AD13" s="554">
        <f t="shared" ca="1" si="1"/>
        <v>-0.21761678180150604</v>
      </c>
      <c r="AE13" s="4"/>
      <c r="AF13" s="558">
        <f t="shared" ca="1" si="2"/>
        <v>0.38049510319877605</v>
      </c>
      <c r="AG13" s="553">
        <f t="shared" ca="1" si="2"/>
        <v>0.2153589530530314</v>
      </c>
      <c r="AH13" s="552">
        <f t="shared" ca="1" si="2"/>
        <v>5.6012318294922529E-2</v>
      </c>
      <c r="AI13" s="552">
        <f t="shared" ca="1" si="2"/>
        <v>-9.8709370787414444E-2</v>
      </c>
      <c r="AJ13" s="559">
        <f t="shared" ca="1" si="2"/>
        <v>-0.24064969161043231</v>
      </c>
      <c r="AK13" s="4"/>
      <c r="AL13" s="4"/>
      <c r="AM13" s="565">
        <f t="shared" ca="1" si="3"/>
        <v>0.62224577711772378</v>
      </c>
      <c r="AN13" s="566">
        <f t="shared" ca="1" si="4"/>
        <v>0.25707379318717088</v>
      </c>
      <c r="AO13" s="566">
        <f t="shared" ca="1" si="4"/>
        <v>3.6043917842877367E-2</v>
      </c>
      <c r="AP13" s="566">
        <f t="shared" ca="1" si="4"/>
        <v>0.1136019783591297</v>
      </c>
      <c r="AQ13" s="567">
        <f t="shared" ca="1" si="4"/>
        <v>0.21761678180150604</v>
      </c>
      <c r="AR13" s="4"/>
      <c r="AS13" s="565">
        <f t="shared" ca="1" si="5"/>
        <v>0.38049510319877605</v>
      </c>
      <c r="AT13" s="566">
        <f t="shared" ca="1" si="6"/>
        <v>0.2153589530530314</v>
      </c>
      <c r="AU13" s="566">
        <f t="shared" ca="1" si="7"/>
        <v>5.6012318294922529E-2</v>
      </c>
      <c r="AV13" s="566">
        <f t="shared" ca="1" si="8"/>
        <v>9.8709370787414444E-2</v>
      </c>
      <c r="AW13" s="567">
        <f t="shared" ca="1" si="9"/>
        <v>0.24064969161043231</v>
      </c>
    </row>
    <row r="14" spans="1:49" ht="16.5" thickBot="1" x14ac:dyDescent="0.3">
      <c r="A14" s="209"/>
      <c r="B14" s="209"/>
      <c r="C14" s="209"/>
      <c r="D14" s="209"/>
      <c r="E14" s="209"/>
      <c r="F14" s="209"/>
      <c r="H14" s="211"/>
      <c r="I14" s="211"/>
      <c r="J14" s="211"/>
      <c r="K14" s="211"/>
      <c r="L14" s="211"/>
      <c r="AL14" s="17" t="s">
        <v>457</v>
      </c>
      <c r="AM14" s="568">
        <f ca="1">SUM(AM9:AM13)</f>
        <v>1.677789557252181</v>
      </c>
      <c r="AN14" s="569">
        <f t="shared" ref="AN14:AQ14" ca="1" si="12">SUM(AN9:AN13)</f>
        <v>0.85686634505836001</v>
      </c>
      <c r="AO14" s="569">
        <f t="shared" ca="1" si="12"/>
        <v>0.27683721624168628</v>
      </c>
      <c r="AP14" s="569">
        <f t="shared" ca="1" si="12"/>
        <v>0.31924345126834391</v>
      </c>
      <c r="AQ14" s="570">
        <f t="shared" ca="1" si="12"/>
        <v>0.60036301482025889</v>
      </c>
      <c r="AS14" s="568">
        <f ca="1">SUM(AS9:AS13)</f>
        <v>1.6041652287996819</v>
      </c>
      <c r="AT14" s="569">
        <f t="shared" ref="AT14" ca="1" si="13">SUM(AT9:AT13)</f>
        <v>1.1583282748022734</v>
      </c>
      <c r="AU14" s="569">
        <f t="shared" ref="AU14" ca="1" si="14">SUM(AU9:AU13)</f>
        <v>0.71982090574959035</v>
      </c>
      <c r="AV14" s="569">
        <f t="shared" ref="AV14" ca="1" si="15">SUM(AV9:AV13)</f>
        <v>0.59750393614033348</v>
      </c>
      <c r="AW14" s="570">
        <f t="shared" ref="AW14" ca="1" si="16">SUM(AW9:AW13)</f>
        <v>0.77743595458132098</v>
      </c>
    </row>
    <row r="15" spans="1:49" x14ac:dyDescent="0.25">
      <c r="A15" s="5" t="s">
        <v>458</v>
      </c>
      <c r="H15" s="5" t="s">
        <v>459</v>
      </c>
      <c r="N15" s="5" t="s">
        <v>460</v>
      </c>
      <c r="T15" s="5" t="s">
        <v>461</v>
      </c>
    </row>
    <row r="16" spans="1:49" s="5" customFormat="1" ht="16.5" thickBot="1" x14ac:dyDescent="0.3">
      <c r="A16" s="208" t="s">
        <v>455</v>
      </c>
      <c r="B16" s="294">
        <v>26</v>
      </c>
      <c r="C16" s="294">
        <v>36</v>
      </c>
      <c r="D16" s="294">
        <v>46</v>
      </c>
      <c r="E16" s="574">
        <v>56</v>
      </c>
      <c r="F16" s="294">
        <v>66</v>
      </c>
      <c r="H16" s="294">
        <v>26</v>
      </c>
      <c r="I16" s="294">
        <v>36</v>
      </c>
      <c r="J16" s="294">
        <v>46</v>
      </c>
      <c r="K16" s="294">
        <v>56</v>
      </c>
      <c r="L16" s="294">
        <v>66</v>
      </c>
      <c r="M16" s="15"/>
      <c r="N16" s="294">
        <v>26</v>
      </c>
      <c r="O16" s="294">
        <v>36</v>
      </c>
      <c r="P16" s="294">
        <v>46</v>
      </c>
      <c r="Q16" s="294">
        <v>56</v>
      </c>
      <c r="R16" s="294">
        <v>66</v>
      </c>
      <c r="S16" s="15"/>
      <c r="T16" s="294">
        <v>26</v>
      </c>
      <c r="U16" s="294">
        <v>36</v>
      </c>
      <c r="V16" s="294">
        <v>46</v>
      </c>
      <c r="W16" s="294">
        <v>56</v>
      </c>
      <c r="X16" s="294">
        <v>66</v>
      </c>
      <c r="AL16" s="17" t="s">
        <v>462</v>
      </c>
      <c r="AM16" s="127">
        <f ca="1">AM14+AS14</f>
        <v>3.281954786051863</v>
      </c>
      <c r="AN16" s="127">
        <f ca="1">AN14+AT14</f>
        <v>2.0151946198606332</v>
      </c>
      <c r="AO16" s="127">
        <f ca="1">AO14+AU14</f>
        <v>0.99665812199127668</v>
      </c>
      <c r="AP16" s="127">
        <f ca="1">AP14+AV14</f>
        <v>0.91674738740867734</v>
      </c>
      <c r="AQ16" s="127">
        <f ca="1">AQ14+AW14</f>
        <v>1.3777989694015798</v>
      </c>
    </row>
    <row r="17" spans="1:24" ht="15.75" x14ac:dyDescent="0.25">
      <c r="A17" s="520">
        <v>2020</v>
      </c>
      <c r="B17" s="575">
        <v>0</v>
      </c>
      <c r="C17" s="575">
        <v>0</v>
      </c>
      <c r="D17" s="575">
        <v>0</v>
      </c>
      <c r="E17" s="576">
        <v>0</v>
      </c>
      <c r="F17" s="577">
        <v>0</v>
      </c>
      <c r="H17" s="583">
        <f t="shared" ref="H17:L23" si="17">B17/4</f>
        <v>0</v>
      </c>
      <c r="I17" s="575">
        <f t="shared" si="17"/>
        <v>0</v>
      </c>
      <c r="J17" s="575">
        <f t="shared" si="17"/>
        <v>0</v>
      </c>
      <c r="K17" s="575">
        <f t="shared" si="17"/>
        <v>0</v>
      </c>
      <c r="L17" s="577">
        <f t="shared" si="17"/>
        <v>0</v>
      </c>
      <c r="M17" s="4"/>
      <c r="N17" s="583">
        <v>1</v>
      </c>
      <c r="O17" s="575">
        <v>1</v>
      </c>
      <c r="P17" s="575">
        <v>1</v>
      </c>
      <c r="Q17" s="575">
        <v>1</v>
      </c>
      <c r="R17" s="577">
        <v>1</v>
      </c>
      <c r="S17" s="4"/>
      <c r="T17" s="583">
        <v>1</v>
      </c>
      <c r="U17" s="575">
        <v>1</v>
      </c>
      <c r="V17" s="575">
        <v>1</v>
      </c>
      <c r="W17" s="575">
        <v>1</v>
      </c>
      <c r="X17" s="577">
        <v>1</v>
      </c>
    </row>
    <row r="18" spans="1:24" ht="15.75" x14ac:dyDescent="0.25">
      <c r="A18" s="523">
        <v>2025</v>
      </c>
      <c r="B18" s="195">
        <v>0</v>
      </c>
      <c r="C18" s="195">
        <v>0</v>
      </c>
      <c r="D18" s="195">
        <v>0</v>
      </c>
      <c r="E18" s="578">
        <v>0</v>
      </c>
      <c r="F18" s="579">
        <v>0</v>
      </c>
      <c r="H18" s="353">
        <f t="shared" si="17"/>
        <v>0</v>
      </c>
      <c r="I18" s="195">
        <f t="shared" si="17"/>
        <v>0</v>
      </c>
      <c r="J18" s="195">
        <f t="shared" si="17"/>
        <v>0</v>
      </c>
      <c r="K18" s="195">
        <f t="shared" si="17"/>
        <v>0</v>
      </c>
      <c r="L18" s="579">
        <f t="shared" si="17"/>
        <v>0</v>
      </c>
      <c r="M18" s="4"/>
      <c r="N18" s="353">
        <v>1</v>
      </c>
      <c r="O18" s="195">
        <v>1</v>
      </c>
      <c r="P18" s="195">
        <v>1</v>
      </c>
      <c r="Q18" s="195">
        <v>1</v>
      </c>
      <c r="R18" s="579">
        <v>1</v>
      </c>
      <c r="S18" s="4"/>
      <c r="T18" s="353">
        <v>1</v>
      </c>
      <c r="U18" s="195">
        <v>1</v>
      </c>
      <c r="V18" s="195">
        <v>1</v>
      </c>
      <c r="W18" s="195">
        <v>1</v>
      </c>
      <c r="X18" s="579">
        <v>1</v>
      </c>
    </row>
    <row r="19" spans="1:24" ht="15.75" x14ac:dyDescent="0.25">
      <c r="A19" s="523">
        <v>2030</v>
      </c>
      <c r="B19" s="195">
        <v>4.0924055555555583</v>
      </c>
      <c r="C19" s="195">
        <v>3.7613640791476683</v>
      </c>
      <c r="D19" s="195">
        <v>3.4684795814307563</v>
      </c>
      <c r="E19" s="578">
        <v>3.1670644672755088</v>
      </c>
      <c r="F19" s="579">
        <v>2.5729198934551079</v>
      </c>
      <c r="H19" s="353">
        <f t="shared" si="17"/>
        <v>1.0231013888888896</v>
      </c>
      <c r="I19" s="195">
        <f t="shared" si="17"/>
        <v>0.94034101978691709</v>
      </c>
      <c r="J19" s="195">
        <f t="shared" si="17"/>
        <v>0.86711989535768907</v>
      </c>
      <c r="K19" s="195">
        <f t="shared" si="17"/>
        <v>0.79176611681887721</v>
      </c>
      <c r="L19" s="579">
        <f t="shared" si="17"/>
        <v>0.64322997336377696</v>
      </c>
      <c r="M19" s="4"/>
      <c r="N19" s="353">
        <f t="shared" ref="N19:R23" si="18">H19/1</f>
        <v>1.0231013888888896</v>
      </c>
      <c r="O19" s="195">
        <f t="shared" si="18"/>
        <v>0.94034101978691709</v>
      </c>
      <c r="P19" s="195">
        <f t="shared" si="18"/>
        <v>0.86711989535768907</v>
      </c>
      <c r="Q19" s="195">
        <f t="shared" si="18"/>
        <v>0.79176611681887721</v>
      </c>
      <c r="R19" s="579">
        <f t="shared" si="18"/>
        <v>0.64322997336377696</v>
      </c>
      <c r="S19" s="4"/>
      <c r="T19" s="353">
        <f t="shared" ref="T19:X23" si="19">H19/0.3</f>
        <v>3.4103379629629655</v>
      </c>
      <c r="U19" s="195">
        <f t="shared" si="19"/>
        <v>3.1344700659563904</v>
      </c>
      <c r="V19" s="195">
        <f t="shared" si="19"/>
        <v>2.8903996511922969</v>
      </c>
      <c r="W19" s="195">
        <f t="shared" si="19"/>
        <v>2.6392203893962574</v>
      </c>
      <c r="X19" s="579">
        <f t="shared" si="19"/>
        <v>2.14409991121259</v>
      </c>
    </row>
    <row r="20" spans="1:24" ht="15.75" x14ac:dyDescent="0.25">
      <c r="A20" s="523">
        <v>2035</v>
      </c>
      <c r="B20" s="195">
        <v>11.17965296803655</v>
      </c>
      <c r="C20" s="195">
        <v>9.5323031963470584</v>
      </c>
      <c r="D20" s="195">
        <v>8.2705753424657615</v>
      </c>
      <c r="E20" s="578">
        <v>7.2597624809741319</v>
      </c>
      <c r="F20" s="579">
        <v>5.7258723744292439</v>
      </c>
      <c r="H20" s="353">
        <f>B20/4</f>
        <v>2.7949132420091374</v>
      </c>
      <c r="I20" s="195">
        <f t="shared" si="17"/>
        <v>2.3830757990867646</v>
      </c>
      <c r="J20" s="195">
        <f t="shared" si="17"/>
        <v>2.0676438356164404</v>
      </c>
      <c r="K20" s="195">
        <f t="shared" si="17"/>
        <v>1.814940620243533</v>
      </c>
      <c r="L20" s="579">
        <f t="shared" si="17"/>
        <v>1.431468093607311</v>
      </c>
      <c r="M20" s="4"/>
      <c r="N20" s="353">
        <f>H20/1</f>
        <v>2.7949132420091374</v>
      </c>
      <c r="O20" s="195">
        <f t="shared" si="18"/>
        <v>2.3830757990867646</v>
      </c>
      <c r="P20" s="195">
        <f t="shared" si="18"/>
        <v>2.0676438356164404</v>
      </c>
      <c r="Q20" s="195">
        <f t="shared" si="18"/>
        <v>1.814940620243533</v>
      </c>
      <c r="R20" s="579">
        <f t="shared" si="18"/>
        <v>1.431468093607311</v>
      </c>
      <c r="S20" s="4"/>
      <c r="T20" s="353">
        <f t="shared" si="19"/>
        <v>9.3163774733637919</v>
      </c>
      <c r="U20" s="195">
        <f t="shared" si="19"/>
        <v>7.943585996955882</v>
      </c>
      <c r="V20" s="195">
        <f t="shared" si="19"/>
        <v>6.8921461187214685</v>
      </c>
      <c r="W20" s="195">
        <f t="shared" si="19"/>
        <v>6.0498020674784438</v>
      </c>
      <c r="X20" s="579">
        <f t="shared" si="19"/>
        <v>4.7715603120243699</v>
      </c>
    </row>
    <row r="21" spans="1:24" ht="15.75" x14ac:dyDescent="0.25">
      <c r="A21" s="523">
        <v>2040</v>
      </c>
      <c r="B21" s="195">
        <v>26.628807229832589</v>
      </c>
      <c r="C21" s="195">
        <v>20.431830593607344</v>
      </c>
      <c r="D21" s="195">
        <v>16.338403196347031</v>
      </c>
      <c r="E21" s="578">
        <v>13.49045989345511</v>
      </c>
      <c r="F21" s="579">
        <v>10.338888660578405</v>
      </c>
      <c r="H21" s="353">
        <f>B21/4</f>
        <v>6.6572018074581472</v>
      </c>
      <c r="I21" s="195">
        <f t="shared" si="17"/>
        <v>5.1079576484018361</v>
      </c>
      <c r="J21" s="195">
        <f t="shared" si="17"/>
        <v>4.0846007990867577</v>
      </c>
      <c r="K21" s="195">
        <f t="shared" si="17"/>
        <v>3.3726149733637776</v>
      </c>
      <c r="L21" s="579">
        <f t="shared" si="17"/>
        <v>2.5847221651446013</v>
      </c>
      <c r="M21" s="4"/>
      <c r="N21" s="353">
        <f>H21/1</f>
        <v>6.6572018074581472</v>
      </c>
      <c r="O21" s="195">
        <f t="shared" si="18"/>
        <v>5.1079576484018361</v>
      </c>
      <c r="P21" s="195">
        <f t="shared" si="18"/>
        <v>4.0846007990867577</v>
      </c>
      <c r="Q21" s="195">
        <f t="shared" si="18"/>
        <v>3.3726149733637776</v>
      </c>
      <c r="R21" s="579">
        <f t="shared" si="18"/>
        <v>2.5847221651446013</v>
      </c>
      <c r="S21" s="4"/>
      <c r="T21" s="353">
        <f t="shared" si="19"/>
        <v>22.190672691527158</v>
      </c>
      <c r="U21" s="195">
        <f t="shared" si="19"/>
        <v>17.026525494672789</v>
      </c>
      <c r="V21" s="195">
        <f t="shared" si="19"/>
        <v>13.61533599695586</v>
      </c>
      <c r="W21" s="195">
        <f t="shared" si="19"/>
        <v>11.242049911212593</v>
      </c>
      <c r="X21" s="579">
        <f t="shared" si="19"/>
        <v>8.6157405504820055</v>
      </c>
    </row>
    <row r="22" spans="1:24" ht="15.75" x14ac:dyDescent="0.25">
      <c r="A22" s="523">
        <v>2045</v>
      </c>
      <c r="B22" s="195">
        <v>65.298151445966496</v>
      </c>
      <c r="C22" s="195">
        <v>43.140042617960447</v>
      </c>
      <c r="D22" s="195">
        <v>31.329490487062444</v>
      </c>
      <c r="E22" s="578">
        <v>23.944358599695605</v>
      </c>
      <c r="F22" s="579">
        <v>17.78621194824963</v>
      </c>
      <c r="H22" s="353">
        <f t="shared" si="17"/>
        <v>16.324537861491624</v>
      </c>
      <c r="I22" s="195">
        <f t="shared" si="17"/>
        <v>10.785010654490112</v>
      </c>
      <c r="J22" s="195">
        <f t="shared" si="17"/>
        <v>7.8323726217656109</v>
      </c>
      <c r="K22" s="195">
        <f t="shared" si="17"/>
        <v>5.9860896499239011</v>
      </c>
      <c r="L22" s="579">
        <f t="shared" si="17"/>
        <v>4.4465529870624074</v>
      </c>
      <c r="M22" s="4"/>
      <c r="N22" s="353">
        <f t="shared" si="18"/>
        <v>16.324537861491624</v>
      </c>
      <c r="O22" s="195">
        <f t="shared" si="18"/>
        <v>10.785010654490112</v>
      </c>
      <c r="P22" s="195">
        <f t="shared" si="18"/>
        <v>7.8323726217656109</v>
      </c>
      <c r="Q22" s="195">
        <f t="shared" si="18"/>
        <v>5.9860896499239011</v>
      </c>
      <c r="R22" s="579">
        <f t="shared" si="18"/>
        <v>4.4465529870624074</v>
      </c>
      <c r="S22" s="4"/>
      <c r="T22" s="353">
        <f t="shared" si="19"/>
        <v>54.415126204972083</v>
      </c>
      <c r="U22" s="195">
        <f t="shared" si="19"/>
        <v>35.950035514967041</v>
      </c>
      <c r="V22" s="195">
        <f t="shared" si="19"/>
        <v>26.107908739218704</v>
      </c>
      <c r="W22" s="195">
        <f t="shared" si="19"/>
        <v>19.953632166413005</v>
      </c>
      <c r="X22" s="579">
        <f t="shared" si="19"/>
        <v>14.821843290208026</v>
      </c>
    </row>
    <row r="23" spans="1:24" ht="16.5" thickBot="1" x14ac:dyDescent="0.3">
      <c r="A23" s="525">
        <v>2050</v>
      </c>
      <c r="B23" s="580">
        <v>141.59766210045657</v>
      </c>
      <c r="C23" s="580">
        <v>78.868209284627085</v>
      </c>
      <c r="D23" s="580">
        <v>51.296453576864536</v>
      </c>
      <c r="E23" s="581">
        <v>36.568543378995429</v>
      </c>
      <c r="F23" s="582">
        <v>26.337124277016727</v>
      </c>
      <c r="H23" s="584">
        <f t="shared" si="17"/>
        <v>35.399415525114144</v>
      </c>
      <c r="I23" s="580">
        <f t="shared" si="17"/>
        <v>19.717052321156771</v>
      </c>
      <c r="J23" s="580">
        <f t="shared" si="17"/>
        <v>12.824113394216134</v>
      </c>
      <c r="K23" s="580">
        <f t="shared" si="17"/>
        <v>9.1421358447488572</v>
      </c>
      <c r="L23" s="582">
        <f t="shared" si="17"/>
        <v>6.5842810692541818</v>
      </c>
      <c r="M23" s="4"/>
      <c r="N23" s="584">
        <f t="shared" si="18"/>
        <v>35.399415525114144</v>
      </c>
      <c r="O23" s="580">
        <f t="shared" si="18"/>
        <v>19.717052321156771</v>
      </c>
      <c r="P23" s="580">
        <f t="shared" si="18"/>
        <v>12.824113394216134</v>
      </c>
      <c r="Q23" s="580">
        <f t="shared" si="18"/>
        <v>9.1421358447488572</v>
      </c>
      <c r="R23" s="582">
        <f t="shared" si="18"/>
        <v>6.5842810692541818</v>
      </c>
      <c r="S23" s="4"/>
      <c r="T23" s="584">
        <f t="shared" si="19"/>
        <v>117.99805175038048</v>
      </c>
      <c r="U23" s="580">
        <f t="shared" si="19"/>
        <v>65.723507737189237</v>
      </c>
      <c r="V23" s="580">
        <f t="shared" si="19"/>
        <v>42.747044647387114</v>
      </c>
      <c r="W23" s="580">
        <f t="shared" si="19"/>
        <v>30.473786149162859</v>
      </c>
      <c r="X23" s="582">
        <f t="shared" si="19"/>
        <v>21.947603564180607</v>
      </c>
    </row>
    <row r="24" spans="1:24" ht="15.75" x14ac:dyDescent="0.25">
      <c r="A24" s="209"/>
      <c r="B24" s="211"/>
      <c r="C24" s="195"/>
      <c r="D24" s="296"/>
      <c r="E24" s="296" t="s">
        <v>463</v>
      </c>
      <c r="F24" s="211"/>
      <c r="H24" s="211"/>
      <c r="I24" s="211"/>
      <c r="J24" s="211"/>
      <c r="K24" s="211"/>
      <c r="L24" s="211"/>
      <c r="N24" s="211"/>
      <c r="O24" s="211"/>
      <c r="P24" s="211"/>
      <c r="Q24" s="211"/>
      <c r="R24" s="211"/>
      <c r="T24" s="211"/>
      <c r="U24" s="211"/>
      <c r="V24" s="211"/>
      <c r="W24" s="211"/>
      <c r="X24" s="211"/>
    </row>
    <row r="25" spans="1:24" ht="15.75" x14ac:dyDescent="0.25">
      <c r="A25" s="209"/>
      <c r="B25" s="211"/>
      <c r="C25" s="195"/>
      <c r="D25" s="195"/>
      <c r="E25" s="211"/>
      <c r="F25" s="211"/>
      <c r="H25" s="211"/>
      <c r="I25" s="211"/>
      <c r="J25" s="211"/>
      <c r="K25" s="211"/>
      <c r="L25" s="211"/>
      <c r="N25" s="211"/>
      <c r="O25" s="211"/>
      <c r="P25" s="211"/>
      <c r="Q25" s="211"/>
      <c r="R25" s="211"/>
      <c r="T25" s="211"/>
      <c r="U25" s="211"/>
      <c r="V25" s="211"/>
      <c r="W25" s="211"/>
      <c r="X25" s="211"/>
    </row>
    <row r="26" spans="1:24" ht="15.75" x14ac:dyDescent="0.25">
      <c r="A26" s="208" t="s">
        <v>464</v>
      </c>
      <c r="B26" s="211"/>
      <c r="C26" s="195"/>
      <c r="D26" s="195"/>
      <c r="E26" s="211"/>
      <c r="F26" s="211"/>
      <c r="H26" s="211"/>
      <c r="I26" s="211"/>
      <c r="J26" s="211"/>
      <c r="K26" s="211"/>
      <c r="L26" s="211"/>
      <c r="N26" s="211"/>
      <c r="O26" s="211"/>
      <c r="P26" s="211"/>
      <c r="Q26" s="211"/>
      <c r="R26" s="211"/>
      <c r="T26" s="211"/>
      <c r="U26" s="211"/>
      <c r="V26" s="211"/>
      <c r="W26" s="211"/>
      <c r="X26" s="211"/>
    </row>
    <row r="27" spans="1:24" ht="15.75" x14ac:dyDescent="0.25">
      <c r="A27" s="209" t="s">
        <v>465</v>
      </c>
      <c r="B27" s="211"/>
      <c r="C27" s="195"/>
      <c r="D27" s="195"/>
      <c r="E27" s="211"/>
      <c r="F27" s="211"/>
      <c r="H27" s="211"/>
      <c r="I27" s="211"/>
      <c r="J27" s="211"/>
      <c r="K27" s="211"/>
      <c r="L27" s="211"/>
      <c r="N27" s="211"/>
      <c r="O27" s="211"/>
      <c r="P27" s="211"/>
      <c r="Q27" s="211"/>
      <c r="R27" s="211"/>
      <c r="T27" s="211"/>
      <c r="U27" s="211"/>
      <c r="V27" s="211"/>
      <c r="W27" s="211"/>
      <c r="X27" s="211"/>
    </row>
    <row r="28" spans="1:24" ht="16.5" thickBot="1" x14ac:dyDescent="0.3">
      <c r="A28" s="208" t="s">
        <v>455</v>
      </c>
      <c r="B28" s="294">
        <v>26</v>
      </c>
      <c r="C28" s="294">
        <v>36</v>
      </c>
      <c r="D28" s="294">
        <v>46</v>
      </c>
      <c r="E28" s="574">
        <v>56</v>
      </c>
      <c r="F28" s="294">
        <v>66</v>
      </c>
      <c r="H28" s="211"/>
      <c r="I28" s="211"/>
      <c r="J28" s="211"/>
      <c r="K28" s="211"/>
      <c r="L28" s="211"/>
      <c r="N28" s="211"/>
      <c r="O28" s="211"/>
      <c r="P28" s="211"/>
      <c r="Q28" s="211"/>
      <c r="R28" s="211"/>
      <c r="T28" s="211"/>
      <c r="U28" s="211"/>
      <c r="V28" s="211"/>
      <c r="W28" s="211"/>
      <c r="X28" s="211"/>
    </row>
    <row r="29" spans="1:24" ht="15.75" x14ac:dyDescent="0.25">
      <c r="A29" s="520">
        <v>2020</v>
      </c>
      <c r="B29" s="575">
        <f>B17/2</f>
        <v>0</v>
      </c>
      <c r="C29" s="575">
        <f t="shared" ref="C29:F29" si="20">C17/2</f>
        <v>0</v>
      </c>
      <c r="D29" s="575">
        <f t="shared" si="20"/>
        <v>0</v>
      </c>
      <c r="E29" s="576">
        <f t="shared" si="20"/>
        <v>0</v>
      </c>
      <c r="F29" s="577">
        <f t="shared" si="20"/>
        <v>0</v>
      </c>
      <c r="H29" s="211"/>
      <c r="I29" s="211"/>
      <c r="J29" s="211"/>
      <c r="K29" s="211"/>
      <c r="L29" s="211"/>
      <c r="N29" s="211"/>
      <c r="O29" s="211"/>
      <c r="P29" s="211"/>
      <c r="Q29" s="211"/>
      <c r="R29" s="211"/>
      <c r="T29" s="211"/>
      <c r="U29" s="211"/>
      <c r="V29" s="211"/>
      <c r="W29" s="211"/>
      <c r="X29" s="211"/>
    </row>
    <row r="30" spans="1:24" ht="15.75" x14ac:dyDescent="0.25">
      <c r="A30" s="523">
        <v>2025</v>
      </c>
      <c r="B30" s="195">
        <f t="shared" ref="B30:F35" si="21">B18/2</f>
        <v>0</v>
      </c>
      <c r="C30" s="195">
        <f t="shared" si="21"/>
        <v>0</v>
      </c>
      <c r="D30" s="195">
        <f t="shared" si="21"/>
        <v>0</v>
      </c>
      <c r="E30" s="578">
        <f t="shared" si="21"/>
        <v>0</v>
      </c>
      <c r="F30" s="579">
        <f t="shared" si="21"/>
        <v>0</v>
      </c>
      <c r="H30" s="211"/>
      <c r="I30" s="211"/>
      <c r="J30" s="211"/>
      <c r="K30" s="211"/>
      <c r="L30" s="211"/>
      <c r="N30" s="211"/>
      <c r="O30" s="211"/>
      <c r="P30" s="211"/>
      <c r="Q30" s="211"/>
      <c r="R30" s="211"/>
      <c r="T30" s="211"/>
      <c r="U30" s="211"/>
      <c r="V30" s="211"/>
      <c r="W30" s="211"/>
      <c r="X30" s="211"/>
    </row>
    <row r="31" spans="1:24" ht="15.75" x14ac:dyDescent="0.25">
      <c r="A31" s="523">
        <v>2030</v>
      </c>
      <c r="B31" s="195">
        <f t="shared" si="21"/>
        <v>2.0462027777777791</v>
      </c>
      <c r="C31" s="195">
        <f t="shared" si="21"/>
        <v>1.8806820395738342</v>
      </c>
      <c r="D31" s="195">
        <f>D19/2</f>
        <v>1.7342397907153781</v>
      </c>
      <c r="E31" s="578">
        <f>E19/2</f>
        <v>1.5835322336377544</v>
      </c>
      <c r="F31" s="579">
        <f t="shared" si="21"/>
        <v>1.2864599467275539</v>
      </c>
      <c r="H31" s="211"/>
      <c r="I31" s="211"/>
      <c r="J31" s="211"/>
      <c r="K31" s="211"/>
      <c r="L31" s="211"/>
      <c r="N31" s="211"/>
      <c r="O31" s="211"/>
      <c r="P31" s="211"/>
      <c r="Q31" s="211"/>
      <c r="R31" s="211"/>
      <c r="T31" s="211"/>
      <c r="U31" s="211"/>
      <c r="V31" s="211"/>
      <c r="W31" s="211"/>
      <c r="X31" s="211"/>
    </row>
    <row r="32" spans="1:24" ht="15.75" x14ac:dyDescent="0.25">
      <c r="A32" s="523">
        <v>2035</v>
      </c>
      <c r="B32" s="195">
        <f t="shared" si="21"/>
        <v>5.5898264840182748</v>
      </c>
      <c r="C32" s="195">
        <f t="shared" si="21"/>
        <v>4.7661515981735292</v>
      </c>
      <c r="D32" s="195">
        <f>D20/2</f>
        <v>4.1352876712328808</v>
      </c>
      <c r="E32" s="578">
        <f>E20/2</f>
        <v>3.629881240487066</v>
      </c>
      <c r="F32" s="579">
        <f t="shared" si="21"/>
        <v>2.862936187214622</v>
      </c>
      <c r="H32" s="211"/>
      <c r="I32" s="211"/>
      <c r="J32" s="211"/>
      <c r="K32" s="211"/>
      <c r="L32" s="211"/>
      <c r="N32" s="211"/>
      <c r="O32" s="211"/>
      <c r="P32" s="211"/>
      <c r="Q32" s="211"/>
      <c r="R32" s="211"/>
      <c r="T32" s="211"/>
      <c r="U32" s="211"/>
      <c r="V32" s="211"/>
      <c r="W32" s="211"/>
      <c r="X32" s="211"/>
    </row>
    <row r="33" spans="1:49" ht="15.75" x14ac:dyDescent="0.25">
      <c r="A33" s="523">
        <v>2040</v>
      </c>
      <c r="B33" s="195">
        <f t="shared" si="21"/>
        <v>13.314403614916294</v>
      </c>
      <c r="C33" s="195">
        <f t="shared" si="21"/>
        <v>10.215915296803672</v>
      </c>
      <c r="D33" s="195">
        <f t="shared" si="21"/>
        <v>8.1692015981735153</v>
      </c>
      <c r="E33" s="578">
        <f t="shared" si="21"/>
        <v>6.7452299467275552</v>
      </c>
      <c r="F33" s="579">
        <f t="shared" si="21"/>
        <v>5.1694443302892026</v>
      </c>
      <c r="H33" s="211"/>
      <c r="I33" s="211"/>
      <c r="J33" s="211"/>
      <c r="K33" s="211"/>
      <c r="L33" s="211"/>
      <c r="N33" s="211"/>
      <c r="O33" s="211"/>
      <c r="P33" s="211"/>
      <c r="Q33" s="211"/>
      <c r="R33" s="211"/>
      <c r="T33" s="211"/>
      <c r="U33" s="211"/>
      <c r="V33" s="211"/>
      <c r="W33" s="211"/>
      <c r="X33" s="211"/>
    </row>
    <row r="34" spans="1:49" ht="15.75" x14ac:dyDescent="0.25">
      <c r="A34" s="523">
        <v>2045</v>
      </c>
      <c r="B34" s="195">
        <f t="shared" si="21"/>
        <v>32.649075722983248</v>
      </c>
      <c r="C34" s="195">
        <f t="shared" si="21"/>
        <v>21.570021308980223</v>
      </c>
      <c r="D34" s="195">
        <f t="shared" si="21"/>
        <v>15.664745243531222</v>
      </c>
      <c r="E34" s="578">
        <f t="shared" si="21"/>
        <v>11.972179299847802</v>
      </c>
      <c r="F34" s="579">
        <f t="shared" si="21"/>
        <v>8.8931059741248148</v>
      </c>
      <c r="H34" s="211"/>
      <c r="I34" s="211"/>
      <c r="J34" s="211"/>
      <c r="K34" s="211"/>
      <c r="L34" s="211"/>
      <c r="N34" s="211"/>
      <c r="O34" s="211"/>
      <c r="P34" s="211"/>
      <c r="Q34" s="211"/>
      <c r="R34" s="211"/>
      <c r="T34" s="211"/>
      <c r="U34" s="211"/>
      <c r="V34" s="211"/>
      <c r="W34" s="211"/>
      <c r="X34" s="211"/>
    </row>
    <row r="35" spans="1:49" ht="16.5" thickBot="1" x14ac:dyDescent="0.3">
      <c r="A35" s="525">
        <v>2050</v>
      </c>
      <c r="B35" s="580">
        <f t="shared" si="21"/>
        <v>70.798831050228287</v>
      </c>
      <c r="C35" s="580">
        <f t="shared" si="21"/>
        <v>39.434104642313542</v>
      </c>
      <c r="D35" s="580">
        <f t="shared" si="21"/>
        <v>25.648226788432268</v>
      </c>
      <c r="E35" s="581">
        <f t="shared" si="21"/>
        <v>18.284271689497714</v>
      </c>
      <c r="F35" s="582">
        <f t="shared" si="21"/>
        <v>13.168562138508364</v>
      </c>
      <c r="H35" s="211"/>
      <c r="I35" s="211"/>
      <c r="J35" s="211"/>
      <c r="K35" s="211"/>
      <c r="L35" s="211"/>
      <c r="N35" s="211"/>
      <c r="O35" s="211"/>
      <c r="P35" s="211"/>
      <c r="Q35" s="211"/>
      <c r="R35" s="211"/>
      <c r="T35" s="211"/>
      <c r="U35" s="211"/>
      <c r="V35" s="211"/>
      <c r="W35" s="211"/>
      <c r="X35" s="211"/>
    </row>
    <row r="36" spans="1:49" ht="15.75" x14ac:dyDescent="0.25">
      <c r="A36" s="209"/>
      <c r="B36" s="211"/>
      <c r="C36" s="195"/>
      <c r="D36" s="296"/>
      <c r="E36" s="296" t="s">
        <v>463</v>
      </c>
      <c r="F36" s="211"/>
      <c r="H36" s="211"/>
      <c r="I36" s="211"/>
      <c r="J36" s="211"/>
      <c r="K36" s="211"/>
      <c r="L36" s="211"/>
      <c r="N36" s="211"/>
      <c r="O36" s="211"/>
      <c r="P36" s="211"/>
      <c r="Q36" s="211"/>
      <c r="R36" s="211"/>
      <c r="T36" s="211"/>
      <c r="U36" s="211"/>
      <c r="V36" s="211"/>
      <c r="W36" s="211"/>
      <c r="X36" s="211"/>
    </row>
    <row r="38" spans="1:49" s="573" customFormat="1" x14ac:dyDescent="0.25">
      <c r="A38" s="572" t="s">
        <v>466</v>
      </c>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row>
    <row r="39" spans="1:49" x14ac:dyDescent="0.25">
      <c r="Z39" s="127"/>
      <c r="AA39" s="127"/>
      <c r="AB39" s="127"/>
      <c r="AC39" s="127"/>
      <c r="AD39" s="127"/>
      <c r="AF39" s="127"/>
      <c r="AG39" s="127"/>
      <c r="AH39" s="127"/>
      <c r="AI39" s="127"/>
      <c r="AJ39" s="127"/>
    </row>
    <row r="40" spans="1:49" ht="15.75" x14ac:dyDescent="0.25">
      <c r="A40" s="208" t="s">
        <v>447</v>
      </c>
      <c r="B40" s="208"/>
      <c r="C40" s="208"/>
      <c r="D40" s="208"/>
      <c r="E40" s="209"/>
      <c r="F40" s="209"/>
      <c r="H40" s="210" t="s">
        <v>448</v>
      </c>
      <c r="N40" s="5" t="s">
        <v>449</v>
      </c>
      <c r="P40" s="571">
        <f>'Additional Considerations'!Q9</f>
        <v>0.08</v>
      </c>
      <c r="T40" s="5" t="s">
        <v>450</v>
      </c>
      <c r="V40" s="571">
        <f>'Additional Considerations'!G9</f>
        <v>9.5000000000000001E-2</v>
      </c>
      <c r="Z40" s="5" t="s">
        <v>451</v>
      </c>
      <c r="AF40" s="5" t="s">
        <v>452</v>
      </c>
      <c r="AM40" s="172" t="s">
        <v>453</v>
      </c>
      <c r="AN40" s="255"/>
      <c r="AO40" s="255"/>
      <c r="AP40" s="255"/>
      <c r="AQ40" s="256"/>
      <c r="AS40" s="172" t="s">
        <v>454</v>
      </c>
      <c r="AT40" s="255"/>
      <c r="AU40" s="255"/>
      <c r="AV40" s="255"/>
      <c r="AW40" s="256"/>
    </row>
    <row r="41" spans="1:49" ht="16.5" thickBot="1" x14ac:dyDescent="0.3">
      <c r="A41" s="208" t="s">
        <v>455</v>
      </c>
      <c r="B41" s="294">
        <v>26</v>
      </c>
      <c r="C41" s="294">
        <v>36</v>
      </c>
      <c r="D41" s="294">
        <v>46</v>
      </c>
      <c r="E41" s="294">
        <v>56</v>
      </c>
      <c r="F41" s="294">
        <v>66</v>
      </c>
      <c r="G41" s="15"/>
      <c r="H41" s="294">
        <v>26</v>
      </c>
      <c r="I41" s="294">
        <v>36</v>
      </c>
      <c r="J41" s="294">
        <v>46</v>
      </c>
      <c r="K41" s="294">
        <v>56</v>
      </c>
      <c r="L41" s="294">
        <v>66</v>
      </c>
      <c r="M41" s="15"/>
      <c r="N41" s="294">
        <v>26</v>
      </c>
      <c r="O41" s="294">
        <v>36</v>
      </c>
      <c r="P41" s="294">
        <v>46</v>
      </c>
      <c r="Q41" s="294">
        <v>56</v>
      </c>
      <c r="R41" s="294">
        <v>66</v>
      </c>
      <c r="S41" s="15"/>
      <c r="T41" s="294">
        <v>26</v>
      </c>
      <c r="U41" s="294">
        <v>36</v>
      </c>
      <c r="V41" s="294">
        <v>46</v>
      </c>
      <c r="W41" s="294">
        <v>56</v>
      </c>
      <c r="X41" s="294">
        <v>66</v>
      </c>
      <c r="Y41" s="15"/>
      <c r="Z41" s="294">
        <v>26</v>
      </c>
      <c r="AA41" s="294">
        <v>36</v>
      </c>
      <c r="AB41" s="294">
        <v>46</v>
      </c>
      <c r="AC41" s="294">
        <v>56</v>
      </c>
      <c r="AD41" s="294">
        <v>66</v>
      </c>
      <c r="AE41" s="15"/>
      <c r="AF41" s="294">
        <v>26</v>
      </c>
      <c r="AG41" s="294">
        <v>36</v>
      </c>
      <c r="AH41" s="294">
        <v>46</v>
      </c>
      <c r="AI41" s="294">
        <v>56</v>
      </c>
      <c r="AJ41" s="294">
        <v>66</v>
      </c>
      <c r="AK41" s="15"/>
      <c r="AL41" s="15"/>
      <c r="AM41" s="294">
        <v>26</v>
      </c>
      <c r="AN41" s="294">
        <v>36</v>
      </c>
      <c r="AO41" s="294">
        <v>46</v>
      </c>
      <c r="AP41" s="294">
        <v>56</v>
      </c>
      <c r="AQ41" s="294">
        <v>66</v>
      </c>
      <c r="AR41" s="15"/>
      <c r="AS41" s="294">
        <v>26</v>
      </c>
      <c r="AT41" s="294">
        <v>36</v>
      </c>
      <c r="AU41" s="294">
        <v>46</v>
      </c>
      <c r="AV41" s="294">
        <v>56</v>
      </c>
      <c r="AW41" s="294">
        <v>66</v>
      </c>
    </row>
    <row r="42" spans="1:49" ht="15.75" x14ac:dyDescent="0.25">
      <c r="A42" s="520">
        <v>2020</v>
      </c>
      <c r="B42" s="521">
        <v>6200</v>
      </c>
      <c r="C42" s="521">
        <v>6200</v>
      </c>
      <c r="D42" s="521">
        <v>6200</v>
      </c>
      <c r="E42" s="521">
        <v>6200</v>
      </c>
      <c r="F42" s="522">
        <v>6600</v>
      </c>
      <c r="G42" s="4"/>
      <c r="H42" s="528">
        <f>B42*$I$1</f>
        <v>7417.6799999999994</v>
      </c>
      <c r="I42" s="529">
        <f t="shared" ref="I42:L42" si="22">C42*$I$1</f>
        <v>7417.6799999999994</v>
      </c>
      <c r="J42" s="529">
        <f t="shared" si="22"/>
        <v>7417.6799999999994</v>
      </c>
      <c r="K42" s="529">
        <f t="shared" si="22"/>
        <v>7417.6799999999994</v>
      </c>
      <c r="L42" s="535">
        <f t="shared" si="22"/>
        <v>7896.24</v>
      </c>
      <c r="M42" s="47" t="s">
        <v>456</v>
      </c>
      <c r="N42" s="536">
        <f ca="1">'Additional Considerations'!$K$6</f>
        <v>5250</v>
      </c>
      <c r="O42" s="537">
        <f ca="1">'Additional Considerations'!$K$6</f>
        <v>5250</v>
      </c>
      <c r="P42" s="537">
        <f ca="1">'Additional Considerations'!$K$6</f>
        <v>5250</v>
      </c>
      <c r="Q42" s="537">
        <f ca="1">'Additional Considerations'!$K$6</f>
        <v>5250</v>
      </c>
      <c r="R42" s="538">
        <f ca="1">'Additional Considerations'!$K$6</f>
        <v>5250</v>
      </c>
      <c r="S42" s="47"/>
      <c r="T42" s="536">
        <f ca="1">'Additional Considerations'!$J$6</f>
        <v>5500</v>
      </c>
      <c r="U42" s="537">
        <f ca="1">'Additional Considerations'!$J$6</f>
        <v>5500</v>
      </c>
      <c r="V42" s="537">
        <f ca="1">'Additional Considerations'!$J$6</f>
        <v>5500</v>
      </c>
      <c r="W42" s="537">
        <f ca="1">'Additional Considerations'!$J$6</f>
        <v>5500</v>
      </c>
      <c r="X42" s="538">
        <f ca="1">'Additional Considerations'!$J$6</f>
        <v>5500</v>
      </c>
      <c r="Y42" s="4"/>
      <c r="Z42" s="542">
        <f ca="1">(N42-H42)/H42</f>
        <v>-0.29223153330960616</v>
      </c>
      <c r="AA42" s="543">
        <f t="shared" ref="AA42:AA48" ca="1" si="23">(O42-I42)/I42</f>
        <v>-0.29223153330960616</v>
      </c>
      <c r="AB42" s="543">
        <f t="shared" ref="AB42:AB48" ca="1" si="24">(P42-J42)/J42</f>
        <v>-0.29223153330960616</v>
      </c>
      <c r="AC42" s="543">
        <f t="shared" ref="AC42:AC48" ca="1" si="25">(Q42-K42)/K42</f>
        <v>-0.29223153330960616</v>
      </c>
      <c r="AD42" s="556">
        <f t="shared" ref="AD42:AD48" ca="1" si="26">(R42-L42)/L42</f>
        <v>-0.3351265918969028</v>
      </c>
      <c r="AE42" s="4"/>
      <c r="AF42" s="542">
        <f ca="1">(T42-H42)/N42</f>
        <v>-0.36527238095238085</v>
      </c>
      <c r="AG42" s="543">
        <f t="shared" ref="AG42:AJ42" ca="1" si="27">(U42-I42)/O42</f>
        <v>-0.36527238095238085</v>
      </c>
      <c r="AH42" s="543">
        <f t="shared" ca="1" si="27"/>
        <v>-0.36527238095238085</v>
      </c>
      <c r="AI42" s="543">
        <f t="shared" ca="1" si="27"/>
        <v>-0.36527238095238085</v>
      </c>
      <c r="AJ42" s="556">
        <f t="shared" ca="1" si="27"/>
        <v>-0.45642666666666665</v>
      </c>
      <c r="AK42" s="4"/>
      <c r="AL42" s="4"/>
      <c r="AM42" s="586">
        <f t="shared" ref="AM42:AM48" ca="1" si="28">ABS(Z42)</f>
        <v>0.29223153330960616</v>
      </c>
      <c r="AN42" s="587">
        <f t="shared" ref="AN42:AN48" ca="1" si="29">ABS(AA42)</f>
        <v>0.29223153330960616</v>
      </c>
      <c r="AO42" s="587">
        <f t="shared" ref="AO42:AO48" ca="1" si="30">ABS(AB42)</f>
        <v>0.29223153330960616</v>
      </c>
      <c r="AP42" s="587">
        <f t="shared" ref="AP42:AP48" ca="1" si="31">ABS(AC42)</f>
        <v>0.29223153330960616</v>
      </c>
      <c r="AQ42" s="588">
        <f t="shared" ref="AQ42:AQ48" ca="1" si="32">ABS(AD42)</f>
        <v>0.3351265918969028</v>
      </c>
      <c r="AR42" s="4"/>
      <c r="AS42" s="586">
        <f t="shared" ref="AS42:AS48" ca="1" si="33">ABS(AF42)</f>
        <v>0.36527238095238085</v>
      </c>
      <c r="AT42" s="587">
        <f t="shared" ref="AT42:AT48" ca="1" si="34">ABS(AG42)</f>
        <v>0.36527238095238085</v>
      </c>
      <c r="AU42" s="587">
        <f t="shared" ref="AU42:AU48" ca="1" si="35">ABS(AH42)</f>
        <v>0.36527238095238085</v>
      </c>
      <c r="AV42" s="587">
        <f t="shared" ref="AV42:AV48" ca="1" si="36">ABS(AI42)</f>
        <v>0.36527238095238085</v>
      </c>
      <c r="AW42" s="588">
        <f t="shared" ref="AW42:AW48" ca="1" si="37">ABS(AJ42)</f>
        <v>0.45642666666666665</v>
      </c>
    </row>
    <row r="43" spans="1:49" ht="15.75" x14ac:dyDescent="0.25">
      <c r="A43" s="523">
        <v>2025</v>
      </c>
      <c r="B43" s="519">
        <v>6200</v>
      </c>
      <c r="C43" s="519">
        <v>6200</v>
      </c>
      <c r="D43" s="519">
        <v>6200</v>
      </c>
      <c r="E43" s="519">
        <v>6200</v>
      </c>
      <c r="F43" s="524">
        <v>6600</v>
      </c>
      <c r="G43" s="4"/>
      <c r="H43" s="530">
        <f t="shared" ref="H43:H48" si="38">B43*$I$1</f>
        <v>7417.6799999999994</v>
      </c>
      <c r="I43" s="47">
        <f t="shared" ref="I43:I48" si="39">C43*$I$1</f>
        <v>7417.6799999999994</v>
      </c>
      <c r="J43" s="47">
        <f t="shared" ref="J43:J48" si="40">D43*$I$1</f>
        <v>7417.6799999999994</v>
      </c>
      <c r="K43" s="47">
        <f t="shared" ref="K43:K48" si="41">E43*$I$1</f>
        <v>7417.6799999999994</v>
      </c>
      <c r="L43" s="531">
        <f t="shared" ref="L43:L48" si="42">F43*$I$1</f>
        <v>7896.24</v>
      </c>
      <c r="M43" s="47"/>
      <c r="N43" s="539">
        <f ca="1">'Additional Considerations'!$K$6</f>
        <v>5250</v>
      </c>
      <c r="O43" s="540">
        <f ca="1">'Additional Considerations'!$K$6</f>
        <v>5250</v>
      </c>
      <c r="P43" s="540">
        <f ca="1">'Additional Considerations'!$K$6</f>
        <v>5250</v>
      </c>
      <c r="Q43" s="540">
        <f ca="1">'Additional Considerations'!$K$6</f>
        <v>5250</v>
      </c>
      <c r="R43" s="541">
        <f ca="1">'Additional Considerations'!$K$6</f>
        <v>5250</v>
      </c>
      <c r="S43" s="47"/>
      <c r="T43" s="539">
        <f ca="1">'Additional Considerations'!$J$6</f>
        <v>5500</v>
      </c>
      <c r="U43" s="540">
        <f ca="1">'Additional Considerations'!$J$6</f>
        <v>5500</v>
      </c>
      <c r="V43" s="540">
        <f ca="1">'Additional Considerations'!$J$6</f>
        <v>5500</v>
      </c>
      <c r="W43" s="540">
        <f ca="1">'Additional Considerations'!$J$6</f>
        <v>5500</v>
      </c>
      <c r="X43" s="541">
        <f ca="1">'Additional Considerations'!$J$6</f>
        <v>5500</v>
      </c>
      <c r="Y43" s="4"/>
      <c r="Z43" s="546">
        <f t="shared" ref="Z43:Z48" ca="1" si="43">(N43-H43)/H43</f>
        <v>-0.29223153330960616</v>
      </c>
      <c r="AA43" s="547">
        <f t="shared" ca="1" si="23"/>
        <v>-0.29223153330960616</v>
      </c>
      <c r="AB43" s="547">
        <f t="shared" ca="1" si="24"/>
        <v>-0.29223153330960616</v>
      </c>
      <c r="AC43" s="547">
        <f t="shared" ca="1" si="25"/>
        <v>-0.29223153330960616</v>
      </c>
      <c r="AD43" s="557">
        <f t="shared" ca="1" si="26"/>
        <v>-0.3351265918969028</v>
      </c>
      <c r="AE43" s="4"/>
      <c r="AF43" s="546">
        <f t="shared" ref="AF43:AF48" ca="1" si="44">(T43-H43)/N43</f>
        <v>-0.36527238095238085</v>
      </c>
      <c r="AG43" s="547">
        <f t="shared" ref="AG43:AG48" ca="1" si="45">(U43-I43)/O43</f>
        <v>-0.36527238095238085</v>
      </c>
      <c r="AH43" s="547">
        <f t="shared" ref="AH43:AH48" ca="1" si="46">(V43-J43)/P43</f>
        <v>-0.36527238095238085</v>
      </c>
      <c r="AI43" s="547">
        <f t="shared" ref="AI43:AI48" ca="1" si="47">(W43-K43)/Q43</f>
        <v>-0.36527238095238085</v>
      </c>
      <c r="AJ43" s="557">
        <f t="shared" ref="AJ43:AJ48" ca="1" si="48">(X43-L43)/R43</f>
        <v>-0.45642666666666665</v>
      </c>
      <c r="AK43" s="4"/>
      <c r="AL43" s="4"/>
      <c r="AM43" s="589">
        <f t="shared" ca="1" si="28"/>
        <v>0.29223153330960616</v>
      </c>
      <c r="AN43" s="585">
        <f t="shared" ca="1" si="29"/>
        <v>0.29223153330960616</v>
      </c>
      <c r="AO43" s="585">
        <f t="shared" ca="1" si="30"/>
        <v>0.29223153330960616</v>
      </c>
      <c r="AP43" s="585">
        <f t="shared" ca="1" si="31"/>
        <v>0.29223153330960616</v>
      </c>
      <c r="AQ43" s="590">
        <f t="shared" ca="1" si="32"/>
        <v>0.3351265918969028</v>
      </c>
      <c r="AR43" s="4"/>
      <c r="AS43" s="589">
        <f t="shared" ca="1" si="33"/>
        <v>0.36527238095238085</v>
      </c>
      <c r="AT43" s="585">
        <f t="shared" ca="1" si="34"/>
        <v>0.36527238095238085</v>
      </c>
      <c r="AU43" s="585">
        <f t="shared" ca="1" si="35"/>
        <v>0.36527238095238085</v>
      </c>
      <c r="AV43" s="585">
        <f t="shared" ca="1" si="36"/>
        <v>0.36527238095238085</v>
      </c>
      <c r="AW43" s="590">
        <f t="shared" ca="1" si="37"/>
        <v>0.45642666666666665</v>
      </c>
    </row>
    <row r="44" spans="1:49" ht="15.75" x14ac:dyDescent="0.25">
      <c r="A44" s="523">
        <v>2030</v>
      </c>
      <c r="B44" s="519">
        <v>5480</v>
      </c>
      <c r="C44" s="519">
        <v>5680</v>
      </c>
      <c r="D44" s="519">
        <v>5880</v>
      </c>
      <c r="E44" s="519">
        <v>6080</v>
      </c>
      <c r="F44" s="524">
        <v>6600</v>
      </c>
      <c r="G44" s="4"/>
      <c r="H44" s="530">
        <f t="shared" si="38"/>
        <v>6556.2719999999999</v>
      </c>
      <c r="I44" s="47">
        <f t="shared" si="39"/>
        <v>6795.5519999999997</v>
      </c>
      <c r="J44" s="47">
        <f t="shared" si="40"/>
        <v>7034.8319999999994</v>
      </c>
      <c r="K44" s="47">
        <f t="shared" si="41"/>
        <v>7274.1119999999992</v>
      </c>
      <c r="L44" s="531">
        <f t="shared" si="42"/>
        <v>7896.24</v>
      </c>
      <c r="M44" s="47"/>
      <c r="N44" s="539">
        <f ca="1">'Additional Considerations'!$K$6</f>
        <v>5250</v>
      </c>
      <c r="O44" s="540">
        <f ca="1">'Additional Considerations'!$K$6</f>
        <v>5250</v>
      </c>
      <c r="P44" s="540">
        <f ca="1">'Additional Considerations'!$K$6</f>
        <v>5250</v>
      </c>
      <c r="Q44" s="540">
        <f ca="1">'Additional Considerations'!$K$6</f>
        <v>5250</v>
      </c>
      <c r="R44" s="541">
        <f ca="1">'Additional Considerations'!$K$6</f>
        <v>5250</v>
      </c>
      <c r="S44" s="47"/>
      <c r="T44" s="539">
        <f ca="1">'Additional Considerations'!$J$6</f>
        <v>5500</v>
      </c>
      <c r="U44" s="540">
        <f ca="1">'Additional Considerations'!$J$6</f>
        <v>5500</v>
      </c>
      <c r="V44" s="540">
        <f ca="1">'Additional Considerations'!$J$6</f>
        <v>5500</v>
      </c>
      <c r="W44" s="540">
        <f ca="1">'Additional Considerations'!$J$6</f>
        <v>5500</v>
      </c>
      <c r="X44" s="541">
        <f ca="1">'Additional Considerations'!$J$6</f>
        <v>5500</v>
      </c>
      <c r="Y44" s="4"/>
      <c r="Z44" s="546">
        <f t="shared" ca="1" si="43"/>
        <v>-0.19924005593422603</v>
      </c>
      <c r="AA44" s="547">
        <f t="shared" ca="1" si="23"/>
        <v>-0.22743582861259831</v>
      </c>
      <c r="AB44" s="547">
        <f t="shared" ca="1" si="24"/>
        <v>-0.25371352151693166</v>
      </c>
      <c r="AC44" s="547">
        <f t="shared" ca="1" si="25"/>
        <v>-0.27826241883545366</v>
      </c>
      <c r="AD44" s="557">
        <f t="shared" ca="1" si="26"/>
        <v>-0.3351265918969028</v>
      </c>
      <c r="AE44" s="4"/>
      <c r="AF44" s="546">
        <f t="shared" ca="1" si="44"/>
        <v>-0.20119466666666666</v>
      </c>
      <c r="AG44" s="547">
        <f t="shared" ca="1" si="45"/>
        <v>-0.24677180952380948</v>
      </c>
      <c r="AH44" s="547">
        <f t="shared" ca="1" si="46"/>
        <v>-0.29234895238095226</v>
      </c>
      <c r="AI44" s="547">
        <f t="shared" ca="1" si="47"/>
        <v>-0.33792609523809508</v>
      </c>
      <c r="AJ44" s="557">
        <f t="shared" ca="1" si="48"/>
        <v>-0.45642666666666665</v>
      </c>
      <c r="AK44" s="4"/>
      <c r="AL44" s="4"/>
      <c r="AM44" s="563">
        <f t="shared" ca="1" si="28"/>
        <v>0.19924005593422603</v>
      </c>
      <c r="AN44" s="48">
        <f t="shared" ca="1" si="29"/>
        <v>0.22743582861259831</v>
      </c>
      <c r="AO44" s="48">
        <f t="shared" ca="1" si="30"/>
        <v>0.25371352151693166</v>
      </c>
      <c r="AP44" s="48">
        <f t="shared" ca="1" si="31"/>
        <v>0.27826241883545366</v>
      </c>
      <c r="AQ44" s="564">
        <f t="shared" ca="1" si="32"/>
        <v>0.3351265918969028</v>
      </c>
      <c r="AR44" s="4"/>
      <c r="AS44" s="563">
        <f t="shared" ca="1" si="33"/>
        <v>0.20119466666666666</v>
      </c>
      <c r="AT44" s="48">
        <f t="shared" ca="1" si="34"/>
        <v>0.24677180952380948</v>
      </c>
      <c r="AU44" s="48">
        <f t="shared" ca="1" si="35"/>
        <v>0.29234895238095226</v>
      </c>
      <c r="AV44" s="48">
        <f t="shared" ca="1" si="36"/>
        <v>0.33792609523809508</v>
      </c>
      <c r="AW44" s="564">
        <f t="shared" ca="1" si="37"/>
        <v>0.45642666666666665</v>
      </c>
    </row>
    <row r="45" spans="1:49" ht="15.75" x14ac:dyDescent="0.25">
      <c r="A45" s="523">
        <v>2035</v>
      </c>
      <c r="B45" s="519">
        <v>4760</v>
      </c>
      <c r="C45" s="519">
        <v>5160</v>
      </c>
      <c r="D45" s="519">
        <v>5560</v>
      </c>
      <c r="E45" s="519">
        <v>5960</v>
      </c>
      <c r="F45" s="524">
        <v>6600</v>
      </c>
      <c r="G45" s="4"/>
      <c r="H45" s="530">
        <f t="shared" si="38"/>
        <v>5694.8639999999996</v>
      </c>
      <c r="I45" s="47">
        <f t="shared" si="39"/>
        <v>6173.424</v>
      </c>
      <c r="J45" s="47">
        <f t="shared" si="40"/>
        <v>6651.9839999999995</v>
      </c>
      <c r="K45" s="47">
        <f t="shared" si="41"/>
        <v>7130.5439999999999</v>
      </c>
      <c r="L45" s="531">
        <f t="shared" si="42"/>
        <v>7896.24</v>
      </c>
      <c r="M45" s="47"/>
      <c r="N45" s="530">
        <f t="shared" ref="N45:R45" ca="1" si="49">N$42*(1-$P$40)^LOG(N55,2)</f>
        <v>3948.50220390603</v>
      </c>
      <c r="O45" s="47">
        <f t="shared" ca="1" si="49"/>
        <v>4027.3563626217688</v>
      </c>
      <c r="P45" s="47">
        <f ca="1">P$42*(1-$P$40)^LOG(P55,2)</f>
        <v>4098.9341454414989</v>
      </c>
      <c r="Q45" s="47">
        <f t="shared" ca="1" si="49"/>
        <v>4164.8080309027528</v>
      </c>
      <c r="R45" s="531">
        <f t="shared" ca="1" si="49"/>
        <v>4286.5607114668692</v>
      </c>
      <c r="S45" s="47"/>
      <c r="T45" s="530">
        <f t="shared" ref="T45:X45" ca="1" si="50">T$42*(1-$V$40)^LOG(T55,2)</f>
        <v>3288.0848788656276</v>
      </c>
      <c r="U45" s="47">
        <f t="shared" ca="1" si="50"/>
        <v>3366.8499352372987</v>
      </c>
      <c r="V45" s="47">
        <f t="shared" ca="1" si="50"/>
        <v>3438.6107423543322</v>
      </c>
      <c r="W45" s="47">
        <f t="shared" ca="1" si="50"/>
        <v>3504.8718422109878</v>
      </c>
      <c r="X45" s="531">
        <f t="shared" ca="1" si="50"/>
        <v>3627.8830030163017</v>
      </c>
      <c r="Y45" s="4"/>
      <c r="Z45" s="546">
        <f t="shared" ca="1" si="43"/>
        <v>-0.30665557528572585</v>
      </c>
      <c r="AA45" s="547">
        <f t="shared" ca="1" si="23"/>
        <v>-0.34763004086196431</v>
      </c>
      <c r="AB45" s="547">
        <f t="shared" ca="1" si="24"/>
        <v>-0.38380276539427949</v>
      </c>
      <c r="AC45" s="547">
        <f t="shared" ca="1" si="25"/>
        <v>-0.4159200152326733</v>
      </c>
      <c r="AD45" s="557">
        <f t="shared" ca="1" si="26"/>
        <v>-0.4571390039478449</v>
      </c>
      <c r="AE45" s="4"/>
      <c r="AF45" s="546">
        <f t="shared" ca="1" si="44"/>
        <v>-0.60954230157285505</v>
      </c>
      <c r="AG45" s="547">
        <f t="shared" ca="1" si="45"/>
        <v>-0.69687750773950619</v>
      </c>
      <c r="AH45" s="547">
        <f t="shared" ca="1" si="46"/>
        <v>-0.78395337510345697</v>
      </c>
      <c r="AI45" s="547">
        <f t="shared" ca="1" si="47"/>
        <v>-0.87054964619896802</v>
      </c>
      <c r="AJ45" s="557">
        <f t="shared" ca="1" si="48"/>
        <v>-0.99575330533999562</v>
      </c>
      <c r="AK45" s="4"/>
      <c r="AL45" s="4"/>
      <c r="AM45" s="563">
        <f t="shared" ca="1" si="28"/>
        <v>0.30665557528572585</v>
      </c>
      <c r="AN45" s="48">
        <f t="shared" ca="1" si="29"/>
        <v>0.34763004086196431</v>
      </c>
      <c r="AO45" s="48">
        <f t="shared" ca="1" si="30"/>
        <v>0.38380276539427949</v>
      </c>
      <c r="AP45" s="48">
        <f t="shared" ca="1" si="31"/>
        <v>0.4159200152326733</v>
      </c>
      <c r="AQ45" s="564">
        <f t="shared" ca="1" si="32"/>
        <v>0.4571390039478449</v>
      </c>
      <c r="AR45" s="4"/>
      <c r="AS45" s="563">
        <f t="shared" ca="1" si="33"/>
        <v>0.60954230157285505</v>
      </c>
      <c r="AT45" s="48">
        <f t="shared" ca="1" si="34"/>
        <v>0.69687750773950619</v>
      </c>
      <c r="AU45" s="48">
        <f t="shared" ca="1" si="35"/>
        <v>0.78395337510345697</v>
      </c>
      <c r="AV45" s="48">
        <f t="shared" ca="1" si="36"/>
        <v>0.87054964619896802</v>
      </c>
      <c r="AW45" s="564">
        <f t="shared" ca="1" si="37"/>
        <v>0.99575330533999562</v>
      </c>
    </row>
    <row r="46" spans="1:49" ht="15.75" x14ac:dyDescent="0.25">
      <c r="A46" s="523">
        <v>2040</v>
      </c>
      <c r="B46" s="519">
        <v>4040</v>
      </c>
      <c r="C46" s="519">
        <v>4640</v>
      </c>
      <c r="D46" s="519">
        <v>5240</v>
      </c>
      <c r="E46" s="519">
        <v>5840</v>
      </c>
      <c r="F46" s="524">
        <v>6600</v>
      </c>
      <c r="G46" s="4"/>
      <c r="H46" s="530">
        <f t="shared" si="38"/>
        <v>4833.4559999999992</v>
      </c>
      <c r="I46" s="47">
        <f t="shared" si="39"/>
        <v>5551.2959999999994</v>
      </c>
      <c r="J46" s="47">
        <f t="shared" si="40"/>
        <v>6269.1359999999995</v>
      </c>
      <c r="K46" s="47">
        <f t="shared" si="41"/>
        <v>6986.9759999999997</v>
      </c>
      <c r="L46" s="531">
        <f t="shared" si="42"/>
        <v>7896.24</v>
      </c>
      <c r="M46" s="47"/>
      <c r="N46" s="530">
        <f t="shared" ref="N46:R46" ca="1" si="51">N$42*(1-$P$40)^LOG(N56,2)</f>
        <v>3557.6365711618068</v>
      </c>
      <c r="O46" s="47">
        <f t="shared" ca="1" si="51"/>
        <v>3672.0780076261067</v>
      </c>
      <c r="P46" s="47">
        <f t="shared" ca="1" si="51"/>
        <v>3773.5640691671683</v>
      </c>
      <c r="Q46" s="47">
        <f t="shared" ca="1" si="51"/>
        <v>3862.762451992342</v>
      </c>
      <c r="R46" s="531">
        <f t="shared" ca="1" si="51"/>
        <v>3988.1970132831261</v>
      </c>
      <c r="S46" s="47"/>
      <c r="T46" s="530">
        <f t="shared" ref="T46:X46" ca="1" si="52">T$42*(1-$V$40)^LOG(T56,2)</f>
        <v>2902.3317588731193</v>
      </c>
      <c r="U46" s="47">
        <f t="shared" ca="1" si="52"/>
        <v>3014.4511744571787</v>
      </c>
      <c r="V46" s="47">
        <f t="shared" ca="1" si="52"/>
        <v>3114.4568037997005</v>
      </c>
      <c r="W46" s="47">
        <f t="shared" ca="1" si="52"/>
        <v>3202.7934216411422</v>
      </c>
      <c r="X46" s="531">
        <f t="shared" ca="1" si="52"/>
        <v>3327.696455244396</v>
      </c>
      <c r="Y46" s="4"/>
      <c r="Z46" s="550">
        <f t="shared" ca="1" si="43"/>
        <v>-0.26395594142952633</v>
      </c>
      <c r="AA46" s="548">
        <f t="shared" ca="1" si="23"/>
        <v>-0.33851878775224614</v>
      </c>
      <c r="AB46" s="548">
        <f t="shared" ca="1" si="24"/>
        <v>-0.39807270584540377</v>
      </c>
      <c r="AC46" s="548">
        <f t="shared" ca="1" si="25"/>
        <v>-0.44714817225759151</v>
      </c>
      <c r="AD46" s="549">
        <f t="shared" ca="1" si="26"/>
        <v>-0.4949245446841628</v>
      </c>
      <c r="AE46" s="4"/>
      <c r="AF46" s="550">
        <f t="shared" ca="1" si="44"/>
        <v>-0.542810993337703</v>
      </c>
      <c r="AG46" s="548">
        <f t="shared" ca="1" si="45"/>
        <v>-0.69084720430076541</v>
      </c>
      <c r="AH46" s="548">
        <f t="shared" ca="1" si="46"/>
        <v>-0.83599460307998474</v>
      </c>
      <c r="AI46" s="548">
        <f t="shared" ca="1" si="47"/>
        <v>-0.97965707842247596</v>
      </c>
      <c r="AJ46" s="549">
        <f t="shared" ca="1" si="48"/>
        <v>-1.1455160137625022</v>
      </c>
      <c r="AK46" s="4"/>
      <c r="AL46" s="4"/>
      <c r="AM46" s="563">
        <f t="shared" ca="1" si="28"/>
        <v>0.26395594142952633</v>
      </c>
      <c r="AN46" s="48">
        <f t="shared" ca="1" si="29"/>
        <v>0.33851878775224614</v>
      </c>
      <c r="AO46" s="48">
        <f t="shared" ca="1" si="30"/>
        <v>0.39807270584540377</v>
      </c>
      <c r="AP46" s="48">
        <f t="shared" ca="1" si="31"/>
        <v>0.44714817225759151</v>
      </c>
      <c r="AQ46" s="564">
        <f t="shared" ca="1" si="32"/>
        <v>0.4949245446841628</v>
      </c>
      <c r="AR46" s="4"/>
      <c r="AS46" s="563">
        <f t="shared" ca="1" si="33"/>
        <v>0.542810993337703</v>
      </c>
      <c r="AT46" s="48">
        <f t="shared" ca="1" si="34"/>
        <v>0.69084720430076541</v>
      </c>
      <c r="AU46" s="48">
        <f t="shared" ca="1" si="35"/>
        <v>0.83599460307998474</v>
      </c>
      <c r="AV46" s="48">
        <f t="shared" ca="1" si="36"/>
        <v>0.97965707842247596</v>
      </c>
      <c r="AW46" s="564">
        <f t="shared" ca="1" si="37"/>
        <v>1.1455160137625022</v>
      </c>
    </row>
    <row r="47" spans="1:49" ht="15.75" x14ac:dyDescent="0.25">
      <c r="A47" s="523">
        <v>2045</v>
      </c>
      <c r="B47" s="519">
        <v>3320</v>
      </c>
      <c r="C47" s="519">
        <v>4120</v>
      </c>
      <c r="D47" s="519">
        <v>4920</v>
      </c>
      <c r="E47" s="519">
        <v>5720</v>
      </c>
      <c r="F47" s="524">
        <v>6600</v>
      </c>
      <c r="G47" s="4"/>
      <c r="H47" s="530">
        <f t="shared" si="38"/>
        <v>3972.0479999999998</v>
      </c>
      <c r="I47" s="47">
        <f t="shared" si="39"/>
        <v>4929.1679999999997</v>
      </c>
      <c r="J47" s="47">
        <f t="shared" si="40"/>
        <v>5886.2879999999996</v>
      </c>
      <c r="K47" s="47">
        <f t="shared" si="41"/>
        <v>6843.4079999999994</v>
      </c>
      <c r="L47" s="531">
        <f t="shared" si="42"/>
        <v>7896.24</v>
      </c>
      <c r="M47" s="47"/>
      <c r="N47" s="530">
        <f t="shared" ref="N47:R47" ca="1" si="53">N$42*(1-$P$40)^LOG(N57,2)</f>
        <v>3261.4709615124798</v>
      </c>
      <c r="O47" s="47">
        <f t="shared" ca="1" si="53"/>
        <v>3407.4749234646561</v>
      </c>
      <c r="P47" s="47">
        <f t="shared" ca="1" si="53"/>
        <v>3532.561598342581</v>
      </c>
      <c r="Q47" s="47">
        <f t="shared" ca="1" si="53"/>
        <v>3643.5160590890323</v>
      </c>
      <c r="R47" s="531">
        <f t="shared" ca="1" si="53"/>
        <v>3771.646920845893</v>
      </c>
      <c r="S47" s="47"/>
      <c r="T47" s="530">
        <f t="shared" ref="T47:X47" ca="1" si="54">T$42*(1-$V$40)^LOG(T57,2)</f>
        <v>2615.5133398838775</v>
      </c>
      <c r="U47" s="47">
        <f t="shared" ca="1" si="54"/>
        <v>2756.295189750324</v>
      </c>
      <c r="V47" s="47">
        <f t="shared" ca="1" si="54"/>
        <v>2877.8596000551343</v>
      </c>
      <c r="W47" s="47">
        <f t="shared" ca="1" si="54"/>
        <v>2986.4033533091683</v>
      </c>
      <c r="X47" s="531">
        <f t="shared" ca="1" si="54"/>
        <v>3112.5626584712518</v>
      </c>
      <c r="Y47" s="4"/>
      <c r="Z47" s="546">
        <f t="shared" ca="1" si="43"/>
        <v>-0.17889437350392542</v>
      </c>
      <c r="AA47" s="547">
        <f t="shared" ca="1" si="23"/>
        <v>-0.30871195230824833</v>
      </c>
      <c r="AB47" s="547">
        <f t="shared" ca="1" si="24"/>
        <v>-0.39986599392646416</v>
      </c>
      <c r="AC47" s="547">
        <f t="shared" ca="1" si="25"/>
        <v>-0.46758748578354054</v>
      </c>
      <c r="AD47" s="557">
        <f t="shared" ca="1" si="26"/>
        <v>-0.5223490014429788</v>
      </c>
      <c r="AE47" s="4"/>
      <c r="AF47" s="546">
        <f t="shared" ca="1" si="44"/>
        <v>-0.41592725372205697</v>
      </c>
      <c r="AG47" s="547">
        <f t="shared" ca="1" si="45"/>
        <v>-0.63767829816934929</v>
      </c>
      <c r="AH47" s="547">
        <f t="shared" ca="1" si="46"/>
        <v>-0.85162800879576162</v>
      </c>
      <c r="AI47" s="547">
        <f t="shared" ca="1" si="47"/>
        <v>-1.0585941118797144</v>
      </c>
      <c r="AJ47" s="557">
        <f t="shared" ca="1" si="48"/>
        <v>-1.2683258645154092</v>
      </c>
      <c r="AK47" s="4"/>
      <c r="AL47" s="4"/>
      <c r="AM47" s="563">
        <f t="shared" ca="1" si="28"/>
        <v>0.17889437350392542</v>
      </c>
      <c r="AN47" s="48">
        <f t="shared" ca="1" si="29"/>
        <v>0.30871195230824833</v>
      </c>
      <c r="AO47" s="48">
        <f t="shared" ca="1" si="30"/>
        <v>0.39986599392646416</v>
      </c>
      <c r="AP47" s="48">
        <f t="shared" ca="1" si="31"/>
        <v>0.46758748578354054</v>
      </c>
      <c r="AQ47" s="564">
        <f t="shared" ca="1" si="32"/>
        <v>0.5223490014429788</v>
      </c>
      <c r="AR47" s="4"/>
      <c r="AS47" s="563">
        <f t="shared" ca="1" si="33"/>
        <v>0.41592725372205697</v>
      </c>
      <c r="AT47" s="48">
        <f t="shared" ca="1" si="34"/>
        <v>0.63767829816934929</v>
      </c>
      <c r="AU47" s="48">
        <f t="shared" ca="1" si="35"/>
        <v>0.85162800879576162</v>
      </c>
      <c r="AV47" s="48">
        <f t="shared" ca="1" si="36"/>
        <v>1.0585941118797144</v>
      </c>
      <c r="AW47" s="564">
        <f t="shared" ca="1" si="37"/>
        <v>1.2683258645154092</v>
      </c>
    </row>
    <row r="48" spans="1:49" ht="16.5" thickBot="1" x14ac:dyDescent="0.3">
      <c r="A48" s="525">
        <v>2050</v>
      </c>
      <c r="B48" s="526">
        <v>2600</v>
      </c>
      <c r="C48" s="526">
        <v>3600</v>
      </c>
      <c r="D48" s="526">
        <v>4600</v>
      </c>
      <c r="E48" s="526">
        <v>5600</v>
      </c>
      <c r="F48" s="527">
        <v>6600</v>
      </c>
      <c r="G48" s="4"/>
      <c r="H48" s="532">
        <f t="shared" si="38"/>
        <v>3110.64</v>
      </c>
      <c r="I48" s="533">
        <f t="shared" si="39"/>
        <v>4307.04</v>
      </c>
      <c r="J48" s="533">
        <f t="shared" si="40"/>
        <v>5503.44</v>
      </c>
      <c r="K48" s="533">
        <f t="shared" si="41"/>
        <v>6699.8399999999992</v>
      </c>
      <c r="L48" s="534">
        <f t="shared" si="42"/>
        <v>7896.24</v>
      </c>
      <c r="M48" s="47"/>
      <c r="N48" s="532">
        <f t="shared" ref="N48:R48" ca="1" si="55">N$42*(1-$P$40)^LOG(N58,2)</f>
        <v>3055.3546788090648</v>
      </c>
      <c r="O48" s="533">
        <f t="shared" ca="1" si="55"/>
        <v>3213.665209512515</v>
      </c>
      <c r="P48" s="533">
        <f t="shared" ca="1" si="55"/>
        <v>3363.7911913929406</v>
      </c>
      <c r="Q48" s="533">
        <f t="shared" ca="1" si="55"/>
        <v>3487.9938739541426</v>
      </c>
      <c r="R48" s="534">
        <f t="shared" ca="1" si="55"/>
        <v>3620.1204123156858</v>
      </c>
      <c r="S48" s="47"/>
      <c r="T48" s="532">
        <f t="shared" ref="T48:X48" ca="1" si="56">T$42*(1-$V$40)^LOG(T58,2)</f>
        <v>2418.88636982557</v>
      </c>
      <c r="U48" s="533">
        <f t="shared" ca="1" si="56"/>
        <v>2569.6841808511576</v>
      </c>
      <c r="V48" s="533">
        <f t="shared" ca="1" si="56"/>
        <v>2714.0467697896552</v>
      </c>
      <c r="W48" s="533">
        <f t="shared" ca="1" si="56"/>
        <v>2834.4479005046237</v>
      </c>
      <c r="X48" s="534">
        <f t="shared" ca="1" si="56"/>
        <v>2963.4610968827619</v>
      </c>
      <c r="Y48" s="4"/>
      <c r="Z48" s="551">
        <f t="shared" ca="1" si="43"/>
        <v>-1.7772973147305721E-2</v>
      </c>
      <c r="AA48" s="552">
        <f t="shared" ca="1" si="23"/>
        <v>-0.25385758908379885</v>
      </c>
      <c r="AB48" s="552">
        <f t="shared" ca="1" si="24"/>
        <v>-0.38878388945951242</v>
      </c>
      <c r="AC48" s="552">
        <f t="shared" ca="1" si="25"/>
        <v>-0.47939146696724949</v>
      </c>
      <c r="AD48" s="559">
        <f t="shared" ca="1" si="26"/>
        <v>-0.54153870547049154</v>
      </c>
      <c r="AE48" s="4"/>
      <c r="AF48" s="551">
        <f t="shared" ca="1" si="44"/>
        <v>-0.22640698147819158</v>
      </c>
      <c r="AG48" s="552">
        <f t="shared" ca="1" si="45"/>
        <v>-0.54061506282802374</v>
      </c>
      <c r="AH48" s="552">
        <f t="shared" ca="1" si="46"/>
        <v>-0.82924089858718641</v>
      </c>
      <c r="AI48" s="552">
        <f t="shared" ca="1" si="47"/>
        <v>-1.1081992225844703</v>
      </c>
      <c r="AJ48" s="559">
        <f t="shared" ca="1" si="48"/>
        <v>-1.3626007815474521</v>
      </c>
      <c r="AK48" s="4"/>
      <c r="AL48" s="4"/>
      <c r="AM48" s="565">
        <f t="shared" ca="1" si="28"/>
        <v>1.7772973147305721E-2</v>
      </c>
      <c r="AN48" s="566">
        <f t="shared" ca="1" si="29"/>
        <v>0.25385758908379885</v>
      </c>
      <c r="AO48" s="566">
        <f t="shared" ca="1" si="30"/>
        <v>0.38878388945951242</v>
      </c>
      <c r="AP48" s="566">
        <f t="shared" ca="1" si="31"/>
        <v>0.47939146696724949</v>
      </c>
      <c r="AQ48" s="567">
        <f t="shared" ca="1" si="32"/>
        <v>0.54153870547049154</v>
      </c>
      <c r="AR48" s="4"/>
      <c r="AS48" s="565">
        <f t="shared" ca="1" si="33"/>
        <v>0.22640698147819158</v>
      </c>
      <c r="AT48" s="566">
        <f t="shared" ca="1" si="34"/>
        <v>0.54061506282802374</v>
      </c>
      <c r="AU48" s="566">
        <f t="shared" ca="1" si="35"/>
        <v>0.82924089858718641</v>
      </c>
      <c r="AV48" s="566">
        <f t="shared" ca="1" si="36"/>
        <v>1.1081992225844703</v>
      </c>
      <c r="AW48" s="567">
        <f t="shared" ca="1" si="37"/>
        <v>1.3626007815474521</v>
      </c>
    </row>
    <row r="49" spans="1:49" ht="16.5" thickBot="1" x14ac:dyDescent="0.3">
      <c r="A49" s="209"/>
      <c r="B49" s="209"/>
      <c r="C49" s="209"/>
      <c r="D49" s="209"/>
      <c r="E49" s="209"/>
      <c r="F49" s="209"/>
      <c r="H49" s="211"/>
      <c r="I49" s="211"/>
      <c r="J49" s="211"/>
      <c r="K49" s="211"/>
      <c r="L49" s="211"/>
      <c r="AL49" s="17" t="s">
        <v>457</v>
      </c>
      <c r="AM49" s="568">
        <f ca="1">SUM(AM44:AM48)</f>
        <v>0.96651891930070932</v>
      </c>
      <c r="AN49" s="569">
        <f t="shared" ref="AN49" ca="1" si="57">SUM(AN44:AN48)</f>
        <v>1.476154198618856</v>
      </c>
      <c r="AO49" s="569">
        <f t="shared" ref="AO49" ca="1" si="58">SUM(AO44:AO48)</f>
        <v>1.8242388761425914</v>
      </c>
      <c r="AP49" s="569">
        <f t="shared" ref="AP49" ca="1" si="59">SUM(AP44:AP48)</f>
        <v>2.0883095590765084</v>
      </c>
      <c r="AQ49" s="570">
        <f t="shared" ref="AQ49" ca="1" si="60">SUM(AQ44:AQ48)</f>
        <v>2.3510778474423808</v>
      </c>
      <c r="AS49" s="568">
        <f ca="1">SUM(AS44:AS48)</f>
        <v>1.9958821967774734</v>
      </c>
      <c r="AT49" s="569">
        <f t="shared" ref="AT49" ca="1" si="61">SUM(AT44:AT48)</f>
        <v>2.8127898825614546</v>
      </c>
      <c r="AU49" s="569">
        <f t="shared" ref="AU49" ca="1" si="62">SUM(AU44:AU48)</f>
        <v>3.5931658379473421</v>
      </c>
      <c r="AV49" s="569">
        <f t="shared" ref="AV49" ca="1" si="63">SUM(AV44:AV48)</f>
        <v>4.3549261543237243</v>
      </c>
      <c r="AW49" s="570">
        <f t="shared" ref="AW49" ca="1" si="64">SUM(AW44:AW48)</f>
        <v>5.2286226318320264</v>
      </c>
    </row>
    <row r="50" spans="1:49" x14ac:dyDescent="0.25">
      <c r="A50" s="5" t="s">
        <v>458</v>
      </c>
      <c r="H50" s="5" t="s">
        <v>459</v>
      </c>
      <c r="N50" s="5" t="s">
        <v>460</v>
      </c>
      <c r="T50" s="5" t="s">
        <v>461</v>
      </c>
    </row>
    <row r="51" spans="1:49" s="5" customFormat="1" ht="16.5" thickBot="1" x14ac:dyDescent="0.3">
      <c r="A51" s="208" t="s">
        <v>455</v>
      </c>
      <c r="B51" s="294">
        <v>26</v>
      </c>
      <c r="C51" s="294">
        <v>36</v>
      </c>
      <c r="D51" s="294">
        <v>46</v>
      </c>
      <c r="E51" s="294">
        <v>56</v>
      </c>
      <c r="F51" s="294">
        <v>66</v>
      </c>
      <c r="G51" s="15"/>
      <c r="H51" s="294">
        <v>26</v>
      </c>
      <c r="I51" s="294">
        <v>36</v>
      </c>
      <c r="J51" s="294">
        <v>46</v>
      </c>
      <c r="K51" s="294">
        <v>56</v>
      </c>
      <c r="L51" s="294">
        <v>66</v>
      </c>
      <c r="M51" s="15"/>
      <c r="N51" s="294">
        <v>26</v>
      </c>
      <c r="O51" s="294">
        <v>36</v>
      </c>
      <c r="P51" s="294">
        <v>46</v>
      </c>
      <c r="Q51" s="294">
        <v>56</v>
      </c>
      <c r="R51" s="294">
        <v>66</v>
      </c>
      <c r="S51" s="15"/>
      <c r="T51" s="294">
        <v>26</v>
      </c>
      <c r="U51" s="294">
        <v>36</v>
      </c>
      <c r="V51" s="294">
        <v>46</v>
      </c>
      <c r="W51" s="294">
        <v>56</v>
      </c>
      <c r="X51" s="294">
        <v>66</v>
      </c>
    </row>
    <row r="52" spans="1:49" ht="15.75" x14ac:dyDescent="0.25">
      <c r="A52" s="520">
        <v>2020</v>
      </c>
      <c r="B52" s="591">
        <v>0</v>
      </c>
      <c r="C52" s="594">
        <v>0</v>
      </c>
      <c r="D52" s="575">
        <v>0</v>
      </c>
      <c r="E52" s="575">
        <v>0</v>
      </c>
      <c r="F52" s="577">
        <v>0</v>
      </c>
      <c r="G52" s="4"/>
      <c r="H52" s="583">
        <f>B52/4</f>
        <v>0</v>
      </c>
      <c r="I52" s="575">
        <f t="shared" ref="I52:L52" si="65">C52/4</f>
        <v>0</v>
      </c>
      <c r="J52" s="575">
        <f t="shared" si="65"/>
        <v>0</v>
      </c>
      <c r="K52" s="575">
        <f t="shared" si="65"/>
        <v>0</v>
      </c>
      <c r="L52" s="577">
        <f t="shared" si="65"/>
        <v>0</v>
      </c>
      <c r="M52" s="4"/>
      <c r="N52" s="583">
        <v>1</v>
      </c>
      <c r="O52" s="575">
        <v>1</v>
      </c>
      <c r="P52" s="575">
        <v>1</v>
      </c>
      <c r="Q52" s="575">
        <v>1</v>
      </c>
      <c r="R52" s="577">
        <v>1</v>
      </c>
      <c r="S52" s="4"/>
      <c r="T52" s="583">
        <v>1</v>
      </c>
      <c r="U52" s="575">
        <v>1</v>
      </c>
      <c r="V52" s="575">
        <v>1</v>
      </c>
      <c r="W52" s="575">
        <v>1</v>
      </c>
      <c r="X52" s="577">
        <v>1</v>
      </c>
    </row>
    <row r="53" spans="1:49" ht="15.75" x14ac:dyDescent="0.25">
      <c r="A53" s="523">
        <v>2025</v>
      </c>
      <c r="B53" s="592">
        <v>0</v>
      </c>
      <c r="C53" s="595">
        <v>0</v>
      </c>
      <c r="D53" s="195">
        <v>0</v>
      </c>
      <c r="E53" s="195">
        <v>0</v>
      </c>
      <c r="F53" s="579">
        <v>0</v>
      </c>
      <c r="G53" s="4"/>
      <c r="H53" s="353">
        <f t="shared" ref="H53:H56" si="66">B53/4</f>
        <v>0</v>
      </c>
      <c r="I53" s="195">
        <f t="shared" ref="I53:I57" si="67">C53/4</f>
        <v>0</v>
      </c>
      <c r="J53" s="195">
        <f t="shared" ref="J53:J57" si="68">D53/4</f>
        <v>0</v>
      </c>
      <c r="K53" s="195">
        <f t="shared" ref="K53:K57" si="69">E53/4</f>
        <v>0</v>
      </c>
      <c r="L53" s="579">
        <f t="shared" ref="L53:L57" si="70">F53/4</f>
        <v>0</v>
      </c>
      <c r="M53" s="4"/>
      <c r="N53" s="353">
        <v>1</v>
      </c>
      <c r="O53" s="195">
        <v>1</v>
      </c>
      <c r="P53" s="195">
        <v>1</v>
      </c>
      <c r="Q53" s="195">
        <v>1</v>
      </c>
      <c r="R53" s="579">
        <v>1</v>
      </c>
      <c r="S53" s="4"/>
      <c r="T53" s="353">
        <v>1</v>
      </c>
      <c r="U53" s="195">
        <v>1</v>
      </c>
      <c r="V53" s="195">
        <v>1</v>
      </c>
      <c r="W53" s="195">
        <v>1</v>
      </c>
      <c r="X53" s="579">
        <v>1</v>
      </c>
    </row>
    <row r="54" spans="1:49" ht="15.75" x14ac:dyDescent="0.25">
      <c r="A54" s="523">
        <v>2030</v>
      </c>
      <c r="B54" s="592">
        <v>15.866171385083732</v>
      </c>
      <c r="C54" s="595">
        <v>14.573189269406413</v>
      </c>
      <c r="D54" s="195">
        <v>13.40025593607308</v>
      </c>
      <c r="E54" s="195">
        <v>12.212488280060882</v>
      </c>
      <c r="F54" s="579">
        <v>9.8713784627093162</v>
      </c>
      <c r="G54" s="4"/>
      <c r="H54" s="353">
        <f t="shared" si="66"/>
        <v>3.9665428462709329</v>
      </c>
      <c r="I54" s="195">
        <f t="shared" si="67"/>
        <v>3.6432973173516032</v>
      </c>
      <c r="J54" s="195">
        <f t="shared" si="68"/>
        <v>3.35006398401827</v>
      </c>
      <c r="K54" s="195">
        <f t="shared" si="69"/>
        <v>3.0531220700152204</v>
      </c>
      <c r="L54" s="579">
        <f t="shared" si="70"/>
        <v>2.467844615677329</v>
      </c>
      <c r="M54" s="4"/>
      <c r="N54" s="353">
        <f t="shared" ref="N54:N58" si="71">H54/1</f>
        <v>3.9665428462709329</v>
      </c>
      <c r="O54" s="195">
        <f t="shared" ref="O54:O58" si="72">I54/1</f>
        <v>3.6432973173516032</v>
      </c>
      <c r="P54" s="195">
        <f t="shared" ref="P54:P58" si="73">J54/1</f>
        <v>3.35006398401827</v>
      </c>
      <c r="Q54" s="195">
        <f t="shared" ref="Q54:Q58" si="74">K54/1</f>
        <v>3.0531220700152204</v>
      </c>
      <c r="R54" s="579">
        <f t="shared" ref="R54:R58" si="75">L54/1</f>
        <v>2.467844615677329</v>
      </c>
      <c r="S54" s="4"/>
      <c r="T54" s="353">
        <f t="shared" ref="T54:T58" si="76">H54/0.3</f>
        <v>13.221809487569777</v>
      </c>
      <c r="U54" s="195">
        <f t="shared" ref="U54:U58" si="77">I54/0.3</f>
        <v>12.144324391172011</v>
      </c>
      <c r="V54" s="195">
        <f t="shared" ref="V54:V58" si="78">J54/0.3</f>
        <v>11.166879946727567</v>
      </c>
      <c r="W54" s="195">
        <f t="shared" ref="W54:W58" si="79">K54/0.3</f>
        <v>10.177073566717402</v>
      </c>
      <c r="X54" s="579">
        <f t="shared" ref="X54:X58" si="80">L54/0.3</f>
        <v>8.2261487189244313</v>
      </c>
    </row>
    <row r="55" spans="1:49" ht="15.75" x14ac:dyDescent="0.25">
      <c r="A55" s="523">
        <v>2035</v>
      </c>
      <c r="B55" s="592">
        <v>42.716506849315081</v>
      </c>
      <c r="C55" s="595">
        <v>36.241554033485542</v>
      </c>
      <c r="D55" s="195">
        <v>31.304402511415518</v>
      </c>
      <c r="E55" s="195">
        <v>27.418655631659064</v>
      </c>
      <c r="F55" s="579">
        <v>21.57833698630138</v>
      </c>
      <c r="G55" s="4"/>
      <c r="H55" s="353">
        <f t="shared" si="66"/>
        <v>10.67912671232877</v>
      </c>
      <c r="I55" s="195">
        <f t="shared" si="67"/>
        <v>9.0603885083713855</v>
      </c>
      <c r="J55" s="195">
        <f t="shared" si="68"/>
        <v>7.8261006278538794</v>
      </c>
      <c r="K55" s="195">
        <f t="shared" si="69"/>
        <v>6.854663907914766</v>
      </c>
      <c r="L55" s="579">
        <f t="shared" si="70"/>
        <v>5.3945842465753451</v>
      </c>
      <c r="M55" s="4"/>
      <c r="N55" s="353">
        <f t="shared" si="71"/>
        <v>10.67912671232877</v>
      </c>
      <c r="O55" s="195">
        <f t="shared" si="72"/>
        <v>9.0603885083713855</v>
      </c>
      <c r="P55" s="195">
        <f t="shared" si="73"/>
        <v>7.8261006278538794</v>
      </c>
      <c r="Q55" s="195">
        <f t="shared" si="74"/>
        <v>6.854663907914766</v>
      </c>
      <c r="R55" s="579">
        <f t="shared" si="75"/>
        <v>5.3945842465753451</v>
      </c>
      <c r="S55" s="4"/>
      <c r="T55" s="353">
        <f t="shared" si="76"/>
        <v>35.597089041095906</v>
      </c>
      <c r="U55" s="195">
        <f t="shared" si="77"/>
        <v>30.201295027904621</v>
      </c>
      <c r="V55" s="195">
        <f t="shared" si="78"/>
        <v>26.087002092846266</v>
      </c>
      <c r="W55" s="195">
        <f t="shared" si="79"/>
        <v>22.84887969304922</v>
      </c>
      <c r="X55" s="579">
        <f t="shared" si="80"/>
        <v>17.981947488584485</v>
      </c>
    </row>
    <row r="56" spans="1:49" ht="15.75" x14ac:dyDescent="0.25">
      <c r="A56" s="523">
        <v>2040</v>
      </c>
      <c r="B56" s="592">
        <v>101.60841552511418</v>
      </c>
      <c r="C56" s="595">
        <v>78.095133181126343</v>
      </c>
      <c r="D56" s="195">
        <v>62.258700913242009</v>
      </c>
      <c r="E56" s="195">
        <v>51.268969558599721</v>
      </c>
      <c r="F56" s="579">
        <v>39.308136225266352</v>
      </c>
      <c r="G56" s="4"/>
      <c r="H56" s="353">
        <f t="shared" si="66"/>
        <v>25.402103881278546</v>
      </c>
      <c r="I56" s="195">
        <f t="shared" si="67"/>
        <v>19.523783295281586</v>
      </c>
      <c r="J56" s="195">
        <f t="shared" si="68"/>
        <v>15.564675228310502</v>
      </c>
      <c r="K56" s="195">
        <f t="shared" si="69"/>
        <v>12.81724238964993</v>
      </c>
      <c r="L56" s="579">
        <f t="shared" si="70"/>
        <v>9.8270340563165881</v>
      </c>
      <c r="M56" s="4"/>
      <c r="N56" s="353">
        <f t="shared" si="71"/>
        <v>25.402103881278546</v>
      </c>
      <c r="O56" s="195">
        <f t="shared" si="72"/>
        <v>19.523783295281586</v>
      </c>
      <c r="P56" s="195">
        <f t="shared" si="73"/>
        <v>15.564675228310502</v>
      </c>
      <c r="Q56" s="195">
        <f t="shared" si="74"/>
        <v>12.81724238964993</v>
      </c>
      <c r="R56" s="579">
        <f t="shared" si="75"/>
        <v>9.8270340563165881</v>
      </c>
      <c r="S56" s="4"/>
      <c r="T56" s="353">
        <f t="shared" si="76"/>
        <v>84.673679604261821</v>
      </c>
      <c r="U56" s="195">
        <f t="shared" si="77"/>
        <v>65.079277650938621</v>
      </c>
      <c r="V56" s="195">
        <f t="shared" si="78"/>
        <v>51.88225076103501</v>
      </c>
      <c r="W56" s="195">
        <f t="shared" si="79"/>
        <v>42.724141298833104</v>
      </c>
      <c r="X56" s="579">
        <f t="shared" si="80"/>
        <v>32.756780187721965</v>
      </c>
    </row>
    <row r="57" spans="1:49" ht="15.75" x14ac:dyDescent="0.25">
      <c r="A57" s="523">
        <v>2045</v>
      </c>
      <c r="B57" s="592">
        <v>209.27987595129383</v>
      </c>
      <c r="C57" s="595">
        <v>145.41935007610351</v>
      </c>
      <c r="D57" s="195">
        <v>107.76201674277023</v>
      </c>
      <c r="E57" s="195">
        <v>83.332600456621023</v>
      </c>
      <c r="F57" s="579">
        <v>62.522265601217683</v>
      </c>
      <c r="G57" s="4"/>
      <c r="H57" s="353">
        <f>B57/4</f>
        <v>52.319968987823458</v>
      </c>
      <c r="I57" s="195">
        <f t="shared" si="67"/>
        <v>36.354837519025878</v>
      </c>
      <c r="J57" s="195">
        <f t="shared" si="68"/>
        <v>26.940504185692557</v>
      </c>
      <c r="K57" s="195">
        <f t="shared" si="69"/>
        <v>20.833150114155256</v>
      </c>
      <c r="L57" s="579">
        <f t="shared" si="70"/>
        <v>15.630566400304421</v>
      </c>
      <c r="M57" s="4"/>
      <c r="N57" s="353">
        <f t="shared" si="71"/>
        <v>52.319968987823458</v>
      </c>
      <c r="O57" s="195">
        <f t="shared" si="72"/>
        <v>36.354837519025878</v>
      </c>
      <c r="P57" s="195">
        <f t="shared" si="73"/>
        <v>26.940504185692557</v>
      </c>
      <c r="Q57" s="195">
        <f t="shared" si="74"/>
        <v>20.833150114155256</v>
      </c>
      <c r="R57" s="579">
        <f t="shared" si="75"/>
        <v>15.630566400304421</v>
      </c>
      <c r="S57" s="4"/>
      <c r="T57" s="353">
        <f t="shared" si="76"/>
        <v>174.3998966260782</v>
      </c>
      <c r="U57" s="195">
        <f t="shared" si="77"/>
        <v>121.18279173008627</v>
      </c>
      <c r="V57" s="195">
        <f t="shared" si="78"/>
        <v>89.801680618975197</v>
      </c>
      <c r="W57" s="195">
        <f t="shared" si="79"/>
        <v>69.44383371385085</v>
      </c>
      <c r="X57" s="579">
        <f t="shared" si="80"/>
        <v>52.101888001014736</v>
      </c>
    </row>
    <row r="58" spans="1:49" ht="16.5" thickBot="1" x14ac:dyDescent="0.3">
      <c r="A58" s="525">
        <v>2050</v>
      </c>
      <c r="B58" s="593">
        <v>360.09349315068494</v>
      </c>
      <c r="C58" s="596">
        <v>236.61237975646887</v>
      </c>
      <c r="D58" s="580">
        <v>161.88439117199388</v>
      </c>
      <c r="E58" s="580">
        <v>119.75773363774735</v>
      </c>
      <c r="F58" s="582">
        <v>87.916793759512956</v>
      </c>
      <c r="G58" s="4"/>
      <c r="H58" s="584">
        <f t="shared" ref="H58" si="81">B58/4</f>
        <v>90.023373287671234</v>
      </c>
      <c r="I58" s="580">
        <f t="shared" ref="I58" si="82">C58/4</f>
        <v>59.153094939117217</v>
      </c>
      <c r="J58" s="580">
        <f t="shared" ref="J58" si="83">D58/4</f>
        <v>40.471097792998471</v>
      </c>
      <c r="K58" s="580">
        <f t="shared" ref="K58" si="84">E58/4</f>
        <v>29.939433409436838</v>
      </c>
      <c r="L58" s="582">
        <f t="shared" ref="L58" si="85">F58/4</f>
        <v>21.979198439878239</v>
      </c>
      <c r="M58" s="4"/>
      <c r="N58" s="584">
        <f t="shared" si="71"/>
        <v>90.023373287671234</v>
      </c>
      <c r="O58" s="580">
        <f t="shared" si="72"/>
        <v>59.153094939117217</v>
      </c>
      <c r="P58" s="580">
        <f t="shared" si="73"/>
        <v>40.471097792998471</v>
      </c>
      <c r="Q58" s="580">
        <f t="shared" si="74"/>
        <v>29.939433409436838</v>
      </c>
      <c r="R58" s="582">
        <f t="shared" si="75"/>
        <v>21.979198439878239</v>
      </c>
      <c r="S58" s="4"/>
      <c r="T58" s="584">
        <f t="shared" si="76"/>
        <v>300.07791095890411</v>
      </c>
      <c r="U58" s="580">
        <f t="shared" si="77"/>
        <v>197.17698313039074</v>
      </c>
      <c r="V58" s="580">
        <f t="shared" si="78"/>
        <v>134.90365930999491</v>
      </c>
      <c r="W58" s="580">
        <f t="shared" si="79"/>
        <v>99.798111364789463</v>
      </c>
      <c r="X58" s="582">
        <f t="shared" si="80"/>
        <v>73.26399479959413</v>
      </c>
    </row>
    <row r="59" spans="1:49" x14ac:dyDescent="0.25">
      <c r="A59" s="295"/>
      <c r="B59" s="17" t="s">
        <v>467</v>
      </c>
      <c r="C59" s="5" t="s">
        <v>468</v>
      </c>
    </row>
    <row r="60" spans="1:49" x14ac:dyDescent="0.25">
      <c r="A60" s="129"/>
    </row>
    <row r="62" spans="1:49" s="573" customFormat="1" ht="15.75" thickBot="1" x14ac:dyDescent="0.3">
      <c r="A62" s="572" t="s">
        <v>469</v>
      </c>
      <c r="B62" s="572"/>
      <c r="C62" s="572"/>
      <c r="D62" s="572"/>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2"/>
      <c r="AE62" s="572"/>
      <c r="AF62" s="572"/>
      <c r="AG62" s="572"/>
      <c r="AH62" s="572"/>
      <c r="AI62" s="572"/>
      <c r="AJ62" s="572"/>
      <c r="AK62" s="572"/>
      <c r="AL62" s="572"/>
      <c r="AM62" s="572"/>
      <c r="AN62" s="572"/>
      <c r="AO62" s="572"/>
      <c r="AP62" s="572"/>
      <c r="AQ62" s="572"/>
      <c r="AR62" s="572"/>
      <c r="AS62" s="572"/>
      <c r="AT62" s="572"/>
      <c r="AU62" s="572"/>
      <c r="AV62" s="572"/>
      <c r="AW62" s="572"/>
    </row>
    <row r="63" spans="1:49" s="175" customFormat="1" ht="30.75" thickBot="1" x14ac:dyDescent="0.3">
      <c r="C63" s="327" t="s">
        <v>470</v>
      </c>
      <c r="D63" s="327" t="s">
        <v>471</v>
      </c>
      <c r="E63" s="327"/>
      <c r="G63" s="619" t="s">
        <v>472</v>
      </c>
      <c r="H63" s="620"/>
      <c r="I63" s="619" t="s">
        <v>473</v>
      </c>
      <c r="J63" s="620"/>
      <c r="K63" s="420" t="s">
        <v>474</v>
      </c>
      <c r="L63" s="421" t="s">
        <v>475</v>
      </c>
    </row>
    <row r="64" spans="1:49" ht="15.75" thickBot="1" x14ac:dyDescent="0.3">
      <c r="B64" s="5" t="s">
        <v>276</v>
      </c>
      <c r="C64" s="613">
        <f ca="1">'Additional Considerations'!H27</f>
        <v>5500</v>
      </c>
      <c r="D64" s="614">
        <f>'Additional Considerations'!G9</f>
        <v>9.5000000000000001E-2</v>
      </c>
      <c r="G64" s="613">
        <v>4000</v>
      </c>
      <c r="H64" s="618">
        <v>5100</v>
      </c>
      <c r="I64" s="615">
        <v>6200</v>
      </c>
      <c r="J64" s="615">
        <v>7500</v>
      </c>
      <c r="K64" s="616">
        <v>0.05</v>
      </c>
      <c r="L64" s="617">
        <v>0.12</v>
      </c>
    </row>
    <row r="65" spans="1:20" ht="15.75" thickBot="1" x14ac:dyDescent="0.3">
      <c r="B65" s="5" t="s">
        <v>310</v>
      </c>
      <c r="C65" s="532">
        <f ca="1">'Additional Considerations'!S27</f>
        <v>5250</v>
      </c>
      <c r="D65" s="612">
        <f>'Additional Considerations'!Q9</f>
        <v>0.08</v>
      </c>
      <c r="G65" s="128"/>
      <c r="K65" s="207"/>
    </row>
    <row r="66" spans="1:20" x14ac:dyDescent="0.25">
      <c r="G66" s="17" t="s">
        <v>476</v>
      </c>
      <c r="H66" s="5" t="s">
        <v>477</v>
      </c>
    </row>
    <row r="67" spans="1:20" x14ac:dyDescent="0.25">
      <c r="A67" t="s">
        <v>478</v>
      </c>
      <c r="B67" t="s">
        <v>479</v>
      </c>
      <c r="C67" t="s">
        <v>480</v>
      </c>
      <c r="F67" s="5" t="s">
        <v>481</v>
      </c>
      <c r="G67" s="47">
        <f>AVERAGE(G64:J64)</f>
        <v>5700</v>
      </c>
      <c r="H67" s="48">
        <f>AVERAGE(K64:L64)</f>
        <v>8.4999999999999992E-2</v>
      </c>
    </row>
    <row r="68" spans="1:20" x14ac:dyDescent="0.25">
      <c r="A68" t="s">
        <v>276</v>
      </c>
      <c r="B68" t="s">
        <v>479</v>
      </c>
      <c r="C68" t="s">
        <v>482</v>
      </c>
      <c r="F68" s="17"/>
      <c r="H68" s="48"/>
    </row>
    <row r="70" spans="1:20" x14ac:dyDescent="0.25">
      <c r="A70" s="5" t="s">
        <v>483</v>
      </c>
      <c r="G70" s="5"/>
      <c r="L70" s="5"/>
      <c r="Q70" s="5"/>
      <c r="T70" s="5"/>
    </row>
    <row r="71" spans="1:20" s="3" customFormat="1" ht="30.75" thickBot="1" x14ac:dyDescent="0.3">
      <c r="A71" s="152" t="s">
        <v>484</v>
      </c>
      <c r="B71" s="175" t="s">
        <v>485</v>
      </c>
      <c r="C71" s="175" t="s">
        <v>486</v>
      </c>
      <c r="D71" s="175" t="s">
        <v>487</v>
      </c>
      <c r="E71" s="175" t="s">
        <v>488</v>
      </c>
    </row>
    <row r="72" spans="1:20" x14ac:dyDescent="0.25">
      <c r="A72" s="5">
        <v>2025</v>
      </c>
      <c r="B72" s="603">
        <v>95923</v>
      </c>
      <c r="C72" s="430">
        <v>95924</v>
      </c>
      <c r="D72" s="430">
        <v>95923</v>
      </c>
      <c r="E72" s="611">
        <v>95924</v>
      </c>
      <c r="F72" s="4"/>
      <c r="G72" s="49"/>
      <c r="H72" s="49"/>
      <c r="I72" s="49"/>
      <c r="J72" s="49"/>
      <c r="K72" s="49"/>
      <c r="L72" s="49"/>
      <c r="M72" s="49"/>
      <c r="N72" s="49"/>
      <c r="O72" s="49"/>
      <c r="P72" s="4"/>
      <c r="Q72" s="195"/>
      <c r="R72" s="4"/>
      <c r="S72" s="4"/>
      <c r="T72" s="195"/>
    </row>
    <row r="73" spans="1:20" x14ac:dyDescent="0.25">
      <c r="A73" s="5">
        <v>2030</v>
      </c>
      <c r="B73" s="425">
        <v>95439</v>
      </c>
      <c r="C73" s="49">
        <v>95380</v>
      </c>
      <c r="D73" s="49">
        <v>94890</v>
      </c>
      <c r="E73" s="426">
        <v>94884</v>
      </c>
      <c r="F73" s="4"/>
      <c r="G73" s="49"/>
      <c r="H73" s="49"/>
      <c r="I73" s="49"/>
      <c r="J73" s="49"/>
      <c r="K73" s="49"/>
      <c r="L73" s="49"/>
      <c r="M73" s="49"/>
      <c r="N73" s="49"/>
      <c r="O73" s="49"/>
      <c r="P73" s="4"/>
      <c r="Q73" s="195"/>
      <c r="R73" s="4"/>
      <c r="S73" s="4"/>
      <c r="T73" s="195"/>
    </row>
    <row r="74" spans="1:20" x14ac:dyDescent="0.25">
      <c r="A74" s="5">
        <v>2035</v>
      </c>
      <c r="B74" s="425">
        <v>114389</v>
      </c>
      <c r="C74" s="49">
        <v>126700</v>
      </c>
      <c r="D74" s="49">
        <v>103116</v>
      </c>
      <c r="E74" s="426">
        <v>103014</v>
      </c>
      <c r="F74" s="4"/>
      <c r="G74" s="49"/>
      <c r="H74" s="49"/>
      <c r="I74" s="49"/>
      <c r="J74" s="49"/>
      <c r="K74" s="49"/>
      <c r="L74" s="49"/>
      <c r="M74" s="49"/>
      <c r="N74" s="49"/>
      <c r="O74" s="49"/>
      <c r="P74" s="4"/>
      <c r="Q74" s="195"/>
      <c r="R74" s="4"/>
      <c r="S74" s="4"/>
      <c r="T74" s="195"/>
    </row>
    <row r="75" spans="1:20" x14ac:dyDescent="0.25">
      <c r="A75" s="5">
        <v>2040</v>
      </c>
      <c r="B75" s="425">
        <v>172684</v>
      </c>
      <c r="C75" s="49">
        <v>212898</v>
      </c>
      <c r="D75" s="49">
        <v>148933</v>
      </c>
      <c r="E75" s="426">
        <v>118335</v>
      </c>
      <c r="F75" s="4"/>
      <c r="G75" s="49"/>
      <c r="H75" s="49"/>
      <c r="I75" s="49"/>
      <c r="J75" s="49"/>
      <c r="K75" s="49"/>
      <c r="L75" s="49"/>
      <c r="M75" s="49"/>
      <c r="N75" s="49"/>
      <c r="O75" s="49"/>
      <c r="P75" s="4"/>
      <c r="Q75" s="195"/>
      <c r="R75" s="4"/>
      <c r="S75" s="4"/>
      <c r="T75" s="195"/>
    </row>
    <row r="76" spans="1:20" x14ac:dyDescent="0.25">
      <c r="A76" s="5">
        <v>2045</v>
      </c>
      <c r="B76" s="425">
        <v>250864</v>
      </c>
      <c r="C76" s="49">
        <v>323673</v>
      </c>
      <c r="D76" s="49">
        <v>213836</v>
      </c>
      <c r="E76" s="426">
        <v>156825</v>
      </c>
      <c r="F76" s="4"/>
      <c r="G76" s="49"/>
      <c r="H76" s="49"/>
      <c r="I76" s="49"/>
      <c r="J76" s="49"/>
      <c r="K76" s="49"/>
      <c r="L76" s="49"/>
      <c r="M76" s="49"/>
      <c r="N76" s="49"/>
      <c r="O76" s="49"/>
      <c r="P76" s="4"/>
      <c r="Q76" s="195"/>
      <c r="R76" s="4"/>
      <c r="S76" s="4"/>
      <c r="T76" s="195"/>
    </row>
    <row r="77" spans="1:20" ht="15.75" thickBot="1" x14ac:dyDescent="0.3">
      <c r="A77" s="5">
        <v>2050</v>
      </c>
      <c r="B77" s="608">
        <v>385963</v>
      </c>
      <c r="C77" s="433">
        <v>488919</v>
      </c>
      <c r="D77" s="433">
        <v>341122</v>
      </c>
      <c r="E77" s="427">
        <v>247635</v>
      </c>
      <c r="F77" s="4"/>
      <c r="G77" s="49"/>
      <c r="H77" s="49"/>
      <c r="I77" s="49"/>
      <c r="J77" s="49"/>
      <c r="K77" s="49"/>
      <c r="L77" s="49"/>
      <c r="M77" s="49"/>
      <c r="N77" s="49"/>
      <c r="O77" s="49"/>
      <c r="P77" s="4"/>
      <c r="Q77" s="195"/>
      <c r="R77" s="4"/>
      <c r="S77" s="4"/>
      <c r="T77" s="195"/>
    </row>
    <row r="79" spans="1:20" x14ac:dyDescent="0.25">
      <c r="A79" s="5" t="s">
        <v>489</v>
      </c>
      <c r="F79" s="5" t="s">
        <v>490</v>
      </c>
      <c r="I79" s="5"/>
      <c r="L79" s="5"/>
    </row>
    <row r="80" spans="1:20" s="3" customFormat="1" ht="30.75" thickBot="1" x14ac:dyDescent="0.3">
      <c r="A80" s="152" t="s">
        <v>484</v>
      </c>
      <c r="B80" s="175" t="s">
        <v>485</v>
      </c>
      <c r="C80" s="175" t="s">
        <v>486</v>
      </c>
      <c r="D80" s="175" t="s">
        <v>487</v>
      </c>
      <c r="E80" s="175" t="s">
        <v>488</v>
      </c>
      <c r="F80" s="175" t="s">
        <v>491</v>
      </c>
    </row>
    <row r="81" spans="1:16" x14ac:dyDescent="0.25">
      <c r="A81" s="5">
        <v>2025</v>
      </c>
      <c r="B81" s="603">
        <v>0</v>
      </c>
      <c r="C81" s="430">
        <v>0</v>
      </c>
      <c r="D81" s="604">
        <v>0</v>
      </c>
      <c r="E81" s="430">
        <v>0</v>
      </c>
      <c r="F81" s="605">
        <f t="shared" ref="F81:F86" si="86">AVERAGE(B81:E81)</f>
        <v>0</v>
      </c>
      <c r="I81" s="195"/>
      <c r="J81" s="4"/>
      <c r="K81" s="4"/>
      <c r="L81" s="195"/>
      <c r="P81" s="211"/>
    </row>
    <row r="82" spans="1:16" x14ac:dyDescent="0.25">
      <c r="A82" s="5">
        <v>2030</v>
      </c>
      <c r="B82" s="425">
        <v>0</v>
      </c>
      <c r="C82" s="49">
        <v>0</v>
      </c>
      <c r="D82" s="606">
        <v>0</v>
      </c>
      <c r="E82" s="49">
        <v>0</v>
      </c>
      <c r="F82" s="607">
        <f t="shared" si="86"/>
        <v>0</v>
      </c>
      <c r="I82" s="195"/>
      <c r="J82" s="4"/>
      <c r="K82" s="4"/>
      <c r="L82" s="195"/>
      <c r="P82" s="211"/>
    </row>
    <row r="83" spans="1:16" x14ac:dyDescent="0.25">
      <c r="A83" s="5">
        <v>2035</v>
      </c>
      <c r="B83" s="425">
        <f t="shared" ref="B83:E86" si="87">(B74-$B$72)/1000</f>
        <v>18.466000000000001</v>
      </c>
      <c r="C83" s="49">
        <f t="shared" si="87"/>
        <v>30.777000000000001</v>
      </c>
      <c r="D83" s="606">
        <f t="shared" si="87"/>
        <v>7.1929999999999996</v>
      </c>
      <c r="E83" s="49">
        <f t="shared" si="87"/>
        <v>7.0910000000000002</v>
      </c>
      <c r="F83" s="607">
        <f t="shared" si="86"/>
        <v>15.88175</v>
      </c>
      <c r="I83" s="195"/>
      <c r="J83" s="4"/>
      <c r="K83" s="4"/>
      <c r="L83" s="195"/>
      <c r="P83" s="211"/>
    </row>
    <row r="84" spans="1:16" x14ac:dyDescent="0.25">
      <c r="A84" s="5">
        <v>2040</v>
      </c>
      <c r="B84" s="425">
        <f t="shared" si="87"/>
        <v>76.760999999999996</v>
      </c>
      <c r="C84" s="49">
        <f t="shared" si="87"/>
        <v>116.97499999999999</v>
      </c>
      <c r="D84" s="606">
        <f t="shared" si="87"/>
        <v>53.01</v>
      </c>
      <c r="E84" s="49">
        <f t="shared" si="87"/>
        <v>22.411999999999999</v>
      </c>
      <c r="F84" s="607">
        <f t="shared" si="86"/>
        <v>67.28949999999999</v>
      </c>
      <c r="I84" s="195"/>
      <c r="J84" s="4"/>
      <c r="K84" s="4"/>
      <c r="L84" s="195"/>
      <c r="P84" s="211"/>
    </row>
    <row r="85" spans="1:16" x14ac:dyDescent="0.25">
      <c r="A85" s="5">
        <v>2045</v>
      </c>
      <c r="B85" s="425">
        <f t="shared" si="87"/>
        <v>154.941</v>
      </c>
      <c r="C85" s="49">
        <f t="shared" si="87"/>
        <v>227.75</v>
      </c>
      <c r="D85" s="606">
        <f t="shared" si="87"/>
        <v>117.913</v>
      </c>
      <c r="E85" s="49">
        <f t="shared" si="87"/>
        <v>60.902000000000001</v>
      </c>
      <c r="F85" s="607">
        <f t="shared" si="86"/>
        <v>140.37650000000002</v>
      </c>
      <c r="I85" s="195"/>
      <c r="J85" s="4"/>
      <c r="K85" s="4"/>
      <c r="L85" s="195"/>
      <c r="P85" s="211"/>
    </row>
    <row r="86" spans="1:16" ht="15.75" thickBot="1" x14ac:dyDescent="0.3">
      <c r="A86" s="5">
        <v>2050</v>
      </c>
      <c r="B86" s="608">
        <f t="shared" si="87"/>
        <v>290.04000000000002</v>
      </c>
      <c r="C86" s="433">
        <f t="shared" si="87"/>
        <v>392.99599999999998</v>
      </c>
      <c r="D86" s="609">
        <f t="shared" si="87"/>
        <v>245.19900000000001</v>
      </c>
      <c r="E86" s="433">
        <f t="shared" si="87"/>
        <v>151.71199999999999</v>
      </c>
      <c r="F86" s="610">
        <f t="shared" si="86"/>
        <v>269.98675000000003</v>
      </c>
      <c r="I86" s="195"/>
      <c r="J86" s="4"/>
      <c r="K86" s="4"/>
      <c r="L86" s="195"/>
      <c r="P86" s="211"/>
    </row>
    <row r="87" spans="1:16" x14ac:dyDescent="0.25">
      <c r="D87" s="5" t="s">
        <v>468</v>
      </c>
      <c r="F87" s="5" t="s">
        <v>467</v>
      </c>
    </row>
    <row r="88" spans="1:16" x14ac:dyDescent="0.25">
      <c r="A88" s="5" t="s">
        <v>492</v>
      </c>
    </row>
    <row r="89" spans="1:16" ht="15.75" thickBot="1" x14ac:dyDescent="0.3">
      <c r="B89" s="17" t="s">
        <v>493</v>
      </c>
      <c r="C89" s="167" t="s">
        <v>494</v>
      </c>
    </row>
    <row r="90" spans="1:16" x14ac:dyDescent="0.25">
      <c r="A90" s="5">
        <v>2025</v>
      </c>
      <c r="B90" s="597">
        <f>AVERAGE(F81,B53)</f>
        <v>0</v>
      </c>
      <c r="C90" s="598">
        <f>AVERAGE(D81,C53)</f>
        <v>0</v>
      </c>
    </row>
    <row r="91" spans="1:16" x14ac:dyDescent="0.25">
      <c r="A91" s="5">
        <v>2030</v>
      </c>
      <c r="B91" s="599">
        <v>1</v>
      </c>
      <c r="C91" s="600">
        <v>1</v>
      </c>
    </row>
    <row r="92" spans="1:16" x14ac:dyDescent="0.25">
      <c r="A92" s="5">
        <v>2035</v>
      </c>
      <c r="B92" s="599">
        <f>AVERAGE(F83,B55)-AVERAGE($F$82,$B$54)</f>
        <v>21.366042732115673</v>
      </c>
      <c r="C92" s="600">
        <f>AVERAGE(D83,C55)-AVERAGE($D$82,$C$54)</f>
        <v>14.430682382039564</v>
      </c>
    </row>
    <row r="93" spans="1:16" x14ac:dyDescent="0.25">
      <c r="A93" s="5">
        <v>2040</v>
      </c>
      <c r="B93" s="599">
        <f t="shared" ref="B93:B95" si="88">AVERAGE(F84,B56)-AVERAGE($F$82,$B$54)</f>
        <v>76.51587207001522</v>
      </c>
      <c r="C93" s="600">
        <f>AVERAGE(D84,C56)-AVERAGE($D$82,$C$54)</f>
        <v>58.265971955859968</v>
      </c>
    </row>
    <row r="94" spans="1:16" x14ac:dyDescent="0.25">
      <c r="A94" s="5">
        <v>2045</v>
      </c>
      <c r="B94" s="599">
        <f t="shared" si="88"/>
        <v>166.89510228310508</v>
      </c>
      <c r="C94" s="600">
        <f>AVERAGE(D85,C57)-AVERAGE($D$82,$C$54)</f>
        <v>124.37958040334856</v>
      </c>
    </row>
    <row r="95" spans="1:16" ht="15.75" thickBot="1" x14ac:dyDescent="0.3">
      <c r="A95" s="5">
        <v>2050</v>
      </c>
      <c r="B95" s="601">
        <f t="shared" si="88"/>
        <v>307.10703588280063</v>
      </c>
      <c r="C95" s="602">
        <v>200</v>
      </c>
    </row>
  </sheetData>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6972360-6434-421a-bdc3-f3efb9efa244" xsi:nil="true"/>
    <lcf76f155ced4ddcb4097134ff3c332f xmlns="0943e46d-6530-4b5a-a099-77978fe84e8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87A0E2AA753C47926177B947DD6391" ma:contentTypeVersion="13" ma:contentTypeDescription="Create a new document." ma:contentTypeScope="" ma:versionID="5012c4acee56117f3f4e80412ca95e20">
  <xsd:schema xmlns:xsd="http://www.w3.org/2001/XMLSchema" xmlns:xs="http://www.w3.org/2001/XMLSchema" xmlns:p="http://schemas.microsoft.com/office/2006/metadata/properties" xmlns:ns2="0943e46d-6530-4b5a-a099-77978fe84e80" xmlns:ns3="d6972360-6434-421a-bdc3-f3efb9efa244" targetNamespace="http://schemas.microsoft.com/office/2006/metadata/properties" ma:root="true" ma:fieldsID="c4e4319f6035978bd33442b9a917a35e" ns2:_="" ns3:_="">
    <xsd:import namespace="0943e46d-6530-4b5a-a099-77978fe84e80"/>
    <xsd:import namespace="d6972360-6434-421a-bdc3-f3efb9efa244"/>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3e46d-6530-4b5a-a099-77978fe84e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b78db39-37aa-4e28-bb7e-9642684d42d7"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972360-6434-421a-bdc3-f3efb9efa244"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fbb6ae0-887b-4e86-81c1-0ea42d428874}" ma:internalName="TaxCatchAll" ma:showField="CatchAllData" ma:web="d6972360-6434-421a-bdc3-f3efb9efa244">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C m 4 v V 5 2 I Z o + j A A A A 9 g A A A B I A H A B D b 2 5 m a W c v U G F j a 2 F n Z S 5 4 b W w g o h g A K K A U A A A A A A A A A A A A A A A A A A A A A A A A A A A A h Y + x D o I w F E V / h X S n L X U x 5 F E H V 0 l M i M a 1 K R U a 4 W F o s f y b g 5 / k L 4 h R 1 M 3 x n n u G e + / X G 6 z G t o k u p n e 2 w 4 w k l J P I o O 5 K i 1 V G B n + M l 2 Q l Y a v 0 S V U m m m R 0 6 e j K j N T e n 1 P G Q g g 0 L G j X V 0 x w n r B D v i l 0 b V p F P r L 9 L 8 c W n V e o D Z G w f 4 2 R g i a C U y E E 5 c B m C L n F r y C m v c / 2 B 8 J 6 a P z Q G 2 k w 3 h X A 5 g j s / U E + A F B L A w Q U A A I A C A A K b i 9 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C m 4 v V y i K R 7 g O A A A A E Q A A A B M A H A B G b 3 J t d W x h c y 9 T Z W N 0 a W 9 u M S 5 t I K I Y A C i g F A A A A A A A A A A A A A A A A A A A A A A A A A A A A C t O T S 7 J z M 9 T C I b Q h t Y A U E s B A i 0 A F A A C A A g A C m 4 v V 5 2 I Z o + j A A A A 9 g A A A B I A A A A A A A A A A A A A A A A A A A A A A E N v b m Z p Z y 9 Q Y W N r Y W d l L n h t b F B L A Q I t A B Q A A g A I A A p u L 1 c P y u m r p A A A A O k A A A A T A A A A A A A A A A A A A A A A A O 8 A A A B b Q 2 9 u d G V u d F 9 U e X B l c 1 0 u e G 1 s U E s B A i 0 A F A A C A A g A C m 4 v 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P u o F a m B k / h E q V J z q a r B Z z s A A A A A A g A A A A A A A 2 Y A A M A A A A A Q A A A A N z E 8 G Q v P j 6 T 6 2 W R K y g D f / g A A A A A E g A A A o A A A A B A A A A B 3 4 s g w j 8 y Q b j z b h o t x C U Y C U A A A A P R b 0 B M L h l B r + Y C E 9 e J l A e j V X + s c 9 M c V M j + T O 7 0 C a c D a Z S f U F + c l g t R E Y / A H P N L D r L z 0 D L / e v h O z R 7 S M w Q k S I n B C y M C o W t v f h Q u D I n / V X L 0 5 F A A A A D z d 9 u c k w 0 T g Y p H u D x Y 7 Z v 3 K t t Q H < / D a t a M a s h u p > 
</file>

<file path=customXml/itemProps1.xml><?xml version="1.0" encoding="utf-8"?>
<ds:datastoreItem xmlns:ds="http://schemas.openxmlformats.org/officeDocument/2006/customXml" ds:itemID="{83A0312F-08A6-4729-9DF8-13C54B7F0AA9}">
  <ds:schemaRefs>
    <ds:schemaRef ds:uri="http://schemas.microsoft.com/office/2006/documentManagement/types"/>
    <ds:schemaRef ds:uri="http://schemas.microsoft.com/office/2006/metadata/properties"/>
    <ds:schemaRef ds:uri="http://schemas.openxmlformats.org/package/2006/metadata/core-properties"/>
    <ds:schemaRef ds:uri="http://purl.org/dc/terms/"/>
    <ds:schemaRef ds:uri="http://purl.org/dc/elements/1.1/"/>
    <ds:schemaRef ds:uri="0943e46d-6530-4b5a-a099-77978fe84e80"/>
    <ds:schemaRef ds:uri="d6972360-6434-421a-bdc3-f3efb9efa244"/>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DF65174-4039-4814-A01F-498307479B6A}">
  <ds:schemaRefs>
    <ds:schemaRef ds:uri="http://schemas.microsoft.com/sharepoint/v3/contenttype/forms"/>
  </ds:schemaRefs>
</ds:datastoreItem>
</file>

<file path=customXml/itemProps3.xml><?xml version="1.0" encoding="utf-8"?>
<ds:datastoreItem xmlns:ds="http://schemas.openxmlformats.org/officeDocument/2006/customXml" ds:itemID="{4370A25D-EF53-4EE7-BE0B-A58D2EF79A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43e46d-6530-4b5a-a099-77978fe84e80"/>
    <ds:schemaRef ds:uri="d6972360-6434-421a-bdc3-f3efb9efa2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52C6CFD-4A0B-466A-886B-30A718F8965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MASTER_DATA_MAPPED</vt:lpstr>
      <vt:lpstr>MASTER_DATA_ESCALATED</vt:lpstr>
      <vt:lpstr>MASTER_DATA_NORMALIZED</vt:lpstr>
      <vt:lpstr>MASTER_DATA_PROCESSED</vt:lpstr>
      <vt:lpstr>L2 Analysis %</vt:lpstr>
      <vt:lpstr>Data Grouping</vt:lpstr>
      <vt:lpstr>Additional Considerations</vt:lpstr>
      <vt:lpstr>Learning Rates</vt:lpstr>
      <vt:lpstr>Deployment Scenarios</vt:lpstr>
      <vt:lpstr>O&amp;M_Mapped</vt:lpstr>
      <vt:lpstr>O&amp;M_Esclated</vt:lpstr>
      <vt:lpstr>O&amp;M_Groupings</vt:lpstr>
      <vt:lpstr>Backend</vt:lpstr>
      <vt:lpstr>COA_Mappings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Levi M. Larsen</dc:creator>
  <cp:keywords/>
  <dc:description/>
  <cp:lastModifiedBy>Teresa K. Krynicki</cp:lastModifiedBy>
  <cp:revision/>
  <dcterms:created xsi:type="dcterms:W3CDTF">2023-09-07T18:42:41Z</dcterms:created>
  <dcterms:modified xsi:type="dcterms:W3CDTF">2024-06-06T16:40:16Z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0x010100F787A0E2AA753C47926177B947DD6391</vt:lpwstr>
  </property>
  <property fmtid="{D5CDD505-2E9C-101B-9397-08002B2CF9AE}" pid="3" name="MediaServiceImageTags">
    <vt:lpwstr/>
  </property>
</Properties>
</file>